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4D89E2CC-EBAB-4903-BBFF-7235DC9CFF02}" xr6:coauthVersionLast="47" xr6:coauthVersionMax="47" xr10:uidLastSave="{00000000-0000-0000-0000-000000000000}"/>
  <bookViews>
    <workbookView xWindow="-120" yWindow="-120" windowWidth="29040" windowHeight="15720" tabRatio="408" xr2:uid="{00000000-000D-0000-FFFF-FFFF00000000}"/>
  </bookViews>
  <sheets>
    <sheet name="DB" sheetId="4" r:id="rId1"/>
  </sheets>
  <definedNames>
    <definedName name="media_aggr_reddito_pc" localSheetId="0">DB!$M$3</definedName>
    <definedName name="N_TESSERE" localSheetId="0">DB!$S$2</definedName>
    <definedName name="PLAFOND" localSheetId="0">DB!$R$2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" i="4" l="1"/>
  <c r="S2" i="4" s="1"/>
  <c r="M7899" i="4"/>
  <c r="K7899" i="4"/>
  <c r="M7898" i="4"/>
  <c r="K7898" i="4"/>
  <c r="M7897" i="4"/>
  <c r="K7897" i="4"/>
  <c r="M7896" i="4"/>
  <c r="K7896" i="4"/>
  <c r="M7895" i="4"/>
  <c r="K7895" i="4"/>
  <c r="M7894" i="4"/>
  <c r="K7894" i="4"/>
  <c r="M7893" i="4"/>
  <c r="K7893" i="4"/>
  <c r="M7892" i="4"/>
  <c r="K7892" i="4"/>
  <c r="M7891" i="4"/>
  <c r="K7891" i="4"/>
  <c r="M7890" i="4"/>
  <c r="K7890" i="4"/>
  <c r="M7889" i="4"/>
  <c r="K7889" i="4"/>
  <c r="M7888" i="4"/>
  <c r="K7888" i="4"/>
  <c r="M7887" i="4"/>
  <c r="K7887" i="4"/>
  <c r="M7886" i="4"/>
  <c r="K7886" i="4"/>
  <c r="M7885" i="4"/>
  <c r="K7885" i="4"/>
  <c r="M7884" i="4"/>
  <c r="K7884" i="4"/>
  <c r="M7883" i="4"/>
  <c r="K7883" i="4"/>
  <c r="M7882" i="4"/>
  <c r="K7882" i="4"/>
  <c r="M7881" i="4"/>
  <c r="K7881" i="4"/>
  <c r="M7880" i="4"/>
  <c r="K7880" i="4"/>
  <c r="M7879" i="4"/>
  <c r="K7879" i="4"/>
  <c r="M7878" i="4"/>
  <c r="K7878" i="4"/>
  <c r="M7877" i="4"/>
  <c r="K7877" i="4"/>
  <c r="M7876" i="4"/>
  <c r="K7876" i="4"/>
  <c r="M7875" i="4"/>
  <c r="K7875" i="4"/>
  <c r="M7874" i="4"/>
  <c r="K7874" i="4"/>
  <c r="M7873" i="4"/>
  <c r="K7873" i="4"/>
  <c r="M7872" i="4"/>
  <c r="K7872" i="4"/>
  <c r="M7871" i="4"/>
  <c r="K7871" i="4"/>
  <c r="M7870" i="4"/>
  <c r="K7870" i="4"/>
  <c r="M7869" i="4"/>
  <c r="K7869" i="4"/>
  <c r="M7868" i="4"/>
  <c r="K7868" i="4"/>
  <c r="M7867" i="4"/>
  <c r="K7867" i="4"/>
  <c r="M7866" i="4"/>
  <c r="K7866" i="4"/>
  <c r="M7865" i="4"/>
  <c r="K7865" i="4"/>
  <c r="M7864" i="4"/>
  <c r="K7864" i="4"/>
  <c r="M7863" i="4"/>
  <c r="K7863" i="4"/>
  <c r="M7862" i="4"/>
  <c r="K7862" i="4"/>
  <c r="M7861" i="4"/>
  <c r="K7861" i="4"/>
  <c r="M7860" i="4"/>
  <c r="K7860" i="4"/>
  <c r="M7859" i="4"/>
  <c r="K7859" i="4"/>
  <c r="M7858" i="4"/>
  <c r="K7858" i="4"/>
  <c r="M7857" i="4"/>
  <c r="K7857" i="4"/>
  <c r="M7856" i="4"/>
  <c r="K7856" i="4"/>
  <c r="M7855" i="4"/>
  <c r="K7855" i="4"/>
  <c r="M7854" i="4"/>
  <c r="K7854" i="4"/>
  <c r="M7853" i="4"/>
  <c r="K7853" i="4"/>
  <c r="M7852" i="4"/>
  <c r="K7852" i="4"/>
  <c r="M7851" i="4"/>
  <c r="K7851" i="4"/>
  <c r="M7850" i="4"/>
  <c r="K7850" i="4"/>
  <c r="M7849" i="4"/>
  <c r="K7849" i="4"/>
  <c r="M7848" i="4"/>
  <c r="K7848" i="4"/>
  <c r="M7847" i="4"/>
  <c r="K7847" i="4"/>
  <c r="M7846" i="4"/>
  <c r="K7846" i="4"/>
  <c r="M7845" i="4"/>
  <c r="K7845" i="4"/>
  <c r="M7844" i="4"/>
  <c r="K7844" i="4"/>
  <c r="M7843" i="4"/>
  <c r="K7843" i="4"/>
  <c r="M7842" i="4"/>
  <c r="K7842" i="4"/>
  <c r="M7841" i="4"/>
  <c r="K7841" i="4"/>
  <c r="M7840" i="4"/>
  <c r="K7840" i="4"/>
  <c r="M7839" i="4"/>
  <c r="K7839" i="4"/>
  <c r="M7838" i="4"/>
  <c r="K7838" i="4"/>
  <c r="M7837" i="4"/>
  <c r="K7837" i="4"/>
  <c r="M7836" i="4"/>
  <c r="K7836" i="4"/>
  <c r="M7835" i="4"/>
  <c r="K7835" i="4"/>
  <c r="M7834" i="4"/>
  <c r="K7834" i="4"/>
  <c r="M7833" i="4"/>
  <c r="K7833" i="4"/>
  <c r="M7832" i="4"/>
  <c r="K7832" i="4"/>
  <c r="M7831" i="4"/>
  <c r="K7831" i="4"/>
  <c r="M7830" i="4"/>
  <c r="K7830" i="4"/>
  <c r="M7829" i="4"/>
  <c r="K7829" i="4"/>
  <c r="M7828" i="4"/>
  <c r="K7828" i="4"/>
  <c r="M7827" i="4"/>
  <c r="K7827" i="4"/>
  <c r="M7826" i="4"/>
  <c r="K7826" i="4"/>
  <c r="M7825" i="4"/>
  <c r="K7825" i="4"/>
  <c r="M7824" i="4"/>
  <c r="K7824" i="4"/>
  <c r="M7823" i="4"/>
  <c r="K7823" i="4"/>
  <c r="M7822" i="4"/>
  <c r="K7822" i="4"/>
  <c r="M7821" i="4"/>
  <c r="K7821" i="4"/>
  <c r="M7820" i="4"/>
  <c r="K7820" i="4"/>
  <c r="M7819" i="4"/>
  <c r="K7819" i="4"/>
  <c r="M7818" i="4"/>
  <c r="K7818" i="4"/>
  <c r="M7817" i="4"/>
  <c r="K7817" i="4"/>
  <c r="M7816" i="4"/>
  <c r="K7816" i="4"/>
  <c r="M7815" i="4"/>
  <c r="K7815" i="4"/>
  <c r="M7814" i="4"/>
  <c r="K7814" i="4"/>
  <c r="M7813" i="4"/>
  <c r="K7813" i="4"/>
  <c r="M7812" i="4"/>
  <c r="K7812" i="4"/>
  <c r="M7811" i="4"/>
  <c r="K7811" i="4"/>
  <c r="M7810" i="4"/>
  <c r="K7810" i="4"/>
  <c r="M7809" i="4"/>
  <c r="K7809" i="4"/>
  <c r="M7808" i="4"/>
  <c r="K7808" i="4"/>
  <c r="M7807" i="4"/>
  <c r="K7807" i="4"/>
  <c r="M7806" i="4"/>
  <c r="K7806" i="4"/>
  <c r="M7805" i="4"/>
  <c r="K7805" i="4"/>
  <c r="M7804" i="4"/>
  <c r="K7804" i="4"/>
  <c r="M7803" i="4"/>
  <c r="K7803" i="4"/>
  <c r="M7802" i="4"/>
  <c r="K7802" i="4"/>
  <c r="M7801" i="4"/>
  <c r="K7801" i="4"/>
  <c r="M7800" i="4"/>
  <c r="K7800" i="4"/>
  <c r="M7799" i="4"/>
  <c r="K7799" i="4"/>
  <c r="M7798" i="4"/>
  <c r="K7798" i="4"/>
  <c r="M7797" i="4"/>
  <c r="K7797" i="4"/>
  <c r="M7796" i="4"/>
  <c r="K7796" i="4"/>
  <c r="M7795" i="4"/>
  <c r="K7795" i="4"/>
  <c r="M7794" i="4"/>
  <c r="K7794" i="4"/>
  <c r="M7793" i="4"/>
  <c r="K7793" i="4"/>
  <c r="M7792" i="4"/>
  <c r="K7792" i="4"/>
  <c r="M7791" i="4"/>
  <c r="K7791" i="4"/>
  <c r="M7790" i="4"/>
  <c r="K7790" i="4"/>
  <c r="M7789" i="4"/>
  <c r="K7789" i="4"/>
  <c r="M7788" i="4"/>
  <c r="K7788" i="4"/>
  <c r="M7787" i="4"/>
  <c r="K7787" i="4"/>
  <c r="M7786" i="4"/>
  <c r="K7786" i="4"/>
  <c r="M7785" i="4"/>
  <c r="K7785" i="4"/>
  <c r="M7784" i="4"/>
  <c r="K7784" i="4"/>
  <c r="M7783" i="4"/>
  <c r="K7783" i="4"/>
  <c r="M7782" i="4"/>
  <c r="K7782" i="4"/>
  <c r="M7781" i="4"/>
  <c r="K7781" i="4"/>
  <c r="M7780" i="4"/>
  <c r="K7780" i="4"/>
  <c r="M7779" i="4"/>
  <c r="K7779" i="4"/>
  <c r="M7778" i="4"/>
  <c r="K7778" i="4"/>
  <c r="M7777" i="4"/>
  <c r="K7777" i="4"/>
  <c r="M7776" i="4"/>
  <c r="K7776" i="4"/>
  <c r="M7775" i="4"/>
  <c r="K7775" i="4"/>
  <c r="M7774" i="4"/>
  <c r="K7774" i="4"/>
  <c r="M7773" i="4"/>
  <c r="K7773" i="4"/>
  <c r="M7772" i="4"/>
  <c r="K7772" i="4"/>
  <c r="M7771" i="4"/>
  <c r="K7771" i="4"/>
  <c r="M7770" i="4"/>
  <c r="K7770" i="4"/>
  <c r="M7769" i="4"/>
  <c r="K7769" i="4"/>
  <c r="M7768" i="4"/>
  <c r="K7768" i="4"/>
  <c r="M7767" i="4"/>
  <c r="K7767" i="4"/>
  <c r="M7766" i="4"/>
  <c r="K7766" i="4"/>
  <c r="M7765" i="4"/>
  <c r="K7765" i="4"/>
  <c r="M7764" i="4"/>
  <c r="K7764" i="4"/>
  <c r="M7763" i="4"/>
  <c r="K7763" i="4"/>
  <c r="M7762" i="4"/>
  <c r="K7762" i="4"/>
  <c r="M7761" i="4"/>
  <c r="K7761" i="4"/>
  <c r="M7760" i="4"/>
  <c r="K7760" i="4"/>
  <c r="M7759" i="4"/>
  <c r="K7759" i="4"/>
  <c r="M7758" i="4"/>
  <c r="K7758" i="4"/>
  <c r="M7757" i="4"/>
  <c r="K7757" i="4"/>
  <c r="M7756" i="4"/>
  <c r="K7756" i="4"/>
  <c r="M7755" i="4"/>
  <c r="K7755" i="4"/>
  <c r="M7754" i="4"/>
  <c r="K7754" i="4"/>
  <c r="M7753" i="4"/>
  <c r="K7753" i="4"/>
  <c r="M7752" i="4"/>
  <c r="K7752" i="4"/>
  <c r="M7751" i="4"/>
  <c r="K7751" i="4"/>
  <c r="M7750" i="4"/>
  <c r="K7750" i="4"/>
  <c r="M7749" i="4"/>
  <c r="K7749" i="4"/>
  <c r="M7748" i="4"/>
  <c r="K7748" i="4"/>
  <c r="M7747" i="4"/>
  <c r="K7747" i="4"/>
  <c r="M7746" i="4"/>
  <c r="K7746" i="4"/>
  <c r="M7745" i="4"/>
  <c r="K7745" i="4"/>
  <c r="M7744" i="4"/>
  <c r="K7744" i="4"/>
  <c r="M7743" i="4"/>
  <c r="K7743" i="4"/>
  <c r="M7742" i="4"/>
  <c r="K7742" i="4"/>
  <c r="M7741" i="4"/>
  <c r="K7741" i="4"/>
  <c r="M7740" i="4"/>
  <c r="K7740" i="4"/>
  <c r="M7739" i="4"/>
  <c r="K7739" i="4"/>
  <c r="M7738" i="4"/>
  <c r="K7738" i="4"/>
  <c r="M7737" i="4"/>
  <c r="K7737" i="4"/>
  <c r="M7736" i="4"/>
  <c r="K7736" i="4"/>
  <c r="M7735" i="4"/>
  <c r="K7735" i="4"/>
  <c r="M7734" i="4"/>
  <c r="K7734" i="4"/>
  <c r="M7733" i="4"/>
  <c r="K7733" i="4"/>
  <c r="M7732" i="4"/>
  <c r="K7732" i="4"/>
  <c r="M7731" i="4"/>
  <c r="K7731" i="4"/>
  <c r="M7730" i="4"/>
  <c r="K7730" i="4"/>
  <c r="M7729" i="4"/>
  <c r="K7729" i="4"/>
  <c r="M7728" i="4"/>
  <c r="K7728" i="4"/>
  <c r="M7727" i="4"/>
  <c r="K7727" i="4"/>
  <c r="M7726" i="4"/>
  <c r="K7726" i="4"/>
  <c r="M7725" i="4"/>
  <c r="K7725" i="4"/>
  <c r="M7724" i="4"/>
  <c r="K7724" i="4"/>
  <c r="M7723" i="4"/>
  <c r="K7723" i="4"/>
  <c r="M7722" i="4"/>
  <c r="K7722" i="4"/>
  <c r="M7721" i="4"/>
  <c r="K7721" i="4"/>
  <c r="M7720" i="4"/>
  <c r="K7720" i="4"/>
  <c r="M7719" i="4"/>
  <c r="K7719" i="4"/>
  <c r="M7718" i="4"/>
  <c r="K7718" i="4"/>
  <c r="M7717" i="4"/>
  <c r="K7717" i="4"/>
  <c r="M7716" i="4"/>
  <c r="K7716" i="4"/>
  <c r="M7715" i="4"/>
  <c r="K7715" i="4"/>
  <c r="M7714" i="4"/>
  <c r="K7714" i="4"/>
  <c r="M7713" i="4"/>
  <c r="K7713" i="4"/>
  <c r="M7712" i="4"/>
  <c r="K7712" i="4"/>
  <c r="M7711" i="4"/>
  <c r="K7711" i="4"/>
  <c r="M7710" i="4"/>
  <c r="K7710" i="4"/>
  <c r="M7709" i="4"/>
  <c r="K7709" i="4"/>
  <c r="M7708" i="4"/>
  <c r="K7708" i="4"/>
  <c r="M7707" i="4"/>
  <c r="K7707" i="4"/>
  <c r="M7706" i="4"/>
  <c r="K7706" i="4"/>
  <c r="M7705" i="4"/>
  <c r="K7705" i="4"/>
  <c r="M7704" i="4"/>
  <c r="K7704" i="4"/>
  <c r="M7703" i="4"/>
  <c r="K7703" i="4"/>
  <c r="M7702" i="4"/>
  <c r="K7702" i="4"/>
  <c r="M7701" i="4"/>
  <c r="K7701" i="4"/>
  <c r="M7700" i="4"/>
  <c r="K7700" i="4"/>
  <c r="M7699" i="4"/>
  <c r="K7699" i="4"/>
  <c r="M7698" i="4"/>
  <c r="K7698" i="4"/>
  <c r="M7697" i="4"/>
  <c r="K7697" i="4"/>
  <c r="M7696" i="4"/>
  <c r="K7696" i="4"/>
  <c r="M7695" i="4"/>
  <c r="K7695" i="4"/>
  <c r="M7694" i="4"/>
  <c r="K7694" i="4"/>
  <c r="M7693" i="4"/>
  <c r="K7693" i="4"/>
  <c r="M7692" i="4"/>
  <c r="K7692" i="4"/>
  <c r="M7691" i="4"/>
  <c r="K7691" i="4"/>
  <c r="M7690" i="4"/>
  <c r="K7690" i="4"/>
  <c r="M7689" i="4"/>
  <c r="K7689" i="4"/>
  <c r="M7688" i="4"/>
  <c r="K7688" i="4"/>
  <c r="M7687" i="4"/>
  <c r="K7687" i="4"/>
  <c r="M7686" i="4"/>
  <c r="K7686" i="4"/>
  <c r="M7685" i="4"/>
  <c r="K7685" i="4"/>
  <c r="M7684" i="4"/>
  <c r="K7684" i="4"/>
  <c r="M7683" i="4"/>
  <c r="K7683" i="4"/>
  <c r="M7682" i="4"/>
  <c r="K7682" i="4"/>
  <c r="M7681" i="4"/>
  <c r="K7681" i="4"/>
  <c r="M7680" i="4"/>
  <c r="K7680" i="4"/>
  <c r="M7679" i="4"/>
  <c r="K7679" i="4"/>
  <c r="M7678" i="4"/>
  <c r="K7678" i="4"/>
  <c r="M7677" i="4"/>
  <c r="K7677" i="4"/>
  <c r="M7676" i="4"/>
  <c r="K7676" i="4"/>
  <c r="M7675" i="4"/>
  <c r="K7675" i="4"/>
  <c r="M7674" i="4"/>
  <c r="K7674" i="4"/>
  <c r="M7673" i="4"/>
  <c r="K7673" i="4"/>
  <c r="M7672" i="4"/>
  <c r="K7672" i="4"/>
  <c r="M7671" i="4"/>
  <c r="K7671" i="4"/>
  <c r="M7670" i="4"/>
  <c r="K7670" i="4"/>
  <c r="M7669" i="4"/>
  <c r="K7669" i="4"/>
  <c r="M7668" i="4"/>
  <c r="K7668" i="4"/>
  <c r="M7667" i="4"/>
  <c r="K7667" i="4"/>
  <c r="M7666" i="4"/>
  <c r="K7666" i="4"/>
  <c r="M7665" i="4"/>
  <c r="K7665" i="4"/>
  <c r="M7664" i="4"/>
  <c r="K7664" i="4"/>
  <c r="M7663" i="4"/>
  <c r="K7663" i="4"/>
  <c r="M7662" i="4"/>
  <c r="K7662" i="4"/>
  <c r="M7661" i="4"/>
  <c r="K7661" i="4"/>
  <c r="M7660" i="4"/>
  <c r="K7660" i="4"/>
  <c r="M7659" i="4"/>
  <c r="K7659" i="4"/>
  <c r="M7658" i="4"/>
  <c r="K7658" i="4"/>
  <c r="M7657" i="4"/>
  <c r="K7657" i="4"/>
  <c r="M7656" i="4"/>
  <c r="K7656" i="4"/>
  <c r="M7655" i="4"/>
  <c r="K7655" i="4"/>
  <c r="M7654" i="4"/>
  <c r="K7654" i="4"/>
  <c r="M7653" i="4"/>
  <c r="K7653" i="4"/>
  <c r="M7652" i="4"/>
  <c r="K7652" i="4"/>
  <c r="M7651" i="4"/>
  <c r="K7651" i="4"/>
  <c r="M7650" i="4"/>
  <c r="K7650" i="4"/>
  <c r="M7649" i="4"/>
  <c r="K7649" i="4"/>
  <c r="M7648" i="4"/>
  <c r="K7648" i="4"/>
  <c r="M7647" i="4"/>
  <c r="K7647" i="4"/>
  <c r="M7646" i="4"/>
  <c r="K7646" i="4"/>
  <c r="M7645" i="4"/>
  <c r="K7645" i="4"/>
  <c r="M7644" i="4"/>
  <c r="K7644" i="4"/>
  <c r="M7643" i="4"/>
  <c r="K7643" i="4"/>
  <c r="M7642" i="4"/>
  <c r="K7642" i="4"/>
  <c r="M7641" i="4"/>
  <c r="K7641" i="4"/>
  <c r="M7640" i="4"/>
  <c r="K7640" i="4"/>
  <c r="M7639" i="4"/>
  <c r="K7639" i="4"/>
  <c r="M7638" i="4"/>
  <c r="K7638" i="4"/>
  <c r="M7637" i="4"/>
  <c r="K7637" i="4"/>
  <c r="M7636" i="4"/>
  <c r="K7636" i="4"/>
  <c r="M7635" i="4"/>
  <c r="K7635" i="4"/>
  <c r="M7634" i="4"/>
  <c r="K7634" i="4"/>
  <c r="M7633" i="4"/>
  <c r="K7633" i="4"/>
  <c r="M7632" i="4"/>
  <c r="K7632" i="4"/>
  <c r="M7631" i="4"/>
  <c r="K7631" i="4"/>
  <c r="M7630" i="4"/>
  <c r="K7630" i="4"/>
  <c r="M7629" i="4"/>
  <c r="K7629" i="4"/>
  <c r="M7628" i="4"/>
  <c r="K7628" i="4"/>
  <c r="M7627" i="4"/>
  <c r="K7627" i="4"/>
  <c r="M7626" i="4"/>
  <c r="K7626" i="4"/>
  <c r="M7625" i="4"/>
  <c r="K7625" i="4"/>
  <c r="M7624" i="4"/>
  <c r="K7624" i="4"/>
  <c r="M7623" i="4"/>
  <c r="K7623" i="4"/>
  <c r="M7622" i="4"/>
  <c r="K7622" i="4"/>
  <c r="M7621" i="4"/>
  <c r="K7621" i="4"/>
  <c r="M7620" i="4"/>
  <c r="K7620" i="4"/>
  <c r="M7619" i="4"/>
  <c r="K7619" i="4"/>
  <c r="M7618" i="4"/>
  <c r="K7618" i="4"/>
  <c r="M7617" i="4"/>
  <c r="K7617" i="4"/>
  <c r="M7616" i="4"/>
  <c r="K7616" i="4"/>
  <c r="M7615" i="4"/>
  <c r="K7615" i="4"/>
  <c r="M7614" i="4"/>
  <c r="K7614" i="4"/>
  <c r="M7613" i="4"/>
  <c r="K7613" i="4"/>
  <c r="M7612" i="4"/>
  <c r="K7612" i="4"/>
  <c r="M7611" i="4"/>
  <c r="K7611" i="4"/>
  <c r="M7610" i="4"/>
  <c r="K7610" i="4"/>
  <c r="M7609" i="4"/>
  <c r="K7609" i="4"/>
  <c r="M7608" i="4"/>
  <c r="K7608" i="4"/>
  <c r="M7607" i="4"/>
  <c r="K7607" i="4"/>
  <c r="M7606" i="4"/>
  <c r="K7606" i="4"/>
  <c r="M7605" i="4"/>
  <c r="K7605" i="4"/>
  <c r="M7604" i="4"/>
  <c r="K7604" i="4"/>
  <c r="M7603" i="4"/>
  <c r="K7603" i="4"/>
  <c r="M7602" i="4"/>
  <c r="K7602" i="4"/>
  <c r="M7601" i="4"/>
  <c r="K7601" i="4"/>
  <c r="M7600" i="4"/>
  <c r="K7600" i="4"/>
  <c r="M7599" i="4"/>
  <c r="K7599" i="4"/>
  <c r="M7598" i="4"/>
  <c r="K7598" i="4"/>
  <c r="M7597" i="4"/>
  <c r="K7597" i="4"/>
  <c r="M7596" i="4"/>
  <c r="K7596" i="4"/>
  <c r="M7595" i="4"/>
  <c r="K7595" i="4"/>
  <c r="M7594" i="4"/>
  <c r="K7594" i="4"/>
  <c r="M7593" i="4"/>
  <c r="K7593" i="4"/>
  <c r="M7592" i="4"/>
  <c r="K7592" i="4"/>
  <c r="M7591" i="4"/>
  <c r="K7591" i="4"/>
  <c r="M7590" i="4"/>
  <c r="K7590" i="4"/>
  <c r="M7589" i="4"/>
  <c r="K7589" i="4"/>
  <c r="M7588" i="4"/>
  <c r="K7588" i="4"/>
  <c r="M7587" i="4"/>
  <c r="K7587" i="4"/>
  <c r="M7586" i="4"/>
  <c r="K7586" i="4"/>
  <c r="M7585" i="4"/>
  <c r="K7585" i="4"/>
  <c r="M7584" i="4"/>
  <c r="K7584" i="4"/>
  <c r="M7583" i="4"/>
  <c r="K7583" i="4"/>
  <c r="M7582" i="4"/>
  <c r="K7582" i="4"/>
  <c r="M7581" i="4"/>
  <c r="K7581" i="4"/>
  <c r="M7580" i="4"/>
  <c r="K7580" i="4"/>
  <c r="M7579" i="4"/>
  <c r="K7579" i="4"/>
  <c r="M7578" i="4"/>
  <c r="K7578" i="4"/>
  <c r="M7577" i="4"/>
  <c r="K7577" i="4"/>
  <c r="M7576" i="4"/>
  <c r="K7576" i="4"/>
  <c r="M7575" i="4"/>
  <c r="K7575" i="4"/>
  <c r="M7574" i="4"/>
  <c r="K7574" i="4"/>
  <c r="M7573" i="4"/>
  <c r="K7573" i="4"/>
  <c r="M7572" i="4"/>
  <c r="K7572" i="4"/>
  <c r="M7571" i="4"/>
  <c r="K7571" i="4"/>
  <c r="M7570" i="4"/>
  <c r="K7570" i="4"/>
  <c r="M7569" i="4"/>
  <c r="K7569" i="4"/>
  <c r="M7568" i="4"/>
  <c r="K7568" i="4"/>
  <c r="M7567" i="4"/>
  <c r="K7567" i="4"/>
  <c r="M7566" i="4"/>
  <c r="K7566" i="4"/>
  <c r="M7565" i="4"/>
  <c r="K7565" i="4"/>
  <c r="M7564" i="4"/>
  <c r="K7564" i="4"/>
  <c r="M7563" i="4"/>
  <c r="K7563" i="4"/>
  <c r="M7562" i="4"/>
  <c r="K7562" i="4"/>
  <c r="M7561" i="4"/>
  <c r="K7561" i="4"/>
  <c r="M7560" i="4"/>
  <c r="K7560" i="4"/>
  <c r="M7559" i="4"/>
  <c r="K7559" i="4"/>
  <c r="M7558" i="4"/>
  <c r="K7558" i="4"/>
  <c r="M7557" i="4"/>
  <c r="K7557" i="4"/>
  <c r="M7556" i="4"/>
  <c r="K7556" i="4"/>
  <c r="M7555" i="4"/>
  <c r="K7555" i="4"/>
  <c r="M7554" i="4"/>
  <c r="K7554" i="4"/>
  <c r="M7553" i="4"/>
  <c r="K7553" i="4"/>
  <c r="M7552" i="4"/>
  <c r="K7552" i="4"/>
  <c r="M7551" i="4"/>
  <c r="K7551" i="4"/>
  <c r="M7550" i="4"/>
  <c r="K7550" i="4"/>
  <c r="M7549" i="4"/>
  <c r="K7549" i="4"/>
  <c r="M7548" i="4"/>
  <c r="K7548" i="4"/>
  <c r="M7547" i="4"/>
  <c r="K7547" i="4"/>
  <c r="M7546" i="4"/>
  <c r="K7546" i="4"/>
  <c r="M7545" i="4"/>
  <c r="K7545" i="4"/>
  <c r="M7544" i="4"/>
  <c r="K7544" i="4"/>
  <c r="M7543" i="4"/>
  <c r="K7543" i="4"/>
  <c r="M7542" i="4"/>
  <c r="K7542" i="4"/>
  <c r="M7541" i="4"/>
  <c r="K7541" i="4"/>
  <c r="M7540" i="4"/>
  <c r="K7540" i="4"/>
  <c r="M7539" i="4"/>
  <c r="K7539" i="4"/>
  <c r="M7538" i="4"/>
  <c r="K7538" i="4"/>
  <c r="M7537" i="4"/>
  <c r="K7537" i="4"/>
  <c r="M7536" i="4"/>
  <c r="K7536" i="4"/>
  <c r="M7535" i="4"/>
  <c r="K7535" i="4"/>
  <c r="M7534" i="4"/>
  <c r="K7534" i="4"/>
  <c r="M7533" i="4"/>
  <c r="K7533" i="4"/>
  <c r="M7532" i="4"/>
  <c r="K7532" i="4"/>
  <c r="M7531" i="4"/>
  <c r="K7531" i="4"/>
  <c r="M7530" i="4"/>
  <c r="K7530" i="4"/>
  <c r="M7529" i="4"/>
  <c r="K7529" i="4"/>
  <c r="M7528" i="4"/>
  <c r="K7528" i="4"/>
  <c r="M7527" i="4"/>
  <c r="K7527" i="4"/>
  <c r="M7526" i="4"/>
  <c r="K7526" i="4"/>
  <c r="M7525" i="4"/>
  <c r="K7525" i="4"/>
  <c r="M7524" i="4"/>
  <c r="K7524" i="4"/>
  <c r="M7523" i="4"/>
  <c r="K7523" i="4"/>
  <c r="M7522" i="4"/>
  <c r="K7522" i="4"/>
  <c r="M7521" i="4"/>
  <c r="K7521" i="4"/>
  <c r="M7520" i="4"/>
  <c r="K7520" i="4"/>
  <c r="M7519" i="4"/>
  <c r="K7519" i="4"/>
  <c r="M7518" i="4"/>
  <c r="K7518" i="4"/>
  <c r="M7517" i="4"/>
  <c r="K7517" i="4"/>
  <c r="M7516" i="4"/>
  <c r="K7516" i="4"/>
  <c r="M7515" i="4"/>
  <c r="K7515" i="4"/>
  <c r="M7514" i="4"/>
  <c r="K7514" i="4"/>
  <c r="M7513" i="4"/>
  <c r="K7513" i="4"/>
  <c r="M7512" i="4"/>
  <c r="K7512" i="4"/>
  <c r="M7511" i="4"/>
  <c r="K7511" i="4"/>
  <c r="M7510" i="4"/>
  <c r="K7510" i="4"/>
  <c r="M7509" i="4"/>
  <c r="K7509" i="4"/>
  <c r="M7508" i="4"/>
  <c r="K7508" i="4"/>
  <c r="M7507" i="4"/>
  <c r="K7507" i="4"/>
  <c r="M7506" i="4"/>
  <c r="K7506" i="4"/>
  <c r="M7505" i="4"/>
  <c r="K7505" i="4"/>
  <c r="M7504" i="4"/>
  <c r="K7504" i="4"/>
  <c r="M7503" i="4"/>
  <c r="K7503" i="4"/>
  <c r="M7502" i="4"/>
  <c r="K7502" i="4"/>
  <c r="M7501" i="4"/>
  <c r="K7501" i="4"/>
  <c r="M7500" i="4"/>
  <c r="K7500" i="4"/>
  <c r="M7499" i="4"/>
  <c r="K7499" i="4"/>
  <c r="M7498" i="4"/>
  <c r="K7498" i="4"/>
  <c r="M7497" i="4"/>
  <c r="K7497" i="4"/>
  <c r="M7496" i="4"/>
  <c r="K7496" i="4"/>
  <c r="M7495" i="4"/>
  <c r="K7495" i="4"/>
  <c r="M7494" i="4"/>
  <c r="K7494" i="4"/>
  <c r="M7493" i="4"/>
  <c r="K7493" i="4"/>
  <c r="M7492" i="4"/>
  <c r="K7492" i="4"/>
  <c r="M7491" i="4"/>
  <c r="K7491" i="4"/>
  <c r="M7490" i="4"/>
  <c r="K7490" i="4"/>
  <c r="M7489" i="4"/>
  <c r="K7489" i="4"/>
  <c r="M7488" i="4"/>
  <c r="K7488" i="4"/>
  <c r="M7487" i="4"/>
  <c r="K7487" i="4"/>
  <c r="M7486" i="4"/>
  <c r="K7486" i="4"/>
  <c r="M7485" i="4"/>
  <c r="K7485" i="4"/>
  <c r="M7484" i="4"/>
  <c r="K7484" i="4"/>
  <c r="M7483" i="4"/>
  <c r="K7483" i="4"/>
  <c r="M7482" i="4"/>
  <c r="K7482" i="4"/>
  <c r="M7481" i="4"/>
  <c r="K7481" i="4"/>
  <c r="M7480" i="4"/>
  <c r="K7480" i="4"/>
  <c r="M7479" i="4"/>
  <c r="K7479" i="4"/>
  <c r="M7478" i="4"/>
  <c r="K7478" i="4"/>
  <c r="M7477" i="4"/>
  <c r="K7477" i="4"/>
  <c r="M7476" i="4"/>
  <c r="K7476" i="4"/>
  <c r="M7475" i="4"/>
  <c r="K7475" i="4"/>
  <c r="M7474" i="4"/>
  <c r="K7474" i="4"/>
  <c r="M7473" i="4"/>
  <c r="K7473" i="4"/>
  <c r="M7472" i="4"/>
  <c r="K7472" i="4"/>
  <c r="M7471" i="4"/>
  <c r="K7471" i="4"/>
  <c r="M7470" i="4"/>
  <c r="K7470" i="4"/>
  <c r="M7469" i="4"/>
  <c r="K7469" i="4"/>
  <c r="M7468" i="4"/>
  <c r="K7468" i="4"/>
  <c r="M7467" i="4"/>
  <c r="K7467" i="4"/>
  <c r="M7466" i="4"/>
  <c r="K7466" i="4"/>
  <c r="M7465" i="4"/>
  <c r="K7465" i="4"/>
  <c r="M7464" i="4"/>
  <c r="K7464" i="4"/>
  <c r="M7463" i="4"/>
  <c r="K7463" i="4"/>
  <c r="L7463" i="4" s="1"/>
  <c r="M7462" i="4"/>
  <c r="K7462" i="4"/>
  <c r="L7462" i="4" s="1"/>
  <c r="M7461" i="4"/>
  <c r="K7461" i="4"/>
  <c r="L7461" i="4" s="1"/>
  <c r="M7460" i="4"/>
  <c r="K7460" i="4"/>
  <c r="L7460" i="4" s="1"/>
  <c r="M7459" i="4"/>
  <c r="K7459" i="4"/>
  <c r="L7459" i="4" s="1"/>
  <c r="M7458" i="4"/>
  <c r="K7458" i="4"/>
  <c r="L7458" i="4" s="1"/>
  <c r="M7457" i="4"/>
  <c r="K7457" i="4"/>
  <c r="L7457" i="4" s="1"/>
  <c r="M7456" i="4"/>
  <c r="K7456" i="4"/>
  <c r="L7456" i="4" s="1"/>
  <c r="M7455" i="4"/>
  <c r="K7455" i="4"/>
  <c r="L7455" i="4" s="1"/>
  <c r="M7454" i="4"/>
  <c r="K7454" i="4"/>
  <c r="L7454" i="4" s="1"/>
  <c r="M7453" i="4"/>
  <c r="K7453" i="4"/>
  <c r="L7453" i="4" s="1"/>
  <c r="M7452" i="4"/>
  <c r="K7452" i="4"/>
  <c r="L7452" i="4" s="1"/>
  <c r="M7451" i="4"/>
  <c r="K7451" i="4"/>
  <c r="L7451" i="4" s="1"/>
  <c r="M7450" i="4"/>
  <c r="K7450" i="4"/>
  <c r="L7450" i="4" s="1"/>
  <c r="M7449" i="4"/>
  <c r="K7449" i="4"/>
  <c r="L7449" i="4" s="1"/>
  <c r="M7448" i="4"/>
  <c r="K7448" i="4"/>
  <c r="L7448" i="4" s="1"/>
  <c r="M7447" i="4"/>
  <c r="K7447" i="4"/>
  <c r="L7447" i="4" s="1"/>
  <c r="M7446" i="4"/>
  <c r="K7446" i="4"/>
  <c r="L7446" i="4" s="1"/>
  <c r="M7445" i="4"/>
  <c r="K7445" i="4"/>
  <c r="L7445" i="4" s="1"/>
  <c r="M7444" i="4"/>
  <c r="K7444" i="4"/>
  <c r="L7444" i="4" s="1"/>
  <c r="M7443" i="4"/>
  <c r="K7443" i="4"/>
  <c r="L7443" i="4" s="1"/>
  <c r="M7442" i="4"/>
  <c r="K7442" i="4"/>
  <c r="L7442" i="4" s="1"/>
  <c r="M7441" i="4"/>
  <c r="K7441" i="4"/>
  <c r="L7441" i="4" s="1"/>
  <c r="M7440" i="4"/>
  <c r="K7440" i="4"/>
  <c r="L7440" i="4" s="1"/>
  <c r="M7439" i="4"/>
  <c r="K7439" i="4"/>
  <c r="L7439" i="4" s="1"/>
  <c r="M7438" i="4"/>
  <c r="K7438" i="4"/>
  <c r="L7438" i="4" s="1"/>
  <c r="M7437" i="4"/>
  <c r="K7437" i="4"/>
  <c r="L7437" i="4" s="1"/>
  <c r="M7436" i="4"/>
  <c r="K7436" i="4"/>
  <c r="L7436" i="4" s="1"/>
  <c r="M7435" i="4"/>
  <c r="K7435" i="4"/>
  <c r="L7435" i="4" s="1"/>
  <c r="M7434" i="4"/>
  <c r="K7434" i="4"/>
  <c r="L7434" i="4" s="1"/>
  <c r="M7433" i="4"/>
  <c r="K7433" i="4"/>
  <c r="L7433" i="4" s="1"/>
  <c r="M7432" i="4"/>
  <c r="K7432" i="4"/>
  <c r="L7432" i="4" s="1"/>
  <c r="M7431" i="4"/>
  <c r="K7431" i="4"/>
  <c r="L7431" i="4" s="1"/>
  <c r="M7430" i="4"/>
  <c r="K7430" i="4"/>
  <c r="L7430" i="4" s="1"/>
  <c r="M7429" i="4"/>
  <c r="K7429" i="4"/>
  <c r="L7429" i="4" s="1"/>
  <c r="M7428" i="4"/>
  <c r="K7428" i="4"/>
  <c r="L7428" i="4" s="1"/>
  <c r="M7427" i="4"/>
  <c r="K7427" i="4"/>
  <c r="L7427" i="4" s="1"/>
  <c r="M7426" i="4"/>
  <c r="K7426" i="4"/>
  <c r="L7426" i="4" s="1"/>
  <c r="M7425" i="4"/>
  <c r="K7425" i="4"/>
  <c r="L7425" i="4" s="1"/>
  <c r="M7424" i="4"/>
  <c r="K7424" i="4"/>
  <c r="L7424" i="4" s="1"/>
  <c r="M7423" i="4"/>
  <c r="K7423" i="4"/>
  <c r="L7423" i="4" s="1"/>
  <c r="M7422" i="4"/>
  <c r="K7422" i="4"/>
  <c r="L7422" i="4" s="1"/>
  <c r="M7421" i="4"/>
  <c r="K7421" i="4"/>
  <c r="L7421" i="4" s="1"/>
  <c r="M7420" i="4"/>
  <c r="K7420" i="4"/>
  <c r="L7420" i="4" s="1"/>
  <c r="M7419" i="4"/>
  <c r="K7419" i="4"/>
  <c r="L7419" i="4" s="1"/>
  <c r="M7418" i="4"/>
  <c r="K7418" i="4"/>
  <c r="L7418" i="4" s="1"/>
  <c r="M7417" i="4"/>
  <c r="K7417" i="4"/>
  <c r="L7417" i="4" s="1"/>
  <c r="M7416" i="4"/>
  <c r="K7416" i="4"/>
  <c r="L7416" i="4" s="1"/>
  <c r="M7415" i="4"/>
  <c r="K7415" i="4"/>
  <c r="L7415" i="4" s="1"/>
  <c r="M7414" i="4"/>
  <c r="K7414" i="4"/>
  <c r="L7414" i="4" s="1"/>
  <c r="M7413" i="4"/>
  <c r="K7413" i="4"/>
  <c r="L7413" i="4" s="1"/>
  <c r="M7412" i="4"/>
  <c r="K7412" i="4"/>
  <c r="L7412" i="4" s="1"/>
  <c r="M7411" i="4"/>
  <c r="K7411" i="4"/>
  <c r="L7411" i="4" s="1"/>
  <c r="M7410" i="4"/>
  <c r="K7410" i="4"/>
  <c r="L7410" i="4" s="1"/>
  <c r="M7409" i="4"/>
  <c r="K7409" i="4"/>
  <c r="L7409" i="4" s="1"/>
  <c r="M7408" i="4"/>
  <c r="K7408" i="4"/>
  <c r="L7408" i="4" s="1"/>
  <c r="M7407" i="4"/>
  <c r="K7407" i="4"/>
  <c r="L7407" i="4" s="1"/>
  <c r="M7406" i="4"/>
  <c r="K7406" i="4"/>
  <c r="L7406" i="4" s="1"/>
  <c r="M7405" i="4"/>
  <c r="K7405" i="4"/>
  <c r="L7405" i="4" s="1"/>
  <c r="M7404" i="4"/>
  <c r="K7404" i="4"/>
  <c r="L7404" i="4" s="1"/>
  <c r="M7403" i="4"/>
  <c r="K7403" i="4"/>
  <c r="L7403" i="4" s="1"/>
  <c r="M7402" i="4"/>
  <c r="K7402" i="4"/>
  <c r="L7402" i="4" s="1"/>
  <c r="M7401" i="4"/>
  <c r="K7401" i="4"/>
  <c r="L7401" i="4" s="1"/>
  <c r="M7400" i="4"/>
  <c r="K7400" i="4"/>
  <c r="L7400" i="4" s="1"/>
  <c r="M7399" i="4"/>
  <c r="K7399" i="4"/>
  <c r="L7399" i="4" s="1"/>
  <c r="M7398" i="4"/>
  <c r="K7398" i="4"/>
  <c r="L7398" i="4" s="1"/>
  <c r="M7397" i="4"/>
  <c r="K7397" i="4"/>
  <c r="L7397" i="4" s="1"/>
  <c r="M7396" i="4"/>
  <c r="K7396" i="4"/>
  <c r="L7396" i="4" s="1"/>
  <c r="M7395" i="4"/>
  <c r="K7395" i="4"/>
  <c r="L7395" i="4" s="1"/>
  <c r="M7394" i="4"/>
  <c r="K7394" i="4"/>
  <c r="L7394" i="4" s="1"/>
  <c r="M7393" i="4"/>
  <c r="K7393" i="4"/>
  <c r="L7393" i="4" s="1"/>
  <c r="M7392" i="4"/>
  <c r="K7392" i="4"/>
  <c r="L7392" i="4" s="1"/>
  <c r="M7391" i="4"/>
  <c r="K7391" i="4"/>
  <c r="L7391" i="4" s="1"/>
  <c r="M7390" i="4"/>
  <c r="K7390" i="4"/>
  <c r="L7390" i="4" s="1"/>
  <c r="M7389" i="4"/>
  <c r="K7389" i="4"/>
  <c r="L7389" i="4" s="1"/>
  <c r="M7388" i="4"/>
  <c r="K7388" i="4"/>
  <c r="L7388" i="4" s="1"/>
  <c r="M7387" i="4"/>
  <c r="K7387" i="4"/>
  <c r="L7387" i="4" s="1"/>
  <c r="M7386" i="4"/>
  <c r="K7386" i="4"/>
  <c r="L7386" i="4" s="1"/>
  <c r="M7385" i="4"/>
  <c r="K7385" i="4"/>
  <c r="L7385" i="4" s="1"/>
  <c r="M7384" i="4"/>
  <c r="K7384" i="4"/>
  <c r="L7384" i="4" s="1"/>
  <c r="M7383" i="4"/>
  <c r="K7383" i="4"/>
  <c r="L7383" i="4" s="1"/>
  <c r="M7382" i="4"/>
  <c r="K7382" i="4"/>
  <c r="L7382" i="4" s="1"/>
  <c r="M7381" i="4"/>
  <c r="K7381" i="4"/>
  <c r="L7381" i="4" s="1"/>
  <c r="M7380" i="4"/>
  <c r="K7380" i="4"/>
  <c r="L7380" i="4" s="1"/>
  <c r="M7379" i="4"/>
  <c r="K7379" i="4"/>
  <c r="L7379" i="4" s="1"/>
  <c r="M7378" i="4"/>
  <c r="K7378" i="4"/>
  <c r="L7378" i="4" s="1"/>
  <c r="M7377" i="4"/>
  <c r="K7377" i="4"/>
  <c r="L7377" i="4" s="1"/>
  <c r="M7376" i="4"/>
  <c r="K7376" i="4"/>
  <c r="L7376" i="4" s="1"/>
  <c r="M7375" i="4"/>
  <c r="K7375" i="4"/>
  <c r="L7375" i="4" s="1"/>
  <c r="M7374" i="4"/>
  <c r="K7374" i="4"/>
  <c r="L7374" i="4" s="1"/>
  <c r="M7373" i="4"/>
  <c r="K7373" i="4"/>
  <c r="L7373" i="4" s="1"/>
  <c r="M7372" i="4"/>
  <c r="K7372" i="4"/>
  <c r="L7372" i="4" s="1"/>
  <c r="M7371" i="4"/>
  <c r="K7371" i="4"/>
  <c r="L7371" i="4" s="1"/>
  <c r="M7370" i="4"/>
  <c r="K7370" i="4"/>
  <c r="L7370" i="4" s="1"/>
  <c r="M7369" i="4"/>
  <c r="K7369" i="4"/>
  <c r="L7369" i="4" s="1"/>
  <c r="M7368" i="4"/>
  <c r="K7368" i="4"/>
  <c r="L7368" i="4" s="1"/>
  <c r="M7367" i="4"/>
  <c r="K7367" i="4"/>
  <c r="L7367" i="4" s="1"/>
  <c r="M7366" i="4"/>
  <c r="K7366" i="4"/>
  <c r="L7366" i="4" s="1"/>
  <c r="M7365" i="4"/>
  <c r="K7365" i="4"/>
  <c r="L7365" i="4" s="1"/>
  <c r="M7364" i="4"/>
  <c r="K7364" i="4"/>
  <c r="L7364" i="4" s="1"/>
  <c r="M7363" i="4"/>
  <c r="K7363" i="4"/>
  <c r="L7363" i="4" s="1"/>
  <c r="M7362" i="4"/>
  <c r="K7362" i="4"/>
  <c r="L7362" i="4" s="1"/>
  <c r="M7361" i="4"/>
  <c r="K7361" i="4"/>
  <c r="L7361" i="4" s="1"/>
  <c r="M7360" i="4"/>
  <c r="K7360" i="4"/>
  <c r="L7360" i="4" s="1"/>
  <c r="M7359" i="4"/>
  <c r="K7359" i="4"/>
  <c r="L7359" i="4" s="1"/>
  <c r="M7358" i="4"/>
  <c r="K7358" i="4"/>
  <c r="L7358" i="4" s="1"/>
  <c r="M7357" i="4"/>
  <c r="K7357" i="4"/>
  <c r="L7357" i="4" s="1"/>
  <c r="M7356" i="4"/>
  <c r="K7356" i="4"/>
  <c r="L7356" i="4" s="1"/>
  <c r="M7355" i="4"/>
  <c r="K7355" i="4"/>
  <c r="L7355" i="4" s="1"/>
  <c r="M7354" i="4"/>
  <c r="K7354" i="4"/>
  <c r="L7354" i="4" s="1"/>
  <c r="M7353" i="4"/>
  <c r="K7353" i="4"/>
  <c r="L7353" i="4" s="1"/>
  <c r="M7352" i="4"/>
  <c r="K7352" i="4"/>
  <c r="L7352" i="4" s="1"/>
  <c r="M7351" i="4"/>
  <c r="K7351" i="4"/>
  <c r="L7351" i="4" s="1"/>
  <c r="M7350" i="4"/>
  <c r="K7350" i="4"/>
  <c r="L7350" i="4" s="1"/>
  <c r="M7349" i="4"/>
  <c r="K7349" i="4"/>
  <c r="L7349" i="4" s="1"/>
  <c r="M7348" i="4"/>
  <c r="K7348" i="4"/>
  <c r="L7348" i="4" s="1"/>
  <c r="M7347" i="4"/>
  <c r="K7347" i="4"/>
  <c r="L7347" i="4" s="1"/>
  <c r="M7346" i="4"/>
  <c r="K7346" i="4"/>
  <c r="L7346" i="4" s="1"/>
  <c r="M7345" i="4"/>
  <c r="K7345" i="4"/>
  <c r="L7345" i="4" s="1"/>
  <c r="M7344" i="4"/>
  <c r="K7344" i="4"/>
  <c r="L7344" i="4" s="1"/>
  <c r="M7343" i="4"/>
  <c r="K7343" i="4"/>
  <c r="L7343" i="4" s="1"/>
  <c r="M7342" i="4"/>
  <c r="K7342" i="4"/>
  <c r="L7342" i="4" s="1"/>
  <c r="M7341" i="4"/>
  <c r="K7341" i="4"/>
  <c r="L7341" i="4" s="1"/>
  <c r="M7340" i="4"/>
  <c r="K7340" i="4"/>
  <c r="L7340" i="4" s="1"/>
  <c r="M7339" i="4"/>
  <c r="K7339" i="4"/>
  <c r="L7339" i="4" s="1"/>
  <c r="M7338" i="4"/>
  <c r="K7338" i="4"/>
  <c r="L7338" i="4" s="1"/>
  <c r="M7337" i="4"/>
  <c r="K7337" i="4"/>
  <c r="L7337" i="4" s="1"/>
  <c r="M7336" i="4"/>
  <c r="K7336" i="4"/>
  <c r="L7336" i="4" s="1"/>
  <c r="M7335" i="4"/>
  <c r="K7335" i="4"/>
  <c r="L7335" i="4" s="1"/>
  <c r="M7334" i="4"/>
  <c r="K7334" i="4"/>
  <c r="L7334" i="4" s="1"/>
  <c r="M7333" i="4"/>
  <c r="K7333" i="4"/>
  <c r="L7333" i="4" s="1"/>
  <c r="M7332" i="4"/>
  <c r="K7332" i="4"/>
  <c r="L7332" i="4" s="1"/>
  <c r="M7331" i="4"/>
  <c r="K7331" i="4"/>
  <c r="L7331" i="4" s="1"/>
  <c r="M7330" i="4"/>
  <c r="K7330" i="4"/>
  <c r="L7330" i="4" s="1"/>
  <c r="M7329" i="4"/>
  <c r="K7329" i="4"/>
  <c r="L7329" i="4" s="1"/>
  <c r="M7328" i="4"/>
  <c r="K7328" i="4"/>
  <c r="L7328" i="4" s="1"/>
  <c r="M7327" i="4"/>
  <c r="K7327" i="4"/>
  <c r="L7327" i="4" s="1"/>
  <c r="M7326" i="4"/>
  <c r="K7326" i="4"/>
  <c r="L7326" i="4" s="1"/>
  <c r="M7325" i="4"/>
  <c r="K7325" i="4"/>
  <c r="L7325" i="4" s="1"/>
  <c r="M7324" i="4"/>
  <c r="K7324" i="4"/>
  <c r="L7324" i="4" s="1"/>
  <c r="M7323" i="4"/>
  <c r="K7323" i="4"/>
  <c r="L7323" i="4" s="1"/>
  <c r="M7322" i="4"/>
  <c r="K7322" i="4"/>
  <c r="L7322" i="4" s="1"/>
  <c r="M7321" i="4"/>
  <c r="K7321" i="4"/>
  <c r="L7321" i="4" s="1"/>
  <c r="M7320" i="4"/>
  <c r="K7320" i="4"/>
  <c r="L7320" i="4" s="1"/>
  <c r="M7319" i="4"/>
  <c r="K7319" i="4"/>
  <c r="L7319" i="4" s="1"/>
  <c r="M7318" i="4"/>
  <c r="K7318" i="4"/>
  <c r="L7318" i="4" s="1"/>
  <c r="M7317" i="4"/>
  <c r="K7317" i="4"/>
  <c r="L7317" i="4" s="1"/>
  <c r="M7316" i="4"/>
  <c r="K7316" i="4"/>
  <c r="L7316" i="4" s="1"/>
  <c r="M7315" i="4"/>
  <c r="K7315" i="4"/>
  <c r="L7315" i="4" s="1"/>
  <c r="M7314" i="4"/>
  <c r="K7314" i="4"/>
  <c r="L7314" i="4" s="1"/>
  <c r="M7313" i="4"/>
  <c r="K7313" i="4"/>
  <c r="L7313" i="4" s="1"/>
  <c r="M7312" i="4"/>
  <c r="K7312" i="4"/>
  <c r="L7312" i="4" s="1"/>
  <c r="M7311" i="4"/>
  <c r="K7311" i="4"/>
  <c r="L7311" i="4" s="1"/>
  <c r="M7310" i="4"/>
  <c r="K7310" i="4"/>
  <c r="L7310" i="4" s="1"/>
  <c r="M7309" i="4"/>
  <c r="K7309" i="4"/>
  <c r="L7309" i="4" s="1"/>
  <c r="M7308" i="4"/>
  <c r="K7308" i="4"/>
  <c r="L7308" i="4" s="1"/>
  <c r="M7307" i="4"/>
  <c r="K7307" i="4"/>
  <c r="L7307" i="4" s="1"/>
  <c r="M7306" i="4"/>
  <c r="K7306" i="4"/>
  <c r="L7306" i="4" s="1"/>
  <c r="M7305" i="4"/>
  <c r="K7305" i="4"/>
  <c r="L7305" i="4" s="1"/>
  <c r="M7304" i="4"/>
  <c r="K7304" i="4"/>
  <c r="L7304" i="4" s="1"/>
  <c r="M7303" i="4"/>
  <c r="K7303" i="4"/>
  <c r="L7303" i="4" s="1"/>
  <c r="M7302" i="4"/>
  <c r="K7302" i="4"/>
  <c r="L7302" i="4" s="1"/>
  <c r="M7301" i="4"/>
  <c r="K7301" i="4"/>
  <c r="L7301" i="4" s="1"/>
  <c r="M7300" i="4"/>
  <c r="K7300" i="4"/>
  <c r="L7300" i="4" s="1"/>
  <c r="M7299" i="4"/>
  <c r="K7299" i="4"/>
  <c r="L7299" i="4" s="1"/>
  <c r="M7298" i="4"/>
  <c r="K7298" i="4"/>
  <c r="L7298" i="4" s="1"/>
  <c r="M7297" i="4"/>
  <c r="K7297" i="4"/>
  <c r="L7297" i="4" s="1"/>
  <c r="M7296" i="4"/>
  <c r="K7296" i="4"/>
  <c r="L7296" i="4" s="1"/>
  <c r="M7295" i="4"/>
  <c r="K7295" i="4"/>
  <c r="L7295" i="4" s="1"/>
  <c r="M7294" i="4"/>
  <c r="K7294" i="4"/>
  <c r="L7294" i="4" s="1"/>
  <c r="M7293" i="4"/>
  <c r="K7293" i="4"/>
  <c r="L7293" i="4" s="1"/>
  <c r="M7292" i="4"/>
  <c r="K7292" i="4"/>
  <c r="L7292" i="4" s="1"/>
  <c r="M7291" i="4"/>
  <c r="K7291" i="4"/>
  <c r="L7291" i="4" s="1"/>
  <c r="M7290" i="4"/>
  <c r="K7290" i="4"/>
  <c r="L7290" i="4" s="1"/>
  <c r="M7289" i="4"/>
  <c r="K7289" i="4"/>
  <c r="L7289" i="4" s="1"/>
  <c r="M7288" i="4"/>
  <c r="K7288" i="4"/>
  <c r="L7288" i="4" s="1"/>
  <c r="M7287" i="4"/>
  <c r="K7287" i="4"/>
  <c r="L7287" i="4" s="1"/>
  <c r="M7286" i="4"/>
  <c r="K7286" i="4"/>
  <c r="L7286" i="4" s="1"/>
  <c r="M7285" i="4"/>
  <c r="K7285" i="4"/>
  <c r="L7285" i="4" s="1"/>
  <c r="M7284" i="4"/>
  <c r="K7284" i="4"/>
  <c r="L7284" i="4" s="1"/>
  <c r="M7283" i="4"/>
  <c r="K7283" i="4"/>
  <c r="L7283" i="4" s="1"/>
  <c r="M7282" i="4"/>
  <c r="K7282" i="4"/>
  <c r="L7282" i="4" s="1"/>
  <c r="M7281" i="4"/>
  <c r="K7281" i="4"/>
  <c r="L7281" i="4" s="1"/>
  <c r="M7280" i="4"/>
  <c r="K7280" i="4"/>
  <c r="L7280" i="4" s="1"/>
  <c r="M7279" i="4"/>
  <c r="K7279" i="4"/>
  <c r="L7279" i="4" s="1"/>
  <c r="M7278" i="4"/>
  <c r="K7278" i="4"/>
  <c r="L7278" i="4" s="1"/>
  <c r="M7277" i="4"/>
  <c r="K7277" i="4"/>
  <c r="L7277" i="4" s="1"/>
  <c r="M7276" i="4"/>
  <c r="K7276" i="4"/>
  <c r="L7276" i="4" s="1"/>
  <c r="M7275" i="4"/>
  <c r="K7275" i="4"/>
  <c r="L7275" i="4" s="1"/>
  <c r="M7274" i="4"/>
  <c r="K7274" i="4"/>
  <c r="L7274" i="4" s="1"/>
  <c r="M7273" i="4"/>
  <c r="K7273" i="4"/>
  <c r="L7273" i="4" s="1"/>
  <c r="M7272" i="4"/>
  <c r="K7272" i="4"/>
  <c r="L7272" i="4" s="1"/>
  <c r="M7271" i="4"/>
  <c r="K7271" i="4"/>
  <c r="L7271" i="4" s="1"/>
  <c r="M7270" i="4"/>
  <c r="K7270" i="4"/>
  <c r="L7270" i="4" s="1"/>
  <c r="M7269" i="4"/>
  <c r="K7269" i="4"/>
  <c r="L7269" i="4" s="1"/>
  <c r="M7268" i="4"/>
  <c r="K7268" i="4"/>
  <c r="L7268" i="4" s="1"/>
  <c r="M7267" i="4"/>
  <c r="K7267" i="4"/>
  <c r="L7267" i="4" s="1"/>
  <c r="M7266" i="4"/>
  <c r="K7266" i="4"/>
  <c r="L7266" i="4" s="1"/>
  <c r="M7265" i="4"/>
  <c r="K7265" i="4"/>
  <c r="L7265" i="4" s="1"/>
  <c r="M7264" i="4"/>
  <c r="K7264" i="4"/>
  <c r="L7264" i="4" s="1"/>
  <c r="M7263" i="4"/>
  <c r="K7263" i="4"/>
  <c r="L7263" i="4" s="1"/>
  <c r="M7262" i="4"/>
  <c r="K7262" i="4"/>
  <c r="L7262" i="4" s="1"/>
  <c r="M7261" i="4"/>
  <c r="K7261" i="4"/>
  <c r="L7261" i="4" s="1"/>
  <c r="M7260" i="4"/>
  <c r="K7260" i="4"/>
  <c r="L7260" i="4" s="1"/>
  <c r="M7259" i="4"/>
  <c r="K7259" i="4"/>
  <c r="L7259" i="4" s="1"/>
  <c r="M7258" i="4"/>
  <c r="K7258" i="4"/>
  <c r="L7258" i="4" s="1"/>
  <c r="M7257" i="4"/>
  <c r="K7257" i="4"/>
  <c r="L7257" i="4" s="1"/>
  <c r="M7256" i="4"/>
  <c r="K7256" i="4"/>
  <c r="L7256" i="4" s="1"/>
  <c r="M7255" i="4"/>
  <c r="K7255" i="4"/>
  <c r="L7255" i="4" s="1"/>
  <c r="M7254" i="4"/>
  <c r="K7254" i="4"/>
  <c r="L7254" i="4" s="1"/>
  <c r="M7253" i="4"/>
  <c r="K7253" i="4"/>
  <c r="L7253" i="4" s="1"/>
  <c r="M7252" i="4"/>
  <c r="K7252" i="4"/>
  <c r="L7252" i="4" s="1"/>
  <c r="M7251" i="4"/>
  <c r="K7251" i="4"/>
  <c r="L7251" i="4" s="1"/>
  <c r="M7250" i="4"/>
  <c r="K7250" i="4"/>
  <c r="L7250" i="4" s="1"/>
  <c r="M7249" i="4"/>
  <c r="K7249" i="4"/>
  <c r="L7249" i="4" s="1"/>
  <c r="M7248" i="4"/>
  <c r="K7248" i="4"/>
  <c r="L7248" i="4" s="1"/>
  <c r="M7247" i="4"/>
  <c r="K7247" i="4"/>
  <c r="L7247" i="4" s="1"/>
  <c r="M7246" i="4"/>
  <c r="K7246" i="4"/>
  <c r="L7246" i="4" s="1"/>
  <c r="M7245" i="4"/>
  <c r="K7245" i="4"/>
  <c r="L7245" i="4" s="1"/>
  <c r="M7244" i="4"/>
  <c r="K7244" i="4"/>
  <c r="L7244" i="4" s="1"/>
  <c r="M7243" i="4"/>
  <c r="K7243" i="4"/>
  <c r="L7243" i="4" s="1"/>
  <c r="M7242" i="4"/>
  <c r="K7242" i="4"/>
  <c r="L7242" i="4" s="1"/>
  <c r="M7241" i="4"/>
  <c r="K7241" i="4"/>
  <c r="L7241" i="4" s="1"/>
  <c r="M7240" i="4"/>
  <c r="K7240" i="4"/>
  <c r="L7240" i="4" s="1"/>
  <c r="M7239" i="4"/>
  <c r="K7239" i="4"/>
  <c r="L7239" i="4" s="1"/>
  <c r="M7238" i="4"/>
  <c r="K7238" i="4"/>
  <c r="L7238" i="4" s="1"/>
  <c r="M7237" i="4"/>
  <c r="K7237" i="4"/>
  <c r="L7237" i="4" s="1"/>
  <c r="M7236" i="4"/>
  <c r="K7236" i="4"/>
  <c r="L7236" i="4" s="1"/>
  <c r="M7235" i="4"/>
  <c r="K7235" i="4"/>
  <c r="L7235" i="4" s="1"/>
  <c r="M7234" i="4"/>
  <c r="K7234" i="4"/>
  <c r="L7234" i="4" s="1"/>
  <c r="M7233" i="4"/>
  <c r="K7233" i="4"/>
  <c r="L7233" i="4" s="1"/>
  <c r="M7232" i="4"/>
  <c r="K7232" i="4"/>
  <c r="L7232" i="4" s="1"/>
  <c r="M7231" i="4"/>
  <c r="K7231" i="4"/>
  <c r="L7231" i="4" s="1"/>
  <c r="M7230" i="4"/>
  <c r="K7230" i="4"/>
  <c r="L7230" i="4" s="1"/>
  <c r="M7229" i="4"/>
  <c r="K7229" i="4"/>
  <c r="L7229" i="4" s="1"/>
  <c r="M7228" i="4"/>
  <c r="K7228" i="4"/>
  <c r="L7228" i="4" s="1"/>
  <c r="M7227" i="4"/>
  <c r="K7227" i="4"/>
  <c r="L7227" i="4" s="1"/>
  <c r="M7226" i="4"/>
  <c r="K7226" i="4"/>
  <c r="L7226" i="4" s="1"/>
  <c r="M7225" i="4"/>
  <c r="K7225" i="4"/>
  <c r="L7225" i="4" s="1"/>
  <c r="M7224" i="4"/>
  <c r="K7224" i="4"/>
  <c r="L7224" i="4" s="1"/>
  <c r="M7223" i="4"/>
  <c r="K7223" i="4"/>
  <c r="L7223" i="4" s="1"/>
  <c r="M7222" i="4"/>
  <c r="K7222" i="4"/>
  <c r="L7222" i="4" s="1"/>
  <c r="M7221" i="4"/>
  <c r="K7221" i="4"/>
  <c r="L7221" i="4" s="1"/>
  <c r="M7220" i="4"/>
  <c r="K7220" i="4"/>
  <c r="L7220" i="4" s="1"/>
  <c r="M7219" i="4"/>
  <c r="K7219" i="4"/>
  <c r="L7219" i="4" s="1"/>
  <c r="M7218" i="4"/>
  <c r="K7218" i="4"/>
  <c r="L7218" i="4" s="1"/>
  <c r="M7217" i="4"/>
  <c r="K7217" i="4"/>
  <c r="L7217" i="4" s="1"/>
  <c r="M7216" i="4"/>
  <c r="K7216" i="4"/>
  <c r="L7216" i="4" s="1"/>
  <c r="M7215" i="4"/>
  <c r="K7215" i="4"/>
  <c r="L7215" i="4" s="1"/>
  <c r="M7214" i="4"/>
  <c r="K7214" i="4"/>
  <c r="L7214" i="4" s="1"/>
  <c r="M7213" i="4"/>
  <c r="K7213" i="4"/>
  <c r="L7213" i="4" s="1"/>
  <c r="M7212" i="4"/>
  <c r="K7212" i="4"/>
  <c r="L7212" i="4" s="1"/>
  <c r="M7211" i="4"/>
  <c r="K7211" i="4"/>
  <c r="L7211" i="4" s="1"/>
  <c r="M7210" i="4"/>
  <c r="K7210" i="4"/>
  <c r="L7210" i="4" s="1"/>
  <c r="M7209" i="4"/>
  <c r="K7209" i="4"/>
  <c r="L7209" i="4" s="1"/>
  <c r="M7208" i="4"/>
  <c r="K7208" i="4"/>
  <c r="L7208" i="4" s="1"/>
  <c r="M7207" i="4"/>
  <c r="K7207" i="4"/>
  <c r="L7207" i="4" s="1"/>
  <c r="M7206" i="4"/>
  <c r="K7206" i="4"/>
  <c r="L7206" i="4" s="1"/>
  <c r="M7205" i="4"/>
  <c r="K7205" i="4"/>
  <c r="L7205" i="4" s="1"/>
  <c r="M7204" i="4"/>
  <c r="K7204" i="4"/>
  <c r="L7204" i="4" s="1"/>
  <c r="M7203" i="4"/>
  <c r="K7203" i="4"/>
  <c r="L7203" i="4" s="1"/>
  <c r="M7202" i="4"/>
  <c r="K7202" i="4"/>
  <c r="L7202" i="4" s="1"/>
  <c r="M7201" i="4"/>
  <c r="K7201" i="4"/>
  <c r="L7201" i="4" s="1"/>
  <c r="M7200" i="4"/>
  <c r="K7200" i="4"/>
  <c r="L7200" i="4" s="1"/>
  <c r="M7199" i="4"/>
  <c r="K7199" i="4"/>
  <c r="L7199" i="4" s="1"/>
  <c r="M7198" i="4"/>
  <c r="K7198" i="4"/>
  <c r="L7198" i="4" s="1"/>
  <c r="M7197" i="4"/>
  <c r="K7197" i="4"/>
  <c r="L7197" i="4" s="1"/>
  <c r="M7196" i="4"/>
  <c r="K7196" i="4"/>
  <c r="L7196" i="4" s="1"/>
  <c r="M7195" i="4"/>
  <c r="K7195" i="4"/>
  <c r="L7195" i="4" s="1"/>
  <c r="M7194" i="4"/>
  <c r="K7194" i="4"/>
  <c r="L7194" i="4" s="1"/>
  <c r="M7193" i="4"/>
  <c r="K7193" i="4"/>
  <c r="L7193" i="4" s="1"/>
  <c r="M7192" i="4"/>
  <c r="K7192" i="4"/>
  <c r="L7192" i="4" s="1"/>
  <c r="M7191" i="4"/>
  <c r="K7191" i="4"/>
  <c r="L7191" i="4" s="1"/>
  <c r="M7190" i="4"/>
  <c r="K7190" i="4"/>
  <c r="L7190" i="4" s="1"/>
  <c r="M7189" i="4"/>
  <c r="K7189" i="4"/>
  <c r="L7189" i="4" s="1"/>
  <c r="M7188" i="4"/>
  <c r="K7188" i="4"/>
  <c r="L7188" i="4" s="1"/>
  <c r="M7187" i="4"/>
  <c r="K7187" i="4"/>
  <c r="L7187" i="4" s="1"/>
  <c r="M7186" i="4"/>
  <c r="K7186" i="4"/>
  <c r="L7186" i="4" s="1"/>
  <c r="M7185" i="4"/>
  <c r="K7185" i="4"/>
  <c r="L7185" i="4" s="1"/>
  <c r="M7184" i="4"/>
  <c r="K7184" i="4"/>
  <c r="L7184" i="4" s="1"/>
  <c r="M7183" i="4"/>
  <c r="K7183" i="4"/>
  <c r="L7183" i="4" s="1"/>
  <c r="M7182" i="4"/>
  <c r="K7182" i="4"/>
  <c r="L7182" i="4" s="1"/>
  <c r="M7181" i="4"/>
  <c r="K7181" i="4"/>
  <c r="L7181" i="4" s="1"/>
  <c r="M7180" i="4"/>
  <c r="K7180" i="4"/>
  <c r="L7180" i="4" s="1"/>
  <c r="M7179" i="4"/>
  <c r="K7179" i="4"/>
  <c r="L7179" i="4" s="1"/>
  <c r="M7178" i="4"/>
  <c r="K7178" i="4"/>
  <c r="L7178" i="4" s="1"/>
  <c r="M7177" i="4"/>
  <c r="K7177" i="4"/>
  <c r="L7177" i="4" s="1"/>
  <c r="M7176" i="4"/>
  <c r="K7176" i="4"/>
  <c r="L7176" i="4" s="1"/>
  <c r="M7175" i="4"/>
  <c r="K7175" i="4"/>
  <c r="L7175" i="4" s="1"/>
  <c r="M7174" i="4"/>
  <c r="K7174" i="4"/>
  <c r="L7174" i="4" s="1"/>
  <c r="M7173" i="4"/>
  <c r="K7173" i="4"/>
  <c r="L7173" i="4" s="1"/>
  <c r="M7172" i="4"/>
  <c r="K7172" i="4"/>
  <c r="L7172" i="4" s="1"/>
  <c r="M7171" i="4"/>
  <c r="K7171" i="4"/>
  <c r="L7171" i="4" s="1"/>
  <c r="M7170" i="4"/>
  <c r="K7170" i="4"/>
  <c r="L7170" i="4" s="1"/>
  <c r="M7169" i="4"/>
  <c r="K7169" i="4"/>
  <c r="L7169" i="4" s="1"/>
  <c r="M7168" i="4"/>
  <c r="K7168" i="4"/>
  <c r="L7168" i="4" s="1"/>
  <c r="M7167" i="4"/>
  <c r="K7167" i="4"/>
  <c r="L7167" i="4" s="1"/>
  <c r="M7166" i="4"/>
  <c r="K7166" i="4"/>
  <c r="L7166" i="4" s="1"/>
  <c r="M7165" i="4"/>
  <c r="K7165" i="4"/>
  <c r="L7165" i="4" s="1"/>
  <c r="M7164" i="4"/>
  <c r="K7164" i="4"/>
  <c r="L7164" i="4" s="1"/>
  <c r="M7163" i="4"/>
  <c r="K7163" i="4"/>
  <c r="L7163" i="4" s="1"/>
  <c r="M7162" i="4"/>
  <c r="K7162" i="4"/>
  <c r="L7162" i="4" s="1"/>
  <c r="M7161" i="4"/>
  <c r="K7161" i="4"/>
  <c r="L7161" i="4" s="1"/>
  <c r="M7160" i="4"/>
  <c r="K7160" i="4"/>
  <c r="L7160" i="4" s="1"/>
  <c r="M7159" i="4"/>
  <c r="K7159" i="4"/>
  <c r="L7159" i="4" s="1"/>
  <c r="M7158" i="4"/>
  <c r="K7158" i="4"/>
  <c r="L7158" i="4" s="1"/>
  <c r="M7157" i="4"/>
  <c r="K7157" i="4"/>
  <c r="L7157" i="4" s="1"/>
  <c r="M7156" i="4"/>
  <c r="K7156" i="4"/>
  <c r="L7156" i="4" s="1"/>
  <c r="M7155" i="4"/>
  <c r="K7155" i="4"/>
  <c r="L7155" i="4" s="1"/>
  <c r="M7154" i="4"/>
  <c r="K7154" i="4"/>
  <c r="L7154" i="4" s="1"/>
  <c r="M7153" i="4"/>
  <c r="K7153" i="4"/>
  <c r="L7153" i="4" s="1"/>
  <c r="M7152" i="4"/>
  <c r="K7152" i="4"/>
  <c r="L7152" i="4" s="1"/>
  <c r="M7151" i="4"/>
  <c r="K7151" i="4"/>
  <c r="L7151" i="4" s="1"/>
  <c r="M7150" i="4"/>
  <c r="K7150" i="4"/>
  <c r="L7150" i="4" s="1"/>
  <c r="M7149" i="4"/>
  <c r="K7149" i="4"/>
  <c r="L7149" i="4" s="1"/>
  <c r="M7148" i="4"/>
  <c r="K7148" i="4"/>
  <c r="L7148" i="4" s="1"/>
  <c r="M7147" i="4"/>
  <c r="K7147" i="4"/>
  <c r="L7147" i="4" s="1"/>
  <c r="M7146" i="4"/>
  <c r="K7146" i="4"/>
  <c r="L7146" i="4" s="1"/>
  <c r="M7145" i="4"/>
  <c r="K7145" i="4"/>
  <c r="L7145" i="4" s="1"/>
  <c r="M7144" i="4"/>
  <c r="K7144" i="4"/>
  <c r="L7144" i="4" s="1"/>
  <c r="M7143" i="4"/>
  <c r="K7143" i="4"/>
  <c r="L7143" i="4" s="1"/>
  <c r="M7142" i="4"/>
  <c r="K7142" i="4"/>
  <c r="L7142" i="4" s="1"/>
  <c r="M7141" i="4"/>
  <c r="K7141" i="4"/>
  <c r="L7141" i="4" s="1"/>
  <c r="M7140" i="4"/>
  <c r="K7140" i="4"/>
  <c r="L7140" i="4" s="1"/>
  <c r="M7139" i="4"/>
  <c r="K7139" i="4"/>
  <c r="L7139" i="4" s="1"/>
  <c r="M7138" i="4"/>
  <c r="K7138" i="4"/>
  <c r="L7138" i="4" s="1"/>
  <c r="M7137" i="4"/>
  <c r="K7137" i="4"/>
  <c r="L7137" i="4" s="1"/>
  <c r="M7136" i="4"/>
  <c r="K7136" i="4"/>
  <c r="L7136" i="4" s="1"/>
  <c r="M7135" i="4"/>
  <c r="K7135" i="4"/>
  <c r="L7135" i="4" s="1"/>
  <c r="M7134" i="4"/>
  <c r="K7134" i="4"/>
  <c r="L7134" i="4" s="1"/>
  <c r="M7133" i="4"/>
  <c r="K7133" i="4"/>
  <c r="L7133" i="4" s="1"/>
  <c r="M7132" i="4"/>
  <c r="K7132" i="4"/>
  <c r="L7132" i="4" s="1"/>
  <c r="M7131" i="4"/>
  <c r="K7131" i="4"/>
  <c r="L7131" i="4" s="1"/>
  <c r="M7130" i="4"/>
  <c r="K7130" i="4"/>
  <c r="L7130" i="4" s="1"/>
  <c r="M7129" i="4"/>
  <c r="K7129" i="4"/>
  <c r="L7129" i="4" s="1"/>
  <c r="M7128" i="4"/>
  <c r="K7128" i="4"/>
  <c r="L7128" i="4" s="1"/>
  <c r="M7127" i="4"/>
  <c r="K7127" i="4"/>
  <c r="L7127" i="4" s="1"/>
  <c r="M7126" i="4"/>
  <c r="K7126" i="4"/>
  <c r="L7126" i="4" s="1"/>
  <c r="M7125" i="4"/>
  <c r="K7125" i="4"/>
  <c r="L7125" i="4" s="1"/>
  <c r="M7124" i="4"/>
  <c r="K7124" i="4"/>
  <c r="L7124" i="4" s="1"/>
  <c r="M7123" i="4"/>
  <c r="K7123" i="4"/>
  <c r="L7123" i="4" s="1"/>
  <c r="M7122" i="4"/>
  <c r="K7122" i="4"/>
  <c r="L7122" i="4" s="1"/>
  <c r="M7121" i="4"/>
  <c r="K7121" i="4"/>
  <c r="L7121" i="4" s="1"/>
  <c r="M7120" i="4"/>
  <c r="K7120" i="4"/>
  <c r="L7120" i="4" s="1"/>
  <c r="M7119" i="4"/>
  <c r="K7119" i="4"/>
  <c r="L7119" i="4" s="1"/>
  <c r="M7118" i="4"/>
  <c r="K7118" i="4"/>
  <c r="L7118" i="4" s="1"/>
  <c r="M7117" i="4"/>
  <c r="K7117" i="4"/>
  <c r="L7117" i="4" s="1"/>
  <c r="M7116" i="4"/>
  <c r="K7116" i="4"/>
  <c r="L7116" i="4" s="1"/>
  <c r="M7115" i="4"/>
  <c r="K7115" i="4"/>
  <c r="L7115" i="4" s="1"/>
  <c r="M7114" i="4"/>
  <c r="K7114" i="4"/>
  <c r="L7114" i="4" s="1"/>
  <c r="M7113" i="4"/>
  <c r="K7113" i="4"/>
  <c r="L7113" i="4" s="1"/>
  <c r="M7112" i="4"/>
  <c r="K7112" i="4"/>
  <c r="L7112" i="4" s="1"/>
  <c r="M7111" i="4"/>
  <c r="K7111" i="4"/>
  <c r="L7111" i="4" s="1"/>
  <c r="M7110" i="4"/>
  <c r="K7110" i="4"/>
  <c r="L7110" i="4" s="1"/>
  <c r="M7109" i="4"/>
  <c r="K7109" i="4"/>
  <c r="L7109" i="4" s="1"/>
  <c r="M7108" i="4"/>
  <c r="K7108" i="4"/>
  <c r="L7108" i="4" s="1"/>
  <c r="M7107" i="4"/>
  <c r="K7107" i="4"/>
  <c r="L7107" i="4" s="1"/>
  <c r="M7106" i="4"/>
  <c r="K7106" i="4"/>
  <c r="L7106" i="4" s="1"/>
  <c r="M7105" i="4"/>
  <c r="K7105" i="4"/>
  <c r="L7105" i="4" s="1"/>
  <c r="M7104" i="4"/>
  <c r="K7104" i="4"/>
  <c r="L7104" i="4" s="1"/>
  <c r="M7103" i="4"/>
  <c r="K7103" i="4"/>
  <c r="L7103" i="4" s="1"/>
  <c r="M7102" i="4"/>
  <c r="K7102" i="4"/>
  <c r="L7102" i="4" s="1"/>
  <c r="M7101" i="4"/>
  <c r="K7101" i="4"/>
  <c r="L7101" i="4" s="1"/>
  <c r="M7100" i="4"/>
  <c r="K7100" i="4"/>
  <c r="L7100" i="4" s="1"/>
  <c r="M7099" i="4"/>
  <c r="K7099" i="4"/>
  <c r="L7099" i="4" s="1"/>
  <c r="M7098" i="4"/>
  <c r="K7098" i="4"/>
  <c r="L7098" i="4" s="1"/>
  <c r="M7097" i="4"/>
  <c r="K7097" i="4"/>
  <c r="L7097" i="4" s="1"/>
  <c r="M7096" i="4"/>
  <c r="K7096" i="4"/>
  <c r="L7096" i="4" s="1"/>
  <c r="M7095" i="4"/>
  <c r="K7095" i="4"/>
  <c r="L7095" i="4" s="1"/>
  <c r="M7094" i="4"/>
  <c r="K7094" i="4"/>
  <c r="L7094" i="4" s="1"/>
  <c r="M7093" i="4"/>
  <c r="K7093" i="4"/>
  <c r="L7093" i="4" s="1"/>
  <c r="M7092" i="4"/>
  <c r="K7092" i="4"/>
  <c r="L7092" i="4" s="1"/>
  <c r="M7091" i="4"/>
  <c r="K7091" i="4"/>
  <c r="L7091" i="4" s="1"/>
  <c r="M7090" i="4"/>
  <c r="K7090" i="4"/>
  <c r="L7090" i="4" s="1"/>
  <c r="M7089" i="4"/>
  <c r="K7089" i="4"/>
  <c r="L7089" i="4" s="1"/>
  <c r="M7088" i="4"/>
  <c r="K7088" i="4"/>
  <c r="L7088" i="4" s="1"/>
  <c r="M7087" i="4"/>
  <c r="K7087" i="4"/>
  <c r="L7087" i="4" s="1"/>
  <c r="M7086" i="4"/>
  <c r="K7086" i="4"/>
  <c r="L7086" i="4" s="1"/>
  <c r="M7085" i="4"/>
  <c r="K7085" i="4"/>
  <c r="L7085" i="4" s="1"/>
  <c r="M7084" i="4"/>
  <c r="K7084" i="4"/>
  <c r="L7084" i="4" s="1"/>
  <c r="M7083" i="4"/>
  <c r="K7083" i="4"/>
  <c r="L7083" i="4" s="1"/>
  <c r="M7082" i="4"/>
  <c r="K7082" i="4"/>
  <c r="L7082" i="4" s="1"/>
  <c r="M7081" i="4"/>
  <c r="K7081" i="4"/>
  <c r="L7081" i="4" s="1"/>
  <c r="M7080" i="4"/>
  <c r="K7080" i="4"/>
  <c r="L7080" i="4" s="1"/>
  <c r="M7079" i="4"/>
  <c r="K7079" i="4"/>
  <c r="L7079" i="4" s="1"/>
  <c r="M7078" i="4"/>
  <c r="K7078" i="4"/>
  <c r="L7078" i="4" s="1"/>
  <c r="M7077" i="4"/>
  <c r="K7077" i="4"/>
  <c r="L7077" i="4" s="1"/>
  <c r="M7076" i="4"/>
  <c r="K7076" i="4"/>
  <c r="L7076" i="4" s="1"/>
  <c r="M7075" i="4"/>
  <c r="K7075" i="4"/>
  <c r="L7075" i="4" s="1"/>
  <c r="M7074" i="4"/>
  <c r="K7074" i="4"/>
  <c r="L7074" i="4" s="1"/>
  <c r="M7073" i="4"/>
  <c r="K7073" i="4"/>
  <c r="L7073" i="4" s="1"/>
  <c r="M7072" i="4"/>
  <c r="K7072" i="4"/>
  <c r="L7072" i="4" s="1"/>
  <c r="M7071" i="4"/>
  <c r="K7071" i="4"/>
  <c r="L7071" i="4" s="1"/>
  <c r="M7070" i="4"/>
  <c r="K7070" i="4"/>
  <c r="L7070" i="4" s="1"/>
  <c r="M7069" i="4"/>
  <c r="K7069" i="4"/>
  <c r="L7069" i="4" s="1"/>
  <c r="M7068" i="4"/>
  <c r="K7068" i="4"/>
  <c r="L7068" i="4" s="1"/>
  <c r="M7067" i="4"/>
  <c r="K7067" i="4"/>
  <c r="L7067" i="4" s="1"/>
  <c r="M7066" i="4"/>
  <c r="K7066" i="4"/>
  <c r="L7066" i="4" s="1"/>
  <c r="M7065" i="4"/>
  <c r="K7065" i="4"/>
  <c r="L7065" i="4" s="1"/>
  <c r="M7064" i="4"/>
  <c r="K7064" i="4"/>
  <c r="L7064" i="4" s="1"/>
  <c r="M7063" i="4"/>
  <c r="K7063" i="4"/>
  <c r="L7063" i="4" s="1"/>
  <c r="M7062" i="4"/>
  <c r="K7062" i="4"/>
  <c r="L7062" i="4" s="1"/>
  <c r="M7061" i="4"/>
  <c r="K7061" i="4"/>
  <c r="L7061" i="4" s="1"/>
  <c r="M7060" i="4"/>
  <c r="K7060" i="4"/>
  <c r="L7060" i="4" s="1"/>
  <c r="M7059" i="4"/>
  <c r="K7059" i="4"/>
  <c r="L7059" i="4" s="1"/>
  <c r="M7058" i="4"/>
  <c r="K7058" i="4"/>
  <c r="L7058" i="4" s="1"/>
  <c r="M7057" i="4"/>
  <c r="K7057" i="4"/>
  <c r="L7057" i="4" s="1"/>
  <c r="M7056" i="4"/>
  <c r="K7056" i="4"/>
  <c r="L7056" i="4" s="1"/>
  <c r="M7055" i="4"/>
  <c r="K7055" i="4"/>
  <c r="L7055" i="4" s="1"/>
  <c r="M7054" i="4"/>
  <c r="K7054" i="4"/>
  <c r="L7054" i="4" s="1"/>
  <c r="M7053" i="4"/>
  <c r="K7053" i="4"/>
  <c r="L7053" i="4" s="1"/>
  <c r="M7052" i="4"/>
  <c r="K7052" i="4"/>
  <c r="L7052" i="4" s="1"/>
  <c r="M7051" i="4"/>
  <c r="K7051" i="4"/>
  <c r="L7051" i="4" s="1"/>
  <c r="M7050" i="4"/>
  <c r="K7050" i="4"/>
  <c r="L7050" i="4" s="1"/>
  <c r="M7049" i="4"/>
  <c r="K7049" i="4"/>
  <c r="L7049" i="4" s="1"/>
  <c r="M7048" i="4"/>
  <c r="K7048" i="4"/>
  <c r="L7048" i="4" s="1"/>
  <c r="M7047" i="4"/>
  <c r="K7047" i="4"/>
  <c r="L7047" i="4" s="1"/>
  <c r="M7046" i="4"/>
  <c r="K7046" i="4"/>
  <c r="L7046" i="4" s="1"/>
  <c r="M7045" i="4"/>
  <c r="K7045" i="4"/>
  <c r="L7045" i="4" s="1"/>
  <c r="M7044" i="4"/>
  <c r="K7044" i="4"/>
  <c r="L7044" i="4" s="1"/>
  <c r="M7043" i="4"/>
  <c r="K7043" i="4"/>
  <c r="L7043" i="4" s="1"/>
  <c r="M7042" i="4"/>
  <c r="K7042" i="4"/>
  <c r="L7042" i="4" s="1"/>
  <c r="M7041" i="4"/>
  <c r="K7041" i="4"/>
  <c r="L7041" i="4" s="1"/>
  <c r="M7040" i="4"/>
  <c r="K7040" i="4"/>
  <c r="L7040" i="4" s="1"/>
  <c r="M7039" i="4"/>
  <c r="K7039" i="4"/>
  <c r="L7039" i="4" s="1"/>
  <c r="M7038" i="4"/>
  <c r="K7038" i="4"/>
  <c r="L7038" i="4" s="1"/>
  <c r="M7037" i="4"/>
  <c r="K7037" i="4"/>
  <c r="L7037" i="4" s="1"/>
  <c r="M7036" i="4"/>
  <c r="K7036" i="4"/>
  <c r="L7036" i="4" s="1"/>
  <c r="M7035" i="4"/>
  <c r="K7035" i="4"/>
  <c r="L7035" i="4" s="1"/>
  <c r="M7034" i="4"/>
  <c r="K7034" i="4"/>
  <c r="L7034" i="4" s="1"/>
  <c r="M7033" i="4"/>
  <c r="K7033" i="4"/>
  <c r="L7033" i="4" s="1"/>
  <c r="M7032" i="4"/>
  <c r="K7032" i="4"/>
  <c r="L7032" i="4" s="1"/>
  <c r="M7031" i="4"/>
  <c r="K7031" i="4"/>
  <c r="L7031" i="4" s="1"/>
  <c r="M7030" i="4"/>
  <c r="K7030" i="4"/>
  <c r="L7030" i="4" s="1"/>
  <c r="M7029" i="4"/>
  <c r="K7029" i="4"/>
  <c r="L7029" i="4" s="1"/>
  <c r="M7028" i="4"/>
  <c r="K7028" i="4"/>
  <c r="L7028" i="4" s="1"/>
  <c r="M7027" i="4"/>
  <c r="K7027" i="4"/>
  <c r="L7027" i="4" s="1"/>
  <c r="M7026" i="4"/>
  <c r="K7026" i="4"/>
  <c r="L7026" i="4" s="1"/>
  <c r="M7025" i="4"/>
  <c r="K7025" i="4"/>
  <c r="L7025" i="4" s="1"/>
  <c r="M7024" i="4"/>
  <c r="K7024" i="4"/>
  <c r="L7024" i="4" s="1"/>
  <c r="M7023" i="4"/>
  <c r="K7023" i="4"/>
  <c r="L7023" i="4" s="1"/>
  <c r="M7022" i="4"/>
  <c r="K7022" i="4"/>
  <c r="L7022" i="4" s="1"/>
  <c r="M7021" i="4"/>
  <c r="K7021" i="4"/>
  <c r="L7021" i="4" s="1"/>
  <c r="M7020" i="4"/>
  <c r="K7020" i="4"/>
  <c r="L7020" i="4" s="1"/>
  <c r="M7019" i="4"/>
  <c r="K7019" i="4"/>
  <c r="L7019" i="4" s="1"/>
  <c r="M7018" i="4"/>
  <c r="K7018" i="4"/>
  <c r="L7018" i="4" s="1"/>
  <c r="M7017" i="4"/>
  <c r="K7017" i="4"/>
  <c r="L7017" i="4" s="1"/>
  <c r="M7016" i="4"/>
  <c r="K7016" i="4"/>
  <c r="L7016" i="4" s="1"/>
  <c r="M7015" i="4"/>
  <c r="K7015" i="4"/>
  <c r="L7015" i="4" s="1"/>
  <c r="M7014" i="4"/>
  <c r="K7014" i="4"/>
  <c r="L7014" i="4" s="1"/>
  <c r="M7013" i="4"/>
  <c r="K7013" i="4"/>
  <c r="L7013" i="4" s="1"/>
  <c r="M7012" i="4"/>
  <c r="K7012" i="4"/>
  <c r="L7012" i="4" s="1"/>
  <c r="M7011" i="4"/>
  <c r="K7011" i="4"/>
  <c r="L7011" i="4" s="1"/>
  <c r="M7010" i="4"/>
  <c r="K7010" i="4"/>
  <c r="L7010" i="4" s="1"/>
  <c r="M7009" i="4"/>
  <c r="K7009" i="4"/>
  <c r="L7009" i="4" s="1"/>
  <c r="M7008" i="4"/>
  <c r="K7008" i="4"/>
  <c r="L7008" i="4" s="1"/>
  <c r="M7007" i="4"/>
  <c r="K7007" i="4"/>
  <c r="L7007" i="4" s="1"/>
  <c r="M7006" i="4"/>
  <c r="K7006" i="4"/>
  <c r="L7006" i="4" s="1"/>
  <c r="M7005" i="4"/>
  <c r="K7005" i="4"/>
  <c r="L7005" i="4" s="1"/>
  <c r="M7004" i="4"/>
  <c r="K7004" i="4"/>
  <c r="L7004" i="4" s="1"/>
  <c r="M7003" i="4"/>
  <c r="K7003" i="4"/>
  <c r="L7003" i="4" s="1"/>
  <c r="M7002" i="4"/>
  <c r="K7002" i="4"/>
  <c r="L7002" i="4" s="1"/>
  <c r="M7001" i="4"/>
  <c r="K7001" i="4"/>
  <c r="L7001" i="4" s="1"/>
  <c r="M7000" i="4"/>
  <c r="K7000" i="4"/>
  <c r="L7000" i="4" s="1"/>
  <c r="M6999" i="4"/>
  <c r="K6999" i="4"/>
  <c r="L6999" i="4" s="1"/>
  <c r="M6998" i="4"/>
  <c r="K6998" i="4"/>
  <c r="L6998" i="4" s="1"/>
  <c r="M6997" i="4"/>
  <c r="K6997" i="4"/>
  <c r="L6997" i="4" s="1"/>
  <c r="M6996" i="4"/>
  <c r="K6996" i="4"/>
  <c r="L6996" i="4" s="1"/>
  <c r="M6995" i="4"/>
  <c r="K6995" i="4"/>
  <c r="L6995" i="4" s="1"/>
  <c r="M6994" i="4"/>
  <c r="K6994" i="4"/>
  <c r="L6994" i="4" s="1"/>
  <c r="M6993" i="4"/>
  <c r="K6993" i="4"/>
  <c r="L6993" i="4" s="1"/>
  <c r="M6992" i="4"/>
  <c r="K6992" i="4"/>
  <c r="L6992" i="4" s="1"/>
  <c r="M6991" i="4"/>
  <c r="K6991" i="4"/>
  <c r="L6991" i="4" s="1"/>
  <c r="M6990" i="4"/>
  <c r="K6990" i="4"/>
  <c r="L6990" i="4" s="1"/>
  <c r="M6989" i="4"/>
  <c r="K6989" i="4"/>
  <c r="L6989" i="4" s="1"/>
  <c r="M6988" i="4"/>
  <c r="K6988" i="4"/>
  <c r="L6988" i="4" s="1"/>
  <c r="M6987" i="4"/>
  <c r="K6987" i="4"/>
  <c r="L6987" i="4" s="1"/>
  <c r="M6986" i="4"/>
  <c r="K6986" i="4"/>
  <c r="L6986" i="4" s="1"/>
  <c r="M6985" i="4"/>
  <c r="K6985" i="4"/>
  <c r="L6985" i="4" s="1"/>
  <c r="M6984" i="4"/>
  <c r="K6984" i="4"/>
  <c r="L6984" i="4" s="1"/>
  <c r="M6983" i="4"/>
  <c r="K6983" i="4"/>
  <c r="L6983" i="4" s="1"/>
  <c r="M6982" i="4"/>
  <c r="K6982" i="4"/>
  <c r="L6982" i="4" s="1"/>
  <c r="M6981" i="4"/>
  <c r="K6981" i="4"/>
  <c r="L6981" i="4" s="1"/>
  <c r="M6980" i="4"/>
  <c r="K6980" i="4"/>
  <c r="L6980" i="4" s="1"/>
  <c r="M6979" i="4"/>
  <c r="K6979" i="4"/>
  <c r="L6979" i="4" s="1"/>
  <c r="M6978" i="4"/>
  <c r="K6978" i="4"/>
  <c r="L6978" i="4" s="1"/>
  <c r="M6977" i="4"/>
  <c r="K6977" i="4"/>
  <c r="L6977" i="4" s="1"/>
  <c r="M6976" i="4"/>
  <c r="K6976" i="4"/>
  <c r="L6976" i="4" s="1"/>
  <c r="M6975" i="4"/>
  <c r="K6975" i="4"/>
  <c r="L6975" i="4" s="1"/>
  <c r="M6974" i="4"/>
  <c r="K6974" i="4"/>
  <c r="L6974" i="4" s="1"/>
  <c r="M6973" i="4"/>
  <c r="K6973" i="4"/>
  <c r="L6973" i="4" s="1"/>
  <c r="M6972" i="4"/>
  <c r="K6972" i="4"/>
  <c r="L6972" i="4" s="1"/>
  <c r="M6971" i="4"/>
  <c r="K6971" i="4"/>
  <c r="L6971" i="4" s="1"/>
  <c r="M6970" i="4"/>
  <c r="K6970" i="4"/>
  <c r="L6970" i="4" s="1"/>
  <c r="M6969" i="4"/>
  <c r="K6969" i="4"/>
  <c r="L6969" i="4" s="1"/>
  <c r="M6968" i="4"/>
  <c r="K6968" i="4"/>
  <c r="L6968" i="4" s="1"/>
  <c r="M6967" i="4"/>
  <c r="K6967" i="4"/>
  <c r="L6967" i="4" s="1"/>
  <c r="M6966" i="4"/>
  <c r="K6966" i="4"/>
  <c r="L6966" i="4" s="1"/>
  <c r="M6965" i="4"/>
  <c r="K6965" i="4"/>
  <c r="L6965" i="4" s="1"/>
  <c r="M6964" i="4"/>
  <c r="K6964" i="4"/>
  <c r="L6964" i="4" s="1"/>
  <c r="M6963" i="4"/>
  <c r="K6963" i="4"/>
  <c r="L6963" i="4" s="1"/>
  <c r="M6962" i="4"/>
  <c r="K6962" i="4"/>
  <c r="L6962" i="4" s="1"/>
  <c r="M6961" i="4"/>
  <c r="K6961" i="4"/>
  <c r="L6961" i="4" s="1"/>
  <c r="M6960" i="4"/>
  <c r="K6960" i="4"/>
  <c r="L6960" i="4" s="1"/>
  <c r="M6959" i="4"/>
  <c r="K6959" i="4"/>
  <c r="L6959" i="4" s="1"/>
  <c r="M6958" i="4"/>
  <c r="K6958" i="4"/>
  <c r="L6958" i="4" s="1"/>
  <c r="M6957" i="4"/>
  <c r="K6957" i="4"/>
  <c r="L6957" i="4" s="1"/>
  <c r="M6956" i="4"/>
  <c r="K6956" i="4"/>
  <c r="L6956" i="4" s="1"/>
  <c r="M6955" i="4"/>
  <c r="K6955" i="4"/>
  <c r="L6955" i="4" s="1"/>
  <c r="M6954" i="4"/>
  <c r="K6954" i="4"/>
  <c r="L6954" i="4" s="1"/>
  <c r="M6953" i="4"/>
  <c r="K6953" i="4"/>
  <c r="L6953" i="4" s="1"/>
  <c r="M6952" i="4"/>
  <c r="K6952" i="4"/>
  <c r="L6952" i="4" s="1"/>
  <c r="M6951" i="4"/>
  <c r="K6951" i="4"/>
  <c r="L6951" i="4" s="1"/>
  <c r="M6950" i="4"/>
  <c r="K6950" i="4"/>
  <c r="L6950" i="4" s="1"/>
  <c r="M6949" i="4"/>
  <c r="K6949" i="4"/>
  <c r="L6949" i="4" s="1"/>
  <c r="M6948" i="4"/>
  <c r="K6948" i="4"/>
  <c r="L6948" i="4" s="1"/>
  <c r="M6947" i="4"/>
  <c r="K6947" i="4"/>
  <c r="L6947" i="4" s="1"/>
  <c r="M6946" i="4"/>
  <c r="K6946" i="4"/>
  <c r="L6946" i="4" s="1"/>
  <c r="M6945" i="4"/>
  <c r="K6945" i="4"/>
  <c r="L6945" i="4" s="1"/>
  <c r="M6944" i="4"/>
  <c r="K6944" i="4"/>
  <c r="L6944" i="4" s="1"/>
  <c r="M6943" i="4"/>
  <c r="K6943" i="4"/>
  <c r="L6943" i="4" s="1"/>
  <c r="M6942" i="4"/>
  <c r="K6942" i="4"/>
  <c r="L6942" i="4" s="1"/>
  <c r="M6941" i="4"/>
  <c r="K6941" i="4"/>
  <c r="L6941" i="4" s="1"/>
  <c r="M6940" i="4"/>
  <c r="K6940" i="4"/>
  <c r="L6940" i="4" s="1"/>
  <c r="M6939" i="4"/>
  <c r="K6939" i="4"/>
  <c r="L6939" i="4" s="1"/>
  <c r="M6938" i="4"/>
  <c r="K6938" i="4"/>
  <c r="L6938" i="4" s="1"/>
  <c r="M6937" i="4"/>
  <c r="K6937" i="4"/>
  <c r="L6937" i="4" s="1"/>
  <c r="M6936" i="4"/>
  <c r="K6936" i="4"/>
  <c r="L6936" i="4" s="1"/>
  <c r="M6935" i="4"/>
  <c r="K6935" i="4"/>
  <c r="L6935" i="4" s="1"/>
  <c r="M6934" i="4"/>
  <c r="K6934" i="4"/>
  <c r="L6934" i="4" s="1"/>
  <c r="M6933" i="4"/>
  <c r="K6933" i="4"/>
  <c r="L6933" i="4" s="1"/>
  <c r="M6932" i="4"/>
  <c r="K6932" i="4"/>
  <c r="L6932" i="4" s="1"/>
  <c r="M6931" i="4"/>
  <c r="K6931" i="4"/>
  <c r="L6931" i="4" s="1"/>
  <c r="M6930" i="4"/>
  <c r="K6930" i="4"/>
  <c r="L6930" i="4" s="1"/>
  <c r="M6929" i="4"/>
  <c r="K6929" i="4"/>
  <c r="L6929" i="4" s="1"/>
  <c r="M6928" i="4"/>
  <c r="K6928" i="4"/>
  <c r="L6928" i="4" s="1"/>
  <c r="M6927" i="4"/>
  <c r="K6927" i="4"/>
  <c r="L6927" i="4" s="1"/>
  <c r="M6926" i="4"/>
  <c r="K6926" i="4"/>
  <c r="L6926" i="4" s="1"/>
  <c r="M6925" i="4"/>
  <c r="K6925" i="4"/>
  <c r="L6925" i="4" s="1"/>
  <c r="M6924" i="4"/>
  <c r="K6924" i="4"/>
  <c r="L6924" i="4" s="1"/>
  <c r="M6923" i="4"/>
  <c r="K6923" i="4"/>
  <c r="L6923" i="4" s="1"/>
  <c r="M6922" i="4"/>
  <c r="K6922" i="4"/>
  <c r="L6922" i="4" s="1"/>
  <c r="M6921" i="4"/>
  <c r="K6921" i="4"/>
  <c r="L6921" i="4" s="1"/>
  <c r="M6920" i="4"/>
  <c r="K6920" i="4"/>
  <c r="L6920" i="4" s="1"/>
  <c r="M6919" i="4"/>
  <c r="K6919" i="4"/>
  <c r="L6919" i="4" s="1"/>
  <c r="M6918" i="4"/>
  <c r="K6918" i="4"/>
  <c r="L6918" i="4" s="1"/>
  <c r="M6917" i="4"/>
  <c r="K6917" i="4"/>
  <c r="L6917" i="4" s="1"/>
  <c r="M6916" i="4"/>
  <c r="K6916" i="4"/>
  <c r="L6916" i="4" s="1"/>
  <c r="M6915" i="4"/>
  <c r="K6915" i="4"/>
  <c r="L6915" i="4" s="1"/>
  <c r="M6914" i="4"/>
  <c r="K6914" i="4"/>
  <c r="L6914" i="4" s="1"/>
  <c r="M6913" i="4"/>
  <c r="K6913" i="4"/>
  <c r="L6913" i="4" s="1"/>
  <c r="M6912" i="4"/>
  <c r="K6912" i="4"/>
  <c r="L6912" i="4" s="1"/>
  <c r="M6911" i="4"/>
  <c r="K6911" i="4"/>
  <c r="L6911" i="4" s="1"/>
  <c r="M6910" i="4"/>
  <c r="K6910" i="4"/>
  <c r="L6910" i="4" s="1"/>
  <c r="M6909" i="4"/>
  <c r="K6909" i="4"/>
  <c r="L6909" i="4" s="1"/>
  <c r="M6908" i="4"/>
  <c r="K6908" i="4"/>
  <c r="L6908" i="4" s="1"/>
  <c r="M6907" i="4"/>
  <c r="K6907" i="4"/>
  <c r="L6907" i="4" s="1"/>
  <c r="M6906" i="4"/>
  <c r="K6906" i="4"/>
  <c r="L6906" i="4" s="1"/>
  <c r="M6905" i="4"/>
  <c r="K6905" i="4"/>
  <c r="L6905" i="4" s="1"/>
  <c r="M6904" i="4"/>
  <c r="K6904" i="4"/>
  <c r="L6904" i="4" s="1"/>
  <c r="M6903" i="4"/>
  <c r="K6903" i="4"/>
  <c r="L6903" i="4" s="1"/>
  <c r="M6902" i="4"/>
  <c r="K6902" i="4"/>
  <c r="L6902" i="4" s="1"/>
  <c r="M6901" i="4"/>
  <c r="K6901" i="4"/>
  <c r="L6901" i="4" s="1"/>
  <c r="M6900" i="4"/>
  <c r="K6900" i="4"/>
  <c r="L6900" i="4" s="1"/>
  <c r="M6899" i="4"/>
  <c r="K6899" i="4"/>
  <c r="L6899" i="4" s="1"/>
  <c r="M6898" i="4"/>
  <c r="K6898" i="4"/>
  <c r="L6898" i="4" s="1"/>
  <c r="M6897" i="4"/>
  <c r="K6897" i="4"/>
  <c r="L6897" i="4" s="1"/>
  <c r="M6896" i="4"/>
  <c r="K6896" i="4"/>
  <c r="L6896" i="4" s="1"/>
  <c r="M6895" i="4"/>
  <c r="K6895" i="4"/>
  <c r="L6895" i="4" s="1"/>
  <c r="M6894" i="4"/>
  <c r="K6894" i="4"/>
  <c r="L6894" i="4" s="1"/>
  <c r="M6893" i="4"/>
  <c r="K6893" i="4"/>
  <c r="L6893" i="4" s="1"/>
  <c r="M6892" i="4"/>
  <c r="K6892" i="4"/>
  <c r="L6892" i="4" s="1"/>
  <c r="M6891" i="4"/>
  <c r="K6891" i="4"/>
  <c r="L6891" i="4" s="1"/>
  <c r="M6890" i="4"/>
  <c r="K6890" i="4"/>
  <c r="L6890" i="4" s="1"/>
  <c r="M6889" i="4"/>
  <c r="K6889" i="4"/>
  <c r="L6889" i="4" s="1"/>
  <c r="M6888" i="4"/>
  <c r="K6888" i="4"/>
  <c r="L6888" i="4" s="1"/>
  <c r="M6887" i="4"/>
  <c r="K6887" i="4"/>
  <c r="L6887" i="4" s="1"/>
  <c r="M6886" i="4"/>
  <c r="K6886" i="4"/>
  <c r="L6886" i="4" s="1"/>
  <c r="M6885" i="4"/>
  <c r="K6885" i="4"/>
  <c r="L6885" i="4" s="1"/>
  <c r="M6884" i="4"/>
  <c r="K6884" i="4"/>
  <c r="L6884" i="4" s="1"/>
  <c r="M6883" i="4"/>
  <c r="K6883" i="4"/>
  <c r="L6883" i="4" s="1"/>
  <c r="M6882" i="4"/>
  <c r="K6882" i="4"/>
  <c r="L6882" i="4" s="1"/>
  <c r="M6881" i="4"/>
  <c r="K6881" i="4"/>
  <c r="L6881" i="4" s="1"/>
  <c r="M6880" i="4"/>
  <c r="K6880" i="4"/>
  <c r="L6880" i="4" s="1"/>
  <c r="M6879" i="4"/>
  <c r="K6879" i="4"/>
  <c r="L6879" i="4" s="1"/>
  <c r="M6878" i="4"/>
  <c r="K6878" i="4"/>
  <c r="L6878" i="4" s="1"/>
  <c r="M6877" i="4"/>
  <c r="K6877" i="4"/>
  <c r="L6877" i="4" s="1"/>
  <c r="M6876" i="4"/>
  <c r="K6876" i="4"/>
  <c r="L6876" i="4" s="1"/>
  <c r="M6875" i="4"/>
  <c r="K6875" i="4"/>
  <c r="L6875" i="4" s="1"/>
  <c r="M6874" i="4"/>
  <c r="K6874" i="4"/>
  <c r="L6874" i="4" s="1"/>
  <c r="M6873" i="4"/>
  <c r="K6873" i="4"/>
  <c r="L6873" i="4" s="1"/>
  <c r="M6872" i="4"/>
  <c r="K6872" i="4"/>
  <c r="L6872" i="4" s="1"/>
  <c r="M6871" i="4"/>
  <c r="K6871" i="4"/>
  <c r="L6871" i="4" s="1"/>
  <c r="M6870" i="4"/>
  <c r="K6870" i="4"/>
  <c r="L6870" i="4" s="1"/>
  <c r="M6869" i="4"/>
  <c r="K6869" i="4"/>
  <c r="L6869" i="4" s="1"/>
  <c r="M6868" i="4"/>
  <c r="K6868" i="4"/>
  <c r="L6868" i="4" s="1"/>
  <c r="M6867" i="4"/>
  <c r="K6867" i="4"/>
  <c r="L6867" i="4" s="1"/>
  <c r="M6866" i="4"/>
  <c r="K6866" i="4"/>
  <c r="L6866" i="4" s="1"/>
  <c r="M6865" i="4"/>
  <c r="K6865" i="4"/>
  <c r="L6865" i="4" s="1"/>
  <c r="M6864" i="4"/>
  <c r="K6864" i="4"/>
  <c r="L6864" i="4" s="1"/>
  <c r="M6863" i="4"/>
  <c r="K6863" i="4"/>
  <c r="L6863" i="4" s="1"/>
  <c r="M6862" i="4"/>
  <c r="K6862" i="4"/>
  <c r="L6862" i="4" s="1"/>
  <c r="M6861" i="4"/>
  <c r="K6861" i="4"/>
  <c r="L6861" i="4" s="1"/>
  <c r="M6860" i="4"/>
  <c r="K6860" i="4"/>
  <c r="L6860" i="4" s="1"/>
  <c r="M6859" i="4"/>
  <c r="K6859" i="4"/>
  <c r="L6859" i="4" s="1"/>
  <c r="M6858" i="4"/>
  <c r="K6858" i="4"/>
  <c r="L6858" i="4" s="1"/>
  <c r="M6857" i="4"/>
  <c r="K6857" i="4"/>
  <c r="L6857" i="4" s="1"/>
  <c r="M6856" i="4"/>
  <c r="K6856" i="4"/>
  <c r="L6856" i="4" s="1"/>
  <c r="M6855" i="4"/>
  <c r="K6855" i="4"/>
  <c r="L6855" i="4" s="1"/>
  <c r="M6854" i="4"/>
  <c r="K6854" i="4"/>
  <c r="L6854" i="4" s="1"/>
  <c r="M6853" i="4"/>
  <c r="K6853" i="4"/>
  <c r="L6853" i="4" s="1"/>
  <c r="M6852" i="4"/>
  <c r="K6852" i="4"/>
  <c r="L6852" i="4" s="1"/>
  <c r="M6851" i="4"/>
  <c r="K6851" i="4"/>
  <c r="L6851" i="4" s="1"/>
  <c r="M6850" i="4"/>
  <c r="K6850" i="4"/>
  <c r="L6850" i="4" s="1"/>
  <c r="M6849" i="4"/>
  <c r="K6849" i="4"/>
  <c r="L6849" i="4" s="1"/>
  <c r="M6848" i="4"/>
  <c r="K6848" i="4"/>
  <c r="L6848" i="4" s="1"/>
  <c r="M6847" i="4"/>
  <c r="K6847" i="4"/>
  <c r="L6847" i="4" s="1"/>
  <c r="M6846" i="4"/>
  <c r="K6846" i="4"/>
  <c r="L6846" i="4" s="1"/>
  <c r="M6845" i="4"/>
  <c r="K6845" i="4"/>
  <c r="L6845" i="4" s="1"/>
  <c r="M6844" i="4"/>
  <c r="K6844" i="4"/>
  <c r="L6844" i="4" s="1"/>
  <c r="M6843" i="4"/>
  <c r="K6843" i="4"/>
  <c r="L6843" i="4" s="1"/>
  <c r="M6842" i="4"/>
  <c r="K6842" i="4"/>
  <c r="L6842" i="4" s="1"/>
  <c r="M6841" i="4"/>
  <c r="K6841" i="4"/>
  <c r="L6841" i="4" s="1"/>
  <c r="M6840" i="4"/>
  <c r="K6840" i="4"/>
  <c r="L6840" i="4" s="1"/>
  <c r="M6839" i="4"/>
  <c r="K6839" i="4"/>
  <c r="L6839" i="4" s="1"/>
  <c r="M6838" i="4"/>
  <c r="K6838" i="4"/>
  <c r="L6838" i="4" s="1"/>
  <c r="M6837" i="4"/>
  <c r="K6837" i="4"/>
  <c r="L6837" i="4" s="1"/>
  <c r="M6836" i="4"/>
  <c r="K6836" i="4"/>
  <c r="L6836" i="4" s="1"/>
  <c r="M6835" i="4"/>
  <c r="K6835" i="4"/>
  <c r="L6835" i="4" s="1"/>
  <c r="M6834" i="4"/>
  <c r="K6834" i="4"/>
  <c r="L6834" i="4" s="1"/>
  <c r="M6833" i="4"/>
  <c r="K6833" i="4"/>
  <c r="L6833" i="4" s="1"/>
  <c r="M6832" i="4"/>
  <c r="K6832" i="4"/>
  <c r="L6832" i="4" s="1"/>
  <c r="M6831" i="4"/>
  <c r="K6831" i="4"/>
  <c r="L6831" i="4" s="1"/>
  <c r="M6830" i="4"/>
  <c r="K6830" i="4"/>
  <c r="L6830" i="4" s="1"/>
  <c r="M6829" i="4"/>
  <c r="K6829" i="4"/>
  <c r="L6829" i="4" s="1"/>
  <c r="M6828" i="4"/>
  <c r="K6828" i="4"/>
  <c r="L6828" i="4" s="1"/>
  <c r="M6827" i="4"/>
  <c r="K6827" i="4"/>
  <c r="L6827" i="4" s="1"/>
  <c r="M6826" i="4"/>
  <c r="K6826" i="4"/>
  <c r="L6826" i="4" s="1"/>
  <c r="M6825" i="4"/>
  <c r="K6825" i="4"/>
  <c r="L6825" i="4" s="1"/>
  <c r="M6824" i="4"/>
  <c r="K6824" i="4"/>
  <c r="L6824" i="4" s="1"/>
  <c r="M6823" i="4"/>
  <c r="K6823" i="4"/>
  <c r="L6823" i="4" s="1"/>
  <c r="M6822" i="4"/>
  <c r="K6822" i="4"/>
  <c r="L6822" i="4" s="1"/>
  <c r="M6821" i="4"/>
  <c r="K6821" i="4"/>
  <c r="L6821" i="4" s="1"/>
  <c r="M6820" i="4"/>
  <c r="K6820" i="4"/>
  <c r="L6820" i="4" s="1"/>
  <c r="M6819" i="4"/>
  <c r="K6819" i="4"/>
  <c r="L6819" i="4" s="1"/>
  <c r="M6818" i="4"/>
  <c r="K6818" i="4"/>
  <c r="L6818" i="4" s="1"/>
  <c r="M6817" i="4"/>
  <c r="K6817" i="4"/>
  <c r="L6817" i="4" s="1"/>
  <c r="M6816" i="4"/>
  <c r="K6816" i="4"/>
  <c r="L6816" i="4" s="1"/>
  <c r="M6815" i="4"/>
  <c r="K6815" i="4"/>
  <c r="L6815" i="4" s="1"/>
  <c r="M6814" i="4"/>
  <c r="K6814" i="4"/>
  <c r="L6814" i="4" s="1"/>
  <c r="M6813" i="4"/>
  <c r="K6813" i="4"/>
  <c r="L6813" i="4" s="1"/>
  <c r="M6812" i="4"/>
  <c r="K6812" i="4"/>
  <c r="L6812" i="4" s="1"/>
  <c r="M6811" i="4"/>
  <c r="K6811" i="4"/>
  <c r="L6811" i="4" s="1"/>
  <c r="M6810" i="4"/>
  <c r="K6810" i="4"/>
  <c r="L6810" i="4" s="1"/>
  <c r="M6809" i="4"/>
  <c r="K6809" i="4"/>
  <c r="L6809" i="4" s="1"/>
  <c r="M6808" i="4"/>
  <c r="K6808" i="4"/>
  <c r="L6808" i="4" s="1"/>
  <c r="M6807" i="4"/>
  <c r="K6807" i="4"/>
  <c r="L6807" i="4" s="1"/>
  <c r="M6806" i="4"/>
  <c r="K6806" i="4"/>
  <c r="L6806" i="4" s="1"/>
  <c r="M6805" i="4"/>
  <c r="K6805" i="4"/>
  <c r="L6805" i="4" s="1"/>
  <c r="M6804" i="4"/>
  <c r="K6804" i="4"/>
  <c r="L6804" i="4" s="1"/>
  <c r="M6803" i="4"/>
  <c r="K6803" i="4"/>
  <c r="L6803" i="4" s="1"/>
  <c r="M6802" i="4"/>
  <c r="K6802" i="4"/>
  <c r="L6802" i="4" s="1"/>
  <c r="M6801" i="4"/>
  <c r="K6801" i="4"/>
  <c r="L6801" i="4" s="1"/>
  <c r="M6800" i="4"/>
  <c r="K6800" i="4"/>
  <c r="L6800" i="4" s="1"/>
  <c r="M6799" i="4"/>
  <c r="K6799" i="4"/>
  <c r="L6799" i="4" s="1"/>
  <c r="M6798" i="4"/>
  <c r="K6798" i="4"/>
  <c r="L6798" i="4" s="1"/>
  <c r="M6797" i="4"/>
  <c r="K6797" i="4"/>
  <c r="L6797" i="4" s="1"/>
  <c r="M6796" i="4"/>
  <c r="K6796" i="4"/>
  <c r="L6796" i="4" s="1"/>
  <c r="M6795" i="4"/>
  <c r="K6795" i="4"/>
  <c r="L6795" i="4" s="1"/>
  <c r="M6794" i="4"/>
  <c r="K6794" i="4"/>
  <c r="L6794" i="4" s="1"/>
  <c r="M6793" i="4"/>
  <c r="K6793" i="4"/>
  <c r="L6793" i="4" s="1"/>
  <c r="M6792" i="4"/>
  <c r="K6792" i="4"/>
  <c r="L6792" i="4" s="1"/>
  <c r="M6791" i="4"/>
  <c r="K6791" i="4"/>
  <c r="L6791" i="4" s="1"/>
  <c r="M6790" i="4"/>
  <c r="K6790" i="4"/>
  <c r="L6790" i="4" s="1"/>
  <c r="M6789" i="4"/>
  <c r="K6789" i="4"/>
  <c r="L6789" i="4" s="1"/>
  <c r="M6788" i="4"/>
  <c r="K6788" i="4"/>
  <c r="L6788" i="4" s="1"/>
  <c r="M6787" i="4"/>
  <c r="K6787" i="4"/>
  <c r="L6787" i="4" s="1"/>
  <c r="M6786" i="4"/>
  <c r="K6786" i="4"/>
  <c r="L6786" i="4" s="1"/>
  <c r="M6785" i="4"/>
  <c r="K6785" i="4"/>
  <c r="L6785" i="4" s="1"/>
  <c r="M6784" i="4"/>
  <c r="K6784" i="4"/>
  <c r="L6784" i="4" s="1"/>
  <c r="M6783" i="4"/>
  <c r="K6783" i="4"/>
  <c r="L6783" i="4" s="1"/>
  <c r="M6782" i="4"/>
  <c r="K6782" i="4"/>
  <c r="L6782" i="4" s="1"/>
  <c r="M6781" i="4"/>
  <c r="K6781" i="4"/>
  <c r="L6781" i="4" s="1"/>
  <c r="M6780" i="4"/>
  <c r="K6780" i="4"/>
  <c r="L6780" i="4" s="1"/>
  <c r="M6779" i="4"/>
  <c r="K6779" i="4"/>
  <c r="L6779" i="4" s="1"/>
  <c r="M6778" i="4"/>
  <c r="K6778" i="4"/>
  <c r="L6778" i="4" s="1"/>
  <c r="M6777" i="4"/>
  <c r="K6777" i="4"/>
  <c r="L6777" i="4" s="1"/>
  <c r="M6776" i="4"/>
  <c r="K6776" i="4"/>
  <c r="L6776" i="4" s="1"/>
  <c r="M6775" i="4"/>
  <c r="K6775" i="4"/>
  <c r="L6775" i="4" s="1"/>
  <c r="M6774" i="4"/>
  <c r="K6774" i="4"/>
  <c r="L6774" i="4" s="1"/>
  <c r="M6773" i="4"/>
  <c r="K6773" i="4"/>
  <c r="L6773" i="4" s="1"/>
  <c r="M6772" i="4"/>
  <c r="K6772" i="4"/>
  <c r="L6772" i="4" s="1"/>
  <c r="M6771" i="4"/>
  <c r="K6771" i="4"/>
  <c r="L6771" i="4" s="1"/>
  <c r="M6770" i="4"/>
  <c r="K6770" i="4"/>
  <c r="L6770" i="4" s="1"/>
  <c r="M6769" i="4"/>
  <c r="K6769" i="4"/>
  <c r="L6769" i="4" s="1"/>
  <c r="M6768" i="4"/>
  <c r="K6768" i="4"/>
  <c r="L6768" i="4" s="1"/>
  <c r="M6767" i="4"/>
  <c r="K6767" i="4"/>
  <c r="L6767" i="4" s="1"/>
  <c r="M6766" i="4"/>
  <c r="K6766" i="4"/>
  <c r="L6766" i="4" s="1"/>
  <c r="M6765" i="4"/>
  <c r="K6765" i="4"/>
  <c r="L6765" i="4" s="1"/>
  <c r="M6764" i="4"/>
  <c r="K6764" i="4"/>
  <c r="L6764" i="4" s="1"/>
  <c r="M6763" i="4"/>
  <c r="K6763" i="4"/>
  <c r="L6763" i="4" s="1"/>
  <c r="M6762" i="4"/>
  <c r="K6762" i="4"/>
  <c r="L6762" i="4" s="1"/>
  <c r="M6761" i="4"/>
  <c r="K6761" i="4"/>
  <c r="L6761" i="4" s="1"/>
  <c r="M6760" i="4"/>
  <c r="K6760" i="4"/>
  <c r="L6760" i="4" s="1"/>
  <c r="M6759" i="4"/>
  <c r="K6759" i="4"/>
  <c r="L6759" i="4" s="1"/>
  <c r="M6758" i="4"/>
  <c r="K6758" i="4"/>
  <c r="L6758" i="4" s="1"/>
  <c r="M6757" i="4"/>
  <c r="K6757" i="4"/>
  <c r="L6757" i="4" s="1"/>
  <c r="M6756" i="4"/>
  <c r="K6756" i="4"/>
  <c r="L6756" i="4" s="1"/>
  <c r="M6755" i="4"/>
  <c r="K6755" i="4"/>
  <c r="L6755" i="4" s="1"/>
  <c r="M6754" i="4"/>
  <c r="K6754" i="4"/>
  <c r="L6754" i="4" s="1"/>
  <c r="M6753" i="4"/>
  <c r="K6753" i="4"/>
  <c r="L6753" i="4" s="1"/>
  <c r="M6752" i="4"/>
  <c r="K6752" i="4"/>
  <c r="L6752" i="4" s="1"/>
  <c r="M6751" i="4"/>
  <c r="K6751" i="4"/>
  <c r="L6751" i="4" s="1"/>
  <c r="M6750" i="4"/>
  <c r="K6750" i="4"/>
  <c r="L6750" i="4" s="1"/>
  <c r="M6749" i="4"/>
  <c r="K6749" i="4"/>
  <c r="L6749" i="4" s="1"/>
  <c r="M6748" i="4"/>
  <c r="K6748" i="4"/>
  <c r="L6748" i="4" s="1"/>
  <c r="M6747" i="4"/>
  <c r="K6747" i="4"/>
  <c r="L6747" i="4" s="1"/>
  <c r="M6746" i="4"/>
  <c r="K6746" i="4"/>
  <c r="L6746" i="4" s="1"/>
  <c r="M6745" i="4"/>
  <c r="K6745" i="4"/>
  <c r="L6745" i="4" s="1"/>
  <c r="M6744" i="4"/>
  <c r="K6744" i="4"/>
  <c r="L6744" i="4" s="1"/>
  <c r="M6743" i="4"/>
  <c r="K6743" i="4"/>
  <c r="L6743" i="4" s="1"/>
  <c r="M6742" i="4"/>
  <c r="K6742" i="4"/>
  <c r="L6742" i="4" s="1"/>
  <c r="M6741" i="4"/>
  <c r="K6741" i="4"/>
  <c r="L6741" i="4" s="1"/>
  <c r="M6740" i="4"/>
  <c r="K6740" i="4"/>
  <c r="L6740" i="4" s="1"/>
  <c r="M6739" i="4"/>
  <c r="K6739" i="4"/>
  <c r="L6739" i="4" s="1"/>
  <c r="M6738" i="4"/>
  <c r="K6738" i="4"/>
  <c r="L6738" i="4" s="1"/>
  <c r="M6737" i="4"/>
  <c r="K6737" i="4"/>
  <c r="L6737" i="4" s="1"/>
  <c r="M6736" i="4"/>
  <c r="K6736" i="4"/>
  <c r="L6736" i="4" s="1"/>
  <c r="M6735" i="4"/>
  <c r="K6735" i="4"/>
  <c r="L6735" i="4" s="1"/>
  <c r="M6734" i="4"/>
  <c r="K6734" i="4"/>
  <c r="L6734" i="4" s="1"/>
  <c r="M6733" i="4"/>
  <c r="K6733" i="4"/>
  <c r="L6733" i="4" s="1"/>
  <c r="M6732" i="4"/>
  <c r="K6732" i="4"/>
  <c r="L6732" i="4" s="1"/>
  <c r="M6731" i="4"/>
  <c r="K6731" i="4"/>
  <c r="L6731" i="4" s="1"/>
  <c r="M6730" i="4"/>
  <c r="K6730" i="4"/>
  <c r="L6730" i="4" s="1"/>
  <c r="M6729" i="4"/>
  <c r="K6729" i="4"/>
  <c r="L6729" i="4" s="1"/>
  <c r="M6728" i="4"/>
  <c r="K6728" i="4"/>
  <c r="L6728" i="4" s="1"/>
  <c r="M6727" i="4"/>
  <c r="K6727" i="4"/>
  <c r="L6727" i="4" s="1"/>
  <c r="M6726" i="4"/>
  <c r="K6726" i="4"/>
  <c r="L6726" i="4" s="1"/>
  <c r="M6725" i="4"/>
  <c r="K6725" i="4"/>
  <c r="L6725" i="4" s="1"/>
  <c r="M6724" i="4"/>
  <c r="K6724" i="4"/>
  <c r="L6724" i="4" s="1"/>
  <c r="M6723" i="4"/>
  <c r="K6723" i="4"/>
  <c r="L6723" i="4" s="1"/>
  <c r="M6722" i="4"/>
  <c r="K6722" i="4"/>
  <c r="L6722" i="4" s="1"/>
  <c r="M6721" i="4"/>
  <c r="K6721" i="4"/>
  <c r="L6721" i="4" s="1"/>
  <c r="M6720" i="4"/>
  <c r="K6720" i="4"/>
  <c r="L6720" i="4" s="1"/>
  <c r="M6719" i="4"/>
  <c r="K6719" i="4"/>
  <c r="L6719" i="4" s="1"/>
  <c r="M6718" i="4"/>
  <c r="K6718" i="4"/>
  <c r="L6718" i="4" s="1"/>
  <c r="M6717" i="4"/>
  <c r="K6717" i="4"/>
  <c r="L6717" i="4" s="1"/>
  <c r="M6716" i="4"/>
  <c r="K6716" i="4"/>
  <c r="L6716" i="4" s="1"/>
  <c r="M6715" i="4"/>
  <c r="K6715" i="4"/>
  <c r="L6715" i="4" s="1"/>
  <c r="M6714" i="4"/>
  <c r="K6714" i="4"/>
  <c r="L6714" i="4" s="1"/>
  <c r="M6713" i="4"/>
  <c r="K6713" i="4"/>
  <c r="L6713" i="4" s="1"/>
  <c r="M6712" i="4"/>
  <c r="K6712" i="4"/>
  <c r="L6712" i="4" s="1"/>
  <c r="M6711" i="4"/>
  <c r="K6711" i="4"/>
  <c r="L6711" i="4" s="1"/>
  <c r="M6710" i="4"/>
  <c r="K6710" i="4"/>
  <c r="L6710" i="4" s="1"/>
  <c r="M6709" i="4"/>
  <c r="K6709" i="4"/>
  <c r="L6709" i="4" s="1"/>
  <c r="M6708" i="4"/>
  <c r="K6708" i="4"/>
  <c r="L6708" i="4" s="1"/>
  <c r="M6707" i="4"/>
  <c r="K6707" i="4"/>
  <c r="L6707" i="4" s="1"/>
  <c r="M6706" i="4"/>
  <c r="K6706" i="4"/>
  <c r="L6706" i="4" s="1"/>
  <c r="M6705" i="4"/>
  <c r="K6705" i="4"/>
  <c r="L6705" i="4" s="1"/>
  <c r="M6704" i="4"/>
  <c r="K6704" i="4"/>
  <c r="L6704" i="4" s="1"/>
  <c r="M6703" i="4"/>
  <c r="K6703" i="4"/>
  <c r="L6703" i="4" s="1"/>
  <c r="M6702" i="4"/>
  <c r="K6702" i="4"/>
  <c r="L6702" i="4" s="1"/>
  <c r="M6701" i="4"/>
  <c r="K6701" i="4"/>
  <c r="L6701" i="4" s="1"/>
  <c r="M6700" i="4"/>
  <c r="K6700" i="4"/>
  <c r="L6700" i="4" s="1"/>
  <c r="M6699" i="4"/>
  <c r="K6699" i="4"/>
  <c r="L6699" i="4" s="1"/>
  <c r="M6698" i="4"/>
  <c r="K6698" i="4"/>
  <c r="L6698" i="4" s="1"/>
  <c r="M6697" i="4"/>
  <c r="K6697" i="4"/>
  <c r="L6697" i="4" s="1"/>
  <c r="M6696" i="4"/>
  <c r="K6696" i="4"/>
  <c r="L6696" i="4" s="1"/>
  <c r="M6695" i="4"/>
  <c r="K6695" i="4"/>
  <c r="L6695" i="4" s="1"/>
  <c r="M6694" i="4"/>
  <c r="K6694" i="4"/>
  <c r="L6694" i="4" s="1"/>
  <c r="M6693" i="4"/>
  <c r="K6693" i="4"/>
  <c r="L6693" i="4" s="1"/>
  <c r="M6692" i="4"/>
  <c r="K6692" i="4"/>
  <c r="L6692" i="4" s="1"/>
  <c r="M6691" i="4"/>
  <c r="K6691" i="4"/>
  <c r="L6691" i="4" s="1"/>
  <c r="M6690" i="4"/>
  <c r="K6690" i="4"/>
  <c r="L6690" i="4" s="1"/>
  <c r="M6689" i="4"/>
  <c r="K6689" i="4"/>
  <c r="L6689" i="4" s="1"/>
  <c r="M6688" i="4"/>
  <c r="K6688" i="4"/>
  <c r="L6688" i="4" s="1"/>
  <c r="M6687" i="4"/>
  <c r="K6687" i="4"/>
  <c r="L6687" i="4" s="1"/>
  <c r="M6686" i="4"/>
  <c r="K6686" i="4"/>
  <c r="L6686" i="4" s="1"/>
  <c r="M6685" i="4"/>
  <c r="K6685" i="4"/>
  <c r="L6685" i="4" s="1"/>
  <c r="M6684" i="4"/>
  <c r="K6684" i="4"/>
  <c r="L6684" i="4" s="1"/>
  <c r="M6683" i="4"/>
  <c r="K6683" i="4"/>
  <c r="L6683" i="4" s="1"/>
  <c r="M6682" i="4"/>
  <c r="K6682" i="4"/>
  <c r="L6682" i="4" s="1"/>
  <c r="M6681" i="4"/>
  <c r="K6681" i="4"/>
  <c r="L6681" i="4" s="1"/>
  <c r="M6680" i="4"/>
  <c r="K6680" i="4"/>
  <c r="L6680" i="4" s="1"/>
  <c r="M6679" i="4"/>
  <c r="K6679" i="4"/>
  <c r="L6679" i="4" s="1"/>
  <c r="M6678" i="4"/>
  <c r="K6678" i="4"/>
  <c r="L6678" i="4" s="1"/>
  <c r="M6677" i="4"/>
  <c r="K6677" i="4"/>
  <c r="L6677" i="4" s="1"/>
  <c r="M6676" i="4"/>
  <c r="K6676" i="4"/>
  <c r="L6676" i="4" s="1"/>
  <c r="M6675" i="4"/>
  <c r="K6675" i="4"/>
  <c r="L6675" i="4" s="1"/>
  <c r="M6674" i="4"/>
  <c r="K6674" i="4"/>
  <c r="L6674" i="4" s="1"/>
  <c r="M6673" i="4"/>
  <c r="K6673" i="4"/>
  <c r="L6673" i="4" s="1"/>
  <c r="M6672" i="4"/>
  <c r="K6672" i="4"/>
  <c r="L6672" i="4" s="1"/>
  <c r="M6671" i="4"/>
  <c r="K6671" i="4"/>
  <c r="L6671" i="4" s="1"/>
  <c r="M6670" i="4"/>
  <c r="K6670" i="4"/>
  <c r="L6670" i="4" s="1"/>
  <c r="M6669" i="4"/>
  <c r="K6669" i="4"/>
  <c r="L6669" i="4" s="1"/>
  <c r="M6668" i="4"/>
  <c r="K6668" i="4"/>
  <c r="L6668" i="4" s="1"/>
  <c r="M6667" i="4"/>
  <c r="K6667" i="4"/>
  <c r="L6667" i="4" s="1"/>
  <c r="M6666" i="4"/>
  <c r="K6666" i="4"/>
  <c r="L6666" i="4" s="1"/>
  <c r="M6665" i="4"/>
  <c r="K6665" i="4"/>
  <c r="L6665" i="4" s="1"/>
  <c r="M6664" i="4"/>
  <c r="K6664" i="4"/>
  <c r="L6664" i="4" s="1"/>
  <c r="M6663" i="4"/>
  <c r="K6663" i="4"/>
  <c r="L6663" i="4" s="1"/>
  <c r="M6662" i="4"/>
  <c r="K6662" i="4"/>
  <c r="L6662" i="4" s="1"/>
  <c r="M6661" i="4"/>
  <c r="K6661" i="4"/>
  <c r="L6661" i="4" s="1"/>
  <c r="M6660" i="4"/>
  <c r="K6660" i="4"/>
  <c r="L6660" i="4" s="1"/>
  <c r="M6659" i="4"/>
  <c r="K6659" i="4"/>
  <c r="L6659" i="4" s="1"/>
  <c r="M6658" i="4"/>
  <c r="K6658" i="4"/>
  <c r="L6658" i="4" s="1"/>
  <c r="M6657" i="4"/>
  <c r="K6657" i="4"/>
  <c r="L6657" i="4" s="1"/>
  <c r="M6656" i="4"/>
  <c r="K6656" i="4"/>
  <c r="L6656" i="4" s="1"/>
  <c r="M6655" i="4"/>
  <c r="K6655" i="4"/>
  <c r="L6655" i="4" s="1"/>
  <c r="M6654" i="4"/>
  <c r="K6654" i="4"/>
  <c r="L6654" i="4" s="1"/>
  <c r="M6653" i="4"/>
  <c r="K6653" i="4"/>
  <c r="L6653" i="4" s="1"/>
  <c r="M6652" i="4"/>
  <c r="K6652" i="4"/>
  <c r="L6652" i="4" s="1"/>
  <c r="M6651" i="4"/>
  <c r="K6651" i="4"/>
  <c r="L6651" i="4" s="1"/>
  <c r="M6650" i="4"/>
  <c r="K6650" i="4"/>
  <c r="L6650" i="4" s="1"/>
  <c r="M6649" i="4"/>
  <c r="K6649" i="4"/>
  <c r="L6649" i="4" s="1"/>
  <c r="M6648" i="4"/>
  <c r="K6648" i="4"/>
  <c r="L6648" i="4" s="1"/>
  <c r="M6647" i="4"/>
  <c r="K6647" i="4"/>
  <c r="L6647" i="4" s="1"/>
  <c r="M6646" i="4"/>
  <c r="K6646" i="4"/>
  <c r="L6646" i="4" s="1"/>
  <c r="M6645" i="4"/>
  <c r="K6645" i="4"/>
  <c r="L6645" i="4" s="1"/>
  <c r="M6644" i="4"/>
  <c r="K6644" i="4"/>
  <c r="L6644" i="4" s="1"/>
  <c r="M6643" i="4"/>
  <c r="K6643" i="4"/>
  <c r="L6643" i="4" s="1"/>
  <c r="M6642" i="4"/>
  <c r="K6642" i="4"/>
  <c r="L6642" i="4" s="1"/>
  <c r="M6641" i="4"/>
  <c r="K6641" i="4"/>
  <c r="L6641" i="4" s="1"/>
  <c r="M6640" i="4"/>
  <c r="K6640" i="4"/>
  <c r="L6640" i="4" s="1"/>
  <c r="M6639" i="4"/>
  <c r="K6639" i="4"/>
  <c r="L6639" i="4" s="1"/>
  <c r="M6638" i="4"/>
  <c r="K6638" i="4"/>
  <c r="L6638" i="4" s="1"/>
  <c r="M6637" i="4"/>
  <c r="K6637" i="4"/>
  <c r="L6637" i="4" s="1"/>
  <c r="M6636" i="4"/>
  <c r="K6636" i="4"/>
  <c r="L6636" i="4" s="1"/>
  <c r="M6635" i="4"/>
  <c r="K6635" i="4"/>
  <c r="L6635" i="4" s="1"/>
  <c r="M6634" i="4"/>
  <c r="K6634" i="4"/>
  <c r="L6634" i="4" s="1"/>
  <c r="M6633" i="4"/>
  <c r="K6633" i="4"/>
  <c r="L6633" i="4" s="1"/>
  <c r="M6632" i="4"/>
  <c r="K6632" i="4"/>
  <c r="L6632" i="4" s="1"/>
  <c r="M6631" i="4"/>
  <c r="K6631" i="4"/>
  <c r="L6631" i="4" s="1"/>
  <c r="M6630" i="4"/>
  <c r="K6630" i="4"/>
  <c r="L6630" i="4" s="1"/>
  <c r="M6629" i="4"/>
  <c r="K6629" i="4"/>
  <c r="L6629" i="4" s="1"/>
  <c r="M6628" i="4"/>
  <c r="K6628" i="4"/>
  <c r="L6628" i="4" s="1"/>
  <c r="M6627" i="4"/>
  <c r="K6627" i="4"/>
  <c r="L6627" i="4" s="1"/>
  <c r="M6626" i="4"/>
  <c r="K6626" i="4"/>
  <c r="L6626" i="4" s="1"/>
  <c r="M6625" i="4"/>
  <c r="K6625" i="4"/>
  <c r="L6625" i="4" s="1"/>
  <c r="M6624" i="4"/>
  <c r="K6624" i="4"/>
  <c r="L6624" i="4" s="1"/>
  <c r="M6623" i="4"/>
  <c r="K6623" i="4"/>
  <c r="L6623" i="4" s="1"/>
  <c r="M6622" i="4"/>
  <c r="K6622" i="4"/>
  <c r="L6622" i="4" s="1"/>
  <c r="M6621" i="4"/>
  <c r="K6621" i="4"/>
  <c r="L6621" i="4" s="1"/>
  <c r="M6620" i="4"/>
  <c r="K6620" i="4"/>
  <c r="L6620" i="4" s="1"/>
  <c r="M6619" i="4"/>
  <c r="K6619" i="4"/>
  <c r="L6619" i="4" s="1"/>
  <c r="M6618" i="4"/>
  <c r="K6618" i="4"/>
  <c r="L6618" i="4" s="1"/>
  <c r="M6617" i="4"/>
  <c r="K6617" i="4"/>
  <c r="L6617" i="4" s="1"/>
  <c r="M6616" i="4"/>
  <c r="K6616" i="4"/>
  <c r="L6616" i="4" s="1"/>
  <c r="M6615" i="4"/>
  <c r="K6615" i="4"/>
  <c r="L6615" i="4" s="1"/>
  <c r="M6614" i="4"/>
  <c r="K6614" i="4"/>
  <c r="L6614" i="4" s="1"/>
  <c r="M6613" i="4"/>
  <c r="K6613" i="4"/>
  <c r="L6613" i="4" s="1"/>
  <c r="M6612" i="4"/>
  <c r="K6612" i="4"/>
  <c r="L6612" i="4" s="1"/>
  <c r="M6611" i="4"/>
  <c r="K6611" i="4"/>
  <c r="L6611" i="4" s="1"/>
  <c r="M6610" i="4"/>
  <c r="K6610" i="4"/>
  <c r="L6610" i="4" s="1"/>
  <c r="M6609" i="4"/>
  <c r="K6609" i="4"/>
  <c r="L6609" i="4" s="1"/>
  <c r="M6608" i="4"/>
  <c r="K6608" i="4"/>
  <c r="L6608" i="4" s="1"/>
  <c r="M6607" i="4"/>
  <c r="K6607" i="4"/>
  <c r="L6607" i="4" s="1"/>
  <c r="M6606" i="4"/>
  <c r="K6606" i="4"/>
  <c r="L6606" i="4" s="1"/>
  <c r="M6605" i="4"/>
  <c r="K6605" i="4"/>
  <c r="L6605" i="4" s="1"/>
  <c r="M6604" i="4"/>
  <c r="K6604" i="4"/>
  <c r="L6604" i="4" s="1"/>
  <c r="M6603" i="4"/>
  <c r="K6603" i="4"/>
  <c r="L6603" i="4" s="1"/>
  <c r="M6602" i="4"/>
  <c r="K6602" i="4"/>
  <c r="L6602" i="4" s="1"/>
  <c r="M6601" i="4"/>
  <c r="K6601" i="4"/>
  <c r="L6601" i="4" s="1"/>
  <c r="M6600" i="4"/>
  <c r="K6600" i="4"/>
  <c r="L6600" i="4" s="1"/>
  <c r="M6599" i="4"/>
  <c r="K6599" i="4"/>
  <c r="L6599" i="4" s="1"/>
  <c r="M6598" i="4"/>
  <c r="K6598" i="4"/>
  <c r="L6598" i="4" s="1"/>
  <c r="M6597" i="4"/>
  <c r="K6597" i="4"/>
  <c r="L6597" i="4" s="1"/>
  <c r="M6596" i="4"/>
  <c r="K6596" i="4"/>
  <c r="L6596" i="4" s="1"/>
  <c r="M6595" i="4"/>
  <c r="K6595" i="4"/>
  <c r="L6595" i="4" s="1"/>
  <c r="M6594" i="4"/>
  <c r="K6594" i="4"/>
  <c r="L6594" i="4" s="1"/>
  <c r="M6593" i="4"/>
  <c r="K6593" i="4"/>
  <c r="L6593" i="4" s="1"/>
  <c r="M6592" i="4"/>
  <c r="K6592" i="4"/>
  <c r="L6592" i="4" s="1"/>
  <c r="M6591" i="4"/>
  <c r="K6591" i="4"/>
  <c r="L6591" i="4" s="1"/>
  <c r="M6590" i="4"/>
  <c r="K6590" i="4"/>
  <c r="L6590" i="4" s="1"/>
  <c r="M6589" i="4"/>
  <c r="K6589" i="4"/>
  <c r="L6589" i="4" s="1"/>
  <c r="M6588" i="4"/>
  <c r="K6588" i="4"/>
  <c r="L6588" i="4" s="1"/>
  <c r="M6587" i="4"/>
  <c r="K6587" i="4"/>
  <c r="L6587" i="4" s="1"/>
  <c r="M6586" i="4"/>
  <c r="K6586" i="4"/>
  <c r="L6586" i="4" s="1"/>
  <c r="M6585" i="4"/>
  <c r="K6585" i="4"/>
  <c r="L6585" i="4" s="1"/>
  <c r="M6584" i="4"/>
  <c r="K6584" i="4"/>
  <c r="M6583" i="4"/>
  <c r="K6583" i="4"/>
  <c r="M6582" i="4"/>
  <c r="K6582" i="4"/>
  <c r="M6581" i="4"/>
  <c r="K6581" i="4"/>
  <c r="M6580" i="4"/>
  <c r="K6580" i="4"/>
  <c r="M6579" i="4"/>
  <c r="K6579" i="4"/>
  <c r="M6578" i="4"/>
  <c r="K6578" i="4"/>
  <c r="M6577" i="4"/>
  <c r="K6577" i="4"/>
  <c r="M6576" i="4"/>
  <c r="K6576" i="4"/>
  <c r="M6575" i="4"/>
  <c r="K6575" i="4"/>
  <c r="M6574" i="4"/>
  <c r="K6574" i="4"/>
  <c r="M6573" i="4"/>
  <c r="K6573" i="4"/>
  <c r="M6572" i="4"/>
  <c r="K6572" i="4"/>
  <c r="M6571" i="4"/>
  <c r="K6571" i="4"/>
  <c r="M6570" i="4"/>
  <c r="K6570" i="4"/>
  <c r="M6569" i="4"/>
  <c r="K6569" i="4"/>
  <c r="L6569" i="4" s="1"/>
  <c r="M6568" i="4"/>
  <c r="K6568" i="4"/>
  <c r="L6568" i="4" s="1"/>
  <c r="M6567" i="4"/>
  <c r="K6567" i="4"/>
  <c r="L6567" i="4" s="1"/>
  <c r="M6566" i="4"/>
  <c r="K6566" i="4"/>
  <c r="L6566" i="4" s="1"/>
  <c r="M6565" i="4"/>
  <c r="K6565" i="4"/>
  <c r="L6565" i="4" s="1"/>
  <c r="M6564" i="4"/>
  <c r="K6564" i="4"/>
  <c r="L6564" i="4" s="1"/>
  <c r="M6563" i="4"/>
  <c r="K6563" i="4"/>
  <c r="L6563" i="4" s="1"/>
  <c r="M6562" i="4"/>
  <c r="K6562" i="4"/>
  <c r="L6562" i="4" s="1"/>
  <c r="M6561" i="4"/>
  <c r="K6561" i="4"/>
  <c r="L6561" i="4" s="1"/>
  <c r="M6560" i="4"/>
  <c r="K6560" i="4"/>
  <c r="L6560" i="4" s="1"/>
  <c r="M6559" i="4"/>
  <c r="K6559" i="4"/>
  <c r="L6559" i="4" s="1"/>
  <c r="M6558" i="4"/>
  <c r="K6558" i="4"/>
  <c r="L6558" i="4" s="1"/>
  <c r="M6557" i="4"/>
  <c r="K6557" i="4"/>
  <c r="L6557" i="4" s="1"/>
  <c r="M6556" i="4"/>
  <c r="K6556" i="4"/>
  <c r="L6556" i="4" s="1"/>
  <c r="M6555" i="4"/>
  <c r="K6555" i="4"/>
  <c r="L6555" i="4" s="1"/>
  <c r="M6554" i="4"/>
  <c r="K6554" i="4"/>
  <c r="L6554" i="4" s="1"/>
  <c r="M6553" i="4"/>
  <c r="K6553" i="4"/>
  <c r="L6553" i="4" s="1"/>
  <c r="M6552" i="4"/>
  <c r="K6552" i="4"/>
  <c r="L6552" i="4" s="1"/>
  <c r="M6551" i="4"/>
  <c r="K6551" i="4"/>
  <c r="L6551" i="4" s="1"/>
  <c r="M6550" i="4"/>
  <c r="K6550" i="4"/>
  <c r="L6550" i="4" s="1"/>
  <c r="M6549" i="4"/>
  <c r="K6549" i="4"/>
  <c r="L6549" i="4" s="1"/>
  <c r="M6548" i="4"/>
  <c r="K6548" i="4"/>
  <c r="L6548" i="4" s="1"/>
  <c r="M6547" i="4"/>
  <c r="K6547" i="4"/>
  <c r="L6547" i="4" s="1"/>
  <c r="M6546" i="4"/>
  <c r="K6546" i="4"/>
  <c r="L6546" i="4" s="1"/>
  <c r="M6545" i="4"/>
  <c r="K6545" i="4"/>
  <c r="L6545" i="4" s="1"/>
  <c r="M6544" i="4"/>
  <c r="K6544" i="4"/>
  <c r="L6544" i="4" s="1"/>
  <c r="M6543" i="4"/>
  <c r="K6543" i="4"/>
  <c r="L6543" i="4" s="1"/>
  <c r="M6542" i="4"/>
  <c r="K6542" i="4"/>
  <c r="L6542" i="4" s="1"/>
  <c r="M6541" i="4"/>
  <c r="K6541" i="4"/>
  <c r="L6541" i="4" s="1"/>
  <c r="M6540" i="4"/>
  <c r="K6540" i="4"/>
  <c r="L6540" i="4" s="1"/>
  <c r="M6539" i="4"/>
  <c r="K6539" i="4"/>
  <c r="L6539" i="4" s="1"/>
  <c r="M6538" i="4"/>
  <c r="K6538" i="4"/>
  <c r="L6538" i="4" s="1"/>
  <c r="M6537" i="4"/>
  <c r="K6537" i="4"/>
  <c r="L6537" i="4" s="1"/>
  <c r="M6536" i="4"/>
  <c r="K6536" i="4"/>
  <c r="L6536" i="4" s="1"/>
  <c r="M6535" i="4"/>
  <c r="K6535" i="4"/>
  <c r="L6535" i="4" s="1"/>
  <c r="M6534" i="4"/>
  <c r="K6534" i="4"/>
  <c r="L6534" i="4" s="1"/>
  <c r="M6533" i="4"/>
  <c r="K6533" i="4"/>
  <c r="L6533" i="4" s="1"/>
  <c r="M6532" i="4"/>
  <c r="K6532" i="4"/>
  <c r="L6532" i="4" s="1"/>
  <c r="M6531" i="4"/>
  <c r="K6531" i="4"/>
  <c r="L6531" i="4" s="1"/>
  <c r="M6530" i="4"/>
  <c r="K6530" i="4"/>
  <c r="L6530" i="4" s="1"/>
  <c r="M6529" i="4"/>
  <c r="K6529" i="4"/>
  <c r="L6529" i="4" s="1"/>
  <c r="M6528" i="4"/>
  <c r="K6528" i="4"/>
  <c r="L6528" i="4" s="1"/>
  <c r="M6527" i="4"/>
  <c r="K6527" i="4"/>
  <c r="L6527" i="4" s="1"/>
  <c r="M6526" i="4"/>
  <c r="K6526" i="4"/>
  <c r="L6526" i="4" s="1"/>
  <c r="M6525" i="4"/>
  <c r="K6525" i="4"/>
  <c r="L6525" i="4" s="1"/>
  <c r="M6524" i="4"/>
  <c r="K6524" i="4"/>
  <c r="L6524" i="4" s="1"/>
  <c r="M6523" i="4"/>
  <c r="K6523" i="4"/>
  <c r="L6523" i="4" s="1"/>
  <c r="M6522" i="4"/>
  <c r="K6522" i="4"/>
  <c r="L6522" i="4" s="1"/>
  <c r="M6521" i="4"/>
  <c r="K6521" i="4"/>
  <c r="L6521" i="4" s="1"/>
  <c r="M6520" i="4"/>
  <c r="K6520" i="4"/>
  <c r="L6520" i="4" s="1"/>
  <c r="M6519" i="4"/>
  <c r="K6519" i="4"/>
  <c r="L6519" i="4" s="1"/>
  <c r="M6518" i="4"/>
  <c r="K6518" i="4"/>
  <c r="L6518" i="4" s="1"/>
  <c r="M6517" i="4"/>
  <c r="K6517" i="4"/>
  <c r="L6517" i="4" s="1"/>
  <c r="M6516" i="4"/>
  <c r="K6516" i="4"/>
  <c r="L6516" i="4" s="1"/>
  <c r="M6515" i="4"/>
  <c r="K6515" i="4"/>
  <c r="L6515" i="4" s="1"/>
  <c r="M6514" i="4"/>
  <c r="K6514" i="4"/>
  <c r="L6514" i="4" s="1"/>
  <c r="M6513" i="4"/>
  <c r="K6513" i="4"/>
  <c r="L6513" i="4" s="1"/>
  <c r="M6512" i="4"/>
  <c r="K6512" i="4"/>
  <c r="L6512" i="4" s="1"/>
  <c r="M6511" i="4"/>
  <c r="K6511" i="4"/>
  <c r="L6511" i="4" s="1"/>
  <c r="M6510" i="4"/>
  <c r="K6510" i="4"/>
  <c r="L6510" i="4" s="1"/>
  <c r="M6509" i="4"/>
  <c r="K6509" i="4"/>
  <c r="L6509" i="4" s="1"/>
  <c r="M6508" i="4"/>
  <c r="K6508" i="4"/>
  <c r="L6508" i="4" s="1"/>
  <c r="M6507" i="4"/>
  <c r="K6507" i="4"/>
  <c r="L6507" i="4" s="1"/>
  <c r="M6506" i="4"/>
  <c r="K6506" i="4"/>
  <c r="L6506" i="4" s="1"/>
  <c r="M6505" i="4"/>
  <c r="K6505" i="4"/>
  <c r="L6505" i="4" s="1"/>
  <c r="M6504" i="4"/>
  <c r="K6504" i="4"/>
  <c r="L6504" i="4" s="1"/>
  <c r="M6503" i="4"/>
  <c r="K6503" i="4"/>
  <c r="L6503" i="4" s="1"/>
  <c r="M6502" i="4"/>
  <c r="K6502" i="4"/>
  <c r="L6502" i="4" s="1"/>
  <c r="M6501" i="4"/>
  <c r="K6501" i="4"/>
  <c r="L6501" i="4" s="1"/>
  <c r="M6500" i="4"/>
  <c r="K6500" i="4"/>
  <c r="L6500" i="4" s="1"/>
  <c r="M6499" i="4"/>
  <c r="K6499" i="4"/>
  <c r="L6499" i="4" s="1"/>
  <c r="M6498" i="4"/>
  <c r="K6498" i="4"/>
  <c r="L6498" i="4" s="1"/>
  <c r="M6497" i="4"/>
  <c r="K6497" i="4"/>
  <c r="L6497" i="4" s="1"/>
  <c r="M6496" i="4"/>
  <c r="K6496" i="4"/>
  <c r="L6496" i="4" s="1"/>
  <c r="M6495" i="4"/>
  <c r="K6495" i="4"/>
  <c r="L6495" i="4" s="1"/>
  <c r="M6494" i="4"/>
  <c r="K6494" i="4"/>
  <c r="L6494" i="4" s="1"/>
  <c r="M6493" i="4"/>
  <c r="K6493" i="4"/>
  <c r="L6493" i="4" s="1"/>
  <c r="M6492" i="4"/>
  <c r="K6492" i="4"/>
  <c r="L6492" i="4" s="1"/>
  <c r="M6491" i="4"/>
  <c r="K6491" i="4"/>
  <c r="L6491" i="4" s="1"/>
  <c r="M6490" i="4"/>
  <c r="K6490" i="4"/>
  <c r="L6490" i="4" s="1"/>
  <c r="M6489" i="4"/>
  <c r="K6489" i="4"/>
  <c r="L6489" i="4" s="1"/>
  <c r="M6488" i="4"/>
  <c r="K6488" i="4"/>
  <c r="L6488" i="4" s="1"/>
  <c r="M6487" i="4"/>
  <c r="K6487" i="4"/>
  <c r="L6487" i="4" s="1"/>
  <c r="M6486" i="4"/>
  <c r="K6486" i="4"/>
  <c r="L6486" i="4" s="1"/>
  <c r="M6485" i="4"/>
  <c r="K6485" i="4"/>
  <c r="L6485" i="4" s="1"/>
  <c r="M6484" i="4"/>
  <c r="K6484" i="4"/>
  <c r="L6484" i="4" s="1"/>
  <c r="M6483" i="4"/>
  <c r="K6483" i="4"/>
  <c r="L6483" i="4" s="1"/>
  <c r="M6482" i="4"/>
  <c r="K6482" i="4"/>
  <c r="L6482" i="4" s="1"/>
  <c r="M6481" i="4"/>
  <c r="K6481" i="4"/>
  <c r="L6481" i="4" s="1"/>
  <c r="M6480" i="4"/>
  <c r="K6480" i="4"/>
  <c r="L6480" i="4" s="1"/>
  <c r="M6479" i="4"/>
  <c r="K6479" i="4"/>
  <c r="L6479" i="4" s="1"/>
  <c r="M6478" i="4"/>
  <c r="K6478" i="4"/>
  <c r="L6478" i="4" s="1"/>
  <c r="M6477" i="4"/>
  <c r="K6477" i="4"/>
  <c r="L6477" i="4" s="1"/>
  <c r="M6476" i="4"/>
  <c r="K6476" i="4"/>
  <c r="L6476" i="4" s="1"/>
  <c r="M6475" i="4"/>
  <c r="K6475" i="4"/>
  <c r="L6475" i="4" s="1"/>
  <c r="M6474" i="4"/>
  <c r="K6474" i="4"/>
  <c r="L6474" i="4" s="1"/>
  <c r="M6473" i="4"/>
  <c r="K6473" i="4"/>
  <c r="L6473" i="4" s="1"/>
  <c r="M6472" i="4"/>
  <c r="K6472" i="4"/>
  <c r="L6472" i="4" s="1"/>
  <c r="M6471" i="4"/>
  <c r="K6471" i="4"/>
  <c r="L6471" i="4" s="1"/>
  <c r="M6470" i="4"/>
  <c r="K6470" i="4"/>
  <c r="L6470" i="4" s="1"/>
  <c r="M6469" i="4"/>
  <c r="K6469" i="4"/>
  <c r="L6469" i="4" s="1"/>
  <c r="M6468" i="4"/>
  <c r="K6468" i="4"/>
  <c r="L6468" i="4" s="1"/>
  <c r="M6467" i="4"/>
  <c r="K6467" i="4"/>
  <c r="L6467" i="4" s="1"/>
  <c r="M6466" i="4"/>
  <c r="K6466" i="4"/>
  <c r="L6466" i="4" s="1"/>
  <c r="M6465" i="4"/>
  <c r="K6465" i="4"/>
  <c r="L6465" i="4" s="1"/>
  <c r="M6464" i="4"/>
  <c r="K6464" i="4"/>
  <c r="L6464" i="4" s="1"/>
  <c r="M6463" i="4"/>
  <c r="K6463" i="4"/>
  <c r="L6463" i="4" s="1"/>
  <c r="M6462" i="4"/>
  <c r="K6462" i="4"/>
  <c r="L6462" i="4" s="1"/>
  <c r="M6461" i="4"/>
  <c r="K6461" i="4"/>
  <c r="L6461" i="4" s="1"/>
  <c r="M6460" i="4"/>
  <c r="K6460" i="4"/>
  <c r="L6460" i="4" s="1"/>
  <c r="M6459" i="4"/>
  <c r="K6459" i="4"/>
  <c r="L6459" i="4" s="1"/>
  <c r="M6458" i="4"/>
  <c r="K6458" i="4"/>
  <c r="L6458" i="4" s="1"/>
  <c r="M6457" i="4"/>
  <c r="K6457" i="4"/>
  <c r="L6457" i="4" s="1"/>
  <c r="M6456" i="4"/>
  <c r="K6456" i="4"/>
  <c r="L6456" i="4" s="1"/>
  <c r="M6455" i="4"/>
  <c r="K6455" i="4"/>
  <c r="L6455" i="4" s="1"/>
  <c r="M6454" i="4"/>
  <c r="K6454" i="4"/>
  <c r="L6454" i="4" s="1"/>
  <c r="M6453" i="4"/>
  <c r="K6453" i="4"/>
  <c r="L6453" i="4" s="1"/>
  <c r="M6452" i="4"/>
  <c r="K6452" i="4"/>
  <c r="L6452" i="4" s="1"/>
  <c r="M6451" i="4"/>
  <c r="K6451" i="4"/>
  <c r="L6451" i="4" s="1"/>
  <c r="M6450" i="4"/>
  <c r="K6450" i="4"/>
  <c r="L6450" i="4" s="1"/>
  <c r="M6449" i="4"/>
  <c r="K6449" i="4"/>
  <c r="L6449" i="4" s="1"/>
  <c r="M6448" i="4"/>
  <c r="K6448" i="4"/>
  <c r="L6448" i="4" s="1"/>
  <c r="M6447" i="4"/>
  <c r="K6447" i="4"/>
  <c r="L6447" i="4" s="1"/>
  <c r="M6446" i="4"/>
  <c r="K6446" i="4"/>
  <c r="L6446" i="4" s="1"/>
  <c r="M6445" i="4"/>
  <c r="K6445" i="4"/>
  <c r="L6445" i="4" s="1"/>
  <c r="M6444" i="4"/>
  <c r="K6444" i="4"/>
  <c r="L6444" i="4" s="1"/>
  <c r="M6443" i="4"/>
  <c r="K6443" i="4"/>
  <c r="L6443" i="4" s="1"/>
  <c r="M6442" i="4"/>
  <c r="K6442" i="4"/>
  <c r="L6442" i="4" s="1"/>
  <c r="M6441" i="4"/>
  <c r="K6441" i="4"/>
  <c r="L6441" i="4" s="1"/>
  <c r="M6440" i="4"/>
  <c r="K6440" i="4"/>
  <c r="L6440" i="4" s="1"/>
  <c r="M6439" i="4"/>
  <c r="K6439" i="4"/>
  <c r="L6439" i="4" s="1"/>
  <c r="M6438" i="4"/>
  <c r="K6438" i="4"/>
  <c r="L6438" i="4" s="1"/>
  <c r="M6437" i="4"/>
  <c r="K6437" i="4"/>
  <c r="L6437" i="4" s="1"/>
  <c r="M6436" i="4"/>
  <c r="K6436" i="4"/>
  <c r="L6436" i="4" s="1"/>
  <c r="M6435" i="4"/>
  <c r="K6435" i="4"/>
  <c r="L6435" i="4" s="1"/>
  <c r="M6434" i="4"/>
  <c r="K6434" i="4"/>
  <c r="L6434" i="4" s="1"/>
  <c r="M6433" i="4"/>
  <c r="K6433" i="4"/>
  <c r="L6433" i="4" s="1"/>
  <c r="M6432" i="4"/>
  <c r="K6432" i="4"/>
  <c r="L6432" i="4" s="1"/>
  <c r="M6431" i="4"/>
  <c r="K6431" i="4"/>
  <c r="L6431" i="4" s="1"/>
  <c r="M6430" i="4"/>
  <c r="K6430" i="4"/>
  <c r="L6430" i="4" s="1"/>
  <c r="M6429" i="4"/>
  <c r="K6429" i="4"/>
  <c r="L6429" i="4" s="1"/>
  <c r="M6428" i="4"/>
  <c r="K6428" i="4"/>
  <c r="L6428" i="4" s="1"/>
  <c r="M6427" i="4"/>
  <c r="K6427" i="4"/>
  <c r="L6427" i="4" s="1"/>
  <c r="M6426" i="4"/>
  <c r="K6426" i="4"/>
  <c r="L6426" i="4" s="1"/>
  <c r="M6425" i="4"/>
  <c r="K6425" i="4"/>
  <c r="L6425" i="4" s="1"/>
  <c r="M6424" i="4"/>
  <c r="K6424" i="4"/>
  <c r="L6424" i="4" s="1"/>
  <c r="M6423" i="4"/>
  <c r="K6423" i="4"/>
  <c r="L6423" i="4" s="1"/>
  <c r="M6422" i="4"/>
  <c r="K6422" i="4"/>
  <c r="L6422" i="4" s="1"/>
  <c r="M6421" i="4"/>
  <c r="K6421" i="4"/>
  <c r="L6421" i="4" s="1"/>
  <c r="M6420" i="4"/>
  <c r="K6420" i="4"/>
  <c r="L6420" i="4" s="1"/>
  <c r="M6419" i="4"/>
  <c r="K6419" i="4"/>
  <c r="L6419" i="4" s="1"/>
  <c r="M6418" i="4"/>
  <c r="K6418" i="4"/>
  <c r="L6418" i="4" s="1"/>
  <c r="M6417" i="4"/>
  <c r="K6417" i="4"/>
  <c r="L6417" i="4" s="1"/>
  <c r="M6416" i="4"/>
  <c r="K6416" i="4"/>
  <c r="L6416" i="4" s="1"/>
  <c r="M6415" i="4"/>
  <c r="K6415" i="4"/>
  <c r="L6415" i="4" s="1"/>
  <c r="M6414" i="4"/>
  <c r="K6414" i="4"/>
  <c r="L6414" i="4" s="1"/>
  <c r="M6413" i="4"/>
  <c r="K6413" i="4"/>
  <c r="L6413" i="4" s="1"/>
  <c r="M6412" i="4"/>
  <c r="K6412" i="4"/>
  <c r="L6412" i="4" s="1"/>
  <c r="M6411" i="4"/>
  <c r="K6411" i="4"/>
  <c r="L6411" i="4" s="1"/>
  <c r="M6410" i="4"/>
  <c r="K6410" i="4"/>
  <c r="L6410" i="4" s="1"/>
  <c r="M6409" i="4"/>
  <c r="K6409" i="4"/>
  <c r="L6409" i="4" s="1"/>
  <c r="M6408" i="4"/>
  <c r="K6408" i="4"/>
  <c r="L6408" i="4" s="1"/>
  <c r="M6407" i="4"/>
  <c r="K6407" i="4"/>
  <c r="L6407" i="4" s="1"/>
  <c r="M6406" i="4"/>
  <c r="K6406" i="4"/>
  <c r="L6406" i="4" s="1"/>
  <c r="M6405" i="4"/>
  <c r="K6405" i="4"/>
  <c r="L6405" i="4" s="1"/>
  <c r="M6404" i="4"/>
  <c r="K6404" i="4"/>
  <c r="L6404" i="4" s="1"/>
  <c r="M6403" i="4"/>
  <c r="K6403" i="4"/>
  <c r="L6403" i="4" s="1"/>
  <c r="M6402" i="4"/>
  <c r="K6402" i="4"/>
  <c r="L6402" i="4" s="1"/>
  <c r="M6401" i="4"/>
  <c r="K6401" i="4"/>
  <c r="L6401" i="4" s="1"/>
  <c r="M6400" i="4"/>
  <c r="K6400" i="4"/>
  <c r="L6400" i="4" s="1"/>
  <c r="M6399" i="4"/>
  <c r="K6399" i="4"/>
  <c r="L6399" i="4" s="1"/>
  <c r="M6398" i="4"/>
  <c r="K6398" i="4"/>
  <c r="L6398" i="4" s="1"/>
  <c r="M6397" i="4"/>
  <c r="K6397" i="4"/>
  <c r="L6397" i="4" s="1"/>
  <c r="M6396" i="4"/>
  <c r="K6396" i="4"/>
  <c r="L6396" i="4" s="1"/>
  <c r="M6395" i="4"/>
  <c r="K6395" i="4"/>
  <c r="L6395" i="4" s="1"/>
  <c r="M6394" i="4"/>
  <c r="K6394" i="4"/>
  <c r="L6394" i="4" s="1"/>
  <c r="M6393" i="4"/>
  <c r="K6393" i="4"/>
  <c r="L6393" i="4" s="1"/>
  <c r="M6392" i="4"/>
  <c r="K6392" i="4"/>
  <c r="L6392" i="4" s="1"/>
  <c r="M6391" i="4"/>
  <c r="K6391" i="4"/>
  <c r="L6391" i="4" s="1"/>
  <c r="M6390" i="4"/>
  <c r="K6390" i="4"/>
  <c r="L6390" i="4" s="1"/>
  <c r="M6389" i="4"/>
  <c r="K6389" i="4"/>
  <c r="L6389" i="4" s="1"/>
  <c r="M6388" i="4"/>
  <c r="K6388" i="4"/>
  <c r="L6388" i="4" s="1"/>
  <c r="M6387" i="4"/>
  <c r="K6387" i="4"/>
  <c r="L6387" i="4" s="1"/>
  <c r="M6386" i="4"/>
  <c r="K6386" i="4"/>
  <c r="L6386" i="4" s="1"/>
  <c r="M6385" i="4"/>
  <c r="K6385" i="4"/>
  <c r="L6385" i="4" s="1"/>
  <c r="M6384" i="4"/>
  <c r="K6384" i="4"/>
  <c r="L6384" i="4" s="1"/>
  <c r="M6383" i="4"/>
  <c r="K6383" i="4"/>
  <c r="L6383" i="4" s="1"/>
  <c r="M6382" i="4"/>
  <c r="K6382" i="4"/>
  <c r="L6382" i="4" s="1"/>
  <c r="M6381" i="4"/>
  <c r="K6381" i="4"/>
  <c r="L6381" i="4" s="1"/>
  <c r="M6380" i="4"/>
  <c r="K6380" i="4"/>
  <c r="L6380" i="4" s="1"/>
  <c r="M6379" i="4"/>
  <c r="K6379" i="4"/>
  <c r="L6379" i="4" s="1"/>
  <c r="M6378" i="4"/>
  <c r="K6378" i="4"/>
  <c r="L6378" i="4" s="1"/>
  <c r="M6377" i="4"/>
  <c r="K6377" i="4"/>
  <c r="L6377" i="4" s="1"/>
  <c r="M6376" i="4"/>
  <c r="K6376" i="4"/>
  <c r="L6376" i="4" s="1"/>
  <c r="M6375" i="4"/>
  <c r="K6375" i="4"/>
  <c r="L6375" i="4" s="1"/>
  <c r="M6374" i="4"/>
  <c r="K6374" i="4"/>
  <c r="L6374" i="4" s="1"/>
  <c r="M6373" i="4"/>
  <c r="K6373" i="4"/>
  <c r="L6373" i="4" s="1"/>
  <c r="M6372" i="4"/>
  <c r="K6372" i="4"/>
  <c r="L6372" i="4" s="1"/>
  <c r="M6371" i="4"/>
  <c r="K6371" i="4"/>
  <c r="L6371" i="4" s="1"/>
  <c r="M6370" i="4"/>
  <c r="K6370" i="4"/>
  <c r="L6370" i="4" s="1"/>
  <c r="M6369" i="4"/>
  <c r="K6369" i="4"/>
  <c r="L6369" i="4" s="1"/>
  <c r="M6368" i="4"/>
  <c r="K6368" i="4"/>
  <c r="L6368" i="4" s="1"/>
  <c r="M6367" i="4"/>
  <c r="K6367" i="4"/>
  <c r="L6367" i="4" s="1"/>
  <c r="M6366" i="4"/>
  <c r="K6366" i="4"/>
  <c r="L6366" i="4" s="1"/>
  <c r="M6365" i="4"/>
  <c r="K6365" i="4"/>
  <c r="L6365" i="4" s="1"/>
  <c r="M6364" i="4"/>
  <c r="K6364" i="4"/>
  <c r="L6364" i="4" s="1"/>
  <c r="M6363" i="4"/>
  <c r="K6363" i="4"/>
  <c r="L6363" i="4" s="1"/>
  <c r="M6362" i="4"/>
  <c r="K6362" i="4"/>
  <c r="L6362" i="4" s="1"/>
  <c r="M6361" i="4"/>
  <c r="K6361" i="4"/>
  <c r="L6361" i="4" s="1"/>
  <c r="M6360" i="4"/>
  <c r="K6360" i="4"/>
  <c r="L6360" i="4" s="1"/>
  <c r="M6359" i="4"/>
  <c r="K6359" i="4"/>
  <c r="L6359" i="4" s="1"/>
  <c r="M6358" i="4"/>
  <c r="K6358" i="4"/>
  <c r="L6358" i="4" s="1"/>
  <c r="M6357" i="4"/>
  <c r="K6357" i="4"/>
  <c r="L6357" i="4" s="1"/>
  <c r="M6356" i="4"/>
  <c r="K6356" i="4"/>
  <c r="L6356" i="4" s="1"/>
  <c r="M6355" i="4"/>
  <c r="K6355" i="4"/>
  <c r="L6355" i="4" s="1"/>
  <c r="M6354" i="4"/>
  <c r="K6354" i="4"/>
  <c r="L6354" i="4" s="1"/>
  <c r="M6353" i="4"/>
  <c r="K6353" i="4"/>
  <c r="L6353" i="4" s="1"/>
  <c r="M6352" i="4"/>
  <c r="K6352" i="4"/>
  <c r="L6352" i="4" s="1"/>
  <c r="M6351" i="4"/>
  <c r="K6351" i="4"/>
  <c r="L6351" i="4" s="1"/>
  <c r="M6350" i="4"/>
  <c r="K6350" i="4"/>
  <c r="L6350" i="4" s="1"/>
  <c r="M6349" i="4"/>
  <c r="K6349" i="4"/>
  <c r="L6349" i="4" s="1"/>
  <c r="M6348" i="4"/>
  <c r="K6348" i="4"/>
  <c r="L6348" i="4" s="1"/>
  <c r="M6347" i="4"/>
  <c r="K6347" i="4"/>
  <c r="L6347" i="4" s="1"/>
  <c r="M6346" i="4"/>
  <c r="K6346" i="4"/>
  <c r="L6346" i="4" s="1"/>
  <c r="M6345" i="4"/>
  <c r="K6345" i="4"/>
  <c r="L6345" i="4" s="1"/>
  <c r="M6344" i="4"/>
  <c r="K6344" i="4"/>
  <c r="L6344" i="4" s="1"/>
  <c r="M6343" i="4"/>
  <c r="K6343" i="4"/>
  <c r="L6343" i="4" s="1"/>
  <c r="M6342" i="4"/>
  <c r="K6342" i="4"/>
  <c r="L6342" i="4" s="1"/>
  <c r="M6341" i="4"/>
  <c r="K6341" i="4"/>
  <c r="L6341" i="4" s="1"/>
  <c r="M6340" i="4"/>
  <c r="K6340" i="4"/>
  <c r="L6340" i="4" s="1"/>
  <c r="M6339" i="4"/>
  <c r="K6339" i="4"/>
  <c r="L6339" i="4" s="1"/>
  <c r="M6338" i="4"/>
  <c r="K6338" i="4"/>
  <c r="L6338" i="4" s="1"/>
  <c r="M6337" i="4"/>
  <c r="K6337" i="4"/>
  <c r="L6337" i="4" s="1"/>
  <c r="M6336" i="4"/>
  <c r="K6336" i="4"/>
  <c r="L6336" i="4" s="1"/>
  <c r="M6335" i="4"/>
  <c r="K6335" i="4"/>
  <c r="L6335" i="4" s="1"/>
  <c r="M6334" i="4"/>
  <c r="K6334" i="4"/>
  <c r="L6334" i="4" s="1"/>
  <c r="M6333" i="4"/>
  <c r="K6333" i="4"/>
  <c r="L6333" i="4" s="1"/>
  <c r="M6332" i="4"/>
  <c r="K6332" i="4"/>
  <c r="L6332" i="4" s="1"/>
  <c r="M6331" i="4"/>
  <c r="K6331" i="4"/>
  <c r="L6331" i="4" s="1"/>
  <c r="M6330" i="4"/>
  <c r="K6330" i="4"/>
  <c r="L6330" i="4" s="1"/>
  <c r="M6329" i="4"/>
  <c r="K6329" i="4"/>
  <c r="L6329" i="4" s="1"/>
  <c r="M6328" i="4"/>
  <c r="K6328" i="4"/>
  <c r="L6328" i="4" s="1"/>
  <c r="M6327" i="4"/>
  <c r="K6327" i="4"/>
  <c r="L6327" i="4" s="1"/>
  <c r="M6326" i="4"/>
  <c r="K6326" i="4"/>
  <c r="L6326" i="4" s="1"/>
  <c r="M6325" i="4"/>
  <c r="K6325" i="4"/>
  <c r="L6325" i="4" s="1"/>
  <c r="M6324" i="4"/>
  <c r="K6324" i="4"/>
  <c r="L6324" i="4" s="1"/>
  <c r="M6323" i="4"/>
  <c r="K6323" i="4"/>
  <c r="L6323" i="4" s="1"/>
  <c r="M6322" i="4"/>
  <c r="K6322" i="4"/>
  <c r="L6322" i="4" s="1"/>
  <c r="M6321" i="4"/>
  <c r="K6321" i="4"/>
  <c r="L6321" i="4" s="1"/>
  <c r="M6320" i="4"/>
  <c r="K6320" i="4"/>
  <c r="L6320" i="4" s="1"/>
  <c r="M6319" i="4"/>
  <c r="K6319" i="4"/>
  <c r="L6319" i="4" s="1"/>
  <c r="M6318" i="4"/>
  <c r="K6318" i="4"/>
  <c r="L6318" i="4" s="1"/>
  <c r="M6317" i="4"/>
  <c r="K6317" i="4"/>
  <c r="L6317" i="4" s="1"/>
  <c r="M6316" i="4"/>
  <c r="K6316" i="4"/>
  <c r="L6316" i="4" s="1"/>
  <c r="M6315" i="4"/>
  <c r="K6315" i="4"/>
  <c r="L6315" i="4" s="1"/>
  <c r="M6314" i="4"/>
  <c r="K6314" i="4"/>
  <c r="L6314" i="4" s="1"/>
  <c r="M6313" i="4"/>
  <c r="K6313" i="4"/>
  <c r="L6313" i="4" s="1"/>
  <c r="M6312" i="4"/>
  <c r="K6312" i="4"/>
  <c r="L6312" i="4" s="1"/>
  <c r="M6311" i="4"/>
  <c r="K6311" i="4"/>
  <c r="L6311" i="4" s="1"/>
  <c r="M6310" i="4"/>
  <c r="K6310" i="4"/>
  <c r="L6310" i="4" s="1"/>
  <c r="M6309" i="4"/>
  <c r="K6309" i="4"/>
  <c r="L6309" i="4" s="1"/>
  <c r="M6308" i="4"/>
  <c r="K6308" i="4"/>
  <c r="L6308" i="4" s="1"/>
  <c r="M6307" i="4"/>
  <c r="K6307" i="4"/>
  <c r="L6307" i="4" s="1"/>
  <c r="M6306" i="4"/>
  <c r="K6306" i="4"/>
  <c r="L6306" i="4" s="1"/>
  <c r="M6305" i="4"/>
  <c r="K6305" i="4"/>
  <c r="L6305" i="4" s="1"/>
  <c r="M6304" i="4"/>
  <c r="K6304" i="4"/>
  <c r="L6304" i="4" s="1"/>
  <c r="M6303" i="4"/>
  <c r="K6303" i="4"/>
  <c r="L6303" i="4" s="1"/>
  <c r="M6302" i="4"/>
  <c r="K6302" i="4"/>
  <c r="L6302" i="4" s="1"/>
  <c r="M6301" i="4"/>
  <c r="K6301" i="4"/>
  <c r="L6301" i="4" s="1"/>
  <c r="M6300" i="4"/>
  <c r="K6300" i="4"/>
  <c r="L6300" i="4" s="1"/>
  <c r="M6299" i="4"/>
  <c r="K6299" i="4"/>
  <c r="L6299" i="4" s="1"/>
  <c r="M6298" i="4"/>
  <c r="K6298" i="4"/>
  <c r="L6298" i="4" s="1"/>
  <c r="M6297" i="4"/>
  <c r="K6297" i="4"/>
  <c r="L6297" i="4" s="1"/>
  <c r="M6296" i="4"/>
  <c r="K6296" i="4"/>
  <c r="L6296" i="4" s="1"/>
  <c r="M6295" i="4"/>
  <c r="K6295" i="4"/>
  <c r="L6295" i="4" s="1"/>
  <c r="M6294" i="4"/>
  <c r="K6294" i="4"/>
  <c r="L6294" i="4" s="1"/>
  <c r="M6293" i="4"/>
  <c r="K6293" i="4"/>
  <c r="L6293" i="4" s="1"/>
  <c r="M6292" i="4"/>
  <c r="K6292" i="4"/>
  <c r="L6292" i="4" s="1"/>
  <c r="M6291" i="4"/>
  <c r="K6291" i="4"/>
  <c r="L6291" i="4" s="1"/>
  <c r="M6290" i="4"/>
  <c r="K6290" i="4"/>
  <c r="L6290" i="4" s="1"/>
  <c r="M6289" i="4"/>
  <c r="K6289" i="4"/>
  <c r="L6289" i="4" s="1"/>
  <c r="M6288" i="4"/>
  <c r="K6288" i="4"/>
  <c r="L6288" i="4" s="1"/>
  <c r="M6287" i="4"/>
  <c r="K6287" i="4"/>
  <c r="L6287" i="4" s="1"/>
  <c r="M6286" i="4"/>
  <c r="K6286" i="4"/>
  <c r="L6286" i="4" s="1"/>
  <c r="M6285" i="4"/>
  <c r="K6285" i="4"/>
  <c r="L6285" i="4" s="1"/>
  <c r="M6284" i="4"/>
  <c r="K6284" i="4"/>
  <c r="L6284" i="4" s="1"/>
  <c r="M6283" i="4"/>
  <c r="K6283" i="4"/>
  <c r="L6283" i="4" s="1"/>
  <c r="M6282" i="4"/>
  <c r="K6282" i="4"/>
  <c r="L6282" i="4" s="1"/>
  <c r="M6281" i="4"/>
  <c r="K6281" i="4"/>
  <c r="L6281" i="4" s="1"/>
  <c r="M6280" i="4"/>
  <c r="K6280" i="4"/>
  <c r="L6280" i="4" s="1"/>
  <c r="M6279" i="4"/>
  <c r="K6279" i="4"/>
  <c r="L6279" i="4" s="1"/>
  <c r="M6278" i="4"/>
  <c r="K6278" i="4"/>
  <c r="L6278" i="4" s="1"/>
  <c r="M6277" i="4"/>
  <c r="K6277" i="4"/>
  <c r="L6277" i="4" s="1"/>
  <c r="M6276" i="4"/>
  <c r="K6276" i="4"/>
  <c r="L6276" i="4" s="1"/>
  <c r="M6275" i="4"/>
  <c r="K6275" i="4"/>
  <c r="L6275" i="4" s="1"/>
  <c r="M6274" i="4"/>
  <c r="K6274" i="4"/>
  <c r="L6274" i="4" s="1"/>
  <c r="M6273" i="4"/>
  <c r="K6273" i="4"/>
  <c r="L6273" i="4" s="1"/>
  <c r="M6272" i="4"/>
  <c r="K6272" i="4"/>
  <c r="L6272" i="4" s="1"/>
  <c r="M6271" i="4"/>
  <c r="K6271" i="4"/>
  <c r="L6271" i="4" s="1"/>
  <c r="M6270" i="4"/>
  <c r="K6270" i="4"/>
  <c r="L6270" i="4" s="1"/>
  <c r="M6269" i="4"/>
  <c r="K6269" i="4"/>
  <c r="L6269" i="4" s="1"/>
  <c r="M6268" i="4"/>
  <c r="K6268" i="4"/>
  <c r="L6268" i="4" s="1"/>
  <c r="M6267" i="4"/>
  <c r="K6267" i="4"/>
  <c r="L6267" i="4" s="1"/>
  <c r="M6266" i="4"/>
  <c r="K6266" i="4"/>
  <c r="L6266" i="4" s="1"/>
  <c r="M6265" i="4"/>
  <c r="K6265" i="4"/>
  <c r="L6265" i="4" s="1"/>
  <c r="M6264" i="4"/>
  <c r="K6264" i="4"/>
  <c r="L6264" i="4" s="1"/>
  <c r="M6263" i="4"/>
  <c r="K6263" i="4"/>
  <c r="L6263" i="4" s="1"/>
  <c r="M6262" i="4"/>
  <c r="K6262" i="4"/>
  <c r="L6262" i="4" s="1"/>
  <c r="M6261" i="4"/>
  <c r="K6261" i="4"/>
  <c r="L6261" i="4" s="1"/>
  <c r="M6260" i="4"/>
  <c r="K6260" i="4"/>
  <c r="L6260" i="4" s="1"/>
  <c r="M6259" i="4"/>
  <c r="K6259" i="4"/>
  <c r="L6259" i="4" s="1"/>
  <c r="M6258" i="4"/>
  <c r="K6258" i="4"/>
  <c r="L6258" i="4" s="1"/>
  <c r="M6257" i="4"/>
  <c r="K6257" i="4"/>
  <c r="L6257" i="4" s="1"/>
  <c r="M6256" i="4"/>
  <c r="K6256" i="4"/>
  <c r="L6256" i="4" s="1"/>
  <c r="M6255" i="4"/>
  <c r="K6255" i="4"/>
  <c r="L6255" i="4" s="1"/>
  <c r="M6254" i="4"/>
  <c r="K6254" i="4"/>
  <c r="L6254" i="4" s="1"/>
  <c r="M6253" i="4"/>
  <c r="K6253" i="4"/>
  <c r="L6253" i="4" s="1"/>
  <c r="M6252" i="4"/>
  <c r="K6252" i="4"/>
  <c r="L6252" i="4" s="1"/>
  <c r="M6251" i="4"/>
  <c r="K6251" i="4"/>
  <c r="L6251" i="4" s="1"/>
  <c r="M6250" i="4"/>
  <c r="K6250" i="4"/>
  <c r="L6250" i="4" s="1"/>
  <c r="M6249" i="4"/>
  <c r="K6249" i="4"/>
  <c r="L6249" i="4" s="1"/>
  <c r="M6248" i="4"/>
  <c r="K6248" i="4"/>
  <c r="L6248" i="4" s="1"/>
  <c r="M6247" i="4"/>
  <c r="K6247" i="4"/>
  <c r="L6247" i="4" s="1"/>
  <c r="M6246" i="4"/>
  <c r="K6246" i="4"/>
  <c r="L6246" i="4" s="1"/>
  <c r="M6245" i="4"/>
  <c r="K6245" i="4"/>
  <c r="L6245" i="4" s="1"/>
  <c r="M6244" i="4"/>
  <c r="K6244" i="4"/>
  <c r="L6244" i="4" s="1"/>
  <c r="M6243" i="4"/>
  <c r="K6243" i="4"/>
  <c r="L6243" i="4" s="1"/>
  <c r="M6242" i="4"/>
  <c r="K6242" i="4"/>
  <c r="L6242" i="4" s="1"/>
  <c r="M6241" i="4"/>
  <c r="K6241" i="4"/>
  <c r="L6241" i="4" s="1"/>
  <c r="M6240" i="4"/>
  <c r="K6240" i="4"/>
  <c r="L6240" i="4" s="1"/>
  <c r="M6239" i="4"/>
  <c r="K6239" i="4"/>
  <c r="L6239" i="4" s="1"/>
  <c r="M6238" i="4"/>
  <c r="K6238" i="4"/>
  <c r="L6238" i="4" s="1"/>
  <c r="M6237" i="4"/>
  <c r="K6237" i="4"/>
  <c r="L6237" i="4" s="1"/>
  <c r="M6236" i="4"/>
  <c r="K6236" i="4"/>
  <c r="L6236" i="4" s="1"/>
  <c r="M6235" i="4"/>
  <c r="K6235" i="4"/>
  <c r="L6235" i="4" s="1"/>
  <c r="M6234" i="4"/>
  <c r="K6234" i="4"/>
  <c r="L6234" i="4" s="1"/>
  <c r="M6233" i="4"/>
  <c r="K6233" i="4"/>
  <c r="L6233" i="4" s="1"/>
  <c r="M6232" i="4"/>
  <c r="K6232" i="4"/>
  <c r="L6232" i="4" s="1"/>
  <c r="M6231" i="4"/>
  <c r="K6231" i="4"/>
  <c r="L6231" i="4" s="1"/>
  <c r="M6230" i="4"/>
  <c r="K6230" i="4"/>
  <c r="L6230" i="4" s="1"/>
  <c r="M6229" i="4"/>
  <c r="K6229" i="4"/>
  <c r="L6229" i="4" s="1"/>
  <c r="M6228" i="4"/>
  <c r="K6228" i="4"/>
  <c r="L6228" i="4" s="1"/>
  <c r="M6227" i="4"/>
  <c r="K6227" i="4"/>
  <c r="L6227" i="4" s="1"/>
  <c r="M6226" i="4"/>
  <c r="K6226" i="4"/>
  <c r="L6226" i="4" s="1"/>
  <c r="M6225" i="4"/>
  <c r="K6225" i="4"/>
  <c r="L6225" i="4" s="1"/>
  <c r="M6224" i="4"/>
  <c r="K6224" i="4"/>
  <c r="L6224" i="4" s="1"/>
  <c r="M6223" i="4"/>
  <c r="K6223" i="4"/>
  <c r="L6223" i="4" s="1"/>
  <c r="M6222" i="4"/>
  <c r="K6222" i="4"/>
  <c r="L6222" i="4" s="1"/>
  <c r="M6221" i="4"/>
  <c r="K6221" i="4"/>
  <c r="L6221" i="4" s="1"/>
  <c r="M6220" i="4"/>
  <c r="K6220" i="4"/>
  <c r="L6220" i="4" s="1"/>
  <c r="M6219" i="4"/>
  <c r="K6219" i="4"/>
  <c r="L6219" i="4" s="1"/>
  <c r="M6218" i="4"/>
  <c r="K6218" i="4"/>
  <c r="L6218" i="4" s="1"/>
  <c r="M6217" i="4"/>
  <c r="K6217" i="4"/>
  <c r="L6217" i="4" s="1"/>
  <c r="M6216" i="4"/>
  <c r="K6216" i="4"/>
  <c r="L6216" i="4" s="1"/>
  <c r="M6215" i="4"/>
  <c r="K6215" i="4"/>
  <c r="L6215" i="4" s="1"/>
  <c r="M6214" i="4"/>
  <c r="K6214" i="4"/>
  <c r="L6214" i="4" s="1"/>
  <c r="M6213" i="4"/>
  <c r="K6213" i="4"/>
  <c r="L6213" i="4" s="1"/>
  <c r="M6212" i="4"/>
  <c r="K6212" i="4"/>
  <c r="L6212" i="4" s="1"/>
  <c r="M6211" i="4"/>
  <c r="K6211" i="4"/>
  <c r="L6211" i="4" s="1"/>
  <c r="M6210" i="4"/>
  <c r="K6210" i="4"/>
  <c r="L6210" i="4" s="1"/>
  <c r="M6209" i="4"/>
  <c r="K6209" i="4"/>
  <c r="L6209" i="4" s="1"/>
  <c r="M6208" i="4"/>
  <c r="K6208" i="4"/>
  <c r="L6208" i="4" s="1"/>
  <c r="M6207" i="4"/>
  <c r="K6207" i="4"/>
  <c r="L6207" i="4" s="1"/>
  <c r="M6206" i="4"/>
  <c r="K6206" i="4"/>
  <c r="L6206" i="4" s="1"/>
  <c r="M6205" i="4"/>
  <c r="K6205" i="4"/>
  <c r="L6205" i="4" s="1"/>
  <c r="M6204" i="4"/>
  <c r="K6204" i="4"/>
  <c r="L6204" i="4" s="1"/>
  <c r="M6203" i="4"/>
  <c r="K6203" i="4"/>
  <c r="L6203" i="4" s="1"/>
  <c r="M6202" i="4"/>
  <c r="K6202" i="4"/>
  <c r="L6202" i="4" s="1"/>
  <c r="M6201" i="4"/>
  <c r="K6201" i="4"/>
  <c r="L6201" i="4" s="1"/>
  <c r="M6200" i="4"/>
  <c r="K6200" i="4"/>
  <c r="L6200" i="4" s="1"/>
  <c r="M6199" i="4"/>
  <c r="K6199" i="4"/>
  <c r="L6199" i="4" s="1"/>
  <c r="M6198" i="4"/>
  <c r="K6198" i="4"/>
  <c r="L6198" i="4" s="1"/>
  <c r="M6197" i="4"/>
  <c r="K6197" i="4"/>
  <c r="L6197" i="4" s="1"/>
  <c r="M6196" i="4"/>
  <c r="K6196" i="4"/>
  <c r="L6196" i="4" s="1"/>
  <c r="M6195" i="4"/>
  <c r="K6195" i="4"/>
  <c r="L6195" i="4" s="1"/>
  <c r="M6194" i="4"/>
  <c r="K6194" i="4"/>
  <c r="L6194" i="4" s="1"/>
  <c r="M6193" i="4"/>
  <c r="K6193" i="4"/>
  <c r="L6193" i="4" s="1"/>
  <c r="M6192" i="4"/>
  <c r="K6192" i="4"/>
  <c r="L6192" i="4" s="1"/>
  <c r="M6191" i="4"/>
  <c r="K6191" i="4"/>
  <c r="L6191" i="4" s="1"/>
  <c r="M6190" i="4"/>
  <c r="K6190" i="4"/>
  <c r="L6190" i="4" s="1"/>
  <c r="M6189" i="4"/>
  <c r="K6189" i="4"/>
  <c r="L6189" i="4" s="1"/>
  <c r="M6188" i="4"/>
  <c r="K6188" i="4"/>
  <c r="L6188" i="4" s="1"/>
  <c r="M6187" i="4"/>
  <c r="K6187" i="4"/>
  <c r="L6187" i="4" s="1"/>
  <c r="M6186" i="4"/>
  <c r="K6186" i="4"/>
  <c r="L6186" i="4" s="1"/>
  <c r="M6185" i="4"/>
  <c r="K6185" i="4"/>
  <c r="L6185" i="4" s="1"/>
  <c r="M6184" i="4"/>
  <c r="K6184" i="4"/>
  <c r="L6184" i="4" s="1"/>
  <c r="M6183" i="4"/>
  <c r="K6183" i="4"/>
  <c r="L6183" i="4" s="1"/>
  <c r="M6182" i="4"/>
  <c r="K6182" i="4"/>
  <c r="L6182" i="4" s="1"/>
  <c r="M6181" i="4"/>
  <c r="K6181" i="4"/>
  <c r="L6181" i="4" s="1"/>
  <c r="M6180" i="4"/>
  <c r="K6180" i="4"/>
  <c r="L6180" i="4" s="1"/>
  <c r="M6179" i="4"/>
  <c r="K6179" i="4"/>
  <c r="L6179" i="4" s="1"/>
  <c r="M6178" i="4"/>
  <c r="K6178" i="4"/>
  <c r="L6178" i="4" s="1"/>
  <c r="M6177" i="4"/>
  <c r="K6177" i="4"/>
  <c r="L6177" i="4" s="1"/>
  <c r="M6176" i="4"/>
  <c r="K6176" i="4"/>
  <c r="L6176" i="4" s="1"/>
  <c r="M6175" i="4"/>
  <c r="K6175" i="4"/>
  <c r="L6175" i="4" s="1"/>
  <c r="M6174" i="4"/>
  <c r="K6174" i="4"/>
  <c r="L6174" i="4" s="1"/>
  <c r="M6173" i="4"/>
  <c r="K6173" i="4"/>
  <c r="L6173" i="4" s="1"/>
  <c r="M6172" i="4"/>
  <c r="K6172" i="4"/>
  <c r="L6172" i="4" s="1"/>
  <c r="M6171" i="4"/>
  <c r="K6171" i="4"/>
  <c r="L6171" i="4" s="1"/>
  <c r="M6170" i="4"/>
  <c r="K6170" i="4"/>
  <c r="L6170" i="4" s="1"/>
  <c r="M6169" i="4"/>
  <c r="K6169" i="4"/>
  <c r="L6169" i="4" s="1"/>
  <c r="M6168" i="4"/>
  <c r="K6168" i="4"/>
  <c r="L6168" i="4" s="1"/>
  <c r="M6167" i="4"/>
  <c r="K6167" i="4"/>
  <c r="L6167" i="4" s="1"/>
  <c r="M6166" i="4"/>
  <c r="K6166" i="4"/>
  <c r="L6166" i="4" s="1"/>
  <c r="M6165" i="4"/>
  <c r="K6165" i="4"/>
  <c r="L6165" i="4" s="1"/>
  <c r="M6164" i="4"/>
  <c r="K6164" i="4"/>
  <c r="L6164" i="4" s="1"/>
  <c r="M6163" i="4"/>
  <c r="K6163" i="4"/>
  <c r="L6163" i="4" s="1"/>
  <c r="M6162" i="4"/>
  <c r="K6162" i="4"/>
  <c r="L6162" i="4" s="1"/>
  <c r="M6161" i="4"/>
  <c r="K6161" i="4"/>
  <c r="L6161" i="4" s="1"/>
  <c r="M6160" i="4"/>
  <c r="K6160" i="4"/>
  <c r="L6160" i="4" s="1"/>
  <c r="M6159" i="4"/>
  <c r="K6159" i="4"/>
  <c r="L6159" i="4" s="1"/>
  <c r="M6158" i="4"/>
  <c r="K6158" i="4"/>
  <c r="L6158" i="4" s="1"/>
  <c r="M6157" i="4"/>
  <c r="K6157" i="4"/>
  <c r="L6157" i="4" s="1"/>
  <c r="M6156" i="4"/>
  <c r="K6156" i="4"/>
  <c r="L6156" i="4" s="1"/>
  <c r="M6155" i="4"/>
  <c r="K6155" i="4"/>
  <c r="L6155" i="4" s="1"/>
  <c r="M6154" i="4"/>
  <c r="K6154" i="4"/>
  <c r="L6154" i="4" s="1"/>
  <c r="M6153" i="4"/>
  <c r="K6153" i="4"/>
  <c r="L6153" i="4" s="1"/>
  <c r="M6152" i="4"/>
  <c r="K6152" i="4"/>
  <c r="L6152" i="4" s="1"/>
  <c r="M6151" i="4"/>
  <c r="K6151" i="4"/>
  <c r="L6151" i="4" s="1"/>
  <c r="M6150" i="4"/>
  <c r="K6150" i="4"/>
  <c r="L6150" i="4" s="1"/>
  <c r="M6149" i="4"/>
  <c r="K6149" i="4"/>
  <c r="L6149" i="4" s="1"/>
  <c r="M6148" i="4"/>
  <c r="K6148" i="4"/>
  <c r="L6148" i="4" s="1"/>
  <c r="M6147" i="4"/>
  <c r="K6147" i="4"/>
  <c r="L6147" i="4" s="1"/>
  <c r="M6146" i="4"/>
  <c r="K6146" i="4"/>
  <c r="L6146" i="4" s="1"/>
  <c r="M6145" i="4"/>
  <c r="K6145" i="4"/>
  <c r="L6145" i="4" s="1"/>
  <c r="M6144" i="4"/>
  <c r="K6144" i="4"/>
  <c r="L6144" i="4" s="1"/>
  <c r="M6143" i="4"/>
  <c r="K6143" i="4"/>
  <c r="L6143" i="4" s="1"/>
  <c r="M6142" i="4"/>
  <c r="K6142" i="4"/>
  <c r="L6142" i="4" s="1"/>
  <c r="M6141" i="4"/>
  <c r="K6141" i="4"/>
  <c r="L6141" i="4" s="1"/>
  <c r="M6140" i="4"/>
  <c r="K6140" i="4"/>
  <c r="L6140" i="4" s="1"/>
  <c r="M6139" i="4"/>
  <c r="K6139" i="4"/>
  <c r="L6139" i="4" s="1"/>
  <c r="M6138" i="4"/>
  <c r="K6138" i="4"/>
  <c r="L6138" i="4" s="1"/>
  <c r="M6137" i="4"/>
  <c r="K6137" i="4"/>
  <c r="L6137" i="4" s="1"/>
  <c r="M6136" i="4"/>
  <c r="K6136" i="4"/>
  <c r="L6136" i="4" s="1"/>
  <c r="M6135" i="4"/>
  <c r="K6135" i="4"/>
  <c r="L6135" i="4" s="1"/>
  <c r="M6134" i="4"/>
  <c r="K6134" i="4"/>
  <c r="L6134" i="4" s="1"/>
  <c r="M6133" i="4"/>
  <c r="K6133" i="4"/>
  <c r="L6133" i="4" s="1"/>
  <c r="M6132" i="4"/>
  <c r="K6132" i="4"/>
  <c r="L6132" i="4" s="1"/>
  <c r="M6131" i="4"/>
  <c r="K6131" i="4"/>
  <c r="L6131" i="4" s="1"/>
  <c r="M6130" i="4"/>
  <c r="K6130" i="4"/>
  <c r="L6130" i="4" s="1"/>
  <c r="M6129" i="4"/>
  <c r="K6129" i="4"/>
  <c r="L6129" i="4" s="1"/>
  <c r="M6128" i="4"/>
  <c r="K6128" i="4"/>
  <c r="L6128" i="4" s="1"/>
  <c r="M6127" i="4"/>
  <c r="K6127" i="4"/>
  <c r="L6127" i="4" s="1"/>
  <c r="M6126" i="4"/>
  <c r="K6126" i="4"/>
  <c r="L6126" i="4" s="1"/>
  <c r="M6125" i="4"/>
  <c r="K6125" i="4"/>
  <c r="L6125" i="4" s="1"/>
  <c r="M6124" i="4"/>
  <c r="K6124" i="4"/>
  <c r="L6124" i="4" s="1"/>
  <c r="M6123" i="4"/>
  <c r="K6123" i="4"/>
  <c r="L6123" i="4" s="1"/>
  <c r="M6122" i="4"/>
  <c r="K6122" i="4"/>
  <c r="L6122" i="4" s="1"/>
  <c r="M6121" i="4"/>
  <c r="K6121" i="4"/>
  <c r="L6121" i="4" s="1"/>
  <c r="M6120" i="4"/>
  <c r="K6120" i="4"/>
  <c r="L6120" i="4" s="1"/>
  <c r="M6119" i="4"/>
  <c r="K6119" i="4"/>
  <c r="L6119" i="4" s="1"/>
  <c r="M6118" i="4"/>
  <c r="K6118" i="4"/>
  <c r="L6118" i="4" s="1"/>
  <c r="M6117" i="4"/>
  <c r="K6117" i="4"/>
  <c r="L6117" i="4" s="1"/>
  <c r="M6116" i="4"/>
  <c r="K6116" i="4"/>
  <c r="L6116" i="4" s="1"/>
  <c r="M6115" i="4"/>
  <c r="K6115" i="4"/>
  <c r="L6115" i="4" s="1"/>
  <c r="M6114" i="4"/>
  <c r="K6114" i="4"/>
  <c r="L6114" i="4" s="1"/>
  <c r="M6113" i="4"/>
  <c r="K6113" i="4"/>
  <c r="L6113" i="4" s="1"/>
  <c r="M6112" i="4"/>
  <c r="K6112" i="4"/>
  <c r="L6112" i="4" s="1"/>
  <c r="M6111" i="4"/>
  <c r="K6111" i="4"/>
  <c r="L6111" i="4" s="1"/>
  <c r="M6110" i="4"/>
  <c r="K6110" i="4"/>
  <c r="L6110" i="4" s="1"/>
  <c r="M6109" i="4"/>
  <c r="K6109" i="4"/>
  <c r="L6109" i="4" s="1"/>
  <c r="M6108" i="4"/>
  <c r="K6108" i="4"/>
  <c r="L6108" i="4" s="1"/>
  <c r="M6107" i="4"/>
  <c r="K6107" i="4"/>
  <c r="L6107" i="4" s="1"/>
  <c r="M6106" i="4"/>
  <c r="K6106" i="4"/>
  <c r="L6106" i="4" s="1"/>
  <c r="M6105" i="4"/>
  <c r="K6105" i="4"/>
  <c r="L6105" i="4" s="1"/>
  <c r="M6104" i="4"/>
  <c r="K6104" i="4"/>
  <c r="L6104" i="4" s="1"/>
  <c r="M6103" i="4"/>
  <c r="K6103" i="4"/>
  <c r="L6103" i="4" s="1"/>
  <c r="M6102" i="4"/>
  <c r="K6102" i="4"/>
  <c r="L6102" i="4" s="1"/>
  <c r="M6101" i="4"/>
  <c r="K6101" i="4"/>
  <c r="L6101" i="4" s="1"/>
  <c r="M6100" i="4"/>
  <c r="K6100" i="4"/>
  <c r="L6100" i="4" s="1"/>
  <c r="M6099" i="4"/>
  <c r="K6099" i="4"/>
  <c r="L6099" i="4" s="1"/>
  <c r="M6098" i="4"/>
  <c r="K6098" i="4"/>
  <c r="L6098" i="4" s="1"/>
  <c r="M6097" i="4"/>
  <c r="K6097" i="4"/>
  <c r="L6097" i="4" s="1"/>
  <c r="M6096" i="4"/>
  <c r="K6096" i="4"/>
  <c r="L6096" i="4" s="1"/>
  <c r="M6095" i="4"/>
  <c r="K6095" i="4"/>
  <c r="L6095" i="4" s="1"/>
  <c r="M6094" i="4"/>
  <c r="K6094" i="4"/>
  <c r="L6094" i="4" s="1"/>
  <c r="M6093" i="4"/>
  <c r="K6093" i="4"/>
  <c r="L6093" i="4" s="1"/>
  <c r="M6092" i="4"/>
  <c r="K6092" i="4"/>
  <c r="L6092" i="4" s="1"/>
  <c r="M6091" i="4"/>
  <c r="K6091" i="4"/>
  <c r="L6091" i="4" s="1"/>
  <c r="M6090" i="4"/>
  <c r="K6090" i="4"/>
  <c r="L6090" i="4" s="1"/>
  <c r="M6089" i="4"/>
  <c r="K6089" i="4"/>
  <c r="L6089" i="4" s="1"/>
  <c r="M6088" i="4"/>
  <c r="K6088" i="4"/>
  <c r="L6088" i="4" s="1"/>
  <c r="M6087" i="4"/>
  <c r="K6087" i="4"/>
  <c r="L6087" i="4" s="1"/>
  <c r="M6086" i="4"/>
  <c r="K6086" i="4"/>
  <c r="L6086" i="4" s="1"/>
  <c r="M6085" i="4"/>
  <c r="K6085" i="4"/>
  <c r="L6085" i="4" s="1"/>
  <c r="M6084" i="4"/>
  <c r="K6084" i="4"/>
  <c r="L6084" i="4" s="1"/>
  <c r="M6083" i="4"/>
  <c r="K6083" i="4"/>
  <c r="L6083" i="4" s="1"/>
  <c r="M6082" i="4"/>
  <c r="K6082" i="4"/>
  <c r="L6082" i="4" s="1"/>
  <c r="M6081" i="4"/>
  <c r="K6081" i="4"/>
  <c r="L6081" i="4" s="1"/>
  <c r="M6080" i="4"/>
  <c r="K6080" i="4"/>
  <c r="L6080" i="4" s="1"/>
  <c r="M6079" i="4"/>
  <c r="K6079" i="4"/>
  <c r="L6079" i="4" s="1"/>
  <c r="M6078" i="4"/>
  <c r="K6078" i="4"/>
  <c r="L6078" i="4" s="1"/>
  <c r="M6077" i="4"/>
  <c r="K6077" i="4"/>
  <c r="L6077" i="4" s="1"/>
  <c r="M6076" i="4"/>
  <c r="K6076" i="4"/>
  <c r="L6076" i="4" s="1"/>
  <c r="M6075" i="4"/>
  <c r="K6075" i="4"/>
  <c r="L6075" i="4" s="1"/>
  <c r="M6074" i="4"/>
  <c r="K6074" i="4"/>
  <c r="L6074" i="4" s="1"/>
  <c r="M6073" i="4"/>
  <c r="K6073" i="4"/>
  <c r="L6073" i="4" s="1"/>
  <c r="M6072" i="4"/>
  <c r="K6072" i="4"/>
  <c r="L6072" i="4" s="1"/>
  <c r="M6071" i="4"/>
  <c r="K6071" i="4"/>
  <c r="L6071" i="4" s="1"/>
  <c r="M6070" i="4"/>
  <c r="K6070" i="4"/>
  <c r="L6070" i="4" s="1"/>
  <c r="M6069" i="4"/>
  <c r="K6069" i="4"/>
  <c r="L6069" i="4" s="1"/>
  <c r="M6068" i="4"/>
  <c r="K6068" i="4"/>
  <c r="L6068" i="4" s="1"/>
  <c r="M6067" i="4"/>
  <c r="K6067" i="4"/>
  <c r="L6067" i="4" s="1"/>
  <c r="M6066" i="4"/>
  <c r="K6066" i="4"/>
  <c r="L6066" i="4" s="1"/>
  <c r="M6065" i="4"/>
  <c r="K6065" i="4"/>
  <c r="L6065" i="4" s="1"/>
  <c r="M6064" i="4"/>
  <c r="K6064" i="4"/>
  <c r="L6064" i="4" s="1"/>
  <c r="M6063" i="4"/>
  <c r="K6063" i="4"/>
  <c r="L6063" i="4" s="1"/>
  <c r="M6062" i="4"/>
  <c r="K6062" i="4"/>
  <c r="L6062" i="4" s="1"/>
  <c r="M6061" i="4"/>
  <c r="K6061" i="4"/>
  <c r="L6061" i="4" s="1"/>
  <c r="M6060" i="4"/>
  <c r="K6060" i="4"/>
  <c r="L6060" i="4" s="1"/>
  <c r="M6059" i="4"/>
  <c r="K6059" i="4"/>
  <c r="L6059" i="4" s="1"/>
  <c r="M6058" i="4"/>
  <c r="K6058" i="4"/>
  <c r="L6058" i="4" s="1"/>
  <c r="M6057" i="4"/>
  <c r="K6057" i="4"/>
  <c r="L6057" i="4" s="1"/>
  <c r="M6056" i="4"/>
  <c r="K6056" i="4"/>
  <c r="L6056" i="4" s="1"/>
  <c r="M6055" i="4"/>
  <c r="K6055" i="4"/>
  <c r="L6055" i="4" s="1"/>
  <c r="M6054" i="4"/>
  <c r="K6054" i="4"/>
  <c r="L6054" i="4" s="1"/>
  <c r="M6053" i="4"/>
  <c r="K6053" i="4"/>
  <c r="L6053" i="4" s="1"/>
  <c r="M6052" i="4"/>
  <c r="K6052" i="4"/>
  <c r="L6052" i="4" s="1"/>
  <c r="M6051" i="4"/>
  <c r="K6051" i="4"/>
  <c r="L6051" i="4" s="1"/>
  <c r="M6050" i="4"/>
  <c r="K6050" i="4"/>
  <c r="L6050" i="4" s="1"/>
  <c r="M6049" i="4"/>
  <c r="K6049" i="4"/>
  <c r="L6049" i="4" s="1"/>
  <c r="M6048" i="4"/>
  <c r="K6048" i="4"/>
  <c r="L6048" i="4" s="1"/>
  <c r="M6047" i="4"/>
  <c r="K6047" i="4"/>
  <c r="L6047" i="4" s="1"/>
  <c r="M6046" i="4"/>
  <c r="K6046" i="4"/>
  <c r="L6046" i="4" s="1"/>
  <c r="M6045" i="4"/>
  <c r="K6045" i="4"/>
  <c r="L6045" i="4" s="1"/>
  <c r="M6044" i="4"/>
  <c r="K6044" i="4"/>
  <c r="L6044" i="4" s="1"/>
  <c r="M6043" i="4"/>
  <c r="K6043" i="4"/>
  <c r="L6043" i="4" s="1"/>
  <c r="M6042" i="4"/>
  <c r="K6042" i="4"/>
  <c r="L6042" i="4" s="1"/>
  <c r="M6041" i="4"/>
  <c r="K6041" i="4"/>
  <c r="L6041" i="4" s="1"/>
  <c r="M6040" i="4"/>
  <c r="K6040" i="4"/>
  <c r="L6040" i="4" s="1"/>
  <c r="M6039" i="4"/>
  <c r="K6039" i="4"/>
  <c r="L6039" i="4" s="1"/>
  <c r="M6038" i="4"/>
  <c r="K6038" i="4"/>
  <c r="L6038" i="4" s="1"/>
  <c r="M6037" i="4"/>
  <c r="K6037" i="4"/>
  <c r="L6037" i="4" s="1"/>
  <c r="M6036" i="4"/>
  <c r="K6036" i="4"/>
  <c r="L6036" i="4" s="1"/>
  <c r="M6035" i="4"/>
  <c r="K6035" i="4"/>
  <c r="L6035" i="4" s="1"/>
  <c r="M6034" i="4"/>
  <c r="K6034" i="4"/>
  <c r="L6034" i="4" s="1"/>
  <c r="M6033" i="4"/>
  <c r="K6033" i="4"/>
  <c r="L6033" i="4" s="1"/>
  <c r="M6032" i="4"/>
  <c r="K6032" i="4"/>
  <c r="L6032" i="4" s="1"/>
  <c r="M6031" i="4"/>
  <c r="K6031" i="4"/>
  <c r="L6031" i="4" s="1"/>
  <c r="M6030" i="4"/>
  <c r="K6030" i="4"/>
  <c r="L6030" i="4" s="1"/>
  <c r="M6029" i="4"/>
  <c r="K6029" i="4"/>
  <c r="L6029" i="4" s="1"/>
  <c r="M6028" i="4"/>
  <c r="K6028" i="4"/>
  <c r="L6028" i="4" s="1"/>
  <c r="M6027" i="4"/>
  <c r="K6027" i="4"/>
  <c r="L6027" i="4" s="1"/>
  <c r="M6026" i="4"/>
  <c r="K6026" i="4"/>
  <c r="L6026" i="4" s="1"/>
  <c r="M6025" i="4"/>
  <c r="K6025" i="4"/>
  <c r="L6025" i="4" s="1"/>
  <c r="M6024" i="4"/>
  <c r="K6024" i="4"/>
  <c r="L6024" i="4" s="1"/>
  <c r="M6023" i="4"/>
  <c r="K6023" i="4"/>
  <c r="L6023" i="4" s="1"/>
  <c r="M6022" i="4"/>
  <c r="K6022" i="4"/>
  <c r="L6022" i="4" s="1"/>
  <c r="M6021" i="4"/>
  <c r="K6021" i="4"/>
  <c r="L6021" i="4" s="1"/>
  <c r="M6020" i="4"/>
  <c r="K6020" i="4"/>
  <c r="L6020" i="4" s="1"/>
  <c r="M6019" i="4"/>
  <c r="K6019" i="4"/>
  <c r="L6019" i="4" s="1"/>
  <c r="M6018" i="4"/>
  <c r="K6018" i="4"/>
  <c r="L6018" i="4" s="1"/>
  <c r="M6017" i="4"/>
  <c r="K6017" i="4"/>
  <c r="L6017" i="4" s="1"/>
  <c r="M6016" i="4"/>
  <c r="K6016" i="4"/>
  <c r="L6016" i="4" s="1"/>
  <c r="M6015" i="4"/>
  <c r="K6015" i="4"/>
  <c r="L6015" i="4" s="1"/>
  <c r="M6014" i="4"/>
  <c r="K6014" i="4"/>
  <c r="L6014" i="4" s="1"/>
  <c r="M6013" i="4"/>
  <c r="K6013" i="4"/>
  <c r="L6013" i="4" s="1"/>
  <c r="M6012" i="4"/>
  <c r="K6012" i="4"/>
  <c r="L6012" i="4" s="1"/>
  <c r="M6011" i="4"/>
  <c r="K6011" i="4"/>
  <c r="L6011" i="4" s="1"/>
  <c r="M6010" i="4"/>
  <c r="K6010" i="4"/>
  <c r="L6010" i="4" s="1"/>
  <c r="M6009" i="4"/>
  <c r="K6009" i="4"/>
  <c r="L6009" i="4" s="1"/>
  <c r="M6008" i="4"/>
  <c r="K6008" i="4"/>
  <c r="L6008" i="4" s="1"/>
  <c r="M6007" i="4"/>
  <c r="K6007" i="4"/>
  <c r="L6007" i="4" s="1"/>
  <c r="M6006" i="4"/>
  <c r="K6006" i="4"/>
  <c r="L6006" i="4" s="1"/>
  <c r="M6005" i="4"/>
  <c r="K6005" i="4"/>
  <c r="L6005" i="4" s="1"/>
  <c r="M6004" i="4"/>
  <c r="K6004" i="4"/>
  <c r="L6004" i="4" s="1"/>
  <c r="M6003" i="4"/>
  <c r="K6003" i="4"/>
  <c r="L6003" i="4" s="1"/>
  <c r="M6002" i="4"/>
  <c r="K6002" i="4"/>
  <c r="L6002" i="4" s="1"/>
  <c r="M6001" i="4"/>
  <c r="K6001" i="4"/>
  <c r="L6001" i="4" s="1"/>
  <c r="M6000" i="4"/>
  <c r="K6000" i="4"/>
  <c r="L6000" i="4" s="1"/>
  <c r="M5999" i="4"/>
  <c r="K5999" i="4"/>
  <c r="L5999" i="4" s="1"/>
  <c r="M5998" i="4"/>
  <c r="K5998" i="4"/>
  <c r="L5998" i="4" s="1"/>
  <c r="M5997" i="4"/>
  <c r="K5997" i="4"/>
  <c r="L5997" i="4" s="1"/>
  <c r="M5996" i="4"/>
  <c r="K5996" i="4"/>
  <c r="L5996" i="4" s="1"/>
  <c r="M5995" i="4"/>
  <c r="K5995" i="4"/>
  <c r="L5995" i="4" s="1"/>
  <c r="M5994" i="4"/>
  <c r="K5994" i="4"/>
  <c r="L5994" i="4" s="1"/>
  <c r="M5993" i="4"/>
  <c r="K5993" i="4"/>
  <c r="L5993" i="4" s="1"/>
  <c r="M5992" i="4"/>
  <c r="K5992" i="4"/>
  <c r="L5992" i="4" s="1"/>
  <c r="M5991" i="4"/>
  <c r="K5991" i="4"/>
  <c r="L5991" i="4" s="1"/>
  <c r="M5990" i="4"/>
  <c r="K5990" i="4"/>
  <c r="L5990" i="4" s="1"/>
  <c r="M5989" i="4"/>
  <c r="K5989" i="4"/>
  <c r="L5989" i="4" s="1"/>
  <c r="M5988" i="4"/>
  <c r="K5988" i="4"/>
  <c r="L5988" i="4" s="1"/>
  <c r="M5987" i="4"/>
  <c r="K5987" i="4"/>
  <c r="L5987" i="4" s="1"/>
  <c r="M5986" i="4"/>
  <c r="K5986" i="4"/>
  <c r="L5986" i="4" s="1"/>
  <c r="M5985" i="4"/>
  <c r="K5985" i="4"/>
  <c r="L5985" i="4" s="1"/>
  <c r="M5984" i="4"/>
  <c r="K5984" i="4"/>
  <c r="L5984" i="4" s="1"/>
  <c r="M5983" i="4"/>
  <c r="K5983" i="4"/>
  <c r="L5983" i="4" s="1"/>
  <c r="M5982" i="4"/>
  <c r="K5982" i="4"/>
  <c r="L5982" i="4" s="1"/>
  <c r="M5981" i="4"/>
  <c r="K5981" i="4"/>
  <c r="L5981" i="4" s="1"/>
  <c r="M5980" i="4"/>
  <c r="K5980" i="4"/>
  <c r="L5980" i="4" s="1"/>
  <c r="M5979" i="4"/>
  <c r="K5979" i="4"/>
  <c r="L5979" i="4" s="1"/>
  <c r="M5978" i="4"/>
  <c r="K5978" i="4"/>
  <c r="L5978" i="4" s="1"/>
  <c r="M5977" i="4"/>
  <c r="K5977" i="4"/>
  <c r="L5977" i="4" s="1"/>
  <c r="M5976" i="4"/>
  <c r="K5976" i="4"/>
  <c r="L5976" i="4" s="1"/>
  <c r="M5975" i="4"/>
  <c r="K5975" i="4"/>
  <c r="L5975" i="4" s="1"/>
  <c r="M5974" i="4"/>
  <c r="K5974" i="4"/>
  <c r="L5974" i="4" s="1"/>
  <c r="M5973" i="4"/>
  <c r="K5973" i="4"/>
  <c r="L5973" i="4" s="1"/>
  <c r="M5972" i="4"/>
  <c r="K5972" i="4"/>
  <c r="L5972" i="4" s="1"/>
  <c r="M5971" i="4"/>
  <c r="K5971" i="4"/>
  <c r="L5971" i="4" s="1"/>
  <c r="M5970" i="4"/>
  <c r="K5970" i="4"/>
  <c r="L5970" i="4" s="1"/>
  <c r="M5969" i="4"/>
  <c r="K5969" i="4"/>
  <c r="L5969" i="4" s="1"/>
  <c r="M5968" i="4"/>
  <c r="K5968" i="4"/>
  <c r="L5968" i="4" s="1"/>
  <c r="M5967" i="4"/>
  <c r="K5967" i="4"/>
  <c r="L5967" i="4" s="1"/>
  <c r="M5966" i="4"/>
  <c r="K5966" i="4"/>
  <c r="L5966" i="4" s="1"/>
  <c r="M5965" i="4"/>
  <c r="K5965" i="4"/>
  <c r="L5965" i="4" s="1"/>
  <c r="M5964" i="4"/>
  <c r="K5964" i="4"/>
  <c r="L5964" i="4" s="1"/>
  <c r="M5963" i="4"/>
  <c r="K5963" i="4"/>
  <c r="L5963" i="4" s="1"/>
  <c r="M5962" i="4"/>
  <c r="K5962" i="4"/>
  <c r="L5962" i="4" s="1"/>
  <c r="M5961" i="4"/>
  <c r="K5961" i="4"/>
  <c r="L5961" i="4" s="1"/>
  <c r="M5960" i="4"/>
  <c r="K5960" i="4"/>
  <c r="L5960" i="4" s="1"/>
  <c r="M5959" i="4"/>
  <c r="K5959" i="4"/>
  <c r="L5959" i="4" s="1"/>
  <c r="M5958" i="4"/>
  <c r="K5958" i="4"/>
  <c r="L5958" i="4" s="1"/>
  <c r="M5957" i="4"/>
  <c r="K5957" i="4"/>
  <c r="L5957" i="4" s="1"/>
  <c r="M5956" i="4"/>
  <c r="K5956" i="4"/>
  <c r="L5956" i="4" s="1"/>
  <c r="M5955" i="4"/>
  <c r="K5955" i="4"/>
  <c r="L5955" i="4" s="1"/>
  <c r="M5954" i="4"/>
  <c r="K5954" i="4"/>
  <c r="L5954" i="4" s="1"/>
  <c r="M5953" i="4"/>
  <c r="K5953" i="4"/>
  <c r="L5953" i="4" s="1"/>
  <c r="M5952" i="4"/>
  <c r="K5952" i="4"/>
  <c r="L5952" i="4" s="1"/>
  <c r="M5951" i="4"/>
  <c r="K5951" i="4"/>
  <c r="L5951" i="4" s="1"/>
  <c r="M5950" i="4"/>
  <c r="K5950" i="4"/>
  <c r="L5950" i="4" s="1"/>
  <c r="M5949" i="4"/>
  <c r="K5949" i="4"/>
  <c r="L5949" i="4" s="1"/>
  <c r="M5948" i="4"/>
  <c r="K5948" i="4"/>
  <c r="L5948" i="4" s="1"/>
  <c r="M5947" i="4"/>
  <c r="K5947" i="4"/>
  <c r="L5947" i="4" s="1"/>
  <c r="M5946" i="4"/>
  <c r="K5946" i="4"/>
  <c r="L5946" i="4" s="1"/>
  <c r="M5945" i="4"/>
  <c r="K5945" i="4"/>
  <c r="L5945" i="4" s="1"/>
  <c r="M5944" i="4"/>
  <c r="K5944" i="4"/>
  <c r="L5944" i="4" s="1"/>
  <c r="M5943" i="4"/>
  <c r="K5943" i="4"/>
  <c r="L5943" i="4" s="1"/>
  <c r="M5942" i="4"/>
  <c r="K5942" i="4"/>
  <c r="L5942" i="4" s="1"/>
  <c r="M5941" i="4"/>
  <c r="K5941" i="4"/>
  <c r="L5941" i="4" s="1"/>
  <c r="M5940" i="4"/>
  <c r="K5940" i="4"/>
  <c r="L5940" i="4" s="1"/>
  <c r="M5939" i="4"/>
  <c r="K5939" i="4"/>
  <c r="L5939" i="4" s="1"/>
  <c r="M5938" i="4"/>
  <c r="K5938" i="4"/>
  <c r="L5938" i="4" s="1"/>
  <c r="M5937" i="4"/>
  <c r="K5937" i="4"/>
  <c r="L5937" i="4" s="1"/>
  <c r="M5936" i="4"/>
  <c r="K5936" i="4"/>
  <c r="L5936" i="4" s="1"/>
  <c r="M5935" i="4"/>
  <c r="K5935" i="4"/>
  <c r="L5935" i="4" s="1"/>
  <c r="M5934" i="4"/>
  <c r="K5934" i="4"/>
  <c r="L5934" i="4" s="1"/>
  <c r="M5933" i="4"/>
  <c r="K5933" i="4"/>
  <c r="L5933" i="4" s="1"/>
  <c r="M5932" i="4"/>
  <c r="K5932" i="4"/>
  <c r="L5932" i="4" s="1"/>
  <c r="M5931" i="4"/>
  <c r="K5931" i="4"/>
  <c r="L5931" i="4" s="1"/>
  <c r="M5930" i="4"/>
  <c r="K5930" i="4"/>
  <c r="L5930" i="4" s="1"/>
  <c r="M5929" i="4"/>
  <c r="K5929" i="4"/>
  <c r="L5929" i="4" s="1"/>
  <c r="M5928" i="4"/>
  <c r="K5928" i="4"/>
  <c r="L5928" i="4" s="1"/>
  <c r="M5927" i="4"/>
  <c r="K5927" i="4"/>
  <c r="L5927" i="4" s="1"/>
  <c r="M5926" i="4"/>
  <c r="K5926" i="4"/>
  <c r="L5926" i="4" s="1"/>
  <c r="M5925" i="4"/>
  <c r="K5925" i="4"/>
  <c r="L5925" i="4" s="1"/>
  <c r="M5924" i="4"/>
  <c r="K5924" i="4"/>
  <c r="L5924" i="4" s="1"/>
  <c r="M5923" i="4"/>
  <c r="K5923" i="4"/>
  <c r="L5923" i="4" s="1"/>
  <c r="M5922" i="4"/>
  <c r="K5922" i="4"/>
  <c r="L5922" i="4" s="1"/>
  <c r="M5921" i="4"/>
  <c r="K5921" i="4"/>
  <c r="L5921" i="4" s="1"/>
  <c r="M5920" i="4"/>
  <c r="K5920" i="4"/>
  <c r="L5920" i="4" s="1"/>
  <c r="M5919" i="4"/>
  <c r="K5919" i="4"/>
  <c r="L5919" i="4" s="1"/>
  <c r="M5918" i="4"/>
  <c r="K5918" i="4"/>
  <c r="L5918" i="4" s="1"/>
  <c r="M5917" i="4"/>
  <c r="K5917" i="4"/>
  <c r="L5917" i="4" s="1"/>
  <c r="M5916" i="4"/>
  <c r="K5916" i="4"/>
  <c r="L5916" i="4" s="1"/>
  <c r="M5915" i="4"/>
  <c r="K5915" i="4"/>
  <c r="L5915" i="4" s="1"/>
  <c r="M5914" i="4"/>
  <c r="K5914" i="4"/>
  <c r="L5914" i="4" s="1"/>
  <c r="M5913" i="4"/>
  <c r="K5913" i="4"/>
  <c r="L5913" i="4" s="1"/>
  <c r="M5912" i="4"/>
  <c r="K5912" i="4"/>
  <c r="L5912" i="4" s="1"/>
  <c r="M5911" i="4"/>
  <c r="K5911" i="4"/>
  <c r="L5911" i="4" s="1"/>
  <c r="M5910" i="4"/>
  <c r="K5910" i="4"/>
  <c r="L5910" i="4" s="1"/>
  <c r="M5909" i="4"/>
  <c r="K5909" i="4"/>
  <c r="L5909" i="4" s="1"/>
  <c r="M5908" i="4"/>
  <c r="K5908" i="4"/>
  <c r="L5908" i="4" s="1"/>
  <c r="M5907" i="4"/>
  <c r="K5907" i="4"/>
  <c r="L5907" i="4" s="1"/>
  <c r="M5906" i="4"/>
  <c r="K5906" i="4"/>
  <c r="L5906" i="4" s="1"/>
  <c r="M5905" i="4"/>
  <c r="K5905" i="4"/>
  <c r="L5905" i="4" s="1"/>
  <c r="M5904" i="4"/>
  <c r="K5904" i="4"/>
  <c r="L5904" i="4" s="1"/>
  <c r="M5903" i="4"/>
  <c r="K5903" i="4"/>
  <c r="L5903" i="4" s="1"/>
  <c r="M5902" i="4"/>
  <c r="K5902" i="4"/>
  <c r="L5902" i="4" s="1"/>
  <c r="M5901" i="4"/>
  <c r="K5901" i="4"/>
  <c r="L5901" i="4" s="1"/>
  <c r="M5900" i="4"/>
  <c r="K5900" i="4"/>
  <c r="L5900" i="4" s="1"/>
  <c r="M5899" i="4"/>
  <c r="K5899" i="4"/>
  <c r="L5899" i="4" s="1"/>
  <c r="M5898" i="4"/>
  <c r="K5898" i="4"/>
  <c r="L5898" i="4" s="1"/>
  <c r="M5897" i="4"/>
  <c r="K5897" i="4"/>
  <c r="L5897" i="4" s="1"/>
  <c r="M5896" i="4"/>
  <c r="K5896" i="4"/>
  <c r="L5896" i="4" s="1"/>
  <c r="M5895" i="4"/>
  <c r="K5895" i="4"/>
  <c r="L5895" i="4" s="1"/>
  <c r="M5894" i="4"/>
  <c r="K5894" i="4"/>
  <c r="L5894" i="4" s="1"/>
  <c r="M5893" i="4"/>
  <c r="K5893" i="4"/>
  <c r="L5893" i="4" s="1"/>
  <c r="M5892" i="4"/>
  <c r="K5892" i="4"/>
  <c r="L5892" i="4" s="1"/>
  <c r="M5891" i="4"/>
  <c r="K5891" i="4"/>
  <c r="L5891" i="4" s="1"/>
  <c r="M5890" i="4"/>
  <c r="K5890" i="4"/>
  <c r="L5890" i="4" s="1"/>
  <c r="M5889" i="4"/>
  <c r="K5889" i="4"/>
  <c r="L5889" i="4" s="1"/>
  <c r="M5888" i="4"/>
  <c r="K5888" i="4"/>
  <c r="L5888" i="4" s="1"/>
  <c r="M5887" i="4"/>
  <c r="K5887" i="4"/>
  <c r="L5887" i="4" s="1"/>
  <c r="M5886" i="4"/>
  <c r="K5886" i="4"/>
  <c r="L5886" i="4" s="1"/>
  <c r="M5885" i="4"/>
  <c r="K5885" i="4"/>
  <c r="L5885" i="4" s="1"/>
  <c r="M5884" i="4"/>
  <c r="K5884" i="4"/>
  <c r="L5884" i="4" s="1"/>
  <c r="M5883" i="4"/>
  <c r="K5883" i="4"/>
  <c r="L5883" i="4" s="1"/>
  <c r="M5882" i="4"/>
  <c r="K5882" i="4"/>
  <c r="L5882" i="4" s="1"/>
  <c r="M5881" i="4"/>
  <c r="K5881" i="4"/>
  <c r="L5881" i="4" s="1"/>
  <c r="M5880" i="4"/>
  <c r="K5880" i="4"/>
  <c r="L5880" i="4" s="1"/>
  <c r="M5879" i="4"/>
  <c r="K5879" i="4"/>
  <c r="L5879" i="4" s="1"/>
  <c r="M5878" i="4"/>
  <c r="K5878" i="4"/>
  <c r="L5878" i="4" s="1"/>
  <c r="M5877" i="4"/>
  <c r="K5877" i="4"/>
  <c r="L5877" i="4" s="1"/>
  <c r="M5876" i="4"/>
  <c r="K5876" i="4"/>
  <c r="L5876" i="4" s="1"/>
  <c r="M5875" i="4"/>
  <c r="K5875" i="4"/>
  <c r="L5875" i="4" s="1"/>
  <c r="M5874" i="4"/>
  <c r="K5874" i="4"/>
  <c r="L5874" i="4" s="1"/>
  <c r="M5873" i="4"/>
  <c r="K5873" i="4"/>
  <c r="L5873" i="4" s="1"/>
  <c r="M5872" i="4"/>
  <c r="K5872" i="4"/>
  <c r="L5872" i="4" s="1"/>
  <c r="M5871" i="4"/>
  <c r="K5871" i="4"/>
  <c r="L5871" i="4" s="1"/>
  <c r="M5870" i="4"/>
  <c r="K5870" i="4"/>
  <c r="L5870" i="4" s="1"/>
  <c r="M5869" i="4"/>
  <c r="K5869" i="4"/>
  <c r="L5869" i="4" s="1"/>
  <c r="M5868" i="4"/>
  <c r="K5868" i="4"/>
  <c r="L5868" i="4" s="1"/>
  <c r="M5867" i="4"/>
  <c r="K5867" i="4"/>
  <c r="L5867" i="4" s="1"/>
  <c r="M5866" i="4"/>
  <c r="K5866" i="4"/>
  <c r="L5866" i="4" s="1"/>
  <c r="M5865" i="4"/>
  <c r="K5865" i="4"/>
  <c r="L5865" i="4" s="1"/>
  <c r="M5864" i="4"/>
  <c r="K5864" i="4"/>
  <c r="L5864" i="4" s="1"/>
  <c r="M5863" i="4"/>
  <c r="K5863" i="4"/>
  <c r="L5863" i="4" s="1"/>
  <c r="M5862" i="4"/>
  <c r="K5862" i="4"/>
  <c r="L5862" i="4" s="1"/>
  <c r="M5861" i="4"/>
  <c r="K5861" i="4"/>
  <c r="L5861" i="4" s="1"/>
  <c r="M5860" i="4"/>
  <c r="K5860" i="4"/>
  <c r="L5860" i="4" s="1"/>
  <c r="M5859" i="4"/>
  <c r="K5859" i="4"/>
  <c r="L5859" i="4" s="1"/>
  <c r="M5858" i="4"/>
  <c r="K5858" i="4"/>
  <c r="L5858" i="4" s="1"/>
  <c r="M5857" i="4"/>
  <c r="K5857" i="4"/>
  <c r="L5857" i="4" s="1"/>
  <c r="M5856" i="4"/>
  <c r="K5856" i="4"/>
  <c r="L5856" i="4" s="1"/>
  <c r="M5855" i="4"/>
  <c r="K5855" i="4"/>
  <c r="L5855" i="4" s="1"/>
  <c r="M5854" i="4"/>
  <c r="K5854" i="4"/>
  <c r="L5854" i="4" s="1"/>
  <c r="M5853" i="4"/>
  <c r="K5853" i="4"/>
  <c r="L5853" i="4" s="1"/>
  <c r="M5852" i="4"/>
  <c r="K5852" i="4"/>
  <c r="L5852" i="4" s="1"/>
  <c r="M5851" i="4"/>
  <c r="K5851" i="4"/>
  <c r="L5851" i="4" s="1"/>
  <c r="M5850" i="4"/>
  <c r="K5850" i="4"/>
  <c r="L5850" i="4" s="1"/>
  <c r="M5849" i="4"/>
  <c r="K5849" i="4"/>
  <c r="L5849" i="4" s="1"/>
  <c r="M5848" i="4"/>
  <c r="K5848" i="4"/>
  <c r="L5848" i="4" s="1"/>
  <c r="M5847" i="4"/>
  <c r="K5847" i="4"/>
  <c r="L5847" i="4" s="1"/>
  <c r="M5846" i="4"/>
  <c r="K5846" i="4"/>
  <c r="L5846" i="4" s="1"/>
  <c r="M5845" i="4"/>
  <c r="K5845" i="4"/>
  <c r="L5845" i="4" s="1"/>
  <c r="M5844" i="4"/>
  <c r="K5844" i="4"/>
  <c r="L5844" i="4" s="1"/>
  <c r="M5843" i="4"/>
  <c r="K5843" i="4"/>
  <c r="L5843" i="4" s="1"/>
  <c r="M5842" i="4"/>
  <c r="K5842" i="4"/>
  <c r="L5842" i="4" s="1"/>
  <c r="M5841" i="4"/>
  <c r="K5841" i="4"/>
  <c r="L5841" i="4" s="1"/>
  <c r="M5840" i="4"/>
  <c r="K5840" i="4"/>
  <c r="L5840" i="4" s="1"/>
  <c r="M5839" i="4"/>
  <c r="K5839" i="4"/>
  <c r="L5839" i="4" s="1"/>
  <c r="M5838" i="4"/>
  <c r="K5838" i="4"/>
  <c r="L5838" i="4" s="1"/>
  <c r="M5837" i="4"/>
  <c r="K5837" i="4"/>
  <c r="L5837" i="4" s="1"/>
  <c r="M5836" i="4"/>
  <c r="K5836" i="4"/>
  <c r="L5836" i="4" s="1"/>
  <c r="M5835" i="4"/>
  <c r="K5835" i="4"/>
  <c r="L5835" i="4" s="1"/>
  <c r="M5834" i="4"/>
  <c r="K5834" i="4"/>
  <c r="L5834" i="4" s="1"/>
  <c r="M5833" i="4"/>
  <c r="K5833" i="4"/>
  <c r="L5833" i="4" s="1"/>
  <c r="M5832" i="4"/>
  <c r="K5832" i="4"/>
  <c r="L5832" i="4" s="1"/>
  <c r="M5831" i="4"/>
  <c r="K5831" i="4"/>
  <c r="L5831" i="4" s="1"/>
  <c r="M5830" i="4"/>
  <c r="K5830" i="4"/>
  <c r="L5830" i="4" s="1"/>
  <c r="M5829" i="4"/>
  <c r="K5829" i="4"/>
  <c r="L5829" i="4" s="1"/>
  <c r="M5828" i="4"/>
  <c r="K5828" i="4"/>
  <c r="L5828" i="4" s="1"/>
  <c r="M5827" i="4"/>
  <c r="K5827" i="4"/>
  <c r="L5827" i="4" s="1"/>
  <c r="M5826" i="4"/>
  <c r="K5826" i="4"/>
  <c r="L5826" i="4" s="1"/>
  <c r="M5825" i="4"/>
  <c r="K5825" i="4"/>
  <c r="L5825" i="4" s="1"/>
  <c r="M5824" i="4"/>
  <c r="K5824" i="4"/>
  <c r="L5824" i="4" s="1"/>
  <c r="M5823" i="4"/>
  <c r="K5823" i="4"/>
  <c r="L5823" i="4" s="1"/>
  <c r="M5822" i="4"/>
  <c r="K5822" i="4"/>
  <c r="L5822" i="4" s="1"/>
  <c r="M5821" i="4"/>
  <c r="K5821" i="4"/>
  <c r="L5821" i="4" s="1"/>
  <c r="M5820" i="4"/>
  <c r="K5820" i="4"/>
  <c r="L5820" i="4" s="1"/>
  <c r="M5819" i="4"/>
  <c r="K5819" i="4"/>
  <c r="L5819" i="4" s="1"/>
  <c r="M5818" i="4"/>
  <c r="K5818" i="4"/>
  <c r="L5818" i="4" s="1"/>
  <c r="M5817" i="4"/>
  <c r="K5817" i="4"/>
  <c r="L5817" i="4" s="1"/>
  <c r="M5816" i="4"/>
  <c r="K5816" i="4"/>
  <c r="L5816" i="4" s="1"/>
  <c r="M5815" i="4"/>
  <c r="K5815" i="4"/>
  <c r="L5815" i="4" s="1"/>
  <c r="M5814" i="4"/>
  <c r="K5814" i="4"/>
  <c r="L5814" i="4" s="1"/>
  <c r="M5813" i="4"/>
  <c r="K5813" i="4"/>
  <c r="L5813" i="4" s="1"/>
  <c r="M5812" i="4"/>
  <c r="K5812" i="4"/>
  <c r="L5812" i="4" s="1"/>
  <c r="M5811" i="4"/>
  <c r="K5811" i="4"/>
  <c r="L5811" i="4" s="1"/>
  <c r="M5810" i="4"/>
  <c r="K5810" i="4"/>
  <c r="L5810" i="4" s="1"/>
  <c r="M5809" i="4"/>
  <c r="K5809" i="4"/>
  <c r="L5809" i="4" s="1"/>
  <c r="M5808" i="4"/>
  <c r="K5808" i="4"/>
  <c r="L5808" i="4" s="1"/>
  <c r="M5807" i="4"/>
  <c r="K5807" i="4"/>
  <c r="L5807" i="4" s="1"/>
  <c r="M5806" i="4"/>
  <c r="K5806" i="4"/>
  <c r="L5806" i="4" s="1"/>
  <c r="M5805" i="4"/>
  <c r="K5805" i="4"/>
  <c r="L5805" i="4" s="1"/>
  <c r="M5804" i="4"/>
  <c r="K5804" i="4"/>
  <c r="L5804" i="4" s="1"/>
  <c r="M5803" i="4"/>
  <c r="K5803" i="4"/>
  <c r="L5803" i="4" s="1"/>
  <c r="M5802" i="4"/>
  <c r="K5802" i="4"/>
  <c r="L5802" i="4" s="1"/>
  <c r="M5801" i="4"/>
  <c r="K5801" i="4"/>
  <c r="L5801" i="4" s="1"/>
  <c r="M5800" i="4"/>
  <c r="K5800" i="4"/>
  <c r="L5800" i="4" s="1"/>
  <c r="M5799" i="4"/>
  <c r="K5799" i="4"/>
  <c r="L5799" i="4" s="1"/>
  <c r="M5798" i="4"/>
  <c r="K5798" i="4"/>
  <c r="L5798" i="4" s="1"/>
  <c r="M5797" i="4"/>
  <c r="K5797" i="4"/>
  <c r="L5797" i="4" s="1"/>
  <c r="M5796" i="4"/>
  <c r="K5796" i="4"/>
  <c r="L5796" i="4" s="1"/>
  <c r="M5795" i="4"/>
  <c r="K5795" i="4"/>
  <c r="L5795" i="4" s="1"/>
  <c r="M5794" i="4"/>
  <c r="K5794" i="4"/>
  <c r="L5794" i="4" s="1"/>
  <c r="M5793" i="4"/>
  <c r="K5793" i="4"/>
  <c r="L5793" i="4" s="1"/>
  <c r="M5792" i="4"/>
  <c r="K5792" i="4"/>
  <c r="L5792" i="4" s="1"/>
  <c r="M5791" i="4"/>
  <c r="K5791" i="4"/>
  <c r="L5791" i="4" s="1"/>
  <c r="M5790" i="4"/>
  <c r="K5790" i="4"/>
  <c r="L5790" i="4" s="1"/>
  <c r="M5789" i="4"/>
  <c r="K5789" i="4"/>
  <c r="L5789" i="4" s="1"/>
  <c r="M5788" i="4"/>
  <c r="K5788" i="4"/>
  <c r="L5788" i="4" s="1"/>
  <c r="M5787" i="4"/>
  <c r="K5787" i="4"/>
  <c r="L5787" i="4" s="1"/>
  <c r="M5786" i="4"/>
  <c r="K5786" i="4"/>
  <c r="L5786" i="4" s="1"/>
  <c r="M5785" i="4"/>
  <c r="K5785" i="4"/>
  <c r="L5785" i="4" s="1"/>
  <c r="M5784" i="4"/>
  <c r="K5784" i="4"/>
  <c r="L5784" i="4" s="1"/>
  <c r="M5783" i="4"/>
  <c r="K5783" i="4"/>
  <c r="L5783" i="4" s="1"/>
  <c r="M5782" i="4"/>
  <c r="K5782" i="4"/>
  <c r="L5782" i="4" s="1"/>
  <c r="M5781" i="4"/>
  <c r="K5781" i="4"/>
  <c r="L5781" i="4" s="1"/>
  <c r="M5780" i="4"/>
  <c r="K5780" i="4"/>
  <c r="L5780" i="4" s="1"/>
  <c r="M5779" i="4"/>
  <c r="K5779" i="4"/>
  <c r="L5779" i="4" s="1"/>
  <c r="M5778" i="4"/>
  <c r="K5778" i="4"/>
  <c r="L5778" i="4" s="1"/>
  <c r="M5777" i="4"/>
  <c r="K5777" i="4"/>
  <c r="L5777" i="4" s="1"/>
  <c r="M5776" i="4"/>
  <c r="K5776" i="4"/>
  <c r="L5776" i="4" s="1"/>
  <c r="M5775" i="4"/>
  <c r="K5775" i="4"/>
  <c r="L5775" i="4" s="1"/>
  <c r="M5774" i="4"/>
  <c r="K5774" i="4"/>
  <c r="L5774" i="4" s="1"/>
  <c r="M5773" i="4"/>
  <c r="K5773" i="4"/>
  <c r="L5773" i="4" s="1"/>
  <c r="M5772" i="4"/>
  <c r="K5772" i="4"/>
  <c r="L5772" i="4" s="1"/>
  <c r="M5771" i="4"/>
  <c r="K5771" i="4"/>
  <c r="L5771" i="4" s="1"/>
  <c r="M5770" i="4"/>
  <c r="K5770" i="4"/>
  <c r="L5770" i="4" s="1"/>
  <c r="M5769" i="4"/>
  <c r="K5769" i="4"/>
  <c r="L5769" i="4" s="1"/>
  <c r="M5768" i="4"/>
  <c r="K5768" i="4"/>
  <c r="L5768" i="4" s="1"/>
  <c r="M5767" i="4"/>
  <c r="K5767" i="4"/>
  <c r="L5767" i="4" s="1"/>
  <c r="M5766" i="4"/>
  <c r="K5766" i="4"/>
  <c r="L5766" i="4" s="1"/>
  <c r="M5765" i="4"/>
  <c r="K5765" i="4"/>
  <c r="L5765" i="4" s="1"/>
  <c r="M5764" i="4"/>
  <c r="K5764" i="4"/>
  <c r="L5764" i="4" s="1"/>
  <c r="M5763" i="4"/>
  <c r="K5763" i="4"/>
  <c r="L5763" i="4" s="1"/>
  <c r="M5762" i="4"/>
  <c r="K5762" i="4"/>
  <c r="L5762" i="4" s="1"/>
  <c r="M5761" i="4"/>
  <c r="K5761" i="4"/>
  <c r="L5761" i="4" s="1"/>
  <c r="M5760" i="4"/>
  <c r="K5760" i="4"/>
  <c r="L5760" i="4" s="1"/>
  <c r="M5759" i="4"/>
  <c r="K5759" i="4"/>
  <c r="L5759" i="4" s="1"/>
  <c r="M5758" i="4"/>
  <c r="K5758" i="4"/>
  <c r="L5758" i="4" s="1"/>
  <c r="M5757" i="4"/>
  <c r="K5757" i="4"/>
  <c r="L5757" i="4" s="1"/>
  <c r="M5756" i="4"/>
  <c r="K5756" i="4"/>
  <c r="L5756" i="4" s="1"/>
  <c r="M5755" i="4"/>
  <c r="K5755" i="4"/>
  <c r="L5755" i="4" s="1"/>
  <c r="M5754" i="4"/>
  <c r="K5754" i="4"/>
  <c r="L5754" i="4" s="1"/>
  <c r="M5753" i="4"/>
  <c r="K5753" i="4"/>
  <c r="L5753" i="4" s="1"/>
  <c r="M5752" i="4"/>
  <c r="K5752" i="4"/>
  <c r="L5752" i="4" s="1"/>
  <c r="M5751" i="4"/>
  <c r="K5751" i="4"/>
  <c r="L5751" i="4" s="1"/>
  <c r="M5750" i="4"/>
  <c r="K5750" i="4"/>
  <c r="L5750" i="4" s="1"/>
  <c r="M5749" i="4"/>
  <c r="K5749" i="4"/>
  <c r="L5749" i="4" s="1"/>
  <c r="M5748" i="4"/>
  <c r="K5748" i="4"/>
  <c r="L5748" i="4" s="1"/>
  <c r="M5747" i="4"/>
  <c r="K5747" i="4"/>
  <c r="L5747" i="4" s="1"/>
  <c r="M5746" i="4"/>
  <c r="K5746" i="4"/>
  <c r="L5746" i="4" s="1"/>
  <c r="M5745" i="4"/>
  <c r="K5745" i="4"/>
  <c r="L5745" i="4" s="1"/>
  <c r="M5744" i="4"/>
  <c r="K5744" i="4"/>
  <c r="L5744" i="4" s="1"/>
  <c r="M5743" i="4"/>
  <c r="K5743" i="4"/>
  <c r="L5743" i="4" s="1"/>
  <c r="M5742" i="4"/>
  <c r="K5742" i="4"/>
  <c r="L5742" i="4" s="1"/>
  <c r="M5741" i="4"/>
  <c r="K5741" i="4"/>
  <c r="L5741" i="4" s="1"/>
  <c r="M5740" i="4"/>
  <c r="K5740" i="4"/>
  <c r="L5740" i="4" s="1"/>
  <c r="M5739" i="4"/>
  <c r="K5739" i="4"/>
  <c r="L5739" i="4" s="1"/>
  <c r="M5738" i="4"/>
  <c r="K5738" i="4"/>
  <c r="L5738" i="4" s="1"/>
  <c r="M5737" i="4"/>
  <c r="K5737" i="4"/>
  <c r="L5737" i="4" s="1"/>
  <c r="M5736" i="4"/>
  <c r="K5736" i="4"/>
  <c r="L5736" i="4" s="1"/>
  <c r="M5735" i="4"/>
  <c r="K5735" i="4"/>
  <c r="L5735" i="4" s="1"/>
  <c r="M5734" i="4"/>
  <c r="K5734" i="4"/>
  <c r="L5734" i="4" s="1"/>
  <c r="M5733" i="4"/>
  <c r="K5733" i="4"/>
  <c r="L5733" i="4" s="1"/>
  <c r="M5732" i="4"/>
  <c r="K5732" i="4"/>
  <c r="L5732" i="4" s="1"/>
  <c r="M5731" i="4"/>
  <c r="K5731" i="4"/>
  <c r="L5731" i="4" s="1"/>
  <c r="M5730" i="4"/>
  <c r="K5730" i="4"/>
  <c r="L5730" i="4" s="1"/>
  <c r="M5729" i="4"/>
  <c r="K5729" i="4"/>
  <c r="L5729" i="4" s="1"/>
  <c r="M5728" i="4"/>
  <c r="K5728" i="4"/>
  <c r="L5728" i="4" s="1"/>
  <c r="M5727" i="4"/>
  <c r="K5727" i="4"/>
  <c r="L5727" i="4" s="1"/>
  <c r="M5726" i="4"/>
  <c r="K5726" i="4"/>
  <c r="L5726" i="4" s="1"/>
  <c r="M5725" i="4"/>
  <c r="K5725" i="4"/>
  <c r="L5725" i="4" s="1"/>
  <c r="M5724" i="4"/>
  <c r="K5724" i="4"/>
  <c r="L5724" i="4" s="1"/>
  <c r="M5723" i="4"/>
  <c r="K5723" i="4"/>
  <c r="L5723" i="4" s="1"/>
  <c r="M5722" i="4"/>
  <c r="K5722" i="4"/>
  <c r="L5722" i="4" s="1"/>
  <c r="M5721" i="4"/>
  <c r="K5721" i="4"/>
  <c r="L5721" i="4" s="1"/>
  <c r="M5720" i="4"/>
  <c r="K5720" i="4"/>
  <c r="L5720" i="4" s="1"/>
  <c r="M5719" i="4"/>
  <c r="K5719" i="4"/>
  <c r="L5719" i="4" s="1"/>
  <c r="M5718" i="4"/>
  <c r="K5718" i="4"/>
  <c r="L5718" i="4" s="1"/>
  <c r="M5717" i="4"/>
  <c r="K5717" i="4"/>
  <c r="L5717" i="4" s="1"/>
  <c r="M5716" i="4"/>
  <c r="K5716" i="4"/>
  <c r="L5716" i="4" s="1"/>
  <c r="M5715" i="4"/>
  <c r="K5715" i="4"/>
  <c r="L5715" i="4" s="1"/>
  <c r="M5714" i="4"/>
  <c r="K5714" i="4"/>
  <c r="L5714" i="4" s="1"/>
  <c r="M5713" i="4"/>
  <c r="K5713" i="4"/>
  <c r="L5713" i="4" s="1"/>
  <c r="M5712" i="4"/>
  <c r="K5712" i="4"/>
  <c r="L5712" i="4" s="1"/>
  <c r="M5711" i="4"/>
  <c r="K5711" i="4"/>
  <c r="L5711" i="4" s="1"/>
  <c r="M5710" i="4"/>
  <c r="K5710" i="4"/>
  <c r="L5710" i="4" s="1"/>
  <c r="M5709" i="4"/>
  <c r="K5709" i="4"/>
  <c r="L5709" i="4" s="1"/>
  <c r="M5708" i="4"/>
  <c r="K5708" i="4"/>
  <c r="L5708" i="4" s="1"/>
  <c r="M5707" i="4"/>
  <c r="K5707" i="4"/>
  <c r="M5706" i="4"/>
  <c r="K5706" i="4"/>
  <c r="M5705" i="4"/>
  <c r="K5705" i="4"/>
  <c r="M5704" i="4"/>
  <c r="K5704" i="4"/>
  <c r="M5703" i="4"/>
  <c r="K5703" i="4"/>
  <c r="M5702" i="4"/>
  <c r="K5702" i="4"/>
  <c r="M5701" i="4"/>
  <c r="K5701" i="4"/>
  <c r="M5700" i="4"/>
  <c r="K5700" i="4"/>
  <c r="M5699" i="4"/>
  <c r="K5699" i="4"/>
  <c r="M5698" i="4"/>
  <c r="K5698" i="4"/>
  <c r="M5697" i="4"/>
  <c r="K5697" i="4"/>
  <c r="M5696" i="4"/>
  <c r="K5696" i="4"/>
  <c r="L5696" i="4" s="1"/>
  <c r="M5695" i="4"/>
  <c r="K5695" i="4"/>
  <c r="L5695" i="4" s="1"/>
  <c r="M5694" i="4"/>
  <c r="K5694" i="4"/>
  <c r="L5694" i="4" s="1"/>
  <c r="M5693" i="4"/>
  <c r="K5693" i="4"/>
  <c r="L5693" i="4" s="1"/>
  <c r="M5692" i="4"/>
  <c r="K5692" i="4"/>
  <c r="L5692" i="4" s="1"/>
  <c r="M5691" i="4"/>
  <c r="K5691" i="4"/>
  <c r="L5691" i="4" s="1"/>
  <c r="M5690" i="4"/>
  <c r="K5690" i="4"/>
  <c r="L5690" i="4" s="1"/>
  <c r="M5689" i="4"/>
  <c r="K5689" i="4"/>
  <c r="L5689" i="4" s="1"/>
  <c r="M5688" i="4"/>
  <c r="K5688" i="4"/>
  <c r="L5688" i="4" s="1"/>
  <c r="M5687" i="4"/>
  <c r="K5687" i="4"/>
  <c r="L5687" i="4" s="1"/>
  <c r="M5686" i="4"/>
  <c r="K5686" i="4"/>
  <c r="L5686" i="4" s="1"/>
  <c r="M5685" i="4"/>
  <c r="K5685" i="4"/>
  <c r="L5685" i="4" s="1"/>
  <c r="M5684" i="4"/>
  <c r="K5684" i="4"/>
  <c r="L5684" i="4" s="1"/>
  <c r="M5683" i="4"/>
  <c r="K5683" i="4"/>
  <c r="L5683" i="4" s="1"/>
  <c r="M5682" i="4"/>
  <c r="K5682" i="4"/>
  <c r="L5682" i="4" s="1"/>
  <c r="M5681" i="4"/>
  <c r="K5681" i="4"/>
  <c r="L5681" i="4" s="1"/>
  <c r="M5680" i="4"/>
  <c r="K5680" i="4"/>
  <c r="L5680" i="4" s="1"/>
  <c r="M5679" i="4"/>
  <c r="K5679" i="4"/>
  <c r="L5679" i="4" s="1"/>
  <c r="M5678" i="4"/>
  <c r="K5678" i="4"/>
  <c r="L5678" i="4" s="1"/>
  <c r="M5677" i="4"/>
  <c r="K5677" i="4"/>
  <c r="L5677" i="4" s="1"/>
  <c r="M5676" i="4"/>
  <c r="K5676" i="4"/>
  <c r="L5676" i="4" s="1"/>
  <c r="M5675" i="4"/>
  <c r="K5675" i="4"/>
  <c r="L5675" i="4" s="1"/>
  <c r="M5674" i="4"/>
  <c r="K5674" i="4"/>
  <c r="L5674" i="4" s="1"/>
  <c r="M5673" i="4"/>
  <c r="K5673" i="4"/>
  <c r="L5673" i="4" s="1"/>
  <c r="M5672" i="4"/>
  <c r="K5672" i="4"/>
  <c r="L5672" i="4" s="1"/>
  <c r="M5671" i="4"/>
  <c r="K5671" i="4"/>
  <c r="L5671" i="4" s="1"/>
  <c r="M5670" i="4"/>
  <c r="K5670" i="4"/>
  <c r="L5670" i="4" s="1"/>
  <c r="M5669" i="4"/>
  <c r="K5669" i="4"/>
  <c r="L5669" i="4" s="1"/>
  <c r="M5668" i="4"/>
  <c r="K5668" i="4"/>
  <c r="L5668" i="4" s="1"/>
  <c r="M5667" i="4"/>
  <c r="K5667" i="4"/>
  <c r="L5667" i="4" s="1"/>
  <c r="M5666" i="4"/>
  <c r="K5666" i="4"/>
  <c r="L5666" i="4" s="1"/>
  <c r="M5665" i="4"/>
  <c r="K5665" i="4"/>
  <c r="L5665" i="4" s="1"/>
  <c r="M5664" i="4"/>
  <c r="K5664" i="4"/>
  <c r="L5664" i="4" s="1"/>
  <c r="M5663" i="4"/>
  <c r="K5663" i="4"/>
  <c r="L5663" i="4" s="1"/>
  <c r="M5662" i="4"/>
  <c r="K5662" i="4"/>
  <c r="L5662" i="4" s="1"/>
  <c r="M5661" i="4"/>
  <c r="K5661" i="4"/>
  <c r="L5661" i="4" s="1"/>
  <c r="M5660" i="4"/>
  <c r="K5660" i="4"/>
  <c r="L5660" i="4" s="1"/>
  <c r="M5659" i="4"/>
  <c r="K5659" i="4"/>
  <c r="L5659" i="4" s="1"/>
  <c r="M5658" i="4"/>
  <c r="K5658" i="4"/>
  <c r="L5658" i="4" s="1"/>
  <c r="M5657" i="4"/>
  <c r="K5657" i="4"/>
  <c r="L5657" i="4" s="1"/>
  <c r="M5656" i="4"/>
  <c r="K5656" i="4"/>
  <c r="L5656" i="4" s="1"/>
  <c r="M5655" i="4"/>
  <c r="K5655" i="4"/>
  <c r="L5655" i="4" s="1"/>
  <c r="M5654" i="4"/>
  <c r="K5654" i="4"/>
  <c r="L5654" i="4" s="1"/>
  <c r="M5653" i="4"/>
  <c r="K5653" i="4"/>
  <c r="L5653" i="4" s="1"/>
  <c r="M5652" i="4"/>
  <c r="K5652" i="4"/>
  <c r="L5652" i="4" s="1"/>
  <c r="M5651" i="4"/>
  <c r="K5651" i="4"/>
  <c r="L5651" i="4" s="1"/>
  <c r="M5650" i="4"/>
  <c r="K5650" i="4"/>
  <c r="L5650" i="4" s="1"/>
  <c r="M5649" i="4"/>
  <c r="K5649" i="4"/>
  <c r="L5649" i="4" s="1"/>
  <c r="M5648" i="4"/>
  <c r="K5648" i="4"/>
  <c r="L5648" i="4" s="1"/>
  <c r="M5647" i="4"/>
  <c r="K5647" i="4"/>
  <c r="L5647" i="4" s="1"/>
  <c r="M5646" i="4"/>
  <c r="K5646" i="4"/>
  <c r="L5646" i="4" s="1"/>
  <c r="M5645" i="4"/>
  <c r="K5645" i="4"/>
  <c r="L5645" i="4" s="1"/>
  <c r="M5644" i="4"/>
  <c r="K5644" i="4"/>
  <c r="L5644" i="4" s="1"/>
  <c r="M5643" i="4"/>
  <c r="K5643" i="4"/>
  <c r="L5643" i="4" s="1"/>
  <c r="M5642" i="4"/>
  <c r="K5642" i="4"/>
  <c r="L5642" i="4" s="1"/>
  <c r="M5641" i="4"/>
  <c r="K5641" i="4"/>
  <c r="L5641" i="4" s="1"/>
  <c r="M5640" i="4"/>
  <c r="K5640" i="4"/>
  <c r="L5640" i="4" s="1"/>
  <c r="M5639" i="4"/>
  <c r="K5639" i="4"/>
  <c r="L5639" i="4" s="1"/>
  <c r="M5638" i="4"/>
  <c r="K5638" i="4"/>
  <c r="L5638" i="4" s="1"/>
  <c r="M5637" i="4"/>
  <c r="K5637" i="4"/>
  <c r="L5637" i="4" s="1"/>
  <c r="M5636" i="4"/>
  <c r="K5636" i="4"/>
  <c r="L5636" i="4" s="1"/>
  <c r="M5635" i="4"/>
  <c r="K5635" i="4"/>
  <c r="L5635" i="4" s="1"/>
  <c r="M5634" i="4"/>
  <c r="K5634" i="4"/>
  <c r="L5634" i="4" s="1"/>
  <c r="M5633" i="4"/>
  <c r="K5633" i="4"/>
  <c r="L5633" i="4" s="1"/>
  <c r="M5632" i="4"/>
  <c r="K5632" i="4"/>
  <c r="L5632" i="4" s="1"/>
  <c r="M5631" i="4"/>
  <c r="K5631" i="4"/>
  <c r="L5631" i="4" s="1"/>
  <c r="M5630" i="4"/>
  <c r="K5630" i="4"/>
  <c r="L5630" i="4" s="1"/>
  <c r="M5629" i="4"/>
  <c r="K5629" i="4"/>
  <c r="L5629" i="4" s="1"/>
  <c r="M5628" i="4"/>
  <c r="K5628" i="4"/>
  <c r="L5628" i="4" s="1"/>
  <c r="M5627" i="4"/>
  <c r="K5627" i="4"/>
  <c r="L5627" i="4" s="1"/>
  <c r="M5626" i="4"/>
  <c r="K5626" i="4"/>
  <c r="L5626" i="4" s="1"/>
  <c r="M5625" i="4"/>
  <c r="K5625" i="4"/>
  <c r="L5625" i="4" s="1"/>
  <c r="M5624" i="4"/>
  <c r="K5624" i="4"/>
  <c r="L5624" i="4" s="1"/>
  <c r="M5623" i="4"/>
  <c r="K5623" i="4"/>
  <c r="L5623" i="4" s="1"/>
  <c r="M5622" i="4"/>
  <c r="K5622" i="4"/>
  <c r="L5622" i="4" s="1"/>
  <c r="M5621" i="4"/>
  <c r="K5621" i="4"/>
  <c r="L5621" i="4" s="1"/>
  <c r="M5620" i="4"/>
  <c r="K5620" i="4"/>
  <c r="L5620" i="4" s="1"/>
  <c r="M5619" i="4"/>
  <c r="K5619" i="4"/>
  <c r="L5619" i="4" s="1"/>
  <c r="M5618" i="4"/>
  <c r="K5618" i="4"/>
  <c r="L5618" i="4" s="1"/>
  <c r="M5617" i="4"/>
  <c r="K5617" i="4"/>
  <c r="L5617" i="4" s="1"/>
  <c r="M5616" i="4"/>
  <c r="K5616" i="4"/>
  <c r="L5616" i="4" s="1"/>
  <c r="M5615" i="4"/>
  <c r="K5615" i="4"/>
  <c r="L5615" i="4" s="1"/>
  <c r="M5614" i="4"/>
  <c r="K5614" i="4"/>
  <c r="L5614" i="4" s="1"/>
  <c r="M5613" i="4"/>
  <c r="K5613" i="4"/>
  <c r="L5613" i="4" s="1"/>
  <c r="M5612" i="4"/>
  <c r="K5612" i="4"/>
  <c r="L5612" i="4" s="1"/>
  <c r="M5611" i="4"/>
  <c r="K5611" i="4"/>
  <c r="L5611" i="4" s="1"/>
  <c r="M5610" i="4"/>
  <c r="K5610" i="4"/>
  <c r="L5610" i="4" s="1"/>
  <c r="M5609" i="4"/>
  <c r="K5609" i="4"/>
  <c r="L5609" i="4" s="1"/>
  <c r="M5608" i="4"/>
  <c r="K5608" i="4"/>
  <c r="L5608" i="4" s="1"/>
  <c r="M5607" i="4"/>
  <c r="K5607" i="4"/>
  <c r="L5607" i="4" s="1"/>
  <c r="M5606" i="4"/>
  <c r="K5606" i="4"/>
  <c r="L5606" i="4" s="1"/>
  <c r="M5605" i="4"/>
  <c r="K5605" i="4"/>
  <c r="L5605" i="4" s="1"/>
  <c r="M5604" i="4"/>
  <c r="K5604" i="4"/>
  <c r="L5604" i="4" s="1"/>
  <c r="M5603" i="4"/>
  <c r="K5603" i="4"/>
  <c r="L5603" i="4" s="1"/>
  <c r="M5602" i="4"/>
  <c r="K5602" i="4"/>
  <c r="L5602" i="4" s="1"/>
  <c r="M5601" i="4"/>
  <c r="K5601" i="4"/>
  <c r="L5601" i="4" s="1"/>
  <c r="M5600" i="4"/>
  <c r="K5600" i="4"/>
  <c r="L5600" i="4" s="1"/>
  <c r="M5599" i="4"/>
  <c r="K5599" i="4"/>
  <c r="L5599" i="4" s="1"/>
  <c r="M5598" i="4"/>
  <c r="K5598" i="4"/>
  <c r="L5598" i="4" s="1"/>
  <c r="M5597" i="4"/>
  <c r="K5597" i="4"/>
  <c r="L5597" i="4" s="1"/>
  <c r="M5596" i="4"/>
  <c r="K5596" i="4"/>
  <c r="L5596" i="4" s="1"/>
  <c r="M5595" i="4"/>
  <c r="K5595" i="4"/>
  <c r="L5595" i="4" s="1"/>
  <c r="M5594" i="4"/>
  <c r="K5594" i="4"/>
  <c r="L5594" i="4" s="1"/>
  <c r="M5593" i="4"/>
  <c r="K5593" i="4"/>
  <c r="L5593" i="4" s="1"/>
  <c r="M5592" i="4"/>
  <c r="K5592" i="4"/>
  <c r="L5592" i="4" s="1"/>
  <c r="M5591" i="4"/>
  <c r="K5591" i="4"/>
  <c r="L5591" i="4" s="1"/>
  <c r="M5590" i="4"/>
  <c r="K5590" i="4"/>
  <c r="L5590" i="4" s="1"/>
  <c r="M5589" i="4"/>
  <c r="K5589" i="4"/>
  <c r="L5589" i="4" s="1"/>
  <c r="M5588" i="4"/>
  <c r="K5588" i="4"/>
  <c r="L5588" i="4" s="1"/>
  <c r="M5587" i="4"/>
  <c r="K5587" i="4"/>
  <c r="L5587" i="4" s="1"/>
  <c r="M5586" i="4"/>
  <c r="K5586" i="4"/>
  <c r="L5586" i="4" s="1"/>
  <c r="M5585" i="4"/>
  <c r="K5585" i="4"/>
  <c r="L5585" i="4" s="1"/>
  <c r="M5584" i="4"/>
  <c r="K5584" i="4"/>
  <c r="L5584" i="4" s="1"/>
  <c r="M5583" i="4"/>
  <c r="K5583" i="4"/>
  <c r="L5583" i="4" s="1"/>
  <c r="M5582" i="4"/>
  <c r="K5582" i="4"/>
  <c r="L5582" i="4" s="1"/>
  <c r="M5581" i="4"/>
  <c r="K5581" i="4"/>
  <c r="L5581" i="4" s="1"/>
  <c r="M5580" i="4"/>
  <c r="K5580" i="4"/>
  <c r="L5580" i="4" s="1"/>
  <c r="M5579" i="4"/>
  <c r="K5579" i="4"/>
  <c r="L5579" i="4" s="1"/>
  <c r="M5578" i="4"/>
  <c r="K5578" i="4"/>
  <c r="L5578" i="4" s="1"/>
  <c r="M5577" i="4"/>
  <c r="K5577" i="4"/>
  <c r="L5577" i="4" s="1"/>
  <c r="M5576" i="4"/>
  <c r="K5576" i="4"/>
  <c r="L5576" i="4" s="1"/>
  <c r="M5575" i="4"/>
  <c r="K5575" i="4"/>
  <c r="L5575" i="4" s="1"/>
  <c r="M5574" i="4"/>
  <c r="K5574" i="4"/>
  <c r="L5574" i="4" s="1"/>
  <c r="M5573" i="4"/>
  <c r="K5573" i="4"/>
  <c r="L5573" i="4" s="1"/>
  <c r="M5572" i="4"/>
  <c r="K5572" i="4"/>
  <c r="L5572" i="4" s="1"/>
  <c r="M5571" i="4"/>
  <c r="K5571" i="4"/>
  <c r="L5571" i="4" s="1"/>
  <c r="M5570" i="4"/>
  <c r="K5570" i="4"/>
  <c r="M5569" i="4"/>
  <c r="K5569" i="4"/>
  <c r="L5569" i="4" s="1"/>
  <c r="M5568" i="4"/>
  <c r="K5568" i="4"/>
  <c r="L5568" i="4" s="1"/>
  <c r="M5567" i="4"/>
  <c r="K5567" i="4"/>
  <c r="L5567" i="4" s="1"/>
  <c r="M5566" i="4"/>
  <c r="K5566" i="4"/>
  <c r="L5566" i="4" s="1"/>
  <c r="M5565" i="4"/>
  <c r="K5565" i="4"/>
  <c r="L5565" i="4" s="1"/>
  <c r="M5564" i="4"/>
  <c r="K5564" i="4"/>
  <c r="L5564" i="4" s="1"/>
  <c r="M5563" i="4"/>
  <c r="K5563" i="4"/>
  <c r="L5563" i="4" s="1"/>
  <c r="M5562" i="4"/>
  <c r="K5562" i="4"/>
  <c r="L5562" i="4" s="1"/>
  <c r="M5561" i="4"/>
  <c r="K5561" i="4"/>
  <c r="L5561" i="4" s="1"/>
  <c r="M5560" i="4"/>
  <c r="K5560" i="4"/>
  <c r="L5560" i="4" s="1"/>
  <c r="M5559" i="4"/>
  <c r="K5559" i="4"/>
  <c r="L5559" i="4" s="1"/>
  <c r="M5558" i="4"/>
  <c r="K5558" i="4"/>
  <c r="L5558" i="4" s="1"/>
  <c r="M5557" i="4"/>
  <c r="K5557" i="4"/>
  <c r="L5557" i="4" s="1"/>
  <c r="M5556" i="4"/>
  <c r="K5556" i="4"/>
  <c r="L5556" i="4" s="1"/>
  <c r="M5555" i="4"/>
  <c r="K5555" i="4"/>
  <c r="L5555" i="4" s="1"/>
  <c r="M5554" i="4"/>
  <c r="K5554" i="4"/>
  <c r="L5554" i="4" s="1"/>
  <c r="M5553" i="4"/>
  <c r="K5553" i="4"/>
  <c r="L5553" i="4" s="1"/>
  <c r="M5552" i="4"/>
  <c r="K5552" i="4"/>
  <c r="L5552" i="4" s="1"/>
  <c r="M5551" i="4"/>
  <c r="K5551" i="4"/>
  <c r="L5551" i="4" s="1"/>
  <c r="M5550" i="4"/>
  <c r="K5550" i="4"/>
  <c r="L5550" i="4" s="1"/>
  <c r="M5549" i="4"/>
  <c r="K5549" i="4"/>
  <c r="L5549" i="4" s="1"/>
  <c r="M5548" i="4"/>
  <c r="K5548" i="4"/>
  <c r="L5548" i="4" s="1"/>
  <c r="M5547" i="4"/>
  <c r="K5547" i="4"/>
  <c r="L5547" i="4" s="1"/>
  <c r="M5546" i="4"/>
  <c r="K5546" i="4"/>
  <c r="L5546" i="4" s="1"/>
  <c r="M5545" i="4"/>
  <c r="K5545" i="4"/>
  <c r="L5545" i="4" s="1"/>
  <c r="M5544" i="4"/>
  <c r="K5544" i="4"/>
  <c r="L5544" i="4" s="1"/>
  <c r="M5543" i="4"/>
  <c r="K5543" i="4"/>
  <c r="L5543" i="4" s="1"/>
  <c r="M5542" i="4"/>
  <c r="K5542" i="4"/>
  <c r="L5542" i="4" s="1"/>
  <c r="M5541" i="4"/>
  <c r="K5541" i="4"/>
  <c r="L5541" i="4" s="1"/>
  <c r="M5540" i="4"/>
  <c r="K5540" i="4"/>
  <c r="L5540" i="4" s="1"/>
  <c r="M5539" i="4"/>
  <c r="K5539" i="4"/>
  <c r="L5539" i="4" s="1"/>
  <c r="M5538" i="4"/>
  <c r="K5538" i="4"/>
  <c r="L5538" i="4" s="1"/>
  <c r="M5537" i="4"/>
  <c r="K5537" i="4"/>
  <c r="L5537" i="4" s="1"/>
  <c r="M5536" i="4"/>
  <c r="K5536" i="4"/>
  <c r="L5536" i="4" s="1"/>
  <c r="M5535" i="4"/>
  <c r="K5535" i="4"/>
  <c r="L5535" i="4" s="1"/>
  <c r="M5534" i="4"/>
  <c r="K5534" i="4"/>
  <c r="L5534" i="4" s="1"/>
  <c r="M5533" i="4"/>
  <c r="K5533" i="4"/>
  <c r="L5533" i="4" s="1"/>
  <c r="M5532" i="4"/>
  <c r="K5532" i="4"/>
  <c r="L5532" i="4" s="1"/>
  <c r="M5531" i="4"/>
  <c r="K5531" i="4"/>
  <c r="L5531" i="4" s="1"/>
  <c r="M5530" i="4"/>
  <c r="K5530" i="4"/>
  <c r="L5530" i="4" s="1"/>
  <c r="M5529" i="4"/>
  <c r="K5529" i="4"/>
  <c r="L5529" i="4" s="1"/>
  <c r="M5528" i="4"/>
  <c r="K5528" i="4"/>
  <c r="L5528" i="4" s="1"/>
  <c r="M5527" i="4"/>
  <c r="K5527" i="4"/>
  <c r="L5527" i="4" s="1"/>
  <c r="M5526" i="4"/>
  <c r="K5526" i="4"/>
  <c r="L5526" i="4" s="1"/>
  <c r="M5525" i="4"/>
  <c r="K5525" i="4"/>
  <c r="L5525" i="4" s="1"/>
  <c r="M5524" i="4"/>
  <c r="K5524" i="4"/>
  <c r="L5524" i="4" s="1"/>
  <c r="M5523" i="4"/>
  <c r="K5523" i="4"/>
  <c r="L5523" i="4" s="1"/>
  <c r="M5522" i="4"/>
  <c r="K5522" i="4"/>
  <c r="L5522" i="4" s="1"/>
  <c r="M5521" i="4"/>
  <c r="K5521" i="4"/>
  <c r="L5521" i="4" s="1"/>
  <c r="M5520" i="4"/>
  <c r="K5520" i="4"/>
  <c r="L5520" i="4" s="1"/>
  <c r="M5519" i="4"/>
  <c r="K5519" i="4"/>
  <c r="L5519" i="4" s="1"/>
  <c r="M5518" i="4"/>
  <c r="K5518" i="4"/>
  <c r="L5518" i="4" s="1"/>
  <c r="M5517" i="4"/>
  <c r="K5517" i="4"/>
  <c r="L5517" i="4" s="1"/>
  <c r="M5516" i="4"/>
  <c r="K5516" i="4"/>
  <c r="L5516" i="4" s="1"/>
  <c r="M5515" i="4"/>
  <c r="K5515" i="4"/>
  <c r="L5515" i="4" s="1"/>
  <c r="M5514" i="4"/>
  <c r="K5514" i="4"/>
  <c r="L5514" i="4" s="1"/>
  <c r="M5513" i="4"/>
  <c r="K5513" i="4"/>
  <c r="L5513" i="4" s="1"/>
  <c r="M5512" i="4"/>
  <c r="K5512" i="4"/>
  <c r="L5512" i="4" s="1"/>
  <c r="M5511" i="4"/>
  <c r="K5511" i="4"/>
  <c r="L5511" i="4" s="1"/>
  <c r="M5510" i="4"/>
  <c r="K5510" i="4"/>
  <c r="L5510" i="4" s="1"/>
  <c r="M5509" i="4"/>
  <c r="K5509" i="4"/>
  <c r="L5509" i="4" s="1"/>
  <c r="M5508" i="4"/>
  <c r="K5508" i="4"/>
  <c r="L5508" i="4" s="1"/>
  <c r="M5507" i="4"/>
  <c r="K5507" i="4"/>
  <c r="L5507" i="4" s="1"/>
  <c r="M5506" i="4"/>
  <c r="K5506" i="4"/>
  <c r="L5506" i="4" s="1"/>
  <c r="M5505" i="4"/>
  <c r="K5505" i="4"/>
  <c r="L5505" i="4" s="1"/>
  <c r="M5504" i="4"/>
  <c r="K5504" i="4"/>
  <c r="L5504" i="4" s="1"/>
  <c r="M5503" i="4"/>
  <c r="K5503" i="4"/>
  <c r="L5503" i="4" s="1"/>
  <c r="M5502" i="4"/>
  <c r="K5502" i="4"/>
  <c r="L5502" i="4" s="1"/>
  <c r="M5501" i="4"/>
  <c r="K5501" i="4"/>
  <c r="L5501" i="4" s="1"/>
  <c r="M5500" i="4"/>
  <c r="K5500" i="4"/>
  <c r="L5500" i="4" s="1"/>
  <c r="M5499" i="4"/>
  <c r="K5499" i="4"/>
  <c r="L5499" i="4" s="1"/>
  <c r="M5498" i="4"/>
  <c r="K5498" i="4"/>
  <c r="L5498" i="4" s="1"/>
  <c r="M5497" i="4"/>
  <c r="K5497" i="4"/>
  <c r="L5497" i="4" s="1"/>
  <c r="M5496" i="4"/>
  <c r="K5496" i="4"/>
  <c r="L5496" i="4" s="1"/>
  <c r="M5495" i="4"/>
  <c r="K5495" i="4"/>
  <c r="L5495" i="4" s="1"/>
  <c r="M5494" i="4"/>
  <c r="K5494" i="4"/>
  <c r="L5494" i="4" s="1"/>
  <c r="M5493" i="4"/>
  <c r="K5493" i="4"/>
  <c r="L5493" i="4" s="1"/>
  <c r="M5492" i="4"/>
  <c r="K5492" i="4"/>
  <c r="L5492" i="4" s="1"/>
  <c r="M5491" i="4"/>
  <c r="K5491" i="4"/>
  <c r="L5491" i="4" s="1"/>
  <c r="M5490" i="4"/>
  <c r="K5490" i="4"/>
  <c r="L5490" i="4" s="1"/>
  <c r="M5489" i="4"/>
  <c r="K5489" i="4"/>
  <c r="L5489" i="4" s="1"/>
  <c r="M5488" i="4"/>
  <c r="K5488" i="4"/>
  <c r="L5488" i="4" s="1"/>
  <c r="M5487" i="4"/>
  <c r="K5487" i="4"/>
  <c r="L5487" i="4" s="1"/>
  <c r="M5486" i="4"/>
  <c r="K5486" i="4"/>
  <c r="L5486" i="4" s="1"/>
  <c r="M5485" i="4"/>
  <c r="K5485" i="4"/>
  <c r="L5485" i="4" s="1"/>
  <c r="M5484" i="4"/>
  <c r="K5484" i="4"/>
  <c r="L5484" i="4" s="1"/>
  <c r="M5483" i="4"/>
  <c r="K5483" i="4"/>
  <c r="L5483" i="4" s="1"/>
  <c r="M5482" i="4"/>
  <c r="K5482" i="4"/>
  <c r="L5482" i="4" s="1"/>
  <c r="M5481" i="4"/>
  <c r="K5481" i="4"/>
  <c r="L5481" i="4" s="1"/>
  <c r="M5480" i="4"/>
  <c r="K5480" i="4"/>
  <c r="L5480" i="4" s="1"/>
  <c r="M5479" i="4"/>
  <c r="K5479" i="4"/>
  <c r="L5479" i="4" s="1"/>
  <c r="M5478" i="4"/>
  <c r="K5478" i="4"/>
  <c r="L5478" i="4" s="1"/>
  <c r="M5477" i="4"/>
  <c r="K5477" i="4"/>
  <c r="L5477" i="4" s="1"/>
  <c r="M5476" i="4"/>
  <c r="K5476" i="4"/>
  <c r="L5476" i="4" s="1"/>
  <c r="M5475" i="4"/>
  <c r="K5475" i="4"/>
  <c r="L5475" i="4" s="1"/>
  <c r="M5474" i="4"/>
  <c r="K5474" i="4"/>
  <c r="L5474" i="4" s="1"/>
  <c r="M5473" i="4"/>
  <c r="K5473" i="4"/>
  <c r="L5473" i="4" s="1"/>
  <c r="M5472" i="4"/>
  <c r="K5472" i="4"/>
  <c r="L5472" i="4" s="1"/>
  <c r="M5471" i="4"/>
  <c r="K5471" i="4"/>
  <c r="L5471" i="4" s="1"/>
  <c r="M5470" i="4"/>
  <c r="K5470" i="4"/>
  <c r="L5470" i="4" s="1"/>
  <c r="M5469" i="4"/>
  <c r="K5469" i="4"/>
  <c r="L5469" i="4" s="1"/>
  <c r="M5468" i="4"/>
  <c r="K5468" i="4"/>
  <c r="L5468" i="4" s="1"/>
  <c r="M5467" i="4"/>
  <c r="K5467" i="4"/>
  <c r="L5467" i="4" s="1"/>
  <c r="M5466" i="4"/>
  <c r="K5466" i="4"/>
  <c r="L5466" i="4" s="1"/>
  <c r="M5465" i="4"/>
  <c r="K5465" i="4"/>
  <c r="L5465" i="4" s="1"/>
  <c r="M5464" i="4"/>
  <c r="K5464" i="4"/>
  <c r="L5464" i="4" s="1"/>
  <c r="M5463" i="4"/>
  <c r="K5463" i="4"/>
  <c r="L5463" i="4" s="1"/>
  <c r="M5462" i="4"/>
  <c r="K5462" i="4"/>
  <c r="L5462" i="4" s="1"/>
  <c r="M5461" i="4"/>
  <c r="K5461" i="4"/>
  <c r="L5461" i="4" s="1"/>
  <c r="M5460" i="4"/>
  <c r="K5460" i="4"/>
  <c r="L5460" i="4" s="1"/>
  <c r="M5459" i="4"/>
  <c r="K5459" i="4"/>
  <c r="L5459" i="4" s="1"/>
  <c r="M5458" i="4"/>
  <c r="K5458" i="4"/>
  <c r="L5458" i="4" s="1"/>
  <c r="M5457" i="4"/>
  <c r="K5457" i="4"/>
  <c r="L5457" i="4" s="1"/>
  <c r="M5456" i="4"/>
  <c r="K5456" i="4"/>
  <c r="L5456" i="4" s="1"/>
  <c r="M5455" i="4"/>
  <c r="K5455" i="4"/>
  <c r="L5455" i="4" s="1"/>
  <c r="M5454" i="4"/>
  <c r="K5454" i="4"/>
  <c r="L5454" i="4" s="1"/>
  <c r="M5453" i="4"/>
  <c r="K5453" i="4"/>
  <c r="L5453" i="4" s="1"/>
  <c r="M5452" i="4"/>
  <c r="K5452" i="4"/>
  <c r="L5452" i="4" s="1"/>
  <c r="M5451" i="4"/>
  <c r="K5451" i="4"/>
  <c r="L5451" i="4" s="1"/>
  <c r="M5450" i="4"/>
  <c r="K5450" i="4"/>
  <c r="L5450" i="4" s="1"/>
  <c r="M5449" i="4"/>
  <c r="K5449" i="4"/>
  <c r="L5449" i="4" s="1"/>
  <c r="M5448" i="4"/>
  <c r="K5448" i="4"/>
  <c r="L5448" i="4" s="1"/>
  <c r="M5447" i="4"/>
  <c r="K5447" i="4"/>
  <c r="L5447" i="4" s="1"/>
  <c r="M5446" i="4"/>
  <c r="K5446" i="4"/>
  <c r="L5446" i="4" s="1"/>
  <c r="M5445" i="4"/>
  <c r="K5445" i="4"/>
  <c r="L5445" i="4" s="1"/>
  <c r="M5444" i="4"/>
  <c r="K5444" i="4"/>
  <c r="L5444" i="4" s="1"/>
  <c r="M5443" i="4"/>
  <c r="K5443" i="4"/>
  <c r="L5443" i="4" s="1"/>
  <c r="M5442" i="4"/>
  <c r="K5442" i="4"/>
  <c r="L5442" i="4" s="1"/>
  <c r="M5441" i="4"/>
  <c r="K5441" i="4"/>
  <c r="L5441" i="4" s="1"/>
  <c r="M5440" i="4"/>
  <c r="K5440" i="4"/>
  <c r="L5440" i="4" s="1"/>
  <c r="M5439" i="4"/>
  <c r="K5439" i="4"/>
  <c r="L5439" i="4" s="1"/>
  <c r="M5438" i="4"/>
  <c r="K5438" i="4"/>
  <c r="L5438" i="4" s="1"/>
  <c r="M5437" i="4"/>
  <c r="K5437" i="4"/>
  <c r="L5437" i="4" s="1"/>
  <c r="M5436" i="4"/>
  <c r="K5436" i="4"/>
  <c r="L5436" i="4" s="1"/>
  <c r="M5435" i="4"/>
  <c r="K5435" i="4"/>
  <c r="L5435" i="4" s="1"/>
  <c r="M5434" i="4"/>
  <c r="K5434" i="4"/>
  <c r="L5434" i="4" s="1"/>
  <c r="M5433" i="4"/>
  <c r="K5433" i="4"/>
  <c r="L5433" i="4" s="1"/>
  <c r="M5432" i="4"/>
  <c r="K5432" i="4"/>
  <c r="L5432" i="4" s="1"/>
  <c r="M5431" i="4"/>
  <c r="K5431" i="4"/>
  <c r="L5431" i="4" s="1"/>
  <c r="M5430" i="4"/>
  <c r="K5430" i="4"/>
  <c r="L5430" i="4" s="1"/>
  <c r="M5429" i="4"/>
  <c r="K5429" i="4"/>
  <c r="L5429" i="4" s="1"/>
  <c r="M5428" i="4"/>
  <c r="K5428" i="4"/>
  <c r="L5428" i="4" s="1"/>
  <c r="M5427" i="4"/>
  <c r="K5427" i="4"/>
  <c r="L5427" i="4" s="1"/>
  <c r="M5426" i="4"/>
  <c r="K5426" i="4"/>
  <c r="L5426" i="4" s="1"/>
  <c r="M5425" i="4"/>
  <c r="K5425" i="4"/>
  <c r="L5425" i="4" s="1"/>
  <c r="M5424" i="4"/>
  <c r="K5424" i="4"/>
  <c r="L5424" i="4" s="1"/>
  <c r="M5423" i="4"/>
  <c r="K5423" i="4"/>
  <c r="L5423" i="4" s="1"/>
  <c r="M5422" i="4"/>
  <c r="K5422" i="4"/>
  <c r="L5422" i="4" s="1"/>
  <c r="M5421" i="4"/>
  <c r="K5421" i="4"/>
  <c r="L5421" i="4" s="1"/>
  <c r="M5420" i="4"/>
  <c r="K5420" i="4"/>
  <c r="L5420" i="4" s="1"/>
  <c r="M5419" i="4"/>
  <c r="K5419" i="4"/>
  <c r="L5419" i="4" s="1"/>
  <c r="M5418" i="4"/>
  <c r="K5418" i="4"/>
  <c r="L5418" i="4" s="1"/>
  <c r="M5417" i="4"/>
  <c r="K5417" i="4"/>
  <c r="L5417" i="4" s="1"/>
  <c r="M5416" i="4"/>
  <c r="K5416" i="4"/>
  <c r="L5416" i="4" s="1"/>
  <c r="M5415" i="4"/>
  <c r="K5415" i="4"/>
  <c r="L5415" i="4" s="1"/>
  <c r="M5414" i="4"/>
  <c r="K5414" i="4"/>
  <c r="L5414" i="4" s="1"/>
  <c r="M5413" i="4"/>
  <c r="K5413" i="4"/>
  <c r="L5413" i="4" s="1"/>
  <c r="M5412" i="4"/>
  <c r="K5412" i="4"/>
  <c r="L5412" i="4" s="1"/>
  <c r="M5411" i="4"/>
  <c r="K5411" i="4"/>
  <c r="L5411" i="4" s="1"/>
  <c r="M5410" i="4"/>
  <c r="K5410" i="4"/>
  <c r="L5410" i="4" s="1"/>
  <c r="M5409" i="4"/>
  <c r="K5409" i="4"/>
  <c r="L5409" i="4" s="1"/>
  <c r="M5408" i="4"/>
  <c r="K5408" i="4"/>
  <c r="L5408" i="4" s="1"/>
  <c r="M5407" i="4"/>
  <c r="K5407" i="4"/>
  <c r="L5407" i="4" s="1"/>
  <c r="M5406" i="4"/>
  <c r="K5406" i="4"/>
  <c r="L5406" i="4" s="1"/>
  <c r="M5405" i="4"/>
  <c r="K5405" i="4"/>
  <c r="L5405" i="4" s="1"/>
  <c r="M5404" i="4"/>
  <c r="K5404" i="4"/>
  <c r="L5404" i="4" s="1"/>
  <c r="M5403" i="4"/>
  <c r="K5403" i="4"/>
  <c r="L5403" i="4" s="1"/>
  <c r="M5402" i="4"/>
  <c r="K5402" i="4"/>
  <c r="L5402" i="4" s="1"/>
  <c r="M5401" i="4"/>
  <c r="K5401" i="4"/>
  <c r="L5401" i="4" s="1"/>
  <c r="M5400" i="4"/>
  <c r="K5400" i="4"/>
  <c r="L5400" i="4" s="1"/>
  <c r="M5399" i="4"/>
  <c r="K5399" i="4"/>
  <c r="L5399" i="4" s="1"/>
  <c r="M5398" i="4"/>
  <c r="K5398" i="4"/>
  <c r="L5398" i="4" s="1"/>
  <c r="M5397" i="4"/>
  <c r="K5397" i="4"/>
  <c r="L5397" i="4" s="1"/>
  <c r="M5396" i="4"/>
  <c r="K5396" i="4"/>
  <c r="L5396" i="4" s="1"/>
  <c r="M5395" i="4"/>
  <c r="K5395" i="4"/>
  <c r="L5395" i="4" s="1"/>
  <c r="M5394" i="4"/>
  <c r="K5394" i="4"/>
  <c r="L5394" i="4" s="1"/>
  <c r="M5393" i="4"/>
  <c r="K5393" i="4"/>
  <c r="L5393" i="4" s="1"/>
  <c r="M5392" i="4"/>
  <c r="K5392" i="4"/>
  <c r="L5392" i="4" s="1"/>
  <c r="M5391" i="4"/>
  <c r="K5391" i="4"/>
  <c r="L5391" i="4" s="1"/>
  <c r="M5390" i="4"/>
  <c r="K5390" i="4"/>
  <c r="L5390" i="4" s="1"/>
  <c r="M5389" i="4"/>
  <c r="K5389" i="4"/>
  <c r="L5389" i="4" s="1"/>
  <c r="M5388" i="4"/>
  <c r="K5388" i="4"/>
  <c r="L5388" i="4" s="1"/>
  <c r="M5387" i="4"/>
  <c r="K5387" i="4"/>
  <c r="L5387" i="4" s="1"/>
  <c r="M5386" i="4"/>
  <c r="K5386" i="4"/>
  <c r="L5386" i="4" s="1"/>
  <c r="M5385" i="4"/>
  <c r="K5385" i="4"/>
  <c r="L5385" i="4" s="1"/>
  <c r="M5384" i="4"/>
  <c r="K5384" i="4"/>
  <c r="L5384" i="4" s="1"/>
  <c r="M5383" i="4"/>
  <c r="K5383" i="4"/>
  <c r="L5383" i="4" s="1"/>
  <c r="M5382" i="4"/>
  <c r="K5382" i="4"/>
  <c r="L5382" i="4" s="1"/>
  <c r="M5381" i="4"/>
  <c r="K5381" i="4"/>
  <c r="L5381" i="4" s="1"/>
  <c r="M5380" i="4"/>
  <c r="K5380" i="4"/>
  <c r="L5380" i="4" s="1"/>
  <c r="M5379" i="4"/>
  <c r="K5379" i="4"/>
  <c r="L5379" i="4" s="1"/>
  <c r="M5378" i="4"/>
  <c r="K5378" i="4"/>
  <c r="L5378" i="4" s="1"/>
  <c r="M5377" i="4"/>
  <c r="K5377" i="4"/>
  <c r="L5377" i="4" s="1"/>
  <c r="M5376" i="4"/>
  <c r="K5376" i="4"/>
  <c r="L5376" i="4" s="1"/>
  <c r="M5375" i="4"/>
  <c r="K5375" i="4"/>
  <c r="L5375" i="4" s="1"/>
  <c r="M5374" i="4"/>
  <c r="K5374" i="4"/>
  <c r="L5374" i="4" s="1"/>
  <c r="M5373" i="4"/>
  <c r="K5373" i="4"/>
  <c r="L5373" i="4" s="1"/>
  <c r="M5372" i="4"/>
  <c r="K5372" i="4"/>
  <c r="L5372" i="4" s="1"/>
  <c r="M5371" i="4"/>
  <c r="K5371" i="4"/>
  <c r="L5371" i="4" s="1"/>
  <c r="M5370" i="4"/>
  <c r="K5370" i="4"/>
  <c r="L5370" i="4" s="1"/>
  <c r="M5369" i="4"/>
  <c r="K5369" i="4"/>
  <c r="L5369" i="4" s="1"/>
  <c r="M5368" i="4"/>
  <c r="K5368" i="4"/>
  <c r="L5368" i="4" s="1"/>
  <c r="M5367" i="4"/>
  <c r="K5367" i="4"/>
  <c r="L5367" i="4" s="1"/>
  <c r="M5366" i="4"/>
  <c r="K5366" i="4"/>
  <c r="L5366" i="4" s="1"/>
  <c r="M5365" i="4"/>
  <c r="K5365" i="4"/>
  <c r="L5365" i="4" s="1"/>
  <c r="M5364" i="4"/>
  <c r="K5364" i="4"/>
  <c r="L5364" i="4" s="1"/>
  <c r="M5363" i="4"/>
  <c r="K5363" i="4"/>
  <c r="L5363" i="4" s="1"/>
  <c r="M5362" i="4"/>
  <c r="K5362" i="4"/>
  <c r="L5362" i="4" s="1"/>
  <c r="M5361" i="4"/>
  <c r="K5361" i="4"/>
  <c r="L5361" i="4" s="1"/>
  <c r="M5360" i="4"/>
  <c r="K5360" i="4"/>
  <c r="L5360" i="4" s="1"/>
  <c r="M5359" i="4"/>
  <c r="K5359" i="4"/>
  <c r="L5359" i="4" s="1"/>
  <c r="M5358" i="4"/>
  <c r="K5358" i="4"/>
  <c r="L5358" i="4" s="1"/>
  <c r="M5357" i="4"/>
  <c r="K5357" i="4"/>
  <c r="L5357" i="4" s="1"/>
  <c r="M5356" i="4"/>
  <c r="K5356" i="4"/>
  <c r="L5356" i="4" s="1"/>
  <c r="M5355" i="4"/>
  <c r="K5355" i="4"/>
  <c r="L5355" i="4" s="1"/>
  <c r="M5354" i="4"/>
  <c r="K5354" i="4"/>
  <c r="L5354" i="4" s="1"/>
  <c r="M5353" i="4"/>
  <c r="K5353" i="4"/>
  <c r="L5353" i="4" s="1"/>
  <c r="M5352" i="4"/>
  <c r="K5352" i="4"/>
  <c r="L5352" i="4" s="1"/>
  <c r="M5351" i="4"/>
  <c r="K5351" i="4"/>
  <c r="L5351" i="4" s="1"/>
  <c r="M5350" i="4"/>
  <c r="K5350" i="4"/>
  <c r="L5350" i="4" s="1"/>
  <c r="M5349" i="4"/>
  <c r="K5349" i="4"/>
  <c r="L5349" i="4" s="1"/>
  <c r="M5348" i="4"/>
  <c r="K5348" i="4"/>
  <c r="L5348" i="4" s="1"/>
  <c r="M5347" i="4"/>
  <c r="K5347" i="4"/>
  <c r="L5347" i="4" s="1"/>
  <c r="M5346" i="4"/>
  <c r="K5346" i="4"/>
  <c r="L5346" i="4" s="1"/>
  <c r="M5345" i="4"/>
  <c r="K5345" i="4"/>
  <c r="L5345" i="4" s="1"/>
  <c r="M5344" i="4"/>
  <c r="K5344" i="4"/>
  <c r="L5344" i="4" s="1"/>
  <c r="M5343" i="4"/>
  <c r="K5343" i="4"/>
  <c r="L5343" i="4" s="1"/>
  <c r="M5342" i="4"/>
  <c r="K5342" i="4"/>
  <c r="L5342" i="4" s="1"/>
  <c r="M5341" i="4"/>
  <c r="K5341" i="4"/>
  <c r="L5341" i="4" s="1"/>
  <c r="M5340" i="4"/>
  <c r="K5340" i="4"/>
  <c r="L5340" i="4" s="1"/>
  <c r="M5339" i="4"/>
  <c r="K5339" i="4"/>
  <c r="L5339" i="4" s="1"/>
  <c r="M5338" i="4"/>
  <c r="K5338" i="4"/>
  <c r="L5338" i="4" s="1"/>
  <c r="M5337" i="4"/>
  <c r="K5337" i="4"/>
  <c r="L5337" i="4" s="1"/>
  <c r="M5336" i="4"/>
  <c r="K5336" i="4"/>
  <c r="L5336" i="4" s="1"/>
  <c r="M5335" i="4"/>
  <c r="K5335" i="4"/>
  <c r="L5335" i="4" s="1"/>
  <c r="M5334" i="4"/>
  <c r="K5334" i="4"/>
  <c r="L5334" i="4" s="1"/>
  <c r="M5333" i="4"/>
  <c r="K5333" i="4"/>
  <c r="L5333" i="4" s="1"/>
  <c r="M5332" i="4"/>
  <c r="K5332" i="4"/>
  <c r="L5332" i="4" s="1"/>
  <c r="M5331" i="4"/>
  <c r="K5331" i="4"/>
  <c r="L5331" i="4" s="1"/>
  <c r="M5330" i="4"/>
  <c r="K5330" i="4"/>
  <c r="L5330" i="4" s="1"/>
  <c r="M5329" i="4"/>
  <c r="K5329" i="4"/>
  <c r="L5329" i="4" s="1"/>
  <c r="M5328" i="4"/>
  <c r="K5328" i="4"/>
  <c r="L5328" i="4" s="1"/>
  <c r="M5327" i="4"/>
  <c r="K5327" i="4"/>
  <c r="L5327" i="4" s="1"/>
  <c r="M5326" i="4"/>
  <c r="K5326" i="4"/>
  <c r="L5326" i="4" s="1"/>
  <c r="M5325" i="4"/>
  <c r="K5325" i="4"/>
  <c r="L5325" i="4" s="1"/>
  <c r="M5324" i="4"/>
  <c r="K5324" i="4"/>
  <c r="L5324" i="4" s="1"/>
  <c r="M5323" i="4"/>
  <c r="K5323" i="4"/>
  <c r="L5323" i="4" s="1"/>
  <c r="M5322" i="4"/>
  <c r="K5322" i="4"/>
  <c r="L5322" i="4" s="1"/>
  <c r="M5321" i="4"/>
  <c r="K5321" i="4"/>
  <c r="L5321" i="4" s="1"/>
  <c r="M5320" i="4"/>
  <c r="K5320" i="4"/>
  <c r="L5320" i="4" s="1"/>
  <c r="M5319" i="4"/>
  <c r="K5319" i="4"/>
  <c r="L5319" i="4" s="1"/>
  <c r="M5318" i="4"/>
  <c r="K5318" i="4"/>
  <c r="L5318" i="4" s="1"/>
  <c r="M5317" i="4"/>
  <c r="K5317" i="4"/>
  <c r="L5317" i="4" s="1"/>
  <c r="M5316" i="4"/>
  <c r="K5316" i="4"/>
  <c r="L5316" i="4" s="1"/>
  <c r="M5315" i="4"/>
  <c r="K5315" i="4"/>
  <c r="L5315" i="4" s="1"/>
  <c r="M5314" i="4"/>
  <c r="K5314" i="4"/>
  <c r="L5314" i="4" s="1"/>
  <c r="M5313" i="4"/>
  <c r="K5313" i="4"/>
  <c r="L5313" i="4" s="1"/>
  <c r="M5312" i="4"/>
  <c r="K5312" i="4"/>
  <c r="L5312" i="4" s="1"/>
  <c r="M5311" i="4"/>
  <c r="K5311" i="4"/>
  <c r="L5311" i="4" s="1"/>
  <c r="M5310" i="4"/>
  <c r="K5310" i="4"/>
  <c r="L5310" i="4" s="1"/>
  <c r="M5309" i="4"/>
  <c r="K5309" i="4"/>
  <c r="L5309" i="4" s="1"/>
  <c r="M5308" i="4"/>
  <c r="K5308" i="4"/>
  <c r="L5308" i="4" s="1"/>
  <c r="M5307" i="4"/>
  <c r="K5307" i="4"/>
  <c r="L5307" i="4" s="1"/>
  <c r="M5306" i="4"/>
  <c r="K5306" i="4"/>
  <c r="L5306" i="4" s="1"/>
  <c r="M5305" i="4"/>
  <c r="K5305" i="4"/>
  <c r="L5305" i="4" s="1"/>
  <c r="M5304" i="4"/>
  <c r="K5304" i="4"/>
  <c r="L5304" i="4" s="1"/>
  <c r="M5303" i="4"/>
  <c r="K5303" i="4"/>
  <c r="L5303" i="4" s="1"/>
  <c r="M5302" i="4"/>
  <c r="K5302" i="4"/>
  <c r="L5302" i="4" s="1"/>
  <c r="M5301" i="4"/>
  <c r="K5301" i="4"/>
  <c r="L5301" i="4" s="1"/>
  <c r="M5300" i="4"/>
  <c r="K5300" i="4"/>
  <c r="L5300" i="4" s="1"/>
  <c r="M5299" i="4"/>
  <c r="K5299" i="4"/>
  <c r="L5299" i="4" s="1"/>
  <c r="M5298" i="4"/>
  <c r="K5298" i="4"/>
  <c r="L5298" i="4" s="1"/>
  <c r="M5297" i="4"/>
  <c r="K5297" i="4"/>
  <c r="L5297" i="4" s="1"/>
  <c r="M5296" i="4"/>
  <c r="K5296" i="4"/>
  <c r="L5296" i="4" s="1"/>
  <c r="M5295" i="4"/>
  <c r="K5295" i="4"/>
  <c r="L5295" i="4" s="1"/>
  <c r="M5294" i="4"/>
  <c r="K5294" i="4"/>
  <c r="L5294" i="4" s="1"/>
  <c r="M5293" i="4"/>
  <c r="K5293" i="4"/>
  <c r="L5293" i="4" s="1"/>
  <c r="M5292" i="4"/>
  <c r="K5292" i="4"/>
  <c r="L5292" i="4" s="1"/>
  <c r="M5291" i="4"/>
  <c r="K5291" i="4"/>
  <c r="L5291" i="4" s="1"/>
  <c r="M5290" i="4"/>
  <c r="K5290" i="4"/>
  <c r="L5290" i="4" s="1"/>
  <c r="M5289" i="4"/>
  <c r="K5289" i="4"/>
  <c r="L5289" i="4" s="1"/>
  <c r="M5288" i="4"/>
  <c r="K5288" i="4"/>
  <c r="L5288" i="4" s="1"/>
  <c r="M5287" i="4"/>
  <c r="K5287" i="4"/>
  <c r="L5287" i="4" s="1"/>
  <c r="M5286" i="4"/>
  <c r="K5286" i="4"/>
  <c r="L5286" i="4" s="1"/>
  <c r="M5285" i="4"/>
  <c r="K5285" i="4"/>
  <c r="L5285" i="4" s="1"/>
  <c r="M5284" i="4"/>
  <c r="K5284" i="4"/>
  <c r="L5284" i="4" s="1"/>
  <c r="M5283" i="4"/>
  <c r="K5283" i="4"/>
  <c r="L5283" i="4" s="1"/>
  <c r="M5282" i="4"/>
  <c r="K5282" i="4"/>
  <c r="L5282" i="4" s="1"/>
  <c r="M5281" i="4"/>
  <c r="K5281" i="4"/>
  <c r="L5281" i="4" s="1"/>
  <c r="M5280" i="4"/>
  <c r="K5280" i="4"/>
  <c r="L5280" i="4" s="1"/>
  <c r="M5279" i="4"/>
  <c r="K5279" i="4"/>
  <c r="L5279" i="4" s="1"/>
  <c r="M5278" i="4"/>
  <c r="K5278" i="4"/>
  <c r="L5278" i="4" s="1"/>
  <c r="M5277" i="4"/>
  <c r="K5277" i="4"/>
  <c r="L5277" i="4" s="1"/>
  <c r="M5276" i="4"/>
  <c r="K5276" i="4"/>
  <c r="L5276" i="4" s="1"/>
  <c r="M5275" i="4"/>
  <c r="K5275" i="4"/>
  <c r="L5275" i="4" s="1"/>
  <c r="M5274" i="4"/>
  <c r="K5274" i="4"/>
  <c r="L5274" i="4" s="1"/>
  <c r="M5273" i="4"/>
  <c r="K5273" i="4"/>
  <c r="L5273" i="4" s="1"/>
  <c r="M5272" i="4"/>
  <c r="K5272" i="4"/>
  <c r="L5272" i="4" s="1"/>
  <c r="M5271" i="4"/>
  <c r="K5271" i="4"/>
  <c r="L5271" i="4" s="1"/>
  <c r="M5270" i="4"/>
  <c r="K5270" i="4"/>
  <c r="L5270" i="4" s="1"/>
  <c r="M5269" i="4"/>
  <c r="K5269" i="4"/>
  <c r="L5269" i="4" s="1"/>
  <c r="M5268" i="4"/>
  <c r="K5268" i="4"/>
  <c r="M5267" i="4"/>
  <c r="K5267" i="4"/>
  <c r="M5266" i="4"/>
  <c r="K5266" i="4"/>
  <c r="M5265" i="4"/>
  <c r="K5265" i="4"/>
  <c r="M5264" i="4"/>
  <c r="K5264" i="4"/>
  <c r="M5263" i="4"/>
  <c r="K5263" i="4"/>
  <c r="M5262" i="4"/>
  <c r="K5262" i="4"/>
  <c r="M5261" i="4"/>
  <c r="K5261" i="4"/>
  <c r="M5260" i="4"/>
  <c r="K5260" i="4"/>
  <c r="M5259" i="4"/>
  <c r="K5259" i="4"/>
  <c r="M5258" i="4"/>
  <c r="K5258" i="4"/>
  <c r="M5257" i="4"/>
  <c r="K5257" i="4"/>
  <c r="L5257" i="4" s="1"/>
  <c r="M5256" i="4"/>
  <c r="K5256" i="4"/>
  <c r="L5256" i="4" s="1"/>
  <c r="M5255" i="4"/>
  <c r="K5255" i="4"/>
  <c r="L5255" i="4" s="1"/>
  <c r="M5254" i="4"/>
  <c r="K5254" i="4"/>
  <c r="L5254" i="4" s="1"/>
  <c r="M5253" i="4"/>
  <c r="K5253" i="4"/>
  <c r="L5253" i="4" s="1"/>
  <c r="M5252" i="4"/>
  <c r="K5252" i="4"/>
  <c r="L5252" i="4" s="1"/>
  <c r="M5251" i="4"/>
  <c r="K5251" i="4"/>
  <c r="L5251" i="4" s="1"/>
  <c r="M5250" i="4"/>
  <c r="K5250" i="4"/>
  <c r="L5250" i="4" s="1"/>
  <c r="M5249" i="4"/>
  <c r="K5249" i="4"/>
  <c r="L5249" i="4" s="1"/>
  <c r="M5248" i="4"/>
  <c r="K5248" i="4"/>
  <c r="L5248" i="4" s="1"/>
  <c r="M5247" i="4"/>
  <c r="K5247" i="4"/>
  <c r="L5247" i="4" s="1"/>
  <c r="M5246" i="4"/>
  <c r="K5246" i="4"/>
  <c r="L5246" i="4" s="1"/>
  <c r="M5245" i="4"/>
  <c r="K5245" i="4"/>
  <c r="L5245" i="4" s="1"/>
  <c r="M5244" i="4"/>
  <c r="K5244" i="4"/>
  <c r="L5244" i="4" s="1"/>
  <c r="M5243" i="4"/>
  <c r="K5243" i="4"/>
  <c r="L5243" i="4" s="1"/>
  <c r="M5242" i="4"/>
  <c r="K5242" i="4"/>
  <c r="L5242" i="4" s="1"/>
  <c r="M5241" i="4"/>
  <c r="K5241" i="4"/>
  <c r="L5241" i="4" s="1"/>
  <c r="M5240" i="4"/>
  <c r="K5240" i="4"/>
  <c r="L5240" i="4" s="1"/>
  <c r="M5239" i="4"/>
  <c r="K5239" i="4"/>
  <c r="L5239" i="4" s="1"/>
  <c r="M5238" i="4"/>
  <c r="K5238" i="4"/>
  <c r="L5238" i="4" s="1"/>
  <c r="M5237" i="4"/>
  <c r="K5237" i="4"/>
  <c r="L5237" i="4" s="1"/>
  <c r="M5236" i="4"/>
  <c r="K5236" i="4"/>
  <c r="L5236" i="4" s="1"/>
  <c r="M5235" i="4"/>
  <c r="K5235" i="4"/>
  <c r="L5235" i="4" s="1"/>
  <c r="M5234" i="4"/>
  <c r="K5234" i="4"/>
  <c r="L5234" i="4" s="1"/>
  <c r="M5233" i="4"/>
  <c r="K5233" i="4"/>
  <c r="L5233" i="4" s="1"/>
  <c r="M5232" i="4"/>
  <c r="K5232" i="4"/>
  <c r="L5232" i="4" s="1"/>
  <c r="M5231" i="4"/>
  <c r="K5231" i="4"/>
  <c r="L5231" i="4" s="1"/>
  <c r="M5230" i="4"/>
  <c r="K5230" i="4"/>
  <c r="L5230" i="4" s="1"/>
  <c r="M5229" i="4"/>
  <c r="K5229" i="4"/>
  <c r="L5229" i="4" s="1"/>
  <c r="M5228" i="4"/>
  <c r="K5228" i="4"/>
  <c r="L5228" i="4" s="1"/>
  <c r="M5227" i="4"/>
  <c r="K5227" i="4"/>
  <c r="L5227" i="4" s="1"/>
  <c r="M5226" i="4"/>
  <c r="K5226" i="4"/>
  <c r="L5226" i="4" s="1"/>
  <c r="M5225" i="4"/>
  <c r="K5225" i="4"/>
  <c r="L5225" i="4" s="1"/>
  <c r="M5224" i="4"/>
  <c r="K5224" i="4"/>
  <c r="L5224" i="4" s="1"/>
  <c r="M5223" i="4"/>
  <c r="K5223" i="4"/>
  <c r="L5223" i="4" s="1"/>
  <c r="M5222" i="4"/>
  <c r="K5222" i="4"/>
  <c r="L5222" i="4" s="1"/>
  <c r="M5221" i="4"/>
  <c r="K5221" i="4"/>
  <c r="L5221" i="4" s="1"/>
  <c r="M5220" i="4"/>
  <c r="K5220" i="4"/>
  <c r="L5220" i="4" s="1"/>
  <c r="M5219" i="4"/>
  <c r="K5219" i="4"/>
  <c r="L5219" i="4" s="1"/>
  <c r="M5218" i="4"/>
  <c r="K5218" i="4"/>
  <c r="L5218" i="4" s="1"/>
  <c r="M5217" i="4"/>
  <c r="K5217" i="4"/>
  <c r="L5217" i="4" s="1"/>
  <c r="M5216" i="4"/>
  <c r="K5216" i="4"/>
  <c r="L5216" i="4" s="1"/>
  <c r="M5215" i="4"/>
  <c r="K5215" i="4"/>
  <c r="L5215" i="4" s="1"/>
  <c r="M5214" i="4"/>
  <c r="K5214" i="4"/>
  <c r="L5214" i="4" s="1"/>
  <c r="M5213" i="4"/>
  <c r="K5213" i="4"/>
  <c r="L5213" i="4" s="1"/>
  <c r="M5212" i="4"/>
  <c r="K5212" i="4"/>
  <c r="L5212" i="4" s="1"/>
  <c r="M5211" i="4"/>
  <c r="K5211" i="4"/>
  <c r="L5211" i="4" s="1"/>
  <c r="M5210" i="4"/>
  <c r="K5210" i="4"/>
  <c r="L5210" i="4" s="1"/>
  <c r="M5209" i="4"/>
  <c r="K5209" i="4"/>
  <c r="L5209" i="4" s="1"/>
  <c r="M5208" i="4"/>
  <c r="K5208" i="4"/>
  <c r="L5208" i="4" s="1"/>
  <c r="M5207" i="4"/>
  <c r="K5207" i="4"/>
  <c r="L5207" i="4" s="1"/>
  <c r="M5206" i="4"/>
  <c r="K5206" i="4"/>
  <c r="L5206" i="4" s="1"/>
  <c r="M5205" i="4"/>
  <c r="K5205" i="4"/>
  <c r="L5205" i="4" s="1"/>
  <c r="M5204" i="4"/>
  <c r="K5204" i="4"/>
  <c r="L5204" i="4" s="1"/>
  <c r="M5203" i="4"/>
  <c r="K5203" i="4"/>
  <c r="L5203" i="4" s="1"/>
  <c r="M5202" i="4"/>
  <c r="K5202" i="4"/>
  <c r="L5202" i="4" s="1"/>
  <c r="M5201" i="4"/>
  <c r="K5201" i="4"/>
  <c r="L5201" i="4" s="1"/>
  <c r="M5200" i="4"/>
  <c r="K5200" i="4"/>
  <c r="L5200" i="4" s="1"/>
  <c r="M5199" i="4"/>
  <c r="K5199" i="4"/>
  <c r="L5199" i="4" s="1"/>
  <c r="M5198" i="4"/>
  <c r="K5198" i="4"/>
  <c r="L5198" i="4" s="1"/>
  <c r="M5197" i="4"/>
  <c r="K5197" i="4"/>
  <c r="L5197" i="4" s="1"/>
  <c r="M5196" i="4"/>
  <c r="K5196" i="4"/>
  <c r="L5196" i="4" s="1"/>
  <c r="M5195" i="4"/>
  <c r="K5195" i="4"/>
  <c r="L5195" i="4" s="1"/>
  <c r="M5194" i="4"/>
  <c r="K5194" i="4"/>
  <c r="L5194" i="4" s="1"/>
  <c r="M5193" i="4"/>
  <c r="K5193" i="4"/>
  <c r="L5193" i="4" s="1"/>
  <c r="M5192" i="4"/>
  <c r="K5192" i="4"/>
  <c r="L5192" i="4" s="1"/>
  <c r="M5191" i="4"/>
  <c r="K5191" i="4"/>
  <c r="L5191" i="4" s="1"/>
  <c r="M5190" i="4"/>
  <c r="K5190" i="4"/>
  <c r="L5190" i="4" s="1"/>
  <c r="M5189" i="4"/>
  <c r="K5189" i="4"/>
  <c r="L5189" i="4" s="1"/>
  <c r="M5188" i="4"/>
  <c r="K5188" i="4"/>
  <c r="L5188" i="4" s="1"/>
  <c r="M5187" i="4"/>
  <c r="K5187" i="4"/>
  <c r="L5187" i="4" s="1"/>
  <c r="M5186" i="4"/>
  <c r="K5186" i="4"/>
  <c r="L5186" i="4" s="1"/>
  <c r="M5185" i="4"/>
  <c r="K5185" i="4"/>
  <c r="L5185" i="4" s="1"/>
  <c r="M5184" i="4"/>
  <c r="K5184" i="4"/>
  <c r="L5184" i="4" s="1"/>
  <c r="M5183" i="4"/>
  <c r="K5183" i="4"/>
  <c r="L5183" i="4" s="1"/>
  <c r="M5182" i="4"/>
  <c r="K5182" i="4"/>
  <c r="L5182" i="4" s="1"/>
  <c r="M5181" i="4"/>
  <c r="K5181" i="4"/>
  <c r="L5181" i="4" s="1"/>
  <c r="M5180" i="4"/>
  <c r="K5180" i="4"/>
  <c r="L5180" i="4" s="1"/>
  <c r="M5179" i="4"/>
  <c r="K5179" i="4"/>
  <c r="L5179" i="4" s="1"/>
  <c r="M5178" i="4"/>
  <c r="K5178" i="4"/>
  <c r="L5178" i="4" s="1"/>
  <c r="M5177" i="4"/>
  <c r="K5177" i="4"/>
  <c r="L5177" i="4" s="1"/>
  <c r="M5176" i="4"/>
  <c r="K5176" i="4"/>
  <c r="L5176" i="4" s="1"/>
  <c r="M5175" i="4"/>
  <c r="K5175" i="4"/>
  <c r="L5175" i="4" s="1"/>
  <c r="M5174" i="4"/>
  <c r="K5174" i="4"/>
  <c r="L5174" i="4" s="1"/>
  <c r="M5173" i="4"/>
  <c r="K5173" i="4"/>
  <c r="L5173" i="4" s="1"/>
  <c r="M5172" i="4"/>
  <c r="K5172" i="4"/>
  <c r="L5172" i="4" s="1"/>
  <c r="M5171" i="4"/>
  <c r="K5171" i="4"/>
  <c r="L5171" i="4" s="1"/>
  <c r="M5170" i="4"/>
  <c r="K5170" i="4"/>
  <c r="L5170" i="4" s="1"/>
  <c r="M5169" i="4"/>
  <c r="K5169" i="4"/>
  <c r="L5169" i="4" s="1"/>
  <c r="M5168" i="4"/>
  <c r="K5168" i="4"/>
  <c r="L5168" i="4" s="1"/>
  <c r="M5167" i="4"/>
  <c r="K5167" i="4"/>
  <c r="L5167" i="4" s="1"/>
  <c r="M5166" i="4"/>
  <c r="K5166" i="4"/>
  <c r="L5166" i="4" s="1"/>
  <c r="M5165" i="4"/>
  <c r="K5165" i="4"/>
  <c r="L5165" i="4" s="1"/>
  <c r="M5164" i="4"/>
  <c r="K5164" i="4"/>
  <c r="L5164" i="4" s="1"/>
  <c r="M5163" i="4"/>
  <c r="K5163" i="4"/>
  <c r="L5163" i="4" s="1"/>
  <c r="M5162" i="4"/>
  <c r="K5162" i="4"/>
  <c r="L5162" i="4" s="1"/>
  <c r="M5161" i="4"/>
  <c r="K5161" i="4"/>
  <c r="L5161" i="4" s="1"/>
  <c r="M5160" i="4"/>
  <c r="K5160" i="4"/>
  <c r="L5160" i="4" s="1"/>
  <c r="M5159" i="4"/>
  <c r="K5159" i="4"/>
  <c r="L5159" i="4" s="1"/>
  <c r="M5158" i="4"/>
  <c r="K5158" i="4"/>
  <c r="L5158" i="4" s="1"/>
  <c r="M5157" i="4"/>
  <c r="K5157" i="4"/>
  <c r="L5157" i="4" s="1"/>
  <c r="M5156" i="4"/>
  <c r="K5156" i="4"/>
  <c r="L5156" i="4" s="1"/>
  <c r="M5155" i="4"/>
  <c r="K5155" i="4"/>
  <c r="L5155" i="4" s="1"/>
  <c r="M5154" i="4"/>
  <c r="K5154" i="4"/>
  <c r="L5154" i="4" s="1"/>
  <c r="M5153" i="4"/>
  <c r="K5153" i="4"/>
  <c r="L5153" i="4" s="1"/>
  <c r="M5152" i="4"/>
  <c r="K5152" i="4"/>
  <c r="L5152" i="4" s="1"/>
  <c r="M5151" i="4"/>
  <c r="K5151" i="4"/>
  <c r="L5151" i="4" s="1"/>
  <c r="M5150" i="4"/>
  <c r="K5150" i="4"/>
  <c r="L5150" i="4" s="1"/>
  <c r="M5149" i="4"/>
  <c r="K5149" i="4"/>
  <c r="L5149" i="4" s="1"/>
  <c r="M5148" i="4"/>
  <c r="K5148" i="4"/>
  <c r="L5148" i="4" s="1"/>
  <c r="M5147" i="4"/>
  <c r="K5147" i="4"/>
  <c r="L5147" i="4" s="1"/>
  <c r="M5146" i="4"/>
  <c r="K5146" i="4"/>
  <c r="L5146" i="4" s="1"/>
  <c r="M5145" i="4"/>
  <c r="K5145" i="4"/>
  <c r="L5145" i="4" s="1"/>
  <c r="M5144" i="4"/>
  <c r="K5144" i="4"/>
  <c r="L5144" i="4" s="1"/>
  <c r="M5143" i="4"/>
  <c r="K5143" i="4"/>
  <c r="L5143" i="4" s="1"/>
  <c r="M5142" i="4"/>
  <c r="K5142" i="4"/>
  <c r="L5142" i="4" s="1"/>
  <c r="M5141" i="4"/>
  <c r="K5141" i="4"/>
  <c r="L5141" i="4" s="1"/>
  <c r="M5140" i="4"/>
  <c r="K5140" i="4"/>
  <c r="L5140" i="4" s="1"/>
  <c r="M5139" i="4"/>
  <c r="K5139" i="4"/>
  <c r="L5139" i="4" s="1"/>
  <c r="M5138" i="4"/>
  <c r="K5138" i="4"/>
  <c r="L5138" i="4" s="1"/>
  <c r="M5137" i="4"/>
  <c r="K5137" i="4"/>
  <c r="L5137" i="4" s="1"/>
  <c r="M5136" i="4"/>
  <c r="K5136" i="4"/>
  <c r="L5136" i="4" s="1"/>
  <c r="M5135" i="4"/>
  <c r="K5135" i="4"/>
  <c r="L5135" i="4" s="1"/>
  <c r="M5134" i="4"/>
  <c r="K5134" i="4"/>
  <c r="L5134" i="4" s="1"/>
  <c r="M5133" i="4"/>
  <c r="K5133" i="4"/>
  <c r="L5133" i="4" s="1"/>
  <c r="M5132" i="4"/>
  <c r="K5132" i="4"/>
  <c r="L5132" i="4" s="1"/>
  <c r="M5131" i="4"/>
  <c r="K5131" i="4"/>
  <c r="L5131" i="4" s="1"/>
  <c r="M5130" i="4"/>
  <c r="K5130" i="4"/>
  <c r="L5130" i="4" s="1"/>
  <c r="M5129" i="4"/>
  <c r="K5129" i="4"/>
  <c r="L5129" i="4" s="1"/>
  <c r="M5128" i="4"/>
  <c r="K5128" i="4"/>
  <c r="L5128" i="4" s="1"/>
  <c r="M5127" i="4"/>
  <c r="K5127" i="4"/>
  <c r="L5127" i="4" s="1"/>
  <c r="M5126" i="4"/>
  <c r="K5126" i="4"/>
  <c r="L5126" i="4" s="1"/>
  <c r="M5125" i="4"/>
  <c r="K5125" i="4"/>
  <c r="L5125" i="4" s="1"/>
  <c r="M5124" i="4"/>
  <c r="K5124" i="4"/>
  <c r="L5124" i="4" s="1"/>
  <c r="M5123" i="4"/>
  <c r="K5123" i="4"/>
  <c r="L5123" i="4" s="1"/>
  <c r="M5122" i="4"/>
  <c r="K5122" i="4"/>
  <c r="L5122" i="4" s="1"/>
  <c r="M5121" i="4"/>
  <c r="K5121" i="4"/>
  <c r="L5121" i="4" s="1"/>
  <c r="M5120" i="4"/>
  <c r="K5120" i="4"/>
  <c r="L5120" i="4" s="1"/>
  <c r="M5119" i="4"/>
  <c r="K5119" i="4"/>
  <c r="L5119" i="4" s="1"/>
  <c r="M5118" i="4"/>
  <c r="K5118" i="4"/>
  <c r="L5118" i="4" s="1"/>
  <c r="M5117" i="4"/>
  <c r="K5117" i="4"/>
  <c r="L5117" i="4" s="1"/>
  <c r="M5116" i="4"/>
  <c r="K5116" i="4"/>
  <c r="L5116" i="4" s="1"/>
  <c r="M5115" i="4"/>
  <c r="K5115" i="4"/>
  <c r="L5115" i="4" s="1"/>
  <c r="M5114" i="4"/>
  <c r="K5114" i="4"/>
  <c r="L5114" i="4" s="1"/>
  <c r="M5113" i="4"/>
  <c r="K5113" i="4"/>
  <c r="L5113" i="4" s="1"/>
  <c r="M5112" i="4"/>
  <c r="K5112" i="4"/>
  <c r="L5112" i="4" s="1"/>
  <c r="M5111" i="4"/>
  <c r="K5111" i="4"/>
  <c r="L5111" i="4" s="1"/>
  <c r="M5110" i="4"/>
  <c r="K5110" i="4"/>
  <c r="L5110" i="4" s="1"/>
  <c r="M5109" i="4"/>
  <c r="K5109" i="4"/>
  <c r="L5109" i="4" s="1"/>
  <c r="M5108" i="4"/>
  <c r="K5108" i="4"/>
  <c r="L5108" i="4" s="1"/>
  <c r="M5107" i="4"/>
  <c r="K5107" i="4"/>
  <c r="L5107" i="4" s="1"/>
  <c r="M5106" i="4"/>
  <c r="K5106" i="4"/>
  <c r="L5106" i="4" s="1"/>
  <c r="M5105" i="4"/>
  <c r="K5105" i="4"/>
  <c r="L5105" i="4" s="1"/>
  <c r="M5104" i="4"/>
  <c r="K5104" i="4"/>
  <c r="L5104" i="4" s="1"/>
  <c r="M5103" i="4"/>
  <c r="K5103" i="4"/>
  <c r="L5103" i="4" s="1"/>
  <c r="M5102" i="4"/>
  <c r="K5102" i="4"/>
  <c r="L5102" i="4" s="1"/>
  <c r="M5101" i="4"/>
  <c r="K5101" i="4"/>
  <c r="L5101" i="4" s="1"/>
  <c r="M5100" i="4"/>
  <c r="K5100" i="4"/>
  <c r="L5100" i="4" s="1"/>
  <c r="M5099" i="4"/>
  <c r="K5099" i="4"/>
  <c r="L5099" i="4" s="1"/>
  <c r="M5098" i="4"/>
  <c r="K5098" i="4"/>
  <c r="L5098" i="4" s="1"/>
  <c r="M5097" i="4"/>
  <c r="K5097" i="4"/>
  <c r="L5097" i="4" s="1"/>
  <c r="M5096" i="4"/>
  <c r="K5096" i="4"/>
  <c r="L5096" i="4" s="1"/>
  <c r="M5095" i="4"/>
  <c r="K5095" i="4"/>
  <c r="L5095" i="4" s="1"/>
  <c r="M5094" i="4"/>
  <c r="K5094" i="4"/>
  <c r="L5094" i="4" s="1"/>
  <c r="M5093" i="4"/>
  <c r="K5093" i="4"/>
  <c r="L5093" i="4" s="1"/>
  <c r="M5092" i="4"/>
  <c r="K5092" i="4"/>
  <c r="L5092" i="4" s="1"/>
  <c r="M5091" i="4"/>
  <c r="K5091" i="4"/>
  <c r="L5091" i="4" s="1"/>
  <c r="M5090" i="4"/>
  <c r="K5090" i="4"/>
  <c r="L5090" i="4" s="1"/>
  <c r="M5089" i="4"/>
  <c r="K5089" i="4"/>
  <c r="L5089" i="4" s="1"/>
  <c r="M5088" i="4"/>
  <c r="K5088" i="4"/>
  <c r="L5088" i="4" s="1"/>
  <c r="M5087" i="4"/>
  <c r="K5087" i="4"/>
  <c r="L5087" i="4" s="1"/>
  <c r="M5086" i="4"/>
  <c r="K5086" i="4"/>
  <c r="L5086" i="4" s="1"/>
  <c r="M5085" i="4"/>
  <c r="K5085" i="4"/>
  <c r="L5085" i="4" s="1"/>
  <c r="M5084" i="4"/>
  <c r="K5084" i="4"/>
  <c r="L5084" i="4" s="1"/>
  <c r="M5083" i="4"/>
  <c r="K5083" i="4"/>
  <c r="L5083" i="4" s="1"/>
  <c r="M5082" i="4"/>
  <c r="K5082" i="4"/>
  <c r="L5082" i="4" s="1"/>
  <c r="M5081" i="4"/>
  <c r="K5081" i="4"/>
  <c r="L5081" i="4" s="1"/>
  <c r="M5080" i="4"/>
  <c r="K5080" i="4"/>
  <c r="L5080" i="4" s="1"/>
  <c r="M5079" i="4"/>
  <c r="K5079" i="4"/>
  <c r="L5079" i="4" s="1"/>
  <c r="M5078" i="4"/>
  <c r="K5078" i="4"/>
  <c r="L5078" i="4" s="1"/>
  <c r="M5077" i="4"/>
  <c r="K5077" i="4"/>
  <c r="L5077" i="4" s="1"/>
  <c r="M5076" i="4"/>
  <c r="K5076" i="4"/>
  <c r="L5076" i="4" s="1"/>
  <c r="M5075" i="4"/>
  <c r="K5075" i="4"/>
  <c r="L5075" i="4" s="1"/>
  <c r="M5074" i="4"/>
  <c r="K5074" i="4"/>
  <c r="L5074" i="4" s="1"/>
  <c r="M5073" i="4"/>
  <c r="K5073" i="4"/>
  <c r="L5073" i="4" s="1"/>
  <c r="M5072" i="4"/>
  <c r="K5072" i="4"/>
  <c r="L5072" i="4" s="1"/>
  <c r="M5071" i="4"/>
  <c r="K5071" i="4"/>
  <c r="L5071" i="4" s="1"/>
  <c r="M5070" i="4"/>
  <c r="K5070" i="4"/>
  <c r="L5070" i="4" s="1"/>
  <c r="M5069" i="4"/>
  <c r="K5069" i="4"/>
  <c r="L5069" i="4" s="1"/>
  <c r="M5068" i="4"/>
  <c r="K5068" i="4"/>
  <c r="L5068" i="4" s="1"/>
  <c r="M5067" i="4"/>
  <c r="K5067" i="4"/>
  <c r="L5067" i="4" s="1"/>
  <c r="M5066" i="4"/>
  <c r="K5066" i="4"/>
  <c r="L5066" i="4" s="1"/>
  <c r="M5065" i="4"/>
  <c r="K5065" i="4"/>
  <c r="L5065" i="4" s="1"/>
  <c r="M5064" i="4"/>
  <c r="K5064" i="4"/>
  <c r="L5064" i="4" s="1"/>
  <c r="M5063" i="4"/>
  <c r="K5063" i="4"/>
  <c r="L5063" i="4" s="1"/>
  <c r="M5062" i="4"/>
  <c r="K5062" i="4"/>
  <c r="L5062" i="4" s="1"/>
  <c r="M5061" i="4"/>
  <c r="K5061" i="4"/>
  <c r="L5061" i="4" s="1"/>
  <c r="M5060" i="4"/>
  <c r="K5060" i="4"/>
  <c r="L5060" i="4" s="1"/>
  <c r="M5059" i="4"/>
  <c r="K5059" i="4"/>
  <c r="L5059" i="4" s="1"/>
  <c r="M5058" i="4"/>
  <c r="K5058" i="4"/>
  <c r="L5058" i="4" s="1"/>
  <c r="M5057" i="4"/>
  <c r="K5057" i="4"/>
  <c r="L5057" i="4" s="1"/>
  <c r="M5056" i="4"/>
  <c r="K5056" i="4"/>
  <c r="L5056" i="4" s="1"/>
  <c r="M5055" i="4"/>
  <c r="K5055" i="4"/>
  <c r="L5055" i="4" s="1"/>
  <c r="M5054" i="4"/>
  <c r="K5054" i="4"/>
  <c r="L5054" i="4" s="1"/>
  <c r="M5053" i="4"/>
  <c r="K5053" i="4"/>
  <c r="L5053" i="4" s="1"/>
  <c r="M5052" i="4"/>
  <c r="K5052" i="4"/>
  <c r="L5052" i="4" s="1"/>
  <c r="M5051" i="4"/>
  <c r="K5051" i="4"/>
  <c r="L5051" i="4" s="1"/>
  <c r="M5050" i="4"/>
  <c r="K5050" i="4"/>
  <c r="L5050" i="4" s="1"/>
  <c r="M5049" i="4"/>
  <c r="K5049" i="4"/>
  <c r="L5049" i="4" s="1"/>
  <c r="M5048" i="4"/>
  <c r="K5048" i="4"/>
  <c r="L5048" i="4" s="1"/>
  <c r="M5047" i="4"/>
  <c r="K5047" i="4"/>
  <c r="L5047" i="4" s="1"/>
  <c r="M5046" i="4"/>
  <c r="K5046" i="4"/>
  <c r="L5046" i="4" s="1"/>
  <c r="M5045" i="4"/>
  <c r="K5045" i="4"/>
  <c r="L5045" i="4" s="1"/>
  <c r="M5044" i="4"/>
  <c r="K5044" i="4"/>
  <c r="L5044" i="4" s="1"/>
  <c r="M5043" i="4"/>
  <c r="K5043" i="4"/>
  <c r="L5043" i="4" s="1"/>
  <c r="M5042" i="4"/>
  <c r="K5042" i="4"/>
  <c r="L5042" i="4" s="1"/>
  <c r="M5041" i="4"/>
  <c r="K5041" i="4"/>
  <c r="L5041" i="4" s="1"/>
  <c r="M5040" i="4"/>
  <c r="K5040" i="4"/>
  <c r="L5040" i="4" s="1"/>
  <c r="M5039" i="4"/>
  <c r="K5039" i="4"/>
  <c r="L5039" i="4" s="1"/>
  <c r="M5038" i="4"/>
  <c r="K5038" i="4"/>
  <c r="L5038" i="4" s="1"/>
  <c r="M5037" i="4"/>
  <c r="K5037" i="4"/>
  <c r="L5037" i="4" s="1"/>
  <c r="M5036" i="4"/>
  <c r="K5036" i="4"/>
  <c r="L5036" i="4" s="1"/>
  <c r="M5035" i="4"/>
  <c r="K5035" i="4"/>
  <c r="L5035" i="4" s="1"/>
  <c r="M5034" i="4"/>
  <c r="K5034" i="4"/>
  <c r="L5034" i="4" s="1"/>
  <c r="M5033" i="4"/>
  <c r="K5033" i="4"/>
  <c r="L5033" i="4" s="1"/>
  <c r="M5032" i="4"/>
  <c r="K5032" i="4"/>
  <c r="L5032" i="4" s="1"/>
  <c r="M5031" i="4"/>
  <c r="K5031" i="4"/>
  <c r="L5031" i="4" s="1"/>
  <c r="M5030" i="4"/>
  <c r="K5030" i="4"/>
  <c r="L5030" i="4" s="1"/>
  <c r="M5029" i="4"/>
  <c r="K5029" i="4"/>
  <c r="L5029" i="4" s="1"/>
  <c r="M5028" i="4"/>
  <c r="K5028" i="4"/>
  <c r="L5028" i="4" s="1"/>
  <c r="M5027" i="4"/>
  <c r="K5027" i="4"/>
  <c r="L5027" i="4" s="1"/>
  <c r="M5026" i="4"/>
  <c r="K5026" i="4"/>
  <c r="L5026" i="4" s="1"/>
  <c r="M5025" i="4"/>
  <c r="K5025" i="4"/>
  <c r="L5025" i="4" s="1"/>
  <c r="M5024" i="4"/>
  <c r="K5024" i="4"/>
  <c r="L5024" i="4" s="1"/>
  <c r="M5023" i="4"/>
  <c r="K5023" i="4"/>
  <c r="L5023" i="4" s="1"/>
  <c r="M5022" i="4"/>
  <c r="K5022" i="4"/>
  <c r="L5022" i="4" s="1"/>
  <c r="M5021" i="4"/>
  <c r="K5021" i="4"/>
  <c r="L5021" i="4" s="1"/>
  <c r="M5020" i="4"/>
  <c r="K5020" i="4"/>
  <c r="L5020" i="4" s="1"/>
  <c r="M5019" i="4"/>
  <c r="K5019" i="4"/>
  <c r="L5019" i="4" s="1"/>
  <c r="M5018" i="4"/>
  <c r="K5018" i="4"/>
  <c r="L5018" i="4" s="1"/>
  <c r="M5017" i="4"/>
  <c r="K5017" i="4"/>
  <c r="L5017" i="4" s="1"/>
  <c r="M5016" i="4"/>
  <c r="K5016" i="4"/>
  <c r="L5016" i="4" s="1"/>
  <c r="M5015" i="4"/>
  <c r="K5015" i="4"/>
  <c r="L5015" i="4" s="1"/>
  <c r="M5014" i="4"/>
  <c r="K5014" i="4"/>
  <c r="L5014" i="4" s="1"/>
  <c r="M5013" i="4"/>
  <c r="K5013" i="4"/>
  <c r="L5013" i="4" s="1"/>
  <c r="M5012" i="4"/>
  <c r="K5012" i="4"/>
  <c r="L5012" i="4" s="1"/>
  <c r="M5011" i="4"/>
  <c r="K5011" i="4"/>
  <c r="L5011" i="4" s="1"/>
  <c r="M5010" i="4"/>
  <c r="K5010" i="4"/>
  <c r="L5010" i="4" s="1"/>
  <c r="M5009" i="4"/>
  <c r="K5009" i="4"/>
  <c r="L5009" i="4" s="1"/>
  <c r="M5008" i="4"/>
  <c r="K5008" i="4"/>
  <c r="L5008" i="4" s="1"/>
  <c r="M5007" i="4"/>
  <c r="K5007" i="4"/>
  <c r="L5007" i="4" s="1"/>
  <c r="M5006" i="4"/>
  <c r="K5006" i="4"/>
  <c r="L5006" i="4" s="1"/>
  <c r="M5005" i="4"/>
  <c r="K5005" i="4"/>
  <c r="L5005" i="4" s="1"/>
  <c r="M5004" i="4"/>
  <c r="K5004" i="4"/>
  <c r="L5004" i="4" s="1"/>
  <c r="M5003" i="4"/>
  <c r="K5003" i="4"/>
  <c r="L5003" i="4" s="1"/>
  <c r="M5002" i="4"/>
  <c r="K5002" i="4"/>
  <c r="L5002" i="4" s="1"/>
  <c r="M5001" i="4"/>
  <c r="K5001" i="4"/>
  <c r="L5001" i="4" s="1"/>
  <c r="M5000" i="4"/>
  <c r="K5000" i="4"/>
  <c r="L5000" i="4" s="1"/>
  <c r="M4999" i="4"/>
  <c r="K4999" i="4"/>
  <c r="L4999" i="4" s="1"/>
  <c r="M4998" i="4"/>
  <c r="K4998" i="4"/>
  <c r="L4998" i="4" s="1"/>
  <c r="M4997" i="4"/>
  <c r="K4997" i="4"/>
  <c r="L4997" i="4" s="1"/>
  <c r="M4996" i="4"/>
  <c r="K4996" i="4"/>
  <c r="L4996" i="4" s="1"/>
  <c r="M4995" i="4"/>
  <c r="K4995" i="4"/>
  <c r="L4995" i="4" s="1"/>
  <c r="M4994" i="4"/>
  <c r="K4994" i="4"/>
  <c r="L4994" i="4" s="1"/>
  <c r="M4993" i="4"/>
  <c r="K4993" i="4"/>
  <c r="L4993" i="4" s="1"/>
  <c r="M4992" i="4"/>
  <c r="K4992" i="4"/>
  <c r="L4992" i="4" s="1"/>
  <c r="M4991" i="4"/>
  <c r="K4991" i="4"/>
  <c r="L4991" i="4" s="1"/>
  <c r="M4990" i="4"/>
  <c r="K4990" i="4"/>
  <c r="L4990" i="4" s="1"/>
  <c r="M4989" i="4"/>
  <c r="K4989" i="4"/>
  <c r="L4989" i="4" s="1"/>
  <c r="M4988" i="4"/>
  <c r="K4988" i="4"/>
  <c r="L4988" i="4" s="1"/>
  <c r="M4987" i="4"/>
  <c r="K4987" i="4"/>
  <c r="L4987" i="4" s="1"/>
  <c r="M4986" i="4"/>
  <c r="K4986" i="4"/>
  <c r="L4986" i="4" s="1"/>
  <c r="M4985" i="4"/>
  <c r="K4985" i="4"/>
  <c r="L4985" i="4" s="1"/>
  <c r="M4984" i="4"/>
  <c r="K4984" i="4"/>
  <c r="L4984" i="4" s="1"/>
  <c r="M4983" i="4"/>
  <c r="K4983" i="4"/>
  <c r="L4983" i="4" s="1"/>
  <c r="M4982" i="4"/>
  <c r="K4982" i="4"/>
  <c r="L4982" i="4" s="1"/>
  <c r="M4981" i="4"/>
  <c r="K4981" i="4"/>
  <c r="L4981" i="4" s="1"/>
  <c r="M4980" i="4"/>
  <c r="K4980" i="4"/>
  <c r="L4980" i="4" s="1"/>
  <c r="M4979" i="4"/>
  <c r="K4979" i="4"/>
  <c r="L4979" i="4" s="1"/>
  <c r="M4978" i="4"/>
  <c r="K4978" i="4"/>
  <c r="L4978" i="4" s="1"/>
  <c r="M4977" i="4"/>
  <c r="K4977" i="4"/>
  <c r="L4977" i="4" s="1"/>
  <c r="M4976" i="4"/>
  <c r="K4976" i="4"/>
  <c r="L4976" i="4" s="1"/>
  <c r="M4975" i="4"/>
  <c r="K4975" i="4"/>
  <c r="L4975" i="4" s="1"/>
  <c r="M4974" i="4"/>
  <c r="K4974" i="4"/>
  <c r="L4974" i="4" s="1"/>
  <c r="M4973" i="4"/>
  <c r="K4973" i="4"/>
  <c r="L4973" i="4" s="1"/>
  <c r="M4972" i="4"/>
  <c r="K4972" i="4"/>
  <c r="L4972" i="4" s="1"/>
  <c r="M4971" i="4"/>
  <c r="K4971" i="4"/>
  <c r="L4971" i="4" s="1"/>
  <c r="M4970" i="4"/>
  <c r="K4970" i="4"/>
  <c r="L4970" i="4" s="1"/>
  <c r="M4969" i="4"/>
  <c r="K4969" i="4"/>
  <c r="L4969" i="4" s="1"/>
  <c r="M4968" i="4"/>
  <c r="K4968" i="4"/>
  <c r="L4968" i="4" s="1"/>
  <c r="M4967" i="4"/>
  <c r="K4967" i="4"/>
  <c r="L4967" i="4" s="1"/>
  <c r="M4966" i="4"/>
  <c r="K4966" i="4"/>
  <c r="L4966" i="4" s="1"/>
  <c r="M4965" i="4"/>
  <c r="K4965" i="4"/>
  <c r="L4965" i="4" s="1"/>
  <c r="M4964" i="4"/>
  <c r="K4964" i="4"/>
  <c r="L4964" i="4" s="1"/>
  <c r="M4963" i="4"/>
  <c r="K4963" i="4"/>
  <c r="L4963" i="4" s="1"/>
  <c r="M4962" i="4"/>
  <c r="K4962" i="4"/>
  <c r="L4962" i="4" s="1"/>
  <c r="M4961" i="4"/>
  <c r="K4961" i="4"/>
  <c r="L4961" i="4" s="1"/>
  <c r="M4960" i="4"/>
  <c r="K4960" i="4"/>
  <c r="L4960" i="4" s="1"/>
  <c r="M4959" i="4"/>
  <c r="K4959" i="4"/>
  <c r="L4959" i="4" s="1"/>
  <c r="M4958" i="4"/>
  <c r="K4958" i="4"/>
  <c r="L4958" i="4" s="1"/>
  <c r="M4957" i="4"/>
  <c r="K4957" i="4"/>
  <c r="L4957" i="4" s="1"/>
  <c r="M4956" i="4"/>
  <c r="K4956" i="4"/>
  <c r="L4956" i="4" s="1"/>
  <c r="M4955" i="4"/>
  <c r="K4955" i="4"/>
  <c r="L4955" i="4" s="1"/>
  <c r="M4954" i="4"/>
  <c r="K4954" i="4"/>
  <c r="L4954" i="4" s="1"/>
  <c r="M4953" i="4"/>
  <c r="K4953" i="4"/>
  <c r="L4953" i="4" s="1"/>
  <c r="M4952" i="4"/>
  <c r="K4952" i="4"/>
  <c r="L4952" i="4" s="1"/>
  <c r="M4951" i="4"/>
  <c r="K4951" i="4"/>
  <c r="L4951" i="4" s="1"/>
  <c r="M4950" i="4"/>
  <c r="K4950" i="4"/>
  <c r="L4950" i="4" s="1"/>
  <c r="M4949" i="4"/>
  <c r="K4949" i="4"/>
  <c r="L4949" i="4" s="1"/>
  <c r="M4948" i="4"/>
  <c r="K4948" i="4"/>
  <c r="L4948" i="4" s="1"/>
  <c r="M4947" i="4"/>
  <c r="K4947" i="4"/>
  <c r="L4947" i="4" s="1"/>
  <c r="M4946" i="4"/>
  <c r="K4946" i="4"/>
  <c r="L4946" i="4" s="1"/>
  <c r="M4945" i="4"/>
  <c r="K4945" i="4"/>
  <c r="L4945" i="4" s="1"/>
  <c r="M4944" i="4"/>
  <c r="K4944" i="4"/>
  <c r="L4944" i="4" s="1"/>
  <c r="M4943" i="4"/>
  <c r="K4943" i="4"/>
  <c r="L4943" i="4" s="1"/>
  <c r="M4942" i="4"/>
  <c r="K4942" i="4"/>
  <c r="L4942" i="4" s="1"/>
  <c r="M4941" i="4"/>
  <c r="K4941" i="4"/>
  <c r="L4941" i="4" s="1"/>
  <c r="M4940" i="4"/>
  <c r="K4940" i="4"/>
  <c r="L4940" i="4" s="1"/>
  <c r="M4939" i="4"/>
  <c r="K4939" i="4"/>
  <c r="L4939" i="4" s="1"/>
  <c r="M4938" i="4"/>
  <c r="K4938" i="4"/>
  <c r="L4938" i="4" s="1"/>
  <c r="M4937" i="4"/>
  <c r="K4937" i="4"/>
  <c r="L4937" i="4" s="1"/>
  <c r="M4936" i="4"/>
  <c r="K4936" i="4"/>
  <c r="L4936" i="4" s="1"/>
  <c r="M4935" i="4"/>
  <c r="K4935" i="4"/>
  <c r="L4935" i="4" s="1"/>
  <c r="M4934" i="4"/>
  <c r="K4934" i="4"/>
  <c r="L4934" i="4" s="1"/>
  <c r="M4933" i="4"/>
  <c r="K4933" i="4"/>
  <c r="L4933" i="4" s="1"/>
  <c r="M4932" i="4"/>
  <c r="K4932" i="4"/>
  <c r="L4932" i="4" s="1"/>
  <c r="M4931" i="4"/>
  <c r="K4931" i="4"/>
  <c r="L4931" i="4" s="1"/>
  <c r="M4930" i="4"/>
  <c r="K4930" i="4"/>
  <c r="L4930" i="4" s="1"/>
  <c r="M4929" i="4"/>
  <c r="K4929" i="4"/>
  <c r="L4929" i="4" s="1"/>
  <c r="M4928" i="4"/>
  <c r="K4928" i="4"/>
  <c r="L4928" i="4" s="1"/>
  <c r="M4927" i="4"/>
  <c r="K4927" i="4"/>
  <c r="L4927" i="4" s="1"/>
  <c r="M4926" i="4"/>
  <c r="K4926" i="4"/>
  <c r="L4926" i="4" s="1"/>
  <c r="M4925" i="4"/>
  <c r="K4925" i="4"/>
  <c r="L4925" i="4" s="1"/>
  <c r="M4924" i="4"/>
  <c r="K4924" i="4"/>
  <c r="L4924" i="4" s="1"/>
  <c r="M4923" i="4"/>
  <c r="K4923" i="4"/>
  <c r="L4923" i="4" s="1"/>
  <c r="M4922" i="4"/>
  <c r="K4922" i="4"/>
  <c r="L4922" i="4" s="1"/>
  <c r="M4921" i="4"/>
  <c r="K4921" i="4"/>
  <c r="L4921" i="4" s="1"/>
  <c r="M4920" i="4"/>
  <c r="K4920" i="4"/>
  <c r="L4920" i="4" s="1"/>
  <c r="M4919" i="4"/>
  <c r="K4919" i="4"/>
  <c r="L4919" i="4" s="1"/>
  <c r="M4918" i="4"/>
  <c r="K4918" i="4"/>
  <c r="L4918" i="4" s="1"/>
  <c r="M4917" i="4"/>
  <c r="K4917" i="4"/>
  <c r="L4917" i="4" s="1"/>
  <c r="M4916" i="4"/>
  <c r="K4916" i="4"/>
  <c r="L4916" i="4" s="1"/>
  <c r="M4915" i="4"/>
  <c r="K4915" i="4"/>
  <c r="L4915" i="4" s="1"/>
  <c r="M4914" i="4"/>
  <c r="K4914" i="4"/>
  <c r="L4914" i="4" s="1"/>
  <c r="M4913" i="4"/>
  <c r="K4913" i="4"/>
  <c r="L4913" i="4" s="1"/>
  <c r="M4912" i="4"/>
  <c r="K4912" i="4"/>
  <c r="L4912" i="4" s="1"/>
  <c r="M4911" i="4"/>
  <c r="K4911" i="4"/>
  <c r="L4911" i="4" s="1"/>
  <c r="M4910" i="4"/>
  <c r="K4910" i="4"/>
  <c r="L4910" i="4" s="1"/>
  <c r="M4909" i="4"/>
  <c r="K4909" i="4"/>
  <c r="L4909" i="4" s="1"/>
  <c r="M4908" i="4"/>
  <c r="K4908" i="4"/>
  <c r="L4908" i="4" s="1"/>
  <c r="M4907" i="4"/>
  <c r="K4907" i="4"/>
  <c r="L4907" i="4" s="1"/>
  <c r="M4906" i="4"/>
  <c r="K4906" i="4"/>
  <c r="L4906" i="4" s="1"/>
  <c r="M4905" i="4"/>
  <c r="K4905" i="4"/>
  <c r="L4905" i="4" s="1"/>
  <c r="M4904" i="4"/>
  <c r="K4904" i="4"/>
  <c r="L4904" i="4" s="1"/>
  <c r="M4903" i="4"/>
  <c r="K4903" i="4"/>
  <c r="L4903" i="4" s="1"/>
  <c r="M4902" i="4"/>
  <c r="K4902" i="4"/>
  <c r="L4902" i="4" s="1"/>
  <c r="M4901" i="4"/>
  <c r="K4901" i="4"/>
  <c r="L4901" i="4" s="1"/>
  <c r="M4900" i="4"/>
  <c r="K4900" i="4"/>
  <c r="L4900" i="4" s="1"/>
  <c r="M4899" i="4"/>
  <c r="K4899" i="4"/>
  <c r="L4899" i="4" s="1"/>
  <c r="M4898" i="4"/>
  <c r="K4898" i="4"/>
  <c r="L4898" i="4" s="1"/>
  <c r="M4897" i="4"/>
  <c r="K4897" i="4"/>
  <c r="L4897" i="4" s="1"/>
  <c r="M4896" i="4"/>
  <c r="K4896" i="4"/>
  <c r="L4896" i="4" s="1"/>
  <c r="M4895" i="4"/>
  <c r="K4895" i="4"/>
  <c r="L4895" i="4" s="1"/>
  <c r="M4894" i="4"/>
  <c r="K4894" i="4"/>
  <c r="L4894" i="4" s="1"/>
  <c r="M4893" i="4"/>
  <c r="K4893" i="4"/>
  <c r="L4893" i="4" s="1"/>
  <c r="M4892" i="4"/>
  <c r="K4892" i="4"/>
  <c r="L4892" i="4" s="1"/>
  <c r="M4891" i="4"/>
  <c r="K4891" i="4"/>
  <c r="L4891" i="4" s="1"/>
  <c r="M4890" i="4"/>
  <c r="K4890" i="4"/>
  <c r="L4890" i="4" s="1"/>
  <c r="M4889" i="4"/>
  <c r="K4889" i="4"/>
  <c r="L4889" i="4" s="1"/>
  <c r="M4888" i="4"/>
  <c r="K4888" i="4"/>
  <c r="L4888" i="4" s="1"/>
  <c r="M4887" i="4"/>
  <c r="K4887" i="4"/>
  <c r="L4887" i="4" s="1"/>
  <c r="M4886" i="4"/>
  <c r="K4886" i="4"/>
  <c r="L4886" i="4" s="1"/>
  <c r="M4885" i="4"/>
  <c r="K4885" i="4"/>
  <c r="L4885" i="4" s="1"/>
  <c r="M4884" i="4"/>
  <c r="K4884" i="4"/>
  <c r="L4884" i="4" s="1"/>
  <c r="M4883" i="4"/>
  <c r="K4883" i="4"/>
  <c r="L4883" i="4" s="1"/>
  <c r="M4882" i="4"/>
  <c r="K4882" i="4"/>
  <c r="L4882" i="4" s="1"/>
  <c r="M4881" i="4"/>
  <c r="K4881" i="4"/>
  <c r="L4881" i="4" s="1"/>
  <c r="M4880" i="4"/>
  <c r="K4880" i="4"/>
  <c r="L4880" i="4" s="1"/>
  <c r="M4879" i="4"/>
  <c r="K4879" i="4"/>
  <c r="L4879" i="4" s="1"/>
  <c r="M4878" i="4"/>
  <c r="K4878" i="4"/>
  <c r="L4878" i="4" s="1"/>
  <c r="M4877" i="4"/>
  <c r="K4877" i="4"/>
  <c r="L4877" i="4" s="1"/>
  <c r="M4876" i="4"/>
  <c r="K4876" i="4"/>
  <c r="L4876" i="4" s="1"/>
  <c r="M4875" i="4"/>
  <c r="K4875" i="4"/>
  <c r="L4875" i="4" s="1"/>
  <c r="M4874" i="4"/>
  <c r="K4874" i="4"/>
  <c r="L4874" i="4" s="1"/>
  <c r="M4873" i="4"/>
  <c r="K4873" i="4"/>
  <c r="L4873" i="4" s="1"/>
  <c r="M4872" i="4"/>
  <c r="K4872" i="4"/>
  <c r="L4872" i="4" s="1"/>
  <c r="M4871" i="4"/>
  <c r="K4871" i="4"/>
  <c r="L4871" i="4" s="1"/>
  <c r="M4870" i="4"/>
  <c r="K4870" i="4"/>
  <c r="L4870" i="4" s="1"/>
  <c r="M4869" i="4"/>
  <c r="K4869" i="4"/>
  <c r="L4869" i="4" s="1"/>
  <c r="M4868" i="4"/>
  <c r="K4868" i="4"/>
  <c r="L4868" i="4" s="1"/>
  <c r="M4867" i="4"/>
  <c r="K4867" i="4"/>
  <c r="L4867" i="4" s="1"/>
  <c r="M4866" i="4"/>
  <c r="K4866" i="4"/>
  <c r="L4866" i="4" s="1"/>
  <c r="M4865" i="4"/>
  <c r="K4865" i="4"/>
  <c r="L4865" i="4" s="1"/>
  <c r="M4864" i="4"/>
  <c r="K4864" i="4"/>
  <c r="L4864" i="4" s="1"/>
  <c r="M4863" i="4"/>
  <c r="K4863" i="4"/>
  <c r="L4863" i="4" s="1"/>
  <c r="M4862" i="4"/>
  <c r="K4862" i="4"/>
  <c r="L4862" i="4" s="1"/>
  <c r="M4861" i="4"/>
  <c r="K4861" i="4"/>
  <c r="L4861" i="4" s="1"/>
  <c r="M4860" i="4"/>
  <c r="K4860" i="4"/>
  <c r="L4860" i="4" s="1"/>
  <c r="M4859" i="4"/>
  <c r="K4859" i="4"/>
  <c r="L4859" i="4" s="1"/>
  <c r="M4858" i="4"/>
  <c r="K4858" i="4"/>
  <c r="L4858" i="4" s="1"/>
  <c r="M4857" i="4"/>
  <c r="K4857" i="4"/>
  <c r="L4857" i="4" s="1"/>
  <c r="M4856" i="4"/>
  <c r="K4856" i="4"/>
  <c r="L4856" i="4" s="1"/>
  <c r="M4855" i="4"/>
  <c r="K4855" i="4"/>
  <c r="L4855" i="4" s="1"/>
  <c r="M4854" i="4"/>
  <c r="K4854" i="4"/>
  <c r="L4854" i="4" s="1"/>
  <c r="M4853" i="4"/>
  <c r="K4853" i="4"/>
  <c r="L4853" i="4" s="1"/>
  <c r="M4852" i="4"/>
  <c r="K4852" i="4"/>
  <c r="L4852" i="4" s="1"/>
  <c r="M4851" i="4"/>
  <c r="K4851" i="4"/>
  <c r="L4851" i="4" s="1"/>
  <c r="M4850" i="4"/>
  <c r="K4850" i="4"/>
  <c r="L4850" i="4" s="1"/>
  <c r="M4849" i="4"/>
  <c r="K4849" i="4"/>
  <c r="L4849" i="4" s="1"/>
  <c r="M4848" i="4"/>
  <c r="K4848" i="4"/>
  <c r="L4848" i="4" s="1"/>
  <c r="M4847" i="4"/>
  <c r="K4847" i="4"/>
  <c r="L4847" i="4" s="1"/>
  <c r="M4846" i="4"/>
  <c r="K4846" i="4"/>
  <c r="L4846" i="4" s="1"/>
  <c r="M4845" i="4"/>
  <c r="K4845" i="4"/>
  <c r="L4845" i="4" s="1"/>
  <c r="M4844" i="4"/>
  <c r="K4844" i="4"/>
  <c r="L4844" i="4" s="1"/>
  <c r="M4843" i="4"/>
  <c r="K4843" i="4"/>
  <c r="L4843" i="4" s="1"/>
  <c r="M4842" i="4"/>
  <c r="K4842" i="4"/>
  <c r="L4842" i="4" s="1"/>
  <c r="M4841" i="4"/>
  <c r="K4841" i="4"/>
  <c r="L4841" i="4" s="1"/>
  <c r="M4840" i="4"/>
  <c r="K4840" i="4"/>
  <c r="L4840" i="4" s="1"/>
  <c r="M4839" i="4"/>
  <c r="K4839" i="4"/>
  <c r="L4839" i="4" s="1"/>
  <c r="M4838" i="4"/>
  <c r="K4838" i="4"/>
  <c r="L4838" i="4" s="1"/>
  <c r="M4837" i="4"/>
  <c r="K4837" i="4"/>
  <c r="L4837" i="4" s="1"/>
  <c r="M4836" i="4"/>
  <c r="K4836" i="4"/>
  <c r="L4836" i="4" s="1"/>
  <c r="M4835" i="4"/>
  <c r="K4835" i="4"/>
  <c r="L4835" i="4" s="1"/>
  <c r="M4834" i="4"/>
  <c r="K4834" i="4"/>
  <c r="L4834" i="4" s="1"/>
  <c r="M4833" i="4"/>
  <c r="K4833" i="4"/>
  <c r="L4833" i="4" s="1"/>
  <c r="M4832" i="4"/>
  <c r="K4832" i="4"/>
  <c r="L4832" i="4" s="1"/>
  <c r="M4831" i="4"/>
  <c r="K4831" i="4"/>
  <c r="L4831" i="4" s="1"/>
  <c r="M4830" i="4"/>
  <c r="K4830" i="4"/>
  <c r="L4830" i="4" s="1"/>
  <c r="M4829" i="4"/>
  <c r="K4829" i="4"/>
  <c r="M4828" i="4"/>
  <c r="K4828" i="4"/>
  <c r="M4827" i="4"/>
  <c r="K4827" i="4"/>
  <c r="M4826" i="4"/>
  <c r="K4826" i="4"/>
  <c r="M4825" i="4"/>
  <c r="K4825" i="4"/>
  <c r="M4824" i="4"/>
  <c r="K4824" i="4"/>
  <c r="M4823" i="4"/>
  <c r="K4823" i="4"/>
  <c r="M4822" i="4"/>
  <c r="K4822" i="4"/>
  <c r="M4821" i="4"/>
  <c r="K4821" i="4"/>
  <c r="M4820" i="4"/>
  <c r="K4820" i="4"/>
  <c r="M4819" i="4"/>
  <c r="K4819" i="4"/>
  <c r="M4818" i="4"/>
  <c r="K4818" i="4"/>
  <c r="M4817" i="4"/>
  <c r="K4817" i="4"/>
  <c r="M4816" i="4"/>
  <c r="K4816" i="4"/>
  <c r="M4815" i="4"/>
  <c r="K4815" i="4"/>
  <c r="M4814" i="4"/>
  <c r="K4814" i="4"/>
  <c r="M4813" i="4"/>
  <c r="K4813" i="4"/>
  <c r="M4812" i="4"/>
  <c r="K4812" i="4"/>
  <c r="M4811" i="4"/>
  <c r="K4811" i="4"/>
  <c r="M4810" i="4"/>
  <c r="K4810" i="4"/>
  <c r="M4809" i="4"/>
  <c r="K4809" i="4"/>
  <c r="M4808" i="4"/>
  <c r="K4808" i="4"/>
  <c r="M4807" i="4"/>
  <c r="K4807" i="4"/>
  <c r="M4806" i="4"/>
  <c r="K4806" i="4"/>
  <c r="M4805" i="4"/>
  <c r="K4805" i="4"/>
  <c r="M4804" i="4"/>
  <c r="K4804" i="4"/>
  <c r="M4803" i="4"/>
  <c r="K4803" i="4"/>
  <c r="M4802" i="4"/>
  <c r="K4802" i="4"/>
  <c r="M4801" i="4"/>
  <c r="K4801" i="4"/>
  <c r="M4800" i="4"/>
  <c r="K4800" i="4"/>
  <c r="M4799" i="4"/>
  <c r="K4799" i="4"/>
  <c r="M4798" i="4"/>
  <c r="K4798" i="4"/>
  <c r="M4797" i="4"/>
  <c r="K4797" i="4"/>
  <c r="M4796" i="4"/>
  <c r="K4796" i="4"/>
  <c r="M4795" i="4"/>
  <c r="K4795" i="4"/>
  <c r="M4794" i="4"/>
  <c r="K4794" i="4"/>
  <c r="M4793" i="4"/>
  <c r="K4793" i="4"/>
  <c r="M4792" i="4"/>
  <c r="K4792" i="4"/>
  <c r="M4791" i="4"/>
  <c r="K4791" i="4"/>
  <c r="M4790" i="4"/>
  <c r="K4790" i="4"/>
  <c r="M4789" i="4"/>
  <c r="K4789" i="4"/>
  <c r="M4788" i="4"/>
  <c r="K4788" i="4"/>
  <c r="M4787" i="4"/>
  <c r="K4787" i="4"/>
  <c r="M4786" i="4"/>
  <c r="K4786" i="4"/>
  <c r="M4785" i="4"/>
  <c r="K4785" i="4"/>
  <c r="M4784" i="4"/>
  <c r="K4784" i="4"/>
  <c r="M4783" i="4"/>
  <c r="K4783" i="4"/>
  <c r="M4782" i="4"/>
  <c r="K4782" i="4"/>
  <c r="M4781" i="4"/>
  <c r="K4781" i="4"/>
  <c r="M4780" i="4"/>
  <c r="K4780" i="4"/>
  <c r="M4779" i="4"/>
  <c r="K4779" i="4"/>
  <c r="M4778" i="4"/>
  <c r="K4778" i="4"/>
  <c r="M4777" i="4"/>
  <c r="K4777" i="4"/>
  <c r="M4776" i="4"/>
  <c r="K4776" i="4"/>
  <c r="M4775" i="4"/>
  <c r="K4775" i="4"/>
  <c r="M4774" i="4"/>
  <c r="K4774" i="4"/>
  <c r="M4773" i="4"/>
  <c r="K4773" i="4"/>
  <c r="M4772" i="4"/>
  <c r="K4772" i="4"/>
  <c r="M4771" i="4"/>
  <c r="K4771" i="4"/>
  <c r="M4770" i="4"/>
  <c r="K4770" i="4"/>
  <c r="M4769" i="4"/>
  <c r="K4769" i="4"/>
  <c r="M4768" i="4"/>
  <c r="K4768" i="4"/>
  <c r="M4767" i="4"/>
  <c r="K4767" i="4"/>
  <c r="M4766" i="4"/>
  <c r="K4766" i="4"/>
  <c r="M4765" i="4"/>
  <c r="K4765" i="4"/>
  <c r="M4764" i="4"/>
  <c r="K4764" i="4"/>
  <c r="M4763" i="4"/>
  <c r="K4763" i="4"/>
  <c r="M4762" i="4"/>
  <c r="K4762" i="4"/>
  <c r="M4761" i="4"/>
  <c r="K4761" i="4"/>
  <c r="M4760" i="4"/>
  <c r="K4760" i="4"/>
  <c r="M4759" i="4"/>
  <c r="K4759" i="4"/>
  <c r="M4758" i="4"/>
  <c r="K4758" i="4"/>
  <c r="M4757" i="4"/>
  <c r="K4757" i="4"/>
  <c r="M4756" i="4"/>
  <c r="K4756" i="4"/>
  <c r="M4755" i="4"/>
  <c r="K4755" i="4"/>
  <c r="M4754" i="4"/>
  <c r="K4754" i="4"/>
  <c r="M4753" i="4"/>
  <c r="K4753" i="4"/>
  <c r="M4752" i="4"/>
  <c r="K4752" i="4"/>
  <c r="M4751" i="4"/>
  <c r="K4751" i="4"/>
  <c r="M4750" i="4"/>
  <c r="K4750" i="4"/>
  <c r="M4749" i="4"/>
  <c r="K4749" i="4"/>
  <c r="M4748" i="4"/>
  <c r="K4748" i="4"/>
  <c r="M4747" i="4"/>
  <c r="K4747" i="4"/>
  <c r="M4746" i="4"/>
  <c r="K4746" i="4"/>
  <c r="M4745" i="4"/>
  <c r="K4745" i="4"/>
  <c r="M4744" i="4"/>
  <c r="K4744" i="4"/>
  <c r="M4743" i="4"/>
  <c r="K4743" i="4"/>
  <c r="M4742" i="4"/>
  <c r="K4742" i="4"/>
  <c r="M4741" i="4"/>
  <c r="K4741" i="4"/>
  <c r="M4740" i="4"/>
  <c r="K4740" i="4"/>
  <c r="M4739" i="4"/>
  <c r="K4739" i="4"/>
  <c r="M4738" i="4"/>
  <c r="K4738" i="4"/>
  <c r="M4737" i="4"/>
  <c r="K4737" i="4"/>
  <c r="M4736" i="4"/>
  <c r="K4736" i="4"/>
  <c r="M4735" i="4"/>
  <c r="K4735" i="4"/>
  <c r="M4734" i="4"/>
  <c r="K4734" i="4"/>
  <c r="M4733" i="4"/>
  <c r="K4733" i="4"/>
  <c r="M4732" i="4"/>
  <c r="K4732" i="4"/>
  <c r="M4731" i="4"/>
  <c r="K4731" i="4"/>
  <c r="M4730" i="4"/>
  <c r="K4730" i="4"/>
  <c r="M4729" i="4"/>
  <c r="K4729" i="4"/>
  <c r="M4728" i="4"/>
  <c r="K4728" i="4"/>
  <c r="M4727" i="4"/>
  <c r="K4727" i="4"/>
  <c r="M4726" i="4"/>
  <c r="K4726" i="4"/>
  <c r="M4725" i="4"/>
  <c r="K4725" i="4"/>
  <c r="M4724" i="4"/>
  <c r="K4724" i="4"/>
  <c r="M4723" i="4"/>
  <c r="K4723" i="4"/>
  <c r="M4722" i="4"/>
  <c r="K4722" i="4"/>
  <c r="M4721" i="4"/>
  <c r="K4721" i="4"/>
  <c r="M4720" i="4"/>
  <c r="K4720" i="4"/>
  <c r="M4719" i="4"/>
  <c r="K4719" i="4"/>
  <c r="M4718" i="4"/>
  <c r="K4718" i="4"/>
  <c r="M4717" i="4"/>
  <c r="K4717" i="4"/>
  <c r="M4716" i="4"/>
  <c r="K4716" i="4"/>
  <c r="M4715" i="4"/>
  <c r="K4715" i="4"/>
  <c r="M4714" i="4"/>
  <c r="K4714" i="4"/>
  <c r="M4713" i="4"/>
  <c r="K4713" i="4"/>
  <c r="M4712" i="4"/>
  <c r="K4712" i="4"/>
  <c r="M4711" i="4"/>
  <c r="K4711" i="4"/>
  <c r="M4710" i="4"/>
  <c r="K4710" i="4"/>
  <c r="M4709" i="4"/>
  <c r="K4709" i="4"/>
  <c r="M4708" i="4"/>
  <c r="K4708" i="4"/>
  <c r="M4707" i="4"/>
  <c r="K4707" i="4"/>
  <c r="M4706" i="4"/>
  <c r="K4706" i="4"/>
  <c r="M4705" i="4"/>
  <c r="K4705" i="4"/>
  <c r="M4704" i="4"/>
  <c r="K4704" i="4"/>
  <c r="M4703" i="4"/>
  <c r="K4703" i="4"/>
  <c r="M4702" i="4"/>
  <c r="K4702" i="4"/>
  <c r="M4701" i="4"/>
  <c r="K4701" i="4"/>
  <c r="M4700" i="4"/>
  <c r="K4700" i="4"/>
  <c r="M4699" i="4"/>
  <c r="K4699" i="4"/>
  <c r="M4698" i="4"/>
  <c r="K4698" i="4"/>
  <c r="M4697" i="4"/>
  <c r="K4697" i="4"/>
  <c r="M4696" i="4"/>
  <c r="K4696" i="4"/>
  <c r="M4695" i="4"/>
  <c r="K4695" i="4"/>
  <c r="M4694" i="4"/>
  <c r="K4694" i="4"/>
  <c r="M4693" i="4"/>
  <c r="K4693" i="4"/>
  <c r="M4692" i="4"/>
  <c r="K4692" i="4"/>
  <c r="M4691" i="4"/>
  <c r="K4691" i="4"/>
  <c r="M4690" i="4"/>
  <c r="K4690" i="4"/>
  <c r="M4689" i="4"/>
  <c r="K4689" i="4"/>
  <c r="M4688" i="4"/>
  <c r="K4688" i="4"/>
  <c r="M4687" i="4"/>
  <c r="K4687" i="4"/>
  <c r="M4686" i="4"/>
  <c r="K4686" i="4"/>
  <c r="M4685" i="4"/>
  <c r="K4685" i="4"/>
  <c r="M4684" i="4"/>
  <c r="K4684" i="4"/>
  <c r="M4683" i="4"/>
  <c r="K4683" i="4"/>
  <c r="M4682" i="4"/>
  <c r="K4682" i="4"/>
  <c r="M4681" i="4"/>
  <c r="K4681" i="4"/>
  <c r="M4680" i="4"/>
  <c r="K4680" i="4"/>
  <c r="M4679" i="4"/>
  <c r="K4679" i="4"/>
  <c r="M4678" i="4"/>
  <c r="K4678" i="4"/>
  <c r="M4677" i="4"/>
  <c r="K4677" i="4"/>
  <c r="M4676" i="4"/>
  <c r="K4676" i="4"/>
  <c r="M4675" i="4"/>
  <c r="K4675" i="4"/>
  <c r="M4674" i="4"/>
  <c r="K4674" i="4"/>
  <c r="M4673" i="4"/>
  <c r="K4673" i="4"/>
  <c r="M4672" i="4"/>
  <c r="K4672" i="4"/>
  <c r="M4671" i="4"/>
  <c r="K4671" i="4"/>
  <c r="M4670" i="4"/>
  <c r="K4670" i="4"/>
  <c r="M4669" i="4"/>
  <c r="K4669" i="4"/>
  <c r="M4668" i="4"/>
  <c r="K4668" i="4"/>
  <c r="M4667" i="4"/>
  <c r="K4667" i="4"/>
  <c r="M4666" i="4"/>
  <c r="K4666" i="4"/>
  <c r="M4665" i="4"/>
  <c r="K4665" i="4"/>
  <c r="M4664" i="4"/>
  <c r="K4664" i="4"/>
  <c r="M4663" i="4"/>
  <c r="K4663" i="4"/>
  <c r="M4662" i="4"/>
  <c r="K4662" i="4"/>
  <c r="M4661" i="4"/>
  <c r="K4661" i="4"/>
  <c r="M4660" i="4"/>
  <c r="K4660" i="4"/>
  <c r="M4659" i="4"/>
  <c r="K4659" i="4"/>
  <c r="M4658" i="4"/>
  <c r="K4658" i="4"/>
  <c r="M4657" i="4"/>
  <c r="K4657" i="4"/>
  <c r="M4656" i="4"/>
  <c r="K4656" i="4"/>
  <c r="M4655" i="4"/>
  <c r="K4655" i="4"/>
  <c r="M4654" i="4"/>
  <c r="K4654" i="4"/>
  <c r="M4653" i="4"/>
  <c r="K4653" i="4"/>
  <c r="M4652" i="4"/>
  <c r="K4652" i="4"/>
  <c r="M4651" i="4"/>
  <c r="K4651" i="4"/>
  <c r="M4650" i="4"/>
  <c r="K4650" i="4"/>
  <c r="M4649" i="4"/>
  <c r="K4649" i="4"/>
  <c r="M4648" i="4"/>
  <c r="K4648" i="4"/>
  <c r="M4647" i="4"/>
  <c r="K4647" i="4"/>
  <c r="M4646" i="4"/>
  <c r="K4646" i="4"/>
  <c r="M4645" i="4"/>
  <c r="K4645" i="4"/>
  <c r="M4644" i="4"/>
  <c r="K4644" i="4"/>
  <c r="M4643" i="4"/>
  <c r="K4643" i="4"/>
  <c r="M4642" i="4"/>
  <c r="K4642" i="4"/>
  <c r="M4641" i="4"/>
  <c r="K4641" i="4"/>
  <c r="M4640" i="4"/>
  <c r="K4640" i="4"/>
  <c r="M4639" i="4"/>
  <c r="K4639" i="4"/>
  <c r="M4638" i="4"/>
  <c r="K4638" i="4"/>
  <c r="M4637" i="4"/>
  <c r="K4637" i="4"/>
  <c r="M4636" i="4"/>
  <c r="K4636" i="4"/>
  <c r="M4635" i="4"/>
  <c r="K4635" i="4"/>
  <c r="M4634" i="4"/>
  <c r="K4634" i="4"/>
  <c r="M4633" i="4"/>
  <c r="K4633" i="4"/>
  <c r="M4632" i="4"/>
  <c r="K4632" i="4"/>
  <c r="M4631" i="4"/>
  <c r="K4631" i="4"/>
  <c r="M4630" i="4"/>
  <c r="K4630" i="4"/>
  <c r="M4629" i="4"/>
  <c r="K4629" i="4"/>
  <c r="M4628" i="4"/>
  <c r="K4628" i="4"/>
  <c r="M4627" i="4"/>
  <c r="K4627" i="4"/>
  <c r="M4626" i="4"/>
  <c r="K4626" i="4"/>
  <c r="M4625" i="4"/>
  <c r="K4625" i="4"/>
  <c r="M4624" i="4"/>
  <c r="K4624" i="4"/>
  <c r="M4623" i="4"/>
  <c r="K4623" i="4"/>
  <c r="M4622" i="4"/>
  <c r="K4622" i="4"/>
  <c r="M4621" i="4"/>
  <c r="K4621" i="4"/>
  <c r="M4620" i="4"/>
  <c r="K4620" i="4"/>
  <c r="M4619" i="4"/>
  <c r="K4619" i="4"/>
  <c r="M4618" i="4"/>
  <c r="K4618" i="4"/>
  <c r="M4617" i="4"/>
  <c r="K4617" i="4"/>
  <c r="M4616" i="4"/>
  <c r="K4616" i="4"/>
  <c r="M4615" i="4"/>
  <c r="K4615" i="4"/>
  <c r="M4614" i="4"/>
  <c r="K4614" i="4"/>
  <c r="M4613" i="4"/>
  <c r="K4613" i="4"/>
  <c r="M4612" i="4"/>
  <c r="K4612" i="4"/>
  <c r="M4611" i="4"/>
  <c r="K4611" i="4"/>
  <c r="M4610" i="4"/>
  <c r="K4610" i="4"/>
  <c r="M4609" i="4"/>
  <c r="K4609" i="4"/>
  <c r="M4608" i="4"/>
  <c r="K4608" i="4"/>
  <c r="M4607" i="4"/>
  <c r="K4607" i="4"/>
  <c r="M4606" i="4"/>
  <c r="K4606" i="4"/>
  <c r="M4605" i="4"/>
  <c r="K4605" i="4"/>
  <c r="M4604" i="4"/>
  <c r="K4604" i="4"/>
  <c r="M4603" i="4"/>
  <c r="K4603" i="4"/>
  <c r="M4602" i="4"/>
  <c r="K4602" i="4"/>
  <c r="M4601" i="4"/>
  <c r="K4601" i="4"/>
  <c r="M4600" i="4"/>
  <c r="K4600" i="4"/>
  <c r="M4599" i="4"/>
  <c r="K4599" i="4"/>
  <c r="M4598" i="4"/>
  <c r="K4598" i="4"/>
  <c r="M4597" i="4"/>
  <c r="K4597" i="4"/>
  <c r="M4596" i="4"/>
  <c r="K4596" i="4"/>
  <c r="M4595" i="4"/>
  <c r="K4595" i="4"/>
  <c r="M4594" i="4"/>
  <c r="K4594" i="4"/>
  <c r="M4593" i="4"/>
  <c r="K4593" i="4"/>
  <c r="M4592" i="4"/>
  <c r="K4592" i="4"/>
  <c r="M4591" i="4"/>
  <c r="K4591" i="4"/>
  <c r="M4590" i="4"/>
  <c r="K4590" i="4"/>
  <c r="M4589" i="4"/>
  <c r="K4589" i="4"/>
  <c r="M4588" i="4"/>
  <c r="K4588" i="4"/>
  <c r="M4587" i="4"/>
  <c r="K4587" i="4"/>
  <c r="M4586" i="4"/>
  <c r="K4586" i="4"/>
  <c r="M4585" i="4"/>
  <c r="K4585" i="4"/>
  <c r="M4584" i="4"/>
  <c r="K4584" i="4"/>
  <c r="M4583" i="4"/>
  <c r="K4583" i="4"/>
  <c r="M4582" i="4"/>
  <c r="K4582" i="4"/>
  <c r="M4581" i="4"/>
  <c r="K4581" i="4"/>
  <c r="M4580" i="4"/>
  <c r="K4580" i="4"/>
  <c r="M4579" i="4"/>
  <c r="K4579" i="4"/>
  <c r="M4578" i="4"/>
  <c r="K4578" i="4"/>
  <c r="M4577" i="4"/>
  <c r="K4577" i="4"/>
  <c r="M4576" i="4"/>
  <c r="K4576" i="4"/>
  <c r="M4575" i="4"/>
  <c r="K4575" i="4"/>
  <c r="M4574" i="4"/>
  <c r="K4574" i="4"/>
  <c r="M4573" i="4"/>
  <c r="K4573" i="4"/>
  <c r="M4572" i="4"/>
  <c r="K4572" i="4"/>
  <c r="M4571" i="4"/>
  <c r="K4571" i="4"/>
  <c r="M4570" i="4"/>
  <c r="K4570" i="4"/>
  <c r="M4569" i="4"/>
  <c r="K4569" i="4"/>
  <c r="M4568" i="4"/>
  <c r="K4568" i="4"/>
  <c r="M4567" i="4"/>
  <c r="K4567" i="4"/>
  <c r="M4566" i="4"/>
  <c r="K4566" i="4"/>
  <c r="M4565" i="4"/>
  <c r="K4565" i="4"/>
  <c r="M4564" i="4"/>
  <c r="K4564" i="4"/>
  <c r="M4563" i="4"/>
  <c r="K4563" i="4"/>
  <c r="M4562" i="4"/>
  <c r="K4562" i="4"/>
  <c r="M4561" i="4"/>
  <c r="K4561" i="4"/>
  <c r="M4560" i="4"/>
  <c r="K4560" i="4"/>
  <c r="M4559" i="4"/>
  <c r="K4559" i="4"/>
  <c r="M4558" i="4"/>
  <c r="K4558" i="4"/>
  <c r="M4557" i="4"/>
  <c r="K4557" i="4"/>
  <c r="M4556" i="4"/>
  <c r="K4556" i="4"/>
  <c r="M4555" i="4"/>
  <c r="K4555" i="4"/>
  <c r="M4554" i="4"/>
  <c r="K4554" i="4"/>
  <c r="M4553" i="4"/>
  <c r="K4553" i="4"/>
  <c r="M4552" i="4"/>
  <c r="K4552" i="4"/>
  <c r="M4551" i="4"/>
  <c r="K4551" i="4"/>
  <c r="M4550" i="4"/>
  <c r="K4550" i="4"/>
  <c r="M4549" i="4"/>
  <c r="K4549" i="4"/>
  <c r="M4548" i="4"/>
  <c r="K4548" i="4"/>
  <c r="M4547" i="4"/>
  <c r="K4547" i="4"/>
  <c r="M4546" i="4"/>
  <c r="K4546" i="4"/>
  <c r="M4545" i="4"/>
  <c r="K4545" i="4"/>
  <c r="M4544" i="4"/>
  <c r="K4544" i="4"/>
  <c r="M4543" i="4"/>
  <c r="K4543" i="4"/>
  <c r="M4542" i="4"/>
  <c r="K4542" i="4"/>
  <c r="M4541" i="4"/>
  <c r="K4541" i="4"/>
  <c r="M4540" i="4"/>
  <c r="K4540" i="4"/>
  <c r="M4539" i="4"/>
  <c r="K4539" i="4"/>
  <c r="M4538" i="4"/>
  <c r="K4538" i="4"/>
  <c r="M4537" i="4"/>
  <c r="K4537" i="4"/>
  <c r="M4536" i="4"/>
  <c r="K4536" i="4"/>
  <c r="M4535" i="4"/>
  <c r="K4535" i="4"/>
  <c r="M4534" i="4"/>
  <c r="K4534" i="4"/>
  <c r="M4533" i="4"/>
  <c r="K4533" i="4"/>
  <c r="M4532" i="4"/>
  <c r="K4532" i="4"/>
  <c r="M4531" i="4"/>
  <c r="K4531" i="4"/>
  <c r="M4530" i="4"/>
  <c r="K4530" i="4"/>
  <c r="M4529" i="4"/>
  <c r="K4529" i="4"/>
  <c r="M4528" i="4"/>
  <c r="K4528" i="4"/>
  <c r="M4527" i="4"/>
  <c r="K4527" i="4"/>
  <c r="M4526" i="4"/>
  <c r="K4526" i="4"/>
  <c r="M4525" i="4"/>
  <c r="K4525" i="4"/>
  <c r="M4524" i="4"/>
  <c r="K4524" i="4"/>
  <c r="M4523" i="4"/>
  <c r="K4523" i="4"/>
  <c r="M4522" i="4"/>
  <c r="K4522" i="4"/>
  <c r="M4521" i="4"/>
  <c r="K4521" i="4"/>
  <c r="M4520" i="4"/>
  <c r="K4520" i="4"/>
  <c r="M4519" i="4"/>
  <c r="K4519" i="4"/>
  <c r="M4518" i="4"/>
  <c r="K4518" i="4"/>
  <c r="M4517" i="4"/>
  <c r="K4517" i="4"/>
  <c r="M4516" i="4"/>
  <c r="K4516" i="4"/>
  <c r="M4515" i="4"/>
  <c r="K4515" i="4"/>
  <c r="M4514" i="4"/>
  <c r="K4514" i="4"/>
  <c r="M4513" i="4"/>
  <c r="K4513" i="4"/>
  <c r="M4512" i="4"/>
  <c r="K4512" i="4"/>
  <c r="M4511" i="4"/>
  <c r="K4511" i="4"/>
  <c r="M4510" i="4"/>
  <c r="K4510" i="4"/>
  <c r="M4509" i="4"/>
  <c r="K4509" i="4"/>
  <c r="M4508" i="4"/>
  <c r="K4508" i="4"/>
  <c r="M4507" i="4"/>
  <c r="K4507" i="4"/>
  <c r="M4506" i="4"/>
  <c r="K4506" i="4"/>
  <c r="M4505" i="4"/>
  <c r="K4505" i="4"/>
  <c r="M4504" i="4"/>
  <c r="K4504" i="4"/>
  <c r="M4503" i="4"/>
  <c r="K4503" i="4"/>
  <c r="M4502" i="4"/>
  <c r="K4502" i="4"/>
  <c r="M4501" i="4"/>
  <c r="K4501" i="4"/>
  <c r="M4500" i="4"/>
  <c r="K4500" i="4"/>
  <c r="M4499" i="4"/>
  <c r="K4499" i="4"/>
  <c r="M4498" i="4"/>
  <c r="K4498" i="4"/>
  <c r="M4497" i="4"/>
  <c r="K4497" i="4"/>
  <c r="M4496" i="4"/>
  <c r="K4496" i="4"/>
  <c r="M4495" i="4"/>
  <c r="K4495" i="4"/>
  <c r="M4494" i="4"/>
  <c r="K4494" i="4"/>
  <c r="M4493" i="4"/>
  <c r="K4493" i="4"/>
  <c r="M4492" i="4"/>
  <c r="K4492" i="4"/>
  <c r="M4491" i="4"/>
  <c r="K4491" i="4"/>
  <c r="M4490" i="4"/>
  <c r="K4490" i="4"/>
  <c r="M4489" i="4"/>
  <c r="K4489" i="4"/>
  <c r="M4488" i="4"/>
  <c r="K4488" i="4"/>
  <c r="M4487" i="4"/>
  <c r="K4487" i="4"/>
  <c r="M4486" i="4"/>
  <c r="K4486" i="4"/>
  <c r="M4485" i="4"/>
  <c r="K4485" i="4"/>
  <c r="M4484" i="4"/>
  <c r="K4484" i="4"/>
  <c r="M4483" i="4"/>
  <c r="K4483" i="4"/>
  <c r="M4482" i="4"/>
  <c r="K4482" i="4"/>
  <c r="M4481" i="4"/>
  <c r="K4481" i="4"/>
  <c r="M4480" i="4"/>
  <c r="K4480" i="4"/>
  <c r="M4479" i="4"/>
  <c r="K4479" i="4"/>
  <c r="M4478" i="4"/>
  <c r="K4478" i="4"/>
  <c r="M4477" i="4"/>
  <c r="K4477" i="4"/>
  <c r="M4476" i="4"/>
  <c r="K4476" i="4"/>
  <c r="M4475" i="4"/>
  <c r="K4475" i="4"/>
  <c r="M4474" i="4"/>
  <c r="K4474" i="4"/>
  <c r="M4473" i="4"/>
  <c r="K4473" i="4"/>
  <c r="M4472" i="4"/>
  <c r="K4472" i="4"/>
  <c r="M4471" i="4"/>
  <c r="K4471" i="4"/>
  <c r="M4470" i="4"/>
  <c r="K4470" i="4"/>
  <c r="M4469" i="4"/>
  <c r="K4469" i="4"/>
  <c r="M4468" i="4"/>
  <c r="K4468" i="4"/>
  <c r="M4467" i="4"/>
  <c r="K4467" i="4"/>
  <c r="M4466" i="4"/>
  <c r="K4466" i="4"/>
  <c r="M4465" i="4"/>
  <c r="K4465" i="4"/>
  <c r="M4464" i="4"/>
  <c r="K4464" i="4"/>
  <c r="M4463" i="4"/>
  <c r="K4463" i="4"/>
  <c r="M4462" i="4"/>
  <c r="K4462" i="4"/>
  <c r="L4462" i="4" s="1"/>
  <c r="M4461" i="4"/>
  <c r="K4461" i="4"/>
  <c r="L4461" i="4" s="1"/>
  <c r="M4460" i="4"/>
  <c r="K4460" i="4"/>
  <c r="L4460" i="4" s="1"/>
  <c r="M4459" i="4"/>
  <c r="K4459" i="4"/>
  <c r="L4459" i="4" s="1"/>
  <c r="M4458" i="4"/>
  <c r="K4458" i="4"/>
  <c r="L4458" i="4" s="1"/>
  <c r="M4457" i="4"/>
  <c r="K4457" i="4"/>
  <c r="L4457" i="4" s="1"/>
  <c r="M4456" i="4"/>
  <c r="K4456" i="4"/>
  <c r="L4456" i="4" s="1"/>
  <c r="M4455" i="4"/>
  <c r="K4455" i="4"/>
  <c r="L4455" i="4" s="1"/>
  <c r="M4454" i="4"/>
  <c r="K4454" i="4"/>
  <c r="L4454" i="4" s="1"/>
  <c r="M4453" i="4"/>
  <c r="K4453" i="4"/>
  <c r="L4453" i="4" s="1"/>
  <c r="M4452" i="4"/>
  <c r="K4452" i="4"/>
  <c r="L4452" i="4" s="1"/>
  <c r="M4451" i="4"/>
  <c r="K4451" i="4"/>
  <c r="L4451" i="4" s="1"/>
  <c r="M4450" i="4"/>
  <c r="K4450" i="4"/>
  <c r="L4450" i="4" s="1"/>
  <c r="M4449" i="4"/>
  <c r="K4449" i="4"/>
  <c r="L4449" i="4" s="1"/>
  <c r="M4448" i="4"/>
  <c r="K4448" i="4"/>
  <c r="L4448" i="4" s="1"/>
  <c r="M4447" i="4"/>
  <c r="K4447" i="4"/>
  <c r="L4447" i="4" s="1"/>
  <c r="M4446" i="4"/>
  <c r="K4446" i="4"/>
  <c r="L4446" i="4" s="1"/>
  <c r="M4445" i="4"/>
  <c r="K4445" i="4"/>
  <c r="L4445" i="4" s="1"/>
  <c r="M4444" i="4"/>
  <c r="K4444" i="4"/>
  <c r="L4444" i="4" s="1"/>
  <c r="M4443" i="4"/>
  <c r="K4443" i="4"/>
  <c r="L4443" i="4" s="1"/>
  <c r="M4442" i="4"/>
  <c r="K4442" i="4"/>
  <c r="L4442" i="4" s="1"/>
  <c r="M4441" i="4"/>
  <c r="K4441" i="4"/>
  <c r="L4441" i="4" s="1"/>
  <c r="M4440" i="4"/>
  <c r="K4440" i="4"/>
  <c r="L4440" i="4" s="1"/>
  <c r="M4439" i="4"/>
  <c r="K4439" i="4"/>
  <c r="L4439" i="4" s="1"/>
  <c r="M4438" i="4"/>
  <c r="K4438" i="4"/>
  <c r="L4438" i="4" s="1"/>
  <c r="M4437" i="4"/>
  <c r="K4437" i="4"/>
  <c r="L4437" i="4" s="1"/>
  <c r="M4436" i="4"/>
  <c r="K4436" i="4"/>
  <c r="L4436" i="4" s="1"/>
  <c r="M4435" i="4"/>
  <c r="K4435" i="4"/>
  <c r="L4435" i="4" s="1"/>
  <c r="M4434" i="4"/>
  <c r="K4434" i="4"/>
  <c r="L4434" i="4" s="1"/>
  <c r="M4433" i="4"/>
  <c r="K4433" i="4"/>
  <c r="L4433" i="4" s="1"/>
  <c r="M4432" i="4"/>
  <c r="K4432" i="4"/>
  <c r="L4432" i="4" s="1"/>
  <c r="M4431" i="4"/>
  <c r="K4431" i="4"/>
  <c r="L4431" i="4" s="1"/>
  <c r="M4430" i="4"/>
  <c r="K4430" i="4"/>
  <c r="L4430" i="4" s="1"/>
  <c r="M4429" i="4"/>
  <c r="K4429" i="4"/>
  <c r="L4429" i="4" s="1"/>
  <c r="M4428" i="4"/>
  <c r="K4428" i="4"/>
  <c r="L4428" i="4" s="1"/>
  <c r="M4427" i="4"/>
  <c r="K4427" i="4"/>
  <c r="L4427" i="4" s="1"/>
  <c r="M4426" i="4"/>
  <c r="K4426" i="4"/>
  <c r="L4426" i="4" s="1"/>
  <c r="M4425" i="4"/>
  <c r="K4425" i="4"/>
  <c r="L4425" i="4" s="1"/>
  <c r="M4424" i="4"/>
  <c r="K4424" i="4"/>
  <c r="L4424" i="4" s="1"/>
  <c r="M4423" i="4"/>
  <c r="K4423" i="4"/>
  <c r="L4423" i="4" s="1"/>
  <c r="M4422" i="4"/>
  <c r="K4422" i="4"/>
  <c r="L4422" i="4" s="1"/>
  <c r="M4421" i="4"/>
  <c r="K4421" i="4"/>
  <c r="L4421" i="4" s="1"/>
  <c r="M4420" i="4"/>
  <c r="K4420" i="4"/>
  <c r="L4420" i="4" s="1"/>
  <c r="M4419" i="4"/>
  <c r="K4419" i="4"/>
  <c r="L4419" i="4" s="1"/>
  <c r="M4418" i="4"/>
  <c r="K4418" i="4"/>
  <c r="L4418" i="4" s="1"/>
  <c r="M4417" i="4"/>
  <c r="K4417" i="4"/>
  <c r="L4417" i="4" s="1"/>
  <c r="M4416" i="4"/>
  <c r="K4416" i="4"/>
  <c r="L4416" i="4" s="1"/>
  <c r="M4415" i="4"/>
  <c r="K4415" i="4"/>
  <c r="L4415" i="4" s="1"/>
  <c r="M4414" i="4"/>
  <c r="K4414" i="4"/>
  <c r="L4414" i="4" s="1"/>
  <c r="M4413" i="4"/>
  <c r="K4413" i="4"/>
  <c r="L4413" i="4" s="1"/>
  <c r="M4412" i="4"/>
  <c r="K4412" i="4"/>
  <c r="L4412" i="4" s="1"/>
  <c r="M4411" i="4"/>
  <c r="K4411" i="4"/>
  <c r="L4411" i="4" s="1"/>
  <c r="M4410" i="4"/>
  <c r="K4410" i="4"/>
  <c r="L4410" i="4" s="1"/>
  <c r="M4409" i="4"/>
  <c r="K4409" i="4"/>
  <c r="L4409" i="4" s="1"/>
  <c r="M4408" i="4"/>
  <c r="K4408" i="4"/>
  <c r="L4408" i="4" s="1"/>
  <c r="M4407" i="4"/>
  <c r="K4407" i="4"/>
  <c r="L4407" i="4" s="1"/>
  <c r="M4406" i="4"/>
  <c r="K4406" i="4"/>
  <c r="L4406" i="4" s="1"/>
  <c r="M4405" i="4"/>
  <c r="K4405" i="4"/>
  <c r="L4405" i="4" s="1"/>
  <c r="M4404" i="4"/>
  <c r="K4404" i="4"/>
  <c r="L4404" i="4" s="1"/>
  <c r="M4403" i="4"/>
  <c r="K4403" i="4"/>
  <c r="L4403" i="4" s="1"/>
  <c r="M4402" i="4"/>
  <c r="K4402" i="4"/>
  <c r="L4402" i="4" s="1"/>
  <c r="M4401" i="4"/>
  <c r="K4401" i="4"/>
  <c r="L4401" i="4" s="1"/>
  <c r="M4400" i="4"/>
  <c r="K4400" i="4"/>
  <c r="L4400" i="4" s="1"/>
  <c r="M4399" i="4"/>
  <c r="K4399" i="4"/>
  <c r="L4399" i="4" s="1"/>
  <c r="M4398" i="4"/>
  <c r="K4398" i="4"/>
  <c r="L4398" i="4" s="1"/>
  <c r="M4397" i="4"/>
  <c r="K4397" i="4"/>
  <c r="L4397" i="4" s="1"/>
  <c r="M4396" i="4"/>
  <c r="K4396" i="4"/>
  <c r="L4396" i="4" s="1"/>
  <c r="M4395" i="4"/>
  <c r="K4395" i="4"/>
  <c r="L4395" i="4" s="1"/>
  <c r="M4394" i="4"/>
  <c r="K4394" i="4"/>
  <c r="L4394" i="4" s="1"/>
  <c r="M4393" i="4"/>
  <c r="K4393" i="4"/>
  <c r="L4393" i="4" s="1"/>
  <c r="M4392" i="4"/>
  <c r="K4392" i="4"/>
  <c r="L4392" i="4" s="1"/>
  <c r="M4391" i="4"/>
  <c r="K4391" i="4"/>
  <c r="M4390" i="4"/>
  <c r="K4390" i="4"/>
  <c r="M4389" i="4"/>
  <c r="K4389" i="4"/>
  <c r="M4388" i="4"/>
  <c r="K4388" i="4"/>
  <c r="M4387" i="4"/>
  <c r="K4387" i="4"/>
  <c r="M4386" i="4"/>
  <c r="K4386" i="4"/>
  <c r="M4385" i="4"/>
  <c r="K4385" i="4"/>
  <c r="M4384" i="4"/>
  <c r="K4384" i="4"/>
  <c r="M4383" i="4"/>
  <c r="K4383" i="4"/>
  <c r="M4382" i="4"/>
  <c r="K4382" i="4"/>
  <c r="M4381" i="4"/>
  <c r="K4381" i="4"/>
  <c r="M4380" i="4"/>
  <c r="K4380" i="4"/>
  <c r="M4379" i="4"/>
  <c r="K4379" i="4"/>
  <c r="M4378" i="4"/>
  <c r="K4378" i="4"/>
  <c r="M4377" i="4"/>
  <c r="K4377" i="4"/>
  <c r="M4376" i="4"/>
  <c r="K4376" i="4"/>
  <c r="M4375" i="4"/>
  <c r="K4375" i="4"/>
  <c r="M4374" i="4"/>
  <c r="K4374" i="4"/>
  <c r="M4373" i="4"/>
  <c r="K4373" i="4"/>
  <c r="M4372" i="4"/>
  <c r="K4372" i="4"/>
  <c r="M4371" i="4"/>
  <c r="K4371" i="4"/>
  <c r="M4370" i="4"/>
  <c r="K4370" i="4"/>
  <c r="M4369" i="4"/>
  <c r="K4369" i="4"/>
  <c r="M4368" i="4"/>
  <c r="K4368" i="4"/>
  <c r="M4367" i="4"/>
  <c r="K4367" i="4"/>
  <c r="M4366" i="4"/>
  <c r="K4366" i="4"/>
  <c r="M4365" i="4"/>
  <c r="K4365" i="4"/>
  <c r="M4364" i="4"/>
  <c r="K4364" i="4"/>
  <c r="M4363" i="4"/>
  <c r="K4363" i="4"/>
  <c r="M4362" i="4"/>
  <c r="K4362" i="4"/>
  <c r="M4361" i="4"/>
  <c r="K4361" i="4"/>
  <c r="M4360" i="4"/>
  <c r="K4360" i="4"/>
  <c r="M4359" i="4"/>
  <c r="K4359" i="4"/>
  <c r="M4358" i="4"/>
  <c r="K4358" i="4"/>
  <c r="M4357" i="4"/>
  <c r="K4357" i="4"/>
  <c r="M4356" i="4"/>
  <c r="K4356" i="4"/>
  <c r="M4355" i="4"/>
  <c r="K4355" i="4"/>
  <c r="M4354" i="4"/>
  <c r="K4354" i="4"/>
  <c r="M4353" i="4"/>
  <c r="K4353" i="4"/>
  <c r="M4352" i="4"/>
  <c r="K4352" i="4"/>
  <c r="M4351" i="4"/>
  <c r="K4351" i="4"/>
  <c r="M4350" i="4"/>
  <c r="K4350" i="4"/>
  <c r="M4349" i="4"/>
  <c r="K4349" i="4"/>
  <c r="M4348" i="4"/>
  <c r="K4348" i="4"/>
  <c r="M4347" i="4"/>
  <c r="K4347" i="4"/>
  <c r="M4346" i="4"/>
  <c r="K4346" i="4"/>
  <c r="M4345" i="4"/>
  <c r="K4345" i="4"/>
  <c r="M4344" i="4"/>
  <c r="K4344" i="4"/>
  <c r="M4343" i="4"/>
  <c r="K4343" i="4"/>
  <c r="M4342" i="4"/>
  <c r="K4342" i="4"/>
  <c r="M4341" i="4"/>
  <c r="K4341" i="4"/>
  <c r="M4340" i="4"/>
  <c r="K4340" i="4"/>
  <c r="M4339" i="4"/>
  <c r="K4339" i="4"/>
  <c r="M4338" i="4"/>
  <c r="K4338" i="4"/>
  <c r="M4337" i="4"/>
  <c r="K4337" i="4"/>
  <c r="M4336" i="4"/>
  <c r="K4336" i="4"/>
  <c r="M4335" i="4"/>
  <c r="K4335" i="4"/>
  <c r="M4334" i="4"/>
  <c r="K4334" i="4"/>
  <c r="M4333" i="4"/>
  <c r="K4333" i="4"/>
  <c r="M4332" i="4"/>
  <c r="K4332" i="4"/>
  <c r="M4331" i="4"/>
  <c r="K4331" i="4"/>
  <c r="M4330" i="4"/>
  <c r="K4330" i="4"/>
  <c r="M4329" i="4"/>
  <c r="K4329" i="4"/>
  <c r="M4328" i="4"/>
  <c r="K4328" i="4"/>
  <c r="M4327" i="4"/>
  <c r="K4327" i="4"/>
  <c r="M4326" i="4"/>
  <c r="K4326" i="4"/>
  <c r="M4325" i="4"/>
  <c r="K4325" i="4"/>
  <c r="M4324" i="4"/>
  <c r="K4324" i="4"/>
  <c r="M4323" i="4"/>
  <c r="K4323" i="4"/>
  <c r="M4322" i="4"/>
  <c r="K4322" i="4"/>
  <c r="M4321" i="4"/>
  <c r="K4321" i="4"/>
  <c r="M4320" i="4"/>
  <c r="K4320" i="4"/>
  <c r="M4319" i="4"/>
  <c r="K4319" i="4"/>
  <c r="M4318" i="4"/>
  <c r="K4318" i="4"/>
  <c r="M4317" i="4"/>
  <c r="K4317" i="4"/>
  <c r="M4316" i="4"/>
  <c r="K4316" i="4"/>
  <c r="M4315" i="4"/>
  <c r="K4315" i="4"/>
  <c r="M4314" i="4"/>
  <c r="K4314" i="4"/>
  <c r="M4313" i="4"/>
  <c r="K4313" i="4"/>
  <c r="M4312" i="4"/>
  <c r="K4312" i="4"/>
  <c r="M4311" i="4"/>
  <c r="K4311" i="4"/>
  <c r="M4310" i="4"/>
  <c r="K4310" i="4"/>
  <c r="M4309" i="4"/>
  <c r="K4309" i="4"/>
  <c r="M4308" i="4"/>
  <c r="K4308" i="4"/>
  <c r="M4307" i="4"/>
  <c r="K4307" i="4"/>
  <c r="M4306" i="4"/>
  <c r="K4306" i="4"/>
  <c r="M4305" i="4"/>
  <c r="K4305" i="4"/>
  <c r="M4304" i="4"/>
  <c r="K4304" i="4"/>
  <c r="M4303" i="4"/>
  <c r="K4303" i="4"/>
  <c r="M4302" i="4"/>
  <c r="K4302" i="4"/>
  <c r="M4301" i="4"/>
  <c r="K4301" i="4"/>
  <c r="M4300" i="4"/>
  <c r="K4300" i="4"/>
  <c r="M4299" i="4"/>
  <c r="K4299" i="4"/>
  <c r="M4298" i="4"/>
  <c r="K4298" i="4"/>
  <c r="M4297" i="4"/>
  <c r="K4297" i="4"/>
  <c r="M4296" i="4"/>
  <c r="K4296" i="4"/>
  <c r="M4295" i="4"/>
  <c r="K4295" i="4"/>
  <c r="M4294" i="4"/>
  <c r="K4294" i="4"/>
  <c r="M4293" i="4"/>
  <c r="K4293" i="4"/>
  <c r="M4292" i="4"/>
  <c r="K4292" i="4"/>
  <c r="M4291" i="4"/>
  <c r="K4291" i="4"/>
  <c r="M4290" i="4"/>
  <c r="K4290" i="4"/>
  <c r="M4289" i="4"/>
  <c r="K4289" i="4"/>
  <c r="M4288" i="4"/>
  <c r="K4288" i="4"/>
  <c r="M4287" i="4"/>
  <c r="K4287" i="4"/>
  <c r="M4286" i="4"/>
  <c r="K4286" i="4"/>
  <c r="M4285" i="4"/>
  <c r="K4285" i="4"/>
  <c r="M4284" i="4"/>
  <c r="K4284" i="4"/>
  <c r="M4283" i="4"/>
  <c r="K4283" i="4"/>
  <c r="M4282" i="4"/>
  <c r="K4282" i="4"/>
  <c r="M4281" i="4"/>
  <c r="K4281" i="4"/>
  <c r="M4280" i="4"/>
  <c r="K4280" i="4"/>
  <c r="M4279" i="4"/>
  <c r="K4279" i="4"/>
  <c r="M4278" i="4"/>
  <c r="K4278" i="4"/>
  <c r="M4277" i="4"/>
  <c r="K4277" i="4"/>
  <c r="M4276" i="4"/>
  <c r="K4276" i="4"/>
  <c r="M4275" i="4"/>
  <c r="K4275" i="4"/>
  <c r="M4274" i="4"/>
  <c r="K4274" i="4"/>
  <c r="M4273" i="4"/>
  <c r="K4273" i="4"/>
  <c r="M4272" i="4"/>
  <c r="K4272" i="4"/>
  <c r="M4271" i="4"/>
  <c r="K4271" i="4"/>
  <c r="M4270" i="4"/>
  <c r="K4270" i="4"/>
  <c r="M4269" i="4"/>
  <c r="K4269" i="4"/>
  <c r="M4268" i="4"/>
  <c r="K4268" i="4"/>
  <c r="M4267" i="4"/>
  <c r="K4267" i="4"/>
  <c r="M4266" i="4"/>
  <c r="K4266" i="4"/>
  <c r="M4265" i="4"/>
  <c r="K4265" i="4"/>
  <c r="M4264" i="4"/>
  <c r="K4264" i="4"/>
  <c r="M4263" i="4"/>
  <c r="K4263" i="4"/>
  <c r="M4262" i="4"/>
  <c r="K4262" i="4"/>
  <c r="M4261" i="4"/>
  <c r="K4261" i="4"/>
  <c r="M4260" i="4"/>
  <c r="K4260" i="4"/>
  <c r="M4259" i="4"/>
  <c r="K4259" i="4"/>
  <c r="M4258" i="4"/>
  <c r="K4258" i="4"/>
  <c r="M4257" i="4"/>
  <c r="K4257" i="4"/>
  <c r="M4256" i="4"/>
  <c r="K4256" i="4"/>
  <c r="M4255" i="4"/>
  <c r="K4255" i="4"/>
  <c r="M4254" i="4"/>
  <c r="K4254" i="4"/>
  <c r="M4253" i="4"/>
  <c r="K4253" i="4"/>
  <c r="M4252" i="4"/>
  <c r="K4252" i="4"/>
  <c r="M4251" i="4"/>
  <c r="K4251" i="4"/>
  <c r="M4250" i="4"/>
  <c r="K4250" i="4"/>
  <c r="M4249" i="4"/>
  <c r="K4249" i="4"/>
  <c r="M4248" i="4"/>
  <c r="K4248" i="4"/>
  <c r="M4247" i="4"/>
  <c r="K4247" i="4"/>
  <c r="M4246" i="4"/>
  <c r="K4246" i="4"/>
  <c r="M4245" i="4"/>
  <c r="K4245" i="4"/>
  <c r="M4244" i="4"/>
  <c r="K4244" i="4"/>
  <c r="M4243" i="4"/>
  <c r="K4243" i="4"/>
  <c r="M4242" i="4"/>
  <c r="K4242" i="4"/>
  <c r="M4241" i="4"/>
  <c r="K4241" i="4"/>
  <c r="M4240" i="4"/>
  <c r="K4240" i="4"/>
  <c r="M4239" i="4"/>
  <c r="K4239" i="4"/>
  <c r="M4238" i="4"/>
  <c r="K4238" i="4"/>
  <c r="M4237" i="4"/>
  <c r="K4237" i="4"/>
  <c r="M4236" i="4"/>
  <c r="K4236" i="4"/>
  <c r="M4235" i="4"/>
  <c r="K4235" i="4"/>
  <c r="M4234" i="4"/>
  <c r="K4234" i="4"/>
  <c r="M4233" i="4"/>
  <c r="K4233" i="4"/>
  <c r="M4232" i="4"/>
  <c r="K4232" i="4"/>
  <c r="M4231" i="4"/>
  <c r="K4231" i="4"/>
  <c r="M4230" i="4"/>
  <c r="K4230" i="4"/>
  <c r="M4229" i="4"/>
  <c r="K4229" i="4"/>
  <c r="M4228" i="4"/>
  <c r="K4228" i="4"/>
  <c r="M4227" i="4"/>
  <c r="K4227" i="4"/>
  <c r="M4226" i="4"/>
  <c r="K4226" i="4"/>
  <c r="M4225" i="4"/>
  <c r="K4225" i="4"/>
  <c r="M4224" i="4"/>
  <c r="K4224" i="4"/>
  <c r="M4223" i="4"/>
  <c r="K4223" i="4"/>
  <c r="M4222" i="4"/>
  <c r="K4222" i="4"/>
  <c r="M4221" i="4"/>
  <c r="K4221" i="4"/>
  <c r="M4220" i="4"/>
  <c r="K4220" i="4"/>
  <c r="M4219" i="4"/>
  <c r="K4219" i="4"/>
  <c r="M4218" i="4"/>
  <c r="K4218" i="4"/>
  <c r="M4217" i="4"/>
  <c r="K4217" i="4"/>
  <c r="M4216" i="4"/>
  <c r="K4216" i="4"/>
  <c r="M4215" i="4"/>
  <c r="K4215" i="4"/>
  <c r="M4214" i="4"/>
  <c r="K4214" i="4"/>
  <c r="M4213" i="4"/>
  <c r="K4213" i="4"/>
  <c r="M4212" i="4"/>
  <c r="K4212" i="4"/>
  <c r="M4211" i="4"/>
  <c r="K4211" i="4"/>
  <c r="M4210" i="4"/>
  <c r="K4210" i="4"/>
  <c r="M4209" i="4"/>
  <c r="K4209" i="4"/>
  <c r="M4208" i="4"/>
  <c r="K4208" i="4"/>
  <c r="M4207" i="4"/>
  <c r="K4207" i="4"/>
  <c r="M4206" i="4"/>
  <c r="K4206" i="4"/>
  <c r="M4205" i="4"/>
  <c r="K4205" i="4"/>
  <c r="M4204" i="4"/>
  <c r="K4204" i="4"/>
  <c r="M4203" i="4"/>
  <c r="K4203" i="4"/>
  <c r="M4202" i="4"/>
  <c r="K4202" i="4"/>
  <c r="M4201" i="4"/>
  <c r="K4201" i="4"/>
  <c r="M4200" i="4"/>
  <c r="K4200" i="4"/>
  <c r="M4199" i="4"/>
  <c r="K4199" i="4"/>
  <c r="M4198" i="4"/>
  <c r="K4198" i="4"/>
  <c r="M4197" i="4"/>
  <c r="K4197" i="4"/>
  <c r="M4196" i="4"/>
  <c r="K4196" i="4"/>
  <c r="M4195" i="4"/>
  <c r="K4195" i="4"/>
  <c r="M4194" i="4"/>
  <c r="K4194" i="4"/>
  <c r="M4193" i="4"/>
  <c r="K4193" i="4"/>
  <c r="M4192" i="4"/>
  <c r="K4192" i="4"/>
  <c r="M4191" i="4"/>
  <c r="K4191" i="4"/>
  <c r="M4190" i="4"/>
  <c r="K4190" i="4"/>
  <c r="M4189" i="4"/>
  <c r="K4189" i="4"/>
  <c r="M4188" i="4"/>
  <c r="K4188" i="4"/>
  <c r="M4187" i="4"/>
  <c r="K4187" i="4"/>
  <c r="M4186" i="4"/>
  <c r="K4186" i="4"/>
  <c r="M4185" i="4"/>
  <c r="K4185" i="4"/>
  <c r="M4184" i="4"/>
  <c r="K4184" i="4"/>
  <c r="M4183" i="4"/>
  <c r="K4183" i="4"/>
  <c r="M4182" i="4"/>
  <c r="K4182" i="4"/>
  <c r="M4181" i="4"/>
  <c r="K4181" i="4"/>
  <c r="M4180" i="4"/>
  <c r="K4180" i="4"/>
  <c r="M4179" i="4"/>
  <c r="K4179" i="4"/>
  <c r="M4178" i="4"/>
  <c r="K4178" i="4"/>
  <c r="M4177" i="4"/>
  <c r="K4177" i="4"/>
  <c r="M4176" i="4"/>
  <c r="K4176" i="4"/>
  <c r="M4175" i="4"/>
  <c r="K4175" i="4"/>
  <c r="M4174" i="4"/>
  <c r="K4174" i="4"/>
  <c r="M4173" i="4"/>
  <c r="K4173" i="4"/>
  <c r="M4172" i="4"/>
  <c r="K4172" i="4"/>
  <c r="M4171" i="4"/>
  <c r="K4171" i="4"/>
  <c r="M4170" i="4"/>
  <c r="K4170" i="4"/>
  <c r="M4169" i="4"/>
  <c r="K4169" i="4"/>
  <c r="M4168" i="4"/>
  <c r="K4168" i="4"/>
  <c r="M4167" i="4"/>
  <c r="K4167" i="4"/>
  <c r="M4166" i="4"/>
  <c r="K4166" i="4"/>
  <c r="M4165" i="4"/>
  <c r="K4165" i="4"/>
  <c r="M4164" i="4"/>
  <c r="K4164" i="4"/>
  <c r="M4163" i="4"/>
  <c r="K4163" i="4"/>
  <c r="M4162" i="4"/>
  <c r="K4162" i="4"/>
  <c r="M4161" i="4"/>
  <c r="K4161" i="4"/>
  <c r="M4160" i="4"/>
  <c r="K4160" i="4"/>
  <c r="M4159" i="4"/>
  <c r="K4159" i="4"/>
  <c r="M4158" i="4"/>
  <c r="K4158" i="4"/>
  <c r="M4157" i="4"/>
  <c r="K4157" i="4"/>
  <c r="M4156" i="4"/>
  <c r="K4156" i="4"/>
  <c r="M4155" i="4"/>
  <c r="K4155" i="4"/>
  <c r="M4154" i="4"/>
  <c r="K4154" i="4"/>
  <c r="M4153" i="4"/>
  <c r="K4153" i="4"/>
  <c r="M4152" i="4"/>
  <c r="K4152" i="4"/>
  <c r="M4151" i="4"/>
  <c r="K4151" i="4"/>
  <c r="M4150" i="4"/>
  <c r="K4150" i="4"/>
  <c r="M4149" i="4"/>
  <c r="K4149" i="4"/>
  <c r="M4148" i="4"/>
  <c r="K4148" i="4"/>
  <c r="M4147" i="4"/>
  <c r="K4147" i="4"/>
  <c r="M4146" i="4"/>
  <c r="K4146" i="4"/>
  <c r="M4145" i="4"/>
  <c r="K4145" i="4"/>
  <c r="M4144" i="4"/>
  <c r="K4144" i="4"/>
  <c r="M4143" i="4"/>
  <c r="K4143" i="4"/>
  <c r="M4142" i="4"/>
  <c r="K4142" i="4"/>
  <c r="M4141" i="4"/>
  <c r="K4141" i="4"/>
  <c r="M4140" i="4"/>
  <c r="K4140" i="4"/>
  <c r="M4139" i="4"/>
  <c r="K4139" i="4"/>
  <c r="M4138" i="4"/>
  <c r="K4138" i="4"/>
  <c r="M4137" i="4"/>
  <c r="K4137" i="4"/>
  <c r="M4136" i="4"/>
  <c r="K4136" i="4"/>
  <c r="M4135" i="4"/>
  <c r="K4135" i="4"/>
  <c r="M4134" i="4"/>
  <c r="K4134" i="4"/>
  <c r="M4133" i="4"/>
  <c r="K4133" i="4"/>
  <c r="M4132" i="4"/>
  <c r="K4132" i="4"/>
  <c r="M4131" i="4"/>
  <c r="K4131" i="4"/>
  <c r="L4131" i="4" s="1"/>
  <c r="M4130" i="4"/>
  <c r="K4130" i="4"/>
  <c r="L4130" i="4" s="1"/>
  <c r="M4129" i="4"/>
  <c r="K4129" i="4"/>
  <c r="L4129" i="4" s="1"/>
  <c r="M4128" i="4"/>
  <c r="K4128" i="4"/>
  <c r="L4128" i="4" s="1"/>
  <c r="M4127" i="4"/>
  <c r="K4127" i="4"/>
  <c r="L4127" i="4" s="1"/>
  <c r="M4126" i="4"/>
  <c r="K4126" i="4"/>
  <c r="L4126" i="4" s="1"/>
  <c r="M4125" i="4"/>
  <c r="K4125" i="4"/>
  <c r="L4125" i="4" s="1"/>
  <c r="M4124" i="4"/>
  <c r="K4124" i="4"/>
  <c r="L4124" i="4" s="1"/>
  <c r="M4123" i="4"/>
  <c r="K4123" i="4"/>
  <c r="L4123" i="4" s="1"/>
  <c r="M4122" i="4"/>
  <c r="K4122" i="4"/>
  <c r="L4122" i="4" s="1"/>
  <c r="M4121" i="4"/>
  <c r="K4121" i="4"/>
  <c r="L4121" i="4" s="1"/>
  <c r="M4120" i="4"/>
  <c r="K4120" i="4"/>
  <c r="L4120" i="4" s="1"/>
  <c r="M4119" i="4"/>
  <c r="K4119" i="4"/>
  <c r="L4119" i="4" s="1"/>
  <c r="M4118" i="4"/>
  <c r="K4118" i="4"/>
  <c r="L4118" i="4" s="1"/>
  <c r="M4117" i="4"/>
  <c r="K4117" i="4"/>
  <c r="L4117" i="4" s="1"/>
  <c r="M4116" i="4"/>
  <c r="K4116" i="4"/>
  <c r="L4116" i="4" s="1"/>
  <c r="M4115" i="4"/>
  <c r="K4115" i="4"/>
  <c r="L4115" i="4" s="1"/>
  <c r="M4114" i="4"/>
  <c r="K4114" i="4"/>
  <c r="L4114" i="4" s="1"/>
  <c r="M4113" i="4"/>
  <c r="K4113" i="4"/>
  <c r="L4113" i="4" s="1"/>
  <c r="M4112" i="4"/>
  <c r="K4112" i="4"/>
  <c r="L4112" i="4" s="1"/>
  <c r="M4111" i="4"/>
  <c r="K4111" i="4"/>
  <c r="L4111" i="4" s="1"/>
  <c r="M4110" i="4"/>
  <c r="K4110" i="4"/>
  <c r="L4110" i="4" s="1"/>
  <c r="M4109" i="4"/>
  <c r="K4109" i="4"/>
  <c r="L4109" i="4" s="1"/>
  <c r="M4108" i="4"/>
  <c r="K4108" i="4"/>
  <c r="L4108" i="4" s="1"/>
  <c r="M4107" i="4"/>
  <c r="K4107" i="4"/>
  <c r="L4107" i="4" s="1"/>
  <c r="M4106" i="4"/>
  <c r="K4106" i="4"/>
  <c r="L4106" i="4" s="1"/>
  <c r="M4105" i="4"/>
  <c r="K4105" i="4"/>
  <c r="L4105" i="4" s="1"/>
  <c r="M4104" i="4"/>
  <c r="K4104" i="4"/>
  <c r="L4104" i="4" s="1"/>
  <c r="M4103" i="4"/>
  <c r="K4103" i="4"/>
  <c r="L4103" i="4" s="1"/>
  <c r="M4102" i="4"/>
  <c r="K4102" i="4"/>
  <c r="L4102" i="4" s="1"/>
  <c r="M4101" i="4"/>
  <c r="K4101" i="4"/>
  <c r="L4101" i="4" s="1"/>
  <c r="M4100" i="4"/>
  <c r="K4100" i="4"/>
  <c r="L4100" i="4" s="1"/>
  <c r="M4099" i="4"/>
  <c r="K4099" i="4"/>
  <c r="L4099" i="4" s="1"/>
  <c r="M4098" i="4"/>
  <c r="K4098" i="4"/>
  <c r="L4098" i="4" s="1"/>
  <c r="M4097" i="4"/>
  <c r="K4097" i="4"/>
  <c r="L4097" i="4" s="1"/>
  <c r="M4096" i="4"/>
  <c r="K4096" i="4"/>
  <c r="L4096" i="4" s="1"/>
  <c r="M4095" i="4"/>
  <c r="K4095" i="4"/>
  <c r="L4095" i="4" s="1"/>
  <c r="M4094" i="4"/>
  <c r="K4094" i="4"/>
  <c r="L4094" i="4" s="1"/>
  <c r="M4093" i="4"/>
  <c r="K4093" i="4"/>
  <c r="L4093" i="4" s="1"/>
  <c r="M4092" i="4"/>
  <c r="K4092" i="4"/>
  <c r="L4092" i="4" s="1"/>
  <c r="M4091" i="4"/>
  <c r="K4091" i="4"/>
  <c r="L4091" i="4" s="1"/>
  <c r="M4090" i="4"/>
  <c r="K4090" i="4"/>
  <c r="L4090" i="4" s="1"/>
  <c r="M4089" i="4"/>
  <c r="K4089" i="4"/>
  <c r="L4089" i="4" s="1"/>
  <c r="M4088" i="4"/>
  <c r="K4088" i="4"/>
  <c r="L4088" i="4" s="1"/>
  <c r="M4087" i="4"/>
  <c r="K4087" i="4"/>
  <c r="L4087" i="4" s="1"/>
  <c r="M4086" i="4"/>
  <c r="K4086" i="4"/>
  <c r="L4086" i="4" s="1"/>
  <c r="M4085" i="4"/>
  <c r="K4085" i="4"/>
  <c r="L4085" i="4" s="1"/>
  <c r="M4084" i="4"/>
  <c r="K4084" i="4"/>
  <c r="L4084" i="4" s="1"/>
  <c r="M4083" i="4"/>
  <c r="K4083" i="4"/>
  <c r="L4083" i="4" s="1"/>
  <c r="M4082" i="4"/>
  <c r="K4082" i="4"/>
  <c r="L4082" i="4" s="1"/>
  <c r="M4081" i="4"/>
  <c r="K4081" i="4"/>
  <c r="L4081" i="4" s="1"/>
  <c r="M4080" i="4"/>
  <c r="K4080" i="4"/>
  <c r="L4080" i="4" s="1"/>
  <c r="M4079" i="4"/>
  <c r="K4079" i="4"/>
  <c r="L4079" i="4" s="1"/>
  <c r="M4078" i="4"/>
  <c r="K4078" i="4"/>
  <c r="L4078" i="4" s="1"/>
  <c r="M4077" i="4"/>
  <c r="K4077" i="4"/>
  <c r="L4077" i="4" s="1"/>
  <c r="M4076" i="4"/>
  <c r="K4076" i="4"/>
  <c r="L4076" i="4" s="1"/>
  <c r="M4075" i="4"/>
  <c r="K4075" i="4"/>
  <c r="L4075" i="4" s="1"/>
  <c r="M4074" i="4"/>
  <c r="K4074" i="4"/>
  <c r="L4074" i="4" s="1"/>
  <c r="M4073" i="4"/>
  <c r="K4073" i="4"/>
  <c r="L4073" i="4" s="1"/>
  <c r="M4072" i="4"/>
  <c r="K4072" i="4"/>
  <c r="L4072" i="4" s="1"/>
  <c r="M4071" i="4"/>
  <c r="K4071" i="4"/>
  <c r="L4071" i="4" s="1"/>
  <c r="M4070" i="4"/>
  <c r="K4070" i="4"/>
  <c r="L4070" i="4" s="1"/>
  <c r="M4069" i="4"/>
  <c r="K4069" i="4"/>
  <c r="L4069" i="4" s="1"/>
  <c r="M4068" i="4"/>
  <c r="K4068" i="4"/>
  <c r="L4068" i="4" s="1"/>
  <c r="M4067" i="4"/>
  <c r="K4067" i="4"/>
  <c r="L4067" i="4" s="1"/>
  <c r="M4066" i="4"/>
  <c r="K4066" i="4"/>
  <c r="L4066" i="4" s="1"/>
  <c r="M4065" i="4"/>
  <c r="K4065" i="4"/>
  <c r="L4065" i="4" s="1"/>
  <c r="M4064" i="4"/>
  <c r="K4064" i="4"/>
  <c r="L4064" i="4" s="1"/>
  <c r="M4063" i="4"/>
  <c r="K4063" i="4"/>
  <c r="L4063" i="4" s="1"/>
  <c r="M4062" i="4"/>
  <c r="K4062" i="4"/>
  <c r="L4062" i="4" s="1"/>
  <c r="M4061" i="4"/>
  <c r="K4061" i="4"/>
  <c r="L4061" i="4" s="1"/>
  <c r="M4060" i="4"/>
  <c r="K4060" i="4"/>
  <c r="L4060" i="4" s="1"/>
  <c r="M4059" i="4"/>
  <c r="K4059" i="4"/>
  <c r="L4059" i="4" s="1"/>
  <c r="M4058" i="4"/>
  <c r="K4058" i="4"/>
  <c r="L4058" i="4" s="1"/>
  <c r="M4057" i="4"/>
  <c r="K4057" i="4"/>
  <c r="L4057" i="4" s="1"/>
  <c r="M4056" i="4"/>
  <c r="K4056" i="4"/>
  <c r="L4056" i="4" s="1"/>
  <c r="M4055" i="4"/>
  <c r="K4055" i="4"/>
  <c r="L4055" i="4" s="1"/>
  <c r="M4054" i="4"/>
  <c r="K4054" i="4"/>
  <c r="L4054" i="4" s="1"/>
  <c r="M4053" i="4"/>
  <c r="K4053" i="4"/>
  <c r="L4053" i="4" s="1"/>
  <c r="M4052" i="4"/>
  <c r="K4052" i="4"/>
  <c r="L4052" i="4" s="1"/>
  <c r="M4051" i="4"/>
  <c r="K4051" i="4"/>
  <c r="L4051" i="4" s="1"/>
  <c r="M4050" i="4"/>
  <c r="K4050" i="4"/>
  <c r="L4050" i="4" s="1"/>
  <c r="M4049" i="4"/>
  <c r="K4049" i="4"/>
  <c r="L4049" i="4" s="1"/>
  <c r="M4048" i="4"/>
  <c r="K4048" i="4"/>
  <c r="L4048" i="4" s="1"/>
  <c r="M4047" i="4"/>
  <c r="K4047" i="4"/>
  <c r="L4047" i="4" s="1"/>
  <c r="M4046" i="4"/>
  <c r="K4046" i="4"/>
  <c r="L4046" i="4" s="1"/>
  <c r="M4045" i="4"/>
  <c r="K4045" i="4"/>
  <c r="L4045" i="4" s="1"/>
  <c r="M4044" i="4"/>
  <c r="K4044" i="4"/>
  <c r="L4044" i="4" s="1"/>
  <c r="M4043" i="4"/>
  <c r="K4043" i="4"/>
  <c r="L4043" i="4" s="1"/>
  <c r="M4042" i="4"/>
  <c r="K4042" i="4"/>
  <c r="L4042" i="4" s="1"/>
  <c r="M4041" i="4"/>
  <c r="K4041" i="4"/>
  <c r="L4041" i="4" s="1"/>
  <c r="M4040" i="4"/>
  <c r="K4040" i="4"/>
  <c r="L4040" i="4" s="1"/>
  <c r="M4039" i="4"/>
  <c r="K4039" i="4"/>
  <c r="L4039" i="4" s="1"/>
  <c r="M4038" i="4"/>
  <c r="K4038" i="4"/>
  <c r="L4038" i="4" s="1"/>
  <c r="M4037" i="4"/>
  <c r="K4037" i="4"/>
  <c r="L4037" i="4" s="1"/>
  <c r="M4036" i="4"/>
  <c r="K4036" i="4"/>
  <c r="L4036" i="4" s="1"/>
  <c r="M4035" i="4"/>
  <c r="K4035" i="4"/>
  <c r="L4035" i="4" s="1"/>
  <c r="M4034" i="4"/>
  <c r="K4034" i="4"/>
  <c r="L4034" i="4" s="1"/>
  <c r="M4033" i="4"/>
  <c r="K4033" i="4"/>
  <c r="L4033" i="4" s="1"/>
  <c r="M4032" i="4"/>
  <c r="K4032" i="4"/>
  <c r="L4032" i="4" s="1"/>
  <c r="M4031" i="4"/>
  <c r="K4031" i="4"/>
  <c r="L4031" i="4" s="1"/>
  <c r="M4030" i="4"/>
  <c r="K4030" i="4"/>
  <c r="L4030" i="4" s="1"/>
  <c r="M4029" i="4"/>
  <c r="K4029" i="4"/>
  <c r="L4029" i="4" s="1"/>
  <c r="M4028" i="4"/>
  <c r="K4028" i="4"/>
  <c r="L4028" i="4" s="1"/>
  <c r="M4027" i="4"/>
  <c r="K4027" i="4"/>
  <c r="L4027" i="4" s="1"/>
  <c r="M4026" i="4"/>
  <c r="K4026" i="4"/>
  <c r="L4026" i="4" s="1"/>
  <c r="M4025" i="4"/>
  <c r="K4025" i="4"/>
  <c r="L4025" i="4" s="1"/>
  <c r="M4024" i="4"/>
  <c r="K4024" i="4"/>
  <c r="L4024" i="4" s="1"/>
  <c r="M4023" i="4"/>
  <c r="K4023" i="4"/>
  <c r="L4023" i="4" s="1"/>
  <c r="M4022" i="4"/>
  <c r="K4022" i="4"/>
  <c r="L4022" i="4" s="1"/>
  <c r="M4021" i="4"/>
  <c r="K4021" i="4"/>
  <c r="L4021" i="4" s="1"/>
  <c r="M4020" i="4"/>
  <c r="K4020" i="4"/>
  <c r="L4020" i="4" s="1"/>
  <c r="M4019" i="4"/>
  <c r="K4019" i="4"/>
  <c r="L4019" i="4" s="1"/>
  <c r="M4018" i="4"/>
  <c r="K4018" i="4"/>
  <c r="L4018" i="4" s="1"/>
  <c r="M4017" i="4"/>
  <c r="K4017" i="4"/>
  <c r="L4017" i="4" s="1"/>
  <c r="M4016" i="4"/>
  <c r="K4016" i="4"/>
  <c r="L4016" i="4" s="1"/>
  <c r="M4015" i="4"/>
  <c r="K4015" i="4"/>
  <c r="L4015" i="4" s="1"/>
  <c r="M4014" i="4"/>
  <c r="K4014" i="4"/>
  <c r="L4014" i="4" s="1"/>
  <c r="M4013" i="4"/>
  <c r="K4013" i="4"/>
  <c r="L4013" i="4" s="1"/>
  <c r="M4012" i="4"/>
  <c r="K4012" i="4"/>
  <c r="L4012" i="4" s="1"/>
  <c r="M4011" i="4"/>
  <c r="K4011" i="4"/>
  <c r="L4011" i="4" s="1"/>
  <c r="M4010" i="4"/>
  <c r="K4010" i="4"/>
  <c r="L4010" i="4" s="1"/>
  <c r="M4009" i="4"/>
  <c r="K4009" i="4"/>
  <c r="L4009" i="4" s="1"/>
  <c r="M4008" i="4"/>
  <c r="K4008" i="4"/>
  <c r="L4008" i="4" s="1"/>
  <c r="M4007" i="4"/>
  <c r="K4007" i="4"/>
  <c r="L4007" i="4" s="1"/>
  <c r="M4006" i="4"/>
  <c r="K4006" i="4"/>
  <c r="L4006" i="4" s="1"/>
  <c r="M4005" i="4"/>
  <c r="K4005" i="4"/>
  <c r="L4005" i="4" s="1"/>
  <c r="M4004" i="4"/>
  <c r="K4004" i="4"/>
  <c r="L4004" i="4" s="1"/>
  <c r="M4003" i="4"/>
  <c r="K4003" i="4"/>
  <c r="L4003" i="4" s="1"/>
  <c r="M4002" i="4"/>
  <c r="K4002" i="4"/>
  <c r="L4002" i="4" s="1"/>
  <c r="M4001" i="4"/>
  <c r="K4001" i="4"/>
  <c r="L4001" i="4" s="1"/>
  <c r="M4000" i="4"/>
  <c r="K4000" i="4"/>
  <c r="L4000" i="4" s="1"/>
  <c r="M3999" i="4"/>
  <c r="K3999" i="4"/>
  <c r="L3999" i="4" s="1"/>
  <c r="M3998" i="4"/>
  <c r="K3998" i="4"/>
  <c r="L3998" i="4" s="1"/>
  <c r="M3997" i="4"/>
  <c r="K3997" i="4"/>
  <c r="L3997" i="4" s="1"/>
  <c r="M3996" i="4"/>
  <c r="K3996" i="4"/>
  <c r="L3996" i="4" s="1"/>
  <c r="M3995" i="4"/>
  <c r="K3995" i="4"/>
  <c r="L3995" i="4" s="1"/>
  <c r="M3994" i="4"/>
  <c r="K3994" i="4"/>
  <c r="L3994" i="4" s="1"/>
  <c r="M3993" i="4"/>
  <c r="K3993" i="4"/>
  <c r="L3993" i="4" s="1"/>
  <c r="M3992" i="4"/>
  <c r="K3992" i="4"/>
  <c r="L3992" i="4" s="1"/>
  <c r="M3991" i="4"/>
  <c r="K3991" i="4"/>
  <c r="L3991" i="4" s="1"/>
  <c r="M3990" i="4"/>
  <c r="K3990" i="4"/>
  <c r="L3990" i="4" s="1"/>
  <c r="M3989" i="4"/>
  <c r="K3989" i="4"/>
  <c r="L3989" i="4" s="1"/>
  <c r="M3988" i="4"/>
  <c r="K3988" i="4"/>
  <c r="L3988" i="4" s="1"/>
  <c r="M3987" i="4"/>
  <c r="K3987" i="4"/>
  <c r="L3987" i="4" s="1"/>
  <c r="M3986" i="4"/>
  <c r="K3986" i="4"/>
  <c r="L3986" i="4" s="1"/>
  <c r="M3985" i="4"/>
  <c r="K3985" i="4"/>
  <c r="L3985" i="4" s="1"/>
  <c r="M3984" i="4"/>
  <c r="K3984" i="4"/>
  <c r="L3984" i="4" s="1"/>
  <c r="M3983" i="4"/>
  <c r="K3983" i="4"/>
  <c r="L3983" i="4" s="1"/>
  <c r="M3982" i="4"/>
  <c r="K3982" i="4"/>
  <c r="L3982" i="4" s="1"/>
  <c r="M3981" i="4"/>
  <c r="K3981" i="4"/>
  <c r="L3981" i="4" s="1"/>
  <c r="M3980" i="4"/>
  <c r="K3980" i="4"/>
  <c r="L3980" i="4" s="1"/>
  <c r="M3979" i="4"/>
  <c r="K3979" i="4"/>
  <c r="L3979" i="4" s="1"/>
  <c r="M3978" i="4"/>
  <c r="K3978" i="4"/>
  <c r="L3978" i="4" s="1"/>
  <c r="M3977" i="4"/>
  <c r="K3977" i="4"/>
  <c r="L3977" i="4" s="1"/>
  <c r="M3976" i="4"/>
  <c r="K3976" i="4"/>
  <c r="L3976" i="4" s="1"/>
  <c r="M3975" i="4"/>
  <c r="K3975" i="4"/>
  <c r="L3975" i="4" s="1"/>
  <c r="M3974" i="4"/>
  <c r="K3974" i="4"/>
  <c r="L3974" i="4" s="1"/>
  <c r="M3973" i="4"/>
  <c r="K3973" i="4"/>
  <c r="L3973" i="4" s="1"/>
  <c r="M3972" i="4"/>
  <c r="K3972" i="4"/>
  <c r="L3972" i="4" s="1"/>
  <c r="M3971" i="4"/>
  <c r="K3971" i="4"/>
  <c r="L3971" i="4" s="1"/>
  <c r="M3970" i="4"/>
  <c r="K3970" i="4"/>
  <c r="L3970" i="4" s="1"/>
  <c r="M3969" i="4"/>
  <c r="K3969" i="4"/>
  <c r="L3969" i="4" s="1"/>
  <c r="M3968" i="4"/>
  <c r="K3968" i="4"/>
  <c r="L3968" i="4" s="1"/>
  <c r="M3967" i="4"/>
  <c r="K3967" i="4"/>
  <c r="L3967" i="4" s="1"/>
  <c r="M3966" i="4"/>
  <c r="K3966" i="4"/>
  <c r="L3966" i="4" s="1"/>
  <c r="M3965" i="4"/>
  <c r="K3965" i="4"/>
  <c r="L3965" i="4" s="1"/>
  <c r="M3964" i="4"/>
  <c r="K3964" i="4"/>
  <c r="L3964" i="4" s="1"/>
  <c r="M3963" i="4"/>
  <c r="K3963" i="4"/>
  <c r="L3963" i="4" s="1"/>
  <c r="M3962" i="4"/>
  <c r="K3962" i="4"/>
  <c r="L3962" i="4" s="1"/>
  <c r="M3961" i="4"/>
  <c r="K3961" i="4"/>
  <c r="L3961" i="4" s="1"/>
  <c r="M3960" i="4"/>
  <c r="K3960" i="4"/>
  <c r="L3960" i="4" s="1"/>
  <c r="M3959" i="4"/>
  <c r="K3959" i="4"/>
  <c r="L3959" i="4" s="1"/>
  <c r="M3958" i="4"/>
  <c r="K3958" i="4"/>
  <c r="L3958" i="4" s="1"/>
  <c r="M3957" i="4"/>
  <c r="K3957" i="4"/>
  <c r="L3957" i="4" s="1"/>
  <c r="M3956" i="4"/>
  <c r="K3956" i="4"/>
  <c r="L3956" i="4" s="1"/>
  <c r="M3955" i="4"/>
  <c r="K3955" i="4"/>
  <c r="L3955" i="4" s="1"/>
  <c r="M3954" i="4"/>
  <c r="K3954" i="4"/>
  <c r="L3954" i="4" s="1"/>
  <c r="M3953" i="4"/>
  <c r="K3953" i="4"/>
  <c r="L3953" i="4" s="1"/>
  <c r="M3952" i="4"/>
  <c r="K3952" i="4"/>
  <c r="M3951" i="4"/>
  <c r="K3951" i="4"/>
  <c r="M3950" i="4"/>
  <c r="K3950" i="4"/>
  <c r="M3949" i="4"/>
  <c r="K3949" i="4"/>
  <c r="M3948" i="4"/>
  <c r="K3948" i="4"/>
  <c r="M3947" i="4"/>
  <c r="K3947" i="4"/>
  <c r="M3946" i="4"/>
  <c r="K3946" i="4"/>
  <c r="M3945" i="4"/>
  <c r="K3945" i="4"/>
  <c r="M3944" i="4"/>
  <c r="K3944" i="4"/>
  <c r="M3943" i="4"/>
  <c r="K3943" i="4"/>
  <c r="M3942" i="4"/>
  <c r="K3942" i="4"/>
  <c r="M3941" i="4"/>
  <c r="K3941" i="4"/>
  <c r="M3940" i="4"/>
  <c r="K3940" i="4"/>
  <c r="M3939" i="4"/>
  <c r="K3939" i="4"/>
  <c r="M3938" i="4"/>
  <c r="K3938" i="4"/>
  <c r="M3937" i="4"/>
  <c r="K3937" i="4"/>
  <c r="M3936" i="4"/>
  <c r="K3936" i="4"/>
  <c r="M3935" i="4"/>
  <c r="K3935" i="4"/>
  <c r="M3934" i="4"/>
  <c r="K3934" i="4"/>
  <c r="M3933" i="4"/>
  <c r="K3933" i="4"/>
  <c r="M3932" i="4"/>
  <c r="K3932" i="4"/>
  <c r="M3931" i="4"/>
  <c r="K3931" i="4"/>
  <c r="M3930" i="4"/>
  <c r="K3930" i="4"/>
  <c r="M3929" i="4"/>
  <c r="K3929" i="4"/>
  <c r="M3928" i="4"/>
  <c r="K3928" i="4"/>
  <c r="M3927" i="4"/>
  <c r="K3927" i="4"/>
  <c r="M3926" i="4"/>
  <c r="K3926" i="4"/>
  <c r="M3925" i="4"/>
  <c r="K3925" i="4"/>
  <c r="M3924" i="4"/>
  <c r="K3924" i="4"/>
  <c r="M3923" i="4"/>
  <c r="K3923" i="4"/>
  <c r="M3922" i="4"/>
  <c r="K3922" i="4"/>
  <c r="M3921" i="4"/>
  <c r="K3921" i="4"/>
  <c r="M3920" i="4"/>
  <c r="K3920" i="4"/>
  <c r="M3919" i="4"/>
  <c r="K3919" i="4"/>
  <c r="M3918" i="4"/>
  <c r="K3918" i="4"/>
  <c r="M3917" i="4"/>
  <c r="K3917" i="4"/>
  <c r="M3916" i="4"/>
  <c r="K3916" i="4"/>
  <c r="M3915" i="4"/>
  <c r="K3915" i="4"/>
  <c r="M3914" i="4"/>
  <c r="K3914" i="4"/>
  <c r="M3913" i="4"/>
  <c r="K3913" i="4"/>
  <c r="M3912" i="4"/>
  <c r="K3912" i="4"/>
  <c r="M3911" i="4"/>
  <c r="K3911" i="4"/>
  <c r="M3910" i="4"/>
  <c r="K3910" i="4"/>
  <c r="M3909" i="4"/>
  <c r="K3909" i="4"/>
  <c r="M3908" i="4"/>
  <c r="K3908" i="4"/>
  <c r="M3907" i="4"/>
  <c r="K3907" i="4"/>
  <c r="M3906" i="4"/>
  <c r="K3906" i="4"/>
  <c r="M3905" i="4"/>
  <c r="K3905" i="4"/>
  <c r="M3904" i="4"/>
  <c r="K3904" i="4"/>
  <c r="M3903" i="4"/>
  <c r="K3903" i="4"/>
  <c r="M3902" i="4"/>
  <c r="K3902" i="4"/>
  <c r="M3901" i="4"/>
  <c r="K3901" i="4"/>
  <c r="M3900" i="4"/>
  <c r="K3900" i="4"/>
  <c r="M3899" i="4"/>
  <c r="K3899" i="4"/>
  <c r="M3898" i="4"/>
  <c r="K3898" i="4"/>
  <c r="M3897" i="4"/>
  <c r="K3897" i="4"/>
  <c r="M3896" i="4"/>
  <c r="K3896" i="4"/>
  <c r="M3895" i="4"/>
  <c r="K3895" i="4"/>
  <c r="M3894" i="4"/>
  <c r="K3894" i="4"/>
  <c r="M3893" i="4"/>
  <c r="K3893" i="4"/>
  <c r="M3892" i="4"/>
  <c r="K3892" i="4"/>
  <c r="M3891" i="4"/>
  <c r="K3891" i="4"/>
  <c r="M3890" i="4"/>
  <c r="K3890" i="4"/>
  <c r="M3889" i="4"/>
  <c r="K3889" i="4"/>
  <c r="M3888" i="4"/>
  <c r="K3888" i="4"/>
  <c r="M3887" i="4"/>
  <c r="K3887" i="4"/>
  <c r="M3886" i="4"/>
  <c r="K3886" i="4"/>
  <c r="M3885" i="4"/>
  <c r="K3885" i="4"/>
  <c r="M3884" i="4"/>
  <c r="K3884" i="4"/>
  <c r="M3883" i="4"/>
  <c r="K3883" i="4"/>
  <c r="M3882" i="4"/>
  <c r="K3882" i="4"/>
  <c r="M3881" i="4"/>
  <c r="K3881" i="4"/>
  <c r="M3880" i="4"/>
  <c r="K3880" i="4"/>
  <c r="M3879" i="4"/>
  <c r="K3879" i="4"/>
  <c r="M3878" i="4"/>
  <c r="K3878" i="4"/>
  <c r="M3877" i="4"/>
  <c r="K3877" i="4"/>
  <c r="M3876" i="4"/>
  <c r="K3876" i="4"/>
  <c r="M3875" i="4"/>
  <c r="K3875" i="4"/>
  <c r="M3874" i="4"/>
  <c r="K3874" i="4"/>
  <c r="M3873" i="4"/>
  <c r="K3873" i="4"/>
  <c r="M3872" i="4"/>
  <c r="K3872" i="4"/>
  <c r="M3871" i="4"/>
  <c r="K3871" i="4"/>
  <c r="M3870" i="4"/>
  <c r="K3870" i="4"/>
  <c r="M3869" i="4"/>
  <c r="K3869" i="4"/>
  <c r="M3868" i="4"/>
  <c r="K3868" i="4"/>
  <c r="M3867" i="4"/>
  <c r="K3867" i="4"/>
  <c r="M3866" i="4"/>
  <c r="K3866" i="4"/>
  <c r="M3865" i="4"/>
  <c r="K3865" i="4"/>
  <c r="M3864" i="4"/>
  <c r="K3864" i="4"/>
  <c r="M3863" i="4"/>
  <c r="K3863" i="4"/>
  <c r="M3862" i="4"/>
  <c r="K3862" i="4"/>
  <c r="M3861" i="4"/>
  <c r="K3861" i="4"/>
  <c r="M3860" i="4"/>
  <c r="K3860" i="4"/>
  <c r="M3859" i="4"/>
  <c r="K3859" i="4"/>
  <c r="M3858" i="4"/>
  <c r="K3858" i="4"/>
  <c r="M3857" i="4"/>
  <c r="K3857" i="4"/>
  <c r="M3856" i="4"/>
  <c r="K3856" i="4"/>
  <c r="M3855" i="4"/>
  <c r="K3855" i="4"/>
  <c r="M3854" i="4"/>
  <c r="K3854" i="4"/>
  <c r="M3853" i="4"/>
  <c r="K3853" i="4"/>
  <c r="M3852" i="4"/>
  <c r="K3852" i="4"/>
  <c r="M3851" i="4"/>
  <c r="K3851" i="4"/>
  <c r="M3850" i="4"/>
  <c r="K3850" i="4"/>
  <c r="M3849" i="4"/>
  <c r="K3849" i="4"/>
  <c r="M3848" i="4"/>
  <c r="K3848" i="4"/>
  <c r="M3847" i="4"/>
  <c r="K3847" i="4"/>
  <c r="M3846" i="4"/>
  <c r="K3846" i="4"/>
  <c r="M3845" i="4"/>
  <c r="K3845" i="4"/>
  <c r="M3844" i="4"/>
  <c r="K3844" i="4"/>
  <c r="M3843" i="4"/>
  <c r="K3843" i="4"/>
  <c r="M3842" i="4"/>
  <c r="K3842" i="4"/>
  <c r="M3841" i="4"/>
  <c r="K3841" i="4"/>
  <c r="M3840" i="4"/>
  <c r="K3840" i="4"/>
  <c r="M3839" i="4"/>
  <c r="K3839" i="4"/>
  <c r="M3838" i="4"/>
  <c r="K3838" i="4"/>
  <c r="M3837" i="4"/>
  <c r="K3837" i="4"/>
  <c r="M3836" i="4"/>
  <c r="K3836" i="4"/>
  <c r="M3835" i="4"/>
  <c r="K3835" i="4"/>
  <c r="M3834" i="4"/>
  <c r="K3834" i="4"/>
  <c r="M3833" i="4"/>
  <c r="K3833" i="4"/>
  <c r="M3832" i="4"/>
  <c r="K3832" i="4"/>
  <c r="M3831" i="4"/>
  <c r="K3831" i="4"/>
  <c r="M3830" i="4"/>
  <c r="K3830" i="4"/>
  <c r="M3829" i="4"/>
  <c r="K3829" i="4"/>
  <c r="M3828" i="4"/>
  <c r="K3828" i="4"/>
  <c r="M3827" i="4"/>
  <c r="K3827" i="4"/>
  <c r="M3826" i="4"/>
  <c r="K3826" i="4"/>
  <c r="M3825" i="4"/>
  <c r="K3825" i="4"/>
  <c r="M3824" i="4"/>
  <c r="K3824" i="4"/>
  <c r="M3823" i="4"/>
  <c r="K3823" i="4"/>
  <c r="M3822" i="4"/>
  <c r="K3822" i="4"/>
  <c r="M3821" i="4"/>
  <c r="K3821" i="4"/>
  <c r="M3820" i="4"/>
  <c r="K3820" i="4"/>
  <c r="M3819" i="4"/>
  <c r="K3819" i="4"/>
  <c r="M3818" i="4"/>
  <c r="K3818" i="4"/>
  <c r="M3817" i="4"/>
  <c r="K3817" i="4"/>
  <c r="M3816" i="4"/>
  <c r="K3816" i="4"/>
  <c r="M3815" i="4"/>
  <c r="K3815" i="4"/>
  <c r="M3814" i="4"/>
  <c r="K3814" i="4"/>
  <c r="M3813" i="4"/>
  <c r="K3813" i="4"/>
  <c r="M3812" i="4"/>
  <c r="K3812" i="4"/>
  <c r="M3811" i="4"/>
  <c r="K3811" i="4"/>
  <c r="M3810" i="4"/>
  <c r="K3810" i="4"/>
  <c r="M3809" i="4"/>
  <c r="K3809" i="4"/>
  <c r="M3808" i="4"/>
  <c r="K3808" i="4"/>
  <c r="M3807" i="4"/>
  <c r="K3807" i="4"/>
  <c r="M3806" i="4"/>
  <c r="K3806" i="4"/>
  <c r="M3805" i="4"/>
  <c r="K3805" i="4"/>
  <c r="M3804" i="4"/>
  <c r="K3804" i="4"/>
  <c r="M3803" i="4"/>
  <c r="K3803" i="4"/>
  <c r="M3802" i="4"/>
  <c r="K3802" i="4"/>
  <c r="M3801" i="4"/>
  <c r="K3801" i="4"/>
  <c r="M3800" i="4"/>
  <c r="K3800" i="4"/>
  <c r="M3799" i="4"/>
  <c r="K3799" i="4"/>
  <c r="M3798" i="4"/>
  <c r="K3798" i="4"/>
  <c r="M3797" i="4"/>
  <c r="K3797" i="4"/>
  <c r="M3796" i="4"/>
  <c r="K3796" i="4"/>
  <c r="M3795" i="4"/>
  <c r="K3795" i="4"/>
  <c r="M3794" i="4"/>
  <c r="K3794" i="4"/>
  <c r="M3793" i="4"/>
  <c r="K3793" i="4"/>
  <c r="M3792" i="4"/>
  <c r="K3792" i="4"/>
  <c r="M3791" i="4"/>
  <c r="K3791" i="4"/>
  <c r="M3790" i="4"/>
  <c r="K3790" i="4"/>
  <c r="M3789" i="4"/>
  <c r="K3789" i="4"/>
  <c r="M3788" i="4"/>
  <c r="K3788" i="4"/>
  <c r="M3787" i="4"/>
  <c r="K3787" i="4"/>
  <c r="M3786" i="4"/>
  <c r="K3786" i="4"/>
  <c r="M3785" i="4"/>
  <c r="K3785" i="4"/>
  <c r="M3784" i="4"/>
  <c r="K3784" i="4"/>
  <c r="M3783" i="4"/>
  <c r="K3783" i="4"/>
  <c r="M3782" i="4"/>
  <c r="K3782" i="4"/>
  <c r="M3781" i="4"/>
  <c r="K3781" i="4"/>
  <c r="M3780" i="4"/>
  <c r="K3780" i="4"/>
  <c r="M3779" i="4"/>
  <c r="K3779" i="4"/>
  <c r="M3778" i="4"/>
  <c r="K3778" i="4"/>
  <c r="M3777" i="4"/>
  <c r="K3777" i="4"/>
  <c r="M3776" i="4"/>
  <c r="K3776" i="4"/>
  <c r="M3775" i="4"/>
  <c r="K3775" i="4"/>
  <c r="M3774" i="4"/>
  <c r="K3774" i="4"/>
  <c r="M3773" i="4"/>
  <c r="K3773" i="4"/>
  <c r="M3772" i="4"/>
  <c r="K3772" i="4"/>
  <c r="M3771" i="4"/>
  <c r="K3771" i="4"/>
  <c r="M3770" i="4"/>
  <c r="K3770" i="4"/>
  <c r="M3769" i="4"/>
  <c r="K3769" i="4"/>
  <c r="M3768" i="4"/>
  <c r="K3768" i="4"/>
  <c r="M3767" i="4"/>
  <c r="K3767" i="4"/>
  <c r="M3766" i="4"/>
  <c r="K3766" i="4"/>
  <c r="M3765" i="4"/>
  <c r="K3765" i="4"/>
  <c r="M3764" i="4"/>
  <c r="K3764" i="4"/>
  <c r="M3763" i="4"/>
  <c r="K3763" i="4"/>
  <c r="M3762" i="4"/>
  <c r="K3762" i="4"/>
  <c r="M3761" i="4"/>
  <c r="K3761" i="4"/>
  <c r="M3760" i="4"/>
  <c r="K3760" i="4"/>
  <c r="M3759" i="4"/>
  <c r="K3759" i="4"/>
  <c r="M3758" i="4"/>
  <c r="K3758" i="4"/>
  <c r="M3757" i="4"/>
  <c r="K3757" i="4"/>
  <c r="M3756" i="4"/>
  <c r="K3756" i="4"/>
  <c r="M3755" i="4"/>
  <c r="K3755" i="4"/>
  <c r="M3754" i="4"/>
  <c r="K3754" i="4"/>
  <c r="M3753" i="4"/>
  <c r="K3753" i="4"/>
  <c r="M3752" i="4"/>
  <c r="K3752" i="4"/>
  <c r="M3751" i="4"/>
  <c r="K3751" i="4"/>
  <c r="M3750" i="4"/>
  <c r="K3750" i="4"/>
  <c r="M3749" i="4"/>
  <c r="K3749" i="4"/>
  <c r="M3748" i="4"/>
  <c r="K3748" i="4"/>
  <c r="M3747" i="4"/>
  <c r="K3747" i="4"/>
  <c r="M3746" i="4"/>
  <c r="K3746" i="4"/>
  <c r="M3745" i="4"/>
  <c r="K3745" i="4"/>
  <c r="M3744" i="4"/>
  <c r="K3744" i="4"/>
  <c r="M3743" i="4"/>
  <c r="K3743" i="4"/>
  <c r="M3742" i="4"/>
  <c r="K3742" i="4"/>
  <c r="M3741" i="4"/>
  <c r="K3741" i="4"/>
  <c r="M3740" i="4"/>
  <c r="K3740" i="4"/>
  <c r="M3739" i="4"/>
  <c r="K3739" i="4"/>
  <c r="M3738" i="4"/>
  <c r="K3738" i="4"/>
  <c r="M3737" i="4"/>
  <c r="K3737" i="4"/>
  <c r="M3736" i="4"/>
  <c r="K3736" i="4"/>
  <c r="M3735" i="4"/>
  <c r="K3735" i="4"/>
  <c r="M3734" i="4"/>
  <c r="K3734" i="4"/>
  <c r="M3733" i="4"/>
  <c r="K3733" i="4"/>
  <c r="M3732" i="4"/>
  <c r="K3732" i="4"/>
  <c r="M3731" i="4"/>
  <c r="K3731" i="4"/>
  <c r="M3730" i="4"/>
  <c r="K3730" i="4"/>
  <c r="M3729" i="4"/>
  <c r="K3729" i="4"/>
  <c r="M3728" i="4"/>
  <c r="K3728" i="4"/>
  <c r="M3727" i="4"/>
  <c r="K3727" i="4"/>
  <c r="M3726" i="4"/>
  <c r="K3726" i="4"/>
  <c r="M3725" i="4"/>
  <c r="K3725" i="4"/>
  <c r="M3724" i="4"/>
  <c r="K3724" i="4"/>
  <c r="M3723" i="4"/>
  <c r="K3723" i="4"/>
  <c r="M3722" i="4"/>
  <c r="K3722" i="4"/>
  <c r="M3721" i="4"/>
  <c r="K3721" i="4"/>
  <c r="M3720" i="4"/>
  <c r="K3720" i="4"/>
  <c r="M3719" i="4"/>
  <c r="K3719" i="4"/>
  <c r="M3718" i="4"/>
  <c r="K3718" i="4"/>
  <c r="M3717" i="4"/>
  <c r="K3717" i="4"/>
  <c r="M3716" i="4"/>
  <c r="K3716" i="4"/>
  <c r="M3715" i="4"/>
  <c r="K3715" i="4"/>
  <c r="M3714" i="4"/>
  <c r="K3714" i="4"/>
  <c r="M3713" i="4"/>
  <c r="K3713" i="4"/>
  <c r="M3712" i="4"/>
  <c r="K3712" i="4"/>
  <c r="M3711" i="4"/>
  <c r="K3711" i="4"/>
  <c r="M3710" i="4"/>
  <c r="K3710" i="4"/>
  <c r="M3709" i="4"/>
  <c r="K3709" i="4"/>
  <c r="M3708" i="4"/>
  <c r="K3708" i="4"/>
  <c r="M3707" i="4"/>
  <c r="K3707" i="4"/>
  <c r="M3706" i="4"/>
  <c r="K3706" i="4"/>
  <c r="M3705" i="4"/>
  <c r="K3705" i="4"/>
  <c r="M3704" i="4"/>
  <c r="K3704" i="4"/>
  <c r="M3703" i="4"/>
  <c r="K3703" i="4"/>
  <c r="M3702" i="4"/>
  <c r="K3702" i="4"/>
  <c r="M3701" i="4"/>
  <c r="K3701" i="4"/>
  <c r="M3700" i="4"/>
  <c r="K3700" i="4"/>
  <c r="M3699" i="4"/>
  <c r="K3699" i="4"/>
  <c r="M3698" i="4"/>
  <c r="K3698" i="4"/>
  <c r="M3697" i="4"/>
  <c r="K3697" i="4"/>
  <c r="M3696" i="4"/>
  <c r="K3696" i="4"/>
  <c r="M3695" i="4"/>
  <c r="K3695" i="4"/>
  <c r="M3694" i="4"/>
  <c r="K3694" i="4"/>
  <c r="M3693" i="4"/>
  <c r="K3693" i="4"/>
  <c r="M3692" i="4"/>
  <c r="K3692" i="4"/>
  <c r="M3691" i="4"/>
  <c r="K3691" i="4"/>
  <c r="M3690" i="4"/>
  <c r="K3690" i="4"/>
  <c r="M3689" i="4"/>
  <c r="K3689" i="4"/>
  <c r="M3688" i="4"/>
  <c r="K3688" i="4"/>
  <c r="M3687" i="4"/>
  <c r="K3687" i="4"/>
  <c r="M3686" i="4"/>
  <c r="K3686" i="4"/>
  <c r="M3685" i="4"/>
  <c r="K3685" i="4"/>
  <c r="M3684" i="4"/>
  <c r="K3684" i="4"/>
  <c r="M3683" i="4"/>
  <c r="K3683" i="4"/>
  <c r="M3682" i="4"/>
  <c r="K3682" i="4"/>
  <c r="M3681" i="4"/>
  <c r="K3681" i="4"/>
  <c r="M3680" i="4"/>
  <c r="K3680" i="4"/>
  <c r="M3679" i="4"/>
  <c r="K3679" i="4"/>
  <c r="M3678" i="4"/>
  <c r="K3678" i="4"/>
  <c r="M3677" i="4"/>
  <c r="K3677" i="4"/>
  <c r="M3676" i="4"/>
  <c r="K3676" i="4"/>
  <c r="M3675" i="4"/>
  <c r="K3675" i="4"/>
  <c r="M3674" i="4"/>
  <c r="K3674" i="4"/>
  <c r="M3673" i="4"/>
  <c r="K3673" i="4"/>
  <c r="M3672" i="4"/>
  <c r="K3672" i="4"/>
  <c r="M3671" i="4"/>
  <c r="K3671" i="4"/>
  <c r="M3670" i="4"/>
  <c r="K3670" i="4"/>
  <c r="M3669" i="4"/>
  <c r="K3669" i="4"/>
  <c r="M3668" i="4"/>
  <c r="K3668" i="4"/>
  <c r="M3667" i="4"/>
  <c r="K3667" i="4"/>
  <c r="M3666" i="4"/>
  <c r="K3666" i="4"/>
  <c r="M3665" i="4"/>
  <c r="K3665" i="4"/>
  <c r="M3664" i="4"/>
  <c r="K3664" i="4"/>
  <c r="M3663" i="4"/>
  <c r="K3663" i="4"/>
  <c r="M3662" i="4"/>
  <c r="K3662" i="4"/>
  <c r="M3661" i="4"/>
  <c r="K3661" i="4"/>
  <c r="M3660" i="4"/>
  <c r="K3660" i="4"/>
  <c r="M3659" i="4"/>
  <c r="K3659" i="4"/>
  <c r="M3658" i="4"/>
  <c r="K3658" i="4"/>
  <c r="M3657" i="4"/>
  <c r="K3657" i="4"/>
  <c r="M3656" i="4"/>
  <c r="K3656" i="4"/>
  <c r="M3655" i="4"/>
  <c r="K3655" i="4"/>
  <c r="M3654" i="4"/>
  <c r="K3654" i="4"/>
  <c r="M3653" i="4"/>
  <c r="K3653" i="4"/>
  <c r="M3652" i="4"/>
  <c r="K3652" i="4"/>
  <c r="M3651" i="4"/>
  <c r="K3651" i="4"/>
  <c r="M3650" i="4"/>
  <c r="K3650" i="4"/>
  <c r="M3649" i="4"/>
  <c r="K3649" i="4"/>
  <c r="M3648" i="4"/>
  <c r="K3648" i="4"/>
  <c r="M3647" i="4"/>
  <c r="K3647" i="4"/>
  <c r="M3646" i="4"/>
  <c r="K3646" i="4"/>
  <c r="M3645" i="4"/>
  <c r="K3645" i="4"/>
  <c r="M3644" i="4"/>
  <c r="K3644" i="4"/>
  <c r="M3643" i="4"/>
  <c r="K3643" i="4"/>
  <c r="M3642" i="4"/>
  <c r="K3642" i="4"/>
  <c r="M3641" i="4"/>
  <c r="K3641" i="4"/>
  <c r="M3640" i="4"/>
  <c r="K3640" i="4"/>
  <c r="M3639" i="4"/>
  <c r="K3639" i="4"/>
  <c r="M3638" i="4"/>
  <c r="K3638" i="4"/>
  <c r="M3637" i="4"/>
  <c r="K3637" i="4"/>
  <c r="M3636" i="4"/>
  <c r="K3636" i="4"/>
  <c r="M3635" i="4"/>
  <c r="K3635" i="4"/>
  <c r="M3634" i="4"/>
  <c r="K3634" i="4"/>
  <c r="M3633" i="4"/>
  <c r="K3633" i="4"/>
  <c r="M3632" i="4"/>
  <c r="K3632" i="4"/>
  <c r="M3631" i="4"/>
  <c r="K3631" i="4"/>
  <c r="M3630" i="4"/>
  <c r="K3630" i="4"/>
  <c r="M3629" i="4"/>
  <c r="K3629" i="4"/>
  <c r="M3628" i="4"/>
  <c r="K3628" i="4"/>
  <c r="M3627" i="4"/>
  <c r="K3627" i="4"/>
  <c r="M3626" i="4"/>
  <c r="K3626" i="4"/>
  <c r="M3625" i="4"/>
  <c r="K3625" i="4"/>
  <c r="M3624" i="4"/>
  <c r="K3624" i="4"/>
  <c r="M3623" i="4"/>
  <c r="K3623" i="4"/>
  <c r="M3622" i="4"/>
  <c r="K3622" i="4"/>
  <c r="M3621" i="4"/>
  <c r="K3621" i="4"/>
  <c r="M3620" i="4"/>
  <c r="K3620" i="4"/>
  <c r="M3619" i="4"/>
  <c r="K3619" i="4"/>
  <c r="M3618" i="4"/>
  <c r="K3618" i="4"/>
  <c r="M3617" i="4"/>
  <c r="K3617" i="4"/>
  <c r="M3616" i="4"/>
  <c r="K3616" i="4"/>
  <c r="M3615" i="4"/>
  <c r="K3615" i="4"/>
  <c r="M3614" i="4"/>
  <c r="K3614" i="4"/>
  <c r="M3613" i="4"/>
  <c r="K3613" i="4"/>
  <c r="M3612" i="4"/>
  <c r="K3612" i="4"/>
  <c r="M3611" i="4"/>
  <c r="K3611" i="4"/>
  <c r="M3610" i="4"/>
  <c r="K3610" i="4"/>
  <c r="M3609" i="4"/>
  <c r="K3609" i="4"/>
  <c r="M3608" i="4"/>
  <c r="K3608" i="4"/>
  <c r="M3607" i="4"/>
  <c r="K3607" i="4"/>
  <c r="M3606" i="4"/>
  <c r="K3606" i="4"/>
  <c r="M3605" i="4"/>
  <c r="K3605" i="4"/>
  <c r="M3604" i="4"/>
  <c r="K3604" i="4"/>
  <c r="M3603" i="4"/>
  <c r="K3603" i="4"/>
  <c r="M3602" i="4"/>
  <c r="K3602" i="4"/>
  <c r="M3601" i="4"/>
  <c r="K3601" i="4"/>
  <c r="M3600" i="4"/>
  <c r="K3600" i="4"/>
  <c r="M3599" i="4"/>
  <c r="K3599" i="4"/>
  <c r="M3598" i="4"/>
  <c r="K3598" i="4"/>
  <c r="M3597" i="4"/>
  <c r="K3597" i="4"/>
  <c r="M3596" i="4"/>
  <c r="K3596" i="4"/>
  <c r="M3595" i="4"/>
  <c r="K3595" i="4"/>
  <c r="M3594" i="4"/>
  <c r="K3594" i="4"/>
  <c r="M3593" i="4"/>
  <c r="K3593" i="4"/>
  <c r="M3592" i="4"/>
  <c r="K3592" i="4"/>
  <c r="M3591" i="4"/>
  <c r="K3591" i="4"/>
  <c r="M3590" i="4"/>
  <c r="K3590" i="4"/>
  <c r="M3589" i="4"/>
  <c r="K3589" i="4"/>
  <c r="M3588" i="4"/>
  <c r="K3588" i="4"/>
  <c r="M3587" i="4"/>
  <c r="K3587" i="4"/>
  <c r="M3586" i="4"/>
  <c r="K3586" i="4"/>
  <c r="M3585" i="4"/>
  <c r="K3585" i="4"/>
  <c r="M3584" i="4"/>
  <c r="K3584" i="4"/>
  <c r="M3583" i="4"/>
  <c r="K3583" i="4"/>
  <c r="M3582" i="4"/>
  <c r="K3582" i="4"/>
  <c r="M3581" i="4"/>
  <c r="K3581" i="4"/>
  <c r="M3580" i="4"/>
  <c r="K3580" i="4"/>
  <c r="M3579" i="4"/>
  <c r="K3579" i="4"/>
  <c r="M3578" i="4"/>
  <c r="K3578" i="4"/>
  <c r="M3577" i="4"/>
  <c r="K3577" i="4"/>
  <c r="M3576" i="4"/>
  <c r="K3576" i="4"/>
  <c r="M3575" i="4"/>
  <c r="K3575" i="4"/>
  <c r="M3574" i="4"/>
  <c r="K3574" i="4"/>
  <c r="M3573" i="4"/>
  <c r="K3573" i="4"/>
  <c r="L3573" i="4" s="1"/>
  <c r="M3572" i="4"/>
  <c r="K3572" i="4"/>
  <c r="L3572" i="4" s="1"/>
  <c r="M3571" i="4"/>
  <c r="K3571" i="4"/>
  <c r="L3571" i="4" s="1"/>
  <c r="M3570" i="4"/>
  <c r="K3570" i="4"/>
  <c r="L3570" i="4" s="1"/>
  <c r="M3569" i="4"/>
  <c r="K3569" i="4"/>
  <c r="L3569" i="4" s="1"/>
  <c r="M3568" i="4"/>
  <c r="K3568" i="4"/>
  <c r="L3568" i="4" s="1"/>
  <c r="M3567" i="4"/>
  <c r="K3567" i="4"/>
  <c r="L3567" i="4" s="1"/>
  <c r="M3566" i="4"/>
  <c r="K3566" i="4"/>
  <c r="L3566" i="4" s="1"/>
  <c r="M3565" i="4"/>
  <c r="K3565" i="4"/>
  <c r="L3565" i="4" s="1"/>
  <c r="M3564" i="4"/>
  <c r="K3564" i="4"/>
  <c r="L3564" i="4" s="1"/>
  <c r="M3563" i="4"/>
  <c r="K3563" i="4"/>
  <c r="L3563" i="4" s="1"/>
  <c r="M3562" i="4"/>
  <c r="K3562" i="4"/>
  <c r="L3562" i="4" s="1"/>
  <c r="M3561" i="4"/>
  <c r="K3561" i="4"/>
  <c r="L3561" i="4" s="1"/>
  <c r="M3560" i="4"/>
  <c r="K3560" i="4"/>
  <c r="L3560" i="4" s="1"/>
  <c r="M3559" i="4"/>
  <c r="K3559" i="4"/>
  <c r="L3559" i="4" s="1"/>
  <c r="M3558" i="4"/>
  <c r="K3558" i="4"/>
  <c r="L3558" i="4" s="1"/>
  <c r="M3557" i="4"/>
  <c r="K3557" i="4"/>
  <c r="L3557" i="4" s="1"/>
  <c r="M3556" i="4"/>
  <c r="K3556" i="4"/>
  <c r="L3556" i="4" s="1"/>
  <c r="M3555" i="4"/>
  <c r="K3555" i="4"/>
  <c r="L3555" i="4" s="1"/>
  <c r="M3554" i="4"/>
  <c r="K3554" i="4"/>
  <c r="L3554" i="4" s="1"/>
  <c r="M3553" i="4"/>
  <c r="K3553" i="4"/>
  <c r="L3553" i="4" s="1"/>
  <c r="M3552" i="4"/>
  <c r="K3552" i="4"/>
  <c r="L3552" i="4" s="1"/>
  <c r="M3551" i="4"/>
  <c r="K3551" i="4"/>
  <c r="L3551" i="4" s="1"/>
  <c r="M3550" i="4"/>
  <c r="K3550" i="4"/>
  <c r="L3550" i="4" s="1"/>
  <c r="M3549" i="4"/>
  <c r="K3549" i="4"/>
  <c r="L3549" i="4" s="1"/>
  <c r="M3548" i="4"/>
  <c r="K3548" i="4"/>
  <c r="L3548" i="4" s="1"/>
  <c r="M3547" i="4"/>
  <c r="K3547" i="4"/>
  <c r="L3547" i="4" s="1"/>
  <c r="M3546" i="4"/>
  <c r="K3546" i="4"/>
  <c r="L3546" i="4" s="1"/>
  <c r="M3545" i="4"/>
  <c r="K3545" i="4"/>
  <c r="L3545" i="4" s="1"/>
  <c r="M3544" i="4"/>
  <c r="K3544" i="4"/>
  <c r="L3544" i="4" s="1"/>
  <c r="M3543" i="4"/>
  <c r="K3543" i="4"/>
  <c r="L3543" i="4" s="1"/>
  <c r="M3542" i="4"/>
  <c r="K3542" i="4"/>
  <c r="L3542" i="4" s="1"/>
  <c r="M3541" i="4"/>
  <c r="K3541" i="4"/>
  <c r="L3541" i="4" s="1"/>
  <c r="M3540" i="4"/>
  <c r="K3540" i="4"/>
  <c r="L3540" i="4" s="1"/>
  <c r="M3539" i="4"/>
  <c r="K3539" i="4"/>
  <c r="L3539" i="4" s="1"/>
  <c r="M3538" i="4"/>
  <c r="K3538" i="4"/>
  <c r="L3538" i="4" s="1"/>
  <c r="M3537" i="4"/>
  <c r="K3537" i="4"/>
  <c r="L3537" i="4" s="1"/>
  <c r="M3536" i="4"/>
  <c r="K3536" i="4"/>
  <c r="L3536" i="4" s="1"/>
  <c r="M3535" i="4"/>
  <c r="K3535" i="4"/>
  <c r="L3535" i="4" s="1"/>
  <c r="M3534" i="4"/>
  <c r="K3534" i="4"/>
  <c r="L3534" i="4" s="1"/>
  <c r="M3533" i="4"/>
  <c r="K3533" i="4"/>
  <c r="L3533" i="4" s="1"/>
  <c r="M3532" i="4"/>
  <c r="K3532" i="4"/>
  <c r="L3532" i="4" s="1"/>
  <c r="M3531" i="4"/>
  <c r="K3531" i="4"/>
  <c r="L3531" i="4" s="1"/>
  <c r="M3530" i="4"/>
  <c r="K3530" i="4"/>
  <c r="L3530" i="4" s="1"/>
  <c r="M3529" i="4"/>
  <c r="K3529" i="4"/>
  <c r="L3529" i="4" s="1"/>
  <c r="M3528" i="4"/>
  <c r="K3528" i="4"/>
  <c r="L3528" i="4" s="1"/>
  <c r="M3527" i="4"/>
  <c r="K3527" i="4"/>
  <c r="L3527" i="4" s="1"/>
  <c r="M3526" i="4"/>
  <c r="K3526" i="4"/>
  <c r="L3526" i="4" s="1"/>
  <c r="M3525" i="4"/>
  <c r="K3525" i="4"/>
  <c r="L3525" i="4" s="1"/>
  <c r="M3524" i="4"/>
  <c r="K3524" i="4"/>
  <c r="L3524" i="4" s="1"/>
  <c r="M3523" i="4"/>
  <c r="K3523" i="4"/>
  <c r="L3523" i="4" s="1"/>
  <c r="M3522" i="4"/>
  <c r="K3522" i="4"/>
  <c r="L3522" i="4" s="1"/>
  <c r="M3521" i="4"/>
  <c r="K3521" i="4"/>
  <c r="L3521" i="4" s="1"/>
  <c r="M3520" i="4"/>
  <c r="K3520" i="4"/>
  <c r="L3520" i="4" s="1"/>
  <c r="M3519" i="4"/>
  <c r="K3519" i="4"/>
  <c r="L3519" i="4" s="1"/>
  <c r="M3518" i="4"/>
  <c r="K3518" i="4"/>
  <c r="L3518" i="4" s="1"/>
  <c r="M3517" i="4"/>
  <c r="K3517" i="4"/>
  <c r="L3517" i="4" s="1"/>
  <c r="M3516" i="4"/>
  <c r="K3516" i="4"/>
  <c r="L3516" i="4" s="1"/>
  <c r="M3515" i="4"/>
  <c r="K3515" i="4"/>
  <c r="L3515" i="4" s="1"/>
  <c r="M3514" i="4"/>
  <c r="K3514" i="4"/>
  <c r="M3513" i="4"/>
  <c r="K3513" i="4"/>
  <c r="M3512" i="4"/>
  <c r="K3512" i="4"/>
  <c r="M3511" i="4"/>
  <c r="K3511" i="4"/>
  <c r="M3510" i="4"/>
  <c r="K3510" i="4"/>
  <c r="M3509" i="4"/>
  <c r="K3509" i="4"/>
  <c r="M3508" i="4"/>
  <c r="K3508" i="4"/>
  <c r="M3507" i="4"/>
  <c r="K3507" i="4"/>
  <c r="M3506" i="4"/>
  <c r="K3506" i="4"/>
  <c r="M3505" i="4"/>
  <c r="K3505" i="4"/>
  <c r="M3504" i="4"/>
  <c r="K3504" i="4"/>
  <c r="M3503" i="4"/>
  <c r="K3503" i="4"/>
  <c r="M3502" i="4"/>
  <c r="K3502" i="4"/>
  <c r="M3501" i="4"/>
  <c r="K3501" i="4"/>
  <c r="M3500" i="4"/>
  <c r="K3500" i="4"/>
  <c r="M3499" i="4"/>
  <c r="K3499" i="4"/>
  <c r="M3498" i="4"/>
  <c r="K3498" i="4"/>
  <c r="M3497" i="4"/>
  <c r="K3497" i="4"/>
  <c r="M3496" i="4"/>
  <c r="K3496" i="4"/>
  <c r="M3495" i="4"/>
  <c r="K3495" i="4"/>
  <c r="M3494" i="4"/>
  <c r="K3494" i="4"/>
  <c r="M3493" i="4"/>
  <c r="K3493" i="4"/>
  <c r="M3492" i="4"/>
  <c r="K3492" i="4"/>
  <c r="M3491" i="4"/>
  <c r="K3491" i="4"/>
  <c r="M3490" i="4"/>
  <c r="K3490" i="4"/>
  <c r="M3489" i="4"/>
  <c r="K3489" i="4"/>
  <c r="M3488" i="4"/>
  <c r="K3488" i="4"/>
  <c r="M3487" i="4"/>
  <c r="K3487" i="4"/>
  <c r="M3486" i="4"/>
  <c r="K3486" i="4"/>
  <c r="M3485" i="4"/>
  <c r="K3485" i="4"/>
  <c r="M3484" i="4"/>
  <c r="K3484" i="4"/>
  <c r="M3483" i="4"/>
  <c r="K3483" i="4"/>
  <c r="M3482" i="4"/>
  <c r="K3482" i="4"/>
  <c r="M3481" i="4"/>
  <c r="K3481" i="4"/>
  <c r="M3480" i="4"/>
  <c r="K3480" i="4"/>
  <c r="M3479" i="4"/>
  <c r="K3479" i="4"/>
  <c r="M3478" i="4"/>
  <c r="K3478" i="4"/>
  <c r="M3477" i="4"/>
  <c r="K3477" i="4"/>
  <c r="M3476" i="4"/>
  <c r="K3476" i="4"/>
  <c r="M3475" i="4"/>
  <c r="K3475" i="4"/>
  <c r="M3474" i="4"/>
  <c r="K3474" i="4"/>
  <c r="M3473" i="4"/>
  <c r="K3473" i="4"/>
  <c r="M3472" i="4"/>
  <c r="K3472" i="4"/>
  <c r="M3471" i="4"/>
  <c r="K3471" i="4"/>
  <c r="M3470" i="4"/>
  <c r="K3470" i="4"/>
  <c r="M3469" i="4"/>
  <c r="K3469" i="4"/>
  <c r="M3468" i="4"/>
  <c r="K3468" i="4"/>
  <c r="M3467" i="4"/>
  <c r="K3467" i="4"/>
  <c r="M3466" i="4"/>
  <c r="K3466" i="4"/>
  <c r="M3465" i="4"/>
  <c r="K3465" i="4"/>
  <c r="M3464" i="4"/>
  <c r="K3464" i="4"/>
  <c r="M3463" i="4"/>
  <c r="K3463" i="4"/>
  <c r="M3462" i="4"/>
  <c r="K3462" i="4"/>
  <c r="M3461" i="4"/>
  <c r="K3461" i="4"/>
  <c r="M3460" i="4"/>
  <c r="K3460" i="4"/>
  <c r="M3459" i="4"/>
  <c r="K3459" i="4"/>
  <c r="M3458" i="4"/>
  <c r="K3458" i="4"/>
  <c r="M3457" i="4"/>
  <c r="K3457" i="4"/>
  <c r="M3456" i="4"/>
  <c r="K3456" i="4"/>
  <c r="M3455" i="4"/>
  <c r="K3455" i="4"/>
  <c r="M3454" i="4"/>
  <c r="K3454" i="4"/>
  <c r="M3453" i="4"/>
  <c r="K3453" i="4"/>
  <c r="M3452" i="4"/>
  <c r="K3452" i="4"/>
  <c r="M3451" i="4"/>
  <c r="K3451" i="4"/>
  <c r="M3450" i="4"/>
  <c r="K3450" i="4"/>
  <c r="M3449" i="4"/>
  <c r="K3449" i="4"/>
  <c r="M3448" i="4"/>
  <c r="K3448" i="4"/>
  <c r="M3447" i="4"/>
  <c r="K3447" i="4"/>
  <c r="M3446" i="4"/>
  <c r="K3446" i="4"/>
  <c r="M3445" i="4"/>
  <c r="K3445" i="4"/>
  <c r="M3444" i="4"/>
  <c r="K3444" i="4"/>
  <c r="M3443" i="4"/>
  <c r="K3443" i="4"/>
  <c r="M3442" i="4"/>
  <c r="K3442" i="4"/>
  <c r="M3441" i="4"/>
  <c r="K3441" i="4"/>
  <c r="M3440" i="4"/>
  <c r="K3440" i="4"/>
  <c r="M3439" i="4"/>
  <c r="K3439" i="4"/>
  <c r="M3438" i="4"/>
  <c r="K3438" i="4"/>
  <c r="M3437" i="4"/>
  <c r="K3437" i="4"/>
  <c r="M3436" i="4"/>
  <c r="K3436" i="4"/>
  <c r="M3435" i="4"/>
  <c r="K3435" i="4"/>
  <c r="M3434" i="4"/>
  <c r="K3434" i="4"/>
  <c r="M3433" i="4"/>
  <c r="K3433" i="4"/>
  <c r="M3432" i="4"/>
  <c r="K3432" i="4"/>
  <c r="M3431" i="4"/>
  <c r="K3431" i="4"/>
  <c r="M3430" i="4"/>
  <c r="K3430" i="4"/>
  <c r="M3429" i="4"/>
  <c r="K3429" i="4"/>
  <c r="M3428" i="4"/>
  <c r="K3428" i="4"/>
  <c r="M3427" i="4"/>
  <c r="K3427" i="4"/>
  <c r="M3426" i="4"/>
  <c r="K3426" i="4"/>
  <c r="M3425" i="4"/>
  <c r="K3425" i="4"/>
  <c r="M3424" i="4"/>
  <c r="K3424" i="4"/>
  <c r="M3423" i="4"/>
  <c r="K3423" i="4"/>
  <c r="M3422" i="4"/>
  <c r="K3422" i="4"/>
  <c r="M3421" i="4"/>
  <c r="K3421" i="4"/>
  <c r="M3420" i="4"/>
  <c r="K3420" i="4"/>
  <c r="M3419" i="4"/>
  <c r="K3419" i="4"/>
  <c r="M3418" i="4"/>
  <c r="K3418" i="4"/>
  <c r="M3417" i="4"/>
  <c r="K3417" i="4"/>
  <c r="M3416" i="4"/>
  <c r="K3416" i="4"/>
  <c r="M3415" i="4"/>
  <c r="K3415" i="4"/>
  <c r="M3414" i="4"/>
  <c r="K3414" i="4"/>
  <c r="M3413" i="4"/>
  <c r="K3413" i="4"/>
  <c r="M3412" i="4"/>
  <c r="K3412" i="4"/>
  <c r="M3411" i="4"/>
  <c r="K3411" i="4"/>
  <c r="M3410" i="4"/>
  <c r="K3410" i="4"/>
  <c r="M3409" i="4"/>
  <c r="K3409" i="4"/>
  <c r="M3408" i="4"/>
  <c r="K3408" i="4"/>
  <c r="M3407" i="4"/>
  <c r="K3407" i="4"/>
  <c r="M3406" i="4"/>
  <c r="K3406" i="4"/>
  <c r="M3405" i="4"/>
  <c r="K3405" i="4"/>
  <c r="M3404" i="4"/>
  <c r="K3404" i="4"/>
  <c r="M3403" i="4"/>
  <c r="K3403" i="4"/>
  <c r="M3402" i="4"/>
  <c r="K3402" i="4"/>
  <c r="M3401" i="4"/>
  <c r="K3401" i="4"/>
  <c r="M3400" i="4"/>
  <c r="K3400" i="4"/>
  <c r="M3399" i="4"/>
  <c r="K3399" i="4"/>
  <c r="M3398" i="4"/>
  <c r="K3398" i="4"/>
  <c r="M3397" i="4"/>
  <c r="K3397" i="4"/>
  <c r="M3396" i="4"/>
  <c r="K3396" i="4"/>
  <c r="M3395" i="4"/>
  <c r="K3395" i="4"/>
  <c r="M3394" i="4"/>
  <c r="K3394" i="4"/>
  <c r="M3393" i="4"/>
  <c r="K3393" i="4"/>
  <c r="M3392" i="4"/>
  <c r="K3392" i="4"/>
  <c r="M3391" i="4"/>
  <c r="K3391" i="4"/>
  <c r="M3390" i="4"/>
  <c r="K3390" i="4"/>
  <c r="M3389" i="4"/>
  <c r="K3389" i="4"/>
  <c r="M3388" i="4"/>
  <c r="K3388" i="4"/>
  <c r="M3387" i="4"/>
  <c r="K3387" i="4"/>
  <c r="M3386" i="4"/>
  <c r="K3386" i="4"/>
  <c r="M3385" i="4"/>
  <c r="K3385" i="4"/>
  <c r="M3384" i="4"/>
  <c r="K3384" i="4"/>
  <c r="M3383" i="4"/>
  <c r="K3383" i="4"/>
  <c r="M3382" i="4"/>
  <c r="K3382" i="4"/>
  <c r="M3381" i="4"/>
  <c r="K3381" i="4"/>
  <c r="M3380" i="4"/>
  <c r="K3380" i="4"/>
  <c r="M3379" i="4"/>
  <c r="K3379" i="4"/>
  <c r="M3378" i="4"/>
  <c r="K3378" i="4"/>
  <c r="M3377" i="4"/>
  <c r="K3377" i="4"/>
  <c r="M3376" i="4"/>
  <c r="K3376" i="4"/>
  <c r="M3375" i="4"/>
  <c r="K3375" i="4"/>
  <c r="M3374" i="4"/>
  <c r="K3374" i="4"/>
  <c r="M3373" i="4"/>
  <c r="K3373" i="4"/>
  <c r="M3372" i="4"/>
  <c r="K3372" i="4"/>
  <c r="M3371" i="4"/>
  <c r="K3371" i="4"/>
  <c r="M3370" i="4"/>
  <c r="K3370" i="4"/>
  <c r="M3369" i="4"/>
  <c r="K3369" i="4"/>
  <c r="M3368" i="4"/>
  <c r="K3368" i="4"/>
  <c r="M3367" i="4"/>
  <c r="K3367" i="4"/>
  <c r="M3366" i="4"/>
  <c r="K3366" i="4"/>
  <c r="M3365" i="4"/>
  <c r="K3365" i="4"/>
  <c r="M3364" i="4"/>
  <c r="K3364" i="4"/>
  <c r="M3363" i="4"/>
  <c r="K3363" i="4"/>
  <c r="M3362" i="4"/>
  <c r="K3362" i="4"/>
  <c r="M3361" i="4"/>
  <c r="K3361" i="4"/>
  <c r="M3360" i="4"/>
  <c r="K3360" i="4"/>
  <c r="M3359" i="4"/>
  <c r="K3359" i="4"/>
  <c r="M3358" i="4"/>
  <c r="K3358" i="4"/>
  <c r="M3357" i="4"/>
  <c r="K3357" i="4"/>
  <c r="M3356" i="4"/>
  <c r="K3356" i="4"/>
  <c r="M3355" i="4"/>
  <c r="K3355" i="4"/>
  <c r="M3354" i="4"/>
  <c r="K3354" i="4"/>
  <c r="M3353" i="4"/>
  <c r="K3353" i="4"/>
  <c r="M3352" i="4"/>
  <c r="K3352" i="4"/>
  <c r="M3351" i="4"/>
  <c r="K3351" i="4"/>
  <c r="M3350" i="4"/>
  <c r="K3350" i="4"/>
  <c r="M3349" i="4"/>
  <c r="K3349" i="4"/>
  <c r="M3348" i="4"/>
  <c r="K3348" i="4"/>
  <c r="M3347" i="4"/>
  <c r="K3347" i="4"/>
  <c r="M3346" i="4"/>
  <c r="K3346" i="4"/>
  <c r="M3345" i="4"/>
  <c r="K3345" i="4"/>
  <c r="M3344" i="4"/>
  <c r="K3344" i="4"/>
  <c r="M3343" i="4"/>
  <c r="K3343" i="4"/>
  <c r="M3342" i="4"/>
  <c r="K3342" i="4"/>
  <c r="M3341" i="4"/>
  <c r="K3341" i="4"/>
  <c r="M3340" i="4"/>
  <c r="K3340" i="4"/>
  <c r="M3339" i="4"/>
  <c r="K3339" i="4"/>
  <c r="M3338" i="4"/>
  <c r="K3338" i="4"/>
  <c r="M3337" i="4"/>
  <c r="K3337" i="4"/>
  <c r="M3336" i="4"/>
  <c r="K3336" i="4"/>
  <c r="M3335" i="4"/>
  <c r="K3335" i="4"/>
  <c r="M3334" i="4"/>
  <c r="K3334" i="4"/>
  <c r="M3333" i="4"/>
  <c r="K3333" i="4"/>
  <c r="M3332" i="4"/>
  <c r="K3332" i="4"/>
  <c r="M3331" i="4"/>
  <c r="K3331" i="4"/>
  <c r="M3330" i="4"/>
  <c r="K3330" i="4"/>
  <c r="M3329" i="4"/>
  <c r="K3329" i="4"/>
  <c r="M3328" i="4"/>
  <c r="K3328" i="4"/>
  <c r="M3327" i="4"/>
  <c r="K3327" i="4"/>
  <c r="M3326" i="4"/>
  <c r="K3326" i="4"/>
  <c r="M3325" i="4"/>
  <c r="K3325" i="4"/>
  <c r="M3324" i="4"/>
  <c r="K3324" i="4"/>
  <c r="M3323" i="4"/>
  <c r="K3323" i="4"/>
  <c r="M3322" i="4"/>
  <c r="K3322" i="4"/>
  <c r="M3321" i="4"/>
  <c r="K3321" i="4"/>
  <c r="M3320" i="4"/>
  <c r="K3320" i="4"/>
  <c r="M3319" i="4"/>
  <c r="K3319" i="4"/>
  <c r="M3318" i="4"/>
  <c r="K3318" i="4"/>
  <c r="M3317" i="4"/>
  <c r="K3317" i="4"/>
  <c r="M3316" i="4"/>
  <c r="K3316" i="4"/>
  <c r="M3315" i="4"/>
  <c r="K3315" i="4"/>
  <c r="M3314" i="4"/>
  <c r="K3314" i="4"/>
  <c r="M3313" i="4"/>
  <c r="K3313" i="4"/>
  <c r="M3312" i="4"/>
  <c r="K3312" i="4"/>
  <c r="M3311" i="4"/>
  <c r="K3311" i="4"/>
  <c r="M3310" i="4"/>
  <c r="K3310" i="4"/>
  <c r="M3309" i="4"/>
  <c r="K3309" i="4"/>
  <c r="M3308" i="4"/>
  <c r="K3308" i="4"/>
  <c r="M3307" i="4"/>
  <c r="K3307" i="4"/>
  <c r="M3306" i="4"/>
  <c r="K3306" i="4"/>
  <c r="M3305" i="4"/>
  <c r="K3305" i="4"/>
  <c r="M3304" i="4"/>
  <c r="K3304" i="4"/>
  <c r="M3303" i="4"/>
  <c r="K3303" i="4"/>
  <c r="M3302" i="4"/>
  <c r="K3302" i="4"/>
  <c r="M3301" i="4"/>
  <c r="K3301" i="4"/>
  <c r="M3300" i="4"/>
  <c r="K3300" i="4"/>
  <c r="M3299" i="4"/>
  <c r="K3299" i="4"/>
  <c r="M3298" i="4"/>
  <c r="K3298" i="4"/>
  <c r="M3297" i="4"/>
  <c r="K3297" i="4"/>
  <c r="M3296" i="4"/>
  <c r="K3296" i="4"/>
  <c r="M3295" i="4"/>
  <c r="K3295" i="4"/>
  <c r="M3294" i="4"/>
  <c r="K3294" i="4"/>
  <c r="M3293" i="4"/>
  <c r="K3293" i="4"/>
  <c r="M3292" i="4"/>
  <c r="K3292" i="4"/>
  <c r="M3291" i="4"/>
  <c r="K3291" i="4"/>
  <c r="M3290" i="4"/>
  <c r="K3290" i="4"/>
  <c r="M3289" i="4"/>
  <c r="K3289" i="4"/>
  <c r="M3288" i="4"/>
  <c r="K3288" i="4"/>
  <c r="M3287" i="4"/>
  <c r="K3287" i="4"/>
  <c r="M3286" i="4"/>
  <c r="K3286" i="4"/>
  <c r="M3285" i="4"/>
  <c r="K3285" i="4"/>
  <c r="M3284" i="4"/>
  <c r="K3284" i="4"/>
  <c r="M3283" i="4"/>
  <c r="K3283" i="4"/>
  <c r="M3282" i="4"/>
  <c r="K3282" i="4"/>
  <c r="M3281" i="4"/>
  <c r="K3281" i="4"/>
  <c r="M3280" i="4"/>
  <c r="K3280" i="4"/>
  <c r="M3279" i="4"/>
  <c r="K3279" i="4"/>
  <c r="M3278" i="4"/>
  <c r="K3278" i="4"/>
  <c r="M3277" i="4"/>
  <c r="K3277" i="4"/>
  <c r="M3276" i="4"/>
  <c r="K3276" i="4"/>
  <c r="M3275" i="4"/>
  <c r="K3275" i="4"/>
  <c r="M3274" i="4"/>
  <c r="K3274" i="4"/>
  <c r="M3273" i="4"/>
  <c r="K3273" i="4"/>
  <c r="M3272" i="4"/>
  <c r="K3272" i="4"/>
  <c r="M3271" i="4"/>
  <c r="K3271" i="4"/>
  <c r="M3270" i="4"/>
  <c r="K3270" i="4"/>
  <c r="M3269" i="4"/>
  <c r="K3269" i="4"/>
  <c r="M3268" i="4"/>
  <c r="K3268" i="4"/>
  <c r="M3267" i="4"/>
  <c r="K3267" i="4"/>
  <c r="M3266" i="4"/>
  <c r="K3266" i="4"/>
  <c r="M3265" i="4"/>
  <c r="K3265" i="4"/>
  <c r="M3264" i="4"/>
  <c r="K3264" i="4"/>
  <c r="M3263" i="4"/>
  <c r="K3263" i="4"/>
  <c r="M3262" i="4"/>
  <c r="K3262" i="4"/>
  <c r="M3261" i="4"/>
  <c r="K3261" i="4"/>
  <c r="M3260" i="4"/>
  <c r="K3260" i="4"/>
  <c r="M3259" i="4"/>
  <c r="K3259" i="4"/>
  <c r="M3258" i="4"/>
  <c r="K3258" i="4"/>
  <c r="M3257" i="4"/>
  <c r="K3257" i="4"/>
  <c r="M3256" i="4"/>
  <c r="K3256" i="4"/>
  <c r="M3255" i="4"/>
  <c r="K3255" i="4"/>
  <c r="M3254" i="4"/>
  <c r="K3254" i="4"/>
  <c r="M3253" i="4"/>
  <c r="K3253" i="4"/>
  <c r="M3252" i="4"/>
  <c r="K3252" i="4"/>
  <c r="M3251" i="4"/>
  <c r="K3251" i="4"/>
  <c r="M3250" i="4"/>
  <c r="K3250" i="4"/>
  <c r="M3249" i="4"/>
  <c r="K3249" i="4"/>
  <c r="M3248" i="4"/>
  <c r="K3248" i="4"/>
  <c r="M3247" i="4"/>
  <c r="K3247" i="4"/>
  <c r="M3246" i="4"/>
  <c r="K3246" i="4"/>
  <c r="M3245" i="4"/>
  <c r="K3245" i="4"/>
  <c r="M3244" i="4"/>
  <c r="K3244" i="4"/>
  <c r="M3243" i="4"/>
  <c r="K3243" i="4"/>
  <c r="M3242" i="4"/>
  <c r="K3242" i="4"/>
  <c r="M3241" i="4"/>
  <c r="K3241" i="4"/>
  <c r="M3240" i="4"/>
  <c r="K3240" i="4"/>
  <c r="M3239" i="4"/>
  <c r="K3239" i="4"/>
  <c r="M3238" i="4"/>
  <c r="K3238" i="4"/>
  <c r="M3237" i="4"/>
  <c r="K3237" i="4"/>
  <c r="M3236" i="4"/>
  <c r="K3236" i="4"/>
  <c r="M3235" i="4"/>
  <c r="K3235" i="4"/>
  <c r="M3234" i="4"/>
  <c r="K3234" i="4"/>
  <c r="M3233" i="4"/>
  <c r="K3233" i="4"/>
  <c r="M3232" i="4"/>
  <c r="K3232" i="4"/>
  <c r="M3231" i="4"/>
  <c r="K3231" i="4"/>
  <c r="M3230" i="4"/>
  <c r="K3230" i="4"/>
  <c r="M3229" i="4"/>
  <c r="K3229" i="4"/>
  <c r="M3228" i="4"/>
  <c r="K3228" i="4"/>
  <c r="M3227" i="4"/>
  <c r="K3227" i="4"/>
  <c r="M3226" i="4"/>
  <c r="K3226" i="4"/>
  <c r="M3225" i="4"/>
  <c r="K3225" i="4"/>
  <c r="M3224" i="4"/>
  <c r="K3224" i="4"/>
  <c r="M3223" i="4"/>
  <c r="K3223" i="4"/>
  <c r="M3222" i="4"/>
  <c r="K3222" i="4"/>
  <c r="M3221" i="4"/>
  <c r="K3221" i="4"/>
  <c r="M3220" i="4"/>
  <c r="K3220" i="4"/>
  <c r="M3219" i="4"/>
  <c r="K3219" i="4"/>
  <c r="M3218" i="4"/>
  <c r="K3218" i="4"/>
  <c r="M3217" i="4"/>
  <c r="K3217" i="4"/>
  <c r="M3216" i="4"/>
  <c r="K3216" i="4"/>
  <c r="M3215" i="4"/>
  <c r="K3215" i="4"/>
  <c r="M3214" i="4"/>
  <c r="K3214" i="4"/>
  <c r="M3213" i="4"/>
  <c r="K3213" i="4"/>
  <c r="M3212" i="4"/>
  <c r="K3212" i="4"/>
  <c r="M3211" i="4"/>
  <c r="K3211" i="4"/>
  <c r="M3210" i="4"/>
  <c r="K3210" i="4"/>
  <c r="M3209" i="4"/>
  <c r="K3209" i="4"/>
  <c r="M3208" i="4"/>
  <c r="K3208" i="4"/>
  <c r="M3207" i="4"/>
  <c r="K3207" i="4"/>
  <c r="M3206" i="4"/>
  <c r="K3206" i="4"/>
  <c r="M3205" i="4"/>
  <c r="K3205" i="4"/>
  <c r="M3204" i="4"/>
  <c r="K3204" i="4"/>
  <c r="M3203" i="4"/>
  <c r="K3203" i="4"/>
  <c r="M3202" i="4"/>
  <c r="K3202" i="4"/>
  <c r="M3201" i="4"/>
  <c r="K3201" i="4"/>
  <c r="M3200" i="4"/>
  <c r="K3200" i="4"/>
  <c r="M3199" i="4"/>
  <c r="K3199" i="4"/>
  <c r="M3198" i="4"/>
  <c r="K3198" i="4"/>
  <c r="M3197" i="4"/>
  <c r="K3197" i="4"/>
  <c r="M3196" i="4"/>
  <c r="K3196" i="4"/>
  <c r="M3195" i="4"/>
  <c r="K3195" i="4"/>
  <c r="M3194" i="4"/>
  <c r="K3194" i="4"/>
  <c r="M3193" i="4"/>
  <c r="K3193" i="4"/>
  <c r="M3192" i="4"/>
  <c r="K3192" i="4"/>
  <c r="M3191" i="4"/>
  <c r="K3191" i="4"/>
  <c r="M3190" i="4"/>
  <c r="K3190" i="4"/>
  <c r="M3189" i="4"/>
  <c r="K3189" i="4"/>
  <c r="M3188" i="4"/>
  <c r="K3188" i="4"/>
  <c r="M3187" i="4"/>
  <c r="K3187" i="4"/>
  <c r="M3186" i="4"/>
  <c r="K3186" i="4"/>
  <c r="M3185" i="4"/>
  <c r="K3185" i="4"/>
  <c r="M3184" i="4"/>
  <c r="K3184" i="4"/>
  <c r="M3183" i="4"/>
  <c r="K3183" i="4"/>
  <c r="M3182" i="4"/>
  <c r="K3182" i="4"/>
  <c r="M3181" i="4"/>
  <c r="K3181" i="4"/>
  <c r="M3180" i="4"/>
  <c r="K3180" i="4"/>
  <c r="M3179" i="4"/>
  <c r="K3179" i="4"/>
  <c r="M3178" i="4"/>
  <c r="K3178" i="4"/>
  <c r="M3177" i="4"/>
  <c r="K3177" i="4"/>
  <c r="M3176" i="4"/>
  <c r="K3176" i="4"/>
  <c r="M3175" i="4"/>
  <c r="K3175" i="4"/>
  <c r="M3174" i="4"/>
  <c r="K3174" i="4"/>
  <c r="M3173" i="4"/>
  <c r="K3173" i="4"/>
  <c r="L3173" i="4" s="1"/>
  <c r="M3172" i="4"/>
  <c r="K3172" i="4"/>
  <c r="L3172" i="4" s="1"/>
  <c r="M3171" i="4"/>
  <c r="K3171" i="4"/>
  <c r="L3171" i="4" s="1"/>
  <c r="M3170" i="4"/>
  <c r="K3170" i="4"/>
  <c r="L3170" i="4" s="1"/>
  <c r="M3169" i="4"/>
  <c r="K3169" i="4"/>
  <c r="L3169" i="4" s="1"/>
  <c r="M3168" i="4"/>
  <c r="K3168" i="4"/>
  <c r="L3168" i="4" s="1"/>
  <c r="M3167" i="4"/>
  <c r="K3167" i="4"/>
  <c r="L3167" i="4" s="1"/>
  <c r="M3166" i="4"/>
  <c r="K3166" i="4"/>
  <c r="L3166" i="4" s="1"/>
  <c r="M3165" i="4"/>
  <c r="K3165" i="4"/>
  <c r="L3165" i="4" s="1"/>
  <c r="M3164" i="4"/>
  <c r="K3164" i="4"/>
  <c r="L3164" i="4" s="1"/>
  <c r="M3163" i="4"/>
  <c r="K3163" i="4"/>
  <c r="L3163" i="4" s="1"/>
  <c r="M3162" i="4"/>
  <c r="K3162" i="4"/>
  <c r="L3162" i="4" s="1"/>
  <c r="M3161" i="4"/>
  <c r="K3161" i="4"/>
  <c r="L3161" i="4" s="1"/>
  <c r="M3160" i="4"/>
  <c r="K3160" i="4"/>
  <c r="L3160" i="4" s="1"/>
  <c r="M3159" i="4"/>
  <c r="K3159" i="4"/>
  <c r="L3159" i="4" s="1"/>
  <c r="M3158" i="4"/>
  <c r="K3158" i="4"/>
  <c r="L3158" i="4" s="1"/>
  <c r="M3157" i="4"/>
  <c r="K3157" i="4"/>
  <c r="L3157" i="4" s="1"/>
  <c r="M3156" i="4"/>
  <c r="K3156" i="4"/>
  <c r="L3156" i="4" s="1"/>
  <c r="M3155" i="4"/>
  <c r="K3155" i="4"/>
  <c r="L3155" i="4" s="1"/>
  <c r="M3154" i="4"/>
  <c r="K3154" i="4"/>
  <c r="L3154" i="4" s="1"/>
  <c r="M3153" i="4"/>
  <c r="K3153" i="4"/>
  <c r="L3153" i="4" s="1"/>
  <c r="M3152" i="4"/>
  <c r="K3152" i="4"/>
  <c r="L3152" i="4" s="1"/>
  <c r="M3151" i="4"/>
  <c r="K3151" i="4"/>
  <c r="L3151" i="4" s="1"/>
  <c r="M3150" i="4"/>
  <c r="K3150" i="4"/>
  <c r="L3150" i="4" s="1"/>
  <c r="M3149" i="4"/>
  <c r="K3149" i="4"/>
  <c r="L3149" i="4" s="1"/>
  <c r="M3148" i="4"/>
  <c r="K3148" i="4"/>
  <c r="L3148" i="4" s="1"/>
  <c r="M3147" i="4"/>
  <c r="K3147" i="4"/>
  <c r="L3147" i="4" s="1"/>
  <c r="M3146" i="4"/>
  <c r="K3146" i="4"/>
  <c r="L3146" i="4" s="1"/>
  <c r="M3145" i="4"/>
  <c r="K3145" i="4"/>
  <c r="L3145" i="4" s="1"/>
  <c r="M3144" i="4"/>
  <c r="K3144" i="4"/>
  <c r="L3144" i="4" s="1"/>
  <c r="M3143" i="4"/>
  <c r="K3143" i="4"/>
  <c r="L3143" i="4" s="1"/>
  <c r="M3142" i="4"/>
  <c r="K3142" i="4"/>
  <c r="L3142" i="4" s="1"/>
  <c r="M3141" i="4"/>
  <c r="K3141" i="4"/>
  <c r="L3141" i="4" s="1"/>
  <c r="M3140" i="4"/>
  <c r="K3140" i="4"/>
  <c r="L3140" i="4" s="1"/>
  <c r="M3139" i="4"/>
  <c r="K3139" i="4"/>
  <c r="L3139" i="4" s="1"/>
  <c r="M3138" i="4"/>
  <c r="K3138" i="4"/>
  <c r="L3138" i="4" s="1"/>
  <c r="M3137" i="4"/>
  <c r="K3137" i="4"/>
  <c r="L3137" i="4" s="1"/>
  <c r="M3136" i="4"/>
  <c r="K3136" i="4"/>
  <c r="L3136" i="4" s="1"/>
  <c r="M3135" i="4"/>
  <c r="K3135" i="4"/>
  <c r="L3135" i="4" s="1"/>
  <c r="M3134" i="4"/>
  <c r="K3134" i="4"/>
  <c r="L3134" i="4" s="1"/>
  <c r="M3133" i="4"/>
  <c r="K3133" i="4"/>
  <c r="L3133" i="4" s="1"/>
  <c r="M3132" i="4"/>
  <c r="K3132" i="4"/>
  <c r="L3132" i="4" s="1"/>
  <c r="M3131" i="4"/>
  <c r="K3131" i="4"/>
  <c r="L3131" i="4" s="1"/>
  <c r="M3130" i="4"/>
  <c r="K3130" i="4"/>
  <c r="L3130" i="4" s="1"/>
  <c r="M3129" i="4"/>
  <c r="K3129" i="4"/>
  <c r="L3129" i="4" s="1"/>
  <c r="M3128" i="4"/>
  <c r="K3128" i="4"/>
  <c r="L3128" i="4" s="1"/>
  <c r="M3127" i="4"/>
  <c r="K3127" i="4"/>
  <c r="L3127" i="4" s="1"/>
  <c r="M3126" i="4"/>
  <c r="K3126" i="4"/>
  <c r="L3126" i="4" s="1"/>
  <c r="M3125" i="4"/>
  <c r="K3125" i="4"/>
  <c r="L3125" i="4" s="1"/>
  <c r="M3124" i="4"/>
  <c r="K3124" i="4"/>
  <c r="L3124" i="4" s="1"/>
  <c r="M3123" i="4"/>
  <c r="K3123" i="4"/>
  <c r="L3123" i="4" s="1"/>
  <c r="M3122" i="4"/>
  <c r="K3122" i="4"/>
  <c r="L3122" i="4" s="1"/>
  <c r="M3121" i="4"/>
  <c r="K3121" i="4"/>
  <c r="L3121" i="4" s="1"/>
  <c r="M3120" i="4"/>
  <c r="K3120" i="4"/>
  <c r="L3120" i="4" s="1"/>
  <c r="M3119" i="4"/>
  <c r="K3119" i="4"/>
  <c r="L3119" i="4" s="1"/>
  <c r="M3118" i="4"/>
  <c r="K3118" i="4"/>
  <c r="L3118" i="4" s="1"/>
  <c r="M3117" i="4"/>
  <c r="K3117" i="4"/>
  <c r="L3117" i="4" s="1"/>
  <c r="M3116" i="4"/>
  <c r="K3116" i="4"/>
  <c r="L3116" i="4" s="1"/>
  <c r="M3115" i="4"/>
  <c r="K3115" i="4"/>
  <c r="L3115" i="4" s="1"/>
  <c r="M3114" i="4"/>
  <c r="K3114" i="4"/>
  <c r="L3114" i="4" s="1"/>
  <c r="M3113" i="4"/>
  <c r="K3113" i="4"/>
  <c r="L3113" i="4" s="1"/>
  <c r="M3112" i="4"/>
  <c r="K3112" i="4"/>
  <c r="L3112" i="4" s="1"/>
  <c r="M3111" i="4"/>
  <c r="K3111" i="4"/>
  <c r="L3111" i="4" s="1"/>
  <c r="M3110" i="4"/>
  <c r="K3110" i="4"/>
  <c r="L3110" i="4" s="1"/>
  <c r="M3109" i="4"/>
  <c r="K3109" i="4"/>
  <c r="L3109" i="4" s="1"/>
  <c r="M3108" i="4"/>
  <c r="K3108" i="4"/>
  <c r="L3108" i="4" s="1"/>
  <c r="M3107" i="4"/>
  <c r="K3107" i="4"/>
  <c r="L3107" i="4" s="1"/>
  <c r="M3106" i="4"/>
  <c r="K3106" i="4"/>
  <c r="L3106" i="4" s="1"/>
  <c r="M3105" i="4"/>
  <c r="K3105" i="4"/>
  <c r="L3105" i="4" s="1"/>
  <c r="M3104" i="4"/>
  <c r="K3104" i="4"/>
  <c r="L3104" i="4" s="1"/>
  <c r="M3103" i="4"/>
  <c r="K3103" i="4"/>
  <c r="L3103" i="4" s="1"/>
  <c r="M3102" i="4"/>
  <c r="K3102" i="4"/>
  <c r="L3102" i="4" s="1"/>
  <c r="M3101" i="4"/>
  <c r="K3101" i="4"/>
  <c r="L3101" i="4" s="1"/>
  <c r="M3100" i="4"/>
  <c r="K3100" i="4"/>
  <c r="L3100" i="4" s="1"/>
  <c r="M3099" i="4"/>
  <c r="K3099" i="4"/>
  <c r="L3099" i="4" s="1"/>
  <c r="M3098" i="4"/>
  <c r="K3098" i="4"/>
  <c r="L3098" i="4" s="1"/>
  <c r="M3097" i="4"/>
  <c r="K3097" i="4"/>
  <c r="L3097" i="4" s="1"/>
  <c r="M3096" i="4"/>
  <c r="K3096" i="4"/>
  <c r="L3096" i="4" s="1"/>
  <c r="M3095" i="4"/>
  <c r="K3095" i="4"/>
  <c r="L3095" i="4" s="1"/>
  <c r="M3094" i="4"/>
  <c r="K3094" i="4"/>
  <c r="L3094" i="4" s="1"/>
  <c r="M3093" i="4"/>
  <c r="K3093" i="4"/>
  <c r="L3093" i="4" s="1"/>
  <c r="M3092" i="4"/>
  <c r="K3092" i="4"/>
  <c r="L3092" i="4" s="1"/>
  <c r="M3091" i="4"/>
  <c r="K3091" i="4"/>
  <c r="L3091" i="4" s="1"/>
  <c r="M3090" i="4"/>
  <c r="K3090" i="4"/>
  <c r="L3090" i="4" s="1"/>
  <c r="M3089" i="4"/>
  <c r="K3089" i="4"/>
  <c r="L3089" i="4" s="1"/>
  <c r="M3088" i="4"/>
  <c r="K3088" i="4"/>
  <c r="L3088" i="4" s="1"/>
  <c r="M3087" i="4"/>
  <c r="K3087" i="4"/>
  <c r="L3087" i="4" s="1"/>
  <c r="M3086" i="4"/>
  <c r="K3086" i="4"/>
  <c r="L3086" i="4" s="1"/>
  <c r="M3085" i="4"/>
  <c r="K3085" i="4"/>
  <c r="L3085" i="4" s="1"/>
  <c r="M3084" i="4"/>
  <c r="K3084" i="4"/>
  <c r="L3084" i="4" s="1"/>
  <c r="M3083" i="4"/>
  <c r="K3083" i="4"/>
  <c r="L3083" i="4" s="1"/>
  <c r="M3082" i="4"/>
  <c r="K3082" i="4"/>
  <c r="L3082" i="4" s="1"/>
  <c r="M3081" i="4"/>
  <c r="K3081" i="4"/>
  <c r="L3081" i="4" s="1"/>
  <c r="M3080" i="4"/>
  <c r="K3080" i="4"/>
  <c r="L3080" i="4" s="1"/>
  <c r="M3079" i="4"/>
  <c r="K3079" i="4"/>
  <c r="L3079" i="4" s="1"/>
  <c r="M3078" i="4"/>
  <c r="K3078" i="4"/>
  <c r="L3078" i="4" s="1"/>
  <c r="M3077" i="4"/>
  <c r="K3077" i="4"/>
  <c r="L3077" i="4" s="1"/>
  <c r="M3076" i="4"/>
  <c r="K3076" i="4"/>
  <c r="L3076" i="4" s="1"/>
  <c r="M3075" i="4"/>
  <c r="K3075" i="4"/>
  <c r="M3074" i="4"/>
  <c r="K3074" i="4"/>
  <c r="M3073" i="4"/>
  <c r="K3073" i="4"/>
  <c r="M3072" i="4"/>
  <c r="K3072" i="4"/>
  <c r="M3071" i="4"/>
  <c r="K3071" i="4"/>
  <c r="M3070" i="4"/>
  <c r="K3070" i="4"/>
  <c r="M3069" i="4"/>
  <c r="K3069" i="4"/>
  <c r="M3068" i="4"/>
  <c r="K3068" i="4"/>
  <c r="M3067" i="4"/>
  <c r="K3067" i="4"/>
  <c r="M3066" i="4"/>
  <c r="K3066" i="4"/>
  <c r="M3065" i="4"/>
  <c r="K3065" i="4"/>
  <c r="M3064" i="4"/>
  <c r="K3064" i="4"/>
  <c r="M3063" i="4"/>
  <c r="K3063" i="4"/>
  <c r="M3062" i="4"/>
  <c r="K3062" i="4"/>
  <c r="M3061" i="4"/>
  <c r="K3061" i="4"/>
  <c r="M3060" i="4"/>
  <c r="K3060" i="4"/>
  <c r="M3059" i="4"/>
  <c r="K3059" i="4"/>
  <c r="M3058" i="4"/>
  <c r="K3058" i="4"/>
  <c r="M3057" i="4"/>
  <c r="K3057" i="4"/>
  <c r="M3056" i="4"/>
  <c r="K3056" i="4"/>
  <c r="M3055" i="4"/>
  <c r="K3055" i="4"/>
  <c r="M3054" i="4"/>
  <c r="K3054" i="4"/>
  <c r="M3053" i="4"/>
  <c r="K3053" i="4"/>
  <c r="M3052" i="4"/>
  <c r="K3052" i="4"/>
  <c r="M3051" i="4"/>
  <c r="K3051" i="4"/>
  <c r="M3050" i="4"/>
  <c r="K3050" i="4"/>
  <c r="M3049" i="4"/>
  <c r="K3049" i="4"/>
  <c r="M3048" i="4"/>
  <c r="K3048" i="4"/>
  <c r="M3047" i="4"/>
  <c r="K3047" i="4"/>
  <c r="M3046" i="4"/>
  <c r="K3046" i="4"/>
  <c r="M3045" i="4"/>
  <c r="K3045" i="4"/>
  <c r="M3044" i="4"/>
  <c r="K3044" i="4"/>
  <c r="M3043" i="4"/>
  <c r="K3043" i="4"/>
  <c r="M3042" i="4"/>
  <c r="K3042" i="4"/>
  <c r="M3041" i="4"/>
  <c r="K3041" i="4"/>
  <c r="M3040" i="4"/>
  <c r="K3040" i="4"/>
  <c r="M3039" i="4"/>
  <c r="K3039" i="4"/>
  <c r="M3038" i="4"/>
  <c r="K3038" i="4"/>
  <c r="M3037" i="4"/>
  <c r="K3037" i="4"/>
  <c r="M3036" i="4"/>
  <c r="K3036" i="4"/>
  <c r="M3035" i="4"/>
  <c r="K3035" i="4"/>
  <c r="M3034" i="4"/>
  <c r="K3034" i="4"/>
  <c r="M3033" i="4"/>
  <c r="K3033" i="4"/>
  <c r="M3032" i="4"/>
  <c r="K3032" i="4"/>
  <c r="M3031" i="4"/>
  <c r="K3031" i="4"/>
  <c r="M3030" i="4"/>
  <c r="K3030" i="4"/>
  <c r="M3029" i="4"/>
  <c r="K3029" i="4"/>
  <c r="M3028" i="4"/>
  <c r="K3028" i="4"/>
  <c r="M3027" i="4"/>
  <c r="K3027" i="4"/>
  <c r="M3026" i="4"/>
  <c r="K3026" i="4"/>
  <c r="M3025" i="4"/>
  <c r="K3025" i="4"/>
  <c r="M3024" i="4"/>
  <c r="K3024" i="4"/>
  <c r="M3023" i="4"/>
  <c r="K3023" i="4"/>
  <c r="M3022" i="4"/>
  <c r="K3022" i="4"/>
  <c r="M3021" i="4"/>
  <c r="K3021" i="4"/>
  <c r="M3020" i="4"/>
  <c r="K3020" i="4"/>
  <c r="M3019" i="4"/>
  <c r="K3019" i="4"/>
  <c r="M3018" i="4"/>
  <c r="K3018" i="4"/>
  <c r="M3017" i="4"/>
  <c r="K3017" i="4"/>
  <c r="M3016" i="4"/>
  <c r="K3016" i="4"/>
  <c r="M3015" i="4"/>
  <c r="K3015" i="4"/>
  <c r="M3014" i="4"/>
  <c r="K3014" i="4"/>
  <c r="M3013" i="4"/>
  <c r="K3013" i="4"/>
  <c r="M3012" i="4"/>
  <c r="K3012" i="4"/>
  <c r="M3011" i="4"/>
  <c r="K3011" i="4"/>
  <c r="M3010" i="4"/>
  <c r="K3010" i="4"/>
  <c r="M3009" i="4"/>
  <c r="K3009" i="4"/>
  <c r="M3008" i="4"/>
  <c r="K3008" i="4"/>
  <c r="M3007" i="4"/>
  <c r="K3007" i="4"/>
  <c r="M3006" i="4"/>
  <c r="K3006" i="4"/>
  <c r="M3005" i="4"/>
  <c r="K3005" i="4"/>
  <c r="M3004" i="4"/>
  <c r="K3004" i="4"/>
  <c r="M3003" i="4"/>
  <c r="K3003" i="4"/>
  <c r="M3002" i="4"/>
  <c r="K3002" i="4"/>
  <c r="M3001" i="4"/>
  <c r="K3001" i="4"/>
  <c r="M3000" i="4"/>
  <c r="K3000" i="4"/>
  <c r="M2999" i="4"/>
  <c r="K2999" i="4"/>
  <c r="M2998" i="4"/>
  <c r="K2998" i="4"/>
  <c r="M2997" i="4"/>
  <c r="K2997" i="4"/>
  <c r="M2996" i="4"/>
  <c r="K2996" i="4"/>
  <c r="M2995" i="4"/>
  <c r="K2995" i="4"/>
  <c r="M2994" i="4"/>
  <c r="K2994" i="4"/>
  <c r="M2993" i="4"/>
  <c r="K2993" i="4"/>
  <c r="M2992" i="4"/>
  <c r="K2992" i="4"/>
  <c r="M2991" i="4"/>
  <c r="K2991" i="4"/>
  <c r="M2990" i="4"/>
  <c r="K2990" i="4"/>
  <c r="M2989" i="4"/>
  <c r="K2989" i="4"/>
  <c r="M2988" i="4"/>
  <c r="K2988" i="4"/>
  <c r="M2987" i="4"/>
  <c r="K2987" i="4"/>
  <c r="M2986" i="4"/>
  <c r="K2986" i="4"/>
  <c r="M2985" i="4"/>
  <c r="K2985" i="4"/>
  <c r="M2984" i="4"/>
  <c r="K2984" i="4"/>
  <c r="M2983" i="4"/>
  <c r="K2983" i="4"/>
  <c r="M2982" i="4"/>
  <c r="K2982" i="4"/>
  <c r="M2981" i="4"/>
  <c r="K2981" i="4"/>
  <c r="M2980" i="4"/>
  <c r="K2980" i="4"/>
  <c r="M2979" i="4"/>
  <c r="K2979" i="4"/>
  <c r="M2978" i="4"/>
  <c r="K2978" i="4"/>
  <c r="M2977" i="4"/>
  <c r="K2977" i="4"/>
  <c r="M2976" i="4"/>
  <c r="K2976" i="4"/>
  <c r="M2975" i="4"/>
  <c r="K2975" i="4"/>
  <c r="M2974" i="4"/>
  <c r="K2974" i="4"/>
  <c r="M2973" i="4"/>
  <c r="K2973" i="4"/>
  <c r="M2972" i="4"/>
  <c r="K2972" i="4"/>
  <c r="M2971" i="4"/>
  <c r="K2971" i="4"/>
  <c r="M2970" i="4"/>
  <c r="K2970" i="4"/>
  <c r="M2969" i="4"/>
  <c r="K2969" i="4"/>
  <c r="M2968" i="4"/>
  <c r="K2968" i="4"/>
  <c r="M2967" i="4"/>
  <c r="K2967" i="4"/>
  <c r="M2966" i="4"/>
  <c r="K2966" i="4"/>
  <c r="M2965" i="4"/>
  <c r="K2965" i="4"/>
  <c r="M2964" i="4"/>
  <c r="K2964" i="4"/>
  <c r="M2963" i="4"/>
  <c r="K2963" i="4"/>
  <c r="M2962" i="4"/>
  <c r="K2962" i="4"/>
  <c r="M2961" i="4"/>
  <c r="K2961" i="4"/>
  <c r="M2960" i="4"/>
  <c r="K2960" i="4"/>
  <c r="M2959" i="4"/>
  <c r="K2959" i="4"/>
  <c r="M2958" i="4"/>
  <c r="K2958" i="4"/>
  <c r="M2957" i="4"/>
  <c r="K2957" i="4"/>
  <c r="M2956" i="4"/>
  <c r="K2956" i="4"/>
  <c r="M2955" i="4"/>
  <c r="K2955" i="4"/>
  <c r="M2954" i="4"/>
  <c r="K2954" i="4"/>
  <c r="M2953" i="4"/>
  <c r="K2953" i="4"/>
  <c r="M2952" i="4"/>
  <c r="K2952" i="4"/>
  <c r="M2951" i="4"/>
  <c r="K2951" i="4"/>
  <c r="M2950" i="4"/>
  <c r="K2950" i="4"/>
  <c r="M2949" i="4"/>
  <c r="K2949" i="4"/>
  <c r="M2948" i="4"/>
  <c r="K2948" i="4"/>
  <c r="M2947" i="4"/>
  <c r="K2947" i="4"/>
  <c r="M2946" i="4"/>
  <c r="K2946" i="4"/>
  <c r="M2945" i="4"/>
  <c r="K2945" i="4"/>
  <c r="M2944" i="4"/>
  <c r="K2944" i="4"/>
  <c r="M2943" i="4"/>
  <c r="K2943" i="4"/>
  <c r="M2942" i="4"/>
  <c r="K2942" i="4"/>
  <c r="M2941" i="4"/>
  <c r="K2941" i="4"/>
  <c r="M2940" i="4"/>
  <c r="K2940" i="4"/>
  <c r="M2939" i="4"/>
  <c r="K2939" i="4"/>
  <c r="M2938" i="4"/>
  <c r="K2938" i="4"/>
  <c r="M2937" i="4"/>
  <c r="K2937" i="4"/>
  <c r="M2936" i="4"/>
  <c r="K2936" i="4"/>
  <c r="M2935" i="4"/>
  <c r="K2935" i="4"/>
  <c r="M2934" i="4"/>
  <c r="K2934" i="4"/>
  <c r="M2933" i="4"/>
  <c r="K2933" i="4"/>
  <c r="M2932" i="4"/>
  <c r="K2932" i="4"/>
  <c r="M2931" i="4"/>
  <c r="K2931" i="4"/>
  <c r="M2930" i="4"/>
  <c r="K2930" i="4"/>
  <c r="M2929" i="4"/>
  <c r="K2929" i="4"/>
  <c r="M2928" i="4"/>
  <c r="K2928" i="4"/>
  <c r="M2927" i="4"/>
  <c r="K2927" i="4"/>
  <c r="M2926" i="4"/>
  <c r="K2926" i="4"/>
  <c r="M2925" i="4"/>
  <c r="K2925" i="4"/>
  <c r="M2924" i="4"/>
  <c r="K2924" i="4"/>
  <c r="M2923" i="4"/>
  <c r="K2923" i="4"/>
  <c r="M2922" i="4"/>
  <c r="K2922" i="4"/>
  <c r="M2921" i="4"/>
  <c r="K2921" i="4"/>
  <c r="M2920" i="4"/>
  <c r="K2920" i="4"/>
  <c r="M2919" i="4"/>
  <c r="K2919" i="4"/>
  <c r="M2918" i="4"/>
  <c r="K2918" i="4"/>
  <c r="M2917" i="4"/>
  <c r="K2917" i="4"/>
  <c r="M2916" i="4"/>
  <c r="K2916" i="4"/>
  <c r="M2915" i="4"/>
  <c r="K2915" i="4"/>
  <c r="M2914" i="4"/>
  <c r="K2914" i="4"/>
  <c r="M2913" i="4"/>
  <c r="K2913" i="4"/>
  <c r="M2912" i="4"/>
  <c r="K2912" i="4"/>
  <c r="M2911" i="4"/>
  <c r="K2911" i="4"/>
  <c r="M2910" i="4"/>
  <c r="K2910" i="4"/>
  <c r="M2909" i="4"/>
  <c r="K2909" i="4"/>
  <c r="M2908" i="4"/>
  <c r="K2908" i="4"/>
  <c r="M2907" i="4"/>
  <c r="K2907" i="4"/>
  <c r="M2906" i="4"/>
  <c r="K2906" i="4"/>
  <c r="M2905" i="4"/>
  <c r="K2905" i="4"/>
  <c r="M2904" i="4"/>
  <c r="K2904" i="4"/>
  <c r="M2903" i="4"/>
  <c r="K2903" i="4"/>
  <c r="M2902" i="4"/>
  <c r="K2902" i="4"/>
  <c r="M2901" i="4"/>
  <c r="K2901" i="4"/>
  <c r="M2900" i="4"/>
  <c r="K2900" i="4"/>
  <c r="M2899" i="4"/>
  <c r="K2899" i="4"/>
  <c r="M2898" i="4"/>
  <c r="K2898" i="4"/>
  <c r="M2897" i="4"/>
  <c r="K2897" i="4"/>
  <c r="M2896" i="4"/>
  <c r="K2896" i="4"/>
  <c r="M2895" i="4"/>
  <c r="K2895" i="4"/>
  <c r="M2894" i="4"/>
  <c r="K2894" i="4"/>
  <c r="M2893" i="4"/>
  <c r="K2893" i="4"/>
  <c r="M2892" i="4"/>
  <c r="K2892" i="4"/>
  <c r="M2891" i="4"/>
  <c r="K2891" i="4"/>
  <c r="M2890" i="4"/>
  <c r="K2890" i="4"/>
  <c r="M2889" i="4"/>
  <c r="K2889" i="4"/>
  <c r="M2888" i="4"/>
  <c r="K2888" i="4"/>
  <c r="M2887" i="4"/>
  <c r="K2887" i="4"/>
  <c r="M2886" i="4"/>
  <c r="K2886" i="4"/>
  <c r="M2885" i="4"/>
  <c r="K2885" i="4"/>
  <c r="M2884" i="4"/>
  <c r="K2884" i="4"/>
  <c r="M2883" i="4"/>
  <c r="K2883" i="4"/>
  <c r="M2882" i="4"/>
  <c r="K2882" i="4"/>
  <c r="M2881" i="4"/>
  <c r="K2881" i="4"/>
  <c r="M2880" i="4"/>
  <c r="K2880" i="4"/>
  <c r="M2879" i="4"/>
  <c r="K2879" i="4"/>
  <c r="M2878" i="4"/>
  <c r="K2878" i="4"/>
  <c r="M2877" i="4"/>
  <c r="K2877" i="4"/>
  <c r="M2876" i="4"/>
  <c r="K2876" i="4"/>
  <c r="M2875" i="4"/>
  <c r="K2875" i="4"/>
  <c r="M2874" i="4"/>
  <c r="K2874" i="4"/>
  <c r="M2873" i="4"/>
  <c r="K2873" i="4"/>
  <c r="M2872" i="4"/>
  <c r="K2872" i="4"/>
  <c r="M2871" i="4"/>
  <c r="K2871" i="4"/>
  <c r="M2870" i="4"/>
  <c r="K2870" i="4"/>
  <c r="M2869" i="4"/>
  <c r="K2869" i="4"/>
  <c r="M2868" i="4"/>
  <c r="K2868" i="4"/>
  <c r="M2867" i="4"/>
  <c r="K2867" i="4"/>
  <c r="M2866" i="4"/>
  <c r="K2866" i="4"/>
  <c r="M2865" i="4"/>
  <c r="K2865" i="4"/>
  <c r="M2864" i="4"/>
  <c r="K2864" i="4"/>
  <c r="M2863" i="4"/>
  <c r="K2863" i="4"/>
  <c r="M2862" i="4"/>
  <c r="K2862" i="4"/>
  <c r="M2861" i="4"/>
  <c r="K2861" i="4"/>
  <c r="M2860" i="4"/>
  <c r="K2860" i="4"/>
  <c r="M2859" i="4"/>
  <c r="K2859" i="4"/>
  <c r="M2858" i="4"/>
  <c r="K2858" i="4"/>
  <c r="M2857" i="4"/>
  <c r="K2857" i="4"/>
  <c r="M2856" i="4"/>
  <c r="K2856" i="4"/>
  <c r="M2855" i="4"/>
  <c r="K2855" i="4"/>
  <c r="M2854" i="4"/>
  <c r="K2854" i="4"/>
  <c r="M2853" i="4"/>
  <c r="K2853" i="4"/>
  <c r="M2852" i="4"/>
  <c r="K2852" i="4"/>
  <c r="M2851" i="4"/>
  <c r="K2851" i="4"/>
  <c r="M2850" i="4"/>
  <c r="K2850" i="4"/>
  <c r="M2849" i="4"/>
  <c r="K2849" i="4"/>
  <c r="M2848" i="4"/>
  <c r="K2848" i="4"/>
  <c r="M2847" i="4"/>
  <c r="K2847" i="4"/>
  <c r="M2846" i="4"/>
  <c r="K2846" i="4"/>
  <c r="M2845" i="4"/>
  <c r="K2845" i="4"/>
  <c r="M2844" i="4"/>
  <c r="K2844" i="4"/>
  <c r="M2843" i="4"/>
  <c r="K2843" i="4"/>
  <c r="M2842" i="4"/>
  <c r="K2842" i="4"/>
  <c r="M2841" i="4"/>
  <c r="K2841" i="4"/>
  <c r="M2840" i="4"/>
  <c r="K2840" i="4"/>
  <c r="M2839" i="4"/>
  <c r="K2839" i="4"/>
  <c r="M2838" i="4"/>
  <c r="K2838" i="4"/>
  <c r="M2837" i="4"/>
  <c r="K2837" i="4"/>
  <c r="M2836" i="4"/>
  <c r="K2836" i="4"/>
  <c r="M2835" i="4"/>
  <c r="K2835" i="4"/>
  <c r="M2834" i="4"/>
  <c r="K2834" i="4"/>
  <c r="M2833" i="4"/>
  <c r="K2833" i="4"/>
  <c r="M2832" i="4"/>
  <c r="K2832" i="4"/>
  <c r="M2831" i="4"/>
  <c r="K2831" i="4"/>
  <c r="M2830" i="4"/>
  <c r="K2830" i="4"/>
  <c r="M2829" i="4"/>
  <c r="K2829" i="4"/>
  <c r="M2828" i="4"/>
  <c r="K2828" i="4"/>
  <c r="M2827" i="4"/>
  <c r="K2827" i="4"/>
  <c r="M2826" i="4"/>
  <c r="K2826" i="4"/>
  <c r="M2825" i="4"/>
  <c r="K2825" i="4"/>
  <c r="M2824" i="4"/>
  <c r="K2824" i="4"/>
  <c r="M2823" i="4"/>
  <c r="K2823" i="4"/>
  <c r="M2822" i="4"/>
  <c r="K2822" i="4"/>
  <c r="M2821" i="4"/>
  <c r="K2821" i="4"/>
  <c r="M2820" i="4"/>
  <c r="K2820" i="4"/>
  <c r="M2819" i="4"/>
  <c r="K2819" i="4"/>
  <c r="M2818" i="4"/>
  <c r="K2818" i="4"/>
  <c r="M2817" i="4"/>
  <c r="K2817" i="4"/>
  <c r="M2816" i="4"/>
  <c r="K2816" i="4"/>
  <c r="M2815" i="4"/>
  <c r="K2815" i="4"/>
  <c r="M2814" i="4"/>
  <c r="K2814" i="4"/>
  <c r="M2813" i="4"/>
  <c r="K2813" i="4"/>
  <c r="M2812" i="4"/>
  <c r="K2812" i="4"/>
  <c r="M2811" i="4"/>
  <c r="K2811" i="4"/>
  <c r="M2810" i="4"/>
  <c r="K2810" i="4"/>
  <c r="M2809" i="4"/>
  <c r="K2809" i="4"/>
  <c r="M2808" i="4"/>
  <c r="K2808" i="4"/>
  <c r="M2807" i="4"/>
  <c r="K2807" i="4"/>
  <c r="M2806" i="4"/>
  <c r="K2806" i="4"/>
  <c r="M2805" i="4"/>
  <c r="K2805" i="4"/>
  <c r="M2804" i="4"/>
  <c r="K2804" i="4"/>
  <c r="M2803" i="4"/>
  <c r="K2803" i="4"/>
  <c r="M2802" i="4"/>
  <c r="K2802" i="4"/>
  <c r="M2801" i="4"/>
  <c r="K2801" i="4"/>
  <c r="M2800" i="4"/>
  <c r="K2800" i="4"/>
  <c r="M2799" i="4"/>
  <c r="K2799" i="4"/>
  <c r="M2798" i="4"/>
  <c r="K2798" i="4"/>
  <c r="M2797" i="4"/>
  <c r="K2797" i="4"/>
  <c r="M2796" i="4"/>
  <c r="K2796" i="4"/>
  <c r="M2795" i="4"/>
  <c r="K2795" i="4"/>
  <c r="M2794" i="4"/>
  <c r="K2794" i="4"/>
  <c r="M2793" i="4"/>
  <c r="K2793" i="4"/>
  <c r="M2792" i="4"/>
  <c r="K2792" i="4"/>
  <c r="M2791" i="4"/>
  <c r="K2791" i="4"/>
  <c r="M2790" i="4"/>
  <c r="K2790" i="4"/>
  <c r="M2789" i="4"/>
  <c r="K2789" i="4"/>
  <c r="M2788" i="4"/>
  <c r="K2788" i="4"/>
  <c r="M2787" i="4"/>
  <c r="K2787" i="4"/>
  <c r="M2786" i="4"/>
  <c r="K2786" i="4"/>
  <c r="M2785" i="4"/>
  <c r="K2785" i="4"/>
  <c r="M2784" i="4"/>
  <c r="K2784" i="4"/>
  <c r="M2783" i="4"/>
  <c r="K2783" i="4"/>
  <c r="M2782" i="4"/>
  <c r="K2782" i="4"/>
  <c r="M2781" i="4"/>
  <c r="K2781" i="4"/>
  <c r="M2780" i="4"/>
  <c r="K2780" i="4"/>
  <c r="M2779" i="4"/>
  <c r="K2779" i="4"/>
  <c r="M2778" i="4"/>
  <c r="K2778" i="4"/>
  <c r="M2777" i="4"/>
  <c r="K2777" i="4"/>
  <c r="M2776" i="4"/>
  <c r="K2776" i="4"/>
  <c r="M2775" i="4"/>
  <c r="K2775" i="4"/>
  <c r="M2774" i="4"/>
  <c r="K2774" i="4"/>
  <c r="M2773" i="4"/>
  <c r="K2773" i="4"/>
  <c r="M2772" i="4"/>
  <c r="K2772" i="4"/>
  <c r="M2771" i="4"/>
  <c r="K2771" i="4"/>
  <c r="L2771" i="4" s="1"/>
  <c r="M2770" i="4"/>
  <c r="K2770" i="4"/>
  <c r="L2770" i="4" s="1"/>
  <c r="M2769" i="4"/>
  <c r="K2769" i="4"/>
  <c r="L2769" i="4" s="1"/>
  <c r="M2768" i="4"/>
  <c r="K2768" i="4"/>
  <c r="L2768" i="4" s="1"/>
  <c r="M2767" i="4"/>
  <c r="K2767" i="4"/>
  <c r="L2767" i="4" s="1"/>
  <c r="M2766" i="4"/>
  <c r="K2766" i="4"/>
  <c r="L2766" i="4" s="1"/>
  <c r="M2765" i="4"/>
  <c r="K2765" i="4"/>
  <c r="L2765" i="4" s="1"/>
  <c r="M2764" i="4"/>
  <c r="K2764" i="4"/>
  <c r="L2764" i="4" s="1"/>
  <c r="M2763" i="4"/>
  <c r="K2763" i="4"/>
  <c r="L2763" i="4" s="1"/>
  <c r="M2762" i="4"/>
  <c r="K2762" i="4"/>
  <c r="L2762" i="4" s="1"/>
  <c r="M2761" i="4"/>
  <c r="K2761" i="4"/>
  <c r="L2761" i="4" s="1"/>
  <c r="M2760" i="4"/>
  <c r="K2760" i="4"/>
  <c r="L2760" i="4" s="1"/>
  <c r="M2759" i="4"/>
  <c r="K2759" i="4"/>
  <c r="L2759" i="4" s="1"/>
  <c r="M2758" i="4"/>
  <c r="K2758" i="4"/>
  <c r="L2758" i="4" s="1"/>
  <c r="M2757" i="4"/>
  <c r="K2757" i="4"/>
  <c r="L2757" i="4" s="1"/>
  <c r="M2756" i="4"/>
  <c r="K2756" i="4"/>
  <c r="L2756" i="4" s="1"/>
  <c r="M2755" i="4"/>
  <c r="K2755" i="4"/>
  <c r="L2755" i="4" s="1"/>
  <c r="M2754" i="4"/>
  <c r="K2754" i="4"/>
  <c r="L2754" i="4" s="1"/>
  <c r="M2753" i="4"/>
  <c r="K2753" i="4"/>
  <c r="L2753" i="4" s="1"/>
  <c r="M2752" i="4"/>
  <c r="K2752" i="4"/>
  <c r="L2752" i="4" s="1"/>
  <c r="M2751" i="4"/>
  <c r="K2751" i="4"/>
  <c r="L2751" i="4" s="1"/>
  <c r="M2750" i="4"/>
  <c r="K2750" i="4"/>
  <c r="L2750" i="4" s="1"/>
  <c r="M2749" i="4"/>
  <c r="K2749" i="4"/>
  <c r="L2749" i="4" s="1"/>
  <c r="M2748" i="4"/>
  <c r="K2748" i="4"/>
  <c r="L2748" i="4" s="1"/>
  <c r="M2747" i="4"/>
  <c r="K2747" i="4"/>
  <c r="L2747" i="4" s="1"/>
  <c r="M2746" i="4"/>
  <c r="K2746" i="4"/>
  <c r="L2746" i="4" s="1"/>
  <c r="M2745" i="4"/>
  <c r="K2745" i="4"/>
  <c r="L2745" i="4" s="1"/>
  <c r="M2744" i="4"/>
  <c r="K2744" i="4"/>
  <c r="L2744" i="4" s="1"/>
  <c r="M2743" i="4"/>
  <c r="K2743" i="4"/>
  <c r="L2743" i="4" s="1"/>
  <c r="M2742" i="4"/>
  <c r="K2742" i="4"/>
  <c r="L2742" i="4" s="1"/>
  <c r="M2741" i="4"/>
  <c r="K2741" i="4"/>
  <c r="L2741" i="4" s="1"/>
  <c r="M2740" i="4"/>
  <c r="K2740" i="4"/>
  <c r="L2740" i="4" s="1"/>
  <c r="M2739" i="4"/>
  <c r="K2739" i="4"/>
  <c r="L2739" i="4" s="1"/>
  <c r="M2738" i="4"/>
  <c r="K2738" i="4"/>
  <c r="L2738" i="4" s="1"/>
  <c r="M2737" i="4"/>
  <c r="K2737" i="4"/>
  <c r="L2737" i="4" s="1"/>
  <c r="M2736" i="4"/>
  <c r="K2736" i="4"/>
  <c r="L2736" i="4" s="1"/>
  <c r="M2735" i="4"/>
  <c r="K2735" i="4"/>
  <c r="L2735" i="4" s="1"/>
  <c r="M2734" i="4"/>
  <c r="K2734" i="4"/>
  <c r="L2734" i="4" s="1"/>
  <c r="M2733" i="4"/>
  <c r="K2733" i="4"/>
  <c r="L2733" i="4" s="1"/>
  <c r="M2732" i="4"/>
  <c r="K2732" i="4"/>
  <c r="L2732" i="4" s="1"/>
  <c r="M2731" i="4"/>
  <c r="K2731" i="4"/>
  <c r="L2731" i="4" s="1"/>
  <c r="M2730" i="4"/>
  <c r="K2730" i="4"/>
  <c r="L2730" i="4" s="1"/>
  <c r="M2729" i="4"/>
  <c r="K2729" i="4"/>
  <c r="L2729" i="4" s="1"/>
  <c r="M2728" i="4"/>
  <c r="K2728" i="4"/>
  <c r="L2728" i="4" s="1"/>
  <c r="M2727" i="4"/>
  <c r="K2727" i="4"/>
  <c r="L2727" i="4" s="1"/>
  <c r="M2726" i="4"/>
  <c r="K2726" i="4"/>
  <c r="L2726" i="4" s="1"/>
  <c r="M2725" i="4"/>
  <c r="K2725" i="4"/>
  <c r="L2725" i="4" s="1"/>
  <c r="M2724" i="4"/>
  <c r="K2724" i="4"/>
  <c r="L2724" i="4" s="1"/>
  <c r="M2723" i="4"/>
  <c r="K2723" i="4"/>
  <c r="L2723" i="4" s="1"/>
  <c r="M2722" i="4"/>
  <c r="K2722" i="4"/>
  <c r="L2722" i="4" s="1"/>
  <c r="M2721" i="4"/>
  <c r="K2721" i="4"/>
  <c r="L2721" i="4" s="1"/>
  <c r="M2720" i="4"/>
  <c r="K2720" i="4"/>
  <c r="L2720" i="4" s="1"/>
  <c r="M2719" i="4"/>
  <c r="K2719" i="4"/>
  <c r="L2719" i="4" s="1"/>
  <c r="M2718" i="4"/>
  <c r="K2718" i="4"/>
  <c r="L2718" i="4" s="1"/>
  <c r="M2717" i="4"/>
  <c r="K2717" i="4"/>
  <c r="L2717" i="4" s="1"/>
  <c r="M2716" i="4"/>
  <c r="K2716" i="4"/>
  <c r="L2716" i="4" s="1"/>
  <c r="M2715" i="4"/>
  <c r="K2715" i="4"/>
  <c r="L2715" i="4" s="1"/>
  <c r="M2714" i="4"/>
  <c r="K2714" i="4"/>
  <c r="L2714" i="4" s="1"/>
  <c r="M2713" i="4"/>
  <c r="K2713" i="4"/>
  <c r="L2713" i="4" s="1"/>
  <c r="M2712" i="4"/>
  <c r="K2712" i="4"/>
  <c r="L2712" i="4" s="1"/>
  <c r="M2711" i="4"/>
  <c r="K2711" i="4"/>
  <c r="L2711" i="4" s="1"/>
  <c r="M2710" i="4"/>
  <c r="K2710" i="4"/>
  <c r="L2710" i="4" s="1"/>
  <c r="M2709" i="4"/>
  <c r="K2709" i="4"/>
  <c r="L2709" i="4" s="1"/>
  <c r="M2708" i="4"/>
  <c r="K2708" i="4"/>
  <c r="L2708" i="4" s="1"/>
  <c r="M2707" i="4"/>
  <c r="K2707" i="4"/>
  <c r="L2707" i="4" s="1"/>
  <c r="M2706" i="4"/>
  <c r="K2706" i="4"/>
  <c r="L2706" i="4" s="1"/>
  <c r="M2705" i="4"/>
  <c r="K2705" i="4"/>
  <c r="L2705" i="4" s="1"/>
  <c r="M2704" i="4"/>
  <c r="K2704" i="4"/>
  <c r="L2704" i="4" s="1"/>
  <c r="M2703" i="4"/>
  <c r="K2703" i="4"/>
  <c r="L2703" i="4" s="1"/>
  <c r="M2702" i="4"/>
  <c r="K2702" i="4"/>
  <c r="L2702" i="4" s="1"/>
  <c r="M2701" i="4"/>
  <c r="K2701" i="4"/>
  <c r="L2701" i="4" s="1"/>
  <c r="M2700" i="4"/>
  <c r="K2700" i="4"/>
  <c r="L2700" i="4" s="1"/>
  <c r="M2699" i="4"/>
  <c r="K2699" i="4"/>
  <c r="L2699" i="4" s="1"/>
  <c r="M2698" i="4"/>
  <c r="K2698" i="4"/>
  <c r="L2698" i="4" s="1"/>
  <c r="M2697" i="4"/>
  <c r="K2697" i="4"/>
  <c r="L2697" i="4" s="1"/>
  <c r="M2696" i="4"/>
  <c r="K2696" i="4"/>
  <c r="L2696" i="4" s="1"/>
  <c r="M2695" i="4"/>
  <c r="K2695" i="4"/>
  <c r="L2695" i="4" s="1"/>
  <c r="M2694" i="4"/>
  <c r="K2694" i="4"/>
  <c r="L2694" i="4" s="1"/>
  <c r="M2693" i="4"/>
  <c r="K2693" i="4"/>
  <c r="L2693" i="4" s="1"/>
  <c r="M2692" i="4"/>
  <c r="K2692" i="4"/>
  <c r="L2692" i="4" s="1"/>
  <c r="M2691" i="4"/>
  <c r="K2691" i="4"/>
  <c r="L2691" i="4" s="1"/>
  <c r="M2690" i="4"/>
  <c r="K2690" i="4"/>
  <c r="L2690" i="4" s="1"/>
  <c r="M2689" i="4"/>
  <c r="K2689" i="4"/>
  <c r="L2689" i="4" s="1"/>
  <c r="M2688" i="4"/>
  <c r="K2688" i="4"/>
  <c r="L2688" i="4" s="1"/>
  <c r="M2687" i="4"/>
  <c r="K2687" i="4"/>
  <c r="L2687" i="4" s="1"/>
  <c r="M2686" i="4"/>
  <c r="K2686" i="4"/>
  <c r="L2686" i="4" s="1"/>
  <c r="M2685" i="4"/>
  <c r="K2685" i="4"/>
  <c r="L2685" i="4" s="1"/>
  <c r="M2684" i="4"/>
  <c r="K2684" i="4"/>
  <c r="L2684" i="4" s="1"/>
  <c r="M2683" i="4"/>
  <c r="K2683" i="4"/>
  <c r="L2683" i="4" s="1"/>
  <c r="M2682" i="4"/>
  <c r="K2682" i="4"/>
  <c r="L2682" i="4" s="1"/>
  <c r="M2681" i="4"/>
  <c r="K2681" i="4"/>
  <c r="L2681" i="4" s="1"/>
  <c r="M2680" i="4"/>
  <c r="K2680" i="4"/>
  <c r="L2680" i="4" s="1"/>
  <c r="M2679" i="4"/>
  <c r="K2679" i="4"/>
  <c r="L2679" i="4" s="1"/>
  <c r="M2678" i="4"/>
  <c r="K2678" i="4"/>
  <c r="L2678" i="4" s="1"/>
  <c r="M2677" i="4"/>
  <c r="K2677" i="4"/>
  <c r="L2677" i="4" s="1"/>
  <c r="M2676" i="4"/>
  <c r="K2676" i="4"/>
  <c r="L2676" i="4" s="1"/>
  <c r="M2675" i="4"/>
  <c r="K2675" i="4"/>
  <c r="L2675" i="4" s="1"/>
  <c r="M2674" i="4"/>
  <c r="K2674" i="4"/>
  <c r="L2674" i="4" s="1"/>
  <c r="M2673" i="4"/>
  <c r="K2673" i="4"/>
  <c r="L2673" i="4" s="1"/>
  <c r="M2672" i="4"/>
  <c r="K2672" i="4"/>
  <c r="L2672" i="4" s="1"/>
  <c r="M2671" i="4"/>
  <c r="K2671" i="4"/>
  <c r="L2671" i="4" s="1"/>
  <c r="M2670" i="4"/>
  <c r="K2670" i="4"/>
  <c r="L2670" i="4" s="1"/>
  <c r="M2669" i="4"/>
  <c r="K2669" i="4"/>
  <c r="L2669" i="4" s="1"/>
  <c r="M2668" i="4"/>
  <c r="K2668" i="4"/>
  <c r="L2668" i="4" s="1"/>
  <c r="M2667" i="4"/>
  <c r="K2667" i="4"/>
  <c r="L2667" i="4" s="1"/>
  <c r="M2666" i="4"/>
  <c r="K2666" i="4"/>
  <c r="L2666" i="4" s="1"/>
  <c r="M2665" i="4"/>
  <c r="K2665" i="4"/>
  <c r="L2665" i="4" s="1"/>
  <c r="M2664" i="4"/>
  <c r="K2664" i="4"/>
  <c r="L2664" i="4" s="1"/>
  <c r="M2663" i="4"/>
  <c r="K2663" i="4"/>
  <c r="L2663" i="4" s="1"/>
  <c r="M2662" i="4"/>
  <c r="K2662" i="4"/>
  <c r="L2662" i="4" s="1"/>
  <c r="M2661" i="4"/>
  <c r="K2661" i="4"/>
  <c r="L2661" i="4" s="1"/>
  <c r="M2660" i="4"/>
  <c r="K2660" i="4"/>
  <c r="L2660" i="4" s="1"/>
  <c r="M2659" i="4"/>
  <c r="K2659" i="4"/>
  <c r="L2659" i="4" s="1"/>
  <c r="M2658" i="4"/>
  <c r="K2658" i="4"/>
  <c r="L2658" i="4" s="1"/>
  <c r="M2657" i="4"/>
  <c r="K2657" i="4"/>
  <c r="L2657" i="4" s="1"/>
  <c r="M2656" i="4"/>
  <c r="K2656" i="4"/>
  <c r="L2656" i="4" s="1"/>
  <c r="M2655" i="4"/>
  <c r="K2655" i="4"/>
  <c r="L2655" i="4" s="1"/>
  <c r="M2654" i="4"/>
  <c r="K2654" i="4"/>
  <c r="L2654" i="4" s="1"/>
  <c r="M2653" i="4"/>
  <c r="K2653" i="4"/>
  <c r="L2653" i="4" s="1"/>
  <c r="M2652" i="4"/>
  <c r="K2652" i="4"/>
  <c r="L2652" i="4" s="1"/>
  <c r="M2651" i="4"/>
  <c r="K2651" i="4"/>
  <c r="L2651" i="4" s="1"/>
  <c r="M2650" i="4"/>
  <c r="K2650" i="4"/>
  <c r="L2650" i="4" s="1"/>
  <c r="M2649" i="4"/>
  <c r="K2649" i="4"/>
  <c r="L2649" i="4" s="1"/>
  <c r="M2648" i="4"/>
  <c r="K2648" i="4"/>
  <c r="L2648" i="4" s="1"/>
  <c r="M2647" i="4"/>
  <c r="K2647" i="4"/>
  <c r="L2647" i="4" s="1"/>
  <c r="M2646" i="4"/>
  <c r="K2646" i="4"/>
  <c r="L2646" i="4" s="1"/>
  <c r="M2645" i="4"/>
  <c r="K2645" i="4"/>
  <c r="L2645" i="4" s="1"/>
  <c r="M2644" i="4"/>
  <c r="K2644" i="4"/>
  <c r="L2644" i="4" s="1"/>
  <c r="M2643" i="4"/>
  <c r="K2643" i="4"/>
  <c r="L2643" i="4" s="1"/>
  <c r="M2642" i="4"/>
  <c r="K2642" i="4"/>
  <c r="L2642" i="4" s="1"/>
  <c r="M2641" i="4"/>
  <c r="K2641" i="4"/>
  <c r="L2641" i="4" s="1"/>
  <c r="M2640" i="4"/>
  <c r="K2640" i="4"/>
  <c r="L2640" i="4" s="1"/>
  <c r="M2639" i="4"/>
  <c r="K2639" i="4"/>
  <c r="L2639" i="4" s="1"/>
  <c r="M2638" i="4"/>
  <c r="K2638" i="4"/>
  <c r="L2638" i="4" s="1"/>
  <c r="M2637" i="4"/>
  <c r="K2637" i="4"/>
  <c r="L2637" i="4" s="1"/>
  <c r="M2636" i="4"/>
  <c r="K2636" i="4"/>
  <c r="M2635" i="4"/>
  <c r="K2635" i="4"/>
  <c r="M2634" i="4"/>
  <c r="K2634" i="4"/>
  <c r="M2633" i="4"/>
  <c r="K2633" i="4"/>
  <c r="M2632" i="4"/>
  <c r="K2632" i="4"/>
  <c r="M2631" i="4"/>
  <c r="K2631" i="4"/>
  <c r="M2630" i="4"/>
  <c r="K2630" i="4"/>
  <c r="M2629" i="4"/>
  <c r="K2629" i="4"/>
  <c r="M2628" i="4"/>
  <c r="K2628" i="4"/>
  <c r="M2627" i="4"/>
  <c r="K2627" i="4"/>
  <c r="M2626" i="4"/>
  <c r="K2626" i="4"/>
  <c r="M2625" i="4"/>
  <c r="K2625" i="4"/>
  <c r="M2624" i="4"/>
  <c r="K2624" i="4"/>
  <c r="M2623" i="4"/>
  <c r="K2623" i="4"/>
  <c r="M2622" i="4"/>
  <c r="K2622" i="4"/>
  <c r="M2621" i="4"/>
  <c r="K2621" i="4"/>
  <c r="M2620" i="4"/>
  <c r="K2620" i="4"/>
  <c r="M2619" i="4"/>
  <c r="K2619" i="4"/>
  <c r="M2618" i="4"/>
  <c r="K2618" i="4"/>
  <c r="M2617" i="4"/>
  <c r="K2617" i="4"/>
  <c r="M2616" i="4"/>
  <c r="K2616" i="4"/>
  <c r="M2615" i="4"/>
  <c r="K2615" i="4"/>
  <c r="M2614" i="4"/>
  <c r="K2614" i="4"/>
  <c r="M2613" i="4"/>
  <c r="K2613" i="4"/>
  <c r="M2612" i="4"/>
  <c r="K2612" i="4"/>
  <c r="M2611" i="4"/>
  <c r="K2611" i="4"/>
  <c r="M2610" i="4"/>
  <c r="K2610" i="4"/>
  <c r="M2609" i="4"/>
  <c r="K2609" i="4"/>
  <c r="M2608" i="4"/>
  <c r="K2608" i="4"/>
  <c r="M2607" i="4"/>
  <c r="K2607" i="4"/>
  <c r="M2606" i="4"/>
  <c r="K2606" i="4"/>
  <c r="M2605" i="4"/>
  <c r="K2605" i="4"/>
  <c r="M2604" i="4"/>
  <c r="K2604" i="4"/>
  <c r="M2603" i="4"/>
  <c r="K2603" i="4"/>
  <c r="M2602" i="4"/>
  <c r="K2602" i="4"/>
  <c r="M2601" i="4"/>
  <c r="K2601" i="4"/>
  <c r="M2600" i="4"/>
  <c r="K2600" i="4"/>
  <c r="M2599" i="4"/>
  <c r="K2599" i="4"/>
  <c r="M2598" i="4"/>
  <c r="K2598" i="4"/>
  <c r="M2597" i="4"/>
  <c r="K2597" i="4"/>
  <c r="M2596" i="4"/>
  <c r="K2596" i="4"/>
  <c r="M2595" i="4"/>
  <c r="K2595" i="4"/>
  <c r="M2594" i="4"/>
  <c r="K2594" i="4"/>
  <c r="M2593" i="4"/>
  <c r="K2593" i="4"/>
  <c r="M2592" i="4"/>
  <c r="K2592" i="4"/>
  <c r="M2591" i="4"/>
  <c r="K2591" i="4"/>
  <c r="M2590" i="4"/>
  <c r="K2590" i="4"/>
  <c r="M2589" i="4"/>
  <c r="K2589" i="4"/>
  <c r="M2588" i="4"/>
  <c r="K2588" i="4"/>
  <c r="M2587" i="4"/>
  <c r="K2587" i="4"/>
  <c r="M2586" i="4"/>
  <c r="K2586" i="4"/>
  <c r="M2585" i="4"/>
  <c r="K2585" i="4"/>
  <c r="M2584" i="4"/>
  <c r="K2584" i="4"/>
  <c r="M2583" i="4"/>
  <c r="K2583" i="4"/>
  <c r="M2582" i="4"/>
  <c r="K2582" i="4"/>
  <c r="M2581" i="4"/>
  <c r="K2581" i="4"/>
  <c r="M2580" i="4"/>
  <c r="K2580" i="4"/>
  <c r="M2579" i="4"/>
  <c r="K2579" i="4"/>
  <c r="M2578" i="4"/>
  <c r="K2578" i="4"/>
  <c r="M2577" i="4"/>
  <c r="K2577" i="4"/>
  <c r="M2576" i="4"/>
  <c r="K2576" i="4"/>
  <c r="M2575" i="4"/>
  <c r="K2575" i="4"/>
  <c r="M2574" i="4"/>
  <c r="K2574" i="4"/>
  <c r="M2573" i="4"/>
  <c r="K2573" i="4"/>
  <c r="M2572" i="4"/>
  <c r="K2572" i="4"/>
  <c r="M2571" i="4"/>
  <c r="K2571" i="4"/>
  <c r="M2570" i="4"/>
  <c r="K2570" i="4"/>
  <c r="M2569" i="4"/>
  <c r="K2569" i="4"/>
  <c r="M2568" i="4"/>
  <c r="K2568" i="4"/>
  <c r="M2567" i="4"/>
  <c r="K2567" i="4"/>
  <c r="M2566" i="4"/>
  <c r="K2566" i="4"/>
  <c r="M2565" i="4"/>
  <c r="K2565" i="4"/>
  <c r="M2564" i="4"/>
  <c r="K2564" i="4"/>
  <c r="M2563" i="4"/>
  <c r="K2563" i="4"/>
  <c r="M2562" i="4"/>
  <c r="K2562" i="4"/>
  <c r="L2562" i="4" s="1"/>
  <c r="M2561" i="4"/>
  <c r="K2561" i="4"/>
  <c r="L2561" i="4" s="1"/>
  <c r="M2560" i="4"/>
  <c r="K2560" i="4"/>
  <c r="L2560" i="4" s="1"/>
  <c r="M2559" i="4"/>
  <c r="K2559" i="4"/>
  <c r="L2559" i="4" s="1"/>
  <c r="M2558" i="4"/>
  <c r="K2558" i="4"/>
  <c r="L2558" i="4" s="1"/>
  <c r="M2557" i="4"/>
  <c r="K2557" i="4"/>
  <c r="L2557" i="4" s="1"/>
  <c r="M2556" i="4"/>
  <c r="K2556" i="4"/>
  <c r="L2556" i="4" s="1"/>
  <c r="M2555" i="4"/>
  <c r="K2555" i="4"/>
  <c r="L2555" i="4" s="1"/>
  <c r="M2554" i="4"/>
  <c r="K2554" i="4"/>
  <c r="L2554" i="4" s="1"/>
  <c r="M2553" i="4"/>
  <c r="K2553" i="4"/>
  <c r="L2553" i="4" s="1"/>
  <c r="M2552" i="4"/>
  <c r="K2552" i="4"/>
  <c r="L2552" i="4" s="1"/>
  <c r="M2551" i="4"/>
  <c r="K2551" i="4"/>
  <c r="L2551" i="4" s="1"/>
  <c r="M2550" i="4"/>
  <c r="K2550" i="4"/>
  <c r="L2550" i="4" s="1"/>
  <c r="M2549" i="4"/>
  <c r="K2549" i="4"/>
  <c r="L2549" i="4" s="1"/>
  <c r="M2548" i="4"/>
  <c r="K2548" i="4"/>
  <c r="L2548" i="4" s="1"/>
  <c r="M2547" i="4"/>
  <c r="K2547" i="4"/>
  <c r="L2547" i="4" s="1"/>
  <c r="M2546" i="4"/>
  <c r="K2546" i="4"/>
  <c r="L2546" i="4" s="1"/>
  <c r="M2545" i="4"/>
  <c r="K2545" i="4"/>
  <c r="L2545" i="4" s="1"/>
  <c r="M2544" i="4"/>
  <c r="K2544" i="4"/>
  <c r="L2544" i="4" s="1"/>
  <c r="M2543" i="4"/>
  <c r="K2543" i="4"/>
  <c r="L2543" i="4" s="1"/>
  <c r="M2542" i="4"/>
  <c r="K2542" i="4"/>
  <c r="L2542" i="4" s="1"/>
  <c r="M2541" i="4"/>
  <c r="K2541" i="4"/>
  <c r="L2541" i="4" s="1"/>
  <c r="M2540" i="4"/>
  <c r="K2540" i="4"/>
  <c r="L2540" i="4" s="1"/>
  <c r="M2539" i="4"/>
  <c r="K2539" i="4"/>
  <c r="L2539" i="4" s="1"/>
  <c r="M2538" i="4"/>
  <c r="K2538" i="4"/>
  <c r="L2538" i="4" s="1"/>
  <c r="M2537" i="4"/>
  <c r="K2537" i="4"/>
  <c r="L2537" i="4" s="1"/>
  <c r="M2536" i="4"/>
  <c r="K2536" i="4"/>
  <c r="L2536" i="4" s="1"/>
  <c r="M2535" i="4"/>
  <c r="K2535" i="4"/>
  <c r="L2535" i="4" s="1"/>
  <c r="M2534" i="4"/>
  <c r="K2534" i="4"/>
  <c r="L2534" i="4" s="1"/>
  <c r="M2533" i="4"/>
  <c r="K2533" i="4"/>
  <c r="L2533" i="4" s="1"/>
  <c r="M2532" i="4"/>
  <c r="K2532" i="4"/>
  <c r="L2532" i="4" s="1"/>
  <c r="M2531" i="4"/>
  <c r="K2531" i="4"/>
  <c r="L2531" i="4" s="1"/>
  <c r="M2530" i="4"/>
  <c r="K2530" i="4"/>
  <c r="L2530" i="4" s="1"/>
  <c r="M2529" i="4"/>
  <c r="K2529" i="4"/>
  <c r="L2529" i="4" s="1"/>
  <c r="M2528" i="4"/>
  <c r="K2528" i="4"/>
  <c r="L2528" i="4" s="1"/>
  <c r="M2527" i="4"/>
  <c r="K2527" i="4"/>
  <c r="L2527" i="4" s="1"/>
  <c r="M2526" i="4"/>
  <c r="K2526" i="4"/>
  <c r="L2526" i="4" s="1"/>
  <c r="M2525" i="4"/>
  <c r="K2525" i="4"/>
  <c r="L2525" i="4" s="1"/>
  <c r="M2524" i="4"/>
  <c r="K2524" i="4"/>
  <c r="L2524" i="4" s="1"/>
  <c r="M2523" i="4"/>
  <c r="K2523" i="4"/>
  <c r="L2523" i="4" s="1"/>
  <c r="M2522" i="4"/>
  <c r="K2522" i="4"/>
  <c r="L2522" i="4" s="1"/>
  <c r="M2521" i="4"/>
  <c r="K2521" i="4"/>
  <c r="L2521" i="4" s="1"/>
  <c r="M2520" i="4"/>
  <c r="K2520" i="4"/>
  <c r="L2520" i="4" s="1"/>
  <c r="M2519" i="4"/>
  <c r="K2519" i="4"/>
  <c r="L2519" i="4" s="1"/>
  <c r="M2518" i="4"/>
  <c r="K2518" i="4"/>
  <c r="L2518" i="4" s="1"/>
  <c r="M2517" i="4"/>
  <c r="K2517" i="4"/>
  <c r="L2517" i="4" s="1"/>
  <c r="M2516" i="4"/>
  <c r="K2516" i="4"/>
  <c r="L2516" i="4" s="1"/>
  <c r="M2515" i="4"/>
  <c r="K2515" i="4"/>
  <c r="L2515" i="4" s="1"/>
  <c r="M2514" i="4"/>
  <c r="K2514" i="4"/>
  <c r="L2514" i="4" s="1"/>
  <c r="M2513" i="4"/>
  <c r="K2513" i="4"/>
  <c r="L2513" i="4" s="1"/>
  <c r="M2512" i="4"/>
  <c r="K2512" i="4"/>
  <c r="L2512" i="4" s="1"/>
  <c r="M2511" i="4"/>
  <c r="K2511" i="4"/>
  <c r="L2511" i="4" s="1"/>
  <c r="M2510" i="4"/>
  <c r="K2510" i="4"/>
  <c r="L2510" i="4" s="1"/>
  <c r="M2509" i="4"/>
  <c r="K2509" i="4"/>
  <c r="L2509" i="4" s="1"/>
  <c r="M2508" i="4"/>
  <c r="K2508" i="4"/>
  <c r="L2508" i="4" s="1"/>
  <c r="M2507" i="4"/>
  <c r="K2507" i="4"/>
  <c r="L2507" i="4" s="1"/>
  <c r="M2506" i="4"/>
  <c r="K2506" i="4"/>
  <c r="L2506" i="4" s="1"/>
  <c r="M2505" i="4"/>
  <c r="K2505" i="4"/>
  <c r="L2505" i="4" s="1"/>
  <c r="M2504" i="4"/>
  <c r="K2504" i="4"/>
  <c r="L2504" i="4" s="1"/>
  <c r="M2503" i="4"/>
  <c r="K2503" i="4"/>
  <c r="L2503" i="4" s="1"/>
  <c r="M2502" i="4"/>
  <c r="K2502" i="4"/>
  <c r="L2502" i="4" s="1"/>
  <c r="M2501" i="4"/>
  <c r="K2501" i="4"/>
  <c r="L2501" i="4" s="1"/>
  <c r="M2500" i="4"/>
  <c r="K2500" i="4"/>
  <c r="L2500" i="4" s="1"/>
  <c r="M2499" i="4"/>
  <c r="K2499" i="4"/>
  <c r="L2499" i="4" s="1"/>
  <c r="M2498" i="4"/>
  <c r="K2498" i="4"/>
  <c r="L2498" i="4" s="1"/>
  <c r="M2497" i="4"/>
  <c r="K2497" i="4"/>
  <c r="L2497" i="4" s="1"/>
  <c r="M2496" i="4"/>
  <c r="K2496" i="4"/>
  <c r="L2496" i="4" s="1"/>
  <c r="M2495" i="4"/>
  <c r="K2495" i="4"/>
  <c r="L2495" i="4" s="1"/>
  <c r="M2494" i="4"/>
  <c r="K2494" i="4"/>
  <c r="L2494" i="4" s="1"/>
  <c r="M2493" i="4"/>
  <c r="K2493" i="4"/>
  <c r="L2493" i="4" s="1"/>
  <c r="M2492" i="4"/>
  <c r="K2492" i="4"/>
  <c r="L2492" i="4" s="1"/>
  <c r="M2491" i="4"/>
  <c r="K2491" i="4"/>
  <c r="L2491" i="4" s="1"/>
  <c r="M2490" i="4"/>
  <c r="K2490" i="4"/>
  <c r="L2490" i="4" s="1"/>
  <c r="M2489" i="4"/>
  <c r="K2489" i="4"/>
  <c r="L2489" i="4" s="1"/>
  <c r="M2488" i="4"/>
  <c r="K2488" i="4"/>
  <c r="L2488" i="4" s="1"/>
  <c r="M2487" i="4"/>
  <c r="K2487" i="4"/>
  <c r="L2487" i="4" s="1"/>
  <c r="M2486" i="4"/>
  <c r="K2486" i="4"/>
  <c r="L2486" i="4" s="1"/>
  <c r="M2485" i="4"/>
  <c r="K2485" i="4"/>
  <c r="L2485" i="4" s="1"/>
  <c r="M2484" i="4"/>
  <c r="K2484" i="4"/>
  <c r="L2484" i="4" s="1"/>
  <c r="M2483" i="4"/>
  <c r="K2483" i="4"/>
  <c r="L2483" i="4" s="1"/>
  <c r="M2482" i="4"/>
  <c r="K2482" i="4"/>
  <c r="L2482" i="4" s="1"/>
  <c r="M2481" i="4"/>
  <c r="K2481" i="4"/>
  <c r="L2481" i="4" s="1"/>
  <c r="M2480" i="4"/>
  <c r="K2480" i="4"/>
  <c r="L2480" i="4" s="1"/>
  <c r="M2479" i="4"/>
  <c r="K2479" i="4"/>
  <c r="L2479" i="4" s="1"/>
  <c r="M2478" i="4"/>
  <c r="K2478" i="4"/>
  <c r="L2478" i="4" s="1"/>
  <c r="M2477" i="4"/>
  <c r="K2477" i="4"/>
  <c r="L2477" i="4" s="1"/>
  <c r="M2476" i="4"/>
  <c r="K2476" i="4"/>
  <c r="L2476" i="4" s="1"/>
  <c r="M2475" i="4"/>
  <c r="K2475" i="4"/>
  <c r="L2475" i="4" s="1"/>
  <c r="M2474" i="4"/>
  <c r="K2474" i="4"/>
  <c r="L2474" i="4" s="1"/>
  <c r="M2473" i="4"/>
  <c r="K2473" i="4"/>
  <c r="L2473" i="4" s="1"/>
  <c r="M2472" i="4"/>
  <c r="K2472" i="4"/>
  <c r="L2472" i="4" s="1"/>
  <c r="M2471" i="4"/>
  <c r="K2471" i="4"/>
  <c r="L2471" i="4" s="1"/>
  <c r="M2470" i="4"/>
  <c r="K2470" i="4"/>
  <c r="L2470" i="4" s="1"/>
  <c r="M2469" i="4"/>
  <c r="K2469" i="4"/>
  <c r="L2469" i="4" s="1"/>
  <c r="M2468" i="4"/>
  <c r="K2468" i="4"/>
  <c r="L2468" i="4" s="1"/>
  <c r="M2467" i="4"/>
  <c r="K2467" i="4"/>
  <c r="L2467" i="4" s="1"/>
  <c r="M2466" i="4"/>
  <c r="K2466" i="4"/>
  <c r="L2466" i="4" s="1"/>
  <c r="M2465" i="4"/>
  <c r="K2465" i="4"/>
  <c r="L2465" i="4" s="1"/>
  <c r="M2464" i="4"/>
  <c r="K2464" i="4"/>
  <c r="L2464" i="4" s="1"/>
  <c r="M2463" i="4"/>
  <c r="K2463" i="4"/>
  <c r="L2463" i="4" s="1"/>
  <c r="M2462" i="4"/>
  <c r="K2462" i="4"/>
  <c r="L2462" i="4" s="1"/>
  <c r="M2461" i="4"/>
  <c r="K2461" i="4"/>
  <c r="L2461" i="4" s="1"/>
  <c r="M2460" i="4"/>
  <c r="K2460" i="4"/>
  <c r="L2460" i="4" s="1"/>
  <c r="M2459" i="4"/>
  <c r="K2459" i="4"/>
  <c r="L2459" i="4" s="1"/>
  <c r="M2458" i="4"/>
  <c r="K2458" i="4"/>
  <c r="L2458" i="4" s="1"/>
  <c r="M2457" i="4"/>
  <c r="K2457" i="4"/>
  <c r="L2457" i="4" s="1"/>
  <c r="M2456" i="4"/>
  <c r="K2456" i="4"/>
  <c r="L2456" i="4" s="1"/>
  <c r="M2455" i="4"/>
  <c r="K2455" i="4"/>
  <c r="L2455" i="4" s="1"/>
  <c r="M2454" i="4"/>
  <c r="K2454" i="4"/>
  <c r="L2454" i="4" s="1"/>
  <c r="M2453" i="4"/>
  <c r="K2453" i="4"/>
  <c r="L2453" i="4" s="1"/>
  <c r="M2452" i="4"/>
  <c r="K2452" i="4"/>
  <c r="L2452" i="4" s="1"/>
  <c r="M2451" i="4"/>
  <c r="K2451" i="4"/>
  <c r="L2451" i="4" s="1"/>
  <c r="M2450" i="4"/>
  <c r="K2450" i="4"/>
  <c r="L2450" i="4" s="1"/>
  <c r="M2449" i="4"/>
  <c r="K2449" i="4"/>
  <c r="L2449" i="4" s="1"/>
  <c r="M2448" i="4"/>
  <c r="K2448" i="4"/>
  <c r="L2448" i="4" s="1"/>
  <c r="M2447" i="4"/>
  <c r="K2447" i="4"/>
  <c r="L2447" i="4" s="1"/>
  <c r="M2446" i="4"/>
  <c r="K2446" i="4"/>
  <c r="L2446" i="4" s="1"/>
  <c r="M2445" i="4"/>
  <c r="K2445" i="4"/>
  <c r="L2445" i="4" s="1"/>
  <c r="M2444" i="4"/>
  <c r="K2444" i="4"/>
  <c r="L2444" i="4" s="1"/>
  <c r="M2443" i="4"/>
  <c r="K2443" i="4"/>
  <c r="L2443" i="4" s="1"/>
  <c r="M2442" i="4"/>
  <c r="K2442" i="4"/>
  <c r="L2442" i="4" s="1"/>
  <c r="M2441" i="4"/>
  <c r="K2441" i="4"/>
  <c r="L2441" i="4" s="1"/>
  <c r="M2440" i="4"/>
  <c r="K2440" i="4"/>
  <c r="L2440" i="4" s="1"/>
  <c r="M2439" i="4"/>
  <c r="K2439" i="4"/>
  <c r="L2439" i="4" s="1"/>
  <c r="M2438" i="4"/>
  <c r="K2438" i="4"/>
  <c r="L2438" i="4" s="1"/>
  <c r="M2437" i="4"/>
  <c r="K2437" i="4"/>
  <c r="L2437" i="4" s="1"/>
  <c r="M2436" i="4"/>
  <c r="K2436" i="4"/>
  <c r="L2436" i="4" s="1"/>
  <c r="M2435" i="4"/>
  <c r="K2435" i="4"/>
  <c r="L2435" i="4" s="1"/>
  <c r="M2434" i="4"/>
  <c r="K2434" i="4"/>
  <c r="L2434" i="4" s="1"/>
  <c r="M2433" i="4"/>
  <c r="K2433" i="4"/>
  <c r="L2433" i="4" s="1"/>
  <c r="M2432" i="4"/>
  <c r="K2432" i="4"/>
  <c r="L2432" i="4" s="1"/>
  <c r="M2431" i="4"/>
  <c r="K2431" i="4"/>
  <c r="L2431" i="4" s="1"/>
  <c r="M2430" i="4"/>
  <c r="K2430" i="4"/>
  <c r="L2430" i="4" s="1"/>
  <c r="M2429" i="4"/>
  <c r="K2429" i="4"/>
  <c r="L2429" i="4" s="1"/>
  <c r="M2428" i="4"/>
  <c r="K2428" i="4"/>
  <c r="L2428" i="4" s="1"/>
  <c r="M2427" i="4"/>
  <c r="K2427" i="4"/>
  <c r="L2427" i="4" s="1"/>
  <c r="M2426" i="4"/>
  <c r="K2426" i="4"/>
  <c r="L2426" i="4" s="1"/>
  <c r="M2425" i="4"/>
  <c r="K2425" i="4"/>
  <c r="L2425" i="4" s="1"/>
  <c r="M2424" i="4"/>
  <c r="K2424" i="4"/>
  <c r="L2424" i="4" s="1"/>
  <c r="M2423" i="4"/>
  <c r="K2423" i="4"/>
  <c r="L2423" i="4" s="1"/>
  <c r="M2422" i="4"/>
  <c r="K2422" i="4"/>
  <c r="L2422" i="4" s="1"/>
  <c r="M2421" i="4"/>
  <c r="K2421" i="4"/>
  <c r="L2421" i="4" s="1"/>
  <c r="M2420" i="4"/>
  <c r="K2420" i="4"/>
  <c r="L2420" i="4" s="1"/>
  <c r="M2419" i="4"/>
  <c r="K2419" i="4"/>
  <c r="L2419" i="4" s="1"/>
  <c r="M2418" i="4"/>
  <c r="K2418" i="4"/>
  <c r="L2418" i="4" s="1"/>
  <c r="M2417" i="4"/>
  <c r="K2417" i="4"/>
  <c r="L2417" i="4" s="1"/>
  <c r="M2416" i="4"/>
  <c r="K2416" i="4"/>
  <c r="L2416" i="4" s="1"/>
  <c r="M2415" i="4"/>
  <c r="K2415" i="4"/>
  <c r="L2415" i="4" s="1"/>
  <c r="M2414" i="4"/>
  <c r="K2414" i="4"/>
  <c r="L2414" i="4" s="1"/>
  <c r="M2413" i="4"/>
  <c r="K2413" i="4"/>
  <c r="L2413" i="4" s="1"/>
  <c r="M2412" i="4"/>
  <c r="K2412" i="4"/>
  <c r="L2412" i="4" s="1"/>
  <c r="M2411" i="4"/>
  <c r="K2411" i="4"/>
  <c r="L2411" i="4" s="1"/>
  <c r="M2410" i="4"/>
  <c r="K2410" i="4"/>
  <c r="L2410" i="4" s="1"/>
  <c r="M2409" i="4"/>
  <c r="K2409" i="4"/>
  <c r="L2409" i="4" s="1"/>
  <c r="M2408" i="4"/>
  <c r="K2408" i="4"/>
  <c r="L2408" i="4" s="1"/>
  <c r="M2407" i="4"/>
  <c r="K2407" i="4"/>
  <c r="L2407" i="4" s="1"/>
  <c r="M2406" i="4"/>
  <c r="K2406" i="4"/>
  <c r="L2406" i="4" s="1"/>
  <c r="M2405" i="4"/>
  <c r="K2405" i="4"/>
  <c r="L2405" i="4" s="1"/>
  <c r="M2404" i="4"/>
  <c r="K2404" i="4"/>
  <c r="L2404" i="4" s="1"/>
  <c r="M2403" i="4"/>
  <c r="K2403" i="4"/>
  <c r="L2403" i="4" s="1"/>
  <c r="M2402" i="4"/>
  <c r="K2402" i="4"/>
  <c r="L2402" i="4" s="1"/>
  <c r="M2401" i="4"/>
  <c r="K2401" i="4"/>
  <c r="L2401" i="4" s="1"/>
  <c r="M2400" i="4"/>
  <c r="K2400" i="4"/>
  <c r="L2400" i="4" s="1"/>
  <c r="M2399" i="4"/>
  <c r="K2399" i="4"/>
  <c r="L2399" i="4" s="1"/>
  <c r="M2398" i="4"/>
  <c r="K2398" i="4"/>
  <c r="L2398" i="4" s="1"/>
  <c r="M2397" i="4"/>
  <c r="K2397" i="4"/>
  <c r="L2397" i="4" s="1"/>
  <c r="M2396" i="4"/>
  <c r="K2396" i="4"/>
  <c r="L2396" i="4" s="1"/>
  <c r="M2395" i="4"/>
  <c r="K2395" i="4"/>
  <c r="L2395" i="4" s="1"/>
  <c r="M2394" i="4"/>
  <c r="K2394" i="4"/>
  <c r="L2394" i="4" s="1"/>
  <c r="M2393" i="4"/>
  <c r="K2393" i="4"/>
  <c r="L2393" i="4" s="1"/>
  <c r="M2392" i="4"/>
  <c r="K2392" i="4"/>
  <c r="L2392" i="4" s="1"/>
  <c r="M2391" i="4"/>
  <c r="K2391" i="4"/>
  <c r="L2391" i="4" s="1"/>
  <c r="M2390" i="4"/>
  <c r="K2390" i="4"/>
  <c r="L2390" i="4" s="1"/>
  <c r="M2389" i="4"/>
  <c r="K2389" i="4"/>
  <c r="L2389" i="4" s="1"/>
  <c r="M2388" i="4"/>
  <c r="K2388" i="4"/>
  <c r="L2388" i="4" s="1"/>
  <c r="M2387" i="4"/>
  <c r="K2387" i="4"/>
  <c r="L2387" i="4" s="1"/>
  <c r="M2386" i="4"/>
  <c r="K2386" i="4"/>
  <c r="L2386" i="4" s="1"/>
  <c r="M2385" i="4"/>
  <c r="K2385" i="4"/>
  <c r="L2385" i="4" s="1"/>
  <c r="M2384" i="4"/>
  <c r="K2384" i="4"/>
  <c r="L2384" i="4" s="1"/>
  <c r="M2383" i="4"/>
  <c r="K2383" i="4"/>
  <c r="L2383" i="4" s="1"/>
  <c r="M2382" i="4"/>
  <c r="K2382" i="4"/>
  <c r="L2382" i="4" s="1"/>
  <c r="M2381" i="4"/>
  <c r="K2381" i="4"/>
  <c r="L2381" i="4" s="1"/>
  <c r="M2380" i="4"/>
  <c r="K2380" i="4"/>
  <c r="L2380" i="4" s="1"/>
  <c r="M2379" i="4"/>
  <c r="K2379" i="4"/>
  <c r="L2379" i="4" s="1"/>
  <c r="M2378" i="4"/>
  <c r="K2378" i="4"/>
  <c r="L2378" i="4" s="1"/>
  <c r="M2377" i="4"/>
  <c r="K2377" i="4"/>
  <c r="L2377" i="4" s="1"/>
  <c r="M2376" i="4"/>
  <c r="K2376" i="4"/>
  <c r="L2376" i="4" s="1"/>
  <c r="M2375" i="4"/>
  <c r="K2375" i="4"/>
  <c r="L2375" i="4" s="1"/>
  <c r="M2374" i="4"/>
  <c r="K2374" i="4"/>
  <c r="L2374" i="4" s="1"/>
  <c r="M2373" i="4"/>
  <c r="K2373" i="4"/>
  <c r="L2373" i="4" s="1"/>
  <c r="M2372" i="4"/>
  <c r="K2372" i="4"/>
  <c r="L2372" i="4" s="1"/>
  <c r="M2371" i="4"/>
  <c r="K2371" i="4"/>
  <c r="L2371" i="4" s="1"/>
  <c r="M2370" i="4"/>
  <c r="K2370" i="4"/>
  <c r="L2370" i="4" s="1"/>
  <c r="M2369" i="4"/>
  <c r="K2369" i="4"/>
  <c r="L2369" i="4" s="1"/>
  <c r="M2368" i="4"/>
  <c r="K2368" i="4"/>
  <c r="L2368" i="4" s="1"/>
  <c r="M2367" i="4"/>
  <c r="K2367" i="4"/>
  <c r="L2367" i="4" s="1"/>
  <c r="M2366" i="4"/>
  <c r="K2366" i="4"/>
  <c r="L2366" i="4" s="1"/>
  <c r="M2365" i="4"/>
  <c r="K2365" i="4"/>
  <c r="L2365" i="4" s="1"/>
  <c r="M2364" i="4"/>
  <c r="K2364" i="4"/>
  <c r="L2364" i="4" s="1"/>
  <c r="M2363" i="4"/>
  <c r="K2363" i="4"/>
  <c r="L2363" i="4" s="1"/>
  <c r="M2362" i="4"/>
  <c r="K2362" i="4"/>
  <c r="L2362" i="4" s="1"/>
  <c r="M2361" i="4"/>
  <c r="K2361" i="4"/>
  <c r="L2361" i="4" s="1"/>
  <c r="M2360" i="4"/>
  <c r="K2360" i="4"/>
  <c r="L2360" i="4" s="1"/>
  <c r="M2359" i="4"/>
  <c r="K2359" i="4"/>
  <c r="L2359" i="4" s="1"/>
  <c r="M2358" i="4"/>
  <c r="K2358" i="4"/>
  <c r="L2358" i="4" s="1"/>
  <c r="M2357" i="4"/>
  <c r="K2357" i="4"/>
  <c r="L2357" i="4" s="1"/>
  <c r="M2356" i="4"/>
  <c r="K2356" i="4"/>
  <c r="L2356" i="4" s="1"/>
  <c r="M2355" i="4"/>
  <c r="K2355" i="4"/>
  <c r="L2355" i="4" s="1"/>
  <c r="M2354" i="4"/>
  <c r="K2354" i="4"/>
  <c r="L2354" i="4" s="1"/>
  <c r="M2353" i="4"/>
  <c r="K2353" i="4"/>
  <c r="L2353" i="4" s="1"/>
  <c r="M2352" i="4"/>
  <c r="K2352" i="4"/>
  <c r="L2352" i="4" s="1"/>
  <c r="M2351" i="4"/>
  <c r="K2351" i="4"/>
  <c r="L2351" i="4" s="1"/>
  <c r="M2350" i="4"/>
  <c r="K2350" i="4"/>
  <c r="L2350" i="4" s="1"/>
  <c r="M2349" i="4"/>
  <c r="K2349" i="4"/>
  <c r="L2349" i="4" s="1"/>
  <c r="M2348" i="4"/>
  <c r="K2348" i="4"/>
  <c r="L2348" i="4" s="1"/>
  <c r="M2347" i="4"/>
  <c r="K2347" i="4"/>
  <c r="L2347" i="4" s="1"/>
  <c r="M2346" i="4"/>
  <c r="K2346" i="4"/>
  <c r="L2346" i="4" s="1"/>
  <c r="M2345" i="4"/>
  <c r="K2345" i="4"/>
  <c r="L2345" i="4" s="1"/>
  <c r="M2344" i="4"/>
  <c r="K2344" i="4"/>
  <c r="L2344" i="4" s="1"/>
  <c r="M2343" i="4"/>
  <c r="K2343" i="4"/>
  <c r="L2343" i="4" s="1"/>
  <c r="M2342" i="4"/>
  <c r="K2342" i="4"/>
  <c r="L2342" i="4" s="1"/>
  <c r="M2341" i="4"/>
  <c r="K2341" i="4"/>
  <c r="L2341" i="4" s="1"/>
  <c r="M2340" i="4"/>
  <c r="K2340" i="4"/>
  <c r="L2340" i="4" s="1"/>
  <c r="M2339" i="4"/>
  <c r="K2339" i="4"/>
  <c r="L2339" i="4" s="1"/>
  <c r="M2338" i="4"/>
  <c r="K2338" i="4"/>
  <c r="L2338" i="4" s="1"/>
  <c r="M2337" i="4"/>
  <c r="K2337" i="4"/>
  <c r="L2337" i="4" s="1"/>
  <c r="M2336" i="4"/>
  <c r="K2336" i="4"/>
  <c r="L2336" i="4" s="1"/>
  <c r="M2335" i="4"/>
  <c r="K2335" i="4"/>
  <c r="L2335" i="4" s="1"/>
  <c r="M2334" i="4"/>
  <c r="K2334" i="4"/>
  <c r="L2334" i="4" s="1"/>
  <c r="M2333" i="4"/>
  <c r="K2333" i="4"/>
  <c r="L2333" i="4" s="1"/>
  <c r="M2332" i="4"/>
  <c r="K2332" i="4"/>
  <c r="L2332" i="4" s="1"/>
  <c r="M2331" i="4"/>
  <c r="K2331" i="4"/>
  <c r="L2331" i="4" s="1"/>
  <c r="M2330" i="4"/>
  <c r="K2330" i="4"/>
  <c r="L2330" i="4" s="1"/>
  <c r="M2329" i="4"/>
  <c r="K2329" i="4"/>
  <c r="L2329" i="4" s="1"/>
  <c r="M2328" i="4"/>
  <c r="K2328" i="4"/>
  <c r="L2328" i="4" s="1"/>
  <c r="M2327" i="4"/>
  <c r="K2327" i="4"/>
  <c r="L2327" i="4" s="1"/>
  <c r="M2326" i="4"/>
  <c r="K2326" i="4"/>
  <c r="L2326" i="4" s="1"/>
  <c r="M2325" i="4"/>
  <c r="K2325" i="4"/>
  <c r="L2325" i="4" s="1"/>
  <c r="M2324" i="4"/>
  <c r="K2324" i="4"/>
  <c r="L2324" i="4" s="1"/>
  <c r="M2323" i="4"/>
  <c r="K2323" i="4"/>
  <c r="L2323" i="4" s="1"/>
  <c r="M2322" i="4"/>
  <c r="K2322" i="4"/>
  <c r="L2322" i="4" s="1"/>
  <c r="M2321" i="4"/>
  <c r="K2321" i="4"/>
  <c r="L2321" i="4" s="1"/>
  <c r="M2320" i="4"/>
  <c r="K2320" i="4"/>
  <c r="L2320" i="4" s="1"/>
  <c r="M2319" i="4"/>
  <c r="K2319" i="4"/>
  <c r="L2319" i="4" s="1"/>
  <c r="M2318" i="4"/>
  <c r="K2318" i="4"/>
  <c r="L2318" i="4" s="1"/>
  <c r="M2317" i="4"/>
  <c r="K2317" i="4"/>
  <c r="L2317" i="4" s="1"/>
  <c r="M2316" i="4"/>
  <c r="K2316" i="4"/>
  <c r="L2316" i="4" s="1"/>
  <c r="M2315" i="4"/>
  <c r="K2315" i="4"/>
  <c r="L2315" i="4" s="1"/>
  <c r="M2314" i="4"/>
  <c r="K2314" i="4"/>
  <c r="L2314" i="4" s="1"/>
  <c r="M2313" i="4"/>
  <c r="K2313" i="4"/>
  <c r="L2313" i="4" s="1"/>
  <c r="M2312" i="4"/>
  <c r="K2312" i="4"/>
  <c r="L2312" i="4" s="1"/>
  <c r="M2311" i="4"/>
  <c r="K2311" i="4"/>
  <c r="L2311" i="4" s="1"/>
  <c r="M2310" i="4"/>
  <c r="K2310" i="4"/>
  <c r="L2310" i="4" s="1"/>
  <c r="M2309" i="4"/>
  <c r="K2309" i="4"/>
  <c r="L2309" i="4" s="1"/>
  <c r="M2308" i="4"/>
  <c r="K2308" i="4"/>
  <c r="L2308" i="4" s="1"/>
  <c r="M2307" i="4"/>
  <c r="K2307" i="4"/>
  <c r="L2307" i="4" s="1"/>
  <c r="M2306" i="4"/>
  <c r="K2306" i="4"/>
  <c r="L2306" i="4" s="1"/>
  <c r="M2305" i="4"/>
  <c r="K2305" i="4"/>
  <c r="L2305" i="4" s="1"/>
  <c r="M2304" i="4"/>
  <c r="K2304" i="4"/>
  <c r="L2304" i="4" s="1"/>
  <c r="M2303" i="4"/>
  <c r="K2303" i="4"/>
  <c r="L2303" i="4" s="1"/>
  <c r="M2302" i="4"/>
  <c r="K2302" i="4"/>
  <c r="L2302" i="4" s="1"/>
  <c r="M2301" i="4"/>
  <c r="K2301" i="4"/>
  <c r="L2301" i="4" s="1"/>
  <c r="M2300" i="4"/>
  <c r="K2300" i="4"/>
  <c r="L2300" i="4" s="1"/>
  <c r="M2299" i="4"/>
  <c r="K2299" i="4"/>
  <c r="L2299" i="4" s="1"/>
  <c r="M2298" i="4"/>
  <c r="K2298" i="4"/>
  <c r="L2298" i="4" s="1"/>
  <c r="M2297" i="4"/>
  <c r="K2297" i="4"/>
  <c r="L2297" i="4" s="1"/>
  <c r="M2296" i="4"/>
  <c r="K2296" i="4"/>
  <c r="L2296" i="4" s="1"/>
  <c r="M2295" i="4"/>
  <c r="K2295" i="4"/>
  <c r="L2295" i="4" s="1"/>
  <c r="M2294" i="4"/>
  <c r="K2294" i="4"/>
  <c r="L2294" i="4" s="1"/>
  <c r="M2293" i="4"/>
  <c r="K2293" i="4"/>
  <c r="L2293" i="4" s="1"/>
  <c r="M2292" i="4"/>
  <c r="K2292" i="4"/>
  <c r="L2292" i="4" s="1"/>
  <c r="M2291" i="4"/>
  <c r="K2291" i="4"/>
  <c r="L2291" i="4" s="1"/>
  <c r="M2290" i="4"/>
  <c r="K2290" i="4"/>
  <c r="L2290" i="4" s="1"/>
  <c r="M2289" i="4"/>
  <c r="K2289" i="4"/>
  <c r="L2289" i="4" s="1"/>
  <c r="M2288" i="4"/>
  <c r="K2288" i="4"/>
  <c r="L2288" i="4" s="1"/>
  <c r="M2287" i="4"/>
  <c r="K2287" i="4"/>
  <c r="L2287" i="4" s="1"/>
  <c r="M2286" i="4"/>
  <c r="K2286" i="4"/>
  <c r="L2286" i="4" s="1"/>
  <c r="M2285" i="4"/>
  <c r="K2285" i="4"/>
  <c r="L2285" i="4" s="1"/>
  <c r="M2284" i="4"/>
  <c r="K2284" i="4"/>
  <c r="L2284" i="4" s="1"/>
  <c r="M2283" i="4"/>
  <c r="K2283" i="4"/>
  <c r="L2283" i="4" s="1"/>
  <c r="M2282" i="4"/>
  <c r="K2282" i="4"/>
  <c r="L2282" i="4" s="1"/>
  <c r="M2281" i="4"/>
  <c r="K2281" i="4"/>
  <c r="L2281" i="4" s="1"/>
  <c r="M2280" i="4"/>
  <c r="K2280" i="4"/>
  <c r="L2280" i="4" s="1"/>
  <c r="M2279" i="4"/>
  <c r="K2279" i="4"/>
  <c r="L2279" i="4" s="1"/>
  <c r="M2278" i="4"/>
  <c r="K2278" i="4"/>
  <c r="L2278" i="4" s="1"/>
  <c r="M2277" i="4"/>
  <c r="K2277" i="4"/>
  <c r="L2277" i="4" s="1"/>
  <c r="M2276" i="4"/>
  <c r="K2276" i="4"/>
  <c r="L2276" i="4" s="1"/>
  <c r="M2275" i="4"/>
  <c r="K2275" i="4"/>
  <c r="L2275" i="4" s="1"/>
  <c r="M2274" i="4"/>
  <c r="K2274" i="4"/>
  <c r="L2274" i="4" s="1"/>
  <c r="M2273" i="4"/>
  <c r="K2273" i="4"/>
  <c r="L2273" i="4" s="1"/>
  <c r="M2272" i="4"/>
  <c r="K2272" i="4"/>
  <c r="L2272" i="4" s="1"/>
  <c r="M2271" i="4"/>
  <c r="K2271" i="4"/>
  <c r="L2271" i="4" s="1"/>
  <c r="M2270" i="4"/>
  <c r="K2270" i="4"/>
  <c r="L2270" i="4" s="1"/>
  <c r="M2269" i="4"/>
  <c r="K2269" i="4"/>
  <c r="L2269" i="4" s="1"/>
  <c r="M2268" i="4"/>
  <c r="K2268" i="4"/>
  <c r="L2268" i="4" s="1"/>
  <c r="M2267" i="4"/>
  <c r="K2267" i="4"/>
  <c r="L2267" i="4" s="1"/>
  <c r="M2266" i="4"/>
  <c r="K2266" i="4"/>
  <c r="L2266" i="4" s="1"/>
  <c r="M2265" i="4"/>
  <c r="K2265" i="4"/>
  <c r="L2265" i="4" s="1"/>
  <c r="M2264" i="4"/>
  <c r="K2264" i="4"/>
  <c r="L2264" i="4" s="1"/>
  <c r="M2263" i="4"/>
  <c r="K2263" i="4"/>
  <c r="L2263" i="4" s="1"/>
  <c r="M2262" i="4"/>
  <c r="K2262" i="4"/>
  <c r="L2262" i="4" s="1"/>
  <c r="M2261" i="4"/>
  <c r="K2261" i="4"/>
  <c r="L2261" i="4" s="1"/>
  <c r="M2260" i="4"/>
  <c r="K2260" i="4"/>
  <c r="L2260" i="4" s="1"/>
  <c r="M2259" i="4"/>
  <c r="K2259" i="4"/>
  <c r="L2259" i="4" s="1"/>
  <c r="M2258" i="4"/>
  <c r="K2258" i="4"/>
  <c r="L2258" i="4" s="1"/>
  <c r="M2257" i="4"/>
  <c r="K2257" i="4"/>
  <c r="L2257" i="4" s="1"/>
  <c r="M2256" i="4"/>
  <c r="K2256" i="4"/>
  <c r="L2256" i="4" s="1"/>
  <c r="M2255" i="4"/>
  <c r="K2255" i="4"/>
  <c r="L2255" i="4" s="1"/>
  <c r="M2254" i="4"/>
  <c r="K2254" i="4"/>
  <c r="L2254" i="4" s="1"/>
  <c r="M2253" i="4"/>
  <c r="K2253" i="4"/>
  <c r="L2253" i="4" s="1"/>
  <c r="M2252" i="4"/>
  <c r="K2252" i="4"/>
  <c r="L2252" i="4" s="1"/>
  <c r="M2251" i="4"/>
  <c r="K2251" i="4"/>
  <c r="L2251" i="4" s="1"/>
  <c r="M2250" i="4"/>
  <c r="K2250" i="4"/>
  <c r="L2250" i="4" s="1"/>
  <c r="M2249" i="4"/>
  <c r="K2249" i="4"/>
  <c r="L2249" i="4" s="1"/>
  <c r="M2248" i="4"/>
  <c r="K2248" i="4"/>
  <c r="L2248" i="4" s="1"/>
  <c r="M2247" i="4"/>
  <c r="K2247" i="4"/>
  <c r="L2247" i="4" s="1"/>
  <c r="M2246" i="4"/>
  <c r="K2246" i="4"/>
  <c r="L2246" i="4" s="1"/>
  <c r="M2245" i="4"/>
  <c r="K2245" i="4"/>
  <c r="L2245" i="4" s="1"/>
  <c r="M2244" i="4"/>
  <c r="K2244" i="4"/>
  <c r="L2244" i="4" s="1"/>
  <c r="M2243" i="4"/>
  <c r="K2243" i="4"/>
  <c r="L2243" i="4" s="1"/>
  <c r="M2242" i="4"/>
  <c r="K2242" i="4"/>
  <c r="L2242" i="4" s="1"/>
  <c r="M2241" i="4"/>
  <c r="K2241" i="4"/>
  <c r="L2241" i="4" s="1"/>
  <c r="M2240" i="4"/>
  <c r="K2240" i="4"/>
  <c r="L2240" i="4" s="1"/>
  <c r="M2239" i="4"/>
  <c r="K2239" i="4"/>
  <c r="L2239" i="4" s="1"/>
  <c r="M2238" i="4"/>
  <c r="K2238" i="4"/>
  <c r="L2238" i="4" s="1"/>
  <c r="M2237" i="4"/>
  <c r="K2237" i="4"/>
  <c r="L2237" i="4" s="1"/>
  <c r="M2236" i="4"/>
  <c r="K2236" i="4"/>
  <c r="L2236" i="4" s="1"/>
  <c r="M2235" i="4"/>
  <c r="K2235" i="4"/>
  <c r="L2235" i="4" s="1"/>
  <c r="M2234" i="4"/>
  <c r="K2234" i="4"/>
  <c r="L2234" i="4" s="1"/>
  <c r="M2233" i="4"/>
  <c r="K2233" i="4"/>
  <c r="L2233" i="4" s="1"/>
  <c r="M2232" i="4"/>
  <c r="K2232" i="4"/>
  <c r="L2232" i="4" s="1"/>
  <c r="M2231" i="4"/>
  <c r="K2231" i="4"/>
  <c r="L2231" i="4" s="1"/>
  <c r="M2230" i="4"/>
  <c r="K2230" i="4"/>
  <c r="L2230" i="4" s="1"/>
  <c r="M2229" i="4"/>
  <c r="K2229" i="4"/>
  <c r="L2229" i="4" s="1"/>
  <c r="M2228" i="4"/>
  <c r="K2228" i="4"/>
  <c r="L2228" i="4" s="1"/>
  <c r="M2227" i="4"/>
  <c r="K2227" i="4"/>
  <c r="L2227" i="4" s="1"/>
  <c r="M2226" i="4"/>
  <c r="K2226" i="4"/>
  <c r="L2226" i="4" s="1"/>
  <c r="M2225" i="4"/>
  <c r="K2225" i="4"/>
  <c r="L2225" i="4" s="1"/>
  <c r="M2224" i="4"/>
  <c r="K2224" i="4"/>
  <c r="L2224" i="4" s="1"/>
  <c r="M2223" i="4"/>
  <c r="K2223" i="4"/>
  <c r="L2223" i="4" s="1"/>
  <c r="M2222" i="4"/>
  <c r="K2222" i="4"/>
  <c r="L2222" i="4" s="1"/>
  <c r="M2221" i="4"/>
  <c r="K2221" i="4"/>
  <c r="L2221" i="4" s="1"/>
  <c r="M2220" i="4"/>
  <c r="K2220" i="4"/>
  <c r="L2220" i="4" s="1"/>
  <c r="M2219" i="4"/>
  <c r="K2219" i="4"/>
  <c r="L2219" i="4" s="1"/>
  <c r="M2218" i="4"/>
  <c r="K2218" i="4"/>
  <c r="L2218" i="4" s="1"/>
  <c r="M2217" i="4"/>
  <c r="K2217" i="4"/>
  <c r="L2217" i="4" s="1"/>
  <c r="M2216" i="4"/>
  <c r="K2216" i="4"/>
  <c r="L2216" i="4" s="1"/>
  <c r="M2215" i="4"/>
  <c r="K2215" i="4"/>
  <c r="L2215" i="4" s="1"/>
  <c r="M2214" i="4"/>
  <c r="K2214" i="4"/>
  <c r="L2214" i="4" s="1"/>
  <c r="M2213" i="4"/>
  <c r="K2213" i="4"/>
  <c r="L2213" i="4" s="1"/>
  <c r="M2212" i="4"/>
  <c r="K2212" i="4"/>
  <c r="L2212" i="4" s="1"/>
  <c r="M2211" i="4"/>
  <c r="K2211" i="4"/>
  <c r="L2211" i="4" s="1"/>
  <c r="M2210" i="4"/>
  <c r="K2210" i="4"/>
  <c r="L2210" i="4" s="1"/>
  <c r="M2209" i="4"/>
  <c r="K2209" i="4"/>
  <c r="L2209" i="4" s="1"/>
  <c r="M2208" i="4"/>
  <c r="K2208" i="4"/>
  <c r="L2208" i="4" s="1"/>
  <c r="M2207" i="4"/>
  <c r="K2207" i="4"/>
  <c r="L2207" i="4" s="1"/>
  <c r="M2206" i="4"/>
  <c r="K2206" i="4"/>
  <c r="L2206" i="4" s="1"/>
  <c r="M2205" i="4"/>
  <c r="K2205" i="4"/>
  <c r="L2205" i="4" s="1"/>
  <c r="M2204" i="4"/>
  <c r="K2204" i="4"/>
  <c r="L2204" i="4" s="1"/>
  <c r="M2203" i="4"/>
  <c r="K2203" i="4"/>
  <c r="L2203" i="4" s="1"/>
  <c r="M2202" i="4"/>
  <c r="K2202" i="4"/>
  <c r="L2202" i="4" s="1"/>
  <c r="M2201" i="4"/>
  <c r="K2201" i="4"/>
  <c r="L2201" i="4" s="1"/>
  <c r="M2200" i="4"/>
  <c r="K2200" i="4"/>
  <c r="L2200" i="4" s="1"/>
  <c r="M2199" i="4"/>
  <c r="K2199" i="4"/>
  <c r="L2199" i="4" s="1"/>
  <c r="M2198" i="4"/>
  <c r="K2198" i="4"/>
  <c r="M2197" i="4"/>
  <c r="K2197" i="4"/>
  <c r="M2196" i="4"/>
  <c r="K2196" i="4"/>
  <c r="M2195" i="4"/>
  <c r="K2195" i="4"/>
  <c r="M2194" i="4"/>
  <c r="K2194" i="4"/>
  <c r="M2193" i="4"/>
  <c r="K2193" i="4"/>
  <c r="M2192" i="4"/>
  <c r="K2192" i="4"/>
  <c r="M2191" i="4"/>
  <c r="K2191" i="4"/>
  <c r="M2190" i="4"/>
  <c r="K2190" i="4"/>
  <c r="M2189" i="4"/>
  <c r="K2189" i="4"/>
  <c r="M2188" i="4"/>
  <c r="K2188" i="4"/>
  <c r="M2187" i="4"/>
  <c r="K2187" i="4"/>
  <c r="M2186" i="4"/>
  <c r="K2186" i="4"/>
  <c r="M2185" i="4"/>
  <c r="K2185" i="4"/>
  <c r="M2184" i="4"/>
  <c r="K2184" i="4"/>
  <c r="M2183" i="4"/>
  <c r="K2183" i="4"/>
  <c r="M2182" i="4"/>
  <c r="K2182" i="4"/>
  <c r="M2181" i="4"/>
  <c r="K2181" i="4"/>
  <c r="M2180" i="4"/>
  <c r="K2180" i="4"/>
  <c r="M2179" i="4"/>
  <c r="K2179" i="4"/>
  <c r="M2178" i="4"/>
  <c r="K2178" i="4"/>
  <c r="M2177" i="4"/>
  <c r="K2177" i="4"/>
  <c r="M2176" i="4"/>
  <c r="K2176" i="4"/>
  <c r="M2175" i="4"/>
  <c r="K2175" i="4"/>
  <c r="M2174" i="4"/>
  <c r="K2174" i="4"/>
  <c r="M2173" i="4"/>
  <c r="K2173" i="4"/>
  <c r="M2172" i="4"/>
  <c r="K2172" i="4"/>
  <c r="M2171" i="4"/>
  <c r="K2171" i="4"/>
  <c r="M2170" i="4"/>
  <c r="K2170" i="4"/>
  <c r="M2169" i="4"/>
  <c r="K2169" i="4"/>
  <c r="M2168" i="4"/>
  <c r="K2168" i="4"/>
  <c r="M2167" i="4"/>
  <c r="K2167" i="4"/>
  <c r="M2166" i="4"/>
  <c r="K2166" i="4"/>
  <c r="M2165" i="4"/>
  <c r="K2165" i="4"/>
  <c r="M2164" i="4"/>
  <c r="K2164" i="4"/>
  <c r="M2163" i="4"/>
  <c r="K2163" i="4"/>
  <c r="M2162" i="4"/>
  <c r="K2162" i="4"/>
  <c r="M2161" i="4"/>
  <c r="K2161" i="4"/>
  <c r="M2160" i="4"/>
  <c r="K2160" i="4"/>
  <c r="M2159" i="4"/>
  <c r="K2159" i="4"/>
  <c r="M2158" i="4"/>
  <c r="K2158" i="4"/>
  <c r="M2157" i="4"/>
  <c r="K2157" i="4"/>
  <c r="M2156" i="4"/>
  <c r="K2156" i="4"/>
  <c r="M2155" i="4"/>
  <c r="K2155" i="4"/>
  <c r="M2154" i="4"/>
  <c r="K2154" i="4"/>
  <c r="M2153" i="4"/>
  <c r="K2153" i="4"/>
  <c r="M2152" i="4"/>
  <c r="K2152" i="4"/>
  <c r="M2151" i="4"/>
  <c r="K2151" i="4"/>
  <c r="M2150" i="4"/>
  <c r="K2150" i="4"/>
  <c r="M2149" i="4"/>
  <c r="K2149" i="4"/>
  <c r="M2148" i="4"/>
  <c r="K2148" i="4"/>
  <c r="M2147" i="4"/>
  <c r="K2147" i="4"/>
  <c r="M2146" i="4"/>
  <c r="K2146" i="4"/>
  <c r="M2145" i="4"/>
  <c r="K2145" i="4"/>
  <c r="M2144" i="4"/>
  <c r="K2144" i="4"/>
  <c r="M2143" i="4"/>
  <c r="K2143" i="4"/>
  <c r="M2142" i="4"/>
  <c r="K2142" i="4"/>
  <c r="M2141" i="4"/>
  <c r="K2141" i="4"/>
  <c r="M2140" i="4"/>
  <c r="K2140" i="4"/>
  <c r="M2139" i="4"/>
  <c r="K2139" i="4"/>
  <c r="M2138" i="4"/>
  <c r="K2138" i="4"/>
  <c r="M2137" i="4"/>
  <c r="K2137" i="4"/>
  <c r="M2136" i="4"/>
  <c r="K2136" i="4"/>
  <c r="M2135" i="4"/>
  <c r="K2135" i="4"/>
  <c r="M2134" i="4"/>
  <c r="K2134" i="4"/>
  <c r="M2133" i="4"/>
  <c r="K2133" i="4"/>
  <c r="M2132" i="4"/>
  <c r="K2132" i="4"/>
  <c r="M2131" i="4"/>
  <c r="K2131" i="4"/>
  <c r="M2130" i="4"/>
  <c r="K2130" i="4"/>
  <c r="M2129" i="4"/>
  <c r="K2129" i="4"/>
  <c r="M2128" i="4"/>
  <c r="K2128" i="4"/>
  <c r="M2127" i="4"/>
  <c r="K2127" i="4"/>
  <c r="M2126" i="4"/>
  <c r="K2126" i="4"/>
  <c r="M2125" i="4"/>
  <c r="K2125" i="4"/>
  <c r="M2124" i="4"/>
  <c r="K2124" i="4"/>
  <c r="M2123" i="4"/>
  <c r="K2123" i="4"/>
  <c r="M2122" i="4"/>
  <c r="K2122" i="4"/>
  <c r="M2121" i="4"/>
  <c r="K2121" i="4"/>
  <c r="M2120" i="4"/>
  <c r="K2120" i="4"/>
  <c r="M2119" i="4"/>
  <c r="K2119" i="4"/>
  <c r="M2118" i="4"/>
  <c r="K2118" i="4"/>
  <c r="M2117" i="4"/>
  <c r="K2117" i="4"/>
  <c r="M2116" i="4"/>
  <c r="K2116" i="4"/>
  <c r="M2115" i="4"/>
  <c r="K2115" i="4"/>
  <c r="M2114" i="4"/>
  <c r="K2114" i="4"/>
  <c r="M2113" i="4"/>
  <c r="K2113" i="4"/>
  <c r="M2112" i="4"/>
  <c r="K2112" i="4"/>
  <c r="M2111" i="4"/>
  <c r="K2111" i="4"/>
  <c r="M2110" i="4"/>
  <c r="K2110" i="4"/>
  <c r="M2109" i="4"/>
  <c r="K2109" i="4"/>
  <c r="M2108" i="4"/>
  <c r="K2108" i="4"/>
  <c r="M2107" i="4"/>
  <c r="K2107" i="4"/>
  <c r="M2106" i="4"/>
  <c r="K2106" i="4"/>
  <c r="M2105" i="4"/>
  <c r="K2105" i="4"/>
  <c r="M2104" i="4"/>
  <c r="K2104" i="4"/>
  <c r="M2103" i="4"/>
  <c r="K2103" i="4"/>
  <c r="M2102" i="4"/>
  <c r="K2102" i="4"/>
  <c r="M2101" i="4"/>
  <c r="K2101" i="4"/>
  <c r="M2100" i="4"/>
  <c r="K2100" i="4"/>
  <c r="M2099" i="4"/>
  <c r="K2099" i="4"/>
  <c r="M2098" i="4"/>
  <c r="K2098" i="4"/>
  <c r="M2097" i="4"/>
  <c r="K2097" i="4"/>
  <c r="M2096" i="4"/>
  <c r="K2096" i="4"/>
  <c r="M2095" i="4"/>
  <c r="K2095" i="4"/>
  <c r="M2094" i="4"/>
  <c r="K2094" i="4"/>
  <c r="M2093" i="4"/>
  <c r="K2093" i="4"/>
  <c r="M2092" i="4"/>
  <c r="K2092" i="4"/>
  <c r="M2091" i="4"/>
  <c r="K2091" i="4"/>
  <c r="M2090" i="4"/>
  <c r="K2090" i="4"/>
  <c r="M2089" i="4"/>
  <c r="K2089" i="4"/>
  <c r="M2088" i="4"/>
  <c r="K2088" i="4"/>
  <c r="M2087" i="4"/>
  <c r="K2087" i="4"/>
  <c r="M2086" i="4"/>
  <c r="K2086" i="4"/>
  <c r="M2085" i="4"/>
  <c r="K2085" i="4"/>
  <c r="M2084" i="4"/>
  <c r="K2084" i="4"/>
  <c r="M2083" i="4"/>
  <c r="K2083" i="4"/>
  <c r="M2082" i="4"/>
  <c r="K2082" i="4"/>
  <c r="M2081" i="4"/>
  <c r="K2081" i="4"/>
  <c r="M2080" i="4"/>
  <c r="K2080" i="4"/>
  <c r="M2079" i="4"/>
  <c r="K2079" i="4"/>
  <c r="M2078" i="4"/>
  <c r="K2078" i="4"/>
  <c r="M2077" i="4"/>
  <c r="K2077" i="4"/>
  <c r="M2076" i="4"/>
  <c r="K2076" i="4"/>
  <c r="M2075" i="4"/>
  <c r="K2075" i="4"/>
  <c r="M2074" i="4"/>
  <c r="K2074" i="4"/>
  <c r="M2073" i="4"/>
  <c r="K2073" i="4"/>
  <c r="M2072" i="4"/>
  <c r="K2072" i="4"/>
  <c r="M2071" i="4"/>
  <c r="K2071" i="4"/>
  <c r="M2070" i="4"/>
  <c r="K2070" i="4"/>
  <c r="M2069" i="4"/>
  <c r="K2069" i="4"/>
  <c r="M2068" i="4"/>
  <c r="K2068" i="4"/>
  <c r="M2067" i="4"/>
  <c r="K2067" i="4"/>
  <c r="M2066" i="4"/>
  <c r="K2066" i="4"/>
  <c r="M2065" i="4"/>
  <c r="K2065" i="4"/>
  <c r="M2064" i="4"/>
  <c r="K2064" i="4"/>
  <c r="M2063" i="4"/>
  <c r="K2063" i="4"/>
  <c r="M2062" i="4"/>
  <c r="K2062" i="4"/>
  <c r="M2061" i="4"/>
  <c r="K2061" i="4"/>
  <c r="M2060" i="4"/>
  <c r="K2060" i="4"/>
  <c r="M2059" i="4"/>
  <c r="K2059" i="4"/>
  <c r="M2058" i="4"/>
  <c r="K2058" i="4"/>
  <c r="M2057" i="4"/>
  <c r="K2057" i="4"/>
  <c r="M2056" i="4"/>
  <c r="K2056" i="4"/>
  <c r="M2055" i="4"/>
  <c r="K2055" i="4"/>
  <c r="M2054" i="4"/>
  <c r="K2054" i="4"/>
  <c r="M2053" i="4"/>
  <c r="K2053" i="4"/>
  <c r="M2052" i="4"/>
  <c r="K2052" i="4"/>
  <c r="M2051" i="4"/>
  <c r="K2051" i="4"/>
  <c r="M2050" i="4"/>
  <c r="K2050" i="4"/>
  <c r="M2049" i="4"/>
  <c r="K2049" i="4"/>
  <c r="M2048" i="4"/>
  <c r="K2048" i="4"/>
  <c r="M2047" i="4"/>
  <c r="K2047" i="4"/>
  <c r="M2046" i="4"/>
  <c r="K2046" i="4"/>
  <c r="M2045" i="4"/>
  <c r="K2045" i="4"/>
  <c r="M2044" i="4"/>
  <c r="K2044" i="4"/>
  <c r="M2043" i="4"/>
  <c r="K2043" i="4"/>
  <c r="M2042" i="4"/>
  <c r="K2042" i="4"/>
  <c r="M2041" i="4"/>
  <c r="K2041" i="4"/>
  <c r="M2040" i="4"/>
  <c r="K2040" i="4"/>
  <c r="M2039" i="4"/>
  <c r="K2039" i="4"/>
  <c r="M2038" i="4"/>
  <c r="K2038" i="4"/>
  <c r="M2037" i="4"/>
  <c r="K2037" i="4"/>
  <c r="M2036" i="4"/>
  <c r="K2036" i="4"/>
  <c r="M2035" i="4"/>
  <c r="K2035" i="4"/>
  <c r="M2034" i="4"/>
  <c r="K2034" i="4"/>
  <c r="M2033" i="4"/>
  <c r="K2033" i="4"/>
  <c r="M2032" i="4"/>
  <c r="K2032" i="4"/>
  <c r="M2031" i="4"/>
  <c r="K2031" i="4"/>
  <c r="M2030" i="4"/>
  <c r="K2030" i="4"/>
  <c r="M2029" i="4"/>
  <c r="K2029" i="4"/>
  <c r="M2028" i="4"/>
  <c r="K2028" i="4"/>
  <c r="M2027" i="4"/>
  <c r="K2027" i="4"/>
  <c r="M2026" i="4"/>
  <c r="K2026" i="4"/>
  <c r="M2025" i="4"/>
  <c r="K2025" i="4"/>
  <c r="M2024" i="4"/>
  <c r="K2024" i="4"/>
  <c r="M2023" i="4"/>
  <c r="K2023" i="4"/>
  <c r="M2022" i="4"/>
  <c r="K2022" i="4"/>
  <c r="M2021" i="4"/>
  <c r="K2021" i="4"/>
  <c r="M2020" i="4"/>
  <c r="K2020" i="4"/>
  <c r="M2019" i="4"/>
  <c r="K2019" i="4"/>
  <c r="M2018" i="4"/>
  <c r="K2018" i="4"/>
  <c r="M2017" i="4"/>
  <c r="K2017" i="4"/>
  <c r="M2016" i="4"/>
  <c r="K2016" i="4"/>
  <c r="M2015" i="4"/>
  <c r="K2015" i="4"/>
  <c r="M2014" i="4"/>
  <c r="K2014" i="4"/>
  <c r="M2013" i="4"/>
  <c r="K2013" i="4"/>
  <c r="M2012" i="4"/>
  <c r="K2012" i="4"/>
  <c r="M2011" i="4"/>
  <c r="K2011" i="4"/>
  <c r="M2010" i="4"/>
  <c r="K2010" i="4"/>
  <c r="M2009" i="4"/>
  <c r="K2009" i="4"/>
  <c r="M2008" i="4"/>
  <c r="K2008" i="4"/>
  <c r="M2007" i="4"/>
  <c r="K2007" i="4"/>
  <c r="M2006" i="4"/>
  <c r="K2006" i="4"/>
  <c r="M2005" i="4"/>
  <c r="K2005" i="4"/>
  <c r="M2004" i="4"/>
  <c r="K2004" i="4"/>
  <c r="M2003" i="4"/>
  <c r="K2003" i="4"/>
  <c r="M2002" i="4"/>
  <c r="K2002" i="4"/>
  <c r="M2001" i="4"/>
  <c r="K2001" i="4"/>
  <c r="M2000" i="4"/>
  <c r="K2000" i="4"/>
  <c r="M1999" i="4"/>
  <c r="K1999" i="4"/>
  <c r="M1998" i="4"/>
  <c r="K1998" i="4"/>
  <c r="M1997" i="4"/>
  <c r="K1997" i="4"/>
  <c r="M1996" i="4"/>
  <c r="K1996" i="4"/>
  <c r="M1995" i="4"/>
  <c r="K1995" i="4"/>
  <c r="M1994" i="4"/>
  <c r="K1994" i="4"/>
  <c r="M1993" i="4"/>
  <c r="K1993" i="4"/>
  <c r="M1992" i="4"/>
  <c r="K1992" i="4"/>
  <c r="M1991" i="4"/>
  <c r="K1991" i="4"/>
  <c r="M1990" i="4"/>
  <c r="K1990" i="4"/>
  <c r="M1989" i="4"/>
  <c r="K1989" i="4"/>
  <c r="M1988" i="4"/>
  <c r="K1988" i="4"/>
  <c r="M1987" i="4"/>
  <c r="K1987" i="4"/>
  <c r="M1986" i="4"/>
  <c r="K1986" i="4"/>
  <c r="M1985" i="4"/>
  <c r="K1985" i="4"/>
  <c r="M1984" i="4"/>
  <c r="K1984" i="4"/>
  <c r="M1983" i="4"/>
  <c r="K1983" i="4"/>
  <c r="M1982" i="4"/>
  <c r="K1982" i="4"/>
  <c r="M1981" i="4"/>
  <c r="K1981" i="4"/>
  <c r="M1980" i="4"/>
  <c r="K1980" i="4"/>
  <c r="M1979" i="4"/>
  <c r="K1979" i="4"/>
  <c r="M1978" i="4"/>
  <c r="K1978" i="4"/>
  <c r="M1977" i="4"/>
  <c r="K1977" i="4"/>
  <c r="M1976" i="4"/>
  <c r="K1976" i="4"/>
  <c r="M1975" i="4"/>
  <c r="K1975" i="4"/>
  <c r="M1974" i="4"/>
  <c r="K1974" i="4"/>
  <c r="M1973" i="4"/>
  <c r="K1973" i="4"/>
  <c r="M1972" i="4"/>
  <c r="K1972" i="4"/>
  <c r="M1971" i="4"/>
  <c r="K1971" i="4"/>
  <c r="M1970" i="4"/>
  <c r="K1970" i="4"/>
  <c r="M1969" i="4"/>
  <c r="K1969" i="4"/>
  <c r="M1968" i="4"/>
  <c r="K1968" i="4"/>
  <c r="M1967" i="4"/>
  <c r="K1967" i="4"/>
  <c r="M1966" i="4"/>
  <c r="K1966" i="4"/>
  <c r="M1965" i="4"/>
  <c r="K1965" i="4"/>
  <c r="M1964" i="4"/>
  <c r="K1964" i="4"/>
  <c r="M1963" i="4"/>
  <c r="K1963" i="4"/>
  <c r="M1962" i="4"/>
  <c r="K1962" i="4"/>
  <c r="M1961" i="4"/>
  <c r="K1961" i="4"/>
  <c r="M1960" i="4"/>
  <c r="K1960" i="4"/>
  <c r="M1959" i="4"/>
  <c r="K1959" i="4"/>
  <c r="M1958" i="4"/>
  <c r="K1958" i="4"/>
  <c r="M1957" i="4"/>
  <c r="K1957" i="4"/>
  <c r="M1956" i="4"/>
  <c r="K1956" i="4"/>
  <c r="M1955" i="4"/>
  <c r="K1955" i="4"/>
  <c r="M1954" i="4"/>
  <c r="K1954" i="4"/>
  <c r="M1953" i="4"/>
  <c r="K1953" i="4"/>
  <c r="M1952" i="4"/>
  <c r="K1952" i="4"/>
  <c r="M1951" i="4"/>
  <c r="K1951" i="4"/>
  <c r="M1950" i="4"/>
  <c r="K1950" i="4"/>
  <c r="M1949" i="4"/>
  <c r="K1949" i="4"/>
  <c r="M1948" i="4"/>
  <c r="K1948" i="4"/>
  <c r="M1947" i="4"/>
  <c r="K1947" i="4"/>
  <c r="M1946" i="4"/>
  <c r="K1946" i="4"/>
  <c r="M1945" i="4"/>
  <c r="K1945" i="4"/>
  <c r="M1944" i="4"/>
  <c r="K1944" i="4"/>
  <c r="M1943" i="4"/>
  <c r="K1943" i="4"/>
  <c r="M1942" i="4"/>
  <c r="K1942" i="4"/>
  <c r="M1941" i="4"/>
  <c r="K1941" i="4"/>
  <c r="M1940" i="4"/>
  <c r="K1940" i="4"/>
  <c r="M1939" i="4"/>
  <c r="K1939" i="4"/>
  <c r="M1938" i="4"/>
  <c r="K1938" i="4"/>
  <c r="M1937" i="4"/>
  <c r="K1937" i="4"/>
  <c r="M1936" i="4"/>
  <c r="K1936" i="4"/>
  <c r="M1935" i="4"/>
  <c r="K1935" i="4"/>
  <c r="M1934" i="4"/>
  <c r="K1934" i="4"/>
  <c r="M1933" i="4"/>
  <c r="K1933" i="4"/>
  <c r="M1932" i="4"/>
  <c r="K1932" i="4"/>
  <c r="M1931" i="4"/>
  <c r="K1931" i="4"/>
  <c r="M1930" i="4"/>
  <c r="K1930" i="4"/>
  <c r="M1929" i="4"/>
  <c r="K1929" i="4"/>
  <c r="M1928" i="4"/>
  <c r="K1928" i="4"/>
  <c r="M1927" i="4"/>
  <c r="K1927" i="4"/>
  <c r="M1926" i="4"/>
  <c r="K1926" i="4"/>
  <c r="M1925" i="4"/>
  <c r="K1925" i="4"/>
  <c r="M1924" i="4"/>
  <c r="K1924" i="4"/>
  <c r="M1923" i="4"/>
  <c r="K1923" i="4"/>
  <c r="M1922" i="4"/>
  <c r="K1922" i="4"/>
  <c r="M1921" i="4"/>
  <c r="K1921" i="4"/>
  <c r="M1920" i="4"/>
  <c r="K1920" i="4"/>
  <c r="M1919" i="4"/>
  <c r="K1919" i="4"/>
  <c r="M1918" i="4"/>
  <c r="K1918" i="4"/>
  <c r="M1917" i="4"/>
  <c r="K1917" i="4"/>
  <c r="M1916" i="4"/>
  <c r="K1916" i="4"/>
  <c r="M1915" i="4"/>
  <c r="K1915" i="4"/>
  <c r="M1914" i="4"/>
  <c r="K1914" i="4"/>
  <c r="M1913" i="4"/>
  <c r="K1913" i="4"/>
  <c r="M1912" i="4"/>
  <c r="K1912" i="4"/>
  <c r="M1911" i="4"/>
  <c r="K1911" i="4"/>
  <c r="M1910" i="4"/>
  <c r="K1910" i="4"/>
  <c r="L1910" i="4" s="1"/>
  <c r="M1909" i="4"/>
  <c r="K1909" i="4"/>
  <c r="L1909" i="4" s="1"/>
  <c r="M1908" i="4"/>
  <c r="K1908" i="4"/>
  <c r="L1908" i="4" s="1"/>
  <c r="M1907" i="4"/>
  <c r="K1907" i="4"/>
  <c r="L1907" i="4" s="1"/>
  <c r="M1906" i="4"/>
  <c r="K1906" i="4"/>
  <c r="L1906" i="4" s="1"/>
  <c r="M1905" i="4"/>
  <c r="K1905" i="4"/>
  <c r="L1905" i="4" s="1"/>
  <c r="M1904" i="4"/>
  <c r="K1904" i="4"/>
  <c r="L1904" i="4" s="1"/>
  <c r="M1903" i="4"/>
  <c r="K1903" i="4"/>
  <c r="L1903" i="4" s="1"/>
  <c r="M1902" i="4"/>
  <c r="K1902" i="4"/>
  <c r="L1902" i="4" s="1"/>
  <c r="M1901" i="4"/>
  <c r="K1901" i="4"/>
  <c r="L1901" i="4" s="1"/>
  <c r="M1900" i="4"/>
  <c r="K1900" i="4"/>
  <c r="L1900" i="4" s="1"/>
  <c r="M1899" i="4"/>
  <c r="K1899" i="4"/>
  <c r="L1899" i="4" s="1"/>
  <c r="M1898" i="4"/>
  <c r="K1898" i="4"/>
  <c r="L1898" i="4" s="1"/>
  <c r="M1897" i="4"/>
  <c r="K1897" i="4"/>
  <c r="L1897" i="4" s="1"/>
  <c r="M1896" i="4"/>
  <c r="K1896" i="4"/>
  <c r="L1896" i="4" s="1"/>
  <c r="M1895" i="4"/>
  <c r="K1895" i="4"/>
  <c r="L1895" i="4" s="1"/>
  <c r="M1894" i="4"/>
  <c r="K1894" i="4"/>
  <c r="L1894" i="4" s="1"/>
  <c r="M1893" i="4"/>
  <c r="K1893" i="4"/>
  <c r="L1893" i="4" s="1"/>
  <c r="M1892" i="4"/>
  <c r="K1892" i="4"/>
  <c r="L1892" i="4" s="1"/>
  <c r="M1891" i="4"/>
  <c r="K1891" i="4"/>
  <c r="L1891" i="4" s="1"/>
  <c r="M1890" i="4"/>
  <c r="K1890" i="4"/>
  <c r="L1890" i="4" s="1"/>
  <c r="M1889" i="4"/>
  <c r="K1889" i="4"/>
  <c r="L1889" i="4" s="1"/>
  <c r="M1888" i="4"/>
  <c r="K1888" i="4"/>
  <c r="L1888" i="4" s="1"/>
  <c r="M1887" i="4"/>
  <c r="K1887" i="4"/>
  <c r="L1887" i="4" s="1"/>
  <c r="M1886" i="4"/>
  <c r="K1886" i="4"/>
  <c r="L1886" i="4" s="1"/>
  <c r="M1885" i="4"/>
  <c r="K1885" i="4"/>
  <c r="L1885" i="4" s="1"/>
  <c r="M1884" i="4"/>
  <c r="K1884" i="4"/>
  <c r="L1884" i="4" s="1"/>
  <c r="M1883" i="4"/>
  <c r="K1883" i="4"/>
  <c r="L1883" i="4" s="1"/>
  <c r="M1882" i="4"/>
  <c r="K1882" i="4"/>
  <c r="L1882" i="4" s="1"/>
  <c r="M1881" i="4"/>
  <c r="K1881" i="4"/>
  <c r="L1881" i="4" s="1"/>
  <c r="M1880" i="4"/>
  <c r="K1880" i="4"/>
  <c r="L1880" i="4" s="1"/>
  <c r="M1879" i="4"/>
  <c r="K1879" i="4"/>
  <c r="L1879" i="4" s="1"/>
  <c r="M1878" i="4"/>
  <c r="K1878" i="4"/>
  <c r="L1878" i="4" s="1"/>
  <c r="M1877" i="4"/>
  <c r="K1877" i="4"/>
  <c r="L1877" i="4" s="1"/>
  <c r="M1876" i="4"/>
  <c r="K1876" i="4"/>
  <c r="L1876" i="4" s="1"/>
  <c r="M1875" i="4"/>
  <c r="K1875" i="4"/>
  <c r="L1875" i="4" s="1"/>
  <c r="M1874" i="4"/>
  <c r="K1874" i="4"/>
  <c r="L1874" i="4" s="1"/>
  <c r="M1873" i="4"/>
  <c r="K1873" i="4"/>
  <c r="L1873" i="4" s="1"/>
  <c r="M1872" i="4"/>
  <c r="K1872" i="4"/>
  <c r="L1872" i="4" s="1"/>
  <c r="M1871" i="4"/>
  <c r="K1871" i="4"/>
  <c r="L1871" i="4" s="1"/>
  <c r="M1870" i="4"/>
  <c r="K1870" i="4"/>
  <c r="L1870" i="4" s="1"/>
  <c r="M1869" i="4"/>
  <c r="K1869" i="4"/>
  <c r="L1869" i="4" s="1"/>
  <c r="M1868" i="4"/>
  <c r="K1868" i="4"/>
  <c r="L1868" i="4" s="1"/>
  <c r="M1867" i="4"/>
  <c r="K1867" i="4"/>
  <c r="L1867" i="4" s="1"/>
  <c r="M1866" i="4"/>
  <c r="K1866" i="4"/>
  <c r="L1866" i="4" s="1"/>
  <c r="M1865" i="4"/>
  <c r="K1865" i="4"/>
  <c r="L1865" i="4" s="1"/>
  <c r="M1864" i="4"/>
  <c r="K1864" i="4"/>
  <c r="L1864" i="4" s="1"/>
  <c r="M1863" i="4"/>
  <c r="K1863" i="4"/>
  <c r="L1863" i="4" s="1"/>
  <c r="M1862" i="4"/>
  <c r="K1862" i="4"/>
  <c r="L1862" i="4" s="1"/>
  <c r="M1861" i="4"/>
  <c r="K1861" i="4"/>
  <c r="L1861" i="4" s="1"/>
  <c r="M1860" i="4"/>
  <c r="K1860" i="4"/>
  <c r="L1860" i="4" s="1"/>
  <c r="M1859" i="4"/>
  <c r="K1859" i="4"/>
  <c r="L1859" i="4" s="1"/>
  <c r="M1858" i="4"/>
  <c r="K1858" i="4"/>
  <c r="L1858" i="4" s="1"/>
  <c r="M1857" i="4"/>
  <c r="K1857" i="4"/>
  <c r="L1857" i="4" s="1"/>
  <c r="M1856" i="4"/>
  <c r="K1856" i="4"/>
  <c r="L1856" i="4" s="1"/>
  <c r="M1855" i="4"/>
  <c r="K1855" i="4"/>
  <c r="L1855" i="4" s="1"/>
  <c r="M1854" i="4"/>
  <c r="K1854" i="4"/>
  <c r="L1854" i="4" s="1"/>
  <c r="M1853" i="4"/>
  <c r="K1853" i="4"/>
  <c r="L1853" i="4" s="1"/>
  <c r="M1852" i="4"/>
  <c r="K1852" i="4"/>
  <c r="L1852" i="4" s="1"/>
  <c r="M1851" i="4"/>
  <c r="K1851" i="4"/>
  <c r="L1851" i="4" s="1"/>
  <c r="M1850" i="4"/>
  <c r="K1850" i="4"/>
  <c r="L1850" i="4" s="1"/>
  <c r="M1849" i="4"/>
  <c r="K1849" i="4"/>
  <c r="L1849" i="4" s="1"/>
  <c r="M1848" i="4"/>
  <c r="K1848" i="4"/>
  <c r="L1848" i="4" s="1"/>
  <c r="M1847" i="4"/>
  <c r="K1847" i="4"/>
  <c r="L1847" i="4" s="1"/>
  <c r="M1846" i="4"/>
  <c r="K1846" i="4"/>
  <c r="L1846" i="4" s="1"/>
  <c r="M1845" i="4"/>
  <c r="K1845" i="4"/>
  <c r="L1845" i="4" s="1"/>
  <c r="M1844" i="4"/>
  <c r="K1844" i="4"/>
  <c r="L1844" i="4" s="1"/>
  <c r="M1843" i="4"/>
  <c r="K1843" i="4"/>
  <c r="L1843" i="4" s="1"/>
  <c r="M1842" i="4"/>
  <c r="K1842" i="4"/>
  <c r="L1842" i="4" s="1"/>
  <c r="M1841" i="4"/>
  <c r="K1841" i="4"/>
  <c r="L1841" i="4" s="1"/>
  <c r="M1840" i="4"/>
  <c r="K1840" i="4"/>
  <c r="L1840" i="4" s="1"/>
  <c r="M1839" i="4"/>
  <c r="K1839" i="4"/>
  <c r="L1839" i="4" s="1"/>
  <c r="M1838" i="4"/>
  <c r="K1838" i="4"/>
  <c r="L1838" i="4" s="1"/>
  <c r="M1837" i="4"/>
  <c r="K1837" i="4"/>
  <c r="L1837" i="4" s="1"/>
  <c r="M1836" i="4"/>
  <c r="K1836" i="4"/>
  <c r="L1836" i="4" s="1"/>
  <c r="M1835" i="4"/>
  <c r="K1835" i="4"/>
  <c r="L1835" i="4" s="1"/>
  <c r="M1834" i="4"/>
  <c r="K1834" i="4"/>
  <c r="L1834" i="4" s="1"/>
  <c r="M1833" i="4"/>
  <c r="K1833" i="4"/>
  <c r="L1833" i="4" s="1"/>
  <c r="M1832" i="4"/>
  <c r="K1832" i="4"/>
  <c r="L1832" i="4" s="1"/>
  <c r="M1831" i="4"/>
  <c r="K1831" i="4"/>
  <c r="L1831" i="4" s="1"/>
  <c r="M1830" i="4"/>
  <c r="K1830" i="4"/>
  <c r="L1830" i="4" s="1"/>
  <c r="M1829" i="4"/>
  <c r="K1829" i="4"/>
  <c r="L1829" i="4" s="1"/>
  <c r="M1828" i="4"/>
  <c r="K1828" i="4"/>
  <c r="L1828" i="4" s="1"/>
  <c r="M1827" i="4"/>
  <c r="K1827" i="4"/>
  <c r="L1827" i="4" s="1"/>
  <c r="M1826" i="4"/>
  <c r="K1826" i="4"/>
  <c r="L1826" i="4" s="1"/>
  <c r="M1825" i="4"/>
  <c r="K1825" i="4"/>
  <c r="L1825" i="4" s="1"/>
  <c r="M1824" i="4"/>
  <c r="K1824" i="4"/>
  <c r="L1824" i="4" s="1"/>
  <c r="M1823" i="4"/>
  <c r="K1823" i="4"/>
  <c r="L1823" i="4" s="1"/>
  <c r="M1822" i="4"/>
  <c r="K1822" i="4"/>
  <c r="L1822" i="4" s="1"/>
  <c r="M1821" i="4"/>
  <c r="K1821" i="4"/>
  <c r="L1821" i="4" s="1"/>
  <c r="M1820" i="4"/>
  <c r="K1820" i="4"/>
  <c r="L1820" i="4" s="1"/>
  <c r="M1819" i="4"/>
  <c r="K1819" i="4"/>
  <c r="L1819" i="4" s="1"/>
  <c r="M1818" i="4"/>
  <c r="K1818" i="4"/>
  <c r="L1818" i="4" s="1"/>
  <c r="M1817" i="4"/>
  <c r="K1817" i="4"/>
  <c r="L1817" i="4" s="1"/>
  <c r="M1816" i="4"/>
  <c r="K1816" i="4"/>
  <c r="L1816" i="4" s="1"/>
  <c r="M1815" i="4"/>
  <c r="K1815" i="4"/>
  <c r="L1815" i="4" s="1"/>
  <c r="M1814" i="4"/>
  <c r="K1814" i="4"/>
  <c r="L1814" i="4" s="1"/>
  <c r="M1813" i="4"/>
  <c r="K1813" i="4"/>
  <c r="L1813" i="4" s="1"/>
  <c r="M1812" i="4"/>
  <c r="K1812" i="4"/>
  <c r="L1812" i="4" s="1"/>
  <c r="M1811" i="4"/>
  <c r="K1811" i="4"/>
  <c r="L1811" i="4" s="1"/>
  <c r="M1810" i="4"/>
  <c r="K1810" i="4"/>
  <c r="L1810" i="4" s="1"/>
  <c r="M1809" i="4"/>
  <c r="K1809" i="4"/>
  <c r="L1809" i="4" s="1"/>
  <c r="M1808" i="4"/>
  <c r="K1808" i="4"/>
  <c r="L1808" i="4" s="1"/>
  <c r="M1807" i="4"/>
  <c r="K1807" i="4"/>
  <c r="L1807" i="4" s="1"/>
  <c r="M1806" i="4"/>
  <c r="K1806" i="4"/>
  <c r="L1806" i="4" s="1"/>
  <c r="M1805" i="4"/>
  <c r="K1805" i="4"/>
  <c r="L1805" i="4" s="1"/>
  <c r="M1804" i="4"/>
  <c r="K1804" i="4"/>
  <c r="L1804" i="4" s="1"/>
  <c r="M1803" i="4"/>
  <c r="K1803" i="4"/>
  <c r="L1803" i="4" s="1"/>
  <c r="M1802" i="4"/>
  <c r="K1802" i="4"/>
  <c r="L1802" i="4" s="1"/>
  <c r="M1801" i="4"/>
  <c r="K1801" i="4"/>
  <c r="L1801" i="4" s="1"/>
  <c r="M1800" i="4"/>
  <c r="K1800" i="4"/>
  <c r="L1800" i="4" s="1"/>
  <c r="M1799" i="4"/>
  <c r="K1799" i="4"/>
  <c r="L1799" i="4" s="1"/>
  <c r="M1798" i="4"/>
  <c r="K1798" i="4"/>
  <c r="L1798" i="4" s="1"/>
  <c r="M1797" i="4"/>
  <c r="K1797" i="4"/>
  <c r="L1797" i="4" s="1"/>
  <c r="M1796" i="4"/>
  <c r="K1796" i="4"/>
  <c r="L1796" i="4" s="1"/>
  <c r="M1795" i="4"/>
  <c r="K1795" i="4"/>
  <c r="L1795" i="4" s="1"/>
  <c r="M1794" i="4"/>
  <c r="K1794" i="4"/>
  <c r="L1794" i="4" s="1"/>
  <c r="M1793" i="4"/>
  <c r="K1793" i="4"/>
  <c r="L1793" i="4" s="1"/>
  <c r="M1792" i="4"/>
  <c r="K1792" i="4"/>
  <c r="L1792" i="4" s="1"/>
  <c r="M1791" i="4"/>
  <c r="K1791" i="4"/>
  <c r="L1791" i="4" s="1"/>
  <c r="M1790" i="4"/>
  <c r="K1790" i="4"/>
  <c r="L1790" i="4" s="1"/>
  <c r="M1789" i="4"/>
  <c r="K1789" i="4"/>
  <c r="L1789" i="4" s="1"/>
  <c r="M1788" i="4"/>
  <c r="K1788" i="4"/>
  <c r="L1788" i="4" s="1"/>
  <c r="M1787" i="4"/>
  <c r="K1787" i="4"/>
  <c r="L1787" i="4" s="1"/>
  <c r="M1786" i="4"/>
  <c r="K1786" i="4"/>
  <c r="L1786" i="4" s="1"/>
  <c r="M1785" i="4"/>
  <c r="K1785" i="4"/>
  <c r="L1785" i="4" s="1"/>
  <c r="M1784" i="4"/>
  <c r="K1784" i="4"/>
  <c r="L1784" i="4" s="1"/>
  <c r="M1783" i="4"/>
  <c r="K1783" i="4"/>
  <c r="L1783" i="4" s="1"/>
  <c r="M1782" i="4"/>
  <c r="K1782" i="4"/>
  <c r="L1782" i="4" s="1"/>
  <c r="M1781" i="4"/>
  <c r="K1781" i="4"/>
  <c r="L1781" i="4" s="1"/>
  <c r="M1780" i="4"/>
  <c r="K1780" i="4"/>
  <c r="L1780" i="4" s="1"/>
  <c r="M1779" i="4"/>
  <c r="K1779" i="4"/>
  <c r="L1779" i="4" s="1"/>
  <c r="M1778" i="4"/>
  <c r="K1778" i="4"/>
  <c r="L1778" i="4" s="1"/>
  <c r="M1777" i="4"/>
  <c r="K1777" i="4"/>
  <c r="L1777" i="4" s="1"/>
  <c r="M1776" i="4"/>
  <c r="K1776" i="4"/>
  <c r="L1776" i="4" s="1"/>
  <c r="M1775" i="4"/>
  <c r="K1775" i="4"/>
  <c r="L1775" i="4" s="1"/>
  <c r="M1774" i="4"/>
  <c r="K1774" i="4"/>
  <c r="L1774" i="4" s="1"/>
  <c r="M1773" i="4"/>
  <c r="K1773" i="4"/>
  <c r="L1773" i="4" s="1"/>
  <c r="M1772" i="4"/>
  <c r="K1772" i="4"/>
  <c r="L1772" i="4" s="1"/>
  <c r="M1771" i="4"/>
  <c r="K1771" i="4"/>
  <c r="L1771" i="4" s="1"/>
  <c r="M1770" i="4"/>
  <c r="K1770" i="4"/>
  <c r="L1770" i="4" s="1"/>
  <c r="M1769" i="4"/>
  <c r="K1769" i="4"/>
  <c r="L1769" i="4" s="1"/>
  <c r="M1768" i="4"/>
  <c r="K1768" i="4"/>
  <c r="L1768" i="4" s="1"/>
  <c r="M1767" i="4"/>
  <c r="K1767" i="4"/>
  <c r="L1767" i="4" s="1"/>
  <c r="M1766" i="4"/>
  <c r="K1766" i="4"/>
  <c r="L1766" i="4" s="1"/>
  <c r="M1765" i="4"/>
  <c r="K1765" i="4"/>
  <c r="L1765" i="4" s="1"/>
  <c r="M1764" i="4"/>
  <c r="K1764" i="4"/>
  <c r="L1764" i="4" s="1"/>
  <c r="M1763" i="4"/>
  <c r="K1763" i="4"/>
  <c r="L1763" i="4" s="1"/>
  <c r="M1762" i="4"/>
  <c r="K1762" i="4"/>
  <c r="L1762" i="4" s="1"/>
  <c r="M1761" i="4"/>
  <c r="K1761" i="4"/>
  <c r="L1761" i="4" s="1"/>
  <c r="M1760" i="4"/>
  <c r="K1760" i="4"/>
  <c r="L1760" i="4" s="1"/>
  <c r="M1759" i="4"/>
  <c r="K1759" i="4"/>
  <c r="L1759" i="4" s="1"/>
  <c r="M1758" i="4"/>
  <c r="K1758" i="4"/>
  <c r="L1758" i="4" s="1"/>
  <c r="M1757" i="4"/>
  <c r="K1757" i="4"/>
  <c r="L1757" i="4" s="1"/>
  <c r="M1756" i="4"/>
  <c r="K1756" i="4"/>
  <c r="L1756" i="4" s="1"/>
  <c r="M1755" i="4"/>
  <c r="K1755" i="4"/>
  <c r="L1755" i="4" s="1"/>
  <c r="M1754" i="4"/>
  <c r="K1754" i="4"/>
  <c r="L1754" i="4" s="1"/>
  <c r="M1753" i="4"/>
  <c r="K1753" i="4"/>
  <c r="L1753" i="4" s="1"/>
  <c r="M1752" i="4"/>
  <c r="K1752" i="4"/>
  <c r="L1752" i="4" s="1"/>
  <c r="M1751" i="4"/>
  <c r="K1751" i="4"/>
  <c r="L1751" i="4" s="1"/>
  <c r="M1750" i="4"/>
  <c r="K1750" i="4"/>
  <c r="L1750" i="4" s="1"/>
  <c r="M1749" i="4"/>
  <c r="K1749" i="4"/>
  <c r="L1749" i="4" s="1"/>
  <c r="M1748" i="4"/>
  <c r="K1748" i="4"/>
  <c r="L1748" i="4" s="1"/>
  <c r="M1747" i="4"/>
  <c r="K1747" i="4"/>
  <c r="L1747" i="4" s="1"/>
  <c r="M1746" i="4"/>
  <c r="K1746" i="4"/>
  <c r="L1746" i="4" s="1"/>
  <c r="M1745" i="4"/>
  <c r="K1745" i="4"/>
  <c r="L1745" i="4" s="1"/>
  <c r="M1744" i="4"/>
  <c r="K1744" i="4"/>
  <c r="L1744" i="4" s="1"/>
  <c r="M1743" i="4"/>
  <c r="K1743" i="4"/>
  <c r="L1743" i="4" s="1"/>
  <c r="M1742" i="4"/>
  <c r="K1742" i="4"/>
  <c r="L1742" i="4" s="1"/>
  <c r="M1741" i="4"/>
  <c r="K1741" i="4"/>
  <c r="L1741" i="4" s="1"/>
  <c r="M1740" i="4"/>
  <c r="K1740" i="4"/>
  <c r="L1740" i="4" s="1"/>
  <c r="M1739" i="4"/>
  <c r="K1739" i="4"/>
  <c r="L1739" i="4" s="1"/>
  <c r="M1738" i="4"/>
  <c r="K1738" i="4"/>
  <c r="L1738" i="4" s="1"/>
  <c r="M1737" i="4"/>
  <c r="K1737" i="4"/>
  <c r="L1737" i="4" s="1"/>
  <c r="M1736" i="4"/>
  <c r="K1736" i="4"/>
  <c r="L1736" i="4" s="1"/>
  <c r="M1735" i="4"/>
  <c r="K1735" i="4"/>
  <c r="L1735" i="4" s="1"/>
  <c r="M1734" i="4"/>
  <c r="K1734" i="4"/>
  <c r="L1734" i="4" s="1"/>
  <c r="M1733" i="4"/>
  <c r="K1733" i="4"/>
  <c r="L1733" i="4" s="1"/>
  <c r="M1732" i="4"/>
  <c r="K1732" i="4"/>
  <c r="L1732" i="4" s="1"/>
  <c r="M1731" i="4"/>
  <c r="K1731" i="4"/>
  <c r="L1731" i="4" s="1"/>
  <c r="M1730" i="4"/>
  <c r="K1730" i="4"/>
  <c r="L1730" i="4" s="1"/>
  <c r="M1729" i="4"/>
  <c r="K1729" i="4"/>
  <c r="L1729" i="4" s="1"/>
  <c r="M1728" i="4"/>
  <c r="K1728" i="4"/>
  <c r="L1728" i="4" s="1"/>
  <c r="M1727" i="4"/>
  <c r="K1727" i="4"/>
  <c r="L1727" i="4" s="1"/>
  <c r="M1726" i="4"/>
  <c r="K1726" i="4"/>
  <c r="L1726" i="4" s="1"/>
  <c r="M1725" i="4"/>
  <c r="K1725" i="4"/>
  <c r="L1725" i="4" s="1"/>
  <c r="M1724" i="4"/>
  <c r="K1724" i="4"/>
  <c r="L1724" i="4" s="1"/>
  <c r="M1723" i="4"/>
  <c r="K1723" i="4"/>
  <c r="L1723" i="4" s="1"/>
  <c r="M1722" i="4"/>
  <c r="K1722" i="4"/>
  <c r="L1722" i="4" s="1"/>
  <c r="M1721" i="4"/>
  <c r="K1721" i="4"/>
  <c r="L1721" i="4" s="1"/>
  <c r="M1720" i="4"/>
  <c r="K1720" i="4"/>
  <c r="L1720" i="4" s="1"/>
  <c r="M1719" i="4"/>
  <c r="K1719" i="4"/>
  <c r="L1719" i="4" s="1"/>
  <c r="M1718" i="4"/>
  <c r="K1718" i="4"/>
  <c r="L1718" i="4" s="1"/>
  <c r="M1717" i="4"/>
  <c r="K1717" i="4"/>
  <c r="L1717" i="4" s="1"/>
  <c r="M1716" i="4"/>
  <c r="K1716" i="4"/>
  <c r="L1716" i="4" s="1"/>
  <c r="M1715" i="4"/>
  <c r="K1715" i="4"/>
  <c r="L1715" i="4" s="1"/>
  <c r="M1714" i="4"/>
  <c r="K1714" i="4"/>
  <c r="L1714" i="4" s="1"/>
  <c r="M1713" i="4"/>
  <c r="K1713" i="4"/>
  <c r="L1713" i="4" s="1"/>
  <c r="M1712" i="4"/>
  <c r="K1712" i="4"/>
  <c r="L1712" i="4" s="1"/>
  <c r="M1711" i="4"/>
  <c r="K1711" i="4"/>
  <c r="L1711" i="4" s="1"/>
  <c r="M1710" i="4"/>
  <c r="K1710" i="4"/>
  <c r="L1710" i="4" s="1"/>
  <c r="M1709" i="4"/>
  <c r="K1709" i="4"/>
  <c r="L1709" i="4" s="1"/>
  <c r="M1708" i="4"/>
  <c r="K1708" i="4"/>
  <c r="L1708" i="4" s="1"/>
  <c r="M1707" i="4"/>
  <c r="K1707" i="4"/>
  <c r="L1707" i="4" s="1"/>
  <c r="M1706" i="4"/>
  <c r="K1706" i="4"/>
  <c r="L1706" i="4" s="1"/>
  <c r="M1705" i="4"/>
  <c r="K1705" i="4"/>
  <c r="L1705" i="4" s="1"/>
  <c r="M1704" i="4"/>
  <c r="K1704" i="4"/>
  <c r="L1704" i="4" s="1"/>
  <c r="M1703" i="4"/>
  <c r="K1703" i="4"/>
  <c r="L1703" i="4" s="1"/>
  <c r="M1702" i="4"/>
  <c r="K1702" i="4"/>
  <c r="L1702" i="4" s="1"/>
  <c r="M1701" i="4"/>
  <c r="K1701" i="4"/>
  <c r="L1701" i="4" s="1"/>
  <c r="M1700" i="4"/>
  <c r="K1700" i="4"/>
  <c r="L1700" i="4" s="1"/>
  <c r="M1699" i="4"/>
  <c r="K1699" i="4"/>
  <c r="L1699" i="4" s="1"/>
  <c r="M1698" i="4"/>
  <c r="K1698" i="4"/>
  <c r="L1698" i="4" s="1"/>
  <c r="M1697" i="4"/>
  <c r="K1697" i="4"/>
  <c r="L1697" i="4" s="1"/>
  <c r="M1696" i="4"/>
  <c r="K1696" i="4"/>
  <c r="L1696" i="4" s="1"/>
  <c r="M1695" i="4"/>
  <c r="K1695" i="4"/>
  <c r="L1695" i="4" s="1"/>
  <c r="M1694" i="4"/>
  <c r="K1694" i="4"/>
  <c r="L1694" i="4" s="1"/>
  <c r="M1693" i="4"/>
  <c r="K1693" i="4"/>
  <c r="L1693" i="4" s="1"/>
  <c r="M1692" i="4"/>
  <c r="K1692" i="4"/>
  <c r="L1692" i="4" s="1"/>
  <c r="M1691" i="4"/>
  <c r="K1691" i="4"/>
  <c r="L1691" i="4" s="1"/>
  <c r="M1690" i="4"/>
  <c r="K1690" i="4"/>
  <c r="L1690" i="4" s="1"/>
  <c r="M1689" i="4"/>
  <c r="K1689" i="4"/>
  <c r="L1689" i="4" s="1"/>
  <c r="M1688" i="4"/>
  <c r="K1688" i="4"/>
  <c r="L1688" i="4" s="1"/>
  <c r="M1687" i="4"/>
  <c r="K1687" i="4"/>
  <c r="L1687" i="4" s="1"/>
  <c r="M1686" i="4"/>
  <c r="K1686" i="4"/>
  <c r="L1686" i="4" s="1"/>
  <c r="M1685" i="4"/>
  <c r="K1685" i="4"/>
  <c r="L1685" i="4" s="1"/>
  <c r="M1684" i="4"/>
  <c r="K1684" i="4"/>
  <c r="L1684" i="4" s="1"/>
  <c r="M1683" i="4"/>
  <c r="K1683" i="4"/>
  <c r="L1683" i="4" s="1"/>
  <c r="M1682" i="4"/>
  <c r="K1682" i="4"/>
  <c r="L1682" i="4" s="1"/>
  <c r="M1681" i="4"/>
  <c r="K1681" i="4"/>
  <c r="L1681" i="4" s="1"/>
  <c r="M1680" i="4"/>
  <c r="K1680" i="4"/>
  <c r="L1680" i="4" s="1"/>
  <c r="M1679" i="4"/>
  <c r="K1679" i="4"/>
  <c r="L1679" i="4" s="1"/>
  <c r="M1678" i="4"/>
  <c r="K1678" i="4"/>
  <c r="L1678" i="4" s="1"/>
  <c r="M1677" i="4"/>
  <c r="K1677" i="4"/>
  <c r="L1677" i="4" s="1"/>
  <c r="M1676" i="4"/>
  <c r="K1676" i="4"/>
  <c r="L1676" i="4" s="1"/>
  <c r="M1675" i="4"/>
  <c r="K1675" i="4"/>
  <c r="L1675" i="4" s="1"/>
  <c r="M1674" i="4"/>
  <c r="K1674" i="4"/>
  <c r="L1674" i="4" s="1"/>
  <c r="M1673" i="4"/>
  <c r="K1673" i="4"/>
  <c r="L1673" i="4" s="1"/>
  <c r="M1672" i="4"/>
  <c r="K1672" i="4"/>
  <c r="L1672" i="4" s="1"/>
  <c r="M1671" i="4"/>
  <c r="K1671" i="4"/>
  <c r="L1671" i="4" s="1"/>
  <c r="M1670" i="4"/>
  <c r="K1670" i="4"/>
  <c r="L1670" i="4" s="1"/>
  <c r="M1669" i="4"/>
  <c r="K1669" i="4"/>
  <c r="L1669" i="4" s="1"/>
  <c r="M1668" i="4"/>
  <c r="K1668" i="4"/>
  <c r="L1668" i="4" s="1"/>
  <c r="M1667" i="4"/>
  <c r="K1667" i="4"/>
  <c r="L1667" i="4" s="1"/>
  <c r="M1666" i="4"/>
  <c r="K1666" i="4"/>
  <c r="L1666" i="4" s="1"/>
  <c r="M1665" i="4"/>
  <c r="K1665" i="4"/>
  <c r="L1665" i="4" s="1"/>
  <c r="M1664" i="4"/>
  <c r="K1664" i="4"/>
  <c r="L1664" i="4" s="1"/>
  <c r="M1663" i="4"/>
  <c r="K1663" i="4"/>
  <c r="L1663" i="4" s="1"/>
  <c r="M1662" i="4"/>
  <c r="K1662" i="4"/>
  <c r="L1662" i="4" s="1"/>
  <c r="M1661" i="4"/>
  <c r="K1661" i="4"/>
  <c r="L1661" i="4" s="1"/>
  <c r="M1660" i="4"/>
  <c r="K1660" i="4"/>
  <c r="L1660" i="4" s="1"/>
  <c r="M1659" i="4"/>
  <c r="K1659" i="4"/>
  <c r="L1659" i="4" s="1"/>
  <c r="M1658" i="4"/>
  <c r="K1658" i="4"/>
  <c r="L1658" i="4" s="1"/>
  <c r="M1657" i="4"/>
  <c r="K1657" i="4"/>
  <c r="L1657" i="4" s="1"/>
  <c r="M1656" i="4"/>
  <c r="K1656" i="4"/>
  <c r="L1656" i="4" s="1"/>
  <c r="M1655" i="4"/>
  <c r="K1655" i="4"/>
  <c r="L1655" i="4" s="1"/>
  <c r="M1654" i="4"/>
  <c r="K1654" i="4"/>
  <c r="L1654" i="4" s="1"/>
  <c r="M1653" i="4"/>
  <c r="K1653" i="4"/>
  <c r="L1653" i="4" s="1"/>
  <c r="M1652" i="4"/>
  <c r="K1652" i="4"/>
  <c r="L1652" i="4" s="1"/>
  <c r="M1651" i="4"/>
  <c r="K1651" i="4"/>
  <c r="L1651" i="4" s="1"/>
  <c r="M1650" i="4"/>
  <c r="K1650" i="4"/>
  <c r="L1650" i="4" s="1"/>
  <c r="M1649" i="4"/>
  <c r="K1649" i="4"/>
  <c r="L1649" i="4" s="1"/>
  <c r="M1648" i="4"/>
  <c r="K1648" i="4"/>
  <c r="L1648" i="4" s="1"/>
  <c r="M1647" i="4"/>
  <c r="K1647" i="4"/>
  <c r="L1647" i="4" s="1"/>
  <c r="M1646" i="4"/>
  <c r="K1646" i="4"/>
  <c r="L1646" i="4" s="1"/>
  <c r="M1645" i="4"/>
  <c r="K1645" i="4"/>
  <c r="L1645" i="4" s="1"/>
  <c r="M1644" i="4"/>
  <c r="K1644" i="4"/>
  <c r="L1644" i="4" s="1"/>
  <c r="M1643" i="4"/>
  <c r="K1643" i="4"/>
  <c r="L1643" i="4" s="1"/>
  <c r="M1642" i="4"/>
  <c r="K1642" i="4"/>
  <c r="L1642" i="4" s="1"/>
  <c r="M1641" i="4"/>
  <c r="K1641" i="4"/>
  <c r="L1641" i="4" s="1"/>
  <c r="M1640" i="4"/>
  <c r="K1640" i="4"/>
  <c r="L1640" i="4" s="1"/>
  <c r="M1639" i="4"/>
  <c r="K1639" i="4"/>
  <c r="L1639" i="4" s="1"/>
  <c r="M1638" i="4"/>
  <c r="K1638" i="4"/>
  <c r="L1638" i="4" s="1"/>
  <c r="M1637" i="4"/>
  <c r="K1637" i="4"/>
  <c r="L1637" i="4" s="1"/>
  <c r="M1636" i="4"/>
  <c r="K1636" i="4"/>
  <c r="L1636" i="4" s="1"/>
  <c r="M1635" i="4"/>
  <c r="K1635" i="4"/>
  <c r="L1635" i="4" s="1"/>
  <c r="M1634" i="4"/>
  <c r="K1634" i="4"/>
  <c r="L1634" i="4" s="1"/>
  <c r="M1633" i="4"/>
  <c r="K1633" i="4"/>
  <c r="L1633" i="4" s="1"/>
  <c r="M1632" i="4"/>
  <c r="K1632" i="4"/>
  <c r="L1632" i="4" s="1"/>
  <c r="M1631" i="4"/>
  <c r="K1631" i="4"/>
  <c r="L1631" i="4" s="1"/>
  <c r="M1630" i="4"/>
  <c r="K1630" i="4"/>
  <c r="L1630" i="4" s="1"/>
  <c r="M1629" i="4"/>
  <c r="K1629" i="4"/>
  <c r="L1629" i="4" s="1"/>
  <c r="M1628" i="4"/>
  <c r="K1628" i="4"/>
  <c r="L1628" i="4" s="1"/>
  <c r="M1627" i="4"/>
  <c r="K1627" i="4"/>
  <c r="L1627" i="4" s="1"/>
  <c r="M1626" i="4"/>
  <c r="K1626" i="4"/>
  <c r="L1626" i="4" s="1"/>
  <c r="M1625" i="4"/>
  <c r="K1625" i="4"/>
  <c r="L1625" i="4" s="1"/>
  <c r="M1624" i="4"/>
  <c r="K1624" i="4"/>
  <c r="L1624" i="4" s="1"/>
  <c r="M1623" i="4"/>
  <c r="K1623" i="4"/>
  <c r="L1623" i="4" s="1"/>
  <c r="M1622" i="4"/>
  <c r="K1622" i="4"/>
  <c r="L1622" i="4" s="1"/>
  <c r="M1621" i="4"/>
  <c r="K1621" i="4"/>
  <c r="L1621" i="4" s="1"/>
  <c r="M1620" i="4"/>
  <c r="K1620" i="4"/>
  <c r="L1620" i="4" s="1"/>
  <c r="M1619" i="4"/>
  <c r="K1619" i="4"/>
  <c r="L1619" i="4" s="1"/>
  <c r="M1618" i="4"/>
  <c r="K1618" i="4"/>
  <c r="L1618" i="4" s="1"/>
  <c r="M1617" i="4"/>
  <c r="K1617" i="4"/>
  <c r="L1617" i="4" s="1"/>
  <c r="M1616" i="4"/>
  <c r="K1616" i="4"/>
  <c r="L1616" i="4" s="1"/>
  <c r="M1615" i="4"/>
  <c r="K1615" i="4"/>
  <c r="L1615" i="4" s="1"/>
  <c r="M1614" i="4"/>
  <c r="K1614" i="4"/>
  <c r="L1614" i="4" s="1"/>
  <c r="M1613" i="4"/>
  <c r="K1613" i="4"/>
  <c r="L1613" i="4" s="1"/>
  <c r="M1612" i="4"/>
  <c r="K1612" i="4"/>
  <c r="L1612" i="4" s="1"/>
  <c r="M1611" i="4"/>
  <c r="K1611" i="4"/>
  <c r="L1611" i="4" s="1"/>
  <c r="M1610" i="4"/>
  <c r="K1610" i="4"/>
  <c r="L1610" i="4" s="1"/>
  <c r="M1609" i="4"/>
  <c r="K1609" i="4"/>
  <c r="L1609" i="4" s="1"/>
  <c r="M1608" i="4"/>
  <c r="K1608" i="4"/>
  <c r="L1608" i="4" s="1"/>
  <c r="M1607" i="4"/>
  <c r="K1607" i="4"/>
  <c r="L1607" i="4" s="1"/>
  <c r="M1606" i="4"/>
  <c r="K1606" i="4"/>
  <c r="L1606" i="4" s="1"/>
  <c r="M1605" i="4"/>
  <c r="K1605" i="4"/>
  <c r="L1605" i="4" s="1"/>
  <c r="M1604" i="4"/>
  <c r="K1604" i="4"/>
  <c r="L1604" i="4" s="1"/>
  <c r="M1603" i="4"/>
  <c r="K1603" i="4"/>
  <c r="L1603" i="4" s="1"/>
  <c r="M1602" i="4"/>
  <c r="K1602" i="4"/>
  <c r="L1602" i="4" s="1"/>
  <c r="M1601" i="4"/>
  <c r="K1601" i="4"/>
  <c r="L1601" i="4" s="1"/>
  <c r="M1600" i="4"/>
  <c r="K1600" i="4"/>
  <c r="L1600" i="4" s="1"/>
  <c r="M1599" i="4"/>
  <c r="K1599" i="4"/>
  <c r="L1599" i="4" s="1"/>
  <c r="M1598" i="4"/>
  <c r="K1598" i="4"/>
  <c r="L1598" i="4" s="1"/>
  <c r="M1597" i="4"/>
  <c r="K1597" i="4"/>
  <c r="L1597" i="4" s="1"/>
  <c r="M1596" i="4"/>
  <c r="K1596" i="4"/>
  <c r="L1596" i="4" s="1"/>
  <c r="M1595" i="4"/>
  <c r="K1595" i="4"/>
  <c r="L1595" i="4" s="1"/>
  <c r="M1594" i="4"/>
  <c r="K1594" i="4"/>
  <c r="L1594" i="4" s="1"/>
  <c r="M1593" i="4"/>
  <c r="K1593" i="4"/>
  <c r="L1593" i="4" s="1"/>
  <c r="M1592" i="4"/>
  <c r="K1592" i="4"/>
  <c r="L1592" i="4" s="1"/>
  <c r="M1591" i="4"/>
  <c r="K1591" i="4"/>
  <c r="L1591" i="4" s="1"/>
  <c r="M1590" i="4"/>
  <c r="K1590" i="4"/>
  <c r="L1590" i="4" s="1"/>
  <c r="M1589" i="4"/>
  <c r="K1589" i="4"/>
  <c r="L1589" i="4" s="1"/>
  <c r="M1588" i="4"/>
  <c r="K1588" i="4"/>
  <c r="L1588" i="4" s="1"/>
  <c r="M1587" i="4"/>
  <c r="K1587" i="4"/>
  <c r="L1587" i="4" s="1"/>
  <c r="M1586" i="4"/>
  <c r="K1586" i="4"/>
  <c r="L1586" i="4" s="1"/>
  <c r="M1585" i="4"/>
  <c r="K1585" i="4"/>
  <c r="L1585" i="4" s="1"/>
  <c r="M1584" i="4"/>
  <c r="K1584" i="4"/>
  <c r="L1584" i="4" s="1"/>
  <c r="M1583" i="4"/>
  <c r="K1583" i="4"/>
  <c r="L1583" i="4" s="1"/>
  <c r="M1582" i="4"/>
  <c r="K1582" i="4"/>
  <c r="L1582" i="4" s="1"/>
  <c r="M1581" i="4"/>
  <c r="K1581" i="4"/>
  <c r="L1581" i="4" s="1"/>
  <c r="M1580" i="4"/>
  <c r="K1580" i="4"/>
  <c r="L1580" i="4" s="1"/>
  <c r="M1579" i="4"/>
  <c r="K1579" i="4"/>
  <c r="L1579" i="4" s="1"/>
  <c r="M1578" i="4"/>
  <c r="K1578" i="4"/>
  <c r="L1578" i="4" s="1"/>
  <c r="M1577" i="4"/>
  <c r="K1577" i="4"/>
  <c r="L1577" i="4" s="1"/>
  <c r="M1576" i="4"/>
  <c r="K1576" i="4"/>
  <c r="L1576" i="4" s="1"/>
  <c r="M1575" i="4"/>
  <c r="K1575" i="4"/>
  <c r="L1575" i="4" s="1"/>
  <c r="M1574" i="4"/>
  <c r="K1574" i="4"/>
  <c r="L1574" i="4" s="1"/>
  <c r="M1573" i="4"/>
  <c r="K1573" i="4"/>
  <c r="L1573" i="4" s="1"/>
  <c r="M1572" i="4"/>
  <c r="K1572" i="4"/>
  <c r="L1572" i="4" s="1"/>
  <c r="M1571" i="4"/>
  <c r="K1571" i="4"/>
  <c r="L1571" i="4" s="1"/>
  <c r="M1570" i="4"/>
  <c r="K1570" i="4"/>
  <c r="L1570" i="4" s="1"/>
  <c r="M1569" i="4"/>
  <c r="K1569" i="4"/>
  <c r="L1569" i="4" s="1"/>
  <c r="M1568" i="4"/>
  <c r="K1568" i="4"/>
  <c r="L1568" i="4" s="1"/>
  <c r="M1567" i="4"/>
  <c r="K1567" i="4"/>
  <c r="L1567" i="4" s="1"/>
  <c r="M1566" i="4"/>
  <c r="K1566" i="4"/>
  <c r="L1566" i="4" s="1"/>
  <c r="M1565" i="4"/>
  <c r="K1565" i="4"/>
  <c r="L1565" i="4" s="1"/>
  <c r="M1564" i="4"/>
  <c r="K1564" i="4"/>
  <c r="L1564" i="4" s="1"/>
  <c r="M1563" i="4"/>
  <c r="K1563" i="4"/>
  <c r="L1563" i="4" s="1"/>
  <c r="M1562" i="4"/>
  <c r="K1562" i="4"/>
  <c r="L1562" i="4" s="1"/>
  <c r="M1561" i="4"/>
  <c r="K1561" i="4"/>
  <c r="L1561" i="4" s="1"/>
  <c r="M1560" i="4"/>
  <c r="K1560" i="4"/>
  <c r="L1560" i="4" s="1"/>
  <c r="M1559" i="4"/>
  <c r="K1559" i="4"/>
  <c r="L1559" i="4" s="1"/>
  <c r="M1558" i="4"/>
  <c r="K1558" i="4"/>
  <c r="L1558" i="4" s="1"/>
  <c r="M1557" i="4"/>
  <c r="K1557" i="4"/>
  <c r="L1557" i="4" s="1"/>
  <c r="M1556" i="4"/>
  <c r="K1556" i="4"/>
  <c r="L1556" i="4" s="1"/>
  <c r="M1555" i="4"/>
  <c r="K1555" i="4"/>
  <c r="L1555" i="4" s="1"/>
  <c r="M1554" i="4"/>
  <c r="K1554" i="4"/>
  <c r="L1554" i="4" s="1"/>
  <c r="M1553" i="4"/>
  <c r="K1553" i="4"/>
  <c r="L1553" i="4" s="1"/>
  <c r="M1552" i="4"/>
  <c r="K1552" i="4"/>
  <c r="L1552" i="4" s="1"/>
  <c r="M1551" i="4"/>
  <c r="K1551" i="4"/>
  <c r="L1551" i="4" s="1"/>
  <c r="M1550" i="4"/>
  <c r="K1550" i="4"/>
  <c r="L1550" i="4" s="1"/>
  <c r="M1549" i="4"/>
  <c r="K1549" i="4"/>
  <c r="L1549" i="4" s="1"/>
  <c r="M1548" i="4"/>
  <c r="K1548" i="4"/>
  <c r="L1548" i="4" s="1"/>
  <c r="M1547" i="4"/>
  <c r="K1547" i="4"/>
  <c r="L1547" i="4" s="1"/>
  <c r="M1546" i="4"/>
  <c r="K1546" i="4"/>
  <c r="L1546" i="4" s="1"/>
  <c r="M1545" i="4"/>
  <c r="K1545" i="4"/>
  <c r="L1545" i="4" s="1"/>
  <c r="M1544" i="4"/>
  <c r="K1544" i="4"/>
  <c r="L1544" i="4" s="1"/>
  <c r="M1543" i="4"/>
  <c r="K1543" i="4"/>
  <c r="L1543" i="4" s="1"/>
  <c r="M1542" i="4"/>
  <c r="K1542" i="4"/>
  <c r="L1542" i="4" s="1"/>
  <c r="M1541" i="4"/>
  <c r="K1541" i="4"/>
  <c r="L1541" i="4" s="1"/>
  <c r="M1540" i="4"/>
  <c r="K1540" i="4"/>
  <c r="L1540" i="4" s="1"/>
  <c r="M1539" i="4"/>
  <c r="K1539" i="4"/>
  <c r="L1539" i="4" s="1"/>
  <c r="M1538" i="4"/>
  <c r="K1538" i="4"/>
  <c r="L1538" i="4" s="1"/>
  <c r="M1537" i="4"/>
  <c r="K1537" i="4"/>
  <c r="L1537" i="4" s="1"/>
  <c r="M1536" i="4"/>
  <c r="K1536" i="4"/>
  <c r="L1536" i="4" s="1"/>
  <c r="M1535" i="4"/>
  <c r="K1535" i="4"/>
  <c r="L1535" i="4" s="1"/>
  <c r="M1534" i="4"/>
  <c r="K1534" i="4"/>
  <c r="L1534" i="4" s="1"/>
  <c r="M1533" i="4"/>
  <c r="K1533" i="4"/>
  <c r="L1533" i="4" s="1"/>
  <c r="M1532" i="4"/>
  <c r="K1532" i="4"/>
  <c r="L1532" i="4" s="1"/>
  <c r="M1531" i="4"/>
  <c r="K1531" i="4"/>
  <c r="L1531" i="4" s="1"/>
  <c r="M1530" i="4"/>
  <c r="K1530" i="4"/>
  <c r="L1530" i="4" s="1"/>
  <c r="M1529" i="4"/>
  <c r="K1529" i="4"/>
  <c r="L1529" i="4" s="1"/>
  <c r="M1528" i="4"/>
  <c r="K1528" i="4"/>
  <c r="L1528" i="4" s="1"/>
  <c r="M1527" i="4"/>
  <c r="K1527" i="4"/>
  <c r="L1527" i="4" s="1"/>
  <c r="M1526" i="4"/>
  <c r="K1526" i="4"/>
  <c r="L1526" i="4" s="1"/>
  <c r="M1525" i="4"/>
  <c r="K1525" i="4"/>
  <c r="L1525" i="4" s="1"/>
  <c r="M1524" i="4"/>
  <c r="K1524" i="4"/>
  <c r="L1524" i="4" s="1"/>
  <c r="M1523" i="4"/>
  <c r="K1523" i="4"/>
  <c r="L1523" i="4" s="1"/>
  <c r="M1522" i="4"/>
  <c r="K1522" i="4"/>
  <c r="L1522" i="4" s="1"/>
  <c r="M1521" i="4"/>
  <c r="K1521" i="4"/>
  <c r="L1521" i="4" s="1"/>
  <c r="M1520" i="4"/>
  <c r="K1520" i="4"/>
  <c r="L1520" i="4" s="1"/>
  <c r="M1519" i="4"/>
  <c r="K1519" i="4"/>
  <c r="L1519" i="4" s="1"/>
  <c r="M1518" i="4"/>
  <c r="K1518" i="4"/>
  <c r="L1518" i="4" s="1"/>
  <c r="M1517" i="4"/>
  <c r="K1517" i="4"/>
  <c r="L1517" i="4" s="1"/>
  <c r="M1516" i="4"/>
  <c r="K1516" i="4"/>
  <c r="L1516" i="4" s="1"/>
  <c r="M1515" i="4"/>
  <c r="K1515" i="4"/>
  <c r="L1515" i="4" s="1"/>
  <c r="M1514" i="4"/>
  <c r="K1514" i="4"/>
  <c r="L1514" i="4" s="1"/>
  <c r="M1513" i="4"/>
  <c r="K1513" i="4"/>
  <c r="L1513" i="4" s="1"/>
  <c r="M1512" i="4"/>
  <c r="K1512" i="4"/>
  <c r="L1512" i="4" s="1"/>
  <c r="M1511" i="4"/>
  <c r="K1511" i="4"/>
  <c r="L1511" i="4" s="1"/>
  <c r="M1510" i="4"/>
  <c r="K1510" i="4"/>
  <c r="L1510" i="4" s="1"/>
  <c r="M1509" i="4"/>
  <c r="K1509" i="4"/>
  <c r="L1509" i="4" s="1"/>
  <c r="M1508" i="4"/>
  <c r="K1508" i="4"/>
  <c r="L1508" i="4" s="1"/>
  <c r="M1507" i="4"/>
  <c r="K1507" i="4"/>
  <c r="L1507" i="4" s="1"/>
  <c r="M1506" i="4"/>
  <c r="K1506" i="4"/>
  <c r="L1506" i="4" s="1"/>
  <c r="M1505" i="4"/>
  <c r="K1505" i="4"/>
  <c r="L1505" i="4" s="1"/>
  <c r="M1504" i="4"/>
  <c r="K1504" i="4"/>
  <c r="L1504" i="4" s="1"/>
  <c r="M1503" i="4"/>
  <c r="K1503" i="4"/>
  <c r="L1503" i="4" s="1"/>
  <c r="M1502" i="4"/>
  <c r="K1502" i="4"/>
  <c r="L1502" i="4" s="1"/>
  <c r="M1501" i="4"/>
  <c r="K1501" i="4"/>
  <c r="L1501" i="4" s="1"/>
  <c r="M1500" i="4"/>
  <c r="K1500" i="4"/>
  <c r="L1500" i="4" s="1"/>
  <c r="M1499" i="4"/>
  <c r="K1499" i="4"/>
  <c r="L1499" i="4" s="1"/>
  <c r="M1498" i="4"/>
  <c r="K1498" i="4"/>
  <c r="L1498" i="4" s="1"/>
  <c r="M1497" i="4"/>
  <c r="K1497" i="4"/>
  <c r="L1497" i="4" s="1"/>
  <c r="M1496" i="4"/>
  <c r="K1496" i="4"/>
  <c r="L1496" i="4" s="1"/>
  <c r="M1495" i="4"/>
  <c r="K1495" i="4"/>
  <c r="L1495" i="4" s="1"/>
  <c r="M1494" i="4"/>
  <c r="K1494" i="4"/>
  <c r="L1494" i="4" s="1"/>
  <c r="M1493" i="4"/>
  <c r="K1493" i="4"/>
  <c r="L1493" i="4" s="1"/>
  <c r="M1492" i="4"/>
  <c r="K1492" i="4"/>
  <c r="L1492" i="4" s="1"/>
  <c r="M1491" i="4"/>
  <c r="K1491" i="4"/>
  <c r="L1491" i="4" s="1"/>
  <c r="M1490" i="4"/>
  <c r="K1490" i="4"/>
  <c r="L1490" i="4" s="1"/>
  <c r="M1489" i="4"/>
  <c r="K1489" i="4"/>
  <c r="L1489" i="4" s="1"/>
  <c r="M1488" i="4"/>
  <c r="K1488" i="4"/>
  <c r="L1488" i="4" s="1"/>
  <c r="M1487" i="4"/>
  <c r="K1487" i="4"/>
  <c r="L1487" i="4" s="1"/>
  <c r="M1486" i="4"/>
  <c r="K1486" i="4"/>
  <c r="L1486" i="4" s="1"/>
  <c r="M1485" i="4"/>
  <c r="K1485" i="4"/>
  <c r="L1485" i="4" s="1"/>
  <c r="M1484" i="4"/>
  <c r="K1484" i="4"/>
  <c r="L1484" i="4" s="1"/>
  <c r="M1483" i="4"/>
  <c r="K1483" i="4"/>
  <c r="L1483" i="4" s="1"/>
  <c r="M1482" i="4"/>
  <c r="K1482" i="4"/>
  <c r="L1482" i="4" s="1"/>
  <c r="M1481" i="4"/>
  <c r="K1481" i="4"/>
  <c r="L1481" i="4" s="1"/>
  <c r="M1480" i="4"/>
  <c r="K1480" i="4"/>
  <c r="L1480" i="4" s="1"/>
  <c r="M1479" i="4"/>
  <c r="K1479" i="4"/>
  <c r="L1479" i="4" s="1"/>
  <c r="M1478" i="4"/>
  <c r="K1478" i="4"/>
  <c r="L1478" i="4" s="1"/>
  <c r="M1477" i="4"/>
  <c r="K1477" i="4"/>
  <c r="L1477" i="4" s="1"/>
  <c r="M1476" i="4"/>
  <c r="K1476" i="4"/>
  <c r="L1476" i="4" s="1"/>
  <c r="M1475" i="4"/>
  <c r="K1475" i="4"/>
  <c r="L1475" i="4" s="1"/>
  <c r="M1474" i="4"/>
  <c r="K1474" i="4"/>
  <c r="L1474" i="4" s="1"/>
  <c r="M1473" i="4"/>
  <c r="K1473" i="4"/>
  <c r="L1473" i="4" s="1"/>
  <c r="M1472" i="4"/>
  <c r="K1472" i="4"/>
  <c r="L1472" i="4" s="1"/>
  <c r="M1471" i="4"/>
  <c r="K1471" i="4"/>
  <c r="L1471" i="4" s="1"/>
  <c r="M1470" i="4"/>
  <c r="K1470" i="4"/>
  <c r="L1470" i="4" s="1"/>
  <c r="M1469" i="4"/>
  <c r="K1469" i="4"/>
  <c r="L1469" i="4" s="1"/>
  <c r="M1468" i="4"/>
  <c r="K1468" i="4"/>
  <c r="L1468" i="4" s="1"/>
  <c r="M1467" i="4"/>
  <c r="K1467" i="4"/>
  <c r="L1467" i="4" s="1"/>
  <c r="M1466" i="4"/>
  <c r="K1466" i="4"/>
  <c r="L1466" i="4" s="1"/>
  <c r="M1465" i="4"/>
  <c r="K1465" i="4"/>
  <c r="L1465" i="4" s="1"/>
  <c r="M1464" i="4"/>
  <c r="K1464" i="4"/>
  <c r="L1464" i="4" s="1"/>
  <c r="M1463" i="4"/>
  <c r="K1463" i="4"/>
  <c r="L1463" i="4" s="1"/>
  <c r="M1462" i="4"/>
  <c r="K1462" i="4"/>
  <c r="L1462" i="4" s="1"/>
  <c r="M1461" i="4"/>
  <c r="K1461" i="4"/>
  <c r="L1461" i="4" s="1"/>
  <c r="M1460" i="4"/>
  <c r="K1460" i="4"/>
  <c r="L1460" i="4" s="1"/>
  <c r="M1459" i="4"/>
  <c r="K1459" i="4"/>
  <c r="L1459" i="4" s="1"/>
  <c r="M1458" i="4"/>
  <c r="K1458" i="4"/>
  <c r="L1458" i="4" s="1"/>
  <c r="M1457" i="4"/>
  <c r="K1457" i="4"/>
  <c r="L1457" i="4" s="1"/>
  <c r="M1456" i="4"/>
  <c r="K1456" i="4"/>
  <c r="L1456" i="4" s="1"/>
  <c r="M1455" i="4"/>
  <c r="K1455" i="4"/>
  <c r="L1455" i="4" s="1"/>
  <c r="M1454" i="4"/>
  <c r="K1454" i="4"/>
  <c r="L1454" i="4" s="1"/>
  <c r="M1453" i="4"/>
  <c r="K1453" i="4"/>
  <c r="L1453" i="4" s="1"/>
  <c r="M1452" i="4"/>
  <c r="K1452" i="4"/>
  <c r="L1452" i="4" s="1"/>
  <c r="M1451" i="4"/>
  <c r="K1451" i="4"/>
  <c r="L1451" i="4" s="1"/>
  <c r="M1450" i="4"/>
  <c r="K1450" i="4"/>
  <c r="L1450" i="4" s="1"/>
  <c r="M1449" i="4"/>
  <c r="K1449" i="4"/>
  <c r="L1449" i="4" s="1"/>
  <c r="M1448" i="4"/>
  <c r="K1448" i="4"/>
  <c r="L1448" i="4" s="1"/>
  <c r="M1447" i="4"/>
  <c r="K1447" i="4"/>
  <c r="L1447" i="4" s="1"/>
  <c r="M1446" i="4"/>
  <c r="K1446" i="4"/>
  <c r="L1446" i="4" s="1"/>
  <c r="M1445" i="4"/>
  <c r="K1445" i="4"/>
  <c r="L1445" i="4" s="1"/>
  <c r="M1444" i="4"/>
  <c r="K1444" i="4"/>
  <c r="L1444" i="4" s="1"/>
  <c r="M1443" i="4"/>
  <c r="K1443" i="4"/>
  <c r="L1443" i="4" s="1"/>
  <c r="M1442" i="4"/>
  <c r="K1442" i="4"/>
  <c r="L1442" i="4" s="1"/>
  <c r="M1441" i="4"/>
  <c r="K1441" i="4"/>
  <c r="L1441" i="4" s="1"/>
  <c r="M1440" i="4"/>
  <c r="K1440" i="4"/>
  <c r="L1440" i="4" s="1"/>
  <c r="M1439" i="4"/>
  <c r="K1439" i="4"/>
  <c r="L1439" i="4" s="1"/>
  <c r="M1438" i="4"/>
  <c r="K1438" i="4"/>
  <c r="L1438" i="4" s="1"/>
  <c r="M1437" i="4"/>
  <c r="K1437" i="4"/>
  <c r="L1437" i="4" s="1"/>
  <c r="M1436" i="4"/>
  <c r="K1436" i="4"/>
  <c r="L1436" i="4" s="1"/>
  <c r="M1435" i="4"/>
  <c r="K1435" i="4"/>
  <c r="L1435" i="4" s="1"/>
  <c r="M1434" i="4"/>
  <c r="K1434" i="4"/>
  <c r="L1434" i="4" s="1"/>
  <c r="M1433" i="4"/>
  <c r="K1433" i="4"/>
  <c r="L1433" i="4" s="1"/>
  <c r="M1432" i="4"/>
  <c r="K1432" i="4"/>
  <c r="L1432" i="4" s="1"/>
  <c r="M1431" i="4"/>
  <c r="K1431" i="4"/>
  <c r="L1431" i="4" s="1"/>
  <c r="M1430" i="4"/>
  <c r="K1430" i="4"/>
  <c r="L1430" i="4" s="1"/>
  <c r="M1429" i="4"/>
  <c r="K1429" i="4"/>
  <c r="L1429" i="4" s="1"/>
  <c r="M1428" i="4"/>
  <c r="K1428" i="4"/>
  <c r="L1428" i="4" s="1"/>
  <c r="M1427" i="4"/>
  <c r="K1427" i="4"/>
  <c r="L1427" i="4" s="1"/>
  <c r="M1426" i="4"/>
  <c r="K1426" i="4"/>
  <c r="L1426" i="4" s="1"/>
  <c r="M1425" i="4"/>
  <c r="K1425" i="4"/>
  <c r="L1425" i="4" s="1"/>
  <c r="M1424" i="4"/>
  <c r="K1424" i="4"/>
  <c r="L1424" i="4" s="1"/>
  <c r="M1423" i="4"/>
  <c r="K1423" i="4"/>
  <c r="L1423" i="4" s="1"/>
  <c r="M1422" i="4"/>
  <c r="K1422" i="4"/>
  <c r="L1422" i="4" s="1"/>
  <c r="M1421" i="4"/>
  <c r="K1421" i="4"/>
  <c r="L1421" i="4" s="1"/>
  <c r="M1420" i="4"/>
  <c r="K1420" i="4"/>
  <c r="L1420" i="4" s="1"/>
  <c r="M1419" i="4"/>
  <c r="K1419" i="4"/>
  <c r="L1419" i="4" s="1"/>
  <c r="M1418" i="4"/>
  <c r="K1418" i="4"/>
  <c r="L1418" i="4" s="1"/>
  <c r="M1417" i="4"/>
  <c r="K1417" i="4"/>
  <c r="L1417" i="4" s="1"/>
  <c r="M1416" i="4"/>
  <c r="K1416" i="4"/>
  <c r="L1416" i="4" s="1"/>
  <c r="M1415" i="4"/>
  <c r="K1415" i="4"/>
  <c r="L1415" i="4" s="1"/>
  <c r="M1414" i="4"/>
  <c r="K1414" i="4"/>
  <c r="L1414" i="4" s="1"/>
  <c r="M1413" i="4"/>
  <c r="K1413" i="4"/>
  <c r="L1413" i="4" s="1"/>
  <c r="M1412" i="4"/>
  <c r="K1412" i="4"/>
  <c r="L1412" i="4" s="1"/>
  <c r="M1411" i="4"/>
  <c r="K1411" i="4"/>
  <c r="L1411" i="4" s="1"/>
  <c r="M1410" i="4"/>
  <c r="K1410" i="4"/>
  <c r="L1410" i="4" s="1"/>
  <c r="M1409" i="4"/>
  <c r="K1409" i="4"/>
  <c r="L1409" i="4" s="1"/>
  <c r="M1408" i="4"/>
  <c r="K1408" i="4"/>
  <c r="L1408" i="4" s="1"/>
  <c r="M1407" i="4"/>
  <c r="K1407" i="4"/>
  <c r="L1407" i="4" s="1"/>
  <c r="M1406" i="4"/>
  <c r="K1406" i="4"/>
  <c r="L1406" i="4" s="1"/>
  <c r="M1405" i="4"/>
  <c r="K1405" i="4"/>
  <c r="L1405" i="4" s="1"/>
  <c r="M1404" i="4"/>
  <c r="K1404" i="4"/>
  <c r="L1404" i="4" s="1"/>
  <c r="M1403" i="4"/>
  <c r="K1403" i="4"/>
  <c r="L1403" i="4" s="1"/>
  <c r="M1402" i="4"/>
  <c r="K1402" i="4"/>
  <c r="L1402" i="4" s="1"/>
  <c r="M1401" i="4"/>
  <c r="K1401" i="4"/>
  <c r="L1401" i="4" s="1"/>
  <c r="M1400" i="4"/>
  <c r="K1400" i="4"/>
  <c r="L1400" i="4" s="1"/>
  <c r="M1399" i="4"/>
  <c r="K1399" i="4"/>
  <c r="L1399" i="4" s="1"/>
  <c r="M1398" i="4"/>
  <c r="K1398" i="4"/>
  <c r="L1398" i="4" s="1"/>
  <c r="M1397" i="4"/>
  <c r="K1397" i="4"/>
  <c r="L1397" i="4" s="1"/>
  <c r="M1396" i="4"/>
  <c r="K1396" i="4"/>
  <c r="L1396" i="4" s="1"/>
  <c r="M1395" i="4"/>
  <c r="K1395" i="4"/>
  <c r="L1395" i="4" s="1"/>
  <c r="M1394" i="4"/>
  <c r="K1394" i="4"/>
  <c r="L1394" i="4" s="1"/>
  <c r="M1393" i="4"/>
  <c r="K1393" i="4"/>
  <c r="L1393" i="4" s="1"/>
  <c r="M1392" i="4"/>
  <c r="K1392" i="4"/>
  <c r="L1392" i="4" s="1"/>
  <c r="M1391" i="4"/>
  <c r="K1391" i="4"/>
  <c r="L1391" i="4" s="1"/>
  <c r="M1390" i="4"/>
  <c r="K1390" i="4"/>
  <c r="L1390" i="4" s="1"/>
  <c r="M1389" i="4"/>
  <c r="K1389" i="4"/>
  <c r="L1389" i="4" s="1"/>
  <c r="M1388" i="4"/>
  <c r="K1388" i="4"/>
  <c r="L1388" i="4" s="1"/>
  <c r="M1387" i="4"/>
  <c r="K1387" i="4"/>
  <c r="L1387" i="4" s="1"/>
  <c r="M1386" i="4"/>
  <c r="K1386" i="4"/>
  <c r="L1386" i="4" s="1"/>
  <c r="M1385" i="4"/>
  <c r="K1385" i="4"/>
  <c r="L1385" i="4" s="1"/>
  <c r="M1384" i="4"/>
  <c r="K1384" i="4"/>
  <c r="L1384" i="4" s="1"/>
  <c r="M1383" i="4"/>
  <c r="K1383" i="4"/>
  <c r="L1383" i="4" s="1"/>
  <c r="M1382" i="4"/>
  <c r="K1382" i="4"/>
  <c r="L1382" i="4" s="1"/>
  <c r="M1381" i="4"/>
  <c r="K1381" i="4"/>
  <c r="L1381" i="4" s="1"/>
  <c r="M1380" i="4"/>
  <c r="K1380" i="4"/>
  <c r="L1380" i="4" s="1"/>
  <c r="M1379" i="4"/>
  <c r="K1379" i="4"/>
  <c r="L1379" i="4" s="1"/>
  <c r="M1378" i="4"/>
  <c r="K1378" i="4"/>
  <c r="L1378" i="4" s="1"/>
  <c r="M1377" i="4"/>
  <c r="K1377" i="4"/>
  <c r="L1377" i="4" s="1"/>
  <c r="M1376" i="4"/>
  <c r="K1376" i="4"/>
  <c r="L1376" i="4" s="1"/>
  <c r="M1375" i="4"/>
  <c r="K1375" i="4"/>
  <c r="L1375" i="4" s="1"/>
  <c r="M1374" i="4"/>
  <c r="K1374" i="4"/>
  <c r="L1374" i="4" s="1"/>
  <c r="M1373" i="4"/>
  <c r="K1373" i="4"/>
  <c r="L1373" i="4" s="1"/>
  <c r="M1372" i="4"/>
  <c r="K1372" i="4"/>
  <c r="L1372" i="4" s="1"/>
  <c r="M1371" i="4"/>
  <c r="K1371" i="4"/>
  <c r="L1371" i="4" s="1"/>
  <c r="M1370" i="4"/>
  <c r="K1370" i="4"/>
  <c r="L1370" i="4" s="1"/>
  <c r="M1369" i="4"/>
  <c r="K1369" i="4"/>
  <c r="L1369" i="4" s="1"/>
  <c r="M1368" i="4"/>
  <c r="K1368" i="4"/>
  <c r="L1368" i="4" s="1"/>
  <c r="M1367" i="4"/>
  <c r="K1367" i="4"/>
  <c r="L1367" i="4" s="1"/>
  <c r="M1366" i="4"/>
  <c r="K1366" i="4"/>
  <c r="L1366" i="4" s="1"/>
  <c r="M1365" i="4"/>
  <c r="K1365" i="4"/>
  <c r="L1365" i="4" s="1"/>
  <c r="M1364" i="4"/>
  <c r="K1364" i="4"/>
  <c r="L1364" i="4" s="1"/>
  <c r="M1363" i="4"/>
  <c r="K1363" i="4"/>
  <c r="L1363" i="4" s="1"/>
  <c r="M1362" i="4"/>
  <c r="K1362" i="4"/>
  <c r="L1362" i="4" s="1"/>
  <c r="M1361" i="4"/>
  <c r="K1361" i="4"/>
  <c r="L1361" i="4" s="1"/>
  <c r="M1360" i="4"/>
  <c r="K1360" i="4"/>
  <c r="L1360" i="4" s="1"/>
  <c r="M1359" i="4"/>
  <c r="K1359" i="4"/>
  <c r="L1359" i="4" s="1"/>
  <c r="M1358" i="4"/>
  <c r="K1358" i="4"/>
  <c r="L1358" i="4" s="1"/>
  <c r="M1357" i="4"/>
  <c r="K1357" i="4"/>
  <c r="L1357" i="4" s="1"/>
  <c r="M1356" i="4"/>
  <c r="K1356" i="4"/>
  <c r="L1356" i="4" s="1"/>
  <c r="M1355" i="4"/>
  <c r="K1355" i="4"/>
  <c r="L1355" i="4" s="1"/>
  <c r="M1354" i="4"/>
  <c r="K1354" i="4"/>
  <c r="L1354" i="4" s="1"/>
  <c r="M1353" i="4"/>
  <c r="K1353" i="4"/>
  <c r="L1353" i="4" s="1"/>
  <c r="M1352" i="4"/>
  <c r="K1352" i="4"/>
  <c r="L1352" i="4" s="1"/>
  <c r="M1351" i="4"/>
  <c r="K1351" i="4"/>
  <c r="L1351" i="4" s="1"/>
  <c r="M1350" i="4"/>
  <c r="K1350" i="4"/>
  <c r="L1350" i="4" s="1"/>
  <c r="M1349" i="4"/>
  <c r="K1349" i="4"/>
  <c r="L1349" i="4" s="1"/>
  <c r="M1348" i="4"/>
  <c r="K1348" i="4"/>
  <c r="L1348" i="4" s="1"/>
  <c r="M1347" i="4"/>
  <c r="K1347" i="4"/>
  <c r="L1347" i="4" s="1"/>
  <c r="M1346" i="4"/>
  <c r="K1346" i="4"/>
  <c r="L1346" i="4" s="1"/>
  <c r="M1345" i="4"/>
  <c r="K1345" i="4"/>
  <c r="L1345" i="4" s="1"/>
  <c r="M1344" i="4"/>
  <c r="K1344" i="4"/>
  <c r="L1344" i="4" s="1"/>
  <c r="M1343" i="4"/>
  <c r="K1343" i="4"/>
  <c r="L1343" i="4" s="1"/>
  <c r="M1342" i="4"/>
  <c r="K1342" i="4"/>
  <c r="L1342" i="4" s="1"/>
  <c r="M1341" i="4"/>
  <c r="K1341" i="4"/>
  <c r="L1341" i="4" s="1"/>
  <c r="M1340" i="4"/>
  <c r="K1340" i="4"/>
  <c r="L1340" i="4" s="1"/>
  <c r="M1339" i="4"/>
  <c r="K1339" i="4"/>
  <c r="L1339" i="4" s="1"/>
  <c r="M1338" i="4"/>
  <c r="K1338" i="4"/>
  <c r="L1338" i="4" s="1"/>
  <c r="M1337" i="4"/>
  <c r="K1337" i="4"/>
  <c r="L1337" i="4" s="1"/>
  <c r="M1336" i="4"/>
  <c r="K1336" i="4"/>
  <c r="L1336" i="4" s="1"/>
  <c r="M1335" i="4"/>
  <c r="K1335" i="4"/>
  <c r="L1335" i="4" s="1"/>
  <c r="M1334" i="4"/>
  <c r="K1334" i="4"/>
  <c r="L1334" i="4" s="1"/>
  <c r="M1333" i="4"/>
  <c r="K1333" i="4"/>
  <c r="L1333" i="4" s="1"/>
  <c r="M1332" i="4"/>
  <c r="K1332" i="4"/>
  <c r="L1332" i="4" s="1"/>
  <c r="M1331" i="4"/>
  <c r="K1331" i="4"/>
  <c r="L1331" i="4" s="1"/>
  <c r="M1330" i="4"/>
  <c r="K1330" i="4"/>
  <c r="L1330" i="4" s="1"/>
  <c r="M1329" i="4"/>
  <c r="K1329" i="4"/>
  <c r="L1329" i="4" s="1"/>
  <c r="M1328" i="4"/>
  <c r="K1328" i="4"/>
  <c r="L1328" i="4" s="1"/>
  <c r="M1327" i="4"/>
  <c r="K1327" i="4"/>
  <c r="L1327" i="4" s="1"/>
  <c r="M1326" i="4"/>
  <c r="K1326" i="4"/>
  <c r="L1326" i="4" s="1"/>
  <c r="M1325" i="4"/>
  <c r="K1325" i="4"/>
  <c r="L1325" i="4" s="1"/>
  <c r="M1324" i="4"/>
  <c r="K1324" i="4"/>
  <c r="L1324" i="4" s="1"/>
  <c r="M1323" i="4"/>
  <c r="K1323" i="4"/>
  <c r="L1323" i="4" s="1"/>
  <c r="M1322" i="4"/>
  <c r="K1322" i="4"/>
  <c r="L1322" i="4" s="1"/>
  <c r="M1321" i="4"/>
  <c r="K1321" i="4"/>
  <c r="M1320" i="4"/>
  <c r="K1320" i="4"/>
  <c r="M1319" i="4"/>
  <c r="K1319" i="4"/>
  <c r="M1318" i="4"/>
  <c r="K1318" i="4"/>
  <c r="M1317" i="4"/>
  <c r="K1317" i="4"/>
  <c r="M1316" i="4"/>
  <c r="K1316" i="4"/>
  <c r="M1315" i="4"/>
  <c r="K1315" i="4"/>
  <c r="M1314" i="4"/>
  <c r="K1314" i="4"/>
  <c r="M1313" i="4"/>
  <c r="K1313" i="4"/>
  <c r="M1312" i="4"/>
  <c r="K1312" i="4"/>
  <c r="M1311" i="4"/>
  <c r="K1311" i="4"/>
  <c r="M1310" i="4"/>
  <c r="K1310" i="4"/>
  <c r="M1309" i="4"/>
  <c r="K1309" i="4"/>
  <c r="M1308" i="4"/>
  <c r="K1308" i="4"/>
  <c r="M1307" i="4"/>
  <c r="K1307" i="4"/>
  <c r="M1306" i="4"/>
  <c r="K1306" i="4"/>
  <c r="M1305" i="4"/>
  <c r="K1305" i="4"/>
  <c r="M1304" i="4"/>
  <c r="K1304" i="4"/>
  <c r="M1303" i="4"/>
  <c r="K1303" i="4"/>
  <c r="M1302" i="4"/>
  <c r="K1302" i="4"/>
  <c r="M1301" i="4"/>
  <c r="K1301" i="4"/>
  <c r="M1300" i="4"/>
  <c r="K1300" i="4"/>
  <c r="M1299" i="4"/>
  <c r="K1299" i="4"/>
  <c r="M1298" i="4"/>
  <c r="K1298" i="4"/>
  <c r="M1297" i="4"/>
  <c r="K1297" i="4"/>
  <c r="M1296" i="4"/>
  <c r="K1296" i="4"/>
  <c r="M1295" i="4"/>
  <c r="K1295" i="4"/>
  <c r="M1294" i="4"/>
  <c r="K1294" i="4"/>
  <c r="M1293" i="4"/>
  <c r="K1293" i="4"/>
  <c r="M1292" i="4"/>
  <c r="K1292" i="4"/>
  <c r="M1291" i="4"/>
  <c r="K1291" i="4"/>
  <c r="M1290" i="4"/>
  <c r="K1290" i="4"/>
  <c r="M1289" i="4"/>
  <c r="K1289" i="4"/>
  <c r="M1288" i="4"/>
  <c r="K1288" i="4"/>
  <c r="M1287" i="4"/>
  <c r="K1287" i="4"/>
  <c r="M1286" i="4"/>
  <c r="K1286" i="4"/>
  <c r="M1285" i="4"/>
  <c r="K1285" i="4"/>
  <c r="M1284" i="4"/>
  <c r="K1284" i="4"/>
  <c r="M1283" i="4"/>
  <c r="K1283" i="4"/>
  <c r="M1282" i="4"/>
  <c r="K1282" i="4"/>
  <c r="M1281" i="4"/>
  <c r="K1281" i="4"/>
  <c r="M1280" i="4"/>
  <c r="K1280" i="4"/>
  <c r="M1279" i="4"/>
  <c r="K1279" i="4"/>
  <c r="M1278" i="4"/>
  <c r="K1278" i="4"/>
  <c r="M1277" i="4"/>
  <c r="K1277" i="4"/>
  <c r="M1276" i="4"/>
  <c r="K1276" i="4"/>
  <c r="M1275" i="4"/>
  <c r="K1275" i="4"/>
  <c r="M1274" i="4"/>
  <c r="K1274" i="4"/>
  <c r="M1273" i="4"/>
  <c r="K1273" i="4"/>
  <c r="M1272" i="4"/>
  <c r="K1272" i="4"/>
  <c r="M1271" i="4"/>
  <c r="K1271" i="4"/>
  <c r="M1270" i="4"/>
  <c r="K1270" i="4"/>
  <c r="M1269" i="4"/>
  <c r="K1269" i="4"/>
  <c r="M1268" i="4"/>
  <c r="K1268" i="4"/>
  <c r="M1267" i="4"/>
  <c r="K1267" i="4"/>
  <c r="M1266" i="4"/>
  <c r="K1266" i="4"/>
  <c r="M1265" i="4"/>
  <c r="K1265" i="4"/>
  <c r="M1264" i="4"/>
  <c r="K1264" i="4"/>
  <c r="M1263" i="4"/>
  <c r="K1263" i="4"/>
  <c r="M1262" i="4"/>
  <c r="K1262" i="4"/>
  <c r="M1261" i="4"/>
  <c r="K1261" i="4"/>
  <c r="M1260" i="4"/>
  <c r="K1260" i="4"/>
  <c r="M1259" i="4"/>
  <c r="K1259" i="4"/>
  <c r="M1258" i="4"/>
  <c r="K1258" i="4"/>
  <c r="M1257" i="4"/>
  <c r="K1257" i="4"/>
  <c r="M1256" i="4"/>
  <c r="K1256" i="4"/>
  <c r="M1255" i="4"/>
  <c r="K1255" i="4"/>
  <c r="M1254" i="4"/>
  <c r="K1254" i="4"/>
  <c r="M1253" i="4"/>
  <c r="K1253" i="4"/>
  <c r="M1252" i="4"/>
  <c r="K1252" i="4"/>
  <c r="M1251" i="4"/>
  <c r="K1251" i="4"/>
  <c r="M1250" i="4"/>
  <c r="K1250" i="4"/>
  <c r="M1249" i="4"/>
  <c r="K1249" i="4"/>
  <c r="M1248" i="4"/>
  <c r="K1248" i="4"/>
  <c r="M1247" i="4"/>
  <c r="K1247" i="4"/>
  <c r="M1246" i="4"/>
  <c r="K1246" i="4"/>
  <c r="M1245" i="4"/>
  <c r="K1245" i="4"/>
  <c r="M1244" i="4"/>
  <c r="K1244" i="4"/>
  <c r="M1243" i="4"/>
  <c r="K1243" i="4"/>
  <c r="M1242" i="4"/>
  <c r="K1242" i="4"/>
  <c r="M1241" i="4"/>
  <c r="K1241" i="4"/>
  <c r="M1240" i="4"/>
  <c r="K1240" i="4"/>
  <c r="M1239" i="4"/>
  <c r="K1239" i="4"/>
  <c r="M1238" i="4"/>
  <c r="K1238" i="4"/>
  <c r="M1237" i="4"/>
  <c r="K1237" i="4"/>
  <c r="M1236" i="4"/>
  <c r="K1236" i="4"/>
  <c r="M1235" i="4"/>
  <c r="K1235" i="4"/>
  <c r="M1234" i="4"/>
  <c r="K1234" i="4"/>
  <c r="M1233" i="4"/>
  <c r="K1233" i="4"/>
  <c r="M1232" i="4"/>
  <c r="K1232" i="4"/>
  <c r="M1231" i="4"/>
  <c r="K1231" i="4"/>
  <c r="M1230" i="4"/>
  <c r="K1230" i="4"/>
  <c r="M1229" i="4"/>
  <c r="K1229" i="4"/>
  <c r="M1228" i="4"/>
  <c r="K1228" i="4"/>
  <c r="M1227" i="4"/>
  <c r="K1227" i="4"/>
  <c r="M1226" i="4"/>
  <c r="K1226" i="4"/>
  <c r="M1225" i="4"/>
  <c r="K1225" i="4"/>
  <c r="M1224" i="4"/>
  <c r="K1224" i="4"/>
  <c r="M1223" i="4"/>
  <c r="K1223" i="4"/>
  <c r="M1222" i="4"/>
  <c r="K1222" i="4"/>
  <c r="M1221" i="4"/>
  <c r="K1221" i="4"/>
  <c r="M1220" i="4"/>
  <c r="K1220" i="4"/>
  <c r="M1219" i="4"/>
  <c r="K1219" i="4"/>
  <c r="M1218" i="4"/>
  <c r="K1218" i="4"/>
  <c r="M1217" i="4"/>
  <c r="K1217" i="4"/>
  <c r="M1216" i="4"/>
  <c r="K1216" i="4"/>
  <c r="M1215" i="4"/>
  <c r="K1215" i="4"/>
  <c r="M1214" i="4"/>
  <c r="K1214" i="4"/>
  <c r="M1213" i="4"/>
  <c r="K1213" i="4"/>
  <c r="M1212" i="4"/>
  <c r="K1212" i="4"/>
  <c r="M1211" i="4"/>
  <c r="K1211" i="4"/>
  <c r="M1210" i="4"/>
  <c r="K1210" i="4"/>
  <c r="M1209" i="4"/>
  <c r="K1209" i="4"/>
  <c r="M1208" i="4"/>
  <c r="K1208" i="4"/>
  <c r="M1207" i="4"/>
  <c r="K1207" i="4"/>
  <c r="M1206" i="4"/>
  <c r="K1206" i="4"/>
  <c r="M1205" i="4"/>
  <c r="K1205" i="4"/>
  <c r="M1204" i="4"/>
  <c r="K1204" i="4"/>
  <c r="M1203" i="4"/>
  <c r="K1203" i="4"/>
  <c r="M1202" i="4"/>
  <c r="K1202" i="4"/>
  <c r="M1201" i="4"/>
  <c r="K1201" i="4"/>
  <c r="M1200" i="4"/>
  <c r="K1200" i="4"/>
  <c r="M1199" i="4"/>
  <c r="K1199" i="4"/>
  <c r="M1198" i="4"/>
  <c r="K1198" i="4"/>
  <c r="M1197" i="4"/>
  <c r="K1197" i="4"/>
  <c r="M1196" i="4"/>
  <c r="K1196" i="4"/>
  <c r="M1195" i="4"/>
  <c r="K1195" i="4"/>
  <c r="M1194" i="4"/>
  <c r="K1194" i="4"/>
  <c r="M1193" i="4"/>
  <c r="K1193" i="4"/>
  <c r="M1192" i="4"/>
  <c r="K1192" i="4"/>
  <c r="M1191" i="4"/>
  <c r="K1191" i="4"/>
  <c r="M1190" i="4"/>
  <c r="K1190" i="4"/>
  <c r="M1189" i="4"/>
  <c r="K1189" i="4"/>
  <c r="M1188" i="4"/>
  <c r="K1188" i="4"/>
  <c r="M1187" i="4"/>
  <c r="K1187" i="4"/>
  <c r="M1186" i="4"/>
  <c r="K1186" i="4"/>
  <c r="M1185" i="4"/>
  <c r="K1185" i="4"/>
  <c r="M1184" i="4"/>
  <c r="K1184" i="4"/>
  <c r="M1183" i="4"/>
  <c r="K1183" i="4"/>
  <c r="M1182" i="4"/>
  <c r="K1182" i="4"/>
  <c r="M1181" i="4"/>
  <c r="K1181" i="4"/>
  <c r="M1180" i="4"/>
  <c r="K1180" i="4"/>
  <c r="M1179" i="4"/>
  <c r="K1179" i="4"/>
  <c r="M1178" i="4"/>
  <c r="K1178" i="4"/>
  <c r="M1177" i="4"/>
  <c r="K1177" i="4"/>
  <c r="M1176" i="4"/>
  <c r="K1176" i="4"/>
  <c r="M1175" i="4"/>
  <c r="K1175" i="4"/>
  <c r="M1174" i="4"/>
  <c r="K1174" i="4"/>
  <c r="M1173" i="4"/>
  <c r="K1173" i="4"/>
  <c r="M1172" i="4"/>
  <c r="K1172" i="4"/>
  <c r="M1171" i="4"/>
  <c r="K1171" i="4"/>
  <c r="M1170" i="4"/>
  <c r="K1170" i="4"/>
  <c r="M1169" i="4"/>
  <c r="K1169" i="4"/>
  <c r="M1168" i="4"/>
  <c r="K1168" i="4"/>
  <c r="M1167" i="4"/>
  <c r="K1167" i="4"/>
  <c r="M1166" i="4"/>
  <c r="K1166" i="4"/>
  <c r="M1165" i="4"/>
  <c r="K1165" i="4"/>
  <c r="M1164" i="4"/>
  <c r="K1164" i="4"/>
  <c r="M1163" i="4"/>
  <c r="K1163" i="4"/>
  <c r="M1162" i="4"/>
  <c r="K1162" i="4"/>
  <c r="M1161" i="4"/>
  <c r="K1161" i="4"/>
  <c r="M1160" i="4"/>
  <c r="K1160" i="4"/>
  <c r="M1159" i="4"/>
  <c r="K1159" i="4"/>
  <c r="M1158" i="4"/>
  <c r="K1158" i="4"/>
  <c r="M1157" i="4"/>
  <c r="K1157" i="4"/>
  <c r="M1156" i="4"/>
  <c r="K1156" i="4"/>
  <c r="M1155" i="4"/>
  <c r="K1155" i="4"/>
  <c r="M1154" i="4"/>
  <c r="K1154" i="4"/>
  <c r="M1153" i="4"/>
  <c r="K1153" i="4"/>
  <c r="M1152" i="4"/>
  <c r="K1152" i="4"/>
  <c r="M1151" i="4"/>
  <c r="K1151" i="4"/>
  <c r="M1150" i="4"/>
  <c r="K1150" i="4"/>
  <c r="M1149" i="4"/>
  <c r="K1149" i="4"/>
  <c r="M1148" i="4"/>
  <c r="K1148" i="4"/>
  <c r="M1147" i="4"/>
  <c r="K1147" i="4"/>
  <c r="M1146" i="4"/>
  <c r="K1146" i="4"/>
  <c r="M1145" i="4"/>
  <c r="K1145" i="4"/>
  <c r="M1144" i="4"/>
  <c r="K1144" i="4"/>
  <c r="M1143" i="4"/>
  <c r="K1143" i="4"/>
  <c r="M1142" i="4"/>
  <c r="K1142" i="4"/>
  <c r="M1141" i="4"/>
  <c r="K1141" i="4"/>
  <c r="M1140" i="4"/>
  <c r="K1140" i="4"/>
  <c r="M1139" i="4"/>
  <c r="K1139" i="4"/>
  <c r="M1138" i="4"/>
  <c r="K1138" i="4"/>
  <c r="M1137" i="4"/>
  <c r="K1137" i="4"/>
  <c r="M1136" i="4"/>
  <c r="K1136" i="4"/>
  <c r="M1135" i="4"/>
  <c r="K1135" i="4"/>
  <c r="M1134" i="4"/>
  <c r="K1134" i="4"/>
  <c r="M1133" i="4"/>
  <c r="K1133" i="4"/>
  <c r="M1132" i="4"/>
  <c r="K1132" i="4"/>
  <c r="M1131" i="4"/>
  <c r="K1131" i="4"/>
  <c r="M1130" i="4"/>
  <c r="K1130" i="4"/>
  <c r="M1129" i="4"/>
  <c r="K1129" i="4"/>
  <c r="M1128" i="4"/>
  <c r="K1128" i="4"/>
  <c r="M1127" i="4"/>
  <c r="K1127" i="4"/>
  <c r="M1126" i="4"/>
  <c r="K1126" i="4"/>
  <c r="M1125" i="4"/>
  <c r="K1125" i="4"/>
  <c r="M1124" i="4"/>
  <c r="K1124" i="4"/>
  <c r="M1123" i="4"/>
  <c r="K1123" i="4"/>
  <c r="M1122" i="4"/>
  <c r="K1122" i="4"/>
  <c r="M1121" i="4"/>
  <c r="K1121" i="4"/>
  <c r="M1120" i="4"/>
  <c r="K1120" i="4"/>
  <c r="M1119" i="4"/>
  <c r="K1119" i="4"/>
  <c r="M1118" i="4"/>
  <c r="K1118" i="4"/>
  <c r="M1117" i="4"/>
  <c r="K1117" i="4"/>
  <c r="M1116" i="4"/>
  <c r="K1116" i="4"/>
  <c r="M1115" i="4"/>
  <c r="K1115" i="4"/>
  <c r="M1114" i="4"/>
  <c r="K1114" i="4"/>
  <c r="M1113" i="4"/>
  <c r="K1113" i="4"/>
  <c r="M1112" i="4"/>
  <c r="K1112" i="4"/>
  <c r="M1111" i="4"/>
  <c r="K1111" i="4"/>
  <c r="M1110" i="4"/>
  <c r="K1110" i="4"/>
  <c r="M1109" i="4"/>
  <c r="K1109" i="4"/>
  <c r="M1108" i="4"/>
  <c r="K1108" i="4"/>
  <c r="M1107" i="4"/>
  <c r="K1107" i="4"/>
  <c r="M1106" i="4"/>
  <c r="K1106" i="4"/>
  <c r="M1105" i="4"/>
  <c r="K1105" i="4"/>
  <c r="M1104" i="4"/>
  <c r="K1104" i="4"/>
  <c r="M1103" i="4"/>
  <c r="K1103" i="4"/>
  <c r="M1102" i="4"/>
  <c r="K1102" i="4"/>
  <c r="M1101" i="4"/>
  <c r="K1101" i="4"/>
  <c r="M1100" i="4"/>
  <c r="K1100" i="4"/>
  <c r="M1099" i="4"/>
  <c r="K1099" i="4"/>
  <c r="M1098" i="4"/>
  <c r="K1098" i="4"/>
  <c r="M1097" i="4"/>
  <c r="K1097" i="4"/>
  <c r="M1096" i="4"/>
  <c r="K1096" i="4"/>
  <c r="M1095" i="4"/>
  <c r="K1095" i="4"/>
  <c r="M1094" i="4"/>
  <c r="K1094" i="4"/>
  <c r="M1093" i="4"/>
  <c r="K1093" i="4"/>
  <c r="M1092" i="4"/>
  <c r="K1092" i="4"/>
  <c r="M1091" i="4"/>
  <c r="K1091" i="4"/>
  <c r="M1090" i="4"/>
  <c r="K1090" i="4"/>
  <c r="M1089" i="4"/>
  <c r="K1089" i="4"/>
  <c r="M1088" i="4"/>
  <c r="K1088" i="4"/>
  <c r="M1087" i="4"/>
  <c r="K1087" i="4"/>
  <c r="M1086" i="4"/>
  <c r="K1086" i="4"/>
  <c r="M1085" i="4"/>
  <c r="K1085" i="4"/>
  <c r="M1084" i="4"/>
  <c r="K1084" i="4"/>
  <c r="M1083" i="4"/>
  <c r="K1083" i="4"/>
  <c r="M1082" i="4"/>
  <c r="K1082" i="4"/>
  <c r="M1081" i="4"/>
  <c r="K1081" i="4"/>
  <c r="M1080" i="4"/>
  <c r="K1080" i="4"/>
  <c r="M1079" i="4"/>
  <c r="K1079" i="4"/>
  <c r="M1078" i="4"/>
  <c r="K1078" i="4"/>
  <c r="M1077" i="4"/>
  <c r="K1077" i="4"/>
  <c r="M1076" i="4"/>
  <c r="K1076" i="4"/>
  <c r="M1075" i="4"/>
  <c r="K1075" i="4"/>
  <c r="M1074" i="4"/>
  <c r="K1074" i="4"/>
  <c r="M1073" i="4"/>
  <c r="K1073" i="4"/>
  <c r="M1072" i="4"/>
  <c r="K1072" i="4"/>
  <c r="M1071" i="4"/>
  <c r="K1071" i="4"/>
  <c r="M1070" i="4"/>
  <c r="K1070" i="4"/>
  <c r="M1069" i="4"/>
  <c r="K1069" i="4"/>
  <c r="M1068" i="4"/>
  <c r="K1068" i="4"/>
  <c r="M1067" i="4"/>
  <c r="K1067" i="4"/>
  <c r="M1066" i="4"/>
  <c r="K1066" i="4"/>
  <c r="M1065" i="4"/>
  <c r="K1065" i="4"/>
  <c r="M1064" i="4"/>
  <c r="K1064" i="4"/>
  <c r="M1063" i="4"/>
  <c r="K1063" i="4"/>
  <c r="M1062" i="4"/>
  <c r="K1062" i="4"/>
  <c r="M1061" i="4"/>
  <c r="K1061" i="4"/>
  <c r="M1060" i="4"/>
  <c r="K1060" i="4"/>
  <c r="M1059" i="4"/>
  <c r="K1059" i="4"/>
  <c r="M1058" i="4"/>
  <c r="K1058" i="4"/>
  <c r="M1057" i="4"/>
  <c r="K1057" i="4"/>
  <c r="M1056" i="4"/>
  <c r="K1056" i="4"/>
  <c r="M1055" i="4"/>
  <c r="K1055" i="4"/>
  <c r="M1054" i="4"/>
  <c r="K1054" i="4"/>
  <c r="M1053" i="4"/>
  <c r="K1053" i="4"/>
  <c r="M1052" i="4"/>
  <c r="K1052" i="4"/>
  <c r="M1051" i="4"/>
  <c r="K1051" i="4"/>
  <c r="M1050" i="4"/>
  <c r="K1050" i="4"/>
  <c r="L1050" i="4" s="1"/>
  <c r="M1049" i="4"/>
  <c r="K1049" i="4"/>
  <c r="L1049" i="4" s="1"/>
  <c r="M1048" i="4"/>
  <c r="K1048" i="4"/>
  <c r="L1048" i="4" s="1"/>
  <c r="M1047" i="4"/>
  <c r="K1047" i="4"/>
  <c r="L1047" i="4" s="1"/>
  <c r="M1046" i="4"/>
  <c r="K1046" i="4"/>
  <c r="L1046" i="4" s="1"/>
  <c r="M1045" i="4"/>
  <c r="K1045" i="4"/>
  <c r="L1045" i="4" s="1"/>
  <c r="M1044" i="4"/>
  <c r="K1044" i="4"/>
  <c r="L1044" i="4" s="1"/>
  <c r="M1043" i="4"/>
  <c r="K1043" i="4"/>
  <c r="L1043" i="4" s="1"/>
  <c r="M1042" i="4"/>
  <c r="K1042" i="4"/>
  <c r="L1042" i="4" s="1"/>
  <c r="M1041" i="4"/>
  <c r="K1041" i="4"/>
  <c r="L1041" i="4" s="1"/>
  <c r="M1040" i="4"/>
  <c r="K1040" i="4"/>
  <c r="L1040" i="4" s="1"/>
  <c r="M1039" i="4"/>
  <c r="K1039" i="4"/>
  <c r="L1039" i="4" s="1"/>
  <c r="M1038" i="4"/>
  <c r="K1038" i="4"/>
  <c r="L1038" i="4" s="1"/>
  <c r="M1037" i="4"/>
  <c r="K1037" i="4"/>
  <c r="L1037" i="4" s="1"/>
  <c r="M1036" i="4"/>
  <c r="K1036" i="4"/>
  <c r="L1036" i="4" s="1"/>
  <c r="M1035" i="4"/>
  <c r="K1035" i="4"/>
  <c r="L1035" i="4" s="1"/>
  <c r="M1034" i="4"/>
  <c r="K1034" i="4"/>
  <c r="L1034" i="4" s="1"/>
  <c r="M1033" i="4"/>
  <c r="K1033" i="4"/>
  <c r="L1033" i="4" s="1"/>
  <c r="M1032" i="4"/>
  <c r="K1032" i="4"/>
  <c r="L1032" i="4" s="1"/>
  <c r="M1031" i="4"/>
  <c r="K1031" i="4"/>
  <c r="L1031" i="4" s="1"/>
  <c r="M1030" i="4"/>
  <c r="K1030" i="4"/>
  <c r="L1030" i="4" s="1"/>
  <c r="M1029" i="4"/>
  <c r="K1029" i="4"/>
  <c r="L1029" i="4" s="1"/>
  <c r="M1028" i="4"/>
  <c r="K1028" i="4"/>
  <c r="L1028" i="4" s="1"/>
  <c r="M1027" i="4"/>
  <c r="K1027" i="4"/>
  <c r="L1027" i="4" s="1"/>
  <c r="M1026" i="4"/>
  <c r="K1026" i="4"/>
  <c r="L1026" i="4" s="1"/>
  <c r="M1025" i="4"/>
  <c r="K1025" i="4"/>
  <c r="L1025" i="4" s="1"/>
  <c r="M1024" i="4"/>
  <c r="K1024" i="4"/>
  <c r="L1024" i="4" s="1"/>
  <c r="M1023" i="4"/>
  <c r="K1023" i="4"/>
  <c r="L1023" i="4" s="1"/>
  <c r="M1022" i="4"/>
  <c r="K1022" i="4"/>
  <c r="L1022" i="4" s="1"/>
  <c r="M1021" i="4"/>
  <c r="K1021" i="4"/>
  <c r="L1021" i="4" s="1"/>
  <c r="M1020" i="4"/>
  <c r="K1020" i="4"/>
  <c r="L1020" i="4" s="1"/>
  <c r="M1019" i="4"/>
  <c r="K1019" i="4"/>
  <c r="L1019" i="4" s="1"/>
  <c r="M1018" i="4"/>
  <c r="K1018" i="4"/>
  <c r="L1018" i="4" s="1"/>
  <c r="M1017" i="4"/>
  <c r="K1017" i="4"/>
  <c r="L1017" i="4" s="1"/>
  <c r="M1016" i="4"/>
  <c r="K1016" i="4"/>
  <c r="L1016" i="4" s="1"/>
  <c r="M1015" i="4"/>
  <c r="K1015" i="4"/>
  <c r="L1015" i="4" s="1"/>
  <c r="M1014" i="4"/>
  <c r="K1014" i="4"/>
  <c r="L1014" i="4" s="1"/>
  <c r="M1013" i="4"/>
  <c r="K1013" i="4"/>
  <c r="L1013" i="4" s="1"/>
  <c r="M1012" i="4"/>
  <c r="K1012" i="4"/>
  <c r="L1012" i="4" s="1"/>
  <c r="M1011" i="4"/>
  <c r="K1011" i="4"/>
  <c r="L1011" i="4" s="1"/>
  <c r="M1010" i="4"/>
  <c r="K1010" i="4"/>
  <c r="L1010" i="4" s="1"/>
  <c r="M1009" i="4"/>
  <c r="K1009" i="4"/>
  <c r="L1009" i="4" s="1"/>
  <c r="M1008" i="4"/>
  <c r="K1008" i="4"/>
  <c r="L1008" i="4" s="1"/>
  <c r="M1007" i="4"/>
  <c r="K1007" i="4"/>
  <c r="L1007" i="4" s="1"/>
  <c r="M1006" i="4"/>
  <c r="K1006" i="4"/>
  <c r="L1006" i="4" s="1"/>
  <c r="M1005" i="4"/>
  <c r="K1005" i="4"/>
  <c r="L1005" i="4" s="1"/>
  <c r="M1004" i="4"/>
  <c r="K1004" i="4"/>
  <c r="L1004" i="4" s="1"/>
  <c r="M1003" i="4"/>
  <c r="K1003" i="4"/>
  <c r="L1003" i="4" s="1"/>
  <c r="M1002" i="4"/>
  <c r="K1002" i="4"/>
  <c r="L1002" i="4" s="1"/>
  <c r="M1001" i="4"/>
  <c r="K1001" i="4"/>
  <c r="L1001" i="4" s="1"/>
  <c r="M1000" i="4"/>
  <c r="K1000" i="4"/>
  <c r="L1000" i="4" s="1"/>
  <c r="M999" i="4"/>
  <c r="K999" i="4"/>
  <c r="L999" i="4" s="1"/>
  <c r="M998" i="4"/>
  <c r="K998" i="4"/>
  <c r="L998" i="4" s="1"/>
  <c r="M997" i="4"/>
  <c r="K997" i="4"/>
  <c r="L997" i="4" s="1"/>
  <c r="M996" i="4"/>
  <c r="K996" i="4"/>
  <c r="L996" i="4" s="1"/>
  <c r="M995" i="4"/>
  <c r="K995" i="4"/>
  <c r="L995" i="4" s="1"/>
  <c r="M994" i="4"/>
  <c r="K994" i="4"/>
  <c r="L994" i="4" s="1"/>
  <c r="M993" i="4"/>
  <c r="K993" i="4"/>
  <c r="L993" i="4" s="1"/>
  <c r="M992" i="4"/>
  <c r="K992" i="4"/>
  <c r="L992" i="4" s="1"/>
  <c r="M991" i="4"/>
  <c r="K991" i="4"/>
  <c r="L991" i="4" s="1"/>
  <c r="M990" i="4"/>
  <c r="K990" i="4"/>
  <c r="L990" i="4" s="1"/>
  <c r="M989" i="4"/>
  <c r="K989" i="4"/>
  <c r="L989" i="4" s="1"/>
  <c r="M988" i="4"/>
  <c r="K988" i="4"/>
  <c r="L988" i="4" s="1"/>
  <c r="M987" i="4"/>
  <c r="K987" i="4"/>
  <c r="L987" i="4" s="1"/>
  <c r="M986" i="4"/>
  <c r="K986" i="4"/>
  <c r="L986" i="4" s="1"/>
  <c r="M985" i="4"/>
  <c r="K985" i="4"/>
  <c r="L985" i="4" s="1"/>
  <c r="M984" i="4"/>
  <c r="K984" i="4"/>
  <c r="L984" i="4" s="1"/>
  <c r="M983" i="4"/>
  <c r="K983" i="4"/>
  <c r="L983" i="4" s="1"/>
  <c r="M982" i="4"/>
  <c r="K982" i="4"/>
  <c r="L982" i="4" s="1"/>
  <c r="M981" i="4"/>
  <c r="K981" i="4"/>
  <c r="L981" i="4" s="1"/>
  <c r="M980" i="4"/>
  <c r="K980" i="4"/>
  <c r="L980" i="4" s="1"/>
  <c r="M979" i="4"/>
  <c r="K979" i="4"/>
  <c r="L979" i="4" s="1"/>
  <c r="M978" i="4"/>
  <c r="K978" i="4"/>
  <c r="L978" i="4" s="1"/>
  <c r="M977" i="4"/>
  <c r="K977" i="4"/>
  <c r="L977" i="4" s="1"/>
  <c r="M976" i="4"/>
  <c r="K976" i="4"/>
  <c r="L976" i="4" s="1"/>
  <c r="M975" i="4"/>
  <c r="K975" i="4"/>
  <c r="L975" i="4" s="1"/>
  <c r="M974" i="4"/>
  <c r="K974" i="4"/>
  <c r="L974" i="4" s="1"/>
  <c r="M973" i="4"/>
  <c r="K973" i="4"/>
  <c r="L973" i="4" s="1"/>
  <c r="M972" i="4"/>
  <c r="K972" i="4"/>
  <c r="L972" i="4" s="1"/>
  <c r="M971" i="4"/>
  <c r="K971" i="4"/>
  <c r="L971" i="4" s="1"/>
  <c r="M970" i="4"/>
  <c r="K970" i="4"/>
  <c r="L970" i="4" s="1"/>
  <c r="M969" i="4"/>
  <c r="K969" i="4"/>
  <c r="L969" i="4" s="1"/>
  <c r="M968" i="4"/>
  <c r="K968" i="4"/>
  <c r="L968" i="4" s="1"/>
  <c r="M967" i="4"/>
  <c r="K967" i="4"/>
  <c r="L967" i="4" s="1"/>
  <c r="M966" i="4"/>
  <c r="K966" i="4"/>
  <c r="L966" i="4" s="1"/>
  <c r="M965" i="4"/>
  <c r="K965" i="4"/>
  <c r="L965" i="4" s="1"/>
  <c r="M964" i="4"/>
  <c r="K964" i="4"/>
  <c r="L964" i="4" s="1"/>
  <c r="M963" i="4"/>
  <c r="K963" i="4"/>
  <c r="L963" i="4" s="1"/>
  <c r="M962" i="4"/>
  <c r="K962" i="4"/>
  <c r="L962" i="4" s="1"/>
  <c r="M961" i="4"/>
  <c r="K961" i="4"/>
  <c r="L961" i="4" s="1"/>
  <c r="M960" i="4"/>
  <c r="K960" i="4"/>
  <c r="L960" i="4" s="1"/>
  <c r="M959" i="4"/>
  <c r="K959" i="4"/>
  <c r="L959" i="4" s="1"/>
  <c r="M958" i="4"/>
  <c r="K958" i="4"/>
  <c r="L958" i="4" s="1"/>
  <c r="M957" i="4"/>
  <c r="K957" i="4"/>
  <c r="L957" i="4" s="1"/>
  <c r="M956" i="4"/>
  <c r="K956" i="4"/>
  <c r="L956" i="4" s="1"/>
  <c r="M955" i="4"/>
  <c r="K955" i="4"/>
  <c r="L955" i="4" s="1"/>
  <c r="M954" i="4"/>
  <c r="K954" i="4"/>
  <c r="L954" i="4" s="1"/>
  <c r="M953" i="4"/>
  <c r="K953" i="4"/>
  <c r="L953" i="4" s="1"/>
  <c r="M952" i="4"/>
  <c r="K952" i="4"/>
  <c r="L952" i="4" s="1"/>
  <c r="M951" i="4"/>
  <c r="K951" i="4"/>
  <c r="L951" i="4" s="1"/>
  <c r="M950" i="4"/>
  <c r="K950" i="4"/>
  <c r="L950" i="4" s="1"/>
  <c r="M949" i="4"/>
  <c r="K949" i="4"/>
  <c r="L949" i="4" s="1"/>
  <c r="M948" i="4"/>
  <c r="K948" i="4"/>
  <c r="L948" i="4" s="1"/>
  <c r="M947" i="4"/>
  <c r="K947" i="4"/>
  <c r="L947" i="4" s="1"/>
  <c r="M946" i="4"/>
  <c r="K946" i="4"/>
  <c r="L946" i="4" s="1"/>
  <c r="M945" i="4"/>
  <c r="K945" i="4"/>
  <c r="L945" i="4" s="1"/>
  <c r="M944" i="4"/>
  <c r="K944" i="4"/>
  <c r="L944" i="4" s="1"/>
  <c r="M943" i="4"/>
  <c r="K943" i="4"/>
  <c r="L943" i="4" s="1"/>
  <c r="M942" i="4"/>
  <c r="K942" i="4"/>
  <c r="L942" i="4" s="1"/>
  <c r="M941" i="4"/>
  <c r="K941" i="4"/>
  <c r="L941" i="4" s="1"/>
  <c r="M940" i="4"/>
  <c r="K940" i="4"/>
  <c r="L940" i="4" s="1"/>
  <c r="M939" i="4"/>
  <c r="K939" i="4"/>
  <c r="L939" i="4" s="1"/>
  <c r="M938" i="4"/>
  <c r="K938" i="4"/>
  <c r="L938" i="4" s="1"/>
  <c r="M937" i="4"/>
  <c r="K937" i="4"/>
  <c r="L937" i="4" s="1"/>
  <c r="M936" i="4"/>
  <c r="K936" i="4"/>
  <c r="L936" i="4" s="1"/>
  <c r="M935" i="4"/>
  <c r="K935" i="4"/>
  <c r="L935" i="4" s="1"/>
  <c r="M934" i="4"/>
  <c r="K934" i="4"/>
  <c r="L934" i="4" s="1"/>
  <c r="M933" i="4"/>
  <c r="K933" i="4"/>
  <c r="L933" i="4" s="1"/>
  <c r="M932" i="4"/>
  <c r="K932" i="4"/>
  <c r="L932" i="4" s="1"/>
  <c r="M931" i="4"/>
  <c r="K931" i="4"/>
  <c r="L931" i="4" s="1"/>
  <c r="M930" i="4"/>
  <c r="K930" i="4"/>
  <c r="L930" i="4" s="1"/>
  <c r="M929" i="4"/>
  <c r="K929" i="4"/>
  <c r="L929" i="4" s="1"/>
  <c r="M928" i="4"/>
  <c r="K928" i="4"/>
  <c r="L928" i="4" s="1"/>
  <c r="M927" i="4"/>
  <c r="K927" i="4"/>
  <c r="L927" i="4" s="1"/>
  <c r="M926" i="4"/>
  <c r="K926" i="4"/>
  <c r="L926" i="4" s="1"/>
  <c r="M925" i="4"/>
  <c r="K925" i="4"/>
  <c r="L925" i="4" s="1"/>
  <c r="M924" i="4"/>
  <c r="K924" i="4"/>
  <c r="L924" i="4" s="1"/>
  <c r="M923" i="4"/>
  <c r="K923" i="4"/>
  <c r="L923" i="4" s="1"/>
  <c r="M922" i="4"/>
  <c r="K922" i="4"/>
  <c r="L922" i="4" s="1"/>
  <c r="M921" i="4"/>
  <c r="K921" i="4"/>
  <c r="L921" i="4" s="1"/>
  <c r="M920" i="4"/>
  <c r="K920" i="4"/>
  <c r="L920" i="4" s="1"/>
  <c r="M919" i="4"/>
  <c r="K919" i="4"/>
  <c r="L919" i="4" s="1"/>
  <c r="M918" i="4"/>
  <c r="K918" i="4"/>
  <c r="L918" i="4" s="1"/>
  <c r="M917" i="4"/>
  <c r="K917" i="4"/>
  <c r="L917" i="4" s="1"/>
  <c r="M916" i="4"/>
  <c r="K916" i="4"/>
  <c r="L916" i="4" s="1"/>
  <c r="M915" i="4"/>
  <c r="K915" i="4"/>
  <c r="L915" i="4" s="1"/>
  <c r="M914" i="4"/>
  <c r="K914" i="4"/>
  <c r="L914" i="4" s="1"/>
  <c r="M913" i="4"/>
  <c r="K913" i="4"/>
  <c r="L913" i="4" s="1"/>
  <c r="M912" i="4"/>
  <c r="K912" i="4"/>
  <c r="L912" i="4" s="1"/>
  <c r="M911" i="4"/>
  <c r="K911" i="4"/>
  <c r="M910" i="4"/>
  <c r="K910" i="4"/>
  <c r="L910" i="4" s="1"/>
  <c r="M909" i="4"/>
  <c r="K909" i="4"/>
  <c r="L909" i="4" s="1"/>
  <c r="M908" i="4"/>
  <c r="K908" i="4"/>
  <c r="L908" i="4" s="1"/>
  <c r="M907" i="4"/>
  <c r="K907" i="4"/>
  <c r="L907" i="4" s="1"/>
  <c r="M906" i="4"/>
  <c r="K906" i="4"/>
  <c r="L906" i="4" s="1"/>
  <c r="M905" i="4"/>
  <c r="K905" i="4"/>
  <c r="L905" i="4" s="1"/>
  <c r="M904" i="4"/>
  <c r="K904" i="4"/>
  <c r="L904" i="4" s="1"/>
  <c r="M903" i="4"/>
  <c r="K903" i="4"/>
  <c r="L903" i="4" s="1"/>
  <c r="M902" i="4"/>
  <c r="K902" i="4"/>
  <c r="L902" i="4" s="1"/>
  <c r="M901" i="4"/>
  <c r="K901" i="4"/>
  <c r="L901" i="4" s="1"/>
  <c r="M900" i="4"/>
  <c r="K900" i="4"/>
  <c r="L900" i="4" s="1"/>
  <c r="M899" i="4"/>
  <c r="K899" i="4"/>
  <c r="L899" i="4" s="1"/>
  <c r="M898" i="4"/>
  <c r="K898" i="4"/>
  <c r="L898" i="4" s="1"/>
  <c r="M897" i="4"/>
  <c r="K897" i="4"/>
  <c r="L897" i="4" s="1"/>
  <c r="M896" i="4"/>
  <c r="K896" i="4"/>
  <c r="L896" i="4" s="1"/>
  <c r="M895" i="4"/>
  <c r="K895" i="4"/>
  <c r="L895" i="4" s="1"/>
  <c r="M894" i="4"/>
  <c r="K894" i="4"/>
  <c r="L894" i="4" s="1"/>
  <c r="M893" i="4"/>
  <c r="K893" i="4"/>
  <c r="L893" i="4" s="1"/>
  <c r="M892" i="4"/>
  <c r="K892" i="4"/>
  <c r="L892" i="4" s="1"/>
  <c r="M891" i="4"/>
  <c r="K891" i="4"/>
  <c r="L891" i="4" s="1"/>
  <c r="M890" i="4"/>
  <c r="K890" i="4"/>
  <c r="L890" i="4" s="1"/>
  <c r="M889" i="4"/>
  <c r="K889" i="4"/>
  <c r="L889" i="4" s="1"/>
  <c r="M888" i="4"/>
  <c r="K888" i="4"/>
  <c r="L888" i="4" s="1"/>
  <c r="M887" i="4"/>
  <c r="K887" i="4"/>
  <c r="L887" i="4" s="1"/>
  <c r="M886" i="4"/>
  <c r="K886" i="4"/>
  <c r="L886" i="4" s="1"/>
  <c r="M885" i="4"/>
  <c r="K885" i="4"/>
  <c r="L885" i="4" s="1"/>
  <c r="M884" i="4"/>
  <c r="K884" i="4"/>
  <c r="L884" i="4" s="1"/>
  <c r="M883" i="4"/>
  <c r="K883" i="4"/>
  <c r="L883" i="4" s="1"/>
  <c r="M882" i="4"/>
  <c r="K882" i="4"/>
  <c r="M881" i="4"/>
  <c r="K881" i="4"/>
  <c r="M880" i="4"/>
  <c r="K880" i="4"/>
  <c r="M879" i="4"/>
  <c r="K879" i="4"/>
  <c r="M878" i="4"/>
  <c r="K878" i="4"/>
  <c r="M877" i="4"/>
  <c r="K877" i="4"/>
  <c r="M876" i="4"/>
  <c r="K876" i="4"/>
  <c r="M875" i="4"/>
  <c r="K875" i="4"/>
  <c r="M874" i="4"/>
  <c r="K874" i="4"/>
  <c r="M873" i="4"/>
  <c r="K873" i="4"/>
  <c r="M872" i="4"/>
  <c r="K872" i="4"/>
  <c r="M871" i="4"/>
  <c r="K871" i="4"/>
  <c r="M870" i="4"/>
  <c r="K870" i="4"/>
  <c r="M869" i="4"/>
  <c r="K869" i="4"/>
  <c r="M868" i="4"/>
  <c r="K868" i="4"/>
  <c r="M867" i="4"/>
  <c r="K867" i="4"/>
  <c r="M866" i="4"/>
  <c r="K866" i="4"/>
  <c r="M865" i="4"/>
  <c r="K865" i="4"/>
  <c r="M864" i="4"/>
  <c r="K864" i="4"/>
  <c r="M863" i="4"/>
  <c r="K863" i="4"/>
  <c r="M862" i="4"/>
  <c r="K862" i="4"/>
  <c r="M861" i="4"/>
  <c r="K861" i="4"/>
  <c r="M860" i="4"/>
  <c r="K860" i="4"/>
  <c r="M859" i="4"/>
  <c r="K859" i="4"/>
  <c r="M858" i="4"/>
  <c r="K858" i="4"/>
  <c r="M857" i="4"/>
  <c r="K857" i="4"/>
  <c r="M856" i="4"/>
  <c r="K856" i="4"/>
  <c r="M855" i="4"/>
  <c r="K855" i="4"/>
  <c r="M854" i="4"/>
  <c r="K854" i="4"/>
  <c r="M853" i="4"/>
  <c r="K853" i="4"/>
  <c r="M852" i="4"/>
  <c r="K852" i="4"/>
  <c r="M851" i="4"/>
  <c r="K851" i="4"/>
  <c r="M850" i="4"/>
  <c r="K850" i="4"/>
  <c r="M849" i="4"/>
  <c r="K849" i="4"/>
  <c r="M848" i="4"/>
  <c r="K848" i="4"/>
  <c r="M847" i="4"/>
  <c r="K847" i="4"/>
  <c r="M846" i="4"/>
  <c r="K846" i="4"/>
  <c r="M845" i="4"/>
  <c r="K845" i="4"/>
  <c r="M844" i="4"/>
  <c r="K844" i="4"/>
  <c r="M843" i="4"/>
  <c r="K843" i="4"/>
  <c r="M842" i="4"/>
  <c r="K842" i="4"/>
  <c r="M841" i="4"/>
  <c r="K841" i="4"/>
  <c r="M840" i="4"/>
  <c r="K840" i="4"/>
  <c r="M839" i="4"/>
  <c r="K839" i="4"/>
  <c r="M838" i="4"/>
  <c r="K838" i="4"/>
  <c r="M837" i="4"/>
  <c r="K837" i="4"/>
  <c r="M836" i="4"/>
  <c r="K836" i="4"/>
  <c r="M835" i="4"/>
  <c r="K835" i="4"/>
  <c r="M834" i="4"/>
  <c r="K834" i="4"/>
  <c r="M833" i="4"/>
  <c r="K833" i="4"/>
  <c r="M832" i="4"/>
  <c r="K832" i="4"/>
  <c r="M831" i="4"/>
  <c r="K831" i="4"/>
  <c r="M830" i="4"/>
  <c r="K830" i="4"/>
  <c r="M829" i="4"/>
  <c r="K829" i="4"/>
  <c r="M828" i="4"/>
  <c r="K828" i="4"/>
  <c r="M827" i="4"/>
  <c r="K827" i="4"/>
  <c r="M826" i="4"/>
  <c r="K826" i="4"/>
  <c r="M825" i="4"/>
  <c r="K825" i="4"/>
  <c r="M824" i="4"/>
  <c r="K824" i="4"/>
  <c r="M823" i="4"/>
  <c r="K823" i="4"/>
  <c r="M822" i="4"/>
  <c r="K822" i="4"/>
  <c r="M821" i="4"/>
  <c r="K821" i="4"/>
  <c r="M820" i="4"/>
  <c r="K820" i="4"/>
  <c r="M819" i="4"/>
  <c r="K819" i="4"/>
  <c r="M818" i="4"/>
  <c r="K818" i="4"/>
  <c r="M817" i="4"/>
  <c r="K817" i="4"/>
  <c r="M816" i="4"/>
  <c r="K816" i="4"/>
  <c r="M815" i="4"/>
  <c r="K815" i="4"/>
  <c r="M814" i="4"/>
  <c r="K814" i="4"/>
  <c r="M813" i="4"/>
  <c r="K813" i="4"/>
  <c r="M812" i="4"/>
  <c r="K812" i="4"/>
  <c r="M811" i="4"/>
  <c r="K811" i="4"/>
  <c r="M810" i="4"/>
  <c r="K810" i="4"/>
  <c r="M809" i="4"/>
  <c r="K809" i="4"/>
  <c r="M808" i="4"/>
  <c r="K808" i="4"/>
  <c r="M807" i="4"/>
  <c r="K807" i="4"/>
  <c r="M806" i="4"/>
  <c r="K806" i="4"/>
  <c r="M805" i="4"/>
  <c r="K805" i="4"/>
  <c r="M804" i="4"/>
  <c r="K804" i="4"/>
  <c r="M803" i="4"/>
  <c r="K803" i="4"/>
  <c r="M802" i="4"/>
  <c r="K802" i="4"/>
  <c r="M801" i="4"/>
  <c r="K801" i="4"/>
  <c r="M800" i="4"/>
  <c r="K800" i="4"/>
  <c r="M799" i="4"/>
  <c r="K799" i="4"/>
  <c r="M798" i="4"/>
  <c r="K798" i="4"/>
  <c r="M797" i="4"/>
  <c r="K797" i="4"/>
  <c r="M796" i="4"/>
  <c r="K796" i="4"/>
  <c r="M795" i="4"/>
  <c r="K795" i="4"/>
  <c r="M794" i="4"/>
  <c r="K794" i="4"/>
  <c r="M793" i="4"/>
  <c r="K793" i="4"/>
  <c r="M792" i="4"/>
  <c r="K792" i="4"/>
  <c r="M791" i="4"/>
  <c r="K791" i="4"/>
  <c r="M790" i="4"/>
  <c r="K790" i="4"/>
  <c r="M789" i="4"/>
  <c r="K789" i="4"/>
  <c r="M788" i="4"/>
  <c r="K788" i="4"/>
  <c r="M787" i="4"/>
  <c r="K787" i="4"/>
  <c r="M786" i="4"/>
  <c r="K786" i="4"/>
  <c r="M785" i="4"/>
  <c r="K785" i="4"/>
  <c r="M784" i="4"/>
  <c r="K784" i="4"/>
  <c r="M783" i="4"/>
  <c r="K783" i="4"/>
  <c r="M782" i="4"/>
  <c r="K782" i="4"/>
  <c r="M781" i="4"/>
  <c r="K781" i="4"/>
  <c r="M780" i="4"/>
  <c r="K780" i="4"/>
  <c r="M779" i="4"/>
  <c r="K779" i="4"/>
  <c r="M778" i="4"/>
  <c r="K778" i="4"/>
  <c r="M777" i="4"/>
  <c r="K777" i="4"/>
  <c r="M776" i="4"/>
  <c r="K776" i="4"/>
  <c r="M775" i="4"/>
  <c r="K775" i="4"/>
  <c r="M774" i="4"/>
  <c r="K774" i="4"/>
  <c r="M773" i="4"/>
  <c r="K773" i="4"/>
  <c r="M772" i="4"/>
  <c r="K772" i="4"/>
  <c r="M771" i="4"/>
  <c r="K771" i="4"/>
  <c r="M770" i="4"/>
  <c r="K770" i="4"/>
  <c r="M769" i="4"/>
  <c r="K769" i="4"/>
  <c r="M768" i="4"/>
  <c r="K768" i="4"/>
  <c r="M767" i="4"/>
  <c r="K767" i="4"/>
  <c r="M766" i="4"/>
  <c r="K766" i="4"/>
  <c r="M765" i="4"/>
  <c r="K765" i="4"/>
  <c r="M764" i="4"/>
  <c r="K764" i="4"/>
  <c r="M763" i="4"/>
  <c r="K763" i="4"/>
  <c r="M762" i="4"/>
  <c r="K762" i="4"/>
  <c r="M761" i="4"/>
  <c r="K761" i="4"/>
  <c r="M760" i="4"/>
  <c r="K760" i="4"/>
  <c r="M759" i="4"/>
  <c r="K759" i="4"/>
  <c r="M758" i="4"/>
  <c r="K758" i="4"/>
  <c r="M757" i="4"/>
  <c r="K757" i="4"/>
  <c r="M756" i="4"/>
  <c r="K756" i="4"/>
  <c r="M755" i="4"/>
  <c r="K755" i="4"/>
  <c r="M754" i="4"/>
  <c r="K754" i="4"/>
  <c r="M753" i="4"/>
  <c r="K753" i="4"/>
  <c r="M752" i="4"/>
  <c r="K752" i="4"/>
  <c r="M751" i="4"/>
  <c r="K751" i="4"/>
  <c r="M750" i="4"/>
  <c r="K750" i="4"/>
  <c r="M749" i="4"/>
  <c r="K749" i="4"/>
  <c r="M748" i="4"/>
  <c r="K748" i="4"/>
  <c r="M747" i="4"/>
  <c r="K747" i="4"/>
  <c r="M746" i="4"/>
  <c r="K746" i="4"/>
  <c r="M745" i="4"/>
  <c r="K745" i="4"/>
  <c r="M744" i="4"/>
  <c r="K744" i="4"/>
  <c r="M743" i="4"/>
  <c r="K743" i="4"/>
  <c r="M742" i="4"/>
  <c r="K742" i="4"/>
  <c r="M741" i="4"/>
  <c r="K741" i="4"/>
  <c r="M740" i="4"/>
  <c r="K740" i="4"/>
  <c r="M739" i="4"/>
  <c r="K739" i="4"/>
  <c r="M738" i="4"/>
  <c r="K738" i="4"/>
  <c r="M737" i="4"/>
  <c r="K737" i="4"/>
  <c r="M736" i="4"/>
  <c r="K736" i="4"/>
  <c r="M735" i="4"/>
  <c r="K735" i="4"/>
  <c r="M734" i="4"/>
  <c r="K734" i="4"/>
  <c r="M733" i="4"/>
  <c r="K733" i="4"/>
  <c r="M732" i="4"/>
  <c r="K732" i="4"/>
  <c r="M731" i="4"/>
  <c r="K731" i="4"/>
  <c r="M730" i="4"/>
  <c r="K730" i="4"/>
  <c r="M729" i="4"/>
  <c r="K729" i="4"/>
  <c r="M728" i="4"/>
  <c r="K728" i="4"/>
  <c r="M727" i="4"/>
  <c r="K727" i="4"/>
  <c r="M726" i="4"/>
  <c r="K726" i="4"/>
  <c r="M725" i="4"/>
  <c r="K725" i="4"/>
  <c r="M724" i="4"/>
  <c r="K724" i="4"/>
  <c r="M723" i="4"/>
  <c r="K723" i="4"/>
  <c r="M722" i="4"/>
  <c r="K722" i="4"/>
  <c r="M721" i="4"/>
  <c r="K721" i="4"/>
  <c r="M720" i="4"/>
  <c r="K720" i="4"/>
  <c r="M719" i="4"/>
  <c r="K719" i="4"/>
  <c r="M718" i="4"/>
  <c r="K718" i="4"/>
  <c r="M717" i="4"/>
  <c r="K717" i="4"/>
  <c r="M716" i="4"/>
  <c r="K716" i="4"/>
  <c r="M715" i="4"/>
  <c r="K715" i="4"/>
  <c r="M714" i="4"/>
  <c r="K714" i="4"/>
  <c r="M713" i="4"/>
  <c r="K713" i="4"/>
  <c r="M712" i="4"/>
  <c r="K712" i="4"/>
  <c r="M711" i="4"/>
  <c r="K711" i="4"/>
  <c r="M710" i="4"/>
  <c r="K710" i="4"/>
  <c r="M709" i="4"/>
  <c r="K709" i="4"/>
  <c r="M708" i="4"/>
  <c r="K708" i="4"/>
  <c r="M707" i="4"/>
  <c r="K707" i="4"/>
  <c r="M706" i="4"/>
  <c r="K706" i="4"/>
  <c r="M705" i="4"/>
  <c r="K705" i="4"/>
  <c r="M704" i="4"/>
  <c r="K704" i="4"/>
  <c r="M703" i="4"/>
  <c r="K703" i="4"/>
  <c r="M702" i="4"/>
  <c r="K702" i="4"/>
  <c r="M701" i="4"/>
  <c r="K701" i="4"/>
  <c r="M700" i="4"/>
  <c r="K700" i="4"/>
  <c r="M699" i="4"/>
  <c r="K699" i="4"/>
  <c r="M698" i="4"/>
  <c r="K698" i="4"/>
  <c r="M697" i="4"/>
  <c r="K697" i="4"/>
  <c r="M696" i="4"/>
  <c r="K696" i="4"/>
  <c r="M695" i="4"/>
  <c r="K695" i="4"/>
  <c r="M694" i="4"/>
  <c r="K694" i="4"/>
  <c r="M693" i="4"/>
  <c r="K693" i="4"/>
  <c r="M692" i="4"/>
  <c r="K692" i="4"/>
  <c r="M691" i="4"/>
  <c r="K691" i="4"/>
  <c r="M690" i="4"/>
  <c r="K690" i="4"/>
  <c r="M689" i="4"/>
  <c r="K689" i="4"/>
  <c r="M688" i="4"/>
  <c r="K688" i="4"/>
  <c r="M687" i="4"/>
  <c r="K687" i="4"/>
  <c r="M686" i="4"/>
  <c r="K686" i="4"/>
  <c r="M685" i="4"/>
  <c r="K685" i="4"/>
  <c r="M684" i="4"/>
  <c r="K684" i="4"/>
  <c r="M683" i="4"/>
  <c r="K683" i="4"/>
  <c r="M682" i="4"/>
  <c r="K682" i="4"/>
  <c r="M681" i="4"/>
  <c r="K681" i="4"/>
  <c r="M680" i="4"/>
  <c r="K680" i="4"/>
  <c r="M679" i="4"/>
  <c r="K679" i="4"/>
  <c r="M678" i="4"/>
  <c r="K678" i="4"/>
  <c r="M677" i="4"/>
  <c r="K677" i="4"/>
  <c r="M676" i="4"/>
  <c r="K676" i="4"/>
  <c r="M675" i="4"/>
  <c r="K675" i="4"/>
  <c r="M674" i="4"/>
  <c r="K674" i="4"/>
  <c r="M673" i="4"/>
  <c r="K673" i="4"/>
  <c r="M672" i="4"/>
  <c r="K672" i="4"/>
  <c r="M671" i="4"/>
  <c r="K671" i="4"/>
  <c r="M670" i="4"/>
  <c r="K670" i="4"/>
  <c r="M669" i="4"/>
  <c r="K669" i="4"/>
  <c r="M668" i="4"/>
  <c r="K668" i="4"/>
  <c r="M667" i="4"/>
  <c r="K667" i="4"/>
  <c r="M666" i="4"/>
  <c r="K666" i="4"/>
  <c r="M665" i="4"/>
  <c r="K665" i="4"/>
  <c r="M664" i="4"/>
  <c r="K664" i="4"/>
  <c r="M663" i="4"/>
  <c r="K663" i="4"/>
  <c r="M662" i="4"/>
  <c r="K662" i="4"/>
  <c r="M661" i="4"/>
  <c r="K661" i="4"/>
  <c r="M660" i="4"/>
  <c r="K660" i="4"/>
  <c r="M659" i="4"/>
  <c r="K659" i="4"/>
  <c r="M658" i="4"/>
  <c r="K658" i="4"/>
  <c r="M657" i="4"/>
  <c r="K657" i="4"/>
  <c r="M656" i="4"/>
  <c r="K656" i="4"/>
  <c r="M655" i="4"/>
  <c r="K655" i="4"/>
  <c r="M654" i="4"/>
  <c r="K654" i="4"/>
  <c r="M653" i="4"/>
  <c r="K653" i="4"/>
  <c r="M652" i="4"/>
  <c r="K652" i="4"/>
  <c r="M651" i="4"/>
  <c r="K651" i="4"/>
  <c r="M650" i="4"/>
  <c r="K650" i="4"/>
  <c r="M649" i="4"/>
  <c r="K649" i="4"/>
  <c r="M648" i="4"/>
  <c r="K648" i="4"/>
  <c r="M647" i="4"/>
  <c r="K647" i="4"/>
  <c r="M646" i="4"/>
  <c r="K646" i="4"/>
  <c r="M645" i="4"/>
  <c r="K645" i="4"/>
  <c r="M644" i="4"/>
  <c r="K644" i="4"/>
  <c r="M643" i="4"/>
  <c r="K643" i="4"/>
  <c r="M642" i="4"/>
  <c r="K642" i="4"/>
  <c r="M641" i="4"/>
  <c r="K641" i="4"/>
  <c r="L641" i="4" s="1"/>
  <c r="M640" i="4"/>
  <c r="K640" i="4"/>
  <c r="L640" i="4" s="1"/>
  <c r="M639" i="4"/>
  <c r="K639" i="4"/>
  <c r="L639" i="4" s="1"/>
  <c r="M638" i="4"/>
  <c r="K638" i="4"/>
  <c r="L638" i="4" s="1"/>
  <c r="M637" i="4"/>
  <c r="K637" i="4"/>
  <c r="L637" i="4" s="1"/>
  <c r="M636" i="4"/>
  <c r="K636" i="4"/>
  <c r="L636" i="4" s="1"/>
  <c r="M635" i="4"/>
  <c r="K635" i="4"/>
  <c r="L635" i="4" s="1"/>
  <c r="M634" i="4"/>
  <c r="K634" i="4"/>
  <c r="L634" i="4" s="1"/>
  <c r="M633" i="4"/>
  <c r="K633" i="4"/>
  <c r="L633" i="4" s="1"/>
  <c r="M632" i="4"/>
  <c r="K632" i="4"/>
  <c r="L632" i="4" s="1"/>
  <c r="M631" i="4"/>
  <c r="K631" i="4"/>
  <c r="L631" i="4" s="1"/>
  <c r="M630" i="4"/>
  <c r="K630" i="4"/>
  <c r="L630" i="4" s="1"/>
  <c r="M629" i="4"/>
  <c r="K629" i="4"/>
  <c r="L629" i="4" s="1"/>
  <c r="M628" i="4"/>
  <c r="K628" i="4"/>
  <c r="L628" i="4" s="1"/>
  <c r="M627" i="4"/>
  <c r="K627" i="4"/>
  <c r="L627" i="4" s="1"/>
  <c r="M626" i="4"/>
  <c r="K626" i="4"/>
  <c r="L626" i="4" s="1"/>
  <c r="M625" i="4"/>
  <c r="K625" i="4"/>
  <c r="L625" i="4" s="1"/>
  <c r="M624" i="4"/>
  <c r="K624" i="4"/>
  <c r="L624" i="4" s="1"/>
  <c r="M623" i="4"/>
  <c r="K623" i="4"/>
  <c r="L623" i="4" s="1"/>
  <c r="M622" i="4"/>
  <c r="K622" i="4"/>
  <c r="L622" i="4" s="1"/>
  <c r="M621" i="4"/>
  <c r="K621" i="4"/>
  <c r="L621" i="4" s="1"/>
  <c r="M620" i="4"/>
  <c r="K620" i="4"/>
  <c r="L620" i="4" s="1"/>
  <c r="M619" i="4"/>
  <c r="K619" i="4"/>
  <c r="L619" i="4" s="1"/>
  <c r="M618" i="4"/>
  <c r="K618" i="4"/>
  <c r="L618" i="4" s="1"/>
  <c r="M617" i="4"/>
  <c r="K617" i="4"/>
  <c r="L617" i="4" s="1"/>
  <c r="M616" i="4"/>
  <c r="K616" i="4"/>
  <c r="L616" i="4" s="1"/>
  <c r="M615" i="4"/>
  <c r="K615" i="4"/>
  <c r="L615" i="4" s="1"/>
  <c r="M614" i="4"/>
  <c r="K614" i="4"/>
  <c r="L614" i="4" s="1"/>
  <c r="M613" i="4"/>
  <c r="K613" i="4"/>
  <c r="L613" i="4" s="1"/>
  <c r="M612" i="4"/>
  <c r="K612" i="4"/>
  <c r="L612" i="4" s="1"/>
  <c r="M611" i="4"/>
  <c r="K611" i="4"/>
  <c r="L611" i="4" s="1"/>
  <c r="M610" i="4"/>
  <c r="K610" i="4"/>
  <c r="L610" i="4" s="1"/>
  <c r="M609" i="4"/>
  <c r="K609" i="4"/>
  <c r="L609" i="4" s="1"/>
  <c r="M608" i="4"/>
  <c r="K608" i="4"/>
  <c r="L608" i="4" s="1"/>
  <c r="M607" i="4"/>
  <c r="K607" i="4"/>
  <c r="L607" i="4" s="1"/>
  <c r="M606" i="4"/>
  <c r="K606" i="4"/>
  <c r="L606" i="4" s="1"/>
  <c r="M605" i="4"/>
  <c r="K605" i="4"/>
  <c r="L605" i="4" s="1"/>
  <c r="M604" i="4"/>
  <c r="K604" i="4"/>
  <c r="L604" i="4" s="1"/>
  <c r="M603" i="4"/>
  <c r="K603" i="4"/>
  <c r="L603" i="4" s="1"/>
  <c r="M602" i="4"/>
  <c r="K602" i="4"/>
  <c r="L602" i="4" s="1"/>
  <c r="M601" i="4"/>
  <c r="K601" i="4"/>
  <c r="L601" i="4" s="1"/>
  <c r="M600" i="4"/>
  <c r="K600" i="4"/>
  <c r="L600" i="4" s="1"/>
  <c r="M599" i="4"/>
  <c r="K599" i="4"/>
  <c r="L599" i="4" s="1"/>
  <c r="M598" i="4"/>
  <c r="K598" i="4"/>
  <c r="L598" i="4" s="1"/>
  <c r="M597" i="4"/>
  <c r="K597" i="4"/>
  <c r="L597" i="4" s="1"/>
  <c r="M596" i="4"/>
  <c r="K596" i="4"/>
  <c r="L596" i="4" s="1"/>
  <c r="M595" i="4"/>
  <c r="K595" i="4"/>
  <c r="L595" i="4" s="1"/>
  <c r="M594" i="4"/>
  <c r="K594" i="4"/>
  <c r="L594" i="4" s="1"/>
  <c r="M593" i="4"/>
  <c r="K593" i="4"/>
  <c r="L593" i="4" s="1"/>
  <c r="M592" i="4"/>
  <c r="K592" i="4"/>
  <c r="L592" i="4" s="1"/>
  <c r="M591" i="4"/>
  <c r="K591" i="4"/>
  <c r="L591" i="4" s="1"/>
  <c r="M590" i="4"/>
  <c r="K590" i="4"/>
  <c r="L590" i="4" s="1"/>
  <c r="M589" i="4"/>
  <c r="K589" i="4"/>
  <c r="L589" i="4" s="1"/>
  <c r="M588" i="4"/>
  <c r="K588" i="4"/>
  <c r="L588" i="4" s="1"/>
  <c r="M587" i="4"/>
  <c r="K587" i="4"/>
  <c r="L587" i="4" s="1"/>
  <c r="M586" i="4"/>
  <c r="K586" i="4"/>
  <c r="L586" i="4" s="1"/>
  <c r="M585" i="4"/>
  <c r="K585" i="4"/>
  <c r="L585" i="4" s="1"/>
  <c r="M584" i="4"/>
  <c r="K584" i="4"/>
  <c r="L584" i="4" s="1"/>
  <c r="M583" i="4"/>
  <c r="K583" i="4"/>
  <c r="L583" i="4" s="1"/>
  <c r="M582" i="4"/>
  <c r="K582" i="4"/>
  <c r="L582" i="4" s="1"/>
  <c r="M581" i="4"/>
  <c r="K581" i="4"/>
  <c r="L581" i="4" s="1"/>
  <c r="M580" i="4"/>
  <c r="K580" i="4"/>
  <c r="L580" i="4" s="1"/>
  <c r="M579" i="4"/>
  <c r="K579" i="4"/>
  <c r="L579" i="4" s="1"/>
  <c r="M578" i="4"/>
  <c r="K578" i="4"/>
  <c r="L578" i="4" s="1"/>
  <c r="M577" i="4"/>
  <c r="K577" i="4"/>
  <c r="L577" i="4" s="1"/>
  <c r="M576" i="4"/>
  <c r="K576" i="4"/>
  <c r="L576" i="4" s="1"/>
  <c r="M575" i="4"/>
  <c r="K575" i="4"/>
  <c r="L575" i="4" s="1"/>
  <c r="M574" i="4"/>
  <c r="K574" i="4"/>
  <c r="L574" i="4" s="1"/>
  <c r="M573" i="4"/>
  <c r="K573" i="4"/>
  <c r="L573" i="4" s="1"/>
  <c r="M572" i="4"/>
  <c r="K572" i="4"/>
  <c r="L572" i="4" s="1"/>
  <c r="M571" i="4"/>
  <c r="K571" i="4"/>
  <c r="L571" i="4" s="1"/>
  <c r="M570" i="4"/>
  <c r="K570" i="4"/>
  <c r="L570" i="4" s="1"/>
  <c r="M569" i="4"/>
  <c r="K569" i="4"/>
  <c r="L569" i="4" s="1"/>
  <c r="M568" i="4"/>
  <c r="K568" i="4"/>
  <c r="L568" i="4" s="1"/>
  <c r="M567" i="4"/>
  <c r="K567" i="4"/>
  <c r="L567" i="4" s="1"/>
  <c r="M566" i="4"/>
  <c r="K566" i="4"/>
  <c r="L566" i="4" s="1"/>
  <c r="M565" i="4"/>
  <c r="K565" i="4"/>
  <c r="L565" i="4" s="1"/>
  <c r="M564" i="4"/>
  <c r="K564" i="4"/>
  <c r="L564" i="4" s="1"/>
  <c r="M563" i="4"/>
  <c r="K563" i="4"/>
  <c r="L563" i="4" s="1"/>
  <c r="M562" i="4"/>
  <c r="K562" i="4"/>
  <c r="L562" i="4" s="1"/>
  <c r="M561" i="4"/>
  <c r="K561" i="4"/>
  <c r="L561" i="4" s="1"/>
  <c r="M560" i="4"/>
  <c r="K560" i="4"/>
  <c r="L560" i="4" s="1"/>
  <c r="M559" i="4"/>
  <c r="K559" i="4"/>
  <c r="L559" i="4" s="1"/>
  <c r="M558" i="4"/>
  <c r="K558" i="4"/>
  <c r="L558" i="4" s="1"/>
  <c r="M557" i="4"/>
  <c r="K557" i="4"/>
  <c r="L557" i="4" s="1"/>
  <c r="M556" i="4"/>
  <c r="K556" i="4"/>
  <c r="L556" i="4" s="1"/>
  <c r="M555" i="4"/>
  <c r="K555" i="4"/>
  <c r="L555" i="4" s="1"/>
  <c r="M554" i="4"/>
  <c r="K554" i="4"/>
  <c r="L554" i="4" s="1"/>
  <c r="M553" i="4"/>
  <c r="K553" i="4"/>
  <c r="L553" i="4" s="1"/>
  <c r="M552" i="4"/>
  <c r="K552" i="4"/>
  <c r="L552" i="4" s="1"/>
  <c r="M551" i="4"/>
  <c r="K551" i="4"/>
  <c r="L551" i="4" s="1"/>
  <c r="M550" i="4"/>
  <c r="K550" i="4"/>
  <c r="L550" i="4" s="1"/>
  <c r="M549" i="4"/>
  <c r="K549" i="4"/>
  <c r="L549" i="4" s="1"/>
  <c r="M548" i="4"/>
  <c r="K548" i="4"/>
  <c r="L548" i="4" s="1"/>
  <c r="M547" i="4"/>
  <c r="K547" i="4"/>
  <c r="L547" i="4" s="1"/>
  <c r="M546" i="4"/>
  <c r="K546" i="4"/>
  <c r="L546" i="4" s="1"/>
  <c r="M545" i="4"/>
  <c r="K545" i="4"/>
  <c r="L545" i="4" s="1"/>
  <c r="M544" i="4"/>
  <c r="K544" i="4"/>
  <c r="L544" i="4" s="1"/>
  <c r="M543" i="4"/>
  <c r="K543" i="4"/>
  <c r="L543" i="4" s="1"/>
  <c r="M542" i="4"/>
  <c r="K542" i="4"/>
  <c r="L542" i="4" s="1"/>
  <c r="M541" i="4"/>
  <c r="K541" i="4"/>
  <c r="L541" i="4" s="1"/>
  <c r="M540" i="4"/>
  <c r="K540" i="4"/>
  <c r="L540" i="4" s="1"/>
  <c r="M539" i="4"/>
  <c r="K539" i="4"/>
  <c r="L539" i="4" s="1"/>
  <c r="M538" i="4"/>
  <c r="K538" i="4"/>
  <c r="L538" i="4" s="1"/>
  <c r="M537" i="4"/>
  <c r="K537" i="4"/>
  <c r="L537" i="4" s="1"/>
  <c r="M536" i="4"/>
  <c r="K536" i="4"/>
  <c r="L536" i="4" s="1"/>
  <c r="M535" i="4"/>
  <c r="K535" i="4"/>
  <c r="L535" i="4" s="1"/>
  <c r="M534" i="4"/>
  <c r="K534" i="4"/>
  <c r="L534" i="4" s="1"/>
  <c r="M533" i="4"/>
  <c r="K533" i="4"/>
  <c r="L533" i="4" s="1"/>
  <c r="M532" i="4"/>
  <c r="K532" i="4"/>
  <c r="L532" i="4" s="1"/>
  <c r="M531" i="4"/>
  <c r="K531" i="4"/>
  <c r="L531" i="4" s="1"/>
  <c r="M530" i="4"/>
  <c r="K530" i="4"/>
  <c r="L530" i="4" s="1"/>
  <c r="M529" i="4"/>
  <c r="K529" i="4"/>
  <c r="L529" i="4" s="1"/>
  <c r="M528" i="4"/>
  <c r="K528" i="4"/>
  <c r="L528" i="4" s="1"/>
  <c r="M527" i="4"/>
  <c r="K527" i="4"/>
  <c r="L527" i="4" s="1"/>
  <c r="M526" i="4"/>
  <c r="K526" i="4"/>
  <c r="L526" i="4" s="1"/>
  <c r="M525" i="4"/>
  <c r="K525" i="4"/>
  <c r="L525" i="4" s="1"/>
  <c r="M524" i="4"/>
  <c r="K524" i="4"/>
  <c r="L524" i="4" s="1"/>
  <c r="M523" i="4"/>
  <c r="K523" i="4"/>
  <c r="L523" i="4" s="1"/>
  <c r="M522" i="4"/>
  <c r="K522" i="4"/>
  <c r="L522" i="4" s="1"/>
  <c r="M521" i="4"/>
  <c r="K521" i="4"/>
  <c r="L521" i="4" s="1"/>
  <c r="M520" i="4"/>
  <c r="K520" i="4"/>
  <c r="L520" i="4" s="1"/>
  <c r="M519" i="4"/>
  <c r="K519" i="4"/>
  <c r="L519" i="4" s="1"/>
  <c r="M518" i="4"/>
  <c r="K518" i="4"/>
  <c r="L518" i="4" s="1"/>
  <c r="M517" i="4"/>
  <c r="K517" i="4"/>
  <c r="L517" i="4" s="1"/>
  <c r="M516" i="4"/>
  <c r="K516" i="4"/>
  <c r="L516" i="4" s="1"/>
  <c r="M515" i="4"/>
  <c r="K515" i="4"/>
  <c r="L515" i="4" s="1"/>
  <c r="M514" i="4"/>
  <c r="K514" i="4"/>
  <c r="L514" i="4" s="1"/>
  <c r="M513" i="4"/>
  <c r="K513" i="4"/>
  <c r="L513" i="4" s="1"/>
  <c r="M512" i="4"/>
  <c r="K512" i="4"/>
  <c r="L512" i="4" s="1"/>
  <c r="M511" i="4"/>
  <c r="K511" i="4"/>
  <c r="L511" i="4" s="1"/>
  <c r="M510" i="4"/>
  <c r="K510" i="4"/>
  <c r="L510" i="4" s="1"/>
  <c r="M509" i="4"/>
  <c r="K509" i="4"/>
  <c r="L509" i="4" s="1"/>
  <c r="M508" i="4"/>
  <c r="K508" i="4"/>
  <c r="L508" i="4" s="1"/>
  <c r="M507" i="4"/>
  <c r="K507" i="4"/>
  <c r="L507" i="4" s="1"/>
  <c r="M506" i="4"/>
  <c r="K506" i="4"/>
  <c r="L506" i="4" s="1"/>
  <c r="M505" i="4"/>
  <c r="K505" i="4"/>
  <c r="L505" i="4" s="1"/>
  <c r="M504" i="4"/>
  <c r="K504" i="4"/>
  <c r="L504" i="4" s="1"/>
  <c r="M503" i="4"/>
  <c r="K503" i="4"/>
  <c r="L503" i="4" s="1"/>
  <c r="M502" i="4"/>
  <c r="K502" i="4"/>
  <c r="L502" i="4" s="1"/>
  <c r="M501" i="4"/>
  <c r="K501" i="4"/>
  <c r="L501" i="4" s="1"/>
  <c r="M500" i="4"/>
  <c r="K500" i="4"/>
  <c r="L500" i="4" s="1"/>
  <c r="M499" i="4"/>
  <c r="K499" i="4"/>
  <c r="L499" i="4" s="1"/>
  <c r="M498" i="4"/>
  <c r="K498" i="4"/>
  <c r="L498" i="4" s="1"/>
  <c r="M497" i="4"/>
  <c r="K497" i="4"/>
  <c r="L497" i="4" s="1"/>
  <c r="M496" i="4"/>
  <c r="K496" i="4"/>
  <c r="L496" i="4" s="1"/>
  <c r="M495" i="4"/>
  <c r="K495" i="4"/>
  <c r="L495" i="4" s="1"/>
  <c r="M494" i="4"/>
  <c r="K494" i="4"/>
  <c r="L494" i="4" s="1"/>
  <c r="M493" i="4"/>
  <c r="K493" i="4"/>
  <c r="L493" i="4" s="1"/>
  <c r="M492" i="4"/>
  <c r="K492" i="4"/>
  <c r="L492" i="4" s="1"/>
  <c r="M491" i="4"/>
  <c r="K491" i="4"/>
  <c r="L491" i="4" s="1"/>
  <c r="M490" i="4"/>
  <c r="K490" i="4"/>
  <c r="L490" i="4" s="1"/>
  <c r="M489" i="4"/>
  <c r="K489" i="4"/>
  <c r="L489" i="4" s="1"/>
  <c r="M488" i="4"/>
  <c r="K488" i="4"/>
  <c r="L488" i="4" s="1"/>
  <c r="M487" i="4"/>
  <c r="K487" i="4"/>
  <c r="L487" i="4" s="1"/>
  <c r="M486" i="4"/>
  <c r="K486" i="4"/>
  <c r="L486" i="4" s="1"/>
  <c r="M485" i="4"/>
  <c r="K485" i="4"/>
  <c r="L485" i="4" s="1"/>
  <c r="M484" i="4"/>
  <c r="K484" i="4"/>
  <c r="L484" i="4" s="1"/>
  <c r="M483" i="4"/>
  <c r="K483" i="4"/>
  <c r="L483" i="4" s="1"/>
  <c r="M482" i="4"/>
  <c r="K482" i="4"/>
  <c r="L482" i="4" s="1"/>
  <c r="M481" i="4"/>
  <c r="K481" i="4"/>
  <c r="L481" i="4" s="1"/>
  <c r="M480" i="4"/>
  <c r="K480" i="4"/>
  <c r="L480" i="4" s="1"/>
  <c r="M479" i="4"/>
  <c r="K479" i="4"/>
  <c r="L479" i="4" s="1"/>
  <c r="M478" i="4"/>
  <c r="K478" i="4"/>
  <c r="L478" i="4" s="1"/>
  <c r="M477" i="4"/>
  <c r="K477" i="4"/>
  <c r="L477" i="4" s="1"/>
  <c r="M476" i="4"/>
  <c r="K476" i="4"/>
  <c r="L476" i="4" s="1"/>
  <c r="M475" i="4"/>
  <c r="K475" i="4"/>
  <c r="L475" i="4" s="1"/>
  <c r="M474" i="4"/>
  <c r="K474" i="4"/>
  <c r="L474" i="4" s="1"/>
  <c r="M473" i="4"/>
  <c r="K473" i="4"/>
  <c r="L473" i="4" s="1"/>
  <c r="M472" i="4"/>
  <c r="K472" i="4"/>
  <c r="L472" i="4" s="1"/>
  <c r="M471" i="4"/>
  <c r="K471" i="4"/>
  <c r="L471" i="4" s="1"/>
  <c r="M470" i="4"/>
  <c r="K470" i="4"/>
  <c r="L470" i="4" s="1"/>
  <c r="M469" i="4"/>
  <c r="K469" i="4"/>
  <c r="L469" i="4" s="1"/>
  <c r="M468" i="4"/>
  <c r="K468" i="4"/>
  <c r="L468" i="4" s="1"/>
  <c r="M467" i="4"/>
  <c r="K467" i="4"/>
  <c r="L467" i="4" s="1"/>
  <c r="M466" i="4"/>
  <c r="K466" i="4"/>
  <c r="L466" i="4" s="1"/>
  <c r="M465" i="4"/>
  <c r="K465" i="4"/>
  <c r="L465" i="4" s="1"/>
  <c r="M464" i="4"/>
  <c r="K464" i="4"/>
  <c r="L464" i="4" s="1"/>
  <c r="M463" i="4"/>
  <c r="K463" i="4"/>
  <c r="L463" i="4" s="1"/>
  <c r="M462" i="4"/>
  <c r="K462" i="4"/>
  <c r="L462" i="4" s="1"/>
  <c r="M461" i="4"/>
  <c r="K461" i="4"/>
  <c r="L461" i="4" s="1"/>
  <c r="M460" i="4"/>
  <c r="K460" i="4"/>
  <c r="L460" i="4" s="1"/>
  <c r="M459" i="4"/>
  <c r="K459" i="4"/>
  <c r="L459" i="4" s="1"/>
  <c r="M458" i="4"/>
  <c r="K458" i="4"/>
  <c r="L458" i="4" s="1"/>
  <c r="M457" i="4"/>
  <c r="K457" i="4"/>
  <c r="L457" i="4" s="1"/>
  <c r="M456" i="4"/>
  <c r="K456" i="4"/>
  <c r="L456" i="4" s="1"/>
  <c r="M455" i="4"/>
  <c r="K455" i="4"/>
  <c r="L455" i="4" s="1"/>
  <c r="M454" i="4"/>
  <c r="K454" i="4"/>
  <c r="L454" i="4" s="1"/>
  <c r="M453" i="4"/>
  <c r="K453" i="4"/>
  <c r="L453" i="4" s="1"/>
  <c r="M452" i="4"/>
  <c r="K452" i="4"/>
  <c r="L452" i="4" s="1"/>
  <c r="M451" i="4"/>
  <c r="K451" i="4"/>
  <c r="L451" i="4" s="1"/>
  <c r="M450" i="4"/>
  <c r="K450" i="4"/>
  <c r="L450" i="4" s="1"/>
  <c r="M449" i="4"/>
  <c r="K449" i="4"/>
  <c r="L449" i="4" s="1"/>
  <c r="M448" i="4"/>
  <c r="K448" i="4"/>
  <c r="L448" i="4" s="1"/>
  <c r="M447" i="4"/>
  <c r="K447" i="4"/>
  <c r="L447" i="4" s="1"/>
  <c r="M446" i="4"/>
  <c r="K446" i="4"/>
  <c r="L446" i="4" s="1"/>
  <c r="M445" i="4"/>
  <c r="K445" i="4"/>
  <c r="L445" i="4" s="1"/>
  <c r="M444" i="4"/>
  <c r="K444" i="4"/>
  <c r="L444" i="4" s="1"/>
  <c r="M443" i="4"/>
  <c r="K443" i="4"/>
  <c r="M442" i="4"/>
  <c r="K442" i="4"/>
  <c r="M441" i="4"/>
  <c r="K441" i="4"/>
  <c r="M440" i="4"/>
  <c r="K440" i="4"/>
  <c r="M439" i="4"/>
  <c r="K439" i="4"/>
  <c r="M438" i="4"/>
  <c r="K438" i="4"/>
  <c r="M437" i="4"/>
  <c r="K437" i="4"/>
  <c r="M436" i="4"/>
  <c r="K436" i="4"/>
  <c r="M435" i="4"/>
  <c r="K435" i="4"/>
  <c r="M434" i="4"/>
  <c r="K434" i="4"/>
  <c r="M433" i="4"/>
  <c r="K433" i="4"/>
  <c r="M432" i="4"/>
  <c r="K432" i="4"/>
  <c r="M431" i="4"/>
  <c r="K431" i="4"/>
  <c r="M430" i="4"/>
  <c r="K430" i="4"/>
  <c r="M429" i="4"/>
  <c r="K429" i="4"/>
  <c r="M428" i="4"/>
  <c r="K428" i="4"/>
  <c r="M427" i="4"/>
  <c r="K427" i="4"/>
  <c r="M426" i="4"/>
  <c r="K426" i="4"/>
  <c r="M425" i="4"/>
  <c r="K425" i="4"/>
  <c r="M424" i="4"/>
  <c r="K424" i="4"/>
  <c r="M423" i="4"/>
  <c r="K423" i="4"/>
  <c r="M422" i="4"/>
  <c r="K422" i="4"/>
  <c r="M421" i="4"/>
  <c r="K421" i="4"/>
  <c r="M420" i="4"/>
  <c r="K420" i="4"/>
  <c r="M419" i="4"/>
  <c r="K419" i="4"/>
  <c r="M418" i="4"/>
  <c r="K418" i="4"/>
  <c r="M417" i="4"/>
  <c r="K417" i="4"/>
  <c r="M416" i="4"/>
  <c r="K416" i="4"/>
  <c r="M415" i="4"/>
  <c r="K415" i="4"/>
  <c r="M414" i="4"/>
  <c r="K414" i="4"/>
  <c r="M413" i="4"/>
  <c r="K413" i="4"/>
  <c r="M412" i="4"/>
  <c r="K412" i="4"/>
  <c r="M411" i="4"/>
  <c r="K411" i="4"/>
  <c r="M410" i="4"/>
  <c r="K410" i="4"/>
  <c r="M409" i="4"/>
  <c r="K409" i="4"/>
  <c r="M408" i="4"/>
  <c r="K408" i="4"/>
  <c r="M407" i="4"/>
  <c r="K407" i="4"/>
  <c r="M406" i="4"/>
  <c r="K406" i="4"/>
  <c r="M405" i="4"/>
  <c r="K405" i="4"/>
  <c r="M404" i="4"/>
  <c r="K404" i="4"/>
  <c r="M403" i="4"/>
  <c r="K403" i="4"/>
  <c r="M402" i="4"/>
  <c r="K402" i="4"/>
  <c r="M401" i="4"/>
  <c r="K401" i="4"/>
  <c r="M400" i="4"/>
  <c r="K400" i="4"/>
  <c r="M399" i="4"/>
  <c r="K399" i="4"/>
  <c r="M398" i="4"/>
  <c r="K398" i="4"/>
  <c r="M397" i="4"/>
  <c r="K397" i="4"/>
  <c r="M396" i="4"/>
  <c r="K396" i="4"/>
  <c r="M395" i="4"/>
  <c r="K395" i="4"/>
  <c r="M394" i="4"/>
  <c r="K394" i="4"/>
  <c r="M393" i="4"/>
  <c r="K393" i="4"/>
  <c r="M392" i="4"/>
  <c r="K392" i="4"/>
  <c r="M391" i="4"/>
  <c r="K391" i="4"/>
  <c r="M390" i="4"/>
  <c r="K390" i="4"/>
  <c r="M389" i="4"/>
  <c r="K389" i="4"/>
  <c r="M388" i="4"/>
  <c r="K388" i="4"/>
  <c r="M387" i="4"/>
  <c r="K387" i="4"/>
  <c r="M386" i="4"/>
  <c r="K386" i="4"/>
  <c r="M385" i="4"/>
  <c r="K385" i="4"/>
  <c r="M384" i="4"/>
  <c r="K384" i="4"/>
  <c r="M383" i="4"/>
  <c r="K383" i="4"/>
  <c r="M382" i="4"/>
  <c r="K382" i="4"/>
  <c r="M381" i="4"/>
  <c r="K381" i="4"/>
  <c r="M380" i="4"/>
  <c r="K380" i="4"/>
  <c r="M379" i="4"/>
  <c r="K379" i="4"/>
  <c r="M378" i="4"/>
  <c r="K378" i="4"/>
  <c r="M377" i="4"/>
  <c r="K377" i="4"/>
  <c r="M376" i="4"/>
  <c r="K376" i="4"/>
  <c r="M375" i="4"/>
  <c r="K375" i="4"/>
  <c r="M374" i="4"/>
  <c r="K374" i="4"/>
  <c r="M373" i="4"/>
  <c r="K373" i="4"/>
  <c r="M372" i="4"/>
  <c r="K372" i="4"/>
  <c r="M371" i="4"/>
  <c r="K371" i="4"/>
  <c r="M370" i="4"/>
  <c r="K370" i="4"/>
  <c r="M369" i="4"/>
  <c r="K369" i="4"/>
  <c r="M368" i="4"/>
  <c r="K368" i="4"/>
  <c r="M367" i="4"/>
  <c r="K367" i="4"/>
  <c r="M366" i="4"/>
  <c r="K366" i="4"/>
  <c r="L366" i="4" s="1"/>
  <c r="M365" i="4"/>
  <c r="K365" i="4"/>
  <c r="L365" i="4" s="1"/>
  <c r="M364" i="4"/>
  <c r="K364" i="4"/>
  <c r="L364" i="4" s="1"/>
  <c r="M363" i="4"/>
  <c r="K363" i="4"/>
  <c r="L363" i="4" s="1"/>
  <c r="M362" i="4"/>
  <c r="K362" i="4"/>
  <c r="L362" i="4" s="1"/>
  <c r="M361" i="4"/>
  <c r="K361" i="4"/>
  <c r="L361" i="4" s="1"/>
  <c r="M360" i="4"/>
  <c r="K360" i="4"/>
  <c r="L360" i="4" s="1"/>
  <c r="M359" i="4"/>
  <c r="K359" i="4"/>
  <c r="L359" i="4" s="1"/>
  <c r="M358" i="4"/>
  <c r="K358" i="4"/>
  <c r="L358" i="4" s="1"/>
  <c r="M357" i="4"/>
  <c r="K357" i="4"/>
  <c r="L357" i="4" s="1"/>
  <c r="M356" i="4"/>
  <c r="K356" i="4"/>
  <c r="L356" i="4" s="1"/>
  <c r="M355" i="4"/>
  <c r="K355" i="4"/>
  <c r="L355" i="4" s="1"/>
  <c r="M354" i="4"/>
  <c r="K354" i="4"/>
  <c r="L354" i="4" s="1"/>
  <c r="M353" i="4"/>
  <c r="K353" i="4"/>
  <c r="L353" i="4" s="1"/>
  <c r="M352" i="4"/>
  <c r="K352" i="4"/>
  <c r="L352" i="4" s="1"/>
  <c r="M351" i="4"/>
  <c r="K351" i="4"/>
  <c r="L351" i="4" s="1"/>
  <c r="M350" i="4"/>
  <c r="K350" i="4"/>
  <c r="L350" i="4" s="1"/>
  <c r="M349" i="4"/>
  <c r="K349" i="4"/>
  <c r="L349" i="4" s="1"/>
  <c r="M348" i="4"/>
  <c r="K348" i="4"/>
  <c r="L348" i="4" s="1"/>
  <c r="M347" i="4"/>
  <c r="K347" i="4"/>
  <c r="L347" i="4" s="1"/>
  <c r="M346" i="4"/>
  <c r="K346" i="4"/>
  <c r="L346" i="4" s="1"/>
  <c r="M345" i="4"/>
  <c r="K345" i="4"/>
  <c r="L345" i="4" s="1"/>
  <c r="M344" i="4"/>
  <c r="K344" i="4"/>
  <c r="L344" i="4" s="1"/>
  <c r="M343" i="4"/>
  <c r="K343" i="4"/>
  <c r="L343" i="4" s="1"/>
  <c r="M342" i="4"/>
  <c r="K342" i="4"/>
  <c r="L342" i="4" s="1"/>
  <c r="M341" i="4"/>
  <c r="K341" i="4"/>
  <c r="L341" i="4" s="1"/>
  <c r="M340" i="4"/>
  <c r="K340" i="4"/>
  <c r="L340" i="4" s="1"/>
  <c r="M339" i="4"/>
  <c r="K339" i="4"/>
  <c r="L339" i="4" s="1"/>
  <c r="M338" i="4"/>
  <c r="K338" i="4"/>
  <c r="L338" i="4" s="1"/>
  <c r="M337" i="4"/>
  <c r="K337" i="4"/>
  <c r="L337" i="4" s="1"/>
  <c r="M336" i="4"/>
  <c r="K336" i="4"/>
  <c r="L336" i="4" s="1"/>
  <c r="M335" i="4"/>
  <c r="K335" i="4"/>
  <c r="L335" i="4" s="1"/>
  <c r="M334" i="4"/>
  <c r="K334" i="4"/>
  <c r="L334" i="4" s="1"/>
  <c r="M333" i="4"/>
  <c r="K333" i="4"/>
  <c r="L333" i="4" s="1"/>
  <c r="M332" i="4"/>
  <c r="K332" i="4"/>
  <c r="L332" i="4" s="1"/>
  <c r="M331" i="4"/>
  <c r="K331" i="4"/>
  <c r="L331" i="4" s="1"/>
  <c r="M330" i="4"/>
  <c r="K330" i="4"/>
  <c r="L330" i="4" s="1"/>
  <c r="M329" i="4"/>
  <c r="K329" i="4"/>
  <c r="L329" i="4" s="1"/>
  <c r="M328" i="4"/>
  <c r="K328" i="4"/>
  <c r="L328" i="4" s="1"/>
  <c r="M327" i="4"/>
  <c r="K327" i="4"/>
  <c r="L327" i="4" s="1"/>
  <c r="M326" i="4"/>
  <c r="K326" i="4"/>
  <c r="L326" i="4" s="1"/>
  <c r="M325" i="4"/>
  <c r="K325" i="4"/>
  <c r="L325" i="4" s="1"/>
  <c r="M324" i="4"/>
  <c r="K324" i="4"/>
  <c r="L324" i="4" s="1"/>
  <c r="M323" i="4"/>
  <c r="K323" i="4"/>
  <c r="L323" i="4" s="1"/>
  <c r="M322" i="4"/>
  <c r="K322" i="4"/>
  <c r="L322" i="4" s="1"/>
  <c r="M321" i="4"/>
  <c r="K321" i="4"/>
  <c r="L321" i="4" s="1"/>
  <c r="M320" i="4"/>
  <c r="K320" i="4"/>
  <c r="L320" i="4" s="1"/>
  <c r="M319" i="4"/>
  <c r="K319" i="4"/>
  <c r="L319" i="4" s="1"/>
  <c r="M318" i="4"/>
  <c r="K318" i="4"/>
  <c r="L318" i="4" s="1"/>
  <c r="M317" i="4"/>
  <c r="K317" i="4"/>
  <c r="L317" i="4" s="1"/>
  <c r="M316" i="4"/>
  <c r="K316" i="4"/>
  <c r="L316" i="4" s="1"/>
  <c r="M315" i="4"/>
  <c r="K315" i="4"/>
  <c r="L315" i="4" s="1"/>
  <c r="M314" i="4"/>
  <c r="K314" i="4"/>
  <c r="L314" i="4" s="1"/>
  <c r="M313" i="4"/>
  <c r="K313" i="4"/>
  <c r="L313" i="4" s="1"/>
  <c r="M312" i="4"/>
  <c r="K312" i="4"/>
  <c r="L312" i="4" s="1"/>
  <c r="M311" i="4"/>
  <c r="K311" i="4"/>
  <c r="L311" i="4" s="1"/>
  <c r="M310" i="4"/>
  <c r="K310" i="4"/>
  <c r="L310" i="4" s="1"/>
  <c r="M309" i="4"/>
  <c r="K309" i="4"/>
  <c r="L309" i="4" s="1"/>
  <c r="M308" i="4"/>
  <c r="K308" i="4"/>
  <c r="L308" i="4" s="1"/>
  <c r="M307" i="4"/>
  <c r="K307" i="4"/>
  <c r="L307" i="4" s="1"/>
  <c r="M306" i="4"/>
  <c r="K306" i="4"/>
  <c r="L306" i="4" s="1"/>
  <c r="M305" i="4"/>
  <c r="K305" i="4"/>
  <c r="L305" i="4" s="1"/>
  <c r="M304" i="4"/>
  <c r="K304" i="4"/>
  <c r="L304" i="4" s="1"/>
  <c r="M303" i="4"/>
  <c r="K303" i="4"/>
  <c r="L303" i="4" s="1"/>
  <c r="M302" i="4"/>
  <c r="K302" i="4"/>
  <c r="L302" i="4" s="1"/>
  <c r="M301" i="4"/>
  <c r="K301" i="4"/>
  <c r="L301" i="4" s="1"/>
  <c r="M300" i="4"/>
  <c r="K300" i="4"/>
  <c r="L300" i="4" s="1"/>
  <c r="M299" i="4"/>
  <c r="K299" i="4"/>
  <c r="L299" i="4" s="1"/>
  <c r="M298" i="4"/>
  <c r="K298" i="4"/>
  <c r="L298" i="4" s="1"/>
  <c r="M297" i="4"/>
  <c r="K297" i="4"/>
  <c r="L297" i="4" s="1"/>
  <c r="M296" i="4"/>
  <c r="K296" i="4"/>
  <c r="L296" i="4" s="1"/>
  <c r="M295" i="4"/>
  <c r="K295" i="4"/>
  <c r="L295" i="4" s="1"/>
  <c r="M294" i="4"/>
  <c r="K294" i="4"/>
  <c r="L294" i="4" s="1"/>
  <c r="M293" i="4"/>
  <c r="K293" i="4"/>
  <c r="L293" i="4" s="1"/>
  <c r="M292" i="4"/>
  <c r="K292" i="4"/>
  <c r="L292" i="4" s="1"/>
  <c r="M291" i="4"/>
  <c r="K291" i="4"/>
  <c r="L291" i="4" s="1"/>
  <c r="M290" i="4"/>
  <c r="K290" i="4"/>
  <c r="L290" i="4" s="1"/>
  <c r="M289" i="4"/>
  <c r="K289" i="4"/>
  <c r="L289" i="4" s="1"/>
  <c r="M288" i="4"/>
  <c r="K288" i="4"/>
  <c r="L288" i="4" s="1"/>
  <c r="M287" i="4"/>
  <c r="K287" i="4"/>
  <c r="L287" i="4" s="1"/>
  <c r="M286" i="4"/>
  <c r="K286" i="4"/>
  <c r="L286" i="4" s="1"/>
  <c r="M285" i="4"/>
  <c r="K285" i="4"/>
  <c r="L285" i="4" s="1"/>
  <c r="M284" i="4"/>
  <c r="K284" i="4"/>
  <c r="L284" i="4" s="1"/>
  <c r="M283" i="4"/>
  <c r="K283" i="4"/>
  <c r="L283" i="4" s="1"/>
  <c r="M282" i="4"/>
  <c r="K282" i="4"/>
  <c r="L282" i="4" s="1"/>
  <c r="M281" i="4"/>
  <c r="K281" i="4"/>
  <c r="L281" i="4" s="1"/>
  <c r="M280" i="4"/>
  <c r="K280" i="4"/>
  <c r="L280" i="4" s="1"/>
  <c r="M279" i="4"/>
  <c r="K279" i="4"/>
  <c r="L279" i="4" s="1"/>
  <c r="M278" i="4"/>
  <c r="K278" i="4"/>
  <c r="L278" i="4" s="1"/>
  <c r="M277" i="4"/>
  <c r="K277" i="4"/>
  <c r="L277" i="4" s="1"/>
  <c r="M276" i="4"/>
  <c r="K276" i="4"/>
  <c r="L276" i="4" s="1"/>
  <c r="M275" i="4"/>
  <c r="K275" i="4"/>
  <c r="L275" i="4" s="1"/>
  <c r="M274" i="4"/>
  <c r="K274" i="4"/>
  <c r="L274" i="4" s="1"/>
  <c r="M273" i="4"/>
  <c r="K273" i="4"/>
  <c r="L273" i="4" s="1"/>
  <c r="M272" i="4"/>
  <c r="K272" i="4"/>
  <c r="L272" i="4" s="1"/>
  <c r="M271" i="4"/>
  <c r="K271" i="4"/>
  <c r="L271" i="4" s="1"/>
  <c r="M270" i="4"/>
  <c r="K270" i="4"/>
  <c r="L270" i="4" s="1"/>
  <c r="M269" i="4"/>
  <c r="K269" i="4"/>
  <c r="L269" i="4" s="1"/>
  <c r="M268" i="4"/>
  <c r="K268" i="4"/>
  <c r="L268" i="4" s="1"/>
  <c r="M267" i="4"/>
  <c r="K267" i="4"/>
  <c r="L267" i="4" s="1"/>
  <c r="M266" i="4"/>
  <c r="K266" i="4"/>
  <c r="L266" i="4" s="1"/>
  <c r="M265" i="4"/>
  <c r="K265" i="4"/>
  <c r="L265" i="4" s="1"/>
  <c r="M264" i="4"/>
  <c r="K264" i="4"/>
  <c r="L264" i="4" s="1"/>
  <c r="M263" i="4"/>
  <c r="K263" i="4"/>
  <c r="L263" i="4" s="1"/>
  <c r="M262" i="4"/>
  <c r="K262" i="4"/>
  <c r="L262" i="4" s="1"/>
  <c r="M261" i="4"/>
  <c r="K261" i="4"/>
  <c r="L261" i="4" s="1"/>
  <c r="M260" i="4"/>
  <c r="K260" i="4"/>
  <c r="L260" i="4" s="1"/>
  <c r="M259" i="4"/>
  <c r="K259" i="4"/>
  <c r="L259" i="4" s="1"/>
  <c r="M258" i="4"/>
  <c r="K258" i="4"/>
  <c r="L258" i="4" s="1"/>
  <c r="M257" i="4"/>
  <c r="K257" i="4"/>
  <c r="L257" i="4" s="1"/>
  <c r="M256" i="4"/>
  <c r="K256" i="4"/>
  <c r="L256" i="4" s="1"/>
  <c r="M255" i="4"/>
  <c r="K255" i="4"/>
  <c r="L255" i="4" s="1"/>
  <c r="M254" i="4"/>
  <c r="K254" i="4"/>
  <c r="L254" i="4" s="1"/>
  <c r="M253" i="4"/>
  <c r="K253" i="4"/>
  <c r="L253" i="4" s="1"/>
  <c r="M252" i="4"/>
  <c r="K252" i="4"/>
  <c r="L252" i="4" s="1"/>
  <c r="M251" i="4"/>
  <c r="K251" i="4"/>
  <c r="L251" i="4" s="1"/>
  <c r="M250" i="4"/>
  <c r="K250" i="4"/>
  <c r="L250" i="4" s="1"/>
  <c r="M249" i="4"/>
  <c r="K249" i="4"/>
  <c r="L249" i="4" s="1"/>
  <c r="M248" i="4"/>
  <c r="K248" i="4"/>
  <c r="L248" i="4" s="1"/>
  <c r="M247" i="4"/>
  <c r="K247" i="4"/>
  <c r="L247" i="4" s="1"/>
  <c r="M246" i="4"/>
  <c r="K246" i="4"/>
  <c r="L246" i="4" s="1"/>
  <c r="M245" i="4"/>
  <c r="K245" i="4"/>
  <c r="L245" i="4" s="1"/>
  <c r="M244" i="4"/>
  <c r="K244" i="4"/>
  <c r="L244" i="4" s="1"/>
  <c r="M243" i="4"/>
  <c r="K243" i="4"/>
  <c r="L243" i="4" s="1"/>
  <c r="M242" i="4"/>
  <c r="K242" i="4"/>
  <c r="L242" i="4" s="1"/>
  <c r="M241" i="4"/>
  <c r="K241" i="4"/>
  <c r="L241" i="4" s="1"/>
  <c r="M240" i="4"/>
  <c r="K240" i="4"/>
  <c r="L240" i="4" s="1"/>
  <c r="M239" i="4"/>
  <c r="K239" i="4"/>
  <c r="L239" i="4" s="1"/>
  <c r="M238" i="4"/>
  <c r="K238" i="4"/>
  <c r="L238" i="4" s="1"/>
  <c r="M237" i="4"/>
  <c r="K237" i="4"/>
  <c r="L237" i="4" s="1"/>
  <c r="M236" i="4"/>
  <c r="K236" i="4"/>
  <c r="L236" i="4" s="1"/>
  <c r="M235" i="4"/>
  <c r="K235" i="4"/>
  <c r="L235" i="4" s="1"/>
  <c r="M234" i="4"/>
  <c r="K234" i="4"/>
  <c r="L234" i="4" s="1"/>
  <c r="M233" i="4"/>
  <c r="K233" i="4"/>
  <c r="L233" i="4" s="1"/>
  <c r="M232" i="4"/>
  <c r="K232" i="4"/>
  <c r="L232" i="4" s="1"/>
  <c r="M231" i="4"/>
  <c r="K231" i="4"/>
  <c r="L231" i="4" s="1"/>
  <c r="M230" i="4"/>
  <c r="K230" i="4"/>
  <c r="L230" i="4" s="1"/>
  <c r="M229" i="4"/>
  <c r="K229" i="4"/>
  <c r="L229" i="4" s="1"/>
  <c r="M228" i="4"/>
  <c r="K228" i="4"/>
  <c r="L228" i="4" s="1"/>
  <c r="M227" i="4"/>
  <c r="K227" i="4"/>
  <c r="L227" i="4" s="1"/>
  <c r="M226" i="4"/>
  <c r="K226" i="4"/>
  <c r="L226" i="4" s="1"/>
  <c r="M225" i="4"/>
  <c r="K225" i="4"/>
  <c r="L225" i="4" s="1"/>
  <c r="M224" i="4"/>
  <c r="K224" i="4"/>
  <c r="L224" i="4" s="1"/>
  <c r="M223" i="4"/>
  <c r="K223" i="4"/>
  <c r="L223" i="4" s="1"/>
  <c r="M222" i="4"/>
  <c r="K222" i="4"/>
  <c r="L222" i="4" s="1"/>
  <c r="M221" i="4"/>
  <c r="K221" i="4"/>
  <c r="L221" i="4" s="1"/>
  <c r="M220" i="4"/>
  <c r="K220" i="4"/>
  <c r="L220" i="4" s="1"/>
  <c r="M219" i="4"/>
  <c r="K219" i="4"/>
  <c r="L219" i="4" s="1"/>
  <c r="M218" i="4"/>
  <c r="K218" i="4"/>
  <c r="L218" i="4" s="1"/>
  <c r="M217" i="4"/>
  <c r="K217" i="4"/>
  <c r="L217" i="4" s="1"/>
  <c r="M216" i="4"/>
  <c r="K216" i="4"/>
  <c r="L216" i="4" s="1"/>
  <c r="M215" i="4"/>
  <c r="K215" i="4"/>
  <c r="L215" i="4" s="1"/>
  <c r="M214" i="4"/>
  <c r="K214" i="4"/>
  <c r="L214" i="4" s="1"/>
  <c r="M213" i="4"/>
  <c r="K213" i="4"/>
  <c r="L213" i="4" s="1"/>
  <c r="M212" i="4"/>
  <c r="K212" i="4"/>
  <c r="L212" i="4" s="1"/>
  <c r="M211" i="4"/>
  <c r="K211" i="4"/>
  <c r="L211" i="4" s="1"/>
  <c r="M210" i="4"/>
  <c r="K210" i="4"/>
  <c r="L210" i="4" s="1"/>
  <c r="M209" i="4"/>
  <c r="K209" i="4"/>
  <c r="L209" i="4" s="1"/>
  <c r="M208" i="4"/>
  <c r="K208" i="4"/>
  <c r="L208" i="4" s="1"/>
  <c r="M207" i="4"/>
  <c r="K207" i="4"/>
  <c r="L207" i="4" s="1"/>
  <c r="M206" i="4"/>
  <c r="K206" i="4"/>
  <c r="L206" i="4" s="1"/>
  <c r="M205" i="4"/>
  <c r="K205" i="4"/>
  <c r="L205" i="4" s="1"/>
  <c r="M204" i="4"/>
  <c r="K204" i="4"/>
  <c r="L204" i="4" s="1"/>
  <c r="M203" i="4"/>
  <c r="K203" i="4"/>
  <c r="L203" i="4" s="1"/>
  <c r="M202" i="4"/>
  <c r="K202" i="4"/>
  <c r="L202" i="4" s="1"/>
  <c r="M201" i="4"/>
  <c r="K201" i="4"/>
  <c r="L201" i="4" s="1"/>
  <c r="M200" i="4"/>
  <c r="K200" i="4"/>
  <c r="L200" i="4" s="1"/>
  <c r="M199" i="4"/>
  <c r="K199" i="4"/>
  <c r="L199" i="4" s="1"/>
  <c r="M198" i="4"/>
  <c r="K198" i="4"/>
  <c r="L198" i="4" s="1"/>
  <c r="M197" i="4"/>
  <c r="K197" i="4"/>
  <c r="L197" i="4" s="1"/>
  <c r="M196" i="4"/>
  <c r="K196" i="4"/>
  <c r="L196" i="4" s="1"/>
  <c r="M195" i="4"/>
  <c r="K195" i="4"/>
  <c r="L195" i="4" s="1"/>
  <c r="M194" i="4"/>
  <c r="K194" i="4"/>
  <c r="L194" i="4" s="1"/>
  <c r="M193" i="4"/>
  <c r="K193" i="4"/>
  <c r="L193" i="4" s="1"/>
  <c r="M192" i="4"/>
  <c r="K192" i="4"/>
  <c r="L192" i="4" s="1"/>
  <c r="M191" i="4"/>
  <c r="K191" i="4"/>
  <c r="L191" i="4" s="1"/>
  <c r="M190" i="4"/>
  <c r="K190" i="4"/>
  <c r="L190" i="4" s="1"/>
  <c r="M189" i="4"/>
  <c r="K189" i="4"/>
  <c r="L189" i="4" s="1"/>
  <c r="M188" i="4"/>
  <c r="K188" i="4"/>
  <c r="L188" i="4" s="1"/>
  <c r="M187" i="4"/>
  <c r="K187" i="4"/>
  <c r="L187" i="4" s="1"/>
  <c r="M186" i="4"/>
  <c r="K186" i="4"/>
  <c r="L186" i="4" s="1"/>
  <c r="M185" i="4"/>
  <c r="K185" i="4"/>
  <c r="L185" i="4" s="1"/>
  <c r="M184" i="4"/>
  <c r="K184" i="4"/>
  <c r="L184" i="4" s="1"/>
  <c r="M183" i="4"/>
  <c r="K183" i="4"/>
  <c r="L183" i="4" s="1"/>
  <c r="M182" i="4"/>
  <c r="K182" i="4"/>
  <c r="L182" i="4" s="1"/>
  <c r="M181" i="4"/>
  <c r="K181" i="4"/>
  <c r="L181" i="4" s="1"/>
  <c r="M180" i="4"/>
  <c r="K180" i="4"/>
  <c r="L180" i="4" s="1"/>
  <c r="M179" i="4"/>
  <c r="K179" i="4"/>
  <c r="L179" i="4" s="1"/>
  <c r="M178" i="4"/>
  <c r="K178" i="4"/>
  <c r="L178" i="4" s="1"/>
  <c r="M177" i="4"/>
  <c r="K177" i="4"/>
  <c r="L177" i="4" s="1"/>
  <c r="M176" i="4"/>
  <c r="K176" i="4"/>
  <c r="L176" i="4" s="1"/>
  <c r="M175" i="4"/>
  <c r="K175" i="4"/>
  <c r="L175" i="4" s="1"/>
  <c r="M174" i="4"/>
  <c r="K174" i="4"/>
  <c r="L174" i="4" s="1"/>
  <c r="M173" i="4"/>
  <c r="K173" i="4"/>
  <c r="L173" i="4" s="1"/>
  <c r="M172" i="4"/>
  <c r="K172" i="4"/>
  <c r="L172" i="4" s="1"/>
  <c r="M171" i="4"/>
  <c r="K171" i="4"/>
  <c r="L171" i="4" s="1"/>
  <c r="M170" i="4"/>
  <c r="K170" i="4"/>
  <c r="L170" i="4" s="1"/>
  <c r="M169" i="4"/>
  <c r="K169" i="4"/>
  <c r="L169" i="4" s="1"/>
  <c r="M168" i="4"/>
  <c r="K168" i="4"/>
  <c r="L168" i="4" s="1"/>
  <c r="M167" i="4"/>
  <c r="K167" i="4"/>
  <c r="L167" i="4" s="1"/>
  <c r="M166" i="4"/>
  <c r="K166" i="4"/>
  <c r="L166" i="4" s="1"/>
  <c r="M165" i="4"/>
  <c r="K165" i="4"/>
  <c r="L165" i="4" s="1"/>
  <c r="M164" i="4"/>
  <c r="K164" i="4"/>
  <c r="L164" i="4" s="1"/>
  <c r="M163" i="4"/>
  <c r="K163" i="4"/>
  <c r="L163" i="4" s="1"/>
  <c r="M162" i="4"/>
  <c r="K162" i="4"/>
  <c r="L162" i="4" s="1"/>
  <c r="M161" i="4"/>
  <c r="K161" i="4"/>
  <c r="L161" i="4" s="1"/>
  <c r="M160" i="4"/>
  <c r="K160" i="4"/>
  <c r="L160" i="4" s="1"/>
  <c r="M159" i="4"/>
  <c r="K159" i="4"/>
  <c r="L159" i="4" s="1"/>
  <c r="M158" i="4"/>
  <c r="K158" i="4"/>
  <c r="L158" i="4" s="1"/>
  <c r="M157" i="4"/>
  <c r="K157" i="4"/>
  <c r="L157" i="4" s="1"/>
  <c r="M156" i="4"/>
  <c r="K156" i="4"/>
  <c r="L156" i="4" s="1"/>
  <c r="M155" i="4"/>
  <c r="K155" i="4"/>
  <c r="L155" i="4" s="1"/>
  <c r="M154" i="4"/>
  <c r="K154" i="4"/>
  <c r="L154" i="4" s="1"/>
  <c r="M153" i="4"/>
  <c r="K153" i="4"/>
  <c r="L153" i="4" s="1"/>
  <c r="M152" i="4"/>
  <c r="K152" i="4"/>
  <c r="L152" i="4" s="1"/>
  <c r="M151" i="4"/>
  <c r="K151" i="4"/>
  <c r="L151" i="4" s="1"/>
  <c r="M150" i="4"/>
  <c r="K150" i="4"/>
  <c r="L150" i="4" s="1"/>
  <c r="M149" i="4"/>
  <c r="K149" i="4"/>
  <c r="L149" i="4" s="1"/>
  <c r="M148" i="4"/>
  <c r="K148" i="4"/>
  <c r="L148" i="4" s="1"/>
  <c r="M147" i="4"/>
  <c r="K147" i="4"/>
  <c r="L147" i="4" s="1"/>
  <c r="M146" i="4"/>
  <c r="K146" i="4"/>
  <c r="L146" i="4" s="1"/>
  <c r="M145" i="4"/>
  <c r="K145" i="4"/>
  <c r="L145" i="4" s="1"/>
  <c r="M144" i="4"/>
  <c r="K144" i="4"/>
  <c r="L144" i="4" s="1"/>
  <c r="M143" i="4"/>
  <c r="K143" i="4"/>
  <c r="L143" i="4" s="1"/>
  <c r="M142" i="4"/>
  <c r="K142" i="4"/>
  <c r="L142" i="4" s="1"/>
  <c r="M141" i="4"/>
  <c r="K141" i="4"/>
  <c r="L141" i="4" s="1"/>
  <c r="M140" i="4"/>
  <c r="K140" i="4"/>
  <c r="L140" i="4" s="1"/>
  <c r="M139" i="4"/>
  <c r="K139" i="4"/>
  <c r="L139" i="4" s="1"/>
  <c r="M138" i="4"/>
  <c r="K138" i="4"/>
  <c r="L138" i="4" s="1"/>
  <c r="M137" i="4"/>
  <c r="K137" i="4"/>
  <c r="L137" i="4" s="1"/>
  <c r="M136" i="4"/>
  <c r="K136" i="4"/>
  <c r="L136" i="4" s="1"/>
  <c r="M135" i="4"/>
  <c r="K135" i="4"/>
  <c r="L135" i="4" s="1"/>
  <c r="M134" i="4"/>
  <c r="K134" i="4"/>
  <c r="L134" i="4" s="1"/>
  <c r="M133" i="4"/>
  <c r="K133" i="4"/>
  <c r="L133" i="4" s="1"/>
  <c r="M132" i="4"/>
  <c r="K132" i="4"/>
  <c r="L132" i="4" s="1"/>
  <c r="M131" i="4"/>
  <c r="K131" i="4"/>
  <c r="L131" i="4" s="1"/>
  <c r="M130" i="4"/>
  <c r="K130" i="4"/>
  <c r="L130" i="4" s="1"/>
  <c r="M129" i="4"/>
  <c r="K129" i="4"/>
  <c r="L129" i="4" s="1"/>
  <c r="M128" i="4"/>
  <c r="K128" i="4"/>
  <c r="L128" i="4" s="1"/>
  <c r="M127" i="4"/>
  <c r="K127" i="4"/>
  <c r="L127" i="4" s="1"/>
  <c r="M126" i="4"/>
  <c r="K126" i="4"/>
  <c r="L126" i="4" s="1"/>
  <c r="M125" i="4"/>
  <c r="K125" i="4"/>
  <c r="L125" i="4" s="1"/>
  <c r="M124" i="4"/>
  <c r="K124" i="4"/>
  <c r="L124" i="4" s="1"/>
  <c r="M123" i="4"/>
  <c r="K123" i="4"/>
  <c r="L123" i="4" s="1"/>
  <c r="M122" i="4"/>
  <c r="K122" i="4"/>
  <c r="L122" i="4" s="1"/>
  <c r="M121" i="4"/>
  <c r="K121" i="4"/>
  <c r="L121" i="4" s="1"/>
  <c r="M120" i="4"/>
  <c r="K120" i="4"/>
  <c r="L120" i="4" s="1"/>
  <c r="M119" i="4"/>
  <c r="K119" i="4"/>
  <c r="L119" i="4" s="1"/>
  <c r="M118" i="4"/>
  <c r="K118" i="4"/>
  <c r="L118" i="4" s="1"/>
  <c r="M117" i="4"/>
  <c r="K117" i="4"/>
  <c r="L117" i="4" s="1"/>
  <c r="M116" i="4"/>
  <c r="K116" i="4"/>
  <c r="L116" i="4" s="1"/>
  <c r="M115" i="4"/>
  <c r="K115" i="4"/>
  <c r="L115" i="4" s="1"/>
  <c r="M114" i="4"/>
  <c r="K114" i="4"/>
  <c r="L114" i="4" s="1"/>
  <c r="M113" i="4"/>
  <c r="K113" i="4"/>
  <c r="L113" i="4" s="1"/>
  <c r="M112" i="4"/>
  <c r="K112" i="4"/>
  <c r="L112" i="4" s="1"/>
  <c r="M111" i="4"/>
  <c r="K111" i="4"/>
  <c r="L111" i="4" s="1"/>
  <c r="M110" i="4"/>
  <c r="K110" i="4"/>
  <c r="L110" i="4" s="1"/>
  <c r="M109" i="4"/>
  <c r="K109" i="4"/>
  <c r="L109" i="4" s="1"/>
  <c r="M108" i="4"/>
  <c r="K108" i="4"/>
  <c r="L108" i="4" s="1"/>
  <c r="M107" i="4"/>
  <c r="K107" i="4"/>
  <c r="L107" i="4" s="1"/>
  <c r="M106" i="4"/>
  <c r="K106" i="4"/>
  <c r="L106" i="4" s="1"/>
  <c r="M105" i="4"/>
  <c r="K105" i="4"/>
  <c r="L105" i="4" s="1"/>
  <c r="M104" i="4"/>
  <c r="K104" i="4"/>
  <c r="L104" i="4" s="1"/>
  <c r="M103" i="4"/>
  <c r="K103" i="4"/>
  <c r="L103" i="4" s="1"/>
  <c r="M102" i="4"/>
  <c r="K102" i="4"/>
  <c r="L102" i="4" s="1"/>
  <c r="M101" i="4"/>
  <c r="K101" i="4"/>
  <c r="L101" i="4" s="1"/>
  <c r="M100" i="4"/>
  <c r="K100" i="4"/>
  <c r="L100" i="4" s="1"/>
  <c r="M99" i="4"/>
  <c r="K99" i="4"/>
  <c r="L99" i="4" s="1"/>
  <c r="M98" i="4"/>
  <c r="K98" i="4"/>
  <c r="L98" i="4" s="1"/>
  <c r="M97" i="4"/>
  <c r="K97" i="4"/>
  <c r="L97" i="4" s="1"/>
  <c r="M96" i="4"/>
  <c r="K96" i="4"/>
  <c r="L96" i="4" s="1"/>
  <c r="M95" i="4"/>
  <c r="K95" i="4"/>
  <c r="L95" i="4" s="1"/>
  <c r="M94" i="4"/>
  <c r="K94" i="4"/>
  <c r="L94" i="4" s="1"/>
  <c r="M93" i="4"/>
  <c r="K93" i="4"/>
  <c r="L93" i="4" s="1"/>
  <c r="M92" i="4"/>
  <c r="K92" i="4"/>
  <c r="L92" i="4" s="1"/>
  <c r="M91" i="4"/>
  <c r="K91" i="4"/>
  <c r="L91" i="4" s="1"/>
  <c r="M90" i="4"/>
  <c r="K90" i="4"/>
  <c r="L90" i="4" s="1"/>
  <c r="M89" i="4"/>
  <c r="K89" i="4"/>
  <c r="L89" i="4" s="1"/>
  <c r="M88" i="4"/>
  <c r="K88" i="4"/>
  <c r="L88" i="4" s="1"/>
  <c r="M87" i="4"/>
  <c r="K87" i="4"/>
  <c r="L87" i="4" s="1"/>
  <c r="M86" i="4"/>
  <c r="K86" i="4"/>
  <c r="L86" i="4" s="1"/>
  <c r="M85" i="4"/>
  <c r="K85" i="4"/>
  <c r="L85" i="4" s="1"/>
  <c r="M84" i="4"/>
  <c r="K84" i="4"/>
  <c r="L84" i="4" s="1"/>
  <c r="M83" i="4"/>
  <c r="K83" i="4"/>
  <c r="L83" i="4" s="1"/>
  <c r="M82" i="4"/>
  <c r="K82" i="4"/>
  <c r="L82" i="4" s="1"/>
  <c r="M81" i="4"/>
  <c r="K81" i="4"/>
  <c r="M80" i="4"/>
  <c r="K80" i="4"/>
  <c r="L80" i="4" s="1"/>
  <c r="M79" i="4"/>
  <c r="K79" i="4"/>
  <c r="L79" i="4" s="1"/>
  <c r="M78" i="4"/>
  <c r="K78" i="4"/>
  <c r="L78" i="4" s="1"/>
  <c r="M77" i="4"/>
  <c r="K77" i="4"/>
  <c r="L77" i="4" s="1"/>
  <c r="M76" i="4"/>
  <c r="K76" i="4"/>
  <c r="L76" i="4" s="1"/>
  <c r="M75" i="4"/>
  <c r="K75" i="4"/>
  <c r="L75" i="4" s="1"/>
  <c r="M74" i="4"/>
  <c r="K74" i="4"/>
  <c r="L74" i="4" s="1"/>
  <c r="M73" i="4"/>
  <c r="K73" i="4"/>
  <c r="L73" i="4" s="1"/>
  <c r="M72" i="4"/>
  <c r="K72" i="4"/>
  <c r="L72" i="4" s="1"/>
  <c r="M71" i="4"/>
  <c r="K71" i="4"/>
  <c r="L71" i="4" s="1"/>
  <c r="M70" i="4"/>
  <c r="K70" i="4"/>
  <c r="L70" i="4" s="1"/>
  <c r="M69" i="4"/>
  <c r="K69" i="4"/>
  <c r="L69" i="4" s="1"/>
  <c r="M68" i="4"/>
  <c r="K68" i="4"/>
  <c r="L68" i="4" s="1"/>
  <c r="M67" i="4"/>
  <c r="K67" i="4"/>
  <c r="L67" i="4" s="1"/>
  <c r="M66" i="4"/>
  <c r="K66" i="4"/>
  <c r="L66" i="4" s="1"/>
  <c r="M65" i="4"/>
  <c r="K65" i="4"/>
  <c r="L65" i="4" s="1"/>
  <c r="M64" i="4"/>
  <c r="K64" i="4"/>
  <c r="L64" i="4" s="1"/>
  <c r="M63" i="4"/>
  <c r="K63" i="4"/>
  <c r="L63" i="4" s="1"/>
  <c r="M62" i="4"/>
  <c r="K62" i="4"/>
  <c r="L62" i="4" s="1"/>
  <c r="M61" i="4"/>
  <c r="K61" i="4"/>
  <c r="L61" i="4" s="1"/>
  <c r="M60" i="4"/>
  <c r="K60" i="4"/>
  <c r="L60" i="4" s="1"/>
  <c r="M59" i="4"/>
  <c r="K59" i="4"/>
  <c r="L59" i="4" s="1"/>
  <c r="M58" i="4"/>
  <c r="K58" i="4"/>
  <c r="L58" i="4" s="1"/>
  <c r="M57" i="4"/>
  <c r="K57" i="4"/>
  <c r="L57" i="4" s="1"/>
  <c r="M56" i="4"/>
  <c r="K56" i="4"/>
  <c r="L56" i="4" s="1"/>
  <c r="M55" i="4"/>
  <c r="K55" i="4"/>
  <c r="L55" i="4" s="1"/>
  <c r="M54" i="4"/>
  <c r="K54" i="4"/>
  <c r="L54" i="4" s="1"/>
  <c r="M53" i="4"/>
  <c r="K53" i="4"/>
  <c r="L53" i="4" s="1"/>
  <c r="M52" i="4"/>
  <c r="K52" i="4"/>
  <c r="L52" i="4" s="1"/>
  <c r="M51" i="4"/>
  <c r="K51" i="4"/>
  <c r="L51" i="4" s="1"/>
  <c r="M50" i="4"/>
  <c r="K50" i="4"/>
  <c r="L50" i="4" s="1"/>
  <c r="M49" i="4"/>
  <c r="K49" i="4"/>
  <c r="L49" i="4" s="1"/>
  <c r="M48" i="4"/>
  <c r="K48" i="4"/>
  <c r="L48" i="4" s="1"/>
  <c r="M47" i="4"/>
  <c r="K47" i="4"/>
  <c r="L47" i="4" s="1"/>
  <c r="M46" i="4"/>
  <c r="K46" i="4"/>
  <c r="L46" i="4" s="1"/>
  <c r="M45" i="4"/>
  <c r="K45" i="4"/>
  <c r="L45" i="4" s="1"/>
  <c r="M44" i="4"/>
  <c r="K44" i="4"/>
  <c r="L44" i="4" s="1"/>
  <c r="M43" i="4"/>
  <c r="K43" i="4"/>
  <c r="L43" i="4" s="1"/>
  <c r="M42" i="4"/>
  <c r="K42" i="4"/>
  <c r="L42" i="4" s="1"/>
  <c r="M41" i="4"/>
  <c r="K41" i="4"/>
  <c r="L41" i="4" s="1"/>
  <c r="M40" i="4"/>
  <c r="K40" i="4"/>
  <c r="L40" i="4" s="1"/>
  <c r="M39" i="4"/>
  <c r="K39" i="4"/>
  <c r="L39" i="4" s="1"/>
  <c r="M38" i="4"/>
  <c r="K38" i="4"/>
  <c r="L38" i="4" s="1"/>
  <c r="M37" i="4"/>
  <c r="K37" i="4"/>
  <c r="L37" i="4" s="1"/>
  <c r="M36" i="4"/>
  <c r="K36" i="4"/>
  <c r="L36" i="4" s="1"/>
  <c r="M35" i="4"/>
  <c r="K35" i="4"/>
  <c r="L35" i="4" s="1"/>
  <c r="M34" i="4"/>
  <c r="K34" i="4"/>
  <c r="L34" i="4" s="1"/>
  <c r="M33" i="4"/>
  <c r="K33" i="4"/>
  <c r="L33" i="4" s="1"/>
  <c r="M32" i="4"/>
  <c r="K32" i="4"/>
  <c r="L32" i="4" s="1"/>
  <c r="M31" i="4"/>
  <c r="K31" i="4"/>
  <c r="L31" i="4" s="1"/>
  <c r="M30" i="4"/>
  <c r="K30" i="4"/>
  <c r="L30" i="4" s="1"/>
  <c r="M29" i="4"/>
  <c r="K29" i="4"/>
  <c r="L29" i="4" s="1"/>
  <c r="M28" i="4"/>
  <c r="K28" i="4"/>
  <c r="L28" i="4" s="1"/>
  <c r="M27" i="4"/>
  <c r="K27" i="4"/>
  <c r="L27" i="4" s="1"/>
  <c r="M26" i="4"/>
  <c r="K26" i="4"/>
  <c r="L26" i="4" s="1"/>
  <c r="M25" i="4"/>
  <c r="K25" i="4"/>
  <c r="L25" i="4" s="1"/>
  <c r="M24" i="4"/>
  <c r="K24" i="4"/>
  <c r="L24" i="4" s="1"/>
  <c r="M23" i="4"/>
  <c r="K23" i="4"/>
  <c r="L23" i="4" s="1"/>
  <c r="M22" i="4"/>
  <c r="K22" i="4"/>
  <c r="L22" i="4" s="1"/>
  <c r="M21" i="4"/>
  <c r="K21" i="4"/>
  <c r="L21" i="4" s="1"/>
  <c r="M20" i="4"/>
  <c r="K20" i="4"/>
  <c r="L20" i="4" s="1"/>
  <c r="M19" i="4"/>
  <c r="K19" i="4"/>
  <c r="L19" i="4" s="1"/>
  <c r="M18" i="4"/>
  <c r="K18" i="4"/>
  <c r="L18" i="4" s="1"/>
  <c r="M17" i="4"/>
  <c r="K17" i="4"/>
  <c r="L17" i="4" s="1"/>
  <c r="M16" i="4"/>
  <c r="K16" i="4"/>
  <c r="L16" i="4" s="1"/>
  <c r="M15" i="4"/>
  <c r="K15" i="4"/>
  <c r="L15" i="4" s="1"/>
  <c r="M14" i="4"/>
  <c r="K14" i="4"/>
  <c r="L14" i="4" s="1"/>
  <c r="M13" i="4"/>
  <c r="K13" i="4"/>
  <c r="L13" i="4" s="1"/>
  <c r="M12" i="4"/>
  <c r="K12" i="4"/>
  <c r="L12" i="4" s="1"/>
  <c r="M11" i="4"/>
  <c r="K11" i="4"/>
  <c r="L11" i="4" s="1"/>
  <c r="M10" i="4"/>
  <c r="K10" i="4"/>
  <c r="L10" i="4" s="1"/>
  <c r="M9" i="4"/>
  <c r="K9" i="4"/>
  <c r="L9" i="4" s="1"/>
  <c r="M8" i="4"/>
  <c r="K8" i="4"/>
  <c r="L8" i="4" s="1"/>
  <c r="M7" i="4"/>
  <c r="K7" i="4"/>
  <c r="L7" i="4" s="1"/>
  <c r="M6" i="4"/>
  <c r="K6" i="4"/>
  <c r="L6" i="4" s="1"/>
  <c r="M3" i="4"/>
  <c r="J3" i="4"/>
  <c r="I3" i="4"/>
  <c r="L7899" i="4" l="1"/>
  <c r="L7898" i="4"/>
  <c r="L7897" i="4"/>
  <c r="L7896" i="4"/>
  <c r="L7895" i="4"/>
  <c r="L7894" i="4"/>
  <c r="L7893" i="4"/>
  <c r="L7892" i="4"/>
  <c r="L7891" i="4"/>
  <c r="L7890" i="4"/>
  <c r="L7889" i="4"/>
  <c r="L7888" i="4"/>
  <c r="L7887" i="4"/>
  <c r="L7886" i="4"/>
  <c r="L7885" i="4"/>
  <c r="L7884" i="4"/>
  <c r="L7883" i="4"/>
  <c r="L7882" i="4"/>
  <c r="L7881" i="4"/>
  <c r="L7880" i="4"/>
  <c r="L7879" i="4"/>
  <c r="L7878" i="4"/>
  <c r="L7877" i="4"/>
  <c r="L7876" i="4"/>
  <c r="L7875" i="4"/>
  <c r="L7874" i="4"/>
  <c r="L7873" i="4"/>
  <c r="L7872" i="4"/>
  <c r="L7871" i="4"/>
  <c r="L7870" i="4"/>
  <c r="L7869" i="4"/>
  <c r="L7868" i="4"/>
  <c r="L7867" i="4"/>
  <c r="L7866" i="4"/>
  <c r="L7865" i="4"/>
  <c r="L7864" i="4"/>
  <c r="L7863" i="4"/>
  <c r="L7862" i="4"/>
  <c r="L7861" i="4"/>
  <c r="L7860" i="4"/>
  <c r="L7859" i="4"/>
  <c r="L7858" i="4"/>
  <c r="L7857" i="4"/>
  <c r="L7856" i="4"/>
  <c r="L7855" i="4"/>
  <c r="L7854" i="4"/>
  <c r="L7853" i="4"/>
  <c r="L7852" i="4"/>
  <c r="L7851" i="4"/>
  <c r="L7850" i="4"/>
  <c r="L7849" i="4"/>
  <c r="L7848" i="4"/>
  <c r="L7847" i="4"/>
  <c r="L7846" i="4"/>
  <c r="L7845" i="4"/>
  <c r="L7844" i="4"/>
  <c r="L7843" i="4"/>
  <c r="L7842" i="4"/>
  <c r="L7841" i="4"/>
  <c r="L7840" i="4"/>
  <c r="L7839" i="4"/>
  <c r="L7838" i="4"/>
  <c r="L7837" i="4"/>
  <c r="L7836" i="4"/>
  <c r="L7835" i="4"/>
  <c r="L7834" i="4"/>
  <c r="L7833" i="4"/>
  <c r="L7832" i="4"/>
  <c r="L7831" i="4"/>
  <c r="L7830" i="4"/>
  <c r="L7829" i="4"/>
  <c r="L7828" i="4"/>
  <c r="L7827" i="4"/>
  <c r="L7826" i="4"/>
  <c r="L7825" i="4"/>
  <c r="L7824" i="4"/>
  <c r="L7823" i="4"/>
  <c r="L7822" i="4"/>
  <c r="L7821" i="4"/>
  <c r="L7820" i="4"/>
  <c r="L7819" i="4"/>
  <c r="L7818" i="4"/>
  <c r="L7817" i="4"/>
  <c r="L7816" i="4"/>
  <c r="L7815" i="4"/>
  <c r="L7814" i="4"/>
  <c r="L7813" i="4"/>
  <c r="L7812" i="4"/>
  <c r="L7811" i="4"/>
  <c r="L7810" i="4"/>
  <c r="L7809" i="4"/>
  <c r="L7808" i="4"/>
  <c r="L7807" i="4"/>
  <c r="L7806" i="4"/>
  <c r="L7805" i="4"/>
  <c r="L7804" i="4"/>
  <c r="L7803" i="4"/>
  <c r="L7802" i="4"/>
  <c r="L7801" i="4"/>
  <c r="L7800" i="4"/>
  <c r="L7799" i="4"/>
  <c r="L7798" i="4"/>
  <c r="L7797" i="4"/>
  <c r="L7796" i="4"/>
  <c r="L7795" i="4"/>
  <c r="L7794" i="4"/>
  <c r="L7793" i="4"/>
  <c r="L7792" i="4"/>
  <c r="L7791" i="4"/>
  <c r="L7790" i="4"/>
  <c r="L7789" i="4"/>
  <c r="L7788" i="4"/>
  <c r="L7787" i="4"/>
  <c r="L7786" i="4"/>
  <c r="L7785" i="4"/>
  <c r="L7784" i="4"/>
  <c r="L7783" i="4"/>
  <c r="L7782" i="4"/>
  <c r="L7781" i="4"/>
  <c r="L7780" i="4"/>
  <c r="L7779" i="4"/>
  <c r="L7778" i="4"/>
  <c r="L7777" i="4"/>
  <c r="L7776" i="4"/>
  <c r="L7775" i="4"/>
  <c r="L7774" i="4"/>
  <c r="L7773" i="4"/>
  <c r="L7772" i="4"/>
  <c r="L7771" i="4"/>
  <c r="L7770" i="4"/>
  <c r="L7769" i="4"/>
  <c r="L7768" i="4"/>
  <c r="L7767" i="4"/>
  <c r="L7766" i="4"/>
  <c r="L7765" i="4"/>
  <c r="L7764" i="4"/>
  <c r="L7763" i="4"/>
  <c r="L7762" i="4"/>
  <c r="L7761" i="4"/>
  <c r="L7760" i="4"/>
  <c r="L7759" i="4"/>
  <c r="L7758" i="4"/>
  <c r="L7757" i="4"/>
  <c r="L7756" i="4"/>
  <c r="L7755" i="4"/>
  <c r="L7754" i="4"/>
  <c r="L7753" i="4"/>
  <c r="L7752" i="4"/>
  <c r="L7751" i="4"/>
  <c r="L7750" i="4"/>
  <c r="L7749" i="4"/>
  <c r="L7748" i="4"/>
  <c r="L7747" i="4"/>
  <c r="L7746" i="4"/>
  <c r="L7745" i="4"/>
  <c r="L7744" i="4"/>
  <c r="L7743" i="4"/>
  <c r="L7742" i="4"/>
  <c r="L7741" i="4"/>
  <c r="L7740" i="4"/>
  <c r="L7739" i="4"/>
  <c r="L7738" i="4"/>
  <c r="L7737" i="4"/>
  <c r="L7736" i="4"/>
  <c r="L7735" i="4"/>
  <c r="L7734" i="4"/>
  <c r="L7733" i="4"/>
  <c r="L7732" i="4"/>
  <c r="L7731" i="4"/>
  <c r="L7730" i="4"/>
  <c r="L7729" i="4"/>
  <c r="L7728" i="4"/>
  <c r="L7727" i="4"/>
  <c r="L7726" i="4"/>
  <c r="L7725" i="4"/>
  <c r="L7724" i="4"/>
  <c r="L7723" i="4"/>
  <c r="L7722" i="4"/>
  <c r="L7721" i="4"/>
  <c r="L7720" i="4"/>
  <c r="L7719" i="4"/>
  <c r="L7718" i="4"/>
  <c r="L7717" i="4"/>
  <c r="L7716" i="4"/>
  <c r="L7715" i="4"/>
  <c r="L7714" i="4"/>
  <c r="L7713" i="4"/>
  <c r="L7712" i="4"/>
  <c r="L7711" i="4"/>
  <c r="L7710" i="4"/>
  <c r="L7709" i="4"/>
  <c r="L7708" i="4"/>
  <c r="L7707" i="4"/>
  <c r="L7706" i="4"/>
  <c r="L7705" i="4"/>
  <c r="L7704" i="4"/>
  <c r="L7703" i="4"/>
  <c r="L7702" i="4"/>
  <c r="L7701" i="4"/>
  <c r="L7700" i="4"/>
  <c r="L7699" i="4"/>
  <c r="L7698" i="4"/>
  <c r="L7697" i="4"/>
  <c r="L7696" i="4"/>
  <c r="L7695" i="4"/>
  <c r="L7694" i="4"/>
  <c r="L7693" i="4"/>
  <c r="L7692" i="4"/>
  <c r="L7691" i="4"/>
  <c r="L7690" i="4"/>
  <c r="L7689" i="4"/>
  <c r="L7688" i="4"/>
  <c r="L7687" i="4"/>
  <c r="L7686" i="4"/>
  <c r="L7685" i="4"/>
  <c r="L7684" i="4"/>
  <c r="L7683" i="4"/>
  <c r="L7682" i="4"/>
  <c r="L7681" i="4"/>
  <c r="L7680" i="4"/>
  <c r="L7679" i="4"/>
  <c r="L7678" i="4"/>
  <c r="L7677" i="4"/>
  <c r="L7676" i="4"/>
  <c r="L7675" i="4"/>
  <c r="L7674" i="4"/>
  <c r="L7673" i="4"/>
  <c r="L7672" i="4"/>
  <c r="L7671" i="4"/>
  <c r="L7670" i="4"/>
  <c r="L7669" i="4"/>
  <c r="L7668" i="4"/>
  <c r="L7667" i="4"/>
  <c r="L7666" i="4"/>
  <c r="L7665" i="4"/>
  <c r="L7664" i="4"/>
  <c r="L7663" i="4"/>
  <c r="L7662" i="4"/>
  <c r="L7661" i="4"/>
  <c r="L7660" i="4"/>
  <c r="L7659" i="4"/>
  <c r="L7658" i="4"/>
  <c r="L7657" i="4"/>
  <c r="L7656" i="4"/>
  <c r="L7655" i="4"/>
  <c r="L7654" i="4"/>
  <c r="L7653" i="4"/>
  <c r="L7652" i="4"/>
  <c r="L7651" i="4"/>
  <c r="L7650" i="4"/>
  <c r="L7649" i="4"/>
  <c r="L7648" i="4"/>
  <c r="L7647" i="4"/>
  <c r="L7646" i="4"/>
  <c r="L7645" i="4"/>
  <c r="L7644" i="4"/>
  <c r="L7643" i="4"/>
  <c r="L7642" i="4"/>
  <c r="L7641" i="4"/>
  <c r="L7640" i="4"/>
  <c r="L7639" i="4"/>
  <c r="L7638" i="4"/>
  <c r="L7637" i="4"/>
  <c r="L7636" i="4"/>
  <c r="L7635" i="4"/>
  <c r="L7634" i="4"/>
  <c r="L7633" i="4"/>
  <c r="L7632" i="4"/>
  <c r="L7631" i="4"/>
  <c r="L7630" i="4"/>
  <c r="L7629" i="4"/>
  <c r="L7628" i="4"/>
  <c r="L7627" i="4"/>
  <c r="L7626" i="4"/>
  <c r="L7625" i="4"/>
  <c r="L7624" i="4"/>
  <c r="L7623" i="4"/>
  <c r="L7622" i="4"/>
  <c r="L7621" i="4"/>
  <c r="L7620" i="4"/>
  <c r="L7619" i="4"/>
  <c r="L7618" i="4"/>
  <c r="L7617" i="4"/>
  <c r="L7616" i="4"/>
  <c r="L7615" i="4"/>
  <c r="L7614" i="4"/>
  <c r="L7613" i="4"/>
  <c r="L7612" i="4"/>
  <c r="L7611" i="4"/>
  <c r="L7610" i="4"/>
  <c r="L7609" i="4"/>
  <c r="L7608" i="4"/>
  <c r="L7607" i="4"/>
  <c r="L7606" i="4"/>
  <c r="L7605" i="4"/>
  <c r="L7604" i="4"/>
  <c r="L7603" i="4"/>
  <c r="L7602" i="4"/>
  <c r="L7601" i="4"/>
  <c r="L7600" i="4"/>
  <c r="L7599" i="4"/>
  <c r="L7598" i="4"/>
  <c r="L7597" i="4"/>
  <c r="L7596" i="4"/>
  <c r="L7595" i="4"/>
  <c r="L7594" i="4"/>
  <c r="L7593" i="4"/>
  <c r="L7592" i="4"/>
  <c r="L7591" i="4"/>
  <c r="L7590" i="4"/>
  <c r="L7589" i="4"/>
  <c r="L7588" i="4"/>
  <c r="L7587" i="4"/>
  <c r="L7586" i="4"/>
  <c r="L7585" i="4"/>
  <c r="L7584" i="4"/>
  <c r="L7583" i="4"/>
  <c r="L7582" i="4"/>
  <c r="L7581" i="4"/>
  <c r="L7580" i="4"/>
  <c r="L7579" i="4"/>
  <c r="L7578" i="4"/>
  <c r="L7577" i="4"/>
  <c r="L7576" i="4"/>
  <c r="L7575" i="4"/>
  <c r="L7574" i="4"/>
  <c r="L7573" i="4"/>
  <c r="L7572" i="4"/>
  <c r="L7571" i="4"/>
  <c r="L7570" i="4"/>
  <c r="L7569" i="4"/>
  <c r="L7568" i="4"/>
  <c r="L7567" i="4"/>
  <c r="L7566" i="4"/>
  <c r="L7565" i="4"/>
  <c r="L7564" i="4"/>
  <c r="L7563" i="4"/>
  <c r="L7562" i="4"/>
  <c r="L7561" i="4"/>
  <c r="L7560" i="4"/>
  <c r="L7559" i="4"/>
  <c r="L7558" i="4"/>
  <c r="L7557" i="4"/>
  <c r="L7556" i="4"/>
  <c r="L7555" i="4"/>
  <c r="L7554" i="4"/>
  <c r="L7553" i="4"/>
  <c r="L7552" i="4"/>
  <c r="L7551" i="4"/>
  <c r="L7550" i="4"/>
  <c r="L7549" i="4"/>
  <c r="L7548" i="4"/>
  <c r="L7547" i="4"/>
  <c r="L7546" i="4"/>
  <c r="L7545" i="4"/>
  <c r="L7544" i="4"/>
  <c r="L7543" i="4"/>
  <c r="L7542" i="4"/>
  <c r="L7541" i="4"/>
  <c r="L7540" i="4"/>
  <c r="L7539" i="4"/>
  <c r="L7538" i="4"/>
  <c r="L7537" i="4"/>
  <c r="L7536" i="4"/>
  <c r="L7535" i="4"/>
  <c r="L7534" i="4"/>
  <c r="L7533" i="4"/>
  <c r="L7532" i="4"/>
  <c r="L7531" i="4"/>
  <c r="L7530" i="4"/>
  <c r="L7529" i="4"/>
  <c r="L7528" i="4"/>
  <c r="L7527" i="4"/>
  <c r="L7526" i="4"/>
  <c r="L7525" i="4"/>
  <c r="L7524" i="4"/>
  <c r="L7523" i="4"/>
  <c r="L7522" i="4"/>
  <c r="L7521" i="4"/>
  <c r="L7520" i="4"/>
  <c r="L7519" i="4"/>
  <c r="L7518" i="4"/>
  <c r="L7517" i="4"/>
  <c r="L7516" i="4"/>
  <c r="L7515" i="4"/>
  <c r="L7514" i="4"/>
  <c r="L7513" i="4"/>
  <c r="L7512" i="4"/>
  <c r="L7511" i="4"/>
  <c r="L7510" i="4"/>
  <c r="L7509" i="4"/>
  <c r="L7508" i="4"/>
  <c r="L7507" i="4"/>
  <c r="L7506" i="4"/>
  <c r="L7505" i="4"/>
  <c r="L7504" i="4"/>
  <c r="L7503" i="4"/>
  <c r="L7502" i="4"/>
  <c r="L7501" i="4"/>
  <c r="L7500" i="4"/>
  <c r="L7499" i="4"/>
  <c r="L7498" i="4"/>
  <c r="L7497" i="4"/>
  <c r="L7496" i="4"/>
  <c r="L7495" i="4"/>
  <c r="L7494" i="4"/>
  <c r="L7493" i="4"/>
  <c r="L7492" i="4"/>
  <c r="L7491" i="4"/>
  <c r="L7490" i="4"/>
  <c r="L7489" i="4"/>
  <c r="L7488" i="4"/>
  <c r="L7487" i="4"/>
  <c r="L7486" i="4"/>
  <c r="L7485" i="4"/>
  <c r="L7484" i="4"/>
  <c r="L7483" i="4"/>
  <c r="L7482" i="4"/>
  <c r="L7481" i="4"/>
  <c r="L7480" i="4"/>
  <c r="L7479" i="4"/>
  <c r="L7478" i="4"/>
  <c r="L7477" i="4"/>
  <c r="L7476" i="4"/>
  <c r="L7475" i="4"/>
  <c r="L7474" i="4"/>
  <c r="L7473" i="4"/>
  <c r="L7472" i="4"/>
  <c r="L7471" i="4"/>
  <c r="L7470" i="4"/>
  <c r="L7469" i="4"/>
  <c r="L7468" i="4"/>
  <c r="L7467" i="4"/>
  <c r="L7466" i="4"/>
  <c r="L7465" i="4"/>
  <c r="L7464" i="4"/>
  <c r="L6584" i="4"/>
  <c r="L6583" i="4"/>
  <c r="L6582" i="4"/>
  <c r="L6581" i="4"/>
  <c r="L6580" i="4"/>
  <c r="L6579" i="4"/>
  <c r="L6578" i="4"/>
  <c r="L6577" i="4"/>
  <c r="L6576" i="4"/>
  <c r="L6575" i="4"/>
  <c r="L6574" i="4"/>
  <c r="L6573" i="4"/>
  <c r="L6572" i="4"/>
  <c r="L6571" i="4"/>
  <c r="L6570" i="4"/>
  <c r="L5707" i="4"/>
  <c r="L5706" i="4"/>
  <c r="L5705" i="4"/>
  <c r="L5704" i="4"/>
  <c r="L5703" i="4"/>
  <c r="L5702" i="4"/>
  <c r="L5701" i="4"/>
  <c r="L5700" i="4"/>
  <c r="L5699" i="4"/>
  <c r="L5698" i="4"/>
  <c r="L5697" i="4"/>
  <c r="L5268" i="4"/>
  <c r="L5267" i="4"/>
  <c r="L5266" i="4"/>
  <c r="L5265" i="4"/>
  <c r="L5264" i="4"/>
  <c r="L5263" i="4"/>
  <c r="L5262" i="4"/>
  <c r="L5261" i="4"/>
  <c r="L5260" i="4"/>
  <c r="L5259" i="4"/>
  <c r="L5258" i="4"/>
  <c r="L4829" i="4"/>
  <c r="L4828" i="4"/>
  <c r="L4827" i="4"/>
  <c r="L4826" i="4"/>
  <c r="L4825" i="4"/>
  <c r="L4824" i="4"/>
  <c r="L4823" i="4"/>
  <c r="L4822" i="4"/>
  <c r="L4821" i="4"/>
  <c r="L4820" i="4"/>
  <c r="L4819" i="4"/>
  <c r="L4818" i="4"/>
  <c r="L4817" i="4"/>
  <c r="L4816" i="4"/>
  <c r="L4815" i="4"/>
  <c r="L4814" i="4"/>
  <c r="L4813" i="4"/>
  <c r="L4812" i="4"/>
  <c r="L4811" i="4"/>
  <c r="L4810" i="4"/>
  <c r="L4809" i="4"/>
  <c r="L4808" i="4"/>
  <c r="L4807" i="4"/>
  <c r="L4806" i="4"/>
  <c r="L4805" i="4"/>
  <c r="L4804" i="4"/>
  <c r="L4803" i="4"/>
  <c r="L4802" i="4"/>
  <c r="L4801" i="4"/>
  <c r="L4800" i="4"/>
  <c r="L4799" i="4"/>
  <c r="L4798" i="4"/>
  <c r="L4797" i="4"/>
  <c r="L4796" i="4"/>
  <c r="L4795" i="4"/>
  <c r="L4794" i="4"/>
  <c r="L4793" i="4"/>
  <c r="L4792" i="4"/>
  <c r="L4791" i="4"/>
  <c r="L4790" i="4"/>
  <c r="L4789" i="4"/>
  <c r="L4788" i="4"/>
  <c r="L4787" i="4"/>
  <c r="L4786" i="4"/>
  <c r="L4785" i="4"/>
  <c r="L4784" i="4"/>
  <c r="L4783" i="4"/>
  <c r="L4782" i="4"/>
  <c r="L4781" i="4"/>
  <c r="L4780" i="4"/>
  <c r="L4779" i="4"/>
  <c r="L4778" i="4"/>
  <c r="L4777" i="4"/>
  <c r="L4776" i="4"/>
  <c r="L4775" i="4"/>
  <c r="L4774" i="4"/>
  <c r="L4773" i="4"/>
  <c r="L4772" i="4"/>
  <c r="L4771" i="4"/>
  <c r="L4770" i="4"/>
  <c r="L4769" i="4"/>
  <c r="L4768" i="4"/>
  <c r="L4767" i="4"/>
  <c r="L4766" i="4"/>
  <c r="L4765" i="4"/>
  <c r="L4764" i="4"/>
  <c r="L4763" i="4"/>
  <c r="L4762" i="4"/>
  <c r="L4761" i="4"/>
  <c r="L4760" i="4"/>
  <c r="L4759" i="4"/>
  <c r="L4758" i="4"/>
  <c r="L4757" i="4"/>
  <c r="L4756" i="4"/>
  <c r="L4755" i="4"/>
  <c r="L4754" i="4"/>
  <c r="L4753" i="4"/>
  <c r="L4752" i="4"/>
  <c r="L4751" i="4"/>
  <c r="L4750" i="4"/>
  <c r="L4749" i="4"/>
  <c r="L4748" i="4"/>
  <c r="L4747" i="4"/>
  <c r="L4746" i="4"/>
  <c r="L4745" i="4"/>
  <c r="L4744" i="4"/>
  <c r="L4743" i="4"/>
  <c r="L4742" i="4"/>
  <c r="L4741" i="4"/>
  <c r="L4740" i="4"/>
  <c r="L4739" i="4"/>
  <c r="L4738" i="4"/>
  <c r="L4737" i="4"/>
  <c r="L4736" i="4"/>
  <c r="L4735" i="4"/>
  <c r="L4734" i="4"/>
  <c r="L4733" i="4"/>
  <c r="L4732" i="4"/>
  <c r="L4731" i="4"/>
  <c r="L4730" i="4"/>
  <c r="L4729" i="4"/>
  <c r="L4728" i="4"/>
  <c r="L4727" i="4"/>
  <c r="L4726" i="4"/>
  <c r="L4725" i="4"/>
  <c r="L4724" i="4"/>
  <c r="L4723" i="4"/>
  <c r="L4722" i="4"/>
  <c r="L4721" i="4"/>
  <c r="L4720" i="4"/>
  <c r="L4719" i="4"/>
  <c r="L4718" i="4"/>
  <c r="L4717" i="4"/>
  <c r="L4716" i="4"/>
  <c r="L4715" i="4"/>
  <c r="L4714" i="4"/>
  <c r="L4713" i="4"/>
  <c r="L4712" i="4"/>
  <c r="L4711" i="4"/>
  <c r="L4710" i="4"/>
  <c r="L4709" i="4"/>
  <c r="L4708" i="4"/>
  <c r="L4707" i="4"/>
  <c r="L4706" i="4"/>
  <c r="L4705" i="4"/>
  <c r="L4704" i="4"/>
  <c r="L4703" i="4"/>
  <c r="L4702" i="4"/>
  <c r="L4701" i="4"/>
  <c r="L4700" i="4"/>
  <c r="L4699" i="4"/>
  <c r="L4698" i="4"/>
  <c r="L4697" i="4"/>
  <c r="L4696" i="4"/>
  <c r="L4695" i="4"/>
  <c r="L4694" i="4"/>
  <c r="L4693" i="4"/>
  <c r="L4692" i="4"/>
  <c r="L4691" i="4"/>
  <c r="L4690" i="4"/>
  <c r="L4689" i="4"/>
  <c r="L4688" i="4"/>
  <c r="L4687" i="4"/>
  <c r="L4686" i="4"/>
  <c r="L4685" i="4"/>
  <c r="L4684" i="4"/>
  <c r="L4683" i="4"/>
  <c r="L4682" i="4"/>
  <c r="L4681" i="4"/>
  <c r="L4680" i="4"/>
  <c r="L4679" i="4"/>
  <c r="L4678" i="4"/>
  <c r="L4677" i="4"/>
  <c r="L4676" i="4"/>
  <c r="L4675" i="4"/>
  <c r="L4674" i="4"/>
  <c r="L4673" i="4"/>
  <c r="L4672" i="4"/>
  <c r="L4671" i="4"/>
  <c r="L4670" i="4"/>
  <c r="L4669" i="4"/>
  <c r="L4668" i="4"/>
  <c r="L4667" i="4"/>
  <c r="L4666" i="4"/>
  <c r="L4665" i="4"/>
  <c r="L4664" i="4"/>
  <c r="L4663" i="4"/>
  <c r="L4662" i="4"/>
  <c r="L4661" i="4"/>
  <c r="L4660" i="4"/>
  <c r="L4659" i="4"/>
  <c r="L4658" i="4"/>
  <c r="L4657" i="4"/>
  <c r="L4656" i="4"/>
  <c r="L4655" i="4"/>
  <c r="L4654" i="4"/>
  <c r="L4653" i="4"/>
  <c r="L4652" i="4"/>
  <c r="L4651" i="4"/>
  <c r="L4650" i="4"/>
  <c r="L4649" i="4"/>
  <c r="L4648" i="4"/>
  <c r="L4647" i="4"/>
  <c r="L4646" i="4"/>
  <c r="L4645" i="4"/>
  <c r="L4644" i="4"/>
  <c r="L4643" i="4"/>
  <c r="L4642" i="4"/>
  <c r="L4641" i="4"/>
  <c r="L4640" i="4"/>
  <c r="L4639" i="4"/>
  <c r="L4638" i="4"/>
  <c r="L4637" i="4"/>
  <c r="L4636" i="4"/>
  <c r="L4635" i="4"/>
  <c r="L4634" i="4"/>
  <c r="L4633" i="4"/>
  <c r="L4632" i="4"/>
  <c r="L4631" i="4"/>
  <c r="L4630" i="4"/>
  <c r="L4629" i="4"/>
  <c r="L4628" i="4"/>
  <c r="L4627" i="4"/>
  <c r="L4626" i="4"/>
  <c r="L4625" i="4"/>
  <c r="L4624" i="4"/>
  <c r="L4623" i="4"/>
  <c r="L4622" i="4"/>
  <c r="L4621" i="4"/>
  <c r="L4620" i="4"/>
  <c r="L4619" i="4"/>
  <c r="L4618" i="4"/>
  <c r="L4617" i="4"/>
  <c r="L4616" i="4"/>
  <c r="L4615" i="4"/>
  <c r="L4614" i="4"/>
  <c r="L4613" i="4"/>
  <c r="L4612" i="4"/>
  <c r="L4611" i="4"/>
  <c r="L4610" i="4"/>
  <c r="L4609" i="4"/>
  <c r="L4608" i="4"/>
  <c r="L4607" i="4"/>
  <c r="L4606" i="4"/>
  <c r="L4605" i="4"/>
  <c r="L4604" i="4"/>
  <c r="L4603" i="4"/>
  <c r="L4602" i="4"/>
  <c r="L4601" i="4"/>
  <c r="L4600" i="4"/>
  <c r="L4599" i="4"/>
  <c r="L4598" i="4"/>
  <c r="L4597" i="4"/>
  <c r="L4596" i="4"/>
  <c r="L4595" i="4"/>
  <c r="L4594" i="4"/>
  <c r="L4593" i="4"/>
  <c r="L4592" i="4"/>
  <c r="L4591" i="4"/>
  <c r="L4590" i="4"/>
  <c r="L4589" i="4"/>
  <c r="L4588" i="4"/>
  <c r="L4587" i="4"/>
  <c r="L4586" i="4"/>
  <c r="L4585" i="4"/>
  <c r="L4584" i="4"/>
  <c r="L4583" i="4"/>
  <c r="L4582" i="4"/>
  <c r="L4581" i="4"/>
  <c r="L4580" i="4"/>
  <c r="L4579" i="4"/>
  <c r="L4578" i="4"/>
  <c r="L4577" i="4"/>
  <c r="L4576" i="4"/>
  <c r="L4575" i="4"/>
  <c r="L4574" i="4"/>
  <c r="L4573" i="4"/>
  <c r="L4572" i="4"/>
  <c r="L4571" i="4"/>
  <c r="L4570" i="4"/>
  <c r="L4569" i="4"/>
  <c r="L4568" i="4"/>
  <c r="L4567" i="4"/>
  <c r="L4566" i="4"/>
  <c r="L4565" i="4"/>
  <c r="L4564" i="4"/>
  <c r="L4563" i="4"/>
  <c r="L4562" i="4"/>
  <c r="L4561" i="4"/>
  <c r="L4560" i="4"/>
  <c r="L4559" i="4"/>
  <c r="L4558" i="4"/>
  <c r="L4557" i="4"/>
  <c r="L4556" i="4"/>
  <c r="L4555" i="4"/>
  <c r="L4554" i="4"/>
  <c r="L4553" i="4"/>
  <c r="L4552" i="4"/>
  <c r="L4551" i="4"/>
  <c r="L4550" i="4"/>
  <c r="L4549" i="4"/>
  <c r="L4548" i="4"/>
  <c r="L4547" i="4"/>
  <c r="L4546" i="4"/>
  <c r="L4545" i="4"/>
  <c r="L4544" i="4"/>
  <c r="L4543" i="4"/>
  <c r="L4542" i="4"/>
  <c r="L4541" i="4"/>
  <c r="L4540" i="4"/>
  <c r="L4539" i="4"/>
  <c r="L4538" i="4"/>
  <c r="L4537" i="4"/>
  <c r="L4536" i="4"/>
  <c r="L4535" i="4"/>
  <c r="L4534" i="4"/>
  <c r="L4533" i="4"/>
  <c r="L4532" i="4"/>
  <c r="L4531" i="4"/>
  <c r="L4530" i="4"/>
  <c r="L4529" i="4"/>
  <c r="L4528" i="4"/>
  <c r="L4527" i="4"/>
  <c r="L4526" i="4"/>
  <c r="L4525" i="4"/>
  <c r="L4524" i="4"/>
  <c r="L4523" i="4"/>
  <c r="L4522" i="4"/>
  <c r="L4521" i="4"/>
  <c r="L4520" i="4"/>
  <c r="L4519" i="4"/>
  <c r="L4518" i="4"/>
  <c r="L4517" i="4"/>
  <c r="L4516" i="4"/>
  <c r="L4515" i="4"/>
  <c r="L4514" i="4"/>
  <c r="L4513" i="4"/>
  <c r="L4512" i="4"/>
  <c r="L4511" i="4"/>
  <c r="L4510" i="4"/>
  <c r="L4509" i="4"/>
  <c r="L4508" i="4"/>
  <c r="L4507" i="4"/>
  <c r="L4506" i="4"/>
  <c r="L4505" i="4"/>
  <c r="L4504" i="4"/>
  <c r="L4503" i="4"/>
  <c r="L4502" i="4"/>
  <c r="L4501" i="4"/>
  <c r="L4500" i="4"/>
  <c r="L4499" i="4"/>
  <c r="L4498" i="4"/>
  <c r="L4497" i="4"/>
  <c r="L4496" i="4"/>
  <c r="L4495" i="4"/>
  <c r="L4494" i="4"/>
  <c r="L4493" i="4"/>
  <c r="L4492" i="4"/>
  <c r="L4491" i="4"/>
  <c r="L4490" i="4"/>
  <c r="L4489" i="4"/>
  <c r="L4488" i="4"/>
  <c r="L4487" i="4"/>
  <c r="L4486" i="4"/>
  <c r="L4485" i="4"/>
  <c r="L4484" i="4"/>
  <c r="L4483" i="4"/>
  <c r="L4482" i="4"/>
  <c r="L4481" i="4"/>
  <c r="L4480" i="4"/>
  <c r="L4479" i="4"/>
  <c r="L4478" i="4"/>
  <c r="L4477" i="4"/>
  <c r="L4476" i="4"/>
  <c r="L4475" i="4"/>
  <c r="L4474" i="4"/>
  <c r="L4473" i="4"/>
  <c r="L4472" i="4"/>
  <c r="L4471" i="4"/>
  <c r="L4470" i="4"/>
  <c r="L4469" i="4"/>
  <c r="L4468" i="4"/>
  <c r="L4467" i="4"/>
  <c r="L4466" i="4"/>
  <c r="L4465" i="4"/>
  <c r="L4464" i="4"/>
  <c r="L4463" i="4"/>
  <c r="L4391" i="4"/>
  <c r="L4390" i="4"/>
  <c r="L4389" i="4"/>
  <c r="L4388" i="4"/>
  <c r="L4387" i="4"/>
  <c r="L4386" i="4"/>
  <c r="L4385" i="4"/>
  <c r="L4384" i="4"/>
  <c r="L4383" i="4"/>
  <c r="L4382" i="4"/>
  <c r="L4381" i="4"/>
  <c r="L4380" i="4"/>
  <c r="L4379" i="4"/>
  <c r="L4378" i="4"/>
  <c r="L4377" i="4"/>
  <c r="L4376" i="4"/>
  <c r="L4375" i="4"/>
  <c r="L4374" i="4"/>
  <c r="L4373" i="4"/>
  <c r="L4372" i="4"/>
  <c r="L4371" i="4"/>
  <c r="L4370" i="4"/>
  <c r="L4369" i="4"/>
  <c r="L4368" i="4"/>
  <c r="L4367" i="4"/>
  <c r="L4366" i="4"/>
  <c r="L4365" i="4"/>
  <c r="L4364" i="4"/>
  <c r="L4363" i="4"/>
  <c r="L4362" i="4"/>
  <c r="L4361" i="4"/>
  <c r="L4360" i="4"/>
  <c r="L4359" i="4"/>
  <c r="L4358" i="4"/>
  <c r="L4357" i="4"/>
  <c r="L4356" i="4"/>
  <c r="L4355" i="4"/>
  <c r="L4354" i="4"/>
  <c r="L4353" i="4"/>
  <c r="L4352" i="4"/>
  <c r="L4351" i="4"/>
  <c r="L4350" i="4"/>
  <c r="L4349" i="4"/>
  <c r="L4348" i="4"/>
  <c r="L4347" i="4"/>
  <c r="L4346" i="4"/>
  <c r="L4345" i="4"/>
  <c r="L4344" i="4"/>
  <c r="L4343" i="4"/>
  <c r="L4342" i="4"/>
  <c r="L4341" i="4"/>
  <c r="L4340" i="4"/>
  <c r="L4339" i="4"/>
  <c r="L4338" i="4"/>
  <c r="L4337" i="4"/>
  <c r="L4336" i="4"/>
  <c r="L4335" i="4"/>
  <c r="L4334" i="4"/>
  <c r="L4333" i="4"/>
  <c r="L4332" i="4"/>
  <c r="L4331" i="4"/>
  <c r="L4330" i="4"/>
  <c r="L4329" i="4"/>
  <c r="L4328" i="4"/>
  <c r="L4327" i="4"/>
  <c r="L4326" i="4"/>
  <c r="L4325" i="4"/>
  <c r="L4324" i="4"/>
  <c r="L4323" i="4"/>
  <c r="L4322" i="4"/>
  <c r="L4321" i="4"/>
  <c r="L4320" i="4"/>
  <c r="L4319" i="4"/>
  <c r="L4318" i="4"/>
  <c r="L4317" i="4"/>
  <c r="L4316" i="4"/>
  <c r="L4315" i="4"/>
  <c r="L4314" i="4"/>
  <c r="L4313" i="4"/>
  <c r="L4312" i="4"/>
  <c r="L4311" i="4"/>
  <c r="L4310" i="4"/>
  <c r="L4309" i="4"/>
  <c r="L4308" i="4"/>
  <c r="L4307" i="4"/>
  <c r="L4306" i="4"/>
  <c r="L4305" i="4"/>
  <c r="L4304" i="4"/>
  <c r="L4303" i="4"/>
  <c r="L4302" i="4"/>
  <c r="L4301" i="4"/>
  <c r="L4300" i="4"/>
  <c r="L4299" i="4"/>
  <c r="L4298" i="4"/>
  <c r="L4297" i="4"/>
  <c r="L4296" i="4"/>
  <c r="L4295" i="4"/>
  <c r="L4294" i="4"/>
  <c r="L4293" i="4"/>
  <c r="L4292" i="4"/>
  <c r="L4291" i="4"/>
  <c r="L4290" i="4"/>
  <c r="L4289" i="4"/>
  <c r="L4288" i="4"/>
  <c r="L4287" i="4"/>
  <c r="L4286" i="4"/>
  <c r="L4285" i="4"/>
  <c r="L4284" i="4"/>
  <c r="L4283" i="4"/>
  <c r="L4282" i="4"/>
  <c r="L4281" i="4"/>
  <c r="L4280" i="4"/>
  <c r="L4279" i="4"/>
  <c r="L4278" i="4"/>
  <c r="L4277" i="4"/>
  <c r="L4276" i="4"/>
  <c r="L4275" i="4"/>
  <c r="L4274" i="4"/>
  <c r="L4273" i="4"/>
  <c r="L4272" i="4"/>
  <c r="L4271" i="4"/>
  <c r="L4270" i="4"/>
  <c r="L4269" i="4"/>
  <c r="L4268" i="4"/>
  <c r="L4267" i="4"/>
  <c r="L4266" i="4"/>
  <c r="L4265" i="4"/>
  <c r="L4264" i="4"/>
  <c r="L4263" i="4"/>
  <c r="L4262" i="4"/>
  <c r="L4261" i="4"/>
  <c r="L4260" i="4"/>
  <c r="L4259" i="4"/>
  <c r="L4258" i="4"/>
  <c r="L4257" i="4"/>
  <c r="L4256" i="4"/>
  <c r="L4255" i="4"/>
  <c r="L4254" i="4"/>
  <c r="L4253" i="4"/>
  <c r="L4252" i="4"/>
  <c r="L4251" i="4"/>
  <c r="L4250" i="4"/>
  <c r="L4249" i="4"/>
  <c r="L4248" i="4"/>
  <c r="L4247" i="4"/>
  <c r="L4246" i="4"/>
  <c r="L4245" i="4"/>
  <c r="L4244" i="4"/>
  <c r="L4243" i="4"/>
  <c r="L4242" i="4"/>
  <c r="L4241" i="4"/>
  <c r="L4240" i="4"/>
  <c r="L4239" i="4"/>
  <c r="L4238" i="4"/>
  <c r="L4237" i="4"/>
  <c r="L4236" i="4"/>
  <c r="L4235" i="4"/>
  <c r="L4234" i="4"/>
  <c r="L4233" i="4"/>
  <c r="L4232" i="4"/>
  <c r="L4231" i="4"/>
  <c r="L4230" i="4"/>
  <c r="L4229" i="4"/>
  <c r="L4228" i="4"/>
  <c r="L4227" i="4"/>
  <c r="L4226" i="4"/>
  <c r="L4225" i="4"/>
  <c r="L4224" i="4"/>
  <c r="L4223" i="4"/>
  <c r="L4222" i="4"/>
  <c r="L4221" i="4"/>
  <c r="L4220" i="4"/>
  <c r="L4219" i="4"/>
  <c r="L4218" i="4"/>
  <c r="L4217" i="4"/>
  <c r="L4216" i="4"/>
  <c r="L4215" i="4"/>
  <c r="L4214" i="4"/>
  <c r="L4213" i="4"/>
  <c r="L4212" i="4"/>
  <c r="L4211" i="4"/>
  <c r="L4210" i="4"/>
  <c r="L4209" i="4"/>
  <c r="L4208" i="4"/>
  <c r="L4207" i="4"/>
  <c r="L4206" i="4"/>
  <c r="L4205" i="4"/>
  <c r="L4204" i="4"/>
  <c r="L4203" i="4"/>
  <c r="L4202" i="4"/>
  <c r="L4201" i="4"/>
  <c r="L4200" i="4"/>
  <c r="L4199" i="4"/>
  <c r="L4198" i="4"/>
  <c r="L4197" i="4"/>
  <c r="L4196" i="4"/>
  <c r="L4195" i="4"/>
  <c r="L4194" i="4"/>
  <c r="L4193" i="4"/>
  <c r="L4192" i="4"/>
  <c r="L4191" i="4"/>
  <c r="L4190" i="4"/>
  <c r="L4189" i="4"/>
  <c r="L4188" i="4"/>
  <c r="L4187" i="4"/>
  <c r="L4186" i="4"/>
  <c r="L4185" i="4"/>
  <c r="L4184" i="4"/>
  <c r="L4183" i="4"/>
  <c r="L4182" i="4"/>
  <c r="L4181" i="4"/>
  <c r="L4180" i="4"/>
  <c r="L4179" i="4"/>
  <c r="L4178" i="4"/>
  <c r="L4177" i="4"/>
  <c r="L4176" i="4"/>
  <c r="L4175" i="4"/>
  <c r="L4174" i="4"/>
  <c r="L4173" i="4"/>
  <c r="L4172" i="4"/>
  <c r="L4171" i="4"/>
  <c r="L4170" i="4"/>
  <c r="L4169" i="4"/>
  <c r="L4168" i="4"/>
  <c r="L4167" i="4"/>
  <c r="L4166" i="4"/>
  <c r="L4165" i="4"/>
  <c r="L4164" i="4"/>
  <c r="L4163" i="4"/>
  <c r="L4162" i="4"/>
  <c r="L4161" i="4"/>
  <c r="L4160" i="4"/>
  <c r="L4159" i="4"/>
  <c r="L4158" i="4"/>
  <c r="L4157" i="4"/>
  <c r="L4156" i="4"/>
  <c r="L4155" i="4"/>
  <c r="L4154" i="4"/>
  <c r="L4153" i="4"/>
  <c r="L4152" i="4"/>
  <c r="L4151" i="4"/>
  <c r="L4150" i="4"/>
  <c r="L4149" i="4"/>
  <c r="L4148" i="4"/>
  <c r="L4147" i="4"/>
  <c r="L4146" i="4"/>
  <c r="L4145" i="4"/>
  <c r="L4144" i="4"/>
  <c r="L4143" i="4"/>
  <c r="L4142" i="4"/>
  <c r="L4141" i="4"/>
  <c r="L4140" i="4"/>
  <c r="L4139" i="4"/>
  <c r="L4138" i="4"/>
  <c r="L4137" i="4"/>
  <c r="L4136" i="4"/>
  <c r="L4135" i="4"/>
  <c r="L4134" i="4"/>
  <c r="L4133" i="4"/>
  <c r="L4132" i="4"/>
  <c r="L3952" i="4"/>
  <c r="L3951" i="4"/>
  <c r="L3950" i="4"/>
  <c r="L3949" i="4"/>
  <c r="L3948" i="4"/>
  <c r="L3947" i="4"/>
  <c r="L3946" i="4"/>
  <c r="L3945" i="4"/>
  <c r="L3944" i="4"/>
  <c r="L3943" i="4"/>
  <c r="L3942" i="4"/>
  <c r="L3941" i="4"/>
  <c r="L3940" i="4"/>
  <c r="L3939" i="4"/>
  <c r="L3938" i="4"/>
  <c r="L3937" i="4"/>
  <c r="L3936" i="4"/>
  <c r="L3935" i="4"/>
  <c r="L3934" i="4"/>
  <c r="L3933" i="4"/>
  <c r="L3932" i="4"/>
  <c r="L3931" i="4"/>
  <c r="L3930" i="4"/>
  <c r="L3929" i="4"/>
  <c r="L3928" i="4"/>
  <c r="L3927" i="4"/>
  <c r="L3926" i="4"/>
  <c r="L3925" i="4"/>
  <c r="L3924" i="4"/>
  <c r="L3923" i="4"/>
  <c r="L3922" i="4"/>
  <c r="L3921" i="4"/>
  <c r="L3920" i="4"/>
  <c r="L3919" i="4"/>
  <c r="L3918" i="4"/>
  <c r="L3917" i="4"/>
  <c r="L3916" i="4"/>
  <c r="L3915" i="4"/>
  <c r="L3914" i="4"/>
  <c r="L3913" i="4"/>
  <c r="L3912" i="4"/>
  <c r="L3911" i="4"/>
  <c r="L3910" i="4"/>
  <c r="L3909" i="4"/>
  <c r="L3908" i="4"/>
  <c r="L3907" i="4"/>
  <c r="L3906" i="4"/>
  <c r="L3905" i="4"/>
  <c r="L3904" i="4"/>
  <c r="L3903" i="4"/>
  <c r="L3902" i="4"/>
  <c r="L3901" i="4"/>
  <c r="L3900" i="4"/>
  <c r="L3899" i="4"/>
  <c r="L3898" i="4"/>
  <c r="L3897" i="4"/>
  <c r="L3896" i="4"/>
  <c r="L3895" i="4"/>
  <c r="L3894" i="4"/>
  <c r="L3893" i="4"/>
  <c r="L3892" i="4"/>
  <c r="L3891" i="4"/>
  <c r="L3890" i="4"/>
  <c r="L3889" i="4"/>
  <c r="L3888" i="4"/>
  <c r="L3887" i="4"/>
  <c r="L3886" i="4"/>
  <c r="L3885" i="4"/>
  <c r="L3884" i="4"/>
  <c r="L3883" i="4"/>
  <c r="L3882" i="4"/>
  <c r="L3881" i="4"/>
  <c r="L3880" i="4"/>
  <c r="L3879" i="4"/>
  <c r="L3878" i="4"/>
  <c r="L3877" i="4"/>
  <c r="L3876" i="4"/>
  <c r="L3875" i="4"/>
  <c r="L3874" i="4"/>
  <c r="L3873" i="4"/>
  <c r="L3872" i="4"/>
  <c r="L3871" i="4"/>
  <c r="L3870" i="4"/>
  <c r="L3869" i="4"/>
  <c r="L3868" i="4"/>
  <c r="L3867" i="4"/>
  <c r="L3866" i="4"/>
  <c r="L3865" i="4"/>
  <c r="L3864" i="4"/>
  <c r="L3863" i="4"/>
  <c r="L3862" i="4"/>
  <c r="L3861" i="4"/>
  <c r="L3860" i="4"/>
  <c r="L3859" i="4"/>
  <c r="L3858" i="4"/>
  <c r="L3857" i="4"/>
  <c r="L3856" i="4"/>
  <c r="L3855" i="4"/>
  <c r="L3854" i="4"/>
  <c r="L3853" i="4"/>
  <c r="L3852" i="4"/>
  <c r="L3851" i="4"/>
  <c r="L3850" i="4"/>
  <c r="L3849" i="4"/>
  <c r="L3848" i="4"/>
  <c r="L3847" i="4"/>
  <c r="L3846" i="4"/>
  <c r="L3845" i="4"/>
  <c r="L3844" i="4"/>
  <c r="L3843" i="4"/>
  <c r="L3842" i="4"/>
  <c r="L3841" i="4"/>
  <c r="L3840" i="4"/>
  <c r="L3839" i="4"/>
  <c r="L3838" i="4"/>
  <c r="L3837" i="4"/>
  <c r="L3836" i="4"/>
  <c r="L3835" i="4"/>
  <c r="L3834" i="4"/>
  <c r="L3833" i="4"/>
  <c r="L3832" i="4"/>
  <c r="L3831" i="4"/>
  <c r="L3830" i="4"/>
  <c r="L3829" i="4"/>
  <c r="L3828" i="4"/>
  <c r="L3827" i="4"/>
  <c r="L3826" i="4"/>
  <c r="L3825" i="4"/>
  <c r="L3824" i="4"/>
  <c r="L3823" i="4"/>
  <c r="L3822" i="4"/>
  <c r="L3821" i="4"/>
  <c r="L3820" i="4"/>
  <c r="L3819" i="4"/>
  <c r="L3818" i="4"/>
  <c r="L3817" i="4"/>
  <c r="L3816" i="4"/>
  <c r="L3815" i="4"/>
  <c r="L3814" i="4"/>
  <c r="L3813" i="4"/>
  <c r="L3812" i="4"/>
  <c r="L3811" i="4"/>
  <c r="L3810" i="4"/>
  <c r="L3809" i="4"/>
  <c r="L3808" i="4"/>
  <c r="L3807" i="4"/>
  <c r="L3806" i="4"/>
  <c r="L3805" i="4"/>
  <c r="L3804" i="4"/>
  <c r="L3803" i="4"/>
  <c r="L3802" i="4"/>
  <c r="L3801" i="4"/>
  <c r="L3800" i="4"/>
  <c r="L3799" i="4"/>
  <c r="L3798" i="4"/>
  <c r="L3797" i="4"/>
  <c r="L3796" i="4"/>
  <c r="L3795" i="4"/>
  <c r="L3794" i="4"/>
  <c r="L3793" i="4"/>
  <c r="L3792" i="4"/>
  <c r="L3791" i="4"/>
  <c r="L3790" i="4"/>
  <c r="L3789" i="4"/>
  <c r="L3788" i="4"/>
  <c r="L3787" i="4"/>
  <c r="L3786" i="4"/>
  <c r="L3785" i="4"/>
  <c r="L3784" i="4"/>
  <c r="L3783" i="4"/>
  <c r="L3782" i="4"/>
  <c r="L3781" i="4"/>
  <c r="L3780" i="4"/>
  <c r="L3779" i="4"/>
  <c r="L3778" i="4"/>
  <c r="L3777" i="4"/>
  <c r="L3776" i="4"/>
  <c r="L3775" i="4"/>
  <c r="L3774" i="4"/>
  <c r="L3773" i="4"/>
  <c r="L3772" i="4"/>
  <c r="L3771" i="4"/>
  <c r="L3770" i="4"/>
  <c r="L3769" i="4"/>
  <c r="L3768" i="4"/>
  <c r="L3767" i="4"/>
  <c r="L3766" i="4"/>
  <c r="L3765" i="4"/>
  <c r="L3764" i="4"/>
  <c r="L3763" i="4"/>
  <c r="L3762" i="4"/>
  <c r="L3761" i="4"/>
  <c r="L3760" i="4"/>
  <c r="L3759" i="4"/>
  <c r="L3758" i="4"/>
  <c r="L3757" i="4"/>
  <c r="L3756" i="4"/>
  <c r="L3755" i="4"/>
  <c r="L3754" i="4"/>
  <c r="L3753" i="4"/>
  <c r="L3752" i="4"/>
  <c r="L3751" i="4"/>
  <c r="L3750" i="4"/>
  <c r="L3749" i="4"/>
  <c r="L3748" i="4"/>
  <c r="L3747" i="4"/>
  <c r="L3746" i="4"/>
  <c r="L3745" i="4"/>
  <c r="L3744" i="4"/>
  <c r="L3743" i="4"/>
  <c r="L3742" i="4"/>
  <c r="L3741" i="4"/>
  <c r="L3740" i="4"/>
  <c r="L3739" i="4"/>
  <c r="L3738" i="4"/>
  <c r="L3737" i="4"/>
  <c r="L3736" i="4"/>
  <c r="L3735" i="4"/>
  <c r="L3734" i="4"/>
  <c r="L3733" i="4"/>
  <c r="L3732" i="4"/>
  <c r="L3731" i="4"/>
  <c r="L3730" i="4"/>
  <c r="L3729" i="4"/>
  <c r="L3728" i="4"/>
  <c r="L3727" i="4"/>
  <c r="L3726" i="4"/>
  <c r="L3725" i="4"/>
  <c r="L3724" i="4"/>
  <c r="L3723" i="4"/>
  <c r="L3722" i="4"/>
  <c r="L3721" i="4"/>
  <c r="L3720" i="4"/>
  <c r="L3719" i="4"/>
  <c r="L3718" i="4"/>
  <c r="L3717" i="4"/>
  <c r="L3716" i="4"/>
  <c r="L3715" i="4"/>
  <c r="L3714" i="4"/>
  <c r="L3713" i="4"/>
  <c r="L3712" i="4"/>
  <c r="L3711" i="4"/>
  <c r="L3710" i="4"/>
  <c r="L3709" i="4"/>
  <c r="L3708" i="4"/>
  <c r="L3707" i="4"/>
  <c r="L3706" i="4"/>
  <c r="L3705" i="4"/>
  <c r="L3704" i="4"/>
  <c r="L3703" i="4"/>
  <c r="L3702" i="4"/>
  <c r="L3701" i="4"/>
  <c r="L3700" i="4"/>
  <c r="L3699" i="4"/>
  <c r="L3698" i="4"/>
  <c r="L3697" i="4"/>
  <c r="L3696" i="4"/>
  <c r="L3695" i="4"/>
  <c r="L3694" i="4"/>
  <c r="L3693" i="4"/>
  <c r="L3692" i="4"/>
  <c r="L3691" i="4"/>
  <c r="L3690" i="4"/>
  <c r="L3689" i="4"/>
  <c r="L3688" i="4"/>
  <c r="L3687" i="4"/>
  <c r="L3686" i="4"/>
  <c r="L3685" i="4"/>
  <c r="L3684" i="4"/>
  <c r="L3683" i="4"/>
  <c r="L3682" i="4"/>
  <c r="L3681" i="4"/>
  <c r="L3680" i="4"/>
  <c r="L3679" i="4"/>
  <c r="L3678" i="4"/>
  <c r="L3677" i="4"/>
  <c r="L3676" i="4"/>
  <c r="L3675" i="4"/>
  <c r="L3674" i="4"/>
  <c r="L3673" i="4"/>
  <c r="L3672" i="4"/>
  <c r="L3671" i="4"/>
  <c r="L3670" i="4"/>
  <c r="L3669" i="4"/>
  <c r="L3668" i="4"/>
  <c r="L3667" i="4"/>
  <c r="L3666" i="4"/>
  <c r="L3665" i="4"/>
  <c r="L3664" i="4"/>
  <c r="L3663" i="4"/>
  <c r="L3662" i="4"/>
  <c r="L3661" i="4"/>
  <c r="L3660" i="4"/>
  <c r="L3659" i="4"/>
  <c r="L3658" i="4"/>
  <c r="L3657" i="4"/>
  <c r="L3656" i="4"/>
  <c r="L3655" i="4"/>
  <c r="L3654" i="4"/>
  <c r="L3653" i="4"/>
  <c r="L3652" i="4"/>
  <c r="L3651" i="4"/>
  <c r="L3650" i="4"/>
  <c r="L3649" i="4"/>
  <c r="L3648" i="4"/>
  <c r="L3647" i="4"/>
  <c r="L3646" i="4"/>
  <c r="L3645" i="4"/>
  <c r="L3644" i="4"/>
  <c r="L3643" i="4"/>
  <c r="L3642" i="4"/>
  <c r="L3641" i="4"/>
  <c r="L3640" i="4"/>
  <c r="L3639" i="4"/>
  <c r="L3638" i="4"/>
  <c r="L3637" i="4"/>
  <c r="L3636" i="4"/>
  <c r="L3635" i="4"/>
  <c r="L3634" i="4"/>
  <c r="L3633" i="4"/>
  <c r="L3632" i="4"/>
  <c r="L3631" i="4"/>
  <c r="L3630" i="4"/>
  <c r="L3629" i="4"/>
  <c r="L3628" i="4"/>
  <c r="L3627" i="4"/>
  <c r="L3626" i="4"/>
  <c r="L3625" i="4"/>
  <c r="L3624" i="4"/>
  <c r="L3623" i="4"/>
  <c r="L3622" i="4"/>
  <c r="L3621" i="4"/>
  <c r="L3620" i="4"/>
  <c r="L3619" i="4"/>
  <c r="L3618" i="4"/>
  <c r="L3617" i="4"/>
  <c r="L3616" i="4"/>
  <c r="L3615" i="4"/>
  <c r="L3614" i="4"/>
  <c r="L3613" i="4"/>
  <c r="L3612" i="4"/>
  <c r="L3611" i="4"/>
  <c r="L3610" i="4"/>
  <c r="L3609" i="4"/>
  <c r="L3608" i="4"/>
  <c r="L3607" i="4"/>
  <c r="L3606" i="4"/>
  <c r="L3605" i="4"/>
  <c r="L3604" i="4"/>
  <c r="L3603" i="4"/>
  <c r="L3602" i="4"/>
  <c r="L3601" i="4"/>
  <c r="L3600" i="4"/>
  <c r="L3599" i="4"/>
  <c r="L3598" i="4"/>
  <c r="L3597" i="4"/>
  <c r="L3596" i="4"/>
  <c r="L3595" i="4"/>
  <c r="L3594" i="4"/>
  <c r="L3593" i="4"/>
  <c r="L3592" i="4"/>
  <c r="L3591" i="4"/>
  <c r="L3590" i="4"/>
  <c r="L3589" i="4"/>
  <c r="L3588" i="4"/>
  <c r="L3587" i="4"/>
  <c r="L3586" i="4"/>
  <c r="L3585" i="4"/>
  <c r="L3584" i="4"/>
  <c r="L3583" i="4"/>
  <c r="L3582" i="4"/>
  <c r="L3581" i="4"/>
  <c r="L3580" i="4"/>
  <c r="L3579" i="4"/>
  <c r="L3578" i="4"/>
  <c r="L3577" i="4"/>
  <c r="L3576" i="4"/>
  <c r="L3575" i="4"/>
  <c r="L3574" i="4"/>
  <c r="L3514" i="4"/>
  <c r="L3513" i="4"/>
  <c r="L3512" i="4"/>
  <c r="L3511" i="4"/>
  <c r="L3510" i="4"/>
  <c r="L3509" i="4"/>
  <c r="L3508" i="4"/>
  <c r="L3507" i="4"/>
  <c r="L3506" i="4"/>
  <c r="L3505" i="4"/>
  <c r="L3504" i="4"/>
  <c r="L3503" i="4"/>
  <c r="L3502" i="4"/>
  <c r="L3501" i="4"/>
  <c r="L3500" i="4"/>
  <c r="L3499" i="4"/>
  <c r="L3498" i="4"/>
  <c r="L3497" i="4"/>
  <c r="L3496" i="4"/>
  <c r="L3495" i="4"/>
  <c r="L3494" i="4"/>
  <c r="L3493" i="4"/>
  <c r="L3492" i="4"/>
  <c r="L3491" i="4"/>
  <c r="L3490" i="4"/>
  <c r="L3489" i="4"/>
  <c r="L3488" i="4"/>
  <c r="L3487" i="4"/>
  <c r="L3486" i="4"/>
  <c r="L3485" i="4"/>
  <c r="L3484" i="4"/>
  <c r="L3483" i="4"/>
  <c r="L3482" i="4"/>
  <c r="L3481" i="4"/>
  <c r="L3480" i="4"/>
  <c r="L3479" i="4"/>
  <c r="L3478" i="4"/>
  <c r="L3477" i="4"/>
  <c r="L3476" i="4"/>
  <c r="L3475" i="4"/>
  <c r="L3474" i="4"/>
  <c r="L3473" i="4"/>
  <c r="L3472" i="4"/>
  <c r="L3471" i="4"/>
  <c r="L3470" i="4"/>
  <c r="L3469" i="4"/>
  <c r="L3468" i="4"/>
  <c r="L3467" i="4"/>
  <c r="L3466" i="4"/>
  <c r="L3465" i="4"/>
  <c r="L3464" i="4"/>
  <c r="L3463" i="4"/>
  <c r="L3462" i="4"/>
  <c r="L3461" i="4"/>
  <c r="L3460" i="4"/>
  <c r="L3459" i="4"/>
  <c r="L3458" i="4"/>
  <c r="L3457" i="4"/>
  <c r="L3456" i="4"/>
  <c r="L3455" i="4"/>
  <c r="L3454" i="4"/>
  <c r="L3453" i="4"/>
  <c r="L3452" i="4"/>
  <c r="L3451" i="4"/>
  <c r="L3450" i="4"/>
  <c r="L3449" i="4"/>
  <c r="L3448" i="4"/>
  <c r="L3447" i="4"/>
  <c r="L3446" i="4"/>
  <c r="L3445" i="4"/>
  <c r="L3444" i="4"/>
  <c r="L3443" i="4"/>
  <c r="L3442" i="4"/>
  <c r="L3441" i="4"/>
  <c r="L3440" i="4"/>
  <c r="L3439" i="4"/>
  <c r="L3438" i="4"/>
  <c r="L3437" i="4"/>
  <c r="L3436" i="4"/>
  <c r="L3435" i="4"/>
  <c r="L3434" i="4"/>
  <c r="L3433" i="4"/>
  <c r="L3432" i="4"/>
  <c r="L3431" i="4"/>
  <c r="L3430" i="4"/>
  <c r="L3429" i="4"/>
  <c r="L3428" i="4"/>
  <c r="L3427" i="4"/>
  <c r="L3426" i="4"/>
  <c r="L3425" i="4"/>
  <c r="L3424" i="4"/>
  <c r="L3423" i="4"/>
  <c r="L3422" i="4"/>
  <c r="L3421" i="4"/>
  <c r="L3420" i="4"/>
  <c r="L3419" i="4"/>
  <c r="L3418" i="4"/>
  <c r="L3417" i="4"/>
  <c r="L3416" i="4"/>
  <c r="L3415" i="4"/>
  <c r="L3414" i="4"/>
  <c r="L3413" i="4"/>
  <c r="L3412" i="4"/>
  <c r="L3411" i="4"/>
  <c r="L3410" i="4"/>
  <c r="L3409" i="4"/>
  <c r="L3408" i="4"/>
  <c r="L3407" i="4"/>
  <c r="L3406" i="4"/>
  <c r="L3405" i="4"/>
  <c r="L3404" i="4"/>
  <c r="L3403" i="4"/>
  <c r="L3402" i="4"/>
  <c r="L3401" i="4"/>
  <c r="L3400" i="4"/>
  <c r="L3399" i="4"/>
  <c r="L3398" i="4"/>
  <c r="L3397" i="4"/>
  <c r="L3396" i="4"/>
  <c r="L3395" i="4"/>
  <c r="L3394" i="4"/>
  <c r="L3393" i="4"/>
  <c r="L3392" i="4"/>
  <c r="L3391" i="4"/>
  <c r="L3390" i="4"/>
  <c r="L3389" i="4"/>
  <c r="L3388" i="4"/>
  <c r="L3387" i="4"/>
  <c r="L3386" i="4"/>
  <c r="L3385" i="4"/>
  <c r="L3384" i="4"/>
  <c r="L3383" i="4"/>
  <c r="L3382" i="4"/>
  <c r="L3381" i="4"/>
  <c r="L3380" i="4"/>
  <c r="L3379" i="4"/>
  <c r="L3378" i="4"/>
  <c r="L3377" i="4"/>
  <c r="L3376" i="4"/>
  <c r="L3375" i="4"/>
  <c r="L3374" i="4"/>
  <c r="L3373" i="4"/>
  <c r="L3372" i="4"/>
  <c r="L3371" i="4"/>
  <c r="L3370" i="4"/>
  <c r="L3369" i="4"/>
  <c r="L3368" i="4"/>
  <c r="L3367" i="4"/>
  <c r="L3366" i="4"/>
  <c r="L3365" i="4"/>
  <c r="L3364" i="4"/>
  <c r="L3363" i="4"/>
  <c r="L3362" i="4"/>
  <c r="L3361" i="4"/>
  <c r="L3360" i="4"/>
  <c r="L3359" i="4"/>
  <c r="L3358" i="4"/>
  <c r="L3357" i="4"/>
  <c r="L3356" i="4"/>
  <c r="L3355" i="4"/>
  <c r="L3354" i="4"/>
  <c r="L3353" i="4"/>
  <c r="L3352" i="4"/>
  <c r="L3351" i="4"/>
  <c r="L3350" i="4"/>
  <c r="L3349" i="4"/>
  <c r="L3348" i="4"/>
  <c r="L3347" i="4"/>
  <c r="L3346" i="4"/>
  <c r="L3345" i="4"/>
  <c r="L3344" i="4"/>
  <c r="L3343" i="4"/>
  <c r="L3342" i="4"/>
  <c r="L3341" i="4"/>
  <c r="L3340" i="4"/>
  <c r="L3339" i="4"/>
  <c r="L3338" i="4"/>
  <c r="L3337" i="4"/>
  <c r="L3336" i="4"/>
  <c r="L3335" i="4"/>
  <c r="L3334" i="4"/>
  <c r="L3333" i="4"/>
  <c r="L3332" i="4"/>
  <c r="L3331" i="4"/>
  <c r="L3330" i="4"/>
  <c r="L3329" i="4"/>
  <c r="L3328" i="4"/>
  <c r="L3327" i="4"/>
  <c r="L3326" i="4"/>
  <c r="L3325" i="4"/>
  <c r="L3324" i="4"/>
  <c r="L3323" i="4"/>
  <c r="L3322" i="4"/>
  <c r="L3321" i="4"/>
  <c r="L3320" i="4"/>
  <c r="L3319" i="4"/>
  <c r="L3318" i="4"/>
  <c r="L3317" i="4"/>
  <c r="L3316" i="4"/>
  <c r="L3315" i="4"/>
  <c r="L3314" i="4"/>
  <c r="L3313" i="4"/>
  <c r="L3312" i="4"/>
  <c r="L3311" i="4"/>
  <c r="L3310" i="4"/>
  <c r="L3309" i="4"/>
  <c r="L3308" i="4"/>
  <c r="L3307" i="4"/>
  <c r="L3306" i="4"/>
  <c r="L3305" i="4"/>
  <c r="L3304" i="4"/>
  <c r="L3303" i="4"/>
  <c r="L3302" i="4"/>
  <c r="L3301" i="4"/>
  <c r="L3300" i="4"/>
  <c r="L3299" i="4"/>
  <c r="L3298" i="4"/>
  <c r="L3297" i="4"/>
  <c r="L3296" i="4"/>
  <c r="L3295" i="4"/>
  <c r="L3294" i="4"/>
  <c r="L3293" i="4"/>
  <c r="L3292" i="4"/>
  <c r="L3291" i="4"/>
  <c r="L3290" i="4"/>
  <c r="L3289" i="4"/>
  <c r="L3288" i="4"/>
  <c r="L3287" i="4"/>
  <c r="L3286" i="4"/>
  <c r="L3285" i="4"/>
  <c r="L3284" i="4"/>
  <c r="L3283" i="4"/>
  <c r="L3282" i="4"/>
  <c r="L3281" i="4"/>
  <c r="L3280" i="4"/>
  <c r="L3279" i="4"/>
  <c r="L3278" i="4"/>
  <c r="L3277" i="4"/>
  <c r="L3276" i="4"/>
  <c r="L3275" i="4"/>
  <c r="L3274" i="4"/>
  <c r="L3273" i="4"/>
  <c r="L3272" i="4"/>
  <c r="L3271" i="4"/>
  <c r="L3270" i="4"/>
  <c r="L3269" i="4"/>
  <c r="L3268" i="4"/>
  <c r="L3267" i="4"/>
  <c r="L3266" i="4"/>
  <c r="L3265" i="4"/>
  <c r="L3264" i="4"/>
  <c r="L3263" i="4"/>
  <c r="L3262" i="4"/>
  <c r="L3261" i="4"/>
  <c r="L3260" i="4"/>
  <c r="L3259" i="4"/>
  <c r="L3258" i="4"/>
  <c r="L3257" i="4"/>
  <c r="L3256" i="4"/>
  <c r="L3255" i="4"/>
  <c r="L3254" i="4"/>
  <c r="L3253" i="4"/>
  <c r="L3252" i="4"/>
  <c r="L3251" i="4"/>
  <c r="L3250" i="4"/>
  <c r="L3249" i="4"/>
  <c r="L3248" i="4"/>
  <c r="L3247" i="4"/>
  <c r="L3246" i="4"/>
  <c r="L3245" i="4"/>
  <c r="L3244" i="4"/>
  <c r="L3243" i="4"/>
  <c r="L3242" i="4"/>
  <c r="L3241" i="4"/>
  <c r="L3240" i="4"/>
  <c r="L3239" i="4"/>
  <c r="L3238" i="4"/>
  <c r="L3237" i="4"/>
  <c r="L3236" i="4"/>
  <c r="L3235" i="4"/>
  <c r="L3234" i="4"/>
  <c r="L3233" i="4"/>
  <c r="L3232" i="4"/>
  <c r="L3231" i="4"/>
  <c r="L3230" i="4"/>
  <c r="L3229" i="4"/>
  <c r="L3228" i="4"/>
  <c r="L3227" i="4"/>
  <c r="L3226" i="4"/>
  <c r="L3225" i="4"/>
  <c r="L3224" i="4"/>
  <c r="L3223" i="4"/>
  <c r="L3222" i="4"/>
  <c r="L3221" i="4"/>
  <c r="L3220" i="4"/>
  <c r="L3219" i="4"/>
  <c r="L3218" i="4"/>
  <c r="L3217" i="4"/>
  <c r="L3216" i="4"/>
  <c r="L3215" i="4"/>
  <c r="L3214" i="4"/>
  <c r="L3213" i="4"/>
  <c r="L3212" i="4"/>
  <c r="L3211" i="4"/>
  <c r="L3210" i="4"/>
  <c r="L3209" i="4"/>
  <c r="L3208" i="4"/>
  <c r="L3207" i="4"/>
  <c r="L3206" i="4"/>
  <c r="L3205" i="4"/>
  <c r="L3204" i="4"/>
  <c r="L3203" i="4"/>
  <c r="L3202" i="4"/>
  <c r="L3201" i="4"/>
  <c r="L3200" i="4"/>
  <c r="L3199" i="4"/>
  <c r="L3198" i="4"/>
  <c r="L3197" i="4"/>
  <c r="L3196" i="4"/>
  <c r="L3195" i="4"/>
  <c r="L3194" i="4"/>
  <c r="L3193" i="4"/>
  <c r="L3192" i="4"/>
  <c r="L3191" i="4"/>
  <c r="L3190" i="4"/>
  <c r="L3189" i="4"/>
  <c r="L3188" i="4"/>
  <c r="L3187" i="4"/>
  <c r="L3186" i="4"/>
  <c r="L3185" i="4"/>
  <c r="L3184" i="4"/>
  <c r="L3183" i="4"/>
  <c r="L3182" i="4"/>
  <c r="L3181" i="4"/>
  <c r="L3180" i="4"/>
  <c r="L3179" i="4"/>
  <c r="L3178" i="4"/>
  <c r="L3177" i="4"/>
  <c r="L3176" i="4"/>
  <c r="L3175" i="4"/>
  <c r="L3174" i="4"/>
  <c r="L3075" i="4"/>
  <c r="L3074" i="4"/>
  <c r="L3073" i="4"/>
  <c r="L3072" i="4"/>
  <c r="L3071" i="4"/>
  <c r="L3070" i="4"/>
  <c r="L3069" i="4"/>
  <c r="L3068" i="4"/>
  <c r="L3067" i="4"/>
  <c r="L3066" i="4"/>
  <c r="L3065" i="4"/>
  <c r="L3064" i="4"/>
  <c r="L3063" i="4"/>
  <c r="L3062" i="4"/>
  <c r="L3061" i="4"/>
  <c r="L3060" i="4"/>
  <c r="L3059" i="4"/>
  <c r="L3058" i="4"/>
  <c r="L3057" i="4"/>
  <c r="L3056" i="4"/>
  <c r="L3055" i="4"/>
  <c r="L3054" i="4"/>
  <c r="L3053" i="4"/>
  <c r="L3052" i="4"/>
  <c r="L3051" i="4"/>
  <c r="L3050" i="4"/>
  <c r="L3049" i="4"/>
  <c r="L3048" i="4"/>
  <c r="L3047" i="4"/>
  <c r="L3046" i="4"/>
  <c r="L3045" i="4"/>
  <c r="L3044" i="4"/>
  <c r="L3043" i="4"/>
  <c r="L3042" i="4"/>
  <c r="L3041" i="4"/>
  <c r="L3040" i="4"/>
  <c r="L3039" i="4"/>
  <c r="L3038" i="4"/>
  <c r="L3037" i="4"/>
  <c r="L3036" i="4"/>
  <c r="L3035" i="4"/>
  <c r="L3034" i="4"/>
  <c r="L3033" i="4"/>
  <c r="L3032" i="4"/>
  <c r="L3031" i="4"/>
  <c r="L3030" i="4"/>
  <c r="L3029" i="4"/>
  <c r="L3028" i="4"/>
  <c r="L3027" i="4"/>
  <c r="L3026" i="4"/>
  <c r="L3025" i="4"/>
  <c r="L3024" i="4"/>
  <c r="L3023" i="4"/>
  <c r="L3022" i="4"/>
  <c r="L3021" i="4"/>
  <c r="L3020" i="4"/>
  <c r="L3019" i="4"/>
  <c r="L3018" i="4"/>
  <c r="L3017" i="4"/>
  <c r="L3016" i="4"/>
  <c r="L3015" i="4"/>
  <c r="L3014" i="4"/>
  <c r="L3013" i="4"/>
  <c r="L3012" i="4"/>
  <c r="L3011" i="4"/>
  <c r="L3010" i="4"/>
  <c r="L3009" i="4"/>
  <c r="L3008" i="4"/>
  <c r="L3007" i="4"/>
  <c r="L3006" i="4"/>
  <c r="L3005" i="4"/>
  <c r="L3004" i="4"/>
  <c r="L3003" i="4"/>
  <c r="L3002" i="4"/>
  <c r="L3001" i="4"/>
  <c r="L3000" i="4"/>
  <c r="L2999" i="4"/>
  <c r="L2998" i="4"/>
  <c r="L2997" i="4"/>
  <c r="L2996" i="4"/>
  <c r="L2995" i="4"/>
  <c r="L2994" i="4"/>
  <c r="L2993" i="4"/>
  <c r="L2992" i="4"/>
  <c r="L2991" i="4"/>
  <c r="L2990" i="4"/>
  <c r="L2989" i="4"/>
  <c r="L2988" i="4"/>
  <c r="L2987" i="4"/>
  <c r="L2986" i="4"/>
  <c r="L2985" i="4"/>
  <c r="L2984" i="4"/>
  <c r="L2983" i="4"/>
  <c r="L2982" i="4"/>
  <c r="L2981" i="4"/>
  <c r="L2980" i="4"/>
  <c r="L2979" i="4"/>
  <c r="L2978" i="4"/>
  <c r="L2977" i="4"/>
  <c r="L2976" i="4"/>
  <c r="L2975" i="4"/>
  <c r="L2974" i="4"/>
  <c r="L2973" i="4"/>
  <c r="L2972" i="4"/>
  <c r="L2971" i="4"/>
  <c r="L2970" i="4"/>
  <c r="L2969" i="4"/>
  <c r="L2968" i="4"/>
  <c r="L2967" i="4"/>
  <c r="L2966" i="4"/>
  <c r="L2965" i="4"/>
  <c r="L2964" i="4"/>
  <c r="L2963" i="4"/>
  <c r="L2962" i="4"/>
  <c r="L2961" i="4"/>
  <c r="L2960" i="4"/>
  <c r="L2959" i="4"/>
  <c r="L2958" i="4"/>
  <c r="L2957" i="4"/>
  <c r="L2956" i="4"/>
  <c r="L2955" i="4"/>
  <c r="L2954" i="4"/>
  <c r="L2953" i="4"/>
  <c r="L2952" i="4"/>
  <c r="L2951" i="4"/>
  <c r="L2950" i="4"/>
  <c r="L2949" i="4"/>
  <c r="L2948" i="4"/>
  <c r="L2947" i="4"/>
  <c r="L2946" i="4"/>
  <c r="L2945" i="4"/>
  <c r="L2944" i="4"/>
  <c r="L2943" i="4"/>
  <c r="L2942" i="4"/>
  <c r="L2941" i="4"/>
  <c r="L2940" i="4"/>
  <c r="L2939" i="4"/>
  <c r="L2938" i="4"/>
  <c r="L2937" i="4"/>
  <c r="L2936" i="4"/>
  <c r="L2935" i="4"/>
  <c r="L2934" i="4"/>
  <c r="L2933" i="4"/>
  <c r="L2932" i="4"/>
  <c r="L2931" i="4"/>
  <c r="L2930" i="4"/>
  <c r="L2929" i="4"/>
  <c r="L2928" i="4"/>
  <c r="L2927" i="4"/>
  <c r="L2926" i="4"/>
  <c r="L2925" i="4"/>
  <c r="L2924" i="4"/>
  <c r="L2923" i="4"/>
  <c r="L2922" i="4"/>
  <c r="L2921" i="4"/>
  <c r="L2920" i="4"/>
  <c r="L2919" i="4"/>
  <c r="L2918" i="4"/>
  <c r="L2917" i="4"/>
  <c r="L2916" i="4"/>
  <c r="L2915" i="4"/>
  <c r="L2914" i="4"/>
  <c r="L2913" i="4"/>
  <c r="L2912" i="4"/>
  <c r="L2911" i="4"/>
  <c r="L2910" i="4"/>
  <c r="L2909" i="4"/>
  <c r="L2908" i="4"/>
  <c r="L2907" i="4"/>
  <c r="L2906" i="4"/>
  <c r="L2905" i="4"/>
  <c r="L2904" i="4"/>
  <c r="L2903" i="4"/>
  <c r="L2902" i="4"/>
  <c r="L2901" i="4"/>
  <c r="L2900" i="4"/>
  <c r="L2899" i="4"/>
  <c r="L2898" i="4"/>
  <c r="L2897" i="4"/>
  <c r="L2896" i="4"/>
  <c r="L2895" i="4"/>
  <c r="L2894" i="4"/>
  <c r="L2893" i="4"/>
  <c r="L2892" i="4"/>
  <c r="L2891" i="4"/>
  <c r="L2890" i="4"/>
  <c r="L2889" i="4"/>
  <c r="L2888" i="4"/>
  <c r="L2887" i="4"/>
  <c r="L2886" i="4"/>
  <c r="L2885" i="4"/>
  <c r="L2884" i="4"/>
  <c r="L2883" i="4"/>
  <c r="L2882" i="4"/>
  <c r="L2881" i="4"/>
  <c r="L2880" i="4"/>
  <c r="L2879" i="4"/>
  <c r="L2878" i="4"/>
  <c r="L2877" i="4"/>
  <c r="L2876" i="4"/>
  <c r="L2875" i="4"/>
  <c r="L2874" i="4"/>
  <c r="L2873" i="4"/>
  <c r="L2872" i="4"/>
  <c r="L2871" i="4"/>
  <c r="L2870" i="4"/>
  <c r="L2869" i="4"/>
  <c r="L2868" i="4"/>
  <c r="L2867" i="4"/>
  <c r="L2866" i="4"/>
  <c r="L2865" i="4"/>
  <c r="L2864" i="4"/>
  <c r="L2863" i="4"/>
  <c r="L2862" i="4"/>
  <c r="L2861" i="4"/>
  <c r="L2860" i="4"/>
  <c r="L2859" i="4"/>
  <c r="L2858" i="4"/>
  <c r="L2857" i="4"/>
  <c r="L2856" i="4"/>
  <c r="L2855" i="4"/>
  <c r="L2854" i="4"/>
  <c r="L2853" i="4"/>
  <c r="L2852" i="4"/>
  <c r="L2851" i="4"/>
  <c r="L2850" i="4"/>
  <c r="L2849" i="4"/>
  <c r="L2848" i="4"/>
  <c r="L2847" i="4"/>
  <c r="L2846" i="4"/>
  <c r="L2845" i="4"/>
  <c r="L2844" i="4"/>
  <c r="L2843" i="4"/>
  <c r="L2842" i="4"/>
  <c r="L2841" i="4"/>
  <c r="L2840" i="4"/>
  <c r="L2839" i="4"/>
  <c r="L2838" i="4"/>
  <c r="L2837" i="4"/>
  <c r="L2836" i="4"/>
  <c r="L2835" i="4"/>
  <c r="L2834" i="4"/>
  <c r="L2833" i="4"/>
  <c r="L2832" i="4"/>
  <c r="L2831" i="4"/>
  <c r="L2830" i="4"/>
  <c r="L2829" i="4"/>
  <c r="L2828" i="4"/>
  <c r="L2827" i="4"/>
  <c r="L2826" i="4"/>
  <c r="L2825" i="4"/>
  <c r="L2824" i="4"/>
  <c r="L2823" i="4"/>
  <c r="L2822" i="4"/>
  <c r="L2821" i="4"/>
  <c r="L2820" i="4"/>
  <c r="L2819" i="4"/>
  <c r="L2818" i="4"/>
  <c r="L2817" i="4"/>
  <c r="L2816" i="4"/>
  <c r="L2815" i="4"/>
  <c r="L2814" i="4"/>
  <c r="L2813" i="4"/>
  <c r="L2812" i="4"/>
  <c r="L2811" i="4"/>
  <c r="L2810" i="4"/>
  <c r="L2809" i="4"/>
  <c r="L2808" i="4"/>
  <c r="L2807" i="4"/>
  <c r="L2806" i="4"/>
  <c r="L2805" i="4"/>
  <c r="L2804" i="4"/>
  <c r="L2803" i="4"/>
  <c r="L2802" i="4"/>
  <c r="L2801" i="4"/>
  <c r="L2800" i="4"/>
  <c r="L2799" i="4"/>
  <c r="L2798" i="4"/>
  <c r="L2797" i="4"/>
  <c r="L2796" i="4"/>
  <c r="L2795" i="4"/>
  <c r="L2794" i="4"/>
  <c r="L2793" i="4"/>
  <c r="L2792" i="4"/>
  <c r="L2791" i="4"/>
  <c r="L2790" i="4"/>
  <c r="L2789" i="4"/>
  <c r="L2788" i="4"/>
  <c r="L2787" i="4"/>
  <c r="L2786" i="4"/>
  <c r="L2785" i="4"/>
  <c r="L2784" i="4"/>
  <c r="L2783" i="4"/>
  <c r="L2782" i="4"/>
  <c r="L2781" i="4"/>
  <c r="L2780" i="4"/>
  <c r="L2779" i="4"/>
  <c r="L2778" i="4"/>
  <c r="L2777" i="4"/>
  <c r="L2776" i="4"/>
  <c r="L2775" i="4"/>
  <c r="L2774" i="4"/>
  <c r="L2773" i="4"/>
  <c r="L2772" i="4"/>
  <c r="L2636" i="4"/>
  <c r="L2635" i="4"/>
  <c r="L2634" i="4"/>
  <c r="L2633" i="4"/>
  <c r="L2632" i="4"/>
  <c r="L2631" i="4"/>
  <c r="L2630" i="4"/>
  <c r="L2629" i="4"/>
  <c r="L2628" i="4"/>
  <c r="L2627" i="4"/>
  <c r="L2626" i="4"/>
  <c r="L2625" i="4"/>
  <c r="L2624" i="4"/>
  <c r="L2623" i="4"/>
  <c r="L2622" i="4"/>
  <c r="L2621" i="4"/>
  <c r="L2620" i="4"/>
  <c r="L2619" i="4"/>
  <c r="L2618" i="4"/>
  <c r="L2617" i="4"/>
  <c r="L2616" i="4"/>
  <c r="L2615" i="4"/>
  <c r="L2614" i="4"/>
  <c r="L2613" i="4"/>
  <c r="L2612" i="4"/>
  <c r="L2611" i="4"/>
  <c r="L2610" i="4"/>
  <c r="L2609" i="4"/>
  <c r="L2608" i="4"/>
  <c r="L2607" i="4"/>
  <c r="L2606" i="4"/>
  <c r="L2605" i="4"/>
  <c r="L2604" i="4"/>
  <c r="L2603" i="4"/>
  <c r="L2602" i="4"/>
  <c r="L2601" i="4"/>
  <c r="L2600" i="4"/>
  <c r="L2599" i="4"/>
  <c r="L2598" i="4"/>
  <c r="L2597" i="4"/>
  <c r="L2596" i="4"/>
  <c r="L2595" i="4"/>
  <c r="L2594" i="4"/>
  <c r="L2593" i="4"/>
  <c r="L2592" i="4"/>
  <c r="L2591" i="4"/>
  <c r="L2590" i="4"/>
  <c r="L2589" i="4"/>
  <c r="L2588" i="4"/>
  <c r="L2587" i="4"/>
  <c r="L2586" i="4"/>
  <c r="L2585" i="4"/>
  <c r="L2584" i="4"/>
  <c r="L2583" i="4"/>
  <c r="L2582" i="4"/>
  <c r="L2581" i="4"/>
  <c r="L2580" i="4"/>
  <c r="L2579" i="4"/>
  <c r="L2578" i="4"/>
  <c r="L2577" i="4"/>
  <c r="L2576" i="4"/>
  <c r="L2575" i="4"/>
  <c r="L2574" i="4"/>
  <c r="L2573" i="4"/>
  <c r="L2572" i="4"/>
  <c r="L2571" i="4"/>
  <c r="L2570" i="4"/>
  <c r="L2569" i="4"/>
  <c r="L2568" i="4"/>
  <c r="L2567" i="4"/>
  <c r="L2566" i="4"/>
  <c r="L2565" i="4"/>
  <c r="L2564" i="4"/>
  <c r="L2563" i="4"/>
  <c r="L2198" i="4"/>
  <c r="L2197" i="4"/>
  <c r="L2196" i="4"/>
  <c r="L2195" i="4"/>
  <c r="L2194" i="4"/>
  <c r="L2193" i="4"/>
  <c r="L2192" i="4"/>
  <c r="L2191" i="4"/>
  <c r="L2190" i="4"/>
  <c r="L2189" i="4"/>
  <c r="L2188" i="4"/>
  <c r="L2187" i="4"/>
  <c r="L2186" i="4"/>
  <c r="L2185" i="4"/>
  <c r="L2184" i="4"/>
  <c r="L2183" i="4"/>
  <c r="L2182" i="4"/>
  <c r="L2181" i="4"/>
  <c r="L2180" i="4"/>
  <c r="L2179" i="4"/>
  <c r="L2178" i="4"/>
  <c r="L2177" i="4"/>
  <c r="L2176" i="4"/>
  <c r="L2175" i="4"/>
  <c r="L2174" i="4"/>
  <c r="L2173" i="4"/>
  <c r="L2172" i="4"/>
  <c r="L2171" i="4"/>
  <c r="L2170" i="4"/>
  <c r="L2169" i="4"/>
  <c r="L2168" i="4"/>
  <c r="L2167" i="4"/>
  <c r="L2166" i="4"/>
  <c r="L2165" i="4"/>
  <c r="L2164" i="4"/>
  <c r="L2163" i="4"/>
  <c r="L2162" i="4"/>
  <c r="L2161" i="4"/>
  <c r="L2160" i="4"/>
  <c r="L2159" i="4"/>
  <c r="L2158" i="4"/>
  <c r="L2157" i="4"/>
  <c r="L2156" i="4"/>
  <c r="L2155" i="4"/>
  <c r="L2154" i="4"/>
  <c r="L2153" i="4"/>
  <c r="L2152" i="4"/>
  <c r="L2151" i="4"/>
  <c r="L2150" i="4"/>
  <c r="L2149" i="4"/>
  <c r="L2148" i="4"/>
  <c r="L2147" i="4"/>
  <c r="L2146" i="4"/>
  <c r="L2145" i="4"/>
  <c r="L2144" i="4"/>
  <c r="L2143" i="4"/>
  <c r="L2142" i="4"/>
  <c r="L2141" i="4"/>
  <c r="L2140" i="4"/>
  <c r="L2139" i="4"/>
  <c r="L2138" i="4"/>
  <c r="L2137" i="4"/>
  <c r="L2136" i="4"/>
  <c r="L2135" i="4"/>
  <c r="L2134" i="4"/>
  <c r="L2133" i="4"/>
  <c r="L2132" i="4"/>
  <c r="L2131" i="4"/>
  <c r="L2130" i="4"/>
  <c r="L2129" i="4"/>
  <c r="L2128" i="4"/>
  <c r="L2127" i="4"/>
  <c r="L2126" i="4"/>
  <c r="L2125" i="4"/>
  <c r="L2124" i="4"/>
  <c r="L2123" i="4"/>
  <c r="L2122" i="4"/>
  <c r="L2121" i="4"/>
  <c r="L2120" i="4"/>
  <c r="L2119" i="4"/>
  <c r="L2118" i="4"/>
  <c r="L2117" i="4"/>
  <c r="L2116" i="4"/>
  <c r="L2115" i="4"/>
  <c r="L2114" i="4"/>
  <c r="L2113" i="4"/>
  <c r="L2112" i="4"/>
  <c r="L2111" i="4"/>
  <c r="L2110" i="4"/>
  <c r="L2109" i="4"/>
  <c r="L2108" i="4"/>
  <c r="L2107" i="4"/>
  <c r="L2106" i="4"/>
  <c r="L2105" i="4"/>
  <c r="L2104" i="4"/>
  <c r="L2103" i="4"/>
  <c r="L2102" i="4"/>
  <c r="L2101" i="4"/>
  <c r="L2100" i="4"/>
  <c r="L2099" i="4"/>
  <c r="L2098" i="4"/>
  <c r="L2097" i="4"/>
  <c r="L2096" i="4"/>
  <c r="L2095" i="4"/>
  <c r="L2094" i="4"/>
  <c r="L2093" i="4"/>
  <c r="L2092" i="4"/>
  <c r="L2091" i="4"/>
  <c r="L2090" i="4"/>
  <c r="L2089" i="4"/>
  <c r="L2088" i="4"/>
  <c r="L2087" i="4"/>
  <c r="L2086" i="4"/>
  <c r="L2085" i="4"/>
  <c r="L2084" i="4"/>
  <c r="L2083" i="4"/>
  <c r="L2082" i="4"/>
  <c r="L2081" i="4"/>
  <c r="L2080" i="4"/>
  <c r="L2079" i="4"/>
  <c r="L2078" i="4"/>
  <c r="L2077" i="4"/>
  <c r="L2076" i="4"/>
  <c r="L2075" i="4"/>
  <c r="L2074" i="4"/>
  <c r="L2073" i="4"/>
  <c r="L2072" i="4"/>
  <c r="L2071" i="4"/>
  <c r="L2070" i="4"/>
  <c r="L2069" i="4"/>
  <c r="L2068" i="4"/>
  <c r="L2067" i="4"/>
  <c r="L2066" i="4"/>
  <c r="L2065" i="4"/>
  <c r="L2064" i="4"/>
  <c r="L2063" i="4"/>
  <c r="L2062" i="4"/>
  <c r="L2061" i="4"/>
  <c r="L2060" i="4"/>
  <c r="L2059" i="4"/>
  <c r="L2058" i="4"/>
  <c r="L2057" i="4"/>
  <c r="L2056" i="4"/>
  <c r="L2055" i="4"/>
  <c r="L2054" i="4"/>
  <c r="L2053" i="4"/>
  <c r="L2052" i="4"/>
  <c r="L2051" i="4"/>
  <c r="L2050" i="4"/>
  <c r="L2049" i="4"/>
  <c r="L2048" i="4"/>
  <c r="L2047" i="4"/>
  <c r="L2046" i="4"/>
  <c r="L2045" i="4"/>
  <c r="L2044" i="4"/>
  <c r="L2043" i="4"/>
  <c r="L2042" i="4"/>
  <c r="L2041" i="4"/>
  <c r="L2040" i="4"/>
  <c r="L2039" i="4"/>
  <c r="L2038" i="4"/>
  <c r="L2037" i="4"/>
  <c r="L2036" i="4"/>
  <c r="L2035" i="4"/>
  <c r="L2034" i="4"/>
  <c r="L2033" i="4"/>
  <c r="L2032" i="4"/>
  <c r="L2031" i="4"/>
  <c r="L2030" i="4"/>
  <c r="L2029" i="4"/>
  <c r="L2028" i="4"/>
  <c r="L2027" i="4"/>
  <c r="L2026" i="4"/>
  <c r="L2025" i="4"/>
  <c r="L2024" i="4"/>
  <c r="L2023" i="4"/>
  <c r="L2022" i="4"/>
  <c r="L2021" i="4"/>
  <c r="L2020" i="4"/>
  <c r="L2019" i="4"/>
  <c r="L2018" i="4"/>
  <c r="L2017" i="4"/>
  <c r="L2016" i="4"/>
  <c r="L2015" i="4"/>
  <c r="L2014" i="4"/>
  <c r="L2013" i="4"/>
  <c r="L2012" i="4"/>
  <c r="L2011" i="4"/>
  <c r="L2010" i="4"/>
  <c r="L2009" i="4"/>
  <c r="L2008" i="4"/>
  <c r="L2007" i="4"/>
  <c r="L2006" i="4"/>
  <c r="L2005" i="4"/>
  <c r="L2004" i="4"/>
  <c r="L2003" i="4"/>
  <c r="L2002" i="4"/>
  <c r="L2001" i="4"/>
  <c r="L2000" i="4"/>
  <c r="L1999" i="4"/>
  <c r="L1998" i="4"/>
  <c r="L1997" i="4"/>
  <c r="L1996" i="4"/>
  <c r="L1995" i="4"/>
  <c r="L1994" i="4"/>
  <c r="L1993" i="4"/>
  <c r="L1992" i="4"/>
  <c r="L1991" i="4"/>
  <c r="L1990" i="4"/>
  <c r="L1989" i="4"/>
  <c r="L1988" i="4"/>
  <c r="L1987" i="4"/>
  <c r="L1986" i="4"/>
  <c r="L1985" i="4"/>
  <c r="L1984" i="4"/>
  <c r="L1983" i="4"/>
  <c r="L1982" i="4"/>
  <c r="L1981" i="4"/>
  <c r="L1980" i="4"/>
  <c r="L1979" i="4"/>
  <c r="L1978" i="4"/>
  <c r="L1977" i="4"/>
  <c r="L1976" i="4"/>
  <c r="L1975" i="4"/>
  <c r="L1974" i="4"/>
  <c r="L1973" i="4"/>
  <c r="L1972" i="4"/>
  <c r="L1971" i="4"/>
  <c r="L1970" i="4"/>
  <c r="L1969" i="4"/>
  <c r="L1968" i="4"/>
  <c r="L1967" i="4"/>
  <c r="L1966" i="4"/>
  <c r="L1965" i="4"/>
  <c r="L1964" i="4"/>
  <c r="L1963" i="4"/>
  <c r="L1962" i="4"/>
  <c r="L1961" i="4"/>
  <c r="L1960" i="4"/>
  <c r="L1959" i="4"/>
  <c r="L1958" i="4"/>
  <c r="L1957" i="4"/>
  <c r="L1956" i="4"/>
  <c r="L1955" i="4"/>
  <c r="L1954" i="4"/>
  <c r="L1953" i="4"/>
  <c r="L1952" i="4"/>
  <c r="L1951" i="4"/>
  <c r="L1950" i="4"/>
  <c r="L1949" i="4"/>
  <c r="L1948" i="4"/>
  <c r="L1947" i="4"/>
  <c r="L1946" i="4"/>
  <c r="L1945" i="4"/>
  <c r="L1944" i="4"/>
  <c r="L1943" i="4"/>
  <c r="L1942" i="4"/>
  <c r="L1941" i="4"/>
  <c r="L1940" i="4"/>
  <c r="L1939" i="4"/>
  <c r="L1938" i="4"/>
  <c r="L1937" i="4"/>
  <c r="L1936" i="4"/>
  <c r="L1935" i="4"/>
  <c r="L1934" i="4"/>
  <c r="L1933" i="4"/>
  <c r="L1932" i="4"/>
  <c r="L1931" i="4"/>
  <c r="L1930" i="4"/>
  <c r="L1929" i="4"/>
  <c r="L1928" i="4"/>
  <c r="L1927" i="4"/>
  <c r="L1926" i="4"/>
  <c r="L1925" i="4"/>
  <c r="L1924" i="4"/>
  <c r="L1923" i="4"/>
  <c r="L1922" i="4"/>
  <c r="L1921" i="4"/>
  <c r="L1920" i="4"/>
  <c r="L1919" i="4"/>
  <c r="L1918" i="4"/>
  <c r="L1917" i="4"/>
  <c r="L1916" i="4"/>
  <c r="L1915" i="4"/>
  <c r="L1914" i="4"/>
  <c r="L1913" i="4"/>
  <c r="L1912" i="4"/>
  <c r="L1911" i="4"/>
  <c r="L1321" i="4"/>
  <c r="L1320" i="4"/>
  <c r="L1319" i="4"/>
  <c r="L1318" i="4"/>
  <c r="L1317" i="4"/>
  <c r="L1316" i="4"/>
  <c r="L1315" i="4"/>
  <c r="L1314" i="4"/>
  <c r="L1313" i="4"/>
  <c r="L1312" i="4"/>
  <c r="L1311" i="4"/>
  <c r="L1310" i="4"/>
  <c r="L1309" i="4"/>
  <c r="L1308" i="4"/>
  <c r="L1307" i="4"/>
  <c r="L1306" i="4"/>
  <c r="L1305" i="4"/>
  <c r="L1304" i="4"/>
  <c r="L1303" i="4"/>
  <c r="L1302" i="4"/>
  <c r="L1301" i="4"/>
  <c r="L1300" i="4"/>
  <c r="L1299" i="4"/>
  <c r="L1298" i="4"/>
  <c r="L1297" i="4"/>
  <c r="L1296" i="4"/>
  <c r="L1295" i="4"/>
  <c r="L1294" i="4"/>
  <c r="L1293" i="4"/>
  <c r="L1292" i="4"/>
  <c r="L1291" i="4"/>
  <c r="L1290" i="4"/>
  <c r="L1289" i="4"/>
  <c r="L1288" i="4"/>
  <c r="L1287" i="4"/>
  <c r="L1286" i="4"/>
  <c r="L1285" i="4"/>
  <c r="L1284" i="4"/>
  <c r="L1283" i="4"/>
  <c r="L1282" i="4"/>
  <c r="L1281" i="4"/>
  <c r="L1280" i="4"/>
  <c r="L1279" i="4"/>
  <c r="L1278" i="4"/>
  <c r="L1277" i="4"/>
  <c r="L1276" i="4"/>
  <c r="L1275" i="4"/>
  <c r="L1274" i="4"/>
  <c r="L1273" i="4"/>
  <c r="L1272" i="4"/>
  <c r="L1271" i="4"/>
  <c r="L1270" i="4"/>
  <c r="L1269" i="4"/>
  <c r="L1268" i="4"/>
  <c r="L1267" i="4"/>
  <c r="L1266" i="4"/>
  <c r="L1265" i="4"/>
  <c r="L1264" i="4"/>
  <c r="L1263" i="4"/>
  <c r="L1262" i="4"/>
  <c r="L1261" i="4"/>
  <c r="L1260" i="4"/>
  <c r="L1259" i="4"/>
  <c r="L1258" i="4"/>
  <c r="L1257" i="4"/>
  <c r="L1256" i="4"/>
  <c r="L1255" i="4"/>
  <c r="L1254" i="4"/>
  <c r="L1253" i="4"/>
  <c r="L1252" i="4"/>
  <c r="L1251" i="4"/>
  <c r="L1250" i="4"/>
  <c r="L1249" i="4"/>
  <c r="L1248" i="4"/>
  <c r="L1247" i="4"/>
  <c r="L1246" i="4"/>
  <c r="L1245" i="4"/>
  <c r="L1244" i="4"/>
  <c r="L1243" i="4"/>
  <c r="L1242" i="4"/>
  <c r="L1241" i="4"/>
  <c r="L1240" i="4"/>
  <c r="L1239" i="4"/>
  <c r="L1238" i="4"/>
  <c r="L1237" i="4"/>
  <c r="L1236" i="4"/>
  <c r="L1235" i="4"/>
  <c r="L1234" i="4"/>
  <c r="L1233" i="4"/>
  <c r="L1232" i="4"/>
  <c r="L1231" i="4"/>
  <c r="L1230" i="4"/>
  <c r="L1229" i="4"/>
  <c r="L1228" i="4"/>
  <c r="L1227" i="4"/>
  <c r="L1226" i="4"/>
  <c r="L1225" i="4"/>
  <c r="L1224" i="4"/>
  <c r="L1223" i="4"/>
  <c r="L1222" i="4"/>
  <c r="L1221" i="4"/>
  <c r="L1220" i="4"/>
  <c r="L1219" i="4"/>
  <c r="L1218" i="4"/>
  <c r="L1217" i="4"/>
  <c r="L1216" i="4"/>
  <c r="L1215" i="4"/>
  <c r="L1214" i="4"/>
  <c r="L1213" i="4"/>
  <c r="L1212" i="4"/>
  <c r="L1211" i="4"/>
  <c r="L1210" i="4"/>
  <c r="L1209" i="4"/>
  <c r="L1208" i="4"/>
  <c r="L1207" i="4"/>
  <c r="L1206" i="4"/>
  <c r="L1205" i="4"/>
  <c r="L1204" i="4"/>
  <c r="L1203" i="4"/>
  <c r="L1202" i="4"/>
  <c r="L1201" i="4"/>
  <c r="L1200" i="4"/>
  <c r="L1199" i="4"/>
  <c r="L1198" i="4"/>
  <c r="L1197" i="4"/>
  <c r="L1196" i="4"/>
  <c r="L1195" i="4"/>
  <c r="L1194" i="4"/>
  <c r="L1193" i="4"/>
  <c r="L1192" i="4"/>
  <c r="L1191" i="4"/>
  <c r="L1190" i="4"/>
  <c r="L1189" i="4"/>
  <c r="L1188" i="4"/>
  <c r="L1187" i="4"/>
  <c r="L1186" i="4"/>
  <c r="L1185" i="4"/>
  <c r="L1184" i="4"/>
  <c r="L1183" i="4"/>
  <c r="L1182" i="4"/>
  <c r="L1181" i="4"/>
  <c r="L1180" i="4"/>
  <c r="L1179" i="4"/>
  <c r="L1178" i="4"/>
  <c r="L1177" i="4"/>
  <c r="L1176" i="4"/>
  <c r="L1175" i="4"/>
  <c r="L1174" i="4"/>
  <c r="L1173" i="4"/>
  <c r="L1172" i="4"/>
  <c r="L1171" i="4"/>
  <c r="L1170" i="4"/>
  <c r="L1169" i="4"/>
  <c r="L1168" i="4"/>
  <c r="L1167" i="4"/>
  <c r="L1166" i="4"/>
  <c r="L1165" i="4"/>
  <c r="L1164" i="4"/>
  <c r="L1163" i="4"/>
  <c r="L1162" i="4"/>
  <c r="L1161" i="4"/>
  <c r="L1160" i="4"/>
  <c r="L1159" i="4"/>
  <c r="L1158" i="4"/>
  <c r="L1157" i="4"/>
  <c r="L1156" i="4"/>
  <c r="L1155" i="4"/>
  <c r="L1154" i="4"/>
  <c r="L1153" i="4"/>
  <c r="L1152" i="4"/>
  <c r="L1151" i="4"/>
  <c r="L1150" i="4"/>
  <c r="L1149" i="4"/>
  <c r="L1148" i="4"/>
  <c r="L1147" i="4"/>
  <c r="L1146" i="4"/>
  <c r="L1145" i="4"/>
  <c r="L1144" i="4"/>
  <c r="L1143" i="4"/>
  <c r="L1142" i="4"/>
  <c r="L1141" i="4"/>
  <c r="L1140" i="4"/>
  <c r="L1139" i="4"/>
  <c r="L1138" i="4"/>
  <c r="L1137" i="4"/>
  <c r="L1136" i="4"/>
  <c r="L1135" i="4"/>
  <c r="L1134" i="4"/>
  <c r="L1133" i="4"/>
  <c r="L1132" i="4"/>
  <c r="L1131" i="4"/>
  <c r="L1130" i="4"/>
  <c r="L1129" i="4"/>
  <c r="L1128" i="4"/>
  <c r="L1127" i="4"/>
  <c r="L1126" i="4"/>
  <c r="L1125" i="4"/>
  <c r="L1124" i="4"/>
  <c r="L1123" i="4"/>
  <c r="L1122" i="4"/>
  <c r="L1121" i="4"/>
  <c r="L1120" i="4"/>
  <c r="L1119" i="4"/>
  <c r="L1118" i="4"/>
  <c r="L1117" i="4"/>
  <c r="L1116" i="4"/>
  <c r="L1115" i="4"/>
  <c r="L1114" i="4"/>
  <c r="L1113" i="4"/>
  <c r="L1112" i="4"/>
  <c r="L1111" i="4"/>
  <c r="L1110" i="4"/>
  <c r="L1109" i="4"/>
  <c r="L1108" i="4"/>
  <c r="L1107" i="4"/>
  <c r="L1106" i="4"/>
  <c r="L1105" i="4"/>
  <c r="L1104" i="4"/>
  <c r="L1103" i="4"/>
  <c r="L1102" i="4"/>
  <c r="L1101" i="4"/>
  <c r="L1100" i="4"/>
  <c r="L1099" i="4"/>
  <c r="L1098" i="4"/>
  <c r="L1097" i="4"/>
  <c r="L1096" i="4"/>
  <c r="L1095" i="4"/>
  <c r="L1094" i="4"/>
  <c r="L1093" i="4"/>
  <c r="L1092" i="4"/>
  <c r="L1091" i="4"/>
  <c r="L1090" i="4"/>
  <c r="L1089" i="4"/>
  <c r="L1088" i="4"/>
  <c r="L1087" i="4"/>
  <c r="L1086" i="4"/>
  <c r="L1085" i="4"/>
  <c r="L1084" i="4"/>
  <c r="L1083" i="4"/>
  <c r="L1082" i="4"/>
  <c r="L1081" i="4"/>
  <c r="L1080" i="4"/>
  <c r="L1079" i="4"/>
  <c r="L1078" i="4"/>
  <c r="L1077" i="4"/>
  <c r="L1076" i="4"/>
  <c r="L1075" i="4"/>
  <c r="L1074" i="4"/>
  <c r="L1073" i="4"/>
  <c r="L1072" i="4"/>
  <c r="L1071" i="4"/>
  <c r="L1070" i="4"/>
  <c r="L1069" i="4"/>
  <c r="L1068" i="4"/>
  <c r="L1067" i="4"/>
  <c r="L1066" i="4"/>
  <c r="L1065" i="4"/>
  <c r="L1064" i="4"/>
  <c r="L1063" i="4"/>
  <c r="L1062" i="4"/>
  <c r="L1061" i="4"/>
  <c r="L1060" i="4"/>
  <c r="L1059" i="4"/>
  <c r="L1058" i="4"/>
  <c r="L1057" i="4"/>
  <c r="L1056" i="4"/>
  <c r="L1055" i="4"/>
  <c r="L1054" i="4"/>
  <c r="L1053" i="4"/>
  <c r="L1052" i="4"/>
  <c r="L1051" i="4"/>
  <c r="L882" i="4"/>
  <c r="L881" i="4"/>
  <c r="L880" i="4"/>
  <c r="L879" i="4"/>
  <c r="L878" i="4"/>
  <c r="L877" i="4"/>
  <c r="L876" i="4"/>
  <c r="L875" i="4"/>
  <c r="L874" i="4"/>
  <c r="L873" i="4"/>
  <c r="L872" i="4"/>
  <c r="L871" i="4"/>
  <c r="L870" i="4"/>
  <c r="L869" i="4"/>
  <c r="L868" i="4"/>
  <c r="L867" i="4"/>
  <c r="L866" i="4"/>
  <c r="L865" i="4"/>
  <c r="L864" i="4"/>
  <c r="L863" i="4"/>
  <c r="L862" i="4"/>
  <c r="L861" i="4"/>
  <c r="L860" i="4"/>
  <c r="L859" i="4"/>
  <c r="L858" i="4"/>
  <c r="L857" i="4"/>
  <c r="L856" i="4"/>
  <c r="L855" i="4"/>
  <c r="L854" i="4"/>
  <c r="L853" i="4"/>
  <c r="L852" i="4"/>
  <c r="L851" i="4"/>
  <c r="L850" i="4"/>
  <c r="L849" i="4"/>
  <c r="L848" i="4"/>
  <c r="L847" i="4"/>
  <c r="L846" i="4"/>
  <c r="L845" i="4"/>
  <c r="L844" i="4"/>
  <c r="L843" i="4"/>
  <c r="L842" i="4"/>
  <c r="L841" i="4"/>
  <c r="L840" i="4"/>
  <c r="L839" i="4"/>
  <c r="L838" i="4"/>
  <c r="L837" i="4"/>
  <c r="L836" i="4"/>
  <c r="L835" i="4"/>
  <c r="L834" i="4"/>
  <c r="L833" i="4"/>
  <c r="L832" i="4"/>
  <c r="L831" i="4"/>
  <c r="L830" i="4"/>
  <c r="L829" i="4"/>
  <c r="L828" i="4"/>
  <c r="L827" i="4"/>
  <c r="L826" i="4"/>
  <c r="L825" i="4"/>
  <c r="L824" i="4"/>
  <c r="L823" i="4"/>
  <c r="L822" i="4"/>
  <c r="L821" i="4"/>
  <c r="L820" i="4"/>
  <c r="L819" i="4"/>
  <c r="L818" i="4"/>
  <c r="L817" i="4"/>
  <c r="L816" i="4"/>
  <c r="L815" i="4"/>
  <c r="L814" i="4"/>
  <c r="L813" i="4"/>
  <c r="L812" i="4"/>
  <c r="L811" i="4"/>
  <c r="L810" i="4"/>
  <c r="L809" i="4"/>
  <c r="L808" i="4"/>
  <c r="L807" i="4"/>
  <c r="L806" i="4"/>
  <c r="L805" i="4"/>
  <c r="L804" i="4"/>
  <c r="L803" i="4"/>
  <c r="L802" i="4"/>
  <c r="L801" i="4"/>
  <c r="L800" i="4"/>
  <c r="L799" i="4"/>
  <c r="L798" i="4"/>
  <c r="L797" i="4"/>
  <c r="L796" i="4"/>
  <c r="L795" i="4"/>
  <c r="L794" i="4"/>
  <c r="L793" i="4"/>
  <c r="L792" i="4"/>
  <c r="L791" i="4"/>
  <c r="L790" i="4"/>
  <c r="L789" i="4"/>
  <c r="L788" i="4"/>
  <c r="L787" i="4"/>
  <c r="L786" i="4"/>
  <c r="L785" i="4"/>
  <c r="L784" i="4"/>
  <c r="L783" i="4"/>
  <c r="L782" i="4"/>
  <c r="L781" i="4"/>
  <c r="L780" i="4"/>
  <c r="L779" i="4"/>
  <c r="L778" i="4"/>
  <c r="L777" i="4"/>
  <c r="L776" i="4"/>
  <c r="L775" i="4"/>
  <c r="L774" i="4"/>
  <c r="L773" i="4"/>
  <c r="L772" i="4"/>
  <c r="L771" i="4"/>
  <c r="L770" i="4"/>
  <c r="L769" i="4"/>
  <c r="L768" i="4"/>
  <c r="L767" i="4"/>
  <c r="L766" i="4"/>
  <c r="L765" i="4"/>
  <c r="L764" i="4"/>
  <c r="L763" i="4"/>
  <c r="L762" i="4"/>
  <c r="L761" i="4"/>
  <c r="L760" i="4"/>
  <c r="L759" i="4"/>
  <c r="L758" i="4"/>
  <c r="L757" i="4"/>
  <c r="L756" i="4"/>
  <c r="L755" i="4"/>
  <c r="L754" i="4"/>
  <c r="L753" i="4"/>
  <c r="L752" i="4"/>
  <c r="L751" i="4"/>
  <c r="L750" i="4"/>
  <c r="L749" i="4"/>
  <c r="L748" i="4"/>
  <c r="L747" i="4"/>
  <c r="L746" i="4"/>
  <c r="L745" i="4"/>
  <c r="L744" i="4"/>
  <c r="L743" i="4"/>
  <c r="L742" i="4"/>
  <c r="L741" i="4"/>
  <c r="L740" i="4"/>
  <c r="L739" i="4"/>
  <c r="L738" i="4"/>
  <c r="L737" i="4"/>
  <c r="L736" i="4"/>
  <c r="L735" i="4"/>
  <c r="L734" i="4"/>
  <c r="L733" i="4"/>
  <c r="L732" i="4"/>
  <c r="L731" i="4"/>
  <c r="L730" i="4"/>
  <c r="L729" i="4"/>
  <c r="L728" i="4"/>
  <c r="L727" i="4"/>
  <c r="L726" i="4"/>
  <c r="L725" i="4"/>
  <c r="L724" i="4"/>
  <c r="L723" i="4"/>
  <c r="L722" i="4"/>
  <c r="L721" i="4"/>
  <c r="L720" i="4"/>
  <c r="L719" i="4"/>
  <c r="L718" i="4"/>
  <c r="L717" i="4"/>
  <c r="L716" i="4"/>
  <c r="L715" i="4"/>
  <c r="L714" i="4"/>
  <c r="L713" i="4"/>
  <c r="L712" i="4"/>
  <c r="L711" i="4"/>
  <c r="L710" i="4"/>
  <c r="L709" i="4"/>
  <c r="L708" i="4"/>
  <c r="L707" i="4"/>
  <c r="L706" i="4"/>
  <c r="L705" i="4"/>
  <c r="L704" i="4"/>
  <c r="L703" i="4"/>
  <c r="L702" i="4"/>
  <c r="L701" i="4"/>
  <c r="L700" i="4"/>
  <c r="L699" i="4"/>
  <c r="L698" i="4"/>
  <c r="L697" i="4"/>
  <c r="L696" i="4"/>
  <c r="L695" i="4"/>
  <c r="L694" i="4"/>
  <c r="L693" i="4"/>
  <c r="L692" i="4"/>
  <c r="L691" i="4"/>
  <c r="L690" i="4"/>
  <c r="L689" i="4"/>
  <c r="L688" i="4"/>
  <c r="L687" i="4"/>
  <c r="L686" i="4"/>
  <c r="L685" i="4"/>
  <c r="L684" i="4"/>
  <c r="L683" i="4"/>
  <c r="L682" i="4"/>
  <c r="L681" i="4"/>
  <c r="L680" i="4"/>
  <c r="L679" i="4"/>
  <c r="L678" i="4"/>
  <c r="L677" i="4"/>
  <c r="L676" i="4"/>
  <c r="L675" i="4"/>
  <c r="L674" i="4"/>
  <c r="L673" i="4"/>
  <c r="L672" i="4"/>
  <c r="L671" i="4"/>
  <c r="L670" i="4"/>
  <c r="L669" i="4"/>
  <c r="L668" i="4"/>
  <c r="L667" i="4"/>
  <c r="L666" i="4"/>
  <c r="L665" i="4"/>
  <c r="L664" i="4"/>
  <c r="L663" i="4"/>
  <c r="L662" i="4"/>
  <c r="L661" i="4"/>
  <c r="L660" i="4"/>
  <c r="L659" i="4"/>
  <c r="L658" i="4"/>
  <c r="L657" i="4"/>
  <c r="L656" i="4"/>
  <c r="L655" i="4"/>
  <c r="L654" i="4"/>
  <c r="L653" i="4"/>
  <c r="L652" i="4"/>
  <c r="L651" i="4"/>
  <c r="L650" i="4"/>
  <c r="L649" i="4"/>
  <c r="L648" i="4"/>
  <c r="L647" i="4"/>
  <c r="L646" i="4"/>
  <c r="L645" i="4"/>
  <c r="L644" i="4"/>
  <c r="L643" i="4"/>
  <c r="L642" i="4"/>
  <c r="L443" i="4"/>
  <c r="L442" i="4"/>
  <c r="L441" i="4"/>
  <c r="L440" i="4"/>
  <c r="L439" i="4"/>
  <c r="L438" i="4"/>
  <c r="L437" i="4"/>
  <c r="L436" i="4"/>
  <c r="L435" i="4"/>
  <c r="L434" i="4"/>
  <c r="L433" i="4"/>
  <c r="L432" i="4"/>
  <c r="L431" i="4"/>
  <c r="L430" i="4"/>
  <c r="L429" i="4"/>
  <c r="L428" i="4"/>
  <c r="L427" i="4"/>
  <c r="L426" i="4"/>
  <c r="L425" i="4"/>
  <c r="L424" i="4"/>
  <c r="L423" i="4"/>
  <c r="L422" i="4"/>
  <c r="L421" i="4"/>
  <c r="L420" i="4"/>
  <c r="L419" i="4"/>
  <c r="L418" i="4"/>
  <c r="L417" i="4"/>
  <c r="L416" i="4"/>
  <c r="L415" i="4"/>
  <c r="L414" i="4"/>
  <c r="L413" i="4"/>
  <c r="L412" i="4"/>
  <c r="L411" i="4"/>
  <c r="L410" i="4"/>
  <c r="L409" i="4"/>
  <c r="L408" i="4"/>
  <c r="L407" i="4"/>
  <c r="L406" i="4"/>
  <c r="L405" i="4"/>
  <c r="L404" i="4"/>
  <c r="L403" i="4"/>
  <c r="L402" i="4"/>
  <c r="L401" i="4"/>
  <c r="L400" i="4"/>
  <c r="L399" i="4"/>
  <c r="L398" i="4"/>
  <c r="L397" i="4"/>
  <c r="L396" i="4"/>
  <c r="L395" i="4"/>
  <c r="L394" i="4"/>
  <c r="L393" i="4"/>
  <c r="L392" i="4"/>
  <c r="L391" i="4"/>
  <c r="L390" i="4"/>
  <c r="L389" i="4"/>
  <c r="L388" i="4"/>
  <c r="L387" i="4"/>
  <c r="L386" i="4"/>
  <c r="L385" i="4"/>
  <c r="L384" i="4"/>
  <c r="L383" i="4"/>
  <c r="L382" i="4"/>
  <c r="L381" i="4"/>
  <c r="L380" i="4"/>
  <c r="L379" i="4"/>
  <c r="L378" i="4"/>
  <c r="L377" i="4"/>
  <c r="L376" i="4"/>
  <c r="L375" i="4"/>
  <c r="L374" i="4"/>
  <c r="L373" i="4"/>
  <c r="L372" i="4"/>
  <c r="L371" i="4"/>
  <c r="L370" i="4"/>
  <c r="L369" i="4"/>
  <c r="L368" i="4"/>
  <c r="L367" i="4"/>
  <c r="L5570" i="4"/>
  <c r="L911" i="4"/>
  <c r="N6136" i="4"/>
  <c r="O6136" i="4" s="1"/>
  <c r="N6135" i="4"/>
  <c r="O6135" i="4" s="1"/>
  <c r="N6134" i="4"/>
  <c r="O6134" i="4" s="1"/>
  <c r="N6133" i="4"/>
  <c r="O6133" i="4" s="1"/>
  <c r="N6132" i="4"/>
  <c r="O6132" i="4" s="1"/>
  <c r="N6131" i="4"/>
  <c r="O6131" i="4" s="1"/>
  <c r="N6130" i="4"/>
  <c r="O6130" i="4" s="1"/>
  <c r="N6129" i="4"/>
  <c r="O6129" i="4" s="1"/>
  <c r="N6128" i="4"/>
  <c r="O6128" i="4" s="1"/>
  <c r="N6127" i="4"/>
  <c r="O6127" i="4" s="1"/>
  <c r="N6126" i="4"/>
  <c r="O6126" i="4" s="1"/>
  <c r="N6125" i="4"/>
  <c r="O6125" i="4" s="1"/>
  <c r="N6124" i="4"/>
  <c r="O6124" i="4" s="1"/>
  <c r="N6123" i="4"/>
  <c r="O6123" i="4" s="1"/>
  <c r="N6122" i="4"/>
  <c r="O6122" i="4" s="1"/>
  <c r="N6121" i="4"/>
  <c r="O6121" i="4" s="1"/>
  <c r="N6120" i="4"/>
  <c r="O6120" i="4" s="1"/>
  <c r="N6119" i="4"/>
  <c r="O6119" i="4" s="1"/>
  <c r="N6118" i="4"/>
  <c r="O6118" i="4" s="1"/>
  <c r="N6117" i="4"/>
  <c r="O6117" i="4" s="1"/>
  <c r="N6116" i="4"/>
  <c r="O6116" i="4" s="1"/>
  <c r="N6115" i="4"/>
  <c r="O6115" i="4" s="1"/>
  <c r="N6114" i="4"/>
  <c r="O6114" i="4" s="1"/>
  <c r="N6113" i="4"/>
  <c r="O6113" i="4" s="1"/>
  <c r="N6112" i="4"/>
  <c r="O6112" i="4" s="1"/>
  <c r="N6111" i="4"/>
  <c r="O6111" i="4" s="1"/>
  <c r="N6110" i="4"/>
  <c r="O6110" i="4" s="1"/>
  <c r="N6109" i="4"/>
  <c r="O6109" i="4" s="1"/>
  <c r="N6108" i="4"/>
  <c r="O6108" i="4" s="1"/>
  <c r="N6107" i="4"/>
  <c r="O6107" i="4" s="1"/>
  <c r="N6106" i="4"/>
  <c r="O6106" i="4" s="1"/>
  <c r="N6105" i="4"/>
  <c r="O6105" i="4" s="1"/>
  <c r="N6104" i="4"/>
  <c r="O6104" i="4" s="1"/>
  <c r="N6103" i="4"/>
  <c r="O6103" i="4" s="1"/>
  <c r="N6102" i="4"/>
  <c r="O6102" i="4" s="1"/>
  <c r="N6101" i="4"/>
  <c r="O6101" i="4" s="1"/>
  <c r="N6100" i="4"/>
  <c r="O6100" i="4" s="1"/>
  <c r="N6099" i="4"/>
  <c r="O6099" i="4" s="1"/>
  <c r="N6098" i="4"/>
  <c r="O6098" i="4" s="1"/>
  <c r="N6097" i="4"/>
  <c r="O6097" i="4" s="1"/>
  <c r="N6096" i="4"/>
  <c r="O6096" i="4" s="1"/>
  <c r="N6095" i="4"/>
  <c r="O6095" i="4" s="1"/>
  <c r="N6094" i="4"/>
  <c r="O6094" i="4" s="1"/>
  <c r="N6093" i="4"/>
  <c r="O6093" i="4" s="1"/>
  <c r="N6092" i="4"/>
  <c r="O6092" i="4" s="1"/>
  <c r="N6091" i="4"/>
  <c r="O6091" i="4" s="1"/>
  <c r="N6090" i="4"/>
  <c r="O6090" i="4" s="1"/>
  <c r="N6089" i="4"/>
  <c r="O6089" i="4" s="1"/>
  <c r="N6088" i="4"/>
  <c r="O6088" i="4" s="1"/>
  <c r="N6087" i="4"/>
  <c r="O6087" i="4" s="1"/>
  <c r="N6086" i="4"/>
  <c r="O6086" i="4" s="1"/>
  <c r="N6085" i="4"/>
  <c r="O6085" i="4" s="1"/>
  <c r="N6084" i="4"/>
  <c r="O6084" i="4" s="1"/>
  <c r="N6083" i="4"/>
  <c r="O6083" i="4" s="1"/>
  <c r="N6082" i="4"/>
  <c r="O6082" i="4" s="1"/>
  <c r="N6081" i="4"/>
  <c r="O6081" i="4" s="1"/>
  <c r="N5516" i="4"/>
  <c r="O5516" i="4" s="1"/>
  <c r="N5515" i="4"/>
  <c r="O5515" i="4" s="1"/>
  <c r="N5514" i="4"/>
  <c r="O5514" i="4" s="1"/>
  <c r="N5513" i="4"/>
  <c r="O5513" i="4" s="1"/>
  <c r="N5512" i="4"/>
  <c r="O5512" i="4" s="1"/>
  <c r="N5511" i="4"/>
  <c r="O5511" i="4" s="1"/>
  <c r="N5510" i="4"/>
  <c r="O5510" i="4" s="1"/>
  <c r="N5509" i="4"/>
  <c r="O5509" i="4" s="1"/>
  <c r="N5508" i="4"/>
  <c r="O5508" i="4" s="1"/>
  <c r="N5507" i="4"/>
  <c r="O5507" i="4" s="1"/>
  <c r="N5506" i="4"/>
  <c r="O5506" i="4" s="1"/>
  <c r="N5505" i="4"/>
  <c r="O5505" i="4" s="1"/>
  <c r="N5504" i="4"/>
  <c r="O5504" i="4" s="1"/>
  <c r="N5503" i="4"/>
  <c r="O5503" i="4" s="1"/>
  <c r="N5502" i="4"/>
  <c r="O5502" i="4" s="1"/>
  <c r="N5501" i="4"/>
  <c r="O5501" i="4" s="1"/>
  <c r="N5500" i="4"/>
  <c r="O5500" i="4" s="1"/>
  <c r="N5499" i="4"/>
  <c r="O5499" i="4" s="1"/>
  <c r="N5498" i="4"/>
  <c r="O5498" i="4" s="1"/>
  <c r="N5497" i="4"/>
  <c r="O5497" i="4" s="1"/>
  <c r="N5496" i="4"/>
  <c r="O5496" i="4" s="1"/>
  <c r="N5495" i="4"/>
  <c r="O5495" i="4" s="1"/>
  <c r="N5494" i="4"/>
  <c r="O5494" i="4" s="1"/>
  <c r="N5493" i="4"/>
  <c r="O5493" i="4" s="1"/>
  <c r="N5492" i="4"/>
  <c r="O5492" i="4" s="1"/>
  <c r="N5491" i="4"/>
  <c r="O5491" i="4" s="1"/>
  <c r="N5490" i="4"/>
  <c r="O5490" i="4" s="1"/>
  <c r="N5489" i="4"/>
  <c r="O5489" i="4" s="1"/>
  <c r="N5488" i="4"/>
  <c r="O5488" i="4" s="1"/>
  <c r="N5487" i="4"/>
  <c r="O5487" i="4" s="1"/>
  <c r="N5427" i="4"/>
  <c r="O5427" i="4" s="1"/>
  <c r="N5420" i="4"/>
  <c r="O5420" i="4" s="1"/>
  <c r="N4897" i="4"/>
  <c r="O4897" i="4" s="1"/>
  <c r="N4896" i="4"/>
  <c r="O4896" i="4" s="1"/>
  <c r="N4895" i="4"/>
  <c r="O4895" i="4" s="1"/>
  <c r="N4894" i="4"/>
  <c r="O4894" i="4" s="1"/>
  <c r="N4765" i="4"/>
  <c r="O4765" i="4" s="1"/>
  <c r="N4764" i="4"/>
  <c r="O4764" i="4" s="1"/>
  <c r="N4763" i="4"/>
  <c r="O4763" i="4" s="1"/>
  <c r="N4762" i="4"/>
  <c r="O4762" i="4" s="1"/>
  <c r="N4761" i="4"/>
  <c r="O4761" i="4" s="1"/>
  <c r="N4760" i="4"/>
  <c r="O4760" i="4" s="1"/>
  <c r="N4759" i="4"/>
  <c r="O4759" i="4" s="1"/>
  <c r="N4758" i="4"/>
  <c r="O4758" i="4" s="1"/>
  <c r="N4757" i="4"/>
  <c r="O4757" i="4" s="1"/>
  <c r="N4756" i="4"/>
  <c r="O4756" i="4" s="1"/>
  <c r="N4755" i="4"/>
  <c r="O4755" i="4" s="1"/>
  <c r="N4754" i="4"/>
  <c r="O4754" i="4" s="1"/>
  <c r="N4753" i="4"/>
  <c r="O4753" i="4" s="1"/>
  <c r="N4752" i="4"/>
  <c r="O4752" i="4" s="1"/>
  <c r="N4751" i="4"/>
  <c r="O4751" i="4" s="1"/>
  <c r="N4750" i="4"/>
  <c r="O4750" i="4" s="1"/>
  <c r="N4749" i="4"/>
  <c r="O4749" i="4" s="1"/>
  <c r="N4748" i="4"/>
  <c r="O4748" i="4" s="1"/>
  <c r="N4747" i="4"/>
  <c r="O4747" i="4" s="1"/>
  <c r="N4746" i="4"/>
  <c r="O4746" i="4" s="1"/>
  <c r="N4745" i="4"/>
  <c r="O4745" i="4" s="1"/>
  <c r="N4744" i="4"/>
  <c r="O4744" i="4" s="1"/>
  <c r="N4743" i="4"/>
  <c r="O4743" i="4" s="1"/>
  <c r="N4742" i="4"/>
  <c r="O4742" i="4" s="1"/>
  <c r="N4741" i="4"/>
  <c r="O4741" i="4" s="1"/>
  <c r="N4740" i="4"/>
  <c r="O4740" i="4" s="1"/>
  <c r="N4739" i="4"/>
  <c r="O4739" i="4" s="1"/>
  <c r="N4738" i="4"/>
  <c r="O4738" i="4" s="1"/>
  <c r="N4737" i="4"/>
  <c r="O4737" i="4" s="1"/>
  <c r="N4736" i="4"/>
  <c r="O4736" i="4" s="1"/>
  <c r="N4116" i="4"/>
  <c r="O4116" i="4" s="1"/>
  <c r="N4115" i="4"/>
  <c r="O4115" i="4" s="1"/>
  <c r="N4114" i="4"/>
  <c r="O4114" i="4" s="1"/>
  <c r="N4113" i="4"/>
  <c r="O4113" i="4" s="1"/>
  <c r="N4112" i="4"/>
  <c r="O4112" i="4" s="1"/>
  <c r="N4111" i="4"/>
  <c r="O4111" i="4" s="1"/>
  <c r="N4110" i="4"/>
  <c r="O4110" i="4" s="1"/>
  <c r="N4109" i="4"/>
  <c r="O4109" i="4" s="1"/>
  <c r="N4108" i="4"/>
  <c r="O4108" i="4" s="1"/>
  <c r="N4107" i="4"/>
  <c r="O4107" i="4" s="1"/>
  <c r="N4106" i="4"/>
  <c r="O4106" i="4" s="1"/>
  <c r="N4105" i="4"/>
  <c r="O4105" i="4" s="1"/>
  <c r="N4104" i="4"/>
  <c r="O4104" i="4" s="1"/>
  <c r="N4103" i="4"/>
  <c r="O4103" i="4" s="1"/>
  <c r="N4102" i="4"/>
  <c r="O4102" i="4" s="1"/>
  <c r="N4101" i="4"/>
  <c r="O4101" i="4" s="1"/>
  <c r="N4100" i="4"/>
  <c r="O4100" i="4" s="1"/>
  <c r="N4099" i="4"/>
  <c r="O4099" i="4" s="1"/>
  <c r="N4098" i="4"/>
  <c r="O4098" i="4" s="1"/>
  <c r="N4097" i="4"/>
  <c r="O4097" i="4" s="1"/>
  <c r="N4096" i="4"/>
  <c r="O4096" i="4" s="1"/>
  <c r="N4095" i="4"/>
  <c r="O4095" i="4" s="1"/>
  <c r="N4094" i="4"/>
  <c r="O4094" i="4" s="1"/>
  <c r="N4093" i="4"/>
  <c r="O4093" i="4" s="1"/>
  <c r="N4092" i="4"/>
  <c r="O4092" i="4" s="1"/>
  <c r="N4091" i="4"/>
  <c r="O4091" i="4" s="1"/>
  <c r="N4090" i="4"/>
  <c r="O4090" i="4" s="1"/>
  <c r="N4089" i="4"/>
  <c r="O4089" i="4" s="1"/>
  <c r="N4088" i="4"/>
  <c r="O4088" i="4" s="1"/>
  <c r="N4087" i="4"/>
  <c r="O4087" i="4" s="1"/>
  <c r="N4086" i="4"/>
  <c r="O4086" i="4" s="1"/>
  <c r="N4085" i="4"/>
  <c r="O4085" i="4" s="1"/>
  <c r="N4084" i="4"/>
  <c r="O4084" i="4" s="1"/>
  <c r="N4083" i="4"/>
  <c r="O4083" i="4" s="1"/>
  <c r="N4082" i="4"/>
  <c r="O4082" i="4" s="1"/>
  <c r="N4081" i="4"/>
  <c r="O4081" i="4" s="1"/>
  <c r="N4080" i="4"/>
  <c r="O4080" i="4" s="1"/>
  <c r="N4079" i="4"/>
  <c r="O4079" i="4" s="1"/>
  <c r="N4078" i="4"/>
  <c r="O4078" i="4" s="1"/>
  <c r="N3572" i="4"/>
  <c r="O3572" i="4" s="1"/>
  <c r="N3539" i="4"/>
  <c r="O3539" i="4" s="1"/>
  <c r="N3538" i="4"/>
  <c r="O3538" i="4" s="1"/>
  <c r="N3537" i="4"/>
  <c r="O3537" i="4" s="1"/>
  <c r="N3536" i="4"/>
  <c r="O3536" i="4" s="1"/>
  <c r="N3535" i="4"/>
  <c r="O3535" i="4" s="1"/>
  <c r="N3534" i="4"/>
  <c r="O3534" i="4" s="1"/>
  <c r="N3533" i="4"/>
  <c r="O3533" i="4" s="1"/>
  <c r="N3532" i="4"/>
  <c r="O3532" i="4" s="1"/>
  <c r="N3531" i="4"/>
  <c r="O3531" i="4" s="1"/>
  <c r="N3530" i="4"/>
  <c r="O3530" i="4" s="1"/>
  <c r="N3529" i="4"/>
  <c r="O3529" i="4" s="1"/>
  <c r="N3528" i="4"/>
  <c r="O3528" i="4" s="1"/>
  <c r="N3527" i="4"/>
  <c r="O3527" i="4" s="1"/>
  <c r="N3526" i="4"/>
  <c r="O3526" i="4" s="1"/>
  <c r="N3525" i="4"/>
  <c r="O3525" i="4" s="1"/>
  <c r="N3524" i="4"/>
  <c r="O3524" i="4" s="1"/>
  <c r="N3523" i="4"/>
  <c r="O3523" i="4" s="1"/>
  <c r="N3522" i="4"/>
  <c r="O3522" i="4" s="1"/>
  <c r="N3521" i="4"/>
  <c r="O3521" i="4" s="1"/>
  <c r="N3520" i="4"/>
  <c r="O3520" i="4" s="1"/>
  <c r="N3519" i="4"/>
  <c r="O3519" i="4" s="1"/>
  <c r="N3518" i="4"/>
  <c r="O3518" i="4" s="1"/>
  <c r="N3517" i="4"/>
  <c r="O3517" i="4" s="1"/>
  <c r="N3516" i="4"/>
  <c r="O3516" i="4" s="1"/>
  <c r="N3515" i="4"/>
  <c r="O3515" i="4" s="1"/>
  <c r="N3514" i="4"/>
  <c r="O3514" i="4" s="1"/>
  <c r="N3513" i="4"/>
  <c r="O3513" i="4" s="1"/>
  <c r="N3512" i="4"/>
  <c r="O3512" i="4" s="1"/>
  <c r="N3511" i="4"/>
  <c r="O3511" i="4" s="1"/>
  <c r="N3510" i="4"/>
  <c r="O3510" i="4" s="1"/>
  <c r="N3509" i="4"/>
  <c r="O3509" i="4" s="1"/>
  <c r="N3508" i="4"/>
  <c r="O3508" i="4" s="1"/>
  <c r="N3507" i="4"/>
  <c r="O3507" i="4" s="1"/>
  <c r="N3506" i="4"/>
  <c r="O3506" i="4" s="1"/>
  <c r="N3505" i="4"/>
  <c r="O3505" i="4" s="1"/>
  <c r="N3504" i="4"/>
  <c r="O3504" i="4" s="1"/>
  <c r="N3503" i="4"/>
  <c r="O3503" i="4" s="1"/>
  <c r="N3502" i="4"/>
  <c r="O3502" i="4" s="1"/>
  <c r="N3501" i="4"/>
  <c r="O3501" i="4" s="1"/>
  <c r="N3500" i="4"/>
  <c r="O3500" i="4" s="1"/>
  <c r="N3499" i="4"/>
  <c r="O3499" i="4" s="1"/>
  <c r="N3498" i="4"/>
  <c r="O3498" i="4" s="1"/>
  <c r="N3497" i="4"/>
  <c r="O3497" i="4" s="1"/>
  <c r="N3496" i="4"/>
  <c r="O3496" i="4" s="1"/>
  <c r="N3495" i="4"/>
  <c r="O3495" i="4" s="1"/>
  <c r="N3494" i="4"/>
  <c r="O3494" i="4" s="1"/>
  <c r="N3493" i="4"/>
  <c r="O3493" i="4" s="1"/>
  <c r="N3492" i="4"/>
  <c r="O3492" i="4" s="1"/>
  <c r="N3491" i="4"/>
  <c r="O3491" i="4" s="1"/>
  <c r="N3490" i="4"/>
  <c r="O3490" i="4" s="1"/>
  <c r="N3489" i="4"/>
  <c r="O3489" i="4" s="1"/>
  <c r="N3488" i="4"/>
  <c r="O3488" i="4" s="1"/>
  <c r="N3487" i="4"/>
  <c r="O3487" i="4" s="1"/>
  <c r="N3486" i="4"/>
  <c r="O3486" i="4" s="1"/>
  <c r="N3485" i="4"/>
  <c r="O3485" i="4" s="1"/>
  <c r="N3484" i="4"/>
  <c r="O3484" i="4" s="1"/>
  <c r="N3483" i="4"/>
  <c r="O3483" i="4" s="1"/>
  <c r="N3482" i="4"/>
  <c r="O3482" i="4" s="1"/>
  <c r="N3481" i="4"/>
  <c r="O3481" i="4" s="1"/>
  <c r="N3480" i="4"/>
  <c r="O3480" i="4" s="1"/>
  <c r="N3479" i="4"/>
  <c r="O3479" i="4" s="1"/>
  <c r="N3478" i="4"/>
  <c r="O3478" i="4" s="1"/>
  <c r="N3477" i="4"/>
  <c r="O3477" i="4" s="1"/>
  <c r="N3476" i="4"/>
  <c r="O3476" i="4" s="1"/>
  <c r="N3475" i="4"/>
  <c r="O3475" i="4" s="1"/>
  <c r="N3474" i="4"/>
  <c r="O3474" i="4" s="1"/>
  <c r="N3473" i="4"/>
  <c r="O3473" i="4" s="1"/>
  <c r="N3472" i="4"/>
  <c r="O3472" i="4" s="1"/>
  <c r="N3471" i="4"/>
  <c r="O3471" i="4" s="1"/>
  <c r="N3470" i="4"/>
  <c r="O3470" i="4" s="1"/>
  <c r="N3469" i="4"/>
  <c r="O3469" i="4" s="1"/>
  <c r="N3468" i="4"/>
  <c r="O3468" i="4" s="1"/>
  <c r="N3467" i="4"/>
  <c r="O3467" i="4" s="1"/>
  <c r="N3466" i="4"/>
  <c r="O3466" i="4" s="1"/>
  <c r="N3465" i="4"/>
  <c r="O3465" i="4" s="1"/>
  <c r="N3464" i="4"/>
  <c r="O3464" i="4" s="1"/>
  <c r="N3463" i="4"/>
  <c r="O3463" i="4" s="1"/>
  <c r="N3462" i="4"/>
  <c r="O3462" i="4" s="1"/>
  <c r="N3461" i="4"/>
  <c r="O3461" i="4" s="1"/>
  <c r="N3460" i="4"/>
  <c r="O3460" i="4" s="1"/>
  <c r="N3459" i="4"/>
  <c r="O3459" i="4" s="1"/>
  <c r="N3458" i="4"/>
  <c r="O3458" i="4" s="1"/>
  <c r="N3457" i="4"/>
  <c r="O3457" i="4" s="1"/>
  <c r="N3456" i="4"/>
  <c r="O3456" i="4" s="1"/>
  <c r="N3455" i="4"/>
  <c r="O3455" i="4" s="1"/>
  <c r="N3454" i="4"/>
  <c r="O3454" i="4" s="1"/>
  <c r="N3453" i="4"/>
  <c r="O3453" i="4" s="1"/>
  <c r="N3452" i="4"/>
  <c r="O3452" i="4" s="1"/>
  <c r="N3451" i="4"/>
  <c r="O3451" i="4" s="1"/>
  <c r="N3450" i="4"/>
  <c r="O3450" i="4" s="1"/>
  <c r="N3449" i="4"/>
  <c r="O3449" i="4" s="1"/>
  <c r="N3448" i="4"/>
  <c r="O3448" i="4" s="1"/>
  <c r="N3447" i="4"/>
  <c r="O3447" i="4" s="1"/>
  <c r="N3446" i="4"/>
  <c r="O3446" i="4" s="1"/>
  <c r="N3445" i="4"/>
  <c r="O3445" i="4" s="1"/>
  <c r="N3444" i="4"/>
  <c r="O3444" i="4" s="1"/>
  <c r="N3443" i="4"/>
  <c r="O3443" i="4" s="1"/>
  <c r="N3442" i="4"/>
  <c r="O3442" i="4" s="1"/>
  <c r="N3441" i="4"/>
  <c r="O3441" i="4" s="1"/>
  <c r="N3440" i="4"/>
  <c r="O3440" i="4" s="1"/>
  <c r="N3439" i="4"/>
  <c r="O3439" i="4" s="1"/>
  <c r="N3438" i="4"/>
  <c r="O3438" i="4" s="1"/>
  <c r="N3437" i="4"/>
  <c r="O3437" i="4" s="1"/>
  <c r="N3436" i="4"/>
  <c r="O3436" i="4" s="1"/>
  <c r="N3435" i="4"/>
  <c r="O3435" i="4" s="1"/>
  <c r="N3434" i="4"/>
  <c r="O3434" i="4" s="1"/>
  <c r="N3433" i="4"/>
  <c r="O3433" i="4" s="1"/>
  <c r="N1190" i="4"/>
  <c r="O1190" i="4" s="1"/>
  <c r="N1189" i="4"/>
  <c r="O1189" i="4" s="1"/>
  <c r="N1188" i="4"/>
  <c r="O1188" i="4" s="1"/>
  <c r="N1187" i="4"/>
  <c r="O1187" i="4" s="1"/>
  <c r="N1186" i="4"/>
  <c r="O1186" i="4" s="1"/>
  <c r="N1185" i="4"/>
  <c r="O1185" i="4" s="1"/>
  <c r="N1184" i="4"/>
  <c r="O1184" i="4" s="1"/>
  <c r="N1183" i="4"/>
  <c r="O1183" i="4" s="1"/>
  <c r="N1182" i="4"/>
  <c r="O1182" i="4" s="1"/>
  <c r="N1181" i="4"/>
  <c r="O1181" i="4" s="1"/>
  <c r="N1180" i="4"/>
  <c r="O1180" i="4" s="1"/>
  <c r="N1179" i="4"/>
  <c r="O1179" i="4" s="1"/>
  <c r="N1178" i="4"/>
  <c r="O1178" i="4" s="1"/>
  <c r="N1177" i="4"/>
  <c r="O1177" i="4" s="1"/>
  <c r="N1176" i="4"/>
  <c r="O1176" i="4" s="1"/>
  <c r="N1175" i="4"/>
  <c r="O1175" i="4" s="1"/>
  <c r="N1174" i="4"/>
  <c r="O1174" i="4" s="1"/>
  <c r="N1173" i="4"/>
  <c r="O1173" i="4" s="1"/>
  <c r="N1172" i="4"/>
  <c r="O1172" i="4" s="1"/>
  <c r="N1171" i="4"/>
  <c r="O1171" i="4" s="1"/>
  <c r="N1170" i="4"/>
  <c r="O1170" i="4" s="1"/>
  <c r="N6703" i="4"/>
  <c r="O6703" i="4" s="1"/>
  <c r="N6146" i="4"/>
  <c r="O6146" i="4" s="1"/>
  <c r="N6145" i="4"/>
  <c r="O6145" i="4" s="1"/>
  <c r="N6144" i="4"/>
  <c r="O6144" i="4" s="1"/>
  <c r="N6143" i="4"/>
  <c r="O6143" i="4" s="1"/>
  <c r="N6142" i="4"/>
  <c r="O6142" i="4" s="1"/>
  <c r="N6141" i="4"/>
  <c r="O6141" i="4" s="1"/>
  <c r="N6140" i="4"/>
  <c r="O6140" i="4" s="1"/>
  <c r="N6139" i="4"/>
  <c r="O6139" i="4" s="1"/>
  <c r="N6138" i="4"/>
  <c r="O6138" i="4" s="1"/>
  <c r="N6137" i="4"/>
  <c r="O6137" i="4" s="1"/>
  <c r="N5950" i="4"/>
  <c r="O5950" i="4" s="1"/>
  <c r="N5949" i="4"/>
  <c r="O5949" i="4" s="1"/>
  <c r="N5948" i="4"/>
  <c r="O5948" i="4" s="1"/>
  <c r="N5947" i="4"/>
  <c r="O5947" i="4" s="1"/>
  <c r="N5946" i="4"/>
  <c r="O5946" i="4" s="1"/>
  <c r="N5945" i="4"/>
  <c r="O5945" i="4" s="1"/>
  <c r="N5944" i="4"/>
  <c r="O5944" i="4" s="1"/>
  <c r="N5943" i="4"/>
  <c r="O5943" i="4" s="1"/>
  <c r="N5942" i="4"/>
  <c r="O5942" i="4" s="1"/>
  <c r="N5941" i="4"/>
  <c r="O5941" i="4" s="1"/>
  <c r="N5940" i="4"/>
  <c r="O5940" i="4" s="1"/>
  <c r="N5939" i="4"/>
  <c r="O5939" i="4" s="1"/>
  <c r="N5938" i="4"/>
  <c r="O5938" i="4" s="1"/>
  <c r="N5937" i="4"/>
  <c r="O5937" i="4" s="1"/>
  <c r="N5936" i="4"/>
  <c r="O5936" i="4" s="1"/>
  <c r="N5935" i="4"/>
  <c r="O5935" i="4" s="1"/>
  <c r="N5934" i="4"/>
  <c r="O5934" i="4" s="1"/>
  <c r="N5933" i="4"/>
  <c r="O5933" i="4" s="1"/>
  <c r="N5932" i="4"/>
  <c r="O5932" i="4" s="1"/>
  <c r="N5931" i="4"/>
  <c r="O5931" i="4" s="1"/>
  <c r="N5930" i="4"/>
  <c r="O5930" i="4" s="1"/>
  <c r="N5929" i="4"/>
  <c r="O5929" i="4" s="1"/>
  <c r="N5928" i="4"/>
  <c r="O5928" i="4" s="1"/>
  <c r="N5927" i="4"/>
  <c r="O5927" i="4" s="1"/>
  <c r="N5926" i="4"/>
  <c r="O5926" i="4" s="1"/>
  <c r="N5925" i="4"/>
  <c r="O5925" i="4" s="1"/>
  <c r="N5924" i="4"/>
  <c r="O5924" i="4" s="1"/>
  <c r="N5923" i="4"/>
  <c r="O5923" i="4" s="1"/>
  <c r="N5922" i="4"/>
  <c r="O5922" i="4" s="1"/>
  <c r="N5921" i="4"/>
  <c r="O5921" i="4" s="1"/>
  <c r="N5920" i="4"/>
  <c r="O5920" i="4" s="1"/>
  <c r="N5919" i="4"/>
  <c r="O5919" i="4" s="1"/>
  <c r="N5918" i="4"/>
  <c r="O5918" i="4" s="1"/>
  <c r="N5917" i="4"/>
  <c r="O5917" i="4" s="1"/>
  <c r="N5916" i="4"/>
  <c r="O5916" i="4" s="1"/>
  <c r="N5915" i="4"/>
  <c r="O5915" i="4" s="1"/>
  <c r="N5914" i="4"/>
  <c r="O5914" i="4" s="1"/>
  <c r="N5913" i="4"/>
  <c r="O5913" i="4" s="1"/>
  <c r="N5912" i="4"/>
  <c r="O5912" i="4" s="1"/>
  <c r="N5911" i="4"/>
  <c r="O5911" i="4" s="1"/>
  <c r="N5910" i="4"/>
  <c r="O5910" i="4" s="1"/>
  <c r="N5909" i="4"/>
  <c r="O5909" i="4" s="1"/>
  <c r="N5908" i="4"/>
  <c r="O5908" i="4" s="1"/>
  <c r="N5907" i="4"/>
  <c r="O5907" i="4" s="1"/>
  <c r="N5906" i="4"/>
  <c r="O5906" i="4" s="1"/>
  <c r="N5905" i="4"/>
  <c r="O5905" i="4" s="1"/>
  <c r="N5904" i="4"/>
  <c r="O5904" i="4" s="1"/>
  <c r="N5903" i="4"/>
  <c r="O5903" i="4" s="1"/>
  <c r="N5902" i="4"/>
  <c r="O5902" i="4" s="1"/>
  <c r="N5901" i="4"/>
  <c r="O5901" i="4" s="1"/>
  <c r="N5900" i="4"/>
  <c r="O5900" i="4" s="1"/>
  <c r="N5899" i="4"/>
  <c r="O5899" i="4" s="1"/>
  <c r="N5898" i="4"/>
  <c r="O5898" i="4" s="1"/>
  <c r="N5897" i="4"/>
  <c r="O5897" i="4" s="1"/>
  <c r="N5896" i="4"/>
  <c r="O5896" i="4" s="1"/>
  <c r="N5895" i="4"/>
  <c r="O5895" i="4" s="1"/>
  <c r="N5894" i="4"/>
  <c r="O5894" i="4" s="1"/>
  <c r="N5893" i="4"/>
  <c r="O5893" i="4" s="1"/>
  <c r="N5892" i="4"/>
  <c r="O5892" i="4" s="1"/>
  <c r="N5891" i="4"/>
  <c r="O5891" i="4" s="1"/>
  <c r="N5890" i="4"/>
  <c r="O5890" i="4" s="1"/>
  <c r="N5889" i="4"/>
  <c r="O5889" i="4" s="1"/>
  <c r="N5888" i="4"/>
  <c r="O5888" i="4" s="1"/>
  <c r="N5887" i="4"/>
  <c r="O5887" i="4" s="1"/>
  <c r="N5886" i="4"/>
  <c r="O5886" i="4" s="1"/>
  <c r="N5885" i="4"/>
  <c r="O5885" i="4" s="1"/>
  <c r="N5884" i="4"/>
  <c r="O5884" i="4" s="1"/>
  <c r="N5883" i="4"/>
  <c r="O5883" i="4" s="1"/>
  <c r="N5882" i="4"/>
  <c r="O5882" i="4" s="1"/>
  <c r="N5881" i="4"/>
  <c r="O5881" i="4" s="1"/>
  <c r="N5880" i="4"/>
  <c r="O5880" i="4" s="1"/>
  <c r="N5879" i="4"/>
  <c r="O5879" i="4" s="1"/>
  <c r="N5878" i="4"/>
  <c r="O5878" i="4" s="1"/>
  <c r="N5877" i="4"/>
  <c r="O5877" i="4" s="1"/>
  <c r="N5876" i="4"/>
  <c r="O5876" i="4" s="1"/>
  <c r="N5875" i="4"/>
  <c r="O5875" i="4" s="1"/>
  <c r="N5874" i="4"/>
  <c r="O5874" i="4" s="1"/>
  <c r="N5873" i="4"/>
  <c r="O5873" i="4" s="1"/>
  <c r="N5872" i="4"/>
  <c r="O5872" i="4" s="1"/>
  <c r="N5871" i="4"/>
  <c r="O5871" i="4" s="1"/>
  <c r="N5870" i="4"/>
  <c r="O5870" i="4" s="1"/>
  <c r="N5869" i="4"/>
  <c r="O5869" i="4" s="1"/>
  <c r="N5402" i="4"/>
  <c r="O5402" i="4" s="1"/>
  <c r="N5371" i="4"/>
  <c r="O5371" i="4" s="1"/>
  <c r="N5357" i="4"/>
  <c r="O5357" i="4" s="1"/>
  <c r="N5356" i="4"/>
  <c r="O5356" i="4" s="1"/>
  <c r="N5355" i="4"/>
  <c r="O5355" i="4" s="1"/>
  <c r="N5354" i="4"/>
  <c r="O5354" i="4" s="1"/>
  <c r="N5353" i="4"/>
  <c r="O5353" i="4" s="1"/>
  <c r="N5352" i="4"/>
  <c r="O5352" i="4" s="1"/>
  <c r="N5351" i="4"/>
  <c r="O5351" i="4" s="1"/>
  <c r="N5350" i="4"/>
  <c r="O5350" i="4" s="1"/>
  <c r="N5349" i="4"/>
  <c r="O5349" i="4" s="1"/>
  <c r="N5348" i="4"/>
  <c r="O5348" i="4" s="1"/>
  <c r="N5347" i="4"/>
  <c r="O5347" i="4" s="1"/>
  <c r="N5346" i="4"/>
  <c r="O5346" i="4" s="1"/>
  <c r="N5345" i="4"/>
  <c r="O5345" i="4" s="1"/>
  <c r="N5344" i="4"/>
  <c r="O5344" i="4" s="1"/>
  <c r="N5343" i="4"/>
  <c r="O5343" i="4" s="1"/>
  <c r="N5342" i="4"/>
  <c r="O5342" i="4" s="1"/>
  <c r="N5341" i="4"/>
  <c r="O5341" i="4" s="1"/>
  <c r="N5340" i="4"/>
  <c r="O5340" i="4" s="1"/>
  <c r="N5339" i="4"/>
  <c r="O5339" i="4" s="1"/>
  <c r="N5338" i="4"/>
  <c r="O5338" i="4" s="1"/>
  <c r="N5337" i="4"/>
  <c r="O5337" i="4" s="1"/>
  <c r="N5336" i="4"/>
  <c r="O5336" i="4" s="1"/>
  <c r="N5335" i="4"/>
  <c r="O5335" i="4" s="1"/>
  <c r="N5334" i="4"/>
  <c r="O5334" i="4" s="1"/>
  <c r="N5333" i="4"/>
  <c r="O5333" i="4" s="1"/>
  <c r="N5332" i="4"/>
  <c r="O5332" i="4" s="1"/>
  <c r="N5331" i="4"/>
  <c r="O5331" i="4" s="1"/>
  <c r="N5330" i="4"/>
  <c r="O5330" i="4" s="1"/>
  <c r="N5329" i="4"/>
  <c r="O5329" i="4" s="1"/>
  <c r="N5328" i="4"/>
  <c r="O5328" i="4" s="1"/>
  <c r="N5327" i="4"/>
  <c r="O5327" i="4" s="1"/>
  <c r="N5326" i="4"/>
  <c r="O5326" i="4" s="1"/>
  <c r="N5325" i="4"/>
  <c r="O5325" i="4" s="1"/>
  <c r="N5324" i="4"/>
  <c r="O5324" i="4" s="1"/>
  <c r="N5323" i="4"/>
  <c r="O5323" i="4" s="1"/>
  <c r="N5322" i="4"/>
  <c r="O5322" i="4" s="1"/>
  <c r="N5321" i="4"/>
  <c r="O5321" i="4" s="1"/>
  <c r="N5320" i="4"/>
  <c r="O5320" i="4" s="1"/>
  <c r="N5319" i="4"/>
  <c r="O5319" i="4" s="1"/>
  <c r="N5318" i="4"/>
  <c r="O5318" i="4" s="1"/>
  <c r="N5317" i="4"/>
  <c r="O5317" i="4" s="1"/>
  <c r="N5316" i="4"/>
  <c r="O5316" i="4" s="1"/>
  <c r="N5315" i="4"/>
  <c r="O5315" i="4" s="1"/>
  <c r="N5314" i="4"/>
  <c r="O5314" i="4" s="1"/>
  <c r="N5313" i="4"/>
  <c r="O5313" i="4" s="1"/>
  <c r="N5312" i="4"/>
  <c r="O5312" i="4" s="1"/>
  <c r="N5311" i="4"/>
  <c r="O5311" i="4" s="1"/>
  <c r="N5310" i="4"/>
  <c r="O5310" i="4" s="1"/>
  <c r="N5309" i="4"/>
  <c r="O5309" i="4" s="1"/>
  <c r="N5308" i="4"/>
  <c r="O5308" i="4" s="1"/>
  <c r="N5307" i="4"/>
  <c r="O5307" i="4" s="1"/>
  <c r="N5306" i="4"/>
  <c r="O5306" i="4" s="1"/>
  <c r="N5305" i="4"/>
  <c r="O5305" i="4" s="1"/>
  <c r="N5304" i="4"/>
  <c r="O5304" i="4" s="1"/>
  <c r="N5303" i="4"/>
  <c r="O5303" i="4" s="1"/>
  <c r="N5302" i="4"/>
  <c r="O5302" i="4" s="1"/>
  <c r="N5301" i="4"/>
  <c r="O5301" i="4" s="1"/>
  <c r="N5300" i="4"/>
  <c r="O5300" i="4" s="1"/>
  <c r="N5299" i="4"/>
  <c r="O5299" i="4" s="1"/>
  <c r="N5298" i="4"/>
  <c r="O5298" i="4" s="1"/>
  <c r="N5297" i="4"/>
  <c r="O5297" i="4" s="1"/>
  <c r="N5296" i="4"/>
  <c r="O5296" i="4" s="1"/>
  <c r="N5295" i="4"/>
  <c r="O5295" i="4" s="1"/>
  <c r="N5278" i="4"/>
  <c r="O5278" i="4" s="1"/>
  <c r="N5277" i="4"/>
  <c r="O5277" i="4" s="1"/>
  <c r="N5276" i="4"/>
  <c r="O5276" i="4" s="1"/>
  <c r="N5275" i="4"/>
  <c r="O5275" i="4" s="1"/>
  <c r="N5274" i="4"/>
  <c r="O5274" i="4" s="1"/>
  <c r="N5273" i="4"/>
  <c r="O5273" i="4" s="1"/>
  <c r="N5272" i="4"/>
  <c r="O5272" i="4" s="1"/>
  <c r="N5271" i="4"/>
  <c r="O5271" i="4" s="1"/>
  <c r="N5270" i="4"/>
  <c r="O5270" i="4" s="1"/>
  <c r="N5269" i="4"/>
  <c r="O5269" i="4" s="1"/>
  <c r="N5268" i="4"/>
  <c r="O5268" i="4" s="1"/>
  <c r="N5267" i="4"/>
  <c r="O5267" i="4" s="1"/>
  <c r="N5266" i="4"/>
  <c r="O5266" i="4" s="1"/>
  <c r="N5265" i="4"/>
  <c r="O5265" i="4" s="1"/>
  <c r="N5264" i="4"/>
  <c r="O5264" i="4" s="1"/>
  <c r="N5263" i="4"/>
  <c r="O5263" i="4" s="1"/>
  <c r="N5262" i="4"/>
  <c r="O5262" i="4" s="1"/>
  <c r="N5261" i="4"/>
  <c r="O5261" i="4" s="1"/>
  <c r="N5260" i="4"/>
  <c r="O5260" i="4" s="1"/>
  <c r="N5259" i="4"/>
  <c r="O5259" i="4" s="1"/>
  <c r="N5258" i="4"/>
  <c r="O5258" i="4" s="1"/>
  <c r="N5257" i="4"/>
  <c r="O5257" i="4" s="1"/>
  <c r="N5256" i="4"/>
  <c r="O5256" i="4" s="1"/>
  <c r="N5255" i="4"/>
  <c r="O5255" i="4" s="1"/>
  <c r="N5254" i="4"/>
  <c r="O5254" i="4" s="1"/>
  <c r="N5253" i="4"/>
  <c r="O5253" i="4" s="1"/>
  <c r="N5252" i="4"/>
  <c r="O5252" i="4" s="1"/>
  <c r="N5251" i="4"/>
  <c r="O5251" i="4" s="1"/>
  <c r="N5250" i="4"/>
  <c r="O5250" i="4" s="1"/>
  <c r="N5249" i="4"/>
  <c r="O5249" i="4" s="1"/>
  <c r="N5248" i="4"/>
  <c r="O5248" i="4" s="1"/>
  <c r="N5247" i="4"/>
  <c r="O5247" i="4" s="1"/>
  <c r="N5246" i="4"/>
  <c r="O5246" i="4" s="1"/>
  <c r="N5245" i="4"/>
  <c r="O5245" i="4" s="1"/>
  <c r="N5244" i="4"/>
  <c r="O5244" i="4" s="1"/>
  <c r="N5243" i="4"/>
  <c r="O5243" i="4" s="1"/>
  <c r="N5242" i="4"/>
  <c r="O5242" i="4" s="1"/>
  <c r="N5241" i="4"/>
  <c r="O5241" i="4" s="1"/>
  <c r="N5240" i="4"/>
  <c r="O5240" i="4" s="1"/>
  <c r="N5239" i="4"/>
  <c r="O5239" i="4" s="1"/>
  <c r="N5238" i="4"/>
  <c r="O5238" i="4" s="1"/>
  <c r="N5237" i="4"/>
  <c r="O5237" i="4" s="1"/>
  <c r="N5236" i="4"/>
  <c r="O5236" i="4" s="1"/>
  <c r="N5235" i="4"/>
  <c r="O5235" i="4" s="1"/>
  <c r="N4077" i="4"/>
  <c r="O4077" i="4" s="1"/>
  <c r="N4076" i="4"/>
  <c r="O4076" i="4" s="1"/>
  <c r="N4075" i="4"/>
  <c r="O4075" i="4" s="1"/>
  <c r="N4074" i="4"/>
  <c r="O4074" i="4" s="1"/>
  <c r="N4073" i="4"/>
  <c r="O4073" i="4" s="1"/>
  <c r="N4072" i="4"/>
  <c r="O4072" i="4" s="1"/>
  <c r="N4071" i="4"/>
  <c r="O4071" i="4" s="1"/>
  <c r="N4070" i="4"/>
  <c r="O4070" i="4" s="1"/>
  <c r="N4069" i="4"/>
  <c r="O4069" i="4" s="1"/>
  <c r="N4068" i="4"/>
  <c r="O4068" i="4" s="1"/>
  <c r="N4067" i="4"/>
  <c r="O4067" i="4" s="1"/>
  <c r="N4066" i="4"/>
  <c r="O4066" i="4" s="1"/>
  <c r="N4065" i="4"/>
  <c r="O4065" i="4" s="1"/>
  <c r="N4064" i="4"/>
  <c r="O4064" i="4" s="1"/>
  <c r="N4063" i="4"/>
  <c r="O4063" i="4" s="1"/>
  <c r="N4062" i="4"/>
  <c r="O4062" i="4" s="1"/>
  <c r="N4061" i="4"/>
  <c r="O4061" i="4" s="1"/>
  <c r="N4060" i="4"/>
  <c r="O4060" i="4" s="1"/>
  <c r="N4059" i="4"/>
  <c r="O4059" i="4" s="1"/>
  <c r="N4058" i="4"/>
  <c r="O4058" i="4" s="1"/>
  <c r="N4057" i="4"/>
  <c r="O4057" i="4" s="1"/>
  <c r="N4056" i="4"/>
  <c r="O4056" i="4" s="1"/>
  <c r="N4055" i="4"/>
  <c r="O4055" i="4" s="1"/>
  <c r="N4054" i="4"/>
  <c r="O4054" i="4" s="1"/>
  <c r="N4053" i="4"/>
  <c r="O4053" i="4" s="1"/>
  <c r="N4052" i="4"/>
  <c r="O4052" i="4" s="1"/>
  <c r="N4051" i="4"/>
  <c r="O4051" i="4" s="1"/>
  <c r="N4050" i="4"/>
  <c r="O4050" i="4" s="1"/>
  <c r="N4049" i="4"/>
  <c r="O4049" i="4" s="1"/>
  <c r="N4048" i="4"/>
  <c r="O4048" i="4" s="1"/>
  <c r="N4047" i="4"/>
  <c r="O4047" i="4" s="1"/>
  <c r="N4046" i="4"/>
  <c r="O4046" i="4" s="1"/>
  <c r="N4045" i="4"/>
  <c r="O4045" i="4" s="1"/>
  <c r="N4044" i="4"/>
  <c r="O4044" i="4" s="1"/>
  <c r="N4043" i="4"/>
  <c r="O4043" i="4" s="1"/>
  <c r="N4042" i="4"/>
  <c r="O4042" i="4" s="1"/>
  <c r="N4041" i="4"/>
  <c r="O4041" i="4" s="1"/>
  <c r="N4040" i="4"/>
  <c r="O4040" i="4" s="1"/>
  <c r="N4039" i="4"/>
  <c r="O4039" i="4" s="1"/>
  <c r="N4038" i="4"/>
  <c r="O4038" i="4" s="1"/>
  <c r="N4037" i="4"/>
  <c r="O4037" i="4" s="1"/>
  <c r="N4036" i="4"/>
  <c r="O4036" i="4" s="1"/>
  <c r="N4035" i="4"/>
  <c r="O4035" i="4" s="1"/>
  <c r="N4034" i="4"/>
  <c r="O4034" i="4" s="1"/>
  <c r="N4033" i="4"/>
  <c r="O4033" i="4" s="1"/>
  <c r="N4032" i="4"/>
  <c r="O4032" i="4" s="1"/>
  <c r="N4031" i="4"/>
  <c r="O4031" i="4" s="1"/>
  <c r="N4030" i="4"/>
  <c r="O4030" i="4" s="1"/>
  <c r="N4029" i="4"/>
  <c r="O4029" i="4" s="1"/>
  <c r="N4028" i="4"/>
  <c r="O4028" i="4" s="1"/>
  <c r="N4027" i="4"/>
  <c r="O4027" i="4" s="1"/>
  <c r="N4026" i="4"/>
  <c r="O4026" i="4" s="1"/>
  <c r="N4025" i="4"/>
  <c r="O4025" i="4" s="1"/>
  <c r="N4024" i="4"/>
  <c r="O4024" i="4" s="1"/>
  <c r="N4023" i="4"/>
  <c r="O4023" i="4" s="1"/>
  <c r="N4022" i="4"/>
  <c r="O4022" i="4" s="1"/>
  <c r="N4021" i="4"/>
  <c r="O4021" i="4" s="1"/>
  <c r="N4020" i="4"/>
  <c r="O4020" i="4" s="1"/>
  <c r="N4019" i="4"/>
  <c r="O4019" i="4" s="1"/>
  <c r="N4018" i="4"/>
  <c r="O4018" i="4" s="1"/>
  <c r="N4017" i="4"/>
  <c r="O4017" i="4" s="1"/>
  <c r="N4016" i="4"/>
  <c r="O4016" i="4" s="1"/>
  <c r="N4015" i="4"/>
  <c r="O4015" i="4" s="1"/>
  <c r="N4014" i="4"/>
  <c r="O4014" i="4" s="1"/>
  <c r="N4013" i="4"/>
  <c r="O4013" i="4" s="1"/>
  <c r="N4012" i="4"/>
  <c r="O4012" i="4" s="1"/>
  <c r="N4011" i="4"/>
  <c r="O4011" i="4" s="1"/>
  <c r="N4010" i="4"/>
  <c r="O4010" i="4" s="1"/>
  <c r="N4009" i="4"/>
  <c r="O4009" i="4" s="1"/>
  <c r="N4008" i="4"/>
  <c r="O4008" i="4" s="1"/>
  <c r="N4007" i="4"/>
  <c r="O4007" i="4" s="1"/>
  <c r="N4006" i="4"/>
  <c r="O4006" i="4" s="1"/>
  <c r="N4005" i="4"/>
  <c r="O4005" i="4" s="1"/>
  <c r="N4004" i="4"/>
  <c r="O4004" i="4" s="1"/>
  <c r="N4003" i="4"/>
  <c r="O4003" i="4" s="1"/>
  <c r="N4002" i="4"/>
  <c r="O4002" i="4" s="1"/>
  <c r="N4001" i="4"/>
  <c r="O4001" i="4" s="1"/>
  <c r="N4000" i="4"/>
  <c r="O4000" i="4" s="1"/>
  <c r="N3999" i="4"/>
  <c r="O3999" i="4" s="1"/>
  <c r="N3998" i="4"/>
  <c r="O3998" i="4" s="1"/>
  <c r="N3997" i="4"/>
  <c r="O3997" i="4" s="1"/>
  <c r="N3996" i="4"/>
  <c r="O3996" i="4" s="1"/>
  <c r="N3995" i="4"/>
  <c r="O3995" i="4" s="1"/>
  <c r="N3994" i="4"/>
  <c r="O3994" i="4" s="1"/>
  <c r="N3993" i="4"/>
  <c r="O3993" i="4" s="1"/>
  <c r="N3992" i="4"/>
  <c r="O3992" i="4" s="1"/>
  <c r="N3432" i="4"/>
  <c r="O3432" i="4" s="1"/>
  <c r="N3431" i="4"/>
  <c r="O3431" i="4" s="1"/>
  <c r="N3430" i="4"/>
  <c r="O3430" i="4" s="1"/>
  <c r="N3429" i="4"/>
  <c r="O3429" i="4" s="1"/>
  <c r="N3428" i="4"/>
  <c r="O3428" i="4" s="1"/>
  <c r="N3427" i="4"/>
  <c r="O3427" i="4" s="1"/>
  <c r="N3426" i="4"/>
  <c r="O3426" i="4" s="1"/>
  <c r="N3425" i="4"/>
  <c r="O3425" i="4" s="1"/>
  <c r="N3424" i="4"/>
  <c r="O3424" i="4" s="1"/>
  <c r="N3423" i="4"/>
  <c r="O3423" i="4" s="1"/>
  <c r="N3422" i="4"/>
  <c r="O3422" i="4" s="1"/>
  <c r="N3421" i="4"/>
  <c r="O3421" i="4" s="1"/>
  <c r="N3420" i="4"/>
  <c r="O3420" i="4" s="1"/>
  <c r="N3419" i="4"/>
  <c r="O3419" i="4" s="1"/>
  <c r="N3418" i="4"/>
  <c r="O3418" i="4" s="1"/>
  <c r="N3417" i="4"/>
  <c r="O3417" i="4" s="1"/>
  <c r="N3416" i="4"/>
  <c r="O3416" i="4" s="1"/>
  <c r="N3415" i="4"/>
  <c r="O3415" i="4" s="1"/>
  <c r="N3414" i="4"/>
  <c r="O3414" i="4" s="1"/>
  <c r="N3413" i="4"/>
  <c r="O3413" i="4" s="1"/>
  <c r="N3412" i="4"/>
  <c r="O3412" i="4" s="1"/>
  <c r="N3411" i="4"/>
  <c r="O3411" i="4" s="1"/>
  <c r="N3410" i="4"/>
  <c r="O3410" i="4" s="1"/>
  <c r="N3409" i="4"/>
  <c r="O3409" i="4" s="1"/>
  <c r="N3408" i="4"/>
  <c r="O3408" i="4" s="1"/>
  <c r="N3407" i="4"/>
  <c r="O3407" i="4" s="1"/>
  <c r="N3406" i="4"/>
  <c r="O3406" i="4" s="1"/>
  <c r="N3405" i="4"/>
  <c r="O3405" i="4" s="1"/>
  <c r="N3404" i="4"/>
  <c r="O3404" i="4" s="1"/>
  <c r="N3403" i="4"/>
  <c r="O3403" i="4" s="1"/>
  <c r="N3402" i="4"/>
  <c r="O3402" i="4" s="1"/>
  <c r="N3401" i="4"/>
  <c r="O3401" i="4" s="1"/>
  <c r="N3400" i="4"/>
  <c r="O3400" i="4" s="1"/>
  <c r="N3399" i="4"/>
  <c r="O3399" i="4" s="1"/>
  <c r="N3398" i="4"/>
  <c r="O3398" i="4" s="1"/>
  <c r="N3397" i="4"/>
  <c r="O3397" i="4" s="1"/>
  <c r="N3396" i="4"/>
  <c r="O3396" i="4" s="1"/>
  <c r="N3395" i="4"/>
  <c r="O3395" i="4" s="1"/>
  <c r="N3394" i="4"/>
  <c r="O3394" i="4" s="1"/>
  <c r="N3393" i="4"/>
  <c r="O3393" i="4" s="1"/>
  <c r="N3392" i="4"/>
  <c r="O3392" i="4" s="1"/>
  <c r="N3391" i="4"/>
  <c r="O3391" i="4" s="1"/>
  <c r="N3390" i="4"/>
  <c r="O3390" i="4" s="1"/>
  <c r="N3389" i="4"/>
  <c r="O3389" i="4" s="1"/>
  <c r="N3388" i="4"/>
  <c r="O3388" i="4" s="1"/>
  <c r="N3387" i="4"/>
  <c r="O3387" i="4" s="1"/>
  <c r="N3386" i="4"/>
  <c r="O3386" i="4" s="1"/>
  <c r="N3385" i="4"/>
  <c r="O3385" i="4" s="1"/>
  <c r="N3384" i="4"/>
  <c r="O3384" i="4" s="1"/>
  <c r="N3383" i="4"/>
  <c r="O3383" i="4" s="1"/>
  <c r="N3382" i="4"/>
  <c r="O3382" i="4" s="1"/>
  <c r="N3381" i="4"/>
  <c r="O3381" i="4" s="1"/>
  <c r="N3380" i="4"/>
  <c r="O3380" i="4" s="1"/>
  <c r="N3379" i="4"/>
  <c r="O3379" i="4" s="1"/>
  <c r="N3378" i="4"/>
  <c r="O3378" i="4" s="1"/>
  <c r="N3377" i="4"/>
  <c r="O3377" i="4" s="1"/>
  <c r="N3376" i="4"/>
  <c r="O3376" i="4" s="1"/>
  <c r="N3375" i="4"/>
  <c r="O3375" i="4" s="1"/>
  <c r="N3374" i="4"/>
  <c r="O3374" i="4" s="1"/>
  <c r="N3373" i="4"/>
  <c r="O3373" i="4" s="1"/>
  <c r="N3372" i="4"/>
  <c r="O3372" i="4" s="1"/>
  <c r="N3371" i="4"/>
  <c r="O3371" i="4" s="1"/>
  <c r="N3370" i="4"/>
  <c r="O3370" i="4" s="1"/>
  <c r="N3369" i="4"/>
  <c r="O3369" i="4" s="1"/>
  <c r="N3368" i="4"/>
  <c r="O3368" i="4" s="1"/>
  <c r="N3367" i="4"/>
  <c r="O3367" i="4" s="1"/>
  <c r="N3366" i="4"/>
  <c r="O3366" i="4" s="1"/>
  <c r="N3365" i="4"/>
  <c r="O3365" i="4" s="1"/>
  <c r="N3364" i="4"/>
  <c r="O3364" i="4" s="1"/>
  <c r="N3363" i="4"/>
  <c r="O3363" i="4" s="1"/>
  <c r="N3362" i="4"/>
  <c r="O3362" i="4" s="1"/>
  <c r="N3361" i="4"/>
  <c r="O3361" i="4" s="1"/>
  <c r="N3360" i="4"/>
  <c r="O3360" i="4" s="1"/>
  <c r="N3359" i="4"/>
  <c r="O3359" i="4" s="1"/>
  <c r="N3358" i="4"/>
  <c r="O3358" i="4" s="1"/>
  <c r="N3357" i="4"/>
  <c r="O3357" i="4" s="1"/>
  <c r="N3356" i="4"/>
  <c r="O3356" i="4" s="1"/>
  <c r="N3355" i="4"/>
  <c r="O3355" i="4" s="1"/>
  <c r="N3354" i="4"/>
  <c r="O3354" i="4" s="1"/>
  <c r="N3353" i="4"/>
  <c r="O3353" i="4" s="1"/>
  <c r="N3352" i="4"/>
  <c r="O3352" i="4" s="1"/>
  <c r="N3351" i="4"/>
  <c r="O3351" i="4" s="1"/>
  <c r="N3350" i="4"/>
  <c r="O3350" i="4" s="1"/>
  <c r="N3349" i="4"/>
  <c r="O3349" i="4" s="1"/>
  <c r="N3348" i="4"/>
  <c r="O3348" i="4" s="1"/>
  <c r="N3347" i="4"/>
  <c r="O3347" i="4" s="1"/>
  <c r="N3346" i="4"/>
  <c r="O3346" i="4" s="1"/>
  <c r="N3345" i="4"/>
  <c r="O3345" i="4" s="1"/>
  <c r="N3344" i="4"/>
  <c r="O3344" i="4" s="1"/>
  <c r="N3343" i="4"/>
  <c r="O3343" i="4" s="1"/>
  <c r="N3342" i="4"/>
  <c r="O3342" i="4" s="1"/>
  <c r="N3341" i="4"/>
  <c r="O3341" i="4" s="1"/>
  <c r="N3340" i="4"/>
  <c r="O3340" i="4" s="1"/>
  <c r="N3339" i="4"/>
  <c r="O3339" i="4" s="1"/>
  <c r="N3338" i="4"/>
  <c r="O3338" i="4" s="1"/>
  <c r="N3337" i="4"/>
  <c r="O3337" i="4" s="1"/>
  <c r="N3336" i="4"/>
  <c r="O3336" i="4" s="1"/>
  <c r="N3335" i="4"/>
  <c r="O3335" i="4" s="1"/>
  <c r="N3334" i="4"/>
  <c r="O3334" i="4" s="1"/>
  <c r="N3333" i="4"/>
  <c r="O3333" i="4" s="1"/>
  <c r="N3332" i="4"/>
  <c r="O3332" i="4" s="1"/>
  <c r="N3331" i="4"/>
  <c r="O3331" i="4" s="1"/>
  <c r="N3330" i="4"/>
  <c r="O3330" i="4" s="1"/>
  <c r="N3329" i="4"/>
  <c r="O3329" i="4" s="1"/>
  <c r="N3328" i="4"/>
  <c r="O3328" i="4" s="1"/>
  <c r="N3327" i="4"/>
  <c r="O3327" i="4" s="1"/>
  <c r="N3326" i="4"/>
  <c r="O3326" i="4" s="1"/>
  <c r="N3325" i="4"/>
  <c r="O3325" i="4" s="1"/>
  <c r="N3324" i="4"/>
  <c r="O3324" i="4" s="1"/>
  <c r="N3323" i="4"/>
  <c r="O3323" i="4" s="1"/>
  <c r="N3322" i="4"/>
  <c r="O3322" i="4" s="1"/>
  <c r="N3321" i="4"/>
  <c r="O3321" i="4" s="1"/>
  <c r="N3320" i="4"/>
  <c r="O3320" i="4" s="1"/>
  <c r="N3319" i="4"/>
  <c r="O3319" i="4" s="1"/>
  <c r="N3318" i="4"/>
  <c r="O3318" i="4" s="1"/>
  <c r="N3317" i="4"/>
  <c r="O3317" i="4" s="1"/>
  <c r="N2865" i="4"/>
  <c r="O2865" i="4" s="1"/>
  <c r="N2864" i="4"/>
  <c r="O2864" i="4" s="1"/>
  <c r="N2863" i="4"/>
  <c r="O2863" i="4" s="1"/>
  <c r="N2862" i="4"/>
  <c r="O2862" i="4" s="1"/>
  <c r="N2861" i="4"/>
  <c r="O2861" i="4" s="1"/>
  <c r="N2860" i="4"/>
  <c r="O2860" i="4" s="1"/>
  <c r="N2859" i="4"/>
  <c r="O2859" i="4" s="1"/>
  <c r="N2858" i="4"/>
  <c r="O2858" i="4" s="1"/>
  <c r="N2857" i="4"/>
  <c r="O2857" i="4" s="1"/>
  <c r="N2856" i="4"/>
  <c r="O2856" i="4" s="1"/>
  <c r="N2855" i="4"/>
  <c r="O2855" i="4" s="1"/>
  <c r="N2854" i="4"/>
  <c r="O2854" i="4" s="1"/>
  <c r="N2853" i="4"/>
  <c r="O2853" i="4" s="1"/>
  <c r="N2852" i="4"/>
  <c r="O2852" i="4" s="1"/>
  <c r="N2851" i="4"/>
  <c r="O2851" i="4" s="1"/>
  <c r="N2850" i="4"/>
  <c r="O2850" i="4" s="1"/>
  <c r="N2849" i="4"/>
  <c r="O2849" i="4" s="1"/>
  <c r="N2848" i="4"/>
  <c r="O2848" i="4" s="1"/>
  <c r="N2847" i="4"/>
  <c r="O2847" i="4" s="1"/>
  <c r="N2846" i="4"/>
  <c r="O2846" i="4" s="1"/>
  <c r="N2845" i="4"/>
  <c r="O2845" i="4" s="1"/>
  <c r="N2844" i="4"/>
  <c r="O2844" i="4" s="1"/>
  <c r="N2843" i="4"/>
  <c r="O2843" i="4" s="1"/>
  <c r="N2842" i="4"/>
  <c r="O2842" i="4" s="1"/>
  <c r="N2841" i="4"/>
  <c r="O2841" i="4" s="1"/>
  <c r="N2840" i="4"/>
  <c r="O2840" i="4" s="1"/>
  <c r="N2839" i="4"/>
  <c r="O2839" i="4" s="1"/>
  <c r="N2838" i="4"/>
  <c r="O2838" i="4" s="1"/>
  <c r="N2837" i="4"/>
  <c r="O2837" i="4" s="1"/>
  <c r="N2836" i="4"/>
  <c r="O2836" i="4" s="1"/>
  <c r="N2835" i="4"/>
  <c r="O2835" i="4" s="1"/>
  <c r="N2834" i="4"/>
  <c r="O2834" i="4" s="1"/>
  <c r="N2833" i="4"/>
  <c r="O2833" i="4" s="1"/>
  <c r="N2832" i="4"/>
  <c r="O2832" i="4" s="1"/>
  <c r="N2831" i="4"/>
  <c r="O2831" i="4" s="1"/>
  <c r="N2830" i="4"/>
  <c r="O2830" i="4" s="1"/>
  <c r="N2829" i="4"/>
  <c r="O2829" i="4" s="1"/>
  <c r="N2828" i="4"/>
  <c r="O2828" i="4" s="1"/>
  <c r="N2827" i="4"/>
  <c r="O2827" i="4" s="1"/>
  <c r="N2826" i="4"/>
  <c r="O2826" i="4" s="1"/>
  <c r="N2825" i="4"/>
  <c r="O2825" i="4" s="1"/>
  <c r="N2824" i="4"/>
  <c r="O2824" i="4" s="1"/>
  <c r="N2823" i="4"/>
  <c r="O2823" i="4" s="1"/>
  <c r="N2822" i="4"/>
  <c r="O2822" i="4" s="1"/>
  <c r="N2821" i="4"/>
  <c r="O2821" i="4" s="1"/>
  <c r="N2820" i="4"/>
  <c r="O2820" i="4" s="1"/>
  <c r="N2819" i="4"/>
  <c r="O2819" i="4" s="1"/>
  <c r="N2818" i="4"/>
  <c r="O2818" i="4" s="1"/>
  <c r="N2817" i="4"/>
  <c r="O2817" i="4" s="1"/>
  <c r="N2816" i="4"/>
  <c r="O2816" i="4" s="1"/>
  <c r="N2815" i="4"/>
  <c r="O2815" i="4" s="1"/>
  <c r="N2814" i="4"/>
  <c r="O2814" i="4" s="1"/>
  <c r="N2813" i="4"/>
  <c r="O2813" i="4" s="1"/>
  <c r="N2812" i="4"/>
  <c r="O2812" i="4" s="1"/>
  <c r="N2811" i="4"/>
  <c r="O2811" i="4" s="1"/>
  <c r="N2810" i="4"/>
  <c r="O2810" i="4" s="1"/>
  <c r="N2809" i="4"/>
  <c r="O2809" i="4" s="1"/>
  <c r="N2808" i="4"/>
  <c r="O2808" i="4" s="1"/>
  <c r="N2807" i="4"/>
  <c r="O2807" i="4" s="1"/>
  <c r="N2806" i="4"/>
  <c r="O2806" i="4" s="1"/>
  <c r="N2805" i="4"/>
  <c r="O2805" i="4" s="1"/>
  <c r="N2804" i="4"/>
  <c r="O2804" i="4" s="1"/>
  <c r="N2803" i="4"/>
  <c r="O2803" i="4" s="1"/>
  <c r="N2802" i="4"/>
  <c r="O2802" i="4" s="1"/>
  <c r="N2801" i="4"/>
  <c r="O2801" i="4" s="1"/>
  <c r="N2800" i="4"/>
  <c r="O2800" i="4" s="1"/>
  <c r="N2799" i="4"/>
  <c r="O2799" i="4" s="1"/>
  <c r="N2798" i="4"/>
  <c r="O2798" i="4" s="1"/>
  <c r="N2797" i="4"/>
  <c r="O2797" i="4" s="1"/>
  <c r="N2796" i="4"/>
  <c r="O2796" i="4" s="1"/>
  <c r="N2795" i="4"/>
  <c r="O2795" i="4" s="1"/>
  <c r="N2794" i="4"/>
  <c r="O2794" i="4" s="1"/>
  <c r="N2793" i="4"/>
  <c r="O2793" i="4" s="1"/>
  <c r="N2792" i="4"/>
  <c r="O2792" i="4" s="1"/>
  <c r="N2791" i="4"/>
  <c r="O2791" i="4" s="1"/>
  <c r="N2790" i="4"/>
  <c r="O2790" i="4" s="1"/>
  <c r="N2789" i="4"/>
  <c r="O2789" i="4" s="1"/>
  <c r="N2788" i="4"/>
  <c r="O2788" i="4" s="1"/>
  <c r="N2787" i="4"/>
  <c r="O2787" i="4" s="1"/>
  <c r="N2786" i="4"/>
  <c r="O2786" i="4" s="1"/>
  <c r="N2785" i="4"/>
  <c r="O2785" i="4" s="1"/>
  <c r="N2784" i="4"/>
  <c r="O2784" i="4" s="1"/>
  <c r="N2783" i="4"/>
  <c r="O2783" i="4" s="1"/>
  <c r="N2782" i="4"/>
  <c r="O2782" i="4" s="1"/>
  <c r="N2781" i="4"/>
  <c r="O2781" i="4" s="1"/>
  <c r="N2780" i="4"/>
  <c r="O2780" i="4" s="1"/>
  <c r="N2779" i="4"/>
  <c r="O2779" i="4" s="1"/>
  <c r="N2778" i="4"/>
  <c r="O2778" i="4" s="1"/>
  <c r="N2777" i="4"/>
  <c r="O2777" i="4" s="1"/>
  <c r="N2776" i="4"/>
  <c r="O2776" i="4" s="1"/>
  <c r="N2775" i="4"/>
  <c r="O2775" i="4" s="1"/>
  <c r="N2774" i="4"/>
  <c r="O2774" i="4" s="1"/>
  <c r="N2773" i="4"/>
  <c r="O2773" i="4" s="1"/>
  <c r="N2772" i="4"/>
  <c r="O2772" i="4" s="1"/>
  <c r="N2771" i="4"/>
  <c r="O2771" i="4" s="1"/>
  <c r="N2770" i="4"/>
  <c r="O2770" i="4" s="1"/>
  <c r="N2769" i="4"/>
  <c r="O2769" i="4" s="1"/>
  <c r="N2768" i="4"/>
  <c r="O2768" i="4" s="1"/>
  <c r="N2767" i="4"/>
  <c r="O2767" i="4" s="1"/>
  <c r="N2766" i="4"/>
  <c r="O2766" i="4" s="1"/>
  <c r="N2765" i="4"/>
  <c r="O2765" i="4" s="1"/>
  <c r="N2764" i="4"/>
  <c r="O2764" i="4" s="1"/>
  <c r="N2763" i="4"/>
  <c r="O2763" i="4" s="1"/>
  <c r="N2762" i="4"/>
  <c r="O2762" i="4" s="1"/>
  <c r="N2761" i="4"/>
  <c r="O2761" i="4" s="1"/>
  <c r="N2760" i="4"/>
  <c r="O2760" i="4" s="1"/>
  <c r="N2759" i="4"/>
  <c r="O2759" i="4" s="1"/>
  <c r="N2758" i="4"/>
  <c r="O2758" i="4" s="1"/>
  <c r="N2757" i="4"/>
  <c r="O2757" i="4" s="1"/>
  <c r="N2756" i="4"/>
  <c r="O2756" i="4" s="1"/>
  <c r="N2755" i="4"/>
  <c r="O2755" i="4" s="1"/>
  <c r="N2754" i="4"/>
  <c r="O2754" i="4" s="1"/>
  <c r="N2753" i="4"/>
  <c r="O2753" i="4" s="1"/>
  <c r="N2752" i="4"/>
  <c r="O2752" i="4" s="1"/>
  <c r="N2751" i="4"/>
  <c r="O2751" i="4" s="1"/>
  <c r="N2750" i="4"/>
  <c r="O2750" i="4" s="1"/>
  <c r="N2749" i="4"/>
  <c r="O2749" i="4" s="1"/>
  <c r="N2748" i="4"/>
  <c r="O2748" i="4" s="1"/>
  <c r="N2747" i="4"/>
  <c r="O2747" i="4" s="1"/>
  <c r="N2746" i="4"/>
  <c r="O2746" i="4" s="1"/>
  <c r="N2745" i="4"/>
  <c r="O2745" i="4" s="1"/>
  <c r="N2744" i="4"/>
  <c r="O2744" i="4" s="1"/>
  <c r="N2743" i="4"/>
  <c r="O2743" i="4" s="1"/>
  <c r="N2742" i="4"/>
  <c r="O2742" i="4" s="1"/>
  <c r="N2741" i="4"/>
  <c r="O2741" i="4" s="1"/>
  <c r="N2740" i="4"/>
  <c r="O2740" i="4" s="1"/>
  <c r="N2739" i="4"/>
  <c r="O2739" i="4" s="1"/>
  <c r="N2738" i="4"/>
  <c r="O2738" i="4" s="1"/>
  <c r="N2737" i="4"/>
  <c r="O2737" i="4" s="1"/>
  <c r="N2736" i="4"/>
  <c r="O2736" i="4" s="1"/>
  <c r="N2735" i="4"/>
  <c r="O2735" i="4" s="1"/>
  <c r="N2734" i="4"/>
  <c r="O2734" i="4" s="1"/>
  <c r="N2733" i="4"/>
  <c r="O2733" i="4" s="1"/>
  <c r="N2732" i="4"/>
  <c r="O2732" i="4" s="1"/>
  <c r="N2731" i="4"/>
  <c r="O2731" i="4" s="1"/>
  <c r="N2730" i="4"/>
  <c r="O2730" i="4" s="1"/>
  <c r="N2729" i="4"/>
  <c r="O2729" i="4" s="1"/>
  <c r="N2728" i="4"/>
  <c r="O2728" i="4" s="1"/>
  <c r="N2727" i="4"/>
  <c r="O2727" i="4" s="1"/>
  <c r="N2726" i="4"/>
  <c r="O2726" i="4" s="1"/>
  <c r="N2725" i="4"/>
  <c r="O2725" i="4" s="1"/>
  <c r="N2724" i="4"/>
  <c r="O2724" i="4" s="1"/>
  <c r="N2723" i="4"/>
  <c r="O2723" i="4" s="1"/>
  <c r="N2722" i="4"/>
  <c r="O2722" i="4" s="1"/>
  <c r="N2721" i="4"/>
  <c r="O2721" i="4" s="1"/>
  <c r="N2720" i="4"/>
  <c r="O2720" i="4" s="1"/>
  <c r="N2719" i="4"/>
  <c r="O2719" i="4" s="1"/>
  <c r="N2718" i="4"/>
  <c r="O2718" i="4" s="1"/>
  <c r="N2717" i="4"/>
  <c r="O2717" i="4" s="1"/>
  <c r="N2716" i="4"/>
  <c r="O2716" i="4" s="1"/>
  <c r="N2715" i="4"/>
  <c r="O2715" i="4" s="1"/>
  <c r="N2714" i="4"/>
  <c r="O2714" i="4" s="1"/>
  <c r="N2713" i="4"/>
  <c r="O2713" i="4" s="1"/>
  <c r="N2712" i="4"/>
  <c r="O2712" i="4" s="1"/>
  <c r="N2711" i="4"/>
  <c r="O2711" i="4" s="1"/>
  <c r="N2710" i="4"/>
  <c r="O2710" i="4" s="1"/>
  <c r="N2709" i="4"/>
  <c r="O2709" i="4" s="1"/>
  <c r="N2708" i="4"/>
  <c r="O2708" i="4" s="1"/>
  <c r="N2707" i="4"/>
  <c r="O2707" i="4" s="1"/>
  <c r="N2706" i="4"/>
  <c r="O2706" i="4" s="1"/>
  <c r="N2705" i="4"/>
  <c r="O2705" i="4" s="1"/>
  <c r="N2274" i="4"/>
  <c r="O2274" i="4" s="1"/>
  <c r="N2273" i="4"/>
  <c r="O2273" i="4" s="1"/>
  <c r="N2272" i="4"/>
  <c r="O2272" i="4" s="1"/>
  <c r="N2271" i="4"/>
  <c r="O2271" i="4" s="1"/>
  <c r="N2270" i="4"/>
  <c r="O2270" i="4" s="1"/>
  <c r="N2269" i="4"/>
  <c r="O2269" i="4" s="1"/>
  <c r="N2268" i="4"/>
  <c r="O2268" i="4" s="1"/>
  <c r="N2267" i="4"/>
  <c r="O2267" i="4" s="1"/>
  <c r="N2266" i="4"/>
  <c r="O2266" i="4" s="1"/>
  <c r="N2265" i="4"/>
  <c r="O2265" i="4" s="1"/>
  <c r="N2264" i="4"/>
  <c r="O2264" i="4" s="1"/>
  <c r="N2263" i="4"/>
  <c r="O2263" i="4" s="1"/>
  <c r="N2262" i="4"/>
  <c r="O2262" i="4" s="1"/>
  <c r="N2261" i="4"/>
  <c r="O2261" i="4" s="1"/>
  <c r="N2260" i="4"/>
  <c r="O2260" i="4" s="1"/>
  <c r="N2259" i="4"/>
  <c r="O2259" i="4" s="1"/>
  <c r="N2258" i="4"/>
  <c r="O2258" i="4" s="1"/>
  <c r="N2257" i="4"/>
  <c r="O2257" i="4" s="1"/>
  <c r="N2256" i="4"/>
  <c r="O2256" i="4" s="1"/>
  <c r="N2255" i="4"/>
  <c r="O2255" i="4" s="1"/>
  <c r="N2254" i="4"/>
  <c r="O2254" i="4" s="1"/>
  <c r="N2177" i="4"/>
  <c r="O2177" i="4" s="1"/>
  <c r="N2176" i="4"/>
  <c r="O2176" i="4" s="1"/>
  <c r="N2175" i="4"/>
  <c r="O2175" i="4" s="1"/>
  <c r="N2174" i="4"/>
  <c r="O2174" i="4" s="1"/>
  <c r="N2173" i="4"/>
  <c r="O2173" i="4" s="1"/>
  <c r="N2172" i="4"/>
  <c r="O2172" i="4" s="1"/>
  <c r="N2171" i="4"/>
  <c r="O2171" i="4" s="1"/>
  <c r="N2170" i="4"/>
  <c r="O2170" i="4" s="1"/>
  <c r="N2169" i="4"/>
  <c r="O2169" i="4" s="1"/>
  <c r="N2168" i="4"/>
  <c r="O2168" i="4" s="1"/>
  <c r="N2167" i="4"/>
  <c r="O2167" i="4" s="1"/>
  <c r="N2166" i="4"/>
  <c r="O2166" i="4" s="1"/>
  <c r="N2165" i="4"/>
  <c r="O2165" i="4" s="1"/>
  <c r="N2164" i="4"/>
  <c r="O2164" i="4" s="1"/>
  <c r="N2163" i="4"/>
  <c r="O2163" i="4" s="1"/>
  <c r="N2162" i="4"/>
  <c r="O2162" i="4" s="1"/>
  <c r="N2161" i="4"/>
  <c r="O2161" i="4" s="1"/>
  <c r="N2160" i="4"/>
  <c r="O2160" i="4" s="1"/>
  <c r="N2159" i="4"/>
  <c r="O2159" i="4" s="1"/>
  <c r="N2158" i="4"/>
  <c r="O2158" i="4" s="1"/>
  <c r="N2157" i="4"/>
  <c r="O2157" i="4" s="1"/>
  <c r="N2156" i="4"/>
  <c r="O2156" i="4" s="1"/>
  <c r="N2155" i="4"/>
  <c r="O2155" i="4" s="1"/>
  <c r="N2154" i="4"/>
  <c r="O2154" i="4" s="1"/>
  <c r="N2153" i="4"/>
  <c r="O2153" i="4" s="1"/>
  <c r="N2152" i="4"/>
  <c r="O2152" i="4" s="1"/>
  <c r="N2151" i="4"/>
  <c r="O2151" i="4" s="1"/>
  <c r="N2150" i="4"/>
  <c r="O2150" i="4" s="1"/>
  <c r="N2149" i="4"/>
  <c r="O2149" i="4" s="1"/>
  <c r="N2148" i="4"/>
  <c r="O2148" i="4" s="1"/>
  <c r="N2147" i="4"/>
  <c r="O2147" i="4" s="1"/>
  <c r="N2146" i="4"/>
  <c r="O2146" i="4" s="1"/>
  <c r="N2145" i="4"/>
  <c r="O2145" i="4" s="1"/>
  <c r="N2144" i="4"/>
  <c r="O2144" i="4" s="1"/>
  <c r="N2143" i="4"/>
  <c r="O2143" i="4" s="1"/>
  <c r="N2142" i="4"/>
  <c r="O2142" i="4" s="1"/>
  <c r="N2141" i="4"/>
  <c r="O2141" i="4" s="1"/>
  <c r="N2140" i="4"/>
  <c r="O2140" i="4" s="1"/>
  <c r="N2139" i="4"/>
  <c r="O2139" i="4" s="1"/>
  <c r="N2138" i="4"/>
  <c r="O2138" i="4" s="1"/>
  <c r="N2137" i="4"/>
  <c r="O2137" i="4" s="1"/>
  <c r="N2136" i="4"/>
  <c r="O2136" i="4" s="1"/>
  <c r="N2135" i="4"/>
  <c r="O2135" i="4" s="1"/>
  <c r="N2134" i="4"/>
  <c r="O2134" i="4" s="1"/>
  <c r="N2133" i="4"/>
  <c r="O2133" i="4" s="1"/>
  <c r="N2132" i="4"/>
  <c r="O2132" i="4" s="1"/>
  <c r="N2131" i="4"/>
  <c r="O2131" i="4" s="1"/>
  <c r="N2130" i="4"/>
  <c r="O2130" i="4" s="1"/>
  <c r="N2129" i="4"/>
  <c r="O2129" i="4" s="1"/>
  <c r="N2128" i="4"/>
  <c r="O2128" i="4" s="1"/>
  <c r="N2127" i="4"/>
  <c r="O2127" i="4" s="1"/>
  <c r="N2126" i="4"/>
  <c r="O2126" i="4" s="1"/>
  <c r="N2125" i="4"/>
  <c r="O2125" i="4" s="1"/>
  <c r="N2124" i="4"/>
  <c r="O2124" i="4" s="1"/>
  <c r="N2123" i="4"/>
  <c r="O2123" i="4" s="1"/>
  <c r="N2122" i="4"/>
  <c r="O2122" i="4" s="1"/>
  <c r="N2121" i="4"/>
  <c r="O2121" i="4" s="1"/>
  <c r="N2120" i="4"/>
  <c r="O2120" i="4" s="1"/>
  <c r="N2119" i="4"/>
  <c r="O2119" i="4" s="1"/>
  <c r="N2118" i="4"/>
  <c r="O2118" i="4" s="1"/>
  <c r="N2117" i="4"/>
  <c r="O2117" i="4" s="1"/>
  <c r="N2116" i="4"/>
  <c r="O2116" i="4" s="1"/>
  <c r="N2115" i="4"/>
  <c r="O2115" i="4" s="1"/>
  <c r="N2114" i="4"/>
  <c r="O2114" i="4" s="1"/>
  <c r="N2113" i="4"/>
  <c r="O2113" i="4" s="1"/>
  <c r="N2112" i="4"/>
  <c r="O2112" i="4" s="1"/>
  <c r="N2111" i="4"/>
  <c r="O2111" i="4" s="1"/>
  <c r="N2110" i="4"/>
  <c r="O2110" i="4" s="1"/>
  <c r="N2109" i="4"/>
  <c r="O2109" i="4" s="1"/>
  <c r="N2108" i="4"/>
  <c r="O2108" i="4" s="1"/>
  <c r="N6728" i="4"/>
  <c r="O6728" i="4" s="1"/>
  <c r="N6295" i="4"/>
  <c r="O6295" i="4" s="1"/>
  <c r="N6189" i="4"/>
  <c r="O6189" i="4" s="1"/>
  <c r="N5824" i="4"/>
  <c r="O5824" i="4" s="1"/>
  <c r="N5823" i="4"/>
  <c r="O5823" i="4" s="1"/>
  <c r="N5811" i="4"/>
  <c r="O5811" i="4" s="1"/>
  <c r="N5797" i="4"/>
  <c r="O5797" i="4" s="1"/>
  <c r="N5756" i="4"/>
  <c r="O5756" i="4" s="1"/>
  <c r="N5755" i="4"/>
  <c r="O5755" i="4" s="1"/>
  <c r="N5746" i="4"/>
  <c r="O5746" i="4" s="1"/>
  <c r="N5745" i="4"/>
  <c r="O5745" i="4" s="1"/>
  <c r="N5733" i="4"/>
  <c r="O5733" i="4" s="1"/>
  <c r="N5731" i="4"/>
  <c r="O5731" i="4" s="1"/>
  <c r="N5705" i="4"/>
  <c r="O5705" i="4" s="1"/>
  <c r="N5704" i="4"/>
  <c r="O5704" i="4" s="1"/>
  <c r="N5692" i="4"/>
  <c r="O5692" i="4" s="1"/>
  <c r="N5691" i="4"/>
  <c r="O5691" i="4" s="1"/>
  <c r="N5680" i="4"/>
  <c r="O5680" i="4" s="1"/>
  <c r="N5679" i="4"/>
  <c r="O5679" i="4" s="1"/>
  <c r="N5615" i="4"/>
  <c r="O5615" i="4" s="1"/>
  <c r="N5614" i="4"/>
  <c r="O5614" i="4" s="1"/>
  <c r="N5601" i="4"/>
  <c r="O5601" i="4" s="1"/>
  <c r="N5600" i="4"/>
  <c r="O5600" i="4" s="1"/>
  <c r="N5587" i="4"/>
  <c r="O5587" i="4" s="1"/>
  <c r="N5586" i="4"/>
  <c r="O5586" i="4" s="1"/>
  <c r="N5573" i="4"/>
  <c r="O5573" i="4" s="1"/>
  <c r="N5572" i="4"/>
  <c r="O5572" i="4" s="1"/>
  <c r="N5560" i="4"/>
  <c r="O5560" i="4" s="1"/>
  <c r="N5143" i="4"/>
  <c r="O5143" i="4" s="1"/>
  <c r="N5142" i="4"/>
  <c r="O5142" i="4" s="1"/>
  <c r="N5128" i="4"/>
  <c r="O5128" i="4" s="1"/>
  <c r="N5127" i="4"/>
  <c r="O5127" i="4" s="1"/>
  <c r="N5113" i="4"/>
  <c r="O5113" i="4" s="1"/>
  <c r="N5112" i="4"/>
  <c r="O5112" i="4" s="1"/>
  <c r="N5098" i="4"/>
  <c r="O5098" i="4" s="1"/>
  <c r="N5097" i="4"/>
  <c r="O5097" i="4" s="1"/>
  <c r="N5084" i="4"/>
  <c r="O5084" i="4" s="1"/>
  <c r="N5082" i="4"/>
  <c r="O5082" i="4" s="1"/>
  <c r="N5069" i="4"/>
  <c r="O5069" i="4" s="1"/>
  <c r="N4998" i="4"/>
  <c r="O4998" i="4" s="1"/>
  <c r="N4997" i="4"/>
  <c r="O4997" i="4" s="1"/>
  <c r="N4983" i="4"/>
  <c r="O4983" i="4" s="1"/>
  <c r="N4982" i="4"/>
  <c r="O4982" i="4" s="1"/>
  <c r="N4970" i="4"/>
  <c r="O4970" i="4" s="1"/>
  <c r="N4956" i="4"/>
  <c r="O4956" i="4" s="1"/>
  <c r="N4955" i="4"/>
  <c r="O4955" i="4" s="1"/>
  <c r="N4954" i="4"/>
  <c r="O4954" i="4" s="1"/>
  <c r="N4944" i="4"/>
  <c r="O4944" i="4" s="1"/>
  <c r="N4898" i="4"/>
  <c r="O4898" i="4" s="1"/>
  <c r="N4631" i="4"/>
  <c r="O4631" i="4" s="1"/>
  <c r="N4618" i="4"/>
  <c r="O4618" i="4" s="1"/>
  <c r="N4602" i="4"/>
  <c r="O4602" i="4" s="1"/>
  <c r="N4601" i="4"/>
  <c r="O4601" i="4" s="1"/>
  <c r="N4505" i="4"/>
  <c r="O4505" i="4" s="1"/>
  <c r="N4504" i="4"/>
  <c r="O4504" i="4" s="1"/>
  <c r="N4503" i="4"/>
  <c r="O4503" i="4" s="1"/>
  <c r="N4490" i="4"/>
  <c r="O4490" i="4" s="1"/>
  <c r="N4489" i="4"/>
  <c r="O4489" i="4" s="1"/>
  <c r="N4477" i="4"/>
  <c r="O4477" i="4" s="1"/>
  <c r="N4476" i="4"/>
  <c r="O4476" i="4" s="1"/>
  <c r="N4474" i="4"/>
  <c r="O4474" i="4" s="1"/>
  <c r="N4298" i="4"/>
  <c r="O4298" i="4" s="1"/>
  <c r="N4297" i="4"/>
  <c r="O4297" i="4" s="1"/>
  <c r="N3787" i="4"/>
  <c r="O3787" i="4" s="1"/>
  <c r="N3786" i="4"/>
  <c r="O3786" i="4" s="1"/>
  <c r="N3771" i="4"/>
  <c r="O3771" i="4" s="1"/>
  <c r="N3770" i="4"/>
  <c r="O3770" i="4" s="1"/>
  <c r="N3740" i="4"/>
  <c r="O3740" i="4" s="1"/>
  <c r="N3655" i="4"/>
  <c r="O3655" i="4" s="1"/>
  <c r="N3075" i="4"/>
  <c r="O3075" i="4" s="1"/>
  <c r="N2868" i="4"/>
  <c r="O2868" i="4" s="1"/>
  <c r="N2867" i="4"/>
  <c r="O2867" i="4" s="1"/>
  <c r="N2866" i="4"/>
  <c r="O2866" i="4" s="1"/>
  <c r="N5827" i="4"/>
  <c r="O5827" i="4" s="1"/>
  <c r="N5826" i="4"/>
  <c r="O5826" i="4" s="1"/>
  <c r="N5813" i="4"/>
  <c r="O5813" i="4" s="1"/>
  <c r="N5812" i="4"/>
  <c r="O5812" i="4" s="1"/>
  <c r="N5799" i="4"/>
  <c r="O5799" i="4" s="1"/>
  <c r="N5798" i="4"/>
  <c r="O5798" i="4" s="1"/>
  <c r="N5758" i="4"/>
  <c r="O5758" i="4" s="1"/>
  <c r="N5757" i="4"/>
  <c r="O5757" i="4" s="1"/>
  <c r="N5748" i="4"/>
  <c r="O5748" i="4" s="1"/>
  <c r="N5747" i="4"/>
  <c r="O5747" i="4" s="1"/>
  <c r="N5735" i="4"/>
  <c r="O5735" i="4" s="1"/>
  <c r="N5734" i="4"/>
  <c r="O5734" i="4" s="1"/>
  <c r="N5703" i="4"/>
  <c r="O5703" i="4" s="1"/>
  <c r="N5702" i="4"/>
  <c r="O5702" i="4" s="1"/>
  <c r="N5690" i="4"/>
  <c r="O5690" i="4" s="1"/>
  <c r="N5676" i="4"/>
  <c r="O5676" i="4" s="1"/>
  <c r="N5540" i="4"/>
  <c r="O5540" i="4" s="1"/>
  <c r="N5539" i="4"/>
  <c r="O5539" i="4" s="1"/>
  <c r="N5526" i="4"/>
  <c r="O5526" i="4" s="1"/>
  <c r="N5525" i="4"/>
  <c r="O5525" i="4" s="1"/>
  <c r="N5132" i="4"/>
  <c r="O5132" i="4" s="1"/>
  <c r="N5077" i="4"/>
  <c r="O5077" i="4" s="1"/>
  <c r="N5076" i="4"/>
  <c r="O5076" i="4" s="1"/>
  <c r="N4979" i="4"/>
  <c r="O4979" i="4" s="1"/>
  <c r="N4978" i="4"/>
  <c r="O4978" i="4" s="1"/>
  <c r="N4964" i="4"/>
  <c r="O4964" i="4" s="1"/>
  <c r="N4963" i="4"/>
  <c r="O4963" i="4" s="1"/>
  <c r="N4949" i="4"/>
  <c r="O4949" i="4" s="1"/>
  <c r="N4948" i="4"/>
  <c r="O4948" i="4" s="1"/>
  <c r="N4921" i="4"/>
  <c r="O4921" i="4" s="1"/>
  <c r="N4920" i="4"/>
  <c r="O4920" i="4" s="1"/>
  <c r="N4911" i="4"/>
  <c r="O4911" i="4" s="1"/>
  <c r="N4646" i="4"/>
  <c r="O4646" i="4" s="1"/>
  <c r="N4645" i="4"/>
  <c r="O4645" i="4" s="1"/>
  <c r="N4629" i="4"/>
  <c r="O4629" i="4" s="1"/>
  <c r="N4614" i="4"/>
  <c r="O4614" i="4" s="1"/>
  <c r="N4613" i="4"/>
  <c r="O4613" i="4" s="1"/>
  <c r="N4600" i="4"/>
  <c r="O4600" i="4" s="1"/>
  <c r="N4587" i="4"/>
  <c r="O4587" i="4" s="1"/>
  <c r="N4586" i="4"/>
  <c r="O4586" i="4" s="1"/>
  <c r="N4573" i="4"/>
  <c r="O4573" i="4" s="1"/>
  <c r="N4572" i="4"/>
  <c r="O4572" i="4" s="1"/>
  <c r="N4557" i="4"/>
  <c r="O4557" i="4" s="1"/>
  <c r="N4556" i="4"/>
  <c r="O4556" i="4" s="1"/>
  <c r="N4542" i="4"/>
  <c r="O4542" i="4" s="1"/>
  <c r="N4527" i="4"/>
  <c r="O4527" i="4" s="1"/>
  <c r="N4465" i="4"/>
  <c r="O4465" i="4" s="1"/>
  <c r="N4270" i="4"/>
  <c r="O4270" i="4" s="1"/>
  <c r="N4269" i="4"/>
  <c r="O4269" i="4" s="1"/>
  <c r="N3785" i="4"/>
  <c r="O3785" i="4" s="1"/>
  <c r="N3784" i="4"/>
  <c r="O3784" i="4" s="1"/>
  <c r="N3768" i="4"/>
  <c r="O3768" i="4" s="1"/>
  <c r="N3751" i="4"/>
  <c r="O3751" i="4" s="1"/>
  <c r="N3749" i="4"/>
  <c r="O3749" i="4" s="1"/>
  <c r="N3737" i="4"/>
  <c r="O3737" i="4" s="1"/>
  <c r="N3736" i="4"/>
  <c r="O3736" i="4" s="1"/>
  <c r="N3704" i="4"/>
  <c r="O3704" i="4" s="1"/>
  <c r="N3656" i="4"/>
  <c r="O3656" i="4" s="1"/>
  <c r="N3654" i="4"/>
  <c r="O3654" i="4" s="1"/>
  <c r="N3653" i="4"/>
  <c r="O3653" i="4" s="1"/>
  <c r="N3095" i="4"/>
  <c r="O3095" i="4" s="1"/>
  <c r="N3094" i="4"/>
  <c r="O3094" i="4" s="1"/>
  <c r="N3078" i="4"/>
  <c r="O3078" i="4" s="1"/>
  <c r="N3077" i="4"/>
  <c r="O3077" i="4" s="1"/>
  <c r="N6173" i="4"/>
  <c r="O6173" i="4" s="1"/>
  <c r="N6172" i="4"/>
  <c r="O6172" i="4" s="1"/>
  <c r="N6171" i="4"/>
  <c r="O6171" i="4" s="1"/>
  <c r="N6170" i="4"/>
  <c r="O6170" i="4" s="1"/>
  <c r="N6169" i="4"/>
  <c r="O6169" i="4" s="1"/>
  <c r="N6168" i="4"/>
  <c r="O6168" i="4" s="1"/>
  <c r="N6167" i="4"/>
  <c r="O6167" i="4" s="1"/>
  <c r="N6166" i="4"/>
  <c r="O6166" i="4" s="1"/>
  <c r="N6165" i="4"/>
  <c r="O6165" i="4" s="1"/>
  <c r="N6164" i="4"/>
  <c r="O6164" i="4" s="1"/>
  <c r="N6148" i="4"/>
  <c r="O6148" i="4" s="1"/>
  <c r="N6147" i="4"/>
  <c r="O6147" i="4" s="1"/>
  <c r="N5868" i="4"/>
  <c r="O5868" i="4" s="1"/>
  <c r="N5867" i="4"/>
  <c r="O5867" i="4" s="1"/>
  <c r="N5866" i="4"/>
  <c r="O5866" i="4" s="1"/>
  <c r="N5865" i="4"/>
  <c r="O5865" i="4" s="1"/>
  <c r="N5864" i="4"/>
  <c r="O5864" i="4" s="1"/>
  <c r="N5863" i="4"/>
  <c r="O5863" i="4" s="1"/>
  <c r="N5862" i="4"/>
  <c r="O5862" i="4" s="1"/>
  <c r="N5861" i="4"/>
  <c r="O5861" i="4" s="1"/>
  <c r="N5860" i="4"/>
  <c r="O5860" i="4" s="1"/>
  <c r="N5859" i="4"/>
  <c r="O5859" i="4" s="1"/>
  <c r="N5858" i="4"/>
  <c r="O5858" i="4" s="1"/>
  <c r="N5857" i="4"/>
  <c r="O5857" i="4" s="1"/>
  <c r="N5856" i="4"/>
  <c r="O5856" i="4" s="1"/>
  <c r="N5855" i="4"/>
  <c r="O5855" i="4" s="1"/>
  <c r="N5854" i="4"/>
  <c r="O5854" i="4" s="1"/>
  <c r="N5853" i="4"/>
  <c r="O5853" i="4" s="1"/>
  <c r="N5852" i="4"/>
  <c r="O5852" i="4" s="1"/>
  <c r="N5851" i="4"/>
  <c r="O5851" i="4" s="1"/>
  <c r="N5850" i="4"/>
  <c r="O5850" i="4" s="1"/>
  <c r="N5849" i="4"/>
  <c r="O5849" i="4" s="1"/>
  <c r="N5848" i="4"/>
  <c r="O5848" i="4" s="1"/>
  <c r="N5847" i="4"/>
  <c r="O5847" i="4" s="1"/>
  <c r="N5846" i="4"/>
  <c r="O5846" i="4" s="1"/>
  <c r="N5845" i="4"/>
  <c r="O5845" i="4" s="1"/>
  <c r="N5844" i="4"/>
  <c r="O5844" i="4" s="1"/>
  <c r="N5843" i="4"/>
  <c r="O5843" i="4" s="1"/>
  <c r="N5842" i="4"/>
  <c r="O5842" i="4" s="1"/>
  <c r="N5841" i="4"/>
  <c r="O5841" i="4" s="1"/>
  <c r="N5840" i="4"/>
  <c r="O5840" i="4" s="1"/>
  <c r="N5839" i="4"/>
  <c r="O5839" i="4" s="1"/>
  <c r="N5838" i="4"/>
  <c r="O5838" i="4" s="1"/>
  <c r="N5837" i="4"/>
  <c r="O5837" i="4" s="1"/>
  <c r="N5836" i="4"/>
  <c r="O5836" i="4" s="1"/>
  <c r="N5835" i="4"/>
  <c r="O5835" i="4" s="1"/>
  <c r="N5834" i="4"/>
  <c r="O5834" i="4" s="1"/>
  <c r="N5833" i="4"/>
  <c r="O5833" i="4" s="1"/>
  <c r="N5832" i="4"/>
  <c r="O5832" i="4" s="1"/>
  <c r="N5831" i="4"/>
  <c r="O5831" i="4" s="1"/>
  <c r="N5830" i="4"/>
  <c r="O5830" i="4" s="1"/>
  <c r="N5780" i="4"/>
  <c r="O5780" i="4" s="1"/>
  <c r="N5779" i="4"/>
  <c r="O5779" i="4" s="1"/>
  <c r="N5754" i="4"/>
  <c r="O5754" i="4" s="1"/>
  <c r="N5753" i="4"/>
  <c r="O5753" i="4" s="1"/>
  <c r="N5732" i="4"/>
  <c r="O5732" i="4" s="1"/>
  <c r="N5556" i="4"/>
  <c r="O5556" i="4" s="1"/>
  <c r="N5139" i="4"/>
  <c r="O5139" i="4" s="1"/>
  <c r="N5138" i="4"/>
  <c r="O5138" i="4" s="1"/>
  <c r="N5126" i="4"/>
  <c r="O5126" i="4" s="1"/>
  <c r="N5125" i="4"/>
  <c r="O5125" i="4" s="1"/>
  <c r="N5111" i="4"/>
  <c r="O5111" i="4" s="1"/>
  <c r="N5110" i="4"/>
  <c r="O5110" i="4" s="1"/>
  <c r="N5096" i="4"/>
  <c r="O5096" i="4" s="1"/>
  <c r="N5095" i="4"/>
  <c r="O5095" i="4" s="1"/>
  <c r="N5081" i="4"/>
  <c r="O5081" i="4" s="1"/>
  <c r="N5080" i="4"/>
  <c r="O5080" i="4" s="1"/>
  <c r="N5000" i="4"/>
  <c r="O5000" i="4" s="1"/>
  <c r="N4999" i="4"/>
  <c r="O4999" i="4" s="1"/>
  <c r="N4973" i="4"/>
  <c r="O4973" i="4" s="1"/>
  <c r="N4972" i="4"/>
  <c r="O4972" i="4" s="1"/>
  <c r="N4947" i="4"/>
  <c r="O4947" i="4" s="1"/>
  <c r="N4946" i="4"/>
  <c r="O4946" i="4" s="1"/>
  <c r="N4917" i="4"/>
  <c r="O4917" i="4" s="1"/>
  <c r="N4916" i="4"/>
  <c r="O4916" i="4" s="1"/>
  <c r="N4904" i="4"/>
  <c r="O4904" i="4" s="1"/>
  <c r="N4903" i="4"/>
  <c r="O4903" i="4" s="1"/>
  <c r="N4644" i="4"/>
  <c r="O4644" i="4" s="1"/>
  <c r="N4628" i="4"/>
  <c r="O4628" i="4" s="1"/>
  <c r="N4627" i="4"/>
  <c r="O4627" i="4" s="1"/>
  <c r="N4596" i="4"/>
  <c r="O4596" i="4" s="1"/>
  <c r="N4595" i="4"/>
  <c r="O4595" i="4" s="1"/>
  <c r="N4579" i="4"/>
  <c r="O4579" i="4" s="1"/>
  <c r="N4569" i="4"/>
  <c r="O4569" i="4" s="1"/>
  <c r="N4568" i="4"/>
  <c r="O4568" i="4" s="1"/>
  <c r="N4555" i="4"/>
  <c r="O4555" i="4" s="1"/>
  <c r="N4554" i="4"/>
  <c r="O4554" i="4" s="1"/>
  <c r="N4471" i="4"/>
  <c r="O4471" i="4" s="1"/>
  <c r="N4303" i="4"/>
  <c r="O4303" i="4" s="1"/>
  <c r="N4302" i="4"/>
  <c r="O4302" i="4" s="1"/>
  <c r="N4292" i="4"/>
  <c r="O4292" i="4" s="1"/>
  <c r="N4290" i="4"/>
  <c r="O4290" i="4" s="1"/>
  <c r="N4276" i="4"/>
  <c r="O4276" i="4" s="1"/>
  <c r="N4275" i="4"/>
  <c r="O4275" i="4" s="1"/>
  <c r="N3776" i="4"/>
  <c r="O3776" i="4" s="1"/>
  <c r="N3649" i="4"/>
  <c r="O3649" i="4" s="1"/>
  <c r="N3648" i="4"/>
  <c r="O3648" i="4" s="1"/>
  <c r="N3099" i="4"/>
  <c r="O3099" i="4" s="1"/>
  <c r="N3098" i="4"/>
  <c r="O3098" i="4" s="1"/>
  <c r="N3083" i="4"/>
  <c r="O3083" i="4" s="1"/>
  <c r="N3082" i="4"/>
  <c r="O3082" i="4" s="1"/>
  <c r="N3068" i="4"/>
  <c r="O3068" i="4" s="1"/>
  <c r="N3067" i="4"/>
  <c r="O3067" i="4" s="1"/>
  <c r="N5234" i="4"/>
  <c r="O5234" i="4" s="1"/>
  <c r="N5233" i="4"/>
  <c r="O5233" i="4" s="1"/>
  <c r="N5232" i="4"/>
  <c r="O5232" i="4" s="1"/>
  <c r="N5231" i="4"/>
  <c r="O5231" i="4" s="1"/>
  <c r="N5230" i="4"/>
  <c r="O5230" i="4" s="1"/>
  <c r="N5229" i="4"/>
  <c r="O5229" i="4" s="1"/>
  <c r="N5228" i="4"/>
  <c r="O5228" i="4" s="1"/>
  <c r="N5227" i="4"/>
  <c r="O5227" i="4" s="1"/>
  <c r="N5226" i="4"/>
  <c r="O5226" i="4" s="1"/>
  <c r="N5225" i="4"/>
  <c r="O5225" i="4" s="1"/>
  <c r="N5224" i="4"/>
  <c r="O5224" i="4" s="1"/>
  <c r="N5223" i="4"/>
  <c r="O5223" i="4" s="1"/>
  <c r="N5222" i="4"/>
  <c r="O5222" i="4" s="1"/>
  <c r="N5221" i="4"/>
  <c r="O5221" i="4" s="1"/>
  <c r="N5220" i="4"/>
  <c r="O5220" i="4" s="1"/>
  <c r="N5219" i="4"/>
  <c r="O5219" i="4" s="1"/>
  <c r="N5218" i="4"/>
  <c r="O5218" i="4" s="1"/>
  <c r="N5217" i="4"/>
  <c r="O5217" i="4" s="1"/>
  <c r="N5216" i="4"/>
  <c r="O5216" i="4" s="1"/>
  <c r="N5215" i="4"/>
  <c r="O5215" i="4" s="1"/>
  <c r="N5214" i="4"/>
  <c r="O5214" i="4" s="1"/>
  <c r="N5213" i="4"/>
  <c r="O5213" i="4" s="1"/>
  <c r="N5212" i="4"/>
  <c r="O5212" i="4" s="1"/>
  <c r="N5211" i="4"/>
  <c r="O5211" i="4" s="1"/>
  <c r="N5210" i="4"/>
  <c r="O5210" i="4" s="1"/>
  <c r="N5209" i="4"/>
  <c r="O5209" i="4" s="1"/>
  <c r="N5208" i="4"/>
  <c r="O5208" i="4" s="1"/>
  <c r="N5207" i="4"/>
  <c r="O5207" i="4" s="1"/>
  <c r="N5206" i="4"/>
  <c r="O5206" i="4" s="1"/>
  <c r="N5205" i="4"/>
  <c r="O5205" i="4" s="1"/>
  <c r="N5204" i="4"/>
  <c r="O5204" i="4" s="1"/>
  <c r="N5203" i="4"/>
  <c r="O5203" i="4" s="1"/>
  <c r="N5202" i="4"/>
  <c r="O5202" i="4" s="1"/>
  <c r="N5201" i="4"/>
  <c r="O5201" i="4" s="1"/>
  <c r="N5200" i="4"/>
  <c r="O5200" i="4" s="1"/>
  <c r="N5199" i="4"/>
  <c r="O5199" i="4" s="1"/>
  <c r="N5198" i="4"/>
  <c r="O5198" i="4" s="1"/>
  <c r="N5197" i="4"/>
  <c r="O5197" i="4" s="1"/>
  <c r="N5196" i="4"/>
  <c r="O5196" i="4" s="1"/>
  <c r="N5195" i="4"/>
  <c r="O5195" i="4" s="1"/>
  <c r="N5194" i="4"/>
  <c r="O5194" i="4" s="1"/>
  <c r="N5193" i="4"/>
  <c r="O5193" i="4" s="1"/>
  <c r="N5192" i="4"/>
  <c r="O5192" i="4" s="1"/>
  <c r="N5191" i="4"/>
  <c r="O5191" i="4" s="1"/>
  <c r="N5190" i="4"/>
  <c r="O5190" i="4" s="1"/>
  <c r="N5189" i="4"/>
  <c r="O5189" i="4" s="1"/>
  <c r="N5188" i="4"/>
  <c r="O5188" i="4" s="1"/>
  <c r="N5187" i="4"/>
  <c r="O5187" i="4" s="1"/>
  <c r="N5186" i="4"/>
  <c r="O5186" i="4" s="1"/>
  <c r="N5185" i="4"/>
  <c r="O5185" i="4" s="1"/>
  <c r="N5184" i="4"/>
  <c r="O5184" i="4" s="1"/>
  <c r="N5183" i="4"/>
  <c r="O5183" i="4" s="1"/>
  <c r="N5182" i="4"/>
  <c r="O5182" i="4" s="1"/>
  <c r="N5181" i="4"/>
  <c r="O5181" i="4" s="1"/>
  <c r="N5180" i="4"/>
  <c r="O5180" i="4" s="1"/>
  <c r="N5179" i="4"/>
  <c r="O5179" i="4" s="1"/>
  <c r="N5178" i="4"/>
  <c r="O5178" i="4" s="1"/>
  <c r="N5177" i="4"/>
  <c r="O5177" i="4" s="1"/>
  <c r="N5176" i="4"/>
  <c r="O5176" i="4" s="1"/>
  <c r="N5175" i="4"/>
  <c r="O5175" i="4" s="1"/>
  <c r="N5174" i="4"/>
  <c r="O5174" i="4" s="1"/>
  <c r="N5173" i="4"/>
  <c r="O5173" i="4" s="1"/>
  <c r="N5172" i="4"/>
  <c r="O5172" i="4" s="1"/>
  <c r="N5171" i="4"/>
  <c r="O5171" i="4" s="1"/>
  <c r="N5170" i="4"/>
  <c r="O5170" i="4" s="1"/>
  <c r="N5169" i="4"/>
  <c r="O5169" i="4" s="1"/>
  <c r="N5168" i="4"/>
  <c r="O5168" i="4" s="1"/>
  <c r="N5167" i="4"/>
  <c r="O5167" i="4" s="1"/>
  <c r="N5166" i="4"/>
  <c r="O5166" i="4" s="1"/>
  <c r="N5165" i="4"/>
  <c r="O5165" i="4" s="1"/>
  <c r="N5164" i="4"/>
  <c r="O5164" i="4" s="1"/>
  <c r="N5163" i="4"/>
  <c r="O5163" i="4" s="1"/>
  <c r="N5162" i="4"/>
  <c r="O5162" i="4" s="1"/>
  <c r="N5161" i="4"/>
  <c r="O5161" i="4" s="1"/>
  <c r="N5160" i="4"/>
  <c r="O5160" i="4" s="1"/>
  <c r="N5159" i="4"/>
  <c r="O5159" i="4" s="1"/>
  <c r="N5158" i="4"/>
  <c r="O5158" i="4" s="1"/>
  <c r="N5157" i="4"/>
  <c r="O5157" i="4" s="1"/>
  <c r="N5156" i="4"/>
  <c r="O5156" i="4" s="1"/>
  <c r="N5155" i="4"/>
  <c r="O5155" i="4" s="1"/>
  <c r="N5154" i="4"/>
  <c r="O5154" i="4" s="1"/>
  <c r="N5153" i="4"/>
  <c r="O5153" i="4" s="1"/>
  <c r="N5152" i="4"/>
  <c r="O5152" i="4" s="1"/>
  <c r="N5145" i="4"/>
  <c r="O5145" i="4" s="1"/>
  <c r="N5144" i="4"/>
  <c r="O5144" i="4" s="1"/>
  <c r="N4981" i="4"/>
  <c r="O4981" i="4" s="1"/>
  <c r="N4980" i="4"/>
  <c r="O4980" i="4" s="1"/>
  <c r="N4941" i="4"/>
  <c r="O4941" i="4" s="1"/>
  <c r="N4636" i="4"/>
  <c r="O4636" i="4" s="1"/>
  <c r="N4635" i="4"/>
  <c r="O4635" i="4" s="1"/>
  <c r="N4594" i="4"/>
  <c r="O4594" i="4" s="1"/>
  <c r="N4593" i="4"/>
  <c r="O4593" i="4" s="1"/>
  <c r="N4552" i="4"/>
  <c r="O4552" i="4" s="1"/>
  <c r="N4551" i="4"/>
  <c r="O4551" i="4" s="1"/>
  <c r="N4537" i="4"/>
  <c r="O4537" i="4" s="1"/>
  <c r="N4536" i="4"/>
  <c r="O4536" i="4" s="1"/>
  <c r="N4523" i="4"/>
  <c r="O4523" i="4" s="1"/>
  <c r="N4511" i="4"/>
  <c r="O4511" i="4" s="1"/>
  <c r="N4510" i="4"/>
  <c r="O4510" i="4" s="1"/>
  <c r="N4495" i="4"/>
  <c r="O4495" i="4" s="1"/>
  <c r="N4494" i="4"/>
  <c r="O4494" i="4" s="1"/>
  <c r="N4483" i="4"/>
  <c r="O4483" i="4" s="1"/>
  <c r="N4482" i="4"/>
  <c r="O4482" i="4" s="1"/>
  <c r="N4321" i="4"/>
  <c r="O4321" i="4" s="1"/>
  <c r="N4320" i="4"/>
  <c r="O4320" i="4" s="1"/>
  <c r="N4319" i="4"/>
  <c r="O4319" i="4" s="1"/>
  <c r="N4318" i="4"/>
  <c r="O4318" i="4" s="1"/>
  <c r="N3781" i="4"/>
  <c r="O3781" i="4" s="1"/>
  <c r="N3765" i="4"/>
  <c r="O3765" i="4" s="1"/>
  <c r="N3731" i="4"/>
  <c r="O3731" i="4" s="1"/>
  <c r="N3730" i="4"/>
  <c r="O3730" i="4" s="1"/>
  <c r="N3718" i="4"/>
  <c r="O3718" i="4" s="1"/>
  <c r="N3717" i="4"/>
  <c r="O3717" i="4" s="1"/>
  <c r="N3688" i="4"/>
  <c r="O3688" i="4" s="1"/>
  <c r="N3674" i="4"/>
  <c r="O3674" i="4" s="1"/>
  <c r="N3658" i="4"/>
  <c r="O3658" i="4" s="1"/>
  <c r="N3657" i="4"/>
  <c r="O3657" i="4" s="1"/>
  <c r="N3080" i="4"/>
  <c r="O3080" i="4" s="1"/>
  <c r="N3079" i="4"/>
  <c r="O3079" i="4" s="1"/>
  <c r="N3066" i="4"/>
  <c r="O3066" i="4" s="1"/>
  <c r="N3050" i="4"/>
  <c r="O3050" i="4" s="1"/>
  <c r="N3049" i="4"/>
  <c r="O3049" i="4" s="1"/>
  <c r="N4735" i="4"/>
  <c r="O4735" i="4" s="1"/>
  <c r="N4734" i="4"/>
  <c r="O4734" i="4" s="1"/>
  <c r="N4733" i="4"/>
  <c r="O4733" i="4" s="1"/>
  <c r="N4732" i="4"/>
  <c r="O4732" i="4" s="1"/>
  <c r="N4731" i="4"/>
  <c r="O4731" i="4" s="1"/>
  <c r="N4730" i="4"/>
  <c r="O4730" i="4" s="1"/>
  <c r="N4729" i="4"/>
  <c r="O4729" i="4" s="1"/>
  <c r="N4728" i="4"/>
  <c r="O4728" i="4" s="1"/>
  <c r="N4727" i="4"/>
  <c r="O4727" i="4" s="1"/>
  <c r="N4726" i="4"/>
  <c r="O4726" i="4" s="1"/>
  <c r="N4725" i="4"/>
  <c r="O4725" i="4" s="1"/>
  <c r="N4724" i="4"/>
  <c r="O4724" i="4" s="1"/>
  <c r="N4723" i="4"/>
  <c r="O4723" i="4" s="1"/>
  <c r="N4722" i="4"/>
  <c r="O4722" i="4" s="1"/>
  <c r="N4721" i="4"/>
  <c r="O4721" i="4" s="1"/>
  <c r="N4720" i="4"/>
  <c r="O4720" i="4" s="1"/>
  <c r="N4719" i="4"/>
  <c r="O4719" i="4" s="1"/>
  <c r="N4718" i="4"/>
  <c r="O4718" i="4" s="1"/>
  <c r="N4717" i="4"/>
  <c r="O4717" i="4" s="1"/>
  <c r="N4716" i="4"/>
  <c r="O4716" i="4" s="1"/>
  <c r="N4715" i="4"/>
  <c r="O4715" i="4" s="1"/>
  <c r="N4714" i="4"/>
  <c r="O4714" i="4" s="1"/>
  <c r="N4713" i="4"/>
  <c r="O4713" i="4" s="1"/>
  <c r="N4712" i="4"/>
  <c r="O4712" i="4" s="1"/>
  <c r="N4711" i="4"/>
  <c r="O4711" i="4" s="1"/>
  <c r="N4710" i="4"/>
  <c r="O4710" i="4" s="1"/>
  <c r="N4709" i="4"/>
  <c r="O4709" i="4" s="1"/>
  <c r="N4708" i="4"/>
  <c r="O4708" i="4" s="1"/>
  <c r="N4707" i="4"/>
  <c r="O4707" i="4" s="1"/>
  <c r="N4706" i="4"/>
  <c r="O4706" i="4" s="1"/>
  <c r="N4705" i="4"/>
  <c r="O4705" i="4" s="1"/>
  <c r="N4704" i="4"/>
  <c r="O4704" i="4" s="1"/>
  <c r="N4703" i="4"/>
  <c r="O4703" i="4" s="1"/>
  <c r="N4702" i="4"/>
  <c r="O4702" i="4" s="1"/>
  <c r="N4701" i="4"/>
  <c r="O4701" i="4" s="1"/>
  <c r="N4700" i="4"/>
  <c r="O4700" i="4" s="1"/>
  <c r="N4699" i="4"/>
  <c r="O4699" i="4" s="1"/>
  <c r="N4698" i="4"/>
  <c r="O4698" i="4" s="1"/>
  <c r="N4697" i="4"/>
  <c r="O4697" i="4" s="1"/>
  <c r="N4696" i="4"/>
  <c r="O4696" i="4" s="1"/>
  <c r="N4695" i="4"/>
  <c r="O4695" i="4" s="1"/>
  <c r="N4694" i="4"/>
  <c r="O4694" i="4" s="1"/>
  <c r="N4693" i="4"/>
  <c r="O4693" i="4" s="1"/>
  <c r="N4692" i="4"/>
  <c r="O4692" i="4" s="1"/>
  <c r="N4691" i="4"/>
  <c r="O4691" i="4" s="1"/>
  <c r="N4690" i="4"/>
  <c r="O4690" i="4" s="1"/>
  <c r="N4689" i="4"/>
  <c r="O4689" i="4" s="1"/>
  <c r="N4688" i="4"/>
  <c r="O4688" i="4" s="1"/>
  <c r="N4687" i="4"/>
  <c r="O4687" i="4" s="1"/>
  <c r="N4686" i="4"/>
  <c r="O4686" i="4" s="1"/>
  <c r="N4685" i="4"/>
  <c r="O4685" i="4" s="1"/>
  <c r="N4684" i="4"/>
  <c r="O4684" i="4" s="1"/>
  <c r="N4683" i="4"/>
  <c r="O4683" i="4" s="1"/>
  <c r="N4682" i="4"/>
  <c r="O4682" i="4" s="1"/>
  <c r="N4681" i="4"/>
  <c r="O4681" i="4" s="1"/>
  <c r="N4680" i="4"/>
  <c r="O4680" i="4" s="1"/>
  <c r="N4679" i="4"/>
  <c r="O4679" i="4" s="1"/>
  <c r="N4678" i="4"/>
  <c r="O4678" i="4" s="1"/>
  <c r="N4677" i="4"/>
  <c r="O4677" i="4" s="1"/>
  <c r="N4676" i="4"/>
  <c r="O4676" i="4" s="1"/>
  <c r="N4675" i="4"/>
  <c r="O4675" i="4" s="1"/>
  <c r="N4674" i="4"/>
  <c r="O4674" i="4" s="1"/>
  <c r="N4673" i="4"/>
  <c r="O4673" i="4" s="1"/>
  <c r="N4672" i="4"/>
  <c r="O4672" i="4" s="1"/>
  <c r="N4671" i="4"/>
  <c r="O4671" i="4" s="1"/>
  <c r="N4670" i="4"/>
  <c r="O4670" i="4" s="1"/>
  <c r="N4669" i="4"/>
  <c r="O4669" i="4" s="1"/>
  <c r="N4668" i="4"/>
  <c r="O4668" i="4" s="1"/>
  <c r="N4667" i="4"/>
  <c r="O4667" i="4" s="1"/>
  <c r="N4666" i="4"/>
  <c r="O4666" i="4" s="1"/>
  <c r="N4665" i="4"/>
  <c r="O4665" i="4" s="1"/>
  <c r="N4664" i="4"/>
  <c r="O4664" i="4" s="1"/>
  <c r="N4663" i="4"/>
  <c r="O4663" i="4" s="1"/>
  <c r="N4662" i="4"/>
  <c r="O4662" i="4" s="1"/>
  <c r="N4661" i="4"/>
  <c r="O4661" i="4" s="1"/>
  <c r="N4660" i="4"/>
  <c r="O4660" i="4" s="1"/>
  <c r="N4659" i="4"/>
  <c r="O4659" i="4" s="1"/>
  <c r="N4658" i="4"/>
  <c r="O4658" i="4" s="1"/>
  <c r="N4657" i="4"/>
  <c r="O4657" i="4" s="1"/>
  <c r="N4656" i="4"/>
  <c r="O4656" i="4" s="1"/>
  <c r="N4655" i="4"/>
  <c r="O4655" i="4" s="1"/>
  <c r="N4654" i="4"/>
  <c r="O4654" i="4" s="1"/>
  <c r="N4653" i="4"/>
  <c r="O4653" i="4" s="1"/>
  <c r="N4652" i="4"/>
  <c r="O4652" i="4" s="1"/>
  <c r="N4651" i="4"/>
  <c r="O4651" i="4" s="1"/>
  <c r="N4650" i="4"/>
  <c r="O4650" i="4" s="1"/>
  <c r="N4649" i="4"/>
  <c r="O4649" i="4" s="1"/>
  <c r="N4637" i="4"/>
  <c r="O4637" i="4" s="1"/>
  <c r="N4620" i="4"/>
  <c r="O4620" i="4" s="1"/>
  <c r="N4619" i="4"/>
  <c r="O4619" i="4" s="1"/>
  <c r="N4574" i="4"/>
  <c r="O4574" i="4" s="1"/>
  <c r="N4558" i="4"/>
  <c r="O4558" i="4" s="1"/>
  <c r="N4541" i="4"/>
  <c r="O4541" i="4" s="1"/>
  <c r="N4540" i="4"/>
  <c r="O4540" i="4" s="1"/>
  <c r="N4507" i="4"/>
  <c r="O4507" i="4" s="1"/>
  <c r="N4491" i="4"/>
  <c r="O4491" i="4" s="1"/>
  <c r="N4478" i="4"/>
  <c r="O4478" i="4" s="1"/>
  <c r="N4323" i="4"/>
  <c r="O4323" i="4" s="1"/>
  <c r="N4310" i="4"/>
  <c r="O4310" i="4" s="1"/>
  <c r="N4293" i="4"/>
  <c r="O4293" i="4" s="1"/>
  <c r="N4291" i="4"/>
  <c r="O4291" i="4" s="1"/>
  <c r="N4274" i="4"/>
  <c r="O4274" i="4" s="1"/>
  <c r="N3788" i="4"/>
  <c r="O3788" i="4" s="1"/>
  <c r="N3753" i="4"/>
  <c r="O3753" i="4" s="1"/>
  <c r="N3752" i="4"/>
  <c r="O3752" i="4" s="1"/>
  <c r="N3750" i="4"/>
  <c r="O3750" i="4" s="1"/>
  <c r="N3734" i="4"/>
  <c r="O3734" i="4" s="1"/>
  <c r="N3733" i="4"/>
  <c r="O3733" i="4" s="1"/>
  <c r="N3716" i="4"/>
  <c r="O3716" i="4" s="1"/>
  <c r="N3699" i="4"/>
  <c r="O3699" i="4" s="1"/>
  <c r="N3682" i="4"/>
  <c r="O3682" i="4" s="1"/>
  <c r="N3665" i="4"/>
  <c r="O3665" i="4" s="1"/>
  <c r="N3646" i="4"/>
  <c r="O3646" i="4" s="1"/>
  <c r="N3104" i="4"/>
  <c r="O3104" i="4" s="1"/>
  <c r="N3103" i="4"/>
  <c r="O3103" i="4" s="1"/>
  <c r="N3086" i="4"/>
  <c r="O3086" i="4" s="1"/>
  <c r="N3085" i="4"/>
  <c r="O3085" i="4" s="1"/>
  <c r="N3069" i="4"/>
  <c r="O3069" i="4" s="1"/>
  <c r="N3048" i="4"/>
  <c r="O3048" i="4" s="1"/>
  <c r="N3895" i="4"/>
  <c r="O3895" i="4" s="1"/>
  <c r="N3894" i="4"/>
  <c r="O3894" i="4" s="1"/>
  <c r="N3893" i="4"/>
  <c r="O3893" i="4" s="1"/>
  <c r="N3892" i="4"/>
  <c r="O3892" i="4" s="1"/>
  <c r="N3891" i="4"/>
  <c r="O3891" i="4" s="1"/>
  <c r="N3890" i="4"/>
  <c r="O3890" i="4" s="1"/>
  <c r="N3889" i="4"/>
  <c r="O3889" i="4" s="1"/>
  <c r="N3888" i="4"/>
  <c r="O3888" i="4" s="1"/>
  <c r="N3887" i="4"/>
  <c r="O3887" i="4" s="1"/>
  <c r="N3886" i="4"/>
  <c r="O3886" i="4" s="1"/>
  <c r="N3885" i="4"/>
  <c r="O3885" i="4" s="1"/>
  <c r="N3884" i="4"/>
  <c r="O3884" i="4" s="1"/>
  <c r="N3883" i="4"/>
  <c r="O3883" i="4" s="1"/>
  <c r="N3882" i="4"/>
  <c r="O3882" i="4" s="1"/>
  <c r="N3881" i="4"/>
  <c r="O3881" i="4" s="1"/>
  <c r="N3880" i="4"/>
  <c r="O3880" i="4" s="1"/>
  <c r="N3879" i="4"/>
  <c r="O3879" i="4" s="1"/>
  <c r="N3878" i="4"/>
  <c r="O3878" i="4" s="1"/>
  <c r="N3877" i="4"/>
  <c r="O3877" i="4" s="1"/>
  <c r="N3876" i="4"/>
  <c r="O3876" i="4" s="1"/>
  <c r="N3875" i="4"/>
  <c r="O3875" i="4" s="1"/>
  <c r="N3874" i="4"/>
  <c r="O3874" i="4" s="1"/>
  <c r="N3873" i="4"/>
  <c r="O3873" i="4" s="1"/>
  <c r="N3872" i="4"/>
  <c r="O3872" i="4" s="1"/>
  <c r="N3871" i="4"/>
  <c r="O3871" i="4" s="1"/>
  <c r="N3870" i="4"/>
  <c r="O3870" i="4" s="1"/>
  <c r="N3869" i="4"/>
  <c r="O3869" i="4" s="1"/>
  <c r="N3868" i="4"/>
  <c r="O3868" i="4" s="1"/>
  <c r="N3867" i="4"/>
  <c r="O3867" i="4" s="1"/>
  <c r="N3866" i="4"/>
  <c r="O3866" i="4" s="1"/>
  <c r="N3865" i="4"/>
  <c r="O3865" i="4" s="1"/>
  <c r="N3864" i="4"/>
  <c r="O3864" i="4" s="1"/>
  <c r="N3863" i="4"/>
  <c r="O3863" i="4" s="1"/>
  <c r="N3862" i="4"/>
  <c r="O3862" i="4" s="1"/>
  <c r="N3861" i="4"/>
  <c r="O3861" i="4" s="1"/>
  <c r="N3860" i="4"/>
  <c r="O3860" i="4" s="1"/>
  <c r="N3859" i="4"/>
  <c r="O3859" i="4" s="1"/>
  <c r="N3858" i="4"/>
  <c r="O3858" i="4" s="1"/>
  <c r="N3857" i="4"/>
  <c r="O3857" i="4" s="1"/>
  <c r="N3856" i="4"/>
  <c r="O3856" i="4" s="1"/>
  <c r="N3855" i="4"/>
  <c r="O3855" i="4" s="1"/>
  <c r="N3854" i="4"/>
  <c r="O3854" i="4" s="1"/>
  <c r="N3853" i="4"/>
  <c r="O3853" i="4" s="1"/>
  <c r="N3852" i="4"/>
  <c r="O3852" i="4" s="1"/>
  <c r="N3851" i="4"/>
  <c r="O3851" i="4" s="1"/>
  <c r="N3850" i="4"/>
  <c r="O3850" i="4" s="1"/>
  <c r="N3849" i="4"/>
  <c r="O3849" i="4" s="1"/>
  <c r="N3848" i="4"/>
  <c r="O3848" i="4" s="1"/>
  <c r="N3847" i="4"/>
  <c r="O3847" i="4" s="1"/>
  <c r="N3846" i="4"/>
  <c r="O3846" i="4" s="1"/>
  <c r="N3845" i="4"/>
  <c r="O3845" i="4" s="1"/>
  <c r="N3844" i="4"/>
  <c r="O3844" i="4" s="1"/>
  <c r="N3843" i="4"/>
  <c r="O3843" i="4" s="1"/>
  <c r="N3842" i="4"/>
  <c r="O3842" i="4" s="1"/>
  <c r="N3841" i="4"/>
  <c r="O3841" i="4" s="1"/>
  <c r="N3840" i="4"/>
  <c r="O3840" i="4" s="1"/>
  <c r="N3839" i="4"/>
  <c r="O3839" i="4" s="1"/>
  <c r="N3838" i="4"/>
  <c r="O3838" i="4" s="1"/>
  <c r="N3837" i="4"/>
  <c r="O3837" i="4" s="1"/>
  <c r="N3836" i="4"/>
  <c r="O3836" i="4" s="1"/>
  <c r="N3835" i="4"/>
  <c r="O3835" i="4" s="1"/>
  <c r="N3834" i="4"/>
  <c r="O3834" i="4" s="1"/>
  <c r="N3833" i="4"/>
  <c r="O3833" i="4" s="1"/>
  <c r="N3832" i="4"/>
  <c r="O3832" i="4" s="1"/>
  <c r="N3831" i="4"/>
  <c r="O3831" i="4" s="1"/>
  <c r="N3830" i="4"/>
  <c r="O3830" i="4" s="1"/>
  <c r="N3829" i="4"/>
  <c r="O3829" i="4" s="1"/>
  <c r="N3828" i="4"/>
  <c r="O3828" i="4" s="1"/>
  <c r="N3827" i="4"/>
  <c r="O3827" i="4" s="1"/>
  <c r="N3826" i="4"/>
  <c r="O3826" i="4" s="1"/>
  <c r="N3825" i="4"/>
  <c r="O3825" i="4" s="1"/>
  <c r="N3824" i="4"/>
  <c r="O3824" i="4" s="1"/>
  <c r="N3823" i="4"/>
  <c r="O3823" i="4" s="1"/>
  <c r="N3822" i="4"/>
  <c r="O3822" i="4" s="1"/>
  <c r="N3821" i="4"/>
  <c r="O3821" i="4" s="1"/>
  <c r="N3820" i="4"/>
  <c r="O3820" i="4" s="1"/>
  <c r="N3819" i="4"/>
  <c r="O3819" i="4" s="1"/>
  <c r="N3818" i="4"/>
  <c r="O3818" i="4" s="1"/>
  <c r="N3817" i="4"/>
  <c r="O3817" i="4" s="1"/>
  <c r="N3816" i="4"/>
  <c r="O3816" i="4" s="1"/>
  <c r="N3815" i="4"/>
  <c r="O3815" i="4" s="1"/>
  <c r="N3814" i="4"/>
  <c r="O3814" i="4" s="1"/>
  <c r="N3813" i="4"/>
  <c r="O3813" i="4" s="1"/>
  <c r="N3812" i="4"/>
  <c r="O3812" i="4" s="1"/>
  <c r="N3811" i="4"/>
  <c r="O3811" i="4" s="1"/>
  <c r="N3810" i="4"/>
  <c r="O3810" i="4" s="1"/>
  <c r="N3809" i="4"/>
  <c r="O3809" i="4" s="1"/>
  <c r="N3808" i="4"/>
  <c r="O3808" i="4" s="1"/>
  <c r="N3807" i="4"/>
  <c r="O3807" i="4" s="1"/>
  <c r="N3806" i="4"/>
  <c r="O3806" i="4" s="1"/>
  <c r="N3805" i="4"/>
  <c r="O3805" i="4" s="1"/>
  <c r="N3804" i="4"/>
  <c r="O3804" i="4" s="1"/>
  <c r="N3803" i="4"/>
  <c r="O3803" i="4" s="1"/>
  <c r="N3802" i="4"/>
  <c r="O3802" i="4" s="1"/>
  <c r="N3801" i="4"/>
  <c r="O3801" i="4" s="1"/>
  <c r="N3800" i="4"/>
  <c r="O3800" i="4" s="1"/>
  <c r="N3799" i="4"/>
  <c r="O3799" i="4" s="1"/>
  <c r="N3798" i="4"/>
  <c r="O3798" i="4" s="1"/>
  <c r="N3797" i="4"/>
  <c r="O3797" i="4" s="1"/>
  <c r="N3796" i="4"/>
  <c r="O3796" i="4" s="1"/>
  <c r="N3795" i="4"/>
  <c r="O3795" i="4" s="1"/>
  <c r="N3794" i="4"/>
  <c r="O3794" i="4" s="1"/>
  <c r="N3783" i="4"/>
  <c r="O3783" i="4" s="1"/>
  <c r="N3767" i="4"/>
  <c r="O3767" i="4" s="1"/>
  <c r="N3766" i="4"/>
  <c r="O3766" i="4" s="1"/>
  <c r="N3739" i="4"/>
  <c r="O3739" i="4" s="1"/>
  <c r="N3738" i="4"/>
  <c r="O3738" i="4" s="1"/>
  <c r="N3724" i="4"/>
  <c r="O3724" i="4" s="1"/>
  <c r="N3693" i="4"/>
  <c r="O3693" i="4" s="1"/>
  <c r="N3676" i="4"/>
  <c r="O3676" i="4" s="1"/>
  <c r="N3645" i="4"/>
  <c r="O3645" i="4" s="1"/>
  <c r="N3102" i="4"/>
  <c r="O3102" i="4" s="1"/>
  <c r="N3071" i="4"/>
  <c r="O3071" i="4" s="1"/>
  <c r="N3057" i="4"/>
  <c r="O3057" i="4" s="1"/>
  <c r="N3316" i="4"/>
  <c r="O3316" i="4" s="1"/>
  <c r="N3315" i="4"/>
  <c r="O3315" i="4" s="1"/>
  <c r="N3314" i="4"/>
  <c r="O3314" i="4" s="1"/>
  <c r="N3313" i="4"/>
  <c r="O3313" i="4" s="1"/>
  <c r="N3312" i="4"/>
  <c r="O3312" i="4" s="1"/>
  <c r="N3311" i="4"/>
  <c r="O3311" i="4" s="1"/>
  <c r="N3310" i="4"/>
  <c r="O3310" i="4" s="1"/>
  <c r="N3309" i="4"/>
  <c r="O3309" i="4" s="1"/>
  <c r="N3308" i="4"/>
  <c r="O3308" i="4" s="1"/>
  <c r="N3307" i="4"/>
  <c r="O3307" i="4" s="1"/>
  <c r="N3306" i="4"/>
  <c r="O3306" i="4" s="1"/>
  <c r="N3305" i="4"/>
  <c r="O3305" i="4" s="1"/>
  <c r="N3304" i="4"/>
  <c r="O3304" i="4" s="1"/>
  <c r="N3303" i="4"/>
  <c r="O3303" i="4" s="1"/>
  <c r="N3302" i="4"/>
  <c r="O3302" i="4" s="1"/>
  <c r="N3301" i="4"/>
  <c r="O3301" i="4" s="1"/>
  <c r="N3300" i="4"/>
  <c r="O3300" i="4" s="1"/>
  <c r="N3299" i="4"/>
  <c r="O3299" i="4" s="1"/>
  <c r="N3298" i="4"/>
  <c r="O3298" i="4" s="1"/>
  <c r="N3297" i="4"/>
  <c r="O3297" i="4" s="1"/>
  <c r="N3296" i="4"/>
  <c r="O3296" i="4" s="1"/>
  <c r="N3295" i="4"/>
  <c r="O3295" i="4" s="1"/>
  <c r="N3294" i="4"/>
  <c r="O3294" i="4" s="1"/>
  <c r="N3293" i="4"/>
  <c r="O3293" i="4" s="1"/>
  <c r="N3292" i="4"/>
  <c r="O3292" i="4" s="1"/>
  <c r="N3291" i="4"/>
  <c r="O3291" i="4" s="1"/>
  <c r="N3290" i="4"/>
  <c r="O3290" i="4" s="1"/>
  <c r="N3289" i="4"/>
  <c r="O3289" i="4" s="1"/>
  <c r="N3288" i="4"/>
  <c r="O3288" i="4" s="1"/>
  <c r="N3287" i="4"/>
  <c r="O3287" i="4" s="1"/>
  <c r="N3286" i="4"/>
  <c r="O3286" i="4" s="1"/>
  <c r="N3285" i="4"/>
  <c r="O3285" i="4" s="1"/>
  <c r="N3284" i="4"/>
  <c r="O3284" i="4" s="1"/>
  <c r="N3283" i="4"/>
  <c r="O3283" i="4" s="1"/>
  <c r="N3282" i="4"/>
  <c r="O3282" i="4" s="1"/>
  <c r="N3281" i="4"/>
  <c r="O3281" i="4" s="1"/>
  <c r="N3280" i="4"/>
  <c r="O3280" i="4" s="1"/>
  <c r="N3279" i="4"/>
  <c r="O3279" i="4" s="1"/>
  <c r="N3278" i="4"/>
  <c r="O3278" i="4" s="1"/>
  <c r="N3277" i="4"/>
  <c r="O3277" i="4" s="1"/>
  <c r="N3276" i="4"/>
  <c r="O3276" i="4" s="1"/>
  <c r="N3275" i="4"/>
  <c r="O3275" i="4" s="1"/>
  <c r="N3274" i="4"/>
  <c r="O3274" i="4" s="1"/>
  <c r="N3273" i="4"/>
  <c r="O3273" i="4" s="1"/>
  <c r="N3272" i="4"/>
  <c r="O3272" i="4" s="1"/>
  <c r="N3271" i="4"/>
  <c r="O3271" i="4" s="1"/>
  <c r="N3270" i="4"/>
  <c r="O3270" i="4" s="1"/>
  <c r="N3269" i="4"/>
  <c r="O3269" i="4" s="1"/>
  <c r="N3268" i="4"/>
  <c r="O3268" i="4" s="1"/>
  <c r="N3267" i="4"/>
  <c r="O3267" i="4" s="1"/>
  <c r="N3266" i="4"/>
  <c r="O3266" i="4" s="1"/>
  <c r="N3265" i="4"/>
  <c r="O3265" i="4" s="1"/>
  <c r="N3264" i="4"/>
  <c r="O3264" i="4" s="1"/>
  <c r="N3263" i="4"/>
  <c r="O3263" i="4" s="1"/>
  <c r="N3262" i="4"/>
  <c r="O3262" i="4" s="1"/>
  <c r="N3261" i="4"/>
  <c r="O3261" i="4" s="1"/>
  <c r="N3260" i="4"/>
  <c r="O3260" i="4" s="1"/>
  <c r="N3259" i="4"/>
  <c r="O3259" i="4" s="1"/>
  <c r="N3258" i="4"/>
  <c r="O3258" i="4" s="1"/>
  <c r="N3257" i="4"/>
  <c r="O3257" i="4" s="1"/>
  <c r="N3256" i="4"/>
  <c r="O3256" i="4" s="1"/>
  <c r="N3255" i="4"/>
  <c r="O3255" i="4" s="1"/>
  <c r="N3254" i="4"/>
  <c r="O3254" i="4" s="1"/>
  <c r="N3253" i="4"/>
  <c r="O3253" i="4" s="1"/>
  <c r="N3252" i="4"/>
  <c r="O3252" i="4" s="1"/>
  <c r="N3251" i="4"/>
  <c r="O3251" i="4" s="1"/>
  <c r="N3250" i="4"/>
  <c r="O3250" i="4" s="1"/>
  <c r="N3249" i="4"/>
  <c r="O3249" i="4" s="1"/>
  <c r="N3248" i="4"/>
  <c r="O3248" i="4" s="1"/>
  <c r="N3247" i="4"/>
  <c r="O3247" i="4" s="1"/>
  <c r="N3246" i="4"/>
  <c r="O3246" i="4" s="1"/>
  <c r="N3245" i="4"/>
  <c r="O3245" i="4" s="1"/>
  <c r="N3244" i="4"/>
  <c r="O3244" i="4" s="1"/>
  <c r="N3243" i="4"/>
  <c r="O3243" i="4" s="1"/>
  <c r="N3242" i="4"/>
  <c r="O3242" i="4" s="1"/>
  <c r="N3241" i="4"/>
  <c r="O3241" i="4" s="1"/>
  <c r="N3240" i="4"/>
  <c r="O3240" i="4" s="1"/>
  <c r="N3239" i="4"/>
  <c r="O3239" i="4" s="1"/>
  <c r="N3238" i="4"/>
  <c r="O3238" i="4" s="1"/>
  <c r="N3237" i="4"/>
  <c r="O3237" i="4" s="1"/>
  <c r="N3236" i="4"/>
  <c r="O3236" i="4" s="1"/>
  <c r="N3235" i="4"/>
  <c r="O3235" i="4" s="1"/>
  <c r="N3234" i="4"/>
  <c r="O3234" i="4" s="1"/>
  <c r="N3233" i="4"/>
  <c r="O3233" i="4" s="1"/>
  <c r="N3232" i="4"/>
  <c r="O3232" i="4" s="1"/>
  <c r="N3231" i="4"/>
  <c r="O3231" i="4" s="1"/>
  <c r="N3230" i="4"/>
  <c r="O3230" i="4" s="1"/>
  <c r="N3229" i="4"/>
  <c r="O3229" i="4" s="1"/>
  <c r="N3228" i="4"/>
  <c r="O3228" i="4" s="1"/>
  <c r="N3227" i="4"/>
  <c r="O3227" i="4" s="1"/>
  <c r="N3226" i="4"/>
  <c r="O3226" i="4" s="1"/>
  <c r="N3225" i="4"/>
  <c r="O3225" i="4" s="1"/>
  <c r="N3224" i="4"/>
  <c r="O3224" i="4" s="1"/>
  <c r="N3223" i="4"/>
  <c r="O3223" i="4" s="1"/>
  <c r="N3222" i="4"/>
  <c r="O3222" i="4" s="1"/>
  <c r="N3221" i="4"/>
  <c r="O3221" i="4" s="1"/>
  <c r="N3220" i="4"/>
  <c r="O3220" i="4" s="1"/>
  <c r="N3219" i="4"/>
  <c r="O3219" i="4" s="1"/>
  <c r="N3218" i="4"/>
  <c r="O3218" i="4" s="1"/>
  <c r="N3217" i="4"/>
  <c r="O3217" i="4" s="1"/>
  <c r="N3216" i="4"/>
  <c r="O3216" i="4" s="1"/>
  <c r="N3215" i="4"/>
  <c r="O3215" i="4" s="1"/>
  <c r="N3214" i="4"/>
  <c r="O3214" i="4" s="1"/>
  <c r="N3213" i="4"/>
  <c r="O3213" i="4" s="1"/>
  <c r="N3212" i="4"/>
  <c r="O3212" i="4" s="1"/>
  <c r="N3211" i="4"/>
  <c r="O3211" i="4" s="1"/>
  <c r="N3210" i="4"/>
  <c r="O3210" i="4" s="1"/>
  <c r="N3209" i="4"/>
  <c r="O3209" i="4" s="1"/>
  <c r="N3208" i="4"/>
  <c r="O3208" i="4" s="1"/>
  <c r="N3207" i="4"/>
  <c r="O3207" i="4" s="1"/>
  <c r="N3206" i="4"/>
  <c r="O3206" i="4" s="1"/>
  <c r="N3205" i="4"/>
  <c r="O3205" i="4" s="1"/>
  <c r="N3204" i="4"/>
  <c r="O3204" i="4" s="1"/>
  <c r="N3203" i="4"/>
  <c r="O3203" i="4" s="1"/>
  <c r="N3202" i="4"/>
  <c r="O3202" i="4" s="1"/>
  <c r="N3201" i="4"/>
  <c r="O3201" i="4" s="1"/>
  <c r="N3200" i="4"/>
  <c r="O3200" i="4" s="1"/>
  <c r="N3199" i="4"/>
  <c r="O3199" i="4" s="1"/>
  <c r="N3198" i="4"/>
  <c r="O3198" i="4" s="1"/>
  <c r="N3197" i="4"/>
  <c r="O3197" i="4" s="1"/>
  <c r="N3196" i="4"/>
  <c r="O3196" i="4" s="1"/>
  <c r="N3195" i="4"/>
  <c r="O3195" i="4" s="1"/>
  <c r="N3194" i="4"/>
  <c r="O3194" i="4" s="1"/>
  <c r="N3193" i="4"/>
  <c r="O3193" i="4" s="1"/>
  <c r="N3192" i="4"/>
  <c r="O3192" i="4" s="1"/>
  <c r="N3191" i="4"/>
  <c r="O3191" i="4" s="1"/>
  <c r="N3190" i="4"/>
  <c r="O3190" i="4" s="1"/>
  <c r="N3189" i="4"/>
  <c r="O3189" i="4" s="1"/>
  <c r="N3188" i="4"/>
  <c r="O3188" i="4" s="1"/>
  <c r="N3187" i="4"/>
  <c r="O3187" i="4" s="1"/>
  <c r="N3184" i="4"/>
  <c r="O3184" i="4" s="1"/>
  <c r="N3084" i="4"/>
  <c r="O3084" i="4" s="1"/>
  <c r="N3070" i="4"/>
  <c r="O3070" i="4" s="1"/>
  <c r="N3055" i="4"/>
  <c r="O3055" i="4" s="1"/>
  <c r="N3054" i="4"/>
  <c r="O3054" i="4" s="1"/>
  <c r="N3052" i="4"/>
  <c r="O3052" i="4" s="1"/>
  <c r="N3051" i="4"/>
  <c r="O3051" i="4" s="1"/>
  <c r="N2869" i="4"/>
  <c r="O2869" i="4" s="1"/>
  <c r="N2704" i="4"/>
  <c r="O2704" i="4" s="1"/>
  <c r="N2703" i="4"/>
  <c r="O2703" i="4" s="1"/>
  <c r="N2702" i="4"/>
  <c r="O2702" i="4" s="1"/>
  <c r="N2701" i="4"/>
  <c r="O2701" i="4" s="1"/>
  <c r="N2700" i="4"/>
  <c r="O2700" i="4" s="1"/>
  <c r="N2699" i="4"/>
  <c r="O2699" i="4" s="1"/>
  <c r="N2698" i="4"/>
  <c r="O2698" i="4" s="1"/>
  <c r="N2697" i="4"/>
  <c r="O2697" i="4" s="1"/>
  <c r="N2696" i="4"/>
  <c r="O2696" i="4" s="1"/>
  <c r="N2695" i="4"/>
  <c r="O2695" i="4" s="1"/>
  <c r="N2694" i="4"/>
  <c r="O2694" i="4" s="1"/>
  <c r="N2693" i="4"/>
  <c r="O2693" i="4" s="1"/>
  <c r="N2692" i="4"/>
  <c r="O2692" i="4" s="1"/>
  <c r="N2691" i="4"/>
  <c r="O2691" i="4" s="1"/>
  <c r="N2690" i="4"/>
  <c r="O2690" i="4" s="1"/>
  <c r="N2689" i="4"/>
  <c r="O2689" i="4" s="1"/>
  <c r="N2688" i="4"/>
  <c r="O2688" i="4" s="1"/>
  <c r="N2592" i="4"/>
  <c r="O2592" i="4" s="1"/>
  <c r="N2591" i="4"/>
  <c r="O2591" i="4" s="1"/>
  <c r="N2590" i="4"/>
  <c r="O2590" i="4" s="1"/>
  <c r="N2589" i="4"/>
  <c r="O2589" i="4" s="1"/>
  <c r="N2588" i="4"/>
  <c r="O2588" i="4" s="1"/>
  <c r="N2587" i="4"/>
  <c r="O2587" i="4" s="1"/>
  <c r="N2586" i="4"/>
  <c r="O2586" i="4" s="1"/>
  <c r="N2585" i="4"/>
  <c r="O2585" i="4" s="1"/>
  <c r="N2584" i="4"/>
  <c r="O2584" i="4" s="1"/>
  <c r="N2583" i="4"/>
  <c r="O2583" i="4" s="1"/>
  <c r="N2582" i="4"/>
  <c r="O2582" i="4" s="1"/>
  <c r="N2581" i="4"/>
  <c r="O2581" i="4" s="1"/>
  <c r="N2580" i="4"/>
  <c r="O2580" i="4" s="1"/>
  <c r="N2579" i="4"/>
  <c r="O2579" i="4" s="1"/>
  <c r="N2578" i="4"/>
  <c r="O2578" i="4" s="1"/>
  <c r="N2577" i="4"/>
  <c r="O2577" i="4" s="1"/>
  <c r="N2576" i="4"/>
  <c r="O2576" i="4" s="1"/>
  <c r="N2575" i="4"/>
  <c r="O2575" i="4" s="1"/>
  <c r="N2574" i="4"/>
  <c r="O2574" i="4" s="1"/>
  <c r="N2573" i="4"/>
  <c r="O2573" i="4" s="1"/>
  <c r="N2572" i="4"/>
  <c r="O2572" i="4" s="1"/>
  <c r="N2571" i="4"/>
  <c r="O2571" i="4" s="1"/>
  <c r="N2570" i="4"/>
  <c r="O2570" i="4" s="1"/>
  <c r="N2569" i="4"/>
  <c r="O2569" i="4" s="1"/>
  <c r="N2568" i="4"/>
  <c r="O2568" i="4" s="1"/>
  <c r="N2567" i="4"/>
  <c r="O2567" i="4" s="1"/>
  <c r="N2566" i="4"/>
  <c r="O2566" i="4" s="1"/>
  <c r="N2565" i="4"/>
  <c r="O2565" i="4" s="1"/>
  <c r="N2564" i="4"/>
  <c r="O2564" i="4" s="1"/>
  <c r="N2563" i="4"/>
  <c r="O2563" i="4" s="1"/>
  <c r="N2562" i="4"/>
  <c r="O2562" i="4" s="1"/>
  <c r="N2561" i="4"/>
  <c r="O2561" i="4" s="1"/>
  <c r="N2560" i="4"/>
  <c r="O2560" i="4" s="1"/>
  <c r="N2559" i="4"/>
  <c r="O2559" i="4" s="1"/>
  <c r="N2558" i="4"/>
  <c r="O2558" i="4" s="1"/>
  <c r="N2557" i="4"/>
  <c r="O2557" i="4" s="1"/>
  <c r="N2556" i="4"/>
  <c r="O2556" i="4" s="1"/>
  <c r="N2555" i="4"/>
  <c r="O2555" i="4" s="1"/>
  <c r="N2554" i="4"/>
  <c r="O2554" i="4" s="1"/>
  <c r="N2553" i="4"/>
  <c r="O2553" i="4" s="1"/>
  <c r="N2552" i="4"/>
  <c r="O2552" i="4" s="1"/>
  <c r="N2551" i="4"/>
  <c r="O2551" i="4" s="1"/>
  <c r="N2550" i="4"/>
  <c r="O2550" i="4" s="1"/>
  <c r="N2549" i="4"/>
  <c r="O2549" i="4" s="1"/>
  <c r="N2548" i="4"/>
  <c r="O2548" i="4" s="1"/>
  <c r="N2547" i="4"/>
  <c r="O2547" i="4" s="1"/>
  <c r="N2546" i="4"/>
  <c r="O2546" i="4" s="1"/>
  <c r="N2545" i="4"/>
  <c r="O2545" i="4" s="1"/>
  <c r="N2544" i="4"/>
  <c r="O2544" i="4" s="1"/>
  <c r="N2543" i="4"/>
  <c r="O2543" i="4" s="1"/>
  <c r="N2542" i="4"/>
  <c r="O2542" i="4" s="1"/>
  <c r="N2541" i="4"/>
  <c r="O2541" i="4" s="1"/>
  <c r="N2540" i="4"/>
  <c r="O2540" i="4" s="1"/>
  <c r="N2539" i="4"/>
  <c r="O2539" i="4" s="1"/>
  <c r="N2538" i="4"/>
  <c r="O2538" i="4" s="1"/>
  <c r="N2537" i="4"/>
  <c r="O2537" i="4" s="1"/>
  <c r="N2068" i="4"/>
  <c r="O2068" i="4" s="1"/>
  <c r="N2067" i="4"/>
  <c r="O2067" i="4" s="1"/>
  <c r="N2066" i="4"/>
  <c r="O2066" i="4" s="1"/>
  <c r="N2065" i="4"/>
  <c r="O2065" i="4" s="1"/>
  <c r="N2064" i="4"/>
  <c r="O2064" i="4" s="1"/>
  <c r="N2063" i="4"/>
  <c r="O2063" i="4" s="1"/>
  <c r="N2062" i="4"/>
  <c r="O2062" i="4" s="1"/>
  <c r="N2061" i="4"/>
  <c r="O2061" i="4" s="1"/>
  <c r="N2060" i="4"/>
  <c r="O2060" i="4" s="1"/>
  <c r="N2059" i="4"/>
  <c r="O2059" i="4" s="1"/>
  <c r="N2058" i="4"/>
  <c r="O2058" i="4" s="1"/>
  <c r="N2057" i="4"/>
  <c r="O2057" i="4" s="1"/>
  <c r="N2056" i="4"/>
  <c r="O2056" i="4" s="1"/>
  <c r="N2055" i="4"/>
  <c r="O2055" i="4" s="1"/>
  <c r="N2054" i="4"/>
  <c r="O2054" i="4" s="1"/>
  <c r="N2053" i="4"/>
  <c r="O2053" i="4" s="1"/>
  <c r="N2052" i="4"/>
  <c r="O2052" i="4" s="1"/>
  <c r="N2051" i="4"/>
  <c r="O2051" i="4" s="1"/>
  <c r="N2050" i="4"/>
  <c r="O2050" i="4" s="1"/>
  <c r="N2049" i="4"/>
  <c r="O2049" i="4" s="1"/>
  <c r="N2048" i="4"/>
  <c r="O2048" i="4" s="1"/>
  <c r="N2047" i="4"/>
  <c r="O2047" i="4" s="1"/>
  <c r="N2046" i="4"/>
  <c r="O2046" i="4" s="1"/>
  <c r="N2045" i="4"/>
  <c r="O2045" i="4" s="1"/>
  <c r="N2044" i="4"/>
  <c r="O2044" i="4" s="1"/>
  <c r="N2043" i="4"/>
  <c r="O2043" i="4" s="1"/>
  <c r="N2042" i="4"/>
  <c r="O2042" i="4" s="1"/>
  <c r="N2041" i="4"/>
  <c r="O2041" i="4" s="1"/>
  <c r="N2040" i="4"/>
  <c r="O2040" i="4" s="1"/>
  <c r="N2039" i="4"/>
  <c r="O2039" i="4" s="1"/>
  <c r="N2038" i="4"/>
  <c r="O2038" i="4" s="1"/>
  <c r="N2037" i="4"/>
  <c r="O2037" i="4" s="1"/>
  <c r="N2036" i="4"/>
  <c r="O2036" i="4" s="1"/>
  <c r="N2035" i="4"/>
  <c r="O2035" i="4" s="1"/>
  <c r="N2034" i="4"/>
  <c r="O2034" i="4" s="1"/>
  <c r="N2033" i="4"/>
  <c r="O2033" i="4" s="1"/>
  <c r="N2032" i="4"/>
  <c r="O2032" i="4" s="1"/>
  <c r="N2031" i="4"/>
  <c r="O2031" i="4" s="1"/>
  <c r="N2030" i="4"/>
  <c r="O2030" i="4" s="1"/>
  <c r="N2029" i="4"/>
  <c r="O2029" i="4" s="1"/>
  <c r="N2028" i="4"/>
  <c r="O2028" i="4" s="1"/>
  <c r="N2027" i="4"/>
  <c r="O2027" i="4" s="1"/>
  <c r="N2026" i="4"/>
  <c r="O2026" i="4" s="1"/>
  <c r="N2025" i="4"/>
  <c r="O2025" i="4" s="1"/>
  <c r="N2024" i="4"/>
  <c r="O2024" i="4" s="1"/>
  <c r="N2023" i="4"/>
  <c r="O2023" i="4" s="1"/>
  <c r="N2022" i="4"/>
  <c r="O2022" i="4" s="1"/>
  <c r="N2021" i="4"/>
  <c r="O2021" i="4" s="1"/>
  <c r="N2020" i="4"/>
  <c r="O2020" i="4" s="1"/>
  <c r="N2019" i="4"/>
  <c r="O2019" i="4" s="1"/>
  <c r="N2018" i="4"/>
  <c r="O2018" i="4" s="1"/>
  <c r="N2017" i="4"/>
  <c r="O2017" i="4" s="1"/>
  <c r="N2016" i="4"/>
  <c r="O2016" i="4" s="1"/>
  <c r="N2015" i="4"/>
  <c r="O2015" i="4" s="1"/>
  <c r="N2014" i="4"/>
  <c r="O2014" i="4" s="1"/>
  <c r="N2013" i="4"/>
  <c r="O2013" i="4" s="1"/>
  <c r="N2012" i="4"/>
  <c r="O2012" i="4" s="1"/>
  <c r="N2011" i="4"/>
  <c r="O2011" i="4" s="1"/>
  <c r="N2010" i="4"/>
  <c r="O2010" i="4" s="1"/>
  <c r="N2009" i="4"/>
  <c r="O2009" i="4" s="1"/>
  <c r="N2008" i="4"/>
  <c r="O2008" i="4" s="1"/>
  <c r="N2007" i="4"/>
  <c r="O2007" i="4" s="1"/>
  <c r="N2006" i="4"/>
  <c r="O2006" i="4" s="1"/>
  <c r="N2005" i="4"/>
  <c r="O2005" i="4" s="1"/>
  <c r="N2004" i="4"/>
  <c r="O2004" i="4" s="1"/>
  <c r="N2003" i="4"/>
  <c r="O2003" i="4" s="1"/>
  <c r="N2002" i="4"/>
  <c r="O2002" i="4" s="1"/>
  <c r="N2001" i="4"/>
  <c r="O2001" i="4" s="1"/>
  <c r="N2000" i="4"/>
  <c r="O2000" i="4" s="1"/>
  <c r="N1999" i="4"/>
  <c r="O1999" i="4" s="1"/>
  <c r="N1998" i="4"/>
  <c r="O1998" i="4" s="1"/>
  <c r="N1997" i="4"/>
  <c r="O1997" i="4" s="1"/>
  <c r="N1996" i="4"/>
  <c r="O1996" i="4" s="1"/>
  <c r="N1995" i="4"/>
  <c r="O1995" i="4" s="1"/>
  <c r="N1994" i="4"/>
  <c r="O1994" i="4" s="1"/>
  <c r="N1993" i="4"/>
  <c r="O1993" i="4" s="1"/>
  <c r="N1992" i="4"/>
  <c r="O1992" i="4" s="1"/>
  <c r="N1991" i="4"/>
  <c r="O1991" i="4" s="1"/>
  <c r="N1990" i="4"/>
  <c r="O1990" i="4" s="1"/>
  <c r="N1989" i="4"/>
  <c r="O1989" i="4" s="1"/>
  <c r="N1988" i="4"/>
  <c r="O1988" i="4" s="1"/>
  <c r="N1987" i="4"/>
  <c r="O1987" i="4" s="1"/>
  <c r="N1986" i="4"/>
  <c r="O1986" i="4" s="1"/>
  <c r="N1985" i="4"/>
  <c r="O1985" i="4" s="1"/>
  <c r="N1984" i="4"/>
  <c r="O1984" i="4" s="1"/>
  <c r="N1983" i="4"/>
  <c r="O1983" i="4" s="1"/>
  <c r="N1982" i="4"/>
  <c r="O1982" i="4" s="1"/>
  <c r="N1981" i="4"/>
  <c r="O1981" i="4" s="1"/>
  <c r="N1980" i="4"/>
  <c r="O1980" i="4" s="1"/>
  <c r="N1979" i="4"/>
  <c r="O1979" i="4" s="1"/>
  <c r="N1978" i="4"/>
  <c r="O1978" i="4" s="1"/>
  <c r="N1977" i="4"/>
  <c r="O1977" i="4" s="1"/>
  <c r="N1976" i="4"/>
  <c r="O1976" i="4" s="1"/>
  <c r="N1975" i="4"/>
  <c r="O1975" i="4" s="1"/>
  <c r="N1974" i="4"/>
  <c r="O1974" i="4" s="1"/>
  <c r="N1973" i="4"/>
  <c r="O1973" i="4" s="1"/>
  <c r="N1972" i="4"/>
  <c r="O1972" i="4" s="1"/>
  <c r="N1971" i="4"/>
  <c r="O1971" i="4" s="1"/>
  <c r="N1970" i="4"/>
  <c r="O1970" i="4" s="1"/>
  <c r="N1969" i="4"/>
  <c r="O1969" i="4" s="1"/>
  <c r="N1968" i="4"/>
  <c r="O1968" i="4" s="1"/>
  <c r="N1967" i="4"/>
  <c r="O1967" i="4" s="1"/>
  <c r="N1966" i="4"/>
  <c r="O1966" i="4" s="1"/>
  <c r="N1965" i="4"/>
  <c r="O1965" i="4" s="1"/>
  <c r="N1964" i="4"/>
  <c r="O1964" i="4" s="1"/>
  <c r="N1963" i="4"/>
  <c r="O1963" i="4" s="1"/>
  <c r="N1962" i="4"/>
  <c r="O1962" i="4" s="1"/>
  <c r="N1961" i="4"/>
  <c r="O1961" i="4" s="1"/>
  <c r="N1960" i="4"/>
  <c r="O1960" i="4" s="1"/>
  <c r="N1538" i="4"/>
  <c r="O1538" i="4" s="1"/>
  <c r="N1537" i="4"/>
  <c r="O1537" i="4" s="1"/>
  <c r="N1536" i="4"/>
  <c r="O1536" i="4" s="1"/>
  <c r="N1535" i="4"/>
  <c r="O1535" i="4" s="1"/>
  <c r="N1534" i="4"/>
  <c r="O1534" i="4" s="1"/>
  <c r="N1533" i="4"/>
  <c r="O1533" i="4" s="1"/>
  <c r="N1532" i="4"/>
  <c r="O1532" i="4" s="1"/>
  <c r="N1531" i="4"/>
  <c r="O1531" i="4" s="1"/>
  <c r="N1530" i="4"/>
  <c r="O1530" i="4" s="1"/>
  <c r="N1529" i="4"/>
  <c r="O1529" i="4" s="1"/>
  <c r="N1528" i="4"/>
  <c r="O1528" i="4" s="1"/>
  <c r="N1527" i="4"/>
  <c r="O1527" i="4" s="1"/>
  <c r="N1526" i="4"/>
  <c r="O1526" i="4" s="1"/>
  <c r="N1525" i="4"/>
  <c r="O1525" i="4" s="1"/>
  <c r="N1524" i="4"/>
  <c r="O1524" i="4" s="1"/>
  <c r="N1523" i="4"/>
  <c r="O1523" i="4" s="1"/>
  <c r="N1522" i="4"/>
  <c r="O1522" i="4" s="1"/>
  <c r="N1521" i="4"/>
  <c r="O1521" i="4" s="1"/>
  <c r="N1520" i="4"/>
  <c r="O1520" i="4" s="1"/>
  <c r="N1519" i="4"/>
  <c r="O1519" i="4" s="1"/>
  <c r="N1518" i="4"/>
  <c r="O1518" i="4" s="1"/>
  <c r="N1517" i="4"/>
  <c r="O1517" i="4" s="1"/>
  <c r="N1516" i="4"/>
  <c r="O1516" i="4" s="1"/>
  <c r="N1515" i="4"/>
  <c r="O1515" i="4" s="1"/>
  <c r="N1514" i="4"/>
  <c r="O1514" i="4" s="1"/>
  <c r="N1513" i="4"/>
  <c r="O1513" i="4" s="1"/>
  <c r="N1512" i="4"/>
  <c r="O1512" i="4" s="1"/>
  <c r="N1511" i="4"/>
  <c r="O1511" i="4" s="1"/>
  <c r="N1510" i="4"/>
  <c r="O1510" i="4" s="1"/>
  <c r="N1509" i="4"/>
  <c r="O1509" i="4" s="1"/>
  <c r="N1508" i="4"/>
  <c r="O1508" i="4" s="1"/>
  <c r="N1507" i="4"/>
  <c r="O1507" i="4" s="1"/>
  <c r="N1506" i="4"/>
  <c r="O1506" i="4" s="1"/>
  <c r="N1505" i="4"/>
  <c r="O1505" i="4" s="1"/>
  <c r="N1504" i="4"/>
  <c r="O1504" i="4" s="1"/>
  <c r="N1503" i="4"/>
  <c r="O1503" i="4" s="1"/>
  <c r="N1502" i="4"/>
  <c r="O1502" i="4" s="1"/>
  <c r="N1501" i="4"/>
  <c r="O1501" i="4" s="1"/>
  <c r="N1500" i="4"/>
  <c r="O1500" i="4" s="1"/>
  <c r="N1499" i="4"/>
  <c r="O1499" i="4" s="1"/>
  <c r="N1498" i="4"/>
  <c r="O1498" i="4" s="1"/>
  <c r="N1497" i="4"/>
  <c r="O1497" i="4" s="1"/>
  <c r="N1496" i="4"/>
  <c r="O1496" i="4" s="1"/>
  <c r="N1495" i="4"/>
  <c r="O1495" i="4" s="1"/>
  <c r="N1494" i="4"/>
  <c r="O1494" i="4" s="1"/>
  <c r="N1493" i="4"/>
  <c r="O1493" i="4" s="1"/>
  <c r="N1492" i="4"/>
  <c r="O1492" i="4" s="1"/>
  <c r="N1491" i="4"/>
  <c r="O1491" i="4" s="1"/>
  <c r="N1490" i="4"/>
  <c r="O1490" i="4" s="1"/>
  <c r="N1489" i="4"/>
  <c r="O1489" i="4" s="1"/>
  <c r="N1488" i="4"/>
  <c r="O1488" i="4" s="1"/>
  <c r="N1487" i="4"/>
  <c r="O1487" i="4" s="1"/>
  <c r="N1486" i="4"/>
  <c r="O1486" i="4" s="1"/>
  <c r="N1485" i="4"/>
  <c r="O1485" i="4" s="1"/>
  <c r="N1484" i="4"/>
  <c r="O1484" i="4" s="1"/>
  <c r="N1483" i="4"/>
  <c r="O1483" i="4" s="1"/>
  <c r="N1482" i="4"/>
  <c r="O1482" i="4" s="1"/>
  <c r="N1481" i="4"/>
  <c r="O1481" i="4" s="1"/>
  <c r="N1480" i="4"/>
  <c r="O1480" i="4" s="1"/>
  <c r="N1479" i="4"/>
  <c r="O1479" i="4" s="1"/>
  <c r="N1478" i="4"/>
  <c r="O1478" i="4" s="1"/>
  <c r="N1477" i="4"/>
  <c r="O1477" i="4" s="1"/>
  <c r="N1476" i="4"/>
  <c r="O1476" i="4" s="1"/>
  <c r="N1475" i="4"/>
  <c r="O1475" i="4" s="1"/>
  <c r="N1474" i="4"/>
  <c r="O1474" i="4" s="1"/>
  <c r="N1473" i="4"/>
  <c r="O1473" i="4" s="1"/>
  <c r="N1472" i="4"/>
  <c r="O1472" i="4" s="1"/>
  <c r="N1471" i="4"/>
  <c r="O1471" i="4" s="1"/>
  <c r="N1470" i="4"/>
  <c r="O1470" i="4" s="1"/>
  <c r="N1469" i="4"/>
  <c r="O1469" i="4" s="1"/>
  <c r="N1468" i="4"/>
  <c r="O1468" i="4" s="1"/>
  <c r="N1467" i="4"/>
  <c r="O1467" i="4" s="1"/>
  <c r="N1466" i="4"/>
  <c r="O1466" i="4" s="1"/>
  <c r="N1465" i="4"/>
  <c r="O1465" i="4" s="1"/>
  <c r="N1464" i="4"/>
  <c r="O1464" i="4" s="1"/>
  <c r="N1463" i="4"/>
  <c r="O1463" i="4" s="1"/>
  <c r="N1462" i="4"/>
  <c r="O1462" i="4" s="1"/>
  <c r="N1461" i="4"/>
  <c r="O1461" i="4" s="1"/>
  <c r="N1460" i="4"/>
  <c r="O1460" i="4" s="1"/>
  <c r="N1459" i="4"/>
  <c r="O1459" i="4" s="1"/>
  <c r="N1458" i="4"/>
  <c r="O1458" i="4" s="1"/>
  <c r="N1457" i="4"/>
  <c r="O1457" i="4" s="1"/>
  <c r="N1456" i="4"/>
  <c r="O1456" i="4" s="1"/>
  <c r="N1455" i="4"/>
  <c r="O1455" i="4" s="1"/>
  <c r="N1454" i="4"/>
  <c r="O1454" i="4" s="1"/>
  <c r="N1453" i="4"/>
  <c r="O1453" i="4" s="1"/>
  <c r="N1452" i="4"/>
  <c r="O1452" i="4" s="1"/>
  <c r="N1451" i="4"/>
  <c r="O1451" i="4" s="1"/>
  <c r="N1450" i="4"/>
  <c r="O1450" i="4" s="1"/>
  <c r="N1449" i="4"/>
  <c r="O1449" i="4" s="1"/>
  <c r="N1448" i="4"/>
  <c r="O1448" i="4" s="1"/>
  <c r="N1447" i="4"/>
  <c r="O1447" i="4" s="1"/>
  <c r="N1446" i="4"/>
  <c r="O1446" i="4" s="1"/>
  <c r="N1445" i="4"/>
  <c r="O1445" i="4" s="1"/>
  <c r="N1444" i="4"/>
  <c r="O1444" i="4" s="1"/>
  <c r="N1443" i="4"/>
  <c r="O1443" i="4" s="1"/>
  <c r="N1442" i="4"/>
  <c r="O1442" i="4" s="1"/>
  <c r="N1441" i="4"/>
  <c r="O1441" i="4" s="1"/>
  <c r="N1440" i="4"/>
  <c r="O1440" i="4" s="1"/>
  <c r="N1439" i="4"/>
  <c r="O1439" i="4" s="1"/>
  <c r="N1438" i="4"/>
  <c r="O1438" i="4" s="1"/>
  <c r="N1437" i="4"/>
  <c r="O1437" i="4" s="1"/>
  <c r="N1436" i="4"/>
  <c r="O1436" i="4" s="1"/>
  <c r="N1435" i="4"/>
  <c r="O1435" i="4" s="1"/>
  <c r="N1434" i="4"/>
  <c r="O1434" i="4" s="1"/>
  <c r="N1433" i="4"/>
  <c r="O1433" i="4" s="1"/>
  <c r="N1432" i="4"/>
  <c r="O1432" i="4" s="1"/>
  <c r="N1431" i="4"/>
  <c r="O1431" i="4" s="1"/>
  <c r="N1430" i="4"/>
  <c r="O1430" i="4" s="1"/>
  <c r="N1429" i="4"/>
  <c r="O1429" i="4" s="1"/>
  <c r="N1428" i="4"/>
  <c r="O1428" i="4" s="1"/>
  <c r="N1427" i="4"/>
  <c r="O1427" i="4" s="1"/>
  <c r="N1426" i="4"/>
  <c r="O1426" i="4" s="1"/>
  <c r="N1425" i="4"/>
  <c r="O1425" i="4" s="1"/>
  <c r="N1424" i="4"/>
  <c r="O1424" i="4" s="1"/>
  <c r="N1423" i="4"/>
  <c r="O1423" i="4" s="1"/>
  <c r="N1422" i="4"/>
  <c r="O1422" i="4" s="1"/>
  <c r="N1421" i="4"/>
  <c r="O1421" i="4" s="1"/>
  <c r="N1420" i="4"/>
  <c r="O1420" i="4" s="1"/>
  <c r="N1419" i="4"/>
  <c r="O1419" i="4" s="1"/>
  <c r="N1418" i="4"/>
  <c r="O1418" i="4" s="1"/>
  <c r="N1417" i="4"/>
  <c r="O1417" i="4" s="1"/>
  <c r="N1416" i="4"/>
  <c r="O1416" i="4" s="1"/>
  <c r="N883" i="4"/>
  <c r="O883" i="4" s="1"/>
  <c r="N882" i="4"/>
  <c r="O882" i="4" s="1"/>
  <c r="N881" i="4"/>
  <c r="O881" i="4" s="1"/>
  <c r="N880" i="4"/>
  <c r="O880" i="4" s="1"/>
  <c r="N879" i="4"/>
  <c r="O879" i="4" s="1"/>
  <c r="N878" i="4"/>
  <c r="O878" i="4" s="1"/>
  <c r="N877" i="4"/>
  <c r="O877" i="4" s="1"/>
  <c r="N876" i="4"/>
  <c r="O876" i="4" s="1"/>
  <c r="N875" i="4"/>
  <c r="O875" i="4" s="1"/>
  <c r="N874" i="4"/>
  <c r="O874" i="4" s="1"/>
  <c r="N873" i="4"/>
  <c r="O873" i="4" s="1"/>
  <c r="N872" i="4"/>
  <c r="O872" i="4" s="1"/>
  <c r="N871" i="4"/>
  <c r="O871" i="4" s="1"/>
  <c r="N870" i="4"/>
  <c r="O870" i="4" s="1"/>
  <c r="N869" i="4"/>
  <c r="O869" i="4" s="1"/>
  <c r="N868" i="4"/>
  <c r="O868" i="4" s="1"/>
  <c r="N867" i="4"/>
  <c r="O867" i="4" s="1"/>
  <c r="N866" i="4"/>
  <c r="O866" i="4" s="1"/>
  <c r="N865" i="4"/>
  <c r="O865" i="4" s="1"/>
  <c r="N864" i="4"/>
  <c r="O864" i="4" s="1"/>
  <c r="N863" i="4"/>
  <c r="O863" i="4" s="1"/>
  <c r="N862" i="4"/>
  <c r="O862" i="4" s="1"/>
  <c r="N861" i="4"/>
  <c r="O861" i="4" s="1"/>
  <c r="N860" i="4"/>
  <c r="O860" i="4" s="1"/>
  <c r="N859" i="4"/>
  <c r="O859" i="4" s="1"/>
  <c r="N858" i="4"/>
  <c r="O858" i="4" s="1"/>
  <c r="N857" i="4"/>
  <c r="O857" i="4" s="1"/>
  <c r="N856" i="4"/>
  <c r="O856" i="4" s="1"/>
  <c r="N855" i="4"/>
  <c r="O855" i="4" s="1"/>
  <c r="N854" i="4"/>
  <c r="O854" i="4" s="1"/>
  <c r="N853" i="4"/>
  <c r="O853" i="4" s="1"/>
  <c r="N852" i="4"/>
  <c r="O852" i="4" s="1"/>
  <c r="N851" i="4"/>
  <c r="O851" i="4" s="1"/>
  <c r="N850" i="4"/>
  <c r="O850" i="4" s="1"/>
  <c r="N849" i="4"/>
  <c r="O849" i="4" s="1"/>
  <c r="N848" i="4"/>
  <c r="O848" i="4" s="1"/>
  <c r="N847" i="4"/>
  <c r="O847" i="4" s="1"/>
  <c r="N846" i="4"/>
  <c r="O846" i="4" s="1"/>
  <c r="N845" i="4"/>
  <c r="O845" i="4" s="1"/>
  <c r="N844" i="4"/>
  <c r="O844" i="4" s="1"/>
  <c r="N843" i="4"/>
  <c r="O843" i="4" s="1"/>
  <c r="N842" i="4"/>
  <c r="O842" i="4" s="1"/>
  <c r="N841" i="4"/>
  <c r="O841" i="4" s="1"/>
  <c r="N840" i="4"/>
  <c r="O840" i="4" s="1"/>
  <c r="N839" i="4"/>
  <c r="O839" i="4" s="1"/>
  <c r="N838" i="4"/>
  <c r="O838" i="4" s="1"/>
  <c r="N837" i="4"/>
  <c r="O837" i="4" s="1"/>
  <c r="N836" i="4"/>
  <c r="O836" i="4" s="1"/>
  <c r="N835" i="4"/>
  <c r="O835" i="4" s="1"/>
  <c r="N834" i="4"/>
  <c r="O834" i="4" s="1"/>
  <c r="N833" i="4"/>
  <c r="O833" i="4" s="1"/>
  <c r="N832" i="4"/>
  <c r="O832" i="4" s="1"/>
  <c r="N831" i="4"/>
  <c r="O831" i="4" s="1"/>
  <c r="N830" i="4"/>
  <c r="O830" i="4" s="1"/>
  <c r="N829" i="4"/>
  <c r="O829" i="4" s="1"/>
  <c r="N828" i="4"/>
  <c r="O828" i="4" s="1"/>
  <c r="N827" i="4"/>
  <c r="O827" i="4" s="1"/>
  <c r="N826" i="4"/>
  <c r="O826" i="4" s="1"/>
  <c r="N825" i="4"/>
  <c r="O825" i="4" s="1"/>
  <c r="N824" i="4"/>
  <c r="O824" i="4" s="1"/>
  <c r="N823" i="4"/>
  <c r="O823" i="4" s="1"/>
  <c r="N822" i="4"/>
  <c r="O822" i="4" s="1"/>
  <c r="N821" i="4"/>
  <c r="O821" i="4" s="1"/>
  <c r="N820" i="4"/>
  <c r="O820" i="4" s="1"/>
  <c r="N819" i="4"/>
  <c r="O819" i="4" s="1"/>
  <c r="N818" i="4"/>
  <c r="O818" i="4" s="1"/>
  <c r="N817" i="4"/>
  <c r="O817" i="4" s="1"/>
  <c r="N816" i="4"/>
  <c r="O816" i="4" s="1"/>
  <c r="N815" i="4"/>
  <c r="O815" i="4" s="1"/>
  <c r="N814" i="4"/>
  <c r="O814" i="4" s="1"/>
  <c r="N813" i="4"/>
  <c r="O813" i="4" s="1"/>
  <c r="N812" i="4"/>
  <c r="O812" i="4" s="1"/>
  <c r="N811" i="4"/>
  <c r="O811" i="4" s="1"/>
  <c r="N810" i="4"/>
  <c r="O810" i="4" s="1"/>
  <c r="N809" i="4"/>
  <c r="O809" i="4" s="1"/>
  <c r="N808" i="4"/>
  <c r="O808" i="4" s="1"/>
  <c r="N807" i="4"/>
  <c r="O807" i="4" s="1"/>
  <c r="N806" i="4"/>
  <c r="O806" i="4" s="1"/>
  <c r="N805" i="4"/>
  <c r="O805" i="4" s="1"/>
  <c r="N804" i="4"/>
  <c r="O804" i="4" s="1"/>
  <c r="N803" i="4"/>
  <c r="O803" i="4" s="1"/>
  <c r="N802" i="4"/>
  <c r="O802" i="4" s="1"/>
  <c r="N801" i="4"/>
  <c r="O801" i="4" s="1"/>
  <c r="N800" i="4"/>
  <c r="O800" i="4" s="1"/>
  <c r="N799" i="4"/>
  <c r="O799" i="4" s="1"/>
  <c r="N798" i="4"/>
  <c r="O798" i="4" s="1"/>
  <c r="N797" i="4"/>
  <c r="O797" i="4" s="1"/>
  <c r="N796" i="4"/>
  <c r="O796" i="4" s="1"/>
  <c r="N795" i="4"/>
  <c r="O795" i="4" s="1"/>
  <c r="N794" i="4"/>
  <c r="O794" i="4" s="1"/>
  <c r="N793" i="4"/>
  <c r="O793" i="4" s="1"/>
  <c r="N792" i="4"/>
  <c r="O792" i="4" s="1"/>
  <c r="N791" i="4"/>
  <c r="O791" i="4" s="1"/>
  <c r="N790" i="4"/>
  <c r="O790" i="4" s="1"/>
  <c r="N789" i="4"/>
  <c r="O789" i="4" s="1"/>
  <c r="N788" i="4"/>
  <c r="O788" i="4" s="1"/>
  <c r="N787" i="4"/>
  <c r="O787" i="4" s="1"/>
  <c r="N786" i="4"/>
  <c r="O786" i="4" s="1"/>
  <c r="N785" i="4"/>
  <c r="O785" i="4" s="1"/>
  <c r="N784" i="4"/>
  <c r="O784" i="4" s="1"/>
  <c r="N783" i="4"/>
  <c r="O783" i="4" s="1"/>
  <c r="N782" i="4"/>
  <c r="O782" i="4" s="1"/>
  <c r="N781" i="4"/>
  <c r="O781" i="4" s="1"/>
  <c r="N780" i="4"/>
  <c r="O780" i="4" s="1"/>
  <c r="N779" i="4"/>
  <c r="O779" i="4" s="1"/>
  <c r="N778" i="4"/>
  <c r="O778" i="4" s="1"/>
  <c r="N777" i="4"/>
  <c r="O777" i="4" s="1"/>
  <c r="N776" i="4"/>
  <c r="O776" i="4" s="1"/>
  <c r="N775" i="4"/>
  <c r="O775" i="4" s="1"/>
  <c r="N774" i="4"/>
  <c r="O774" i="4" s="1"/>
  <c r="N773" i="4"/>
  <c r="O773" i="4" s="1"/>
  <c r="N772" i="4"/>
  <c r="O772" i="4" s="1"/>
  <c r="N771" i="4"/>
  <c r="O771" i="4" s="1"/>
  <c r="N770" i="4"/>
  <c r="O770" i="4" s="1"/>
  <c r="N261" i="4"/>
  <c r="O261" i="4" s="1"/>
  <c r="N260" i="4"/>
  <c r="O260" i="4" s="1"/>
  <c r="N259" i="4"/>
  <c r="O259" i="4" s="1"/>
  <c r="N258" i="4"/>
  <c r="O258" i="4" s="1"/>
  <c r="N257" i="4"/>
  <c r="O257" i="4" s="1"/>
  <c r="N256" i="4"/>
  <c r="O256" i="4" s="1"/>
  <c r="N255" i="4"/>
  <c r="O255" i="4" s="1"/>
  <c r="N254" i="4"/>
  <c r="O254" i="4" s="1"/>
  <c r="N253" i="4"/>
  <c r="O253" i="4" s="1"/>
  <c r="N252" i="4"/>
  <c r="O252" i="4" s="1"/>
  <c r="N251" i="4"/>
  <c r="O251" i="4" s="1"/>
  <c r="N250" i="4"/>
  <c r="O250" i="4" s="1"/>
  <c r="N249" i="4"/>
  <c r="O249" i="4" s="1"/>
  <c r="N248" i="4"/>
  <c r="O248" i="4" s="1"/>
  <c r="N247" i="4"/>
  <c r="O247" i="4" s="1"/>
  <c r="N246" i="4"/>
  <c r="O246" i="4" s="1"/>
  <c r="N245" i="4"/>
  <c r="O245" i="4" s="1"/>
  <c r="N244" i="4"/>
  <c r="O244" i="4" s="1"/>
  <c r="N243" i="4"/>
  <c r="O243" i="4" s="1"/>
  <c r="N242" i="4"/>
  <c r="O242" i="4" s="1"/>
  <c r="N241" i="4"/>
  <c r="O241" i="4" s="1"/>
  <c r="N240" i="4"/>
  <c r="O240" i="4" s="1"/>
  <c r="N239" i="4"/>
  <c r="O239" i="4" s="1"/>
  <c r="N238" i="4"/>
  <c r="O238" i="4" s="1"/>
  <c r="N237" i="4"/>
  <c r="O237" i="4" s="1"/>
  <c r="N236" i="4"/>
  <c r="O236" i="4" s="1"/>
  <c r="N235" i="4"/>
  <c r="O235" i="4" s="1"/>
  <c r="N234" i="4"/>
  <c r="O234" i="4" s="1"/>
  <c r="N233" i="4"/>
  <c r="O233" i="4" s="1"/>
  <c r="N232" i="4"/>
  <c r="O232" i="4" s="1"/>
  <c r="N231" i="4"/>
  <c r="O231" i="4" s="1"/>
  <c r="N6175" i="4"/>
  <c r="O6175" i="4" s="1"/>
  <c r="N5817" i="4"/>
  <c r="O5817" i="4" s="1"/>
  <c r="N5816" i="4"/>
  <c r="O5816" i="4" s="1"/>
  <c r="N5815" i="4"/>
  <c r="O5815" i="4" s="1"/>
  <c r="N5802" i="4"/>
  <c r="O5802" i="4" s="1"/>
  <c r="N5788" i="4"/>
  <c r="O5788" i="4" s="1"/>
  <c r="N5774" i="4"/>
  <c r="O5774" i="4" s="1"/>
  <c r="N5744" i="4"/>
  <c r="O5744" i="4" s="1"/>
  <c r="N5700" i="4"/>
  <c r="O5700" i="4" s="1"/>
  <c r="N5686" i="4"/>
  <c r="O5686" i="4" s="1"/>
  <c r="N5608" i="4"/>
  <c r="O5608" i="4" s="1"/>
  <c r="N5594" i="4"/>
  <c r="O5594" i="4" s="1"/>
  <c r="N5579" i="4"/>
  <c r="O5579" i="4" s="1"/>
  <c r="N5578" i="4"/>
  <c r="O5578" i="4" s="1"/>
  <c r="N5567" i="4"/>
  <c r="O5567" i="4" s="1"/>
  <c r="N5566" i="4"/>
  <c r="O5566" i="4" s="1"/>
  <c r="N5565" i="4"/>
  <c r="O5565" i="4" s="1"/>
  <c r="N5552" i="4"/>
  <c r="O5552" i="4" s="1"/>
  <c r="N5537" i="4"/>
  <c r="O5537" i="4" s="1"/>
  <c r="N5520" i="4"/>
  <c r="O5520" i="4" s="1"/>
  <c r="N5140" i="4"/>
  <c r="O5140" i="4" s="1"/>
  <c r="N5123" i="4"/>
  <c r="O5123" i="4" s="1"/>
  <c r="N5108" i="4"/>
  <c r="O5108" i="4" s="1"/>
  <c r="N5089" i="4"/>
  <c r="O5089" i="4" s="1"/>
  <c r="N5074" i="4"/>
  <c r="O5074" i="4" s="1"/>
  <c r="N5003" i="4"/>
  <c r="O5003" i="4" s="1"/>
  <c r="N4988" i="4"/>
  <c r="O4988" i="4" s="1"/>
  <c r="N4971" i="4"/>
  <c r="O4971" i="4" s="1"/>
  <c r="N4937" i="4"/>
  <c r="O4937" i="4" s="1"/>
  <c r="N4922" i="4"/>
  <c r="O4922" i="4" s="1"/>
  <c r="N4905" i="4"/>
  <c r="O4905" i="4" s="1"/>
  <c r="N4638" i="4"/>
  <c r="O4638" i="4" s="1"/>
  <c r="N4606" i="4"/>
  <c r="O4606" i="4" s="1"/>
  <c r="N4605" i="4"/>
  <c r="O4605" i="4" s="1"/>
  <c r="N4588" i="4"/>
  <c r="O4588" i="4" s="1"/>
  <c r="N4570" i="4"/>
  <c r="O4570" i="4" s="1"/>
  <c r="N4550" i="4"/>
  <c r="O4550" i="4" s="1"/>
  <c r="N4534" i="4"/>
  <c r="O4534" i="4" s="1"/>
  <c r="N4518" i="4"/>
  <c r="O4518" i="4" s="1"/>
  <c r="N4469" i="4"/>
  <c r="O4469" i="4" s="1"/>
  <c r="N4468" i="4"/>
  <c r="O4468" i="4" s="1"/>
  <c r="N4467" i="4"/>
  <c r="O4467" i="4" s="1"/>
  <c r="N4301" i="4"/>
  <c r="O4301" i="4" s="1"/>
  <c r="N4300" i="4"/>
  <c r="O4300" i="4" s="1"/>
  <c r="N4264" i="4"/>
  <c r="O4264" i="4" s="1"/>
  <c r="N3773" i="4"/>
  <c r="O3773" i="4" s="1"/>
  <c r="N3757" i="4"/>
  <c r="O3757" i="4" s="1"/>
  <c r="N3735" i="4"/>
  <c r="O3735" i="4" s="1"/>
  <c r="N3715" i="4"/>
  <c r="O3715" i="4" s="1"/>
  <c r="N3714" i="4"/>
  <c r="O3714" i="4" s="1"/>
  <c r="N3697" i="4"/>
  <c r="O3697" i="4" s="1"/>
  <c r="N3678" i="4"/>
  <c r="O3678" i="4" s="1"/>
  <c r="N3642" i="4"/>
  <c r="O3642" i="4" s="1"/>
  <c r="N3093" i="4"/>
  <c r="O3093" i="4" s="1"/>
  <c r="N3076" i="4"/>
  <c r="O3076" i="4" s="1"/>
  <c r="N3056" i="4"/>
  <c r="O3056" i="4" s="1"/>
  <c r="N6258" i="4"/>
  <c r="O6258" i="4" s="1"/>
  <c r="N5796" i="4"/>
  <c r="O5796" i="4" s="1"/>
  <c r="N5795" i="4"/>
  <c r="O5795" i="4" s="1"/>
  <c r="N5783" i="4"/>
  <c r="O5783" i="4" s="1"/>
  <c r="N5782" i="4"/>
  <c r="O5782" i="4" s="1"/>
  <c r="N5770" i="4"/>
  <c r="O5770" i="4" s="1"/>
  <c r="N5769" i="4"/>
  <c r="O5769" i="4" s="1"/>
  <c r="N5558" i="4"/>
  <c r="O5558" i="4" s="1"/>
  <c r="N5547" i="4"/>
  <c r="O5547" i="4" s="1"/>
  <c r="N5546" i="4"/>
  <c r="O5546" i="4" s="1"/>
  <c r="N5535" i="4"/>
  <c r="O5535" i="4" s="1"/>
  <c r="N5534" i="4"/>
  <c r="O5534" i="4" s="1"/>
  <c r="N5523" i="4"/>
  <c r="O5523" i="4" s="1"/>
  <c r="N5522" i="4"/>
  <c r="O5522" i="4" s="1"/>
  <c r="N5521" i="4"/>
  <c r="O5521" i="4" s="1"/>
  <c r="N4928" i="4"/>
  <c r="O4928" i="4" s="1"/>
  <c r="N4927" i="4"/>
  <c r="O4927" i="4" s="1"/>
  <c r="N4913" i="4"/>
  <c r="O4913" i="4" s="1"/>
  <c r="N4912" i="4"/>
  <c r="O4912" i="4" s="1"/>
  <c r="N4648" i="4"/>
  <c r="O4648" i="4" s="1"/>
  <c r="N4647" i="4"/>
  <c r="O4647" i="4" s="1"/>
  <c r="N4632" i="4"/>
  <c r="O4632" i="4" s="1"/>
  <c r="N4592" i="4"/>
  <c r="O4592" i="4" s="1"/>
  <c r="N4591" i="4"/>
  <c r="O4591" i="4" s="1"/>
  <c r="N4576" i="4"/>
  <c r="O4576" i="4" s="1"/>
  <c r="N4575" i="4"/>
  <c r="O4575" i="4" s="1"/>
  <c r="N4562" i="4"/>
  <c r="O4562" i="4" s="1"/>
  <c r="N4547" i="4"/>
  <c r="O4547" i="4" s="1"/>
  <c r="N4546" i="4"/>
  <c r="O4546" i="4" s="1"/>
  <c r="N4532" i="4"/>
  <c r="O4532" i="4" s="1"/>
  <c r="N4516" i="4"/>
  <c r="O4516" i="4" s="1"/>
  <c r="N4515" i="4"/>
  <c r="O4515" i="4" s="1"/>
  <c r="N4329" i="4"/>
  <c r="O4329" i="4" s="1"/>
  <c r="N4327" i="4"/>
  <c r="O4327" i="4" s="1"/>
  <c r="N4314" i="4"/>
  <c r="O4314" i="4" s="1"/>
  <c r="N4313" i="4"/>
  <c r="O4313" i="4" s="1"/>
  <c r="N4288" i="4"/>
  <c r="O4288" i="4" s="1"/>
  <c r="N4287" i="4"/>
  <c r="O4287" i="4" s="1"/>
  <c r="N4273" i="4"/>
  <c r="O4273" i="4" s="1"/>
  <c r="N4272" i="4"/>
  <c r="O4272" i="4" s="1"/>
  <c r="N3769" i="4"/>
  <c r="O3769" i="4" s="1"/>
  <c r="N3755" i="4"/>
  <c r="O3755" i="4" s="1"/>
  <c r="N3754" i="4"/>
  <c r="O3754" i="4" s="1"/>
  <c r="N3723" i="4"/>
  <c r="O3723" i="4" s="1"/>
  <c r="N3722" i="4"/>
  <c r="O3722" i="4" s="1"/>
  <c r="N3706" i="4"/>
  <c r="O3706" i="4" s="1"/>
  <c r="N3705" i="4"/>
  <c r="O3705" i="4" s="1"/>
  <c r="N3692" i="4"/>
  <c r="O3692" i="4" s="1"/>
  <c r="N3691" i="4"/>
  <c r="O3691" i="4" s="1"/>
  <c r="N3690" i="4"/>
  <c r="O3690" i="4" s="1"/>
  <c r="N3675" i="4"/>
  <c r="O3675" i="4" s="1"/>
  <c r="N3673" i="4"/>
  <c r="O3673" i="4" s="1"/>
  <c r="N3672" i="4"/>
  <c r="O3672" i="4" s="1"/>
  <c r="N3090" i="4"/>
  <c r="O3090" i="4" s="1"/>
  <c r="N3089" i="4"/>
  <c r="O3089" i="4" s="1"/>
  <c r="N3059" i="4"/>
  <c r="O3059" i="4" s="1"/>
  <c r="N3058" i="4"/>
  <c r="O3058" i="4" s="1"/>
  <c r="N3042" i="4"/>
  <c r="O3042" i="4" s="1"/>
  <c r="N3041" i="4"/>
  <c r="O3041" i="4" s="1"/>
  <c r="N3040" i="4"/>
  <c r="O3040" i="4" s="1"/>
  <c r="N6186" i="4"/>
  <c r="O6186" i="4" s="1"/>
  <c r="N5822" i="4"/>
  <c r="O5822" i="4" s="1"/>
  <c r="N5810" i="4"/>
  <c r="O5810" i="4" s="1"/>
  <c r="N5809" i="4"/>
  <c r="O5809" i="4" s="1"/>
  <c r="N5786" i="4"/>
  <c r="O5786" i="4" s="1"/>
  <c r="N5785" i="4"/>
  <c r="O5785" i="4" s="1"/>
  <c r="N5784" i="4"/>
  <c r="O5784" i="4" s="1"/>
  <c r="N5773" i="4"/>
  <c r="O5773" i="4" s="1"/>
  <c r="N5762" i="4"/>
  <c r="O5762" i="4" s="1"/>
  <c r="N5750" i="4"/>
  <c r="O5750" i="4" s="1"/>
  <c r="N5736" i="4"/>
  <c r="O5736" i="4" s="1"/>
  <c r="N5710" i="4"/>
  <c r="O5710" i="4" s="1"/>
  <c r="N5698" i="4"/>
  <c r="O5698" i="4" s="1"/>
  <c r="N5621" i="4"/>
  <c r="O5621" i="4" s="1"/>
  <c r="N5609" i="4"/>
  <c r="O5609" i="4" s="1"/>
  <c r="N5599" i="4"/>
  <c r="O5599" i="4" s="1"/>
  <c r="N5585" i="4"/>
  <c r="O5585" i="4" s="1"/>
  <c r="N5571" i="4"/>
  <c r="O5571" i="4" s="1"/>
  <c r="N5557" i="4"/>
  <c r="O5557" i="4" s="1"/>
  <c r="N5544" i="4"/>
  <c r="O5544" i="4" s="1"/>
  <c r="N5536" i="4"/>
  <c r="O5536" i="4" s="1"/>
  <c r="N5524" i="4"/>
  <c r="O5524" i="4" s="1"/>
  <c r="N5131" i="4"/>
  <c r="O5131" i="4" s="1"/>
  <c r="N5130" i="4"/>
  <c r="O5130" i="4" s="1"/>
  <c r="N5129" i="4"/>
  <c r="O5129" i="4" s="1"/>
  <c r="N5107" i="4"/>
  <c r="O5107" i="4" s="1"/>
  <c r="N5105" i="4"/>
  <c r="O5105" i="4" s="1"/>
  <c r="N5104" i="4"/>
  <c r="O5104" i="4" s="1"/>
  <c r="N5094" i="4"/>
  <c r="O5094" i="4" s="1"/>
  <c r="N5093" i="4"/>
  <c r="O5093" i="4" s="1"/>
  <c r="N5079" i="4"/>
  <c r="O5079" i="4" s="1"/>
  <c r="N5078" i="4"/>
  <c r="O5078" i="4" s="1"/>
  <c r="N5010" i="4"/>
  <c r="O5010" i="4" s="1"/>
  <c r="N4996" i="4"/>
  <c r="O4996" i="4" s="1"/>
  <c r="N4995" i="4"/>
  <c r="O4995" i="4" s="1"/>
  <c r="N4966" i="4"/>
  <c r="O4966" i="4" s="1"/>
  <c r="N4965" i="4"/>
  <c r="O4965" i="4" s="1"/>
  <c r="N4953" i="4"/>
  <c r="O4953" i="4" s="1"/>
  <c r="N4952" i="4"/>
  <c r="O4952" i="4" s="1"/>
  <c r="N4930" i="4"/>
  <c r="O4930" i="4" s="1"/>
  <c r="N4929" i="4"/>
  <c r="O4929" i="4" s="1"/>
  <c r="N4915" i="4"/>
  <c r="O4915" i="4" s="1"/>
  <c r="N4914" i="4"/>
  <c r="O4914" i="4" s="1"/>
  <c r="N4900" i="4"/>
  <c r="O4900" i="4" s="1"/>
  <c r="N4899" i="4"/>
  <c r="O4899" i="4" s="1"/>
  <c r="N4624" i="4"/>
  <c r="O4624" i="4" s="1"/>
  <c r="N4623" i="4"/>
  <c r="O4623" i="4" s="1"/>
  <c r="N4621" i="4"/>
  <c r="O4621" i="4" s="1"/>
  <c r="N4610" i="4"/>
  <c r="O4610" i="4" s="1"/>
  <c r="N4609" i="4"/>
  <c r="O4609" i="4" s="1"/>
  <c r="N4578" i="4"/>
  <c r="O4578" i="4" s="1"/>
  <c r="N4577" i="4"/>
  <c r="O4577" i="4" s="1"/>
  <c r="N4566" i="4"/>
  <c r="O4566" i="4" s="1"/>
  <c r="N4565" i="4"/>
  <c r="O4565" i="4" s="1"/>
  <c r="N4526" i="4"/>
  <c r="O4526" i="4" s="1"/>
  <c r="N4525" i="4"/>
  <c r="O4525" i="4" s="1"/>
  <c r="N4524" i="4"/>
  <c r="O4524" i="4" s="1"/>
  <c r="N4472" i="4"/>
  <c r="O4472" i="4" s="1"/>
  <c r="N4470" i="4"/>
  <c r="O4470" i="4" s="1"/>
  <c r="N4294" i="4"/>
  <c r="O4294" i="4" s="1"/>
  <c r="N4278" i="4"/>
  <c r="O4278" i="4" s="1"/>
  <c r="N4277" i="4"/>
  <c r="O4277" i="4" s="1"/>
  <c r="N3778" i="4"/>
  <c r="O3778" i="4" s="1"/>
  <c r="N3777" i="4"/>
  <c r="O3777" i="4" s="1"/>
  <c r="N3748" i="4"/>
  <c r="O3748" i="4" s="1"/>
  <c r="N3747" i="4"/>
  <c r="O3747" i="4" s="1"/>
  <c r="N3703" i="4"/>
  <c r="O3703" i="4" s="1"/>
  <c r="N3702" i="4"/>
  <c r="O3702" i="4" s="1"/>
  <c r="N3701" i="4"/>
  <c r="O3701" i="4" s="1"/>
  <c r="N3644" i="4"/>
  <c r="O3644" i="4" s="1"/>
  <c r="N3643" i="4"/>
  <c r="O3643" i="4" s="1"/>
  <c r="N3097" i="4"/>
  <c r="O3097" i="4" s="1"/>
  <c r="N3096" i="4"/>
  <c r="O3096" i="4" s="1"/>
  <c r="N3081" i="4"/>
  <c r="O3081" i="4" s="1"/>
  <c r="N6190" i="4"/>
  <c r="O6190" i="4" s="1"/>
  <c r="N6188" i="4"/>
  <c r="O6188" i="4" s="1"/>
  <c r="N6187" i="4"/>
  <c r="O6187" i="4" s="1"/>
  <c r="N6174" i="4"/>
  <c r="O6174" i="4" s="1"/>
  <c r="N5803" i="4"/>
  <c r="O5803" i="4" s="1"/>
  <c r="N5789" i="4"/>
  <c r="O5789" i="4" s="1"/>
  <c r="N5776" i="4"/>
  <c r="O5776" i="4" s="1"/>
  <c r="N5775" i="4"/>
  <c r="O5775" i="4" s="1"/>
  <c r="N5761" i="4"/>
  <c r="O5761" i="4" s="1"/>
  <c r="N5760" i="4"/>
  <c r="O5760" i="4" s="1"/>
  <c r="N5743" i="4"/>
  <c r="O5743" i="4" s="1"/>
  <c r="N5699" i="4"/>
  <c r="O5699" i="4" s="1"/>
  <c r="N5685" i="4"/>
  <c r="O5685" i="4" s="1"/>
  <c r="N5684" i="4"/>
  <c r="O5684" i="4" s="1"/>
  <c r="N5607" i="4"/>
  <c r="O5607" i="4" s="1"/>
  <c r="N5593" i="4"/>
  <c r="O5593" i="4" s="1"/>
  <c r="N5577" i="4"/>
  <c r="O5577" i="4" s="1"/>
  <c r="N5553" i="4"/>
  <c r="O5553" i="4" s="1"/>
  <c r="N5538" i="4"/>
  <c r="O5538" i="4" s="1"/>
  <c r="N5141" i="4"/>
  <c r="O5141" i="4" s="1"/>
  <c r="N5124" i="4"/>
  <c r="O5124" i="4" s="1"/>
  <c r="N5109" i="4"/>
  <c r="O5109" i="4" s="1"/>
  <c r="N5090" i="4"/>
  <c r="O5090" i="4" s="1"/>
  <c r="N5075" i="4"/>
  <c r="O5075" i="4" s="1"/>
  <c r="N4989" i="4"/>
  <c r="O4989" i="4" s="1"/>
  <c r="N4974" i="4"/>
  <c r="O4974" i="4" s="1"/>
  <c r="N4957" i="4"/>
  <c r="O4957" i="4" s="1"/>
  <c r="N4938" i="4"/>
  <c r="O4938" i="4" s="1"/>
  <c r="N4923" i="4"/>
  <c r="O4923" i="4" s="1"/>
  <c r="N4907" i="4"/>
  <c r="O4907" i="4" s="1"/>
  <c r="N4906" i="4"/>
  <c r="O4906" i="4" s="1"/>
  <c r="N4626" i="4"/>
  <c r="O4626" i="4" s="1"/>
  <c r="N4590" i="4"/>
  <c r="O4590" i="4" s="1"/>
  <c r="N4589" i="4"/>
  <c r="O4589" i="4" s="1"/>
  <c r="N4571" i="4"/>
  <c r="O4571" i="4" s="1"/>
  <c r="N4553" i="4"/>
  <c r="O4553" i="4" s="1"/>
  <c r="N4535" i="4"/>
  <c r="O4535" i="4" s="1"/>
  <c r="N4519" i="4"/>
  <c r="O4519" i="4" s="1"/>
  <c r="N4506" i="4"/>
  <c r="O4506" i="4" s="1"/>
  <c r="N4488" i="4"/>
  <c r="O4488" i="4" s="1"/>
  <c r="N4487" i="4"/>
  <c r="O4487" i="4" s="1"/>
  <c r="N4322" i="4"/>
  <c r="O4322" i="4" s="1"/>
  <c r="N4304" i="4"/>
  <c r="O4304" i="4" s="1"/>
  <c r="N4289" i="4"/>
  <c r="O4289" i="4" s="1"/>
  <c r="N4271" i="4"/>
  <c r="O4271" i="4" s="1"/>
  <c r="N3782" i="4"/>
  <c r="O3782" i="4" s="1"/>
  <c r="N3764" i="4"/>
  <c r="O3764" i="4" s="1"/>
  <c r="N3763" i="4"/>
  <c r="O3763" i="4" s="1"/>
  <c r="N3746" i="4"/>
  <c r="O3746" i="4" s="1"/>
  <c r="N3727" i="4"/>
  <c r="O3727" i="4" s="1"/>
  <c r="N3710" i="4"/>
  <c r="O3710" i="4" s="1"/>
  <c r="N3669" i="4"/>
  <c r="O3669" i="4" s="1"/>
  <c r="N3652" i="4"/>
  <c r="O3652" i="4" s="1"/>
  <c r="N3651" i="4"/>
  <c r="O3651" i="4" s="1"/>
  <c r="N3101" i="4"/>
  <c r="O3101" i="4" s="1"/>
  <c r="N3100" i="4"/>
  <c r="O3100" i="4" s="1"/>
  <c r="N3062" i="4"/>
  <c r="O3062" i="4" s="1"/>
  <c r="N3047" i="4"/>
  <c r="O3047" i="4" s="1"/>
  <c r="N6191" i="4"/>
  <c r="O6191" i="4" s="1"/>
  <c r="N6176" i="4"/>
  <c r="O6176" i="4" s="1"/>
  <c r="N5801" i="4"/>
  <c r="O5801" i="4" s="1"/>
  <c r="N5787" i="4"/>
  <c r="O5787" i="4" s="1"/>
  <c r="N5768" i="4"/>
  <c r="O5768" i="4" s="1"/>
  <c r="N5752" i="4"/>
  <c r="O5752" i="4" s="1"/>
  <c r="N5737" i="4"/>
  <c r="O5737" i="4" s="1"/>
  <c r="N5708" i="4"/>
  <c r="O5708" i="4" s="1"/>
  <c r="N5689" i="4"/>
  <c r="O5689" i="4" s="1"/>
  <c r="N5688" i="4"/>
  <c r="O5688" i="4" s="1"/>
  <c r="N5612" i="4"/>
  <c r="O5612" i="4" s="1"/>
  <c r="N5596" i="4"/>
  <c r="O5596" i="4" s="1"/>
  <c r="N5580" i="4"/>
  <c r="O5580" i="4" s="1"/>
  <c r="N5564" i="4"/>
  <c r="O5564" i="4" s="1"/>
  <c r="N5563" i="4"/>
  <c r="O5563" i="4" s="1"/>
  <c r="N5527" i="4"/>
  <c r="O5527" i="4" s="1"/>
  <c r="N5148" i="4"/>
  <c r="O5148" i="4" s="1"/>
  <c r="N5133" i="4"/>
  <c r="O5133" i="4" s="1"/>
  <c r="N5100" i="4"/>
  <c r="O5100" i="4" s="1"/>
  <c r="N5085" i="4"/>
  <c r="O5085" i="4" s="1"/>
  <c r="N4991" i="4"/>
  <c r="O4991" i="4" s="1"/>
  <c r="N4976" i="4"/>
  <c r="O4976" i="4" s="1"/>
  <c r="N4959" i="4"/>
  <c r="O4959" i="4" s="1"/>
  <c r="N4943" i="4"/>
  <c r="O4943" i="4" s="1"/>
  <c r="N4942" i="4"/>
  <c r="O4942" i="4" s="1"/>
  <c r="N4940" i="4"/>
  <c r="O4940" i="4" s="1"/>
  <c r="N4939" i="4"/>
  <c r="O4939" i="4" s="1"/>
  <c r="N4924" i="4"/>
  <c r="O4924" i="4" s="1"/>
  <c r="N4625" i="4"/>
  <c r="O4625" i="4" s="1"/>
  <c r="N4563" i="4"/>
  <c r="O4563" i="4" s="1"/>
  <c r="N4545" i="4"/>
  <c r="O4545" i="4" s="1"/>
  <c r="N4521" i="4"/>
  <c r="O4521" i="4" s="1"/>
  <c r="N4520" i="4"/>
  <c r="O4520" i="4" s="1"/>
  <c r="N4308" i="4"/>
  <c r="O4308" i="4" s="1"/>
  <c r="N4306" i="4"/>
  <c r="O4306" i="4" s="1"/>
  <c r="N4305" i="4"/>
  <c r="O4305" i="4" s="1"/>
  <c r="N4285" i="4"/>
  <c r="O4285" i="4" s="1"/>
  <c r="N4283" i="4"/>
  <c r="O4283" i="4" s="1"/>
  <c r="N4282" i="4"/>
  <c r="O4282" i="4" s="1"/>
  <c r="N4281" i="4"/>
  <c r="O4281" i="4" s="1"/>
  <c r="N4267" i="4"/>
  <c r="O4267" i="4" s="1"/>
  <c r="N4266" i="4"/>
  <c r="O4266" i="4" s="1"/>
  <c r="N3758" i="4"/>
  <c r="O3758" i="4" s="1"/>
  <c r="N3741" i="4"/>
  <c r="O3741" i="4" s="1"/>
  <c r="N3720" i="4"/>
  <c r="O3720" i="4" s="1"/>
  <c r="N3719" i="4"/>
  <c r="O3719" i="4" s="1"/>
  <c r="N3700" i="4"/>
  <c r="O3700" i="4" s="1"/>
  <c r="N3683" i="4"/>
  <c r="O3683" i="4" s="1"/>
  <c r="N3666" i="4"/>
  <c r="O3666" i="4" s="1"/>
  <c r="N3647" i="4"/>
  <c r="O3647" i="4" s="1"/>
  <c r="N3141" i="4"/>
  <c r="O3141" i="4" s="1"/>
  <c r="N3064" i="4"/>
  <c r="O3064" i="4" s="1"/>
  <c r="N3044" i="4"/>
  <c r="O3044" i="4" s="1"/>
  <c r="N3043" i="4"/>
  <c r="O3043" i="4" s="1"/>
  <c r="N6183" i="4"/>
  <c r="O6183" i="4" s="1"/>
  <c r="N5825" i="4"/>
  <c r="O5825" i="4" s="1"/>
  <c r="N5808" i="4"/>
  <c r="O5808" i="4" s="1"/>
  <c r="N5792" i="4"/>
  <c r="O5792" i="4" s="1"/>
  <c r="N5778" i="4"/>
  <c r="O5778" i="4" s="1"/>
  <c r="N5763" i="4"/>
  <c r="O5763" i="4" s="1"/>
  <c r="N5697" i="4"/>
  <c r="O5697" i="4" s="1"/>
  <c r="N5678" i="4"/>
  <c r="O5678" i="4" s="1"/>
  <c r="N5613" i="4"/>
  <c r="O5613" i="4" s="1"/>
  <c r="N5611" i="4"/>
  <c r="O5611" i="4" s="1"/>
  <c r="N5610" i="4"/>
  <c r="O5610" i="4" s="1"/>
  <c r="N5595" i="4"/>
  <c r="O5595" i="4" s="1"/>
  <c r="N5549" i="4"/>
  <c r="O5549" i="4" s="1"/>
  <c r="N5548" i="4"/>
  <c r="O5548" i="4" s="1"/>
  <c r="N5151" i="4"/>
  <c r="O5151" i="4" s="1"/>
  <c r="N5150" i="4"/>
  <c r="O5150" i="4" s="1"/>
  <c r="N5149" i="4"/>
  <c r="O5149" i="4" s="1"/>
  <c r="N5135" i="4"/>
  <c r="O5135" i="4" s="1"/>
  <c r="N5120" i="4"/>
  <c r="O5120" i="4" s="1"/>
  <c r="N5088" i="4"/>
  <c r="O5088" i="4" s="1"/>
  <c r="N5073" i="4"/>
  <c r="O5073" i="4" s="1"/>
  <c r="N5009" i="4"/>
  <c r="O5009" i="4" s="1"/>
  <c r="N4992" i="4"/>
  <c r="O4992" i="4" s="1"/>
  <c r="N4977" i="4"/>
  <c r="O4977" i="4" s="1"/>
  <c r="N4945" i="4"/>
  <c r="O4945" i="4" s="1"/>
  <c r="N4926" i="4"/>
  <c r="O4926" i="4" s="1"/>
  <c r="N4910" i="4"/>
  <c r="O4910" i="4" s="1"/>
  <c r="N4909" i="4"/>
  <c r="O4909" i="4" s="1"/>
  <c r="N4643" i="4"/>
  <c r="O4643" i="4" s="1"/>
  <c r="N4642" i="4"/>
  <c r="O4642" i="4" s="1"/>
  <c r="N4641" i="4"/>
  <c r="O4641" i="4" s="1"/>
  <c r="N4640" i="4"/>
  <c r="O4640" i="4" s="1"/>
  <c r="N4639" i="4"/>
  <c r="O4639" i="4" s="1"/>
  <c r="N4622" i="4"/>
  <c r="O4622" i="4" s="1"/>
  <c r="N4604" i="4"/>
  <c r="O4604" i="4" s="1"/>
  <c r="N4603" i="4"/>
  <c r="O4603" i="4" s="1"/>
  <c r="N4561" i="4"/>
  <c r="O4561" i="4" s="1"/>
  <c r="N4544" i="4"/>
  <c r="O4544" i="4" s="1"/>
  <c r="N4522" i="4"/>
  <c r="O4522" i="4" s="1"/>
  <c r="N4501" i="4"/>
  <c r="O4501" i="4" s="1"/>
  <c r="N4475" i="4"/>
  <c r="O4475" i="4" s="1"/>
  <c r="N4473" i="4"/>
  <c r="O4473" i="4" s="1"/>
  <c r="N4307" i="4"/>
  <c r="O4307" i="4" s="1"/>
  <c r="N4268" i="4"/>
  <c r="O4268" i="4" s="1"/>
  <c r="N3780" i="4"/>
  <c r="O3780" i="4" s="1"/>
  <c r="N3779" i="4"/>
  <c r="O3779" i="4" s="1"/>
  <c r="N3743" i="4"/>
  <c r="O3743" i="4" s="1"/>
  <c r="N3726" i="4"/>
  <c r="O3726" i="4" s="1"/>
  <c r="N3709" i="4"/>
  <c r="O3709" i="4" s="1"/>
  <c r="N3708" i="4"/>
  <c r="O3708" i="4" s="1"/>
  <c r="N3707" i="4"/>
  <c r="O3707" i="4" s="1"/>
  <c r="N3687" i="4"/>
  <c r="O3687" i="4" s="1"/>
  <c r="N3685" i="4"/>
  <c r="O3685" i="4" s="1"/>
  <c r="N3684" i="4"/>
  <c r="O3684" i="4" s="1"/>
  <c r="N3667" i="4"/>
  <c r="O3667" i="4" s="1"/>
  <c r="N3650" i="4"/>
  <c r="O3650" i="4" s="1"/>
  <c r="N3088" i="4"/>
  <c r="O3088" i="4" s="1"/>
  <c r="N3087" i="4"/>
  <c r="O3087" i="4" s="1"/>
  <c r="N3065" i="4"/>
  <c r="O3065" i="4" s="1"/>
  <c r="N3063" i="4"/>
  <c r="O3063" i="4" s="1"/>
  <c r="N6179" i="4"/>
  <c r="O6179" i="4" s="1"/>
  <c r="N6178" i="4"/>
  <c r="O6178" i="4" s="1"/>
  <c r="N6177" i="4"/>
  <c r="O6177" i="4" s="1"/>
  <c r="N5820" i="4"/>
  <c r="O5820" i="4" s="1"/>
  <c r="N5805" i="4"/>
  <c r="O5805" i="4" s="1"/>
  <c r="N5804" i="4"/>
  <c r="O5804" i="4" s="1"/>
  <c r="N5791" i="4"/>
  <c r="O5791" i="4" s="1"/>
  <c r="N5777" i="4"/>
  <c r="O5777" i="4" s="1"/>
  <c r="N5764" i="4"/>
  <c r="O5764" i="4" s="1"/>
  <c r="N5749" i="4"/>
  <c r="O5749" i="4" s="1"/>
  <c r="N5730" i="4"/>
  <c r="O5730" i="4" s="1"/>
  <c r="N5701" i="4"/>
  <c r="O5701" i="4" s="1"/>
  <c r="N5687" i="4"/>
  <c r="O5687" i="4" s="1"/>
  <c r="N5598" i="4"/>
  <c r="O5598" i="4" s="1"/>
  <c r="N5584" i="4"/>
  <c r="O5584" i="4" s="1"/>
  <c r="N5568" i="4"/>
  <c r="O5568" i="4" s="1"/>
  <c r="N5554" i="4"/>
  <c r="O5554" i="4" s="1"/>
  <c r="N5533" i="4"/>
  <c r="O5533" i="4" s="1"/>
  <c r="N5519" i="4"/>
  <c r="O5519" i="4" s="1"/>
  <c r="N5137" i="4"/>
  <c r="O5137" i="4" s="1"/>
  <c r="N5122" i="4"/>
  <c r="O5122" i="4" s="1"/>
  <c r="N5071" i="4"/>
  <c r="O5071" i="4" s="1"/>
  <c r="N5070" i="4"/>
  <c r="O5070" i="4" s="1"/>
  <c r="N5002" i="4"/>
  <c r="O5002" i="4" s="1"/>
  <c r="N4986" i="4"/>
  <c r="O4986" i="4" s="1"/>
  <c r="N4985" i="4"/>
  <c r="O4985" i="4" s="1"/>
  <c r="N4969" i="4"/>
  <c r="O4969" i="4" s="1"/>
  <c r="N4968" i="4"/>
  <c r="O4968" i="4" s="1"/>
  <c r="N4951" i="4"/>
  <c r="O4951" i="4" s="1"/>
  <c r="N4936" i="4"/>
  <c r="O4936" i="4" s="1"/>
  <c r="N4919" i="4"/>
  <c r="O4919" i="4" s="1"/>
  <c r="N4902" i="4"/>
  <c r="O4902" i="4" s="1"/>
  <c r="N4634" i="4"/>
  <c r="O4634" i="4" s="1"/>
  <c r="N4617" i="4"/>
  <c r="O4617" i="4" s="1"/>
  <c r="N4616" i="4"/>
  <c r="O4616" i="4" s="1"/>
  <c r="N4599" i="4"/>
  <c r="O4599" i="4" s="1"/>
  <c r="N4598" i="4"/>
  <c r="O4598" i="4" s="1"/>
  <c r="N4585" i="4"/>
  <c r="O4585" i="4" s="1"/>
  <c r="N4567" i="4"/>
  <c r="O4567" i="4" s="1"/>
  <c r="N4549" i="4"/>
  <c r="O4549" i="4" s="1"/>
  <c r="N4533" i="4"/>
  <c r="O4533" i="4" s="1"/>
  <c r="N4517" i="4"/>
  <c r="O4517" i="4" s="1"/>
  <c r="N4502" i="4"/>
  <c r="O4502" i="4" s="1"/>
  <c r="N4486" i="4"/>
  <c r="O4486" i="4" s="1"/>
  <c r="N4466" i="4"/>
  <c r="O4466" i="4" s="1"/>
  <c r="N4286" i="4"/>
  <c r="O4286" i="4" s="1"/>
  <c r="N4284" i="4"/>
  <c r="O4284" i="4" s="1"/>
  <c r="N3791" i="4"/>
  <c r="O3791" i="4" s="1"/>
  <c r="N3774" i="4"/>
  <c r="O3774" i="4" s="1"/>
  <c r="N3732" i="4"/>
  <c r="O3732" i="4" s="1"/>
  <c r="N3713" i="4"/>
  <c r="O3713" i="4" s="1"/>
  <c r="N3696" i="4"/>
  <c r="O3696" i="4" s="1"/>
  <c r="N3677" i="4"/>
  <c r="O3677" i="4" s="1"/>
  <c r="N3659" i="4"/>
  <c r="O3659" i="4" s="1"/>
  <c r="N3640" i="4"/>
  <c r="O3640" i="4" s="1"/>
  <c r="N3091" i="4"/>
  <c r="O3091" i="4" s="1"/>
  <c r="N3073" i="4"/>
  <c r="O3073" i="4" s="1"/>
  <c r="N3072" i="4"/>
  <c r="O3072" i="4" s="1"/>
  <c r="N6184" i="4"/>
  <c r="O6184" i="4" s="1"/>
  <c r="N5828" i="4"/>
  <c r="O5828" i="4" s="1"/>
  <c r="N5814" i="4"/>
  <c r="O5814" i="4" s="1"/>
  <c r="N5800" i="4"/>
  <c r="O5800" i="4" s="1"/>
  <c r="N5781" i="4"/>
  <c r="O5781" i="4" s="1"/>
  <c r="N5765" i="4"/>
  <c r="O5765" i="4" s="1"/>
  <c r="N5751" i="4"/>
  <c r="O5751" i="4" s="1"/>
  <c r="N5738" i="4"/>
  <c r="O5738" i="4" s="1"/>
  <c r="N5709" i="4"/>
  <c r="O5709" i="4" s="1"/>
  <c r="N5681" i="4"/>
  <c r="O5681" i="4" s="1"/>
  <c r="N5620" i="4"/>
  <c r="O5620" i="4" s="1"/>
  <c r="N5604" i="4"/>
  <c r="O5604" i="4" s="1"/>
  <c r="N5590" i="4"/>
  <c r="O5590" i="4" s="1"/>
  <c r="N5574" i="4"/>
  <c r="O5574" i="4" s="1"/>
  <c r="N5559" i="4"/>
  <c r="O5559" i="4" s="1"/>
  <c r="N5545" i="4"/>
  <c r="O5545" i="4" s="1"/>
  <c r="N5532" i="4"/>
  <c r="O5532" i="4" s="1"/>
  <c r="N5134" i="4"/>
  <c r="O5134" i="4" s="1"/>
  <c r="N5117" i="4"/>
  <c r="O5117" i="4" s="1"/>
  <c r="N5099" i="4"/>
  <c r="O5099" i="4" s="1"/>
  <c r="N5083" i="4"/>
  <c r="O5083" i="4" s="1"/>
  <c r="N5031" i="4"/>
  <c r="O5031" i="4" s="1"/>
  <c r="N5001" i="4"/>
  <c r="O5001" i="4" s="1"/>
  <c r="N4984" i="4"/>
  <c r="O4984" i="4" s="1"/>
  <c r="N4967" i="4"/>
  <c r="O4967" i="4" s="1"/>
  <c r="N4950" i="4"/>
  <c r="O4950" i="4" s="1"/>
  <c r="N4933" i="4"/>
  <c r="O4933" i="4" s="1"/>
  <c r="N4918" i="4"/>
  <c r="O4918" i="4" s="1"/>
  <c r="N4901" i="4"/>
  <c r="O4901" i="4" s="1"/>
  <c r="N4633" i="4"/>
  <c r="O4633" i="4" s="1"/>
  <c r="N4615" i="4"/>
  <c r="O4615" i="4" s="1"/>
  <c r="N4597" i="4"/>
  <c r="O4597" i="4" s="1"/>
  <c r="N4583" i="4"/>
  <c r="O4583" i="4" s="1"/>
  <c r="N4564" i="4"/>
  <c r="O4564" i="4" s="1"/>
  <c r="N4548" i="4"/>
  <c r="O4548" i="4" s="1"/>
  <c r="N4531" i="4"/>
  <c r="O4531" i="4" s="1"/>
  <c r="N4530" i="4"/>
  <c r="O4530" i="4" s="1"/>
  <c r="N4514" i="4"/>
  <c r="O4514" i="4" s="1"/>
  <c r="N4496" i="4"/>
  <c r="O4496" i="4" s="1"/>
  <c r="N4479" i="4"/>
  <c r="O4479" i="4" s="1"/>
  <c r="N4317" i="4"/>
  <c r="O4317" i="4" s="1"/>
  <c r="N4299" i="4"/>
  <c r="O4299" i="4" s="1"/>
  <c r="N4265" i="4"/>
  <c r="O4265" i="4" s="1"/>
  <c r="N3790" i="4"/>
  <c r="O3790" i="4" s="1"/>
  <c r="N3789" i="4"/>
  <c r="O3789" i="4" s="1"/>
  <c r="N3772" i="4"/>
  <c r="O3772" i="4" s="1"/>
  <c r="N3756" i="4"/>
  <c r="O3756" i="4" s="1"/>
  <c r="N3698" i="4"/>
  <c r="O3698" i="4" s="1"/>
  <c r="N3679" i="4"/>
  <c r="O3679" i="4" s="1"/>
  <c r="N3662" i="4"/>
  <c r="O3662" i="4" s="1"/>
  <c r="N3661" i="4"/>
  <c r="O3661" i="4" s="1"/>
  <c r="N3660" i="4"/>
  <c r="O3660" i="4" s="1"/>
  <c r="N3641" i="4"/>
  <c r="O3641" i="4" s="1"/>
  <c r="N3092" i="4"/>
  <c r="O3092" i="4" s="1"/>
  <c r="N3074" i="4"/>
  <c r="O3074" i="4" s="1"/>
  <c r="N6185" i="4"/>
  <c r="O6185" i="4" s="1"/>
  <c r="N5829" i="4"/>
  <c r="O5829" i="4" s="1"/>
  <c r="N5819" i="4"/>
  <c r="O5819" i="4" s="1"/>
  <c r="N5818" i="4"/>
  <c r="O5818" i="4" s="1"/>
  <c r="N5807" i="4"/>
  <c r="O5807" i="4" s="1"/>
  <c r="N5806" i="4"/>
  <c r="O5806" i="4" s="1"/>
  <c r="N5794" i="4"/>
  <c r="O5794" i="4" s="1"/>
  <c r="N5793" i="4"/>
  <c r="O5793" i="4" s="1"/>
  <c r="N5767" i="4"/>
  <c r="O5767" i="4" s="1"/>
  <c r="N5766" i="4"/>
  <c r="O5766" i="4" s="1"/>
  <c r="N5742" i="4"/>
  <c r="O5742" i="4" s="1"/>
  <c r="N5741" i="4"/>
  <c r="O5741" i="4" s="1"/>
  <c r="N5740" i="4"/>
  <c r="O5740" i="4" s="1"/>
  <c r="N5707" i="4"/>
  <c r="O5707" i="4" s="1"/>
  <c r="N5706" i="4"/>
  <c r="O5706" i="4" s="1"/>
  <c r="N5694" i="4"/>
  <c r="O5694" i="4" s="1"/>
  <c r="N5693" i="4"/>
  <c r="O5693" i="4" s="1"/>
  <c r="N5683" i="4"/>
  <c r="O5683" i="4" s="1"/>
  <c r="N5682" i="4"/>
  <c r="O5682" i="4" s="1"/>
  <c r="N5619" i="4"/>
  <c r="O5619" i="4" s="1"/>
  <c r="N5618" i="4"/>
  <c r="O5618" i="4" s="1"/>
  <c r="N5606" i="4"/>
  <c r="O5606" i="4" s="1"/>
  <c r="N5605" i="4"/>
  <c r="O5605" i="4" s="1"/>
  <c r="N5592" i="4"/>
  <c r="O5592" i="4" s="1"/>
  <c r="N5591" i="4"/>
  <c r="O5591" i="4" s="1"/>
  <c r="N5583" i="4"/>
  <c r="O5583" i="4" s="1"/>
  <c r="N5582" i="4"/>
  <c r="O5582" i="4" s="1"/>
  <c r="N5570" i="4"/>
  <c r="O5570" i="4" s="1"/>
  <c r="N5569" i="4"/>
  <c r="O5569" i="4" s="1"/>
  <c r="N5555" i="4"/>
  <c r="O5555" i="4" s="1"/>
  <c r="N5543" i="4"/>
  <c r="O5543" i="4" s="1"/>
  <c r="N5542" i="4"/>
  <c r="O5542" i="4" s="1"/>
  <c r="N5541" i="4"/>
  <c r="O5541" i="4" s="1"/>
  <c r="N5531" i="4"/>
  <c r="O5531" i="4" s="1"/>
  <c r="N5529" i="4"/>
  <c r="O5529" i="4" s="1"/>
  <c r="N5528" i="4"/>
  <c r="O5528" i="4" s="1"/>
  <c r="N5518" i="4"/>
  <c r="O5518" i="4" s="1"/>
  <c r="N5517" i="4"/>
  <c r="O5517" i="4" s="1"/>
  <c r="N4987" i="4"/>
  <c r="O4987" i="4" s="1"/>
  <c r="N4962" i="4"/>
  <c r="O4962" i="4" s="1"/>
  <c r="N4961" i="4"/>
  <c r="O4961" i="4" s="1"/>
  <c r="N4960" i="4"/>
  <c r="O4960" i="4" s="1"/>
  <c r="N4932" i="4"/>
  <c r="O4932" i="4" s="1"/>
  <c r="N4931" i="4"/>
  <c r="O4931" i="4" s="1"/>
  <c r="N4612" i="4"/>
  <c r="O4612" i="4" s="1"/>
  <c r="N4611" i="4"/>
  <c r="O4611" i="4" s="1"/>
  <c r="N4580" i="4"/>
  <c r="O4580" i="4" s="1"/>
  <c r="N4539" i="4"/>
  <c r="O4539" i="4" s="1"/>
  <c r="N4538" i="4"/>
  <c r="O4538" i="4" s="1"/>
  <c r="N4529" i="4"/>
  <c r="O4529" i="4" s="1"/>
  <c r="N4528" i="4"/>
  <c r="O4528" i="4" s="1"/>
  <c r="N4513" i="4"/>
  <c r="O4513" i="4" s="1"/>
  <c r="N4512" i="4"/>
  <c r="O4512" i="4" s="1"/>
  <c r="N4498" i="4"/>
  <c r="O4498" i="4" s="1"/>
  <c r="N4497" i="4"/>
  <c r="O4497" i="4" s="1"/>
  <c r="N4485" i="4"/>
  <c r="O4485" i="4" s="1"/>
  <c r="N4484" i="4"/>
  <c r="O4484" i="4" s="1"/>
  <c r="N4316" i="4"/>
  <c r="O4316" i="4" s="1"/>
  <c r="N4315" i="4"/>
  <c r="O4315" i="4" s="1"/>
  <c r="N3793" i="4"/>
  <c r="O3793" i="4" s="1"/>
  <c r="N3792" i="4"/>
  <c r="O3792" i="4" s="1"/>
  <c r="N3775" i="4"/>
  <c r="O3775" i="4" s="1"/>
  <c r="N3762" i="4"/>
  <c r="O3762" i="4" s="1"/>
  <c r="N3761" i="4"/>
  <c r="O3761" i="4" s="1"/>
  <c r="N3745" i="4"/>
  <c r="O3745" i="4" s="1"/>
  <c r="N3744" i="4"/>
  <c r="O3744" i="4" s="1"/>
  <c r="N3729" i="4"/>
  <c r="O3729" i="4" s="1"/>
  <c r="N3728" i="4"/>
  <c r="O3728" i="4" s="1"/>
  <c r="N3712" i="4"/>
  <c r="O3712" i="4" s="1"/>
  <c r="N3711" i="4"/>
  <c r="O3711" i="4" s="1"/>
  <c r="N3695" i="4"/>
  <c r="O3695" i="4" s="1"/>
  <c r="N3694" i="4"/>
  <c r="O3694" i="4" s="1"/>
  <c r="N3681" i="4"/>
  <c r="O3681" i="4" s="1"/>
  <c r="N3680" i="4"/>
  <c r="O3680" i="4" s="1"/>
  <c r="N3664" i="4"/>
  <c r="O3664" i="4" s="1"/>
  <c r="N3663" i="4"/>
  <c r="O3663" i="4" s="1"/>
  <c r="N3053" i="4"/>
  <c r="O3053" i="4" s="1"/>
  <c r="N6373" i="4"/>
  <c r="O6373" i="4" s="1"/>
  <c r="N6372" i="4"/>
  <c r="O6372" i="4" s="1"/>
  <c r="N6194" i="4"/>
  <c r="O6194" i="4" s="1"/>
  <c r="N6193" i="4"/>
  <c r="O6193" i="4" s="1"/>
  <c r="N6192" i="4"/>
  <c r="O6192" i="4" s="1"/>
  <c r="N6182" i="4"/>
  <c r="O6182" i="4" s="1"/>
  <c r="N5772" i="4"/>
  <c r="O5772" i="4" s="1"/>
  <c r="N5771" i="4"/>
  <c r="O5771" i="4" s="1"/>
  <c r="N5617" i="4"/>
  <c r="O5617" i="4" s="1"/>
  <c r="N5616" i="4"/>
  <c r="O5616" i="4" s="1"/>
  <c r="N5603" i="4"/>
  <c r="O5603" i="4" s="1"/>
  <c r="N5602" i="4"/>
  <c r="O5602" i="4" s="1"/>
  <c r="N5589" i="4"/>
  <c r="O5589" i="4" s="1"/>
  <c r="N5588" i="4"/>
  <c r="O5588" i="4" s="1"/>
  <c r="N5576" i="4"/>
  <c r="O5576" i="4" s="1"/>
  <c r="N5575" i="4"/>
  <c r="O5575" i="4" s="1"/>
  <c r="N5562" i="4"/>
  <c r="O5562" i="4" s="1"/>
  <c r="N5561" i="4"/>
  <c r="O5561" i="4" s="1"/>
  <c r="N5551" i="4"/>
  <c r="O5551" i="4" s="1"/>
  <c r="N5550" i="4"/>
  <c r="O5550" i="4" s="1"/>
  <c r="N5147" i="4"/>
  <c r="O5147" i="4" s="1"/>
  <c r="N5146" i="4"/>
  <c r="O5146" i="4" s="1"/>
  <c r="N5119" i="4"/>
  <c r="O5119" i="4" s="1"/>
  <c r="N5118" i="4"/>
  <c r="O5118" i="4" s="1"/>
  <c r="N5116" i="4"/>
  <c r="O5116" i="4" s="1"/>
  <c r="N5115" i="4"/>
  <c r="O5115" i="4" s="1"/>
  <c r="N5114" i="4"/>
  <c r="O5114" i="4" s="1"/>
  <c r="N5106" i="4"/>
  <c r="O5106" i="4" s="1"/>
  <c r="N5092" i="4"/>
  <c r="O5092" i="4" s="1"/>
  <c r="N5091" i="4"/>
  <c r="O5091" i="4" s="1"/>
  <c r="N5008" i="4"/>
  <c r="O5008" i="4" s="1"/>
  <c r="N4994" i="4"/>
  <c r="O4994" i="4" s="1"/>
  <c r="N4993" i="4"/>
  <c r="O4993" i="4" s="1"/>
  <c r="N4935" i="4"/>
  <c r="O4935" i="4" s="1"/>
  <c r="N4934" i="4"/>
  <c r="O4934" i="4" s="1"/>
  <c r="N4630" i="4"/>
  <c r="O4630" i="4" s="1"/>
  <c r="N4509" i="4"/>
  <c r="O4509" i="4" s="1"/>
  <c r="N4508" i="4"/>
  <c r="O4508" i="4" s="1"/>
  <c r="N4493" i="4"/>
  <c r="O4493" i="4" s="1"/>
  <c r="N4492" i="4"/>
  <c r="O4492" i="4" s="1"/>
  <c r="N4481" i="4"/>
  <c r="O4481" i="4" s="1"/>
  <c r="N4480" i="4"/>
  <c r="O4480" i="4" s="1"/>
  <c r="N4439" i="4"/>
  <c r="O4439" i="4" s="1"/>
  <c r="N4325" i="4"/>
  <c r="O4325" i="4" s="1"/>
  <c r="N4324" i="4"/>
  <c r="O4324" i="4" s="1"/>
  <c r="N4312" i="4"/>
  <c r="O4312" i="4" s="1"/>
  <c r="N4311" i="4"/>
  <c r="O4311" i="4" s="1"/>
  <c r="N4296" i="4"/>
  <c r="O4296" i="4" s="1"/>
  <c r="N4295" i="4"/>
  <c r="O4295" i="4" s="1"/>
  <c r="N4280" i="4"/>
  <c r="O4280" i="4" s="1"/>
  <c r="N4279" i="4"/>
  <c r="O4279" i="4" s="1"/>
  <c r="N3721" i="4"/>
  <c r="O3721" i="4" s="1"/>
  <c r="N3686" i="4"/>
  <c r="O3686" i="4" s="1"/>
  <c r="N3671" i="4"/>
  <c r="O3671" i="4" s="1"/>
  <c r="N3670" i="4"/>
  <c r="O3670" i="4" s="1"/>
  <c r="N3639" i="4"/>
  <c r="O3639" i="4" s="1"/>
  <c r="N3061" i="4"/>
  <c r="O3061" i="4" s="1"/>
  <c r="N3060" i="4"/>
  <c r="O3060" i="4" s="1"/>
  <c r="N3046" i="4"/>
  <c r="O3046" i="4" s="1"/>
  <c r="N3045" i="4"/>
  <c r="O3045" i="4" s="1"/>
  <c r="N6195" i="4"/>
  <c r="O6195" i="4" s="1"/>
  <c r="N6181" i="4"/>
  <c r="O6181" i="4" s="1"/>
  <c r="N6180" i="4"/>
  <c r="O6180" i="4" s="1"/>
  <c r="N5821" i="4"/>
  <c r="O5821" i="4" s="1"/>
  <c r="N5790" i="4"/>
  <c r="O5790" i="4" s="1"/>
  <c r="N5759" i="4"/>
  <c r="O5759" i="4" s="1"/>
  <c r="N5739" i="4"/>
  <c r="O5739" i="4" s="1"/>
  <c r="N5711" i="4"/>
  <c r="O5711" i="4" s="1"/>
  <c r="N5696" i="4"/>
  <c r="O5696" i="4" s="1"/>
  <c r="N5695" i="4"/>
  <c r="O5695" i="4" s="1"/>
  <c r="N5677" i="4"/>
  <c r="O5677" i="4" s="1"/>
  <c r="N5597" i="4"/>
  <c r="O5597" i="4" s="1"/>
  <c r="N5581" i="4"/>
  <c r="O5581" i="4" s="1"/>
  <c r="N5530" i="4"/>
  <c r="O5530" i="4" s="1"/>
  <c r="N5136" i="4"/>
  <c r="O5136" i="4" s="1"/>
  <c r="N5121" i="4"/>
  <c r="O5121" i="4" s="1"/>
  <c r="N5103" i="4"/>
  <c r="O5103" i="4" s="1"/>
  <c r="N5102" i="4"/>
  <c r="O5102" i="4" s="1"/>
  <c r="N5101" i="4"/>
  <c r="O5101" i="4" s="1"/>
  <c r="N5087" i="4"/>
  <c r="O5087" i="4" s="1"/>
  <c r="N5086" i="4"/>
  <c r="O5086" i="4" s="1"/>
  <c r="N5072" i="4"/>
  <c r="O5072" i="4" s="1"/>
  <c r="N5007" i="4"/>
  <c r="O5007" i="4" s="1"/>
  <c r="N5006" i="4"/>
  <c r="O5006" i="4" s="1"/>
  <c r="N5005" i="4"/>
  <c r="O5005" i="4" s="1"/>
  <c r="N5004" i="4"/>
  <c r="O5004" i="4" s="1"/>
  <c r="N4990" i="4"/>
  <c r="O4990" i="4" s="1"/>
  <c r="N4975" i="4"/>
  <c r="O4975" i="4" s="1"/>
  <c r="N4958" i="4"/>
  <c r="O4958" i="4" s="1"/>
  <c r="N4925" i="4"/>
  <c r="O4925" i="4" s="1"/>
  <c r="N4908" i="4"/>
  <c r="O4908" i="4" s="1"/>
  <c r="N4608" i="4"/>
  <c r="O4608" i="4" s="1"/>
  <c r="N4607" i="4"/>
  <c r="O4607" i="4" s="1"/>
  <c r="N4584" i="4"/>
  <c r="O4584" i="4" s="1"/>
  <c r="N4582" i="4"/>
  <c r="O4582" i="4" s="1"/>
  <c r="N4581" i="4"/>
  <c r="O4581" i="4" s="1"/>
  <c r="N4560" i="4"/>
  <c r="O4560" i="4" s="1"/>
  <c r="N4559" i="4"/>
  <c r="O4559" i="4" s="1"/>
  <c r="N4543" i="4"/>
  <c r="O4543" i="4" s="1"/>
  <c r="N4500" i="4"/>
  <c r="O4500" i="4" s="1"/>
  <c r="N4499" i="4"/>
  <c r="O4499" i="4" s="1"/>
  <c r="N4328" i="4"/>
  <c r="O4328" i="4" s="1"/>
  <c r="N4326" i="4"/>
  <c r="O4326" i="4" s="1"/>
  <c r="N4309" i="4"/>
  <c r="O4309" i="4" s="1"/>
  <c r="N3760" i="4"/>
  <c r="O3760" i="4" s="1"/>
  <c r="N3759" i="4"/>
  <c r="O3759" i="4" s="1"/>
  <c r="N3742" i="4"/>
  <c r="O3742" i="4" s="1"/>
  <c r="N3725" i="4"/>
  <c r="O3725" i="4" s="1"/>
  <c r="N3689" i="4"/>
  <c r="O3689" i="4" s="1"/>
  <c r="N3668" i="4"/>
  <c r="O3668" i="4" s="1"/>
  <c r="N3106" i="4"/>
  <c r="O3106" i="4" s="1"/>
  <c r="N3105" i="4"/>
  <c r="O3105" i="4" s="1"/>
  <c r="N2460" i="4"/>
  <c r="O2460" i="4" s="1"/>
  <c r="N2458" i="4"/>
  <c r="O2458" i="4" s="1"/>
  <c r="N2422" i="4"/>
  <c r="O2422" i="4" s="1"/>
  <c r="N2402" i="4"/>
  <c r="O2402" i="4" s="1"/>
  <c r="N2383" i="4"/>
  <c r="O2383" i="4" s="1"/>
  <c r="N2361" i="4"/>
  <c r="O2361" i="4" s="1"/>
  <c r="N2339" i="4"/>
  <c r="O2339" i="4" s="1"/>
  <c r="N2316" i="4"/>
  <c r="O2316" i="4" s="1"/>
  <c r="N2294" i="4"/>
  <c r="O2294" i="4" s="1"/>
  <c r="N2091" i="4"/>
  <c r="O2091" i="4" s="1"/>
  <c r="N2069" i="4"/>
  <c r="O2069" i="4" s="1"/>
  <c r="N1931" i="4"/>
  <c r="O1931" i="4" s="1"/>
  <c r="N1883" i="4"/>
  <c r="O1883" i="4" s="1"/>
  <c r="N1860" i="4"/>
  <c r="O1860" i="4" s="1"/>
  <c r="N1858" i="4"/>
  <c r="O1858" i="4" s="1"/>
  <c r="N1837" i="4"/>
  <c r="O1837" i="4" s="1"/>
  <c r="N1790" i="4"/>
  <c r="O1790" i="4" s="1"/>
  <c r="N1741" i="4"/>
  <c r="O1741" i="4" s="1"/>
  <c r="N1720" i="4"/>
  <c r="O1720" i="4" s="1"/>
  <c r="N1697" i="4"/>
  <c r="O1697" i="4" s="1"/>
  <c r="N1591" i="4"/>
  <c r="O1591" i="4" s="1"/>
  <c r="N1567" i="4"/>
  <c r="O1567" i="4" s="1"/>
  <c r="N1545" i="4"/>
  <c r="O1545" i="4" s="1"/>
  <c r="N1398" i="4"/>
  <c r="O1398" i="4" s="1"/>
  <c r="N1222" i="4"/>
  <c r="O1222" i="4" s="1"/>
  <c r="N1199" i="4"/>
  <c r="O1199" i="4" s="1"/>
  <c r="N980" i="4"/>
  <c r="O980" i="4" s="1"/>
  <c r="N979" i="4"/>
  <c r="O979" i="4" s="1"/>
  <c r="N955" i="4"/>
  <c r="O955" i="4" s="1"/>
  <c r="N758" i="4"/>
  <c r="O758" i="4" s="1"/>
  <c r="N735" i="4"/>
  <c r="O735" i="4" s="1"/>
  <c r="N656" i="4"/>
  <c r="O656" i="4" s="1"/>
  <c r="N654" i="4"/>
  <c r="O654" i="4" s="1"/>
  <c r="N652" i="4"/>
  <c r="O652" i="4" s="1"/>
  <c r="N651" i="4"/>
  <c r="O651" i="4" s="1"/>
  <c r="N628" i="4"/>
  <c r="O628" i="4" s="1"/>
  <c r="N605" i="4"/>
  <c r="O605" i="4" s="1"/>
  <c r="N577" i="4"/>
  <c r="O577" i="4" s="1"/>
  <c r="N576" i="4"/>
  <c r="O576" i="4" s="1"/>
  <c r="N293" i="4"/>
  <c r="O293" i="4" s="1"/>
  <c r="N290" i="4"/>
  <c r="O290" i="4" s="1"/>
  <c r="N262" i="4"/>
  <c r="O262" i="4" s="1"/>
  <c r="N205" i="4"/>
  <c r="O205" i="4" s="1"/>
  <c r="N181" i="4"/>
  <c r="O181" i="4" s="1"/>
  <c r="N151" i="4"/>
  <c r="O151" i="4" s="1"/>
  <c r="N125" i="4"/>
  <c r="O125" i="4" s="1"/>
  <c r="N99" i="4"/>
  <c r="O99" i="4" s="1"/>
  <c r="N2526" i="4"/>
  <c r="O2526" i="4" s="1"/>
  <c r="N2525" i="4"/>
  <c r="O2525" i="4" s="1"/>
  <c r="N2459" i="4"/>
  <c r="O2459" i="4" s="1"/>
  <c r="N2440" i="4"/>
  <c r="O2440" i="4" s="1"/>
  <c r="N2421" i="4"/>
  <c r="O2421" i="4" s="1"/>
  <c r="N2401" i="4"/>
  <c r="O2401" i="4" s="1"/>
  <c r="N2400" i="4"/>
  <c r="O2400" i="4" s="1"/>
  <c r="N2382" i="4"/>
  <c r="O2382" i="4" s="1"/>
  <c r="N2359" i="4"/>
  <c r="O2359" i="4" s="1"/>
  <c r="N2358" i="4"/>
  <c r="O2358" i="4" s="1"/>
  <c r="N2357" i="4"/>
  <c r="O2357" i="4" s="1"/>
  <c r="N2337" i="4"/>
  <c r="O2337" i="4" s="1"/>
  <c r="N2314" i="4"/>
  <c r="O2314" i="4" s="1"/>
  <c r="N2312" i="4"/>
  <c r="O2312" i="4" s="1"/>
  <c r="N2292" i="4"/>
  <c r="O2292" i="4" s="1"/>
  <c r="N2089" i="4"/>
  <c r="O2089" i="4" s="1"/>
  <c r="N1953" i="4"/>
  <c r="O1953" i="4" s="1"/>
  <c r="N1952" i="4"/>
  <c r="O1952" i="4" s="1"/>
  <c r="N1932" i="4"/>
  <c r="O1932" i="4" s="1"/>
  <c r="N1930" i="4"/>
  <c r="O1930" i="4" s="1"/>
  <c r="N1929" i="4"/>
  <c r="O1929" i="4" s="1"/>
  <c r="N1904" i="4"/>
  <c r="O1904" i="4" s="1"/>
  <c r="N1903" i="4"/>
  <c r="O1903" i="4" s="1"/>
  <c r="N1882" i="4"/>
  <c r="O1882" i="4" s="1"/>
  <c r="N1857" i="4"/>
  <c r="O1857" i="4" s="1"/>
  <c r="N1836" i="4"/>
  <c r="O1836" i="4" s="1"/>
  <c r="N1789" i="4"/>
  <c r="O1789" i="4" s="1"/>
  <c r="N1764" i="4"/>
  <c r="O1764" i="4" s="1"/>
  <c r="N1763" i="4"/>
  <c r="O1763" i="4" s="1"/>
  <c r="N1740" i="4"/>
  <c r="O1740" i="4" s="1"/>
  <c r="N1717" i="4"/>
  <c r="O1717" i="4" s="1"/>
  <c r="N1696" i="4"/>
  <c r="O1696" i="4" s="1"/>
  <c r="N1643" i="4"/>
  <c r="O1643" i="4" s="1"/>
  <c r="N1613" i="4"/>
  <c r="O1613" i="4" s="1"/>
  <c r="N1588" i="4"/>
  <c r="O1588" i="4" s="1"/>
  <c r="N1587" i="4"/>
  <c r="O1587" i="4" s="1"/>
  <c r="N1565" i="4"/>
  <c r="O1565" i="4" s="1"/>
  <c r="N1542" i="4"/>
  <c r="O1542" i="4" s="1"/>
  <c r="N1396" i="4"/>
  <c r="O1396" i="4" s="1"/>
  <c r="N1395" i="4"/>
  <c r="O1395" i="4" s="1"/>
  <c r="N1394" i="4"/>
  <c r="O1394" i="4" s="1"/>
  <c r="N1274" i="4"/>
  <c r="O1274" i="4" s="1"/>
  <c r="N1242" i="4"/>
  <c r="O1242" i="4" s="1"/>
  <c r="N1196" i="4"/>
  <c r="O1196" i="4" s="1"/>
  <c r="N967" i="4"/>
  <c r="O967" i="4" s="1"/>
  <c r="N723" i="4"/>
  <c r="O723" i="4" s="1"/>
  <c r="N649" i="4"/>
  <c r="O649" i="4" s="1"/>
  <c r="N648" i="4"/>
  <c r="O648" i="4" s="1"/>
  <c r="N646" i="4"/>
  <c r="O646" i="4" s="1"/>
  <c r="N644" i="4"/>
  <c r="O644" i="4" s="1"/>
  <c r="N643" i="4"/>
  <c r="O643" i="4" s="1"/>
  <c r="N620" i="4"/>
  <c r="O620" i="4" s="1"/>
  <c r="N595" i="4"/>
  <c r="O595" i="4" s="1"/>
  <c r="N569" i="4"/>
  <c r="O569" i="4" s="1"/>
  <c r="N307" i="4"/>
  <c r="O307" i="4" s="1"/>
  <c r="N306" i="4"/>
  <c r="O306" i="4" s="1"/>
  <c r="N281" i="4"/>
  <c r="O281" i="4" s="1"/>
  <c r="N280" i="4"/>
  <c r="O280" i="4" s="1"/>
  <c r="N225" i="4"/>
  <c r="O225" i="4" s="1"/>
  <c r="N197" i="4"/>
  <c r="O197" i="4" s="1"/>
  <c r="N169" i="4"/>
  <c r="O169" i="4" s="1"/>
  <c r="N143" i="4"/>
  <c r="O143" i="4" s="1"/>
  <c r="N117" i="4"/>
  <c r="O117" i="4" s="1"/>
  <c r="N89" i="4"/>
  <c r="O89" i="4" s="1"/>
  <c r="N2530" i="4"/>
  <c r="O2530" i="4" s="1"/>
  <c r="N2426" i="4"/>
  <c r="O2426" i="4" s="1"/>
  <c r="N2425" i="4"/>
  <c r="O2425" i="4" s="1"/>
  <c r="N2406" i="4"/>
  <c r="O2406" i="4" s="1"/>
  <c r="N2404" i="4"/>
  <c r="O2404" i="4" s="1"/>
  <c r="N2403" i="4"/>
  <c r="O2403" i="4" s="1"/>
  <c r="N2365" i="4"/>
  <c r="O2365" i="4" s="1"/>
  <c r="N2321" i="4"/>
  <c r="O2321" i="4" s="1"/>
  <c r="N2300" i="4"/>
  <c r="O2300" i="4" s="1"/>
  <c r="N2094" i="4"/>
  <c r="O2094" i="4" s="1"/>
  <c r="N2073" i="4"/>
  <c r="O2073" i="4" s="1"/>
  <c r="N1942" i="4"/>
  <c r="O1942" i="4" s="1"/>
  <c r="N1917" i="4"/>
  <c r="O1917" i="4" s="1"/>
  <c r="N1894" i="4"/>
  <c r="O1894" i="4" s="1"/>
  <c r="N1870" i="4"/>
  <c r="O1870" i="4" s="1"/>
  <c r="N1869" i="4"/>
  <c r="O1869" i="4" s="1"/>
  <c r="N1868" i="4"/>
  <c r="O1868" i="4" s="1"/>
  <c r="N1845" i="4"/>
  <c r="O1845" i="4" s="1"/>
  <c r="N1820" i="4"/>
  <c r="O1820" i="4" s="1"/>
  <c r="N1799" i="4"/>
  <c r="O1799" i="4" s="1"/>
  <c r="N1776" i="4"/>
  <c r="O1776" i="4" s="1"/>
  <c r="N1752" i="4"/>
  <c r="O1752" i="4" s="1"/>
  <c r="N1751" i="4"/>
  <c r="O1751" i="4" s="1"/>
  <c r="N1703" i="4"/>
  <c r="O1703" i="4" s="1"/>
  <c r="N1702" i="4"/>
  <c r="O1702" i="4" s="1"/>
  <c r="N1679" i="4"/>
  <c r="O1679" i="4" s="1"/>
  <c r="N1625" i="4"/>
  <c r="O1625" i="4" s="1"/>
  <c r="N1603" i="4"/>
  <c r="O1603" i="4" s="1"/>
  <c r="N1550" i="4"/>
  <c r="O1550" i="4" s="1"/>
  <c r="N1549" i="4"/>
  <c r="O1549" i="4" s="1"/>
  <c r="N1548" i="4"/>
  <c r="O1548" i="4" s="1"/>
  <c r="N1547" i="4"/>
  <c r="O1547" i="4" s="1"/>
  <c r="N1401" i="4"/>
  <c r="O1401" i="4" s="1"/>
  <c r="N1279" i="4"/>
  <c r="O1279" i="4" s="1"/>
  <c r="N1278" i="4"/>
  <c r="O1278" i="4" s="1"/>
  <c r="N1253" i="4"/>
  <c r="O1253" i="4" s="1"/>
  <c r="N1252" i="4"/>
  <c r="O1252" i="4" s="1"/>
  <c r="N1227" i="4"/>
  <c r="O1227" i="4" s="1"/>
  <c r="N1226" i="4"/>
  <c r="O1226" i="4" s="1"/>
  <c r="N1204" i="4"/>
  <c r="O1204" i="4" s="1"/>
  <c r="N1203" i="4"/>
  <c r="O1203" i="4" s="1"/>
  <c r="N1202" i="4"/>
  <c r="O1202" i="4" s="1"/>
  <c r="N751" i="4"/>
  <c r="O751" i="4" s="1"/>
  <c r="N748" i="4"/>
  <c r="O748" i="4" s="1"/>
  <c r="N746" i="4"/>
  <c r="O746" i="4" s="1"/>
  <c r="N745" i="4"/>
  <c r="O745" i="4" s="1"/>
  <c r="N722" i="4"/>
  <c r="O722" i="4" s="1"/>
  <c r="N647" i="4"/>
  <c r="O647" i="4" s="1"/>
  <c r="N621" i="4"/>
  <c r="O621" i="4" s="1"/>
  <c r="N309" i="4"/>
  <c r="O309" i="4" s="1"/>
  <c r="N283" i="4"/>
  <c r="O283" i="4" s="1"/>
  <c r="N228" i="4"/>
  <c r="O228" i="4" s="1"/>
  <c r="N200" i="4"/>
  <c r="O200" i="4" s="1"/>
  <c r="N173" i="4"/>
  <c r="O173" i="4" s="1"/>
  <c r="N171" i="4"/>
  <c r="O171" i="4" s="1"/>
  <c r="N170" i="4"/>
  <c r="O170" i="4" s="1"/>
  <c r="N146" i="4"/>
  <c r="O146" i="4" s="1"/>
  <c r="N91" i="4"/>
  <c r="O91" i="4" s="1"/>
  <c r="N90" i="4"/>
  <c r="O90" i="4" s="1"/>
  <c r="N2473" i="4"/>
  <c r="O2473" i="4" s="1"/>
  <c r="N2449" i="4"/>
  <c r="O2449" i="4" s="1"/>
  <c r="N2430" i="4"/>
  <c r="O2430" i="4" s="1"/>
  <c r="N2412" i="4"/>
  <c r="O2412" i="4" s="1"/>
  <c r="N2391" i="4"/>
  <c r="O2391" i="4" s="1"/>
  <c r="N2369" i="4"/>
  <c r="O2369" i="4" s="1"/>
  <c r="N2327" i="4"/>
  <c r="O2327" i="4" s="1"/>
  <c r="N2304" i="4"/>
  <c r="O2304" i="4" s="1"/>
  <c r="N2100" i="4"/>
  <c r="O2100" i="4" s="1"/>
  <c r="N2075" i="4"/>
  <c r="O2075" i="4" s="1"/>
  <c r="N1944" i="4"/>
  <c r="O1944" i="4" s="1"/>
  <c r="N1922" i="4"/>
  <c r="O1922" i="4" s="1"/>
  <c r="N1921" i="4"/>
  <c r="O1921" i="4" s="1"/>
  <c r="N1898" i="4"/>
  <c r="O1898" i="4" s="1"/>
  <c r="N1875" i="4"/>
  <c r="O1875" i="4" s="1"/>
  <c r="N1802" i="4"/>
  <c r="O1802" i="4" s="1"/>
  <c r="N1781" i="4"/>
  <c r="O1781" i="4" s="1"/>
  <c r="N1758" i="4"/>
  <c r="O1758" i="4" s="1"/>
  <c r="N1736" i="4"/>
  <c r="O1736" i="4" s="1"/>
  <c r="N1685" i="4"/>
  <c r="O1685" i="4" s="1"/>
  <c r="N1628" i="4"/>
  <c r="O1628" i="4" s="1"/>
  <c r="N1606" i="4"/>
  <c r="O1606" i="4" s="1"/>
  <c r="N1584" i="4"/>
  <c r="O1584" i="4" s="1"/>
  <c r="N1559" i="4"/>
  <c r="O1559" i="4" s="1"/>
  <c r="N1558" i="4"/>
  <c r="O1558" i="4" s="1"/>
  <c r="N1405" i="4"/>
  <c r="O1405" i="4" s="1"/>
  <c r="N1404" i="4"/>
  <c r="O1404" i="4" s="1"/>
  <c r="N1284" i="4"/>
  <c r="O1284" i="4" s="1"/>
  <c r="N1259" i="4"/>
  <c r="O1259" i="4" s="1"/>
  <c r="N1211" i="4"/>
  <c r="O1211" i="4" s="1"/>
  <c r="N986" i="4"/>
  <c r="O986" i="4" s="1"/>
  <c r="N964" i="4"/>
  <c r="O964" i="4" s="1"/>
  <c r="N744" i="4"/>
  <c r="O744" i="4" s="1"/>
  <c r="N717" i="4"/>
  <c r="O717" i="4" s="1"/>
  <c r="N642" i="4"/>
  <c r="O642" i="4" s="1"/>
  <c r="N566" i="4"/>
  <c r="O566" i="4" s="1"/>
  <c r="N305" i="4"/>
  <c r="O305" i="4" s="1"/>
  <c r="N279" i="4"/>
  <c r="O279" i="4" s="1"/>
  <c r="N222" i="4"/>
  <c r="O222" i="4" s="1"/>
  <c r="N192" i="4"/>
  <c r="O192" i="4" s="1"/>
  <c r="N168" i="4"/>
  <c r="O168" i="4" s="1"/>
  <c r="N140" i="4"/>
  <c r="O140" i="4" s="1"/>
  <c r="N139" i="4"/>
  <c r="O139" i="4" s="1"/>
  <c r="N112" i="4"/>
  <c r="O112" i="4" s="1"/>
  <c r="N111" i="4"/>
  <c r="O111" i="4" s="1"/>
  <c r="N85" i="4"/>
  <c r="O85" i="4" s="1"/>
  <c r="N2464" i="4"/>
  <c r="O2464" i="4" s="1"/>
  <c r="N2463" i="4"/>
  <c r="O2463" i="4" s="1"/>
  <c r="N2445" i="4"/>
  <c r="O2445" i="4" s="1"/>
  <c r="N2388" i="4"/>
  <c r="O2388" i="4" s="1"/>
  <c r="N2387" i="4"/>
  <c r="O2387" i="4" s="1"/>
  <c r="N2344" i="4"/>
  <c r="O2344" i="4" s="1"/>
  <c r="N2343" i="4"/>
  <c r="O2343" i="4" s="1"/>
  <c r="N2320" i="4"/>
  <c r="O2320" i="4" s="1"/>
  <c r="N2299" i="4"/>
  <c r="O2299" i="4" s="1"/>
  <c r="N2093" i="4"/>
  <c r="O2093" i="4" s="1"/>
  <c r="N2072" i="4"/>
  <c r="O2072" i="4" s="1"/>
  <c r="N1941" i="4"/>
  <c r="O1941" i="4" s="1"/>
  <c r="N1916" i="4"/>
  <c r="O1916" i="4" s="1"/>
  <c r="N1893" i="4"/>
  <c r="O1893" i="4" s="1"/>
  <c r="N1846" i="4"/>
  <c r="O1846" i="4" s="1"/>
  <c r="N1800" i="4"/>
  <c r="O1800" i="4" s="1"/>
  <c r="N1777" i="4"/>
  <c r="O1777" i="4" s="1"/>
  <c r="N1731" i="4"/>
  <c r="O1731" i="4" s="1"/>
  <c r="N1704" i="4"/>
  <c r="O1704" i="4" s="1"/>
  <c r="N1682" i="4"/>
  <c r="O1682" i="4" s="1"/>
  <c r="N1626" i="4"/>
  <c r="O1626" i="4" s="1"/>
  <c r="N1604" i="4"/>
  <c r="O1604" i="4" s="1"/>
  <c r="N1552" i="4"/>
  <c r="O1552" i="4" s="1"/>
  <c r="N1551" i="4"/>
  <c r="O1551" i="4" s="1"/>
  <c r="N1403" i="4"/>
  <c r="O1403" i="4" s="1"/>
  <c r="N1282" i="4"/>
  <c r="O1282" i="4" s="1"/>
  <c r="N1232" i="4"/>
  <c r="O1232" i="4" s="1"/>
  <c r="N1208" i="4"/>
  <c r="O1208" i="4" s="1"/>
  <c r="N983" i="4"/>
  <c r="O983" i="4" s="1"/>
  <c r="N959" i="4"/>
  <c r="O959" i="4" s="1"/>
  <c r="N760" i="4"/>
  <c r="O760" i="4" s="1"/>
  <c r="N759" i="4"/>
  <c r="O759" i="4" s="1"/>
  <c r="N736" i="4"/>
  <c r="O736" i="4" s="1"/>
  <c r="N712" i="4"/>
  <c r="O712" i="4" s="1"/>
  <c r="N711" i="4"/>
  <c r="O711" i="4" s="1"/>
  <c r="N659" i="4"/>
  <c r="O659" i="4" s="1"/>
  <c r="N658" i="4"/>
  <c r="O658" i="4" s="1"/>
  <c r="N629" i="4"/>
  <c r="O629" i="4" s="1"/>
  <c r="N606" i="4"/>
  <c r="O606" i="4" s="1"/>
  <c r="N298" i="4"/>
  <c r="O298" i="4" s="1"/>
  <c r="N270" i="4"/>
  <c r="O270" i="4" s="1"/>
  <c r="N183" i="4"/>
  <c r="O183" i="4" s="1"/>
  <c r="N159" i="4"/>
  <c r="O159" i="4" s="1"/>
  <c r="N131" i="4"/>
  <c r="O131" i="4" s="1"/>
  <c r="N104" i="4"/>
  <c r="O104" i="4" s="1"/>
  <c r="N103" i="4"/>
  <c r="O103" i="4" s="1"/>
  <c r="N2470" i="4"/>
  <c r="O2470" i="4" s="1"/>
  <c r="N2469" i="4"/>
  <c r="O2469" i="4" s="1"/>
  <c r="N2453" i="4"/>
  <c r="O2453" i="4" s="1"/>
  <c r="N2417" i="4"/>
  <c r="O2417" i="4" s="1"/>
  <c r="N2384" i="4"/>
  <c r="O2384" i="4" s="1"/>
  <c r="N2367" i="4"/>
  <c r="O2367" i="4" s="1"/>
  <c r="N2328" i="4"/>
  <c r="O2328" i="4" s="1"/>
  <c r="N2306" i="4"/>
  <c r="O2306" i="4" s="1"/>
  <c r="N2305" i="4"/>
  <c r="O2305" i="4" s="1"/>
  <c r="N2102" i="4"/>
  <c r="O2102" i="4" s="1"/>
  <c r="N2082" i="4"/>
  <c r="O2082" i="4" s="1"/>
  <c r="N2081" i="4"/>
  <c r="O2081" i="4" s="1"/>
  <c r="N1951" i="4"/>
  <c r="O1951" i="4" s="1"/>
  <c r="N1911" i="4"/>
  <c r="O1911" i="4" s="1"/>
  <c r="N1889" i="4"/>
  <c r="O1889" i="4" s="1"/>
  <c r="N1851" i="4"/>
  <c r="O1851" i="4" s="1"/>
  <c r="N1850" i="4"/>
  <c r="O1850" i="4" s="1"/>
  <c r="N1830" i="4"/>
  <c r="O1830" i="4" s="1"/>
  <c r="N1787" i="4"/>
  <c r="O1787" i="4" s="1"/>
  <c r="N1786" i="4"/>
  <c r="O1786" i="4" s="1"/>
  <c r="N1766" i="4"/>
  <c r="O1766" i="4" s="1"/>
  <c r="N1765" i="4"/>
  <c r="O1765" i="4" s="1"/>
  <c r="N1744" i="4"/>
  <c r="O1744" i="4" s="1"/>
  <c r="N1743" i="4"/>
  <c r="O1743" i="4" s="1"/>
  <c r="N1723" i="4"/>
  <c r="O1723" i="4" s="1"/>
  <c r="N1684" i="4"/>
  <c r="O1684" i="4" s="1"/>
  <c r="N1629" i="4"/>
  <c r="O1629" i="4" s="1"/>
  <c r="N1607" i="4"/>
  <c r="O1607" i="4" s="1"/>
  <c r="N1586" i="4"/>
  <c r="O1586" i="4" s="1"/>
  <c r="N1564" i="4"/>
  <c r="O1564" i="4" s="1"/>
  <c r="N1544" i="4"/>
  <c r="O1544" i="4" s="1"/>
  <c r="N1543" i="4"/>
  <c r="O1543" i="4" s="1"/>
  <c r="N1400" i="4"/>
  <c r="O1400" i="4" s="1"/>
  <c r="N1269" i="4"/>
  <c r="O1269" i="4" s="1"/>
  <c r="N1267" i="4"/>
  <c r="O1267" i="4" s="1"/>
  <c r="N1266" i="4"/>
  <c r="O1266" i="4" s="1"/>
  <c r="N1244" i="4"/>
  <c r="O1244" i="4" s="1"/>
  <c r="N1243" i="4"/>
  <c r="O1243" i="4" s="1"/>
  <c r="N1225" i="4"/>
  <c r="O1225" i="4" s="1"/>
  <c r="N985" i="4"/>
  <c r="O985" i="4" s="1"/>
  <c r="N963" i="4"/>
  <c r="O963" i="4" s="1"/>
  <c r="N594" i="4"/>
  <c r="O594" i="4" s="1"/>
  <c r="N573" i="4"/>
  <c r="O573" i="4" s="1"/>
  <c r="N571" i="4"/>
  <c r="O571" i="4" s="1"/>
  <c r="N304" i="4"/>
  <c r="O304" i="4" s="1"/>
  <c r="N303" i="4"/>
  <c r="O303" i="4" s="1"/>
  <c r="N282" i="4"/>
  <c r="O282" i="4" s="1"/>
  <c r="N83" i="4"/>
  <c r="O83" i="4" s="1"/>
  <c r="N2536" i="4"/>
  <c r="O2536" i="4" s="1"/>
  <c r="N2474" i="4"/>
  <c r="O2474" i="4" s="1"/>
  <c r="N2457" i="4"/>
  <c r="O2457" i="4" s="1"/>
  <c r="N2446" i="4"/>
  <c r="O2446" i="4" s="1"/>
  <c r="N2429" i="4"/>
  <c r="O2429" i="4" s="1"/>
  <c r="N2413" i="4"/>
  <c r="O2413" i="4" s="1"/>
  <c r="N2396" i="4"/>
  <c r="O2396" i="4" s="1"/>
  <c r="N2377" i="4"/>
  <c r="O2377" i="4" s="1"/>
  <c r="N2360" i="4"/>
  <c r="O2360" i="4" s="1"/>
  <c r="N2340" i="4"/>
  <c r="O2340" i="4" s="1"/>
  <c r="N2324" i="4"/>
  <c r="O2324" i="4" s="1"/>
  <c r="N2323" i="4"/>
  <c r="O2323" i="4" s="1"/>
  <c r="N2104" i="4"/>
  <c r="O2104" i="4" s="1"/>
  <c r="N2103" i="4"/>
  <c r="O2103" i="4" s="1"/>
  <c r="N2086" i="4"/>
  <c r="O2086" i="4" s="1"/>
  <c r="N2084" i="4"/>
  <c r="O2084" i="4" s="1"/>
  <c r="N1958" i="4"/>
  <c r="O1958" i="4" s="1"/>
  <c r="N1956" i="4"/>
  <c r="O1956" i="4" s="1"/>
  <c r="N1955" i="4"/>
  <c r="O1955" i="4" s="1"/>
  <c r="N1938" i="4"/>
  <c r="O1938" i="4" s="1"/>
  <c r="N1937" i="4"/>
  <c r="O1937" i="4" s="1"/>
  <c r="N1859" i="4"/>
  <c r="O1859" i="4" s="1"/>
  <c r="N1842" i="4"/>
  <c r="O1842" i="4" s="1"/>
  <c r="N1841" i="4"/>
  <c r="O1841" i="4" s="1"/>
  <c r="N1823" i="4"/>
  <c r="O1823" i="4" s="1"/>
  <c r="N1822" i="4"/>
  <c r="O1822" i="4" s="1"/>
  <c r="N1821" i="4"/>
  <c r="O1821" i="4" s="1"/>
  <c r="N1783" i="4"/>
  <c r="O1783" i="4" s="1"/>
  <c r="N1782" i="4"/>
  <c r="O1782" i="4" s="1"/>
  <c r="N1746" i="4"/>
  <c r="O1746" i="4" s="1"/>
  <c r="N1712" i="4"/>
  <c r="O1712" i="4" s="1"/>
  <c r="N1637" i="4"/>
  <c r="O1637" i="4" s="1"/>
  <c r="N1580" i="4"/>
  <c r="O1580" i="4" s="1"/>
  <c r="N1561" i="4"/>
  <c r="O1561" i="4" s="1"/>
  <c r="N1560" i="4"/>
  <c r="O1560" i="4" s="1"/>
  <c r="N1415" i="4"/>
  <c r="O1415" i="4" s="1"/>
  <c r="N1245" i="4"/>
  <c r="O1245" i="4" s="1"/>
  <c r="N1224" i="4"/>
  <c r="O1224" i="4" s="1"/>
  <c r="N1223" i="4"/>
  <c r="O1223" i="4" s="1"/>
  <c r="N1205" i="4"/>
  <c r="O1205" i="4" s="1"/>
  <c r="N989" i="4"/>
  <c r="O989" i="4" s="1"/>
  <c r="N742" i="4"/>
  <c r="O742" i="4" s="1"/>
  <c r="N740" i="4"/>
  <c r="O740" i="4" s="1"/>
  <c r="N739" i="4"/>
  <c r="O739" i="4" s="1"/>
  <c r="N721" i="4"/>
  <c r="O721" i="4" s="1"/>
  <c r="N719" i="4"/>
  <c r="O719" i="4" s="1"/>
  <c r="N718" i="4"/>
  <c r="O718" i="4" s="1"/>
  <c r="N655" i="4"/>
  <c r="O655" i="4" s="1"/>
  <c r="N619" i="4"/>
  <c r="O619" i="4" s="1"/>
  <c r="N618" i="4"/>
  <c r="O618" i="4" s="1"/>
  <c r="N617" i="4"/>
  <c r="O617" i="4" s="1"/>
  <c r="N616" i="4"/>
  <c r="O616" i="4" s="1"/>
  <c r="N598" i="4"/>
  <c r="O598" i="4" s="1"/>
  <c r="N597" i="4"/>
  <c r="O597" i="4" s="1"/>
  <c r="N596" i="4"/>
  <c r="O596" i="4" s="1"/>
  <c r="N575" i="4"/>
  <c r="O575" i="4" s="1"/>
  <c r="N574" i="4"/>
  <c r="O574" i="4" s="1"/>
  <c r="N224" i="4"/>
  <c r="O224" i="4" s="1"/>
  <c r="N223" i="4"/>
  <c r="O223" i="4" s="1"/>
  <c r="N202" i="4"/>
  <c r="O202" i="4" s="1"/>
  <c r="N201" i="4"/>
  <c r="O201" i="4" s="1"/>
  <c r="N178" i="4"/>
  <c r="O178" i="4" s="1"/>
  <c r="N176" i="4"/>
  <c r="O176" i="4" s="1"/>
  <c r="N175" i="4"/>
  <c r="O175" i="4" s="1"/>
  <c r="N156" i="4"/>
  <c r="O156" i="4" s="1"/>
  <c r="N136" i="4"/>
  <c r="O136" i="4" s="1"/>
  <c r="N134" i="4"/>
  <c r="O134" i="4" s="1"/>
  <c r="N133" i="4"/>
  <c r="O133" i="4" s="1"/>
  <c r="N115" i="4"/>
  <c r="O115" i="4" s="1"/>
  <c r="N113" i="4"/>
  <c r="O113" i="4" s="1"/>
  <c r="N92" i="4"/>
  <c r="O92" i="4" s="1"/>
  <c r="N2287" i="4"/>
  <c r="O2287" i="4" s="1"/>
  <c r="N2286" i="4"/>
  <c r="O2286" i="4" s="1"/>
  <c r="N2285" i="4"/>
  <c r="O2285" i="4" s="1"/>
  <c r="N2284" i="4"/>
  <c r="O2284" i="4" s="1"/>
  <c r="N2283" i="4"/>
  <c r="O2283" i="4" s="1"/>
  <c r="N2282" i="4"/>
  <c r="O2282" i="4" s="1"/>
  <c r="N2281" i="4"/>
  <c r="O2281" i="4" s="1"/>
  <c r="N2280" i="4"/>
  <c r="O2280" i="4" s="1"/>
  <c r="N2279" i="4"/>
  <c r="O2279" i="4" s="1"/>
  <c r="N2278" i="4"/>
  <c r="O2278" i="4" s="1"/>
  <c r="N2277" i="4"/>
  <c r="O2277" i="4" s="1"/>
  <c r="N2276" i="4"/>
  <c r="O2276" i="4" s="1"/>
  <c r="N2275" i="4"/>
  <c r="O2275" i="4" s="1"/>
  <c r="N2107" i="4"/>
  <c r="O2107" i="4" s="1"/>
  <c r="N2106" i="4"/>
  <c r="O2106" i="4" s="1"/>
  <c r="N2105" i="4"/>
  <c r="O2105" i="4" s="1"/>
  <c r="N1920" i="4"/>
  <c r="O1920" i="4" s="1"/>
  <c r="N1919" i="4"/>
  <c r="O1919" i="4" s="1"/>
  <c r="N1900" i="4"/>
  <c r="O1900" i="4" s="1"/>
  <c r="N1899" i="4"/>
  <c r="O1899" i="4" s="1"/>
  <c r="N1879" i="4"/>
  <c r="O1879" i="4" s="1"/>
  <c r="N1878" i="4"/>
  <c r="O1878" i="4" s="1"/>
  <c r="N1762" i="4"/>
  <c r="O1762" i="4" s="1"/>
  <c r="N1761" i="4"/>
  <c r="O1761" i="4" s="1"/>
  <c r="N1728" i="4"/>
  <c r="O1728" i="4" s="1"/>
  <c r="N1713" i="4"/>
  <c r="O1713" i="4" s="1"/>
  <c r="N1711" i="4"/>
  <c r="O1711" i="4" s="1"/>
  <c r="N1692" i="4"/>
  <c r="O1692" i="4" s="1"/>
  <c r="N1691" i="4"/>
  <c r="O1691" i="4" s="1"/>
  <c r="N1619" i="4"/>
  <c r="O1619" i="4" s="1"/>
  <c r="N1617" i="4"/>
  <c r="O1617" i="4" s="1"/>
  <c r="N1616" i="4"/>
  <c r="O1616" i="4" s="1"/>
  <c r="N1414" i="4"/>
  <c r="O1414" i="4" s="1"/>
  <c r="N1413" i="4"/>
  <c r="O1413" i="4" s="1"/>
  <c r="N1393" i="4"/>
  <c r="O1393" i="4" s="1"/>
  <c r="N1290" i="4"/>
  <c r="O1290" i="4" s="1"/>
  <c r="N1289" i="4"/>
  <c r="O1289" i="4" s="1"/>
  <c r="N1271" i="4"/>
  <c r="O1271" i="4" s="1"/>
  <c r="N1270" i="4"/>
  <c r="O1270" i="4" s="1"/>
  <c r="N987" i="4"/>
  <c r="O987" i="4" s="1"/>
  <c r="N968" i="4"/>
  <c r="O968" i="4" s="1"/>
  <c r="N764" i="4"/>
  <c r="O764" i="4" s="1"/>
  <c r="N762" i="4"/>
  <c r="O762" i="4" s="1"/>
  <c r="N300" i="4"/>
  <c r="O300" i="4" s="1"/>
  <c r="N299" i="4"/>
  <c r="O299" i="4" s="1"/>
  <c r="N277" i="4"/>
  <c r="O277" i="4" s="1"/>
  <c r="N276" i="4"/>
  <c r="O276" i="4" s="1"/>
  <c r="N1677" i="4"/>
  <c r="O1677" i="4" s="1"/>
  <c r="N1676" i="4"/>
  <c r="O1676" i="4" s="1"/>
  <c r="N1675" i="4"/>
  <c r="O1675" i="4" s="1"/>
  <c r="N1674" i="4"/>
  <c r="O1674" i="4" s="1"/>
  <c r="N1673" i="4"/>
  <c r="O1673" i="4" s="1"/>
  <c r="N1672" i="4"/>
  <c r="O1672" i="4" s="1"/>
  <c r="N1671" i="4"/>
  <c r="O1671" i="4" s="1"/>
  <c r="N1670" i="4"/>
  <c r="O1670" i="4" s="1"/>
  <c r="N1669" i="4"/>
  <c r="O1669" i="4" s="1"/>
  <c r="N1668" i="4"/>
  <c r="O1668" i="4" s="1"/>
  <c r="N1667" i="4"/>
  <c r="O1667" i="4" s="1"/>
  <c r="N1666" i="4"/>
  <c r="O1666" i="4" s="1"/>
  <c r="N1665" i="4"/>
  <c r="O1665" i="4" s="1"/>
  <c r="N1664" i="4"/>
  <c r="O1664" i="4" s="1"/>
  <c r="N1663" i="4"/>
  <c r="O1663" i="4" s="1"/>
  <c r="N1662" i="4"/>
  <c r="O1662" i="4" s="1"/>
  <c r="N1661" i="4"/>
  <c r="O1661" i="4" s="1"/>
  <c r="N1660" i="4"/>
  <c r="O1660" i="4" s="1"/>
  <c r="N1659" i="4"/>
  <c r="O1659" i="4" s="1"/>
  <c r="N1658" i="4"/>
  <c r="O1658" i="4" s="1"/>
  <c r="N1657" i="4"/>
  <c r="O1657" i="4" s="1"/>
  <c r="N1656" i="4"/>
  <c r="O1656" i="4" s="1"/>
  <c r="N1655" i="4"/>
  <c r="O1655" i="4" s="1"/>
  <c r="N1654" i="4"/>
  <c r="O1654" i="4" s="1"/>
  <c r="N1653" i="4"/>
  <c r="O1653" i="4" s="1"/>
  <c r="N1652" i="4"/>
  <c r="O1652" i="4" s="1"/>
  <c r="N1651" i="4"/>
  <c r="O1651" i="4" s="1"/>
  <c r="N1650" i="4"/>
  <c r="O1650" i="4" s="1"/>
  <c r="N1649" i="4"/>
  <c r="O1649" i="4" s="1"/>
  <c r="N1648" i="4"/>
  <c r="O1648" i="4" s="1"/>
  <c r="N1647" i="4"/>
  <c r="O1647" i="4" s="1"/>
  <c r="N1288" i="4"/>
  <c r="O1288" i="4" s="1"/>
  <c r="N972" i="4"/>
  <c r="O972" i="4" s="1"/>
  <c r="N950" i="4"/>
  <c r="O950" i="4" s="1"/>
  <c r="N741" i="4"/>
  <c r="O741" i="4" s="1"/>
  <c r="N720" i="4"/>
  <c r="O720" i="4" s="1"/>
  <c r="N632" i="4"/>
  <c r="O632" i="4" s="1"/>
  <c r="N612" i="4"/>
  <c r="O612" i="4" s="1"/>
  <c r="N591" i="4"/>
  <c r="O591" i="4" s="1"/>
  <c r="N590" i="4"/>
  <c r="O590" i="4" s="1"/>
  <c r="N589" i="4"/>
  <c r="O589" i="4" s="1"/>
  <c r="N316" i="4"/>
  <c r="O316" i="4" s="1"/>
  <c r="N292" i="4"/>
  <c r="O292" i="4" s="1"/>
  <c r="N127" i="4"/>
  <c r="O127" i="4" s="1"/>
  <c r="N126" i="4"/>
  <c r="O126" i="4" s="1"/>
  <c r="N105" i="4"/>
  <c r="O105" i="4" s="1"/>
  <c r="N1030" i="4"/>
  <c r="O1030" i="4" s="1"/>
  <c r="N1029" i="4"/>
  <c r="O1029" i="4" s="1"/>
  <c r="N1028" i="4"/>
  <c r="O1028" i="4" s="1"/>
  <c r="N1027" i="4"/>
  <c r="O1027" i="4" s="1"/>
  <c r="N1026" i="4"/>
  <c r="O1026" i="4" s="1"/>
  <c r="N1025" i="4"/>
  <c r="O1025" i="4" s="1"/>
  <c r="N1024" i="4"/>
  <c r="O1024" i="4" s="1"/>
  <c r="N1023" i="4"/>
  <c r="O1023" i="4" s="1"/>
  <c r="N1022" i="4"/>
  <c r="O1022" i="4" s="1"/>
  <c r="N1021" i="4"/>
  <c r="O1021" i="4" s="1"/>
  <c r="N1020" i="4"/>
  <c r="O1020" i="4" s="1"/>
  <c r="N1019" i="4"/>
  <c r="O1019" i="4" s="1"/>
  <c r="N1018" i="4"/>
  <c r="O1018" i="4" s="1"/>
  <c r="N1017" i="4"/>
  <c r="O1017" i="4" s="1"/>
  <c r="N1016" i="4"/>
  <c r="O1016" i="4" s="1"/>
  <c r="N1015" i="4"/>
  <c r="O1015" i="4" s="1"/>
  <c r="N1014" i="4"/>
  <c r="O1014" i="4" s="1"/>
  <c r="N1013" i="4"/>
  <c r="O1013" i="4" s="1"/>
  <c r="N1012" i="4"/>
  <c r="O1012" i="4" s="1"/>
  <c r="N1011" i="4"/>
  <c r="O1011" i="4" s="1"/>
  <c r="N1010" i="4"/>
  <c r="O1010" i="4" s="1"/>
  <c r="N1009" i="4"/>
  <c r="O1009" i="4" s="1"/>
  <c r="N1008" i="4"/>
  <c r="O1008" i="4" s="1"/>
  <c r="N1007" i="4"/>
  <c r="O1007" i="4" s="1"/>
  <c r="N1006" i="4"/>
  <c r="O1006" i="4" s="1"/>
  <c r="N1005" i="4"/>
  <c r="O1005" i="4" s="1"/>
  <c r="N1004" i="4"/>
  <c r="O1004" i="4" s="1"/>
  <c r="N1003" i="4"/>
  <c r="O1003" i="4" s="1"/>
  <c r="N1002" i="4"/>
  <c r="O1002" i="4" s="1"/>
  <c r="N1001" i="4"/>
  <c r="O1001" i="4" s="1"/>
  <c r="N1000" i="4"/>
  <c r="O1000" i="4" s="1"/>
  <c r="N999" i="4"/>
  <c r="O999" i="4" s="1"/>
  <c r="N998" i="4"/>
  <c r="O998" i="4" s="1"/>
  <c r="N997" i="4"/>
  <c r="O997" i="4" s="1"/>
  <c r="N996" i="4"/>
  <c r="O996" i="4" s="1"/>
  <c r="N995" i="4"/>
  <c r="O995" i="4" s="1"/>
  <c r="N994" i="4"/>
  <c r="O994" i="4" s="1"/>
  <c r="N993" i="4"/>
  <c r="O993" i="4" s="1"/>
  <c r="N992" i="4"/>
  <c r="O992" i="4" s="1"/>
  <c r="N971" i="4"/>
  <c r="O971" i="4" s="1"/>
  <c r="N757" i="4"/>
  <c r="O757" i="4" s="1"/>
  <c r="N756" i="4"/>
  <c r="O756" i="4" s="1"/>
  <c r="N732" i="4"/>
  <c r="O732" i="4" s="1"/>
  <c r="N731" i="4"/>
  <c r="O731" i="4" s="1"/>
  <c r="N633" i="4"/>
  <c r="O633" i="4" s="1"/>
  <c r="N631" i="4"/>
  <c r="O631" i="4" s="1"/>
  <c r="N630" i="4"/>
  <c r="O630" i="4" s="1"/>
  <c r="N611" i="4"/>
  <c r="O611" i="4" s="1"/>
  <c r="N609" i="4"/>
  <c r="O609" i="4" s="1"/>
  <c r="N608" i="4"/>
  <c r="O608" i="4" s="1"/>
  <c r="N587" i="4"/>
  <c r="O587" i="4" s="1"/>
  <c r="N586" i="4"/>
  <c r="O586" i="4" s="1"/>
  <c r="N565" i="4"/>
  <c r="O565" i="4" s="1"/>
  <c r="N564" i="4"/>
  <c r="O564" i="4" s="1"/>
  <c r="N318" i="4"/>
  <c r="O318" i="4" s="1"/>
  <c r="N213" i="4"/>
  <c r="O213" i="4" s="1"/>
  <c r="N211" i="4"/>
  <c r="O211" i="4" s="1"/>
  <c r="N138" i="4"/>
  <c r="O138" i="4" s="1"/>
  <c r="N137" i="4"/>
  <c r="O137" i="4" s="1"/>
  <c r="N110" i="4"/>
  <c r="O110" i="4" s="1"/>
  <c r="N109" i="4"/>
  <c r="O109" i="4" s="1"/>
  <c r="N88" i="4"/>
  <c r="O88" i="4" s="1"/>
  <c r="N87" i="4"/>
  <c r="O87" i="4" s="1"/>
  <c r="N86" i="4"/>
  <c r="O86" i="4" s="1"/>
  <c r="N343" i="4"/>
  <c r="O343" i="4" s="1"/>
  <c r="N342" i="4"/>
  <c r="O342" i="4" s="1"/>
  <c r="N341" i="4"/>
  <c r="O341" i="4" s="1"/>
  <c r="N340" i="4"/>
  <c r="O340" i="4" s="1"/>
  <c r="N339" i="4"/>
  <c r="O339" i="4" s="1"/>
  <c r="N338" i="4"/>
  <c r="O338" i="4" s="1"/>
  <c r="N337" i="4"/>
  <c r="O337" i="4" s="1"/>
  <c r="N336" i="4"/>
  <c r="O336" i="4" s="1"/>
  <c r="N335" i="4"/>
  <c r="O335" i="4" s="1"/>
  <c r="N334" i="4"/>
  <c r="O334" i="4" s="1"/>
  <c r="N333" i="4"/>
  <c r="O333" i="4" s="1"/>
  <c r="N332" i="4"/>
  <c r="O332" i="4" s="1"/>
  <c r="N331" i="4"/>
  <c r="O331" i="4" s="1"/>
  <c r="N330" i="4"/>
  <c r="O330" i="4" s="1"/>
  <c r="N329" i="4"/>
  <c r="O329" i="4" s="1"/>
  <c r="N328" i="4"/>
  <c r="O328" i="4" s="1"/>
  <c r="N327" i="4"/>
  <c r="O327" i="4" s="1"/>
  <c r="N326" i="4"/>
  <c r="O326" i="4" s="1"/>
  <c r="N325" i="4"/>
  <c r="O325" i="4" s="1"/>
  <c r="N324" i="4"/>
  <c r="O324" i="4" s="1"/>
  <c r="N323" i="4"/>
  <c r="O323" i="4" s="1"/>
  <c r="N322" i="4"/>
  <c r="O322" i="4" s="1"/>
  <c r="N321" i="4"/>
  <c r="O321" i="4" s="1"/>
  <c r="N320" i="4"/>
  <c r="O320" i="4" s="1"/>
  <c r="N319" i="4"/>
  <c r="O319" i="4" s="1"/>
  <c r="N227" i="4"/>
  <c r="O227" i="4" s="1"/>
  <c r="N226" i="4"/>
  <c r="O226" i="4" s="1"/>
  <c r="N204" i="4"/>
  <c r="O204" i="4" s="1"/>
  <c r="N203" i="4"/>
  <c r="O203" i="4" s="1"/>
  <c r="N180" i="4"/>
  <c r="O180" i="4" s="1"/>
  <c r="N179" i="4"/>
  <c r="O179" i="4" s="1"/>
  <c r="N154" i="4"/>
  <c r="O154" i="4" s="1"/>
  <c r="N152" i="4"/>
  <c r="O152" i="4" s="1"/>
  <c r="N130" i="4"/>
  <c r="O130" i="4" s="1"/>
  <c r="N129" i="4"/>
  <c r="O129" i="4" s="1"/>
  <c r="N108" i="4"/>
  <c r="O108" i="4" s="1"/>
  <c r="N107" i="4"/>
  <c r="O107" i="4" s="1"/>
  <c r="N84" i="4"/>
  <c r="O84" i="4" s="1"/>
  <c r="N82" i="4"/>
  <c r="O82" i="4" s="1"/>
  <c r="N2535" i="4"/>
  <c r="O2535" i="4" s="1"/>
  <c r="N2524" i="4"/>
  <c r="O2524" i="4" s="1"/>
  <c r="N2381" i="4"/>
  <c r="O2381" i="4" s="1"/>
  <c r="N2380" i="4"/>
  <c r="O2380" i="4" s="1"/>
  <c r="N2366" i="4"/>
  <c r="O2366" i="4" s="1"/>
  <c r="N2364" i="4"/>
  <c r="O2364" i="4" s="1"/>
  <c r="N2363" i="4"/>
  <c r="O2363" i="4" s="1"/>
  <c r="N2330" i="4"/>
  <c r="O2330" i="4" s="1"/>
  <c r="N2329" i="4"/>
  <c r="O2329" i="4" s="1"/>
  <c r="N2085" i="4"/>
  <c r="O2085" i="4" s="1"/>
  <c r="N2083" i="4"/>
  <c r="O2083" i="4" s="1"/>
  <c r="N1954" i="4"/>
  <c r="O1954" i="4" s="1"/>
  <c r="N1877" i="4"/>
  <c r="O1877" i="4" s="1"/>
  <c r="N1876" i="4"/>
  <c r="O1876" i="4" s="1"/>
  <c r="N1856" i="4"/>
  <c r="O1856" i="4" s="1"/>
  <c r="N1855" i="4"/>
  <c r="O1855" i="4" s="1"/>
  <c r="N1794" i="4"/>
  <c r="O1794" i="4" s="1"/>
  <c r="N1773" i="4"/>
  <c r="O1773" i="4" s="1"/>
  <c r="N1772" i="4"/>
  <c r="O1772" i="4" s="1"/>
  <c r="N1715" i="4"/>
  <c r="O1715" i="4" s="1"/>
  <c r="N1714" i="4"/>
  <c r="O1714" i="4" s="1"/>
  <c r="N1694" i="4"/>
  <c r="O1694" i="4" s="1"/>
  <c r="N1693" i="4"/>
  <c r="O1693" i="4" s="1"/>
  <c r="N1576" i="4"/>
  <c r="O1576" i="4" s="1"/>
  <c r="N1574" i="4"/>
  <c r="O1574" i="4" s="1"/>
  <c r="N1573" i="4"/>
  <c r="O1573" i="4" s="1"/>
  <c r="N1557" i="4"/>
  <c r="O1557" i="4" s="1"/>
  <c r="N1555" i="4"/>
  <c r="O1555" i="4" s="1"/>
  <c r="N1554" i="4"/>
  <c r="O1554" i="4" s="1"/>
  <c r="N1412" i="4"/>
  <c r="O1412" i="4" s="1"/>
  <c r="N1410" i="4"/>
  <c r="O1410" i="4" s="1"/>
  <c r="N1409" i="4"/>
  <c r="O1409" i="4" s="1"/>
  <c r="N1388" i="4"/>
  <c r="O1388" i="4" s="1"/>
  <c r="N1387" i="4"/>
  <c r="O1387" i="4" s="1"/>
  <c r="N1198" i="4"/>
  <c r="O1198" i="4" s="1"/>
  <c r="N958" i="4"/>
  <c r="O958" i="4" s="1"/>
  <c r="N750" i="4"/>
  <c r="O750" i="4" s="1"/>
  <c r="N726" i="4"/>
  <c r="O726" i="4" s="1"/>
  <c r="N725" i="4"/>
  <c r="O725" i="4" s="1"/>
  <c r="N724" i="4"/>
  <c r="O724" i="4" s="1"/>
  <c r="N637" i="4"/>
  <c r="O637" i="4" s="1"/>
  <c r="N311" i="4"/>
  <c r="O311" i="4" s="1"/>
  <c r="N310" i="4"/>
  <c r="O310" i="4" s="1"/>
  <c r="N287" i="4"/>
  <c r="O287" i="4" s="1"/>
  <c r="N286" i="4"/>
  <c r="O286" i="4" s="1"/>
  <c r="N264" i="4"/>
  <c r="O264" i="4" s="1"/>
  <c r="N263" i="4"/>
  <c r="O263" i="4" s="1"/>
  <c r="N165" i="4"/>
  <c r="O165" i="4" s="1"/>
  <c r="N2476" i="4"/>
  <c r="O2476" i="4" s="1"/>
  <c r="N2462" i="4"/>
  <c r="O2462" i="4" s="1"/>
  <c r="N2461" i="4"/>
  <c r="O2461" i="4" s="1"/>
  <c r="N2448" i="4"/>
  <c r="O2448" i="4" s="1"/>
  <c r="N2447" i="4"/>
  <c r="O2447" i="4" s="1"/>
  <c r="N2311" i="4"/>
  <c r="O2311" i="4" s="1"/>
  <c r="N2308" i="4"/>
  <c r="O2308" i="4" s="1"/>
  <c r="N2307" i="4"/>
  <c r="O2307" i="4" s="1"/>
  <c r="N2291" i="4"/>
  <c r="O2291" i="4" s="1"/>
  <c r="N2290" i="4"/>
  <c r="O2290" i="4" s="1"/>
  <c r="N2088" i="4"/>
  <c r="O2088" i="4" s="1"/>
  <c r="N2087" i="4"/>
  <c r="O2087" i="4" s="1"/>
  <c r="N2071" i="4"/>
  <c r="O2071" i="4" s="1"/>
  <c r="N2070" i="4"/>
  <c r="O2070" i="4" s="1"/>
  <c r="N1959" i="4"/>
  <c r="O1959" i="4" s="1"/>
  <c r="N1957" i="4"/>
  <c r="O1957" i="4" s="1"/>
  <c r="N1710" i="4"/>
  <c r="O1710" i="4" s="1"/>
  <c r="N1709" i="4"/>
  <c r="O1709" i="4" s="1"/>
  <c r="N1708" i="4"/>
  <c r="O1708" i="4" s="1"/>
  <c r="N1690" i="4"/>
  <c r="O1690" i="4" s="1"/>
  <c r="N1689" i="4"/>
  <c r="O1689" i="4" s="1"/>
  <c r="N1638" i="4"/>
  <c r="O1638" i="4" s="1"/>
  <c r="N1636" i="4"/>
  <c r="O1636" i="4" s="1"/>
  <c r="N1635" i="4"/>
  <c r="O1635" i="4" s="1"/>
  <c r="N1618" i="4"/>
  <c r="O1618" i="4" s="1"/>
  <c r="N1599" i="4"/>
  <c r="O1599" i="4" s="1"/>
  <c r="N1597" i="4"/>
  <c r="O1597" i="4" s="1"/>
  <c r="N1273" i="4"/>
  <c r="O1273" i="4" s="1"/>
  <c r="N1272" i="4"/>
  <c r="O1272" i="4" s="1"/>
  <c r="N1255" i="4"/>
  <c r="O1255" i="4" s="1"/>
  <c r="N1215" i="4"/>
  <c r="O1215" i="4" s="1"/>
  <c r="N1195" i="4"/>
  <c r="O1195" i="4" s="1"/>
  <c r="N975" i="4"/>
  <c r="O975" i="4" s="1"/>
  <c r="N974" i="4"/>
  <c r="O974" i="4" s="1"/>
  <c r="N954" i="4"/>
  <c r="O954" i="4" s="1"/>
  <c r="N650" i="4"/>
  <c r="O650" i="4" s="1"/>
  <c r="N626" i="4"/>
  <c r="O626" i="4" s="1"/>
  <c r="N584" i="4"/>
  <c r="O584" i="4" s="1"/>
  <c r="N583" i="4"/>
  <c r="O583" i="4" s="1"/>
  <c r="N582" i="4"/>
  <c r="O582" i="4" s="1"/>
  <c r="N562" i="4"/>
  <c r="O562" i="4" s="1"/>
  <c r="N560" i="4"/>
  <c r="O560" i="4" s="1"/>
  <c r="N559" i="4"/>
  <c r="O559" i="4" s="1"/>
  <c r="N291" i="4"/>
  <c r="O291" i="4" s="1"/>
  <c r="N289" i="4"/>
  <c r="O289" i="4" s="1"/>
  <c r="N288" i="4"/>
  <c r="O288" i="4" s="1"/>
  <c r="N272" i="4"/>
  <c r="O272" i="4" s="1"/>
  <c r="N194" i="4"/>
  <c r="O194" i="4" s="1"/>
  <c r="N193" i="4"/>
  <c r="O193" i="4" s="1"/>
  <c r="N172" i="4"/>
  <c r="O172" i="4" s="1"/>
  <c r="N148" i="4"/>
  <c r="O148" i="4" s="1"/>
  <c r="N147" i="4"/>
  <c r="O147" i="4" s="1"/>
  <c r="N124" i="4"/>
  <c r="O124" i="4" s="1"/>
  <c r="N123" i="4"/>
  <c r="O123" i="4" s="1"/>
  <c r="N2534" i="4"/>
  <c r="O2534" i="4" s="1"/>
  <c r="N2353" i="4"/>
  <c r="O2353" i="4" s="1"/>
  <c r="N2352" i="4"/>
  <c r="O2352" i="4" s="1"/>
  <c r="N2333" i="4"/>
  <c r="O2333" i="4" s="1"/>
  <c r="N2332" i="4"/>
  <c r="O2332" i="4" s="1"/>
  <c r="N1948" i="4"/>
  <c r="O1948" i="4" s="1"/>
  <c r="N1946" i="4"/>
  <c r="O1946" i="4" s="1"/>
  <c r="N1945" i="4"/>
  <c r="O1945" i="4" s="1"/>
  <c r="N1910" i="4"/>
  <c r="O1910" i="4" s="1"/>
  <c r="N1909" i="4"/>
  <c r="O1909" i="4" s="1"/>
  <c r="N1891" i="4"/>
  <c r="O1891" i="4" s="1"/>
  <c r="N1890" i="4"/>
  <c r="O1890" i="4" s="1"/>
  <c r="N1780" i="4"/>
  <c r="O1780" i="4" s="1"/>
  <c r="N1779" i="4"/>
  <c r="O1779" i="4" s="1"/>
  <c r="N1778" i="4"/>
  <c r="O1778" i="4" s="1"/>
  <c r="N1760" i="4"/>
  <c r="O1760" i="4" s="1"/>
  <c r="N1759" i="4"/>
  <c r="O1759" i="4" s="1"/>
  <c r="N1739" i="4"/>
  <c r="O1739" i="4" s="1"/>
  <c r="N1738" i="4"/>
  <c r="O1738" i="4" s="1"/>
  <c r="N1681" i="4"/>
  <c r="O1681" i="4" s="1"/>
  <c r="N1680" i="4"/>
  <c r="O1680" i="4" s="1"/>
  <c r="N1631" i="4"/>
  <c r="O1631" i="4" s="1"/>
  <c r="N1630" i="4"/>
  <c r="O1630" i="4" s="1"/>
  <c r="N1610" i="4"/>
  <c r="O1610" i="4" s="1"/>
  <c r="N1609" i="4"/>
  <c r="O1609" i="4" s="1"/>
  <c r="N1589" i="4"/>
  <c r="O1589" i="4" s="1"/>
  <c r="N1570" i="4"/>
  <c r="O1570" i="4" s="1"/>
  <c r="N1569" i="4"/>
  <c r="O1569" i="4" s="1"/>
  <c r="N1283" i="4"/>
  <c r="O1283" i="4" s="1"/>
  <c r="N1265" i="4"/>
  <c r="O1265" i="4" s="1"/>
  <c r="N1263" i="4"/>
  <c r="O1263" i="4" s="1"/>
  <c r="N1251" i="4"/>
  <c r="O1251" i="4" s="1"/>
  <c r="N1250" i="4"/>
  <c r="O1250" i="4" s="1"/>
  <c r="N1233" i="4"/>
  <c r="O1233" i="4" s="1"/>
  <c r="N1214" i="4"/>
  <c r="O1214" i="4" s="1"/>
  <c r="N1213" i="4"/>
  <c r="O1213" i="4" s="1"/>
  <c r="N1212" i="4"/>
  <c r="O1212" i="4" s="1"/>
  <c r="N1193" i="4"/>
  <c r="O1193" i="4" s="1"/>
  <c r="N769" i="4"/>
  <c r="O769" i="4" s="1"/>
  <c r="N768" i="4"/>
  <c r="O768" i="4" s="1"/>
  <c r="N749" i="4"/>
  <c r="O749" i="4" s="1"/>
  <c r="N747" i="4"/>
  <c r="O747" i="4" s="1"/>
  <c r="N728" i="4"/>
  <c r="O728" i="4" s="1"/>
  <c r="N727" i="4"/>
  <c r="O727" i="4" s="1"/>
  <c r="N625" i="4"/>
  <c r="O625" i="4" s="1"/>
  <c r="N623" i="4"/>
  <c r="O623" i="4" s="1"/>
  <c r="N622" i="4"/>
  <c r="O622" i="4" s="1"/>
  <c r="N602" i="4"/>
  <c r="O602" i="4" s="1"/>
  <c r="N601" i="4"/>
  <c r="O601" i="4" s="1"/>
  <c r="N581" i="4"/>
  <c r="O581" i="4" s="1"/>
  <c r="N580" i="4"/>
  <c r="O580" i="4" s="1"/>
  <c r="N579" i="4"/>
  <c r="O579" i="4" s="1"/>
  <c r="N561" i="4"/>
  <c r="O561" i="4" s="1"/>
  <c r="N221" i="4"/>
  <c r="O221" i="4" s="1"/>
  <c r="N220" i="4"/>
  <c r="O220" i="4" s="1"/>
  <c r="N219" i="4"/>
  <c r="O219" i="4" s="1"/>
  <c r="N2529" i="4"/>
  <c r="O2529" i="4" s="1"/>
  <c r="N2528" i="4"/>
  <c r="O2528" i="4" s="1"/>
  <c r="N2527" i="4"/>
  <c r="O2527" i="4" s="1"/>
  <c r="N2465" i="4"/>
  <c r="O2465" i="4" s="1"/>
  <c r="N2444" i="4"/>
  <c r="O2444" i="4" s="1"/>
  <c r="N2443" i="4"/>
  <c r="O2443" i="4" s="1"/>
  <c r="N2427" i="4"/>
  <c r="O2427" i="4" s="1"/>
  <c r="N2405" i="4"/>
  <c r="O2405" i="4" s="1"/>
  <c r="N2368" i="4"/>
  <c r="O2368" i="4" s="1"/>
  <c r="N2303" i="4"/>
  <c r="O2303" i="4" s="1"/>
  <c r="N2097" i="4"/>
  <c r="O2097" i="4" s="1"/>
  <c r="N2096" i="4"/>
  <c r="O2096" i="4" s="1"/>
  <c r="N2095" i="4"/>
  <c r="O2095" i="4" s="1"/>
  <c r="N2074" i="4"/>
  <c r="O2074" i="4" s="1"/>
  <c r="N1943" i="4"/>
  <c r="O1943" i="4" s="1"/>
  <c r="N1918" i="4"/>
  <c r="O1918" i="4" s="1"/>
  <c r="N1895" i="4"/>
  <c r="O1895" i="4" s="1"/>
  <c r="N1871" i="4"/>
  <c r="O1871" i="4" s="1"/>
  <c r="N1824" i="4"/>
  <c r="O1824" i="4" s="1"/>
  <c r="N1801" i="4"/>
  <c r="O1801" i="4" s="1"/>
  <c r="N1757" i="4"/>
  <c r="O1757" i="4" s="1"/>
  <c r="N1732" i="4"/>
  <c r="O1732" i="4" s="1"/>
  <c r="N1705" i="4"/>
  <c r="O1705" i="4" s="1"/>
  <c r="N1683" i="4"/>
  <c r="O1683" i="4" s="1"/>
  <c r="N1627" i="4"/>
  <c r="O1627" i="4" s="1"/>
  <c r="N1605" i="4"/>
  <c r="O1605" i="4" s="1"/>
  <c r="N1582" i="4"/>
  <c r="O1582" i="4" s="1"/>
  <c r="N1581" i="4"/>
  <c r="O1581" i="4" s="1"/>
  <c r="N1579" i="4"/>
  <c r="O1579" i="4" s="1"/>
  <c r="N1577" i="4"/>
  <c r="O1577" i="4" s="1"/>
  <c r="N1575" i="4"/>
  <c r="O1575" i="4" s="1"/>
  <c r="N1402" i="4"/>
  <c r="O1402" i="4" s="1"/>
  <c r="N1280" i="4"/>
  <c r="O1280" i="4" s="1"/>
  <c r="N1231" i="4"/>
  <c r="O1231" i="4" s="1"/>
  <c r="N1230" i="4"/>
  <c r="O1230" i="4" s="1"/>
  <c r="N1207" i="4"/>
  <c r="O1207" i="4" s="1"/>
  <c r="N984" i="4"/>
  <c r="O984" i="4" s="1"/>
  <c r="N765" i="4"/>
  <c r="O765" i="4" s="1"/>
  <c r="N738" i="4"/>
  <c r="O738" i="4" s="1"/>
  <c r="N715" i="4"/>
  <c r="O715" i="4" s="1"/>
  <c r="N663" i="4"/>
  <c r="O663" i="4" s="1"/>
  <c r="N639" i="4"/>
  <c r="O639" i="4" s="1"/>
  <c r="N585" i="4"/>
  <c r="O585" i="4" s="1"/>
  <c r="N558" i="4"/>
  <c r="O558" i="4" s="1"/>
  <c r="N517" i="4"/>
  <c r="O517" i="4" s="1"/>
  <c r="N301" i="4"/>
  <c r="O301" i="4" s="1"/>
  <c r="N274" i="4"/>
  <c r="O274" i="4" s="1"/>
  <c r="N273" i="4"/>
  <c r="O273" i="4" s="1"/>
  <c r="N214" i="4"/>
  <c r="O214" i="4" s="1"/>
  <c r="N184" i="4"/>
  <c r="O184" i="4" s="1"/>
  <c r="N160" i="4"/>
  <c r="O160" i="4" s="1"/>
  <c r="N132" i="4"/>
  <c r="O132" i="4" s="1"/>
  <c r="N106" i="4"/>
  <c r="O106" i="4" s="1"/>
  <c r="N2438" i="4"/>
  <c r="O2438" i="4" s="1"/>
  <c r="N2437" i="4"/>
  <c r="O2437" i="4" s="1"/>
  <c r="N2424" i="4"/>
  <c r="O2424" i="4" s="1"/>
  <c r="N2423" i="4"/>
  <c r="O2423" i="4" s="1"/>
  <c r="N2410" i="4"/>
  <c r="O2410" i="4" s="1"/>
  <c r="N2409" i="4"/>
  <c r="O2409" i="4" s="1"/>
  <c r="N2393" i="4"/>
  <c r="O2393" i="4" s="1"/>
  <c r="N2392" i="4"/>
  <c r="O2392" i="4" s="1"/>
  <c r="N2375" i="4"/>
  <c r="O2375" i="4" s="1"/>
  <c r="N2374" i="4"/>
  <c r="O2374" i="4" s="1"/>
  <c r="N2355" i="4"/>
  <c r="O2355" i="4" s="1"/>
  <c r="N2354" i="4"/>
  <c r="O2354" i="4" s="1"/>
  <c r="N2335" i="4"/>
  <c r="O2335" i="4" s="1"/>
  <c r="N2334" i="4"/>
  <c r="O2334" i="4" s="1"/>
  <c r="N2318" i="4"/>
  <c r="O2318" i="4" s="1"/>
  <c r="N2317" i="4"/>
  <c r="O2317" i="4" s="1"/>
  <c r="N2298" i="4"/>
  <c r="O2298" i="4" s="1"/>
  <c r="N2297" i="4"/>
  <c r="O2297" i="4" s="1"/>
  <c r="N1947" i="4"/>
  <c r="O1947" i="4" s="1"/>
  <c r="N1925" i="4"/>
  <c r="O1925" i="4" s="1"/>
  <c r="N1924" i="4"/>
  <c r="O1924" i="4" s="1"/>
  <c r="N1788" i="4"/>
  <c r="O1788" i="4" s="1"/>
  <c r="N1725" i="4"/>
  <c r="O1725" i="4" s="1"/>
  <c r="N1724" i="4"/>
  <c r="O1724" i="4" s="1"/>
  <c r="N1408" i="4"/>
  <c r="O1408" i="4" s="1"/>
  <c r="N1407" i="4"/>
  <c r="O1407" i="4" s="1"/>
  <c r="N1201" i="4"/>
  <c r="O1201" i="4" s="1"/>
  <c r="N1200" i="4"/>
  <c r="O1200" i="4" s="1"/>
  <c r="N961" i="4"/>
  <c r="O961" i="4" s="1"/>
  <c r="N755" i="4"/>
  <c r="O755" i="4" s="1"/>
  <c r="N754" i="4"/>
  <c r="O754" i="4" s="1"/>
  <c r="N734" i="4"/>
  <c r="O734" i="4" s="1"/>
  <c r="N733" i="4"/>
  <c r="O733" i="4" s="1"/>
  <c r="N600" i="4"/>
  <c r="O600" i="4" s="1"/>
  <c r="N599" i="4"/>
  <c r="O599" i="4" s="1"/>
  <c r="N578" i="4"/>
  <c r="O578" i="4" s="1"/>
  <c r="N557" i="4"/>
  <c r="O557" i="4" s="1"/>
  <c r="N285" i="4"/>
  <c r="O285" i="4" s="1"/>
  <c r="N284" i="4"/>
  <c r="O284" i="4" s="1"/>
  <c r="N230" i="4"/>
  <c r="O230" i="4" s="1"/>
  <c r="N229" i="4"/>
  <c r="O229" i="4" s="1"/>
  <c r="N208" i="4"/>
  <c r="O208" i="4" s="1"/>
  <c r="N207" i="4"/>
  <c r="O207" i="4" s="1"/>
  <c r="N206" i="4"/>
  <c r="O206" i="4" s="1"/>
  <c r="N189" i="4"/>
  <c r="O189" i="4" s="1"/>
  <c r="N145" i="4"/>
  <c r="O145" i="4" s="1"/>
  <c r="N144" i="4"/>
  <c r="O144" i="4" s="1"/>
  <c r="N122" i="4"/>
  <c r="O122" i="4" s="1"/>
  <c r="N121" i="4"/>
  <c r="O121" i="4" s="1"/>
  <c r="N98" i="4"/>
  <c r="O98" i="4" s="1"/>
  <c r="N97" i="4"/>
  <c r="O97" i="4" s="1"/>
  <c r="N2441" i="4"/>
  <c r="O2441" i="4" s="1"/>
  <c r="N2439" i="4"/>
  <c r="O2439" i="4" s="1"/>
  <c r="N2419" i="4"/>
  <c r="O2419" i="4" s="1"/>
  <c r="N2418" i="4"/>
  <c r="O2418" i="4" s="1"/>
  <c r="N2399" i="4"/>
  <c r="O2399" i="4" s="1"/>
  <c r="N2338" i="4"/>
  <c r="O2338" i="4" s="1"/>
  <c r="N2315" i="4"/>
  <c r="O2315" i="4" s="1"/>
  <c r="N2293" i="4"/>
  <c r="O2293" i="4" s="1"/>
  <c r="N2090" i="4"/>
  <c r="O2090" i="4" s="1"/>
  <c r="N1933" i="4"/>
  <c r="O1933" i="4" s="1"/>
  <c r="N1908" i="4"/>
  <c r="O1908" i="4" s="1"/>
  <c r="N1884" i="4"/>
  <c r="O1884" i="4" s="1"/>
  <c r="N1861" i="4"/>
  <c r="O1861" i="4" s="1"/>
  <c r="N1838" i="4"/>
  <c r="O1838" i="4" s="1"/>
  <c r="N1791" i="4"/>
  <c r="O1791" i="4" s="1"/>
  <c r="N1770" i="4"/>
  <c r="O1770" i="4" s="1"/>
  <c r="N1742" i="4"/>
  <c r="O1742" i="4" s="1"/>
  <c r="N1721" i="4"/>
  <c r="O1721" i="4" s="1"/>
  <c r="N1698" i="4"/>
  <c r="O1698" i="4" s="1"/>
  <c r="N1645" i="4"/>
  <c r="O1645" i="4" s="1"/>
  <c r="N1644" i="4"/>
  <c r="O1644" i="4" s="1"/>
  <c r="N1615" i="4"/>
  <c r="O1615" i="4" s="1"/>
  <c r="N1614" i="4"/>
  <c r="O1614" i="4" s="1"/>
  <c r="N1590" i="4"/>
  <c r="O1590" i="4" s="1"/>
  <c r="N1566" i="4"/>
  <c r="O1566" i="4" s="1"/>
  <c r="N1397" i="4"/>
  <c r="O1397" i="4" s="1"/>
  <c r="N1275" i="4"/>
  <c r="O1275" i="4" s="1"/>
  <c r="N1247" i="4"/>
  <c r="O1247" i="4" s="1"/>
  <c r="N1246" i="4"/>
  <c r="O1246" i="4" s="1"/>
  <c r="N1221" i="4"/>
  <c r="O1221" i="4" s="1"/>
  <c r="N1220" i="4"/>
  <c r="O1220" i="4" s="1"/>
  <c r="N1219" i="4"/>
  <c r="O1219" i="4" s="1"/>
  <c r="N1197" i="4"/>
  <c r="O1197" i="4" s="1"/>
  <c r="N767" i="4"/>
  <c r="O767" i="4" s="1"/>
  <c r="N766" i="4"/>
  <c r="O766" i="4" s="1"/>
  <c r="N743" i="4"/>
  <c r="O743" i="4" s="1"/>
  <c r="N716" i="4"/>
  <c r="O716" i="4" s="1"/>
  <c r="N664" i="4"/>
  <c r="O664" i="4" s="1"/>
  <c r="N641" i="4"/>
  <c r="O641" i="4" s="1"/>
  <c r="N615" i="4"/>
  <c r="O615" i="4" s="1"/>
  <c r="N588" i="4"/>
  <c r="O588" i="4" s="1"/>
  <c r="N563" i="4"/>
  <c r="O563" i="4" s="1"/>
  <c r="N302" i="4"/>
  <c r="O302" i="4" s="1"/>
  <c r="N278" i="4"/>
  <c r="O278" i="4" s="1"/>
  <c r="N191" i="4"/>
  <c r="O191" i="4" s="1"/>
  <c r="N2456" i="4"/>
  <c r="O2456" i="4" s="1"/>
  <c r="N2442" i="4"/>
  <c r="O2442" i="4" s="1"/>
  <c r="N2428" i="4"/>
  <c r="O2428" i="4" s="1"/>
  <c r="N2411" i="4"/>
  <c r="O2411" i="4" s="1"/>
  <c r="N2395" i="4"/>
  <c r="O2395" i="4" s="1"/>
  <c r="N2376" i="4"/>
  <c r="O2376" i="4" s="1"/>
  <c r="N2356" i="4"/>
  <c r="O2356" i="4" s="1"/>
  <c r="N2336" i="4"/>
  <c r="O2336" i="4" s="1"/>
  <c r="N2319" i="4"/>
  <c r="O2319" i="4" s="1"/>
  <c r="N2302" i="4"/>
  <c r="O2302" i="4" s="1"/>
  <c r="N2301" i="4"/>
  <c r="O2301" i="4" s="1"/>
  <c r="N2101" i="4"/>
  <c r="O2101" i="4" s="1"/>
  <c r="N2080" i="4"/>
  <c r="O2080" i="4" s="1"/>
  <c r="N1913" i="4"/>
  <c r="O1913" i="4" s="1"/>
  <c r="N1912" i="4"/>
  <c r="O1912" i="4" s="1"/>
  <c r="N1892" i="4"/>
  <c r="O1892" i="4" s="1"/>
  <c r="N1874" i="4"/>
  <c r="O1874" i="4" s="1"/>
  <c r="N1853" i="4"/>
  <c r="O1853" i="4" s="1"/>
  <c r="N1852" i="4"/>
  <c r="O1852" i="4" s="1"/>
  <c r="N1831" i="4"/>
  <c r="O1831" i="4" s="1"/>
  <c r="N1793" i="4"/>
  <c r="O1793" i="4" s="1"/>
  <c r="N1792" i="4"/>
  <c r="O1792" i="4" s="1"/>
  <c r="N1774" i="4"/>
  <c r="O1774" i="4" s="1"/>
  <c r="N1756" i="4"/>
  <c r="O1756" i="4" s="1"/>
  <c r="N1737" i="4"/>
  <c r="O1737" i="4" s="1"/>
  <c r="N1716" i="4"/>
  <c r="O1716" i="4" s="1"/>
  <c r="N1695" i="4"/>
  <c r="O1695" i="4" s="1"/>
  <c r="N1642" i="4"/>
  <c r="O1642" i="4" s="1"/>
  <c r="N1641" i="4"/>
  <c r="O1641" i="4" s="1"/>
  <c r="N1624" i="4"/>
  <c r="O1624" i="4" s="1"/>
  <c r="N1602" i="4"/>
  <c r="O1602" i="4" s="1"/>
  <c r="N1601" i="4"/>
  <c r="O1601" i="4" s="1"/>
  <c r="N1583" i="4"/>
  <c r="O1583" i="4" s="1"/>
  <c r="N1562" i="4"/>
  <c r="O1562" i="4" s="1"/>
  <c r="N1540" i="4"/>
  <c r="O1540" i="4" s="1"/>
  <c r="N1539" i="4"/>
  <c r="O1539" i="4" s="1"/>
  <c r="N1268" i="4"/>
  <c r="O1268" i="4" s="1"/>
  <c r="N1249" i="4"/>
  <c r="O1249" i="4" s="1"/>
  <c r="N1248" i="4"/>
  <c r="O1248" i="4" s="1"/>
  <c r="N1228" i="4"/>
  <c r="O1228" i="4" s="1"/>
  <c r="N1210" i="4"/>
  <c r="O1210" i="4" s="1"/>
  <c r="N1209" i="4"/>
  <c r="O1209" i="4" s="1"/>
  <c r="N1191" i="4"/>
  <c r="O1191" i="4" s="1"/>
  <c r="N973" i="4"/>
  <c r="O973" i="4" s="1"/>
  <c r="N763" i="4"/>
  <c r="O763" i="4" s="1"/>
  <c r="N653" i="4"/>
  <c r="O653" i="4" s="1"/>
  <c r="N572" i="4"/>
  <c r="O572" i="4" s="1"/>
  <c r="N570" i="4"/>
  <c r="O570" i="4" s="1"/>
  <c r="N568" i="4"/>
  <c r="O568" i="4" s="1"/>
  <c r="N567" i="4"/>
  <c r="O567" i="4" s="1"/>
  <c r="N218" i="4"/>
  <c r="O218" i="4" s="1"/>
  <c r="N216" i="4"/>
  <c r="O216" i="4" s="1"/>
  <c r="N215" i="4"/>
  <c r="O215" i="4" s="1"/>
  <c r="N196" i="4"/>
  <c r="O196" i="4" s="1"/>
  <c r="N195" i="4"/>
  <c r="O195" i="4" s="1"/>
  <c r="N174" i="4"/>
  <c r="O174" i="4" s="1"/>
  <c r="N150" i="4"/>
  <c r="O150" i="4" s="1"/>
  <c r="N149" i="4"/>
  <c r="O149" i="4" s="1"/>
  <c r="N2416" i="4"/>
  <c r="O2416" i="4" s="1"/>
  <c r="N2394" i="4"/>
  <c r="O2394" i="4" s="1"/>
  <c r="N2373" i="4"/>
  <c r="O2373" i="4" s="1"/>
  <c r="N2372" i="4"/>
  <c r="O2372" i="4" s="1"/>
  <c r="N2351" i="4"/>
  <c r="O2351" i="4" s="1"/>
  <c r="N2331" i="4"/>
  <c r="O2331" i="4" s="1"/>
  <c r="N2310" i="4"/>
  <c r="O2310" i="4" s="1"/>
  <c r="N1950" i="4"/>
  <c r="O1950" i="4" s="1"/>
  <c r="N1949" i="4"/>
  <c r="O1949" i="4" s="1"/>
  <c r="N1928" i="4"/>
  <c r="O1928" i="4" s="1"/>
  <c r="N1907" i="4"/>
  <c r="O1907" i="4" s="1"/>
  <c r="N1906" i="4"/>
  <c r="O1906" i="4" s="1"/>
  <c r="N1864" i="4"/>
  <c r="O1864" i="4" s="1"/>
  <c r="N1819" i="4"/>
  <c r="O1819" i="4" s="1"/>
  <c r="N1798" i="4"/>
  <c r="O1798" i="4" s="1"/>
  <c r="N1775" i="4"/>
  <c r="O1775" i="4" s="1"/>
  <c r="N1755" i="4"/>
  <c r="O1755" i="4" s="1"/>
  <c r="N1753" i="4"/>
  <c r="O1753" i="4" s="1"/>
  <c r="N1733" i="4"/>
  <c r="O1733" i="4" s="1"/>
  <c r="N1686" i="4"/>
  <c r="O1686" i="4" s="1"/>
  <c r="N1632" i="4"/>
  <c r="O1632" i="4" s="1"/>
  <c r="N1608" i="4"/>
  <c r="O1608" i="4" s="1"/>
  <c r="N1585" i="4"/>
  <c r="O1585" i="4" s="1"/>
  <c r="N1563" i="4"/>
  <c r="O1563" i="4" s="1"/>
  <c r="N1541" i="4"/>
  <c r="O1541" i="4" s="1"/>
  <c r="N1392" i="4"/>
  <c r="O1392" i="4" s="1"/>
  <c r="N1391" i="4"/>
  <c r="O1391" i="4" s="1"/>
  <c r="N1277" i="4"/>
  <c r="O1277" i="4" s="1"/>
  <c r="N1236" i="4"/>
  <c r="O1236" i="4" s="1"/>
  <c r="N1235" i="4"/>
  <c r="O1235" i="4" s="1"/>
  <c r="N1234" i="4"/>
  <c r="O1234" i="4" s="1"/>
  <c r="N1192" i="4"/>
  <c r="O1192" i="4" s="1"/>
  <c r="N970" i="4"/>
  <c r="O970" i="4" s="1"/>
  <c r="N969" i="4"/>
  <c r="O969" i="4" s="1"/>
  <c r="N657" i="4"/>
  <c r="O657" i="4" s="1"/>
  <c r="N610" i="4"/>
  <c r="O610" i="4" s="1"/>
  <c r="N267" i="4"/>
  <c r="O267" i="4" s="1"/>
  <c r="N187" i="4"/>
  <c r="O187" i="4" s="1"/>
  <c r="N162" i="4"/>
  <c r="O162" i="4" s="1"/>
  <c r="N161" i="4"/>
  <c r="O161" i="4" s="1"/>
  <c r="N2350" i="4"/>
  <c r="O2350" i="4" s="1"/>
  <c r="N2349" i="4"/>
  <c r="O2349" i="4" s="1"/>
  <c r="N2347" i="4"/>
  <c r="O2347" i="4" s="1"/>
  <c r="N2346" i="4"/>
  <c r="O2346" i="4" s="1"/>
  <c r="N2345" i="4"/>
  <c r="O2345" i="4" s="1"/>
  <c r="N2322" i="4"/>
  <c r="O2322" i="4" s="1"/>
  <c r="N1934" i="4"/>
  <c r="O1934" i="4" s="1"/>
  <c r="N1888" i="4"/>
  <c r="O1888" i="4" s="1"/>
  <c r="N1865" i="4"/>
  <c r="O1865" i="4" s="1"/>
  <c r="N1840" i="4"/>
  <c r="O1840" i="4" s="1"/>
  <c r="N1839" i="4"/>
  <c r="O1839" i="4" s="1"/>
  <c r="N1795" i="4"/>
  <c r="O1795" i="4" s="1"/>
  <c r="N1771" i="4"/>
  <c r="O1771" i="4" s="1"/>
  <c r="N1722" i="4"/>
  <c r="O1722" i="4" s="1"/>
  <c r="N1699" i="4"/>
  <c r="O1699" i="4" s="1"/>
  <c r="N1678" i="4"/>
  <c r="O1678" i="4" s="1"/>
  <c r="N1646" i="4"/>
  <c r="O1646" i="4" s="1"/>
  <c r="N1623" i="4"/>
  <c r="O1623" i="4" s="1"/>
  <c r="N1622" i="4"/>
  <c r="O1622" i="4" s="1"/>
  <c r="N1594" i="4"/>
  <c r="O1594" i="4" s="1"/>
  <c r="N1568" i="4"/>
  <c r="O1568" i="4" s="1"/>
  <c r="N1546" i="4"/>
  <c r="O1546" i="4" s="1"/>
  <c r="N1399" i="4"/>
  <c r="O1399" i="4" s="1"/>
  <c r="N1276" i="4"/>
  <c r="O1276" i="4" s="1"/>
  <c r="N1258" i="4"/>
  <c r="O1258" i="4" s="1"/>
  <c r="N1257" i="4"/>
  <c r="O1257" i="4" s="1"/>
  <c r="N1256" i="4"/>
  <c r="O1256" i="4" s="1"/>
  <c r="N1254" i="4"/>
  <c r="O1254" i="4" s="1"/>
  <c r="N1229" i="4"/>
  <c r="O1229" i="4" s="1"/>
  <c r="N1206" i="4"/>
  <c r="O1206" i="4" s="1"/>
  <c r="N956" i="4"/>
  <c r="O956" i="4" s="1"/>
  <c r="N761" i="4"/>
  <c r="O761" i="4" s="1"/>
  <c r="N737" i="4"/>
  <c r="O737" i="4" s="1"/>
  <c r="N714" i="4"/>
  <c r="O714" i="4" s="1"/>
  <c r="N662" i="4"/>
  <c r="O662" i="4" s="1"/>
  <c r="N634" i="4"/>
  <c r="O634" i="4" s="1"/>
  <c r="N607" i="4"/>
  <c r="O607" i="4" s="1"/>
  <c r="N297" i="4"/>
  <c r="O297" i="4" s="1"/>
  <c r="N266" i="4"/>
  <c r="O266" i="4" s="1"/>
  <c r="N265" i="4"/>
  <c r="O265" i="4" s="1"/>
  <c r="N182" i="4"/>
  <c r="O182" i="4" s="1"/>
  <c r="N158" i="4"/>
  <c r="O158" i="4" s="1"/>
  <c r="N128" i="4"/>
  <c r="O128" i="4" s="1"/>
  <c r="N100" i="4"/>
  <c r="O100" i="4" s="1"/>
  <c r="N2468" i="4"/>
  <c r="O2468" i="4" s="1"/>
  <c r="N2450" i="4"/>
  <c r="O2450" i="4" s="1"/>
  <c r="N2433" i="4"/>
  <c r="O2433" i="4" s="1"/>
  <c r="N2408" i="4"/>
  <c r="O2408" i="4" s="1"/>
  <c r="N2386" i="4"/>
  <c r="O2386" i="4" s="1"/>
  <c r="N2385" i="4"/>
  <c r="O2385" i="4" s="1"/>
  <c r="N2348" i="4"/>
  <c r="O2348" i="4" s="1"/>
  <c r="N2309" i="4"/>
  <c r="O2309" i="4" s="1"/>
  <c r="N2289" i="4"/>
  <c r="O2289" i="4" s="1"/>
  <c r="N2288" i="4"/>
  <c r="O2288" i="4" s="1"/>
  <c r="N1936" i="4"/>
  <c r="O1936" i="4" s="1"/>
  <c r="N1935" i="4"/>
  <c r="O1935" i="4" s="1"/>
  <c r="N1915" i="4"/>
  <c r="O1915" i="4" s="1"/>
  <c r="N1914" i="4"/>
  <c r="O1914" i="4" s="1"/>
  <c r="N1897" i="4"/>
  <c r="O1897" i="4" s="1"/>
  <c r="N1896" i="4"/>
  <c r="O1896" i="4" s="1"/>
  <c r="N1835" i="4"/>
  <c r="O1835" i="4" s="1"/>
  <c r="N1834" i="4"/>
  <c r="O1834" i="4" s="1"/>
  <c r="N1754" i="4"/>
  <c r="O1754" i="4" s="1"/>
  <c r="N1735" i="4"/>
  <c r="O1735" i="4" s="1"/>
  <c r="N1734" i="4"/>
  <c r="O1734" i="4" s="1"/>
  <c r="N1640" i="4"/>
  <c r="O1640" i="4" s="1"/>
  <c r="N1639" i="4"/>
  <c r="O1639" i="4" s="1"/>
  <c r="N1621" i="4"/>
  <c r="O1621" i="4" s="1"/>
  <c r="N1620" i="4"/>
  <c r="O1620" i="4" s="1"/>
  <c r="N1600" i="4"/>
  <c r="O1600" i="4" s="1"/>
  <c r="N1598" i="4"/>
  <c r="O1598" i="4" s="1"/>
  <c r="N1596" i="4"/>
  <c r="O1596" i="4" s="1"/>
  <c r="N1595" i="4"/>
  <c r="O1595" i="4" s="1"/>
  <c r="N1556" i="4"/>
  <c r="O1556" i="4" s="1"/>
  <c r="N1281" i="4"/>
  <c r="O1281" i="4" s="1"/>
  <c r="N1261" i="4"/>
  <c r="O1261" i="4" s="1"/>
  <c r="N1260" i="4"/>
  <c r="O1260" i="4" s="1"/>
  <c r="N1239" i="4"/>
  <c r="O1239" i="4" s="1"/>
  <c r="N1238" i="4"/>
  <c r="O1238" i="4" s="1"/>
  <c r="N1218" i="4"/>
  <c r="O1218" i="4" s="1"/>
  <c r="N1217" i="4"/>
  <c r="O1217" i="4" s="1"/>
  <c r="N1216" i="4"/>
  <c r="O1216" i="4" s="1"/>
  <c r="N1194" i="4"/>
  <c r="O1194" i="4" s="1"/>
  <c r="N978" i="4"/>
  <c r="O978" i="4" s="1"/>
  <c r="N977" i="4"/>
  <c r="O977" i="4" s="1"/>
  <c r="N957" i="4"/>
  <c r="O957" i="4" s="1"/>
  <c r="N661" i="4"/>
  <c r="O661" i="4" s="1"/>
  <c r="N660" i="4"/>
  <c r="O660" i="4" s="1"/>
  <c r="N640" i="4"/>
  <c r="O640" i="4" s="1"/>
  <c r="N638" i="4"/>
  <c r="O638" i="4" s="1"/>
  <c r="N636" i="4"/>
  <c r="O636" i="4" s="1"/>
  <c r="N635" i="4"/>
  <c r="O635" i="4" s="1"/>
  <c r="N614" i="4"/>
  <c r="O614" i="4" s="1"/>
  <c r="N613" i="4"/>
  <c r="O613" i="4" s="1"/>
  <c r="N593" i="4"/>
  <c r="O593" i="4" s="1"/>
  <c r="N592" i="4"/>
  <c r="O592" i="4" s="1"/>
  <c r="N212" i="4"/>
  <c r="O212" i="4" s="1"/>
  <c r="N210" i="4"/>
  <c r="O210" i="4" s="1"/>
  <c r="N209" i="4"/>
  <c r="O209" i="4" s="1"/>
  <c r="N190" i="4"/>
  <c r="O190" i="4" s="1"/>
  <c r="N188" i="4"/>
  <c r="O188" i="4" s="1"/>
  <c r="N186" i="4"/>
  <c r="O186" i="4" s="1"/>
  <c r="N185" i="4"/>
  <c r="O185" i="4" s="1"/>
  <c r="N166" i="4"/>
  <c r="O166" i="4" s="1"/>
  <c r="N164" i="4"/>
  <c r="O164" i="4" s="1"/>
  <c r="N163" i="4"/>
  <c r="O163" i="4" s="1"/>
  <c r="N142" i="4"/>
  <c r="O142" i="4" s="1"/>
  <c r="N141" i="4"/>
  <c r="O141" i="4" s="1"/>
  <c r="N120" i="4"/>
  <c r="O120" i="4" s="1"/>
  <c r="N119" i="4"/>
  <c r="O119" i="4" s="1"/>
  <c r="N118" i="4"/>
  <c r="O118" i="4" s="1"/>
  <c r="N96" i="4"/>
  <c r="O96" i="4" s="1"/>
  <c r="N95" i="4"/>
  <c r="O95" i="4" s="1"/>
  <c r="N5068" i="4"/>
  <c r="O5068" i="4" s="1"/>
  <c r="N2523" i="4"/>
  <c r="O2523" i="4" s="1"/>
  <c r="N2475" i="4"/>
  <c r="O2475" i="4" s="1"/>
  <c r="N2432" i="4"/>
  <c r="O2432" i="4" s="1"/>
  <c r="N2431" i="4"/>
  <c r="O2431" i="4" s="1"/>
  <c r="N2415" i="4"/>
  <c r="O2415" i="4" s="1"/>
  <c r="N2414" i="4"/>
  <c r="O2414" i="4" s="1"/>
  <c r="N2398" i="4"/>
  <c r="O2398" i="4" s="1"/>
  <c r="N2397" i="4"/>
  <c r="O2397" i="4" s="1"/>
  <c r="N2379" i="4"/>
  <c r="O2379" i="4" s="1"/>
  <c r="N2378" i="4"/>
  <c r="O2378" i="4" s="1"/>
  <c r="N2362" i="4"/>
  <c r="O2362" i="4" s="1"/>
  <c r="N2342" i="4"/>
  <c r="O2342" i="4" s="1"/>
  <c r="N2341" i="4"/>
  <c r="O2341" i="4" s="1"/>
  <c r="N2326" i="4"/>
  <c r="O2326" i="4" s="1"/>
  <c r="N2325" i="4"/>
  <c r="O2325" i="4" s="1"/>
  <c r="N1940" i="4"/>
  <c r="O1940" i="4" s="1"/>
  <c r="N1939" i="4"/>
  <c r="O1939" i="4" s="1"/>
  <c r="N1923" i="4"/>
  <c r="O1923" i="4" s="1"/>
  <c r="N1902" i="4"/>
  <c r="O1902" i="4" s="1"/>
  <c r="N1901" i="4"/>
  <c r="O1901" i="4" s="1"/>
  <c r="N1881" i="4"/>
  <c r="O1881" i="4" s="1"/>
  <c r="N1880" i="4"/>
  <c r="O1880" i="4" s="1"/>
  <c r="N1863" i="4"/>
  <c r="O1863" i="4" s="1"/>
  <c r="N1862" i="4"/>
  <c r="O1862" i="4" s="1"/>
  <c r="N1844" i="4"/>
  <c r="O1844" i="4" s="1"/>
  <c r="N1843" i="4"/>
  <c r="O1843" i="4" s="1"/>
  <c r="N1826" i="4"/>
  <c r="O1826" i="4" s="1"/>
  <c r="N1825" i="4"/>
  <c r="O1825" i="4" s="1"/>
  <c r="N1785" i="4"/>
  <c r="O1785" i="4" s="1"/>
  <c r="N1784" i="4"/>
  <c r="O1784" i="4" s="1"/>
  <c r="N1767" i="4"/>
  <c r="O1767" i="4" s="1"/>
  <c r="N1750" i="4"/>
  <c r="O1750" i="4" s="1"/>
  <c r="N1748" i="4"/>
  <c r="O1748" i="4" s="1"/>
  <c r="N1747" i="4"/>
  <c r="O1747" i="4" s="1"/>
  <c r="N1745" i="4"/>
  <c r="O1745" i="4" s="1"/>
  <c r="N1730" i="4"/>
  <c r="O1730" i="4" s="1"/>
  <c r="N1729" i="4"/>
  <c r="O1729" i="4" s="1"/>
  <c r="N1727" i="4"/>
  <c r="O1727" i="4" s="1"/>
  <c r="N1726" i="4"/>
  <c r="O1726" i="4" s="1"/>
  <c r="N1578" i="4"/>
  <c r="O1578" i="4" s="1"/>
  <c r="N1411" i="4"/>
  <c r="O1411" i="4" s="1"/>
  <c r="N1390" i="4"/>
  <c r="O1390" i="4" s="1"/>
  <c r="N1389" i="4"/>
  <c r="O1389" i="4" s="1"/>
  <c r="N1237" i="4"/>
  <c r="O1237" i="4" s="1"/>
  <c r="N991" i="4"/>
  <c r="O991" i="4" s="1"/>
  <c r="N990" i="4"/>
  <c r="O990" i="4" s="1"/>
  <c r="N976" i="4"/>
  <c r="O976" i="4" s="1"/>
  <c r="N953" i="4"/>
  <c r="O953" i="4" s="1"/>
  <c r="N753" i="4"/>
  <c r="O753" i="4" s="1"/>
  <c r="N752" i="4"/>
  <c r="O752" i="4" s="1"/>
  <c r="N730" i="4"/>
  <c r="O730" i="4" s="1"/>
  <c r="N729" i="4"/>
  <c r="O729" i="4" s="1"/>
  <c r="N627" i="4"/>
  <c r="O627" i="4" s="1"/>
  <c r="N604" i="4"/>
  <c r="O604" i="4" s="1"/>
  <c r="N603" i="4"/>
  <c r="O603" i="4" s="1"/>
  <c r="N525" i="4"/>
  <c r="O525" i="4" s="1"/>
  <c r="N313" i="4"/>
  <c r="O313" i="4" s="1"/>
  <c r="N312" i="4"/>
  <c r="O312" i="4" s="1"/>
  <c r="N271" i="4"/>
  <c r="O271" i="4" s="1"/>
  <c r="N269" i="4"/>
  <c r="O269" i="4" s="1"/>
  <c r="N268" i="4"/>
  <c r="O268" i="4" s="1"/>
  <c r="N217" i="4"/>
  <c r="O217" i="4" s="1"/>
  <c r="N102" i="4"/>
  <c r="O102" i="4" s="1"/>
  <c r="N101" i="4"/>
  <c r="O101" i="4" s="1"/>
  <c r="N2472" i="4"/>
  <c r="O2472" i="4" s="1"/>
  <c r="N2471" i="4"/>
  <c r="O2471" i="4" s="1"/>
  <c r="N2455" i="4"/>
  <c r="O2455" i="4" s="1"/>
  <c r="N2454" i="4"/>
  <c r="O2454" i="4" s="1"/>
  <c r="N2099" i="4"/>
  <c r="O2099" i="4" s="1"/>
  <c r="N2098" i="4"/>
  <c r="O2098" i="4" s="1"/>
  <c r="N2079" i="4"/>
  <c r="O2079" i="4" s="1"/>
  <c r="N2078" i="4"/>
  <c r="O2078" i="4" s="1"/>
  <c r="N1905" i="4"/>
  <c r="O1905" i="4" s="1"/>
  <c r="N1887" i="4"/>
  <c r="O1887" i="4" s="1"/>
  <c r="N1886" i="4"/>
  <c r="O1886" i="4" s="1"/>
  <c r="N1885" i="4"/>
  <c r="O1885" i="4" s="1"/>
  <c r="N1867" i="4"/>
  <c r="O1867" i="4" s="1"/>
  <c r="N1866" i="4"/>
  <c r="O1866" i="4" s="1"/>
  <c r="N1849" i="4"/>
  <c r="O1849" i="4" s="1"/>
  <c r="N1848" i="4"/>
  <c r="O1848" i="4" s="1"/>
  <c r="N1847" i="4"/>
  <c r="O1847" i="4" s="1"/>
  <c r="N1829" i="4"/>
  <c r="O1829" i="4" s="1"/>
  <c r="N1828" i="4"/>
  <c r="O1828" i="4" s="1"/>
  <c r="N1827" i="4"/>
  <c r="O1827" i="4" s="1"/>
  <c r="N1769" i="4"/>
  <c r="O1769" i="4" s="1"/>
  <c r="N1768" i="4"/>
  <c r="O1768" i="4" s="1"/>
  <c r="N1749" i="4"/>
  <c r="O1749" i="4" s="1"/>
  <c r="N1707" i="4"/>
  <c r="O1707" i="4" s="1"/>
  <c r="N1706" i="4"/>
  <c r="O1706" i="4" s="1"/>
  <c r="N1688" i="4"/>
  <c r="O1688" i="4" s="1"/>
  <c r="N1687" i="4"/>
  <c r="O1687" i="4" s="1"/>
  <c r="N1634" i="4"/>
  <c r="O1634" i="4" s="1"/>
  <c r="N1633" i="4"/>
  <c r="O1633" i="4" s="1"/>
  <c r="N1612" i="4"/>
  <c r="O1612" i="4" s="1"/>
  <c r="N1611" i="4"/>
  <c r="O1611" i="4" s="1"/>
  <c r="N1593" i="4"/>
  <c r="O1593" i="4" s="1"/>
  <c r="N1592" i="4"/>
  <c r="O1592" i="4" s="1"/>
  <c r="N1572" i="4"/>
  <c r="O1572" i="4" s="1"/>
  <c r="N1571" i="4"/>
  <c r="O1571" i="4" s="1"/>
  <c r="N1553" i="4"/>
  <c r="O1553" i="4" s="1"/>
  <c r="N1386" i="4"/>
  <c r="O1386" i="4" s="1"/>
  <c r="N1385" i="4"/>
  <c r="O1385" i="4" s="1"/>
  <c r="N1287" i="4"/>
  <c r="O1287" i="4" s="1"/>
  <c r="N1264" i="4"/>
  <c r="O1264" i="4" s="1"/>
  <c r="N1262" i="4"/>
  <c r="O1262" i="4" s="1"/>
  <c r="N1241" i="4"/>
  <c r="O1241" i="4" s="1"/>
  <c r="N1240" i="4"/>
  <c r="O1240" i="4" s="1"/>
  <c r="N982" i="4"/>
  <c r="O982" i="4" s="1"/>
  <c r="N981" i="4"/>
  <c r="O981" i="4" s="1"/>
  <c r="N962" i="4"/>
  <c r="O962" i="4" s="1"/>
  <c r="N960" i="4"/>
  <c r="O960" i="4" s="1"/>
  <c r="N713" i="4"/>
  <c r="O713" i="4" s="1"/>
  <c r="N645" i="4"/>
  <c r="O645" i="4" s="1"/>
  <c r="N624" i="4"/>
  <c r="O624" i="4" s="1"/>
  <c r="N308" i="4"/>
  <c r="O308" i="4" s="1"/>
  <c r="N167" i="4"/>
  <c r="O167" i="4" s="1"/>
  <c r="N2533" i="4"/>
  <c r="O2533" i="4" s="1"/>
  <c r="N2532" i="4"/>
  <c r="O2532" i="4" s="1"/>
  <c r="N2531" i="4"/>
  <c r="O2531" i="4" s="1"/>
  <c r="N2467" i="4"/>
  <c r="O2467" i="4" s="1"/>
  <c r="N2466" i="4"/>
  <c r="O2466" i="4" s="1"/>
  <c r="N2452" i="4"/>
  <c r="O2452" i="4" s="1"/>
  <c r="N2451" i="4"/>
  <c r="O2451" i="4" s="1"/>
  <c r="N2436" i="4"/>
  <c r="O2436" i="4" s="1"/>
  <c r="N2435" i="4"/>
  <c r="O2435" i="4" s="1"/>
  <c r="N2434" i="4"/>
  <c r="O2434" i="4" s="1"/>
  <c r="N2420" i="4"/>
  <c r="O2420" i="4" s="1"/>
  <c r="N2407" i="4"/>
  <c r="O2407" i="4" s="1"/>
  <c r="N2390" i="4"/>
  <c r="O2390" i="4" s="1"/>
  <c r="N2389" i="4"/>
  <c r="O2389" i="4" s="1"/>
  <c r="N2371" i="4"/>
  <c r="O2371" i="4" s="1"/>
  <c r="N2370" i="4"/>
  <c r="O2370" i="4" s="1"/>
  <c r="N2313" i="4"/>
  <c r="O2313" i="4" s="1"/>
  <c r="N2296" i="4"/>
  <c r="O2296" i="4" s="1"/>
  <c r="N2295" i="4"/>
  <c r="O2295" i="4" s="1"/>
  <c r="N2092" i="4"/>
  <c r="O2092" i="4" s="1"/>
  <c r="N2077" i="4"/>
  <c r="O2077" i="4" s="1"/>
  <c r="N2076" i="4"/>
  <c r="O2076" i="4" s="1"/>
  <c r="N1927" i="4"/>
  <c r="O1927" i="4" s="1"/>
  <c r="N1926" i="4"/>
  <c r="O1926" i="4" s="1"/>
  <c r="N1873" i="4"/>
  <c r="O1873" i="4" s="1"/>
  <c r="N1872" i="4"/>
  <c r="O1872" i="4" s="1"/>
  <c r="N1854" i="4"/>
  <c r="O1854" i="4" s="1"/>
  <c r="N1833" i="4"/>
  <c r="O1833" i="4" s="1"/>
  <c r="N1832" i="4"/>
  <c r="O1832" i="4" s="1"/>
  <c r="N1797" i="4"/>
  <c r="O1797" i="4" s="1"/>
  <c r="N1796" i="4"/>
  <c r="O1796" i="4" s="1"/>
  <c r="N1719" i="4"/>
  <c r="O1719" i="4" s="1"/>
  <c r="N1718" i="4"/>
  <c r="O1718" i="4" s="1"/>
  <c r="N1701" i="4"/>
  <c r="O1701" i="4" s="1"/>
  <c r="N1700" i="4"/>
  <c r="O1700" i="4" s="1"/>
  <c r="N1406" i="4"/>
  <c r="O1406" i="4" s="1"/>
  <c r="N1286" i="4"/>
  <c r="O1286" i="4" s="1"/>
  <c r="N1285" i="4"/>
  <c r="O1285" i="4" s="1"/>
  <c r="N988" i="4"/>
  <c r="O988" i="4" s="1"/>
  <c r="N966" i="4"/>
  <c r="O966" i="4" s="1"/>
  <c r="N965" i="4"/>
  <c r="O965" i="4" s="1"/>
  <c r="N952" i="4"/>
  <c r="O952" i="4" s="1"/>
  <c r="N951" i="4"/>
  <c r="O951" i="4" s="1"/>
  <c r="N526" i="4"/>
  <c r="O526" i="4" s="1"/>
  <c r="N317" i="4"/>
  <c r="O317" i="4" s="1"/>
  <c r="N315" i="4"/>
  <c r="O315" i="4" s="1"/>
  <c r="N314" i="4"/>
  <c r="O314" i="4" s="1"/>
  <c r="N296" i="4"/>
  <c r="O296" i="4" s="1"/>
  <c r="N295" i="4"/>
  <c r="O295" i="4" s="1"/>
  <c r="N294" i="4"/>
  <c r="O294" i="4" s="1"/>
  <c r="N275" i="4"/>
  <c r="O275" i="4" s="1"/>
  <c r="N199" i="4"/>
  <c r="O199" i="4" s="1"/>
  <c r="N198" i="4"/>
  <c r="O198" i="4" s="1"/>
  <c r="N177" i="4"/>
  <c r="O177" i="4" s="1"/>
  <c r="N157" i="4"/>
  <c r="O157" i="4" s="1"/>
  <c r="N155" i="4"/>
  <c r="O155" i="4" s="1"/>
  <c r="N153" i="4"/>
  <c r="O153" i="4" s="1"/>
  <c r="N135" i="4"/>
  <c r="O135" i="4" s="1"/>
  <c r="N116" i="4"/>
  <c r="O116" i="4" s="1"/>
  <c r="N114" i="4"/>
  <c r="O114" i="4" s="1"/>
  <c r="N94" i="4"/>
  <c r="O94" i="4" s="1"/>
  <c r="N93" i="4"/>
  <c r="O93" i="4" s="1"/>
  <c r="N7805" i="4"/>
  <c r="O7805" i="4" s="1"/>
  <c r="N7801" i="4"/>
  <c r="O7801" i="4" s="1"/>
  <c r="N7799" i="4"/>
  <c r="O7799" i="4" s="1"/>
  <c r="N7795" i="4"/>
  <c r="O7795" i="4" s="1"/>
  <c r="N7790" i="4"/>
  <c r="O7790" i="4" s="1"/>
  <c r="N7786" i="4"/>
  <c r="O7786" i="4" s="1"/>
  <c r="N7780" i="4"/>
  <c r="O7780" i="4" s="1"/>
  <c r="N7779" i="4"/>
  <c r="O7779" i="4" s="1"/>
  <c r="N7778" i="4"/>
  <c r="O7778" i="4" s="1"/>
  <c r="N7773" i="4"/>
  <c r="O7773" i="4" s="1"/>
  <c r="N7768" i="4"/>
  <c r="O7768" i="4" s="1"/>
  <c r="N7761" i="4"/>
  <c r="O7761" i="4" s="1"/>
  <c r="N7754" i="4"/>
  <c r="O7754" i="4" s="1"/>
  <c r="N7747" i="4"/>
  <c r="O7747" i="4" s="1"/>
  <c r="N7739" i="4"/>
  <c r="O7739" i="4" s="1"/>
  <c r="N7731" i="4"/>
  <c r="O7731" i="4" s="1"/>
  <c r="N7716" i="4"/>
  <c r="O7716" i="4" s="1"/>
  <c r="N7708" i="4"/>
  <c r="O7708" i="4" s="1"/>
  <c r="N7702" i="4"/>
  <c r="O7702" i="4" s="1"/>
  <c r="N7701" i="4"/>
  <c r="O7701" i="4" s="1"/>
  <c r="N7697" i="4"/>
  <c r="O7697" i="4" s="1"/>
  <c r="N7688" i="4"/>
  <c r="O7688" i="4" s="1"/>
  <c r="N7681" i="4"/>
  <c r="O7681" i="4" s="1"/>
  <c r="N7674" i="4"/>
  <c r="O7674" i="4" s="1"/>
  <c r="N7673" i="4"/>
  <c r="O7673" i="4" s="1"/>
  <c r="N7666" i="4"/>
  <c r="O7666" i="4" s="1"/>
  <c r="N7657" i="4"/>
  <c r="O7657" i="4" s="1"/>
  <c r="N7650" i="4"/>
  <c r="O7650" i="4" s="1"/>
  <c r="N7643" i="4"/>
  <c r="O7643" i="4" s="1"/>
  <c r="N7636" i="4"/>
  <c r="O7636" i="4" s="1"/>
  <c r="N7627" i="4"/>
  <c r="O7627" i="4" s="1"/>
  <c r="N7622" i="4"/>
  <c r="O7622" i="4" s="1"/>
  <c r="N7616" i="4"/>
  <c r="O7616" i="4" s="1"/>
  <c r="N7607" i="4"/>
  <c r="O7607" i="4" s="1"/>
  <c r="N7599" i="4"/>
  <c r="O7599" i="4" s="1"/>
  <c r="N7592" i="4"/>
  <c r="O7592" i="4" s="1"/>
  <c r="N7584" i="4"/>
  <c r="O7584" i="4" s="1"/>
  <c r="N7577" i="4"/>
  <c r="O7577" i="4" s="1"/>
  <c r="N7569" i="4"/>
  <c r="O7569" i="4" s="1"/>
  <c r="N7561" i="4"/>
  <c r="O7561" i="4" s="1"/>
  <c r="N7554" i="4"/>
  <c r="O7554" i="4" s="1"/>
  <c r="N7546" i="4"/>
  <c r="O7546" i="4" s="1"/>
  <c r="N7540" i="4"/>
  <c r="O7540" i="4" s="1"/>
  <c r="N7533" i="4"/>
  <c r="O7533" i="4" s="1"/>
  <c r="N7526" i="4"/>
  <c r="O7526" i="4" s="1"/>
  <c r="N7519" i="4"/>
  <c r="O7519" i="4" s="1"/>
  <c r="N7512" i="4"/>
  <c r="O7512" i="4" s="1"/>
  <c r="N7503" i="4"/>
  <c r="O7503" i="4" s="1"/>
  <c r="N7488" i="4"/>
  <c r="O7488" i="4" s="1"/>
  <c r="N7481" i="4"/>
  <c r="O7481" i="4" s="1"/>
  <c r="N7473" i="4"/>
  <c r="O7473" i="4" s="1"/>
  <c r="N7472" i="4"/>
  <c r="O7472" i="4" s="1"/>
  <c r="N7445" i="4"/>
  <c r="O7445" i="4" s="1"/>
  <c r="N7437" i="4"/>
  <c r="O7437" i="4" s="1"/>
  <c r="N7430" i="4"/>
  <c r="O7430" i="4" s="1"/>
  <c r="N7423" i="4"/>
  <c r="O7423" i="4" s="1"/>
  <c r="N7414" i="4"/>
  <c r="O7414" i="4" s="1"/>
  <c r="N7407" i="4"/>
  <c r="O7407" i="4" s="1"/>
  <c r="N7395" i="4"/>
  <c r="O7395" i="4" s="1"/>
  <c r="N7387" i="4"/>
  <c r="O7387" i="4" s="1"/>
  <c r="N7380" i="4"/>
  <c r="O7380" i="4" s="1"/>
  <c r="N7372" i="4"/>
  <c r="O7372" i="4" s="1"/>
  <c r="N7364" i="4"/>
  <c r="O7364" i="4" s="1"/>
  <c r="N7357" i="4"/>
  <c r="O7357" i="4" s="1"/>
  <c r="N7349" i="4"/>
  <c r="O7349" i="4" s="1"/>
  <c r="N7342" i="4"/>
  <c r="O7342" i="4" s="1"/>
  <c r="N7328" i="4"/>
  <c r="O7328" i="4" s="1"/>
  <c r="N7320" i="4"/>
  <c r="O7320" i="4" s="1"/>
  <c r="N7307" i="4"/>
  <c r="O7307" i="4" s="1"/>
  <c r="N7306" i="4"/>
  <c r="O7306" i="4" s="1"/>
  <c r="N7299" i="4"/>
  <c r="O7299" i="4" s="1"/>
  <c r="N7291" i="4"/>
  <c r="O7291" i="4" s="1"/>
  <c r="N7284" i="4"/>
  <c r="O7284" i="4" s="1"/>
  <c r="N7275" i="4"/>
  <c r="O7275" i="4" s="1"/>
  <c r="N7154" i="4"/>
  <c r="O7154" i="4" s="1"/>
  <c r="N7144" i="4"/>
  <c r="O7144" i="4" s="1"/>
  <c r="N7137" i="4"/>
  <c r="O7137" i="4" s="1"/>
  <c r="N7129" i="4"/>
  <c r="O7129" i="4" s="1"/>
  <c r="N7121" i="4"/>
  <c r="O7121" i="4" s="1"/>
  <c r="N7113" i="4"/>
  <c r="O7113" i="4" s="1"/>
  <c r="N7094" i="4"/>
  <c r="O7094" i="4" s="1"/>
  <c r="N7086" i="4"/>
  <c r="O7086" i="4" s="1"/>
  <c r="N7077" i="4"/>
  <c r="O7077" i="4" s="1"/>
  <c r="N7069" i="4"/>
  <c r="O7069" i="4" s="1"/>
  <c r="N7062" i="4"/>
  <c r="O7062" i="4" s="1"/>
  <c r="N7043" i="4"/>
  <c r="O7043" i="4" s="1"/>
  <c r="N7036" i="4"/>
  <c r="O7036" i="4" s="1"/>
  <c r="N7035" i="4"/>
  <c r="O7035" i="4" s="1"/>
  <c r="N7001" i="4"/>
  <c r="O7001" i="4" s="1"/>
  <c r="N6992" i="4"/>
  <c r="O6992" i="4" s="1"/>
  <c r="N6984" i="4"/>
  <c r="O6984" i="4" s="1"/>
  <c r="N6974" i="4"/>
  <c r="O6974" i="4" s="1"/>
  <c r="N6968" i="4"/>
  <c r="O6968" i="4" s="1"/>
  <c r="N6960" i="4"/>
  <c r="O6960" i="4" s="1"/>
  <c r="N6951" i="4"/>
  <c r="O6951" i="4" s="1"/>
  <c r="N6942" i="4"/>
  <c r="O6942" i="4" s="1"/>
  <c r="N6933" i="4"/>
  <c r="O6933" i="4" s="1"/>
  <c r="N6924" i="4"/>
  <c r="O6924" i="4" s="1"/>
  <c r="N6916" i="4"/>
  <c r="O6916" i="4" s="1"/>
  <c r="N6905" i="4"/>
  <c r="O6905" i="4" s="1"/>
  <c r="N6897" i="4"/>
  <c r="O6897" i="4" s="1"/>
  <c r="N6890" i="4"/>
  <c r="O6890" i="4" s="1"/>
  <c r="N6884" i="4"/>
  <c r="O6884" i="4" s="1"/>
  <c r="N6883" i="4"/>
  <c r="O6883" i="4" s="1"/>
  <c r="N6875" i="4"/>
  <c r="O6875" i="4" s="1"/>
  <c r="N6866" i="4"/>
  <c r="O6866" i="4" s="1"/>
  <c r="N6865" i="4"/>
  <c r="O6865" i="4" s="1"/>
  <c r="N6857" i="4"/>
  <c r="O6857" i="4" s="1"/>
  <c r="N6856" i="4"/>
  <c r="O6856" i="4" s="1"/>
  <c r="N6848" i="4"/>
  <c r="O6848" i="4" s="1"/>
  <c r="N6839" i="4"/>
  <c r="O6839" i="4" s="1"/>
  <c r="N6830" i="4"/>
  <c r="O6830" i="4" s="1"/>
  <c r="N6822" i="4"/>
  <c r="O6822" i="4" s="1"/>
  <c r="N6805" i="4"/>
  <c r="O6805" i="4" s="1"/>
  <c r="N6804" i="4"/>
  <c r="O6804" i="4" s="1"/>
  <c r="N6798" i="4"/>
  <c r="O6798" i="4" s="1"/>
  <c r="N6797" i="4"/>
  <c r="O6797" i="4" s="1"/>
  <c r="N6788" i="4"/>
  <c r="O6788" i="4" s="1"/>
  <c r="N6780" i="4"/>
  <c r="O6780" i="4" s="1"/>
  <c r="N7270" i="4"/>
  <c r="O7270" i="4" s="1"/>
  <c r="N7269" i="4"/>
  <c r="O7269" i="4" s="1"/>
  <c r="N7268" i="4"/>
  <c r="O7268" i="4" s="1"/>
  <c r="N7267" i="4"/>
  <c r="O7267" i="4" s="1"/>
  <c r="N7266" i="4"/>
  <c r="O7266" i="4" s="1"/>
  <c r="N7265" i="4"/>
  <c r="O7265" i="4" s="1"/>
  <c r="N7263" i="4"/>
  <c r="O7263" i="4" s="1"/>
  <c r="N7262" i="4"/>
  <c r="O7262" i="4" s="1"/>
  <c r="N7261" i="4"/>
  <c r="O7261" i="4" s="1"/>
  <c r="N7260" i="4"/>
  <c r="O7260" i="4" s="1"/>
  <c r="N7259" i="4"/>
  <c r="O7259" i="4" s="1"/>
  <c r="N7258" i="4"/>
  <c r="O7258" i="4" s="1"/>
  <c r="N7257" i="4"/>
  <c r="O7257" i="4" s="1"/>
  <c r="N7256" i="4"/>
  <c r="O7256" i="4" s="1"/>
  <c r="N7255" i="4"/>
  <c r="O7255" i="4" s="1"/>
  <c r="N7254" i="4"/>
  <c r="O7254" i="4" s="1"/>
  <c r="N7253" i="4"/>
  <c r="O7253" i="4" s="1"/>
  <c r="N7252" i="4"/>
  <c r="O7252" i="4" s="1"/>
  <c r="N7251" i="4"/>
  <c r="O7251" i="4" s="1"/>
  <c r="N7250" i="4"/>
  <c r="O7250" i="4" s="1"/>
  <c r="N7249" i="4"/>
  <c r="O7249" i="4" s="1"/>
  <c r="N7247" i="4"/>
  <c r="O7247" i="4" s="1"/>
  <c r="N7246" i="4"/>
  <c r="O7246" i="4" s="1"/>
  <c r="N7245" i="4"/>
  <c r="O7245" i="4" s="1"/>
  <c r="N7243" i="4"/>
  <c r="O7243" i="4" s="1"/>
  <c r="N7242" i="4"/>
  <c r="O7242" i="4" s="1"/>
  <c r="N7241" i="4"/>
  <c r="O7241" i="4" s="1"/>
  <c r="N7240" i="4"/>
  <c r="O7240" i="4" s="1"/>
  <c r="N7239" i="4"/>
  <c r="O7239" i="4" s="1"/>
  <c r="N7238" i="4"/>
  <c r="O7238" i="4" s="1"/>
  <c r="N7237" i="4"/>
  <c r="O7237" i="4" s="1"/>
  <c r="N7236" i="4"/>
  <c r="O7236" i="4" s="1"/>
  <c r="N7235" i="4"/>
  <c r="O7235" i="4" s="1"/>
  <c r="N7234" i="4"/>
  <c r="O7234" i="4" s="1"/>
  <c r="N7233" i="4"/>
  <c r="O7233" i="4" s="1"/>
  <c r="N7232" i="4"/>
  <c r="O7232" i="4" s="1"/>
  <c r="N7231" i="4"/>
  <c r="O7231" i="4" s="1"/>
  <c r="N7230" i="4"/>
  <c r="O7230" i="4" s="1"/>
  <c r="N7229" i="4"/>
  <c r="O7229" i="4" s="1"/>
  <c r="N7228" i="4"/>
  <c r="O7228" i="4" s="1"/>
  <c r="N7227" i="4"/>
  <c r="O7227" i="4" s="1"/>
  <c r="N7226" i="4"/>
  <c r="O7226" i="4" s="1"/>
  <c r="N7225" i="4"/>
  <c r="O7225" i="4" s="1"/>
  <c r="N7224" i="4"/>
  <c r="O7224" i="4" s="1"/>
  <c r="N7223" i="4"/>
  <c r="O7223" i="4" s="1"/>
  <c r="N7222" i="4"/>
  <c r="O7222" i="4" s="1"/>
  <c r="N7221" i="4"/>
  <c r="O7221" i="4" s="1"/>
  <c r="N7220" i="4"/>
  <c r="O7220" i="4" s="1"/>
  <c r="N7219" i="4"/>
  <c r="O7219" i="4" s="1"/>
  <c r="N7218" i="4"/>
  <c r="O7218" i="4" s="1"/>
  <c r="N7217" i="4"/>
  <c r="O7217" i="4" s="1"/>
  <c r="N7216" i="4"/>
  <c r="O7216" i="4" s="1"/>
  <c r="N7215" i="4"/>
  <c r="O7215" i="4" s="1"/>
  <c r="N7214" i="4"/>
  <c r="O7214" i="4" s="1"/>
  <c r="N7213" i="4"/>
  <c r="O7213" i="4" s="1"/>
  <c r="N7212" i="4"/>
  <c r="O7212" i="4" s="1"/>
  <c r="N7211" i="4"/>
  <c r="O7211" i="4" s="1"/>
  <c r="N7210" i="4"/>
  <c r="O7210" i="4" s="1"/>
  <c r="N7209" i="4"/>
  <c r="O7209" i="4" s="1"/>
  <c r="N7208" i="4"/>
  <c r="O7208" i="4" s="1"/>
  <c r="N7207" i="4"/>
  <c r="O7207" i="4" s="1"/>
  <c r="N7206" i="4"/>
  <c r="O7206" i="4" s="1"/>
  <c r="N7205" i="4"/>
  <c r="O7205" i="4" s="1"/>
  <c r="N7204" i="4"/>
  <c r="O7204" i="4" s="1"/>
  <c r="N7203" i="4"/>
  <c r="O7203" i="4" s="1"/>
  <c r="N7202" i="4"/>
  <c r="O7202" i="4" s="1"/>
  <c r="N7201" i="4"/>
  <c r="O7201" i="4" s="1"/>
  <c r="N7200" i="4"/>
  <c r="O7200" i="4" s="1"/>
  <c r="N7199" i="4"/>
  <c r="O7199" i="4" s="1"/>
  <c r="N7198" i="4"/>
  <c r="O7198" i="4" s="1"/>
  <c r="N7197" i="4"/>
  <c r="O7197" i="4" s="1"/>
  <c r="N7196" i="4"/>
  <c r="O7196" i="4" s="1"/>
  <c r="N7195" i="4"/>
  <c r="O7195" i="4" s="1"/>
  <c r="N7194" i="4"/>
  <c r="O7194" i="4" s="1"/>
  <c r="N7193" i="4"/>
  <c r="O7193" i="4" s="1"/>
  <c r="N7192" i="4"/>
  <c r="O7192" i="4" s="1"/>
  <c r="N7191" i="4"/>
  <c r="O7191" i="4" s="1"/>
  <c r="N7189" i="4"/>
  <c r="O7189" i="4" s="1"/>
  <c r="N7188" i="4"/>
  <c r="O7188" i="4" s="1"/>
  <c r="N7187" i="4"/>
  <c r="O7187" i="4" s="1"/>
  <c r="N7186" i="4"/>
  <c r="O7186" i="4" s="1"/>
  <c r="N7185" i="4"/>
  <c r="O7185" i="4" s="1"/>
  <c r="N7184" i="4"/>
  <c r="O7184" i="4" s="1"/>
  <c r="N7183" i="4"/>
  <c r="O7183" i="4" s="1"/>
  <c r="N7182" i="4"/>
  <c r="O7182" i="4" s="1"/>
  <c r="N7181" i="4"/>
  <c r="O7181" i="4" s="1"/>
  <c r="N7180" i="4"/>
  <c r="O7180" i="4" s="1"/>
  <c r="N7179" i="4"/>
  <c r="O7179" i="4" s="1"/>
  <c r="N7178" i="4"/>
  <c r="O7178" i="4" s="1"/>
  <c r="N7177" i="4"/>
  <c r="O7177" i="4" s="1"/>
  <c r="N7176" i="4"/>
  <c r="O7176" i="4" s="1"/>
  <c r="N7175" i="4"/>
  <c r="O7175" i="4" s="1"/>
  <c r="N7174" i="4"/>
  <c r="O7174" i="4" s="1"/>
  <c r="N7173" i="4"/>
  <c r="O7173" i="4" s="1"/>
  <c r="N7172" i="4"/>
  <c r="O7172" i="4" s="1"/>
  <c r="N7171" i="4"/>
  <c r="O7171" i="4" s="1"/>
  <c r="N7170" i="4"/>
  <c r="O7170" i="4" s="1"/>
  <c r="N7169" i="4"/>
  <c r="O7169" i="4" s="1"/>
  <c r="N7168" i="4"/>
  <c r="O7168" i="4" s="1"/>
  <c r="N7167" i="4"/>
  <c r="O7167" i="4" s="1"/>
  <c r="N7166" i="4"/>
  <c r="O7166" i="4" s="1"/>
  <c r="N7165" i="4"/>
  <c r="O7165" i="4" s="1"/>
  <c r="N7164" i="4"/>
  <c r="O7164" i="4" s="1"/>
  <c r="N7163" i="4"/>
  <c r="O7163" i="4" s="1"/>
  <c r="N7162" i="4"/>
  <c r="O7162" i="4" s="1"/>
  <c r="N7161" i="4"/>
  <c r="O7161" i="4" s="1"/>
  <c r="N7160" i="4"/>
  <c r="O7160" i="4" s="1"/>
  <c r="N7159" i="4"/>
  <c r="O7159" i="4" s="1"/>
  <c r="N7153" i="4"/>
  <c r="O7153" i="4" s="1"/>
  <c r="N7147" i="4"/>
  <c r="O7147" i="4" s="1"/>
  <c r="N7141" i="4"/>
  <c r="O7141" i="4" s="1"/>
  <c r="N7133" i="4"/>
  <c r="O7133" i="4" s="1"/>
  <c r="N7132" i="4"/>
  <c r="O7132" i="4" s="1"/>
  <c r="N7124" i="4"/>
  <c r="O7124" i="4" s="1"/>
  <c r="N7117" i="4"/>
  <c r="O7117" i="4" s="1"/>
  <c r="N7116" i="4"/>
  <c r="O7116" i="4" s="1"/>
  <c r="N7110" i="4"/>
  <c r="O7110" i="4" s="1"/>
  <c r="N7104" i="4"/>
  <c r="O7104" i="4" s="1"/>
  <c r="N7103" i="4"/>
  <c r="O7103" i="4" s="1"/>
  <c r="N7096" i="4"/>
  <c r="O7096" i="4" s="1"/>
  <c r="N7088" i="4"/>
  <c r="O7088" i="4" s="1"/>
  <c r="N7081" i="4"/>
  <c r="O7081" i="4" s="1"/>
  <c r="N7075" i="4"/>
  <c r="O7075" i="4" s="1"/>
  <c r="N7074" i="4"/>
  <c r="O7074" i="4" s="1"/>
  <c r="N7060" i="4"/>
  <c r="O7060" i="4" s="1"/>
  <c r="N7054" i="4"/>
  <c r="O7054" i="4" s="1"/>
  <c r="N7047" i="4"/>
  <c r="O7047" i="4" s="1"/>
  <c r="N7039" i="4"/>
  <c r="O7039" i="4" s="1"/>
  <c r="N7017" i="4"/>
  <c r="O7017" i="4" s="1"/>
  <c r="N7010" i="4"/>
  <c r="O7010" i="4" s="1"/>
  <c r="N7009" i="4"/>
  <c r="O7009" i="4" s="1"/>
  <c r="N7002" i="4"/>
  <c r="O7002" i="4" s="1"/>
  <c r="N6995" i="4"/>
  <c r="O6995" i="4" s="1"/>
  <c r="N6994" i="4"/>
  <c r="O6994" i="4" s="1"/>
  <c r="N6989" i="4"/>
  <c r="O6989" i="4" s="1"/>
  <c r="N6972" i="4"/>
  <c r="O6972" i="4" s="1"/>
  <c r="N6964" i="4"/>
  <c r="O6964" i="4" s="1"/>
  <c r="N6952" i="4"/>
  <c r="O6952" i="4" s="1"/>
  <c r="N6944" i="4"/>
  <c r="O6944" i="4" s="1"/>
  <c r="N6936" i="4"/>
  <c r="O6936" i="4" s="1"/>
  <c r="N6929" i="4"/>
  <c r="O6929" i="4" s="1"/>
  <c r="N6928" i="4"/>
  <c r="O6928" i="4" s="1"/>
  <c r="N6923" i="4"/>
  <c r="O6923" i="4" s="1"/>
  <c r="N6915" i="4"/>
  <c r="O6915" i="4" s="1"/>
  <c r="N6906" i="4"/>
  <c r="O6906" i="4" s="1"/>
  <c r="N6898" i="4"/>
  <c r="O6898" i="4" s="1"/>
  <c r="N6893" i="4"/>
  <c r="O6893" i="4" s="1"/>
  <c r="N6885" i="4"/>
  <c r="O6885" i="4" s="1"/>
  <c r="N6877" i="4"/>
  <c r="O6877" i="4" s="1"/>
  <c r="N6871" i="4"/>
  <c r="O6871" i="4" s="1"/>
  <c r="N6858" i="4"/>
  <c r="O6858" i="4" s="1"/>
  <c r="N6850" i="4"/>
  <c r="O6850" i="4" s="1"/>
  <c r="N6843" i="4"/>
  <c r="O6843" i="4" s="1"/>
  <c r="N6837" i="4"/>
  <c r="O6837" i="4" s="1"/>
  <c r="N6829" i="4"/>
  <c r="O6829" i="4" s="1"/>
  <c r="N6821" i="4"/>
  <c r="O6821" i="4" s="1"/>
  <c r="N6815" i="4"/>
  <c r="O6815" i="4" s="1"/>
  <c r="N6809" i="4"/>
  <c r="O6809" i="4" s="1"/>
  <c r="N6800" i="4"/>
  <c r="O6800" i="4" s="1"/>
  <c r="N6792" i="4"/>
  <c r="O6792" i="4" s="1"/>
  <c r="N6784" i="4"/>
  <c r="O6784" i="4" s="1"/>
  <c r="N6676" i="4"/>
  <c r="O6676" i="4" s="1"/>
  <c r="N6675" i="4"/>
  <c r="O6675" i="4" s="1"/>
  <c r="N6674" i="4"/>
  <c r="O6674" i="4" s="1"/>
  <c r="N6673" i="4"/>
  <c r="O6673" i="4" s="1"/>
  <c r="N6672" i="4"/>
  <c r="O6672" i="4" s="1"/>
  <c r="N6671" i="4"/>
  <c r="O6671" i="4" s="1"/>
  <c r="N6670" i="4"/>
  <c r="O6670" i="4" s="1"/>
  <c r="N6669" i="4"/>
  <c r="O6669" i="4" s="1"/>
  <c r="N6668" i="4"/>
  <c r="O6668" i="4" s="1"/>
  <c r="N6667" i="4"/>
  <c r="O6667" i="4" s="1"/>
  <c r="N6666" i="4"/>
  <c r="O6666" i="4" s="1"/>
  <c r="N6665" i="4"/>
  <c r="O6665" i="4" s="1"/>
  <c r="N6664" i="4"/>
  <c r="O6664" i="4" s="1"/>
  <c r="N6663" i="4"/>
  <c r="O6663" i="4" s="1"/>
  <c r="N6662" i="4"/>
  <c r="O6662" i="4" s="1"/>
  <c r="N6661" i="4"/>
  <c r="O6661" i="4" s="1"/>
  <c r="N6660" i="4"/>
  <c r="O6660" i="4" s="1"/>
  <c r="N6659" i="4"/>
  <c r="O6659" i="4" s="1"/>
  <c r="N6658" i="4"/>
  <c r="O6658" i="4" s="1"/>
  <c r="N6657" i="4"/>
  <c r="O6657" i="4" s="1"/>
  <c r="N6656" i="4"/>
  <c r="O6656" i="4" s="1"/>
  <c r="N6655" i="4"/>
  <c r="O6655" i="4" s="1"/>
  <c r="N6654" i="4"/>
  <c r="O6654" i="4" s="1"/>
  <c r="N6653" i="4"/>
  <c r="O6653" i="4" s="1"/>
  <c r="N6652" i="4"/>
  <c r="O6652" i="4" s="1"/>
  <c r="N6651" i="4"/>
  <c r="O6651" i="4" s="1"/>
  <c r="N6650" i="4"/>
  <c r="O6650" i="4" s="1"/>
  <c r="N6649" i="4"/>
  <c r="O6649" i="4" s="1"/>
  <c r="N6648" i="4"/>
  <c r="O6648" i="4" s="1"/>
  <c r="N6646" i="4"/>
  <c r="O6646" i="4" s="1"/>
  <c r="N6645" i="4"/>
  <c r="O6645" i="4" s="1"/>
  <c r="N6644" i="4"/>
  <c r="O6644" i="4" s="1"/>
  <c r="N6643" i="4"/>
  <c r="O6643" i="4" s="1"/>
  <c r="N6642" i="4"/>
  <c r="O6642" i="4" s="1"/>
  <c r="N6641" i="4"/>
  <c r="O6641" i="4" s="1"/>
  <c r="N6640" i="4"/>
  <c r="O6640" i="4" s="1"/>
  <c r="N6639" i="4"/>
  <c r="O6639" i="4" s="1"/>
  <c r="N6638" i="4"/>
  <c r="O6638" i="4" s="1"/>
  <c r="N6637" i="4"/>
  <c r="O6637" i="4" s="1"/>
  <c r="N6636" i="4"/>
  <c r="O6636" i="4" s="1"/>
  <c r="N6635" i="4"/>
  <c r="O6635" i="4" s="1"/>
  <c r="N6634" i="4"/>
  <c r="O6634" i="4" s="1"/>
  <c r="N6633" i="4"/>
  <c r="O6633" i="4" s="1"/>
  <c r="N6632" i="4"/>
  <c r="O6632" i="4" s="1"/>
  <c r="N6631" i="4"/>
  <c r="O6631" i="4" s="1"/>
  <c r="N6630" i="4"/>
  <c r="O6630" i="4" s="1"/>
  <c r="N6628" i="4"/>
  <c r="O6628" i="4" s="1"/>
  <c r="N6627" i="4"/>
  <c r="O6627" i="4" s="1"/>
  <c r="N6626" i="4"/>
  <c r="O6626" i="4" s="1"/>
  <c r="N6625" i="4"/>
  <c r="O6625" i="4" s="1"/>
  <c r="N6624" i="4"/>
  <c r="O6624" i="4" s="1"/>
  <c r="N6623" i="4"/>
  <c r="O6623" i="4" s="1"/>
  <c r="N6622" i="4"/>
  <c r="O6622" i="4" s="1"/>
  <c r="N6621" i="4"/>
  <c r="O6621" i="4" s="1"/>
  <c r="N6620" i="4"/>
  <c r="O6620" i="4" s="1"/>
  <c r="N6619" i="4"/>
  <c r="O6619" i="4" s="1"/>
  <c r="N6618" i="4"/>
  <c r="O6618" i="4" s="1"/>
  <c r="N6617" i="4"/>
  <c r="O6617" i="4" s="1"/>
  <c r="N6616" i="4"/>
  <c r="O6616" i="4" s="1"/>
  <c r="N6615" i="4"/>
  <c r="O6615" i="4" s="1"/>
  <c r="N6614" i="4"/>
  <c r="O6614" i="4" s="1"/>
  <c r="N6613" i="4"/>
  <c r="O6613" i="4" s="1"/>
  <c r="N6612" i="4"/>
  <c r="O6612" i="4" s="1"/>
  <c r="N6611" i="4"/>
  <c r="O6611" i="4" s="1"/>
  <c r="N6610" i="4"/>
  <c r="O6610" i="4" s="1"/>
  <c r="N6609" i="4"/>
  <c r="O6609" i="4" s="1"/>
  <c r="N6608" i="4"/>
  <c r="O6608" i="4" s="1"/>
  <c r="N6607" i="4"/>
  <c r="O6607" i="4" s="1"/>
  <c r="N6606" i="4"/>
  <c r="O6606" i="4" s="1"/>
  <c r="N6605" i="4"/>
  <c r="O6605" i="4" s="1"/>
  <c r="N6603" i="4"/>
  <c r="O6603" i="4" s="1"/>
  <c r="N6602" i="4"/>
  <c r="O6602" i="4" s="1"/>
  <c r="N6601" i="4"/>
  <c r="O6601" i="4" s="1"/>
  <c r="N6599" i="4"/>
  <c r="O6599" i="4" s="1"/>
  <c r="N6582" i="4"/>
  <c r="O6582" i="4" s="1"/>
  <c r="N6581" i="4"/>
  <c r="O6581" i="4" s="1"/>
  <c r="N6580" i="4"/>
  <c r="O6580" i="4" s="1"/>
  <c r="N6579" i="4"/>
  <c r="O6579" i="4" s="1"/>
  <c r="N6578" i="4"/>
  <c r="O6578" i="4" s="1"/>
  <c r="N6577" i="4"/>
  <c r="O6577" i="4" s="1"/>
  <c r="N6576" i="4"/>
  <c r="O6576" i="4" s="1"/>
  <c r="N6575" i="4"/>
  <c r="O6575" i="4" s="1"/>
  <c r="N6574" i="4"/>
  <c r="O6574" i="4" s="1"/>
  <c r="N6573" i="4"/>
  <c r="O6573" i="4" s="1"/>
  <c r="N6572" i="4"/>
  <c r="O6572" i="4" s="1"/>
  <c r="N6571" i="4"/>
  <c r="O6571" i="4" s="1"/>
  <c r="N6570" i="4"/>
  <c r="O6570" i="4" s="1"/>
  <c r="N6569" i="4"/>
  <c r="O6569" i="4" s="1"/>
  <c r="N6568" i="4"/>
  <c r="O6568" i="4" s="1"/>
  <c r="N6567" i="4"/>
  <c r="O6567" i="4" s="1"/>
  <c r="N6566" i="4"/>
  <c r="O6566" i="4" s="1"/>
  <c r="N6565" i="4"/>
  <c r="O6565" i="4" s="1"/>
  <c r="N6564" i="4"/>
  <c r="O6564" i="4" s="1"/>
  <c r="N6563" i="4"/>
  <c r="O6563" i="4" s="1"/>
  <c r="N6562" i="4"/>
  <c r="O6562" i="4" s="1"/>
  <c r="N6561" i="4"/>
  <c r="O6561" i="4" s="1"/>
  <c r="N6560" i="4"/>
  <c r="O6560" i="4" s="1"/>
  <c r="N6559" i="4"/>
  <c r="O6559" i="4" s="1"/>
  <c r="N6558" i="4"/>
  <c r="O6558" i="4" s="1"/>
  <c r="N6557" i="4"/>
  <c r="O6557" i="4" s="1"/>
  <c r="N6556" i="4"/>
  <c r="O6556" i="4" s="1"/>
  <c r="N6555" i="4"/>
  <c r="O6555" i="4" s="1"/>
  <c r="N6554" i="4"/>
  <c r="O6554" i="4" s="1"/>
  <c r="N6553" i="4"/>
  <c r="O6553" i="4" s="1"/>
  <c r="N6552" i="4"/>
  <c r="O6552" i="4" s="1"/>
  <c r="N6551" i="4"/>
  <c r="O6551" i="4" s="1"/>
  <c r="N6550" i="4"/>
  <c r="O6550" i="4" s="1"/>
  <c r="N6549" i="4"/>
  <c r="O6549" i="4" s="1"/>
  <c r="N6548" i="4"/>
  <c r="O6548" i="4" s="1"/>
  <c r="N6547" i="4"/>
  <c r="O6547" i="4" s="1"/>
  <c r="N6546" i="4"/>
  <c r="O6546" i="4" s="1"/>
  <c r="N6545" i="4"/>
  <c r="O6545" i="4" s="1"/>
  <c r="N6544" i="4"/>
  <c r="O6544" i="4" s="1"/>
  <c r="N6543" i="4"/>
  <c r="O6543" i="4" s="1"/>
  <c r="N6542" i="4"/>
  <c r="O6542" i="4" s="1"/>
  <c r="N6541" i="4"/>
  <c r="O6541" i="4" s="1"/>
  <c r="N6540" i="4"/>
  <c r="O6540" i="4" s="1"/>
  <c r="N6539" i="4"/>
  <c r="O6539" i="4" s="1"/>
  <c r="N6538" i="4"/>
  <c r="O6538" i="4" s="1"/>
  <c r="N6537" i="4"/>
  <c r="O6537" i="4" s="1"/>
  <c r="N6536" i="4"/>
  <c r="O6536" i="4" s="1"/>
  <c r="N6535" i="4"/>
  <c r="O6535" i="4" s="1"/>
  <c r="N6534" i="4"/>
  <c r="O6534" i="4" s="1"/>
  <c r="N6533" i="4"/>
  <c r="O6533" i="4" s="1"/>
  <c r="N6532" i="4"/>
  <c r="O6532" i="4" s="1"/>
  <c r="N6531" i="4"/>
  <c r="O6531" i="4" s="1"/>
  <c r="N6530" i="4"/>
  <c r="O6530" i="4" s="1"/>
  <c r="N6529" i="4"/>
  <c r="O6529" i="4" s="1"/>
  <c r="N6528" i="4"/>
  <c r="O6528" i="4" s="1"/>
  <c r="N6527" i="4"/>
  <c r="O6527" i="4" s="1"/>
  <c r="N6526" i="4"/>
  <c r="O6526" i="4" s="1"/>
  <c r="N6525" i="4"/>
  <c r="O6525" i="4" s="1"/>
  <c r="N6524" i="4"/>
  <c r="O6524" i="4" s="1"/>
  <c r="N6080" i="4"/>
  <c r="O6080" i="4" s="1"/>
  <c r="N6079" i="4"/>
  <c r="O6079" i="4" s="1"/>
  <c r="N6078" i="4"/>
  <c r="O6078" i="4" s="1"/>
  <c r="N6077" i="4"/>
  <c r="O6077" i="4" s="1"/>
  <c r="N6076" i="4"/>
  <c r="O6076" i="4" s="1"/>
  <c r="N6075" i="4"/>
  <c r="O6075" i="4" s="1"/>
  <c r="N6074" i="4"/>
  <c r="O6074" i="4" s="1"/>
  <c r="N6073" i="4"/>
  <c r="O6073" i="4" s="1"/>
  <c r="N6072" i="4"/>
  <c r="O6072" i="4" s="1"/>
  <c r="N6071" i="4"/>
  <c r="O6071" i="4" s="1"/>
  <c r="N6070" i="4"/>
  <c r="O6070" i="4" s="1"/>
  <c r="N6069" i="4"/>
  <c r="O6069" i="4" s="1"/>
  <c r="N6068" i="4"/>
  <c r="O6068" i="4" s="1"/>
  <c r="N6067" i="4"/>
  <c r="O6067" i="4" s="1"/>
  <c r="N6066" i="4"/>
  <c r="O6066" i="4" s="1"/>
  <c r="N6065" i="4"/>
  <c r="O6065" i="4" s="1"/>
  <c r="N6064" i="4"/>
  <c r="O6064" i="4" s="1"/>
  <c r="N6063" i="4"/>
  <c r="O6063" i="4" s="1"/>
  <c r="N6062" i="4"/>
  <c r="O6062" i="4" s="1"/>
  <c r="N6061" i="4"/>
  <c r="O6061" i="4" s="1"/>
  <c r="N6060" i="4"/>
  <c r="O6060" i="4" s="1"/>
  <c r="N6059" i="4"/>
  <c r="O6059" i="4" s="1"/>
  <c r="N6058" i="4"/>
  <c r="O6058" i="4" s="1"/>
  <c r="N6057" i="4"/>
  <c r="O6057" i="4" s="1"/>
  <c r="N6056" i="4"/>
  <c r="O6056" i="4" s="1"/>
  <c r="N6055" i="4"/>
  <c r="O6055" i="4" s="1"/>
  <c r="N6054" i="4"/>
  <c r="O6054" i="4" s="1"/>
  <c r="N6053" i="4"/>
  <c r="O6053" i="4" s="1"/>
  <c r="N6052" i="4"/>
  <c r="O6052" i="4" s="1"/>
  <c r="N6051" i="4"/>
  <c r="O6051" i="4" s="1"/>
  <c r="N6050" i="4"/>
  <c r="O6050" i="4" s="1"/>
  <c r="N6049" i="4"/>
  <c r="O6049" i="4" s="1"/>
  <c r="N6048" i="4"/>
  <c r="O6048" i="4" s="1"/>
  <c r="N6047" i="4"/>
  <c r="O6047" i="4" s="1"/>
  <c r="N6046" i="4"/>
  <c r="O6046" i="4" s="1"/>
  <c r="N6045" i="4"/>
  <c r="O6045" i="4" s="1"/>
  <c r="N6044" i="4"/>
  <c r="O6044" i="4" s="1"/>
  <c r="N6043" i="4"/>
  <c r="O6043" i="4" s="1"/>
  <c r="N6042" i="4"/>
  <c r="O6042" i="4" s="1"/>
  <c r="N6041" i="4"/>
  <c r="O6041" i="4" s="1"/>
  <c r="N6040" i="4"/>
  <c r="O6040" i="4" s="1"/>
  <c r="N6039" i="4"/>
  <c r="O6039" i="4" s="1"/>
  <c r="N6038" i="4"/>
  <c r="O6038" i="4" s="1"/>
  <c r="N6037" i="4"/>
  <c r="O6037" i="4" s="1"/>
  <c r="N6036" i="4"/>
  <c r="O6036" i="4" s="1"/>
  <c r="N6035" i="4"/>
  <c r="O6035" i="4" s="1"/>
  <c r="N6034" i="4"/>
  <c r="O6034" i="4" s="1"/>
  <c r="N6033" i="4"/>
  <c r="O6033" i="4" s="1"/>
  <c r="N6032" i="4"/>
  <c r="O6032" i="4" s="1"/>
  <c r="N6031" i="4"/>
  <c r="O6031" i="4" s="1"/>
  <c r="N6030" i="4"/>
  <c r="O6030" i="4" s="1"/>
  <c r="N6029" i="4"/>
  <c r="O6029" i="4" s="1"/>
  <c r="N6028" i="4"/>
  <c r="O6028" i="4" s="1"/>
  <c r="N6027" i="4"/>
  <c r="O6027" i="4" s="1"/>
  <c r="N6026" i="4"/>
  <c r="O6026" i="4" s="1"/>
  <c r="N6025" i="4"/>
  <c r="O6025" i="4" s="1"/>
  <c r="N6024" i="4"/>
  <c r="O6024" i="4" s="1"/>
  <c r="N6023" i="4"/>
  <c r="O6023" i="4" s="1"/>
  <c r="N6022" i="4"/>
  <c r="O6022" i="4" s="1"/>
  <c r="N6021" i="4"/>
  <c r="O6021" i="4" s="1"/>
  <c r="N6020" i="4"/>
  <c r="O6020" i="4" s="1"/>
  <c r="N6019" i="4"/>
  <c r="O6019" i="4" s="1"/>
  <c r="N6018" i="4"/>
  <c r="O6018" i="4" s="1"/>
  <c r="N6017" i="4"/>
  <c r="O6017" i="4" s="1"/>
  <c r="N6016" i="4"/>
  <c r="O6016" i="4" s="1"/>
  <c r="N6015" i="4"/>
  <c r="O6015" i="4" s="1"/>
  <c r="N6014" i="4"/>
  <c r="O6014" i="4" s="1"/>
  <c r="N6013" i="4"/>
  <c r="O6013" i="4" s="1"/>
  <c r="N6012" i="4"/>
  <c r="O6012" i="4" s="1"/>
  <c r="N6011" i="4"/>
  <c r="O6011" i="4" s="1"/>
  <c r="N6010" i="4"/>
  <c r="O6010" i="4" s="1"/>
  <c r="N6009" i="4"/>
  <c r="O6009" i="4" s="1"/>
  <c r="N6008" i="4"/>
  <c r="O6008" i="4" s="1"/>
  <c r="N6007" i="4"/>
  <c r="O6007" i="4" s="1"/>
  <c r="N6006" i="4"/>
  <c r="O6006" i="4" s="1"/>
  <c r="N6005" i="4"/>
  <c r="O6005" i="4" s="1"/>
  <c r="N6004" i="4"/>
  <c r="O6004" i="4" s="1"/>
  <c r="N6003" i="4"/>
  <c r="O6003" i="4" s="1"/>
  <c r="N6002" i="4"/>
  <c r="O6002" i="4" s="1"/>
  <c r="N6001" i="4"/>
  <c r="O6001" i="4" s="1"/>
  <c r="N6000" i="4"/>
  <c r="O6000" i="4" s="1"/>
  <c r="N5999" i="4"/>
  <c r="O5999" i="4" s="1"/>
  <c r="N5998" i="4"/>
  <c r="O5998" i="4" s="1"/>
  <c r="N5997" i="4"/>
  <c r="O5997" i="4" s="1"/>
  <c r="N5996" i="4"/>
  <c r="O5996" i="4" s="1"/>
  <c r="N5995" i="4"/>
  <c r="O5995" i="4" s="1"/>
  <c r="N5994" i="4"/>
  <c r="O5994" i="4" s="1"/>
  <c r="N5993" i="4"/>
  <c r="O5993" i="4" s="1"/>
  <c r="N5992" i="4"/>
  <c r="O5992" i="4" s="1"/>
  <c r="N5991" i="4"/>
  <c r="O5991" i="4" s="1"/>
  <c r="N5990" i="4"/>
  <c r="O5990" i="4" s="1"/>
  <c r="N5989" i="4"/>
  <c r="O5989" i="4" s="1"/>
  <c r="N5988" i="4"/>
  <c r="O5988" i="4" s="1"/>
  <c r="N5987" i="4"/>
  <c r="O5987" i="4" s="1"/>
  <c r="N5986" i="4"/>
  <c r="O5986" i="4" s="1"/>
  <c r="N5985" i="4"/>
  <c r="O5985" i="4" s="1"/>
  <c r="N5984" i="4"/>
  <c r="O5984" i="4" s="1"/>
  <c r="N5983" i="4"/>
  <c r="O5983" i="4" s="1"/>
  <c r="N5982" i="4"/>
  <c r="O5982" i="4" s="1"/>
  <c r="N5981" i="4"/>
  <c r="O5981" i="4" s="1"/>
  <c r="N5980" i="4"/>
  <c r="O5980" i="4" s="1"/>
  <c r="N5979" i="4"/>
  <c r="O5979" i="4" s="1"/>
  <c r="N5978" i="4"/>
  <c r="O5978" i="4" s="1"/>
  <c r="N5977" i="4"/>
  <c r="O5977" i="4" s="1"/>
  <c r="N5976" i="4"/>
  <c r="O5976" i="4" s="1"/>
  <c r="N5975" i="4"/>
  <c r="O5975" i="4" s="1"/>
  <c r="N5974" i="4"/>
  <c r="O5974" i="4" s="1"/>
  <c r="N5973" i="4"/>
  <c r="O5973" i="4" s="1"/>
  <c r="N5972" i="4"/>
  <c r="O5972" i="4" s="1"/>
  <c r="N5971" i="4"/>
  <c r="O5971" i="4" s="1"/>
  <c r="N5970" i="4"/>
  <c r="O5970" i="4" s="1"/>
  <c r="N5969" i="4"/>
  <c r="O5969" i="4" s="1"/>
  <c r="N5968" i="4"/>
  <c r="O5968" i="4" s="1"/>
  <c r="N5967" i="4"/>
  <c r="O5967" i="4" s="1"/>
  <c r="N5966" i="4"/>
  <c r="O5966" i="4" s="1"/>
  <c r="N5965" i="4"/>
  <c r="O5965" i="4" s="1"/>
  <c r="N5964" i="4"/>
  <c r="O5964" i="4" s="1"/>
  <c r="N5963" i="4"/>
  <c r="O5963" i="4" s="1"/>
  <c r="N5962" i="4"/>
  <c r="O5962" i="4" s="1"/>
  <c r="N5961" i="4"/>
  <c r="O5961" i="4" s="1"/>
  <c r="N5960" i="4"/>
  <c r="O5960" i="4" s="1"/>
  <c r="N5959" i="4"/>
  <c r="O5959" i="4" s="1"/>
  <c r="N5958" i="4"/>
  <c r="O5958" i="4" s="1"/>
  <c r="N5957" i="4"/>
  <c r="O5957" i="4" s="1"/>
  <c r="N5956" i="4"/>
  <c r="O5956" i="4" s="1"/>
  <c r="N5955" i="4"/>
  <c r="O5955" i="4" s="1"/>
  <c r="N5954" i="4"/>
  <c r="O5954" i="4" s="1"/>
  <c r="N5953" i="4"/>
  <c r="O5953" i="4" s="1"/>
  <c r="N5952" i="4"/>
  <c r="O5952" i="4" s="1"/>
  <c r="N5951" i="4"/>
  <c r="O5951" i="4" s="1"/>
  <c r="N5486" i="4"/>
  <c r="O5486" i="4" s="1"/>
  <c r="N5485" i="4"/>
  <c r="O5485" i="4" s="1"/>
  <c r="N5484" i="4"/>
  <c r="O5484" i="4" s="1"/>
  <c r="N5483" i="4"/>
  <c r="O5483" i="4" s="1"/>
  <c r="N5482" i="4"/>
  <c r="O5482" i="4" s="1"/>
  <c r="N5481" i="4"/>
  <c r="O5481" i="4" s="1"/>
  <c r="N5480" i="4"/>
  <c r="O5480" i="4" s="1"/>
  <c r="N5479" i="4"/>
  <c r="O5479" i="4" s="1"/>
  <c r="N5478" i="4"/>
  <c r="O5478" i="4" s="1"/>
  <c r="N5477" i="4"/>
  <c r="O5477" i="4" s="1"/>
  <c r="N5476" i="4"/>
  <c r="O5476" i="4" s="1"/>
  <c r="N5475" i="4"/>
  <c r="O5475" i="4" s="1"/>
  <c r="N5474" i="4"/>
  <c r="O5474" i="4" s="1"/>
  <c r="N5473" i="4"/>
  <c r="O5473" i="4" s="1"/>
  <c r="N5472" i="4"/>
  <c r="O5472" i="4" s="1"/>
  <c r="N5471" i="4"/>
  <c r="O5471" i="4" s="1"/>
  <c r="N5470" i="4"/>
  <c r="O5470" i="4" s="1"/>
  <c r="N5469" i="4"/>
  <c r="O5469" i="4" s="1"/>
  <c r="N5468" i="4"/>
  <c r="O5468" i="4" s="1"/>
  <c r="N5467" i="4"/>
  <c r="O5467" i="4" s="1"/>
  <c r="N5466" i="4"/>
  <c r="O5466" i="4" s="1"/>
  <c r="N5465" i="4"/>
  <c r="O5465" i="4" s="1"/>
  <c r="N5464" i="4"/>
  <c r="O5464" i="4" s="1"/>
  <c r="N5463" i="4"/>
  <c r="O5463" i="4" s="1"/>
  <c r="N5462" i="4"/>
  <c r="O5462" i="4" s="1"/>
  <c r="N5461" i="4"/>
  <c r="O5461" i="4" s="1"/>
  <c r="N5460" i="4"/>
  <c r="O5460" i="4" s="1"/>
  <c r="N5459" i="4"/>
  <c r="O5459" i="4" s="1"/>
  <c r="N5458" i="4"/>
  <c r="O5458" i="4" s="1"/>
  <c r="N5457" i="4"/>
  <c r="O5457" i="4" s="1"/>
  <c r="N5456" i="4"/>
  <c r="O5456" i="4" s="1"/>
  <c r="N5455" i="4"/>
  <c r="O5455" i="4" s="1"/>
  <c r="N5454" i="4"/>
  <c r="O5454" i="4" s="1"/>
  <c r="N5453" i="4"/>
  <c r="O5453" i="4" s="1"/>
  <c r="N5452" i="4"/>
  <c r="O5452" i="4" s="1"/>
  <c r="N5451" i="4"/>
  <c r="O5451" i="4" s="1"/>
  <c r="N5450" i="4"/>
  <c r="O5450" i="4" s="1"/>
  <c r="N5449" i="4"/>
  <c r="O5449" i="4" s="1"/>
  <c r="N5448" i="4"/>
  <c r="O5448" i="4" s="1"/>
  <c r="N5447" i="4"/>
  <c r="O5447" i="4" s="1"/>
  <c r="N5446" i="4"/>
  <c r="O5446" i="4" s="1"/>
  <c r="N5445" i="4"/>
  <c r="O5445" i="4" s="1"/>
  <c r="N5444" i="4"/>
  <c r="O5444" i="4" s="1"/>
  <c r="N5443" i="4"/>
  <c r="O5443" i="4" s="1"/>
  <c r="N5442" i="4"/>
  <c r="O5442" i="4" s="1"/>
  <c r="N5441" i="4"/>
  <c r="O5441" i="4" s="1"/>
  <c r="N5440" i="4"/>
  <c r="O5440" i="4" s="1"/>
  <c r="N5439" i="4"/>
  <c r="O5439" i="4" s="1"/>
  <c r="N5438" i="4"/>
  <c r="O5438" i="4" s="1"/>
  <c r="N5437" i="4"/>
  <c r="O5437" i="4" s="1"/>
  <c r="N5436" i="4"/>
  <c r="O5436" i="4" s="1"/>
  <c r="N5435" i="4"/>
  <c r="O5435" i="4" s="1"/>
  <c r="N5434" i="4"/>
  <c r="O5434" i="4" s="1"/>
  <c r="N5433" i="4"/>
  <c r="O5433" i="4" s="1"/>
  <c r="N5432" i="4"/>
  <c r="O5432" i="4" s="1"/>
  <c r="N5431" i="4"/>
  <c r="O5431" i="4" s="1"/>
  <c r="N5430" i="4"/>
  <c r="O5430" i="4" s="1"/>
  <c r="N5429" i="4"/>
  <c r="O5429" i="4" s="1"/>
  <c r="N5428" i="4"/>
  <c r="O5428" i="4" s="1"/>
  <c r="N5426" i="4"/>
  <c r="O5426" i="4" s="1"/>
  <c r="N5425" i="4"/>
  <c r="O5425" i="4" s="1"/>
  <c r="N5424" i="4"/>
  <c r="O5424" i="4" s="1"/>
  <c r="N5423" i="4"/>
  <c r="O5423" i="4" s="1"/>
  <c r="N5422" i="4"/>
  <c r="O5422" i="4" s="1"/>
  <c r="N5421" i="4"/>
  <c r="O5421" i="4" s="1"/>
  <c r="N5419" i="4"/>
  <c r="O5419" i="4" s="1"/>
  <c r="N5418" i="4"/>
  <c r="O5418" i="4" s="1"/>
  <c r="N5417" i="4"/>
  <c r="O5417" i="4" s="1"/>
  <c r="N5416" i="4"/>
  <c r="O5416" i="4" s="1"/>
  <c r="N5415" i="4"/>
  <c r="O5415" i="4" s="1"/>
  <c r="N5414" i="4"/>
  <c r="O5414" i="4" s="1"/>
  <c r="N5413" i="4"/>
  <c r="O5413" i="4" s="1"/>
  <c r="N5412" i="4"/>
  <c r="O5412" i="4" s="1"/>
  <c r="N5411" i="4"/>
  <c r="O5411" i="4" s="1"/>
  <c r="N5410" i="4"/>
  <c r="O5410" i="4" s="1"/>
  <c r="N5409" i="4"/>
  <c r="O5409" i="4" s="1"/>
  <c r="N5408" i="4"/>
  <c r="O5408" i="4" s="1"/>
  <c r="N5407" i="4"/>
  <c r="O5407" i="4" s="1"/>
  <c r="N5406" i="4"/>
  <c r="O5406" i="4" s="1"/>
  <c r="N5405" i="4"/>
  <c r="O5405" i="4" s="1"/>
  <c r="N5404" i="4"/>
  <c r="O5404" i="4" s="1"/>
  <c r="N5403" i="4"/>
  <c r="O5403" i="4" s="1"/>
  <c r="N5401" i="4"/>
  <c r="O5401" i="4" s="1"/>
  <c r="N5400" i="4"/>
  <c r="O5400" i="4" s="1"/>
  <c r="N5399" i="4"/>
  <c r="O5399" i="4" s="1"/>
  <c r="N5398" i="4"/>
  <c r="O5398" i="4" s="1"/>
  <c r="N5397" i="4"/>
  <c r="O5397" i="4" s="1"/>
  <c r="N5396" i="4"/>
  <c r="O5396" i="4" s="1"/>
  <c r="N5395" i="4"/>
  <c r="O5395" i="4" s="1"/>
  <c r="N5394" i="4"/>
  <c r="O5394" i="4" s="1"/>
  <c r="N5393" i="4"/>
  <c r="O5393" i="4" s="1"/>
  <c r="N5392" i="4"/>
  <c r="O5392" i="4" s="1"/>
  <c r="N5391" i="4"/>
  <c r="O5391" i="4" s="1"/>
  <c r="N5390" i="4"/>
  <c r="O5390" i="4" s="1"/>
  <c r="N5389" i="4"/>
  <c r="O5389" i="4" s="1"/>
  <c r="N5388" i="4"/>
  <c r="O5388" i="4" s="1"/>
  <c r="N5387" i="4"/>
  <c r="O5387" i="4" s="1"/>
  <c r="N5386" i="4"/>
  <c r="O5386" i="4" s="1"/>
  <c r="N5385" i="4"/>
  <c r="O5385" i="4" s="1"/>
  <c r="N5384" i="4"/>
  <c r="O5384" i="4" s="1"/>
  <c r="N5383" i="4"/>
  <c r="O5383" i="4" s="1"/>
  <c r="N5382" i="4"/>
  <c r="O5382" i="4" s="1"/>
  <c r="N5381" i="4"/>
  <c r="O5381" i="4" s="1"/>
  <c r="N5380" i="4"/>
  <c r="O5380" i="4" s="1"/>
  <c r="N5379" i="4"/>
  <c r="O5379" i="4" s="1"/>
  <c r="N5378" i="4"/>
  <c r="O5378" i="4" s="1"/>
  <c r="N5377" i="4"/>
  <c r="O5377" i="4" s="1"/>
  <c r="N5376" i="4"/>
  <c r="O5376" i="4" s="1"/>
  <c r="N5375" i="4"/>
  <c r="O5375" i="4" s="1"/>
  <c r="N5374" i="4"/>
  <c r="O5374" i="4" s="1"/>
  <c r="N5373" i="4"/>
  <c r="O5373" i="4" s="1"/>
  <c r="N5372" i="4"/>
  <c r="O5372" i="4" s="1"/>
  <c r="N5370" i="4"/>
  <c r="O5370" i="4" s="1"/>
  <c r="N5369" i="4"/>
  <c r="O5369" i="4" s="1"/>
  <c r="N5368" i="4"/>
  <c r="O5368" i="4" s="1"/>
  <c r="N5367" i="4"/>
  <c r="O5367" i="4" s="1"/>
  <c r="N5366" i="4"/>
  <c r="O5366" i="4" s="1"/>
  <c r="N5365" i="4"/>
  <c r="O5365" i="4" s="1"/>
  <c r="N5364" i="4"/>
  <c r="O5364" i="4" s="1"/>
  <c r="N5363" i="4"/>
  <c r="O5363" i="4" s="1"/>
  <c r="N5362" i="4"/>
  <c r="O5362" i="4" s="1"/>
  <c r="N5361" i="4"/>
  <c r="O5361" i="4" s="1"/>
  <c r="N5360" i="4"/>
  <c r="O5360" i="4" s="1"/>
  <c r="N5359" i="4"/>
  <c r="O5359" i="4" s="1"/>
  <c r="N5358" i="4"/>
  <c r="O5358" i="4" s="1"/>
  <c r="N4893" i="4"/>
  <c r="O4893" i="4" s="1"/>
  <c r="N4892" i="4"/>
  <c r="O4892" i="4" s="1"/>
  <c r="N4891" i="4"/>
  <c r="O4891" i="4" s="1"/>
  <c r="N4890" i="4"/>
  <c r="O4890" i="4" s="1"/>
  <c r="N4889" i="4"/>
  <c r="O4889" i="4" s="1"/>
  <c r="N4888" i="4"/>
  <c r="O4888" i="4" s="1"/>
  <c r="N4887" i="4"/>
  <c r="O4887" i="4" s="1"/>
  <c r="N4886" i="4"/>
  <c r="O4886" i="4" s="1"/>
  <c r="N4885" i="4"/>
  <c r="O4885" i="4" s="1"/>
  <c r="N4884" i="4"/>
  <c r="O4884" i="4" s="1"/>
  <c r="N4883" i="4"/>
  <c r="O4883" i="4" s="1"/>
  <c r="N4882" i="4"/>
  <c r="O4882" i="4" s="1"/>
  <c r="N4881" i="4"/>
  <c r="O4881" i="4" s="1"/>
  <c r="N4880" i="4"/>
  <c r="O4880" i="4" s="1"/>
  <c r="N4879" i="4"/>
  <c r="O4879" i="4" s="1"/>
  <c r="N4878" i="4"/>
  <c r="O4878" i="4" s="1"/>
  <c r="N4877" i="4"/>
  <c r="O4877" i="4" s="1"/>
  <c r="N4876" i="4"/>
  <c r="O4876" i="4" s="1"/>
  <c r="N4875" i="4"/>
  <c r="O4875" i="4" s="1"/>
  <c r="N4874" i="4"/>
  <c r="O4874" i="4" s="1"/>
  <c r="N4873" i="4"/>
  <c r="O4873" i="4" s="1"/>
  <c r="N4872" i="4"/>
  <c r="O4872" i="4" s="1"/>
  <c r="N4871" i="4"/>
  <c r="O4871" i="4" s="1"/>
  <c r="N4870" i="4"/>
  <c r="O4870" i="4" s="1"/>
  <c r="N4869" i="4"/>
  <c r="O4869" i="4" s="1"/>
  <c r="N4868" i="4"/>
  <c r="O4868" i="4" s="1"/>
  <c r="N4867" i="4"/>
  <c r="O4867" i="4" s="1"/>
  <c r="N4866" i="4"/>
  <c r="O4866" i="4" s="1"/>
  <c r="N4865" i="4"/>
  <c r="O4865" i="4" s="1"/>
  <c r="N4864" i="4"/>
  <c r="O4864" i="4" s="1"/>
  <c r="N4863" i="4"/>
  <c r="O4863" i="4" s="1"/>
  <c r="N4862" i="4"/>
  <c r="O4862" i="4" s="1"/>
  <c r="N4861" i="4"/>
  <c r="O4861" i="4" s="1"/>
  <c r="N4844" i="4"/>
  <c r="O4844" i="4" s="1"/>
  <c r="N4843" i="4"/>
  <c r="O4843" i="4" s="1"/>
  <c r="N4842" i="4"/>
  <c r="O4842" i="4" s="1"/>
  <c r="N4841" i="4"/>
  <c r="O4841" i="4" s="1"/>
  <c r="N4840" i="4"/>
  <c r="O4840" i="4" s="1"/>
  <c r="N4839" i="4"/>
  <c r="O4839" i="4" s="1"/>
  <c r="N4838" i="4"/>
  <c r="O4838" i="4" s="1"/>
  <c r="N4837" i="4"/>
  <c r="O4837" i="4" s="1"/>
  <c r="N4836" i="4"/>
  <c r="O4836" i="4" s="1"/>
  <c r="N4835" i="4"/>
  <c r="O4835" i="4" s="1"/>
  <c r="N4834" i="4"/>
  <c r="O4834" i="4" s="1"/>
  <c r="N4833" i="4"/>
  <c r="O4833" i="4" s="1"/>
  <c r="N4832" i="4"/>
  <c r="O4832" i="4" s="1"/>
  <c r="N4831" i="4"/>
  <c r="O4831" i="4" s="1"/>
  <c r="N4830" i="4"/>
  <c r="O4830" i="4" s="1"/>
  <c r="N4829" i="4"/>
  <c r="O4829" i="4" s="1"/>
  <c r="N4828" i="4"/>
  <c r="O4828" i="4" s="1"/>
  <c r="N4827" i="4"/>
  <c r="O4827" i="4" s="1"/>
  <c r="N4826" i="4"/>
  <c r="O4826" i="4" s="1"/>
  <c r="N4825" i="4"/>
  <c r="O4825" i="4" s="1"/>
  <c r="N4824" i="4"/>
  <c r="O4824" i="4" s="1"/>
  <c r="N4823" i="4"/>
  <c r="O4823" i="4" s="1"/>
  <c r="N4822" i="4"/>
  <c r="O4822" i="4" s="1"/>
  <c r="N4821" i="4"/>
  <c r="O4821" i="4" s="1"/>
  <c r="N4820" i="4"/>
  <c r="O4820" i="4" s="1"/>
  <c r="N4819" i="4"/>
  <c r="O4819" i="4" s="1"/>
  <c r="N4818" i="4"/>
  <c r="O4818" i="4" s="1"/>
  <c r="N4817" i="4"/>
  <c r="O4817" i="4" s="1"/>
  <c r="N4816" i="4"/>
  <c r="O4816" i="4" s="1"/>
  <c r="N4815" i="4"/>
  <c r="O4815" i="4" s="1"/>
  <c r="N4814" i="4"/>
  <c r="O4814" i="4" s="1"/>
  <c r="N4813" i="4"/>
  <c r="O4813" i="4" s="1"/>
  <c r="N4812" i="4"/>
  <c r="O4812" i="4" s="1"/>
  <c r="N4811" i="4"/>
  <c r="O4811" i="4" s="1"/>
  <c r="N4810" i="4"/>
  <c r="O4810" i="4" s="1"/>
  <c r="N4809" i="4"/>
  <c r="O4809" i="4" s="1"/>
  <c r="N4808" i="4"/>
  <c r="O4808" i="4" s="1"/>
  <c r="N4807" i="4"/>
  <c r="O4807" i="4" s="1"/>
  <c r="N4806" i="4"/>
  <c r="O4806" i="4" s="1"/>
  <c r="N4805" i="4"/>
  <c r="O4805" i="4" s="1"/>
  <c r="N4804" i="4"/>
  <c r="O4804" i="4" s="1"/>
  <c r="N4803" i="4"/>
  <c r="O4803" i="4" s="1"/>
  <c r="N4802" i="4"/>
  <c r="O4802" i="4" s="1"/>
  <c r="N4801" i="4"/>
  <c r="O4801" i="4" s="1"/>
  <c r="N4800" i="4"/>
  <c r="O4800" i="4" s="1"/>
  <c r="N4799" i="4"/>
  <c r="O4799" i="4" s="1"/>
  <c r="N4798" i="4"/>
  <c r="O4798" i="4" s="1"/>
  <c r="N4797" i="4"/>
  <c r="O4797" i="4" s="1"/>
  <c r="N4796" i="4"/>
  <c r="O4796" i="4" s="1"/>
  <c r="N4795" i="4"/>
  <c r="O4795" i="4" s="1"/>
  <c r="N4794" i="4"/>
  <c r="O4794" i="4" s="1"/>
  <c r="N4793" i="4"/>
  <c r="O4793" i="4" s="1"/>
  <c r="N4792" i="4"/>
  <c r="O4792" i="4" s="1"/>
  <c r="N4791" i="4"/>
  <c r="O4791" i="4" s="1"/>
  <c r="N4790" i="4"/>
  <c r="O4790" i="4" s="1"/>
  <c r="N4789" i="4"/>
  <c r="O4789" i="4" s="1"/>
  <c r="N4788" i="4"/>
  <c r="O4788" i="4" s="1"/>
  <c r="N4787" i="4"/>
  <c r="O4787" i="4" s="1"/>
  <c r="N4786" i="4"/>
  <c r="O4786" i="4" s="1"/>
  <c r="N4785" i="4"/>
  <c r="O4785" i="4" s="1"/>
  <c r="N4784" i="4"/>
  <c r="O4784" i="4" s="1"/>
  <c r="N4783" i="4"/>
  <c r="O4783" i="4" s="1"/>
  <c r="N4782" i="4"/>
  <c r="O4782" i="4" s="1"/>
  <c r="N4781" i="4"/>
  <c r="O4781" i="4" s="1"/>
  <c r="N4780" i="4"/>
  <c r="O4780" i="4" s="1"/>
  <c r="N4779" i="4"/>
  <c r="O4779" i="4" s="1"/>
  <c r="N4778" i="4"/>
  <c r="O4778" i="4" s="1"/>
  <c r="N4777" i="4"/>
  <c r="O4777" i="4" s="1"/>
  <c r="N4776" i="4"/>
  <c r="O4776" i="4" s="1"/>
  <c r="N4775" i="4"/>
  <c r="O4775" i="4" s="1"/>
  <c r="N4774" i="4"/>
  <c r="O4774" i="4" s="1"/>
  <c r="N4773" i="4"/>
  <c r="O4773" i="4" s="1"/>
  <c r="N4772" i="4"/>
  <c r="O4772" i="4" s="1"/>
  <c r="N4771" i="4"/>
  <c r="O4771" i="4" s="1"/>
  <c r="N4770" i="4"/>
  <c r="O4770" i="4" s="1"/>
  <c r="N4769" i="4"/>
  <c r="O4769" i="4" s="1"/>
  <c r="N4768" i="4"/>
  <c r="O4768" i="4" s="1"/>
  <c r="N4767" i="4"/>
  <c r="O4767" i="4" s="1"/>
  <c r="N4766" i="4"/>
  <c r="O4766" i="4" s="1"/>
  <c r="N4263" i="4"/>
  <c r="O4263" i="4" s="1"/>
  <c r="N4262" i="4"/>
  <c r="O4262" i="4" s="1"/>
  <c r="N4261" i="4"/>
  <c r="O4261" i="4" s="1"/>
  <c r="N4260" i="4"/>
  <c r="O4260" i="4" s="1"/>
  <c r="N4259" i="4"/>
  <c r="O4259" i="4" s="1"/>
  <c r="N4258" i="4"/>
  <c r="O4258" i="4" s="1"/>
  <c r="N4257" i="4"/>
  <c r="O4257" i="4" s="1"/>
  <c r="N4256" i="4"/>
  <c r="O4256" i="4" s="1"/>
  <c r="N4255" i="4"/>
  <c r="O4255" i="4" s="1"/>
  <c r="N4254" i="4"/>
  <c r="O4254" i="4" s="1"/>
  <c r="N4253" i="4"/>
  <c r="O4253" i="4" s="1"/>
  <c r="N4252" i="4"/>
  <c r="O4252" i="4" s="1"/>
  <c r="N4251" i="4"/>
  <c r="O4251" i="4" s="1"/>
  <c r="N4250" i="4"/>
  <c r="O4250" i="4" s="1"/>
  <c r="N4249" i="4"/>
  <c r="O4249" i="4" s="1"/>
  <c r="N4248" i="4"/>
  <c r="O4248" i="4" s="1"/>
  <c r="N4247" i="4"/>
  <c r="O4247" i="4" s="1"/>
  <c r="N4246" i="4"/>
  <c r="O4246" i="4" s="1"/>
  <c r="N4245" i="4"/>
  <c r="O4245" i="4" s="1"/>
  <c r="N4244" i="4"/>
  <c r="O4244" i="4" s="1"/>
  <c r="N4243" i="4"/>
  <c r="O4243" i="4" s="1"/>
  <c r="N4242" i="4"/>
  <c r="O4242" i="4" s="1"/>
  <c r="N4241" i="4"/>
  <c r="O4241" i="4" s="1"/>
  <c r="N4240" i="4"/>
  <c r="O4240" i="4" s="1"/>
  <c r="N4239" i="4"/>
  <c r="O4239" i="4" s="1"/>
  <c r="N4238" i="4"/>
  <c r="O4238" i="4" s="1"/>
  <c r="N4237" i="4"/>
  <c r="O4237" i="4" s="1"/>
  <c r="N4236" i="4"/>
  <c r="O4236" i="4" s="1"/>
  <c r="N4235" i="4"/>
  <c r="O4235" i="4" s="1"/>
  <c r="N4234" i="4"/>
  <c r="O4234" i="4" s="1"/>
  <c r="N4233" i="4"/>
  <c r="O4233" i="4" s="1"/>
  <c r="N4232" i="4"/>
  <c r="O4232" i="4" s="1"/>
  <c r="N4231" i="4"/>
  <c r="O4231" i="4" s="1"/>
  <c r="N4230" i="4"/>
  <c r="O4230" i="4" s="1"/>
  <c r="N4229" i="4"/>
  <c r="O4229" i="4" s="1"/>
  <c r="N4228" i="4"/>
  <c r="O4228" i="4" s="1"/>
  <c r="N4227" i="4"/>
  <c r="O4227" i="4" s="1"/>
  <c r="N4226" i="4"/>
  <c r="O4226" i="4" s="1"/>
  <c r="N4225" i="4"/>
  <c r="O4225" i="4" s="1"/>
  <c r="N4224" i="4"/>
  <c r="O4224" i="4" s="1"/>
  <c r="N4223" i="4"/>
  <c r="O4223" i="4" s="1"/>
  <c r="N4222" i="4"/>
  <c r="O4222" i="4" s="1"/>
  <c r="N4221" i="4"/>
  <c r="O4221" i="4" s="1"/>
  <c r="N4220" i="4"/>
  <c r="O4220" i="4" s="1"/>
  <c r="N4219" i="4"/>
  <c r="O4219" i="4" s="1"/>
  <c r="N4218" i="4"/>
  <c r="O4218" i="4" s="1"/>
  <c r="N4217" i="4"/>
  <c r="O4217" i="4" s="1"/>
  <c r="N4216" i="4"/>
  <c r="O4216" i="4" s="1"/>
  <c r="N4215" i="4"/>
  <c r="O4215" i="4" s="1"/>
  <c r="N4214" i="4"/>
  <c r="O4214" i="4" s="1"/>
  <c r="N4213" i="4"/>
  <c r="O4213" i="4" s="1"/>
  <c r="N4212" i="4"/>
  <c r="O4212" i="4" s="1"/>
  <c r="N4211" i="4"/>
  <c r="O4211" i="4" s="1"/>
  <c r="N4210" i="4"/>
  <c r="O4210" i="4" s="1"/>
  <c r="N4209" i="4"/>
  <c r="O4209" i="4" s="1"/>
  <c r="N4208" i="4"/>
  <c r="O4208" i="4" s="1"/>
  <c r="N4207" i="4"/>
  <c r="O4207" i="4" s="1"/>
  <c r="N4206" i="4"/>
  <c r="O4206" i="4" s="1"/>
  <c r="N4205" i="4"/>
  <c r="O4205" i="4" s="1"/>
  <c r="N4204" i="4"/>
  <c r="O4204" i="4" s="1"/>
  <c r="N4203" i="4"/>
  <c r="O4203" i="4" s="1"/>
  <c r="N4202" i="4"/>
  <c r="O4202" i="4" s="1"/>
  <c r="N4201" i="4"/>
  <c r="O4201" i="4" s="1"/>
  <c r="N4200" i="4"/>
  <c r="O4200" i="4" s="1"/>
  <c r="N4199" i="4"/>
  <c r="O4199" i="4" s="1"/>
  <c r="N4198" i="4"/>
  <c r="O4198" i="4" s="1"/>
  <c r="N4197" i="4"/>
  <c r="O4197" i="4" s="1"/>
  <c r="N4196" i="4"/>
  <c r="O4196" i="4" s="1"/>
  <c r="N4195" i="4"/>
  <c r="O4195" i="4" s="1"/>
  <c r="N4194" i="4"/>
  <c r="O4194" i="4" s="1"/>
  <c r="N4193" i="4"/>
  <c r="O4193" i="4" s="1"/>
  <c r="N4192" i="4"/>
  <c r="O4192" i="4" s="1"/>
  <c r="N4191" i="4"/>
  <c r="O4191" i="4" s="1"/>
  <c r="N4190" i="4"/>
  <c r="O4190" i="4" s="1"/>
  <c r="N4189" i="4"/>
  <c r="O4189" i="4" s="1"/>
  <c r="N4188" i="4"/>
  <c r="O4188" i="4" s="1"/>
  <c r="N4187" i="4"/>
  <c r="O4187" i="4" s="1"/>
  <c r="N4186" i="4"/>
  <c r="O4186" i="4" s="1"/>
  <c r="N4185" i="4"/>
  <c r="O4185" i="4" s="1"/>
  <c r="N4184" i="4"/>
  <c r="O4184" i="4" s="1"/>
  <c r="N4183" i="4"/>
  <c r="O4183" i="4" s="1"/>
  <c r="N4182" i="4"/>
  <c r="O4182" i="4" s="1"/>
  <c r="N4181" i="4"/>
  <c r="O4181" i="4" s="1"/>
  <c r="N4180" i="4"/>
  <c r="O4180" i="4" s="1"/>
  <c r="N4179" i="4"/>
  <c r="O4179" i="4" s="1"/>
  <c r="N4178" i="4"/>
  <c r="O4178" i="4" s="1"/>
  <c r="N4177" i="4"/>
  <c r="O4177" i="4" s="1"/>
  <c r="N4176" i="4"/>
  <c r="O4176" i="4" s="1"/>
  <c r="N4175" i="4"/>
  <c r="O4175" i="4" s="1"/>
  <c r="N4174" i="4"/>
  <c r="O4174" i="4" s="1"/>
  <c r="N4173" i="4"/>
  <c r="O4173" i="4" s="1"/>
  <c r="N4172" i="4"/>
  <c r="O4172" i="4" s="1"/>
  <c r="N4171" i="4"/>
  <c r="O4171" i="4" s="1"/>
  <c r="N4170" i="4"/>
  <c r="O4170" i="4" s="1"/>
  <c r="N4169" i="4"/>
  <c r="O4169" i="4" s="1"/>
  <c r="N4168" i="4"/>
  <c r="O4168" i="4" s="1"/>
  <c r="N4167" i="4"/>
  <c r="O4167" i="4" s="1"/>
  <c r="N4166" i="4"/>
  <c r="O4166" i="4" s="1"/>
  <c r="N4165" i="4"/>
  <c r="O4165" i="4" s="1"/>
  <c r="N4164" i="4"/>
  <c r="O4164" i="4" s="1"/>
  <c r="N4163" i="4"/>
  <c r="O4163" i="4" s="1"/>
  <c r="N4162" i="4"/>
  <c r="O4162" i="4" s="1"/>
  <c r="N4161" i="4"/>
  <c r="O4161" i="4" s="1"/>
  <c r="N4160" i="4"/>
  <c r="O4160" i="4" s="1"/>
  <c r="N4159" i="4"/>
  <c r="O4159" i="4" s="1"/>
  <c r="N4158" i="4"/>
  <c r="O4158" i="4" s="1"/>
  <c r="N4157" i="4"/>
  <c r="O4157" i="4" s="1"/>
  <c r="N4156" i="4"/>
  <c r="O4156" i="4" s="1"/>
  <c r="N4155" i="4"/>
  <c r="O4155" i="4" s="1"/>
  <c r="N4154" i="4"/>
  <c r="O4154" i="4" s="1"/>
  <c r="N4153" i="4"/>
  <c r="O4153" i="4" s="1"/>
  <c r="N4152" i="4"/>
  <c r="O4152" i="4" s="1"/>
  <c r="N4151" i="4"/>
  <c r="O4151" i="4" s="1"/>
  <c r="N4150" i="4"/>
  <c r="O4150" i="4" s="1"/>
  <c r="N4149" i="4"/>
  <c r="O4149" i="4" s="1"/>
  <c r="N4148" i="4"/>
  <c r="O4148" i="4" s="1"/>
  <c r="N4147" i="4"/>
  <c r="O4147" i="4" s="1"/>
  <c r="N4146" i="4"/>
  <c r="O4146" i="4" s="1"/>
  <c r="N4145" i="4"/>
  <c r="O4145" i="4" s="1"/>
  <c r="N4144" i="4"/>
  <c r="O4144" i="4" s="1"/>
  <c r="N4143" i="4"/>
  <c r="O4143" i="4" s="1"/>
  <c r="N4142" i="4"/>
  <c r="O4142" i="4" s="1"/>
  <c r="N4141" i="4"/>
  <c r="O4141" i="4" s="1"/>
  <c r="N4140" i="4"/>
  <c r="O4140" i="4" s="1"/>
  <c r="N4139" i="4"/>
  <c r="O4139" i="4" s="1"/>
  <c r="N4138" i="4"/>
  <c r="O4138" i="4" s="1"/>
  <c r="N4137" i="4"/>
  <c r="O4137" i="4" s="1"/>
  <c r="N4136" i="4"/>
  <c r="O4136" i="4" s="1"/>
  <c r="N4135" i="4"/>
  <c r="O4135" i="4" s="1"/>
  <c r="N4134" i="4"/>
  <c r="O4134" i="4" s="1"/>
  <c r="N4133" i="4"/>
  <c r="O4133" i="4" s="1"/>
  <c r="N4132" i="4"/>
  <c r="O4132" i="4" s="1"/>
  <c r="N4131" i="4"/>
  <c r="O4131" i="4" s="1"/>
  <c r="N4130" i="4"/>
  <c r="O4130" i="4" s="1"/>
  <c r="N4129" i="4"/>
  <c r="O4129" i="4" s="1"/>
  <c r="N4128" i="4"/>
  <c r="O4128" i="4" s="1"/>
  <c r="N4127" i="4"/>
  <c r="O4127" i="4" s="1"/>
  <c r="N4126" i="4"/>
  <c r="O4126" i="4" s="1"/>
  <c r="N4125" i="4"/>
  <c r="O4125" i="4" s="1"/>
  <c r="N4124" i="4"/>
  <c r="O4124" i="4" s="1"/>
  <c r="N4123" i="4"/>
  <c r="O4123" i="4" s="1"/>
  <c r="N4122" i="4"/>
  <c r="O4122" i="4" s="1"/>
  <c r="N4121" i="4"/>
  <c r="O4121" i="4" s="1"/>
  <c r="N4120" i="4"/>
  <c r="O4120" i="4" s="1"/>
  <c r="N4119" i="4"/>
  <c r="O4119" i="4" s="1"/>
  <c r="N4118" i="4"/>
  <c r="O4118" i="4" s="1"/>
  <c r="N4117" i="4"/>
  <c r="O4117" i="4" s="1"/>
  <c r="N3638" i="4"/>
  <c r="O3638" i="4" s="1"/>
  <c r="N3637" i="4"/>
  <c r="O3637" i="4" s="1"/>
  <c r="N3636" i="4"/>
  <c r="O3636" i="4" s="1"/>
  <c r="N3635" i="4"/>
  <c r="O3635" i="4" s="1"/>
  <c r="N3634" i="4"/>
  <c r="O3634" i="4" s="1"/>
  <c r="N3633" i="4"/>
  <c r="O3633" i="4" s="1"/>
  <c r="N3632" i="4"/>
  <c r="O3632" i="4" s="1"/>
  <c r="N3631" i="4"/>
  <c r="O3631" i="4" s="1"/>
  <c r="N3630" i="4"/>
  <c r="O3630" i="4" s="1"/>
  <c r="N3629" i="4"/>
  <c r="O3629" i="4" s="1"/>
  <c r="N3628" i="4"/>
  <c r="O3628" i="4" s="1"/>
  <c r="N3627" i="4"/>
  <c r="O3627" i="4" s="1"/>
  <c r="N3626" i="4"/>
  <c r="O3626" i="4" s="1"/>
  <c r="N3625" i="4"/>
  <c r="O3625" i="4" s="1"/>
  <c r="N3624" i="4"/>
  <c r="O3624" i="4" s="1"/>
  <c r="N3623" i="4"/>
  <c r="O3623" i="4" s="1"/>
  <c r="N3622" i="4"/>
  <c r="O3622" i="4" s="1"/>
  <c r="N3621" i="4"/>
  <c r="O3621" i="4" s="1"/>
  <c r="N3620" i="4"/>
  <c r="O3620" i="4" s="1"/>
  <c r="N3619" i="4"/>
  <c r="O3619" i="4" s="1"/>
  <c r="N3618" i="4"/>
  <c r="O3618" i="4" s="1"/>
  <c r="N3617" i="4"/>
  <c r="O3617" i="4" s="1"/>
  <c r="N3616" i="4"/>
  <c r="O3616" i="4" s="1"/>
  <c r="N3615" i="4"/>
  <c r="O3615" i="4" s="1"/>
  <c r="N3614" i="4"/>
  <c r="O3614" i="4" s="1"/>
  <c r="N3613" i="4"/>
  <c r="O3613" i="4" s="1"/>
  <c r="N3612" i="4"/>
  <c r="O3612" i="4" s="1"/>
  <c r="N3611" i="4"/>
  <c r="O3611" i="4" s="1"/>
  <c r="N3610" i="4"/>
  <c r="O3610" i="4" s="1"/>
  <c r="N3609" i="4"/>
  <c r="O3609" i="4" s="1"/>
  <c r="N3608" i="4"/>
  <c r="O3608" i="4" s="1"/>
  <c r="N3607" i="4"/>
  <c r="O3607" i="4" s="1"/>
  <c r="N3606" i="4"/>
  <c r="O3606" i="4" s="1"/>
  <c r="N3605" i="4"/>
  <c r="O3605" i="4" s="1"/>
  <c r="N3604" i="4"/>
  <c r="O3604" i="4" s="1"/>
  <c r="N3603" i="4"/>
  <c r="O3603" i="4" s="1"/>
  <c r="N3602" i="4"/>
  <c r="O3602" i="4" s="1"/>
  <c r="N3601" i="4"/>
  <c r="O3601" i="4" s="1"/>
  <c r="N3600" i="4"/>
  <c r="O3600" i="4" s="1"/>
  <c r="N3599" i="4"/>
  <c r="O3599" i="4" s="1"/>
  <c r="N3598" i="4"/>
  <c r="O3598" i="4" s="1"/>
  <c r="N3597" i="4"/>
  <c r="O3597" i="4" s="1"/>
  <c r="N3596" i="4"/>
  <c r="O3596" i="4" s="1"/>
  <c r="N3595" i="4"/>
  <c r="O3595" i="4" s="1"/>
  <c r="N3594" i="4"/>
  <c r="O3594" i="4" s="1"/>
  <c r="N3593" i="4"/>
  <c r="O3593" i="4" s="1"/>
  <c r="N3592" i="4"/>
  <c r="O3592" i="4" s="1"/>
  <c r="N3591" i="4"/>
  <c r="O3591" i="4" s="1"/>
  <c r="N3590" i="4"/>
  <c r="O3590" i="4" s="1"/>
  <c r="N3589" i="4"/>
  <c r="O3589" i="4" s="1"/>
  <c r="N3588" i="4"/>
  <c r="O3588" i="4" s="1"/>
  <c r="N3587" i="4"/>
  <c r="O3587" i="4" s="1"/>
  <c r="N3586" i="4"/>
  <c r="O3586" i="4" s="1"/>
  <c r="N3585" i="4"/>
  <c r="O3585" i="4" s="1"/>
  <c r="N3584" i="4"/>
  <c r="O3584" i="4" s="1"/>
  <c r="N3583" i="4"/>
  <c r="O3583" i="4" s="1"/>
  <c r="N3582" i="4"/>
  <c r="O3582" i="4" s="1"/>
  <c r="N3581" i="4"/>
  <c r="O3581" i="4" s="1"/>
  <c r="N3580" i="4"/>
  <c r="O3580" i="4" s="1"/>
  <c r="N3579" i="4"/>
  <c r="O3579" i="4" s="1"/>
  <c r="N3578" i="4"/>
  <c r="O3578" i="4" s="1"/>
  <c r="N3577" i="4"/>
  <c r="O3577" i="4" s="1"/>
  <c r="N3576" i="4"/>
  <c r="O3576" i="4" s="1"/>
  <c r="N3575" i="4"/>
  <c r="O3575" i="4" s="1"/>
  <c r="N3574" i="4"/>
  <c r="O3574" i="4" s="1"/>
  <c r="N3573" i="4"/>
  <c r="O3573" i="4" s="1"/>
  <c r="N3571" i="4"/>
  <c r="O3571" i="4" s="1"/>
  <c r="N3570" i="4"/>
  <c r="O3570" i="4" s="1"/>
  <c r="N3569" i="4"/>
  <c r="O3569" i="4" s="1"/>
  <c r="N3568" i="4"/>
  <c r="O3568" i="4" s="1"/>
  <c r="N3567" i="4"/>
  <c r="O3567" i="4" s="1"/>
  <c r="N3566" i="4"/>
  <c r="O3566" i="4" s="1"/>
  <c r="N3565" i="4"/>
  <c r="O3565" i="4" s="1"/>
  <c r="N3564" i="4"/>
  <c r="O3564" i="4" s="1"/>
  <c r="N3563" i="4"/>
  <c r="O3563" i="4" s="1"/>
  <c r="N3562" i="4"/>
  <c r="O3562" i="4" s="1"/>
  <c r="N3561" i="4"/>
  <c r="O3561" i="4" s="1"/>
  <c r="N3560" i="4"/>
  <c r="O3560" i="4" s="1"/>
  <c r="N3559" i="4"/>
  <c r="O3559" i="4" s="1"/>
  <c r="N3558" i="4"/>
  <c r="O3558" i="4" s="1"/>
  <c r="N3557" i="4"/>
  <c r="O3557" i="4" s="1"/>
  <c r="N3540" i="4"/>
  <c r="O3540" i="4" s="1"/>
  <c r="N3039" i="4"/>
  <c r="O3039" i="4" s="1"/>
  <c r="N3038" i="4"/>
  <c r="O3038" i="4" s="1"/>
  <c r="N3037" i="4"/>
  <c r="O3037" i="4" s="1"/>
  <c r="N3036" i="4"/>
  <c r="O3036" i="4" s="1"/>
  <c r="N3035" i="4"/>
  <c r="O3035" i="4" s="1"/>
  <c r="N3034" i="4"/>
  <c r="O3034" i="4" s="1"/>
  <c r="N3033" i="4"/>
  <c r="O3033" i="4" s="1"/>
  <c r="N3032" i="4"/>
  <c r="O3032" i="4" s="1"/>
  <c r="N3031" i="4"/>
  <c r="O3031" i="4" s="1"/>
  <c r="N3030" i="4"/>
  <c r="O3030" i="4" s="1"/>
  <c r="N3029" i="4"/>
  <c r="O3029" i="4" s="1"/>
  <c r="N3028" i="4"/>
  <c r="O3028" i="4" s="1"/>
  <c r="N3027" i="4"/>
  <c r="O3027" i="4" s="1"/>
  <c r="N3026" i="4"/>
  <c r="O3026" i="4" s="1"/>
  <c r="N3025" i="4"/>
  <c r="O3025" i="4" s="1"/>
  <c r="N3024" i="4"/>
  <c r="O3024" i="4" s="1"/>
  <c r="N3023" i="4"/>
  <c r="O3023" i="4" s="1"/>
  <c r="N3022" i="4"/>
  <c r="O3022" i="4" s="1"/>
  <c r="N3021" i="4"/>
  <c r="O3021" i="4" s="1"/>
  <c r="N3020" i="4"/>
  <c r="O3020" i="4" s="1"/>
  <c r="N3019" i="4"/>
  <c r="O3019" i="4" s="1"/>
  <c r="N3018" i="4"/>
  <c r="O3018" i="4" s="1"/>
  <c r="N3017" i="4"/>
  <c r="O3017" i="4" s="1"/>
  <c r="N3016" i="4"/>
  <c r="O3016" i="4" s="1"/>
  <c r="N3015" i="4"/>
  <c r="O3015" i="4" s="1"/>
  <c r="N3014" i="4"/>
  <c r="O3014" i="4" s="1"/>
  <c r="N3013" i="4"/>
  <c r="O3013" i="4" s="1"/>
  <c r="N3012" i="4"/>
  <c r="O3012" i="4" s="1"/>
  <c r="N3011" i="4"/>
  <c r="O3011" i="4" s="1"/>
  <c r="N3010" i="4"/>
  <c r="O3010" i="4" s="1"/>
  <c r="N3009" i="4"/>
  <c r="O3009" i="4" s="1"/>
  <c r="N3008" i="4"/>
  <c r="O3008" i="4" s="1"/>
  <c r="N3007" i="4"/>
  <c r="O3007" i="4" s="1"/>
  <c r="N3006" i="4"/>
  <c r="O3006" i="4" s="1"/>
  <c r="N3005" i="4"/>
  <c r="O3005" i="4" s="1"/>
  <c r="N3004" i="4"/>
  <c r="O3004" i="4" s="1"/>
  <c r="N3003" i="4"/>
  <c r="O3003" i="4" s="1"/>
  <c r="N3002" i="4"/>
  <c r="O3002" i="4" s="1"/>
  <c r="N3001" i="4"/>
  <c r="O3001" i="4" s="1"/>
  <c r="N3000" i="4"/>
  <c r="O3000" i="4" s="1"/>
  <c r="N2999" i="4"/>
  <c r="O2999" i="4" s="1"/>
  <c r="N2998" i="4"/>
  <c r="O2998" i="4" s="1"/>
  <c r="N2997" i="4"/>
  <c r="O2997" i="4" s="1"/>
  <c r="N2996" i="4"/>
  <c r="O2996" i="4" s="1"/>
  <c r="N2995" i="4"/>
  <c r="O2995" i="4" s="1"/>
  <c r="N2994" i="4"/>
  <c r="O2994" i="4" s="1"/>
  <c r="N2993" i="4"/>
  <c r="O2993" i="4" s="1"/>
  <c r="N2992" i="4"/>
  <c r="O2992" i="4" s="1"/>
  <c r="N2991" i="4"/>
  <c r="O2991" i="4" s="1"/>
  <c r="N2990" i="4"/>
  <c r="O2990" i="4" s="1"/>
  <c r="N2989" i="4"/>
  <c r="O2989" i="4" s="1"/>
  <c r="N2988" i="4"/>
  <c r="O2988" i="4" s="1"/>
  <c r="N2987" i="4"/>
  <c r="O2987" i="4" s="1"/>
  <c r="N2986" i="4"/>
  <c r="O2986" i="4" s="1"/>
  <c r="N2985" i="4"/>
  <c r="O2985" i="4" s="1"/>
  <c r="N2984" i="4"/>
  <c r="O2984" i="4" s="1"/>
  <c r="N2983" i="4"/>
  <c r="O2983" i="4" s="1"/>
  <c r="N2982" i="4"/>
  <c r="O2982" i="4" s="1"/>
  <c r="N2981" i="4"/>
  <c r="O2981" i="4" s="1"/>
  <c r="N2980" i="4"/>
  <c r="O2980" i="4" s="1"/>
  <c r="N2979" i="4"/>
  <c r="O2979" i="4" s="1"/>
  <c r="N2978" i="4"/>
  <c r="O2978" i="4" s="1"/>
  <c r="N2977" i="4"/>
  <c r="O2977" i="4" s="1"/>
  <c r="N2976" i="4"/>
  <c r="O2976" i="4" s="1"/>
  <c r="N2975" i="4"/>
  <c r="O2975" i="4" s="1"/>
  <c r="N2974" i="4"/>
  <c r="O2974" i="4" s="1"/>
  <c r="N2973" i="4"/>
  <c r="O2973" i="4" s="1"/>
  <c r="N2972" i="4"/>
  <c r="O2972" i="4" s="1"/>
  <c r="N2971" i="4"/>
  <c r="O2971" i="4" s="1"/>
  <c r="N2970" i="4"/>
  <c r="O2970" i="4" s="1"/>
  <c r="N2969" i="4"/>
  <c r="O2969" i="4" s="1"/>
  <c r="N2968" i="4"/>
  <c r="O2968" i="4" s="1"/>
  <c r="N2967" i="4"/>
  <c r="O2967" i="4" s="1"/>
  <c r="N2966" i="4"/>
  <c r="O2966" i="4" s="1"/>
  <c r="N2965" i="4"/>
  <c r="O2965" i="4" s="1"/>
  <c r="N2964" i="4"/>
  <c r="O2964" i="4" s="1"/>
  <c r="N2963" i="4"/>
  <c r="O2963" i="4" s="1"/>
  <c r="N2962" i="4"/>
  <c r="O2962" i="4" s="1"/>
  <c r="N2961" i="4"/>
  <c r="O2961" i="4" s="1"/>
  <c r="N2960" i="4"/>
  <c r="O2960" i="4" s="1"/>
  <c r="N2959" i="4"/>
  <c r="O2959" i="4" s="1"/>
  <c r="N2958" i="4"/>
  <c r="O2958" i="4" s="1"/>
  <c r="N2957" i="4"/>
  <c r="O2957" i="4" s="1"/>
  <c r="N2956" i="4"/>
  <c r="O2956" i="4" s="1"/>
  <c r="N2955" i="4"/>
  <c r="O2955" i="4" s="1"/>
  <c r="N2954" i="4"/>
  <c r="O2954" i="4" s="1"/>
  <c r="N2953" i="4"/>
  <c r="O2953" i="4" s="1"/>
  <c r="N2952" i="4"/>
  <c r="O2952" i="4" s="1"/>
  <c r="N2951" i="4"/>
  <c r="O2951" i="4" s="1"/>
  <c r="N2950" i="4"/>
  <c r="O2950" i="4" s="1"/>
  <c r="N2949" i="4"/>
  <c r="O2949" i="4" s="1"/>
  <c r="N2948" i="4"/>
  <c r="O2948" i="4" s="1"/>
  <c r="N2947" i="4"/>
  <c r="O2947" i="4" s="1"/>
  <c r="N2946" i="4"/>
  <c r="O2946" i="4" s="1"/>
  <c r="N2945" i="4"/>
  <c r="O2945" i="4" s="1"/>
  <c r="N2944" i="4"/>
  <c r="O2944" i="4" s="1"/>
  <c r="N2943" i="4"/>
  <c r="O2943" i="4" s="1"/>
  <c r="N2942" i="4"/>
  <c r="O2942" i="4" s="1"/>
  <c r="N2941" i="4"/>
  <c r="O2941" i="4" s="1"/>
  <c r="N2940" i="4"/>
  <c r="O2940" i="4" s="1"/>
  <c r="N2939" i="4"/>
  <c r="O2939" i="4" s="1"/>
  <c r="N2938" i="4"/>
  <c r="O2938" i="4" s="1"/>
  <c r="N2937" i="4"/>
  <c r="O2937" i="4" s="1"/>
  <c r="N2936" i="4"/>
  <c r="O2936" i="4" s="1"/>
  <c r="N2935" i="4"/>
  <c r="O2935" i="4" s="1"/>
  <c r="N2934" i="4"/>
  <c r="O2934" i="4" s="1"/>
  <c r="N2933" i="4"/>
  <c r="O2933" i="4" s="1"/>
  <c r="N2932" i="4"/>
  <c r="O2932" i="4" s="1"/>
  <c r="N2931" i="4"/>
  <c r="O2931" i="4" s="1"/>
  <c r="N2930" i="4"/>
  <c r="O2930" i="4" s="1"/>
  <c r="N2929" i="4"/>
  <c r="O2929" i="4" s="1"/>
  <c r="N2928" i="4"/>
  <c r="O2928" i="4" s="1"/>
  <c r="N2927" i="4"/>
  <c r="O2927" i="4" s="1"/>
  <c r="N2926" i="4"/>
  <c r="O2926" i="4" s="1"/>
  <c r="N2925" i="4"/>
  <c r="O2925" i="4" s="1"/>
  <c r="N2924" i="4"/>
  <c r="O2924" i="4" s="1"/>
  <c r="N2923" i="4"/>
  <c r="O2923" i="4" s="1"/>
  <c r="N2922" i="4"/>
  <c r="O2922" i="4" s="1"/>
  <c r="N2921" i="4"/>
  <c r="O2921" i="4" s="1"/>
  <c r="N2920" i="4"/>
  <c r="O2920" i="4" s="1"/>
  <c r="N2919" i="4"/>
  <c r="O2919" i="4" s="1"/>
  <c r="N2918" i="4"/>
  <c r="O2918" i="4" s="1"/>
  <c r="N2917" i="4"/>
  <c r="O2917" i="4" s="1"/>
  <c r="N2916" i="4"/>
  <c r="O2916" i="4" s="1"/>
  <c r="N2915" i="4"/>
  <c r="O2915" i="4" s="1"/>
  <c r="N2914" i="4"/>
  <c r="O2914" i="4" s="1"/>
  <c r="N2913" i="4"/>
  <c r="O2913" i="4" s="1"/>
  <c r="N2912" i="4"/>
  <c r="O2912" i="4" s="1"/>
  <c r="N2911" i="4"/>
  <c r="O2911" i="4" s="1"/>
  <c r="N2910" i="4"/>
  <c r="O2910" i="4" s="1"/>
  <c r="N2909" i="4"/>
  <c r="O2909" i="4" s="1"/>
  <c r="N2908" i="4"/>
  <c r="O2908" i="4" s="1"/>
  <c r="N2907" i="4"/>
  <c r="O2907" i="4" s="1"/>
  <c r="N2906" i="4"/>
  <c r="O2906" i="4" s="1"/>
  <c r="N2905" i="4"/>
  <c r="O2905" i="4" s="1"/>
  <c r="N2904" i="4"/>
  <c r="O2904" i="4" s="1"/>
  <c r="N2903" i="4"/>
  <c r="O2903" i="4" s="1"/>
  <c r="N2902" i="4"/>
  <c r="O2902" i="4" s="1"/>
  <c r="N2901" i="4"/>
  <c r="O2901" i="4" s="1"/>
  <c r="N2900" i="4"/>
  <c r="O2900" i="4" s="1"/>
  <c r="N2899" i="4"/>
  <c r="O2899" i="4" s="1"/>
  <c r="N2898" i="4"/>
  <c r="O2898" i="4" s="1"/>
  <c r="N2897" i="4"/>
  <c r="O2897" i="4" s="1"/>
  <c r="N2896" i="4"/>
  <c r="O2896" i="4" s="1"/>
  <c r="N2895" i="4"/>
  <c r="O2895" i="4" s="1"/>
  <c r="N2894" i="4"/>
  <c r="O2894" i="4" s="1"/>
  <c r="N2893" i="4"/>
  <c r="O2893" i="4" s="1"/>
  <c r="N2892" i="4"/>
  <c r="O2892" i="4" s="1"/>
  <c r="N2891" i="4"/>
  <c r="O2891" i="4" s="1"/>
  <c r="N2890" i="4"/>
  <c r="O2890" i="4" s="1"/>
  <c r="N2889" i="4"/>
  <c r="O2889" i="4" s="1"/>
  <c r="N2888" i="4"/>
  <c r="O2888" i="4" s="1"/>
  <c r="N2887" i="4"/>
  <c r="O2887" i="4" s="1"/>
  <c r="N2886" i="4"/>
  <c r="O2886" i="4" s="1"/>
  <c r="N2885" i="4"/>
  <c r="O2885" i="4" s="1"/>
  <c r="N2884" i="4"/>
  <c r="O2884" i="4" s="1"/>
  <c r="N2883" i="4"/>
  <c r="O2883" i="4" s="1"/>
  <c r="N2882" i="4"/>
  <c r="O2882" i="4" s="1"/>
  <c r="N2881" i="4"/>
  <c r="O2881" i="4" s="1"/>
  <c r="N2880" i="4"/>
  <c r="O2880" i="4" s="1"/>
  <c r="N2879" i="4"/>
  <c r="O2879" i="4" s="1"/>
  <c r="N2878" i="4"/>
  <c r="O2878" i="4" s="1"/>
  <c r="N2877" i="4"/>
  <c r="O2877" i="4" s="1"/>
  <c r="N2876" i="4"/>
  <c r="O2876" i="4" s="1"/>
  <c r="N2875" i="4"/>
  <c r="O2875" i="4" s="1"/>
  <c r="N2874" i="4"/>
  <c r="O2874" i="4" s="1"/>
  <c r="N2873" i="4"/>
  <c r="O2873" i="4" s="1"/>
  <c r="N2872" i="4"/>
  <c r="O2872" i="4" s="1"/>
  <c r="N2871" i="4"/>
  <c r="O2871" i="4" s="1"/>
  <c r="N2870" i="4"/>
  <c r="O2870" i="4" s="1"/>
  <c r="N1169" i="4"/>
  <c r="O1169" i="4" s="1"/>
  <c r="N1168" i="4"/>
  <c r="O1168" i="4" s="1"/>
  <c r="N1167" i="4"/>
  <c r="O1167" i="4" s="1"/>
  <c r="N1166" i="4"/>
  <c r="O1166" i="4" s="1"/>
  <c r="N1165" i="4"/>
  <c r="O1165" i="4" s="1"/>
  <c r="N1164" i="4"/>
  <c r="O1164" i="4" s="1"/>
  <c r="N1163" i="4"/>
  <c r="O1163" i="4" s="1"/>
  <c r="N1162" i="4"/>
  <c r="O1162" i="4" s="1"/>
  <c r="N1161" i="4"/>
  <c r="O1161" i="4" s="1"/>
  <c r="N1160" i="4"/>
  <c r="O1160" i="4" s="1"/>
  <c r="N1159" i="4"/>
  <c r="O1159" i="4" s="1"/>
  <c r="N1158" i="4"/>
  <c r="O1158" i="4" s="1"/>
  <c r="N1157" i="4"/>
  <c r="O1157" i="4" s="1"/>
  <c r="N1156" i="4"/>
  <c r="O1156" i="4" s="1"/>
  <c r="N1155" i="4"/>
  <c r="O1155" i="4" s="1"/>
  <c r="N1154" i="4"/>
  <c r="O1154" i="4" s="1"/>
  <c r="N1153" i="4"/>
  <c r="O1153" i="4" s="1"/>
  <c r="N1152" i="4"/>
  <c r="O1152" i="4" s="1"/>
  <c r="N1151" i="4"/>
  <c r="O1151" i="4" s="1"/>
  <c r="N1150" i="4"/>
  <c r="O1150" i="4" s="1"/>
  <c r="N1149" i="4"/>
  <c r="O1149" i="4" s="1"/>
  <c r="N1148" i="4"/>
  <c r="O1148" i="4" s="1"/>
  <c r="N1147" i="4"/>
  <c r="O1147" i="4" s="1"/>
  <c r="N1146" i="4"/>
  <c r="O1146" i="4" s="1"/>
  <c r="N1145" i="4"/>
  <c r="O1145" i="4" s="1"/>
  <c r="N1144" i="4"/>
  <c r="O1144" i="4" s="1"/>
  <c r="N1143" i="4"/>
  <c r="O1143" i="4" s="1"/>
  <c r="N1142" i="4"/>
  <c r="O1142" i="4" s="1"/>
  <c r="N1141" i="4"/>
  <c r="O1141" i="4" s="1"/>
  <c r="N1140" i="4"/>
  <c r="O1140" i="4" s="1"/>
  <c r="N1139" i="4"/>
  <c r="O1139" i="4" s="1"/>
  <c r="N1138" i="4"/>
  <c r="O1138" i="4" s="1"/>
  <c r="N1137" i="4"/>
  <c r="O1137" i="4" s="1"/>
  <c r="N1136" i="4"/>
  <c r="O1136" i="4" s="1"/>
  <c r="N1135" i="4"/>
  <c r="O1135" i="4" s="1"/>
  <c r="N1134" i="4"/>
  <c r="O1134" i="4" s="1"/>
  <c r="N1133" i="4"/>
  <c r="O1133" i="4" s="1"/>
  <c r="N1132" i="4"/>
  <c r="O1132" i="4" s="1"/>
  <c r="N1131" i="4"/>
  <c r="O1131" i="4" s="1"/>
  <c r="N1130" i="4"/>
  <c r="O1130" i="4" s="1"/>
  <c r="N1129" i="4"/>
  <c r="O1129" i="4" s="1"/>
  <c r="N1128" i="4"/>
  <c r="O1128" i="4" s="1"/>
  <c r="N1127" i="4"/>
  <c r="O1127" i="4" s="1"/>
  <c r="N1126" i="4"/>
  <c r="O1126" i="4" s="1"/>
  <c r="N1125" i="4"/>
  <c r="O1125" i="4" s="1"/>
  <c r="N1124" i="4"/>
  <c r="O1124" i="4" s="1"/>
  <c r="N1123" i="4"/>
  <c r="O1123" i="4" s="1"/>
  <c r="N1122" i="4"/>
  <c r="O1122" i="4" s="1"/>
  <c r="N1121" i="4"/>
  <c r="O1121" i="4" s="1"/>
  <c r="N1120" i="4"/>
  <c r="O1120" i="4" s="1"/>
  <c r="N1119" i="4"/>
  <c r="O1119" i="4" s="1"/>
  <c r="N1118" i="4"/>
  <c r="O1118" i="4" s="1"/>
  <c r="N1117" i="4"/>
  <c r="O1117" i="4" s="1"/>
  <c r="N1116" i="4"/>
  <c r="O1116" i="4" s="1"/>
  <c r="N1115" i="4"/>
  <c r="O1115" i="4" s="1"/>
  <c r="N1114" i="4"/>
  <c r="O1114" i="4" s="1"/>
  <c r="N1113" i="4"/>
  <c r="O1113" i="4" s="1"/>
  <c r="N1112" i="4"/>
  <c r="O1112" i="4" s="1"/>
  <c r="N1111" i="4"/>
  <c r="O1111" i="4" s="1"/>
  <c r="N1110" i="4"/>
  <c r="O1110" i="4" s="1"/>
  <c r="N1109" i="4"/>
  <c r="O1109" i="4" s="1"/>
  <c r="N1108" i="4"/>
  <c r="O1108" i="4" s="1"/>
  <c r="N1107" i="4"/>
  <c r="O1107" i="4" s="1"/>
  <c r="N1106" i="4"/>
  <c r="O1106" i="4" s="1"/>
  <c r="N1105" i="4"/>
  <c r="O1105" i="4" s="1"/>
  <c r="N1104" i="4"/>
  <c r="O1104" i="4" s="1"/>
  <c r="N1103" i="4"/>
  <c r="O1103" i="4" s="1"/>
  <c r="N1102" i="4"/>
  <c r="O1102" i="4" s="1"/>
  <c r="N1101" i="4"/>
  <c r="O1101" i="4" s="1"/>
  <c r="N1100" i="4"/>
  <c r="O1100" i="4" s="1"/>
  <c r="N1099" i="4"/>
  <c r="O1099" i="4" s="1"/>
  <c r="N1098" i="4"/>
  <c r="O1098" i="4" s="1"/>
  <c r="N1097" i="4"/>
  <c r="O1097" i="4" s="1"/>
  <c r="N1096" i="4"/>
  <c r="O1096" i="4" s="1"/>
  <c r="N1095" i="4"/>
  <c r="O1095" i="4" s="1"/>
  <c r="N1094" i="4"/>
  <c r="O1094" i="4" s="1"/>
  <c r="N1093" i="4"/>
  <c r="O1093" i="4" s="1"/>
  <c r="N1092" i="4"/>
  <c r="O1092" i="4" s="1"/>
  <c r="N1091" i="4"/>
  <c r="O1091" i="4" s="1"/>
  <c r="N1090" i="4"/>
  <c r="O1090" i="4" s="1"/>
  <c r="N1089" i="4"/>
  <c r="O1089" i="4" s="1"/>
  <c r="N1088" i="4"/>
  <c r="O1088" i="4" s="1"/>
  <c r="N1087" i="4"/>
  <c r="O1087" i="4" s="1"/>
  <c r="N1086" i="4"/>
  <c r="O1086" i="4" s="1"/>
  <c r="N1085" i="4"/>
  <c r="O1085" i="4" s="1"/>
  <c r="N1084" i="4"/>
  <c r="O1084" i="4" s="1"/>
  <c r="N1083" i="4"/>
  <c r="O1083" i="4" s="1"/>
  <c r="N1082" i="4"/>
  <c r="O1082" i="4" s="1"/>
  <c r="N1081" i="4"/>
  <c r="O1081" i="4" s="1"/>
  <c r="N1080" i="4"/>
  <c r="O1080" i="4" s="1"/>
  <c r="N1079" i="4"/>
  <c r="O1079" i="4" s="1"/>
  <c r="N1078" i="4"/>
  <c r="O1078" i="4" s="1"/>
  <c r="N1077" i="4"/>
  <c r="O1077" i="4" s="1"/>
  <c r="N1076" i="4"/>
  <c r="O1076" i="4" s="1"/>
  <c r="N1075" i="4"/>
  <c r="O1075" i="4" s="1"/>
  <c r="N1074" i="4"/>
  <c r="O1074" i="4" s="1"/>
  <c r="N1073" i="4"/>
  <c r="O1073" i="4" s="1"/>
  <c r="N1072" i="4"/>
  <c r="O1072" i="4" s="1"/>
  <c r="N1071" i="4"/>
  <c r="O1071" i="4" s="1"/>
  <c r="N1070" i="4"/>
  <c r="O1070" i="4" s="1"/>
  <c r="N1069" i="4"/>
  <c r="O1069" i="4" s="1"/>
  <c r="N1068" i="4"/>
  <c r="O1068" i="4" s="1"/>
  <c r="N1067" i="4"/>
  <c r="O1067" i="4" s="1"/>
  <c r="N1066" i="4"/>
  <c r="O1066" i="4" s="1"/>
  <c r="N1065" i="4"/>
  <c r="O1065" i="4" s="1"/>
  <c r="N1064" i="4"/>
  <c r="O1064" i="4" s="1"/>
  <c r="N1063" i="4"/>
  <c r="O1063" i="4" s="1"/>
  <c r="N1062" i="4"/>
  <c r="O1062" i="4" s="1"/>
  <c r="N1061" i="4"/>
  <c r="O1061" i="4" s="1"/>
  <c r="N1060" i="4"/>
  <c r="O1060" i="4" s="1"/>
  <c r="N1059" i="4"/>
  <c r="O1059" i="4" s="1"/>
  <c r="N1058" i="4"/>
  <c r="O1058" i="4" s="1"/>
  <c r="N1057" i="4"/>
  <c r="O1057" i="4" s="1"/>
  <c r="N1056" i="4"/>
  <c r="O1056" i="4" s="1"/>
  <c r="N1055" i="4"/>
  <c r="O1055" i="4" s="1"/>
  <c r="N1054" i="4"/>
  <c r="O1054" i="4" s="1"/>
  <c r="N1053" i="4"/>
  <c r="O1053" i="4" s="1"/>
  <c r="N1052" i="4"/>
  <c r="O1052" i="4" s="1"/>
  <c r="N1051" i="4"/>
  <c r="O1051" i="4" s="1"/>
  <c r="N1050" i="4"/>
  <c r="O1050" i="4" s="1"/>
  <c r="N1049" i="4"/>
  <c r="O1049" i="4" s="1"/>
  <c r="N1048" i="4"/>
  <c r="O1048" i="4" s="1"/>
  <c r="N1047" i="4"/>
  <c r="O1047" i="4" s="1"/>
  <c r="N1046" i="4"/>
  <c r="O1046" i="4" s="1"/>
  <c r="N1045" i="4"/>
  <c r="O1045" i="4" s="1"/>
  <c r="N1044" i="4"/>
  <c r="O1044" i="4" s="1"/>
  <c r="N1043" i="4"/>
  <c r="O1043" i="4" s="1"/>
  <c r="N1042" i="4"/>
  <c r="O1042" i="4" s="1"/>
  <c r="N1041" i="4"/>
  <c r="O1041" i="4" s="1"/>
  <c r="N1040" i="4"/>
  <c r="O1040" i="4" s="1"/>
  <c r="N1039" i="4"/>
  <c r="O1039" i="4" s="1"/>
  <c r="N1038" i="4"/>
  <c r="O1038" i="4" s="1"/>
  <c r="N1037" i="4"/>
  <c r="O1037" i="4" s="1"/>
  <c r="N1036" i="4"/>
  <c r="O1036" i="4" s="1"/>
  <c r="N1035" i="4"/>
  <c r="O1035" i="4" s="1"/>
  <c r="N1034" i="4"/>
  <c r="O1034" i="4" s="1"/>
  <c r="N1033" i="4"/>
  <c r="O1033" i="4" s="1"/>
  <c r="N1032" i="4"/>
  <c r="O1032" i="4" s="1"/>
  <c r="N1031" i="4"/>
  <c r="O1031" i="4" s="1"/>
  <c r="N556" i="4"/>
  <c r="O556" i="4" s="1"/>
  <c r="N555" i="4"/>
  <c r="O555" i="4" s="1"/>
  <c r="N554" i="4"/>
  <c r="O554" i="4" s="1"/>
  <c r="N553" i="4"/>
  <c r="O553" i="4" s="1"/>
  <c r="N552" i="4"/>
  <c r="O552" i="4" s="1"/>
  <c r="N551" i="4"/>
  <c r="O551" i="4" s="1"/>
  <c r="N550" i="4"/>
  <c r="O550" i="4" s="1"/>
  <c r="N549" i="4"/>
  <c r="O549" i="4" s="1"/>
  <c r="N548" i="4"/>
  <c r="O548" i="4" s="1"/>
  <c r="N547" i="4"/>
  <c r="O547" i="4" s="1"/>
  <c r="N546" i="4"/>
  <c r="O546" i="4" s="1"/>
  <c r="N545" i="4"/>
  <c r="O545" i="4" s="1"/>
  <c r="N544" i="4"/>
  <c r="O544" i="4" s="1"/>
  <c r="N543" i="4"/>
  <c r="O543" i="4" s="1"/>
  <c r="N542" i="4"/>
  <c r="O542" i="4" s="1"/>
  <c r="N541" i="4"/>
  <c r="O541" i="4" s="1"/>
  <c r="N540" i="4"/>
  <c r="O540" i="4" s="1"/>
  <c r="N539" i="4"/>
  <c r="O539" i="4" s="1"/>
  <c r="N538" i="4"/>
  <c r="O538" i="4" s="1"/>
  <c r="N537" i="4"/>
  <c r="O537" i="4" s="1"/>
  <c r="N536" i="4"/>
  <c r="O536" i="4" s="1"/>
  <c r="N535" i="4"/>
  <c r="O535" i="4" s="1"/>
  <c r="N534" i="4"/>
  <c r="O534" i="4" s="1"/>
  <c r="N533" i="4"/>
  <c r="O533" i="4" s="1"/>
  <c r="N532" i="4"/>
  <c r="O532" i="4" s="1"/>
  <c r="N531" i="4"/>
  <c r="O531" i="4" s="1"/>
  <c r="N530" i="4"/>
  <c r="O530" i="4" s="1"/>
  <c r="N529" i="4"/>
  <c r="O529" i="4" s="1"/>
  <c r="N528" i="4"/>
  <c r="O528" i="4" s="1"/>
  <c r="N527" i="4"/>
  <c r="O527" i="4" s="1"/>
  <c r="N524" i="4"/>
  <c r="O524" i="4" s="1"/>
  <c r="N523" i="4"/>
  <c r="O523" i="4" s="1"/>
  <c r="N522" i="4"/>
  <c r="O522" i="4" s="1"/>
  <c r="N521" i="4"/>
  <c r="O521" i="4" s="1"/>
  <c r="N520" i="4"/>
  <c r="O520" i="4" s="1"/>
  <c r="N519" i="4"/>
  <c r="O519" i="4" s="1"/>
  <c r="N518" i="4"/>
  <c r="O518" i="4" s="1"/>
  <c r="N516" i="4"/>
  <c r="O516" i="4" s="1"/>
  <c r="N7804" i="4"/>
  <c r="O7804" i="4" s="1"/>
  <c r="N7800" i="4"/>
  <c r="O7800" i="4" s="1"/>
  <c r="N7796" i="4"/>
  <c r="O7796" i="4" s="1"/>
  <c r="N7794" i="4"/>
  <c r="O7794" i="4" s="1"/>
  <c r="N7789" i="4"/>
  <c r="O7789" i="4" s="1"/>
  <c r="N7784" i="4"/>
  <c r="O7784" i="4" s="1"/>
  <c r="N7776" i="4"/>
  <c r="O7776" i="4" s="1"/>
  <c r="N7769" i="4"/>
  <c r="O7769" i="4" s="1"/>
  <c r="N7763" i="4"/>
  <c r="O7763" i="4" s="1"/>
  <c r="N7760" i="4"/>
  <c r="O7760" i="4" s="1"/>
  <c r="N7755" i="4"/>
  <c r="O7755" i="4" s="1"/>
  <c r="N7748" i="4"/>
  <c r="O7748" i="4" s="1"/>
  <c r="N7742" i="4"/>
  <c r="O7742" i="4" s="1"/>
  <c r="N7737" i="4"/>
  <c r="O7737" i="4" s="1"/>
  <c r="N7730" i="4"/>
  <c r="O7730" i="4" s="1"/>
  <c r="N7724" i="4"/>
  <c r="O7724" i="4" s="1"/>
  <c r="N7723" i="4"/>
  <c r="O7723" i="4" s="1"/>
  <c r="N7717" i="4"/>
  <c r="O7717" i="4" s="1"/>
  <c r="N7714" i="4"/>
  <c r="O7714" i="4" s="1"/>
  <c r="N7707" i="4"/>
  <c r="O7707" i="4" s="1"/>
  <c r="N7700" i="4"/>
  <c r="O7700" i="4" s="1"/>
  <c r="N7695" i="4"/>
  <c r="O7695" i="4" s="1"/>
  <c r="N7690" i="4"/>
  <c r="O7690" i="4" s="1"/>
  <c r="N7683" i="4"/>
  <c r="O7683" i="4" s="1"/>
  <c r="N7676" i="4"/>
  <c r="O7676" i="4" s="1"/>
  <c r="N7672" i="4"/>
  <c r="O7672" i="4" s="1"/>
  <c r="N7665" i="4"/>
  <c r="O7665" i="4" s="1"/>
  <c r="N7659" i="4"/>
  <c r="O7659" i="4" s="1"/>
  <c r="N7630" i="4"/>
  <c r="O7630" i="4" s="1"/>
  <c r="N7624" i="4"/>
  <c r="O7624" i="4" s="1"/>
  <c r="N7617" i="4"/>
  <c r="O7617" i="4" s="1"/>
  <c r="N7610" i="4"/>
  <c r="O7610" i="4" s="1"/>
  <c r="N7606" i="4"/>
  <c r="O7606" i="4" s="1"/>
  <c r="N7600" i="4"/>
  <c r="O7600" i="4" s="1"/>
  <c r="N7594" i="4"/>
  <c r="O7594" i="4" s="1"/>
  <c r="N7587" i="4"/>
  <c r="O7587" i="4" s="1"/>
  <c r="N7583" i="4"/>
  <c r="O7583" i="4" s="1"/>
  <c r="N7576" i="4"/>
  <c r="O7576" i="4" s="1"/>
  <c r="N7570" i="4"/>
  <c r="O7570" i="4" s="1"/>
  <c r="N7559" i="4"/>
  <c r="O7559" i="4" s="1"/>
  <c r="N7552" i="4"/>
  <c r="O7552" i="4" s="1"/>
  <c r="N7545" i="4"/>
  <c r="O7545" i="4" s="1"/>
  <c r="N7541" i="4"/>
  <c r="O7541" i="4" s="1"/>
  <c r="N7535" i="4"/>
  <c r="O7535" i="4" s="1"/>
  <c r="N7528" i="4"/>
  <c r="O7528" i="4" s="1"/>
  <c r="N7522" i="4"/>
  <c r="O7522" i="4" s="1"/>
  <c r="N7518" i="4"/>
  <c r="O7518" i="4" s="1"/>
  <c r="N7511" i="4"/>
  <c r="O7511" i="4" s="1"/>
  <c r="N7505" i="4"/>
  <c r="O7505" i="4" s="1"/>
  <c r="N7499" i="4"/>
  <c r="O7499" i="4" s="1"/>
  <c r="N7494" i="4"/>
  <c r="O7494" i="4" s="1"/>
  <c r="N7487" i="4"/>
  <c r="O7487" i="4" s="1"/>
  <c r="N7480" i="4"/>
  <c r="O7480" i="4" s="1"/>
  <c r="N7477" i="4"/>
  <c r="O7477" i="4" s="1"/>
  <c r="N7471" i="4"/>
  <c r="O7471" i="4" s="1"/>
  <c r="N7470" i="4"/>
  <c r="O7470" i="4" s="1"/>
  <c r="N7447" i="4"/>
  <c r="O7447" i="4" s="1"/>
  <c r="N7440" i="4"/>
  <c r="O7440" i="4" s="1"/>
  <c r="N7435" i="4"/>
  <c r="O7435" i="4" s="1"/>
  <c r="N7429" i="4"/>
  <c r="O7429" i="4" s="1"/>
  <c r="N7422" i="4"/>
  <c r="O7422" i="4" s="1"/>
  <c r="N7421" i="4"/>
  <c r="O7421" i="4" s="1"/>
  <c r="N7415" i="4"/>
  <c r="O7415" i="4" s="1"/>
  <c r="N7410" i="4"/>
  <c r="O7410" i="4" s="1"/>
  <c r="N7404" i="4"/>
  <c r="O7404" i="4" s="1"/>
  <c r="N7390" i="4"/>
  <c r="O7390" i="4" s="1"/>
  <c r="N7386" i="4"/>
  <c r="O7386" i="4" s="1"/>
  <c r="N7381" i="4"/>
  <c r="O7381" i="4" s="1"/>
  <c r="N7374" i="4"/>
  <c r="O7374" i="4" s="1"/>
  <c r="N7368" i="4"/>
  <c r="O7368" i="4" s="1"/>
  <c r="N7363" i="4"/>
  <c r="O7363" i="4" s="1"/>
  <c r="N7356" i="4"/>
  <c r="O7356" i="4" s="1"/>
  <c r="N7350" i="4"/>
  <c r="O7350" i="4" s="1"/>
  <c r="N7345" i="4"/>
  <c r="O7345" i="4" s="1"/>
  <c r="N7339" i="4"/>
  <c r="O7339" i="4" s="1"/>
  <c r="N7332" i="4"/>
  <c r="O7332" i="4" s="1"/>
  <c r="N7327" i="4"/>
  <c r="O7327" i="4" s="1"/>
  <c r="N7326" i="4"/>
  <c r="O7326" i="4" s="1"/>
  <c r="N7316" i="4"/>
  <c r="O7316" i="4" s="1"/>
  <c r="N7309" i="4"/>
  <c r="O7309" i="4" s="1"/>
  <c r="N7303" i="4"/>
  <c r="O7303" i="4" s="1"/>
  <c r="N7298" i="4"/>
  <c r="O7298" i="4" s="1"/>
  <c r="N7292" i="4"/>
  <c r="O7292" i="4" s="1"/>
  <c r="N7285" i="4"/>
  <c r="O7285" i="4" s="1"/>
  <c r="N7279" i="4"/>
  <c r="O7279" i="4" s="1"/>
  <c r="N7274" i="4"/>
  <c r="O7274" i="4" s="1"/>
  <c r="N7152" i="4"/>
  <c r="O7152" i="4" s="1"/>
  <c r="N7139" i="4"/>
  <c r="O7139" i="4" s="1"/>
  <c r="N7125" i="4"/>
  <c r="O7125" i="4" s="1"/>
  <c r="N7119" i="4"/>
  <c r="O7119" i="4" s="1"/>
  <c r="N7114" i="4"/>
  <c r="O7114" i="4" s="1"/>
  <c r="N7106" i="4"/>
  <c r="O7106" i="4" s="1"/>
  <c r="N7098" i="4"/>
  <c r="O7098" i="4" s="1"/>
  <c r="N7092" i="4"/>
  <c r="O7092" i="4" s="1"/>
  <c r="N7085" i="4"/>
  <c r="O7085" i="4" s="1"/>
  <c r="N7078" i="4"/>
  <c r="O7078" i="4" s="1"/>
  <c r="N7071" i="4"/>
  <c r="O7071" i="4" s="1"/>
  <c r="N7065" i="4"/>
  <c r="O7065" i="4" s="1"/>
  <c r="N7057" i="4"/>
  <c r="O7057" i="4" s="1"/>
  <c r="N7050" i="4"/>
  <c r="O7050" i="4" s="1"/>
  <c r="N7045" i="4"/>
  <c r="O7045" i="4" s="1"/>
  <c r="N7044" i="4"/>
  <c r="O7044" i="4" s="1"/>
  <c r="N7038" i="4"/>
  <c r="O7038" i="4" s="1"/>
  <c r="N7011" i="4"/>
  <c r="O7011" i="4" s="1"/>
  <c r="N7004" i="4"/>
  <c r="O7004" i="4" s="1"/>
  <c r="N6998" i="4"/>
  <c r="O6998" i="4" s="1"/>
  <c r="N6990" i="4"/>
  <c r="O6990" i="4" s="1"/>
  <c r="N6982" i="4"/>
  <c r="O6982" i="4" s="1"/>
  <c r="N6971" i="4"/>
  <c r="O6971" i="4" s="1"/>
  <c r="N6963" i="4"/>
  <c r="O6963" i="4" s="1"/>
  <c r="N6955" i="4"/>
  <c r="O6955" i="4" s="1"/>
  <c r="N6950" i="4"/>
  <c r="O6950" i="4" s="1"/>
  <c r="N6949" i="4"/>
  <c r="O6949" i="4" s="1"/>
  <c r="N6943" i="4"/>
  <c r="O6943" i="4" s="1"/>
  <c r="N6935" i="4"/>
  <c r="O6935" i="4" s="1"/>
  <c r="N6927" i="4"/>
  <c r="O6927" i="4" s="1"/>
  <c r="N6922" i="4"/>
  <c r="O6922" i="4" s="1"/>
  <c r="N6894" i="4"/>
  <c r="O6894" i="4" s="1"/>
  <c r="N6887" i="4"/>
  <c r="O6887" i="4" s="1"/>
  <c r="N6879" i="4"/>
  <c r="O6879" i="4" s="1"/>
  <c r="N6874" i="4"/>
  <c r="O6874" i="4" s="1"/>
  <c r="N6867" i="4"/>
  <c r="O6867" i="4" s="1"/>
  <c r="N6859" i="4"/>
  <c r="O6859" i="4" s="1"/>
  <c r="N6846" i="4"/>
  <c r="O6846" i="4" s="1"/>
  <c r="N6838" i="4"/>
  <c r="O6838" i="4" s="1"/>
  <c r="N6831" i="4"/>
  <c r="O6831" i="4" s="1"/>
  <c r="N6824" i="4"/>
  <c r="O6824" i="4" s="1"/>
  <c r="N6818" i="4"/>
  <c r="O6818" i="4" s="1"/>
  <c r="N6810" i="4"/>
  <c r="O6810" i="4" s="1"/>
  <c r="N6791" i="4"/>
  <c r="O6791" i="4" s="1"/>
  <c r="N6783" i="4"/>
  <c r="O6783" i="4" s="1"/>
  <c r="N7791" i="4"/>
  <c r="O7791" i="4" s="1"/>
  <c r="N7785" i="4"/>
  <c r="O7785" i="4" s="1"/>
  <c r="N7772" i="4"/>
  <c r="O7772" i="4" s="1"/>
  <c r="N7764" i="4"/>
  <c r="O7764" i="4" s="1"/>
  <c r="N7757" i="4"/>
  <c r="O7757" i="4" s="1"/>
  <c r="N7749" i="4"/>
  <c r="O7749" i="4" s="1"/>
  <c r="N7741" i="4"/>
  <c r="O7741" i="4" s="1"/>
  <c r="N7734" i="4"/>
  <c r="O7734" i="4" s="1"/>
  <c r="N7726" i="4"/>
  <c r="O7726" i="4" s="1"/>
  <c r="N7718" i="4"/>
  <c r="O7718" i="4" s="1"/>
  <c r="N7709" i="4"/>
  <c r="O7709" i="4" s="1"/>
  <c r="N7696" i="4"/>
  <c r="O7696" i="4" s="1"/>
  <c r="N7687" i="4"/>
  <c r="O7687" i="4" s="1"/>
  <c r="N7679" i="4"/>
  <c r="O7679" i="4" s="1"/>
  <c r="N7671" i="4"/>
  <c r="O7671" i="4" s="1"/>
  <c r="N7663" i="4"/>
  <c r="O7663" i="4" s="1"/>
  <c r="N7656" i="4"/>
  <c r="O7656" i="4" s="1"/>
  <c r="N7646" i="4"/>
  <c r="O7646" i="4" s="1"/>
  <c r="N7639" i="4"/>
  <c r="O7639" i="4" s="1"/>
  <c r="N7632" i="4"/>
  <c r="O7632" i="4" s="1"/>
  <c r="N7631" i="4"/>
  <c r="O7631" i="4" s="1"/>
  <c r="N7623" i="4"/>
  <c r="O7623" i="4" s="1"/>
  <c r="N7615" i="4"/>
  <c r="O7615" i="4" s="1"/>
  <c r="N7614" i="4"/>
  <c r="O7614" i="4" s="1"/>
  <c r="N7605" i="4"/>
  <c r="O7605" i="4" s="1"/>
  <c r="N7598" i="4"/>
  <c r="O7598" i="4" s="1"/>
  <c r="N7590" i="4"/>
  <c r="O7590" i="4" s="1"/>
  <c r="N7582" i="4"/>
  <c r="O7582" i="4" s="1"/>
  <c r="N7573" i="4"/>
  <c r="O7573" i="4" s="1"/>
  <c r="N7566" i="4"/>
  <c r="O7566" i="4" s="1"/>
  <c r="N7558" i="4"/>
  <c r="O7558" i="4" s="1"/>
  <c r="N7550" i="4"/>
  <c r="O7550" i="4" s="1"/>
  <c r="N7542" i="4"/>
  <c r="O7542" i="4" s="1"/>
  <c r="N7532" i="4"/>
  <c r="O7532" i="4" s="1"/>
  <c r="N7525" i="4"/>
  <c r="O7525" i="4" s="1"/>
  <c r="N7513" i="4"/>
  <c r="O7513" i="4" s="1"/>
  <c r="N7506" i="4"/>
  <c r="O7506" i="4" s="1"/>
  <c r="N7498" i="4"/>
  <c r="O7498" i="4" s="1"/>
  <c r="N7490" i="4"/>
  <c r="O7490" i="4" s="1"/>
  <c r="N7482" i="4"/>
  <c r="O7482" i="4" s="1"/>
  <c r="N7448" i="4"/>
  <c r="O7448" i="4" s="1"/>
  <c r="N7442" i="4"/>
  <c r="O7442" i="4" s="1"/>
  <c r="N7441" i="4"/>
  <c r="O7441" i="4" s="1"/>
  <c r="N7426" i="4"/>
  <c r="O7426" i="4" s="1"/>
  <c r="N7418" i="4"/>
  <c r="O7418" i="4" s="1"/>
  <c r="N7409" i="4"/>
  <c r="O7409" i="4" s="1"/>
  <c r="N7402" i="4"/>
  <c r="O7402" i="4" s="1"/>
  <c r="N7393" i="4"/>
  <c r="O7393" i="4" s="1"/>
  <c r="N7385" i="4"/>
  <c r="O7385" i="4" s="1"/>
  <c r="N7377" i="4"/>
  <c r="O7377" i="4" s="1"/>
  <c r="N7369" i="4"/>
  <c r="O7369" i="4" s="1"/>
  <c r="N7361" i="4"/>
  <c r="O7361" i="4" s="1"/>
  <c r="N7353" i="4"/>
  <c r="O7353" i="4" s="1"/>
  <c r="N7352" i="4"/>
  <c r="O7352" i="4" s="1"/>
  <c r="N7344" i="4"/>
  <c r="O7344" i="4" s="1"/>
  <c r="N7337" i="4"/>
  <c r="O7337" i="4" s="1"/>
  <c r="N7329" i="4"/>
  <c r="O7329" i="4" s="1"/>
  <c r="N7312" i="4"/>
  <c r="O7312" i="4" s="1"/>
  <c r="N7304" i="4"/>
  <c r="O7304" i="4" s="1"/>
  <c r="N7296" i="4"/>
  <c r="O7296" i="4" s="1"/>
  <c r="N7287" i="4"/>
  <c r="O7287" i="4" s="1"/>
  <c r="N7280" i="4"/>
  <c r="O7280" i="4" s="1"/>
  <c r="N7272" i="4"/>
  <c r="O7272" i="4" s="1"/>
  <c r="N7148" i="4"/>
  <c r="O7148" i="4" s="1"/>
  <c r="N7138" i="4"/>
  <c r="O7138" i="4" s="1"/>
  <c r="N7130" i="4"/>
  <c r="O7130" i="4" s="1"/>
  <c r="N7120" i="4"/>
  <c r="O7120" i="4" s="1"/>
  <c r="N7109" i="4"/>
  <c r="O7109" i="4" s="1"/>
  <c r="N7100" i="4"/>
  <c r="O7100" i="4" s="1"/>
  <c r="N7091" i="4"/>
  <c r="O7091" i="4" s="1"/>
  <c r="N7083" i="4"/>
  <c r="O7083" i="4" s="1"/>
  <c r="N7082" i="4"/>
  <c r="O7082" i="4" s="1"/>
  <c r="N7072" i="4"/>
  <c r="O7072" i="4" s="1"/>
  <c r="N7063" i="4"/>
  <c r="O7063" i="4" s="1"/>
  <c r="N7042" i="4"/>
  <c r="O7042" i="4" s="1"/>
  <c r="N7034" i="4"/>
  <c r="O7034" i="4" s="1"/>
  <c r="N7033" i="4"/>
  <c r="O7033" i="4" s="1"/>
  <c r="N7014" i="4"/>
  <c r="O7014" i="4" s="1"/>
  <c r="N7005" i="4"/>
  <c r="O7005" i="4" s="1"/>
  <c r="N6996" i="4"/>
  <c r="O6996" i="4" s="1"/>
  <c r="N6987" i="4"/>
  <c r="O6987" i="4" s="1"/>
  <c r="N6979" i="4"/>
  <c r="O6979" i="4" s="1"/>
  <c r="N6969" i="4"/>
  <c r="O6969" i="4" s="1"/>
  <c r="N6959" i="4"/>
  <c r="O6959" i="4" s="1"/>
  <c r="N6958" i="4"/>
  <c r="O6958" i="4" s="1"/>
  <c r="N6956" i="4"/>
  <c r="O6956" i="4" s="1"/>
  <c r="N6947" i="4"/>
  <c r="O6947" i="4" s="1"/>
  <c r="N6937" i="4"/>
  <c r="O6937" i="4" s="1"/>
  <c r="N6918" i="4"/>
  <c r="O6918" i="4" s="1"/>
  <c r="N6910" i="4"/>
  <c r="O6910" i="4" s="1"/>
  <c r="N6892" i="4"/>
  <c r="O6892" i="4" s="1"/>
  <c r="N6873" i="4"/>
  <c r="O6873" i="4" s="1"/>
  <c r="N6863" i="4"/>
  <c r="O6863" i="4" s="1"/>
  <c r="N6855" i="4"/>
  <c r="O6855" i="4" s="1"/>
  <c r="N6845" i="4"/>
  <c r="O6845" i="4" s="1"/>
  <c r="N6836" i="4"/>
  <c r="O6836" i="4" s="1"/>
  <c r="N6826" i="4"/>
  <c r="O6826" i="4" s="1"/>
  <c r="N6817" i="4"/>
  <c r="O6817" i="4" s="1"/>
  <c r="N6807" i="4"/>
  <c r="O6807" i="4" s="1"/>
  <c r="N6799" i="4"/>
  <c r="O6799" i="4" s="1"/>
  <c r="N6779" i="4"/>
  <c r="O6779" i="4" s="1"/>
  <c r="N6778" i="4"/>
  <c r="O6778" i="4" s="1"/>
  <c r="N7806" i="4"/>
  <c r="O7806" i="4" s="1"/>
  <c r="N7802" i="4"/>
  <c r="O7802" i="4" s="1"/>
  <c r="N7797" i="4"/>
  <c r="O7797" i="4" s="1"/>
  <c r="N7775" i="4"/>
  <c r="O7775" i="4" s="1"/>
  <c r="N7774" i="4"/>
  <c r="O7774" i="4" s="1"/>
  <c r="N7766" i="4"/>
  <c r="O7766" i="4" s="1"/>
  <c r="N7765" i="4"/>
  <c r="O7765" i="4" s="1"/>
  <c r="N7752" i="4"/>
  <c r="O7752" i="4" s="1"/>
  <c r="N7751" i="4"/>
  <c r="O7751" i="4" s="1"/>
  <c r="N7744" i="4"/>
  <c r="O7744" i="4" s="1"/>
  <c r="N7743" i="4"/>
  <c r="O7743" i="4" s="1"/>
  <c r="N7735" i="4"/>
  <c r="O7735" i="4" s="1"/>
  <c r="N7727" i="4"/>
  <c r="O7727" i="4" s="1"/>
  <c r="N7720" i="4"/>
  <c r="O7720" i="4" s="1"/>
  <c r="N7712" i="4"/>
  <c r="O7712" i="4" s="1"/>
  <c r="N7703" i="4"/>
  <c r="O7703" i="4" s="1"/>
  <c r="N7693" i="4"/>
  <c r="O7693" i="4" s="1"/>
  <c r="N7685" i="4"/>
  <c r="O7685" i="4" s="1"/>
  <c r="N7677" i="4"/>
  <c r="O7677" i="4" s="1"/>
  <c r="N7668" i="4"/>
  <c r="O7668" i="4" s="1"/>
  <c r="N7661" i="4"/>
  <c r="O7661" i="4" s="1"/>
  <c r="N7654" i="4"/>
  <c r="O7654" i="4" s="1"/>
  <c r="N7644" i="4"/>
  <c r="O7644" i="4" s="1"/>
  <c r="N7637" i="4"/>
  <c r="O7637" i="4" s="1"/>
  <c r="N7628" i="4"/>
  <c r="O7628" i="4" s="1"/>
  <c r="N7620" i="4"/>
  <c r="O7620" i="4" s="1"/>
  <c r="N7604" i="4"/>
  <c r="O7604" i="4" s="1"/>
  <c r="N7597" i="4"/>
  <c r="O7597" i="4" s="1"/>
  <c r="N7589" i="4"/>
  <c r="O7589" i="4" s="1"/>
  <c r="N7580" i="4"/>
  <c r="O7580" i="4" s="1"/>
  <c r="N7572" i="4"/>
  <c r="O7572" i="4" s="1"/>
  <c r="N7565" i="4"/>
  <c r="O7565" i="4" s="1"/>
  <c r="N7564" i="4"/>
  <c r="O7564" i="4" s="1"/>
  <c r="N7563" i="4"/>
  <c r="O7563" i="4" s="1"/>
  <c r="N7555" i="4"/>
  <c r="O7555" i="4" s="1"/>
  <c r="N7547" i="4"/>
  <c r="O7547" i="4" s="1"/>
  <c r="N7538" i="4"/>
  <c r="O7538" i="4" s="1"/>
  <c r="N7530" i="4"/>
  <c r="O7530" i="4" s="1"/>
  <c r="N7523" i="4"/>
  <c r="O7523" i="4" s="1"/>
  <c r="N7508" i="4"/>
  <c r="O7508" i="4" s="1"/>
  <c r="N7501" i="4"/>
  <c r="O7501" i="4" s="1"/>
  <c r="N7493" i="4"/>
  <c r="O7493" i="4" s="1"/>
  <c r="N7492" i="4"/>
  <c r="O7492" i="4" s="1"/>
  <c r="N7491" i="4"/>
  <c r="O7491" i="4" s="1"/>
  <c r="N7484" i="4"/>
  <c r="O7484" i="4" s="1"/>
  <c r="N7475" i="4"/>
  <c r="O7475" i="4" s="1"/>
  <c r="N7451" i="4"/>
  <c r="O7451" i="4" s="1"/>
  <c r="N7450" i="4"/>
  <c r="O7450" i="4" s="1"/>
  <c r="N7434" i="4"/>
  <c r="O7434" i="4" s="1"/>
  <c r="N7433" i="4"/>
  <c r="O7433" i="4" s="1"/>
  <c r="N7432" i="4"/>
  <c r="O7432" i="4" s="1"/>
  <c r="N7425" i="4"/>
  <c r="O7425" i="4" s="1"/>
  <c r="N7417" i="4"/>
  <c r="O7417" i="4" s="1"/>
  <c r="N7408" i="4"/>
  <c r="O7408" i="4" s="1"/>
  <c r="N7401" i="4"/>
  <c r="O7401" i="4" s="1"/>
  <c r="N7400" i="4"/>
  <c r="O7400" i="4" s="1"/>
  <c r="N7392" i="4"/>
  <c r="O7392" i="4" s="1"/>
  <c r="N7384" i="4"/>
  <c r="O7384" i="4" s="1"/>
  <c r="N7383" i="4"/>
  <c r="O7383" i="4" s="1"/>
  <c r="N7376" i="4"/>
  <c r="O7376" i="4" s="1"/>
  <c r="N7367" i="4"/>
  <c r="O7367" i="4" s="1"/>
  <c r="N7360" i="4"/>
  <c r="O7360" i="4" s="1"/>
  <c r="N7359" i="4"/>
  <c r="O7359" i="4" s="1"/>
  <c r="N7351" i="4"/>
  <c r="O7351" i="4" s="1"/>
  <c r="N7343" i="4"/>
  <c r="O7343" i="4" s="1"/>
  <c r="N7335" i="4"/>
  <c r="O7335" i="4" s="1"/>
  <c r="N7334" i="4"/>
  <c r="O7334" i="4" s="1"/>
  <c r="N7325" i="4"/>
  <c r="O7325" i="4" s="1"/>
  <c r="N7318" i="4"/>
  <c r="O7318" i="4" s="1"/>
  <c r="N7310" i="4"/>
  <c r="O7310" i="4" s="1"/>
  <c r="N7302" i="4"/>
  <c r="O7302" i="4" s="1"/>
  <c r="N7294" i="4"/>
  <c r="O7294" i="4" s="1"/>
  <c r="N7286" i="4"/>
  <c r="O7286" i="4" s="1"/>
  <c r="N7278" i="4"/>
  <c r="O7278" i="4" s="1"/>
  <c r="N7156" i="4"/>
  <c r="O7156" i="4" s="1"/>
  <c r="N7155" i="4"/>
  <c r="O7155" i="4" s="1"/>
  <c r="N7146" i="4"/>
  <c r="O7146" i="4" s="1"/>
  <c r="N7145" i="4"/>
  <c r="O7145" i="4" s="1"/>
  <c r="N7136" i="4"/>
  <c r="O7136" i="4" s="1"/>
  <c r="N7127" i="4"/>
  <c r="O7127" i="4" s="1"/>
  <c r="N7108" i="4"/>
  <c r="O7108" i="4" s="1"/>
  <c r="N7107" i="4"/>
  <c r="O7107" i="4" s="1"/>
  <c r="N7099" i="4"/>
  <c r="O7099" i="4" s="1"/>
  <c r="N7090" i="4"/>
  <c r="O7090" i="4" s="1"/>
  <c r="N7079" i="4"/>
  <c r="O7079" i="4" s="1"/>
  <c r="N7070" i="4"/>
  <c r="O7070" i="4" s="1"/>
  <c r="N7061" i="4"/>
  <c r="O7061" i="4" s="1"/>
  <c r="N7049" i="4"/>
  <c r="O7049" i="4" s="1"/>
  <c r="N7041" i="4"/>
  <c r="O7041" i="4" s="1"/>
  <c r="N7003" i="4"/>
  <c r="O7003" i="4" s="1"/>
  <c r="N6985" i="4"/>
  <c r="O6985" i="4" s="1"/>
  <c r="N6939" i="4"/>
  <c r="O6939" i="4" s="1"/>
  <c r="N6931" i="4"/>
  <c r="O6931" i="4" s="1"/>
  <c r="N6920" i="4"/>
  <c r="O6920" i="4" s="1"/>
  <c r="N6912" i="4"/>
  <c r="O6912" i="4" s="1"/>
  <c r="N6903" i="4"/>
  <c r="O6903" i="4" s="1"/>
  <c r="N6891" i="4"/>
  <c r="O6891" i="4" s="1"/>
  <c r="N6882" i="4"/>
  <c r="O6882" i="4" s="1"/>
  <c r="N6872" i="4"/>
  <c r="O6872" i="4" s="1"/>
  <c r="N6862" i="4"/>
  <c r="O6862" i="4" s="1"/>
  <c r="N6853" i="4"/>
  <c r="O6853" i="4" s="1"/>
  <c r="N6844" i="4"/>
  <c r="O6844" i="4" s="1"/>
  <c r="N6835" i="4"/>
  <c r="O6835" i="4" s="1"/>
  <c r="N6825" i="4"/>
  <c r="O6825" i="4" s="1"/>
  <c r="N6816" i="4"/>
  <c r="O6816" i="4" s="1"/>
  <c r="N6806" i="4"/>
  <c r="O6806" i="4" s="1"/>
  <c r="N6777" i="4"/>
  <c r="O6777" i="4" s="1"/>
  <c r="N7783" i="4"/>
  <c r="O7783" i="4" s="1"/>
  <c r="N7777" i="4"/>
  <c r="O7777" i="4" s="1"/>
  <c r="N7771" i="4"/>
  <c r="O7771" i="4" s="1"/>
  <c r="N7767" i="4"/>
  <c r="O7767" i="4" s="1"/>
  <c r="N7762" i="4"/>
  <c r="O7762" i="4" s="1"/>
  <c r="N7756" i="4"/>
  <c r="O7756" i="4" s="1"/>
  <c r="N7750" i="4"/>
  <c r="O7750" i="4" s="1"/>
  <c r="N7745" i="4"/>
  <c r="O7745" i="4" s="1"/>
  <c r="N7740" i="4"/>
  <c r="O7740" i="4" s="1"/>
  <c r="N7733" i="4"/>
  <c r="O7733" i="4" s="1"/>
  <c r="N7729" i="4"/>
  <c r="O7729" i="4" s="1"/>
  <c r="N7728" i="4"/>
  <c r="O7728" i="4" s="1"/>
  <c r="N7722" i="4"/>
  <c r="O7722" i="4" s="1"/>
  <c r="N7715" i="4"/>
  <c r="O7715" i="4" s="1"/>
  <c r="N7710" i="4"/>
  <c r="O7710" i="4" s="1"/>
  <c r="N7706" i="4"/>
  <c r="O7706" i="4" s="1"/>
  <c r="N7699" i="4"/>
  <c r="O7699" i="4" s="1"/>
  <c r="N7692" i="4"/>
  <c r="O7692" i="4" s="1"/>
  <c r="N7689" i="4"/>
  <c r="O7689" i="4" s="1"/>
  <c r="N7682" i="4"/>
  <c r="O7682" i="4" s="1"/>
  <c r="N7675" i="4"/>
  <c r="O7675" i="4" s="1"/>
  <c r="N7670" i="4"/>
  <c r="O7670" i="4" s="1"/>
  <c r="N7664" i="4"/>
  <c r="O7664" i="4" s="1"/>
  <c r="N7658" i="4"/>
  <c r="O7658" i="4" s="1"/>
  <c r="N7653" i="4"/>
  <c r="O7653" i="4" s="1"/>
  <c r="N7649" i="4"/>
  <c r="O7649" i="4" s="1"/>
  <c r="N7648" i="4"/>
  <c r="O7648" i="4" s="1"/>
  <c r="N7642" i="4"/>
  <c r="O7642" i="4" s="1"/>
  <c r="N7641" i="4"/>
  <c r="O7641" i="4" s="1"/>
  <c r="N7635" i="4"/>
  <c r="O7635" i="4" s="1"/>
  <c r="N7634" i="4"/>
  <c r="O7634" i="4" s="1"/>
  <c r="N7625" i="4"/>
  <c r="O7625" i="4" s="1"/>
  <c r="N7618" i="4"/>
  <c r="O7618" i="4" s="1"/>
  <c r="N7609" i="4"/>
  <c r="O7609" i="4" s="1"/>
  <c r="N7602" i="4"/>
  <c r="O7602" i="4" s="1"/>
  <c r="N7595" i="4"/>
  <c r="O7595" i="4" s="1"/>
  <c r="N7591" i="4"/>
  <c r="O7591" i="4" s="1"/>
  <c r="N7585" i="4"/>
  <c r="O7585" i="4" s="1"/>
  <c r="N7578" i="4"/>
  <c r="O7578" i="4" s="1"/>
  <c r="N7574" i="4"/>
  <c r="O7574" i="4" s="1"/>
  <c r="N7568" i="4"/>
  <c r="O7568" i="4" s="1"/>
  <c r="N7562" i="4"/>
  <c r="O7562" i="4" s="1"/>
  <c r="N7557" i="4"/>
  <c r="O7557" i="4" s="1"/>
  <c r="N7551" i="4"/>
  <c r="O7551" i="4" s="1"/>
  <c r="N7544" i="4"/>
  <c r="O7544" i="4" s="1"/>
  <c r="N7537" i="4"/>
  <c r="O7537" i="4" s="1"/>
  <c r="N7534" i="4"/>
  <c r="O7534" i="4" s="1"/>
  <c r="N7527" i="4"/>
  <c r="O7527" i="4" s="1"/>
  <c r="N7521" i="4"/>
  <c r="O7521" i="4" s="1"/>
  <c r="N7514" i="4"/>
  <c r="O7514" i="4" s="1"/>
  <c r="N7510" i="4"/>
  <c r="O7510" i="4" s="1"/>
  <c r="N7509" i="4"/>
  <c r="O7509" i="4" s="1"/>
  <c r="N7504" i="4"/>
  <c r="O7504" i="4" s="1"/>
  <c r="N7497" i="4"/>
  <c r="O7497" i="4" s="1"/>
  <c r="N7486" i="4"/>
  <c r="O7486" i="4" s="1"/>
  <c r="N7479" i="4"/>
  <c r="O7479" i="4" s="1"/>
  <c r="N7474" i="4"/>
  <c r="O7474" i="4" s="1"/>
  <c r="N7469" i="4"/>
  <c r="O7469" i="4" s="1"/>
  <c r="N7446" i="4"/>
  <c r="O7446" i="4" s="1"/>
  <c r="N7439" i="4"/>
  <c r="O7439" i="4" s="1"/>
  <c r="N7428" i="4"/>
  <c r="O7428" i="4" s="1"/>
  <c r="N7416" i="4"/>
  <c r="O7416" i="4" s="1"/>
  <c r="N7411" i="4"/>
  <c r="O7411" i="4" s="1"/>
  <c r="N7405" i="4"/>
  <c r="O7405" i="4" s="1"/>
  <c r="N7399" i="4"/>
  <c r="O7399" i="4" s="1"/>
  <c r="N7394" i="4"/>
  <c r="O7394" i="4" s="1"/>
  <c r="N7389" i="4"/>
  <c r="O7389" i="4" s="1"/>
  <c r="N7382" i="4"/>
  <c r="O7382" i="4" s="1"/>
  <c r="N7375" i="4"/>
  <c r="O7375" i="4" s="1"/>
  <c r="N7370" i="4"/>
  <c r="O7370" i="4" s="1"/>
  <c r="N7365" i="4"/>
  <c r="O7365" i="4" s="1"/>
  <c r="N7358" i="4"/>
  <c r="O7358" i="4" s="1"/>
  <c r="N7348" i="4"/>
  <c r="O7348" i="4" s="1"/>
  <c r="N7341" i="4"/>
  <c r="O7341" i="4" s="1"/>
  <c r="N7336" i="4"/>
  <c r="O7336" i="4" s="1"/>
  <c r="N7331" i="4"/>
  <c r="O7331" i="4" s="1"/>
  <c r="N7324" i="4"/>
  <c r="O7324" i="4" s="1"/>
  <c r="N7317" i="4"/>
  <c r="O7317" i="4" s="1"/>
  <c r="N7311" i="4"/>
  <c r="O7311" i="4" s="1"/>
  <c r="N7300" i="4"/>
  <c r="O7300" i="4" s="1"/>
  <c r="N7293" i="4"/>
  <c r="O7293" i="4" s="1"/>
  <c r="N7288" i="4"/>
  <c r="O7288" i="4" s="1"/>
  <c r="N7282" i="4"/>
  <c r="O7282" i="4" s="1"/>
  <c r="N7277" i="4"/>
  <c r="O7277" i="4" s="1"/>
  <c r="N7271" i="4"/>
  <c r="O7271" i="4" s="1"/>
  <c r="N7157" i="4"/>
  <c r="O7157" i="4" s="1"/>
  <c r="N7151" i="4"/>
  <c r="O7151" i="4" s="1"/>
  <c r="N7150" i="4"/>
  <c r="O7150" i="4" s="1"/>
  <c r="N7143" i="4"/>
  <c r="O7143" i="4" s="1"/>
  <c r="N7135" i="4"/>
  <c r="O7135" i="4" s="1"/>
  <c r="N7128" i="4"/>
  <c r="O7128" i="4" s="1"/>
  <c r="N7123" i="4"/>
  <c r="O7123" i="4" s="1"/>
  <c r="N7115" i="4"/>
  <c r="O7115" i="4" s="1"/>
  <c r="N7095" i="4"/>
  <c r="O7095" i="4" s="1"/>
  <c r="N7087" i="4"/>
  <c r="O7087" i="4" s="1"/>
  <c r="N7080" i="4"/>
  <c r="O7080" i="4" s="1"/>
  <c r="N7066" i="4"/>
  <c r="O7066" i="4" s="1"/>
  <c r="N7055" i="4"/>
  <c r="O7055" i="4" s="1"/>
  <c r="N7048" i="4"/>
  <c r="O7048" i="4" s="1"/>
  <c r="N7040" i="4"/>
  <c r="O7040" i="4" s="1"/>
  <c r="N7013" i="4"/>
  <c r="O7013" i="4" s="1"/>
  <c r="N7012" i="4"/>
  <c r="O7012" i="4" s="1"/>
  <c r="N7008" i="4"/>
  <c r="O7008" i="4" s="1"/>
  <c r="N7000" i="4"/>
  <c r="O7000" i="4" s="1"/>
  <c r="N6993" i="4"/>
  <c r="O6993" i="4" s="1"/>
  <c r="N6988" i="4"/>
  <c r="O6988" i="4" s="1"/>
  <c r="N6981" i="4"/>
  <c r="O6981" i="4" s="1"/>
  <c r="N6980" i="4"/>
  <c r="O6980" i="4" s="1"/>
  <c r="N6973" i="4"/>
  <c r="O6973" i="4" s="1"/>
  <c r="N6967" i="4"/>
  <c r="O6967" i="4" s="1"/>
  <c r="N6966" i="4"/>
  <c r="O6966" i="4" s="1"/>
  <c r="N6961" i="4"/>
  <c r="O6961" i="4" s="1"/>
  <c r="N6953" i="4"/>
  <c r="O6953" i="4" s="1"/>
  <c r="N6945" i="4"/>
  <c r="O6945" i="4" s="1"/>
  <c r="N6941" i="4"/>
  <c r="O6941" i="4" s="1"/>
  <c r="N6934" i="4"/>
  <c r="O6934" i="4" s="1"/>
  <c r="N6926" i="4"/>
  <c r="O6926" i="4" s="1"/>
  <c r="N6921" i="4"/>
  <c r="O6921" i="4" s="1"/>
  <c r="N6914" i="4"/>
  <c r="O6914" i="4" s="1"/>
  <c r="N6913" i="4"/>
  <c r="O6913" i="4" s="1"/>
  <c r="N6908" i="4"/>
  <c r="O6908" i="4" s="1"/>
  <c r="N6907" i="4"/>
  <c r="O6907" i="4" s="1"/>
  <c r="N6896" i="4"/>
  <c r="O6896" i="4" s="1"/>
  <c r="N6895" i="4"/>
  <c r="O6895" i="4" s="1"/>
  <c r="N6888" i="4"/>
  <c r="O6888" i="4" s="1"/>
  <c r="N6881" i="4"/>
  <c r="O6881" i="4" s="1"/>
  <c r="N6876" i="4"/>
  <c r="O6876" i="4" s="1"/>
  <c r="N6868" i="4"/>
  <c r="O6868" i="4" s="1"/>
  <c r="N6860" i="4"/>
  <c r="O6860" i="4" s="1"/>
  <c r="N6854" i="4"/>
  <c r="O6854" i="4" s="1"/>
  <c r="N6847" i="4"/>
  <c r="O6847" i="4" s="1"/>
  <c r="N6840" i="4"/>
  <c r="O6840" i="4" s="1"/>
  <c r="N6834" i="4"/>
  <c r="O6834" i="4" s="1"/>
  <c r="N6833" i="4"/>
  <c r="O6833" i="4" s="1"/>
  <c r="N6828" i="4"/>
  <c r="O6828" i="4" s="1"/>
  <c r="N6820" i="4"/>
  <c r="O6820" i="4" s="1"/>
  <c r="N6813" i="4"/>
  <c r="O6813" i="4" s="1"/>
  <c r="N6812" i="4"/>
  <c r="O6812" i="4" s="1"/>
  <c r="N6808" i="4"/>
  <c r="O6808" i="4" s="1"/>
  <c r="N6793" i="4"/>
  <c r="O6793" i="4" s="1"/>
  <c r="N6787" i="4"/>
  <c r="O6787" i="4" s="1"/>
  <c r="N6786" i="4"/>
  <c r="O6786" i="4" s="1"/>
  <c r="N6781" i="4"/>
  <c r="O6781" i="4" s="1"/>
  <c r="N7770" i="4"/>
  <c r="O7770" i="4" s="1"/>
  <c r="N7753" i="4"/>
  <c r="O7753" i="4" s="1"/>
  <c r="N7746" i="4"/>
  <c r="O7746" i="4" s="1"/>
  <c r="N7738" i="4"/>
  <c r="O7738" i="4" s="1"/>
  <c r="N7732" i="4"/>
  <c r="O7732" i="4" s="1"/>
  <c r="N7725" i="4"/>
  <c r="O7725" i="4" s="1"/>
  <c r="N7719" i="4"/>
  <c r="O7719" i="4" s="1"/>
  <c r="N7711" i="4"/>
  <c r="O7711" i="4" s="1"/>
  <c r="N7705" i="4"/>
  <c r="O7705" i="4" s="1"/>
  <c r="N7698" i="4"/>
  <c r="O7698" i="4" s="1"/>
  <c r="N7691" i="4"/>
  <c r="O7691" i="4" s="1"/>
  <c r="N7684" i="4"/>
  <c r="O7684" i="4" s="1"/>
  <c r="N7680" i="4"/>
  <c r="O7680" i="4" s="1"/>
  <c r="N7667" i="4"/>
  <c r="O7667" i="4" s="1"/>
  <c r="N7660" i="4"/>
  <c r="O7660" i="4" s="1"/>
  <c r="N7652" i="4"/>
  <c r="O7652" i="4" s="1"/>
  <c r="N7651" i="4"/>
  <c r="O7651" i="4" s="1"/>
  <c r="N7647" i="4"/>
  <c r="O7647" i="4" s="1"/>
  <c r="N7640" i="4"/>
  <c r="O7640" i="4" s="1"/>
  <c r="N7633" i="4"/>
  <c r="O7633" i="4" s="1"/>
  <c r="N7626" i="4"/>
  <c r="O7626" i="4" s="1"/>
  <c r="N7619" i="4"/>
  <c r="O7619" i="4" s="1"/>
  <c r="N7608" i="4"/>
  <c r="O7608" i="4" s="1"/>
  <c r="N7601" i="4"/>
  <c r="O7601" i="4" s="1"/>
  <c r="N7593" i="4"/>
  <c r="O7593" i="4" s="1"/>
  <c r="N7586" i="4"/>
  <c r="O7586" i="4" s="1"/>
  <c r="N7581" i="4"/>
  <c r="O7581" i="4" s="1"/>
  <c r="N7575" i="4"/>
  <c r="O7575" i="4" s="1"/>
  <c r="N7567" i="4"/>
  <c r="O7567" i="4" s="1"/>
  <c r="N7560" i="4"/>
  <c r="O7560" i="4" s="1"/>
  <c r="N7553" i="4"/>
  <c r="O7553" i="4" s="1"/>
  <c r="N7549" i="4"/>
  <c r="O7549" i="4" s="1"/>
  <c r="N7543" i="4"/>
  <c r="O7543" i="4" s="1"/>
  <c r="N7536" i="4"/>
  <c r="O7536" i="4" s="1"/>
  <c r="N7529" i="4"/>
  <c r="O7529" i="4" s="1"/>
  <c r="N7520" i="4"/>
  <c r="O7520" i="4" s="1"/>
  <c r="N7502" i="4"/>
  <c r="O7502" i="4" s="1"/>
  <c r="N7496" i="4"/>
  <c r="O7496" i="4" s="1"/>
  <c r="N7495" i="4"/>
  <c r="O7495" i="4" s="1"/>
  <c r="N7489" i="4"/>
  <c r="O7489" i="4" s="1"/>
  <c r="N7483" i="4"/>
  <c r="O7483" i="4" s="1"/>
  <c r="N7478" i="4"/>
  <c r="O7478" i="4" s="1"/>
  <c r="N7449" i="4"/>
  <c r="O7449" i="4" s="1"/>
  <c r="N7444" i="4"/>
  <c r="O7444" i="4" s="1"/>
  <c r="N7438" i="4"/>
  <c r="O7438" i="4" s="1"/>
  <c r="N7431" i="4"/>
  <c r="O7431" i="4" s="1"/>
  <c r="N7424" i="4"/>
  <c r="O7424" i="4" s="1"/>
  <c r="N7419" i="4"/>
  <c r="O7419" i="4" s="1"/>
  <c r="N7413" i="4"/>
  <c r="O7413" i="4" s="1"/>
  <c r="N7406" i="4"/>
  <c r="O7406" i="4" s="1"/>
  <c r="N7398" i="4"/>
  <c r="O7398" i="4" s="1"/>
  <c r="N7391" i="4"/>
  <c r="O7391" i="4" s="1"/>
  <c r="N7378" i="4"/>
  <c r="O7378" i="4" s="1"/>
  <c r="N7373" i="4"/>
  <c r="O7373" i="4" s="1"/>
  <c r="N7366" i="4"/>
  <c r="O7366" i="4" s="1"/>
  <c r="N7354" i="4"/>
  <c r="O7354" i="4" s="1"/>
  <c r="N7347" i="4"/>
  <c r="O7347" i="4" s="1"/>
  <c r="N7333" i="4"/>
  <c r="O7333" i="4" s="1"/>
  <c r="N7321" i="4"/>
  <c r="O7321" i="4" s="1"/>
  <c r="N7315" i="4"/>
  <c r="O7315" i="4" s="1"/>
  <c r="N7308" i="4"/>
  <c r="O7308" i="4" s="1"/>
  <c r="N7301" i="4"/>
  <c r="O7301" i="4" s="1"/>
  <c r="N7295" i="4"/>
  <c r="O7295" i="4" s="1"/>
  <c r="N7290" i="4"/>
  <c r="O7290" i="4" s="1"/>
  <c r="N7276" i="4"/>
  <c r="O7276" i="4" s="1"/>
  <c r="N7149" i="4"/>
  <c r="O7149" i="4" s="1"/>
  <c r="N7142" i="4"/>
  <c r="O7142" i="4" s="1"/>
  <c r="N7134" i="4"/>
  <c r="O7134" i="4" s="1"/>
  <c r="N7126" i="4"/>
  <c r="O7126" i="4" s="1"/>
  <c r="N7118" i="4"/>
  <c r="O7118" i="4" s="1"/>
  <c r="N7105" i="4"/>
  <c r="O7105" i="4" s="1"/>
  <c r="N7097" i="4"/>
  <c r="O7097" i="4" s="1"/>
  <c r="N7089" i="4"/>
  <c r="O7089" i="4" s="1"/>
  <c r="N7076" i="4"/>
  <c r="O7076" i="4" s="1"/>
  <c r="N7067" i="4"/>
  <c r="O7067" i="4" s="1"/>
  <c r="N7059" i="4"/>
  <c r="O7059" i="4" s="1"/>
  <c r="N7058" i="4"/>
  <c r="O7058" i="4" s="1"/>
  <c r="N7053" i="4"/>
  <c r="O7053" i="4" s="1"/>
  <c r="N7052" i="4"/>
  <c r="O7052" i="4" s="1"/>
  <c r="N7051" i="4"/>
  <c r="O7051" i="4" s="1"/>
  <c r="N7037" i="4"/>
  <c r="O7037" i="4" s="1"/>
  <c r="N7015" i="4"/>
  <c r="O7015" i="4" s="1"/>
  <c r="N7006" i="4"/>
  <c r="O7006" i="4" s="1"/>
  <c r="N6999" i="4"/>
  <c r="O6999" i="4" s="1"/>
  <c r="N6991" i="4"/>
  <c r="O6991" i="4" s="1"/>
  <c r="N6983" i="4"/>
  <c r="O6983" i="4" s="1"/>
  <c r="N6970" i="4"/>
  <c r="O6970" i="4" s="1"/>
  <c r="N6962" i="4"/>
  <c r="O6962" i="4" s="1"/>
  <c r="N6954" i="4"/>
  <c r="O6954" i="4" s="1"/>
  <c r="N6946" i="4"/>
  <c r="O6946" i="4" s="1"/>
  <c r="N6940" i="4"/>
  <c r="O6940" i="4" s="1"/>
  <c r="N6932" i="4"/>
  <c r="O6932" i="4" s="1"/>
  <c r="N6925" i="4"/>
  <c r="O6925" i="4" s="1"/>
  <c r="N6917" i="4"/>
  <c r="O6917" i="4" s="1"/>
  <c r="N6909" i="4"/>
  <c r="O6909" i="4" s="1"/>
  <c r="N6904" i="4"/>
  <c r="O6904" i="4" s="1"/>
  <c r="N6886" i="4"/>
  <c r="O6886" i="4" s="1"/>
  <c r="N6878" i="4"/>
  <c r="O6878" i="4" s="1"/>
  <c r="N6870" i="4"/>
  <c r="O6870" i="4" s="1"/>
  <c r="N6864" i="4"/>
  <c r="O6864" i="4" s="1"/>
  <c r="N6849" i="4"/>
  <c r="O6849" i="4" s="1"/>
  <c r="N6841" i="4"/>
  <c r="O6841" i="4" s="1"/>
  <c r="N6827" i="4"/>
  <c r="O6827" i="4" s="1"/>
  <c r="N6819" i="4"/>
  <c r="O6819" i="4" s="1"/>
  <c r="N6811" i="4"/>
  <c r="O6811" i="4" s="1"/>
  <c r="N6803" i="4"/>
  <c r="O6803" i="4" s="1"/>
  <c r="N6796" i="4"/>
  <c r="O6796" i="4" s="1"/>
  <c r="N6795" i="4"/>
  <c r="O6795" i="4" s="1"/>
  <c r="N6790" i="4"/>
  <c r="O6790" i="4" s="1"/>
  <c r="N6789" i="4"/>
  <c r="O6789" i="4" s="1"/>
  <c r="N6782" i="4"/>
  <c r="O6782" i="4" s="1"/>
  <c r="N7803" i="4"/>
  <c r="O7803" i="4" s="1"/>
  <c r="N7798" i="4"/>
  <c r="O7798" i="4" s="1"/>
  <c r="N7793" i="4"/>
  <c r="O7793" i="4" s="1"/>
  <c r="N7792" i="4"/>
  <c r="O7792" i="4" s="1"/>
  <c r="N7788" i="4"/>
  <c r="O7788" i="4" s="1"/>
  <c r="N7787" i="4"/>
  <c r="O7787" i="4" s="1"/>
  <c r="N7782" i="4"/>
  <c r="O7782" i="4" s="1"/>
  <c r="N7781" i="4"/>
  <c r="O7781" i="4" s="1"/>
  <c r="N7759" i="4"/>
  <c r="O7759" i="4" s="1"/>
  <c r="N7758" i="4"/>
  <c r="O7758" i="4" s="1"/>
  <c r="N7736" i="4"/>
  <c r="O7736" i="4" s="1"/>
  <c r="N7721" i="4"/>
  <c r="O7721" i="4" s="1"/>
  <c r="N7713" i="4"/>
  <c r="O7713" i="4" s="1"/>
  <c r="N7704" i="4"/>
  <c r="O7704" i="4" s="1"/>
  <c r="N7694" i="4"/>
  <c r="O7694" i="4" s="1"/>
  <c r="N7686" i="4"/>
  <c r="O7686" i="4" s="1"/>
  <c r="N7678" i="4"/>
  <c r="O7678" i="4" s="1"/>
  <c r="N7669" i="4"/>
  <c r="O7669" i="4" s="1"/>
  <c r="N7662" i="4"/>
  <c r="O7662" i="4" s="1"/>
  <c r="N7655" i="4"/>
  <c r="O7655" i="4" s="1"/>
  <c r="N7645" i="4"/>
  <c r="O7645" i="4" s="1"/>
  <c r="N7638" i="4"/>
  <c r="O7638" i="4" s="1"/>
  <c r="N7629" i="4"/>
  <c r="O7629" i="4" s="1"/>
  <c r="N7621" i="4"/>
  <c r="O7621" i="4" s="1"/>
  <c r="N7613" i="4"/>
  <c r="O7613" i="4" s="1"/>
  <c r="N7612" i="4"/>
  <c r="O7612" i="4" s="1"/>
  <c r="N7611" i="4"/>
  <c r="O7611" i="4" s="1"/>
  <c r="N7603" i="4"/>
  <c r="O7603" i="4" s="1"/>
  <c r="N7596" i="4"/>
  <c r="O7596" i="4" s="1"/>
  <c r="N7588" i="4"/>
  <c r="O7588" i="4" s="1"/>
  <c r="N7579" i="4"/>
  <c r="O7579" i="4" s="1"/>
  <c r="N7571" i="4"/>
  <c r="O7571" i="4" s="1"/>
  <c r="N7556" i="4"/>
  <c r="O7556" i="4" s="1"/>
  <c r="N7548" i="4"/>
  <c r="O7548" i="4" s="1"/>
  <c r="N7539" i="4"/>
  <c r="O7539" i="4" s="1"/>
  <c r="N7531" i="4"/>
  <c r="O7531" i="4" s="1"/>
  <c r="N7524" i="4"/>
  <c r="O7524" i="4" s="1"/>
  <c r="N7517" i="4"/>
  <c r="O7517" i="4" s="1"/>
  <c r="N7516" i="4"/>
  <c r="O7516" i="4" s="1"/>
  <c r="N7515" i="4"/>
  <c r="O7515" i="4" s="1"/>
  <c r="N7507" i="4"/>
  <c r="O7507" i="4" s="1"/>
  <c r="N7500" i="4"/>
  <c r="O7500" i="4" s="1"/>
  <c r="N7485" i="4"/>
  <c r="O7485" i="4" s="1"/>
  <c r="N7476" i="4"/>
  <c r="O7476" i="4" s="1"/>
  <c r="N7468" i="4"/>
  <c r="O7468" i="4" s="1"/>
  <c r="N7443" i="4"/>
  <c r="O7443" i="4" s="1"/>
  <c r="N7436" i="4"/>
  <c r="O7436" i="4" s="1"/>
  <c r="N7427" i="4"/>
  <c r="O7427" i="4" s="1"/>
  <c r="N7420" i="4"/>
  <c r="O7420" i="4" s="1"/>
  <c r="N7412" i="4"/>
  <c r="O7412" i="4" s="1"/>
  <c r="N7403" i="4"/>
  <c r="O7403" i="4" s="1"/>
  <c r="N7396" i="4"/>
  <c r="O7396" i="4" s="1"/>
  <c r="N7388" i="4"/>
  <c r="O7388" i="4" s="1"/>
  <c r="N7379" i="4"/>
  <c r="O7379" i="4" s="1"/>
  <c r="N7371" i="4"/>
  <c r="O7371" i="4" s="1"/>
  <c r="N7362" i="4"/>
  <c r="O7362" i="4" s="1"/>
  <c r="N7355" i="4"/>
  <c r="O7355" i="4" s="1"/>
  <c r="N7346" i="4"/>
  <c r="O7346" i="4" s="1"/>
  <c r="N7338" i="4"/>
  <c r="O7338" i="4" s="1"/>
  <c r="N7323" i="4"/>
  <c r="O7323" i="4" s="1"/>
  <c r="N7322" i="4"/>
  <c r="O7322" i="4" s="1"/>
  <c r="N7314" i="4"/>
  <c r="O7314" i="4" s="1"/>
  <c r="N7313" i="4"/>
  <c r="O7313" i="4" s="1"/>
  <c r="N7305" i="4"/>
  <c r="O7305" i="4" s="1"/>
  <c r="N7297" i="4"/>
  <c r="O7297" i="4" s="1"/>
  <c r="N7289" i="4"/>
  <c r="O7289" i="4" s="1"/>
  <c r="N7281" i="4"/>
  <c r="O7281" i="4" s="1"/>
  <c r="N7273" i="4"/>
  <c r="O7273" i="4" s="1"/>
  <c r="N7140" i="4"/>
  <c r="O7140" i="4" s="1"/>
  <c r="N7131" i="4"/>
  <c r="O7131" i="4" s="1"/>
  <c r="N7122" i="4"/>
  <c r="O7122" i="4" s="1"/>
  <c r="N7112" i="4"/>
  <c r="O7112" i="4" s="1"/>
  <c r="N7111" i="4"/>
  <c r="O7111" i="4" s="1"/>
  <c r="N7102" i="4"/>
  <c r="O7102" i="4" s="1"/>
  <c r="N7101" i="4"/>
  <c r="O7101" i="4" s="1"/>
  <c r="N7093" i="4"/>
  <c r="O7093" i="4" s="1"/>
  <c r="N7084" i="4"/>
  <c r="O7084" i="4" s="1"/>
  <c r="N7073" i="4"/>
  <c r="O7073" i="4" s="1"/>
  <c r="N7064" i="4"/>
  <c r="O7064" i="4" s="1"/>
  <c r="N7056" i="4"/>
  <c r="O7056" i="4" s="1"/>
  <c r="N7046" i="4"/>
  <c r="O7046" i="4" s="1"/>
  <c r="N7016" i="4"/>
  <c r="O7016" i="4" s="1"/>
  <c r="N7007" i="4"/>
  <c r="O7007" i="4" s="1"/>
  <c r="N6997" i="4"/>
  <c r="O6997" i="4" s="1"/>
  <c r="N6986" i="4"/>
  <c r="O6986" i="4" s="1"/>
  <c r="N6978" i="4"/>
  <c r="O6978" i="4" s="1"/>
  <c r="N6977" i="4"/>
  <c r="O6977" i="4" s="1"/>
  <c r="N6976" i="4"/>
  <c r="O6976" i="4" s="1"/>
  <c r="N6975" i="4"/>
  <c r="O6975" i="4" s="1"/>
  <c r="N6965" i="4"/>
  <c r="O6965" i="4" s="1"/>
  <c r="N6957" i="4"/>
  <c r="O6957" i="4" s="1"/>
  <c r="N6948" i="4"/>
  <c r="O6948" i="4" s="1"/>
  <c r="N6938" i="4"/>
  <c r="O6938" i="4" s="1"/>
  <c r="N6930" i="4"/>
  <c r="O6930" i="4" s="1"/>
  <c r="N6919" i="4"/>
  <c r="O6919" i="4" s="1"/>
  <c r="N6911" i="4"/>
  <c r="O6911" i="4" s="1"/>
  <c r="N6902" i="4"/>
  <c r="O6902" i="4" s="1"/>
  <c r="N6901" i="4"/>
  <c r="O6901" i="4" s="1"/>
  <c r="N6900" i="4"/>
  <c r="O6900" i="4" s="1"/>
  <c r="N6899" i="4"/>
  <c r="O6899" i="4" s="1"/>
  <c r="N6889" i="4"/>
  <c r="O6889" i="4" s="1"/>
  <c r="N6880" i="4"/>
  <c r="O6880" i="4" s="1"/>
  <c r="N6869" i="4"/>
  <c r="O6869" i="4" s="1"/>
  <c r="N6861" i="4"/>
  <c r="O6861" i="4" s="1"/>
  <c r="N6852" i="4"/>
  <c r="O6852" i="4" s="1"/>
  <c r="N6851" i="4"/>
  <c r="O6851" i="4" s="1"/>
  <c r="N6842" i="4"/>
  <c r="O6842" i="4" s="1"/>
  <c r="N6832" i="4"/>
  <c r="O6832" i="4" s="1"/>
  <c r="N6823" i="4"/>
  <c r="O6823" i="4" s="1"/>
  <c r="N6814" i="4"/>
  <c r="O6814" i="4" s="1"/>
  <c r="N6794" i="4"/>
  <c r="O6794" i="4" s="1"/>
  <c r="N6785" i="4"/>
  <c r="O6785" i="4" s="1"/>
  <c r="N6776" i="4"/>
  <c r="O6776" i="4" s="1"/>
  <c r="N7397" i="4"/>
  <c r="O7397" i="4" s="1"/>
  <c r="N7340" i="4"/>
  <c r="O7340" i="4" s="1"/>
  <c r="N7330" i="4"/>
  <c r="O7330" i="4" s="1"/>
  <c r="N7319" i="4"/>
  <c r="O7319" i="4" s="1"/>
  <c r="N7283" i="4"/>
  <c r="O7283" i="4" s="1"/>
  <c r="N7264" i="4"/>
  <c r="O7264" i="4" s="1"/>
  <c r="N7248" i="4"/>
  <c r="O7248" i="4" s="1"/>
  <c r="N7244" i="4"/>
  <c r="O7244" i="4" s="1"/>
  <c r="N7190" i="4"/>
  <c r="O7190" i="4" s="1"/>
  <c r="N7158" i="4"/>
  <c r="O7158" i="4" s="1"/>
  <c r="N7068" i="4"/>
  <c r="O7068" i="4" s="1"/>
  <c r="N6774" i="4"/>
  <c r="O6774" i="4" s="1"/>
  <c r="N6771" i="4"/>
  <c r="O6771" i="4" s="1"/>
  <c r="N6764" i="4"/>
  <c r="O6764" i="4" s="1"/>
  <c r="N6762" i="4"/>
  <c r="O6762" i="4" s="1"/>
  <c r="N6755" i="4"/>
  <c r="O6755" i="4" s="1"/>
  <c r="N6750" i="4"/>
  <c r="O6750" i="4" s="1"/>
  <c r="N6743" i="4"/>
  <c r="O6743" i="4" s="1"/>
  <c r="N6738" i="4"/>
  <c r="O6738" i="4" s="1"/>
  <c r="N6731" i="4"/>
  <c r="O6731" i="4" s="1"/>
  <c r="N6724" i="4"/>
  <c r="O6724" i="4" s="1"/>
  <c r="N6720" i="4"/>
  <c r="O6720" i="4" s="1"/>
  <c r="N6719" i="4"/>
  <c r="O6719" i="4" s="1"/>
  <c r="N6713" i="4"/>
  <c r="O6713" i="4" s="1"/>
  <c r="N6708" i="4"/>
  <c r="O6708" i="4" s="1"/>
  <c r="N6701" i="4"/>
  <c r="O6701" i="4" s="1"/>
  <c r="N6694" i="4"/>
  <c r="O6694" i="4" s="1"/>
  <c r="N6687" i="4"/>
  <c r="O6687" i="4" s="1"/>
  <c r="N6680" i="4"/>
  <c r="O6680" i="4" s="1"/>
  <c r="N6515" i="4"/>
  <c r="O6515" i="4" s="1"/>
  <c r="N6508" i="4"/>
  <c r="O6508" i="4" s="1"/>
  <c r="N6501" i="4"/>
  <c r="O6501" i="4" s="1"/>
  <c r="N6488" i="4"/>
  <c r="O6488" i="4" s="1"/>
  <c r="N6477" i="4"/>
  <c r="O6477" i="4" s="1"/>
  <c r="N6470" i="4"/>
  <c r="O6470" i="4" s="1"/>
  <c r="N6465" i="4"/>
  <c r="O6465" i="4" s="1"/>
  <c r="N6458" i="4"/>
  <c r="O6458" i="4" s="1"/>
  <c r="N6451" i="4"/>
  <c r="O6451" i="4" s="1"/>
  <c r="N6444" i="4"/>
  <c r="O6444" i="4" s="1"/>
  <c r="N6435" i="4"/>
  <c r="O6435" i="4" s="1"/>
  <c r="N6428" i="4"/>
  <c r="O6428" i="4" s="1"/>
  <c r="N6421" i="4"/>
  <c r="O6421" i="4" s="1"/>
  <c r="N6406" i="4"/>
  <c r="O6406" i="4" s="1"/>
  <c r="N6401" i="4"/>
  <c r="O6401" i="4" s="1"/>
  <c r="N6394" i="4"/>
  <c r="O6394" i="4" s="1"/>
  <c r="N6390" i="4"/>
  <c r="O6390" i="4" s="1"/>
  <c r="N6383" i="4"/>
  <c r="O6383" i="4" s="1"/>
  <c r="N6376" i="4"/>
  <c r="O6376" i="4" s="1"/>
  <c r="N6371" i="4"/>
  <c r="O6371" i="4" s="1"/>
  <c r="N6364" i="4"/>
  <c r="O6364" i="4" s="1"/>
  <c r="N6357" i="4"/>
  <c r="O6357" i="4" s="1"/>
  <c r="N6350" i="4"/>
  <c r="O6350" i="4" s="1"/>
  <c r="N6347" i="4"/>
  <c r="O6347" i="4" s="1"/>
  <c r="N6346" i="4"/>
  <c r="O6346" i="4" s="1"/>
  <c r="N6341" i="4"/>
  <c r="O6341" i="4" s="1"/>
  <c r="N6333" i="4"/>
  <c r="O6333" i="4" s="1"/>
  <c r="N6326" i="4"/>
  <c r="O6326" i="4" s="1"/>
  <c r="N6322" i="4"/>
  <c r="O6322" i="4" s="1"/>
  <c r="N6315" i="4"/>
  <c r="O6315" i="4" s="1"/>
  <c r="N6310" i="4"/>
  <c r="O6310" i="4" s="1"/>
  <c r="N6303" i="4"/>
  <c r="O6303" i="4" s="1"/>
  <c r="N6296" i="4"/>
  <c r="O6296" i="4" s="1"/>
  <c r="N6230" i="4"/>
  <c r="O6230" i="4" s="1"/>
  <c r="N6222" i="4"/>
  <c r="O6222" i="4" s="1"/>
  <c r="N6217" i="4"/>
  <c r="O6217" i="4" s="1"/>
  <c r="N6210" i="4"/>
  <c r="O6210" i="4" s="1"/>
  <c r="N6802" i="4"/>
  <c r="O6802" i="4" s="1"/>
  <c r="N6801" i="4"/>
  <c r="O6801" i="4" s="1"/>
  <c r="N6775" i="4"/>
  <c r="O6775" i="4" s="1"/>
  <c r="N6773" i="4"/>
  <c r="O6773" i="4" s="1"/>
  <c r="N6772" i="4"/>
  <c r="O6772" i="4" s="1"/>
  <c r="N6770" i="4"/>
  <c r="O6770" i="4" s="1"/>
  <c r="N6763" i="4"/>
  <c r="O6763" i="4" s="1"/>
  <c r="N6761" i="4"/>
  <c r="O6761" i="4" s="1"/>
  <c r="N6754" i="4"/>
  <c r="O6754" i="4" s="1"/>
  <c r="N6751" i="4"/>
  <c r="O6751" i="4" s="1"/>
  <c r="N6745" i="4"/>
  <c r="O6745" i="4" s="1"/>
  <c r="N6744" i="4"/>
  <c r="O6744" i="4" s="1"/>
  <c r="N6739" i="4"/>
  <c r="O6739" i="4" s="1"/>
  <c r="N6732" i="4"/>
  <c r="O6732" i="4" s="1"/>
  <c r="N6721" i="4"/>
  <c r="O6721" i="4" s="1"/>
  <c r="N6716" i="4"/>
  <c r="O6716" i="4" s="1"/>
  <c r="N6709" i="4"/>
  <c r="O6709" i="4" s="1"/>
  <c r="N6702" i="4"/>
  <c r="O6702" i="4" s="1"/>
  <c r="N6693" i="4"/>
  <c r="O6693" i="4" s="1"/>
  <c r="N6686" i="4"/>
  <c r="O6686" i="4" s="1"/>
  <c r="N6679" i="4"/>
  <c r="O6679" i="4" s="1"/>
  <c r="N6678" i="4"/>
  <c r="O6678" i="4" s="1"/>
  <c r="N6677" i="4"/>
  <c r="O6677" i="4" s="1"/>
  <c r="N6647" i="4"/>
  <c r="O6647" i="4" s="1"/>
  <c r="N6629" i="4"/>
  <c r="O6629" i="4" s="1"/>
  <c r="N6604" i="4"/>
  <c r="O6604" i="4" s="1"/>
  <c r="N6600" i="4"/>
  <c r="O6600" i="4" s="1"/>
  <c r="N6523" i="4"/>
  <c r="O6523" i="4" s="1"/>
  <c r="N6507" i="4"/>
  <c r="O6507" i="4" s="1"/>
  <c r="N6500" i="4"/>
  <c r="O6500" i="4" s="1"/>
  <c r="N6489" i="4"/>
  <c r="O6489" i="4" s="1"/>
  <c r="N6485" i="4"/>
  <c r="O6485" i="4" s="1"/>
  <c r="N6478" i="4"/>
  <c r="O6478" i="4" s="1"/>
  <c r="N6473" i="4"/>
  <c r="O6473" i="4" s="1"/>
  <c r="N6466" i="4"/>
  <c r="O6466" i="4" s="1"/>
  <c r="N6459" i="4"/>
  <c r="O6459" i="4" s="1"/>
  <c r="N6455" i="4"/>
  <c r="O6455" i="4" s="1"/>
  <c r="N6450" i="4"/>
  <c r="O6450" i="4" s="1"/>
  <c r="N6443" i="4"/>
  <c r="O6443" i="4" s="1"/>
  <c r="N6436" i="4"/>
  <c r="O6436" i="4" s="1"/>
  <c r="N6427" i="4"/>
  <c r="O6427" i="4" s="1"/>
  <c r="N6420" i="4"/>
  <c r="O6420" i="4" s="1"/>
  <c r="N6414" i="4"/>
  <c r="O6414" i="4" s="1"/>
  <c r="N6413" i="4"/>
  <c r="O6413" i="4" s="1"/>
  <c r="N6408" i="4"/>
  <c r="O6408" i="4" s="1"/>
  <c r="N6407" i="4"/>
  <c r="O6407" i="4" s="1"/>
  <c r="N6402" i="4"/>
  <c r="O6402" i="4" s="1"/>
  <c r="N6398" i="4"/>
  <c r="O6398" i="4" s="1"/>
  <c r="N6391" i="4"/>
  <c r="O6391" i="4" s="1"/>
  <c r="N6386" i="4"/>
  <c r="O6386" i="4" s="1"/>
  <c r="N6379" i="4"/>
  <c r="O6379" i="4" s="1"/>
  <c r="N6368" i="4"/>
  <c r="O6368" i="4" s="1"/>
  <c r="N6361" i="4"/>
  <c r="O6361" i="4" s="1"/>
  <c r="N6356" i="4"/>
  <c r="O6356" i="4" s="1"/>
  <c r="N6349" i="4"/>
  <c r="O6349" i="4" s="1"/>
  <c r="N6345" i="4"/>
  <c r="O6345" i="4" s="1"/>
  <c r="N6340" i="4"/>
  <c r="O6340" i="4" s="1"/>
  <c r="N6334" i="4"/>
  <c r="O6334" i="4" s="1"/>
  <c r="N6330" i="4"/>
  <c r="O6330" i="4" s="1"/>
  <c r="N6323" i="4"/>
  <c r="O6323" i="4" s="1"/>
  <c r="N6318" i="4"/>
  <c r="O6318" i="4" s="1"/>
  <c r="N6311" i="4"/>
  <c r="O6311" i="4" s="1"/>
  <c r="N6304" i="4"/>
  <c r="O6304" i="4" s="1"/>
  <c r="N6229" i="4"/>
  <c r="O6229" i="4" s="1"/>
  <c r="N6221" i="4"/>
  <c r="O6221" i="4" s="1"/>
  <c r="N6211" i="4"/>
  <c r="O6211" i="4" s="1"/>
  <c r="N6203" i="4"/>
  <c r="O6203" i="4" s="1"/>
  <c r="N6292" i="4"/>
  <c r="O6292" i="4" s="1"/>
  <c r="N6291" i="4"/>
  <c r="O6291" i="4" s="1"/>
  <c r="N6290" i="4"/>
  <c r="O6290" i="4" s="1"/>
  <c r="N6289" i="4"/>
  <c r="O6289" i="4" s="1"/>
  <c r="N6288" i="4"/>
  <c r="O6288" i="4" s="1"/>
  <c r="N6287" i="4"/>
  <c r="O6287" i="4" s="1"/>
  <c r="N6286" i="4"/>
  <c r="O6286" i="4" s="1"/>
  <c r="N6285" i="4"/>
  <c r="O6285" i="4" s="1"/>
  <c r="N6284" i="4"/>
  <c r="O6284" i="4" s="1"/>
  <c r="N6283" i="4"/>
  <c r="O6283" i="4" s="1"/>
  <c r="N6282" i="4"/>
  <c r="O6282" i="4" s="1"/>
  <c r="N6281" i="4"/>
  <c r="O6281" i="4" s="1"/>
  <c r="N6280" i="4"/>
  <c r="O6280" i="4" s="1"/>
  <c r="N6279" i="4"/>
  <c r="O6279" i="4" s="1"/>
  <c r="N6278" i="4"/>
  <c r="O6278" i="4" s="1"/>
  <c r="N6277" i="4"/>
  <c r="O6277" i="4" s="1"/>
  <c r="N6276" i="4"/>
  <c r="O6276" i="4" s="1"/>
  <c r="N6275" i="4"/>
  <c r="O6275" i="4" s="1"/>
  <c r="N6274" i="4"/>
  <c r="O6274" i="4" s="1"/>
  <c r="N6273" i="4"/>
  <c r="O6273" i="4" s="1"/>
  <c r="N6272" i="4"/>
  <c r="O6272" i="4" s="1"/>
  <c r="N6271" i="4"/>
  <c r="O6271" i="4" s="1"/>
  <c r="N6270" i="4"/>
  <c r="O6270" i="4" s="1"/>
  <c r="N6269" i="4"/>
  <c r="O6269" i="4" s="1"/>
  <c r="N6268" i="4"/>
  <c r="O6268" i="4" s="1"/>
  <c r="N6267" i="4"/>
  <c r="O6267" i="4" s="1"/>
  <c r="N6266" i="4"/>
  <c r="O6266" i="4" s="1"/>
  <c r="N6265" i="4"/>
  <c r="O6265" i="4" s="1"/>
  <c r="N6264" i="4"/>
  <c r="O6264" i="4" s="1"/>
  <c r="N6263" i="4"/>
  <c r="O6263" i="4" s="1"/>
  <c r="N6262" i="4"/>
  <c r="O6262" i="4" s="1"/>
  <c r="N6261" i="4"/>
  <c r="O6261" i="4" s="1"/>
  <c r="N6260" i="4"/>
  <c r="O6260" i="4" s="1"/>
  <c r="N6259" i="4"/>
  <c r="O6259" i="4" s="1"/>
  <c r="N6257" i="4"/>
  <c r="O6257" i="4" s="1"/>
  <c r="N6256" i="4"/>
  <c r="O6256" i="4" s="1"/>
  <c r="N6255" i="4"/>
  <c r="O6255" i="4" s="1"/>
  <c r="N6254" i="4"/>
  <c r="O6254" i="4" s="1"/>
  <c r="N6253" i="4"/>
  <c r="O6253" i="4" s="1"/>
  <c r="N6252" i="4"/>
  <c r="O6252" i="4" s="1"/>
  <c r="N6251" i="4"/>
  <c r="O6251" i="4" s="1"/>
  <c r="N6250" i="4"/>
  <c r="O6250" i="4" s="1"/>
  <c r="N6249" i="4"/>
  <c r="O6249" i="4" s="1"/>
  <c r="N6248" i="4"/>
  <c r="O6248" i="4" s="1"/>
  <c r="N6247" i="4"/>
  <c r="O6247" i="4" s="1"/>
  <c r="N6246" i="4"/>
  <c r="O6246" i="4" s="1"/>
  <c r="N6245" i="4"/>
  <c r="O6245" i="4" s="1"/>
  <c r="N6244" i="4"/>
  <c r="O6244" i="4" s="1"/>
  <c r="N6243" i="4"/>
  <c r="O6243" i="4" s="1"/>
  <c r="N6242" i="4"/>
  <c r="O6242" i="4" s="1"/>
  <c r="N6241" i="4"/>
  <c r="O6241" i="4" s="1"/>
  <c r="N6240" i="4"/>
  <c r="O6240" i="4" s="1"/>
  <c r="N6239" i="4"/>
  <c r="O6239" i="4" s="1"/>
  <c r="N6238" i="4"/>
  <c r="O6238" i="4" s="1"/>
  <c r="N6237" i="4"/>
  <c r="O6237" i="4" s="1"/>
  <c r="N6236" i="4"/>
  <c r="O6236" i="4" s="1"/>
  <c r="N6235" i="4"/>
  <c r="O6235" i="4" s="1"/>
  <c r="N6228" i="4"/>
  <c r="O6228" i="4" s="1"/>
  <c r="N6220" i="4"/>
  <c r="O6220" i="4" s="1"/>
  <c r="N6212" i="4"/>
  <c r="O6212" i="4" s="1"/>
  <c r="N6209" i="4"/>
  <c r="O6209" i="4" s="1"/>
  <c r="N6202" i="4"/>
  <c r="O6202" i="4" s="1"/>
  <c r="N6201" i="4"/>
  <c r="O6201" i="4" s="1"/>
  <c r="N5675" i="4"/>
  <c r="O5675" i="4" s="1"/>
  <c r="N5674" i="4"/>
  <c r="O5674" i="4" s="1"/>
  <c r="N5673" i="4"/>
  <c r="O5673" i="4" s="1"/>
  <c r="N5672" i="4"/>
  <c r="O5672" i="4" s="1"/>
  <c r="N5671" i="4"/>
  <c r="O5671" i="4" s="1"/>
  <c r="N5670" i="4"/>
  <c r="O5670" i="4" s="1"/>
  <c r="N5669" i="4"/>
  <c r="O5669" i="4" s="1"/>
  <c r="N5668" i="4"/>
  <c r="O5668" i="4" s="1"/>
  <c r="N5667" i="4"/>
  <c r="O5667" i="4" s="1"/>
  <c r="N5666" i="4"/>
  <c r="O5666" i="4" s="1"/>
  <c r="N5665" i="4"/>
  <c r="O5665" i="4" s="1"/>
  <c r="N5664" i="4"/>
  <c r="O5664" i="4" s="1"/>
  <c r="N5663" i="4"/>
  <c r="O5663" i="4" s="1"/>
  <c r="N5662" i="4"/>
  <c r="O5662" i="4" s="1"/>
  <c r="N5661" i="4"/>
  <c r="O5661" i="4" s="1"/>
  <c r="N5660" i="4"/>
  <c r="O5660" i="4" s="1"/>
  <c r="N5659" i="4"/>
  <c r="O5659" i="4" s="1"/>
  <c r="N5658" i="4"/>
  <c r="O5658" i="4" s="1"/>
  <c r="N5657" i="4"/>
  <c r="O5657" i="4" s="1"/>
  <c r="N5656" i="4"/>
  <c r="O5656" i="4" s="1"/>
  <c r="N5655" i="4"/>
  <c r="O5655" i="4" s="1"/>
  <c r="N5654" i="4"/>
  <c r="O5654" i="4" s="1"/>
  <c r="N5653" i="4"/>
  <c r="O5653" i="4" s="1"/>
  <c r="N5652" i="4"/>
  <c r="O5652" i="4" s="1"/>
  <c r="N5651" i="4"/>
  <c r="O5651" i="4" s="1"/>
  <c r="N5650" i="4"/>
  <c r="O5650" i="4" s="1"/>
  <c r="N5649" i="4"/>
  <c r="O5649" i="4" s="1"/>
  <c r="N5648" i="4"/>
  <c r="O5648" i="4" s="1"/>
  <c r="N5647" i="4"/>
  <c r="O5647" i="4" s="1"/>
  <c r="N5646" i="4"/>
  <c r="O5646" i="4" s="1"/>
  <c r="N5645" i="4"/>
  <c r="O5645" i="4" s="1"/>
  <c r="N5644" i="4"/>
  <c r="O5644" i="4" s="1"/>
  <c r="N5643" i="4"/>
  <c r="O5643" i="4" s="1"/>
  <c r="N5642" i="4"/>
  <c r="O5642" i="4" s="1"/>
  <c r="N5641" i="4"/>
  <c r="O5641" i="4" s="1"/>
  <c r="N5640" i="4"/>
  <c r="O5640" i="4" s="1"/>
  <c r="N5639" i="4"/>
  <c r="O5639" i="4" s="1"/>
  <c r="N5638" i="4"/>
  <c r="O5638" i="4" s="1"/>
  <c r="N5637" i="4"/>
  <c r="O5637" i="4" s="1"/>
  <c r="N5636" i="4"/>
  <c r="O5636" i="4" s="1"/>
  <c r="N5635" i="4"/>
  <c r="O5635" i="4" s="1"/>
  <c r="N5634" i="4"/>
  <c r="O5634" i="4" s="1"/>
  <c r="N5633" i="4"/>
  <c r="O5633" i="4" s="1"/>
  <c r="N5632" i="4"/>
  <c r="O5632" i="4" s="1"/>
  <c r="N5631" i="4"/>
  <c r="O5631" i="4" s="1"/>
  <c r="N5630" i="4"/>
  <c r="O5630" i="4" s="1"/>
  <c r="N5629" i="4"/>
  <c r="O5629" i="4" s="1"/>
  <c r="N5628" i="4"/>
  <c r="O5628" i="4" s="1"/>
  <c r="N5627" i="4"/>
  <c r="O5627" i="4" s="1"/>
  <c r="N5626" i="4"/>
  <c r="O5626" i="4" s="1"/>
  <c r="N5625" i="4"/>
  <c r="O5625" i="4" s="1"/>
  <c r="N5624" i="4"/>
  <c r="O5624" i="4" s="1"/>
  <c r="N5623" i="4"/>
  <c r="O5623" i="4" s="1"/>
  <c r="N5622" i="4"/>
  <c r="O5622" i="4" s="1"/>
  <c r="N5067" i="4"/>
  <c r="O5067" i="4" s="1"/>
  <c r="N5066" i="4"/>
  <c r="O5066" i="4" s="1"/>
  <c r="N5065" i="4"/>
  <c r="O5065" i="4" s="1"/>
  <c r="N5064" i="4"/>
  <c r="O5064" i="4" s="1"/>
  <c r="N5063" i="4"/>
  <c r="O5063" i="4" s="1"/>
  <c r="N5062" i="4"/>
  <c r="O5062" i="4" s="1"/>
  <c r="N5061" i="4"/>
  <c r="O5061" i="4" s="1"/>
  <c r="N5060" i="4"/>
  <c r="O5060" i="4" s="1"/>
  <c r="N5059" i="4"/>
  <c r="O5059" i="4" s="1"/>
  <c r="N5058" i="4"/>
  <c r="O5058" i="4" s="1"/>
  <c r="N5057" i="4"/>
  <c r="O5057" i="4" s="1"/>
  <c r="N5056" i="4"/>
  <c r="O5056" i="4" s="1"/>
  <c r="N5055" i="4"/>
  <c r="O5055" i="4" s="1"/>
  <c r="N5054" i="4"/>
  <c r="O5054" i="4" s="1"/>
  <c r="N5053" i="4"/>
  <c r="O5053" i="4" s="1"/>
  <c r="N5052" i="4"/>
  <c r="O5052" i="4" s="1"/>
  <c r="N5051" i="4"/>
  <c r="O5051" i="4" s="1"/>
  <c r="N5050" i="4"/>
  <c r="O5050" i="4" s="1"/>
  <c r="N5049" i="4"/>
  <c r="O5049" i="4" s="1"/>
  <c r="N5048" i="4"/>
  <c r="O5048" i="4" s="1"/>
  <c r="N5047" i="4"/>
  <c r="O5047" i="4" s="1"/>
  <c r="N5046" i="4"/>
  <c r="O5046" i="4" s="1"/>
  <c r="N5045" i="4"/>
  <c r="O5045" i="4" s="1"/>
  <c r="N5044" i="4"/>
  <c r="O5044" i="4" s="1"/>
  <c r="N5043" i="4"/>
  <c r="O5043" i="4" s="1"/>
  <c r="N5042" i="4"/>
  <c r="O5042" i="4" s="1"/>
  <c r="N5041" i="4"/>
  <c r="O5041" i="4" s="1"/>
  <c r="N5040" i="4"/>
  <c r="O5040" i="4" s="1"/>
  <c r="N5039" i="4"/>
  <c r="O5039" i="4" s="1"/>
  <c r="N5038" i="4"/>
  <c r="O5038" i="4" s="1"/>
  <c r="N5037" i="4"/>
  <c r="O5037" i="4" s="1"/>
  <c r="N5036" i="4"/>
  <c r="O5036" i="4" s="1"/>
  <c r="N5035" i="4"/>
  <c r="O5035" i="4" s="1"/>
  <c r="N5034" i="4"/>
  <c r="O5034" i="4" s="1"/>
  <c r="N5033" i="4"/>
  <c r="O5033" i="4" s="1"/>
  <c r="N5032" i="4"/>
  <c r="O5032" i="4" s="1"/>
  <c r="N5030" i="4"/>
  <c r="O5030" i="4" s="1"/>
  <c r="N5029" i="4"/>
  <c r="O5029" i="4" s="1"/>
  <c r="N5028" i="4"/>
  <c r="O5028" i="4" s="1"/>
  <c r="N5027" i="4"/>
  <c r="O5027" i="4" s="1"/>
  <c r="N5026" i="4"/>
  <c r="O5026" i="4" s="1"/>
  <c r="N5025" i="4"/>
  <c r="O5025" i="4" s="1"/>
  <c r="N5024" i="4"/>
  <c r="O5024" i="4" s="1"/>
  <c r="N5023" i="4"/>
  <c r="O5023" i="4" s="1"/>
  <c r="N5022" i="4"/>
  <c r="O5022" i="4" s="1"/>
  <c r="N5021" i="4"/>
  <c r="O5021" i="4" s="1"/>
  <c r="N5020" i="4"/>
  <c r="O5020" i="4" s="1"/>
  <c r="N5019" i="4"/>
  <c r="O5019" i="4" s="1"/>
  <c r="N5018" i="4"/>
  <c r="O5018" i="4" s="1"/>
  <c r="N5017" i="4"/>
  <c r="O5017" i="4" s="1"/>
  <c r="N5016" i="4"/>
  <c r="O5016" i="4" s="1"/>
  <c r="N5015" i="4"/>
  <c r="O5015" i="4" s="1"/>
  <c r="N5014" i="4"/>
  <c r="O5014" i="4" s="1"/>
  <c r="N5013" i="4"/>
  <c r="O5013" i="4" s="1"/>
  <c r="N5012" i="4"/>
  <c r="O5012" i="4" s="1"/>
  <c r="N5011" i="4"/>
  <c r="O5011" i="4" s="1"/>
  <c r="N4464" i="4"/>
  <c r="O4464" i="4" s="1"/>
  <c r="N4463" i="4"/>
  <c r="O4463" i="4" s="1"/>
  <c r="N4462" i="4"/>
  <c r="O4462" i="4" s="1"/>
  <c r="N4461" i="4"/>
  <c r="O4461" i="4" s="1"/>
  <c r="N4460" i="4"/>
  <c r="O4460" i="4" s="1"/>
  <c r="N4459" i="4"/>
  <c r="O4459" i="4" s="1"/>
  <c r="N4458" i="4"/>
  <c r="O4458" i="4" s="1"/>
  <c r="N4457" i="4"/>
  <c r="O4457" i="4" s="1"/>
  <c r="N4456" i="4"/>
  <c r="O4456" i="4" s="1"/>
  <c r="N4455" i="4"/>
  <c r="O4455" i="4" s="1"/>
  <c r="N4454" i="4"/>
  <c r="O4454" i="4" s="1"/>
  <c r="N4453" i="4"/>
  <c r="O4453" i="4" s="1"/>
  <c r="N4452" i="4"/>
  <c r="O4452" i="4" s="1"/>
  <c r="N4451" i="4"/>
  <c r="O4451" i="4" s="1"/>
  <c r="N4450" i="4"/>
  <c r="O4450" i="4" s="1"/>
  <c r="N4449" i="4"/>
  <c r="O4449" i="4" s="1"/>
  <c r="N4448" i="4"/>
  <c r="O4448" i="4" s="1"/>
  <c r="N4447" i="4"/>
  <c r="O4447" i="4" s="1"/>
  <c r="N4446" i="4"/>
  <c r="O4446" i="4" s="1"/>
  <c r="N4445" i="4"/>
  <c r="O4445" i="4" s="1"/>
  <c r="N4444" i="4"/>
  <c r="O4444" i="4" s="1"/>
  <c r="N4443" i="4"/>
  <c r="O4443" i="4" s="1"/>
  <c r="N4442" i="4"/>
  <c r="O4442" i="4" s="1"/>
  <c r="N4441" i="4"/>
  <c r="O4441" i="4" s="1"/>
  <c r="N4440" i="4"/>
  <c r="O4440" i="4" s="1"/>
  <c r="N4438" i="4"/>
  <c r="O4438" i="4" s="1"/>
  <c r="N4437" i="4"/>
  <c r="O4437" i="4" s="1"/>
  <c r="N4436" i="4"/>
  <c r="O4436" i="4" s="1"/>
  <c r="N4435" i="4"/>
  <c r="O4435" i="4" s="1"/>
  <c r="N4434" i="4"/>
  <c r="O4434" i="4" s="1"/>
  <c r="N4433" i="4"/>
  <c r="O4433" i="4" s="1"/>
  <c r="N4432" i="4"/>
  <c r="O4432" i="4" s="1"/>
  <c r="N4431" i="4"/>
  <c r="O4431" i="4" s="1"/>
  <c r="N4430" i="4"/>
  <c r="O4430" i="4" s="1"/>
  <c r="N4429" i="4"/>
  <c r="O4429" i="4" s="1"/>
  <c r="N4428" i="4"/>
  <c r="O4428" i="4" s="1"/>
  <c r="N4427" i="4"/>
  <c r="O4427" i="4" s="1"/>
  <c r="N4426" i="4"/>
  <c r="O4426" i="4" s="1"/>
  <c r="N3186" i="4"/>
  <c r="O3186" i="4" s="1"/>
  <c r="N3185" i="4"/>
  <c r="O3185" i="4" s="1"/>
  <c r="N3183" i="4"/>
  <c r="O3183" i="4" s="1"/>
  <c r="N3182" i="4"/>
  <c r="O3182" i="4" s="1"/>
  <c r="N3181" i="4"/>
  <c r="O3181" i="4" s="1"/>
  <c r="N3180" i="4"/>
  <c r="O3180" i="4" s="1"/>
  <c r="N3179" i="4"/>
  <c r="O3179" i="4" s="1"/>
  <c r="N3178" i="4"/>
  <c r="O3178" i="4" s="1"/>
  <c r="N3177" i="4"/>
  <c r="O3177" i="4" s="1"/>
  <c r="N3176" i="4"/>
  <c r="O3176" i="4" s="1"/>
  <c r="N3175" i="4"/>
  <c r="O3175" i="4" s="1"/>
  <c r="N3174" i="4"/>
  <c r="O3174" i="4" s="1"/>
  <c r="N3173" i="4"/>
  <c r="O3173" i="4" s="1"/>
  <c r="N3172" i="4"/>
  <c r="O3172" i="4" s="1"/>
  <c r="N3171" i="4"/>
  <c r="O3171" i="4" s="1"/>
  <c r="N3170" i="4"/>
  <c r="O3170" i="4" s="1"/>
  <c r="N3169" i="4"/>
  <c r="O3169" i="4" s="1"/>
  <c r="N3168" i="4"/>
  <c r="O3168" i="4" s="1"/>
  <c r="N3167" i="4"/>
  <c r="O3167" i="4" s="1"/>
  <c r="N3166" i="4"/>
  <c r="O3166" i="4" s="1"/>
  <c r="N3165" i="4"/>
  <c r="O3165" i="4" s="1"/>
  <c r="N3164" i="4"/>
  <c r="O3164" i="4" s="1"/>
  <c r="N3163" i="4"/>
  <c r="O3163" i="4" s="1"/>
  <c r="N3162" i="4"/>
  <c r="O3162" i="4" s="1"/>
  <c r="N3161" i="4"/>
  <c r="O3161" i="4" s="1"/>
  <c r="N3160" i="4"/>
  <c r="O3160" i="4" s="1"/>
  <c r="N3159" i="4"/>
  <c r="O3159" i="4" s="1"/>
  <c r="N3158" i="4"/>
  <c r="O3158" i="4" s="1"/>
  <c r="N3157" i="4"/>
  <c r="O3157" i="4" s="1"/>
  <c r="N3156" i="4"/>
  <c r="O3156" i="4" s="1"/>
  <c r="N3155" i="4"/>
  <c r="O3155" i="4" s="1"/>
  <c r="N3154" i="4"/>
  <c r="O3154" i="4" s="1"/>
  <c r="N3153" i="4"/>
  <c r="O3153" i="4" s="1"/>
  <c r="N3152" i="4"/>
  <c r="O3152" i="4" s="1"/>
  <c r="N3151" i="4"/>
  <c r="O3151" i="4" s="1"/>
  <c r="N3150" i="4"/>
  <c r="O3150" i="4" s="1"/>
  <c r="N3149" i="4"/>
  <c r="O3149" i="4" s="1"/>
  <c r="N3148" i="4"/>
  <c r="O3148" i="4" s="1"/>
  <c r="N3147" i="4"/>
  <c r="O3147" i="4" s="1"/>
  <c r="N3146" i="4"/>
  <c r="O3146" i="4" s="1"/>
  <c r="N3145" i="4"/>
  <c r="O3145" i="4" s="1"/>
  <c r="N3144" i="4"/>
  <c r="O3144" i="4" s="1"/>
  <c r="N3143" i="4"/>
  <c r="O3143" i="4" s="1"/>
  <c r="N3142" i="4"/>
  <c r="O3142" i="4" s="1"/>
  <c r="N3140" i="4"/>
  <c r="O3140" i="4" s="1"/>
  <c r="N3139" i="4"/>
  <c r="O3139" i="4" s="1"/>
  <c r="N3138" i="4"/>
  <c r="O3138" i="4" s="1"/>
  <c r="N3137" i="4"/>
  <c r="O3137" i="4" s="1"/>
  <c r="N3136" i="4"/>
  <c r="O3136" i="4" s="1"/>
  <c r="N3135" i="4"/>
  <c r="O3135" i="4" s="1"/>
  <c r="N3134" i="4"/>
  <c r="O3134" i="4" s="1"/>
  <c r="N3133" i="4"/>
  <c r="O3133" i="4" s="1"/>
  <c r="N3132" i="4"/>
  <c r="O3132" i="4" s="1"/>
  <c r="N3131" i="4"/>
  <c r="O3131" i="4" s="1"/>
  <c r="N3130" i="4"/>
  <c r="O3130" i="4" s="1"/>
  <c r="N3129" i="4"/>
  <c r="O3129" i="4" s="1"/>
  <c r="N3128" i="4"/>
  <c r="O3128" i="4" s="1"/>
  <c r="N3127" i="4"/>
  <c r="O3127" i="4" s="1"/>
  <c r="N3126" i="4"/>
  <c r="O3126" i="4" s="1"/>
  <c r="N3125" i="4"/>
  <c r="O3125" i="4" s="1"/>
  <c r="N3124" i="4"/>
  <c r="O3124" i="4" s="1"/>
  <c r="N3123" i="4"/>
  <c r="O3123" i="4" s="1"/>
  <c r="N2522" i="4"/>
  <c r="O2522" i="4" s="1"/>
  <c r="N2521" i="4"/>
  <c r="O2521" i="4" s="1"/>
  <c r="N2520" i="4"/>
  <c r="O2520" i="4" s="1"/>
  <c r="N2519" i="4"/>
  <c r="O2519" i="4" s="1"/>
  <c r="N2518" i="4"/>
  <c r="O2518" i="4" s="1"/>
  <c r="N2517" i="4"/>
  <c r="O2517" i="4" s="1"/>
  <c r="N2516" i="4"/>
  <c r="O2516" i="4" s="1"/>
  <c r="N2515" i="4"/>
  <c r="O2515" i="4" s="1"/>
  <c r="N2514" i="4"/>
  <c r="O2514" i="4" s="1"/>
  <c r="N2513" i="4"/>
  <c r="O2513" i="4" s="1"/>
  <c r="N2512" i="4"/>
  <c r="O2512" i="4" s="1"/>
  <c r="N2511" i="4"/>
  <c r="O2511" i="4" s="1"/>
  <c r="N2510" i="4"/>
  <c r="O2510" i="4" s="1"/>
  <c r="N2509" i="4"/>
  <c r="O2509" i="4" s="1"/>
  <c r="N2508" i="4"/>
  <c r="O2508" i="4" s="1"/>
  <c r="N2507" i="4"/>
  <c r="O2507" i="4" s="1"/>
  <c r="N2506" i="4"/>
  <c r="O2506" i="4" s="1"/>
  <c r="N2505" i="4"/>
  <c r="O2505" i="4" s="1"/>
  <c r="N2504" i="4"/>
  <c r="O2504" i="4" s="1"/>
  <c r="N2503" i="4"/>
  <c r="O2503" i="4" s="1"/>
  <c r="N2502" i="4"/>
  <c r="O2502" i="4" s="1"/>
  <c r="N2501" i="4"/>
  <c r="O2501" i="4" s="1"/>
  <c r="N2500" i="4"/>
  <c r="O2500" i="4" s="1"/>
  <c r="N2499" i="4"/>
  <c r="O2499" i="4" s="1"/>
  <c r="N2498" i="4"/>
  <c r="O2498" i="4" s="1"/>
  <c r="N2497" i="4"/>
  <c r="O2497" i="4" s="1"/>
  <c r="N2496" i="4"/>
  <c r="O2496" i="4" s="1"/>
  <c r="N2495" i="4"/>
  <c r="O2495" i="4" s="1"/>
  <c r="N2494" i="4"/>
  <c r="O2494" i="4" s="1"/>
  <c r="N2493" i="4"/>
  <c r="O2493" i="4" s="1"/>
  <c r="N2492" i="4"/>
  <c r="O2492" i="4" s="1"/>
  <c r="N2491" i="4"/>
  <c r="O2491" i="4" s="1"/>
  <c r="N2490" i="4"/>
  <c r="O2490" i="4" s="1"/>
  <c r="N2489" i="4"/>
  <c r="O2489" i="4" s="1"/>
  <c r="N2488" i="4"/>
  <c r="O2488" i="4" s="1"/>
  <c r="N2487" i="4"/>
  <c r="O2487" i="4" s="1"/>
  <c r="N2486" i="4"/>
  <c r="O2486" i="4" s="1"/>
  <c r="N2485" i="4"/>
  <c r="O2485" i="4" s="1"/>
  <c r="N2484" i="4"/>
  <c r="O2484" i="4" s="1"/>
  <c r="N2483" i="4"/>
  <c r="O2483" i="4" s="1"/>
  <c r="N2482" i="4"/>
  <c r="O2482" i="4" s="1"/>
  <c r="N2481" i="4"/>
  <c r="O2481" i="4" s="1"/>
  <c r="N2480" i="4"/>
  <c r="O2480" i="4" s="1"/>
  <c r="N2479" i="4"/>
  <c r="O2479" i="4" s="1"/>
  <c r="N2478" i="4"/>
  <c r="O2478" i="4" s="1"/>
  <c r="N2477" i="4"/>
  <c r="O2477" i="4" s="1"/>
  <c r="N710" i="4"/>
  <c r="O710" i="4" s="1"/>
  <c r="N709" i="4"/>
  <c r="O709" i="4" s="1"/>
  <c r="N708" i="4"/>
  <c r="O708" i="4" s="1"/>
  <c r="N707" i="4"/>
  <c r="O707" i="4" s="1"/>
  <c r="N706" i="4"/>
  <c r="O706" i="4" s="1"/>
  <c r="N705" i="4"/>
  <c r="O705" i="4" s="1"/>
  <c r="N704" i="4"/>
  <c r="O704" i="4" s="1"/>
  <c r="N703" i="4"/>
  <c r="O703" i="4" s="1"/>
  <c r="N702" i="4"/>
  <c r="O702" i="4" s="1"/>
  <c r="N701" i="4"/>
  <c r="O701" i="4" s="1"/>
  <c r="N700" i="4"/>
  <c r="O700" i="4" s="1"/>
  <c r="N699" i="4"/>
  <c r="O699" i="4" s="1"/>
  <c r="N698" i="4"/>
  <c r="O698" i="4" s="1"/>
  <c r="N697" i="4"/>
  <c r="O697" i="4" s="1"/>
  <c r="N696" i="4"/>
  <c r="O696" i="4" s="1"/>
  <c r="N695" i="4"/>
  <c r="O695" i="4" s="1"/>
  <c r="N694" i="4"/>
  <c r="O694" i="4" s="1"/>
  <c r="N693" i="4"/>
  <c r="O693" i="4" s="1"/>
  <c r="N692" i="4"/>
  <c r="O692" i="4" s="1"/>
  <c r="N691" i="4"/>
  <c r="O691" i="4" s="1"/>
  <c r="N690" i="4"/>
  <c r="O690" i="4" s="1"/>
  <c r="N689" i="4"/>
  <c r="O689" i="4" s="1"/>
  <c r="N688" i="4"/>
  <c r="O688" i="4" s="1"/>
  <c r="N687" i="4"/>
  <c r="O687" i="4" s="1"/>
  <c r="N686" i="4"/>
  <c r="O686" i="4" s="1"/>
  <c r="N685" i="4"/>
  <c r="O685" i="4" s="1"/>
  <c r="N684" i="4"/>
  <c r="O684" i="4" s="1"/>
  <c r="N683" i="4"/>
  <c r="O683" i="4" s="1"/>
  <c r="N682" i="4"/>
  <c r="O682" i="4" s="1"/>
  <c r="N681" i="4"/>
  <c r="O681" i="4" s="1"/>
  <c r="N680" i="4"/>
  <c r="O680" i="4" s="1"/>
  <c r="N679" i="4"/>
  <c r="O679" i="4" s="1"/>
  <c r="N678" i="4"/>
  <c r="O678" i="4" s="1"/>
  <c r="N677" i="4"/>
  <c r="O677" i="4" s="1"/>
  <c r="N676" i="4"/>
  <c r="O676" i="4" s="1"/>
  <c r="N675" i="4"/>
  <c r="O675" i="4" s="1"/>
  <c r="N674" i="4"/>
  <c r="O674" i="4" s="1"/>
  <c r="N673" i="4"/>
  <c r="O673" i="4" s="1"/>
  <c r="N672" i="4"/>
  <c r="O672" i="4" s="1"/>
  <c r="N671" i="4"/>
  <c r="O671" i="4" s="1"/>
  <c r="N670" i="4"/>
  <c r="O670" i="4" s="1"/>
  <c r="N669" i="4"/>
  <c r="O669" i="4" s="1"/>
  <c r="N668" i="4"/>
  <c r="O668" i="4" s="1"/>
  <c r="N667" i="4"/>
  <c r="O667" i="4" s="1"/>
  <c r="N666" i="4"/>
  <c r="O666" i="4" s="1"/>
  <c r="N665" i="4"/>
  <c r="O665" i="4" s="1"/>
  <c r="N6767" i="4"/>
  <c r="O6767" i="4" s="1"/>
  <c r="N6748" i="4"/>
  <c r="O6748" i="4" s="1"/>
  <c r="N6747" i="4"/>
  <c r="O6747" i="4" s="1"/>
  <c r="N6740" i="4"/>
  <c r="O6740" i="4" s="1"/>
  <c r="N6726" i="4"/>
  <c r="O6726" i="4" s="1"/>
  <c r="N6718" i="4"/>
  <c r="O6718" i="4" s="1"/>
  <c r="N6711" i="4"/>
  <c r="O6711" i="4" s="1"/>
  <c r="N6704" i="4"/>
  <c r="O6704" i="4" s="1"/>
  <c r="N6697" i="4"/>
  <c r="O6697" i="4" s="1"/>
  <c r="N6691" i="4"/>
  <c r="O6691" i="4" s="1"/>
  <c r="N6690" i="4"/>
  <c r="O6690" i="4" s="1"/>
  <c r="N6689" i="4"/>
  <c r="O6689" i="4" s="1"/>
  <c r="N6688" i="4"/>
  <c r="O6688" i="4" s="1"/>
  <c r="N6683" i="4"/>
  <c r="O6683" i="4" s="1"/>
  <c r="N6512" i="4"/>
  <c r="O6512" i="4" s="1"/>
  <c r="N6499" i="4"/>
  <c r="O6499" i="4" s="1"/>
  <c r="N6498" i="4"/>
  <c r="O6498" i="4" s="1"/>
  <c r="N6483" i="4"/>
  <c r="O6483" i="4" s="1"/>
  <c r="N6482" i="4"/>
  <c r="O6482" i="4" s="1"/>
  <c r="N6481" i="4"/>
  <c r="O6481" i="4" s="1"/>
  <c r="N6474" i="4"/>
  <c r="O6474" i="4" s="1"/>
  <c r="N6462" i="4"/>
  <c r="O6462" i="4" s="1"/>
  <c r="N6453" i="4"/>
  <c r="O6453" i="4" s="1"/>
  <c r="N6440" i="4"/>
  <c r="O6440" i="4" s="1"/>
  <c r="N6426" i="4"/>
  <c r="O6426" i="4" s="1"/>
  <c r="N6419" i="4"/>
  <c r="O6419" i="4" s="1"/>
  <c r="N6418" i="4"/>
  <c r="O6418" i="4" s="1"/>
  <c r="N6405" i="4"/>
  <c r="O6405" i="4" s="1"/>
  <c r="N6397" i="4"/>
  <c r="O6397" i="4" s="1"/>
  <c r="N6396" i="4"/>
  <c r="O6396" i="4" s="1"/>
  <c r="N6382" i="4"/>
  <c r="O6382" i="4" s="1"/>
  <c r="N6381" i="4"/>
  <c r="O6381" i="4" s="1"/>
  <c r="N6367" i="4"/>
  <c r="O6367" i="4" s="1"/>
  <c r="N6366" i="4"/>
  <c r="O6366" i="4" s="1"/>
  <c r="N6344" i="4"/>
  <c r="O6344" i="4" s="1"/>
  <c r="N6336" i="4"/>
  <c r="O6336" i="4" s="1"/>
  <c r="N6321" i="4"/>
  <c r="O6321" i="4" s="1"/>
  <c r="N6320" i="4"/>
  <c r="O6320" i="4" s="1"/>
  <c r="N6307" i="4"/>
  <c r="O6307" i="4" s="1"/>
  <c r="N6306" i="4"/>
  <c r="O6306" i="4" s="1"/>
  <c r="N6233" i="4"/>
  <c r="O6233" i="4" s="1"/>
  <c r="N6232" i="4"/>
  <c r="O6232" i="4" s="1"/>
  <c r="N6231" i="4"/>
  <c r="O6231" i="4" s="1"/>
  <c r="N6208" i="4"/>
  <c r="O6208" i="4" s="1"/>
  <c r="N6200" i="4"/>
  <c r="O6200" i="4" s="1"/>
  <c r="N6199" i="4"/>
  <c r="O6199" i="4" s="1"/>
  <c r="N6759" i="4"/>
  <c r="O6759" i="4" s="1"/>
  <c r="N6752" i="4"/>
  <c r="O6752" i="4" s="1"/>
  <c r="N6736" i="4"/>
  <c r="O6736" i="4" s="1"/>
  <c r="N6729" i="4"/>
  <c r="O6729" i="4" s="1"/>
  <c r="N6722" i="4"/>
  <c r="O6722" i="4" s="1"/>
  <c r="N6714" i="4"/>
  <c r="O6714" i="4" s="1"/>
  <c r="N6706" i="4"/>
  <c r="O6706" i="4" s="1"/>
  <c r="N6699" i="4"/>
  <c r="O6699" i="4" s="1"/>
  <c r="N6681" i="4"/>
  <c r="O6681" i="4" s="1"/>
  <c r="N6517" i="4"/>
  <c r="O6517" i="4" s="1"/>
  <c r="N6516" i="4"/>
  <c r="O6516" i="4" s="1"/>
  <c r="N6509" i="4"/>
  <c r="O6509" i="4" s="1"/>
  <c r="N6502" i="4"/>
  <c r="O6502" i="4" s="1"/>
  <c r="N6487" i="4"/>
  <c r="O6487" i="4" s="1"/>
  <c r="N6480" i="4"/>
  <c r="O6480" i="4" s="1"/>
  <c r="N6472" i="4"/>
  <c r="O6472" i="4" s="1"/>
  <c r="N6471" i="4"/>
  <c r="O6471" i="4" s="1"/>
  <c r="N6457" i="4"/>
  <c r="O6457" i="4" s="1"/>
  <c r="N6449" i="4"/>
  <c r="O6449" i="4" s="1"/>
  <c r="N6442" i="4"/>
  <c r="O6442" i="4" s="1"/>
  <c r="N6434" i="4"/>
  <c r="O6434" i="4" s="1"/>
  <c r="N6432" i="4"/>
  <c r="O6432" i="4" s="1"/>
  <c r="N6430" i="4"/>
  <c r="O6430" i="4" s="1"/>
  <c r="N6422" i="4"/>
  <c r="O6422" i="4" s="1"/>
  <c r="N6415" i="4"/>
  <c r="O6415" i="4" s="1"/>
  <c r="N6399" i="4"/>
  <c r="O6399" i="4" s="1"/>
  <c r="N6392" i="4"/>
  <c r="O6392" i="4" s="1"/>
  <c r="N6384" i="4"/>
  <c r="O6384" i="4" s="1"/>
  <c r="N6377" i="4"/>
  <c r="O6377" i="4" s="1"/>
  <c r="N6369" i="4"/>
  <c r="O6369" i="4" s="1"/>
  <c r="N6362" i="4"/>
  <c r="O6362" i="4" s="1"/>
  <c r="N6348" i="4"/>
  <c r="O6348" i="4" s="1"/>
  <c r="N6332" i="4"/>
  <c r="O6332" i="4" s="1"/>
  <c r="N6325" i="4"/>
  <c r="O6325" i="4" s="1"/>
  <c r="N6317" i="4"/>
  <c r="O6317" i="4" s="1"/>
  <c r="N6309" i="4"/>
  <c r="O6309" i="4" s="1"/>
  <c r="N6302" i="4"/>
  <c r="O6302" i="4" s="1"/>
  <c r="N6301" i="4"/>
  <c r="O6301" i="4" s="1"/>
  <c r="N6294" i="4"/>
  <c r="O6294" i="4" s="1"/>
  <c r="N6205" i="4"/>
  <c r="O6205" i="4" s="1"/>
  <c r="N6197" i="4"/>
  <c r="O6197" i="4" s="1"/>
  <c r="N6757" i="4"/>
  <c r="O6757" i="4" s="1"/>
  <c r="N6756" i="4"/>
  <c r="O6756" i="4" s="1"/>
  <c r="N6749" i="4"/>
  <c r="O6749" i="4" s="1"/>
  <c r="N6742" i="4"/>
  <c r="O6742" i="4" s="1"/>
  <c r="N6741" i="4"/>
  <c r="O6741" i="4" s="1"/>
  <c r="N6734" i="4"/>
  <c r="O6734" i="4" s="1"/>
  <c r="N6733" i="4"/>
  <c r="O6733" i="4" s="1"/>
  <c r="N6725" i="4"/>
  <c r="O6725" i="4" s="1"/>
  <c r="N6717" i="4"/>
  <c r="O6717" i="4" s="1"/>
  <c r="N6710" i="4"/>
  <c r="O6710" i="4" s="1"/>
  <c r="N6696" i="4"/>
  <c r="O6696" i="4" s="1"/>
  <c r="N6695" i="4"/>
  <c r="O6695" i="4" s="1"/>
  <c r="N6684" i="4"/>
  <c r="O6684" i="4" s="1"/>
  <c r="N6514" i="4"/>
  <c r="O6514" i="4" s="1"/>
  <c r="N6513" i="4"/>
  <c r="O6513" i="4" s="1"/>
  <c r="N6506" i="4"/>
  <c r="O6506" i="4" s="1"/>
  <c r="N6505" i="4"/>
  <c r="O6505" i="4" s="1"/>
  <c r="N6504" i="4"/>
  <c r="O6504" i="4" s="1"/>
  <c r="N6497" i="4"/>
  <c r="O6497" i="4" s="1"/>
  <c r="N6476" i="4"/>
  <c r="O6476" i="4" s="1"/>
  <c r="N6475" i="4"/>
  <c r="O6475" i="4" s="1"/>
  <c r="N6454" i="4"/>
  <c r="O6454" i="4" s="1"/>
  <c r="N6447" i="4"/>
  <c r="O6447" i="4" s="1"/>
  <c r="N6446" i="4"/>
  <c r="O6446" i="4" s="1"/>
  <c r="N6439" i="4"/>
  <c r="O6439" i="4" s="1"/>
  <c r="N6433" i="4"/>
  <c r="O6433" i="4" s="1"/>
  <c r="N6425" i="4"/>
  <c r="O6425" i="4" s="1"/>
  <c r="N6412" i="4"/>
  <c r="O6412" i="4" s="1"/>
  <c r="N6411" i="4"/>
  <c r="O6411" i="4" s="1"/>
  <c r="N6404" i="4"/>
  <c r="O6404" i="4" s="1"/>
  <c r="N6389" i="4"/>
  <c r="O6389" i="4" s="1"/>
  <c r="N6388" i="4"/>
  <c r="O6388" i="4" s="1"/>
  <c r="N6375" i="4"/>
  <c r="O6375" i="4" s="1"/>
  <c r="N6374" i="4"/>
  <c r="O6374" i="4" s="1"/>
  <c r="N6365" i="4"/>
  <c r="O6365" i="4" s="1"/>
  <c r="N6352" i="4"/>
  <c r="O6352" i="4" s="1"/>
  <c r="N6343" i="4"/>
  <c r="O6343" i="4" s="1"/>
  <c r="N6342" i="4"/>
  <c r="O6342" i="4" s="1"/>
  <c r="N6337" i="4"/>
  <c r="O6337" i="4" s="1"/>
  <c r="N6335" i="4"/>
  <c r="O6335" i="4" s="1"/>
  <c r="N6314" i="4"/>
  <c r="O6314" i="4" s="1"/>
  <c r="N6313" i="4"/>
  <c r="O6313" i="4" s="1"/>
  <c r="N6312" i="4"/>
  <c r="O6312" i="4" s="1"/>
  <c r="N6305" i="4"/>
  <c r="O6305" i="4" s="1"/>
  <c r="N6227" i="4"/>
  <c r="O6227" i="4" s="1"/>
  <c r="N6219" i="4"/>
  <c r="O6219" i="4" s="1"/>
  <c r="N6218" i="4"/>
  <c r="O6218" i="4" s="1"/>
  <c r="N6207" i="4"/>
  <c r="O6207" i="4" s="1"/>
  <c r="N6768" i="4"/>
  <c r="O6768" i="4" s="1"/>
  <c r="N6758" i="4"/>
  <c r="O6758" i="4" s="1"/>
  <c r="N6735" i="4"/>
  <c r="O6735" i="4" s="1"/>
  <c r="N6727" i="4"/>
  <c r="O6727" i="4" s="1"/>
  <c r="N6712" i="4"/>
  <c r="O6712" i="4" s="1"/>
  <c r="N6705" i="4"/>
  <c r="O6705" i="4" s="1"/>
  <c r="N6698" i="4"/>
  <c r="O6698" i="4" s="1"/>
  <c r="N6692" i="4"/>
  <c r="O6692" i="4" s="1"/>
  <c r="N6685" i="4"/>
  <c r="O6685" i="4" s="1"/>
  <c r="N6522" i="4"/>
  <c r="O6522" i="4" s="1"/>
  <c r="N6521" i="4"/>
  <c r="O6521" i="4" s="1"/>
  <c r="N6520" i="4"/>
  <c r="O6520" i="4" s="1"/>
  <c r="N6519" i="4"/>
  <c r="O6519" i="4" s="1"/>
  <c r="N6511" i="4"/>
  <c r="O6511" i="4" s="1"/>
  <c r="N6492" i="4"/>
  <c r="O6492" i="4" s="1"/>
  <c r="N6491" i="4"/>
  <c r="O6491" i="4" s="1"/>
  <c r="N6490" i="4"/>
  <c r="O6490" i="4" s="1"/>
  <c r="N6484" i="4"/>
  <c r="O6484" i="4" s="1"/>
  <c r="N6469" i="4"/>
  <c r="O6469" i="4" s="1"/>
  <c r="N6468" i="4"/>
  <c r="O6468" i="4" s="1"/>
  <c r="N6467" i="4"/>
  <c r="O6467" i="4" s="1"/>
  <c r="N6461" i="4"/>
  <c r="O6461" i="4" s="1"/>
  <c r="N6460" i="4"/>
  <c r="O6460" i="4" s="1"/>
  <c r="N6452" i="4"/>
  <c r="O6452" i="4" s="1"/>
  <c r="N6445" i="4"/>
  <c r="O6445" i="4" s="1"/>
  <c r="N6438" i="4"/>
  <c r="O6438" i="4" s="1"/>
  <c r="N6437" i="4"/>
  <c r="O6437" i="4" s="1"/>
  <c r="N6431" i="4"/>
  <c r="O6431" i="4" s="1"/>
  <c r="N6429" i="4"/>
  <c r="O6429" i="4" s="1"/>
  <c r="N6424" i="4"/>
  <c r="O6424" i="4" s="1"/>
  <c r="N6417" i="4"/>
  <c r="O6417" i="4" s="1"/>
  <c r="N6410" i="4"/>
  <c r="O6410" i="4" s="1"/>
  <c r="N6403" i="4"/>
  <c r="O6403" i="4" s="1"/>
  <c r="N6395" i="4"/>
  <c r="O6395" i="4" s="1"/>
  <c r="N6387" i="4"/>
  <c r="O6387" i="4" s="1"/>
  <c r="N6380" i="4"/>
  <c r="O6380" i="4" s="1"/>
  <c r="N6360" i="4"/>
  <c r="O6360" i="4" s="1"/>
  <c r="N6359" i="4"/>
  <c r="O6359" i="4" s="1"/>
  <c r="N6358" i="4"/>
  <c r="O6358" i="4" s="1"/>
  <c r="N6353" i="4"/>
  <c r="O6353" i="4" s="1"/>
  <c r="N6351" i="4"/>
  <c r="O6351" i="4" s="1"/>
  <c r="N6329" i="4"/>
  <c r="O6329" i="4" s="1"/>
  <c r="N6328" i="4"/>
  <c r="O6328" i="4" s="1"/>
  <c r="N6327" i="4"/>
  <c r="O6327" i="4" s="1"/>
  <c r="N6319" i="4"/>
  <c r="O6319" i="4" s="1"/>
  <c r="N6299" i="4"/>
  <c r="O6299" i="4" s="1"/>
  <c r="N6298" i="4"/>
  <c r="O6298" i="4" s="1"/>
  <c r="N6297" i="4"/>
  <c r="O6297" i="4" s="1"/>
  <c r="N6226" i="4"/>
  <c r="O6226" i="4" s="1"/>
  <c r="N6225" i="4"/>
  <c r="O6225" i="4" s="1"/>
  <c r="N6224" i="4"/>
  <c r="O6224" i="4" s="1"/>
  <c r="N6223" i="4"/>
  <c r="O6223" i="4" s="1"/>
  <c r="N6216" i="4"/>
  <c r="O6216" i="4" s="1"/>
  <c r="N6215" i="4"/>
  <c r="O6215" i="4" s="1"/>
  <c r="N6214" i="4"/>
  <c r="O6214" i="4" s="1"/>
  <c r="N6206" i="4"/>
  <c r="O6206" i="4" s="1"/>
  <c r="N6198" i="4"/>
  <c r="O6198" i="4" s="1"/>
  <c r="N6769" i="4"/>
  <c r="O6769" i="4" s="1"/>
  <c r="N6766" i="4"/>
  <c r="O6766" i="4" s="1"/>
  <c r="N6765" i="4"/>
  <c r="O6765" i="4" s="1"/>
  <c r="N6760" i="4"/>
  <c r="O6760" i="4" s="1"/>
  <c r="N6753" i="4"/>
  <c r="O6753" i="4" s="1"/>
  <c r="N6746" i="4"/>
  <c r="O6746" i="4" s="1"/>
  <c r="N6737" i="4"/>
  <c r="O6737" i="4" s="1"/>
  <c r="N6730" i="4"/>
  <c r="O6730" i="4" s="1"/>
  <c r="N6723" i="4"/>
  <c r="O6723" i="4" s="1"/>
  <c r="N6715" i="4"/>
  <c r="O6715" i="4" s="1"/>
  <c r="N6707" i="4"/>
  <c r="O6707" i="4" s="1"/>
  <c r="N6700" i="4"/>
  <c r="O6700" i="4" s="1"/>
  <c r="N6682" i="4"/>
  <c r="O6682" i="4" s="1"/>
  <c r="N6518" i="4"/>
  <c r="O6518" i="4" s="1"/>
  <c r="N6510" i="4"/>
  <c r="O6510" i="4" s="1"/>
  <c r="N6503" i="4"/>
  <c r="O6503" i="4" s="1"/>
  <c r="N6496" i="4"/>
  <c r="O6496" i="4" s="1"/>
  <c r="N6495" i="4"/>
  <c r="O6495" i="4" s="1"/>
  <c r="N6494" i="4"/>
  <c r="O6494" i="4" s="1"/>
  <c r="N6493" i="4"/>
  <c r="O6493" i="4" s="1"/>
  <c r="N6486" i="4"/>
  <c r="O6486" i="4" s="1"/>
  <c r="N6479" i="4"/>
  <c r="O6479" i="4" s="1"/>
  <c r="N6464" i="4"/>
  <c r="O6464" i="4" s="1"/>
  <c r="N6463" i="4"/>
  <c r="O6463" i="4" s="1"/>
  <c r="N6456" i="4"/>
  <c r="O6456" i="4" s="1"/>
  <c r="N6448" i="4"/>
  <c r="O6448" i="4" s="1"/>
  <c r="N6441" i="4"/>
  <c r="O6441" i="4" s="1"/>
  <c r="N6423" i="4"/>
  <c r="O6423" i="4" s="1"/>
  <c r="N6416" i="4"/>
  <c r="O6416" i="4" s="1"/>
  <c r="N6409" i="4"/>
  <c r="O6409" i="4" s="1"/>
  <c r="N6400" i="4"/>
  <c r="O6400" i="4" s="1"/>
  <c r="N6393" i="4"/>
  <c r="O6393" i="4" s="1"/>
  <c r="N6385" i="4"/>
  <c r="O6385" i="4" s="1"/>
  <c r="N6378" i="4"/>
  <c r="O6378" i="4" s="1"/>
  <c r="N6370" i="4"/>
  <c r="O6370" i="4" s="1"/>
  <c r="N6363" i="4"/>
  <c r="O6363" i="4" s="1"/>
  <c r="N6355" i="4"/>
  <c r="O6355" i="4" s="1"/>
  <c r="N6354" i="4"/>
  <c r="O6354" i="4" s="1"/>
  <c r="N6339" i="4"/>
  <c r="O6339" i="4" s="1"/>
  <c r="N6338" i="4"/>
  <c r="O6338" i="4" s="1"/>
  <c r="N6331" i="4"/>
  <c r="O6331" i="4" s="1"/>
  <c r="N6324" i="4"/>
  <c r="O6324" i="4" s="1"/>
  <c r="N6316" i="4"/>
  <c r="O6316" i="4" s="1"/>
  <c r="N6308" i="4"/>
  <c r="O6308" i="4" s="1"/>
  <c r="N6300" i="4"/>
  <c r="O6300" i="4" s="1"/>
  <c r="N6293" i="4"/>
  <c r="O6293" i="4" s="1"/>
  <c r="N6234" i="4"/>
  <c r="O6234" i="4" s="1"/>
  <c r="N6213" i="4"/>
  <c r="O6213" i="4" s="1"/>
  <c r="N6204" i="4"/>
  <c r="O6204" i="4" s="1"/>
  <c r="N6196" i="4"/>
  <c r="O6196" i="4" s="1"/>
  <c r="N81" i="4"/>
  <c r="O81" i="4" s="1"/>
  <c r="K3" i="4"/>
  <c r="L81" i="4"/>
  <c r="N387" i="4"/>
  <c r="O387" i="4" s="1"/>
  <c r="N388" i="4"/>
  <c r="O388" i="4" s="1"/>
  <c r="N389" i="4"/>
  <c r="O389" i="4" s="1"/>
  <c r="N390" i="4"/>
  <c r="O390" i="4" s="1"/>
  <c r="N391" i="4"/>
  <c r="O391" i="4" s="1"/>
  <c r="N392" i="4"/>
  <c r="O392" i="4" s="1"/>
  <c r="N393" i="4"/>
  <c r="O393" i="4" s="1"/>
  <c r="N394" i="4"/>
  <c r="O394" i="4" s="1"/>
  <c r="N395" i="4"/>
  <c r="O395" i="4" s="1"/>
  <c r="N396" i="4"/>
  <c r="O396" i="4" s="1"/>
  <c r="N397" i="4"/>
  <c r="O397" i="4" s="1"/>
  <c r="N398" i="4"/>
  <c r="O398" i="4" s="1"/>
  <c r="N399" i="4"/>
  <c r="O399" i="4" s="1"/>
  <c r="N400" i="4"/>
  <c r="O400" i="4" s="1"/>
  <c r="N401" i="4"/>
  <c r="O401" i="4" s="1"/>
  <c r="N402" i="4"/>
  <c r="O402" i="4" s="1"/>
  <c r="N403" i="4"/>
  <c r="O403" i="4" s="1"/>
  <c r="N404" i="4"/>
  <c r="O404" i="4" s="1"/>
  <c r="N405" i="4"/>
  <c r="O405" i="4" s="1"/>
  <c r="N406" i="4"/>
  <c r="O406" i="4" s="1"/>
  <c r="N407" i="4"/>
  <c r="O407" i="4" s="1"/>
  <c r="N408" i="4"/>
  <c r="O408" i="4" s="1"/>
  <c r="N409" i="4"/>
  <c r="O409" i="4" s="1"/>
  <c r="N410" i="4"/>
  <c r="O410" i="4" s="1"/>
  <c r="N411" i="4"/>
  <c r="O411" i="4" s="1"/>
  <c r="N412" i="4"/>
  <c r="O412" i="4" s="1"/>
  <c r="N7822" i="4"/>
  <c r="O7822" i="4" s="1"/>
  <c r="N7826" i="4"/>
  <c r="O7826" i="4" s="1"/>
  <c r="N7827" i="4"/>
  <c r="O7827" i="4" s="1"/>
  <c r="N7829" i="4"/>
  <c r="O7829" i="4" s="1"/>
  <c r="N7830" i="4"/>
  <c r="O7830" i="4" s="1"/>
  <c r="N7831" i="4"/>
  <c r="O7831" i="4" s="1"/>
  <c r="N7840" i="4"/>
  <c r="O7840" i="4" s="1"/>
  <c r="N7850" i="4"/>
  <c r="O7850" i="4" s="1"/>
  <c r="N7851" i="4"/>
  <c r="O7851" i="4" s="1"/>
  <c r="N7852" i="4"/>
  <c r="O7852" i="4" s="1"/>
  <c r="N7853" i="4"/>
  <c r="O7853" i="4" s="1"/>
  <c r="N7887" i="4"/>
  <c r="O7887" i="4" s="1"/>
  <c r="N515" i="4"/>
  <c r="O515" i="4" s="1"/>
  <c r="N514" i="4"/>
  <c r="O514" i="4" s="1"/>
  <c r="N513" i="4"/>
  <c r="O513" i="4" s="1"/>
  <c r="N512" i="4"/>
  <c r="O512" i="4" s="1"/>
  <c r="N511" i="4"/>
  <c r="O511" i="4" s="1"/>
  <c r="N510" i="4"/>
  <c r="O510" i="4" s="1"/>
  <c r="N2253" i="4"/>
  <c r="O2253" i="4" s="1"/>
  <c r="N509" i="4"/>
  <c r="O509" i="4" s="1"/>
  <c r="N2252" i="4"/>
  <c r="O2252" i="4" s="1"/>
  <c r="N508" i="4"/>
  <c r="O508" i="4" s="1"/>
  <c r="N2251" i="4"/>
  <c r="O2251" i="4" s="1"/>
  <c r="N2250" i="4"/>
  <c r="O2250" i="4" s="1"/>
  <c r="N506" i="4"/>
  <c r="O506" i="4" s="1"/>
  <c r="N2249" i="4"/>
  <c r="O2249" i="4" s="1"/>
  <c r="N505" i="4"/>
  <c r="O505" i="4" s="1"/>
  <c r="N2248" i="4"/>
  <c r="O2248" i="4" s="1"/>
  <c r="N504" i="4"/>
  <c r="O504" i="4" s="1"/>
  <c r="N2247" i="4"/>
  <c r="O2247" i="4" s="1"/>
  <c r="N503" i="4"/>
  <c r="O503" i="4" s="1"/>
  <c r="N2246" i="4"/>
  <c r="O2246" i="4" s="1"/>
  <c r="N502" i="4"/>
  <c r="O502" i="4" s="1"/>
  <c r="N2245" i="4"/>
  <c r="O2245" i="4" s="1"/>
  <c r="N501" i="4"/>
  <c r="O501" i="4" s="1"/>
  <c r="N2244" i="4"/>
  <c r="O2244" i="4" s="1"/>
  <c r="N500" i="4"/>
  <c r="O500" i="4" s="1"/>
  <c r="N2243" i="4"/>
  <c r="O2243" i="4" s="1"/>
  <c r="N499" i="4"/>
  <c r="O499" i="4" s="1"/>
  <c r="N2242" i="4"/>
  <c r="O2242" i="4" s="1"/>
  <c r="N498" i="4"/>
  <c r="O498" i="4" s="1"/>
  <c r="N2241" i="4"/>
  <c r="O2241" i="4" s="1"/>
  <c r="N497" i="4"/>
  <c r="O497" i="4" s="1"/>
  <c r="N2240" i="4"/>
  <c r="O2240" i="4" s="1"/>
  <c r="N496" i="4"/>
  <c r="O496" i="4" s="1"/>
  <c r="N2239" i="4"/>
  <c r="O2239" i="4" s="1"/>
  <c r="N495" i="4"/>
  <c r="O495" i="4" s="1"/>
  <c r="N2238" i="4"/>
  <c r="O2238" i="4" s="1"/>
  <c r="N494" i="4"/>
  <c r="O494" i="4" s="1"/>
  <c r="N2237" i="4"/>
  <c r="O2237" i="4" s="1"/>
  <c r="N493" i="4"/>
  <c r="O493" i="4" s="1"/>
  <c r="N2236" i="4"/>
  <c r="O2236" i="4" s="1"/>
  <c r="N492" i="4"/>
  <c r="O492" i="4" s="1"/>
  <c r="N2235" i="4"/>
  <c r="O2235" i="4" s="1"/>
  <c r="N491" i="4"/>
  <c r="O491" i="4" s="1"/>
  <c r="N2234" i="4"/>
  <c r="O2234" i="4" s="1"/>
  <c r="N490" i="4"/>
  <c r="O490" i="4" s="1"/>
  <c r="N2233" i="4"/>
  <c r="O2233" i="4" s="1"/>
  <c r="N489" i="4"/>
  <c r="O489" i="4" s="1"/>
  <c r="N2232" i="4"/>
  <c r="O2232" i="4" s="1"/>
  <c r="N488" i="4"/>
  <c r="O488" i="4" s="1"/>
  <c r="N2231" i="4"/>
  <c r="O2231" i="4" s="1"/>
  <c r="N487" i="4"/>
  <c r="O487" i="4" s="1"/>
  <c r="N2230" i="4"/>
  <c r="O2230" i="4" s="1"/>
  <c r="N486" i="4"/>
  <c r="O486" i="4" s="1"/>
  <c r="N2229" i="4"/>
  <c r="O2229" i="4" s="1"/>
  <c r="N485" i="4"/>
  <c r="O485" i="4" s="1"/>
  <c r="N2228" i="4"/>
  <c r="O2228" i="4" s="1"/>
  <c r="N484" i="4"/>
  <c r="O484" i="4" s="1"/>
  <c r="N2227" i="4"/>
  <c r="O2227" i="4" s="1"/>
  <c r="N483" i="4"/>
  <c r="O483" i="4" s="1"/>
  <c r="N2226" i="4"/>
  <c r="O2226" i="4" s="1"/>
  <c r="N482" i="4"/>
  <c r="O482" i="4" s="1"/>
  <c r="N2225" i="4"/>
  <c r="O2225" i="4" s="1"/>
  <c r="N481" i="4"/>
  <c r="O481" i="4" s="1"/>
  <c r="N2224" i="4"/>
  <c r="O2224" i="4" s="1"/>
  <c r="N480" i="4"/>
  <c r="O480" i="4" s="1"/>
  <c r="N2223" i="4"/>
  <c r="O2223" i="4" s="1"/>
  <c r="N479" i="4"/>
  <c r="O479" i="4" s="1"/>
  <c r="N2222" i="4"/>
  <c r="O2222" i="4" s="1"/>
  <c r="N478" i="4"/>
  <c r="O478" i="4" s="1"/>
  <c r="N2221" i="4"/>
  <c r="O2221" i="4" s="1"/>
  <c r="N477" i="4"/>
  <c r="O477" i="4" s="1"/>
  <c r="N2220" i="4"/>
  <c r="O2220" i="4" s="1"/>
  <c r="N476" i="4"/>
  <c r="O476" i="4" s="1"/>
  <c r="N2219" i="4"/>
  <c r="O2219" i="4" s="1"/>
  <c r="N475" i="4"/>
  <c r="O475" i="4" s="1"/>
  <c r="N2218" i="4"/>
  <c r="O2218" i="4" s="1"/>
  <c r="N474" i="4"/>
  <c r="O474" i="4" s="1"/>
  <c r="N2217" i="4"/>
  <c r="O2217" i="4" s="1"/>
  <c r="N473" i="4"/>
  <c r="O473" i="4" s="1"/>
  <c r="N2216" i="4"/>
  <c r="O2216" i="4" s="1"/>
  <c r="N472" i="4"/>
  <c r="O472" i="4" s="1"/>
  <c r="N2215" i="4"/>
  <c r="O2215" i="4" s="1"/>
  <c r="N471" i="4"/>
  <c r="O471" i="4" s="1"/>
  <c r="N2214" i="4"/>
  <c r="O2214" i="4" s="1"/>
  <c r="N470" i="4"/>
  <c r="O470" i="4" s="1"/>
  <c r="N2213" i="4"/>
  <c r="O2213" i="4" s="1"/>
  <c r="N469" i="4"/>
  <c r="O469" i="4" s="1"/>
  <c r="N2212" i="4"/>
  <c r="O2212" i="4" s="1"/>
  <c r="N468" i="4"/>
  <c r="O468" i="4" s="1"/>
  <c r="N2211" i="4"/>
  <c r="O2211" i="4" s="1"/>
  <c r="N467" i="4"/>
  <c r="O467" i="4" s="1"/>
  <c r="N2210" i="4"/>
  <c r="O2210" i="4" s="1"/>
  <c r="N466" i="4"/>
  <c r="O466" i="4" s="1"/>
  <c r="N2209" i="4"/>
  <c r="O2209" i="4" s="1"/>
  <c r="N465" i="4"/>
  <c r="O465" i="4" s="1"/>
  <c r="N2208" i="4"/>
  <c r="O2208" i="4" s="1"/>
  <c r="N464" i="4"/>
  <c r="O464" i="4" s="1"/>
  <c r="N2207" i="4"/>
  <c r="O2207" i="4" s="1"/>
  <c r="N463" i="4"/>
  <c r="O463" i="4" s="1"/>
  <c r="N2206" i="4"/>
  <c r="O2206" i="4" s="1"/>
  <c r="N462" i="4"/>
  <c r="O462" i="4" s="1"/>
  <c r="N2205" i="4"/>
  <c r="O2205" i="4" s="1"/>
  <c r="N3107" i="4"/>
  <c r="O3107" i="4" s="1"/>
  <c r="N2204" i="4"/>
  <c r="O2204" i="4" s="1"/>
  <c r="N460" i="4"/>
  <c r="O460" i="4" s="1"/>
  <c r="N2203" i="4"/>
  <c r="O2203" i="4" s="1"/>
  <c r="N459" i="4"/>
  <c r="O459" i="4" s="1"/>
  <c r="N2202" i="4"/>
  <c r="O2202" i="4" s="1"/>
  <c r="N458" i="4"/>
  <c r="O458" i="4" s="1"/>
  <c r="N2201" i="4"/>
  <c r="O2201" i="4" s="1"/>
  <c r="N457" i="4"/>
  <c r="O457" i="4" s="1"/>
  <c r="N2200" i="4"/>
  <c r="O2200" i="4" s="1"/>
  <c r="N456" i="4"/>
  <c r="O456" i="4" s="1"/>
  <c r="N2199" i="4"/>
  <c r="O2199" i="4" s="1"/>
  <c r="N455" i="4"/>
  <c r="O455" i="4" s="1"/>
  <c r="N2198" i="4"/>
  <c r="O2198" i="4" s="1"/>
  <c r="N454" i="4"/>
  <c r="O454" i="4" s="1"/>
  <c r="N2197" i="4"/>
  <c r="O2197" i="4" s="1"/>
  <c r="N453" i="4"/>
  <c r="O453" i="4" s="1"/>
  <c r="N2196" i="4"/>
  <c r="O2196" i="4" s="1"/>
  <c r="N452" i="4"/>
  <c r="O452" i="4" s="1"/>
  <c r="N2195" i="4"/>
  <c r="O2195" i="4" s="1"/>
  <c r="N451" i="4"/>
  <c r="O451" i="4" s="1"/>
  <c r="N2194" i="4"/>
  <c r="O2194" i="4" s="1"/>
  <c r="N450" i="4"/>
  <c r="O450" i="4" s="1"/>
  <c r="N2193" i="4"/>
  <c r="O2193" i="4" s="1"/>
  <c r="N449" i="4"/>
  <c r="O449" i="4" s="1"/>
  <c r="N2192" i="4"/>
  <c r="O2192" i="4" s="1"/>
  <c r="N448" i="4"/>
  <c r="O448" i="4" s="1"/>
  <c r="N2191" i="4"/>
  <c r="O2191" i="4" s="1"/>
  <c r="N447" i="4"/>
  <c r="O447" i="4" s="1"/>
  <c r="N2190" i="4"/>
  <c r="O2190" i="4" s="1"/>
  <c r="N446" i="4"/>
  <c r="O446" i="4" s="1"/>
  <c r="N2189" i="4"/>
  <c r="O2189" i="4" s="1"/>
  <c r="N445" i="4"/>
  <c r="O445" i="4" s="1"/>
  <c r="N2188" i="4"/>
  <c r="O2188" i="4" s="1"/>
  <c r="N444" i="4"/>
  <c r="O444" i="4" s="1"/>
  <c r="N2187" i="4"/>
  <c r="O2187" i="4" s="1"/>
  <c r="N443" i="4"/>
  <c r="O443" i="4" s="1"/>
  <c r="N2186" i="4"/>
  <c r="O2186" i="4" s="1"/>
  <c r="N442" i="4"/>
  <c r="O442" i="4" s="1"/>
  <c r="N2185" i="4"/>
  <c r="O2185" i="4" s="1"/>
  <c r="N441" i="4"/>
  <c r="O441" i="4" s="1"/>
  <c r="N2184" i="4"/>
  <c r="O2184" i="4" s="1"/>
  <c r="N440" i="4"/>
  <c r="O440" i="4" s="1"/>
  <c r="N2183" i="4"/>
  <c r="O2183" i="4" s="1"/>
  <c r="N439" i="4"/>
  <c r="O439" i="4" s="1"/>
  <c r="N2182" i="4"/>
  <c r="O2182" i="4" s="1"/>
  <c r="N438" i="4"/>
  <c r="O438" i="4" s="1"/>
  <c r="N2181" i="4"/>
  <c r="O2181" i="4" s="1"/>
  <c r="N437" i="4"/>
  <c r="O437" i="4" s="1"/>
  <c r="N2180" i="4"/>
  <c r="O2180" i="4" s="1"/>
  <c r="N436" i="4"/>
  <c r="O436" i="4" s="1"/>
  <c r="N2179" i="4"/>
  <c r="O2179" i="4" s="1"/>
  <c r="N435" i="4"/>
  <c r="O435" i="4" s="1"/>
  <c r="N2178" i="4"/>
  <c r="O2178" i="4" s="1"/>
  <c r="N434" i="4"/>
  <c r="O434" i="4" s="1"/>
  <c r="N433" i="4"/>
  <c r="O433" i="4" s="1"/>
  <c r="N432" i="4"/>
  <c r="O432" i="4" s="1"/>
  <c r="N431" i="4"/>
  <c r="O431" i="4" s="1"/>
  <c r="N430" i="4"/>
  <c r="O430" i="4" s="1"/>
  <c r="N507" i="4"/>
  <c r="O507" i="4" s="1"/>
  <c r="N1383" i="4"/>
  <c r="O1383" i="4" s="1"/>
  <c r="N1382" i="4"/>
  <c r="O1382" i="4" s="1"/>
  <c r="N1381" i="4"/>
  <c r="O1381" i="4" s="1"/>
  <c r="N1380" i="4"/>
  <c r="O1380" i="4" s="1"/>
  <c r="N1379" i="4"/>
  <c r="O1379" i="4" s="1"/>
  <c r="N1378" i="4"/>
  <c r="O1378" i="4" s="1"/>
  <c r="N1377" i="4"/>
  <c r="O1377" i="4" s="1"/>
  <c r="N1376" i="4"/>
  <c r="O1376" i="4" s="1"/>
  <c r="N1375" i="4"/>
  <c r="O1375" i="4" s="1"/>
  <c r="N1374" i="4"/>
  <c r="O1374" i="4" s="1"/>
  <c r="N1373" i="4"/>
  <c r="O1373" i="4" s="1"/>
  <c r="N1372" i="4"/>
  <c r="O1372" i="4" s="1"/>
  <c r="N1371" i="4"/>
  <c r="O1371" i="4" s="1"/>
  <c r="N1370" i="4"/>
  <c r="O1370" i="4" s="1"/>
  <c r="N1369" i="4"/>
  <c r="O1369" i="4" s="1"/>
  <c r="N1368" i="4"/>
  <c r="O1368" i="4" s="1"/>
  <c r="N1367" i="4"/>
  <c r="O1367" i="4" s="1"/>
  <c r="N1366" i="4"/>
  <c r="O1366" i="4" s="1"/>
  <c r="N1365" i="4"/>
  <c r="O1365" i="4" s="1"/>
  <c r="N2593" i="4"/>
  <c r="O2593" i="4" s="1"/>
  <c r="N1364" i="4"/>
  <c r="O1364" i="4" s="1"/>
  <c r="N2594" i="4"/>
  <c r="O2594" i="4" s="1"/>
  <c r="N1363" i="4"/>
  <c r="O1363" i="4" s="1"/>
  <c r="N2595" i="4"/>
  <c r="O2595" i="4" s="1"/>
  <c r="N1362" i="4"/>
  <c r="O1362" i="4" s="1"/>
  <c r="N2596" i="4"/>
  <c r="O2596" i="4" s="1"/>
  <c r="N1361" i="4"/>
  <c r="O1361" i="4" s="1"/>
  <c r="N2597" i="4"/>
  <c r="O2597" i="4" s="1"/>
  <c r="N1360" i="4"/>
  <c r="O1360" i="4" s="1"/>
  <c r="N2598" i="4"/>
  <c r="O2598" i="4" s="1"/>
  <c r="N1359" i="4"/>
  <c r="O1359" i="4" s="1"/>
  <c r="N2599" i="4"/>
  <c r="O2599" i="4" s="1"/>
  <c r="N1358" i="4"/>
  <c r="O1358" i="4" s="1"/>
  <c r="N2600" i="4"/>
  <c r="O2600" i="4" s="1"/>
  <c r="N1357" i="4"/>
  <c r="O1357" i="4" s="1"/>
  <c r="N2601" i="4"/>
  <c r="O2601" i="4" s="1"/>
  <c r="N1356" i="4"/>
  <c r="O1356" i="4" s="1"/>
  <c r="N2602" i="4"/>
  <c r="O2602" i="4" s="1"/>
  <c r="N1355" i="4"/>
  <c r="O1355" i="4" s="1"/>
  <c r="N2603" i="4"/>
  <c r="O2603" i="4" s="1"/>
  <c r="N1354" i="4"/>
  <c r="O1354" i="4" s="1"/>
  <c r="N2604" i="4"/>
  <c r="O2604" i="4" s="1"/>
  <c r="N1353" i="4"/>
  <c r="O1353" i="4" s="1"/>
  <c r="N2605" i="4"/>
  <c r="O2605" i="4" s="1"/>
  <c r="N1352" i="4"/>
  <c r="O1352" i="4" s="1"/>
  <c r="N2606" i="4"/>
  <c r="O2606" i="4" s="1"/>
  <c r="N1351" i="4"/>
  <c r="O1351" i="4" s="1"/>
  <c r="N2607" i="4"/>
  <c r="O2607" i="4" s="1"/>
  <c r="N1350" i="4"/>
  <c r="O1350" i="4" s="1"/>
  <c r="N2608" i="4"/>
  <c r="O2608" i="4" s="1"/>
  <c r="N1349" i="4"/>
  <c r="O1349" i="4" s="1"/>
  <c r="N2609" i="4"/>
  <c r="O2609" i="4" s="1"/>
  <c r="N1348" i="4"/>
  <c r="O1348" i="4" s="1"/>
  <c r="N2610" i="4"/>
  <c r="O2610" i="4" s="1"/>
  <c r="N1347" i="4"/>
  <c r="O1347" i="4" s="1"/>
  <c r="N2611" i="4"/>
  <c r="O2611" i="4" s="1"/>
  <c r="N1346" i="4"/>
  <c r="O1346" i="4" s="1"/>
  <c r="N2612" i="4"/>
  <c r="O2612" i="4" s="1"/>
  <c r="N1345" i="4"/>
  <c r="O1345" i="4" s="1"/>
  <c r="N2613" i="4"/>
  <c r="O2613" i="4" s="1"/>
  <c r="N1344" i="4"/>
  <c r="O1344" i="4" s="1"/>
  <c r="N2614" i="4"/>
  <c r="O2614" i="4" s="1"/>
  <c r="N1343" i="4"/>
  <c r="O1343" i="4" s="1"/>
  <c r="N2615" i="4"/>
  <c r="O2615" i="4" s="1"/>
  <c r="N1342" i="4"/>
  <c r="O1342" i="4" s="1"/>
  <c r="N2616" i="4"/>
  <c r="O2616" i="4" s="1"/>
  <c r="N1341" i="4"/>
  <c r="O1341" i="4" s="1"/>
  <c r="N2617" i="4"/>
  <c r="O2617" i="4" s="1"/>
  <c r="N1340" i="4"/>
  <c r="O1340" i="4" s="1"/>
  <c r="N2618" i="4"/>
  <c r="O2618" i="4" s="1"/>
  <c r="N1339" i="4"/>
  <c r="O1339" i="4" s="1"/>
  <c r="N2619" i="4"/>
  <c r="O2619" i="4" s="1"/>
  <c r="N1338" i="4"/>
  <c r="O1338" i="4" s="1"/>
  <c r="N2620" i="4"/>
  <c r="O2620" i="4" s="1"/>
  <c r="N1337" i="4"/>
  <c r="O1337" i="4" s="1"/>
  <c r="N2621" i="4"/>
  <c r="O2621" i="4" s="1"/>
  <c r="N1336" i="4"/>
  <c r="O1336" i="4" s="1"/>
  <c r="N2622" i="4"/>
  <c r="O2622" i="4" s="1"/>
  <c r="N1335" i="4"/>
  <c r="O1335" i="4" s="1"/>
  <c r="N2623" i="4"/>
  <c r="O2623" i="4" s="1"/>
  <c r="N1334" i="4"/>
  <c r="O1334" i="4" s="1"/>
  <c r="N2624" i="4"/>
  <c r="O2624" i="4" s="1"/>
  <c r="N1333" i="4"/>
  <c r="O1333" i="4" s="1"/>
  <c r="N2625" i="4"/>
  <c r="O2625" i="4" s="1"/>
  <c r="N1332" i="4"/>
  <c r="O1332" i="4" s="1"/>
  <c r="N2626" i="4"/>
  <c r="O2626" i="4" s="1"/>
  <c r="N1331" i="4"/>
  <c r="O1331" i="4" s="1"/>
  <c r="N2627" i="4"/>
  <c r="O2627" i="4" s="1"/>
  <c r="N1330" i="4"/>
  <c r="O1330" i="4" s="1"/>
  <c r="N2628" i="4"/>
  <c r="O2628" i="4" s="1"/>
  <c r="N1329" i="4"/>
  <c r="O1329" i="4" s="1"/>
  <c r="N2629" i="4"/>
  <c r="O2629" i="4" s="1"/>
  <c r="N1328" i="4"/>
  <c r="O1328" i="4" s="1"/>
  <c r="N2630" i="4"/>
  <c r="O2630" i="4" s="1"/>
  <c r="N1327" i="4"/>
  <c r="O1327" i="4" s="1"/>
  <c r="N2631" i="4"/>
  <c r="O2631" i="4" s="1"/>
  <c r="N1326" i="4"/>
  <c r="O1326" i="4" s="1"/>
  <c r="N2632" i="4"/>
  <c r="O2632" i="4" s="1"/>
  <c r="N1325" i="4"/>
  <c r="O1325" i="4" s="1"/>
  <c r="N2633" i="4"/>
  <c r="O2633" i="4" s="1"/>
  <c r="N1324" i="4"/>
  <c r="O1324" i="4" s="1"/>
  <c r="N2634" i="4"/>
  <c r="O2634" i="4" s="1"/>
  <c r="N1323" i="4"/>
  <c r="O1323" i="4" s="1"/>
  <c r="N2635" i="4"/>
  <c r="O2635" i="4" s="1"/>
  <c r="N1322" i="4"/>
  <c r="O1322" i="4" s="1"/>
  <c r="N2636" i="4"/>
  <c r="O2636" i="4" s="1"/>
  <c r="N1321" i="4"/>
  <c r="O1321" i="4" s="1"/>
  <c r="N2637" i="4"/>
  <c r="O2637" i="4" s="1"/>
  <c r="N1320" i="4"/>
  <c r="O1320" i="4" s="1"/>
  <c r="N2638" i="4"/>
  <c r="O2638" i="4" s="1"/>
  <c r="N1319" i="4"/>
  <c r="O1319" i="4" s="1"/>
  <c r="N2639" i="4"/>
  <c r="O2639" i="4" s="1"/>
  <c r="N1318" i="4"/>
  <c r="O1318" i="4" s="1"/>
  <c r="N2640" i="4"/>
  <c r="O2640" i="4" s="1"/>
  <c r="N1317" i="4"/>
  <c r="O1317" i="4" s="1"/>
  <c r="N2641" i="4"/>
  <c r="O2641" i="4" s="1"/>
  <c r="N1316" i="4"/>
  <c r="O1316" i="4" s="1"/>
  <c r="N2642" i="4"/>
  <c r="O2642" i="4" s="1"/>
  <c r="N1315" i="4"/>
  <c r="O1315" i="4" s="1"/>
  <c r="N2643" i="4"/>
  <c r="O2643" i="4" s="1"/>
  <c r="N1314" i="4"/>
  <c r="O1314" i="4" s="1"/>
  <c r="N2644" i="4"/>
  <c r="O2644" i="4" s="1"/>
  <c r="N1313" i="4"/>
  <c r="O1313" i="4" s="1"/>
  <c r="N2645" i="4"/>
  <c r="O2645" i="4" s="1"/>
  <c r="N1312" i="4"/>
  <c r="O1312" i="4" s="1"/>
  <c r="N2646" i="4"/>
  <c r="O2646" i="4" s="1"/>
  <c r="N1311" i="4"/>
  <c r="O1311" i="4" s="1"/>
  <c r="N2647" i="4"/>
  <c r="O2647" i="4" s="1"/>
  <c r="N1310" i="4"/>
  <c r="O1310" i="4" s="1"/>
  <c r="N2648" i="4"/>
  <c r="O2648" i="4" s="1"/>
  <c r="N1309" i="4"/>
  <c r="O1309" i="4" s="1"/>
  <c r="N2649" i="4"/>
  <c r="O2649" i="4" s="1"/>
  <c r="N1308" i="4"/>
  <c r="O1308" i="4" s="1"/>
  <c r="N2650" i="4"/>
  <c r="O2650" i="4" s="1"/>
  <c r="N1307" i="4"/>
  <c r="O1307" i="4" s="1"/>
  <c r="N2651" i="4"/>
  <c r="O2651" i="4" s="1"/>
  <c r="N1306" i="4"/>
  <c r="O1306" i="4" s="1"/>
  <c r="N2652" i="4"/>
  <c r="O2652" i="4" s="1"/>
  <c r="N1305" i="4"/>
  <c r="O1305" i="4" s="1"/>
  <c r="N2653" i="4"/>
  <c r="O2653" i="4" s="1"/>
  <c r="N1304" i="4"/>
  <c r="O1304" i="4" s="1"/>
  <c r="N2654" i="4"/>
  <c r="O2654" i="4" s="1"/>
  <c r="N1303" i="4"/>
  <c r="O1303" i="4" s="1"/>
  <c r="N2655" i="4"/>
  <c r="O2655" i="4" s="1"/>
  <c r="N1302" i="4"/>
  <c r="O1302" i="4" s="1"/>
  <c r="N2656" i="4"/>
  <c r="O2656" i="4" s="1"/>
  <c r="N1301" i="4"/>
  <c r="O1301" i="4" s="1"/>
  <c r="N2657" i="4"/>
  <c r="O2657" i="4" s="1"/>
  <c r="N1300" i="4"/>
  <c r="O1300" i="4" s="1"/>
  <c r="N2658" i="4"/>
  <c r="O2658" i="4" s="1"/>
  <c r="N1299" i="4"/>
  <c r="O1299" i="4" s="1"/>
  <c r="N2659" i="4"/>
  <c r="O2659" i="4" s="1"/>
  <c r="N1298" i="4"/>
  <c r="O1298" i="4" s="1"/>
  <c r="N2660" i="4"/>
  <c r="O2660" i="4" s="1"/>
  <c r="N1297" i="4"/>
  <c r="O1297" i="4" s="1"/>
  <c r="N2661" i="4"/>
  <c r="O2661" i="4" s="1"/>
  <c r="N1296" i="4"/>
  <c r="O1296" i="4" s="1"/>
  <c r="N2662" i="4"/>
  <c r="O2662" i="4" s="1"/>
  <c r="N1295" i="4"/>
  <c r="O1295" i="4" s="1"/>
  <c r="N2663" i="4"/>
  <c r="O2663" i="4" s="1"/>
  <c r="N1294" i="4"/>
  <c r="O1294" i="4" s="1"/>
  <c r="N2664" i="4"/>
  <c r="O2664" i="4" s="1"/>
  <c r="N1293" i="4"/>
  <c r="O1293" i="4" s="1"/>
  <c r="N2665" i="4"/>
  <c r="O2665" i="4" s="1"/>
  <c r="N1292" i="4"/>
  <c r="O1292" i="4" s="1"/>
  <c r="N2666" i="4"/>
  <c r="O2666" i="4" s="1"/>
  <c r="N1291" i="4"/>
  <c r="O1291" i="4" s="1"/>
  <c r="N2667" i="4"/>
  <c r="O2667" i="4" s="1"/>
  <c r="N3541" i="4"/>
  <c r="O3541" i="4" s="1"/>
  <c r="N2668" i="4"/>
  <c r="O2668" i="4" s="1"/>
  <c r="N3542" i="4"/>
  <c r="O3542" i="4" s="1"/>
  <c r="N2669" i="4"/>
  <c r="O2669" i="4" s="1"/>
  <c r="N3543" i="4"/>
  <c r="O3543" i="4" s="1"/>
  <c r="N2670" i="4"/>
  <c r="O2670" i="4" s="1"/>
  <c r="N3544" i="4"/>
  <c r="O3544" i="4" s="1"/>
  <c r="N2671" i="4"/>
  <c r="O2671" i="4" s="1"/>
  <c r="N3545" i="4"/>
  <c r="O3545" i="4" s="1"/>
  <c r="N2672" i="4"/>
  <c r="O2672" i="4" s="1"/>
  <c r="N3546" i="4"/>
  <c r="O3546" i="4" s="1"/>
  <c r="N2673" i="4"/>
  <c r="O2673" i="4" s="1"/>
  <c r="N3547" i="4"/>
  <c r="O3547" i="4" s="1"/>
  <c r="N2674" i="4"/>
  <c r="O2674" i="4" s="1"/>
  <c r="N3548" i="4"/>
  <c r="O3548" i="4" s="1"/>
  <c r="N2675" i="4"/>
  <c r="O2675" i="4" s="1"/>
  <c r="N3549" i="4"/>
  <c r="O3549" i="4" s="1"/>
  <c r="N2676" i="4"/>
  <c r="O2676" i="4" s="1"/>
  <c r="N3550" i="4"/>
  <c r="O3550" i="4" s="1"/>
  <c r="N2677" i="4"/>
  <c r="O2677" i="4" s="1"/>
  <c r="N3551" i="4"/>
  <c r="O3551" i="4" s="1"/>
  <c r="N2678" i="4"/>
  <c r="O2678" i="4" s="1"/>
  <c r="N3552" i="4"/>
  <c r="O3552" i="4" s="1"/>
  <c r="N2679" i="4"/>
  <c r="O2679" i="4" s="1"/>
  <c r="N3553" i="4"/>
  <c r="O3553" i="4" s="1"/>
  <c r="N2680" i="4"/>
  <c r="O2680" i="4" s="1"/>
  <c r="N3554" i="4"/>
  <c r="O3554" i="4" s="1"/>
  <c r="N2681" i="4"/>
  <c r="O2681" i="4" s="1"/>
  <c r="N3555" i="4"/>
  <c r="O3555" i="4" s="1"/>
  <c r="N2682" i="4"/>
  <c r="O2682" i="4" s="1"/>
  <c r="N3556" i="4"/>
  <c r="O3556" i="4" s="1"/>
  <c r="N2683" i="4"/>
  <c r="O2683" i="4" s="1"/>
  <c r="N3122" i="4"/>
  <c r="O3122" i="4" s="1"/>
  <c r="N2684" i="4"/>
  <c r="O2684" i="4" s="1"/>
  <c r="N3121" i="4"/>
  <c r="O3121" i="4" s="1"/>
  <c r="N2685" i="4"/>
  <c r="O2685" i="4" s="1"/>
  <c r="N3120" i="4"/>
  <c r="O3120" i="4" s="1"/>
  <c r="N2686" i="4"/>
  <c r="O2686" i="4" s="1"/>
  <c r="N3119" i="4"/>
  <c r="O3119" i="4" s="1"/>
  <c r="N2687" i="4"/>
  <c r="O2687" i="4" s="1"/>
  <c r="N3118" i="4"/>
  <c r="O3118" i="4" s="1"/>
  <c r="N3117" i="4"/>
  <c r="O3117" i="4" s="1"/>
  <c r="N3116" i="4"/>
  <c r="O3116" i="4" s="1"/>
  <c r="N3115" i="4"/>
  <c r="O3115" i="4" s="1"/>
  <c r="N429" i="4"/>
  <c r="O429" i="4" s="1"/>
  <c r="N7899" i="4"/>
  <c r="O7899" i="4" s="1"/>
  <c r="N3114" i="4"/>
  <c r="O3114" i="4" s="1"/>
  <c r="N7898" i="4"/>
  <c r="O7898" i="4" s="1"/>
  <c r="N3113" i="4"/>
  <c r="O3113" i="4" s="1"/>
  <c r="N7897" i="4"/>
  <c r="O7897" i="4" s="1"/>
  <c r="N6" i="4"/>
  <c r="N7895" i="4"/>
  <c r="O7895" i="4" s="1"/>
  <c r="N7" i="4"/>
  <c r="O7" i="4" s="1"/>
  <c r="N7893" i="4"/>
  <c r="O7893" i="4" s="1"/>
  <c r="N8" i="4"/>
  <c r="O8" i="4" s="1"/>
  <c r="N7889" i="4"/>
  <c r="O7889" i="4" s="1"/>
  <c r="N9" i="4"/>
  <c r="O9" i="4" s="1"/>
  <c r="N7888" i="4"/>
  <c r="O7888" i="4" s="1"/>
  <c r="N10" i="4"/>
  <c r="O10" i="4" s="1"/>
  <c r="N7886" i="4"/>
  <c r="O7886" i="4" s="1"/>
  <c r="N11" i="4"/>
  <c r="O11" i="4" s="1"/>
  <c r="N7885" i="4"/>
  <c r="O7885" i="4" s="1"/>
  <c r="N12" i="4"/>
  <c r="O12" i="4" s="1"/>
  <c r="N7877" i="4"/>
  <c r="O7877" i="4" s="1"/>
  <c r="N13" i="4"/>
  <c r="O13" i="4" s="1"/>
  <c r="N7866" i="4"/>
  <c r="O7866" i="4" s="1"/>
  <c r="N14" i="4"/>
  <c r="O14" i="4" s="1"/>
  <c r="N7865" i="4"/>
  <c r="O7865" i="4" s="1"/>
  <c r="N15" i="4"/>
  <c r="O15" i="4" s="1"/>
  <c r="N7864" i="4"/>
  <c r="O7864" i="4" s="1"/>
  <c r="N16" i="4"/>
  <c r="O16" i="4" s="1"/>
  <c r="N7849" i="4"/>
  <c r="O7849" i="4" s="1"/>
  <c r="N3896" i="4"/>
  <c r="O3896" i="4" s="1"/>
  <c r="N7848" i="4"/>
  <c r="O7848" i="4" s="1"/>
  <c r="N3897" i="4"/>
  <c r="O3897" i="4" s="1"/>
  <c r="N3898" i="4"/>
  <c r="O3898" i="4" s="1"/>
  <c r="N3899" i="4"/>
  <c r="O3899" i="4" s="1"/>
  <c r="N3900" i="4"/>
  <c r="O3900" i="4" s="1"/>
  <c r="N3901" i="4"/>
  <c r="O3901" i="4" s="1"/>
  <c r="N3902" i="4"/>
  <c r="O3902" i="4" s="1"/>
  <c r="N3903" i="4"/>
  <c r="O3903" i="4" s="1"/>
  <c r="N3904" i="4"/>
  <c r="O3904" i="4" s="1"/>
  <c r="N3905" i="4"/>
  <c r="O3905" i="4" s="1"/>
  <c r="N3906" i="4"/>
  <c r="O3906" i="4" s="1"/>
  <c r="N3907" i="4"/>
  <c r="O3907" i="4" s="1"/>
  <c r="N3908" i="4"/>
  <c r="O3908" i="4" s="1"/>
  <c r="N3909" i="4"/>
  <c r="O3909" i="4" s="1"/>
  <c r="N3910" i="4"/>
  <c r="O3910" i="4" s="1"/>
  <c r="N3911" i="4"/>
  <c r="O3911" i="4" s="1"/>
  <c r="N3912" i="4"/>
  <c r="O3912" i="4" s="1"/>
  <c r="N3913" i="4"/>
  <c r="O3913" i="4" s="1"/>
  <c r="N3914" i="4"/>
  <c r="O3914" i="4" s="1"/>
  <c r="N3915" i="4"/>
  <c r="O3915" i="4" s="1"/>
  <c r="N3916" i="4"/>
  <c r="O3916" i="4" s="1"/>
  <c r="N3917" i="4"/>
  <c r="O3917" i="4" s="1"/>
  <c r="N3918" i="4"/>
  <c r="O3918" i="4" s="1"/>
  <c r="N3919" i="4"/>
  <c r="O3919" i="4" s="1"/>
  <c r="N3920" i="4"/>
  <c r="O3920" i="4" s="1"/>
  <c r="N3921" i="4"/>
  <c r="O3921" i="4" s="1"/>
  <c r="N3922" i="4"/>
  <c r="O3922" i="4" s="1"/>
  <c r="N3923" i="4"/>
  <c r="O3923" i="4" s="1"/>
  <c r="N3924" i="4"/>
  <c r="O3924" i="4" s="1"/>
  <c r="N3925" i="4"/>
  <c r="O3925" i="4" s="1"/>
  <c r="N3926" i="4"/>
  <c r="O3926" i="4" s="1"/>
  <c r="N3927" i="4"/>
  <c r="O3927" i="4" s="1"/>
  <c r="N3928" i="4"/>
  <c r="O3928" i="4" s="1"/>
  <c r="N3929" i="4"/>
  <c r="O3929" i="4" s="1"/>
  <c r="N3930" i="4"/>
  <c r="O3930" i="4" s="1"/>
  <c r="N3931" i="4"/>
  <c r="O3931" i="4" s="1"/>
  <c r="N3932" i="4"/>
  <c r="O3932" i="4" s="1"/>
  <c r="N3933" i="4"/>
  <c r="O3933" i="4" s="1"/>
  <c r="N3934" i="4"/>
  <c r="O3934" i="4" s="1"/>
  <c r="N3935" i="4"/>
  <c r="O3935" i="4" s="1"/>
  <c r="N7869" i="4"/>
  <c r="O7869" i="4" s="1"/>
  <c r="N7859" i="4"/>
  <c r="O7859" i="4" s="1"/>
  <c r="N7858" i="4"/>
  <c r="O7858" i="4" s="1"/>
  <c r="N7857" i="4"/>
  <c r="O7857" i="4" s="1"/>
  <c r="N7847" i="4"/>
  <c r="O7847" i="4" s="1"/>
  <c r="N7825" i="4"/>
  <c r="O7825" i="4" s="1"/>
  <c r="N3936" i="4"/>
  <c r="O3936" i="4" s="1"/>
  <c r="N3937" i="4"/>
  <c r="O3937" i="4" s="1"/>
  <c r="N3938" i="4"/>
  <c r="O3938" i="4" s="1"/>
  <c r="N3939" i="4"/>
  <c r="O3939" i="4" s="1"/>
  <c r="N3940" i="4"/>
  <c r="O3940" i="4" s="1"/>
  <c r="N3941" i="4"/>
  <c r="O3941" i="4" s="1"/>
  <c r="N3942" i="4"/>
  <c r="O3942" i="4" s="1"/>
  <c r="N3943" i="4"/>
  <c r="O3943" i="4" s="1"/>
  <c r="N3944" i="4"/>
  <c r="O3944" i="4" s="1"/>
  <c r="N3945" i="4"/>
  <c r="O3945" i="4" s="1"/>
  <c r="N3946" i="4"/>
  <c r="O3946" i="4" s="1"/>
  <c r="N3947" i="4"/>
  <c r="O3947" i="4" s="1"/>
  <c r="N3948" i="4"/>
  <c r="O3948" i="4" s="1"/>
  <c r="N3949" i="4"/>
  <c r="O3949" i="4" s="1"/>
  <c r="N3950" i="4"/>
  <c r="O3950" i="4" s="1"/>
  <c r="N3951" i="4"/>
  <c r="O3951" i="4" s="1"/>
  <c r="N3952" i="4"/>
  <c r="O3952" i="4" s="1"/>
  <c r="N3953" i="4"/>
  <c r="O3953" i="4" s="1"/>
  <c r="N3954" i="4"/>
  <c r="O3954" i="4" s="1"/>
  <c r="N3955" i="4"/>
  <c r="O3955" i="4" s="1"/>
  <c r="N7807" i="4"/>
  <c r="O7807" i="4" s="1"/>
  <c r="N3956" i="4"/>
  <c r="O3956" i="4" s="1"/>
  <c r="N7808" i="4"/>
  <c r="O7808" i="4" s="1"/>
  <c r="N3957" i="4"/>
  <c r="O3957" i="4" s="1"/>
  <c r="N7809" i="4"/>
  <c r="O7809" i="4" s="1"/>
  <c r="N1384" i="4"/>
  <c r="O1384" i="4" s="1"/>
  <c r="N7810" i="4"/>
  <c r="O7810" i="4" s="1"/>
  <c r="N3959" i="4"/>
  <c r="O3959" i="4" s="1"/>
  <c r="N7811" i="4"/>
  <c r="O7811" i="4" s="1"/>
  <c r="N3960" i="4"/>
  <c r="O3960" i="4" s="1"/>
  <c r="N7812" i="4"/>
  <c r="O7812" i="4" s="1"/>
  <c r="N3961" i="4"/>
  <c r="O3961" i="4" s="1"/>
  <c r="N7813" i="4"/>
  <c r="O7813" i="4" s="1"/>
  <c r="N3962" i="4"/>
  <c r="O3962" i="4" s="1"/>
  <c r="N7814" i="4"/>
  <c r="O7814" i="4" s="1"/>
  <c r="N3963" i="4"/>
  <c r="O3963" i="4" s="1"/>
  <c r="N7815" i="4"/>
  <c r="O7815" i="4" s="1"/>
  <c r="N3964" i="4"/>
  <c r="O3964" i="4" s="1"/>
  <c r="N7818" i="4"/>
  <c r="O7818" i="4" s="1"/>
  <c r="N3965" i="4"/>
  <c r="O3965" i="4" s="1"/>
  <c r="N7820" i="4"/>
  <c r="O7820" i="4" s="1"/>
  <c r="N3966" i="4"/>
  <c r="O3966" i="4" s="1"/>
  <c r="N7821" i="4"/>
  <c r="O7821" i="4" s="1"/>
  <c r="N3967" i="4"/>
  <c r="O3967" i="4" s="1"/>
  <c r="N7824" i="4"/>
  <c r="O7824" i="4" s="1"/>
  <c r="N3968" i="4"/>
  <c r="O3968" i="4" s="1"/>
  <c r="N7828" i="4"/>
  <c r="O7828" i="4" s="1"/>
  <c r="N3969" i="4"/>
  <c r="O3969" i="4" s="1"/>
  <c r="N7832" i="4"/>
  <c r="O7832" i="4" s="1"/>
  <c r="N3970" i="4"/>
  <c r="O3970" i="4" s="1"/>
  <c r="N7833" i="4"/>
  <c r="O7833" i="4" s="1"/>
  <c r="N3971" i="4"/>
  <c r="O3971" i="4" s="1"/>
  <c r="N7834" i="4"/>
  <c r="O7834" i="4" s="1"/>
  <c r="N3972" i="4"/>
  <c r="O3972" i="4" s="1"/>
  <c r="N7835" i="4"/>
  <c r="O7835" i="4" s="1"/>
  <c r="N3973" i="4"/>
  <c r="O3973" i="4" s="1"/>
  <c r="N3974" i="4"/>
  <c r="O3974" i="4" s="1"/>
  <c r="N3975" i="4"/>
  <c r="O3975" i="4" s="1"/>
  <c r="N428" i="4"/>
  <c r="O428" i="4" s="1"/>
  <c r="N3976" i="4"/>
  <c r="O3976" i="4" s="1"/>
  <c r="N3977" i="4"/>
  <c r="O3977" i="4" s="1"/>
  <c r="N3978" i="4"/>
  <c r="O3978" i="4" s="1"/>
  <c r="N3979" i="4"/>
  <c r="O3979" i="4" s="1"/>
  <c r="N3980" i="4"/>
  <c r="O3980" i="4" s="1"/>
  <c r="N3981" i="4"/>
  <c r="O3981" i="4" s="1"/>
  <c r="N3982" i="4"/>
  <c r="O3982" i="4" s="1"/>
  <c r="N884" i="4"/>
  <c r="O884" i="4" s="1"/>
  <c r="N3983" i="4"/>
  <c r="O3983" i="4" s="1"/>
  <c r="N885" i="4"/>
  <c r="O885" i="4" s="1"/>
  <c r="N3984" i="4"/>
  <c r="O3984" i="4" s="1"/>
  <c r="N886" i="4"/>
  <c r="O886" i="4" s="1"/>
  <c r="N3985" i="4"/>
  <c r="O3985" i="4" s="1"/>
  <c r="N887" i="4"/>
  <c r="O887" i="4" s="1"/>
  <c r="N3986" i="4"/>
  <c r="O3986" i="4" s="1"/>
  <c r="N888" i="4"/>
  <c r="O888" i="4" s="1"/>
  <c r="N3987" i="4"/>
  <c r="O3987" i="4" s="1"/>
  <c r="N889" i="4"/>
  <c r="O889" i="4" s="1"/>
  <c r="N3988" i="4"/>
  <c r="O3988" i="4" s="1"/>
  <c r="N890" i="4"/>
  <c r="O890" i="4" s="1"/>
  <c r="N3989" i="4"/>
  <c r="O3989" i="4" s="1"/>
  <c r="N891" i="4"/>
  <c r="O891" i="4" s="1"/>
  <c r="N3990" i="4"/>
  <c r="O3990" i="4" s="1"/>
  <c r="N892" i="4"/>
  <c r="O892" i="4" s="1"/>
  <c r="N3991" i="4"/>
  <c r="O3991" i="4" s="1"/>
  <c r="N893" i="4"/>
  <c r="O893" i="4" s="1"/>
  <c r="N4330" i="4"/>
  <c r="O4330" i="4" s="1"/>
  <c r="N894" i="4"/>
  <c r="O894" i="4" s="1"/>
  <c r="N4331" i="4"/>
  <c r="O4331" i="4" s="1"/>
  <c r="N895" i="4"/>
  <c r="O895" i="4" s="1"/>
  <c r="N4332" i="4"/>
  <c r="O4332" i="4" s="1"/>
  <c r="N896" i="4"/>
  <c r="O896" i="4" s="1"/>
  <c r="N4333" i="4"/>
  <c r="O4333" i="4" s="1"/>
  <c r="N897" i="4"/>
  <c r="O897" i="4" s="1"/>
  <c r="N4334" i="4"/>
  <c r="O4334" i="4" s="1"/>
  <c r="N898" i="4"/>
  <c r="O898" i="4" s="1"/>
  <c r="N4335" i="4"/>
  <c r="O4335" i="4" s="1"/>
  <c r="N899" i="4"/>
  <c r="O899" i="4" s="1"/>
  <c r="N4336" i="4"/>
  <c r="O4336" i="4" s="1"/>
  <c r="N900" i="4"/>
  <c r="O900" i="4" s="1"/>
  <c r="N4337" i="4"/>
  <c r="O4337" i="4" s="1"/>
  <c r="N4338" i="4"/>
  <c r="O4338" i="4" s="1"/>
  <c r="N4339" i="4"/>
  <c r="O4339" i="4" s="1"/>
  <c r="N4340" i="4"/>
  <c r="O4340" i="4" s="1"/>
  <c r="N4341" i="4"/>
  <c r="O4341" i="4" s="1"/>
  <c r="N4342" i="4"/>
  <c r="O4342" i="4" s="1"/>
  <c r="N4343" i="4"/>
  <c r="O4343" i="4" s="1"/>
  <c r="N1818" i="4"/>
  <c r="O1818" i="4" s="1"/>
  <c r="N901" i="4"/>
  <c r="O901" i="4" s="1"/>
  <c r="N1817" i="4"/>
  <c r="O1817" i="4" s="1"/>
  <c r="N4344" i="4"/>
  <c r="O4344" i="4" s="1"/>
  <c r="N1816" i="4"/>
  <c r="O1816" i="4" s="1"/>
  <c r="N902" i="4"/>
  <c r="O902" i="4" s="1"/>
  <c r="N1815" i="4"/>
  <c r="O1815" i="4" s="1"/>
  <c r="N4345" i="4"/>
  <c r="O4345" i="4" s="1"/>
  <c r="N1814" i="4"/>
  <c r="O1814" i="4" s="1"/>
  <c r="N903" i="4"/>
  <c r="O903" i="4" s="1"/>
  <c r="N1813" i="4"/>
  <c r="O1813" i="4" s="1"/>
  <c r="N4346" i="4"/>
  <c r="O4346" i="4" s="1"/>
  <c r="N1812" i="4"/>
  <c r="O1812" i="4" s="1"/>
  <c r="N904" i="4"/>
  <c r="O904" i="4" s="1"/>
  <c r="N1811" i="4"/>
  <c r="O1811" i="4" s="1"/>
  <c r="N4347" i="4"/>
  <c r="O4347" i="4" s="1"/>
  <c r="N1810" i="4"/>
  <c r="O1810" i="4" s="1"/>
  <c r="N4348" i="4"/>
  <c r="O4348" i="4" s="1"/>
  <c r="N1809" i="4"/>
  <c r="O1809" i="4" s="1"/>
  <c r="N4349" i="4"/>
  <c r="O4349" i="4" s="1"/>
  <c r="N1808" i="4"/>
  <c r="O1808" i="4" s="1"/>
  <c r="N906" i="4"/>
  <c r="O906" i="4" s="1"/>
  <c r="N1807" i="4"/>
  <c r="O1807" i="4" s="1"/>
  <c r="N4350" i="4"/>
  <c r="O4350" i="4" s="1"/>
  <c r="N1806" i="4"/>
  <c r="O1806" i="4" s="1"/>
  <c r="N907" i="4"/>
  <c r="O907" i="4" s="1"/>
  <c r="N1805" i="4"/>
  <c r="O1805" i="4" s="1"/>
  <c r="N4351" i="4"/>
  <c r="O4351" i="4" s="1"/>
  <c r="N1804" i="4"/>
  <c r="O1804" i="4" s="1"/>
  <c r="N908" i="4"/>
  <c r="O908" i="4" s="1"/>
  <c r="N1803" i="4"/>
  <c r="O1803" i="4" s="1"/>
  <c r="N4352" i="4"/>
  <c r="O4352" i="4" s="1"/>
  <c r="N909" i="4"/>
  <c r="O909" i="4" s="1"/>
  <c r="N4353" i="4"/>
  <c r="O4353" i="4" s="1"/>
  <c r="N910" i="4"/>
  <c r="O910" i="4" s="1"/>
  <c r="N4355" i="4"/>
  <c r="O4355" i="4" s="1"/>
  <c r="N911" i="4"/>
  <c r="O911" i="4" s="1"/>
  <c r="N4356" i="4"/>
  <c r="O4356" i="4" s="1"/>
  <c r="N912" i="4"/>
  <c r="O912" i="4" s="1"/>
  <c r="N4357" i="4"/>
  <c r="O4357" i="4" s="1"/>
  <c r="N913" i="4"/>
  <c r="O913" i="4" s="1"/>
  <c r="N357" i="4"/>
  <c r="O357" i="4" s="1"/>
  <c r="N914" i="4"/>
  <c r="O914" i="4" s="1"/>
  <c r="N7467" i="4"/>
  <c r="O7467" i="4" s="1"/>
  <c r="N915" i="4"/>
  <c r="O915" i="4" s="1"/>
  <c r="N7466" i="4"/>
  <c r="O7466" i="4" s="1"/>
  <c r="N916" i="4"/>
  <c r="O916" i="4" s="1"/>
  <c r="N7465" i="4"/>
  <c r="O7465" i="4" s="1"/>
  <c r="N917" i="4"/>
  <c r="O917" i="4" s="1"/>
  <c r="N7464" i="4"/>
  <c r="O7464" i="4" s="1"/>
  <c r="N918" i="4"/>
  <c r="O918" i="4" s="1"/>
  <c r="N7463" i="4"/>
  <c r="O7463" i="4" s="1"/>
  <c r="N919" i="4"/>
  <c r="O919" i="4" s="1"/>
  <c r="N7462" i="4"/>
  <c r="O7462" i="4" s="1"/>
  <c r="N920" i="4"/>
  <c r="O920" i="4" s="1"/>
  <c r="N7461" i="4"/>
  <c r="O7461" i="4" s="1"/>
  <c r="N921" i="4"/>
  <c r="O921" i="4" s="1"/>
  <c r="N7460" i="4"/>
  <c r="O7460" i="4" s="1"/>
  <c r="N922" i="4"/>
  <c r="O922" i="4" s="1"/>
  <c r="N7459" i="4"/>
  <c r="O7459" i="4" s="1"/>
  <c r="N923" i="4"/>
  <c r="O923" i="4" s="1"/>
  <c r="N7458" i="4"/>
  <c r="O7458" i="4" s="1"/>
  <c r="N924" i="4"/>
  <c r="O924" i="4" s="1"/>
  <c r="N7457" i="4"/>
  <c r="O7457" i="4" s="1"/>
  <c r="N925" i="4"/>
  <c r="O925" i="4" s="1"/>
  <c r="N7456" i="4"/>
  <c r="O7456" i="4" s="1"/>
  <c r="N926" i="4"/>
  <c r="O926" i="4" s="1"/>
  <c r="N7455" i="4"/>
  <c r="O7455" i="4" s="1"/>
  <c r="N927" i="4"/>
  <c r="O927" i="4" s="1"/>
  <c r="N7454" i="4"/>
  <c r="O7454" i="4" s="1"/>
  <c r="N928" i="4"/>
  <c r="O928" i="4" s="1"/>
  <c r="N7453" i="4"/>
  <c r="O7453" i="4" s="1"/>
  <c r="N929" i="4"/>
  <c r="O929" i="4" s="1"/>
  <c r="N7452" i="4"/>
  <c r="O7452" i="4" s="1"/>
  <c r="N930" i="4"/>
  <c r="O930" i="4" s="1"/>
  <c r="N4358" i="4"/>
  <c r="O4358" i="4" s="1"/>
  <c r="N931" i="4"/>
  <c r="O931" i="4" s="1"/>
  <c r="N4359" i="4"/>
  <c r="O4359" i="4" s="1"/>
  <c r="N932" i="4"/>
  <c r="O932" i="4" s="1"/>
  <c r="N4360" i="4"/>
  <c r="O4360" i="4" s="1"/>
  <c r="N933" i="4"/>
  <c r="O933" i="4" s="1"/>
  <c r="N4361" i="4"/>
  <c r="O4361" i="4" s="1"/>
  <c r="N934" i="4"/>
  <c r="O934" i="4" s="1"/>
  <c r="N4362" i="4"/>
  <c r="O4362" i="4" s="1"/>
  <c r="N935" i="4"/>
  <c r="O935" i="4" s="1"/>
  <c r="N4363" i="4"/>
  <c r="O4363" i="4" s="1"/>
  <c r="N936" i="4"/>
  <c r="O936" i="4" s="1"/>
  <c r="N4364" i="4"/>
  <c r="O4364" i="4" s="1"/>
  <c r="N937" i="4"/>
  <c r="O937" i="4" s="1"/>
  <c r="N4365" i="4"/>
  <c r="O4365" i="4" s="1"/>
  <c r="N938" i="4"/>
  <c r="O938" i="4" s="1"/>
  <c r="N4366" i="4"/>
  <c r="O4366" i="4" s="1"/>
  <c r="N939" i="4"/>
  <c r="O939" i="4" s="1"/>
  <c r="N4367" i="4"/>
  <c r="O4367" i="4" s="1"/>
  <c r="N940" i="4"/>
  <c r="O940" i="4" s="1"/>
  <c r="N4368" i="4"/>
  <c r="O4368" i="4" s="1"/>
  <c r="N941" i="4"/>
  <c r="O941" i="4" s="1"/>
  <c r="N4369" i="4"/>
  <c r="O4369" i="4" s="1"/>
  <c r="N942" i="4"/>
  <c r="O942" i="4" s="1"/>
  <c r="N4370" i="4"/>
  <c r="O4370" i="4" s="1"/>
  <c r="N943" i="4"/>
  <c r="O943" i="4" s="1"/>
  <c r="N4371" i="4"/>
  <c r="O4371" i="4" s="1"/>
  <c r="N944" i="4"/>
  <c r="O944" i="4" s="1"/>
  <c r="N4372" i="4"/>
  <c r="O4372" i="4" s="1"/>
  <c r="N945" i="4"/>
  <c r="O945" i="4" s="1"/>
  <c r="N4373" i="4"/>
  <c r="O4373" i="4" s="1"/>
  <c r="N946" i="4"/>
  <c r="O946" i="4" s="1"/>
  <c r="N4374" i="4"/>
  <c r="O4374" i="4" s="1"/>
  <c r="N947" i="4"/>
  <c r="O947" i="4" s="1"/>
  <c r="N4375" i="4"/>
  <c r="O4375" i="4" s="1"/>
  <c r="N948" i="4"/>
  <c r="O948" i="4" s="1"/>
  <c r="N4376" i="4"/>
  <c r="O4376" i="4" s="1"/>
  <c r="N949" i="4"/>
  <c r="O949" i="4" s="1"/>
  <c r="N4377" i="4"/>
  <c r="O4377" i="4" s="1"/>
  <c r="N4378" i="4"/>
  <c r="O4378" i="4" s="1"/>
  <c r="N4379" i="4"/>
  <c r="O4379" i="4" s="1"/>
  <c r="N4380" i="4"/>
  <c r="O4380" i="4" s="1"/>
  <c r="N4381" i="4"/>
  <c r="O4381" i="4" s="1"/>
  <c r="N4382" i="4"/>
  <c r="O4382" i="4" s="1"/>
  <c r="N4383" i="4"/>
  <c r="O4383" i="4" s="1"/>
  <c r="N4384" i="4"/>
  <c r="O4384" i="4" s="1"/>
  <c r="N4385" i="4"/>
  <c r="O4385" i="4" s="1"/>
  <c r="N4386" i="4"/>
  <c r="O4386" i="4" s="1"/>
  <c r="N4387" i="4"/>
  <c r="O4387" i="4" s="1"/>
  <c r="N4388" i="4"/>
  <c r="O4388" i="4" s="1"/>
  <c r="N4389" i="4"/>
  <c r="O4389" i="4" s="1"/>
  <c r="N4390" i="4"/>
  <c r="O4390" i="4" s="1"/>
  <c r="N4391" i="4"/>
  <c r="O4391" i="4" s="1"/>
  <c r="N4392" i="4"/>
  <c r="O4392" i="4" s="1"/>
  <c r="N4393" i="4"/>
  <c r="O4393" i="4" s="1"/>
  <c r="N4394" i="4"/>
  <c r="O4394" i="4" s="1"/>
  <c r="N4395" i="4"/>
  <c r="O4395" i="4" s="1"/>
  <c r="N4396" i="4"/>
  <c r="O4396" i="4" s="1"/>
  <c r="N4397" i="4"/>
  <c r="O4397" i="4" s="1"/>
  <c r="N4398" i="4"/>
  <c r="O4398" i="4" s="1"/>
  <c r="N4399" i="4"/>
  <c r="O4399" i="4" s="1"/>
  <c r="N7032" i="4"/>
  <c r="O7032" i="4" s="1"/>
  <c r="N7031" i="4"/>
  <c r="O7031" i="4" s="1"/>
  <c r="N7030" i="4"/>
  <c r="O7030" i="4" s="1"/>
  <c r="N7029" i="4"/>
  <c r="O7029" i="4" s="1"/>
  <c r="N7028" i="4"/>
  <c r="O7028" i="4" s="1"/>
  <c r="N7027" i="4"/>
  <c r="O7027" i="4" s="1"/>
  <c r="N7026" i="4"/>
  <c r="O7026" i="4" s="1"/>
  <c r="N7025" i="4"/>
  <c r="O7025" i="4" s="1"/>
  <c r="N7024" i="4"/>
  <c r="O7024" i="4" s="1"/>
  <c r="N7023" i="4"/>
  <c r="O7023" i="4" s="1"/>
  <c r="N7022" i="4"/>
  <c r="O7022" i="4" s="1"/>
  <c r="N7021" i="4"/>
  <c r="O7021" i="4" s="1"/>
  <c r="N7020" i="4"/>
  <c r="O7020" i="4" s="1"/>
  <c r="N7019" i="4"/>
  <c r="O7019" i="4" s="1"/>
  <c r="N7018" i="4"/>
  <c r="O7018" i="4" s="1"/>
  <c r="N4400" i="4"/>
  <c r="O4400" i="4" s="1"/>
  <c r="N4401" i="4"/>
  <c r="O4401" i="4" s="1"/>
  <c r="N4402" i="4"/>
  <c r="O4402" i="4" s="1"/>
  <c r="N4403" i="4"/>
  <c r="O4403" i="4" s="1"/>
  <c r="N4404" i="4"/>
  <c r="O4404" i="4" s="1"/>
  <c r="N4405" i="4"/>
  <c r="O4405" i="4" s="1"/>
  <c r="N4406" i="4"/>
  <c r="O4406" i="4" s="1"/>
  <c r="N4407" i="4"/>
  <c r="O4407" i="4" s="1"/>
  <c r="N4408" i="4"/>
  <c r="O4408" i="4" s="1"/>
  <c r="N4409" i="4"/>
  <c r="O4409" i="4" s="1"/>
  <c r="N7823" i="4"/>
  <c r="O7823" i="4" s="1"/>
  <c r="N4410" i="4"/>
  <c r="O4410" i="4" s="1"/>
  <c r="N4411" i="4"/>
  <c r="O4411" i="4" s="1"/>
  <c r="N4412" i="4"/>
  <c r="O4412" i="4" s="1"/>
  <c r="N4413" i="4"/>
  <c r="O4413" i="4" s="1"/>
  <c r="N4414" i="4"/>
  <c r="O4414" i="4" s="1"/>
  <c r="N4415" i="4"/>
  <c r="O4415" i="4" s="1"/>
  <c r="N4416" i="4"/>
  <c r="O4416" i="4" s="1"/>
  <c r="N4417" i="4"/>
  <c r="O4417" i="4" s="1"/>
  <c r="N4418" i="4"/>
  <c r="O4418" i="4" s="1"/>
  <c r="N4419" i="4"/>
  <c r="O4419" i="4" s="1"/>
  <c r="N4420" i="4"/>
  <c r="O4420" i="4" s="1"/>
  <c r="N4421" i="4"/>
  <c r="O4421" i="4" s="1"/>
  <c r="N4422" i="4"/>
  <c r="O4422" i="4" s="1"/>
  <c r="N4423" i="4"/>
  <c r="O4423" i="4" s="1"/>
  <c r="N4424" i="4"/>
  <c r="O4424" i="4" s="1"/>
  <c r="N4425" i="4"/>
  <c r="O4425" i="4" s="1"/>
  <c r="N17" i="4"/>
  <c r="O17" i="4" s="1"/>
  <c r="N18" i="4"/>
  <c r="O18" i="4" s="1"/>
  <c r="N19" i="4"/>
  <c r="O19" i="4" s="1"/>
  <c r="N20" i="4"/>
  <c r="O20" i="4" s="1"/>
  <c r="N21" i="4"/>
  <c r="O21" i="4" s="1"/>
  <c r="N22" i="4"/>
  <c r="O22" i="4" s="1"/>
  <c r="N23" i="4"/>
  <c r="O23" i="4" s="1"/>
  <c r="N24" i="4"/>
  <c r="O24" i="4" s="1"/>
  <c r="N25" i="4"/>
  <c r="O25" i="4" s="1"/>
  <c r="N26" i="4"/>
  <c r="O26" i="4" s="1"/>
  <c r="N6598" i="4"/>
  <c r="O6598" i="4" s="1"/>
  <c r="N6597" i="4"/>
  <c r="O6597" i="4" s="1"/>
  <c r="N6596" i="4"/>
  <c r="O6596" i="4" s="1"/>
  <c r="N6595" i="4"/>
  <c r="O6595" i="4" s="1"/>
  <c r="N6594" i="4"/>
  <c r="O6594" i="4" s="1"/>
  <c r="N6593" i="4"/>
  <c r="O6593" i="4" s="1"/>
  <c r="N6592" i="4"/>
  <c r="O6592" i="4" s="1"/>
  <c r="N6591" i="4"/>
  <c r="O6591" i="4" s="1"/>
  <c r="N6590" i="4"/>
  <c r="O6590" i="4" s="1"/>
  <c r="N6589" i="4"/>
  <c r="O6589" i="4" s="1"/>
  <c r="N6588" i="4"/>
  <c r="O6588" i="4" s="1"/>
  <c r="N6587" i="4"/>
  <c r="O6587" i="4" s="1"/>
  <c r="N6586" i="4"/>
  <c r="O6586" i="4" s="1"/>
  <c r="N6585" i="4"/>
  <c r="O6585" i="4" s="1"/>
  <c r="N6584" i="4"/>
  <c r="O6584" i="4" s="1"/>
  <c r="N6583" i="4"/>
  <c r="O6583" i="4" s="1"/>
  <c r="N27" i="4"/>
  <c r="O27" i="4" s="1"/>
  <c r="N28" i="4"/>
  <c r="O28" i="4" s="1"/>
  <c r="N29" i="4"/>
  <c r="O29" i="4" s="1"/>
  <c r="N30" i="4"/>
  <c r="O30" i="4" s="1"/>
  <c r="N31" i="4"/>
  <c r="O31" i="4" s="1"/>
  <c r="N32" i="4"/>
  <c r="O32" i="4" s="1"/>
  <c r="N33" i="4"/>
  <c r="O33" i="4" s="1"/>
  <c r="N4845" i="4"/>
  <c r="O4845" i="4" s="1"/>
  <c r="N4846" i="4"/>
  <c r="O4846" i="4" s="1"/>
  <c r="N4847" i="4"/>
  <c r="O4847" i="4" s="1"/>
  <c r="N4848" i="4"/>
  <c r="O4848" i="4" s="1"/>
  <c r="N4849" i="4"/>
  <c r="O4849" i="4" s="1"/>
  <c r="N4850" i="4"/>
  <c r="O4850" i="4" s="1"/>
  <c r="N4851" i="4"/>
  <c r="O4851" i="4" s="1"/>
  <c r="N34" i="4"/>
  <c r="O34" i="4" s="1"/>
  <c r="N35" i="4"/>
  <c r="O35" i="4" s="1"/>
  <c r="N36" i="4"/>
  <c r="O36" i="4" s="1"/>
  <c r="N3958" i="4"/>
  <c r="O3958" i="4" s="1"/>
  <c r="N7896" i="4"/>
  <c r="O7896" i="4" s="1"/>
  <c r="N905" i="4"/>
  <c r="O905" i="4" s="1"/>
  <c r="N7894" i="4"/>
  <c r="O7894" i="4" s="1"/>
  <c r="N7884" i="4"/>
  <c r="O7884" i="4" s="1"/>
  <c r="N7883" i="4"/>
  <c r="O7883" i="4" s="1"/>
  <c r="N7882" i="4"/>
  <c r="O7882" i="4" s="1"/>
  <c r="N7881" i="4"/>
  <c r="O7881" i="4" s="1"/>
  <c r="N7876" i="4"/>
  <c r="O7876" i="4" s="1"/>
  <c r="N7875" i="4"/>
  <c r="O7875" i="4" s="1"/>
  <c r="N7874" i="4"/>
  <c r="O7874" i="4" s="1"/>
  <c r="N7873" i="4"/>
  <c r="O7873" i="4" s="1"/>
  <c r="N6163" i="4"/>
  <c r="O6163" i="4" s="1"/>
  <c r="N6162" i="4"/>
  <c r="O6162" i="4" s="1"/>
  <c r="N6161" i="4"/>
  <c r="O6161" i="4" s="1"/>
  <c r="N6160" i="4"/>
  <c r="O6160" i="4" s="1"/>
  <c r="N6159" i="4"/>
  <c r="O6159" i="4" s="1"/>
  <c r="N6158" i="4"/>
  <c r="O6158" i="4" s="1"/>
  <c r="N6157" i="4"/>
  <c r="O6157" i="4" s="1"/>
  <c r="N6156" i="4"/>
  <c r="O6156" i="4" s="1"/>
  <c r="N6155" i="4"/>
  <c r="O6155" i="4" s="1"/>
  <c r="N6154" i="4"/>
  <c r="O6154" i="4" s="1"/>
  <c r="N6153" i="4"/>
  <c r="O6153" i="4" s="1"/>
  <c r="N6152" i="4"/>
  <c r="O6152" i="4" s="1"/>
  <c r="N6151" i="4"/>
  <c r="O6151" i="4" s="1"/>
  <c r="N6150" i="4"/>
  <c r="O6150" i="4" s="1"/>
  <c r="N6149" i="4"/>
  <c r="O6149" i="4" s="1"/>
  <c r="N7868" i="4"/>
  <c r="O7868" i="4" s="1"/>
  <c r="N7867" i="4"/>
  <c r="O7867" i="4" s="1"/>
  <c r="N7863" i="4"/>
  <c r="O7863" i="4" s="1"/>
  <c r="N7862" i="4"/>
  <c r="O7862" i="4" s="1"/>
  <c r="N7861" i="4"/>
  <c r="O7861" i="4" s="1"/>
  <c r="N7860" i="4"/>
  <c r="O7860" i="4" s="1"/>
  <c r="N344" i="4"/>
  <c r="O344" i="4" s="1"/>
  <c r="N7855" i="4"/>
  <c r="O7855" i="4" s="1"/>
  <c r="N7854" i="4"/>
  <c r="O7854" i="4" s="1"/>
  <c r="N345" i="4"/>
  <c r="O345" i="4" s="1"/>
  <c r="N7839" i="4"/>
  <c r="O7839" i="4" s="1"/>
  <c r="N3108" i="4"/>
  <c r="O3108" i="4" s="1"/>
  <c r="N3109" i="4"/>
  <c r="O3109" i="4" s="1"/>
  <c r="N3110" i="4"/>
  <c r="O3110" i="4" s="1"/>
  <c r="N3111" i="4"/>
  <c r="O3111" i="4" s="1"/>
  <c r="N3112" i="4"/>
  <c r="O3112" i="4" s="1"/>
  <c r="N80" i="4"/>
  <c r="O80" i="4" s="1"/>
  <c r="N7838" i="4"/>
  <c r="O7838" i="4" s="1"/>
  <c r="N79" i="4"/>
  <c r="O79" i="4" s="1"/>
  <c r="N346" i="4"/>
  <c r="O346" i="4" s="1"/>
  <c r="N78" i="4"/>
  <c r="O78" i="4" s="1"/>
  <c r="N7837" i="4"/>
  <c r="O7837" i="4" s="1"/>
  <c r="N427" i="4"/>
  <c r="O427" i="4" s="1"/>
  <c r="N426" i="4"/>
  <c r="O426" i="4" s="1"/>
  <c r="N425" i="4"/>
  <c r="O425" i="4" s="1"/>
  <c r="N5729" i="4"/>
  <c r="O5729" i="4" s="1"/>
  <c r="N5728" i="4"/>
  <c r="O5728" i="4" s="1"/>
  <c r="N5727" i="4"/>
  <c r="O5727" i="4" s="1"/>
  <c r="N5726" i="4"/>
  <c r="O5726" i="4" s="1"/>
  <c r="N5725" i="4"/>
  <c r="O5725" i="4" s="1"/>
  <c r="N5724" i="4"/>
  <c r="O5724" i="4" s="1"/>
  <c r="N5723" i="4"/>
  <c r="O5723" i="4" s="1"/>
  <c r="N5722" i="4"/>
  <c r="O5722" i="4" s="1"/>
  <c r="N5721" i="4"/>
  <c r="O5721" i="4" s="1"/>
  <c r="N5720" i="4"/>
  <c r="O5720" i="4" s="1"/>
  <c r="N5719" i="4"/>
  <c r="O5719" i="4" s="1"/>
  <c r="N5718" i="4"/>
  <c r="O5718" i="4" s="1"/>
  <c r="N5717" i="4"/>
  <c r="O5717" i="4" s="1"/>
  <c r="N5716" i="4"/>
  <c r="O5716" i="4" s="1"/>
  <c r="N5715" i="4"/>
  <c r="O5715" i="4" s="1"/>
  <c r="N5714" i="4"/>
  <c r="O5714" i="4" s="1"/>
  <c r="N5713" i="4"/>
  <c r="O5713" i="4" s="1"/>
  <c r="N5712" i="4"/>
  <c r="O5712" i="4" s="1"/>
  <c r="N77" i="4"/>
  <c r="O77" i="4" s="1"/>
  <c r="N7836" i="4"/>
  <c r="O7836" i="4" s="1"/>
  <c r="N76" i="4"/>
  <c r="O76" i="4" s="1"/>
  <c r="N347" i="4"/>
  <c r="O347" i="4" s="1"/>
  <c r="N75" i="4"/>
  <c r="O75" i="4" s="1"/>
  <c r="N348" i="4"/>
  <c r="O348" i="4" s="1"/>
  <c r="N74" i="4"/>
  <c r="O74" i="4" s="1"/>
  <c r="N349" i="4"/>
  <c r="O349" i="4" s="1"/>
  <c r="N73" i="4"/>
  <c r="O73" i="4" s="1"/>
  <c r="N350" i="4"/>
  <c r="O350" i="4" s="1"/>
  <c r="N72" i="4"/>
  <c r="O72" i="4" s="1"/>
  <c r="N351" i="4"/>
  <c r="O351" i="4" s="1"/>
  <c r="N71" i="4"/>
  <c r="O71" i="4" s="1"/>
  <c r="N352" i="4"/>
  <c r="O352" i="4" s="1"/>
  <c r="N70" i="4"/>
  <c r="O70" i="4" s="1"/>
  <c r="N353" i="4"/>
  <c r="O353" i="4" s="1"/>
  <c r="N69" i="4"/>
  <c r="O69" i="4" s="1"/>
  <c r="N354" i="4"/>
  <c r="O354" i="4" s="1"/>
  <c r="N68" i="4"/>
  <c r="O68" i="4" s="1"/>
  <c r="N355" i="4"/>
  <c r="O355" i="4" s="1"/>
  <c r="N67" i="4"/>
  <c r="O67" i="4" s="1"/>
  <c r="N356" i="4"/>
  <c r="O356" i="4" s="1"/>
  <c r="N66" i="4"/>
  <c r="O66" i="4" s="1"/>
  <c r="N358" i="4"/>
  <c r="O358" i="4" s="1"/>
  <c r="N65" i="4"/>
  <c r="O65" i="4" s="1"/>
  <c r="N359" i="4"/>
  <c r="O359" i="4" s="1"/>
  <c r="N64" i="4"/>
  <c r="O64" i="4" s="1"/>
  <c r="N360" i="4"/>
  <c r="O360" i="4" s="1"/>
  <c r="N424" i="4"/>
  <c r="O424" i="4" s="1"/>
  <c r="N423" i="4"/>
  <c r="O423" i="4" s="1"/>
  <c r="N422" i="4"/>
  <c r="O422" i="4" s="1"/>
  <c r="N421" i="4"/>
  <c r="O421" i="4" s="1"/>
  <c r="N420" i="4"/>
  <c r="O420" i="4" s="1"/>
  <c r="N419" i="4"/>
  <c r="O419" i="4" s="1"/>
  <c r="N418" i="4"/>
  <c r="O418" i="4" s="1"/>
  <c r="N5294" i="4"/>
  <c r="O5294" i="4" s="1"/>
  <c r="N5293" i="4"/>
  <c r="O5293" i="4" s="1"/>
  <c r="N5292" i="4"/>
  <c r="O5292" i="4" s="1"/>
  <c r="N5291" i="4"/>
  <c r="O5291" i="4" s="1"/>
  <c r="N5290" i="4"/>
  <c r="O5290" i="4" s="1"/>
  <c r="N5289" i="4"/>
  <c r="O5289" i="4" s="1"/>
  <c r="N5288" i="4"/>
  <c r="O5288" i="4" s="1"/>
  <c r="N5287" i="4"/>
  <c r="O5287" i="4" s="1"/>
  <c r="N5286" i="4"/>
  <c r="O5286" i="4" s="1"/>
  <c r="N5285" i="4"/>
  <c r="O5285" i="4" s="1"/>
  <c r="N5284" i="4"/>
  <c r="O5284" i="4" s="1"/>
  <c r="N5283" i="4"/>
  <c r="O5283" i="4" s="1"/>
  <c r="N5282" i="4"/>
  <c r="O5282" i="4" s="1"/>
  <c r="N5281" i="4"/>
  <c r="O5281" i="4" s="1"/>
  <c r="N5280" i="4"/>
  <c r="O5280" i="4" s="1"/>
  <c r="N5279" i="4"/>
  <c r="O5279" i="4" s="1"/>
  <c r="N7892" i="4"/>
  <c r="O7892" i="4" s="1"/>
  <c r="N63" i="4"/>
  <c r="O63" i="4" s="1"/>
  <c r="N361" i="4"/>
  <c r="O361" i="4" s="1"/>
  <c r="N62" i="4"/>
  <c r="O62" i="4" s="1"/>
  <c r="N362" i="4"/>
  <c r="O362" i="4" s="1"/>
  <c r="N61" i="4"/>
  <c r="O61" i="4" s="1"/>
  <c r="N363" i="4"/>
  <c r="O363" i="4" s="1"/>
  <c r="N60" i="4"/>
  <c r="O60" i="4" s="1"/>
  <c r="N364" i="4"/>
  <c r="O364" i="4" s="1"/>
  <c r="N59" i="4"/>
  <c r="O59" i="4" s="1"/>
  <c r="N365" i="4"/>
  <c r="O365" i="4" s="1"/>
  <c r="N58" i="4"/>
  <c r="O58" i="4" s="1"/>
  <c r="N366" i="4"/>
  <c r="O366" i="4" s="1"/>
  <c r="N57" i="4"/>
  <c r="O57" i="4" s="1"/>
  <c r="N4354" i="4"/>
  <c r="O4354" i="4" s="1"/>
  <c r="N56" i="4"/>
  <c r="O56" i="4" s="1"/>
  <c r="N367" i="4"/>
  <c r="O367" i="4" s="1"/>
  <c r="N55" i="4"/>
  <c r="O55" i="4" s="1"/>
  <c r="N368" i="4"/>
  <c r="O368" i="4" s="1"/>
  <c r="N54" i="4"/>
  <c r="O54" i="4" s="1"/>
  <c r="N369" i="4"/>
  <c r="O369" i="4" s="1"/>
  <c r="N53" i="4"/>
  <c r="O53" i="4" s="1"/>
  <c r="N370" i="4"/>
  <c r="O370" i="4" s="1"/>
  <c r="N52" i="4"/>
  <c r="O52" i="4" s="1"/>
  <c r="N371" i="4"/>
  <c r="O371" i="4" s="1"/>
  <c r="N51" i="4"/>
  <c r="O51" i="4" s="1"/>
  <c r="N372" i="4"/>
  <c r="O372" i="4" s="1"/>
  <c r="N50" i="4"/>
  <c r="O50" i="4" s="1"/>
  <c r="N373" i="4"/>
  <c r="O373" i="4" s="1"/>
  <c r="N49" i="4"/>
  <c r="O49" i="4" s="1"/>
  <c r="N374" i="4"/>
  <c r="O374" i="4" s="1"/>
  <c r="N48" i="4"/>
  <c r="O48" i="4" s="1"/>
  <c r="N375" i="4"/>
  <c r="O375" i="4" s="1"/>
  <c r="N7816" i="4"/>
  <c r="O7816" i="4" s="1"/>
  <c r="N7817" i="4"/>
  <c r="O7817" i="4" s="1"/>
  <c r="N7819" i="4"/>
  <c r="O7819" i="4" s="1"/>
  <c r="N7841" i="4"/>
  <c r="O7841" i="4" s="1"/>
  <c r="N7842" i="4"/>
  <c r="O7842" i="4" s="1"/>
  <c r="N417" i="4"/>
  <c r="O417" i="4" s="1"/>
  <c r="N7843" i="4"/>
  <c r="O7843" i="4" s="1"/>
  <c r="N416" i="4"/>
  <c r="O416" i="4" s="1"/>
  <c r="N7844" i="4"/>
  <c r="O7844" i="4" s="1"/>
  <c r="N415" i="4"/>
  <c r="O415" i="4" s="1"/>
  <c r="N7845" i="4"/>
  <c r="O7845" i="4" s="1"/>
  <c r="N414" i="4"/>
  <c r="O414" i="4" s="1"/>
  <c r="N7846" i="4"/>
  <c r="O7846" i="4" s="1"/>
  <c r="N4860" i="4"/>
  <c r="O4860" i="4" s="1"/>
  <c r="N7856" i="4"/>
  <c r="O7856" i="4" s="1"/>
  <c r="N4859" i="4"/>
  <c r="O4859" i="4" s="1"/>
  <c r="N7870" i="4"/>
  <c r="O7870" i="4" s="1"/>
  <c r="N4858" i="4"/>
  <c r="O4858" i="4" s="1"/>
  <c r="N7871" i="4"/>
  <c r="O7871" i="4" s="1"/>
  <c r="N4857" i="4"/>
  <c r="O4857" i="4" s="1"/>
  <c r="N7872" i="4"/>
  <c r="O7872" i="4" s="1"/>
  <c r="N4856" i="4"/>
  <c r="O4856" i="4" s="1"/>
  <c r="N7878" i="4"/>
  <c r="O7878" i="4" s="1"/>
  <c r="N4855" i="4"/>
  <c r="O4855" i="4" s="1"/>
  <c r="N7879" i="4"/>
  <c r="O7879" i="4" s="1"/>
  <c r="N4854" i="4"/>
  <c r="O4854" i="4" s="1"/>
  <c r="N7880" i="4"/>
  <c r="O7880" i="4" s="1"/>
  <c r="N4853" i="4"/>
  <c r="O4853" i="4" s="1"/>
  <c r="N7890" i="4"/>
  <c r="O7890" i="4" s="1"/>
  <c r="N4852" i="4"/>
  <c r="O4852" i="4" s="1"/>
  <c r="N7891" i="4"/>
  <c r="O7891" i="4" s="1"/>
  <c r="N413" i="4"/>
  <c r="O413" i="4" s="1"/>
  <c r="N47" i="4"/>
  <c r="O47" i="4" s="1"/>
  <c r="N376" i="4"/>
  <c r="O376" i="4" s="1"/>
  <c r="N46" i="4"/>
  <c r="O46" i="4" s="1"/>
  <c r="N377" i="4"/>
  <c r="O377" i="4" s="1"/>
  <c r="N45" i="4"/>
  <c r="O45" i="4" s="1"/>
  <c r="N378" i="4"/>
  <c r="O378" i="4" s="1"/>
  <c r="N44" i="4"/>
  <c r="O44" i="4" s="1"/>
  <c r="N379" i="4"/>
  <c r="O379" i="4" s="1"/>
  <c r="N43" i="4"/>
  <c r="O43" i="4" s="1"/>
  <c r="N380" i="4"/>
  <c r="O380" i="4" s="1"/>
  <c r="N42" i="4"/>
  <c r="O42" i="4" s="1"/>
  <c r="N381" i="4"/>
  <c r="O381" i="4" s="1"/>
  <c r="N41" i="4"/>
  <c r="O41" i="4" s="1"/>
  <c r="N382" i="4"/>
  <c r="O382" i="4" s="1"/>
  <c r="N40" i="4"/>
  <c r="O40" i="4" s="1"/>
  <c r="N383" i="4"/>
  <c r="O383" i="4" s="1"/>
  <c r="N39" i="4"/>
  <c r="O39" i="4" s="1"/>
  <c r="N384" i="4"/>
  <c r="O384" i="4" s="1"/>
  <c r="N38" i="4"/>
  <c r="O38" i="4" s="1"/>
  <c r="N385" i="4"/>
  <c r="O385" i="4" s="1"/>
  <c r="N37" i="4"/>
  <c r="O37" i="4" s="1"/>
  <c r="N386" i="4"/>
  <c r="O386" i="4" s="1"/>
  <c r="N461" i="4"/>
  <c r="O461" i="4" s="1"/>
  <c r="L3" i="4" l="1"/>
  <c r="O6" i="4"/>
  <c r="N3" i="4"/>
  <c r="P5292" i="4" l="1"/>
  <c r="Q5292" i="4" s="1"/>
  <c r="R5292" i="4" s="1"/>
  <c r="S5292" i="4" s="1"/>
  <c r="T5292" i="4" s="1"/>
  <c r="P7028" i="4"/>
  <c r="Q7028" i="4" s="1"/>
  <c r="R7028" i="4" s="1"/>
  <c r="S7028" i="4" s="1"/>
  <c r="T7028" i="4" s="1"/>
  <c r="P4390" i="4"/>
  <c r="Q4390" i="4" s="1"/>
  <c r="R4390" i="4" s="1"/>
  <c r="S4390" i="4" s="1"/>
  <c r="T4390" i="4" s="1"/>
  <c r="P4376" i="4"/>
  <c r="Q4376" i="4" s="1"/>
  <c r="R4376" i="4" s="1"/>
  <c r="S4376" i="4" s="1"/>
  <c r="T4376" i="4" s="1"/>
  <c r="P943" i="4"/>
  <c r="Q943" i="4" s="1"/>
  <c r="R943" i="4" s="1"/>
  <c r="S943" i="4" s="1"/>
  <c r="T943" i="4" s="1"/>
  <c r="P7463" i="4"/>
  <c r="Q7463" i="4" s="1"/>
  <c r="R7463" i="4" s="1"/>
  <c r="S7463" i="4" s="1"/>
  <c r="T7463" i="4" s="1"/>
  <c r="P910" i="4"/>
  <c r="Q910" i="4" s="1"/>
  <c r="R910" i="4" s="1"/>
  <c r="S910" i="4" s="1"/>
  <c r="T910" i="4" s="1"/>
  <c r="P4350" i="4"/>
  <c r="Q4350" i="4" s="1"/>
  <c r="R4350" i="4" s="1"/>
  <c r="S4350" i="4" s="1"/>
  <c r="T4350" i="4" s="1"/>
  <c r="P1813" i="4"/>
  <c r="Q1813" i="4" s="1"/>
  <c r="R1813" i="4" s="1"/>
  <c r="S1813" i="4" s="1"/>
  <c r="T1813" i="4" s="1"/>
  <c r="P1818" i="4"/>
  <c r="Q1818" i="4" s="1"/>
  <c r="R1818" i="4" s="1"/>
  <c r="S1818" i="4" s="1"/>
  <c r="T1818" i="4" s="1"/>
  <c r="P4333" i="4"/>
  <c r="Q4333" i="4" s="1"/>
  <c r="R4333" i="4" s="1"/>
  <c r="S4333" i="4" s="1"/>
  <c r="T4333" i="4" s="1"/>
  <c r="P890" i="4"/>
  <c r="Q890" i="4" s="1"/>
  <c r="R890" i="4" s="1"/>
  <c r="S890" i="4" s="1"/>
  <c r="T890" i="4" s="1"/>
  <c r="P3983" i="4"/>
  <c r="Q3983" i="4" s="1"/>
  <c r="R3983" i="4" s="1"/>
  <c r="S3983" i="4" s="1"/>
  <c r="T3983" i="4" s="1"/>
  <c r="P3973" i="4"/>
  <c r="Q3973" i="4" s="1"/>
  <c r="R3973" i="4" s="1"/>
  <c r="S3973" i="4" s="1"/>
  <c r="T3973" i="4" s="1"/>
  <c r="P3967" i="4"/>
  <c r="Q3967" i="4" s="1"/>
  <c r="R3967" i="4" s="1"/>
  <c r="S3967" i="4" s="1"/>
  <c r="T3967" i="4" s="1"/>
  <c r="P3960" i="4"/>
  <c r="Q3960" i="4" s="1"/>
  <c r="R3960" i="4" s="1"/>
  <c r="S3960" i="4" s="1"/>
  <c r="T3960" i="4" s="1"/>
  <c r="P3955" i="4"/>
  <c r="Q3955" i="4" s="1"/>
  <c r="R3955" i="4" s="1"/>
  <c r="S3955" i="4" s="1"/>
  <c r="T3955" i="4" s="1"/>
  <c r="P3941" i="4"/>
  <c r="Q3941" i="4" s="1"/>
  <c r="R3941" i="4" s="1"/>
  <c r="S3941" i="4" s="1"/>
  <c r="T3941" i="4" s="1"/>
  <c r="P3930" i="4"/>
  <c r="Q3930" i="4" s="1"/>
  <c r="R3930" i="4" s="1"/>
  <c r="S3930" i="4" s="1"/>
  <c r="T3930" i="4" s="1"/>
  <c r="P3918" i="4"/>
  <c r="Q3918" i="4" s="1"/>
  <c r="R3918" i="4" s="1"/>
  <c r="S3918" i="4" s="1"/>
  <c r="T3918" i="4" s="1"/>
  <c r="P3907" i="4"/>
  <c r="Q3907" i="4" s="1"/>
  <c r="R3907" i="4" s="1"/>
  <c r="S3907" i="4" s="1"/>
  <c r="T3907" i="4" s="1"/>
  <c r="P2662" i="4"/>
  <c r="Q2662" i="4" s="1"/>
  <c r="R2662" i="4" s="1"/>
  <c r="S2662" i="4" s="1"/>
  <c r="T2662" i="4" s="1"/>
  <c r="P2657" i="4"/>
  <c r="Q2657" i="4" s="1"/>
  <c r="R2657" i="4" s="1"/>
  <c r="S2657" i="4" s="1"/>
  <c r="T2657" i="4" s="1"/>
  <c r="P1306" i="4"/>
  <c r="Q1306" i="4" s="1"/>
  <c r="R1306" i="4" s="1"/>
  <c r="S1306" i="4" s="1"/>
  <c r="T1306" i="4" s="1"/>
  <c r="P2646" i="4"/>
  <c r="Q2646" i="4" s="1"/>
  <c r="R2646" i="4" s="1"/>
  <c r="S2646" i="4" s="1"/>
  <c r="T2646" i="4" s="1"/>
  <c r="P1317" i="4"/>
  <c r="Q1317" i="4" s="1"/>
  <c r="R1317" i="4" s="1"/>
  <c r="S1317" i="4" s="1"/>
  <c r="T1317" i="4" s="1"/>
  <c r="P2636" i="4"/>
  <c r="Q2636" i="4" s="1"/>
  <c r="R2636" i="4" s="1"/>
  <c r="S2636" i="4" s="1"/>
  <c r="T2636" i="4" s="1"/>
  <c r="P2631" i="4"/>
  <c r="Q2631" i="4" s="1"/>
  <c r="R2631" i="4" s="1"/>
  <c r="S2631" i="4" s="1"/>
  <c r="T2631" i="4" s="1"/>
  <c r="P1332" i="4"/>
  <c r="Q1332" i="4" s="1"/>
  <c r="R1332" i="4" s="1"/>
  <c r="S1332" i="4" s="1"/>
  <c r="T1332" i="4" s="1"/>
  <c r="P2619" i="4"/>
  <c r="Q2619" i="4" s="1"/>
  <c r="R2619" i="4" s="1"/>
  <c r="S2619" i="4" s="1"/>
  <c r="T2619" i="4" s="1"/>
  <c r="P2615" i="4"/>
  <c r="Q2615" i="4" s="1"/>
  <c r="R2615" i="4" s="1"/>
  <c r="S2615" i="4" s="1"/>
  <c r="T2615" i="4" s="1"/>
  <c r="P2609" i="4"/>
  <c r="Q2609" i="4" s="1"/>
  <c r="R2609" i="4" s="1"/>
  <c r="S2609" i="4" s="1"/>
  <c r="T2609" i="4" s="1"/>
  <c r="P2605" i="4"/>
  <c r="Q2605" i="4" s="1"/>
  <c r="R2605" i="4" s="1"/>
  <c r="S2605" i="4" s="1"/>
  <c r="T2605" i="4" s="1"/>
  <c r="P449" i="4"/>
  <c r="Q449" i="4" s="1"/>
  <c r="R449" i="4" s="1"/>
  <c r="S449" i="4" s="1"/>
  <c r="T449" i="4" s="1"/>
  <c r="P7032" i="4"/>
  <c r="Q7032" i="4" s="1"/>
  <c r="R7032" i="4" s="1"/>
  <c r="S7032" i="4" s="1"/>
  <c r="T7032" i="4" s="1"/>
  <c r="P4389" i="4"/>
  <c r="Q4389" i="4" s="1"/>
  <c r="R4389" i="4" s="1"/>
  <c r="S4389" i="4" s="1"/>
  <c r="T4389" i="4" s="1"/>
  <c r="P949" i="4"/>
  <c r="Q949" i="4" s="1"/>
  <c r="R949" i="4" s="1"/>
  <c r="S949" i="4" s="1"/>
  <c r="T949" i="4" s="1"/>
  <c r="P4366" i="4"/>
  <c r="Q4366" i="4" s="1"/>
  <c r="R4366" i="4" s="1"/>
  <c r="S4366" i="4" s="1"/>
  <c r="T4366" i="4" s="1"/>
  <c r="P916" i="4"/>
  <c r="Q916" i="4" s="1"/>
  <c r="R916" i="4" s="1"/>
  <c r="S916" i="4" s="1"/>
  <c r="T916" i="4" s="1"/>
  <c r="P908" i="4"/>
  <c r="Q908" i="4" s="1"/>
  <c r="R908" i="4" s="1"/>
  <c r="S908" i="4" s="1"/>
  <c r="T908" i="4" s="1"/>
  <c r="P904" i="4"/>
  <c r="Q904" i="4" s="1"/>
  <c r="R904" i="4" s="1"/>
  <c r="S904" i="4" s="1"/>
  <c r="T904" i="4" s="1"/>
  <c r="P901" i="4"/>
  <c r="Q901" i="4" s="1"/>
  <c r="R901" i="4" s="1"/>
  <c r="S901" i="4" s="1"/>
  <c r="T901" i="4" s="1"/>
  <c r="P4334" i="4"/>
  <c r="Q4334" i="4" s="1"/>
  <c r="R4334" i="4" s="1"/>
  <c r="S4334" i="4" s="1"/>
  <c r="T4334" i="4" s="1"/>
  <c r="P3990" i="4"/>
  <c r="Q3990" i="4" s="1"/>
  <c r="R3990" i="4" s="1"/>
  <c r="S3990" i="4" s="1"/>
  <c r="T3990" i="4" s="1"/>
  <c r="P3984" i="4"/>
  <c r="Q3984" i="4" s="1"/>
  <c r="R3984" i="4" s="1"/>
  <c r="S3984" i="4" s="1"/>
  <c r="T3984" i="4" s="1"/>
  <c r="P3977" i="4"/>
  <c r="Q3977" i="4" s="1"/>
  <c r="R3977" i="4" s="1"/>
  <c r="S3977" i="4" s="1"/>
  <c r="T3977" i="4" s="1"/>
  <c r="P7833" i="4"/>
  <c r="Q7833" i="4" s="1"/>
  <c r="R7833" i="4" s="1"/>
  <c r="S7833" i="4" s="1"/>
  <c r="T7833" i="4" s="1"/>
  <c r="P7815" i="4"/>
  <c r="Q7815" i="4" s="1"/>
  <c r="R7815" i="4" s="1"/>
  <c r="S7815" i="4" s="1"/>
  <c r="T7815" i="4" s="1"/>
  <c r="P1384" i="4"/>
  <c r="Q1384" i="4" s="1"/>
  <c r="R1384" i="4" s="1"/>
  <c r="S1384" i="4" s="1"/>
  <c r="T1384" i="4" s="1"/>
  <c r="P3949" i="4"/>
  <c r="Q3949" i="4" s="1"/>
  <c r="R3949" i="4" s="1"/>
  <c r="S3949" i="4" s="1"/>
  <c r="T3949" i="4" s="1"/>
  <c r="P3939" i="4"/>
  <c r="Q3939" i="4" s="1"/>
  <c r="R3939" i="4" s="1"/>
  <c r="S3939" i="4" s="1"/>
  <c r="T3939" i="4" s="1"/>
  <c r="P3933" i="4"/>
  <c r="Q3933" i="4" s="1"/>
  <c r="R3933" i="4" s="1"/>
  <c r="S3933" i="4" s="1"/>
  <c r="T3933" i="4" s="1"/>
  <c r="P3921" i="4"/>
  <c r="Q3921" i="4" s="1"/>
  <c r="R3921" i="4" s="1"/>
  <c r="S3921" i="4" s="1"/>
  <c r="T3921" i="4" s="1"/>
  <c r="P3910" i="4"/>
  <c r="Q3910" i="4" s="1"/>
  <c r="R3910" i="4" s="1"/>
  <c r="S3910" i="4" s="1"/>
  <c r="T3910" i="4" s="1"/>
  <c r="P1292" i="4"/>
  <c r="Q1292" i="4" s="1"/>
  <c r="R1292" i="4" s="1"/>
  <c r="S1292" i="4" s="1"/>
  <c r="T1292" i="4" s="1"/>
  <c r="P1297" i="4"/>
  <c r="Q1297" i="4" s="1"/>
  <c r="R1297" i="4" s="1"/>
  <c r="S1297" i="4" s="1"/>
  <c r="T1297" i="4" s="1"/>
  <c r="P1303" i="4"/>
  <c r="Q1303" i="4" s="1"/>
  <c r="R1303" i="4" s="1"/>
  <c r="S1303" i="4" s="1"/>
  <c r="T1303" i="4" s="1"/>
  <c r="P2650" i="4"/>
  <c r="Q2650" i="4" s="1"/>
  <c r="R2650" i="4" s="1"/>
  <c r="S2650" i="4" s="1"/>
  <c r="T2650" i="4" s="1"/>
  <c r="P1313" i="4"/>
  <c r="Q1313" i="4" s="1"/>
  <c r="R1313" i="4" s="1"/>
  <c r="S1313" i="4" s="1"/>
  <c r="T1313" i="4" s="1"/>
  <c r="P1318" i="4"/>
  <c r="Q1318" i="4" s="1"/>
  <c r="R1318" i="4" s="1"/>
  <c r="S1318" i="4" s="1"/>
  <c r="T1318" i="4" s="1"/>
  <c r="P1323" i="4"/>
  <c r="Q1323" i="4" s="1"/>
  <c r="R1323" i="4" s="1"/>
  <c r="S1323" i="4" s="1"/>
  <c r="T1323" i="4" s="1"/>
  <c r="P2629" i="4"/>
  <c r="Q2629" i="4" s="1"/>
  <c r="R2629" i="4" s="1"/>
  <c r="S2629" i="4" s="1"/>
  <c r="T2629" i="4" s="1"/>
  <c r="P2624" i="4"/>
  <c r="Q2624" i="4" s="1"/>
  <c r="R2624" i="4" s="1"/>
  <c r="S2624" i="4" s="1"/>
  <c r="T2624" i="4" s="1"/>
  <c r="P1339" i="4"/>
  <c r="Q1339" i="4" s="1"/>
  <c r="R1339" i="4" s="1"/>
  <c r="S1339" i="4" s="1"/>
  <c r="T1339" i="4" s="1"/>
  <c r="P2614" i="4"/>
  <c r="Q2614" i="4" s="1"/>
  <c r="R2614" i="4" s="1"/>
  <c r="S2614" i="4" s="1"/>
  <c r="T2614" i="4" s="1"/>
  <c r="P1347" i="4"/>
  <c r="Q1347" i="4" s="1"/>
  <c r="R1347" i="4" s="1"/>
  <c r="S1347" i="4" s="1"/>
  <c r="T1347" i="4" s="1"/>
  <c r="P2606" i="4"/>
  <c r="Q2606" i="4" s="1"/>
  <c r="R2606" i="4" s="1"/>
  <c r="S2606" i="4" s="1"/>
  <c r="T2606" i="4" s="1"/>
  <c r="P2601" i="4"/>
  <c r="Q2601" i="4" s="1"/>
  <c r="R2601" i="4" s="1"/>
  <c r="S2601" i="4" s="1"/>
  <c r="T2601" i="4" s="1"/>
  <c r="P1360" i="4"/>
  <c r="Q1360" i="4" s="1"/>
  <c r="R1360" i="4" s="1"/>
  <c r="S1360" i="4" s="1"/>
  <c r="T1360" i="4" s="1"/>
  <c r="P1364" i="4"/>
  <c r="Q1364" i="4" s="1"/>
  <c r="R1364" i="4" s="1"/>
  <c r="S1364" i="4" s="1"/>
  <c r="T1364" i="4" s="1"/>
  <c r="P1370" i="4"/>
  <c r="Q1370" i="4" s="1"/>
  <c r="R1370" i="4" s="1"/>
  <c r="S1370" i="4" s="1"/>
  <c r="T1370" i="4" s="1"/>
  <c r="P1376" i="4"/>
  <c r="Q1376" i="4" s="1"/>
  <c r="R1376" i="4" s="1"/>
  <c r="S1376" i="4" s="1"/>
  <c r="T1376" i="4" s="1"/>
  <c r="P430" i="4"/>
  <c r="Q430" i="4" s="1"/>
  <c r="R430" i="4" s="1"/>
  <c r="S430" i="4" s="1"/>
  <c r="T430" i="4" s="1"/>
  <c r="P2178" i="4"/>
  <c r="Q2178" i="4" s="1"/>
  <c r="R2178" i="4" s="1"/>
  <c r="S2178" i="4" s="1"/>
  <c r="T2178" i="4" s="1"/>
  <c r="P437" i="4"/>
  <c r="Q437" i="4" s="1"/>
  <c r="R437" i="4" s="1"/>
  <c r="S437" i="4" s="1"/>
  <c r="T437" i="4" s="1"/>
  <c r="P2183" i="4"/>
  <c r="Q2183" i="4" s="1"/>
  <c r="R2183" i="4" s="1"/>
  <c r="S2183" i="4" s="1"/>
  <c r="T2183" i="4" s="1"/>
  <c r="P443" i="4"/>
  <c r="Q443" i="4" s="1"/>
  <c r="R443" i="4" s="1"/>
  <c r="S443" i="4" s="1"/>
  <c r="T443" i="4" s="1"/>
  <c r="P2190" i="4"/>
  <c r="Q2190" i="4" s="1"/>
  <c r="R2190" i="4" s="1"/>
  <c r="S2190" i="4" s="1"/>
  <c r="T2190" i="4" s="1"/>
  <c r="P2194" i="4"/>
  <c r="Q2194" i="4" s="1"/>
  <c r="R2194" i="4" s="1"/>
  <c r="S2194" i="4" s="1"/>
  <c r="T2194" i="4" s="1"/>
  <c r="P454" i="4"/>
  <c r="Q454" i="4" s="1"/>
  <c r="R454" i="4" s="1"/>
  <c r="S454" i="4" s="1"/>
  <c r="T454" i="4" s="1"/>
  <c r="P2200" i="4"/>
  <c r="Q2200" i="4" s="1"/>
  <c r="R2200" i="4" s="1"/>
  <c r="S2200" i="4" s="1"/>
  <c r="T2200" i="4" s="1"/>
  <c r="P459" i="4"/>
  <c r="Q459" i="4" s="1"/>
  <c r="R459" i="4" s="1"/>
  <c r="S459" i="4" s="1"/>
  <c r="T459" i="4" s="1"/>
  <c r="P2205" i="4"/>
  <c r="Q2205" i="4" s="1"/>
  <c r="R2205" i="4" s="1"/>
  <c r="S2205" i="4" s="1"/>
  <c r="T2205" i="4" s="1"/>
  <c r="P2208" i="4"/>
  <c r="Q2208" i="4" s="1"/>
  <c r="R2208" i="4" s="1"/>
  <c r="S2208" i="4" s="1"/>
  <c r="T2208" i="4" s="1"/>
  <c r="P2211" i="4"/>
  <c r="Q2211" i="4" s="1"/>
  <c r="R2211" i="4" s="1"/>
  <c r="S2211" i="4" s="1"/>
  <c r="T2211" i="4" s="1"/>
  <c r="P2214" i="4"/>
  <c r="Q2214" i="4" s="1"/>
  <c r="R2214" i="4" s="1"/>
  <c r="S2214" i="4" s="1"/>
  <c r="T2214" i="4" s="1"/>
  <c r="P2216" i="4"/>
  <c r="Q2216" i="4" s="1"/>
  <c r="R2216" i="4" s="1"/>
  <c r="S2216" i="4" s="1"/>
  <c r="T2216" i="4" s="1"/>
  <c r="P2219" i="4"/>
  <c r="Q2219" i="4" s="1"/>
  <c r="R2219" i="4" s="1"/>
  <c r="S2219" i="4" s="1"/>
  <c r="T2219" i="4" s="1"/>
  <c r="P2221" i="4"/>
  <c r="Q2221" i="4" s="1"/>
  <c r="R2221" i="4" s="1"/>
  <c r="S2221" i="4" s="1"/>
  <c r="T2221" i="4" s="1"/>
  <c r="P2223" i="4"/>
  <c r="Q2223" i="4" s="1"/>
  <c r="R2223" i="4" s="1"/>
  <c r="S2223" i="4" s="1"/>
  <c r="T2223" i="4" s="1"/>
  <c r="P482" i="4"/>
  <c r="Q482" i="4" s="1"/>
  <c r="R482" i="4" s="1"/>
  <c r="S482" i="4" s="1"/>
  <c r="T482" i="4" s="1"/>
  <c r="P484" i="4"/>
  <c r="Q484" i="4" s="1"/>
  <c r="R484" i="4" s="1"/>
  <c r="S484" i="4" s="1"/>
  <c r="T484" i="4" s="1"/>
  <c r="P487" i="4"/>
  <c r="Q487" i="4" s="1"/>
  <c r="R487" i="4" s="1"/>
  <c r="S487" i="4" s="1"/>
  <c r="T487" i="4" s="1"/>
  <c r="P2232" i="4"/>
  <c r="Q2232" i="4" s="1"/>
  <c r="R2232" i="4" s="1"/>
  <c r="S2232" i="4" s="1"/>
  <c r="T2232" i="4" s="1"/>
  <c r="P491" i="4"/>
  <c r="Q491" i="4" s="1"/>
  <c r="R491" i="4" s="1"/>
  <c r="S491" i="4" s="1"/>
  <c r="T491" i="4" s="1"/>
  <c r="P2236" i="4"/>
  <c r="Q2236" i="4" s="1"/>
  <c r="R2236" i="4" s="1"/>
  <c r="S2236" i="4" s="1"/>
  <c r="T2236" i="4" s="1"/>
  <c r="P2238" i="4"/>
  <c r="Q2238" i="4" s="1"/>
  <c r="R2238" i="4" s="1"/>
  <c r="S2238" i="4" s="1"/>
  <c r="T2238" i="4" s="1"/>
  <c r="P2240" i="4"/>
  <c r="Q2240" i="4" s="1"/>
  <c r="R2240" i="4" s="1"/>
  <c r="S2240" i="4" s="1"/>
  <c r="T2240" i="4" s="1"/>
  <c r="P2242" i="4"/>
  <c r="Q2242" i="4" s="1"/>
  <c r="R2242" i="4" s="1"/>
  <c r="S2242" i="4" s="1"/>
  <c r="T2242" i="4" s="1"/>
  <c r="P2244" i="4"/>
  <c r="Q2244" i="4" s="1"/>
  <c r="R2244" i="4" s="1"/>
  <c r="S2244" i="4" s="1"/>
  <c r="T2244" i="4" s="1"/>
  <c r="P503" i="4"/>
  <c r="Q503" i="4" s="1"/>
  <c r="R503" i="4" s="1"/>
  <c r="S503" i="4" s="1"/>
  <c r="T503" i="4" s="1"/>
  <c r="P505" i="4"/>
  <c r="Q505" i="4" s="1"/>
  <c r="R505" i="4" s="1"/>
  <c r="S505" i="4" s="1"/>
  <c r="T505" i="4" s="1"/>
  <c r="P2251" i="4"/>
  <c r="Q2251" i="4" s="1"/>
  <c r="R2251" i="4" s="1"/>
  <c r="S2251" i="4" s="1"/>
  <c r="T2251" i="4" s="1"/>
  <c r="P2253" i="4"/>
  <c r="Q2253" i="4" s="1"/>
  <c r="R2253" i="4" s="1"/>
  <c r="S2253" i="4" s="1"/>
  <c r="T2253" i="4" s="1"/>
  <c r="P512" i="4"/>
  <c r="Q512" i="4" s="1"/>
  <c r="R512" i="4" s="1"/>
  <c r="S512" i="4" s="1"/>
  <c r="T512" i="4" s="1"/>
  <c r="P515" i="4"/>
  <c r="Q515" i="4" s="1"/>
  <c r="R515" i="4" s="1"/>
  <c r="S515" i="4" s="1"/>
  <c r="T515" i="4" s="1"/>
  <c r="P7852" i="4"/>
  <c r="Q7852" i="4" s="1"/>
  <c r="R7852" i="4" s="1"/>
  <c r="S7852" i="4" s="1"/>
  <c r="T7852" i="4" s="1"/>
  <c r="P7840" i="4"/>
  <c r="Q7840" i="4" s="1"/>
  <c r="R7840" i="4" s="1"/>
  <c r="S7840" i="4" s="1"/>
  <c r="T7840" i="4" s="1"/>
  <c r="P7829" i="4"/>
  <c r="Q7829" i="4" s="1"/>
  <c r="R7829" i="4" s="1"/>
  <c r="S7829" i="4" s="1"/>
  <c r="T7829" i="4" s="1"/>
  <c r="P7822" i="4"/>
  <c r="Q7822" i="4" s="1"/>
  <c r="R7822" i="4" s="1"/>
  <c r="S7822" i="4" s="1"/>
  <c r="T7822" i="4" s="1"/>
  <c r="P411" i="4"/>
  <c r="Q411" i="4" s="1"/>
  <c r="R411" i="4" s="1"/>
  <c r="S411" i="4" s="1"/>
  <c r="T411" i="4" s="1"/>
  <c r="P408" i="4"/>
  <c r="Q408" i="4" s="1"/>
  <c r="R408" i="4" s="1"/>
  <c r="S408" i="4" s="1"/>
  <c r="T408" i="4" s="1"/>
  <c r="P404" i="4"/>
  <c r="Q404" i="4" s="1"/>
  <c r="R404" i="4" s="1"/>
  <c r="S404" i="4" s="1"/>
  <c r="T404" i="4" s="1"/>
  <c r="P401" i="4"/>
  <c r="Q401" i="4" s="1"/>
  <c r="R401" i="4" s="1"/>
  <c r="S401" i="4" s="1"/>
  <c r="T401" i="4" s="1"/>
  <c r="P400" i="4"/>
  <c r="Q400" i="4" s="1"/>
  <c r="R400" i="4" s="1"/>
  <c r="S400" i="4" s="1"/>
  <c r="T400" i="4" s="1"/>
  <c r="P397" i="4"/>
  <c r="Q397" i="4" s="1"/>
  <c r="R397" i="4" s="1"/>
  <c r="S397" i="4" s="1"/>
  <c r="T397" i="4" s="1"/>
  <c r="P394" i="4"/>
  <c r="Q394" i="4" s="1"/>
  <c r="R394" i="4" s="1"/>
  <c r="S394" i="4" s="1"/>
  <c r="T394" i="4" s="1"/>
  <c r="P392" i="4"/>
  <c r="Q392" i="4" s="1"/>
  <c r="R392" i="4" s="1"/>
  <c r="S392" i="4" s="1"/>
  <c r="T392" i="4" s="1"/>
  <c r="P390" i="4"/>
  <c r="Q390" i="4" s="1"/>
  <c r="R390" i="4" s="1"/>
  <c r="S390" i="4" s="1"/>
  <c r="T390" i="4" s="1"/>
  <c r="P387" i="4"/>
  <c r="Q387" i="4" s="1"/>
  <c r="R387" i="4" s="1"/>
  <c r="S387" i="4" s="1"/>
  <c r="T387" i="4" s="1"/>
  <c r="P7025" i="4"/>
  <c r="Q7025" i="4" s="1"/>
  <c r="R7025" i="4" s="1"/>
  <c r="S7025" i="4" s="1"/>
  <c r="T7025" i="4" s="1"/>
  <c r="P4395" i="4"/>
  <c r="Q4395" i="4" s="1"/>
  <c r="R4395" i="4" s="1"/>
  <c r="S4395" i="4" s="1"/>
  <c r="T4395" i="4" s="1"/>
  <c r="P4380" i="4"/>
  <c r="Q4380" i="4" s="1"/>
  <c r="R4380" i="4" s="1"/>
  <c r="S4380" i="4" s="1"/>
  <c r="T4380" i="4" s="1"/>
  <c r="P4370" i="4"/>
  <c r="Q4370" i="4" s="1"/>
  <c r="R4370" i="4" s="1"/>
  <c r="S4370" i="4" s="1"/>
  <c r="T4370" i="4" s="1"/>
  <c r="P936" i="4"/>
  <c r="Q936" i="4" s="1"/>
  <c r="R936" i="4" s="1"/>
  <c r="S936" i="4" s="1"/>
  <c r="T936" i="4" s="1"/>
  <c r="P912" i="4"/>
  <c r="Q912" i="4" s="1"/>
  <c r="R912" i="4" s="1"/>
  <c r="S912" i="4" s="1"/>
  <c r="T912" i="4" s="1"/>
  <c r="P893" i="4"/>
  <c r="Q893" i="4" s="1"/>
  <c r="R893" i="4" s="1"/>
  <c r="S893" i="4" s="1"/>
  <c r="T893" i="4" s="1"/>
  <c r="P7031" i="4"/>
  <c r="Q7031" i="4" s="1"/>
  <c r="R7031" i="4" s="1"/>
  <c r="S7031" i="4" s="1"/>
  <c r="T7031" i="4" s="1"/>
  <c r="P4384" i="4"/>
  <c r="Q4384" i="4" s="1"/>
  <c r="R4384" i="4" s="1"/>
  <c r="S4384" i="4" s="1"/>
  <c r="T4384" i="4" s="1"/>
  <c r="P945" i="4"/>
  <c r="Q945" i="4" s="1"/>
  <c r="R945" i="4" s="1"/>
  <c r="S945" i="4" s="1"/>
  <c r="T945" i="4" s="1"/>
  <c r="P4367" i="4"/>
  <c r="Q4367" i="4" s="1"/>
  <c r="R4367" i="4" s="1"/>
  <c r="S4367" i="4" s="1"/>
  <c r="T4367" i="4" s="1"/>
  <c r="P935" i="4"/>
  <c r="Q935" i="4" s="1"/>
  <c r="R935" i="4" s="1"/>
  <c r="S935" i="4" s="1"/>
  <c r="T935" i="4" s="1"/>
  <c r="P914" i="4"/>
  <c r="Q914" i="4" s="1"/>
  <c r="R914" i="4" s="1"/>
  <c r="S914" i="4" s="1"/>
  <c r="T914" i="4" s="1"/>
  <c r="P1804" i="4"/>
  <c r="Q1804" i="4" s="1"/>
  <c r="R1804" i="4" s="1"/>
  <c r="S1804" i="4" s="1"/>
  <c r="T1804" i="4" s="1"/>
  <c r="P1809" i="4"/>
  <c r="Q1809" i="4" s="1"/>
  <c r="R1809" i="4" s="1"/>
  <c r="S1809" i="4" s="1"/>
  <c r="T1809" i="4" s="1"/>
  <c r="P1815" i="4"/>
  <c r="Q1815" i="4" s="1"/>
  <c r="R1815" i="4" s="1"/>
  <c r="S1815" i="4" s="1"/>
  <c r="T1815" i="4" s="1"/>
  <c r="P4337" i="4"/>
  <c r="Q4337" i="4" s="1"/>
  <c r="R4337" i="4" s="1"/>
  <c r="S4337" i="4" s="1"/>
  <c r="T4337" i="4" s="1"/>
  <c r="P4331" i="4"/>
  <c r="Q4331" i="4" s="1"/>
  <c r="R4331" i="4" s="1"/>
  <c r="S4331" i="4" s="1"/>
  <c r="T4331" i="4" s="1"/>
  <c r="P889" i="4"/>
  <c r="Q889" i="4" s="1"/>
  <c r="R889" i="4" s="1"/>
  <c r="S889" i="4" s="1"/>
  <c r="T889" i="4" s="1"/>
  <c r="P3982" i="4"/>
  <c r="Q3982" i="4" s="1"/>
  <c r="R3982" i="4" s="1"/>
  <c r="S3982" i="4" s="1"/>
  <c r="T3982" i="4" s="1"/>
  <c r="P3968" i="4"/>
  <c r="Q3968" i="4" s="1"/>
  <c r="R3968" i="4" s="1"/>
  <c r="S3968" i="4" s="1"/>
  <c r="T3968" i="4" s="1"/>
  <c r="P7814" i="4"/>
  <c r="Q7814" i="4" s="1"/>
  <c r="R7814" i="4" s="1"/>
  <c r="S7814" i="4" s="1"/>
  <c r="T7814" i="4" s="1"/>
  <c r="P3957" i="4"/>
  <c r="Q3957" i="4" s="1"/>
  <c r="R3957" i="4" s="1"/>
  <c r="S3957" i="4" s="1"/>
  <c r="T3957" i="4" s="1"/>
  <c r="P3948" i="4"/>
  <c r="Q3948" i="4" s="1"/>
  <c r="R3948" i="4" s="1"/>
  <c r="S3948" i="4" s="1"/>
  <c r="T3948" i="4" s="1"/>
  <c r="P3938" i="4"/>
  <c r="Q3938" i="4" s="1"/>
  <c r="R3938" i="4" s="1"/>
  <c r="S3938" i="4" s="1"/>
  <c r="T3938" i="4" s="1"/>
  <c r="P3934" i="4"/>
  <c r="Q3934" i="4" s="1"/>
  <c r="R3934" i="4" s="1"/>
  <c r="S3934" i="4" s="1"/>
  <c r="T3934" i="4" s="1"/>
  <c r="P3923" i="4"/>
  <c r="Q3923" i="4" s="1"/>
  <c r="R3923" i="4" s="1"/>
  <c r="S3923" i="4" s="1"/>
  <c r="T3923" i="4" s="1"/>
  <c r="P3912" i="4"/>
  <c r="Q3912" i="4" s="1"/>
  <c r="R3912" i="4" s="1"/>
  <c r="S3912" i="4" s="1"/>
  <c r="T3912" i="4" s="1"/>
  <c r="P1295" i="4"/>
  <c r="Q1295" i="4" s="1"/>
  <c r="R1295" i="4" s="1"/>
  <c r="S1295" i="4" s="1"/>
  <c r="T1295" i="4" s="1"/>
  <c r="P1299" i="4"/>
  <c r="Q1299" i="4" s="1"/>
  <c r="R1299" i="4" s="1"/>
  <c r="S1299" i="4" s="1"/>
  <c r="T1299" i="4" s="1"/>
  <c r="P2653" i="4"/>
  <c r="Q2653" i="4" s="1"/>
  <c r="R2653" i="4" s="1"/>
  <c r="S2653" i="4" s="1"/>
  <c r="T2653" i="4" s="1"/>
  <c r="P1311" i="4"/>
  <c r="Q1311" i="4" s="1"/>
  <c r="R1311" i="4" s="1"/>
  <c r="S1311" i="4" s="1"/>
  <c r="T1311" i="4" s="1"/>
  <c r="P1316" i="4"/>
  <c r="Q1316" i="4" s="1"/>
  <c r="R1316" i="4" s="1"/>
  <c r="S1316" i="4" s="1"/>
  <c r="T1316" i="4" s="1"/>
  <c r="P1321" i="4"/>
  <c r="Q1321" i="4" s="1"/>
  <c r="R1321" i="4" s="1"/>
  <c r="S1321" i="4" s="1"/>
  <c r="T1321" i="4" s="1"/>
  <c r="P2632" i="4"/>
  <c r="Q2632" i="4" s="1"/>
  <c r="R2632" i="4" s="1"/>
  <c r="S2632" i="4" s="1"/>
  <c r="T2632" i="4" s="1"/>
  <c r="P1330" i="4"/>
  <c r="Q1330" i="4" s="1"/>
  <c r="R1330" i="4" s="1"/>
  <c r="S1330" i="4" s="1"/>
  <c r="T1330" i="4" s="1"/>
  <c r="P2621" i="4"/>
  <c r="Q2621" i="4" s="1"/>
  <c r="R2621" i="4" s="1"/>
  <c r="S2621" i="4" s="1"/>
  <c r="T2621" i="4" s="1"/>
  <c r="P2613" i="4"/>
  <c r="Q2613" i="4" s="1"/>
  <c r="R2613" i="4" s="1"/>
  <c r="S2613" i="4" s="1"/>
  <c r="T2613" i="4" s="1"/>
  <c r="P1363" i="4"/>
  <c r="Q1363" i="4" s="1"/>
  <c r="R1363" i="4" s="1"/>
  <c r="S1363" i="4" s="1"/>
  <c r="T1363" i="4" s="1"/>
  <c r="P81" i="4"/>
  <c r="Q81" i="4" s="1"/>
  <c r="R81" i="4" s="1"/>
  <c r="S81" i="4" s="1"/>
  <c r="T81" i="4" s="1"/>
  <c r="P7029" i="4"/>
  <c r="Q7029" i="4" s="1"/>
  <c r="R7029" i="4" s="1"/>
  <c r="S7029" i="4" s="1"/>
  <c r="T7029" i="4" s="1"/>
  <c r="P4385" i="4"/>
  <c r="Q4385" i="4" s="1"/>
  <c r="R4385" i="4" s="1"/>
  <c r="S4385" i="4" s="1"/>
  <c r="T4385" i="4" s="1"/>
  <c r="P947" i="4"/>
  <c r="Q947" i="4" s="1"/>
  <c r="R947" i="4" s="1"/>
  <c r="S947" i="4" s="1"/>
  <c r="T947" i="4" s="1"/>
  <c r="P4368" i="4"/>
  <c r="Q4368" i="4" s="1"/>
  <c r="R4368" i="4" s="1"/>
  <c r="S4368" i="4" s="1"/>
  <c r="T4368" i="4" s="1"/>
  <c r="P919" i="4"/>
  <c r="Q919" i="4" s="1"/>
  <c r="R919" i="4" s="1"/>
  <c r="S919" i="4" s="1"/>
  <c r="T919" i="4" s="1"/>
  <c r="P913" i="4"/>
  <c r="Q913" i="4" s="1"/>
  <c r="R913" i="4" s="1"/>
  <c r="S913" i="4" s="1"/>
  <c r="T913" i="4" s="1"/>
  <c r="P1806" i="4"/>
  <c r="Q1806" i="4" s="1"/>
  <c r="R1806" i="4" s="1"/>
  <c r="S1806" i="4" s="1"/>
  <c r="T1806" i="4" s="1"/>
  <c r="P4347" i="4"/>
  <c r="Q4347" i="4" s="1"/>
  <c r="R4347" i="4" s="1"/>
  <c r="S4347" i="4" s="1"/>
  <c r="T4347" i="4" s="1"/>
  <c r="P902" i="4"/>
  <c r="Q902" i="4" s="1"/>
  <c r="R902" i="4" s="1"/>
  <c r="S902" i="4" s="1"/>
  <c r="T902" i="4" s="1"/>
  <c r="P4338" i="4"/>
  <c r="Q4338" i="4" s="1"/>
  <c r="R4338" i="4" s="1"/>
  <c r="S4338" i="4" s="1"/>
  <c r="T4338" i="4" s="1"/>
  <c r="P895" i="4"/>
  <c r="Q895" i="4" s="1"/>
  <c r="R895" i="4" s="1"/>
  <c r="S895" i="4" s="1"/>
  <c r="T895" i="4" s="1"/>
  <c r="P887" i="4"/>
  <c r="Q887" i="4" s="1"/>
  <c r="R887" i="4" s="1"/>
  <c r="S887" i="4" s="1"/>
  <c r="T887" i="4" s="1"/>
  <c r="P3975" i="4"/>
  <c r="Q3975" i="4" s="1"/>
  <c r="R3975" i="4" s="1"/>
  <c r="S3975" i="4" s="1"/>
  <c r="T3975" i="4" s="1"/>
  <c r="P7821" i="4"/>
  <c r="Q7821" i="4" s="1"/>
  <c r="R7821" i="4" s="1"/>
  <c r="S7821" i="4" s="1"/>
  <c r="T7821" i="4" s="1"/>
  <c r="P3961" i="4"/>
  <c r="Q3961" i="4" s="1"/>
  <c r="R3961" i="4" s="1"/>
  <c r="S3961" i="4" s="1"/>
  <c r="T3961" i="4" s="1"/>
  <c r="P3956" i="4"/>
  <c r="Q3956" i="4" s="1"/>
  <c r="R3956" i="4" s="1"/>
  <c r="S3956" i="4" s="1"/>
  <c r="T3956" i="4" s="1"/>
  <c r="P3945" i="4"/>
  <c r="Q3945" i="4" s="1"/>
  <c r="R3945" i="4" s="1"/>
  <c r="S3945" i="4" s="1"/>
  <c r="T3945" i="4" s="1"/>
  <c r="P3936" i="4"/>
  <c r="Q3936" i="4" s="1"/>
  <c r="R3936" i="4" s="1"/>
  <c r="S3936" i="4" s="1"/>
  <c r="T3936" i="4" s="1"/>
  <c r="P3929" i="4"/>
  <c r="Q3929" i="4" s="1"/>
  <c r="R3929" i="4" s="1"/>
  <c r="S3929" i="4" s="1"/>
  <c r="T3929" i="4" s="1"/>
  <c r="P3917" i="4"/>
  <c r="Q3917" i="4" s="1"/>
  <c r="R3917" i="4" s="1"/>
  <c r="S3917" i="4" s="1"/>
  <c r="T3917" i="4" s="1"/>
  <c r="P3908" i="4"/>
  <c r="Q3908" i="4" s="1"/>
  <c r="R3908" i="4" s="1"/>
  <c r="S3908" i="4" s="1"/>
  <c r="T3908" i="4" s="1"/>
  <c r="P2667" i="4"/>
  <c r="Q2667" i="4" s="1"/>
  <c r="R2667" i="4" s="1"/>
  <c r="S2667" i="4" s="1"/>
  <c r="T2667" i="4" s="1"/>
  <c r="P1296" i="4"/>
  <c r="Q1296" i="4" s="1"/>
  <c r="R1296" i="4" s="1"/>
  <c r="S1296" i="4" s="1"/>
  <c r="T1296" i="4" s="1"/>
  <c r="P1301" i="4"/>
  <c r="Q1301" i="4" s="1"/>
  <c r="R1301" i="4" s="1"/>
  <c r="S1301" i="4" s="1"/>
  <c r="T1301" i="4" s="1"/>
  <c r="P1308" i="4"/>
  <c r="Q1308" i="4" s="1"/>
  <c r="R1308" i="4" s="1"/>
  <c r="S1308" i="4" s="1"/>
  <c r="T1308" i="4" s="1"/>
  <c r="P1315" i="4"/>
  <c r="Q1315" i="4" s="1"/>
  <c r="R1315" i="4" s="1"/>
  <c r="S1315" i="4" s="1"/>
  <c r="T1315" i="4" s="1"/>
  <c r="P1319" i="4"/>
  <c r="Q1319" i="4" s="1"/>
  <c r="R1319" i="4" s="1"/>
  <c r="S1319" i="4" s="1"/>
  <c r="T1319" i="4" s="1"/>
  <c r="P2633" i="4"/>
  <c r="Q2633" i="4" s="1"/>
  <c r="R2633" i="4" s="1"/>
  <c r="S2633" i="4" s="1"/>
  <c r="T2633" i="4" s="1"/>
  <c r="P2628" i="4"/>
  <c r="Q2628" i="4" s="1"/>
  <c r="R2628" i="4" s="1"/>
  <c r="S2628" i="4" s="1"/>
  <c r="T2628" i="4" s="1"/>
  <c r="P1334" i="4"/>
  <c r="Q1334" i="4" s="1"/>
  <c r="R1334" i="4" s="1"/>
  <c r="S1334" i="4" s="1"/>
  <c r="T1334" i="4" s="1"/>
  <c r="P1338" i="4"/>
  <c r="Q1338" i="4" s="1"/>
  <c r="R1338" i="4" s="1"/>
  <c r="S1338" i="4" s="1"/>
  <c r="T1338" i="4" s="1"/>
  <c r="P1342" i="4"/>
  <c r="Q1342" i="4" s="1"/>
  <c r="R1342" i="4" s="1"/>
  <c r="S1342" i="4" s="1"/>
  <c r="T1342" i="4" s="1"/>
  <c r="P1348" i="4"/>
  <c r="Q1348" i="4" s="1"/>
  <c r="R1348" i="4" s="1"/>
  <c r="S1348" i="4" s="1"/>
  <c r="T1348" i="4" s="1"/>
  <c r="P1352" i="4"/>
  <c r="Q1352" i="4" s="1"/>
  <c r="R1352" i="4" s="1"/>
  <c r="S1352" i="4" s="1"/>
  <c r="T1352" i="4" s="1"/>
  <c r="P2602" i="4"/>
  <c r="Q2602" i="4" s="1"/>
  <c r="R2602" i="4" s="1"/>
  <c r="S2602" i="4" s="1"/>
  <c r="T2602" i="4" s="1"/>
  <c r="P2598" i="4"/>
  <c r="Q2598" i="4" s="1"/>
  <c r="R2598" i="4" s="1"/>
  <c r="S2598" i="4" s="1"/>
  <c r="T2598" i="4" s="1"/>
  <c r="P1362" i="4"/>
  <c r="Q1362" i="4" s="1"/>
  <c r="R1362" i="4" s="1"/>
  <c r="S1362" i="4" s="1"/>
  <c r="T1362" i="4" s="1"/>
  <c r="P1368" i="4"/>
  <c r="Q1368" i="4" s="1"/>
  <c r="R1368" i="4" s="1"/>
  <c r="S1368" i="4" s="1"/>
  <c r="T1368" i="4" s="1"/>
  <c r="P1375" i="4"/>
  <c r="Q1375" i="4" s="1"/>
  <c r="R1375" i="4" s="1"/>
  <c r="S1375" i="4" s="1"/>
  <c r="T1375" i="4" s="1"/>
  <c r="P1381" i="4"/>
  <c r="Q1381" i="4" s="1"/>
  <c r="R1381" i="4" s="1"/>
  <c r="S1381" i="4" s="1"/>
  <c r="T1381" i="4" s="1"/>
  <c r="P433" i="4"/>
  <c r="Q433" i="4" s="1"/>
  <c r="R433" i="4" s="1"/>
  <c r="S433" i="4" s="1"/>
  <c r="T433" i="4" s="1"/>
  <c r="P438" i="4"/>
  <c r="Q438" i="4" s="1"/>
  <c r="R438" i="4" s="1"/>
  <c r="S438" i="4" s="1"/>
  <c r="T438" i="4" s="1"/>
  <c r="P441" i="4"/>
  <c r="Q441" i="4" s="1"/>
  <c r="R441" i="4" s="1"/>
  <c r="S441" i="4" s="1"/>
  <c r="T441" i="4" s="1"/>
  <c r="P444" i="4"/>
  <c r="Q444" i="4" s="1"/>
  <c r="R444" i="4" s="1"/>
  <c r="S444" i="4" s="1"/>
  <c r="T444" i="4" s="1"/>
  <c r="P447" i="4"/>
  <c r="Q447" i="4" s="1"/>
  <c r="R447" i="4" s="1"/>
  <c r="S447" i="4" s="1"/>
  <c r="T447" i="4" s="1"/>
  <c r="P2193" i="4"/>
  <c r="Q2193" i="4" s="1"/>
  <c r="R2193" i="4" s="1"/>
  <c r="S2193" i="4" s="1"/>
  <c r="T2193" i="4" s="1"/>
  <c r="P2196" i="4"/>
  <c r="Q2196" i="4" s="1"/>
  <c r="R2196" i="4" s="1"/>
  <c r="S2196" i="4" s="1"/>
  <c r="T2196" i="4" s="1"/>
  <c r="P2199" i="4"/>
  <c r="Q2199" i="4" s="1"/>
  <c r="R2199" i="4" s="1"/>
  <c r="S2199" i="4" s="1"/>
  <c r="T2199" i="4" s="1"/>
  <c r="P2202" i="4"/>
  <c r="Q2202" i="4" s="1"/>
  <c r="R2202" i="4" s="1"/>
  <c r="S2202" i="4" s="1"/>
  <c r="T2202" i="4" s="1"/>
  <c r="P2206" i="4"/>
  <c r="Q2206" i="4" s="1"/>
  <c r="R2206" i="4" s="1"/>
  <c r="S2206" i="4" s="1"/>
  <c r="T2206" i="4" s="1"/>
  <c r="P465" i="4"/>
  <c r="Q465" i="4" s="1"/>
  <c r="R465" i="4" s="1"/>
  <c r="S465" i="4" s="1"/>
  <c r="T465" i="4" s="1"/>
  <c r="P468" i="4"/>
  <c r="Q468" i="4" s="1"/>
  <c r="R468" i="4" s="1"/>
  <c r="S468" i="4" s="1"/>
  <c r="T468" i="4" s="1"/>
  <c r="P2215" i="4"/>
  <c r="Q2215" i="4" s="1"/>
  <c r="R2215" i="4" s="1"/>
  <c r="S2215" i="4" s="1"/>
  <c r="T2215" i="4" s="1"/>
  <c r="P474" i="4"/>
  <c r="Q474" i="4" s="1"/>
  <c r="R474" i="4" s="1"/>
  <c r="S474" i="4" s="1"/>
  <c r="T474" i="4" s="1"/>
  <c r="P476" i="4"/>
  <c r="Q476" i="4" s="1"/>
  <c r="R476" i="4" s="1"/>
  <c r="S476" i="4" s="1"/>
  <c r="T476" i="4" s="1"/>
  <c r="P2222" i="4"/>
  <c r="Q2222" i="4" s="1"/>
  <c r="R2222" i="4" s="1"/>
  <c r="S2222" i="4" s="1"/>
  <c r="T2222" i="4" s="1"/>
  <c r="P480" i="4"/>
  <c r="Q480" i="4" s="1"/>
  <c r="R480" i="4" s="1"/>
  <c r="S480" i="4" s="1"/>
  <c r="T480" i="4" s="1"/>
  <c r="P2225" i="4"/>
  <c r="Q2225" i="4" s="1"/>
  <c r="R2225" i="4" s="1"/>
  <c r="S2225" i="4" s="1"/>
  <c r="T2225" i="4" s="1"/>
  <c r="P2227" i="4"/>
  <c r="Q2227" i="4" s="1"/>
  <c r="R2227" i="4" s="1"/>
  <c r="S2227" i="4" s="1"/>
  <c r="T2227" i="4" s="1"/>
  <c r="P486" i="4"/>
  <c r="Q486" i="4" s="1"/>
  <c r="R486" i="4" s="1"/>
  <c r="S486" i="4" s="1"/>
  <c r="T486" i="4" s="1"/>
  <c r="P489" i="4"/>
  <c r="Q489" i="4" s="1"/>
  <c r="R489" i="4" s="1"/>
  <c r="S489" i="4" s="1"/>
  <c r="T489" i="4" s="1"/>
  <c r="P492" i="4"/>
  <c r="Q492" i="4" s="1"/>
  <c r="R492" i="4" s="1"/>
  <c r="S492" i="4" s="1"/>
  <c r="T492" i="4" s="1"/>
  <c r="P494" i="4"/>
  <c r="Q494" i="4" s="1"/>
  <c r="R494" i="4" s="1"/>
  <c r="S494" i="4" s="1"/>
  <c r="T494" i="4" s="1"/>
  <c r="P496" i="4"/>
  <c r="Q496" i="4" s="1"/>
  <c r="R496" i="4" s="1"/>
  <c r="S496" i="4" s="1"/>
  <c r="T496" i="4" s="1"/>
  <c r="P498" i="4"/>
  <c r="Q498" i="4" s="1"/>
  <c r="R498" i="4" s="1"/>
  <c r="S498" i="4" s="1"/>
  <c r="T498" i="4" s="1"/>
  <c r="P2243" i="4"/>
  <c r="Q2243" i="4" s="1"/>
  <c r="R2243" i="4" s="1"/>
  <c r="S2243" i="4" s="1"/>
  <c r="T2243" i="4" s="1"/>
  <c r="P2245" i="4"/>
  <c r="Q2245" i="4" s="1"/>
  <c r="R2245" i="4" s="1"/>
  <c r="S2245" i="4" s="1"/>
  <c r="T2245" i="4" s="1"/>
  <c r="P504" i="4"/>
  <c r="Q504" i="4" s="1"/>
  <c r="R504" i="4" s="1"/>
  <c r="S504" i="4" s="1"/>
  <c r="T504" i="4" s="1"/>
  <c r="P2249" i="4"/>
  <c r="Q2249" i="4" s="1"/>
  <c r="R2249" i="4" s="1"/>
  <c r="S2249" i="4" s="1"/>
  <c r="T2249" i="4" s="1"/>
  <c r="P508" i="4"/>
  <c r="Q508" i="4" s="1"/>
  <c r="R508" i="4" s="1"/>
  <c r="S508" i="4" s="1"/>
  <c r="T508" i="4" s="1"/>
  <c r="P510" i="4"/>
  <c r="Q510" i="4" s="1"/>
  <c r="R510" i="4" s="1"/>
  <c r="S510" i="4" s="1"/>
  <c r="T510" i="4" s="1"/>
  <c r="P513" i="4"/>
  <c r="Q513" i="4" s="1"/>
  <c r="R513" i="4" s="1"/>
  <c r="S513" i="4" s="1"/>
  <c r="T513" i="4" s="1"/>
  <c r="P7887" i="4"/>
  <c r="Q7887" i="4" s="1"/>
  <c r="R7887" i="4" s="1"/>
  <c r="S7887" i="4" s="1"/>
  <c r="T7887" i="4" s="1"/>
  <c r="P7850" i="4"/>
  <c r="Q7850" i="4" s="1"/>
  <c r="R7850" i="4" s="1"/>
  <c r="S7850" i="4" s="1"/>
  <c r="T7850" i="4" s="1"/>
  <c r="P7831" i="4"/>
  <c r="Q7831" i="4" s="1"/>
  <c r="R7831" i="4" s="1"/>
  <c r="S7831" i="4" s="1"/>
  <c r="T7831" i="4" s="1"/>
  <c r="P7827" i="4"/>
  <c r="Q7827" i="4" s="1"/>
  <c r="R7827" i="4" s="1"/>
  <c r="S7827" i="4" s="1"/>
  <c r="T7827" i="4" s="1"/>
  <c r="P412" i="4"/>
  <c r="Q412" i="4" s="1"/>
  <c r="R412" i="4" s="1"/>
  <c r="S412" i="4" s="1"/>
  <c r="T412" i="4" s="1"/>
  <c r="P409" i="4"/>
  <c r="Q409" i="4" s="1"/>
  <c r="R409" i="4" s="1"/>
  <c r="S409" i="4" s="1"/>
  <c r="T409" i="4" s="1"/>
  <c r="P406" i="4"/>
  <c r="Q406" i="4" s="1"/>
  <c r="R406" i="4" s="1"/>
  <c r="S406" i="4" s="1"/>
  <c r="T406" i="4" s="1"/>
  <c r="P403" i="4"/>
  <c r="Q403" i="4" s="1"/>
  <c r="R403" i="4" s="1"/>
  <c r="S403" i="4" s="1"/>
  <c r="T403" i="4" s="1"/>
  <c r="P398" i="4"/>
  <c r="Q398" i="4" s="1"/>
  <c r="R398" i="4" s="1"/>
  <c r="S398" i="4" s="1"/>
  <c r="T398" i="4" s="1"/>
  <c r="P391" i="4"/>
  <c r="Q391" i="4" s="1"/>
  <c r="R391" i="4" s="1"/>
  <c r="S391" i="4" s="1"/>
  <c r="T391" i="4" s="1"/>
  <c r="P5294" i="4"/>
  <c r="Q5294" i="4" s="1"/>
  <c r="R5294" i="4" s="1"/>
  <c r="S5294" i="4" s="1"/>
  <c r="T5294" i="4" s="1"/>
  <c r="P4399" i="4"/>
  <c r="Q4399" i="4" s="1"/>
  <c r="R4399" i="4" s="1"/>
  <c r="S4399" i="4" s="1"/>
  <c r="T4399" i="4" s="1"/>
  <c r="P4386" i="4"/>
  <c r="Q4386" i="4" s="1"/>
  <c r="R4386" i="4" s="1"/>
  <c r="S4386" i="4" s="1"/>
  <c r="T4386" i="4" s="1"/>
  <c r="P4375" i="4"/>
  <c r="Q4375" i="4" s="1"/>
  <c r="R4375" i="4" s="1"/>
  <c r="S4375" i="4" s="1"/>
  <c r="T4375" i="4" s="1"/>
  <c r="P4369" i="4"/>
  <c r="Q4369" i="4" s="1"/>
  <c r="R4369" i="4" s="1"/>
  <c r="S4369" i="4" s="1"/>
  <c r="T4369" i="4" s="1"/>
  <c r="P918" i="4"/>
  <c r="Q918" i="4" s="1"/>
  <c r="R918" i="4" s="1"/>
  <c r="S918" i="4" s="1"/>
  <c r="T918" i="4" s="1"/>
  <c r="P4355" i="4"/>
  <c r="Q4355" i="4" s="1"/>
  <c r="R4355" i="4" s="1"/>
  <c r="S4355" i="4" s="1"/>
  <c r="T4355" i="4" s="1"/>
  <c r="P1807" i="4"/>
  <c r="Q1807" i="4" s="1"/>
  <c r="R1807" i="4" s="1"/>
  <c r="S1807" i="4" s="1"/>
  <c r="T1807" i="4" s="1"/>
  <c r="P903" i="4"/>
  <c r="Q903" i="4" s="1"/>
  <c r="R903" i="4" s="1"/>
  <c r="S903" i="4" s="1"/>
  <c r="T903" i="4" s="1"/>
  <c r="P4339" i="4"/>
  <c r="Q4339" i="4" s="1"/>
  <c r="R4339" i="4" s="1"/>
  <c r="S4339" i="4" s="1"/>
  <c r="T4339" i="4" s="1"/>
  <c r="P896" i="4"/>
  <c r="Q896" i="4" s="1"/>
  <c r="R896" i="4" s="1"/>
  <c r="S896" i="4" s="1"/>
  <c r="T896" i="4" s="1"/>
  <c r="P3988" i="4"/>
  <c r="Q3988" i="4" s="1"/>
  <c r="R3988" i="4" s="1"/>
  <c r="S3988" i="4" s="1"/>
  <c r="T3988" i="4" s="1"/>
  <c r="P3981" i="4"/>
  <c r="Q3981" i="4" s="1"/>
  <c r="R3981" i="4" s="1"/>
  <c r="S3981" i="4" s="1"/>
  <c r="T3981" i="4" s="1"/>
  <c r="P7835" i="4"/>
  <c r="Q7835" i="4" s="1"/>
  <c r="R7835" i="4" s="1"/>
  <c r="S7835" i="4" s="1"/>
  <c r="T7835" i="4" s="1"/>
  <c r="P7824" i="4"/>
  <c r="Q7824" i="4" s="1"/>
  <c r="R7824" i="4" s="1"/>
  <c r="S7824" i="4" s="1"/>
  <c r="T7824" i="4" s="1"/>
  <c r="P7813" i="4"/>
  <c r="Q7813" i="4" s="1"/>
  <c r="R7813" i="4" s="1"/>
  <c r="S7813" i="4" s="1"/>
  <c r="T7813" i="4" s="1"/>
  <c r="P3951" i="4"/>
  <c r="Q3951" i="4" s="1"/>
  <c r="R3951" i="4" s="1"/>
  <c r="S3951" i="4" s="1"/>
  <c r="T3951" i="4" s="1"/>
  <c r="P3943" i="4"/>
  <c r="Q3943" i="4" s="1"/>
  <c r="R3943" i="4" s="1"/>
  <c r="S3943" i="4" s="1"/>
  <c r="T3943" i="4" s="1"/>
  <c r="P7859" i="4"/>
  <c r="Q7859" i="4" s="1"/>
  <c r="R7859" i="4" s="1"/>
  <c r="S7859" i="4" s="1"/>
  <c r="T7859" i="4" s="1"/>
  <c r="P3925" i="4"/>
  <c r="Q3925" i="4" s="1"/>
  <c r="R3925" i="4" s="1"/>
  <c r="S3925" i="4" s="1"/>
  <c r="T3925" i="4" s="1"/>
  <c r="P3913" i="4"/>
  <c r="Q3913" i="4" s="1"/>
  <c r="R3913" i="4" s="1"/>
  <c r="S3913" i="4" s="1"/>
  <c r="T3913" i="4" s="1"/>
  <c r="P1291" i="4"/>
  <c r="Q1291" i="4" s="1"/>
  <c r="R1291" i="4" s="1"/>
  <c r="S1291" i="4" s="1"/>
  <c r="T1291" i="4" s="1"/>
  <c r="P2660" i="4"/>
  <c r="Q2660" i="4" s="1"/>
  <c r="R2660" i="4" s="1"/>
  <c r="S2660" i="4" s="1"/>
  <c r="T2660" i="4" s="1"/>
  <c r="P2655" i="4"/>
  <c r="Q2655" i="4" s="1"/>
  <c r="R2655" i="4" s="1"/>
  <c r="S2655" i="4" s="1"/>
  <c r="T2655" i="4" s="1"/>
  <c r="P2651" i="4"/>
  <c r="Q2651" i="4" s="1"/>
  <c r="R2651" i="4" s="1"/>
  <c r="S2651" i="4" s="1"/>
  <c r="T2651" i="4" s="1"/>
  <c r="P1312" i="4"/>
  <c r="Q1312" i="4" s="1"/>
  <c r="R1312" i="4" s="1"/>
  <c r="S1312" i="4" s="1"/>
  <c r="T1312" i="4" s="1"/>
  <c r="P2640" i="4"/>
  <c r="Q2640" i="4" s="1"/>
  <c r="R2640" i="4" s="1"/>
  <c r="S2640" i="4" s="1"/>
  <c r="T2640" i="4" s="1"/>
  <c r="P1322" i="4"/>
  <c r="Q1322" i="4" s="1"/>
  <c r="R1322" i="4" s="1"/>
  <c r="S1322" i="4" s="1"/>
  <c r="T1322" i="4" s="1"/>
  <c r="P1327" i="4"/>
  <c r="Q1327" i="4" s="1"/>
  <c r="R1327" i="4" s="1"/>
  <c r="S1327" i="4" s="1"/>
  <c r="T1327" i="4" s="1"/>
  <c r="P1331" i="4"/>
  <c r="Q1331" i="4" s="1"/>
  <c r="R1331" i="4" s="1"/>
  <c r="S1331" i="4" s="1"/>
  <c r="T1331" i="4" s="1"/>
  <c r="P2622" i="4"/>
  <c r="Q2622" i="4" s="1"/>
  <c r="R2622" i="4" s="1"/>
  <c r="S2622" i="4" s="1"/>
  <c r="T2622" i="4" s="1"/>
  <c r="P2617" i="4"/>
  <c r="Q2617" i="4" s="1"/>
  <c r="R2617" i="4" s="1"/>
  <c r="S2617" i="4" s="1"/>
  <c r="T2617" i="4" s="1"/>
  <c r="P1345" i="4"/>
  <c r="Q1345" i="4" s="1"/>
  <c r="R1345" i="4" s="1"/>
  <c r="S1345" i="4" s="1"/>
  <c r="T1345" i="4" s="1"/>
  <c r="P2608" i="4"/>
  <c r="Q2608" i="4" s="1"/>
  <c r="R2608" i="4" s="1"/>
  <c r="S2608" i="4" s="1"/>
  <c r="T2608" i="4" s="1"/>
  <c r="P1353" i="4"/>
  <c r="Q1353" i="4" s="1"/>
  <c r="R1353" i="4" s="1"/>
  <c r="S1353" i="4" s="1"/>
  <c r="T1353" i="4" s="1"/>
  <c r="P1357" i="4"/>
  <c r="Q1357" i="4" s="1"/>
  <c r="R1357" i="4" s="1"/>
  <c r="S1357" i="4" s="1"/>
  <c r="T1357" i="4" s="1"/>
  <c r="P2597" i="4"/>
  <c r="Q2597" i="4" s="1"/>
  <c r="R2597" i="4" s="1"/>
  <c r="S2597" i="4" s="1"/>
  <c r="T2597" i="4" s="1"/>
  <c r="P1366" i="4"/>
  <c r="Q1366" i="4" s="1"/>
  <c r="R1366" i="4" s="1"/>
  <c r="S1366" i="4" s="1"/>
  <c r="T1366" i="4" s="1"/>
  <c r="P1373" i="4"/>
  <c r="Q1373" i="4" s="1"/>
  <c r="R1373" i="4" s="1"/>
  <c r="S1373" i="4" s="1"/>
  <c r="T1373" i="4" s="1"/>
  <c r="P1379" i="4"/>
  <c r="Q1379" i="4" s="1"/>
  <c r="R1379" i="4" s="1"/>
  <c r="S1379" i="4" s="1"/>
  <c r="T1379" i="4" s="1"/>
  <c r="P431" i="4"/>
  <c r="Q431" i="4" s="1"/>
  <c r="R431" i="4" s="1"/>
  <c r="S431" i="4" s="1"/>
  <c r="T431" i="4" s="1"/>
  <c r="P2179" i="4"/>
  <c r="Q2179" i="4" s="1"/>
  <c r="R2179" i="4" s="1"/>
  <c r="S2179" i="4" s="1"/>
  <c r="T2179" i="4" s="1"/>
  <c r="P439" i="4"/>
  <c r="Q439" i="4" s="1"/>
  <c r="R439" i="4" s="1"/>
  <c r="S439" i="4" s="1"/>
  <c r="T439" i="4" s="1"/>
  <c r="P2185" i="4"/>
  <c r="Q2185" i="4" s="1"/>
  <c r="R2185" i="4" s="1"/>
  <c r="S2185" i="4" s="1"/>
  <c r="T2185" i="4" s="1"/>
  <c r="P2188" i="4"/>
  <c r="Q2188" i="4" s="1"/>
  <c r="R2188" i="4" s="1"/>
  <c r="S2188" i="4" s="1"/>
  <c r="T2188" i="4" s="1"/>
  <c r="P448" i="4"/>
  <c r="Q448" i="4" s="1"/>
  <c r="R448" i="4" s="1"/>
  <c r="S448" i="4" s="1"/>
  <c r="T448" i="4" s="1"/>
  <c r="P2195" i="4"/>
  <c r="Q2195" i="4" s="1"/>
  <c r="R2195" i="4" s="1"/>
  <c r="S2195" i="4" s="1"/>
  <c r="T2195" i="4" s="1"/>
  <c r="P2198" i="4"/>
  <c r="Q2198" i="4" s="1"/>
  <c r="R2198" i="4" s="1"/>
  <c r="S2198" i="4" s="1"/>
  <c r="T2198" i="4" s="1"/>
  <c r="P457" i="4"/>
  <c r="Q457" i="4" s="1"/>
  <c r="R457" i="4" s="1"/>
  <c r="S457" i="4" s="1"/>
  <c r="T457" i="4" s="1"/>
  <c r="P2204" i="4"/>
  <c r="Q2204" i="4" s="1"/>
  <c r="R2204" i="4" s="1"/>
  <c r="S2204" i="4" s="1"/>
  <c r="T2204" i="4" s="1"/>
  <c r="P463" i="4"/>
  <c r="Q463" i="4" s="1"/>
  <c r="R463" i="4" s="1"/>
  <c r="S463" i="4" s="1"/>
  <c r="T463" i="4" s="1"/>
  <c r="P2210" i="4"/>
  <c r="Q2210" i="4" s="1"/>
  <c r="R2210" i="4" s="1"/>
  <c r="S2210" i="4" s="1"/>
  <c r="T2210" i="4" s="1"/>
  <c r="P470" i="4"/>
  <c r="Q470" i="4" s="1"/>
  <c r="R470" i="4" s="1"/>
  <c r="S470" i="4" s="1"/>
  <c r="T470" i="4" s="1"/>
  <c r="P2217" i="4"/>
  <c r="Q2217" i="4" s="1"/>
  <c r="R2217" i="4" s="1"/>
  <c r="S2217" i="4" s="1"/>
  <c r="T2217" i="4" s="1"/>
  <c r="P2230" i="4"/>
  <c r="Q2230" i="4" s="1"/>
  <c r="R2230" i="4" s="1"/>
  <c r="S2230" i="4" s="1"/>
  <c r="T2230" i="4" s="1"/>
  <c r="P7026" i="4"/>
  <c r="Q7026" i="4" s="1"/>
  <c r="R7026" i="4" s="1"/>
  <c r="S7026" i="4" s="1"/>
  <c r="T7026" i="4" s="1"/>
  <c r="P4393" i="4"/>
  <c r="Q4393" i="4" s="1"/>
  <c r="R4393" i="4" s="1"/>
  <c r="S4393" i="4" s="1"/>
  <c r="T4393" i="4" s="1"/>
  <c r="P4383" i="4"/>
  <c r="Q4383" i="4" s="1"/>
  <c r="R4383" i="4" s="1"/>
  <c r="S4383" i="4" s="1"/>
  <c r="T4383" i="4" s="1"/>
  <c r="P4373" i="4"/>
  <c r="Q4373" i="4" s="1"/>
  <c r="R4373" i="4" s="1"/>
  <c r="S4373" i="4" s="1"/>
  <c r="T4373" i="4" s="1"/>
  <c r="P939" i="4"/>
  <c r="Q939" i="4" s="1"/>
  <c r="R939" i="4" s="1"/>
  <c r="S939" i="4" s="1"/>
  <c r="T939" i="4" s="1"/>
  <c r="P7464" i="4"/>
  <c r="Q7464" i="4" s="1"/>
  <c r="R7464" i="4" s="1"/>
  <c r="S7464" i="4" s="1"/>
  <c r="T7464" i="4" s="1"/>
  <c r="P4357" i="4"/>
  <c r="Q4357" i="4" s="1"/>
  <c r="R4357" i="4" s="1"/>
  <c r="S4357" i="4" s="1"/>
  <c r="T4357" i="4" s="1"/>
  <c r="P4351" i="4"/>
  <c r="Q4351" i="4" s="1"/>
  <c r="R4351" i="4" s="1"/>
  <c r="S4351" i="4" s="1"/>
  <c r="T4351" i="4" s="1"/>
  <c r="P1811" i="4"/>
  <c r="Q1811" i="4" s="1"/>
  <c r="R1811" i="4" s="1"/>
  <c r="S1811" i="4" s="1"/>
  <c r="T1811" i="4" s="1"/>
  <c r="P4344" i="4"/>
  <c r="Q4344" i="4" s="1"/>
  <c r="R4344" i="4" s="1"/>
  <c r="S4344" i="4" s="1"/>
  <c r="T4344" i="4" s="1"/>
  <c r="P4336" i="4"/>
  <c r="Q4336" i="4" s="1"/>
  <c r="R4336" i="4" s="1"/>
  <c r="S4336" i="4" s="1"/>
  <c r="T4336" i="4" s="1"/>
  <c r="P4330" i="4"/>
  <c r="Q4330" i="4" s="1"/>
  <c r="R4330" i="4" s="1"/>
  <c r="S4330" i="4" s="1"/>
  <c r="T4330" i="4" s="1"/>
  <c r="P3985" i="4"/>
  <c r="Q3985" i="4" s="1"/>
  <c r="R3985" i="4" s="1"/>
  <c r="S3985" i="4" s="1"/>
  <c r="T3985" i="4" s="1"/>
  <c r="P3980" i="4"/>
  <c r="Q3980" i="4" s="1"/>
  <c r="R3980" i="4" s="1"/>
  <c r="S3980" i="4" s="1"/>
  <c r="T3980" i="4" s="1"/>
  <c r="P7834" i="4"/>
  <c r="Q7834" i="4" s="1"/>
  <c r="R7834" i="4" s="1"/>
  <c r="S7834" i="4" s="1"/>
  <c r="T7834" i="4" s="1"/>
  <c r="P3965" i="4"/>
  <c r="Q3965" i="4" s="1"/>
  <c r="R3965" i="4" s="1"/>
  <c r="S3965" i="4" s="1"/>
  <c r="T3965" i="4" s="1"/>
  <c r="P7810" i="4"/>
  <c r="Q7810" i="4" s="1"/>
  <c r="R7810" i="4" s="1"/>
  <c r="S7810" i="4" s="1"/>
  <c r="T7810" i="4" s="1"/>
  <c r="P3953" i="4"/>
  <c r="Q3953" i="4" s="1"/>
  <c r="R3953" i="4" s="1"/>
  <c r="S3953" i="4" s="1"/>
  <c r="T3953" i="4" s="1"/>
  <c r="P3942" i="4"/>
  <c r="Q3942" i="4" s="1"/>
  <c r="R3942" i="4" s="1"/>
  <c r="S3942" i="4" s="1"/>
  <c r="T3942" i="4" s="1"/>
  <c r="P3935" i="4"/>
  <c r="Q3935" i="4" s="1"/>
  <c r="R3935" i="4" s="1"/>
  <c r="S3935" i="4" s="1"/>
  <c r="T3935" i="4" s="1"/>
  <c r="P3924" i="4"/>
  <c r="Q3924" i="4" s="1"/>
  <c r="R3924" i="4" s="1"/>
  <c r="S3924" i="4" s="1"/>
  <c r="T3924" i="4" s="1"/>
  <c r="P3911" i="4"/>
  <c r="Q3911" i="4" s="1"/>
  <c r="R3911" i="4" s="1"/>
  <c r="S3911" i="4" s="1"/>
  <c r="T3911" i="4" s="1"/>
  <c r="P3541" i="4"/>
  <c r="Q3541" i="4" s="1"/>
  <c r="R3541" i="4" s="1"/>
  <c r="S3541" i="4" s="1"/>
  <c r="T3541" i="4" s="1"/>
  <c r="P2664" i="4"/>
  <c r="Q2664" i="4" s="1"/>
  <c r="R2664" i="4" s="1"/>
  <c r="S2664" i="4" s="1"/>
  <c r="T2664" i="4" s="1"/>
  <c r="P2656" i="4"/>
  <c r="Q2656" i="4" s="1"/>
  <c r="R2656" i="4" s="1"/>
  <c r="S2656" i="4" s="1"/>
  <c r="T2656" i="4" s="1"/>
  <c r="P2649" i="4"/>
  <c r="Q2649" i="4" s="1"/>
  <c r="R2649" i="4" s="1"/>
  <c r="S2649" i="4" s="1"/>
  <c r="T2649" i="4" s="1"/>
  <c r="P2644" i="4"/>
  <c r="Q2644" i="4" s="1"/>
  <c r="R2644" i="4" s="1"/>
  <c r="S2644" i="4" s="1"/>
  <c r="T2644" i="4" s="1"/>
  <c r="P2639" i="4"/>
  <c r="Q2639" i="4" s="1"/>
  <c r="R2639" i="4" s="1"/>
  <c r="S2639" i="4" s="1"/>
  <c r="T2639" i="4" s="1"/>
  <c r="P2634" i="4"/>
  <c r="Q2634" i="4" s="1"/>
  <c r="R2634" i="4" s="1"/>
  <c r="S2634" i="4" s="1"/>
  <c r="T2634" i="4" s="1"/>
  <c r="P1329" i="4"/>
  <c r="Q1329" i="4" s="1"/>
  <c r="R1329" i="4" s="1"/>
  <c r="S1329" i="4" s="1"/>
  <c r="T1329" i="4" s="1"/>
  <c r="P2623" i="4"/>
  <c r="Q2623" i="4" s="1"/>
  <c r="R2623" i="4" s="1"/>
  <c r="S2623" i="4" s="1"/>
  <c r="T2623" i="4" s="1"/>
  <c r="P1340" i="4"/>
  <c r="Q1340" i="4" s="1"/>
  <c r="R1340" i="4" s="1"/>
  <c r="S1340" i="4" s="1"/>
  <c r="T1340" i="4" s="1"/>
  <c r="P2612" i="4"/>
  <c r="Q2612" i="4" s="1"/>
  <c r="R2612" i="4" s="1"/>
  <c r="S2612" i="4" s="1"/>
  <c r="T2612" i="4" s="1"/>
  <c r="P1349" i="4"/>
  <c r="Q1349" i="4" s="1"/>
  <c r="R1349" i="4" s="1"/>
  <c r="S1349" i="4" s="1"/>
  <c r="T1349" i="4" s="1"/>
  <c r="P2604" i="4"/>
  <c r="Q2604" i="4" s="1"/>
  <c r="R2604" i="4" s="1"/>
  <c r="S2604" i="4" s="1"/>
  <c r="T2604" i="4" s="1"/>
  <c r="P2600" i="4"/>
  <c r="Q2600" i="4" s="1"/>
  <c r="R2600" i="4" s="1"/>
  <c r="S2600" i="4" s="1"/>
  <c r="T2600" i="4" s="1"/>
  <c r="P2594" i="4"/>
  <c r="Q2594" i="4" s="1"/>
  <c r="R2594" i="4" s="1"/>
  <c r="S2594" i="4" s="1"/>
  <c r="T2594" i="4" s="1"/>
  <c r="P1371" i="4"/>
  <c r="Q1371" i="4" s="1"/>
  <c r="R1371" i="4" s="1"/>
  <c r="S1371" i="4" s="1"/>
  <c r="T1371" i="4" s="1"/>
  <c r="P1378" i="4"/>
  <c r="Q1378" i="4" s="1"/>
  <c r="R1378" i="4" s="1"/>
  <c r="S1378" i="4" s="1"/>
  <c r="T1378" i="4" s="1"/>
  <c r="P507" i="4"/>
  <c r="Q507" i="4" s="1"/>
  <c r="R507" i="4" s="1"/>
  <c r="S507" i="4" s="1"/>
  <c r="T507" i="4" s="1"/>
  <c r="P435" i="4"/>
  <c r="Q435" i="4" s="1"/>
  <c r="R435" i="4" s="1"/>
  <c r="S435" i="4" s="1"/>
  <c r="T435" i="4" s="1"/>
  <c r="P2181" i="4"/>
  <c r="Q2181" i="4" s="1"/>
  <c r="R2181" i="4" s="1"/>
  <c r="S2181" i="4" s="1"/>
  <c r="T2181" i="4" s="1"/>
  <c r="P2184" i="4"/>
  <c r="Q2184" i="4" s="1"/>
  <c r="R2184" i="4" s="1"/>
  <c r="S2184" i="4" s="1"/>
  <c r="T2184" i="4" s="1"/>
  <c r="P2187" i="4"/>
  <c r="Q2187" i="4" s="1"/>
  <c r="R2187" i="4" s="1"/>
  <c r="S2187" i="4" s="1"/>
  <c r="T2187" i="4" s="1"/>
  <c r="P446" i="4"/>
  <c r="Q446" i="4" s="1"/>
  <c r="R446" i="4" s="1"/>
  <c r="S446" i="4" s="1"/>
  <c r="T446" i="4" s="1"/>
  <c r="P451" i="4"/>
  <c r="Q451" i="4" s="1"/>
  <c r="R451" i="4" s="1"/>
  <c r="S451" i="4" s="1"/>
  <c r="T451" i="4" s="1"/>
  <c r="P2197" i="4"/>
  <c r="Q2197" i="4" s="1"/>
  <c r="R2197" i="4" s="1"/>
  <c r="S2197" i="4" s="1"/>
  <c r="T2197" i="4" s="1"/>
  <c r="P2201" i="4"/>
  <c r="Q2201" i="4" s="1"/>
  <c r="R2201" i="4" s="1"/>
  <c r="S2201" i="4" s="1"/>
  <c r="T2201" i="4" s="1"/>
  <c r="P2203" i="4"/>
  <c r="Q2203" i="4" s="1"/>
  <c r="R2203" i="4" s="1"/>
  <c r="S2203" i="4" s="1"/>
  <c r="T2203" i="4" s="1"/>
  <c r="P2207" i="4"/>
  <c r="Q2207" i="4" s="1"/>
  <c r="R2207" i="4" s="1"/>
  <c r="S2207" i="4" s="1"/>
  <c r="T2207" i="4" s="1"/>
  <c r="P467" i="4"/>
  <c r="Q467" i="4" s="1"/>
  <c r="R467" i="4" s="1"/>
  <c r="S467" i="4" s="1"/>
  <c r="T467" i="4" s="1"/>
  <c r="P2213" i="4"/>
  <c r="Q2213" i="4" s="1"/>
  <c r="R2213" i="4" s="1"/>
  <c r="S2213" i="4" s="1"/>
  <c r="T2213" i="4" s="1"/>
  <c r="P2218" i="4"/>
  <c r="Q2218" i="4" s="1"/>
  <c r="R2218" i="4" s="1"/>
  <c r="S2218" i="4" s="1"/>
  <c r="T2218" i="4" s="1"/>
  <c r="P2229" i="4"/>
  <c r="Q2229" i="4" s="1"/>
  <c r="R2229" i="4" s="1"/>
  <c r="S2229" i="4" s="1"/>
  <c r="T2229" i="4" s="1"/>
  <c r="P5290" i="4"/>
  <c r="Q5290" i="4" s="1"/>
  <c r="R5290" i="4" s="1"/>
  <c r="S5290" i="4" s="1"/>
  <c r="T5290" i="4" s="1"/>
  <c r="P4394" i="4"/>
  <c r="Q4394" i="4" s="1"/>
  <c r="R4394" i="4" s="1"/>
  <c r="S4394" i="4" s="1"/>
  <c r="T4394" i="4" s="1"/>
  <c r="P4379" i="4"/>
  <c r="Q4379" i="4" s="1"/>
  <c r="R4379" i="4" s="1"/>
  <c r="S4379" i="4" s="1"/>
  <c r="T4379" i="4" s="1"/>
  <c r="P4372" i="4"/>
  <c r="Q4372" i="4" s="1"/>
  <c r="R4372" i="4" s="1"/>
  <c r="S4372" i="4" s="1"/>
  <c r="T4372" i="4" s="1"/>
  <c r="P4364" i="4"/>
  <c r="Q4364" i="4" s="1"/>
  <c r="R4364" i="4" s="1"/>
  <c r="S4364" i="4" s="1"/>
  <c r="T4364" i="4" s="1"/>
  <c r="P357" i="4"/>
  <c r="Q357" i="4" s="1"/>
  <c r="R357" i="4" s="1"/>
  <c r="S357" i="4" s="1"/>
  <c r="T357" i="4" s="1"/>
  <c r="P4352" i="4"/>
  <c r="Q4352" i="4" s="1"/>
  <c r="R4352" i="4" s="1"/>
  <c r="S4352" i="4" s="1"/>
  <c r="T4352" i="4" s="1"/>
  <c r="P906" i="4"/>
  <c r="Q906" i="4" s="1"/>
  <c r="R906" i="4" s="1"/>
  <c r="S906" i="4" s="1"/>
  <c r="T906" i="4" s="1"/>
  <c r="P1814" i="4"/>
  <c r="Q1814" i="4" s="1"/>
  <c r="R1814" i="4" s="1"/>
  <c r="S1814" i="4" s="1"/>
  <c r="T1814" i="4" s="1"/>
  <c r="P4340" i="4"/>
  <c r="Q4340" i="4" s="1"/>
  <c r="R4340" i="4" s="1"/>
  <c r="S4340" i="4" s="1"/>
  <c r="T4340" i="4" s="1"/>
  <c r="P897" i="4"/>
  <c r="Q897" i="4" s="1"/>
  <c r="R897" i="4" s="1"/>
  <c r="S897" i="4" s="1"/>
  <c r="T897" i="4" s="1"/>
  <c r="P3989" i="4"/>
  <c r="Q3989" i="4" s="1"/>
  <c r="R3989" i="4" s="1"/>
  <c r="S3989" i="4" s="1"/>
  <c r="T3989" i="4" s="1"/>
  <c r="P885" i="4"/>
  <c r="Q885" i="4" s="1"/>
  <c r="R885" i="4" s="1"/>
  <c r="S885" i="4" s="1"/>
  <c r="T885" i="4" s="1"/>
  <c r="P3976" i="4"/>
  <c r="Q3976" i="4" s="1"/>
  <c r="R3976" i="4" s="1"/>
  <c r="S3976" i="4" s="1"/>
  <c r="T3976" i="4" s="1"/>
  <c r="P3970" i="4"/>
  <c r="Q3970" i="4" s="1"/>
  <c r="R3970" i="4" s="1"/>
  <c r="S3970" i="4" s="1"/>
  <c r="T3970" i="4" s="1"/>
  <c r="P7818" i="4"/>
  <c r="Q7818" i="4" s="1"/>
  <c r="R7818" i="4" s="1"/>
  <c r="S7818" i="4" s="1"/>
  <c r="T7818" i="4" s="1"/>
  <c r="P7811" i="4"/>
  <c r="Q7811" i="4" s="1"/>
  <c r="R7811" i="4" s="1"/>
  <c r="S7811" i="4" s="1"/>
  <c r="T7811" i="4" s="1"/>
  <c r="P3952" i="4"/>
  <c r="Q3952" i="4" s="1"/>
  <c r="R3952" i="4" s="1"/>
  <c r="S3952" i="4" s="1"/>
  <c r="T3952" i="4" s="1"/>
  <c r="P3940" i="4"/>
  <c r="Q3940" i="4" s="1"/>
  <c r="R3940" i="4" s="1"/>
  <c r="S3940" i="4" s="1"/>
  <c r="T3940" i="4" s="1"/>
  <c r="P7869" i="4"/>
  <c r="Q7869" i="4" s="1"/>
  <c r="R7869" i="4" s="1"/>
  <c r="S7869" i="4" s="1"/>
  <c r="T7869" i="4" s="1"/>
  <c r="P3922" i="4"/>
  <c r="Q3922" i="4" s="1"/>
  <c r="R3922" i="4" s="1"/>
  <c r="S3922" i="4" s="1"/>
  <c r="T3922" i="4" s="1"/>
  <c r="P3905" i="4"/>
  <c r="Q3905" i="4" s="1"/>
  <c r="R3905" i="4" s="1"/>
  <c r="S3905" i="4" s="1"/>
  <c r="T3905" i="4" s="1"/>
  <c r="P2665" i="4"/>
  <c r="Q2665" i="4" s="1"/>
  <c r="R2665" i="4" s="1"/>
  <c r="S2665" i="4" s="1"/>
  <c r="T2665" i="4" s="1"/>
  <c r="P2659" i="4"/>
  <c r="Q2659" i="4" s="1"/>
  <c r="R2659" i="4" s="1"/>
  <c r="S2659" i="4" s="1"/>
  <c r="T2659" i="4" s="1"/>
  <c r="P2654" i="4"/>
  <c r="Q2654" i="4" s="1"/>
  <c r="R2654" i="4" s="1"/>
  <c r="S2654" i="4" s="1"/>
  <c r="T2654" i="4" s="1"/>
  <c r="P2648" i="4"/>
  <c r="Q2648" i="4" s="1"/>
  <c r="R2648" i="4" s="1"/>
  <c r="S2648" i="4" s="1"/>
  <c r="T2648" i="4" s="1"/>
  <c r="P2643" i="4"/>
  <c r="Q2643" i="4" s="1"/>
  <c r="R2643" i="4" s="1"/>
  <c r="S2643" i="4" s="1"/>
  <c r="T2643" i="4" s="1"/>
  <c r="P2638" i="4"/>
  <c r="Q2638" i="4" s="1"/>
  <c r="R2638" i="4" s="1"/>
  <c r="S2638" i="4" s="1"/>
  <c r="T2638" i="4" s="1"/>
  <c r="P1325" i="4"/>
  <c r="Q1325" i="4" s="1"/>
  <c r="R1325" i="4" s="1"/>
  <c r="S1325" i="4" s="1"/>
  <c r="T1325" i="4" s="1"/>
  <c r="P2627" i="4"/>
  <c r="Q2627" i="4" s="1"/>
  <c r="R2627" i="4" s="1"/>
  <c r="S2627" i="4" s="1"/>
  <c r="T2627" i="4" s="1"/>
  <c r="P1335" i="4"/>
  <c r="Q1335" i="4" s="1"/>
  <c r="R1335" i="4" s="1"/>
  <c r="S1335" i="4" s="1"/>
  <c r="T1335" i="4" s="1"/>
  <c r="P2618" i="4"/>
  <c r="Q2618" i="4" s="1"/>
  <c r="R2618" i="4" s="1"/>
  <c r="S2618" i="4" s="1"/>
  <c r="T2618" i="4" s="1"/>
  <c r="P1343" i="4"/>
  <c r="Q1343" i="4" s="1"/>
  <c r="R1343" i="4" s="1"/>
  <c r="S1343" i="4" s="1"/>
  <c r="T1343" i="4" s="1"/>
  <c r="P2610" i="4"/>
  <c r="Q2610" i="4" s="1"/>
  <c r="R2610" i="4" s="1"/>
  <c r="S2610" i="4" s="1"/>
  <c r="T2610" i="4" s="1"/>
  <c r="P1351" i="4"/>
  <c r="Q1351" i="4" s="1"/>
  <c r="R1351" i="4" s="1"/>
  <c r="S1351" i="4" s="1"/>
  <c r="T1351" i="4" s="1"/>
  <c r="P1355" i="4"/>
  <c r="Q1355" i="4" s="1"/>
  <c r="R1355" i="4" s="1"/>
  <c r="S1355" i="4" s="1"/>
  <c r="T1355" i="4" s="1"/>
  <c r="P1359" i="4"/>
  <c r="Q1359" i="4" s="1"/>
  <c r="R1359" i="4" s="1"/>
  <c r="S1359" i="4" s="1"/>
  <c r="T1359" i="4" s="1"/>
  <c r="P1361" i="4"/>
  <c r="Q1361" i="4" s="1"/>
  <c r="R1361" i="4" s="1"/>
  <c r="S1361" i="4" s="1"/>
  <c r="T1361" i="4" s="1"/>
  <c r="P1365" i="4"/>
  <c r="Q1365" i="4" s="1"/>
  <c r="R1365" i="4" s="1"/>
  <c r="S1365" i="4" s="1"/>
  <c r="T1365" i="4" s="1"/>
  <c r="P1372" i="4"/>
  <c r="Q1372" i="4" s="1"/>
  <c r="R1372" i="4" s="1"/>
  <c r="S1372" i="4" s="1"/>
  <c r="T1372" i="4" s="1"/>
  <c r="P1377" i="4"/>
  <c r="Q1377" i="4" s="1"/>
  <c r="R1377" i="4" s="1"/>
  <c r="S1377" i="4" s="1"/>
  <c r="T1377" i="4" s="1"/>
  <c r="P1383" i="4"/>
  <c r="Q1383" i="4" s="1"/>
  <c r="R1383" i="4" s="1"/>
  <c r="S1383" i="4" s="1"/>
  <c r="T1383" i="4" s="1"/>
  <c r="P434" i="4"/>
  <c r="Q434" i="4" s="1"/>
  <c r="R434" i="4" s="1"/>
  <c r="S434" i="4" s="1"/>
  <c r="T434" i="4" s="1"/>
  <c r="P2180" i="4"/>
  <c r="Q2180" i="4" s="1"/>
  <c r="R2180" i="4" s="1"/>
  <c r="S2180" i="4" s="1"/>
  <c r="T2180" i="4" s="1"/>
  <c r="P440" i="4"/>
  <c r="Q440" i="4" s="1"/>
  <c r="R440" i="4" s="1"/>
  <c r="S440" i="4" s="1"/>
  <c r="T440" i="4" s="1"/>
  <c r="P2186" i="4"/>
  <c r="Q2186" i="4" s="1"/>
  <c r="R2186" i="4" s="1"/>
  <c r="S2186" i="4" s="1"/>
  <c r="T2186" i="4" s="1"/>
  <c r="P2189" i="4"/>
  <c r="Q2189" i="4" s="1"/>
  <c r="R2189" i="4" s="1"/>
  <c r="S2189" i="4" s="1"/>
  <c r="T2189" i="4" s="1"/>
  <c r="P2192" i="4"/>
  <c r="Q2192" i="4" s="1"/>
  <c r="R2192" i="4" s="1"/>
  <c r="S2192" i="4" s="1"/>
  <c r="T2192" i="4" s="1"/>
  <c r="P452" i="4"/>
  <c r="Q452" i="4" s="1"/>
  <c r="R452" i="4" s="1"/>
  <c r="S452" i="4" s="1"/>
  <c r="T452" i="4" s="1"/>
  <c r="P455" i="4"/>
  <c r="Q455" i="4" s="1"/>
  <c r="R455" i="4" s="1"/>
  <c r="S455" i="4" s="1"/>
  <c r="T455" i="4" s="1"/>
  <c r="P458" i="4"/>
  <c r="Q458" i="4" s="1"/>
  <c r="R458" i="4" s="1"/>
  <c r="S458" i="4" s="1"/>
  <c r="T458" i="4" s="1"/>
  <c r="P460" i="4"/>
  <c r="Q460" i="4" s="1"/>
  <c r="R460" i="4" s="1"/>
  <c r="S460" i="4" s="1"/>
  <c r="T460" i="4" s="1"/>
  <c r="P462" i="4"/>
  <c r="Q462" i="4" s="1"/>
  <c r="R462" i="4" s="1"/>
  <c r="S462" i="4" s="1"/>
  <c r="T462" i="4" s="1"/>
  <c r="P2209" i="4"/>
  <c r="Q2209" i="4" s="1"/>
  <c r="R2209" i="4" s="1"/>
  <c r="S2209" i="4" s="1"/>
  <c r="T2209" i="4" s="1"/>
  <c r="P2212" i="4"/>
  <c r="Q2212" i="4" s="1"/>
  <c r="R2212" i="4" s="1"/>
  <c r="S2212" i="4" s="1"/>
  <c r="T2212" i="4" s="1"/>
  <c r="P471" i="4"/>
  <c r="Q471" i="4" s="1"/>
  <c r="R471" i="4" s="1"/>
  <c r="S471" i="4" s="1"/>
  <c r="T471" i="4" s="1"/>
  <c r="P473" i="4"/>
  <c r="Q473" i="4" s="1"/>
  <c r="R473" i="4" s="1"/>
  <c r="S473" i="4" s="1"/>
  <c r="T473" i="4" s="1"/>
  <c r="P2220" i="4"/>
  <c r="Q2220" i="4" s="1"/>
  <c r="R2220" i="4" s="1"/>
  <c r="S2220" i="4" s="1"/>
  <c r="T2220" i="4" s="1"/>
  <c r="P478" i="4"/>
  <c r="Q478" i="4" s="1"/>
  <c r="R478" i="4" s="1"/>
  <c r="S478" i="4" s="1"/>
  <c r="T478" i="4" s="1"/>
  <c r="P2224" i="4"/>
  <c r="Q2224" i="4" s="1"/>
  <c r="R2224" i="4" s="1"/>
  <c r="S2224" i="4" s="1"/>
  <c r="T2224" i="4" s="1"/>
  <c r="P2226" i="4"/>
  <c r="Q2226" i="4" s="1"/>
  <c r="R2226" i="4" s="1"/>
  <c r="S2226" i="4" s="1"/>
  <c r="T2226" i="4" s="1"/>
  <c r="P485" i="4"/>
  <c r="Q485" i="4" s="1"/>
  <c r="R485" i="4" s="1"/>
  <c r="S485" i="4" s="1"/>
  <c r="T485" i="4" s="1"/>
  <c r="P488" i="4"/>
  <c r="Q488" i="4" s="1"/>
  <c r="R488" i="4" s="1"/>
  <c r="S488" i="4" s="1"/>
  <c r="T488" i="4" s="1"/>
  <c r="P490" i="4"/>
  <c r="Q490" i="4" s="1"/>
  <c r="R490" i="4" s="1"/>
  <c r="S490" i="4" s="1"/>
  <c r="T490" i="4" s="1"/>
  <c r="P2235" i="4"/>
  <c r="Q2235" i="4" s="1"/>
  <c r="R2235" i="4" s="1"/>
  <c r="S2235" i="4" s="1"/>
  <c r="T2235" i="4" s="1"/>
  <c r="P2237" i="4"/>
  <c r="Q2237" i="4" s="1"/>
  <c r="R2237" i="4" s="1"/>
  <c r="S2237" i="4" s="1"/>
  <c r="T2237" i="4" s="1"/>
  <c r="P2239" i="4"/>
  <c r="Q2239" i="4" s="1"/>
  <c r="R2239" i="4" s="1"/>
  <c r="S2239" i="4" s="1"/>
  <c r="T2239" i="4" s="1"/>
  <c r="P2241" i="4"/>
  <c r="Q2241" i="4" s="1"/>
  <c r="R2241" i="4" s="1"/>
  <c r="S2241" i="4" s="1"/>
  <c r="T2241" i="4" s="1"/>
  <c r="P500" i="4"/>
  <c r="Q500" i="4" s="1"/>
  <c r="R500" i="4" s="1"/>
  <c r="S500" i="4" s="1"/>
  <c r="T500" i="4" s="1"/>
  <c r="P502" i="4"/>
  <c r="Q502" i="4" s="1"/>
  <c r="R502" i="4" s="1"/>
  <c r="S502" i="4" s="1"/>
  <c r="T502" i="4" s="1"/>
  <c r="P2247" i="4"/>
  <c r="Q2247" i="4" s="1"/>
  <c r="R2247" i="4" s="1"/>
  <c r="S2247" i="4" s="1"/>
  <c r="T2247" i="4" s="1"/>
  <c r="P506" i="4"/>
  <c r="Q506" i="4" s="1"/>
  <c r="R506" i="4" s="1"/>
  <c r="S506" i="4" s="1"/>
  <c r="T506" i="4" s="1"/>
  <c r="P2252" i="4"/>
  <c r="Q2252" i="4" s="1"/>
  <c r="R2252" i="4" s="1"/>
  <c r="S2252" i="4" s="1"/>
  <c r="T2252" i="4" s="1"/>
  <c r="P461" i="4"/>
  <c r="Q461" i="4" s="1"/>
  <c r="R461" i="4" s="1"/>
  <c r="S461" i="4" s="1"/>
  <c r="T461" i="4" s="1"/>
  <c r="P386" i="4"/>
  <c r="Q386" i="4" s="1"/>
  <c r="R386" i="4" s="1"/>
  <c r="S386" i="4" s="1"/>
  <c r="T386" i="4" s="1"/>
  <c r="P37" i="4"/>
  <c r="Q37" i="4" s="1"/>
  <c r="R37" i="4" s="1"/>
  <c r="S37" i="4" s="1"/>
  <c r="T37" i="4" s="1"/>
  <c r="P385" i="4"/>
  <c r="Q385" i="4" s="1"/>
  <c r="R385" i="4" s="1"/>
  <c r="S385" i="4" s="1"/>
  <c r="T385" i="4" s="1"/>
  <c r="P38" i="4"/>
  <c r="Q38" i="4" s="1"/>
  <c r="R38" i="4" s="1"/>
  <c r="S38" i="4" s="1"/>
  <c r="T38" i="4" s="1"/>
  <c r="P384" i="4"/>
  <c r="Q384" i="4" s="1"/>
  <c r="R384" i="4" s="1"/>
  <c r="S384" i="4" s="1"/>
  <c r="T384" i="4" s="1"/>
  <c r="P418" i="4"/>
  <c r="Q418" i="4" s="1"/>
  <c r="R418" i="4" s="1"/>
  <c r="S418" i="4" s="1"/>
  <c r="T418" i="4" s="1"/>
  <c r="P4398" i="4"/>
  <c r="Q4398" i="4" s="1"/>
  <c r="R4398" i="4" s="1"/>
  <c r="S4398" i="4" s="1"/>
  <c r="T4398" i="4" s="1"/>
  <c r="P4387" i="4"/>
  <c r="Q4387" i="4" s="1"/>
  <c r="R4387" i="4" s="1"/>
  <c r="S4387" i="4" s="1"/>
  <c r="T4387" i="4" s="1"/>
  <c r="P948" i="4"/>
  <c r="Q948" i="4" s="1"/>
  <c r="R948" i="4" s="1"/>
  <c r="S948" i="4" s="1"/>
  <c r="T948" i="4" s="1"/>
  <c r="P941" i="4"/>
  <c r="Q941" i="4" s="1"/>
  <c r="R941" i="4" s="1"/>
  <c r="S941" i="4" s="1"/>
  <c r="T941" i="4" s="1"/>
  <c r="P4363" i="4"/>
  <c r="Q4363" i="4" s="1"/>
  <c r="R4363" i="4" s="1"/>
  <c r="S4363" i="4" s="1"/>
  <c r="T4363" i="4" s="1"/>
  <c r="P7467" i="4"/>
  <c r="Q7467" i="4" s="1"/>
  <c r="R7467" i="4" s="1"/>
  <c r="S7467" i="4" s="1"/>
  <c r="T7467" i="4" s="1"/>
  <c r="P1803" i="4"/>
  <c r="Q1803" i="4" s="1"/>
  <c r="R1803" i="4" s="1"/>
  <c r="S1803" i="4" s="1"/>
  <c r="T1803" i="4" s="1"/>
  <c r="P1810" i="4"/>
  <c r="Q1810" i="4" s="1"/>
  <c r="R1810" i="4" s="1"/>
  <c r="S1810" i="4" s="1"/>
  <c r="T1810" i="4" s="1"/>
  <c r="P1817" i="4"/>
  <c r="Q1817" i="4" s="1"/>
  <c r="R1817" i="4" s="1"/>
  <c r="S1817" i="4" s="1"/>
  <c r="T1817" i="4" s="1"/>
  <c r="P899" i="4"/>
  <c r="Q899" i="4" s="1"/>
  <c r="R899" i="4" s="1"/>
  <c r="S899" i="4" s="1"/>
  <c r="T899" i="4" s="1"/>
  <c r="P3991" i="4"/>
  <c r="Q3991" i="4" s="1"/>
  <c r="R3991" i="4" s="1"/>
  <c r="S3991" i="4" s="1"/>
  <c r="T3991" i="4" s="1"/>
  <c r="P3986" i="4"/>
  <c r="Q3986" i="4" s="1"/>
  <c r="R3986" i="4" s="1"/>
  <c r="S3986" i="4" s="1"/>
  <c r="T3986" i="4" s="1"/>
  <c r="P3979" i="4"/>
  <c r="Q3979" i="4" s="1"/>
  <c r="R3979" i="4" s="1"/>
  <c r="S3979" i="4" s="1"/>
  <c r="T3979" i="4" s="1"/>
  <c r="P3971" i="4"/>
  <c r="Q3971" i="4" s="1"/>
  <c r="R3971" i="4" s="1"/>
  <c r="S3971" i="4" s="1"/>
  <c r="T3971" i="4" s="1"/>
  <c r="P7820" i="4"/>
  <c r="Q7820" i="4" s="1"/>
  <c r="R7820" i="4" s="1"/>
  <c r="S7820" i="4" s="1"/>
  <c r="T7820" i="4" s="1"/>
  <c r="P3959" i="4"/>
  <c r="Q3959" i="4" s="1"/>
  <c r="R3959" i="4" s="1"/>
  <c r="S3959" i="4" s="1"/>
  <c r="T3959" i="4" s="1"/>
  <c r="P3954" i="4"/>
  <c r="Q3954" i="4" s="1"/>
  <c r="R3954" i="4" s="1"/>
  <c r="S3954" i="4" s="1"/>
  <c r="T3954" i="4" s="1"/>
  <c r="P3944" i="4"/>
  <c r="Q3944" i="4" s="1"/>
  <c r="R3944" i="4" s="1"/>
  <c r="S3944" i="4" s="1"/>
  <c r="T3944" i="4" s="1"/>
  <c r="P7857" i="4"/>
  <c r="Q7857" i="4" s="1"/>
  <c r="R7857" i="4" s="1"/>
  <c r="S7857" i="4" s="1"/>
  <c r="T7857" i="4" s="1"/>
  <c r="P3927" i="4"/>
  <c r="Q3927" i="4" s="1"/>
  <c r="R3927" i="4" s="1"/>
  <c r="S3927" i="4" s="1"/>
  <c r="T3927" i="4" s="1"/>
  <c r="P3915" i="4"/>
  <c r="Q3915" i="4" s="1"/>
  <c r="R3915" i="4" s="1"/>
  <c r="S3915" i="4" s="1"/>
  <c r="T3915" i="4" s="1"/>
  <c r="P3904" i="4"/>
  <c r="Q3904" i="4" s="1"/>
  <c r="R3904" i="4" s="1"/>
  <c r="S3904" i="4" s="1"/>
  <c r="T3904" i="4" s="1"/>
  <c r="P2663" i="4"/>
  <c r="Q2663" i="4" s="1"/>
  <c r="R2663" i="4" s="1"/>
  <c r="S2663" i="4" s="1"/>
  <c r="T2663" i="4" s="1"/>
  <c r="P1300" i="4"/>
  <c r="Q1300" i="4" s="1"/>
  <c r="R1300" i="4" s="1"/>
  <c r="S1300" i="4" s="1"/>
  <c r="T1300" i="4" s="1"/>
  <c r="P1305" i="4"/>
  <c r="Q1305" i="4" s="1"/>
  <c r="R1305" i="4" s="1"/>
  <c r="S1305" i="4" s="1"/>
  <c r="T1305" i="4" s="1"/>
  <c r="P1310" i="4"/>
  <c r="Q1310" i="4" s="1"/>
  <c r="R1310" i="4" s="1"/>
  <c r="S1310" i="4" s="1"/>
  <c r="T1310" i="4" s="1"/>
  <c r="P2641" i="4"/>
  <c r="Q2641" i="4" s="1"/>
  <c r="R2641" i="4" s="1"/>
  <c r="S2641" i="4" s="1"/>
  <c r="T2641" i="4" s="1"/>
  <c r="P1320" i="4"/>
  <c r="Q1320" i="4" s="1"/>
  <c r="R1320" i="4" s="1"/>
  <c r="S1320" i="4" s="1"/>
  <c r="T1320" i="4" s="1"/>
  <c r="P2630" i="4"/>
  <c r="Q2630" i="4" s="1"/>
  <c r="R2630" i="4" s="1"/>
  <c r="S2630" i="4" s="1"/>
  <c r="T2630" i="4" s="1"/>
  <c r="P1333" i="4"/>
  <c r="Q1333" i="4" s="1"/>
  <c r="R1333" i="4" s="1"/>
  <c r="S1333" i="4" s="1"/>
  <c r="T1333" i="4" s="1"/>
  <c r="P2620" i="4"/>
  <c r="Q2620" i="4" s="1"/>
  <c r="R2620" i="4" s="1"/>
  <c r="S2620" i="4" s="1"/>
  <c r="T2620" i="4" s="1"/>
  <c r="P2616" i="4"/>
  <c r="Q2616" i="4" s="1"/>
  <c r="R2616" i="4" s="1"/>
  <c r="S2616" i="4" s="1"/>
  <c r="T2616" i="4" s="1"/>
  <c r="P1346" i="4"/>
  <c r="Q1346" i="4" s="1"/>
  <c r="R1346" i="4" s="1"/>
  <c r="S1346" i="4" s="1"/>
  <c r="T1346" i="4" s="1"/>
  <c r="P1350" i="4"/>
  <c r="Q1350" i="4" s="1"/>
  <c r="R1350" i="4" s="1"/>
  <c r="S1350" i="4" s="1"/>
  <c r="T1350" i="4" s="1"/>
  <c r="P1354" i="4"/>
  <c r="Q1354" i="4" s="1"/>
  <c r="R1354" i="4" s="1"/>
  <c r="S1354" i="4" s="1"/>
  <c r="T1354" i="4" s="1"/>
  <c r="P1358" i="4"/>
  <c r="Q1358" i="4" s="1"/>
  <c r="R1358" i="4" s="1"/>
  <c r="S1358" i="4" s="1"/>
  <c r="T1358" i="4" s="1"/>
  <c r="P2595" i="4"/>
  <c r="Q2595" i="4" s="1"/>
  <c r="R2595" i="4" s="1"/>
  <c r="S2595" i="4" s="1"/>
  <c r="T2595" i="4" s="1"/>
  <c r="P1369" i="4"/>
  <c r="Q1369" i="4" s="1"/>
  <c r="R1369" i="4" s="1"/>
  <c r="S1369" i="4" s="1"/>
  <c r="T1369" i="4" s="1"/>
  <c r="P1380" i="4"/>
  <c r="Q1380" i="4" s="1"/>
  <c r="R1380" i="4" s="1"/>
  <c r="S1380" i="4" s="1"/>
  <c r="T1380" i="4" s="1"/>
  <c r="P39" i="4"/>
  <c r="Q39" i="4" s="1"/>
  <c r="R39" i="4" s="1"/>
  <c r="S39" i="4" s="1"/>
  <c r="T39" i="4" s="1"/>
  <c r="P383" i="4"/>
  <c r="Q383" i="4" s="1"/>
  <c r="R383" i="4" s="1"/>
  <c r="S383" i="4" s="1"/>
  <c r="T383" i="4" s="1"/>
  <c r="P40" i="4"/>
  <c r="Q40" i="4" s="1"/>
  <c r="R40" i="4" s="1"/>
  <c r="S40" i="4" s="1"/>
  <c r="T40" i="4" s="1"/>
  <c r="P382" i="4"/>
  <c r="Q382" i="4" s="1"/>
  <c r="R382" i="4" s="1"/>
  <c r="S382" i="4" s="1"/>
  <c r="T382" i="4" s="1"/>
  <c r="P41" i="4"/>
  <c r="Q41" i="4" s="1"/>
  <c r="R41" i="4" s="1"/>
  <c r="S41" i="4" s="1"/>
  <c r="T41" i="4" s="1"/>
  <c r="P381" i="4"/>
  <c r="Q381" i="4" s="1"/>
  <c r="R381" i="4" s="1"/>
  <c r="S381" i="4" s="1"/>
  <c r="T381" i="4" s="1"/>
  <c r="P42" i="4"/>
  <c r="Q42" i="4" s="1"/>
  <c r="R42" i="4" s="1"/>
  <c r="S42" i="4" s="1"/>
  <c r="T42" i="4" s="1"/>
  <c r="P380" i="4"/>
  <c r="Q380" i="4" s="1"/>
  <c r="R380" i="4" s="1"/>
  <c r="S380" i="4" s="1"/>
  <c r="T380" i="4" s="1"/>
  <c r="P43" i="4"/>
  <c r="Q43" i="4" s="1"/>
  <c r="R43" i="4" s="1"/>
  <c r="S43" i="4" s="1"/>
  <c r="T43" i="4" s="1"/>
  <c r="P379" i="4"/>
  <c r="Q379" i="4" s="1"/>
  <c r="R379" i="4" s="1"/>
  <c r="S379" i="4" s="1"/>
  <c r="T379" i="4" s="1"/>
  <c r="P44" i="4"/>
  <c r="Q44" i="4" s="1"/>
  <c r="R44" i="4" s="1"/>
  <c r="S44" i="4" s="1"/>
  <c r="T44" i="4" s="1"/>
  <c r="P378" i="4"/>
  <c r="Q378" i="4" s="1"/>
  <c r="R378" i="4" s="1"/>
  <c r="S378" i="4" s="1"/>
  <c r="T378" i="4" s="1"/>
  <c r="P45" i="4"/>
  <c r="Q45" i="4" s="1"/>
  <c r="R45" i="4" s="1"/>
  <c r="S45" i="4" s="1"/>
  <c r="T45" i="4" s="1"/>
  <c r="P377" i="4"/>
  <c r="Q377" i="4" s="1"/>
  <c r="R377" i="4" s="1"/>
  <c r="S377" i="4" s="1"/>
  <c r="T377" i="4" s="1"/>
  <c r="P46" i="4"/>
  <c r="Q46" i="4" s="1"/>
  <c r="R46" i="4" s="1"/>
  <c r="S46" i="4" s="1"/>
  <c r="T46" i="4" s="1"/>
  <c r="P376" i="4"/>
  <c r="Q376" i="4" s="1"/>
  <c r="R376" i="4" s="1"/>
  <c r="S376" i="4" s="1"/>
  <c r="T376" i="4" s="1"/>
  <c r="P47" i="4"/>
  <c r="Q47" i="4" s="1"/>
  <c r="R47" i="4" s="1"/>
  <c r="S47" i="4" s="1"/>
  <c r="T47" i="4" s="1"/>
  <c r="P413" i="4"/>
  <c r="Q413" i="4" s="1"/>
  <c r="R413" i="4" s="1"/>
  <c r="S413" i="4" s="1"/>
  <c r="T413" i="4" s="1"/>
  <c r="P7891" i="4"/>
  <c r="Q7891" i="4" s="1"/>
  <c r="R7891" i="4" s="1"/>
  <c r="S7891" i="4" s="1"/>
  <c r="T7891" i="4" s="1"/>
  <c r="P4852" i="4"/>
  <c r="Q4852" i="4" s="1"/>
  <c r="R4852" i="4" s="1"/>
  <c r="S4852" i="4" s="1"/>
  <c r="T4852" i="4" s="1"/>
  <c r="P7890" i="4"/>
  <c r="Q7890" i="4" s="1"/>
  <c r="R7890" i="4" s="1"/>
  <c r="S7890" i="4" s="1"/>
  <c r="T7890" i="4" s="1"/>
  <c r="P4853" i="4"/>
  <c r="Q4853" i="4" s="1"/>
  <c r="R4853" i="4" s="1"/>
  <c r="S4853" i="4" s="1"/>
  <c r="T4853" i="4" s="1"/>
  <c r="P7880" i="4"/>
  <c r="Q7880" i="4" s="1"/>
  <c r="R7880" i="4" s="1"/>
  <c r="S7880" i="4" s="1"/>
  <c r="T7880" i="4" s="1"/>
  <c r="P4854" i="4"/>
  <c r="Q4854" i="4" s="1"/>
  <c r="R4854" i="4" s="1"/>
  <c r="S4854" i="4" s="1"/>
  <c r="T4854" i="4" s="1"/>
  <c r="P7879" i="4"/>
  <c r="Q7879" i="4" s="1"/>
  <c r="R7879" i="4" s="1"/>
  <c r="S7879" i="4" s="1"/>
  <c r="T7879" i="4" s="1"/>
  <c r="P4855" i="4"/>
  <c r="Q4855" i="4" s="1"/>
  <c r="R4855" i="4" s="1"/>
  <c r="S4855" i="4" s="1"/>
  <c r="T4855" i="4" s="1"/>
  <c r="P7878" i="4"/>
  <c r="Q7878" i="4" s="1"/>
  <c r="R7878" i="4" s="1"/>
  <c r="S7878" i="4" s="1"/>
  <c r="T7878" i="4" s="1"/>
  <c r="P4856" i="4"/>
  <c r="Q4856" i="4" s="1"/>
  <c r="R4856" i="4" s="1"/>
  <c r="S4856" i="4" s="1"/>
  <c r="T4856" i="4" s="1"/>
  <c r="P7872" i="4"/>
  <c r="Q7872" i="4" s="1"/>
  <c r="R7872" i="4" s="1"/>
  <c r="S7872" i="4" s="1"/>
  <c r="T7872" i="4" s="1"/>
  <c r="P4857" i="4"/>
  <c r="Q4857" i="4" s="1"/>
  <c r="R4857" i="4" s="1"/>
  <c r="S4857" i="4" s="1"/>
  <c r="T4857" i="4" s="1"/>
  <c r="P7871" i="4"/>
  <c r="Q7871" i="4" s="1"/>
  <c r="R7871" i="4" s="1"/>
  <c r="S7871" i="4" s="1"/>
  <c r="T7871" i="4" s="1"/>
  <c r="P4858" i="4"/>
  <c r="Q4858" i="4" s="1"/>
  <c r="R4858" i="4" s="1"/>
  <c r="S4858" i="4" s="1"/>
  <c r="T4858" i="4" s="1"/>
  <c r="P7870" i="4"/>
  <c r="Q7870" i="4" s="1"/>
  <c r="R7870" i="4" s="1"/>
  <c r="S7870" i="4" s="1"/>
  <c r="T7870" i="4" s="1"/>
  <c r="P4859" i="4"/>
  <c r="Q4859" i="4" s="1"/>
  <c r="R4859" i="4" s="1"/>
  <c r="S4859" i="4" s="1"/>
  <c r="T4859" i="4" s="1"/>
  <c r="P7856" i="4"/>
  <c r="Q7856" i="4" s="1"/>
  <c r="R7856" i="4" s="1"/>
  <c r="S7856" i="4" s="1"/>
  <c r="T7856" i="4" s="1"/>
  <c r="P4860" i="4"/>
  <c r="Q4860" i="4" s="1"/>
  <c r="R4860" i="4" s="1"/>
  <c r="S4860" i="4" s="1"/>
  <c r="T4860" i="4" s="1"/>
  <c r="P7846" i="4"/>
  <c r="Q7846" i="4" s="1"/>
  <c r="R7846" i="4" s="1"/>
  <c r="S7846" i="4" s="1"/>
  <c r="T7846" i="4" s="1"/>
  <c r="P414" i="4"/>
  <c r="Q414" i="4" s="1"/>
  <c r="R414" i="4" s="1"/>
  <c r="S414" i="4" s="1"/>
  <c r="T414" i="4" s="1"/>
  <c r="P7845" i="4"/>
  <c r="Q7845" i="4" s="1"/>
  <c r="R7845" i="4" s="1"/>
  <c r="S7845" i="4" s="1"/>
  <c r="T7845" i="4" s="1"/>
  <c r="P415" i="4"/>
  <c r="Q415" i="4" s="1"/>
  <c r="R415" i="4" s="1"/>
  <c r="S415" i="4" s="1"/>
  <c r="T415" i="4" s="1"/>
  <c r="P7844" i="4"/>
  <c r="Q7844" i="4" s="1"/>
  <c r="R7844" i="4" s="1"/>
  <c r="S7844" i="4" s="1"/>
  <c r="T7844" i="4" s="1"/>
  <c r="P416" i="4"/>
  <c r="Q416" i="4" s="1"/>
  <c r="R416" i="4" s="1"/>
  <c r="S416" i="4" s="1"/>
  <c r="T416" i="4" s="1"/>
  <c r="P7843" i="4"/>
  <c r="Q7843" i="4" s="1"/>
  <c r="R7843" i="4" s="1"/>
  <c r="S7843" i="4" s="1"/>
  <c r="T7843" i="4" s="1"/>
  <c r="P417" i="4"/>
  <c r="Q417" i="4" s="1"/>
  <c r="R417" i="4" s="1"/>
  <c r="S417" i="4" s="1"/>
  <c r="T417" i="4" s="1"/>
  <c r="P7842" i="4"/>
  <c r="Q7842" i="4" s="1"/>
  <c r="R7842" i="4" s="1"/>
  <c r="S7842" i="4" s="1"/>
  <c r="T7842" i="4" s="1"/>
  <c r="P7841" i="4"/>
  <c r="Q7841" i="4" s="1"/>
  <c r="R7841" i="4" s="1"/>
  <c r="S7841" i="4" s="1"/>
  <c r="T7841" i="4" s="1"/>
  <c r="P7819" i="4"/>
  <c r="Q7819" i="4" s="1"/>
  <c r="R7819" i="4" s="1"/>
  <c r="S7819" i="4" s="1"/>
  <c r="T7819" i="4" s="1"/>
  <c r="P7817" i="4"/>
  <c r="Q7817" i="4" s="1"/>
  <c r="R7817" i="4" s="1"/>
  <c r="S7817" i="4" s="1"/>
  <c r="T7817" i="4" s="1"/>
  <c r="P7816" i="4"/>
  <c r="Q7816" i="4" s="1"/>
  <c r="R7816" i="4" s="1"/>
  <c r="S7816" i="4" s="1"/>
  <c r="T7816" i="4" s="1"/>
  <c r="P375" i="4"/>
  <c r="Q375" i="4" s="1"/>
  <c r="R375" i="4" s="1"/>
  <c r="S375" i="4" s="1"/>
  <c r="T375" i="4" s="1"/>
  <c r="P48" i="4"/>
  <c r="Q48" i="4" s="1"/>
  <c r="R48" i="4" s="1"/>
  <c r="S48" i="4" s="1"/>
  <c r="T48" i="4" s="1"/>
  <c r="P374" i="4"/>
  <c r="Q374" i="4" s="1"/>
  <c r="R374" i="4" s="1"/>
  <c r="S374" i="4" s="1"/>
  <c r="T374" i="4" s="1"/>
  <c r="P49" i="4"/>
  <c r="Q49" i="4" s="1"/>
  <c r="R49" i="4" s="1"/>
  <c r="S49" i="4" s="1"/>
  <c r="T49" i="4" s="1"/>
  <c r="P373" i="4"/>
  <c r="Q373" i="4" s="1"/>
  <c r="R373" i="4" s="1"/>
  <c r="S373" i="4" s="1"/>
  <c r="T373" i="4" s="1"/>
  <c r="P50" i="4"/>
  <c r="Q50" i="4" s="1"/>
  <c r="R50" i="4" s="1"/>
  <c r="S50" i="4" s="1"/>
  <c r="T50" i="4" s="1"/>
  <c r="P372" i="4"/>
  <c r="Q372" i="4" s="1"/>
  <c r="R372" i="4" s="1"/>
  <c r="S372" i="4" s="1"/>
  <c r="T372" i="4" s="1"/>
  <c r="P51" i="4"/>
  <c r="Q51" i="4" s="1"/>
  <c r="R51" i="4" s="1"/>
  <c r="S51" i="4" s="1"/>
  <c r="T51" i="4" s="1"/>
  <c r="P371" i="4"/>
  <c r="Q371" i="4" s="1"/>
  <c r="R371" i="4" s="1"/>
  <c r="S371" i="4" s="1"/>
  <c r="T371" i="4" s="1"/>
  <c r="P52" i="4"/>
  <c r="Q52" i="4" s="1"/>
  <c r="R52" i="4" s="1"/>
  <c r="S52" i="4" s="1"/>
  <c r="T52" i="4" s="1"/>
  <c r="P370" i="4"/>
  <c r="Q370" i="4" s="1"/>
  <c r="R370" i="4" s="1"/>
  <c r="S370" i="4" s="1"/>
  <c r="T370" i="4" s="1"/>
  <c r="P53" i="4"/>
  <c r="Q53" i="4" s="1"/>
  <c r="R53" i="4" s="1"/>
  <c r="S53" i="4" s="1"/>
  <c r="T53" i="4" s="1"/>
  <c r="P369" i="4"/>
  <c r="Q369" i="4" s="1"/>
  <c r="R369" i="4" s="1"/>
  <c r="S369" i="4" s="1"/>
  <c r="T369" i="4" s="1"/>
  <c r="P54" i="4"/>
  <c r="Q54" i="4" s="1"/>
  <c r="R54" i="4" s="1"/>
  <c r="S54" i="4" s="1"/>
  <c r="T54" i="4" s="1"/>
  <c r="P368" i="4"/>
  <c r="Q368" i="4" s="1"/>
  <c r="R368" i="4" s="1"/>
  <c r="S368" i="4" s="1"/>
  <c r="T368" i="4" s="1"/>
  <c r="P55" i="4"/>
  <c r="Q55" i="4" s="1"/>
  <c r="R55" i="4" s="1"/>
  <c r="S55" i="4" s="1"/>
  <c r="T55" i="4" s="1"/>
  <c r="P367" i="4"/>
  <c r="Q367" i="4" s="1"/>
  <c r="R367" i="4" s="1"/>
  <c r="S367" i="4" s="1"/>
  <c r="T367" i="4" s="1"/>
  <c r="P56" i="4"/>
  <c r="Q56" i="4" s="1"/>
  <c r="R56" i="4" s="1"/>
  <c r="S56" i="4" s="1"/>
  <c r="T56" i="4" s="1"/>
  <c r="P4354" i="4"/>
  <c r="Q4354" i="4" s="1"/>
  <c r="R4354" i="4" s="1"/>
  <c r="S4354" i="4" s="1"/>
  <c r="T4354" i="4" s="1"/>
  <c r="P57" i="4"/>
  <c r="Q57" i="4" s="1"/>
  <c r="R57" i="4" s="1"/>
  <c r="S57" i="4" s="1"/>
  <c r="T57" i="4" s="1"/>
  <c r="P366" i="4"/>
  <c r="Q366" i="4" s="1"/>
  <c r="R366" i="4" s="1"/>
  <c r="S366" i="4" s="1"/>
  <c r="T366" i="4" s="1"/>
  <c r="P58" i="4"/>
  <c r="Q58" i="4" s="1"/>
  <c r="R58" i="4" s="1"/>
  <c r="S58" i="4" s="1"/>
  <c r="T58" i="4" s="1"/>
  <c r="P365" i="4"/>
  <c r="Q365" i="4" s="1"/>
  <c r="R365" i="4" s="1"/>
  <c r="S365" i="4" s="1"/>
  <c r="T365" i="4" s="1"/>
  <c r="P59" i="4"/>
  <c r="Q59" i="4" s="1"/>
  <c r="R59" i="4" s="1"/>
  <c r="S59" i="4" s="1"/>
  <c r="T59" i="4" s="1"/>
  <c r="P364" i="4"/>
  <c r="Q364" i="4" s="1"/>
  <c r="R364" i="4" s="1"/>
  <c r="S364" i="4" s="1"/>
  <c r="T364" i="4" s="1"/>
  <c r="P60" i="4"/>
  <c r="Q60" i="4" s="1"/>
  <c r="R60" i="4" s="1"/>
  <c r="S60" i="4" s="1"/>
  <c r="T60" i="4" s="1"/>
  <c r="P363" i="4"/>
  <c r="Q363" i="4" s="1"/>
  <c r="R363" i="4" s="1"/>
  <c r="S363" i="4" s="1"/>
  <c r="T363" i="4" s="1"/>
  <c r="P61" i="4"/>
  <c r="Q61" i="4" s="1"/>
  <c r="R61" i="4" s="1"/>
  <c r="S61" i="4" s="1"/>
  <c r="T61" i="4" s="1"/>
  <c r="P362" i="4"/>
  <c r="Q362" i="4" s="1"/>
  <c r="R362" i="4" s="1"/>
  <c r="S362" i="4" s="1"/>
  <c r="T362" i="4" s="1"/>
  <c r="P62" i="4"/>
  <c r="Q62" i="4" s="1"/>
  <c r="R62" i="4" s="1"/>
  <c r="S62" i="4" s="1"/>
  <c r="T62" i="4" s="1"/>
  <c r="P361" i="4"/>
  <c r="Q361" i="4" s="1"/>
  <c r="R361" i="4" s="1"/>
  <c r="S361" i="4" s="1"/>
  <c r="T361" i="4" s="1"/>
  <c r="P63" i="4"/>
  <c r="Q63" i="4" s="1"/>
  <c r="R63" i="4" s="1"/>
  <c r="S63" i="4" s="1"/>
  <c r="T63" i="4" s="1"/>
  <c r="P7892" i="4"/>
  <c r="Q7892" i="4" s="1"/>
  <c r="R7892" i="4" s="1"/>
  <c r="S7892" i="4" s="1"/>
  <c r="T7892" i="4" s="1"/>
  <c r="P5279" i="4"/>
  <c r="Q5279" i="4" s="1"/>
  <c r="R5279" i="4" s="1"/>
  <c r="S5279" i="4" s="1"/>
  <c r="T5279" i="4" s="1"/>
  <c r="P5280" i="4"/>
  <c r="Q5280" i="4" s="1"/>
  <c r="R5280" i="4" s="1"/>
  <c r="S5280" i="4" s="1"/>
  <c r="T5280" i="4" s="1"/>
  <c r="P5281" i="4"/>
  <c r="Q5281" i="4" s="1"/>
  <c r="R5281" i="4" s="1"/>
  <c r="S5281" i="4" s="1"/>
  <c r="T5281" i="4" s="1"/>
  <c r="P5282" i="4"/>
  <c r="Q5282" i="4" s="1"/>
  <c r="R5282" i="4" s="1"/>
  <c r="S5282" i="4" s="1"/>
  <c r="T5282" i="4" s="1"/>
  <c r="P5283" i="4"/>
  <c r="Q5283" i="4" s="1"/>
  <c r="R5283" i="4" s="1"/>
  <c r="S5283" i="4" s="1"/>
  <c r="T5283" i="4" s="1"/>
  <c r="P5284" i="4"/>
  <c r="Q5284" i="4" s="1"/>
  <c r="R5284" i="4" s="1"/>
  <c r="S5284" i="4" s="1"/>
  <c r="T5284" i="4" s="1"/>
  <c r="P5285" i="4"/>
  <c r="Q5285" i="4" s="1"/>
  <c r="R5285" i="4" s="1"/>
  <c r="S5285" i="4" s="1"/>
  <c r="T5285" i="4" s="1"/>
  <c r="P5286" i="4"/>
  <c r="Q5286" i="4" s="1"/>
  <c r="R5286" i="4" s="1"/>
  <c r="S5286" i="4" s="1"/>
  <c r="T5286" i="4" s="1"/>
  <c r="P5287" i="4"/>
  <c r="Q5287" i="4" s="1"/>
  <c r="R5287" i="4" s="1"/>
  <c r="S5287" i="4" s="1"/>
  <c r="T5287" i="4" s="1"/>
  <c r="P5288" i="4"/>
  <c r="Q5288" i="4" s="1"/>
  <c r="R5288" i="4" s="1"/>
  <c r="S5288" i="4" s="1"/>
  <c r="T5288" i="4" s="1"/>
  <c r="P5289" i="4"/>
  <c r="Q5289" i="4" s="1"/>
  <c r="R5289" i="4" s="1"/>
  <c r="S5289" i="4" s="1"/>
  <c r="T5289" i="4" s="1"/>
  <c r="P420" i="4"/>
  <c r="Q420" i="4" s="1"/>
  <c r="R420" i="4" s="1"/>
  <c r="S420" i="4" s="1"/>
  <c r="T420" i="4" s="1"/>
  <c r="P422" i="4"/>
  <c r="Q422" i="4" s="1"/>
  <c r="R422" i="4" s="1"/>
  <c r="S422" i="4" s="1"/>
  <c r="T422" i="4" s="1"/>
  <c r="P424" i="4"/>
  <c r="Q424" i="4" s="1"/>
  <c r="R424" i="4" s="1"/>
  <c r="S424" i="4" s="1"/>
  <c r="T424" i="4" s="1"/>
  <c r="P64" i="4"/>
  <c r="Q64" i="4" s="1"/>
  <c r="R64" i="4" s="1"/>
  <c r="S64" i="4" s="1"/>
  <c r="T64" i="4" s="1"/>
  <c r="P65" i="4"/>
  <c r="Q65" i="4" s="1"/>
  <c r="R65" i="4" s="1"/>
  <c r="S65" i="4" s="1"/>
  <c r="T65" i="4" s="1"/>
  <c r="P358" i="4"/>
  <c r="Q358" i="4" s="1"/>
  <c r="R358" i="4" s="1"/>
  <c r="S358" i="4" s="1"/>
  <c r="T358" i="4" s="1"/>
  <c r="P356" i="4"/>
  <c r="Q356" i="4" s="1"/>
  <c r="R356" i="4" s="1"/>
  <c r="S356" i="4" s="1"/>
  <c r="T356" i="4" s="1"/>
  <c r="P355" i="4"/>
  <c r="Q355" i="4" s="1"/>
  <c r="R355" i="4" s="1"/>
  <c r="S355" i="4" s="1"/>
  <c r="T355" i="4" s="1"/>
  <c r="P354" i="4"/>
  <c r="Q354" i="4" s="1"/>
  <c r="R354" i="4" s="1"/>
  <c r="S354" i="4" s="1"/>
  <c r="T354" i="4" s="1"/>
  <c r="P69" i="4"/>
  <c r="Q69" i="4" s="1"/>
  <c r="R69" i="4" s="1"/>
  <c r="S69" i="4" s="1"/>
  <c r="T69" i="4" s="1"/>
  <c r="P70" i="4"/>
  <c r="Q70" i="4" s="1"/>
  <c r="R70" i="4" s="1"/>
  <c r="S70" i="4" s="1"/>
  <c r="T70" i="4" s="1"/>
  <c r="P71" i="4"/>
  <c r="Q71" i="4" s="1"/>
  <c r="R71" i="4" s="1"/>
  <c r="S71" i="4" s="1"/>
  <c r="T71" i="4" s="1"/>
  <c r="P72" i="4"/>
  <c r="Q72" i="4" s="1"/>
  <c r="R72" i="4" s="1"/>
  <c r="S72" i="4" s="1"/>
  <c r="T72" i="4" s="1"/>
  <c r="P73" i="4"/>
  <c r="Q73" i="4" s="1"/>
  <c r="R73" i="4" s="1"/>
  <c r="S73" i="4" s="1"/>
  <c r="T73" i="4" s="1"/>
  <c r="P74" i="4"/>
  <c r="Q74" i="4" s="1"/>
  <c r="R74" i="4" s="1"/>
  <c r="S74" i="4" s="1"/>
  <c r="T74" i="4" s="1"/>
  <c r="P75" i="4"/>
  <c r="Q75" i="4" s="1"/>
  <c r="R75" i="4" s="1"/>
  <c r="S75" i="4" s="1"/>
  <c r="T75" i="4" s="1"/>
  <c r="P76" i="4"/>
  <c r="Q76" i="4" s="1"/>
  <c r="R76" i="4" s="1"/>
  <c r="S76" i="4" s="1"/>
  <c r="T76" i="4" s="1"/>
  <c r="P77" i="4"/>
  <c r="Q77" i="4" s="1"/>
  <c r="R77" i="4" s="1"/>
  <c r="S77" i="4" s="1"/>
  <c r="T77" i="4" s="1"/>
  <c r="P5713" i="4"/>
  <c r="Q5713" i="4" s="1"/>
  <c r="R5713" i="4" s="1"/>
  <c r="S5713" i="4" s="1"/>
  <c r="T5713" i="4" s="1"/>
  <c r="P5715" i="4"/>
  <c r="Q5715" i="4" s="1"/>
  <c r="R5715" i="4" s="1"/>
  <c r="S5715" i="4" s="1"/>
  <c r="T5715" i="4" s="1"/>
  <c r="P5716" i="4"/>
  <c r="Q5716" i="4" s="1"/>
  <c r="R5716" i="4" s="1"/>
  <c r="S5716" i="4" s="1"/>
  <c r="T5716" i="4" s="1"/>
  <c r="P5718" i="4"/>
  <c r="Q5718" i="4" s="1"/>
  <c r="R5718" i="4" s="1"/>
  <c r="S5718" i="4" s="1"/>
  <c r="T5718" i="4" s="1"/>
  <c r="P5720" i="4"/>
  <c r="Q5720" i="4" s="1"/>
  <c r="R5720" i="4" s="1"/>
  <c r="S5720" i="4" s="1"/>
  <c r="T5720" i="4" s="1"/>
  <c r="P5722" i="4"/>
  <c r="Q5722" i="4" s="1"/>
  <c r="R5722" i="4" s="1"/>
  <c r="S5722" i="4" s="1"/>
  <c r="T5722" i="4" s="1"/>
  <c r="P5724" i="4"/>
  <c r="Q5724" i="4" s="1"/>
  <c r="R5724" i="4" s="1"/>
  <c r="S5724" i="4" s="1"/>
  <c r="T5724" i="4" s="1"/>
  <c r="P5726" i="4"/>
  <c r="Q5726" i="4" s="1"/>
  <c r="R5726" i="4" s="1"/>
  <c r="S5726" i="4" s="1"/>
  <c r="T5726" i="4" s="1"/>
  <c r="P5728" i="4"/>
  <c r="Q5728" i="4" s="1"/>
  <c r="R5728" i="4" s="1"/>
  <c r="S5728" i="4" s="1"/>
  <c r="T5728" i="4" s="1"/>
  <c r="P425" i="4"/>
  <c r="Q425" i="4" s="1"/>
  <c r="R425" i="4" s="1"/>
  <c r="S425" i="4" s="1"/>
  <c r="T425" i="4" s="1"/>
  <c r="P427" i="4"/>
  <c r="Q427" i="4" s="1"/>
  <c r="R427" i="4" s="1"/>
  <c r="S427" i="4" s="1"/>
  <c r="T427" i="4" s="1"/>
  <c r="P78" i="4"/>
  <c r="Q78" i="4" s="1"/>
  <c r="R78" i="4" s="1"/>
  <c r="S78" i="4" s="1"/>
  <c r="T78" i="4" s="1"/>
  <c r="P346" i="4"/>
  <c r="Q346" i="4" s="1"/>
  <c r="R346" i="4" s="1"/>
  <c r="S346" i="4" s="1"/>
  <c r="T346" i="4" s="1"/>
  <c r="P7838" i="4"/>
  <c r="Q7838" i="4" s="1"/>
  <c r="R7838" i="4" s="1"/>
  <c r="S7838" i="4" s="1"/>
  <c r="T7838" i="4" s="1"/>
  <c r="P3112" i="4"/>
  <c r="Q3112" i="4" s="1"/>
  <c r="R3112" i="4" s="1"/>
  <c r="S3112" i="4" s="1"/>
  <c r="T3112" i="4" s="1"/>
  <c r="P3110" i="4"/>
  <c r="Q3110" i="4" s="1"/>
  <c r="R3110" i="4" s="1"/>
  <c r="S3110" i="4" s="1"/>
  <c r="T3110" i="4" s="1"/>
  <c r="P3108" i="4"/>
  <c r="Q3108" i="4" s="1"/>
  <c r="R3108" i="4" s="1"/>
  <c r="S3108" i="4" s="1"/>
  <c r="T3108" i="4" s="1"/>
  <c r="P345" i="4"/>
  <c r="Q345" i="4" s="1"/>
  <c r="R345" i="4" s="1"/>
  <c r="S345" i="4" s="1"/>
  <c r="T345" i="4" s="1"/>
  <c r="P7855" i="4"/>
  <c r="Q7855" i="4" s="1"/>
  <c r="R7855" i="4" s="1"/>
  <c r="S7855" i="4" s="1"/>
  <c r="T7855" i="4" s="1"/>
  <c r="P7860" i="4"/>
  <c r="Q7860" i="4" s="1"/>
  <c r="R7860" i="4" s="1"/>
  <c r="S7860" i="4" s="1"/>
  <c r="T7860" i="4" s="1"/>
  <c r="P7863" i="4"/>
  <c r="Q7863" i="4" s="1"/>
  <c r="R7863" i="4" s="1"/>
  <c r="S7863" i="4" s="1"/>
  <c r="T7863" i="4" s="1"/>
  <c r="P7868" i="4"/>
  <c r="Q7868" i="4" s="1"/>
  <c r="R7868" i="4" s="1"/>
  <c r="S7868" i="4" s="1"/>
  <c r="T7868" i="4" s="1"/>
  <c r="P6149" i="4"/>
  <c r="Q6149" i="4" s="1"/>
  <c r="R6149" i="4" s="1"/>
  <c r="S6149" i="4" s="1"/>
  <c r="T6149" i="4" s="1"/>
  <c r="P6152" i="4"/>
  <c r="Q6152" i="4" s="1"/>
  <c r="R6152" i="4" s="1"/>
  <c r="S6152" i="4" s="1"/>
  <c r="T6152" i="4" s="1"/>
  <c r="P6153" i="4"/>
  <c r="Q6153" i="4" s="1"/>
  <c r="R6153" i="4" s="1"/>
  <c r="S6153" i="4" s="1"/>
  <c r="T6153" i="4" s="1"/>
  <c r="P6156" i="4"/>
  <c r="Q6156" i="4" s="1"/>
  <c r="R6156" i="4" s="1"/>
  <c r="S6156" i="4" s="1"/>
  <c r="T6156" i="4" s="1"/>
  <c r="P6157" i="4"/>
  <c r="Q6157" i="4" s="1"/>
  <c r="R6157" i="4" s="1"/>
  <c r="S6157" i="4" s="1"/>
  <c r="T6157" i="4" s="1"/>
  <c r="P419" i="4"/>
  <c r="Q419" i="4" s="1"/>
  <c r="R419" i="4" s="1"/>
  <c r="S419" i="4" s="1"/>
  <c r="T419" i="4" s="1"/>
  <c r="P421" i="4"/>
  <c r="Q421" i="4" s="1"/>
  <c r="R421" i="4" s="1"/>
  <c r="S421" i="4" s="1"/>
  <c r="T421" i="4" s="1"/>
  <c r="P423" i="4"/>
  <c r="Q423" i="4" s="1"/>
  <c r="R423" i="4" s="1"/>
  <c r="S423" i="4" s="1"/>
  <c r="T423" i="4" s="1"/>
  <c r="P360" i="4"/>
  <c r="Q360" i="4" s="1"/>
  <c r="R360" i="4" s="1"/>
  <c r="S360" i="4" s="1"/>
  <c r="T360" i="4" s="1"/>
  <c r="P359" i="4"/>
  <c r="Q359" i="4" s="1"/>
  <c r="R359" i="4" s="1"/>
  <c r="S359" i="4" s="1"/>
  <c r="T359" i="4" s="1"/>
  <c r="P66" i="4"/>
  <c r="Q66" i="4" s="1"/>
  <c r="R66" i="4" s="1"/>
  <c r="S66" i="4" s="1"/>
  <c r="T66" i="4" s="1"/>
  <c r="P67" i="4"/>
  <c r="Q67" i="4" s="1"/>
  <c r="R67" i="4" s="1"/>
  <c r="S67" i="4" s="1"/>
  <c r="T67" i="4" s="1"/>
  <c r="P68" i="4"/>
  <c r="Q68" i="4" s="1"/>
  <c r="R68" i="4" s="1"/>
  <c r="S68" i="4" s="1"/>
  <c r="T68" i="4" s="1"/>
  <c r="P353" i="4"/>
  <c r="Q353" i="4" s="1"/>
  <c r="R353" i="4" s="1"/>
  <c r="S353" i="4" s="1"/>
  <c r="T353" i="4" s="1"/>
  <c r="P352" i="4"/>
  <c r="Q352" i="4" s="1"/>
  <c r="R352" i="4" s="1"/>
  <c r="S352" i="4" s="1"/>
  <c r="T352" i="4" s="1"/>
  <c r="P351" i="4"/>
  <c r="Q351" i="4" s="1"/>
  <c r="R351" i="4" s="1"/>
  <c r="S351" i="4" s="1"/>
  <c r="T351" i="4" s="1"/>
  <c r="P350" i="4"/>
  <c r="Q350" i="4" s="1"/>
  <c r="R350" i="4" s="1"/>
  <c r="S350" i="4" s="1"/>
  <c r="T350" i="4" s="1"/>
  <c r="P349" i="4"/>
  <c r="Q349" i="4" s="1"/>
  <c r="R349" i="4" s="1"/>
  <c r="S349" i="4" s="1"/>
  <c r="T349" i="4" s="1"/>
  <c r="P348" i="4"/>
  <c r="Q348" i="4" s="1"/>
  <c r="R348" i="4" s="1"/>
  <c r="S348" i="4" s="1"/>
  <c r="T348" i="4" s="1"/>
  <c r="P347" i="4"/>
  <c r="Q347" i="4" s="1"/>
  <c r="R347" i="4" s="1"/>
  <c r="S347" i="4" s="1"/>
  <c r="T347" i="4" s="1"/>
  <c r="P7836" i="4"/>
  <c r="Q7836" i="4" s="1"/>
  <c r="R7836" i="4" s="1"/>
  <c r="S7836" i="4" s="1"/>
  <c r="T7836" i="4" s="1"/>
  <c r="P5712" i="4"/>
  <c r="Q5712" i="4" s="1"/>
  <c r="R5712" i="4" s="1"/>
  <c r="S5712" i="4" s="1"/>
  <c r="T5712" i="4" s="1"/>
  <c r="P5714" i="4"/>
  <c r="Q5714" i="4" s="1"/>
  <c r="R5714" i="4" s="1"/>
  <c r="S5714" i="4" s="1"/>
  <c r="T5714" i="4" s="1"/>
  <c r="P5717" i="4"/>
  <c r="Q5717" i="4" s="1"/>
  <c r="R5717" i="4" s="1"/>
  <c r="S5717" i="4" s="1"/>
  <c r="T5717" i="4" s="1"/>
  <c r="P5719" i="4"/>
  <c r="Q5719" i="4" s="1"/>
  <c r="R5719" i="4" s="1"/>
  <c r="S5719" i="4" s="1"/>
  <c r="T5719" i="4" s="1"/>
  <c r="P5721" i="4"/>
  <c r="Q5721" i="4" s="1"/>
  <c r="R5721" i="4" s="1"/>
  <c r="S5721" i="4" s="1"/>
  <c r="T5721" i="4" s="1"/>
  <c r="P5723" i="4"/>
  <c r="Q5723" i="4" s="1"/>
  <c r="R5723" i="4" s="1"/>
  <c r="S5723" i="4" s="1"/>
  <c r="T5723" i="4" s="1"/>
  <c r="P5725" i="4"/>
  <c r="Q5725" i="4" s="1"/>
  <c r="R5725" i="4" s="1"/>
  <c r="S5725" i="4" s="1"/>
  <c r="T5725" i="4" s="1"/>
  <c r="P5727" i="4"/>
  <c r="Q5727" i="4" s="1"/>
  <c r="R5727" i="4" s="1"/>
  <c r="S5727" i="4" s="1"/>
  <c r="T5727" i="4" s="1"/>
  <c r="P5729" i="4"/>
  <c r="Q5729" i="4" s="1"/>
  <c r="R5729" i="4" s="1"/>
  <c r="S5729" i="4" s="1"/>
  <c r="T5729" i="4" s="1"/>
  <c r="P426" i="4"/>
  <c r="Q426" i="4" s="1"/>
  <c r="R426" i="4" s="1"/>
  <c r="S426" i="4" s="1"/>
  <c r="T426" i="4" s="1"/>
  <c r="P7837" i="4"/>
  <c r="Q7837" i="4" s="1"/>
  <c r="R7837" i="4" s="1"/>
  <c r="S7837" i="4" s="1"/>
  <c r="T7837" i="4" s="1"/>
  <c r="P79" i="4"/>
  <c r="Q79" i="4" s="1"/>
  <c r="R79" i="4" s="1"/>
  <c r="S79" i="4" s="1"/>
  <c r="T79" i="4" s="1"/>
  <c r="P80" i="4"/>
  <c r="Q80" i="4" s="1"/>
  <c r="R80" i="4" s="1"/>
  <c r="S80" i="4" s="1"/>
  <c r="T80" i="4" s="1"/>
  <c r="P3111" i="4"/>
  <c r="Q3111" i="4" s="1"/>
  <c r="R3111" i="4" s="1"/>
  <c r="S3111" i="4" s="1"/>
  <c r="T3111" i="4" s="1"/>
  <c r="P3109" i="4"/>
  <c r="Q3109" i="4" s="1"/>
  <c r="R3109" i="4" s="1"/>
  <c r="S3109" i="4" s="1"/>
  <c r="T3109" i="4" s="1"/>
  <c r="P7839" i="4"/>
  <c r="Q7839" i="4" s="1"/>
  <c r="R7839" i="4" s="1"/>
  <c r="S7839" i="4" s="1"/>
  <c r="T7839" i="4" s="1"/>
  <c r="P7854" i="4"/>
  <c r="Q7854" i="4" s="1"/>
  <c r="R7854" i="4" s="1"/>
  <c r="S7854" i="4" s="1"/>
  <c r="T7854" i="4" s="1"/>
  <c r="P344" i="4"/>
  <c r="Q344" i="4" s="1"/>
  <c r="R344" i="4" s="1"/>
  <c r="S344" i="4" s="1"/>
  <c r="T344" i="4" s="1"/>
  <c r="P7861" i="4"/>
  <c r="Q7861" i="4" s="1"/>
  <c r="R7861" i="4" s="1"/>
  <c r="S7861" i="4" s="1"/>
  <c r="T7861" i="4" s="1"/>
  <c r="P7862" i="4"/>
  <c r="Q7862" i="4" s="1"/>
  <c r="R7862" i="4" s="1"/>
  <c r="S7862" i="4" s="1"/>
  <c r="T7862" i="4" s="1"/>
  <c r="P7867" i="4"/>
  <c r="Q7867" i="4" s="1"/>
  <c r="R7867" i="4" s="1"/>
  <c r="S7867" i="4" s="1"/>
  <c r="T7867" i="4" s="1"/>
  <c r="P6150" i="4"/>
  <c r="Q6150" i="4" s="1"/>
  <c r="R6150" i="4" s="1"/>
  <c r="S6150" i="4" s="1"/>
  <c r="T6150" i="4" s="1"/>
  <c r="P6151" i="4"/>
  <c r="Q6151" i="4" s="1"/>
  <c r="R6151" i="4" s="1"/>
  <c r="S6151" i="4" s="1"/>
  <c r="T6151" i="4" s="1"/>
  <c r="P6154" i="4"/>
  <c r="Q6154" i="4" s="1"/>
  <c r="R6154" i="4" s="1"/>
  <c r="S6154" i="4" s="1"/>
  <c r="T6154" i="4" s="1"/>
  <c r="P6155" i="4"/>
  <c r="Q6155" i="4" s="1"/>
  <c r="R6155" i="4" s="1"/>
  <c r="S6155" i="4" s="1"/>
  <c r="T6155" i="4" s="1"/>
  <c r="P6158" i="4"/>
  <c r="Q6158" i="4" s="1"/>
  <c r="R6158" i="4" s="1"/>
  <c r="S6158" i="4" s="1"/>
  <c r="T6158" i="4" s="1"/>
  <c r="P6159" i="4"/>
  <c r="Q6159" i="4" s="1"/>
  <c r="R6159" i="4" s="1"/>
  <c r="S6159" i="4" s="1"/>
  <c r="T6159" i="4" s="1"/>
  <c r="P6160" i="4"/>
  <c r="Q6160" i="4" s="1"/>
  <c r="R6160" i="4" s="1"/>
  <c r="S6160" i="4" s="1"/>
  <c r="T6160" i="4" s="1"/>
  <c r="P6161" i="4"/>
  <c r="Q6161" i="4" s="1"/>
  <c r="R6161" i="4" s="1"/>
  <c r="S6161" i="4" s="1"/>
  <c r="T6161" i="4" s="1"/>
  <c r="P6162" i="4"/>
  <c r="Q6162" i="4" s="1"/>
  <c r="R6162" i="4" s="1"/>
  <c r="S6162" i="4" s="1"/>
  <c r="T6162" i="4" s="1"/>
  <c r="P6163" i="4"/>
  <c r="Q6163" i="4" s="1"/>
  <c r="R6163" i="4" s="1"/>
  <c r="S6163" i="4" s="1"/>
  <c r="T6163" i="4" s="1"/>
  <c r="P7873" i="4"/>
  <c r="Q7873" i="4" s="1"/>
  <c r="R7873" i="4" s="1"/>
  <c r="S7873" i="4" s="1"/>
  <c r="T7873" i="4" s="1"/>
  <c r="P7874" i="4"/>
  <c r="Q7874" i="4" s="1"/>
  <c r="R7874" i="4" s="1"/>
  <c r="S7874" i="4" s="1"/>
  <c r="T7874" i="4" s="1"/>
  <c r="P7875" i="4"/>
  <c r="Q7875" i="4" s="1"/>
  <c r="R7875" i="4" s="1"/>
  <c r="S7875" i="4" s="1"/>
  <c r="T7875" i="4" s="1"/>
  <c r="P7876" i="4"/>
  <c r="Q7876" i="4" s="1"/>
  <c r="R7876" i="4" s="1"/>
  <c r="S7876" i="4" s="1"/>
  <c r="T7876" i="4" s="1"/>
  <c r="P7881" i="4"/>
  <c r="Q7881" i="4" s="1"/>
  <c r="R7881" i="4" s="1"/>
  <c r="S7881" i="4" s="1"/>
  <c r="T7881" i="4" s="1"/>
  <c r="P7882" i="4"/>
  <c r="Q7882" i="4" s="1"/>
  <c r="R7882" i="4" s="1"/>
  <c r="S7882" i="4" s="1"/>
  <c r="T7882" i="4" s="1"/>
  <c r="P7883" i="4"/>
  <c r="Q7883" i="4" s="1"/>
  <c r="R7883" i="4" s="1"/>
  <c r="S7883" i="4" s="1"/>
  <c r="T7883" i="4" s="1"/>
  <c r="P7884" i="4"/>
  <c r="Q7884" i="4" s="1"/>
  <c r="R7884" i="4" s="1"/>
  <c r="S7884" i="4" s="1"/>
  <c r="T7884" i="4" s="1"/>
  <c r="P7894" i="4"/>
  <c r="Q7894" i="4" s="1"/>
  <c r="R7894" i="4" s="1"/>
  <c r="S7894" i="4" s="1"/>
  <c r="T7894" i="4" s="1"/>
  <c r="P905" i="4"/>
  <c r="Q905" i="4" s="1"/>
  <c r="R905" i="4" s="1"/>
  <c r="S905" i="4" s="1"/>
  <c r="T905" i="4" s="1"/>
  <c r="P7896" i="4"/>
  <c r="Q7896" i="4" s="1"/>
  <c r="R7896" i="4" s="1"/>
  <c r="S7896" i="4" s="1"/>
  <c r="T7896" i="4" s="1"/>
  <c r="P3958" i="4"/>
  <c r="Q3958" i="4" s="1"/>
  <c r="R3958" i="4" s="1"/>
  <c r="S3958" i="4" s="1"/>
  <c r="T3958" i="4" s="1"/>
  <c r="P36" i="4"/>
  <c r="Q36" i="4" s="1"/>
  <c r="R36" i="4" s="1"/>
  <c r="S36" i="4" s="1"/>
  <c r="T36" i="4" s="1"/>
  <c r="P35" i="4"/>
  <c r="Q35" i="4" s="1"/>
  <c r="R35" i="4" s="1"/>
  <c r="S35" i="4" s="1"/>
  <c r="T35" i="4" s="1"/>
  <c r="P34" i="4"/>
  <c r="Q34" i="4" s="1"/>
  <c r="R34" i="4" s="1"/>
  <c r="S34" i="4" s="1"/>
  <c r="T34" i="4" s="1"/>
  <c r="P4851" i="4"/>
  <c r="Q4851" i="4" s="1"/>
  <c r="R4851" i="4" s="1"/>
  <c r="S4851" i="4" s="1"/>
  <c r="T4851" i="4" s="1"/>
  <c r="P4850" i="4"/>
  <c r="Q4850" i="4" s="1"/>
  <c r="R4850" i="4" s="1"/>
  <c r="S4850" i="4" s="1"/>
  <c r="T4850" i="4" s="1"/>
  <c r="P4849" i="4"/>
  <c r="Q4849" i="4" s="1"/>
  <c r="R4849" i="4" s="1"/>
  <c r="S4849" i="4" s="1"/>
  <c r="T4849" i="4" s="1"/>
  <c r="P4848" i="4"/>
  <c r="Q4848" i="4" s="1"/>
  <c r="R4848" i="4" s="1"/>
  <c r="S4848" i="4" s="1"/>
  <c r="T4848" i="4" s="1"/>
  <c r="P4847" i="4"/>
  <c r="Q4847" i="4" s="1"/>
  <c r="R4847" i="4" s="1"/>
  <c r="S4847" i="4" s="1"/>
  <c r="T4847" i="4" s="1"/>
  <c r="P4846" i="4"/>
  <c r="Q4846" i="4" s="1"/>
  <c r="R4846" i="4" s="1"/>
  <c r="S4846" i="4" s="1"/>
  <c r="T4846" i="4" s="1"/>
  <c r="P4845" i="4"/>
  <c r="Q4845" i="4" s="1"/>
  <c r="R4845" i="4" s="1"/>
  <c r="S4845" i="4" s="1"/>
  <c r="T4845" i="4" s="1"/>
  <c r="P33" i="4"/>
  <c r="Q33" i="4" s="1"/>
  <c r="R33" i="4" s="1"/>
  <c r="S33" i="4" s="1"/>
  <c r="T33" i="4" s="1"/>
  <c r="P32" i="4"/>
  <c r="Q32" i="4" s="1"/>
  <c r="R32" i="4" s="1"/>
  <c r="S32" i="4" s="1"/>
  <c r="T32" i="4" s="1"/>
  <c r="P31" i="4"/>
  <c r="Q31" i="4" s="1"/>
  <c r="R31" i="4" s="1"/>
  <c r="S31" i="4" s="1"/>
  <c r="T31" i="4" s="1"/>
  <c r="P30" i="4"/>
  <c r="Q30" i="4" s="1"/>
  <c r="R30" i="4" s="1"/>
  <c r="S30" i="4" s="1"/>
  <c r="T30" i="4" s="1"/>
  <c r="P29" i="4"/>
  <c r="Q29" i="4" s="1"/>
  <c r="R29" i="4" s="1"/>
  <c r="S29" i="4" s="1"/>
  <c r="T29" i="4" s="1"/>
  <c r="P28" i="4"/>
  <c r="Q28" i="4" s="1"/>
  <c r="R28" i="4" s="1"/>
  <c r="S28" i="4" s="1"/>
  <c r="T28" i="4" s="1"/>
  <c r="P27" i="4"/>
  <c r="Q27" i="4" s="1"/>
  <c r="R27" i="4" s="1"/>
  <c r="S27" i="4" s="1"/>
  <c r="T27" i="4" s="1"/>
  <c r="P6583" i="4"/>
  <c r="Q6583" i="4" s="1"/>
  <c r="R6583" i="4" s="1"/>
  <c r="S6583" i="4" s="1"/>
  <c r="T6583" i="4" s="1"/>
  <c r="P6584" i="4"/>
  <c r="Q6584" i="4" s="1"/>
  <c r="R6584" i="4" s="1"/>
  <c r="S6584" i="4" s="1"/>
  <c r="T6584" i="4" s="1"/>
  <c r="P6585" i="4"/>
  <c r="Q6585" i="4" s="1"/>
  <c r="R6585" i="4" s="1"/>
  <c r="S6585" i="4" s="1"/>
  <c r="T6585" i="4" s="1"/>
  <c r="P6586" i="4"/>
  <c r="Q6586" i="4" s="1"/>
  <c r="R6586" i="4" s="1"/>
  <c r="S6586" i="4" s="1"/>
  <c r="T6586" i="4" s="1"/>
  <c r="P6587" i="4"/>
  <c r="Q6587" i="4" s="1"/>
  <c r="R6587" i="4" s="1"/>
  <c r="S6587" i="4" s="1"/>
  <c r="T6587" i="4" s="1"/>
  <c r="P6588" i="4"/>
  <c r="Q6588" i="4" s="1"/>
  <c r="R6588" i="4" s="1"/>
  <c r="S6588" i="4" s="1"/>
  <c r="T6588" i="4" s="1"/>
  <c r="P6589" i="4"/>
  <c r="Q6589" i="4" s="1"/>
  <c r="R6589" i="4" s="1"/>
  <c r="S6589" i="4" s="1"/>
  <c r="T6589" i="4" s="1"/>
  <c r="P6590" i="4"/>
  <c r="Q6590" i="4" s="1"/>
  <c r="R6590" i="4" s="1"/>
  <c r="S6590" i="4" s="1"/>
  <c r="T6590" i="4" s="1"/>
  <c r="P6591" i="4"/>
  <c r="Q6591" i="4" s="1"/>
  <c r="R6591" i="4" s="1"/>
  <c r="S6591" i="4" s="1"/>
  <c r="T6591" i="4" s="1"/>
  <c r="P6592" i="4"/>
  <c r="Q6592" i="4" s="1"/>
  <c r="R6592" i="4" s="1"/>
  <c r="S6592" i="4" s="1"/>
  <c r="T6592" i="4" s="1"/>
  <c r="P6593" i="4"/>
  <c r="Q6593" i="4" s="1"/>
  <c r="R6593" i="4" s="1"/>
  <c r="S6593" i="4" s="1"/>
  <c r="T6593" i="4" s="1"/>
  <c r="P6594" i="4"/>
  <c r="Q6594" i="4" s="1"/>
  <c r="R6594" i="4" s="1"/>
  <c r="S6594" i="4" s="1"/>
  <c r="T6594" i="4" s="1"/>
  <c r="P6595" i="4"/>
  <c r="Q6595" i="4" s="1"/>
  <c r="R6595" i="4" s="1"/>
  <c r="S6595" i="4" s="1"/>
  <c r="T6595" i="4" s="1"/>
  <c r="P6596" i="4"/>
  <c r="Q6596" i="4" s="1"/>
  <c r="R6596" i="4" s="1"/>
  <c r="S6596" i="4" s="1"/>
  <c r="T6596" i="4" s="1"/>
  <c r="P6597" i="4"/>
  <c r="Q6597" i="4" s="1"/>
  <c r="R6597" i="4" s="1"/>
  <c r="S6597" i="4" s="1"/>
  <c r="T6597" i="4" s="1"/>
  <c r="P6598" i="4"/>
  <c r="Q6598" i="4" s="1"/>
  <c r="R6598" i="4" s="1"/>
  <c r="S6598" i="4" s="1"/>
  <c r="T6598" i="4" s="1"/>
  <c r="P26" i="4"/>
  <c r="Q26" i="4" s="1"/>
  <c r="R26" i="4" s="1"/>
  <c r="S26" i="4" s="1"/>
  <c r="T26" i="4" s="1"/>
  <c r="P25" i="4"/>
  <c r="Q25" i="4" s="1"/>
  <c r="R25" i="4" s="1"/>
  <c r="S25" i="4" s="1"/>
  <c r="T25" i="4" s="1"/>
  <c r="P24" i="4"/>
  <c r="Q24" i="4" s="1"/>
  <c r="R24" i="4" s="1"/>
  <c r="S24" i="4" s="1"/>
  <c r="T24" i="4" s="1"/>
  <c r="P23" i="4"/>
  <c r="Q23" i="4" s="1"/>
  <c r="R23" i="4" s="1"/>
  <c r="S23" i="4" s="1"/>
  <c r="T23" i="4" s="1"/>
  <c r="P22" i="4"/>
  <c r="Q22" i="4" s="1"/>
  <c r="R22" i="4" s="1"/>
  <c r="S22" i="4" s="1"/>
  <c r="T22" i="4" s="1"/>
  <c r="P21" i="4"/>
  <c r="Q21" i="4" s="1"/>
  <c r="R21" i="4" s="1"/>
  <c r="S21" i="4" s="1"/>
  <c r="T21" i="4" s="1"/>
  <c r="P20" i="4"/>
  <c r="Q20" i="4" s="1"/>
  <c r="R20" i="4" s="1"/>
  <c r="S20" i="4" s="1"/>
  <c r="T20" i="4" s="1"/>
  <c r="P19" i="4"/>
  <c r="Q19" i="4" s="1"/>
  <c r="R19" i="4" s="1"/>
  <c r="S19" i="4" s="1"/>
  <c r="T19" i="4" s="1"/>
  <c r="P18" i="4"/>
  <c r="Q18" i="4" s="1"/>
  <c r="R18" i="4" s="1"/>
  <c r="S18" i="4" s="1"/>
  <c r="T18" i="4" s="1"/>
  <c r="P17" i="4"/>
  <c r="Q17" i="4" s="1"/>
  <c r="R17" i="4" s="1"/>
  <c r="S17" i="4" s="1"/>
  <c r="T17" i="4" s="1"/>
  <c r="P4425" i="4"/>
  <c r="Q4425" i="4" s="1"/>
  <c r="R4425" i="4" s="1"/>
  <c r="S4425" i="4" s="1"/>
  <c r="T4425" i="4" s="1"/>
  <c r="P4424" i="4"/>
  <c r="Q4424" i="4" s="1"/>
  <c r="R4424" i="4" s="1"/>
  <c r="S4424" i="4" s="1"/>
  <c r="T4424" i="4" s="1"/>
  <c r="P4423" i="4"/>
  <c r="Q4423" i="4" s="1"/>
  <c r="R4423" i="4" s="1"/>
  <c r="S4423" i="4" s="1"/>
  <c r="T4423" i="4" s="1"/>
  <c r="P4422" i="4"/>
  <c r="Q4422" i="4" s="1"/>
  <c r="R4422" i="4" s="1"/>
  <c r="S4422" i="4" s="1"/>
  <c r="T4422" i="4" s="1"/>
  <c r="P4421" i="4"/>
  <c r="Q4421" i="4" s="1"/>
  <c r="R4421" i="4" s="1"/>
  <c r="S4421" i="4" s="1"/>
  <c r="T4421" i="4" s="1"/>
  <c r="P4420" i="4"/>
  <c r="Q4420" i="4" s="1"/>
  <c r="R4420" i="4" s="1"/>
  <c r="S4420" i="4" s="1"/>
  <c r="T4420" i="4" s="1"/>
  <c r="P4419" i="4"/>
  <c r="Q4419" i="4" s="1"/>
  <c r="R4419" i="4" s="1"/>
  <c r="S4419" i="4" s="1"/>
  <c r="T4419" i="4" s="1"/>
  <c r="P4418" i="4"/>
  <c r="Q4418" i="4" s="1"/>
  <c r="R4418" i="4" s="1"/>
  <c r="S4418" i="4" s="1"/>
  <c r="T4418" i="4" s="1"/>
  <c r="P4417" i="4"/>
  <c r="Q4417" i="4" s="1"/>
  <c r="R4417" i="4" s="1"/>
  <c r="S4417" i="4" s="1"/>
  <c r="T4417" i="4" s="1"/>
  <c r="P4416" i="4"/>
  <c r="Q4416" i="4" s="1"/>
  <c r="R4416" i="4" s="1"/>
  <c r="S4416" i="4" s="1"/>
  <c r="T4416" i="4" s="1"/>
  <c r="P4415" i="4"/>
  <c r="Q4415" i="4" s="1"/>
  <c r="R4415" i="4" s="1"/>
  <c r="S4415" i="4" s="1"/>
  <c r="T4415" i="4" s="1"/>
  <c r="P4414" i="4"/>
  <c r="Q4414" i="4" s="1"/>
  <c r="R4414" i="4" s="1"/>
  <c r="S4414" i="4" s="1"/>
  <c r="T4414" i="4" s="1"/>
  <c r="P4413" i="4"/>
  <c r="Q4413" i="4" s="1"/>
  <c r="R4413" i="4" s="1"/>
  <c r="S4413" i="4" s="1"/>
  <c r="T4413" i="4" s="1"/>
  <c r="P4412" i="4"/>
  <c r="Q4412" i="4" s="1"/>
  <c r="R4412" i="4" s="1"/>
  <c r="S4412" i="4" s="1"/>
  <c r="T4412" i="4" s="1"/>
  <c r="P4411" i="4"/>
  <c r="Q4411" i="4" s="1"/>
  <c r="R4411" i="4" s="1"/>
  <c r="S4411" i="4" s="1"/>
  <c r="T4411" i="4" s="1"/>
  <c r="P4410" i="4"/>
  <c r="Q4410" i="4" s="1"/>
  <c r="R4410" i="4" s="1"/>
  <c r="S4410" i="4" s="1"/>
  <c r="T4410" i="4" s="1"/>
  <c r="P7823" i="4"/>
  <c r="Q7823" i="4" s="1"/>
  <c r="R7823" i="4" s="1"/>
  <c r="S7823" i="4" s="1"/>
  <c r="T7823" i="4" s="1"/>
  <c r="P4409" i="4"/>
  <c r="Q4409" i="4" s="1"/>
  <c r="R4409" i="4" s="1"/>
  <c r="S4409" i="4" s="1"/>
  <c r="T4409" i="4" s="1"/>
  <c r="P4408" i="4"/>
  <c r="Q4408" i="4" s="1"/>
  <c r="R4408" i="4" s="1"/>
  <c r="S4408" i="4" s="1"/>
  <c r="T4408" i="4" s="1"/>
  <c r="P4407" i="4"/>
  <c r="Q4407" i="4" s="1"/>
  <c r="R4407" i="4" s="1"/>
  <c r="S4407" i="4" s="1"/>
  <c r="T4407" i="4" s="1"/>
  <c r="P4406" i="4"/>
  <c r="Q4406" i="4" s="1"/>
  <c r="R4406" i="4" s="1"/>
  <c r="S4406" i="4" s="1"/>
  <c r="T4406" i="4" s="1"/>
  <c r="P4405" i="4"/>
  <c r="Q4405" i="4" s="1"/>
  <c r="R4405" i="4" s="1"/>
  <c r="S4405" i="4" s="1"/>
  <c r="T4405" i="4" s="1"/>
  <c r="P4404" i="4"/>
  <c r="Q4404" i="4" s="1"/>
  <c r="R4404" i="4" s="1"/>
  <c r="S4404" i="4" s="1"/>
  <c r="T4404" i="4" s="1"/>
  <c r="P4403" i="4"/>
  <c r="Q4403" i="4" s="1"/>
  <c r="R4403" i="4" s="1"/>
  <c r="S4403" i="4" s="1"/>
  <c r="T4403" i="4" s="1"/>
  <c r="P4402" i="4"/>
  <c r="Q4402" i="4" s="1"/>
  <c r="R4402" i="4" s="1"/>
  <c r="S4402" i="4" s="1"/>
  <c r="T4402" i="4" s="1"/>
  <c r="P4401" i="4"/>
  <c r="Q4401" i="4" s="1"/>
  <c r="R4401" i="4" s="1"/>
  <c r="S4401" i="4" s="1"/>
  <c r="T4401" i="4" s="1"/>
  <c r="P4400" i="4"/>
  <c r="Q4400" i="4" s="1"/>
  <c r="R4400" i="4" s="1"/>
  <c r="S4400" i="4" s="1"/>
  <c r="T4400" i="4" s="1"/>
  <c r="P7018" i="4"/>
  <c r="Q7018" i="4" s="1"/>
  <c r="R7018" i="4" s="1"/>
  <c r="S7018" i="4" s="1"/>
  <c r="T7018" i="4" s="1"/>
  <c r="P7019" i="4"/>
  <c r="Q7019" i="4" s="1"/>
  <c r="R7019" i="4" s="1"/>
  <c r="S7019" i="4" s="1"/>
  <c r="T7019" i="4" s="1"/>
  <c r="P7020" i="4"/>
  <c r="Q7020" i="4" s="1"/>
  <c r="R7020" i="4" s="1"/>
  <c r="S7020" i="4" s="1"/>
  <c r="T7020" i="4" s="1"/>
  <c r="P7021" i="4"/>
  <c r="Q7021" i="4" s="1"/>
  <c r="R7021" i="4" s="1"/>
  <c r="S7021" i="4" s="1"/>
  <c r="T7021" i="4" s="1"/>
  <c r="P7022" i="4"/>
  <c r="Q7022" i="4" s="1"/>
  <c r="R7022" i="4" s="1"/>
  <c r="S7022" i="4" s="1"/>
  <c r="T7022" i="4" s="1"/>
  <c r="P7023" i="4"/>
  <c r="Q7023" i="4" s="1"/>
  <c r="R7023" i="4" s="1"/>
  <c r="S7023" i="4" s="1"/>
  <c r="T7023" i="4" s="1"/>
  <c r="P4396" i="4"/>
  <c r="Q4396" i="4" s="1"/>
  <c r="R4396" i="4" s="1"/>
  <c r="S4396" i="4" s="1"/>
  <c r="T4396" i="4" s="1"/>
  <c r="P4378" i="4"/>
  <c r="Q4378" i="4" s="1"/>
  <c r="R4378" i="4" s="1"/>
  <c r="S4378" i="4" s="1"/>
  <c r="T4378" i="4" s="1"/>
  <c r="P942" i="4"/>
  <c r="Q942" i="4" s="1"/>
  <c r="R942" i="4" s="1"/>
  <c r="S942" i="4" s="1"/>
  <c r="T942" i="4" s="1"/>
  <c r="P4362" i="4"/>
  <c r="Q4362" i="4" s="1"/>
  <c r="R4362" i="4" s="1"/>
  <c r="S4362" i="4" s="1"/>
  <c r="T4362" i="4" s="1"/>
  <c r="P934" i="4"/>
  <c r="Q934" i="4" s="1"/>
  <c r="R934" i="4" s="1"/>
  <c r="S934" i="4" s="1"/>
  <c r="T934" i="4" s="1"/>
  <c r="P4361" i="4"/>
  <c r="Q4361" i="4" s="1"/>
  <c r="R4361" i="4" s="1"/>
  <c r="S4361" i="4" s="1"/>
  <c r="T4361" i="4" s="1"/>
  <c r="P933" i="4"/>
  <c r="Q933" i="4" s="1"/>
  <c r="R933" i="4" s="1"/>
  <c r="S933" i="4" s="1"/>
  <c r="T933" i="4" s="1"/>
  <c r="P4360" i="4"/>
  <c r="Q4360" i="4" s="1"/>
  <c r="R4360" i="4" s="1"/>
  <c r="S4360" i="4" s="1"/>
  <c r="T4360" i="4" s="1"/>
  <c r="P932" i="4"/>
  <c r="Q932" i="4" s="1"/>
  <c r="R932" i="4" s="1"/>
  <c r="S932" i="4" s="1"/>
  <c r="T932" i="4" s="1"/>
  <c r="P4359" i="4"/>
  <c r="Q4359" i="4" s="1"/>
  <c r="R4359" i="4" s="1"/>
  <c r="S4359" i="4" s="1"/>
  <c r="T4359" i="4" s="1"/>
  <c r="P931" i="4"/>
  <c r="Q931" i="4" s="1"/>
  <c r="R931" i="4" s="1"/>
  <c r="S931" i="4" s="1"/>
  <c r="T931" i="4" s="1"/>
  <c r="P4358" i="4"/>
  <c r="Q4358" i="4" s="1"/>
  <c r="R4358" i="4" s="1"/>
  <c r="S4358" i="4" s="1"/>
  <c r="T4358" i="4" s="1"/>
  <c r="P930" i="4"/>
  <c r="Q930" i="4" s="1"/>
  <c r="R930" i="4" s="1"/>
  <c r="S930" i="4" s="1"/>
  <c r="T930" i="4" s="1"/>
  <c r="P7452" i="4"/>
  <c r="Q7452" i="4" s="1"/>
  <c r="R7452" i="4" s="1"/>
  <c r="S7452" i="4" s="1"/>
  <c r="T7452" i="4" s="1"/>
  <c r="P929" i="4"/>
  <c r="Q929" i="4" s="1"/>
  <c r="R929" i="4" s="1"/>
  <c r="S929" i="4" s="1"/>
  <c r="T929" i="4" s="1"/>
  <c r="P7453" i="4"/>
  <c r="Q7453" i="4" s="1"/>
  <c r="R7453" i="4" s="1"/>
  <c r="S7453" i="4" s="1"/>
  <c r="T7453" i="4" s="1"/>
  <c r="P928" i="4"/>
  <c r="Q928" i="4" s="1"/>
  <c r="R928" i="4" s="1"/>
  <c r="S928" i="4" s="1"/>
  <c r="T928" i="4" s="1"/>
  <c r="P7454" i="4"/>
  <c r="Q7454" i="4" s="1"/>
  <c r="R7454" i="4" s="1"/>
  <c r="S7454" i="4" s="1"/>
  <c r="T7454" i="4" s="1"/>
  <c r="P927" i="4"/>
  <c r="Q927" i="4" s="1"/>
  <c r="R927" i="4" s="1"/>
  <c r="S927" i="4" s="1"/>
  <c r="T927" i="4" s="1"/>
  <c r="P7455" i="4"/>
  <c r="Q7455" i="4" s="1"/>
  <c r="R7455" i="4" s="1"/>
  <c r="S7455" i="4" s="1"/>
  <c r="T7455" i="4" s="1"/>
  <c r="P926" i="4"/>
  <c r="Q926" i="4" s="1"/>
  <c r="R926" i="4" s="1"/>
  <c r="S926" i="4" s="1"/>
  <c r="T926" i="4" s="1"/>
  <c r="P7456" i="4"/>
  <c r="Q7456" i="4" s="1"/>
  <c r="R7456" i="4" s="1"/>
  <c r="S7456" i="4" s="1"/>
  <c r="T7456" i="4" s="1"/>
  <c r="P925" i="4"/>
  <c r="Q925" i="4" s="1"/>
  <c r="R925" i="4" s="1"/>
  <c r="S925" i="4" s="1"/>
  <c r="T925" i="4" s="1"/>
  <c r="P7457" i="4"/>
  <c r="Q7457" i="4" s="1"/>
  <c r="R7457" i="4" s="1"/>
  <c r="S7457" i="4" s="1"/>
  <c r="T7457" i="4" s="1"/>
  <c r="P924" i="4"/>
  <c r="Q924" i="4" s="1"/>
  <c r="R924" i="4" s="1"/>
  <c r="S924" i="4" s="1"/>
  <c r="T924" i="4" s="1"/>
  <c r="P7458" i="4"/>
  <c r="Q7458" i="4" s="1"/>
  <c r="R7458" i="4" s="1"/>
  <c r="S7458" i="4" s="1"/>
  <c r="T7458" i="4" s="1"/>
  <c r="P923" i="4"/>
  <c r="Q923" i="4" s="1"/>
  <c r="R923" i="4" s="1"/>
  <c r="S923" i="4" s="1"/>
  <c r="T923" i="4" s="1"/>
  <c r="P7459" i="4"/>
  <c r="Q7459" i="4" s="1"/>
  <c r="R7459" i="4" s="1"/>
  <c r="S7459" i="4" s="1"/>
  <c r="T7459" i="4" s="1"/>
  <c r="P922" i="4"/>
  <c r="Q922" i="4" s="1"/>
  <c r="R922" i="4" s="1"/>
  <c r="S922" i="4" s="1"/>
  <c r="T922" i="4" s="1"/>
  <c r="P7460" i="4"/>
  <c r="Q7460" i="4" s="1"/>
  <c r="R7460" i="4" s="1"/>
  <c r="S7460" i="4" s="1"/>
  <c r="T7460" i="4" s="1"/>
  <c r="P921" i="4"/>
  <c r="Q921" i="4" s="1"/>
  <c r="R921" i="4" s="1"/>
  <c r="S921" i="4" s="1"/>
  <c r="T921" i="4" s="1"/>
  <c r="P7461" i="4"/>
  <c r="Q7461" i="4" s="1"/>
  <c r="R7461" i="4" s="1"/>
  <c r="S7461" i="4" s="1"/>
  <c r="T7461" i="4" s="1"/>
  <c r="P920" i="4"/>
  <c r="Q920" i="4" s="1"/>
  <c r="R920" i="4" s="1"/>
  <c r="S920" i="4" s="1"/>
  <c r="T920" i="4" s="1"/>
  <c r="P7462" i="4"/>
  <c r="Q7462" i="4" s="1"/>
  <c r="R7462" i="4" s="1"/>
  <c r="S7462" i="4" s="1"/>
  <c r="T7462" i="4" s="1"/>
  <c r="P5291" i="4"/>
  <c r="Q5291" i="4" s="1"/>
  <c r="R5291" i="4" s="1"/>
  <c r="S5291" i="4" s="1"/>
  <c r="T5291" i="4" s="1"/>
  <c r="P7024" i="4"/>
  <c r="Q7024" i="4" s="1"/>
  <c r="R7024" i="4" s="1"/>
  <c r="S7024" i="4" s="1"/>
  <c r="T7024" i="4" s="1"/>
  <c r="P4397" i="4"/>
  <c r="Q4397" i="4" s="1"/>
  <c r="R4397" i="4" s="1"/>
  <c r="S4397" i="4" s="1"/>
  <c r="T4397" i="4" s="1"/>
  <c r="P4381" i="4"/>
  <c r="Q4381" i="4" s="1"/>
  <c r="R4381" i="4" s="1"/>
  <c r="S4381" i="4" s="1"/>
  <c r="T4381" i="4" s="1"/>
  <c r="P944" i="4"/>
  <c r="Q944" i="4" s="1"/>
  <c r="R944" i="4" s="1"/>
  <c r="S944" i="4" s="1"/>
  <c r="T944" i="4" s="1"/>
  <c r="P4365" i="4"/>
  <c r="Q4365" i="4" s="1"/>
  <c r="R4365" i="4" s="1"/>
  <c r="S4365" i="4" s="1"/>
  <c r="T4365" i="4" s="1"/>
  <c r="P7465" i="4"/>
  <c r="Q7465" i="4" s="1"/>
  <c r="R7465" i="4" s="1"/>
  <c r="S7465" i="4" s="1"/>
  <c r="T7465" i="4" s="1"/>
  <c r="P4356" i="4"/>
  <c r="Q4356" i="4" s="1"/>
  <c r="R4356" i="4" s="1"/>
  <c r="S4356" i="4" s="1"/>
  <c r="T4356" i="4" s="1"/>
  <c r="P907" i="4"/>
  <c r="Q907" i="4" s="1"/>
  <c r="R907" i="4" s="1"/>
  <c r="S907" i="4" s="1"/>
  <c r="T907" i="4" s="1"/>
  <c r="P1812" i="4"/>
  <c r="Q1812" i="4" s="1"/>
  <c r="R1812" i="4" s="1"/>
  <c r="S1812" i="4" s="1"/>
  <c r="T1812" i="4" s="1"/>
  <c r="P4342" i="4"/>
  <c r="Q4342" i="4" s="1"/>
  <c r="R4342" i="4" s="1"/>
  <c r="S4342" i="4" s="1"/>
  <c r="T4342" i="4" s="1"/>
  <c r="P898" i="4"/>
  <c r="Q898" i="4" s="1"/>
  <c r="R898" i="4" s="1"/>
  <c r="S898" i="4" s="1"/>
  <c r="T898" i="4" s="1"/>
  <c r="P891" i="4"/>
  <c r="Q891" i="4" s="1"/>
  <c r="R891" i="4" s="1"/>
  <c r="S891" i="4" s="1"/>
  <c r="T891" i="4" s="1"/>
  <c r="P884" i="4"/>
  <c r="Q884" i="4" s="1"/>
  <c r="R884" i="4" s="1"/>
  <c r="S884" i="4" s="1"/>
  <c r="T884" i="4" s="1"/>
  <c r="P3974" i="4"/>
  <c r="Q3974" i="4" s="1"/>
  <c r="R3974" i="4" s="1"/>
  <c r="S3974" i="4" s="1"/>
  <c r="T3974" i="4" s="1"/>
  <c r="P3969" i="4"/>
  <c r="Q3969" i="4" s="1"/>
  <c r="R3969" i="4" s="1"/>
  <c r="S3969" i="4" s="1"/>
  <c r="T3969" i="4" s="1"/>
  <c r="P3963" i="4"/>
  <c r="Q3963" i="4" s="1"/>
  <c r="R3963" i="4" s="1"/>
  <c r="S3963" i="4" s="1"/>
  <c r="T3963" i="4" s="1"/>
  <c r="P7809" i="4"/>
  <c r="Q7809" i="4" s="1"/>
  <c r="R7809" i="4" s="1"/>
  <c r="S7809" i="4" s="1"/>
  <c r="T7809" i="4" s="1"/>
  <c r="P3946" i="4"/>
  <c r="Q3946" i="4" s="1"/>
  <c r="R3946" i="4" s="1"/>
  <c r="S3946" i="4" s="1"/>
  <c r="T3946" i="4" s="1"/>
  <c r="P7858" i="4"/>
  <c r="Q7858" i="4" s="1"/>
  <c r="R7858" i="4" s="1"/>
  <c r="S7858" i="4" s="1"/>
  <c r="T7858" i="4" s="1"/>
  <c r="P3926" i="4"/>
  <c r="Q3926" i="4" s="1"/>
  <c r="R3926" i="4" s="1"/>
  <c r="S3926" i="4" s="1"/>
  <c r="T3926" i="4" s="1"/>
  <c r="P3914" i="4"/>
  <c r="Q3914" i="4" s="1"/>
  <c r="R3914" i="4" s="1"/>
  <c r="S3914" i="4" s="1"/>
  <c r="T3914" i="4" s="1"/>
  <c r="P3903" i="4"/>
  <c r="Q3903" i="4" s="1"/>
  <c r="R3903" i="4" s="1"/>
  <c r="S3903" i="4" s="1"/>
  <c r="T3903" i="4" s="1"/>
  <c r="P3902" i="4"/>
  <c r="Q3902" i="4" s="1"/>
  <c r="R3902" i="4" s="1"/>
  <c r="S3902" i="4" s="1"/>
  <c r="T3902" i="4" s="1"/>
  <c r="P3901" i="4"/>
  <c r="Q3901" i="4" s="1"/>
  <c r="R3901" i="4" s="1"/>
  <c r="S3901" i="4" s="1"/>
  <c r="T3901" i="4" s="1"/>
  <c r="P3900" i="4"/>
  <c r="Q3900" i="4" s="1"/>
  <c r="R3900" i="4" s="1"/>
  <c r="S3900" i="4" s="1"/>
  <c r="T3900" i="4" s="1"/>
  <c r="P3899" i="4"/>
  <c r="Q3899" i="4" s="1"/>
  <c r="R3899" i="4" s="1"/>
  <c r="S3899" i="4" s="1"/>
  <c r="T3899" i="4" s="1"/>
  <c r="P3898" i="4"/>
  <c r="Q3898" i="4" s="1"/>
  <c r="R3898" i="4" s="1"/>
  <c r="S3898" i="4" s="1"/>
  <c r="T3898" i="4" s="1"/>
  <c r="P3897" i="4"/>
  <c r="Q3897" i="4" s="1"/>
  <c r="R3897" i="4" s="1"/>
  <c r="S3897" i="4" s="1"/>
  <c r="T3897" i="4" s="1"/>
  <c r="P7848" i="4"/>
  <c r="Q7848" i="4" s="1"/>
  <c r="R7848" i="4" s="1"/>
  <c r="S7848" i="4" s="1"/>
  <c r="T7848" i="4" s="1"/>
  <c r="P3896" i="4"/>
  <c r="Q3896" i="4" s="1"/>
  <c r="R3896" i="4" s="1"/>
  <c r="S3896" i="4" s="1"/>
  <c r="T3896" i="4" s="1"/>
  <c r="P7849" i="4"/>
  <c r="Q7849" i="4" s="1"/>
  <c r="R7849" i="4" s="1"/>
  <c r="S7849" i="4" s="1"/>
  <c r="T7849" i="4" s="1"/>
  <c r="P16" i="4"/>
  <c r="Q16" i="4" s="1"/>
  <c r="R16" i="4" s="1"/>
  <c r="S16" i="4" s="1"/>
  <c r="T16" i="4" s="1"/>
  <c r="P7864" i="4"/>
  <c r="Q7864" i="4" s="1"/>
  <c r="R7864" i="4" s="1"/>
  <c r="S7864" i="4" s="1"/>
  <c r="T7864" i="4" s="1"/>
  <c r="P15" i="4"/>
  <c r="Q15" i="4" s="1"/>
  <c r="R15" i="4" s="1"/>
  <c r="S15" i="4" s="1"/>
  <c r="T15" i="4" s="1"/>
  <c r="P7865" i="4"/>
  <c r="Q7865" i="4" s="1"/>
  <c r="R7865" i="4" s="1"/>
  <c r="S7865" i="4" s="1"/>
  <c r="T7865" i="4" s="1"/>
  <c r="P14" i="4"/>
  <c r="Q14" i="4" s="1"/>
  <c r="R14" i="4" s="1"/>
  <c r="S14" i="4" s="1"/>
  <c r="T14" i="4" s="1"/>
  <c r="P7866" i="4"/>
  <c r="Q7866" i="4" s="1"/>
  <c r="R7866" i="4" s="1"/>
  <c r="S7866" i="4" s="1"/>
  <c r="T7866" i="4" s="1"/>
  <c r="P13" i="4"/>
  <c r="Q13" i="4" s="1"/>
  <c r="R13" i="4" s="1"/>
  <c r="S13" i="4" s="1"/>
  <c r="T13" i="4" s="1"/>
  <c r="P7877" i="4"/>
  <c r="Q7877" i="4" s="1"/>
  <c r="R7877" i="4" s="1"/>
  <c r="S7877" i="4" s="1"/>
  <c r="T7877" i="4" s="1"/>
  <c r="P12" i="4"/>
  <c r="Q12" i="4" s="1"/>
  <c r="R12" i="4" s="1"/>
  <c r="S12" i="4" s="1"/>
  <c r="T12" i="4" s="1"/>
  <c r="P7885" i="4"/>
  <c r="Q7885" i="4" s="1"/>
  <c r="R7885" i="4" s="1"/>
  <c r="S7885" i="4" s="1"/>
  <c r="T7885" i="4" s="1"/>
  <c r="P11" i="4"/>
  <c r="Q11" i="4" s="1"/>
  <c r="R11" i="4" s="1"/>
  <c r="S11" i="4" s="1"/>
  <c r="T11" i="4" s="1"/>
  <c r="P7886" i="4"/>
  <c r="Q7886" i="4" s="1"/>
  <c r="R7886" i="4" s="1"/>
  <c r="S7886" i="4" s="1"/>
  <c r="T7886" i="4" s="1"/>
  <c r="P10" i="4"/>
  <c r="Q10" i="4" s="1"/>
  <c r="R10" i="4" s="1"/>
  <c r="S10" i="4" s="1"/>
  <c r="T10" i="4" s="1"/>
  <c r="P7888" i="4"/>
  <c r="Q7888" i="4" s="1"/>
  <c r="R7888" i="4" s="1"/>
  <c r="S7888" i="4" s="1"/>
  <c r="T7888" i="4" s="1"/>
  <c r="P9" i="4"/>
  <c r="Q9" i="4" s="1"/>
  <c r="R9" i="4" s="1"/>
  <c r="S9" i="4" s="1"/>
  <c r="T9" i="4" s="1"/>
  <c r="P7889" i="4"/>
  <c r="Q7889" i="4" s="1"/>
  <c r="R7889" i="4" s="1"/>
  <c r="S7889" i="4" s="1"/>
  <c r="T7889" i="4" s="1"/>
  <c r="P8" i="4"/>
  <c r="P7893" i="4"/>
  <c r="Q7893" i="4" s="1"/>
  <c r="R7893" i="4" s="1"/>
  <c r="S7893" i="4" s="1"/>
  <c r="T7893" i="4" s="1"/>
  <c r="P7" i="4"/>
  <c r="Q7" i="4" s="1"/>
  <c r="R7" i="4" s="1"/>
  <c r="S7" i="4" s="1"/>
  <c r="T7" i="4" s="1"/>
  <c r="P7895" i="4"/>
  <c r="Q7895" i="4" s="1"/>
  <c r="R7895" i="4" s="1"/>
  <c r="S7895" i="4" s="1"/>
  <c r="T7895" i="4" s="1"/>
  <c r="P7897" i="4"/>
  <c r="Q7897" i="4" s="1"/>
  <c r="R7897" i="4" s="1"/>
  <c r="S7897" i="4" s="1"/>
  <c r="T7897" i="4" s="1"/>
  <c r="P3113" i="4"/>
  <c r="Q3113" i="4" s="1"/>
  <c r="R3113" i="4" s="1"/>
  <c r="S3113" i="4" s="1"/>
  <c r="T3113" i="4" s="1"/>
  <c r="P7898" i="4"/>
  <c r="Q7898" i="4" s="1"/>
  <c r="R7898" i="4" s="1"/>
  <c r="S7898" i="4" s="1"/>
  <c r="T7898" i="4" s="1"/>
  <c r="P3114" i="4"/>
  <c r="Q3114" i="4" s="1"/>
  <c r="R3114" i="4" s="1"/>
  <c r="S3114" i="4" s="1"/>
  <c r="T3114" i="4" s="1"/>
  <c r="P7899" i="4"/>
  <c r="Q7899" i="4" s="1"/>
  <c r="R7899" i="4" s="1"/>
  <c r="S7899" i="4" s="1"/>
  <c r="T7899" i="4" s="1"/>
  <c r="P429" i="4"/>
  <c r="Q429" i="4" s="1"/>
  <c r="R429" i="4" s="1"/>
  <c r="S429" i="4" s="1"/>
  <c r="T429" i="4" s="1"/>
  <c r="P3115" i="4"/>
  <c r="Q3115" i="4" s="1"/>
  <c r="R3115" i="4" s="1"/>
  <c r="S3115" i="4" s="1"/>
  <c r="T3115" i="4" s="1"/>
  <c r="P3116" i="4"/>
  <c r="Q3116" i="4" s="1"/>
  <c r="R3116" i="4" s="1"/>
  <c r="S3116" i="4" s="1"/>
  <c r="T3116" i="4" s="1"/>
  <c r="P3117" i="4"/>
  <c r="Q3117" i="4" s="1"/>
  <c r="R3117" i="4" s="1"/>
  <c r="S3117" i="4" s="1"/>
  <c r="T3117" i="4" s="1"/>
  <c r="P3118" i="4"/>
  <c r="Q3118" i="4" s="1"/>
  <c r="R3118" i="4" s="1"/>
  <c r="S3118" i="4" s="1"/>
  <c r="T3118" i="4" s="1"/>
  <c r="P2687" i="4"/>
  <c r="Q2687" i="4" s="1"/>
  <c r="R2687" i="4" s="1"/>
  <c r="S2687" i="4" s="1"/>
  <c r="T2687" i="4" s="1"/>
  <c r="P3119" i="4"/>
  <c r="Q3119" i="4" s="1"/>
  <c r="R3119" i="4" s="1"/>
  <c r="S3119" i="4" s="1"/>
  <c r="T3119" i="4" s="1"/>
  <c r="P2686" i="4"/>
  <c r="Q2686" i="4" s="1"/>
  <c r="R2686" i="4" s="1"/>
  <c r="S2686" i="4" s="1"/>
  <c r="T2686" i="4" s="1"/>
  <c r="P3120" i="4"/>
  <c r="Q3120" i="4" s="1"/>
  <c r="R3120" i="4" s="1"/>
  <c r="S3120" i="4" s="1"/>
  <c r="T3120" i="4" s="1"/>
  <c r="P2685" i="4"/>
  <c r="Q2685" i="4" s="1"/>
  <c r="R2685" i="4" s="1"/>
  <c r="S2685" i="4" s="1"/>
  <c r="T2685" i="4" s="1"/>
  <c r="P3121" i="4"/>
  <c r="Q3121" i="4" s="1"/>
  <c r="R3121" i="4" s="1"/>
  <c r="S3121" i="4" s="1"/>
  <c r="T3121" i="4" s="1"/>
  <c r="P2684" i="4"/>
  <c r="Q2684" i="4" s="1"/>
  <c r="R2684" i="4" s="1"/>
  <c r="S2684" i="4" s="1"/>
  <c r="T2684" i="4" s="1"/>
  <c r="P3122" i="4"/>
  <c r="Q3122" i="4" s="1"/>
  <c r="R3122" i="4" s="1"/>
  <c r="S3122" i="4" s="1"/>
  <c r="T3122" i="4" s="1"/>
  <c r="P2683" i="4"/>
  <c r="Q2683" i="4" s="1"/>
  <c r="R2683" i="4" s="1"/>
  <c r="S2683" i="4" s="1"/>
  <c r="T2683" i="4" s="1"/>
  <c r="P3556" i="4"/>
  <c r="Q3556" i="4" s="1"/>
  <c r="R3556" i="4" s="1"/>
  <c r="S3556" i="4" s="1"/>
  <c r="T3556" i="4" s="1"/>
  <c r="P2682" i="4"/>
  <c r="Q2682" i="4" s="1"/>
  <c r="R2682" i="4" s="1"/>
  <c r="S2682" i="4" s="1"/>
  <c r="T2682" i="4" s="1"/>
  <c r="P3555" i="4"/>
  <c r="Q3555" i="4" s="1"/>
  <c r="R3555" i="4" s="1"/>
  <c r="S3555" i="4" s="1"/>
  <c r="T3555" i="4" s="1"/>
  <c r="P2681" i="4"/>
  <c r="Q2681" i="4" s="1"/>
  <c r="R2681" i="4" s="1"/>
  <c r="S2681" i="4" s="1"/>
  <c r="T2681" i="4" s="1"/>
  <c r="P3554" i="4"/>
  <c r="Q3554" i="4" s="1"/>
  <c r="R3554" i="4" s="1"/>
  <c r="S3554" i="4" s="1"/>
  <c r="T3554" i="4" s="1"/>
  <c r="P2680" i="4"/>
  <c r="Q2680" i="4" s="1"/>
  <c r="R2680" i="4" s="1"/>
  <c r="S2680" i="4" s="1"/>
  <c r="T2680" i="4" s="1"/>
  <c r="P3553" i="4"/>
  <c r="Q3553" i="4" s="1"/>
  <c r="R3553" i="4" s="1"/>
  <c r="S3553" i="4" s="1"/>
  <c r="T3553" i="4" s="1"/>
  <c r="P2679" i="4"/>
  <c r="Q2679" i="4" s="1"/>
  <c r="R2679" i="4" s="1"/>
  <c r="S2679" i="4" s="1"/>
  <c r="T2679" i="4" s="1"/>
  <c r="P3552" i="4"/>
  <c r="Q3552" i="4" s="1"/>
  <c r="R3552" i="4" s="1"/>
  <c r="S3552" i="4" s="1"/>
  <c r="T3552" i="4" s="1"/>
  <c r="P2678" i="4"/>
  <c r="Q2678" i="4" s="1"/>
  <c r="R2678" i="4" s="1"/>
  <c r="S2678" i="4" s="1"/>
  <c r="T2678" i="4" s="1"/>
  <c r="P3551" i="4"/>
  <c r="Q3551" i="4" s="1"/>
  <c r="R3551" i="4" s="1"/>
  <c r="S3551" i="4" s="1"/>
  <c r="T3551" i="4" s="1"/>
  <c r="P2677" i="4"/>
  <c r="Q2677" i="4" s="1"/>
  <c r="R2677" i="4" s="1"/>
  <c r="S2677" i="4" s="1"/>
  <c r="T2677" i="4" s="1"/>
  <c r="P3550" i="4"/>
  <c r="Q3550" i="4" s="1"/>
  <c r="R3550" i="4" s="1"/>
  <c r="S3550" i="4" s="1"/>
  <c r="T3550" i="4" s="1"/>
  <c r="P2676" i="4"/>
  <c r="Q2676" i="4" s="1"/>
  <c r="R2676" i="4" s="1"/>
  <c r="S2676" i="4" s="1"/>
  <c r="T2676" i="4" s="1"/>
  <c r="P3549" i="4"/>
  <c r="Q3549" i="4" s="1"/>
  <c r="R3549" i="4" s="1"/>
  <c r="S3549" i="4" s="1"/>
  <c r="T3549" i="4" s="1"/>
  <c r="P2675" i="4"/>
  <c r="Q2675" i="4" s="1"/>
  <c r="R2675" i="4" s="1"/>
  <c r="S2675" i="4" s="1"/>
  <c r="T2675" i="4" s="1"/>
  <c r="P3548" i="4"/>
  <c r="Q3548" i="4" s="1"/>
  <c r="R3548" i="4" s="1"/>
  <c r="S3548" i="4" s="1"/>
  <c r="T3548" i="4" s="1"/>
  <c r="P2674" i="4"/>
  <c r="Q2674" i="4" s="1"/>
  <c r="R2674" i="4" s="1"/>
  <c r="S2674" i="4" s="1"/>
  <c r="T2674" i="4" s="1"/>
  <c r="P3547" i="4"/>
  <c r="Q3547" i="4" s="1"/>
  <c r="R3547" i="4" s="1"/>
  <c r="S3547" i="4" s="1"/>
  <c r="T3547" i="4" s="1"/>
  <c r="P2673" i="4"/>
  <c r="Q2673" i="4" s="1"/>
  <c r="R2673" i="4" s="1"/>
  <c r="S2673" i="4" s="1"/>
  <c r="T2673" i="4" s="1"/>
  <c r="P3546" i="4"/>
  <c r="Q3546" i="4" s="1"/>
  <c r="R3546" i="4" s="1"/>
  <c r="S3546" i="4" s="1"/>
  <c r="T3546" i="4" s="1"/>
  <c r="P2672" i="4"/>
  <c r="Q2672" i="4" s="1"/>
  <c r="R2672" i="4" s="1"/>
  <c r="S2672" i="4" s="1"/>
  <c r="T2672" i="4" s="1"/>
  <c r="P3545" i="4"/>
  <c r="Q3545" i="4" s="1"/>
  <c r="R3545" i="4" s="1"/>
  <c r="S3545" i="4" s="1"/>
  <c r="T3545" i="4" s="1"/>
  <c r="P2671" i="4"/>
  <c r="Q2671" i="4" s="1"/>
  <c r="R2671" i="4" s="1"/>
  <c r="S2671" i="4" s="1"/>
  <c r="T2671" i="4" s="1"/>
  <c r="P3544" i="4"/>
  <c r="Q3544" i="4" s="1"/>
  <c r="R3544" i="4" s="1"/>
  <c r="S3544" i="4" s="1"/>
  <c r="T3544" i="4" s="1"/>
  <c r="P2670" i="4"/>
  <c r="Q2670" i="4" s="1"/>
  <c r="R2670" i="4" s="1"/>
  <c r="S2670" i="4" s="1"/>
  <c r="T2670" i="4" s="1"/>
  <c r="P3543" i="4"/>
  <c r="Q3543" i="4" s="1"/>
  <c r="R3543" i="4" s="1"/>
  <c r="S3543" i="4" s="1"/>
  <c r="T3543" i="4" s="1"/>
  <c r="P2669" i="4"/>
  <c r="Q2669" i="4" s="1"/>
  <c r="R2669" i="4" s="1"/>
  <c r="S2669" i="4" s="1"/>
  <c r="T2669" i="4" s="1"/>
  <c r="P3542" i="4"/>
  <c r="Q3542" i="4" s="1"/>
  <c r="R3542" i="4" s="1"/>
  <c r="S3542" i="4" s="1"/>
  <c r="T3542" i="4" s="1"/>
  <c r="P2668" i="4"/>
  <c r="Q2668" i="4" s="1"/>
  <c r="R2668" i="4" s="1"/>
  <c r="S2668" i="4" s="1"/>
  <c r="T2668" i="4" s="1"/>
  <c r="P7027" i="4"/>
  <c r="Q7027" i="4" s="1"/>
  <c r="R7027" i="4" s="1"/>
  <c r="S7027" i="4" s="1"/>
  <c r="T7027" i="4" s="1"/>
  <c r="P4391" i="4"/>
  <c r="Q4391" i="4" s="1"/>
  <c r="R4391" i="4" s="1"/>
  <c r="S4391" i="4" s="1"/>
  <c r="T4391" i="4" s="1"/>
  <c r="P4377" i="4"/>
  <c r="Q4377" i="4" s="1"/>
  <c r="R4377" i="4" s="1"/>
  <c r="S4377" i="4" s="1"/>
  <c r="T4377" i="4" s="1"/>
  <c r="P4371" i="4"/>
  <c r="Q4371" i="4" s="1"/>
  <c r="R4371" i="4" s="1"/>
  <c r="S4371" i="4" s="1"/>
  <c r="T4371" i="4" s="1"/>
  <c r="P937" i="4"/>
  <c r="Q937" i="4" s="1"/>
  <c r="R937" i="4" s="1"/>
  <c r="S937" i="4" s="1"/>
  <c r="T937" i="4" s="1"/>
  <c r="P7466" i="4"/>
  <c r="Q7466" i="4" s="1"/>
  <c r="R7466" i="4" s="1"/>
  <c r="S7466" i="4" s="1"/>
  <c r="T7466" i="4" s="1"/>
  <c r="P4353" i="4"/>
  <c r="Q4353" i="4" s="1"/>
  <c r="R4353" i="4" s="1"/>
  <c r="S4353" i="4" s="1"/>
  <c r="T4353" i="4" s="1"/>
  <c r="P4349" i="4"/>
  <c r="Q4349" i="4" s="1"/>
  <c r="R4349" i="4" s="1"/>
  <c r="S4349" i="4" s="1"/>
  <c r="T4349" i="4" s="1"/>
  <c r="P4345" i="4"/>
  <c r="Q4345" i="4" s="1"/>
  <c r="R4345" i="4" s="1"/>
  <c r="S4345" i="4" s="1"/>
  <c r="T4345" i="4" s="1"/>
  <c r="P4341" i="4"/>
  <c r="Q4341" i="4" s="1"/>
  <c r="R4341" i="4" s="1"/>
  <c r="S4341" i="4" s="1"/>
  <c r="T4341" i="4" s="1"/>
  <c r="P4332" i="4"/>
  <c r="Q4332" i="4" s="1"/>
  <c r="R4332" i="4" s="1"/>
  <c r="S4332" i="4" s="1"/>
  <c r="T4332" i="4" s="1"/>
  <c r="P3987" i="4"/>
  <c r="Q3987" i="4" s="1"/>
  <c r="R3987" i="4" s="1"/>
  <c r="S3987" i="4" s="1"/>
  <c r="T3987" i="4" s="1"/>
  <c r="P428" i="4"/>
  <c r="Q428" i="4" s="1"/>
  <c r="R428" i="4" s="1"/>
  <c r="S428" i="4" s="1"/>
  <c r="T428" i="4" s="1"/>
  <c r="P7828" i="4"/>
  <c r="Q7828" i="4" s="1"/>
  <c r="R7828" i="4" s="1"/>
  <c r="S7828" i="4" s="1"/>
  <c r="T7828" i="4" s="1"/>
  <c r="P3962" i="4"/>
  <c r="Q3962" i="4" s="1"/>
  <c r="R3962" i="4" s="1"/>
  <c r="S3962" i="4" s="1"/>
  <c r="T3962" i="4" s="1"/>
  <c r="P7807" i="4"/>
  <c r="Q7807" i="4" s="1"/>
  <c r="R7807" i="4" s="1"/>
  <c r="S7807" i="4" s="1"/>
  <c r="T7807" i="4" s="1"/>
  <c r="P7847" i="4"/>
  <c r="Q7847" i="4" s="1"/>
  <c r="R7847" i="4" s="1"/>
  <c r="S7847" i="4" s="1"/>
  <c r="T7847" i="4" s="1"/>
  <c r="P3931" i="4"/>
  <c r="Q3931" i="4" s="1"/>
  <c r="R3931" i="4" s="1"/>
  <c r="S3931" i="4" s="1"/>
  <c r="T3931" i="4" s="1"/>
  <c r="P3919" i="4"/>
  <c r="Q3919" i="4" s="1"/>
  <c r="R3919" i="4" s="1"/>
  <c r="S3919" i="4" s="1"/>
  <c r="T3919" i="4" s="1"/>
  <c r="P2666" i="4"/>
  <c r="Q2666" i="4" s="1"/>
  <c r="R2666" i="4" s="1"/>
  <c r="S2666" i="4" s="1"/>
  <c r="T2666" i="4" s="1"/>
  <c r="P2661" i="4"/>
  <c r="Q2661" i="4" s="1"/>
  <c r="R2661" i="4" s="1"/>
  <c r="S2661" i="4" s="1"/>
  <c r="T2661" i="4" s="1"/>
  <c r="P1302" i="4"/>
  <c r="Q1302" i="4" s="1"/>
  <c r="R1302" i="4" s="1"/>
  <c r="S1302" i="4" s="1"/>
  <c r="T1302" i="4" s="1"/>
  <c r="P1307" i="4"/>
  <c r="Q1307" i="4" s="1"/>
  <c r="R1307" i="4" s="1"/>
  <c r="S1307" i="4" s="1"/>
  <c r="T1307" i="4" s="1"/>
  <c r="P2645" i="4"/>
  <c r="Q2645" i="4" s="1"/>
  <c r="R2645" i="4" s="1"/>
  <c r="S2645" i="4" s="1"/>
  <c r="T2645" i="4" s="1"/>
  <c r="P1324" i="4"/>
  <c r="Q1324" i="4" s="1"/>
  <c r="R1324" i="4" s="1"/>
  <c r="S1324" i="4" s="1"/>
  <c r="T1324" i="4" s="1"/>
  <c r="P1356" i="4"/>
  <c r="Q1356" i="4" s="1"/>
  <c r="R1356" i="4" s="1"/>
  <c r="S1356" i="4" s="1"/>
  <c r="T1356" i="4" s="1"/>
  <c r="P7030" i="4"/>
  <c r="Q7030" i="4" s="1"/>
  <c r="R7030" i="4" s="1"/>
  <c r="S7030" i="4" s="1"/>
  <c r="T7030" i="4" s="1"/>
  <c r="P4388" i="4"/>
  <c r="Q4388" i="4" s="1"/>
  <c r="R4388" i="4" s="1"/>
  <c r="S4388" i="4" s="1"/>
  <c r="T4388" i="4" s="1"/>
  <c r="P4374" i="4"/>
  <c r="Q4374" i="4" s="1"/>
  <c r="R4374" i="4" s="1"/>
  <c r="S4374" i="4" s="1"/>
  <c r="T4374" i="4" s="1"/>
  <c r="P940" i="4"/>
  <c r="Q940" i="4" s="1"/>
  <c r="R940" i="4" s="1"/>
  <c r="S940" i="4" s="1"/>
  <c r="T940" i="4" s="1"/>
  <c r="P917" i="4"/>
  <c r="Q917" i="4" s="1"/>
  <c r="R917" i="4" s="1"/>
  <c r="S917" i="4" s="1"/>
  <c r="T917" i="4" s="1"/>
  <c r="P911" i="4"/>
  <c r="Q911" i="4" s="1"/>
  <c r="R911" i="4" s="1"/>
  <c r="S911" i="4" s="1"/>
  <c r="T911" i="4" s="1"/>
  <c r="P1805" i="4"/>
  <c r="Q1805" i="4" s="1"/>
  <c r="R1805" i="4" s="1"/>
  <c r="S1805" i="4" s="1"/>
  <c r="T1805" i="4" s="1"/>
  <c r="P4348" i="4"/>
  <c r="Q4348" i="4" s="1"/>
  <c r="R4348" i="4" s="1"/>
  <c r="S4348" i="4" s="1"/>
  <c r="T4348" i="4" s="1"/>
  <c r="P1816" i="4"/>
  <c r="Q1816" i="4" s="1"/>
  <c r="R1816" i="4" s="1"/>
  <c r="S1816" i="4" s="1"/>
  <c r="T1816" i="4" s="1"/>
  <c r="P900" i="4"/>
  <c r="Q900" i="4" s="1"/>
  <c r="R900" i="4" s="1"/>
  <c r="S900" i="4" s="1"/>
  <c r="T900" i="4" s="1"/>
  <c r="P894" i="4"/>
  <c r="Q894" i="4" s="1"/>
  <c r="R894" i="4" s="1"/>
  <c r="S894" i="4" s="1"/>
  <c r="T894" i="4" s="1"/>
  <c r="P888" i="4"/>
  <c r="Q888" i="4" s="1"/>
  <c r="R888" i="4" s="1"/>
  <c r="S888" i="4" s="1"/>
  <c r="T888" i="4" s="1"/>
  <c r="P3978" i="4"/>
  <c r="Q3978" i="4" s="1"/>
  <c r="R3978" i="4" s="1"/>
  <c r="S3978" i="4" s="1"/>
  <c r="T3978" i="4" s="1"/>
  <c r="P7832" i="4"/>
  <c r="Q7832" i="4" s="1"/>
  <c r="R7832" i="4" s="1"/>
  <c r="S7832" i="4" s="1"/>
  <c r="T7832" i="4" s="1"/>
  <c r="P3964" i="4"/>
  <c r="Q3964" i="4" s="1"/>
  <c r="R3964" i="4" s="1"/>
  <c r="S3964" i="4" s="1"/>
  <c r="T3964" i="4" s="1"/>
  <c r="P7808" i="4"/>
  <c r="Q7808" i="4" s="1"/>
  <c r="R7808" i="4" s="1"/>
  <c r="S7808" i="4" s="1"/>
  <c r="T7808" i="4" s="1"/>
  <c r="P3947" i="4"/>
  <c r="Q3947" i="4" s="1"/>
  <c r="R3947" i="4" s="1"/>
  <c r="S3947" i="4" s="1"/>
  <c r="T3947" i="4" s="1"/>
  <c r="P3937" i="4"/>
  <c r="Q3937" i="4" s="1"/>
  <c r="R3937" i="4" s="1"/>
  <c r="S3937" i="4" s="1"/>
  <c r="T3937" i="4" s="1"/>
  <c r="P3932" i="4"/>
  <c r="Q3932" i="4" s="1"/>
  <c r="R3932" i="4" s="1"/>
  <c r="S3932" i="4" s="1"/>
  <c r="T3932" i="4" s="1"/>
  <c r="P3920" i="4"/>
  <c r="Q3920" i="4" s="1"/>
  <c r="R3920" i="4" s="1"/>
  <c r="S3920" i="4" s="1"/>
  <c r="T3920" i="4" s="1"/>
  <c r="P3909" i="4"/>
  <c r="Q3909" i="4" s="1"/>
  <c r="R3909" i="4" s="1"/>
  <c r="S3909" i="4" s="1"/>
  <c r="T3909" i="4" s="1"/>
  <c r="P1294" i="4"/>
  <c r="Q1294" i="4" s="1"/>
  <c r="R1294" i="4" s="1"/>
  <c r="S1294" i="4" s="1"/>
  <c r="T1294" i="4" s="1"/>
  <c r="P2658" i="4"/>
  <c r="Q2658" i="4" s="1"/>
  <c r="R2658" i="4" s="1"/>
  <c r="S2658" i="4" s="1"/>
  <c r="T2658" i="4" s="1"/>
  <c r="P2652" i="4"/>
  <c r="Q2652" i="4" s="1"/>
  <c r="R2652" i="4" s="1"/>
  <c r="S2652" i="4" s="1"/>
  <c r="T2652" i="4" s="1"/>
  <c r="P2647" i="4"/>
  <c r="Q2647" i="4" s="1"/>
  <c r="R2647" i="4" s="1"/>
  <c r="S2647" i="4" s="1"/>
  <c r="T2647" i="4" s="1"/>
  <c r="P2642" i="4"/>
  <c r="Q2642" i="4" s="1"/>
  <c r="R2642" i="4" s="1"/>
  <c r="S2642" i="4" s="1"/>
  <c r="T2642" i="4" s="1"/>
  <c r="P2637" i="4"/>
  <c r="Q2637" i="4" s="1"/>
  <c r="R2637" i="4" s="1"/>
  <c r="S2637" i="4" s="1"/>
  <c r="T2637" i="4" s="1"/>
  <c r="P1326" i="4"/>
  <c r="Q1326" i="4" s="1"/>
  <c r="R1326" i="4" s="1"/>
  <c r="S1326" i="4" s="1"/>
  <c r="T1326" i="4" s="1"/>
  <c r="P2626" i="4"/>
  <c r="Q2626" i="4" s="1"/>
  <c r="R2626" i="4" s="1"/>
  <c r="S2626" i="4" s="1"/>
  <c r="T2626" i="4" s="1"/>
  <c r="P1337" i="4"/>
  <c r="Q1337" i="4" s="1"/>
  <c r="R1337" i="4" s="1"/>
  <c r="S1337" i="4" s="1"/>
  <c r="T1337" i="4" s="1"/>
  <c r="P1344" i="4"/>
  <c r="Q1344" i="4" s="1"/>
  <c r="R1344" i="4" s="1"/>
  <c r="S1344" i="4" s="1"/>
  <c r="T1344" i="4" s="1"/>
  <c r="P2593" i="4"/>
  <c r="Q2593" i="4" s="1"/>
  <c r="R2593" i="4" s="1"/>
  <c r="S2593" i="4" s="1"/>
  <c r="T2593" i="4" s="1"/>
  <c r="P5293" i="4"/>
  <c r="Q5293" i="4" s="1"/>
  <c r="R5293" i="4" s="1"/>
  <c r="S5293" i="4" s="1"/>
  <c r="T5293" i="4" s="1"/>
  <c r="P4392" i="4"/>
  <c r="Q4392" i="4" s="1"/>
  <c r="R4392" i="4" s="1"/>
  <c r="S4392" i="4" s="1"/>
  <c r="T4392" i="4" s="1"/>
  <c r="P4382" i="4"/>
  <c r="Q4382" i="4" s="1"/>
  <c r="R4382" i="4" s="1"/>
  <c r="S4382" i="4" s="1"/>
  <c r="T4382" i="4" s="1"/>
  <c r="P946" i="4"/>
  <c r="Q946" i="4" s="1"/>
  <c r="R946" i="4" s="1"/>
  <c r="S946" i="4" s="1"/>
  <c r="T946" i="4" s="1"/>
  <c r="P938" i="4"/>
  <c r="Q938" i="4" s="1"/>
  <c r="R938" i="4" s="1"/>
  <c r="S938" i="4" s="1"/>
  <c r="T938" i="4" s="1"/>
  <c r="P915" i="4"/>
  <c r="Q915" i="4" s="1"/>
  <c r="R915" i="4" s="1"/>
  <c r="S915" i="4" s="1"/>
  <c r="T915" i="4" s="1"/>
  <c r="P909" i="4"/>
  <c r="Q909" i="4" s="1"/>
  <c r="R909" i="4" s="1"/>
  <c r="S909" i="4" s="1"/>
  <c r="T909" i="4" s="1"/>
  <c r="P1808" i="4"/>
  <c r="Q1808" i="4" s="1"/>
  <c r="R1808" i="4" s="1"/>
  <c r="S1808" i="4" s="1"/>
  <c r="T1808" i="4" s="1"/>
  <c r="P4346" i="4"/>
  <c r="Q4346" i="4" s="1"/>
  <c r="R4346" i="4" s="1"/>
  <c r="S4346" i="4" s="1"/>
  <c r="T4346" i="4" s="1"/>
  <c r="P4343" i="4"/>
  <c r="Q4343" i="4" s="1"/>
  <c r="R4343" i="4" s="1"/>
  <c r="S4343" i="4" s="1"/>
  <c r="T4343" i="4" s="1"/>
  <c r="P4335" i="4"/>
  <c r="Q4335" i="4" s="1"/>
  <c r="R4335" i="4" s="1"/>
  <c r="S4335" i="4" s="1"/>
  <c r="T4335" i="4" s="1"/>
  <c r="P892" i="4"/>
  <c r="Q892" i="4" s="1"/>
  <c r="R892" i="4" s="1"/>
  <c r="S892" i="4" s="1"/>
  <c r="T892" i="4" s="1"/>
  <c r="P886" i="4"/>
  <c r="Q886" i="4" s="1"/>
  <c r="R886" i="4" s="1"/>
  <c r="S886" i="4" s="1"/>
  <c r="T886" i="4" s="1"/>
  <c r="P3972" i="4"/>
  <c r="Q3972" i="4" s="1"/>
  <c r="R3972" i="4" s="1"/>
  <c r="S3972" i="4" s="1"/>
  <c r="T3972" i="4" s="1"/>
  <c r="P3966" i="4"/>
  <c r="Q3966" i="4" s="1"/>
  <c r="R3966" i="4" s="1"/>
  <c r="S3966" i="4" s="1"/>
  <c r="T3966" i="4" s="1"/>
  <c r="P7812" i="4"/>
  <c r="Q7812" i="4" s="1"/>
  <c r="R7812" i="4" s="1"/>
  <c r="S7812" i="4" s="1"/>
  <c r="T7812" i="4" s="1"/>
  <c r="P3950" i="4"/>
  <c r="Q3950" i="4" s="1"/>
  <c r="R3950" i="4" s="1"/>
  <c r="S3950" i="4" s="1"/>
  <c r="T3950" i="4" s="1"/>
  <c r="P7825" i="4"/>
  <c r="Q7825" i="4" s="1"/>
  <c r="R7825" i="4" s="1"/>
  <c r="S7825" i="4" s="1"/>
  <c r="T7825" i="4" s="1"/>
  <c r="P3928" i="4"/>
  <c r="Q3928" i="4" s="1"/>
  <c r="R3928" i="4" s="1"/>
  <c r="S3928" i="4" s="1"/>
  <c r="T3928" i="4" s="1"/>
  <c r="P3916" i="4"/>
  <c r="Q3916" i="4" s="1"/>
  <c r="R3916" i="4" s="1"/>
  <c r="S3916" i="4" s="1"/>
  <c r="T3916" i="4" s="1"/>
  <c r="P3906" i="4"/>
  <c r="Q3906" i="4" s="1"/>
  <c r="R3906" i="4" s="1"/>
  <c r="S3906" i="4" s="1"/>
  <c r="T3906" i="4" s="1"/>
  <c r="P1293" i="4"/>
  <c r="Q1293" i="4" s="1"/>
  <c r="R1293" i="4" s="1"/>
  <c r="S1293" i="4" s="1"/>
  <c r="T1293" i="4" s="1"/>
  <c r="P1298" i="4"/>
  <c r="Q1298" i="4" s="1"/>
  <c r="R1298" i="4" s="1"/>
  <c r="S1298" i="4" s="1"/>
  <c r="T1298" i="4" s="1"/>
  <c r="P1304" i="4"/>
  <c r="Q1304" i="4" s="1"/>
  <c r="R1304" i="4" s="1"/>
  <c r="S1304" i="4" s="1"/>
  <c r="T1304" i="4" s="1"/>
  <c r="P1309" i="4"/>
  <c r="Q1309" i="4" s="1"/>
  <c r="R1309" i="4" s="1"/>
  <c r="S1309" i="4" s="1"/>
  <c r="T1309" i="4" s="1"/>
  <c r="P1314" i="4"/>
  <c r="Q1314" i="4" s="1"/>
  <c r="R1314" i="4" s="1"/>
  <c r="S1314" i="4" s="1"/>
  <c r="T1314" i="4" s="1"/>
  <c r="P2635" i="4"/>
  <c r="Q2635" i="4" s="1"/>
  <c r="R2635" i="4" s="1"/>
  <c r="S2635" i="4" s="1"/>
  <c r="T2635" i="4" s="1"/>
  <c r="P1328" i="4"/>
  <c r="Q1328" i="4" s="1"/>
  <c r="R1328" i="4" s="1"/>
  <c r="S1328" i="4" s="1"/>
  <c r="T1328" i="4" s="1"/>
  <c r="P2625" i="4"/>
  <c r="Q2625" i="4" s="1"/>
  <c r="R2625" i="4" s="1"/>
  <c r="S2625" i="4" s="1"/>
  <c r="T2625" i="4" s="1"/>
  <c r="P1336" i="4"/>
  <c r="Q1336" i="4" s="1"/>
  <c r="R1336" i="4" s="1"/>
  <c r="S1336" i="4" s="1"/>
  <c r="T1336" i="4" s="1"/>
  <c r="P1341" i="4"/>
  <c r="Q1341" i="4" s="1"/>
  <c r="R1341" i="4" s="1"/>
  <c r="S1341" i="4" s="1"/>
  <c r="T1341" i="4" s="1"/>
  <c r="P2611" i="4"/>
  <c r="Q2611" i="4" s="1"/>
  <c r="R2611" i="4" s="1"/>
  <c r="S2611" i="4" s="1"/>
  <c r="T2611" i="4" s="1"/>
  <c r="P2607" i="4"/>
  <c r="Q2607" i="4" s="1"/>
  <c r="R2607" i="4" s="1"/>
  <c r="S2607" i="4" s="1"/>
  <c r="T2607" i="4" s="1"/>
  <c r="P2603" i="4"/>
  <c r="Q2603" i="4" s="1"/>
  <c r="R2603" i="4" s="1"/>
  <c r="S2603" i="4" s="1"/>
  <c r="T2603" i="4" s="1"/>
  <c r="P2599" i="4"/>
  <c r="Q2599" i="4" s="1"/>
  <c r="R2599" i="4" s="1"/>
  <c r="S2599" i="4" s="1"/>
  <c r="T2599" i="4" s="1"/>
  <c r="P2596" i="4"/>
  <c r="Q2596" i="4" s="1"/>
  <c r="R2596" i="4" s="1"/>
  <c r="S2596" i="4" s="1"/>
  <c r="T2596" i="4" s="1"/>
  <c r="P1367" i="4"/>
  <c r="Q1367" i="4" s="1"/>
  <c r="R1367" i="4" s="1"/>
  <c r="S1367" i="4" s="1"/>
  <c r="T1367" i="4" s="1"/>
  <c r="P1374" i="4"/>
  <c r="Q1374" i="4" s="1"/>
  <c r="R1374" i="4" s="1"/>
  <c r="S1374" i="4" s="1"/>
  <c r="T1374" i="4" s="1"/>
  <c r="P1382" i="4"/>
  <c r="Q1382" i="4" s="1"/>
  <c r="R1382" i="4" s="1"/>
  <c r="S1382" i="4" s="1"/>
  <c r="T1382" i="4" s="1"/>
  <c r="P432" i="4"/>
  <c r="Q432" i="4" s="1"/>
  <c r="R432" i="4" s="1"/>
  <c r="S432" i="4" s="1"/>
  <c r="T432" i="4" s="1"/>
  <c r="P436" i="4"/>
  <c r="Q436" i="4" s="1"/>
  <c r="R436" i="4" s="1"/>
  <c r="S436" i="4" s="1"/>
  <c r="T436" i="4" s="1"/>
  <c r="P2182" i="4"/>
  <c r="Q2182" i="4" s="1"/>
  <c r="R2182" i="4" s="1"/>
  <c r="S2182" i="4" s="1"/>
  <c r="T2182" i="4" s="1"/>
  <c r="P442" i="4"/>
  <c r="Q442" i="4" s="1"/>
  <c r="R442" i="4" s="1"/>
  <c r="S442" i="4" s="1"/>
  <c r="T442" i="4" s="1"/>
  <c r="P445" i="4"/>
  <c r="Q445" i="4" s="1"/>
  <c r="R445" i="4" s="1"/>
  <c r="S445" i="4" s="1"/>
  <c r="T445" i="4" s="1"/>
  <c r="P2191" i="4"/>
  <c r="Q2191" i="4" s="1"/>
  <c r="R2191" i="4" s="1"/>
  <c r="S2191" i="4" s="1"/>
  <c r="T2191" i="4" s="1"/>
  <c r="P450" i="4"/>
  <c r="Q450" i="4" s="1"/>
  <c r="R450" i="4" s="1"/>
  <c r="S450" i="4" s="1"/>
  <c r="T450" i="4" s="1"/>
  <c r="P453" i="4"/>
  <c r="Q453" i="4" s="1"/>
  <c r="R453" i="4" s="1"/>
  <c r="S453" i="4" s="1"/>
  <c r="T453" i="4" s="1"/>
  <c r="P456" i="4"/>
  <c r="Q456" i="4" s="1"/>
  <c r="R456" i="4" s="1"/>
  <c r="S456" i="4" s="1"/>
  <c r="T456" i="4" s="1"/>
  <c r="P3107" i="4"/>
  <c r="Q3107" i="4" s="1"/>
  <c r="R3107" i="4" s="1"/>
  <c r="S3107" i="4" s="1"/>
  <c r="T3107" i="4" s="1"/>
  <c r="P464" i="4"/>
  <c r="Q464" i="4" s="1"/>
  <c r="R464" i="4" s="1"/>
  <c r="S464" i="4" s="1"/>
  <c r="T464" i="4" s="1"/>
  <c r="P466" i="4"/>
  <c r="Q466" i="4" s="1"/>
  <c r="R466" i="4" s="1"/>
  <c r="S466" i="4" s="1"/>
  <c r="T466" i="4" s="1"/>
  <c r="P469" i="4"/>
  <c r="Q469" i="4" s="1"/>
  <c r="R469" i="4" s="1"/>
  <c r="S469" i="4" s="1"/>
  <c r="T469" i="4" s="1"/>
  <c r="P472" i="4"/>
  <c r="Q472" i="4" s="1"/>
  <c r="R472" i="4" s="1"/>
  <c r="S472" i="4" s="1"/>
  <c r="T472" i="4" s="1"/>
  <c r="P475" i="4"/>
  <c r="Q475" i="4" s="1"/>
  <c r="R475" i="4" s="1"/>
  <c r="S475" i="4" s="1"/>
  <c r="T475" i="4" s="1"/>
  <c r="P477" i="4"/>
  <c r="Q477" i="4" s="1"/>
  <c r="R477" i="4" s="1"/>
  <c r="S477" i="4" s="1"/>
  <c r="T477" i="4" s="1"/>
  <c r="P479" i="4"/>
  <c r="Q479" i="4" s="1"/>
  <c r="R479" i="4" s="1"/>
  <c r="S479" i="4" s="1"/>
  <c r="T479" i="4" s="1"/>
  <c r="P481" i="4"/>
  <c r="Q481" i="4" s="1"/>
  <c r="R481" i="4" s="1"/>
  <c r="S481" i="4" s="1"/>
  <c r="T481" i="4" s="1"/>
  <c r="P483" i="4"/>
  <c r="Q483" i="4" s="1"/>
  <c r="R483" i="4" s="1"/>
  <c r="S483" i="4" s="1"/>
  <c r="T483" i="4" s="1"/>
  <c r="P2228" i="4"/>
  <c r="Q2228" i="4" s="1"/>
  <c r="R2228" i="4" s="1"/>
  <c r="S2228" i="4" s="1"/>
  <c r="T2228" i="4" s="1"/>
  <c r="P2231" i="4"/>
  <c r="Q2231" i="4" s="1"/>
  <c r="R2231" i="4" s="1"/>
  <c r="S2231" i="4" s="1"/>
  <c r="T2231" i="4" s="1"/>
  <c r="P2233" i="4"/>
  <c r="Q2233" i="4" s="1"/>
  <c r="R2233" i="4" s="1"/>
  <c r="S2233" i="4" s="1"/>
  <c r="T2233" i="4" s="1"/>
  <c r="P2234" i="4"/>
  <c r="Q2234" i="4" s="1"/>
  <c r="R2234" i="4" s="1"/>
  <c r="S2234" i="4" s="1"/>
  <c r="T2234" i="4" s="1"/>
  <c r="P493" i="4"/>
  <c r="Q493" i="4" s="1"/>
  <c r="R493" i="4" s="1"/>
  <c r="S493" i="4" s="1"/>
  <c r="T493" i="4" s="1"/>
  <c r="P495" i="4"/>
  <c r="Q495" i="4" s="1"/>
  <c r="R495" i="4" s="1"/>
  <c r="S495" i="4" s="1"/>
  <c r="T495" i="4" s="1"/>
  <c r="P497" i="4"/>
  <c r="Q497" i="4" s="1"/>
  <c r="R497" i="4" s="1"/>
  <c r="S497" i="4" s="1"/>
  <c r="T497" i="4" s="1"/>
  <c r="P499" i="4"/>
  <c r="Q499" i="4" s="1"/>
  <c r="R499" i="4" s="1"/>
  <c r="S499" i="4" s="1"/>
  <c r="T499" i="4" s="1"/>
  <c r="P501" i="4"/>
  <c r="Q501" i="4" s="1"/>
  <c r="R501" i="4" s="1"/>
  <c r="S501" i="4" s="1"/>
  <c r="T501" i="4" s="1"/>
  <c r="P2246" i="4"/>
  <c r="Q2246" i="4" s="1"/>
  <c r="R2246" i="4" s="1"/>
  <c r="S2246" i="4" s="1"/>
  <c r="T2246" i="4" s="1"/>
  <c r="P2248" i="4"/>
  <c r="Q2248" i="4" s="1"/>
  <c r="R2248" i="4" s="1"/>
  <c r="S2248" i="4" s="1"/>
  <c r="T2248" i="4" s="1"/>
  <c r="P2250" i="4"/>
  <c r="Q2250" i="4" s="1"/>
  <c r="R2250" i="4" s="1"/>
  <c r="S2250" i="4" s="1"/>
  <c r="T2250" i="4" s="1"/>
  <c r="P509" i="4"/>
  <c r="Q509" i="4" s="1"/>
  <c r="R509" i="4" s="1"/>
  <c r="S509" i="4" s="1"/>
  <c r="T509" i="4" s="1"/>
  <c r="P511" i="4"/>
  <c r="Q511" i="4" s="1"/>
  <c r="R511" i="4" s="1"/>
  <c r="S511" i="4" s="1"/>
  <c r="T511" i="4" s="1"/>
  <c r="P514" i="4"/>
  <c r="Q514" i="4" s="1"/>
  <c r="R514" i="4" s="1"/>
  <c r="S514" i="4" s="1"/>
  <c r="T514" i="4" s="1"/>
  <c r="P7853" i="4"/>
  <c r="Q7853" i="4" s="1"/>
  <c r="R7853" i="4" s="1"/>
  <c r="S7853" i="4" s="1"/>
  <c r="T7853" i="4" s="1"/>
  <c r="P7851" i="4"/>
  <c r="Q7851" i="4" s="1"/>
  <c r="R7851" i="4" s="1"/>
  <c r="S7851" i="4" s="1"/>
  <c r="T7851" i="4" s="1"/>
  <c r="P7830" i="4"/>
  <c r="Q7830" i="4" s="1"/>
  <c r="R7830" i="4" s="1"/>
  <c r="S7830" i="4" s="1"/>
  <c r="T7830" i="4" s="1"/>
  <c r="P7826" i="4"/>
  <c r="Q7826" i="4" s="1"/>
  <c r="R7826" i="4" s="1"/>
  <c r="S7826" i="4" s="1"/>
  <c r="T7826" i="4" s="1"/>
  <c r="P410" i="4"/>
  <c r="Q410" i="4" s="1"/>
  <c r="R410" i="4" s="1"/>
  <c r="S410" i="4" s="1"/>
  <c r="T410" i="4" s="1"/>
  <c r="P407" i="4"/>
  <c r="Q407" i="4" s="1"/>
  <c r="R407" i="4" s="1"/>
  <c r="S407" i="4" s="1"/>
  <c r="T407" i="4" s="1"/>
  <c r="P405" i="4"/>
  <c r="Q405" i="4" s="1"/>
  <c r="R405" i="4" s="1"/>
  <c r="S405" i="4" s="1"/>
  <c r="T405" i="4" s="1"/>
  <c r="P402" i="4"/>
  <c r="Q402" i="4" s="1"/>
  <c r="R402" i="4" s="1"/>
  <c r="S402" i="4" s="1"/>
  <c r="T402" i="4" s="1"/>
  <c r="P399" i="4"/>
  <c r="Q399" i="4" s="1"/>
  <c r="R399" i="4" s="1"/>
  <c r="S399" i="4" s="1"/>
  <c r="T399" i="4" s="1"/>
  <c r="P396" i="4"/>
  <c r="Q396" i="4" s="1"/>
  <c r="R396" i="4" s="1"/>
  <c r="S396" i="4" s="1"/>
  <c r="T396" i="4" s="1"/>
  <c r="P395" i="4"/>
  <c r="Q395" i="4" s="1"/>
  <c r="R395" i="4" s="1"/>
  <c r="S395" i="4" s="1"/>
  <c r="T395" i="4" s="1"/>
  <c r="P393" i="4"/>
  <c r="Q393" i="4" s="1"/>
  <c r="R393" i="4" s="1"/>
  <c r="S393" i="4" s="1"/>
  <c r="T393" i="4" s="1"/>
  <c r="P389" i="4"/>
  <c r="Q389" i="4" s="1"/>
  <c r="R389" i="4" s="1"/>
  <c r="S389" i="4" s="1"/>
  <c r="T389" i="4" s="1"/>
  <c r="P388" i="4"/>
  <c r="Q388" i="4" s="1"/>
  <c r="R388" i="4" s="1"/>
  <c r="S388" i="4" s="1"/>
  <c r="T388" i="4" s="1"/>
  <c r="P1861" i="4"/>
  <c r="Q1861" i="4" s="1"/>
  <c r="R1861" i="4" s="1"/>
  <c r="S1861" i="4" s="1"/>
  <c r="T1861" i="4" s="1"/>
  <c r="P2326" i="4"/>
  <c r="Q2326" i="4" s="1"/>
  <c r="R2326" i="4" s="1"/>
  <c r="S2326" i="4" s="1"/>
  <c r="T2326" i="4" s="1"/>
  <c r="P2351" i="4"/>
  <c r="Q2351" i="4" s="1"/>
  <c r="R2351" i="4" s="1"/>
  <c r="S2351" i="4" s="1"/>
  <c r="T2351" i="4" s="1"/>
  <c r="P2830" i="4"/>
  <c r="Q2830" i="4" s="1"/>
  <c r="R2830" i="4" s="1"/>
  <c r="S2830" i="4" s="1"/>
  <c r="T2830" i="4" s="1"/>
  <c r="P3276" i="4"/>
  <c r="Q3276" i="4" s="1"/>
  <c r="R3276" i="4" s="1"/>
  <c r="S3276" i="4" s="1"/>
  <c r="T3276" i="4" s="1"/>
  <c r="P3304" i="4"/>
  <c r="Q3304" i="4" s="1"/>
  <c r="R3304" i="4" s="1"/>
  <c r="S3304" i="4" s="1"/>
  <c r="T3304" i="4" s="1"/>
  <c r="P3723" i="4"/>
  <c r="Q3723" i="4" s="1"/>
  <c r="R3723" i="4" s="1"/>
  <c r="S3723" i="4" s="1"/>
  <c r="T3723" i="4" s="1"/>
  <c r="P3734" i="4"/>
  <c r="Q3734" i="4" s="1"/>
  <c r="R3734" i="4" s="1"/>
  <c r="S3734" i="4" s="1"/>
  <c r="T3734" i="4" s="1"/>
  <c r="P3750" i="4"/>
  <c r="Q3750" i="4" s="1"/>
  <c r="R3750" i="4" s="1"/>
  <c r="S3750" i="4" s="1"/>
  <c r="T3750" i="4" s="1"/>
  <c r="P3789" i="4"/>
  <c r="Q3789" i="4" s="1"/>
  <c r="R3789" i="4" s="1"/>
  <c r="S3789" i="4" s="1"/>
  <c r="T3789" i="4" s="1"/>
  <c r="P3826" i="4"/>
  <c r="Q3826" i="4" s="1"/>
  <c r="R3826" i="4" s="1"/>
  <c r="S3826" i="4" s="1"/>
  <c r="T3826" i="4" s="1"/>
  <c r="P3833" i="4"/>
  <c r="Q3833" i="4" s="1"/>
  <c r="R3833" i="4" s="1"/>
  <c r="S3833" i="4" s="1"/>
  <c r="T3833" i="4" s="1"/>
  <c r="P4196" i="4"/>
  <c r="Q4196" i="4" s="1"/>
  <c r="R4196" i="4" s="1"/>
  <c r="S4196" i="4" s="1"/>
  <c r="T4196" i="4" s="1"/>
  <c r="P4206" i="4"/>
  <c r="Q4206" i="4" s="1"/>
  <c r="R4206" i="4" s="1"/>
  <c r="S4206" i="4" s="1"/>
  <c r="T4206" i="4" s="1"/>
  <c r="P4692" i="4"/>
  <c r="Q4692" i="4" s="1"/>
  <c r="R4692" i="4" s="1"/>
  <c r="S4692" i="4" s="1"/>
  <c r="T4692" i="4" s="1"/>
  <c r="P4699" i="4"/>
  <c r="Q4699" i="4" s="1"/>
  <c r="R4699" i="4" s="1"/>
  <c r="S4699" i="4" s="1"/>
  <c r="T4699" i="4" s="1"/>
  <c r="P4711" i="4"/>
  <c r="Q4711" i="4" s="1"/>
  <c r="R4711" i="4" s="1"/>
  <c r="S4711" i="4" s="1"/>
  <c r="T4711" i="4" s="1"/>
  <c r="P4737" i="4"/>
  <c r="Q4737" i="4" s="1"/>
  <c r="R4737" i="4" s="1"/>
  <c r="S4737" i="4" s="1"/>
  <c r="T4737" i="4" s="1"/>
  <c r="P4746" i="4"/>
  <c r="Q4746" i="4" s="1"/>
  <c r="R4746" i="4" s="1"/>
  <c r="S4746" i="4" s="1"/>
  <c r="T4746" i="4" s="1"/>
  <c r="P4786" i="4"/>
  <c r="Q4786" i="4" s="1"/>
  <c r="R4786" i="4" s="1"/>
  <c r="S4786" i="4" s="1"/>
  <c r="T4786" i="4" s="1"/>
  <c r="P4791" i="4"/>
  <c r="Q4791" i="4" s="1"/>
  <c r="R4791" i="4" s="1"/>
  <c r="S4791" i="4" s="1"/>
  <c r="T4791" i="4" s="1"/>
  <c r="P4798" i="4"/>
  <c r="Q4798" i="4" s="1"/>
  <c r="R4798" i="4" s="1"/>
  <c r="S4798" i="4" s="1"/>
  <c r="T4798" i="4" s="1"/>
  <c r="P4821" i="4"/>
  <c r="Q4821" i="4" s="1"/>
  <c r="R4821" i="4" s="1"/>
  <c r="S4821" i="4" s="1"/>
  <c r="T4821" i="4" s="1"/>
  <c r="P4827" i="4"/>
  <c r="Q4827" i="4" s="1"/>
  <c r="R4827" i="4" s="1"/>
  <c r="S4827" i="4" s="1"/>
  <c r="T4827" i="4" s="1"/>
  <c r="P5159" i="4"/>
  <c r="Q5159" i="4" s="1"/>
  <c r="R5159" i="4" s="1"/>
  <c r="S5159" i="4" s="1"/>
  <c r="T5159" i="4" s="1"/>
  <c r="P5185" i="4"/>
  <c r="Q5185" i="4" s="1"/>
  <c r="R5185" i="4" s="1"/>
  <c r="S5185" i="4" s="1"/>
  <c r="T5185" i="4" s="1"/>
  <c r="P5190" i="4"/>
  <c r="Q5190" i="4" s="1"/>
  <c r="R5190" i="4" s="1"/>
  <c r="S5190" i="4" s="1"/>
  <c r="T5190" i="4" s="1"/>
  <c r="P5209" i="4"/>
  <c r="Q5209" i="4" s="1"/>
  <c r="R5209" i="4" s="1"/>
  <c r="S5209" i="4" s="1"/>
  <c r="T5209" i="4" s="1"/>
  <c r="P5227" i="4"/>
  <c r="Q5227" i="4" s="1"/>
  <c r="R5227" i="4" s="1"/>
  <c r="S5227" i="4" s="1"/>
  <c r="T5227" i="4" s="1"/>
  <c r="P5233" i="4"/>
  <c r="Q5233" i="4" s="1"/>
  <c r="R5233" i="4" s="1"/>
  <c r="S5233" i="4" s="1"/>
  <c r="T5233" i="4" s="1"/>
  <c r="P5248" i="4"/>
  <c r="Q5248" i="4" s="1"/>
  <c r="R5248" i="4" s="1"/>
  <c r="S5248" i="4" s="1"/>
  <c r="T5248" i="4" s="1"/>
  <c r="P5258" i="4"/>
  <c r="Q5258" i="4" s="1"/>
  <c r="R5258" i="4" s="1"/>
  <c r="S5258" i="4" s="1"/>
  <c r="T5258" i="4" s="1"/>
  <c r="P5266" i="4"/>
  <c r="Q5266" i="4" s="1"/>
  <c r="R5266" i="4" s="1"/>
  <c r="S5266" i="4" s="1"/>
  <c r="T5266" i="4" s="1"/>
  <c r="P5273" i="4"/>
  <c r="Q5273" i="4" s="1"/>
  <c r="R5273" i="4" s="1"/>
  <c r="S5273" i="4" s="1"/>
  <c r="T5273" i="4" s="1"/>
  <c r="P5317" i="4"/>
  <c r="Q5317" i="4" s="1"/>
  <c r="R5317" i="4" s="1"/>
  <c r="S5317" i="4" s="1"/>
  <c r="T5317" i="4" s="1"/>
  <c r="P5329" i="4"/>
  <c r="Q5329" i="4" s="1"/>
  <c r="R5329" i="4" s="1"/>
  <c r="S5329" i="4" s="1"/>
  <c r="T5329" i="4" s="1"/>
  <c r="P5344" i="4"/>
  <c r="Q5344" i="4" s="1"/>
  <c r="R5344" i="4" s="1"/>
  <c r="S5344" i="4" s="1"/>
  <c r="T5344" i="4" s="1"/>
  <c r="P5602" i="4"/>
  <c r="Q5602" i="4" s="1"/>
  <c r="R5602" i="4" s="1"/>
  <c r="S5602" i="4" s="1"/>
  <c r="T5602" i="4" s="1"/>
  <c r="P5624" i="4"/>
  <c r="Q5624" i="4" s="1"/>
  <c r="R5624" i="4" s="1"/>
  <c r="S5624" i="4" s="1"/>
  <c r="T5624" i="4" s="1"/>
  <c r="P5640" i="4"/>
  <c r="Q5640" i="4" s="1"/>
  <c r="R5640" i="4" s="1"/>
  <c r="S5640" i="4" s="1"/>
  <c r="T5640" i="4" s="1"/>
  <c r="P5659" i="4"/>
  <c r="Q5659" i="4" s="1"/>
  <c r="R5659" i="4" s="1"/>
  <c r="S5659" i="4" s="1"/>
  <c r="T5659" i="4" s="1"/>
  <c r="P5664" i="4"/>
  <c r="Q5664" i="4" s="1"/>
  <c r="R5664" i="4" s="1"/>
  <c r="S5664" i="4" s="1"/>
  <c r="T5664" i="4" s="1"/>
  <c r="P5671" i="4"/>
  <c r="Q5671" i="4" s="1"/>
  <c r="R5671" i="4" s="1"/>
  <c r="S5671" i="4" s="1"/>
  <c r="T5671" i="4" s="1"/>
  <c r="P5681" i="4"/>
  <c r="Q5681" i="4" s="1"/>
  <c r="R5681" i="4" s="1"/>
  <c r="S5681" i="4" s="1"/>
  <c r="T5681" i="4" s="1"/>
  <c r="P5693" i="4"/>
  <c r="Q5693" i="4" s="1"/>
  <c r="R5693" i="4" s="1"/>
  <c r="S5693" i="4" s="1"/>
  <c r="T5693" i="4" s="1"/>
  <c r="P5700" i="4"/>
  <c r="Q5700" i="4" s="1"/>
  <c r="R5700" i="4" s="1"/>
  <c r="S5700" i="4" s="1"/>
  <c r="T5700" i="4" s="1"/>
  <c r="P5710" i="4"/>
  <c r="Q5710" i="4" s="1"/>
  <c r="R5710" i="4" s="1"/>
  <c r="S5710" i="4" s="1"/>
  <c r="T5710" i="4" s="1"/>
  <c r="P5739" i="4"/>
  <c r="Q5739" i="4" s="1"/>
  <c r="R5739" i="4" s="1"/>
  <c r="S5739" i="4" s="1"/>
  <c r="T5739" i="4" s="1"/>
  <c r="P5752" i="4"/>
  <c r="Q5752" i="4" s="1"/>
  <c r="R5752" i="4" s="1"/>
  <c r="S5752" i="4" s="1"/>
  <c r="T5752" i="4" s="1"/>
  <c r="P5773" i="4"/>
  <c r="Q5773" i="4" s="1"/>
  <c r="R5773" i="4" s="1"/>
  <c r="S5773" i="4" s="1"/>
  <c r="T5773" i="4" s="1"/>
  <c r="P5780" i="4"/>
  <c r="Q5780" i="4" s="1"/>
  <c r="R5780" i="4" s="1"/>
  <c r="S5780" i="4" s="1"/>
  <c r="T5780" i="4" s="1"/>
  <c r="P5787" i="4"/>
  <c r="Q5787" i="4" s="1"/>
  <c r="R5787" i="4" s="1"/>
  <c r="S5787" i="4" s="1"/>
  <c r="T5787" i="4" s="1"/>
  <c r="P5794" i="4"/>
  <c r="Q5794" i="4" s="1"/>
  <c r="R5794" i="4" s="1"/>
  <c r="S5794" i="4" s="1"/>
  <c r="T5794" i="4" s="1"/>
  <c r="P5802" i="4"/>
  <c r="Q5802" i="4" s="1"/>
  <c r="R5802" i="4" s="1"/>
  <c r="S5802" i="4" s="1"/>
  <c r="T5802" i="4" s="1"/>
  <c r="P5810" i="4"/>
  <c r="Q5810" i="4" s="1"/>
  <c r="R5810" i="4" s="1"/>
  <c r="S5810" i="4" s="1"/>
  <c r="T5810" i="4" s="1"/>
  <c r="P5829" i="4"/>
  <c r="Q5829" i="4" s="1"/>
  <c r="R5829" i="4" s="1"/>
  <c r="S5829" i="4" s="1"/>
  <c r="T5829" i="4" s="1"/>
  <c r="P5847" i="4"/>
  <c r="Q5847" i="4" s="1"/>
  <c r="R5847" i="4" s="1"/>
  <c r="S5847" i="4" s="1"/>
  <c r="T5847" i="4" s="1"/>
  <c r="P6043" i="4"/>
  <c r="Q6043" i="4" s="1"/>
  <c r="R6043" i="4" s="1"/>
  <c r="S6043" i="4" s="1"/>
  <c r="T6043" i="4" s="1"/>
  <c r="P6050" i="4"/>
  <c r="Q6050" i="4" s="1"/>
  <c r="R6050" i="4" s="1"/>
  <c r="S6050" i="4" s="1"/>
  <c r="T6050" i="4" s="1"/>
  <c r="P6060" i="4"/>
  <c r="Q6060" i="4" s="1"/>
  <c r="R6060" i="4" s="1"/>
  <c r="S6060" i="4" s="1"/>
  <c r="T6060" i="4" s="1"/>
  <c r="P6067" i="4"/>
  <c r="Q6067" i="4" s="1"/>
  <c r="R6067" i="4" s="1"/>
  <c r="S6067" i="4" s="1"/>
  <c r="T6067" i="4" s="1"/>
  <c r="P6074" i="4"/>
  <c r="Q6074" i="4" s="1"/>
  <c r="R6074" i="4" s="1"/>
  <c r="S6074" i="4" s="1"/>
  <c r="T6074" i="4" s="1"/>
  <c r="P6082" i="4"/>
  <c r="Q6082" i="4" s="1"/>
  <c r="R6082" i="4" s="1"/>
  <c r="S6082" i="4" s="1"/>
  <c r="T6082" i="4" s="1"/>
  <c r="P6089" i="4"/>
  <c r="Q6089" i="4" s="1"/>
  <c r="R6089" i="4" s="1"/>
  <c r="S6089" i="4" s="1"/>
  <c r="T6089" i="4" s="1"/>
  <c r="P6104" i="4"/>
  <c r="Q6104" i="4" s="1"/>
  <c r="R6104" i="4" s="1"/>
  <c r="S6104" i="4" s="1"/>
  <c r="T6104" i="4" s="1"/>
  <c r="P6122" i="4"/>
  <c r="Q6122" i="4" s="1"/>
  <c r="R6122" i="4" s="1"/>
  <c r="S6122" i="4" s="1"/>
  <c r="T6122" i="4" s="1"/>
  <c r="P6129" i="4"/>
  <c r="Q6129" i="4" s="1"/>
  <c r="R6129" i="4" s="1"/>
  <c r="S6129" i="4" s="1"/>
  <c r="T6129" i="4" s="1"/>
  <c r="P6143" i="4"/>
  <c r="Q6143" i="4" s="1"/>
  <c r="R6143" i="4" s="1"/>
  <c r="S6143" i="4" s="1"/>
  <c r="T6143" i="4" s="1"/>
  <c r="P6168" i="4"/>
  <c r="Q6168" i="4" s="1"/>
  <c r="R6168" i="4" s="1"/>
  <c r="S6168" i="4" s="1"/>
  <c r="T6168" i="4" s="1"/>
  <c r="P6178" i="4"/>
  <c r="Q6178" i="4" s="1"/>
  <c r="R6178" i="4" s="1"/>
  <c r="S6178" i="4" s="1"/>
  <c r="T6178" i="4" s="1"/>
  <c r="P6187" i="4"/>
  <c r="Q6187" i="4" s="1"/>
  <c r="R6187" i="4" s="1"/>
  <c r="S6187" i="4" s="1"/>
  <c r="T6187" i="4" s="1"/>
  <c r="P6194" i="4"/>
  <c r="Q6194" i="4" s="1"/>
  <c r="R6194" i="4" s="1"/>
  <c r="S6194" i="4" s="1"/>
  <c r="T6194" i="4" s="1"/>
  <c r="P6206" i="4"/>
  <c r="Q6206" i="4" s="1"/>
  <c r="R6206" i="4" s="1"/>
  <c r="S6206" i="4" s="1"/>
  <c r="T6206" i="4" s="1"/>
  <c r="P6256" i="4"/>
  <c r="Q6256" i="4" s="1"/>
  <c r="R6256" i="4" s="1"/>
  <c r="S6256" i="4" s="1"/>
  <c r="T6256" i="4" s="1"/>
  <c r="P6263" i="4"/>
  <c r="Q6263" i="4" s="1"/>
  <c r="R6263" i="4" s="1"/>
  <c r="S6263" i="4" s="1"/>
  <c r="T6263" i="4" s="1"/>
  <c r="P6270" i="4"/>
  <c r="Q6270" i="4" s="1"/>
  <c r="R6270" i="4" s="1"/>
  <c r="S6270" i="4" s="1"/>
  <c r="T6270" i="4" s="1"/>
  <c r="P6285" i="4"/>
  <c r="Q6285" i="4" s="1"/>
  <c r="R6285" i="4" s="1"/>
  <c r="S6285" i="4" s="1"/>
  <c r="T6285" i="4" s="1"/>
  <c r="P6293" i="4"/>
  <c r="Q6293" i="4" s="1"/>
  <c r="R6293" i="4" s="1"/>
  <c r="S6293" i="4" s="1"/>
  <c r="T6293" i="4" s="1"/>
  <c r="P6503" i="4"/>
  <c r="Q6503" i="4" s="1"/>
  <c r="R6503" i="4" s="1"/>
  <c r="S6503" i="4" s="1"/>
  <c r="T6503" i="4" s="1"/>
  <c r="P6557" i="4"/>
  <c r="Q6557" i="4" s="1"/>
  <c r="R6557" i="4" s="1"/>
  <c r="S6557" i="4" s="1"/>
  <c r="T6557" i="4" s="1"/>
  <c r="P6567" i="4"/>
  <c r="Q6567" i="4" s="1"/>
  <c r="R6567" i="4" s="1"/>
  <c r="S6567" i="4" s="1"/>
  <c r="T6567" i="4" s="1"/>
  <c r="P6573" i="4"/>
  <c r="Q6573" i="4" s="1"/>
  <c r="R6573" i="4" s="1"/>
  <c r="S6573" i="4" s="1"/>
  <c r="T6573" i="4" s="1"/>
  <c r="P6580" i="4"/>
  <c r="Q6580" i="4" s="1"/>
  <c r="R6580" i="4" s="1"/>
  <c r="S6580" i="4" s="1"/>
  <c r="T6580" i="4" s="1"/>
  <c r="P6599" i="4"/>
  <c r="Q6599" i="4" s="1"/>
  <c r="R6599" i="4" s="1"/>
  <c r="S6599" i="4" s="1"/>
  <c r="T6599" i="4" s="1"/>
  <c r="P6606" i="4"/>
  <c r="Q6606" i="4" s="1"/>
  <c r="R6606" i="4" s="1"/>
  <c r="S6606" i="4" s="1"/>
  <c r="T6606" i="4" s="1"/>
  <c r="P6612" i="4"/>
  <c r="Q6612" i="4" s="1"/>
  <c r="R6612" i="4" s="1"/>
  <c r="S6612" i="4" s="1"/>
  <c r="T6612" i="4" s="1"/>
  <c r="P6618" i="4"/>
  <c r="Q6618" i="4" s="1"/>
  <c r="R6618" i="4" s="1"/>
  <c r="S6618" i="4" s="1"/>
  <c r="T6618" i="4" s="1"/>
  <c r="P6628" i="4"/>
  <c r="Q6628" i="4" s="1"/>
  <c r="R6628" i="4" s="1"/>
  <c r="S6628" i="4" s="1"/>
  <c r="T6628" i="4" s="1"/>
  <c r="P6638" i="4"/>
  <c r="Q6638" i="4" s="1"/>
  <c r="R6638" i="4" s="1"/>
  <c r="S6638" i="4" s="1"/>
  <c r="T6638" i="4" s="1"/>
  <c r="P6644" i="4"/>
  <c r="Q6644" i="4" s="1"/>
  <c r="R6644" i="4" s="1"/>
  <c r="S6644" i="4" s="1"/>
  <c r="T6644" i="4" s="1"/>
  <c r="P6663" i="4"/>
  <c r="Q6663" i="4" s="1"/>
  <c r="R6663" i="4" s="1"/>
  <c r="S6663" i="4" s="1"/>
  <c r="T6663" i="4" s="1"/>
  <c r="P6669" i="4"/>
  <c r="Q6669" i="4" s="1"/>
  <c r="R6669" i="4" s="1"/>
  <c r="S6669" i="4" s="1"/>
  <c r="T6669" i="4" s="1"/>
  <c r="P6685" i="4"/>
  <c r="Q6685" i="4" s="1"/>
  <c r="R6685" i="4" s="1"/>
  <c r="S6685" i="4" s="1"/>
  <c r="T6685" i="4" s="1"/>
  <c r="P6696" i="4"/>
  <c r="Q6696" i="4" s="1"/>
  <c r="R6696" i="4" s="1"/>
  <c r="S6696" i="4" s="1"/>
  <c r="T6696" i="4" s="1"/>
  <c r="P6708" i="4"/>
  <c r="Q6708" i="4" s="1"/>
  <c r="R6708" i="4" s="1"/>
  <c r="S6708" i="4" s="1"/>
  <c r="T6708" i="4" s="1"/>
  <c r="P6714" i="4"/>
  <c r="Q6714" i="4" s="1"/>
  <c r="R6714" i="4" s="1"/>
  <c r="S6714" i="4" s="1"/>
  <c r="T6714" i="4" s="1"/>
  <c r="P6734" i="4"/>
  <c r="Q6734" i="4" s="1"/>
  <c r="R6734" i="4" s="1"/>
  <c r="S6734" i="4" s="1"/>
  <c r="T6734" i="4" s="1"/>
  <c r="P6740" i="4"/>
  <c r="Q6740" i="4" s="1"/>
  <c r="R6740" i="4" s="1"/>
  <c r="S6740" i="4" s="1"/>
  <c r="T6740" i="4" s="1"/>
  <c r="P6747" i="4"/>
  <c r="Q6747" i="4" s="1"/>
  <c r="R6747" i="4" s="1"/>
  <c r="S6747" i="4" s="1"/>
  <c r="T6747" i="4" s="1"/>
  <c r="P6753" i="4"/>
  <c r="Q6753" i="4" s="1"/>
  <c r="R6753" i="4" s="1"/>
  <c r="S6753" i="4" s="1"/>
  <c r="T6753" i="4" s="1"/>
  <c r="P6759" i="4"/>
  <c r="Q6759" i="4" s="1"/>
  <c r="R6759" i="4" s="1"/>
  <c r="S6759" i="4" s="1"/>
  <c r="T6759" i="4" s="1"/>
  <c r="P6764" i="4"/>
  <c r="Q6764" i="4" s="1"/>
  <c r="R6764" i="4" s="1"/>
  <c r="S6764" i="4" s="1"/>
  <c r="T6764" i="4" s="1"/>
  <c r="P6770" i="4"/>
  <c r="Q6770" i="4" s="1"/>
  <c r="R6770" i="4" s="1"/>
  <c r="S6770" i="4" s="1"/>
  <c r="T6770" i="4" s="1"/>
  <c r="P6781" i="4"/>
  <c r="Q6781" i="4" s="1"/>
  <c r="R6781" i="4" s="1"/>
  <c r="S6781" i="4" s="1"/>
  <c r="T6781" i="4" s="1"/>
  <c r="P6793" i="4"/>
  <c r="Q6793" i="4" s="1"/>
  <c r="R6793" i="4" s="1"/>
  <c r="S6793" i="4" s="1"/>
  <c r="T6793" i="4" s="1"/>
  <c r="P6955" i="4"/>
  <c r="Q6955" i="4" s="1"/>
  <c r="R6955" i="4" s="1"/>
  <c r="S6955" i="4" s="1"/>
  <c r="T6955" i="4" s="1"/>
  <c r="P6981" i="4"/>
  <c r="Q6981" i="4" s="1"/>
  <c r="R6981" i="4" s="1"/>
  <c r="S6981" i="4" s="1"/>
  <c r="T6981" i="4" s="1"/>
  <c r="P6986" i="4"/>
  <c r="Q6986" i="4" s="1"/>
  <c r="R6986" i="4" s="1"/>
  <c r="S6986" i="4" s="1"/>
  <c r="T6986" i="4" s="1"/>
  <c r="P6994" i="4"/>
  <c r="Q6994" i="4" s="1"/>
  <c r="R6994" i="4" s="1"/>
  <c r="S6994" i="4" s="1"/>
  <c r="T6994" i="4" s="1"/>
  <c r="P7004" i="4"/>
  <c r="Q7004" i="4" s="1"/>
  <c r="R7004" i="4" s="1"/>
  <c r="S7004" i="4" s="1"/>
  <c r="T7004" i="4" s="1"/>
  <c r="P7013" i="4"/>
  <c r="Q7013" i="4" s="1"/>
  <c r="R7013" i="4" s="1"/>
  <c r="S7013" i="4" s="1"/>
  <c r="T7013" i="4" s="1"/>
  <c r="P7042" i="4"/>
  <c r="Q7042" i="4" s="1"/>
  <c r="R7042" i="4" s="1"/>
  <c r="S7042" i="4" s="1"/>
  <c r="T7042" i="4" s="1"/>
  <c r="P7052" i="4"/>
  <c r="Q7052" i="4" s="1"/>
  <c r="R7052" i="4" s="1"/>
  <c r="S7052" i="4" s="1"/>
  <c r="T7052" i="4" s="1"/>
  <c r="P7057" i="4"/>
  <c r="Q7057" i="4" s="1"/>
  <c r="R7057" i="4" s="1"/>
  <c r="S7057" i="4" s="1"/>
  <c r="T7057" i="4" s="1"/>
  <c r="P7070" i="4"/>
  <c r="Q7070" i="4" s="1"/>
  <c r="R7070" i="4" s="1"/>
  <c r="S7070" i="4" s="1"/>
  <c r="T7070" i="4" s="1"/>
  <c r="P7076" i="4"/>
  <c r="Q7076" i="4" s="1"/>
  <c r="R7076" i="4" s="1"/>
  <c r="S7076" i="4" s="1"/>
  <c r="T7076" i="4" s="1"/>
  <c r="P7084" i="4"/>
  <c r="Q7084" i="4" s="1"/>
  <c r="R7084" i="4" s="1"/>
  <c r="S7084" i="4" s="1"/>
  <c r="T7084" i="4" s="1"/>
  <c r="P7091" i="4"/>
  <c r="Q7091" i="4" s="1"/>
  <c r="R7091" i="4" s="1"/>
  <c r="S7091" i="4" s="1"/>
  <c r="T7091" i="4" s="1"/>
  <c r="P7097" i="4"/>
  <c r="Q7097" i="4" s="1"/>
  <c r="R7097" i="4" s="1"/>
  <c r="S7097" i="4" s="1"/>
  <c r="T7097" i="4" s="1"/>
  <c r="P7109" i="4"/>
  <c r="Q7109" i="4" s="1"/>
  <c r="R7109" i="4" s="1"/>
  <c r="S7109" i="4" s="1"/>
  <c r="T7109" i="4" s="1"/>
  <c r="P7114" i="4"/>
  <c r="Q7114" i="4" s="1"/>
  <c r="R7114" i="4" s="1"/>
  <c r="S7114" i="4" s="1"/>
  <c r="T7114" i="4" s="1"/>
  <c r="P7139" i="4"/>
  <c r="Q7139" i="4" s="1"/>
  <c r="R7139" i="4" s="1"/>
  <c r="S7139" i="4" s="1"/>
  <c r="T7139" i="4" s="1"/>
  <c r="P7157" i="4"/>
  <c r="Q7157" i="4" s="1"/>
  <c r="R7157" i="4" s="1"/>
  <c r="S7157" i="4" s="1"/>
  <c r="T7157" i="4" s="1"/>
  <c r="P7164" i="4"/>
  <c r="Q7164" i="4" s="1"/>
  <c r="R7164" i="4" s="1"/>
  <c r="S7164" i="4" s="1"/>
  <c r="T7164" i="4" s="1"/>
  <c r="P7169" i="4"/>
  <c r="Q7169" i="4" s="1"/>
  <c r="R7169" i="4" s="1"/>
  <c r="S7169" i="4" s="1"/>
  <c r="T7169" i="4" s="1"/>
  <c r="P7177" i="4"/>
  <c r="Q7177" i="4" s="1"/>
  <c r="R7177" i="4" s="1"/>
  <c r="S7177" i="4" s="1"/>
  <c r="T7177" i="4" s="1"/>
  <c r="P7182" i="4"/>
  <c r="Q7182" i="4" s="1"/>
  <c r="R7182" i="4" s="1"/>
  <c r="S7182" i="4" s="1"/>
  <c r="T7182" i="4" s="1"/>
  <c r="P7188" i="4"/>
  <c r="Q7188" i="4" s="1"/>
  <c r="R7188" i="4" s="1"/>
  <c r="S7188" i="4" s="1"/>
  <c r="T7188" i="4" s="1"/>
  <c r="P7199" i="4"/>
  <c r="Q7199" i="4" s="1"/>
  <c r="R7199" i="4" s="1"/>
  <c r="S7199" i="4" s="1"/>
  <c r="T7199" i="4" s="1"/>
  <c r="P7212" i="4"/>
  <c r="Q7212" i="4" s="1"/>
  <c r="R7212" i="4" s="1"/>
  <c r="S7212" i="4" s="1"/>
  <c r="T7212" i="4" s="1"/>
  <c r="P7221" i="4"/>
  <c r="Q7221" i="4" s="1"/>
  <c r="R7221" i="4" s="1"/>
  <c r="S7221" i="4" s="1"/>
  <c r="T7221" i="4" s="1"/>
  <c r="P7227" i="4"/>
  <c r="Q7227" i="4" s="1"/>
  <c r="R7227" i="4" s="1"/>
  <c r="S7227" i="4" s="1"/>
  <c r="T7227" i="4" s="1"/>
  <c r="P7233" i="4"/>
  <c r="Q7233" i="4" s="1"/>
  <c r="R7233" i="4" s="1"/>
  <c r="S7233" i="4" s="1"/>
  <c r="T7233" i="4" s="1"/>
  <c r="P7238" i="4"/>
  <c r="Q7238" i="4" s="1"/>
  <c r="R7238" i="4" s="1"/>
  <c r="S7238" i="4" s="1"/>
  <c r="T7238" i="4" s="1"/>
  <c r="P7247" i="4"/>
  <c r="Q7247" i="4" s="1"/>
  <c r="R7247" i="4" s="1"/>
  <c r="S7247" i="4" s="1"/>
  <c r="T7247" i="4" s="1"/>
  <c r="P7254" i="4"/>
  <c r="Q7254" i="4" s="1"/>
  <c r="R7254" i="4" s="1"/>
  <c r="S7254" i="4" s="1"/>
  <c r="T7254" i="4" s="1"/>
  <c r="P7260" i="4"/>
  <c r="Q7260" i="4" s="1"/>
  <c r="R7260" i="4" s="1"/>
  <c r="S7260" i="4" s="1"/>
  <c r="T7260" i="4" s="1"/>
  <c r="P7265" i="4"/>
  <c r="Q7265" i="4" s="1"/>
  <c r="R7265" i="4" s="1"/>
  <c r="S7265" i="4" s="1"/>
  <c r="T7265" i="4" s="1"/>
  <c r="P7270" i="4"/>
  <c r="Q7270" i="4" s="1"/>
  <c r="R7270" i="4" s="1"/>
  <c r="S7270" i="4" s="1"/>
  <c r="T7270" i="4" s="1"/>
  <c r="P7276" i="4"/>
  <c r="Q7276" i="4" s="1"/>
  <c r="R7276" i="4" s="1"/>
  <c r="S7276" i="4" s="1"/>
  <c r="T7276" i="4" s="1"/>
  <c r="P7286" i="4"/>
  <c r="Q7286" i="4" s="1"/>
  <c r="R7286" i="4" s="1"/>
  <c r="S7286" i="4" s="1"/>
  <c r="T7286" i="4" s="1"/>
  <c r="P7414" i="4"/>
  <c r="Q7414" i="4" s="1"/>
  <c r="R7414" i="4" s="1"/>
  <c r="S7414" i="4" s="1"/>
  <c r="T7414" i="4" s="1"/>
  <c r="P7436" i="4"/>
  <c r="Q7436" i="4" s="1"/>
  <c r="R7436" i="4" s="1"/>
  <c r="S7436" i="4" s="1"/>
  <c r="T7436" i="4" s="1"/>
  <c r="P7447" i="4"/>
  <c r="Q7447" i="4" s="1"/>
  <c r="R7447" i="4" s="1"/>
  <c r="S7447" i="4" s="1"/>
  <c r="T7447" i="4" s="1"/>
  <c r="P7473" i="4"/>
  <c r="Q7473" i="4" s="1"/>
  <c r="R7473" i="4" s="1"/>
  <c r="S7473" i="4" s="1"/>
  <c r="T7473" i="4" s="1"/>
  <c r="P7478" i="4"/>
  <c r="Q7478" i="4" s="1"/>
  <c r="R7478" i="4" s="1"/>
  <c r="S7478" i="4" s="1"/>
  <c r="T7478" i="4" s="1"/>
  <c r="P7483" i="4"/>
  <c r="Q7483" i="4" s="1"/>
  <c r="R7483" i="4" s="1"/>
  <c r="S7483" i="4" s="1"/>
  <c r="T7483" i="4" s="1"/>
  <c r="P7495" i="4"/>
  <c r="Q7495" i="4" s="1"/>
  <c r="R7495" i="4" s="1"/>
  <c r="S7495" i="4" s="1"/>
  <c r="T7495" i="4" s="1"/>
  <c r="P7500" i="4"/>
  <c r="Q7500" i="4" s="1"/>
  <c r="R7500" i="4" s="1"/>
  <c r="S7500" i="4" s="1"/>
  <c r="T7500" i="4" s="1"/>
  <c r="P7508" i="4"/>
  <c r="Q7508" i="4" s="1"/>
  <c r="R7508" i="4" s="1"/>
  <c r="S7508" i="4" s="1"/>
  <c r="T7508" i="4" s="1"/>
  <c r="P7517" i="4"/>
  <c r="Q7517" i="4" s="1"/>
  <c r="R7517" i="4" s="1"/>
  <c r="S7517" i="4" s="1"/>
  <c r="T7517" i="4" s="1"/>
  <c r="P7521" i="4"/>
  <c r="Q7521" i="4" s="1"/>
  <c r="R7521" i="4" s="1"/>
  <c r="S7521" i="4" s="1"/>
  <c r="T7521" i="4" s="1"/>
  <c r="P7526" i="4"/>
  <c r="Q7526" i="4" s="1"/>
  <c r="R7526" i="4" s="1"/>
  <c r="S7526" i="4" s="1"/>
  <c r="T7526" i="4" s="1"/>
  <c r="P7532" i="4"/>
  <c r="Q7532" i="4" s="1"/>
  <c r="R7532" i="4" s="1"/>
  <c r="S7532" i="4" s="1"/>
  <c r="T7532" i="4" s="1"/>
  <c r="P7542" i="4"/>
  <c r="Q7542" i="4" s="1"/>
  <c r="R7542" i="4" s="1"/>
  <c r="S7542" i="4" s="1"/>
  <c r="T7542" i="4" s="1"/>
  <c r="P7546" i="4"/>
  <c r="Q7546" i="4" s="1"/>
  <c r="R7546" i="4" s="1"/>
  <c r="S7546" i="4" s="1"/>
  <c r="T7546" i="4" s="1"/>
  <c r="P7567" i="4"/>
  <c r="Q7567" i="4" s="1"/>
  <c r="R7567" i="4" s="1"/>
  <c r="S7567" i="4" s="1"/>
  <c r="T7567" i="4" s="1"/>
  <c r="P7577" i="4"/>
  <c r="Q7577" i="4" s="1"/>
  <c r="R7577" i="4" s="1"/>
  <c r="S7577" i="4" s="1"/>
  <c r="T7577" i="4" s="1"/>
  <c r="P7582" i="4"/>
  <c r="Q7582" i="4" s="1"/>
  <c r="R7582" i="4" s="1"/>
  <c r="S7582" i="4" s="1"/>
  <c r="T7582" i="4" s="1"/>
  <c r="P7587" i="4"/>
  <c r="Q7587" i="4" s="1"/>
  <c r="R7587" i="4" s="1"/>
  <c r="S7587" i="4" s="1"/>
  <c r="T7587" i="4" s="1"/>
  <c r="P7599" i="4"/>
  <c r="Q7599" i="4" s="1"/>
  <c r="R7599" i="4" s="1"/>
  <c r="S7599" i="4" s="1"/>
  <c r="T7599" i="4" s="1"/>
  <c r="P7604" i="4"/>
  <c r="Q7604" i="4" s="1"/>
  <c r="R7604" i="4" s="1"/>
  <c r="S7604" i="4" s="1"/>
  <c r="T7604" i="4" s="1"/>
  <c r="P7609" i="4"/>
  <c r="Q7609" i="4" s="1"/>
  <c r="R7609" i="4" s="1"/>
  <c r="S7609" i="4" s="1"/>
  <c r="T7609" i="4" s="1"/>
  <c r="P7617" i="4"/>
  <c r="Q7617" i="4" s="1"/>
  <c r="R7617" i="4" s="1"/>
  <c r="S7617" i="4" s="1"/>
  <c r="T7617" i="4" s="1"/>
  <c r="P7627" i="4"/>
  <c r="Q7627" i="4" s="1"/>
  <c r="R7627" i="4" s="1"/>
  <c r="S7627" i="4" s="1"/>
  <c r="T7627" i="4" s="1"/>
  <c r="P7635" i="4"/>
  <c r="Q7635" i="4" s="1"/>
  <c r="R7635" i="4" s="1"/>
  <c r="S7635" i="4" s="1"/>
  <c r="T7635" i="4" s="1"/>
  <c r="P7639" i="4"/>
  <c r="Q7639" i="4" s="1"/>
  <c r="R7639" i="4" s="1"/>
  <c r="S7639" i="4" s="1"/>
  <c r="T7639" i="4" s="1"/>
  <c r="P7657" i="4"/>
  <c r="Q7657" i="4" s="1"/>
  <c r="R7657" i="4" s="1"/>
  <c r="S7657" i="4" s="1"/>
  <c r="T7657" i="4" s="1"/>
  <c r="P7663" i="4"/>
  <c r="Q7663" i="4" s="1"/>
  <c r="R7663" i="4" s="1"/>
  <c r="S7663" i="4" s="1"/>
  <c r="T7663" i="4" s="1"/>
  <c r="P7681" i="4"/>
  <c r="Q7681" i="4" s="1"/>
  <c r="R7681" i="4" s="1"/>
  <c r="S7681" i="4" s="1"/>
  <c r="T7681" i="4" s="1"/>
  <c r="P859" i="4"/>
  <c r="Q859" i="4" s="1"/>
  <c r="R859" i="4" s="1"/>
  <c r="S859" i="4" s="1"/>
  <c r="T859" i="4" s="1"/>
  <c r="P868" i="4"/>
  <c r="Q868" i="4" s="1"/>
  <c r="R868" i="4" s="1"/>
  <c r="S868" i="4" s="1"/>
  <c r="T868" i="4" s="1"/>
  <c r="P872" i="4"/>
  <c r="Q872" i="4" s="1"/>
  <c r="R872" i="4" s="1"/>
  <c r="S872" i="4" s="1"/>
  <c r="T872" i="4" s="1"/>
  <c r="P1842" i="4"/>
  <c r="Q1842" i="4" s="1"/>
  <c r="R1842" i="4" s="1"/>
  <c r="S1842" i="4" s="1"/>
  <c r="T1842" i="4" s="1"/>
  <c r="P1847" i="4"/>
  <c r="Q1847" i="4" s="1"/>
  <c r="R1847" i="4" s="1"/>
  <c r="S1847" i="4" s="1"/>
  <c r="T1847" i="4" s="1"/>
  <c r="P1851" i="4"/>
  <c r="Q1851" i="4" s="1"/>
  <c r="R1851" i="4" s="1"/>
  <c r="S1851" i="4" s="1"/>
  <c r="T1851" i="4" s="1"/>
  <c r="P2307" i="4"/>
  <c r="Q2307" i="4" s="1"/>
  <c r="R2307" i="4" s="1"/>
  <c r="S2307" i="4" s="1"/>
  <c r="T2307" i="4" s="1"/>
  <c r="P2321" i="4"/>
  <c r="Q2321" i="4" s="1"/>
  <c r="R2321" i="4" s="1"/>
  <c r="S2321" i="4" s="1"/>
  <c r="T2321" i="4" s="1"/>
  <c r="P2325" i="4"/>
  <c r="Q2325" i="4" s="1"/>
  <c r="R2325" i="4" s="1"/>
  <c r="S2325" i="4" s="1"/>
  <c r="T2325" i="4" s="1"/>
  <c r="P2339" i="4"/>
  <c r="Q2339" i="4" s="1"/>
  <c r="R2339" i="4" s="1"/>
  <c r="S2339" i="4" s="1"/>
  <c r="T2339" i="4" s="1"/>
  <c r="P2355" i="4"/>
  <c r="Q2355" i="4" s="1"/>
  <c r="R2355" i="4" s="1"/>
  <c r="S2355" i="4" s="1"/>
  <c r="T2355" i="4" s="1"/>
  <c r="P2794" i="4"/>
  <c r="Q2794" i="4" s="1"/>
  <c r="R2794" i="4" s="1"/>
  <c r="S2794" i="4" s="1"/>
  <c r="T2794" i="4" s="1"/>
  <c r="P2811" i="4"/>
  <c r="Q2811" i="4" s="1"/>
  <c r="R2811" i="4" s="1"/>
  <c r="S2811" i="4" s="1"/>
  <c r="T2811" i="4" s="1"/>
  <c r="P2822" i="4"/>
  <c r="Q2822" i="4" s="1"/>
  <c r="R2822" i="4" s="1"/>
  <c r="S2822" i="4" s="1"/>
  <c r="T2822" i="4" s="1"/>
  <c r="P3269" i="4"/>
  <c r="Q3269" i="4" s="1"/>
  <c r="R3269" i="4" s="1"/>
  <c r="S3269" i="4" s="1"/>
  <c r="T3269" i="4" s="1"/>
  <c r="P3280" i="4"/>
  <c r="Q3280" i="4" s="1"/>
  <c r="R3280" i="4" s="1"/>
  <c r="S3280" i="4" s="1"/>
  <c r="T3280" i="4" s="1"/>
  <c r="P3290" i="4"/>
  <c r="Q3290" i="4" s="1"/>
  <c r="R3290" i="4" s="1"/>
  <c r="S3290" i="4" s="1"/>
  <c r="T3290" i="4" s="1"/>
  <c r="P3317" i="4"/>
  <c r="Q3317" i="4" s="1"/>
  <c r="R3317" i="4" s="1"/>
  <c r="S3317" i="4" s="1"/>
  <c r="T3317" i="4" s="1"/>
  <c r="P3321" i="4"/>
  <c r="Q3321" i="4" s="1"/>
  <c r="R3321" i="4" s="1"/>
  <c r="S3321" i="4" s="1"/>
  <c r="T3321" i="4" s="1"/>
  <c r="P3721" i="4"/>
  <c r="Q3721" i="4" s="1"/>
  <c r="R3721" i="4" s="1"/>
  <c r="S3721" i="4" s="1"/>
  <c r="T3721" i="4" s="1"/>
  <c r="P3771" i="4"/>
  <c r="Q3771" i="4" s="1"/>
  <c r="R3771" i="4" s="1"/>
  <c r="S3771" i="4" s="1"/>
  <c r="T3771" i="4" s="1"/>
  <c r="P3805" i="4"/>
  <c r="Q3805" i="4" s="1"/>
  <c r="R3805" i="4" s="1"/>
  <c r="S3805" i="4" s="1"/>
  <c r="T3805" i="4" s="1"/>
  <c r="P3812" i="4"/>
  <c r="Q3812" i="4" s="1"/>
  <c r="R3812" i="4" s="1"/>
  <c r="S3812" i="4" s="1"/>
  <c r="T3812" i="4" s="1"/>
  <c r="P3818" i="4"/>
  <c r="Q3818" i="4" s="1"/>
  <c r="R3818" i="4" s="1"/>
  <c r="S3818" i="4" s="1"/>
  <c r="T3818" i="4" s="1"/>
  <c r="P4201" i="4"/>
  <c r="Q4201" i="4" s="1"/>
  <c r="R4201" i="4" s="1"/>
  <c r="S4201" i="4" s="1"/>
  <c r="T4201" i="4" s="1"/>
  <c r="P4208" i="4"/>
  <c r="Q4208" i="4" s="1"/>
  <c r="R4208" i="4" s="1"/>
  <c r="S4208" i="4" s="1"/>
  <c r="T4208" i="4" s="1"/>
  <c r="P4215" i="4"/>
  <c r="Q4215" i="4" s="1"/>
  <c r="R4215" i="4" s="1"/>
  <c r="S4215" i="4" s="1"/>
  <c r="T4215" i="4" s="1"/>
  <c r="P4220" i="4"/>
  <c r="Q4220" i="4" s="1"/>
  <c r="R4220" i="4" s="1"/>
  <c r="S4220" i="4" s="1"/>
  <c r="T4220" i="4" s="1"/>
  <c r="P4235" i="4"/>
  <c r="Q4235" i="4" s="1"/>
  <c r="R4235" i="4" s="1"/>
  <c r="S4235" i="4" s="1"/>
  <c r="T4235" i="4" s="1"/>
  <c r="P4244" i="4"/>
  <c r="Q4244" i="4" s="1"/>
  <c r="R4244" i="4" s="1"/>
  <c r="S4244" i="4" s="1"/>
  <c r="T4244" i="4" s="1"/>
  <c r="P4680" i="4"/>
  <c r="Q4680" i="4" s="1"/>
  <c r="R4680" i="4" s="1"/>
  <c r="S4680" i="4" s="1"/>
  <c r="T4680" i="4" s="1"/>
  <c r="P4689" i="4"/>
  <c r="Q4689" i="4" s="1"/>
  <c r="R4689" i="4" s="1"/>
  <c r="S4689" i="4" s="1"/>
  <c r="T4689" i="4" s="1"/>
  <c r="P4705" i="4"/>
  <c r="Q4705" i="4" s="1"/>
  <c r="R4705" i="4" s="1"/>
  <c r="S4705" i="4" s="1"/>
  <c r="T4705" i="4" s="1"/>
  <c r="P4715" i="4"/>
  <c r="Q4715" i="4" s="1"/>
  <c r="R4715" i="4" s="1"/>
  <c r="S4715" i="4" s="1"/>
  <c r="T4715" i="4" s="1"/>
  <c r="P4721" i="4"/>
  <c r="Q4721" i="4" s="1"/>
  <c r="R4721" i="4" s="1"/>
  <c r="S4721" i="4" s="1"/>
  <c r="T4721" i="4" s="1"/>
  <c r="P4727" i="4"/>
  <c r="Q4727" i="4" s="1"/>
  <c r="R4727" i="4" s="1"/>
  <c r="S4727" i="4" s="1"/>
  <c r="T4727" i="4" s="1"/>
  <c r="P4732" i="4"/>
  <c r="Q4732" i="4" s="1"/>
  <c r="R4732" i="4" s="1"/>
  <c r="S4732" i="4" s="1"/>
  <c r="T4732" i="4" s="1"/>
  <c r="P4743" i="4"/>
  <c r="Q4743" i="4" s="1"/>
  <c r="R4743" i="4" s="1"/>
  <c r="S4743" i="4" s="1"/>
  <c r="T4743" i="4" s="1"/>
  <c r="P4752" i="4"/>
  <c r="Q4752" i="4" s="1"/>
  <c r="R4752" i="4" s="1"/>
  <c r="S4752" i="4" s="1"/>
  <c r="T4752" i="4" s="1"/>
  <c r="P4757" i="4"/>
  <c r="Q4757" i="4" s="1"/>
  <c r="R4757" i="4" s="1"/>
  <c r="S4757" i="4" s="1"/>
  <c r="T4757" i="4" s="1"/>
  <c r="P4778" i="4"/>
  <c r="Q4778" i="4" s="1"/>
  <c r="R4778" i="4" s="1"/>
  <c r="S4778" i="4" s="1"/>
  <c r="T4778" i="4" s="1"/>
  <c r="P4790" i="4"/>
  <c r="Q4790" i="4" s="1"/>
  <c r="R4790" i="4" s="1"/>
  <c r="S4790" i="4" s="1"/>
  <c r="T4790" i="4" s="1"/>
  <c r="P4812" i="4"/>
  <c r="Q4812" i="4" s="1"/>
  <c r="R4812" i="4" s="1"/>
  <c r="S4812" i="4" s="1"/>
  <c r="T4812" i="4" s="1"/>
  <c r="P4818" i="4"/>
  <c r="Q4818" i="4" s="1"/>
  <c r="R4818" i="4" s="1"/>
  <c r="S4818" i="4" s="1"/>
  <c r="T4818" i="4" s="1"/>
  <c r="P4824" i="4"/>
  <c r="Q4824" i="4" s="1"/>
  <c r="R4824" i="4" s="1"/>
  <c r="S4824" i="4" s="1"/>
  <c r="T4824" i="4" s="1"/>
  <c r="P4838" i="4"/>
  <c r="Q4838" i="4" s="1"/>
  <c r="R4838" i="4" s="1"/>
  <c r="S4838" i="4" s="1"/>
  <c r="T4838" i="4" s="1"/>
  <c r="P4864" i="4"/>
  <c r="Q4864" i="4" s="1"/>
  <c r="R4864" i="4" s="1"/>
  <c r="S4864" i="4" s="1"/>
  <c r="T4864" i="4" s="1"/>
  <c r="P5134" i="4"/>
  <c r="Q5134" i="4" s="1"/>
  <c r="R5134" i="4" s="1"/>
  <c r="S5134" i="4" s="1"/>
  <c r="T5134" i="4" s="1"/>
  <c r="P5143" i="4"/>
  <c r="Q5143" i="4" s="1"/>
  <c r="R5143" i="4" s="1"/>
  <c r="S5143" i="4" s="1"/>
  <c r="T5143" i="4" s="1"/>
  <c r="P5148" i="4"/>
  <c r="Q5148" i="4" s="1"/>
  <c r="R5148" i="4" s="1"/>
  <c r="S5148" i="4" s="1"/>
  <c r="T5148" i="4" s="1"/>
  <c r="P5177" i="4"/>
  <c r="Q5177" i="4" s="1"/>
  <c r="R5177" i="4" s="1"/>
  <c r="S5177" i="4" s="1"/>
  <c r="T5177" i="4" s="1"/>
  <c r="P5199" i="4"/>
  <c r="Q5199" i="4" s="1"/>
  <c r="R5199" i="4" s="1"/>
  <c r="S5199" i="4" s="1"/>
  <c r="T5199" i="4" s="1"/>
  <c r="P5212" i="4"/>
  <c r="Q5212" i="4" s="1"/>
  <c r="R5212" i="4" s="1"/>
  <c r="S5212" i="4" s="1"/>
  <c r="T5212" i="4" s="1"/>
  <c r="P5222" i="4"/>
  <c r="Q5222" i="4" s="1"/>
  <c r="R5222" i="4" s="1"/>
  <c r="S5222" i="4" s="1"/>
  <c r="T5222" i="4" s="1"/>
  <c r="P5235" i="4"/>
  <c r="Q5235" i="4" s="1"/>
  <c r="R5235" i="4" s="1"/>
  <c r="S5235" i="4" s="1"/>
  <c r="T5235" i="4" s="1"/>
  <c r="P5245" i="4"/>
  <c r="Q5245" i="4" s="1"/>
  <c r="R5245" i="4" s="1"/>
  <c r="S5245" i="4" s="1"/>
  <c r="T5245" i="4" s="1"/>
  <c r="P5272" i="4"/>
  <c r="Q5272" i="4" s="1"/>
  <c r="R5272" i="4" s="1"/>
  <c r="S5272" i="4" s="1"/>
  <c r="T5272" i="4" s="1"/>
  <c r="P5305" i="4"/>
  <c r="Q5305" i="4" s="1"/>
  <c r="R5305" i="4" s="1"/>
  <c r="S5305" i="4" s="1"/>
  <c r="T5305" i="4" s="1"/>
  <c r="P5312" i="4"/>
  <c r="Q5312" i="4" s="1"/>
  <c r="R5312" i="4" s="1"/>
  <c r="S5312" i="4" s="1"/>
  <c r="T5312" i="4" s="1"/>
  <c r="P5320" i="4"/>
  <c r="Q5320" i="4" s="1"/>
  <c r="R5320" i="4" s="1"/>
  <c r="S5320" i="4" s="1"/>
  <c r="T5320" i="4" s="1"/>
  <c r="P5327" i="4"/>
  <c r="Q5327" i="4" s="1"/>
  <c r="R5327" i="4" s="1"/>
  <c r="S5327" i="4" s="1"/>
  <c r="T5327" i="4" s="1"/>
  <c r="P5339" i="4"/>
  <c r="Q5339" i="4" s="1"/>
  <c r="R5339" i="4" s="1"/>
  <c r="S5339" i="4" s="1"/>
  <c r="T5339" i="4" s="1"/>
  <c r="P5346" i="4"/>
  <c r="Q5346" i="4" s="1"/>
  <c r="R5346" i="4" s="1"/>
  <c r="S5346" i="4" s="1"/>
  <c r="T5346" i="4" s="1"/>
  <c r="P5588" i="4"/>
  <c r="Q5588" i="4" s="1"/>
  <c r="R5588" i="4" s="1"/>
  <c r="S5588" i="4" s="1"/>
  <c r="T5588" i="4" s="1"/>
  <c r="P5596" i="4"/>
  <c r="Q5596" i="4" s="1"/>
  <c r="R5596" i="4" s="1"/>
  <c r="S5596" i="4" s="1"/>
  <c r="T5596" i="4" s="1"/>
  <c r="P5610" i="4"/>
  <c r="Q5610" i="4" s="1"/>
  <c r="R5610" i="4" s="1"/>
  <c r="S5610" i="4" s="1"/>
  <c r="T5610" i="4" s="1"/>
  <c r="P5615" i="4"/>
  <c r="Q5615" i="4" s="1"/>
  <c r="R5615" i="4" s="1"/>
  <c r="S5615" i="4" s="1"/>
  <c r="T5615" i="4" s="1"/>
  <c r="P5623" i="4"/>
  <c r="Q5623" i="4" s="1"/>
  <c r="R5623" i="4" s="1"/>
  <c r="S5623" i="4" s="1"/>
  <c r="T5623" i="4" s="1"/>
  <c r="P5632" i="4"/>
  <c r="Q5632" i="4" s="1"/>
  <c r="R5632" i="4" s="1"/>
  <c r="S5632" i="4" s="1"/>
  <c r="T5632" i="4" s="1"/>
  <c r="P5657" i="4"/>
  <c r="Q5657" i="4" s="1"/>
  <c r="R5657" i="4" s="1"/>
  <c r="S5657" i="4" s="1"/>
  <c r="T5657" i="4" s="1"/>
  <c r="P5663" i="4"/>
  <c r="Q5663" i="4" s="1"/>
  <c r="R5663" i="4" s="1"/>
  <c r="S5663" i="4" s="1"/>
  <c r="T5663" i="4" s="1"/>
  <c r="P5670" i="4"/>
  <c r="Q5670" i="4" s="1"/>
  <c r="R5670" i="4" s="1"/>
  <c r="S5670" i="4" s="1"/>
  <c r="T5670" i="4" s="1"/>
  <c r="P5678" i="4"/>
  <c r="Q5678" i="4" s="1"/>
  <c r="R5678" i="4" s="1"/>
  <c r="S5678" i="4" s="1"/>
  <c r="T5678" i="4" s="1"/>
  <c r="P5688" i="4"/>
  <c r="Q5688" i="4" s="1"/>
  <c r="R5688" i="4" s="1"/>
  <c r="S5688" i="4" s="1"/>
  <c r="T5688" i="4" s="1"/>
  <c r="P5694" i="4"/>
  <c r="Q5694" i="4" s="1"/>
  <c r="R5694" i="4" s="1"/>
  <c r="S5694" i="4" s="1"/>
  <c r="T5694" i="4" s="1"/>
  <c r="P5703" i="4"/>
  <c r="Q5703" i="4" s="1"/>
  <c r="R5703" i="4" s="1"/>
  <c r="S5703" i="4" s="1"/>
  <c r="T5703" i="4" s="1"/>
  <c r="P5711" i="4"/>
  <c r="Q5711" i="4" s="1"/>
  <c r="R5711" i="4" s="1"/>
  <c r="S5711" i="4" s="1"/>
  <c r="T5711" i="4" s="1"/>
  <c r="P5742" i="4"/>
  <c r="Q5742" i="4" s="1"/>
  <c r="R5742" i="4" s="1"/>
  <c r="S5742" i="4" s="1"/>
  <c r="T5742" i="4" s="1"/>
  <c r="P5760" i="4"/>
  <c r="Q5760" i="4" s="1"/>
  <c r="R5760" i="4" s="1"/>
  <c r="S5760" i="4" s="1"/>
  <c r="T5760" i="4" s="1"/>
  <c r="P5766" i="4"/>
  <c r="Q5766" i="4" s="1"/>
  <c r="R5766" i="4" s="1"/>
  <c r="S5766" i="4" s="1"/>
  <c r="T5766" i="4" s="1"/>
  <c r="P5771" i="4"/>
  <c r="Q5771" i="4" s="1"/>
  <c r="R5771" i="4" s="1"/>
  <c r="S5771" i="4" s="1"/>
  <c r="T5771" i="4" s="1"/>
  <c r="P5791" i="4"/>
  <c r="Q5791" i="4" s="1"/>
  <c r="R5791" i="4" s="1"/>
  <c r="S5791" i="4" s="1"/>
  <c r="T5791" i="4" s="1"/>
  <c r="P5800" i="4"/>
  <c r="Q5800" i="4" s="1"/>
  <c r="R5800" i="4" s="1"/>
  <c r="S5800" i="4" s="1"/>
  <c r="T5800" i="4" s="1"/>
  <c r="P5806" i="4"/>
  <c r="Q5806" i="4" s="1"/>
  <c r="R5806" i="4" s="1"/>
  <c r="S5806" i="4" s="1"/>
  <c r="T5806" i="4" s="1"/>
  <c r="P5815" i="4"/>
  <c r="Q5815" i="4" s="1"/>
  <c r="R5815" i="4" s="1"/>
  <c r="S5815" i="4" s="1"/>
  <c r="T5815" i="4" s="1"/>
  <c r="P5821" i="4"/>
  <c r="Q5821" i="4" s="1"/>
  <c r="R5821" i="4" s="1"/>
  <c r="S5821" i="4" s="1"/>
  <c r="T5821" i="4" s="1"/>
  <c r="P5833" i="4"/>
  <c r="Q5833" i="4" s="1"/>
  <c r="R5833" i="4" s="1"/>
  <c r="S5833" i="4" s="1"/>
  <c r="T5833" i="4" s="1"/>
  <c r="P5840" i="4"/>
  <c r="Q5840" i="4" s="1"/>
  <c r="R5840" i="4" s="1"/>
  <c r="S5840" i="4" s="1"/>
  <c r="T5840" i="4" s="1"/>
  <c r="P5852" i="4"/>
  <c r="Q5852" i="4" s="1"/>
  <c r="R5852" i="4" s="1"/>
  <c r="S5852" i="4" s="1"/>
  <c r="T5852" i="4" s="1"/>
  <c r="P5870" i="4"/>
  <c r="Q5870" i="4" s="1"/>
  <c r="R5870" i="4" s="1"/>
  <c r="S5870" i="4" s="1"/>
  <c r="T5870" i="4" s="1"/>
  <c r="P6058" i="4"/>
  <c r="Q6058" i="4" s="1"/>
  <c r="R6058" i="4" s="1"/>
  <c r="S6058" i="4" s="1"/>
  <c r="T6058" i="4" s="1"/>
  <c r="P6073" i="4"/>
  <c r="Q6073" i="4" s="1"/>
  <c r="R6073" i="4" s="1"/>
  <c r="S6073" i="4" s="1"/>
  <c r="T6073" i="4" s="1"/>
  <c r="P6095" i="4"/>
  <c r="Q6095" i="4" s="1"/>
  <c r="R6095" i="4" s="1"/>
  <c r="S6095" i="4" s="1"/>
  <c r="T6095" i="4" s="1"/>
  <c r="P6102" i="4"/>
  <c r="Q6102" i="4" s="1"/>
  <c r="R6102" i="4" s="1"/>
  <c r="S6102" i="4" s="1"/>
  <c r="T6102" i="4" s="1"/>
  <c r="P6108" i="4"/>
  <c r="Q6108" i="4" s="1"/>
  <c r="R6108" i="4" s="1"/>
  <c r="S6108" i="4" s="1"/>
  <c r="T6108" i="4" s="1"/>
  <c r="P6114" i="4"/>
  <c r="Q6114" i="4" s="1"/>
  <c r="R6114" i="4" s="1"/>
  <c r="S6114" i="4" s="1"/>
  <c r="T6114" i="4" s="1"/>
  <c r="P6130" i="4"/>
  <c r="Q6130" i="4" s="1"/>
  <c r="R6130" i="4" s="1"/>
  <c r="S6130" i="4" s="1"/>
  <c r="T6130" i="4" s="1"/>
  <c r="P6144" i="4"/>
  <c r="Q6144" i="4" s="1"/>
  <c r="R6144" i="4" s="1"/>
  <c r="S6144" i="4" s="1"/>
  <c r="T6144" i="4" s="1"/>
  <c r="P6175" i="4"/>
  <c r="Q6175" i="4" s="1"/>
  <c r="R6175" i="4" s="1"/>
  <c r="S6175" i="4" s="1"/>
  <c r="T6175" i="4" s="1"/>
  <c r="P6188" i="4"/>
  <c r="Q6188" i="4" s="1"/>
  <c r="R6188" i="4" s="1"/>
  <c r="S6188" i="4" s="1"/>
  <c r="T6188" i="4" s="1"/>
  <c r="P6205" i="4"/>
  <c r="Q6205" i="4" s="1"/>
  <c r="R6205" i="4" s="1"/>
  <c r="S6205" i="4" s="1"/>
  <c r="T6205" i="4" s="1"/>
  <c r="P6212" i="4"/>
  <c r="Q6212" i="4" s="1"/>
  <c r="R6212" i="4" s="1"/>
  <c r="S6212" i="4" s="1"/>
  <c r="T6212" i="4" s="1"/>
  <c r="P6218" i="4"/>
  <c r="Q6218" i="4" s="1"/>
  <c r="R6218" i="4" s="1"/>
  <c r="S6218" i="4" s="1"/>
  <c r="T6218" i="4" s="1"/>
  <c r="P6224" i="4"/>
  <c r="Q6224" i="4" s="1"/>
  <c r="R6224" i="4" s="1"/>
  <c r="S6224" i="4" s="1"/>
  <c r="T6224" i="4" s="1"/>
  <c r="P6230" i="4"/>
  <c r="Q6230" i="4" s="1"/>
  <c r="R6230" i="4" s="1"/>
  <c r="S6230" i="4" s="1"/>
  <c r="T6230" i="4" s="1"/>
  <c r="P6237" i="4"/>
  <c r="Q6237" i="4" s="1"/>
  <c r="R6237" i="4" s="1"/>
  <c r="S6237" i="4" s="1"/>
  <c r="T6237" i="4" s="1"/>
  <c r="P6243" i="4"/>
  <c r="Q6243" i="4" s="1"/>
  <c r="R6243" i="4" s="1"/>
  <c r="S6243" i="4" s="1"/>
  <c r="T6243" i="4" s="1"/>
  <c r="P6249" i="4"/>
  <c r="Q6249" i="4" s="1"/>
  <c r="R6249" i="4" s="1"/>
  <c r="S6249" i="4" s="1"/>
  <c r="T6249" i="4" s="1"/>
  <c r="P6255" i="4"/>
  <c r="Q6255" i="4" s="1"/>
  <c r="R6255" i="4" s="1"/>
  <c r="S6255" i="4" s="1"/>
  <c r="T6255" i="4" s="1"/>
  <c r="P6258" i="4"/>
  <c r="Q6258" i="4" s="1"/>
  <c r="R6258" i="4" s="1"/>
  <c r="S6258" i="4" s="1"/>
  <c r="T6258" i="4" s="1"/>
  <c r="P6266" i="4"/>
  <c r="Q6266" i="4" s="1"/>
  <c r="R6266" i="4" s="1"/>
  <c r="S6266" i="4" s="1"/>
  <c r="T6266" i="4" s="1"/>
  <c r="P6278" i="4"/>
  <c r="Q6278" i="4" s="1"/>
  <c r="R6278" i="4" s="1"/>
  <c r="S6278" i="4" s="1"/>
  <c r="T6278" i="4" s="1"/>
  <c r="P6294" i="4"/>
  <c r="Q6294" i="4" s="1"/>
  <c r="R6294" i="4" s="1"/>
  <c r="S6294" i="4" s="1"/>
  <c r="T6294" i="4" s="1"/>
  <c r="P6501" i="4"/>
  <c r="Q6501" i="4" s="1"/>
  <c r="R6501" i="4" s="1"/>
  <c r="S6501" i="4" s="1"/>
  <c r="T6501" i="4" s="1"/>
  <c r="P6510" i="4"/>
  <c r="Q6510" i="4" s="1"/>
  <c r="R6510" i="4" s="1"/>
  <c r="S6510" i="4" s="1"/>
  <c r="T6510" i="4" s="1"/>
  <c r="P6515" i="4"/>
  <c r="Q6515" i="4" s="1"/>
  <c r="R6515" i="4" s="1"/>
  <c r="S6515" i="4" s="1"/>
  <c r="T6515" i="4" s="1"/>
  <c r="P6536" i="4"/>
  <c r="Q6536" i="4" s="1"/>
  <c r="R6536" i="4" s="1"/>
  <c r="S6536" i="4" s="1"/>
  <c r="T6536" i="4" s="1"/>
  <c r="P6542" i="4"/>
  <c r="Q6542" i="4" s="1"/>
  <c r="R6542" i="4" s="1"/>
  <c r="S6542" i="4" s="1"/>
  <c r="T6542" i="4" s="1"/>
  <c r="P6547" i="4"/>
  <c r="Q6547" i="4" s="1"/>
  <c r="R6547" i="4" s="1"/>
  <c r="S6547" i="4" s="1"/>
  <c r="T6547" i="4" s="1"/>
  <c r="P6553" i="4"/>
  <c r="Q6553" i="4" s="1"/>
  <c r="R6553" i="4" s="1"/>
  <c r="S6553" i="4" s="1"/>
  <c r="T6553" i="4" s="1"/>
  <c r="P6559" i="4"/>
  <c r="Q6559" i="4" s="1"/>
  <c r="R6559" i="4" s="1"/>
  <c r="S6559" i="4" s="1"/>
  <c r="T6559" i="4" s="1"/>
  <c r="P6565" i="4"/>
  <c r="Q6565" i="4" s="1"/>
  <c r="R6565" i="4" s="1"/>
  <c r="S6565" i="4" s="1"/>
  <c r="T6565" i="4" s="1"/>
  <c r="P6574" i="4"/>
  <c r="Q6574" i="4" s="1"/>
  <c r="R6574" i="4" s="1"/>
  <c r="S6574" i="4" s="1"/>
  <c r="T6574" i="4" s="1"/>
  <c r="P6602" i="4"/>
  <c r="Q6602" i="4" s="1"/>
  <c r="R6602" i="4" s="1"/>
  <c r="S6602" i="4" s="1"/>
  <c r="T6602" i="4" s="1"/>
  <c r="P6613" i="4"/>
  <c r="Q6613" i="4" s="1"/>
  <c r="R6613" i="4" s="1"/>
  <c r="S6613" i="4" s="1"/>
  <c r="T6613" i="4" s="1"/>
  <c r="P6649" i="4"/>
  <c r="Q6649" i="4" s="1"/>
  <c r="R6649" i="4" s="1"/>
  <c r="S6649" i="4" s="1"/>
  <c r="T6649" i="4" s="1"/>
  <c r="P6657" i="4"/>
  <c r="Q6657" i="4" s="1"/>
  <c r="R6657" i="4" s="1"/>
  <c r="S6657" i="4" s="1"/>
  <c r="T6657" i="4" s="1"/>
  <c r="P6664" i="4"/>
  <c r="Q6664" i="4" s="1"/>
  <c r="R6664" i="4" s="1"/>
  <c r="S6664" i="4" s="1"/>
  <c r="T6664" i="4" s="1"/>
  <c r="P6670" i="4"/>
  <c r="Q6670" i="4" s="1"/>
  <c r="R6670" i="4" s="1"/>
  <c r="S6670" i="4" s="1"/>
  <c r="T6670" i="4" s="1"/>
  <c r="P6677" i="4"/>
  <c r="Q6677" i="4" s="1"/>
  <c r="R6677" i="4" s="1"/>
  <c r="S6677" i="4" s="1"/>
  <c r="T6677" i="4" s="1"/>
  <c r="P6686" i="4"/>
  <c r="Q6686" i="4" s="1"/>
  <c r="R6686" i="4" s="1"/>
  <c r="S6686" i="4" s="1"/>
  <c r="T6686" i="4" s="1"/>
  <c r="P6691" i="4"/>
  <c r="Q6691" i="4" s="1"/>
  <c r="R6691" i="4" s="1"/>
  <c r="S6691" i="4" s="1"/>
  <c r="T6691" i="4" s="1"/>
  <c r="P6709" i="4"/>
  <c r="Q6709" i="4" s="1"/>
  <c r="R6709" i="4" s="1"/>
  <c r="S6709" i="4" s="1"/>
  <c r="T6709" i="4" s="1"/>
  <c r="P6722" i="4"/>
  <c r="Q6722" i="4" s="1"/>
  <c r="R6722" i="4" s="1"/>
  <c r="S6722" i="4" s="1"/>
  <c r="T6722" i="4" s="1"/>
  <c r="P6733" i="4"/>
  <c r="Q6733" i="4" s="1"/>
  <c r="R6733" i="4" s="1"/>
  <c r="S6733" i="4" s="1"/>
  <c r="T6733" i="4" s="1"/>
  <c r="P6749" i="4"/>
  <c r="Q6749" i="4" s="1"/>
  <c r="R6749" i="4" s="1"/>
  <c r="S6749" i="4" s="1"/>
  <c r="T6749" i="4" s="1"/>
  <c r="P6754" i="4"/>
  <c r="Q6754" i="4" s="1"/>
  <c r="R6754" i="4" s="1"/>
  <c r="S6754" i="4" s="1"/>
  <c r="T6754" i="4" s="1"/>
  <c r="P6769" i="4"/>
  <c r="Q6769" i="4" s="1"/>
  <c r="R6769" i="4" s="1"/>
  <c r="S6769" i="4" s="1"/>
  <c r="T6769" i="4" s="1"/>
  <c r="P6775" i="4"/>
  <c r="Q6775" i="4" s="1"/>
  <c r="R6775" i="4" s="1"/>
  <c r="S6775" i="4" s="1"/>
  <c r="T6775" i="4" s="1"/>
  <c r="P6780" i="4"/>
  <c r="Q6780" i="4" s="1"/>
  <c r="R6780" i="4" s="1"/>
  <c r="S6780" i="4" s="1"/>
  <c r="T6780" i="4" s="1"/>
  <c r="P6787" i="4"/>
  <c r="Q6787" i="4" s="1"/>
  <c r="R6787" i="4" s="1"/>
  <c r="S6787" i="4" s="1"/>
  <c r="T6787" i="4" s="1"/>
  <c r="P6959" i="4"/>
  <c r="Q6959" i="4" s="1"/>
  <c r="R6959" i="4" s="1"/>
  <c r="S6959" i="4" s="1"/>
  <c r="T6959" i="4" s="1"/>
  <c r="P6966" i="4"/>
  <c r="Q6966" i="4" s="1"/>
  <c r="R6966" i="4" s="1"/>
  <c r="S6966" i="4" s="1"/>
  <c r="T6966" i="4" s="1"/>
  <c r="P6972" i="4"/>
  <c r="Q6972" i="4" s="1"/>
  <c r="R6972" i="4" s="1"/>
  <c r="S6972" i="4" s="1"/>
  <c r="T6972" i="4" s="1"/>
  <c r="P6980" i="4"/>
  <c r="Q6980" i="4" s="1"/>
  <c r="R6980" i="4" s="1"/>
  <c r="S6980" i="4" s="1"/>
  <c r="T6980" i="4" s="1"/>
  <c r="P6991" i="4"/>
  <c r="Q6991" i="4" s="1"/>
  <c r="R6991" i="4" s="1"/>
  <c r="S6991" i="4" s="1"/>
  <c r="T6991" i="4" s="1"/>
  <c r="P7003" i="4"/>
  <c r="Q7003" i="4" s="1"/>
  <c r="R7003" i="4" s="1"/>
  <c r="S7003" i="4" s="1"/>
  <c r="T7003" i="4" s="1"/>
  <c r="P7009" i="4"/>
  <c r="Q7009" i="4" s="1"/>
  <c r="R7009" i="4" s="1"/>
  <c r="S7009" i="4" s="1"/>
  <c r="T7009" i="4" s="1"/>
  <c r="P7015" i="4"/>
  <c r="Q7015" i="4" s="1"/>
  <c r="R7015" i="4" s="1"/>
  <c r="S7015" i="4" s="1"/>
  <c r="T7015" i="4" s="1"/>
  <c r="P7034" i="4"/>
  <c r="Q7034" i="4" s="1"/>
  <c r="R7034" i="4" s="1"/>
  <c r="S7034" i="4" s="1"/>
  <c r="T7034" i="4" s="1"/>
  <c r="P7040" i="4"/>
  <c r="Q7040" i="4" s="1"/>
  <c r="R7040" i="4" s="1"/>
  <c r="S7040" i="4" s="1"/>
  <c r="T7040" i="4" s="1"/>
  <c r="P7053" i="4"/>
  <c r="Q7053" i="4" s="1"/>
  <c r="R7053" i="4" s="1"/>
  <c r="S7053" i="4" s="1"/>
  <c r="T7053" i="4" s="1"/>
  <c r="P7059" i="4"/>
  <c r="Q7059" i="4" s="1"/>
  <c r="R7059" i="4" s="1"/>
  <c r="S7059" i="4" s="1"/>
  <c r="T7059" i="4" s="1"/>
  <c r="P7064" i="4"/>
  <c r="Q7064" i="4" s="1"/>
  <c r="R7064" i="4" s="1"/>
  <c r="S7064" i="4" s="1"/>
  <c r="T7064" i="4" s="1"/>
  <c r="P7082" i="4"/>
  <c r="Q7082" i="4" s="1"/>
  <c r="R7082" i="4" s="1"/>
  <c r="S7082" i="4" s="1"/>
  <c r="T7082" i="4" s="1"/>
  <c r="P7087" i="4"/>
  <c r="Q7087" i="4" s="1"/>
  <c r="R7087" i="4" s="1"/>
  <c r="S7087" i="4" s="1"/>
  <c r="T7087" i="4" s="1"/>
  <c r="P7093" i="4"/>
  <c r="Q7093" i="4" s="1"/>
  <c r="R7093" i="4" s="1"/>
  <c r="S7093" i="4" s="1"/>
  <c r="T7093" i="4" s="1"/>
  <c r="P7099" i="4"/>
  <c r="Q7099" i="4" s="1"/>
  <c r="R7099" i="4" s="1"/>
  <c r="S7099" i="4" s="1"/>
  <c r="T7099" i="4" s="1"/>
  <c r="P7108" i="4"/>
  <c r="Q7108" i="4" s="1"/>
  <c r="R7108" i="4" s="1"/>
  <c r="S7108" i="4" s="1"/>
  <c r="T7108" i="4" s="1"/>
  <c r="P7117" i="4"/>
  <c r="Q7117" i="4" s="1"/>
  <c r="R7117" i="4" s="1"/>
  <c r="S7117" i="4" s="1"/>
  <c r="T7117" i="4" s="1"/>
  <c r="P7122" i="4"/>
  <c r="Q7122" i="4" s="1"/>
  <c r="R7122" i="4" s="1"/>
  <c r="S7122" i="4" s="1"/>
  <c r="T7122" i="4" s="1"/>
  <c r="P7131" i="4"/>
  <c r="Q7131" i="4" s="1"/>
  <c r="R7131" i="4" s="1"/>
  <c r="S7131" i="4" s="1"/>
  <c r="T7131" i="4" s="1"/>
  <c r="P7137" i="4"/>
  <c r="Q7137" i="4" s="1"/>
  <c r="R7137" i="4" s="1"/>
  <c r="S7137" i="4" s="1"/>
  <c r="T7137" i="4" s="1"/>
  <c r="P7147" i="4"/>
  <c r="Q7147" i="4" s="1"/>
  <c r="R7147" i="4" s="1"/>
  <c r="S7147" i="4" s="1"/>
  <c r="T7147" i="4" s="1"/>
  <c r="P7165" i="4"/>
  <c r="Q7165" i="4" s="1"/>
  <c r="R7165" i="4" s="1"/>
  <c r="S7165" i="4" s="1"/>
  <c r="T7165" i="4" s="1"/>
  <c r="P7173" i="4"/>
  <c r="Q7173" i="4" s="1"/>
  <c r="R7173" i="4" s="1"/>
  <c r="S7173" i="4" s="1"/>
  <c r="T7173" i="4" s="1"/>
  <c r="P7189" i="4"/>
  <c r="Q7189" i="4" s="1"/>
  <c r="R7189" i="4" s="1"/>
  <c r="S7189" i="4" s="1"/>
  <c r="T7189" i="4" s="1"/>
  <c r="P7201" i="4"/>
  <c r="Q7201" i="4" s="1"/>
  <c r="R7201" i="4" s="1"/>
  <c r="S7201" i="4" s="1"/>
  <c r="T7201" i="4" s="1"/>
  <c r="P7206" i="4"/>
  <c r="Q7206" i="4" s="1"/>
  <c r="R7206" i="4" s="1"/>
  <c r="S7206" i="4" s="1"/>
  <c r="T7206" i="4" s="1"/>
  <c r="P7211" i="4"/>
  <c r="Q7211" i="4" s="1"/>
  <c r="R7211" i="4" s="1"/>
  <c r="S7211" i="4" s="1"/>
  <c r="T7211" i="4" s="1"/>
  <c r="P7216" i="4"/>
  <c r="Q7216" i="4" s="1"/>
  <c r="R7216" i="4" s="1"/>
  <c r="S7216" i="4" s="1"/>
  <c r="T7216" i="4" s="1"/>
  <c r="P7222" i="4"/>
  <c r="Q7222" i="4" s="1"/>
  <c r="R7222" i="4" s="1"/>
  <c r="S7222" i="4" s="1"/>
  <c r="T7222" i="4" s="1"/>
  <c r="P7230" i="4"/>
  <c r="Q7230" i="4" s="1"/>
  <c r="R7230" i="4" s="1"/>
  <c r="S7230" i="4" s="1"/>
  <c r="T7230" i="4" s="1"/>
  <c r="P7245" i="4"/>
  <c r="Q7245" i="4" s="1"/>
  <c r="R7245" i="4" s="1"/>
  <c r="S7245" i="4" s="1"/>
  <c r="T7245" i="4" s="1"/>
  <c r="P7250" i="4"/>
  <c r="Q7250" i="4" s="1"/>
  <c r="R7250" i="4" s="1"/>
  <c r="S7250" i="4" s="1"/>
  <c r="T7250" i="4" s="1"/>
  <c r="P7256" i="4"/>
  <c r="Q7256" i="4" s="1"/>
  <c r="R7256" i="4" s="1"/>
  <c r="S7256" i="4" s="1"/>
  <c r="T7256" i="4" s="1"/>
  <c r="P7261" i="4"/>
  <c r="Q7261" i="4" s="1"/>
  <c r="R7261" i="4" s="1"/>
  <c r="S7261" i="4" s="1"/>
  <c r="T7261" i="4" s="1"/>
  <c r="P7271" i="4"/>
  <c r="Q7271" i="4" s="1"/>
  <c r="R7271" i="4" s="1"/>
  <c r="S7271" i="4" s="1"/>
  <c r="T7271" i="4" s="1"/>
  <c r="P7280" i="4"/>
  <c r="Q7280" i="4" s="1"/>
  <c r="R7280" i="4" s="1"/>
  <c r="S7280" i="4" s="1"/>
  <c r="T7280" i="4" s="1"/>
  <c r="P7283" i="4"/>
  <c r="Q7283" i="4" s="1"/>
  <c r="R7283" i="4" s="1"/>
  <c r="S7283" i="4" s="1"/>
  <c r="T7283" i="4" s="1"/>
  <c r="P7289" i="4"/>
  <c r="Q7289" i="4" s="1"/>
  <c r="R7289" i="4" s="1"/>
  <c r="S7289" i="4" s="1"/>
  <c r="T7289" i="4" s="1"/>
  <c r="P7409" i="4"/>
  <c r="Q7409" i="4" s="1"/>
  <c r="R7409" i="4" s="1"/>
  <c r="S7409" i="4" s="1"/>
  <c r="T7409" i="4" s="1"/>
  <c r="P7416" i="4"/>
  <c r="Q7416" i="4" s="1"/>
  <c r="R7416" i="4" s="1"/>
  <c r="S7416" i="4" s="1"/>
  <c r="T7416" i="4" s="1"/>
  <c r="P7421" i="4"/>
  <c r="Q7421" i="4" s="1"/>
  <c r="R7421" i="4" s="1"/>
  <c r="S7421" i="4" s="1"/>
  <c r="T7421" i="4" s="1"/>
  <c r="P7426" i="4"/>
  <c r="Q7426" i="4" s="1"/>
  <c r="R7426" i="4" s="1"/>
  <c r="S7426" i="4" s="1"/>
  <c r="T7426" i="4" s="1"/>
  <c r="P7439" i="4"/>
  <c r="Q7439" i="4" s="1"/>
  <c r="R7439" i="4" s="1"/>
  <c r="S7439" i="4" s="1"/>
  <c r="T7439" i="4" s="1"/>
  <c r="P7451" i="4"/>
  <c r="Q7451" i="4" s="1"/>
  <c r="R7451" i="4" s="1"/>
  <c r="S7451" i="4" s="1"/>
  <c r="T7451" i="4" s="1"/>
  <c r="P7476" i="4"/>
  <c r="Q7476" i="4" s="1"/>
  <c r="R7476" i="4" s="1"/>
  <c r="S7476" i="4" s="1"/>
  <c r="T7476" i="4" s="1"/>
  <c r="P7480" i="4"/>
  <c r="Q7480" i="4" s="1"/>
  <c r="R7480" i="4" s="1"/>
  <c r="S7480" i="4" s="1"/>
  <c r="T7480" i="4" s="1"/>
  <c r="P7490" i="4"/>
  <c r="Q7490" i="4" s="1"/>
  <c r="R7490" i="4" s="1"/>
  <c r="S7490" i="4" s="1"/>
  <c r="T7490" i="4" s="1"/>
  <c r="P7497" i="4"/>
  <c r="Q7497" i="4" s="1"/>
  <c r="R7497" i="4" s="1"/>
  <c r="S7497" i="4" s="1"/>
  <c r="T7497" i="4" s="1"/>
  <c r="P7502" i="4"/>
  <c r="Q7502" i="4" s="1"/>
  <c r="R7502" i="4" s="1"/>
  <c r="S7502" i="4" s="1"/>
  <c r="T7502" i="4" s="1"/>
  <c r="P7507" i="4"/>
  <c r="Q7507" i="4" s="1"/>
  <c r="R7507" i="4" s="1"/>
  <c r="S7507" i="4" s="1"/>
  <c r="T7507" i="4" s="1"/>
  <c r="P7514" i="4"/>
  <c r="Q7514" i="4" s="1"/>
  <c r="R7514" i="4" s="1"/>
  <c r="S7514" i="4" s="1"/>
  <c r="T7514" i="4" s="1"/>
  <c r="P7519" i="4"/>
  <c r="Q7519" i="4" s="1"/>
  <c r="R7519" i="4" s="1"/>
  <c r="S7519" i="4" s="1"/>
  <c r="T7519" i="4" s="1"/>
  <c r="P7527" i="4"/>
  <c r="Q7527" i="4" s="1"/>
  <c r="R7527" i="4" s="1"/>
  <c r="S7527" i="4" s="1"/>
  <c r="T7527" i="4" s="1"/>
  <c r="P7537" i="4"/>
  <c r="Q7537" i="4" s="1"/>
  <c r="R7537" i="4" s="1"/>
  <c r="S7537" i="4" s="1"/>
  <c r="T7537" i="4" s="1"/>
  <c r="P7544" i="4"/>
  <c r="Q7544" i="4" s="1"/>
  <c r="R7544" i="4" s="1"/>
  <c r="S7544" i="4" s="1"/>
  <c r="T7544" i="4" s="1"/>
  <c r="P7549" i="4"/>
  <c r="Q7549" i="4" s="1"/>
  <c r="R7549" i="4" s="1"/>
  <c r="S7549" i="4" s="1"/>
  <c r="T7549" i="4" s="1"/>
  <c r="P7554" i="4"/>
  <c r="Q7554" i="4" s="1"/>
  <c r="R7554" i="4" s="1"/>
  <c r="S7554" i="4" s="1"/>
  <c r="T7554" i="4" s="1"/>
  <c r="P7562" i="4"/>
  <c r="Q7562" i="4" s="1"/>
  <c r="R7562" i="4" s="1"/>
  <c r="S7562" i="4" s="1"/>
  <c r="T7562" i="4" s="1"/>
  <c r="P7568" i="4"/>
  <c r="Q7568" i="4" s="1"/>
  <c r="R7568" i="4" s="1"/>
  <c r="S7568" i="4" s="1"/>
  <c r="T7568" i="4" s="1"/>
  <c r="P7573" i="4"/>
  <c r="Q7573" i="4" s="1"/>
  <c r="R7573" i="4" s="1"/>
  <c r="S7573" i="4" s="1"/>
  <c r="T7573" i="4" s="1"/>
  <c r="P7585" i="4"/>
  <c r="Q7585" i="4" s="1"/>
  <c r="R7585" i="4" s="1"/>
  <c r="S7585" i="4" s="1"/>
  <c r="T7585" i="4" s="1"/>
  <c r="P7598" i="4"/>
  <c r="Q7598" i="4" s="1"/>
  <c r="R7598" i="4" s="1"/>
  <c r="S7598" i="4" s="1"/>
  <c r="T7598" i="4" s="1"/>
  <c r="P7605" i="4"/>
  <c r="Q7605" i="4" s="1"/>
  <c r="R7605" i="4" s="1"/>
  <c r="S7605" i="4" s="1"/>
  <c r="T7605" i="4" s="1"/>
  <c r="P7610" i="4"/>
  <c r="Q7610" i="4" s="1"/>
  <c r="R7610" i="4" s="1"/>
  <c r="S7610" i="4" s="1"/>
  <c r="T7610" i="4" s="1"/>
  <c r="P7614" i="4"/>
  <c r="Q7614" i="4" s="1"/>
  <c r="R7614" i="4" s="1"/>
  <c r="S7614" i="4" s="1"/>
  <c r="T7614" i="4" s="1"/>
  <c r="P7621" i="4"/>
  <c r="Q7621" i="4" s="1"/>
  <c r="R7621" i="4" s="1"/>
  <c r="S7621" i="4" s="1"/>
  <c r="T7621" i="4" s="1"/>
  <c r="P7633" i="4"/>
  <c r="Q7633" i="4" s="1"/>
  <c r="R7633" i="4" s="1"/>
  <c r="S7633" i="4" s="1"/>
  <c r="T7633" i="4" s="1"/>
  <c r="P7641" i="4"/>
  <c r="Q7641" i="4" s="1"/>
  <c r="R7641" i="4" s="1"/>
  <c r="S7641" i="4" s="1"/>
  <c r="T7641" i="4" s="1"/>
  <c r="P7652" i="4"/>
  <c r="Q7652" i="4" s="1"/>
  <c r="R7652" i="4" s="1"/>
  <c r="S7652" i="4" s="1"/>
  <c r="T7652" i="4" s="1"/>
  <c r="P7659" i="4"/>
  <c r="Q7659" i="4" s="1"/>
  <c r="R7659" i="4" s="1"/>
  <c r="S7659" i="4" s="1"/>
  <c r="T7659" i="4" s="1"/>
  <c r="P7666" i="4"/>
  <c r="Q7666" i="4" s="1"/>
  <c r="R7666" i="4" s="1"/>
  <c r="S7666" i="4" s="1"/>
  <c r="T7666" i="4" s="1"/>
  <c r="P7670" i="4"/>
  <c r="Q7670" i="4" s="1"/>
  <c r="R7670" i="4" s="1"/>
  <c r="S7670" i="4" s="1"/>
  <c r="T7670" i="4" s="1"/>
  <c r="P7680" i="4"/>
  <c r="Q7680" i="4" s="1"/>
  <c r="R7680" i="4" s="1"/>
  <c r="S7680" i="4" s="1"/>
  <c r="T7680" i="4" s="1"/>
  <c r="P7684" i="4"/>
  <c r="Q7684" i="4" s="1"/>
  <c r="R7684" i="4" s="1"/>
  <c r="S7684" i="4" s="1"/>
  <c r="T7684" i="4" s="1"/>
  <c r="P7695" i="4"/>
  <c r="Q7695" i="4" s="1"/>
  <c r="R7695" i="4" s="1"/>
  <c r="S7695" i="4" s="1"/>
  <c r="T7695" i="4" s="1"/>
  <c r="P7699" i="4"/>
  <c r="Q7699" i="4" s="1"/>
  <c r="R7699" i="4" s="1"/>
  <c r="S7699" i="4" s="1"/>
  <c r="T7699" i="4" s="1"/>
  <c r="P7702" i="4"/>
  <c r="Q7702" i="4" s="1"/>
  <c r="R7702" i="4" s="1"/>
  <c r="S7702" i="4" s="1"/>
  <c r="T7702" i="4" s="1"/>
  <c r="P7706" i="4"/>
  <c r="Q7706" i="4" s="1"/>
  <c r="R7706" i="4" s="1"/>
  <c r="S7706" i="4" s="1"/>
  <c r="T7706" i="4" s="1"/>
  <c r="P7709" i="4"/>
  <c r="Q7709" i="4" s="1"/>
  <c r="R7709" i="4" s="1"/>
  <c r="S7709" i="4" s="1"/>
  <c r="T7709" i="4" s="1"/>
  <c r="P7716" i="4"/>
  <c r="Q7716" i="4" s="1"/>
  <c r="R7716" i="4" s="1"/>
  <c r="S7716" i="4" s="1"/>
  <c r="T7716" i="4" s="1"/>
  <c r="P7722" i="4"/>
  <c r="Q7722" i="4" s="1"/>
  <c r="R7722" i="4" s="1"/>
  <c r="S7722" i="4" s="1"/>
  <c r="T7722" i="4" s="1"/>
  <c r="P7733" i="4"/>
  <c r="Q7733" i="4" s="1"/>
  <c r="R7733" i="4" s="1"/>
  <c r="S7733" i="4" s="1"/>
  <c r="T7733" i="4" s="1"/>
  <c r="P7738" i="4"/>
  <c r="Q7738" i="4" s="1"/>
  <c r="R7738" i="4" s="1"/>
  <c r="S7738" i="4" s="1"/>
  <c r="T7738" i="4" s="1"/>
  <c r="P7741" i="4"/>
  <c r="Q7741" i="4" s="1"/>
  <c r="R7741" i="4" s="1"/>
  <c r="S7741" i="4" s="1"/>
  <c r="T7741" i="4" s="1"/>
  <c r="P7746" i="4"/>
  <c r="Q7746" i="4" s="1"/>
  <c r="R7746" i="4" s="1"/>
  <c r="S7746" i="4" s="1"/>
  <c r="T7746" i="4" s="1"/>
  <c r="P7759" i="4"/>
  <c r="Q7759" i="4" s="1"/>
  <c r="R7759" i="4" s="1"/>
  <c r="S7759" i="4" s="1"/>
  <c r="T7759" i="4" s="1"/>
  <c r="P7765" i="4"/>
  <c r="Q7765" i="4" s="1"/>
  <c r="R7765" i="4" s="1"/>
  <c r="S7765" i="4" s="1"/>
  <c r="T7765" i="4" s="1"/>
  <c r="P7771" i="4"/>
  <c r="Q7771" i="4" s="1"/>
  <c r="R7771" i="4" s="1"/>
  <c r="S7771" i="4" s="1"/>
  <c r="T7771" i="4" s="1"/>
  <c r="P7776" i="4"/>
  <c r="Q7776" i="4" s="1"/>
  <c r="R7776" i="4" s="1"/>
  <c r="S7776" i="4" s="1"/>
  <c r="T7776" i="4" s="1"/>
  <c r="P7780" i="4"/>
  <c r="Q7780" i="4" s="1"/>
  <c r="R7780" i="4" s="1"/>
  <c r="S7780" i="4" s="1"/>
  <c r="T7780" i="4" s="1"/>
  <c r="P7788" i="4"/>
  <c r="Q7788" i="4" s="1"/>
  <c r="R7788" i="4" s="1"/>
  <c r="S7788" i="4" s="1"/>
  <c r="T7788" i="4" s="1"/>
  <c r="P1877" i="4"/>
  <c r="Q1877" i="4" s="1"/>
  <c r="R1877" i="4" s="1"/>
  <c r="S1877" i="4" s="1"/>
  <c r="T1877" i="4" s="1"/>
  <c r="P2304" i="4"/>
  <c r="Q2304" i="4" s="1"/>
  <c r="R2304" i="4" s="1"/>
  <c r="S2304" i="4" s="1"/>
  <c r="T2304" i="4" s="1"/>
  <c r="P2330" i="4"/>
  <c r="Q2330" i="4" s="1"/>
  <c r="R2330" i="4" s="1"/>
  <c r="S2330" i="4" s="1"/>
  <c r="T2330" i="4" s="1"/>
  <c r="P2821" i="4"/>
  <c r="Q2821" i="4" s="1"/>
  <c r="R2821" i="4" s="1"/>
  <c r="S2821" i="4" s="1"/>
  <c r="T2821" i="4" s="1"/>
  <c r="P3252" i="4"/>
  <c r="Q3252" i="4" s="1"/>
  <c r="R3252" i="4" s="1"/>
  <c r="S3252" i="4" s="1"/>
  <c r="T3252" i="4" s="1"/>
  <c r="P3308" i="4"/>
  <c r="Q3308" i="4" s="1"/>
  <c r="R3308" i="4" s="1"/>
  <c r="S3308" i="4" s="1"/>
  <c r="T3308" i="4" s="1"/>
  <c r="P3713" i="4"/>
  <c r="Q3713" i="4" s="1"/>
  <c r="R3713" i="4" s="1"/>
  <c r="S3713" i="4" s="1"/>
  <c r="T3713" i="4" s="1"/>
  <c r="P3726" i="4"/>
  <c r="Q3726" i="4" s="1"/>
  <c r="R3726" i="4" s="1"/>
  <c r="S3726" i="4" s="1"/>
  <c r="T3726" i="4" s="1"/>
  <c r="P4202" i="4"/>
  <c r="Q4202" i="4" s="1"/>
  <c r="R4202" i="4" s="1"/>
  <c r="S4202" i="4" s="1"/>
  <c r="T4202" i="4" s="1"/>
  <c r="P4211" i="4"/>
  <c r="Q4211" i="4" s="1"/>
  <c r="R4211" i="4" s="1"/>
  <c r="S4211" i="4" s="1"/>
  <c r="T4211" i="4" s="1"/>
  <c r="P4239" i="4"/>
  <c r="Q4239" i="4" s="1"/>
  <c r="R4239" i="4" s="1"/>
  <c r="S4239" i="4" s="1"/>
  <c r="T4239" i="4" s="1"/>
  <c r="P4706" i="4"/>
  <c r="Q4706" i="4" s="1"/>
  <c r="R4706" i="4" s="1"/>
  <c r="S4706" i="4" s="1"/>
  <c r="T4706" i="4" s="1"/>
  <c r="P4713" i="4"/>
  <c r="Q4713" i="4" s="1"/>
  <c r="R4713" i="4" s="1"/>
  <c r="S4713" i="4" s="1"/>
  <c r="T4713" i="4" s="1"/>
  <c r="P4728" i="4"/>
  <c r="Q4728" i="4" s="1"/>
  <c r="R4728" i="4" s="1"/>
  <c r="S4728" i="4" s="1"/>
  <c r="T4728" i="4" s="1"/>
  <c r="P4756" i="4"/>
  <c r="Q4756" i="4" s="1"/>
  <c r="R4756" i="4" s="1"/>
  <c r="S4756" i="4" s="1"/>
  <c r="T4756" i="4" s="1"/>
  <c r="P4780" i="4"/>
  <c r="Q4780" i="4" s="1"/>
  <c r="R4780" i="4" s="1"/>
  <c r="S4780" i="4" s="1"/>
  <c r="T4780" i="4" s="1"/>
  <c r="P4799" i="4"/>
  <c r="Q4799" i="4" s="1"/>
  <c r="R4799" i="4" s="1"/>
  <c r="S4799" i="4" s="1"/>
  <c r="T4799" i="4" s="1"/>
  <c r="P4806" i="4"/>
  <c r="Q4806" i="4" s="1"/>
  <c r="R4806" i="4" s="1"/>
  <c r="S4806" i="4" s="1"/>
  <c r="T4806" i="4" s="1"/>
  <c r="P4814" i="4"/>
  <c r="Q4814" i="4" s="1"/>
  <c r="R4814" i="4" s="1"/>
  <c r="S4814" i="4" s="1"/>
  <c r="T4814" i="4" s="1"/>
  <c r="P4826" i="4"/>
  <c r="Q4826" i="4" s="1"/>
  <c r="R4826" i="4" s="1"/>
  <c r="S4826" i="4" s="1"/>
  <c r="T4826" i="4" s="1"/>
  <c r="P4831" i="4"/>
  <c r="Q4831" i="4" s="1"/>
  <c r="R4831" i="4" s="1"/>
  <c r="S4831" i="4" s="1"/>
  <c r="T4831" i="4" s="1"/>
  <c r="P4842" i="4"/>
  <c r="Q4842" i="4" s="1"/>
  <c r="R4842" i="4" s="1"/>
  <c r="S4842" i="4" s="1"/>
  <c r="T4842" i="4" s="1"/>
  <c r="P5136" i="4"/>
  <c r="Q5136" i="4" s="1"/>
  <c r="R5136" i="4" s="1"/>
  <c r="S5136" i="4" s="1"/>
  <c r="T5136" i="4" s="1"/>
  <c r="P5141" i="4"/>
  <c r="Q5141" i="4" s="1"/>
  <c r="R5141" i="4" s="1"/>
  <c r="S5141" i="4" s="1"/>
  <c r="T5141" i="4" s="1"/>
  <c r="P5161" i="4"/>
  <c r="Q5161" i="4" s="1"/>
  <c r="R5161" i="4" s="1"/>
  <c r="S5161" i="4" s="1"/>
  <c r="T5161" i="4" s="1"/>
  <c r="P5168" i="4"/>
  <c r="Q5168" i="4" s="1"/>
  <c r="R5168" i="4" s="1"/>
  <c r="S5168" i="4" s="1"/>
  <c r="T5168" i="4" s="1"/>
  <c r="P5175" i="4"/>
  <c r="Q5175" i="4" s="1"/>
  <c r="R5175" i="4" s="1"/>
  <c r="S5175" i="4" s="1"/>
  <c r="T5175" i="4" s="1"/>
  <c r="P5196" i="4"/>
  <c r="Q5196" i="4" s="1"/>
  <c r="R5196" i="4" s="1"/>
  <c r="S5196" i="4" s="1"/>
  <c r="T5196" i="4" s="1"/>
  <c r="P5203" i="4"/>
  <c r="Q5203" i="4" s="1"/>
  <c r="R5203" i="4" s="1"/>
  <c r="S5203" i="4" s="1"/>
  <c r="T5203" i="4" s="1"/>
  <c r="P5218" i="4"/>
  <c r="Q5218" i="4" s="1"/>
  <c r="R5218" i="4" s="1"/>
  <c r="S5218" i="4" s="1"/>
  <c r="T5218" i="4" s="1"/>
  <c r="P5231" i="4"/>
  <c r="Q5231" i="4" s="1"/>
  <c r="R5231" i="4" s="1"/>
  <c r="S5231" i="4" s="1"/>
  <c r="T5231" i="4" s="1"/>
  <c r="P5263" i="4"/>
  <c r="Q5263" i="4" s="1"/>
  <c r="R5263" i="4" s="1"/>
  <c r="S5263" i="4" s="1"/>
  <c r="T5263" i="4" s="1"/>
  <c r="P5271" i="4"/>
  <c r="Q5271" i="4" s="1"/>
  <c r="R5271" i="4" s="1"/>
  <c r="S5271" i="4" s="1"/>
  <c r="T5271" i="4" s="1"/>
  <c r="P5298" i="4"/>
  <c r="Q5298" i="4" s="1"/>
  <c r="R5298" i="4" s="1"/>
  <c r="S5298" i="4" s="1"/>
  <c r="T5298" i="4" s="1"/>
  <c r="P5308" i="4"/>
  <c r="Q5308" i="4" s="1"/>
  <c r="R5308" i="4" s="1"/>
  <c r="S5308" i="4" s="1"/>
  <c r="T5308" i="4" s="1"/>
  <c r="P5326" i="4"/>
  <c r="Q5326" i="4" s="1"/>
  <c r="R5326" i="4" s="1"/>
  <c r="S5326" i="4" s="1"/>
  <c r="T5326" i="4" s="1"/>
  <c r="P5626" i="4"/>
  <c r="Q5626" i="4" s="1"/>
  <c r="R5626" i="4" s="1"/>
  <c r="S5626" i="4" s="1"/>
  <c r="T5626" i="4" s="1"/>
  <c r="P5642" i="4"/>
  <c r="Q5642" i="4" s="1"/>
  <c r="R5642" i="4" s="1"/>
  <c r="S5642" i="4" s="1"/>
  <c r="T5642" i="4" s="1"/>
  <c r="P5655" i="4"/>
  <c r="Q5655" i="4" s="1"/>
  <c r="R5655" i="4" s="1"/>
  <c r="S5655" i="4" s="1"/>
  <c r="T5655" i="4" s="1"/>
  <c r="P5669" i="4"/>
  <c r="Q5669" i="4" s="1"/>
  <c r="R5669" i="4" s="1"/>
  <c r="S5669" i="4" s="1"/>
  <c r="T5669" i="4" s="1"/>
  <c r="P5677" i="4"/>
  <c r="Q5677" i="4" s="1"/>
  <c r="R5677" i="4" s="1"/>
  <c r="S5677" i="4" s="1"/>
  <c r="T5677" i="4" s="1"/>
  <c r="P5699" i="4"/>
  <c r="Q5699" i="4" s="1"/>
  <c r="R5699" i="4" s="1"/>
  <c r="S5699" i="4" s="1"/>
  <c r="T5699" i="4" s="1"/>
  <c r="P5708" i="4"/>
  <c r="Q5708" i="4" s="1"/>
  <c r="R5708" i="4" s="1"/>
  <c r="S5708" i="4" s="1"/>
  <c r="T5708" i="4" s="1"/>
  <c r="P5777" i="4"/>
  <c r="Q5777" i="4" s="1"/>
  <c r="R5777" i="4" s="1"/>
  <c r="S5777" i="4" s="1"/>
  <c r="T5777" i="4" s="1"/>
  <c r="P5788" i="4"/>
  <c r="Q5788" i="4" s="1"/>
  <c r="R5788" i="4" s="1"/>
  <c r="S5788" i="4" s="1"/>
  <c r="T5788" i="4" s="1"/>
  <c r="P5805" i="4"/>
  <c r="Q5805" i="4" s="1"/>
  <c r="R5805" i="4" s="1"/>
  <c r="S5805" i="4" s="1"/>
  <c r="T5805" i="4" s="1"/>
  <c r="P5811" i="4"/>
  <c r="Q5811" i="4" s="1"/>
  <c r="R5811" i="4" s="1"/>
  <c r="S5811" i="4" s="1"/>
  <c r="T5811" i="4" s="1"/>
  <c r="P5818" i="4"/>
  <c r="Q5818" i="4" s="1"/>
  <c r="R5818" i="4" s="1"/>
  <c r="S5818" i="4" s="1"/>
  <c r="T5818" i="4" s="1"/>
  <c r="P5843" i="4"/>
  <c r="Q5843" i="4" s="1"/>
  <c r="R5843" i="4" s="1"/>
  <c r="S5843" i="4" s="1"/>
  <c r="T5843" i="4" s="1"/>
  <c r="P5850" i="4"/>
  <c r="Q5850" i="4" s="1"/>
  <c r="R5850" i="4" s="1"/>
  <c r="S5850" i="4" s="1"/>
  <c r="T5850" i="4" s="1"/>
  <c r="P5855" i="4"/>
  <c r="Q5855" i="4" s="1"/>
  <c r="R5855" i="4" s="1"/>
  <c r="S5855" i="4" s="1"/>
  <c r="T5855" i="4" s="1"/>
  <c r="P6044" i="4"/>
  <c r="Q6044" i="4" s="1"/>
  <c r="R6044" i="4" s="1"/>
  <c r="S6044" i="4" s="1"/>
  <c r="T6044" i="4" s="1"/>
  <c r="P6054" i="4"/>
  <c r="Q6054" i="4" s="1"/>
  <c r="R6054" i="4" s="1"/>
  <c r="S6054" i="4" s="1"/>
  <c r="T6054" i="4" s="1"/>
  <c r="P6065" i="4"/>
  <c r="Q6065" i="4" s="1"/>
  <c r="R6065" i="4" s="1"/>
  <c r="S6065" i="4" s="1"/>
  <c r="T6065" i="4" s="1"/>
  <c r="P6087" i="4"/>
  <c r="Q6087" i="4" s="1"/>
  <c r="R6087" i="4" s="1"/>
  <c r="S6087" i="4" s="1"/>
  <c r="T6087" i="4" s="1"/>
  <c r="P6096" i="4"/>
  <c r="Q6096" i="4" s="1"/>
  <c r="R6096" i="4" s="1"/>
  <c r="S6096" i="4" s="1"/>
  <c r="T6096" i="4" s="1"/>
  <c r="P6107" i="4"/>
  <c r="Q6107" i="4" s="1"/>
  <c r="R6107" i="4" s="1"/>
  <c r="S6107" i="4" s="1"/>
  <c r="T6107" i="4" s="1"/>
  <c r="P6119" i="4"/>
  <c r="Q6119" i="4" s="1"/>
  <c r="R6119" i="4" s="1"/>
  <c r="S6119" i="4" s="1"/>
  <c r="T6119" i="4" s="1"/>
  <c r="P6126" i="4"/>
  <c r="Q6126" i="4" s="1"/>
  <c r="R6126" i="4" s="1"/>
  <c r="S6126" i="4" s="1"/>
  <c r="T6126" i="4" s="1"/>
  <c r="P6136" i="4"/>
  <c r="Q6136" i="4" s="1"/>
  <c r="R6136" i="4" s="1"/>
  <c r="S6136" i="4" s="1"/>
  <c r="T6136" i="4" s="1"/>
  <c r="P6147" i="4"/>
  <c r="Q6147" i="4" s="1"/>
  <c r="R6147" i="4" s="1"/>
  <c r="S6147" i="4" s="1"/>
  <c r="T6147" i="4" s="1"/>
  <c r="P6166" i="4"/>
  <c r="Q6166" i="4" s="1"/>
  <c r="R6166" i="4" s="1"/>
  <c r="S6166" i="4" s="1"/>
  <c r="T6166" i="4" s="1"/>
  <c r="P6196" i="4"/>
  <c r="Q6196" i="4" s="1"/>
  <c r="R6196" i="4" s="1"/>
  <c r="S6196" i="4" s="1"/>
  <c r="T6196" i="4" s="1"/>
  <c r="P6215" i="4"/>
  <c r="Q6215" i="4" s="1"/>
  <c r="R6215" i="4" s="1"/>
  <c r="S6215" i="4" s="1"/>
  <c r="T6215" i="4" s="1"/>
  <c r="P6221" i="4"/>
  <c r="Q6221" i="4" s="1"/>
  <c r="R6221" i="4" s="1"/>
  <c r="S6221" i="4" s="1"/>
  <c r="T6221" i="4" s="1"/>
  <c r="P6228" i="4"/>
  <c r="Q6228" i="4" s="1"/>
  <c r="R6228" i="4" s="1"/>
  <c r="S6228" i="4" s="1"/>
  <c r="T6228" i="4" s="1"/>
  <c r="P6242" i="4"/>
  <c r="Q6242" i="4" s="1"/>
  <c r="R6242" i="4" s="1"/>
  <c r="S6242" i="4" s="1"/>
  <c r="T6242" i="4" s="1"/>
  <c r="P6248" i="4"/>
  <c r="Q6248" i="4" s="1"/>
  <c r="R6248" i="4" s="1"/>
  <c r="S6248" i="4" s="1"/>
  <c r="T6248" i="4" s="1"/>
  <c r="P6260" i="4"/>
  <c r="Q6260" i="4" s="1"/>
  <c r="R6260" i="4" s="1"/>
  <c r="S6260" i="4" s="1"/>
  <c r="T6260" i="4" s="1"/>
  <c r="P6283" i="4"/>
  <c r="Q6283" i="4" s="1"/>
  <c r="R6283" i="4" s="1"/>
  <c r="S6283" i="4" s="1"/>
  <c r="T6283" i="4" s="1"/>
  <c r="P6289" i="4"/>
  <c r="Q6289" i="4" s="1"/>
  <c r="R6289" i="4" s="1"/>
  <c r="S6289" i="4" s="1"/>
  <c r="T6289" i="4" s="1"/>
  <c r="P6512" i="4"/>
  <c r="Q6512" i="4" s="1"/>
  <c r="R6512" i="4" s="1"/>
  <c r="S6512" i="4" s="1"/>
  <c r="T6512" i="4" s="1"/>
  <c r="P6522" i="4"/>
  <c r="Q6522" i="4" s="1"/>
  <c r="R6522" i="4" s="1"/>
  <c r="S6522" i="4" s="1"/>
  <c r="T6522" i="4" s="1"/>
  <c r="P6546" i="4"/>
  <c r="Q6546" i="4" s="1"/>
  <c r="R6546" i="4" s="1"/>
  <c r="S6546" i="4" s="1"/>
  <c r="T6546" i="4" s="1"/>
  <c r="P6564" i="4"/>
  <c r="Q6564" i="4" s="1"/>
  <c r="R6564" i="4" s="1"/>
  <c r="S6564" i="4" s="1"/>
  <c r="T6564" i="4" s="1"/>
  <c r="P6571" i="4"/>
  <c r="Q6571" i="4" s="1"/>
  <c r="R6571" i="4" s="1"/>
  <c r="S6571" i="4" s="1"/>
  <c r="T6571" i="4" s="1"/>
  <c r="P6626" i="4"/>
  <c r="Q6626" i="4" s="1"/>
  <c r="R6626" i="4" s="1"/>
  <c r="S6626" i="4" s="1"/>
  <c r="T6626" i="4" s="1"/>
  <c r="P6632" i="4"/>
  <c r="Q6632" i="4" s="1"/>
  <c r="R6632" i="4" s="1"/>
  <c r="S6632" i="4" s="1"/>
  <c r="T6632" i="4" s="1"/>
  <c r="P6647" i="4"/>
  <c r="Q6647" i="4" s="1"/>
  <c r="R6647" i="4" s="1"/>
  <c r="S6647" i="4" s="1"/>
  <c r="T6647" i="4" s="1"/>
  <c r="P6653" i="4"/>
  <c r="Q6653" i="4" s="1"/>
  <c r="R6653" i="4" s="1"/>
  <c r="S6653" i="4" s="1"/>
  <c r="T6653" i="4" s="1"/>
  <c r="P6665" i="4"/>
  <c r="Q6665" i="4" s="1"/>
  <c r="R6665" i="4" s="1"/>
  <c r="S6665" i="4" s="1"/>
  <c r="T6665" i="4" s="1"/>
  <c r="P6684" i="4"/>
  <c r="Q6684" i="4" s="1"/>
  <c r="R6684" i="4" s="1"/>
  <c r="S6684" i="4" s="1"/>
  <c r="T6684" i="4" s="1"/>
  <c r="P6710" i="4"/>
  <c r="Q6710" i="4" s="1"/>
  <c r="R6710" i="4" s="1"/>
  <c r="S6710" i="4" s="1"/>
  <c r="T6710" i="4" s="1"/>
  <c r="P6723" i="4"/>
  <c r="Q6723" i="4" s="1"/>
  <c r="R6723" i="4" s="1"/>
  <c r="S6723" i="4" s="1"/>
  <c r="T6723" i="4" s="1"/>
  <c r="P6743" i="4"/>
  <c r="Q6743" i="4" s="1"/>
  <c r="R6743" i="4" s="1"/>
  <c r="S6743" i="4" s="1"/>
  <c r="T6743" i="4" s="1"/>
  <c r="P6750" i="4"/>
  <c r="Q6750" i="4" s="1"/>
  <c r="R6750" i="4" s="1"/>
  <c r="S6750" i="4" s="1"/>
  <c r="T6750" i="4" s="1"/>
  <c r="P6762" i="4"/>
  <c r="Q6762" i="4" s="1"/>
  <c r="R6762" i="4" s="1"/>
  <c r="S6762" i="4" s="1"/>
  <c r="T6762" i="4" s="1"/>
  <c r="P6772" i="4"/>
  <c r="Q6772" i="4" s="1"/>
  <c r="R6772" i="4" s="1"/>
  <c r="S6772" i="4" s="1"/>
  <c r="T6772" i="4" s="1"/>
  <c r="P6779" i="4"/>
  <c r="Q6779" i="4" s="1"/>
  <c r="R6779" i="4" s="1"/>
  <c r="S6779" i="4" s="1"/>
  <c r="T6779" i="4" s="1"/>
  <c r="P6792" i="4"/>
  <c r="Q6792" i="4" s="1"/>
  <c r="R6792" i="4" s="1"/>
  <c r="S6792" i="4" s="1"/>
  <c r="T6792" i="4" s="1"/>
  <c r="P6953" i="4"/>
  <c r="Q6953" i="4" s="1"/>
  <c r="R6953" i="4" s="1"/>
  <c r="S6953" i="4" s="1"/>
  <c r="T6953" i="4" s="1"/>
  <c r="P6975" i="4"/>
  <c r="Q6975" i="4" s="1"/>
  <c r="R6975" i="4" s="1"/>
  <c r="S6975" i="4" s="1"/>
  <c r="T6975" i="4" s="1"/>
  <c r="P6987" i="4"/>
  <c r="Q6987" i="4" s="1"/>
  <c r="R6987" i="4" s="1"/>
  <c r="S6987" i="4" s="1"/>
  <c r="T6987" i="4" s="1"/>
  <c r="P6993" i="4"/>
  <c r="Q6993" i="4" s="1"/>
  <c r="R6993" i="4" s="1"/>
  <c r="S6993" i="4" s="1"/>
  <c r="T6993" i="4" s="1"/>
  <c r="P6999" i="4"/>
  <c r="Q6999" i="4" s="1"/>
  <c r="R6999" i="4" s="1"/>
  <c r="S6999" i="4" s="1"/>
  <c r="T6999" i="4" s="1"/>
  <c r="P7039" i="4"/>
  <c r="Q7039" i="4" s="1"/>
  <c r="R7039" i="4" s="1"/>
  <c r="S7039" i="4" s="1"/>
  <c r="T7039" i="4" s="1"/>
  <c r="P7045" i="4"/>
  <c r="Q7045" i="4" s="1"/>
  <c r="R7045" i="4" s="1"/>
  <c r="S7045" i="4" s="1"/>
  <c r="T7045" i="4" s="1"/>
  <c r="P7051" i="4"/>
  <c r="Q7051" i="4" s="1"/>
  <c r="R7051" i="4" s="1"/>
  <c r="S7051" i="4" s="1"/>
  <c r="T7051" i="4" s="1"/>
  <c r="P7056" i="4"/>
  <c r="Q7056" i="4" s="1"/>
  <c r="R7056" i="4" s="1"/>
  <c r="S7056" i="4" s="1"/>
  <c r="T7056" i="4" s="1"/>
  <c r="P7061" i="4"/>
  <c r="Q7061" i="4" s="1"/>
  <c r="R7061" i="4" s="1"/>
  <c r="S7061" i="4" s="1"/>
  <c r="T7061" i="4" s="1"/>
  <c r="P7067" i="4"/>
  <c r="Q7067" i="4" s="1"/>
  <c r="R7067" i="4" s="1"/>
  <c r="S7067" i="4" s="1"/>
  <c r="T7067" i="4" s="1"/>
  <c r="P7073" i="4"/>
  <c r="Q7073" i="4" s="1"/>
  <c r="R7073" i="4" s="1"/>
  <c r="S7073" i="4" s="1"/>
  <c r="T7073" i="4" s="1"/>
  <c r="P7090" i="4"/>
  <c r="Q7090" i="4" s="1"/>
  <c r="R7090" i="4" s="1"/>
  <c r="S7090" i="4" s="1"/>
  <c r="T7090" i="4" s="1"/>
  <c r="P7096" i="4"/>
  <c r="Q7096" i="4" s="1"/>
  <c r="R7096" i="4" s="1"/>
  <c r="S7096" i="4" s="1"/>
  <c r="T7096" i="4" s="1"/>
  <c r="P7102" i="4"/>
  <c r="Q7102" i="4" s="1"/>
  <c r="R7102" i="4" s="1"/>
  <c r="S7102" i="4" s="1"/>
  <c r="T7102" i="4" s="1"/>
  <c r="P7113" i="4"/>
  <c r="Q7113" i="4" s="1"/>
  <c r="R7113" i="4" s="1"/>
  <c r="S7113" i="4" s="1"/>
  <c r="T7113" i="4" s="1"/>
  <c r="P7130" i="4"/>
  <c r="Q7130" i="4" s="1"/>
  <c r="R7130" i="4" s="1"/>
  <c r="S7130" i="4" s="1"/>
  <c r="T7130" i="4" s="1"/>
  <c r="P7146" i="4"/>
  <c r="Q7146" i="4" s="1"/>
  <c r="R7146" i="4" s="1"/>
  <c r="S7146" i="4" s="1"/>
  <c r="T7146" i="4" s="1"/>
  <c r="P7155" i="4"/>
  <c r="Q7155" i="4" s="1"/>
  <c r="R7155" i="4" s="1"/>
  <c r="S7155" i="4" s="1"/>
  <c r="T7155" i="4" s="1"/>
  <c r="P7167" i="4"/>
  <c r="Q7167" i="4" s="1"/>
  <c r="R7167" i="4" s="1"/>
  <c r="S7167" i="4" s="1"/>
  <c r="T7167" i="4" s="1"/>
  <c r="P7184" i="4"/>
  <c r="Q7184" i="4" s="1"/>
  <c r="R7184" i="4" s="1"/>
  <c r="S7184" i="4" s="1"/>
  <c r="T7184" i="4" s="1"/>
  <c r="P7200" i="4"/>
  <c r="Q7200" i="4" s="1"/>
  <c r="R7200" i="4" s="1"/>
  <c r="S7200" i="4" s="1"/>
  <c r="T7200" i="4" s="1"/>
  <c r="P7215" i="4"/>
  <c r="Q7215" i="4" s="1"/>
  <c r="R7215" i="4" s="1"/>
  <c r="S7215" i="4" s="1"/>
  <c r="T7215" i="4" s="1"/>
  <c r="P7229" i="4"/>
  <c r="Q7229" i="4" s="1"/>
  <c r="R7229" i="4" s="1"/>
  <c r="S7229" i="4" s="1"/>
  <c r="T7229" i="4" s="1"/>
  <c r="P7255" i="4"/>
  <c r="Q7255" i="4" s="1"/>
  <c r="R7255" i="4" s="1"/>
  <c r="S7255" i="4" s="1"/>
  <c r="T7255" i="4" s="1"/>
  <c r="P7264" i="4"/>
  <c r="Q7264" i="4" s="1"/>
  <c r="R7264" i="4" s="1"/>
  <c r="S7264" i="4" s="1"/>
  <c r="T7264" i="4" s="1"/>
  <c r="P7269" i="4"/>
  <c r="Q7269" i="4" s="1"/>
  <c r="R7269" i="4" s="1"/>
  <c r="S7269" i="4" s="1"/>
  <c r="T7269" i="4" s="1"/>
  <c r="P7278" i="4"/>
  <c r="Q7278" i="4" s="1"/>
  <c r="R7278" i="4" s="1"/>
  <c r="S7278" i="4" s="1"/>
  <c r="T7278" i="4" s="1"/>
  <c r="P7285" i="4"/>
  <c r="Q7285" i="4" s="1"/>
  <c r="R7285" i="4" s="1"/>
  <c r="S7285" i="4" s="1"/>
  <c r="T7285" i="4" s="1"/>
  <c r="P7408" i="4"/>
  <c r="Q7408" i="4" s="1"/>
  <c r="R7408" i="4" s="1"/>
  <c r="S7408" i="4" s="1"/>
  <c r="T7408" i="4" s="1"/>
  <c r="P7418" i="4"/>
  <c r="Q7418" i="4" s="1"/>
  <c r="R7418" i="4" s="1"/>
  <c r="S7418" i="4" s="1"/>
  <c r="T7418" i="4" s="1"/>
  <c r="P7423" i="4"/>
  <c r="Q7423" i="4" s="1"/>
  <c r="R7423" i="4" s="1"/>
  <c r="S7423" i="4" s="1"/>
  <c r="T7423" i="4" s="1"/>
  <c r="P7435" i="4"/>
  <c r="Q7435" i="4" s="1"/>
  <c r="R7435" i="4" s="1"/>
  <c r="S7435" i="4" s="1"/>
  <c r="T7435" i="4" s="1"/>
  <c r="P7444" i="4"/>
  <c r="Q7444" i="4" s="1"/>
  <c r="R7444" i="4" s="1"/>
  <c r="S7444" i="4" s="1"/>
  <c r="T7444" i="4" s="1"/>
  <c r="P7450" i="4"/>
  <c r="Q7450" i="4" s="1"/>
  <c r="R7450" i="4" s="1"/>
  <c r="S7450" i="4" s="1"/>
  <c r="T7450" i="4" s="1"/>
  <c r="P7468" i="4"/>
  <c r="Q7468" i="4" s="1"/>
  <c r="R7468" i="4" s="1"/>
  <c r="S7468" i="4" s="1"/>
  <c r="T7468" i="4" s="1"/>
  <c r="P7479" i="4"/>
  <c r="Q7479" i="4" s="1"/>
  <c r="R7479" i="4" s="1"/>
  <c r="S7479" i="4" s="1"/>
  <c r="T7479" i="4" s="1"/>
  <c r="P7501" i="4"/>
  <c r="Q7501" i="4" s="1"/>
  <c r="R7501" i="4" s="1"/>
  <c r="S7501" i="4" s="1"/>
  <c r="T7501" i="4" s="1"/>
  <c r="P7513" i="4"/>
  <c r="Q7513" i="4" s="1"/>
  <c r="R7513" i="4" s="1"/>
  <c r="S7513" i="4" s="1"/>
  <c r="T7513" i="4" s="1"/>
  <c r="P7518" i="4"/>
  <c r="Q7518" i="4" s="1"/>
  <c r="R7518" i="4" s="1"/>
  <c r="S7518" i="4" s="1"/>
  <c r="T7518" i="4" s="1"/>
  <c r="P7525" i="4"/>
  <c r="Q7525" i="4" s="1"/>
  <c r="R7525" i="4" s="1"/>
  <c r="S7525" i="4" s="1"/>
  <c r="T7525" i="4" s="1"/>
  <c r="P7530" i="4"/>
  <c r="Q7530" i="4" s="1"/>
  <c r="R7530" i="4" s="1"/>
  <c r="S7530" i="4" s="1"/>
  <c r="T7530" i="4" s="1"/>
  <c r="P7536" i="4"/>
  <c r="Q7536" i="4" s="1"/>
  <c r="R7536" i="4" s="1"/>
  <c r="S7536" i="4" s="1"/>
  <c r="T7536" i="4" s="1"/>
  <c r="P7541" i="4"/>
  <c r="Q7541" i="4" s="1"/>
  <c r="R7541" i="4" s="1"/>
  <c r="S7541" i="4" s="1"/>
  <c r="T7541" i="4" s="1"/>
  <c r="P7560" i="4"/>
  <c r="Q7560" i="4" s="1"/>
  <c r="R7560" i="4" s="1"/>
  <c r="S7560" i="4" s="1"/>
  <c r="T7560" i="4" s="1"/>
  <c r="P7565" i="4"/>
  <c r="Q7565" i="4" s="1"/>
  <c r="R7565" i="4" s="1"/>
  <c r="S7565" i="4" s="1"/>
  <c r="T7565" i="4" s="1"/>
  <c r="P7570" i="4"/>
  <c r="Q7570" i="4" s="1"/>
  <c r="R7570" i="4" s="1"/>
  <c r="S7570" i="4" s="1"/>
  <c r="T7570" i="4" s="1"/>
  <c r="P7575" i="4"/>
  <c r="Q7575" i="4" s="1"/>
  <c r="R7575" i="4" s="1"/>
  <c r="S7575" i="4" s="1"/>
  <c r="T7575" i="4" s="1"/>
  <c r="P7580" i="4"/>
  <c r="Q7580" i="4" s="1"/>
  <c r="R7580" i="4" s="1"/>
  <c r="S7580" i="4" s="1"/>
  <c r="T7580" i="4" s="1"/>
  <c r="P7591" i="4"/>
  <c r="Q7591" i="4" s="1"/>
  <c r="R7591" i="4" s="1"/>
  <c r="S7591" i="4" s="1"/>
  <c r="T7591" i="4" s="1"/>
  <c r="P7603" i="4"/>
  <c r="Q7603" i="4" s="1"/>
  <c r="R7603" i="4" s="1"/>
  <c r="S7603" i="4" s="1"/>
  <c r="T7603" i="4" s="1"/>
  <c r="P7611" i="4"/>
  <c r="Q7611" i="4" s="1"/>
  <c r="R7611" i="4" s="1"/>
  <c r="S7611" i="4" s="1"/>
  <c r="T7611" i="4" s="1"/>
  <c r="P7619" i="4"/>
  <c r="Q7619" i="4" s="1"/>
  <c r="R7619" i="4" s="1"/>
  <c r="S7619" i="4" s="1"/>
  <c r="T7619" i="4" s="1"/>
  <c r="P7624" i="4"/>
  <c r="Q7624" i="4" s="1"/>
  <c r="R7624" i="4" s="1"/>
  <c r="S7624" i="4" s="1"/>
  <c r="T7624" i="4" s="1"/>
  <c r="P7631" i="4"/>
  <c r="Q7631" i="4" s="1"/>
  <c r="R7631" i="4" s="1"/>
  <c r="S7631" i="4" s="1"/>
  <c r="T7631" i="4" s="1"/>
  <c r="P7638" i="4"/>
  <c r="Q7638" i="4" s="1"/>
  <c r="R7638" i="4" s="1"/>
  <c r="S7638" i="4" s="1"/>
  <c r="T7638" i="4" s="1"/>
  <c r="P7648" i="4"/>
  <c r="Q7648" i="4" s="1"/>
  <c r="R7648" i="4" s="1"/>
  <c r="S7648" i="4" s="1"/>
  <c r="T7648" i="4" s="1"/>
  <c r="P7655" i="4"/>
  <c r="Q7655" i="4" s="1"/>
  <c r="R7655" i="4" s="1"/>
  <c r="S7655" i="4" s="1"/>
  <c r="T7655" i="4" s="1"/>
  <c r="P7662" i="4"/>
  <c r="Q7662" i="4" s="1"/>
  <c r="R7662" i="4" s="1"/>
  <c r="S7662" i="4" s="1"/>
  <c r="T7662" i="4" s="1"/>
  <c r="P7667" i="4"/>
  <c r="Q7667" i="4" s="1"/>
  <c r="R7667" i="4" s="1"/>
  <c r="S7667" i="4" s="1"/>
  <c r="T7667" i="4" s="1"/>
  <c r="P7672" i="4"/>
  <c r="Q7672" i="4" s="1"/>
  <c r="R7672" i="4" s="1"/>
  <c r="S7672" i="4" s="1"/>
  <c r="T7672" i="4" s="1"/>
  <c r="P7676" i="4"/>
  <c r="Q7676" i="4" s="1"/>
  <c r="R7676" i="4" s="1"/>
  <c r="S7676" i="4" s="1"/>
  <c r="T7676" i="4" s="1"/>
  <c r="P7683" i="4"/>
  <c r="Q7683" i="4" s="1"/>
  <c r="R7683" i="4" s="1"/>
  <c r="S7683" i="4" s="1"/>
  <c r="T7683" i="4" s="1"/>
  <c r="P7694" i="4"/>
  <c r="Q7694" i="4" s="1"/>
  <c r="R7694" i="4" s="1"/>
  <c r="S7694" i="4" s="1"/>
  <c r="T7694" i="4" s="1"/>
  <c r="P1829" i="4"/>
  <c r="Q1829" i="4" s="1"/>
  <c r="R1829" i="4" s="1"/>
  <c r="S1829" i="4" s="1"/>
  <c r="T1829" i="4" s="1"/>
  <c r="P3250" i="4"/>
  <c r="Q3250" i="4" s="1"/>
  <c r="R3250" i="4" s="1"/>
  <c r="S3250" i="4" s="1"/>
  <c r="T3250" i="4" s="1"/>
  <c r="P3266" i="4"/>
  <c r="Q3266" i="4" s="1"/>
  <c r="R3266" i="4" s="1"/>
  <c r="S3266" i="4" s="1"/>
  <c r="T3266" i="4" s="1"/>
  <c r="P3716" i="4"/>
  <c r="Q3716" i="4" s="1"/>
  <c r="R3716" i="4" s="1"/>
  <c r="S3716" i="4" s="1"/>
  <c r="T3716" i="4" s="1"/>
  <c r="P3746" i="4"/>
  <c r="Q3746" i="4" s="1"/>
  <c r="R3746" i="4" s="1"/>
  <c r="S3746" i="4" s="1"/>
  <c r="T3746" i="4" s="1"/>
  <c r="P3764" i="4"/>
  <c r="Q3764" i="4" s="1"/>
  <c r="R3764" i="4" s="1"/>
  <c r="S3764" i="4" s="1"/>
  <c r="T3764" i="4" s="1"/>
  <c r="P3793" i="4"/>
  <c r="Q3793" i="4" s="1"/>
  <c r="R3793" i="4" s="1"/>
  <c r="S3793" i="4" s="1"/>
  <c r="T3793" i="4" s="1"/>
  <c r="P3819" i="4"/>
  <c r="Q3819" i="4" s="1"/>
  <c r="R3819" i="4" s="1"/>
  <c r="S3819" i="4" s="1"/>
  <c r="T3819" i="4" s="1"/>
  <c r="P4192" i="4"/>
  <c r="Q4192" i="4" s="1"/>
  <c r="R4192" i="4" s="1"/>
  <c r="S4192" i="4" s="1"/>
  <c r="T4192" i="4" s="1"/>
  <c r="P4224" i="4"/>
  <c r="Q4224" i="4" s="1"/>
  <c r="R4224" i="4" s="1"/>
  <c r="S4224" i="4" s="1"/>
  <c r="T4224" i="4" s="1"/>
  <c r="P4231" i="4"/>
  <c r="Q4231" i="4" s="1"/>
  <c r="R4231" i="4" s="1"/>
  <c r="S4231" i="4" s="1"/>
  <c r="T4231" i="4" s="1"/>
  <c r="P4686" i="4"/>
  <c r="Q4686" i="4" s="1"/>
  <c r="R4686" i="4" s="1"/>
  <c r="S4686" i="4" s="1"/>
  <c r="T4686" i="4" s="1"/>
  <c r="P4701" i="4"/>
  <c r="Q4701" i="4" s="1"/>
  <c r="R4701" i="4" s="1"/>
  <c r="S4701" i="4" s="1"/>
  <c r="T4701" i="4" s="1"/>
  <c r="P4719" i="4"/>
  <c r="Q4719" i="4" s="1"/>
  <c r="R4719" i="4" s="1"/>
  <c r="S4719" i="4" s="1"/>
  <c r="T4719" i="4" s="1"/>
  <c r="P4738" i="4"/>
  <c r="Q4738" i="4" s="1"/>
  <c r="R4738" i="4" s="1"/>
  <c r="S4738" i="4" s="1"/>
  <c r="T4738" i="4" s="1"/>
  <c r="P4760" i="4"/>
  <c r="Q4760" i="4" s="1"/>
  <c r="R4760" i="4" s="1"/>
  <c r="S4760" i="4" s="1"/>
  <c r="T4760" i="4" s="1"/>
  <c r="P4793" i="4"/>
  <c r="Q4793" i="4" s="1"/>
  <c r="R4793" i="4" s="1"/>
  <c r="S4793" i="4" s="1"/>
  <c r="T4793" i="4" s="1"/>
  <c r="P4832" i="4"/>
  <c r="Q4832" i="4" s="1"/>
  <c r="R4832" i="4" s="1"/>
  <c r="S4832" i="4" s="1"/>
  <c r="T4832" i="4" s="1"/>
  <c r="P5137" i="4"/>
  <c r="Q5137" i="4" s="1"/>
  <c r="R5137" i="4" s="1"/>
  <c r="S5137" i="4" s="1"/>
  <c r="T5137" i="4" s="1"/>
  <c r="P5153" i="4"/>
  <c r="Q5153" i="4" s="1"/>
  <c r="R5153" i="4" s="1"/>
  <c r="S5153" i="4" s="1"/>
  <c r="T5153" i="4" s="1"/>
  <c r="P5162" i="4"/>
  <c r="Q5162" i="4" s="1"/>
  <c r="R5162" i="4" s="1"/>
  <c r="S5162" i="4" s="1"/>
  <c r="T5162" i="4" s="1"/>
  <c r="P5171" i="4"/>
  <c r="Q5171" i="4" s="1"/>
  <c r="R5171" i="4" s="1"/>
  <c r="S5171" i="4" s="1"/>
  <c r="T5171" i="4" s="1"/>
  <c r="P5219" i="4"/>
  <c r="Q5219" i="4" s="1"/>
  <c r="R5219" i="4" s="1"/>
  <c r="S5219" i="4" s="1"/>
  <c r="T5219" i="4" s="1"/>
  <c r="P5237" i="4"/>
  <c r="Q5237" i="4" s="1"/>
  <c r="R5237" i="4" s="1"/>
  <c r="S5237" i="4" s="1"/>
  <c r="T5237" i="4" s="1"/>
  <c r="P5255" i="4"/>
  <c r="Q5255" i="4" s="1"/>
  <c r="R5255" i="4" s="1"/>
  <c r="S5255" i="4" s="1"/>
  <c r="T5255" i="4" s="1"/>
  <c r="P5322" i="4"/>
  <c r="Q5322" i="4" s="1"/>
  <c r="R5322" i="4" s="1"/>
  <c r="S5322" i="4" s="1"/>
  <c r="T5322" i="4" s="1"/>
  <c r="P5335" i="4"/>
  <c r="Q5335" i="4" s="1"/>
  <c r="R5335" i="4" s="1"/>
  <c r="S5335" i="4" s="1"/>
  <c r="T5335" i="4" s="1"/>
  <c r="P5587" i="4"/>
  <c r="Q5587" i="4" s="1"/>
  <c r="R5587" i="4" s="1"/>
  <c r="S5587" i="4" s="1"/>
  <c r="T5587" i="4" s="1"/>
  <c r="P5593" i="4"/>
  <c r="Q5593" i="4" s="1"/>
  <c r="R5593" i="4" s="1"/>
  <c r="S5593" i="4" s="1"/>
  <c r="T5593" i="4" s="1"/>
  <c r="P5603" i="4"/>
  <c r="Q5603" i="4" s="1"/>
  <c r="R5603" i="4" s="1"/>
  <c r="S5603" i="4" s="1"/>
  <c r="T5603" i="4" s="1"/>
  <c r="P5609" i="4"/>
  <c r="Q5609" i="4" s="1"/>
  <c r="R5609" i="4" s="1"/>
  <c r="S5609" i="4" s="1"/>
  <c r="T5609" i="4" s="1"/>
  <c r="P5620" i="4"/>
  <c r="Q5620" i="4" s="1"/>
  <c r="R5620" i="4" s="1"/>
  <c r="S5620" i="4" s="1"/>
  <c r="T5620" i="4" s="1"/>
  <c r="P5639" i="4"/>
  <c r="Q5639" i="4" s="1"/>
  <c r="R5639" i="4" s="1"/>
  <c r="S5639" i="4" s="1"/>
  <c r="T5639" i="4" s="1"/>
  <c r="P5644" i="4"/>
  <c r="Q5644" i="4" s="1"/>
  <c r="R5644" i="4" s="1"/>
  <c r="S5644" i="4" s="1"/>
  <c r="T5644" i="4" s="1"/>
  <c r="P5668" i="4"/>
  <c r="Q5668" i="4" s="1"/>
  <c r="R5668" i="4" s="1"/>
  <c r="S5668" i="4" s="1"/>
  <c r="T5668" i="4" s="1"/>
  <c r="P5689" i="4"/>
  <c r="Q5689" i="4" s="1"/>
  <c r="R5689" i="4" s="1"/>
  <c r="S5689" i="4" s="1"/>
  <c r="T5689" i="4" s="1"/>
  <c r="P5697" i="4"/>
  <c r="Q5697" i="4" s="1"/>
  <c r="R5697" i="4" s="1"/>
  <c r="S5697" i="4" s="1"/>
  <c r="T5697" i="4" s="1"/>
  <c r="P5736" i="4"/>
  <c r="Q5736" i="4" s="1"/>
  <c r="R5736" i="4" s="1"/>
  <c r="S5736" i="4" s="1"/>
  <c r="T5736" i="4" s="1"/>
  <c r="P5750" i="4"/>
  <c r="Q5750" i="4" s="1"/>
  <c r="R5750" i="4" s="1"/>
  <c r="S5750" i="4" s="1"/>
  <c r="T5750" i="4" s="1"/>
  <c r="P5756" i="4"/>
  <c r="Q5756" i="4" s="1"/>
  <c r="R5756" i="4" s="1"/>
  <c r="S5756" i="4" s="1"/>
  <c r="T5756" i="4" s="1"/>
  <c r="P5778" i="4"/>
  <c r="Q5778" i="4" s="1"/>
  <c r="R5778" i="4" s="1"/>
  <c r="S5778" i="4" s="1"/>
  <c r="T5778" i="4" s="1"/>
  <c r="P5799" i="4"/>
  <c r="Q5799" i="4" s="1"/>
  <c r="R5799" i="4" s="1"/>
  <c r="S5799" i="4" s="1"/>
  <c r="T5799" i="4" s="1"/>
  <c r="P5814" i="4"/>
  <c r="Q5814" i="4" s="1"/>
  <c r="R5814" i="4" s="1"/>
  <c r="S5814" i="4" s="1"/>
  <c r="T5814" i="4" s="1"/>
  <c r="P5824" i="4"/>
  <c r="Q5824" i="4" s="1"/>
  <c r="R5824" i="4" s="1"/>
  <c r="S5824" i="4" s="1"/>
  <c r="T5824" i="4" s="1"/>
  <c r="P5841" i="4"/>
  <c r="Q5841" i="4" s="1"/>
  <c r="R5841" i="4" s="1"/>
  <c r="S5841" i="4" s="1"/>
  <c r="T5841" i="4" s="1"/>
  <c r="P5849" i="4"/>
  <c r="Q5849" i="4" s="1"/>
  <c r="R5849" i="4" s="1"/>
  <c r="S5849" i="4" s="1"/>
  <c r="T5849" i="4" s="1"/>
  <c r="P5862" i="4"/>
  <c r="Q5862" i="4" s="1"/>
  <c r="R5862" i="4" s="1"/>
  <c r="S5862" i="4" s="1"/>
  <c r="T5862" i="4" s="1"/>
  <c r="P5868" i="4"/>
  <c r="Q5868" i="4" s="1"/>
  <c r="R5868" i="4" s="1"/>
  <c r="S5868" i="4" s="1"/>
  <c r="T5868" i="4" s="1"/>
  <c r="P6045" i="4"/>
  <c r="Q6045" i="4" s="1"/>
  <c r="R6045" i="4" s="1"/>
  <c r="S6045" i="4" s="1"/>
  <c r="T6045" i="4" s="1"/>
  <c r="P6053" i="4"/>
  <c r="Q6053" i="4" s="1"/>
  <c r="R6053" i="4" s="1"/>
  <c r="S6053" i="4" s="1"/>
  <c r="T6053" i="4" s="1"/>
  <c r="P6059" i="4"/>
  <c r="Q6059" i="4" s="1"/>
  <c r="R6059" i="4" s="1"/>
  <c r="S6059" i="4" s="1"/>
  <c r="T6059" i="4" s="1"/>
  <c r="P6066" i="4"/>
  <c r="Q6066" i="4" s="1"/>
  <c r="R6066" i="4" s="1"/>
  <c r="S6066" i="4" s="1"/>
  <c r="T6066" i="4" s="1"/>
  <c r="P6088" i="4"/>
  <c r="Q6088" i="4" s="1"/>
  <c r="R6088" i="4" s="1"/>
  <c r="S6088" i="4" s="1"/>
  <c r="T6088" i="4" s="1"/>
  <c r="P6109" i="4"/>
  <c r="Q6109" i="4" s="1"/>
  <c r="R6109" i="4" s="1"/>
  <c r="S6109" i="4" s="1"/>
  <c r="T6109" i="4" s="1"/>
  <c r="P6131" i="4"/>
  <c r="Q6131" i="4" s="1"/>
  <c r="R6131" i="4" s="1"/>
  <c r="S6131" i="4" s="1"/>
  <c r="T6131" i="4" s="1"/>
  <c r="P6142" i="4"/>
  <c r="Q6142" i="4" s="1"/>
  <c r="R6142" i="4" s="1"/>
  <c r="S6142" i="4" s="1"/>
  <c r="T6142" i="4" s="1"/>
  <c r="P6171" i="4"/>
  <c r="Q6171" i="4" s="1"/>
  <c r="R6171" i="4" s="1"/>
  <c r="S6171" i="4" s="1"/>
  <c r="T6171" i="4" s="1"/>
  <c r="P6177" i="4"/>
  <c r="Q6177" i="4" s="1"/>
  <c r="R6177" i="4" s="1"/>
  <c r="S6177" i="4" s="1"/>
  <c r="T6177" i="4" s="1"/>
  <c r="P6185" i="4"/>
  <c r="Q6185" i="4" s="1"/>
  <c r="R6185" i="4" s="1"/>
  <c r="S6185" i="4" s="1"/>
  <c r="T6185" i="4" s="1"/>
  <c r="P6193" i="4"/>
  <c r="Q6193" i="4" s="1"/>
  <c r="R6193" i="4" s="1"/>
  <c r="S6193" i="4" s="1"/>
  <c r="T6193" i="4" s="1"/>
  <c r="P6204" i="4"/>
  <c r="Q6204" i="4" s="1"/>
  <c r="R6204" i="4" s="1"/>
  <c r="S6204" i="4" s="1"/>
  <c r="T6204" i="4" s="1"/>
  <c r="P6210" i="4"/>
  <c r="Q6210" i="4" s="1"/>
  <c r="R6210" i="4" s="1"/>
  <c r="S6210" i="4" s="1"/>
  <c r="T6210" i="4" s="1"/>
  <c r="P6216" i="4"/>
  <c r="Q6216" i="4" s="1"/>
  <c r="R6216" i="4" s="1"/>
  <c r="S6216" i="4" s="1"/>
  <c r="T6216" i="4" s="1"/>
  <c r="P6223" i="4"/>
  <c r="Q6223" i="4" s="1"/>
  <c r="R6223" i="4" s="1"/>
  <c r="S6223" i="4" s="1"/>
  <c r="T6223" i="4" s="1"/>
  <c r="P6251" i="4"/>
  <c r="Q6251" i="4" s="1"/>
  <c r="R6251" i="4" s="1"/>
  <c r="S6251" i="4" s="1"/>
  <c r="T6251" i="4" s="1"/>
  <c r="P6262" i="4"/>
  <c r="Q6262" i="4" s="1"/>
  <c r="R6262" i="4" s="1"/>
  <c r="S6262" i="4" s="1"/>
  <c r="T6262" i="4" s="1"/>
  <c r="P6268" i="4"/>
  <c r="Q6268" i="4" s="1"/>
  <c r="R6268" i="4" s="1"/>
  <c r="S6268" i="4" s="1"/>
  <c r="T6268" i="4" s="1"/>
  <c r="P6273" i="4"/>
  <c r="Q6273" i="4" s="1"/>
  <c r="R6273" i="4" s="1"/>
  <c r="S6273" i="4" s="1"/>
  <c r="T6273" i="4" s="1"/>
  <c r="P6279" i="4"/>
  <c r="Q6279" i="4" s="1"/>
  <c r="R6279" i="4" s="1"/>
  <c r="S6279" i="4" s="1"/>
  <c r="T6279" i="4" s="1"/>
  <c r="P6286" i="4"/>
  <c r="Q6286" i="4" s="1"/>
  <c r="R6286" i="4" s="1"/>
  <c r="S6286" i="4" s="1"/>
  <c r="T6286" i="4" s="1"/>
  <c r="P6295" i="4"/>
  <c r="Q6295" i="4" s="1"/>
  <c r="R6295" i="4" s="1"/>
  <c r="S6295" i="4" s="1"/>
  <c r="T6295" i="4" s="1"/>
  <c r="P6508" i="4"/>
  <c r="Q6508" i="4" s="1"/>
  <c r="R6508" i="4" s="1"/>
  <c r="S6508" i="4" s="1"/>
  <c r="T6508" i="4" s="1"/>
  <c r="P6514" i="4"/>
  <c r="Q6514" i="4" s="1"/>
  <c r="R6514" i="4" s="1"/>
  <c r="S6514" i="4" s="1"/>
  <c r="T6514" i="4" s="1"/>
  <c r="P6520" i="4"/>
  <c r="Q6520" i="4" s="1"/>
  <c r="R6520" i="4" s="1"/>
  <c r="S6520" i="4" s="1"/>
  <c r="T6520" i="4" s="1"/>
  <c r="P6526" i="4"/>
  <c r="Q6526" i="4" s="1"/>
  <c r="R6526" i="4" s="1"/>
  <c r="S6526" i="4" s="1"/>
  <c r="T6526" i="4" s="1"/>
  <c r="P6533" i="4"/>
  <c r="Q6533" i="4" s="1"/>
  <c r="R6533" i="4" s="1"/>
  <c r="S6533" i="4" s="1"/>
  <c r="T6533" i="4" s="1"/>
  <c r="P6540" i="4"/>
  <c r="Q6540" i="4" s="1"/>
  <c r="R6540" i="4" s="1"/>
  <c r="S6540" i="4" s="1"/>
  <c r="T6540" i="4" s="1"/>
  <c r="P6558" i="4"/>
  <c r="Q6558" i="4" s="1"/>
  <c r="R6558" i="4" s="1"/>
  <c r="S6558" i="4" s="1"/>
  <c r="T6558" i="4" s="1"/>
  <c r="P6579" i="4"/>
  <c r="Q6579" i="4" s="1"/>
  <c r="R6579" i="4" s="1"/>
  <c r="S6579" i="4" s="1"/>
  <c r="T6579" i="4" s="1"/>
  <c r="P6614" i="4"/>
  <c r="Q6614" i="4" s="1"/>
  <c r="R6614" i="4" s="1"/>
  <c r="S6614" i="4" s="1"/>
  <c r="T6614" i="4" s="1"/>
  <c r="P6621" i="4"/>
  <c r="Q6621" i="4" s="1"/>
  <c r="R6621" i="4" s="1"/>
  <c r="S6621" i="4" s="1"/>
  <c r="T6621" i="4" s="1"/>
  <c r="P6639" i="4"/>
  <c r="Q6639" i="4" s="1"/>
  <c r="R6639" i="4" s="1"/>
  <c r="S6639" i="4" s="1"/>
  <c r="T6639" i="4" s="1"/>
  <c r="P6645" i="4"/>
  <c r="Q6645" i="4" s="1"/>
  <c r="R6645" i="4" s="1"/>
  <c r="S6645" i="4" s="1"/>
  <c r="T6645" i="4" s="1"/>
  <c r="P6654" i="4"/>
  <c r="Q6654" i="4" s="1"/>
  <c r="R6654" i="4" s="1"/>
  <c r="S6654" i="4" s="1"/>
  <c r="T6654" i="4" s="1"/>
  <c r="P6674" i="4"/>
  <c r="Q6674" i="4" s="1"/>
  <c r="R6674" i="4" s="1"/>
  <c r="S6674" i="4" s="1"/>
  <c r="T6674" i="4" s="1"/>
  <c r="P6689" i="4"/>
  <c r="Q6689" i="4" s="1"/>
  <c r="R6689" i="4" s="1"/>
  <c r="S6689" i="4" s="1"/>
  <c r="T6689" i="4" s="1"/>
  <c r="P6694" i="4"/>
  <c r="Q6694" i="4" s="1"/>
  <c r="R6694" i="4" s="1"/>
  <c r="S6694" i="4" s="1"/>
  <c r="T6694" i="4" s="1"/>
  <c r="P6704" i="4"/>
  <c r="Q6704" i="4" s="1"/>
  <c r="R6704" i="4" s="1"/>
  <c r="S6704" i="4" s="1"/>
  <c r="T6704" i="4" s="1"/>
  <c r="P6726" i="4"/>
  <c r="Q6726" i="4" s="1"/>
  <c r="R6726" i="4" s="1"/>
  <c r="S6726" i="4" s="1"/>
  <c r="T6726" i="4" s="1"/>
  <c r="P6732" i="4"/>
  <c r="Q6732" i="4" s="1"/>
  <c r="R6732" i="4" s="1"/>
  <c r="S6732" i="4" s="1"/>
  <c r="T6732" i="4" s="1"/>
  <c r="P6741" i="4"/>
  <c r="Q6741" i="4" s="1"/>
  <c r="R6741" i="4" s="1"/>
  <c r="S6741" i="4" s="1"/>
  <c r="T6741" i="4" s="1"/>
  <c r="P6758" i="4"/>
  <c r="Q6758" i="4" s="1"/>
  <c r="R6758" i="4" s="1"/>
  <c r="S6758" i="4" s="1"/>
  <c r="T6758" i="4" s="1"/>
  <c r="P6765" i="4"/>
  <c r="Q6765" i="4" s="1"/>
  <c r="R6765" i="4" s="1"/>
  <c r="S6765" i="4" s="1"/>
  <c r="T6765" i="4" s="1"/>
  <c r="P6771" i="4"/>
  <c r="Q6771" i="4" s="1"/>
  <c r="R6771" i="4" s="1"/>
  <c r="S6771" i="4" s="1"/>
  <c r="T6771" i="4" s="1"/>
  <c r="P6777" i="4"/>
  <c r="Q6777" i="4" s="1"/>
  <c r="R6777" i="4" s="1"/>
  <c r="S6777" i="4" s="1"/>
  <c r="T6777" i="4" s="1"/>
  <c r="P6783" i="4"/>
  <c r="Q6783" i="4" s="1"/>
  <c r="R6783" i="4" s="1"/>
  <c r="S6783" i="4" s="1"/>
  <c r="T6783" i="4" s="1"/>
  <c r="P6789" i="4"/>
  <c r="Q6789" i="4" s="1"/>
  <c r="R6789" i="4" s="1"/>
  <c r="S6789" i="4" s="1"/>
  <c r="T6789" i="4" s="1"/>
  <c r="P6954" i="4"/>
  <c r="Q6954" i="4" s="1"/>
  <c r="R6954" i="4" s="1"/>
  <c r="S6954" i="4" s="1"/>
  <c r="T6954" i="4" s="1"/>
  <c r="P6964" i="4"/>
  <c r="Q6964" i="4" s="1"/>
  <c r="R6964" i="4" s="1"/>
  <c r="S6964" i="4" s="1"/>
  <c r="T6964" i="4" s="1"/>
  <c r="P6970" i="4"/>
  <c r="Q6970" i="4" s="1"/>
  <c r="R6970" i="4" s="1"/>
  <c r="S6970" i="4" s="1"/>
  <c r="T6970" i="4" s="1"/>
  <c r="P6976" i="4"/>
  <c r="Q6976" i="4" s="1"/>
  <c r="R6976" i="4" s="1"/>
  <c r="S6976" i="4" s="1"/>
  <c r="T6976" i="4" s="1"/>
  <c r="P6982" i="4"/>
  <c r="Q6982" i="4" s="1"/>
  <c r="R6982" i="4" s="1"/>
  <c r="S6982" i="4" s="1"/>
  <c r="T6982" i="4" s="1"/>
  <c r="P6988" i="4"/>
  <c r="Q6988" i="4" s="1"/>
  <c r="R6988" i="4" s="1"/>
  <c r="S6988" i="4" s="1"/>
  <c r="T6988" i="4" s="1"/>
  <c r="P6998" i="4"/>
  <c r="Q6998" i="4" s="1"/>
  <c r="R6998" i="4" s="1"/>
  <c r="S6998" i="4" s="1"/>
  <c r="T6998" i="4" s="1"/>
  <c r="P7007" i="4"/>
  <c r="Q7007" i="4" s="1"/>
  <c r="R7007" i="4" s="1"/>
  <c r="S7007" i="4" s="1"/>
  <c r="T7007" i="4" s="1"/>
  <c r="P7036" i="4"/>
  <c r="Q7036" i="4" s="1"/>
  <c r="R7036" i="4" s="1"/>
  <c r="S7036" i="4" s="1"/>
  <c r="T7036" i="4" s="1"/>
  <c r="P7046" i="4"/>
  <c r="Q7046" i="4" s="1"/>
  <c r="R7046" i="4" s="1"/>
  <c r="S7046" i="4" s="1"/>
  <c r="T7046" i="4" s="1"/>
  <c r="P7063" i="4"/>
  <c r="Q7063" i="4" s="1"/>
  <c r="R7063" i="4" s="1"/>
  <c r="S7063" i="4" s="1"/>
  <c r="T7063" i="4" s="1"/>
  <c r="P7075" i="4"/>
  <c r="Q7075" i="4" s="1"/>
  <c r="R7075" i="4" s="1"/>
  <c r="S7075" i="4" s="1"/>
  <c r="T7075" i="4" s="1"/>
  <c r="P7088" i="4"/>
  <c r="Q7088" i="4" s="1"/>
  <c r="R7088" i="4" s="1"/>
  <c r="S7088" i="4" s="1"/>
  <c r="T7088" i="4" s="1"/>
  <c r="P7104" i="4"/>
  <c r="Q7104" i="4" s="1"/>
  <c r="R7104" i="4" s="1"/>
  <c r="S7104" i="4" s="1"/>
  <c r="T7104" i="4" s="1"/>
  <c r="P7116" i="4"/>
  <c r="Q7116" i="4" s="1"/>
  <c r="R7116" i="4" s="1"/>
  <c r="S7116" i="4" s="1"/>
  <c r="T7116" i="4" s="1"/>
  <c r="P7121" i="4"/>
  <c r="Q7121" i="4" s="1"/>
  <c r="R7121" i="4" s="1"/>
  <c r="S7121" i="4" s="1"/>
  <c r="T7121" i="4" s="1"/>
  <c r="P7127" i="4"/>
  <c r="Q7127" i="4" s="1"/>
  <c r="R7127" i="4" s="1"/>
  <c r="S7127" i="4" s="1"/>
  <c r="T7127" i="4" s="1"/>
  <c r="P7135" i="4"/>
  <c r="Q7135" i="4" s="1"/>
  <c r="R7135" i="4" s="1"/>
  <c r="S7135" i="4" s="1"/>
  <c r="T7135" i="4" s="1"/>
  <c r="P7150" i="4"/>
  <c r="Q7150" i="4" s="1"/>
  <c r="R7150" i="4" s="1"/>
  <c r="S7150" i="4" s="1"/>
  <c r="T7150" i="4" s="1"/>
  <c r="P7156" i="4"/>
  <c r="Q7156" i="4" s="1"/>
  <c r="R7156" i="4" s="1"/>
  <c r="S7156" i="4" s="1"/>
  <c r="T7156" i="4" s="1"/>
  <c r="P7163" i="4"/>
  <c r="Q7163" i="4" s="1"/>
  <c r="R7163" i="4" s="1"/>
  <c r="S7163" i="4" s="1"/>
  <c r="T7163" i="4" s="1"/>
  <c r="P7187" i="4"/>
  <c r="Q7187" i="4" s="1"/>
  <c r="R7187" i="4" s="1"/>
  <c r="S7187" i="4" s="1"/>
  <c r="T7187" i="4" s="1"/>
  <c r="P7190" i="4"/>
  <c r="Q7190" i="4" s="1"/>
  <c r="R7190" i="4" s="1"/>
  <c r="S7190" i="4" s="1"/>
  <c r="T7190" i="4" s="1"/>
  <c r="P7196" i="4"/>
  <c r="Q7196" i="4" s="1"/>
  <c r="R7196" i="4" s="1"/>
  <c r="S7196" i="4" s="1"/>
  <c r="T7196" i="4" s="1"/>
  <c r="P7205" i="4"/>
  <c r="Q7205" i="4" s="1"/>
  <c r="R7205" i="4" s="1"/>
  <c r="S7205" i="4" s="1"/>
  <c r="T7205" i="4" s="1"/>
  <c r="P7220" i="4"/>
  <c r="Q7220" i="4" s="1"/>
  <c r="R7220" i="4" s="1"/>
  <c r="S7220" i="4" s="1"/>
  <c r="T7220" i="4" s="1"/>
  <c r="P7226" i="4"/>
  <c r="Q7226" i="4" s="1"/>
  <c r="R7226" i="4" s="1"/>
  <c r="S7226" i="4" s="1"/>
  <c r="T7226" i="4" s="1"/>
  <c r="P7232" i="4"/>
  <c r="Q7232" i="4" s="1"/>
  <c r="R7232" i="4" s="1"/>
  <c r="S7232" i="4" s="1"/>
  <c r="T7232" i="4" s="1"/>
  <c r="P7243" i="4"/>
  <c r="Q7243" i="4" s="1"/>
  <c r="R7243" i="4" s="1"/>
  <c r="S7243" i="4" s="1"/>
  <c r="T7243" i="4" s="1"/>
  <c r="P7249" i="4"/>
  <c r="Q7249" i="4" s="1"/>
  <c r="R7249" i="4" s="1"/>
  <c r="S7249" i="4" s="1"/>
  <c r="T7249" i="4" s="1"/>
  <c r="P7259" i="4"/>
  <c r="Q7259" i="4" s="1"/>
  <c r="R7259" i="4" s="1"/>
  <c r="S7259" i="4" s="1"/>
  <c r="T7259" i="4" s="1"/>
  <c r="P7275" i="4"/>
  <c r="Q7275" i="4" s="1"/>
  <c r="R7275" i="4" s="1"/>
  <c r="S7275" i="4" s="1"/>
  <c r="T7275" i="4" s="1"/>
  <c r="P7410" i="4"/>
  <c r="Q7410" i="4" s="1"/>
  <c r="R7410" i="4" s="1"/>
  <c r="S7410" i="4" s="1"/>
  <c r="T7410" i="4" s="1"/>
  <c r="P7425" i="4"/>
  <c r="Q7425" i="4" s="1"/>
  <c r="R7425" i="4" s="1"/>
  <c r="S7425" i="4" s="1"/>
  <c r="T7425" i="4" s="1"/>
  <c r="P7432" i="4"/>
  <c r="Q7432" i="4" s="1"/>
  <c r="R7432" i="4" s="1"/>
  <c r="S7432" i="4" s="1"/>
  <c r="T7432" i="4" s="1"/>
  <c r="P7443" i="4"/>
  <c r="Q7443" i="4" s="1"/>
  <c r="R7443" i="4" s="1"/>
  <c r="S7443" i="4" s="1"/>
  <c r="T7443" i="4" s="1"/>
  <c r="P7448" i="4"/>
  <c r="Q7448" i="4" s="1"/>
  <c r="R7448" i="4" s="1"/>
  <c r="S7448" i="4" s="1"/>
  <c r="T7448" i="4" s="1"/>
  <c r="P7482" i="4"/>
  <c r="Q7482" i="4" s="1"/>
  <c r="R7482" i="4" s="1"/>
  <c r="S7482" i="4" s="1"/>
  <c r="T7482" i="4" s="1"/>
  <c r="P7488" i="4"/>
  <c r="Q7488" i="4" s="1"/>
  <c r="R7488" i="4" s="1"/>
  <c r="S7488" i="4" s="1"/>
  <c r="T7488" i="4" s="1"/>
  <c r="P7493" i="4"/>
  <c r="Q7493" i="4" s="1"/>
  <c r="R7493" i="4" s="1"/>
  <c r="S7493" i="4" s="1"/>
  <c r="T7493" i="4" s="1"/>
  <c r="P7506" i="4"/>
  <c r="Q7506" i="4" s="1"/>
  <c r="R7506" i="4" s="1"/>
  <c r="S7506" i="4" s="1"/>
  <c r="T7506" i="4" s="1"/>
  <c r="P7512" i="4"/>
  <c r="Q7512" i="4" s="1"/>
  <c r="R7512" i="4" s="1"/>
  <c r="S7512" i="4" s="1"/>
  <c r="T7512" i="4" s="1"/>
  <c r="P7523" i="4"/>
  <c r="Q7523" i="4" s="1"/>
  <c r="R7523" i="4" s="1"/>
  <c r="S7523" i="4" s="1"/>
  <c r="T7523" i="4" s="1"/>
  <c r="P7528" i="4"/>
  <c r="Q7528" i="4" s="1"/>
  <c r="R7528" i="4" s="1"/>
  <c r="S7528" i="4" s="1"/>
  <c r="T7528" i="4" s="1"/>
  <c r="P7548" i="4"/>
  <c r="Q7548" i="4" s="1"/>
  <c r="R7548" i="4" s="1"/>
  <c r="S7548" i="4" s="1"/>
  <c r="T7548" i="4" s="1"/>
  <c r="P7553" i="4"/>
  <c r="Q7553" i="4" s="1"/>
  <c r="R7553" i="4" s="1"/>
  <c r="S7553" i="4" s="1"/>
  <c r="T7553" i="4" s="1"/>
  <c r="P7558" i="4"/>
  <c r="Q7558" i="4" s="1"/>
  <c r="R7558" i="4" s="1"/>
  <c r="S7558" i="4" s="1"/>
  <c r="T7558" i="4" s="1"/>
  <c r="P7566" i="4"/>
  <c r="Q7566" i="4" s="1"/>
  <c r="R7566" i="4" s="1"/>
  <c r="S7566" i="4" s="1"/>
  <c r="T7566" i="4" s="1"/>
  <c r="P7572" i="4"/>
  <c r="Q7572" i="4" s="1"/>
  <c r="R7572" i="4" s="1"/>
  <c r="S7572" i="4" s="1"/>
  <c r="T7572" i="4" s="1"/>
  <c r="P7590" i="4"/>
  <c r="Q7590" i="4" s="1"/>
  <c r="R7590" i="4" s="1"/>
  <c r="S7590" i="4" s="1"/>
  <c r="T7590" i="4" s="1"/>
  <c r="P7595" i="4"/>
  <c r="Q7595" i="4" s="1"/>
  <c r="R7595" i="4" s="1"/>
  <c r="S7595" i="4" s="1"/>
  <c r="T7595" i="4" s="1"/>
  <c r="P7600" i="4"/>
  <c r="Q7600" i="4" s="1"/>
  <c r="R7600" i="4" s="1"/>
  <c r="S7600" i="4" s="1"/>
  <c r="T7600" i="4" s="1"/>
  <c r="P7606" i="4"/>
  <c r="Q7606" i="4" s="1"/>
  <c r="R7606" i="4" s="1"/>
  <c r="S7606" i="4" s="1"/>
  <c r="T7606" i="4" s="1"/>
  <c r="P7616" i="4"/>
  <c r="Q7616" i="4" s="1"/>
  <c r="R7616" i="4" s="1"/>
  <c r="S7616" i="4" s="1"/>
  <c r="T7616" i="4" s="1"/>
  <c r="P7622" i="4"/>
  <c r="Q7622" i="4" s="1"/>
  <c r="R7622" i="4" s="1"/>
  <c r="S7622" i="4" s="1"/>
  <c r="T7622" i="4" s="1"/>
  <c r="P7634" i="4"/>
  <c r="Q7634" i="4" s="1"/>
  <c r="R7634" i="4" s="1"/>
  <c r="S7634" i="4" s="1"/>
  <c r="T7634" i="4" s="1"/>
  <c r="P7644" i="4"/>
  <c r="Q7644" i="4" s="1"/>
  <c r="R7644" i="4" s="1"/>
  <c r="S7644" i="4" s="1"/>
  <c r="T7644" i="4" s="1"/>
  <c r="P7650" i="4"/>
  <c r="Q7650" i="4" s="1"/>
  <c r="R7650" i="4" s="1"/>
  <c r="S7650" i="4" s="1"/>
  <c r="T7650" i="4" s="1"/>
  <c r="P7671" i="4"/>
  <c r="Q7671" i="4" s="1"/>
  <c r="R7671" i="4" s="1"/>
  <c r="S7671" i="4" s="1"/>
  <c r="T7671" i="4" s="1"/>
  <c r="P867" i="4"/>
  <c r="Q867" i="4" s="1"/>
  <c r="R867" i="4" s="1"/>
  <c r="S867" i="4" s="1"/>
  <c r="T867" i="4" s="1"/>
  <c r="P1859" i="4"/>
  <c r="Q1859" i="4" s="1"/>
  <c r="R1859" i="4" s="1"/>
  <c r="S1859" i="4" s="1"/>
  <c r="T1859" i="4" s="1"/>
  <c r="P1869" i="4"/>
  <c r="Q1869" i="4" s="1"/>
  <c r="R1869" i="4" s="1"/>
  <c r="S1869" i="4" s="1"/>
  <c r="T1869" i="4" s="1"/>
  <c r="P2315" i="4"/>
  <c r="Q2315" i="4" s="1"/>
  <c r="R2315" i="4" s="1"/>
  <c r="S2315" i="4" s="1"/>
  <c r="T2315" i="4" s="1"/>
  <c r="P2322" i="4"/>
  <c r="Q2322" i="4" s="1"/>
  <c r="R2322" i="4" s="1"/>
  <c r="S2322" i="4" s="1"/>
  <c r="T2322" i="4" s="1"/>
  <c r="P2333" i="4"/>
  <c r="Q2333" i="4" s="1"/>
  <c r="R2333" i="4" s="1"/>
  <c r="S2333" i="4" s="1"/>
  <c r="T2333" i="4" s="1"/>
  <c r="P2349" i="4"/>
  <c r="Q2349" i="4" s="1"/>
  <c r="R2349" i="4" s="1"/>
  <c r="S2349" i="4" s="1"/>
  <c r="T2349" i="4" s="1"/>
  <c r="P2358" i="4"/>
  <c r="Q2358" i="4" s="1"/>
  <c r="R2358" i="4" s="1"/>
  <c r="S2358" i="4" s="1"/>
  <c r="T2358" i="4" s="1"/>
  <c r="P2795" i="4"/>
  <c r="Q2795" i="4" s="1"/>
  <c r="R2795" i="4" s="1"/>
  <c r="S2795" i="4" s="1"/>
  <c r="T2795" i="4" s="1"/>
  <c r="P2807" i="4"/>
  <c r="Q2807" i="4" s="1"/>
  <c r="R2807" i="4" s="1"/>
  <c r="S2807" i="4" s="1"/>
  <c r="T2807" i="4" s="1"/>
  <c r="P2814" i="4"/>
  <c r="Q2814" i="4" s="1"/>
  <c r="R2814" i="4" s="1"/>
  <c r="S2814" i="4" s="1"/>
  <c r="T2814" i="4" s="1"/>
  <c r="P2825" i="4"/>
  <c r="Q2825" i="4" s="1"/>
  <c r="R2825" i="4" s="1"/>
  <c r="S2825" i="4" s="1"/>
  <c r="T2825" i="4" s="1"/>
  <c r="P2837" i="4"/>
  <c r="Q2837" i="4" s="1"/>
  <c r="R2837" i="4" s="1"/>
  <c r="S2837" i="4" s="1"/>
  <c r="T2837" i="4" s="1"/>
  <c r="P3256" i="4"/>
  <c r="Q3256" i="4" s="1"/>
  <c r="R3256" i="4" s="1"/>
  <c r="S3256" i="4" s="1"/>
  <c r="T3256" i="4" s="1"/>
  <c r="P3279" i="4"/>
  <c r="Q3279" i="4" s="1"/>
  <c r="R3279" i="4" s="1"/>
  <c r="S3279" i="4" s="1"/>
  <c r="T3279" i="4" s="1"/>
  <c r="P3285" i="4"/>
  <c r="Q3285" i="4" s="1"/>
  <c r="R3285" i="4" s="1"/>
  <c r="S3285" i="4" s="1"/>
  <c r="T3285" i="4" s="1"/>
  <c r="P3292" i="4"/>
  <c r="Q3292" i="4" s="1"/>
  <c r="R3292" i="4" s="1"/>
  <c r="S3292" i="4" s="1"/>
  <c r="T3292" i="4" s="1"/>
  <c r="P3299" i="4"/>
  <c r="Q3299" i="4" s="1"/>
  <c r="R3299" i="4" s="1"/>
  <c r="S3299" i="4" s="1"/>
  <c r="T3299" i="4" s="1"/>
  <c r="P3316" i="4"/>
  <c r="Q3316" i="4" s="1"/>
  <c r="R3316" i="4" s="1"/>
  <c r="S3316" i="4" s="1"/>
  <c r="T3316" i="4" s="1"/>
  <c r="P3704" i="4"/>
  <c r="Q3704" i="4" s="1"/>
  <c r="R3704" i="4" s="1"/>
  <c r="S3704" i="4" s="1"/>
  <c r="T3704" i="4" s="1"/>
  <c r="P3711" i="4"/>
  <c r="Q3711" i="4" s="1"/>
  <c r="R3711" i="4" s="1"/>
  <c r="S3711" i="4" s="1"/>
  <c r="T3711" i="4" s="1"/>
  <c r="P3722" i="4"/>
  <c r="Q3722" i="4" s="1"/>
  <c r="R3722" i="4" s="1"/>
  <c r="S3722" i="4" s="1"/>
  <c r="T3722" i="4" s="1"/>
  <c r="P3738" i="4"/>
  <c r="Q3738" i="4" s="1"/>
  <c r="R3738" i="4" s="1"/>
  <c r="S3738" i="4" s="1"/>
  <c r="T3738" i="4" s="1"/>
  <c r="P3751" i="4"/>
  <c r="Q3751" i="4" s="1"/>
  <c r="R3751" i="4" s="1"/>
  <c r="S3751" i="4" s="1"/>
  <c r="T3751" i="4" s="1"/>
  <c r="P3768" i="4"/>
  <c r="Q3768" i="4" s="1"/>
  <c r="R3768" i="4" s="1"/>
  <c r="S3768" i="4" s="1"/>
  <c r="T3768" i="4" s="1"/>
  <c r="P3774" i="4"/>
  <c r="Q3774" i="4" s="1"/>
  <c r="R3774" i="4" s="1"/>
  <c r="S3774" i="4" s="1"/>
  <c r="T3774" i="4" s="1"/>
  <c r="P3783" i="4"/>
  <c r="Q3783" i="4" s="1"/>
  <c r="R3783" i="4" s="1"/>
  <c r="S3783" i="4" s="1"/>
  <c r="T3783" i="4" s="1"/>
  <c r="P3802" i="4"/>
  <c r="Q3802" i="4" s="1"/>
  <c r="R3802" i="4" s="1"/>
  <c r="S3802" i="4" s="1"/>
  <c r="T3802" i="4" s="1"/>
  <c r="P3808" i="4"/>
  <c r="Q3808" i="4" s="1"/>
  <c r="R3808" i="4" s="1"/>
  <c r="S3808" i="4" s="1"/>
  <c r="T3808" i="4" s="1"/>
  <c r="P3823" i="4"/>
  <c r="Q3823" i="4" s="1"/>
  <c r="R3823" i="4" s="1"/>
  <c r="S3823" i="4" s="1"/>
  <c r="T3823" i="4" s="1"/>
  <c r="P3839" i="4"/>
  <c r="Q3839" i="4" s="1"/>
  <c r="R3839" i="4" s="1"/>
  <c r="S3839" i="4" s="1"/>
  <c r="T3839" i="4" s="1"/>
  <c r="P4195" i="4"/>
  <c r="Q4195" i="4" s="1"/>
  <c r="R4195" i="4" s="1"/>
  <c r="S4195" i="4" s="1"/>
  <c r="T4195" i="4" s="1"/>
  <c r="P4232" i="4"/>
  <c r="Q4232" i="4" s="1"/>
  <c r="R4232" i="4" s="1"/>
  <c r="S4232" i="4" s="1"/>
  <c r="T4232" i="4" s="1"/>
  <c r="P4243" i="4"/>
  <c r="Q4243" i="4" s="1"/>
  <c r="R4243" i="4" s="1"/>
  <c r="S4243" i="4" s="1"/>
  <c r="T4243" i="4" s="1"/>
  <c r="P4677" i="4"/>
  <c r="Q4677" i="4" s="1"/>
  <c r="R4677" i="4" s="1"/>
  <c r="S4677" i="4" s="1"/>
  <c r="T4677" i="4" s="1"/>
  <c r="P4684" i="4"/>
  <c r="Q4684" i="4" s="1"/>
  <c r="R4684" i="4" s="1"/>
  <c r="S4684" i="4" s="1"/>
  <c r="T4684" i="4" s="1"/>
  <c r="P4696" i="4"/>
  <c r="Q4696" i="4" s="1"/>
  <c r="R4696" i="4" s="1"/>
  <c r="S4696" i="4" s="1"/>
  <c r="T4696" i="4" s="1"/>
  <c r="P4723" i="4"/>
  <c r="Q4723" i="4" s="1"/>
  <c r="R4723" i="4" s="1"/>
  <c r="S4723" i="4" s="1"/>
  <c r="T4723" i="4" s="1"/>
  <c r="P4731" i="4"/>
  <c r="Q4731" i="4" s="1"/>
  <c r="R4731" i="4" s="1"/>
  <c r="S4731" i="4" s="1"/>
  <c r="T4731" i="4" s="1"/>
  <c r="P4745" i="4"/>
  <c r="Q4745" i="4" s="1"/>
  <c r="R4745" i="4" s="1"/>
  <c r="S4745" i="4" s="1"/>
  <c r="T4745" i="4" s="1"/>
  <c r="P4758" i="4"/>
  <c r="Q4758" i="4" s="1"/>
  <c r="R4758" i="4" s="1"/>
  <c r="S4758" i="4" s="1"/>
  <c r="T4758" i="4" s="1"/>
  <c r="P4765" i="4"/>
  <c r="Q4765" i="4" s="1"/>
  <c r="R4765" i="4" s="1"/>
  <c r="S4765" i="4" s="1"/>
  <c r="T4765" i="4" s="1"/>
  <c r="P4770" i="4"/>
  <c r="Q4770" i="4" s="1"/>
  <c r="R4770" i="4" s="1"/>
  <c r="S4770" i="4" s="1"/>
  <c r="T4770" i="4" s="1"/>
  <c r="P4777" i="4"/>
  <c r="Q4777" i="4" s="1"/>
  <c r="R4777" i="4" s="1"/>
  <c r="S4777" i="4" s="1"/>
  <c r="T4777" i="4" s="1"/>
  <c r="P4784" i="4"/>
  <c r="Q4784" i="4" s="1"/>
  <c r="R4784" i="4" s="1"/>
  <c r="S4784" i="4" s="1"/>
  <c r="T4784" i="4" s="1"/>
  <c r="P4802" i="4"/>
  <c r="Q4802" i="4" s="1"/>
  <c r="R4802" i="4" s="1"/>
  <c r="S4802" i="4" s="1"/>
  <c r="T4802" i="4" s="1"/>
  <c r="P4808" i="4"/>
  <c r="Q4808" i="4" s="1"/>
  <c r="R4808" i="4" s="1"/>
  <c r="S4808" i="4" s="1"/>
  <c r="T4808" i="4" s="1"/>
  <c r="P4825" i="4"/>
  <c r="Q4825" i="4" s="1"/>
  <c r="R4825" i="4" s="1"/>
  <c r="S4825" i="4" s="1"/>
  <c r="T4825" i="4" s="1"/>
  <c r="P4830" i="4"/>
  <c r="Q4830" i="4" s="1"/>
  <c r="R4830" i="4" s="1"/>
  <c r="S4830" i="4" s="1"/>
  <c r="T4830" i="4" s="1"/>
  <c r="P4865" i="4"/>
  <c r="Q4865" i="4" s="1"/>
  <c r="R4865" i="4" s="1"/>
  <c r="S4865" i="4" s="1"/>
  <c r="T4865" i="4" s="1"/>
  <c r="P5144" i="4"/>
  <c r="Q5144" i="4" s="1"/>
  <c r="R5144" i="4" s="1"/>
  <c r="S5144" i="4" s="1"/>
  <c r="T5144" i="4" s="1"/>
  <c r="P5156" i="4"/>
  <c r="Q5156" i="4" s="1"/>
  <c r="R5156" i="4" s="1"/>
  <c r="S5156" i="4" s="1"/>
  <c r="T5156" i="4" s="1"/>
  <c r="P5163" i="4"/>
  <c r="Q5163" i="4" s="1"/>
  <c r="R5163" i="4" s="1"/>
  <c r="S5163" i="4" s="1"/>
  <c r="T5163" i="4" s="1"/>
  <c r="P5174" i="4"/>
  <c r="Q5174" i="4" s="1"/>
  <c r="R5174" i="4" s="1"/>
  <c r="S5174" i="4" s="1"/>
  <c r="T5174" i="4" s="1"/>
  <c r="P5183" i="4"/>
  <c r="Q5183" i="4" s="1"/>
  <c r="R5183" i="4" s="1"/>
  <c r="S5183" i="4" s="1"/>
  <c r="T5183" i="4" s="1"/>
  <c r="P5189" i="4"/>
  <c r="Q5189" i="4" s="1"/>
  <c r="R5189" i="4" s="1"/>
  <c r="S5189" i="4" s="1"/>
  <c r="T5189" i="4" s="1"/>
  <c r="P5201" i="4"/>
  <c r="Q5201" i="4" s="1"/>
  <c r="R5201" i="4" s="1"/>
  <c r="S5201" i="4" s="1"/>
  <c r="T5201" i="4" s="1"/>
  <c r="P5206" i="4"/>
  <c r="Q5206" i="4" s="1"/>
  <c r="R5206" i="4" s="1"/>
  <c r="S5206" i="4" s="1"/>
  <c r="T5206" i="4" s="1"/>
  <c r="P5213" i="4"/>
  <c r="Q5213" i="4" s="1"/>
  <c r="R5213" i="4" s="1"/>
  <c r="S5213" i="4" s="1"/>
  <c r="T5213" i="4" s="1"/>
  <c r="P5243" i="4"/>
  <c r="Q5243" i="4" s="1"/>
  <c r="R5243" i="4" s="1"/>
  <c r="S5243" i="4" s="1"/>
  <c r="T5243" i="4" s="1"/>
  <c r="P5253" i="4"/>
  <c r="Q5253" i="4" s="1"/>
  <c r="R5253" i="4" s="1"/>
  <c r="S5253" i="4" s="1"/>
  <c r="T5253" i="4" s="1"/>
  <c r="P5261" i="4"/>
  <c r="Q5261" i="4" s="1"/>
  <c r="R5261" i="4" s="1"/>
  <c r="S5261" i="4" s="1"/>
  <c r="T5261" i="4" s="1"/>
  <c r="P5270" i="4"/>
  <c r="Q5270" i="4" s="1"/>
  <c r="R5270" i="4" s="1"/>
  <c r="S5270" i="4" s="1"/>
  <c r="T5270" i="4" s="1"/>
  <c r="P5295" i="4"/>
  <c r="Q5295" i="4" s="1"/>
  <c r="R5295" i="4" s="1"/>
  <c r="S5295" i="4" s="1"/>
  <c r="T5295" i="4" s="1"/>
  <c r="P5306" i="4"/>
  <c r="Q5306" i="4" s="1"/>
  <c r="R5306" i="4" s="1"/>
  <c r="S5306" i="4" s="1"/>
  <c r="T5306" i="4" s="1"/>
  <c r="P5311" i="4"/>
  <c r="Q5311" i="4" s="1"/>
  <c r="R5311" i="4" s="1"/>
  <c r="S5311" i="4" s="1"/>
  <c r="T5311" i="4" s="1"/>
  <c r="P5337" i="4"/>
  <c r="Q5337" i="4" s="1"/>
  <c r="R5337" i="4" s="1"/>
  <c r="S5337" i="4" s="1"/>
  <c r="T5337" i="4" s="1"/>
  <c r="P5349" i="4"/>
  <c r="Q5349" i="4" s="1"/>
  <c r="R5349" i="4" s="1"/>
  <c r="S5349" i="4" s="1"/>
  <c r="T5349" i="4" s="1"/>
  <c r="P5591" i="4"/>
  <c r="Q5591" i="4" s="1"/>
  <c r="R5591" i="4" s="1"/>
  <c r="S5591" i="4" s="1"/>
  <c r="T5591" i="4" s="1"/>
  <c r="P5606" i="4"/>
  <c r="Q5606" i="4" s="1"/>
  <c r="R5606" i="4" s="1"/>
  <c r="S5606" i="4" s="1"/>
  <c r="T5606" i="4" s="1"/>
  <c r="P5614" i="4"/>
  <c r="Q5614" i="4" s="1"/>
  <c r="R5614" i="4" s="1"/>
  <c r="S5614" i="4" s="1"/>
  <c r="T5614" i="4" s="1"/>
  <c r="P5618" i="4"/>
  <c r="Q5618" i="4" s="1"/>
  <c r="R5618" i="4" s="1"/>
  <c r="S5618" i="4" s="1"/>
  <c r="T5618" i="4" s="1"/>
  <c r="P5629" i="4"/>
  <c r="Q5629" i="4" s="1"/>
  <c r="R5629" i="4" s="1"/>
  <c r="S5629" i="4" s="1"/>
  <c r="T5629" i="4" s="1"/>
  <c r="P5637" i="4"/>
  <c r="Q5637" i="4" s="1"/>
  <c r="R5637" i="4" s="1"/>
  <c r="S5637" i="4" s="1"/>
  <c r="T5637" i="4" s="1"/>
  <c r="P5645" i="4"/>
  <c r="Q5645" i="4" s="1"/>
  <c r="R5645" i="4" s="1"/>
  <c r="S5645" i="4" s="1"/>
  <c r="T5645" i="4" s="1"/>
  <c r="P5652" i="4"/>
  <c r="Q5652" i="4" s="1"/>
  <c r="R5652" i="4" s="1"/>
  <c r="S5652" i="4" s="1"/>
  <c r="T5652" i="4" s="1"/>
  <c r="P5658" i="4"/>
  <c r="Q5658" i="4" s="1"/>
  <c r="R5658" i="4" s="1"/>
  <c r="S5658" i="4" s="1"/>
  <c r="T5658" i="4" s="1"/>
  <c r="P5667" i="4"/>
  <c r="Q5667" i="4" s="1"/>
  <c r="R5667" i="4" s="1"/>
  <c r="S5667" i="4" s="1"/>
  <c r="T5667" i="4" s="1"/>
  <c r="P5673" i="4"/>
  <c r="Q5673" i="4" s="1"/>
  <c r="R5673" i="4" s="1"/>
  <c r="S5673" i="4" s="1"/>
  <c r="T5673" i="4" s="1"/>
  <c r="P5680" i="4"/>
  <c r="Q5680" i="4" s="1"/>
  <c r="R5680" i="4" s="1"/>
  <c r="S5680" i="4" s="1"/>
  <c r="T5680" i="4" s="1"/>
  <c r="P5744" i="4"/>
  <c r="Q5744" i="4" s="1"/>
  <c r="R5744" i="4" s="1"/>
  <c r="S5744" i="4" s="1"/>
  <c r="T5744" i="4" s="1"/>
  <c r="P5751" i="4"/>
  <c r="Q5751" i="4" s="1"/>
  <c r="R5751" i="4" s="1"/>
  <c r="S5751" i="4" s="1"/>
  <c r="T5751" i="4" s="1"/>
  <c r="P5758" i="4"/>
  <c r="Q5758" i="4" s="1"/>
  <c r="R5758" i="4" s="1"/>
  <c r="S5758" i="4" s="1"/>
  <c r="T5758" i="4" s="1"/>
  <c r="P5765" i="4"/>
  <c r="Q5765" i="4" s="1"/>
  <c r="R5765" i="4" s="1"/>
  <c r="S5765" i="4" s="1"/>
  <c r="T5765" i="4" s="1"/>
  <c r="P5772" i="4"/>
  <c r="Q5772" i="4" s="1"/>
  <c r="R5772" i="4" s="1"/>
  <c r="S5772" i="4" s="1"/>
  <c r="T5772" i="4" s="1"/>
  <c r="P5779" i="4"/>
  <c r="Q5779" i="4" s="1"/>
  <c r="R5779" i="4" s="1"/>
  <c r="S5779" i="4" s="1"/>
  <c r="T5779" i="4" s="1"/>
  <c r="P5785" i="4"/>
  <c r="Q5785" i="4" s="1"/>
  <c r="R5785" i="4" s="1"/>
  <c r="S5785" i="4" s="1"/>
  <c r="T5785" i="4" s="1"/>
  <c r="P5792" i="4"/>
  <c r="Q5792" i="4" s="1"/>
  <c r="R5792" i="4" s="1"/>
  <c r="S5792" i="4" s="1"/>
  <c r="T5792" i="4" s="1"/>
  <c r="P5807" i="4"/>
  <c r="Q5807" i="4" s="1"/>
  <c r="R5807" i="4" s="1"/>
  <c r="S5807" i="4" s="1"/>
  <c r="T5807" i="4" s="1"/>
  <c r="P5813" i="4"/>
  <c r="Q5813" i="4" s="1"/>
  <c r="R5813" i="4" s="1"/>
  <c r="S5813" i="4" s="1"/>
  <c r="T5813" i="4" s="1"/>
  <c r="P5825" i="4"/>
  <c r="Q5825" i="4" s="1"/>
  <c r="R5825" i="4" s="1"/>
  <c r="S5825" i="4" s="1"/>
  <c r="T5825" i="4" s="1"/>
  <c r="P5831" i="4"/>
  <c r="Q5831" i="4" s="1"/>
  <c r="R5831" i="4" s="1"/>
  <c r="S5831" i="4" s="1"/>
  <c r="T5831" i="4" s="1"/>
  <c r="P5838" i="4"/>
  <c r="Q5838" i="4" s="1"/>
  <c r="R5838" i="4" s="1"/>
  <c r="S5838" i="4" s="1"/>
  <c r="T5838" i="4" s="1"/>
  <c r="P5851" i="4"/>
  <c r="Q5851" i="4" s="1"/>
  <c r="R5851" i="4" s="1"/>
  <c r="S5851" i="4" s="1"/>
  <c r="T5851" i="4" s="1"/>
  <c r="P5859" i="4"/>
  <c r="Q5859" i="4" s="1"/>
  <c r="R5859" i="4" s="1"/>
  <c r="S5859" i="4" s="1"/>
  <c r="T5859" i="4" s="1"/>
  <c r="P5866" i="4"/>
  <c r="Q5866" i="4" s="1"/>
  <c r="R5866" i="4" s="1"/>
  <c r="S5866" i="4" s="1"/>
  <c r="T5866" i="4" s="1"/>
  <c r="P6047" i="4"/>
  <c r="Q6047" i="4" s="1"/>
  <c r="R6047" i="4" s="1"/>
  <c r="S6047" i="4" s="1"/>
  <c r="T6047" i="4" s="1"/>
  <c r="P6061" i="4"/>
  <c r="Q6061" i="4" s="1"/>
  <c r="R6061" i="4" s="1"/>
  <c r="S6061" i="4" s="1"/>
  <c r="T6061" i="4" s="1"/>
  <c r="P6069" i="4"/>
  <c r="Q6069" i="4" s="1"/>
  <c r="R6069" i="4" s="1"/>
  <c r="S6069" i="4" s="1"/>
  <c r="T6069" i="4" s="1"/>
  <c r="P6090" i="4"/>
  <c r="Q6090" i="4" s="1"/>
  <c r="R6090" i="4" s="1"/>
  <c r="S6090" i="4" s="1"/>
  <c r="T6090" i="4" s="1"/>
  <c r="P6100" i="4"/>
  <c r="Q6100" i="4" s="1"/>
  <c r="R6100" i="4" s="1"/>
  <c r="S6100" i="4" s="1"/>
  <c r="T6100" i="4" s="1"/>
  <c r="P6106" i="4"/>
  <c r="Q6106" i="4" s="1"/>
  <c r="R6106" i="4" s="1"/>
  <c r="S6106" i="4" s="1"/>
  <c r="T6106" i="4" s="1"/>
  <c r="P6128" i="4"/>
  <c r="Q6128" i="4" s="1"/>
  <c r="R6128" i="4" s="1"/>
  <c r="S6128" i="4" s="1"/>
  <c r="T6128" i="4" s="1"/>
  <c r="P6135" i="4"/>
  <c r="Q6135" i="4" s="1"/>
  <c r="R6135" i="4" s="1"/>
  <c r="S6135" i="4" s="1"/>
  <c r="T6135" i="4" s="1"/>
  <c r="P6148" i="4"/>
  <c r="Q6148" i="4" s="1"/>
  <c r="R6148" i="4" s="1"/>
  <c r="S6148" i="4" s="1"/>
  <c r="T6148" i="4" s="1"/>
  <c r="P6172" i="4"/>
  <c r="Q6172" i="4" s="1"/>
  <c r="R6172" i="4" s="1"/>
  <c r="S6172" i="4" s="1"/>
  <c r="T6172" i="4" s="1"/>
  <c r="P6183" i="4"/>
  <c r="Q6183" i="4" s="1"/>
  <c r="R6183" i="4" s="1"/>
  <c r="S6183" i="4" s="1"/>
  <c r="T6183" i="4" s="1"/>
  <c r="P6198" i="4"/>
  <c r="Q6198" i="4" s="1"/>
  <c r="R6198" i="4" s="1"/>
  <c r="S6198" i="4" s="1"/>
  <c r="T6198" i="4" s="1"/>
  <c r="P6208" i="4"/>
  <c r="Q6208" i="4" s="1"/>
  <c r="R6208" i="4" s="1"/>
  <c r="S6208" i="4" s="1"/>
  <c r="T6208" i="4" s="1"/>
  <c r="P6214" i="4"/>
  <c r="Q6214" i="4" s="1"/>
  <c r="R6214" i="4" s="1"/>
  <c r="S6214" i="4" s="1"/>
  <c r="T6214" i="4" s="1"/>
  <c r="P6226" i="4"/>
  <c r="Q6226" i="4" s="1"/>
  <c r="R6226" i="4" s="1"/>
  <c r="S6226" i="4" s="1"/>
  <c r="T6226" i="4" s="1"/>
  <c r="P6234" i="4"/>
  <c r="Q6234" i="4" s="1"/>
  <c r="R6234" i="4" s="1"/>
  <c r="S6234" i="4" s="1"/>
  <c r="T6234" i="4" s="1"/>
  <c r="P6240" i="4"/>
  <c r="Q6240" i="4" s="1"/>
  <c r="R6240" i="4" s="1"/>
  <c r="S6240" i="4" s="1"/>
  <c r="T6240" i="4" s="1"/>
  <c r="P6247" i="4"/>
  <c r="Q6247" i="4" s="1"/>
  <c r="R6247" i="4" s="1"/>
  <c r="S6247" i="4" s="1"/>
  <c r="T6247" i="4" s="1"/>
  <c r="P6254" i="4"/>
  <c r="Q6254" i="4" s="1"/>
  <c r="R6254" i="4" s="1"/>
  <c r="S6254" i="4" s="1"/>
  <c r="T6254" i="4" s="1"/>
  <c r="P6272" i="4"/>
  <c r="Q6272" i="4" s="1"/>
  <c r="R6272" i="4" s="1"/>
  <c r="S6272" i="4" s="1"/>
  <c r="T6272" i="4" s="1"/>
  <c r="P6291" i="4"/>
  <c r="Q6291" i="4" s="1"/>
  <c r="R6291" i="4" s="1"/>
  <c r="S6291" i="4" s="1"/>
  <c r="T6291" i="4" s="1"/>
  <c r="P6296" i="4"/>
  <c r="Q6296" i="4" s="1"/>
  <c r="R6296" i="4" s="1"/>
  <c r="S6296" i="4" s="1"/>
  <c r="T6296" i="4" s="1"/>
  <c r="P6302" i="4"/>
  <c r="Q6302" i="4" s="1"/>
  <c r="R6302" i="4" s="1"/>
  <c r="S6302" i="4" s="1"/>
  <c r="T6302" i="4" s="1"/>
  <c r="P6506" i="4"/>
  <c r="Q6506" i="4" s="1"/>
  <c r="R6506" i="4" s="1"/>
  <c r="S6506" i="4" s="1"/>
  <c r="T6506" i="4" s="1"/>
  <c r="P6518" i="4"/>
  <c r="Q6518" i="4" s="1"/>
  <c r="R6518" i="4" s="1"/>
  <c r="S6518" i="4" s="1"/>
  <c r="T6518" i="4" s="1"/>
  <c r="P6530" i="4"/>
  <c r="Q6530" i="4" s="1"/>
  <c r="R6530" i="4" s="1"/>
  <c r="S6530" i="4" s="1"/>
  <c r="T6530" i="4" s="1"/>
  <c r="P6539" i="4"/>
  <c r="Q6539" i="4" s="1"/>
  <c r="R6539" i="4" s="1"/>
  <c r="S6539" i="4" s="1"/>
  <c r="T6539" i="4" s="1"/>
  <c r="P6549" i="4"/>
  <c r="Q6549" i="4" s="1"/>
  <c r="R6549" i="4" s="1"/>
  <c r="S6549" i="4" s="1"/>
  <c r="T6549" i="4" s="1"/>
  <c r="P6555" i="4"/>
  <c r="Q6555" i="4" s="1"/>
  <c r="R6555" i="4" s="1"/>
  <c r="S6555" i="4" s="1"/>
  <c r="T6555" i="4" s="1"/>
  <c r="P6561" i="4"/>
  <c r="Q6561" i="4" s="1"/>
  <c r="R6561" i="4" s="1"/>
  <c r="S6561" i="4" s="1"/>
  <c r="T6561" i="4" s="1"/>
  <c r="P6568" i="4"/>
  <c r="Q6568" i="4" s="1"/>
  <c r="R6568" i="4" s="1"/>
  <c r="S6568" i="4" s="1"/>
  <c r="T6568" i="4" s="1"/>
  <c r="P6575" i="4"/>
  <c r="Q6575" i="4" s="1"/>
  <c r="R6575" i="4" s="1"/>
  <c r="S6575" i="4" s="1"/>
  <c r="T6575" i="4" s="1"/>
  <c r="P6581" i="4"/>
  <c r="Q6581" i="4" s="1"/>
  <c r="R6581" i="4" s="1"/>
  <c r="S6581" i="4" s="1"/>
  <c r="T6581" i="4" s="1"/>
  <c r="P6607" i="4"/>
  <c r="Q6607" i="4" s="1"/>
  <c r="R6607" i="4" s="1"/>
  <c r="S6607" i="4" s="1"/>
  <c r="T6607" i="4" s="1"/>
  <c r="P6620" i="4"/>
  <c r="Q6620" i="4" s="1"/>
  <c r="R6620" i="4" s="1"/>
  <c r="S6620" i="4" s="1"/>
  <c r="T6620" i="4" s="1"/>
  <c r="P6631" i="4"/>
  <c r="Q6631" i="4" s="1"/>
  <c r="R6631" i="4" s="1"/>
  <c r="S6631" i="4" s="1"/>
  <c r="T6631" i="4" s="1"/>
  <c r="P6637" i="4"/>
  <c r="Q6637" i="4" s="1"/>
  <c r="R6637" i="4" s="1"/>
  <c r="S6637" i="4" s="1"/>
  <c r="T6637" i="4" s="1"/>
  <c r="P6648" i="4"/>
  <c r="Q6648" i="4" s="1"/>
  <c r="R6648" i="4" s="1"/>
  <c r="S6648" i="4" s="1"/>
  <c r="T6648" i="4" s="1"/>
  <c r="P6655" i="4"/>
  <c r="Q6655" i="4" s="1"/>
  <c r="R6655" i="4" s="1"/>
  <c r="S6655" i="4" s="1"/>
  <c r="T6655" i="4" s="1"/>
  <c r="P6662" i="4"/>
  <c r="Q6662" i="4" s="1"/>
  <c r="R6662" i="4" s="1"/>
  <c r="S6662" i="4" s="1"/>
  <c r="T6662" i="4" s="1"/>
  <c r="P6668" i="4"/>
  <c r="Q6668" i="4" s="1"/>
  <c r="R6668" i="4" s="1"/>
  <c r="S6668" i="4" s="1"/>
  <c r="T6668" i="4" s="1"/>
  <c r="P6675" i="4"/>
  <c r="Q6675" i="4" s="1"/>
  <c r="R6675" i="4" s="1"/>
  <c r="S6675" i="4" s="1"/>
  <c r="T6675" i="4" s="1"/>
  <c r="P6682" i="4"/>
  <c r="Q6682" i="4" s="1"/>
  <c r="R6682" i="4" s="1"/>
  <c r="S6682" i="4" s="1"/>
  <c r="T6682" i="4" s="1"/>
  <c r="P6688" i="4"/>
  <c r="Q6688" i="4" s="1"/>
  <c r="R6688" i="4" s="1"/>
  <c r="S6688" i="4" s="1"/>
  <c r="T6688" i="4" s="1"/>
  <c r="P6702" i="4"/>
  <c r="Q6702" i="4" s="1"/>
  <c r="R6702" i="4" s="1"/>
  <c r="S6702" i="4" s="1"/>
  <c r="T6702" i="4" s="1"/>
  <c r="P6711" i="4"/>
  <c r="Q6711" i="4" s="1"/>
  <c r="R6711" i="4" s="1"/>
  <c r="S6711" i="4" s="1"/>
  <c r="T6711" i="4" s="1"/>
  <c r="P6720" i="4"/>
  <c r="Q6720" i="4" s="1"/>
  <c r="R6720" i="4" s="1"/>
  <c r="S6720" i="4" s="1"/>
  <c r="T6720" i="4" s="1"/>
  <c r="P6727" i="4"/>
  <c r="Q6727" i="4" s="1"/>
  <c r="R6727" i="4" s="1"/>
  <c r="S6727" i="4" s="1"/>
  <c r="T6727" i="4" s="1"/>
  <c r="P6739" i="4"/>
  <c r="Q6739" i="4" s="1"/>
  <c r="R6739" i="4" s="1"/>
  <c r="S6739" i="4" s="1"/>
  <c r="T6739" i="4" s="1"/>
  <c r="P6756" i="4"/>
  <c r="Q6756" i="4" s="1"/>
  <c r="R6756" i="4" s="1"/>
  <c r="S6756" i="4" s="1"/>
  <c r="T6756" i="4" s="1"/>
  <c r="P6761" i="4"/>
  <c r="Q6761" i="4" s="1"/>
  <c r="R6761" i="4" s="1"/>
  <c r="S6761" i="4" s="1"/>
  <c r="T6761" i="4" s="1"/>
  <c r="P6767" i="4"/>
  <c r="Q6767" i="4" s="1"/>
  <c r="R6767" i="4" s="1"/>
  <c r="S6767" i="4" s="1"/>
  <c r="T6767" i="4" s="1"/>
  <c r="P6790" i="4"/>
  <c r="Q6790" i="4" s="1"/>
  <c r="R6790" i="4" s="1"/>
  <c r="S6790" i="4" s="1"/>
  <c r="T6790" i="4" s="1"/>
  <c r="P6960" i="4"/>
  <c r="Q6960" i="4" s="1"/>
  <c r="R6960" i="4" s="1"/>
  <c r="S6960" i="4" s="1"/>
  <c r="T6960" i="4" s="1"/>
  <c r="P6977" i="4"/>
  <c r="Q6977" i="4" s="1"/>
  <c r="R6977" i="4" s="1"/>
  <c r="S6977" i="4" s="1"/>
  <c r="T6977" i="4" s="1"/>
  <c r="P6983" i="4"/>
  <c r="Q6983" i="4" s="1"/>
  <c r="R6983" i="4" s="1"/>
  <c r="S6983" i="4" s="1"/>
  <c r="T6983" i="4" s="1"/>
  <c r="P7005" i="4"/>
  <c r="Q7005" i="4" s="1"/>
  <c r="R7005" i="4" s="1"/>
  <c r="S7005" i="4" s="1"/>
  <c r="T7005" i="4" s="1"/>
  <c r="P7011" i="4"/>
  <c r="Q7011" i="4" s="1"/>
  <c r="R7011" i="4" s="1"/>
  <c r="S7011" i="4" s="1"/>
  <c r="T7011" i="4" s="1"/>
  <c r="P7016" i="4"/>
  <c r="Q7016" i="4" s="1"/>
  <c r="R7016" i="4" s="1"/>
  <c r="S7016" i="4" s="1"/>
  <c r="T7016" i="4" s="1"/>
  <c r="P7041" i="4"/>
  <c r="Q7041" i="4" s="1"/>
  <c r="R7041" i="4" s="1"/>
  <c r="S7041" i="4" s="1"/>
  <c r="T7041" i="4" s="1"/>
  <c r="P7047" i="4"/>
  <c r="Q7047" i="4" s="1"/>
  <c r="R7047" i="4" s="1"/>
  <c r="S7047" i="4" s="1"/>
  <c r="T7047" i="4" s="1"/>
  <c r="P7055" i="4"/>
  <c r="Q7055" i="4" s="1"/>
  <c r="R7055" i="4" s="1"/>
  <c r="S7055" i="4" s="1"/>
  <c r="T7055" i="4" s="1"/>
  <c r="P7068" i="4"/>
  <c r="Q7068" i="4" s="1"/>
  <c r="R7068" i="4" s="1"/>
  <c r="S7068" i="4" s="1"/>
  <c r="T7068" i="4" s="1"/>
  <c r="P7077" i="4"/>
  <c r="Q7077" i="4" s="1"/>
  <c r="R7077" i="4" s="1"/>
  <c r="S7077" i="4" s="1"/>
  <c r="T7077" i="4" s="1"/>
  <c r="P7081" i="4"/>
  <c r="Q7081" i="4" s="1"/>
  <c r="R7081" i="4" s="1"/>
  <c r="S7081" i="4" s="1"/>
  <c r="T7081" i="4" s="1"/>
  <c r="P7103" i="4"/>
  <c r="Q7103" i="4" s="1"/>
  <c r="R7103" i="4" s="1"/>
  <c r="S7103" i="4" s="1"/>
  <c r="T7103" i="4" s="1"/>
  <c r="P7118" i="4"/>
  <c r="Q7118" i="4" s="1"/>
  <c r="R7118" i="4" s="1"/>
  <c r="S7118" i="4" s="1"/>
  <c r="T7118" i="4" s="1"/>
  <c r="P7125" i="4"/>
  <c r="Q7125" i="4" s="1"/>
  <c r="R7125" i="4" s="1"/>
  <c r="S7125" i="4" s="1"/>
  <c r="T7125" i="4" s="1"/>
  <c r="P7134" i="4"/>
  <c r="Q7134" i="4" s="1"/>
  <c r="R7134" i="4" s="1"/>
  <c r="S7134" i="4" s="1"/>
  <c r="T7134" i="4" s="1"/>
  <c r="P7140" i="4"/>
  <c r="Q7140" i="4" s="1"/>
  <c r="R7140" i="4" s="1"/>
  <c r="S7140" i="4" s="1"/>
  <c r="T7140" i="4" s="1"/>
  <c r="P7144" i="4"/>
  <c r="Q7144" i="4" s="1"/>
  <c r="R7144" i="4" s="1"/>
  <c r="S7144" i="4" s="1"/>
  <c r="T7144" i="4" s="1"/>
  <c r="P7154" i="4"/>
  <c r="Q7154" i="4" s="1"/>
  <c r="R7154" i="4" s="1"/>
  <c r="S7154" i="4" s="1"/>
  <c r="T7154" i="4" s="1"/>
  <c r="P7162" i="4"/>
  <c r="Q7162" i="4" s="1"/>
  <c r="R7162" i="4" s="1"/>
  <c r="S7162" i="4" s="1"/>
  <c r="T7162" i="4" s="1"/>
  <c r="P7168" i="4"/>
  <c r="Q7168" i="4" s="1"/>
  <c r="R7168" i="4" s="1"/>
  <c r="S7168" i="4" s="1"/>
  <c r="T7168" i="4" s="1"/>
  <c r="P7174" i="4"/>
  <c r="Q7174" i="4" s="1"/>
  <c r="R7174" i="4" s="1"/>
  <c r="S7174" i="4" s="1"/>
  <c r="T7174" i="4" s="1"/>
  <c r="P7180" i="4"/>
  <c r="Q7180" i="4" s="1"/>
  <c r="R7180" i="4" s="1"/>
  <c r="S7180" i="4" s="1"/>
  <c r="T7180" i="4" s="1"/>
  <c r="P7192" i="4"/>
  <c r="Q7192" i="4" s="1"/>
  <c r="R7192" i="4" s="1"/>
  <c r="S7192" i="4" s="1"/>
  <c r="T7192" i="4" s="1"/>
  <c r="P7197" i="4"/>
  <c r="Q7197" i="4" s="1"/>
  <c r="R7197" i="4" s="1"/>
  <c r="S7197" i="4" s="1"/>
  <c r="T7197" i="4" s="1"/>
  <c r="P7207" i="4"/>
  <c r="Q7207" i="4" s="1"/>
  <c r="R7207" i="4" s="1"/>
  <c r="S7207" i="4" s="1"/>
  <c r="T7207" i="4" s="1"/>
  <c r="P7217" i="4"/>
  <c r="Q7217" i="4" s="1"/>
  <c r="R7217" i="4" s="1"/>
  <c r="S7217" i="4" s="1"/>
  <c r="T7217" i="4" s="1"/>
  <c r="P7228" i="4"/>
  <c r="Q7228" i="4" s="1"/>
  <c r="R7228" i="4" s="1"/>
  <c r="S7228" i="4" s="1"/>
  <c r="T7228" i="4" s="1"/>
  <c r="P7234" i="4"/>
  <c r="Q7234" i="4" s="1"/>
  <c r="R7234" i="4" s="1"/>
  <c r="S7234" i="4" s="1"/>
  <c r="T7234" i="4" s="1"/>
  <c r="P7239" i="4"/>
  <c r="Q7239" i="4" s="1"/>
  <c r="R7239" i="4" s="1"/>
  <c r="S7239" i="4" s="1"/>
  <c r="T7239" i="4" s="1"/>
  <c r="P7258" i="4"/>
  <c r="Q7258" i="4" s="1"/>
  <c r="R7258" i="4" s="1"/>
  <c r="S7258" i="4" s="1"/>
  <c r="T7258" i="4" s="1"/>
  <c r="P7266" i="4"/>
  <c r="Q7266" i="4" s="1"/>
  <c r="R7266" i="4" s="1"/>
  <c r="S7266" i="4" s="1"/>
  <c r="T7266" i="4" s="1"/>
  <c r="P7279" i="4"/>
  <c r="Q7279" i="4" s="1"/>
  <c r="R7279" i="4" s="1"/>
  <c r="S7279" i="4" s="1"/>
  <c r="T7279" i="4" s="1"/>
  <c r="P7290" i="4"/>
  <c r="Q7290" i="4" s="1"/>
  <c r="R7290" i="4" s="1"/>
  <c r="S7290" i="4" s="1"/>
  <c r="T7290" i="4" s="1"/>
  <c r="P7413" i="4"/>
  <c r="Q7413" i="4" s="1"/>
  <c r="R7413" i="4" s="1"/>
  <c r="S7413" i="4" s="1"/>
  <c r="T7413" i="4" s="1"/>
  <c r="P7419" i="4"/>
  <c r="Q7419" i="4" s="1"/>
  <c r="R7419" i="4" s="1"/>
  <c r="S7419" i="4" s="1"/>
  <c r="T7419" i="4" s="1"/>
  <c r="P7424" i="4"/>
  <c r="Q7424" i="4" s="1"/>
  <c r="R7424" i="4" s="1"/>
  <c r="S7424" i="4" s="1"/>
  <c r="T7424" i="4" s="1"/>
  <c r="P7428" i="4"/>
  <c r="Q7428" i="4" s="1"/>
  <c r="R7428" i="4" s="1"/>
  <c r="S7428" i="4" s="1"/>
  <c r="T7428" i="4" s="1"/>
  <c r="P7433" i="4"/>
  <c r="Q7433" i="4" s="1"/>
  <c r="R7433" i="4" s="1"/>
  <c r="S7433" i="4" s="1"/>
  <c r="T7433" i="4" s="1"/>
  <c r="P7437" i="4"/>
  <c r="Q7437" i="4" s="1"/>
  <c r="R7437" i="4" s="1"/>
  <c r="S7437" i="4" s="1"/>
  <c r="T7437" i="4" s="1"/>
  <c r="P7442" i="4"/>
  <c r="Q7442" i="4" s="1"/>
  <c r="R7442" i="4" s="1"/>
  <c r="S7442" i="4" s="1"/>
  <c r="T7442" i="4" s="1"/>
  <c r="P7446" i="4"/>
  <c r="Q7446" i="4" s="1"/>
  <c r="R7446" i="4" s="1"/>
  <c r="S7446" i="4" s="1"/>
  <c r="T7446" i="4" s="1"/>
  <c r="P7471" i="4"/>
  <c r="Q7471" i="4" s="1"/>
  <c r="R7471" i="4" s="1"/>
  <c r="S7471" i="4" s="1"/>
  <c r="T7471" i="4" s="1"/>
  <c r="P7481" i="4"/>
  <c r="Q7481" i="4" s="1"/>
  <c r="R7481" i="4" s="1"/>
  <c r="S7481" i="4" s="1"/>
  <c r="T7481" i="4" s="1"/>
  <c r="P7486" i="4"/>
  <c r="Q7486" i="4" s="1"/>
  <c r="R7486" i="4" s="1"/>
  <c r="S7486" i="4" s="1"/>
  <c r="T7486" i="4" s="1"/>
  <c r="P7494" i="4"/>
  <c r="Q7494" i="4" s="1"/>
  <c r="R7494" i="4" s="1"/>
  <c r="S7494" i="4" s="1"/>
  <c r="T7494" i="4" s="1"/>
  <c r="P7505" i="4"/>
  <c r="Q7505" i="4" s="1"/>
  <c r="R7505" i="4" s="1"/>
  <c r="S7505" i="4" s="1"/>
  <c r="T7505" i="4" s="1"/>
  <c r="P7524" i="4"/>
  <c r="Q7524" i="4" s="1"/>
  <c r="R7524" i="4" s="1"/>
  <c r="S7524" i="4" s="1"/>
  <c r="T7524" i="4" s="1"/>
  <c r="P7529" i="4"/>
  <c r="Q7529" i="4" s="1"/>
  <c r="R7529" i="4" s="1"/>
  <c r="S7529" i="4" s="1"/>
  <c r="T7529" i="4" s="1"/>
  <c r="P7534" i="4"/>
  <c r="Q7534" i="4" s="1"/>
  <c r="R7534" i="4" s="1"/>
  <c r="S7534" i="4" s="1"/>
  <c r="T7534" i="4" s="1"/>
  <c r="P7539" i="4"/>
  <c r="Q7539" i="4" s="1"/>
  <c r="R7539" i="4" s="1"/>
  <c r="S7539" i="4" s="1"/>
  <c r="T7539" i="4" s="1"/>
  <c r="P7556" i="4"/>
  <c r="Q7556" i="4" s="1"/>
  <c r="R7556" i="4" s="1"/>
  <c r="S7556" i="4" s="1"/>
  <c r="T7556" i="4" s="1"/>
  <c r="P7561" i="4"/>
  <c r="Q7561" i="4" s="1"/>
  <c r="R7561" i="4" s="1"/>
  <c r="S7561" i="4" s="1"/>
  <c r="T7561" i="4" s="1"/>
  <c r="P7569" i="4"/>
  <c r="Q7569" i="4" s="1"/>
  <c r="R7569" i="4" s="1"/>
  <c r="S7569" i="4" s="1"/>
  <c r="T7569" i="4" s="1"/>
  <c r="P7574" i="4"/>
  <c r="Q7574" i="4" s="1"/>
  <c r="R7574" i="4" s="1"/>
  <c r="S7574" i="4" s="1"/>
  <c r="T7574" i="4" s="1"/>
  <c r="P7579" i="4"/>
  <c r="Q7579" i="4" s="1"/>
  <c r="R7579" i="4" s="1"/>
  <c r="S7579" i="4" s="1"/>
  <c r="T7579" i="4" s="1"/>
  <c r="P7592" i="4"/>
  <c r="Q7592" i="4" s="1"/>
  <c r="R7592" i="4" s="1"/>
  <c r="S7592" i="4" s="1"/>
  <c r="T7592" i="4" s="1"/>
  <c r="P7597" i="4"/>
  <c r="Q7597" i="4" s="1"/>
  <c r="R7597" i="4" s="1"/>
  <c r="S7597" i="4" s="1"/>
  <c r="T7597" i="4" s="1"/>
  <c r="P7602" i="4"/>
  <c r="Q7602" i="4" s="1"/>
  <c r="R7602" i="4" s="1"/>
  <c r="S7602" i="4" s="1"/>
  <c r="T7602" i="4" s="1"/>
  <c r="P7607" i="4"/>
  <c r="Q7607" i="4" s="1"/>
  <c r="R7607" i="4" s="1"/>
  <c r="S7607" i="4" s="1"/>
  <c r="T7607" i="4" s="1"/>
  <c r="P7615" i="4"/>
  <c r="Q7615" i="4" s="1"/>
  <c r="R7615" i="4" s="1"/>
  <c r="S7615" i="4" s="1"/>
  <c r="T7615" i="4" s="1"/>
  <c r="P7623" i="4"/>
  <c r="Q7623" i="4" s="1"/>
  <c r="R7623" i="4" s="1"/>
  <c r="S7623" i="4" s="1"/>
  <c r="T7623" i="4" s="1"/>
  <c r="P7630" i="4"/>
  <c r="Q7630" i="4" s="1"/>
  <c r="R7630" i="4" s="1"/>
  <c r="S7630" i="4" s="1"/>
  <c r="T7630" i="4" s="1"/>
  <c r="P7642" i="4"/>
  <c r="Q7642" i="4" s="1"/>
  <c r="R7642" i="4" s="1"/>
  <c r="S7642" i="4" s="1"/>
  <c r="T7642" i="4" s="1"/>
  <c r="P7646" i="4"/>
  <c r="Q7646" i="4" s="1"/>
  <c r="R7646" i="4" s="1"/>
  <c r="S7646" i="4" s="1"/>
  <c r="T7646" i="4" s="1"/>
  <c r="P7653" i="4"/>
  <c r="Q7653" i="4" s="1"/>
  <c r="R7653" i="4" s="1"/>
  <c r="S7653" i="4" s="1"/>
  <c r="T7653" i="4" s="1"/>
  <c r="P7674" i="4"/>
  <c r="Q7674" i="4" s="1"/>
  <c r="R7674" i="4" s="1"/>
  <c r="S7674" i="4" s="1"/>
  <c r="T7674" i="4" s="1"/>
  <c r="P7678" i="4"/>
  <c r="Q7678" i="4" s="1"/>
  <c r="R7678" i="4" s="1"/>
  <c r="S7678" i="4" s="1"/>
  <c r="T7678" i="4" s="1"/>
  <c r="P7687" i="4"/>
  <c r="Q7687" i="4" s="1"/>
  <c r="R7687" i="4" s="1"/>
  <c r="S7687" i="4" s="1"/>
  <c r="T7687" i="4" s="1"/>
  <c r="P7690" i="4"/>
  <c r="Q7690" i="4" s="1"/>
  <c r="R7690" i="4" s="1"/>
  <c r="S7690" i="4" s="1"/>
  <c r="T7690" i="4" s="1"/>
  <c r="P7693" i="4"/>
  <c r="Q7693" i="4" s="1"/>
  <c r="R7693" i="4" s="1"/>
  <c r="S7693" i="4" s="1"/>
  <c r="T7693" i="4" s="1"/>
  <c r="P7697" i="4"/>
  <c r="Q7697" i="4" s="1"/>
  <c r="R7697" i="4" s="1"/>
  <c r="S7697" i="4" s="1"/>
  <c r="T7697" i="4" s="1"/>
  <c r="P7700" i="4"/>
  <c r="Q7700" i="4" s="1"/>
  <c r="R7700" i="4" s="1"/>
  <c r="S7700" i="4" s="1"/>
  <c r="T7700" i="4" s="1"/>
  <c r="P7703" i="4"/>
  <c r="Q7703" i="4" s="1"/>
  <c r="R7703" i="4" s="1"/>
  <c r="S7703" i="4" s="1"/>
  <c r="T7703" i="4" s="1"/>
  <c r="P7708" i="4"/>
  <c r="Q7708" i="4" s="1"/>
  <c r="R7708" i="4" s="1"/>
  <c r="S7708" i="4" s="1"/>
  <c r="T7708" i="4" s="1"/>
  <c r="P7711" i="4"/>
  <c r="Q7711" i="4" s="1"/>
  <c r="R7711" i="4" s="1"/>
  <c r="S7711" i="4" s="1"/>
  <c r="T7711" i="4" s="1"/>
  <c r="P7714" i="4"/>
  <c r="Q7714" i="4" s="1"/>
  <c r="R7714" i="4" s="1"/>
  <c r="S7714" i="4" s="1"/>
  <c r="T7714" i="4" s="1"/>
  <c r="P7717" i="4"/>
  <c r="Q7717" i="4" s="1"/>
  <c r="R7717" i="4" s="1"/>
  <c r="S7717" i="4" s="1"/>
  <c r="T7717" i="4" s="1"/>
  <c r="P7721" i="4"/>
  <c r="Q7721" i="4" s="1"/>
  <c r="R7721" i="4" s="1"/>
  <c r="S7721" i="4" s="1"/>
  <c r="T7721" i="4" s="1"/>
  <c r="P7724" i="4"/>
  <c r="Q7724" i="4" s="1"/>
  <c r="R7724" i="4" s="1"/>
  <c r="S7724" i="4" s="1"/>
  <c r="T7724" i="4" s="1"/>
  <c r="P7727" i="4"/>
  <c r="Q7727" i="4" s="1"/>
  <c r="R7727" i="4" s="1"/>
  <c r="S7727" i="4" s="1"/>
  <c r="T7727" i="4" s="1"/>
  <c r="P7730" i="4"/>
  <c r="Q7730" i="4" s="1"/>
  <c r="R7730" i="4" s="1"/>
  <c r="S7730" i="4" s="1"/>
  <c r="T7730" i="4" s="1"/>
  <c r="P7735" i="4"/>
  <c r="Q7735" i="4" s="1"/>
  <c r="R7735" i="4" s="1"/>
  <c r="S7735" i="4" s="1"/>
  <c r="T7735" i="4" s="1"/>
  <c r="P7737" i="4"/>
  <c r="Q7737" i="4" s="1"/>
  <c r="R7737" i="4" s="1"/>
  <c r="S7737" i="4" s="1"/>
  <c r="T7737" i="4" s="1"/>
  <c r="P7740" i="4"/>
  <c r="Q7740" i="4" s="1"/>
  <c r="R7740" i="4" s="1"/>
  <c r="S7740" i="4" s="1"/>
  <c r="T7740" i="4" s="1"/>
  <c r="P7743" i="4"/>
  <c r="Q7743" i="4" s="1"/>
  <c r="R7743" i="4" s="1"/>
  <c r="S7743" i="4" s="1"/>
  <c r="T7743" i="4" s="1"/>
  <c r="P7747" i="4"/>
  <c r="Q7747" i="4" s="1"/>
  <c r="R7747" i="4" s="1"/>
  <c r="S7747" i="4" s="1"/>
  <c r="T7747" i="4" s="1"/>
  <c r="P7750" i="4"/>
  <c r="Q7750" i="4" s="1"/>
  <c r="R7750" i="4" s="1"/>
  <c r="S7750" i="4" s="1"/>
  <c r="T7750" i="4" s="1"/>
  <c r="P7753" i="4"/>
  <c r="Q7753" i="4" s="1"/>
  <c r="R7753" i="4" s="1"/>
  <c r="S7753" i="4" s="1"/>
  <c r="T7753" i="4" s="1"/>
  <c r="P7756" i="4"/>
  <c r="Q7756" i="4" s="1"/>
  <c r="R7756" i="4" s="1"/>
  <c r="S7756" i="4" s="1"/>
  <c r="T7756" i="4" s="1"/>
  <c r="P7762" i="4"/>
  <c r="Q7762" i="4" s="1"/>
  <c r="R7762" i="4" s="1"/>
  <c r="S7762" i="4" s="1"/>
  <c r="T7762" i="4" s="1"/>
  <c r="P7766" i="4"/>
  <c r="Q7766" i="4" s="1"/>
  <c r="R7766" i="4" s="1"/>
  <c r="S7766" i="4" s="1"/>
  <c r="T7766" i="4" s="1"/>
  <c r="P7774" i="4"/>
  <c r="Q7774" i="4" s="1"/>
  <c r="R7774" i="4" s="1"/>
  <c r="S7774" i="4" s="1"/>
  <c r="T7774" i="4" s="1"/>
  <c r="P858" i="4"/>
  <c r="Q858" i="4" s="1"/>
  <c r="R858" i="4" s="1"/>
  <c r="S858" i="4" s="1"/>
  <c r="T858" i="4" s="1"/>
  <c r="P866" i="4"/>
  <c r="Q866" i="4" s="1"/>
  <c r="R866" i="4" s="1"/>
  <c r="S866" i="4" s="1"/>
  <c r="T866" i="4" s="1"/>
  <c r="P873" i="4"/>
  <c r="Q873" i="4" s="1"/>
  <c r="R873" i="4" s="1"/>
  <c r="S873" i="4" s="1"/>
  <c r="T873" i="4" s="1"/>
  <c r="P1825" i="4"/>
  <c r="Q1825" i="4" s="1"/>
  <c r="R1825" i="4" s="1"/>
  <c r="S1825" i="4" s="1"/>
  <c r="T1825" i="4" s="1"/>
  <c r="P1833" i="4"/>
  <c r="Q1833" i="4" s="1"/>
  <c r="R1833" i="4" s="1"/>
  <c r="S1833" i="4" s="1"/>
  <c r="T1833" i="4" s="1"/>
  <c r="P1837" i="4"/>
  <c r="Q1837" i="4" s="1"/>
  <c r="R1837" i="4" s="1"/>
  <c r="S1837" i="4" s="1"/>
  <c r="T1837" i="4" s="1"/>
  <c r="P1856" i="4"/>
  <c r="Q1856" i="4" s="1"/>
  <c r="R1856" i="4" s="1"/>
  <c r="S1856" i="4" s="1"/>
  <c r="T1856" i="4" s="1"/>
  <c r="P1868" i="4"/>
  <c r="Q1868" i="4" s="1"/>
  <c r="R1868" i="4" s="1"/>
  <c r="S1868" i="4" s="1"/>
  <c r="T1868" i="4" s="1"/>
  <c r="P2343" i="4"/>
  <c r="Q2343" i="4" s="1"/>
  <c r="R2343" i="4" s="1"/>
  <c r="S2343" i="4" s="1"/>
  <c r="T2343" i="4" s="1"/>
  <c r="P2356" i="4"/>
  <c r="Q2356" i="4" s="1"/>
  <c r="R2356" i="4" s="1"/>
  <c r="S2356" i="4" s="1"/>
  <c r="T2356" i="4" s="1"/>
  <c r="P2800" i="4"/>
  <c r="Q2800" i="4" s="1"/>
  <c r="R2800" i="4" s="1"/>
  <c r="S2800" i="4" s="1"/>
  <c r="T2800" i="4" s="1"/>
  <c r="P2818" i="4"/>
  <c r="Q2818" i="4" s="1"/>
  <c r="R2818" i="4" s="1"/>
  <c r="S2818" i="4" s="1"/>
  <c r="T2818" i="4" s="1"/>
  <c r="P2828" i="4"/>
  <c r="Q2828" i="4" s="1"/>
  <c r="R2828" i="4" s="1"/>
  <c r="S2828" i="4" s="1"/>
  <c r="T2828" i="4" s="1"/>
  <c r="P3247" i="4"/>
  <c r="Q3247" i="4" s="1"/>
  <c r="R3247" i="4" s="1"/>
  <c r="S3247" i="4" s="1"/>
  <c r="T3247" i="4" s="1"/>
  <c r="P3253" i="4"/>
  <c r="Q3253" i="4" s="1"/>
  <c r="R3253" i="4" s="1"/>
  <c r="S3253" i="4" s="1"/>
  <c r="T3253" i="4" s="1"/>
  <c r="P3263" i="4"/>
  <c r="Q3263" i="4" s="1"/>
  <c r="R3263" i="4" s="1"/>
  <c r="S3263" i="4" s="1"/>
  <c r="T3263" i="4" s="1"/>
  <c r="P3294" i="4"/>
  <c r="Q3294" i="4" s="1"/>
  <c r="R3294" i="4" s="1"/>
  <c r="S3294" i="4" s="1"/>
  <c r="T3294" i="4" s="1"/>
  <c r="P3300" i="4"/>
  <c r="Q3300" i="4" s="1"/>
  <c r="R3300" i="4" s="1"/>
  <c r="S3300" i="4" s="1"/>
  <c r="T3300" i="4" s="1"/>
  <c r="P3306" i="4"/>
  <c r="Q3306" i="4" s="1"/>
  <c r="R3306" i="4" s="1"/>
  <c r="S3306" i="4" s="1"/>
  <c r="T3306" i="4" s="1"/>
  <c r="P3718" i="4"/>
  <c r="Q3718" i="4" s="1"/>
  <c r="R3718" i="4" s="1"/>
  <c r="S3718" i="4" s="1"/>
  <c r="T3718" i="4" s="1"/>
  <c r="P3725" i="4"/>
  <c r="Q3725" i="4" s="1"/>
  <c r="R3725" i="4" s="1"/>
  <c r="S3725" i="4" s="1"/>
  <c r="T3725" i="4" s="1"/>
  <c r="P3741" i="4"/>
  <c r="Q3741" i="4" s="1"/>
  <c r="R3741" i="4" s="1"/>
  <c r="S3741" i="4" s="1"/>
  <c r="T3741" i="4" s="1"/>
  <c r="P3755" i="4"/>
  <c r="Q3755" i="4" s="1"/>
  <c r="R3755" i="4" s="1"/>
  <c r="S3755" i="4" s="1"/>
  <c r="T3755" i="4" s="1"/>
  <c r="P3762" i="4"/>
  <c r="Q3762" i="4" s="1"/>
  <c r="R3762" i="4" s="1"/>
  <c r="S3762" i="4" s="1"/>
  <c r="T3762" i="4" s="1"/>
  <c r="P3772" i="4"/>
  <c r="Q3772" i="4" s="1"/>
  <c r="R3772" i="4" s="1"/>
  <c r="S3772" i="4" s="1"/>
  <c r="T3772" i="4" s="1"/>
  <c r="P3782" i="4"/>
  <c r="Q3782" i="4" s="1"/>
  <c r="R3782" i="4" s="1"/>
  <c r="S3782" i="4" s="1"/>
  <c r="T3782" i="4" s="1"/>
  <c r="P3835" i="4"/>
  <c r="Q3835" i="4" s="1"/>
  <c r="R3835" i="4" s="1"/>
  <c r="S3835" i="4" s="1"/>
  <c r="T3835" i="4" s="1"/>
  <c r="P4213" i="4"/>
  <c r="Q4213" i="4" s="1"/>
  <c r="R4213" i="4" s="1"/>
  <c r="S4213" i="4" s="1"/>
  <c r="T4213" i="4" s="1"/>
  <c r="P4218" i="4"/>
  <c r="Q4218" i="4" s="1"/>
  <c r="R4218" i="4" s="1"/>
  <c r="S4218" i="4" s="1"/>
  <c r="T4218" i="4" s="1"/>
  <c r="P4233" i="4"/>
  <c r="Q4233" i="4" s="1"/>
  <c r="R4233" i="4" s="1"/>
  <c r="S4233" i="4" s="1"/>
  <c r="T4233" i="4" s="1"/>
  <c r="P4241" i="4"/>
  <c r="Q4241" i="4" s="1"/>
  <c r="R4241" i="4" s="1"/>
  <c r="S4241" i="4" s="1"/>
  <c r="T4241" i="4" s="1"/>
  <c r="P4678" i="4"/>
  <c r="Q4678" i="4" s="1"/>
  <c r="R4678" i="4" s="1"/>
  <c r="S4678" i="4" s="1"/>
  <c r="T4678" i="4" s="1"/>
  <c r="P4697" i="4"/>
  <c r="Q4697" i="4" s="1"/>
  <c r="R4697" i="4" s="1"/>
  <c r="S4697" i="4" s="1"/>
  <c r="T4697" i="4" s="1"/>
  <c r="P4702" i="4"/>
  <c r="Q4702" i="4" s="1"/>
  <c r="R4702" i="4" s="1"/>
  <c r="S4702" i="4" s="1"/>
  <c r="T4702" i="4" s="1"/>
  <c r="P4716" i="4"/>
  <c r="Q4716" i="4" s="1"/>
  <c r="R4716" i="4" s="1"/>
  <c r="S4716" i="4" s="1"/>
  <c r="T4716" i="4" s="1"/>
  <c r="P4722" i="4"/>
  <c r="Q4722" i="4" s="1"/>
  <c r="R4722" i="4" s="1"/>
  <c r="S4722" i="4" s="1"/>
  <c r="T4722" i="4" s="1"/>
  <c r="P4726" i="4"/>
  <c r="Q4726" i="4" s="1"/>
  <c r="R4726" i="4" s="1"/>
  <c r="S4726" i="4" s="1"/>
  <c r="T4726" i="4" s="1"/>
  <c r="P4735" i="4"/>
  <c r="Q4735" i="4" s="1"/>
  <c r="R4735" i="4" s="1"/>
  <c r="S4735" i="4" s="1"/>
  <c r="T4735" i="4" s="1"/>
  <c r="P4740" i="4"/>
  <c r="Q4740" i="4" s="1"/>
  <c r="R4740" i="4" s="1"/>
  <c r="S4740" i="4" s="1"/>
  <c r="T4740" i="4" s="1"/>
  <c r="P4750" i="4"/>
  <c r="Q4750" i="4" s="1"/>
  <c r="R4750" i="4" s="1"/>
  <c r="S4750" i="4" s="1"/>
  <c r="T4750" i="4" s="1"/>
  <c r="P4761" i="4"/>
  <c r="Q4761" i="4" s="1"/>
  <c r="R4761" i="4" s="1"/>
  <c r="S4761" i="4" s="1"/>
  <c r="T4761" i="4" s="1"/>
  <c r="P4766" i="4"/>
  <c r="Q4766" i="4" s="1"/>
  <c r="R4766" i="4" s="1"/>
  <c r="S4766" i="4" s="1"/>
  <c r="T4766" i="4" s="1"/>
  <c r="P4773" i="4"/>
  <c r="Q4773" i="4" s="1"/>
  <c r="R4773" i="4" s="1"/>
  <c r="S4773" i="4" s="1"/>
  <c r="T4773" i="4" s="1"/>
  <c r="P4779" i="4"/>
  <c r="Q4779" i="4" s="1"/>
  <c r="R4779" i="4" s="1"/>
  <c r="S4779" i="4" s="1"/>
  <c r="T4779" i="4" s="1"/>
  <c r="P4785" i="4"/>
  <c r="Q4785" i="4" s="1"/>
  <c r="R4785" i="4" s="1"/>
  <c r="S4785" i="4" s="1"/>
  <c r="T4785" i="4" s="1"/>
  <c r="P4797" i="4"/>
  <c r="Q4797" i="4" s="1"/>
  <c r="R4797" i="4" s="1"/>
  <c r="S4797" i="4" s="1"/>
  <c r="T4797" i="4" s="1"/>
  <c r="P4805" i="4"/>
  <c r="Q4805" i="4" s="1"/>
  <c r="R4805" i="4" s="1"/>
  <c r="S4805" i="4" s="1"/>
  <c r="T4805" i="4" s="1"/>
  <c r="P4811" i="4"/>
  <c r="Q4811" i="4" s="1"/>
  <c r="R4811" i="4" s="1"/>
  <c r="S4811" i="4" s="1"/>
  <c r="T4811" i="4" s="1"/>
  <c r="P5139" i="4"/>
  <c r="Q5139" i="4" s="1"/>
  <c r="R5139" i="4" s="1"/>
  <c r="S5139" i="4" s="1"/>
  <c r="T5139" i="4" s="1"/>
  <c r="P5145" i="4"/>
  <c r="Q5145" i="4" s="1"/>
  <c r="R5145" i="4" s="1"/>
  <c r="S5145" i="4" s="1"/>
  <c r="T5145" i="4" s="1"/>
  <c r="P5151" i="4"/>
  <c r="Q5151" i="4" s="1"/>
  <c r="R5151" i="4" s="1"/>
  <c r="S5151" i="4" s="1"/>
  <c r="T5151" i="4" s="1"/>
  <c r="P5178" i="4"/>
  <c r="Q5178" i="4" s="1"/>
  <c r="R5178" i="4" s="1"/>
  <c r="S5178" i="4" s="1"/>
  <c r="T5178" i="4" s="1"/>
  <c r="P5186" i="4"/>
  <c r="Q5186" i="4" s="1"/>
  <c r="R5186" i="4" s="1"/>
  <c r="S5186" i="4" s="1"/>
  <c r="T5186" i="4" s="1"/>
  <c r="P5207" i="4"/>
  <c r="Q5207" i="4" s="1"/>
  <c r="R5207" i="4" s="1"/>
  <c r="S5207" i="4" s="1"/>
  <c r="T5207" i="4" s="1"/>
  <c r="P5226" i="4"/>
  <c r="Q5226" i="4" s="1"/>
  <c r="R5226" i="4" s="1"/>
  <c r="S5226" i="4" s="1"/>
  <c r="T5226" i="4" s="1"/>
  <c r="P5238" i="4"/>
  <c r="Q5238" i="4" s="1"/>
  <c r="R5238" i="4" s="1"/>
  <c r="S5238" i="4" s="1"/>
  <c r="T5238" i="4" s="1"/>
  <c r="P5244" i="4"/>
  <c r="Q5244" i="4" s="1"/>
  <c r="R5244" i="4" s="1"/>
  <c r="S5244" i="4" s="1"/>
  <c r="T5244" i="4" s="1"/>
  <c r="P5250" i="4"/>
  <c r="Q5250" i="4" s="1"/>
  <c r="R5250" i="4" s="1"/>
  <c r="S5250" i="4" s="1"/>
  <c r="T5250" i="4" s="1"/>
  <c r="P5256" i="4"/>
  <c r="Q5256" i="4" s="1"/>
  <c r="R5256" i="4" s="1"/>
  <c r="S5256" i="4" s="1"/>
  <c r="T5256" i="4" s="1"/>
  <c r="P5264" i="4"/>
  <c r="Q5264" i="4" s="1"/>
  <c r="R5264" i="4" s="1"/>
  <c r="S5264" i="4" s="1"/>
  <c r="T5264" i="4" s="1"/>
  <c r="P5276" i="4"/>
  <c r="Q5276" i="4" s="1"/>
  <c r="R5276" i="4" s="1"/>
  <c r="S5276" i="4" s="1"/>
  <c r="T5276" i="4" s="1"/>
  <c r="P5300" i="4"/>
  <c r="Q5300" i="4" s="1"/>
  <c r="R5300" i="4" s="1"/>
  <c r="S5300" i="4" s="1"/>
  <c r="T5300" i="4" s="1"/>
  <c r="P5310" i="4"/>
  <c r="Q5310" i="4" s="1"/>
  <c r="R5310" i="4" s="1"/>
  <c r="S5310" i="4" s="1"/>
  <c r="T5310" i="4" s="1"/>
  <c r="P5319" i="4"/>
  <c r="Q5319" i="4" s="1"/>
  <c r="R5319" i="4" s="1"/>
  <c r="S5319" i="4" s="1"/>
  <c r="T5319" i="4" s="1"/>
  <c r="P5334" i="4"/>
  <c r="Q5334" i="4" s="1"/>
  <c r="R5334" i="4" s="1"/>
  <c r="S5334" i="4" s="1"/>
  <c r="T5334" i="4" s="1"/>
  <c r="P5345" i="4"/>
  <c r="Q5345" i="4" s="1"/>
  <c r="R5345" i="4" s="1"/>
  <c r="S5345" i="4" s="1"/>
  <c r="T5345" i="4" s="1"/>
  <c r="P5595" i="4"/>
  <c r="Q5595" i="4" s="1"/>
  <c r="R5595" i="4" s="1"/>
  <c r="S5595" i="4" s="1"/>
  <c r="T5595" i="4" s="1"/>
  <c r="P5601" i="4"/>
  <c r="Q5601" i="4" s="1"/>
  <c r="R5601" i="4" s="1"/>
  <c r="S5601" i="4" s="1"/>
  <c r="T5601" i="4" s="1"/>
  <c r="P5631" i="4"/>
  <c r="Q5631" i="4" s="1"/>
  <c r="R5631" i="4" s="1"/>
  <c r="S5631" i="4" s="1"/>
  <c r="T5631" i="4" s="1"/>
  <c r="P5638" i="4"/>
  <c r="Q5638" i="4" s="1"/>
  <c r="R5638" i="4" s="1"/>
  <c r="S5638" i="4" s="1"/>
  <c r="T5638" i="4" s="1"/>
  <c r="P5649" i="4"/>
  <c r="Q5649" i="4" s="1"/>
  <c r="R5649" i="4" s="1"/>
  <c r="S5649" i="4" s="1"/>
  <c r="T5649" i="4" s="1"/>
  <c r="P5656" i="4"/>
  <c r="Q5656" i="4" s="1"/>
  <c r="R5656" i="4" s="1"/>
  <c r="S5656" i="4" s="1"/>
  <c r="T5656" i="4" s="1"/>
  <c r="P5684" i="4"/>
  <c r="Q5684" i="4" s="1"/>
  <c r="R5684" i="4" s="1"/>
  <c r="S5684" i="4" s="1"/>
  <c r="T5684" i="4" s="1"/>
  <c r="P5692" i="4"/>
  <c r="Q5692" i="4" s="1"/>
  <c r="R5692" i="4" s="1"/>
  <c r="S5692" i="4" s="1"/>
  <c r="T5692" i="4" s="1"/>
  <c r="P5698" i="4"/>
  <c r="Q5698" i="4" s="1"/>
  <c r="R5698" i="4" s="1"/>
  <c r="S5698" i="4" s="1"/>
  <c r="T5698" i="4" s="1"/>
  <c r="P5709" i="4"/>
  <c r="Q5709" i="4" s="1"/>
  <c r="R5709" i="4" s="1"/>
  <c r="S5709" i="4" s="1"/>
  <c r="T5709" i="4" s="1"/>
  <c r="P5734" i="4"/>
  <c r="Q5734" i="4" s="1"/>
  <c r="R5734" i="4" s="1"/>
  <c r="S5734" i="4" s="1"/>
  <c r="T5734" i="4" s="1"/>
  <c r="P5741" i="4"/>
  <c r="Q5741" i="4" s="1"/>
  <c r="R5741" i="4" s="1"/>
  <c r="S5741" i="4" s="1"/>
  <c r="T5741" i="4" s="1"/>
  <c r="P5763" i="4"/>
  <c r="Q5763" i="4" s="1"/>
  <c r="R5763" i="4" s="1"/>
  <c r="S5763" i="4" s="1"/>
  <c r="T5763" i="4" s="1"/>
  <c r="P5770" i="4"/>
  <c r="Q5770" i="4" s="1"/>
  <c r="R5770" i="4" s="1"/>
  <c r="S5770" i="4" s="1"/>
  <c r="T5770" i="4" s="1"/>
  <c r="P5783" i="4"/>
  <c r="Q5783" i="4" s="1"/>
  <c r="R5783" i="4" s="1"/>
  <c r="S5783" i="4" s="1"/>
  <c r="T5783" i="4" s="1"/>
  <c r="P5803" i="4"/>
  <c r="Q5803" i="4" s="1"/>
  <c r="R5803" i="4" s="1"/>
  <c r="S5803" i="4" s="1"/>
  <c r="T5803" i="4" s="1"/>
  <c r="P5809" i="4"/>
  <c r="Q5809" i="4" s="1"/>
  <c r="R5809" i="4" s="1"/>
  <c r="S5809" i="4" s="1"/>
  <c r="T5809" i="4" s="1"/>
  <c r="P5839" i="4"/>
  <c r="Q5839" i="4" s="1"/>
  <c r="R5839" i="4" s="1"/>
  <c r="S5839" i="4" s="1"/>
  <c r="T5839" i="4" s="1"/>
  <c r="P5845" i="4"/>
  <c r="Q5845" i="4" s="1"/>
  <c r="R5845" i="4" s="1"/>
  <c r="S5845" i="4" s="1"/>
  <c r="T5845" i="4" s="1"/>
  <c r="P5857" i="4"/>
  <c r="Q5857" i="4" s="1"/>
  <c r="R5857" i="4" s="1"/>
  <c r="S5857" i="4" s="1"/>
  <c r="T5857" i="4" s="1"/>
  <c r="P5872" i="4"/>
  <c r="Q5872" i="4" s="1"/>
  <c r="R5872" i="4" s="1"/>
  <c r="S5872" i="4" s="1"/>
  <c r="T5872" i="4" s="1"/>
  <c r="P6052" i="4"/>
  <c r="Q6052" i="4" s="1"/>
  <c r="R6052" i="4" s="1"/>
  <c r="S6052" i="4" s="1"/>
  <c r="T6052" i="4" s="1"/>
  <c r="P6064" i="4"/>
  <c r="Q6064" i="4" s="1"/>
  <c r="R6064" i="4" s="1"/>
  <c r="S6064" i="4" s="1"/>
  <c r="T6064" i="4" s="1"/>
  <c r="P6070" i="4"/>
  <c r="Q6070" i="4" s="1"/>
  <c r="R6070" i="4" s="1"/>
  <c r="S6070" i="4" s="1"/>
  <c r="T6070" i="4" s="1"/>
  <c r="P6077" i="4"/>
  <c r="Q6077" i="4" s="1"/>
  <c r="R6077" i="4" s="1"/>
  <c r="S6077" i="4" s="1"/>
  <c r="T6077" i="4" s="1"/>
  <c r="P6084" i="4"/>
  <c r="Q6084" i="4" s="1"/>
  <c r="R6084" i="4" s="1"/>
  <c r="S6084" i="4" s="1"/>
  <c r="T6084" i="4" s="1"/>
  <c r="P6091" i="4"/>
  <c r="Q6091" i="4" s="1"/>
  <c r="R6091" i="4" s="1"/>
  <c r="S6091" i="4" s="1"/>
  <c r="T6091" i="4" s="1"/>
  <c r="P6098" i="4"/>
  <c r="Q6098" i="4" s="1"/>
  <c r="R6098" i="4" s="1"/>
  <c r="S6098" i="4" s="1"/>
  <c r="T6098" i="4" s="1"/>
  <c r="P6115" i="4"/>
  <c r="Q6115" i="4" s="1"/>
  <c r="R6115" i="4" s="1"/>
  <c r="S6115" i="4" s="1"/>
  <c r="T6115" i="4" s="1"/>
  <c r="P6120" i="4"/>
  <c r="Q6120" i="4" s="1"/>
  <c r="R6120" i="4" s="1"/>
  <c r="S6120" i="4" s="1"/>
  <c r="T6120" i="4" s="1"/>
  <c r="P6139" i="4"/>
  <c r="Q6139" i="4" s="1"/>
  <c r="R6139" i="4" s="1"/>
  <c r="S6139" i="4" s="1"/>
  <c r="T6139" i="4" s="1"/>
  <c r="P6164" i="4"/>
  <c r="Q6164" i="4" s="1"/>
  <c r="R6164" i="4" s="1"/>
  <c r="S6164" i="4" s="1"/>
  <c r="T6164" i="4" s="1"/>
  <c r="P6173" i="4"/>
  <c r="Q6173" i="4" s="1"/>
  <c r="R6173" i="4" s="1"/>
  <c r="S6173" i="4" s="1"/>
  <c r="T6173" i="4" s="1"/>
  <c r="P6180" i="4"/>
  <c r="Q6180" i="4" s="1"/>
  <c r="R6180" i="4" s="1"/>
  <c r="S6180" i="4" s="1"/>
  <c r="T6180" i="4" s="1"/>
  <c r="P6186" i="4"/>
  <c r="Q6186" i="4" s="1"/>
  <c r="R6186" i="4" s="1"/>
  <c r="S6186" i="4" s="1"/>
  <c r="T6186" i="4" s="1"/>
  <c r="P6199" i="4"/>
  <c r="Q6199" i="4" s="1"/>
  <c r="R6199" i="4" s="1"/>
  <c r="S6199" i="4" s="1"/>
  <c r="T6199" i="4" s="1"/>
  <c r="P6209" i="4"/>
  <c r="Q6209" i="4" s="1"/>
  <c r="R6209" i="4" s="1"/>
  <c r="S6209" i="4" s="1"/>
  <c r="T6209" i="4" s="1"/>
  <c r="P6217" i="4"/>
  <c r="Q6217" i="4" s="1"/>
  <c r="R6217" i="4" s="1"/>
  <c r="S6217" i="4" s="1"/>
  <c r="T6217" i="4" s="1"/>
  <c r="P6232" i="4"/>
  <c r="Q6232" i="4" s="1"/>
  <c r="R6232" i="4" s="1"/>
  <c r="S6232" i="4" s="1"/>
  <c r="T6232" i="4" s="1"/>
  <c r="P6239" i="4"/>
  <c r="Q6239" i="4" s="1"/>
  <c r="R6239" i="4" s="1"/>
  <c r="S6239" i="4" s="1"/>
  <c r="T6239" i="4" s="1"/>
  <c r="P6246" i="4"/>
  <c r="Q6246" i="4" s="1"/>
  <c r="R6246" i="4" s="1"/>
  <c r="S6246" i="4" s="1"/>
  <c r="T6246" i="4" s="1"/>
  <c r="P6257" i="4"/>
  <c r="Q6257" i="4" s="1"/>
  <c r="R6257" i="4" s="1"/>
  <c r="S6257" i="4" s="1"/>
  <c r="T6257" i="4" s="1"/>
  <c r="P6264" i="4"/>
  <c r="Q6264" i="4" s="1"/>
  <c r="R6264" i="4" s="1"/>
  <c r="S6264" i="4" s="1"/>
  <c r="T6264" i="4" s="1"/>
  <c r="P6276" i="4"/>
  <c r="Q6276" i="4" s="1"/>
  <c r="R6276" i="4" s="1"/>
  <c r="S6276" i="4" s="1"/>
  <c r="T6276" i="4" s="1"/>
  <c r="P6290" i="4"/>
  <c r="Q6290" i="4" s="1"/>
  <c r="R6290" i="4" s="1"/>
  <c r="S6290" i="4" s="1"/>
  <c r="T6290" i="4" s="1"/>
  <c r="P6301" i="4"/>
  <c r="Q6301" i="4" s="1"/>
  <c r="R6301" i="4" s="1"/>
  <c r="S6301" i="4" s="1"/>
  <c r="T6301" i="4" s="1"/>
  <c r="P6502" i="4"/>
  <c r="Q6502" i="4" s="1"/>
  <c r="R6502" i="4" s="1"/>
  <c r="S6502" i="4" s="1"/>
  <c r="T6502" i="4" s="1"/>
  <c r="P6511" i="4"/>
  <c r="Q6511" i="4" s="1"/>
  <c r="R6511" i="4" s="1"/>
  <c r="S6511" i="4" s="1"/>
  <c r="T6511" i="4" s="1"/>
  <c r="P6517" i="4"/>
  <c r="Q6517" i="4" s="1"/>
  <c r="R6517" i="4" s="1"/>
  <c r="S6517" i="4" s="1"/>
  <c r="T6517" i="4" s="1"/>
  <c r="P6528" i="4"/>
  <c r="Q6528" i="4" s="1"/>
  <c r="R6528" i="4" s="1"/>
  <c r="S6528" i="4" s="1"/>
  <c r="T6528" i="4" s="1"/>
  <c r="P6534" i="4"/>
  <c r="Q6534" i="4" s="1"/>
  <c r="R6534" i="4" s="1"/>
  <c r="S6534" i="4" s="1"/>
  <c r="T6534" i="4" s="1"/>
  <c r="P6543" i="4"/>
  <c r="Q6543" i="4" s="1"/>
  <c r="R6543" i="4" s="1"/>
  <c r="S6543" i="4" s="1"/>
  <c r="T6543" i="4" s="1"/>
  <c r="P6552" i="4"/>
  <c r="Q6552" i="4" s="1"/>
  <c r="R6552" i="4" s="1"/>
  <c r="S6552" i="4" s="1"/>
  <c r="T6552" i="4" s="1"/>
  <c r="P6566" i="4"/>
  <c r="Q6566" i="4" s="1"/>
  <c r="R6566" i="4" s="1"/>
  <c r="S6566" i="4" s="1"/>
  <c r="T6566" i="4" s="1"/>
  <c r="P6572" i="4"/>
  <c r="Q6572" i="4" s="1"/>
  <c r="R6572" i="4" s="1"/>
  <c r="S6572" i="4" s="1"/>
  <c r="T6572" i="4" s="1"/>
  <c r="P6582" i="4"/>
  <c r="Q6582" i="4" s="1"/>
  <c r="R6582" i="4" s="1"/>
  <c r="S6582" i="4" s="1"/>
  <c r="T6582" i="4" s="1"/>
  <c r="P6608" i="4"/>
  <c r="Q6608" i="4" s="1"/>
  <c r="R6608" i="4" s="1"/>
  <c r="S6608" i="4" s="1"/>
  <c r="T6608" i="4" s="1"/>
  <c r="P6624" i="4"/>
  <c r="Q6624" i="4" s="1"/>
  <c r="R6624" i="4" s="1"/>
  <c r="S6624" i="4" s="1"/>
  <c r="T6624" i="4" s="1"/>
  <c r="P6633" i="4"/>
  <c r="Q6633" i="4" s="1"/>
  <c r="R6633" i="4" s="1"/>
  <c r="S6633" i="4" s="1"/>
  <c r="T6633" i="4" s="1"/>
  <c r="P6641" i="4"/>
  <c r="Q6641" i="4" s="1"/>
  <c r="R6641" i="4" s="1"/>
  <c r="S6641" i="4" s="1"/>
  <c r="T6641" i="4" s="1"/>
  <c r="P6652" i="4"/>
  <c r="Q6652" i="4" s="1"/>
  <c r="R6652" i="4" s="1"/>
  <c r="S6652" i="4" s="1"/>
  <c r="T6652" i="4" s="1"/>
  <c r="P6658" i="4"/>
  <c r="Q6658" i="4" s="1"/>
  <c r="R6658" i="4" s="1"/>
  <c r="S6658" i="4" s="1"/>
  <c r="T6658" i="4" s="1"/>
  <c r="P6671" i="4"/>
  <c r="Q6671" i="4" s="1"/>
  <c r="R6671" i="4" s="1"/>
  <c r="S6671" i="4" s="1"/>
  <c r="T6671" i="4" s="1"/>
  <c r="P6680" i="4"/>
  <c r="Q6680" i="4" s="1"/>
  <c r="R6680" i="4" s="1"/>
  <c r="S6680" i="4" s="1"/>
  <c r="T6680" i="4" s="1"/>
  <c r="P6690" i="4"/>
  <c r="Q6690" i="4" s="1"/>
  <c r="R6690" i="4" s="1"/>
  <c r="S6690" i="4" s="1"/>
  <c r="T6690" i="4" s="1"/>
  <c r="P6695" i="4"/>
  <c r="Q6695" i="4" s="1"/>
  <c r="R6695" i="4" s="1"/>
  <c r="S6695" i="4" s="1"/>
  <c r="T6695" i="4" s="1"/>
  <c r="P6701" i="4"/>
  <c r="Q6701" i="4" s="1"/>
  <c r="R6701" i="4" s="1"/>
  <c r="S6701" i="4" s="1"/>
  <c r="T6701" i="4" s="1"/>
  <c r="P6707" i="4"/>
  <c r="Q6707" i="4" s="1"/>
  <c r="R6707" i="4" s="1"/>
  <c r="S6707" i="4" s="1"/>
  <c r="T6707" i="4" s="1"/>
  <c r="P6717" i="4"/>
  <c r="Q6717" i="4" s="1"/>
  <c r="R6717" i="4" s="1"/>
  <c r="S6717" i="4" s="1"/>
  <c r="T6717" i="4" s="1"/>
  <c r="P6729" i="4"/>
  <c r="Q6729" i="4" s="1"/>
  <c r="R6729" i="4" s="1"/>
  <c r="S6729" i="4" s="1"/>
  <c r="T6729" i="4" s="1"/>
  <c r="P6737" i="4"/>
  <c r="Q6737" i="4" s="1"/>
  <c r="R6737" i="4" s="1"/>
  <c r="S6737" i="4" s="1"/>
  <c r="T6737" i="4" s="1"/>
  <c r="P6742" i="4"/>
  <c r="Q6742" i="4" s="1"/>
  <c r="R6742" i="4" s="1"/>
  <c r="S6742" i="4" s="1"/>
  <c r="T6742" i="4" s="1"/>
  <c r="P6748" i="4"/>
  <c r="Q6748" i="4" s="1"/>
  <c r="R6748" i="4" s="1"/>
  <c r="S6748" i="4" s="1"/>
  <c r="T6748" i="4" s="1"/>
  <c r="P6755" i="4"/>
  <c r="Q6755" i="4" s="1"/>
  <c r="R6755" i="4" s="1"/>
  <c r="S6755" i="4" s="1"/>
  <c r="T6755" i="4" s="1"/>
  <c r="P6760" i="4"/>
  <c r="Q6760" i="4" s="1"/>
  <c r="R6760" i="4" s="1"/>
  <c r="S6760" i="4" s="1"/>
  <c r="T6760" i="4" s="1"/>
  <c r="P6766" i="4"/>
  <c r="Q6766" i="4" s="1"/>
  <c r="R6766" i="4" s="1"/>
  <c r="S6766" i="4" s="1"/>
  <c r="T6766" i="4" s="1"/>
  <c r="P6782" i="4"/>
  <c r="Q6782" i="4" s="1"/>
  <c r="R6782" i="4" s="1"/>
  <c r="S6782" i="4" s="1"/>
  <c r="T6782" i="4" s="1"/>
  <c r="P6797" i="4"/>
  <c r="Q6797" i="4" s="1"/>
  <c r="R6797" i="4" s="1"/>
  <c r="S6797" i="4" s="1"/>
  <c r="T6797" i="4" s="1"/>
  <c r="P6958" i="4"/>
  <c r="Q6958" i="4" s="1"/>
  <c r="R6958" i="4" s="1"/>
  <c r="S6958" i="4" s="1"/>
  <c r="T6958" i="4" s="1"/>
  <c r="P6965" i="4"/>
  <c r="Q6965" i="4" s="1"/>
  <c r="R6965" i="4" s="1"/>
  <c r="S6965" i="4" s="1"/>
  <c r="T6965" i="4" s="1"/>
  <c r="P6971" i="4"/>
  <c r="Q6971" i="4" s="1"/>
  <c r="R6971" i="4" s="1"/>
  <c r="S6971" i="4" s="1"/>
  <c r="T6971" i="4" s="1"/>
  <c r="P6979" i="4"/>
  <c r="Q6979" i="4" s="1"/>
  <c r="R6979" i="4" s="1"/>
  <c r="S6979" i="4" s="1"/>
  <c r="T6979" i="4" s="1"/>
  <c r="P6985" i="4"/>
  <c r="Q6985" i="4" s="1"/>
  <c r="R6985" i="4" s="1"/>
  <c r="S6985" i="4" s="1"/>
  <c r="T6985" i="4" s="1"/>
  <c r="P6997" i="4"/>
  <c r="Q6997" i="4" s="1"/>
  <c r="R6997" i="4" s="1"/>
  <c r="S6997" i="4" s="1"/>
  <c r="T6997" i="4" s="1"/>
  <c r="P7006" i="4"/>
  <c r="Q7006" i="4" s="1"/>
  <c r="R7006" i="4" s="1"/>
  <c r="S7006" i="4" s="1"/>
  <c r="T7006" i="4" s="1"/>
  <c r="P7014" i="4"/>
  <c r="Q7014" i="4" s="1"/>
  <c r="R7014" i="4" s="1"/>
  <c r="S7014" i="4" s="1"/>
  <c r="T7014" i="4" s="1"/>
  <c r="P7048" i="4"/>
  <c r="Q7048" i="4" s="1"/>
  <c r="R7048" i="4" s="1"/>
  <c r="S7048" i="4" s="1"/>
  <c r="T7048" i="4" s="1"/>
  <c r="P7062" i="4"/>
  <c r="Q7062" i="4" s="1"/>
  <c r="R7062" i="4" s="1"/>
  <c r="S7062" i="4" s="1"/>
  <c r="T7062" i="4" s="1"/>
  <c r="P7074" i="4"/>
  <c r="Q7074" i="4" s="1"/>
  <c r="R7074" i="4" s="1"/>
  <c r="S7074" i="4" s="1"/>
  <c r="T7074" i="4" s="1"/>
  <c r="P7079" i="4"/>
  <c r="Q7079" i="4" s="1"/>
  <c r="R7079" i="4" s="1"/>
  <c r="S7079" i="4" s="1"/>
  <c r="T7079" i="4" s="1"/>
  <c r="P7086" i="4"/>
  <c r="Q7086" i="4" s="1"/>
  <c r="R7086" i="4" s="1"/>
  <c r="S7086" i="4" s="1"/>
  <c r="T7086" i="4" s="1"/>
  <c r="P7095" i="4"/>
  <c r="Q7095" i="4" s="1"/>
  <c r="R7095" i="4" s="1"/>
  <c r="S7095" i="4" s="1"/>
  <c r="T7095" i="4" s="1"/>
  <c r="P7100" i="4"/>
  <c r="Q7100" i="4" s="1"/>
  <c r="R7100" i="4" s="1"/>
  <c r="S7100" i="4" s="1"/>
  <c r="T7100" i="4" s="1"/>
  <c r="P7105" i="4"/>
  <c r="Q7105" i="4" s="1"/>
  <c r="R7105" i="4" s="1"/>
  <c r="S7105" i="4" s="1"/>
  <c r="T7105" i="4" s="1"/>
  <c r="P7111" i="4"/>
  <c r="Q7111" i="4" s="1"/>
  <c r="R7111" i="4" s="1"/>
  <c r="S7111" i="4" s="1"/>
  <c r="T7111" i="4" s="1"/>
  <c r="P7115" i="4"/>
  <c r="Q7115" i="4" s="1"/>
  <c r="R7115" i="4" s="1"/>
  <c r="S7115" i="4" s="1"/>
  <c r="T7115" i="4" s="1"/>
  <c r="P7123" i="4"/>
  <c r="Q7123" i="4" s="1"/>
  <c r="R7123" i="4" s="1"/>
  <c r="S7123" i="4" s="1"/>
  <c r="T7123" i="4" s="1"/>
  <c r="P7132" i="4"/>
  <c r="Q7132" i="4" s="1"/>
  <c r="R7132" i="4" s="1"/>
  <c r="S7132" i="4" s="1"/>
  <c r="T7132" i="4" s="1"/>
  <c r="P7138" i="4"/>
  <c r="Q7138" i="4" s="1"/>
  <c r="R7138" i="4" s="1"/>
  <c r="S7138" i="4" s="1"/>
  <c r="T7138" i="4" s="1"/>
  <c r="P7143" i="4"/>
  <c r="Q7143" i="4" s="1"/>
  <c r="R7143" i="4" s="1"/>
  <c r="S7143" i="4" s="1"/>
  <c r="T7143" i="4" s="1"/>
  <c r="P7149" i="4"/>
  <c r="Q7149" i="4" s="1"/>
  <c r="R7149" i="4" s="1"/>
  <c r="S7149" i="4" s="1"/>
  <c r="T7149" i="4" s="1"/>
  <c r="P7153" i="4"/>
  <c r="Q7153" i="4" s="1"/>
  <c r="R7153" i="4" s="1"/>
  <c r="S7153" i="4" s="1"/>
  <c r="T7153" i="4" s="1"/>
  <c r="P7158" i="4"/>
  <c r="Q7158" i="4" s="1"/>
  <c r="R7158" i="4" s="1"/>
  <c r="S7158" i="4" s="1"/>
  <c r="T7158" i="4" s="1"/>
  <c r="P7170" i="4"/>
  <c r="Q7170" i="4" s="1"/>
  <c r="R7170" i="4" s="1"/>
  <c r="S7170" i="4" s="1"/>
  <c r="T7170" i="4" s="1"/>
  <c r="P7175" i="4"/>
  <c r="Q7175" i="4" s="1"/>
  <c r="R7175" i="4" s="1"/>
  <c r="S7175" i="4" s="1"/>
  <c r="T7175" i="4" s="1"/>
  <c r="P7181" i="4"/>
  <c r="Q7181" i="4" s="1"/>
  <c r="R7181" i="4" s="1"/>
  <c r="S7181" i="4" s="1"/>
  <c r="T7181" i="4" s="1"/>
  <c r="P7186" i="4"/>
  <c r="Q7186" i="4" s="1"/>
  <c r="R7186" i="4" s="1"/>
  <c r="S7186" i="4" s="1"/>
  <c r="T7186" i="4" s="1"/>
  <c r="P7191" i="4"/>
  <c r="Q7191" i="4" s="1"/>
  <c r="R7191" i="4" s="1"/>
  <c r="S7191" i="4" s="1"/>
  <c r="T7191" i="4" s="1"/>
  <c r="P7203" i="4"/>
  <c r="Q7203" i="4" s="1"/>
  <c r="R7203" i="4" s="1"/>
  <c r="S7203" i="4" s="1"/>
  <c r="T7203" i="4" s="1"/>
  <c r="P7209" i="4"/>
  <c r="Q7209" i="4" s="1"/>
  <c r="R7209" i="4" s="1"/>
  <c r="S7209" i="4" s="1"/>
  <c r="T7209" i="4" s="1"/>
  <c r="P7214" i="4"/>
  <c r="Q7214" i="4" s="1"/>
  <c r="R7214" i="4" s="1"/>
  <c r="S7214" i="4" s="1"/>
  <c r="T7214" i="4" s="1"/>
  <c r="P7219" i="4"/>
  <c r="Q7219" i="4" s="1"/>
  <c r="R7219" i="4" s="1"/>
  <c r="S7219" i="4" s="1"/>
  <c r="T7219" i="4" s="1"/>
  <c r="P7236" i="4"/>
  <c r="Q7236" i="4" s="1"/>
  <c r="R7236" i="4" s="1"/>
  <c r="S7236" i="4" s="1"/>
  <c r="T7236" i="4" s="1"/>
  <c r="P7242" i="4"/>
  <c r="Q7242" i="4" s="1"/>
  <c r="R7242" i="4" s="1"/>
  <c r="S7242" i="4" s="1"/>
  <c r="T7242" i="4" s="1"/>
  <c r="P7263" i="4"/>
  <c r="Q7263" i="4" s="1"/>
  <c r="R7263" i="4" s="1"/>
  <c r="S7263" i="4" s="1"/>
  <c r="T7263" i="4" s="1"/>
  <c r="P7272" i="4"/>
  <c r="Q7272" i="4" s="1"/>
  <c r="R7272" i="4" s="1"/>
  <c r="S7272" i="4" s="1"/>
  <c r="T7272" i="4" s="1"/>
  <c r="P7288" i="4"/>
  <c r="Q7288" i="4" s="1"/>
  <c r="R7288" i="4" s="1"/>
  <c r="S7288" i="4" s="1"/>
  <c r="T7288" i="4" s="1"/>
  <c r="P7411" i="4"/>
  <c r="Q7411" i="4" s="1"/>
  <c r="R7411" i="4" s="1"/>
  <c r="S7411" i="4" s="1"/>
  <c r="T7411" i="4" s="1"/>
  <c r="P7422" i="4"/>
  <c r="Q7422" i="4" s="1"/>
  <c r="R7422" i="4" s="1"/>
  <c r="S7422" i="4" s="1"/>
  <c r="T7422" i="4" s="1"/>
  <c r="P7427" i="4"/>
  <c r="Q7427" i="4" s="1"/>
  <c r="R7427" i="4" s="1"/>
  <c r="S7427" i="4" s="1"/>
  <c r="T7427" i="4" s="1"/>
  <c r="P7431" i="4"/>
  <c r="Q7431" i="4" s="1"/>
  <c r="R7431" i="4" s="1"/>
  <c r="S7431" i="4" s="1"/>
  <c r="T7431" i="4" s="1"/>
  <c r="P7438" i="4"/>
  <c r="Q7438" i="4" s="1"/>
  <c r="R7438" i="4" s="1"/>
  <c r="S7438" i="4" s="1"/>
  <c r="T7438" i="4" s="1"/>
  <c r="P7449" i="4"/>
  <c r="Q7449" i="4" s="1"/>
  <c r="R7449" i="4" s="1"/>
  <c r="S7449" i="4" s="1"/>
  <c r="T7449" i="4" s="1"/>
  <c r="P7472" i="4"/>
  <c r="Q7472" i="4" s="1"/>
  <c r="R7472" i="4" s="1"/>
  <c r="S7472" i="4" s="1"/>
  <c r="T7472" i="4" s="1"/>
  <c r="P7477" i="4"/>
  <c r="Q7477" i="4" s="1"/>
  <c r="R7477" i="4" s="1"/>
  <c r="S7477" i="4" s="1"/>
  <c r="T7477" i="4" s="1"/>
  <c r="P7487" i="4"/>
  <c r="Q7487" i="4" s="1"/>
  <c r="R7487" i="4" s="1"/>
  <c r="S7487" i="4" s="1"/>
  <c r="T7487" i="4" s="1"/>
  <c r="P7492" i="4"/>
  <c r="Q7492" i="4" s="1"/>
  <c r="R7492" i="4" s="1"/>
  <c r="S7492" i="4" s="1"/>
  <c r="T7492" i="4" s="1"/>
  <c r="P7498" i="4"/>
  <c r="Q7498" i="4" s="1"/>
  <c r="R7498" i="4" s="1"/>
  <c r="S7498" i="4" s="1"/>
  <c r="T7498" i="4" s="1"/>
  <c r="P7503" i="4"/>
  <c r="Q7503" i="4" s="1"/>
  <c r="R7503" i="4" s="1"/>
  <c r="S7503" i="4" s="1"/>
  <c r="T7503" i="4" s="1"/>
  <c r="P7510" i="4"/>
  <c r="Q7510" i="4" s="1"/>
  <c r="R7510" i="4" s="1"/>
  <c r="S7510" i="4" s="1"/>
  <c r="T7510" i="4" s="1"/>
  <c r="P7516" i="4"/>
  <c r="Q7516" i="4" s="1"/>
  <c r="R7516" i="4" s="1"/>
  <c r="S7516" i="4" s="1"/>
  <c r="T7516" i="4" s="1"/>
  <c r="P7522" i="4"/>
  <c r="Q7522" i="4" s="1"/>
  <c r="R7522" i="4" s="1"/>
  <c r="S7522" i="4" s="1"/>
  <c r="T7522" i="4" s="1"/>
  <c r="P7533" i="4"/>
  <c r="Q7533" i="4" s="1"/>
  <c r="R7533" i="4" s="1"/>
  <c r="S7533" i="4" s="1"/>
  <c r="T7533" i="4" s="1"/>
  <c r="P7538" i="4"/>
  <c r="Q7538" i="4" s="1"/>
  <c r="R7538" i="4" s="1"/>
  <c r="S7538" i="4" s="1"/>
  <c r="T7538" i="4" s="1"/>
  <c r="P7547" i="4"/>
  <c r="Q7547" i="4" s="1"/>
  <c r="R7547" i="4" s="1"/>
  <c r="S7547" i="4" s="1"/>
  <c r="T7547" i="4" s="1"/>
  <c r="P7552" i="4"/>
  <c r="Q7552" i="4" s="1"/>
  <c r="R7552" i="4" s="1"/>
  <c r="S7552" i="4" s="1"/>
  <c r="T7552" i="4" s="1"/>
  <c r="P7557" i="4"/>
  <c r="Q7557" i="4" s="1"/>
  <c r="R7557" i="4" s="1"/>
  <c r="S7557" i="4" s="1"/>
  <c r="T7557" i="4" s="1"/>
  <c r="P7583" i="4"/>
  <c r="Q7583" i="4" s="1"/>
  <c r="R7583" i="4" s="1"/>
  <c r="S7583" i="4" s="1"/>
  <c r="T7583" i="4" s="1"/>
  <c r="P7588" i="4"/>
  <c r="Q7588" i="4" s="1"/>
  <c r="R7588" i="4" s="1"/>
  <c r="S7588" i="4" s="1"/>
  <c r="T7588" i="4" s="1"/>
  <c r="P7594" i="4"/>
  <c r="Q7594" i="4" s="1"/>
  <c r="R7594" i="4" s="1"/>
  <c r="S7594" i="4" s="1"/>
  <c r="T7594" i="4" s="1"/>
  <c r="P7620" i="4"/>
  <c r="Q7620" i="4" s="1"/>
  <c r="R7620" i="4" s="1"/>
  <c r="S7620" i="4" s="1"/>
  <c r="T7620" i="4" s="1"/>
  <c r="P7625" i="4"/>
  <c r="Q7625" i="4" s="1"/>
  <c r="R7625" i="4" s="1"/>
  <c r="S7625" i="4" s="1"/>
  <c r="T7625" i="4" s="1"/>
  <c r="P7629" i="4"/>
  <c r="Q7629" i="4" s="1"/>
  <c r="R7629" i="4" s="1"/>
  <c r="S7629" i="4" s="1"/>
  <c r="T7629" i="4" s="1"/>
  <c r="P7643" i="4"/>
  <c r="Q7643" i="4" s="1"/>
  <c r="R7643" i="4" s="1"/>
  <c r="S7643" i="4" s="1"/>
  <c r="T7643" i="4" s="1"/>
  <c r="P7647" i="4"/>
  <c r="Q7647" i="4" s="1"/>
  <c r="R7647" i="4" s="1"/>
  <c r="S7647" i="4" s="1"/>
  <c r="T7647" i="4" s="1"/>
  <c r="P7651" i="4"/>
  <c r="Q7651" i="4" s="1"/>
  <c r="R7651" i="4" s="1"/>
  <c r="S7651" i="4" s="1"/>
  <c r="T7651" i="4" s="1"/>
  <c r="P7658" i="4"/>
  <c r="Q7658" i="4" s="1"/>
  <c r="R7658" i="4" s="1"/>
  <c r="S7658" i="4" s="1"/>
  <c r="T7658" i="4" s="1"/>
  <c r="P7677" i="4"/>
  <c r="Q7677" i="4" s="1"/>
  <c r="R7677" i="4" s="1"/>
  <c r="S7677" i="4" s="1"/>
  <c r="T7677" i="4" s="1"/>
  <c r="P7686" i="4"/>
  <c r="Q7686" i="4" s="1"/>
  <c r="R7686" i="4" s="1"/>
  <c r="S7686" i="4" s="1"/>
  <c r="T7686" i="4" s="1"/>
  <c r="P7691" i="4"/>
  <c r="Q7691" i="4" s="1"/>
  <c r="R7691" i="4" s="1"/>
  <c r="S7691" i="4" s="1"/>
  <c r="T7691" i="4" s="1"/>
  <c r="P7707" i="4"/>
  <c r="Q7707" i="4" s="1"/>
  <c r="R7707" i="4" s="1"/>
  <c r="S7707" i="4" s="1"/>
  <c r="T7707" i="4" s="1"/>
  <c r="P7715" i="4"/>
  <c r="Q7715" i="4" s="1"/>
  <c r="R7715" i="4" s="1"/>
  <c r="S7715" i="4" s="1"/>
  <c r="T7715" i="4" s="1"/>
  <c r="P7719" i="4"/>
  <c r="Q7719" i="4" s="1"/>
  <c r="R7719" i="4" s="1"/>
  <c r="S7719" i="4" s="1"/>
  <c r="T7719" i="4" s="1"/>
  <c r="P7728" i="4"/>
  <c r="Q7728" i="4" s="1"/>
  <c r="R7728" i="4" s="1"/>
  <c r="S7728" i="4" s="1"/>
  <c r="T7728" i="4" s="1"/>
  <c r="P7731" i="4"/>
  <c r="Q7731" i="4" s="1"/>
  <c r="R7731" i="4" s="1"/>
  <c r="S7731" i="4" s="1"/>
  <c r="T7731" i="4" s="1"/>
  <c r="P7734" i="4"/>
  <c r="Q7734" i="4" s="1"/>
  <c r="R7734" i="4" s="1"/>
  <c r="S7734" i="4" s="1"/>
  <c r="T7734" i="4" s="1"/>
  <c r="P7745" i="4"/>
  <c r="Q7745" i="4" s="1"/>
  <c r="R7745" i="4" s="1"/>
  <c r="S7745" i="4" s="1"/>
  <c r="T7745" i="4" s="1"/>
  <c r="P7748" i="4"/>
  <c r="Q7748" i="4" s="1"/>
  <c r="R7748" i="4" s="1"/>
  <c r="S7748" i="4" s="1"/>
  <c r="T7748" i="4" s="1"/>
  <c r="P7752" i="4"/>
  <c r="Q7752" i="4" s="1"/>
  <c r="R7752" i="4" s="1"/>
  <c r="S7752" i="4" s="1"/>
  <c r="T7752" i="4" s="1"/>
  <c r="P7755" i="4"/>
  <c r="Q7755" i="4" s="1"/>
  <c r="R7755" i="4" s="1"/>
  <c r="S7755" i="4" s="1"/>
  <c r="T7755" i="4" s="1"/>
  <c r="P7760" i="4"/>
  <c r="Q7760" i="4" s="1"/>
  <c r="R7760" i="4" s="1"/>
  <c r="S7760" i="4" s="1"/>
  <c r="T7760" i="4" s="1"/>
  <c r="P7767" i="4"/>
  <c r="Q7767" i="4" s="1"/>
  <c r="R7767" i="4" s="1"/>
  <c r="S7767" i="4" s="1"/>
  <c r="T7767" i="4" s="1"/>
  <c r="P7770" i="4"/>
  <c r="Q7770" i="4" s="1"/>
  <c r="R7770" i="4" s="1"/>
  <c r="S7770" i="4" s="1"/>
  <c r="T7770" i="4" s="1"/>
  <c r="P7775" i="4"/>
  <c r="Q7775" i="4" s="1"/>
  <c r="R7775" i="4" s="1"/>
  <c r="S7775" i="4" s="1"/>
  <c r="T7775" i="4" s="1"/>
  <c r="P7779" i="4"/>
  <c r="Q7779" i="4" s="1"/>
  <c r="R7779" i="4" s="1"/>
  <c r="S7779" i="4" s="1"/>
  <c r="T7779" i="4" s="1"/>
  <c r="P7783" i="4"/>
  <c r="Q7783" i="4" s="1"/>
  <c r="R7783" i="4" s="1"/>
  <c r="S7783" i="4" s="1"/>
  <c r="T7783" i="4" s="1"/>
  <c r="P7785" i="4"/>
  <c r="Q7785" i="4" s="1"/>
  <c r="R7785" i="4" s="1"/>
  <c r="S7785" i="4" s="1"/>
  <c r="T7785" i="4" s="1"/>
  <c r="P7790" i="4"/>
  <c r="Q7790" i="4" s="1"/>
  <c r="R7790" i="4" s="1"/>
  <c r="S7790" i="4" s="1"/>
  <c r="T7790" i="4" s="1"/>
  <c r="P7792" i="4"/>
  <c r="Q7792" i="4" s="1"/>
  <c r="R7792" i="4" s="1"/>
  <c r="S7792" i="4" s="1"/>
  <c r="T7792" i="4" s="1"/>
  <c r="P7795" i="4"/>
  <c r="Q7795" i="4" s="1"/>
  <c r="R7795" i="4" s="1"/>
  <c r="S7795" i="4" s="1"/>
  <c r="T7795" i="4" s="1"/>
  <c r="P7797" i="4"/>
  <c r="Q7797" i="4" s="1"/>
  <c r="R7797" i="4" s="1"/>
  <c r="S7797" i="4" s="1"/>
  <c r="T7797" i="4" s="1"/>
  <c r="P7802" i="4"/>
  <c r="Q7802" i="4" s="1"/>
  <c r="R7802" i="4" s="1"/>
  <c r="S7802" i="4" s="1"/>
  <c r="T7802" i="4" s="1"/>
  <c r="P7805" i="4"/>
  <c r="Q7805" i="4" s="1"/>
  <c r="R7805" i="4" s="1"/>
  <c r="S7805" i="4" s="1"/>
  <c r="T7805" i="4" s="1"/>
  <c r="P878" i="4"/>
  <c r="Q878" i="4" s="1"/>
  <c r="R878" i="4" s="1"/>
  <c r="S878" i="4" s="1"/>
  <c r="T878" i="4" s="1"/>
  <c r="P1827" i="4"/>
  <c r="Q1827" i="4" s="1"/>
  <c r="R1827" i="4" s="1"/>
  <c r="S1827" i="4" s="1"/>
  <c r="T1827" i="4" s="1"/>
  <c r="P1844" i="4"/>
  <c r="Q1844" i="4" s="1"/>
  <c r="R1844" i="4" s="1"/>
  <c r="S1844" i="4" s="1"/>
  <c r="T1844" i="4" s="1"/>
  <c r="P1852" i="4"/>
  <c r="Q1852" i="4" s="1"/>
  <c r="R1852" i="4" s="1"/>
  <c r="S1852" i="4" s="1"/>
  <c r="T1852" i="4" s="1"/>
  <c r="P1871" i="4"/>
  <c r="Q1871" i="4" s="1"/>
  <c r="R1871" i="4" s="1"/>
  <c r="S1871" i="4" s="1"/>
  <c r="T1871" i="4" s="1"/>
  <c r="P1884" i="4"/>
  <c r="Q1884" i="4" s="1"/>
  <c r="R1884" i="4" s="1"/>
  <c r="S1884" i="4" s="1"/>
  <c r="T1884" i="4" s="1"/>
  <c r="P2331" i="4"/>
  <c r="Q2331" i="4" s="1"/>
  <c r="R2331" i="4" s="1"/>
  <c r="S2331" i="4" s="1"/>
  <c r="T2331" i="4" s="1"/>
  <c r="P2357" i="4"/>
  <c r="Q2357" i="4" s="1"/>
  <c r="R2357" i="4" s="1"/>
  <c r="S2357" i="4" s="1"/>
  <c r="T2357" i="4" s="1"/>
  <c r="P2803" i="4"/>
  <c r="Q2803" i="4" s="1"/>
  <c r="R2803" i="4" s="1"/>
  <c r="S2803" i="4" s="1"/>
  <c r="T2803" i="4" s="1"/>
  <c r="P2816" i="4"/>
  <c r="Q2816" i="4" s="1"/>
  <c r="R2816" i="4" s="1"/>
  <c r="S2816" i="4" s="1"/>
  <c r="T2816" i="4" s="1"/>
  <c r="P2823" i="4"/>
  <c r="Q2823" i="4" s="1"/>
  <c r="R2823" i="4" s="1"/>
  <c r="S2823" i="4" s="1"/>
  <c r="T2823" i="4" s="1"/>
  <c r="P2832" i="4"/>
  <c r="Q2832" i="4" s="1"/>
  <c r="R2832" i="4" s="1"/>
  <c r="S2832" i="4" s="1"/>
  <c r="T2832" i="4" s="1"/>
  <c r="P3246" i="4"/>
  <c r="Q3246" i="4" s="1"/>
  <c r="R3246" i="4" s="1"/>
  <c r="S3246" i="4" s="1"/>
  <c r="T3246" i="4" s="1"/>
  <c r="P3258" i="4"/>
  <c r="Q3258" i="4" s="1"/>
  <c r="R3258" i="4" s="1"/>
  <c r="S3258" i="4" s="1"/>
  <c r="T3258" i="4" s="1"/>
  <c r="P3268" i="4"/>
  <c r="Q3268" i="4" s="1"/>
  <c r="R3268" i="4" s="1"/>
  <c r="S3268" i="4" s="1"/>
  <c r="T3268" i="4" s="1"/>
  <c r="P3283" i="4"/>
  <c r="Q3283" i="4" s="1"/>
  <c r="R3283" i="4" s="1"/>
  <c r="S3283" i="4" s="1"/>
  <c r="T3283" i="4" s="1"/>
  <c r="P3302" i="4"/>
  <c r="Q3302" i="4" s="1"/>
  <c r="R3302" i="4" s="1"/>
  <c r="S3302" i="4" s="1"/>
  <c r="T3302" i="4" s="1"/>
  <c r="P3307" i="4"/>
  <c r="Q3307" i="4" s="1"/>
  <c r="R3307" i="4" s="1"/>
  <c r="S3307" i="4" s="1"/>
  <c r="T3307" i="4" s="1"/>
  <c r="P3318" i="4"/>
  <c r="Q3318" i="4" s="1"/>
  <c r="R3318" i="4" s="1"/>
  <c r="S3318" i="4" s="1"/>
  <c r="T3318" i="4" s="1"/>
  <c r="P3322" i="4"/>
  <c r="Q3322" i="4" s="1"/>
  <c r="R3322" i="4" s="1"/>
  <c r="S3322" i="4" s="1"/>
  <c r="T3322" i="4" s="1"/>
  <c r="P3703" i="4"/>
  <c r="Q3703" i="4" s="1"/>
  <c r="R3703" i="4" s="1"/>
  <c r="S3703" i="4" s="1"/>
  <c r="T3703" i="4" s="1"/>
  <c r="P3724" i="4"/>
  <c r="Q3724" i="4" s="1"/>
  <c r="R3724" i="4" s="1"/>
  <c r="S3724" i="4" s="1"/>
  <c r="T3724" i="4" s="1"/>
  <c r="P3728" i="4"/>
  <c r="Q3728" i="4" s="1"/>
  <c r="R3728" i="4" s="1"/>
  <c r="S3728" i="4" s="1"/>
  <c r="T3728" i="4" s="1"/>
  <c r="P3743" i="4"/>
  <c r="Q3743" i="4" s="1"/>
  <c r="R3743" i="4" s="1"/>
  <c r="S3743" i="4" s="1"/>
  <c r="T3743" i="4" s="1"/>
  <c r="P3759" i="4"/>
  <c r="Q3759" i="4" s="1"/>
  <c r="R3759" i="4" s="1"/>
  <c r="S3759" i="4" s="1"/>
  <c r="T3759" i="4" s="1"/>
  <c r="P3781" i="4"/>
  <c r="Q3781" i="4" s="1"/>
  <c r="R3781" i="4" s="1"/>
  <c r="S3781" i="4" s="1"/>
  <c r="T3781" i="4" s="1"/>
  <c r="P3787" i="4"/>
  <c r="Q3787" i="4" s="1"/>
  <c r="R3787" i="4" s="1"/>
  <c r="S3787" i="4" s="1"/>
  <c r="T3787" i="4" s="1"/>
  <c r="P3815" i="4"/>
  <c r="Q3815" i="4" s="1"/>
  <c r="R3815" i="4" s="1"/>
  <c r="S3815" i="4" s="1"/>
  <c r="T3815" i="4" s="1"/>
  <c r="P3827" i="4"/>
  <c r="Q3827" i="4" s="1"/>
  <c r="R3827" i="4" s="1"/>
  <c r="S3827" i="4" s="1"/>
  <c r="T3827" i="4" s="1"/>
  <c r="P3837" i="4"/>
  <c r="Q3837" i="4" s="1"/>
  <c r="R3837" i="4" s="1"/>
  <c r="S3837" i="4" s="1"/>
  <c r="T3837" i="4" s="1"/>
  <c r="P4189" i="4"/>
  <c r="Q4189" i="4" s="1"/>
  <c r="R4189" i="4" s="1"/>
  <c r="S4189" i="4" s="1"/>
  <c r="T4189" i="4" s="1"/>
  <c r="P4200" i="4"/>
  <c r="Q4200" i="4" s="1"/>
  <c r="R4200" i="4" s="1"/>
  <c r="S4200" i="4" s="1"/>
  <c r="T4200" i="4" s="1"/>
  <c r="P4217" i="4"/>
  <c r="Q4217" i="4" s="1"/>
  <c r="R4217" i="4" s="1"/>
  <c r="S4217" i="4" s="1"/>
  <c r="T4217" i="4" s="1"/>
  <c r="P4222" i="4"/>
  <c r="Q4222" i="4" s="1"/>
  <c r="R4222" i="4" s="1"/>
  <c r="S4222" i="4" s="1"/>
  <c r="T4222" i="4" s="1"/>
  <c r="P4679" i="4"/>
  <c r="Q4679" i="4" s="1"/>
  <c r="R4679" i="4" s="1"/>
  <c r="S4679" i="4" s="1"/>
  <c r="T4679" i="4" s="1"/>
  <c r="P4690" i="4"/>
  <c r="Q4690" i="4" s="1"/>
  <c r="R4690" i="4" s="1"/>
  <c r="S4690" i="4" s="1"/>
  <c r="T4690" i="4" s="1"/>
  <c r="P4694" i="4"/>
  <c r="Q4694" i="4" s="1"/>
  <c r="R4694" i="4" s="1"/>
  <c r="S4694" i="4" s="1"/>
  <c r="T4694" i="4" s="1"/>
  <c r="P4720" i="4"/>
  <c r="Q4720" i="4" s="1"/>
  <c r="R4720" i="4" s="1"/>
  <c r="S4720" i="4" s="1"/>
  <c r="T4720" i="4" s="1"/>
  <c r="P4741" i="4"/>
  <c r="Q4741" i="4" s="1"/>
  <c r="R4741" i="4" s="1"/>
  <c r="S4741" i="4" s="1"/>
  <c r="T4741" i="4" s="1"/>
  <c r="P4755" i="4"/>
  <c r="Q4755" i="4" s="1"/>
  <c r="R4755" i="4" s="1"/>
  <c r="S4755" i="4" s="1"/>
  <c r="T4755" i="4" s="1"/>
  <c r="P4792" i="4"/>
  <c r="Q4792" i="4" s="1"/>
  <c r="R4792" i="4" s="1"/>
  <c r="S4792" i="4" s="1"/>
  <c r="T4792" i="4" s="1"/>
  <c r="P4801" i="4"/>
  <c r="Q4801" i="4" s="1"/>
  <c r="R4801" i="4" s="1"/>
  <c r="S4801" i="4" s="1"/>
  <c r="T4801" i="4" s="1"/>
  <c r="P4819" i="4"/>
  <c r="Q4819" i="4" s="1"/>
  <c r="R4819" i="4" s="1"/>
  <c r="S4819" i="4" s="1"/>
  <c r="T4819" i="4" s="1"/>
  <c r="P4841" i="4"/>
  <c r="Q4841" i="4" s="1"/>
  <c r="R4841" i="4" s="1"/>
  <c r="S4841" i="4" s="1"/>
  <c r="T4841" i="4" s="1"/>
  <c r="P5132" i="4"/>
  <c r="Q5132" i="4" s="1"/>
  <c r="R5132" i="4" s="1"/>
  <c r="S5132" i="4" s="1"/>
  <c r="T5132" i="4" s="1"/>
  <c r="P5140" i="4"/>
  <c r="Q5140" i="4" s="1"/>
  <c r="R5140" i="4" s="1"/>
  <c r="S5140" i="4" s="1"/>
  <c r="T5140" i="4" s="1"/>
  <c r="P5147" i="4"/>
  <c r="Q5147" i="4" s="1"/>
  <c r="R5147" i="4" s="1"/>
  <c r="S5147" i="4" s="1"/>
  <c r="T5147" i="4" s="1"/>
  <c r="P5157" i="4"/>
  <c r="Q5157" i="4" s="1"/>
  <c r="R5157" i="4" s="1"/>
  <c r="S5157" i="4" s="1"/>
  <c r="T5157" i="4" s="1"/>
  <c r="P5164" i="4"/>
  <c r="Q5164" i="4" s="1"/>
  <c r="R5164" i="4" s="1"/>
  <c r="S5164" i="4" s="1"/>
  <c r="T5164" i="4" s="1"/>
  <c r="P5173" i="4"/>
  <c r="Q5173" i="4" s="1"/>
  <c r="R5173" i="4" s="1"/>
  <c r="S5173" i="4" s="1"/>
  <c r="T5173" i="4" s="1"/>
  <c r="P5181" i="4"/>
  <c r="Q5181" i="4" s="1"/>
  <c r="R5181" i="4" s="1"/>
  <c r="S5181" i="4" s="1"/>
  <c r="T5181" i="4" s="1"/>
  <c r="P5194" i="4"/>
  <c r="Q5194" i="4" s="1"/>
  <c r="R5194" i="4" s="1"/>
  <c r="S5194" i="4" s="1"/>
  <c r="T5194" i="4" s="1"/>
  <c r="P5202" i="4"/>
  <c r="Q5202" i="4" s="1"/>
  <c r="R5202" i="4" s="1"/>
  <c r="S5202" i="4" s="1"/>
  <c r="T5202" i="4" s="1"/>
  <c r="P5211" i="4"/>
  <c r="Q5211" i="4" s="1"/>
  <c r="R5211" i="4" s="1"/>
  <c r="S5211" i="4" s="1"/>
  <c r="T5211" i="4" s="1"/>
  <c r="P5217" i="4"/>
  <c r="Q5217" i="4" s="1"/>
  <c r="R5217" i="4" s="1"/>
  <c r="S5217" i="4" s="1"/>
  <c r="T5217" i="4" s="1"/>
  <c r="P5234" i="4"/>
  <c r="Q5234" i="4" s="1"/>
  <c r="R5234" i="4" s="1"/>
  <c r="S5234" i="4" s="1"/>
  <c r="T5234" i="4" s="1"/>
  <c r="P5240" i="4"/>
  <c r="Q5240" i="4" s="1"/>
  <c r="R5240" i="4" s="1"/>
  <c r="S5240" i="4" s="1"/>
  <c r="T5240" i="4" s="1"/>
  <c r="P5246" i="4"/>
  <c r="Q5246" i="4" s="1"/>
  <c r="R5246" i="4" s="1"/>
  <c r="S5246" i="4" s="1"/>
  <c r="T5246" i="4" s="1"/>
  <c r="P5254" i="4"/>
  <c r="Q5254" i="4" s="1"/>
  <c r="R5254" i="4" s="1"/>
  <c r="S5254" i="4" s="1"/>
  <c r="T5254" i="4" s="1"/>
  <c r="P5260" i="4"/>
  <c r="Q5260" i="4" s="1"/>
  <c r="R5260" i="4" s="1"/>
  <c r="S5260" i="4" s="1"/>
  <c r="T5260" i="4" s="1"/>
  <c r="P5275" i="4"/>
  <c r="Q5275" i="4" s="1"/>
  <c r="R5275" i="4" s="1"/>
  <c r="S5275" i="4" s="1"/>
  <c r="T5275" i="4" s="1"/>
  <c r="P5302" i="4"/>
  <c r="Q5302" i="4" s="1"/>
  <c r="R5302" i="4" s="1"/>
  <c r="S5302" i="4" s="1"/>
  <c r="T5302" i="4" s="1"/>
  <c r="P5313" i="4"/>
  <c r="Q5313" i="4" s="1"/>
  <c r="R5313" i="4" s="1"/>
  <c r="S5313" i="4" s="1"/>
  <c r="T5313" i="4" s="1"/>
  <c r="P5323" i="4"/>
  <c r="Q5323" i="4" s="1"/>
  <c r="R5323" i="4" s="1"/>
  <c r="S5323" i="4" s="1"/>
  <c r="T5323" i="4" s="1"/>
  <c r="P5332" i="4"/>
  <c r="Q5332" i="4" s="1"/>
  <c r="R5332" i="4" s="1"/>
  <c r="S5332" i="4" s="1"/>
  <c r="T5332" i="4" s="1"/>
  <c r="P5338" i="4"/>
  <c r="Q5338" i="4" s="1"/>
  <c r="R5338" i="4" s="1"/>
  <c r="S5338" i="4" s="1"/>
  <c r="T5338" i="4" s="1"/>
  <c r="P5342" i="4"/>
  <c r="Q5342" i="4" s="1"/>
  <c r="R5342" i="4" s="1"/>
  <c r="S5342" i="4" s="1"/>
  <c r="T5342" i="4" s="1"/>
  <c r="P5590" i="4"/>
  <c r="Q5590" i="4" s="1"/>
  <c r="R5590" i="4" s="1"/>
  <c r="S5590" i="4" s="1"/>
  <c r="T5590" i="4" s="1"/>
  <c r="P5611" i="4"/>
  <c r="Q5611" i="4" s="1"/>
  <c r="R5611" i="4" s="1"/>
  <c r="S5611" i="4" s="1"/>
  <c r="T5611" i="4" s="1"/>
  <c r="P5617" i="4"/>
  <c r="Q5617" i="4" s="1"/>
  <c r="R5617" i="4" s="1"/>
  <c r="S5617" i="4" s="1"/>
  <c r="T5617" i="4" s="1"/>
  <c r="P5646" i="4"/>
  <c r="Q5646" i="4" s="1"/>
  <c r="R5646" i="4" s="1"/>
  <c r="S5646" i="4" s="1"/>
  <c r="T5646" i="4" s="1"/>
  <c r="P5666" i="4"/>
  <c r="Q5666" i="4" s="1"/>
  <c r="R5666" i="4" s="1"/>
  <c r="S5666" i="4" s="1"/>
  <c r="T5666" i="4" s="1"/>
  <c r="P5672" i="4"/>
  <c r="Q5672" i="4" s="1"/>
  <c r="R5672" i="4" s="1"/>
  <c r="S5672" i="4" s="1"/>
  <c r="T5672" i="4" s="1"/>
  <c r="P5683" i="4"/>
  <c r="Q5683" i="4" s="1"/>
  <c r="R5683" i="4" s="1"/>
  <c r="S5683" i="4" s="1"/>
  <c r="T5683" i="4" s="1"/>
  <c r="P5691" i="4"/>
  <c r="Q5691" i="4" s="1"/>
  <c r="R5691" i="4" s="1"/>
  <c r="S5691" i="4" s="1"/>
  <c r="T5691" i="4" s="1"/>
  <c r="P5704" i="4"/>
  <c r="Q5704" i="4" s="1"/>
  <c r="R5704" i="4" s="1"/>
  <c r="S5704" i="4" s="1"/>
  <c r="T5704" i="4" s="1"/>
  <c r="P5732" i="4"/>
  <c r="Q5732" i="4" s="1"/>
  <c r="R5732" i="4" s="1"/>
  <c r="S5732" i="4" s="1"/>
  <c r="T5732" i="4" s="1"/>
  <c r="P5743" i="4"/>
  <c r="Q5743" i="4" s="1"/>
  <c r="R5743" i="4" s="1"/>
  <c r="S5743" i="4" s="1"/>
  <c r="T5743" i="4" s="1"/>
  <c r="P5749" i="4"/>
  <c r="Q5749" i="4" s="1"/>
  <c r="R5749" i="4" s="1"/>
  <c r="S5749" i="4" s="1"/>
  <c r="T5749" i="4" s="1"/>
  <c r="P5762" i="4"/>
  <c r="Q5762" i="4" s="1"/>
  <c r="R5762" i="4" s="1"/>
  <c r="S5762" i="4" s="1"/>
  <c r="T5762" i="4" s="1"/>
  <c r="P5767" i="4"/>
  <c r="Q5767" i="4" s="1"/>
  <c r="R5767" i="4" s="1"/>
  <c r="S5767" i="4" s="1"/>
  <c r="T5767" i="4" s="1"/>
  <c r="P5789" i="4"/>
  <c r="Q5789" i="4" s="1"/>
  <c r="R5789" i="4" s="1"/>
  <c r="S5789" i="4" s="1"/>
  <c r="T5789" i="4" s="1"/>
  <c r="P5820" i="4"/>
  <c r="Q5820" i="4" s="1"/>
  <c r="R5820" i="4" s="1"/>
  <c r="S5820" i="4" s="1"/>
  <c r="T5820" i="4" s="1"/>
  <c r="P5832" i="4"/>
  <c r="Q5832" i="4" s="1"/>
  <c r="R5832" i="4" s="1"/>
  <c r="S5832" i="4" s="1"/>
  <c r="T5832" i="4" s="1"/>
  <c r="P5842" i="4"/>
  <c r="Q5842" i="4" s="1"/>
  <c r="R5842" i="4" s="1"/>
  <c r="S5842" i="4" s="1"/>
  <c r="T5842" i="4" s="1"/>
  <c r="P5856" i="4"/>
  <c r="Q5856" i="4" s="1"/>
  <c r="R5856" i="4" s="1"/>
  <c r="S5856" i="4" s="1"/>
  <c r="T5856" i="4" s="1"/>
  <c r="P5873" i="4"/>
  <c r="Q5873" i="4" s="1"/>
  <c r="R5873" i="4" s="1"/>
  <c r="S5873" i="4" s="1"/>
  <c r="T5873" i="4" s="1"/>
  <c r="P6048" i="4"/>
  <c r="Q6048" i="4" s="1"/>
  <c r="R6048" i="4" s="1"/>
  <c r="S6048" i="4" s="1"/>
  <c r="T6048" i="4" s="1"/>
  <c r="P6056" i="4"/>
  <c r="Q6056" i="4" s="1"/>
  <c r="R6056" i="4" s="1"/>
  <c r="S6056" i="4" s="1"/>
  <c r="T6056" i="4" s="1"/>
  <c r="P6071" i="4"/>
  <c r="Q6071" i="4" s="1"/>
  <c r="R6071" i="4" s="1"/>
  <c r="S6071" i="4" s="1"/>
  <c r="T6071" i="4" s="1"/>
  <c r="P6078" i="4"/>
  <c r="Q6078" i="4" s="1"/>
  <c r="R6078" i="4" s="1"/>
  <c r="S6078" i="4" s="1"/>
  <c r="T6078" i="4" s="1"/>
  <c r="P6083" i="4"/>
  <c r="Q6083" i="4" s="1"/>
  <c r="R6083" i="4" s="1"/>
  <c r="S6083" i="4" s="1"/>
  <c r="T6083" i="4" s="1"/>
  <c r="P6093" i="4"/>
  <c r="Q6093" i="4" s="1"/>
  <c r="R6093" i="4" s="1"/>
  <c r="S6093" i="4" s="1"/>
  <c r="T6093" i="4" s="1"/>
  <c r="P6105" i="4"/>
  <c r="Q6105" i="4" s="1"/>
  <c r="R6105" i="4" s="1"/>
  <c r="S6105" i="4" s="1"/>
  <c r="T6105" i="4" s="1"/>
  <c r="P6111" i="4"/>
  <c r="Q6111" i="4" s="1"/>
  <c r="R6111" i="4" s="1"/>
  <c r="S6111" i="4" s="1"/>
  <c r="T6111" i="4" s="1"/>
  <c r="P6121" i="4"/>
  <c r="Q6121" i="4" s="1"/>
  <c r="R6121" i="4" s="1"/>
  <c r="S6121" i="4" s="1"/>
  <c r="T6121" i="4" s="1"/>
  <c r="P6127" i="4"/>
  <c r="Q6127" i="4" s="1"/>
  <c r="R6127" i="4" s="1"/>
  <c r="S6127" i="4" s="1"/>
  <c r="T6127" i="4" s="1"/>
  <c r="P6134" i="4"/>
  <c r="Q6134" i="4" s="1"/>
  <c r="R6134" i="4" s="1"/>
  <c r="S6134" i="4" s="1"/>
  <c r="T6134" i="4" s="1"/>
  <c r="P6141" i="4"/>
  <c r="Q6141" i="4" s="1"/>
  <c r="R6141" i="4" s="1"/>
  <c r="S6141" i="4" s="1"/>
  <c r="T6141" i="4" s="1"/>
  <c r="P6179" i="4"/>
  <c r="Q6179" i="4" s="1"/>
  <c r="R6179" i="4" s="1"/>
  <c r="S6179" i="4" s="1"/>
  <c r="T6179" i="4" s="1"/>
  <c r="P6190" i="4"/>
  <c r="Q6190" i="4" s="1"/>
  <c r="R6190" i="4" s="1"/>
  <c r="S6190" i="4" s="1"/>
  <c r="T6190" i="4" s="1"/>
  <c r="P6197" i="4"/>
  <c r="Q6197" i="4" s="1"/>
  <c r="R6197" i="4" s="1"/>
  <c r="S6197" i="4" s="1"/>
  <c r="T6197" i="4" s="1"/>
  <c r="P6211" i="4"/>
  <c r="Q6211" i="4" s="1"/>
  <c r="R6211" i="4" s="1"/>
  <c r="S6211" i="4" s="1"/>
  <c r="T6211" i="4" s="1"/>
  <c r="P6229" i="4"/>
  <c r="Q6229" i="4" s="1"/>
  <c r="R6229" i="4" s="1"/>
  <c r="S6229" i="4" s="1"/>
  <c r="T6229" i="4" s="1"/>
  <c r="P6245" i="4"/>
  <c r="Q6245" i="4" s="1"/>
  <c r="R6245" i="4" s="1"/>
  <c r="S6245" i="4" s="1"/>
  <c r="T6245" i="4" s="1"/>
  <c r="P6252" i="4"/>
  <c r="Q6252" i="4" s="1"/>
  <c r="R6252" i="4" s="1"/>
  <c r="S6252" i="4" s="1"/>
  <c r="T6252" i="4" s="1"/>
  <c r="P6261" i="4"/>
  <c r="Q6261" i="4" s="1"/>
  <c r="R6261" i="4" s="1"/>
  <c r="S6261" i="4" s="1"/>
  <c r="T6261" i="4" s="1"/>
  <c r="P6284" i="4"/>
  <c r="Q6284" i="4" s="1"/>
  <c r="R6284" i="4" s="1"/>
  <c r="S6284" i="4" s="1"/>
  <c r="T6284" i="4" s="1"/>
  <c r="P6297" i="4"/>
  <c r="Q6297" i="4" s="1"/>
  <c r="R6297" i="4" s="1"/>
  <c r="S6297" i="4" s="1"/>
  <c r="T6297" i="4" s="1"/>
  <c r="P6498" i="4"/>
  <c r="Q6498" i="4" s="1"/>
  <c r="R6498" i="4" s="1"/>
  <c r="S6498" i="4" s="1"/>
  <c r="T6498" i="4" s="1"/>
  <c r="P6516" i="4"/>
  <c r="Q6516" i="4" s="1"/>
  <c r="R6516" i="4" s="1"/>
  <c r="S6516" i="4" s="1"/>
  <c r="T6516" i="4" s="1"/>
  <c r="P6521" i="4"/>
  <c r="Q6521" i="4" s="1"/>
  <c r="R6521" i="4" s="1"/>
  <c r="S6521" i="4" s="1"/>
  <c r="T6521" i="4" s="1"/>
  <c r="P6527" i="4"/>
  <c r="Q6527" i="4" s="1"/>
  <c r="R6527" i="4" s="1"/>
  <c r="S6527" i="4" s="1"/>
  <c r="T6527" i="4" s="1"/>
  <c r="P6535" i="4"/>
  <c r="Q6535" i="4" s="1"/>
  <c r="R6535" i="4" s="1"/>
  <c r="S6535" i="4" s="1"/>
  <c r="T6535" i="4" s="1"/>
  <c r="P6545" i="4"/>
  <c r="Q6545" i="4" s="1"/>
  <c r="R6545" i="4" s="1"/>
  <c r="S6545" i="4" s="1"/>
  <c r="T6545" i="4" s="1"/>
  <c r="P6570" i="4"/>
  <c r="Q6570" i="4" s="1"/>
  <c r="R6570" i="4" s="1"/>
  <c r="S6570" i="4" s="1"/>
  <c r="T6570" i="4" s="1"/>
  <c r="P6605" i="4"/>
  <c r="Q6605" i="4" s="1"/>
  <c r="R6605" i="4" s="1"/>
  <c r="S6605" i="4" s="1"/>
  <c r="T6605" i="4" s="1"/>
  <c r="P6610" i="4"/>
  <c r="Q6610" i="4" s="1"/>
  <c r="R6610" i="4" s="1"/>
  <c r="S6610" i="4" s="1"/>
  <c r="T6610" i="4" s="1"/>
  <c r="P6619" i="4"/>
  <c r="Q6619" i="4" s="1"/>
  <c r="R6619" i="4" s="1"/>
  <c r="S6619" i="4" s="1"/>
  <c r="T6619" i="4" s="1"/>
  <c r="P6625" i="4"/>
  <c r="Q6625" i="4" s="1"/>
  <c r="R6625" i="4" s="1"/>
  <c r="S6625" i="4" s="1"/>
  <c r="T6625" i="4" s="1"/>
  <c r="P6634" i="4"/>
  <c r="Q6634" i="4" s="1"/>
  <c r="R6634" i="4" s="1"/>
  <c r="S6634" i="4" s="1"/>
  <c r="T6634" i="4" s="1"/>
  <c r="P6643" i="4"/>
  <c r="Q6643" i="4" s="1"/>
  <c r="R6643" i="4" s="1"/>
  <c r="S6643" i="4" s="1"/>
  <c r="T6643" i="4" s="1"/>
  <c r="P6659" i="4"/>
  <c r="Q6659" i="4" s="1"/>
  <c r="R6659" i="4" s="1"/>
  <c r="S6659" i="4" s="1"/>
  <c r="T6659" i="4" s="1"/>
  <c r="P6676" i="4"/>
  <c r="Q6676" i="4" s="1"/>
  <c r="R6676" i="4" s="1"/>
  <c r="S6676" i="4" s="1"/>
  <c r="T6676" i="4" s="1"/>
  <c r="P6683" i="4"/>
  <c r="Q6683" i="4" s="1"/>
  <c r="R6683" i="4" s="1"/>
  <c r="S6683" i="4" s="1"/>
  <c r="T6683" i="4" s="1"/>
  <c r="P6697" i="4"/>
  <c r="Q6697" i="4" s="1"/>
  <c r="R6697" i="4" s="1"/>
  <c r="S6697" i="4" s="1"/>
  <c r="T6697" i="4" s="1"/>
  <c r="P6716" i="4"/>
  <c r="Q6716" i="4" s="1"/>
  <c r="R6716" i="4" s="1"/>
  <c r="S6716" i="4" s="1"/>
  <c r="T6716" i="4" s="1"/>
  <c r="P6721" i="4"/>
  <c r="Q6721" i="4" s="1"/>
  <c r="R6721" i="4" s="1"/>
  <c r="S6721" i="4" s="1"/>
  <c r="T6721" i="4" s="1"/>
  <c r="P6738" i="4"/>
  <c r="Q6738" i="4" s="1"/>
  <c r="R6738" i="4" s="1"/>
  <c r="S6738" i="4" s="1"/>
  <c r="T6738" i="4" s="1"/>
  <c r="P6744" i="4"/>
  <c r="Q6744" i="4" s="1"/>
  <c r="R6744" i="4" s="1"/>
  <c r="S6744" i="4" s="1"/>
  <c r="T6744" i="4" s="1"/>
  <c r="P6768" i="4"/>
  <c r="Q6768" i="4" s="1"/>
  <c r="R6768" i="4" s="1"/>
  <c r="S6768" i="4" s="1"/>
  <c r="T6768" i="4" s="1"/>
  <c r="P6774" i="4"/>
  <c r="Q6774" i="4" s="1"/>
  <c r="R6774" i="4" s="1"/>
  <c r="S6774" i="4" s="1"/>
  <c r="T6774" i="4" s="1"/>
  <c r="P6784" i="4"/>
  <c r="Q6784" i="4" s="1"/>
  <c r="R6784" i="4" s="1"/>
  <c r="S6784" i="4" s="1"/>
  <c r="T6784" i="4" s="1"/>
  <c r="P6794" i="4"/>
  <c r="Q6794" i="4" s="1"/>
  <c r="R6794" i="4" s="1"/>
  <c r="S6794" i="4" s="1"/>
  <c r="T6794" i="4" s="1"/>
  <c r="P6962" i="4"/>
  <c r="Q6962" i="4" s="1"/>
  <c r="R6962" i="4" s="1"/>
  <c r="S6962" i="4" s="1"/>
  <c r="T6962" i="4" s="1"/>
  <c r="P6967" i="4"/>
  <c r="Q6967" i="4" s="1"/>
  <c r="R6967" i="4" s="1"/>
  <c r="S6967" i="4" s="1"/>
  <c r="T6967" i="4" s="1"/>
  <c r="P6973" i="4"/>
  <c r="Q6973" i="4" s="1"/>
  <c r="R6973" i="4" s="1"/>
  <c r="S6973" i="4" s="1"/>
  <c r="T6973" i="4" s="1"/>
  <c r="P6990" i="4"/>
  <c r="Q6990" i="4" s="1"/>
  <c r="R6990" i="4" s="1"/>
  <c r="S6990" i="4" s="1"/>
  <c r="T6990" i="4" s="1"/>
  <c r="P6996" i="4"/>
  <c r="Q6996" i="4" s="1"/>
  <c r="R6996" i="4" s="1"/>
  <c r="S6996" i="4" s="1"/>
  <c r="T6996" i="4" s="1"/>
  <c r="P7002" i="4"/>
  <c r="Q7002" i="4" s="1"/>
  <c r="R7002" i="4" s="1"/>
  <c r="S7002" i="4" s="1"/>
  <c r="T7002" i="4" s="1"/>
  <c r="P7008" i="4"/>
  <c r="Q7008" i="4" s="1"/>
  <c r="R7008" i="4" s="1"/>
  <c r="S7008" i="4" s="1"/>
  <c r="T7008" i="4" s="1"/>
  <c r="P7017" i="4"/>
  <c r="Q7017" i="4" s="1"/>
  <c r="R7017" i="4" s="1"/>
  <c r="S7017" i="4" s="1"/>
  <c r="T7017" i="4" s="1"/>
  <c r="P7037" i="4"/>
  <c r="Q7037" i="4" s="1"/>
  <c r="R7037" i="4" s="1"/>
  <c r="S7037" i="4" s="1"/>
  <c r="T7037" i="4" s="1"/>
  <c r="P7043" i="4"/>
  <c r="Q7043" i="4" s="1"/>
  <c r="R7043" i="4" s="1"/>
  <c r="S7043" i="4" s="1"/>
  <c r="T7043" i="4" s="1"/>
  <c r="P7058" i="4"/>
  <c r="Q7058" i="4" s="1"/>
  <c r="R7058" i="4" s="1"/>
  <c r="S7058" i="4" s="1"/>
  <c r="T7058" i="4" s="1"/>
  <c r="P7065" i="4"/>
  <c r="Q7065" i="4" s="1"/>
  <c r="R7065" i="4" s="1"/>
  <c r="S7065" i="4" s="1"/>
  <c r="T7065" i="4" s="1"/>
  <c r="P7072" i="4"/>
  <c r="Q7072" i="4" s="1"/>
  <c r="R7072" i="4" s="1"/>
  <c r="S7072" i="4" s="1"/>
  <c r="T7072" i="4" s="1"/>
  <c r="P7080" i="4"/>
  <c r="Q7080" i="4" s="1"/>
  <c r="R7080" i="4" s="1"/>
  <c r="S7080" i="4" s="1"/>
  <c r="T7080" i="4" s="1"/>
  <c r="P7092" i="4"/>
  <c r="Q7092" i="4" s="1"/>
  <c r="R7092" i="4" s="1"/>
  <c r="S7092" i="4" s="1"/>
  <c r="T7092" i="4" s="1"/>
  <c r="P7098" i="4"/>
  <c r="Q7098" i="4" s="1"/>
  <c r="R7098" i="4" s="1"/>
  <c r="S7098" i="4" s="1"/>
  <c r="T7098" i="4" s="1"/>
  <c r="P7110" i="4"/>
  <c r="Q7110" i="4" s="1"/>
  <c r="R7110" i="4" s="1"/>
  <c r="S7110" i="4" s="1"/>
  <c r="T7110" i="4" s="1"/>
  <c r="P7119" i="4"/>
  <c r="Q7119" i="4" s="1"/>
  <c r="R7119" i="4" s="1"/>
  <c r="S7119" i="4" s="1"/>
  <c r="T7119" i="4" s="1"/>
  <c r="P7124" i="4"/>
  <c r="Q7124" i="4" s="1"/>
  <c r="R7124" i="4" s="1"/>
  <c r="S7124" i="4" s="1"/>
  <c r="T7124" i="4" s="1"/>
  <c r="P7129" i="4"/>
  <c r="Q7129" i="4" s="1"/>
  <c r="R7129" i="4" s="1"/>
  <c r="S7129" i="4" s="1"/>
  <c r="T7129" i="4" s="1"/>
  <c r="P7136" i="4"/>
  <c r="Q7136" i="4" s="1"/>
  <c r="R7136" i="4" s="1"/>
  <c r="S7136" i="4" s="1"/>
  <c r="T7136" i="4" s="1"/>
  <c r="P7148" i="4"/>
  <c r="Q7148" i="4" s="1"/>
  <c r="R7148" i="4" s="1"/>
  <c r="S7148" i="4" s="1"/>
  <c r="T7148" i="4" s="1"/>
  <c r="P7152" i="4"/>
  <c r="Q7152" i="4" s="1"/>
  <c r="R7152" i="4" s="1"/>
  <c r="S7152" i="4" s="1"/>
  <c r="T7152" i="4" s="1"/>
  <c r="P7161" i="4"/>
  <c r="Q7161" i="4" s="1"/>
  <c r="R7161" i="4" s="1"/>
  <c r="S7161" i="4" s="1"/>
  <c r="T7161" i="4" s="1"/>
  <c r="P7166" i="4"/>
  <c r="Q7166" i="4" s="1"/>
  <c r="R7166" i="4" s="1"/>
  <c r="S7166" i="4" s="1"/>
  <c r="T7166" i="4" s="1"/>
  <c r="P7179" i="4"/>
  <c r="Q7179" i="4" s="1"/>
  <c r="R7179" i="4" s="1"/>
  <c r="S7179" i="4" s="1"/>
  <c r="T7179" i="4" s="1"/>
  <c r="P7194" i="4"/>
  <c r="Q7194" i="4" s="1"/>
  <c r="R7194" i="4" s="1"/>
  <c r="S7194" i="4" s="1"/>
  <c r="T7194" i="4" s="1"/>
  <c r="P7202" i="4"/>
  <c r="Q7202" i="4" s="1"/>
  <c r="R7202" i="4" s="1"/>
  <c r="S7202" i="4" s="1"/>
  <c r="T7202" i="4" s="1"/>
  <c r="P7208" i="4"/>
  <c r="Q7208" i="4" s="1"/>
  <c r="R7208" i="4" s="1"/>
  <c r="S7208" i="4" s="1"/>
  <c r="T7208" i="4" s="1"/>
  <c r="P7225" i="4"/>
  <c r="Q7225" i="4" s="1"/>
  <c r="R7225" i="4" s="1"/>
  <c r="S7225" i="4" s="1"/>
  <c r="T7225" i="4" s="1"/>
  <c r="P7240" i="4"/>
  <c r="Q7240" i="4" s="1"/>
  <c r="R7240" i="4" s="1"/>
  <c r="S7240" i="4" s="1"/>
  <c r="T7240" i="4" s="1"/>
  <c r="P7244" i="4"/>
  <c r="Q7244" i="4" s="1"/>
  <c r="R7244" i="4" s="1"/>
  <c r="S7244" i="4" s="1"/>
  <c r="T7244" i="4" s="1"/>
  <c r="P7248" i="4"/>
  <c r="Q7248" i="4" s="1"/>
  <c r="R7248" i="4" s="1"/>
  <c r="S7248" i="4" s="1"/>
  <c r="T7248" i="4" s="1"/>
  <c r="P7252" i="4"/>
  <c r="Q7252" i="4" s="1"/>
  <c r="R7252" i="4" s="1"/>
  <c r="S7252" i="4" s="1"/>
  <c r="T7252" i="4" s="1"/>
  <c r="P7257" i="4"/>
  <c r="Q7257" i="4" s="1"/>
  <c r="R7257" i="4" s="1"/>
  <c r="S7257" i="4" s="1"/>
  <c r="T7257" i="4" s="1"/>
  <c r="P7277" i="4"/>
  <c r="Q7277" i="4" s="1"/>
  <c r="R7277" i="4" s="1"/>
  <c r="S7277" i="4" s="1"/>
  <c r="T7277" i="4" s="1"/>
  <c r="P7282" i="4"/>
  <c r="Q7282" i="4" s="1"/>
  <c r="R7282" i="4" s="1"/>
  <c r="S7282" i="4" s="1"/>
  <c r="T7282" i="4" s="1"/>
  <c r="P7287" i="4"/>
  <c r="Q7287" i="4" s="1"/>
  <c r="R7287" i="4" s="1"/>
  <c r="S7287" i="4" s="1"/>
  <c r="T7287" i="4" s="1"/>
  <c r="P7292" i="4"/>
  <c r="Q7292" i="4" s="1"/>
  <c r="R7292" i="4" s="1"/>
  <c r="S7292" i="4" s="1"/>
  <c r="T7292" i="4" s="1"/>
  <c r="P7412" i="4"/>
  <c r="Q7412" i="4" s="1"/>
  <c r="R7412" i="4" s="1"/>
  <c r="S7412" i="4" s="1"/>
  <c r="T7412" i="4" s="1"/>
  <c r="P7417" i="4"/>
  <c r="Q7417" i="4" s="1"/>
  <c r="R7417" i="4" s="1"/>
  <c r="S7417" i="4" s="1"/>
  <c r="T7417" i="4" s="1"/>
  <c r="P7429" i="4"/>
  <c r="Q7429" i="4" s="1"/>
  <c r="R7429" i="4" s="1"/>
  <c r="S7429" i="4" s="1"/>
  <c r="T7429" i="4" s="1"/>
  <c r="P7434" i="4"/>
  <c r="Q7434" i="4" s="1"/>
  <c r="R7434" i="4" s="1"/>
  <c r="S7434" i="4" s="1"/>
  <c r="T7434" i="4" s="1"/>
  <c r="P7441" i="4"/>
  <c r="Q7441" i="4" s="1"/>
  <c r="R7441" i="4" s="1"/>
  <c r="S7441" i="4" s="1"/>
  <c r="T7441" i="4" s="1"/>
  <c r="P7470" i="4"/>
  <c r="Q7470" i="4" s="1"/>
  <c r="R7470" i="4" s="1"/>
  <c r="S7470" i="4" s="1"/>
  <c r="T7470" i="4" s="1"/>
  <c r="P7475" i="4"/>
  <c r="Q7475" i="4" s="1"/>
  <c r="R7475" i="4" s="1"/>
  <c r="S7475" i="4" s="1"/>
  <c r="T7475" i="4" s="1"/>
  <c r="P7485" i="4"/>
  <c r="Q7485" i="4" s="1"/>
  <c r="R7485" i="4" s="1"/>
  <c r="S7485" i="4" s="1"/>
  <c r="T7485" i="4" s="1"/>
  <c r="P7491" i="4"/>
  <c r="Q7491" i="4" s="1"/>
  <c r="R7491" i="4" s="1"/>
  <c r="S7491" i="4" s="1"/>
  <c r="T7491" i="4" s="1"/>
  <c r="P7496" i="4"/>
  <c r="Q7496" i="4" s="1"/>
  <c r="R7496" i="4" s="1"/>
  <c r="S7496" i="4" s="1"/>
  <c r="T7496" i="4" s="1"/>
  <c r="P7504" i="4"/>
  <c r="Q7504" i="4" s="1"/>
  <c r="R7504" i="4" s="1"/>
  <c r="S7504" i="4" s="1"/>
  <c r="T7504" i="4" s="1"/>
  <c r="P7511" i="4"/>
  <c r="Q7511" i="4" s="1"/>
  <c r="R7511" i="4" s="1"/>
  <c r="S7511" i="4" s="1"/>
  <c r="T7511" i="4" s="1"/>
  <c r="P7535" i="4"/>
  <c r="Q7535" i="4" s="1"/>
  <c r="R7535" i="4" s="1"/>
  <c r="S7535" i="4" s="1"/>
  <c r="T7535" i="4" s="1"/>
  <c r="P7540" i="4"/>
  <c r="Q7540" i="4" s="1"/>
  <c r="R7540" i="4" s="1"/>
  <c r="S7540" i="4" s="1"/>
  <c r="T7540" i="4" s="1"/>
  <c r="P7545" i="4"/>
  <c r="Q7545" i="4" s="1"/>
  <c r="R7545" i="4" s="1"/>
  <c r="S7545" i="4" s="1"/>
  <c r="T7545" i="4" s="1"/>
  <c r="P7551" i="4"/>
  <c r="Q7551" i="4" s="1"/>
  <c r="R7551" i="4" s="1"/>
  <c r="S7551" i="4" s="1"/>
  <c r="T7551" i="4" s="1"/>
  <c r="P7559" i="4"/>
  <c r="Q7559" i="4" s="1"/>
  <c r="R7559" i="4" s="1"/>
  <c r="S7559" i="4" s="1"/>
  <c r="T7559" i="4" s="1"/>
  <c r="P7564" i="4"/>
  <c r="Q7564" i="4" s="1"/>
  <c r="R7564" i="4" s="1"/>
  <c r="S7564" i="4" s="1"/>
  <c r="T7564" i="4" s="1"/>
  <c r="P7571" i="4"/>
  <c r="Q7571" i="4" s="1"/>
  <c r="R7571" i="4" s="1"/>
  <c r="S7571" i="4" s="1"/>
  <c r="T7571" i="4" s="1"/>
  <c r="P7578" i="4"/>
  <c r="Q7578" i="4" s="1"/>
  <c r="R7578" i="4" s="1"/>
  <c r="S7578" i="4" s="1"/>
  <c r="T7578" i="4" s="1"/>
  <c r="P7584" i="4"/>
  <c r="Q7584" i="4" s="1"/>
  <c r="R7584" i="4" s="1"/>
  <c r="S7584" i="4" s="1"/>
  <c r="T7584" i="4" s="1"/>
  <c r="P7589" i="4"/>
  <c r="Q7589" i="4" s="1"/>
  <c r="R7589" i="4" s="1"/>
  <c r="S7589" i="4" s="1"/>
  <c r="T7589" i="4" s="1"/>
  <c r="P7596" i="4"/>
  <c r="Q7596" i="4" s="1"/>
  <c r="R7596" i="4" s="1"/>
  <c r="S7596" i="4" s="1"/>
  <c r="T7596" i="4" s="1"/>
  <c r="P7601" i="4"/>
  <c r="Q7601" i="4" s="1"/>
  <c r="R7601" i="4" s="1"/>
  <c r="S7601" i="4" s="1"/>
  <c r="T7601" i="4" s="1"/>
  <c r="P7612" i="4"/>
  <c r="Q7612" i="4" s="1"/>
  <c r="R7612" i="4" s="1"/>
  <c r="S7612" i="4" s="1"/>
  <c r="T7612" i="4" s="1"/>
  <c r="P7618" i="4"/>
  <c r="Q7618" i="4" s="1"/>
  <c r="R7618" i="4" s="1"/>
  <c r="S7618" i="4" s="1"/>
  <c r="T7618" i="4" s="1"/>
  <c r="P7628" i="4"/>
  <c r="Q7628" i="4" s="1"/>
  <c r="R7628" i="4" s="1"/>
  <c r="S7628" i="4" s="1"/>
  <c r="T7628" i="4" s="1"/>
  <c r="P7636" i="4"/>
  <c r="Q7636" i="4" s="1"/>
  <c r="R7636" i="4" s="1"/>
  <c r="S7636" i="4" s="1"/>
  <c r="T7636" i="4" s="1"/>
  <c r="P7640" i="4"/>
  <c r="Q7640" i="4" s="1"/>
  <c r="R7640" i="4" s="1"/>
  <c r="S7640" i="4" s="1"/>
  <c r="T7640" i="4" s="1"/>
  <c r="P7645" i="4"/>
  <c r="Q7645" i="4" s="1"/>
  <c r="R7645" i="4" s="1"/>
  <c r="S7645" i="4" s="1"/>
  <c r="T7645" i="4" s="1"/>
  <c r="P7649" i="4"/>
  <c r="Q7649" i="4" s="1"/>
  <c r="R7649" i="4" s="1"/>
  <c r="S7649" i="4" s="1"/>
  <c r="T7649" i="4" s="1"/>
  <c r="P7654" i="4"/>
  <c r="Q7654" i="4" s="1"/>
  <c r="R7654" i="4" s="1"/>
  <c r="S7654" i="4" s="1"/>
  <c r="T7654" i="4" s="1"/>
  <c r="P7660" i="4"/>
  <c r="Q7660" i="4" s="1"/>
  <c r="R7660" i="4" s="1"/>
  <c r="S7660" i="4" s="1"/>
  <c r="T7660" i="4" s="1"/>
  <c r="P7664" i="4"/>
  <c r="Q7664" i="4" s="1"/>
  <c r="R7664" i="4" s="1"/>
  <c r="S7664" i="4" s="1"/>
  <c r="T7664" i="4" s="1"/>
  <c r="P7668" i="4"/>
  <c r="Q7668" i="4" s="1"/>
  <c r="R7668" i="4" s="1"/>
  <c r="S7668" i="4" s="1"/>
  <c r="T7668" i="4" s="1"/>
  <c r="P7675" i="4"/>
  <c r="Q7675" i="4" s="1"/>
  <c r="R7675" i="4" s="1"/>
  <c r="S7675" i="4" s="1"/>
  <c r="T7675" i="4" s="1"/>
  <c r="P7679" i="4"/>
  <c r="Q7679" i="4" s="1"/>
  <c r="R7679" i="4" s="1"/>
  <c r="S7679" i="4" s="1"/>
  <c r="T7679" i="4" s="1"/>
  <c r="P7685" i="4"/>
  <c r="Q7685" i="4" s="1"/>
  <c r="R7685" i="4" s="1"/>
  <c r="S7685" i="4" s="1"/>
  <c r="T7685" i="4" s="1"/>
  <c r="P7689" i="4"/>
  <c r="Q7689" i="4" s="1"/>
  <c r="R7689" i="4" s="1"/>
  <c r="S7689" i="4" s="1"/>
  <c r="T7689" i="4" s="1"/>
  <c r="P7698" i="4"/>
  <c r="Q7698" i="4" s="1"/>
  <c r="R7698" i="4" s="1"/>
  <c r="S7698" i="4" s="1"/>
  <c r="T7698" i="4" s="1"/>
  <c r="P7705" i="4"/>
  <c r="Q7705" i="4" s="1"/>
  <c r="R7705" i="4" s="1"/>
  <c r="S7705" i="4" s="1"/>
  <c r="T7705" i="4" s="1"/>
  <c r="P7710" i="4"/>
  <c r="Q7710" i="4" s="1"/>
  <c r="R7710" i="4" s="1"/>
  <c r="S7710" i="4" s="1"/>
  <c r="T7710" i="4" s="1"/>
  <c r="P7713" i="4"/>
  <c r="Q7713" i="4" s="1"/>
  <c r="R7713" i="4" s="1"/>
  <c r="S7713" i="4" s="1"/>
  <c r="T7713" i="4" s="1"/>
  <c r="P7720" i="4"/>
  <c r="Q7720" i="4" s="1"/>
  <c r="R7720" i="4" s="1"/>
  <c r="S7720" i="4" s="1"/>
  <c r="T7720" i="4" s="1"/>
  <c r="P7723" i="4"/>
  <c r="Q7723" i="4" s="1"/>
  <c r="R7723" i="4" s="1"/>
  <c r="S7723" i="4" s="1"/>
  <c r="T7723" i="4" s="1"/>
  <c r="P7726" i="4"/>
  <c r="Q7726" i="4" s="1"/>
  <c r="R7726" i="4" s="1"/>
  <c r="S7726" i="4" s="1"/>
  <c r="T7726" i="4" s="1"/>
  <c r="P7729" i="4"/>
  <c r="Q7729" i="4" s="1"/>
  <c r="R7729" i="4" s="1"/>
  <c r="S7729" i="4" s="1"/>
  <c r="T7729" i="4" s="1"/>
  <c r="P7732" i="4"/>
  <c r="Q7732" i="4" s="1"/>
  <c r="R7732" i="4" s="1"/>
  <c r="S7732" i="4" s="1"/>
  <c r="T7732" i="4" s="1"/>
  <c r="P7739" i="4"/>
  <c r="Q7739" i="4" s="1"/>
  <c r="R7739" i="4" s="1"/>
  <c r="S7739" i="4" s="1"/>
  <c r="T7739" i="4" s="1"/>
  <c r="P7744" i="4"/>
  <c r="Q7744" i="4" s="1"/>
  <c r="R7744" i="4" s="1"/>
  <c r="S7744" i="4" s="1"/>
  <c r="T7744" i="4" s="1"/>
  <c r="P7749" i="4"/>
  <c r="Q7749" i="4" s="1"/>
  <c r="R7749" i="4" s="1"/>
  <c r="S7749" i="4" s="1"/>
  <c r="T7749" i="4" s="1"/>
  <c r="P7754" i="4"/>
  <c r="Q7754" i="4" s="1"/>
  <c r="R7754" i="4" s="1"/>
  <c r="S7754" i="4" s="1"/>
  <c r="T7754" i="4" s="1"/>
  <c r="P7757" i="4"/>
  <c r="Q7757" i="4" s="1"/>
  <c r="R7757" i="4" s="1"/>
  <c r="S7757" i="4" s="1"/>
  <c r="T7757" i="4" s="1"/>
  <c r="P7763" i="4"/>
  <c r="Q7763" i="4" s="1"/>
  <c r="R7763" i="4" s="1"/>
  <c r="S7763" i="4" s="1"/>
  <c r="T7763" i="4" s="1"/>
  <c r="P7769" i="4"/>
  <c r="Q7769" i="4" s="1"/>
  <c r="R7769" i="4" s="1"/>
  <c r="S7769" i="4" s="1"/>
  <c r="T7769" i="4" s="1"/>
  <c r="P7773" i="4"/>
  <c r="Q7773" i="4" s="1"/>
  <c r="R7773" i="4" s="1"/>
  <c r="S7773" i="4" s="1"/>
  <c r="T7773" i="4" s="1"/>
  <c r="P7777" i="4"/>
  <c r="Q7777" i="4" s="1"/>
  <c r="R7777" i="4" s="1"/>
  <c r="S7777" i="4" s="1"/>
  <c r="T7777" i="4" s="1"/>
  <c r="P7781" i="4"/>
  <c r="Q7781" i="4" s="1"/>
  <c r="R7781" i="4" s="1"/>
  <c r="S7781" i="4" s="1"/>
  <c r="T7781" i="4" s="1"/>
  <c r="P7787" i="4"/>
  <c r="Q7787" i="4" s="1"/>
  <c r="R7787" i="4" s="1"/>
  <c r="S7787" i="4" s="1"/>
  <c r="T7787" i="4" s="1"/>
  <c r="P7791" i="4"/>
  <c r="Q7791" i="4" s="1"/>
  <c r="R7791" i="4" s="1"/>
  <c r="S7791" i="4" s="1"/>
  <c r="T7791" i="4" s="1"/>
  <c r="P7793" i="4"/>
  <c r="Q7793" i="4" s="1"/>
  <c r="R7793" i="4" s="1"/>
  <c r="S7793" i="4" s="1"/>
  <c r="T7793" i="4" s="1"/>
  <c r="P7798" i="4"/>
  <c r="Q7798" i="4" s="1"/>
  <c r="R7798" i="4" s="1"/>
  <c r="S7798" i="4" s="1"/>
  <c r="T7798" i="4" s="1"/>
  <c r="P7799" i="4"/>
  <c r="Q7799" i="4" s="1"/>
  <c r="R7799" i="4" s="1"/>
  <c r="S7799" i="4" s="1"/>
  <c r="T7799" i="4" s="1"/>
  <c r="P7801" i="4"/>
  <c r="Q7801" i="4" s="1"/>
  <c r="R7801" i="4" s="1"/>
  <c r="S7801" i="4" s="1"/>
  <c r="T7801" i="4" s="1"/>
  <c r="P7803" i="4"/>
  <c r="Q7803" i="4" s="1"/>
  <c r="R7803" i="4" s="1"/>
  <c r="S7803" i="4" s="1"/>
  <c r="T7803" i="4" s="1"/>
  <c r="P7806" i="4"/>
  <c r="Q7806" i="4" s="1"/>
  <c r="R7806" i="4" s="1"/>
  <c r="S7806" i="4" s="1"/>
  <c r="T7806" i="4" s="1"/>
  <c r="P1848" i="4"/>
  <c r="Q1848" i="4" s="1"/>
  <c r="R1848" i="4" s="1"/>
  <c r="S1848" i="4" s="1"/>
  <c r="T1848" i="4" s="1"/>
  <c r="P3273" i="4"/>
  <c r="Q3273" i="4" s="1"/>
  <c r="R3273" i="4" s="1"/>
  <c r="S3273" i="4" s="1"/>
  <c r="T3273" i="4" s="1"/>
  <c r="P3289" i="4"/>
  <c r="Q3289" i="4" s="1"/>
  <c r="R3289" i="4" s="1"/>
  <c r="S3289" i="4" s="1"/>
  <c r="T3289" i="4" s="1"/>
  <c r="P3320" i="4"/>
  <c r="Q3320" i="4" s="1"/>
  <c r="R3320" i="4" s="1"/>
  <c r="S3320" i="4" s="1"/>
  <c r="T3320" i="4" s="1"/>
  <c r="P3820" i="4"/>
  <c r="Q3820" i="4" s="1"/>
  <c r="R3820" i="4" s="1"/>
  <c r="S3820" i="4" s="1"/>
  <c r="T3820" i="4" s="1"/>
  <c r="P82" i="4"/>
  <c r="Q82" i="4" s="1"/>
  <c r="R82" i="4" s="1"/>
  <c r="S82" i="4" s="1"/>
  <c r="T82" i="4" s="1"/>
  <c r="P83" i="4"/>
  <c r="Q83" i="4" s="1"/>
  <c r="R83" i="4" s="1"/>
  <c r="S83" i="4" s="1"/>
  <c r="T83" i="4" s="1"/>
  <c r="P84" i="4"/>
  <c r="Q84" i="4" s="1"/>
  <c r="R84" i="4" s="1"/>
  <c r="S84" i="4" s="1"/>
  <c r="T84" i="4" s="1"/>
  <c r="P85" i="4"/>
  <c r="Q85" i="4" s="1"/>
  <c r="R85" i="4" s="1"/>
  <c r="S85" i="4" s="1"/>
  <c r="T85" i="4" s="1"/>
  <c r="P86" i="4"/>
  <c r="Q86" i="4" s="1"/>
  <c r="R86" i="4" s="1"/>
  <c r="S86" i="4" s="1"/>
  <c r="T86" i="4" s="1"/>
  <c r="P87" i="4"/>
  <c r="Q87" i="4" s="1"/>
  <c r="R87" i="4" s="1"/>
  <c r="S87" i="4" s="1"/>
  <c r="T87" i="4" s="1"/>
  <c r="P88" i="4"/>
  <c r="Q88" i="4" s="1"/>
  <c r="R88" i="4" s="1"/>
  <c r="S88" i="4" s="1"/>
  <c r="T88" i="4" s="1"/>
  <c r="P89" i="4"/>
  <c r="Q89" i="4" s="1"/>
  <c r="R89" i="4" s="1"/>
  <c r="S89" i="4" s="1"/>
  <c r="T89" i="4" s="1"/>
  <c r="P90" i="4"/>
  <c r="Q90" i="4" s="1"/>
  <c r="R90" i="4" s="1"/>
  <c r="S90" i="4" s="1"/>
  <c r="T90" i="4" s="1"/>
  <c r="P91" i="4"/>
  <c r="Q91" i="4" s="1"/>
  <c r="R91" i="4" s="1"/>
  <c r="S91" i="4" s="1"/>
  <c r="T91" i="4" s="1"/>
  <c r="P92" i="4"/>
  <c r="Q92" i="4" s="1"/>
  <c r="R92" i="4" s="1"/>
  <c r="S92" i="4" s="1"/>
  <c r="T92" i="4" s="1"/>
  <c r="P93" i="4"/>
  <c r="Q93" i="4" s="1"/>
  <c r="R93" i="4" s="1"/>
  <c r="S93" i="4" s="1"/>
  <c r="T93" i="4" s="1"/>
  <c r="P94" i="4"/>
  <c r="Q94" i="4" s="1"/>
  <c r="R94" i="4" s="1"/>
  <c r="S94" i="4" s="1"/>
  <c r="T94" i="4" s="1"/>
  <c r="P95" i="4"/>
  <c r="Q95" i="4" s="1"/>
  <c r="R95" i="4" s="1"/>
  <c r="S95" i="4" s="1"/>
  <c r="T95" i="4" s="1"/>
  <c r="P96" i="4"/>
  <c r="Q96" i="4" s="1"/>
  <c r="R96" i="4" s="1"/>
  <c r="S96" i="4" s="1"/>
  <c r="T96" i="4" s="1"/>
  <c r="P97" i="4"/>
  <c r="Q97" i="4" s="1"/>
  <c r="R97" i="4" s="1"/>
  <c r="S97" i="4" s="1"/>
  <c r="T97" i="4" s="1"/>
  <c r="P98" i="4"/>
  <c r="Q98" i="4" s="1"/>
  <c r="R98" i="4" s="1"/>
  <c r="S98" i="4" s="1"/>
  <c r="T98" i="4" s="1"/>
  <c r="P99" i="4"/>
  <c r="Q99" i="4" s="1"/>
  <c r="R99" i="4" s="1"/>
  <c r="S99" i="4" s="1"/>
  <c r="T99" i="4" s="1"/>
  <c r="P100" i="4"/>
  <c r="Q100" i="4" s="1"/>
  <c r="R100" i="4" s="1"/>
  <c r="S100" i="4" s="1"/>
  <c r="T100" i="4" s="1"/>
  <c r="P101" i="4"/>
  <c r="Q101" i="4" s="1"/>
  <c r="R101" i="4" s="1"/>
  <c r="S101" i="4" s="1"/>
  <c r="T101" i="4" s="1"/>
  <c r="P102" i="4"/>
  <c r="Q102" i="4" s="1"/>
  <c r="R102" i="4" s="1"/>
  <c r="S102" i="4" s="1"/>
  <c r="T102" i="4" s="1"/>
  <c r="P103" i="4"/>
  <c r="Q103" i="4" s="1"/>
  <c r="R103" i="4" s="1"/>
  <c r="S103" i="4" s="1"/>
  <c r="T103" i="4" s="1"/>
  <c r="P104" i="4"/>
  <c r="Q104" i="4" s="1"/>
  <c r="R104" i="4" s="1"/>
  <c r="S104" i="4" s="1"/>
  <c r="T104" i="4" s="1"/>
  <c r="P105" i="4"/>
  <c r="Q105" i="4" s="1"/>
  <c r="R105" i="4" s="1"/>
  <c r="S105" i="4" s="1"/>
  <c r="T105" i="4" s="1"/>
  <c r="P106" i="4"/>
  <c r="Q106" i="4" s="1"/>
  <c r="R106" i="4" s="1"/>
  <c r="S106" i="4" s="1"/>
  <c r="T106" i="4" s="1"/>
  <c r="P107" i="4"/>
  <c r="Q107" i="4" s="1"/>
  <c r="R107" i="4" s="1"/>
  <c r="S107" i="4" s="1"/>
  <c r="T107" i="4" s="1"/>
  <c r="P108" i="4"/>
  <c r="Q108" i="4" s="1"/>
  <c r="R108" i="4" s="1"/>
  <c r="S108" i="4" s="1"/>
  <c r="T108" i="4" s="1"/>
  <c r="P109" i="4"/>
  <c r="Q109" i="4" s="1"/>
  <c r="R109" i="4" s="1"/>
  <c r="S109" i="4" s="1"/>
  <c r="T109" i="4" s="1"/>
  <c r="P110" i="4"/>
  <c r="Q110" i="4" s="1"/>
  <c r="R110" i="4" s="1"/>
  <c r="S110" i="4" s="1"/>
  <c r="T110" i="4" s="1"/>
  <c r="P111" i="4"/>
  <c r="Q111" i="4" s="1"/>
  <c r="R111" i="4" s="1"/>
  <c r="S111" i="4" s="1"/>
  <c r="T111" i="4" s="1"/>
  <c r="P112" i="4"/>
  <c r="Q112" i="4" s="1"/>
  <c r="R112" i="4" s="1"/>
  <c r="S112" i="4" s="1"/>
  <c r="T112" i="4" s="1"/>
  <c r="P113" i="4"/>
  <c r="Q113" i="4" s="1"/>
  <c r="R113" i="4" s="1"/>
  <c r="S113" i="4" s="1"/>
  <c r="T113" i="4" s="1"/>
  <c r="P114" i="4"/>
  <c r="Q114" i="4" s="1"/>
  <c r="R114" i="4" s="1"/>
  <c r="S114" i="4" s="1"/>
  <c r="T114" i="4" s="1"/>
  <c r="P115" i="4"/>
  <c r="Q115" i="4" s="1"/>
  <c r="R115" i="4" s="1"/>
  <c r="S115" i="4" s="1"/>
  <c r="T115" i="4" s="1"/>
  <c r="P116" i="4"/>
  <c r="Q116" i="4" s="1"/>
  <c r="R116" i="4" s="1"/>
  <c r="S116" i="4" s="1"/>
  <c r="T116" i="4" s="1"/>
  <c r="P117" i="4"/>
  <c r="Q117" i="4" s="1"/>
  <c r="R117" i="4" s="1"/>
  <c r="S117" i="4" s="1"/>
  <c r="T117" i="4" s="1"/>
  <c r="P118" i="4"/>
  <c r="Q118" i="4" s="1"/>
  <c r="R118" i="4" s="1"/>
  <c r="S118" i="4" s="1"/>
  <c r="T118" i="4" s="1"/>
  <c r="P119" i="4"/>
  <c r="Q119" i="4" s="1"/>
  <c r="R119" i="4" s="1"/>
  <c r="S119" i="4" s="1"/>
  <c r="T119" i="4" s="1"/>
  <c r="P120" i="4"/>
  <c r="Q120" i="4" s="1"/>
  <c r="R120" i="4" s="1"/>
  <c r="S120" i="4" s="1"/>
  <c r="T120" i="4" s="1"/>
  <c r="P121" i="4"/>
  <c r="Q121" i="4" s="1"/>
  <c r="R121" i="4" s="1"/>
  <c r="S121" i="4" s="1"/>
  <c r="T121" i="4" s="1"/>
  <c r="P122" i="4"/>
  <c r="Q122" i="4" s="1"/>
  <c r="R122" i="4" s="1"/>
  <c r="S122" i="4" s="1"/>
  <c r="T122" i="4" s="1"/>
  <c r="P123" i="4"/>
  <c r="Q123" i="4" s="1"/>
  <c r="R123" i="4" s="1"/>
  <c r="S123" i="4" s="1"/>
  <c r="T123" i="4" s="1"/>
  <c r="P124" i="4"/>
  <c r="Q124" i="4" s="1"/>
  <c r="R124" i="4" s="1"/>
  <c r="S124" i="4" s="1"/>
  <c r="T124" i="4" s="1"/>
  <c r="P125" i="4"/>
  <c r="Q125" i="4" s="1"/>
  <c r="R125" i="4" s="1"/>
  <c r="S125" i="4" s="1"/>
  <c r="T125" i="4" s="1"/>
  <c r="P126" i="4"/>
  <c r="Q126" i="4" s="1"/>
  <c r="R126" i="4" s="1"/>
  <c r="S126" i="4" s="1"/>
  <c r="T126" i="4" s="1"/>
  <c r="P127" i="4"/>
  <c r="Q127" i="4" s="1"/>
  <c r="R127" i="4" s="1"/>
  <c r="S127" i="4" s="1"/>
  <c r="T127" i="4" s="1"/>
  <c r="P128" i="4"/>
  <c r="Q128" i="4" s="1"/>
  <c r="R128" i="4" s="1"/>
  <c r="S128" i="4" s="1"/>
  <c r="T128" i="4" s="1"/>
  <c r="P129" i="4"/>
  <c r="Q129" i="4" s="1"/>
  <c r="R129" i="4" s="1"/>
  <c r="S129" i="4" s="1"/>
  <c r="T129" i="4" s="1"/>
  <c r="P130" i="4"/>
  <c r="Q130" i="4" s="1"/>
  <c r="R130" i="4" s="1"/>
  <c r="S130" i="4" s="1"/>
  <c r="T130" i="4" s="1"/>
  <c r="P131" i="4"/>
  <c r="Q131" i="4" s="1"/>
  <c r="R131" i="4" s="1"/>
  <c r="S131" i="4" s="1"/>
  <c r="T131" i="4" s="1"/>
  <c r="P132" i="4"/>
  <c r="Q132" i="4" s="1"/>
  <c r="R132" i="4" s="1"/>
  <c r="S132" i="4" s="1"/>
  <c r="T132" i="4" s="1"/>
  <c r="P133" i="4"/>
  <c r="Q133" i="4" s="1"/>
  <c r="R133" i="4" s="1"/>
  <c r="S133" i="4" s="1"/>
  <c r="T133" i="4" s="1"/>
  <c r="P134" i="4"/>
  <c r="Q134" i="4" s="1"/>
  <c r="R134" i="4" s="1"/>
  <c r="S134" i="4" s="1"/>
  <c r="T134" i="4" s="1"/>
  <c r="P135" i="4"/>
  <c r="Q135" i="4" s="1"/>
  <c r="R135" i="4" s="1"/>
  <c r="S135" i="4" s="1"/>
  <c r="T135" i="4" s="1"/>
  <c r="P136" i="4"/>
  <c r="Q136" i="4" s="1"/>
  <c r="R136" i="4" s="1"/>
  <c r="S136" i="4" s="1"/>
  <c r="T136" i="4" s="1"/>
  <c r="P137" i="4"/>
  <c r="Q137" i="4" s="1"/>
  <c r="R137" i="4" s="1"/>
  <c r="S137" i="4" s="1"/>
  <c r="T137" i="4" s="1"/>
  <c r="P138" i="4"/>
  <c r="Q138" i="4" s="1"/>
  <c r="R138" i="4" s="1"/>
  <c r="S138" i="4" s="1"/>
  <c r="T138" i="4" s="1"/>
  <c r="P139" i="4"/>
  <c r="Q139" i="4" s="1"/>
  <c r="R139" i="4" s="1"/>
  <c r="S139" i="4" s="1"/>
  <c r="T139" i="4" s="1"/>
  <c r="P140" i="4"/>
  <c r="Q140" i="4" s="1"/>
  <c r="R140" i="4" s="1"/>
  <c r="S140" i="4" s="1"/>
  <c r="T140" i="4" s="1"/>
  <c r="P141" i="4"/>
  <c r="Q141" i="4" s="1"/>
  <c r="R141" i="4" s="1"/>
  <c r="S141" i="4" s="1"/>
  <c r="T141" i="4" s="1"/>
  <c r="P142" i="4"/>
  <c r="Q142" i="4" s="1"/>
  <c r="R142" i="4" s="1"/>
  <c r="S142" i="4" s="1"/>
  <c r="T142" i="4" s="1"/>
  <c r="P143" i="4"/>
  <c r="Q143" i="4" s="1"/>
  <c r="R143" i="4" s="1"/>
  <c r="S143" i="4" s="1"/>
  <c r="T143" i="4" s="1"/>
  <c r="P144" i="4"/>
  <c r="Q144" i="4" s="1"/>
  <c r="R144" i="4" s="1"/>
  <c r="S144" i="4" s="1"/>
  <c r="T144" i="4" s="1"/>
  <c r="P145" i="4"/>
  <c r="Q145" i="4" s="1"/>
  <c r="R145" i="4" s="1"/>
  <c r="S145" i="4" s="1"/>
  <c r="T145" i="4" s="1"/>
  <c r="P146" i="4"/>
  <c r="Q146" i="4" s="1"/>
  <c r="R146" i="4" s="1"/>
  <c r="S146" i="4" s="1"/>
  <c r="T146" i="4" s="1"/>
  <c r="P147" i="4"/>
  <c r="Q147" i="4" s="1"/>
  <c r="R147" i="4" s="1"/>
  <c r="S147" i="4" s="1"/>
  <c r="T147" i="4" s="1"/>
  <c r="P148" i="4"/>
  <c r="Q148" i="4" s="1"/>
  <c r="R148" i="4" s="1"/>
  <c r="S148" i="4" s="1"/>
  <c r="T148" i="4" s="1"/>
  <c r="P149" i="4"/>
  <c r="Q149" i="4" s="1"/>
  <c r="R149" i="4" s="1"/>
  <c r="S149" i="4" s="1"/>
  <c r="T149" i="4" s="1"/>
  <c r="P150" i="4"/>
  <c r="Q150" i="4" s="1"/>
  <c r="R150" i="4" s="1"/>
  <c r="S150" i="4" s="1"/>
  <c r="T150" i="4" s="1"/>
  <c r="P151" i="4"/>
  <c r="Q151" i="4" s="1"/>
  <c r="R151" i="4" s="1"/>
  <c r="S151" i="4" s="1"/>
  <c r="T151" i="4" s="1"/>
  <c r="P152" i="4"/>
  <c r="Q152" i="4" s="1"/>
  <c r="R152" i="4" s="1"/>
  <c r="S152" i="4" s="1"/>
  <c r="T152" i="4" s="1"/>
  <c r="P153" i="4"/>
  <c r="Q153" i="4" s="1"/>
  <c r="R153" i="4" s="1"/>
  <c r="S153" i="4" s="1"/>
  <c r="T153" i="4" s="1"/>
  <c r="P154" i="4"/>
  <c r="Q154" i="4" s="1"/>
  <c r="R154" i="4" s="1"/>
  <c r="S154" i="4" s="1"/>
  <c r="T154" i="4" s="1"/>
  <c r="P155" i="4"/>
  <c r="Q155" i="4" s="1"/>
  <c r="R155" i="4" s="1"/>
  <c r="S155" i="4" s="1"/>
  <c r="T155" i="4" s="1"/>
  <c r="P156" i="4"/>
  <c r="Q156" i="4" s="1"/>
  <c r="R156" i="4" s="1"/>
  <c r="S156" i="4" s="1"/>
  <c r="T156" i="4" s="1"/>
  <c r="P157" i="4"/>
  <c r="Q157" i="4" s="1"/>
  <c r="R157" i="4" s="1"/>
  <c r="S157" i="4" s="1"/>
  <c r="T157" i="4" s="1"/>
  <c r="P158" i="4"/>
  <c r="Q158" i="4" s="1"/>
  <c r="R158" i="4" s="1"/>
  <c r="S158" i="4" s="1"/>
  <c r="T158" i="4" s="1"/>
  <c r="P159" i="4"/>
  <c r="Q159" i="4" s="1"/>
  <c r="R159" i="4" s="1"/>
  <c r="S159" i="4" s="1"/>
  <c r="T159" i="4" s="1"/>
  <c r="P160" i="4"/>
  <c r="Q160" i="4" s="1"/>
  <c r="R160" i="4" s="1"/>
  <c r="S160" i="4" s="1"/>
  <c r="T160" i="4" s="1"/>
  <c r="P161" i="4"/>
  <c r="Q161" i="4" s="1"/>
  <c r="R161" i="4" s="1"/>
  <c r="S161" i="4" s="1"/>
  <c r="T161" i="4" s="1"/>
  <c r="P162" i="4"/>
  <c r="Q162" i="4" s="1"/>
  <c r="R162" i="4" s="1"/>
  <c r="S162" i="4" s="1"/>
  <c r="T162" i="4" s="1"/>
  <c r="P163" i="4"/>
  <c r="Q163" i="4" s="1"/>
  <c r="R163" i="4" s="1"/>
  <c r="S163" i="4" s="1"/>
  <c r="T163" i="4" s="1"/>
  <c r="P164" i="4"/>
  <c r="Q164" i="4" s="1"/>
  <c r="R164" i="4" s="1"/>
  <c r="S164" i="4" s="1"/>
  <c r="T164" i="4" s="1"/>
  <c r="P165" i="4"/>
  <c r="Q165" i="4" s="1"/>
  <c r="R165" i="4" s="1"/>
  <c r="S165" i="4" s="1"/>
  <c r="T165" i="4" s="1"/>
  <c r="P166" i="4"/>
  <c r="Q166" i="4" s="1"/>
  <c r="R166" i="4" s="1"/>
  <c r="S166" i="4" s="1"/>
  <c r="T166" i="4" s="1"/>
  <c r="P167" i="4"/>
  <c r="Q167" i="4" s="1"/>
  <c r="R167" i="4" s="1"/>
  <c r="S167" i="4" s="1"/>
  <c r="T167" i="4" s="1"/>
  <c r="P168" i="4"/>
  <c r="Q168" i="4" s="1"/>
  <c r="R168" i="4" s="1"/>
  <c r="S168" i="4" s="1"/>
  <c r="T168" i="4" s="1"/>
  <c r="P169" i="4"/>
  <c r="Q169" i="4" s="1"/>
  <c r="R169" i="4" s="1"/>
  <c r="S169" i="4" s="1"/>
  <c r="T169" i="4" s="1"/>
  <c r="P170" i="4"/>
  <c r="Q170" i="4" s="1"/>
  <c r="R170" i="4" s="1"/>
  <c r="S170" i="4" s="1"/>
  <c r="T170" i="4" s="1"/>
  <c r="P171" i="4"/>
  <c r="Q171" i="4" s="1"/>
  <c r="R171" i="4" s="1"/>
  <c r="S171" i="4" s="1"/>
  <c r="T171" i="4" s="1"/>
  <c r="P172" i="4"/>
  <c r="Q172" i="4" s="1"/>
  <c r="R172" i="4" s="1"/>
  <c r="S172" i="4" s="1"/>
  <c r="T172" i="4" s="1"/>
  <c r="P173" i="4"/>
  <c r="Q173" i="4" s="1"/>
  <c r="R173" i="4" s="1"/>
  <c r="S173" i="4" s="1"/>
  <c r="T173" i="4" s="1"/>
  <c r="P174" i="4"/>
  <c r="Q174" i="4" s="1"/>
  <c r="R174" i="4" s="1"/>
  <c r="S174" i="4" s="1"/>
  <c r="T174" i="4" s="1"/>
  <c r="P175" i="4"/>
  <c r="Q175" i="4" s="1"/>
  <c r="R175" i="4" s="1"/>
  <c r="S175" i="4" s="1"/>
  <c r="T175" i="4" s="1"/>
  <c r="P176" i="4"/>
  <c r="Q176" i="4" s="1"/>
  <c r="R176" i="4" s="1"/>
  <c r="S176" i="4" s="1"/>
  <c r="T176" i="4" s="1"/>
  <c r="P177" i="4"/>
  <c r="Q177" i="4" s="1"/>
  <c r="R177" i="4" s="1"/>
  <c r="S177" i="4" s="1"/>
  <c r="T177" i="4" s="1"/>
  <c r="P178" i="4"/>
  <c r="Q178" i="4" s="1"/>
  <c r="R178" i="4" s="1"/>
  <c r="S178" i="4" s="1"/>
  <c r="T178" i="4" s="1"/>
  <c r="P179" i="4"/>
  <c r="Q179" i="4" s="1"/>
  <c r="R179" i="4" s="1"/>
  <c r="S179" i="4" s="1"/>
  <c r="T179" i="4" s="1"/>
  <c r="P180" i="4"/>
  <c r="Q180" i="4" s="1"/>
  <c r="R180" i="4" s="1"/>
  <c r="S180" i="4" s="1"/>
  <c r="T180" i="4" s="1"/>
  <c r="P181" i="4"/>
  <c r="Q181" i="4" s="1"/>
  <c r="R181" i="4" s="1"/>
  <c r="S181" i="4" s="1"/>
  <c r="T181" i="4" s="1"/>
  <c r="P182" i="4"/>
  <c r="Q182" i="4" s="1"/>
  <c r="R182" i="4" s="1"/>
  <c r="S182" i="4" s="1"/>
  <c r="T182" i="4" s="1"/>
  <c r="P183" i="4"/>
  <c r="Q183" i="4" s="1"/>
  <c r="R183" i="4" s="1"/>
  <c r="S183" i="4" s="1"/>
  <c r="T183" i="4" s="1"/>
  <c r="P184" i="4"/>
  <c r="Q184" i="4" s="1"/>
  <c r="R184" i="4" s="1"/>
  <c r="S184" i="4" s="1"/>
  <c r="T184" i="4" s="1"/>
  <c r="P185" i="4"/>
  <c r="Q185" i="4" s="1"/>
  <c r="R185" i="4" s="1"/>
  <c r="S185" i="4" s="1"/>
  <c r="T185" i="4" s="1"/>
  <c r="P186" i="4"/>
  <c r="Q186" i="4" s="1"/>
  <c r="R186" i="4" s="1"/>
  <c r="S186" i="4" s="1"/>
  <c r="T186" i="4" s="1"/>
  <c r="P187" i="4"/>
  <c r="Q187" i="4" s="1"/>
  <c r="R187" i="4" s="1"/>
  <c r="S187" i="4" s="1"/>
  <c r="T187" i="4" s="1"/>
  <c r="P188" i="4"/>
  <c r="Q188" i="4" s="1"/>
  <c r="R188" i="4" s="1"/>
  <c r="S188" i="4" s="1"/>
  <c r="T188" i="4" s="1"/>
  <c r="P189" i="4"/>
  <c r="Q189" i="4" s="1"/>
  <c r="R189" i="4" s="1"/>
  <c r="S189" i="4" s="1"/>
  <c r="T189" i="4" s="1"/>
  <c r="P190" i="4"/>
  <c r="Q190" i="4" s="1"/>
  <c r="R190" i="4" s="1"/>
  <c r="S190" i="4" s="1"/>
  <c r="T190" i="4" s="1"/>
  <c r="P191" i="4"/>
  <c r="Q191" i="4" s="1"/>
  <c r="R191" i="4" s="1"/>
  <c r="S191" i="4" s="1"/>
  <c r="T191" i="4" s="1"/>
  <c r="P192" i="4"/>
  <c r="Q192" i="4" s="1"/>
  <c r="R192" i="4" s="1"/>
  <c r="S192" i="4" s="1"/>
  <c r="T192" i="4" s="1"/>
  <c r="P193" i="4"/>
  <c r="Q193" i="4" s="1"/>
  <c r="R193" i="4" s="1"/>
  <c r="S193" i="4" s="1"/>
  <c r="T193" i="4" s="1"/>
  <c r="P194" i="4"/>
  <c r="Q194" i="4" s="1"/>
  <c r="R194" i="4" s="1"/>
  <c r="S194" i="4" s="1"/>
  <c r="T194" i="4" s="1"/>
  <c r="P195" i="4"/>
  <c r="Q195" i="4" s="1"/>
  <c r="R195" i="4" s="1"/>
  <c r="S195" i="4" s="1"/>
  <c r="T195" i="4" s="1"/>
  <c r="P196" i="4"/>
  <c r="Q196" i="4" s="1"/>
  <c r="R196" i="4" s="1"/>
  <c r="S196" i="4" s="1"/>
  <c r="T196" i="4" s="1"/>
  <c r="P197" i="4"/>
  <c r="Q197" i="4" s="1"/>
  <c r="R197" i="4" s="1"/>
  <c r="S197" i="4" s="1"/>
  <c r="T197" i="4" s="1"/>
  <c r="P198" i="4"/>
  <c r="Q198" i="4" s="1"/>
  <c r="R198" i="4" s="1"/>
  <c r="S198" i="4" s="1"/>
  <c r="T198" i="4" s="1"/>
  <c r="P199" i="4"/>
  <c r="Q199" i="4" s="1"/>
  <c r="R199" i="4" s="1"/>
  <c r="S199" i="4" s="1"/>
  <c r="T199" i="4" s="1"/>
  <c r="P200" i="4"/>
  <c r="Q200" i="4" s="1"/>
  <c r="R200" i="4" s="1"/>
  <c r="S200" i="4" s="1"/>
  <c r="T200" i="4" s="1"/>
  <c r="P201" i="4"/>
  <c r="Q201" i="4" s="1"/>
  <c r="R201" i="4" s="1"/>
  <c r="S201" i="4" s="1"/>
  <c r="T201" i="4" s="1"/>
  <c r="P202" i="4"/>
  <c r="Q202" i="4" s="1"/>
  <c r="R202" i="4" s="1"/>
  <c r="S202" i="4" s="1"/>
  <c r="T202" i="4" s="1"/>
  <c r="P203" i="4"/>
  <c r="Q203" i="4" s="1"/>
  <c r="R203" i="4" s="1"/>
  <c r="S203" i="4" s="1"/>
  <c r="T203" i="4" s="1"/>
  <c r="P204" i="4"/>
  <c r="Q204" i="4" s="1"/>
  <c r="R204" i="4" s="1"/>
  <c r="S204" i="4" s="1"/>
  <c r="T204" i="4" s="1"/>
  <c r="P205" i="4"/>
  <c r="Q205" i="4" s="1"/>
  <c r="R205" i="4" s="1"/>
  <c r="S205" i="4" s="1"/>
  <c r="T205" i="4" s="1"/>
  <c r="P206" i="4"/>
  <c r="Q206" i="4" s="1"/>
  <c r="R206" i="4" s="1"/>
  <c r="S206" i="4" s="1"/>
  <c r="T206" i="4" s="1"/>
  <c r="P207" i="4"/>
  <c r="Q207" i="4" s="1"/>
  <c r="R207" i="4" s="1"/>
  <c r="S207" i="4" s="1"/>
  <c r="T207" i="4" s="1"/>
  <c r="P208" i="4"/>
  <c r="Q208" i="4" s="1"/>
  <c r="R208" i="4" s="1"/>
  <c r="S208" i="4" s="1"/>
  <c r="T208" i="4" s="1"/>
  <c r="P209" i="4"/>
  <c r="Q209" i="4" s="1"/>
  <c r="R209" i="4" s="1"/>
  <c r="S209" i="4" s="1"/>
  <c r="T209" i="4" s="1"/>
  <c r="P210" i="4"/>
  <c r="Q210" i="4" s="1"/>
  <c r="R210" i="4" s="1"/>
  <c r="S210" i="4" s="1"/>
  <c r="T210" i="4" s="1"/>
  <c r="P211" i="4"/>
  <c r="Q211" i="4" s="1"/>
  <c r="R211" i="4" s="1"/>
  <c r="S211" i="4" s="1"/>
  <c r="T211" i="4" s="1"/>
  <c r="P212" i="4"/>
  <c r="Q212" i="4" s="1"/>
  <c r="R212" i="4" s="1"/>
  <c r="S212" i="4" s="1"/>
  <c r="T212" i="4" s="1"/>
  <c r="P213" i="4"/>
  <c r="Q213" i="4" s="1"/>
  <c r="R213" i="4" s="1"/>
  <c r="S213" i="4" s="1"/>
  <c r="T213" i="4" s="1"/>
  <c r="P214" i="4"/>
  <c r="Q214" i="4" s="1"/>
  <c r="R214" i="4" s="1"/>
  <c r="S214" i="4" s="1"/>
  <c r="T214" i="4" s="1"/>
  <c r="P215" i="4"/>
  <c r="Q215" i="4" s="1"/>
  <c r="R215" i="4" s="1"/>
  <c r="S215" i="4" s="1"/>
  <c r="T215" i="4" s="1"/>
  <c r="P216" i="4"/>
  <c r="Q216" i="4" s="1"/>
  <c r="R216" i="4" s="1"/>
  <c r="S216" i="4" s="1"/>
  <c r="T216" i="4" s="1"/>
  <c r="P217" i="4"/>
  <c r="Q217" i="4" s="1"/>
  <c r="R217" i="4" s="1"/>
  <c r="S217" i="4" s="1"/>
  <c r="T217" i="4" s="1"/>
  <c r="P218" i="4"/>
  <c r="Q218" i="4" s="1"/>
  <c r="R218" i="4" s="1"/>
  <c r="S218" i="4" s="1"/>
  <c r="T218" i="4" s="1"/>
  <c r="P219" i="4"/>
  <c r="Q219" i="4" s="1"/>
  <c r="R219" i="4" s="1"/>
  <c r="S219" i="4" s="1"/>
  <c r="T219" i="4" s="1"/>
  <c r="P220" i="4"/>
  <c r="Q220" i="4" s="1"/>
  <c r="R220" i="4" s="1"/>
  <c r="S220" i="4" s="1"/>
  <c r="T220" i="4" s="1"/>
  <c r="P221" i="4"/>
  <c r="Q221" i="4" s="1"/>
  <c r="R221" i="4" s="1"/>
  <c r="S221" i="4" s="1"/>
  <c r="T221" i="4" s="1"/>
  <c r="P222" i="4"/>
  <c r="Q222" i="4" s="1"/>
  <c r="R222" i="4" s="1"/>
  <c r="S222" i="4" s="1"/>
  <c r="T222" i="4" s="1"/>
  <c r="P223" i="4"/>
  <c r="Q223" i="4" s="1"/>
  <c r="R223" i="4" s="1"/>
  <c r="S223" i="4" s="1"/>
  <c r="T223" i="4" s="1"/>
  <c r="P224" i="4"/>
  <c r="Q224" i="4" s="1"/>
  <c r="R224" i="4" s="1"/>
  <c r="S224" i="4" s="1"/>
  <c r="T224" i="4" s="1"/>
  <c r="P225" i="4"/>
  <c r="Q225" i="4" s="1"/>
  <c r="R225" i="4" s="1"/>
  <c r="S225" i="4" s="1"/>
  <c r="T225" i="4" s="1"/>
  <c r="P226" i="4"/>
  <c r="Q226" i="4" s="1"/>
  <c r="R226" i="4" s="1"/>
  <c r="S226" i="4" s="1"/>
  <c r="T226" i="4" s="1"/>
  <c r="P227" i="4"/>
  <c r="Q227" i="4" s="1"/>
  <c r="R227" i="4" s="1"/>
  <c r="S227" i="4" s="1"/>
  <c r="T227" i="4" s="1"/>
  <c r="P228" i="4"/>
  <c r="Q228" i="4" s="1"/>
  <c r="R228" i="4" s="1"/>
  <c r="S228" i="4" s="1"/>
  <c r="T228" i="4" s="1"/>
  <c r="P229" i="4"/>
  <c r="Q229" i="4" s="1"/>
  <c r="R229" i="4" s="1"/>
  <c r="S229" i="4" s="1"/>
  <c r="T229" i="4" s="1"/>
  <c r="P230" i="4"/>
  <c r="Q230" i="4" s="1"/>
  <c r="R230" i="4" s="1"/>
  <c r="S230" i="4" s="1"/>
  <c r="T230" i="4" s="1"/>
  <c r="P231" i="4"/>
  <c r="Q231" i="4" s="1"/>
  <c r="R231" i="4" s="1"/>
  <c r="S231" i="4" s="1"/>
  <c r="T231" i="4" s="1"/>
  <c r="P232" i="4"/>
  <c r="Q232" i="4" s="1"/>
  <c r="R232" i="4" s="1"/>
  <c r="S232" i="4" s="1"/>
  <c r="T232" i="4" s="1"/>
  <c r="P233" i="4"/>
  <c r="Q233" i="4" s="1"/>
  <c r="R233" i="4" s="1"/>
  <c r="S233" i="4" s="1"/>
  <c r="T233" i="4" s="1"/>
  <c r="P234" i="4"/>
  <c r="Q234" i="4" s="1"/>
  <c r="R234" i="4" s="1"/>
  <c r="S234" i="4" s="1"/>
  <c r="T234" i="4" s="1"/>
  <c r="P235" i="4"/>
  <c r="Q235" i="4" s="1"/>
  <c r="R235" i="4" s="1"/>
  <c r="S235" i="4" s="1"/>
  <c r="T235" i="4" s="1"/>
  <c r="P236" i="4"/>
  <c r="Q236" i="4" s="1"/>
  <c r="R236" i="4" s="1"/>
  <c r="S236" i="4" s="1"/>
  <c r="T236" i="4" s="1"/>
  <c r="P237" i="4"/>
  <c r="Q237" i="4" s="1"/>
  <c r="R237" i="4" s="1"/>
  <c r="S237" i="4" s="1"/>
  <c r="T237" i="4" s="1"/>
  <c r="P238" i="4"/>
  <c r="Q238" i="4" s="1"/>
  <c r="R238" i="4" s="1"/>
  <c r="S238" i="4" s="1"/>
  <c r="T238" i="4" s="1"/>
  <c r="P239" i="4"/>
  <c r="Q239" i="4" s="1"/>
  <c r="R239" i="4" s="1"/>
  <c r="S239" i="4" s="1"/>
  <c r="T239" i="4" s="1"/>
  <c r="P240" i="4"/>
  <c r="Q240" i="4" s="1"/>
  <c r="R240" i="4" s="1"/>
  <c r="S240" i="4" s="1"/>
  <c r="T240" i="4" s="1"/>
  <c r="P241" i="4"/>
  <c r="Q241" i="4" s="1"/>
  <c r="R241" i="4" s="1"/>
  <c r="S241" i="4" s="1"/>
  <c r="T241" i="4" s="1"/>
  <c r="P242" i="4"/>
  <c r="Q242" i="4" s="1"/>
  <c r="R242" i="4" s="1"/>
  <c r="S242" i="4" s="1"/>
  <c r="T242" i="4" s="1"/>
  <c r="P243" i="4"/>
  <c r="Q243" i="4" s="1"/>
  <c r="R243" i="4" s="1"/>
  <c r="S243" i="4" s="1"/>
  <c r="T243" i="4" s="1"/>
  <c r="P244" i="4"/>
  <c r="Q244" i="4" s="1"/>
  <c r="R244" i="4" s="1"/>
  <c r="S244" i="4" s="1"/>
  <c r="T244" i="4" s="1"/>
  <c r="P245" i="4"/>
  <c r="Q245" i="4" s="1"/>
  <c r="R245" i="4" s="1"/>
  <c r="S245" i="4" s="1"/>
  <c r="T245" i="4" s="1"/>
  <c r="P246" i="4"/>
  <c r="Q246" i="4" s="1"/>
  <c r="R246" i="4" s="1"/>
  <c r="S246" i="4" s="1"/>
  <c r="T246" i="4" s="1"/>
  <c r="P247" i="4"/>
  <c r="Q247" i="4" s="1"/>
  <c r="R247" i="4" s="1"/>
  <c r="S247" i="4" s="1"/>
  <c r="T247" i="4" s="1"/>
  <c r="P248" i="4"/>
  <c r="Q248" i="4" s="1"/>
  <c r="R248" i="4" s="1"/>
  <c r="S248" i="4" s="1"/>
  <c r="T248" i="4" s="1"/>
  <c r="P249" i="4"/>
  <c r="Q249" i="4" s="1"/>
  <c r="R249" i="4" s="1"/>
  <c r="S249" i="4" s="1"/>
  <c r="T249" i="4" s="1"/>
  <c r="P250" i="4"/>
  <c r="Q250" i="4" s="1"/>
  <c r="R250" i="4" s="1"/>
  <c r="S250" i="4" s="1"/>
  <c r="T250" i="4" s="1"/>
  <c r="P251" i="4"/>
  <c r="Q251" i="4" s="1"/>
  <c r="R251" i="4" s="1"/>
  <c r="S251" i="4" s="1"/>
  <c r="T251" i="4" s="1"/>
  <c r="P252" i="4"/>
  <c r="Q252" i="4" s="1"/>
  <c r="R252" i="4" s="1"/>
  <c r="S252" i="4" s="1"/>
  <c r="T252" i="4" s="1"/>
  <c r="P253" i="4"/>
  <c r="Q253" i="4" s="1"/>
  <c r="R253" i="4" s="1"/>
  <c r="S253" i="4" s="1"/>
  <c r="T253" i="4" s="1"/>
  <c r="P254" i="4"/>
  <c r="Q254" i="4" s="1"/>
  <c r="R254" i="4" s="1"/>
  <c r="S254" i="4" s="1"/>
  <c r="T254" i="4" s="1"/>
  <c r="P255" i="4"/>
  <c r="Q255" i="4" s="1"/>
  <c r="R255" i="4" s="1"/>
  <c r="S255" i="4" s="1"/>
  <c r="T255" i="4" s="1"/>
  <c r="P256" i="4"/>
  <c r="Q256" i="4" s="1"/>
  <c r="R256" i="4" s="1"/>
  <c r="S256" i="4" s="1"/>
  <c r="T256" i="4" s="1"/>
  <c r="P257" i="4"/>
  <c r="Q257" i="4" s="1"/>
  <c r="R257" i="4" s="1"/>
  <c r="S257" i="4" s="1"/>
  <c r="T257" i="4" s="1"/>
  <c r="P258" i="4"/>
  <c r="Q258" i="4" s="1"/>
  <c r="R258" i="4" s="1"/>
  <c r="S258" i="4" s="1"/>
  <c r="T258" i="4" s="1"/>
  <c r="P259" i="4"/>
  <c r="Q259" i="4" s="1"/>
  <c r="R259" i="4" s="1"/>
  <c r="S259" i="4" s="1"/>
  <c r="T259" i="4" s="1"/>
  <c r="P260" i="4"/>
  <c r="Q260" i="4" s="1"/>
  <c r="R260" i="4" s="1"/>
  <c r="S260" i="4" s="1"/>
  <c r="T260" i="4" s="1"/>
  <c r="P261" i="4"/>
  <c r="Q261" i="4" s="1"/>
  <c r="R261" i="4" s="1"/>
  <c r="S261" i="4" s="1"/>
  <c r="T261" i="4" s="1"/>
  <c r="P262" i="4"/>
  <c r="Q262" i="4" s="1"/>
  <c r="R262" i="4" s="1"/>
  <c r="S262" i="4" s="1"/>
  <c r="T262" i="4" s="1"/>
  <c r="P263" i="4"/>
  <c r="Q263" i="4" s="1"/>
  <c r="R263" i="4" s="1"/>
  <c r="S263" i="4" s="1"/>
  <c r="T263" i="4" s="1"/>
  <c r="P264" i="4"/>
  <c r="Q264" i="4" s="1"/>
  <c r="R264" i="4" s="1"/>
  <c r="S264" i="4" s="1"/>
  <c r="T264" i="4" s="1"/>
  <c r="P265" i="4"/>
  <c r="Q265" i="4" s="1"/>
  <c r="R265" i="4" s="1"/>
  <c r="S265" i="4" s="1"/>
  <c r="T265" i="4" s="1"/>
  <c r="P266" i="4"/>
  <c r="Q266" i="4" s="1"/>
  <c r="R266" i="4" s="1"/>
  <c r="S266" i="4" s="1"/>
  <c r="T266" i="4" s="1"/>
  <c r="P267" i="4"/>
  <c r="Q267" i="4" s="1"/>
  <c r="R267" i="4" s="1"/>
  <c r="S267" i="4" s="1"/>
  <c r="T267" i="4" s="1"/>
  <c r="P268" i="4"/>
  <c r="Q268" i="4" s="1"/>
  <c r="R268" i="4" s="1"/>
  <c r="S268" i="4" s="1"/>
  <c r="T268" i="4" s="1"/>
  <c r="P269" i="4"/>
  <c r="Q269" i="4" s="1"/>
  <c r="R269" i="4" s="1"/>
  <c r="S269" i="4" s="1"/>
  <c r="T269" i="4" s="1"/>
  <c r="P270" i="4"/>
  <c r="Q270" i="4" s="1"/>
  <c r="R270" i="4" s="1"/>
  <c r="S270" i="4" s="1"/>
  <c r="T270" i="4" s="1"/>
  <c r="P271" i="4"/>
  <c r="Q271" i="4" s="1"/>
  <c r="R271" i="4" s="1"/>
  <c r="S271" i="4" s="1"/>
  <c r="T271" i="4" s="1"/>
  <c r="P272" i="4"/>
  <c r="Q272" i="4" s="1"/>
  <c r="R272" i="4" s="1"/>
  <c r="S272" i="4" s="1"/>
  <c r="T272" i="4" s="1"/>
  <c r="P273" i="4"/>
  <c r="Q273" i="4" s="1"/>
  <c r="R273" i="4" s="1"/>
  <c r="S273" i="4" s="1"/>
  <c r="T273" i="4" s="1"/>
  <c r="P274" i="4"/>
  <c r="Q274" i="4" s="1"/>
  <c r="R274" i="4" s="1"/>
  <c r="S274" i="4" s="1"/>
  <c r="T274" i="4" s="1"/>
  <c r="P275" i="4"/>
  <c r="Q275" i="4" s="1"/>
  <c r="R275" i="4" s="1"/>
  <c r="S275" i="4" s="1"/>
  <c r="T275" i="4" s="1"/>
  <c r="P276" i="4"/>
  <c r="Q276" i="4" s="1"/>
  <c r="R276" i="4" s="1"/>
  <c r="S276" i="4" s="1"/>
  <c r="T276" i="4" s="1"/>
  <c r="P277" i="4"/>
  <c r="Q277" i="4" s="1"/>
  <c r="R277" i="4" s="1"/>
  <c r="S277" i="4" s="1"/>
  <c r="T277" i="4" s="1"/>
  <c r="P278" i="4"/>
  <c r="Q278" i="4" s="1"/>
  <c r="R278" i="4" s="1"/>
  <c r="S278" i="4" s="1"/>
  <c r="T278" i="4" s="1"/>
  <c r="P279" i="4"/>
  <c r="Q279" i="4" s="1"/>
  <c r="R279" i="4" s="1"/>
  <c r="S279" i="4" s="1"/>
  <c r="T279" i="4" s="1"/>
  <c r="P280" i="4"/>
  <c r="Q280" i="4" s="1"/>
  <c r="R280" i="4" s="1"/>
  <c r="S280" i="4" s="1"/>
  <c r="T280" i="4" s="1"/>
  <c r="P281" i="4"/>
  <c r="Q281" i="4" s="1"/>
  <c r="R281" i="4" s="1"/>
  <c r="S281" i="4" s="1"/>
  <c r="T281" i="4" s="1"/>
  <c r="P282" i="4"/>
  <c r="Q282" i="4" s="1"/>
  <c r="R282" i="4" s="1"/>
  <c r="S282" i="4" s="1"/>
  <c r="T282" i="4" s="1"/>
  <c r="P283" i="4"/>
  <c r="Q283" i="4" s="1"/>
  <c r="R283" i="4" s="1"/>
  <c r="S283" i="4" s="1"/>
  <c r="T283" i="4" s="1"/>
  <c r="P284" i="4"/>
  <c r="Q284" i="4" s="1"/>
  <c r="R284" i="4" s="1"/>
  <c r="S284" i="4" s="1"/>
  <c r="T284" i="4" s="1"/>
  <c r="P285" i="4"/>
  <c r="Q285" i="4" s="1"/>
  <c r="R285" i="4" s="1"/>
  <c r="S285" i="4" s="1"/>
  <c r="T285" i="4" s="1"/>
  <c r="P286" i="4"/>
  <c r="Q286" i="4" s="1"/>
  <c r="R286" i="4" s="1"/>
  <c r="S286" i="4" s="1"/>
  <c r="T286" i="4" s="1"/>
  <c r="P287" i="4"/>
  <c r="Q287" i="4" s="1"/>
  <c r="R287" i="4" s="1"/>
  <c r="S287" i="4" s="1"/>
  <c r="T287" i="4" s="1"/>
  <c r="P288" i="4"/>
  <c r="Q288" i="4" s="1"/>
  <c r="R288" i="4" s="1"/>
  <c r="S288" i="4" s="1"/>
  <c r="T288" i="4" s="1"/>
  <c r="P289" i="4"/>
  <c r="Q289" i="4" s="1"/>
  <c r="R289" i="4" s="1"/>
  <c r="S289" i="4" s="1"/>
  <c r="T289" i="4" s="1"/>
  <c r="P290" i="4"/>
  <c r="Q290" i="4" s="1"/>
  <c r="R290" i="4" s="1"/>
  <c r="S290" i="4" s="1"/>
  <c r="T290" i="4" s="1"/>
  <c r="P291" i="4"/>
  <c r="Q291" i="4" s="1"/>
  <c r="R291" i="4" s="1"/>
  <c r="S291" i="4" s="1"/>
  <c r="T291" i="4" s="1"/>
  <c r="P292" i="4"/>
  <c r="Q292" i="4" s="1"/>
  <c r="R292" i="4" s="1"/>
  <c r="S292" i="4" s="1"/>
  <c r="T292" i="4" s="1"/>
  <c r="P293" i="4"/>
  <c r="Q293" i="4" s="1"/>
  <c r="R293" i="4" s="1"/>
  <c r="S293" i="4" s="1"/>
  <c r="T293" i="4" s="1"/>
  <c r="P294" i="4"/>
  <c r="Q294" i="4" s="1"/>
  <c r="R294" i="4" s="1"/>
  <c r="S294" i="4" s="1"/>
  <c r="T294" i="4" s="1"/>
  <c r="P295" i="4"/>
  <c r="Q295" i="4" s="1"/>
  <c r="R295" i="4" s="1"/>
  <c r="S295" i="4" s="1"/>
  <c r="T295" i="4" s="1"/>
  <c r="P296" i="4"/>
  <c r="Q296" i="4" s="1"/>
  <c r="R296" i="4" s="1"/>
  <c r="S296" i="4" s="1"/>
  <c r="T296" i="4" s="1"/>
  <c r="P297" i="4"/>
  <c r="Q297" i="4" s="1"/>
  <c r="R297" i="4" s="1"/>
  <c r="S297" i="4" s="1"/>
  <c r="T297" i="4" s="1"/>
  <c r="P298" i="4"/>
  <c r="Q298" i="4" s="1"/>
  <c r="R298" i="4" s="1"/>
  <c r="S298" i="4" s="1"/>
  <c r="T298" i="4" s="1"/>
  <c r="P299" i="4"/>
  <c r="Q299" i="4" s="1"/>
  <c r="R299" i="4" s="1"/>
  <c r="S299" i="4" s="1"/>
  <c r="T299" i="4" s="1"/>
  <c r="P300" i="4"/>
  <c r="Q300" i="4" s="1"/>
  <c r="R300" i="4" s="1"/>
  <c r="S300" i="4" s="1"/>
  <c r="T300" i="4" s="1"/>
  <c r="P301" i="4"/>
  <c r="Q301" i="4" s="1"/>
  <c r="R301" i="4" s="1"/>
  <c r="S301" i="4" s="1"/>
  <c r="T301" i="4" s="1"/>
  <c r="P302" i="4"/>
  <c r="Q302" i="4" s="1"/>
  <c r="R302" i="4" s="1"/>
  <c r="S302" i="4" s="1"/>
  <c r="T302" i="4" s="1"/>
  <c r="P303" i="4"/>
  <c r="Q303" i="4" s="1"/>
  <c r="R303" i="4" s="1"/>
  <c r="S303" i="4" s="1"/>
  <c r="T303" i="4" s="1"/>
  <c r="P304" i="4"/>
  <c r="Q304" i="4" s="1"/>
  <c r="R304" i="4" s="1"/>
  <c r="S304" i="4" s="1"/>
  <c r="T304" i="4" s="1"/>
  <c r="P305" i="4"/>
  <c r="Q305" i="4" s="1"/>
  <c r="R305" i="4" s="1"/>
  <c r="S305" i="4" s="1"/>
  <c r="T305" i="4" s="1"/>
  <c r="P306" i="4"/>
  <c r="Q306" i="4" s="1"/>
  <c r="R306" i="4" s="1"/>
  <c r="S306" i="4" s="1"/>
  <c r="T306" i="4" s="1"/>
  <c r="P307" i="4"/>
  <c r="Q307" i="4" s="1"/>
  <c r="R307" i="4" s="1"/>
  <c r="S307" i="4" s="1"/>
  <c r="T307" i="4" s="1"/>
  <c r="P308" i="4"/>
  <c r="Q308" i="4" s="1"/>
  <c r="R308" i="4" s="1"/>
  <c r="S308" i="4" s="1"/>
  <c r="T308" i="4" s="1"/>
  <c r="P309" i="4"/>
  <c r="Q309" i="4" s="1"/>
  <c r="R309" i="4" s="1"/>
  <c r="S309" i="4" s="1"/>
  <c r="T309" i="4" s="1"/>
  <c r="P310" i="4"/>
  <c r="Q310" i="4" s="1"/>
  <c r="R310" i="4" s="1"/>
  <c r="S310" i="4" s="1"/>
  <c r="T310" i="4" s="1"/>
  <c r="P311" i="4"/>
  <c r="Q311" i="4" s="1"/>
  <c r="R311" i="4" s="1"/>
  <c r="S311" i="4" s="1"/>
  <c r="T311" i="4" s="1"/>
  <c r="P312" i="4"/>
  <c r="Q312" i="4" s="1"/>
  <c r="R312" i="4" s="1"/>
  <c r="S312" i="4" s="1"/>
  <c r="T312" i="4" s="1"/>
  <c r="P313" i="4"/>
  <c r="Q313" i="4" s="1"/>
  <c r="R313" i="4" s="1"/>
  <c r="S313" i="4" s="1"/>
  <c r="T313" i="4" s="1"/>
  <c r="P314" i="4"/>
  <c r="Q314" i="4" s="1"/>
  <c r="R314" i="4" s="1"/>
  <c r="S314" i="4" s="1"/>
  <c r="T314" i="4" s="1"/>
  <c r="P315" i="4"/>
  <c r="Q315" i="4" s="1"/>
  <c r="R315" i="4" s="1"/>
  <c r="S315" i="4" s="1"/>
  <c r="T315" i="4" s="1"/>
  <c r="P316" i="4"/>
  <c r="Q316" i="4" s="1"/>
  <c r="R316" i="4" s="1"/>
  <c r="S316" i="4" s="1"/>
  <c r="T316" i="4" s="1"/>
  <c r="P317" i="4"/>
  <c r="Q317" i="4" s="1"/>
  <c r="R317" i="4" s="1"/>
  <c r="S317" i="4" s="1"/>
  <c r="T317" i="4" s="1"/>
  <c r="P318" i="4"/>
  <c r="Q318" i="4" s="1"/>
  <c r="R318" i="4" s="1"/>
  <c r="S318" i="4" s="1"/>
  <c r="T318" i="4" s="1"/>
  <c r="P319" i="4"/>
  <c r="Q319" i="4" s="1"/>
  <c r="R319" i="4" s="1"/>
  <c r="S319" i="4" s="1"/>
  <c r="T319" i="4" s="1"/>
  <c r="P320" i="4"/>
  <c r="Q320" i="4" s="1"/>
  <c r="R320" i="4" s="1"/>
  <c r="S320" i="4" s="1"/>
  <c r="T320" i="4" s="1"/>
  <c r="P321" i="4"/>
  <c r="Q321" i="4" s="1"/>
  <c r="R321" i="4" s="1"/>
  <c r="S321" i="4" s="1"/>
  <c r="T321" i="4" s="1"/>
  <c r="P322" i="4"/>
  <c r="Q322" i="4" s="1"/>
  <c r="R322" i="4" s="1"/>
  <c r="S322" i="4" s="1"/>
  <c r="T322" i="4" s="1"/>
  <c r="P323" i="4"/>
  <c r="Q323" i="4" s="1"/>
  <c r="R323" i="4" s="1"/>
  <c r="S323" i="4" s="1"/>
  <c r="T323" i="4" s="1"/>
  <c r="P324" i="4"/>
  <c r="Q324" i="4" s="1"/>
  <c r="R324" i="4" s="1"/>
  <c r="S324" i="4" s="1"/>
  <c r="T324" i="4" s="1"/>
  <c r="P325" i="4"/>
  <c r="Q325" i="4" s="1"/>
  <c r="R325" i="4" s="1"/>
  <c r="S325" i="4" s="1"/>
  <c r="T325" i="4" s="1"/>
  <c r="P326" i="4"/>
  <c r="Q326" i="4" s="1"/>
  <c r="R326" i="4" s="1"/>
  <c r="S326" i="4" s="1"/>
  <c r="T326" i="4" s="1"/>
  <c r="P327" i="4"/>
  <c r="Q327" i="4" s="1"/>
  <c r="R327" i="4" s="1"/>
  <c r="S327" i="4" s="1"/>
  <c r="T327" i="4" s="1"/>
  <c r="P328" i="4"/>
  <c r="Q328" i="4" s="1"/>
  <c r="R328" i="4" s="1"/>
  <c r="S328" i="4" s="1"/>
  <c r="T328" i="4" s="1"/>
  <c r="P329" i="4"/>
  <c r="Q329" i="4" s="1"/>
  <c r="R329" i="4" s="1"/>
  <c r="S329" i="4" s="1"/>
  <c r="T329" i="4" s="1"/>
  <c r="P330" i="4"/>
  <c r="Q330" i="4" s="1"/>
  <c r="R330" i="4" s="1"/>
  <c r="S330" i="4" s="1"/>
  <c r="T330" i="4" s="1"/>
  <c r="P331" i="4"/>
  <c r="Q331" i="4" s="1"/>
  <c r="R331" i="4" s="1"/>
  <c r="S331" i="4" s="1"/>
  <c r="T331" i="4" s="1"/>
  <c r="P332" i="4"/>
  <c r="Q332" i="4" s="1"/>
  <c r="R332" i="4" s="1"/>
  <c r="S332" i="4" s="1"/>
  <c r="T332" i="4" s="1"/>
  <c r="P333" i="4"/>
  <c r="Q333" i="4" s="1"/>
  <c r="R333" i="4" s="1"/>
  <c r="S333" i="4" s="1"/>
  <c r="T333" i="4" s="1"/>
  <c r="P334" i="4"/>
  <c r="Q334" i="4" s="1"/>
  <c r="R334" i="4" s="1"/>
  <c r="S334" i="4" s="1"/>
  <c r="T334" i="4" s="1"/>
  <c r="P335" i="4"/>
  <c r="Q335" i="4" s="1"/>
  <c r="R335" i="4" s="1"/>
  <c r="S335" i="4" s="1"/>
  <c r="T335" i="4" s="1"/>
  <c r="P336" i="4"/>
  <c r="Q336" i="4" s="1"/>
  <c r="R336" i="4" s="1"/>
  <c r="S336" i="4" s="1"/>
  <c r="T336" i="4" s="1"/>
  <c r="P337" i="4"/>
  <c r="Q337" i="4" s="1"/>
  <c r="R337" i="4" s="1"/>
  <c r="S337" i="4" s="1"/>
  <c r="T337" i="4" s="1"/>
  <c r="P1830" i="4"/>
  <c r="Q1830" i="4" s="1"/>
  <c r="R1830" i="4" s="1"/>
  <c r="S1830" i="4" s="1"/>
  <c r="T1830" i="4" s="1"/>
  <c r="P1838" i="4"/>
  <c r="Q1838" i="4" s="1"/>
  <c r="R1838" i="4" s="1"/>
  <c r="S1838" i="4" s="1"/>
  <c r="T1838" i="4" s="1"/>
  <c r="P1862" i="4"/>
  <c r="Q1862" i="4" s="1"/>
  <c r="R1862" i="4" s="1"/>
  <c r="S1862" i="4" s="1"/>
  <c r="T1862" i="4" s="1"/>
  <c r="P2317" i="4"/>
  <c r="Q2317" i="4" s="1"/>
  <c r="R2317" i="4" s="1"/>
  <c r="S2317" i="4" s="1"/>
  <c r="T2317" i="4" s="1"/>
  <c r="P338" i="4"/>
  <c r="Q338" i="4" s="1"/>
  <c r="R338" i="4" s="1"/>
  <c r="S338" i="4" s="1"/>
  <c r="T338" i="4" s="1"/>
  <c r="P339" i="4"/>
  <c r="Q339" i="4" s="1"/>
  <c r="R339" i="4" s="1"/>
  <c r="S339" i="4" s="1"/>
  <c r="T339" i="4" s="1"/>
  <c r="P340" i="4"/>
  <c r="Q340" i="4" s="1"/>
  <c r="R340" i="4" s="1"/>
  <c r="S340" i="4" s="1"/>
  <c r="T340" i="4" s="1"/>
  <c r="P341" i="4"/>
  <c r="Q341" i="4" s="1"/>
  <c r="R341" i="4" s="1"/>
  <c r="S341" i="4" s="1"/>
  <c r="T341" i="4" s="1"/>
  <c r="P342" i="4"/>
  <c r="Q342" i="4" s="1"/>
  <c r="R342" i="4" s="1"/>
  <c r="S342" i="4" s="1"/>
  <c r="T342" i="4" s="1"/>
  <c r="P343" i="4"/>
  <c r="Q343" i="4" s="1"/>
  <c r="R343" i="4" s="1"/>
  <c r="S343" i="4" s="1"/>
  <c r="T343" i="4" s="1"/>
  <c r="P516" i="4"/>
  <c r="Q516" i="4" s="1"/>
  <c r="R516" i="4" s="1"/>
  <c r="S516" i="4" s="1"/>
  <c r="T516" i="4" s="1"/>
  <c r="P517" i="4"/>
  <c r="Q517" i="4" s="1"/>
  <c r="R517" i="4" s="1"/>
  <c r="S517" i="4" s="1"/>
  <c r="T517" i="4" s="1"/>
  <c r="P518" i="4"/>
  <c r="Q518" i="4" s="1"/>
  <c r="R518" i="4" s="1"/>
  <c r="S518" i="4" s="1"/>
  <c r="T518" i="4" s="1"/>
  <c r="P519" i="4"/>
  <c r="Q519" i="4" s="1"/>
  <c r="R519" i="4" s="1"/>
  <c r="S519" i="4" s="1"/>
  <c r="T519" i="4" s="1"/>
  <c r="P520" i="4"/>
  <c r="Q520" i="4" s="1"/>
  <c r="R520" i="4" s="1"/>
  <c r="S520" i="4" s="1"/>
  <c r="T520" i="4" s="1"/>
  <c r="P521" i="4"/>
  <c r="Q521" i="4" s="1"/>
  <c r="R521" i="4" s="1"/>
  <c r="S521" i="4" s="1"/>
  <c r="T521" i="4" s="1"/>
  <c r="P522" i="4"/>
  <c r="Q522" i="4" s="1"/>
  <c r="R522" i="4" s="1"/>
  <c r="S522" i="4" s="1"/>
  <c r="T522" i="4" s="1"/>
  <c r="P523" i="4"/>
  <c r="Q523" i="4" s="1"/>
  <c r="R523" i="4" s="1"/>
  <c r="S523" i="4" s="1"/>
  <c r="T523" i="4" s="1"/>
  <c r="P524" i="4"/>
  <c r="Q524" i="4" s="1"/>
  <c r="R524" i="4" s="1"/>
  <c r="S524" i="4" s="1"/>
  <c r="T524" i="4" s="1"/>
  <c r="P525" i="4"/>
  <c r="Q525" i="4" s="1"/>
  <c r="R525" i="4" s="1"/>
  <c r="S525" i="4" s="1"/>
  <c r="T525" i="4" s="1"/>
  <c r="P526" i="4"/>
  <c r="Q526" i="4" s="1"/>
  <c r="R526" i="4" s="1"/>
  <c r="S526" i="4" s="1"/>
  <c r="T526" i="4" s="1"/>
  <c r="P527" i="4"/>
  <c r="Q527" i="4" s="1"/>
  <c r="R527" i="4" s="1"/>
  <c r="S527" i="4" s="1"/>
  <c r="T527" i="4" s="1"/>
  <c r="P528" i="4"/>
  <c r="Q528" i="4" s="1"/>
  <c r="R528" i="4" s="1"/>
  <c r="S528" i="4" s="1"/>
  <c r="T528" i="4" s="1"/>
  <c r="P529" i="4"/>
  <c r="Q529" i="4" s="1"/>
  <c r="R529" i="4" s="1"/>
  <c r="S529" i="4" s="1"/>
  <c r="T529" i="4" s="1"/>
  <c r="P530" i="4"/>
  <c r="Q530" i="4" s="1"/>
  <c r="R530" i="4" s="1"/>
  <c r="S530" i="4" s="1"/>
  <c r="T530" i="4" s="1"/>
  <c r="P531" i="4"/>
  <c r="Q531" i="4" s="1"/>
  <c r="R531" i="4" s="1"/>
  <c r="S531" i="4" s="1"/>
  <c r="T531" i="4" s="1"/>
  <c r="P532" i="4"/>
  <c r="Q532" i="4" s="1"/>
  <c r="R532" i="4" s="1"/>
  <c r="S532" i="4" s="1"/>
  <c r="T532" i="4" s="1"/>
  <c r="P533" i="4"/>
  <c r="Q533" i="4" s="1"/>
  <c r="R533" i="4" s="1"/>
  <c r="S533" i="4" s="1"/>
  <c r="T533" i="4" s="1"/>
  <c r="P534" i="4"/>
  <c r="Q534" i="4" s="1"/>
  <c r="R534" i="4" s="1"/>
  <c r="S534" i="4" s="1"/>
  <c r="T534" i="4" s="1"/>
  <c r="P535" i="4"/>
  <c r="Q535" i="4" s="1"/>
  <c r="R535" i="4" s="1"/>
  <c r="S535" i="4" s="1"/>
  <c r="T535" i="4" s="1"/>
  <c r="P536" i="4"/>
  <c r="Q536" i="4" s="1"/>
  <c r="R536" i="4" s="1"/>
  <c r="S536" i="4" s="1"/>
  <c r="T536" i="4" s="1"/>
  <c r="P537" i="4"/>
  <c r="Q537" i="4" s="1"/>
  <c r="R537" i="4" s="1"/>
  <c r="S537" i="4" s="1"/>
  <c r="T537" i="4" s="1"/>
  <c r="P538" i="4"/>
  <c r="Q538" i="4" s="1"/>
  <c r="R538" i="4" s="1"/>
  <c r="S538" i="4" s="1"/>
  <c r="T538" i="4" s="1"/>
  <c r="P539" i="4"/>
  <c r="Q539" i="4" s="1"/>
  <c r="R539" i="4" s="1"/>
  <c r="S539" i="4" s="1"/>
  <c r="T539" i="4" s="1"/>
  <c r="P540" i="4"/>
  <c r="Q540" i="4" s="1"/>
  <c r="R540" i="4" s="1"/>
  <c r="S540" i="4" s="1"/>
  <c r="T540" i="4" s="1"/>
  <c r="P541" i="4"/>
  <c r="Q541" i="4" s="1"/>
  <c r="R541" i="4" s="1"/>
  <c r="S541" i="4" s="1"/>
  <c r="T541" i="4" s="1"/>
  <c r="P542" i="4"/>
  <c r="Q542" i="4" s="1"/>
  <c r="R542" i="4" s="1"/>
  <c r="S542" i="4" s="1"/>
  <c r="T542" i="4" s="1"/>
  <c r="P543" i="4"/>
  <c r="Q543" i="4" s="1"/>
  <c r="R543" i="4" s="1"/>
  <c r="S543" i="4" s="1"/>
  <c r="T543" i="4" s="1"/>
  <c r="P544" i="4"/>
  <c r="Q544" i="4" s="1"/>
  <c r="R544" i="4" s="1"/>
  <c r="S544" i="4" s="1"/>
  <c r="T544" i="4" s="1"/>
  <c r="P545" i="4"/>
  <c r="Q545" i="4" s="1"/>
  <c r="R545" i="4" s="1"/>
  <c r="S545" i="4" s="1"/>
  <c r="T545" i="4" s="1"/>
  <c r="P546" i="4"/>
  <c r="Q546" i="4" s="1"/>
  <c r="R546" i="4" s="1"/>
  <c r="S546" i="4" s="1"/>
  <c r="T546" i="4" s="1"/>
  <c r="P547" i="4"/>
  <c r="Q547" i="4" s="1"/>
  <c r="R547" i="4" s="1"/>
  <c r="S547" i="4" s="1"/>
  <c r="T547" i="4" s="1"/>
  <c r="P548" i="4"/>
  <c r="Q548" i="4" s="1"/>
  <c r="R548" i="4" s="1"/>
  <c r="S548" i="4" s="1"/>
  <c r="T548" i="4" s="1"/>
  <c r="P549" i="4"/>
  <c r="Q549" i="4" s="1"/>
  <c r="R549" i="4" s="1"/>
  <c r="S549" i="4" s="1"/>
  <c r="T549" i="4" s="1"/>
  <c r="P550" i="4"/>
  <c r="Q550" i="4" s="1"/>
  <c r="R550" i="4" s="1"/>
  <c r="S550" i="4" s="1"/>
  <c r="T550" i="4" s="1"/>
  <c r="P551" i="4"/>
  <c r="Q551" i="4" s="1"/>
  <c r="R551" i="4" s="1"/>
  <c r="S551" i="4" s="1"/>
  <c r="T551" i="4" s="1"/>
  <c r="P552" i="4"/>
  <c r="Q552" i="4" s="1"/>
  <c r="R552" i="4" s="1"/>
  <c r="S552" i="4" s="1"/>
  <c r="T552" i="4" s="1"/>
  <c r="P553" i="4"/>
  <c r="Q553" i="4" s="1"/>
  <c r="R553" i="4" s="1"/>
  <c r="S553" i="4" s="1"/>
  <c r="T553" i="4" s="1"/>
  <c r="P554" i="4"/>
  <c r="Q554" i="4" s="1"/>
  <c r="R554" i="4" s="1"/>
  <c r="S554" i="4" s="1"/>
  <c r="T554" i="4" s="1"/>
  <c r="P555" i="4"/>
  <c r="Q555" i="4" s="1"/>
  <c r="R555" i="4" s="1"/>
  <c r="S555" i="4" s="1"/>
  <c r="T555" i="4" s="1"/>
  <c r="P556" i="4"/>
  <c r="Q556" i="4" s="1"/>
  <c r="R556" i="4" s="1"/>
  <c r="S556" i="4" s="1"/>
  <c r="T556" i="4" s="1"/>
  <c r="P557" i="4"/>
  <c r="Q557" i="4" s="1"/>
  <c r="R557" i="4" s="1"/>
  <c r="S557" i="4" s="1"/>
  <c r="T557" i="4" s="1"/>
  <c r="P558" i="4"/>
  <c r="Q558" i="4" s="1"/>
  <c r="R558" i="4" s="1"/>
  <c r="S558" i="4" s="1"/>
  <c r="T558" i="4" s="1"/>
  <c r="P559" i="4"/>
  <c r="Q559" i="4" s="1"/>
  <c r="R559" i="4" s="1"/>
  <c r="S559" i="4" s="1"/>
  <c r="T559" i="4" s="1"/>
  <c r="P560" i="4"/>
  <c r="Q560" i="4" s="1"/>
  <c r="R560" i="4" s="1"/>
  <c r="S560" i="4" s="1"/>
  <c r="T560" i="4" s="1"/>
  <c r="P561" i="4"/>
  <c r="Q561" i="4" s="1"/>
  <c r="R561" i="4" s="1"/>
  <c r="S561" i="4" s="1"/>
  <c r="T561" i="4" s="1"/>
  <c r="P562" i="4"/>
  <c r="Q562" i="4" s="1"/>
  <c r="R562" i="4" s="1"/>
  <c r="S562" i="4" s="1"/>
  <c r="T562" i="4" s="1"/>
  <c r="P563" i="4"/>
  <c r="Q563" i="4" s="1"/>
  <c r="R563" i="4" s="1"/>
  <c r="S563" i="4" s="1"/>
  <c r="T563" i="4" s="1"/>
  <c r="P564" i="4"/>
  <c r="Q564" i="4" s="1"/>
  <c r="R564" i="4" s="1"/>
  <c r="S564" i="4" s="1"/>
  <c r="T564" i="4" s="1"/>
  <c r="P565" i="4"/>
  <c r="Q565" i="4" s="1"/>
  <c r="R565" i="4" s="1"/>
  <c r="S565" i="4" s="1"/>
  <c r="T565" i="4" s="1"/>
  <c r="P566" i="4"/>
  <c r="Q566" i="4" s="1"/>
  <c r="R566" i="4" s="1"/>
  <c r="S566" i="4" s="1"/>
  <c r="T566" i="4" s="1"/>
  <c r="P567" i="4"/>
  <c r="Q567" i="4" s="1"/>
  <c r="R567" i="4" s="1"/>
  <c r="S567" i="4" s="1"/>
  <c r="T567" i="4" s="1"/>
  <c r="P568" i="4"/>
  <c r="Q568" i="4" s="1"/>
  <c r="R568" i="4" s="1"/>
  <c r="S568" i="4" s="1"/>
  <c r="T568" i="4" s="1"/>
  <c r="P569" i="4"/>
  <c r="Q569" i="4" s="1"/>
  <c r="R569" i="4" s="1"/>
  <c r="S569" i="4" s="1"/>
  <c r="T569" i="4" s="1"/>
  <c r="P570" i="4"/>
  <c r="Q570" i="4" s="1"/>
  <c r="R570" i="4" s="1"/>
  <c r="S570" i="4" s="1"/>
  <c r="T570" i="4" s="1"/>
  <c r="P571" i="4"/>
  <c r="Q571" i="4" s="1"/>
  <c r="R571" i="4" s="1"/>
  <c r="S571" i="4" s="1"/>
  <c r="T571" i="4" s="1"/>
  <c r="P572" i="4"/>
  <c r="Q572" i="4" s="1"/>
  <c r="R572" i="4" s="1"/>
  <c r="S572" i="4" s="1"/>
  <c r="T572" i="4" s="1"/>
  <c r="P573" i="4"/>
  <c r="Q573" i="4" s="1"/>
  <c r="R573" i="4" s="1"/>
  <c r="S573" i="4" s="1"/>
  <c r="T573" i="4" s="1"/>
  <c r="P574" i="4"/>
  <c r="Q574" i="4" s="1"/>
  <c r="R574" i="4" s="1"/>
  <c r="S574" i="4" s="1"/>
  <c r="T574" i="4" s="1"/>
  <c r="P575" i="4"/>
  <c r="Q575" i="4" s="1"/>
  <c r="R575" i="4" s="1"/>
  <c r="S575" i="4" s="1"/>
  <c r="T575" i="4" s="1"/>
  <c r="P576" i="4"/>
  <c r="Q576" i="4" s="1"/>
  <c r="R576" i="4" s="1"/>
  <c r="S576" i="4" s="1"/>
  <c r="T576" i="4" s="1"/>
  <c r="P577" i="4"/>
  <c r="Q577" i="4" s="1"/>
  <c r="R577" i="4" s="1"/>
  <c r="S577" i="4" s="1"/>
  <c r="T577" i="4" s="1"/>
  <c r="P578" i="4"/>
  <c r="Q578" i="4" s="1"/>
  <c r="R578" i="4" s="1"/>
  <c r="S578" i="4" s="1"/>
  <c r="T578" i="4" s="1"/>
  <c r="P579" i="4"/>
  <c r="Q579" i="4" s="1"/>
  <c r="R579" i="4" s="1"/>
  <c r="S579" i="4" s="1"/>
  <c r="T579" i="4" s="1"/>
  <c r="P580" i="4"/>
  <c r="Q580" i="4" s="1"/>
  <c r="R580" i="4" s="1"/>
  <c r="S580" i="4" s="1"/>
  <c r="T580" i="4" s="1"/>
  <c r="P581" i="4"/>
  <c r="Q581" i="4" s="1"/>
  <c r="R581" i="4" s="1"/>
  <c r="S581" i="4" s="1"/>
  <c r="T581" i="4" s="1"/>
  <c r="P582" i="4"/>
  <c r="Q582" i="4" s="1"/>
  <c r="R582" i="4" s="1"/>
  <c r="S582" i="4" s="1"/>
  <c r="T582" i="4" s="1"/>
  <c r="P583" i="4"/>
  <c r="Q583" i="4" s="1"/>
  <c r="R583" i="4" s="1"/>
  <c r="S583" i="4" s="1"/>
  <c r="T583" i="4" s="1"/>
  <c r="P584" i="4"/>
  <c r="Q584" i="4" s="1"/>
  <c r="R584" i="4" s="1"/>
  <c r="S584" i="4" s="1"/>
  <c r="T584" i="4" s="1"/>
  <c r="P585" i="4"/>
  <c r="Q585" i="4" s="1"/>
  <c r="R585" i="4" s="1"/>
  <c r="S585" i="4" s="1"/>
  <c r="T585" i="4" s="1"/>
  <c r="P586" i="4"/>
  <c r="Q586" i="4" s="1"/>
  <c r="R586" i="4" s="1"/>
  <c r="S586" i="4" s="1"/>
  <c r="T586" i="4" s="1"/>
  <c r="P587" i="4"/>
  <c r="Q587" i="4" s="1"/>
  <c r="R587" i="4" s="1"/>
  <c r="S587" i="4" s="1"/>
  <c r="T587" i="4" s="1"/>
  <c r="P588" i="4"/>
  <c r="Q588" i="4" s="1"/>
  <c r="R588" i="4" s="1"/>
  <c r="S588" i="4" s="1"/>
  <c r="T588" i="4" s="1"/>
  <c r="P589" i="4"/>
  <c r="Q589" i="4" s="1"/>
  <c r="R589" i="4" s="1"/>
  <c r="S589" i="4" s="1"/>
  <c r="T589" i="4" s="1"/>
  <c r="P590" i="4"/>
  <c r="Q590" i="4" s="1"/>
  <c r="R590" i="4" s="1"/>
  <c r="S590" i="4" s="1"/>
  <c r="T590" i="4" s="1"/>
  <c r="P591" i="4"/>
  <c r="Q591" i="4" s="1"/>
  <c r="R591" i="4" s="1"/>
  <c r="S591" i="4" s="1"/>
  <c r="T591" i="4" s="1"/>
  <c r="P592" i="4"/>
  <c r="Q592" i="4" s="1"/>
  <c r="R592" i="4" s="1"/>
  <c r="S592" i="4" s="1"/>
  <c r="T592" i="4" s="1"/>
  <c r="P593" i="4"/>
  <c r="Q593" i="4" s="1"/>
  <c r="R593" i="4" s="1"/>
  <c r="S593" i="4" s="1"/>
  <c r="T593" i="4" s="1"/>
  <c r="P594" i="4"/>
  <c r="Q594" i="4" s="1"/>
  <c r="R594" i="4" s="1"/>
  <c r="S594" i="4" s="1"/>
  <c r="T594" i="4" s="1"/>
  <c r="P595" i="4"/>
  <c r="Q595" i="4" s="1"/>
  <c r="R595" i="4" s="1"/>
  <c r="S595" i="4" s="1"/>
  <c r="T595" i="4" s="1"/>
  <c r="P596" i="4"/>
  <c r="Q596" i="4" s="1"/>
  <c r="R596" i="4" s="1"/>
  <c r="S596" i="4" s="1"/>
  <c r="T596" i="4" s="1"/>
  <c r="P597" i="4"/>
  <c r="Q597" i="4" s="1"/>
  <c r="R597" i="4" s="1"/>
  <c r="S597" i="4" s="1"/>
  <c r="T597" i="4" s="1"/>
  <c r="P598" i="4"/>
  <c r="Q598" i="4" s="1"/>
  <c r="R598" i="4" s="1"/>
  <c r="S598" i="4" s="1"/>
  <c r="T598" i="4" s="1"/>
  <c r="P599" i="4"/>
  <c r="Q599" i="4" s="1"/>
  <c r="R599" i="4" s="1"/>
  <c r="S599" i="4" s="1"/>
  <c r="T599" i="4" s="1"/>
  <c r="P600" i="4"/>
  <c r="Q600" i="4" s="1"/>
  <c r="R600" i="4" s="1"/>
  <c r="S600" i="4" s="1"/>
  <c r="T600" i="4" s="1"/>
  <c r="P601" i="4"/>
  <c r="Q601" i="4" s="1"/>
  <c r="R601" i="4" s="1"/>
  <c r="S601" i="4" s="1"/>
  <c r="T601" i="4" s="1"/>
  <c r="P602" i="4"/>
  <c r="Q602" i="4" s="1"/>
  <c r="R602" i="4" s="1"/>
  <c r="S602" i="4" s="1"/>
  <c r="T602" i="4" s="1"/>
  <c r="P603" i="4"/>
  <c r="Q603" i="4" s="1"/>
  <c r="R603" i="4" s="1"/>
  <c r="S603" i="4" s="1"/>
  <c r="T603" i="4" s="1"/>
  <c r="P604" i="4"/>
  <c r="Q604" i="4" s="1"/>
  <c r="R604" i="4" s="1"/>
  <c r="S604" i="4" s="1"/>
  <c r="T604" i="4" s="1"/>
  <c r="P605" i="4"/>
  <c r="Q605" i="4" s="1"/>
  <c r="R605" i="4" s="1"/>
  <c r="S605" i="4" s="1"/>
  <c r="T605" i="4" s="1"/>
  <c r="P606" i="4"/>
  <c r="Q606" i="4" s="1"/>
  <c r="R606" i="4" s="1"/>
  <c r="S606" i="4" s="1"/>
  <c r="T606" i="4" s="1"/>
  <c r="P607" i="4"/>
  <c r="Q607" i="4" s="1"/>
  <c r="R607" i="4" s="1"/>
  <c r="S607" i="4" s="1"/>
  <c r="T607" i="4" s="1"/>
  <c r="P608" i="4"/>
  <c r="Q608" i="4" s="1"/>
  <c r="R608" i="4" s="1"/>
  <c r="S608" i="4" s="1"/>
  <c r="T608" i="4" s="1"/>
  <c r="P609" i="4"/>
  <c r="Q609" i="4" s="1"/>
  <c r="R609" i="4" s="1"/>
  <c r="S609" i="4" s="1"/>
  <c r="T609" i="4" s="1"/>
  <c r="P610" i="4"/>
  <c r="Q610" i="4" s="1"/>
  <c r="R610" i="4" s="1"/>
  <c r="S610" i="4" s="1"/>
  <c r="T610" i="4" s="1"/>
  <c r="P611" i="4"/>
  <c r="Q611" i="4" s="1"/>
  <c r="R611" i="4" s="1"/>
  <c r="S611" i="4" s="1"/>
  <c r="T611" i="4" s="1"/>
  <c r="P612" i="4"/>
  <c r="Q612" i="4" s="1"/>
  <c r="R612" i="4" s="1"/>
  <c r="S612" i="4" s="1"/>
  <c r="T612" i="4" s="1"/>
  <c r="P613" i="4"/>
  <c r="Q613" i="4" s="1"/>
  <c r="R613" i="4" s="1"/>
  <c r="S613" i="4" s="1"/>
  <c r="T613" i="4" s="1"/>
  <c r="P614" i="4"/>
  <c r="Q614" i="4" s="1"/>
  <c r="R614" i="4" s="1"/>
  <c r="S614" i="4" s="1"/>
  <c r="T614" i="4" s="1"/>
  <c r="P615" i="4"/>
  <c r="Q615" i="4" s="1"/>
  <c r="R615" i="4" s="1"/>
  <c r="S615" i="4" s="1"/>
  <c r="T615" i="4" s="1"/>
  <c r="P616" i="4"/>
  <c r="Q616" i="4" s="1"/>
  <c r="R616" i="4" s="1"/>
  <c r="S616" i="4" s="1"/>
  <c r="T616" i="4" s="1"/>
  <c r="P617" i="4"/>
  <c r="Q617" i="4" s="1"/>
  <c r="R617" i="4" s="1"/>
  <c r="S617" i="4" s="1"/>
  <c r="T617" i="4" s="1"/>
  <c r="P618" i="4"/>
  <c r="Q618" i="4" s="1"/>
  <c r="R618" i="4" s="1"/>
  <c r="S618" i="4" s="1"/>
  <c r="T618" i="4" s="1"/>
  <c r="P619" i="4"/>
  <c r="Q619" i="4" s="1"/>
  <c r="R619" i="4" s="1"/>
  <c r="S619" i="4" s="1"/>
  <c r="T619" i="4" s="1"/>
  <c r="P620" i="4"/>
  <c r="Q620" i="4" s="1"/>
  <c r="R620" i="4" s="1"/>
  <c r="S620" i="4" s="1"/>
  <c r="T620" i="4" s="1"/>
  <c r="P621" i="4"/>
  <c r="Q621" i="4" s="1"/>
  <c r="R621" i="4" s="1"/>
  <c r="S621" i="4" s="1"/>
  <c r="T621" i="4" s="1"/>
  <c r="P622" i="4"/>
  <c r="Q622" i="4" s="1"/>
  <c r="R622" i="4" s="1"/>
  <c r="S622" i="4" s="1"/>
  <c r="T622" i="4" s="1"/>
  <c r="P623" i="4"/>
  <c r="Q623" i="4" s="1"/>
  <c r="R623" i="4" s="1"/>
  <c r="S623" i="4" s="1"/>
  <c r="T623" i="4" s="1"/>
  <c r="P624" i="4"/>
  <c r="Q624" i="4" s="1"/>
  <c r="R624" i="4" s="1"/>
  <c r="S624" i="4" s="1"/>
  <c r="T624" i="4" s="1"/>
  <c r="P625" i="4"/>
  <c r="Q625" i="4" s="1"/>
  <c r="R625" i="4" s="1"/>
  <c r="S625" i="4" s="1"/>
  <c r="T625" i="4" s="1"/>
  <c r="P626" i="4"/>
  <c r="Q626" i="4" s="1"/>
  <c r="R626" i="4" s="1"/>
  <c r="S626" i="4" s="1"/>
  <c r="T626" i="4" s="1"/>
  <c r="P627" i="4"/>
  <c r="Q627" i="4" s="1"/>
  <c r="R627" i="4" s="1"/>
  <c r="S627" i="4" s="1"/>
  <c r="T627" i="4" s="1"/>
  <c r="P628" i="4"/>
  <c r="Q628" i="4" s="1"/>
  <c r="R628" i="4" s="1"/>
  <c r="S628" i="4" s="1"/>
  <c r="T628" i="4" s="1"/>
  <c r="P629" i="4"/>
  <c r="Q629" i="4" s="1"/>
  <c r="R629" i="4" s="1"/>
  <c r="S629" i="4" s="1"/>
  <c r="T629" i="4" s="1"/>
  <c r="P630" i="4"/>
  <c r="Q630" i="4" s="1"/>
  <c r="R630" i="4" s="1"/>
  <c r="S630" i="4" s="1"/>
  <c r="T630" i="4" s="1"/>
  <c r="P631" i="4"/>
  <c r="Q631" i="4" s="1"/>
  <c r="R631" i="4" s="1"/>
  <c r="S631" i="4" s="1"/>
  <c r="T631" i="4" s="1"/>
  <c r="P632" i="4"/>
  <c r="Q632" i="4" s="1"/>
  <c r="R632" i="4" s="1"/>
  <c r="S632" i="4" s="1"/>
  <c r="T632" i="4" s="1"/>
  <c r="P633" i="4"/>
  <c r="Q633" i="4" s="1"/>
  <c r="R633" i="4" s="1"/>
  <c r="S633" i="4" s="1"/>
  <c r="T633" i="4" s="1"/>
  <c r="P634" i="4"/>
  <c r="Q634" i="4" s="1"/>
  <c r="R634" i="4" s="1"/>
  <c r="S634" i="4" s="1"/>
  <c r="T634" i="4" s="1"/>
  <c r="P635" i="4"/>
  <c r="Q635" i="4" s="1"/>
  <c r="R635" i="4" s="1"/>
  <c r="S635" i="4" s="1"/>
  <c r="T635" i="4" s="1"/>
  <c r="P636" i="4"/>
  <c r="Q636" i="4" s="1"/>
  <c r="R636" i="4" s="1"/>
  <c r="S636" i="4" s="1"/>
  <c r="T636" i="4" s="1"/>
  <c r="P637" i="4"/>
  <c r="Q637" i="4" s="1"/>
  <c r="R637" i="4" s="1"/>
  <c r="S637" i="4" s="1"/>
  <c r="T637" i="4" s="1"/>
  <c r="P638" i="4"/>
  <c r="Q638" i="4" s="1"/>
  <c r="R638" i="4" s="1"/>
  <c r="S638" i="4" s="1"/>
  <c r="T638" i="4" s="1"/>
  <c r="P639" i="4"/>
  <c r="Q639" i="4" s="1"/>
  <c r="R639" i="4" s="1"/>
  <c r="S639" i="4" s="1"/>
  <c r="T639" i="4" s="1"/>
  <c r="P640" i="4"/>
  <c r="Q640" i="4" s="1"/>
  <c r="R640" i="4" s="1"/>
  <c r="S640" i="4" s="1"/>
  <c r="T640" i="4" s="1"/>
  <c r="P641" i="4"/>
  <c r="Q641" i="4" s="1"/>
  <c r="R641" i="4" s="1"/>
  <c r="S641" i="4" s="1"/>
  <c r="T641" i="4" s="1"/>
  <c r="P642" i="4"/>
  <c r="Q642" i="4" s="1"/>
  <c r="R642" i="4" s="1"/>
  <c r="S642" i="4" s="1"/>
  <c r="T642" i="4" s="1"/>
  <c r="P643" i="4"/>
  <c r="Q643" i="4" s="1"/>
  <c r="R643" i="4" s="1"/>
  <c r="S643" i="4" s="1"/>
  <c r="T643" i="4" s="1"/>
  <c r="P644" i="4"/>
  <c r="Q644" i="4" s="1"/>
  <c r="R644" i="4" s="1"/>
  <c r="S644" i="4" s="1"/>
  <c r="T644" i="4" s="1"/>
  <c r="P645" i="4"/>
  <c r="Q645" i="4" s="1"/>
  <c r="R645" i="4" s="1"/>
  <c r="S645" i="4" s="1"/>
  <c r="T645" i="4" s="1"/>
  <c r="P646" i="4"/>
  <c r="Q646" i="4" s="1"/>
  <c r="R646" i="4" s="1"/>
  <c r="S646" i="4" s="1"/>
  <c r="T646" i="4" s="1"/>
  <c r="P647" i="4"/>
  <c r="Q647" i="4" s="1"/>
  <c r="R647" i="4" s="1"/>
  <c r="S647" i="4" s="1"/>
  <c r="T647" i="4" s="1"/>
  <c r="P648" i="4"/>
  <c r="Q648" i="4" s="1"/>
  <c r="R648" i="4" s="1"/>
  <c r="S648" i="4" s="1"/>
  <c r="T648" i="4" s="1"/>
  <c r="P649" i="4"/>
  <c r="Q649" i="4" s="1"/>
  <c r="R649" i="4" s="1"/>
  <c r="S649" i="4" s="1"/>
  <c r="T649" i="4" s="1"/>
  <c r="P650" i="4"/>
  <c r="Q650" i="4" s="1"/>
  <c r="R650" i="4" s="1"/>
  <c r="S650" i="4" s="1"/>
  <c r="T650" i="4" s="1"/>
  <c r="P651" i="4"/>
  <c r="Q651" i="4" s="1"/>
  <c r="R651" i="4" s="1"/>
  <c r="S651" i="4" s="1"/>
  <c r="T651" i="4" s="1"/>
  <c r="P652" i="4"/>
  <c r="Q652" i="4" s="1"/>
  <c r="R652" i="4" s="1"/>
  <c r="S652" i="4" s="1"/>
  <c r="T652" i="4" s="1"/>
  <c r="P653" i="4"/>
  <c r="Q653" i="4" s="1"/>
  <c r="R653" i="4" s="1"/>
  <c r="S653" i="4" s="1"/>
  <c r="T653" i="4" s="1"/>
  <c r="P654" i="4"/>
  <c r="Q654" i="4" s="1"/>
  <c r="R654" i="4" s="1"/>
  <c r="S654" i="4" s="1"/>
  <c r="T654" i="4" s="1"/>
  <c r="P655" i="4"/>
  <c r="Q655" i="4" s="1"/>
  <c r="R655" i="4" s="1"/>
  <c r="S655" i="4" s="1"/>
  <c r="T655" i="4" s="1"/>
  <c r="P656" i="4"/>
  <c r="Q656" i="4" s="1"/>
  <c r="R656" i="4" s="1"/>
  <c r="S656" i="4" s="1"/>
  <c r="T656" i="4" s="1"/>
  <c r="P657" i="4"/>
  <c r="Q657" i="4" s="1"/>
  <c r="R657" i="4" s="1"/>
  <c r="S657" i="4" s="1"/>
  <c r="T657" i="4" s="1"/>
  <c r="P658" i="4"/>
  <c r="Q658" i="4" s="1"/>
  <c r="R658" i="4" s="1"/>
  <c r="S658" i="4" s="1"/>
  <c r="T658" i="4" s="1"/>
  <c r="P659" i="4"/>
  <c r="Q659" i="4" s="1"/>
  <c r="R659" i="4" s="1"/>
  <c r="S659" i="4" s="1"/>
  <c r="T659" i="4" s="1"/>
  <c r="P660" i="4"/>
  <c r="Q660" i="4" s="1"/>
  <c r="R660" i="4" s="1"/>
  <c r="S660" i="4" s="1"/>
  <c r="T660" i="4" s="1"/>
  <c r="P661" i="4"/>
  <c r="Q661" i="4" s="1"/>
  <c r="R661" i="4" s="1"/>
  <c r="S661" i="4" s="1"/>
  <c r="T661" i="4" s="1"/>
  <c r="P662" i="4"/>
  <c r="Q662" i="4" s="1"/>
  <c r="R662" i="4" s="1"/>
  <c r="S662" i="4" s="1"/>
  <c r="T662" i="4" s="1"/>
  <c r="P663" i="4"/>
  <c r="Q663" i="4" s="1"/>
  <c r="R663" i="4" s="1"/>
  <c r="S663" i="4" s="1"/>
  <c r="T663" i="4" s="1"/>
  <c r="P664" i="4"/>
  <c r="Q664" i="4" s="1"/>
  <c r="R664" i="4" s="1"/>
  <c r="S664" i="4" s="1"/>
  <c r="T664" i="4" s="1"/>
  <c r="P665" i="4"/>
  <c r="Q665" i="4" s="1"/>
  <c r="R665" i="4" s="1"/>
  <c r="S665" i="4" s="1"/>
  <c r="T665" i="4" s="1"/>
  <c r="P666" i="4"/>
  <c r="Q666" i="4" s="1"/>
  <c r="R666" i="4" s="1"/>
  <c r="S666" i="4" s="1"/>
  <c r="T666" i="4" s="1"/>
  <c r="P667" i="4"/>
  <c r="Q667" i="4" s="1"/>
  <c r="R667" i="4" s="1"/>
  <c r="S667" i="4" s="1"/>
  <c r="T667" i="4" s="1"/>
  <c r="P668" i="4"/>
  <c r="Q668" i="4" s="1"/>
  <c r="R668" i="4" s="1"/>
  <c r="S668" i="4" s="1"/>
  <c r="T668" i="4" s="1"/>
  <c r="P669" i="4"/>
  <c r="Q669" i="4" s="1"/>
  <c r="R669" i="4" s="1"/>
  <c r="S669" i="4" s="1"/>
  <c r="T669" i="4" s="1"/>
  <c r="P670" i="4"/>
  <c r="Q670" i="4" s="1"/>
  <c r="R670" i="4" s="1"/>
  <c r="S670" i="4" s="1"/>
  <c r="T670" i="4" s="1"/>
  <c r="P671" i="4"/>
  <c r="Q671" i="4" s="1"/>
  <c r="R671" i="4" s="1"/>
  <c r="S671" i="4" s="1"/>
  <c r="T671" i="4" s="1"/>
  <c r="P672" i="4"/>
  <c r="Q672" i="4" s="1"/>
  <c r="R672" i="4" s="1"/>
  <c r="S672" i="4" s="1"/>
  <c r="T672" i="4" s="1"/>
  <c r="P673" i="4"/>
  <c r="Q673" i="4" s="1"/>
  <c r="R673" i="4" s="1"/>
  <c r="S673" i="4" s="1"/>
  <c r="T673" i="4" s="1"/>
  <c r="P674" i="4"/>
  <c r="Q674" i="4" s="1"/>
  <c r="R674" i="4" s="1"/>
  <c r="S674" i="4" s="1"/>
  <c r="T674" i="4" s="1"/>
  <c r="P675" i="4"/>
  <c r="Q675" i="4" s="1"/>
  <c r="R675" i="4" s="1"/>
  <c r="S675" i="4" s="1"/>
  <c r="T675" i="4" s="1"/>
  <c r="P676" i="4"/>
  <c r="Q676" i="4" s="1"/>
  <c r="R676" i="4" s="1"/>
  <c r="S676" i="4" s="1"/>
  <c r="T676" i="4" s="1"/>
  <c r="P677" i="4"/>
  <c r="Q677" i="4" s="1"/>
  <c r="R677" i="4" s="1"/>
  <c r="S677" i="4" s="1"/>
  <c r="T677" i="4" s="1"/>
  <c r="P678" i="4"/>
  <c r="Q678" i="4" s="1"/>
  <c r="R678" i="4" s="1"/>
  <c r="S678" i="4" s="1"/>
  <c r="T678" i="4" s="1"/>
  <c r="P679" i="4"/>
  <c r="Q679" i="4" s="1"/>
  <c r="R679" i="4" s="1"/>
  <c r="S679" i="4" s="1"/>
  <c r="T679" i="4" s="1"/>
  <c r="P680" i="4"/>
  <c r="Q680" i="4" s="1"/>
  <c r="R680" i="4" s="1"/>
  <c r="S680" i="4" s="1"/>
  <c r="T680" i="4" s="1"/>
  <c r="P681" i="4"/>
  <c r="Q681" i="4" s="1"/>
  <c r="R681" i="4" s="1"/>
  <c r="S681" i="4" s="1"/>
  <c r="T681" i="4" s="1"/>
  <c r="P682" i="4"/>
  <c r="Q682" i="4" s="1"/>
  <c r="R682" i="4" s="1"/>
  <c r="S682" i="4" s="1"/>
  <c r="T682" i="4" s="1"/>
  <c r="P683" i="4"/>
  <c r="Q683" i="4" s="1"/>
  <c r="R683" i="4" s="1"/>
  <c r="S683" i="4" s="1"/>
  <c r="T683" i="4" s="1"/>
  <c r="P684" i="4"/>
  <c r="Q684" i="4" s="1"/>
  <c r="R684" i="4" s="1"/>
  <c r="S684" i="4" s="1"/>
  <c r="T684" i="4" s="1"/>
  <c r="P685" i="4"/>
  <c r="Q685" i="4" s="1"/>
  <c r="R685" i="4" s="1"/>
  <c r="S685" i="4" s="1"/>
  <c r="T685" i="4" s="1"/>
  <c r="P686" i="4"/>
  <c r="Q686" i="4" s="1"/>
  <c r="R686" i="4" s="1"/>
  <c r="S686" i="4" s="1"/>
  <c r="T686" i="4" s="1"/>
  <c r="P687" i="4"/>
  <c r="Q687" i="4" s="1"/>
  <c r="R687" i="4" s="1"/>
  <c r="S687" i="4" s="1"/>
  <c r="T687" i="4" s="1"/>
  <c r="P688" i="4"/>
  <c r="Q688" i="4" s="1"/>
  <c r="R688" i="4" s="1"/>
  <c r="S688" i="4" s="1"/>
  <c r="T688" i="4" s="1"/>
  <c r="P689" i="4"/>
  <c r="Q689" i="4" s="1"/>
  <c r="R689" i="4" s="1"/>
  <c r="S689" i="4" s="1"/>
  <c r="T689" i="4" s="1"/>
  <c r="P690" i="4"/>
  <c r="Q690" i="4" s="1"/>
  <c r="R690" i="4" s="1"/>
  <c r="S690" i="4" s="1"/>
  <c r="T690" i="4" s="1"/>
  <c r="P691" i="4"/>
  <c r="Q691" i="4" s="1"/>
  <c r="R691" i="4" s="1"/>
  <c r="S691" i="4" s="1"/>
  <c r="T691" i="4" s="1"/>
  <c r="P692" i="4"/>
  <c r="Q692" i="4" s="1"/>
  <c r="R692" i="4" s="1"/>
  <c r="S692" i="4" s="1"/>
  <c r="T692" i="4" s="1"/>
  <c r="P693" i="4"/>
  <c r="Q693" i="4" s="1"/>
  <c r="R693" i="4" s="1"/>
  <c r="S693" i="4" s="1"/>
  <c r="T693" i="4" s="1"/>
  <c r="P694" i="4"/>
  <c r="Q694" i="4" s="1"/>
  <c r="R694" i="4" s="1"/>
  <c r="S694" i="4" s="1"/>
  <c r="T694" i="4" s="1"/>
  <c r="P695" i="4"/>
  <c r="Q695" i="4" s="1"/>
  <c r="R695" i="4" s="1"/>
  <c r="S695" i="4" s="1"/>
  <c r="T695" i="4" s="1"/>
  <c r="P696" i="4"/>
  <c r="Q696" i="4" s="1"/>
  <c r="R696" i="4" s="1"/>
  <c r="S696" i="4" s="1"/>
  <c r="T696" i="4" s="1"/>
  <c r="P697" i="4"/>
  <c r="Q697" i="4" s="1"/>
  <c r="R697" i="4" s="1"/>
  <c r="S697" i="4" s="1"/>
  <c r="T697" i="4" s="1"/>
  <c r="P698" i="4"/>
  <c r="Q698" i="4" s="1"/>
  <c r="R698" i="4" s="1"/>
  <c r="S698" i="4" s="1"/>
  <c r="T698" i="4" s="1"/>
  <c r="P699" i="4"/>
  <c r="Q699" i="4" s="1"/>
  <c r="R699" i="4" s="1"/>
  <c r="S699" i="4" s="1"/>
  <c r="T699" i="4" s="1"/>
  <c r="P700" i="4"/>
  <c r="Q700" i="4" s="1"/>
  <c r="R700" i="4" s="1"/>
  <c r="S700" i="4" s="1"/>
  <c r="T700" i="4" s="1"/>
  <c r="P701" i="4"/>
  <c r="Q701" i="4" s="1"/>
  <c r="R701" i="4" s="1"/>
  <c r="S701" i="4" s="1"/>
  <c r="T701" i="4" s="1"/>
  <c r="P702" i="4"/>
  <c r="Q702" i="4" s="1"/>
  <c r="R702" i="4" s="1"/>
  <c r="S702" i="4" s="1"/>
  <c r="T702" i="4" s="1"/>
  <c r="P703" i="4"/>
  <c r="Q703" i="4" s="1"/>
  <c r="R703" i="4" s="1"/>
  <c r="S703" i="4" s="1"/>
  <c r="T703" i="4" s="1"/>
  <c r="P704" i="4"/>
  <c r="Q704" i="4" s="1"/>
  <c r="R704" i="4" s="1"/>
  <c r="S704" i="4" s="1"/>
  <c r="T704" i="4" s="1"/>
  <c r="P705" i="4"/>
  <c r="Q705" i="4" s="1"/>
  <c r="R705" i="4" s="1"/>
  <c r="S705" i="4" s="1"/>
  <c r="T705" i="4" s="1"/>
  <c r="P706" i="4"/>
  <c r="Q706" i="4" s="1"/>
  <c r="R706" i="4" s="1"/>
  <c r="S706" i="4" s="1"/>
  <c r="T706" i="4" s="1"/>
  <c r="P707" i="4"/>
  <c r="Q707" i="4" s="1"/>
  <c r="R707" i="4" s="1"/>
  <c r="S707" i="4" s="1"/>
  <c r="T707" i="4" s="1"/>
  <c r="P708" i="4"/>
  <c r="Q708" i="4" s="1"/>
  <c r="R708" i="4" s="1"/>
  <c r="S708" i="4" s="1"/>
  <c r="T708" i="4" s="1"/>
  <c r="P709" i="4"/>
  <c r="Q709" i="4" s="1"/>
  <c r="R709" i="4" s="1"/>
  <c r="S709" i="4" s="1"/>
  <c r="T709" i="4" s="1"/>
  <c r="P710" i="4"/>
  <c r="Q710" i="4" s="1"/>
  <c r="R710" i="4" s="1"/>
  <c r="S710" i="4" s="1"/>
  <c r="T710" i="4" s="1"/>
  <c r="P711" i="4"/>
  <c r="Q711" i="4" s="1"/>
  <c r="R711" i="4" s="1"/>
  <c r="S711" i="4" s="1"/>
  <c r="T711" i="4" s="1"/>
  <c r="P712" i="4"/>
  <c r="Q712" i="4" s="1"/>
  <c r="R712" i="4" s="1"/>
  <c r="S712" i="4" s="1"/>
  <c r="T712" i="4" s="1"/>
  <c r="P713" i="4"/>
  <c r="Q713" i="4" s="1"/>
  <c r="R713" i="4" s="1"/>
  <c r="S713" i="4" s="1"/>
  <c r="T713" i="4" s="1"/>
  <c r="P714" i="4"/>
  <c r="Q714" i="4" s="1"/>
  <c r="R714" i="4" s="1"/>
  <c r="S714" i="4" s="1"/>
  <c r="T714" i="4" s="1"/>
  <c r="P715" i="4"/>
  <c r="Q715" i="4" s="1"/>
  <c r="R715" i="4" s="1"/>
  <c r="S715" i="4" s="1"/>
  <c r="T715" i="4" s="1"/>
  <c r="P716" i="4"/>
  <c r="Q716" i="4" s="1"/>
  <c r="R716" i="4" s="1"/>
  <c r="S716" i="4" s="1"/>
  <c r="T716" i="4" s="1"/>
  <c r="P717" i="4"/>
  <c r="Q717" i="4" s="1"/>
  <c r="R717" i="4" s="1"/>
  <c r="S717" i="4" s="1"/>
  <c r="T717" i="4" s="1"/>
  <c r="P718" i="4"/>
  <c r="Q718" i="4" s="1"/>
  <c r="R718" i="4" s="1"/>
  <c r="S718" i="4" s="1"/>
  <c r="T718" i="4" s="1"/>
  <c r="P719" i="4"/>
  <c r="Q719" i="4" s="1"/>
  <c r="R719" i="4" s="1"/>
  <c r="S719" i="4" s="1"/>
  <c r="T719" i="4" s="1"/>
  <c r="P720" i="4"/>
  <c r="Q720" i="4" s="1"/>
  <c r="R720" i="4" s="1"/>
  <c r="S720" i="4" s="1"/>
  <c r="T720" i="4" s="1"/>
  <c r="P721" i="4"/>
  <c r="Q721" i="4" s="1"/>
  <c r="R721" i="4" s="1"/>
  <c r="S721" i="4" s="1"/>
  <c r="T721" i="4" s="1"/>
  <c r="P722" i="4"/>
  <c r="Q722" i="4" s="1"/>
  <c r="R722" i="4" s="1"/>
  <c r="S722" i="4" s="1"/>
  <c r="T722" i="4" s="1"/>
  <c r="P723" i="4"/>
  <c r="Q723" i="4" s="1"/>
  <c r="R723" i="4" s="1"/>
  <c r="S723" i="4" s="1"/>
  <c r="T723" i="4" s="1"/>
  <c r="P724" i="4"/>
  <c r="Q724" i="4" s="1"/>
  <c r="R724" i="4" s="1"/>
  <c r="S724" i="4" s="1"/>
  <c r="T724" i="4" s="1"/>
  <c r="P725" i="4"/>
  <c r="Q725" i="4" s="1"/>
  <c r="R725" i="4" s="1"/>
  <c r="S725" i="4" s="1"/>
  <c r="T725" i="4" s="1"/>
  <c r="P726" i="4"/>
  <c r="Q726" i="4" s="1"/>
  <c r="R726" i="4" s="1"/>
  <c r="S726" i="4" s="1"/>
  <c r="T726" i="4" s="1"/>
  <c r="P727" i="4"/>
  <c r="Q727" i="4" s="1"/>
  <c r="R727" i="4" s="1"/>
  <c r="S727" i="4" s="1"/>
  <c r="T727" i="4" s="1"/>
  <c r="P728" i="4"/>
  <c r="Q728" i="4" s="1"/>
  <c r="R728" i="4" s="1"/>
  <c r="S728" i="4" s="1"/>
  <c r="T728" i="4" s="1"/>
  <c r="P729" i="4"/>
  <c r="Q729" i="4" s="1"/>
  <c r="R729" i="4" s="1"/>
  <c r="S729" i="4" s="1"/>
  <c r="T729" i="4" s="1"/>
  <c r="P730" i="4"/>
  <c r="Q730" i="4" s="1"/>
  <c r="R730" i="4" s="1"/>
  <c r="S730" i="4" s="1"/>
  <c r="T730" i="4" s="1"/>
  <c r="P731" i="4"/>
  <c r="Q731" i="4" s="1"/>
  <c r="R731" i="4" s="1"/>
  <c r="S731" i="4" s="1"/>
  <c r="T731" i="4" s="1"/>
  <c r="P732" i="4"/>
  <c r="Q732" i="4" s="1"/>
  <c r="R732" i="4" s="1"/>
  <c r="S732" i="4" s="1"/>
  <c r="T732" i="4" s="1"/>
  <c r="P733" i="4"/>
  <c r="Q733" i="4" s="1"/>
  <c r="R733" i="4" s="1"/>
  <c r="S733" i="4" s="1"/>
  <c r="T733" i="4" s="1"/>
  <c r="P734" i="4"/>
  <c r="Q734" i="4" s="1"/>
  <c r="R734" i="4" s="1"/>
  <c r="S734" i="4" s="1"/>
  <c r="T734" i="4" s="1"/>
  <c r="P735" i="4"/>
  <c r="Q735" i="4" s="1"/>
  <c r="R735" i="4" s="1"/>
  <c r="S735" i="4" s="1"/>
  <c r="T735" i="4" s="1"/>
  <c r="P736" i="4"/>
  <c r="Q736" i="4" s="1"/>
  <c r="R736" i="4" s="1"/>
  <c r="S736" i="4" s="1"/>
  <c r="T736" i="4" s="1"/>
  <c r="P737" i="4"/>
  <c r="Q737" i="4" s="1"/>
  <c r="R737" i="4" s="1"/>
  <c r="S737" i="4" s="1"/>
  <c r="T737" i="4" s="1"/>
  <c r="P738" i="4"/>
  <c r="Q738" i="4" s="1"/>
  <c r="R738" i="4" s="1"/>
  <c r="S738" i="4" s="1"/>
  <c r="T738" i="4" s="1"/>
  <c r="P739" i="4"/>
  <c r="Q739" i="4" s="1"/>
  <c r="R739" i="4" s="1"/>
  <c r="S739" i="4" s="1"/>
  <c r="T739" i="4" s="1"/>
  <c r="P740" i="4"/>
  <c r="Q740" i="4" s="1"/>
  <c r="R740" i="4" s="1"/>
  <c r="S740" i="4" s="1"/>
  <c r="T740" i="4" s="1"/>
  <c r="P741" i="4"/>
  <c r="Q741" i="4" s="1"/>
  <c r="R741" i="4" s="1"/>
  <c r="S741" i="4" s="1"/>
  <c r="T741" i="4" s="1"/>
  <c r="P742" i="4"/>
  <c r="Q742" i="4" s="1"/>
  <c r="R742" i="4" s="1"/>
  <c r="S742" i="4" s="1"/>
  <c r="T742" i="4" s="1"/>
  <c r="P743" i="4"/>
  <c r="Q743" i="4" s="1"/>
  <c r="R743" i="4" s="1"/>
  <c r="S743" i="4" s="1"/>
  <c r="T743" i="4" s="1"/>
  <c r="P744" i="4"/>
  <c r="Q744" i="4" s="1"/>
  <c r="R744" i="4" s="1"/>
  <c r="S744" i="4" s="1"/>
  <c r="T744" i="4" s="1"/>
  <c r="P745" i="4"/>
  <c r="Q745" i="4" s="1"/>
  <c r="R745" i="4" s="1"/>
  <c r="S745" i="4" s="1"/>
  <c r="T745" i="4" s="1"/>
  <c r="P746" i="4"/>
  <c r="Q746" i="4" s="1"/>
  <c r="R746" i="4" s="1"/>
  <c r="S746" i="4" s="1"/>
  <c r="T746" i="4" s="1"/>
  <c r="P747" i="4"/>
  <c r="Q747" i="4" s="1"/>
  <c r="R747" i="4" s="1"/>
  <c r="S747" i="4" s="1"/>
  <c r="T747" i="4" s="1"/>
  <c r="P748" i="4"/>
  <c r="Q748" i="4" s="1"/>
  <c r="R748" i="4" s="1"/>
  <c r="S748" i="4" s="1"/>
  <c r="T748" i="4" s="1"/>
  <c r="P749" i="4"/>
  <c r="Q749" i="4" s="1"/>
  <c r="R749" i="4" s="1"/>
  <c r="S749" i="4" s="1"/>
  <c r="T749" i="4" s="1"/>
  <c r="P750" i="4"/>
  <c r="Q750" i="4" s="1"/>
  <c r="R750" i="4" s="1"/>
  <c r="S750" i="4" s="1"/>
  <c r="T750" i="4" s="1"/>
  <c r="P751" i="4"/>
  <c r="Q751" i="4" s="1"/>
  <c r="R751" i="4" s="1"/>
  <c r="S751" i="4" s="1"/>
  <c r="T751" i="4" s="1"/>
  <c r="P752" i="4"/>
  <c r="Q752" i="4" s="1"/>
  <c r="R752" i="4" s="1"/>
  <c r="S752" i="4" s="1"/>
  <c r="T752" i="4" s="1"/>
  <c r="P753" i="4"/>
  <c r="Q753" i="4" s="1"/>
  <c r="R753" i="4" s="1"/>
  <c r="S753" i="4" s="1"/>
  <c r="T753" i="4" s="1"/>
  <c r="P754" i="4"/>
  <c r="Q754" i="4" s="1"/>
  <c r="R754" i="4" s="1"/>
  <c r="S754" i="4" s="1"/>
  <c r="T754" i="4" s="1"/>
  <c r="P755" i="4"/>
  <c r="Q755" i="4" s="1"/>
  <c r="R755" i="4" s="1"/>
  <c r="S755" i="4" s="1"/>
  <c r="T755" i="4" s="1"/>
  <c r="P756" i="4"/>
  <c r="Q756" i="4" s="1"/>
  <c r="R756" i="4" s="1"/>
  <c r="S756" i="4" s="1"/>
  <c r="T756" i="4" s="1"/>
  <c r="P757" i="4"/>
  <c r="Q757" i="4" s="1"/>
  <c r="R757" i="4" s="1"/>
  <c r="S757" i="4" s="1"/>
  <c r="T757" i="4" s="1"/>
  <c r="P758" i="4"/>
  <c r="Q758" i="4" s="1"/>
  <c r="R758" i="4" s="1"/>
  <c r="S758" i="4" s="1"/>
  <c r="T758" i="4" s="1"/>
  <c r="P759" i="4"/>
  <c r="Q759" i="4" s="1"/>
  <c r="R759" i="4" s="1"/>
  <c r="S759" i="4" s="1"/>
  <c r="T759" i="4" s="1"/>
  <c r="P760" i="4"/>
  <c r="Q760" i="4" s="1"/>
  <c r="R760" i="4" s="1"/>
  <c r="S760" i="4" s="1"/>
  <c r="T760" i="4" s="1"/>
  <c r="P761" i="4"/>
  <c r="Q761" i="4" s="1"/>
  <c r="R761" i="4" s="1"/>
  <c r="S761" i="4" s="1"/>
  <c r="T761" i="4" s="1"/>
  <c r="P762" i="4"/>
  <c r="Q762" i="4" s="1"/>
  <c r="R762" i="4" s="1"/>
  <c r="S762" i="4" s="1"/>
  <c r="T762" i="4" s="1"/>
  <c r="P763" i="4"/>
  <c r="Q763" i="4" s="1"/>
  <c r="R763" i="4" s="1"/>
  <c r="S763" i="4" s="1"/>
  <c r="T763" i="4" s="1"/>
  <c r="P764" i="4"/>
  <c r="Q764" i="4" s="1"/>
  <c r="R764" i="4" s="1"/>
  <c r="S764" i="4" s="1"/>
  <c r="T764" i="4" s="1"/>
  <c r="P765" i="4"/>
  <c r="Q765" i="4" s="1"/>
  <c r="R765" i="4" s="1"/>
  <c r="S765" i="4" s="1"/>
  <c r="T765" i="4" s="1"/>
  <c r="P766" i="4"/>
  <c r="Q766" i="4" s="1"/>
  <c r="R766" i="4" s="1"/>
  <c r="S766" i="4" s="1"/>
  <c r="T766" i="4" s="1"/>
  <c r="P767" i="4"/>
  <c r="Q767" i="4" s="1"/>
  <c r="R767" i="4" s="1"/>
  <c r="S767" i="4" s="1"/>
  <c r="T767" i="4" s="1"/>
  <c r="P768" i="4"/>
  <c r="Q768" i="4" s="1"/>
  <c r="R768" i="4" s="1"/>
  <c r="S768" i="4" s="1"/>
  <c r="T768" i="4" s="1"/>
  <c r="P769" i="4"/>
  <c r="Q769" i="4" s="1"/>
  <c r="R769" i="4" s="1"/>
  <c r="S769" i="4" s="1"/>
  <c r="T769" i="4" s="1"/>
  <c r="P770" i="4"/>
  <c r="Q770" i="4" s="1"/>
  <c r="R770" i="4" s="1"/>
  <c r="S770" i="4" s="1"/>
  <c r="T770" i="4" s="1"/>
  <c r="P771" i="4"/>
  <c r="Q771" i="4" s="1"/>
  <c r="R771" i="4" s="1"/>
  <c r="S771" i="4" s="1"/>
  <c r="T771" i="4" s="1"/>
  <c r="P772" i="4"/>
  <c r="Q772" i="4" s="1"/>
  <c r="R772" i="4" s="1"/>
  <c r="S772" i="4" s="1"/>
  <c r="T772" i="4" s="1"/>
  <c r="P773" i="4"/>
  <c r="Q773" i="4" s="1"/>
  <c r="R773" i="4" s="1"/>
  <c r="S773" i="4" s="1"/>
  <c r="T773" i="4" s="1"/>
  <c r="P774" i="4"/>
  <c r="Q774" i="4" s="1"/>
  <c r="R774" i="4" s="1"/>
  <c r="S774" i="4" s="1"/>
  <c r="T774" i="4" s="1"/>
  <c r="P775" i="4"/>
  <c r="Q775" i="4" s="1"/>
  <c r="R775" i="4" s="1"/>
  <c r="S775" i="4" s="1"/>
  <c r="T775" i="4" s="1"/>
  <c r="P776" i="4"/>
  <c r="Q776" i="4" s="1"/>
  <c r="R776" i="4" s="1"/>
  <c r="S776" i="4" s="1"/>
  <c r="T776" i="4" s="1"/>
  <c r="P777" i="4"/>
  <c r="Q777" i="4" s="1"/>
  <c r="R777" i="4" s="1"/>
  <c r="S777" i="4" s="1"/>
  <c r="T777" i="4" s="1"/>
  <c r="P778" i="4"/>
  <c r="Q778" i="4" s="1"/>
  <c r="R778" i="4" s="1"/>
  <c r="S778" i="4" s="1"/>
  <c r="T778" i="4" s="1"/>
  <c r="P779" i="4"/>
  <c r="Q779" i="4" s="1"/>
  <c r="R779" i="4" s="1"/>
  <c r="S779" i="4" s="1"/>
  <c r="T779" i="4" s="1"/>
  <c r="P780" i="4"/>
  <c r="Q780" i="4" s="1"/>
  <c r="R780" i="4" s="1"/>
  <c r="S780" i="4" s="1"/>
  <c r="T780" i="4" s="1"/>
  <c r="P781" i="4"/>
  <c r="Q781" i="4" s="1"/>
  <c r="R781" i="4" s="1"/>
  <c r="S781" i="4" s="1"/>
  <c r="T781" i="4" s="1"/>
  <c r="P782" i="4"/>
  <c r="Q782" i="4" s="1"/>
  <c r="R782" i="4" s="1"/>
  <c r="S782" i="4" s="1"/>
  <c r="T782" i="4" s="1"/>
  <c r="P783" i="4"/>
  <c r="Q783" i="4" s="1"/>
  <c r="R783" i="4" s="1"/>
  <c r="S783" i="4" s="1"/>
  <c r="T783" i="4" s="1"/>
  <c r="P784" i="4"/>
  <c r="Q784" i="4" s="1"/>
  <c r="R784" i="4" s="1"/>
  <c r="S784" i="4" s="1"/>
  <c r="T784" i="4" s="1"/>
  <c r="P785" i="4"/>
  <c r="Q785" i="4" s="1"/>
  <c r="R785" i="4" s="1"/>
  <c r="S785" i="4" s="1"/>
  <c r="T785" i="4" s="1"/>
  <c r="P786" i="4"/>
  <c r="Q786" i="4" s="1"/>
  <c r="R786" i="4" s="1"/>
  <c r="S786" i="4" s="1"/>
  <c r="T786" i="4" s="1"/>
  <c r="P787" i="4"/>
  <c r="Q787" i="4" s="1"/>
  <c r="R787" i="4" s="1"/>
  <c r="S787" i="4" s="1"/>
  <c r="T787" i="4" s="1"/>
  <c r="P788" i="4"/>
  <c r="Q788" i="4" s="1"/>
  <c r="R788" i="4" s="1"/>
  <c r="S788" i="4" s="1"/>
  <c r="T788" i="4" s="1"/>
  <c r="P789" i="4"/>
  <c r="Q789" i="4" s="1"/>
  <c r="R789" i="4" s="1"/>
  <c r="S789" i="4" s="1"/>
  <c r="T789" i="4" s="1"/>
  <c r="P790" i="4"/>
  <c r="Q790" i="4" s="1"/>
  <c r="R790" i="4" s="1"/>
  <c r="S790" i="4" s="1"/>
  <c r="T790" i="4" s="1"/>
  <c r="P791" i="4"/>
  <c r="Q791" i="4" s="1"/>
  <c r="R791" i="4" s="1"/>
  <c r="S791" i="4" s="1"/>
  <c r="T791" i="4" s="1"/>
  <c r="P792" i="4"/>
  <c r="Q792" i="4" s="1"/>
  <c r="R792" i="4" s="1"/>
  <c r="S792" i="4" s="1"/>
  <c r="T792" i="4" s="1"/>
  <c r="P793" i="4"/>
  <c r="Q793" i="4" s="1"/>
  <c r="R793" i="4" s="1"/>
  <c r="S793" i="4" s="1"/>
  <c r="T793" i="4" s="1"/>
  <c r="P794" i="4"/>
  <c r="Q794" i="4" s="1"/>
  <c r="R794" i="4" s="1"/>
  <c r="S794" i="4" s="1"/>
  <c r="T794" i="4" s="1"/>
  <c r="P795" i="4"/>
  <c r="Q795" i="4" s="1"/>
  <c r="R795" i="4" s="1"/>
  <c r="S795" i="4" s="1"/>
  <c r="T795" i="4" s="1"/>
  <c r="P796" i="4"/>
  <c r="Q796" i="4" s="1"/>
  <c r="R796" i="4" s="1"/>
  <c r="S796" i="4" s="1"/>
  <c r="T796" i="4" s="1"/>
  <c r="P797" i="4"/>
  <c r="Q797" i="4" s="1"/>
  <c r="R797" i="4" s="1"/>
  <c r="S797" i="4" s="1"/>
  <c r="T797" i="4" s="1"/>
  <c r="P798" i="4"/>
  <c r="Q798" i="4" s="1"/>
  <c r="R798" i="4" s="1"/>
  <c r="S798" i="4" s="1"/>
  <c r="T798" i="4" s="1"/>
  <c r="P799" i="4"/>
  <c r="Q799" i="4" s="1"/>
  <c r="R799" i="4" s="1"/>
  <c r="S799" i="4" s="1"/>
  <c r="T799" i="4" s="1"/>
  <c r="P800" i="4"/>
  <c r="Q800" i="4" s="1"/>
  <c r="R800" i="4" s="1"/>
  <c r="S800" i="4" s="1"/>
  <c r="T800" i="4" s="1"/>
  <c r="P801" i="4"/>
  <c r="Q801" i="4" s="1"/>
  <c r="R801" i="4" s="1"/>
  <c r="S801" i="4" s="1"/>
  <c r="T801" i="4" s="1"/>
  <c r="P802" i="4"/>
  <c r="Q802" i="4" s="1"/>
  <c r="R802" i="4" s="1"/>
  <c r="S802" i="4" s="1"/>
  <c r="T802" i="4" s="1"/>
  <c r="P803" i="4"/>
  <c r="Q803" i="4" s="1"/>
  <c r="R803" i="4" s="1"/>
  <c r="S803" i="4" s="1"/>
  <c r="T803" i="4" s="1"/>
  <c r="P804" i="4"/>
  <c r="Q804" i="4" s="1"/>
  <c r="R804" i="4" s="1"/>
  <c r="S804" i="4" s="1"/>
  <c r="T804" i="4" s="1"/>
  <c r="P805" i="4"/>
  <c r="Q805" i="4" s="1"/>
  <c r="R805" i="4" s="1"/>
  <c r="S805" i="4" s="1"/>
  <c r="T805" i="4" s="1"/>
  <c r="P806" i="4"/>
  <c r="Q806" i="4" s="1"/>
  <c r="R806" i="4" s="1"/>
  <c r="S806" i="4" s="1"/>
  <c r="T806" i="4" s="1"/>
  <c r="P807" i="4"/>
  <c r="Q807" i="4" s="1"/>
  <c r="R807" i="4" s="1"/>
  <c r="S807" i="4" s="1"/>
  <c r="T807" i="4" s="1"/>
  <c r="P808" i="4"/>
  <c r="Q808" i="4" s="1"/>
  <c r="R808" i="4" s="1"/>
  <c r="S808" i="4" s="1"/>
  <c r="T808" i="4" s="1"/>
  <c r="P809" i="4"/>
  <c r="Q809" i="4" s="1"/>
  <c r="R809" i="4" s="1"/>
  <c r="S809" i="4" s="1"/>
  <c r="T809" i="4" s="1"/>
  <c r="P810" i="4"/>
  <c r="Q810" i="4" s="1"/>
  <c r="R810" i="4" s="1"/>
  <c r="S810" i="4" s="1"/>
  <c r="T810" i="4" s="1"/>
  <c r="P811" i="4"/>
  <c r="Q811" i="4" s="1"/>
  <c r="R811" i="4" s="1"/>
  <c r="S811" i="4" s="1"/>
  <c r="T811" i="4" s="1"/>
  <c r="P812" i="4"/>
  <c r="Q812" i="4" s="1"/>
  <c r="R812" i="4" s="1"/>
  <c r="S812" i="4" s="1"/>
  <c r="T812" i="4" s="1"/>
  <c r="P813" i="4"/>
  <c r="Q813" i="4" s="1"/>
  <c r="R813" i="4" s="1"/>
  <c r="S813" i="4" s="1"/>
  <c r="T813" i="4" s="1"/>
  <c r="P814" i="4"/>
  <c r="Q814" i="4" s="1"/>
  <c r="R814" i="4" s="1"/>
  <c r="S814" i="4" s="1"/>
  <c r="T814" i="4" s="1"/>
  <c r="P815" i="4"/>
  <c r="Q815" i="4" s="1"/>
  <c r="R815" i="4" s="1"/>
  <c r="S815" i="4" s="1"/>
  <c r="T815" i="4" s="1"/>
  <c r="P816" i="4"/>
  <c r="Q816" i="4" s="1"/>
  <c r="R816" i="4" s="1"/>
  <c r="S816" i="4" s="1"/>
  <c r="T816" i="4" s="1"/>
  <c r="P817" i="4"/>
  <c r="Q817" i="4" s="1"/>
  <c r="R817" i="4" s="1"/>
  <c r="S817" i="4" s="1"/>
  <c r="T817" i="4" s="1"/>
  <c r="P818" i="4"/>
  <c r="Q818" i="4" s="1"/>
  <c r="R818" i="4" s="1"/>
  <c r="S818" i="4" s="1"/>
  <c r="T818" i="4" s="1"/>
  <c r="P819" i="4"/>
  <c r="Q819" i="4" s="1"/>
  <c r="R819" i="4" s="1"/>
  <c r="S819" i="4" s="1"/>
  <c r="T819" i="4" s="1"/>
  <c r="P820" i="4"/>
  <c r="Q820" i="4" s="1"/>
  <c r="R820" i="4" s="1"/>
  <c r="S820" i="4" s="1"/>
  <c r="T820" i="4" s="1"/>
  <c r="P821" i="4"/>
  <c r="Q821" i="4" s="1"/>
  <c r="R821" i="4" s="1"/>
  <c r="S821" i="4" s="1"/>
  <c r="T821" i="4" s="1"/>
  <c r="P822" i="4"/>
  <c r="Q822" i="4" s="1"/>
  <c r="R822" i="4" s="1"/>
  <c r="S822" i="4" s="1"/>
  <c r="T822" i="4" s="1"/>
  <c r="P823" i="4"/>
  <c r="Q823" i="4" s="1"/>
  <c r="R823" i="4" s="1"/>
  <c r="S823" i="4" s="1"/>
  <c r="T823" i="4" s="1"/>
  <c r="P824" i="4"/>
  <c r="Q824" i="4" s="1"/>
  <c r="R824" i="4" s="1"/>
  <c r="S824" i="4" s="1"/>
  <c r="T824" i="4" s="1"/>
  <c r="P825" i="4"/>
  <c r="Q825" i="4" s="1"/>
  <c r="R825" i="4" s="1"/>
  <c r="S825" i="4" s="1"/>
  <c r="T825" i="4" s="1"/>
  <c r="P826" i="4"/>
  <c r="Q826" i="4" s="1"/>
  <c r="R826" i="4" s="1"/>
  <c r="S826" i="4" s="1"/>
  <c r="T826" i="4" s="1"/>
  <c r="P827" i="4"/>
  <c r="Q827" i="4" s="1"/>
  <c r="R827" i="4" s="1"/>
  <c r="S827" i="4" s="1"/>
  <c r="T827" i="4" s="1"/>
  <c r="P828" i="4"/>
  <c r="Q828" i="4" s="1"/>
  <c r="R828" i="4" s="1"/>
  <c r="S828" i="4" s="1"/>
  <c r="T828" i="4" s="1"/>
  <c r="P829" i="4"/>
  <c r="Q829" i="4" s="1"/>
  <c r="R829" i="4" s="1"/>
  <c r="S829" i="4" s="1"/>
  <c r="T829" i="4" s="1"/>
  <c r="P830" i="4"/>
  <c r="Q830" i="4" s="1"/>
  <c r="R830" i="4" s="1"/>
  <c r="S830" i="4" s="1"/>
  <c r="T830" i="4" s="1"/>
  <c r="P831" i="4"/>
  <c r="Q831" i="4" s="1"/>
  <c r="R831" i="4" s="1"/>
  <c r="S831" i="4" s="1"/>
  <c r="T831" i="4" s="1"/>
  <c r="P832" i="4"/>
  <c r="Q832" i="4" s="1"/>
  <c r="R832" i="4" s="1"/>
  <c r="S832" i="4" s="1"/>
  <c r="T832" i="4" s="1"/>
  <c r="P833" i="4"/>
  <c r="Q833" i="4" s="1"/>
  <c r="R833" i="4" s="1"/>
  <c r="S833" i="4" s="1"/>
  <c r="T833" i="4" s="1"/>
  <c r="P834" i="4"/>
  <c r="Q834" i="4" s="1"/>
  <c r="R834" i="4" s="1"/>
  <c r="S834" i="4" s="1"/>
  <c r="T834" i="4" s="1"/>
  <c r="P835" i="4"/>
  <c r="Q835" i="4" s="1"/>
  <c r="R835" i="4" s="1"/>
  <c r="S835" i="4" s="1"/>
  <c r="T835" i="4" s="1"/>
  <c r="P836" i="4"/>
  <c r="Q836" i="4" s="1"/>
  <c r="R836" i="4" s="1"/>
  <c r="S836" i="4" s="1"/>
  <c r="T836" i="4" s="1"/>
  <c r="P837" i="4"/>
  <c r="Q837" i="4" s="1"/>
  <c r="R837" i="4" s="1"/>
  <c r="S837" i="4" s="1"/>
  <c r="T837" i="4" s="1"/>
  <c r="P838" i="4"/>
  <c r="Q838" i="4" s="1"/>
  <c r="R838" i="4" s="1"/>
  <c r="S838" i="4" s="1"/>
  <c r="T838" i="4" s="1"/>
  <c r="P839" i="4"/>
  <c r="Q839" i="4" s="1"/>
  <c r="R839" i="4" s="1"/>
  <c r="S839" i="4" s="1"/>
  <c r="T839" i="4" s="1"/>
  <c r="P840" i="4"/>
  <c r="Q840" i="4" s="1"/>
  <c r="R840" i="4" s="1"/>
  <c r="S840" i="4" s="1"/>
  <c r="T840" i="4" s="1"/>
  <c r="P841" i="4"/>
  <c r="Q841" i="4" s="1"/>
  <c r="R841" i="4" s="1"/>
  <c r="S841" i="4" s="1"/>
  <c r="T841" i="4" s="1"/>
  <c r="P842" i="4"/>
  <c r="Q842" i="4" s="1"/>
  <c r="R842" i="4" s="1"/>
  <c r="S842" i="4" s="1"/>
  <c r="T842" i="4" s="1"/>
  <c r="P843" i="4"/>
  <c r="Q843" i="4" s="1"/>
  <c r="R843" i="4" s="1"/>
  <c r="S843" i="4" s="1"/>
  <c r="T843" i="4" s="1"/>
  <c r="P844" i="4"/>
  <c r="Q844" i="4" s="1"/>
  <c r="R844" i="4" s="1"/>
  <c r="S844" i="4" s="1"/>
  <c r="T844" i="4" s="1"/>
  <c r="P845" i="4"/>
  <c r="Q845" i="4" s="1"/>
  <c r="R845" i="4" s="1"/>
  <c r="S845" i="4" s="1"/>
  <c r="T845" i="4" s="1"/>
  <c r="P846" i="4"/>
  <c r="Q846" i="4" s="1"/>
  <c r="R846" i="4" s="1"/>
  <c r="S846" i="4" s="1"/>
  <c r="T846" i="4" s="1"/>
  <c r="P847" i="4"/>
  <c r="Q847" i="4" s="1"/>
  <c r="R847" i="4" s="1"/>
  <c r="S847" i="4" s="1"/>
  <c r="T847" i="4" s="1"/>
  <c r="P848" i="4"/>
  <c r="Q848" i="4" s="1"/>
  <c r="R848" i="4" s="1"/>
  <c r="S848" i="4" s="1"/>
  <c r="T848" i="4" s="1"/>
  <c r="P849" i="4"/>
  <c r="Q849" i="4" s="1"/>
  <c r="R849" i="4" s="1"/>
  <c r="S849" i="4" s="1"/>
  <c r="T849" i="4" s="1"/>
  <c r="P850" i="4"/>
  <c r="Q850" i="4" s="1"/>
  <c r="R850" i="4" s="1"/>
  <c r="S850" i="4" s="1"/>
  <c r="T850" i="4" s="1"/>
  <c r="P851" i="4"/>
  <c r="Q851" i="4" s="1"/>
  <c r="R851" i="4" s="1"/>
  <c r="S851" i="4" s="1"/>
  <c r="T851" i="4" s="1"/>
  <c r="P852" i="4"/>
  <c r="Q852" i="4" s="1"/>
  <c r="R852" i="4" s="1"/>
  <c r="S852" i="4" s="1"/>
  <c r="T852" i="4" s="1"/>
  <c r="P853" i="4"/>
  <c r="Q853" i="4" s="1"/>
  <c r="R853" i="4" s="1"/>
  <c r="S853" i="4" s="1"/>
  <c r="T853" i="4" s="1"/>
  <c r="P854" i="4"/>
  <c r="Q854" i="4" s="1"/>
  <c r="R854" i="4" s="1"/>
  <c r="S854" i="4" s="1"/>
  <c r="T854" i="4" s="1"/>
  <c r="P855" i="4"/>
  <c r="Q855" i="4" s="1"/>
  <c r="R855" i="4" s="1"/>
  <c r="S855" i="4" s="1"/>
  <c r="T855" i="4" s="1"/>
  <c r="P880" i="4"/>
  <c r="Q880" i="4" s="1"/>
  <c r="R880" i="4" s="1"/>
  <c r="S880" i="4" s="1"/>
  <c r="T880" i="4" s="1"/>
  <c r="P881" i="4"/>
  <c r="Q881" i="4" s="1"/>
  <c r="R881" i="4" s="1"/>
  <c r="S881" i="4" s="1"/>
  <c r="T881" i="4" s="1"/>
  <c r="P882" i="4"/>
  <c r="Q882" i="4" s="1"/>
  <c r="R882" i="4" s="1"/>
  <c r="S882" i="4" s="1"/>
  <c r="T882" i="4" s="1"/>
  <c r="P883" i="4"/>
  <c r="Q883" i="4" s="1"/>
  <c r="R883" i="4" s="1"/>
  <c r="S883" i="4" s="1"/>
  <c r="T883" i="4" s="1"/>
  <c r="P950" i="4"/>
  <c r="Q950" i="4" s="1"/>
  <c r="R950" i="4" s="1"/>
  <c r="S950" i="4" s="1"/>
  <c r="T950" i="4" s="1"/>
  <c r="P951" i="4"/>
  <c r="Q951" i="4" s="1"/>
  <c r="R951" i="4" s="1"/>
  <c r="S951" i="4" s="1"/>
  <c r="T951" i="4" s="1"/>
  <c r="P952" i="4"/>
  <c r="Q952" i="4" s="1"/>
  <c r="R952" i="4" s="1"/>
  <c r="S952" i="4" s="1"/>
  <c r="T952" i="4" s="1"/>
  <c r="P953" i="4"/>
  <c r="Q953" i="4" s="1"/>
  <c r="R953" i="4" s="1"/>
  <c r="S953" i="4" s="1"/>
  <c r="T953" i="4" s="1"/>
  <c r="P954" i="4"/>
  <c r="Q954" i="4" s="1"/>
  <c r="R954" i="4" s="1"/>
  <c r="S954" i="4" s="1"/>
  <c r="T954" i="4" s="1"/>
  <c r="P955" i="4"/>
  <c r="Q955" i="4" s="1"/>
  <c r="R955" i="4" s="1"/>
  <c r="S955" i="4" s="1"/>
  <c r="T955" i="4" s="1"/>
  <c r="P956" i="4"/>
  <c r="Q956" i="4" s="1"/>
  <c r="R956" i="4" s="1"/>
  <c r="S956" i="4" s="1"/>
  <c r="T956" i="4" s="1"/>
  <c r="P957" i="4"/>
  <c r="Q957" i="4" s="1"/>
  <c r="R957" i="4" s="1"/>
  <c r="S957" i="4" s="1"/>
  <c r="T957" i="4" s="1"/>
  <c r="P958" i="4"/>
  <c r="Q958" i="4" s="1"/>
  <c r="R958" i="4" s="1"/>
  <c r="S958" i="4" s="1"/>
  <c r="T958" i="4" s="1"/>
  <c r="P959" i="4"/>
  <c r="Q959" i="4" s="1"/>
  <c r="R959" i="4" s="1"/>
  <c r="S959" i="4" s="1"/>
  <c r="T959" i="4" s="1"/>
  <c r="P960" i="4"/>
  <c r="Q960" i="4" s="1"/>
  <c r="R960" i="4" s="1"/>
  <c r="S960" i="4" s="1"/>
  <c r="T960" i="4" s="1"/>
  <c r="P961" i="4"/>
  <c r="Q961" i="4" s="1"/>
  <c r="R961" i="4" s="1"/>
  <c r="S961" i="4" s="1"/>
  <c r="T961" i="4" s="1"/>
  <c r="P962" i="4"/>
  <c r="Q962" i="4" s="1"/>
  <c r="R962" i="4" s="1"/>
  <c r="S962" i="4" s="1"/>
  <c r="T962" i="4" s="1"/>
  <c r="P963" i="4"/>
  <c r="Q963" i="4" s="1"/>
  <c r="R963" i="4" s="1"/>
  <c r="S963" i="4" s="1"/>
  <c r="T963" i="4" s="1"/>
  <c r="P964" i="4"/>
  <c r="Q964" i="4" s="1"/>
  <c r="R964" i="4" s="1"/>
  <c r="S964" i="4" s="1"/>
  <c r="T964" i="4" s="1"/>
  <c r="P965" i="4"/>
  <c r="Q965" i="4" s="1"/>
  <c r="R965" i="4" s="1"/>
  <c r="S965" i="4" s="1"/>
  <c r="T965" i="4" s="1"/>
  <c r="P966" i="4"/>
  <c r="Q966" i="4" s="1"/>
  <c r="R966" i="4" s="1"/>
  <c r="S966" i="4" s="1"/>
  <c r="T966" i="4" s="1"/>
  <c r="P967" i="4"/>
  <c r="Q967" i="4" s="1"/>
  <c r="R967" i="4" s="1"/>
  <c r="S967" i="4" s="1"/>
  <c r="T967" i="4" s="1"/>
  <c r="P968" i="4"/>
  <c r="Q968" i="4" s="1"/>
  <c r="R968" i="4" s="1"/>
  <c r="S968" i="4" s="1"/>
  <c r="T968" i="4" s="1"/>
  <c r="P969" i="4"/>
  <c r="Q969" i="4" s="1"/>
  <c r="R969" i="4" s="1"/>
  <c r="S969" i="4" s="1"/>
  <c r="T969" i="4" s="1"/>
  <c r="P970" i="4"/>
  <c r="Q970" i="4" s="1"/>
  <c r="R970" i="4" s="1"/>
  <c r="S970" i="4" s="1"/>
  <c r="T970" i="4" s="1"/>
  <c r="P971" i="4"/>
  <c r="Q971" i="4" s="1"/>
  <c r="R971" i="4" s="1"/>
  <c r="S971" i="4" s="1"/>
  <c r="T971" i="4" s="1"/>
  <c r="P972" i="4"/>
  <c r="Q972" i="4" s="1"/>
  <c r="R972" i="4" s="1"/>
  <c r="S972" i="4" s="1"/>
  <c r="T972" i="4" s="1"/>
  <c r="P973" i="4"/>
  <c r="Q973" i="4" s="1"/>
  <c r="R973" i="4" s="1"/>
  <c r="S973" i="4" s="1"/>
  <c r="T973" i="4" s="1"/>
  <c r="P974" i="4"/>
  <c r="Q974" i="4" s="1"/>
  <c r="R974" i="4" s="1"/>
  <c r="S974" i="4" s="1"/>
  <c r="T974" i="4" s="1"/>
  <c r="P975" i="4"/>
  <c r="Q975" i="4" s="1"/>
  <c r="R975" i="4" s="1"/>
  <c r="S975" i="4" s="1"/>
  <c r="T975" i="4" s="1"/>
  <c r="P976" i="4"/>
  <c r="Q976" i="4" s="1"/>
  <c r="R976" i="4" s="1"/>
  <c r="S976" i="4" s="1"/>
  <c r="T976" i="4" s="1"/>
  <c r="P977" i="4"/>
  <c r="Q977" i="4" s="1"/>
  <c r="R977" i="4" s="1"/>
  <c r="S977" i="4" s="1"/>
  <c r="T977" i="4" s="1"/>
  <c r="P978" i="4"/>
  <c r="Q978" i="4" s="1"/>
  <c r="R978" i="4" s="1"/>
  <c r="S978" i="4" s="1"/>
  <c r="T978" i="4" s="1"/>
  <c r="P979" i="4"/>
  <c r="Q979" i="4" s="1"/>
  <c r="R979" i="4" s="1"/>
  <c r="S979" i="4" s="1"/>
  <c r="T979" i="4" s="1"/>
  <c r="P980" i="4"/>
  <c r="Q980" i="4" s="1"/>
  <c r="R980" i="4" s="1"/>
  <c r="S980" i="4" s="1"/>
  <c r="T980" i="4" s="1"/>
  <c r="P981" i="4"/>
  <c r="Q981" i="4" s="1"/>
  <c r="R981" i="4" s="1"/>
  <c r="S981" i="4" s="1"/>
  <c r="T981" i="4" s="1"/>
  <c r="P982" i="4"/>
  <c r="Q982" i="4" s="1"/>
  <c r="R982" i="4" s="1"/>
  <c r="S982" i="4" s="1"/>
  <c r="T982" i="4" s="1"/>
  <c r="P983" i="4"/>
  <c r="Q983" i="4" s="1"/>
  <c r="R983" i="4" s="1"/>
  <c r="S983" i="4" s="1"/>
  <c r="T983" i="4" s="1"/>
  <c r="P984" i="4"/>
  <c r="Q984" i="4" s="1"/>
  <c r="R984" i="4" s="1"/>
  <c r="S984" i="4" s="1"/>
  <c r="T984" i="4" s="1"/>
  <c r="P985" i="4"/>
  <c r="Q985" i="4" s="1"/>
  <c r="R985" i="4" s="1"/>
  <c r="S985" i="4" s="1"/>
  <c r="T985" i="4" s="1"/>
  <c r="P986" i="4"/>
  <c r="Q986" i="4" s="1"/>
  <c r="R986" i="4" s="1"/>
  <c r="S986" i="4" s="1"/>
  <c r="T986" i="4" s="1"/>
  <c r="P987" i="4"/>
  <c r="Q987" i="4" s="1"/>
  <c r="R987" i="4" s="1"/>
  <c r="S987" i="4" s="1"/>
  <c r="T987" i="4" s="1"/>
  <c r="P988" i="4"/>
  <c r="Q988" i="4" s="1"/>
  <c r="R988" i="4" s="1"/>
  <c r="S988" i="4" s="1"/>
  <c r="T988" i="4" s="1"/>
  <c r="P989" i="4"/>
  <c r="Q989" i="4" s="1"/>
  <c r="R989" i="4" s="1"/>
  <c r="S989" i="4" s="1"/>
  <c r="T989" i="4" s="1"/>
  <c r="P990" i="4"/>
  <c r="Q990" i="4" s="1"/>
  <c r="R990" i="4" s="1"/>
  <c r="S990" i="4" s="1"/>
  <c r="T990" i="4" s="1"/>
  <c r="P991" i="4"/>
  <c r="Q991" i="4" s="1"/>
  <c r="R991" i="4" s="1"/>
  <c r="S991" i="4" s="1"/>
  <c r="T991" i="4" s="1"/>
  <c r="P992" i="4"/>
  <c r="Q992" i="4" s="1"/>
  <c r="R992" i="4" s="1"/>
  <c r="S992" i="4" s="1"/>
  <c r="T992" i="4" s="1"/>
  <c r="P993" i="4"/>
  <c r="Q993" i="4" s="1"/>
  <c r="R993" i="4" s="1"/>
  <c r="S993" i="4" s="1"/>
  <c r="T993" i="4" s="1"/>
  <c r="P994" i="4"/>
  <c r="Q994" i="4" s="1"/>
  <c r="R994" i="4" s="1"/>
  <c r="S994" i="4" s="1"/>
  <c r="T994" i="4" s="1"/>
  <c r="P995" i="4"/>
  <c r="Q995" i="4" s="1"/>
  <c r="R995" i="4" s="1"/>
  <c r="S995" i="4" s="1"/>
  <c r="T995" i="4" s="1"/>
  <c r="P996" i="4"/>
  <c r="Q996" i="4" s="1"/>
  <c r="R996" i="4" s="1"/>
  <c r="S996" i="4" s="1"/>
  <c r="T996" i="4" s="1"/>
  <c r="P997" i="4"/>
  <c r="Q997" i="4" s="1"/>
  <c r="R997" i="4" s="1"/>
  <c r="S997" i="4" s="1"/>
  <c r="T997" i="4" s="1"/>
  <c r="P998" i="4"/>
  <c r="Q998" i="4" s="1"/>
  <c r="R998" i="4" s="1"/>
  <c r="S998" i="4" s="1"/>
  <c r="T998" i="4" s="1"/>
  <c r="P999" i="4"/>
  <c r="Q999" i="4" s="1"/>
  <c r="R999" i="4" s="1"/>
  <c r="S999" i="4" s="1"/>
  <c r="T999" i="4" s="1"/>
  <c r="P1000" i="4"/>
  <c r="Q1000" i="4" s="1"/>
  <c r="R1000" i="4" s="1"/>
  <c r="S1000" i="4" s="1"/>
  <c r="T1000" i="4" s="1"/>
  <c r="P1001" i="4"/>
  <c r="Q1001" i="4" s="1"/>
  <c r="R1001" i="4" s="1"/>
  <c r="S1001" i="4" s="1"/>
  <c r="T1001" i="4" s="1"/>
  <c r="P1002" i="4"/>
  <c r="Q1002" i="4" s="1"/>
  <c r="R1002" i="4" s="1"/>
  <c r="S1002" i="4" s="1"/>
  <c r="T1002" i="4" s="1"/>
  <c r="P1003" i="4"/>
  <c r="Q1003" i="4" s="1"/>
  <c r="R1003" i="4" s="1"/>
  <c r="S1003" i="4" s="1"/>
  <c r="T1003" i="4" s="1"/>
  <c r="P1004" i="4"/>
  <c r="Q1004" i="4" s="1"/>
  <c r="R1004" i="4" s="1"/>
  <c r="S1004" i="4" s="1"/>
  <c r="T1004" i="4" s="1"/>
  <c r="P1005" i="4"/>
  <c r="Q1005" i="4" s="1"/>
  <c r="R1005" i="4" s="1"/>
  <c r="S1005" i="4" s="1"/>
  <c r="T1005" i="4" s="1"/>
  <c r="P1006" i="4"/>
  <c r="Q1006" i="4" s="1"/>
  <c r="R1006" i="4" s="1"/>
  <c r="S1006" i="4" s="1"/>
  <c r="T1006" i="4" s="1"/>
  <c r="P1007" i="4"/>
  <c r="Q1007" i="4" s="1"/>
  <c r="R1007" i="4" s="1"/>
  <c r="S1007" i="4" s="1"/>
  <c r="T1007" i="4" s="1"/>
  <c r="P1008" i="4"/>
  <c r="Q1008" i="4" s="1"/>
  <c r="R1008" i="4" s="1"/>
  <c r="S1008" i="4" s="1"/>
  <c r="T1008" i="4" s="1"/>
  <c r="P1009" i="4"/>
  <c r="Q1009" i="4" s="1"/>
  <c r="R1009" i="4" s="1"/>
  <c r="S1009" i="4" s="1"/>
  <c r="T1009" i="4" s="1"/>
  <c r="P1010" i="4"/>
  <c r="Q1010" i="4" s="1"/>
  <c r="R1010" i="4" s="1"/>
  <c r="S1010" i="4" s="1"/>
  <c r="T1010" i="4" s="1"/>
  <c r="P1011" i="4"/>
  <c r="Q1011" i="4" s="1"/>
  <c r="R1011" i="4" s="1"/>
  <c r="S1011" i="4" s="1"/>
  <c r="T1011" i="4" s="1"/>
  <c r="P1012" i="4"/>
  <c r="Q1012" i="4" s="1"/>
  <c r="R1012" i="4" s="1"/>
  <c r="S1012" i="4" s="1"/>
  <c r="T1012" i="4" s="1"/>
  <c r="P1013" i="4"/>
  <c r="Q1013" i="4" s="1"/>
  <c r="R1013" i="4" s="1"/>
  <c r="S1013" i="4" s="1"/>
  <c r="T1013" i="4" s="1"/>
  <c r="P1014" i="4"/>
  <c r="Q1014" i="4" s="1"/>
  <c r="R1014" i="4" s="1"/>
  <c r="S1014" i="4" s="1"/>
  <c r="T1014" i="4" s="1"/>
  <c r="P1015" i="4"/>
  <c r="Q1015" i="4" s="1"/>
  <c r="R1015" i="4" s="1"/>
  <c r="S1015" i="4" s="1"/>
  <c r="T1015" i="4" s="1"/>
  <c r="P1016" i="4"/>
  <c r="Q1016" i="4" s="1"/>
  <c r="R1016" i="4" s="1"/>
  <c r="S1016" i="4" s="1"/>
  <c r="T1016" i="4" s="1"/>
  <c r="P1017" i="4"/>
  <c r="Q1017" i="4" s="1"/>
  <c r="R1017" i="4" s="1"/>
  <c r="S1017" i="4" s="1"/>
  <c r="T1017" i="4" s="1"/>
  <c r="P1018" i="4"/>
  <c r="Q1018" i="4" s="1"/>
  <c r="R1018" i="4" s="1"/>
  <c r="S1018" i="4" s="1"/>
  <c r="T1018" i="4" s="1"/>
  <c r="P1019" i="4"/>
  <c r="Q1019" i="4" s="1"/>
  <c r="R1019" i="4" s="1"/>
  <c r="S1019" i="4" s="1"/>
  <c r="T1019" i="4" s="1"/>
  <c r="P1020" i="4"/>
  <c r="Q1020" i="4" s="1"/>
  <c r="R1020" i="4" s="1"/>
  <c r="S1020" i="4" s="1"/>
  <c r="T1020" i="4" s="1"/>
  <c r="P1021" i="4"/>
  <c r="Q1021" i="4" s="1"/>
  <c r="R1021" i="4" s="1"/>
  <c r="S1021" i="4" s="1"/>
  <c r="T1021" i="4" s="1"/>
  <c r="P1022" i="4"/>
  <c r="Q1022" i="4" s="1"/>
  <c r="R1022" i="4" s="1"/>
  <c r="S1022" i="4" s="1"/>
  <c r="T1022" i="4" s="1"/>
  <c r="P1023" i="4"/>
  <c r="Q1023" i="4" s="1"/>
  <c r="R1023" i="4" s="1"/>
  <c r="S1023" i="4" s="1"/>
  <c r="T1023" i="4" s="1"/>
  <c r="P1024" i="4"/>
  <c r="Q1024" i="4" s="1"/>
  <c r="R1024" i="4" s="1"/>
  <c r="S1024" i="4" s="1"/>
  <c r="T1024" i="4" s="1"/>
  <c r="P1025" i="4"/>
  <c r="Q1025" i="4" s="1"/>
  <c r="R1025" i="4" s="1"/>
  <c r="S1025" i="4" s="1"/>
  <c r="T1025" i="4" s="1"/>
  <c r="P1026" i="4"/>
  <c r="Q1026" i="4" s="1"/>
  <c r="R1026" i="4" s="1"/>
  <c r="S1026" i="4" s="1"/>
  <c r="T1026" i="4" s="1"/>
  <c r="P1027" i="4"/>
  <c r="Q1027" i="4" s="1"/>
  <c r="R1027" i="4" s="1"/>
  <c r="S1027" i="4" s="1"/>
  <c r="T1027" i="4" s="1"/>
  <c r="P1028" i="4"/>
  <c r="Q1028" i="4" s="1"/>
  <c r="R1028" i="4" s="1"/>
  <c r="S1028" i="4" s="1"/>
  <c r="T1028" i="4" s="1"/>
  <c r="P1029" i="4"/>
  <c r="Q1029" i="4" s="1"/>
  <c r="R1029" i="4" s="1"/>
  <c r="S1029" i="4" s="1"/>
  <c r="T1029" i="4" s="1"/>
  <c r="P1030" i="4"/>
  <c r="Q1030" i="4" s="1"/>
  <c r="R1030" i="4" s="1"/>
  <c r="S1030" i="4" s="1"/>
  <c r="T1030" i="4" s="1"/>
  <c r="P1031" i="4"/>
  <c r="Q1031" i="4" s="1"/>
  <c r="R1031" i="4" s="1"/>
  <c r="S1031" i="4" s="1"/>
  <c r="T1031" i="4" s="1"/>
  <c r="P1032" i="4"/>
  <c r="Q1032" i="4" s="1"/>
  <c r="R1032" i="4" s="1"/>
  <c r="S1032" i="4" s="1"/>
  <c r="T1032" i="4" s="1"/>
  <c r="P1033" i="4"/>
  <c r="Q1033" i="4" s="1"/>
  <c r="R1033" i="4" s="1"/>
  <c r="S1033" i="4" s="1"/>
  <c r="T1033" i="4" s="1"/>
  <c r="P1034" i="4"/>
  <c r="Q1034" i="4" s="1"/>
  <c r="R1034" i="4" s="1"/>
  <c r="S1034" i="4" s="1"/>
  <c r="T1034" i="4" s="1"/>
  <c r="P1035" i="4"/>
  <c r="Q1035" i="4" s="1"/>
  <c r="R1035" i="4" s="1"/>
  <c r="S1035" i="4" s="1"/>
  <c r="T1035" i="4" s="1"/>
  <c r="P1036" i="4"/>
  <c r="Q1036" i="4" s="1"/>
  <c r="R1036" i="4" s="1"/>
  <c r="S1036" i="4" s="1"/>
  <c r="T1036" i="4" s="1"/>
  <c r="P1037" i="4"/>
  <c r="Q1037" i="4" s="1"/>
  <c r="R1037" i="4" s="1"/>
  <c r="S1037" i="4" s="1"/>
  <c r="T1037" i="4" s="1"/>
  <c r="P1038" i="4"/>
  <c r="Q1038" i="4" s="1"/>
  <c r="R1038" i="4" s="1"/>
  <c r="S1038" i="4" s="1"/>
  <c r="T1038" i="4" s="1"/>
  <c r="P1039" i="4"/>
  <c r="Q1039" i="4" s="1"/>
  <c r="R1039" i="4" s="1"/>
  <c r="S1039" i="4" s="1"/>
  <c r="T1039" i="4" s="1"/>
  <c r="P1040" i="4"/>
  <c r="Q1040" i="4" s="1"/>
  <c r="R1040" i="4" s="1"/>
  <c r="S1040" i="4" s="1"/>
  <c r="T1040" i="4" s="1"/>
  <c r="P1041" i="4"/>
  <c r="Q1041" i="4" s="1"/>
  <c r="R1041" i="4" s="1"/>
  <c r="S1041" i="4" s="1"/>
  <c r="T1041" i="4" s="1"/>
  <c r="P1042" i="4"/>
  <c r="Q1042" i="4" s="1"/>
  <c r="R1042" i="4" s="1"/>
  <c r="S1042" i="4" s="1"/>
  <c r="T1042" i="4" s="1"/>
  <c r="P1043" i="4"/>
  <c r="Q1043" i="4" s="1"/>
  <c r="R1043" i="4" s="1"/>
  <c r="S1043" i="4" s="1"/>
  <c r="T1043" i="4" s="1"/>
  <c r="P1044" i="4"/>
  <c r="Q1044" i="4" s="1"/>
  <c r="R1044" i="4" s="1"/>
  <c r="S1044" i="4" s="1"/>
  <c r="T1044" i="4" s="1"/>
  <c r="P1045" i="4"/>
  <c r="Q1045" i="4" s="1"/>
  <c r="R1045" i="4" s="1"/>
  <c r="S1045" i="4" s="1"/>
  <c r="T1045" i="4" s="1"/>
  <c r="P1046" i="4"/>
  <c r="Q1046" i="4" s="1"/>
  <c r="R1046" i="4" s="1"/>
  <c r="S1046" i="4" s="1"/>
  <c r="T1046" i="4" s="1"/>
  <c r="P1047" i="4"/>
  <c r="Q1047" i="4" s="1"/>
  <c r="R1047" i="4" s="1"/>
  <c r="S1047" i="4" s="1"/>
  <c r="T1047" i="4" s="1"/>
  <c r="P1048" i="4"/>
  <c r="Q1048" i="4" s="1"/>
  <c r="R1048" i="4" s="1"/>
  <c r="S1048" i="4" s="1"/>
  <c r="T1048" i="4" s="1"/>
  <c r="P1049" i="4"/>
  <c r="Q1049" i="4" s="1"/>
  <c r="R1049" i="4" s="1"/>
  <c r="S1049" i="4" s="1"/>
  <c r="T1049" i="4" s="1"/>
  <c r="P1050" i="4"/>
  <c r="Q1050" i="4" s="1"/>
  <c r="R1050" i="4" s="1"/>
  <c r="S1050" i="4" s="1"/>
  <c r="T1050" i="4" s="1"/>
  <c r="P1051" i="4"/>
  <c r="Q1051" i="4" s="1"/>
  <c r="R1051" i="4" s="1"/>
  <c r="S1051" i="4" s="1"/>
  <c r="T1051" i="4" s="1"/>
  <c r="P1052" i="4"/>
  <c r="Q1052" i="4" s="1"/>
  <c r="R1052" i="4" s="1"/>
  <c r="S1052" i="4" s="1"/>
  <c r="T1052" i="4" s="1"/>
  <c r="P1053" i="4"/>
  <c r="Q1053" i="4" s="1"/>
  <c r="R1053" i="4" s="1"/>
  <c r="S1053" i="4" s="1"/>
  <c r="T1053" i="4" s="1"/>
  <c r="P1054" i="4"/>
  <c r="Q1054" i="4" s="1"/>
  <c r="R1054" i="4" s="1"/>
  <c r="S1054" i="4" s="1"/>
  <c r="T1054" i="4" s="1"/>
  <c r="P1055" i="4"/>
  <c r="Q1055" i="4" s="1"/>
  <c r="R1055" i="4" s="1"/>
  <c r="S1055" i="4" s="1"/>
  <c r="T1055" i="4" s="1"/>
  <c r="P1056" i="4"/>
  <c r="Q1056" i="4" s="1"/>
  <c r="R1056" i="4" s="1"/>
  <c r="S1056" i="4" s="1"/>
  <c r="T1056" i="4" s="1"/>
  <c r="P1057" i="4"/>
  <c r="Q1057" i="4" s="1"/>
  <c r="R1057" i="4" s="1"/>
  <c r="S1057" i="4" s="1"/>
  <c r="T1057" i="4" s="1"/>
  <c r="P1058" i="4"/>
  <c r="Q1058" i="4" s="1"/>
  <c r="R1058" i="4" s="1"/>
  <c r="S1058" i="4" s="1"/>
  <c r="T1058" i="4" s="1"/>
  <c r="P1059" i="4"/>
  <c r="Q1059" i="4" s="1"/>
  <c r="R1059" i="4" s="1"/>
  <c r="S1059" i="4" s="1"/>
  <c r="T1059" i="4" s="1"/>
  <c r="P1060" i="4"/>
  <c r="Q1060" i="4" s="1"/>
  <c r="R1060" i="4" s="1"/>
  <c r="S1060" i="4" s="1"/>
  <c r="T1060" i="4" s="1"/>
  <c r="P1061" i="4"/>
  <c r="Q1061" i="4" s="1"/>
  <c r="R1061" i="4" s="1"/>
  <c r="S1061" i="4" s="1"/>
  <c r="T1061" i="4" s="1"/>
  <c r="P1062" i="4"/>
  <c r="Q1062" i="4" s="1"/>
  <c r="R1062" i="4" s="1"/>
  <c r="S1062" i="4" s="1"/>
  <c r="T1062" i="4" s="1"/>
  <c r="P1063" i="4"/>
  <c r="Q1063" i="4" s="1"/>
  <c r="R1063" i="4" s="1"/>
  <c r="S1063" i="4" s="1"/>
  <c r="T1063" i="4" s="1"/>
  <c r="P1064" i="4"/>
  <c r="Q1064" i="4" s="1"/>
  <c r="R1064" i="4" s="1"/>
  <c r="S1064" i="4" s="1"/>
  <c r="T1064" i="4" s="1"/>
  <c r="P1065" i="4"/>
  <c r="Q1065" i="4" s="1"/>
  <c r="R1065" i="4" s="1"/>
  <c r="S1065" i="4" s="1"/>
  <c r="T1065" i="4" s="1"/>
  <c r="P1066" i="4"/>
  <c r="Q1066" i="4" s="1"/>
  <c r="R1066" i="4" s="1"/>
  <c r="S1066" i="4" s="1"/>
  <c r="T1066" i="4" s="1"/>
  <c r="P1067" i="4"/>
  <c r="Q1067" i="4" s="1"/>
  <c r="R1067" i="4" s="1"/>
  <c r="S1067" i="4" s="1"/>
  <c r="T1067" i="4" s="1"/>
  <c r="P1068" i="4"/>
  <c r="Q1068" i="4" s="1"/>
  <c r="R1068" i="4" s="1"/>
  <c r="S1068" i="4" s="1"/>
  <c r="T1068" i="4" s="1"/>
  <c r="P1069" i="4"/>
  <c r="Q1069" i="4" s="1"/>
  <c r="R1069" i="4" s="1"/>
  <c r="S1069" i="4" s="1"/>
  <c r="T1069" i="4" s="1"/>
  <c r="P1070" i="4"/>
  <c r="Q1070" i="4" s="1"/>
  <c r="R1070" i="4" s="1"/>
  <c r="S1070" i="4" s="1"/>
  <c r="T1070" i="4" s="1"/>
  <c r="P1071" i="4"/>
  <c r="Q1071" i="4" s="1"/>
  <c r="R1071" i="4" s="1"/>
  <c r="S1071" i="4" s="1"/>
  <c r="T1071" i="4" s="1"/>
  <c r="P1072" i="4"/>
  <c r="Q1072" i="4" s="1"/>
  <c r="R1072" i="4" s="1"/>
  <c r="S1072" i="4" s="1"/>
  <c r="T1072" i="4" s="1"/>
  <c r="P1073" i="4"/>
  <c r="Q1073" i="4" s="1"/>
  <c r="R1073" i="4" s="1"/>
  <c r="S1073" i="4" s="1"/>
  <c r="T1073" i="4" s="1"/>
  <c r="P1074" i="4"/>
  <c r="Q1074" i="4" s="1"/>
  <c r="R1074" i="4" s="1"/>
  <c r="S1074" i="4" s="1"/>
  <c r="T1074" i="4" s="1"/>
  <c r="P1075" i="4"/>
  <c r="Q1075" i="4" s="1"/>
  <c r="R1075" i="4" s="1"/>
  <c r="S1075" i="4" s="1"/>
  <c r="T1075" i="4" s="1"/>
  <c r="P1076" i="4"/>
  <c r="Q1076" i="4" s="1"/>
  <c r="R1076" i="4" s="1"/>
  <c r="S1076" i="4" s="1"/>
  <c r="T1076" i="4" s="1"/>
  <c r="P1077" i="4"/>
  <c r="Q1077" i="4" s="1"/>
  <c r="R1077" i="4" s="1"/>
  <c r="S1077" i="4" s="1"/>
  <c r="T1077" i="4" s="1"/>
  <c r="P1078" i="4"/>
  <c r="Q1078" i="4" s="1"/>
  <c r="R1078" i="4" s="1"/>
  <c r="S1078" i="4" s="1"/>
  <c r="T1078" i="4" s="1"/>
  <c r="P1079" i="4"/>
  <c r="Q1079" i="4" s="1"/>
  <c r="R1079" i="4" s="1"/>
  <c r="S1079" i="4" s="1"/>
  <c r="T1079" i="4" s="1"/>
  <c r="P1080" i="4"/>
  <c r="Q1080" i="4" s="1"/>
  <c r="R1080" i="4" s="1"/>
  <c r="S1080" i="4" s="1"/>
  <c r="T1080" i="4" s="1"/>
  <c r="P1081" i="4"/>
  <c r="Q1081" i="4" s="1"/>
  <c r="R1081" i="4" s="1"/>
  <c r="S1081" i="4" s="1"/>
  <c r="T1081" i="4" s="1"/>
  <c r="P1082" i="4"/>
  <c r="Q1082" i="4" s="1"/>
  <c r="R1082" i="4" s="1"/>
  <c r="S1082" i="4" s="1"/>
  <c r="T1082" i="4" s="1"/>
  <c r="P1083" i="4"/>
  <c r="Q1083" i="4" s="1"/>
  <c r="R1083" i="4" s="1"/>
  <c r="S1083" i="4" s="1"/>
  <c r="T1083" i="4" s="1"/>
  <c r="P1084" i="4"/>
  <c r="Q1084" i="4" s="1"/>
  <c r="R1084" i="4" s="1"/>
  <c r="S1084" i="4" s="1"/>
  <c r="T1084" i="4" s="1"/>
  <c r="P1085" i="4"/>
  <c r="Q1085" i="4" s="1"/>
  <c r="R1085" i="4" s="1"/>
  <c r="S1085" i="4" s="1"/>
  <c r="T1085" i="4" s="1"/>
  <c r="P1086" i="4"/>
  <c r="Q1086" i="4" s="1"/>
  <c r="R1086" i="4" s="1"/>
  <c r="S1086" i="4" s="1"/>
  <c r="T1086" i="4" s="1"/>
  <c r="P1087" i="4"/>
  <c r="Q1087" i="4" s="1"/>
  <c r="R1087" i="4" s="1"/>
  <c r="S1087" i="4" s="1"/>
  <c r="T1087" i="4" s="1"/>
  <c r="P1088" i="4"/>
  <c r="Q1088" i="4" s="1"/>
  <c r="R1088" i="4" s="1"/>
  <c r="S1088" i="4" s="1"/>
  <c r="T1088" i="4" s="1"/>
  <c r="P1089" i="4"/>
  <c r="Q1089" i="4" s="1"/>
  <c r="R1089" i="4" s="1"/>
  <c r="S1089" i="4" s="1"/>
  <c r="T1089" i="4" s="1"/>
  <c r="P1090" i="4"/>
  <c r="Q1090" i="4" s="1"/>
  <c r="R1090" i="4" s="1"/>
  <c r="S1090" i="4" s="1"/>
  <c r="T1090" i="4" s="1"/>
  <c r="P1091" i="4"/>
  <c r="Q1091" i="4" s="1"/>
  <c r="R1091" i="4" s="1"/>
  <c r="S1091" i="4" s="1"/>
  <c r="T1091" i="4" s="1"/>
  <c r="P1092" i="4"/>
  <c r="Q1092" i="4" s="1"/>
  <c r="R1092" i="4" s="1"/>
  <c r="S1092" i="4" s="1"/>
  <c r="T1092" i="4" s="1"/>
  <c r="P1093" i="4"/>
  <c r="Q1093" i="4" s="1"/>
  <c r="R1093" i="4" s="1"/>
  <c r="S1093" i="4" s="1"/>
  <c r="T1093" i="4" s="1"/>
  <c r="P1094" i="4"/>
  <c r="Q1094" i="4" s="1"/>
  <c r="R1094" i="4" s="1"/>
  <c r="S1094" i="4" s="1"/>
  <c r="T1094" i="4" s="1"/>
  <c r="P1095" i="4"/>
  <c r="Q1095" i="4" s="1"/>
  <c r="R1095" i="4" s="1"/>
  <c r="S1095" i="4" s="1"/>
  <c r="T1095" i="4" s="1"/>
  <c r="P1096" i="4"/>
  <c r="Q1096" i="4" s="1"/>
  <c r="R1096" i="4" s="1"/>
  <c r="S1096" i="4" s="1"/>
  <c r="T1096" i="4" s="1"/>
  <c r="P1097" i="4"/>
  <c r="Q1097" i="4" s="1"/>
  <c r="R1097" i="4" s="1"/>
  <c r="S1097" i="4" s="1"/>
  <c r="T1097" i="4" s="1"/>
  <c r="P1098" i="4"/>
  <c r="Q1098" i="4" s="1"/>
  <c r="R1098" i="4" s="1"/>
  <c r="S1098" i="4" s="1"/>
  <c r="T1098" i="4" s="1"/>
  <c r="P1099" i="4"/>
  <c r="Q1099" i="4" s="1"/>
  <c r="R1099" i="4" s="1"/>
  <c r="S1099" i="4" s="1"/>
  <c r="T1099" i="4" s="1"/>
  <c r="P1100" i="4"/>
  <c r="Q1100" i="4" s="1"/>
  <c r="R1100" i="4" s="1"/>
  <c r="S1100" i="4" s="1"/>
  <c r="T1100" i="4" s="1"/>
  <c r="P1101" i="4"/>
  <c r="Q1101" i="4" s="1"/>
  <c r="R1101" i="4" s="1"/>
  <c r="S1101" i="4" s="1"/>
  <c r="T1101" i="4" s="1"/>
  <c r="P1102" i="4"/>
  <c r="Q1102" i="4" s="1"/>
  <c r="R1102" i="4" s="1"/>
  <c r="S1102" i="4" s="1"/>
  <c r="T1102" i="4" s="1"/>
  <c r="P1103" i="4"/>
  <c r="Q1103" i="4" s="1"/>
  <c r="R1103" i="4" s="1"/>
  <c r="S1103" i="4" s="1"/>
  <c r="T1103" i="4" s="1"/>
  <c r="P1104" i="4"/>
  <c r="Q1104" i="4" s="1"/>
  <c r="R1104" i="4" s="1"/>
  <c r="S1104" i="4" s="1"/>
  <c r="T1104" i="4" s="1"/>
  <c r="P1105" i="4"/>
  <c r="Q1105" i="4" s="1"/>
  <c r="R1105" i="4" s="1"/>
  <c r="S1105" i="4" s="1"/>
  <c r="T1105" i="4" s="1"/>
  <c r="P1106" i="4"/>
  <c r="Q1106" i="4" s="1"/>
  <c r="R1106" i="4" s="1"/>
  <c r="S1106" i="4" s="1"/>
  <c r="T1106" i="4" s="1"/>
  <c r="P1107" i="4"/>
  <c r="Q1107" i="4" s="1"/>
  <c r="R1107" i="4" s="1"/>
  <c r="S1107" i="4" s="1"/>
  <c r="T1107" i="4" s="1"/>
  <c r="P1108" i="4"/>
  <c r="Q1108" i="4" s="1"/>
  <c r="R1108" i="4" s="1"/>
  <c r="S1108" i="4" s="1"/>
  <c r="T1108" i="4" s="1"/>
  <c r="P1109" i="4"/>
  <c r="Q1109" i="4" s="1"/>
  <c r="R1109" i="4" s="1"/>
  <c r="S1109" i="4" s="1"/>
  <c r="T1109" i="4" s="1"/>
  <c r="P1110" i="4"/>
  <c r="Q1110" i="4" s="1"/>
  <c r="R1110" i="4" s="1"/>
  <c r="S1110" i="4" s="1"/>
  <c r="T1110" i="4" s="1"/>
  <c r="P1111" i="4"/>
  <c r="Q1111" i="4" s="1"/>
  <c r="R1111" i="4" s="1"/>
  <c r="S1111" i="4" s="1"/>
  <c r="T1111" i="4" s="1"/>
  <c r="P1112" i="4"/>
  <c r="Q1112" i="4" s="1"/>
  <c r="R1112" i="4" s="1"/>
  <c r="S1112" i="4" s="1"/>
  <c r="T1112" i="4" s="1"/>
  <c r="P1113" i="4"/>
  <c r="Q1113" i="4" s="1"/>
  <c r="R1113" i="4" s="1"/>
  <c r="S1113" i="4" s="1"/>
  <c r="T1113" i="4" s="1"/>
  <c r="P1114" i="4"/>
  <c r="Q1114" i="4" s="1"/>
  <c r="R1114" i="4" s="1"/>
  <c r="S1114" i="4" s="1"/>
  <c r="T1114" i="4" s="1"/>
  <c r="P1115" i="4"/>
  <c r="Q1115" i="4" s="1"/>
  <c r="R1115" i="4" s="1"/>
  <c r="S1115" i="4" s="1"/>
  <c r="T1115" i="4" s="1"/>
  <c r="P1116" i="4"/>
  <c r="Q1116" i="4" s="1"/>
  <c r="R1116" i="4" s="1"/>
  <c r="S1116" i="4" s="1"/>
  <c r="T1116" i="4" s="1"/>
  <c r="P1117" i="4"/>
  <c r="Q1117" i="4" s="1"/>
  <c r="R1117" i="4" s="1"/>
  <c r="S1117" i="4" s="1"/>
  <c r="T1117" i="4" s="1"/>
  <c r="P1118" i="4"/>
  <c r="Q1118" i="4" s="1"/>
  <c r="R1118" i="4" s="1"/>
  <c r="S1118" i="4" s="1"/>
  <c r="T1118" i="4" s="1"/>
  <c r="P1119" i="4"/>
  <c r="Q1119" i="4" s="1"/>
  <c r="R1119" i="4" s="1"/>
  <c r="S1119" i="4" s="1"/>
  <c r="T1119" i="4" s="1"/>
  <c r="P1120" i="4"/>
  <c r="Q1120" i="4" s="1"/>
  <c r="R1120" i="4" s="1"/>
  <c r="S1120" i="4" s="1"/>
  <c r="T1120" i="4" s="1"/>
  <c r="P1121" i="4"/>
  <c r="Q1121" i="4" s="1"/>
  <c r="R1121" i="4" s="1"/>
  <c r="S1121" i="4" s="1"/>
  <c r="T1121" i="4" s="1"/>
  <c r="P1122" i="4"/>
  <c r="Q1122" i="4" s="1"/>
  <c r="R1122" i="4" s="1"/>
  <c r="S1122" i="4" s="1"/>
  <c r="T1122" i="4" s="1"/>
  <c r="P1123" i="4"/>
  <c r="Q1123" i="4" s="1"/>
  <c r="R1123" i="4" s="1"/>
  <c r="S1123" i="4" s="1"/>
  <c r="T1123" i="4" s="1"/>
  <c r="P1124" i="4"/>
  <c r="Q1124" i="4" s="1"/>
  <c r="R1124" i="4" s="1"/>
  <c r="S1124" i="4" s="1"/>
  <c r="T1124" i="4" s="1"/>
  <c r="P1125" i="4"/>
  <c r="Q1125" i="4" s="1"/>
  <c r="R1125" i="4" s="1"/>
  <c r="S1125" i="4" s="1"/>
  <c r="T1125" i="4" s="1"/>
  <c r="P1126" i="4"/>
  <c r="Q1126" i="4" s="1"/>
  <c r="R1126" i="4" s="1"/>
  <c r="S1126" i="4" s="1"/>
  <c r="T1126" i="4" s="1"/>
  <c r="P1127" i="4"/>
  <c r="Q1127" i="4" s="1"/>
  <c r="R1127" i="4" s="1"/>
  <c r="S1127" i="4" s="1"/>
  <c r="T1127" i="4" s="1"/>
  <c r="P1128" i="4"/>
  <c r="Q1128" i="4" s="1"/>
  <c r="R1128" i="4" s="1"/>
  <c r="S1128" i="4" s="1"/>
  <c r="T1128" i="4" s="1"/>
  <c r="P1129" i="4"/>
  <c r="Q1129" i="4" s="1"/>
  <c r="R1129" i="4" s="1"/>
  <c r="S1129" i="4" s="1"/>
  <c r="T1129" i="4" s="1"/>
  <c r="P1130" i="4"/>
  <c r="Q1130" i="4" s="1"/>
  <c r="R1130" i="4" s="1"/>
  <c r="S1130" i="4" s="1"/>
  <c r="T1130" i="4" s="1"/>
  <c r="P1131" i="4"/>
  <c r="Q1131" i="4" s="1"/>
  <c r="R1131" i="4" s="1"/>
  <c r="S1131" i="4" s="1"/>
  <c r="T1131" i="4" s="1"/>
  <c r="P1132" i="4"/>
  <c r="Q1132" i="4" s="1"/>
  <c r="R1132" i="4" s="1"/>
  <c r="S1132" i="4" s="1"/>
  <c r="T1132" i="4" s="1"/>
  <c r="P1133" i="4"/>
  <c r="Q1133" i="4" s="1"/>
  <c r="R1133" i="4" s="1"/>
  <c r="S1133" i="4" s="1"/>
  <c r="T1133" i="4" s="1"/>
  <c r="P1134" i="4"/>
  <c r="Q1134" i="4" s="1"/>
  <c r="R1134" i="4" s="1"/>
  <c r="S1134" i="4" s="1"/>
  <c r="T1134" i="4" s="1"/>
  <c r="P1135" i="4"/>
  <c r="Q1135" i="4" s="1"/>
  <c r="R1135" i="4" s="1"/>
  <c r="S1135" i="4" s="1"/>
  <c r="T1135" i="4" s="1"/>
  <c r="P1136" i="4"/>
  <c r="Q1136" i="4" s="1"/>
  <c r="R1136" i="4" s="1"/>
  <c r="S1136" i="4" s="1"/>
  <c r="T1136" i="4" s="1"/>
  <c r="P1137" i="4"/>
  <c r="Q1137" i="4" s="1"/>
  <c r="R1137" i="4" s="1"/>
  <c r="S1137" i="4" s="1"/>
  <c r="T1137" i="4" s="1"/>
  <c r="P1138" i="4"/>
  <c r="Q1138" i="4" s="1"/>
  <c r="R1138" i="4" s="1"/>
  <c r="S1138" i="4" s="1"/>
  <c r="T1138" i="4" s="1"/>
  <c r="P1139" i="4"/>
  <c r="Q1139" i="4" s="1"/>
  <c r="R1139" i="4" s="1"/>
  <c r="S1139" i="4" s="1"/>
  <c r="T1139" i="4" s="1"/>
  <c r="P1140" i="4"/>
  <c r="Q1140" i="4" s="1"/>
  <c r="R1140" i="4" s="1"/>
  <c r="S1140" i="4" s="1"/>
  <c r="T1140" i="4" s="1"/>
  <c r="P1141" i="4"/>
  <c r="Q1141" i="4" s="1"/>
  <c r="R1141" i="4" s="1"/>
  <c r="S1141" i="4" s="1"/>
  <c r="T1141" i="4" s="1"/>
  <c r="P1142" i="4"/>
  <c r="Q1142" i="4" s="1"/>
  <c r="R1142" i="4" s="1"/>
  <c r="S1142" i="4" s="1"/>
  <c r="T1142" i="4" s="1"/>
  <c r="P1143" i="4"/>
  <c r="Q1143" i="4" s="1"/>
  <c r="R1143" i="4" s="1"/>
  <c r="S1143" i="4" s="1"/>
  <c r="T1143" i="4" s="1"/>
  <c r="P1144" i="4"/>
  <c r="Q1144" i="4" s="1"/>
  <c r="R1144" i="4" s="1"/>
  <c r="S1144" i="4" s="1"/>
  <c r="T1144" i="4" s="1"/>
  <c r="P1145" i="4"/>
  <c r="Q1145" i="4" s="1"/>
  <c r="R1145" i="4" s="1"/>
  <c r="S1145" i="4" s="1"/>
  <c r="T1145" i="4" s="1"/>
  <c r="P1146" i="4"/>
  <c r="Q1146" i="4" s="1"/>
  <c r="R1146" i="4" s="1"/>
  <c r="S1146" i="4" s="1"/>
  <c r="T1146" i="4" s="1"/>
  <c r="P1147" i="4"/>
  <c r="Q1147" i="4" s="1"/>
  <c r="R1147" i="4" s="1"/>
  <c r="S1147" i="4" s="1"/>
  <c r="T1147" i="4" s="1"/>
  <c r="P1148" i="4"/>
  <c r="Q1148" i="4" s="1"/>
  <c r="R1148" i="4" s="1"/>
  <c r="S1148" i="4" s="1"/>
  <c r="T1148" i="4" s="1"/>
  <c r="P1149" i="4"/>
  <c r="Q1149" i="4" s="1"/>
  <c r="R1149" i="4" s="1"/>
  <c r="S1149" i="4" s="1"/>
  <c r="T1149" i="4" s="1"/>
  <c r="P1150" i="4"/>
  <c r="Q1150" i="4" s="1"/>
  <c r="R1150" i="4" s="1"/>
  <c r="S1150" i="4" s="1"/>
  <c r="T1150" i="4" s="1"/>
  <c r="P1151" i="4"/>
  <c r="Q1151" i="4" s="1"/>
  <c r="R1151" i="4" s="1"/>
  <c r="S1151" i="4" s="1"/>
  <c r="T1151" i="4" s="1"/>
  <c r="P1152" i="4"/>
  <c r="Q1152" i="4" s="1"/>
  <c r="R1152" i="4" s="1"/>
  <c r="S1152" i="4" s="1"/>
  <c r="T1152" i="4" s="1"/>
  <c r="P1153" i="4"/>
  <c r="Q1153" i="4" s="1"/>
  <c r="R1153" i="4" s="1"/>
  <c r="S1153" i="4" s="1"/>
  <c r="T1153" i="4" s="1"/>
  <c r="P1154" i="4"/>
  <c r="Q1154" i="4" s="1"/>
  <c r="R1154" i="4" s="1"/>
  <c r="S1154" i="4" s="1"/>
  <c r="T1154" i="4" s="1"/>
  <c r="P1155" i="4"/>
  <c r="Q1155" i="4" s="1"/>
  <c r="R1155" i="4" s="1"/>
  <c r="S1155" i="4" s="1"/>
  <c r="T1155" i="4" s="1"/>
  <c r="P1156" i="4"/>
  <c r="Q1156" i="4" s="1"/>
  <c r="R1156" i="4" s="1"/>
  <c r="S1156" i="4" s="1"/>
  <c r="T1156" i="4" s="1"/>
  <c r="P1157" i="4"/>
  <c r="Q1157" i="4" s="1"/>
  <c r="R1157" i="4" s="1"/>
  <c r="S1157" i="4" s="1"/>
  <c r="T1157" i="4" s="1"/>
  <c r="P1158" i="4"/>
  <c r="Q1158" i="4" s="1"/>
  <c r="R1158" i="4" s="1"/>
  <c r="S1158" i="4" s="1"/>
  <c r="T1158" i="4" s="1"/>
  <c r="P1159" i="4"/>
  <c r="Q1159" i="4" s="1"/>
  <c r="R1159" i="4" s="1"/>
  <c r="S1159" i="4" s="1"/>
  <c r="T1159" i="4" s="1"/>
  <c r="P1160" i="4"/>
  <c r="Q1160" i="4" s="1"/>
  <c r="R1160" i="4" s="1"/>
  <c r="S1160" i="4" s="1"/>
  <c r="T1160" i="4" s="1"/>
  <c r="P1161" i="4"/>
  <c r="Q1161" i="4" s="1"/>
  <c r="R1161" i="4" s="1"/>
  <c r="S1161" i="4" s="1"/>
  <c r="T1161" i="4" s="1"/>
  <c r="P1162" i="4"/>
  <c r="Q1162" i="4" s="1"/>
  <c r="R1162" i="4" s="1"/>
  <c r="S1162" i="4" s="1"/>
  <c r="T1162" i="4" s="1"/>
  <c r="P1163" i="4"/>
  <c r="Q1163" i="4" s="1"/>
  <c r="R1163" i="4" s="1"/>
  <c r="S1163" i="4" s="1"/>
  <c r="T1163" i="4" s="1"/>
  <c r="P1164" i="4"/>
  <c r="Q1164" i="4" s="1"/>
  <c r="R1164" i="4" s="1"/>
  <c r="S1164" i="4" s="1"/>
  <c r="T1164" i="4" s="1"/>
  <c r="P1165" i="4"/>
  <c r="Q1165" i="4" s="1"/>
  <c r="R1165" i="4" s="1"/>
  <c r="S1165" i="4" s="1"/>
  <c r="T1165" i="4" s="1"/>
  <c r="P1166" i="4"/>
  <c r="Q1166" i="4" s="1"/>
  <c r="R1166" i="4" s="1"/>
  <c r="S1166" i="4" s="1"/>
  <c r="T1166" i="4" s="1"/>
  <c r="P1167" i="4"/>
  <c r="Q1167" i="4" s="1"/>
  <c r="R1167" i="4" s="1"/>
  <c r="S1167" i="4" s="1"/>
  <c r="T1167" i="4" s="1"/>
  <c r="P1168" i="4"/>
  <c r="Q1168" i="4" s="1"/>
  <c r="R1168" i="4" s="1"/>
  <c r="S1168" i="4" s="1"/>
  <c r="T1168" i="4" s="1"/>
  <c r="P1169" i="4"/>
  <c r="Q1169" i="4" s="1"/>
  <c r="R1169" i="4" s="1"/>
  <c r="S1169" i="4" s="1"/>
  <c r="T1169" i="4" s="1"/>
  <c r="P1170" i="4"/>
  <c r="Q1170" i="4" s="1"/>
  <c r="R1170" i="4" s="1"/>
  <c r="S1170" i="4" s="1"/>
  <c r="T1170" i="4" s="1"/>
  <c r="P1171" i="4"/>
  <c r="Q1171" i="4" s="1"/>
  <c r="R1171" i="4" s="1"/>
  <c r="S1171" i="4" s="1"/>
  <c r="T1171" i="4" s="1"/>
  <c r="P1172" i="4"/>
  <c r="Q1172" i="4" s="1"/>
  <c r="R1172" i="4" s="1"/>
  <c r="S1172" i="4" s="1"/>
  <c r="T1172" i="4" s="1"/>
  <c r="P1173" i="4"/>
  <c r="Q1173" i="4" s="1"/>
  <c r="R1173" i="4" s="1"/>
  <c r="S1173" i="4" s="1"/>
  <c r="T1173" i="4" s="1"/>
  <c r="P1174" i="4"/>
  <c r="Q1174" i="4" s="1"/>
  <c r="R1174" i="4" s="1"/>
  <c r="S1174" i="4" s="1"/>
  <c r="T1174" i="4" s="1"/>
  <c r="P1175" i="4"/>
  <c r="Q1175" i="4" s="1"/>
  <c r="R1175" i="4" s="1"/>
  <c r="S1175" i="4" s="1"/>
  <c r="T1175" i="4" s="1"/>
  <c r="P1176" i="4"/>
  <c r="Q1176" i="4" s="1"/>
  <c r="R1176" i="4" s="1"/>
  <c r="S1176" i="4" s="1"/>
  <c r="T1176" i="4" s="1"/>
  <c r="P1177" i="4"/>
  <c r="Q1177" i="4" s="1"/>
  <c r="R1177" i="4" s="1"/>
  <c r="S1177" i="4" s="1"/>
  <c r="T1177" i="4" s="1"/>
  <c r="P1178" i="4"/>
  <c r="Q1178" i="4" s="1"/>
  <c r="R1178" i="4" s="1"/>
  <c r="S1178" i="4" s="1"/>
  <c r="T1178" i="4" s="1"/>
  <c r="P1179" i="4"/>
  <c r="Q1179" i="4" s="1"/>
  <c r="R1179" i="4" s="1"/>
  <c r="S1179" i="4" s="1"/>
  <c r="T1179" i="4" s="1"/>
  <c r="P1180" i="4"/>
  <c r="Q1180" i="4" s="1"/>
  <c r="R1180" i="4" s="1"/>
  <c r="S1180" i="4" s="1"/>
  <c r="T1180" i="4" s="1"/>
  <c r="P1181" i="4"/>
  <c r="Q1181" i="4" s="1"/>
  <c r="R1181" i="4" s="1"/>
  <c r="S1181" i="4" s="1"/>
  <c r="T1181" i="4" s="1"/>
  <c r="P1182" i="4"/>
  <c r="Q1182" i="4" s="1"/>
  <c r="R1182" i="4" s="1"/>
  <c r="S1182" i="4" s="1"/>
  <c r="T1182" i="4" s="1"/>
  <c r="P1183" i="4"/>
  <c r="Q1183" i="4" s="1"/>
  <c r="R1183" i="4" s="1"/>
  <c r="S1183" i="4" s="1"/>
  <c r="T1183" i="4" s="1"/>
  <c r="P1184" i="4"/>
  <c r="Q1184" i="4" s="1"/>
  <c r="R1184" i="4" s="1"/>
  <c r="S1184" i="4" s="1"/>
  <c r="T1184" i="4" s="1"/>
  <c r="P1185" i="4"/>
  <c r="Q1185" i="4" s="1"/>
  <c r="R1185" i="4" s="1"/>
  <c r="S1185" i="4" s="1"/>
  <c r="T1185" i="4" s="1"/>
  <c r="P1186" i="4"/>
  <c r="Q1186" i="4" s="1"/>
  <c r="R1186" i="4" s="1"/>
  <c r="S1186" i="4" s="1"/>
  <c r="T1186" i="4" s="1"/>
  <c r="P1187" i="4"/>
  <c r="Q1187" i="4" s="1"/>
  <c r="R1187" i="4" s="1"/>
  <c r="S1187" i="4" s="1"/>
  <c r="T1187" i="4" s="1"/>
  <c r="P1188" i="4"/>
  <c r="Q1188" i="4" s="1"/>
  <c r="R1188" i="4" s="1"/>
  <c r="S1188" i="4" s="1"/>
  <c r="T1188" i="4" s="1"/>
  <c r="P1189" i="4"/>
  <c r="Q1189" i="4" s="1"/>
  <c r="R1189" i="4" s="1"/>
  <c r="S1189" i="4" s="1"/>
  <c r="T1189" i="4" s="1"/>
  <c r="P1190" i="4"/>
  <c r="Q1190" i="4" s="1"/>
  <c r="R1190" i="4" s="1"/>
  <c r="S1190" i="4" s="1"/>
  <c r="T1190" i="4" s="1"/>
  <c r="P1191" i="4"/>
  <c r="Q1191" i="4" s="1"/>
  <c r="R1191" i="4" s="1"/>
  <c r="S1191" i="4" s="1"/>
  <c r="T1191" i="4" s="1"/>
  <c r="P1192" i="4"/>
  <c r="Q1192" i="4" s="1"/>
  <c r="R1192" i="4" s="1"/>
  <c r="S1192" i="4" s="1"/>
  <c r="T1192" i="4" s="1"/>
  <c r="P1193" i="4"/>
  <c r="Q1193" i="4" s="1"/>
  <c r="R1193" i="4" s="1"/>
  <c r="S1193" i="4" s="1"/>
  <c r="T1193" i="4" s="1"/>
  <c r="P1194" i="4"/>
  <c r="Q1194" i="4" s="1"/>
  <c r="R1194" i="4" s="1"/>
  <c r="S1194" i="4" s="1"/>
  <c r="T1194" i="4" s="1"/>
  <c r="P1195" i="4"/>
  <c r="Q1195" i="4" s="1"/>
  <c r="R1195" i="4" s="1"/>
  <c r="S1195" i="4" s="1"/>
  <c r="T1195" i="4" s="1"/>
  <c r="P1196" i="4"/>
  <c r="Q1196" i="4" s="1"/>
  <c r="R1196" i="4" s="1"/>
  <c r="S1196" i="4" s="1"/>
  <c r="T1196" i="4" s="1"/>
  <c r="P1197" i="4"/>
  <c r="Q1197" i="4" s="1"/>
  <c r="R1197" i="4" s="1"/>
  <c r="S1197" i="4" s="1"/>
  <c r="T1197" i="4" s="1"/>
  <c r="P1198" i="4"/>
  <c r="Q1198" i="4" s="1"/>
  <c r="R1198" i="4" s="1"/>
  <c r="S1198" i="4" s="1"/>
  <c r="T1198" i="4" s="1"/>
  <c r="P1199" i="4"/>
  <c r="Q1199" i="4" s="1"/>
  <c r="R1199" i="4" s="1"/>
  <c r="S1199" i="4" s="1"/>
  <c r="T1199" i="4" s="1"/>
  <c r="P1200" i="4"/>
  <c r="Q1200" i="4" s="1"/>
  <c r="R1200" i="4" s="1"/>
  <c r="S1200" i="4" s="1"/>
  <c r="T1200" i="4" s="1"/>
  <c r="P1201" i="4"/>
  <c r="Q1201" i="4" s="1"/>
  <c r="R1201" i="4" s="1"/>
  <c r="S1201" i="4" s="1"/>
  <c r="T1201" i="4" s="1"/>
  <c r="P1202" i="4"/>
  <c r="Q1202" i="4" s="1"/>
  <c r="R1202" i="4" s="1"/>
  <c r="S1202" i="4" s="1"/>
  <c r="T1202" i="4" s="1"/>
  <c r="P1203" i="4"/>
  <c r="Q1203" i="4" s="1"/>
  <c r="R1203" i="4" s="1"/>
  <c r="S1203" i="4" s="1"/>
  <c r="T1203" i="4" s="1"/>
  <c r="P1204" i="4"/>
  <c r="Q1204" i="4" s="1"/>
  <c r="R1204" i="4" s="1"/>
  <c r="S1204" i="4" s="1"/>
  <c r="T1204" i="4" s="1"/>
  <c r="P1205" i="4"/>
  <c r="Q1205" i="4" s="1"/>
  <c r="R1205" i="4" s="1"/>
  <c r="S1205" i="4" s="1"/>
  <c r="T1205" i="4" s="1"/>
  <c r="P1206" i="4"/>
  <c r="Q1206" i="4" s="1"/>
  <c r="R1206" i="4" s="1"/>
  <c r="S1206" i="4" s="1"/>
  <c r="T1206" i="4" s="1"/>
  <c r="P1207" i="4"/>
  <c r="Q1207" i="4" s="1"/>
  <c r="R1207" i="4" s="1"/>
  <c r="S1207" i="4" s="1"/>
  <c r="T1207" i="4" s="1"/>
  <c r="P1208" i="4"/>
  <c r="Q1208" i="4" s="1"/>
  <c r="R1208" i="4" s="1"/>
  <c r="S1208" i="4" s="1"/>
  <c r="T1208" i="4" s="1"/>
  <c r="P1209" i="4"/>
  <c r="Q1209" i="4" s="1"/>
  <c r="R1209" i="4" s="1"/>
  <c r="S1209" i="4" s="1"/>
  <c r="T1209" i="4" s="1"/>
  <c r="P1210" i="4"/>
  <c r="Q1210" i="4" s="1"/>
  <c r="R1210" i="4" s="1"/>
  <c r="S1210" i="4" s="1"/>
  <c r="T1210" i="4" s="1"/>
  <c r="P1211" i="4"/>
  <c r="Q1211" i="4" s="1"/>
  <c r="R1211" i="4" s="1"/>
  <c r="S1211" i="4" s="1"/>
  <c r="T1211" i="4" s="1"/>
  <c r="P1212" i="4"/>
  <c r="Q1212" i="4" s="1"/>
  <c r="R1212" i="4" s="1"/>
  <c r="S1212" i="4" s="1"/>
  <c r="T1212" i="4" s="1"/>
  <c r="P1213" i="4"/>
  <c r="Q1213" i="4" s="1"/>
  <c r="R1213" i="4" s="1"/>
  <c r="S1213" i="4" s="1"/>
  <c r="T1213" i="4" s="1"/>
  <c r="P1214" i="4"/>
  <c r="Q1214" i="4" s="1"/>
  <c r="R1214" i="4" s="1"/>
  <c r="S1214" i="4" s="1"/>
  <c r="T1214" i="4" s="1"/>
  <c r="P1215" i="4"/>
  <c r="Q1215" i="4" s="1"/>
  <c r="R1215" i="4" s="1"/>
  <c r="S1215" i="4" s="1"/>
  <c r="T1215" i="4" s="1"/>
  <c r="P1216" i="4"/>
  <c r="Q1216" i="4" s="1"/>
  <c r="R1216" i="4" s="1"/>
  <c r="S1216" i="4" s="1"/>
  <c r="T1216" i="4" s="1"/>
  <c r="P1217" i="4"/>
  <c r="Q1217" i="4" s="1"/>
  <c r="R1217" i="4" s="1"/>
  <c r="S1217" i="4" s="1"/>
  <c r="T1217" i="4" s="1"/>
  <c r="P1218" i="4"/>
  <c r="Q1218" i="4" s="1"/>
  <c r="R1218" i="4" s="1"/>
  <c r="S1218" i="4" s="1"/>
  <c r="T1218" i="4" s="1"/>
  <c r="P1219" i="4"/>
  <c r="Q1219" i="4" s="1"/>
  <c r="R1219" i="4" s="1"/>
  <c r="S1219" i="4" s="1"/>
  <c r="T1219" i="4" s="1"/>
  <c r="P1220" i="4"/>
  <c r="Q1220" i="4" s="1"/>
  <c r="R1220" i="4" s="1"/>
  <c r="S1220" i="4" s="1"/>
  <c r="T1220" i="4" s="1"/>
  <c r="P1221" i="4"/>
  <c r="Q1221" i="4" s="1"/>
  <c r="R1221" i="4" s="1"/>
  <c r="S1221" i="4" s="1"/>
  <c r="T1221" i="4" s="1"/>
  <c r="P1222" i="4"/>
  <c r="Q1222" i="4" s="1"/>
  <c r="R1222" i="4" s="1"/>
  <c r="S1222" i="4" s="1"/>
  <c r="T1222" i="4" s="1"/>
  <c r="P1223" i="4"/>
  <c r="Q1223" i="4" s="1"/>
  <c r="R1223" i="4" s="1"/>
  <c r="S1223" i="4" s="1"/>
  <c r="T1223" i="4" s="1"/>
  <c r="P1224" i="4"/>
  <c r="Q1224" i="4" s="1"/>
  <c r="R1224" i="4" s="1"/>
  <c r="S1224" i="4" s="1"/>
  <c r="T1224" i="4" s="1"/>
  <c r="P1225" i="4"/>
  <c r="Q1225" i="4" s="1"/>
  <c r="R1225" i="4" s="1"/>
  <c r="S1225" i="4" s="1"/>
  <c r="T1225" i="4" s="1"/>
  <c r="P1226" i="4"/>
  <c r="Q1226" i="4" s="1"/>
  <c r="R1226" i="4" s="1"/>
  <c r="S1226" i="4" s="1"/>
  <c r="T1226" i="4" s="1"/>
  <c r="P1227" i="4"/>
  <c r="Q1227" i="4" s="1"/>
  <c r="R1227" i="4" s="1"/>
  <c r="S1227" i="4" s="1"/>
  <c r="T1227" i="4" s="1"/>
  <c r="P1228" i="4"/>
  <c r="Q1228" i="4" s="1"/>
  <c r="R1228" i="4" s="1"/>
  <c r="S1228" i="4" s="1"/>
  <c r="T1228" i="4" s="1"/>
  <c r="P1229" i="4"/>
  <c r="Q1229" i="4" s="1"/>
  <c r="R1229" i="4" s="1"/>
  <c r="S1229" i="4" s="1"/>
  <c r="T1229" i="4" s="1"/>
  <c r="P1230" i="4"/>
  <c r="Q1230" i="4" s="1"/>
  <c r="R1230" i="4" s="1"/>
  <c r="S1230" i="4" s="1"/>
  <c r="T1230" i="4" s="1"/>
  <c r="P1231" i="4"/>
  <c r="Q1231" i="4" s="1"/>
  <c r="R1231" i="4" s="1"/>
  <c r="S1231" i="4" s="1"/>
  <c r="T1231" i="4" s="1"/>
  <c r="P1232" i="4"/>
  <c r="Q1232" i="4" s="1"/>
  <c r="R1232" i="4" s="1"/>
  <c r="S1232" i="4" s="1"/>
  <c r="T1232" i="4" s="1"/>
  <c r="P1233" i="4"/>
  <c r="Q1233" i="4" s="1"/>
  <c r="R1233" i="4" s="1"/>
  <c r="S1233" i="4" s="1"/>
  <c r="T1233" i="4" s="1"/>
  <c r="P1234" i="4"/>
  <c r="Q1234" i="4" s="1"/>
  <c r="R1234" i="4" s="1"/>
  <c r="S1234" i="4" s="1"/>
  <c r="T1234" i="4" s="1"/>
  <c r="P1235" i="4"/>
  <c r="Q1235" i="4" s="1"/>
  <c r="R1235" i="4" s="1"/>
  <c r="S1235" i="4" s="1"/>
  <c r="T1235" i="4" s="1"/>
  <c r="P1236" i="4"/>
  <c r="Q1236" i="4" s="1"/>
  <c r="R1236" i="4" s="1"/>
  <c r="S1236" i="4" s="1"/>
  <c r="T1236" i="4" s="1"/>
  <c r="P1237" i="4"/>
  <c r="Q1237" i="4" s="1"/>
  <c r="R1237" i="4" s="1"/>
  <c r="S1237" i="4" s="1"/>
  <c r="T1237" i="4" s="1"/>
  <c r="P1238" i="4"/>
  <c r="Q1238" i="4" s="1"/>
  <c r="R1238" i="4" s="1"/>
  <c r="S1238" i="4" s="1"/>
  <c r="T1238" i="4" s="1"/>
  <c r="P1239" i="4"/>
  <c r="Q1239" i="4" s="1"/>
  <c r="R1239" i="4" s="1"/>
  <c r="S1239" i="4" s="1"/>
  <c r="T1239" i="4" s="1"/>
  <c r="P1240" i="4"/>
  <c r="Q1240" i="4" s="1"/>
  <c r="R1240" i="4" s="1"/>
  <c r="S1240" i="4" s="1"/>
  <c r="T1240" i="4" s="1"/>
  <c r="P1241" i="4"/>
  <c r="Q1241" i="4" s="1"/>
  <c r="R1241" i="4" s="1"/>
  <c r="S1241" i="4" s="1"/>
  <c r="T1241" i="4" s="1"/>
  <c r="P1242" i="4"/>
  <c r="Q1242" i="4" s="1"/>
  <c r="R1242" i="4" s="1"/>
  <c r="S1242" i="4" s="1"/>
  <c r="T1242" i="4" s="1"/>
  <c r="P1243" i="4"/>
  <c r="Q1243" i="4" s="1"/>
  <c r="R1243" i="4" s="1"/>
  <c r="S1243" i="4" s="1"/>
  <c r="T1243" i="4" s="1"/>
  <c r="P1244" i="4"/>
  <c r="Q1244" i="4" s="1"/>
  <c r="R1244" i="4" s="1"/>
  <c r="S1244" i="4" s="1"/>
  <c r="T1244" i="4" s="1"/>
  <c r="P1245" i="4"/>
  <c r="Q1245" i="4" s="1"/>
  <c r="R1245" i="4" s="1"/>
  <c r="S1245" i="4" s="1"/>
  <c r="T1245" i="4" s="1"/>
  <c r="P1246" i="4"/>
  <c r="Q1246" i="4" s="1"/>
  <c r="R1246" i="4" s="1"/>
  <c r="S1246" i="4" s="1"/>
  <c r="T1246" i="4" s="1"/>
  <c r="P1247" i="4"/>
  <c r="Q1247" i="4" s="1"/>
  <c r="R1247" i="4" s="1"/>
  <c r="S1247" i="4" s="1"/>
  <c r="T1247" i="4" s="1"/>
  <c r="P1248" i="4"/>
  <c r="Q1248" i="4" s="1"/>
  <c r="R1248" i="4" s="1"/>
  <c r="S1248" i="4" s="1"/>
  <c r="T1248" i="4" s="1"/>
  <c r="P1249" i="4"/>
  <c r="Q1249" i="4" s="1"/>
  <c r="R1249" i="4" s="1"/>
  <c r="S1249" i="4" s="1"/>
  <c r="T1249" i="4" s="1"/>
  <c r="P1250" i="4"/>
  <c r="Q1250" i="4" s="1"/>
  <c r="R1250" i="4" s="1"/>
  <c r="S1250" i="4" s="1"/>
  <c r="T1250" i="4" s="1"/>
  <c r="P1251" i="4"/>
  <c r="Q1251" i="4" s="1"/>
  <c r="R1251" i="4" s="1"/>
  <c r="S1251" i="4" s="1"/>
  <c r="T1251" i="4" s="1"/>
  <c r="P1252" i="4"/>
  <c r="Q1252" i="4" s="1"/>
  <c r="R1252" i="4" s="1"/>
  <c r="S1252" i="4" s="1"/>
  <c r="T1252" i="4" s="1"/>
  <c r="P1253" i="4"/>
  <c r="Q1253" i="4" s="1"/>
  <c r="R1253" i="4" s="1"/>
  <c r="S1253" i="4" s="1"/>
  <c r="T1253" i="4" s="1"/>
  <c r="P1254" i="4"/>
  <c r="Q1254" i="4" s="1"/>
  <c r="R1254" i="4" s="1"/>
  <c r="S1254" i="4" s="1"/>
  <c r="T1254" i="4" s="1"/>
  <c r="P1255" i="4"/>
  <c r="Q1255" i="4" s="1"/>
  <c r="R1255" i="4" s="1"/>
  <c r="S1255" i="4" s="1"/>
  <c r="T1255" i="4" s="1"/>
  <c r="P1256" i="4"/>
  <c r="Q1256" i="4" s="1"/>
  <c r="R1256" i="4" s="1"/>
  <c r="S1256" i="4" s="1"/>
  <c r="T1256" i="4" s="1"/>
  <c r="P1257" i="4"/>
  <c r="Q1257" i="4" s="1"/>
  <c r="R1257" i="4" s="1"/>
  <c r="S1257" i="4" s="1"/>
  <c r="T1257" i="4" s="1"/>
  <c r="P1258" i="4"/>
  <c r="Q1258" i="4" s="1"/>
  <c r="R1258" i="4" s="1"/>
  <c r="S1258" i="4" s="1"/>
  <c r="T1258" i="4" s="1"/>
  <c r="P1259" i="4"/>
  <c r="Q1259" i="4" s="1"/>
  <c r="R1259" i="4" s="1"/>
  <c r="S1259" i="4" s="1"/>
  <c r="T1259" i="4" s="1"/>
  <c r="P1260" i="4"/>
  <c r="Q1260" i="4" s="1"/>
  <c r="R1260" i="4" s="1"/>
  <c r="S1260" i="4" s="1"/>
  <c r="T1260" i="4" s="1"/>
  <c r="P1261" i="4"/>
  <c r="Q1261" i="4" s="1"/>
  <c r="R1261" i="4" s="1"/>
  <c r="S1261" i="4" s="1"/>
  <c r="T1261" i="4" s="1"/>
  <c r="P1262" i="4"/>
  <c r="Q1262" i="4" s="1"/>
  <c r="R1262" i="4" s="1"/>
  <c r="S1262" i="4" s="1"/>
  <c r="T1262" i="4" s="1"/>
  <c r="P1263" i="4"/>
  <c r="Q1263" i="4" s="1"/>
  <c r="R1263" i="4" s="1"/>
  <c r="S1263" i="4" s="1"/>
  <c r="T1263" i="4" s="1"/>
  <c r="P1264" i="4"/>
  <c r="Q1264" i="4" s="1"/>
  <c r="R1264" i="4" s="1"/>
  <c r="S1264" i="4" s="1"/>
  <c r="T1264" i="4" s="1"/>
  <c r="P1265" i="4"/>
  <c r="Q1265" i="4" s="1"/>
  <c r="R1265" i="4" s="1"/>
  <c r="S1265" i="4" s="1"/>
  <c r="T1265" i="4" s="1"/>
  <c r="P1266" i="4"/>
  <c r="Q1266" i="4" s="1"/>
  <c r="R1266" i="4" s="1"/>
  <c r="S1266" i="4" s="1"/>
  <c r="T1266" i="4" s="1"/>
  <c r="P1267" i="4"/>
  <c r="Q1267" i="4" s="1"/>
  <c r="R1267" i="4" s="1"/>
  <c r="S1267" i="4" s="1"/>
  <c r="T1267" i="4" s="1"/>
  <c r="P1268" i="4"/>
  <c r="Q1268" i="4" s="1"/>
  <c r="R1268" i="4" s="1"/>
  <c r="S1268" i="4" s="1"/>
  <c r="T1268" i="4" s="1"/>
  <c r="P1269" i="4"/>
  <c r="Q1269" i="4" s="1"/>
  <c r="R1269" i="4" s="1"/>
  <c r="S1269" i="4" s="1"/>
  <c r="T1269" i="4" s="1"/>
  <c r="P1270" i="4"/>
  <c r="Q1270" i="4" s="1"/>
  <c r="R1270" i="4" s="1"/>
  <c r="S1270" i="4" s="1"/>
  <c r="T1270" i="4" s="1"/>
  <c r="P1271" i="4"/>
  <c r="Q1271" i="4" s="1"/>
  <c r="R1271" i="4" s="1"/>
  <c r="S1271" i="4" s="1"/>
  <c r="T1271" i="4" s="1"/>
  <c r="P1272" i="4"/>
  <c r="Q1272" i="4" s="1"/>
  <c r="R1272" i="4" s="1"/>
  <c r="S1272" i="4" s="1"/>
  <c r="T1272" i="4" s="1"/>
  <c r="P1273" i="4"/>
  <c r="Q1273" i="4" s="1"/>
  <c r="R1273" i="4" s="1"/>
  <c r="S1273" i="4" s="1"/>
  <c r="T1273" i="4" s="1"/>
  <c r="P1274" i="4"/>
  <c r="Q1274" i="4" s="1"/>
  <c r="R1274" i="4" s="1"/>
  <c r="S1274" i="4" s="1"/>
  <c r="T1274" i="4" s="1"/>
  <c r="P1275" i="4"/>
  <c r="Q1275" i="4" s="1"/>
  <c r="R1275" i="4" s="1"/>
  <c r="S1275" i="4" s="1"/>
  <c r="T1275" i="4" s="1"/>
  <c r="P1276" i="4"/>
  <c r="Q1276" i="4" s="1"/>
  <c r="R1276" i="4" s="1"/>
  <c r="S1276" i="4" s="1"/>
  <c r="T1276" i="4" s="1"/>
  <c r="P1277" i="4"/>
  <c r="Q1277" i="4" s="1"/>
  <c r="R1277" i="4" s="1"/>
  <c r="S1277" i="4" s="1"/>
  <c r="T1277" i="4" s="1"/>
  <c r="P1278" i="4"/>
  <c r="Q1278" i="4" s="1"/>
  <c r="R1278" i="4" s="1"/>
  <c r="S1278" i="4" s="1"/>
  <c r="T1278" i="4" s="1"/>
  <c r="P1279" i="4"/>
  <c r="Q1279" i="4" s="1"/>
  <c r="R1279" i="4" s="1"/>
  <c r="S1279" i="4" s="1"/>
  <c r="T1279" i="4" s="1"/>
  <c r="P1280" i="4"/>
  <c r="Q1280" i="4" s="1"/>
  <c r="R1280" i="4" s="1"/>
  <c r="S1280" i="4" s="1"/>
  <c r="T1280" i="4" s="1"/>
  <c r="P1281" i="4"/>
  <c r="Q1281" i="4" s="1"/>
  <c r="R1281" i="4" s="1"/>
  <c r="S1281" i="4" s="1"/>
  <c r="T1281" i="4" s="1"/>
  <c r="P1282" i="4"/>
  <c r="Q1282" i="4" s="1"/>
  <c r="R1282" i="4" s="1"/>
  <c r="S1282" i="4" s="1"/>
  <c r="T1282" i="4" s="1"/>
  <c r="P1283" i="4"/>
  <c r="Q1283" i="4" s="1"/>
  <c r="R1283" i="4" s="1"/>
  <c r="S1283" i="4" s="1"/>
  <c r="T1283" i="4" s="1"/>
  <c r="P1284" i="4"/>
  <c r="Q1284" i="4" s="1"/>
  <c r="R1284" i="4" s="1"/>
  <c r="S1284" i="4" s="1"/>
  <c r="T1284" i="4" s="1"/>
  <c r="P1285" i="4"/>
  <c r="Q1285" i="4" s="1"/>
  <c r="R1285" i="4" s="1"/>
  <c r="S1285" i="4" s="1"/>
  <c r="T1285" i="4" s="1"/>
  <c r="P1286" i="4"/>
  <c r="Q1286" i="4" s="1"/>
  <c r="R1286" i="4" s="1"/>
  <c r="S1286" i="4" s="1"/>
  <c r="T1286" i="4" s="1"/>
  <c r="P1287" i="4"/>
  <c r="Q1287" i="4" s="1"/>
  <c r="R1287" i="4" s="1"/>
  <c r="S1287" i="4" s="1"/>
  <c r="T1287" i="4" s="1"/>
  <c r="P1288" i="4"/>
  <c r="Q1288" i="4" s="1"/>
  <c r="R1288" i="4" s="1"/>
  <c r="S1288" i="4" s="1"/>
  <c r="T1288" i="4" s="1"/>
  <c r="P1289" i="4"/>
  <c r="Q1289" i="4" s="1"/>
  <c r="R1289" i="4" s="1"/>
  <c r="S1289" i="4" s="1"/>
  <c r="T1289" i="4" s="1"/>
  <c r="P1290" i="4"/>
  <c r="Q1290" i="4" s="1"/>
  <c r="R1290" i="4" s="1"/>
  <c r="S1290" i="4" s="1"/>
  <c r="T1290" i="4" s="1"/>
  <c r="P870" i="4"/>
  <c r="Q870" i="4" s="1"/>
  <c r="R870" i="4" s="1"/>
  <c r="S870" i="4" s="1"/>
  <c r="T870" i="4" s="1"/>
  <c r="P1387" i="4"/>
  <c r="Q1387" i="4" s="1"/>
  <c r="R1387" i="4" s="1"/>
  <c r="S1387" i="4" s="1"/>
  <c r="T1387" i="4" s="1"/>
  <c r="P1388" i="4"/>
  <c r="Q1388" i="4" s="1"/>
  <c r="R1388" i="4" s="1"/>
  <c r="S1388" i="4" s="1"/>
  <c r="T1388" i="4" s="1"/>
  <c r="P1389" i="4"/>
  <c r="Q1389" i="4" s="1"/>
  <c r="R1389" i="4" s="1"/>
  <c r="S1389" i="4" s="1"/>
  <c r="T1389" i="4" s="1"/>
  <c r="P1390" i="4"/>
  <c r="Q1390" i="4" s="1"/>
  <c r="R1390" i="4" s="1"/>
  <c r="S1390" i="4" s="1"/>
  <c r="T1390" i="4" s="1"/>
  <c r="P1391" i="4"/>
  <c r="Q1391" i="4" s="1"/>
  <c r="R1391" i="4" s="1"/>
  <c r="S1391" i="4" s="1"/>
  <c r="T1391" i="4" s="1"/>
  <c r="P1392" i="4"/>
  <c r="Q1392" i="4" s="1"/>
  <c r="R1392" i="4" s="1"/>
  <c r="S1392" i="4" s="1"/>
  <c r="T1392" i="4" s="1"/>
  <c r="P1393" i="4"/>
  <c r="Q1393" i="4" s="1"/>
  <c r="R1393" i="4" s="1"/>
  <c r="S1393" i="4" s="1"/>
  <c r="T1393" i="4" s="1"/>
  <c r="P1394" i="4"/>
  <c r="Q1394" i="4" s="1"/>
  <c r="R1394" i="4" s="1"/>
  <c r="S1394" i="4" s="1"/>
  <c r="T1394" i="4" s="1"/>
  <c r="P1395" i="4"/>
  <c r="Q1395" i="4" s="1"/>
  <c r="R1395" i="4" s="1"/>
  <c r="S1395" i="4" s="1"/>
  <c r="T1395" i="4" s="1"/>
  <c r="P1396" i="4"/>
  <c r="Q1396" i="4" s="1"/>
  <c r="R1396" i="4" s="1"/>
  <c r="S1396" i="4" s="1"/>
  <c r="T1396" i="4" s="1"/>
  <c r="P1397" i="4"/>
  <c r="Q1397" i="4" s="1"/>
  <c r="R1397" i="4" s="1"/>
  <c r="S1397" i="4" s="1"/>
  <c r="T1397" i="4" s="1"/>
  <c r="P1398" i="4"/>
  <c r="Q1398" i="4" s="1"/>
  <c r="R1398" i="4" s="1"/>
  <c r="S1398" i="4" s="1"/>
  <c r="T1398" i="4" s="1"/>
  <c r="P1399" i="4"/>
  <c r="Q1399" i="4" s="1"/>
  <c r="R1399" i="4" s="1"/>
  <c r="S1399" i="4" s="1"/>
  <c r="T1399" i="4" s="1"/>
  <c r="P1400" i="4"/>
  <c r="Q1400" i="4" s="1"/>
  <c r="R1400" i="4" s="1"/>
  <c r="S1400" i="4" s="1"/>
  <c r="T1400" i="4" s="1"/>
  <c r="P1401" i="4"/>
  <c r="Q1401" i="4" s="1"/>
  <c r="R1401" i="4" s="1"/>
  <c r="S1401" i="4" s="1"/>
  <c r="T1401" i="4" s="1"/>
  <c r="P1402" i="4"/>
  <c r="Q1402" i="4" s="1"/>
  <c r="R1402" i="4" s="1"/>
  <c r="S1402" i="4" s="1"/>
  <c r="T1402" i="4" s="1"/>
  <c r="P1403" i="4"/>
  <c r="Q1403" i="4" s="1"/>
  <c r="R1403" i="4" s="1"/>
  <c r="S1403" i="4" s="1"/>
  <c r="T1403" i="4" s="1"/>
  <c r="P1404" i="4"/>
  <c r="Q1404" i="4" s="1"/>
  <c r="R1404" i="4" s="1"/>
  <c r="S1404" i="4" s="1"/>
  <c r="T1404" i="4" s="1"/>
  <c r="P1405" i="4"/>
  <c r="Q1405" i="4" s="1"/>
  <c r="R1405" i="4" s="1"/>
  <c r="S1405" i="4" s="1"/>
  <c r="T1405" i="4" s="1"/>
  <c r="P1406" i="4"/>
  <c r="Q1406" i="4" s="1"/>
  <c r="R1406" i="4" s="1"/>
  <c r="S1406" i="4" s="1"/>
  <c r="T1406" i="4" s="1"/>
  <c r="P1407" i="4"/>
  <c r="Q1407" i="4" s="1"/>
  <c r="R1407" i="4" s="1"/>
  <c r="S1407" i="4" s="1"/>
  <c r="T1407" i="4" s="1"/>
  <c r="P1408" i="4"/>
  <c r="Q1408" i="4" s="1"/>
  <c r="R1408" i="4" s="1"/>
  <c r="S1408" i="4" s="1"/>
  <c r="T1408" i="4" s="1"/>
  <c r="P1409" i="4"/>
  <c r="Q1409" i="4" s="1"/>
  <c r="R1409" i="4" s="1"/>
  <c r="S1409" i="4" s="1"/>
  <c r="T1409" i="4" s="1"/>
  <c r="P1410" i="4"/>
  <c r="Q1410" i="4" s="1"/>
  <c r="R1410" i="4" s="1"/>
  <c r="S1410" i="4" s="1"/>
  <c r="T1410" i="4" s="1"/>
  <c r="P1411" i="4"/>
  <c r="Q1411" i="4" s="1"/>
  <c r="R1411" i="4" s="1"/>
  <c r="S1411" i="4" s="1"/>
  <c r="T1411" i="4" s="1"/>
  <c r="P1412" i="4"/>
  <c r="Q1412" i="4" s="1"/>
  <c r="R1412" i="4" s="1"/>
  <c r="S1412" i="4" s="1"/>
  <c r="T1412" i="4" s="1"/>
  <c r="P1413" i="4"/>
  <c r="Q1413" i="4" s="1"/>
  <c r="R1413" i="4" s="1"/>
  <c r="S1413" i="4" s="1"/>
  <c r="T1413" i="4" s="1"/>
  <c r="P1414" i="4"/>
  <c r="Q1414" i="4" s="1"/>
  <c r="R1414" i="4" s="1"/>
  <c r="S1414" i="4" s="1"/>
  <c r="T1414" i="4" s="1"/>
  <c r="P1415" i="4"/>
  <c r="Q1415" i="4" s="1"/>
  <c r="R1415" i="4" s="1"/>
  <c r="S1415" i="4" s="1"/>
  <c r="T1415" i="4" s="1"/>
  <c r="P1416" i="4"/>
  <c r="Q1416" i="4" s="1"/>
  <c r="R1416" i="4" s="1"/>
  <c r="S1416" i="4" s="1"/>
  <c r="T1416" i="4" s="1"/>
  <c r="P1417" i="4"/>
  <c r="Q1417" i="4" s="1"/>
  <c r="R1417" i="4" s="1"/>
  <c r="S1417" i="4" s="1"/>
  <c r="T1417" i="4" s="1"/>
  <c r="P1418" i="4"/>
  <c r="Q1418" i="4" s="1"/>
  <c r="R1418" i="4" s="1"/>
  <c r="S1418" i="4" s="1"/>
  <c r="T1418" i="4" s="1"/>
  <c r="P1419" i="4"/>
  <c r="Q1419" i="4" s="1"/>
  <c r="R1419" i="4" s="1"/>
  <c r="S1419" i="4" s="1"/>
  <c r="T1419" i="4" s="1"/>
  <c r="P1420" i="4"/>
  <c r="Q1420" i="4" s="1"/>
  <c r="R1420" i="4" s="1"/>
  <c r="S1420" i="4" s="1"/>
  <c r="T1420" i="4" s="1"/>
  <c r="P1421" i="4"/>
  <c r="Q1421" i="4" s="1"/>
  <c r="R1421" i="4" s="1"/>
  <c r="S1421" i="4" s="1"/>
  <c r="T1421" i="4" s="1"/>
  <c r="P1422" i="4"/>
  <c r="Q1422" i="4" s="1"/>
  <c r="R1422" i="4" s="1"/>
  <c r="S1422" i="4" s="1"/>
  <c r="T1422" i="4" s="1"/>
  <c r="P1423" i="4"/>
  <c r="Q1423" i="4" s="1"/>
  <c r="R1423" i="4" s="1"/>
  <c r="S1423" i="4" s="1"/>
  <c r="T1423" i="4" s="1"/>
  <c r="P1424" i="4"/>
  <c r="Q1424" i="4" s="1"/>
  <c r="R1424" i="4" s="1"/>
  <c r="S1424" i="4" s="1"/>
  <c r="T1424" i="4" s="1"/>
  <c r="P1425" i="4"/>
  <c r="Q1425" i="4" s="1"/>
  <c r="R1425" i="4" s="1"/>
  <c r="S1425" i="4" s="1"/>
  <c r="T1425" i="4" s="1"/>
  <c r="P1426" i="4"/>
  <c r="Q1426" i="4" s="1"/>
  <c r="R1426" i="4" s="1"/>
  <c r="S1426" i="4" s="1"/>
  <c r="T1426" i="4" s="1"/>
  <c r="P1427" i="4"/>
  <c r="Q1427" i="4" s="1"/>
  <c r="R1427" i="4" s="1"/>
  <c r="S1427" i="4" s="1"/>
  <c r="T1427" i="4" s="1"/>
  <c r="P1428" i="4"/>
  <c r="Q1428" i="4" s="1"/>
  <c r="R1428" i="4" s="1"/>
  <c r="S1428" i="4" s="1"/>
  <c r="T1428" i="4" s="1"/>
  <c r="P1429" i="4"/>
  <c r="Q1429" i="4" s="1"/>
  <c r="R1429" i="4" s="1"/>
  <c r="S1429" i="4" s="1"/>
  <c r="T1429" i="4" s="1"/>
  <c r="P1430" i="4"/>
  <c r="Q1430" i="4" s="1"/>
  <c r="R1430" i="4" s="1"/>
  <c r="S1430" i="4" s="1"/>
  <c r="T1430" i="4" s="1"/>
  <c r="P1431" i="4"/>
  <c r="Q1431" i="4" s="1"/>
  <c r="R1431" i="4" s="1"/>
  <c r="S1431" i="4" s="1"/>
  <c r="T1431" i="4" s="1"/>
  <c r="P1432" i="4"/>
  <c r="Q1432" i="4" s="1"/>
  <c r="R1432" i="4" s="1"/>
  <c r="S1432" i="4" s="1"/>
  <c r="T1432" i="4" s="1"/>
  <c r="P1433" i="4"/>
  <c r="Q1433" i="4" s="1"/>
  <c r="R1433" i="4" s="1"/>
  <c r="S1433" i="4" s="1"/>
  <c r="T1433" i="4" s="1"/>
  <c r="P1434" i="4"/>
  <c r="Q1434" i="4" s="1"/>
  <c r="R1434" i="4" s="1"/>
  <c r="S1434" i="4" s="1"/>
  <c r="T1434" i="4" s="1"/>
  <c r="P1435" i="4"/>
  <c r="Q1435" i="4" s="1"/>
  <c r="R1435" i="4" s="1"/>
  <c r="S1435" i="4" s="1"/>
  <c r="T1435" i="4" s="1"/>
  <c r="P1436" i="4"/>
  <c r="Q1436" i="4" s="1"/>
  <c r="R1436" i="4" s="1"/>
  <c r="S1436" i="4" s="1"/>
  <c r="T1436" i="4" s="1"/>
  <c r="P1437" i="4"/>
  <c r="Q1437" i="4" s="1"/>
  <c r="R1437" i="4" s="1"/>
  <c r="S1437" i="4" s="1"/>
  <c r="T1437" i="4" s="1"/>
  <c r="P1438" i="4"/>
  <c r="Q1438" i="4" s="1"/>
  <c r="R1438" i="4" s="1"/>
  <c r="S1438" i="4" s="1"/>
  <c r="T1438" i="4" s="1"/>
  <c r="P1439" i="4"/>
  <c r="Q1439" i="4" s="1"/>
  <c r="R1439" i="4" s="1"/>
  <c r="S1439" i="4" s="1"/>
  <c r="T1439" i="4" s="1"/>
  <c r="P1440" i="4"/>
  <c r="Q1440" i="4" s="1"/>
  <c r="R1440" i="4" s="1"/>
  <c r="S1440" i="4" s="1"/>
  <c r="T1440" i="4" s="1"/>
  <c r="P1441" i="4"/>
  <c r="Q1441" i="4" s="1"/>
  <c r="R1441" i="4" s="1"/>
  <c r="S1441" i="4" s="1"/>
  <c r="T1441" i="4" s="1"/>
  <c r="P1442" i="4"/>
  <c r="Q1442" i="4" s="1"/>
  <c r="R1442" i="4" s="1"/>
  <c r="S1442" i="4" s="1"/>
  <c r="T1442" i="4" s="1"/>
  <c r="P1443" i="4"/>
  <c r="Q1443" i="4" s="1"/>
  <c r="R1443" i="4" s="1"/>
  <c r="S1443" i="4" s="1"/>
  <c r="T1443" i="4" s="1"/>
  <c r="P1444" i="4"/>
  <c r="Q1444" i="4" s="1"/>
  <c r="R1444" i="4" s="1"/>
  <c r="S1444" i="4" s="1"/>
  <c r="T1444" i="4" s="1"/>
  <c r="P1445" i="4"/>
  <c r="Q1445" i="4" s="1"/>
  <c r="R1445" i="4" s="1"/>
  <c r="S1445" i="4" s="1"/>
  <c r="T1445" i="4" s="1"/>
  <c r="P1446" i="4"/>
  <c r="Q1446" i="4" s="1"/>
  <c r="R1446" i="4" s="1"/>
  <c r="S1446" i="4" s="1"/>
  <c r="T1446" i="4" s="1"/>
  <c r="P1447" i="4"/>
  <c r="Q1447" i="4" s="1"/>
  <c r="R1447" i="4" s="1"/>
  <c r="S1447" i="4" s="1"/>
  <c r="T1447" i="4" s="1"/>
  <c r="P1448" i="4"/>
  <c r="Q1448" i="4" s="1"/>
  <c r="R1448" i="4" s="1"/>
  <c r="S1448" i="4" s="1"/>
  <c r="T1448" i="4" s="1"/>
  <c r="P1449" i="4"/>
  <c r="Q1449" i="4" s="1"/>
  <c r="R1449" i="4" s="1"/>
  <c r="S1449" i="4" s="1"/>
  <c r="T1449" i="4" s="1"/>
  <c r="P1450" i="4"/>
  <c r="Q1450" i="4" s="1"/>
  <c r="R1450" i="4" s="1"/>
  <c r="S1450" i="4" s="1"/>
  <c r="T1450" i="4" s="1"/>
  <c r="P1451" i="4"/>
  <c r="Q1451" i="4" s="1"/>
  <c r="R1451" i="4" s="1"/>
  <c r="S1451" i="4" s="1"/>
  <c r="T1451" i="4" s="1"/>
  <c r="P1452" i="4"/>
  <c r="Q1452" i="4" s="1"/>
  <c r="R1452" i="4" s="1"/>
  <c r="S1452" i="4" s="1"/>
  <c r="T1452" i="4" s="1"/>
  <c r="P1453" i="4"/>
  <c r="Q1453" i="4" s="1"/>
  <c r="R1453" i="4" s="1"/>
  <c r="S1453" i="4" s="1"/>
  <c r="T1453" i="4" s="1"/>
  <c r="P1454" i="4"/>
  <c r="Q1454" i="4" s="1"/>
  <c r="R1454" i="4" s="1"/>
  <c r="S1454" i="4" s="1"/>
  <c r="T1454" i="4" s="1"/>
  <c r="P1455" i="4"/>
  <c r="Q1455" i="4" s="1"/>
  <c r="R1455" i="4" s="1"/>
  <c r="S1455" i="4" s="1"/>
  <c r="T1455" i="4" s="1"/>
  <c r="P1456" i="4"/>
  <c r="Q1456" i="4" s="1"/>
  <c r="R1456" i="4" s="1"/>
  <c r="S1456" i="4" s="1"/>
  <c r="T1456" i="4" s="1"/>
  <c r="P1457" i="4"/>
  <c r="Q1457" i="4" s="1"/>
  <c r="R1457" i="4" s="1"/>
  <c r="S1457" i="4" s="1"/>
  <c r="T1457" i="4" s="1"/>
  <c r="P1458" i="4"/>
  <c r="Q1458" i="4" s="1"/>
  <c r="R1458" i="4" s="1"/>
  <c r="S1458" i="4" s="1"/>
  <c r="T1458" i="4" s="1"/>
  <c r="P1459" i="4"/>
  <c r="Q1459" i="4" s="1"/>
  <c r="R1459" i="4" s="1"/>
  <c r="S1459" i="4" s="1"/>
  <c r="T1459" i="4" s="1"/>
  <c r="P1460" i="4"/>
  <c r="Q1460" i="4" s="1"/>
  <c r="R1460" i="4" s="1"/>
  <c r="S1460" i="4" s="1"/>
  <c r="T1460" i="4" s="1"/>
  <c r="P1461" i="4"/>
  <c r="Q1461" i="4" s="1"/>
  <c r="R1461" i="4" s="1"/>
  <c r="S1461" i="4" s="1"/>
  <c r="T1461" i="4" s="1"/>
  <c r="P1462" i="4"/>
  <c r="Q1462" i="4" s="1"/>
  <c r="R1462" i="4" s="1"/>
  <c r="S1462" i="4" s="1"/>
  <c r="T1462" i="4" s="1"/>
  <c r="P1463" i="4"/>
  <c r="Q1463" i="4" s="1"/>
  <c r="R1463" i="4" s="1"/>
  <c r="S1463" i="4" s="1"/>
  <c r="T1463" i="4" s="1"/>
  <c r="P1464" i="4"/>
  <c r="Q1464" i="4" s="1"/>
  <c r="R1464" i="4" s="1"/>
  <c r="S1464" i="4" s="1"/>
  <c r="T1464" i="4" s="1"/>
  <c r="P1465" i="4"/>
  <c r="Q1465" i="4" s="1"/>
  <c r="R1465" i="4" s="1"/>
  <c r="S1465" i="4" s="1"/>
  <c r="T1465" i="4" s="1"/>
  <c r="P1466" i="4"/>
  <c r="Q1466" i="4" s="1"/>
  <c r="R1466" i="4" s="1"/>
  <c r="S1466" i="4" s="1"/>
  <c r="T1466" i="4" s="1"/>
  <c r="P1467" i="4"/>
  <c r="Q1467" i="4" s="1"/>
  <c r="R1467" i="4" s="1"/>
  <c r="S1467" i="4" s="1"/>
  <c r="T1467" i="4" s="1"/>
  <c r="P1468" i="4"/>
  <c r="Q1468" i="4" s="1"/>
  <c r="R1468" i="4" s="1"/>
  <c r="S1468" i="4" s="1"/>
  <c r="T1468" i="4" s="1"/>
  <c r="P1469" i="4"/>
  <c r="Q1469" i="4" s="1"/>
  <c r="R1469" i="4" s="1"/>
  <c r="S1469" i="4" s="1"/>
  <c r="T1469" i="4" s="1"/>
  <c r="P1470" i="4"/>
  <c r="Q1470" i="4" s="1"/>
  <c r="R1470" i="4" s="1"/>
  <c r="S1470" i="4" s="1"/>
  <c r="T1470" i="4" s="1"/>
  <c r="P1471" i="4"/>
  <c r="Q1471" i="4" s="1"/>
  <c r="R1471" i="4" s="1"/>
  <c r="S1471" i="4" s="1"/>
  <c r="T1471" i="4" s="1"/>
  <c r="P1472" i="4"/>
  <c r="Q1472" i="4" s="1"/>
  <c r="R1472" i="4" s="1"/>
  <c r="S1472" i="4" s="1"/>
  <c r="T1472" i="4" s="1"/>
  <c r="P1473" i="4"/>
  <c r="Q1473" i="4" s="1"/>
  <c r="R1473" i="4" s="1"/>
  <c r="S1473" i="4" s="1"/>
  <c r="T1473" i="4" s="1"/>
  <c r="P1474" i="4"/>
  <c r="Q1474" i="4" s="1"/>
  <c r="R1474" i="4" s="1"/>
  <c r="S1474" i="4" s="1"/>
  <c r="T1474" i="4" s="1"/>
  <c r="P1475" i="4"/>
  <c r="Q1475" i="4" s="1"/>
  <c r="R1475" i="4" s="1"/>
  <c r="S1475" i="4" s="1"/>
  <c r="T1475" i="4" s="1"/>
  <c r="P1476" i="4"/>
  <c r="Q1476" i="4" s="1"/>
  <c r="R1476" i="4" s="1"/>
  <c r="S1476" i="4" s="1"/>
  <c r="T1476" i="4" s="1"/>
  <c r="P1477" i="4"/>
  <c r="Q1477" i="4" s="1"/>
  <c r="R1477" i="4" s="1"/>
  <c r="S1477" i="4" s="1"/>
  <c r="T1477" i="4" s="1"/>
  <c r="P1478" i="4"/>
  <c r="Q1478" i="4" s="1"/>
  <c r="R1478" i="4" s="1"/>
  <c r="S1478" i="4" s="1"/>
  <c r="T1478" i="4" s="1"/>
  <c r="P1479" i="4"/>
  <c r="Q1479" i="4" s="1"/>
  <c r="R1479" i="4" s="1"/>
  <c r="S1479" i="4" s="1"/>
  <c r="T1479" i="4" s="1"/>
  <c r="P1480" i="4"/>
  <c r="Q1480" i="4" s="1"/>
  <c r="R1480" i="4" s="1"/>
  <c r="S1480" i="4" s="1"/>
  <c r="T1480" i="4" s="1"/>
  <c r="P1481" i="4"/>
  <c r="Q1481" i="4" s="1"/>
  <c r="R1481" i="4" s="1"/>
  <c r="S1481" i="4" s="1"/>
  <c r="T1481" i="4" s="1"/>
  <c r="P1482" i="4"/>
  <c r="Q1482" i="4" s="1"/>
  <c r="R1482" i="4" s="1"/>
  <c r="S1482" i="4" s="1"/>
  <c r="T1482" i="4" s="1"/>
  <c r="P1483" i="4"/>
  <c r="Q1483" i="4" s="1"/>
  <c r="R1483" i="4" s="1"/>
  <c r="S1483" i="4" s="1"/>
  <c r="T1483" i="4" s="1"/>
  <c r="P1484" i="4"/>
  <c r="Q1484" i="4" s="1"/>
  <c r="R1484" i="4" s="1"/>
  <c r="S1484" i="4" s="1"/>
  <c r="T1484" i="4" s="1"/>
  <c r="P1485" i="4"/>
  <c r="Q1485" i="4" s="1"/>
  <c r="R1485" i="4" s="1"/>
  <c r="S1485" i="4" s="1"/>
  <c r="T1485" i="4" s="1"/>
  <c r="P1486" i="4"/>
  <c r="Q1486" i="4" s="1"/>
  <c r="R1486" i="4" s="1"/>
  <c r="S1486" i="4" s="1"/>
  <c r="T1486" i="4" s="1"/>
  <c r="P1487" i="4"/>
  <c r="Q1487" i="4" s="1"/>
  <c r="R1487" i="4" s="1"/>
  <c r="S1487" i="4" s="1"/>
  <c r="T1487" i="4" s="1"/>
  <c r="P1488" i="4"/>
  <c r="Q1488" i="4" s="1"/>
  <c r="R1488" i="4" s="1"/>
  <c r="S1488" i="4" s="1"/>
  <c r="T1488" i="4" s="1"/>
  <c r="P1489" i="4"/>
  <c r="Q1489" i="4" s="1"/>
  <c r="R1489" i="4" s="1"/>
  <c r="S1489" i="4" s="1"/>
  <c r="T1489" i="4" s="1"/>
  <c r="P1490" i="4"/>
  <c r="Q1490" i="4" s="1"/>
  <c r="R1490" i="4" s="1"/>
  <c r="S1490" i="4" s="1"/>
  <c r="T1490" i="4" s="1"/>
  <c r="P1491" i="4"/>
  <c r="Q1491" i="4" s="1"/>
  <c r="R1491" i="4" s="1"/>
  <c r="S1491" i="4" s="1"/>
  <c r="T1491" i="4" s="1"/>
  <c r="P1492" i="4"/>
  <c r="Q1492" i="4" s="1"/>
  <c r="R1492" i="4" s="1"/>
  <c r="S1492" i="4" s="1"/>
  <c r="T1492" i="4" s="1"/>
  <c r="P1493" i="4"/>
  <c r="Q1493" i="4" s="1"/>
  <c r="R1493" i="4" s="1"/>
  <c r="S1493" i="4" s="1"/>
  <c r="T1493" i="4" s="1"/>
  <c r="P1494" i="4"/>
  <c r="Q1494" i="4" s="1"/>
  <c r="R1494" i="4" s="1"/>
  <c r="S1494" i="4" s="1"/>
  <c r="T1494" i="4" s="1"/>
  <c r="P1495" i="4"/>
  <c r="Q1495" i="4" s="1"/>
  <c r="R1495" i="4" s="1"/>
  <c r="S1495" i="4" s="1"/>
  <c r="T1495" i="4" s="1"/>
  <c r="P1496" i="4"/>
  <c r="Q1496" i="4" s="1"/>
  <c r="R1496" i="4" s="1"/>
  <c r="S1496" i="4" s="1"/>
  <c r="T1496" i="4" s="1"/>
  <c r="P1497" i="4"/>
  <c r="Q1497" i="4" s="1"/>
  <c r="R1497" i="4" s="1"/>
  <c r="S1497" i="4" s="1"/>
  <c r="T1497" i="4" s="1"/>
  <c r="P1498" i="4"/>
  <c r="Q1498" i="4" s="1"/>
  <c r="R1498" i="4" s="1"/>
  <c r="S1498" i="4" s="1"/>
  <c r="T1498" i="4" s="1"/>
  <c r="P1499" i="4"/>
  <c r="Q1499" i="4" s="1"/>
  <c r="R1499" i="4" s="1"/>
  <c r="S1499" i="4" s="1"/>
  <c r="T1499" i="4" s="1"/>
  <c r="P1500" i="4"/>
  <c r="Q1500" i="4" s="1"/>
  <c r="R1500" i="4" s="1"/>
  <c r="S1500" i="4" s="1"/>
  <c r="T1500" i="4" s="1"/>
  <c r="P1501" i="4"/>
  <c r="Q1501" i="4" s="1"/>
  <c r="R1501" i="4" s="1"/>
  <c r="S1501" i="4" s="1"/>
  <c r="T1501" i="4" s="1"/>
  <c r="P1502" i="4"/>
  <c r="Q1502" i="4" s="1"/>
  <c r="R1502" i="4" s="1"/>
  <c r="S1502" i="4" s="1"/>
  <c r="T1502" i="4" s="1"/>
  <c r="P1503" i="4"/>
  <c r="Q1503" i="4" s="1"/>
  <c r="R1503" i="4" s="1"/>
  <c r="S1503" i="4" s="1"/>
  <c r="T1503" i="4" s="1"/>
  <c r="P1504" i="4"/>
  <c r="Q1504" i="4" s="1"/>
  <c r="R1504" i="4" s="1"/>
  <c r="S1504" i="4" s="1"/>
  <c r="T1504" i="4" s="1"/>
  <c r="P1505" i="4"/>
  <c r="Q1505" i="4" s="1"/>
  <c r="R1505" i="4" s="1"/>
  <c r="S1505" i="4" s="1"/>
  <c r="T1505" i="4" s="1"/>
  <c r="P1506" i="4"/>
  <c r="Q1506" i="4" s="1"/>
  <c r="R1506" i="4" s="1"/>
  <c r="S1506" i="4" s="1"/>
  <c r="T1506" i="4" s="1"/>
  <c r="P1507" i="4"/>
  <c r="Q1507" i="4" s="1"/>
  <c r="R1507" i="4" s="1"/>
  <c r="S1507" i="4" s="1"/>
  <c r="T1507" i="4" s="1"/>
  <c r="P1508" i="4"/>
  <c r="Q1508" i="4" s="1"/>
  <c r="R1508" i="4" s="1"/>
  <c r="S1508" i="4" s="1"/>
  <c r="T1508" i="4" s="1"/>
  <c r="P1509" i="4"/>
  <c r="Q1509" i="4" s="1"/>
  <c r="R1509" i="4" s="1"/>
  <c r="S1509" i="4" s="1"/>
  <c r="T1509" i="4" s="1"/>
  <c r="P1510" i="4"/>
  <c r="Q1510" i="4" s="1"/>
  <c r="R1510" i="4" s="1"/>
  <c r="S1510" i="4" s="1"/>
  <c r="T1510" i="4" s="1"/>
  <c r="P1511" i="4"/>
  <c r="Q1511" i="4" s="1"/>
  <c r="R1511" i="4" s="1"/>
  <c r="S1511" i="4" s="1"/>
  <c r="T1511" i="4" s="1"/>
  <c r="P1512" i="4"/>
  <c r="Q1512" i="4" s="1"/>
  <c r="R1512" i="4" s="1"/>
  <c r="S1512" i="4" s="1"/>
  <c r="T1512" i="4" s="1"/>
  <c r="P1513" i="4"/>
  <c r="Q1513" i="4" s="1"/>
  <c r="R1513" i="4" s="1"/>
  <c r="S1513" i="4" s="1"/>
  <c r="T1513" i="4" s="1"/>
  <c r="P1514" i="4"/>
  <c r="Q1514" i="4" s="1"/>
  <c r="R1514" i="4" s="1"/>
  <c r="S1514" i="4" s="1"/>
  <c r="T1514" i="4" s="1"/>
  <c r="P1515" i="4"/>
  <c r="Q1515" i="4" s="1"/>
  <c r="R1515" i="4" s="1"/>
  <c r="S1515" i="4" s="1"/>
  <c r="T1515" i="4" s="1"/>
  <c r="P1516" i="4"/>
  <c r="Q1516" i="4" s="1"/>
  <c r="R1516" i="4" s="1"/>
  <c r="S1516" i="4" s="1"/>
  <c r="T1516" i="4" s="1"/>
  <c r="P1517" i="4"/>
  <c r="Q1517" i="4" s="1"/>
  <c r="R1517" i="4" s="1"/>
  <c r="S1517" i="4" s="1"/>
  <c r="T1517" i="4" s="1"/>
  <c r="P1518" i="4"/>
  <c r="Q1518" i="4" s="1"/>
  <c r="R1518" i="4" s="1"/>
  <c r="S1518" i="4" s="1"/>
  <c r="T1518" i="4" s="1"/>
  <c r="P1519" i="4"/>
  <c r="Q1519" i="4" s="1"/>
  <c r="R1519" i="4" s="1"/>
  <c r="S1519" i="4" s="1"/>
  <c r="T1519" i="4" s="1"/>
  <c r="P1520" i="4"/>
  <c r="Q1520" i="4" s="1"/>
  <c r="R1520" i="4" s="1"/>
  <c r="S1520" i="4" s="1"/>
  <c r="T1520" i="4" s="1"/>
  <c r="P1521" i="4"/>
  <c r="Q1521" i="4" s="1"/>
  <c r="R1521" i="4" s="1"/>
  <c r="S1521" i="4" s="1"/>
  <c r="T1521" i="4" s="1"/>
  <c r="P1522" i="4"/>
  <c r="Q1522" i="4" s="1"/>
  <c r="R1522" i="4" s="1"/>
  <c r="S1522" i="4" s="1"/>
  <c r="T1522" i="4" s="1"/>
  <c r="P1523" i="4"/>
  <c r="Q1523" i="4" s="1"/>
  <c r="R1523" i="4" s="1"/>
  <c r="S1523" i="4" s="1"/>
  <c r="T1523" i="4" s="1"/>
  <c r="P1524" i="4"/>
  <c r="Q1524" i="4" s="1"/>
  <c r="R1524" i="4" s="1"/>
  <c r="S1524" i="4" s="1"/>
  <c r="T1524" i="4" s="1"/>
  <c r="P1525" i="4"/>
  <c r="Q1525" i="4" s="1"/>
  <c r="R1525" i="4" s="1"/>
  <c r="S1525" i="4" s="1"/>
  <c r="T1525" i="4" s="1"/>
  <c r="P1526" i="4"/>
  <c r="Q1526" i="4" s="1"/>
  <c r="R1526" i="4" s="1"/>
  <c r="S1526" i="4" s="1"/>
  <c r="T1526" i="4" s="1"/>
  <c r="P1527" i="4"/>
  <c r="Q1527" i="4" s="1"/>
  <c r="R1527" i="4" s="1"/>
  <c r="S1527" i="4" s="1"/>
  <c r="T1527" i="4" s="1"/>
  <c r="P1528" i="4"/>
  <c r="Q1528" i="4" s="1"/>
  <c r="R1528" i="4" s="1"/>
  <c r="S1528" i="4" s="1"/>
  <c r="T1528" i="4" s="1"/>
  <c r="P1529" i="4"/>
  <c r="Q1529" i="4" s="1"/>
  <c r="R1529" i="4" s="1"/>
  <c r="S1529" i="4" s="1"/>
  <c r="T1529" i="4" s="1"/>
  <c r="P1530" i="4"/>
  <c r="Q1530" i="4" s="1"/>
  <c r="R1530" i="4" s="1"/>
  <c r="S1530" i="4" s="1"/>
  <c r="T1530" i="4" s="1"/>
  <c r="P1531" i="4"/>
  <c r="Q1531" i="4" s="1"/>
  <c r="R1531" i="4" s="1"/>
  <c r="S1531" i="4" s="1"/>
  <c r="T1531" i="4" s="1"/>
  <c r="P1532" i="4"/>
  <c r="Q1532" i="4" s="1"/>
  <c r="R1532" i="4" s="1"/>
  <c r="S1532" i="4" s="1"/>
  <c r="T1532" i="4" s="1"/>
  <c r="P1533" i="4"/>
  <c r="Q1533" i="4" s="1"/>
  <c r="R1533" i="4" s="1"/>
  <c r="S1533" i="4" s="1"/>
  <c r="T1533" i="4" s="1"/>
  <c r="P1534" i="4"/>
  <c r="Q1534" i="4" s="1"/>
  <c r="R1534" i="4" s="1"/>
  <c r="S1534" i="4" s="1"/>
  <c r="T1534" i="4" s="1"/>
  <c r="P1535" i="4"/>
  <c r="Q1535" i="4" s="1"/>
  <c r="R1535" i="4" s="1"/>
  <c r="S1535" i="4" s="1"/>
  <c r="T1535" i="4" s="1"/>
  <c r="P1536" i="4"/>
  <c r="Q1536" i="4" s="1"/>
  <c r="R1536" i="4" s="1"/>
  <c r="S1536" i="4" s="1"/>
  <c r="T1536" i="4" s="1"/>
  <c r="P1537" i="4"/>
  <c r="Q1537" i="4" s="1"/>
  <c r="R1537" i="4" s="1"/>
  <c r="S1537" i="4" s="1"/>
  <c r="T1537" i="4" s="1"/>
  <c r="P1538" i="4"/>
  <c r="Q1538" i="4" s="1"/>
  <c r="R1538" i="4" s="1"/>
  <c r="S1538" i="4" s="1"/>
  <c r="T1538" i="4" s="1"/>
  <c r="P1539" i="4"/>
  <c r="Q1539" i="4" s="1"/>
  <c r="R1539" i="4" s="1"/>
  <c r="S1539" i="4" s="1"/>
  <c r="T1539" i="4" s="1"/>
  <c r="P1540" i="4"/>
  <c r="Q1540" i="4" s="1"/>
  <c r="R1540" i="4" s="1"/>
  <c r="S1540" i="4" s="1"/>
  <c r="T1540" i="4" s="1"/>
  <c r="P1541" i="4"/>
  <c r="Q1541" i="4" s="1"/>
  <c r="R1541" i="4" s="1"/>
  <c r="S1541" i="4" s="1"/>
  <c r="T1541" i="4" s="1"/>
  <c r="P1542" i="4"/>
  <c r="Q1542" i="4" s="1"/>
  <c r="R1542" i="4" s="1"/>
  <c r="S1542" i="4" s="1"/>
  <c r="T1542" i="4" s="1"/>
  <c r="P1543" i="4"/>
  <c r="Q1543" i="4" s="1"/>
  <c r="R1543" i="4" s="1"/>
  <c r="S1543" i="4" s="1"/>
  <c r="T1543" i="4" s="1"/>
  <c r="P1544" i="4"/>
  <c r="Q1544" i="4" s="1"/>
  <c r="R1544" i="4" s="1"/>
  <c r="S1544" i="4" s="1"/>
  <c r="T1544" i="4" s="1"/>
  <c r="P1545" i="4"/>
  <c r="Q1545" i="4" s="1"/>
  <c r="R1545" i="4" s="1"/>
  <c r="S1545" i="4" s="1"/>
  <c r="T1545" i="4" s="1"/>
  <c r="P1546" i="4"/>
  <c r="Q1546" i="4" s="1"/>
  <c r="R1546" i="4" s="1"/>
  <c r="S1546" i="4" s="1"/>
  <c r="T1546" i="4" s="1"/>
  <c r="P1547" i="4"/>
  <c r="Q1547" i="4" s="1"/>
  <c r="R1547" i="4" s="1"/>
  <c r="S1547" i="4" s="1"/>
  <c r="T1547" i="4" s="1"/>
  <c r="P1548" i="4"/>
  <c r="Q1548" i="4" s="1"/>
  <c r="R1548" i="4" s="1"/>
  <c r="S1548" i="4" s="1"/>
  <c r="T1548" i="4" s="1"/>
  <c r="P1549" i="4"/>
  <c r="Q1549" i="4" s="1"/>
  <c r="R1549" i="4" s="1"/>
  <c r="S1549" i="4" s="1"/>
  <c r="T1549" i="4" s="1"/>
  <c r="P1550" i="4"/>
  <c r="Q1550" i="4" s="1"/>
  <c r="R1550" i="4" s="1"/>
  <c r="S1550" i="4" s="1"/>
  <c r="T1550" i="4" s="1"/>
  <c r="P1551" i="4"/>
  <c r="Q1551" i="4" s="1"/>
  <c r="R1551" i="4" s="1"/>
  <c r="S1551" i="4" s="1"/>
  <c r="T1551" i="4" s="1"/>
  <c r="P1552" i="4"/>
  <c r="Q1552" i="4" s="1"/>
  <c r="R1552" i="4" s="1"/>
  <c r="S1552" i="4" s="1"/>
  <c r="T1552" i="4" s="1"/>
  <c r="P1553" i="4"/>
  <c r="Q1553" i="4" s="1"/>
  <c r="R1553" i="4" s="1"/>
  <c r="S1553" i="4" s="1"/>
  <c r="T1553" i="4" s="1"/>
  <c r="P1554" i="4"/>
  <c r="Q1554" i="4" s="1"/>
  <c r="R1554" i="4" s="1"/>
  <c r="S1554" i="4" s="1"/>
  <c r="T1554" i="4" s="1"/>
  <c r="P1555" i="4"/>
  <c r="Q1555" i="4" s="1"/>
  <c r="R1555" i="4" s="1"/>
  <c r="S1555" i="4" s="1"/>
  <c r="T1555" i="4" s="1"/>
  <c r="P1556" i="4"/>
  <c r="Q1556" i="4" s="1"/>
  <c r="R1556" i="4" s="1"/>
  <c r="S1556" i="4" s="1"/>
  <c r="T1556" i="4" s="1"/>
  <c r="P1557" i="4"/>
  <c r="Q1557" i="4" s="1"/>
  <c r="R1557" i="4" s="1"/>
  <c r="S1557" i="4" s="1"/>
  <c r="T1557" i="4" s="1"/>
  <c r="P1558" i="4"/>
  <c r="Q1558" i="4" s="1"/>
  <c r="R1558" i="4" s="1"/>
  <c r="S1558" i="4" s="1"/>
  <c r="T1558" i="4" s="1"/>
  <c r="P1559" i="4"/>
  <c r="Q1559" i="4" s="1"/>
  <c r="R1559" i="4" s="1"/>
  <c r="S1559" i="4" s="1"/>
  <c r="T1559" i="4" s="1"/>
  <c r="P1560" i="4"/>
  <c r="Q1560" i="4" s="1"/>
  <c r="R1560" i="4" s="1"/>
  <c r="S1560" i="4" s="1"/>
  <c r="T1560" i="4" s="1"/>
  <c r="P1561" i="4"/>
  <c r="Q1561" i="4" s="1"/>
  <c r="R1561" i="4" s="1"/>
  <c r="S1561" i="4" s="1"/>
  <c r="T1561" i="4" s="1"/>
  <c r="P1562" i="4"/>
  <c r="Q1562" i="4" s="1"/>
  <c r="R1562" i="4" s="1"/>
  <c r="S1562" i="4" s="1"/>
  <c r="T1562" i="4" s="1"/>
  <c r="P1563" i="4"/>
  <c r="Q1563" i="4" s="1"/>
  <c r="R1563" i="4" s="1"/>
  <c r="S1563" i="4" s="1"/>
  <c r="T1563" i="4" s="1"/>
  <c r="P1564" i="4"/>
  <c r="Q1564" i="4" s="1"/>
  <c r="R1564" i="4" s="1"/>
  <c r="S1564" i="4" s="1"/>
  <c r="T1564" i="4" s="1"/>
  <c r="P1565" i="4"/>
  <c r="Q1565" i="4" s="1"/>
  <c r="R1565" i="4" s="1"/>
  <c r="S1565" i="4" s="1"/>
  <c r="T1565" i="4" s="1"/>
  <c r="P1566" i="4"/>
  <c r="Q1566" i="4" s="1"/>
  <c r="R1566" i="4" s="1"/>
  <c r="S1566" i="4" s="1"/>
  <c r="T1566" i="4" s="1"/>
  <c r="P1567" i="4"/>
  <c r="Q1567" i="4" s="1"/>
  <c r="R1567" i="4" s="1"/>
  <c r="S1567" i="4" s="1"/>
  <c r="T1567" i="4" s="1"/>
  <c r="P1568" i="4"/>
  <c r="Q1568" i="4" s="1"/>
  <c r="R1568" i="4" s="1"/>
  <c r="S1568" i="4" s="1"/>
  <c r="T1568" i="4" s="1"/>
  <c r="P1569" i="4"/>
  <c r="Q1569" i="4" s="1"/>
  <c r="R1569" i="4" s="1"/>
  <c r="S1569" i="4" s="1"/>
  <c r="T1569" i="4" s="1"/>
  <c r="P1570" i="4"/>
  <c r="Q1570" i="4" s="1"/>
  <c r="R1570" i="4" s="1"/>
  <c r="S1570" i="4" s="1"/>
  <c r="T1570" i="4" s="1"/>
  <c r="P1571" i="4"/>
  <c r="Q1571" i="4" s="1"/>
  <c r="R1571" i="4" s="1"/>
  <c r="S1571" i="4" s="1"/>
  <c r="T1571" i="4" s="1"/>
  <c r="P1572" i="4"/>
  <c r="Q1572" i="4" s="1"/>
  <c r="R1572" i="4" s="1"/>
  <c r="S1572" i="4" s="1"/>
  <c r="T1572" i="4" s="1"/>
  <c r="P1573" i="4"/>
  <c r="Q1573" i="4" s="1"/>
  <c r="R1573" i="4" s="1"/>
  <c r="S1573" i="4" s="1"/>
  <c r="T1573" i="4" s="1"/>
  <c r="P1574" i="4"/>
  <c r="Q1574" i="4" s="1"/>
  <c r="R1574" i="4" s="1"/>
  <c r="S1574" i="4" s="1"/>
  <c r="T1574" i="4" s="1"/>
  <c r="P1575" i="4"/>
  <c r="Q1575" i="4" s="1"/>
  <c r="R1575" i="4" s="1"/>
  <c r="S1575" i="4" s="1"/>
  <c r="T1575" i="4" s="1"/>
  <c r="P1576" i="4"/>
  <c r="Q1576" i="4" s="1"/>
  <c r="R1576" i="4" s="1"/>
  <c r="S1576" i="4" s="1"/>
  <c r="T1576" i="4" s="1"/>
  <c r="P1577" i="4"/>
  <c r="Q1577" i="4" s="1"/>
  <c r="R1577" i="4" s="1"/>
  <c r="S1577" i="4" s="1"/>
  <c r="T1577" i="4" s="1"/>
  <c r="P1578" i="4"/>
  <c r="Q1578" i="4" s="1"/>
  <c r="R1578" i="4" s="1"/>
  <c r="S1578" i="4" s="1"/>
  <c r="T1578" i="4" s="1"/>
  <c r="P1579" i="4"/>
  <c r="Q1579" i="4" s="1"/>
  <c r="R1579" i="4" s="1"/>
  <c r="S1579" i="4" s="1"/>
  <c r="T1579" i="4" s="1"/>
  <c r="P1580" i="4"/>
  <c r="Q1580" i="4" s="1"/>
  <c r="R1580" i="4" s="1"/>
  <c r="S1580" i="4" s="1"/>
  <c r="T1580" i="4" s="1"/>
  <c r="P1581" i="4"/>
  <c r="Q1581" i="4" s="1"/>
  <c r="R1581" i="4" s="1"/>
  <c r="S1581" i="4" s="1"/>
  <c r="T1581" i="4" s="1"/>
  <c r="P1582" i="4"/>
  <c r="Q1582" i="4" s="1"/>
  <c r="R1582" i="4" s="1"/>
  <c r="S1582" i="4" s="1"/>
  <c r="T1582" i="4" s="1"/>
  <c r="P1583" i="4"/>
  <c r="Q1583" i="4" s="1"/>
  <c r="R1583" i="4" s="1"/>
  <c r="S1583" i="4" s="1"/>
  <c r="T1583" i="4" s="1"/>
  <c r="P1584" i="4"/>
  <c r="Q1584" i="4" s="1"/>
  <c r="R1584" i="4" s="1"/>
  <c r="S1584" i="4" s="1"/>
  <c r="T1584" i="4" s="1"/>
  <c r="P1585" i="4"/>
  <c r="Q1585" i="4" s="1"/>
  <c r="R1585" i="4" s="1"/>
  <c r="S1585" i="4" s="1"/>
  <c r="T1585" i="4" s="1"/>
  <c r="P1586" i="4"/>
  <c r="Q1586" i="4" s="1"/>
  <c r="R1586" i="4" s="1"/>
  <c r="S1586" i="4" s="1"/>
  <c r="T1586" i="4" s="1"/>
  <c r="P1587" i="4"/>
  <c r="Q1587" i="4" s="1"/>
  <c r="R1587" i="4" s="1"/>
  <c r="S1587" i="4" s="1"/>
  <c r="T1587" i="4" s="1"/>
  <c r="P1588" i="4"/>
  <c r="Q1588" i="4" s="1"/>
  <c r="R1588" i="4" s="1"/>
  <c r="S1588" i="4" s="1"/>
  <c r="T1588" i="4" s="1"/>
  <c r="P1589" i="4"/>
  <c r="Q1589" i="4" s="1"/>
  <c r="R1589" i="4" s="1"/>
  <c r="S1589" i="4" s="1"/>
  <c r="T1589" i="4" s="1"/>
  <c r="P1590" i="4"/>
  <c r="Q1590" i="4" s="1"/>
  <c r="R1590" i="4" s="1"/>
  <c r="S1590" i="4" s="1"/>
  <c r="T1590" i="4" s="1"/>
  <c r="P1591" i="4"/>
  <c r="Q1591" i="4" s="1"/>
  <c r="R1591" i="4" s="1"/>
  <c r="S1591" i="4" s="1"/>
  <c r="T1591" i="4" s="1"/>
  <c r="P1592" i="4"/>
  <c r="Q1592" i="4" s="1"/>
  <c r="R1592" i="4" s="1"/>
  <c r="S1592" i="4" s="1"/>
  <c r="T1592" i="4" s="1"/>
  <c r="P1593" i="4"/>
  <c r="Q1593" i="4" s="1"/>
  <c r="R1593" i="4" s="1"/>
  <c r="S1593" i="4" s="1"/>
  <c r="T1593" i="4" s="1"/>
  <c r="P1594" i="4"/>
  <c r="Q1594" i="4" s="1"/>
  <c r="R1594" i="4" s="1"/>
  <c r="S1594" i="4" s="1"/>
  <c r="T1594" i="4" s="1"/>
  <c r="P1595" i="4"/>
  <c r="Q1595" i="4" s="1"/>
  <c r="R1595" i="4" s="1"/>
  <c r="S1595" i="4" s="1"/>
  <c r="T1595" i="4" s="1"/>
  <c r="P1596" i="4"/>
  <c r="Q1596" i="4" s="1"/>
  <c r="R1596" i="4" s="1"/>
  <c r="S1596" i="4" s="1"/>
  <c r="T1596" i="4" s="1"/>
  <c r="P1597" i="4"/>
  <c r="Q1597" i="4" s="1"/>
  <c r="R1597" i="4" s="1"/>
  <c r="S1597" i="4" s="1"/>
  <c r="T1597" i="4" s="1"/>
  <c r="P1598" i="4"/>
  <c r="Q1598" i="4" s="1"/>
  <c r="R1598" i="4" s="1"/>
  <c r="S1598" i="4" s="1"/>
  <c r="T1598" i="4" s="1"/>
  <c r="P1599" i="4"/>
  <c r="Q1599" i="4" s="1"/>
  <c r="R1599" i="4" s="1"/>
  <c r="S1599" i="4" s="1"/>
  <c r="T1599" i="4" s="1"/>
  <c r="P1600" i="4"/>
  <c r="Q1600" i="4" s="1"/>
  <c r="R1600" i="4" s="1"/>
  <c r="S1600" i="4" s="1"/>
  <c r="T1600" i="4" s="1"/>
  <c r="P1601" i="4"/>
  <c r="Q1601" i="4" s="1"/>
  <c r="R1601" i="4" s="1"/>
  <c r="S1601" i="4" s="1"/>
  <c r="T1601" i="4" s="1"/>
  <c r="P1602" i="4"/>
  <c r="Q1602" i="4" s="1"/>
  <c r="R1602" i="4" s="1"/>
  <c r="S1602" i="4" s="1"/>
  <c r="T1602" i="4" s="1"/>
  <c r="P1603" i="4"/>
  <c r="Q1603" i="4" s="1"/>
  <c r="R1603" i="4" s="1"/>
  <c r="S1603" i="4" s="1"/>
  <c r="T1603" i="4" s="1"/>
  <c r="P1604" i="4"/>
  <c r="Q1604" i="4" s="1"/>
  <c r="R1604" i="4" s="1"/>
  <c r="S1604" i="4" s="1"/>
  <c r="T1604" i="4" s="1"/>
  <c r="P1605" i="4"/>
  <c r="Q1605" i="4" s="1"/>
  <c r="R1605" i="4" s="1"/>
  <c r="S1605" i="4" s="1"/>
  <c r="T1605" i="4" s="1"/>
  <c r="P1606" i="4"/>
  <c r="Q1606" i="4" s="1"/>
  <c r="R1606" i="4" s="1"/>
  <c r="S1606" i="4" s="1"/>
  <c r="T1606" i="4" s="1"/>
  <c r="P1607" i="4"/>
  <c r="Q1607" i="4" s="1"/>
  <c r="R1607" i="4" s="1"/>
  <c r="S1607" i="4" s="1"/>
  <c r="T1607" i="4" s="1"/>
  <c r="P1608" i="4"/>
  <c r="Q1608" i="4" s="1"/>
  <c r="R1608" i="4" s="1"/>
  <c r="S1608" i="4" s="1"/>
  <c r="T1608" i="4" s="1"/>
  <c r="P1609" i="4"/>
  <c r="Q1609" i="4" s="1"/>
  <c r="R1609" i="4" s="1"/>
  <c r="S1609" i="4" s="1"/>
  <c r="T1609" i="4" s="1"/>
  <c r="P1610" i="4"/>
  <c r="Q1610" i="4" s="1"/>
  <c r="R1610" i="4" s="1"/>
  <c r="S1610" i="4" s="1"/>
  <c r="T1610" i="4" s="1"/>
  <c r="P1611" i="4"/>
  <c r="Q1611" i="4" s="1"/>
  <c r="R1611" i="4" s="1"/>
  <c r="S1611" i="4" s="1"/>
  <c r="T1611" i="4" s="1"/>
  <c r="P1612" i="4"/>
  <c r="Q1612" i="4" s="1"/>
  <c r="R1612" i="4" s="1"/>
  <c r="S1612" i="4" s="1"/>
  <c r="T1612" i="4" s="1"/>
  <c r="P1613" i="4"/>
  <c r="Q1613" i="4" s="1"/>
  <c r="R1613" i="4" s="1"/>
  <c r="S1613" i="4" s="1"/>
  <c r="T1613" i="4" s="1"/>
  <c r="P1614" i="4"/>
  <c r="Q1614" i="4" s="1"/>
  <c r="R1614" i="4" s="1"/>
  <c r="S1614" i="4" s="1"/>
  <c r="T1614" i="4" s="1"/>
  <c r="P1615" i="4"/>
  <c r="Q1615" i="4" s="1"/>
  <c r="R1615" i="4" s="1"/>
  <c r="S1615" i="4" s="1"/>
  <c r="T1615" i="4" s="1"/>
  <c r="P1616" i="4"/>
  <c r="Q1616" i="4" s="1"/>
  <c r="R1616" i="4" s="1"/>
  <c r="S1616" i="4" s="1"/>
  <c r="T1616" i="4" s="1"/>
  <c r="P1617" i="4"/>
  <c r="Q1617" i="4" s="1"/>
  <c r="R1617" i="4" s="1"/>
  <c r="S1617" i="4" s="1"/>
  <c r="T1617" i="4" s="1"/>
  <c r="P1618" i="4"/>
  <c r="Q1618" i="4" s="1"/>
  <c r="R1618" i="4" s="1"/>
  <c r="S1618" i="4" s="1"/>
  <c r="T1618" i="4" s="1"/>
  <c r="P1619" i="4"/>
  <c r="Q1619" i="4" s="1"/>
  <c r="R1619" i="4" s="1"/>
  <c r="S1619" i="4" s="1"/>
  <c r="T1619" i="4" s="1"/>
  <c r="P1620" i="4"/>
  <c r="Q1620" i="4" s="1"/>
  <c r="R1620" i="4" s="1"/>
  <c r="S1620" i="4" s="1"/>
  <c r="T1620" i="4" s="1"/>
  <c r="P1621" i="4"/>
  <c r="Q1621" i="4" s="1"/>
  <c r="R1621" i="4" s="1"/>
  <c r="S1621" i="4" s="1"/>
  <c r="T1621" i="4" s="1"/>
  <c r="P1622" i="4"/>
  <c r="Q1622" i="4" s="1"/>
  <c r="R1622" i="4" s="1"/>
  <c r="S1622" i="4" s="1"/>
  <c r="T1622" i="4" s="1"/>
  <c r="P1623" i="4"/>
  <c r="Q1623" i="4" s="1"/>
  <c r="R1623" i="4" s="1"/>
  <c r="S1623" i="4" s="1"/>
  <c r="T1623" i="4" s="1"/>
  <c r="P1624" i="4"/>
  <c r="Q1624" i="4" s="1"/>
  <c r="R1624" i="4" s="1"/>
  <c r="S1624" i="4" s="1"/>
  <c r="T1624" i="4" s="1"/>
  <c r="P1625" i="4"/>
  <c r="Q1625" i="4" s="1"/>
  <c r="R1625" i="4" s="1"/>
  <c r="S1625" i="4" s="1"/>
  <c r="T1625" i="4" s="1"/>
  <c r="P1626" i="4"/>
  <c r="Q1626" i="4" s="1"/>
  <c r="R1626" i="4" s="1"/>
  <c r="S1626" i="4" s="1"/>
  <c r="T1626" i="4" s="1"/>
  <c r="P1627" i="4"/>
  <c r="Q1627" i="4" s="1"/>
  <c r="R1627" i="4" s="1"/>
  <c r="S1627" i="4" s="1"/>
  <c r="T1627" i="4" s="1"/>
  <c r="P1628" i="4"/>
  <c r="Q1628" i="4" s="1"/>
  <c r="R1628" i="4" s="1"/>
  <c r="S1628" i="4" s="1"/>
  <c r="T1628" i="4" s="1"/>
  <c r="P1629" i="4"/>
  <c r="Q1629" i="4" s="1"/>
  <c r="R1629" i="4" s="1"/>
  <c r="S1629" i="4" s="1"/>
  <c r="T1629" i="4" s="1"/>
  <c r="P1630" i="4"/>
  <c r="Q1630" i="4" s="1"/>
  <c r="R1630" i="4" s="1"/>
  <c r="S1630" i="4" s="1"/>
  <c r="T1630" i="4" s="1"/>
  <c r="P1631" i="4"/>
  <c r="Q1631" i="4" s="1"/>
  <c r="R1631" i="4" s="1"/>
  <c r="S1631" i="4" s="1"/>
  <c r="T1631" i="4" s="1"/>
  <c r="P1632" i="4"/>
  <c r="Q1632" i="4" s="1"/>
  <c r="R1632" i="4" s="1"/>
  <c r="S1632" i="4" s="1"/>
  <c r="T1632" i="4" s="1"/>
  <c r="P1633" i="4"/>
  <c r="Q1633" i="4" s="1"/>
  <c r="R1633" i="4" s="1"/>
  <c r="S1633" i="4" s="1"/>
  <c r="T1633" i="4" s="1"/>
  <c r="P1634" i="4"/>
  <c r="Q1634" i="4" s="1"/>
  <c r="R1634" i="4" s="1"/>
  <c r="S1634" i="4" s="1"/>
  <c r="T1634" i="4" s="1"/>
  <c r="P1635" i="4"/>
  <c r="Q1635" i="4" s="1"/>
  <c r="R1635" i="4" s="1"/>
  <c r="S1635" i="4" s="1"/>
  <c r="T1635" i="4" s="1"/>
  <c r="P1636" i="4"/>
  <c r="Q1636" i="4" s="1"/>
  <c r="R1636" i="4" s="1"/>
  <c r="S1636" i="4" s="1"/>
  <c r="T1636" i="4" s="1"/>
  <c r="P1637" i="4"/>
  <c r="Q1637" i="4" s="1"/>
  <c r="R1637" i="4" s="1"/>
  <c r="S1637" i="4" s="1"/>
  <c r="T1637" i="4" s="1"/>
  <c r="P1638" i="4"/>
  <c r="Q1638" i="4" s="1"/>
  <c r="R1638" i="4" s="1"/>
  <c r="S1638" i="4" s="1"/>
  <c r="T1638" i="4" s="1"/>
  <c r="P1639" i="4"/>
  <c r="Q1639" i="4" s="1"/>
  <c r="R1639" i="4" s="1"/>
  <c r="S1639" i="4" s="1"/>
  <c r="T1639" i="4" s="1"/>
  <c r="P1640" i="4"/>
  <c r="Q1640" i="4" s="1"/>
  <c r="R1640" i="4" s="1"/>
  <c r="S1640" i="4" s="1"/>
  <c r="T1640" i="4" s="1"/>
  <c r="P1641" i="4"/>
  <c r="Q1641" i="4" s="1"/>
  <c r="R1641" i="4" s="1"/>
  <c r="S1641" i="4" s="1"/>
  <c r="T1641" i="4" s="1"/>
  <c r="P1642" i="4"/>
  <c r="Q1642" i="4" s="1"/>
  <c r="R1642" i="4" s="1"/>
  <c r="S1642" i="4" s="1"/>
  <c r="T1642" i="4" s="1"/>
  <c r="P1643" i="4"/>
  <c r="Q1643" i="4" s="1"/>
  <c r="R1643" i="4" s="1"/>
  <c r="S1643" i="4" s="1"/>
  <c r="T1643" i="4" s="1"/>
  <c r="P1644" i="4"/>
  <c r="Q1644" i="4" s="1"/>
  <c r="R1644" i="4" s="1"/>
  <c r="S1644" i="4" s="1"/>
  <c r="T1644" i="4" s="1"/>
  <c r="P1645" i="4"/>
  <c r="Q1645" i="4" s="1"/>
  <c r="R1645" i="4" s="1"/>
  <c r="S1645" i="4" s="1"/>
  <c r="T1645" i="4" s="1"/>
  <c r="P1646" i="4"/>
  <c r="Q1646" i="4" s="1"/>
  <c r="R1646" i="4" s="1"/>
  <c r="S1646" i="4" s="1"/>
  <c r="T1646" i="4" s="1"/>
  <c r="P1647" i="4"/>
  <c r="Q1647" i="4" s="1"/>
  <c r="R1647" i="4" s="1"/>
  <c r="S1647" i="4" s="1"/>
  <c r="T1647" i="4" s="1"/>
  <c r="P1648" i="4"/>
  <c r="Q1648" i="4" s="1"/>
  <c r="R1648" i="4" s="1"/>
  <c r="S1648" i="4" s="1"/>
  <c r="T1648" i="4" s="1"/>
  <c r="P1649" i="4"/>
  <c r="Q1649" i="4" s="1"/>
  <c r="R1649" i="4" s="1"/>
  <c r="S1649" i="4" s="1"/>
  <c r="T1649" i="4" s="1"/>
  <c r="P1650" i="4"/>
  <c r="Q1650" i="4" s="1"/>
  <c r="R1650" i="4" s="1"/>
  <c r="S1650" i="4" s="1"/>
  <c r="T1650" i="4" s="1"/>
  <c r="P1651" i="4"/>
  <c r="Q1651" i="4" s="1"/>
  <c r="R1651" i="4" s="1"/>
  <c r="S1651" i="4" s="1"/>
  <c r="T1651" i="4" s="1"/>
  <c r="P1652" i="4"/>
  <c r="Q1652" i="4" s="1"/>
  <c r="R1652" i="4" s="1"/>
  <c r="S1652" i="4" s="1"/>
  <c r="T1652" i="4" s="1"/>
  <c r="P1653" i="4"/>
  <c r="Q1653" i="4" s="1"/>
  <c r="R1653" i="4" s="1"/>
  <c r="S1653" i="4" s="1"/>
  <c r="T1653" i="4" s="1"/>
  <c r="P1654" i="4"/>
  <c r="Q1654" i="4" s="1"/>
  <c r="R1654" i="4" s="1"/>
  <c r="S1654" i="4" s="1"/>
  <c r="T1654" i="4" s="1"/>
  <c r="P1655" i="4"/>
  <c r="Q1655" i="4" s="1"/>
  <c r="R1655" i="4" s="1"/>
  <c r="S1655" i="4" s="1"/>
  <c r="T1655" i="4" s="1"/>
  <c r="P1656" i="4"/>
  <c r="Q1656" i="4" s="1"/>
  <c r="R1656" i="4" s="1"/>
  <c r="S1656" i="4" s="1"/>
  <c r="T1656" i="4" s="1"/>
  <c r="P1657" i="4"/>
  <c r="Q1657" i="4" s="1"/>
  <c r="R1657" i="4" s="1"/>
  <c r="S1657" i="4" s="1"/>
  <c r="T1657" i="4" s="1"/>
  <c r="P1658" i="4"/>
  <c r="Q1658" i="4" s="1"/>
  <c r="R1658" i="4" s="1"/>
  <c r="S1658" i="4" s="1"/>
  <c r="T1658" i="4" s="1"/>
  <c r="P1659" i="4"/>
  <c r="Q1659" i="4" s="1"/>
  <c r="R1659" i="4" s="1"/>
  <c r="S1659" i="4" s="1"/>
  <c r="T1659" i="4" s="1"/>
  <c r="P1660" i="4"/>
  <c r="Q1660" i="4" s="1"/>
  <c r="R1660" i="4" s="1"/>
  <c r="S1660" i="4" s="1"/>
  <c r="T1660" i="4" s="1"/>
  <c r="P1661" i="4"/>
  <c r="Q1661" i="4" s="1"/>
  <c r="R1661" i="4" s="1"/>
  <c r="S1661" i="4" s="1"/>
  <c r="T1661" i="4" s="1"/>
  <c r="P1662" i="4"/>
  <c r="Q1662" i="4" s="1"/>
  <c r="R1662" i="4" s="1"/>
  <c r="S1662" i="4" s="1"/>
  <c r="T1662" i="4" s="1"/>
  <c r="P1663" i="4"/>
  <c r="Q1663" i="4" s="1"/>
  <c r="R1663" i="4" s="1"/>
  <c r="S1663" i="4" s="1"/>
  <c r="T1663" i="4" s="1"/>
  <c r="P1664" i="4"/>
  <c r="Q1664" i="4" s="1"/>
  <c r="R1664" i="4" s="1"/>
  <c r="S1664" i="4" s="1"/>
  <c r="T1664" i="4" s="1"/>
  <c r="P1665" i="4"/>
  <c r="Q1665" i="4" s="1"/>
  <c r="R1665" i="4" s="1"/>
  <c r="S1665" i="4" s="1"/>
  <c r="T1665" i="4" s="1"/>
  <c r="P1666" i="4"/>
  <c r="Q1666" i="4" s="1"/>
  <c r="R1666" i="4" s="1"/>
  <c r="S1666" i="4" s="1"/>
  <c r="T1666" i="4" s="1"/>
  <c r="P1667" i="4"/>
  <c r="Q1667" i="4" s="1"/>
  <c r="R1667" i="4" s="1"/>
  <c r="S1667" i="4" s="1"/>
  <c r="T1667" i="4" s="1"/>
  <c r="P1668" i="4"/>
  <c r="Q1668" i="4" s="1"/>
  <c r="R1668" i="4" s="1"/>
  <c r="S1668" i="4" s="1"/>
  <c r="T1668" i="4" s="1"/>
  <c r="P1669" i="4"/>
  <c r="Q1669" i="4" s="1"/>
  <c r="R1669" i="4" s="1"/>
  <c r="S1669" i="4" s="1"/>
  <c r="T1669" i="4" s="1"/>
  <c r="P1670" i="4"/>
  <c r="Q1670" i="4" s="1"/>
  <c r="R1670" i="4" s="1"/>
  <c r="S1670" i="4" s="1"/>
  <c r="T1670" i="4" s="1"/>
  <c r="P1671" i="4"/>
  <c r="Q1671" i="4" s="1"/>
  <c r="R1671" i="4" s="1"/>
  <c r="S1671" i="4" s="1"/>
  <c r="T1671" i="4" s="1"/>
  <c r="P1672" i="4"/>
  <c r="Q1672" i="4" s="1"/>
  <c r="R1672" i="4" s="1"/>
  <c r="S1672" i="4" s="1"/>
  <c r="T1672" i="4" s="1"/>
  <c r="P1673" i="4"/>
  <c r="Q1673" i="4" s="1"/>
  <c r="R1673" i="4" s="1"/>
  <c r="S1673" i="4" s="1"/>
  <c r="T1673" i="4" s="1"/>
  <c r="P1674" i="4"/>
  <c r="Q1674" i="4" s="1"/>
  <c r="R1674" i="4" s="1"/>
  <c r="S1674" i="4" s="1"/>
  <c r="T1674" i="4" s="1"/>
  <c r="P1675" i="4"/>
  <c r="Q1675" i="4" s="1"/>
  <c r="R1675" i="4" s="1"/>
  <c r="S1675" i="4" s="1"/>
  <c r="T1675" i="4" s="1"/>
  <c r="P1676" i="4"/>
  <c r="Q1676" i="4" s="1"/>
  <c r="R1676" i="4" s="1"/>
  <c r="S1676" i="4" s="1"/>
  <c r="T1676" i="4" s="1"/>
  <c r="P1677" i="4"/>
  <c r="Q1677" i="4" s="1"/>
  <c r="R1677" i="4" s="1"/>
  <c r="S1677" i="4" s="1"/>
  <c r="T1677" i="4" s="1"/>
  <c r="P1678" i="4"/>
  <c r="Q1678" i="4" s="1"/>
  <c r="R1678" i="4" s="1"/>
  <c r="S1678" i="4" s="1"/>
  <c r="T1678" i="4" s="1"/>
  <c r="P1679" i="4"/>
  <c r="Q1679" i="4" s="1"/>
  <c r="R1679" i="4" s="1"/>
  <c r="S1679" i="4" s="1"/>
  <c r="T1679" i="4" s="1"/>
  <c r="P1680" i="4"/>
  <c r="Q1680" i="4" s="1"/>
  <c r="R1680" i="4" s="1"/>
  <c r="S1680" i="4" s="1"/>
  <c r="T1680" i="4" s="1"/>
  <c r="P1681" i="4"/>
  <c r="Q1681" i="4" s="1"/>
  <c r="R1681" i="4" s="1"/>
  <c r="S1681" i="4" s="1"/>
  <c r="T1681" i="4" s="1"/>
  <c r="P1682" i="4"/>
  <c r="Q1682" i="4" s="1"/>
  <c r="R1682" i="4" s="1"/>
  <c r="S1682" i="4" s="1"/>
  <c r="T1682" i="4" s="1"/>
  <c r="P1683" i="4"/>
  <c r="Q1683" i="4" s="1"/>
  <c r="R1683" i="4" s="1"/>
  <c r="S1683" i="4" s="1"/>
  <c r="T1683" i="4" s="1"/>
  <c r="P1684" i="4"/>
  <c r="Q1684" i="4" s="1"/>
  <c r="R1684" i="4" s="1"/>
  <c r="S1684" i="4" s="1"/>
  <c r="T1684" i="4" s="1"/>
  <c r="P1685" i="4"/>
  <c r="Q1685" i="4" s="1"/>
  <c r="R1685" i="4" s="1"/>
  <c r="S1685" i="4" s="1"/>
  <c r="T1685" i="4" s="1"/>
  <c r="P1686" i="4"/>
  <c r="Q1686" i="4" s="1"/>
  <c r="R1686" i="4" s="1"/>
  <c r="S1686" i="4" s="1"/>
  <c r="T1686" i="4" s="1"/>
  <c r="P1687" i="4"/>
  <c r="Q1687" i="4" s="1"/>
  <c r="R1687" i="4" s="1"/>
  <c r="S1687" i="4" s="1"/>
  <c r="T1687" i="4" s="1"/>
  <c r="P1688" i="4"/>
  <c r="Q1688" i="4" s="1"/>
  <c r="R1688" i="4" s="1"/>
  <c r="S1688" i="4" s="1"/>
  <c r="T1688" i="4" s="1"/>
  <c r="P1689" i="4"/>
  <c r="Q1689" i="4" s="1"/>
  <c r="R1689" i="4" s="1"/>
  <c r="S1689" i="4" s="1"/>
  <c r="T1689" i="4" s="1"/>
  <c r="P1690" i="4"/>
  <c r="Q1690" i="4" s="1"/>
  <c r="R1690" i="4" s="1"/>
  <c r="S1690" i="4" s="1"/>
  <c r="T1690" i="4" s="1"/>
  <c r="P1691" i="4"/>
  <c r="Q1691" i="4" s="1"/>
  <c r="R1691" i="4" s="1"/>
  <c r="S1691" i="4" s="1"/>
  <c r="T1691" i="4" s="1"/>
  <c r="P1692" i="4"/>
  <c r="Q1692" i="4" s="1"/>
  <c r="R1692" i="4" s="1"/>
  <c r="S1692" i="4" s="1"/>
  <c r="T1692" i="4" s="1"/>
  <c r="P1693" i="4"/>
  <c r="Q1693" i="4" s="1"/>
  <c r="R1693" i="4" s="1"/>
  <c r="S1693" i="4" s="1"/>
  <c r="T1693" i="4" s="1"/>
  <c r="P1694" i="4"/>
  <c r="Q1694" i="4" s="1"/>
  <c r="R1694" i="4" s="1"/>
  <c r="S1694" i="4" s="1"/>
  <c r="T1694" i="4" s="1"/>
  <c r="P1695" i="4"/>
  <c r="Q1695" i="4" s="1"/>
  <c r="R1695" i="4" s="1"/>
  <c r="S1695" i="4" s="1"/>
  <c r="T1695" i="4" s="1"/>
  <c r="P1696" i="4"/>
  <c r="Q1696" i="4" s="1"/>
  <c r="R1696" i="4" s="1"/>
  <c r="S1696" i="4" s="1"/>
  <c r="T1696" i="4" s="1"/>
  <c r="P1697" i="4"/>
  <c r="Q1697" i="4" s="1"/>
  <c r="R1697" i="4" s="1"/>
  <c r="S1697" i="4" s="1"/>
  <c r="T1697" i="4" s="1"/>
  <c r="P1698" i="4"/>
  <c r="Q1698" i="4" s="1"/>
  <c r="R1698" i="4" s="1"/>
  <c r="S1698" i="4" s="1"/>
  <c r="T1698" i="4" s="1"/>
  <c r="P1699" i="4"/>
  <c r="Q1699" i="4" s="1"/>
  <c r="R1699" i="4" s="1"/>
  <c r="S1699" i="4" s="1"/>
  <c r="T1699" i="4" s="1"/>
  <c r="P1700" i="4"/>
  <c r="Q1700" i="4" s="1"/>
  <c r="R1700" i="4" s="1"/>
  <c r="S1700" i="4" s="1"/>
  <c r="T1700" i="4" s="1"/>
  <c r="P1701" i="4"/>
  <c r="Q1701" i="4" s="1"/>
  <c r="R1701" i="4" s="1"/>
  <c r="S1701" i="4" s="1"/>
  <c r="T1701" i="4" s="1"/>
  <c r="P1702" i="4"/>
  <c r="Q1702" i="4" s="1"/>
  <c r="R1702" i="4" s="1"/>
  <c r="S1702" i="4" s="1"/>
  <c r="T1702" i="4" s="1"/>
  <c r="P1703" i="4"/>
  <c r="Q1703" i="4" s="1"/>
  <c r="R1703" i="4" s="1"/>
  <c r="S1703" i="4" s="1"/>
  <c r="T1703" i="4" s="1"/>
  <c r="P1704" i="4"/>
  <c r="Q1704" i="4" s="1"/>
  <c r="R1704" i="4" s="1"/>
  <c r="S1704" i="4" s="1"/>
  <c r="T1704" i="4" s="1"/>
  <c r="P1705" i="4"/>
  <c r="Q1705" i="4" s="1"/>
  <c r="R1705" i="4" s="1"/>
  <c r="S1705" i="4" s="1"/>
  <c r="T1705" i="4" s="1"/>
  <c r="P1706" i="4"/>
  <c r="Q1706" i="4" s="1"/>
  <c r="R1706" i="4" s="1"/>
  <c r="S1706" i="4" s="1"/>
  <c r="T1706" i="4" s="1"/>
  <c r="P1707" i="4"/>
  <c r="Q1707" i="4" s="1"/>
  <c r="R1707" i="4" s="1"/>
  <c r="S1707" i="4" s="1"/>
  <c r="T1707" i="4" s="1"/>
  <c r="P1708" i="4"/>
  <c r="Q1708" i="4" s="1"/>
  <c r="R1708" i="4" s="1"/>
  <c r="S1708" i="4" s="1"/>
  <c r="T1708" i="4" s="1"/>
  <c r="P1709" i="4"/>
  <c r="Q1709" i="4" s="1"/>
  <c r="R1709" i="4" s="1"/>
  <c r="S1709" i="4" s="1"/>
  <c r="T1709" i="4" s="1"/>
  <c r="P1710" i="4"/>
  <c r="Q1710" i="4" s="1"/>
  <c r="R1710" i="4" s="1"/>
  <c r="S1710" i="4" s="1"/>
  <c r="T1710" i="4" s="1"/>
  <c r="P1711" i="4"/>
  <c r="Q1711" i="4" s="1"/>
  <c r="R1711" i="4" s="1"/>
  <c r="S1711" i="4" s="1"/>
  <c r="T1711" i="4" s="1"/>
  <c r="P1712" i="4"/>
  <c r="Q1712" i="4" s="1"/>
  <c r="R1712" i="4" s="1"/>
  <c r="S1712" i="4" s="1"/>
  <c r="T1712" i="4" s="1"/>
  <c r="P1713" i="4"/>
  <c r="Q1713" i="4" s="1"/>
  <c r="R1713" i="4" s="1"/>
  <c r="S1713" i="4" s="1"/>
  <c r="T1713" i="4" s="1"/>
  <c r="P1714" i="4"/>
  <c r="Q1714" i="4" s="1"/>
  <c r="R1714" i="4" s="1"/>
  <c r="S1714" i="4" s="1"/>
  <c r="T1714" i="4" s="1"/>
  <c r="P1715" i="4"/>
  <c r="Q1715" i="4" s="1"/>
  <c r="R1715" i="4" s="1"/>
  <c r="S1715" i="4" s="1"/>
  <c r="T1715" i="4" s="1"/>
  <c r="P1716" i="4"/>
  <c r="Q1716" i="4" s="1"/>
  <c r="R1716" i="4" s="1"/>
  <c r="S1716" i="4" s="1"/>
  <c r="T1716" i="4" s="1"/>
  <c r="P1717" i="4"/>
  <c r="Q1717" i="4" s="1"/>
  <c r="R1717" i="4" s="1"/>
  <c r="S1717" i="4" s="1"/>
  <c r="T1717" i="4" s="1"/>
  <c r="P1718" i="4"/>
  <c r="Q1718" i="4" s="1"/>
  <c r="R1718" i="4" s="1"/>
  <c r="S1718" i="4" s="1"/>
  <c r="T1718" i="4" s="1"/>
  <c r="P1719" i="4"/>
  <c r="Q1719" i="4" s="1"/>
  <c r="R1719" i="4" s="1"/>
  <c r="S1719" i="4" s="1"/>
  <c r="T1719" i="4" s="1"/>
  <c r="P1720" i="4"/>
  <c r="Q1720" i="4" s="1"/>
  <c r="R1720" i="4" s="1"/>
  <c r="S1720" i="4" s="1"/>
  <c r="T1720" i="4" s="1"/>
  <c r="P1721" i="4"/>
  <c r="Q1721" i="4" s="1"/>
  <c r="R1721" i="4" s="1"/>
  <c r="S1721" i="4" s="1"/>
  <c r="T1721" i="4" s="1"/>
  <c r="P1722" i="4"/>
  <c r="Q1722" i="4" s="1"/>
  <c r="R1722" i="4" s="1"/>
  <c r="S1722" i="4" s="1"/>
  <c r="T1722" i="4" s="1"/>
  <c r="P1723" i="4"/>
  <c r="Q1723" i="4" s="1"/>
  <c r="R1723" i="4" s="1"/>
  <c r="S1723" i="4" s="1"/>
  <c r="T1723" i="4" s="1"/>
  <c r="P1724" i="4"/>
  <c r="Q1724" i="4" s="1"/>
  <c r="R1724" i="4" s="1"/>
  <c r="S1724" i="4" s="1"/>
  <c r="T1724" i="4" s="1"/>
  <c r="P1725" i="4"/>
  <c r="Q1725" i="4" s="1"/>
  <c r="R1725" i="4" s="1"/>
  <c r="S1725" i="4" s="1"/>
  <c r="T1725" i="4" s="1"/>
  <c r="P1726" i="4"/>
  <c r="Q1726" i="4" s="1"/>
  <c r="R1726" i="4" s="1"/>
  <c r="S1726" i="4" s="1"/>
  <c r="T1726" i="4" s="1"/>
  <c r="P1727" i="4"/>
  <c r="Q1727" i="4" s="1"/>
  <c r="R1727" i="4" s="1"/>
  <c r="S1727" i="4" s="1"/>
  <c r="T1727" i="4" s="1"/>
  <c r="P1728" i="4"/>
  <c r="Q1728" i="4" s="1"/>
  <c r="R1728" i="4" s="1"/>
  <c r="S1728" i="4" s="1"/>
  <c r="T1728" i="4" s="1"/>
  <c r="P1729" i="4"/>
  <c r="Q1729" i="4" s="1"/>
  <c r="R1729" i="4" s="1"/>
  <c r="S1729" i="4" s="1"/>
  <c r="T1729" i="4" s="1"/>
  <c r="P1730" i="4"/>
  <c r="Q1730" i="4" s="1"/>
  <c r="R1730" i="4" s="1"/>
  <c r="S1730" i="4" s="1"/>
  <c r="T1730" i="4" s="1"/>
  <c r="P1731" i="4"/>
  <c r="Q1731" i="4" s="1"/>
  <c r="R1731" i="4" s="1"/>
  <c r="S1731" i="4" s="1"/>
  <c r="T1731" i="4" s="1"/>
  <c r="P1732" i="4"/>
  <c r="Q1732" i="4" s="1"/>
  <c r="R1732" i="4" s="1"/>
  <c r="S1732" i="4" s="1"/>
  <c r="T1732" i="4" s="1"/>
  <c r="P1733" i="4"/>
  <c r="Q1733" i="4" s="1"/>
  <c r="R1733" i="4" s="1"/>
  <c r="S1733" i="4" s="1"/>
  <c r="T1733" i="4" s="1"/>
  <c r="P1734" i="4"/>
  <c r="Q1734" i="4" s="1"/>
  <c r="R1734" i="4" s="1"/>
  <c r="S1734" i="4" s="1"/>
  <c r="T1734" i="4" s="1"/>
  <c r="P1735" i="4"/>
  <c r="Q1735" i="4" s="1"/>
  <c r="R1735" i="4" s="1"/>
  <c r="S1735" i="4" s="1"/>
  <c r="T1735" i="4" s="1"/>
  <c r="P1736" i="4"/>
  <c r="Q1736" i="4" s="1"/>
  <c r="R1736" i="4" s="1"/>
  <c r="S1736" i="4" s="1"/>
  <c r="T1736" i="4" s="1"/>
  <c r="P1737" i="4"/>
  <c r="Q1737" i="4" s="1"/>
  <c r="R1737" i="4" s="1"/>
  <c r="S1737" i="4" s="1"/>
  <c r="T1737" i="4" s="1"/>
  <c r="P1738" i="4"/>
  <c r="Q1738" i="4" s="1"/>
  <c r="R1738" i="4" s="1"/>
  <c r="S1738" i="4" s="1"/>
  <c r="T1738" i="4" s="1"/>
  <c r="P1739" i="4"/>
  <c r="Q1739" i="4" s="1"/>
  <c r="R1739" i="4" s="1"/>
  <c r="S1739" i="4" s="1"/>
  <c r="T1739" i="4" s="1"/>
  <c r="P1740" i="4"/>
  <c r="Q1740" i="4" s="1"/>
  <c r="R1740" i="4" s="1"/>
  <c r="S1740" i="4" s="1"/>
  <c r="T1740" i="4" s="1"/>
  <c r="P1741" i="4"/>
  <c r="Q1741" i="4" s="1"/>
  <c r="R1741" i="4" s="1"/>
  <c r="S1741" i="4" s="1"/>
  <c r="T1741" i="4" s="1"/>
  <c r="P1742" i="4"/>
  <c r="Q1742" i="4" s="1"/>
  <c r="R1742" i="4" s="1"/>
  <c r="S1742" i="4" s="1"/>
  <c r="T1742" i="4" s="1"/>
  <c r="P1743" i="4"/>
  <c r="Q1743" i="4" s="1"/>
  <c r="R1743" i="4" s="1"/>
  <c r="S1743" i="4" s="1"/>
  <c r="T1743" i="4" s="1"/>
  <c r="P1744" i="4"/>
  <c r="Q1744" i="4" s="1"/>
  <c r="R1744" i="4" s="1"/>
  <c r="S1744" i="4" s="1"/>
  <c r="T1744" i="4" s="1"/>
  <c r="P1745" i="4"/>
  <c r="Q1745" i="4" s="1"/>
  <c r="R1745" i="4" s="1"/>
  <c r="S1745" i="4" s="1"/>
  <c r="T1745" i="4" s="1"/>
  <c r="P1746" i="4"/>
  <c r="Q1746" i="4" s="1"/>
  <c r="R1746" i="4" s="1"/>
  <c r="S1746" i="4" s="1"/>
  <c r="T1746" i="4" s="1"/>
  <c r="P1747" i="4"/>
  <c r="Q1747" i="4" s="1"/>
  <c r="R1747" i="4" s="1"/>
  <c r="S1747" i="4" s="1"/>
  <c r="T1747" i="4" s="1"/>
  <c r="P1748" i="4"/>
  <c r="Q1748" i="4" s="1"/>
  <c r="R1748" i="4" s="1"/>
  <c r="S1748" i="4" s="1"/>
  <c r="T1748" i="4" s="1"/>
  <c r="P1749" i="4"/>
  <c r="Q1749" i="4" s="1"/>
  <c r="R1749" i="4" s="1"/>
  <c r="S1749" i="4" s="1"/>
  <c r="T1749" i="4" s="1"/>
  <c r="P1750" i="4"/>
  <c r="Q1750" i="4" s="1"/>
  <c r="R1750" i="4" s="1"/>
  <c r="S1750" i="4" s="1"/>
  <c r="T1750" i="4" s="1"/>
  <c r="P1751" i="4"/>
  <c r="Q1751" i="4" s="1"/>
  <c r="R1751" i="4" s="1"/>
  <c r="S1751" i="4" s="1"/>
  <c r="T1751" i="4" s="1"/>
  <c r="P1752" i="4"/>
  <c r="Q1752" i="4" s="1"/>
  <c r="R1752" i="4" s="1"/>
  <c r="S1752" i="4" s="1"/>
  <c r="T1752" i="4" s="1"/>
  <c r="P1753" i="4"/>
  <c r="Q1753" i="4" s="1"/>
  <c r="R1753" i="4" s="1"/>
  <c r="S1753" i="4" s="1"/>
  <c r="T1753" i="4" s="1"/>
  <c r="P1754" i="4"/>
  <c r="Q1754" i="4" s="1"/>
  <c r="R1754" i="4" s="1"/>
  <c r="S1754" i="4" s="1"/>
  <c r="T1754" i="4" s="1"/>
  <c r="P1755" i="4"/>
  <c r="Q1755" i="4" s="1"/>
  <c r="R1755" i="4" s="1"/>
  <c r="S1755" i="4" s="1"/>
  <c r="T1755" i="4" s="1"/>
  <c r="P1756" i="4"/>
  <c r="Q1756" i="4" s="1"/>
  <c r="R1756" i="4" s="1"/>
  <c r="S1756" i="4" s="1"/>
  <c r="T1756" i="4" s="1"/>
  <c r="P1757" i="4"/>
  <c r="Q1757" i="4" s="1"/>
  <c r="R1757" i="4" s="1"/>
  <c r="S1757" i="4" s="1"/>
  <c r="T1757" i="4" s="1"/>
  <c r="P1758" i="4"/>
  <c r="Q1758" i="4" s="1"/>
  <c r="R1758" i="4" s="1"/>
  <c r="S1758" i="4" s="1"/>
  <c r="T1758" i="4" s="1"/>
  <c r="P1759" i="4"/>
  <c r="Q1759" i="4" s="1"/>
  <c r="R1759" i="4" s="1"/>
  <c r="S1759" i="4" s="1"/>
  <c r="T1759" i="4" s="1"/>
  <c r="P1760" i="4"/>
  <c r="Q1760" i="4" s="1"/>
  <c r="R1760" i="4" s="1"/>
  <c r="S1760" i="4" s="1"/>
  <c r="T1760" i="4" s="1"/>
  <c r="P1761" i="4"/>
  <c r="Q1761" i="4" s="1"/>
  <c r="R1761" i="4" s="1"/>
  <c r="S1761" i="4" s="1"/>
  <c r="T1761" i="4" s="1"/>
  <c r="P1762" i="4"/>
  <c r="Q1762" i="4" s="1"/>
  <c r="R1762" i="4" s="1"/>
  <c r="S1762" i="4" s="1"/>
  <c r="T1762" i="4" s="1"/>
  <c r="P1763" i="4"/>
  <c r="Q1763" i="4" s="1"/>
  <c r="R1763" i="4" s="1"/>
  <c r="S1763" i="4" s="1"/>
  <c r="T1763" i="4" s="1"/>
  <c r="P1764" i="4"/>
  <c r="Q1764" i="4" s="1"/>
  <c r="R1764" i="4" s="1"/>
  <c r="S1764" i="4" s="1"/>
  <c r="T1764" i="4" s="1"/>
  <c r="P1765" i="4"/>
  <c r="Q1765" i="4" s="1"/>
  <c r="R1765" i="4" s="1"/>
  <c r="S1765" i="4" s="1"/>
  <c r="T1765" i="4" s="1"/>
  <c r="P1766" i="4"/>
  <c r="Q1766" i="4" s="1"/>
  <c r="R1766" i="4" s="1"/>
  <c r="S1766" i="4" s="1"/>
  <c r="T1766" i="4" s="1"/>
  <c r="P1767" i="4"/>
  <c r="Q1767" i="4" s="1"/>
  <c r="R1767" i="4" s="1"/>
  <c r="S1767" i="4" s="1"/>
  <c r="T1767" i="4" s="1"/>
  <c r="P1768" i="4"/>
  <c r="Q1768" i="4" s="1"/>
  <c r="R1768" i="4" s="1"/>
  <c r="S1768" i="4" s="1"/>
  <c r="T1768" i="4" s="1"/>
  <c r="P1769" i="4"/>
  <c r="Q1769" i="4" s="1"/>
  <c r="R1769" i="4" s="1"/>
  <c r="S1769" i="4" s="1"/>
  <c r="T1769" i="4" s="1"/>
  <c r="P1770" i="4"/>
  <c r="Q1770" i="4" s="1"/>
  <c r="R1770" i="4" s="1"/>
  <c r="S1770" i="4" s="1"/>
  <c r="T1770" i="4" s="1"/>
  <c r="P1771" i="4"/>
  <c r="Q1771" i="4" s="1"/>
  <c r="R1771" i="4" s="1"/>
  <c r="S1771" i="4" s="1"/>
  <c r="T1771" i="4" s="1"/>
  <c r="P1772" i="4"/>
  <c r="Q1772" i="4" s="1"/>
  <c r="R1772" i="4" s="1"/>
  <c r="S1772" i="4" s="1"/>
  <c r="T1772" i="4" s="1"/>
  <c r="P1773" i="4"/>
  <c r="Q1773" i="4" s="1"/>
  <c r="R1773" i="4" s="1"/>
  <c r="S1773" i="4" s="1"/>
  <c r="T1773" i="4" s="1"/>
  <c r="P1774" i="4"/>
  <c r="Q1774" i="4" s="1"/>
  <c r="R1774" i="4" s="1"/>
  <c r="S1774" i="4" s="1"/>
  <c r="T1774" i="4" s="1"/>
  <c r="P1775" i="4"/>
  <c r="Q1775" i="4" s="1"/>
  <c r="R1775" i="4" s="1"/>
  <c r="S1775" i="4" s="1"/>
  <c r="T1775" i="4" s="1"/>
  <c r="P1776" i="4"/>
  <c r="Q1776" i="4" s="1"/>
  <c r="R1776" i="4" s="1"/>
  <c r="S1776" i="4" s="1"/>
  <c r="T1776" i="4" s="1"/>
  <c r="P1777" i="4"/>
  <c r="Q1777" i="4" s="1"/>
  <c r="R1777" i="4" s="1"/>
  <c r="S1777" i="4" s="1"/>
  <c r="T1777" i="4" s="1"/>
  <c r="P1778" i="4"/>
  <c r="Q1778" i="4" s="1"/>
  <c r="R1778" i="4" s="1"/>
  <c r="S1778" i="4" s="1"/>
  <c r="T1778" i="4" s="1"/>
  <c r="P1779" i="4"/>
  <c r="Q1779" i="4" s="1"/>
  <c r="R1779" i="4" s="1"/>
  <c r="S1779" i="4" s="1"/>
  <c r="T1779" i="4" s="1"/>
  <c r="P1780" i="4"/>
  <c r="Q1780" i="4" s="1"/>
  <c r="R1780" i="4" s="1"/>
  <c r="S1780" i="4" s="1"/>
  <c r="T1780" i="4" s="1"/>
  <c r="P1781" i="4"/>
  <c r="Q1781" i="4" s="1"/>
  <c r="R1781" i="4" s="1"/>
  <c r="S1781" i="4" s="1"/>
  <c r="T1781" i="4" s="1"/>
  <c r="P1782" i="4"/>
  <c r="Q1782" i="4" s="1"/>
  <c r="R1782" i="4" s="1"/>
  <c r="S1782" i="4" s="1"/>
  <c r="T1782" i="4" s="1"/>
  <c r="P1783" i="4"/>
  <c r="Q1783" i="4" s="1"/>
  <c r="R1783" i="4" s="1"/>
  <c r="S1783" i="4" s="1"/>
  <c r="T1783" i="4" s="1"/>
  <c r="P1784" i="4"/>
  <c r="Q1784" i="4" s="1"/>
  <c r="R1784" i="4" s="1"/>
  <c r="S1784" i="4" s="1"/>
  <c r="T1784" i="4" s="1"/>
  <c r="P1785" i="4"/>
  <c r="Q1785" i="4" s="1"/>
  <c r="R1785" i="4" s="1"/>
  <c r="S1785" i="4" s="1"/>
  <c r="T1785" i="4" s="1"/>
  <c r="P1786" i="4"/>
  <c r="Q1786" i="4" s="1"/>
  <c r="R1786" i="4" s="1"/>
  <c r="S1786" i="4" s="1"/>
  <c r="T1786" i="4" s="1"/>
  <c r="P1787" i="4"/>
  <c r="Q1787" i="4" s="1"/>
  <c r="R1787" i="4" s="1"/>
  <c r="S1787" i="4" s="1"/>
  <c r="T1787" i="4" s="1"/>
  <c r="P1788" i="4"/>
  <c r="Q1788" i="4" s="1"/>
  <c r="R1788" i="4" s="1"/>
  <c r="S1788" i="4" s="1"/>
  <c r="T1788" i="4" s="1"/>
  <c r="P1789" i="4"/>
  <c r="Q1789" i="4" s="1"/>
  <c r="R1789" i="4" s="1"/>
  <c r="S1789" i="4" s="1"/>
  <c r="T1789" i="4" s="1"/>
  <c r="P1790" i="4"/>
  <c r="Q1790" i="4" s="1"/>
  <c r="R1790" i="4" s="1"/>
  <c r="S1790" i="4" s="1"/>
  <c r="T1790" i="4" s="1"/>
  <c r="P1791" i="4"/>
  <c r="Q1791" i="4" s="1"/>
  <c r="R1791" i="4" s="1"/>
  <c r="S1791" i="4" s="1"/>
  <c r="T1791" i="4" s="1"/>
  <c r="P1792" i="4"/>
  <c r="Q1792" i="4" s="1"/>
  <c r="R1792" i="4" s="1"/>
  <c r="S1792" i="4" s="1"/>
  <c r="T1792" i="4" s="1"/>
  <c r="P1793" i="4"/>
  <c r="Q1793" i="4" s="1"/>
  <c r="R1793" i="4" s="1"/>
  <c r="S1793" i="4" s="1"/>
  <c r="T1793" i="4" s="1"/>
  <c r="P1794" i="4"/>
  <c r="Q1794" i="4" s="1"/>
  <c r="R1794" i="4" s="1"/>
  <c r="S1794" i="4" s="1"/>
  <c r="T1794" i="4" s="1"/>
  <c r="P1795" i="4"/>
  <c r="Q1795" i="4" s="1"/>
  <c r="R1795" i="4" s="1"/>
  <c r="S1795" i="4" s="1"/>
  <c r="T1795" i="4" s="1"/>
  <c r="P1796" i="4"/>
  <c r="Q1796" i="4" s="1"/>
  <c r="R1796" i="4" s="1"/>
  <c r="S1796" i="4" s="1"/>
  <c r="T1796" i="4" s="1"/>
  <c r="P1797" i="4"/>
  <c r="Q1797" i="4" s="1"/>
  <c r="R1797" i="4" s="1"/>
  <c r="S1797" i="4" s="1"/>
  <c r="T1797" i="4" s="1"/>
  <c r="P1798" i="4"/>
  <c r="Q1798" i="4" s="1"/>
  <c r="R1798" i="4" s="1"/>
  <c r="S1798" i="4" s="1"/>
  <c r="T1798" i="4" s="1"/>
  <c r="P1799" i="4"/>
  <c r="Q1799" i="4" s="1"/>
  <c r="R1799" i="4" s="1"/>
  <c r="S1799" i="4" s="1"/>
  <c r="T1799" i="4" s="1"/>
  <c r="P1800" i="4"/>
  <c r="Q1800" i="4" s="1"/>
  <c r="R1800" i="4" s="1"/>
  <c r="S1800" i="4" s="1"/>
  <c r="T1800" i="4" s="1"/>
  <c r="P1801" i="4"/>
  <c r="Q1801" i="4" s="1"/>
  <c r="R1801" i="4" s="1"/>
  <c r="S1801" i="4" s="1"/>
  <c r="T1801" i="4" s="1"/>
  <c r="P1802" i="4"/>
  <c r="Q1802" i="4" s="1"/>
  <c r="R1802" i="4" s="1"/>
  <c r="S1802" i="4" s="1"/>
  <c r="T1802" i="4" s="1"/>
  <c r="P1819" i="4"/>
  <c r="Q1819" i="4" s="1"/>
  <c r="R1819" i="4" s="1"/>
  <c r="S1819" i="4" s="1"/>
  <c r="T1819" i="4" s="1"/>
  <c r="P1820" i="4"/>
  <c r="Q1820" i="4" s="1"/>
  <c r="R1820" i="4" s="1"/>
  <c r="S1820" i="4" s="1"/>
  <c r="T1820" i="4" s="1"/>
  <c r="P1821" i="4"/>
  <c r="Q1821" i="4" s="1"/>
  <c r="R1821" i="4" s="1"/>
  <c r="S1821" i="4" s="1"/>
  <c r="T1821" i="4" s="1"/>
  <c r="P1822" i="4"/>
  <c r="Q1822" i="4" s="1"/>
  <c r="R1822" i="4" s="1"/>
  <c r="S1822" i="4" s="1"/>
  <c r="T1822" i="4" s="1"/>
  <c r="P1823" i="4"/>
  <c r="Q1823" i="4" s="1"/>
  <c r="R1823" i="4" s="1"/>
  <c r="S1823" i="4" s="1"/>
  <c r="T1823" i="4" s="1"/>
  <c r="P1858" i="4"/>
  <c r="Q1858" i="4" s="1"/>
  <c r="R1858" i="4" s="1"/>
  <c r="S1858" i="4" s="1"/>
  <c r="T1858" i="4" s="1"/>
  <c r="P1885" i="4"/>
  <c r="Q1885" i="4" s="1"/>
  <c r="R1885" i="4" s="1"/>
  <c r="S1885" i="4" s="1"/>
  <c r="T1885" i="4" s="1"/>
  <c r="P1886" i="4"/>
  <c r="Q1886" i="4" s="1"/>
  <c r="R1886" i="4" s="1"/>
  <c r="S1886" i="4" s="1"/>
  <c r="T1886" i="4" s="1"/>
  <c r="P1887" i="4"/>
  <c r="Q1887" i="4" s="1"/>
  <c r="R1887" i="4" s="1"/>
  <c r="S1887" i="4" s="1"/>
  <c r="T1887" i="4" s="1"/>
  <c r="P1888" i="4"/>
  <c r="Q1888" i="4" s="1"/>
  <c r="R1888" i="4" s="1"/>
  <c r="S1888" i="4" s="1"/>
  <c r="T1888" i="4" s="1"/>
  <c r="P1889" i="4"/>
  <c r="Q1889" i="4" s="1"/>
  <c r="R1889" i="4" s="1"/>
  <c r="S1889" i="4" s="1"/>
  <c r="T1889" i="4" s="1"/>
  <c r="P1890" i="4"/>
  <c r="Q1890" i="4" s="1"/>
  <c r="R1890" i="4" s="1"/>
  <c r="S1890" i="4" s="1"/>
  <c r="T1890" i="4" s="1"/>
  <c r="P1891" i="4"/>
  <c r="Q1891" i="4" s="1"/>
  <c r="R1891" i="4" s="1"/>
  <c r="S1891" i="4" s="1"/>
  <c r="T1891" i="4" s="1"/>
  <c r="P1892" i="4"/>
  <c r="Q1892" i="4" s="1"/>
  <c r="R1892" i="4" s="1"/>
  <c r="S1892" i="4" s="1"/>
  <c r="T1892" i="4" s="1"/>
  <c r="P1893" i="4"/>
  <c r="Q1893" i="4" s="1"/>
  <c r="R1893" i="4" s="1"/>
  <c r="S1893" i="4" s="1"/>
  <c r="T1893" i="4" s="1"/>
  <c r="P1894" i="4"/>
  <c r="Q1894" i="4" s="1"/>
  <c r="R1894" i="4" s="1"/>
  <c r="S1894" i="4" s="1"/>
  <c r="T1894" i="4" s="1"/>
  <c r="P1895" i="4"/>
  <c r="Q1895" i="4" s="1"/>
  <c r="R1895" i="4" s="1"/>
  <c r="S1895" i="4" s="1"/>
  <c r="T1895" i="4" s="1"/>
  <c r="P1896" i="4"/>
  <c r="Q1896" i="4" s="1"/>
  <c r="R1896" i="4" s="1"/>
  <c r="S1896" i="4" s="1"/>
  <c r="T1896" i="4" s="1"/>
  <c r="P1897" i="4"/>
  <c r="Q1897" i="4" s="1"/>
  <c r="R1897" i="4" s="1"/>
  <c r="S1897" i="4" s="1"/>
  <c r="T1897" i="4" s="1"/>
  <c r="P1898" i="4"/>
  <c r="Q1898" i="4" s="1"/>
  <c r="R1898" i="4" s="1"/>
  <c r="S1898" i="4" s="1"/>
  <c r="T1898" i="4" s="1"/>
  <c r="P1899" i="4"/>
  <c r="Q1899" i="4" s="1"/>
  <c r="R1899" i="4" s="1"/>
  <c r="S1899" i="4" s="1"/>
  <c r="T1899" i="4" s="1"/>
  <c r="P1900" i="4"/>
  <c r="Q1900" i="4" s="1"/>
  <c r="R1900" i="4" s="1"/>
  <c r="S1900" i="4" s="1"/>
  <c r="T1900" i="4" s="1"/>
  <c r="P1901" i="4"/>
  <c r="Q1901" i="4" s="1"/>
  <c r="R1901" i="4" s="1"/>
  <c r="S1901" i="4" s="1"/>
  <c r="T1901" i="4" s="1"/>
  <c r="P1902" i="4"/>
  <c r="Q1902" i="4" s="1"/>
  <c r="R1902" i="4" s="1"/>
  <c r="S1902" i="4" s="1"/>
  <c r="T1902" i="4" s="1"/>
  <c r="P1903" i="4"/>
  <c r="Q1903" i="4" s="1"/>
  <c r="R1903" i="4" s="1"/>
  <c r="S1903" i="4" s="1"/>
  <c r="T1903" i="4" s="1"/>
  <c r="P1904" i="4"/>
  <c r="Q1904" i="4" s="1"/>
  <c r="R1904" i="4" s="1"/>
  <c r="S1904" i="4" s="1"/>
  <c r="T1904" i="4" s="1"/>
  <c r="P1905" i="4"/>
  <c r="Q1905" i="4" s="1"/>
  <c r="R1905" i="4" s="1"/>
  <c r="S1905" i="4" s="1"/>
  <c r="T1905" i="4" s="1"/>
  <c r="P1906" i="4"/>
  <c r="Q1906" i="4" s="1"/>
  <c r="R1906" i="4" s="1"/>
  <c r="S1906" i="4" s="1"/>
  <c r="T1906" i="4" s="1"/>
  <c r="P1907" i="4"/>
  <c r="Q1907" i="4" s="1"/>
  <c r="R1907" i="4" s="1"/>
  <c r="S1907" i="4" s="1"/>
  <c r="T1907" i="4" s="1"/>
  <c r="P1908" i="4"/>
  <c r="Q1908" i="4" s="1"/>
  <c r="R1908" i="4" s="1"/>
  <c r="S1908" i="4" s="1"/>
  <c r="T1908" i="4" s="1"/>
  <c r="P1909" i="4"/>
  <c r="Q1909" i="4" s="1"/>
  <c r="R1909" i="4" s="1"/>
  <c r="S1909" i="4" s="1"/>
  <c r="T1909" i="4" s="1"/>
  <c r="P1910" i="4"/>
  <c r="Q1910" i="4" s="1"/>
  <c r="R1910" i="4" s="1"/>
  <c r="S1910" i="4" s="1"/>
  <c r="T1910" i="4" s="1"/>
  <c r="P1911" i="4"/>
  <c r="Q1911" i="4" s="1"/>
  <c r="R1911" i="4" s="1"/>
  <c r="S1911" i="4" s="1"/>
  <c r="T1911" i="4" s="1"/>
  <c r="P1912" i="4"/>
  <c r="Q1912" i="4" s="1"/>
  <c r="R1912" i="4" s="1"/>
  <c r="S1912" i="4" s="1"/>
  <c r="T1912" i="4" s="1"/>
  <c r="P1913" i="4"/>
  <c r="Q1913" i="4" s="1"/>
  <c r="R1913" i="4" s="1"/>
  <c r="S1913" i="4" s="1"/>
  <c r="T1913" i="4" s="1"/>
  <c r="P1914" i="4"/>
  <c r="Q1914" i="4" s="1"/>
  <c r="R1914" i="4" s="1"/>
  <c r="S1914" i="4" s="1"/>
  <c r="T1914" i="4" s="1"/>
  <c r="P1915" i="4"/>
  <c r="Q1915" i="4" s="1"/>
  <c r="R1915" i="4" s="1"/>
  <c r="S1915" i="4" s="1"/>
  <c r="T1915" i="4" s="1"/>
  <c r="P1916" i="4"/>
  <c r="Q1916" i="4" s="1"/>
  <c r="R1916" i="4" s="1"/>
  <c r="S1916" i="4" s="1"/>
  <c r="T1916" i="4" s="1"/>
  <c r="P1917" i="4"/>
  <c r="Q1917" i="4" s="1"/>
  <c r="R1917" i="4" s="1"/>
  <c r="S1917" i="4" s="1"/>
  <c r="T1917" i="4" s="1"/>
  <c r="P1918" i="4"/>
  <c r="Q1918" i="4" s="1"/>
  <c r="R1918" i="4" s="1"/>
  <c r="S1918" i="4" s="1"/>
  <c r="T1918" i="4" s="1"/>
  <c r="P1919" i="4"/>
  <c r="Q1919" i="4" s="1"/>
  <c r="R1919" i="4" s="1"/>
  <c r="S1919" i="4" s="1"/>
  <c r="T1919" i="4" s="1"/>
  <c r="P1920" i="4"/>
  <c r="Q1920" i="4" s="1"/>
  <c r="R1920" i="4" s="1"/>
  <c r="S1920" i="4" s="1"/>
  <c r="T1920" i="4" s="1"/>
  <c r="P1921" i="4"/>
  <c r="Q1921" i="4" s="1"/>
  <c r="R1921" i="4" s="1"/>
  <c r="S1921" i="4" s="1"/>
  <c r="T1921" i="4" s="1"/>
  <c r="P1922" i="4"/>
  <c r="Q1922" i="4" s="1"/>
  <c r="R1922" i="4" s="1"/>
  <c r="S1922" i="4" s="1"/>
  <c r="T1922" i="4" s="1"/>
  <c r="P1923" i="4"/>
  <c r="Q1923" i="4" s="1"/>
  <c r="R1923" i="4" s="1"/>
  <c r="S1923" i="4" s="1"/>
  <c r="T1923" i="4" s="1"/>
  <c r="P1924" i="4"/>
  <c r="Q1924" i="4" s="1"/>
  <c r="R1924" i="4" s="1"/>
  <c r="S1924" i="4" s="1"/>
  <c r="T1924" i="4" s="1"/>
  <c r="P1925" i="4"/>
  <c r="Q1925" i="4" s="1"/>
  <c r="R1925" i="4" s="1"/>
  <c r="S1925" i="4" s="1"/>
  <c r="T1925" i="4" s="1"/>
  <c r="P1926" i="4"/>
  <c r="Q1926" i="4" s="1"/>
  <c r="R1926" i="4" s="1"/>
  <c r="S1926" i="4" s="1"/>
  <c r="T1926" i="4" s="1"/>
  <c r="P1927" i="4"/>
  <c r="Q1927" i="4" s="1"/>
  <c r="R1927" i="4" s="1"/>
  <c r="S1927" i="4" s="1"/>
  <c r="T1927" i="4" s="1"/>
  <c r="P1928" i="4"/>
  <c r="Q1928" i="4" s="1"/>
  <c r="R1928" i="4" s="1"/>
  <c r="S1928" i="4" s="1"/>
  <c r="T1928" i="4" s="1"/>
  <c r="P1929" i="4"/>
  <c r="Q1929" i="4" s="1"/>
  <c r="R1929" i="4" s="1"/>
  <c r="S1929" i="4" s="1"/>
  <c r="T1929" i="4" s="1"/>
  <c r="P1930" i="4"/>
  <c r="Q1930" i="4" s="1"/>
  <c r="R1930" i="4" s="1"/>
  <c r="S1930" i="4" s="1"/>
  <c r="T1930" i="4" s="1"/>
  <c r="P1931" i="4"/>
  <c r="Q1931" i="4" s="1"/>
  <c r="R1931" i="4" s="1"/>
  <c r="S1931" i="4" s="1"/>
  <c r="T1931" i="4" s="1"/>
  <c r="P1932" i="4"/>
  <c r="Q1932" i="4" s="1"/>
  <c r="R1932" i="4" s="1"/>
  <c r="S1932" i="4" s="1"/>
  <c r="T1932" i="4" s="1"/>
  <c r="P1933" i="4"/>
  <c r="Q1933" i="4" s="1"/>
  <c r="R1933" i="4" s="1"/>
  <c r="S1933" i="4" s="1"/>
  <c r="T1933" i="4" s="1"/>
  <c r="P1934" i="4"/>
  <c r="Q1934" i="4" s="1"/>
  <c r="R1934" i="4" s="1"/>
  <c r="S1934" i="4" s="1"/>
  <c r="T1934" i="4" s="1"/>
  <c r="P1935" i="4"/>
  <c r="Q1935" i="4" s="1"/>
  <c r="R1935" i="4" s="1"/>
  <c r="S1935" i="4" s="1"/>
  <c r="T1935" i="4" s="1"/>
  <c r="P1936" i="4"/>
  <c r="Q1936" i="4" s="1"/>
  <c r="R1936" i="4" s="1"/>
  <c r="S1936" i="4" s="1"/>
  <c r="T1936" i="4" s="1"/>
  <c r="P1937" i="4"/>
  <c r="Q1937" i="4" s="1"/>
  <c r="R1937" i="4" s="1"/>
  <c r="S1937" i="4" s="1"/>
  <c r="T1937" i="4" s="1"/>
  <c r="P1938" i="4"/>
  <c r="Q1938" i="4" s="1"/>
  <c r="R1938" i="4" s="1"/>
  <c r="S1938" i="4" s="1"/>
  <c r="T1938" i="4" s="1"/>
  <c r="P1939" i="4"/>
  <c r="Q1939" i="4" s="1"/>
  <c r="R1939" i="4" s="1"/>
  <c r="S1939" i="4" s="1"/>
  <c r="T1939" i="4" s="1"/>
  <c r="P1940" i="4"/>
  <c r="Q1940" i="4" s="1"/>
  <c r="R1940" i="4" s="1"/>
  <c r="S1940" i="4" s="1"/>
  <c r="T1940" i="4" s="1"/>
  <c r="P1941" i="4"/>
  <c r="Q1941" i="4" s="1"/>
  <c r="R1941" i="4" s="1"/>
  <c r="S1941" i="4" s="1"/>
  <c r="T1941" i="4" s="1"/>
  <c r="P1942" i="4"/>
  <c r="Q1942" i="4" s="1"/>
  <c r="R1942" i="4" s="1"/>
  <c r="S1942" i="4" s="1"/>
  <c r="T1942" i="4" s="1"/>
  <c r="P1943" i="4"/>
  <c r="Q1943" i="4" s="1"/>
  <c r="R1943" i="4" s="1"/>
  <c r="S1943" i="4" s="1"/>
  <c r="T1943" i="4" s="1"/>
  <c r="P1944" i="4"/>
  <c r="Q1944" i="4" s="1"/>
  <c r="R1944" i="4" s="1"/>
  <c r="S1944" i="4" s="1"/>
  <c r="T1944" i="4" s="1"/>
  <c r="P1945" i="4"/>
  <c r="Q1945" i="4" s="1"/>
  <c r="R1945" i="4" s="1"/>
  <c r="S1945" i="4" s="1"/>
  <c r="T1945" i="4" s="1"/>
  <c r="P1946" i="4"/>
  <c r="Q1946" i="4" s="1"/>
  <c r="R1946" i="4" s="1"/>
  <c r="S1946" i="4" s="1"/>
  <c r="T1946" i="4" s="1"/>
  <c r="P1947" i="4"/>
  <c r="Q1947" i="4" s="1"/>
  <c r="R1947" i="4" s="1"/>
  <c r="S1947" i="4" s="1"/>
  <c r="T1947" i="4" s="1"/>
  <c r="P1948" i="4"/>
  <c r="Q1948" i="4" s="1"/>
  <c r="R1948" i="4" s="1"/>
  <c r="S1948" i="4" s="1"/>
  <c r="T1948" i="4" s="1"/>
  <c r="P1949" i="4"/>
  <c r="Q1949" i="4" s="1"/>
  <c r="R1949" i="4" s="1"/>
  <c r="S1949" i="4" s="1"/>
  <c r="T1949" i="4" s="1"/>
  <c r="P1950" i="4"/>
  <c r="Q1950" i="4" s="1"/>
  <c r="R1950" i="4" s="1"/>
  <c r="S1950" i="4" s="1"/>
  <c r="T1950" i="4" s="1"/>
  <c r="P1951" i="4"/>
  <c r="Q1951" i="4" s="1"/>
  <c r="R1951" i="4" s="1"/>
  <c r="S1951" i="4" s="1"/>
  <c r="T1951" i="4" s="1"/>
  <c r="P1952" i="4"/>
  <c r="Q1952" i="4" s="1"/>
  <c r="R1952" i="4" s="1"/>
  <c r="S1952" i="4" s="1"/>
  <c r="T1952" i="4" s="1"/>
  <c r="P1953" i="4"/>
  <c r="Q1953" i="4" s="1"/>
  <c r="R1953" i="4" s="1"/>
  <c r="S1953" i="4" s="1"/>
  <c r="T1953" i="4" s="1"/>
  <c r="P1954" i="4"/>
  <c r="Q1954" i="4" s="1"/>
  <c r="R1954" i="4" s="1"/>
  <c r="S1954" i="4" s="1"/>
  <c r="T1954" i="4" s="1"/>
  <c r="P1955" i="4"/>
  <c r="Q1955" i="4" s="1"/>
  <c r="R1955" i="4" s="1"/>
  <c r="S1955" i="4" s="1"/>
  <c r="T1955" i="4" s="1"/>
  <c r="P1956" i="4"/>
  <c r="Q1956" i="4" s="1"/>
  <c r="R1956" i="4" s="1"/>
  <c r="S1956" i="4" s="1"/>
  <c r="T1956" i="4" s="1"/>
  <c r="P1957" i="4"/>
  <c r="Q1957" i="4" s="1"/>
  <c r="R1957" i="4" s="1"/>
  <c r="S1957" i="4" s="1"/>
  <c r="T1957" i="4" s="1"/>
  <c r="P1958" i="4"/>
  <c r="Q1958" i="4" s="1"/>
  <c r="R1958" i="4" s="1"/>
  <c r="S1958" i="4" s="1"/>
  <c r="T1958" i="4" s="1"/>
  <c r="P1959" i="4"/>
  <c r="Q1959" i="4" s="1"/>
  <c r="R1959" i="4" s="1"/>
  <c r="S1959" i="4" s="1"/>
  <c r="T1959" i="4" s="1"/>
  <c r="P1960" i="4"/>
  <c r="Q1960" i="4" s="1"/>
  <c r="R1960" i="4" s="1"/>
  <c r="S1960" i="4" s="1"/>
  <c r="T1960" i="4" s="1"/>
  <c r="P1961" i="4"/>
  <c r="Q1961" i="4" s="1"/>
  <c r="R1961" i="4" s="1"/>
  <c r="S1961" i="4" s="1"/>
  <c r="T1961" i="4" s="1"/>
  <c r="P1962" i="4"/>
  <c r="Q1962" i="4" s="1"/>
  <c r="R1962" i="4" s="1"/>
  <c r="S1962" i="4" s="1"/>
  <c r="T1962" i="4" s="1"/>
  <c r="P1963" i="4"/>
  <c r="Q1963" i="4" s="1"/>
  <c r="R1963" i="4" s="1"/>
  <c r="S1963" i="4" s="1"/>
  <c r="T1963" i="4" s="1"/>
  <c r="P1964" i="4"/>
  <c r="Q1964" i="4" s="1"/>
  <c r="R1964" i="4" s="1"/>
  <c r="S1964" i="4" s="1"/>
  <c r="T1964" i="4" s="1"/>
  <c r="P1965" i="4"/>
  <c r="Q1965" i="4" s="1"/>
  <c r="R1965" i="4" s="1"/>
  <c r="S1965" i="4" s="1"/>
  <c r="T1965" i="4" s="1"/>
  <c r="P1966" i="4"/>
  <c r="Q1966" i="4" s="1"/>
  <c r="R1966" i="4" s="1"/>
  <c r="S1966" i="4" s="1"/>
  <c r="T1966" i="4" s="1"/>
  <c r="P1967" i="4"/>
  <c r="Q1967" i="4" s="1"/>
  <c r="R1967" i="4" s="1"/>
  <c r="S1967" i="4" s="1"/>
  <c r="T1967" i="4" s="1"/>
  <c r="P1968" i="4"/>
  <c r="Q1968" i="4" s="1"/>
  <c r="R1968" i="4" s="1"/>
  <c r="S1968" i="4" s="1"/>
  <c r="T1968" i="4" s="1"/>
  <c r="P1969" i="4"/>
  <c r="Q1969" i="4" s="1"/>
  <c r="R1969" i="4" s="1"/>
  <c r="S1969" i="4" s="1"/>
  <c r="T1969" i="4" s="1"/>
  <c r="P1970" i="4"/>
  <c r="Q1970" i="4" s="1"/>
  <c r="R1970" i="4" s="1"/>
  <c r="S1970" i="4" s="1"/>
  <c r="T1970" i="4" s="1"/>
  <c r="P1971" i="4"/>
  <c r="Q1971" i="4" s="1"/>
  <c r="R1971" i="4" s="1"/>
  <c r="S1971" i="4" s="1"/>
  <c r="T1971" i="4" s="1"/>
  <c r="P1972" i="4"/>
  <c r="Q1972" i="4" s="1"/>
  <c r="R1972" i="4" s="1"/>
  <c r="S1972" i="4" s="1"/>
  <c r="T1972" i="4" s="1"/>
  <c r="P1973" i="4"/>
  <c r="Q1973" i="4" s="1"/>
  <c r="R1973" i="4" s="1"/>
  <c r="S1973" i="4" s="1"/>
  <c r="T1973" i="4" s="1"/>
  <c r="P1974" i="4"/>
  <c r="Q1974" i="4" s="1"/>
  <c r="R1974" i="4" s="1"/>
  <c r="S1974" i="4" s="1"/>
  <c r="T1974" i="4" s="1"/>
  <c r="P1975" i="4"/>
  <c r="Q1975" i="4" s="1"/>
  <c r="R1975" i="4" s="1"/>
  <c r="S1975" i="4" s="1"/>
  <c r="T1975" i="4" s="1"/>
  <c r="P1976" i="4"/>
  <c r="Q1976" i="4" s="1"/>
  <c r="R1976" i="4" s="1"/>
  <c r="S1976" i="4" s="1"/>
  <c r="T1976" i="4" s="1"/>
  <c r="P1977" i="4"/>
  <c r="Q1977" i="4" s="1"/>
  <c r="R1977" i="4" s="1"/>
  <c r="S1977" i="4" s="1"/>
  <c r="T1977" i="4" s="1"/>
  <c r="P1978" i="4"/>
  <c r="Q1978" i="4" s="1"/>
  <c r="R1978" i="4" s="1"/>
  <c r="S1978" i="4" s="1"/>
  <c r="T1978" i="4" s="1"/>
  <c r="P1979" i="4"/>
  <c r="Q1979" i="4" s="1"/>
  <c r="R1979" i="4" s="1"/>
  <c r="S1979" i="4" s="1"/>
  <c r="T1979" i="4" s="1"/>
  <c r="P1980" i="4"/>
  <c r="Q1980" i="4" s="1"/>
  <c r="R1980" i="4" s="1"/>
  <c r="S1980" i="4" s="1"/>
  <c r="T1980" i="4" s="1"/>
  <c r="P1981" i="4"/>
  <c r="Q1981" i="4" s="1"/>
  <c r="R1981" i="4" s="1"/>
  <c r="S1981" i="4" s="1"/>
  <c r="T1981" i="4" s="1"/>
  <c r="P1982" i="4"/>
  <c r="Q1982" i="4" s="1"/>
  <c r="R1982" i="4" s="1"/>
  <c r="S1982" i="4" s="1"/>
  <c r="T1982" i="4" s="1"/>
  <c r="P1983" i="4"/>
  <c r="Q1983" i="4" s="1"/>
  <c r="R1983" i="4" s="1"/>
  <c r="S1983" i="4" s="1"/>
  <c r="T1983" i="4" s="1"/>
  <c r="P1984" i="4"/>
  <c r="Q1984" i="4" s="1"/>
  <c r="R1984" i="4" s="1"/>
  <c r="S1984" i="4" s="1"/>
  <c r="T1984" i="4" s="1"/>
  <c r="P1985" i="4"/>
  <c r="Q1985" i="4" s="1"/>
  <c r="R1985" i="4" s="1"/>
  <c r="S1985" i="4" s="1"/>
  <c r="T1985" i="4" s="1"/>
  <c r="P1986" i="4"/>
  <c r="Q1986" i="4" s="1"/>
  <c r="R1986" i="4" s="1"/>
  <c r="S1986" i="4" s="1"/>
  <c r="T1986" i="4" s="1"/>
  <c r="P1987" i="4"/>
  <c r="Q1987" i="4" s="1"/>
  <c r="R1987" i="4" s="1"/>
  <c r="S1987" i="4" s="1"/>
  <c r="T1987" i="4" s="1"/>
  <c r="P1988" i="4"/>
  <c r="Q1988" i="4" s="1"/>
  <c r="R1988" i="4" s="1"/>
  <c r="S1988" i="4" s="1"/>
  <c r="T1988" i="4" s="1"/>
  <c r="P1989" i="4"/>
  <c r="Q1989" i="4" s="1"/>
  <c r="R1989" i="4" s="1"/>
  <c r="S1989" i="4" s="1"/>
  <c r="T1989" i="4" s="1"/>
  <c r="P1990" i="4"/>
  <c r="Q1990" i="4" s="1"/>
  <c r="R1990" i="4" s="1"/>
  <c r="S1990" i="4" s="1"/>
  <c r="T1990" i="4" s="1"/>
  <c r="P1991" i="4"/>
  <c r="Q1991" i="4" s="1"/>
  <c r="R1991" i="4" s="1"/>
  <c r="S1991" i="4" s="1"/>
  <c r="T1991" i="4" s="1"/>
  <c r="P1992" i="4"/>
  <c r="Q1992" i="4" s="1"/>
  <c r="R1992" i="4" s="1"/>
  <c r="S1992" i="4" s="1"/>
  <c r="T1992" i="4" s="1"/>
  <c r="P1993" i="4"/>
  <c r="Q1993" i="4" s="1"/>
  <c r="R1993" i="4" s="1"/>
  <c r="S1993" i="4" s="1"/>
  <c r="T1993" i="4" s="1"/>
  <c r="P1994" i="4"/>
  <c r="Q1994" i="4" s="1"/>
  <c r="R1994" i="4" s="1"/>
  <c r="S1994" i="4" s="1"/>
  <c r="T1994" i="4" s="1"/>
  <c r="P1995" i="4"/>
  <c r="Q1995" i="4" s="1"/>
  <c r="R1995" i="4" s="1"/>
  <c r="S1995" i="4" s="1"/>
  <c r="T1995" i="4" s="1"/>
  <c r="P1996" i="4"/>
  <c r="Q1996" i="4" s="1"/>
  <c r="R1996" i="4" s="1"/>
  <c r="S1996" i="4" s="1"/>
  <c r="T1996" i="4" s="1"/>
  <c r="P1997" i="4"/>
  <c r="Q1997" i="4" s="1"/>
  <c r="R1997" i="4" s="1"/>
  <c r="S1997" i="4" s="1"/>
  <c r="T1997" i="4" s="1"/>
  <c r="P1998" i="4"/>
  <c r="Q1998" i="4" s="1"/>
  <c r="R1998" i="4" s="1"/>
  <c r="S1998" i="4" s="1"/>
  <c r="T1998" i="4" s="1"/>
  <c r="P1999" i="4"/>
  <c r="Q1999" i="4" s="1"/>
  <c r="R1999" i="4" s="1"/>
  <c r="S1999" i="4" s="1"/>
  <c r="T1999" i="4" s="1"/>
  <c r="P2000" i="4"/>
  <c r="Q2000" i="4" s="1"/>
  <c r="R2000" i="4" s="1"/>
  <c r="S2000" i="4" s="1"/>
  <c r="T2000" i="4" s="1"/>
  <c r="P2001" i="4"/>
  <c r="Q2001" i="4" s="1"/>
  <c r="R2001" i="4" s="1"/>
  <c r="S2001" i="4" s="1"/>
  <c r="T2001" i="4" s="1"/>
  <c r="P2002" i="4"/>
  <c r="Q2002" i="4" s="1"/>
  <c r="R2002" i="4" s="1"/>
  <c r="S2002" i="4" s="1"/>
  <c r="T2002" i="4" s="1"/>
  <c r="P2003" i="4"/>
  <c r="Q2003" i="4" s="1"/>
  <c r="R2003" i="4" s="1"/>
  <c r="S2003" i="4" s="1"/>
  <c r="T2003" i="4" s="1"/>
  <c r="P2004" i="4"/>
  <c r="Q2004" i="4" s="1"/>
  <c r="R2004" i="4" s="1"/>
  <c r="S2004" i="4" s="1"/>
  <c r="T2004" i="4" s="1"/>
  <c r="P2005" i="4"/>
  <c r="Q2005" i="4" s="1"/>
  <c r="R2005" i="4" s="1"/>
  <c r="S2005" i="4" s="1"/>
  <c r="T2005" i="4" s="1"/>
  <c r="P2006" i="4"/>
  <c r="Q2006" i="4" s="1"/>
  <c r="R2006" i="4" s="1"/>
  <c r="S2006" i="4" s="1"/>
  <c r="T2006" i="4" s="1"/>
  <c r="P2007" i="4"/>
  <c r="Q2007" i="4" s="1"/>
  <c r="R2007" i="4" s="1"/>
  <c r="S2007" i="4" s="1"/>
  <c r="T2007" i="4" s="1"/>
  <c r="P2008" i="4"/>
  <c r="Q2008" i="4" s="1"/>
  <c r="R2008" i="4" s="1"/>
  <c r="S2008" i="4" s="1"/>
  <c r="T2008" i="4" s="1"/>
  <c r="P2009" i="4"/>
  <c r="Q2009" i="4" s="1"/>
  <c r="R2009" i="4" s="1"/>
  <c r="S2009" i="4" s="1"/>
  <c r="T2009" i="4" s="1"/>
  <c r="P2010" i="4"/>
  <c r="Q2010" i="4" s="1"/>
  <c r="R2010" i="4" s="1"/>
  <c r="S2010" i="4" s="1"/>
  <c r="T2010" i="4" s="1"/>
  <c r="P2011" i="4"/>
  <c r="Q2011" i="4" s="1"/>
  <c r="R2011" i="4" s="1"/>
  <c r="S2011" i="4" s="1"/>
  <c r="T2011" i="4" s="1"/>
  <c r="P2012" i="4"/>
  <c r="Q2012" i="4" s="1"/>
  <c r="R2012" i="4" s="1"/>
  <c r="S2012" i="4" s="1"/>
  <c r="T2012" i="4" s="1"/>
  <c r="P2013" i="4"/>
  <c r="Q2013" i="4" s="1"/>
  <c r="R2013" i="4" s="1"/>
  <c r="S2013" i="4" s="1"/>
  <c r="T2013" i="4" s="1"/>
  <c r="P2014" i="4"/>
  <c r="Q2014" i="4" s="1"/>
  <c r="R2014" i="4" s="1"/>
  <c r="S2014" i="4" s="1"/>
  <c r="T2014" i="4" s="1"/>
  <c r="P2015" i="4"/>
  <c r="Q2015" i="4" s="1"/>
  <c r="R2015" i="4" s="1"/>
  <c r="S2015" i="4" s="1"/>
  <c r="T2015" i="4" s="1"/>
  <c r="P2016" i="4"/>
  <c r="Q2016" i="4" s="1"/>
  <c r="R2016" i="4" s="1"/>
  <c r="S2016" i="4" s="1"/>
  <c r="T2016" i="4" s="1"/>
  <c r="P2017" i="4"/>
  <c r="Q2017" i="4" s="1"/>
  <c r="R2017" i="4" s="1"/>
  <c r="S2017" i="4" s="1"/>
  <c r="T2017" i="4" s="1"/>
  <c r="P2018" i="4"/>
  <c r="Q2018" i="4" s="1"/>
  <c r="R2018" i="4" s="1"/>
  <c r="S2018" i="4" s="1"/>
  <c r="T2018" i="4" s="1"/>
  <c r="P2019" i="4"/>
  <c r="Q2019" i="4" s="1"/>
  <c r="R2019" i="4" s="1"/>
  <c r="S2019" i="4" s="1"/>
  <c r="T2019" i="4" s="1"/>
  <c r="P2020" i="4"/>
  <c r="Q2020" i="4" s="1"/>
  <c r="R2020" i="4" s="1"/>
  <c r="S2020" i="4" s="1"/>
  <c r="T2020" i="4" s="1"/>
  <c r="P2021" i="4"/>
  <c r="Q2021" i="4" s="1"/>
  <c r="R2021" i="4" s="1"/>
  <c r="S2021" i="4" s="1"/>
  <c r="T2021" i="4" s="1"/>
  <c r="P2022" i="4"/>
  <c r="Q2022" i="4" s="1"/>
  <c r="R2022" i="4" s="1"/>
  <c r="S2022" i="4" s="1"/>
  <c r="T2022" i="4" s="1"/>
  <c r="P2023" i="4"/>
  <c r="Q2023" i="4" s="1"/>
  <c r="R2023" i="4" s="1"/>
  <c r="S2023" i="4" s="1"/>
  <c r="T2023" i="4" s="1"/>
  <c r="P2024" i="4"/>
  <c r="Q2024" i="4" s="1"/>
  <c r="R2024" i="4" s="1"/>
  <c r="S2024" i="4" s="1"/>
  <c r="T2024" i="4" s="1"/>
  <c r="P2025" i="4"/>
  <c r="Q2025" i="4" s="1"/>
  <c r="R2025" i="4" s="1"/>
  <c r="S2025" i="4" s="1"/>
  <c r="T2025" i="4" s="1"/>
  <c r="P2026" i="4"/>
  <c r="Q2026" i="4" s="1"/>
  <c r="R2026" i="4" s="1"/>
  <c r="S2026" i="4" s="1"/>
  <c r="T2026" i="4" s="1"/>
  <c r="P2027" i="4"/>
  <c r="Q2027" i="4" s="1"/>
  <c r="R2027" i="4" s="1"/>
  <c r="S2027" i="4" s="1"/>
  <c r="T2027" i="4" s="1"/>
  <c r="P2028" i="4"/>
  <c r="Q2028" i="4" s="1"/>
  <c r="R2028" i="4" s="1"/>
  <c r="S2028" i="4" s="1"/>
  <c r="T2028" i="4" s="1"/>
  <c r="P2029" i="4"/>
  <c r="Q2029" i="4" s="1"/>
  <c r="R2029" i="4" s="1"/>
  <c r="S2029" i="4" s="1"/>
  <c r="T2029" i="4" s="1"/>
  <c r="P2030" i="4"/>
  <c r="Q2030" i="4" s="1"/>
  <c r="R2030" i="4" s="1"/>
  <c r="S2030" i="4" s="1"/>
  <c r="T2030" i="4" s="1"/>
  <c r="P2031" i="4"/>
  <c r="Q2031" i="4" s="1"/>
  <c r="R2031" i="4" s="1"/>
  <c r="S2031" i="4" s="1"/>
  <c r="T2031" i="4" s="1"/>
  <c r="P2032" i="4"/>
  <c r="Q2032" i="4" s="1"/>
  <c r="R2032" i="4" s="1"/>
  <c r="S2032" i="4" s="1"/>
  <c r="T2032" i="4" s="1"/>
  <c r="P2033" i="4"/>
  <c r="Q2033" i="4" s="1"/>
  <c r="R2033" i="4" s="1"/>
  <c r="S2033" i="4" s="1"/>
  <c r="T2033" i="4" s="1"/>
  <c r="P2034" i="4"/>
  <c r="Q2034" i="4" s="1"/>
  <c r="R2034" i="4" s="1"/>
  <c r="S2034" i="4" s="1"/>
  <c r="T2034" i="4" s="1"/>
  <c r="P2035" i="4"/>
  <c r="Q2035" i="4" s="1"/>
  <c r="R2035" i="4" s="1"/>
  <c r="S2035" i="4" s="1"/>
  <c r="T2035" i="4" s="1"/>
  <c r="P2036" i="4"/>
  <c r="Q2036" i="4" s="1"/>
  <c r="R2036" i="4" s="1"/>
  <c r="S2036" i="4" s="1"/>
  <c r="T2036" i="4" s="1"/>
  <c r="P2037" i="4"/>
  <c r="Q2037" i="4" s="1"/>
  <c r="R2037" i="4" s="1"/>
  <c r="S2037" i="4" s="1"/>
  <c r="T2037" i="4" s="1"/>
  <c r="P2038" i="4"/>
  <c r="Q2038" i="4" s="1"/>
  <c r="R2038" i="4" s="1"/>
  <c r="S2038" i="4" s="1"/>
  <c r="T2038" i="4" s="1"/>
  <c r="P2039" i="4"/>
  <c r="Q2039" i="4" s="1"/>
  <c r="R2039" i="4" s="1"/>
  <c r="S2039" i="4" s="1"/>
  <c r="T2039" i="4" s="1"/>
  <c r="P2040" i="4"/>
  <c r="Q2040" i="4" s="1"/>
  <c r="R2040" i="4" s="1"/>
  <c r="S2040" i="4" s="1"/>
  <c r="T2040" i="4" s="1"/>
  <c r="P2041" i="4"/>
  <c r="Q2041" i="4" s="1"/>
  <c r="R2041" i="4" s="1"/>
  <c r="S2041" i="4" s="1"/>
  <c r="T2041" i="4" s="1"/>
  <c r="P2042" i="4"/>
  <c r="Q2042" i="4" s="1"/>
  <c r="R2042" i="4" s="1"/>
  <c r="S2042" i="4" s="1"/>
  <c r="T2042" i="4" s="1"/>
  <c r="P2043" i="4"/>
  <c r="Q2043" i="4" s="1"/>
  <c r="R2043" i="4" s="1"/>
  <c r="S2043" i="4" s="1"/>
  <c r="T2043" i="4" s="1"/>
  <c r="P2044" i="4"/>
  <c r="Q2044" i="4" s="1"/>
  <c r="R2044" i="4" s="1"/>
  <c r="S2044" i="4" s="1"/>
  <c r="T2044" i="4" s="1"/>
  <c r="P2045" i="4"/>
  <c r="Q2045" i="4" s="1"/>
  <c r="R2045" i="4" s="1"/>
  <c r="S2045" i="4" s="1"/>
  <c r="T2045" i="4" s="1"/>
  <c r="P2046" i="4"/>
  <c r="Q2046" i="4" s="1"/>
  <c r="R2046" i="4" s="1"/>
  <c r="S2046" i="4" s="1"/>
  <c r="T2046" i="4" s="1"/>
  <c r="P2047" i="4"/>
  <c r="Q2047" i="4" s="1"/>
  <c r="R2047" i="4" s="1"/>
  <c r="S2047" i="4" s="1"/>
  <c r="T2047" i="4" s="1"/>
  <c r="P2048" i="4"/>
  <c r="Q2048" i="4" s="1"/>
  <c r="R2048" i="4" s="1"/>
  <c r="S2048" i="4" s="1"/>
  <c r="T2048" i="4" s="1"/>
  <c r="P2049" i="4"/>
  <c r="Q2049" i="4" s="1"/>
  <c r="R2049" i="4" s="1"/>
  <c r="S2049" i="4" s="1"/>
  <c r="T2049" i="4" s="1"/>
  <c r="P2050" i="4"/>
  <c r="Q2050" i="4" s="1"/>
  <c r="R2050" i="4" s="1"/>
  <c r="S2050" i="4" s="1"/>
  <c r="T2050" i="4" s="1"/>
  <c r="P2051" i="4"/>
  <c r="Q2051" i="4" s="1"/>
  <c r="R2051" i="4" s="1"/>
  <c r="S2051" i="4" s="1"/>
  <c r="T2051" i="4" s="1"/>
  <c r="P2052" i="4"/>
  <c r="Q2052" i="4" s="1"/>
  <c r="R2052" i="4" s="1"/>
  <c r="S2052" i="4" s="1"/>
  <c r="T2052" i="4" s="1"/>
  <c r="P2053" i="4"/>
  <c r="Q2053" i="4" s="1"/>
  <c r="R2053" i="4" s="1"/>
  <c r="S2053" i="4" s="1"/>
  <c r="T2053" i="4" s="1"/>
  <c r="P2054" i="4"/>
  <c r="Q2054" i="4" s="1"/>
  <c r="R2054" i="4" s="1"/>
  <c r="S2054" i="4" s="1"/>
  <c r="T2054" i="4" s="1"/>
  <c r="P2055" i="4"/>
  <c r="Q2055" i="4" s="1"/>
  <c r="R2055" i="4" s="1"/>
  <c r="S2055" i="4" s="1"/>
  <c r="T2055" i="4" s="1"/>
  <c r="P2056" i="4"/>
  <c r="Q2056" i="4" s="1"/>
  <c r="R2056" i="4" s="1"/>
  <c r="S2056" i="4" s="1"/>
  <c r="T2056" i="4" s="1"/>
  <c r="P2057" i="4"/>
  <c r="Q2057" i="4" s="1"/>
  <c r="R2057" i="4" s="1"/>
  <c r="S2057" i="4" s="1"/>
  <c r="T2057" i="4" s="1"/>
  <c r="P2058" i="4"/>
  <c r="Q2058" i="4" s="1"/>
  <c r="R2058" i="4" s="1"/>
  <c r="S2058" i="4" s="1"/>
  <c r="T2058" i="4" s="1"/>
  <c r="P2059" i="4"/>
  <c r="Q2059" i="4" s="1"/>
  <c r="R2059" i="4" s="1"/>
  <c r="S2059" i="4" s="1"/>
  <c r="T2059" i="4" s="1"/>
  <c r="P2060" i="4"/>
  <c r="Q2060" i="4" s="1"/>
  <c r="R2060" i="4" s="1"/>
  <c r="S2060" i="4" s="1"/>
  <c r="T2060" i="4" s="1"/>
  <c r="P2061" i="4"/>
  <c r="Q2061" i="4" s="1"/>
  <c r="R2061" i="4" s="1"/>
  <c r="S2061" i="4" s="1"/>
  <c r="T2061" i="4" s="1"/>
  <c r="P2062" i="4"/>
  <c r="Q2062" i="4" s="1"/>
  <c r="R2062" i="4" s="1"/>
  <c r="S2062" i="4" s="1"/>
  <c r="T2062" i="4" s="1"/>
  <c r="P2063" i="4"/>
  <c r="Q2063" i="4" s="1"/>
  <c r="R2063" i="4" s="1"/>
  <c r="S2063" i="4" s="1"/>
  <c r="T2063" i="4" s="1"/>
  <c r="P2064" i="4"/>
  <c r="Q2064" i="4" s="1"/>
  <c r="R2064" i="4" s="1"/>
  <c r="S2064" i="4" s="1"/>
  <c r="T2064" i="4" s="1"/>
  <c r="P2065" i="4"/>
  <c r="Q2065" i="4" s="1"/>
  <c r="R2065" i="4" s="1"/>
  <c r="S2065" i="4" s="1"/>
  <c r="T2065" i="4" s="1"/>
  <c r="P2066" i="4"/>
  <c r="Q2066" i="4" s="1"/>
  <c r="R2066" i="4" s="1"/>
  <c r="S2066" i="4" s="1"/>
  <c r="T2066" i="4" s="1"/>
  <c r="P2067" i="4"/>
  <c r="Q2067" i="4" s="1"/>
  <c r="R2067" i="4" s="1"/>
  <c r="S2067" i="4" s="1"/>
  <c r="T2067" i="4" s="1"/>
  <c r="P2068" i="4"/>
  <c r="Q2068" i="4" s="1"/>
  <c r="R2068" i="4" s="1"/>
  <c r="S2068" i="4" s="1"/>
  <c r="T2068" i="4" s="1"/>
  <c r="P2069" i="4"/>
  <c r="Q2069" i="4" s="1"/>
  <c r="R2069" i="4" s="1"/>
  <c r="S2069" i="4" s="1"/>
  <c r="T2069" i="4" s="1"/>
  <c r="P2070" i="4"/>
  <c r="Q2070" i="4" s="1"/>
  <c r="R2070" i="4" s="1"/>
  <c r="S2070" i="4" s="1"/>
  <c r="T2070" i="4" s="1"/>
  <c r="P2071" i="4"/>
  <c r="Q2071" i="4" s="1"/>
  <c r="R2071" i="4" s="1"/>
  <c r="S2071" i="4" s="1"/>
  <c r="T2071" i="4" s="1"/>
  <c r="P2072" i="4"/>
  <c r="Q2072" i="4" s="1"/>
  <c r="R2072" i="4" s="1"/>
  <c r="S2072" i="4" s="1"/>
  <c r="T2072" i="4" s="1"/>
  <c r="P2073" i="4"/>
  <c r="Q2073" i="4" s="1"/>
  <c r="R2073" i="4" s="1"/>
  <c r="S2073" i="4" s="1"/>
  <c r="T2073" i="4" s="1"/>
  <c r="P2074" i="4"/>
  <c r="Q2074" i="4" s="1"/>
  <c r="R2074" i="4" s="1"/>
  <c r="S2074" i="4" s="1"/>
  <c r="T2074" i="4" s="1"/>
  <c r="P2075" i="4"/>
  <c r="Q2075" i="4" s="1"/>
  <c r="R2075" i="4" s="1"/>
  <c r="S2075" i="4" s="1"/>
  <c r="T2075" i="4" s="1"/>
  <c r="P2076" i="4"/>
  <c r="Q2076" i="4" s="1"/>
  <c r="R2076" i="4" s="1"/>
  <c r="S2076" i="4" s="1"/>
  <c r="T2076" i="4" s="1"/>
  <c r="P2077" i="4"/>
  <c r="Q2077" i="4" s="1"/>
  <c r="R2077" i="4" s="1"/>
  <c r="S2077" i="4" s="1"/>
  <c r="T2077" i="4" s="1"/>
  <c r="P2078" i="4"/>
  <c r="Q2078" i="4" s="1"/>
  <c r="R2078" i="4" s="1"/>
  <c r="S2078" i="4" s="1"/>
  <c r="T2078" i="4" s="1"/>
  <c r="P2079" i="4"/>
  <c r="Q2079" i="4" s="1"/>
  <c r="R2079" i="4" s="1"/>
  <c r="S2079" i="4" s="1"/>
  <c r="T2079" i="4" s="1"/>
  <c r="P2080" i="4"/>
  <c r="Q2080" i="4" s="1"/>
  <c r="R2080" i="4" s="1"/>
  <c r="S2080" i="4" s="1"/>
  <c r="T2080" i="4" s="1"/>
  <c r="P2081" i="4"/>
  <c r="Q2081" i="4" s="1"/>
  <c r="R2081" i="4" s="1"/>
  <c r="S2081" i="4" s="1"/>
  <c r="T2081" i="4" s="1"/>
  <c r="P2082" i="4"/>
  <c r="Q2082" i="4" s="1"/>
  <c r="R2082" i="4" s="1"/>
  <c r="S2082" i="4" s="1"/>
  <c r="T2082" i="4" s="1"/>
  <c r="P2083" i="4"/>
  <c r="Q2083" i="4" s="1"/>
  <c r="R2083" i="4" s="1"/>
  <c r="S2083" i="4" s="1"/>
  <c r="T2083" i="4" s="1"/>
  <c r="P2084" i="4"/>
  <c r="Q2084" i="4" s="1"/>
  <c r="R2084" i="4" s="1"/>
  <c r="S2084" i="4" s="1"/>
  <c r="T2084" i="4" s="1"/>
  <c r="P2085" i="4"/>
  <c r="Q2085" i="4" s="1"/>
  <c r="R2085" i="4" s="1"/>
  <c r="S2085" i="4" s="1"/>
  <c r="T2085" i="4" s="1"/>
  <c r="P2086" i="4"/>
  <c r="Q2086" i="4" s="1"/>
  <c r="R2086" i="4" s="1"/>
  <c r="S2086" i="4" s="1"/>
  <c r="T2086" i="4" s="1"/>
  <c r="P2087" i="4"/>
  <c r="Q2087" i="4" s="1"/>
  <c r="R2087" i="4" s="1"/>
  <c r="S2087" i="4" s="1"/>
  <c r="T2087" i="4" s="1"/>
  <c r="P2088" i="4"/>
  <c r="Q2088" i="4" s="1"/>
  <c r="R2088" i="4" s="1"/>
  <c r="S2088" i="4" s="1"/>
  <c r="T2088" i="4" s="1"/>
  <c r="P2089" i="4"/>
  <c r="Q2089" i="4" s="1"/>
  <c r="R2089" i="4" s="1"/>
  <c r="S2089" i="4" s="1"/>
  <c r="T2089" i="4" s="1"/>
  <c r="P2090" i="4"/>
  <c r="Q2090" i="4" s="1"/>
  <c r="R2090" i="4" s="1"/>
  <c r="S2090" i="4" s="1"/>
  <c r="T2090" i="4" s="1"/>
  <c r="P2091" i="4"/>
  <c r="Q2091" i="4" s="1"/>
  <c r="R2091" i="4" s="1"/>
  <c r="S2091" i="4" s="1"/>
  <c r="T2091" i="4" s="1"/>
  <c r="P2092" i="4"/>
  <c r="Q2092" i="4" s="1"/>
  <c r="R2092" i="4" s="1"/>
  <c r="S2092" i="4" s="1"/>
  <c r="T2092" i="4" s="1"/>
  <c r="P2093" i="4"/>
  <c r="Q2093" i="4" s="1"/>
  <c r="R2093" i="4" s="1"/>
  <c r="S2093" i="4" s="1"/>
  <c r="T2093" i="4" s="1"/>
  <c r="P2094" i="4"/>
  <c r="Q2094" i="4" s="1"/>
  <c r="R2094" i="4" s="1"/>
  <c r="S2094" i="4" s="1"/>
  <c r="T2094" i="4" s="1"/>
  <c r="P2095" i="4"/>
  <c r="Q2095" i="4" s="1"/>
  <c r="R2095" i="4" s="1"/>
  <c r="S2095" i="4" s="1"/>
  <c r="T2095" i="4" s="1"/>
  <c r="P2096" i="4"/>
  <c r="Q2096" i="4" s="1"/>
  <c r="R2096" i="4" s="1"/>
  <c r="S2096" i="4" s="1"/>
  <c r="T2096" i="4" s="1"/>
  <c r="P2097" i="4"/>
  <c r="Q2097" i="4" s="1"/>
  <c r="R2097" i="4" s="1"/>
  <c r="S2097" i="4" s="1"/>
  <c r="T2097" i="4" s="1"/>
  <c r="P2098" i="4"/>
  <c r="Q2098" i="4" s="1"/>
  <c r="R2098" i="4" s="1"/>
  <c r="S2098" i="4" s="1"/>
  <c r="T2098" i="4" s="1"/>
  <c r="P2099" i="4"/>
  <c r="Q2099" i="4" s="1"/>
  <c r="R2099" i="4" s="1"/>
  <c r="S2099" i="4" s="1"/>
  <c r="T2099" i="4" s="1"/>
  <c r="P2100" i="4"/>
  <c r="Q2100" i="4" s="1"/>
  <c r="R2100" i="4" s="1"/>
  <c r="S2100" i="4" s="1"/>
  <c r="T2100" i="4" s="1"/>
  <c r="P2101" i="4"/>
  <c r="Q2101" i="4" s="1"/>
  <c r="R2101" i="4" s="1"/>
  <c r="S2101" i="4" s="1"/>
  <c r="T2101" i="4" s="1"/>
  <c r="P2102" i="4"/>
  <c r="Q2102" i="4" s="1"/>
  <c r="R2102" i="4" s="1"/>
  <c r="S2102" i="4" s="1"/>
  <c r="T2102" i="4" s="1"/>
  <c r="P2103" i="4"/>
  <c r="Q2103" i="4" s="1"/>
  <c r="R2103" i="4" s="1"/>
  <c r="S2103" i="4" s="1"/>
  <c r="T2103" i="4" s="1"/>
  <c r="P2104" i="4"/>
  <c r="Q2104" i="4" s="1"/>
  <c r="R2104" i="4" s="1"/>
  <c r="S2104" i="4" s="1"/>
  <c r="T2104" i="4" s="1"/>
  <c r="P2105" i="4"/>
  <c r="Q2105" i="4" s="1"/>
  <c r="R2105" i="4" s="1"/>
  <c r="S2105" i="4" s="1"/>
  <c r="T2105" i="4" s="1"/>
  <c r="P2106" i="4"/>
  <c r="Q2106" i="4" s="1"/>
  <c r="R2106" i="4" s="1"/>
  <c r="S2106" i="4" s="1"/>
  <c r="T2106" i="4" s="1"/>
  <c r="P2107" i="4"/>
  <c r="Q2107" i="4" s="1"/>
  <c r="R2107" i="4" s="1"/>
  <c r="S2107" i="4" s="1"/>
  <c r="T2107" i="4" s="1"/>
  <c r="P2108" i="4"/>
  <c r="Q2108" i="4" s="1"/>
  <c r="R2108" i="4" s="1"/>
  <c r="S2108" i="4" s="1"/>
  <c r="T2108" i="4" s="1"/>
  <c r="P2109" i="4"/>
  <c r="Q2109" i="4" s="1"/>
  <c r="R2109" i="4" s="1"/>
  <c r="S2109" i="4" s="1"/>
  <c r="T2109" i="4" s="1"/>
  <c r="P2110" i="4"/>
  <c r="Q2110" i="4" s="1"/>
  <c r="R2110" i="4" s="1"/>
  <c r="S2110" i="4" s="1"/>
  <c r="T2110" i="4" s="1"/>
  <c r="P2111" i="4"/>
  <c r="Q2111" i="4" s="1"/>
  <c r="R2111" i="4" s="1"/>
  <c r="S2111" i="4" s="1"/>
  <c r="T2111" i="4" s="1"/>
  <c r="P2112" i="4"/>
  <c r="Q2112" i="4" s="1"/>
  <c r="R2112" i="4" s="1"/>
  <c r="S2112" i="4" s="1"/>
  <c r="T2112" i="4" s="1"/>
  <c r="P2113" i="4"/>
  <c r="Q2113" i="4" s="1"/>
  <c r="R2113" i="4" s="1"/>
  <c r="S2113" i="4" s="1"/>
  <c r="T2113" i="4" s="1"/>
  <c r="P2114" i="4"/>
  <c r="Q2114" i="4" s="1"/>
  <c r="R2114" i="4" s="1"/>
  <c r="S2114" i="4" s="1"/>
  <c r="T2114" i="4" s="1"/>
  <c r="P2115" i="4"/>
  <c r="Q2115" i="4" s="1"/>
  <c r="R2115" i="4" s="1"/>
  <c r="S2115" i="4" s="1"/>
  <c r="T2115" i="4" s="1"/>
  <c r="P2116" i="4"/>
  <c r="Q2116" i="4" s="1"/>
  <c r="R2116" i="4" s="1"/>
  <c r="S2116" i="4" s="1"/>
  <c r="T2116" i="4" s="1"/>
  <c r="P2117" i="4"/>
  <c r="Q2117" i="4" s="1"/>
  <c r="R2117" i="4" s="1"/>
  <c r="S2117" i="4" s="1"/>
  <c r="T2117" i="4" s="1"/>
  <c r="P2118" i="4"/>
  <c r="Q2118" i="4" s="1"/>
  <c r="R2118" i="4" s="1"/>
  <c r="S2118" i="4" s="1"/>
  <c r="T2118" i="4" s="1"/>
  <c r="P2119" i="4"/>
  <c r="Q2119" i="4" s="1"/>
  <c r="R2119" i="4" s="1"/>
  <c r="S2119" i="4" s="1"/>
  <c r="T2119" i="4" s="1"/>
  <c r="P2120" i="4"/>
  <c r="Q2120" i="4" s="1"/>
  <c r="R2120" i="4" s="1"/>
  <c r="S2120" i="4" s="1"/>
  <c r="T2120" i="4" s="1"/>
  <c r="P2121" i="4"/>
  <c r="Q2121" i="4" s="1"/>
  <c r="R2121" i="4" s="1"/>
  <c r="S2121" i="4" s="1"/>
  <c r="T2121" i="4" s="1"/>
  <c r="P2122" i="4"/>
  <c r="Q2122" i="4" s="1"/>
  <c r="R2122" i="4" s="1"/>
  <c r="S2122" i="4" s="1"/>
  <c r="T2122" i="4" s="1"/>
  <c r="P2123" i="4"/>
  <c r="Q2123" i="4" s="1"/>
  <c r="R2123" i="4" s="1"/>
  <c r="S2123" i="4" s="1"/>
  <c r="T2123" i="4" s="1"/>
  <c r="P2124" i="4"/>
  <c r="Q2124" i="4" s="1"/>
  <c r="R2124" i="4" s="1"/>
  <c r="S2124" i="4" s="1"/>
  <c r="T2124" i="4" s="1"/>
  <c r="P2125" i="4"/>
  <c r="Q2125" i="4" s="1"/>
  <c r="R2125" i="4" s="1"/>
  <c r="S2125" i="4" s="1"/>
  <c r="T2125" i="4" s="1"/>
  <c r="P2126" i="4"/>
  <c r="Q2126" i="4" s="1"/>
  <c r="R2126" i="4" s="1"/>
  <c r="S2126" i="4" s="1"/>
  <c r="T2126" i="4" s="1"/>
  <c r="P2127" i="4"/>
  <c r="Q2127" i="4" s="1"/>
  <c r="R2127" i="4" s="1"/>
  <c r="S2127" i="4" s="1"/>
  <c r="T2127" i="4" s="1"/>
  <c r="P2128" i="4"/>
  <c r="Q2128" i="4" s="1"/>
  <c r="R2128" i="4" s="1"/>
  <c r="S2128" i="4" s="1"/>
  <c r="T2128" i="4" s="1"/>
  <c r="P2129" i="4"/>
  <c r="Q2129" i="4" s="1"/>
  <c r="R2129" i="4" s="1"/>
  <c r="S2129" i="4" s="1"/>
  <c r="T2129" i="4" s="1"/>
  <c r="P2130" i="4"/>
  <c r="Q2130" i="4" s="1"/>
  <c r="R2130" i="4" s="1"/>
  <c r="S2130" i="4" s="1"/>
  <c r="T2130" i="4" s="1"/>
  <c r="P2131" i="4"/>
  <c r="Q2131" i="4" s="1"/>
  <c r="R2131" i="4" s="1"/>
  <c r="S2131" i="4" s="1"/>
  <c r="T2131" i="4" s="1"/>
  <c r="P2132" i="4"/>
  <c r="Q2132" i="4" s="1"/>
  <c r="R2132" i="4" s="1"/>
  <c r="S2132" i="4" s="1"/>
  <c r="T2132" i="4" s="1"/>
  <c r="P2133" i="4"/>
  <c r="Q2133" i="4" s="1"/>
  <c r="R2133" i="4" s="1"/>
  <c r="S2133" i="4" s="1"/>
  <c r="T2133" i="4" s="1"/>
  <c r="P2134" i="4"/>
  <c r="Q2134" i="4" s="1"/>
  <c r="R2134" i="4" s="1"/>
  <c r="S2134" i="4" s="1"/>
  <c r="T2134" i="4" s="1"/>
  <c r="P2135" i="4"/>
  <c r="Q2135" i="4" s="1"/>
  <c r="R2135" i="4" s="1"/>
  <c r="S2135" i="4" s="1"/>
  <c r="T2135" i="4" s="1"/>
  <c r="P2136" i="4"/>
  <c r="Q2136" i="4" s="1"/>
  <c r="R2136" i="4" s="1"/>
  <c r="S2136" i="4" s="1"/>
  <c r="T2136" i="4" s="1"/>
  <c r="P2137" i="4"/>
  <c r="Q2137" i="4" s="1"/>
  <c r="R2137" i="4" s="1"/>
  <c r="S2137" i="4" s="1"/>
  <c r="T2137" i="4" s="1"/>
  <c r="P2138" i="4"/>
  <c r="Q2138" i="4" s="1"/>
  <c r="R2138" i="4" s="1"/>
  <c r="S2138" i="4" s="1"/>
  <c r="T2138" i="4" s="1"/>
  <c r="P2139" i="4"/>
  <c r="Q2139" i="4" s="1"/>
  <c r="R2139" i="4" s="1"/>
  <c r="S2139" i="4" s="1"/>
  <c r="T2139" i="4" s="1"/>
  <c r="P2140" i="4"/>
  <c r="Q2140" i="4" s="1"/>
  <c r="R2140" i="4" s="1"/>
  <c r="S2140" i="4" s="1"/>
  <c r="T2140" i="4" s="1"/>
  <c r="P2141" i="4"/>
  <c r="Q2141" i="4" s="1"/>
  <c r="R2141" i="4" s="1"/>
  <c r="S2141" i="4" s="1"/>
  <c r="T2141" i="4" s="1"/>
  <c r="P2142" i="4"/>
  <c r="Q2142" i="4" s="1"/>
  <c r="R2142" i="4" s="1"/>
  <c r="S2142" i="4" s="1"/>
  <c r="T2142" i="4" s="1"/>
  <c r="P2143" i="4"/>
  <c r="Q2143" i="4" s="1"/>
  <c r="R2143" i="4" s="1"/>
  <c r="S2143" i="4" s="1"/>
  <c r="T2143" i="4" s="1"/>
  <c r="P2144" i="4"/>
  <c r="Q2144" i="4" s="1"/>
  <c r="R2144" i="4" s="1"/>
  <c r="S2144" i="4" s="1"/>
  <c r="T2144" i="4" s="1"/>
  <c r="P2145" i="4"/>
  <c r="Q2145" i="4" s="1"/>
  <c r="R2145" i="4" s="1"/>
  <c r="S2145" i="4" s="1"/>
  <c r="T2145" i="4" s="1"/>
  <c r="P2146" i="4"/>
  <c r="Q2146" i="4" s="1"/>
  <c r="R2146" i="4" s="1"/>
  <c r="S2146" i="4" s="1"/>
  <c r="T2146" i="4" s="1"/>
  <c r="P2147" i="4"/>
  <c r="Q2147" i="4" s="1"/>
  <c r="R2147" i="4" s="1"/>
  <c r="S2147" i="4" s="1"/>
  <c r="T2147" i="4" s="1"/>
  <c r="P2148" i="4"/>
  <c r="Q2148" i="4" s="1"/>
  <c r="R2148" i="4" s="1"/>
  <c r="S2148" i="4" s="1"/>
  <c r="T2148" i="4" s="1"/>
  <c r="P2149" i="4"/>
  <c r="Q2149" i="4" s="1"/>
  <c r="R2149" i="4" s="1"/>
  <c r="S2149" i="4" s="1"/>
  <c r="T2149" i="4" s="1"/>
  <c r="P2150" i="4"/>
  <c r="Q2150" i="4" s="1"/>
  <c r="R2150" i="4" s="1"/>
  <c r="S2150" i="4" s="1"/>
  <c r="T2150" i="4" s="1"/>
  <c r="P2151" i="4"/>
  <c r="Q2151" i="4" s="1"/>
  <c r="R2151" i="4" s="1"/>
  <c r="S2151" i="4" s="1"/>
  <c r="T2151" i="4" s="1"/>
  <c r="P2152" i="4"/>
  <c r="Q2152" i="4" s="1"/>
  <c r="R2152" i="4" s="1"/>
  <c r="S2152" i="4" s="1"/>
  <c r="T2152" i="4" s="1"/>
  <c r="P2153" i="4"/>
  <c r="Q2153" i="4" s="1"/>
  <c r="R2153" i="4" s="1"/>
  <c r="S2153" i="4" s="1"/>
  <c r="T2153" i="4" s="1"/>
  <c r="P2154" i="4"/>
  <c r="Q2154" i="4" s="1"/>
  <c r="R2154" i="4" s="1"/>
  <c r="S2154" i="4" s="1"/>
  <c r="T2154" i="4" s="1"/>
  <c r="P2155" i="4"/>
  <c r="Q2155" i="4" s="1"/>
  <c r="R2155" i="4" s="1"/>
  <c r="S2155" i="4" s="1"/>
  <c r="T2155" i="4" s="1"/>
  <c r="P2156" i="4"/>
  <c r="Q2156" i="4" s="1"/>
  <c r="R2156" i="4" s="1"/>
  <c r="S2156" i="4" s="1"/>
  <c r="T2156" i="4" s="1"/>
  <c r="P2157" i="4"/>
  <c r="Q2157" i="4" s="1"/>
  <c r="R2157" i="4" s="1"/>
  <c r="S2157" i="4" s="1"/>
  <c r="T2157" i="4" s="1"/>
  <c r="P2158" i="4"/>
  <c r="Q2158" i="4" s="1"/>
  <c r="R2158" i="4" s="1"/>
  <c r="S2158" i="4" s="1"/>
  <c r="T2158" i="4" s="1"/>
  <c r="P2159" i="4"/>
  <c r="Q2159" i="4" s="1"/>
  <c r="R2159" i="4" s="1"/>
  <c r="S2159" i="4" s="1"/>
  <c r="T2159" i="4" s="1"/>
  <c r="P2160" i="4"/>
  <c r="Q2160" i="4" s="1"/>
  <c r="R2160" i="4" s="1"/>
  <c r="S2160" i="4" s="1"/>
  <c r="T2160" i="4" s="1"/>
  <c r="P2161" i="4"/>
  <c r="Q2161" i="4" s="1"/>
  <c r="R2161" i="4" s="1"/>
  <c r="S2161" i="4" s="1"/>
  <c r="T2161" i="4" s="1"/>
  <c r="P2162" i="4"/>
  <c r="Q2162" i="4" s="1"/>
  <c r="R2162" i="4" s="1"/>
  <c r="S2162" i="4" s="1"/>
  <c r="T2162" i="4" s="1"/>
  <c r="P2163" i="4"/>
  <c r="Q2163" i="4" s="1"/>
  <c r="R2163" i="4" s="1"/>
  <c r="S2163" i="4" s="1"/>
  <c r="T2163" i="4" s="1"/>
  <c r="P2164" i="4"/>
  <c r="Q2164" i="4" s="1"/>
  <c r="R2164" i="4" s="1"/>
  <c r="S2164" i="4" s="1"/>
  <c r="T2164" i="4" s="1"/>
  <c r="P2165" i="4"/>
  <c r="Q2165" i="4" s="1"/>
  <c r="R2165" i="4" s="1"/>
  <c r="S2165" i="4" s="1"/>
  <c r="T2165" i="4" s="1"/>
  <c r="P2166" i="4"/>
  <c r="Q2166" i="4" s="1"/>
  <c r="R2166" i="4" s="1"/>
  <c r="S2166" i="4" s="1"/>
  <c r="T2166" i="4" s="1"/>
  <c r="P2167" i="4"/>
  <c r="Q2167" i="4" s="1"/>
  <c r="R2167" i="4" s="1"/>
  <c r="S2167" i="4" s="1"/>
  <c r="T2167" i="4" s="1"/>
  <c r="P2168" i="4"/>
  <c r="Q2168" i="4" s="1"/>
  <c r="R2168" i="4" s="1"/>
  <c r="S2168" i="4" s="1"/>
  <c r="T2168" i="4" s="1"/>
  <c r="P2169" i="4"/>
  <c r="Q2169" i="4" s="1"/>
  <c r="R2169" i="4" s="1"/>
  <c r="S2169" i="4" s="1"/>
  <c r="T2169" i="4" s="1"/>
  <c r="P2170" i="4"/>
  <c r="Q2170" i="4" s="1"/>
  <c r="R2170" i="4" s="1"/>
  <c r="S2170" i="4" s="1"/>
  <c r="T2170" i="4" s="1"/>
  <c r="P2171" i="4"/>
  <c r="Q2171" i="4" s="1"/>
  <c r="R2171" i="4" s="1"/>
  <c r="S2171" i="4" s="1"/>
  <c r="T2171" i="4" s="1"/>
  <c r="P2172" i="4"/>
  <c r="Q2172" i="4" s="1"/>
  <c r="R2172" i="4" s="1"/>
  <c r="S2172" i="4" s="1"/>
  <c r="T2172" i="4" s="1"/>
  <c r="P2173" i="4"/>
  <c r="Q2173" i="4" s="1"/>
  <c r="R2173" i="4" s="1"/>
  <c r="S2173" i="4" s="1"/>
  <c r="T2173" i="4" s="1"/>
  <c r="P2174" i="4"/>
  <c r="Q2174" i="4" s="1"/>
  <c r="R2174" i="4" s="1"/>
  <c r="S2174" i="4" s="1"/>
  <c r="T2174" i="4" s="1"/>
  <c r="P2175" i="4"/>
  <c r="Q2175" i="4" s="1"/>
  <c r="R2175" i="4" s="1"/>
  <c r="S2175" i="4" s="1"/>
  <c r="T2175" i="4" s="1"/>
  <c r="P2176" i="4"/>
  <c r="Q2176" i="4" s="1"/>
  <c r="R2176" i="4" s="1"/>
  <c r="S2176" i="4" s="1"/>
  <c r="T2176" i="4" s="1"/>
  <c r="P2177" i="4"/>
  <c r="Q2177" i="4" s="1"/>
  <c r="R2177" i="4" s="1"/>
  <c r="S2177" i="4" s="1"/>
  <c r="T2177" i="4" s="1"/>
  <c r="P2254" i="4"/>
  <c r="Q2254" i="4" s="1"/>
  <c r="R2254" i="4" s="1"/>
  <c r="S2254" i="4" s="1"/>
  <c r="T2254" i="4" s="1"/>
  <c r="P2255" i="4"/>
  <c r="Q2255" i="4" s="1"/>
  <c r="R2255" i="4" s="1"/>
  <c r="S2255" i="4" s="1"/>
  <c r="T2255" i="4" s="1"/>
  <c r="P2256" i="4"/>
  <c r="Q2256" i="4" s="1"/>
  <c r="R2256" i="4" s="1"/>
  <c r="S2256" i="4" s="1"/>
  <c r="T2256" i="4" s="1"/>
  <c r="P2257" i="4"/>
  <c r="Q2257" i="4" s="1"/>
  <c r="R2257" i="4" s="1"/>
  <c r="S2257" i="4" s="1"/>
  <c r="T2257" i="4" s="1"/>
  <c r="P2258" i="4"/>
  <c r="Q2258" i="4" s="1"/>
  <c r="R2258" i="4" s="1"/>
  <c r="S2258" i="4" s="1"/>
  <c r="T2258" i="4" s="1"/>
  <c r="P2259" i="4"/>
  <c r="Q2259" i="4" s="1"/>
  <c r="R2259" i="4" s="1"/>
  <c r="S2259" i="4" s="1"/>
  <c r="T2259" i="4" s="1"/>
  <c r="P2260" i="4"/>
  <c r="Q2260" i="4" s="1"/>
  <c r="R2260" i="4" s="1"/>
  <c r="S2260" i="4" s="1"/>
  <c r="T2260" i="4" s="1"/>
  <c r="P2261" i="4"/>
  <c r="Q2261" i="4" s="1"/>
  <c r="R2261" i="4" s="1"/>
  <c r="S2261" i="4" s="1"/>
  <c r="T2261" i="4" s="1"/>
  <c r="P2262" i="4"/>
  <c r="Q2262" i="4" s="1"/>
  <c r="R2262" i="4" s="1"/>
  <c r="S2262" i="4" s="1"/>
  <c r="T2262" i="4" s="1"/>
  <c r="P2263" i="4"/>
  <c r="Q2263" i="4" s="1"/>
  <c r="R2263" i="4" s="1"/>
  <c r="S2263" i="4" s="1"/>
  <c r="T2263" i="4" s="1"/>
  <c r="P2264" i="4"/>
  <c r="Q2264" i="4" s="1"/>
  <c r="R2264" i="4" s="1"/>
  <c r="S2264" i="4" s="1"/>
  <c r="T2264" i="4" s="1"/>
  <c r="P2265" i="4"/>
  <c r="Q2265" i="4" s="1"/>
  <c r="R2265" i="4" s="1"/>
  <c r="S2265" i="4" s="1"/>
  <c r="T2265" i="4" s="1"/>
  <c r="P2266" i="4"/>
  <c r="Q2266" i="4" s="1"/>
  <c r="R2266" i="4" s="1"/>
  <c r="S2266" i="4" s="1"/>
  <c r="T2266" i="4" s="1"/>
  <c r="P2267" i="4"/>
  <c r="Q2267" i="4" s="1"/>
  <c r="R2267" i="4" s="1"/>
  <c r="S2267" i="4" s="1"/>
  <c r="T2267" i="4" s="1"/>
  <c r="P2268" i="4"/>
  <c r="Q2268" i="4" s="1"/>
  <c r="R2268" i="4" s="1"/>
  <c r="S2268" i="4" s="1"/>
  <c r="T2268" i="4" s="1"/>
  <c r="P2269" i="4"/>
  <c r="Q2269" i="4" s="1"/>
  <c r="R2269" i="4" s="1"/>
  <c r="S2269" i="4" s="1"/>
  <c r="T2269" i="4" s="1"/>
  <c r="P2270" i="4"/>
  <c r="Q2270" i="4" s="1"/>
  <c r="R2270" i="4" s="1"/>
  <c r="S2270" i="4" s="1"/>
  <c r="T2270" i="4" s="1"/>
  <c r="P2271" i="4"/>
  <c r="Q2271" i="4" s="1"/>
  <c r="R2271" i="4" s="1"/>
  <c r="S2271" i="4" s="1"/>
  <c r="T2271" i="4" s="1"/>
  <c r="P2272" i="4"/>
  <c r="Q2272" i="4" s="1"/>
  <c r="R2272" i="4" s="1"/>
  <c r="S2272" i="4" s="1"/>
  <c r="T2272" i="4" s="1"/>
  <c r="P2273" i="4"/>
  <c r="Q2273" i="4" s="1"/>
  <c r="R2273" i="4" s="1"/>
  <c r="S2273" i="4" s="1"/>
  <c r="T2273" i="4" s="1"/>
  <c r="P2274" i="4"/>
  <c r="Q2274" i="4" s="1"/>
  <c r="R2274" i="4" s="1"/>
  <c r="S2274" i="4" s="1"/>
  <c r="T2274" i="4" s="1"/>
  <c r="P2275" i="4"/>
  <c r="Q2275" i="4" s="1"/>
  <c r="R2275" i="4" s="1"/>
  <c r="S2275" i="4" s="1"/>
  <c r="T2275" i="4" s="1"/>
  <c r="P2276" i="4"/>
  <c r="Q2276" i="4" s="1"/>
  <c r="R2276" i="4" s="1"/>
  <c r="S2276" i="4" s="1"/>
  <c r="T2276" i="4" s="1"/>
  <c r="P2277" i="4"/>
  <c r="Q2277" i="4" s="1"/>
  <c r="R2277" i="4" s="1"/>
  <c r="S2277" i="4" s="1"/>
  <c r="T2277" i="4" s="1"/>
  <c r="P2278" i="4"/>
  <c r="Q2278" i="4" s="1"/>
  <c r="R2278" i="4" s="1"/>
  <c r="S2278" i="4" s="1"/>
  <c r="T2278" i="4" s="1"/>
  <c r="P2279" i="4"/>
  <c r="Q2279" i="4" s="1"/>
  <c r="R2279" i="4" s="1"/>
  <c r="S2279" i="4" s="1"/>
  <c r="T2279" i="4" s="1"/>
  <c r="P2280" i="4"/>
  <c r="Q2280" i="4" s="1"/>
  <c r="R2280" i="4" s="1"/>
  <c r="S2280" i="4" s="1"/>
  <c r="T2280" i="4" s="1"/>
  <c r="P2281" i="4"/>
  <c r="Q2281" i="4" s="1"/>
  <c r="R2281" i="4" s="1"/>
  <c r="S2281" i="4" s="1"/>
  <c r="T2281" i="4" s="1"/>
  <c r="P2282" i="4"/>
  <c r="Q2282" i="4" s="1"/>
  <c r="R2282" i="4" s="1"/>
  <c r="S2282" i="4" s="1"/>
  <c r="T2282" i="4" s="1"/>
  <c r="P2283" i="4"/>
  <c r="Q2283" i="4" s="1"/>
  <c r="R2283" i="4" s="1"/>
  <c r="S2283" i="4" s="1"/>
  <c r="T2283" i="4" s="1"/>
  <c r="P2284" i="4"/>
  <c r="Q2284" i="4" s="1"/>
  <c r="R2284" i="4" s="1"/>
  <c r="S2284" i="4" s="1"/>
  <c r="T2284" i="4" s="1"/>
  <c r="P2285" i="4"/>
  <c r="Q2285" i="4" s="1"/>
  <c r="R2285" i="4" s="1"/>
  <c r="S2285" i="4" s="1"/>
  <c r="T2285" i="4" s="1"/>
  <c r="P2286" i="4"/>
  <c r="Q2286" i="4" s="1"/>
  <c r="R2286" i="4" s="1"/>
  <c r="S2286" i="4" s="1"/>
  <c r="T2286" i="4" s="1"/>
  <c r="P2287" i="4"/>
  <c r="Q2287" i="4" s="1"/>
  <c r="R2287" i="4" s="1"/>
  <c r="S2287" i="4" s="1"/>
  <c r="T2287" i="4" s="1"/>
  <c r="P2288" i="4"/>
  <c r="Q2288" i="4" s="1"/>
  <c r="R2288" i="4" s="1"/>
  <c r="S2288" i="4" s="1"/>
  <c r="T2288" i="4" s="1"/>
  <c r="P2289" i="4"/>
  <c r="Q2289" i="4" s="1"/>
  <c r="R2289" i="4" s="1"/>
  <c r="S2289" i="4" s="1"/>
  <c r="T2289" i="4" s="1"/>
  <c r="P2290" i="4"/>
  <c r="Q2290" i="4" s="1"/>
  <c r="R2290" i="4" s="1"/>
  <c r="S2290" i="4" s="1"/>
  <c r="T2290" i="4" s="1"/>
  <c r="P2291" i="4"/>
  <c r="Q2291" i="4" s="1"/>
  <c r="R2291" i="4" s="1"/>
  <c r="S2291" i="4" s="1"/>
  <c r="T2291" i="4" s="1"/>
  <c r="P2292" i="4"/>
  <c r="Q2292" i="4" s="1"/>
  <c r="R2292" i="4" s="1"/>
  <c r="S2292" i="4" s="1"/>
  <c r="T2292" i="4" s="1"/>
  <c r="P2293" i="4"/>
  <c r="Q2293" i="4" s="1"/>
  <c r="R2293" i="4" s="1"/>
  <c r="S2293" i="4" s="1"/>
  <c r="T2293" i="4" s="1"/>
  <c r="P2294" i="4"/>
  <c r="Q2294" i="4" s="1"/>
  <c r="R2294" i="4" s="1"/>
  <c r="S2294" i="4" s="1"/>
  <c r="T2294" i="4" s="1"/>
  <c r="P2295" i="4"/>
  <c r="Q2295" i="4" s="1"/>
  <c r="R2295" i="4" s="1"/>
  <c r="S2295" i="4" s="1"/>
  <c r="T2295" i="4" s="1"/>
  <c r="P2296" i="4"/>
  <c r="Q2296" i="4" s="1"/>
  <c r="R2296" i="4" s="1"/>
  <c r="S2296" i="4" s="1"/>
  <c r="T2296" i="4" s="1"/>
  <c r="P2297" i="4"/>
  <c r="Q2297" i="4" s="1"/>
  <c r="R2297" i="4" s="1"/>
  <c r="S2297" i="4" s="1"/>
  <c r="T2297" i="4" s="1"/>
  <c r="P2298" i="4"/>
  <c r="Q2298" i="4" s="1"/>
  <c r="R2298" i="4" s="1"/>
  <c r="S2298" i="4" s="1"/>
  <c r="T2298" i="4" s="1"/>
  <c r="P2299" i="4"/>
  <c r="Q2299" i="4" s="1"/>
  <c r="R2299" i="4" s="1"/>
  <c r="S2299" i="4" s="1"/>
  <c r="T2299" i="4" s="1"/>
  <c r="P2300" i="4"/>
  <c r="Q2300" i="4" s="1"/>
  <c r="R2300" i="4" s="1"/>
  <c r="S2300" i="4" s="1"/>
  <c r="T2300" i="4" s="1"/>
  <c r="P2301" i="4"/>
  <c r="Q2301" i="4" s="1"/>
  <c r="R2301" i="4" s="1"/>
  <c r="S2301" i="4" s="1"/>
  <c r="T2301" i="4" s="1"/>
  <c r="P2302" i="4"/>
  <c r="Q2302" i="4" s="1"/>
  <c r="R2302" i="4" s="1"/>
  <c r="S2302" i="4" s="1"/>
  <c r="T2302" i="4" s="1"/>
  <c r="P864" i="4"/>
  <c r="Q864" i="4" s="1"/>
  <c r="R864" i="4" s="1"/>
  <c r="S864" i="4" s="1"/>
  <c r="T864" i="4" s="1"/>
  <c r="P1831" i="4"/>
  <c r="Q1831" i="4" s="1"/>
  <c r="R1831" i="4" s="1"/>
  <c r="S1831" i="4" s="1"/>
  <c r="T1831" i="4" s="1"/>
  <c r="P1834" i="4"/>
  <c r="Q1834" i="4" s="1"/>
  <c r="R1834" i="4" s="1"/>
  <c r="S1834" i="4" s="1"/>
  <c r="T1834" i="4" s="1"/>
  <c r="P1840" i="4"/>
  <c r="Q1840" i="4" s="1"/>
  <c r="R1840" i="4" s="1"/>
  <c r="S1840" i="4" s="1"/>
  <c r="T1840" i="4" s="1"/>
  <c r="P2306" i="4"/>
  <c r="Q2306" i="4" s="1"/>
  <c r="R2306" i="4" s="1"/>
  <c r="S2306" i="4" s="1"/>
  <c r="T2306" i="4" s="1"/>
  <c r="P2314" i="4"/>
  <c r="Q2314" i="4" s="1"/>
  <c r="R2314" i="4" s="1"/>
  <c r="S2314" i="4" s="1"/>
  <c r="T2314" i="4" s="1"/>
  <c r="P2323" i="4"/>
  <c r="Q2323" i="4" s="1"/>
  <c r="R2323" i="4" s="1"/>
  <c r="S2323" i="4" s="1"/>
  <c r="T2323" i="4" s="1"/>
  <c r="P2332" i="4"/>
  <c r="Q2332" i="4" s="1"/>
  <c r="R2332" i="4" s="1"/>
  <c r="S2332" i="4" s="1"/>
  <c r="T2332" i="4" s="1"/>
  <c r="P2359" i="4"/>
  <c r="Q2359" i="4" s="1"/>
  <c r="R2359" i="4" s="1"/>
  <c r="S2359" i="4" s="1"/>
  <c r="T2359" i="4" s="1"/>
  <c r="P2360" i="4"/>
  <c r="Q2360" i="4" s="1"/>
  <c r="R2360" i="4" s="1"/>
  <c r="S2360" i="4" s="1"/>
  <c r="T2360" i="4" s="1"/>
  <c r="P2361" i="4"/>
  <c r="Q2361" i="4" s="1"/>
  <c r="R2361" i="4" s="1"/>
  <c r="S2361" i="4" s="1"/>
  <c r="T2361" i="4" s="1"/>
  <c r="P2362" i="4"/>
  <c r="Q2362" i="4" s="1"/>
  <c r="R2362" i="4" s="1"/>
  <c r="S2362" i="4" s="1"/>
  <c r="T2362" i="4" s="1"/>
  <c r="P2363" i="4"/>
  <c r="Q2363" i="4" s="1"/>
  <c r="R2363" i="4" s="1"/>
  <c r="S2363" i="4" s="1"/>
  <c r="T2363" i="4" s="1"/>
  <c r="P2364" i="4"/>
  <c r="Q2364" i="4" s="1"/>
  <c r="R2364" i="4" s="1"/>
  <c r="S2364" i="4" s="1"/>
  <c r="T2364" i="4" s="1"/>
  <c r="P2365" i="4"/>
  <c r="Q2365" i="4" s="1"/>
  <c r="R2365" i="4" s="1"/>
  <c r="S2365" i="4" s="1"/>
  <c r="T2365" i="4" s="1"/>
  <c r="P2366" i="4"/>
  <c r="Q2366" i="4" s="1"/>
  <c r="R2366" i="4" s="1"/>
  <c r="S2366" i="4" s="1"/>
  <c r="T2366" i="4" s="1"/>
  <c r="P2367" i="4"/>
  <c r="Q2367" i="4" s="1"/>
  <c r="R2367" i="4" s="1"/>
  <c r="S2367" i="4" s="1"/>
  <c r="T2367" i="4" s="1"/>
  <c r="P2368" i="4"/>
  <c r="Q2368" i="4" s="1"/>
  <c r="R2368" i="4" s="1"/>
  <c r="S2368" i="4" s="1"/>
  <c r="T2368" i="4" s="1"/>
  <c r="P2369" i="4"/>
  <c r="Q2369" i="4" s="1"/>
  <c r="R2369" i="4" s="1"/>
  <c r="S2369" i="4" s="1"/>
  <c r="T2369" i="4" s="1"/>
  <c r="P2370" i="4"/>
  <c r="Q2370" i="4" s="1"/>
  <c r="R2370" i="4" s="1"/>
  <c r="S2370" i="4" s="1"/>
  <c r="T2370" i="4" s="1"/>
  <c r="P2371" i="4"/>
  <c r="Q2371" i="4" s="1"/>
  <c r="R2371" i="4" s="1"/>
  <c r="S2371" i="4" s="1"/>
  <c r="T2371" i="4" s="1"/>
  <c r="P2372" i="4"/>
  <c r="Q2372" i="4" s="1"/>
  <c r="R2372" i="4" s="1"/>
  <c r="S2372" i="4" s="1"/>
  <c r="T2372" i="4" s="1"/>
  <c r="P2373" i="4"/>
  <c r="Q2373" i="4" s="1"/>
  <c r="R2373" i="4" s="1"/>
  <c r="S2373" i="4" s="1"/>
  <c r="T2373" i="4" s="1"/>
  <c r="P2374" i="4"/>
  <c r="Q2374" i="4" s="1"/>
  <c r="R2374" i="4" s="1"/>
  <c r="S2374" i="4" s="1"/>
  <c r="T2374" i="4" s="1"/>
  <c r="P2375" i="4"/>
  <c r="Q2375" i="4" s="1"/>
  <c r="R2375" i="4" s="1"/>
  <c r="S2375" i="4" s="1"/>
  <c r="T2375" i="4" s="1"/>
  <c r="P2376" i="4"/>
  <c r="Q2376" i="4" s="1"/>
  <c r="R2376" i="4" s="1"/>
  <c r="S2376" i="4" s="1"/>
  <c r="T2376" i="4" s="1"/>
  <c r="P2377" i="4"/>
  <c r="Q2377" i="4" s="1"/>
  <c r="R2377" i="4" s="1"/>
  <c r="S2377" i="4" s="1"/>
  <c r="T2377" i="4" s="1"/>
  <c r="P2378" i="4"/>
  <c r="Q2378" i="4" s="1"/>
  <c r="R2378" i="4" s="1"/>
  <c r="S2378" i="4" s="1"/>
  <c r="T2378" i="4" s="1"/>
  <c r="P2379" i="4"/>
  <c r="Q2379" i="4" s="1"/>
  <c r="R2379" i="4" s="1"/>
  <c r="S2379" i="4" s="1"/>
  <c r="T2379" i="4" s="1"/>
  <c r="P2380" i="4"/>
  <c r="Q2380" i="4" s="1"/>
  <c r="R2380" i="4" s="1"/>
  <c r="S2380" i="4" s="1"/>
  <c r="T2380" i="4" s="1"/>
  <c r="P2381" i="4"/>
  <c r="Q2381" i="4" s="1"/>
  <c r="R2381" i="4" s="1"/>
  <c r="S2381" i="4" s="1"/>
  <c r="T2381" i="4" s="1"/>
  <c r="P2382" i="4"/>
  <c r="Q2382" i="4" s="1"/>
  <c r="R2382" i="4" s="1"/>
  <c r="S2382" i="4" s="1"/>
  <c r="T2382" i="4" s="1"/>
  <c r="P2383" i="4"/>
  <c r="Q2383" i="4" s="1"/>
  <c r="R2383" i="4" s="1"/>
  <c r="S2383" i="4" s="1"/>
  <c r="T2383" i="4" s="1"/>
  <c r="P2384" i="4"/>
  <c r="Q2384" i="4" s="1"/>
  <c r="R2384" i="4" s="1"/>
  <c r="S2384" i="4" s="1"/>
  <c r="T2384" i="4" s="1"/>
  <c r="P2385" i="4"/>
  <c r="Q2385" i="4" s="1"/>
  <c r="R2385" i="4" s="1"/>
  <c r="S2385" i="4" s="1"/>
  <c r="T2385" i="4" s="1"/>
  <c r="P2386" i="4"/>
  <c r="Q2386" i="4" s="1"/>
  <c r="R2386" i="4" s="1"/>
  <c r="S2386" i="4" s="1"/>
  <c r="T2386" i="4" s="1"/>
  <c r="P2387" i="4"/>
  <c r="Q2387" i="4" s="1"/>
  <c r="R2387" i="4" s="1"/>
  <c r="S2387" i="4" s="1"/>
  <c r="T2387" i="4" s="1"/>
  <c r="P2388" i="4"/>
  <c r="Q2388" i="4" s="1"/>
  <c r="R2388" i="4" s="1"/>
  <c r="S2388" i="4" s="1"/>
  <c r="T2388" i="4" s="1"/>
  <c r="P2389" i="4"/>
  <c r="Q2389" i="4" s="1"/>
  <c r="R2389" i="4" s="1"/>
  <c r="S2389" i="4" s="1"/>
  <c r="T2389" i="4" s="1"/>
  <c r="P2390" i="4"/>
  <c r="Q2390" i="4" s="1"/>
  <c r="R2390" i="4" s="1"/>
  <c r="S2390" i="4" s="1"/>
  <c r="T2390" i="4" s="1"/>
  <c r="P2391" i="4"/>
  <c r="Q2391" i="4" s="1"/>
  <c r="R2391" i="4" s="1"/>
  <c r="S2391" i="4" s="1"/>
  <c r="T2391" i="4" s="1"/>
  <c r="P2392" i="4"/>
  <c r="Q2392" i="4" s="1"/>
  <c r="R2392" i="4" s="1"/>
  <c r="S2392" i="4" s="1"/>
  <c r="T2392" i="4" s="1"/>
  <c r="P2393" i="4"/>
  <c r="Q2393" i="4" s="1"/>
  <c r="R2393" i="4" s="1"/>
  <c r="S2393" i="4" s="1"/>
  <c r="T2393" i="4" s="1"/>
  <c r="P2394" i="4"/>
  <c r="Q2394" i="4" s="1"/>
  <c r="R2394" i="4" s="1"/>
  <c r="S2394" i="4" s="1"/>
  <c r="T2394" i="4" s="1"/>
  <c r="P2395" i="4"/>
  <c r="Q2395" i="4" s="1"/>
  <c r="R2395" i="4" s="1"/>
  <c r="S2395" i="4" s="1"/>
  <c r="T2395" i="4" s="1"/>
  <c r="P2396" i="4"/>
  <c r="Q2396" i="4" s="1"/>
  <c r="R2396" i="4" s="1"/>
  <c r="S2396" i="4" s="1"/>
  <c r="T2396" i="4" s="1"/>
  <c r="P2397" i="4"/>
  <c r="Q2397" i="4" s="1"/>
  <c r="R2397" i="4" s="1"/>
  <c r="S2397" i="4" s="1"/>
  <c r="T2397" i="4" s="1"/>
  <c r="P2398" i="4"/>
  <c r="Q2398" i="4" s="1"/>
  <c r="R2398" i="4" s="1"/>
  <c r="S2398" i="4" s="1"/>
  <c r="T2398" i="4" s="1"/>
  <c r="P2399" i="4"/>
  <c r="Q2399" i="4" s="1"/>
  <c r="R2399" i="4" s="1"/>
  <c r="S2399" i="4" s="1"/>
  <c r="T2399" i="4" s="1"/>
  <c r="P2400" i="4"/>
  <c r="Q2400" i="4" s="1"/>
  <c r="R2400" i="4" s="1"/>
  <c r="S2400" i="4" s="1"/>
  <c r="T2400" i="4" s="1"/>
  <c r="P2401" i="4"/>
  <c r="Q2401" i="4" s="1"/>
  <c r="R2401" i="4" s="1"/>
  <c r="S2401" i="4" s="1"/>
  <c r="T2401" i="4" s="1"/>
  <c r="P2402" i="4"/>
  <c r="Q2402" i="4" s="1"/>
  <c r="R2402" i="4" s="1"/>
  <c r="S2402" i="4" s="1"/>
  <c r="T2402" i="4" s="1"/>
  <c r="P2403" i="4"/>
  <c r="Q2403" i="4" s="1"/>
  <c r="R2403" i="4" s="1"/>
  <c r="S2403" i="4" s="1"/>
  <c r="T2403" i="4" s="1"/>
  <c r="P2404" i="4"/>
  <c r="Q2404" i="4" s="1"/>
  <c r="R2404" i="4" s="1"/>
  <c r="S2404" i="4" s="1"/>
  <c r="T2404" i="4" s="1"/>
  <c r="P2405" i="4"/>
  <c r="Q2405" i="4" s="1"/>
  <c r="R2405" i="4" s="1"/>
  <c r="S2405" i="4" s="1"/>
  <c r="T2405" i="4" s="1"/>
  <c r="P2406" i="4"/>
  <c r="Q2406" i="4" s="1"/>
  <c r="R2406" i="4" s="1"/>
  <c r="S2406" i="4" s="1"/>
  <c r="T2406" i="4" s="1"/>
  <c r="P2407" i="4"/>
  <c r="Q2407" i="4" s="1"/>
  <c r="R2407" i="4" s="1"/>
  <c r="S2407" i="4" s="1"/>
  <c r="T2407" i="4" s="1"/>
  <c r="P2408" i="4"/>
  <c r="Q2408" i="4" s="1"/>
  <c r="R2408" i="4" s="1"/>
  <c r="S2408" i="4" s="1"/>
  <c r="T2408" i="4" s="1"/>
  <c r="P2409" i="4"/>
  <c r="Q2409" i="4" s="1"/>
  <c r="R2409" i="4" s="1"/>
  <c r="S2409" i="4" s="1"/>
  <c r="T2409" i="4" s="1"/>
  <c r="P2410" i="4"/>
  <c r="Q2410" i="4" s="1"/>
  <c r="R2410" i="4" s="1"/>
  <c r="S2410" i="4" s="1"/>
  <c r="T2410" i="4" s="1"/>
  <c r="P2411" i="4"/>
  <c r="Q2411" i="4" s="1"/>
  <c r="R2411" i="4" s="1"/>
  <c r="S2411" i="4" s="1"/>
  <c r="T2411" i="4" s="1"/>
  <c r="P2412" i="4"/>
  <c r="Q2412" i="4" s="1"/>
  <c r="R2412" i="4" s="1"/>
  <c r="S2412" i="4" s="1"/>
  <c r="T2412" i="4" s="1"/>
  <c r="P2413" i="4"/>
  <c r="Q2413" i="4" s="1"/>
  <c r="R2413" i="4" s="1"/>
  <c r="S2413" i="4" s="1"/>
  <c r="T2413" i="4" s="1"/>
  <c r="P2414" i="4"/>
  <c r="Q2414" i="4" s="1"/>
  <c r="R2414" i="4" s="1"/>
  <c r="S2414" i="4" s="1"/>
  <c r="T2414" i="4" s="1"/>
  <c r="P2415" i="4"/>
  <c r="Q2415" i="4" s="1"/>
  <c r="R2415" i="4" s="1"/>
  <c r="S2415" i="4" s="1"/>
  <c r="T2415" i="4" s="1"/>
  <c r="P2416" i="4"/>
  <c r="Q2416" i="4" s="1"/>
  <c r="R2416" i="4" s="1"/>
  <c r="S2416" i="4" s="1"/>
  <c r="T2416" i="4" s="1"/>
  <c r="P2417" i="4"/>
  <c r="Q2417" i="4" s="1"/>
  <c r="R2417" i="4" s="1"/>
  <c r="S2417" i="4" s="1"/>
  <c r="T2417" i="4" s="1"/>
  <c r="P2418" i="4"/>
  <c r="Q2418" i="4" s="1"/>
  <c r="R2418" i="4" s="1"/>
  <c r="S2418" i="4" s="1"/>
  <c r="T2418" i="4" s="1"/>
  <c r="P2419" i="4"/>
  <c r="Q2419" i="4" s="1"/>
  <c r="R2419" i="4" s="1"/>
  <c r="S2419" i="4" s="1"/>
  <c r="T2419" i="4" s="1"/>
  <c r="P2420" i="4"/>
  <c r="Q2420" i="4" s="1"/>
  <c r="R2420" i="4" s="1"/>
  <c r="S2420" i="4" s="1"/>
  <c r="T2420" i="4" s="1"/>
  <c r="P2421" i="4"/>
  <c r="Q2421" i="4" s="1"/>
  <c r="R2421" i="4" s="1"/>
  <c r="S2421" i="4" s="1"/>
  <c r="T2421" i="4" s="1"/>
  <c r="P2422" i="4"/>
  <c r="Q2422" i="4" s="1"/>
  <c r="R2422" i="4" s="1"/>
  <c r="S2422" i="4" s="1"/>
  <c r="T2422" i="4" s="1"/>
  <c r="P2423" i="4"/>
  <c r="Q2423" i="4" s="1"/>
  <c r="R2423" i="4" s="1"/>
  <c r="S2423" i="4" s="1"/>
  <c r="T2423" i="4" s="1"/>
  <c r="P2424" i="4"/>
  <c r="Q2424" i="4" s="1"/>
  <c r="R2424" i="4" s="1"/>
  <c r="S2424" i="4" s="1"/>
  <c r="T2424" i="4" s="1"/>
  <c r="P2425" i="4"/>
  <c r="Q2425" i="4" s="1"/>
  <c r="R2425" i="4" s="1"/>
  <c r="S2425" i="4" s="1"/>
  <c r="T2425" i="4" s="1"/>
  <c r="P2426" i="4"/>
  <c r="Q2426" i="4" s="1"/>
  <c r="R2426" i="4" s="1"/>
  <c r="S2426" i="4" s="1"/>
  <c r="T2426" i="4" s="1"/>
  <c r="P2427" i="4"/>
  <c r="Q2427" i="4" s="1"/>
  <c r="R2427" i="4" s="1"/>
  <c r="S2427" i="4" s="1"/>
  <c r="T2427" i="4" s="1"/>
  <c r="P2428" i="4"/>
  <c r="Q2428" i="4" s="1"/>
  <c r="R2428" i="4" s="1"/>
  <c r="S2428" i="4" s="1"/>
  <c r="T2428" i="4" s="1"/>
  <c r="P2429" i="4"/>
  <c r="Q2429" i="4" s="1"/>
  <c r="R2429" i="4" s="1"/>
  <c r="S2429" i="4" s="1"/>
  <c r="T2429" i="4" s="1"/>
  <c r="P2430" i="4"/>
  <c r="Q2430" i="4" s="1"/>
  <c r="R2430" i="4" s="1"/>
  <c r="S2430" i="4" s="1"/>
  <c r="T2430" i="4" s="1"/>
  <c r="P2431" i="4"/>
  <c r="Q2431" i="4" s="1"/>
  <c r="R2431" i="4" s="1"/>
  <c r="S2431" i="4" s="1"/>
  <c r="T2431" i="4" s="1"/>
  <c r="P2432" i="4"/>
  <c r="Q2432" i="4" s="1"/>
  <c r="R2432" i="4" s="1"/>
  <c r="S2432" i="4" s="1"/>
  <c r="T2432" i="4" s="1"/>
  <c r="P2433" i="4"/>
  <c r="Q2433" i="4" s="1"/>
  <c r="R2433" i="4" s="1"/>
  <c r="S2433" i="4" s="1"/>
  <c r="T2433" i="4" s="1"/>
  <c r="P2434" i="4"/>
  <c r="Q2434" i="4" s="1"/>
  <c r="R2434" i="4" s="1"/>
  <c r="S2434" i="4" s="1"/>
  <c r="T2434" i="4" s="1"/>
  <c r="P2435" i="4"/>
  <c r="Q2435" i="4" s="1"/>
  <c r="R2435" i="4" s="1"/>
  <c r="S2435" i="4" s="1"/>
  <c r="T2435" i="4" s="1"/>
  <c r="P2436" i="4"/>
  <c r="Q2436" i="4" s="1"/>
  <c r="R2436" i="4" s="1"/>
  <c r="S2436" i="4" s="1"/>
  <c r="T2436" i="4" s="1"/>
  <c r="P2437" i="4"/>
  <c r="Q2437" i="4" s="1"/>
  <c r="R2437" i="4" s="1"/>
  <c r="S2437" i="4" s="1"/>
  <c r="T2437" i="4" s="1"/>
  <c r="P2438" i="4"/>
  <c r="Q2438" i="4" s="1"/>
  <c r="R2438" i="4" s="1"/>
  <c r="S2438" i="4" s="1"/>
  <c r="T2438" i="4" s="1"/>
  <c r="P2439" i="4"/>
  <c r="Q2439" i="4" s="1"/>
  <c r="R2439" i="4" s="1"/>
  <c r="S2439" i="4" s="1"/>
  <c r="T2439" i="4" s="1"/>
  <c r="P2440" i="4"/>
  <c r="Q2440" i="4" s="1"/>
  <c r="R2440" i="4" s="1"/>
  <c r="S2440" i="4" s="1"/>
  <c r="T2440" i="4" s="1"/>
  <c r="P2441" i="4"/>
  <c r="Q2441" i="4" s="1"/>
  <c r="R2441" i="4" s="1"/>
  <c r="S2441" i="4" s="1"/>
  <c r="T2441" i="4" s="1"/>
  <c r="P2442" i="4"/>
  <c r="Q2442" i="4" s="1"/>
  <c r="R2442" i="4" s="1"/>
  <c r="S2442" i="4" s="1"/>
  <c r="T2442" i="4" s="1"/>
  <c r="P2443" i="4"/>
  <c r="Q2443" i="4" s="1"/>
  <c r="R2443" i="4" s="1"/>
  <c r="S2443" i="4" s="1"/>
  <c r="T2443" i="4" s="1"/>
  <c r="P2444" i="4"/>
  <c r="Q2444" i="4" s="1"/>
  <c r="R2444" i="4" s="1"/>
  <c r="S2444" i="4" s="1"/>
  <c r="T2444" i="4" s="1"/>
  <c r="P2445" i="4"/>
  <c r="Q2445" i="4" s="1"/>
  <c r="R2445" i="4" s="1"/>
  <c r="S2445" i="4" s="1"/>
  <c r="T2445" i="4" s="1"/>
  <c r="P2446" i="4"/>
  <c r="Q2446" i="4" s="1"/>
  <c r="R2446" i="4" s="1"/>
  <c r="S2446" i="4" s="1"/>
  <c r="T2446" i="4" s="1"/>
  <c r="P2447" i="4"/>
  <c r="Q2447" i="4" s="1"/>
  <c r="R2447" i="4" s="1"/>
  <c r="S2447" i="4" s="1"/>
  <c r="T2447" i="4" s="1"/>
  <c r="P2448" i="4"/>
  <c r="Q2448" i="4" s="1"/>
  <c r="R2448" i="4" s="1"/>
  <c r="S2448" i="4" s="1"/>
  <c r="T2448" i="4" s="1"/>
  <c r="P2449" i="4"/>
  <c r="Q2449" i="4" s="1"/>
  <c r="R2449" i="4" s="1"/>
  <c r="S2449" i="4" s="1"/>
  <c r="T2449" i="4" s="1"/>
  <c r="P2450" i="4"/>
  <c r="Q2450" i="4" s="1"/>
  <c r="R2450" i="4" s="1"/>
  <c r="S2450" i="4" s="1"/>
  <c r="T2450" i="4" s="1"/>
  <c r="P2451" i="4"/>
  <c r="Q2451" i="4" s="1"/>
  <c r="R2451" i="4" s="1"/>
  <c r="S2451" i="4" s="1"/>
  <c r="T2451" i="4" s="1"/>
  <c r="P2452" i="4"/>
  <c r="Q2452" i="4" s="1"/>
  <c r="R2452" i="4" s="1"/>
  <c r="S2452" i="4" s="1"/>
  <c r="T2452" i="4" s="1"/>
  <c r="P2453" i="4"/>
  <c r="Q2453" i="4" s="1"/>
  <c r="R2453" i="4" s="1"/>
  <c r="S2453" i="4" s="1"/>
  <c r="T2453" i="4" s="1"/>
  <c r="P2454" i="4"/>
  <c r="Q2454" i="4" s="1"/>
  <c r="R2454" i="4" s="1"/>
  <c r="S2454" i="4" s="1"/>
  <c r="T2454" i="4" s="1"/>
  <c r="P2455" i="4"/>
  <c r="Q2455" i="4" s="1"/>
  <c r="R2455" i="4" s="1"/>
  <c r="S2455" i="4" s="1"/>
  <c r="T2455" i="4" s="1"/>
  <c r="P2456" i="4"/>
  <c r="Q2456" i="4" s="1"/>
  <c r="R2456" i="4" s="1"/>
  <c r="S2456" i="4" s="1"/>
  <c r="T2456" i="4" s="1"/>
  <c r="P2457" i="4"/>
  <c r="Q2457" i="4" s="1"/>
  <c r="R2457" i="4" s="1"/>
  <c r="S2457" i="4" s="1"/>
  <c r="T2457" i="4" s="1"/>
  <c r="P2458" i="4"/>
  <c r="Q2458" i="4" s="1"/>
  <c r="R2458" i="4" s="1"/>
  <c r="S2458" i="4" s="1"/>
  <c r="T2458" i="4" s="1"/>
  <c r="P2459" i="4"/>
  <c r="Q2459" i="4" s="1"/>
  <c r="R2459" i="4" s="1"/>
  <c r="S2459" i="4" s="1"/>
  <c r="T2459" i="4" s="1"/>
  <c r="P2460" i="4"/>
  <c r="Q2460" i="4" s="1"/>
  <c r="R2460" i="4" s="1"/>
  <c r="S2460" i="4" s="1"/>
  <c r="T2460" i="4" s="1"/>
  <c r="P2461" i="4"/>
  <c r="Q2461" i="4" s="1"/>
  <c r="R2461" i="4" s="1"/>
  <c r="S2461" i="4" s="1"/>
  <c r="T2461" i="4" s="1"/>
  <c r="P2462" i="4"/>
  <c r="Q2462" i="4" s="1"/>
  <c r="R2462" i="4" s="1"/>
  <c r="S2462" i="4" s="1"/>
  <c r="T2462" i="4" s="1"/>
  <c r="P2463" i="4"/>
  <c r="Q2463" i="4" s="1"/>
  <c r="R2463" i="4" s="1"/>
  <c r="S2463" i="4" s="1"/>
  <c r="T2463" i="4" s="1"/>
  <c r="P2464" i="4"/>
  <c r="Q2464" i="4" s="1"/>
  <c r="R2464" i="4" s="1"/>
  <c r="S2464" i="4" s="1"/>
  <c r="T2464" i="4" s="1"/>
  <c r="P2465" i="4"/>
  <c r="Q2465" i="4" s="1"/>
  <c r="R2465" i="4" s="1"/>
  <c r="S2465" i="4" s="1"/>
  <c r="T2465" i="4" s="1"/>
  <c r="P2466" i="4"/>
  <c r="Q2466" i="4" s="1"/>
  <c r="R2466" i="4" s="1"/>
  <c r="S2466" i="4" s="1"/>
  <c r="T2466" i="4" s="1"/>
  <c r="P2467" i="4"/>
  <c r="Q2467" i="4" s="1"/>
  <c r="R2467" i="4" s="1"/>
  <c r="S2467" i="4" s="1"/>
  <c r="T2467" i="4" s="1"/>
  <c r="P2468" i="4"/>
  <c r="Q2468" i="4" s="1"/>
  <c r="R2468" i="4" s="1"/>
  <c r="S2468" i="4" s="1"/>
  <c r="T2468" i="4" s="1"/>
  <c r="P2469" i="4"/>
  <c r="Q2469" i="4" s="1"/>
  <c r="R2469" i="4" s="1"/>
  <c r="S2469" i="4" s="1"/>
  <c r="T2469" i="4" s="1"/>
  <c r="P2470" i="4"/>
  <c r="Q2470" i="4" s="1"/>
  <c r="R2470" i="4" s="1"/>
  <c r="S2470" i="4" s="1"/>
  <c r="T2470" i="4" s="1"/>
  <c r="P2471" i="4"/>
  <c r="Q2471" i="4" s="1"/>
  <c r="R2471" i="4" s="1"/>
  <c r="S2471" i="4" s="1"/>
  <c r="T2471" i="4" s="1"/>
  <c r="P2472" i="4"/>
  <c r="Q2472" i="4" s="1"/>
  <c r="R2472" i="4" s="1"/>
  <c r="S2472" i="4" s="1"/>
  <c r="T2472" i="4" s="1"/>
  <c r="P2473" i="4"/>
  <c r="Q2473" i="4" s="1"/>
  <c r="R2473" i="4" s="1"/>
  <c r="S2473" i="4" s="1"/>
  <c r="T2473" i="4" s="1"/>
  <c r="P2474" i="4"/>
  <c r="Q2474" i="4" s="1"/>
  <c r="R2474" i="4" s="1"/>
  <c r="S2474" i="4" s="1"/>
  <c r="T2474" i="4" s="1"/>
  <c r="P2475" i="4"/>
  <c r="Q2475" i="4" s="1"/>
  <c r="R2475" i="4" s="1"/>
  <c r="S2475" i="4" s="1"/>
  <c r="T2475" i="4" s="1"/>
  <c r="P2476" i="4"/>
  <c r="Q2476" i="4" s="1"/>
  <c r="R2476" i="4" s="1"/>
  <c r="S2476" i="4" s="1"/>
  <c r="T2476" i="4" s="1"/>
  <c r="P2477" i="4"/>
  <c r="Q2477" i="4" s="1"/>
  <c r="R2477" i="4" s="1"/>
  <c r="S2477" i="4" s="1"/>
  <c r="T2477" i="4" s="1"/>
  <c r="P2478" i="4"/>
  <c r="Q2478" i="4" s="1"/>
  <c r="R2478" i="4" s="1"/>
  <c r="S2478" i="4" s="1"/>
  <c r="T2478" i="4" s="1"/>
  <c r="P2479" i="4"/>
  <c r="Q2479" i="4" s="1"/>
  <c r="R2479" i="4" s="1"/>
  <c r="S2479" i="4" s="1"/>
  <c r="T2479" i="4" s="1"/>
  <c r="P2480" i="4"/>
  <c r="Q2480" i="4" s="1"/>
  <c r="R2480" i="4" s="1"/>
  <c r="S2480" i="4" s="1"/>
  <c r="T2480" i="4" s="1"/>
  <c r="P2481" i="4"/>
  <c r="Q2481" i="4" s="1"/>
  <c r="R2481" i="4" s="1"/>
  <c r="S2481" i="4" s="1"/>
  <c r="T2481" i="4" s="1"/>
  <c r="P2482" i="4"/>
  <c r="Q2482" i="4" s="1"/>
  <c r="R2482" i="4" s="1"/>
  <c r="S2482" i="4" s="1"/>
  <c r="T2482" i="4" s="1"/>
  <c r="P2483" i="4"/>
  <c r="Q2483" i="4" s="1"/>
  <c r="R2483" i="4" s="1"/>
  <c r="S2483" i="4" s="1"/>
  <c r="T2483" i="4" s="1"/>
  <c r="P2484" i="4"/>
  <c r="Q2484" i="4" s="1"/>
  <c r="R2484" i="4" s="1"/>
  <c r="S2484" i="4" s="1"/>
  <c r="T2484" i="4" s="1"/>
  <c r="P2485" i="4"/>
  <c r="Q2485" i="4" s="1"/>
  <c r="R2485" i="4" s="1"/>
  <c r="S2485" i="4" s="1"/>
  <c r="T2485" i="4" s="1"/>
  <c r="P2486" i="4"/>
  <c r="Q2486" i="4" s="1"/>
  <c r="R2486" i="4" s="1"/>
  <c r="S2486" i="4" s="1"/>
  <c r="T2486" i="4" s="1"/>
  <c r="P2487" i="4"/>
  <c r="Q2487" i="4" s="1"/>
  <c r="R2487" i="4" s="1"/>
  <c r="S2487" i="4" s="1"/>
  <c r="T2487" i="4" s="1"/>
  <c r="P2488" i="4"/>
  <c r="Q2488" i="4" s="1"/>
  <c r="R2488" i="4" s="1"/>
  <c r="S2488" i="4" s="1"/>
  <c r="T2488" i="4" s="1"/>
  <c r="P2489" i="4"/>
  <c r="Q2489" i="4" s="1"/>
  <c r="R2489" i="4" s="1"/>
  <c r="S2489" i="4" s="1"/>
  <c r="T2489" i="4" s="1"/>
  <c r="P2490" i="4"/>
  <c r="Q2490" i="4" s="1"/>
  <c r="R2490" i="4" s="1"/>
  <c r="S2490" i="4" s="1"/>
  <c r="T2490" i="4" s="1"/>
  <c r="P2491" i="4"/>
  <c r="Q2491" i="4" s="1"/>
  <c r="R2491" i="4" s="1"/>
  <c r="S2491" i="4" s="1"/>
  <c r="T2491" i="4" s="1"/>
  <c r="P2492" i="4"/>
  <c r="Q2492" i="4" s="1"/>
  <c r="R2492" i="4" s="1"/>
  <c r="S2492" i="4" s="1"/>
  <c r="T2492" i="4" s="1"/>
  <c r="P2493" i="4"/>
  <c r="Q2493" i="4" s="1"/>
  <c r="R2493" i="4" s="1"/>
  <c r="S2493" i="4" s="1"/>
  <c r="T2493" i="4" s="1"/>
  <c r="P2494" i="4"/>
  <c r="Q2494" i="4" s="1"/>
  <c r="R2494" i="4" s="1"/>
  <c r="S2494" i="4" s="1"/>
  <c r="T2494" i="4" s="1"/>
  <c r="P2495" i="4"/>
  <c r="Q2495" i="4" s="1"/>
  <c r="R2495" i="4" s="1"/>
  <c r="S2495" i="4" s="1"/>
  <c r="T2495" i="4" s="1"/>
  <c r="P2496" i="4"/>
  <c r="Q2496" i="4" s="1"/>
  <c r="R2496" i="4" s="1"/>
  <c r="S2496" i="4" s="1"/>
  <c r="T2496" i="4" s="1"/>
  <c r="P2497" i="4"/>
  <c r="Q2497" i="4" s="1"/>
  <c r="R2497" i="4" s="1"/>
  <c r="S2497" i="4" s="1"/>
  <c r="T2497" i="4" s="1"/>
  <c r="P2498" i="4"/>
  <c r="Q2498" i="4" s="1"/>
  <c r="R2498" i="4" s="1"/>
  <c r="S2498" i="4" s="1"/>
  <c r="T2498" i="4" s="1"/>
  <c r="P2499" i="4"/>
  <c r="Q2499" i="4" s="1"/>
  <c r="R2499" i="4" s="1"/>
  <c r="S2499" i="4" s="1"/>
  <c r="T2499" i="4" s="1"/>
  <c r="P2500" i="4"/>
  <c r="Q2500" i="4" s="1"/>
  <c r="R2500" i="4" s="1"/>
  <c r="S2500" i="4" s="1"/>
  <c r="T2500" i="4" s="1"/>
  <c r="P2501" i="4"/>
  <c r="Q2501" i="4" s="1"/>
  <c r="R2501" i="4" s="1"/>
  <c r="S2501" i="4" s="1"/>
  <c r="T2501" i="4" s="1"/>
  <c r="P2502" i="4"/>
  <c r="Q2502" i="4" s="1"/>
  <c r="R2502" i="4" s="1"/>
  <c r="S2502" i="4" s="1"/>
  <c r="T2502" i="4" s="1"/>
  <c r="P2503" i="4"/>
  <c r="Q2503" i="4" s="1"/>
  <c r="R2503" i="4" s="1"/>
  <c r="S2503" i="4" s="1"/>
  <c r="T2503" i="4" s="1"/>
  <c r="P2504" i="4"/>
  <c r="Q2504" i="4" s="1"/>
  <c r="R2504" i="4" s="1"/>
  <c r="S2504" i="4" s="1"/>
  <c r="T2504" i="4" s="1"/>
  <c r="P2505" i="4"/>
  <c r="Q2505" i="4" s="1"/>
  <c r="R2505" i="4" s="1"/>
  <c r="S2505" i="4" s="1"/>
  <c r="T2505" i="4" s="1"/>
  <c r="P2506" i="4"/>
  <c r="Q2506" i="4" s="1"/>
  <c r="R2506" i="4" s="1"/>
  <c r="S2506" i="4" s="1"/>
  <c r="T2506" i="4" s="1"/>
  <c r="P2507" i="4"/>
  <c r="Q2507" i="4" s="1"/>
  <c r="R2507" i="4" s="1"/>
  <c r="S2507" i="4" s="1"/>
  <c r="T2507" i="4" s="1"/>
  <c r="P2508" i="4"/>
  <c r="Q2508" i="4" s="1"/>
  <c r="R2508" i="4" s="1"/>
  <c r="S2508" i="4" s="1"/>
  <c r="T2508" i="4" s="1"/>
  <c r="P2509" i="4"/>
  <c r="Q2509" i="4" s="1"/>
  <c r="R2509" i="4" s="1"/>
  <c r="S2509" i="4" s="1"/>
  <c r="T2509" i="4" s="1"/>
  <c r="P2510" i="4"/>
  <c r="Q2510" i="4" s="1"/>
  <c r="R2510" i="4" s="1"/>
  <c r="S2510" i="4" s="1"/>
  <c r="T2510" i="4" s="1"/>
  <c r="P2511" i="4"/>
  <c r="Q2511" i="4" s="1"/>
  <c r="R2511" i="4" s="1"/>
  <c r="S2511" i="4" s="1"/>
  <c r="T2511" i="4" s="1"/>
  <c r="P2512" i="4"/>
  <c r="Q2512" i="4" s="1"/>
  <c r="R2512" i="4" s="1"/>
  <c r="S2512" i="4" s="1"/>
  <c r="T2512" i="4" s="1"/>
  <c r="P2513" i="4"/>
  <c r="Q2513" i="4" s="1"/>
  <c r="R2513" i="4" s="1"/>
  <c r="S2513" i="4" s="1"/>
  <c r="T2513" i="4" s="1"/>
  <c r="P2514" i="4"/>
  <c r="Q2514" i="4" s="1"/>
  <c r="R2514" i="4" s="1"/>
  <c r="S2514" i="4" s="1"/>
  <c r="T2514" i="4" s="1"/>
  <c r="P2515" i="4"/>
  <c r="Q2515" i="4" s="1"/>
  <c r="R2515" i="4" s="1"/>
  <c r="S2515" i="4" s="1"/>
  <c r="T2515" i="4" s="1"/>
  <c r="P2516" i="4"/>
  <c r="Q2516" i="4" s="1"/>
  <c r="R2516" i="4" s="1"/>
  <c r="S2516" i="4" s="1"/>
  <c r="T2516" i="4" s="1"/>
  <c r="P2517" i="4"/>
  <c r="Q2517" i="4" s="1"/>
  <c r="R2517" i="4" s="1"/>
  <c r="S2517" i="4" s="1"/>
  <c r="T2517" i="4" s="1"/>
  <c r="P2518" i="4"/>
  <c r="Q2518" i="4" s="1"/>
  <c r="R2518" i="4" s="1"/>
  <c r="S2518" i="4" s="1"/>
  <c r="T2518" i="4" s="1"/>
  <c r="P2519" i="4"/>
  <c r="Q2519" i="4" s="1"/>
  <c r="R2519" i="4" s="1"/>
  <c r="S2519" i="4" s="1"/>
  <c r="T2519" i="4" s="1"/>
  <c r="P2520" i="4"/>
  <c r="Q2520" i="4" s="1"/>
  <c r="R2520" i="4" s="1"/>
  <c r="S2520" i="4" s="1"/>
  <c r="T2520" i="4" s="1"/>
  <c r="P2521" i="4"/>
  <c r="Q2521" i="4" s="1"/>
  <c r="R2521" i="4" s="1"/>
  <c r="S2521" i="4" s="1"/>
  <c r="T2521" i="4" s="1"/>
  <c r="P2522" i="4"/>
  <c r="Q2522" i="4" s="1"/>
  <c r="R2522" i="4" s="1"/>
  <c r="S2522" i="4" s="1"/>
  <c r="T2522" i="4" s="1"/>
  <c r="P2523" i="4"/>
  <c r="Q2523" i="4" s="1"/>
  <c r="R2523" i="4" s="1"/>
  <c r="S2523" i="4" s="1"/>
  <c r="T2523" i="4" s="1"/>
  <c r="P2524" i="4"/>
  <c r="Q2524" i="4" s="1"/>
  <c r="R2524" i="4" s="1"/>
  <c r="S2524" i="4" s="1"/>
  <c r="T2524" i="4" s="1"/>
  <c r="P2525" i="4"/>
  <c r="Q2525" i="4" s="1"/>
  <c r="R2525" i="4" s="1"/>
  <c r="S2525" i="4" s="1"/>
  <c r="T2525" i="4" s="1"/>
  <c r="P2526" i="4"/>
  <c r="Q2526" i="4" s="1"/>
  <c r="R2526" i="4" s="1"/>
  <c r="S2526" i="4" s="1"/>
  <c r="T2526" i="4" s="1"/>
  <c r="P2527" i="4"/>
  <c r="Q2527" i="4" s="1"/>
  <c r="R2527" i="4" s="1"/>
  <c r="S2527" i="4" s="1"/>
  <c r="T2527" i="4" s="1"/>
  <c r="P2528" i="4"/>
  <c r="Q2528" i="4" s="1"/>
  <c r="R2528" i="4" s="1"/>
  <c r="S2528" i="4" s="1"/>
  <c r="T2528" i="4" s="1"/>
  <c r="P2529" i="4"/>
  <c r="Q2529" i="4" s="1"/>
  <c r="R2529" i="4" s="1"/>
  <c r="S2529" i="4" s="1"/>
  <c r="T2529" i="4" s="1"/>
  <c r="P2530" i="4"/>
  <c r="Q2530" i="4" s="1"/>
  <c r="R2530" i="4" s="1"/>
  <c r="S2530" i="4" s="1"/>
  <c r="T2530" i="4" s="1"/>
  <c r="P2531" i="4"/>
  <c r="Q2531" i="4" s="1"/>
  <c r="R2531" i="4" s="1"/>
  <c r="S2531" i="4" s="1"/>
  <c r="T2531" i="4" s="1"/>
  <c r="P2532" i="4"/>
  <c r="Q2532" i="4" s="1"/>
  <c r="R2532" i="4" s="1"/>
  <c r="S2532" i="4" s="1"/>
  <c r="T2532" i="4" s="1"/>
  <c r="P2533" i="4"/>
  <c r="Q2533" i="4" s="1"/>
  <c r="R2533" i="4" s="1"/>
  <c r="S2533" i="4" s="1"/>
  <c r="T2533" i="4" s="1"/>
  <c r="P2534" i="4"/>
  <c r="Q2534" i="4" s="1"/>
  <c r="R2534" i="4" s="1"/>
  <c r="S2534" i="4" s="1"/>
  <c r="T2534" i="4" s="1"/>
  <c r="P2535" i="4"/>
  <c r="Q2535" i="4" s="1"/>
  <c r="R2535" i="4" s="1"/>
  <c r="S2535" i="4" s="1"/>
  <c r="T2535" i="4" s="1"/>
  <c r="P2536" i="4"/>
  <c r="Q2536" i="4" s="1"/>
  <c r="R2536" i="4" s="1"/>
  <c r="S2536" i="4" s="1"/>
  <c r="T2536" i="4" s="1"/>
  <c r="P2537" i="4"/>
  <c r="Q2537" i="4" s="1"/>
  <c r="R2537" i="4" s="1"/>
  <c r="S2537" i="4" s="1"/>
  <c r="T2537" i="4" s="1"/>
  <c r="P2538" i="4"/>
  <c r="Q2538" i="4" s="1"/>
  <c r="R2538" i="4" s="1"/>
  <c r="S2538" i="4" s="1"/>
  <c r="T2538" i="4" s="1"/>
  <c r="P2539" i="4"/>
  <c r="Q2539" i="4" s="1"/>
  <c r="R2539" i="4" s="1"/>
  <c r="S2539" i="4" s="1"/>
  <c r="T2539" i="4" s="1"/>
  <c r="P2540" i="4"/>
  <c r="Q2540" i="4" s="1"/>
  <c r="R2540" i="4" s="1"/>
  <c r="S2540" i="4" s="1"/>
  <c r="T2540" i="4" s="1"/>
  <c r="P2541" i="4"/>
  <c r="Q2541" i="4" s="1"/>
  <c r="R2541" i="4" s="1"/>
  <c r="S2541" i="4" s="1"/>
  <c r="T2541" i="4" s="1"/>
  <c r="P2542" i="4"/>
  <c r="Q2542" i="4" s="1"/>
  <c r="R2542" i="4" s="1"/>
  <c r="S2542" i="4" s="1"/>
  <c r="T2542" i="4" s="1"/>
  <c r="P2543" i="4"/>
  <c r="Q2543" i="4" s="1"/>
  <c r="R2543" i="4" s="1"/>
  <c r="S2543" i="4" s="1"/>
  <c r="T2543" i="4" s="1"/>
  <c r="P2544" i="4"/>
  <c r="Q2544" i="4" s="1"/>
  <c r="R2544" i="4" s="1"/>
  <c r="S2544" i="4" s="1"/>
  <c r="T2544" i="4" s="1"/>
  <c r="P2545" i="4"/>
  <c r="Q2545" i="4" s="1"/>
  <c r="R2545" i="4" s="1"/>
  <c r="S2545" i="4" s="1"/>
  <c r="T2545" i="4" s="1"/>
  <c r="P2546" i="4"/>
  <c r="Q2546" i="4" s="1"/>
  <c r="R2546" i="4" s="1"/>
  <c r="S2546" i="4" s="1"/>
  <c r="T2546" i="4" s="1"/>
  <c r="P2547" i="4"/>
  <c r="Q2547" i="4" s="1"/>
  <c r="R2547" i="4" s="1"/>
  <c r="S2547" i="4" s="1"/>
  <c r="T2547" i="4" s="1"/>
  <c r="P2548" i="4"/>
  <c r="Q2548" i="4" s="1"/>
  <c r="R2548" i="4" s="1"/>
  <c r="S2548" i="4" s="1"/>
  <c r="T2548" i="4" s="1"/>
  <c r="P2549" i="4"/>
  <c r="Q2549" i="4" s="1"/>
  <c r="R2549" i="4" s="1"/>
  <c r="S2549" i="4" s="1"/>
  <c r="T2549" i="4" s="1"/>
  <c r="P2550" i="4"/>
  <c r="Q2550" i="4" s="1"/>
  <c r="R2550" i="4" s="1"/>
  <c r="S2550" i="4" s="1"/>
  <c r="T2550" i="4" s="1"/>
  <c r="P2551" i="4"/>
  <c r="Q2551" i="4" s="1"/>
  <c r="R2551" i="4" s="1"/>
  <c r="S2551" i="4" s="1"/>
  <c r="T2551" i="4" s="1"/>
  <c r="P2552" i="4"/>
  <c r="Q2552" i="4" s="1"/>
  <c r="R2552" i="4" s="1"/>
  <c r="S2552" i="4" s="1"/>
  <c r="T2552" i="4" s="1"/>
  <c r="P2553" i="4"/>
  <c r="Q2553" i="4" s="1"/>
  <c r="R2553" i="4" s="1"/>
  <c r="S2553" i="4" s="1"/>
  <c r="T2553" i="4" s="1"/>
  <c r="P2554" i="4"/>
  <c r="Q2554" i="4" s="1"/>
  <c r="R2554" i="4" s="1"/>
  <c r="S2554" i="4" s="1"/>
  <c r="T2554" i="4" s="1"/>
  <c r="P2555" i="4"/>
  <c r="Q2555" i="4" s="1"/>
  <c r="R2555" i="4" s="1"/>
  <c r="S2555" i="4" s="1"/>
  <c r="T2555" i="4" s="1"/>
  <c r="P2556" i="4"/>
  <c r="Q2556" i="4" s="1"/>
  <c r="R2556" i="4" s="1"/>
  <c r="S2556" i="4" s="1"/>
  <c r="T2556" i="4" s="1"/>
  <c r="P2557" i="4"/>
  <c r="Q2557" i="4" s="1"/>
  <c r="R2557" i="4" s="1"/>
  <c r="S2557" i="4" s="1"/>
  <c r="T2557" i="4" s="1"/>
  <c r="P2558" i="4"/>
  <c r="Q2558" i="4" s="1"/>
  <c r="R2558" i="4" s="1"/>
  <c r="S2558" i="4" s="1"/>
  <c r="T2558" i="4" s="1"/>
  <c r="P2559" i="4"/>
  <c r="Q2559" i="4" s="1"/>
  <c r="R2559" i="4" s="1"/>
  <c r="S2559" i="4" s="1"/>
  <c r="T2559" i="4" s="1"/>
  <c r="P2560" i="4"/>
  <c r="Q2560" i="4" s="1"/>
  <c r="R2560" i="4" s="1"/>
  <c r="S2560" i="4" s="1"/>
  <c r="T2560" i="4" s="1"/>
  <c r="P2561" i="4"/>
  <c r="Q2561" i="4" s="1"/>
  <c r="R2561" i="4" s="1"/>
  <c r="S2561" i="4" s="1"/>
  <c r="T2561" i="4" s="1"/>
  <c r="P2562" i="4"/>
  <c r="Q2562" i="4" s="1"/>
  <c r="R2562" i="4" s="1"/>
  <c r="S2562" i="4" s="1"/>
  <c r="T2562" i="4" s="1"/>
  <c r="P2563" i="4"/>
  <c r="Q2563" i="4" s="1"/>
  <c r="R2563" i="4" s="1"/>
  <c r="S2563" i="4" s="1"/>
  <c r="T2563" i="4" s="1"/>
  <c r="P2564" i="4"/>
  <c r="Q2564" i="4" s="1"/>
  <c r="R2564" i="4" s="1"/>
  <c r="S2564" i="4" s="1"/>
  <c r="T2564" i="4" s="1"/>
  <c r="P2565" i="4"/>
  <c r="Q2565" i="4" s="1"/>
  <c r="R2565" i="4" s="1"/>
  <c r="S2565" i="4" s="1"/>
  <c r="T2565" i="4" s="1"/>
  <c r="P2566" i="4"/>
  <c r="Q2566" i="4" s="1"/>
  <c r="R2566" i="4" s="1"/>
  <c r="S2566" i="4" s="1"/>
  <c r="T2566" i="4" s="1"/>
  <c r="P2567" i="4"/>
  <c r="Q2567" i="4" s="1"/>
  <c r="R2567" i="4" s="1"/>
  <c r="S2567" i="4" s="1"/>
  <c r="T2567" i="4" s="1"/>
  <c r="P2568" i="4"/>
  <c r="Q2568" i="4" s="1"/>
  <c r="R2568" i="4" s="1"/>
  <c r="S2568" i="4" s="1"/>
  <c r="T2568" i="4" s="1"/>
  <c r="P2569" i="4"/>
  <c r="Q2569" i="4" s="1"/>
  <c r="R2569" i="4" s="1"/>
  <c r="S2569" i="4" s="1"/>
  <c r="T2569" i="4" s="1"/>
  <c r="P2570" i="4"/>
  <c r="Q2570" i="4" s="1"/>
  <c r="R2570" i="4" s="1"/>
  <c r="S2570" i="4" s="1"/>
  <c r="T2570" i="4" s="1"/>
  <c r="P2571" i="4"/>
  <c r="Q2571" i="4" s="1"/>
  <c r="R2571" i="4" s="1"/>
  <c r="S2571" i="4" s="1"/>
  <c r="T2571" i="4" s="1"/>
  <c r="P2572" i="4"/>
  <c r="Q2572" i="4" s="1"/>
  <c r="R2572" i="4" s="1"/>
  <c r="S2572" i="4" s="1"/>
  <c r="T2572" i="4" s="1"/>
  <c r="P2573" i="4"/>
  <c r="Q2573" i="4" s="1"/>
  <c r="R2573" i="4" s="1"/>
  <c r="S2573" i="4" s="1"/>
  <c r="T2573" i="4" s="1"/>
  <c r="P2574" i="4"/>
  <c r="Q2574" i="4" s="1"/>
  <c r="R2574" i="4" s="1"/>
  <c r="S2574" i="4" s="1"/>
  <c r="T2574" i="4" s="1"/>
  <c r="P2575" i="4"/>
  <c r="Q2575" i="4" s="1"/>
  <c r="R2575" i="4" s="1"/>
  <c r="S2575" i="4" s="1"/>
  <c r="T2575" i="4" s="1"/>
  <c r="P2576" i="4"/>
  <c r="Q2576" i="4" s="1"/>
  <c r="R2576" i="4" s="1"/>
  <c r="S2576" i="4" s="1"/>
  <c r="T2576" i="4" s="1"/>
  <c r="P2577" i="4"/>
  <c r="Q2577" i="4" s="1"/>
  <c r="R2577" i="4" s="1"/>
  <c r="S2577" i="4" s="1"/>
  <c r="T2577" i="4" s="1"/>
  <c r="P2578" i="4"/>
  <c r="Q2578" i="4" s="1"/>
  <c r="R2578" i="4" s="1"/>
  <c r="S2578" i="4" s="1"/>
  <c r="T2578" i="4" s="1"/>
  <c r="P2579" i="4"/>
  <c r="Q2579" i="4" s="1"/>
  <c r="R2579" i="4" s="1"/>
  <c r="S2579" i="4" s="1"/>
  <c r="T2579" i="4" s="1"/>
  <c r="P2580" i="4"/>
  <c r="Q2580" i="4" s="1"/>
  <c r="R2580" i="4" s="1"/>
  <c r="S2580" i="4" s="1"/>
  <c r="T2580" i="4" s="1"/>
  <c r="P2581" i="4"/>
  <c r="Q2581" i="4" s="1"/>
  <c r="R2581" i="4" s="1"/>
  <c r="S2581" i="4" s="1"/>
  <c r="T2581" i="4" s="1"/>
  <c r="P2582" i="4"/>
  <c r="Q2582" i="4" s="1"/>
  <c r="R2582" i="4" s="1"/>
  <c r="S2582" i="4" s="1"/>
  <c r="T2582" i="4" s="1"/>
  <c r="P2583" i="4"/>
  <c r="Q2583" i="4" s="1"/>
  <c r="R2583" i="4" s="1"/>
  <c r="S2583" i="4" s="1"/>
  <c r="T2583" i="4" s="1"/>
  <c r="P2584" i="4"/>
  <c r="Q2584" i="4" s="1"/>
  <c r="R2584" i="4" s="1"/>
  <c r="S2584" i="4" s="1"/>
  <c r="T2584" i="4" s="1"/>
  <c r="P2585" i="4"/>
  <c r="Q2585" i="4" s="1"/>
  <c r="R2585" i="4" s="1"/>
  <c r="S2585" i="4" s="1"/>
  <c r="T2585" i="4" s="1"/>
  <c r="P2586" i="4"/>
  <c r="Q2586" i="4" s="1"/>
  <c r="R2586" i="4" s="1"/>
  <c r="S2586" i="4" s="1"/>
  <c r="T2586" i="4" s="1"/>
  <c r="P2587" i="4"/>
  <c r="Q2587" i="4" s="1"/>
  <c r="R2587" i="4" s="1"/>
  <c r="S2587" i="4" s="1"/>
  <c r="T2587" i="4" s="1"/>
  <c r="P2588" i="4"/>
  <c r="Q2588" i="4" s="1"/>
  <c r="R2588" i="4" s="1"/>
  <c r="S2588" i="4" s="1"/>
  <c r="T2588" i="4" s="1"/>
  <c r="P2589" i="4"/>
  <c r="Q2589" i="4" s="1"/>
  <c r="R2589" i="4" s="1"/>
  <c r="S2589" i="4" s="1"/>
  <c r="T2589" i="4" s="1"/>
  <c r="P2590" i="4"/>
  <c r="Q2590" i="4" s="1"/>
  <c r="R2590" i="4" s="1"/>
  <c r="S2590" i="4" s="1"/>
  <c r="T2590" i="4" s="1"/>
  <c r="P2591" i="4"/>
  <c r="Q2591" i="4" s="1"/>
  <c r="R2591" i="4" s="1"/>
  <c r="S2591" i="4" s="1"/>
  <c r="T2591" i="4" s="1"/>
  <c r="P2592" i="4"/>
  <c r="Q2592" i="4" s="1"/>
  <c r="R2592" i="4" s="1"/>
  <c r="S2592" i="4" s="1"/>
  <c r="T2592" i="4" s="1"/>
  <c r="P2688" i="4"/>
  <c r="Q2688" i="4" s="1"/>
  <c r="R2688" i="4" s="1"/>
  <c r="S2688" i="4" s="1"/>
  <c r="T2688" i="4" s="1"/>
  <c r="P2689" i="4"/>
  <c r="Q2689" i="4" s="1"/>
  <c r="R2689" i="4" s="1"/>
  <c r="S2689" i="4" s="1"/>
  <c r="T2689" i="4" s="1"/>
  <c r="P2690" i="4"/>
  <c r="Q2690" i="4" s="1"/>
  <c r="R2690" i="4" s="1"/>
  <c r="S2690" i="4" s="1"/>
  <c r="T2690" i="4" s="1"/>
  <c r="P2691" i="4"/>
  <c r="Q2691" i="4" s="1"/>
  <c r="R2691" i="4" s="1"/>
  <c r="S2691" i="4" s="1"/>
  <c r="T2691" i="4" s="1"/>
  <c r="P2692" i="4"/>
  <c r="Q2692" i="4" s="1"/>
  <c r="R2692" i="4" s="1"/>
  <c r="S2692" i="4" s="1"/>
  <c r="T2692" i="4" s="1"/>
  <c r="P2693" i="4"/>
  <c r="Q2693" i="4" s="1"/>
  <c r="R2693" i="4" s="1"/>
  <c r="S2693" i="4" s="1"/>
  <c r="T2693" i="4" s="1"/>
  <c r="P2694" i="4"/>
  <c r="Q2694" i="4" s="1"/>
  <c r="R2694" i="4" s="1"/>
  <c r="S2694" i="4" s="1"/>
  <c r="T2694" i="4" s="1"/>
  <c r="P2695" i="4"/>
  <c r="Q2695" i="4" s="1"/>
  <c r="R2695" i="4" s="1"/>
  <c r="S2695" i="4" s="1"/>
  <c r="T2695" i="4" s="1"/>
  <c r="P2696" i="4"/>
  <c r="Q2696" i="4" s="1"/>
  <c r="R2696" i="4" s="1"/>
  <c r="S2696" i="4" s="1"/>
  <c r="T2696" i="4" s="1"/>
  <c r="P2697" i="4"/>
  <c r="Q2697" i="4" s="1"/>
  <c r="R2697" i="4" s="1"/>
  <c r="S2697" i="4" s="1"/>
  <c r="T2697" i="4" s="1"/>
  <c r="P2698" i="4"/>
  <c r="Q2698" i="4" s="1"/>
  <c r="R2698" i="4" s="1"/>
  <c r="S2698" i="4" s="1"/>
  <c r="T2698" i="4" s="1"/>
  <c r="P2699" i="4"/>
  <c r="Q2699" i="4" s="1"/>
  <c r="R2699" i="4" s="1"/>
  <c r="S2699" i="4" s="1"/>
  <c r="T2699" i="4" s="1"/>
  <c r="P2700" i="4"/>
  <c r="Q2700" i="4" s="1"/>
  <c r="R2700" i="4" s="1"/>
  <c r="S2700" i="4" s="1"/>
  <c r="T2700" i="4" s="1"/>
  <c r="P2701" i="4"/>
  <c r="Q2701" i="4" s="1"/>
  <c r="R2701" i="4" s="1"/>
  <c r="S2701" i="4" s="1"/>
  <c r="T2701" i="4" s="1"/>
  <c r="P2702" i="4"/>
  <c r="Q2702" i="4" s="1"/>
  <c r="R2702" i="4" s="1"/>
  <c r="S2702" i="4" s="1"/>
  <c r="T2702" i="4" s="1"/>
  <c r="P2703" i="4"/>
  <c r="Q2703" i="4" s="1"/>
  <c r="R2703" i="4" s="1"/>
  <c r="S2703" i="4" s="1"/>
  <c r="T2703" i="4" s="1"/>
  <c r="P2704" i="4"/>
  <c r="Q2704" i="4" s="1"/>
  <c r="R2704" i="4" s="1"/>
  <c r="S2704" i="4" s="1"/>
  <c r="T2704" i="4" s="1"/>
  <c r="P2705" i="4"/>
  <c r="Q2705" i="4" s="1"/>
  <c r="R2705" i="4" s="1"/>
  <c r="S2705" i="4" s="1"/>
  <c r="T2705" i="4" s="1"/>
  <c r="P2706" i="4"/>
  <c r="Q2706" i="4" s="1"/>
  <c r="R2706" i="4" s="1"/>
  <c r="S2706" i="4" s="1"/>
  <c r="T2706" i="4" s="1"/>
  <c r="P2707" i="4"/>
  <c r="Q2707" i="4" s="1"/>
  <c r="R2707" i="4" s="1"/>
  <c r="S2707" i="4" s="1"/>
  <c r="T2707" i="4" s="1"/>
  <c r="P2708" i="4"/>
  <c r="Q2708" i="4" s="1"/>
  <c r="R2708" i="4" s="1"/>
  <c r="S2708" i="4" s="1"/>
  <c r="T2708" i="4" s="1"/>
  <c r="P2709" i="4"/>
  <c r="Q2709" i="4" s="1"/>
  <c r="R2709" i="4" s="1"/>
  <c r="S2709" i="4" s="1"/>
  <c r="T2709" i="4" s="1"/>
  <c r="P2710" i="4"/>
  <c r="Q2710" i="4" s="1"/>
  <c r="R2710" i="4" s="1"/>
  <c r="S2710" i="4" s="1"/>
  <c r="T2710" i="4" s="1"/>
  <c r="P2711" i="4"/>
  <c r="Q2711" i="4" s="1"/>
  <c r="R2711" i="4" s="1"/>
  <c r="S2711" i="4" s="1"/>
  <c r="T2711" i="4" s="1"/>
  <c r="P2712" i="4"/>
  <c r="Q2712" i="4" s="1"/>
  <c r="R2712" i="4" s="1"/>
  <c r="S2712" i="4" s="1"/>
  <c r="T2712" i="4" s="1"/>
  <c r="P2713" i="4"/>
  <c r="Q2713" i="4" s="1"/>
  <c r="R2713" i="4" s="1"/>
  <c r="S2713" i="4" s="1"/>
  <c r="T2713" i="4" s="1"/>
  <c r="P2714" i="4"/>
  <c r="Q2714" i="4" s="1"/>
  <c r="R2714" i="4" s="1"/>
  <c r="S2714" i="4" s="1"/>
  <c r="T2714" i="4" s="1"/>
  <c r="P2715" i="4"/>
  <c r="Q2715" i="4" s="1"/>
  <c r="R2715" i="4" s="1"/>
  <c r="S2715" i="4" s="1"/>
  <c r="T2715" i="4" s="1"/>
  <c r="P2716" i="4"/>
  <c r="Q2716" i="4" s="1"/>
  <c r="R2716" i="4" s="1"/>
  <c r="S2716" i="4" s="1"/>
  <c r="T2716" i="4" s="1"/>
  <c r="P2717" i="4"/>
  <c r="Q2717" i="4" s="1"/>
  <c r="R2717" i="4" s="1"/>
  <c r="S2717" i="4" s="1"/>
  <c r="T2717" i="4" s="1"/>
  <c r="P2718" i="4"/>
  <c r="Q2718" i="4" s="1"/>
  <c r="R2718" i="4" s="1"/>
  <c r="S2718" i="4" s="1"/>
  <c r="T2718" i="4" s="1"/>
  <c r="P2719" i="4"/>
  <c r="Q2719" i="4" s="1"/>
  <c r="R2719" i="4" s="1"/>
  <c r="S2719" i="4" s="1"/>
  <c r="T2719" i="4" s="1"/>
  <c r="P2720" i="4"/>
  <c r="Q2720" i="4" s="1"/>
  <c r="R2720" i="4" s="1"/>
  <c r="S2720" i="4" s="1"/>
  <c r="T2720" i="4" s="1"/>
  <c r="P2721" i="4"/>
  <c r="Q2721" i="4" s="1"/>
  <c r="R2721" i="4" s="1"/>
  <c r="S2721" i="4" s="1"/>
  <c r="T2721" i="4" s="1"/>
  <c r="P2722" i="4"/>
  <c r="Q2722" i="4" s="1"/>
  <c r="R2722" i="4" s="1"/>
  <c r="S2722" i="4" s="1"/>
  <c r="T2722" i="4" s="1"/>
  <c r="P2723" i="4"/>
  <c r="Q2723" i="4" s="1"/>
  <c r="R2723" i="4" s="1"/>
  <c r="S2723" i="4" s="1"/>
  <c r="T2723" i="4" s="1"/>
  <c r="P2724" i="4"/>
  <c r="Q2724" i="4" s="1"/>
  <c r="R2724" i="4" s="1"/>
  <c r="S2724" i="4" s="1"/>
  <c r="T2724" i="4" s="1"/>
  <c r="P2725" i="4"/>
  <c r="Q2725" i="4" s="1"/>
  <c r="R2725" i="4" s="1"/>
  <c r="S2725" i="4" s="1"/>
  <c r="T2725" i="4" s="1"/>
  <c r="P2726" i="4"/>
  <c r="Q2726" i="4" s="1"/>
  <c r="R2726" i="4" s="1"/>
  <c r="S2726" i="4" s="1"/>
  <c r="T2726" i="4" s="1"/>
  <c r="P2727" i="4"/>
  <c r="Q2727" i="4" s="1"/>
  <c r="R2727" i="4" s="1"/>
  <c r="S2727" i="4" s="1"/>
  <c r="T2727" i="4" s="1"/>
  <c r="P2728" i="4"/>
  <c r="Q2728" i="4" s="1"/>
  <c r="R2728" i="4" s="1"/>
  <c r="S2728" i="4" s="1"/>
  <c r="T2728" i="4" s="1"/>
  <c r="P2729" i="4"/>
  <c r="Q2729" i="4" s="1"/>
  <c r="R2729" i="4" s="1"/>
  <c r="S2729" i="4" s="1"/>
  <c r="T2729" i="4" s="1"/>
  <c r="P2730" i="4"/>
  <c r="Q2730" i="4" s="1"/>
  <c r="R2730" i="4" s="1"/>
  <c r="S2730" i="4" s="1"/>
  <c r="T2730" i="4" s="1"/>
  <c r="P2731" i="4"/>
  <c r="Q2731" i="4" s="1"/>
  <c r="R2731" i="4" s="1"/>
  <c r="S2731" i="4" s="1"/>
  <c r="T2731" i="4" s="1"/>
  <c r="P2732" i="4"/>
  <c r="Q2732" i="4" s="1"/>
  <c r="R2732" i="4" s="1"/>
  <c r="S2732" i="4" s="1"/>
  <c r="T2732" i="4" s="1"/>
  <c r="P2733" i="4"/>
  <c r="Q2733" i="4" s="1"/>
  <c r="R2733" i="4" s="1"/>
  <c r="S2733" i="4" s="1"/>
  <c r="T2733" i="4" s="1"/>
  <c r="P2734" i="4"/>
  <c r="Q2734" i="4" s="1"/>
  <c r="R2734" i="4" s="1"/>
  <c r="S2734" i="4" s="1"/>
  <c r="T2734" i="4" s="1"/>
  <c r="P2735" i="4"/>
  <c r="Q2735" i="4" s="1"/>
  <c r="R2735" i="4" s="1"/>
  <c r="S2735" i="4" s="1"/>
  <c r="T2735" i="4" s="1"/>
  <c r="P2736" i="4"/>
  <c r="Q2736" i="4" s="1"/>
  <c r="R2736" i="4" s="1"/>
  <c r="S2736" i="4" s="1"/>
  <c r="T2736" i="4" s="1"/>
  <c r="P2737" i="4"/>
  <c r="Q2737" i="4" s="1"/>
  <c r="R2737" i="4" s="1"/>
  <c r="S2737" i="4" s="1"/>
  <c r="T2737" i="4" s="1"/>
  <c r="P2738" i="4"/>
  <c r="Q2738" i="4" s="1"/>
  <c r="R2738" i="4" s="1"/>
  <c r="S2738" i="4" s="1"/>
  <c r="T2738" i="4" s="1"/>
  <c r="P2739" i="4"/>
  <c r="Q2739" i="4" s="1"/>
  <c r="R2739" i="4" s="1"/>
  <c r="S2739" i="4" s="1"/>
  <c r="T2739" i="4" s="1"/>
  <c r="P2740" i="4"/>
  <c r="Q2740" i="4" s="1"/>
  <c r="R2740" i="4" s="1"/>
  <c r="S2740" i="4" s="1"/>
  <c r="T2740" i="4" s="1"/>
  <c r="P2741" i="4"/>
  <c r="Q2741" i="4" s="1"/>
  <c r="R2741" i="4" s="1"/>
  <c r="S2741" i="4" s="1"/>
  <c r="T2741" i="4" s="1"/>
  <c r="P2742" i="4"/>
  <c r="Q2742" i="4" s="1"/>
  <c r="R2742" i="4" s="1"/>
  <c r="S2742" i="4" s="1"/>
  <c r="T2742" i="4" s="1"/>
  <c r="P2743" i="4"/>
  <c r="Q2743" i="4" s="1"/>
  <c r="R2743" i="4" s="1"/>
  <c r="S2743" i="4" s="1"/>
  <c r="T2743" i="4" s="1"/>
  <c r="P2744" i="4"/>
  <c r="Q2744" i="4" s="1"/>
  <c r="R2744" i="4" s="1"/>
  <c r="S2744" i="4" s="1"/>
  <c r="T2744" i="4" s="1"/>
  <c r="P2745" i="4"/>
  <c r="Q2745" i="4" s="1"/>
  <c r="R2745" i="4" s="1"/>
  <c r="S2745" i="4" s="1"/>
  <c r="T2745" i="4" s="1"/>
  <c r="P2746" i="4"/>
  <c r="Q2746" i="4" s="1"/>
  <c r="R2746" i="4" s="1"/>
  <c r="S2746" i="4" s="1"/>
  <c r="T2746" i="4" s="1"/>
  <c r="P2747" i="4"/>
  <c r="Q2747" i="4" s="1"/>
  <c r="R2747" i="4" s="1"/>
  <c r="S2747" i="4" s="1"/>
  <c r="T2747" i="4" s="1"/>
  <c r="P2748" i="4"/>
  <c r="Q2748" i="4" s="1"/>
  <c r="R2748" i="4" s="1"/>
  <c r="S2748" i="4" s="1"/>
  <c r="T2748" i="4" s="1"/>
  <c r="P2749" i="4"/>
  <c r="Q2749" i="4" s="1"/>
  <c r="R2749" i="4" s="1"/>
  <c r="S2749" i="4" s="1"/>
  <c r="T2749" i="4" s="1"/>
  <c r="P2750" i="4"/>
  <c r="Q2750" i="4" s="1"/>
  <c r="R2750" i="4" s="1"/>
  <c r="S2750" i="4" s="1"/>
  <c r="T2750" i="4" s="1"/>
  <c r="P2751" i="4"/>
  <c r="Q2751" i="4" s="1"/>
  <c r="R2751" i="4" s="1"/>
  <c r="S2751" i="4" s="1"/>
  <c r="T2751" i="4" s="1"/>
  <c r="P2752" i="4"/>
  <c r="Q2752" i="4" s="1"/>
  <c r="R2752" i="4" s="1"/>
  <c r="S2752" i="4" s="1"/>
  <c r="T2752" i="4" s="1"/>
  <c r="P2753" i="4"/>
  <c r="Q2753" i="4" s="1"/>
  <c r="R2753" i="4" s="1"/>
  <c r="S2753" i="4" s="1"/>
  <c r="T2753" i="4" s="1"/>
  <c r="P2754" i="4"/>
  <c r="Q2754" i="4" s="1"/>
  <c r="R2754" i="4" s="1"/>
  <c r="S2754" i="4" s="1"/>
  <c r="T2754" i="4" s="1"/>
  <c r="P2755" i="4"/>
  <c r="Q2755" i="4" s="1"/>
  <c r="R2755" i="4" s="1"/>
  <c r="S2755" i="4" s="1"/>
  <c r="T2755" i="4" s="1"/>
  <c r="P2756" i="4"/>
  <c r="Q2756" i="4" s="1"/>
  <c r="R2756" i="4" s="1"/>
  <c r="S2756" i="4" s="1"/>
  <c r="T2756" i="4" s="1"/>
  <c r="P2757" i="4"/>
  <c r="Q2757" i="4" s="1"/>
  <c r="R2757" i="4" s="1"/>
  <c r="S2757" i="4" s="1"/>
  <c r="T2757" i="4" s="1"/>
  <c r="P2758" i="4"/>
  <c r="Q2758" i="4" s="1"/>
  <c r="R2758" i="4" s="1"/>
  <c r="S2758" i="4" s="1"/>
  <c r="T2758" i="4" s="1"/>
  <c r="P2759" i="4"/>
  <c r="Q2759" i="4" s="1"/>
  <c r="R2759" i="4" s="1"/>
  <c r="S2759" i="4" s="1"/>
  <c r="T2759" i="4" s="1"/>
  <c r="P2760" i="4"/>
  <c r="Q2760" i="4" s="1"/>
  <c r="R2760" i="4" s="1"/>
  <c r="S2760" i="4" s="1"/>
  <c r="T2760" i="4" s="1"/>
  <c r="P2761" i="4"/>
  <c r="Q2761" i="4" s="1"/>
  <c r="R2761" i="4" s="1"/>
  <c r="S2761" i="4" s="1"/>
  <c r="T2761" i="4" s="1"/>
  <c r="P2762" i="4"/>
  <c r="Q2762" i="4" s="1"/>
  <c r="R2762" i="4" s="1"/>
  <c r="S2762" i="4" s="1"/>
  <c r="T2762" i="4" s="1"/>
  <c r="P2763" i="4"/>
  <c r="Q2763" i="4" s="1"/>
  <c r="R2763" i="4" s="1"/>
  <c r="S2763" i="4" s="1"/>
  <c r="T2763" i="4" s="1"/>
  <c r="P2764" i="4"/>
  <c r="Q2764" i="4" s="1"/>
  <c r="R2764" i="4" s="1"/>
  <c r="S2764" i="4" s="1"/>
  <c r="T2764" i="4" s="1"/>
  <c r="P2765" i="4"/>
  <c r="Q2765" i="4" s="1"/>
  <c r="R2765" i="4" s="1"/>
  <c r="S2765" i="4" s="1"/>
  <c r="T2765" i="4" s="1"/>
  <c r="P2766" i="4"/>
  <c r="Q2766" i="4" s="1"/>
  <c r="R2766" i="4" s="1"/>
  <c r="S2766" i="4" s="1"/>
  <c r="T2766" i="4" s="1"/>
  <c r="P2767" i="4"/>
  <c r="Q2767" i="4" s="1"/>
  <c r="R2767" i="4" s="1"/>
  <c r="S2767" i="4" s="1"/>
  <c r="T2767" i="4" s="1"/>
  <c r="P2768" i="4"/>
  <c r="Q2768" i="4" s="1"/>
  <c r="R2768" i="4" s="1"/>
  <c r="S2768" i="4" s="1"/>
  <c r="T2768" i="4" s="1"/>
  <c r="P2769" i="4"/>
  <c r="Q2769" i="4" s="1"/>
  <c r="R2769" i="4" s="1"/>
  <c r="S2769" i="4" s="1"/>
  <c r="T2769" i="4" s="1"/>
  <c r="P2770" i="4"/>
  <c r="Q2770" i="4" s="1"/>
  <c r="R2770" i="4" s="1"/>
  <c r="S2770" i="4" s="1"/>
  <c r="T2770" i="4" s="1"/>
  <c r="P2771" i="4"/>
  <c r="Q2771" i="4" s="1"/>
  <c r="R2771" i="4" s="1"/>
  <c r="S2771" i="4" s="1"/>
  <c r="T2771" i="4" s="1"/>
  <c r="P2772" i="4"/>
  <c r="Q2772" i="4" s="1"/>
  <c r="R2772" i="4" s="1"/>
  <c r="S2772" i="4" s="1"/>
  <c r="T2772" i="4" s="1"/>
  <c r="P2773" i="4"/>
  <c r="Q2773" i="4" s="1"/>
  <c r="R2773" i="4" s="1"/>
  <c r="S2773" i="4" s="1"/>
  <c r="T2773" i="4" s="1"/>
  <c r="P2774" i="4"/>
  <c r="Q2774" i="4" s="1"/>
  <c r="R2774" i="4" s="1"/>
  <c r="S2774" i="4" s="1"/>
  <c r="T2774" i="4" s="1"/>
  <c r="P2775" i="4"/>
  <c r="Q2775" i="4" s="1"/>
  <c r="R2775" i="4" s="1"/>
  <c r="S2775" i="4" s="1"/>
  <c r="T2775" i="4" s="1"/>
  <c r="P2776" i="4"/>
  <c r="Q2776" i="4" s="1"/>
  <c r="R2776" i="4" s="1"/>
  <c r="S2776" i="4" s="1"/>
  <c r="T2776" i="4" s="1"/>
  <c r="P2777" i="4"/>
  <c r="Q2777" i="4" s="1"/>
  <c r="R2777" i="4" s="1"/>
  <c r="S2777" i="4" s="1"/>
  <c r="T2777" i="4" s="1"/>
  <c r="P2778" i="4"/>
  <c r="Q2778" i="4" s="1"/>
  <c r="R2778" i="4" s="1"/>
  <c r="S2778" i="4" s="1"/>
  <c r="T2778" i="4" s="1"/>
  <c r="P2779" i="4"/>
  <c r="Q2779" i="4" s="1"/>
  <c r="R2779" i="4" s="1"/>
  <c r="S2779" i="4" s="1"/>
  <c r="T2779" i="4" s="1"/>
  <c r="P2780" i="4"/>
  <c r="Q2780" i="4" s="1"/>
  <c r="R2780" i="4" s="1"/>
  <c r="S2780" i="4" s="1"/>
  <c r="T2780" i="4" s="1"/>
  <c r="P2781" i="4"/>
  <c r="Q2781" i="4" s="1"/>
  <c r="R2781" i="4" s="1"/>
  <c r="S2781" i="4" s="1"/>
  <c r="T2781" i="4" s="1"/>
  <c r="P2782" i="4"/>
  <c r="Q2782" i="4" s="1"/>
  <c r="R2782" i="4" s="1"/>
  <c r="S2782" i="4" s="1"/>
  <c r="T2782" i="4" s="1"/>
  <c r="P2783" i="4"/>
  <c r="Q2783" i="4" s="1"/>
  <c r="R2783" i="4" s="1"/>
  <c r="S2783" i="4" s="1"/>
  <c r="T2783" i="4" s="1"/>
  <c r="P2784" i="4"/>
  <c r="Q2784" i="4" s="1"/>
  <c r="R2784" i="4" s="1"/>
  <c r="S2784" i="4" s="1"/>
  <c r="T2784" i="4" s="1"/>
  <c r="P2785" i="4"/>
  <c r="Q2785" i="4" s="1"/>
  <c r="R2785" i="4" s="1"/>
  <c r="S2785" i="4" s="1"/>
  <c r="T2785" i="4" s="1"/>
  <c r="P2786" i="4"/>
  <c r="Q2786" i="4" s="1"/>
  <c r="R2786" i="4" s="1"/>
  <c r="S2786" i="4" s="1"/>
  <c r="T2786" i="4" s="1"/>
  <c r="P2787" i="4"/>
  <c r="Q2787" i="4" s="1"/>
  <c r="R2787" i="4" s="1"/>
  <c r="S2787" i="4" s="1"/>
  <c r="T2787" i="4" s="1"/>
  <c r="P2788" i="4"/>
  <c r="Q2788" i="4" s="1"/>
  <c r="R2788" i="4" s="1"/>
  <c r="S2788" i="4" s="1"/>
  <c r="T2788" i="4" s="1"/>
  <c r="P2789" i="4"/>
  <c r="Q2789" i="4" s="1"/>
  <c r="R2789" i="4" s="1"/>
  <c r="S2789" i="4" s="1"/>
  <c r="T2789" i="4" s="1"/>
  <c r="P860" i="4"/>
  <c r="Q860" i="4" s="1"/>
  <c r="R860" i="4" s="1"/>
  <c r="S860" i="4" s="1"/>
  <c r="T860" i="4" s="1"/>
  <c r="P879" i="4"/>
  <c r="Q879" i="4" s="1"/>
  <c r="R879" i="4" s="1"/>
  <c r="S879" i="4" s="1"/>
  <c r="T879" i="4" s="1"/>
  <c r="P1385" i="4"/>
  <c r="Q1385" i="4" s="1"/>
  <c r="R1385" i="4" s="1"/>
  <c r="S1385" i="4" s="1"/>
  <c r="T1385" i="4" s="1"/>
  <c r="P1839" i="4"/>
  <c r="Q1839" i="4" s="1"/>
  <c r="R1839" i="4" s="1"/>
  <c r="S1839" i="4" s="1"/>
  <c r="T1839" i="4" s="1"/>
  <c r="P1866" i="4"/>
  <c r="Q1866" i="4" s="1"/>
  <c r="R1866" i="4" s="1"/>
  <c r="S1866" i="4" s="1"/>
  <c r="T1866" i="4" s="1"/>
  <c r="P1875" i="4"/>
  <c r="Q1875" i="4" s="1"/>
  <c r="R1875" i="4" s="1"/>
  <c r="S1875" i="4" s="1"/>
  <c r="T1875" i="4" s="1"/>
  <c r="P1883" i="4"/>
  <c r="Q1883" i="4" s="1"/>
  <c r="R1883" i="4" s="1"/>
  <c r="S1883" i="4" s="1"/>
  <c r="T1883" i="4" s="1"/>
  <c r="P2344" i="4"/>
  <c r="Q2344" i="4" s="1"/>
  <c r="R2344" i="4" s="1"/>
  <c r="S2344" i="4" s="1"/>
  <c r="T2344" i="4" s="1"/>
  <c r="P2805" i="4"/>
  <c r="Q2805" i="4" s="1"/>
  <c r="R2805" i="4" s="1"/>
  <c r="S2805" i="4" s="1"/>
  <c r="T2805" i="4" s="1"/>
  <c r="P2810" i="4"/>
  <c r="Q2810" i="4" s="1"/>
  <c r="R2810" i="4" s="1"/>
  <c r="S2810" i="4" s="1"/>
  <c r="T2810" i="4" s="1"/>
  <c r="P2829" i="4"/>
  <c r="Q2829" i="4" s="1"/>
  <c r="R2829" i="4" s="1"/>
  <c r="S2829" i="4" s="1"/>
  <c r="T2829" i="4" s="1"/>
  <c r="P2839" i="4"/>
  <c r="Q2839" i="4" s="1"/>
  <c r="R2839" i="4" s="1"/>
  <c r="S2839" i="4" s="1"/>
  <c r="T2839" i="4" s="1"/>
  <c r="P2840" i="4"/>
  <c r="Q2840" i="4" s="1"/>
  <c r="R2840" i="4" s="1"/>
  <c r="S2840" i="4" s="1"/>
  <c r="T2840" i="4" s="1"/>
  <c r="P2841" i="4"/>
  <c r="Q2841" i="4" s="1"/>
  <c r="R2841" i="4" s="1"/>
  <c r="S2841" i="4" s="1"/>
  <c r="T2841" i="4" s="1"/>
  <c r="P2842" i="4"/>
  <c r="Q2842" i="4" s="1"/>
  <c r="R2842" i="4" s="1"/>
  <c r="S2842" i="4" s="1"/>
  <c r="T2842" i="4" s="1"/>
  <c r="P2843" i="4"/>
  <c r="Q2843" i="4" s="1"/>
  <c r="R2843" i="4" s="1"/>
  <c r="S2843" i="4" s="1"/>
  <c r="T2843" i="4" s="1"/>
  <c r="P2844" i="4"/>
  <c r="Q2844" i="4" s="1"/>
  <c r="R2844" i="4" s="1"/>
  <c r="S2844" i="4" s="1"/>
  <c r="T2844" i="4" s="1"/>
  <c r="P2845" i="4"/>
  <c r="Q2845" i="4" s="1"/>
  <c r="R2845" i="4" s="1"/>
  <c r="S2845" i="4" s="1"/>
  <c r="T2845" i="4" s="1"/>
  <c r="P2846" i="4"/>
  <c r="Q2846" i="4" s="1"/>
  <c r="R2846" i="4" s="1"/>
  <c r="S2846" i="4" s="1"/>
  <c r="T2846" i="4" s="1"/>
  <c r="P2847" i="4"/>
  <c r="Q2847" i="4" s="1"/>
  <c r="R2847" i="4" s="1"/>
  <c r="S2847" i="4" s="1"/>
  <c r="T2847" i="4" s="1"/>
  <c r="P2848" i="4"/>
  <c r="Q2848" i="4" s="1"/>
  <c r="R2848" i="4" s="1"/>
  <c r="S2848" i="4" s="1"/>
  <c r="T2848" i="4" s="1"/>
  <c r="P2849" i="4"/>
  <c r="Q2849" i="4" s="1"/>
  <c r="R2849" i="4" s="1"/>
  <c r="S2849" i="4" s="1"/>
  <c r="T2849" i="4" s="1"/>
  <c r="P2850" i="4"/>
  <c r="Q2850" i="4" s="1"/>
  <c r="R2850" i="4" s="1"/>
  <c r="S2850" i="4" s="1"/>
  <c r="T2850" i="4" s="1"/>
  <c r="P2851" i="4"/>
  <c r="Q2851" i="4" s="1"/>
  <c r="R2851" i="4" s="1"/>
  <c r="S2851" i="4" s="1"/>
  <c r="T2851" i="4" s="1"/>
  <c r="P2852" i="4"/>
  <c r="Q2852" i="4" s="1"/>
  <c r="R2852" i="4" s="1"/>
  <c r="S2852" i="4" s="1"/>
  <c r="T2852" i="4" s="1"/>
  <c r="P2853" i="4"/>
  <c r="Q2853" i="4" s="1"/>
  <c r="R2853" i="4" s="1"/>
  <c r="S2853" i="4" s="1"/>
  <c r="T2853" i="4" s="1"/>
  <c r="P2854" i="4"/>
  <c r="Q2854" i="4" s="1"/>
  <c r="R2854" i="4" s="1"/>
  <c r="S2854" i="4" s="1"/>
  <c r="T2854" i="4" s="1"/>
  <c r="P2855" i="4"/>
  <c r="Q2855" i="4" s="1"/>
  <c r="R2855" i="4" s="1"/>
  <c r="S2855" i="4" s="1"/>
  <c r="T2855" i="4" s="1"/>
  <c r="P2856" i="4"/>
  <c r="Q2856" i="4" s="1"/>
  <c r="R2856" i="4" s="1"/>
  <c r="S2856" i="4" s="1"/>
  <c r="T2856" i="4" s="1"/>
  <c r="P2857" i="4"/>
  <c r="Q2857" i="4" s="1"/>
  <c r="R2857" i="4" s="1"/>
  <c r="S2857" i="4" s="1"/>
  <c r="T2857" i="4" s="1"/>
  <c r="P2858" i="4"/>
  <c r="Q2858" i="4" s="1"/>
  <c r="R2858" i="4" s="1"/>
  <c r="S2858" i="4" s="1"/>
  <c r="T2858" i="4" s="1"/>
  <c r="P2859" i="4"/>
  <c r="Q2859" i="4" s="1"/>
  <c r="R2859" i="4" s="1"/>
  <c r="S2859" i="4" s="1"/>
  <c r="T2859" i="4" s="1"/>
  <c r="P2860" i="4"/>
  <c r="Q2860" i="4" s="1"/>
  <c r="R2860" i="4" s="1"/>
  <c r="S2860" i="4" s="1"/>
  <c r="T2860" i="4" s="1"/>
  <c r="P2861" i="4"/>
  <c r="Q2861" i="4" s="1"/>
  <c r="R2861" i="4" s="1"/>
  <c r="S2861" i="4" s="1"/>
  <c r="T2861" i="4" s="1"/>
  <c r="P2862" i="4"/>
  <c r="Q2862" i="4" s="1"/>
  <c r="R2862" i="4" s="1"/>
  <c r="S2862" i="4" s="1"/>
  <c r="T2862" i="4" s="1"/>
  <c r="P2863" i="4"/>
  <c r="Q2863" i="4" s="1"/>
  <c r="R2863" i="4" s="1"/>
  <c r="S2863" i="4" s="1"/>
  <c r="T2863" i="4" s="1"/>
  <c r="P2864" i="4"/>
  <c r="Q2864" i="4" s="1"/>
  <c r="R2864" i="4" s="1"/>
  <c r="S2864" i="4" s="1"/>
  <c r="T2864" i="4" s="1"/>
  <c r="P2865" i="4"/>
  <c r="Q2865" i="4" s="1"/>
  <c r="R2865" i="4" s="1"/>
  <c r="S2865" i="4" s="1"/>
  <c r="T2865" i="4" s="1"/>
  <c r="P2866" i="4"/>
  <c r="Q2866" i="4" s="1"/>
  <c r="R2866" i="4" s="1"/>
  <c r="S2866" i="4" s="1"/>
  <c r="T2866" i="4" s="1"/>
  <c r="P2867" i="4"/>
  <c r="Q2867" i="4" s="1"/>
  <c r="R2867" i="4" s="1"/>
  <c r="S2867" i="4" s="1"/>
  <c r="T2867" i="4" s="1"/>
  <c r="P2868" i="4"/>
  <c r="Q2868" i="4" s="1"/>
  <c r="R2868" i="4" s="1"/>
  <c r="S2868" i="4" s="1"/>
  <c r="T2868" i="4" s="1"/>
  <c r="P2869" i="4"/>
  <c r="Q2869" i="4" s="1"/>
  <c r="R2869" i="4" s="1"/>
  <c r="S2869" i="4" s="1"/>
  <c r="T2869" i="4" s="1"/>
  <c r="P2870" i="4"/>
  <c r="Q2870" i="4" s="1"/>
  <c r="R2870" i="4" s="1"/>
  <c r="S2870" i="4" s="1"/>
  <c r="T2870" i="4" s="1"/>
  <c r="P2871" i="4"/>
  <c r="Q2871" i="4" s="1"/>
  <c r="R2871" i="4" s="1"/>
  <c r="S2871" i="4" s="1"/>
  <c r="T2871" i="4" s="1"/>
  <c r="P2872" i="4"/>
  <c r="Q2872" i="4" s="1"/>
  <c r="R2872" i="4" s="1"/>
  <c r="S2872" i="4" s="1"/>
  <c r="T2872" i="4" s="1"/>
  <c r="P2873" i="4"/>
  <c r="Q2873" i="4" s="1"/>
  <c r="R2873" i="4" s="1"/>
  <c r="S2873" i="4" s="1"/>
  <c r="T2873" i="4" s="1"/>
  <c r="P2874" i="4"/>
  <c r="Q2874" i="4" s="1"/>
  <c r="R2874" i="4" s="1"/>
  <c r="S2874" i="4" s="1"/>
  <c r="T2874" i="4" s="1"/>
  <c r="P2875" i="4"/>
  <c r="Q2875" i="4" s="1"/>
  <c r="R2875" i="4" s="1"/>
  <c r="S2875" i="4" s="1"/>
  <c r="T2875" i="4" s="1"/>
  <c r="P2876" i="4"/>
  <c r="Q2876" i="4" s="1"/>
  <c r="R2876" i="4" s="1"/>
  <c r="S2876" i="4" s="1"/>
  <c r="T2876" i="4" s="1"/>
  <c r="P2877" i="4"/>
  <c r="Q2877" i="4" s="1"/>
  <c r="R2877" i="4" s="1"/>
  <c r="S2877" i="4" s="1"/>
  <c r="T2877" i="4" s="1"/>
  <c r="P2878" i="4"/>
  <c r="Q2878" i="4" s="1"/>
  <c r="R2878" i="4" s="1"/>
  <c r="S2878" i="4" s="1"/>
  <c r="T2878" i="4" s="1"/>
  <c r="P2879" i="4"/>
  <c r="Q2879" i="4" s="1"/>
  <c r="R2879" i="4" s="1"/>
  <c r="S2879" i="4" s="1"/>
  <c r="T2879" i="4" s="1"/>
  <c r="P2880" i="4"/>
  <c r="Q2880" i="4" s="1"/>
  <c r="R2880" i="4" s="1"/>
  <c r="S2880" i="4" s="1"/>
  <c r="T2880" i="4" s="1"/>
  <c r="P2881" i="4"/>
  <c r="Q2881" i="4" s="1"/>
  <c r="R2881" i="4" s="1"/>
  <c r="S2881" i="4" s="1"/>
  <c r="T2881" i="4" s="1"/>
  <c r="P2882" i="4"/>
  <c r="Q2882" i="4" s="1"/>
  <c r="R2882" i="4" s="1"/>
  <c r="S2882" i="4" s="1"/>
  <c r="T2882" i="4" s="1"/>
  <c r="P2883" i="4"/>
  <c r="Q2883" i="4" s="1"/>
  <c r="R2883" i="4" s="1"/>
  <c r="S2883" i="4" s="1"/>
  <c r="T2883" i="4" s="1"/>
  <c r="P2884" i="4"/>
  <c r="Q2884" i="4" s="1"/>
  <c r="R2884" i="4" s="1"/>
  <c r="S2884" i="4" s="1"/>
  <c r="T2884" i="4" s="1"/>
  <c r="P2885" i="4"/>
  <c r="Q2885" i="4" s="1"/>
  <c r="R2885" i="4" s="1"/>
  <c r="S2885" i="4" s="1"/>
  <c r="T2885" i="4" s="1"/>
  <c r="P2886" i="4"/>
  <c r="Q2886" i="4" s="1"/>
  <c r="R2886" i="4" s="1"/>
  <c r="S2886" i="4" s="1"/>
  <c r="T2886" i="4" s="1"/>
  <c r="P2887" i="4"/>
  <c r="Q2887" i="4" s="1"/>
  <c r="R2887" i="4" s="1"/>
  <c r="S2887" i="4" s="1"/>
  <c r="T2887" i="4" s="1"/>
  <c r="P2888" i="4"/>
  <c r="Q2888" i="4" s="1"/>
  <c r="R2888" i="4" s="1"/>
  <c r="S2888" i="4" s="1"/>
  <c r="T2888" i="4" s="1"/>
  <c r="P2889" i="4"/>
  <c r="Q2889" i="4" s="1"/>
  <c r="R2889" i="4" s="1"/>
  <c r="S2889" i="4" s="1"/>
  <c r="T2889" i="4" s="1"/>
  <c r="P2890" i="4"/>
  <c r="Q2890" i="4" s="1"/>
  <c r="R2890" i="4" s="1"/>
  <c r="S2890" i="4" s="1"/>
  <c r="T2890" i="4" s="1"/>
  <c r="P2891" i="4"/>
  <c r="Q2891" i="4" s="1"/>
  <c r="R2891" i="4" s="1"/>
  <c r="S2891" i="4" s="1"/>
  <c r="T2891" i="4" s="1"/>
  <c r="P2892" i="4"/>
  <c r="Q2892" i="4" s="1"/>
  <c r="R2892" i="4" s="1"/>
  <c r="S2892" i="4" s="1"/>
  <c r="T2892" i="4" s="1"/>
  <c r="P2893" i="4"/>
  <c r="Q2893" i="4" s="1"/>
  <c r="R2893" i="4" s="1"/>
  <c r="S2893" i="4" s="1"/>
  <c r="T2893" i="4" s="1"/>
  <c r="P2894" i="4"/>
  <c r="Q2894" i="4" s="1"/>
  <c r="R2894" i="4" s="1"/>
  <c r="S2894" i="4" s="1"/>
  <c r="T2894" i="4" s="1"/>
  <c r="P2895" i="4"/>
  <c r="Q2895" i="4" s="1"/>
  <c r="R2895" i="4" s="1"/>
  <c r="S2895" i="4" s="1"/>
  <c r="T2895" i="4" s="1"/>
  <c r="P2896" i="4"/>
  <c r="Q2896" i="4" s="1"/>
  <c r="R2896" i="4" s="1"/>
  <c r="S2896" i="4" s="1"/>
  <c r="T2896" i="4" s="1"/>
  <c r="P2897" i="4"/>
  <c r="Q2897" i="4" s="1"/>
  <c r="R2897" i="4" s="1"/>
  <c r="S2897" i="4" s="1"/>
  <c r="T2897" i="4" s="1"/>
  <c r="P2898" i="4"/>
  <c r="Q2898" i="4" s="1"/>
  <c r="R2898" i="4" s="1"/>
  <c r="S2898" i="4" s="1"/>
  <c r="T2898" i="4" s="1"/>
  <c r="P2899" i="4"/>
  <c r="Q2899" i="4" s="1"/>
  <c r="R2899" i="4" s="1"/>
  <c r="S2899" i="4" s="1"/>
  <c r="T2899" i="4" s="1"/>
  <c r="P2900" i="4"/>
  <c r="Q2900" i="4" s="1"/>
  <c r="R2900" i="4" s="1"/>
  <c r="S2900" i="4" s="1"/>
  <c r="T2900" i="4" s="1"/>
  <c r="P2901" i="4"/>
  <c r="Q2901" i="4" s="1"/>
  <c r="R2901" i="4" s="1"/>
  <c r="S2901" i="4" s="1"/>
  <c r="T2901" i="4" s="1"/>
  <c r="P2902" i="4"/>
  <c r="Q2902" i="4" s="1"/>
  <c r="R2902" i="4" s="1"/>
  <c r="S2902" i="4" s="1"/>
  <c r="T2902" i="4" s="1"/>
  <c r="P2903" i="4"/>
  <c r="Q2903" i="4" s="1"/>
  <c r="R2903" i="4" s="1"/>
  <c r="S2903" i="4" s="1"/>
  <c r="T2903" i="4" s="1"/>
  <c r="P2904" i="4"/>
  <c r="Q2904" i="4" s="1"/>
  <c r="R2904" i="4" s="1"/>
  <c r="S2904" i="4" s="1"/>
  <c r="T2904" i="4" s="1"/>
  <c r="P2905" i="4"/>
  <c r="Q2905" i="4" s="1"/>
  <c r="R2905" i="4" s="1"/>
  <c r="S2905" i="4" s="1"/>
  <c r="T2905" i="4" s="1"/>
  <c r="P2906" i="4"/>
  <c r="Q2906" i="4" s="1"/>
  <c r="R2906" i="4" s="1"/>
  <c r="S2906" i="4" s="1"/>
  <c r="T2906" i="4" s="1"/>
  <c r="P2907" i="4"/>
  <c r="Q2907" i="4" s="1"/>
  <c r="R2907" i="4" s="1"/>
  <c r="S2907" i="4" s="1"/>
  <c r="T2907" i="4" s="1"/>
  <c r="P2908" i="4"/>
  <c r="Q2908" i="4" s="1"/>
  <c r="R2908" i="4" s="1"/>
  <c r="S2908" i="4" s="1"/>
  <c r="T2908" i="4" s="1"/>
  <c r="P2909" i="4"/>
  <c r="Q2909" i="4" s="1"/>
  <c r="R2909" i="4" s="1"/>
  <c r="S2909" i="4" s="1"/>
  <c r="T2909" i="4" s="1"/>
  <c r="P2910" i="4"/>
  <c r="Q2910" i="4" s="1"/>
  <c r="R2910" i="4" s="1"/>
  <c r="S2910" i="4" s="1"/>
  <c r="T2910" i="4" s="1"/>
  <c r="P2911" i="4"/>
  <c r="Q2911" i="4" s="1"/>
  <c r="R2911" i="4" s="1"/>
  <c r="S2911" i="4" s="1"/>
  <c r="T2911" i="4" s="1"/>
  <c r="P2912" i="4"/>
  <c r="Q2912" i="4" s="1"/>
  <c r="R2912" i="4" s="1"/>
  <c r="S2912" i="4" s="1"/>
  <c r="T2912" i="4" s="1"/>
  <c r="P2913" i="4"/>
  <c r="Q2913" i="4" s="1"/>
  <c r="R2913" i="4" s="1"/>
  <c r="S2913" i="4" s="1"/>
  <c r="T2913" i="4" s="1"/>
  <c r="P2914" i="4"/>
  <c r="Q2914" i="4" s="1"/>
  <c r="R2914" i="4" s="1"/>
  <c r="S2914" i="4" s="1"/>
  <c r="T2914" i="4" s="1"/>
  <c r="P2915" i="4"/>
  <c r="Q2915" i="4" s="1"/>
  <c r="R2915" i="4" s="1"/>
  <c r="S2915" i="4" s="1"/>
  <c r="T2915" i="4" s="1"/>
  <c r="P2916" i="4"/>
  <c r="Q2916" i="4" s="1"/>
  <c r="R2916" i="4" s="1"/>
  <c r="S2916" i="4" s="1"/>
  <c r="T2916" i="4" s="1"/>
  <c r="P2917" i="4"/>
  <c r="Q2917" i="4" s="1"/>
  <c r="R2917" i="4" s="1"/>
  <c r="S2917" i="4" s="1"/>
  <c r="T2917" i="4" s="1"/>
  <c r="P2918" i="4"/>
  <c r="Q2918" i="4" s="1"/>
  <c r="R2918" i="4" s="1"/>
  <c r="S2918" i="4" s="1"/>
  <c r="T2918" i="4" s="1"/>
  <c r="P2919" i="4"/>
  <c r="Q2919" i="4" s="1"/>
  <c r="R2919" i="4" s="1"/>
  <c r="S2919" i="4" s="1"/>
  <c r="T2919" i="4" s="1"/>
  <c r="P2920" i="4"/>
  <c r="Q2920" i="4" s="1"/>
  <c r="R2920" i="4" s="1"/>
  <c r="S2920" i="4" s="1"/>
  <c r="T2920" i="4" s="1"/>
  <c r="P2921" i="4"/>
  <c r="Q2921" i="4" s="1"/>
  <c r="R2921" i="4" s="1"/>
  <c r="S2921" i="4" s="1"/>
  <c r="T2921" i="4" s="1"/>
  <c r="P2922" i="4"/>
  <c r="Q2922" i="4" s="1"/>
  <c r="R2922" i="4" s="1"/>
  <c r="S2922" i="4" s="1"/>
  <c r="T2922" i="4" s="1"/>
  <c r="P2923" i="4"/>
  <c r="Q2923" i="4" s="1"/>
  <c r="R2923" i="4" s="1"/>
  <c r="S2923" i="4" s="1"/>
  <c r="T2923" i="4" s="1"/>
  <c r="P2924" i="4"/>
  <c r="Q2924" i="4" s="1"/>
  <c r="R2924" i="4" s="1"/>
  <c r="S2924" i="4" s="1"/>
  <c r="T2924" i="4" s="1"/>
  <c r="P2925" i="4"/>
  <c r="Q2925" i="4" s="1"/>
  <c r="R2925" i="4" s="1"/>
  <c r="S2925" i="4" s="1"/>
  <c r="T2925" i="4" s="1"/>
  <c r="P2926" i="4"/>
  <c r="Q2926" i="4" s="1"/>
  <c r="R2926" i="4" s="1"/>
  <c r="S2926" i="4" s="1"/>
  <c r="T2926" i="4" s="1"/>
  <c r="P2927" i="4"/>
  <c r="Q2927" i="4" s="1"/>
  <c r="R2927" i="4" s="1"/>
  <c r="S2927" i="4" s="1"/>
  <c r="T2927" i="4" s="1"/>
  <c r="P2928" i="4"/>
  <c r="Q2928" i="4" s="1"/>
  <c r="R2928" i="4" s="1"/>
  <c r="S2928" i="4" s="1"/>
  <c r="T2928" i="4" s="1"/>
  <c r="P2929" i="4"/>
  <c r="Q2929" i="4" s="1"/>
  <c r="R2929" i="4" s="1"/>
  <c r="S2929" i="4" s="1"/>
  <c r="T2929" i="4" s="1"/>
  <c r="P2930" i="4"/>
  <c r="Q2930" i="4" s="1"/>
  <c r="R2930" i="4" s="1"/>
  <c r="S2930" i="4" s="1"/>
  <c r="T2930" i="4" s="1"/>
  <c r="P2931" i="4"/>
  <c r="Q2931" i="4" s="1"/>
  <c r="R2931" i="4" s="1"/>
  <c r="S2931" i="4" s="1"/>
  <c r="T2931" i="4" s="1"/>
  <c r="P2932" i="4"/>
  <c r="Q2932" i="4" s="1"/>
  <c r="R2932" i="4" s="1"/>
  <c r="S2932" i="4" s="1"/>
  <c r="T2932" i="4" s="1"/>
  <c r="P2933" i="4"/>
  <c r="Q2933" i="4" s="1"/>
  <c r="R2933" i="4" s="1"/>
  <c r="S2933" i="4" s="1"/>
  <c r="T2933" i="4" s="1"/>
  <c r="P2934" i="4"/>
  <c r="Q2934" i="4" s="1"/>
  <c r="R2934" i="4" s="1"/>
  <c r="S2934" i="4" s="1"/>
  <c r="T2934" i="4" s="1"/>
  <c r="P2935" i="4"/>
  <c r="Q2935" i="4" s="1"/>
  <c r="R2935" i="4" s="1"/>
  <c r="S2935" i="4" s="1"/>
  <c r="T2935" i="4" s="1"/>
  <c r="P2936" i="4"/>
  <c r="Q2936" i="4" s="1"/>
  <c r="R2936" i="4" s="1"/>
  <c r="S2936" i="4" s="1"/>
  <c r="T2936" i="4" s="1"/>
  <c r="P2937" i="4"/>
  <c r="Q2937" i="4" s="1"/>
  <c r="R2937" i="4" s="1"/>
  <c r="S2937" i="4" s="1"/>
  <c r="T2937" i="4" s="1"/>
  <c r="P2938" i="4"/>
  <c r="Q2938" i="4" s="1"/>
  <c r="R2938" i="4" s="1"/>
  <c r="S2938" i="4" s="1"/>
  <c r="T2938" i="4" s="1"/>
  <c r="P2939" i="4"/>
  <c r="Q2939" i="4" s="1"/>
  <c r="R2939" i="4" s="1"/>
  <c r="S2939" i="4" s="1"/>
  <c r="T2939" i="4" s="1"/>
  <c r="P2940" i="4"/>
  <c r="Q2940" i="4" s="1"/>
  <c r="R2940" i="4" s="1"/>
  <c r="S2940" i="4" s="1"/>
  <c r="T2940" i="4" s="1"/>
  <c r="P2941" i="4"/>
  <c r="Q2941" i="4" s="1"/>
  <c r="R2941" i="4" s="1"/>
  <c r="S2941" i="4" s="1"/>
  <c r="T2941" i="4" s="1"/>
  <c r="P2942" i="4"/>
  <c r="Q2942" i="4" s="1"/>
  <c r="R2942" i="4" s="1"/>
  <c r="S2942" i="4" s="1"/>
  <c r="T2942" i="4" s="1"/>
  <c r="P2943" i="4"/>
  <c r="Q2943" i="4" s="1"/>
  <c r="R2943" i="4" s="1"/>
  <c r="S2943" i="4" s="1"/>
  <c r="T2943" i="4" s="1"/>
  <c r="P2944" i="4"/>
  <c r="Q2944" i="4" s="1"/>
  <c r="R2944" i="4" s="1"/>
  <c r="S2944" i="4" s="1"/>
  <c r="T2944" i="4" s="1"/>
  <c r="P2945" i="4"/>
  <c r="Q2945" i="4" s="1"/>
  <c r="R2945" i="4" s="1"/>
  <c r="S2945" i="4" s="1"/>
  <c r="T2945" i="4" s="1"/>
  <c r="P2946" i="4"/>
  <c r="Q2946" i="4" s="1"/>
  <c r="R2946" i="4" s="1"/>
  <c r="S2946" i="4" s="1"/>
  <c r="T2946" i="4" s="1"/>
  <c r="P2947" i="4"/>
  <c r="Q2947" i="4" s="1"/>
  <c r="R2947" i="4" s="1"/>
  <c r="S2947" i="4" s="1"/>
  <c r="T2947" i="4" s="1"/>
  <c r="P2948" i="4"/>
  <c r="Q2948" i="4" s="1"/>
  <c r="R2948" i="4" s="1"/>
  <c r="S2948" i="4" s="1"/>
  <c r="T2948" i="4" s="1"/>
  <c r="P2949" i="4"/>
  <c r="Q2949" i="4" s="1"/>
  <c r="R2949" i="4" s="1"/>
  <c r="S2949" i="4" s="1"/>
  <c r="T2949" i="4" s="1"/>
  <c r="P2950" i="4"/>
  <c r="Q2950" i="4" s="1"/>
  <c r="R2950" i="4" s="1"/>
  <c r="S2950" i="4" s="1"/>
  <c r="T2950" i="4" s="1"/>
  <c r="P2951" i="4"/>
  <c r="Q2951" i="4" s="1"/>
  <c r="R2951" i="4" s="1"/>
  <c r="S2951" i="4" s="1"/>
  <c r="T2951" i="4" s="1"/>
  <c r="P2952" i="4"/>
  <c r="Q2952" i="4" s="1"/>
  <c r="R2952" i="4" s="1"/>
  <c r="S2952" i="4" s="1"/>
  <c r="T2952" i="4" s="1"/>
  <c r="P2953" i="4"/>
  <c r="Q2953" i="4" s="1"/>
  <c r="R2953" i="4" s="1"/>
  <c r="S2953" i="4" s="1"/>
  <c r="T2953" i="4" s="1"/>
  <c r="P2954" i="4"/>
  <c r="Q2954" i="4" s="1"/>
  <c r="R2954" i="4" s="1"/>
  <c r="S2954" i="4" s="1"/>
  <c r="T2954" i="4" s="1"/>
  <c r="P2955" i="4"/>
  <c r="Q2955" i="4" s="1"/>
  <c r="R2955" i="4" s="1"/>
  <c r="S2955" i="4" s="1"/>
  <c r="T2955" i="4" s="1"/>
  <c r="P2956" i="4"/>
  <c r="Q2956" i="4" s="1"/>
  <c r="R2956" i="4" s="1"/>
  <c r="S2956" i="4" s="1"/>
  <c r="T2956" i="4" s="1"/>
  <c r="P2957" i="4"/>
  <c r="Q2957" i="4" s="1"/>
  <c r="R2957" i="4" s="1"/>
  <c r="S2957" i="4" s="1"/>
  <c r="T2957" i="4" s="1"/>
  <c r="P2958" i="4"/>
  <c r="Q2958" i="4" s="1"/>
  <c r="R2958" i="4" s="1"/>
  <c r="S2958" i="4" s="1"/>
  <c r="T2958" i="4" s="1"/>
  <c r="P2959" i="4"/>
  <c r="Q2959" i="4" s="1"/>
  <c r="R2959" i="4" s="1"/>
  <c r="S2959" i="4" s="1"/>
  <c r="T2959" i="4" s="1"/>
  <c r="P2960" i="4"/>
  <c r="Q2960" i="4" s="1"/>
  <c r="R2960" i="4" s="1"/>
  <c r="S2960" i="4" s="1"/>
  <c r="T2960" i="4" s="1"/>
  <c r="P2961" i="4"/>
  <c r="Q2961" i="4" s="1"/>
  <c r="R2961" i="4" s="1"/>
  <c r="S2961" i="4" s="1"/>
  <c r="T2961" i="4" s="1"/>
  <c r="P2962" i="4"/>
  <c r="Q2962" i="4" s="1"/>
  <c r="R2962" i="4" s="1"/>
  <c r="S2962" i="4" s="1"/>
  <c r="T2962" i="4" s="1"/>
  <c r="P2963" i="4"/>
  <c r="Q2963" i="4" s="1"/>
  <c r="R2963" i="4" s="1"/>
  <c r="S2963" i="4" s="1"/>
  <c r="T2963" i="4" s="1"/>
  <c r="P2964" i="4"/>
  <c r="Q2964" i="4" s="1"/>
  <c r="R2964" i="4" s="1"/>
  <c r="S2964" i="4" s="1"/>
  <c r="T2964" i="4" s="1"/>
  <c r="P2965" i="4"/>
  <c r="Q2965" i="4" s="1"/>
  <c r="R2965" i="4" s="1"/>
  <c r="S2965" i="4" s="1"/>
  <c r="T2965" i="4" s="1"/>
  <c r="P2966" i="4"/>
  <c r="Q2966" i="4" s="1"/>
  <c r="R2966" i="4" s="1"/>
  <c r="S2966" i="4" s="1"/>
  <c r="T2966" i="4" s="1"/>
  <c r="P2967" i="4"/>
  <c r="Q2967" i="4" s="1"/>
  <c r="R2967" i="4" s="1"/>
  <c r="S2967" i="4" s="1"/>
  <c r="T2967" i="4" s="1"/>
  <c r="P2968" i="4"/>
  <c r="Q2968" i="4" s="1"/>
  <c r="R2968" i="4" s="1"/>
  <c r="S2968" i="4" s="1"/>
  <c r="T2968" i="4" s="1"/>
  <c r="P2969" i="4"/>
  <c r="Q2969" i="4" s="1"/>
  <c r="R2969" i="4" s="1"/>
  <c r="S2969" i="4" s="1"/>
  <c r="T2969" i="4" s="1"/>
  <c r="P2970" i="4"/>
  <c r="Q2970" i="4" s="1"/>
  <c r="R2970" i="4" s="1"/>
  <c r="S2970" i="4" s="1"/>
  <c r="T2970" i="4" s="1"/>
  <c r="P2971" i="4"/>
  <c r="Q2971" i="4" s="1"/>
  <c r="R2971" i="4" s="1"/>
  <c r="S2971" i="4" s="1"/>
  <c r="T2971" i="4" s="1"/>
  <c r="P2972" i="4"/>
  <c r="Q2972" i="4" s="1"/>
  <c r="R2972" i="4" s="1"/>
  <c r="S2972" i="4" s="1"/>
  <c r="T2972" i="4" s="1"/>
  <c r="P2973" i="4"/>
  <c r="Q2973" i="4" s="1"/>
  <c r="R2973" i="4" s="1"/>
  <c r="S2973" i="4" s="1"/>
  <c r="T2973" i="4" s="1"/>
  <c r="P2974" i="4"/>
  <c r="Q2974" i="4" s="1"/>
  <c r="R2974" i="4" s="1"/>
  <c r="S2974" i="4" s="1"/>
  <c r="T2974" i="4" s="1"/>
  <c r="P2975" i="4"/>
  <c r="Q2975" i="4" s="1"/>
  <c r="R2975" i="4" s="1"/>
  <c r="S2975" i="4" s="1"/>
  <c r="T2975" i="4" s="1"/>
  <c r="P2976" i="4"/>
  <c r="Q2976" i="4" s="1"/>
  <c r="R2976" i="4" s="1"/>
  <c r="S2976" i="4" s="1"/>
  <c r="T2976" i="4" s="1"/>
  <c r="P2977" i="4"/>
  <c r="Q2977" i="4" s="1"/>
  <c r="R2977" i="4" s="1"/>
  <c r="S2977" i="4" s="1"/>
  <c r="T2977" i="4" s="1"/>
  <c r="P2978" i="4"/>
  <c r="Q2978" i="4" s="1"/>
  <c r="R2978" i="4" s="1"/>
  <c r="S2978" i="4" s="1"/>
  <c r="T2978" i="4" s="1"/>
  <c r="P2979" i="4"/>
  <c r="Q2979" i="4" s="1"/>
  <c r="R2979" i="4" s="1"/>
  <c r="S2979" i="4" s="1"/>
  <c r="T2979" i="4" s="1"/>
  <c r="P2980" i="4"/>
  <c r="Q2980" i="4" s="1"/>
  <c r="R2980" i="4" s="1"/>
  <c r="S2980" i="4" s="1"/>
  <c r="T2980" i="4" s="1"/>
  <c r="P2981" i="4"/>
  <c r="Q2981" i="4" s="1"/>
  <c r="R2981" i="4" s="1"/>
  <c r="S2981" i="4" s="1"/>
  <c r="T2981" i="4" s="1"/>
  <c r="P2982" i="4"/>
  <c r="Q2982" i="4" s="1"/>
  <c r="R2982" i="4" s="1"/>
  <c r="S2982" i="4" s="1"/>
  <c r="T2982" i="4" s="1"/>
  <c r="P2983" i="4"/>
  <c r="Q2983" i="4" s="1"/>
  <c r="R2983" i="4" s="1"/>
  <c r="S2983" i="4" s="1"/>
  <c r="T2983" i="4" s="1"/>
  <c r="P2984" i="4"/>
  <c r="Q2984" i="4" s="1"/>
  <c r="R2984" i="4" s="1"/>
  <c r="S2984" i="4" s="1"/>
  <c r="T2984" i="4" s="1"/>
  <c r="P2985" i="4"/>
  <c r="Q2985" i="4" s="1"/>
  <c r="R2985" i="4" s="1"/>
  <c r="S2985" i="4" s="1"/>
  <c r="T2985" i="4" s="1"/>
  <c r="P2986" i="4"/>
  <c r="Q2986" i="4" s="1"/>
  <c r="R2986" i="4" s="1"/>
  <c r="S2986" i="4" s="1"/>
  <c r="T2986" i="4" s="1"/>
  <c r="P2987" i="4"/>
  <c r="Q2987" i="4" s="1"/>
  <c r="R2987" i="4" s="1"/>
  <c r="S2987" i="4" s="1"/>
  <c r="T2987" i="4" s="1"/>
  <c r="P2988" i="4"/>
  <c r="Q2988" i="4" s="1"/>
  <c r="R2988" i="4" s="1"/>
  <c r="S2988" i="4" s="1"/>
  <c r="T2988" i="4" s="1"/>
  <c r="P2989" i="4"/>
  <c r="Q2989" i="4" s="1"/>
  <c r="R2989" i="4" s="1"/>
  <c r="S2989" i="4" s="1"/>
  <c r="T2989" i="4" s="1"/>
  <c r="P2990" i="4"/>
  <c r="Q2990" i="4" s="1"/>
  <c r="R2990" i="4" s="1"/>
  <c r="S2990" i="4" s="1"/>
  <c r="T2990" i="4" s="1"/>
  <c r="P2991" i="4"/>
  <c r="Q2991" i="4" s="1"/>
  <c r="R2991" i="4" s="1"/>
  <c r="S2991" i="4" s="1"/>
  <c r="T2991" i="4" s="1"/>
  <c r="P2992" i="4"/>
  <c r="Q2992" i="4" s="1"/>
  <c r="R2992" i="4" s="1"/>
  <c r="S2992" i="4" s="1"/>
  <c r="T2992" i="4" s="1"/>
  <c r="P2993" i="4"/>
  <c r="Q2993" i="4" s="1"/>
  <c r="R2993" i="4" s="1"/>
  <c r="S2993" i="4" s="1"/>
  <c r="T2993" i="4" s="1"/>
  <c r="P2994" i="4"/>
  <c r="Q2994" i="4" s="1"/>
  <c r="R2994" i="4" s="1"/>
  <c r="S2994" i="4" s="1"/>
  <c r="T2994" i="4" s="1"/>
  <c r="P2995" i="4"/>
  <c r="Q2995" i="4" s="1"/>
  <c r="R2995" i="4" s="1"/>
  <c r="S2995" i="4" s="1"/>
  <c r="T2995" i="4" s="1"/>
  <c r="P2996" i="4"/>
  <c r="Q2996" i="4" s="1"/>
  <c r="R2996" i="4" s="1"/>
  <c r="S2996" i="4" s="1"/>
  <c r="T2996" i="4" s="1"/>
  <c r="P2997" i="4"/>
  <c r="Q2997" i="4" s="1"/>
  <c r="R2997" i="4" s="1"/>
  <c r="S2997" i="4" s="1"/>
  <c r="T2997" i="4" s="1"/>
  <c r="P2998" i="4"/>
  <c r="Q2998" i="4" s="1"/>
  <c r="R2998" i="4" s="1"/>
  <c r="S2998" i="4" s="1"/>
  <c r="T2998" i="4" s="1"/>
  <c r="P2999" i="4"/>
  <c r="Q2999" i="4" s="1"/>
  <c r="R2999" i="4" s="1"/>
  <c r="S2999" i="4" s="1"/>
  <c r="T2999" i="4" s="1"/>
  <c r="P3000" i="4"/>
  <c r="Q3000" i="4" s="1"/>
  <c r="R3000" i="4" s="1"/>
  <c r="S3000" i="4" s="1"/>
  <c r="T3000" i="4" s="1"/>
  <c r="P3001" i="4"/>
  <c r="Q3001" i="4" s="1"/>
  <c r="R3001" i="4" s="1"/>
  <c r="S3001" i="4" s="1"/>
  <c r="T3001" i="4" s="1"/>
  <c r="P3002" i="4"/>
  <c r="Q3002" i="4" s="1"/>
  <c r="R3002" i="4" s="1"/>
  <c r="S3002" i="4" s="1"/>
  <c r="T3002" i="4" s="1"/>
  <c r="P3003" i="4"/>
  <c r="Q3003" i="4" s="1"/>
  <c r="R3003" i="4" s="1"/>
  <c r="S3003" i="4" s="1"/>
  <c r="T3003" i="4" s="1"/>
  <c r="P3004" i="4"/>
  <c r="Q3004" i="4" s="1"/>
  <c r="R3004" i="4" s="1"/>
  <c r="S3004" i="4" s="1"/>
  <c r="T3004" i="4" s="1"/>
  <c r="P3005" i="4"/>
  <c r="Q3005" i="4" s="1"/>
  <c r="R3005" i="4" s="1"/>
  <c r="S3005" i="4" s="1"/>
  <c r="T3005" i="4" s="1"/>
  <c r="P3006" i="4"/>
  <c r="Q3006" i="4" s="1"/>
  <c r="R3006" i="4" s="1"/>
  <c r="S3006" i="4" s="1"/>
  <c r="T3006" i="4" s="1"/>
  <c r="P3007" i="4"/>
  <c r="Q3007" i="4" s="1"/>
  <c r="R3007" i="4" s="1"/>
  <c r="S3007" i="4" s="1"/>
  <c r="T3007" i="4" s="1"/>
  <c r="P3008" i="4"/>
  <c r="Q3008" i="4" s="1"/>
  <c r="R3008" i="4" s="1"/>
  <c r="S3008" i="4" s="1"/>
  <c r="T3008" i="4" s="1"/>
  <c r="P3009" i="4"/>
  <c r="Q3009" i="4" s="1"/>
  <c r="R3009" i="4" s="1"/>
  <c r="S3009" i="4" s="1"/>
  <c r="T3009" i="4" s="1"/>
  <c r="P3010" i="4"/>
  <c r="Q3010" i="4" s="1"/>
  <c r="R3010" i="4" s="1"/>
  <c r="S3010" i="4" s="1"/>
  <c r="T3010" i="4" s="1"/>
  <c r="P3011" i="4"/>
  <c r="Q3011" i="4" s="1"/>
  <c r="R3011" i="4" s="1"/>
  <c r="S3011" i="4" s="1"/>
  <c r="T3011" i="4" s="1"/>
  <c r="P3012" i="4"/>
  <c r="Q3012" i="4" s="1"/>
  <c r="R3012" i="4" s="1"/>
  <c r="S3012" i="4" s="1"/>
  <c r="T3012" i="4" s="1"/>
  <c r="P3013" i="4"/>
  <c r="Q3013" i="4" s="1"/>
  <c r="R3013" i="4" s="1"/>
  <c r="S3013" i="4" s="1"/>
  <c r="T3013" i="4" s="1"/>
  <c r="P3014" i="4"/>
  <c r="Q3014" i="4" s="1"/>
  <c r="R3014" i="4" s="1"/>
  <c r="S3014" i="4" s="1"/>
  <c r="T3014" i="4" s="1"/>
  <c r="P3015" i="4"/>
  <c r="Q3015" i="4" s="1"/>
  <c r="R3015" i="4" s="1"/>
  <c r="S3015" i="4" s="1"/>
  <c r="T3015" i="4" s="1"/>
  <c r="P3016" i="4"/>
  <c r="Q3016" i="4" s="1"/>
  <c r="R3016" i="4" s="1"/>
  <c r="S3016" i="4" s="1"/>
  <c r="T3016" i="4" s="1"/>
  <c r="P3017" i="4"/>
  <c r="Q3017" i="4" s="1"/>
  <c r="R3017" i="4" s="1"/>
  <c r="S3017" i="4" s="1"/>
  <c r="T3017" i="4" s="1"/>
  <c r="P3018" i="4"/>
  <c r="Q3018" i="4" s="1"/>
  <c r="R3018" i="4" s="1"/>
  <c r="S3018" i="4" s="1"/>
  <c r="T3018" i="4" s="1"/>
  <c r="P3019" i="4"/>
  <c r="Q3019" i="4" s="1"/>
  <c r="R3019" i="4" s="1"/>
  <c r="S3019" i="4" s="1"/>
  <c r="T3019" i="4" s="1"/>
  <c r="P3020" i="4"/>
  <c r="Q3020" i="4" s="1"/>
  <c r="R3020" i="4" s="1"/>
  <c r="S3020" i="4" s="1"/>
  <c r="T3020" i="4" s="1"/>
  <c r="P3021" i="4"/>
  <c r="Q3021" i="4" s="1"/>
  <c r="R3021" i="4" s="1"/>
  <c r="S3021" i="4" s="1"/>
  <c r="T3021" i="4" s="1"/>
  <c r="P3022" i="4"/>
  <c r="Q3022" i="4" s="1"/>
  <c r="R3022" i="4" s="1"/>
  <c r="S3022" i="4" s="1"/>
  <c r="T3022" i="4" s="1"/>
  <c r="P3023" i="4"/>
  <c r="Q3023" i="4" s="1"/>
  <c r="R3023" i="4" s="1"/>
  <c r="S3023" i="4" s="1"/>
  <c r="T3023" i="4" s="1"/>
  <c r="P3024" i="4"/>
  <c r="Q3024" i="4" s="1"/>
  <c r="R3024" i="4" s="1"/>
  <c r="S3024" i="4" s="1"/>
  <c r="T3024" i="4" s="1"/>
  <c r="P3025" i="4"/>
  <c r="Q3025" i="4" s="1"/>
  <c r="R3025" i="4" s="1"/>
  <c r="S3025" i="4" s="1"/>
  <c r="T3025" i="4" s="1"/>
  <c r="P3026" i="4"/>
  <c r="Q3026" i="4" s="1"/>
  <c r="R3026" i="4" s="1"/>
  <c r="S3026" i="4" s="1"/>
  <c r="T3026" i="4" s="1"/>
  <c r="P3027" i="4"/>
  <c r="Q3027" i="4" s="1"/>
  <c r="R3027" i="4" s="1"/>
  <c r="S3027" i="4" s="1"/>
  <c r="T3027" i="4" s="1"/>
  <c r="P3028" i="4"/>
  <c r="Q3028" i="4" s="1"/>
  <c r="R3028" i="4" s="1"/>
  <c r="S3028" i="4" s="1"/>
  <c r="T3028" i="4" s="1"/>
  <c r="P3029" i="4"/>
  <c r="Q3029" i="4" s="1"/>
  <c r="R3029" i="4" s="1"/>
  <c r="S3029" i="4" s="1"/>
  <c r="T3029" i="4" s="1"/>
  <c r="P3030" i="4"/>
  <c r="Q3030" i="4" s="1"/>
  <c r="R3030" i="4" s="1"/>
  <c r="S3030" i="4" s="1"/>
  <c r="T3030" i="4" s="1"/>
  <c r="P3031" i="4"/>
  <c r="Q3031" i="4" s="1"/>
  <c r="R3031" i="4" s="1"/>
  <c r="S3031" i="4" s="1"/>
  <c r="T3031" i="4" s="1"/>
  <c r="P3032" i="4"/>
  <c r="Q3032" i="4" s="1"/>
  <c r="R3032" i="4" s="1"/>
  <c r="S3032" i="4" s="1"/>
  <c r="T3032" i="4" s="1"/>
  <c r="P3033" i="4"/>
  <c r="Q3033" i="4" s="1"/>
  <c r="R3033" i="4" s="1"/>
  <c r="S3033" i="4" s="1"/>
  <c r="T3033" i="4" s="1"/>
  <c r="P3034" i="4"/>
  <c r="Q3034" i="4" s="1"/>
  <c r="R3034" i="4" s="1"/>
  <c r="S3034" i="4" s="1"/>
  <c r="T3034" i="4" s="1"/>
  <c r="P3035" i="4"/>
  <c r="Q3035" i="4" s="1"/>
  <c r="R3035" i="4" s="1"/>
  <c r="S3035" i="4" s="1"/>
  <c r="T3035" i="4" s="1"/>
  <c r="P3036" i="4"/>
  <c r="Q3036" i="4" s="1"/>
  <c r="R3036" i="4" s="1"/>
  <c r="S3036" i="4" s="1"/>
  <c r="T3036" i="4" s="1"/>
  <c r="P3037" i="4"/>
  <c r="Q3037" i="4" s="1"/>
  <c r="R3037" i="4" s="1"/>
  <c r="S3037" i="4" s="1"/>
  <c r="T3037" i="4" s="1"/>
  <c r="P3038" i="4"/>
  <c r="Q3038" i="4" s="1"/>
  <c r="R3038" i="4" s="1"/>
  <c r="S3038" i="4" s="1"/>
  <c r="T3038" i="4" s="1"/>
  <c r="P3039" i="4"/>
  <c r="Q3039" i="4" s="1"/>
  <c r="R3039" i="4" s="1"/>
  <c r="S3039" i="4" s="1"/>
  <c r="T3039" i="4" s="1"/>
  <c r="P3040" i="4"/>
  <c r="Q3040" i="4" s="1"/>
  <c r="R3040" i="4" s="1"/>
  <c r="S3040" i="4" s="1"/>
  <c r="T3040" i="4" s="1"/>
  <c r="P3041" i="4"/>
  <c r="Q3041" i="4" s="1"/>
  <c r="R3041" i="4" s="1"/>
  <c r="S3041" i="4" s="1"/>
  <c r="T3041" i="4" s="1"/>
  <c r="P3042" i="4"/>
  <c r="Q3042" i="4" s="1"/>
  <c r="R3042" i="4" s="1"/>
  <c r="S3042" i="4" s="1"/>
  <c r="T3042" i="4" s="1"/>
  <c r="P3043" i="4"/>
  <c r="Q3043" i="4" s="1"/>
  <c r="R3043" i="4" s="1"/>
  <c r="S3043" i="4" s="1"/>
  <c r="T3043" i="4" s="1"/>
  <c r="P3044" i="4"/>
  <c r="Q3044" i="4" s="1"/>
  <c r="R3044" i="4" s="1"/>
  <c r="S3044" i="4" s="1"/>
  <c r="T3044" i="4" s="1"/>
  <c r="P3045" i="4"/>
  <c r="Q3045" i="4" s="1"/>
  <c r="R3045" i="4" s="1"/>
  <c r="S3045" i="4" s="1"/>
  <c r="T3045" i="4" s="1"/>
  <c r="P3046" i="4"/>
  <c r="Q3046" i="4" s="1"/>
  <c r="R3046" i="4" s="1"/>
  <c r="S3046" i="4" s="1"/>
  <c r="T3046" i="4" s="1"/>
  <c r="P3047" i="4"/>
  <c r="Q3047" i="4" s="1"/>
  <c r="R3047" i="4" s="1"/>
  <c r="S3047" i="4" s="1"/>
  <c r="T3047" i="4" s="1"/>
  <c r="P3048" i="4"/>
  <c r="Q3048" i="4" s="1"/>
  <c r="R3048" i="4" s="1"/>
  <c r="S3048" i="4" s="1"/>
  <c r="T3048" i="4" s="1"/>
  <c r="P3049" i="4"/>
  <c r="Q3049" i="4" s="1"/>
  <c r="R3049" i="4" s="1"/>
  <c r="S3049" i="4" s="1"/>
  <c r="T3049" i="4" s="1"/>
  <c r="P3050" i="4"/>
  <c r="Q3050" i="4" s="1"/>
  <c r="R3050" i="4" s="1"/>
  <c r="S3050" i="4" s="1"/>
  <c r="T3050" i="4" s="1"/>
  <c r="P3051" i="4"/>
  <c r="Q3051" i="4" s="1"/>
  <c r="R3051" i="4" s="1"/>
  <c r="S3051" i="4" s="1"/>
  <c r="T3051" i="4" s="1"/>
  <c r="P3052" i="4"/>
  <c r="Q3052" i="4" s="1"/>
  <c r="R3052" i="4" s="1"/>
  <c r="S3052" i="4" s="1"/>
  <c r="T3052" i="4" s="1"/>
  <c r="P3053" i="4"/>
  <c r="Q3053" i="4" s="1"/>
  <c r="R3053" i="4" s="1"/>
  <c r="S3053" i="4" s="1"/>
  <c r="T3053" i="4" s="1"/>
  <c r="P3054" i="4"/>
  <c r="Q3054" i="4" s="1"/>
  <c r="R3054" i="4" s="1"/>
  <c r="S3054" i="4" s="1"/>
  <c r="T3054" i="4" s="1"/>
  <c r="P3055" i="4"/>
  <c r="Q3055" i="4" s="1"/>
  <c r="R3055" i="4" s="1"/>
  <c r="S3055" i="4" s="1"/>
  <c r="T3055" i="4" s="1"/>
  <c r="P3056" i="4"/>
  <c r="Q3056" i="4" s="1"/>
  <c r="R3056" i="4" s="1"/>
  <c r="S3056" i="4" s="1"/>
  <c r="T3056" i="4" s="1"/>
  <c r="P3057" i="4"/>
  <c r="Q3057" i="4" s="1"/>
  <c r="R3057" i="4" s="1"/>
  <c r="S3057" i="4" s="1"/>
  <c r="T3057" i="4" s="1"/>
  <c r="P3058" i="4"/>
  <c r="Q3058" i="4" s="1"/>
  <c r="R3058" i="4" s="1"/>
  <c r="S3058" i="4" s="1"/>
  <c r="T3058" i="4" s="1"/>
  <c r="P3059" i="4"/>
  <c r="Q3059" i="4" s="1"/>
  <c r="R3059" i="4" s="1"/>
  <c r="S3059" i="4" s="1"/>
  <c r="T3059" i="4" s="1"/>
  <c r="P3060" i="4"/>
  <c r="Q3060" i="4" s="1"/>
  <c r="R3060" i="4" s="1"/>
  <c r="S3060" i="4" s="1"/>
  <c r="T3060" i="4" s="1"/>
  <c r="P3061" i="4"/>
  <c r="Q3061" i="4" s="1"/>
  <c r="R3061" i="4" s="1"/>
  <c r="S3061" i="4" s="1"/>
  <c r="T3061" i="4" s="1"/>
  <c r="P3062" i="4"/>
  <c r="Q3062" i="4" s="1"/>
  <c r="R3062" i="4" s="1"/>
  <c r="S3062" i="4" s="1"/>
  <c r="T3062" i="4" s="1"/>
  <c r="P3063" i="4"/>
  <c r="Q3063" i="4" s="1"/>
  <c r="R3063" i="4" s="1"/>
  <c r="S3063" i="4" s="1"/>
  <c r="T3063" i="4" s="1"/>
  <c r="P3064" i="4"/>
  <c r="Q3064" i="4" s="1"/>
  <c r="R3064" i="4" s="1"/>
  <c r="S3064" i="4" s="1"/>
  <c r="T3064" i="4" s="1"/>
  <c r="P3065" i="4"/>
  <c r="Q3065" i="4" s="1"/>
  <c r="R3065" i="4" s="1"/>
  <c r="S3065" i="4" s="1"/>
  <c r="T3065" i="4" s="1"/>
  <c r="P3066" i="4"/>
  <c r="Q3066" i="4" s="1"/>
  <c r="R3066" i="4" s="1"/>
  <c r="S3066" i="4" s="1"/>
  <c r="T3066" i="4" s="1"/>
  <c r="P3067" i="4"/>
  <c r="Q3067" i="4" s="1"/>
  <c r="R3067" i="4" s="1"/>
  <c r="S3067" i="4" s="1"/>
  <c r="T3067" i="4" s="1"/>
  <c r="P3068" i="4"/>
  <c r="Q3068" i="4" s="1"/>
  <c r="R3068" i="4" s="1"/>
  <c r="S3068" i="4" s="1"/>
  <c r="T3068" i="4" s="1"/>
  <c r="P3069" i="4"/>
  <c r="Q3069" i="4" s="1"/>
  <c r="R3069" i="4" s="1"/>
  <c r="S3069" i="4" s="1"/>
  <c r="T3069" i="4" s="1"/>
  <c r="P3070" i="4"/>
  <c r="Q3070" i="4" s="1"/>
  <c r="R3070" i="4" s="1"/>
  <c r="S3070" i="4" s="1"/>
  <c r="T3070" i="4" s="1"/>
  <c r="P3071" i="4"/>
  <c r="Q3071" i="4" s="1"/>
  <c r="R3071" i="4" s="1"/>
  <c r="S3071" i="4" s="1"/>
  <c r="T3071" i="4" s="1"/>
  <c r="P3072" i="4"/>
  <c r="Q3072" i="4" s="1"/>
  <c r="R3072" i="4" s="1"/>
  <c r="S3072" i="4" s="1"/>
  <c r="T3072" i="4" s="1"/>
  <c r="P3073" i="4"/>
  <c r="Q3073" i="4" s="1"/>
  <c r="R3073" i="4" s="1"/>
  <c r="S3073" i="4" s="1"/>
  <c r="T3073" i="4" s="1"/>
  <c r="P3074" i="4"/>
  <c r="Q3074" i="4" s="1"/>
  <c r="R3074" i="4" s="1"/>
  <c r="S3074" i="4" s="1"/>
  <c r="T3074" i="4" s="1"/>
  <c r="P3075" i="4"/>
  <c r="Q3075" i="4" s="1"/>
  <c r="R3075" i="4" s="1"/>
  <c r="S3075" i="4" s="1"/>
  <c r="T3075" i="4" s="1"/>
  <c r="P3076" i="4"/>
  <c r="Q3076" i="4" s="1"/>
  <c r="R3076" i="4" s="1"/>
  <c r="S3076" i="4" s="1"/>
  <c r="T3076" i="4" s="1"/>
  <c r="P3077" i="4"/>
  <c r="Q3077" i="4" s="1"/>
  <c r="R3077" i="4" s="1"/>
  <c r="S3077" i="4" s="1"/>
  <c r="T3077" i="4" s="1"/>
  <c r="P3078" i="4"/>
  <c r="Q3078" i="4" s="1"/>
  <c r="R3078" i="4" s="1"/>
  <c r="S3078" i="4" s="1"/>
  <c r="T3078" i="4" s="1"/>
  <c r="P3079" i="4"/>
  <c r="Q3079" i="4" s="1"/>
  <c r="R3079" i="4" s="1"/>
  <c r="S3079" i="4" s="1"/>
  <c r="T3079" i="4" s="1"/>
  <c r="P3080" i="4"/>
  <c r="Q3080" i="4" s="1"/>
  <c r="R3080" i="4" s="1"/>
  <c r="S3080" i="4" s="1"/>
  <c r="T3080" i="4" s="1"/>
  <c r="P3081" i="4"/>
  <c r="Q3081" i="4" s="1"/>
  <c r="R3081" i="4" s="1"/>
  <c r="S3081" i="4" s="1"/>
  <c r="T3081" i="4" s="1"/>
  <c r="P3082" i="4"/>
  <c r="Q3082" i="4" s="1"/>
  <c r="R3082" i="4" s="1"/>
  <c r="S3082" i="4" s="1"/>
  <c r="T3082" i="4" s="1"/>
  <c r="P3083" i="4"/>
  <c r="Q3083" i="4" s="1"/>
  <c r="R3083" i="4" s="1"/>
  <c r="S3083" i="4" s="1"/>
  <c r="T3083" i="4" s="1"/>
  <c r="P3084" i="4"/>
  <c r="Q3084" i="4" s="1"/>
  <c r="R3084" i="4" s="1"/>
  <c r="S3084" i="4" s="1"/>
  <c r="T3084" i="4" s="1"/>
  <c r="P3085" i="4"/>
  <c r="Q3085" i="4" s="1"/>
  <c r="R3085" i="4" s="1"/>
  <c r="S3085" i="4" s="1"/>
  <c r="T3085" i="4" s="1"/>
  <c r="P3086" i="4"/>
  <c r="Q3086" i="4" s="1"/>
  <c r="R3086" i="4" s="1"/>
  <c r="S3086" i="4" s="1"/>
  <c r="T3086" i="4" s="1"/>
  <c r="P3087" i="4"/>
  <c r="Q3087" i="4" s="1"/>
  <c r="R3087" i="4" s="1"/>
  <c r="S3087" i="4" s="1"/>
  <c r="T3087" i="4" s="1"/>
  <c r="P3088" i="4"/>
  <c r="Q3088" i="4" s="1"/>
  <c r="R3088" i="4" s="1"/>
  <c r="S3088" i="4" s="1"/>
  <c r="T3088" i="4" s="1"/>
  <c r="P3089" i="4"/>
  <c r="Q3089" i="4" s="1"/>
  <c r="R3089" i="4" s="1"/>
  <c r="S3089" i="4" s="1"/>
  <c r="T3089" i="4" s="1"/>
  <c r="P3090" i="4"/>
  <c r="Q3090" i="4" s="1"/>
  <c r="R3090" i="4" s="1"/>
  <c r="S3090" i="4" s="1"/>
  <c r="T3090" i="4" s="1"/>
  <c r="P3091" i="4"/>
  <c r="Q3091" i="4" s="1"/>
  <c r="R3091" i="4" s="1"/>
  <c r="S3091" i="4" s="1"/>
  <c r="T3091" i="4" s="1"/>
  <c r="P3092" i="4"/>
  <c r="Q3092" i="4" s="1"/>
  <c r="R3092" i="4" s="1"/>
  <c r="S3092" i="4" s="1"/>
  <c r="T3092" i="4" s="1"/>
  <c r="P3093" i="4"/>
  <c r="Q3093" i="4" s="1"/>
  <c r="R3093" i="4" s="1"/>
  <c r="S3093" i="4" s="1"/>
  <c r="T3093" i="4" s="1"/>
  <c r="P3094" i="4"/>
  <c r="Q3094" i="4" s="1"/>
  <c r="R3094" i="4" s="1"/>
  <c r="S3094" i="4" s="1"/>
  <c r="T3094" i="4" s="1"/>
  <c r="P3095" i="4"/>
  <c r="Q3095" i="4" s="1"/>
  <c r="R3095" i="4" s="1"/>
  <c r="S3095" i="4" s="1"/>
  <c r="T3095" i="4" s="1"/>
  <c r="P3096" i="4"/>
  <c r="Q3096" i="4" s="1"/>
  <c r="R3096" i="4" s="1"/>
  <c r="S3096" i="4" s="1"/>
  <c r="T3096" i="4" s="1"/>
  <c r="P3097" i="4"/>
  <c r="Q3097" i="4" s="1"/>
  <c r="R3097" i="4" s="1"/>
  <c r="S3097" i="4" s="1"/>
  <c r="T3097" i="4" s="1"/>
  <c r="P3098" i="4"/>
  <c r="Q3098" i="4" s="1"/>
  <c r="R3098" i="4" s="1"/>
  <c r="S3098" i="4" s="1"/>
  <c r="T3098" i="4" s="1"/>
  <c r="P3099" i="4"/>
  <c r="Q3099" i="4" s="1"/>
  <c r="R3099" i="4" s="1"/>
  <c r="S3099" i="4" s="1"/>
  <c r="T3099" i="4" s="1"/>
  <c r="P3100" i="4"/>
  <c r="Q3100" i="4" s="1"/>
  <c r="R3100" i="4" s="1"/>
  <c r="S3100" i="4" s="1"/>
  <c r="T3100" i="4" s="1"/>
  <c r="P3101" i="4"/>
  <c r="Q3101" i="4" s="1"/>
  <c r="R3101" i="4" s="1"/>
  <c r="S3101" i="4" s="1"/>
  <c r="T3101" i="4" s="1"/>
  <c r="P3102" i="4"/>
  <c r="Q3102" i="4" s="1"/>
  <c r="R3102" i="4" s="1"/>
  <c r="S3102" i="4" s="1"/>
  <c r="T3102" i="4" s="1"/>
  <c r="P3103" i="4"/>
  <c r="Q3103" i="4" s="1"/>
  <c r="R3103" i="4" s="1"/>
  <c r="S3103" i="4" s="1"/>
  <c r="T3103" i="4" s="1"/>
  <c r="P3104" i="4"/>
  <c r="Q3104" i="4" s="1"/>
  <c r="R3104" i="4" s="1"/>
  <c r="S3104" i="4" s="1"/>
  <c r="T3104" i="4" s="1"/>
  <c r="P3105" i="4"/>
  <c r="Q3105" i="4" s="1"/>
  <c r="R3105" i="4" s="1"/>
  <c r="S3105" i="4" s="1"/>
  <c r="T3105" i="4" s="1"/>
  <c r="P3106" i="4"/>
  <c r="Q3106" i="4" s="1"/>
  <c r="R3106" i="4" s="1"/>
  <c r="S3106" i="4" s="1"/>
  <c r="T3106" i="4" s="1"/>
  <c r="P3123" i="4"/>
  <c r="Q3123" i="4" s="1"/>
  <c r="R3123" i="4" s="1"/>
  <c r="S3123" i="4" s="1"/>
  <c r="T3123" i="4" s="1"/>
  <c r="P3124" i="4"/>
  <c r="Q3124" i="4" s="1"/>
  <c r="R3124" i="4" s="1"/>
  <c r="S3124" i="4" s="1"/>
  <c r="T3124" i="4" s="1"/>
  <c r="P3125" i="4"/>
  <c r="Q3125" i="4" s="1"/>
  <c r="R3125" i="4" s="1"/>
  <c r="S3125" i="4" s="1"/>
  <c r="T3125" i="4" s="1"/>
  <c r="P3126" i="4"/>
  <c r="Q3126" i="4" s="1"/>
  <c r="R3126" i="4" s="1"/>
  <c r="S3126" i="4" s="1"/>
  <c r="T3126" i="4" s="1"/>
  <c r="P3127" i="4"/>
  <c r="Q3127" i="4" s="1"/>
  <c r="R3127" i="4" s="1"/>
  <c r="S3127" i="4" s="1"/>
  <c r="T3127" i="4" s="1"/>
  <c r="P3128" i="4"/>
  <c r="Q3128" i="4" s="1"/>
  <c r="R3128" i="4" s="1"/>
  <c r="S3128" i="4" s="1"/>
  <c r="T3128" i="4" s="1"/>
  <c r="P3129" i="4"/>
  <c r="Q3129" i="4" s="1"/>
  <c r="R3129" i="4" s="1"/>
  <c r="S3129" i="4" s="1"/>
  <c r="T3129" i="4" s="1"/>
  <c r="P3130" i="4"/>
  <c r="Q3130" i="4" s="1"/>
  <c r="R3130" i="4" s="1"/>
  <c r="S3130" i="4" s="1"/>
  <c r="T3130" i="4" s="1"/>
  <c r="P3131" i="4"/>
  <c r="Q3131" i="4" s="1"/>
  <c r="R3131" i="4" s="1"/>
  <c r="S3131" i="4" s="1"/>
  <c r="T3131" i="4" s="1"/>
  <c r="P3132" i="4"/>
  <c r="Q3132" i="4" s="1"/>
  <c r="R3132" i="4" s="1"/>
  <c r="S3132" i="4" s="1"/>
  <c r="T3132" i="4" s="1"/>
  <c r="P3133" i="4"/>
  <c r="Q3133" i="4" s="1"/>
  <c r="R3133" i="4" s="1"/>
  <c r="S3133" i="4" s="1"/>
  <c r="T3133" i="4" s="1"/>
  <c r="P3134" i="4"/>
  <c r="Q3134" i="4" s="1"/>
  <c r="R3134" i="4" s="1"/>
  <c r="S3134" i="4" s="1"/>
  <c r="T3134" i="4" s="1"/>
  <c r="P3135" i="4"/>
  <c r="Q3135" i="4" s="1"/>
  <c r="R3135" i="4" s="1"/>
  <c r="S3135" i="4" s="1"/>
  <c r="T3135" i="4" s="1"/>
  <c r="P3136" i="4"/>
  <c r="Q3136" i="4" s="1"/>
  <c r="R3136" i="4" s="1"/>
  <c r="S3136" i="4" s="1"/>
  <c r="T3136" i="4" s="1"/>
  <c r="P3137" i="4"/>
  <c r="Q3137" i="4" s="1"/>
  <c r="R3137" i="4" s="1"/>
  <c r="S3137" i="4" s="1"/>
  <c r="T3137" i="4" s="1"/>
  <c r="P3138" i="4"/>
  <c r="Q3138" i="4" s="1"/>
  <c r="R3138" i="4" s="1"/>
  <c r="S3138" i="4" s="1"/>
  <c r="T3138" i="4" s="1"/>
  <c r="P3139" i="4"/>
  <c r="Q3139" i="4" s="1"/>
  <c r="R3139" i="4" s="1"/>
  <c r="S3139" i="4" s="1"/>
  <c r="T3139" i="4" s="1"/>
  <c r="P3140" i="4"/>
  <c r="Q3140" i="4" s="1"/>
  <c r="R3140" i="4" s="1"/>
  <c r="S3140" i="4" s="1"/>
  <c r="T3140" i="4" s="1"/>
  <c r="P3141" i="4"/>
  <c r="Q3141" i="4" s="1"/>
  <c r="R3141" i="4" s="1"/>
  <c r="S3141" i="4" s="1"/>
  <c r="T3141" i="4" s="1"/>
  <c r="P3142" i="4"/>
  <c r="Q3142" i="4" s="1"/>
  <c r="R3142" i="4" s="1"/>
  <c r="S3142" i="4" s="1"/>
  <c r="T3142" i="4" s="1"/>
  <c r="P3143" i="4"/>
  <c r="Q3143" i="4" s="1"/>
  <c r="R3143" i="4" s="1"/>
  <c r="S3143" i="4" s="1"/>
  <c r="T3143" i="4" s="1"/>
  <c r="P3144" i="4"/>
  <c r="Q3144" i="4" s="1"/>
  <c r="R3144" i="4" s="1"/>
  <c r="S3144" i="4" s="1"/>
  <c r="T3144" i="4" s="1"/>
  <c r="P3145" i="4"/>
  <c r="Q3145" i="4" s="1"/>
  <c r="R3145" i="4" s="1"/>
  <c r="S3145" i="4" s="1"/>
  <c r="T3145" i="4" s="1"/>
  <c r="P3146" i="4"/>
  <c r="Q3146" i="4" s="1"/>
  <c r="R3146" i="4" s="1"/>
  <c r="S3146" i="4" s="1"/>
  <c r="T3146" i="4" s="1"/>
  <c r="P3147" i="4"/>
  <c r="Q3147" i="4" s="1"/>
  <c r="R3147" i="4" s="1"/>
  <c r="S3147" i="4" s="1"/>
  <c r="T3147" i="4" s="1"/>
  <c r="P3148" i="4"/>
  <c r="Q3148" i="4" s="1"/>
  <c r="R3148" i="4" s="1"/>
  <c r="S3148" i="4" s="1"/>
  <c r="T3148" i="4" s="1"/>
  <c r="P3149" i="4"/>
  <c r="Q3149" i="4" s="1"/>
  <c r="R3149" i="4" s="1"/>
  <c r="S3149" i="4" s="1"/>
  <c r="T3149" i="4" s="1"/>
  <c r="P3150" i="4"/>
  <c r="Q3150" i="4" s="1"/>
  <c r="R3150" i="4" s="1"/>
  <c r="S3150" i="4" s="1"/>
  <c r="T3150" i="4" s="1"/>
  <c r="P3151" i="4"/>
  <c r="Q3151" i="4" s="1"/>
  <c r="R3151" i="4" s="1"/>
  <c r="S3151" i="4" s="1"/>
  <c r="T3151" i="4" s="1"/>
  <c r="P3152" i="4"/>
  <c r="Q3152" i="4" s="1"/>
  <c r="R3152" i="4" s="1"/>
  <c r="S3152" i="4" s="1"/>
  <c r="T3152" i="4" s="1"/>
  <c r="P3153" i="4"/>
  <c r="Q3153" i="4" s="1"/>
  <c r="R3153" i="4" s="1"/>
  <c r="S3153" i="4" s="1"/>
  <c r="T3153" i="4" s="1"/>
  <c r="P3154" i="4"/>
  <c r="Q3154" i="4" s="1"/>
  <c r="R3154" i="4" s="1"/>
  <c r="S3154" i="4" s="1"/>
  <c r="T3154" i="4" s="1"/>
  <c r="P3155" i="4"/>
  <c r="Q3155" i="4" s="1"/>
  <c r="R3155" i="4" s="1"/>
  <c r="S3155" i="4" s="1"/>
  <c r="T3155" i="4" s="1"/>
  <c r="P3156" i="4"/>
  <c r="Q3156" i="4" s="1"/>
  <c r="R3156" i="4" s="1"/>
  <c r="S3156" i="4" s="1"/>
  <c r="T3156" i="4" s="1"/>
  <c r="P3157" i="4"/>
  <c r="Q3157" i="4" s="1"/>
  <c r="R3157" i="4" s="1"/>
  <c r="S3157" i="4" s="1"/>
  <c r="T3157" i="4" s="1"/>
  <c r="P3158" i="4"/>
  <c r="Q3158" i="4" s="1"/>
  <c r="R3158" i="4" s="1"/>
  <c r="S3158" i="4" s="1"/>
  <c r="T3158" i="4" s="1"/>
  <c r="P3159" i="4"/>
  <c r="Q3159" i="4" s="1"/>
  <c r="R3159" i="4" s="1"/>
  <c r="S3159" i="4" s="1"/>
  <c r="T3159" i="4" s="1"/>
  <c r="P3160" i="4"/>
  <c r="Q3160" i="4" s="1"/>
  <c r="R3160" i="4" s="1"/>
  <c r="S3160" i="4" s="1"/>
  <c r="T3160" i="4" s="1"/>
  <c r="P3161" i="4"/>
  <c r="Q3161" i="4" s="1"/>
  <c r="R3161" i="4" s="1"/>
  <c r="S3161" i="4" s="1"/>
  <c r="T3161" i="4" s="1"/>
  <c r="P3162" i="4"/>
  <c r="Q3162" i="4" s="1"/>
  <c r="R3162" i="4" s="1"/>
  <c r="S3162" i="4" s="1"/>
  <c r="T3162" i="4" s="1"/>
  <c r="P3163" i="4"/>
  <c r="Q3163" i="4" s="1"/>
  <c r="R3163" i="4" s="1"/>
  <c r="S3163" i="4" s="1"/>
  <c r="T3163" i="4" s="1"/>
  <c r="P3164" i="4"/>
  <c r="Q3164" i="4" s="1"/>
  <c r="R3164" i="4" s="1"/>
  <c r="S3164" i="4" s="1"/>
  <c r="T3164" i="4" s="1"/>
  <c r="P3165" i="4"/>
  <c r="Q3165" i="4" s="1"/>
  <c r="R3165" i="4" s="1"/>
  <c r="S3165" i="4" s="1"/>
  <c r="T3165" i="4" s="1"/>
  <c r="P3166" i="4"/>
  <c r="Q3166" i="4" s="1"/>
  <c r="R3166" i="4" s="1"/>
  <c r="S3166" i="4" s="1"/>
  <c r="T3166" i="4" s="1"/>
  <c r="P3167" i="4"/>
  <c r="Q3167" i="4" s="1"/>
  <c r="R3167" i="4" s="1"/>
  <c r="S3167" i="4" s="1"/>
  <c r="T3167" i="4" s="1"/>
  <c r="P3168" i="4"/>
  <c r="Q3168" i="4" s="1"/>
  <c r="R3168" i="4" s="1"/>
  <c r="S3168" i="4" s="1"/>
  <c r="T3168" i="4" s="1"/>
  <c r="P3169" i="4"/>
  <c r="Q3169" i="4" s="1"/>
  <c r="R3169" i="4" s="1"/>
  <c r="S3169" i="4" s="1"/>
  <c r="T3169" i="4" s="1"/>
  <c r="P3170" i="4"/>
  <c r="Q3170" i="4" s="1"/>
  <c r="R3170" i="4" s="1"/>
  <c r="S3170" i="4" s="1"/>
  <c r="T3170" i="4" s="1"/>
  <c r="P3171" i="4"/>
  <c r="Q3171" i="4" s="1"/>
  <c r="R3171" i="4" s="1"/>
  <c r="S3171" i="4" s="1"/>
  <c r="T3171" i="4" s="1"/>
  <c r="P3172" i="4"/>
  <c r="Q3172" i="4" s="1"/>
  <c r="R3172" i="4" s="1"/>
  <c r="S3172" i="4" s="1"/>
  <c r="T3172" i="4" s="1"/>
  <c r="P3173" i="4"/>
  <c r="Q3173" i="4" s="1"/>
  <c r="R3173" i="4" s="1"/>
  <c r="S3173" i="4" s="1"/>
  <c r="T3173" i="4" s="1"/>
  <c r="P3174" i="4"/>
  <c r="Q3174" i="4" s="1"/>
  <c r="R3174" i="4" s="1"/>
  <c r="S3174" i="4" s="1"/>
  <c r="T3174" i="4" s="1"/>
  <c r="P3175" i="4"/>
  <c r="Q3175" i="4" s="1"/>
  <c r="R3175" i="4" s="1"/>
  <c r="S3175" i="4" s="1"/>
  <c r="T3175" i="4" s="1"/>
  <c r="P3176" i="4"/>
  <c r="Q3176" i="4" s="1"/>
  <c r="R3176" i="4" s="1"/>
  <c r="S3176" i="4" s="1"/>
  <c r="T3176" i="4" s="1"/>
  <c r="P3177" i="4"/>
  <c r="Q3177" i="4" s="1"/>
  <c r="R3177" i="4" s="1"/>
  <c r="S3177" i="4" s="1"/>
  <c r="T3177" i="4" s="1"/>
  <c r="P3178" i="4"/>
  <c r="Q3178" i="4" s="1"/>
  <c r="R3178" i="4" s="1"/>
  <c r="S3178" i="4" s="1"/>
  <c r="T3178" i="4" s="1"/>
  <c r="P3179" i="4"/>
  <c r="Q3179" i="4" s="1"/>
  <c r="R3179" i="4" s="1"/>
  <c r="S3179" i="4" s="1"/>
  <c r="T3179" i="4" s="1"/>
  <c r="P3180" i="4"/>
  <c r="Q3180" i="4" s="1"/>
  <c r="R3180" i="4" s="1"/>
  <c r="S3180" i="4" s="1"/>
  <c r="T3180" i="4" s="1"/>
  <c r="P3181" i="4"/>
  <c r="Q3181" i="4" s="1"/>
  <c r="R3181" i="4" s="1"/>
  <c r="S3181" i="4" s="1"/>
  <c r="T3181" i="4" s="1"/>
  <c r="P3182" i="4"/>
  <c r="Q3182" i="4" s="1"/>
  <c r="R3182" i="4" s="1"/>
  <c r="S3182" i="4" s="1"/>
  <c r="T3182" i="4" s="1"/>
  <c r="P3183" i="4"/>
  <c r="Q3183" i="4" s="1"/>
  <c r="R3183" i="4" s="1"/>
  <c r="S3183" i="4" s="1"/>
  <c r="T3183" i="4" s="1"/>
  <c r="P3184" i="4"/>
  <c r="Q3184" i="4" s="1"/>
  <c r="R3184" i="4" s="1"/>
  <c r="S3184" i="4" s="1"/>
  <c r="T3184" i="4" s="1"/>
  <c r="P3185" i="4"/>
  <c r="Q3185" i="4" s="1"/>
  <c r="R3185" i="4" s="1"/>
  <c r="S3185" i="4" s="1"/>
  <c r="T3185" i="4" s="1"/>
  <c r="P3186" i="4"/>
  <c r="Q3186" i="4" s="1"/>
  <c r="R3186" i="4" s="1"/>
  <c r="S3186" i="4" s="1"/>
  <c r="T3186" i="4" s="1"/>
  <c r="P3187" i="4"/>
  <c r="Q3187" i="4" s="1"/>
  <c r="R3187" i="4" s="1"/>
  <c r="S3187" i="4" s="1"/>
  <c r="T3187" i="4" s="1"/>
  <c r="P3188" i="4"/>
  <c r="Q3188" i="4" s="1"/>
  <c r="R3188" i="4" s="1"/>
  <c r="S3188" i="4" s="1"/>
  <c r="T3188" i="4" s="1"/>
  <c r="P3189" i="4"/>
  <c r="Q3189" i="4" s="1"/>
  <c r="R3189" i="4" s="1"/>
  <c r="S3189" i="4" s="1"/>
  <c r="T3189" i="4" s="1"/>
  <c r="P3190" i="4"/>
  <c r="Q3190" i="4" s="1"/>
  <c r="R3190" i="4" s="1"/>
  <c r="S3190" i="4" s="1"/>
  <c r="T3190" i="4" s="1"/>
  <c r="P3191" i="4"/>
  <c r="Q3191" i="4" s="1"/>
  <c r="R3191" i="4" s="1"/>
  <c r="S3191" i="4" s="1"/>
  <c r="T3191" i="4" s="1"/>
  <c r="P3192" i="4"/>
  <c r="Q3192" i="4" s="1"/>
  <c r="R3192" i="4" s="1"/>
  <c r="S3192" i="4" s="1"/>
  <c r="T3192" i="4" s="1"/>
  <c r="P3193" i="4"/>
  <c r="Q3193" i="4" s="1"/>
  <c r="R3193" i="4" s="1"/>
  <c r="S3193" i="4" s="1"/>
  <c r="T3193" i="4" s="1"/>
  <c r="P3194" i="4"/>
  <c r="Q3194" i="4" s="1"/>
  <c r="R3194" i="4" s="1"/>
  <c r="S3194" i="4" s="1"/>
  <c r="T3194" i="4" s="1"/>
  <c r="P3195" i="4"/>
  <c r="Q3195" i="4" s="1"/>
  <c r="R3195" i="4" s="1"/>
  <c r="S3195" i="4" s="1"/>
  <c r="T3195" i="4" s="1"/>
  <c r="P3196" i="4"/>
  <c r="Q3196" i="4" s="1"/>
  <c r="R3196" i="4" s="1"/>
  <c r="S3196" i="4" s="1"/>
  <c r="T3196" i="4" s="1"/>
  <c r="P3197" i="4"/>
  <c r="Q3197" i="4" s="1"/>
  <c r="R3197" i="4" s="1"/>
  <c r="S3197" i="4" s="1"/>
  <c r="T3197" i="4" s="1"/>
  <c r="P3198" i="4"/>
  <c r="Q3198" i="4" s="1"/>
  <c r="R3198" i="4" s="1"/>
  <c r="S3198" i="4" s="1"/>
  <c r="T3198" i="4" s="1"/>
  <c r="P3199" i="4"/>
  <c r="Q3199" i="4" s="1"/>
  <c r="R3199" i="4" s="1"/>
  <c r="S3199" i="4" s="1"/>
  <c r="T3199" i="4" s="1"/>
  <c r="P3200" i="4"/>
  <c r="Q3200" i="4" s="1"/>
  <c r="R3200" i="4" s="1"/>
  <c r="S3200" i="4" s="1"/>
  <c r="T3200" i="4" s="1"/>
  <c r="P3201" i="4"/>
  <c r="Q3201" i="4" s="1"/>
  <c r="R3201" i="4" s="1"/>
  <c r="S3201" i="4" s="1"/>
  <c r="T3201" i="4" s="1"/>
  <c r="P3202" i="4"/>
  <c r="Q3202" i="4" s="1"/>
  <c r="R3202" i="4" s="1"/>
  <c r="S3202" i="4" s="1"/>
  <c r="T3202" i="4" s="1"/>
  <c r="P3203" i="4"/>
  <c r="Q3203" i="4" s="1"/>
  <c r="R3203" i="4" s="1"/>
  <c r="S3203" i="4" s="1"/>
  <c r="T3203" i="4" s="1"/>
  <c r="P3204" i="4"/>
  <c r="Q3204" i="4" s="1"/>
  <c r="R3204" i="4" s="1"/>
  <c r="S3204" i="4" s="1"/>
  <c r="T3204" i="4" s="1"/>
  <c r="P3205" i="4"/>
  <c r="Q3205" i="4" s="1"/>
  <c r="R3205" i="4" s="1"/>
  <c r="S3205" i="4" s="1"/>
  <c r="T3205" i="4" s="1"/>
  <c r="P3206" i="4"/>
  <c r="Q3206" i="4" s="1"/>
  <c r="R3206" i="4" s="1"/>
  <c r="S3206" i="4" s="1"/>
  <c r="T3206" i="4" s="1"/>
  <c r="P3207" i="4"/>
  <c r="Q3207" i="4" s="1"/>
  <c r="R3207" i="4" s="1"/>
  <c r="S3207" i="4" s="1"/>
  <c r="T3207" i="4" s="1"/>
  <c r="P3208" i="4"/>
  <c r="Q3208" i="4" s="1"/>
  <c r="R3208" i="4" s="1"/>
  <c r="S3208" i="4" s="1"/>
  <c r="T3208" i="4" s="1"/>
  <c r="P3209" i="4"/>
  <c r="Q3209" i="4" s="1"/>
  <c r="R3209" i="4" s="1"/>
  <c r="S3209" i="4" s="1"/>
  <c r="T3209" i="4" s="1"/>
  <c r="P3210" i="4"/>
  <c r="Q3210" i="4" s="1"/>
  <c r="R3210" i="4" s="1"/>
  <c r="S3210" i="4" s="1"/>
  <c r="T3210" i="4" s="1"/>
  <c r="P3211" i="4"/>
  <c r="Q3211" i="4" s="1"/>
  <c r="R3211" i="4" s="1"/>
  <c r="S3211" i="4" s="1"/>
  <c r="T3211" i="4" s="1"/>
  <c r="P3212" i="4"/>
  <c r="Q3212" i="4" s="1"/>
  <c r="R3212" i="4" s="1"/>
  <c r="S3212" i="4" s="1"/>
  <c r="T3212" i="4" s="1"/>
  <c r="P3213" i="4"/>
  <c r="Q3213" i="4" s="1"/>
  <c r="R3213" i="4" s="1"/>
  <c r="S3213" i="4" s="1"/>
  <c r="T3213" i="4" s="1"/>
  <c r="P3214" i="4"/>
  <c r="Q3214" i="4" s="1"/>
  <c r="R3214" i="4" s="1"/>
  <c r="S3214" i="4" s="1"/>
  <c r="T3214" i="4" s="1"/>
  <c r="P3215" i="4"/>
  <c r="Q3215" i="4" s="1"/>
  <c r="R3215" i="4" s="1"/>
  <c r="S3215" i="4" s="1"/>
  <c r="T3215" i="4" s="1"/>
  <c r="P3216" i="4"/>
  <c r="Q3216" i="4" s="1"/>
  <c r="R3216" i="4" s="1"/>
  <c r="S3216" i="4" s="1"/>
  <c r="T3216" i="4" s="1"/>
  <c r="P3217" i="4"/>
  <c r="Q3217" i="4" s="1"/>
  <c r="R3217" i="4" s="1"/>
  <c r="S3217" i="4" s="1"/>
  <c r="T3217" i="4" s="1"/>
  <c r="P3218" i="4"/>
  <c r="Q3218" i="4" s="1"/>
  <c r="R3218" i="4" s="1"/>
  <c r="S3218" i="4" s="1"/>
  <c r="T3218" i="4" s="1"/>
  <c r="P3219" i="4"/>
  <c r="Q3219" i="4" s="1"/>
  <c r="R3219" i="4" s="1"/>
  <c r="S3219" i="4" s="1"/>
  <c r="T3219" i="4" s="1"/>
  <c r="P3220" i="4"/>
  <c r="Q3220" i="4" s="1"/>
  <c r="R3220" i="4" s="1"/>
  <c r="S3220" i="4" s="1"/>
  <c r="T3220" i="4" s="1"/>
  <c r="P3221" i="4"/>
  <c r="Q3221" i="4" s="1"/>
  <c r="R3221" i="4" s="1"/>
  <c r="S3221" i="4" s="1"/>
  <c r="T3221" i="4" s="1"/>
  <c r="P3222" i="4"/>
  <c r="Q3222" i="4" s="1"/>
  <c r="R3222" i="4" s="1"/>
  <c r="S3222" i="4" s="1"/>
  <c r="T3222" i="4" s="1"/>
  <c r="P3223" i="4"/>
  <c r="Q3223" i="4" s="1"/>
  <c r="R3223" i="4" s="1"/>
  <c r="S3223" i="4" s="1"/>
  <c r="T3223" i="4" s="1"/>
  <c r="P3224" i="4"/>
  <c r="Q3224" i="4" s="1"/>
  <c r="R3224" i="4" s="1"/>
  <c r="S3224" i="4" s="1"/>
  <c r="T3224" i="4" s="1"/>
  <c r="P3225" i="4"/>
  <c r="Q3225" i="4" s="1"/>
  <c r="R3225" i="4" s="1"/>
  <c r="S3225" i="4" s="1"/>
  <c r="T3225" i="4" s="1"/>
  <c r="P3226" i="4"/>
  <c r="Q3226" i="4" s="1"/>
  <c r="R3226" i="4" s="1"/>
  <c r="S3226" i="4" s="1"/>
  <c r="T3226" i="4" s="1"/>
  <c r="P3227" i="4"/>
  <c r="Q3227" i="4" s="1"/>
  <c r="R3227" i="4" s="1"/>
  <c r="S3227" i="4" s="1"/>
  <c r="T3227" i="4" s="1"/>
  <c r="P3228" i="4"/>
  <c r="Q3228" i="4" s="1"/>
  <c r="R3228" i="4" s="1"/>
  <c r="S3228" i="4" s="1"/>
  <c r="T3228" i="4" s="1"/>
  <c r="P3229" i="4"/>
  <c r="Q3229" i="4" s="1"/>
  <c r="R3229" i="4" s="1"/>
  <c r="S3229" i="4" s="1"/>
  <c r="T3229" i="4" s="1"/>
  <c r="P3230" i="4"/>
  <c r="Q3230" i="4" s="1"/>
  <c r="R3230" i="4" s="1"/>
  <c r="S3230" i="4" s="1"/>
  <c r="T3230" i="4" s="1"/>
  <c r="P3231" i="4"/>
  <c r="Q3231" i="4" s="1"/>
  <c r="R3231" i="4" s="1"/>
  <c r="S3231" i="4" s="1"/>
  <c r="T3231" i="4" s="1"/>
  <c r="P3232" i="4"/>
  <c r="Q3232" i="4" s="1"/>
  <c r="R3232" i="4" s="1"/>
  <c r="S3232" i="4" s="1"/>
  <c r="T3232" i="4" s="1"/>
  <c r="P3233" i="4"/>
  <c r="Q3233" i="4" s="1"/>
  <c r="R3233" i="4" s="1"/>
  <c r="S3233" i="4" s="1"/>
  <c r="T3233" i="4" s="1"/>
  <c r="P3234" i="4"/>
  <c r="Q3234" i="4" s="1"/>
  <c r="R3234" i="4" s="1"/>
  <c r="S3234" i="4" s="1"/>
  <c r="T3234" i="4" s="1"/>
  <c r="P3235" i="4"/>
  <c r="Q3235" i="4" s="1"/>
  <c r="R3235" i="4" s="1"/>
  <c r="S3235" i="4" s="1"/>
  <c r="T3235" i="4" s="1"/>
  <c r="P3236" i="4"/>
  <c r="Q3236" i="4" s="1"/>
  <c r="R3236" i="4" s="1"/>
  <c r="S3236" i="4" s="1"/>
  <c r="T3236" i="4" s="1"/>
  <c r="P3237" i="4"/>
  <c r="Q3237" i="4" s="1"/>
  <c r="R3237" i="4" s="1"/>
  <c r="S3237" i="4" s="1"/>
  <c r="T3237" i="4" s="1"/>
  <c r="P3238" i="4"/>
  <c r="Q3238" i="4" s="1"/>
  <c r="R3238" i="4" s="1"/>
  <c r="S3238" i="4" s="1"/>
  <c r="T3238" i="4" s="1"/>
  <c r="P3239" i="4"/>
  <c r="Q3239" i="4" s="1"/>
  <c r="R3239" i="4" s="1"/>
  <c r="S3239" i="4" s="1"/>
  <c r="T3239" i="4" s="1"/>
  <c r="P3240" i="4"/>
  <c r="Q3240" i="4" s="1"/>
  <c r="R3240" i="4" s="1"/>
  <c r="S3240" i="4" s="1"/>
  <c r="T3240" i="4" s="1"/>
  <c r="P3241" i="4"/>
  <c r="Q3241" i="4" s="1"/>
  <c r="R3241" i="4" s="1"/>
  <c r="S3241" i="4" s="1"/>
  <c r="T3241" i="4" s="1"/>
  <c r="P3242" i="4"/>
  <c r="Q3242" i="4" s="1"/>
  <c r="R3242" i="4" s="1"/>
  <c r="S3242" i="4" s="1"/>
  <c r="T3242" i="4" s="1"/>
  <c r="P3243" i="4"/>
  <c r="Q3243" i="4" s="1"/>
  <c r="R3243" i="4" s="1"/>
  <c r="S3243" i="4" s="1"/>
  <c r="T3243" i="4" s="1"/>
  <c r="P3244" i="4"/>
  <c r="Q3244" i="4" s="1"/>
  <c r="R3244" i="4" s="1"/>
  <c r="S3244" i="4" s="1"/>
  <c r="T3244" i="4" s="1"/>
  <c r="P3245" i="4"/>
  <c r="Q3245" i="4" s="1"/>
  <c r="R3245" i="4" s="1"/>
  <c r="S3245" i="4" s="1"/>
  <c r="T3245" i="4" s="1"/>
  <c r="P1836" i="4"/>
  <c r="Q1836" i="4" s="1"/>
  <c r="R1836" i="4" s="1"/>
  <c r="S1836" i="4" s="1"/>
  <c r="T1836" i="4" s="1"/>
  <c r="P1849" i="4"/>
  <c r="Q1849" i="4" s="1"/>
  <c r="R1849" i="4" s="1"/>
  <c r="S1849" i="4" s="1"/>
  <c r="T1849" i="4" s="1"/>
  <c r="P2305" i="4"/>
  <c r="Q2305" i="4" s="1"/>
  <c r="R2305" i="4" s="1"/>
  <c r="S2305" i="4" s="1"/>
  <c r="T2305" i="4" s="1"/>
  <c r="P2312" i="4"/>
  <c r="Q2312" i="4" s="1"/>
  <c r="R2312" i="4" s="1"/>
  <c r="S2312" i="4" s="1"/>
  <c r="T2312" i="4" s="1"/>
  <c r="P2328" i="4"/>
  <c r="Q2328" i="4" s="1"/>
  <c r="R2328" i="4" s="1"/>
  <c r="S2328" i="4" s="1"/>
  <c r="T2328" i="4" s="1"/>
  <c r="P2335" i="4"/>
  <c r="Q2335" i="4" s="1"/>
  <c r="R2335" i="4" s="1"/>
  <c r="S2335" i="4" s="1"/>
  <c r="T2335" i="4" s="1"/>
  <c r="P2348" i="4"/>
  <c r="Q2348" i="4" s="1"/>
  <c r="R2348" i="4" s="1"/>
  <c r="S2348" i="4" s="1"/>
  <c r="T2348" i="4" s="1"/>
  <c r="P2809" i="4"/>
  <c r="Q2809" i="4" s="1"/>
  <c r="R2809" i="4" s="1"/>
  <c r="S2809" i="4" s="1"/>
  <c r="T2809" i="4" s="1"/>
  <c r="P2815" i="4"/>
  <c r="Q2815" i="4" s="1"/>
  <c r="R2815" i="4" s="1"/>
  <c r="S2815" i="4" s="1"/>
  <c r="T2815" i="4" s="1"/>
  <c r="P2819" i="4"/>
  <c r="Q2819" i="4" s="1"/>
  <c r="R2819" i="4" s="1"/>
  <c r="S2819" i="4" s="1"/>
  <c r="T2819" i="4" s="1"/>
  <c r="P2835" i="4"/>
  <c r="Q2835" i="4" s="1"/>
  <c r="R2835" i="4" s="1"/>
  <c r="S2835" i="4" s="1"/>
  <c r="T2835" i="4" s="1"/>
  <c r="P3254" i="4"/>
  <c r="Q3254" i="4" s="1"/>
  <c r="R3254" i="4" s="1"/>
  <c r="S3254" i="4" s="1"/>
  <c r="T3254" i="4" s="1"/>
  <c r="P3264" i="4"/>
  <c r="Q3264" i="4" s="1"/>
  <c r="R3264" i="4" s="1"/>
  <c r="S3264" i="4" s="1"/>
  <c r="T3264" i="4" s="1"/>
  <c r="P3270" i="4"/>
  <c r="Q3270" i="4" s="1"/>
  <c r="R3270" i="4" s="1"/>
  <c r="S3270" i="4" s="1"/>
  <c r="T3270" i="4" s="1"/>
  <c r="P3286" i="4"/>
  <c r="Q3286" i="4" s="1"/>
  <c r="R3286" i="4" s="1"/>
  <c r="S3286" i="4" s="1"/>
  <c r="T3286" i="4" s="1"/>
  <c r="P3297" i="4"/>
  <c r="Q3297" i="4" s="1"/>
  <c r="R3297" i="4" s="1"/>
  <c r="S3297" i="4" s="1"/>
  <c r="T3297" i="4" s="1"/>
  <c r="P3312" i="4"/>
  <c r="Q3312" i="4" s="1"/>
  <c r="R3312" i="4" s="1"/>
  <c r="S3312" i="4" s="1"/>
  <c r="T3312" i="4" s="1"/>
  <c r="P3325" i="4"/>
  <c r="Q3325" i="4" s="1"/>
  <c r="R3325" i="4" s="1"/>
  <c r="S3325" i="4" s="1"/>
  <c r="T3325" i="4" s="1"/>
  <c r="P3326" i="4"/>
  <c r="Q3326" i="4" s="1"/>
  <c r="R3326" i="4" s="1"/>
  <c r="S3326" i="4" s="1"/>
  <c r="T3326" i="4" s="1"/>
  <c r="P3327" i="4"/>
  <c r="Q3327" i="4" s="1"/>
  <c r="R3327" i="4" s="1"/>
  <c r="S3327" i="4" s="1"/>
  <c r="T3327" i="4" s="1"/>
  <c r="P3328" i="4"/>
  <c r="Q3328" i="4" s="1"/>
  <c r="R3328" i="4" s="1"/>
  <c r="S3328" i="4" s="1"/>
  <c r="T3328" i="4" s="1"/>
  <c r="P3329" i="4"/>
  <c r="Q3329" i="4" s="1"/>
  <c r="R3329" i="4" s="1"/>
  <c r="S3329" i="4" s="1"/>
  <c r="T3329" i="4" s="1"/>
  <c r="P3330" i="4"/>
  <c r="Q3330" i="4" s="1"/>
  <c r="R3330" i="4" s="1"/>
  <c r="S3330" i="4" s="1"/>
  <c r="T3330" i="4" s="1"/>
  <c r="P3331" i="4"/>
  <c r="Q3331" i="4" s="1"/>
  <c r="R3331" i="4" s="1"/>
  <c r="S3331" i="4" s="1"/>
  <c r="T3331" i="4" s="1"/>
  <c r="P3332" i="4"/>
  <c r="Q3332" i="4" s="1"/>
  <c r="R3332" i="4" s="1"/>
  <c r="S3332" i="4" s="1"/>
  <c r="T3332" i="4" s="1"/>
  <c r="P3333" i="4"/>
  <c r="Q3333" i="4" s="1"/>
  <c r="R3333" i="4" s="1"/>
  <c r="S3333" i="4" s="1"/>
  <c r="T3333" i="4" s="1"/>
  <c r="P3334" i="4"/>
  <c r="Q3334" i="4" s="1"/>
  <c r="R3334" i="4" s="1"/>
  <c r="S3334" i="4" s="1"/>
  <c r="T3334" i="4" s="1"/>
  <c r="P3335" i="4"/>
  <c r="Q3335" i="4" s="1"/>
  <c r="R3335" i="4" s="1"/>
  <c r="S3335" i="4" s="1"/>
  <c r="T3335" i="4" s="1"/>
  <c r="P3336" i="4"/>
  <c r="Q3336" i="4" s="1"/>
  <c r="R3336" i="4" s="1"/>
  <c r="S3336" i="4" s="1"/>
  <c r="T3336" i="4" s="1"/>
  <c r="P3337" i="4"/>
  <c r="Q3337" i="4" s="1"/>
  <c r="R3337" i="4" s="1"/>
  <c r="S3337" i="4" s="1"/>
  <c r="T3337" i="4" s="1"/>
  <c r="P3338" i="4"/>
  <c r="Q3338" i="4" s="1"/>
  <c r="R3338" i="4" s="1"/>
  <c r="S3338" i="4" s="1"/>
  <c r="T3338" i="4" s="1"/>
  <c r="P3339" i="4"/>
  <c r="Q3339" i="4" s="1"/>
  <c r="R3339" i="4" s="1"/>
  <c r="S3339" i="4" s="1"/>
  <c r="T3339" i="4" s="1"/>
  <c r="P3340" i="4"/>
  <c r="Q3340" i="4" s="1"/>
  <c r="R3340" i="4" s="1"/>
  <c r="S3340" i="4" s="1"/>
  <c r="T3340" i="4" s="1"/>
  <c r="P3341" i="4"/>
  <c r="Q3341" i="4" s="1"/>
  <c r="R3341" i="4" s="1"/>
  <c r="S3341" i="4" s="1"/>
  <c r="T3341" i="4" s="1"/>
  <c r="P3342" i="4"/>
  <c r="Q3342" i="4" s="1"/>
  <c r="R3342" i="4" s="1"/>
  <c r="S3342" i="4" s="1"/>
  <c r="T3342" i="4" s="1"/>
  <c r="P3343" i="4"/>
  <c r="Q3343" i="4" s="1"/>
  <c r="R3343" i="4" s="1"/>
  <c r="S3343" i="4" s="1"/>
  <c r="T3343" i="4" s="1"/>
  <c r="P3344" i="4"/>
  <c r="Q3344" i="4" s="1"/>
  <c r="R3344" i="4" s="1"/>
  <c r="S3344" i="4" s="1"/>
  <c r="T3344" i="4" s="1"/>
  <c r="P3345" i="4"/>
  <c r="Q3345" i="4" s="1"/>
  <c r="R3345" i="4" s="1"/>
  <c r="S3345" i="4" s="1"/>
  <c r="T3345" i="4" s="1"/>
  <c r="P3346" i="4"/>
  <c r="Q3346" i="4" s="1"/>
  <c r="R3346" i="4" s="1"/>
  <c r="S3346" i="4" s="1"/>
  <c r="T3346" i="4" s="1"/>
  <c r="P3347" i="4"/>
  <c r="Q3347" i="4" s="1"/>
  <c r="R3347" i="4" s="1"/>
  <c r="S3347" i="4" s="1"/>
  <c r="T3347" i="4" s="1"/>
  <c r="P3348" i="4"/>
  <c r="Q3348" i="4" s="1"/>
  <c r="R3348" i="4" s="1"/>
  <c r="S3348" i="4" s="1"/>
  <c r="T3348" i="4" s="1"/>
  <c r="P3349" i="4"/>
  <c r="Q3349" i="4" s="1"/>
  <c r="R3349" i="4" s="1"/>
  <c r="S3349" i="4" s="1"/>
  <c r="T3349" i="4" s="1"/>
  <c r="P3350" i="4"/>
  <c r="Q3350" i="4" s="1"/>
  <c r="R3350" i="4" s="1"/>
  <c r="S3350" i="4" s="1"/>
  <c r="T3350" i="4" s="1"/>
  <c r="P3351" i="4"/>
  <c r="Q3351" i="4" s="1"/>
  <c r="R3351" i="4" s="1"/>
  <c r="S3351" i="4" s="1"/>
  <c r="T3351" i="4" s="1"/>
  <c r="P3352" i="4"/>
  <c r="Q3352" i="4" s="1"/>
  <c r="R3352" i="4" s="1"/>
  <c r="S3352" i="4" s="1"/>
  <c r="T3352" i="4" s="1"/>
  <c r="P3353" i="4"/>
  <c r="Q3353" i="4" s="1"/>
  <c r="R3353" i="4" s="1"/>
  <c r="S3353" i="4" s="1"/>
  <c r="T3353" i="4" s="1"/>
  <c r="P3354" i="4"/>
  <c r="Q3354" i="4" s="1"/>
  <c r="R3354" i="4" s="1"/>
  <c r="S3354" i="4" s="1"/>
  <c r="T3354" i="4" s="1"/>
  <c r="P3355" i="4"/>
  <c r="Q3355" i="4" s="1"/>
  <c r="R3355" i="4" s="1"/>
  <c r="S3355" i="4" s="1"/>
  <c r="T3355" i="4" s="1"/>
  <c r="P3356" i="4"/>
  <c r="Q3356" i="4" s="1"/>
  <c r="R3356" i="4" s="1"/>
  <c r="S3356" i="4" s="1"/>
  <c r="T3356" i="4" s="1"/>
  <c r="P3357" i="4"/>
  <c r="Q3357" i="4" s="1"/>
  <c r="R3357" i="4" s="1"/>
  <c r="S3357" i="4" s="1"/>
  <c r="T3357" i="4" s="1"/>
  <c r="P3358" i="4"/>
  <c r="Q3358" i="4" s="1"/>
  <c r="R3358" i="4" s="1"/>
  <c r="S3358" i="4" s="1"/>
  <c r="T3358" i="4" s="1"/>
  <c r="P3359" i="4"/>
  <c r="Q3359" i="4" s="1"/>
  <c r="R3359" i="4" s="1"/>
  <c r="S3359" i="4" s="1"/>
  <c r="T3359" i="4" s="1"/>
  <c r="P3360" i="4"/>
  <c r="Q3360" i="4" s="1"/>
  <c r="R3360" i="4" s="1"/>
  <c r="S3360" i="4" s="1"/>
  <c r="T3360" i="4" s="1"/>
  <c r="P3361" i="4"/>
  <c r="Q3361" i="4" s="1"/>
  <c r="R3361" i="4" s="1"/>
  <c r="S3361" i="4" s="1"/>
  <c r="T3361" i="4" s="1"/>
  <c r="P3362" i="4"/>
  <c r="Q3362" i="4" s="1"/>
  <c r="R3362" i="4" s="1"/>
  <c r="S3362" i="4" s="1"/>
  <c r="T3362" i="4" s="1"/>
  <c r="P3363" i="4"/>
  <c r="Q3363" i="4" s="1"/>
  <c r="R3363" i="4" s="1"/>
  <c r="S3363" i="4" s="1"/>
  <c r="T3363" i="4" s="1"/>
  <c r="P3364" i="4"/>
  <c r="Q3364" i="4" s="1"/>
  <c r="R3364" i="4" s="1"/>
  <c r="S3364" i="4" s="1"/>
  <c r="T3364" i="4" s="1"/>
  <c r="P3365" i="4"/>
  <c r="Q3365" i="4" s="1"/>
  <c r="R3365" i="4" s="1"/>
  <c r="S3365" i="4" s="1"/>
  <c r="T3365" i="4" s="1"/>
  <c r="P3366" i="4"/>
  <c r="Q3366" i="4" s="1"/>
  <c r="R3366" i="4" s="1"/>
  <c r="S3366" i="4" s="1"/>
  <c r="T3366" i="4" s="1"/>
  <c r="P3367" i="4"/>
  <c r="Q3367" i="4" s="1"/>
  <c r="R3367" i="4" s="1"/>
  <c r="S3367" i="4" s="1"/>
  <c r="T3367" i="4" s="1"/>
  <c r="P3368" i="4"/>
  <c r="Q3368" i="4" s="1"/>
  <c r="R3368" i="4" s="1"/>
  <c r="S3368" i="4" s="1"/>
  <c r="T3368" i="4" s="1"/>
  <c r="P3369" i="4"/>
  <c r="Q3369" i="4" s="1"/>
  <c r="R3369" i="4" s="1"/>
  <c r="S3369" i="4" s="1"/>
  <c r="T3369" i="4" s="1"/>
  <c r="P3370" i="4"/>
  <c r="Q3370" i="4" s="1"/>
  <c r="R3370" i="4" s="1"/>
  <c r="S3370" i="4" s="1"/>
  <c r="T3370" i="4" s="1"/>
  <c r="P3371" i="4"/>
  <c r="Q3371" i="4" s="1"/>
  <c r="R3371" i="4" s="1"/>
  <c r="S3371" i="4" s="1"/>
  <c r="T3371" i="4" s="1"/>
  <c r="P3372" i="4"/>
  <c r="Q3372" i="4" s="1"/>
  <c r="R3372" i="4" s="1"/>
  <c r="S3372" i="4" s="1"/>
  <c r="T3372" i="4" s="1"/>
  <c r="P3373" i="4"/>
  <c r="Q3373" i="4" s="1"/>
  <c r="R3373" i="4" s="1"/>
  <c r="S3373" i="4" s="1"/>
  <c r="T3373" i="4" s="1"/>
  <c r="P3374" i="4"/>
  <c r="Q3374" i="4" s="1"/>
  <c r="R3374" i="4" s="1"/>
  <c r="S3374" i="4" s="1"/>
  <c r="T3374" i="4" s="1"/>
  <c r="P3375" i="4"/>
  <c r="Q3375" i="4" s="1"/>
  <c r="R3375" i="4" s="1"/>
  <c r="S3375" i="4" s="1"/>
  <c r="T3375" i="4" s="1"/>
  <c r="P3376" i="4"/>
  <c r="Q3376" i="4" s="1"/>
  <c r="R3376" i="4" s="1"/>
  <c r="S3376" i="4" s="1"/>
  <c r="T3376" i="4" s="1"/>
  <c r="P3377" i="4"/>
  <c r="Q3377" i="4" s="1"/>
  <c r="R3377" i="4" s="1"/>
  <c r="S3377" i="4" s="1"/>
  <c r="T3377" i="4" s="1"/>
  <c r="P3378" i="4"/>
  <c r="Q3378" i="4" s="1"/>
  <c r="R3378" i="4" s="1"/>
  <c r="S3378" i="4" s="1"/>
  <c r="T3378" i="4" s="1"/>
  <c r="P3379" i="4"/>
  <c r="Q3379" i="4" s="1"/>
  <c r="R3379" i="4" s="1"/>
  <c r="S3379" i="4" s="1"/>
  <c r="T3379" i="4" s="1"/>
  <c r="P3380" i="4"/>
  <c r="Q3380" i="4" s="1"/>
  <c r="R3380" i="4" s="1"/>
  <c r="S3380" i="4" s="1"/>
  <c r="T3380" i="4" s="1"/>
  <c r="P3381" i="4"/>
  <c r="Q3381" i="4" s="1"/>
  <c r="R3381" i="4" s="1"/>
  <c r="S3381" i="4" s="1"/>
  <c r="T3381" i="4" s="1"/>
  <c r="P3382" i="4"/>
  <c r="Q3382" i="4" s="1"/>
  <c r="R3382" i="4" s="1"/>
  <c r="S3382" i="4" s="1"/>
  <c r="T3382" i="4" s="1"/>
  <c r="P3383" i="4"/>
  <c r="Q3383" i="4" s="1"/>
  <c r="R3383" i="4" s="1"/>
  <c r="S3383" i="4" s="1"/>
  <c r="T3383" i="4" s="1"/>
  <c r="P3384" i="4"/>
  <c r="Q3384" i="4" s="1"/>
  <c r="R3384" i="4" s="1"/>
  <c r="S3384" i="4" s="1"/>
  <c r="T3384" i="4" s="1"/>
  <c r="P3385" i="4"/>
  <c r="Q3385" i="4" s="1"/>
  <c r="R3385" i="4" s="1"/>
  <c r="S3385" i="4" s="1"/>
  <c r="T3385" i="4" s="1"/>
  <c r="P3386" i="4"/>
  <c r="Q3386" i="4" s="1"/>
  <c r="R3386" i="4" s="1"/>
  <c r="S3386" i="4" s="1"/>
  <c r="T3386" i="4" s="1"/>
  <c r="P3387" i="4"/>
  <c r="Q3387" i="4" s="1"/>
  <c r="R3387" i="4" s="1"/>
  <c r="S3387" i="4" s="1"/>
  <c r="T3387" i="4" s="1"/>
  <c r="P3388" i="4"/>
  <c r="Q3388" i="4" s="1"/>
  <c r="R3388" i="4" s="1"/>
  <c r="S3388" i="4" s="1"/>
  <c r="T3388" i="4" s="1"/>
  <c r="P3389" i="4"/>
  <c r="Q3389" i="4" s="1"/>
  <c r="R3389" i="4" s="1"/>
  <c r="S3389" i="4" s="1"/>
  <c r="T3389" i="4" s="1"/>
  <c r="P3390" i="4"/>
  <c r="Q3390" i="4" s="1"/>
  <c r="R3390" i="4" s="1"/>
  <c r="S3390" i="4" s="1"/>
  <c r="T3390" i="4" s="1"/>
  <c r="P3391" i="4"/>
  <c r="Q3391" i="4" s="1"/>
  <c r="R3391" i="4" s="1"/>
  <c r="S3391" i="4" s="1"/>
  <c r="T3391" i="4" s="1"/>
  <c r="P3392" i="4"/>
  <c r="Q3392" i="4" s="1"/>
  <c r="R3392" i="4" s="1"/>
  <c r="S3392" i="4" s="1"/>
  <c r="T3392" i="4" s="1"/>
  <c r="P3393" i="4"/>
  <c r="Q3393" i="4" s="1"/>
  <c r="R3393" i="4" s="1"/>
  <c r="S3393" i="4" s="1"/>
  <c r="T3393" i="4" s="1"/>
  <c r="P3394" i="4"/>
  <c r="Q3394" i="4" s="1"/>
  <c r="R3394" i="4" s="1"/>
  <c r="S3394" i="4" s="1"/>
  <c r="T3394" i="4" s="1"/>
  <c r="P3395" i="4"/>
  <c r="Q3395" i="4" s="1"/>
  <c r="R3395" i="4" s="1"/>
  <c r="S3395" i="4" s="1"/>
  <c r="T3395" i="4" s="1"/>
  <c r="P3396" i="4"/>
  <c r="Q3396" i="4" s="1"/>
  <c r="R3396" i="4" s="1"/>
  <c r="S3396" i="4" s="1"/>
  <c r="T3396" i="4" s="1"/>
  <c r="P3397" i="4"/>
  <c r="Q3397" i="4" s="1"/>
  <c r="R3397" i="4" s="1"/>
  <c r="S3397" i="4" s="1"/>
  <c r="T3397" i="4" s="1"/>
  <c r="P3398" i="4"/>
  <c r="Q3398" i="4" s="1"/>
  <c r="R3398" i="4" s="1"/>
  <c r="S3398" i="4" s="1"/>
  <c r="T3398" i="4" s="1"/>
  <c r="P3399" i="4"/>
  <c r="Q3399" i="4" s="1"/>
  <c r="R3399" i="4" s="1"/>
  <c r="S3399" i="4" s="1"/>
  <c r="T3399" i="4" s="1"/>
  <c r="P3400" i="4"/>
  <c r="Q3400" i="4" s="1"/>
  <c r="R3400" i="4" s="1"/>
  <c r="S3400" i="4" s="1"/>
  <c r="T3400" i="4" s="1"/>
  <c r="P3401" i="4"/>
  <c r="Q3401" i="4" s="1"/>
  <c r="R3401" i="4" s="1"/>
  <c r="S3401" i="4" s="1"/>
  <c r="T3401" i="4" s="1"/>
  <c r="P3402" i="4"/>
  <c r="Q3402" i="4" s="1"/>
  <c r="R3402" i="4" s="1"/>
  <c r="S3402" i="4" s="1"/>
  <c r="T3402" i="4" s="1"/>
  <c r="P3403" i="4"/>
  <c r="Q3403" i="4" s="1"/>
  <c r="R3403" i="4" s="1"/>
  <c r="S3403" i="4" s="1"/>
  <c r="T3403" i="4" s="1"/>
  <c r="P3404" i="4"/>
  <c r="Q3404" i="4" s="1"/>
  <c r="R3404" i="4" s="1"/>
  <c r="S3404" i="4" s="1"/>
  <c r="T3404" i="4" s="1"/>
  <c r="P3405" i="4"/>
  <c r="Q3405" i="4" s="1"/>
  <c r="R3405" i="4" s="1"/>
  <c r="S3405" i="4" s="1"/>
  <c r="T3405" i="4" s="1"/>
  <c r="P3406" i="4"/>
  <c r="Q3406" i="4" s="1"/>
  <c r="R3406" i="4" s="1"/>
  <c r="S3406" i="4" s="1"/>
  <c r="T3406" i="4" s="1"/>
  <c r="P3407" i="4"/>
  <c r="Q3407" i="4" s="1"/>
  <c r="R3407" i="4" s="1"/>
  <c r="S3407" i="4" s="1"/>
  <c r="T3407" i="4" s="1"/>
  <c r="P3408" i="4"/>
  <c r="Q3408" i="4" s="1"/>
  <c r="R3408" i="4" s="1"/>
  <c r="S3408" i="4" s="1"/>
  <c r="T3408" i="4" s="1"/>
  <c r="P3409" i="4"/>
  <c r="Q3409" i="4" s="1"/>
  <c r="R3409" i="4" s="1"/>
  <c r="S3409" i="4" s="1"/>
  <c r="T3409" i="4" s="1"/>
  <c r="P3410" i="4"/>
  <c r="Q3410" i="4" s="1"/>
  <c r="R3410" i="4" s="1"/>
  <c r="S3410" i="4" s="1"/>
  <c r="T3410" i="4" s="1"/>
  <c r="P3411" i="4"/>
  <c r="Q3411" i="4" s="1"/>
  <c r="R3411" i="4" s="1"/>
  <c r="S3411" i="4" s="1"/>
  <c r="T3411" i="4" s="1"/>
  <c r="P3412" i="4"/>
  <c r="Q3412" i="4" s="1"/>
  <c r="R3412" i="4" s="1"/>
  <c r="S3412" i="4" s="1"/>
  <c r="T3412" i="4" s="1"/>
  <c r="P3413" i="4"/>
  <c r="Q3413" i="4" s="1"/>
  <c r="R3413" i="4" s="1"/>
  <c r="S3413" i="4" s="1"/>
  <c r="T3413" i="4" s="1"/>
  <c r="P3414" i="4"/>
  <c r="Q3414" i="4" s="1"/>
  <c r="R3414" i="4" s="1"/>
  <c r="S3414" i="4" s="1"/>
  <c r="T3414" i="4" s="1"/>
  <c r="P3415" i="4"/>
  <c r="Q3415" i="4" s="1"/>
  <c r="R3415" i="4" s="1"/>
  <c r="S3415" i="4" s="1"/>
  <c r="T3415" i="4" s="1"/>
  <c r="P3416" i="4"/>
  <c r="Q3416" i="4" s="1"/>
  <c r="R3416" i="4" s="1"/>
  <c r="S3416" i="4" s="1"/>
  <c r="T3416" i="4" s="1"/>
  <c r="P3417" i="4"/>
  <c r="Q3417" i="4" s="1"/>
  <c r="R3417" i="4" s="1"/>
  <c r="S3417" i="4" s="1"/>
  <c r="T3417" i="4" s="1"/>
  <c r="P3418" i="4"/>
  <c r="Q3418" i="4" s="1"/>
  <c r="R3418" i="4" s="1"/>
  <c r="S3418" i="4" s="1"/>
  <c r="T3418" i="4" s="1"/>
  <c r="P3419" i="4"/>
  <c r="Q3419" i="4" s="1"/>
  <c r="R3419" i="4" s="1"/>
  <c r="S3419" i="4" s="1"/>
  <c r="T3419" i="4" s="1"/>
  <c r="P3420" i="4"/>
  <c r="Q3420" i="4" s="1"/>
  <c r="R3420" i="4" s="1"/>
  <c r="S3420" i="4" s="1"/>
  <c r="T3420" i="4" s="1"/>
  <c r="P3421" i="4"/>
  <c r="Q3421" i="4" s="1"/>
  <c r="R3421" i="4" s="1"/>
  <c r="S3421" i="4" s="1"/>
  <c r="T3421" i="4" s="1"/>
  <c r="P3422" i="4"/>
  <c r="Q3422" i="4" s="1"/>
  <c r="R3422" i="4" s="1"/>
  <c r="S3422" i="4" s="1"/>
  <c r="T3422" i="4" s="1"/>
  <c r="P3423" i="4"/>
  <c r="Q3423" i="4" s="1"/>
  <c r="R3423" i="4" s="1"/>
  <c r="S3423" i="4" s="1"/>
  <c r="T3423" i="4" s="1"/>
  <c r="P3424" i="4"/>
  <c r="Q3424" i="4" s="1"/>
  <c r="R3424" i="4" s="1"/>
  <c r="S3424" i="4" s="1"/>
  <c r="T3424" i="4" s="1"/>
  <c r="P3425" i="4"/>
  <c r="Q3425" i="4" s="1"/>
  <c r="R3425" i="4" s="1"/>
  <c r="S3425" i="4" s="1"/>
  <c r="T3425" i="4" s="1"/>
  <c r="P3426" i="4"/>
  <c r="Q3426" i="4" s="1"/>
  <c r="R3426" i="4" s="1"/>
  <c r="S3426" i="4" s="1"/>
  <c r="T3426" i="4" s="1"/>
  <c r="P3427" i="4"/>
  <c r="Q3427" i="4" s="1"/>
  <c r="R3427" i="4" s="1"/>
  <c r="S3427" i="4" s="1"/>
  <c r="T3427" i="4" s="1"/>
  <c r="P3428" i="4"/>
  <c r="Q3428" i="4" s="1"/>
  <c r="R3428" i="4" s="1"/>
  <c r="S3428" i="4" s="1"/>
  <c r="T3428" i="4" s="1"/>
  <c r="P3429" i="4"/>
  <c r="Q3429" i="4" s="1"/>
  <c r="R3429" i="4" s="1"/>
  <c r="S3429" i="4" s="1"/>
  <c r="T3429" i="4" s="1"/>
  <c r="P3430" i="4"/>
  <c r="Q3430" i="4" s="1"/>
  <c r="R3430" i="4" s="1"/>
  <c r="S3430" i="4" s="1"/>
  <c r="T3430" i="4" s="1"/>
  <c r="P3431" i="4"/>
  <c r="Q3431" i="4" s="1"/>
  <c r="R3431" i="4" s="1"/>
  <c r="S3431" i="4" s="1"/>
  <c r="T3431" i="4" s="1"/>
  <c r="P3432" i="4"/>
  <c r="Q3432" i="4" s="1"/>
  <c r="R3432" i="4" s="1"/>
  <c r="S3432" i="4" s="1"/>
  <c r="T3432" i="4" s="1"/>
  <c r="P3433" i="4"/>
  <c r="Q3433" i="4" s="1"/>
  <c r="R3433" i="4" s="1"/>
  <c r="S3433" i="4" s="1"/>
  <c r="T3433" i="4" s="1"/>
  <c r="P3434" i="4"/>
  <c r="Q3434" i="4" s="1"/>
  <c r="R3434" i="4" s="1"/>
  <c r="S3434" i="4" s="1"/>
  <c r="T3434" i="4" s="1"/>
  <c r="P3435" i="4"/>
  <c r="Q3435" i="4" s="1"/>
  <c r="R3435" i="4" s="1"/>
  <c r="S3435" i="4" s="1"/>
  <c r="T3435" i="4" s="1"/>
  <c r="P3436" i="4"/>
  <c r="Q3436" i="4" s="1"/>
  <c r="R3436" i="4" s="1"/>
  <c r="S3436" i="4" s="1"/>
  <c r="T3436" i="4" s="1"/>
  <c r="P3437" i="4"/>
  <c r="Q3437" i="4" s="1"/>
  <c r="R3437" i="4" s="1"/>
  <c r="S3437" i="4" s="1"/>
  <c r="T3437" i="4" s="1"/>
  <c r="P3438" i="4"/>
  <c r="Q3438" i="4" s="1"/>
  <c r="R3438" i="4" s="1"/>
  <c r="S3438" i="4" s="1"/>
  <c r="T3438" i="4" s="1"/>
  <c r="P3439" i="4"/>
  <c r="Q3439" i="4" s="1"/>
  <c r="R3439" i="4" s="1"/>
  <c r="S3439" i="4" s="1"/>
  <c r="T3439" i="4" s="1"/>
  <c r="P3440" i="4"/>
  <c r="Q3440" i="4" s="1"/>
  <c r="R3440" i="4" s="1"/>
  <c r="S3440" i="4" s="1"/>
  <c r="T3440" i="4" s="1"/>
  <c r="P3441" i="4"/>
  <c r="Q3441" i="4" s="1"/>
  <c r="R3441" i="4" s="1"/>
  <c r="S3441" i="4" s="1"/>
  <c r="T3441" i="4" s="1"/>
  <c r="P3442" i="4"/>
  <c r="Q3442" i="4" s="1"/>
  <c r="R3442" i="4" s="1"/>
  <c r="S3442" i="4" s="1"/>
  <c r="T3442" i="4" s="1"/>
  <c r="P3443" i="4"/>
  <c r="Q3443" i="4" s="1"/>
  <c r="R3443" i="4" s="1"/>
  <c r="S3443" i="4" s="1"/>
  <c r="T3443" i="4" s="1"/>
  <c r="P3444" i="4"/>
  <c r="Q3444" i="4" s="1"/>
  <c r="R3444" i="4" s="1"/>
  <c r="S3444" i="4" s="1"/>
  <c r="T3444" i="4" s="1"/>
  <c r="P3445" i="4"/>
  <c r="Q3445" i="4" s="1"/>
  <c r="R3445" i="4" s="1"/>
  <c r="S3445" i="4" s="1"/>
  <c r="T3445" i="4" s="1"/>
  <c r="P3446" i="4"/>
  <c r="Q3446" i="4" s="1"/>
  <c r="R3446" i="4" s="1"/>
  <c r="S3446" i="4" s="1"/>
  <c r="T3446" i="4" s="1"/>
  <c r="P3447" i="4"/>
  <c r="Q3447" i="4" s="1"/>
  <c r="R3447" i="4" s="1"/>
  <c r="S3447" i="4" s="1"/>
  <c r="T3447" i="4" s="1"/>
  <c r="P3448" i="4"/>
  <c r="Q3448" i="4" s="1"/>
  <c r="R3448" i="4" s="1"/>
  <c r="S3448" i="4" s="1"/>
  <c r="T3448" i="4" s="1"/>
  <c r="P3449" i="4"/>
  <c r="Q3449" i="4" s="1"/>
  <c r="R3449" i="4" s="1"/>
  <c r="S3449" i="4" s="1"/>
  <c r="T3449" i="4" s="1"/>
  <c r="P3450" i="4"/>
  <c r="Q3450" i="4" s="1"/>
  <c r="R3450" i="4" s="1"/>
  <c r="S3450" i="4" s="1"/>
  <c r="T3450" i="4" s="1"/>
  <c r="P3451" i="4"/>
  <c r="Q3451" i="4" s="1"/>
  <c r="R3451" i="4" s="1"/>
  <c r="S3451" i="4" s="1"/>
  <c r="T3451" i="4" s="1"/>
  <c r="P3452" i="4"/>
  <c r="Q3452" i="4" s="1"/>
  <c r="R3452" i="4" s="1"/>
  <c r="S3452" i="4" s="1"/>
  <c r="T3452" i="4" s="1"/>
  <c r="P3453" i="4"/>
  <c r="Q3453" i="4" s="1"/>
  <c r="R3453" i="4" s="1"/>
  <c r="S3453" i="4" s="1"/>
  <c r="T3453" i="4" s="1"/>
  <c r="P3454" i="4"/>
  <c r="Q3454" i="4" s="1"/>
  <c r="R3454" i="4" s="1"/>
  <c r="S3454" i="4" s="1"/>
  <c r="T3454" i="4" s="1"/>
  <c r="P3455" i="4"/>
  <c r="Q3455" i="4" s="1"/>
  <c r="R3455" i="4" s="1"/>
  <c r="S3455" i="4" s="1"/>
  <c r="T3455" i="4" s="1"/>
  <c r="P3456" i="4"/>
  <c r="Q3456" i="4" s="1"/>
  <c r="R3456" i="4" s="1"/>
  <c r="S3456" i="4" s="1"/>
  <c r="T3456" i="4" s="1"/>
  <c r="P3457" i="4"/>
  <c r="Q3457" i="4" s="1"/>
  <c r="R3457" i="4" s="1"/>
  <c r="S3457" i="4" s="1"/>
  <c r="T3457" i="4" s="1"/>
  <c r="P3458" i="4"/>
  <c r="Q3458" i="4" s="1"/>
  <c r="R3458" i="4" s="1"/>
  <c r="S3458" i="4" s="1"/>
  <c r="T3458" i="4" s="1"/>
  <c r="P3459" i="4"/>
  <c r="Q3459" i="4" s="1"/>
  <c r="R3459" i="4" s="1"/>
  <c r="S3459" i="4" s="1"/>
  <c r="T3459" i="4" s="1"/>
  <c r="P3460" i="4"/>
  <c r="Q3460" i="4" s="1"/>
  <c r="R3460" i="4" s="1"/>
  <c r="S3460" i="4" s="1"/>
  <c r="T3460" i="4" s="1"/>
  <c r="P3461" i="4"/>
  <c r="Q3461" i="4" s="1"/>
  <c r="R3461" i="4" s="1"/>
  <c r="S3461" i="4" s="1"/>
  <c r="T3461" i="4" s="1"/>
  <c r="P3462" i="4"/>
  <c r="Q3462" i="4" s="1"/>
  <c r="R3462" i="4" s="1"/>
  <c r="S3462" i="4" s="1"/>
  <c r="T3462" i="4" s="1"/>
  <c r="P3463" i="4"/>
  <c r="Q3463" i="4" s="1"/>
  <c r="R3463" i="4" s="1"/>
  <c r="S3463" i="4" s="1"/>
  <c r="T3463" i="4" s="1"/>
  <c r="P3464" i="4"/>
  <c r="Q3464" i="4" s="1"/>
  <c r="R3464" i="4" s="1"/>
  <c r="S3464" i="4" s="1"/>
  <c r="T3464" i="4" s="1"/>
  <c r="P3465" i="4"/>
  <c r="Q3465" i="4" s="1"/>
  <c r="R3465" i="4" s="1"/>
  <c r="S3465" i="4" s="1"/>
  <c r="T3465" i="4" s="1"/>
  <c r="P3466" i="4"/>
  <c r="Q3466" i="4" s="1"/>
  <c r="R3466" i="4" s="1"/>
  <c r="S3466" i="4" s="1"/>
  <c r="T3466" i="4" s="1"/>
  <c r="P3467" i="4"/>
  <c r="Q3467" i="4" s="1"/>
  <c r="R3467" i="4" s="1"/>
  <c r="S3467" i="4" s="1"/>
  <c r="T3467" i="4" s="1"/>
  <c r="P3468" i="4"/>
  <c r="Q3468" i="4" s="1"/>
  <c r="R3468" i="4" s="1"/>
  <c r="S3468" i="4" s="1"/>
  <c r="T3468" i="4" s="1"/>
  <c r="P3469" i="4"/>
  <c r="Q3469" i="4" s="1"/>
  <c r="R3469" i="4" s="1"/>
  <c r="S3469" i="4" s="1"/>
  <c r="T3469" i="4" s="1"/>
  <c r="P3470" i="4"/>
  <c r="Q3470" i="4" s="1"/>
  <c r="R3470" i="4" s="1"/>
  <c r="S3470" i="4" s="1"/>
  <c r="T3470" i="4" s="1"/>
  <c r="P3471" i="4"/>
  <c r="Q3471" i="4" s="1"/>
  <c r="R3471" i="4" s="1"/>
  <c r="S3471" i="4" s="1"/>
  <c r="T3471" i="4" s="1"/>
  <c r="P3472" i="4"/>
  <c r="Q3472" i="4" s="1"/>
  <c r="R3472" i="4" s="1"/>
  <c r="S3472" i="4" s="1"/>
  <c r="T3472" i="4" s="1"/>
  <c r="P3473" i="4"/>
  <c r="Q3473" i="4" s="1"/>
  <c r="R3473" i="4" s="1"/>
  <c r="S3473" i="4" s="1"/>
  <c r="T3473" i="4" s="1"/>
  <c r="P3474" i="4"/>
  <c r="Q3474" i="4" s="1"/>
  <c r="R3474" i="4" s="1"/>
  <c r="S3474" i="4" s="1"/>
  <c r="T3474" i="4" s="1"/>
  <c r="P3475" i="4"/>
  <c r="Q3475" i="4" s="1"/>
  <c r="R3475" i="4" s="1"/>
  <c r="S3475" i="4" s="1"/>
  <c r="T3475" i="4" s="1"/>
  <c r="P3476" i="4"/>
  <c r="Q3476" i="4" s="1"/>
  <c r="R3476" i="4" s="1"/>
  <c r="S3476" i="4" s="1"/>
  <c r="T3476" i="4" s="1"/>
  <c r="P3477" i="4"/>
  <c r="Q3477" i="4" s="1"/>
  <c r="R3477" i="4" s="1"/>
  <c r="S3477" i="4" s="1"/>
  <c r="T3477" i="4" s="1"/>
  <c r="P3478" i="4"/>
  <c r="Q3478" i="4" s="1"/>
  <c r="R3478" i="4" s="1"/>
  <c r="S3478" i="4" s="1"/>
  <c r="T3478" i="4" s="1"/>
  <c r="P3479" i="4"/>
  <c r="Q3479" i="4" s="1"/>
  <c r="R3479" i="4" s="1"/>
  <c r="S3479" i="4" s="1"/>
  <c r="T3479" i="4" s="1"/>
  <c r="P3480" i="4"/>
  <c r="Q3480" i="4" s="1"/>
  <c r="R3480" i="4" s="1"/>
  <c r="S3480" i="4" s="1"/>
  <c r="T3480" i="4" s="1"/>
  <c r="P3481" i="4"/>
  <c r="Q3481" i="4" s="1"/>
  <c r="R3481" i="4" s="1"/>
  <c r="S3481" i="4" s="1"/>
  <c r="T3481" i="4" s="1"/>
  <c r="P3482" i="4"/>
  <c r="Q3482" i="4" s="1"/>
  <c r="R3482" i="4" s="1"/>
  <c r="S3482" i="4" s="1"/>
  <c r="T3482" i="4" s="1"/>
  <c r="P3483" i="4"/>
  <c r="Q3483" i="4" s="1"/>
  <c r="R3483" i="4" s="1"/>
  <c r="S3483" i="4" s="1"/>
  <c r="T3483" i="4" s="1"/>
  <c r="P3484" i="4"/>
  <c r="Q3484" i="4" s="1"/>
  <c r="R3484" i="4" s="1"/>
  <c r="S3484" i="4" s="1"/>
  <c r="T3484" i="4" s="1"/>
  <c r="P3485" i="4"/>
  <c r="Q3485" i="4" s="1"/>
  <c r="R3485" i="4" s="1"/>
  <c r="S3485" i="4" s="1"/>
  <c r="T3485" i="4" s="1"/>
  <c r="P3486" i="4"/>
  <c r="Q3486" i="4" s="1"/>
  <c r="R3486" i="4" s="1"/>
  <c r="S3486" i="4" s="1"/>
  <c r="T3486" i="4" s="1"/>
  <c r="P3487" i="4"/>
  <c r="Q3487" i="4" s="1"/>
  <c r="R3487" i="4" s="1"/>
  <c r="S3487" i="4" s="1"/>
  <c r="T3487" i="4" s="1"/>
  <c r="P3488" i="4"/>
  <c r="Q3488" i="4" s="1"/>
  <c r="R3488" i="4" s="1"/>
  <c r="S3488" i="4" s="1"/>
  <c r="T3488" i="4" s="1"/>
  <c r="P3489" i="4"/>
  <c r="Q3489" i="4" s="1"/>
  <c r="R3489" i="4" s="1"/>
  <c r="S3489" i="4" s="1"/>
  <c r="T3489" i="4" s="1"/>
  <c r="P3490" i="4"/>
  <c r="Q3490" i="4" s="1"/>
  <c r="R3490" i="4" s="1"/>
  <c r="S3490" i="4" s="1"/>
  <c r="T3490" i="4" s="1"/>
  <c r="P3491" i="4"/>
  <c r="Q3491" i="4" s="1"/>
  <c r="R3491" i="4" s="1"/>
  <c r="S3491" i="4" s="1"/>
  <c r="T3491" i="4" s="1"/>
  <c r="P3492" i="4"/>
  <c r="Q3492" i="4" s="1"/>
  <c r="R3492" i="4" s="1"/>
  <c r="S3492" i="4" s="1"/>
  <c r="T3492" i="4" s="1"/>
  <c r="P3493" i="4"/>
  <c r="Q3493" i="4" s="1"/>
  <c r="R3493" i="4" s="1"/>
  <c r="S3493" i="4" s="1"/>
  <c r="T3493" i="4" s="1"/>
  <c r="P3494" i="4"/>
  <c r="Q3494" i="4" s="1"/>
  <c r="R3494" i="4" s="1"/>
  <c r="S3494" i="4" s="1"/>
  <c r="T3494" i="4" s="1"/>
  <c r="P3495" i="4"/>
  <c r="Q3495" i="4" s="1"/>
  <c r="R3495" i="4" s="1"/>
  <c r="S3495" i="4" s="1"/>
  <c r="T3495" i="4" s="1"/>
  <c r="P3496" i="4"/>
  <c r="Q3496" i="4" s="1"/>
  <c r="R3496" i="4" s="1"/>
  <c r="S3496" i="4" s="1"/>
  <c r="T3496" i="4" s="1"/>
  <c r="P3497" i="4"/>
  <c r="Q3497" i="4" s="1"/>
  <c r="R3497" i="4" s="1"/>
  <c r="S3497" i="4" s="1"/>
  <c r="T3497" i="4" s="1"/>
  <c r="P3498" i="4"/>
  <c r="Q3498" i="4" s="1"/>
  <c r="R3498" i="4" s="1"/>
  <c r="S3498" i="4" s="1"/>
  <c r="T3498" i="4" s="1"/>
  <c r="P3499" i="4"/>
  <c r="Q3499" i="4" s="1"/>
  <c r="R3499" i="4" s="1"/>
  <c r="S3499" i="4" s="1"/>
  <c r="T3499" i="4" s="1"/>
  <c r="P3500" i="4"/>
  <c r="Q3500" i="4" s="1"/>
  <c r="R3500" i="4" s="1"/>
  <c r="S3500" i="4" s="1"/>
  <c r="T3500" i="4" s="1"/>
  <c r="P3501" i="4"/>
  <c r="Q3501" i="4" s="1"/>
  <c r="R3501" i="4" s="1"/>
  <c r="S3501" i="4" s="1"/>
  <c r="T3501" i="4" s="1"/>
  <c r="P3502" i="4"/>
  <c r="Q3502" i="4" s="1"/>
  <c r="R3502" i="4" s="1"/>
  <c r="S3502" i="4" s="1"/>
  <c r="T3502" i="4" s="1"/>
  <c r="P3503" i="4"/>
  <c r="Q3503" i="4" s="1"/>
  <c r="R3503" i="4" s="1"/>
  <c r="S3503" i="4" s="1"/>
  <c r="T3503" i="4" s="1"/>
  <c r="P3504" i="4"/>
  <c r="Q3504" i="4" s="1"/>
  <c r="R3504" i="4" s="1"/>
  <c r="S3504" i="4" s="1"/>
  <c r="T3504" i="4" s="1"/>
  <c r="P3505" i="4"/>
  <c r="Q3505" i="4" s="1"/>
  <c r="R3505" i="4" s="1"/>
  <c r="S3505" i="4" s="1"/>
  <c r="T3505" i="4" s="1"/>
  <c r="P3506" i="4"/>
  <c r="Q3506" i="4" s="1"/>
  <c r="R3506" i="4" s="1"/>
  <c r="S3506" i="4" s="1"/>
  <c r="T3506" i="4" s="1"/>
  <c r="P3507" i="4"/>
  <c r="Q3507" i="4" s="1"/>
  <c r="R3507" i="4" s="1"/>
  <c r="S3507" i="4" s="1"/>
  <c r="T3507" i="4" s="1"/>
  <c r="P3508" i="4"/>
  <c r="Q3508" i="4" s="1"/>
  <c r="R3508" i="4" s="1"/>
  <c r="S3508" i="4" s="1"/>
  <c r="T3508" i="4" s="1"/>
  <c r="P3509" i="4"/>
  <c r="Q3509" i="4" s="1"/>
  <c r="R3509" i="4" s="1"/>
  <c r="S3509" i="4" s="1"/>
  <c r="T3509" i="4" s="1"/>
  <c r="P3510" i="4"/>
  <c r="Q3510" i="4" s="1"/>
  <c r="R3510" i="4" s="1"/>
  <c r="S3510" i="4" s="1"/>
  <c r="T3510" i="4" s="1"/>
  <c r="P3511" i="4"/>
  <c r="Q3511" i="4" s="1"/>
  <c r="R3511" i="4" s="1"/>
  <c r="S3511" i="4" s="1"/>
  <c r="T3511" i="4" s="1"/>
  <c r="P3512" i="4"/>
  <c r="Q3512" i="4" s="1"/>
  <c r="R3512" i="4" s="1"/>
  <c r="S3512" i="4" s="1"/>
  <c r="T3512" i="4" s="1"/>
  <c r="P3513" i="4"/>
  <c r="Q3513" i="4" s="1"/>
  <c r="R3513" i="4" s="1"/>
  <c r="S3513" i="4" s="1"/>
  <c r="T3513" i="4" s="1"/>
  <c r="P3514" i="4"/>
  <c r="Q3514" i="4" s="1"/>
  <c r="R3514" i="4" s="1"/>
  <c r="S3514" i="4" s="1"/>
  <c r="T3514" i="4" s="1"/>
  <c r="P3515" i="4"/>
  <c r="Q3515" i="4" s="1"/>
  <c r="R3515" i="4" s="1"/>
  <c r="S3515" i="4" s="1"/>
  <c r="T3515" i="4" s="1"/>
  <c r="P3516" i="4"/>
  <c r="Q3516" i="4" s="1"/>
  <c r="R3516" i="4" s="1"/>
  <c r="S3516" i="4" s="1"/>
  <c r="T3516" i="4" s="1"/>
  <c r="P3517" i="4"/>
  <c r="Q3517" i="4" s="1"/>
  <c r="R3517" i="4" s="1"/>
  <c r="S3517" i="4" s="1"/>
  <c r="T3517" i="4" s="1"/>
  <c r="P3518" i="4"/>
  <c r="Q3518" i="4" s="1"/>
  <c r="R3518" i="4" s="1"/>
  <c r="S3518" i="4" s="1"/>
  <c r="T3518" i="4" s="1"/>
  <c r="P3519" i="4"/>
  <c r="Q3519" i="4" s="1"/>
  <c r="R3519" i="4" s="1"/>
  <c r="S3519" i="4" s="1"/>
  <c r="T3519" i="4" s="1"/>
  <c r="P3520" i="4"/>
  <c r="Q3520" i="4" s="1"/>
  <c r="R3520" i="4" s="1"/>
  <c r="S3520" i="4" s="1"/>
  <c r="T3520" i="4" s="1"/>
  <c r="P3521" i="4"/>
  <c r="Q3521" i="4" s="1"/>
  <c r="R3521" i="4" s="1"/>
  <c r="S3521" i="4" s="1"/>
  <c r="T3521" i="4" s="1"/>
  <c r="P3522" i="4"/>
  <c r="Q3522" i="4" s="1"/>
  <c r="R3522" i="4" s="1"/>
  <c r="S3522" i="4" s="1"/>
  <c r="T3522" i="4" s="1"/>
  <c r="P3523" i="4"/>
  <c r="Q3523" i="4" s="1"/>
  <c r="R3523" i="4" s="1"/>
  <c r="S3523" i="4" s="1"/>
  <c r="T3523" i="4" s="1"/>
  <c r="P3524" i="4"/>
  <c r="Q3524" i="4" s="1"/>
  <c r="R3524" i="4" s="1"/>
  <c r="S3524" i="4" s="1"/>
  <c r="T3524" i="4" s="1"/>
  <c r="P3525" i="4"/>
  <c r="Q3525" i="4" s="1"/>
  <c r="R3525" i="4" s="1"/>
  <c r="S3525" i="4" s="1"/>
  <c r="T3525" i="4" s="1"/>
  <c r="P3526" i="4"/>
  <c r="Q3526" i="4" s="1"/>
  <c r="R3526" i="4" s="1"/>
  <c r="S3526" i="4" s="1"/>
  <c r="T3526" i="4" s="1"/>
  <c r="P3527" i="4"/>
  <c r="Q3527" i="4" s="1"/>
  <c r="R3527" i="4" s="1"/>
  <c r="S3527" i="4" s="1"/>
  <c r="T3527" i="4" s="1"/>
  <c r="P3528" i="4"/>
  <c r="Q3528" i="4" s="1"/>
  <c r="R3528" i="4" s="1"/>
  <c r="S3528" i="4" s="1"/>
  <c r="T3528" i="4" s="1"/>
  <c r="P3529" i="4"/>
  <c r="Q3529" i="4" s="1"/>
  <c r="R3529" i="4" s="1"/>
  <c r="S3529" i="4" s="1"/>
  <c r="T3529" i="4" s="1"/>
  <c r="P3530" i="4"/>
  <c r="Q3530" i="4" s="1"/>
  <c r="R3530" i="4" s="1"/>
  <c r="S3530" i="4" s="1"/>
  <c r="T3530" i="4" s="1"/>
  <c r="P3531" i="4"/>
  <c r="Q3531" i="4" s="1"/>
  <c r="R3531" i="4" s="1"/>
  <c r="S3531" i="4" s="1"/>
  <c r="T3531" i="4" s="1"/>
  <c r="P3532" i="4"/>
  <c r="Q3532" i="4" s="1"/>
  <c r="R3532" i="4" s="1"/>
  <c r="S3532" i="4" s="1"/>
  <c r="T3532" i="4" s="1"/>
  <c r="P3533" i="4"/>
  <c r="Q3533" i="4" s="1"/>
  <c r="R3533" i="4" s="1"/>
  <c r="S3533" i="4" s="1"/>
  <c r="T3533" i="4" s="1"/>
  <c r="P3534" i="4"/>
  <c r="Q3534" i="4" s="1"/>
  <c r="R3534" i="4" s="1"/>
  <c r="S3534" i="4" s="1"/>
  <c r="T3534" i="4" s="1"/>
  <c r="P3535" i="4"/>
  <c r="Q3535" i="4" s="1"/>
  <c r="R3535" i="4" s="1"/>
  <c r="S3535" i="4" s="1"/>
  <c r="T3535" i="4" s="1"/>
  <c r="P3536" i="4"/>
  <c r="Q3536" i="4" s="1"/>
  <c r="R3536" i="4" s="1"/>
  <c r="S3536" i="4" s="1"/>
  <c r="T3536" i="4" s="1"/>
  <c r="P3537" i="4"/>
  <c r="Q3537" i="4" s="1"/>
  <c r="R3537" i="4" s="1"/>
  <c r="S3537" i="4" s="1"/>
  <c r="T3537" i="4" s="1"/>
  <c r="P3538" i="4"/>
  <c r="Q3538" i="4" s="1"/>
  <c r="R3538" i="4" s="1"/>
  <c r="S3538" i="4" s="1"/>
  <c r="T3538" i="4" s="1"/>
  <c r="P3539" i="4"/>
  <c r="Q3539" i="4" s="1"/>
  <c r="R3539" i="4" s="1"/>
  <c r="S3539" i="4" s="1"/>
  <c r="T3539" i="4" s="1"/>
  <c r="P3540" i="4"/>
  <c r="Q3540" i="4" s="1"/>
  <c r="R3540" i="4" s="1"/>
  <c r="S3540" i="4" s="1"/>
  <c r="T3540" i="4" s="1"/>
  <c r="P3557" i="4"/>
  <c r="Q3557" i="4" s="1"/>
  <c r="R3557" i="4" s="1"/>
  <c r="S3557" i="4" s="1"/>
  <c r="T3557" i="4" s="1"/>
  <c r="P3558" i="4"/>
  <c r="Q3558" i="4" s="1"/>
  <c r="R3558" i="4" s="1"/>
  <c r="S3558" i="4" s="1"/>
  <c r="T3558" i="4" s="1"/>
  <c r="P3559" i="4"/>
  <c r="Q3559" i="4" s="1"/>
  <c r="R3559" i="4" s="1"/>
  <c r="S3559" i="4" s="1"/>
  <c r="T3559" i="4" s="1"/>
  <c r="P3560" i="4"/>
  <c r="Q3560" i="4" s="1"/>
  <c r="R3560" i="4" s="1"/>
  <c r="S3560" i="4" s="1"/>
  <c r="T3560" i="4" s="1"/>
  <c r="P3561" i="4"/>
  <c r="Q3561" i="4" s="1"/>
  <c r="R3561" i="4" s="1"/>
  <c r="S3561" i="4" s="1"/>
  <c r="T3561" i="4" s="1"/>
  <c r="P3562" i="4"/>
  <c r="Q3562" i="4" s="1"/>
  <c r="R3562" i="4" s="1"/>
  <c r="S3562" i="4" s="1"/>
  <c r="T3562" i="4" s="1"/>
  <c r="P3563" i="4"/>
  <c r="Q3563" i="4" s="1"/>
  <c r="R3563" i="4" s="1"/>
  <c r="S3563" i="4" s="1"/>
  <c r="T3563" i="4" s="1"/>
  <c r="P3564" i="4"/>
  <c r="Q3564" i="4" s="1"/>
  <c r="R3564" i="4" s="1"/>
  <c r="S3564" i="4" s="1"/>
  <c r="T3564" i="4" s="1"/>
  <c r="P3565" i="4"/>
  <c r="Q3565" i="4" s="1"/>
  <c r="R3565" i="4" s="1"/>
  <c r="S3565" i="4" s="1"/>
  <c r="T3565" i="4" s="1"/>
  <c r="P3566" i="4"/>
  <c r="Q3566" i="4" s="1"/>
  <c r="R3566" i="4" s="1"/>
  <c r="S3566" i="4" s="1"/>
  <c r="T3566" i="4" s="1"/>
  <c r="P3567" i="4"/>
  <c r="Q3567" i="4" s="1"/>
  <c r="R3567" i="4" s="1"/>
  <c r="S3567" i="4" s="1"/>
  <c r="T3567" i="4" s="1"/>
  <c r="P3568" i="4"/>
  <c r="Q3568" i="4" s="1"/>
  <c r="R3568" i="4" s="1"/>
  <c r="S3568" i="4" s="1"/>
  <c r="T3568" i="4" s="1"/>
  <c r="P3569" i="4"/>
  <c r="Q3569" i="4" s="1"/>
  <c r="R3569" i="4" s="1"/>
  <c r="S3569" i="4" s="1"/>
  <c r="T3569" i="4" s="1"/>
  <c r="P3570" i="4"/>
  <c r="Q3570" i="4" s="1"/>
  <c r="R3570" i="4" s="1"/>
  <c r="S3570" i="4" s="1"/>
  <c r="T3570" i="4" s="1"/>
  <c r="P3571" i="4"/>
  <c r="Q3571" i="4" s="1"/>
  <c r="R3571" i="4" s="1"/>
  <c r="S3571" i="4" s="1"/>
  <c r="T3571" i="4" s="1"/>
  <c r="P3572" i="4"/>
  <c r="Q3572" i="4" s="1"/>
  <c r="R3572" i="4" s="1"/>
  <c r="S3572" i="4" s="1"/>
  <c r="T3572" i="4" s="1"/>
  <c r="P3573" i="4"/>
  <c r="Q3573" i="4" s="1"/>
  <c r="R3573" i="4" s="1"/>
  <c r="S3573" i="4" s="1"/>
  <c r="T3573" i="4" s="1"/>
  <c r="P3574" i="4"/>
  <c r="Q3574" i="4" s="1"/>
  <c r="R3574" i="4" s="1"/>
  <c r="S3574" i="4" s="1"/>
  <c r="T3574" i="4" s="1"/>
  <c r="P3575" i="4"/>
  <c r="Q3575" i="4" s="1"/>
  <c r="R3575" i="4" s="1"/>
  <c r="S3575" i="4" s="1"/>
  <c r="T3575" i="4" s="1"/>
  <c r="P3576" i="4"/>
  <c r="Q3576" i="4" s="1"/>
  <c r="R3576" i="4" s="1"/>
  <c r="S3576" i="4" s="1"/>
  <c r="T3576" i="4" s="1"/>
  <c r="P3577" i="4"/>
  <c r="Q3577" i="4" s="1"/>
  <c r="R3577" i="4" s="1"/>
  <c r="S3577" i="4" s="1"/>
  <c r="T3577" i="4" s="1"/>
  <c r="P3578" i="4"/>
  <c r="Q3578" i="4" s="1"/>
  <c r="R3578" i="4" s="1"/>
  <c r="S3578" i="4" s="1"/>
  <c r="T3578" i="4" s="1"/>
  <c r="P3579" i="4"/>
  <c r="Q3579" i="4" s="1"/>
  <c r="R3579" i="4" s="1"/>
  <c r="S3579" i="4" s="1"/>
  <c r="T3579" i="4" s="1"/>
  <c r="P3580" i="4"/>
  <c r="Q3580" i="4" s="1"/>
  <c r="R3580" i="4" s="1"/>
  <c r="S3580" i="4" s="1"/>
  <c r="T3580" i="4" s="1"/>
  <c r="P3581" i="4"/>
  <c r="Q3581" i="4" s="1"/>
  <c r="R3581" i="4" s="1"/>
  <c r="S3581" i="4" s="1"/>
  <c r="T3581" i="4" s="1"/>
  <c r="P3582" i="4"/>
  <c r="Q3582" i="4" s="1"/>
  <c r="R3582" i="4" s="1"/>
  <c r="S3582" i="4" s="1"/>
  <c r="T3582" i="4" s="1"/>
  <c r="P3583" i="4"/>
  <c r="Q3583" i="4" s="1"/>
  <c r="R3583" i="4" s="1"/>
  <c r="S3583" i="4" s="1"/>
  <c r="T3583" i="4" s="1"/>
  <c r="P3584" i="4"/>
  <c r="Q3584" i="4" s="1"/>
  <c r="R3584" i="4" s="1"/>
  <c r="S3584" i="4" s="1"/>
  <c r="T3584" i="4" s="1"/>
  <c r="P3585" i="4"/>
  <c r="Q3585" i="4" s="1"/>
  <c r="R3585" i="4" s="1"/>
  <c r="S3585" i="4" s="1"/>
  <c r="T3585" i="4" s="1"/>
  <c r="P3586" i="4"/>
  <c r="Q3586" i="4" s="1"/>
  <c r="R3586" i="4" s="1"/>
  <c r="S3586" i="4" s="1"/>
  <c r="T3586" i="4" s="1"/>
  <c r="P3587" i="4"/>
  <c r="Q3587" i="4" s="1"/>
  <c r="R3587" i="4" s="1"/>
  <c r="S3587" i="4" s="1"/>
  <c r="T3587" i="4" s="1"/>
  <c r="P3588" i="4"/>
  <c r="Q3588" i="4" s="1"/>
  <c r="R3588" i="4" s="1"/>
  <c r="S3588" i="4" s="1"/>
  <c r="T3588" i="4" s="1"/>
  <c r="P3589" i="4"/>
  <c r="Q3589" i="4" s="1"/>
  <c r="R3589" i="4" s="1"/>
  <c r="S3589" i="4" s="1"/>
  <c r="T3589" i="4" s="1"/>
  <c r="P3590" i="4"/>
  <c r="Q3590" i="4" s="1"/>
  <c r="R3590" i="4" s="1"/>
  <c r="S3590" i="4" s="1"/>
  <c r="T3590" i="4" s="1"/>
  <c r="P3591" i="4"/>
  <c r="Q3591" i="4" s="1"/>
  <c r="R3591" i="4" s="1"/>
  <c r="S3591" i="4" s="1"/>
  <c r="T3591" i="4" s="1"/>
  <c r="P3592" i="4"/>
  <c r="Q3592" i="4" s="1"/>
  <c r="R3592" i="4" s="1"/>
  <c r="S3592" i="4" s="1"/>
  <c r="T3592" i="4" s="1"/>
  <c r="P3593" i="4"/>
  <c r="Q3593" i="4" s="1"/>
  <c r="R3593" i="4" s="1"/>
  <c r="S3593" i="4" s="1"/>
  <c r="T3593" i="4" s="1"/>
  <c r="P3594" i="4"/>
  <c r="Q3594" i="4" s="1"/>
  <c r="R3594" i="4" s="1"/>
  <c r="S3594" i="4" s="1"/>
  <c r="T3594" i="4" s="1"/>
  <c r="P3595" i="4"/>
  <c r="Q3595" i="4" s="1"/>
  <c r="R3595" i="4" s="1"/>
  <c r="S3595" i="4" s="1"/>
  <c r="T3595" i="4" s="1"/>
  <c r="P3596" i="4"/>
  <c r="Q3596" i="4" s="1"/>
  <c r="R3596" i="4" s="1"/>
  <c r="S3596" i="4" s="1"/>
  <c r="T3596" i="4" s="1"/>
  <c r="P3597" i="4"/>
  <c r="Q3597" i="4" s="1"/>
  <c r="R3597" i="4" s="1"/>
  <c r="S3597" i="4" s="1"/>
  <c r="T3597" i="4" s="1"/>
  <c r="P3598" i="4"/>
  <c r="Q3598" i="4" s="1"/>
  <c r="R3598" i="4" s="1"/>
  <c r="S3598" i="4" s="1"/>
  <c r="T3598" i="4" s="1"/>
  <c r="P3599" i="4"/>
  <c r="Q3599" i="4" s="1"/>
  <c r="R3599" i="4" s="1"/>
  <c r="S3599" i="4" s="1"/>
  <c r="T3599" i="4" s="1"/>
  <c r="P3600" i="4"/>
  <c r="Q3600" i="4" s="1"/>
  <c r="R3600" i="4" s="1"/>
  <c r="S3600" i="4" s="1"/>
  <c r="T3600" i="4" s="1"/>
  <c r="P3601" i="4"/>
  <c r="Q3601" i="4" s="1"/>
  <c r="R3601" i="4" s="1"/>
  <c r="S3601" i="4" s="1"/>
  <c r="T3601" i="4" s="1"/>
  <c r="P3602" i="4"/>
  <c r="Q3602" i="4" s="1"/>
  <c r="R3602" i="4" s="1"/>
  <c r="S3602" i="4" s="1"/>
  <c r="T3602" i="4" s="1"/>
  <c r="P3603" i="4"/>
  <c r="Q3603" i="4" s="1"/>
  <c r="R3603" i="4" s="1"/>
  <c r="S3603" i="4" s="1"/>
  <c r="T3603" i="4" s="1"/>
  <c r="P3604" i="4"/>
  <c r="Q3604" i="4" s="1"/>
  <c r="R3604" i="4" s="1"/>
  <c r="S3604" i="4" s="1"/>
  <c r="T3604" i="4" s="1"/>
  <c r="P3605" i="4"/>
  <c r="Q3605" i="4" s="1"/>
  <c r="R3605" i="4" s="1"/>
  <c r="S3605" i="4" s="1"/>
  <c r="T3605" i="4" s="1"/>
  <c r="P3606" i="4"/>
  <c r="Q3606" i="4" s="1"/>
  <c r="R3606" i="4" s="1"/>
  <c r="S3606" i="4" s="1"/>
  <c r="T3606" i="4" s="1"/>
  <c r="P3607" i="4"/>
  <c r="Q3607" i="4" s="1"/>
  <c r="R3607" i="4" s="1"/>
  <c r="S3607" i="4" s="1"/>
  <c r="T3607" i="4" s="1"/>
  <c r="P3608" i="4"/>
  <c r="Q3608" i="4" s="1"/>
  <c r="R3608" i="4" s="1"/>
  <c r="S3608" i="4" s="1"/>
  <c r="T3608" i="4" s="1"/>
  <c r="P3609" i="4"/>
  <c r="Q3609" i="4" s="1"/>
  <c r="R3609" i="4" s="1"/>
  <c r="S3609" i="4" s="1"/>
  <c r="T3609" i="4" s="1"/>
  <c r="P3610" i="4"/>
  <c r="Q3610" i="4" s="1"/>
  <c r="R3610" i="4" s="1"/>
  <c r="S3610" i="4" s="1"/>
  <c r="T3610" i="4" s="1"/>
  <c r="P3611" i="4"/>
  <c r="Q3611" i="4" s="1"/>
  <c r="R3611" i="4" s="1"/>
  <c r="S3611" i="4" s="1"/>
  <c r="T3611" i="4" s="1"/>
  <c r="P3612" i="4"/>
  <c r="Q3612" i="4" s="1"/>
  <c r="R3612" i="4" s="1"/>
  <c r="S3612" i="4" s="1"/>
  <c r="T3612" i="4" s="1"/>
  <c r="P3613" i="4"/>
  <c r="Q3613" i="4" s="1"/>
  <c r="R3613" i="4" s="1"/>
  <c r="S3613" i="4" s="1"/>
  <c r="T3613" i="4" s="1"/>
  <c r="P3614" i="4"/>
  <c r="Q3614" i="4" s="1"/>
  <c r="R3614" i="4" s="1"/>
  <c r="S3614" i="4" s="1"/>
  <c r="T3614" i="4" s="1"/>
  <c r="P3615" i="4"/>
  <c r="Q3615" i="4" s="1"/>
  <c r="R3615" i="4" s="1"/>
  <c r="S3615" i="4" s="1"/>
  <c r="T3615" i="4" s="1"/>
  <c r="P3616" i="4"/>
  <c r="Q3616" i="4" s="1"/>
  <c r="R3616" i="4" s="1"/>
  <c r="S3616" i="4" s="1"/>
  <c r="T3616" i="4" s="1"/>
  <c r="P3617" i="4"/>
  <c r="Q3617" i="4" s="1"/>
  <c r="R3617" i="4" s="1"/>
  <c r="S3617" i="4" s="1"/>
  <c r="T3617" i="4" s="1"/>
  <c r="P3618" i="4"/>
  <c r="Q3618" i="4" s="1"/>
  <c r="R3618" i="4" s="1"/>
  <c r="S3618" i="4" s="1"/>
  <c r="T3618" i="4" s="1"/>
  <c r="P3619" i="4"/>
  <c r="Q3619" i="4" s="1"/>
  <c r="R3619" i="4" s="1"/>
  <c r="S3619" i="4" s="1"/>
  <c r="T3619" i="4" s="1"/>
  <c r="P3620" i="4"/>
  <c r="Q3620" i="4" s="1"/>
  <c r="R3620" i="4" s="1"/>
  <c r="S3620" i="4" s="1"/>
  <c r="T3620" i="4" s="1"/>
  <c r="P3621" i="4"/>
  <c r="Q3621" i="4" s="1"/>
  <c r="R3621" i="4" s="1"/>
  <c r="S3621" i="4" s="1"/>
  <c r="T3621" i="4" s="1"/>
  <c r="P3622" i="4"/>
  <c r="Q3622" i="4" s="1"/>
  <c r="R3622" i="4" s="1"/>
  <c r="S3622" i="4" s="1"/>
  <c r="T3622" i="4" s="1"/>
  <c r="P3623" i="4"/>
  <c r="Q3623" i="4" s="1"/>
  <c r="R3623" i="4" s="1"/>
  <c r="S3623" i="4" s="1"/>
  <c r="T3623" i="4" s="1"/>
  <c r="P3624" i="4"/>
  <c r="Q3624" i="4" s="1"/>
  <c r="R3624" i="4" s="1"/>
  <c r="S3624" i="4" s="1"/>
  <c r="T3624" i="4" s="1"/>
  <c r="P3625" i="4"/>
  <c r="Q3625" i="4" s="1"/>
  <c r="R3625" i="4" s="1"/>
  <c r="S3625" i="4" s="1"/>
  <c r="T3625" i="4" s="1"/>
  <c r="P3626" i="4"/>
  <c r="Q3626" i="4" s="1"/>
  <c r="R3626" i="4" s="1"/>
  <c r="S3626" i="4" s="1"/>
  <c r="T3626" i="4" s="1"/>
  <c r="P3627" i="4"/>
  <c r="Q3627" i="4" s="1"/>
  <c r="R3627" i="4" s="1"/>
  <c r="S3627" i="4" s="1"/>
  <c r="T3627" i="4" s="1"/>
  <c r="P3628" i="4"/>
  <c r="Q3628" i="4" s="1"/>
  <c r="R3628" i="4" s="1"/>
  <c r="S3628" i="4" s="1"/>
  <c r="T3628" i="4" s="1"/>
  <c r="P3629" i="4"/>
  <c r="Q3629" i="4" s="1"/>
  <c r="R3629" i="4" s="1"/>
  <c r="S3629" i="4" s="1"/>
  <c r="T3629" i="4" s="1"/>
  <c r="P3630" i="4"/>
  <c r="Q3630" i="4" s="1"/>
  <c r="R3630" i="4" s="1"/>
  <c r="S3630" i="4" s="1"/>
  <c r="T3630" i="4" s="1"/>
  <c r="P3631" i="4"/>
  <c r="Q3631" i="4" s="1"/>
  <c r="R3631" i="4" s="1"/>
  <c r="S3631" i="4" s="1"/>
  <c r="T3631" i="4" s="1"/>
  <c r="P3632" i="4"/>
  <c r="Q3632" i="4" s="1"/>
  <c r="R3632" i="4" s="1"/>
  <c r="S3632" i="4" s="1"/>
  <c r="T3632" i="4" s="1"/>
  <c r="P3633" i="4"/>
  <c r="Q3633" i="4" s="1"/>
  <c r="R3633" i="4" s="1"/>
  <c r="S3633" i="4" s="1"/>
  <c r="T3633" i="4" s="1"/>
  <c r="P3634" i="4"/>
  <c r="Q3634" i="4" s="1"/>
  <c r="R3634" i="4" s="1"/>
  <c r="S3634" i="4" s="1"/>
  <c r="T3634" i="4" s="1"/>
  <c r="P3635" i="4"/>
  <c r="Q3635" i="4" s="1"/>
  <c r="R3635" i="4" s="1"/>
  <c r="S3635" i="4" s="1"/>
  <c r="T3635" i="4" s="1"/>
  <c r="P3636" i="4"/>
  <c r="Q3636" i="4" s="1"/>
  <c r="R3636" i="4" s="1"/>
  <c r="S3636" i="4" s="1"/>
  <c r="T3636" i="4" s="1"/>
  <c r="P3637" i="4"/>
  <c r="Q3637" i="4" s="1"/>
  <c r="R3637" i="4" s="1"/>
  <c r="S3637" i="4" s="1"/>
  <c r="T3637" i="4" s="1"/>
  <c r="P3638" i="4"/>
  <c r="Q3638" i="4" s="1"/>
  <c r="R3638" i="4" s="1"/>
  <c r="S3638" i="4" s="1"/>
  <c r="T3638" i="4" s="1"/>
  <c r="P3639" i="4"/>
  <c r="Q3639" i="4" s="1"/>
  <c r="R3639" i="4" s="1"/>
  <c r="S3639" i="4" s="1"/>
  <c r="T3639" i="4" s="1"/>
  <c r="P3640" i="4"/>
  <c r="Q3640" i="4" s="1"/>
  <c r="R3640" i="4" s="1"/>
  <c r="S3640" i="4" s="1"/>
  <c r="T3640" i="4" s="1"/>
  <c r="P3641" i="4"/>
  <c r="Q3641" i="4" s="1"/>
  <c r="R3641" i="4" s="1"/>
  <c r="S3641" i="4" s="1"/>
  <c r="T3641" i="4" s="1"/>
  <c r="P3642" i="4"/>
  <c r="Q3642" i="4" s="1"/>
  <c r="R3642" i="4" s="1"/>
  <c r="S3642" i="4" s="1"/>
  <c r="T3642" i="4" s="1"/>
  <c r="P3643" i="4"/>
  <c r="Q3643" i="4" s="1"/>
  <c r="R3643" i="4" s="1"/>
  <c r="S3643" i="4" s="1"/>
  <c r="T3643" i="4" s="1"/>
  <c r="P3644" i="4"/>
  <c r="Q3644" i="4" s="1"/>
  <c r="R3644" i="4" s="1"/>
  <c r="S3644" i="4" s="1"/>
  <c r="T3644" i="4" s="1"/>
  <c r="P3645" i="4"/>
  <c r="Q3645" i="4" s="1"/>
  <c r="R3645" i="4" s="1"/>
  <c r="S3645" i="4" s="1"/>
  <c r="T3645" i="4" s="1"/>
  <c r="P3646" i="4"/>
  <c r="Q3646" i="4" s="1"/>
  <c r="R3646" i="4" s="1"/>
  <c r="S3646" i="4" s="1"/>
  <c r="T3646" i="4" s="1"/>
  <c r="P3647" i="4"/>
  <c r="Q3647" i="4" s="1"/>
  <c r="R3647" i="4" s="1"/>
  <c r="S3647" i="4" s="1"/>
  <c r="T3647" i="4" s="1"/>
  <c r="P3648" i="4"/>
  <c r="Q3648" i="4" s="1"/>
  <c r="R3648" i="4" s="1"/>
  <c r="S3648" i="4" s="1"/>
  <c r="T3648" i="4" s="1"/>
  <c r="P3649" i="4"/>
  <c r="Q3649" i="4" s="1"/>
  <c r="R3649" i="4" s="1"/>
  <c r="S3649" i="4" s="1"/>
  <c r="T3649" i="4" s="1"/>
  <c r="P3650" i="4"/>
  <c r="Q3650" i="4" s="1"/>
  <c r="R3650" i="4" s="1"/>
  <c r="S3650" i="4" s="1"/>
  <c r="T3650" i="4" s="1"/>
  <c r="P3651" i="4"/>
  <c r="Q3651" i="4" s="1"/>
  <c r="R3651" i="4" s="1"/>
  <c r="S3651" i="4" s="1"/>
  <c r="T3651" i="4" s="1"/>
  <c r="P3652" i="4"/>
  <c r="Q3652" i="4" s="1"/>
  <c r="R3652" i="4" s="1"/>
  <c r="S3652" i="4" s="1"/>
  <c r="T3652" i="4" s="1"/>
  <c r="P3653" i="4"/>
  <c r="Q3653" i="4" s="1"/>
  <c r="R3653" i="4" s="1"/>
  <c r="S3653" i="4" s="1"/>
  <c r="T3653" i="4" s="1"/>
  <c r="P3654" i="4"/>
  <c r="Q3654" i="4" s="1"/>
  <c r="R3654" i="4" s="1"/>
  <c r="S3654" i="4" s="1"/>
  <c r="T3654" i="4" s="1"/>
  <c r="P3655" i="4"/>
  <c r="Q3655" i="4" s="1"/>
  <c r="R3655" i="4" s="1"/>
  <c r="S3655" i="4" s="1"/>
  <c r="T3655" i="4" s="1"/>
  <c r="P3656" i="4"/>
  <c r="Q3656" i="4" s="1"/>
  <c r="R3656" i="4" s="1"/>
  <c r="S3656" i="4" s="1"/>
  <c r="T3656" i="4" s="1"/>
  <c r="P3657" i="4"/>
  <c r="Q3657" i="4" s="1"/>
  <c r="R3657" i="4" s="1"/>
  <c r="S3657" i="4" s="1"/>
  <c r="T3657" i="4" s="1"/>
  <c r="P3658" i="4"/>
  <c r="Q3658" i="4" s="1"/>
  <c r="R3658" i="4" s="1"/>
  <c r="S3658" i="4" s="1"/>
  <c r="T3658" i="4" s="1"/>
  <c r="P3659" i="4"/>
  <c r="Q3659" i="4" s="1"/>
  <c r="R3659" i="4" s="1"/>
  <c r="S3659" i="4" s="1"/>
  <c r="T3659" i="4" s="1"/>
  <c r="P3660" i="4"/>
  <c r="Q3660" i="4" s="1"/>
  <c r="R3660" i="4" s="1"/>
  <c r="S3660" i="4" s="1"/>
  <c r="T3660" i="4" s="1"/>
  <c r="P3661" i="4"/>
  <c r="Q3661" i="4" s="1"/>
  <c r="R3661" i="4" s="1"/>
  <c r="S3661" i="4" s="1"/>
  <c r="T3661" i="4" s="1"/>
  <c r="P3662" i="4"/>
  <c r="Q3662" i="4" s="1"/>
  <c r="R3662" i="4" s="1"/>
  <c r="S3662" i="4" s="1"/>
  <c r="T3662" i="4" s="1"/>
  <c r="P3663" i="4"/>
  <c r="Q3663" i="4" s="1"/>
  <c r="R3663" i="4" s="1"/>
  <c r="S3663" i="4" s="1"/>
  <c r="T3663" i="4" s="1"/>
  <c r="P3664" i="4"/>
  <c r="Q3664" i="4" s="1"/>
  <c r="R3664" i="4" s="1"/>
  <c r="S3664" i="4" s="1"/>
  <c r="T3664" i="4" s="1"/>
  <c r="P3665" i="4"/>
  <c r="Q3665" i="4" s="1"/>
  <c r="R3665" i="4" s="1"/>
  <c r="S3665" i="4" s="1"/>
  <c r="T3665" i="4" s="1"/>
  <c r="P3666" i="4"/>
  <c r="Q3666" i="4" s="1"/>
  <c r="R3666" i="4" s="1"/>
  <c r="S3666" i="4" s="1"/>
  <c r="T3666" i="4" s="1"/>
  <c r="P3667" i="4"/>
  <c r="Q3667" i="4" s="1"/>
  <c r="R3667" i="4" s="1"/>
  <c r="S3667" i="4" s="1"/>
  <c r="T3667" i="4" s="1"/>
  <c r="P3668" i="4"/>
  <c r="Q3668" i="4" s="1"/>
  <c r="R3668" i="4" s="1"/>
  <c r="S3668" i="4" s="1"/>
  <c r="T3668" i="4" s="1"/>
  <c r="P3669" i="4"/>
  <c r="Q3669" i="4" s="1"/>
  <c r="R3669" i="4" s="1"/>
  <c r="S3669" i="4" s="1"/>
  <c r="T3669" i="4" s="1"/>
  <c r="P3670" i="4"/>
  <c r="Q3670" i="4" s="1"/>
  <c r="R3670" i="4" s="1"/>
  <c r="S3670" i="4" s="1"/>
  <c r="T3670" i="4" s="1"/>
  <c r="P3671" i="4"/>
  <c r="Q3671" i="4" s="1"/>
  <c r="R3671" i="4" s="1"/>
  <c r="S3671" i="4" s="1"/>
  <c r="T3671" i="4" s="1"/>
  <c r="P3672" i="4"/>
  <c r="Q3672" i="4" s="1"/>
  <c r="R3672" i="4" s="1"/>
  <c r="S3672" i="4" s="1"/>
  <c r="T3672" i="4" s="1"/>
  <c r="P3673" i="4"/>
  <c r="Q3673" i="4" s="1"/>
  <c r="R3673" i="4" s="1"/>
  <c r="S3673" i="4" s="1"/>
  <c r="T3673" i="4" s="1"/>
  <c r="P3674" i="4"/>
  <c r="Q3674" i="4" s="1"/>
  <c r="R3674" i="4" s="1"/>
  <c r="S3674" i="4" s="1"/>
  <c r="T3674" i="4" s="1"/>
  <c r="P3675" i="4"/>
  <c r="Q3675" i="4" s="1"/>
  <c r="R3675" i="4" s="1"/>
  <c r="S3675" i="4" s="1"/>
  <c r="T3675" i="4" s="1"/>
  <c r="P3676" i="4"/>
  <c r="Q3676" i="4" s="1"/>
  <c r="R3676" i="4" s="1"/>
  <c r="S3676" i="4" s="1"/>
  <c r="T3676" i="4" s="1"/>
  <c r="P3677" i="4"/>
  <c r="Q3677" i="4" s="1"/>
  <c r="R3677" i="4" s="1"/>
  <c r="S3677" i="4" s="1"/>
  <c r="T3677" i="4" s="1"/>
  <c r="P3678" i="4"/>
  <c r="Q3678" i="4" s="1"/>
  <c r="R3678" i="4" s="1"/>
  <c r="S3678" i="4" s="1"/>
  <c r="T3678" i="4" s="1"/>
  <c r="P3679" i="4"/>
  <c r="Q3679" i="4" s="1"/>
  <c r="R3679" i="4" s="1"/>
  <c r="S3679" i="4" s="1"/>
  <c r="T3679" i="4" s="1"/>
  <c r="P3680" i="4"/>
  <c r="Q3680" i="4" s="1"/>
  <c r="R3680" i="4" s="1"/>
  <c r="S3680" i="4" s="1"/>
  <c r="T3680" i="4" s="1"/>
  <c r="P3681" i="4"/>
  <c r="Q3681" i="4" s="1"/>
  <c r="R3681" i="4" s="1"/>
  <c r="S3681" i="4" s="1"/>
  <c r="T3681" i="4" s="1"/>
  <c r="P3682" i="4"/>
  <c r="Q3682" i="4" s="1"/>
  <c r="R3682" i="4" s="1"/>
  <c r="S3682" i="4" s="1"/>
  <c r="T3682" i="4" s="1"/>
  <c r="P3683" i="4"/>
  <c r="Q3683" i="4" s="1"/>
  <c r="R3683" i="4" s="1"/>
  <c r="S3683" i="4" s="1"/>
  <c r="T3683" i="4" s="1"/>
  <c r="P3684" i="4"/>
  <c r="Q3684" i="4" s="1"/>
  <c r="R3684" i="4" s="1"/>
  <c r="S3684" i="4" s="1"/>
  <c r="T3684" i="4" s="1"/>
  <c r="P3685" i="4"/>
  <c r="Q3685" i="4" s="1"/>
  <c r="R3685" i="4" s="1"/>
  <c r="S3685" i="4" s="1"/>
  <c r="T3685" i="4" s="1"/>
  <c r="P3686" i="4"/>
  <c r="Q3686" i="4" s="1"/>
  <c r="R3686" i="4" s="1"/>
  <c r="S3686" i="4" s="1"/>
  <c r="T3686" i="4" s="1"/>
  <c r="P3687" i="4"/>
  <c r="Q3687" i="4" s="1"/>
  <c r="R3687" i="4" s="1"/>
  <c r="S3687" i="4" s="1"/>
  <c r="T3687" i="4" s="1"/>
  <c r="P3688" i="4"/>
  <c r="Q3688" i="4" s="1"/>
  <c r="R3688" i="4" s="1"/>
  <c r="S3688" i="4" s="1"/>
  <c r="T3688" i="4" s="1"/>
  <c r="P3689" i="4"/>
  <c r="Q3689" i="4" s="1"/>
  <c r="R3689" i="4" s="1"/>
  <c r="S3689" i="4" s="1"/>
  <c r="T3689" i="4" s="1"/>
  <c r="P3690" i="4"/>
  <c r="Q3690" i="4" s="1"/>
  <c r="R3690" i="4" s="1"/>
  <c r="S3690" i="4" s="1"/>
  <c r="T3690" i="4" s="1"/>
  <c r="P3691" i="4"/>
  <c r="Q3691" i="4" s="1"/>
  <c r="R3691" i="4" s="1"/>
  <c r="S3691" i="4" s="1"/>
  <c r="T3691" i="4" s="1"/>
  <c r="P3692" i="4"/>
  <c r="Q3692" i="4" s="1"/>
  <c r="R3692" i="4" s="1"/>
  <c r="S3692" i="4" s="1"/>
  <c r="T3692" i="4" s="1"/>
  <c r="P3693" i="4"/>
  <c r="Q3693" i="4" s="1"/>
  <c r="R3693" i="4" s="1"/>
  <c r="S3693" i="4" s="1"/>
  <c r="T3693" i="4" s="1"/>
  <c r="P3694" i="4"/>
  <c r="Q3694" i="4" s="1"/>
  <c r="R3694" i="4" s="1"/>
  <c r="S3694" i="4" s="1"/>
  <c r="T3694" i="4" s="1"/>
  <c r="P3695" i="4"/>
  <c r="Q3695" i="4" s="1"/>
  <c r="R3695" i="4" s="1"/>
  <c r="S3695" i="4" s="1"/>
  <c r="T3695" i="4" s="1"/>
  <c r="P3696" i="4"/>
  <c r="Q3696" i="4" s="1"/>
  <c r="R3696" i="4" s="1"/>
  <c r="S3696" i="4" s="1"/>
  <c r="T3696" i="4" s="1"/>
  <c r="P3697" i="4"/>
  <c r="Q3697" i="4" s="1"/>
  <c r="R3697" i="4" s="1"/>
  <c r="S3697" i="4" s="1"/>
  <c r="T3697" i="4" s="1"/>
  <c r="P3698" i="4"/>
  <c r="Q3698" i="4" s="1"/>
  <c r="R3698" i="4" s="1"/>
  <c r="S3698" i="4" s="1"/>
  <c r="T3698" i="4" s="1"/>
  <c r="P3699" i="4"/>
  <c r="Q3699" i="4" s="1"/>
  <c r="R3699" i="4" s="1"/>
  <c r="S3699" i="4" s="1"/>
  <c r="T3699" i="4" s="1"/>
  <c r="P3700" i="4"/>
  <c r="Q3700" i="4" s="1"/>
  <c r="R3700" i="4" s="1"/>
  <c r="S3700" i="4" s="1"/>
  <c r="T3700" i="4" s="1"/>
  <c r="P856" i="4"/>
  <c r="Q856" i="4" s="1"/>
  <c r="R856" i="4" s="1"/>
  <c r="S856" i="4" s="1"/>
  <c r="T856" i="4" s="1"/>
  <c r="P876" i="4"/>
  <c r="Q876" i="4" s="1"/>
  <c r="R876" i="4" s="1"/>
  <c r="S876" i="4" s="1"/>
  <c r="T876" i="4" s="1"/>
  <c r="P1386" i="4"/>
  <c r="Q1386" i="4" s="1"/>
  <c r="R1386" i="4" s="1"/>
  <c r="S1386" i="4" s="1"/>
  <c r="T1386" i="4" s="1"/>
  <c r="P1835" i="4"/>
  <c r="Q1835" i="4" s="1"/>
  <c r="R1835" i="4" s="1"/>
  <c r="S1835" i="4" s="1"/>
  <c r="T1835" i="4" s="1"/>
  <c r="P1841" i="4"/>
  <c r="Q1841" i="4" s="1"/>
  <c r="R1841" i="4" s="1"/>
  <c r="S1841" i="4" s="1"/>
  <c r="T1841" i="4" s="1"/>
  <c r="P1855" i="4"/>
  <c r="Q1855" i="4" s="1"/>
  <c r="R1855" i="4" s="1"/>
  <c r="S1855" i="4" s="1"/>
  <c r="T1855" i="4" s="1"/>
  <c r="P1878" i="4"/>
  <c r="Q1878" i="4" s="1"/>
  <c r="R1878" i="4" s="1"/>
  <c r="S1878" i="4" s="1"/>
  <c r="T1878" i="4" s="1"/>
  <c r="P2303" i="4"/>
  <c r="Q2303" i="4" s="1"/>
  <c r="R2303" i="4" s="1"/>
  <c r="S2303" i="4" s="1"/>
  <c r="T2303" i="4" s="1"/>
  <c r="P2309" i="4"/>
  <c r="Q2309" i="4" s="1"/>
  <c r="R2309" i="4" s="1"/>
  <c r="S2309" i="4" s="1"/>
  <c r="T2309" i="4" s="1"/>
  <c r="P2313" i="4"/>
  <c r="Q2313" i="4" s="1"/>
  <c r="R2313" i="4" s="1"/>
  <c r="S2313" i="4" s="1"/>
  <c r="T2313" i="4" s="1"/>
  <c r="P2327" i="4"/>
  <c r="Q2327" i="4" s="1"/>
  <c r="R2327" i="4" s="1"/>
  <c r="S2327" i="4" s="1"/>
  <c r="T2327" i="4" s="1"/>
  <c r="P2341" i="4"/>
  <c r="Q2341" i="4" s="1"/>
  <c r="R2341" i="4" s="1"/>
  <c r="S2341" i="4" s="1"/>
  <c r="T2341" i="4" s="1"/>
  <c r="P2346" i="4"/>
  <c r="Q2346" i="4" s="1"/>
  <c r="R2346" i="4" s="1"/>
  <c r="S2346" i="4" s="1"/>
  <c r="T2346" i="4" s="1"/>
  <c r="P2793" i="4"/>
  <c r="Q2793" i="4" s="1"/>
  <c r="R2793" i="4" s="1"/>
  <c r="S2793" i="4" s="1"/>
  <c r="T2793" i="4" s="1"/>
  <c r="P2801" i="4"/>
  <c r="Q2801" i="4" s="1"/>
  <c r="R2801" i="4" s="1"/>
  <c r="S2801" i="4" s="1"/>
  <c r="T2801" i="4" s="1"/>
  <c r="P2812" i="4"/>
  <c r="Q2812" i="4" s="1"/>
  <c r="R2812" i="4" s="1"/>
  <c r="S2812" i="4" s="1"/>
  <c r="T2812" i="4" s="1"/>
  <c r="P3257" i="4"/>
  <c r="Q3257" i="4" s="1"/>
  <c r="R3257" i="4" s="1"/>
  <c r="S3257" i="4" s="1"/>
  <c r="T3257" i="4" s="1"/>
  <c r="P3265" i="4"/>
  <c r="Q3265" i="4" s="1"/>
  <c r="R3265" i="4" s="1"/>
  <c r="S3265" i="4" s="1"/>
  <c r="T3265" i="4" s="1"/>
  <c r="P3271" i="4"/>
  <c r="Q3271" i="4" s="1"/>
  <c r="R3271" i="4" s="1"/>
  <c r="S3271" i="4" s="1"/>
  <c r="T3271" i="4" s="1"/>
  <c r="P3313" i="4"/>
  <c r="Q3313" i="4" s="1"/>
  <c r="R3313" i="4" s="1"/>
  <c r="S3313" i="4" s="1"/>
  <c r="T3313" i="4" s="1"/>
  <c r="P3701" i="4"/>
  <c r="Q3701" i="4" s="1"/>
  <c r="R3701" i="4" s="1"/>
  <c r="S3701" i="4" s="1"/>
  <c r="T3701" i="4" s="1"/>
  <c r="P3708" i="4"/>
  <c r="Q3708" i="4" s="1"/>
  <c r="R3708" i="4" s="1"/>
  <c r="S3708" i="4" s="1"/>
  <c r="T3708" i="4" s="1"/>
  <c r="P3717" i="4"/>
  <c r="Q3717" i="4" s="1"/>
  <c r="R3717" i="4" s="1"/>
  <c r="S3717" i="4" s="1"/>
  <c r="T3717" i="4" s="1"/>
  <c r="P3737" i="4"/>
  <c r="Q3737" i="4" s="1"/>
  <c r="R3737" i="4" s="1"/>
  <c r="S3737" i="4" s="1"/>
  <c r="T3737" i="4" s="1"/>
  <c r="P3749" i="4"/>
  <c r="Q3749" i="4" s="1"/>
  <c r="R3749" i="4" s="1"/>
  <c r="S3749" i="4" s="1"/>
  <c r="T3749" i="4" s="1"/>
  <c r="P3757" i="4"/>
  <c r="Q3757" i="4" s="1"/>
  <c r="R3757" i="4" s="1"/>
  <c r="S3757" i="4" s="1"/>
  <c r="T3757" i="4" s="1"/>
  <c r="P3776" i="4"/>
  <c r="Q3776" i="4" s="1"/>
  <c r="R3776" i="4" s="1"/>
  <c r="S3776" i="4" s="1"/>
  <c r="T3776" i="4" s="1"/>
  <c r="P3795" i="4"/>
  <c r="Q3795" i="4" s="1"/>
  <c r="R3795" i="4" s="1"/>
  <c r="S3795" i="4" s="1"/>
  <c r="T3795" i="4" s="1"/>
  <c r="P3806" i="4"/>
  <c r="Q3806" i="4" s="1"/>
  <c r="R3806" i="4" s="1"/>
  <c r="S3806" i="4" s="1"/>
  <c r="T3806" i="4" s="1"/>
  <c r="P3811" i="4"/>
  <c r="Q3811" i="4" s="1"/>
  <c r="R3811" i="4" s="1"/>
  <c r="S3811" i="4" s="1"/>
  <c r="T3811" i="4" s="1"/>
  <c r="P3822" i="4"/>
  <c r="Q3822" i="4" s="1"/>
  <c r="R3822" i="4" s="1"/>
  <c r="S3822" i="4" s="1"/>
  <c r="T3822" i="4" s="1"/>
  <c r="P3828" i="4"/>
  <c r="Q3828" i="4" s="1"/>
  <c r="R3828" i="4" s="1"/>
  <c r="S3828" i="4" s="1"/>
  <c r="T3828" i="4" s="1"/>
  <c r="P3838" i="4"/>
  <c r="Q3838" i="4" s="1"/>
  <c r="R3838" i="4" s="1"/>
  <c r="S3838" i="4" s="1"/>
  <c r="T3838" i="4" s="1"/>
  <c r="P3841" i="4"/>
  <c r="Q3841" i="4" s="1"/>
  <c r="R3841" i="4" s="1"/>
  <c r="S3841" i="4" s="1"/>
  <c r="T3841" i="4" s="1"/>
  <c r="P3842" i="4"/>
  <c r="Q3842" i="4" s="1"/>
  <c r="R3842" i="4" s="1"/>
  <c r="S3842" i="4" s="1"/>
  <c r="T3842" i="4" s="1"/>
  <c r="P3843" i="4"/>
  <c r="Q3843" i="4" s="1"/>
  <c r="R3843" i="4" s="1"/>
  <c r="S3843" i="4" s="1"/>
  <c r="T3843" i="4" s="1"/>
  <c r="P3844" i="4"/>
  <c r="Q3844" i="4" s="1"/>
  <c r="R3844" i="4" s="1"/>
  <c r="S3844" i="4" s="1"/>
  <c r="T3844" i="4" s="1"/>
  <c r="P3845" i="4"/>
  <c r="Q3845" i="4" s="1"/>
  <c r="R3845" i="4" s="1"/>
  <c r="S3845" i="4" s="1"/>
  <c r="T3845" i="4" s="1"/>
  <c r="P3846" i="4"/>
  <c r="Q3846" i="4" s="1"/>
  <c r="R3846" i="4" s="1"/>
  <c r="S3846" i="4" s="1"/>
  <c r="T3846" i="4" s="1"/>
  <c r="P3847" i="4"/>
  <c r="Q3847" i="4" s="1"/>
  <c r="R3847" i="4" s="1"/>
  <c r="S3847" i="4" s="1"/>
  <c r="T3847" i="4" s="1"/>
  <c r="P3848" i="4"/>
  <c r="Q3848" i="4" s="1"/>
  <c r="R3848" i="4" s="1"/>
  <c r="S3848" i="4" s="1"/>
  <c r="T3848" i="4" s="1"/>
  <c r="P3849" i="4"/>
  <c r="Q3849" i="4" s="1"/>
  <c r="R3849" i="4" s="1"/>
  <c r="S3849" i="4" s="1"/>
  <c r="T3849" i="4" s="1"/>
  <c r="P3850" i="4"/>
  <c r="Q3850" i="4" s="1"/>
  <c r="R3850" i="4" s="1"/>
  <c r="S3850" i="4" s="1"/>
  <c r="T3850" i="4" s="1"/>
  <c r="P3851" i="4"/>
  <c r="Q3851" i="4" s="1"/>
  <c r="R3851" i="4" s="1"/>
  <c r="S3851" i="4" s="1"/>
  <c r="T3851" i="4" s="1"/>
  <c r="P3852" i="4"/>
  <c r="Q3852" i="4" s="1"/>
  <c r="R3852" i="4" s="1"/>
  <c r="S3852" i="4" s="1"/>
  <c r="T3852" i="4" s="1"/>
  <c r="P3853" i="4"/>
  <c r="Q3853" i="4" s="1"/>
  <c r="R3853" i="4" s="1"/>
  <c r="S3853" i="4" s="1"/>
  <c r="T3853" i="4" s="1"/>
  <c r="P3854" i="4"/>
  <c r="Q3854" i="4" s="1"/>
  <c r="R3854" i="4" s="1"/>
  <c r="S3854" i="4" s="1"/>
  <c r="T3854" i="4" s="1"/>
  <c r="P3855" i="4"/>
  <c r="Q3855" i="4" s="1"/>
  <c r="R3855" i="4" s="1"/>
  <c r="S3855" i="4" s="1"/>
  <c r="T3855" i="4" s="1"/>
  <c r="P3856" i="4"/>
  <c r="Q3856" i="4" s="1"/>
  <c r="R3856" i="4" s="1"/>
  <c r="S3856" i="4" s="1"/>
  <c r="T3856" i="4" s="1"/>
  <c r="P3857" i="4"/>
  <c r="Q3857" i="4" s="1"/>
  <c r="R3857" i="4" s="1"/>
  <c r="S3857" i="4" s="1"/>
  <c r="T3857" i="4" s="1"/>
  <c r="P3858" i="4"/>
  <c r="Q3858" i="4" s="1"/>
  <c r="R3858" i="4" s="1"/>
  <c r="S3858" i="4" s="1"/>
  <c r="T3858" i="4" s="1"/>
  <c r="P3859" i="4"/>
  <c r="Q3859" i="4" s="1"/>
  <c r="R3859" i="4" s="1"/>
  <c r="S3859" i="4" s="1"/>
  <c r="T3859" i="4" s="1"/>
  <c r="P3860" i="4"/>
  <c r="Q3860" i="4" s="1"/>
  <c r="R3860" i="4" s="1"/>
  <c r="S3860" i="4" s="1"/>
  <c r="T3860" i="4" s="1"/>
  <c r="P3861" i="4"/>
  <c r="Q3861" i="4" s="1"/>
  <c r="R3861" i="4" s="1"/>
  <c r="S3861" i="4" s="1"/>
  <c r="T3861" i="4" s="1"/>
  <c r="P3862" i="4"/>
  <c r="Q3862" i="4" s="1"/>
  <c r="R3862" i="4" s="1"/>
  <c r="S3862" i="4" s="1"/>
  <c r="T3862" i="4" s="1"/>
  <c r="P3863" i="4"/>
  <c r="Q3863" i="4" s="1"/>
  <c r="R3863" i="4" s="1"/>
  <c r="S3863" i="4" s="1"/>
  <c r="T3863" i="4" s="1"/>
  <c r="P3864" i="4"/>
  <c r="Q3864" i="4" s="1"/>
  <c r="R3864" i="4" s="1"/>
  <c r="S3864" i="4" s="1"/>
  <c r="T3864" i="4" s="1"/>
  <c r="P3865" i="4"/>
  <c r="Q3865" i="4" s="1"/>
  <c r="R3865" i="4" s="1"/>
  <c r="S3865" i="4" s="1"/>
  <c r="T3865" i="4" s="1"/>
  <c r="P3866" i="4"/>
  <c r="Q3866" i="4" s="1"/>
  <c r="R3866" i="4" s="1"/>
  <c r="S3866" i="4" s="1"/>
  <c r="T3866" i="4" s="1"/>
  <c r="P3867" i="4"/>
  <c r="Q3867" i="4" s="1"/>
  <c r="R3867" i="4" s="1"/>
  <c r="S3867" i="4" s="1"/>
  <c r="T3867" i="4" s="1"/>
  <c r="P3868" i="4"/>
  <c r="Q3868" i="4" s="1"/>
  <c r="R3868" i="4" s="1"/>
  <c r="S3868" i="4" s="1"/>
  <c r="T3868" i="4" s="1"/>
  <c r="P3869" i="4"/>
  <c r="Q3869" i="4" s="1"/>
  <c r="R3869" i="4" s="1"/>
  <c r="S3869" i="4" s="1"/>
  <c r="T3869" i="4" s="1"/>
  <c r="P3870" i="4"/>
  <c r="Q3870" i="4" s="1"/>
  <c r="R3870" i="4" s="1"/>
  <c r="S3870" i="4" s="1"/>
  <c r="T3870" i="4" s="1"/>
  <c r="P3871" i="4"/>
  <c r="Q3871" i="4" s="1"/>
  <c r="R3871" i="4" s="1"/>
  <c r="S3871" i="4" s="1"/>
  <c r="T3871" i="4" s="1"/>
  <c r="P3872" i="4"/>
  <c r="Q3872" i="4" s="1"/>
  <c r="R3872" i="4" s="1"/>
  <c r="S3872" i="4" s="1"/>
  <c r="T3872" i="4" s="1"/>
  <c r="P3873" i="4"/>
  <c r="Q3873" i="4" s="1"/>
  <c r="R3873" i="4" s="1"/>
  <c r="S3873" i="4" s="1"/>
  <c r="T3873" i="4" s="1"/>
  <c r="P3874" i="4"/>
  <c r="Q3874" i="4" s="1"/>
  <c r="R3874" i="4" s="1"/>
  <c r="S3874" i="4" s="1"/>
  <c r="T3874" i="4" s="1"/>
  <c r="P3875" i="4"/>
  <c r="Q3875" i="4" s="1"/>
  <c r="R3875" i="4" s="1"/>
  <c r="S3875" i="4" s="1"/>
  <c r="T3875" i="4" s="1"/>
  <c r="P3876" i="4"/>
  <c r="Q3876" i="4" s="1"/>
  <c r="R3876" i="4" s="1"/>
  <c r="S3876" i="4" s="1"/>
  <c r="T3876" i="4" s="1"/>
  <c r="P3877" i="4"/>
  <c r="Q3877" i="4" s="1"/>
  <c r="R3877" i="4" s="1"/>
  <c r="S3877" i="4" s="1"/>
  <c r="T3877" i="4" s="1"/>
  <c r="P3878" i="4"/>
  <c r="Q3878" i="4" s="1"/>
  <c r="R3878" i="4" s="1"/>
  <c r="S3878" i="4" s="1"/>
  <c r="T3878" i="4" s="1"/>
  <c r="P3879" i="4"/>
  <c r="Q3879" i="4" s="1"/>
  <c r="R3879" i="4" s="1"/>
  <c r="S3879" i="4" s="1"/>
  <c r="T3879" i="4" s="1"/>
  <c r="P3880" i="4"/>
  <c r="Q3880" i="4" s="1"/>
  <c r="R3880" i="4" s="1"/>
  <c r="S3880" i="4" s="1"/>
  <c r="T3880" i="4" s="1"/>
  <c r="P3881" i="4"/>
  <c r="Q3881" i="4" s="1"/>
  <c r="R3881" i="4" s="1"/>
  <c r="S3881" i="4" s="1"/>
  <c r="T3881" i="4" s="1"/>
  <c r="P3882" i="4"/>
  <c r="Q3882" i="4" s="1"/>
  <c r="R3882" i="4" s="1"/>
  <c r="S3882" i="4" s="1"/>
  <c r="T3882" i="4" s="1"/>
  <c r="P3883" i="4"/>
  <c r="Q3883" i="4" s="1"/>
  <c r="R3883" i="4" s="1"/>
  <c r="S3883" i="4" s="1"/>
  <c r="T3883" i="4" s="1"/>
  <c r="P3884" i="4"/>
  <c r="Q3884" i="4" s="1"/>
  <c r="R3884" i="4" s="1"/>
  <c r="S3884" i="4" s="1"/>
  <c r="T3884" i="4" s="1"/>
  <c r="P3885" i="4"/>
  <c r="Q3885" i="4" s="1"/>
  <c r="R3885" i="4" s="1"/>
  <c r="S3885" i="4" s="1"/>
  <c r="T3885" i="4" s="1"/>
  <c r="P3886" i="4"/>
  <c r="Q3886" i="4" s="1"/>
  <c r="R3886" i="4" s="1"/>
  <c r="S3886" i="4" s="1"/>
  <c r="T3886" i="4" s="1"/>
  <c r="P3887" i="4"/>
  <c r="Q3887" i="4" s="1"/>
  <c r="R3887" i="4" s="1"/>
  <c r="S3887" i="4" s="1"/>
  <c r="T3887" i="4" s="1"/>
  <c r="P3888" i="4"/>
  <c r="Q3888" i="4" s="1"/>
  <c r="R3888" i="4" s="1"/>
  <c r="S3888" i="4" s="1"/>
  <c r="T3888" i="4" s="1"/>
  <c r="P3889" i="4"/>
  <c r="Q3889" i="4" s="1"/>
  <c r="R3889" i="4" s="1"/>
  <c r="S3889" i="4" s="1"/>
  <c r="T3889" i="4" s="1"/>
  <c r="P3890" i="4"/>
  <c r="Q3890" i="4" s="1"/>
  <c r="R3890" i="4" s="1"/>
  <c r="S3890" i="4" s="1"/>
  <c r="T3890" i="4" s="1"/>
  <c r="P3891" i="4"/>
  <c r="Q3891" i="4" s="1"/>
  <c r="R3891" i="4" s="1"/>
  <c r="S3891" i="4" s="1"/>
  <c r="T3891" i="4" s="1"/>
  <c r="P3892" i="4"/>
  <c r="Q3892" i="4" s="1"/>
  <c r="R3892" i="4" s="1"/>
  <c r="S3892" i="4" s="1"/>
  <c r="T3892" i="4" s="1"/>
  <c r="P3893" i="4"/>
  <c r="Q3893" i="4" s="1"/>
  <c r="R3893" i="4" s="1"/>
  <c r="S3893" i="4" s="1"/>
  <c r="T3893" i="4" s="1"/>
  <c r="P3894" i="4"/>
  <c r="Q3894" i="4" s="1"/>
  <c r="R3894" i="4" s="1"/>
  <c r="S3894" i="4" s="1"/>
  <c r="T3894" i="4" s="1"/>
  <c r="P3895" i="4"/>
  <c r="Q3895" i="4" s="1"/>
  <c r="R3895" i="4" s="1"/>
  <c r="S3895" i="4" s="1"/>
  <c r="T3895" i="4" s="1"/>
  <c r="P3992" i="4"/>
  <c r="Q3992" i="4" s="1"/>
  <c r="R3992" i="4" s="1"/>
  <c r="S3992" i="4" s="1"/>
  <c r="T3992" i="4" s="1"/>
  <c r="P3993" i="4"/>
  <c r="Q3993" i="4" s="1"/>
  <c r="R3993" i="4" s="1"/>
  <c r="S3993" i="4" s="1"/>
  <c r="T3993" i="4" s="1"/>
  <c r="P3994" i="4"/>
  <c r="Q3994" i="4" s="1"/>
  <c r="R3994" i="4" s="1"/>
  <c r="S3994" i="4" s="1"/>
  <c r="T3994" i="4" s="1"/>
  <c r="P3995" i="4"/>
  <c r="Q3995" i="4" s="1"/>
  <c r="R3995" i="4" s="1"/>
  <c r="S3995" i="4" s="1"/>
  <c r="T3995" i="4" s="1"/>
  <c r="P3996" i="4"/>
  <c r="Q3996" i="4" s="1"/>
  <c r="R3996" i="4" s="1"/>
  <c r="S3996" i="4" s="1"/>
  <c r="T3996" i="4" s="1"/>
  <c r="P3997" i="4"/>
  <c r="Q3997" i="4" s="1"/>
  <c r="R3997" i="4" s="1"/>
  <c r="S3997" i="4" s="1"/>
  <c r="T3997" i="4" s="1"/>
  <c r="P3998" i="4"/>
  <c r="Q3998" i="4" s="1"/>
  <c r="R3998" i="4" s="1"/>
  <c r="S3998" i="4" s="1"/>
  <c r="T3998" i="4" s="1"/>
  <c r="P3999" i="4"/>
  <c r="Q3999" i="4" s="1"/>
  <c r="R3999" i="4" s="1"/>
  <c r="S3999" i="4" s="1"/>
  <c r="T3999" i="4" s="1"/>
  <c r="P4000" i="4"/>
  <c r="Q4000" i="4" s="1"/>
  <c r="R4000" i="4" s="1"/>
  <c r="S4000" i="4" s="1"/>
  <c r="T4000" i="4" s="1"/>
  <c r="P4001" i="4"/>
  <c r="Q4001" i="4" s="1"/>
  <c r="R4001" i="4" s="1"/>
  <c r="S4001" i="4" s="1"/>
  <c r="T4001" i="4" s="1"/>
  <c r="P4002" i="4"/>
  <c r="Q4002" i="4" s="1"/>
  <c r="R4002" i="4" s="1"/>
  <c r="S4002" i="4" s="1"/>
  <c r="T4002" i="4" s="1"/>
  <c r="P4003" i="4"/>
  <c r="Q4003" i="4" s="1"/>
  <c r="R4003" i="4" s="1"/>
  <c r="S4003" i="4" s="1"/>
  <c r="T4003" i="4" s="1"/>
  <c r="P4004" i="4"/>
  <c r="Q4004" i="4" s="1"/>
  <c r="R4004" i="4" s="1"/>
  <c r="S4004" i="4" s="1"/>
  <c r="T4004" i="4" s="1"/>
  <c r="P4005" i="4"/>
  <c r="Q4005" i="4" s="1"/>
  <c r="R4005" i="4" s="1"/>
  <c r="S4005" i="4" s="1"/>
  <c r="T4005" i="4" s="1"/>
  <c r="P4006" i="4"/>
  <c r="Q4006" i="4" s="1"/>
  <c r="R4006" i="4" s="1"/>
  <c r="S4006" i="4" s="1"/>
  <c r="T4006" i="4" s="1"/>
  <c r="P4007" i="4"/>
  <c r="Q4007" i="4" s="1"/>
  <c r="R4007" i="4" s="1"/>
  <c r="S4007" i="4" s="1"/>
  <c r="T4007" i="4" s="1"/>
  <c r="P4008" i="4"/>
  <c r="Q4008" i="4" s="1"/>
  <c r="R4008" i="4" s="1"/>
  <c r="S4008" i="4" s="1"/>
  <c r="T4008" i="4" s="1"/>
  <c r="P4009" i="4"/>
  <c r="Q4009" i="4" s="1"/>
  <c r="R4009" i="4" s="1"/>
  <c r="S4009" i="4" s="1"/>
  <c r="T4009" i="4" s="1"/>
  <c r="P4010" i="4"/>
  <c r="Q4010" i="4" s="1"/>
  <c r="R4010" i="4" s="1"/>
  <c r="S4010" i="4" s="1"/>
  <c r="T4010" i="4" s="1"/>
  <c r="P4011" i="4"/>
  <c r="Q4011" i="4" s="1"/>
  <c r="R4011" i="4" s="1"/>
  <c r="S4011" i="4" s="1"/>
  <c r="T4011" i="4" s="1"/>
  <c r="P4012" i="4"/>
  <c r="Q4012" i="4" s="1"/>
  <c r="R4012" i="4" s="1"/>
  <c r="S4012" i="4" s="1"/>
  <c r="T4012" i="4" s="1"/>
  <c r="P4013" i="4"/>
  <c r="Q4013" i="4" s="1"/>
  <c r="R4013" i="4" s="1"/>
  <c r="S4013" i="4" s="1"/>
  <c r="T4013" i="4" s="1"/>
  <c r="P4014" i="4"/>
  <c r="Q4014" i="4" s="1"/>
  <c r="R4014" i="4" s="1"/>
  <c r="S4014" i="4" s="1"/>
  <c r="T4014" i="4" s="1"/>
  <c r="P4015" i="4"/>
  <c r="Q4015" i="4" s="1"/>
  <c r="R4015" i="4" s="1"/>
  <c r="S4015" i="4" s="1"/>
  <c r="T4015" i="4" s="1"/>
  <c r="P4016" i="4"/>
  <c r="Q4016" i="4" s="1"/>
  <c r="R4016" i="4" s="1"/>
  <c r="S4016" i="4" s="1"/>
  <c r="T4016" i="4" s="1"/>
  <c r="P4017" i="4"/>
  <c r="Q4017" i="4" s="1"/>
  <c r="R4017" i="4" s="1"/>
  <c r="S4017" i="4" s="1"/>
  <c r="T4017" i="4" s="1"/>
  <c r="P4018" i="4"/>
  <c r="Q4018" i="4" s="1"/>
  <c r="R4018" i="4" s="1"/>
  <c r="S4018" i="4" s="1"/>
  <c r="T4018" i="4" s="1"/>
  <c r="P4019" i="4"/>
  <c r="Q4019" i="4" s="1"/>
  <c r="R4019" i="4" s="1"/>
  <c r="S4019" i="4" s="1"/>
  <c r="T4019" i="4" s="1"/>
  <c r="P4020" i="4"/>
  <c r="Q4020" i="4" s="1"/>
  <c r="R4020" i="4" s="1"/>
  <c r="S4020" i="4" s="1"/>
  <c r="T4020" i="4" s="1"/>
  <c r="P4021" i="4"/>
  <c r="Q4021" i="4" s="1"/>
  <c r="R4021" i="4" s="1"/>
  <c r="S4021" i="4" s="1"/>
  <c r="T4021" i="4" s="1"/>
  <c r="P4022" i="4"/>
  <c r="Q4022" i="4" s="1"/>
  <c r="R4022" i="4" s="1"/>
  <c r="S4022" i="4" s="1"/>
  <c r="T4022" i="4" s="1"/>
  <c r="P4023" i="4"/>
  <c r="Q4023" i="4" s="1"/>
  <c r="R4023" i="4" s="1"/>
  <c r="S4023" i="4" s="1"/>
  <c r="T4023" i="4" s="1"/>
  <c r="P4024" i="4"/>
  <c r="Q4024" i="4" s="1"/>
  <c r="R4024" i="4" s="1"/>
  <c r="S4024" i="4" s="1"/>
  <c r="T4024" i="4" s="1"/>
  <c r="P4025" i="4"/>
  <c r="Q4025" i="4" s="1"/>
  <c r="R4025" i="4" s="1"/>
  <c r="S4025" i="4" s="1"/>
  <c r="T4025" i="4" s="1"/>
  <c r="P4026" i="4"/>
  <c r="Q4026" i="4" s="1"/>
  <c r="R4026" i="4" s="1"/>
  <c r="S4026" i="4" s="1"/>
  <c r="T4026" i="4" s="1"/>
  <c r="P4027" i="4"/>
  <c r="Q4027" i="4" s="1"/>
  <c r="R4027" i="4" s="1"/>
  <c r="S4027" i="4" s="1"/>
  <c r="T4027" i="4" s="1"/>
  <c r="P4028" i="4"/>
  <c r="Q4028" i="4" s="1"/>
  <c r="R4028" i="4" s="1"/>
  <c r="S4028" i="4" s="1"/>
  <c r="T4028" i="4" s="1"/>
  <c r="P4029" i="4"/>
  <c r="Q4029" i="4" s="1"/>
  <c r="R4029" i="4" s="1"/>
  <c r="S4029" i="4" s="1"/>
  <c r="T4029" i="4" s="1"/>
  <c r="P4030" i="4"/>
  <c r="Q4030" i="4" s="1"/>
  <c r="R4030" i="4" s="1"/>
  <c r="S4030" i="4" s="1"/>
  <c r="T4030" i="4" s="1"/>
  <c r="P4031" i="4"/>
  <c r="Q4031" i="4" s="1"/>
  <c r="R4031" i="4" s="1"/>
  <c r="S4031" i="4" s="1"/>
  <c r="T4031" i="4" s="1"/>
  <c r="P4032" i="4"/>
  <c r="Q4032" i="4" s="1"/>
  <c r="R4032" i="4" s="1"/>
  <c r="S4032" i="4" s="1"/>
  <c r="T4032" i="4" s="1"/>
  <c r="P4033" i="4"/>
  <c r="Q4033" i="4" s="1"/>
  <c r="R4033" i="4" s="1"/>
  <c r="S4033" i="4" s="1"/>
  <c r="T4033" i="4" s="1"/>
  <c r="P4034" i="4"/>
  <c r="Q4034" i="4" s="1"/>
  <c r="R4034" i="4" s="1"/>
  <c r="S4034" i="4" s="1"/>
  <c r="T4034" i="4" s="1"/>
  <c r="P4035" i="4"/>
  <c r="Q4035" i="4" s="1"/>
  <c r="R4035" i="4" s="1"/>
  <c r="S4035" i="4" s="1"/>
  <c r="T4035" i="4" s="1"/>
  <c r="P4036" i="4"/>
  <c r="Q4036" i="4" s="1"/>
  <c r="R4036" i="4" s="1"/>
  <c r="S4036" i="4" s="1"/>
  <c r="T4036" i="4" s="1"/>
  <c r="P4037" i="4"/>
  <c r="Q4037" i="4" s="1"/>
  <c r="R4037" i="4" s="1"/>
  <c r="S4037" i="4" s="1"/>
  <c r="T4037" i="4" s="1"/>
  <c r="P4038" i="4"/>
  <c r="Q4038" i="4" s="1"/>
  <c r="R4038" i="4" s="1"/>
  <c r="S4038" i="4" s="1"/>
  <c r="T4038" i="4" s="1"/>
  <c r="P4039" i="4"/>
  <c r="Q4039" i="4" s="1"/>
  <c r="R4039" i="4" s="1"/>
  <c r="S4039" i="4" s="1"/>
  <c r="T4039" i="4" s="1"/>
  <c r="P4040" i="4"/>
  <c r="Q4040" i="4" s="1"/>
  <c r="R4040" i="4" s="1"/>
  <c r="S4040" i="4" s="1"/>
  <c r="T4040" i="4" s="1"/>
  <c r="P4041" i="4"/>
  <c r="Q4041" i="4" s="1"/>
  <c r="R4041" i="4" s="1"/>
  <c r="S4041" i="4" s="1"/>
  <c r="T4041" i="4" s="1"/>
  <c r="P4042" i="4"/>
  <c r="Q4042" i="4" s="1"/>
  <c r="R4042" i="4" s="1"/>
  <c r="S4042" i="4" s="1"/>
  <c r="T4042" i="4" s="1"/>
  <c r="P4043" i="4"/>
  <c r="Q4043" i="4" s="1"/>
  <c r="R4043" i="4" s="1"/>
  <c r="S4043" i="4" s="1"/>
  <c r="T4043" i="4" s="1"/>
  <c r="P4044" i="4"/>
  <c r="Q4044" i="4" s="1"/>
  <c r="R4044" i="4" s="1"/>
  <c r="S4044" i="4" s="1"/>
  <c r="T4044" i="4" s="1"/>
  <c r="P4045" i="4"/>
  <c r="Q4045" i="4" s="1"/>
  <c r="R4045" i="4" s="1"/>
  <c r="S4045" i="4" s="1"/>
  <c r="T4045" i="4" s="1"/>
  <c r="P4046" i="4"/>
  <c r="Q4046" i="4" s="1"/>
  <c r="R4046" i="4" s="1"/>
  <c r="S4046" i="4" s="1"/>
  <c r="T4046" i="4" s="1"/>
  <c r="P4047" i="4"/>
  <c r="Q4047" i="4" s="1"/>
  <c r="R4047" i="4" s="1"/>
  <c r="S4047" i="4" s="1"/>
  <c r="T4047" i="4" s="1"/>
  <c r="P4048" i="4"/>
  <c r="Q4048" i="4" s="1"/>
  <c r="R4048" i="4" s="1"/>
  <c r="S4048" i="4" s="1"/>
  <c r="T4048" i="4" s="1"/>
  <c r="P4049" i="4"/>
  <c r="Q4049" i="4" s="1"/>
  <c r="R4049" i="4" s="1"/>
  <c r="S4049" i="4" s="1"/>
  <c r="T4049" i="4" s="1"/>
  <c r="P4050" i="4"/>
  <c r="Q4050" i="4" s="1"/>
  <c r="R4050" i="4" s="1"/>
  <c r="S4050" i="4" s="1"/>
  <c r="T4050" i="4" s="1"/>
  <c r="P4051" i="4"/>
  <c r="Q4051" i="4" s="1"/>
  <c r="R4051" i="4" s="1"/>
  <c r="S4051" i="4" s="1"/>
  <c r="T4051" i="4" s="1"/>
  <c r="P4052" i="4"/>
  <c r="Q4052" i="4" s="1"/>
  <c r="R4052" i="4" s="1"/>
  <c r="S4052" i="4" s="1"/>
  <c r="T4052" i="4" s="1"/>
  <c r="P4053" i="4"/>
  <c r="Q4053" i="4" s="1"/>
  <c r="R4053" i="4" s="1"/>
  <c r="S4053" i="4" s="1"/>
  <c r="T4053" i="4" s="1"/>
  <c r="P4054" i="4"/>
  <c r="Q4054" i="4" s="1"/>
  <c r="R4054" i="4" s="1"/>
  <c r="S4054" i="4" s="1"/>
  <c r="T4054" i="4" s="1"/>
  <c r="P4055" i="4"/>
  <c r="Q4055" i="4" s="1"/>
  <c r="R4055" i="4" s="1"/>
  <c r="S4055" i="4" s="1"/>
  <c r="T4055" i="4" s="1"/>
  <c r="P4056" i="4"/>
  <c r="Q4056" i="4" s="1"/>
  <c r="R4056" i="4" s="1"/>
  <c r="S4056" i="4" s="1"/>
  <c r="T4056" i="4" s="1"/>
  <c r="P4057" i="4"/>
  <c r="Q4057" i="4" s="1"/>
  <c r="R4057" i="4" s="1"/>
  <c r="S4057" i="4" s="1"/>
  <c r="T4057" i="4" s="1"/>
  <c r="P4058" i="4"/>
  <c r="Q4058" i="4" s="1"/>
  <c r="R4058" i="4" s="1"/>
  <c r="S4058" i="4" s="1"/>
  <c r="T4058" i="4" s="1"/>
  <c r="P4059" i="4"/>
  <c r="Q4059" i="4" s="1"/>
  <c r="R4059" i="4" s="1"/>
  <c r="S4059" i="4" s="1"/>
  <c r="T4059" i="4" s="1"/>
  <c r="P4060" i="4"/>
  <c r="Q4060" i="4" s="1"/>
  <c r="R4060" i="4" s="1"/>
  <c r="S4060" i="4" s="1"/>
  <c r="T4060" i="4" s="1"/>
  <c r="P4061" i="4"/>
  <c r="Q4061" i="4" s="1"/>
  <c r="R4061" i="4" s="1"/>
  <c r="S4061" i="4" s="1"/>
  <c r="T4061" i="4" s="1"/>
  <c r="P4062" i="4"/>
  <c r="Q4062" i="4" s="1"/>
  <c r="R4062" i="4" s="1"/>
  <c r="S4062" i="4" s="1"/>
  <c r="T4062" i="4" s="1"/>
  <c r="P4063" i="4"/>
  <c r="Q4063" i="4" s="1"/>
  <c r="R4063" i="4" s="1"/>
  <c r="S4063" i="4" s="1"/>
  <c r="T4063" i="4" s="1"/>
  <c r="P4064" i="4"/>
  <c r="Q4064" i="4" s="1"/>
  <c r="R4064" i="4" s="1"/>
  <c r="S4064" i="4" s="1"/>
  <c r="T4064" i="4" s="1"/>
  <c r="P4065" i="4"/>
  <c r="Q4065" i="4" s="1"/>
  <c r="R4065" i="4" s="1"/>
  <c r="S4065" i="4" s="1"/>
  <c r="T4065" i="4" s="1"/>
  <c r="P4066" i="4"/>
  <c r="Q4066" i="4" s="1"/>
  <c r="R4066" i="4" s="1"/>
  <c r="S4066" i="4" s="1"/>
  <c r="T4066" i="4" s="1"/>
  <c r="P4067" i="4"/>
  <c r="Q4067" i="4" s="1"/>
  <c r="R4067" i="4" s="1"/>
  <c r="S4067" i="4" s="1"/>
  <c r="T4067" i="4" s="1"/>
  <c r="P4068" i="4"/>
  <c r="Q4068" i="4" s="1"/>
  <c r="R4068" i="4" s="1"/>
  <c r="S4068" i="4" s="1"/>
  <c r="T4068" i="4" s="1"/>
  <c r="P4069" i="4"/>
  <c r="Q4069" i="4" s="1"/>
  <c r="R4069" i="4" s="1"/>
  <c r="S4069" i="4" s="1"/>
  <c r="T4069" i="4" s="1"/>
  <c r="P4070" i="4"/>
  <c r="Q4070" i="4" s="1"/>
  <c r="R4070" i="4" s="1"/>
  <c r="S4070" i="4" s="1"/>
  <c r="T4070" i="4" s="1"/>
  <c r="P4071" i="4"/>
  <c r="Q4071" i="4" s="1"/>
  <c r="R4071" i="4" s="1"/>
  <c r="S4071" i="4" s="1"/>
  <c r="T4071" i="4" s="1"/>
  <c r="P4072" i="4"/>
  <c r="Q4072" i="4" s="1"/>
  <c r="R4072" i="4" s="1"/>
  <c r="S4072" i="4" s="1"/>
  <c r="T4072" i="4" s="1"/>
  <c r="P4073" i="4"/>
  <c r="Q4073" i="4" s="1"/>
  <c r="R4073" i="4" s="1"/>
  <c r="S4073" i="4" s="1"/>
  <c r="T4073" i="4" s="1"/>
  <c r="P4074" i="4"/>
  <c r="Q4074" i="4" s="1"/>
  <c r="R4074" i="4" s="1"/>
  <c r="S4074" i="4" s="1"/>
  <c r="T4074" i="4" s="1"/>
  <c r="P4075" i="4"/>
  <c r="Q4075" i="4" s="1"/>
  <c r="R4075" i="4" s="1"/>
  <c r="S4075" i="4" s="1"/>
  <c r="T4075" i="4" s="1"/>
  <c r="P4076" i="4"/>
  <c r="Q4076" i="4" s="1"/>
  <c r="R4076" i="4" s="1"/>
  <c r="S4076" i="4" s="1"/>
  <c r="T4076" i="4" s="1"/>
  <c r="P4077" i="4"/>
  <c r="Q4077" i="4" s="1"/>
  <c r="R4077" i="4" s="1"/>
  <c r="S4077" i="4" s="1"/>
  <c r="T4077" i="4" s="1"/>
  <c r="P4078" i="4"/>
  <c r="Q4078" i="4" s="1"/>
  <c r="R4078" i="4" s="1"/>
  <c r="S4078" i="4" s="1"/>
  <c r="T4078" i="4" s="1"/>
  <c r="P4079" i="4"/>
  <c r="Q4079" i="4" s="1"/>
  <c r="R4079" i="4" s="1"/>
  <c r="S4079" i="4" s="1"/>
  <c r="T4079" i="4" s="1"/>
  <c r="P4080" i="4"/>
  <c r="Q4080" i="4" s="1"/>
  <c r="R4080" i="4" s="1"/>
  <c r="S4080" i="4" s="1"/>
  <c r="T4080" i="4" s="1"/>
  <c r="P4081" i="4"/>
  <c r="Q4081" i="4" s="1"/>
  <c r="R4081" i="4" s="1"/>
  <c r="S4081" i="4" s="1"/>
  <c r="T4081" i="4" s="1"/>
  <c r="P4082" i="4"/>
  <c r="Q4082" i="4" s="1"/>
  <c r="R4082" i="4" s="1"/>
  <c r="S4082" i="4" s="1"/>
  <c r="T4082" i="4" s="1"/>
  <c r="P4083" i="4"/>
  <c r="Q4083" i="4" s="1"/>
  <c r="R4083" i="4" s="1"/>
  <c r="S4083" i="4" s="1"/>
  <c r="T4083" i="4" s="1"/>
  <c r="P4084" i="4"/>
  <c r="Q4084" i="4" s="1"/>
  <c r="R4084" i="4" s="1"/>
  <c r="S4084" i="4" s="1"/>
  <c r="T4084" i="4" s="1"/>
  <c r="P4085" i="4"/>
  <c r="Q4085" i="4" s="1"/>
  <c r="R4085" i="4" s="1"/>
  <c r="S4085" i="4" s="1"/>
  <c r="T4085" i="4" s="1"/>
  <c r="P4086" i="4"/>
  <c r="Q4086" i="4" s="1"/>
  <c r="R4086" i="4" s="1"/>
  <c r="S4086" i="4" s="1"/>
  <c r="T4086" i="4" s="1"/>
  <c r="P4087" i="4"/>
  <c r="Q4087" i="4" s="1"/>
  <c r="R4087" i="4" s="1"/>
  <c r="S4087" i="4" s="1"/>
  <c r="T4087" i="4" s="1"/>
  <c r="P4088" i="4"/>
  <c r="Q4088" i="4" s="1"/>
  <c r="R4088" i="4" s="1"/>
  <c r="S4088" i="4" s="1"/>
  <c r="T4088" i="4" s="1"/>
  <c r="P4089" i="4"/>
  <c r="Q4089" i="4" s="1"/>
  <c r="R4089" i="4" s="1"/>
  <c r="S4089" i="4" s="1"/>
  <c r="T4089" i="4" s="1"/>
  <c r="P4090" i="4"/>
  <c r="Q4090" i="4" s="1"/>
  <c r="R4090" i="4" s="1"/>
  <c r="S4090" i="4" s="1"/>
  <c r="T4090" i="4" s="1"/>
  <c r="P4091" i="4"/>
  <c r="Q4091" i="4" s="1"/>
  <c r="R4091" i="4" s="1"/>
  <c r="S4091" i="4" s="1"/>
  <c r="T4091" i="4" s="1"/>
  <c r="P4092" i="4"/>
  <c r="Q4092" i="4" s="1"/>
  <c r="R4092" i="4" s="1"/>
  <c r="S4092" i="4" s="1"/>
  <c r="T4092" i="4" s="1"/>
  <c r="P4093" i="4"/>
  <c r="Q4093" i="4" s="1"/>
  <c r="R4093" i="4" s="1"/>
  <c r="S4093" i="4" s="1"/>
  <c r="T4093" i="4" s="1"/>
  <c r="P4094" i="4"/>
  <c r="Q4094" i="4" s="1"/>
  <c r="R4094" i="4" s="1"/>
  <c r="S4094" i="4" s="1"/>
  <c r="T4094" i="4" s="1"/>
  <c r="P4095" i="4"/>
  <c r="Q4095" i="4" s="1"/>
  <c r="R4095" i="4" s="1"/>
  <c r="S4095" i="4" s="1"/>
  <c r="T4095" i="4" s="1"/>
  <c r="P4096" i="4"/>
  <c r="Q4096" i="4" s="1"/>
  <c r="R4096" i="4" s="1"/>
  <c r="S4096" i="4" s="1"/>
  <c r="T4096" i="4" s="1"/>
  <c r="P4097" i="4"/>
  <c r="Q4097" i="4" s="1"/>
  <c r="R4097" i="4" s="1"/>
  <c r="S4097" i="4" s="1"/>
  <c r="T4097" i="4" s="1"/>
  <c r="P4098" i="4"/>
  <c r="Q4098" i="4" s="1"/>
  <c r="R4098" i="4" s="1"/>
  <c r="S4098" i="4" s="1"/>
  <c r="T4098" i="4" s="1"/>
  <c r="P4099" i="4"/>
  <c r="Q4099" i="4" s="1"/>
  <c r="R4099" i="4" s="1"/>
  <c r="S4099" i="4" s="1"/>
  <c r="T4099" i="4" s="1"/>
  <c r="P4100" i="4"/>
  <c r="Q4100" i="4" s="1"/>
  <c r="R4100" i="4" s="1"/>
  <c r="S4100" i="4" s="1"/>
  <c r="T4100" i="4" s="1"/>
  <c r="P4101" i="4"/>
  <c r="Q4101" i="4" s="1"/>
  <c r="R4101" i="4" s="1"/>
  <c r="S4101" i="4" s="1"/>
  <c r="T4101" i="4" s="1"/>
  <c r="P4102" i="4"/>
  <c r="Q4102" i="4" s="1"/>
  <c r="R4102" i="4" s="1"/>
  <c r="S4102" i="4" s="1"/>
  <c r="T4102" i="4" s="1"/>
  <c r="P4103" i="4"/>
  <c r="Q4103" i="4" s="1"/>
  <c r="R4103" i="4" s="1"/>
  <c r="S4103" i="4" s="1"/>
  <c r="T4103" i="4" s="1"/>
  <c r="P4104" i="4"/>
  <c r="Q4104" i="4" s="1"/>
  <c r="R4104" i="4" s="1"/>
  <c r="S4104" i="4" s="1"/>
  <c r="T4104" i="4" s="1"/>
  <c r="P4105" i="4"/>
  <c r="Q4105" i="4" s="1"/>
  <c r="R4105" i="4" s="1"/>
  <c r="S4105" i="4" s="1"/>
  <c r="T4105" i="4" s="1"/>
  <c r="P4106" i="4"/>
  <c r="Q4106" i="4" s="1"/>
  <c r="R4106" i="4" s="1"/>
  <c r="S4106" i="4" s="1"/>
  <c r="T4106" i="4" s="1"/>
  <c r="P4107" i="4"/>
  <c r="Q4107" i="4" s="1"/>
  <c r="R4107" i="4" s="1"/>
  <c r="S4107" i="4" s="1"/>
  <c r="T4107" i="4" s="1"/>
  <c r="P4108" i="4"/>
  <c r="Q4108" i="4" s="1"/>
  <c r="R4108" i="4" s="1"/>
  <c r="S4108" i="4" s="1"/>
  <c r="T4108" i="4" s="1"/>
  <c r="P4109" i="4"/>
  <c r="Q4109" i="4" s="1"/>
  <c r="R4109" i="4" s="1"/>
  <c r="S4109" i="4" s="1"/>
  <c r="T4109" i="4" s="1"/>
  <c r="P4110" i="4"/>
  <c r="Q4110" i="4" s="1"/>
  <c r="R4110" i="4" s="1"/>
  <c r="S4110" i="4" s="1"/>
  <c r="T4110" i="4" s="1"/>
  <c r="P4111" i="4"/>
  <c r="Q4111" i="4" s="1"/>
  <c r="R4111" i="4" s="1"/>
  <c r="S4111" i="4" s="1"/>
  <c r="T4111" i="4" s="1"/>
  <c r="P4112" i="4"/>
  <c r="Q4112" i="4" s="1"/>
  <c r="R4112" i="4" s="1"/>
  <c r="S4112" i="4" s="1"/>
  <c r="T4112" i="4" s="1"/>
  <c r="P4113" i="4"/>
  <c r="Q4113" i="4" s="1"/>
  <c r="R4113" i="4" s="1"/>
  <c r="S4113" i="4" s="1"/>
  <c r="T4113" i="4" s="1"/>
  <c r="P4114" i="4"/>
  <c r="Q4114" i="4" s="1"/>
  <c r="R4114" i="4" s="1"/>
  <c r="S4114" i="4" s="1"/>
  <c r="T4114" i="4" s="1"/>
  <c r="P4115" i="4"/>
  <c r="Q4115" i="4" s="1"/>
  <c r="R4115" i="4" s="1"/>
  <c r="S4115" i="4" s="1"/>
  <c r="T4115" i="4" s="1"/>
  <c r="P4116" i="4"/>
  <c r="Q4116" i="4" s="1"/>
  <c r="R4116" i="4" s="1"/>
  <c r="S4116" i="4" s="1"/>
  <c r="T4116" i="4" s="1"/>
  <c r="P4117" i="4"/>
  <c r="Q4117" i="4" s="1"/>
  <c r="R4117" i="4" s="1"/>
  <c r="S4117" i="4" s="1"/>
  <c r="T4117" i="4" s="1"/>
  <c r="P4118" i="4"/>
  <c r="Q4118" i="4" s="1"/>
  <c r="R4118" i="4" s="1"/>
  <c r="S4118" i="4" s="1"/>
  <c r="T4118" i="4" s="1"/>
  <c r="P4119" i="4"/>
  <c r="Q4119" i="4" s="1"/>
  <c r="R4119" i="4" s="1"/>
  <c r="S4119" i="4" s="1"/>
  <c r="T4119" i="4" s="1"/>
  <c r="P4120" i="4"/>
  <c r="Q4120" i="4" s="1"/>
  <c r="R4120" i="4" s="1"/>
  <c r="S4120" i="4" s="1"/>
  <c r="T4120" i="4" s="1"/>
  <c r="P4121" i="4"/>
  <c r="Q4121" i="4" s="1"/>
  <c r="R4121" i="4" s="1"/>
  <c r="S4121" i="4" s="1"/>
  <c r="T4121" i="4" s="1"/>
  <c r="P4122" i="4"/>
  <c r="Q4122" i="4" s="1"/>
  <c r="R4122" i="4" s="1"/>
  <c r="S4122" i="4" s="1"/>
  <c r="T4122" i="4" s="1"/>
  <c r="P4123" i="4"/>
  <c r="Q4123" i="4" s="1"/>
  <c r="R4123" i="4" s="1"/>
  <c r="S4123" i="4" s="1"/>
  <c r="T4123" i="4" s="1"/>
  <c r="P4124" i="4"/>
  <c r="Q4124" i="4" s="1"/>
  <c r="R4124" i="4" s="1"/>
  <c r="S4124" i="4" s="1"/>
  <c r="T4124" i="4" s="1"/>
  <c r="P4125" i="4"/>
  <c r="Q4125" i="4" s="1"/>
  <c r="R4125" i="4" s="1"/>
  <c r="S4125" i="4" s="1"/>
  <c r="T4125" i="4" s="1"/>
  <c r="P4126" i="4"/>
  <c r="Q4126" i="4" s="1"/>
  <c r="R4126" i="4" s="1"/>
  <c r="S4126" i="4" s="1"/>
  <c r="T4126" i="4" s="1"/>
  <c r="P4127" i="4"/>
  <c r="Q4127" i="4" s="1"/>
  <c r="R4127" i="4" s="1"/>
  <c r="S4127" i="4" s="1"/>
  <c r="T4127" i="4" s="1"/>
  <c r="P4128" i="4"/>
  <c r="Q4128" i="4" s="1"/>
  <c r="R4128" i="4" s="1"/>
  <c r="S4128" i="4" s="1"/>
  <c r="T4128" i="4" s="1"/>
  <c r="P4129" i="4"/>
  <c r="Q4129" i="4" s="1"/>
  <c r="R4129" i="4" s="1"/>
  <c r="S4129" i="4" s="1"/>
  <c r="T4129" i="4" s="1"/>
  <c r="P4130" i="4"/>
  <c r="Q4130" i="4" s="1"/>
  <c r="R4130" i="4" s="1"/>
  <c r="S4130" i="4" s="1"/>
  <c r="T4130" i="4" s="1"/>
  <c r="P4131" i="4"/>
  <c r="Q4131" i="4" s="1"/>
  <c r="R4131" i="4" s="1"/>
  <c r="S4131" i="4" s="1"/>
  <c r="T4131" i="4" s="1"/>
  <c r="P4132" i="4"/>
  <c r="Q4132" i="4" s="1"/>
  <c r="R4132" i="4" s="1"/>
  <c r="S4132" i="4" s="1"/>
  <c r="T4132" i="4" s="1"/>
  <c r="P4133" i="4"/>
  <c r="Q4133" i="4" s="1"/>
  <c r="R4133" i="4" s="1"/>
  <c r="S4133" i="4" s="1"/>
  <c r="T4133" i="4" s="1"/>
  <c r="P4134" i="4"/>
  <c r="Q4134" i="4" s="1"/>
  <c r="R4134" i="4" s="1"/>
  <c r="S4134" i="4" s="1"/>
  <c r="T4134" i="4" s="1"/>
  <c r="P4135" i="4"/>
  <c r="Q4135" i="4" s="1"/>
  <c r="R4135" i="4" s="1"/>
  <c r="S4135" i="4" s="1"/>
  <c r="T4135" i="4" s="1"/>
  <c r="P4136" i="4"/>
  <c r="Q4136" i="4" s="1"/>
  <c r="R4136" i="4" s="1"/>
  <c r="S4136" i="4" s="1"/>
  <c r="T4136" i="4" s="1"/>
  <c r="P4137" i="4"/>
  <c r="Q4137" i="4" s="1"/>
  <c r="R4137" i="4" s="1"/>
  <c r="S4137" i="4" s="1"/>
  <c r="T4137" i="4" s="1"/>
  <c r="P4138" i="4"/>
  <c r="Q4138" i="4" s="1"/>
  <c r="R4138" i="4" s="1"/>
  <c r="S4138" i="4" s="1"/>
  <c r="T4138" i="4" s="1"/>
  <c r="P4139" i="4"/>
  <c r="Q4139" i="4" s="1"/>
  <c r="R4139" i="4" s="1"/>
  <c r="S4139" i="4" s="1"/>
  <c r="T4139" i="4" s="1"/>
  <c r="P4140" i="4"/>
  <c r="Q4140" i="4" s="1"/>
  <c r="R4140" i="4" s="1"/>
  <c r="S4140" i="4" s="1"/>
  <c r="T4140" i="4" s="1"/>
  <c r="P4141" i="4"/>
  <c r="Q4141" i="4" s="1"/>
  <c r="R4141" i="4" s="1"/>
  <c r="S4141" i="4" s="1"/>
  <c r="T4141" i="4" s="1"/>
  <c r="P4142" i="4"/>
  <c r="Q4142" i="4" s="1"/>
  <c r="R4142" i="4" s="1"/>
  <c r="S4142" i="4" s="1"/>
  <c r="T4142" i="4" s="1"/>
  <c r="P4143" i="4"/>
  <c r="Q4143" i="4" s="1"/>
  <c r="R4143" i="4" s="1"/>
  <c r="S4143" i="4" s="1"/>
  <c r="T4143" i="4" s="1"/>
  <c r="P4144" i="4"/>
  <c r="Q4144" i="4" s="1"/>
  <c r="R4144" i="4" s="1"/>
  <c r="S4144" i="4" s="1"/>
  <c r="T4144" i="4" s="1"/>
  <c r="P4145" i="4"/>
  <c r="Q4145" i="4" s="1"/>
  <c r="R4145" i="4" s="1"/>
  <c r="S4145" i="4" s="1"/>
  <c r="T4145" i="4" s="1"/>
  <c r="P4146" i="4"/>
  <c r="Q4146" i="4" s="1"/>
  <c r="R4146" i="4" s="1"/>
  <c r="S4146" i="4" s="1"/>
  <c r="T4146" i="4" s="1"/>
  <c r="P4147" i="4"/>
  <c r="Q4147" i="4" s="1"/>
  <c r="R4147" i="4" s="1"/>
  <c r="S4147" i="4" s="1"/>
  <c r="T4147" i="4" s="1"/>
  <c r="P4148" i="4"/>
  <c r="Q4148" i="4" s="1"/>
  <c r="R4148" i="4" s="1"/>
  <c r="S4148" i="4" s="1"/>
  <c r="T4148" i="4" s="1"/>
  <c r="P4149" i="4"/>
  <c r="Q4149" i="4" s="1"/>
  <c r="R4149" i="4" s="1"/>
  <c r="S4149" i="4" s="1"/>
  <c r="T4149" i="4" s="1"/>
  <c r="P4150" i="4"/>
  <c r="Q4150" i="4" s="1"/>
  <c r="R4150" i="4" s="1"/>
  <c r="S4150" i="4" s="1"/>
  <c r="T4150" i="4" s="1"/>
  <c r="P4151" i="4"/>
  <c r="Q4151" i="4" s="1"/>
  <c r="R4151" i="4" s="1"/>
  <c r="S4151" i="4" s="1"/>
  <c r="T4151" i="4" s="1"/>
  <c r="P4152" i="4"/>
  <c r="Q4152" i="4" s="1"/>
  <c r="R4152" i="4" s="1"/>
  <c r="S4152" i="4" s="1"/>
  <c r="T4152" i="4" s="1"/>
  <c r="P4153" i="4"/>
  <c r="Q4153" i="4" s="1"/>
  <c r="R4153" i="4" s="1"/>
  <c r="S4153" i="4" s="1"/>
  <c r="T4153" i="4" s="1"/>
  <c r="P4154" i="4"/>
  <c r="Q4154" i="4" s="1"/>
  <c r="R4154" i="4" s="1"/>
  <c r="S4154" i="4" s="1"/>
  <c r="T4154" i="4" s="1"/>
  <c r="P4155" i="4"/>
  <c r="Q4155" i="4" s="1"/>
  <c r="R4155" i="4" s="1"/>
  <c r="S4155" i="4" s="1"/>
  <c r="T4155" i="4" s="1"/>
  <c r="P4156" i="4"/>
  <c r="Q4156" i="4" s="1"/>
  <c r="R4156" i="4" s="1"/>
  <c r="S4156" i="4" s="1"/>
  <c r="T4156" i="4" s="1"/>
  <c r="P4157" i="4"/>
  <c r="Q4157" i="4" s="1"/>
  <c r="R4157" i="4" s="1"/>
  <c r="S4157" i="4" s="1"/>
  <c r="T4157" i="4" s="1"/>
  <c r="P4158" i="4"/>
  <c r="Q4158" i="4" s="1"/>
  <c r="R4158" i="4" s="1"/>
  <c r="S4158" i="4" s="1"/>
  <c r="T4158" i="4" s="1"/>
  <c r="P4159" i="4"/>
  <c r="Q4159" i="4" s="1"/>
  <c r="R4159" i="4" s="1"/>
  <c r="S4159" i="4" s="1"/>
  <c r="T4159" i="4" s="1"/>
  <c r="P4160" i="4"/>
  <c r="Q4160" i="4" s="1"/>
  <c r="R4160" i="4" s="1"/>
  <c r="S4160" i="4" s="1"/>
  <c r="T4160" i="4" s="1"/>
  <c r="P4161" i="4"/>
  <c r="Q4161" i="4" s="1"/>
  <c r="R4161" i="4" s="1"/>
  <c r="S4161" i="4" s="1"/>
  <c r="T4161" i="4" s="1"/>
  <c r="P4162" i="4"/>
  <c r="Q4162" i="4" s="1"/>
  <c r="R4162" i="4" s="1"/>
  <c r="S4162" i="4" s="1"/>
  <c r="T4162" i="4" s="1"/>
  <c r="P4163" i="4"/>
  <c r="Q4163" i="4" s="1"/>
  <c r="R4163" i="4" s="1"/>
  <c r="S4163" i="4" s="1"/>
  <c r="T4163" i="4" s="1"/>
  <c r="P4164" i="4"/>
  <c r="Q4164" i="4" s="1"/>
  <c r="R4164" i="4" s="1"/>
  <c r="S4164" i="4" s="1"/>
  <c r="T4164" i="4" s="1"/>
  <c r="P4165" i="4"/>
  <c r="Q4165" i="4" s="1"/>
  <c r="R4165" i="4" s="1"/>
  <c r="S4165" i="4" s="1"/>
  <c r="T4165" i="4" s="1"/>
  <c r="P4166" i="4"/>
  <c r="Q4166" i="4" s="1"/>
  <c r="R4166" i="4" s="1"/>
  <c r="S4166" i="4" s="1"/>
  <c r="T4166" i="4" s="1"/>
  <c r="P4167" i="4"/>
  <c r="Q4167" i="4" s="1"/>
  <c r="R4167" i="4" s="1"/>
  <c r="S4167" i="4" s="1"/>
  <c r="T4167" i="4" s="1"/>
  <c r="P4168" i="4"/>
  <c r="Q4168" i="4" s="1"/>
  <c r="R4168" i="4" s="1"/>
  <c r="S4168" i="4" s="1"/>
  <c r="T4168" i="4" s="1"/>
  <c r="P4169" i="4"/>
  <c r="Q4169" i="4" s="1"/>
  <c r="R4169" i="4" s="1"/>
  <c r="S4169" i="4" s="1"/>
  <c r="T4169" i="4" s="1"/>
  <c r="P4170" i="4"/>
  <c r="Q4170" i="4" s="1"/>
  <c r="R4170" i="4" s="1"/>
  <c r="S4170" i="4" s="1"/>
  <c r="T4170" i="4" s="1"/>
  <c r="P4171" i="4"/>
  <c r="Q4171" i="4" s="1"/>
  <c r="R4171" i="4" s="1"/>
  <c r="S4171" i="4" s="1"/>
  <c r="T4171" i="4" s="1"/>
  <c r="P4172" i="4"/>
  <c r="Q4172" i="4" s="1"/>
  <c r="R4172" i="4" s="1"/>
  <c r="S4172" i="4" s="1"/>
  <c r="T4172" i="4" s="1"/>
  <c r="P4173" i="4"/>
  <c r="Q4173" i="4" s="1"/>
  <c r="R4173" i="4" s="1"/>
  <c r="S4173" i="4" s="1"/>
  <c r="T4173" i="4" s="1"/>
  <c r="P4174" i="4"/>
  <c r="Q4174" i="4" s="1"/>
  <c r="R4174" i="4" s="1"/>
  <c r="S4174" i="4" s="1"/>
  <c r="T4174" i="4" s="1"/>
  <c r="P4175" i="4"/>
  <c r="Q4175" i="4" s="1"/>
  <c r="R4175" i="4" s="1"/>
  <c r="S4175" i="4" s="1"/>
  <c r="T4175" i="4" s="1"/>
  <c r="P4176" i="4"/>
  <c r="Q4176" i="4" s="1"/>
  <c r="R4176" i="4" s="1"/>
  <c r="S4176" i="4" s="1"/>
  <c r="T4176" i="4" s="1"/>
  <c r="P4177" i="4"/>
  <c r="Q4177" i="4" s="1"/>
  <c r="R4177" i="4" s="1"/>
  <c r="S4177" i="4" s="1"/>
  <c r="T4177" i="4" s="1"/>
  <c r="P4178" i="4"/>
  <c r="Q4178" i="4" s="1"/>
  <c r="R4178" i="4" s="1"/>
  <c r="S4178" i="4" s="1"/>
  <c r="T4178" i="4" s="1"/>
  <c r="P4179" i="4"/>
  <c r="Q4179" i="4" s="1"/>
  <c r="R4179" i="4" s="1"/>
  <c r="S4179" i="4" s="1"/>
  <c r="T4179" i="4" s="1"/>
  <c r="P4180" i="4"/>
  <c r="Q4180" i="4" s="1"/>
  <c r="R4180" i="4" s="1"/>
  <c r="S4180" i="4" s="1"/>
  <c r="T4180" i="4" s="1"/>
  <c r="P4181" i="4"/>
  <c r="Q4181" i="4" s="1"/>
  <c r="R4181" i="4" s="1"/>
  <c r="S4181" i="4" s="1"/>
  <c r="T4181" i="4" s="1"/>
  <c r="P4182" i="4"/>
  <c r="Q4182" i="4" s="1"/>
  <c r="R4182" i="4" s="1"/>
  <c r="S4182" i="4" s="1"/>
  <c r="T4182" i="4" s="1"/>
  <c r="P4183" i="4"/>
  <c r="Q4183" i="4" s="1"/>
  <c r="R4183" i="4" s="1"/>
  <c r="S4183" i="4" s="1"/>
  <c r="T4183" i="4" s="1"/>
  <c r="P4184" i="4"/>
  <c r="Q4184" i="4" s="1"/>
  <c r="R4184" i="4" s="1"/>
  <c r="S4184" i="4" s="1"/>
  <c r="T4184" i="4" s="1"/>
  <c r="P4185" i="4"/>
  <c r="Q4185" i="4" s="1"/>
  <c r="R4185" i="4" s="1"/>
  <c r="S4185" i="4" s="1"/>
  <c r="T4185" i="4" s="1"/>
  <c r="P4186" i="4"/>
  <c r="Q4186" i="4" s="1"/>
  <c r="R4186" i="4" s="1"/>
  <c r="S4186" i="4" s="1"/>
  <c r="T4186" i="4" s="1"/>
  <c r="P4187" i="4"/>
  <c r="Q4187" i="4" s="1"/>
  <c r="R4187" i="4" s="1"/>
  <c r="S4187" i="4" s="1"/>
  <c r="T4187" i="4" s="1"/>
  <c r="P865" i="4"/>
  <c r="Q865" i="4" s="1"/>
  <c r="R865" i="4" s="1"/>
  <c r="S865" i="4" s="1"/>
  <c r="T865" i="4" s="1"/>
  <c r="P1860" i="4"/>
  <c r="Q1860" i="4" s="1"/>
  <c r="R1860" i="4" s="1"/>
  <c r="S1860" i="4" s="1"/>
  <c r="T1860" i="4" s="1"/>
  <c r="P1870" i="4"/>
  <c r="Q1870" i="4" s="1"/>
  <c r="R1870" i="4" s="1"/>
  <c r="S1870" i="4" s="1"/>
  <c r="T1870" i="4" s="1"/>
  <c r="P2308" i="4"/>
  <c r="Q2308" i="4" s="1"/>
  <c r="R2308" i="4" s="1"/>
  <c r="S2308" i="4" s="1"/>
  <c r="T2308" i="4" s="1"/>
  <c r="P2316" i="4"/>
  <c r="Q2316" i="4" s="1"/>
  <c r="R2316" i="4" s="1"/>
  <c r="S2316" i="4" s="1"/>
  <c r="T2316" i="4" s="1"/>
  <c r="P2329" i="4"/>
  <c r="Q2329" i="4" s="1"/>
  <c r="R2329" i="4" s="1"/>
  <c r="S2329" i="4" s="1"/>
  <c r="T2329" i="4" s="1"/>
  <c r="P2337" i="4"/>
  <c r="Q2337" i="4" s="1"/>
  <c r="R2337" i="4" s="1"/>
  <c r="S2337" i="4" s="1"/>
  <c r="T2337" i="4" s="1"/>
  <c r="P2350" i="4"/>
  <c r="Q2350" i="4" s="1"/>
  <c r="R2350" i="4" s="1"/>
  <c r="S2350" i="4" s="1"/>
  <c r="T2350" i="4" s="1"/>
  <c r="P2791" i="4"/>
  <c r="Q2791" i="4" s="1"/>
  <c r="R2791" i="4" s="1"/>
  <c r="S2791" i="4" s="1"/>
  <c r="T2791" i="4" s="1"/>
  <c r="P2798" i="4"/>
  <c r="Q2798" i="4" s="1"/>
  <c r="R2798" i="4" s="1"/>
  <c r="S2798" i="4" s="1"/>
  <c r="T2798" i="4" s="1"/>
  <c r="P2806" i="4"/>
  <c r="Q2806" i="4" s="1"/>
  <c r="R2806" i="4" s="1"/>
  <c r="S2806" i="4" s="1"/>
  <c r="T2806" i="4" s="1"/>
  <c r="P2820" i="4"/>
  <c r="Q2820" i="4" s="1"/>
  <c r="R2820" i="4" s="1"/>
  <c r="S2820" i="4" s="1"/>
  <c r="T2820" i="4" s="1"/>
  <c r="P3248" i="4"/>
  <c r="Q3248" i="4" s="1"/>
  <c r="R3248" i="4" s="1"/>
  <c r="S3248" i="4" s="1"/>
  <c r="T3248" i="4" s="1"/>
  <c r="P3275" i="4"/>
  <c r="Q3275" i="4" s="1"/>
  <c r="R3275" i="4" s="1"/>
  <c r="S3275" i="4" s="1"/>
  <c r="T3275" i="4" s="1"/>
  <c r="P3284" i="4"/>
  <c r="Q3284" i="4" s="1"/>
  <c r="R3284" i="4" s="1"/>
  <c r="S3284" i="4" s="1"/>
  <c r="T3284" i="4" s="1"/>
  <c r="P3293" i="4"/>
  <c r="Q3293" i="4" s="1"/>
  <c r="R3293" i="4" s="1"/>
  <c r="S3293" i="4" s="1"/>
  <c r="T3293" i="4" s="1"/>
  <c r="P3301" i="4"/>
  <c r="Q3301" i="4" s="1"/>
  <c r="R3301" i="4" s="1"/>
  <c r="S3301" i="4" s="1"/>
  <c r="T3301" i="4" s="1"/>
  <c r="P3315" i="4"/>
  <c r="Q3315" i="4" s="1"/>
  <c r="R3315" i="4" s="1"/>
  <c r="S3315" i="4" s="1"/>
  <c r="T3315" i="4" s="1"/>
  <c r="P3709" i="4"/>
  <c r="Q3709" i="4" s="1"/>
  <c r="R3709" i="4" s="1"/>
  <c r="S3709" i="4" s="1"/>
  <c r="T3709" i="4" s="1"/>
  <c r="P3729" i="4"/>
  <c r="Q3729" i="4" s="1"/>
  <c r="R3729" i="4" s="1"/>
  <c r="S3729" i="4" s="1"/>
  <c r="T3729" i="4" s="1"/>
  <c r="P3745" i="4"/>
  <c r="Q3745" i="4" s="1"/>
  <c r="R3745" i="4" s="1"/>
  <c r="S3745" i="4" s="1"/>
  <c r="T3745" i="4" s="1"/>
  <c r="P3753" i="4"/>
  <c r="Q3753" i="4" s="1"/>
  <c r="R3753" i="4" s="1"/>
  <c r="S3753" i="4" s="1"/>
  <c r="T3753" i="4" s="1"/>
  <c r="P3770" i="4"/>
  <c r="Q3770" i="4" s="1"/>
  <c r="R3770" i="4" s="1"/>
  <c r="S3770" i="4" s="1"/>
  <c r="T3770" i="4" s="1"/>
  <c r="P3779" i="4"/>
  <c r="Q3779" i="4" s="1"/>
  <c r="R3779" i="4" s="1"/>
  <c r="S3779" i="4" s="1"/>
  <c r="T3779" i="4" s="1"/>
  <c r="P3784" i="4"/>
  <c r="Q3784" i="4" s="1"/>
  <c r="R3784" i="4" s="1"/>
  <c r="S3784" i="4" s="1"/>
  <c r="T3784" i="4" s="1"/>
  <c r="P3790" i="4"/>
  <c r="Q3790" i="4" s="1"/>
  <c r="R3790" i="4" s="1"/>
  <c r="S3790" i="4" s="1"/>
  <c r="T3790" i="4" s="1"/>
  <c r="P3794" i="4"/>
  <c r="Q3794" i="4" s="1"/>
  <c r="R3794" i="4" s="1"/>
  <c r="S3794" i="4" s="1"/>
  <c r="T3794" i="4" s="1"/>
  <c r="P3800" i="4"/>
  <c r="Q3800" i="4" s="1"/>
  <c r="R3800" i="4" s="1"/>
  <c r="S3800" i="4" s="1"/>
  <c r="T3800" i="4" s="1"/>
  <c r="P3807" i="4"/>
  <c r="Q3807" i="4" s="1"/>
  <c r="R3807" i="4" s="1"/>
  <c r="S3807" i="4" s="1"/>
  <c r="T3807" i="4" s="1"/>
  <c r="P3814" i="4"/>
  <c r="Q3814" i="4" s="1"/>
  <c r="R3814" i="4" s="1"/>
  <c r="S3814" i="4" s="1"/>
  <c r="T3814" i="4" s="1"/>
  <c r="P3831" i="4"/>
  <c r="Q3831" i="4" s="1"/>
  <c r="R3831" i="4" s="1"/>
  <c r="S3831" i="4" s="1"/>
  <c r="T3831" i="4" s="1"/>
  <c r="P4197" i="4"/>
  <c r="Q4197" i="4" s="1"/>
  <c r="R4197" i="4" s="1"/>
  <c r="S4197" i="4" s="1"/>
  <c r="T4197" i="4" s="1"/>
  <c r="P4214" i="4"/>
  <c r="Q4214" i="4" s="1"/>
  <c r="R4214" i="4" s="1"/>
  <c r="S4214" i="4" s="1"/>
  <c r="T4214" i="4" s="1"/>
  <c r="P4223" i="4"/>
  <c r="Q4223" i="4" s="1"/>
  <c r="R4223" i="4" s="1"/>
  <c r="S4223" i="4" s="1"/>
  <c r="T4223" i="4" s="1"/>
  <c r="P4226" i="4"/>
  <c r="Q4226" i="4" s="1"/>
  <c r="R4226" i="4" s="1"/>
  <c r="S4226" i="4" s="1"/>
  <c r="T4226" i="4" s="1"/>
  <c r="P4234" i="4"/>
  <c r="Q4234" i="4" s="1"/>
  <c r="R4234" i="4" s="1"/>
  <c r="S4234" i="4" s="1"/>
  <c r="T4234" i="4" s="1"/>
  <c r="P4242" i="4"/>
  <c r="Q4242" i="4" s="1"/>
  <c r="R4242" i="4" s="1"/>
  <c r="S4242" i="4" s="1"/>
  <c r="T4242" i="4" s="1"/>
  <c r="P4249" i="4"/>
  <c r="Q4249" i="4" s="1"/>
  <c r="R4249" i="4" s="1"/>
  <c r="S4249" i="4" s="1"/>
  <c r="T4249" i="4" s="1"/>
  <c r="P4250" i="4"/>
  <c r="Q4250" i="4" s="1"/>
  <c r="R4250" i="4" s="1"/>
  <c r="S4250" i="4" s="1"/>
  <c r="T4250" i="4" s="1"/>
  <c r="P4251" i="4"/>
  <c r="Q4251" i="4" s="1"/>
  <c r="R4251" i="4" s="1"/>
  <c r="S4251" i="4" s="1"/>
  <c r="T4251" i="4" s="1"/>
  <c r="P4252" i="4"/>
  <c r="Q4252" i="4" s="1"/>
  <c r="R4252" i="4" s="1"/>
  <c r="S4252" i="4" s="1"/>
  <c r="T4252" i="4" s="1"/>
  <c r="P4253" i="4"/>
  <c r="Q4253" i="4" s="1"/>
  <c r="R4253" i="4" s="1"/>
  <c r="S4253" i="4" s="1"/>
  <c r="T4253" i="4" s="1"/>
  <c r="P4254" i="4"/>
  <c r="Q4254" i="4" s="1"/>
  <c r="R4254" i="4" s="1"/>
  <c r="S4254" i="4" s="1"/>
  <c r="T4254" i="4" s="1"/>
  <c r="P4255" i="4"/>
  <c r="Q4255" i="4" s="1"/>
  <c r="R4255" i="4" s="1"/>
  <c r="S4255" i="4" s="1"/>
  <c r="T4255" i="4" s="1"/>
  <c r="P4256" i="4"/>
  <c r="Q4256" i="4" s="1"/>
  <c r="R4256" i="4" s="1"/>
  <c r="S4256" i="4" s="1"/>
  <c r="T4256" i="4" s="1"/>
  <c r="P4257" i="4"/>
  <c r="Q4257" i="4" s="1"/>
  <c r="R4257" i="4" s="1"/>
  <c r="S4257" i="4" s="1"/>
  <c r="T4257" i="4" s="1"/>
  <c r="P4258" i="4"/>
  <c r="Q4258" i="4" s="1"/>
  <c r="R4258" i="4" s="1"/>
  <c r="S4258" i="4" s="1"/>
  <c r="T4258" i="4" s="1"/>
  <c r="P4259" i="4"/>
  <c r="Q4259" i="4" s="1"/>
  <c r="R4259" i="4" s="1"/>
  <c r="S4259" i="4" s="1"/>
  <c r="T4259" i="4" s="1"/>
  <c r="P4260" i="4"/>
  <c r="Q4260" i="4" s="1"/>
  <c r="R4260" i="4" s="1"/>
  <c r="S4260" i="4" s="1"/>
  <c r="T4260" i="4" s="1"/>
  <c r="P4261" i="4"/>
  <c r="Q4261" i="4" s="1"/>
  <c r="R4261" i="4" s="1"/>
  <c r="S4261" i="4" s="1"/>
  <c r="T4261" i="4" s="1"/>
  <c r="P4262" i="4"/>
  <c r="Q4262" i="4" s="1"/>
  <c r="R4262" i="4" s="1"/>
  <c r="S4262" i="4" s="1"/>
  <c r="T4262" i="4" s="1"/>
  <c r="P4263" i="4"/>
  <c r="Q4263" i="4" s="1"/>
  <c r="R4263" i="4" s="1"/>
  <c r="S4263" i="4" s="1"/>
  <c r="T4263" i="4" s="1"/>
  <c r="P4264" i="4"/>
  <c r="Q4264" i="4" s="1"/>
  <c r="R4264" i="4" s="1"/>
  <c r="S4264" i="4" s="1"/>
  <c r="T4264" i="4" s="1"/>
  <c r="P4265" i="4"/>
  <c r="Q4265" i="4" s="1"/>
  <c r="R4265" i="4" s="1"/>
  <c r="S4265" i="4" s="1"/>
  <c r="T4265" i="4" s="1"/>
  <c r="P4266" i="4"/>
  <c r="Q4266" i="4" s="1"/>
  <c r="R4266" i="4" s="1"/>
  <c r="S4266" i="4" s="1"/>
  <c r="T4266" i="4" s="1"/>
  <c r="P4267" i="4"/>
  <c r="Q4267" i="4" s="1"/>
  <c r="R4267" i="4" s="1"/>
  <c r="S4267" i="4" s="1"/>
  <c r="T4267" i="4" s="1"/>
  <c r="P4268" i="4"/>
  <c r="Q4268" i="4" s="1"/>
  <c r="R4268" i="4" s="1"/>
  <c r="S4268" i="4" s="1"/>
  <c r="T4268" i="4" s="1"/>
  <c r="P4269" i="4"/>
  <c r="Q4269" i="4" s="1"/>
  <c r="R4269" i="4" s="1"/>
  <c r="S4269" i="4" s="1"/>
  <c r="T4269" i="4" s="1"/>
  <c r="P4270" i="4"/>
  <c r="Q4270" i="4" s="1"/>
  <c r="R4270" i="4" s="1"/>
  <c r="S4270" i="4" s="1"/>
  <c r="T4270" i="4" s="1"/>
  <c r="P4271" i="4"/>
  <c r="Q4271" i="4" s="1"/>
  <c r="R4271" i="4" s="1"/>
  <c r="S4271" i="4" s="1"/>
  <c r="T4271" i="4" s="1"/>
  <c r="P4272" i="4"/>
  <c r="Q4272" i="4" s="1"/>
  <c r="R4272" i="4" s="1"/>
  <c r="S4272" i="4" s="1"/>
  <c r="T4272" i="4" s="1"/>
  <c r="P4273" i="4"/>
  <c r="Q4273" i="4" s="1"/>
  <c r="R4273" i="4" s="1"/>
  <c r="S4273" i="4" s="1"/>
  <c r="T4273" i="4" s="1"/>
  <c r="P4274" i="4"/>
  <c r="Q4274" i="4" s="1"/>
  <c r="R4274" i="4" s="1"/>
  <c r="S4274" i="4" s="1"/>
  <c r="T4274" i="4" s="1"/>
  <c r="P4275" i="4"/>
  <c r="Q4275" i="4" s="1"/>
  <c r="R4275" i="4" s="1"/>
  <c r="S4275" i="4" s="1"/>
  <c r="T4275" i="4" s="1"/>
  <c r="P4276" i="4"/>
  <c r="Q4276" i="4" s="1"/>
  <c r="R4276" i="4" s="1"/>
  <c r="S4276" i="4" s="1"/>
  <c r="T4276" i="4" s="1"/>
  <c r="P4277" i="4"/>
  <c r="Q4277" i="4" s="1"/>
  <c r="R4277" i="4" s="1"/>
  <c r="S4277" i="4" s="1"/>
  <c r="T4277" i="4" s="1"/>
  <c r="P4278" i="4"/>
  <c r="Q4278" i="4" s="1"/>
  <c r="R4278" i="4" s="1"/>
  <c r="S4278" i="4" s="1"/>
  <c r="T4278" i="4" s="1"/>
  <c r="P4279" i="4"/>
  <c r="Q4279" i="4" s="1"/>
  <c r="R4279" i="4" s="1"/>
  <c r="S4279" i="4" s="1"/>
  <c r="T4279" i="4" s="1"/>
  <c r="P4280" i="4"/>
  <c r="Q4280" i="4" s="1"/>
  <c r="R4280" i="4" s="1"/>
  <c r="S4280" i="4" s="1"/>
  <c r="T4280" i="4" s="1"/>
  <c r="P4281" i="4"/>
  <c r="Q4281" i="4" s="1"/>
  <c r="R4281" i="4" s="1"/>
  <c r="S4281" i="4" s="1"/>
  <c r="T4281" i="4" s="1"/>
  <c r="P4282" i="4"/>
  <c r="Q4282" i="4" s="1"/>
  <c r="R4282" i="4" s="1"/>
  <c r="S4282" i="4" s="1"/>
  <c r="T4282" i="4" s="1"/>
  <c r="P4283" i="4"/>
  <c r="Q4283" i="4" s="1"/>
  <c r="R4283" i="4" s="1"/>
  <c r="S4283" i="4" s="1"/>
  <c r="T4283" i="4" s="1"/>
  <c r="P4284" i="4"/>
  <c r="Q4284" i="4" s="1"/>
  <c r="R4284" i="4" s="1"/>
  <c r="S4284" i="4" s="1"/>
  <c r="T4284" i="4" s="1"/>
  <c r="P4285" i="4"/>
  <c r="Q4285" i="4" s="1"/>
  <c r="R4285" i="4" s="1"/>
  <c r="S4285" i="4" s="1"/>
  <c r="T4285" i="4" s="1"/>
  <c r="P4286" i="4"/>
  <c r="Q4286" i="4" s="1"/>
  <c r="R4286" i="4" s="1"/>
  <c r="S4286" i="4" s="1"/>
  <c r="T4286" i="4" s="1"/>
  <c r="P4287" i="4"/>
  <c r="Q4287" i="4" s="1"/>
  <c r="R4287" i="4" s="1"/>
  <c r="S4287" i="4" s="1"/>
  <c r="T4287" i="4" s="1"/>
  <c r="P4288" i="4"/>
  <c r="Q4288" i="4" s="1"/>
  <c r="R4288" i="4" s="1"/>
  <c r="S4288" i="4" s="1"/>
  <c r="T4288" i="4" s="1"/>
  <c r="P4289" i="4"/>
  <c r="Q4289" i="4" s="1"/>
  <c r="R4289" i="4" s="1"/>
  <c r="S4289" i="4" s="1"/>
  <c r="T4289" i="4" s="1"/>
  <c r="P4290" i="4"/>
  <c r="Q4290" i="4" s="1"/>
  <c r="R4290" i="4" s="1"/>
  <c r="S4290" i="4" s="1"/>
  <c r="T4290" i="4" s="1"/>
  <c r="P4291" i="4"/>
  <c r="Q4291" i="4" s="1"/>
  <c r="R4291" i="4" s="1"/>
  <c r="S4291" i="4" s="1"/>
  <c r="T4291" i="4" s="1"/>
  <c r="P4292" i="4"/>
  <c r="Q4292" i="4" s="1"/>
  <c r="R4292" i="4" s="1"/>
  <c r="S4292" i="4" s="1"/>
  <c r="T4292" i="4" s="1"/>
  <c r="P4293" i="4"/>
  <c r="Q4293" i="4" s="1"/>
  <c r="R4293" i="4" s="1"/>
  <c r="S4293" i="4" s="1"/>
  <c r="T4293" i="4" s="1"/>
  <c r="P4294" i="4"/>
  <c r="Q4294" i="4" s="1"/>
  <c r="R4294" i="4" s="1"/>
  <c r="S4294" i="4" s="1"/>
  <c r="T4294" i="4" s="1"/>
  <c r="P4295" i="4"/>
  <c r="Q4295" i="4" s="1"/>
  <c r="R4295" i="4" s="1"/>
  <c r="S4295" i="4" s="1"/>
  <c r="T4295" i="4" s="1"/>
  <c r="P4296" i="4"/>
  <c r="Q4296" i="4" s="1"/>
  <c r="R4296" i="4" s="1"/>
  <c r="S4296" i="4" s="1"/>
  <c r="T4296" i="4" s="1"/>
  <c r="P4297" i="4"/>
  <c r="Q4297" i="4" s="1"/>
  <c r="R4297" i="4" s="1"/>
  <c r="S4297" i="4" s="1"/>
  <c r="T4297" i="4" s="1"/>
  <c r="P4298" i="4"/>
  <c r="Q4298" i="4" s="1"/>
  <c r="R4298" i="4" s="1"/>
  <c r="S4298" i="4" s="1"/>
  <c r="T4298" i="4" s="1"/>
  <c r="P4299" i="4"/>
  <c r="Q4299" i="4" s="1"/>
  <c r="R4299" i="4" s="1"/>
  <c r="S4299" i="4" s="1"/>
  <c r="T4299" i="4" s="1"/>
  <c r="P4300" i="4"/>
  <c r="Q4300" i="4" s="1"/>
  <c r="R4300" i="4" s="1"/>
  <c r="S4300" i="4" s="1"/>
  <c r="T4300" i="4" s="1"/>
  <c r="P4301" i="4"/>
  <c r="Q4301" i="4" s="1"/>
  <c r="R4301" i="4" s="1"/>
  <c r="S4301" i="4" s="1"/>
  <c r="T4301" i="4" s="1"/>
  <c r="P4302" i="4"/>
  <c r="Q4302" i="4" s="1"/>
  <c r="R4302" i="4" s="1"/>
  <c r="S4302" i="4" s="1"/>
  <c r="T4302" i="4" s="1"/>
  <c r="P4303" i="4"/>
  <c r="Q4303" i="4" s="1"/>
  <c r="R4303" i="4" s="1"/>
  <c r="S4303" i="4" s="1"/>
  <c r="T4303" i="4" s="1"/>
  <c r="P4304" i="4"/>
  <c r="Q4304" i="4" s="1"/>
  <c r="R4304" i="4" s="1"/>
  <c r="S4304" i="4" s="1"/>
  <c r="T4304" i="4" s="1"/>
  <c r="P4305" i="4"/>
  <c r="Q4305" i="4" s="1"/>
  <c r="R4305" i="4" s="1"/>
  <c r="S4305" i="4" s="1"/>
  <c r="T4305" i="4" s="1"/>
  <c r="P4306" i="4"/>
  <c r="Q4306" i="4" s="1"/>
  <c r="R4306" i="4" s="1"/>
  <c r="S4306" i="4" s="1"/>
  <c r="T4306" i="4" s="1"/>
  <c r="P4307" i="4"/>
  <c r="Q4307" i="4" s="1"/>
  <c r="R4307" i="4" s="1"/>
  <c r="S4307" i="4" s="1"/>
  <c r="T4307" i="4" s="1"/>
  <c r="P4308" i="4"/>
  <c r="Q4308" i="4" s="1"/>
  <c r="R4308" i="4" s="1"/>
  <c r="S4308" i="4" s="1"/>
  <c r="T4308" i="4" s="1"/>
  <c r="P4309" i="4"/>
  <c r="Q4309" i="4" s="1"/>
  <c r="R4309" i="4" s="1"/>
  <c r="S4309" i="4" s="1"/>
  <c r="T4309" i="4" s="1"/>
  <c r="P4310" i="4"/>
  <c r="Q4310" i="4" s="1"/>
  <c r="R4310" i="4" s="1"/>
  <c r="S4310" i="4" s="1"/>
  <c r="T4310" i="4" s="1"/>
  <c r="P4311" i="4"/>
  <c r="Q4311" i="4" s="1"/>
  <c r="R4311" i="4" s="1"/>
  <c r="S4311" i="4" s="1"/>
  <c r="T4311" i="4" s="1"/>
  <c r="P4312" i="4"/>
  <c r="Q4312" i="4" s="1"/>
  <c r="R4312" i="4" s="1"/>
  <c r="S4312" i="4" s="1"/>
  <c r="T4312" i="4" s="1"/>
  <c r="P4313" i="4"/>
  <c r="Q4313" i="4" s="1"/>
  <c r="R4313" i="4" s="1"/>
  <c r="S4313" i="4" s="1"/>
  <c r="T4313" i="4" s="1"/>
  <c r="P4314" i="4"/>
  <c r="Q4314" i="4" s="1"/>
  <c r="R4314" i="4" s="1"/>
  <c r="S4314" i="4" s="1"/>
  <c r="T4314" i="4" s="1"/>
  <c r="P4315" i="4"/>
  <c r="Q4315" i="4" s="1"/>
  <c r="R4315" i="4" s="1"/>
  <c r="S4315" i="4" s="1"/>
  <c r="T4315" i="4" s="1"/>
  <c r="P4316" i="4"/>
  <c r="Q4316" i="4" s="1"/>
  <c r="R4316" i="4" s="1"/>
  <c r="S4316" i="4" s="1"/>
  <c r="T4316" i="4" s="1"/>
  <c r="P4317" i="4"/>
  <c r="Q4317" i="4" s="1"/>
  <c r="R4317" i="4" s="1"/>
  <c r="S4317" i="4" s="1"/>
  <c r="T4317" i="4" s="1"/>
  <c r="P4318" i="4"/>
  <c r="Q4318" i="4" s="1"/>
  <c r="R4318" i="4" s="1"/>
  <c r="S4318" i="4" s="1"/>
  <c r="T4318" i="4" s="1"/>
  <c r="P4319" i="4"/>
  <c r="Q4319" i="4" s="1"/>
  <c r="R4319" i="4" s="1"/>
  <c r="S4319" i="4" s="1"/>
  <c r="T4319" i="4" s="1"/>
  <c r="P4320" i="4"/>
  <c r="Q4320" i="4" s="1"/>
  <c r="R4320" i="4" s="1"/>
  <c r="S4320" i="4" s="1"/>
  <c r="T4320" i="4" s="1"/>
  <c r="P4321" i="4"/>
  <c r="Q4321" i="4" s="1"/>
  <c r="R4321" i="4" s="1"/>
  <c r="S4321" i="4" s="1"/>
  <c r="T4321" i="4" s="1"/>
  <c r="P4322" i="4"/>
  <c r="Q4322" i="4" s="1"/>
  <c r="R4322" i="4" s="1"/>
  <c r="S4322" i="4" s="1"/>
  <c r="T4322" i="4" s="1"/>
  <c r="P4323" i="4"/>
  <c r="Q4323" i="4" s="1"/>
  <c r="R4323" i="4" s="1"/>
  <c r="S4323" i="4" s="1"/>
  <c r="T4323" i="4" s="1"/>
  <c r="P4324" i="4"/>
  <c r="Q4324" i="4" s="1"/>
  <c r="R4324" i="4" s="1"/>
  <c r="S4324" i="4" s="1"/>
  <c r="T4324" i="4" s="1"/>
  <c r="P4325" i="4"/>
  <c r="Q4325" i="4" s="1"/>
  <c r="R4325" i="4" s="1"/>
  <c r="S4325" i="4" s="1"/>
  <c r="T4325" i="4" s="1"/>
  <c r="P4326" i="4"/>
  <c r="Q4326" i="4" s="1"/>
  <c r="R4326" i="4" s="1"/>
  <c r="S4326" i="4" s="1"/>
  <c r="T4326" i="4" s="1"/>
  <c r="P4327" i="4"/>
  <c r="Q4327" i="4" s="1"/>
  <c r="R4327" i="4" s="1"/>
  <c r="S4327" i="4" s="1"/>
  <c r="T4327" i="4" s="1"/>
  <c r="P4328" i="4"/>
  <c r="Q4328" i="4" s="1"/>
  <c r="R4328" i="4" s="1"/>
  <c r="S4328" i="4" s="1"/>
  <c r="T4328" i="4" s="1"/>
  <c r="P4329" i="4"/>
  <c r="Q4329" i="4" s="1"/>
  <c r="R4329" i="4" s="1"/>
  <c r="S4329" i="4" s="1"/>
  <c r="T4329" i="4" s="1"/>
  <c r="P4426" i="4"/>
  <c r="Q4426" i="4" s="1"/>
  <c r="R4426" i="4" s="1"/>
  <c r="S4426" i="4" s="1"/>
  <c r="T4426" i="4" s="1"/>
  <c r="P4427" i="4"/>
  <c r="Q4427" i="4" s="1"/>
  <c r="R4427" i="4" s="1"/>
  <c r="S4427" i="4" s="1"/>
  <c r="T4427" i="4" s="1"/>
  <c r="P4428" i="4"/>
  <c r="Q4428" i="4" s="1"/>
  <c r="R4428" i="4" s="1"/>
  <c r="S4428" i="4" s="1"/>
  <c r="T4428" i="4" s="1"/>
  <c r="P4429" i="4"/>
  <c r="Q4429" i="4" s="1"/>
  <c r="R4429" i="4" s="1"/>
  <c r="S4429" i="4" s="1"/>
  <c r="T4429" i="4" s="1"/>
  <c r="P4430" i="4"/>
  <c r="Q4430" i="4" s="1"/>
  <c r="R4430" i="4" s="1"/>
  <c r="S4430" i="4" s="1"/>
  <c r="T4430" i="4" s="1"/>
  <c r="P4431" i="4"/>
  <c r="Q4431" i="4" s="1"/>
  <c r="R4431" i="4" s="1"/>
  <c r="S4431" i="4" s="1"/>
  <c r="T4431" i="4" s="1"/>
  <c r="P4432" i="4"/>
  <c r="Q4432" i="4" s="1"/>
  <c r="R4432" i="4" s="1"/>
  <c r="S4432" i="4" s="1"/>
  <c r="T4432" i="4" s="1"/>
  <c r="P4433" i="4"/>
  <c r="Q4433" i="4" s="1"/>
  <c r="R4433" i="4" s="1"/>
  <c r="S4433" i="4" s="1"/>
  <c r="T4433" i="4" s="1"/>
  <c r="P4434" i="4"/>
  <c r="Q4434" i="4" s="1"/>
  <c r="R4434" i="4" s="1"/>
  <c r="S4434" i="4" s="1"/>
  <c r="T4434" i="4" s="1"/>
  <c r="P4435" i="4"/>
  <c r="Q4435" i="4" s="1"/>
  <c r="R4435" i="4" s="1"/>
  <c r="S4435" i="4" s="1"/>
  <c r="T4435" i="4" s="1"/>
  <c r="P4436" i="4"/>
  <c r="Q4436" i="4" s="1"/>
  <c r="R4436" i="4" s="1"/>
  <c r="S4436" i="4" s="1"/>
  <c r="T4436" i="4" s="1"/>
  <c r="P4437" i="4"/>
  <c r="Q4437" i="4" s="1"/>
  <c r="R4437" i="4" s="1"/>
  <c r="S4437" i="4" s="1"/>
  <c r="T4437" i="4" s="1"/>
  <c r="P4438" i="4"/>
  <c r="Q4438" i="4" s="1"/>
  <c r="R4438" i="4" s="1"/>
  <c r="S4438" i="4" s="1"/>
  <c r="T4438" i="4" s="1"/>
  <c r="P4439" i="4"/>
  <c r="Q4439" i="4" s="1"/>
  <c r="R4439" i="4" s="1"/>
  <c r="S4439" i="4" s="1"/>
  <c r="T4439" i="4" s="1"/>
  <c r="P4440" i="4"/>
  <c r="Q4440" i="4" s="1"/>
  <c r="R4440" i="4" s="1"/>
  <c r="S4440" i="4" s="1"/>
  <c r="T4440" i="4" s="1"/>
  <c r="P4441" i="4"/>
  <c r="Q4441" i="4" s="1"/>
  <c r="R4441" i="4" s="1"/>
  <c r="S4441" i="4" s="1"/>
  <c r="T4441" i="4" s="1"/>
  <c r="P4442" i="4"/>
  <c r="Q4442" i="4" s="1"/>
  <c r="R4442" i="4" s="1"/>
  <c r="S4442" i="4" s="1"/>
  <c r="T4442" i="4" s="1"/>
  <c r="P4443" i="4"/>
  <c r="Q4443" i="4" s="1"/>
  <c r="R4443" i="4" s="1"/>
  <c r="S4443" i="4" s="1"/>
  <c r="T4443" i="4" s="1"/>
  <c r="P4444" i="4"/>
  <c r="Q4444" i="4" s="1"/>
  <c r="R4444" i="4" s="1"/>
  <c r="S4444" i="4" s="1"/>
  <c r="T4444" i="4" s="1"/>
  <c r="P4445" i="4"/>
  <c r="Q4445" i="4" s="1"/>
  <c r="R4445" i="4" s="1"/>
  <c r="S4445" i="4" s="1"/>
  <c r="T4445" i="4" s="1"/>
  <c r="P4446" i="4"/>
  <c r="Q4446" i="4" s="1"/>
  <c r="R4446" i="4" s="1"/>
  <c r="S4446" i="4" s="1"/>
  <c r="T4446" i="4" s="1"/>
  <c r="P4447" i="4"/>
  <c r="Q4447" i="4" s="1"/>
  <c r="R4447" i="4" s="1"/>
  <c r="S4447" i="4" s="1"/>
  <c r="T4447" i="4" s="1"/>
  <c r="P4448" i="4"/>
  <c r="Q4448" i="4" s="1"/>
  <c r="R4448" i="4" s="1"/>
  <c r="S4448" i="4" s="1"/>
  <c r="T4448" i="4" s="1"/>
  <c r="P4449" i="4"/>
  <c r="Q4449" i="4" s="1"/>
  <c r="R4449" i="4" s="1"/>
  <c r="S4449" i="4" s="1"/>
  <c r="T4449" i="4" s="1"/>
  <c r="P4450" i="4"/>
  <c r="Q4450" i="4" s="1"/>
  <c r="R4450" i="4" s="1"/>
  <c r="S4450" i="4" s="1"/>
  <c r="T4450" i="4" s="1"/>
  <c r="P4451" i="4"/>
  <c r="Q4451" i="4" s="1"/>
  <c r="R4451" i="4" s="1"/>
  <c r="S4451" i="4" s="1"/>
  <c r="T4451" i="4" s="1"/>
  <c r="P4452" i="4"/>
  <c r="Q4452" i="4" s="1"/>
  <c r="R4452" i="4" s="1"/>
  <c r="S4452" i="4" s="1"/>
  <c r="T4452" i="4" s="1"/>
  <c r="P4453" i="4"/>
  <c r="Q4453" i="4" s="1"/>
  <c r="R4453" i="4" s="1"/>
  <c r="S4453" i="4" s="1"/>
  <c r="T4453" i="4" s="1"/>
  <c r="P4454" i="4"/>
  <c r="Q4454" i="4" s="1"/>
  <c r="R4454" i="4" s="1"/>
  <c r="S4454" i="4" s="1"/>
  <c r="T4454" i="4" s="1"/>
  <c r="P4455" i="4"/>
  <c r="Q4455" i="4" s="1"/>
  <c r="R4455" i="4" s="1"/>
  <c r="S4455" i="4" s="1"/>
  <c r="T4455" i="4" s="1"/>
  <c r="P4456" i="4"/>
  <c r="Q4456" i="4" s="1"/>
  <c r="R4456" i="4" s="1"/>
  <c r="S4456" i="4" s="1"/>
  <c r="T4456" i="4" s="1"/>
  <c r="P4457" i="4"/>
  <c r="Q4457" i="4" s="1"/>
  <c r="R4457" i="4" s="1"/>
  <c r="S4457" i="4" s="1"/>
  <c r="T4457" i="4" s="1"/>
  <c r="P4458" i="4"/>
  <c r="Q4458" i="4" s="1"/>
  <c r="R4458" i="4" s="1"/>
  <c r="S4458" i="4" s="1"/>
  <c r="T4458" i="4" s="1"/>
  <c r="P4459" i="4"/>
  <c r="Q4459" i="4" s="1"/>
  <c r="R4459" i="4" s="1"/>
  <c r="S4459" i="4" s="1"/>
  <c r="T4459" i="4" s="1"/>
  <c r="P4460" i="4"/>
  <c r="Q4460" i="4" s="1"/>
  <c r="R4460" i="4" s="1"/>
  <c r="S4460" i="4" s="1"/>
  <c r="T4460" i="4" s="1"/>
  <c r="P4461" i="4"/>
  <c r="Q4461" i="4" s="1"/>
  <c r="R4461" i="4" s="1"/>
  <c r="S4461" i="4" s="1"/>
  <c r="T4461" i="4" s="1"/>
  <c r="P4462" i="4"/>
  <c r="Q4462" i="4" s="1"/>
  <c r="R4462" i="4" s="1"/>
  <c r="S4462" i="4" s="1"/>
  <c r="T4462" i="4" s="1"/>
  <c r="P4463" i="4"/>
  <c r="Q4463" i="4" s="1"/>
  <c r="R4463" i="4" s="1"/>
  <c r="S4463" i="4" s="1"/>
  <c r="T4463" i="4" s="1"/>
  <c r="P4464" i="4"/>
  <c r="Q4464" i="4" s="1"/>
  <c r="R4464" i="4" s="1"/>
  <c r="S4464" i="4" s="1"/>
  <c r="T4464" i="4" s="1"/>
  <c r="P4465" i="4"/>
  <c r="Q4465" i="4" s="1"/>
  <c r="R4465" i="4" s="1"/>
  <c r="S4465" i="4" s="1"/>
  <c r="T4465" i="4" s="1"/>
  <c r="P4466" i="4"/>
  <c r="Q4466" i="4" s="1"/>
  <c r="R4466" i="4" s="1"/>
  <c r="S4466" i="4" s="1"/>
  <c r="T4466" i="4" s="1"/>
  <c r="P4467" i="4"/>
  <c r="Q4467" i="4" s="1"/>
  <c r="R4467" i="4" s="1"/>
  <c r="S4467" i="4" s="1"/>
  <c r="T4467" i="4" s="1"/>
  <c r="P4468" i="4"/>
  <c r="Q4468" i="4" s="1"/>
  <c r="R4468" i="4" s="1"/>
  <c r="S4468" i="4" s="1"/>
  <c r="T4468" i="4" s="1"/>
  <c r="P4469" i="4"/>
  <c r="Q4469" i="4" s="1"/>
  <c r="R4469" i="4" s="1"/>
  <c r="S4469" i="4" s="1"/>
  <c r="T4469" i="4" s="1"/>
  <c r="P4470" i="4"/>
  <c r="Q4470" i="4" s="1"/>
  <c r="R4470" i="4" s="1"/>
  <c r="S4470" i="4" s="1"/>
  <c r="T4470" i="4" s="1"/>
  <c r="P4471" i="4"/>
  <c r="Q4471" i="4" s="1"/>
  <c r="R4471" i="4" s="1"/>
  <c r="S4471" i="4" s="1"/>
  <c r="T4471" i="4" s="1"/>
  <c r="P4472" i="4"/>
  <c r="Q4472" i="4" s="1"/>
  <c r="R4472" i="4" s="1"/>
  <c r="S4472" i="4" s="1"/>
  <c r="T4472" i="4" s="1"/>
  <c r="P4473" i="4"/>
  <c r="Q4473" i="4" s="1"/>
  <c r="R4473" i="4" s="1"/>
  <c r="S4473" i="4" s="1"/>
  <c r="T4473" i="4" s="1"/>
  <c r="P4474" i="4"/>
  <c r="Q4474" i="4" s="1"/>
  <c r="R4474" i="4" s="1"/>
  <c r="S4474" i="4" s="1"/>
  <c r="T4474" i="4" s="1"/>
  <c r="P4475" i="4"/>
  <c r="Q4475" i="4" s="1"/>
  <c r="R4475" i="4" s="1"/>
  <c r="S4475" i="4" s="1"/>
  <c r="T4475" i="4" s="1"/>
  <c r="P4476" i="4"/>
  <c r="Q4476" i="4" s="1"/>
  <c r="R4476" i="4" s="1"/>
  <c r="S4476" i="4" s="1"/>
  <c r="T4476" i="4" s="1"/>
  <c r="P4477" i="4"/>
  <c r="Q4477" i="4" s="1"/>
  <c r="R4477" i="4" s="1"/>
  <c r="S4477" i="4" s="1"/>
  <c r="T4477" i="4" s="1"/>
  <c r="P4478" i="4"/>
  <c r="Q4478" i="4" s="1"/>
  <c r="R4478" i="4" s="1"/>
  <c r="S4478" i="4" s="1"/>
  <c r="T4478" i="4" s="1"/>
  <c r="P4479" i="4"/>
  <c r="Q4479" i="4" s="1"/>
  <c r="R4479" i="4" s="1"/>
  <c r="S4479" i="4" s="1"/>
  <c r="T4479" i="4" s="1"/>
  <c r="P4480" i="4"/>
  <c r="Q4480" i="4" s="1"/>
  <c r="R4480" i="4" s="1"/>
  <c r="S4480" i="4" s="1"/>
  <c r="T4480" i="4" s="1"/>
  <c r="P4481" i="4"/>
  <c r="Q4481" i="4" s="1"/>
  <c r="R4481" i="4" s="1"/>
  <c r="S4481" i="4" s="1"/>
  <c r="T4481" i="4" s="1"/>
  <c r="P4482" i="4"/>
  <c r="Q4482" i="4" s="1"/>
  <c r="R4482" i="4" s="1"/>
  <c r="S4482" i="4" s="1"/>
  <c r="T4482" i="4" s="1"/>
  <c r="P4483" i="4"/>
  <c r="Q4483" i="4" s="1"/>
  <c r="R4483" i="4" s="1"/>
  <c r="S4483" i="4" s="1"/>
  <c r="T4483" i="4" s="1"/>
  <c r="P4484" i="4"/>
  <c r="Q4484" i="4" s="1"/>
  <c r="R4484" i="4" s="1"/>
  <c r="S4484" i="4" s="1"/>
  <c r="T4484" i="4" s="1"/>
  <c r="P4485" i="4"/>
  <c r="Q4485" i="4" s="1"/>
  <c r="R4485" i="4" s="1"/>
  <c r="S4485" i="4" s="1"/>
  <c r="T4485" i="4" s="1"/>
  <c r="P4486" i="4"/>
  <c r="Q4486" i="4" s="1"/>
  <c r="R4486" i="4" s="1"/>
  <c r="S4486" i="4" s="1"/>
  <c r="T4486" i="4" s="1"/>
  <c r="P4487" i="4"/>
  <c r="Q4487" i="4" s="1"/>
  <c r="R4487" i="4" s="1"/>
  <c r="S4487" i="4" s="1"/>
  <c r="T4487" i="4" s="1"/>
  <c r="P4488" i="4"/>
  <c r="Q4488" i="4" s="1"/>
  <c r="R4488" i="4" s="1"/>
  <c r="S4488" i="4" s="1"/>
  <c r="T4488" i="4" s="1"/>
  <c r="P4489" i="4"/>
  <c r="Q4489" i="4" s="1"/>
  <c r="R4489" i="4" s="1"/>
  <c r="S4489" i="4" s="1"/>
  <c r="T4489" i="4" s="1"/>
  <c r="P4490" i="4"/>
  <c r="Q4490" i="4" s="1"/>
  <c r="R4490" i="4" s="1"/>
  <c r="S4490" i="4" s="1"/>
  <c r="T4490" i="4" s="1"/>
  <c r="P4491" i="4"/>
  <c r="Q4491" i="4" s="1"/>
  <c r="R4491" i="4" s="1"/>
  <c r="S4491" i="4" s="1"/>
  <c r="T4491" i="4" s="1"/>
  <c r="P4492" i="4"/>
  <c r="Q4492" i="4" s="1"/>
  <c r="R4492" i="4" s="1"/>
  <c r="S4492" i="4" s="1"/>
  <c r="T4492" i="4" s="1"/>
  <c r="P4493" i="4"/>
  <c r="Q4493" i="4" s="1"/>
  <c r="R4493" i="4" s="1"/>
  <c r="S4493" i="4" s="1"/>
  <c r="T4493" i="4" s="1"/>
  <c r="P4494" i="4"/>
  <c r="Q4494" i="4" s="1"/>
  <c r="R4494" i="4" s="1"/>
  <c r="S4494" i="4" s="1"/>
  <c r="T4494" i="4" s="1"/>
  <c r="P4495" i="4"/>
  <c r="Q4495" i="4" s="1"/>
  <c r="R4495" i="4" s="1"/>
  <c r="S4495" i="4" s="1"/>
  <c r="T4495" i="4" s="1"/>
  <c r="P4496" i="4"/>
  <c r="Q4496" i="4" s="1"/>
  <c r="R4496" i="4" s="1"/>
  <c r="S4496" i="4" s="1"/>
  <c r="T4496" i="4" s="1"/>
  <c r="P4497" i="4"/>
  <c r="Q4497" i="4" s="1"/>
  <c r="R4497" i="4" s="1"/>
  <c r="S4497" i="4" s="1"/>
  <c r="T4497" i="4" s="1"/>
  <c r="P4498" i="4"/>
  <c r="Q4498" i="4" s="1"/>
  <c r="R4498" i="4" s="1"/>
  <c r="S4498" i="4" s="1"/>
  <c r="T4498" i="4" s="1"/>
  <c r="P4499" i="4"/>
  <c r="Q4499" i="4" s="1"/>
  <c r="R4499" i="4" s="1"/>
  <c r="S4499" i="4" s="1"/>
  <c r="T4499" i="4" s="1"/>
  <c r="P4500" i="4"/>
  <c r="Q4500" i="4" s="1"/>
  <c r="R4500" i="4" s="1"/>
  <c r="S4500" i="4" s="1"/>
  <c r="T4500" i="4" s="1"/>
  <c r="P4501" i="4"/>
  <c r="Q4501" i="4" s="1"/>
  <c r="R4501" i="4" s="1"/>
  <c r="S4501" i="4" s="1"/>
  <c r="T4501" i="4" s="1"/>
  <c r="P4502" i="4"/>
  <c r="Q4502" i="4" s="1"/>
  <c r="R4502" i="4" s="1"/>
  <c r="S4502" i="4" s="1"/>
  <c r="T4502" i="4" s="1"/>
  <c r="P4503" i="4"/>
  <c r="Q4503" i="4" s="1"/>
  <c r="R4503" i="4" s="1"/>
  <c r="S4503" i="4" s="1"/>
  <c r="T4503" i="4" s="1"/>
  <c r="P4504" i="4"/>
  <c r="Q4504" i="4" s="1"/>
  <c r="R4504" i="4" s="1"/>
  <c r="S4504" i="4" s="1"/>
  <c r="T4504" i="4" s="1"/>
  <c r="P4505" i="4"/>
  <c r="Q4505" i="4" s="1"/>
  <c r="R4505" i="4" s="1"/>
  <c r="S4505" i="4" s="1"/>
  <c r="T4505" i="4" s="1"/>
  <c r="P4506" i="4"/>
  <c r="Q4506" i="4" s="1"/>
  <c r="R4506" i="4" s="1"/>
  <c r="S4506" i="4" s="1"/>
  <c r="T4506" i="4" s="1"/>
  <c r="P4507" i="4"/>
  <c r="Q4507" i="4" s="1"/>
  <c r="R4507" i="4" s="1"/>
  <c r="S4507" i="4" s="1"/>
  <c r="T4507" i="4" s="1"/>
  <c r="P4508" i="4"/>
  <c r="Q4508" i="4" s="1"/>
  <c r="R4508" i="4" s="1"/>
  <c r="S4508" i="4" s="1"/>
  <c r="T4508" i="4" s="1"/>
  <c r="P4509" i="4"/>
  <c r="Q4509" i="4" s="1"/>
  <c r="R4509" i="4" s="1"/>
  <c r="S4509" i="4" s="1"/>
  <c r="T4509" i="4" s="1"/>
  <c r="P4510" i="4"/>
  <c r="Q4510" i="4" s="1"/>
  <c r="R4510" i="4" s="1"/>
  <c r="S4510" i="4" s="1"/>
  <c r="T4510" i="4" s="1"/>
  <c r="P4511" i="4"/>
  <c r="Q4511" i="4" s="1"/>
  <c r="R4511" i="4" s="1"/>
  <c r="S4511" i="4" s="1"/>
  <c r="T4511" i="4" s="1"/>
  <c r="P4512" i="4"/>
  <c r="Q4512" i="4" s="1"/>
  <c r="R4512" i="4" s="1"/>
  <c r="S4512" i="4" s="1"/>
  <c r="T4512" i="4" s="1"/>
  <c r="P4513" i="4"/>
  <c r="Q4513" i="4" s="1"/>
  <c r="R4513" i="4" s="1"/>
  <c r="S4513" i="4" s="1"/>
  <c r="T4513" i="4" s="1"/>
  <c r="P4514" i="4"/>
  <c r="Q4514" i="4" s="1"/>
  <c r="R4514" i="4" s="1"/>
  <c r="S4514" i="4" s="1"/>
  <c r="T4514" i="4" s="1"/>
  <c r="P4515" i="4"/>
  <c r="Q4515" i="4" s="1"/>
  <c r="R4515" i="4" s="1"/>
  <c r="S4515" i="4" s="1"/>
  <c r="T4515" i="4" s="1"/>
  <c r="P4516" i="4"/>
  <c r="Q4516" i="4" s="1"/>
  <c r="R4516" i="4" s="1"/>
  <c r="S4516" i="4" s="1"/>
  <c r="T4516" i="4" s="1"/>
  <c r="P4517" i="4"/>
  <c r="Q4517" i="4" s="1"/>
  <c r="R4517" i="4" s="1"/>
  <c r="S4517" i="4" s="1"/>
  <c r="T4517" i="4" s="1"/>
  <c r="P4518" i="4"/>
  <c r="Q4518" i="4" s="1"/>
  <c r="R4518" i="4" s="1"/>
  <c r="S4518" i="4" s="1"/>
  <c r="T4518" i="4" s="1"/>
  <c r="P4519" i="4"/>
  <c r="Q4519" i="4" s="1"/>
  <c r="R4519" i="4" s="1"/>
  <c r="S4519" i="4" s="1"/>
  <c r="T4519" i="4" s="1"/>
  <c r="P4520" i="4"/>
  <c r="Q4520" i="4" s="1"/>
  <c r="R4520" i="4" s="1"/>
  <c r="S4520" i="4" s="1"/>
  <c r="T4520" i="4" s="1"/>
  <c r="P4521" i="4"/>
  <c r="Q4521" i="4" s="1"/>
  <c r="R4521" i="4" s="1"/>
  <c r="S4521" i="4" s="1"/>
  <c r="T4521" i="4" s="1"/>
  <c r="P4522" i="4"/>
  <c r="Q4522" i="4" s="1"/>
  <c r="R4522" i="4" s="1"/>
  <c r="S4522" i="4" s="1"/>
  <c r="T4522" i="4" s="1"/>
  <c r="P4523" i="4"/>
  <c r="Q4523" i="4" s="1"/>
  <c r="R4523" i="4" s="1"/>
  <c r="S4523" i="4" s="1"/>
  <c r="T4523" i="4" s="1"/>
  <c r="P4524" i="4"/>
  <c r="Q4524" i="4" s="1"/>
  <c r="R4524" i="4" s="1"/>
  <c r="S4524" i="4" s="1"/>
  <c r="T4524" i="4" s="1"/>
  <c r="P4525" i="4"/>
  <c r="Q4525" i="4" s="1"/>
  <c r="R4525" i="4" s="1"/>
  <c r="S4525" i="4" s="1"/>
  <c r="T4525" i="4" s="1"/>
  <c r="P4526" i="4"/>
  <c r="Q4526" i="4" s="1"/>
  <c r="R4526" i="4" s="1"/>
  <c r="S4526" i="4" s="1"/>
  <c r="T4526" i="4" s="1"/>
  <c r="P4527" i="4"/>
  <c r="Q4527" i="4" s="1"/>
  <c r="R4527" i="4" s="1"/>
  <c r="S4527" i="4" s="1"/>
  <c r="T4527" i="4" s="1"/>
  <c r="P4528" i="4"/>
  <c r="Q4528" i="4" s="1"/>
  <c r="R4528" i="4" s="1"/>
  <c r="S4528" i="4" s="1"/>
  <c r="T4528" i="4" s="1"/>
  <c r="P4529" i="4"/>
  <c r="Q4529" i="4" s="1"/>
  <c r="R4529" i="4" s="1"/>
  <c r="S4529" i="4" s="1"/>
  <c r="T4529" i="4" s="1"/>
  <c r="P4530" i="4"/>
  <c r="Q4530" i="4" s="1"/>
  <c r="R4530" i="4" s="1"/>
  <c r="S4530" i="4" s="1"/>
  <c r="T4530" i="4" s="1"/>
  <c r="P4531" i="4"/>
  <c r="Q4531" i="4" s="1"/>
  <c r="R4531" i="4" s="1"/>
  <c r="S4531" i="4" s="1"/>
  <c r="T4531" i="4" s="1"/>
  <c r="P4532" i="4"/>
  <c r="Q4532" i="4" s="1"/>
  <c r="R4532" i="4" s="1"/>
  <c r="S4532" i="4" s="1"/>
  <c r="T4532" i="4" s="1"/>
  <c r="P4533" i="4"/>
  <c r="Q4533" i="4" s="1"/>
  <c r="R4533" i="4" s="1"/>
  <c r="S4533" i="4" s="1"/>
  <c r="T4533" i="4" s="1"/>
  <c r="P4534" i="4"/>
  <c r="Q4534" i="4" s="1"/>
  <c r="R4534" i="4" s="1"/>
  <c r="S4534" i="4" s="1"/>
  <c r="T4534" i="4" s="1"/>
  <c r="P4535" i="4"/>
  <c r="Q4535" i="4" s="1"/>
  <c r="R4535" i="4" s="1"/>
  <c r="S4535" i="4" s="1"/>
  <c r="T4535" i="4" s="1"/>
  <c r="P4536" i="4"/>
  <c r="Q4536" i="4" s="1"/>
  <c r="R4536" i="4" s="1"/>
  <c r="S4536" i="4" s="1"/>
  <c r="T4536" i="4" s="1"/>
  <c r="P4537" i="4"/>
  <c r="Q4537" i="4" s="1"/>
  <c r="R4537" i="4" s="1"/>
  <c r="S4537" i="4" s="1"/>
  <c r="T4537" i="4" s="1"/>
  <c r="P4538" i="4"/>
  <c r="Q4538" i="4" s="1"/>
  <c r="R4538" i="4" s="1"/>
  <c r="S4538" i="4" s="1"/>
  <c r="T4538" i="4" s="1"/>
  <c r="P4539" i="4"/>
  <c r="Q4539" i="4" s="1"/>
  <c r="R4539" i="4" s="1"/>
  <c r="S4539" i="4" s="1"/>
  <c r="T4539" i="4" s="1"/>
  <c r="P4540" i="4"/>
  <c r="Q4540" i="4" s="1"/>
  <c r="R4540" i="4" s="1"/>
  <c r="S4540" i="4" s="1"/>
  <c r="T4540" i="4" s="1"/>
  <c r="P4541" i="4"/>
  <c r="Q4541" i="4" s="1"/>
  <c r="R4541" i="4" s="1"/>
  <c r="S4541" i="4" s="1"/>
  <c r="T4541" i="4" s="1"/>
  <c r="P4542" i="4"/>
  <c r="Q4542" i="4" s="1"/>
  <c r="R4542" i="4" s="1"/>
  <c r="S4542" i="4" s="1"/>
  <c r="T4542" i="4" s="1"/>
  <c r="P4543" i="4"/>
  <c r="Q4543" i="4" s="1"/>
  <c r="R4543" i="4" s="1"/>
  <c r="S4543" i="4" s="1"/>
  <c r="T4543" i="4" s="1"/>
  <c r="P4544" i="4"/>
  <c r="Q4544" i="4" s="1"/>
  <c r="R4544" i="4" s="1"/>
  <c r="S4544" i="4" s="1"/>
  <c r="T4544" i="4" s="1"/>
  <c r="P4545" i="4"/>
  <c r="Q4545" i="4" s="1"/>
  <c r="R4545" i="4" s="1"/>
  <c r="S4545" i="4" s="1"/>
  <c r="T4545" i="4" s="1"/>
  <c r="P4546" i="4"/>
  <c r="Q4546" i="4" s="1"/>
  <c r="R4546" i="4" s="1"/>
  <c r="S4546" i="4" s="1"/>
  <c r="T4546" i="4" s="1"/>
  <c r="P4547" i="4"/>
  <c r="Q4547" i="4" s="1"/>
  <c r="R4547" i="4" s="1"/>
  <c r="S4547" i="4" s="1"/>
  <c r="T4547" i="4" s="1"/>
  <c r="P4548" i="4"/>
  <c r="Q4548" i="4" s="1"/>
  <c r="R4548" i="4" s="1"/>
  <c r="S4548" i="4" s="1"/>
  <c r="T4548" i="4" s="1"/>
  <c r="P4549" i="4"/>
  <c r="Q4549" i="4" s="1"/>
  <c r="R4549" i="4" s="1"/>
  <c r="S4549" i="4" s="1"/>
  <c r="T4549" i="4" s="1"/>
  <c r="P4550" i="4"/>
  <c r="Q4550" i="4" s="1"/>
  <c r="R4550" i="4" s="1"/>
  <c r="S4550" i="4" s="1"/>
  <c r="T4550" i="4" s="1"/>
  <c r="P4551" i="4"/>
  <c r="Q4551" i="4" s="1"/>
  <c r="R4551" i="4" s="1"/>
  <c r="S4551" i="4" s="1"/>
  <c r="T4551" i="4" s="1"/>
  <c r="P4552" i="4"/>
  <c r="Q4552" i="4" s="1"/>
  <c r="R4552" i="4" s="1"/>
  <c r="S4552" i="4" s="1"/>
  <c r="T4552" i="4" s="1"/>
  <c r="P4553" i="4"/>
  <c r="Q4553" i="4" s="1"/>
  <c r="R4553" i="4" s="1"/>
  <c r="S4553" i="4" s="1"/>
  <c r="T4553" i="4" s="1"/>
  <c r="P4554" i="4"/>
  <c r="Q4554" i="4" s="1"/>
  <c r="R4554" i="4" s="1"/>
  <c r="S4554" i="4" s="1"/>
  <c r="T4554" i="4" s="1"/>
  <c r="P4555" i="4"/>
  <c r="Q4555" i="4" s="1"/>
  <c r="R4555" i="4" s="1"/>
  <c r="S4555" i="4" s="1"/>
  <c r="T4555" i="4" s="1"/>
  <c r="P4556" i="4"/>
  <c r="Q4556" i="4" s="1"/>
  <c r="R4556" i="4" s="1"/>
  <c r="S4556" i="4" s="1"/>
  <c r="T4556" i="4" s="1"/>
  <c r="P4557" i="4"/>
  <c r="Q4557" i="4" s="1"/>
  <c r="R4557" i="4" s="1"/>
  <c r="S4557" i="4" s="1"/>
  <c r="T4557" i="4" s="1"/>
  <c r="P4558" i="4"/>
  <c r="Q4558" i="4" s="1"/>
  <c r="R4558" i="4" s="1"/>
  <c r="S4558" i="4" s="1"/>
  <c r="T4558" i="4" s="1"/>
  <c r="P4559" i="4"/>
  <c r="Q4559" i="4" s="1"/>
  <c r="R4559" i="4" s="1"/>
  <c r="S4559" i="4" s="1"/>
  <c r="T4559" i="4" s="1"/>
  <c r="P4560" i="4"/>
  <c r="Q4560" i="4" s="1"/>
  <c r="R4560" i="4" s="1"/>
  <c r="S4560" i="4" s="1"/>
  <c r="T4560" i="4" s="1"/>
  <c r="P4561" i="4"/>
  <c r="Q4561" i="4" s="1"/>
  <c r="R4561" i="4" s="1"/>
  <c r="S4561" i="4" s="1"/>
  <c r="T4561" i="4" s="1"/>
  <c r="P4562" i="4"/>
  <c r="Q4562" i="4" s="1"/>
  <c r="R4562" i="4" s="1"/>
  <c r="S4562" i="4" s="1"/>
  <c r="T4562" i="4" s="1"/>
  <c r="P4563" i="4"/>
  <c r="Q4563" i="4" s="1"/>
  <c r="R4563" i="4" s="1"/>
  <c r="S4563" i="4" s="1"/>
  <c r="T4563" i="4" s="1"/>
  <c r="P4564" i="4"/>
  <c r="Q4564" i="4" s="1"/>
  <c r="R4564" i="4" s="1"/>
  <c r="S4564" i="4" s="1"/>
  <c r="T4564" i="4" s="1"/>
  <c r="P4565" i="4"/>
  <c r="Q4565" i="4" s="1"/>
  <c r="R4565" i="4" s="1"/>
  <c r="S4565" i="4" s="1"/>
  <c r="T4565" i="4" s="1"/>
  <c r="P4566" i="4"/>
  <c r="Q4566" i="4" s="1"/>
  <c r="R4566" i="4" s="1"/>
  <c r="S4566" i="4" s="1"/>
  <c r="T4566" i="4" s="1"/>
  <c r="P4567" i="4"/>
  <c r="Q4567" i="4" s="1"/>
  <c r="R4567" i="4" s="1"/>
  <c r="S4567" i="4" s="1"/>
  <c r="T4567" i="4" s="1"/>
  <c r="P4568" i="4"/>
  <c r="Q4568" i="4" s="1"/>
  <c r="R4568" i="4" s="1"/>
  <c r="S4568" i="4" s="1"/>
  <c r="T4568" i="4" s="1"/>
  <c r="P4569" i="4"/>
  <c r="Q4569" i="4" s="1"/>
  <c r="R4569" i="4" s="1"/>
  <c r="S4569" i="4" s="1"/>
  <c r="T4569" i="4" s="1"/>
  <c r="P4570" i="4"/>
  <c r="Q4570" i="4" s="1"/>
  <c r="R4570" i="4" s="1"/>
  <c r="S4570" i="4" s="1"/>
  <c r="T4570" i="4" s="1"/>
  <c r="P4571" i="4"/>
  <c r="Q4571" i="4" s="1"/>
  <c r="R4571" i="4" s="1"/>
  <c r="S4571" i="4" s="1"/>
  <c r="T4571" i="4" s="1"/>
  <c r="P4572" i="4"/>
  <c r="Q4572" i="4" s="1"/>
  <c r="R4572" i="4" s="1"/>
  <c r="S4572" i="4" s="1"/>
  <c r="T4572" i="4" s="1"/>
  <c r="P4573" i="4"/>
  <c r="Q4573" i="4" s="1"/>
  <c r="R4573" i="4" s="1"/>
  <c r="S4573" i="4" s="1"/>
  <c r="T4573" i="4" s="1"/>
  <c r="P4574" i="4"/>
  <c r="Q4574" i="4" s="1"/>
  <c r="R4574" i="4" s="1"/>
  <c r="S4574" i="4" s="1"/>
  <c r="T4574" i="4" s="1"/>
  <c r="P4575" i="4"/>
  <c r="Q4575" i="4" s="1"/>
  <c r="R4575" i="4" s="1"/>
  <c r="S4575" i="4" s="1"/>
  <c r="T4575" i="4" s="1"/>
  <c r="P4576" i="4"/>
  <c r="Q4576" i="4" s="1"/>
  <c r="R4576" i="4" s="1"/>
  <c r="S4576" i="4" s="1"/>
  <c r="T4576" i="4" s="1"/>
  <c r="P4577" i="4"/>
  <c r="Q4577" i="4" s="1"/>
  <c r="R4577" i="4" s="1"/>
  <c r="S4577" i="4" s="1"/>
  <c r="T4577" i="4" s="1"/>
  <c r="P4578" i="4"/>
  <c r="Q4578" i="4" s="1"/>
  <c r="R4578" i="4" s="1"/>
  <c r="S4578" i="4" s="1"/>
  <c r="T4578" i="4" s="1"/>
  <c r="P4579" i="4"/>
  <c r="Q4579" i="4" s="1"/>
  <c r="R4579" i="4" s="1"/>
  <c r="S4579" i="4" s="1"/>
  <c r="T4579" i="4" s="1"/>
  <c r="P4580" i="4"/>
  <c r="Q4580" i="4" s="1"/>
  <c r="R4580" i="4" s="1"/>
  <c r="S4580" i="4" s="1"/>
  <c r="T4580" i="4" s="1"/>
  <c r="P4581" i="4"/>
  <c r="Q4581" i="4" s="1"/>
  <c r="R4581" i="4" s="1"/>
  <c r="S4581" i="4" s="1"/>
  <c r="T4581" i="4" s="1"/>
  <c r="P4582" i="4"/>
  <c r="Q4582" i="4" s="1"/>
  <c r="R4582" i="4" s="1"/>
  <c r="S4582" i="4" s="1"/>
  <c r="T4582" i="4" s="1"/>
  <c r="P4583" i="4"/>
  <c r="Q4583" i="4" s="1"/>
  <c r="R4583" i="4" s="1"/>
  <c r="S4583" i="4" s="1"/>
  <c r="T4583" i="4" s="1"/>
  <c r="P4584" i="4"/>
  <c r="Q4584" i="4" s="1"/>
  <c r="R4584" i="4" s="1"/>
  <c r="S4584" i="4" s="1"/>
  <c r="T4584" i="4" s="1"/>
  <c r="P4585" i="4"/>
  <c r="Q4585" i="4" s="1"/>
  <c r="R4585" i="4" s="1"/>
  <c r="S4585" i="4" s="1"/>
  <c r="T4585" i="4" s="1"/>
  <c r="P4586" i="4"/>
  <c r="Q4586" i="4" s="1"/>
  <c r="R4586" i="4" s="1"/>
  <c r="S4586" i="4" s="1"/>
  <c r="T4586" i="4" s="1"/>
  <c r="P4587" i="4"/>
  <c r="Q4587" i="4" s="1"/>
  <c r="R4587" i="4" s="1"/>
  <c r="S4587" i="4" s="1"/>
  <c r="T4587" i="4" s="1"/>
  <c r="P4588" i="4"/>
  <c r="Q4588" i="4" s="1"/>
  <c r="R4588" i="4" s="1"/>
  <c r="S4588" i="4" s="1"/>
  <c r="T4588" i="4" s="1"/>
  <c r="P4589" i="4"/>
  <c r="Q4589" i="4" s="1"/>
  <c r="R4589" i="4" s="1"/>
  <c r="S4589" i="4" s="1"/>
  <c r="T4589" i="4" s="1"/>
  <c r="P4590" i="4"/>
  <c r="Q4590" i="4" s="1"/>
  <c r="R4590" i="4" s="1"/>
  <c r="S4590" i="4" s="1"/>
  <c r="T4590" i="4" s="1"/>
  <c r="P4591" i="4"/>
  <c r="Q4591" i="4" s="1"/>
  <c r="R4591" i="4" s="1"/>
  <c r="S4591" i="4" s="1"/>
  <c r="T4591" i="4" s="1"/>
  <c r="P4592" i="4"/>
  <c r="Q4592" i="4" s="1"/>
  <c r="R4592" i="4" s="1"/>
  <c r="S4592" i="4" s="1"/>
  <c r="T4592" i="4" s="1"/>
  <c r="P4593" i="4"/>
  <c r="Q4593" i="4" s="1"/>
  <c r="R4593" i="4" s="1"/>
  <c r="S4593" i="4" s="1"/>
  <c r="T4593" i="4" s="1"/>
  <c r="P4594" i="4"/>
  <c r="Q4594" i="4" s="1"/>
  <c r="R4594" i="4" s="1"/>
  <c r="S4594" i="4" s="1"/>
  <c r="T4594" i="4" s="1"/>
  <c r="P4595" i="4"/>
  <c r="Q4595" i="4" s="1"/>
  <c r="R4595" i="4" s="1"/>
  <c r="S4595" i="4" s="1"/>
  <c r="T4595" i="4" s="1"/>
  <c r="P4596" i="4"/>
  <c r="Q4596" i="4" s="1"/>
  <c r="R4596" i="4" s="1"/>
  <c r="S4596" i="4" s="1"/>
  <c r="T4596" i="4" s="1"/>
  <c r="P4597" i="4"/>
  <c r="Q4597" i="4" s="1"/>
  <c r="R4597" i="4" s="1"/>
  <c r="S4597" i="4" s="1"/>
  <c r="T4597" i="4" s="1"/>
  <c r="P4598" i="4"/>
  <c r="Q4598" i="4" s="1"/>
  <c r="R4598" i="4" s="1"/>
  <c r="S4598" i="4" s="1"/>
  <c r="T4598" i="4" s="1"/>
  <c r="P4599" i="4"/>
  <c r="Q4599" i="4" s="1"/>
  <c r="R4599" i="4" s="1"/>
  <c r="S4599" i="4" s="1"/>
  <c r="T4599" i="4" s="1"/>
  <c r="P4600" i="4"/>
  <c r="Q4600" i="4" s="1"/>
  <c r="R4600" i="4" s="1"/>
  <c r="S4600" i="4" s="1"/>
  <c r="T4600" i="4" s="1"/>
  <c r="P4601" i="4"/>
  <c r="Q4601" i="4" s="1"/>
  <c r="R4601" i="4" s="1"/>
  <c r="S4601" i="4" s="1"/>
  <c r="T4601" i="4" s="1"/>
  <c r="P4602" i="4"/>
  <c r="Q4602" i="4" s="1"/>
  <c r="R4602" i="4" s="1"/>
  <c r="S4602" i="4" s="1"/>
  <c r="T4602" i="4" s="1"/>
  <c r="P4603" i="4"/>
  <c r="Q4603" i="4" s="1"/>
  <c r="R4603" i="4" s="1"/>
  <c r="S4603" i="4" s="1"/>
  <c r="T4603" i="4" s="1"/>
  <c r="P4604" i="4"/>
  <c r="Q4604" i="4" s="1"/>
  <c r="R4604" i="4" s="1"/>
  <c r="S4604" i="4" s="1"/>
  <c r="T4604" i="4" s="1"/>
  <c r="P4605" i="4"/>
  <c r="Q4605" i="4" s="1"/>
  <c r="R4605" i="4" s="1"/>
  <c r="S4605" i="4" s="1"/>
  <c r="T4605" i="4" s="1"/>
  <c r="P4606" i="4"/>
  <c r="Q4606" i="4" s="1"/>
  <c r="R4606" i="4" s="1"/>
  <c r="S4606" i="4" s="1"/>
  <c r="T4606" i="4" s="1"/>
  <c r="P4607" i="4"/>
  <c r="Q4607" i="4" s="1"/>
  <c r="R4607" i="4" s="1"/>
  <c r="S4607" i="4" s="1"/>
  <c r="T4607" i="4" s="1"/>
  <c r="P4608" i="4"/>
  <c r="Q4608" i="4" s="1"/>
  <c r="R4608" i="4" s="1"/>
  <c r="S4608" i="4" s="1"/>
  <c r="T4608" i="4" s="1"/>
  <c r="P4609" i="4"/>
  <c r="Q4609" i="4" s="1"/>
  <c r="R4609" i="4" s="1"/>
  <c r="S4609" i="4" s="1"/>
  <c r="T4609" i="4" s="1"/>
  <c r="P4610" i="4"/>
  <c r="Q4610" i="4" s="1"/>
  <c r="R4610" i="4" s="1"/>
  <c r="S4610" i="4" s="1"/>
  <c r="T4610" i="4" s="1"/>
  <c r="P4611" i="4"/>
  <c r="Q4611" i="4" s="1"/>
  <c r="R4611" i="4" s="1"/>
  <c r="S4611" i="4" s="1"/>
  <c r="T4611" i="4" s="1"/>
  <c r="P4612" i="4"/>
  <c r="Q4612" i="4" s="1"/>
  <c r="R4612" i="4" s="1"/>
  <c r="S4612" i="4" s="1"/>
  <c r="T4612" i="4" s="1"/>
  <c r="P4613" i="4"/>
  <c r="Q4613" i="4" s="1"/>
  <c r="R4613" i="4" s="1"/>
  <c r="S4613" i="4" s="1"/>
  <c r="T4613" i="4" s="1"/>
  <c r="P4614" i="4"/>
  <c r="Q4614" i="4" s="1"/>
  <c r="R4614" i="4" s="1"/>
  <c r="S4614" i="4" s="1"/>
  <c r="T4614" i="4" s="1"/>
  <c r="P4615" i="4"/>
  <c r="Q4615" i="4" s="1"/>
  <c r="R4615" i="4" s="1"/>
  <c r="S4615" i="4" s="1"/>
  <c r="T4615" i="4" s="1"/>
  <c r="P4616" i="4"/>
  <c r="Q4616" i="4" s="1"/>
  <c r="R4616" i="4" s="1"/>
  <c r="S4616" i="4" s="1"/>
  <c r="T4616" i="4" s="1"/>
  <c r="P4617" i="4"/>
  <c r="Q4617" i="4" s="1"/>
  <c r="R4617" i="4" s="1"/>
  <c r="S4617" i="4" s="1"/>
  <c r="T4617" i="4" s="1"/>
  <c r="P4618" i="4"/>
  <c r="Q4618" i="4" s="1"/>
  <c r="R4618" i="4" s="1"/>
  <c r="S4618" i="4" s="1"/>
  <c r="T4618" i="4" s="1"/>
  <c r="P4619" i="4"/>
  <c r="Q4619" i="4" s="1"/>
  <c r="R4619" i="4" s="1"/>
  <c r="S4619" i="4" s="1"/>
  <c r="T4619" i="4" s="1"/>
  <c r="P4620" i="4"/>
  <c r="Q4620" i="4" s="1"/>
  <c r="R4620" i="4" s="1"/>
  <c r="S4620" i="4" s="1"/>
  <c r="T4620" i="4" s="1"/>
  <c r="P4621" i="4"/>
  <c r="Q4621" i="4" s="1"/>
  <c r="R4621" i="4" s="1"/>
  <c r="S4621" i="4" s="1"/>
  <c r="T4621" i="4" s="1"/>
  <c r="P4622" i="4"/>
  <c r="Q4622" i="4" s="1"/>
  <c r="R4622" i="4" s="1"/>
  <c r="S4622" i="4" s="1"/>
  <c r="T4622" i="4" s="1"/>
  <c r="P4623" i="4"/>
  <c r="Q4623" i="4" s="1"/>
  <c r="R4623" i="4" s="1"/>
  <c r="S4623" i="4" s="1"/>
  <c r="T4623" i="4" s="1"/>
  <c r="P4624" i="4"/>
  <c r="Q4624" i="4" s="1"/>
  <c r="R4624" i="4" s="1"/>
  <c r="S4624" i="4" s="1"/>
  <c r="T4624" i="4" s="1"/>
  <c r="P4625" i="4"/>
  <c r="Q4625" i="4" s="1"/>
  <c r="R4625" i="4" s="1"/>
  <c r="S4625" i="4" s="1"/>
  <c r="T4625" i="4" s="1"/>
  <c r="P4626" i="4"/>
  <c r="Q4626" i="4" s="1"/>
  <c r="R4626" i="4" s="1"/>
  <c r="S4626" i="4" s="1"/>
  <c r="T4626" i="4" s="1"/>
  <c r="P4627" i="4"/>
  <c r="Q4627" i="4" s="1"/>
  <c r="R4627" i="4" s="1"/>
  <c r="S4627" i="4" s="1"/>
  <c r="T4627" i="4" s="1"/>
  <c r="P4628" i="4"/>
  <c r="Q4628" i="4" s="1"/>
  <c r="R4628" i="4" s="1"/>
  <c r="S4628" i="4" s="1"/>
  <c r="T4628" i="4" s="1"/>
  <c r="P4629" i="4"/>
  <c r="Q4629" i="4" s="1"/>
  <c r="R4629" i="4" s="1"/>
  <c r="S4629" i="4" s="1"/>
  <c r="T4629" i="4" s="1"/>
  <c r="P4630" i="4"/>
  <c r="Q4630" i="4" s="1"/>
  <c r="R4630" i="4" s="1"/>
  <c r="S4630" i="4" s="1"/>
  <c r="T4630" i="4" s="1"/>
  <c r="P4631" i="4"/>
  <c r="Q4631" i="4" s="1"/>
  <c r="R4631" i="4" s="1"/>
  <c r="S4631" i="4" s="1"/>
  <c r="T4631" i="4" s="1"/>
  <c r="P4632" i="4"/>
  <c r="Q4632" i="4" s="1"/>
  <c r="R4632" i="4" s="1"/>
  <c r="S4632" i="4" s="1"/>
  <c r="T4632" i="4" s="1"/>
  <c r="P4633" i="4"/>
  <c r="Q4633" i="4" s="1"/>
  <c r="R4633" i="4" s="1"/>
  <c r="S4633" i="4" s="1"/>
  <c r="T4633" i="4" s="1"/>
  <c r="P4634" i="4"/>
  <c r="Q4634" i="4" s="1"/>
  <c r="R4634" i="4" s="1"/>
  <c r="S4634" i="4" s="1"/>
  <c r="T4634" i="4" s="1"/>
  <c r="P4635" i="4"/>
  <c r="Q4635" i="4" s="1"/>
  <c r="R4635" i="4" s="1"/>
  <c r="S4635" i="4" s="1"/>
  <c r="T4635" i="4" s="1"/>
  <c r="P4636" i="4"/>
  <c r="Q4636" i="4" s="1"/>
  <c r="R4636" i="4" s="1"/>
  <c r="S4636" i="4" s="1"/>
  <c r="T4636" i="4" s="1"/>
  <c r="P4637" i="4"/>
  <c r="Q4637" i="4" s="1"/>
  <c r="R4637" i="4" s="1"/>
  <c r="S4637" i="4" s="1"/>
  <c r="T4637" i="4" s="1"/>
  <c r="P4638" i="4"/>
  <c r="Q4638" i="4" s="1"/>
  <c r="R4638" i="4" s="1"/>
  <c r="S4638" i="4" s="1"/>
  <c r="T4638" i="4" s="1"/>
  <c r="P4639" i="4"/>
  <c r="Q4639" i="4" s="1"/>
  <c r="R4639" i="4" s="1"/>
  <c r="S4639" i="4" s="1"/>
  <c r="T4639" i="4" s="1"/>
  <c r="P4640" i="4"/>
  <c r="Q4640" i="4" s="1"/>
  <c r="R4640" i="4" s="1"/>
  <c r="S4640" i="4" s="1"/>
  <c r="T4640" i="4" s="1"/>
  <c r="P4641" i="4"/>
  <c r="Q4641" i="4" s="1"/>
  <c r="R4641" i="4" s="1"/>
  <c r="S4641" i="4" s="1"/>
  <c r="T4641" i="4" s="1"/>
  <c r="P4642" i="4"/>
  <c r="Q4642" i="4" s="1"/>
  <c r="R4642" i="4" s="1"/>
  <c r="S4642" i="4" s="1"/>
  <c r="T4642" i="4" s="1"/>
  <c r="P4643" i="4"/>
  <c r="Q4643" i="4" s="1"/>
  <c r="R4643" i="4" s="1"/>
  <c r="S4643" i="4" s="1"/>
  <c r="T4643" i="4" s="1"/>
  <c r="P4644" i="4"/>
  <c r="Q4644" i="4" s="1"/>
  <c r="R4644" i="4" s="1"/>
  <c r="S4644" i="4" s="1"/>
  <c r="T4644" i="4" s="1"/>
  <c r="P4645" i="4"/>
  <c r="Q4645" i="4" s="1"/>
  <c r="R4645" i="4" s="1"/>
  <c r="S4645" i="4" s="1"/>
  <c r="T4645" i="4" s="1"/>
  <c r="P4646" i="4"/>
  <c r="Q4646" i="4" s="1"/>
  <c r="R4646" i="4" s="1"/>
  <c r="S4646" i="4" s="1"/>
  <c r="T4646" i="4" s="1"/>
  <c r="P4647" i="4"/>
  <c r="Q4647" i="4" s="1"/>
  <c r="R4647" i="4" s="1"/>
  <c r="S4647" i="4" s="1"/>
  <c r="T4647" i="4" s="1"/>
  <c r="P4648" i="4"/>
  <c r="Q4648" i="4" s="1"/>
  <c r="R4648" i="4" s="1"/>
  <c r="S4648" i="4" s="1"/>
  <c r="T4648" i="4" s="1"/>
  <c r="P4649" i="4"/>
  <c r="Q4649" i="4" s="1"/>
  <c r="R4649" i="4" s="1"/>
  <c r="S4649" i="4" s="1"/>
  <c r="T4649" i="4" s="1"/>
  <c r="P4650" i="4"/>
  <c r="Q4650" i="4" s="1"/>
  <c r="R4650" i="4" s="1"/>
  <c r="S4650" i="4" s="1"/>
  <c r="T4650" i="4" s="1"/>
  <c r="P4651" i="4"/>
  <c r="Q4651" i="4" s="1"/>
  <c r="R4651" i="4" s="1"/>
  <c r="S4651" i="4" s="1"/>
  <c r="T4651" i="4" s="1"/>
  <c r="P4652" i="4"/>
  <c r="Q4652" i="4" s="1"/>
  <c r="R4652" i="4" s="1"/>
  <c r="S4652" i="4" s="1"/>
  <c r="T4652" i="4" s="1"/>
  <c r="P4653" i="4"/>
  <c r="Q4653" i="4" s="1"/>
  <c r="R4653" i="4" s="1"/>
  <c r="S4653" i="4" s="1"/>
  <c r="T4653" i="4" s="1"/>
  <c r="P4654" i="4"/>
  <c r="Q4654" i="4" s="1"/>
  <c r="R4654" i="4" s="1"/>
  <c r="S4654" i="4" s="1"/>
  <c r="T4654" i="4" s="1"/>
  <c r="P4655" i="4"/>
  <c r="Q4655" i="4" s="1"/>
  <c r="R4655" i="4" s="1"/>
  <c r="S4655" i="4" s="1"/>
  <c r="T4655" i="4" s="1"/>
  <c r="P4656" i="4"/>
  <c r="Q4656" i="4" s="1"/>
  <c r="R4656" i="4" s="1"/>
  <c r="S4656" i="4" s="1"/>
  <c r="T4656" i="4" s="1"/>
  <c r="P4657" i="4"/>
  <c r="Q4657" i="4" s="1"/>
  <c r="R4657" i="4" s="1"/>
  <c r="S4657" i="4" s="1"/>
  <c r="T4657" i="4" s="1"/>
  <c r="P4658" i="4"/>
  <c r="Q4658" i="4" s="1"/>
  <c r="R4658" i="4" s="1"/>
  <c r="S4658" i="4" s="1"/>
  <c r="T4658" i="4" s="1"/>
  <c r="P4659" i="4"/>
  <c r="Q4659" i="4" s="1"/>
  <c r="R4659" i="4" s="1"/>
  <c r="S4659" i="4" s="1"/>
  <c r="T4659" i="4" s="1"/>
  <c r="P4660" i="4"/>
  <c r="Q4660" i="4" s="1"/>
  <c r="R4660" i="4" s="1"/>
  <c r="S4660" i="4" s="1"/>
  <c r="T4660" i="4" s="1"/>
  <c r="P4661" i="4"/>
  <c r="Q4661" i="4" s="1"/>
  <c r="R4661" i="4" s="1"/>
  <c r="S4661" i="4" s="1"/>
  <c r="T4661" i="4" s="1"/>
  <c r="P4662" i="4"/>
  <c r="Q4662" i="4" s="1"/>
  <c r="R4662" i="4" s="1"/>
  <c r="S4662" i="4" s="1"/>
  <c r="T4662" i="4" s="1"/>
  <c r="P4663" i="4"/>
  <c r="Q4663" i="4" s="1"/>
  <c r="R4663" i="4" s="1"/>
  <c r="S4663" i="4" s="1"/>
  <c r="T4663" i="4" s="1"/>
  <c r="P4664" i="4"/>
  <c r="Q4664" i="4" s="1"/>
  <c r="R4664" i="4" s="1"/>
  <c r="S4664" i="4" s="1"/>
  <c r="T4664" i="4" s="1"/>
  <c r="P4665" i="4"/>
  <c r="Q4665" i="4" s="1"/>
  <c r="R4665" i="4" s="1"/>
  <c r="S4665" i="4" s="1"/>
  <c r="T4665" i="4" s="1"/>
  <c r="P4666" i="4"/>
  <c r="Q4666" i="4" s="1"/>
  <c r="R4666" i="4" s="1"/>
  <c r="S4666" i="4" s="1"/>
  <c r="T4666" i="4" s="1"/>
  <c r="P4667" i="4"/>
  <c r="Q4667" i="4" s="1"/>
  <c r="R4667" i="4" s="1"/>
  <c r="S4667" i="4" s="1"/>
  <c r="T4667" i="4" s="1"/>
  <c r="P4668" i="4"/>
  <c r="Q4668" i="4" s="1"/>
  <c r="R4668" i="4" s="1"/>
  <c r="S4668" i="4" s="1"/>
  <c r="T4668" i="4" s="1"/>
  <c r="P4669" i="4"/>
  <c r="Q4669" i="4" s="1"/>
  <c r="R4669" i="4" s="1"/>
  <c r="S4669" i="4" s="1"/>
  <c r="T4669" i="4" s="1"/>
  <c r="P4670" i="4"/>
  <c r="Q4670" i="4" s="1"/>
  <c r="R4670" i="4" s="1"/>
  <c r="S4670" i="4" s="1"/>
  <c r="T4670" i="4" s="1"/>
  <c r="P4671" i="4"/>
  <c r="Q4671" i="4" s="1"/>
  <c r="R4671" i="4" s="1"/>
  <c r="S4671" i="4" s="1"/>
  <c r="T4671" i="4" s="1"/>
  <c r="P4672" i="4"/>
  <c r="Q4672" i="4" s="1"/>
  <c r="R4672" i="4" s="1"/>
  <c r="S4672" i="4" s="1"/>
  <c r="T4672" i="4" s="1"/>
  <c r="P4673" i="4"/>
  <c r="Q4673" i="4" s="1"/>
  <c r="R4673" i="4" s="1"/>
  <c r="S4673" i="4" s="1"/>
  <c r="T4673" i="4" s="1"/>
  <c r="P4674" i="4"/>
  <c r="Q4674" i="4" s="1"/>
  <c r="R4674" i="4" s="1"/>
  <c r="S4674" i="4" s="1"/>
  <c r="T4674" i="4" s="1"/>
  <c r="P4675" i="4"/>
  <c r="Q4675" i="4" s="1"/>
  <c r="R4675" i="4" s="1"/>
  <c r="S4675" i="4" s="1"/>
  <c r="T4675" i="4" s="1"/>
  <c r="P861" i="4"/>
  <c r="Q861" i="4" s="1"/>
  <c r="R861" i="4" s="1"/>
  <c r="S861" i="4" s="1"/>
  <c r="T861" i="4" s="1"/>
  <c r="P874" i="4"/>
  <c r="Q874" i="4" s="1"/>
  <c r="R874" i="4" s="1"/>
  <c r="S874" i="4" s="1"/>
  <c r="T874" i="4" s="1"/>
  <c r="P1867" i="4"/>
  <c r="Q1867" i="4" s="1"/>
  <c r="R1867" i="4" s="1"/>
  <c r="S1867" i="4" s="1"/>
  <c r="T1867" i="4" s="1"/>
  <c r="P1876" i="4"/>
  <c r="Q1876" i="4" s="1"/>
  <c r="R1876" i="4" s="1"/>
  <c r="S1876" i="4" s="1"/>
  <c r="T1876" i="4" s="1"/>
  <c r="P1882" i="4"/>
  <c r="Q1882" i="4" s="1"/>
  <c r="R1882" i="4" s="1"/>
  <c r="S1882" i="4" s="1"/>
  <c r="T1882" i="4" s="1"/>
  <c r="P2320" i="4"/>
  <c r="Q2320" i="4" s="1"/>
  <c r="R2320" i="4" s="1"/>
  <c r="S2320" i="4" s="1"/>
  <c r="T2320" i="4" s="1"/>
  <c r="P2334" i="4"/>
  <c r="Q2334" i="4" s="1"/>
  <c r="R2334" i="4" s="1"/>
  <c r="S2334" i="4" s="1"/>
  <c r="T2334" i="4" s="1"/>
  <c r="P2338" i="4"/>
  <c r="Q2338" i="4" s="1"/>
  <c r="R2338" i="4" s="1"/>
  <c r="S2338" i="4" s="1"/>
  <c r="T2338" i="4" s="1"/>
  <c r="P2354" i="4"/>
  <c r="Q2354" i="4" s="1"/>
  <c r="R2354" i="4" s="1"/>
  <c r="S2354" i="4" s="1"/>
  <c r="T2354" i="4" s="1"/>
  <c r="P2826" i="4"/>
  <c r="Q2826" i="4" s="1"/>
  <c r="R2826" i="4" s="1"/>
  <c r="S2826" i="4" s="1"/>
  <c r="T2826" i="4" s="1"/>
  <c r="P2833" i="4"/>
  <c r="Q2833" i="4" s="1"/>
  <c r="R2833" i="4" s="1"/>
  <c r="S2833" i="4" s="1"/>
  <c r="T2833" i="4" s="1"/>
  <c r="P3255" i="4"/>
  <c r="Q3255" i="4" s="1"/>
  <c r="R3255" i="4" s="1"/>
  <c r="S3255" i="4" s="1"/>
  <c r="T3255" i="4" s="1"/>
  <c r="P3262" i="4"/>
  <c r="Q3262" i="4" s="1"/>
  <c r="R3262" i="4" s="1"/>
  <c r="S3262" i="4" s="1"/>
  <c r="T3262" i="4" s="1"/>
  <c r="P3272" i="4"/>
  <c r="Q3272" i="4" s="1"/>
  <c r="R3272" i="4" s="1"/>
  <c r="S3272" i="4" s="1"/>
  <c r="T3272" i="4" s="1"/>
  <c r="P3288" i="4"/>
  <c r="Q3288" i="4" s="1"/>
  <c r="R3288" i="4" s="1"/>
  <c r="S3288" i="4" s="1"/>
  <c r="T3288" i="4" s="1"/>
  <c r="P3314" i="4"/>
  <c r="Q3314" i="4" s="1"/>
  <c r="R3314" i="4" s="1"/>
  <c r="S3314" i="4" s="1"/>
  <c r="T3314" i="4" s="1"/>
  <c r="P3319" i="4"/>
  <c r="Q3319" i="4" s="1"/>
  <c r="R3319" i="4" s="1"/>
  <c r="S3319" i="4" s="1"/>
  <c r="T3319" i="4" s="1"/>
  <c r="P3702" i="4"/>
  <c r="Q3702" i="4" s="1"/>
  <c r="R3702" i="4" s="1"/>
  <c r="S3702" i="4" s="1"/>
  <c r="T3702" i="4" s="1"/>
  <c r="P3733" i="4"/>
  <c r="Q3733" i="4" s="1"/>
  <c r="R3733" i="4" s="1"/>
  <c r="S3733" i="4" s="1"/>
  <c r="T3733" i="4" s="1"/>
  <c r="P3739" i="4"/>
  <c r="Q3739" i="4" s="1"/>
  <c r="R3739" i="4" s="1"/>
  <c r="S3739" i="4" s="1"/>
  <c r="T3739" i="4" s="1"/>
  <c r="P3748" i="4"/>
  <c r="Q3748" i="4" s="1"/>
  <c r="R3748" i="4" s="1"/>
  <c r="S3748" i="4" s="1"/>
  <c r="T3748" i="4" s="1"/>
  <c r="P3754" i="4"/>
  <c r="Q3754" i="4" s="1"/>
  <c r="R3754" i="4" s="1"/>
  <c r="S3754" i="4" s="1"/>
  <c r="T3754" i="4" s="1"/>
  <c r="P3760" i="4"/>
  <c r="Q3760" i="4" s="1"/>
  <c r="R3760" i="4" s="1"/>
  <c r="S3760" i="4" s="1"/>
  <c r="T3760" i="4" s="1"/>
  <c r="P3777" i="4"/>
  <c r="Q3777" i="4" s="1"/>
  <c r="R3777" i="4" s="1"/>
  <c r="S3777" i="4" s="1"/>
  <c r="T3777" i="4" s="1"/>
  <c r="P3798" i="4"/>
  <c r="Q3798" i="4" s="1"/>
  <c r="R3798" i="4" s="1"/>
  <c r="S3798" i="4" s="1"/>
  <c r="T3798" i="4" s="1"/>
  <c r="P3824" i="4"/>
  <c r="Q3824" i="4" s="1"/>
  <c r="R3824" i="4" s="1"/>
  <c r="S3824" i="4" s="1"/>
  <c r="T3824" i="4" s="1"/>
  <c r="P3834" i="4"/>
  <c r="Q3834" i="4" s="1"/>
  <c r="R3834" i="4" s="1"/>
  <c r="S3834" i="4" s="1"/>
  <c r="T3834" i="4" s="1"/>
  <c r="P3840" i="4"/>
  <c r="Q3840" i="4" s="1"/>
  <c r="R3840" i="4" s="1"/>
  <c r="S3840" i="4" s="1"/>
  <c r="T3840" i="4" s="1"/>
  <c r="P4205" i="4"/>
  <c r="Q4205" i="4" s="1"/>
  <c r="R4205" i="4" s="1"/>
  <c r="S4205" i="4" s="1"/>
  <c r="T4205" i="4" s="1"/>
  <c r="P4212" i="4"/>
  <c r="Q4212" i="4" s="1"/>
  <c r="R4212" i="4" s="1"/>
  <c r="S4212" i="4" s="1"/>
  <c r="T4212" i="4" s="1"/>
  <c r="P4227" i="4"/>
  <c r="Q4227" i="4" s="1"/>
  <c r="R4227" i="4" s="1"/>
  <c r="S4227" i="4" s="1"/>
  <c r="T4227" i="4" s="1"/>
  <c r="P4240" i="4"/>
  <c r="Q4240" i="4" s="1"/>
  <c r="R4240" i="4" s="1"/>
  <c r="S4240" i="4" s="1"/>
  <c r="T4240" i="4" s="1"/>
  <c r="P4676" i="4"/>
  <c r="Q4676" i="4" s="1"/>
  <c r="R4676" i="4" s="1"/>
  <c r="S4676" i="4" s="1"/>
  <c r="T4676" i="4" s="1"/>
  <c r="P4685" i="4"/>
  <c r="Q4685" i="4" s="1"/>
  <c r="R4685" i="4" s="1"/>
  <c r="S4685" i="4" s="1"/>
  <c r="T4685" i="4" s="1"/>
  <c r="P4691" i="4"/>
  <c r="Q4691" i="4" s="1"/>
  <c r="R4691" i="4" s="1"/>
  <c r="S4691" i="4" s="1"/>
  <c r="T4691" i="4" s="1"/>
  <c r="P4703" i="4"/>
  <c r="Q4703" i="4" s="1"/>
  <c r="R4703" i="4" s="1"/>
  <c r="S4703" i="4" s="1"/>
  <c r="T4703" i="4" s="1"/>
  <c r="P4710" i="4"/>
  <c r="Q4710" i="4" s="1"/>
  <c r="R4710" i="4" s="1"/>
  <c r="S4710" i="4" s="1"/>
  <c r="T4710" i="4" s="1"/>
  <c r="P4718" i="4"/>
  <c r="Q4718" i="4" s="1"/>
  <c r="R4718" i="4" s="1"/>
  <c r="S4718" i="4" s="1"/>
  <c r="T4718" i="4" s="1"/>
  <c r="P4730" i="4"/>
  <c r="Q4730" i="4" s="1"/>
  <c r="R4730" i="4" s="1"/>
  <c r="S4730" i="4" s="1"/>
  <c r="T4730" i="4" s="1"/>
  <c r="P4739" i="4"/>
  <c r="Q4739" i="4" s="1"/>
  <c r="R4739" i="4" s="1"/>
  <c r="S4739" i="4" s="1"/>
  <c r="T4739" i="4" s="1"/>
  <c r="P4744" i="4"/>
  <c r="Q4744" i="4" s="1"/>
  <c r="R4744" i="4" s="1"/>
  <c r="S4744" i="4" s="1"/>
  <c r="T4744" i="4" s="1"/>
  <c r="P4751" i="4"/>
  <c r="Q4751" i="4" s="1"/>
  <c r="R4751" i="4" s="1"/>
  <c r="S4751" i="4" s="1"/>
  <c r="T4751" i="4" s="1"/>
  <c r="P4772" i="4"/>
  <c r="Q4772" i="4" s="1"/>
  <c r="R4772" i="4" s="1"/>
  <c r="S4772" i="4" s="1"/>
  <c r="T4772" i="4" s="1"/>
  <c r="P4783" i="4"/>
  <c r="Q4783" i="4" s="1"/>
  <c r="R4783" i="4" s="1"/>
  <c r="S4783" i="4" s="1"/>
  <c r="T4783" i="4" s="1"/>
  <c r="P4794" i="4"/>
  <c r="Q4794" i="4" s="1"/>
  <c r="R4794" i="4" s="1"/>
  <c r="S4794" i="4" s="1"/>
  <c r="T4794" i="4" s="1"/>
  <c r="P4810" i="4"/>
  <c r="Q4810" i="4" s="1"/>
  <c r="R4810" i="4" s="1"/>
  <c r="S4810" i="4" s="1"/>
  <c r="T4810" i="4" s="1"/>
  <c r="P4823" i="4"/>
  <c r="Q4823" i="4" s="1"/>
  <c r="R4823" i="4" s="1"/>
  <c r="S4823" i="4" s="1"/>
  <c r="T4823" i="4" s="1"/>
  <c r="P4828" i="4"/>
  <c r="Q4828" i="4" s="1"/>
  <c r="R4828" i="4" s="1"/>
  <c r="S4828" i="4" s="1"/>
  <c r="T4828" i="4" s="1"/>
  <c r="P4834" i="4"/>
  <c r="Q4834" i="4" s="1"/>
  <c r="R4834" i="4" s="1"/>
  <c r="S4834" i="4" s="1"/>
  <c r="T4834" i="4" s="1"/>
  <c r="P4843" i="4"/>
  <c r="Q4843" i="4" s="1"/>
  <c r="R4843" i="4" s="1"/>
  <c r="S4843" i="4" s="1"/>
  <c r="T4843" i="4" s="1"/>
  <c r="P4863" i="4"/>
  <c r="Q4863" i="4" s="1"/>
  <c r="R4863" i="4" s="1"/>
  <c r="S4863" i="4" s="1"/>
  <c r="T4863" i="4" s="1"/>
  <c r="P4866" i="4"/>
  <c r="Q4866" i="4" s="1"/>
  <c r="R4866" i="4" s="1"/>
  <c r="S4866" i="4" s="1"/>
  <c r="T4866" i="4" s="1"/>
  <c r="P4867" i="4"/>
  <c r="Q4867" i="4" s="1"/>
  <c r="R4867" i="4" s="1"/>
  <c r="S4867" i="4" s="1"/>
  <c r="T4867" i="4" s="1"/>
  <c r="P4868" i="4"/>
  <c r="Q4868" i="4" s="1"/>
  <c r="R4868" i="4" s="1"/>
  <c r="S4868" i="4" s="1"/>
  <c r="T4868" i="4" s="1"/>
  <c r="P4869" i="4"/>
  <c r="Q4869" i="4" s="1"/>
  <c r="R4869" i="4" s="1"/>
  <c r="S4869" i="4" s="1"/>
  <c r="T4869" i="4" s="1"/>
  <c r="P4870" i="4"/>
  <c r="Q4870" i="4" s="1"/>
  <c r="R4870" i="4" s="1"/>
  <c r="S4870" i="4" s="1"/>
  <c r="T4870" i="4" s="1"/>
  <c r="P4871" i="4"/>
  <c r="Q4871" i="4" s="1"/>
  <c r="R4871" i="4" s="1"/>
  <c r="S4871" i="4" s="1"/>
  <c r="T4871" i="4" s="1"/>
  <c r="P4872" i="4"/>
  <c r="Q4872" i="4" s="1"/>
  <c r="R4872" i="4" s="1"/>
  <c r="S4872" i="4" s="1"/>
  <c r="T4872" i="4" s="1"/>
  <c r="P4873" i="4"/>
  <c r="Q4873" i="4" s="1"/>
  <c r="R4873" i="4" s="1"/>
  <c r="S4873" i="4" s="1"/>
  <c r="T4873" i="4" s="1"/>
  <c r="P4874" i="4"/>
  <c r="Q4874" i="4" s="1"/>
  <c r="R4874" i="4" s="1"/>
  <c r="S4874" i="4" s="1"/>
  <c r="T4874" i="4" s="1"/>
  <c r="P4875" i="4"/>
  <c r="Q4875" i="4" s="1"/>
  <c r="R4875" i="4" s="1"/>
  <c r="S4875" i="4" s="1"/>
  <c r="T4875" i="4" s="1"/>
  <c r="P4876" i="4"/>
  <c r="Q4876" i="4" s="1"/>
  <c r="R4876" i="4" s="1"/>
  <c r="S4876" i="4" s="1"/>
  <c r="T4876" i="4" s="1"/>
  <c r="P4877" i="4"/>
  <c r="Q4877" i="4" s="1"/>
  <c r="R4877" i="4" s="1"/>
  <c r="S4877" i="4" s="1"/>
  <c r="T4877" i="4" s="1"/>
  <c r="P4878" i="4"/>
  <c r="Q4878" i="4" s="1"/>
  <c r="R4878" i="4" s="1"/>
  <c r="S4878" i="4" s="1"/>
  <c r="T4878" i="4" s="1"/>
  <c r="P4879" i="4"/>
  <c r="Q4879" i="4" s="1"/>
  <c r="R4879" i="4" s="1"/>
  <c r="S4879" i="4" s="1"/>
  <c r="T4879" i="4" s="1"/>
  <c r="P4880" i="4"/>
  <c r="Q4880" i="4" s="1"/>
  <c r="R4880" i="4" s="1"/>
  <c r="S4880" i="4" s="1"/>
  <c r="T4880" i="4" s="1"/>
  <c r="P4881" i="4"/>
  <c r="Q4881" i="4" s="1"/>
  <c r="R4881" i="4" s="1"/>
  <c r="S4881" i="4" s="1"/>
  <c r="T4881" i="4" s="1"/>
  <c r="P4882" i="4"/>
  <c r="Q4882" i="4" s="1"/>
  <c r="R4882" i="4" s="1"/>
  <c r="S4882" i="4" s="1"/>
  <c r="T4882" i="4" s="1"/>
  <c r="P4883" i="4"/>
  <c r="Q4883" i="4" s="1"/>
  <c r="R4883" i="4" s="1"/>
  <c r="S4883" i="4" s="1"/>
  <c r="T4883" i="4" s="1"/>
  <c r="P4884" i="4"/>
  <c r="Q4884" i="4" s="1"/>
  <c r="R4884" i="4" s="1"/>
  <c r="S4884" i="4" s="1"/>
  <c r="T4884" i="4" s="1"/>
  <c r="P4885" i="4"/>
  <c r="Q4885" i="4" s="1"/>
  <c r="R4885" i="4" s="1"/>
  <c r="S4885" i="4" s="1"/>
  <c r="T4885" i="4" s="1"/>
  <c r="P4886" i="4"/>
  <c r="Q4886" i="4" s="1"/>
  <c r="R4886" i="4" s="1"/>
  <c r="S4886" i="4" s="1"/>
  <c r="T4886" i="4" s="1"/>
  <c r="P4887" i="4"/>
  <c r="Q4887" i="4" s="1"/>
  <c r="R4887" i="4" s="1"/>
  <c r="S4887" i="4" s="1"/>
  <c r="T4887" i="4" s="1"/>
  <c r="P4888" i="4"/>
  <c r="Q4888" i="4" s="1"/>
  <c r="R4888" i="4" s="1"/>
  <c r="S4888" i="4" s="1"/>
  <c r="T4888" i="4" s="1"/>
  <c r="P4889" i="4"/>
  <c r="Q4889" i="4" s="1"/>
  <c r="R4889" i="4" s="1"/>
  <c r="S4889" i="4" s="1"/>
  <c r="T4889" i="4" s="1"/>
  <c r="P4890" i="4"/>
  <c r="Q4890" i="4" s="1"/>
  <c r="R4890" i="4" s="1"/>
  <c r="S4890" i="4" s="1"/>
  <c r="T4890" i="4" s="1"/>
  <c r="P4891" i="4"/>
  <c r="Q4891" i="4" s="1"/>
  <c r="R4891" i="4" s="1"/>
  <c r="S4891" i="4" s="1"/>
  <c r="T4891" i="4" s="1"/>
  <c r="P4892" i="4"/>
  <c r="Q4892" i="4" s="1"/>
  <c r="R4892" i="4" s="1"/>
  <c r="S4892" i="4" s="1"/>
  <c r="T4892" i="4" s="1"/>
  <c r="P4893" i="4"/>
  <c r="Q4893" i="4" s="1"/>
  <c r="R4893" i="4" s="1"/>
  <c r="S4893" i="4" s="1"/>
  <c r="T4893" i="4" s="1"/>
  <c r="P4894" i="4"/>
  <c r="Q4894" i="4" s="1"/>
  <c r="R4894" i="4" s="1"/>
  <c r="S4894" i="4" s="1"/>
  <c r="T4894" i="4" s="1"/>
  <c r="P4895" i="4"/>
  <c r="Q4895" i="4" s="1"/>
  <c r="R4895" i="4" s="1"/>
  <c r="S4895" i="4" s="1"/>
  <c r="T4895" i="4" s="1"/>
  <c r="P4896" i="4"/>
  <c r="Q4896" i="4" s="1"/>
  <c r="R4896" i="4" s="1"/>
  <c r="S4896" i="4" s="1"/>
  <c r="T4896" i="4" s="1"/>
  <c r="P4897" i="4"/>
  <c r="Q4897" i="4" s="1"/>
  <c r="R4897" i="4" s="1"/>
  <c r="S4897" i="4" s="1"/>
  <c r="T4897" i="4" s="1"/>
  <c r="P4898" i="4"/>
  <c r="Q4898" i="4" s="1"/>
  <c r="R4898" i="4" s="1"/>
  <c r="S4898" i="4" s="1"/>
  <c r="T4898" i="4" s="1"/>
  <c r="P4899" i="4"/>
  <c r="Q4899" i="4" s="1"/>
  <c r="R4899" i="4" s="1"/>
  <c r="S4899" i="4" s="1"/>
  <c r="T4899" i="4" s="1"/>
  <c r="P4900" i="4"/>
  <c r="Q4900" i="4" s="1"/>
  <c r="R4900" i="4" s="1"/>
  <c r="S4900" i="4" s="1"/>
  <c r="T4900" i="4" s="1"/>
  <c r="P4901" i="4"/>
  <c r="Q4901" i="4" s="1"/>
  <c r="R4901" i="4" s="1"/>
  <c r="S4901" i="4" s="1"/>
  <c r="T4901" i="4" s="1"/>
  <c r="P4902" i="4"/>
  <c r="Q4902" i="4" s="1"/>
  <c r="R4902" i="4" s="1"/>
  <c r="S4902" i="4" s="1"/>
  <c r="T4902" i="4" s="1"/>
  <c r="P4903" i="4"/>
  <c r="Q4903" i="4" s="1"/>
  <c r="R4903" i="4" s="1"/>
  <c r="S4903" i="4" s="1"/>
  <c r="T4903" i="4" s="1"/>
  <c r="P4904" i="4"/>
  <c r="Q4904" i="4" s="1"/>
  <c r="R4904" i="4" s="1"/>
  <c r="S4904" i="4" s="1"/>
  <c r="T4904" i="4" s="1"/>
  <c r="P4905" i="4"/>
  <c r="Q4905" i="4" s="1"/>
  <c r="R4905" i="4" s="1"/>
  <c r="S4905" i="4" s="1"/>
  <c r="T4905" i="4" s="1"/>
  <c r="P4906" i="4"/>
  <c r="Q4906" i="4" s="1"/>
  <c r="R4906" i="4" s="1"/>
  <c r="S4906" i="4" s="1"/>
  <c r="T4906" i="4" s="1"/>
  <c r="P4907" i="4"/>
  <c r="Q4907" i="4" s="1"/>
  <c r="R4907" i="4" s="1"/>
  <c r="S4907" i="4" s="1"/>
  <c r="T4907" i="4" s="1"/>
  <c r="P4908" i="4"/>
  <c r="Q4908" i="4" s="1"/>
  <c r="R4908" i="4" s="1"/>
  <c r="S4908" i="4" s="1"/>
  <c r="T4908" i="4" s="1"/>
  <c r="P4909" i="4"/>
  <c r="Q4909" i="4" s="1"/>
  <c r="R4909" i="4" s="1"/>
  <c r="S4909" i="4" s="1"/>
  <c r="T4909" i="4" s="1"/>
  <c r="P4910" i="4"/>
  <c r="Q4910" i="4" s="1"/>
  <c r="R4910" i="4" s="1"/>
  <c r="S4910" i="4" s="1"/>
  <c r="T4910" i="4" s="1"/>
  <c r="P4911" i="4"/>
  <c r="Q4911" i="4" s="1"/>
  <c r="R4911" i="4" s="1"/>
  <c r="S4911" i="4" s="1"/>
  <c r="T4911" i="4" s="1"/>
  <c r="P4912" i="4"/>
  <c r="Q4912" i="4" s="1"/>
  <c r="R4912" i="4" s="1"/>
  <c r="S4912" i="4" s="1"/>
  <c r="T4912" i="4" s="1"/>
  <c r="P4913" i="4"/>
  <c r="Q4913" i="4" s="1"/>
  <c r="R4913" i="4" s="1"/>
  <c r="S4913" i="4" s="1"/>
  <c r="T4913" i="4" s="1"/>
  <c r="P4914" i="4"/>
  <c r="Q4914" i="4" s="1"/>
  <c r="R4914" i="4" s="1"/>
  <c r="S4914" i="4" s="1"/>
  <c r="T4914" i="4" s="1"/>
  <c r="P4915" i="4"/>
  <c r="Q4915" i="4" s="1"/>
  <c r="R4915" i="4" s="1"/>
  <c r="S4915" i="4" s="1"/>
  <c r="T4915" i="4" s="1"/>
  <c r="P4916" i="4"/>
  <c r="Q4916" i="4" s="1"/>
  <c r="R4916" i="4" s="1"/>
  <c r="S4916" i="4" s="1"/>
  <c r="T4916" i="4" s="1"/>
  <c r="P4917" i="4"/>
  <c r="Q4917" i="4" s="1"/>
  <c r="R4917" i="4" s="1"/>
  <c r="S4917" i="4" s="1"/>
  <c r="T4917" i="4" s="1"/>
  <c r="P4918" i="4"/>
  <c r="Q4918" i="4" s="1"/>
  <c r="R4918" i="4" s="1"/>
  <c r="S4918" i="4" s="1"/>
  <c r="T4918" i="4" s="1"/>
  <c r="P4919" i="4"/>
  <c r="Q4919" i="4" s="1"/>
  <c r="R4919" i="4" s="1"/>
  <c r="S4919" i="4" s="1"/>
  <c r="T4919" i="4" s="1"/>
  <c r="P4920" i="4"/>
  <c r="Q4920" i="4" s="1"/>
  <c r="R4920" i="4" s="1"/>
  <c r="S4920" i="4" s="1"/>
  <c r="T4920" i="4" s="1"/>
  <c r="P4921" i="4"/>
  <c r="Q4921" i="4" s="1"/>
  <c r="R4921" i="4" s="1"/>
  <c r="S4921" i="4" s="1"/>
  <c r="T4921" i="4" s="1"/>
  <c r="P4922" i="4"/>
  <c r="Q4922" i="4" s="1"/>
  <c r="R4922" i="4" s="1"/>
  <c r="S4922" i="4" s="1"/>
  <c r="T4922" i="4" s="1"/>
  <c r="P4923" i="4"/>
  <c r="Q4923" i="4" s="1"/>
  <c r="R4923" i="4" s="1"/>
  <c r="S4923" i="4" s="1"/>
  <c r="T4923" i="4" s="1"/>
  <c r="P4924" i="4"/>
  <c r="Q4924" i="4" s="1"/>
  <c r="R4924" i="4" s="1"/>
  <c r="S4924" i="4" s="1"/>
  <c r="T4924" i="4" s="1"/>
  <c r="P4925" i="4"/>
  <c r="Q4925" i="4" s="1"/>
  <c r="R4925" i="4" s="1"/>
  <c r="S4925" i="4" s="1"/>
  <c r="T4925" i="4" s="1"/>
  <c r="P4926" i="4"/>
  <c r="Q4926" i="4" s="1"/>
  <c r="R4926" i="4" s="1"/>
  <c r="S4926" i="4" s="1"/>
  <c r="T4926" i="4" s="1"/>
  <c r="P4927" i="4"/>
  <c r="Q4927" i="4" s="1"/>
  <c r="R4927" i="4" s="1"/>
  <c r="S4927" i="4" s="1"/>
  <c r="T4927" i="4" s="1"/>
  <c r="P4928" i="4"/>
  <c r="Q4928" i="4" s="1"/>
  <c r="R4928" i="4" s="1"/>
  <c r="S4928" i="4" s="1"/>
  <c r="T4928" i="4" s="1"/>
  <c r="P4929" i="4"/>
  <c r="Q4929" i="4" s="1"/>
  <c r="R4929" i="4" s="1"/>
  <c r="S4929" i="4" s="1"/>
  <c r="T4929" i="4" s="1"/>
  <c r="P4930" i="4"/>
  <c r="Q4930" i="4" s="1"/>
  <c r="R4930" i="4" s="1"/>
  <c r="S4930" i="4" s="1"/>
  <c r="T4930" i="4" s="1"/>
  <c r="P4931" i="4"/>
  <c r="Q4931" i="4" s="1"/>
  <c r="R4931" i="4" s="1"/>
  <c r="S4931" i="4" s="1"/>
  <c r="T4931" i="4" s="1"/>
  <c r="P4932" i="4"/>
  <c r="Q4932" i="4" s="1"/>
  <c r="R4932" i="4" s="1"/>
  <c r="S4932" i="4" s="1"/>
  <c r="T4932" i="4" s="1"/>
  <c r="P4933" i="4"/>
  <c r="Q4933" i="4" s="1"/>
  <c r="R4933" i="4" s="1"/>
  <c r="S4933" i="4" s="1"/>
  <c r="T4933" i="4" s="1"/>
  <c r="P4934" i="4"/>
  <c r="Q4934" i="4" s="1"/>
  <c r="R4934" i="4" s="1"/>
  <c r="S4934" i="4" s="1"/>
  <c r="T4934" i="4" s="1"/>
  <c r="P4935" i="4"/>
  <c r="Q4935" i="4" s="1"/>
  <c r="R4935" i="4" s="1"/>
  <c r="S4935" i="4" s="1"/>
  <c r="T4935" i="4" s="1"/>
  <c r="P4936" i="4"/>
  <c r="Q4936" i="4" s="1"/>
  <c r="R4936" i="4" s="1"/>
  <c r="S4936" i="4" s="1"/>
  <c r="T4936" i="4" s="1"/>
  <c r="P4937" i="4"/>
  <c r="Q4937" i="4" s="1"/>
  <c r="R4937" i="4" s="1"/>
  <c r="S4937" i="4" s="1"/>
  <c r="T4937" i="4" s="1"/>
  <c r="P4938" i="4"/>
  <c r="Q4938" i="4" s="1"/>
  <c r="R4938" i="4" s="1"/>
  <c r="S4938" i="4" s="1"/>
  <c r="T4938" i="4" s="1"/>
  <c r="P4939" i="4"/>
  <c r="Q4939" i="4" s="1"/>
  <c r="R4939" i="4" s="1"/>
  <c r="S4939" i="4" s="1"/>
  <c r="T4939" i="4" s="1"/>
  <c r="P4940" i="4"/>
  <c r="Q4940" i="4" s="1"/>
  <c r="R4940" i="4" s="1"/>
  <c r="S4940" i="4" s="1"/>
  <c r="T4940" i="4" s="1"/>
  <c r="P4941" i="4"/>
  <c r="Q4941" i="4" s="1"/>
  <c r="R4941" i="4" s="1"/>
  <c r="S4941" i="4" s="1"/>
  <c r="T4941" i="4" s="1"/>
  <c r="P4942" i="4"/>
  <c r="Q4942" i="4" s="1"/>
  <c r="R4942" i="4" s="1"/>
  <c r="S4942" i="4" s="1"/>
  <c r="T4942" i="4" s="1"/>
  <c r="P4943" i="4"/>
  <c r="Q4943" i="4" s="1"/>
  <c r="R4943" i="4" s="1"/>
  <c r="S4943" i="4" s="1"/>
  <c r="T4943" i="4" s="1"/>
  <c r="P4944" i="4"/>
  <c r="Q4944" i="4" s="1"/>
  <c r="R4944" i="4" s="1"/>
  <c r="S4944" i="4" s="1"/>
  <c r="T4944" i="4" s="1"/>
  <c r="P4945" i="4"/>
  <c r="Q4945" i="4" s="1"/>
  <c r="R4945" i="4" s="1"/>
  <c r="S4945" i="4" s="1"/>
  <c r="T4945" i="4" s="1"/>
  <c r="P4946" i="4"/>
  <c r="Q4946" i="4" s="1"/>
  <c r="R4946" i="4" s="1"/>
  <c r="S4946" i="4" s="1"/>
  <c r="T4946" i="4" s="1"/>
  <c r="P4947" i="4"/>
  <c r="Q4947" i="4" s="1"/>
  <c r="R4947" i="4" s="1"/>
  <c r="S4947" i="4" s="1"/>
  <c r="T4947" i="4" s="1"/>
  <c r="P4948" i="4"/>
  <c r="Q4948" i="4" s="1"/>
  <c r="R4948" i="4" s="1"/>
  <c r="S4948" i="4" s="1"/>
  <c r="T4948" i="4" s="1"/>
  <c r="P4949" i="4"/>
  <c r="Q4949" i="4" s="1"/>
  <c r="R4949" i="4" s="1"/>
  <c r="S4949" i="4" s="1"/>
  <c r="T4949" i="4" s="1"/>
  <c r="P4950" i="4"/>
  <c r="Q4950" i="4" s="1"/>
  <c r="R4950" i="4" s="1"/>
  <c r="S4950" i="4" s="1"/>
  <c r="T4950" i="4" s="1"/>
  <c r="P4951" i="4"/>
  <c r="Q4951" i="4" s="1"/>
  <c r="R4951" i="4" s="1"/>
  <c r="S4951" i="4" s="1"/>
  <c r="T4951" i="4" s="1"/>
  <c r="P4952" i="4"/>
  <c r="Q4952" i="4" s="1"/>
  <c r="R4952" i="4" s="1"/>
  <c r="S4952" i="4" s="1"/>
  <c r="T4952" i="4" s="1"/>
  <c r="P4953" i="4"/>
  <c r="Q4953" i="4" s="1"/>
  <c r="R4953" i="4" s="1"/>
  <c r="S4953" i="4" s="1"/>
  <c r="T4953" i="4" s="1"/>
  <c r="P4954" i="4"/>
  <c r="Q4954" i="4" s="1"/>
  <c r="R4954" i="4" s="1"/>
  <c r="S4954" i="4" s="1"/>
  <c r="T4954" i="4" s="1"/>
  <c r="P4955" i="4"/>
  <c r="Q4955" i="4" s="1"/>
  <c r="R4955" i="4" s="1"/>
  <c r="S4955" i="4" s="1"/>
  <c r="T4955" i="4" s="1"/>
  <c r="P4956" i="4"/>
  <c r="Q4956" i="4" s="1"/>
  <c r="R4956" i="4" s="1"/>
  <c r="S4956" i="4" s="1"/>
  <c r="T4956" i="4" s="1"/>
  <c r="P4957" i="4"/>
  <c r="Q4957" i="4" s="1"/>
  <c r="R4957" i="4" s="1"/>
  <c r="S4957" i="4" s="1"/>
  <c r="T4957" i="4" s="1"/>
  <c r="P4958" i="4"/>
  <c r="Q4958" i="4" s="1"/>
  <c r="R4958" i="4" s="1"/>
  <c r="S4958" i="4" s="1"/>
  <c r="T4958" i="4" s="1"/>
  <c r="P4959" i="4"/>
  <c r="Q4959" i="4" s="1"/>
  <c r="R4959" i="4" s="1"/>
  <c r="S4959" i="4" s="1"/>
  <c r="T4959" i="4" s="1"/>
  <c r="P4960" i="4"/>
  <c r="Q4960" i="4" s="1"/>
  <c r="R4960" i="4" s="1"/>
  <c r="S4960" i="4" s="1"/>
  <c r="T4960" i="4" s="1"/>
  <c r="P4961" i="4"/>
  <c r="Q4961" i="4" s="1"/>
  <c r="R4961" i="4" s="1"/>
  <c r="S4961" i="4" s="1"/>
  <c r="T4961" i="4" s="1"/>
  <c r="P4962" i="4"/>
  <c r="Q4962" i="4" s="1"/>
  <c r="R4962" i="4" s="1"/>
  <c r="S4962" i="4" s="1"/>
  <c r="T4962" i="4" s="1"/>
  <c r="P4963" i="4"/>
  <c r="Q4963" i="4" s="1"/>
  <c r="R4963" i="4" s="1"/>
  <c r="S4963" i="4" s="1"/>
  <c r="T4963" i="4" s="1"/>
  <c r="P4964" i="4"/>
  <c r="Q4964" i="4" s="1"/>
  <c r="R4964" i="4" s="1"/>
  <c r="S4964" i="4" s="1"/>
  <c r="T4964" i="4" s="1"/>
  <c r="P4965" i="4"/>
  <c r="Q4965" i="4" s="1"/>
  <c r="R4965" i="4" s="1"/>
  <c r="S4965" i="4" s="1"/>
  <c r="T4965" i="4" s="1"/>
  <c r="P4966" i="4"/>
  <c r="Q4966" i="4" s="1"/>
  <c r="R4966" i="4" s="1"/>
  <c r="S4966" i="4" s="1"/>
  <c r="T4966" i="4" s="1"/>
  <c r="P4967" i="4"/>
  <c r="Q4967" i="4" s="1"/>
  <c r="R4967" i="4" s="1"/>
  <c r="S4967" i="4" s="1"/>
  <c r="T4967" i="4" s="1"/>
  <c r="P4968" i="4"/>
  <c r="Q4968" i="4" s="1"/>
  <c r="R4968" i="4" s="1"/>
  <c r="S4968" i="4" s="1"/>
  <c r="T4968" i="4" s="1"/>
  <c r="P4969" i="4"/>
  <c r="Q4969" i="4" s="1"/>
  <c r="R4969" i="4" s="1"/>
  <c r="S4969" i="4" s="1"/>
  <c r="T4969" i="4" s="1"/>
  <c r="P4970" i="4"/>
  <c r="Q4970" i="4" s="1"/>
  <c r="R4970" i="4" s="1"/>
  <c r="S4970" i="4" s="1"/>
  <c r="T4970" i="4" s="1"/>
  <c r="P4971" i="4"/>
  <c r="Q4971" i="4" s="1"/>
  <c r="R4971" i="4" s="1"/>
  <c r="S4971" i="4" s="1"/>
  <c r="T4971" i="4" s="1"/>
  <c r="P4972" i="4"/>
  <c r="Q4972" i="4" s="1"/>
  <c r="R4972" i="4" s="1"/>
  <c r="S4972" i="4" s="1"/>
  <c r="T4972" i="4" s="1"/>
  <c r="P4973" i="4"/>
  <c r="Q4973" i="4" s="1"/>
  <c r="R4973" i="4" s="1"/>
  <c r="S4973" i="4" s="1"/>
  <c r="T4973" i="4" s="1"/>
  <c r="P4974" i="4"/>
  <c r="Q4974" i="4" s="1"/>
  <c r="R4974" i="4" s="1"/>
  <c r="S4974" i="4" s="1"/>
  <c r="T4974" i="4" s="1"/>
  <c r="P4975" i="4"/>
  <c r="Q4975" i="4" s="1"/>
  <c r="R4975" i="4" s="1"/>
  <c r="S4975" i="4" s="1"/>
  <c r="T4975" i="4" s="1"/>
  <c r="P4976" i="4"/>
  <c r="Q4976" i="4" s="1"/>
  <c r="R4976" i="4" s="1"/>
  <c r="S4976" i="4" s="1"/>
  <c r="T4976" i="4" s="1"/>
  <c r="P4977" i="4"/>
  <c r="Q4977" i="4" s="1"/>
  <c r="R4977" i="4" s="1"/>
  <c r="S4977" i="4" s="1"/>
  <c r="T4977" i="4" s="1"/>
  <c r="P4978" i="4"/>
  <c r="Q4978" i="4" s="1"/>
  <c r="R4978" i="4" s="1"/>
  <c r="S4978" i="4" s="1"/>
  <c r="T4978" i="4" s="1"/>
  <c r="P4979" i="4"/>
  <c r="Q4979" i="4" s="1"/>
  <c r="R4979" i="4" s="1"/>
  <c r="S4979" i="4" s="1"/>
  <c r="T4979" i="4" s="1"/>
  <c r="P4980" i="4"/>
  <c r="Q4980" i="4" s="1"/>
  <c r="R4980" i="4" s="1"/>
  <c r="S4980" i="4" s="1"/>
  <c r="T4980" i="4" s="1"/>
  <c r="P4981" i="4"/>
  <c r="Q4981" i="4" s="1"/>
  <c r="R4981" i="4" s="1"/>
  <c r="S4981" i="4" s="1"/>
  <c r="T4981" i="4" s="1"/>
  <c r="P4982" i="4"/>
  <c r="Q4982" i="4" s="1"/>
  <c r="R4982" i="4" s="1"/>
  <c r="S4982" i="4" s="1"/>
  <c r="T4982" i="4" s="1"/>
  <c r="P4983" i="4"/>
  <c r="Q4983" i="4" s="1"/>
  <c r="R4983" i="4" s="1"/>
  <c r="S4983" i="4" s="1"/>
  <c r="T4983" i="4" s="1"/>
  <c r="P4984" i="4"/>
  <c r="Q4984" i="4" s="1"/>
  <c r="R4984" i="4" s="1"/>
  <c r="S4984" i="4" s="1"/>
  <c r="T4984" i="4" s="1"/>
  <c r="P4985" i="4"/>
  <c r="Q4985" i="4" s="1"/>
  <c r="R4985" i="4" s="1"/>
  <c r="S4985" i="4" s="1"/>
  <c r="T4985" i="4" s="1"/>
  <c r="P4986" i="4"/>
  <c r="Q4986" i="4" s="1"/>
  <c r="R4986" i="4" s="1"/>
  <c r="S4986" i="4" s="1"/>
  <c r="T4986" i="4" s="1"/>
  <c r="P4987" i="4"/>
  <c r="Q4987" i="4" s="1"/>
  <c r="R4987" i="4" s="1"/>
  <c r="S4987" i="4" s="1"/>
  <c r="T4987" i="4" s="1"/>
  <c r="P4988" i="4"/>
  <c r="Q4988" i="4" s="1"/>
  <c r="R4988" i="4" s="1"/>
  <c r="S4988" i="4" s="1"/>
  <c r="T4988" i="4" s="1"/>
  <c r="P4989" i="4"/>
  <c r="Q4989" i="4" s="1"/>
  <c r="R4989" i="4" s="1"/>
  <c r="S4989" i="4" s="1"/>
  <c r="T4989" i="4" s="1"/>
  <c r="P4990" i="4"/>
  <c r="Q4990" i="4" s="1"/>
  <c r="R4990" i="4" s="1"/>
  <c r="S4990" i="4" s="1"/>
  <c r="T4990" i="4" s="1"/>
  <c r="P4991" i="4"/>
  <c r="Q4991" i="4" s="1"/>
  <c r="R4991" i="4" s="1"/>
  <c r="S4991" i="4" s="1"/>
  <c r="T4991" i="4" s="1"/>
  <c r="P4992" i="4"/>
  <c r="Q4992" i="4" s="1"/>
  <c r="R4992" i="4" s="1"/>
  <c r="S4992" i="4" s="1"/>
  <c r="T4992" i="4" s="1"/>
  <c r="P4993" i="4"/>
  <c r="Q4993" i="4" s="1"/>
  <c r="R4993" i="4" s="1"/>
  <c r="S4993" i="4" s="1"/>
  <c r="T4993" i="4" s="1"/>
  <c r="P4994" i="4"/>
  <c r="Q4994" i="4" s="1"/>
  <c r="R4994" i="4" s="1"/>
  <c r="S4994" i="4" s="1"/>
  <c r="T4994" i="4" s="1"/>
  <c r="P4995" i="4"/>
  <c r="Q4995" i="4" s="1"/>
  <c r="R4995" i="4" s="1"/>
  <c r="S4995" i="4" s="1"/>
  <c r="T4995" i="4" s="1"/>
  <c r="P4996" i="4"/>
  <c r="Q4996" i="4" s="1"/>
  <c r="R4996" i="4" s="1"/>
  <c r="S4996" i="4" s="1"/>
  <c r="T4996" i="4" s="1"/>
  <c r="P4997" i="4"/>
  <c r="Q4997" i="4" s="1"/>
  <c r="R4997" i="4" s="1"/>
  <c r="S4997" i="4" s="1"/>
  <c r="T4997" i="4" s="1"/>
  <c r="P4998" i="4"/>
  <c r="Q4998" i="4" s="1"/>
  <c r="R4998" i="4" s="1"/>
  <c r="S4998" i="4" s="1"/>
  <c r="T4998" i="4" s="1"/>
  <c r="P4999" i="4"/>
  <c r="Q4999" i="4" s="1"/>
  <c r="R4999" i="4" s="1"/>
  <c r="S4999" i="4" s="1"/>
  <c r="T4999" i="4" s="1"/>
  <c r="P5000" i="4"/>
  <c r="Q5000" i="4" s="1"/>
  <c r="R5000" i="4" s="1"/>
  <c r="S5000" i="4" s="1"/>
  <c r="T5000" i="4" s="1"/>
  <c r="P5001" i="4"/>
  <c r="Q5001" i="4" s="1"/>
  <c r="R5001" i="4" s="1"/>
  <c r="S5001" i="4" s="1"/>
  <c r="T5001" i="4" s="1"/>
  <c r="P5002" i="4"/>
  <c r="Q5002" i="4" s="1"/>
  <c r="R5002" i="4" s="1"/>
  <c r="S5002" i="4" s="1"/>
  <c r="T5002" i="4" s="1"/>
  <c r="P5003" i="4"/>
  <c r="Q5003" i="4" s="1"/>
  <c r="R5003" i="4" s="1"/>
  <c r="S5003" i="4" s="1"/>
  <c r="T5003" i="4" s="1"/>
  <c r="P5004" i="4"/>
  <c r="Q5004" i="4" s="1"/>
  <c r="R5004" i="4" s="1"/>
  <c r="S5004" i="4" s="1"/>
  <c r="T5004" i="4" s="1"/>
  <c r="P5005" i="4"/>
  <c r="Q5005" i="4" s="1"/>
  <c r="R5005" i="4" s="1"/>
  <c r="S5005" i="4" s="1"/>
  <c r="T5005" i="4" s="1"/>
  <c r="P5006" i="4"/>
  <c r="Q5006" i="4" s="1"/>
  <c r="R5006" i="4" s="1"/>
  <c r="S5006" i="4" s="1"/>
  <c r="T5006" i="4" s="1"/>
  <c r="P5007" i="4"/>
  <c r="Q5007" i="4" s="1"/>
  <c r="R5007" i="4" s="1"/>
  <c r="S5007" i="4" s="1"/>
  <c r="T5007" i="4" s="1"/>
  <c r="P5008" i="4"/>
  <c r="Q5008" i="4" s="1"/>
  <c r="R5008" i="4" s="1"/>
  <c r="S5008" i="4" s="1"/>
  <c r="T5008" i="4" s="1"/>
  <c r="P5009" i="4"/>
  <c r="Q5009" i="4" s="1"/>
  <c r="R5009" i="4" s="1"/>
  <c r="S5009" i="4" s="1"/>
  <c r="T5009" i="4" s="1"/>
  <c r="P5010" i="4"/>
  <c r="Q5010" i="4" s="1"/>
  <c r="R5010" i="4" s="1"/>
  <c r="S5010" i="4" s="1"/>
  <c r="T5010" i="4" s="1"/>
  <c r="P5011" i="4"/>
  <c r="Q5011" i="4" s="1"/>
  <c r="R5011" i="4" s="1"/>
  <c r="S5011" i="4" s="1"/>
  <c r="T5011" i="4" s="1"/>
  <c r="P5012" i="4"/>
  <c r="Q5012" i="4" s="1"/>
  <c r="R5012" i="4" s="1"/>
  <c r="S5012" i="4" s="1"/>
  <c r="T5012" i="4" s="1"/>
  <c r="P5013" i="4"/>
  <c r="Q5013" i="4" s="1"/>
  <c r="R5013" i="4" s="1"/>
  <c r="S5013" i="4" s="1"/>
  <c r="T5013" i="4" s="1"/>
  <c r="P5014" i="4"/>
  <c r="Q5014" i="4" s="1"/>
  <c r="R5014" i="4" s="1"/>
  <c r="S5014" i="4" s="1"/>
  <c r="T5014" i="4" s="1"/>
  <c r="P5015" i="4"/>
  <c r="Q5015" i="4" s="1"/>
  <c r="R5015" i="4" s="1"/>
  <c r="S5015" i="4" s="1"/>
  <c r="T5015" i="4" s="1"/>
  <c r="P5016" i="4"/>
  <c r="Q5016" i="4" s="1"/>
  <c r="R5016" i="4" s="1"/>
  <c r="S5016" i="4" s="1"/>
  <c r="T5016" i="4" s="1"/>
  <c r="P5017" i="4"/>
  <c r="Q5017" i="4" s="1"/>
  <c r="R5017" i="4" s="1"/>
  <c r="S5017" i="4" s="1"/>
  <c r="T5017" i="4" s="1"/>
  <c r="P5018" i="4"/>
  <c r="Q5018" i="4" s="1"/>
  <c r="R5018" i="4" s="1"/>
  <c r="S5018" i="4" s="1"/>
  <c r="T5018" i="4" s="1"/>
  <c r="P5019" i="4"/>
  <c r="Q5019" i="4" s="1"/>
  <c r="R5019" i="4" s="1"/>
  <c r="S5019" i="4" s="1"/>
  <c r="T5019" i="4" s="1"/>
  <c r="P5020" i="4"/>
  <c r="Q5020" i="4" s="1"/>
  <c r="R5020" i="4" s="1"/>
  <c r="S5020" i="4" s="1"/>
  <c r="T5020" i="4" s="1"/>
  <c r="P5021" i="4"/>
  <c r="Q5021" i="4" s="1"/>
  <c r="R5021" i="4" s="1"/>
  <c r="S5021" i="4" s="1"/>
  <c r="T5021" i="4" s="1"/>
  <c r="P5022" i="4"/>
  <c r="Q5022" i="4" s="1"/>
  <c r="R5022" i="4" s="1"/>
  <c r="S5022" i="4" s="1"/>
  <c r="T5022" i="4" s="1"/>
  <c r="P5023" i="4"/>
  <c r="Q5023" i="4" s="1"/>
  <c r="R5023" i="4" s="1"/>
  <c r="S5023" i="4" s="1"/>
  <c r="T5023" i="4" s="1"/>
  <c r="P5024" i="4"/>
  <c r="Q5024" i="4" s="1"/>
  <c r="R5024" i="4" s="1"/>
  <c r="S5024" i="4" s="1"/>
  <c r="T5024" i="4" s="1"/>
  <c r="P5025" i="4"/>
  <c r="Q5025" i="4" s="1"/>
  <c r="R5025" i="4" s="1"/>
  <c r="S5025" i="4" s="1"/>
  <c r="T5025" i="4" s="1"/>
  <c r="P5026" i="4"/>
  <c r="Q5026" i="4" s="1"/>
  <c r="R5026" i="4" s="1"/>
  <c r="S5026" i="4" s="1"/>
  <c r="T5026" i="4" s="1"/>
  <c r="P5027" i="4"/>
  <c r="Q5027" i="4" s="1"/>
  <c r="R5027" i="4" s="1"/>
  <c r="S5027" i="4" s="1"/>
  <c r="T5027" i="4" s="1"/>
  <c r="P5028" i="4"/>
  <c r="Q5028" i="4" s="1"/>
  <c r="R5028" i="4" s="1"/>
  <c r="S5028" i="4" s="1"/>
  <c r="T5028" i="4" s="1"/>
  <c r="P5029" i="4"/>
  <c r="Q5029" i="4" s="1"/>
  <c r="R5029" i="4" s="1"/>
  <c r="S5029" i="4" s="1"/>
  <c r="T5029" i="4" s="1"/>
  <c r="P5030" i="4"/>
  <c r="Q5030" i="4" s="1"/>
  <c r="R5030" i="4" s="1"/>
  <c r="S5030" i="4" s="1"/>
  <c r="T5030" i="4" s="1"/>
  <c r="P5031" i="4"/>
  <c r="Q5031" i="4" s="1"/>
  <c r="R5031" i="4" s="1"/>
  <c r="S5031" i="4" s="1"/>
  <c r="T5031" i="4" s="1"/>
  <c r="P5032" i="4"/>
  <c r="Q5032" i="4" s="1"/>
  <c r="R5032" i="4" s="1"/>
  <c r="S5032" i="4" s="1"/>
  <c r="T5032" i="4" s="1"/>
  <c r="P5033" i="4"/>
  <c r="Q5033" i="4" s="1"/>
  <c r="R5033" i="4" s="1"/>
  <c r="S5033" i="4" s="1"/>
  <c r="T5033" i="4" s="1"/>
  <c r="P5034" i="4"/>
  <c r="Q5034" i="4" s="1"/>
  <c r="R5034" i="4" s="1"/>
  <c r="S5034" i="4" s="1"/>
  <c r="T5034" i="4" s="1"/>
  <c r="P5035" i="4"/>
  <c r="Q5035" i="4" s="1"/>
  <c r="R5035" i="4" s="1"/>
  <c r="S5035" i="4" s="1"/>
  <c r="T5035" i="4" s="1"/>
  <c r="P5036" i="4"/>
  <c r="Q5036" i="4" s="1"/>
  <c r="R5036" i="4" s="1"/>
  <c r="S5036" i="4" s="1"/>
  <c r="T5036" i="4" s="1"/>
  <c r="P5037" i="4"/>
  <c r="Q5037" i="4" s="1"/>
  <c r="R5037" i="4" s="1"/>
  <c r="S5037" i="4" s="1"/>
  <c r="T5037" i="4" s="1"/>
  <c r="P5038" i="4"/>
  <c r="Q5038" i="4" s="1"/>
  <c r="R5038" i="4" s="1"/>
  <c r="S5038" i="4" s="1"/>
  <c r="T5038" i="4" s="1"/>
  <c r="P5039" i="4"/>
  <c r="Q5039" i="4" s="1"/>
  <c r="R5039" i="4" s="1"/>
  <c r="S5039" i="4" s="1"/>
  <c r="T5039" i="4" s="1"/>
  <c r="P5040" i="4"/>
  <c r="Q5040" i="4" s="1"/>
  <c r="R5040" i="4" s="1"/>
  <c r="S5040" i="4" s="1"/>
  <c r="T5040" i="4" s="1"/>
  <c r="P5041" i="4"/>
  <c r="Q5041" i="4" s="1"/>
  <c r="R5041" i="4" s="1"/>
  <c r="S5041" i="4" s="1"/>
  <c r="T5041" i="4" s="1"/>
  <c r="P5042" i="4"/>
  <c r="Q5042" i="4" s="1"/>
  <c r="R5042" i="4" s="1"/>
  <c r="S5042" i="4" s="1"/>
  <c r="T5042" i="4" s="1"/>
  <c r="P5043" i="4"/>
  <c r="Q5043" i="4" s="1"/>
  <c r="R5043" i="4" s="1"/>
  <c r="S5043" i="4" s="1"/>
  <c r="T5043" i="4" s="1"/>
  <c r="P5044" i="4"/>
  <c r="Q5044" i="4" s="1"/>
  <c r="R5044" i="4" s="1"/>
  <c r="S5044" i="4" s="1"/>
  <c r="T5044" i="4" s="1"/>
  <c r="P5045" i="4"/>
  <c r="Q5045" i="4" s="1"/>
  <c r="R5045" i="4" s="1"/>
  <c r="S5045" i="4" s="1"/>
  <c r="T5045" i="4" s="1"/>
  <c r="P5046" i="4"/>
  <c r="Q5046" i="4" s="1"/>
  <c r="R5046" i="4" s="1"/>
  <c r="S5046" i="4" s="1"/>
  <c r="T5046" i="4" s="1"/>
  <c r="P5047" i="4"/>
  <c r="Q5047" i="4" s="1"/>
  <c r="R5047" i="4" s="1"/>
  <c r="S5047" i="4" s="1"/>
  <c r="T5047" i="4" s="1"/>
  <c r="P5048" i="4"/>
  <c r="Q5048" i="4" s="1"/>
  <c r="R5048" i="4" s="1"/>
  <c r="S5048" i="4" s="1"/>
  <c r="T5048" i="4" s="1"/>
  <c r="P5049" i="4"/>
  <c r="Q5049" i="4" s="1"/>
  <c r="R5049" i="4" s="1"/>
  <c r="S5049" i="4" s="1"/>
  <c r="T5049" i="4" s="1"/>
  <c r="P5050" i="4"/>
  <c r="Q5050" i="4" s="1"/>
  <c r="R5050" i="4" s="1"/>
  <c r="S5050" i="4" s="1"/>
  <c r="T5050" i="4" s="1"/>
  <c r="P5051" i="4"/>
  <c r="Q5051" i="4" s="1"/>
  <c r="R5051" i="4" s="1"/>
  <c r="S5051" i="4" s="1"/>
  <c r="T5051" i="4" s="1"/>
  <c r="P5052" i="4"/>
  <c r="Q5052" i="4" s="1"/>
  <c r="R5052" i="4" s="1"/>
  <c r="S5052" i="4" s="1"/>
  <c r="T5052" i="4" s="1"/>
  <c r="P5053" i="4"/>
  <c r="Q5053" i="4" s="1"/>
  <c r="R5053" i="4" s="1"/>
  <c r="S5053" i="4" s="1"/>
  <c r="T5053" i="4" s="1"/>
  <c r="P5054" i="4"/>
  <c r="Q5054" i="4" s="1"/>
  <c r="R5054" i="4" s="1"/>
  <c r="S5054" i="4" s="1"/>
  <c r="T5054" i="4" s="1"/>
  <c r="P5055" i="4"/>
  <c r="Q5055" i="4" s="1"/>
  <c r="R5055" i="4" s="1"/>
  <c r="S5055" i="4" s="1"/>
  <c r="T5055" i="4" s="1"/>
  <c r="P5056" i="4"/>
  <c r="Q5056" i="4" s="1"/>
  <c r="R5056" i="4" s="1"/>
  <c r="S5056" i="4" s="1"/>
  <c r="T5056" i="4" s="1"/>
  <c r="P5057" i="4"/>
  <c r="Q5057" i="4" s="1"/>
  <c r="R5057" i="4" s="1"/>
  <c r="S5057" i="4" s="1"/>
  <c r="T5057" i="4" s="1"/>
  <c r="P5058" i="4"/>
  <c r="Q5058" i="4" s="1"/>
  <c r="R5058" i="4" s="1"/>
  <c r="S5058" i="4" s="1"/>
  <c r="T5058" i="4" s="1"/>
  <c r="P5059" i="4"/>
  <c r="Q5059" i="4" s="1"/>
  <c r="R5059" i="4" s="1"/>
  <c r="S5059" i="4" s="1"/>
  <c r="T5059" i="4" s="1"/>
  <c r="P5060" i="4"/>
  <c r="Q5060" i="4" s="1"/>
  <c r="R5060" i="4" s="1"/>
  <c r="S5060" i="4" s="1"/>
  <c r="T5060" i="4" s="1"/>
  <c r="P5061" i="4"/>
  <c r="Q5061" i="4" s="1"/>
  <c r="R5061" i="4" s="1"/>
  <c r="S5061" i="4" s="1"/>
  <c r="T5061" i="4" s="1"/>
  <c r="P5062" i="4"/>
  <c r="Q5062" i="4" s="1"/>
  <c r="R5062" i="4" s="1"/>
  <c r="S5062" i="4" s="1"/>
  <c r="T5062" i="4" s="1"/>
  <c r="P5063" i="4"/>
  <c r="Q5063" i="4" s="1"/>
  <c r="R5063" i="4" s="1"/>
  <c r="S5063" i="4" s="1"/>
  <c r="T5063" i="4" s="1"/>
  <c r="P5064" i="4"/>
  <c r="Q5064" i="4" s="1"/>
  <c r="R5064" i="4" s="1"/>
  <c r="S5064" i="4" s="1"/>
  <c r="T5064" i="4" s="1"/>
  <c r="P5065" i="4"/>
  <c r="Q5065" i="4" s="1"/>
  <c r="R5065" i="4" s="1"/>
  <c r="S5065" i="4" s="1"/>
  <c r="T5065" i="4" s="1"/>
  <c r="P5066" i="4"/>
  <c r="Q5066" i="4" s="1"/>
  <c r="R5066" i="4" s="1"/>
  <c r="S5066" i="4" s="1"/>
  <c r="T5066" i="4" s="1"/>
  <c r="P5067" i="4"/>
  <c r="Q5067" i="4" s="1"/>
  <c r="R5067" i="4" s="1"/>
  <c r="S5067" i="4" s="1"/>
  <c r="T5067" i="4" s="1"/>
  <c r="P5068" i="4"/>
  <c r="Q5068" i="4" s="1"/>
  <c r="R5068" i="4" s="1"/>
  <c r="S5068" i="4" s="1"/>
  <c r="T5068" i="4" s="1"/>
  <c r="P5069" i="4"/>
  <c r="Q5069" i="4" s="1"/>
  <c r="R5069" i="4" s="1"/>
  <c r="S5069" i="4" s="1"/>
  <c r="T5069" i="4" s="1"/>
  <c r="P5070" i="4"/>
  <c r="Q5070" i="4" s="1"/>
  <c r="R5070" i="4" s="1"/>
  <c r="S5070" i="4" s="1"/>
  <c r="T5070" i="4" s="1"/>
  <c r="P5071" i="4"/>
  <c r="Q5071" i="4" s="1"/>
  <c r="R5071" i="4" s="1"/>
  <c r="S5071" i="4" s="1"/>
  <c r="T5071" i="4" s="1"/>
  <c r="P5072" i="4"/>
  <c r="Q5072" i="4" s="1"/>
  <c r="R5072" i="4" s="1"/>
  <c r="S5072" i="4" s="1"/>
  <c r="T5072" i="4" s="1"/>
  <c r="P5073" i="4"/>
  <c r="Q5073" i="4" s="1"/>
  <c r="R5073" i="4" s="1"/>
  <c r="S5073" i="4" s="1"/>
  <c r="T5073" i="4" s="1"/>
  <c r="P5074" i="4"/>
  <c r="Q5074" i="4" s="1"/>
  <c r="R5074" i="4" s="1"/>
  <c r="S5074" i="4" s="1"/>
  <c r="T5074" i="4" s="1"/>
  <c r="P5075" i="4"/>
  <c r="Q5075" i="4" s="1"/>
  <c r="R5075" i="4" s="1"/>
  <c r="S5075" i="4" s="1"/>
  <c r="T5075" i="4" s="1"/>
  <c r="P5076" i="4"/>
  <c r="Q5076" i="4" s="1"/>
  <c r="R5076" i="4" s="1"/>
  <c r="S5076" i="4" s="1"/>
  <c r="T5076" i="4" s="1"/>
  <c r="P5077" i="4"/>
  <c r="Q5077" i="4" s="1"/>
  <c r="R5077" i="4" s="1"/>
  <c r="S5077" i="4" s="1"/>
  <c r="T5077" i="4" s="1"/>
  <c r="P5078" i="4"/>
  <c r="Q5078" i="4" s="1"/>
  <c r="R5078" i="4" s="1"/>
  <c r="S5078" i="4" s="1"/>
  <c r="T5078" i="4" s="1"/>
  <c r="P5079" i="4"/>
  <c r="Q5079" i="4" s="1"/>
  <c r="R5079" i="4" s="1"/>
  <c r="S5079" i="4" s="1"/>
  <c r="T5079" i="4" s="1"/>
  <c r="P5080" i="4"/>
  <c r="Q5080" i="4" s="1"/>
  <c r="R5080" i="4" s="1"/>
  <c r="S5080" i="4" s="1"/>
  <c r="T5080" i="4" s="1"/>
  <c r="P5081" i="4"/>
  <c r="Q5081" i="4" s="1"/>
  <c r="R5081" i="4" s="1"/>
  <c r="S5081" i="4" s="1"/>
  <c r="T5081" i="4" s="1"/>
  <c r="P5082" i="4"/>
  <c r="Q5082" i="4" s="1"/>
  <c r="R5082" i="4" s="1"/>
  <c r="S5082" i="4" s="1"/>
  <c r="T5082" i="4" s="1"/>
  <c r="P5083" i="4"/>
  <c r="Q5083" i="4" s="1"/>
  <c r="R5083" i="4" s="1"/>
  <c r="S5083" i="4" s="1"/>
  <c r="T5083" i="4" s="1"/>
  <c r="P5084" i="4"/>
  <c r="Q5084" i="4" s="1"/>
  <c r="R5084" i="4" s="1"/>
  <c r="S5084" i="4" s="1"/>
  <c r="T5084" i="4" s="1"/>
  <c r="P5085" i="4"/>
  <c r="Q5085" i="4" s="1"/>
  <c r="R5085" i="4" s="1"/>
  <c r="S5085" i="4" s="1"/>
  <c r="T5085" i="4" s="1"/>
  <c r="P5086" i="4"/>
  <c r="Q5086" i="4" s="1"/>
  <c r="R5086" i="4" s="1"/>
  <c r="S5086" i="4" s="1"/>
  <c r="T5086" i="4" s="1"/>
  <c r="P5087" i="4"/>
  <c r="Q5087" i="4" s="1"/>
  <c r="R5087" i="4" s="1"/>
  <c r="S5087" i="4" s="1"/>
  <c r="T5087" i="4" s="1"/>
  <c r="P5088" i="4"/>
  <c r="Q5088" i="4" s="1"/>
  <c r="R5088" i="4" s="1"/>
  <c r="S5088" i="4" s="1"/>
  <c r="T5088" i="4" s="1"/>
  <c r="P5089" i="4"/>
  <c r="Q5089" i="4" s="1"/>
  <c r="R5089" i="4" s="1"/>
  <c r="S5089" i="4" s="1"/>
  <c r="T5089" i="4" s="1"/>
  <c r="P5090" i="4"/>
  <c r="Q5090" i="4" s="1"/>
  <c r="R5090" i="4" s="1"/>
  <c r="S5090" i="4" s="1"/>
  <c r="T5090" i="4" s="1"/>
  <c r="P5091" i="4"/>
  <c r="Q5091" i="4" s="1"/>
  <c r="R5091" i="4" s="1"/>
  <c r="S5091" i="4" s="1"/>
  <c r="T5091" i="4" s="1"/>
  <c r="P5092" i="4"/>
  <c r="Q5092" i="4" s="1"/>
  <c r="R5092" i="4" s="1"/>
  <c r="S5092" i="4" s="1"/>
  <c r="T5092" i="4" s="1"/>
  <c r="P5093" i="4"/>
  <c r="Q5093" i="4" s="1"/>
  <c r="R5093" i="4" s="1"/>
  <c r="S5093" i="4" s="1"/>
  <c r="T5093" i="4" s="1"/>
  <c r="P5094" i="4"/>
  <c r="Q5094" i="4" s="1"/>
  <c r="R5094" i="4" s="1"/>
  <c r="S5094" i="4" s="1"/>
  <c r="T5094" i="4" s="1"/>
  <c r="P5095" i="4"/>
  <c r="Q5095" i="4" s="1"/>
  <c r="R5095" i="4" s="1"/>
  <c r="S5095" i="4" s="1"/>
  <c r="T5095" i="4" s="1"/>
  <c r="P5096" i="4"/>
  <c r="Q5096" i="4" s="1"/>
  <c r="R5096" i="4" s="1"/>
  <c r="S5096" i="4" s="1"/>
  <c r="T5096" i="4" s="1"/>
  <c r="P5097" i="4"/>
  <c r="Q5097" i="4" s="1"/>
  <c r="R5097" i="4" s="1"/>
  <c r="S5097" i="4" s="1"/>
  <c r="T5097" i="4" s="1"/>
  <c r="P5098" i="4"/>
  <c r="Q5098" i="4" s="1"/>
  <c r="R5098" i="4" s="1"/>
  <c r="S5098" i="4" s="1"/>
  <c r="T5098" i="4" s="1"/>
  <c r="P5099" i="4"/>
  <c r="Q5099" i="4" s="1"/>
  <c r="R5099" i="4" s="1"/>
  <c r="S5099" i="4" s="1"/>
  <c r="T5099" i="4" s="1"/>
  <c r="P5100" i="4"/>
  <c r="Q5100" i="4" s="1"/>
  <c r="R5100" i="4" s="1"/>
  <c r="S5100" i="4" s="1"/>
  <c r="T5100" i="4" s="1"/>
  <c r="P5101" i="4"/>
  <c r="Q5101" i="4" s="1"/>
  <c r="R5101" i="4" s="1"/>
  <c r="S5101" i="4" s="1"/>
  <c r="T5101" i="4" s="1"/>
  <c r="P5102" i="4"/>
  <c r="Q5102" i="4" s="1"/>
  <c r="R5102" i="4" s="1"/>
  <c r="S5102" i="4" s="1"/>
  <c r="T5102" i="4" s="1"/>
  <c r="P5103" i="4"/>
  <c r="Q5103" i="4" s="1"/>
  <c r="R5103" i="4" s="1"/>
  <c r="S5103" i="4" s="1"/>
  <c r="T5103" i="4" s="1"/>
  <c r="P5104" i="4"/>
  <c r="Q5104" i="4" s="1"/>
  <c r="R5104" i="4" s="1"/>
  <c r="S5104" i="4" s="1"/>
  <c r="T5104" i="4" s="1"/>
  <c r="P5105" i="4"/>
  <c r="Q5105" i="4" s="1"/>
  <c r="R5105" i="4" s="1"/>
  <c r="S5105" i="4" s="1"/>
  <c r="T5105" i="4" s="1"/>
  <c r="P5106" i="4"/>
  <c r="Q5106" i="4" s="1"/>
  <c r="R5106" i="4" s="1"/>
  <c r="S5106" i="4" s="1"/>
  <c r="T5106" i="4" s="1"/>
  <c r="P5107" i="4"/>
  <c r="Q5107" i="4" s="1"/>
  <c r="R5107" i="4" s="1"/>
  <c r="S5107" i="4" s="1"/>
  <c r="T5107" i="4" s="1"/>
  <c r="P5108" i="4"/>
  <c r="Q5108" i="4" s="1"/>
  <c r="R5108" i="4" s="1"/>
  <c r="S5108" i="4" s="1"/>
  <c r="T5108" i="4" s="1"/>
  <c r="P5109" i="4"/>
  <c r="Q5109" i="4" s="1"/>
  <c r="R5109" i="4" s="1"/>
  <c r="S5109" i="4" s="1"/>
  <c r="T5109" i="4" s="1"/>
  <c r="P5110" i="4"/>
  <c r="Q5110" i="4" s="1"/>
  <c r="R5110" i="4" s="1"/>
  <c r="S5110" i="4" s="1"/>
  <c r="T5110" i="4" s="1"/>
  <c r="P5111" i="4"/>
  <c r="Q5111" i="4" s="1"/>
  <c r="R5111" i="4" s="1"/>
  <c r="S5111" i="4" s="1"/>
  <c r="T5111" i="4" s="1"/>
  <c r="P5112" i="4"/>
  <c r="Q5112" i="4" s="1"/>
  <c r="R5112" i="4" s="1"/>
  <c r="S5112" i="4" s="1"/>
  <c r="T5112" i="4" s="1"/>
  <c r="P5113" i="4"/>
  <c r="Q5113" i="4" s="1"/>
  <c r="R5113" i="4" s="1"/>
  <c r="S5113" i="4" s="1"/>
  <c r="T5113" i="4" s="1"/>
  <c r="P5114" i="4"/>
  <c r="Q5114" i="4" s="1"/>
  <c r="R5114" i="4" s="1"/>
  <c r="S5114" i="4" s="1"/>
  <c r="T5114" i="4" s="1"/>
  <c r="P5115" i="4"/>
  <c r="Q5115" i="4" s="1"/>
  <c r="R5115" i="4" s="1"/>
  <c r="S5115" i="4" s="1"/>
  <c r="T5115" i="4" s="1"/>
  <c r="P5116" i="4"/>
  <c r="Q5116" i="4" s="1"/>
  <c r="R5116" i="4" s="1"/>
  <c r="S5116" i="4" s="1"/>
  <c r="T5116" i="4" s="1"/>
  <c r="P5117" i="4"/>
  <c r="Q5117" i="4" s="1"/>
  <c r="R5117" i="4" s="1"/>
  <c r="S5117" i="4" s="1"/>
  <c r="T5117" i="4" s="1"/>
  <c r="P5118" i="4"/>
  <c r="Q5118" i="4" s="1"/>
  <c r="R5118" i="4" s="1"/>
  <c r="S5118" i="4" s="1"/>
  <c r="T5118" i="4" s="1"/>
  <c r="P5119" i="4"/>
  <c r="Q5119" i="4" s="1"/>
  <c r="R5119" i="4" s="1"/>
  <c r="S5119" i="4" s="1"/>
  <c r="T5119" i="4" s="1"/>
  <c r="P5120" i="4"/>
  <c r="Q5120" i="4" s="1"/>
  <c r="R5120" i="4" s="1"/>
  <c r="S5120" i="4" s="1"/>
  <c r="T5120" i="4" s="1"/>
  <c r="P5121" i="4"/>
  <c r="Q5121" i="4" s="1"/>
  <c r="R5121" i="4" s="1"/>
  <c r="S5121" i="4" s="1"/>
  <c r="T5121" i="4" s="1"/>
  <c r="P5122" i="4"/>
  <c r="Q5122" i="4" s="1"/>
  <c r="R5122" i="4" s="1"/>
  <c r="S5122" i="4" s="1"/>
  <c r="T5122" i="4" s="1"/>
  <c r="P5123" i="4"/>
  <c r="Q5123" i="4" s="1"/>
  <c r="R5123" i="4" s="1"/>
  <c r="S5123" i="4" s="1"/>
  <c r="T5123" i="4" s="1"/>
  <c r="P5124" i="4"/>
  <c r="Q5124" i="4" s="1"/>
  <c r="R5124" i="4" s="1"/>
  <c r="S5124" i="4" s="1"/>
  <c r="T5124" i="4" s="1"/>
  <c r="P5125" i="4"/>
  <c r="Q5125" i="4" s="1"/>
  <c r="R5125" i="4" s="1"/>
  <c r="S5125" i="4" s="1"/>
  <c r="T5125" i="4" s="1"/>
  <c r="P5126" i="4"/>
  <c r="Q5126" i="4" s="1"/>
  <c r="R5126" i="4" s="1"/>
  <c r="S5126" i="4" s="1"/>
  <c r="T5126" i="4" s="1"/>
  <c r="P5127" i="4"/>
  <c r="Q5127" i="4" s="1"/>
  <c r="R5127" i="4" s="1"/>
  <c r="S5127" i="4" s="1"/>
  <c r="T5127" i="4" s="1"/>
  <c r="P5128" i="4"/>
  <c r="Q5128" i="4" s="1"/>
  <c r="R5128" i="4" s="1"/>
  <c r="S5128" i="4" s="1"/>
  <c r="T5128" i="4" s="1"/>
  <c r="P5129" i="4"/>
  <c r="Q5129" i="4" s="1"/>
  <c r="R5129" i="4" s="1"/>
  <c r="S5129" i="4" s="1"/>
  <c r="T5129" i="4" s="1"/>
  <c r="P5130" i="4"/>
  <c r="Q5130" i="4" s="1"/>
  <c r="R5130" i="4" s="1"/>
  <c r="S5130" i="4" s="1"/>
  <c r="T5130" i="4" s="1"/>
  <c r="P1826" i="4"/>
  <c r="Q1826" i="4" s="1"/>
  <c r="R1826" i="4" s="1"/>
  <c r="S1826" i="4" s="1"/>
  <c r="T1826" i="4" s="1"/>
  <c r="P3706" i="4"/>
  <c r="Q3706" i="4" s="1"/>
  <c r="R3706" i="4" s="1"/>
  <c r="S3706" i="4" s="1"/>
  <c r="T3706" i="4" s="1"/>
  <c r="P3714" i="4"/>
  <c r="Q3714" i="4" s="1"/>
  <c r="R3714" i="4" s="1"/>
  <c r="S3714" i="4" s="1"/>
  <c r="T3714" i="4" s="1"/>
  <c r="P3732" i="4"/>
  <c r="Q3732" i="4" s="1"/>
  <c r="R3732" i="4" s="1"/>
  <c r="S3732" i="4" s="1"/>
  <c r="T3732" i="4" s="1"/>
  <c r="P3761" i="4"/>
  <c r="Q3761" i="4" s="1"/>
  <c r="R3761" i="4" s="1"/>
  <c r="S3761" i="4" s="1"/>
  <c r="T3761" i="4" s="1"/>
  <c r="P3766" i="4"/>
  <c r="Q3766" i="4" s="1"/>
  <c r="R3766" i="4" s="1"/>
  <c r="S3766" i="4" s="1"/>
  <c r="T3766" i="4" s="1"/>
  <c r="P3832" i="4"/>
  <c r="Q3832" i="4" s="1"/>
  <c r="R3832" i="4" s="1"/>
  <c r="S3832" i="4" s="1"/>
  <c r="T3832" i="4" s="1"/>
  <c r="P4190" i="4"/>
  <c r="Q4190" i="4" s="1"/>
  <c r="R4190" i="4" s="1"/>
  <c r="S4190" i="4" s="1"/>
  <c r="T4190" i="4" s="1"/>
  <c r="P4204" i="4"/>
  <c r="Q4204" i="4" s="1"/>
  <c r="R4204" i="4" s="1"/>
  <c r="S4204" i="4" s="1"/>
  <c r="T4204" i="4" s="1"/>
  <c r="P4246" i="4"/>
  <c r="Q4246" i="4" s="1"/>
  <c r="R4246" i="4" s="1"/>
  <c r="S4246" i="4" s="1"/>
  <c r="T4246" i="4" s="1"/>
  <c r="P4683" i="4"/>
  <c r="Q4683" i="4" s="1"/>
  <c r="R4683" i="4" s="1"/>
  <c r="S4683" i="4" s="1"/>
  <c r="T4683" i="4" s="1"/>
  <c r="P4693" i="4"/>
  <c r="Q4693" i="4" s="1"/>
  <c r="R4693" i="4" s="1"/>
  <c r="S4693" i="4" s="1"/>
  <c r="T4693" i="4" s="1"/>
  <c r="P4748" i="4"/>
  <c r="Q4748" i="4" s="1"/>
  <c r="R4748" i="4" s="1"/>
  <c r="S4748" i="4" s="1"/>
  <c r="T4748" i="4" s="1"/>
  <c r="P4759" i="4"/>
  <c r="Q4759" i="4" s="1"/>
  <c r="R4759" i="4" s="1"/>
  <c r="S4759" i="4" s="1"/>
  <c r="T4759" i="4" s="1"/>
  <c r="P4795" i="4"/>
  <c r="Q4795" i="4" s="1"/>
  <c r="R4795" i="4" s="1"/>
  <c r="S4795" i="4" s="1"/>
  <c r="T4795" i="4" s="1"/>
  <c r="P4815" i="4"/>
  <c r="Q4815" i="4" s="1"/>
  <c r="R4815" i="4" s="1"/>
  <c r="S4815" i="4" s="1"/>
  <c r="T4815" i="4" s="1"/>
  <c r="P4837" i="4"/>
  <c r="Q4837" i="4" s="1"/>
  <c r="R4837" i="4" s="1"/>
  <c r="S4837" i="4" s="1"/>
  <c r="T4837" i="4" s="1"/>
  <c r="P4844" i="4"/>
  <c r="Q4844" i="4" s="1"/>
  <c r="R4844" i="4" s="1"/>
  <c r="S4844" i="4" s="1"/>
  <c r="T4844" i="4" s="1"/>
  <c r="P5138" i="4"/>
  <c r="Q5138" i="4" s="1"/>
  <c r="R5138" i="4" s="1"/>
  <c r="S5138" i="4" s="1"/>
  <c r="T5138" i="4" s="1"/>
  <c r="P5146" i="4"/>
  <c r="Q5146" i="4" s="1"/>
  <c r="R5146" i="4" s="1"/>
  <c r="S5146" i="4" s="1"/>
  <c r="T5146" i="4" s="1"/>
  <c r="P5158" i="4"/>
  <c r="Q5158" i="4" s="1"/>
  <c r="R5158" i="4" s="1"/>
  <c r="S5158" i="4" s="1"/>
  <c r="T5158" i="4" s="1"/>
  <c r="P5223" i="4"/>
  <c r="Q5223" i="4" s="1"/>
  <c r="R5223" i="4" s="1"/>
  <c r="S5223" i="4" s="1"/>
  <c r="T5223" i="4" s="1"/>
  <c r="P5228" i="4"/>
  <c r="Q5228" i="4" s="1"/>
  <c r="R5228" i="4" s="1"/>
  <c r="S5228" i="4" s="1"/>
  <c r="T5228" i="4" s="1"/>
  <c r="P5252" i="4"/>
  <c r="Q5252" i="4" s="1"/>
  <c r="R5252" i="4" s="1"/>
  <c r="S5252" i="4" s="1"/>
  <c r="T5252" i="4" s="1"/>
  <c r="P5299" i="4"/>
  <c r="Q5299" i="4" s="1"/>
  <c r="R5299" i="4" s="1"/>
  <c r="S5299" i="4" s="1"/>
  <c r="T5299" i="4" s="1"/>
  <c r="P5316" i="4"/>
  <c r="Q5316" i="4" s="1"/>
  <c r="R5316" i="4" s="1"/>
  <c r="S5316" i="4" s="1"/>
  <c r="T5316" i="4" s="1"/>
  <c r="P5321" i="4"/>
  <c r="Q5321" i="4" s="1"/>
  <c r="R5321" i="4" s="1"/>
  <c r="S5321" i="4" s="1"/>
  <c r="T5321" i="4" s="1"/>
  <c r="P5350" i="4"/>
  <c r="Q5350" i="4" s="1"/>
  <c r="R5350" i="4" s="1"/>
  <c r="S5350" i="4" s="1"/>
  <c r="T5350" i="4" s="1"/>
  <c r="P5351" i="4"/>
  <c r="Q5351" i="4" s="1"/>
  <c r="R5351" i="4" s="1"/>
  <c r="S5351" i="4" s="1"/>
  <c r="T5351" i="4" s="1"/>
  <c r="P5352" i="4"/>
  <c r="Q5352" i="4" s="1"/>
  <c r="R5352" i="4" s="1"/>
  <c r="S5352" i="4" s="1"/>
  <c r="T5352" i="4" s="1"/>
  <c r="P5353" i="4"/>
  <c r="Q5353" i="4" s="1"/>
  <c r="R5353" i="4" s="1"/>
  <c r="S5353" i="4" s="1"/>
  <c r="T5353" i="4" s="1"/>
  <c r="P5354" i="4"/>
  <c r="Q5354" i="4" s="1"/>
  <c r="R5354" i="4" s="1"/>
  <c r="S5354" i="4" s="1"/>
  <c r="T5354" i="4" s="1"/>
  <c r="P5355" i="4"/>
  <c r="Q5355" i="4" s="1"/>
  <c r="R5355" i="4" s="1"/>
  <c r="S5355" i="4" s="1"/>
  <c r="T5355" i="4" s="1"/>
  <c r="P5356" i="4"/>
  <c r="Q5356" i="4" s="1"/>
  <c r="R5356" i="4" s="1"/>
  <c r="S5356" i="4" s="1"/>
  <c r="T5356" i="4" s="1"/>
  <c r="P5357" i="4"/>
  <c r="Q5357" i="4" s="1"/>
  <c r="R5357" i="4" s="1"/>
  <c r="S5357" i="4" s="1"/>
  <c r="T5357" i="4" s="1"/>
  <c r="P5358" i="4"/>
  <c r="Q5358" i="4" s="1"/>
  <c r="R5358" i="4" s="1"/>
  <c r="S5358" i="4" s="1"/>
  <c r="T5358" i="4" s="1"/>
  <c r="P5359" i="4"/>
  <c r="Q5359" i="4" s="1"/>
  <c r="R5359" i="4" s="1"/>
  <c r="S5359" i="4" s="1"/>
  <c r="T5359" i="4" s="1"/>
  <c r="P5360" i="4"/>
  <c r="Q5360" i="4" s="1"/>
  <c r="R5360" i="4" s="1"/>
  <c r="S5360" i="4" s="1"/>
  <c r="T5360" i="4" s="1"/>
  <c r="P5361" i="4"/>
  <c r="Q5361" i="4" s="1"/>
  <c r="R5361" i="4" s="1"/>
  <c r="S5361" i="4" s="1"/>
  <c r="T5361" i="4" s="1"/>
  <c r="P5362" i="4"/>
  <c r="Q5362" i="4" s="1"/>
  <c r="R5362" i="4" s="1"/>
  <c r="S5362" i="4" s="1"/>
  <c r="T5362" i="4" s="1"/>
  <c r="P5363" i="4"/>
  <c r="Q5363" i="4" s="1"/>
  <c r="R5363" i="4" s="1"/>
  <c r="S5363" i="4" s="1"/>
  <c r="T5363" i="4" s="1"/>
  <c r="P5364" i="4"/>
  <c r="Q5364" i="4" s="1"/>
  <c r="R5364" i="4" s="1"/>
  <c r="S5364" i="4" s="1"/>
  <c r="T5364" i="4" s="1"/>
  <c r="P5365" i="4"/>
  <c r="Q5365" i="4" s="1"/>
  <c r="R5365" i="4" s="1"/>
  <c r="S5365" i="4" s="1"/>
  <c r="T5365" i="4" s="1"/>
  <c r="P5366" i="4"/>
  <c r="Q5366" i="4" s="1"/>
  <c r="R5366" i="4" s="1"/>
  <c r="S5366" i="4" s="1"/>
  <c r="T5366" i="4" s="1"/>
  <c r="P5367" i="4"/>
  <c r="Q5367" i="4" s="1"/>
  <c r="R5367" i="4" s="1"/>
  <c r="S5367" i="4" s="1"/>
  <c r="T5367" i="4" s="1"/>
  <c r="P5368" i="4"/>
  <c r="Q5368" i="4" s="1"/>
  <c r="R5368" i="4" s="1"/>
  <c r="S5368" i="4" s="1"/>
  <c r="T5368" i="4" s="1"/>
  <c r="P5369" i="4"/>
  <c r="Q5369" i="4" s="1"/>
  <c r="R5369" i="4" s="1"/>
  <c r="S5369" i="4" s="1"/>
  <c r="T5369" i="4" s="1"/>
  <c r="P5370" i="4"/>
  <c r="Q5370" i="4" s="1"/>
  <c r="R5370" i="4" s="1"/>
  <c r="S5370" i="4" s="1"/>
  <c r="T5370" i="4" s="1"/>
  <c r="P5371" i="4"/>
  <c r="Q5371" i="4" s="1"/>
  <c r="R5371" i="4" s="1"/>
  <c r="S5371" i="4" s="1"/>
  <c r="T5371" i="4" s="1"/>
  <c r="P5372" i="4"/>
  <c r="Q5372" i="4" s="1"/>
  <c r="R5372" i="4" s="1"/>
  <c r="S5372" i="4" s="1"/>
  <c r="T5372" i="4" s="1"/>
  <c r="P5373" i="4"/>
  <c r="Q5373" i="4" s="1"/>
  <c r="R5373" i="4" s="1"/>
  <c r="S5373" i="4" s="1"/>
  <c r="T5373" i="4" s="1"/>
  <c r="P5374" i="4"/>
  <c r="Q5374" i="4" s="1"/>
  <c r="R5374" i="4" s="1"/>
  <c r="S5374" i="4" s="1"/>
  <c r="T5374" i="4" s="1"/>
  <c r="P5375" i="4"/>
  <c r="Q5375" i="4" s="1"/>
  <c r="R5375" i="4" s="1"/>
  <c r="S5375" i="4" s="1"/>
  <c r="T5375" i="4" s="1"/>
  <c r="P5376" i="4"/>
  <c r="Q5376" i="4" s="1"/>
  <c r="R5376" i="4" s="1"/>
  <c r="S5376" i="4" s="1"/>
  <c r="T5376" i="4" s="1"/>
  <c r="P5377" i="4"/>
  <c r="Q5377" i="4" s="1"/>
  <c r="R5377" i="4" s="1"/>
  <c r="S5377" i="4" s="1"/>
  <c r="T5377" i="4" s="1"/>
  <c r="P5378" i="4"/>
  <c r="Q5378" i="4" s="1"/>
  <c r="R5378" i="4" s="1"/>
  <c r="S5378" i="4" s="1"/>
  <c r="T5378" i="4" s="1"/>
  <c r="P5379" i="4"/>
  <c r="Q5379" i="4" s="1"/>
  <c r="R5379" i="4" s="1"/>
  <c r="S5379" i="4" s="1"/>
  <c r="T5379" i="4" s="1"/>
  <c r="P5380" i="4"/>
  <c r="Q5380" i="4" s="1"/>
  <c r="R5380" i="4" s="1"/>
  <c r="S5380" i="4" s="1"/>
  <c r="T5380" i="4" s="1"/>
  <c r="P5381" i="4"/>
  <c r="Q5381" i="4" s="1"/>
  <c r="R5381" i="4" s="1"/>
  <c r="S5381" i="4" s="1"/>
  <c r="T5381" i="4" s="1"/>
  <c r="P5382" i="4"/>
  <c r="Q5382" i="4" s="1"/>
  <c r="R5382" i="4" s="1"/>
  <c r="S5382" i="4" s="1"/>
  <c r="T5382" i="4" s="1"/>
  <c r="P5383" i="4"/>
  <c r="Q5383" i="4" s="1"/>
  <c r="R5383" i="4" s="1"/>
  <c r="S5383" i="4" s="1"/>
  <c r="T5383" i="4" s="1"/>
  <c r="P5384" i="4"/>
  <c r="Q5384" i="4" s="1"/>
  <c r="R5384" i="4" s="1"/>
  <c r="S5384" i="4" s="1"/>
  <c r="T5384" i="4" s="1"/>
  <c r="P5385" i="4"/>
  <c r="Q5385" i="4" s="1"/>
  <c r="R5385" i="4" s="1"/>
  <c r="S5385" i="4" s="1"/>
  <c r="T5385" i="4" s="1"/>
  <c r="P5386" i="4"/>
  <c r="Q5386" i="4" s="1"/>
  <c r="R5386" i="4" s="1"/>
  <c r="S5386" i="4" s="1"/>
  <c r="T5386" i="4" s="1"/>
  <c r="P5387" i="4"/>
  <c r="Q5387" i="4" s="1"/>
  <c r="R5387" i="4" s="1"/>
  <c r="S5387" i="4" s="1"/>
  <c r="T5387" i="4" s="1"/>
  <c r="P5388" i="4"/>
  <c r="Q5388" i="4" s="1"/>
  <c r="R5388" i="4" s="1"/>
  <c r="S5388" i="4" s="1"/>
  <c r="T5388" i="4" s="1"/>
  <c r="P5389" i="4"/>
  <c r="Q5389" i="4" s="1"/>
  <c r="R5389" i="4" s="1"/>
  <c r="S5389" i="4" s="1"/>
  <c r="T5389" i="4" s="1"/>
  <c r="P5390" i="4"/>
  <c r="Q5390" i="4" s="1"/>
  <c r="R5390" i="4" s="1"/>
  <c r="S5390" i="4" s="1"/>
  <c r="T5390" i="4" s="1"/>
  <c r="P5391" i="4"/>
  <c r="Q5391" i="4" s="1"/>
  <c r="R5391" i="4" s="1"/>
  <c r="S5391" i="4" s="1"/>
  <c r="T5391" i="4" s="1"/>
  <c r="P5392" i="4"/>
  <c r="Q5392" i="4" s="1"/>
  <c r="R5392" i="4" s="1"/>
  <c r="S5392" i="4" s="1"/>
  <c r="T5392" i="4" s="1"/>
  <c r="P5393" i="4"/>
  <c r="Q5393" i="4" s="1"/>
  <c r="R5393" i="4" s="1"/>
  <c r="S5393" i="4" s="1"/>
  <c r="T5393" i="4" s="1"/>
  <c r="P5394" i="4"/>
  <c r="Q5394" i="4" s="1"/>
  <c r="R5394" i="4" s="1"/>
  <c r="S5394" i="4" s="1"/>
  <c r="T5394" i="4" s="1"/>
  <c r="P5395" i="4"/>
  <c r="Q5395" i="4" s="1"/>
  <c r="R5395" i="4" s="1"/>
  <c r="S5395" i="4" s="1"/>
  <c r="T5395" i="4" s="1"/>
  <c r="P5396" i="4"/>
  <c r="Q5396" i="4" s="1"/>
  <c r="R5396" i="4" s="1"/>
  <c r="S5396" i="4" s="1"/>
  <c r="T5396" i="4" s="1"/>
  <c r="P5397" i="4"/>
  <c r="Q5397" i="4" s="1"/>
  <c r="R5397" i="4" s="1"/>
  <c r="S5397" i="4" s="1"/>
  <c r="T5397" i="4" s="1"/>
  <c r="P5398" i="4"/>
  <c r="Q5398" i="4" s="1"/>
  <c r="R5398" i="4" s="1"/>
  <c r="S5398" i="4" s="1"/>
  <c r="T5398" i="4" s="1"/>
  <c r="P5399" i="4"/>
  <c r="Q5399" i="4" s="1"/>
  <c r="R5399" i="4" s="1"/>
  <c r="S5399" i="4" s="1"/>
  <c r="T5399" i="4" s="1"/>
  <c r="P5400" i="4"/>
  <c r="Q5400" i="4" s="1"/>
  <c r="R5400" i="4" s="1"/>
  <c r="S5400" i="4" s="1"/>
  <c r="T5400" i="4" s="1"/>
  <c r="P5401" i="4"/>
  <c r="Q5401" i="4" s="1"/>
  <c r="R5401" i="4" s="1"/>
  <c r="S5401" i="4" s="1"/>
  <c r="T5401" i="4" s="1"/>
  <c r="P5402" i="4"/>
  <c r="Q5402" i="4" s="1"/>
  <c r="R5402" i="4" s="1"/>
  <c r="S5402" i="4" s="1"/>
  <c r="T5402" i="4" s="1"/>
  <c r="P5403" i="4"/>
  <c r="Q5403" i="4" s="1"/>
  <c r="R5403" i="4" s="1"/>
  <c r="S5403" i="4" s="1"/>
  <c r="T5403" i="4" s="1"/>
  <c r="P5404" i="4"/>
  <c r="Q5404" i="4" s="1"/>
  <c r="R5404" i="4" s="1"/>
  <c r="S5404" i="4" s="1"/>
  <c r="T5404" i="4" s="1"/>
  <c r="P5405" i="4"/>
  <c r="Q5405" i="4" s="1"/>
  <c r="R5405" i="4" s="1"/>
  <c r="S5405" i="4" s="1"/>
  <c r="T5405" i="4" s="1"/>
  <c r="P5406" i="4"/>
  <c r="Q5406" i="4" s="1"/>
  <c r="R5406" i="4" s="1"/>
  <c r="S5406" i="4" s="1"/>
  <c r="T5406" i="4" s="1"/>
  <c r="P5407" i="4"/>
  <c r="Q5407" i="4" s="1"/>
  <c r="R5407" i="4" s="1"/>
  <c r="S5407" i="4" s="1"/>
  <c r="T5407" i="4" s="1"/>
  <c r="P5408" i="4"/>
  <c r="Q5408" i="4" s="1"/>
  <c r="R5408" i="4" s="1"/>
  <c r="S5408" i="4" s="1"/>
  <c r="T5408" i="4" s="1"/>
  <c r="P5409" i="4"/>
  <c r="Q5409" i="4" s="1"/>
  <c r="R5409" i="4" s="1"/>
  <c r="S5409" i="4" s="1"/>
  <c r="T5409" i="4" s="1"/>
  <c r="P5410" i="4"/>
  <c r="Q5410" i="4" s="1"/>
  <c r="R5410" i="4" s="1"/>
  <c r="S5410" i="4" s="1"/>
  <c r="T5410" i="4" s="1"/>
  <c r="P5411" i="4"/>
  <c r="Q5411" i="4" s="1"/>
  <c r="R5411" i="4" s="1"/>
  <c r="S5411" i="4" s="1"/>
  <c r="T5411" i="4" s="1"/>
  <c r="P5412" i="4"/>
  <c r="Q5412" i="4" s="1"/>
  <c r="R5412" i="4" s="1"/>
  <c r="S5412" i="4" s="1"/>
  <c r="T5412" i="4" s="1"/>
  <c r="P5413" i="4"/>
  <c r="Q5413" i="4" s="1"/>
  <c r="R5413" i="4" s="1"/>
  <c r="S5413" i="4" s="1"/>
  <c r="T5413" i="4" s="1"/>
  <c r="P5414" i="4"/>
  <c r="Q5414" i="4" s="1"/>
  <c r="R5414" i="4" s="1"/>
  <c r="S5414" i="4" s="1"/>
  <c r="T5414" i="4" s="1"/>
  <c r="P5415" i="4"/>
  <c r="Q5415" i="4" s="1"/>
  <c r="R5415" i="4" s="1"/>
  <c r="S5415" i="4" s="1"/>
  <c r="T5415" i="4" s="1"/>
  <c r="P5416" i="4"/>
  <c r="Q5416" i="4" s="1"/>
  <c r="R5416" i="4" s="1"/>
  <c r="S5416" i="4" s="1"/>
  <c r="T5416" i="4" s="1"/>
  <c r="P5417" i="4"/>
  <c r="Q5417" i="4" s="1"/>
  <c r="R5417" i="4" s="1"/>
  <c r="S5417" i="4" s="1"/>
  <c r="T5417" i="4" s="1"/>
  <c r="P5418" i="4"/>
  <c r="Q5418" i="4" s="1"/>
  <c r="R5418" i="4" s="1"/>
  <c r="S5418" i="4" s="1"/>
  <c r="T5418" i="4" s="1"/>
  <c r="P5419" i="4"/>
  <c r="Q5419" i="4" s="1"/>
  <c r="R5419" i="4" s="1"/>
  <c r="S5419" i="4" s="1"/>
  <c r="T5419" i="4" s="1"/>
  <c r="P5420" i="4"/>
  <c r="Q5420" i="4" s="1"/>
  <c r="R5420" i="4" s="1"/>
  <c r="S5420" i="4" s="1"/>
  <c r="T5420" i="4" s="1"/>
  <c r="P5421" i="4"/>
  <c r="Q5421" i="4" s="1"/>
  <c r="R5421" i="4" s="1"/>
  <c r="S5421" i="4" s="1"/>
  <c r="T5421" i="4" s="1"/>
  <c r="P5422" i="4"/>
  <c r="Q5422" i="4" s="1"/>
  <c r="R5422" i="4" s="1"/>
  <c r="S5422" i="4" s="1"/>
  <c r="T5422" i="4" s="1"/>
  <c r="P5423" i="4"/>
  <c r="Q5423" i="4" s="1"/>
  <c r="R5423" i="4" s="1"/>
  <c r="S5423" i="4" s="1"/>
  <c r="T5423" i="4" s="1"/>
  <c r="P5424" i="4"/>
  <c r="Q5424" i="4" s="1"/>
  <c r="R5424" i="4" s="1"/>
  <c r="S5424" i="4" s="1"/>
  <c r="T5424" i="4" s="1"/>
  <c r="P5425" i="4"/>
  <c r="Q5425" i="4" s="1"/>
  <c r="R5425" i="4" s="1"/>
  <c r="S5425" i="4" s="1"/>
  <c r="T5425" i="4" s="1"/>
  <c r="P5426" i="4"/>
  <c r="Q5426" i="4" s="1"/>
  <c r="R5426" i="4" s="1"/>
  <c r="S5426" i="4" s="1"/>
  <c r="T5426" i="4" s="1"/>
  <c r="P5427" i="4"/>
  <c r="Q5427" i="4" s="1"/>
  <c r="R5427" i="4" s="1"/>
  <c r="S5427" i="4" s="1"/>
  <c r="T5427" i="4" s="1"/>
  <c r="P5428" i="4"/>
  <c r="Q5428" i="4" s="1"/>
  <c r="R5428" i="4" s="1"/>
  <c r="S5428" i="4" s="1"/>
  <c r="T5428" i="4" s="1"/>
  <c r="P5429" i="4"/>
  <c r="Q5429" i="4" s="1"/>
  <c r="R5429" i="4" s="1"/>
  <c r="S5429" i="4" s="1"/>
  <c r="T5429" i="4" s="1"/>
  <c r="P5430" i="4"/>
  <c r="Q5430" i="4" s="1"/>
  <c r="R5430" i="4" s="1"/>
  <c r="S5430" i="4" s="1"/>
  <c r="T5430" i="4" s="1"/>
  <c r="P5431" i="4"/>
  <c r="Q5431" i="4" s="1"/>
  <c r="R5431" i="4" s="1"/>
  <c r="S5431" i="4" s="1"/>
  <c r="T5431" i="4" s="1"/>
  <c r="P5432" i="4"/>
  <c r="Q5432" i="4" s="1"/>
  <c r="R5432" i="4" s="1"/>
  <c r="S5432" i="4" s="1"/>
  <c r="T5432" i="4" s="1"/>
  <c r="P5433" i="4"/>
  <c r="Q5433" i="4" s="1"/>
  <c r="R5433" i="4" s="1"/>
  <c r="S5433" i="4" s="1"/>
  <c r="T5433" i="4" s="1"/>
  <c r="P5434" i="4"/>
  <c r="Q5434" i="4" s="1"/>
  <c r="R5434" i="4" s="1"/>
  <c r="S5434" i="4" s="1"/>
  <c r="T5434" i="4" s="1"/>
  <c r="P5435" i="4"/>
  <c r="Q5435" i="4" s="1"/>
  <c r="R5435" i="4" s="1"/>
  <c r="S5435" i="4" s="1"/>
  <c r="T5435" i="4" s="1"/>
  <c r="P5436" i="4"/>
  <c r="Q5436" i="4" s="1"/>
  <c r="R5436" i="4" s="1"/>
  <c r="S5436" i="4" s="1"/>
  <c r="T5436" i="4" s="1"/>
  <c r="P5437" i="4"/>
  <c r="Q5437" i="4" s="1"/>
  <c r="R5437" i="4" s="1"/>
  <c r="S5437" i="4" s="1"/>
  <c r="T5437" i="4" s="1"/>
  <c r="P5438" i="4"/>
  <c r="Q5438" i="4" s="1"/>
  <c r="R5438" i="4" s="1"/>
  <c r="S5438" i="4" s="1"/>
  <c r="T5438" i="4" s="1"/>
  <c r="P5439" i="4"/>
  <c r="Q5439" i="4" s="1"/>
  <c r="R5439" i="4" s="1"/>
  <c r="S5439" i="4" s="1"/>
  <c r="T5439" i="4" s="1"/>
  <c r="P5440" i="4"/>
  <c r="Q5440" i="4" s="1"/>
  <c r="R5440" i="4" s="1"/>
  <c r="S5440" i="4" s="1"/>
  <c r="T5440" i="4" s="1"/>
  <c r="P5441" i="4"/>
  <c r="Q5441" i="4" s="1"/>
  <c r="R5441" i="4" s="1"/>
  <c r="S5441" i="4" s="1"/>
  <c r="T5441" i="4" s="1"/>
  <c r="P5442" i="4"/>
  <c r="Q5442" i="4" s="1"/>
  <c r="R5442" i="4" s="1"/>
  <c r="S5442" i="4" s="1"/>
  <c r="T5442" i="4" s="1"/>
  <c r="P5443" i="4"/>
  <c r="Q5443" i="4" s="1"/>
  <c r="R5443" i="4" s="1"/>
  <c r="S5443" i="4" s="1"/>
  <c r="T5443" i="4" s="1"/>
  <c r="P5444" i="4"/>
  <c r="Q5444" i="4" s="1"/>
  <c r="R5444" i="4" s="1"/>
  <c r="S5444" i="4" s="1"/>
  <c r="T5444" i="4" s="1"/>
  <c r="P5445" i="4"/>
  <c r="Q5445" i="4" s="1"/>
  <c r="R5445" i="4" s="1"/>
  <c r="S5445" i="4" s="1"/>
  <c r="T5445" i="4" s="1"/>
  <c r="P5446" i="4"/>
  <c r="Q5446" i="4" s="1"/>
  <c r="R5446" i="4" s="1"/>
  <c r="S5446" i="4" s="1"/>
  <c r="T5446" i="4" s="1"/>
  <c r="P5447" i="4"/>
  <c r="Q5447" i="4" s="1"/>
  <c r="R5447" i="4" s="1"/>
  <c r="S5447" i="4" s="1"/>
  <c r="T5447" i="4" s="1"/>
  <c r="P5448" i="4"/>
  <c r="Q5448" i="4" s="1"/>
  <c r="R5448" i="4" s="1"/>
  <c r="S5448" i="4" s="1"/>
  <c r="T5448" i="4" s="1"/>
  <c r="P5449" i="4"/>
  <c r="Q5449" i="4" s="1"/>
  <c r="R5449" i="4" s="1"/>
  <c r="S5449" i="4" s="1"/>
  <c r="T5449" i="4" s="1"/>
  <c r="P5450" i="4"/>
  <c r="Q5450" i="4" s="1"/>
  <c r="R5450" i="4" s="1"/>
  <c r="S5450" i="4" s="1"/>
  <c r="T5450" i="4" s="1"/>
  <c r="P5451" i="4"/>
  <c r="Q5451" i="4" s="1"/>
  <c r="R5451" i="4" s="1"/>
  <c r="S5451" i="4" s="1"/>
  <c r="T5451" i="4" s="1"/>
  <c r="P5452" i="4"/>
  <c r="Q5452" i="4" s="1"/>
  <c r="R5452" i="4" s="1"/>
  <c r="S5452" i="4" s="1"/>
  <c r="T5452" i="4" s="1"/>
  <c r="P5453" i="4"/>
  <c r="Q5453" i="4" s="1"/>
  <c r="R5453" i="4" s="1"/>
  <c r="S5453" i="4" s="1"/>
  <c r="T5453" i="4" s="1"/>
  <c r="P5454" i="4"/>
  <c r="Q5454" i="4" s="1"/>
  <c r="R5454" i="4" s="1"/>
  <c r="S5454" i="4" s="1"/>
  <c r="T5454" i="4" s="1"/>
  <c r="P5455" i="4"/>
  <c r="Q5455" i="4" s="1"/>
  <c r="R5455" i="4" s="1"/>
  <c r="S5455" i="4" s="1"/>
  <c r="T5455" i="4" s="1"/>
  <c r="P5456" i="4"/>
  <c r="Q5456" i="4" s="1"/>
  <c r="R5456" i="4" s="1"/>
  <c r="S5456" i="4" s="1"/>
  <c r="T5456" i="4" s="1"/>
  <c r="P5457" i="4"/>
  <c r="Q5457" i="4" s="1"/>
  <c r="R5457" i="4" s="1"/>
  <c r="S5457" i="4" s="1"/>
  <c r="T5457" i="4" s="1"/>
  <c r="P5458" i="4"/>
  <c r="Q5458" i="4" s="1"/>
  <c r="R5458" i="4" s="1"/>
  <c r="S5458" i="4" s="1"/>
  <c r="T5458" i="4" s="1"/>
  <c r="P5459" i="4"/>
  <c r="Q5459" i="4" s="1"/>
  <c r="R5459" i="4" s="1"/>
  <c r="S5459" i="4" s="1"/>
  <c r="T5459" i="4" s="1"/>
  <c r="P5460" i="4"/>
  <c r="Q5460" i="4" s="1"/>
  <c r="R5460" i="4" s="1"/>
  <c r="S5460" i="4" s="1"/>
  <c r="T5460" i="4" s="1"/>
  <c r="P5461" i="4"/>
  <c r="Q5461" i="4" s="1"/>
  <c r="R5461" i="4" s="1"/>
  <c r="S5461" i="4" s="1"/>
  <c r="T5461" i="4" s="1"/>
  <c r="P5462" i="4"/>
  <c r="Q5462" i="4" s="1"/>
  <c r="R5462" i="4" s="1"/>
  <c r="S5462" i="4" s="1"/>
  <c r="T5462" i="4" s="1"/>
  <c r="P5463" i="4"/>
  <c r="Q5463" i="4" s="1"/>
  <c r="R5463" i="4" s="1"/>
  <c r="S5463" i="4" s="1"/>
  <c r="T5463" i="4" s="1"/>
  <c r="P5464" i="4"/>
  <c r="Q5464" i="4" s="1"/>
  <c r="R5464" i="4" s="1"/>
  <c r="S5464" i="4" s="1"/>
  <c r="T5464" i="4" s="1"/>
  <c r="P5465" i="4"/>
  <c r="Q5465" i="4" s="1"/>
  <c r="R5465" i="4" s="1"/>
  <c r="S5465" i="4" s="1"/>
  <c r="T5465" i="4" s="1"/>
  <c r="P5466" i="4"/>
  <c r="Q5466" i="4" s="1"/>
  <c r="R5466" i="4" s="1"/>
  <c r="S5466" i="4" s="1"/>
  <c r="T5466" i="4" s="1"/>
  <c r="P5467" i="4"/>
  <c r="Q5467" i="4" s="1"/>
  <c r="R5467" i="4" s="1"/>
  <c r="S5467" i="4" s="1"/>
  <c r="T5467" i="4" s="1"/>
  <c r="P5468" i="4"/>
  <c r="Q5468" i="4" s="1"/>
  <c r="R5468" i="4" s="1"/>
  <c r="S5468" i="4" s="1"/>
  <c r="T5468" i="4" s="1"/>
  <c r="P5469" i="4"/>
  <c r="Q5469" i="4" s="1"/>
  <c r="R5469" i="4" s="1"/>
  <c r="S5469" i="4" s="1"/>
  <c r="T5469" i="4" s="1"/>
  <c r="P5470" i="4"/>
  <c r="Q5470" i="4" s="1"/>
  <c r="R5470" i="4" s="1"/>
  <c r="S5470" i="4" s="1"/>
  <c r="T5470" i="4" s="1"/>
  <c r="P5471" i="4"/>
  <c r="Q5471" i="4" s="1"/>
  <c r="R5471" i="4" s="1"/>
  <c r="S5471" i="4" s="1"/>
  <c r="T5471" i="4" s="1"/>
  <c r="P5472" i="4"/>
  <c r="Q5472" i="4" s="1"/>
  <c r="R5472" i="4" s="1"/>
  <c r="S5472" i="4" s="1"/>
  <c r="T5472" i="4" s="1"/>
  <c r="P5473" i="4"/>
  <c r="Q5473" i="4" s="1"/>
  <c r="R5473" i="4" s="1"/>
  <c r="S5473" i="4" s="1"/>
  <c r="T5473" i="4" s="1"/>
  <c r="P5474" i="4"/>
  <c r="Q5474" i="4" s="1"/>
  <c r="R5474" i="4" s="1"/>
  <c r="S5474" i="4" s="1"/>
  <c r="T5474" i="4" s="1"/>
  <c r="P5475" i="4"/>
  <c r="Q5475" i="4" s="1"/>
  <c r="R5475" i="4" s="1"/>
  <c r="S5475" i="4" s="1"/>
  <c r="T5475" i="4" s="1"/>
  <c r="P5476" i="4"/>
  <c r="Q5476" i="4" s="1"/>
  <c r="R5476" i="4" s="1"/>
  <c r="S5476" i="4" s="1"/>
  <c r="T5476" i="4" s="1"/>
  <c r="P5477" i="4"/>
  <c r="Q5477" i="4" s="1"/>
  <c r="R5477" i="4" s="1"/>
  <c r="S5477" i="4" s="1"/>
  <c r="T5477" i="4" s="1"/>
  <c r="P5478" i="4"/>
  <c r="Q5478" i="4" s="1"/>
  <c r="R5478" i="4" s="1"/>
  <c r="S5478" i="4" s="1"/>
  <c r="T5478" i="4" s="1"/>
  <c r="P5479" i="4"/>
  <c r="Q5479" i="4" s="1"/>
  <c r="R5479" i="4" s="1"/>
  <c r="S5479" i="4" s="1"/>
  <c r="T5479" i="4" s="1"/>
  <c r="P5480" i="4"/>
  <c r="Q5480" i="4" s="1"/>
  <c r="R5480" i="4" s="1"/>
  <c r="S5480" i="4" s="1"/>
  <c r="T5480" i="4" s="1"/>
  <c r="P5481" i="4"/>
  <c r="Q5481" i="4" s="1"/>
  <c r="R5481" i="4" s="1"/>
  <c r="S5481" i="4" s="1"/>
  <c r="T5481" i="4" s="1"/>
  <c r="P5482" i="4"/>
  <c r="Q5482" i="4" s="1"/>
  <c r="R5482" i="4" s="1"/>
  <c r="S5482" i="4" s="1"/>
  <c r="T5482" i="4" s="1"/>
  <c r="P5483" i="4"/>
  <c r="Q5483" i="4" s="1"/>
  <c r="R5483" i="4" s="1"/>
  <c r="S5483" i="4" s="1"/>
  <c r="T5483" i="4" s="1"/>
  <c r="P5484" i="4"/>
  <c r="Q5484" i="4" s="1"/>
  <c r="R5484" i="4" s="1"/>
  <c r="S5484" i="4" s="1"/>
  <c r="T5484" i="4" s="1"/>
  <c r="P5485" i="4"/>
  <c r="Q5485" i="4" s="1"/>
  <c r="R5485" i="4" s="1"/>
  <c r="S5485" i="4" s="1"/>
  <c r="T5485" i="4" s="1"/>
  <c r="P5486" i="4"/>
  <c r="Q5486" i="4" s="1"/>
  <c r="R5486" i="4" s="1"/>
  <c r="S5486" i="4" s="1"/>
  <c r="T5486" i="4" s="1"/>
  <c r="P5487" i="4"/>
  <c r="Q5487" i="4" s="1"/>
  <c r="R5487" i="4" s="1"/>
  <c r="S5487" i="4" s="1"/>
  <c r="T5487" i="4" s="1"/>
  <c r="P5488" i="4"/>
  <c r="Q5488" i="4" s="1"/>
  <c r="R5488" i="4" s="1"/>
  <c r="S5488" i="4" s="1"/>
  <c r="T5488" i="4" s="1"/>
  <c r="P5489" i="4"/>
  <c r="Q5489" i="4" s="1"/>
  <c r="R5489" i="4" s="1"/>
  <c r="S5489" i="4" s="1"/>
  <c r="T5489" i="4" s="1"/>
  <c r="P5490" i="4"/>
  <c r="Q5490" i="4" s="1"/>
  <c r="R5490" i="4" s="1"/>
  <c r="S5490" i="4" s="1"/>
  <c r="T5490" i="4" s="1"/>
  <c r="P5491" i="4"/>
  <c r="Q5491" i="4" s="1"/>
  <c r="R5491" i="4" s="1"/>
  <c r="S5491" i="4" s="1"/>
  <c r="T5491" i="4" s="1"/>
  <c r="P5492" i="4"/>
  <c r="Q5492" i="4" s="1"/>
  <c r="R5492" i="4" s="1"/>
  <c r="S5492" i="4" s="1"/>
  <c r="T5492" i="4" s="1"/>
  <c r="P5493" i="4"/>
  <c r="Q5493" i="4" s="1"/>
  <c r="R5493" i="4" s="1"/>
  <c r="S5493" i="4" s="1"/>
  <c r="T5493" i="4" s="1"/>
  <c r="P5494" i="4"/>
  <c r="Q5494" i="4" s="1"/>
  <c r="R5494" i="4" s="1"/>
  <c r="S5494" i="4" s="1"/>
  <c r="T5494" i="4" s="1"/>
  <c r="P5495" i="4"/>
  <c r="Q5495" i="4" s="1"/>
  <c r="R5495" i="4" s="1"/>
  <c r="S5495" i="4" s="1"/>
  <c r="T5495" i="4" s="1"/>
  <c r="P5496" i="4"/>
  <c r="Q5496" i="4" s="1"/>
  <c r="R5496" i="4" s="1"/>
  <c r="S5496" i="4" s="1"/>
  <c r="T5496" i="4" s="1"/>
  <c r="P5497" i="4"/>
  <c r="Q5497" i="4" s="1"/>
  <c r="R5497" i="4" s="1"/>
  <c r="S5497" i="4" s="1"/>
  <c r="T5497" i="4" s="1"/>
  <c r="P5498" i="4"/>
  <c r="Q5498" i="4" s="1"/>
  <c r="R5498" i="4" s="1"/>
  <c r="S5498" i="4" s="1"/>
  <c r="T5498" i="4" s="1"/>
  <c r="P5499" i="4"/>
  <c r="Q5499" i="4" s="1"/>
  <c r="R5499" i="4" s="1"/>
  <c r="S5499" i="4" s="1"/>
  <c r="T5499" i="4" s="1"/>
  <c r="P5500" i="4"/>
  <c r="Q5500" i="4" s="1"/>
  <c r="R5500" i="4" s="1"/>
  <c r="S5500" i="4" s="1"/>
  <c r="T5500" i="4" s="1"/>
  <c r="P5501" i="4"/>
  <c r="Q5501" i="4" s="1"/>
  <c r="R5501" i="4" s="1"/>
  <c r="S5501" i="4" s="1"/>
  <c r="T5501" i="4" s="1"/>
  <c r="P5502" i="4"/>
  <c r="Q5502" i="4" s="1"/>
  <c r="R5502" i="4" s="1"/>
  <c r="S5502" i="4" s="1"/>
  <c r="T5502" i="4" s="1"/>
  <c r="P5503" i="4"/>
  <c r="Q5503" i="4" s="1"/>
  <c r="R5503" i="4" s="1"/>
  <c r="S5503" i="4" s="1"/>
  <c r="T5503" i="4" s="1"/>
  <c r="P5504" i="4"/>
  <c r="Q5504" i="4" s="1"/>
  <c r="R5504" i="4" s="1"/>
  <c r="S5504" i="4" s="1"/>
  <c r="T5504" i="4" s="1"/>
  <c r="P5505" i="4"/>
  <c r="Q5505" i="4" s="1"/>
  <c r="R5505" i="4" s="1"/>
  <c r="S5505" i="4" s="1"/>
  <c r="T5505" i="4" s="1"/>
  <c r="P5506" i="4"/>
  <c r="Q5506" i="4" s="1"/>
  <c r="R5506" i="4" s="1"/>
  <c r="S5506" i="4" s="1"/>
  <c r="T5506" i="4" s="1"/>
  <c r="P5507" i="4"/>
  <c r="Q5507" i="4" s="1"/>
  <c r="R5507" i="4" s="1"/>
  <c r="S5507" i="4" s="1"/>
  <c r="T5507" i="4" s="1"/>
  <c r="P5508" i="4"/>
  <c r="Q5508" i="4" s="1"/>
  <c r="R5508" i="4" s="1"/>
  <c r="S5508" i="4" s="1"/>
  <c r="T5508" i="4" s="1"/>
  <c r="P5509" i="4"/>
  <c r="Q5509" i="4" s="1"/>
  <c r="R5509" i="4" s="1"/>
  <c r="S5509" i="4" s="1"/>
  <c r="T5509" i="4" s="1"/>
  <c r="P5510" i="4"/>
  <c r="Q5510" i="4" s="1"/>
  <c r="R5510" i="4" s="1"/>
  <c r="S5510" i="4" s="1"/>
  <c r="T5510" i="4" s="1"/>
  <c r="P5511" i="4"/>
  <c r="Q5511" i="4" s="1"/>
  <c r="R5511" i="4" s="1"/>
  <c r="S5511" i="4" s="1"/>
  <c r="T5511" i="4" s="1"/>
  <c r="P5512" i="4"/>
  <c r="Q5512" i="4" s="1"/>
  <c r="R5512" i="4" s="1"/>
  <c r="S5512" i="4" s="1"/>
  <c r="T5512" i="4" s="1"/>
  <c r="P5513" i="4"/>
  <c r="Q5513" i="4" s="1"/>
  <c r="R5513" i="4" s="1"/>
  <c r="S5513" i="4" s="1"/>
  <c r="T5513" i="4" s="1"/>
  <c r="P5514" i="4"/>
  <c r="Q5514" i="4" s="1"/>
  <c r="R5514" i="4" s="1"/>
  <c r="S5514" i="4" s="1"/>
  <c r="T5514" i="4" s="1"/>
  <c r="P5515" i="4"/>
  <c r="Q5515" i="4" s="1"/>
  <c r="R5515" i="4" s="1"/>
  <c r="S5515" i="4" s="1"/>
  <c r="T5515" i="4" s="1"/>
  <c r="P5516" i="4"/>
  <c r="Q5516" i="4" s="1"/>
  <c r="R5516" i="4" s="1"/>
  <c r="S5516" i="4" s="1"/>
  <c r="T5516" i="4" s="1"/>
  <c r="P5517" i="4"/>
  <c r="Q5517" i="4" s="1"/>
  <c r="R5517" i="4" s="1"/>
  <c r="S5517" i="4" s="1"/>
  <c r="T5517" i="4" s="1"/>
  <c r="P5518" i="4"/>
  <c r="Q5518" i="4" s="1"/>
  <c r="R5518" i="4" s="1"/>
  <c r="S5518" i="4" s="1"/>
  <c r="T5518" i="4" s="1"/>
  <c r="P5519" i="4"/>
  <c r="Q5519" i="4" s="1"/>
  <c r="R5519" i="4" s="1"/>
  <c r="S5519" i="4" s="1"/>
  <c r="T5519" i="4" s="1"/>
  <c r="P5520" i="4"/>
  <c r="Q5520" i="4" s="1"/>
  <c r="R5520" i="4" s="1"/>
  <c r="S5520" i="4" s="1"/>
  <c r="T5520" i="4" s="1"/>
  <c r="P5521" i="4"/>
  <c r="Q5521" i="4" s="1"/>
  <c r="R5521" i="4" s="1"/>
  <c r="S5521" i="4" s="1"/>
  <c r="T5521" i="4" s="1"/>
  <c r="P5522" i="4"/>
  <c r="Q5522" i="4" s="1"/>
  <c r="R5522" i="4" s="1"/>
  <c r="S5522" i="4" s="1"/>
  <c r="T5522" i="4" s="1"/>
  <c r="P5523" i="4"/>
  <c r="Q5523" i="4" s="1"/>
  <c r="R5523" i="4" s="1"/>
  <c r="S5523" i="4" s="1"/>
  <c r="T5523" i="4" s="1"/>
  <c r="P5524" i="4"/>
  <c r="Q5524" i="4" s="1"/>
  <c r="R5524" i="4" s="1"/>
  <c r="S5524" i="4" s="1"/>
  <c r="T5524" i="4" s="1"/>
  <c r="P5525" i="4"/>
  <c r="Q5525" i="4" s="1"/>
  <c r="R5525" i="4" s="1"/>
  <c r="S5525" i="4" s="1"/>
  <c r="T5525" i="4" s="1"/>
  <c r="P5526" i="4"/>
  <c r="Q5526" i="4" s="1"/>
  <c r="R5526" i="4" s="1"/>
  <c r="S5526" i="4" s="1"/>
  <c r="T5526" i="4" s="1"/>
  <c r="P5527" i="4"/>
  <c r="Q5527" i="4" s="1"/>
  <c r="R5527" i="4" s="1"/>
  <c r="S5527" i="4" s="1"/>
  <c r="T5527" i="4" s="1"/>
  <c r="P5528" i="4"/>
  <c r="Q5528" i="4" s="1"/>
  <c r="R5528" i="4" s="1"/>
  <c r="S5528" i="4" s="1"/>
  <c r="T5528" i="4" s="1"/>
  <c r="P5529" i="4"/>
  <c r="Q5529" i="4" s="1"/>
  <c r="R5529" i="4" s="1"/>
  <c r="S5529" i="4" s="1"/>
  <c r="T5529" i="4" s="1"/>
  <c r="P5530" i="4"/>
  <c r="Q5530" i="4" s="1"/>
  <c r="R5530" i="4" s="1"/>
  <c r="S5530" i="4" s="1"/>
  <c r="T5530" i="4" s="1"/>
  <c r="P5531" i="4"/>
  <c r="Q5531" i="4" s="1"/>
  <c r="R5531" i="4" s="1"/>
  <c r="S5531" i="4" s="1"/>
  <c r="T5531" i="4" s="1"/>
  <c r="P5532" i="4"/>
  <c r="Q5532" i="4" s="1"/>
  <c r="R5532" i="4" s="1"/>
  <c r="S5532" i="4" s="1"/>
  <c r="T5532" i="4" s="1"/>
  <c r="P5533" i="4"/>
  <c r="Q5533" i="4" s="1"/>
  <c r="R5533" i="4" s="1"/>
  <c r="S5533" i="4" s="1"/>
  <c r="T5533" i="4" s="1"/>
  <c r="P5534" i="4"/>
  <c r="Q5534" i="4" s="1"/>
  <c r="R5534" i="4" s="1"/>
  <c r="S5534" i="4" s="1"/>
  <c r="T5534" i="4" s="1"/>
  <c r="P5535" i="4"/>
  <c r="Q5535" i="4" s="1"/>
  <c r="R5535" i="4" s="1"/>
  <c r="S5535" i="4" s="1"/>
  <c r="T5535" i="4" s="1"/>
  <c r="P5536" i="4"/>
  <c r="Q5536" i="4" s="1"/>
  <c r="R5536" i="4" s="1"/>
  <c r="S5536" i="4" s="1"/>
  <c r="T5536" i="4" s="1"/>
  <c r="P5537" i="4"/>
  <c r="Q5537" i="4" s="1"/>
  <c r="R5537" i="4" s="1"/>
  <c r="S5537" i="4" s="1"/>
  <c r="T5537" i="4" s="1"/>
  <c r="P5538" i="4"/>
  <c r="Q5538" i="4" s="1"/>
  <c r="R5538" i="4" s="1"/>
  <c r="S5538" i="4" s="1"/>
  <c r="T5538" i="4" s="1"/>
  <c r="P5539" i="4"/>
  <c r="Q5539" i="4" s="1"/>
  <c r="R5539" i="4" s="1"/>
  <c r="S5539" i="4" s="1"/>
  <c r="T5539" i="4" s="1"/>
  <c r="P5540" i="4"/>
  <c r="Q5540" i="4" s="1"/>
  <c r="R5540" i="4" s="1"/>
  <c r="S5540" i="4" s="1"/>
  <c r="T5540" i="4" s="1"/>
  <c r="P5541" i="4"/>
  <c r="Q5541" i="4" s="1"/>
  <c r="R5541" i="4" s="1"/>
  <c r="S5541" i="4" s="1"/>
  <c r="T5541" i="4" s="1"/>
  <c r="P5542" i="4"/>
  <c r="Q5542" i="4" s="1"/>
  <c r="R5542" i="4" s="1"/>
  <c r="S5542" i="4" s="1"/>
  <c r="T5542" i="4" s="1"/>
  <c r="P5543" i="4"/>
  <c r="Q5543" i="4" s="1"/>
  <c r="R5543" i="4" s="1"/>
  <c r="S5543" i="4" s="1"/>
  <c r="T5543" i="4" s="1"/>
  <c r="P5544" i="4"/>
  <c r="Q5544" i="4" s="1"/>
  <c r="R5544" i="4" s="1"/>
  <c r="S5544" i="4" s="1"/>
  <c r="T5544" i="4" s="1"/>
  <c r="P5545" i="4"/>
  <c r="Q5545" i="4" s="1"/>
  <c r="R5545" i="4" s="1"/>
  <c r="S5545" i="4" s="1"/>
  <c r="T5545" i="4" s="1"/>
  <c r="P5546" i="4"/>
  <c r="Q5546" i="4" s="1"/>
  <c r="R5546" i="4" s="1"/>
  <c r="S5546" i="4" s="1"/>
  <c r="T5546" i="4" s="1"/>
  <c r="P5547" i="4"/>
  <c r="Q5547" i="4" s="1"/>
  <c r="R5547" i="4" s="1"/>
  <c r="S5547" i="4" s="1"/>
  <c r="T5547" i="4" s="1"/>
  <c r="P5548" i="4"/>
  <c r="Q5548" i="4" s="1"/>
  <c r="R5548" i="4" s="1"/>
  <c r="S5548" i="4" s="1"/>
  <c r="T5548" i="4" s="1"/>
  <c r="P5549" i="4"/>
  <c r="Q5549" i="4" s="1"/>
  <c r="R5549" i="4" s="1"/>
  <c r="S5549" i="4" s="1"/>
  <c r="T5549" i="4" s="1"/>
  <c r="P5550" i="4"/>
  <c r="Q5550" i="4" s="1"/>
  <c r="R5550" i="4" s="1"/>
  <c r="S5550" i="4" s="1"/>
  <c r="T5550" i="4" s="1"/>
  <c r="P5551" i="4"/>
  <c r="Q5551" i="4" s="1"/>
  <c r="R5551" i="4" s="1"/>
  <c r="S5551" i="4" s="1"/>
  <c r="T5551" i="4" s="1"/>
  <c r="P5552" i="4"/>
  <c r="Q5552" i="4" s="1"/>
  <c r="R5552" i="4" s="1"/>
  <c r="S5552" i="4" s="1"/>
  <c r="T5552" i="4" s="1"/>
  <c r="P5553" i="4"/>
  <c r="Q5553" i="4" s="1"/>
  <c r="R5553" i="4" s="1"/>
  <c r="S5553" i="4" s="1"/>
  <c r="T5553" i="4" s="1"/>
  <c r="P5554" i="4"/>
  <c r="Q5554" i="4" s="1"/>
  <c r="R5554" i="4" s="1"/>
  <c r="S5554" i="4" s="1"/>
  <c r="T5554" i="4" s="1"/>
  <c r="P5555" i="4"/>
  <c r="Q5555" i="4" s="1"/>
  <c r="R5555" i="4" s="1"/>
  <c r="S5555" i="4" s="1"/>
  <c r="T5555" i="4" s="1"/>
  <c r="P5556" i="4"/>
  <c r="Q5556" i="4" s="1"/>
  <c r="R5556" i="4" s="1"/>
  <c r="S5556" i="4" s="1"/>
  <c r="T5556" i="4" s="1"/>
  <c r="P5557" i="4"/>
  <c r="Q5557" i="4" s="1"/>
  <c r="R5557" i="4" s="1"/>
  <c r="S5557" i="4" s="1"/>
  <c r="T5557" i="4" s="1"/>
  <c r="P5558" i="4"/>
  <c r="Q5558" i="4" s="1"/>
  <c r="R5558" i="4" s="1"/>
  <c r="S5558" i="4" s="1"/>
  <c r="T5558" i="4" s="1"/>
  <c r="P5559" i="4"/>
  <c r="Q5559" i="4" s="1"/>
  <c r="R5559" i="4" s="1"/>
  <c r="S5559" i="4" s="1"/>
  <c r="T5559" i="4" s="1"/>
  <c r="P5560" i="4"/>
  <c r="Q5560" i="4" s="1"/>
  <c r="R5560" i="4" s="1"/>
  <c r="S5560" i="4" s="1"/>
  <c r="T5560" i="4" s="1"/>
  <c r="P5561" i="4"/>
  <c r="Q5561" i="4" s="1"/>
  <c r="R5561" i="4" s="1"/>
  <c r="S5561" i="4" s="1"/>
  <c r="T5561" i="4" s="1"/>
  <c r="P5562" i="4"/>
  <c r="Q5562" i="4" s="1"/>
  <c r="R5562" i="4" s="1"/>
  <c r="S5562" i="4" s="1"/>
  <c r="T5562" i="4" s="1"/>
  <c r="P5563" i="4"/>
  <c r="Q5563" i="4" s="1"/>
  <c r="R5563" i="4" s="1"/>
  <c r="S5563" i="4" s="1"/>
  <c r="T5563" i="4" s="1"/>
  <c r="P5564" i="4"/>
  <c r="Q5564" i="4" s="1"/>
  <c r="R5564" i="4" s="1"/>
  <c r="S5564" i="4" s="1"/>
  <c r="T5564" i="4" s="1"/>
  <c r="P5565" i="4"/>
  <c r="Q5565" i="4" s="1"/>
  <c r="R5565" i="4" s="1"/>
  <c r="S5565" i="4" s="1"/>
  <c r="T5565" i="4" s="1"/>
  <c r="P5566" i="4"/>
  <c r="Q5566" i="4" s="1"/>
  <c r="R5566" i="4" s="1"/>
  <c r="S5566" i="4" s="1"/>
  <c r="T5566" i="4" s="1"/>
  <c r="P5567" i="4"/>
  <c r="Q5567" i="4" s="1"/>
  <c r="R5567" i="4" s="1"/>
  <c r="S5567" i="4" s="1"/>
  <c r="T5567" i="4" s="1"/>
  <c r="P5568" i="4"/>
  <c r="Q5568" i="4" s="1"/>
  <c r="R5568" i="4" s="1"/>
  <c r="S5568" i="4" s="1"/>
  <c r="T5568" i="4" s="1"/>
  <c r="P5569" i="4"/>
  <c r="Q5569" i="4" s="1"/>
  <c r="R5569" i="4" s="1"/>
  <c r="S5569" i="4" s="1"/>
  <c r="T5569" i="4" s="1"/>
  <c r="P5570" i="4"/>
  <c r="Q5570" i="4" s="1"/>
  <c r="R5570" i="4" s="1"/>
  <c r="S5570" i="4" s="1"/>
  <c r="T5570" i="4" s="1"/>
  <c r="P5571" i="4"/>
  <c r="Q5571" i="4" s="1"/>
  <c r="R5571" i="4" s="1"/>
  <c r="S5571" i="4" s="1"/>
  <c r="T5571" i="4" s="1"/>
  <c r="P5572" i="4"/>
  <c r="Q5572" i="4" s="1"/>
  <c r="R5572" i="4" s="1"/>
  <c r="S5572" i="4" s="1"/>
  <c r="T5572" i="4" s="1"/>
  <c r="P5573" i="4"/>
  <c r="Q5573" i="4" s="1"/>
  <c r="R5573" i="4" s="1"/>
  <c r="S5573" i="4" s="1"/>
  <c r="T5573" i="4" s="1"/>
  <c r="P5574" i="4"/>
  <c r="Q5574" i="4" s="1"/>
  <c r="R5574" i="4" s="1"/>
  <c r="S5574" i="4" s="1"/>
  <c r="T5574" i="4" s="1"/>
  <c r="P5575" i="4"/>
  <c r="Q5575" i="4" s="1"/>
  <c r="R5575" i="4" s="1"/>
  <c r="S5575" i="4" s="1"/>
  <c r="T5575" i="4" s="1"/>
  <c r="P5576" i="4"/>
  <c r="Q5576" i="4" s="1"/>
  <c r="R5576" i="4" s="1"/>
  <c r="S5576" i="4" s="1"/>
  <c r="T5576" i="4" s="1"/>
  <c r="P5577" i="4"/>
  <c r="Q5577" i="4" s="1"/>
  <c r="R5577" i="4" s="1"/>
  <c r="S5577" i="4" s="1"/>
  <c r="T5577" i="4" s="1"/>
  <c r="P5578" i="4"/>
  <c r="Q5578" i="4" s="1"/>
  <c r="R5578" i="4" s="1"/>
  <c r="S5578" i="4" s="1"/>
  <c r="T5578" i="4" s="1"/>
  <c r="P5579" i="4"/>
  <c r="Q5579" i="4" s="1"/>
  <c r="R5579" i="4" s="1"/>
  <c r="S5579" i="4" s="1"/>
  <c r="T5579" i="4" s="1"/>
  <c r="P5580" i="4"/>
  <c r="Q5580" i="4" s="1"/>
  <c r="R5580" i="4" s="1"/>
  <c r="S5580" i="4" s="1"/>
  <c r="T5580" i="4" s="1"/>
  <c r="P5581" i="4"/>
  <c r="Q5581" i="4" s="1"/>
  <c r="R5581" i="4" s="1"/>
  <c r="S5581" i="4" s="1"/>
  <c r="T5581" i="4" s="1"/>
  <c r="P5582" i="4"/>
  <c r="Q5582" i="4" s="1"/>
  <c r="R5582" i="4" s="1"/>
  <c r="S5582" i="4" s="1"/>
  <c r="T5582" i="4" s="1"/>
  <c r="P5583" i="4"/>
  <c r="Q5583" i="4" s="1"/>
  <c r="R5583" i="4" s="1"/>
  <c r="S5583" i="4" s="1"/>
  <c r="T5583" i="4" s="1"/>
  <c r="P5584" i="4"/>
  <c r="Q5584" i="4" s="1"/>
  <c r="R5584" i="4" s="1"/>
  <c r="S5584" i="4" s="1"/>
  <c r="T5584" i="4" s="1"/>
  <c r="P5585" i="4"/>
  <c r="Q5585" i="4" s="1"/>
  <c r="R5585" i="4" s="1"/>
  <c r="S5585" i="4" s="1"/>
  <c r="T5585" i="4" s="1"/>
  <c r="P5586" i="4"/>
  <c r="Q5586" i="4" s="1"/>
  <c r="R5586" i="4" s="1"/>
  <c r="S5586" i="4" s="1"/>
  <c r="T5586" i="4" s="1"/>
  <c r="P1873" i="4"/>
  <c r="Q1873" i="4" s="1"/>
  <c r="R1873" i="4" s="1"/>
  <c r="S1873" i="4" s="1"/>
  <c r="T1873" i="4" s="1"/>
  <c r="P2324" i="4"/>
  <c r="Q2324" i="4" s="1"/>
  <c r="R2324" i="4" s="1"/>
  <c r="S2324" i="4" s="1"/>
  <c r="T2324" i="4" s="1"/>
  <c r="P3261" i="4"/>
  <c r="Q3261" i="4" s="1"/>
  <c r="R3261" i="4" s="1"/>
  <c r="S3261" i="4" s="1"/>
  <c r="T3261" i="4" s="1"/>
  <c r="P3278" i="4"/>
  <c r="Q3278" i="4" s="1"/>
  <c r="R3278" i="4" s="1"/>
  <c r="S3278" i="4" s="1"/>
  <c r="T3278" i="4" s="1"/>
  <c r="P3740" i="4"/>
  <c r="Q3740" i="4" s="1"/>
  <c r="R3740" i="4" s="1"/>
  <c r="S3740" i="4" s="1"/>
  <c r="T3740" i="4" s="1"/>
  <c r="P3756" i="4"/>
  <c r="Q3756" i="4" s="1"/>
  <c r="R3756" i="4" s="1"/>
  <c r="S3756" i="4" s="1"/>
  <c r="T3756" i="4" s="1"/>
  <c r="P3796" i="4"/>
  <c r="Q3796" i="4" s="1"/>
  <c r="R3796" i="4" s="1"/>
  <c r="S3796" i="4" s="1"/>
  <c r="T3796" i="4" s="1"/>
  <c r="P3813" i="4"/>
  <c r="Q3813" i="4" s="1"/>
  <c r="R3813" i="4" s="1"/>
  <c r="S3813" i="4" s="1"/>
  <c r="T3813" i="4" s="1"/>
  <c r="P3830" i="4"/>
  <c r="Q3830" i="4" s="1"/>
  <c r="R3830" i="4" s="1"/>
  <c r="S3830" i="4" s="1"/>
  <c r="T3830" i="4" s="1"/>
  <c r="P4236" i="4"/>
  <c r="Q4236" i="4" s="1"/>
  <c r="R4236" i="4" s="1"/>
  <c r="S4236" i="4" s="1"/>
  <c r="T4236" i="4" s="1"/>
  <c r="P4245" i="4"/>
  <c r="Q4245" i="4" s="1"/>
  <c r="R4245" i="4" s="1"/>
  <c r="S4245" i="4" s="1"/>
  <c r="T4245" i="4" s="1"/>
  <c r="P4688" i="4"/>
  <c r="Q4688" i="4" s="1"/>
  <c r="R4688" i="4" s="1"/>
  <c r="S4688" i="4" s="1"/>
  <c r="T4688" i="4" s="1"/>
  <c r="P4734" i="4"/>
  <c r="Q4734" i="4" s="1"/>
  <c r="R4734" i="4" s="1"/>
  <c r="S4734" i="4" s="1"/>
  <c r="T4734" i="4" s="1"/>
  <c r="P4768" i="4"/>
  <c r="Q4768" i="4" s="1"/>
  <c r="R4768" i="4" s="1"/>
  <c r="S4768" i="4" s="1"/>
  <c r="T4768" i="4" s="1"/>
  <c r="P4774" i="4"/>
  <c r="Q4774" i="4" s="1"/>
  <c r="R4774" i="4" s="1"/>
  <c r="S4774" i="4" s="1"/>
  <c r="T4774" i="4" s="1"/>
  <c r="P4803" i="4"/>
  <c r="Q4803" i="4" s="1"/>
  <c r="R4803" i="4" s="1"/>
  <c r="S4803" i="4" s="1"/>
  <c r="T4803" i="4" s="1"/>
  <c r="P4816" i="4"/>
  <c r="Q4816" i="4" s="1"/>
  <c r="R4816" i="4" s="1"/>
  <c r="S4816" i="4" s="1"/>
  <c r="T4816" i="4" s="1"/>
  <c r="P4836" i="4"/>
  <c r="Q4836" i="4" s="1"/>
  <c r="R4836" i="4" s="1"/>
  <c r="S4836" i="4" s="1"/>
  <c r="T4836" i="4" s="1"/>
  <c r="P5167" i="4"/>
  <c r="Q5167" i="4" s="1"/>
  <c r="R5167" i="4" s="1"/>
  <c r="S5167" i="4" s="1"/>
  <c r="T5167" i="4" s="1"/>
  <c r="P5176" i="4"/>
  <c r="Q5176" i="4" s="1"/>
  <c r="R5176" i="4" s="1"/>
  <c r="S5176" i="4" s="1"/>
  <c r="T5176" i="4" s="1"/>
  <c r="P5193" i="4"/>
  <c r="Q5193" i="4" s="1"/>
  <c r="R5193" i="4" s="1"/>
  <c r="S5193" i="4" s="1"/>
  <c r="T5193" i="4" s="1"/>
  <c r="P5198" i="4"/>
  <c r="Q5198" i="4" s="1"/>
  <c r="R5198" i="4" s="1"/>
  <c r="S5198" i="4" s="1"/>
  <c r="T5198" i="4" s="1"/>
  <c r="P5249" i="4"/>
  <c r="Q5249" i="4" s="1"/>
  <c r="R5249" i="4" s="1"/>
  <c r="S5249" i="4" s="1"/>
  <c r="T5249" i="4" s="1"/>
  <c r="P5257" i="4"/>
  <c r="Q5257" i="4" s="1"/>
  <c r="R5257" i="4" s="1"/>
  <c r="S5257" i="4" s="1"/>
  <c r="T5257" i="4" s="1"/>
  <c r="P5267" i="4"/>
  <c r="Q5267" i="4" s="1"/>
  <c r="R5267" i="4" s="1"/>
  <c r="S5267" i="4" s="1"/>
  <c r="T5267" i="4" s="1"/>
  <c r="P5278" i="4"/>
  <c r="Q5278" i="4" s="1"/>
  <c r="R5278" i="4" s="1"/>
  <c r="S5278" i="4" s="1"/>
  <c r="T5278" i="4" s="1"/>
  <c r="P5324" i="4"/>
  <c r="Q5324" i="4" s="1"/>
  <c r="R5324" i="4" s="1"/>
  <c r="S5324" i="4" s="1"/>
  <c r="T5324" i="4" s="1"/>
  <c r="P5333" i="4"/>
  <c r="Q5333" i="4" s="1"/>
  <c r="R5333" i="4" s="1"/>
  <c r="S5333" i="4" s="1"/>
  <c r="T5333" i="4" s="1"/>
  <c r="P5589" i="4"/>
  <c r="Q5589" i="4" s="1"/>
  <c r="R5589" i="4" s="1"/>
  <c r="S5589" i="4" s="1"/>
  <c r="T5589" i="4" s="1"/>
  <c r="P5597" i="4"/>
  <c r="Q5597" i="4" s="1"/>
  <c r="R5597" i="4" s="1"/>
  <c r="S5597" i="4" s="1"/>
  <c r="T5597" i="4" s="1"/>
  <c r="P5612" i="4"/>
  <c r="Q5612" i="4" s="1"/>
  <c r="R5612" i="4" s="1"/>
  <c r="S5612" i="4" s="1"/>
  <c r="T5612" i="4" s="1"/>
  <c r="P5633" i="4"/>
  <c r="Q5633" i="4" s="1"/>
  <c r="R5633" i="4" s="1"/>
  <c r="S5633" i="4" s="1"/>
  <c r="T5633" i="4" s="1"/>
  <c r="P5641" i="4"/>
  <c r="Q5641" i="4" s="1"/>
  <c r="R5641" i="4" s="1"/>
  <c r="S5641" i="4" s="1"/>
  <c r="T5641" i="4" s="1"/>
  <c r="P5654" i="4"/>
  <c r="Q5654" i="4" s="1"/>
  <c r="R5654" i="4" s="1"/>
  <c r="S5654" i="4" s="1"/>
  <c r="T5654" i="4" s="1"/>
  <c r="P5679" i="4"/>
  <c r="Q5679" i="4" s="1"/>
  <c r="R5679" i="4" s="1"/>
  <c r="S5679" i="4" s="1"/>
  <c r="T5679" i="4" s="1"/>
  <c r="P5695" i="4"/>
  <c r="Q5695" i="4" s="1"/>
  <c r="R5695" i="4" s="1"/>
  <c r="S5695" i="4" s="1"/>
  <c r="T5695" i="4" s="1"/>
  <c r="P5737" i="4"/>
  <c r="Q5737" i="4" s="1"/>
  <c r="R5737" i="4" s="1"/>
  <c r="S5737" i="4" s="1"/>
  <c r="T5737" i="4" s="1"/>
  <c r="P5748" i="4"/>
  <c r="Q5748" i="4" s="1"/>
  <c r="R5748" i="4" s="1"/>
  <c r="S5748" i="4" s="1"/>
  <c r="T5748" i="4" s="1"/>
  <c r="P5755" i="4"/>
  <c r="Q5755" i="4" s="1"/>
  <c r="R5755" i="4" s="1"/>
  <c r="S5755" i="4" s="1"/>
  <c r="T5755" i="4" s="1"/>
  <c r="P5784" i="4"/>
  <c r="Q5784" i="4" s="1"/>
  <c r="R5784" i="4" s="1"/>
  <c r="S5784" i="4" s="1"/>
  <c r="T5784" i="4" s="1"/>
  <c r="P5790" i="4"/>
  <c r="Q5790" i="4" s="1"/>
  <c r="R5790" i="4" s="1"/>
  <c r="S5790" i="4" s="1"/>
  <c r="T5790" i="4" s="1"/>
  <c r="P5797" i="4"/>
  <c r="Q5797" i="4" s="1"/>
  <c r="R5797" i="4" s="1"/>
  <c r="S5797" i="4" s="1"/>
  <c r="T5797" i="4" s="1"/>
  <c r="P5817" i="4"/>
  <c r="Q5817" i="4" s="1"/>
  <c r="R5817" i="4" s="1"/>
  <c r="S5817" i="4" s="1"/>
  <c r="T5817" i="4" s="1"/>
  <c r="P5828" i="4"/>
  <c r="Q5828" i="4" s="1"/>
  <c r="R5828" i="4" s="1"/>
  <c r="S5828" i="4" s="1"/>
  <c r="T5828" i="4" s="1"/>
  <c r="P5836" i="4"/>
  <c r="Q5836" i="4" s="1"/>
  <c r="R5836" i="4" s="1"/>
  <c r="S5836" i="4" s="1"/>
  <c r="T5836" i="4" s="1"/>
  <c r="P5861" i="4"/>
  <c r="Q5861" i="4" s="1"/>
  <c r="R5861" i="4" s="1"/>
  <c r="S5861" i="4" s="1"/>
  <c r="T5861" i="4" s="1"/>
  <c r="P5874" i="4"/>
  <c r="Q5874" i="4" s="1"/>
  <c r="R5874" i="4" s="1"/>
  <c r="S5874" i="4" s="1"/>
  <c r="T5874" i="4" s="1"/>
  <c r="P5875" i="4"/>
  <c r="Q5875" i="4" s="1"/>
  <c r="R5875" i="4" s="1"/>
  <c r="S5875" i="4" s="1"/>
  <c r="T5875" i="4" s="1"/>
  <c r="P5876" i="4"/>
  <c r="Q5876" i="4" s="1"/>
  <c r="R5876" i="4" s="1"/>
  <c r="S5876" i="4" s="1"/>
  <c r="T5876" i="4" s="1"/>
  <c r="P5877" i="4"/>
  <c r="Q5877" i="4" s="1"/>
  <c r="R5877" i="4" s="1"/>
  <c r="S5877" i="4" s="1"/>
  <c r="T5877" i="4" s="1"/>
  <c r="P5878" i="4"/>
  <c r="Q5878" i="4" s="1"/>
  <c r="R5878" i="4" s="1"/>
  <c r="S5878" i="4" s="1"/>
  <c r="T5878" i="4" s="1"/>
  <c r="P5879" i="4"/>
  <c r="Q5879" i="4" s="1"/>
  <c r="R5879" i="4" s="1"/>
  <c r="S5879" i="4" s="1"/>
  <c r="T5879" i="4" s="1"/>
  <c r="P5880" i="4"/>
  <c r="Q5880" i="4" s="1"/>
  <c r="R5880" i="4" s="1"/>
  <c r="S5880" i="4" s="1"/>
  <c r="T5880" i="4" s="1"/>
  <c r="P5881" i="4"/>
  <c r="Q5881" i="4" s="1"/>
  <c r="R5881" i="4" s="1"/>
  <c r="S5881" i="4" s="1"/>
  <c r="T5881" i="4" s="1"/>
  <c r="P5882" i="4"/>
  <c r="Q5882" i="4" s="1"/>
  <c r="R5882" i="4" s="1"/>
  <c r="S5882" i="4" s="1"/>
  <c r="T5882" i="4" s="1"/>
  <c r="P5883" i="4"/>
  <c r="Q5883" i="4" s="1"/>
  <c r="R5883" i="4" s="1"/>
  <c r="S5883" i="4" s="1"/>
  <c r="T5883" i="4" s="1"/>
  <c r="P5884" i="4"/>
  <c r="Q5884" i="4" s="1"/>
  <c r="R5884" i="4" s="1"/>
  <c r="S5884" i="4" s="1"/>
  <c r="T5884" i="4" s="1"/>
  <c r="P5885" i="4"/>
  <c r="Q5885" i="4" s="1"/>
  <c r="R5885" i="4" s="1"/>
  <c r="S5885" i="4" s="1"/>
  <c r="T5885" i="4" s="1"/>
  <c r="P5886" i="4"/>
  <c r="Q5886" i="4" s="1"/>
  <c r="R5886" i="4" s="1"/>
  <c r="S5886" i="4" s="1"/>
  <c r="T5886" i="4" s="1"/>
  <c r="P5887" i="4"/>
  <c r="Q5887" i="4" s="1"/>
  <c r="R5887" i="4" s="1"/>
  <c r="S5887" i="4" s="1"/>
  <c r="T5887" i="4" s="1"/>
  <c r="P5888" i="4"/>
  <c r="Q5888" i="4" s="1"/>
  <c r="R5888" i="4" s="1"/>
  <c r="S5888" i="4" s="1"/>
  <c r="T5888" i="4" s="1"/>
  <c r="P5889" i="4"/>
  <c r="Q5889" i="4" s="1"/>
  <c r="R5889" i="4" s="1"/>
  <c r="S5889" i="4" s="1"/>
  <c r="T5889" i="4" s="1"/>
  <c r="P5890" i="4"/>
  <c r="Q5890" i="4" s="1"/>
  <c r="R5890" i="4" s="1"/>
  <c r="S5890" i="4" s="1"/>
  <c r="T5890" i="4" s="1"/>
  <c r="P5891" i="4"/>
  <c r="Q5891" i="4" s="1"/>
  <c r="R5891" i="4" s="1"/>
  <c r="S5891" i="4" s="1"/>
  <c r="T5891" i="4" s="1"/>
  <c r="P5892" i="4"/>
  <c r="Q5892" i="4" s="1"/>
  <c r="R5892" i="4" s="1"/>
  <c r="S5892" i="4" s="1"/>
  <c r="T5892" i="4" s="1"/>
  <c r="P5893" i="4"/>
  <c r="Q5893" i="4" s="1"/>
  <c r="R5893" i="4" s="1"/>
  <c r="S5893" i="4" s="1"/>
  <c r="T5893" i="4" s="1"/>
  <c r="P5894" i="4"/>
  <c r="Q5894" i="4" s="1"/>
  <c r="R5894" i="4" s="1"/>
  <c r="S5894" i="4" s="1"/>
  <c r="T5894" i="4" s="1"/>
  <c r="P5895" i="4"/>
  <c r="Q5895" i="4" s="1"/>
  <c r="R5895" i="4" s="1"/>
  <c r="S5895" i="4" s="1"/>
  <c r="T5895" i="4" s="1"/>
  <c r="P5896" i="4"/>
  <c r="Q5896" i="4" s="1"/>
  <c r="R5896" i="4" s="1"/>
  <c r="S5896" i="4" s="1"/>
  <c r="T5896" i="4" s="1"/>
  <c r="P5897" i="4"/>
  <c r="Q5897" i="4" s="1"/>
  <c r="R5897" i="4" s="1"/>
  <c r="S5897" i="4" s="1"/>
  <c r="T5897" i="4" s="1"/>
  <c r="P5898" i="4"/>
  <c r="Q5898" i="4" s="1"/>
  <c r="R5898" i="4" s="1"/>
  <c r="S5898" i="4" s="1"/>
  <c r="T5898" i="4" s="1"/>
  <c r="P5899" i="4"/>
  <c r="Q5899" i="4" s="1"/>
  <c r="R5899" i="4" s="1"/>
  <c r="S5899" i="4" s="1"/>
  <c r="T5899" i="4" s="1"/>
  <c r="P5900" i="4"/>
  <c r="Q5900" i="4" s="1"/>
  <c r="R5900" i="4" s="1"/>
  <c r="S5900" i="4" s="1"/>
  <c r="T5900" i="4" s="1"/>
  <c r="P5901" i="4"/>
  <c r="Q5901" i="4" s="1"/>
  <c r="R5901" i="4" s="1"/>
  <c r="S5901" i="4" s="1"/>
  <c r="T5901" i="4" s="1"/>
  <c r="P5902" i="4"/>
  <c r="Q5902" i="4" s="1"/>
  <c r="R5902" i="4" s="1"/>
  <c r="S5902" i="4" s="1"/>
  <c r="T5902" i="4" s="1"/>
  <c r="P5903" i="4"/>
  <c r="Q5903" i="4" s="1"/>
  <c r="R5903" i="4" s="1"/>
  <c r="S5903" i="4" s="1"/>
  <c r="T5903" i="4" s="1"/>
  <c r="P5904" i="4"/>
  <c r="Q5904" i="4" s="1"/>
  <c r="R5904" i="4" s="1"/>
  <c r="S5904" i="4" s="1"/>
  <c r="T5904" i="4" s="1"/>
  <c r="P5905" i="4"/>
  <c r="Q5905" i="4" s="1"/>
  <c r="R5905" i="4" s="1"/>
  <c r="S5905" i="4" s="1"/>
  <c r="T5905" i="4" s="1"/>
  <c r="P5906" i="4"/>
  <c r="Q5906" i="4" s="1"/>
  <c r="R5906" i="4" s="1"/>
  <c r="S5906" i="4" s="1"/>
  <c r="T5906" i="4" s="1"/>
  <c r="P5907" i="4"/>
  <c r="Q5907" i="4" s="1"/>
  <c r="R5907" i="4" s="1"/>
  <c r="S5907" i="4" s="1"/>
  <c r="T5907" i="4" s="1"/>
  <c r="P5908" i="4"/>
  <c r="Q5908" i="4" s="1"/>
  <c r="R5908" i="4" s="1"/>
  <c r="S5908" i="4" s="1"/>
  <c r="T5908" i="4" s="1"/>
  <c r="P5909" i="4"/>
  <c r="Q5909" i="4" s="1"/>
  <c r="R5909" i="4" s="1"/>
  <c r="S5909" i="4" s="1"/>
  <c r="T5909" i="4" s="1"/>
  <c r="P5910" i="4"/>
  <c r="Q5910" i="4" s="1"/>
  <c r="R5910" i="4" s="1"/>
  <c r="S5910" i="4" s="1"/>
  <c r="T5910" i="4" s="1"/>
  <c r="P5911" i="4"/>
  <c r="Q5911" i="4" s="1"/>
  <c r="R5911" i="4" s="1"/>
  <c r="S5911" i="4" s="1"/>
  <c r="T5911" i="4" s="1"/>
  <c r="P5912" i="4"/>
  <c r="Q5912" i="4" s="1"/>
  <c r="R5912" i="4" s="1"/>
  <c r="S5912" i="4" s="1"/>
  <c r="T5912" i="4" s="1"/>
  <c r="P5913" i="4"/>
  <c r="Q5913" i="4" s="1"/>
  <c r="R5913" i="4" s="1"/>
  <c r="S5913" i="4" s="1"/>
  <c r="T5913" i="4" s="1"/>
  <c r="P5914" i="4"/>
  <c r="Q5914" i="4" s="1"/>
  <c r="R5914" i="4" s="1"/>
  <c r="S5914" i="4" s="1"/>
  <c r="T5914" i="4" s="1"/>
  <c r="P5915" i="4"/>
  <c r="Q5915" i="4" s="1"/>
  <c r="R5915" i="4" s="1"/>
  <c r="S5915" i="4" s="1"/>
  <c r="T5915" i="4" s="1"/>
  <c r="P5916" i="4"/>
  <c r="Q5916" i="4" s="1"/>
  <c r="R5916" i="4" s="1"/>
  <c r="S5916" i="4" s="1"/>
  <c r="T5916" i="4" s="1"/>
  <c r="P5917" i="4"/>
  <c r="Q5917" i="4" s="1"/>
  <c r="R5917" i="4" s="1"/>
  <c r="S5917" i="4" s="1"/>
  <c r="T5917" i="4" s="1"/>
  <c r="P5918" i="4"/>
  <c r="Q5918" i="4" s="1"/>
  <c r="R5918" i="4" s="1"/>
  <c r="S5918" i="4" s="1"/>
  <c r="T5918" i="4" s="1"/>
  <c r="P5919" i="4"/>
  <c r="Q5919" i="4" s="1"/>
  <c r="R5919" i="4" s="1"/>
  <c r="S5919" i="4" s="1"/>
  <c r="T5919" i="4" s="1"/>
  <c r="P5920" i="4"/>
  <c r="Q5920" i="4" s="1"/>
  <c r="R5920" i="4" s="1"/>
  <c r="S5920" i="4" s="1"/>
  <c r="T5920" i="4" s="1"/>
  <c r="P5921" i="4"/>
  <c r="Q5921" i="4" s="1"/>
  <c r="R5921" i="4" s="1"/>
  <c r="S5921" i="4" s="1"/>
  <c r="T5921" i="4" s="1"/>
  <c r="P5922" i="4"/>
  <c r="Q5922" i="4" s="1"/>
  <c r="R5922" i="4" s="1"/>
  <c r="S5922" i="4" s="1"/>
  <c r="T5922" i="4" s="1"/>
  <c r="P5923" i="4"/>
  <c r="Q5923" i="4" s="1"/>
  <c r="R5923" i="4" s="1"/>
  <c r="S5923" i="4" s="1"/>
  <c r="T5923" i="4" s="1"/>
  <c r="P5924" i="4"/>
  <c r="Q5924" i="4" s="1"/>
  <c r="R5924" i="4" s="1"/>
  <c r="S5924" i="4" s="1"/>
  <c r="T5924" i="4" s="1"/>
  <c r="P5925" i="4"/>
  <c r="Q5925" i="4" s="1"/>
  <c r="R5925" i="4" s="1"/>
  <c r="S5925" i="4" s="1"/>
  <c r="T5925" i="4" s="1"/>
  <c r="P5926" i="4"/>
  <c r="Q5926" i="4" s="1"/>
  <c r="R5926" i="4" s="1"/>
  <c r="S5926" i="4" s="1"/>
  <c r="T5926" i="4" s="1"/>
  <c r="P5927" i="4"/>
  <c r="Q5927" i="4" s="1"/>
  <c r="R5927" i="4" s="1"/>
  <c r="S5927" i="4" s="1"/>
  <c r="T5927" i="4" s="1"/>
  <c r="P5928" i="4"/>
  <c r="Q5928" i="4" s="1"/>
  <c r="R5928" i="4" s="1"/>
  <c r="S5928" i="4" s="1"/>
  <c r="T5928" i="4" s="1"/>
  <c r="P5929" i="4"/>
  <c r="Q5929" i="4" s="1"/>
  <c r="R5929" i="4" s="1"/>
  <c r="S5929" i="4" s="1"/>
  <c r="T5929" i="4" s="1"/>
  <c r="P5930" i="4"/>
  <c r="Q5930" i="4" s="1"/>
  <c r="R5930" i="4" s="1"/>
  <c r="S5930" i="4" s="1"/>
  <c r="T5930" i="4" s="1"/>
  <c r="P5931" i="4"/>
  <c r="Q5931" i="4" s="1"/>
  <c r="R5931" i="4" s="1"/>
  <c r="S5931" i="4" s="1"/>
  <c r="T5931" i="4" s="1"/>
  <c r="P5932" i="4"/>
  <c r="Q5932" i="4" s="1"/>
  <c r="R5932" i="4" s="1"/>
  <c r="S5932" i="4" s="1"/>
  <c r="T5932" i="4" s="1"/>
  <c r="P5933" i="4"/>
  <c r="Q5933" i="4" s="1"/>
  <c r="R5933" i="4" s="1"/>
  <c r="S5933" i="4" s="1"/>
  <c r="T5933" i="4" s="1"/>
  <c r="P5934" i="4"/>
  <c r="Q5934" i="4" s="1"/>
  <c r="R5934" i="4" s="1"/>
  <c r="S5934" i="4" s="1"/>
  <c r="T5934" i="4" s="1"/>
  <c r="P5935" i="4"/>
  <c r="Q5935" i="4" s="1"/>
  <c r="R5935" i="4" s="1"/>
  <c r="S5935" i="4" s="1"/>
  <c r="T5935" i="4" s="1"/>
  <c r="P5936" i="4"/>
  <c r="Q5936" i="4" s="1"/>
  <c r="R5936" i="4" s="1"/>
  <c r="S5936" i="4" s="1"/>
  <c r="T5936" i="4" s="1"/>
  <c r="P5937" i="4"/>
  <c r="Q5937" i="4" s="1"/>
  <c r="R5937" i="4" s="1"/>
  <c r="S5937" i="4" s="1"/>
  <c r="T5937" i="4" s="1"/>
  <c r="P5938" i="4"/>
  <c r="Q5938" i="4" s="1"/>
  <c r="R5938" i="4" s="1"/>
  <c r="S5938" i="4" s="1"/>
  <c r="T5938" i="4" s="1"/>
  <c r="P5939" i="4"/>
  <c r="Q5939" i="4" s="1"/>
  <c r="R5939" i="4" s="1"/>
  <c r="S5939" i="4" s="1"/>
  <c r="T5939" i="4" s="1"/>
  <c r="P5940" i="4"/>
  <c r="Q5940" i="4" s="1"/>
  <c r="R5940" i="4" s="1"/>
  <c r="S5940" i="4" s="1"/>
  <c r="T5940" i="4" s="1"/>
  <c r="P5941" i="4"/>
  <c r="Q5941" i="4" s="1"/>
  <c r="R5941" i="4" s="1"/>
  <c r="S5941" i="4" s="1"/>
  <c r="T5941" i="4" s="1"/>
  <c r="P5942" i="4"/>
  <c r="Q5942" i="4" s="1"/>
  <c r="R5942" i="4" s="1"/>
  <c r="S5942" i="4" s="1"/>
  <c r="T5942" i="4" s="1"/>
  <c r="P5943" i="4"/>
  <c r="Q5943" i="4" s="1"/>
  <c r="R5943" i="4" s="1"/>
  <c r="S5943" i="4" s="1"/>
  <c r="T5943" i="4" s="1"/>
  <c r="P5944" i="4"/>
  <c r="Q5944" i="4" s="1"/>
  <c r="R5944" i="4" s="1"/>
  <c r="S5944" i="4" s="1"/>
  <c r="T5944" i="4" s="1"/>
  <c r="P5945" i="4"/>
  <c r="Q5945" i="4" s="1"/>
  <c r="R5945" i="4" s="1"/>
  <c r="S5945" i="4" s="1"/>
  <c r="T5945" i="4" s="1"/>
  <c r="P5946" i="4"/>
  <c r="Q5946" i="4" s="1"/>
  <c r="R5946" i="4" s="1"/>
  <c r="S5946" i="4" s="1"/>
  <c r="T5946" i="4" s="1"/>
  <c r="P5947" i="4"/>
  <c r="Q5947" i="4" s="1"/>
  <c r="R5947" i="4" s="1"/>
  <c r="S5947" i="4" s="1"/>
  <c r="T5947" i="4" s="1"/>
  <c r="P5948" i="4"/>
  <c r="Q5948" i="4" s="1"/>
  <c r="R5948" i="4" s="1"/>
  <c r="S5948" i="4" s="1"/>
  <c r="T5948" i="4" s="1"/>
  <c r="P5949" i="4"/>
  <c r="Q5949" i="4" s="1"/>
  <c r="R5949" i="4" s="1"/>
  <c r="S5949" i="4" s="1"/>
  <c r="T5949" i="4" s="1"/>
  <c r="P5950" i="4"/>
  <c r="Q5950" i="4" s="1"/>
  <c r="R5950" i="4" s="1"/>
  <c r="S5950" i="4" s="1"/>
  <c r="T5950" i="4" s="1"/>
  <c r="P5951" i="4"/>
  <c r="Q5951" i="4" s="1"/>
  <c r="R5951" i="4" s="1"/>
  <c r="S5951" i="4" s="1"/>
  <c r="T5951" i="4" s="1"/>
  <c r="P5952" i="4"/>
  <c r="Q5952" i="4" s="1"/>
  <c r="R5952" i="4" s="1"/>
  <c r="S5952" i="4" s="1"/>
  <c r="T5952" i="4" s="1"/>
  <c r="P5953" i="4"/>
  <c r="Q5953" i="4" s="1"/>
  <c r="R5953" i="4" s="1"/>
  <c r="S5953" i="4" s="1"/>
  <c r="T5953" i="4" s="1"/>
  <c r="P5954" i="4"/>
  <c r="Q5954" i="4" s="1"/>
  <c r="R5954" i="4" s="1"/>
  <c r="S5954" i="4" s="1"/>
  <c r="T5954" i="4" s="1"/>
  <c r="P5955" i="4"/>
  <c r="Q5955" i="4" s="1"/>
  <c r="R5955" i="4" s="1"/>
  <c r="S5955" i="4" s="1"/>
  <c r="T5955" i="4" s="1"/>
  <c r="P5956" i="4"/>
  <c r="Q5956" i="4" s="1"/>
  <c r="R5956" i="4" s="1"/>
  <c r="S5956" i="4" s="1"/>
  <c r="T5956" i="4" s="1"/>
  <c r="P5957" i="4"/>
  <c r="Q5957" i="4" s="1"/>
  <c r="R5957" i="4" s="1"/>
  <c r="S5957" i="4" s="1"/>
  <c r="T5957" i="4" s="1"/>
  <c r="P5958" i="4"/>
  <c r="Q5958" i="4" s="1"/>
  <c r="R5958" i="4" s="1"/>
  <c r="S5958" i="4" s="1"/>
  <c r="T5958" i="4" s="1"/>
  <c r="P5959" i="4"/>
  <c r="Q5959" i="4" s="1"/>
  <c r="R5959" i="4" s="1"/>
  <c r="S5959" i="4" s="1"/>
  <c r="T5959" i="4" s="1"/>
  <c r="P5960" i="4"/>
  <c r="Q5960" i="4" s="1"/>
  <c r="R5960" i="4" s="1"/>
  <c r="S5960" i="4" s="1"/>
  <c r="T5960" i="4" s="1"/>
  <c r="P5961" i="4"/>
  <c r="Q5961" i="4" s="1"/>
  <c r="R5961" i="4" s="1"/>
  <c r="S5961" i="4" s="1"/>
  <c r="T5961" i="4" s="1"/>
  <c r="P5962" i="4"/>
  <c r="Q5962" i="4" s="1"/>
  <c r="R5962" i="4" s="1"/>
  <c r="S5962" i="4" s="1"/>
  <c r="T5962" i="4" s="1"/>
  <c r="P5963" i="4"/>
  <c r="Q5963" i="4" s="1"/>
  <c r="R5963" i="4" s="1"/>
  <c r="S5963" i="4" s="1"/>
  <c r="T5963" i="4" s="1"/>
  <c r="P5964" i="4"/>
  <c r="Q5964" i="4" s="1"/>
  <c r="R5964" i="4" s="1"/>
  <c r="S5964" i="4" s="1"/>
  <c r="T5964" i="4" s="1"/>
  <c r="P5965" i="4"/>
  <c r="Q5965" i="4" s="1"/>
  <c r="R5965" i="4" s="1"/>
  <c r="S5965" i="4" s="1"/>
  <c r="T5965" i="4" s="1"/>
  <c r="P5966" i="4"/>
  <c r="Q5966" i="4" s="1"/>
  <c r="R5966" i="4" s="1"/>
  <c r="S5966" i="4" s="1"/>
  <c r="T5966" i="4" s="1"/>
  <c r="P5967" i="4"/>
  <c r="Q5967" i="4" s="1"/>
  <c r="R5967" i="4" s="1"/>
  <c r="S5967" i="4" s="1"/>
  <c r="T5967" i="4" s="1"/>
  <c r="P5968" i="4"/>
  <c r="Q5968" i="4" s="1"/>
  <c r="R5968" i="4" s="1"/>
  <c r="S5968" i="4" s="1"/>
  <c r="T5968" i="4" s="1"/>
  <c r="P5969" i="4"/>
  <c r="Q5969" i="4" s="1"/>
  <c r="R5969" i="4" s="1"/>
  <c r="S5969" i="4" s="1"/>
  <c r="T5969" i="4" s="1"/>
  <c r="P5970" i="4"/>
  <c r="Q5970" i="4" s="1"/>
  <c r="R5970" i="4" s="1"/>
  <c r="S5970" i="4" s="1"/>
  <c r="T5970" i="4" s="1"/>
  <c r="P5971" i="4"/>
  <c r="Q5971" i="4" s="1"/>
  <c r="R5971" i="4" s="1"/>
  <c r="S5971" i="4" s="1"/>
  <c r="T5971" i="4" s="1"/>
  <c r="P5972" i="4"/>
  <c r="Q5972" i="4" s="1"/>
  <c r="R5972" i="4" s="1"/>
  <c r="S5972" i="4" s="1"/>
  <c r="T5972" i="4" s="1"/>
  <c r="P5973" i="4"/>
  <c r="Q5973" i="4" s="1"/>
  <c r="R5973" i="4" s="1"/>
  <c r="S5973" i="4" s="1"/>
  <c r="T5973" i="4" s="1"/>
  <c r="P5974" i="4"/>
  <c r="Q5974" i="4" s="1"/>
  <c r="R5974" i="4" s="1"/>
  <c r="S5974" i="4" s="1"/>
  <c r="T5974" i="4" s="1"/>
  <c r="P5975" i="4"/>
  <c r="Q5975" i="4" s="1"/>
  <c r="R5975" i="4" s="1"/>
  <c r="S5975" i="4" s="1"/>
  <c r="T5975" i="4" s="1"/>
  <c r="P5976" i="4"/>
  <c r="Q5976" i="4" s="1"/>
  <c r="R5976" i="4" s="1"/>
  <c r="S5976" i="4" s="1"/>
  <c r="T5976" i="4" s="1"/>
  <c r="P5977" i="4"/>
  <c r="Q5977" i="4" s="1"/>
  <c r="R5977" i="4" s="1"/>
  <c r="S5977" i="4" s="1"/>
  <c r="T5977" i="4" s="1"/>
  <c r="P5978" i="4"/>
  <c r="Q5978" i="4" s="1"/>
  <c r="R5978" i="4" s="1"/>
  <c r="S5978" i="4" s="1"/>
  <c r="T5978" i="4" s="1"/>
  <c r="P5979" i="4"/>
  <c r="Q5979" i="4" s="1"/>
  <c r="R5979" i="4" s="1"/>
  <c r="S5979" i="4" s="1"/>
  <c r="T5979" i="4" s="1"/>
  <c r="P5980" i="4"/>
  <c r="Q5980" i="4" s="1"/>
  <c r="R5980" i="4" s="1"/>
  <c r="S5980" i="4" s="1"/>
  <c r="T5980" i="4" s="1"/>
  <c r="P5981" i="4"/>
  <c r="Q5981" i="4" s="1"/>
  <c r="R5981" i="4" s="1"/>
  <c r="S5981" i="4" s="1"/>
  <c r="T5981" i="4" s="1"/>
  <c r="P5982" i="4"/>
  <c r="Q5982" i="4" s="1"/>
  <c r="R5982" i="4" s="1"/>
  <c r="S5982" i="4" s="1"/>
  <c r="T5982" i="4" s="1"/>
  <c r="P5983" i="4"/>
  <c r="Q5983" i="4" s="1"/>
  <c r="R5983" i="4" s="1"/>
  <c r="S5983" i="4" s="1"/>
  <c r="T5983" i="4" s="1"/>
  <c r="P5984" i="4"/>
  <c r="Q5984" i="4" s="1"/>
  <c r="R5984" i="4" s="1"/>
  <c r="S5984" i="4" s="1"/>
  <c r="T5984" i="4" s="1"/>
  <c r="P5985" i="4"/>
  <c r="Q5985" i="4" s="1"/>
  <c r="R5985" i="4" s="1"/>
  <c r="S5985" i="4" s="1"/>
  <c r="T5985" i="4" s="1"/>
  <c r="P5986" i="4"/>
  <c r="Q5986" i="4" s="1"/>
  <c r="R5986" i="4" s="1"/>
  <c r="S5986" i="4" s="1"/>
  <c r="T5986" i="4" s="1"/>
  <c r="P5987" i="4"/>
  <c r="Q5987" i="4" s="1"/>
  <c r="R5987" i="4" s="1"/>
  <c r="S5987" i="4" s="1"/>
  <c r="T5987" i="4" s="1"/>
  <c r="P5988" i="4"/>
  <c r="Q5988" i="4" s="1"/>
  <c r="R5988" i="4" s="1"/>
  <c r="S5988" i="4" s="1"/>
  <c r="T5988" i="4" s="1"/>
  <c r="P5989" i="4"/>
  <c r="Q5989" i="4" s="1"/>
  <c r="R5989" i="4" s="1"/>
  <c r="S5989" i="4" s="1"/>
  <c r="T5989" i="4" s="1"/>
  <c r="P5990" i="4"/>
  <c r="Q5990" i="4" s="1"/>
  <c r="R5990" i="4" s="1"/>
  <c r="S5990" i="4" s="1"/>
  <c r="T5990" i="4" s="1"/>
  <c r="P5991" i="4"/>
  <c r="Q5991" i="4" s="1"/>
  <c r="R5991" i="4" s="1"/>
  <c r="S5991" i="4" s="1"/>
  <c r="T5991" i="4" s="1"/>
  <c r="P5992" i="4"/>
  <c r="Q5992" i="4" s="1"/>
  <c r="R5992" i="4" s="1"/>
  <c r="S5992" i="4" s="1"/>
  <c r="T5992" i="4" s="1"/>
  <c r="P5993" i="4"/>
  <c r="Q5993" i="4" s="1"/>
  <c r="R5993" i="4" s="1"/>
  <c r="S5993" i="4" s="1"/>
  <c r="T5993" i="4" s="1"/>
  <c r="P5994" i="4"/>
  <c r="Q5994" i="4" s="1"/>
  <c r="R5994" i="4" s="1"/>
  <c r="S5994" i="4" s="1"/>
  <c r="T5994" i="4" s="1"/>
  <c r="P5995" i="4"/>
  <c r="Q5995" i="4" s="1"/>
  <c r="R5995" i="4" s="1"/>
  <c r="S5995" i="4" s="1"/>
  <c r="T5995" i="4" s="1"/>
  <c r="P5996" i="4"/>
  <c r="Q5996" i="4" s="1"/>
  <c r="R5996" i="4" s="1"/>
  <c r="S5996" i="4" s="1"/>
  <c r="T5996" i="4" s="1"/>
  <c r="P5997" i="4"/>
  <c r="Q5997" i="4" s="1"/>
  <c r="R5997" i="4" s="1"/>
  <c r="S5997" i="4" s="1"/>
  <c r="T5997" i="4" s="1"/>
  <c r="P5998" i="4"/>
  <c r="Q5998" i="4" s="1"/>
  <c r="R5998" i="4" s="1"/>
  <c r="S5998" i="4" s="1"/>
  <c r="T5998" i="4" s="1"/>
  <c r="P5999" i="4"/>
  <c r="Q5999" i="4" s="1"/>
  <c r="R5999" i="4" s="1"/>
  <c r="S5999" i="4" s="1"/>
  <c r="T5999" i="4" s="1"/>
  <c r="P6000" i="4"/>
  <c r="Q6000" i="4" s="1"/>
  <c r="R6000" i="4" s="1"/>
  <c r="S6000" i="4" s="1"/>
  <c r="T6000" i="4" s="1"/>
  <c r="P6001" i="4"/>
  <c r="Q6001" i="4" s="1"/>
  <c r="R6001" i="4" s="1"/>
  <c r="S6001" i="4" s="1"/>
  <c r="T6001" i="4" s="1"/>
  <c r="P6002" i="4"/>
  <c r="Q6002" i="4" s="1"/>
  <c r="R6002" i="4" s="1"/>
  <c r="S6002" i="4" s="1"/>
  <c r="T6002" i="4" s="1"/>
  <c r="P6003" i="4"/>
  <c r="Q6003" i="4" s="1"/>
  <c r="R6003" i="4" s="1"/>
  <c r="S6003" i="4" s="1"/>
  <c r="T6003" i="4" s="1"/>
  <c r="P6004" i="4"/>
  <c r="Q6004" i="4" s="1"/>
  <c r="R6004" i="4" s="1"/>
  <c r="S6004" i="4" s="1"/>
  <c r="T6004" i="4" s="1"/>
  <c r="P6005" i="4"/>
  <c r="Q6005" i="4" s="1"/>
  <c r="R6005" i="4" s="1"/>
  <c r="S6005" i="4" s="1"/>
  <c r="T6005" i="4" s="1"/>
  <c r="P6006" i="4"/>
  <c r="Q6006" i="4" s="1"/>
  <c r="R6006" i="4" s="1"/>
  <c r="S6006" i="4" s="1"/>
  <c r="T6006" i="4" s="1"/>
  <c r="P6007" i="4"/>
  <c r="Q6007" i="4" s="1"/>
  <c r="R6007" i="4" s="1"/>
  <c r="S6007" i="4" s="1"/>
  <c r="T6007" i="4" s="1"/>
  <c r="P6008" i="4"/>
  <c r="Q6008" i="4" s="1"/>
  <c r="R6008" i="4" s="1"/>
  <c r="S6008" i="4" s="1"/>
  <c r="T6008" i="4" s="1"/>
  <c r="P6009" i="4"/>
  <c r="Q6009" i="4" s="1"/>
  <c r="R6009" i="4" s="1"/>
  <c r="S6009" i="4" s="1"/>
  <c r="T6009" i="4" s="1"/>
  <c r="P6010" i="4"/>
  <c r="Q6010" i="4" s="1"/>
  <c r="R6010" i="4" s="1"/>
  <c r="S6010" i="4" s="1"/>
  <c r="T6010" i="4" s="1"/>
  <c r="P6011" i="4"/>
  <c r="Q6011" i="4" s="1"/>
  <c r="R6011" i="4" s="1"/>
  <c r="S6011" i="4" s="1"/>
  <c r="T6011" i="4" s="1"/>
  <c r="P6012" i="4"/>
  <c r="Q6012" i="4" s="1"/>
  <c r="R6012" i="4" s="1"/>
  <c r="S6012" i="4" s="1"/>
  <c r="T6012" i="4" s="1"/>
  <c r="P6013" i="4"/>
  <c r="Q6013" i="4" s="1"/>
  <c r="R6013" i="4" s="1"/>
  <c r="S6013" i="4" s="1"/>
  <c r="T6013" i="4" s="1"/>
  <c r="P6014" i="4"/>
  <c r="Q6014" i="4" s="1"/>
  <c r="R6014" i="4" s="1"/>
  <c r="S6014" i="4" s="1"/>
  <c r="T6014" i="4" s="1"/>
  <c r="P6015" i="4"/>
  <c r="Q6015" i="4" s="1"/>
  <c r="R6015" i="4" s="1"/>
  <c r="S6015" i="4" s="1"/>
  <c r="T6015" i="4" s="1"/>
  <c r="P6016" i="4"/>
  <c r="Q6016" i="4" s="1"/>
  <c r="R6016" i="4" s="1"/>
  <c r="S6016" i="4" s="1"/>
  <c r="T6016" i="4" s="1"/>
  <c r="P6017" i="4"/>
  <c r="Q6017" i="4" s="1"/>
  <c r="R6017" i="4" s="1"/>
  <c r="S6017" i="4" s="1"/>
  <c r="T6017" i="4" s="1"/>
  <c r="P6018" i="4"/>
  <c r="Q6018" i="4" s="1"/>
  <c r="R6018" i="4" s="1"/>
  <c r="S6018" i="4" s="1"/>
  <c r="T6018" i="4" s="1"/>
  <c r="P6019" i="4"/>
  <c r="Q6019" i="4" s="1"/>
  <c r="R6019" i="4" s="1"/>
  <c r="S6019" i="4" s="1"/>
  <c r="T6019" i="4" s="1"/>
  <c r="P6020" i="4"/>
  <c r="Q6020" i="4" s="1"/>
  <c r="R6020" i="4" s="1"/>
  <c r="S6020" i="4" s="1"/>
  <c r="T6020" i="4" s="1"/>
  <c r="P6021" i="4"/>
  <c r="Q6021" i="4" s="1"/>
  <c r="R6021" i="4" s="1"/>
  <c r="S6021" i="4" s="1"/>
  <c r="T6021" i="4" s="1"/>
  <c r="P6022" i="4"/>
  <c r="Q6022" i="4" s="1"/>
  <c r="R6022" i="4" s="1"/>
  <c r="S6022" i="4" s="1"/>
  <c r="T6022" i="4" s="1"/>
  <c r="P6023" i="4"/>
  <c r="Q6023" i="4" s="1"/>
  <c r="R6023" i="4" s="1"/>
  <c r="S6023" i="4" s="1"/>
  <c r="T6023" i="4" s="1"/>
  <c r="P6024" i="4"/>
  <c r="Q6024" i="4" s="1"/>
  <c r="R6024" i="4" s="1"/>
  <c r="S6024" i="4" s="1"/>
  <c r="T6024" i="4" s="1"/>
  <c r="P6025" i="4"/>
  <c r="Q6025" i="4" s="1"/>
  <c r="R6025" i="4" s="1"/>
  <c r="S6025" i="4" s="1"/>
  <c r="T6025" i="4" s="1"/>
  <c r="P6026" i="4"/>
  <c r="Q6026" i="4" s="1"/>
  <c r="R6026" i="4" s="1"/>
  <c r="S6026" i="4" s="1"/>
  <c r="T6026" i="4" s="1"/>
  <c r="P6027" i="4"/>
  <c r="Q6027" i="4" s="1"/>
  <c r="R6027" i="4" s="1"/>
  <c r="S6027" i="4" s="1"/>
  <c r="T6027" i="4" s="1"/>
  <c r="P6028" i="4"/>
  <c r="Q6028" i="4" s="1"/>
  <c r="R6028" i="4" s="1"/>
  <c r="S6028" i="4" s="1"/>
  <c r="T6028" i="4" s="1"/>
  <c r="P6029" i="4"/>
  <c r="Q6029" i="4" s="1"/>
  <c r="R6029" i="4" s="1"/>
  <c r="S6029" i="4" s="1"/>
  <c r="T6029" i="4" s="1"/>
  <c r="P6030" i="4"/>
  <c r="Q6030" i="4" s="1"/>
  <c r="R6030" i="4" s="1"/>
  <c r="S6030" i="4" s="1"/>
  <c r="T6030" i="4" s="1"/>
  <c r="P6031" i="4"/>
  <c r="Q6031" i="4" s="1"/>
  <c r="R6031" i="4" s="1"/>
  <c r="S6031" i="4" s="1"/>
  <c r="T6031" i="4" s="1"/>
  <c r="P6032" i="4"/>
  <c r="Q6032" i="4" s="1"/>
  <c r="R6032" i="4" s="1"/>
  <c r="S6032" i="4" s="1"/>
  <c r="T6032" i="4" s="1"/>
  <c r="P6033" i="4"/>
  <c r="Q6033" i="4" s="1"/>
  <c r="R6033" i="4" s="1"/>
  <c r="S6033" i="4" s="1"/>
  <c r="T6033" i="4" s="1"/>
  <c r="P6034" i="4"/>
  <c r="Q6034" i="4" s="1"/>
  <c r="R6034" i="4" s="1"/>
  <c r="S6034" i="4" s="1"/>
  <c r="T6034" i="4" s="1"/>
  <c r="P6035" i="4"/>
  <c r="Q6035" i="4" s="1"/>
  <c r="R6035" i="4" s="1"/>
  <c r="S6035" i="4" s="1"/>
  <c r="T6035" i="4" s="1"/>
  <c r="P6036" i="4"/>
  <c r="Q6036" i="4" s="1"/>
  <c r="R6036" i="4" s="1"/>
  <c r="S6036" i="4" s="1"/>
  <c r="T6036" i="4" s="1"/>
  <c r="P6037" i="4"/>
  <c r="Q6037" i="4" s="1"/>
  <c r="R6037" i="4" s="1"/>
  <c r="S6037" i="4" s="1"/>
  <c r="T6037" i="4" s="1"/>
  <c r="P6038" i="4"/>
  <c r="Q6038" i="4" s="1"/>
  <c r="R6038" i="4" s="1"/>
  <c r="S6038" i="4" s="1"/>
  <c r="T6038" i="4" s="1"/>
  <c r="P6039" i="4"/>
  <c r="Q6039" i="4" s="1"/>
  <c r="R6039" i="4" s="1"/>
  <c r="S6039" i="4" s="1"/>
  <c r="T6039" i="4" s="1"/>
  <c r="P6040" i="4"/>
  <c r="Q6040" i="4" s="1"/>
  <c r="R6040" i="4" s="1"/>
  <c r="S6040" i="4" s="1"/>
  <c r="T6040" i="4" s="1"/>
  <c r="P6041" i="4"/>
  <c r="Q6041" i="4" s="1"/>
  <c r="R6041" i="4" s="1"/>
  <c r="S6041" i="4" s="1"/>
  <c r="T6041" i="4" s="1"/>
  <c r="P6042" i="4"/>
  <c r="Q6042" i="4" s="1"/>
  <c r="R6042" i="4" s="1"/>
  <c r="S6042" i="4" s="1"/>
  <c r="T6042" i="4" s="1"/>
  <c r="P875" i="4"/>
  <c r="Q875" i="4" s="1"/>
  <c r="R875" i="4" s="1"/>
  <c r="S875" i="4" s="1"/>
  <c r="T875" i="4" s="1"/>
  <c r="P1846" i="4"/>
  <c r="Q1846" i="4" s="1"/>
  <c r="R1846" i="4" s="1"/>
  <c r="S1846" i="4" s="1"/>
  <c r="T1846" i="4" s="1"/>
  <c r="P1853" i="4"/>
  <c r="Q1853" i="4" s="1"/>
  <c r="R1853" i="4" s="1"/>
  <c r="S1853" i="4" s="1"/>
  <c r="T1853" i="4" s="1"/>
  <c r="P1864" i="4"/>
  <c r="Q1864" i="4" s="1"/>
  <c r="R1864" i="4" s="1"/>
  <c r="S1864" i="4" s="1"/>
  <c r="T1864" i="4" s="1"/>
  <c r="P1881" i="4"/>
  <c r="Q1881" i="4" s="1"/>
  <c r="R1881" i="4" s="1"/>
  <c r="S1881" i="4" s="1"/>
  <c r="T1881" i="4" s="1"/>
  <c r="P2342" i="4"/>
  <c r="Q2342" i="4" s="1"/>
  <c r="R2342" i="4" s="1"/>
  <c r="S2342" i="4" s="1"/>
  <c r="T2342" i="4" s="1"/>
  <c r="P2792" i="4"/>
  <c r="Q2792" i="4" s="1"/>
  <c r="R2792" i="4" s="1"/>
  <c r="S2792" i="4" s="1"/>
  <c r="T2792" i="4" s="1"/>
  <c r="P2802" i="4"/>
  <c r="Q2802" i="4" s="1"/>
  <c r="R2802" i="4" s="1"/>
  <c r="S2802" i="4" s="1"/>
  <c r="T2802" i="4" s="1"/>
  <c r="P2836" i="4"/>
  <c r="Q2836" i="4" s="1"/>
  <c r="R2836" i="4" s="1"/>
  <c r="S2836" i="4" s="1"/>
  <c r="T2836" i="4" s="1"/>
  <c r="P3267" i="4"/>
  <c r="Q3267" i="4" s="1"/>
  <c r="R3267" i="4" s="1"/>
  <c r="S3267" i="4" s="1"/>
  <c r="T3267" i="4" s="1"/>
  <c r="P3277" i="4"/>
  <c r="Q3277" i="4" s="1"/>
  <c r="R3277" i="4" s="1"/>
  <c r="S3277" i="4" s="1"/>
  <c r="T3277" i="4" s="1"/>
  <c r="P3291" i="4"/>
  <c r="Q3291" i="4" s="1"/>
  <c r="R3291" i="4" s="1"/>
  <c r="S3291" i="4" s="1"/>
  <c r="T3291" i="4" s="1"/>
  <c r="P3295" i="4"/>
  <c r="Q3295" i="4" s="1"/>
  <c r="R3295" i="4" s="1"/>
  <c r="S3295" i="4" s="1"/>
  <c r="T3295" i="4" s="1"/>
  <c r="P3311" i="4"/>
  <c r="Q3311" i="4" s="1"/>
  <c r="R3311" i="4" s="1"/>
  <c r="S3311" i="4" s="1"/>
  <c r="T3311" i="4" s="1"/>
  <c r="P3705" i="4"/>
  <c r="Q3705" i="4" s="1"/>
  <c r="R3705" i="4" s="1"/>
  <c r="S3705" i="4" s="1"/>
  <c r="T3705" i="4" s="1"/>
  <c r="P3712" i="4"/>
  <c r="Q3712" i="4" s="1"/>
  <c r="R3712" i="4" s="1"/>
  <c r="S3712" i="4" s="1"/>
  <c r="T3712" i="4" s="1"/>
  <c r="P3742" i="4"/>
  <c r="Q3742" i="4" s="1"/>
  <c r="R3742" i="4" s="1"/>
  <c r="S3742" i="4" s="1"/>
  <c r="T3742" i="4" s="1"/>
  <c r="P3758" i="4"/>
  <c r="Q3758" i="4" s="1"/>
  <c r="R3758" i="4" s="1"/>
  <c r="S3758" i="4" s="1"/>
  <c r="T3758" i="4" s="1"/>
  <c r="P3763" i="4"/>
  <c r="Q3763" i="4" s="1"/>
  <c r="R3763" i="4" s="1"/>
  <c r="S3763" i="4" s="1"/>
  <c r="T3763" i="4" s="1"/>
  <c r="P3769" i="4"/>
  <c r="Q3769" i="4" s="1"/>
  <c r="R3769" i="4" s="1"/>
  <c r="S3769" i="4" s="1"/>
  <c r="T3769" i="4" s="1"/>
  <c r="P3775" i="4"/>
  <c r="Q3775" i="4" s="1"/>
  <c r="R3775" i="4" s="1"/>
  <c r="S3775" i="4" s="1"/>
  <c r="T3775" i="4" s="1"/>
  <c r="P3780" i="4"/>
  <c r="Q3780" i="4" s="1"/>
  <c r="R3780" i="4" s="1"/>
  <c r="S3780" i="4" s="1"/>
  <c r="T3780" i="4" s="1"/>
  <c r="P3786" i="4"/>
  <c r="Q3786" i="4" s="1"/>
  <c r="R3786" i="4" s="1"/>
  <c r="S3786" i="4" s="1"/>
  <c r="T3786" i="4" s="1"/>
  <c r="P3792" i="4"/>
  <c r="Q3792" i="4" s="1"/>
  <c r="R3792" i="4" s="1"/>
  <c r="S3792" i="4" s="1"/>
  <c r="T3792" i="4" s="1"/>
  <c r="P3797" i="4"/>
  <c r="Q3797" i="4" s="1"/>
  <c r="R3797" i="4" s="1"/>
  <c r="S3797" i="4" s="1"/>
  <c r="T3797" i="4" s="1"/>
  <c r="P3803" i="4"/>
  <c r="Q3803" i="4" s="1"/>
  <c r="R3803" i="4" s="1"/>
  <c r="S3803" i="4" s="1"/>
  <c r="T3803" i="4" s="1"/>
  <c r="P3809" i="4"/>
  <c r="Q3809" i="4" s="1"/>
  <c r="R3809" i="4" s="1"/>
  <c r="S3809" i="4" s="1"/>
  <c r="T3809" i="4" s="1"/>
  <c r="P3836" i="4"/>
  <c r="Q3836" i="4" s="1"/>
  <c r="R3836" i="4" s="1"/>
  <c r="S3836" i="4" s="1"/>
  <c r="T3836" i="4" s="1"/>
  <c r="P4194" i="4"/>
  <c r="Q4194" i="4" s="1"/>
  <c r="R4194" i="4" s="1"/>
  <c r="S4194" i="4" s="1"/>
  <c r="T4194" i="4" s="1"/>
  <c r="P4203" i="4"/>
  <c r="Q4203" i="4" s="1"/>
  <c r="R4203" i="4" s="1"/>
  <c r="S4203" i="4" s="1"/>
  <c r="T4203" i="4" s="1"/>
  <c r="P4210" i="4"/>
  <c r="Q4210" i="4" s="1"/>
  <c r="R4210" i="4" s="1"/>
  <c r="S4210" i="4" s="1"/>
  <c r="T4210" i="4" s="1"/>
  <c r="P4219" i="4"/>
  <c r="Q4219" i="4" s="1"/>
  <c r="R4219" i="4" s="1"/>
  <c r="S4219" i="4" s="1"/>
  <c r="T4219" i="4" s="1"/>
  <c r="P4230" i="4"/>
  <c r="Q4230" i="4" s="1"/>
  <c r="R4230" i="4" s="1"/>
  <c r="S4230" i="4" s="1"/>
  <c r="T4230" i="4" s="1"/>
  <c r="P4237" i="4"/>
  <c r="Q4237" i="4" s="1"/>
  <c r="R4237" i="4" s="1"/>
  <c r="S4237" i="4" s="1"/>
  <c r="T4237" i="4" s="1"/>
  <c r="P4248" i="4"/>
  <c r="Q4248" i="4" s="1"/>
  <c r="R4248" i="4" s="1"/>
  <c r="S4248" i="4" s="1"/>
  <c r="T4248" i="4" s="1"/>
  <c r="P4681" i="4"/>
  <c r="Q4681" i="4" s="1"/>
  <c r="R4681" i="4" s="1"/>
  <c r="S4681" i="4" s="1"/>
  <c r="T4681" i="4" s="1"/>
  <c r="P4698" i="4"/>
  <c r="Q4698" i="4" s="1"/>
  <c r="R4698" i="4" s="1"/>
  <c r="S4698" i="4" s="1"/>
  <c r="T4698" i="4" s="1"/>
  <c r="P4708" i="4"/>
  <c r="Q4708" i="4" s="1"/>
  <c r="R4708" i="4" s="1"/>
  <c r="S4708" i="4" s="1"/>
  <c r="T4708" i="4" s="1"/>
  <c r="P4714" i="4"/>
  <c r="Q4714" i="4" s="1"/>
  <c r="R4714" i="4" s="1"/>
  <c r="S4714" i="4" s="1"/>
  <c r="T4714" i="4" s="1"/>
  <c r="P4724" i="4"/>
  <c r="Q4724" i="4" s="1"/>
  <c r="R4724" i="4" s="1"/>
  <c r="S4724" i="4" s="1"/>
  <c r="T4724" i="4" s="1"/>
  <c r="P4742" i="4"/>
  <c r="Q4742" i="4" s="1"/>
  <c r="R4742" i="4" s="1"/>
  <c r="S4742" i="4" s="1"/>
  <c r="T4742" i="4" s="1"/>
  <c r="P4749" i="4"/>
  <c r="Q4749" i="4" s="1"/>
  <c r="R4749" i="4" s="1"/>
  <c r="S4749" i="4" s="1"/>
  <c r="T4749" i="4" s="1"/>
  <c r="P4763" i="4"/>
  <c r="Q4763" i="4" s="1"/>
  <c r="R4763" i="4" s="1"/>
  <c r="S4763" i="4" s="1"/>
  <c r="T4763" i="4" s="1"/>
  <c r="P4782" i="4"/>
  <c r="Q4782" i="4" s="1"/>
  <c r="R4782" i="4" s="1"/>
  <c r="S4782" i="4" s="1"/>
  <c r="T4782" i="4" s="1"/>
  <c r="P4788" i="4"/>
  <c r="Q4788" i="4" s="1"/>
  <c r="R4788" i="4" s="1"/>
  <c r="S4788" i="4" s="1"/>
  <c r="T4788" i="4" s="1"/>
  <c r="P4800" i="4"/>
  <c r="Q4800" i="4" s="1"/>
  <c r="R4800" i="4" s="1"/>
  <c r="S4800" i="4" s="1"/>
  <c r="T4800" i="4" s="1"/>
  <c r="P4809" i="4"/>
  <c r="Q4809" i="4" s="1"/>
  <c r="R4809" i="4" s="1"/>
  <c r="S4809" i="4" s="1"/>
  <c r="T4809" i="4" s="1"/>
  <c r="P4817" i="4"/>
  <c r="Q4817" i="4" s="1"/>
  <c r="R4817" i="4" s="1"/>
  <c r="S4817" i="4" s="1"/>
  <c r="T4817" i="4" s="1"/>
  <c r="P5131" i="4"/>
  <c r="Q5131" i="4" s="1"/>
  <c r="R5131" i="4" s="1"/>
  <c r="S5131" i="4" s="1"/>
  <c r="T5131" i="4" s="1"/>
  <c r="P5149" i="4"/>
  <c r="Q5149" i="4" s="1"/>
  <c r="R5149" i="4" s="1"/>
  <c r="S5149" i="4" s="1"/>
  <c r="T5149" i="4" s="1"/>
  <c r="P5170" i="4"/>
  <c r="Q5170" i="4" s="1"/>
  <c r="R5170" i="4" s="1"/>
  <c r="S5170" i="4" s="1"/>
  <c r="T5170" i="4" s="1"/>
  <c r="P5187" i="4"/>
  <c r="Q5187" i="4" s="1"/>
  <c r="R5187" i="4" s="1"/>
  <c r="S5187" i="4" s="1"/>
  <c r="T5187" i="4" s="1"/>
  <c r="P5195" i="4"/>
  <c r="Q5195" i="4" s="1"/>
  <c r="R5195" i="4" s="1"/>
  <c r="S5195" i="4" s="1"/>
  <c r="T5195" i="4" s="1"/>
  <c r="P5204" i="4"/>
  <c r="Q5204" i="4" s="1"/>
  <c r="R5204" i="4" s="1"/>
  <c r="S5204" i="4" s="1"/>
  <c r="T5204" i="4" s="1"/>
  <c r="P5216" i="4"/>
  <c r="Q5216" i="4" s="1"/>
  <c r="R5216" i="4" s="1"/>
  <c r="S5216" i="4" s="1"/>
  <c r="T5216" i="4" s="1"/>
  <c r="P5224" i="4"/>
  <c r="Q5224" i="4" s="1"/>
  <c r="R5224" i="4" s="1"/>
  <c r="S5224" i="4" s="1"/>
  <c r="T5224" i="4" s="1"/>
  <c r="P5296" i="4"/>
  <c r="Q5296" i="4" s="1"/>
  <c r="R5296" i="4" s="1"/>
  <c r="S5296" i="4" s="1"/>
  <c r="T5296" i="4" s="1"/>
  <c r="P5304" i="4"/>
  <c r="Q5304" i="4" s="1"/>
  <c r="R5304" i="4" s="1"/>
  <c r="S5304" i="4" s="1"/>
  <c r="T5304" i="4" s="1"/>
  <c r="P5314" i="4"/>
  <c r="Q5314" i="4" s="1"/>
  <c r="R5314" i="4" s="1"/>
  <c r="S5314" i="4" s="1"/>
  <c r="T5314" i="4" s="1"/>
  <c r="P5328" i="4"/>
  <c r="Q5328" i="4" s="1"/>
  <c r="R5328" i="4" s="1"/>
  <c r="S5328" i="4" s="1"/>
  <c r="T5328" i="4" s="1"/>
  <c r="P5340" i="4"/>
  <c r="Q5340" i="4" s="1"/>
  <c r="R5340" i="4" s="1"/>
  <c r="S5340" i="4" s="1"/>
  <c r="T5340" i="4" s="1"/>
  <c r="P5347" i="4"/>
  <c r="Q5347" i="4" s="1"/>
  <c r="R5347" i="4" s="1"/>
  <c r="S5347" i="4" s="1"/>
  <c r="T5347" i="4" s="1"/>
  <c r="P5599" i="4"/>
  <c r="Q5599" i="4" s="1"/>
  <c r="R5599" i="4" s="1"/>
  <c r="S5599" i="4" s="1"/>
  <c r="T5599" i="4" s="1"/>
  <c r="P5607" i="4"/>
  <c r="Q5607" i="4" s="1"/>
  <c r="R5607" i="4" s="1"/>
  <c r="S5607" i="4" s="1"/>
  <c r="T5607" i="4" s="1"/>
  <c r="P5627" i="4"/>
  <c r="Q5627" i="4" s="1"/>
  <c r="R5627" i="4" s="1"/>
  <c r="S5627" i="4" s="1"/>
  <c r="T5627" i="4" s="1"/>
  <c r="P5634" i="4"/>
  <c r="Q5634" i="4" s="1"/>
  <c r="R5634" i="4" s="1"/>
  <c r="S5634" i="4" s="1"/>
  <c r="T5634" i="4" s="1"/>
  <c r="P5650" i="4"/>
  <c r="Q5650" i="4" s="1"/>
  <c r="R5650" i="4" s="1"/>
  <c r="S5650" i="4" s="1"/>
  <c r="T5650" i="4" s="1"/>
  <c r="P5662" i="4"/>
  <c r="Q5662" i="4" s="1"/>
  <c r="R5662" i="4" s="1"/>
  <c r="S5662" i="4" s="1"/>
  <c r="T5662" i="4" s="1"/>
  <c r="P5676" i="4"/>
  <c r="Q5676" i="4" s="1"/>
  <c r="R5676" i="4" s="1"/>
  <c r="S5676" i="4" s="1"/>
  <c r="T5676" i="4" s="1"/>
  <c r="P5690" i="4"/>
  <c r="Q5690" i="4" s="1"/>
  <c r="R5690" i="4" s="1"/>
  <c r="S5690" i="4" s="1"/>
  <c r="T5690" i="4" s="1"/>
  <c r="P5705" i="4"/>
  <c r="Q5705" i="4" s="1"/>
  <c r="R5705" i="4" s="1"/>
  <c r="S5705" i="4" s="1"/>
  <c r="T5705" i="4" s="1"/>
  <c r="P5733" i="4"/>
  <c r="Q5733" i="4" s="1"/>
  <c r="R5733" i="4" s="1"/>
  <c r="S5733" i="4" s="1"/>
  <c r="T5733" i="4" s="1"/>
  <c r="P5745" i="4"/>
  <c r="Q5745" i="4" s="1"/>
  <c r="R5745" i="4" s="1"/>
  <c r="S5745" i="4" s="1"/>
  <c r="T5745" i="4" s="1"/>
  <c r="P5781" i="4"/>
  <c r="Q5781" i="4" s="1"/>
  <c r="R5781" i="4" s="1"/>
  <c r="S5781" i="4" s="1"/>
  <c r="T5781" i="4" s="1"/>
  <c r="P5798" i="4"/>
  <c r="Q5798" i="4" s="1"/>
  <c r="R5798" i="4" s="1"/>
  <c r="S5798" i="4" s="1"/>
  <c r="T5798" i="4" s="1"/>
  <c r="P5804" i="4"/>
  <c r="Q5804" i="4" s="1"/>
  <c r="R5804" i="4" s="1"/>
  <c r="S5804" i="4" s="1"/>
  <c r="T5804" i="4" s="1"/>
  <c r="P5816" i="4"/>
  <c r="Q5816" i="4" s="1"/>
  <c r="R5816" i="4" s="1"/>
  <c r="S5816" i="4" s="1"/>
  <c r="T5816" i="4" s="1"/>
  <c r="P5823" i="4"/>
  <c r="Q5823" i="4" s="1"/>
  <c r="R5823" i="4" s="1"/>
  <c r="S5823" i="4" s="1"/>
  <c r="T5823" i="4" s="1"/>
  <c r="P5844" i="4"/>
  <c r="Q5844" i="4" s="1"/>
  <c r="R5844" i="4" s="1"/>
  <c r="S5844" i="4" s="1"/>
  <c r="T5844" i="4" s="1"/>
  <c r="P5853" i="4"/>
  <c r="Q5853" i="4" s="1"/>
  <c r="R5853" i="4" s="1"/>
  <c r="S5853" i="4" s="1"/>
  <c r="T5853" i="4" s="1"/>
  <c r="P5860" i="4"/>
  <c r="Q5860" i="4" s="1"/>
  <c r="R5860" i="4" s="1"/>
  <c r="S5860" i="4" s="1"/>
  <c r="T5860" i="4" s="1"/>
  <c r="P5867" i="4"/>
  <c r="Q5867" i="4" s="1"/>
  <c r="R5867" i="4" s="1"/>
  <c r="S5867" i="4" s="1"/>
  <c r="T5867" i="4" s="1"/>
  <c r="P6049" i="4"/>
  <c r="Q6049" i="4" s="1"/>
  <c r="R6049" i="4" s="1"/>
  <c r="S6049" i="4" s="1"/>
  <c r="T6049" i="4" s="1"/>
  <c r="P6055" i="4"/>
  <c r="Q6055" i="4" s="1"/>
  <c r="R6055" i="4" s="1"/>
  <c r="S6055" i="4" s="1"/>
  <c r="T6055" i="4" s="1"/>
  <c r="P6063" i="4"/>
  <c r="Q6063" i="4" s="1"/>
  <c r="R6063" i="4" s="1"/>
  <c r="S6063" i="4" s="1"/>
  <c r="T6063" i="4" s="1"/>
  <c r="P6076" i="4"/>
  <c r="Q6076" i="4" s="1"/>
  <c r="R6076" i="4" s="1"/>
  <c r="S6076" i="4" s="1"/>
  <c r="T6076" i="4" s="1"/>
  <c r="P6094" i="4"/>
  <c r="Q6094" i="4" s="1"/>
  <c r="R6094" i="4" s="1"/>
  <c r="S6094" i="4" s="1"/>
  <c r="T6094" i="4" s="1"/>
  <c r="P6101" i="4"/>
  <c r="Q6101" i="4" s="1"/>
  <c r="R6101" i="4" s="1"/>
  <c r="S6101" i="4" s="1"/>
  <c r="T6101" i="4" s="1"/>
  <c r="P6113" i="4"/>
  <c r="Q6113" i="4" s="1"/>
  <c r="R6113" i="4" s="1"/>
  <c r="S6113" i="4" s="1"/>
  <c r="T6113" i="4" s="1"/>
  <c r="P6124" i="4"/>
  <c r="Q6124" i="4" s="1"/>
  <c r="R6124" i="4" s="1"/>
  <c r="S6124" i="4" s="1"/>
  <c r="T6124" i="4" s="1"/>
  <c r="P6174" i="4"/>
  <c r="Q6174" i="4" s="1"/>
  <c r="R6174" i="4" s="1"/>
  <c r="S6174" i="4" s="1"/>
  <c r="T6174" i="4" s="1"/>
  <c r="P6202" i="4"/>
  <c r="Q6202" i="4" s="1"/>
  <c r="R6202" i="4" s="1"/>
  <c r="S6202" i="4" s="1"/>
  <c r="T6202" i="4" s="1"/>
  <c r="P6220" i="4"/>
  <c r="Q6220" i="4" s="1"/>
  <c r="R6220" i="4" s="1"/>
  <c r="S6220" i="4" s="1"/>
  <c r="T6220" i="4" s="1"/>
  <c r="P6227" i="4"/>
  <c r="Q6227" i="4" s="1"/>
  <c r="R6227" i="4" s="1"/>
  <c r="S6227" i="4" s="1"/>
  <c r="T6227" i="4" s="1"/>
  <c r="P6235" i="4"/>
  <c r="Q6235" i="4" s="1"/>
  <c r="R6235" i="4" s="1"/>
  <c r="S6235" i="4" s="1"/>
  <c r="T6235" i="4" s="1"/>
  <c r="P6253" i="4"/>
  <c r="Q6253" i="4" s="1"/>
  <c r="R6253" i="4" s="1"/>
  <c r="S6253" i="4" s="1"/>
  <c r="T6253" i="4" s="1"/>
  <c r="P6269" i="4"/>
  <c r="Q6269" i="4" s="1"/>
  <c r="R6269" i="4" s="1"/>
  <c r="S6269" i="4" s="1"/>
  <c r="T6269" i="4" s="1"/>
  <c r="P6277" i="4"/>
  <c r="Q6277" i="4" s="1"/>
  <c r="R6277" i="4" s="1"/>
  <c r="S6277" i="4" s="1"/>
  <c r="T6277" i="4" s="1"/>
  <c r="P6292" i="4"/>
  <c r="Q6292" i="4" s="1"/>
  <c r="R6292" i="4" s="1"/>
  <c r="S6292" i="4" s="1"/>
  <c r="T6292" i="4" s="1"/>
  <c r="P6303" i="4"/>
  <c r="Q6303" i="4" s="1"/>
  <c r="R6303" i="4" s="1"/>
  <c r="S6303" i="4" s="1"/>
  <c r="T6303" i="4" s="1"/>
  <c r="P6304" i="4"/>
  <c r="Q6304" i="4" s="1"/>
  <c r="R6304" i="4" s="1"/>
  <c r="S6304" i="4" s="1"/>
  <c r="T6304" i="4" s="1"/>
  <c r="P6305" i="4"/>
  <c r="Q6305" i="4" s="1"/>
  <c r="R6305" i="4" s="1"/>
  <c r="S6305" i="4" s="1"/>
  <c r="T6305" i="4" s="1"/>
  <c r="P6306" i="4"/>
  <c r="Q6306" i="4" s="1"/>
  <c r="R6306" i="4" s="1"/>
  <c r="S6306" i="4" s="1"/>
  <c r="T6306" i="4" s="1"/>
  <c r="P6307" i="4"/>
  <c r="Q6307" i="4" s="1"/>
  <c r="R6307" i="4" s="1"/>
  <c r="S6307" i="4" s="1"/>
  <c r="T6307" i="4" s="1"/>
  <c r="P6308" i="4"/>
  <c r="Q6308" i="4" s="1"/>
  <c r="R6308" i="4" s="1"/>
  <c r="S6308" i="4" s="1"/>
  <c r="T6308" i="4" s="1"/>
  <c r="P6309" i="4"/>
  <c r="Q6309" i="4" s="1"/>
  <c r="R6309" i="4" s="1"/>
  <c r="S6309" i="4" s="1"/>
  <c r="T6309" i="4" s="1"/>
  <c r="P6310" i="4"/>
  <c r="Q6310" i="4" s="1"/>
  <c r="R6310" i="4" s="1"/>
  <c r="S6310" i="4" s="1"/>
  <c r="T6310" i="4" s="1"/>
  <c r="P6311" i="4"/>
  <c r="Q6311" i="4" s="1"/>
  <c r="R6311" i="4" s="1"/>
  <c r="S6311" i="4" s="1"/>
  <c r="T6311" i="4" s="1"/>
  <c r="P6312" i="4"/>
  <c r="Q6312" i="4" s="1"/>
  <c r="R6312" i="4" s="1"/>
  <c r="S6312" i="4" s="1"/>
  <c r="T6312" i="4" s="1"/>
  <c r="P6313" i="4"/>
  <c r="Q6313" i="4" s="1"/>
  <c r="R6313" i="4" s="1"/>
  <c r="S6313" i="4" s="1"/>
  <c r="T6313" i="4" s="1"/>
  <c r="P6314" i="4"/>
  <c r="Q6314" i="4" s="1"/>
  <c r="R6314" i="4" s="1"/>
  <c r="S6314" i="4" s="1"/>
  <c r="T6314" i="4" s="1"/>
  <c r="P6315" i="4"/>
  <c r="Q6315" i="4" s="1"/>
  <c r="R6315" i="4" s="1"/>
  <c r="S6315" i="4" s="1"/>
  <c r="T6315" i="4" s="1"/>
  <c r="P6316" i="4"/>
  <c r="Q6316" i="4" s="1"/>
  <c r="R6316" i="4" s="1"/>
  <c r="S6316" i="4" s="1"/>
  <c r="T6316" i="4" s="1"/>
  <c r="P6317" i="4"/>
  <c r="Q6317" i="4" s="1"/>
  <c r="R6317" i="4" s="1"/>
  <c r="S6317" i="4" s="1"/>
  <c r="T6317" i="4" s="1"/>
  <c r="P6318" i="4"/>
  <c r="Q6318" i="4" s="1"/>
  <c r="R6318" i="4" s="1"/>
  <c r="S6318" i="4" s="1"/>
  <c r="T6318" i="4" s="1"/>
  <c r="P6319" i="4"/>
  <c r="Q6319" i="4" s="1"/>
  <c r="R6319" i="4" s="1"/>
  <c r="S6319" i="4" s="1"/>
  <c r="T6319" i="4" s="1"/>
  <c r="P6320" i="4"/>
  <c r="Q6320" i="4" s="1"/>
  <c r="R6320" i="4" s="1"/>
  <c r="S6320" i="4" s="1"/>
  <c r="T6320" i="4" s="1"/>
  <c r="P6321" i="4"/>
  <c r="Q6321" i="4" s="1"/>
  <c r="R6321" i="4" s="1"/>
  <c r="S6321" i="4" s="1"/>
  <c r="T6321" i="4" s="1"/>
  <c r="P6322" i="4"/>
  <c r="Q6322" i="4" s="1"/>
  <c r="R6322" i="4" s="1"/>
  <c r="S6322" i="4" s="1"/>
  <c r="T6322" i="4" s="1"/>
  <c r="P6323" i="4"/>
  <c r="Q6323" i="4" s="1"/>
  <c r="R6323" i="4" s="1"/>
  <c r="S6323" i="4" s="1"/>
  <c r="T6323" i="4" s="1"/>
  <c r="P6324" i="4"/>
  <c r="Q6324" i="4" s="1"/>
  <c r="R6324" i="4" s="1"/>
  <c r="S6324" i="4" s="1"/>
  <c r="T6324" i="4" s="1"/>
  <c r="P6325" i="4"/>
  <c r="Q6325" i="4" s="1"/>
  <c r="R6325" i="4" s="1"/>
  <c r="S6325" i="4" s="1"/>
  <c r="T6325" i="4" s="1"/>
  <c r="P6326" i="4"/>
  <c r="Q6326" i="4" s="1"/>
  <c r="R6326" i="4" s="1"/>
  <c r="S6326" i="4" s="1"/>
  <c r="T6326" i="4" s="1"/>
  <c r="P6327" i="4"/>
  <c r="Q6327" i="4" s="1"/>
  <c r="R6327" i="4" s="1"/>
  <c r="S6327" i="4" s="1"/>
  <c r="T6327" i="4" s="1"/>
  <c r="P6328" i="4"/>
  <c r="Q6328" i="4" s="1"/>
  <c r="R6328" i="4" s="1"/>
  <c r="S6328" i="4" s="1"/>
  <c r="T6328" i="4" s="1"/>
  <c r="P6329" i="4"/>
  <c r="Q6329" i="4" s="1"/>
  <c r="R6329" i="4" s="1"/>
  <c r="S6329" i="4" s="1"/>
  <c r="T6329" i="4" s="1"/>
  <c r="P6330" i="4"/>
  <c r="Q6330" i="4" s="1"/>
  <c r="R6330" i="4" s="1"/>
  <c r="S6330" i="4" s="1"/>
  <c r="T6330" i="4" s="1"/>
  <c r="P6331" i="4"/>
  <c r="Q6331" i="4" s="1"/>
  <c r="R6331" i="4" s="1"/>
  <c r="S6331" i="4" s="1"/>
  <c r="T6331" i="4" s="1"/>
  <c r="P6332" i="4"/>
  <c r="Q6332" i="4" s="1"/>
  <c r="R6332" i="4" s="1"/>
  <c r="S6332" i="4" s="1"/>
  <c r="T6332" i="4" s="1"/>
  <c r="P6333" i="4"/>
  <c r="Q6333" i="4" s="1"/>
  <c r="R6333" i="4" s="1"/>
  <c r="S6333" i="4" s="1"/>
  <c r="T6333" i="4" s="1"/>
  <c r="P6334" i="4"/>
  <c r="Q6334" i="4" s="1"/>
  <c r="R6334" i="4" s="1"/>
  <c r="S6334" i="4" s="1"/>
  <c r="T6334" i="4" s="1"/>
  <c r="P6335" i="4"/>
  <c r="Q6335" i="4" s="1"/>
  <c r="R6335" i="4" s="1"/>
  <c r="S6335" i="4" s="1"/>
  <c r="T6335" i="4" s="1"/>
  <c r="P6336" i="4"/>
  <c r="Q6336" i="4" s="1"/>
  <c r="R6336" i="4" s="1"/>
  <c r="S6336" i="4" s="1"/>
  <c r="T6336" i="4" s="1"/>
  <c r="P6337" i="4"/>
  <c r="Q6337" i="4" s="1"/>
  <c r="R6337" i="4" s="1"/>
  <c r="S6337" i="4" s="1"/>
  <c r="T6337" i="4" s="1"/>
  <c r="P6338" i="4"/>
  <c r="Q6338" i="4" s="1"/>
  <c r="R6338" i="4" s="1"/>
  <c r="S6338" i="4" s="1"/>
  <c r="T6338" i="4" s="1"/>
  <c r="P6339" i="4"/>
  <c r="Q6339" i="4" s="1"/>
  <c r="R6339" i="4" s="1"/>
  <c r="S6339" i="4" s="1"/>
  <c r="T6339" i="4" s="1"/>
  <c r="P6340" i="4"/>
  <c r="Q6340" i="4" s="1"/>
  <c r="R6340" i="4" s="1"/>
  <c r="S6340" i="4" s="1"/>
  <c r="T6340" i="4" s="1"/>
  <c r="P6341" i="4"/>
  <c r="Q6341" i="4" s="1"/>
  <c r="R6341" i="4" s="1"/>
  <c r="S6341" i="4" s="1"/>
  <c r="T6341" i="4" s="1"/>
  <c r="P6342" i="4"/>
  <c r="Q6342" i="4" s="1"/>
  <c r="R6342" i="4" s="1"/>
  <c r="S6342" i="4" s="1"/>
  <c r="T6342" i="4" s="1"/>
  <c r="P6343" i="4"/>
  <c r="Q6343" i="4" s="1"/>
  <c r="R6343" i="4" s="1"/>
  <c r="S6343" i="4" s="1"/>
  <c r="T6343" i="4" s="1"/>
  <c r="P6344" i="4"/>
  <c r="Q6344" i="4" s="1"/>
  <c r="R6344" i="4" s="1"/>
  <c r="S6344" i="4" s="1"/>
  <c r="T6344" i="4" s="1"/>
  <c r="P6345" i="4"/>
  <c r="Q6345" i="4" s="1"/>
  <c r="R6345" i="4" s="1"/>
  <c r="S6345" i="4" s="1"/>
  <c r="T6345" i="4" s="1"/>
  <c r="P6346" i="4"/>
  <c r="Q6346" i="4" s="1"/>
  <c r="R6346" i="4" s="1"/>
  <c r="S6346" i="4" s="1"/>
  <c r="T6346" i="4" s="1"/>
  <c r="P6347" i="4"/>
  <c r="Q6347" i="4" s="1"/>
  <c r="R6347" i="4" s="1"/>
  <c r="S6347" i="4" s="1"/>
  <c r="T6347" i="4" s="1"/>
  <c r="P6348" i="4"/>
  <c r="Q6348" i="4" s="1"/>
  <c r="R6348" i="4" s="1"/>
  <c r="S6348" i="4" s="1"/>
  <c r="T6348" i="4" s="1"/>
  <c r="P6349" i="4"/>
  <c r="Q6349" i="4" s="1"/>
  <c r="R6349" i="4" s="1"/>
  <c r="S6349" i="4" s="1"/>
  <c r="T6349" i="4" s="1"/>
  <c r="P6350" i="4"/>
  <c r="Q6350" i="4" s="1"/>
  <c r="R6350" i="4" s="1"/>
  <c r="S6350" i="4" s="1"/>
  <c r="T6350" i="4" s="1"/>
  <c r="P6351" i="4"/>
  <c r="Q6351" i="4" s="1"/>
  <c r="R6351" i="4" s="1"/>
  <c r="S6351" i="4" s="1"/>
  <c r="T6351" i="4" s="1"/>
  <c r="P6352" i="4"/>
  <c r="Q6352" i="4" s="1"/>
  <c r="R6352" i="4" s="1"/>
  <c r="S6352" i="4" s="1"/>
  <c r="T6352" i="4" s="1"/>
  <c r="P6353" i="4"/>
  <c r="Q6353" i="4" s="1"/>
  <c r="R6353" i="4" s="1"/>
  <c r="S6353" i="4" s="1"/>
  <c r="T6353" i="4" s="1"/>
  <c r="P6354" i="4"/>
  <c r="Q6354" i="4" s="1"/>
  <c r="R6354" i="4" s="1"/>
  <c r="S6354" i="4" s="1"/>
  <c r="T6354" i="4" s="1"/>
  <c r="P6355" i="4"/>
  <c r="Q6355" i="4" s="1"/>
  <c r="R6355" i="4" s="1"/>
  <c r="S6355" i="4" s="1"/>
  <c r="T6355" i="4" s="1"/>
  <c r="P6356" i="4"/>
  <c r="Q6356" i="4" s="1"/>
  <c r="R6356" i="4" s="1"/>
  <c r="S6356" i="4" s="1"/>
  <c r="T6356" i="4" s="1"/>
  <c r="P6357" i="4"/>
  <c r="Q6357" i="4" s="1"/>
  <c r="R6357" i="4" s="1"/>
  <c r="S6357" i="4" s="1"/>
  <c r="T6357" i="4" s="1"/>
  <c r="P6358" i="4"/>
  <c r="Q6358" i="4" s="1"/>
  <c r="R6358" i="4" s="1"/>
  <c r="S6358" i="4" s="1"/>
  <c r="T6358" i="4" s="1"/>
  <c r="P6359" i="4"/>
  <c r="Q6359" i="4" s="1"/>
  <c r="R6359" i="4" s="1"/>
  <c r="S6359" i="4" s="1"/>
  <c r="T6359" i="4" s="1"/>
  <c r="P6360" i="4"/>
  <c r="Q6360" i="4" s="1"/>
  <c r="R6360" i="4" s="1"/>
  <c r="S6360" i="4" s="1"/>
  <c r="T6360" i="4" s="1"/>
  <c r="P6361" i="4"/>
  <c r="Q6361" i="4" s="1"/>
  <c r="R6361" i="4" s="1"/>
  <c r="S6361" i="4" s="1"/>
  <c r="T6361" i="4" s="1"/>
  <c r="P6362" i="4"/>
  <c r="Q6362" i="4" s="1"/>
  <c r="R6362" i="4" s="1"/>
  <c r="S6362" i="4" s="1"/>
  <c r="T6362" i="4" s="1"/>
  <c r="P6363" i="4"/>
  <c r="Q6363" i="4" s="1"/>
  <c r="R6363" i="4" s="1"/>
  <c r="S6363" i="4" s="1"/>
  <c r="T6363" i="4" s="1"/>
  <c r="P6364" i="4"/>
  <c r="Q6364" i="4" s="1"/>
  <c r="R6364" i="4" s="1"/>
  <c r="S6364" i="4" s="1"/>
  <c r="T6364" i="4" s="1"/>
  <c r="P6365" i="4"/>
  <c r="Q6365" i="4" s="1"/>
  <c r="R6365" i="4" s="1"/>
  <c r="S6365" i="4" s="1"/>
  <c r="T6365" i="4" s="1"/>
  <c r="P6366" i="4"/>
  <c r="Q6366" i="4" s="1"/>
  <c r="R6366" i="4" s="1"/>
  <c r="S6366" i="4" s="1"/>
  <c r="T6366" i="4" s="1"/>
  <c r="P6367" i="4"/>
  <c r="Q6367" i="4" s="1"/>
  <c r="R6367" i="4" s="1"/>
  <c r="S6367" i="4" s="1"/>
  <c r="T6367" i="4" s="1"/>
  <c r="P6368" i="4"/>
  <c r="Q6368" i="4" s="1"/>
  <c r="R6368" i="4" s="1"/>
  <c r="S6368" i="4" s="1"/>
  <c r="T6368" i="4" s="1"/>
  <c r="P6369" i="4"/>
  <c r="Q6369" i="4" s="1"/>
  <c r="R6369" i="4" s="1"/>
  <c r="S6369" i="4" s="1"/>
  <c r="T6369" i="4" s="1"/>
  <c r="P6370" i="4"/>
  <c r="Q6370" i="4" s="1"/>
  <c r="R6370" i="4" s="1"/>
  <c r="S6370" i="4" s="1"/>
  <c r="T6370" i="4" s="1"/>
  <c r="P6371" i="4"/>
  <c r="Q6371" i="4" s="1"/>
  <c r="R6371" i="4" s="1"/>
  <c r="S6371" i="4" s="1"/>
  <c r="T6371" i="4" s="1"/>
  <c r="P6372" i="4"/>
  <c r="Q6372" i="4" s="1"/>
  <c r="R6372" i="4" s="1"/>
  <c r="S6372" i="4" s="1"/>
  <c r="T6372" i="4" s="1"/>
  <c r="P6373" i="4"/>
  <c r="Q6373" i="4" s="1"/>
  <c r="R6373" i="4" s="1"/>
  <c r="S6373" i="4" s="1"/>
  <c r="T6373" i="4" s="1"/>
  <c r="P6374" i="4"/>
  <c r="Q6374" i="4" s="1"/>
  <c r="R6374" i="4" s="1"/>
  <c r="S6374" i="4" s="1"/>
  <c r="T6374" i="4" s="1"/>
  <c r="P6375" i="4"/>
  <c r="Q6375" i="4" s="1"/>
  <c r="R6375" i="4" s="1"/>
  <c r="S6375" i="4" s="1"/>
  <c r="T6375" i="4" s="1"/>
  <c r="P6376" i="4"/>
  <c r="Q6376" i="4" s="1"/>
  <c r="R6376" i="4" s="1"/>
  <c r="S6376" i="4" s="1"/>
  <c r="T6376" i="4" s="1"/>
  <c r="P6377" i="4"/>
  <c r="Q6377" i="4" s="1"/>
  <c r="R6377" i="4" s="1"/>
  <c r="S6377" i="4" s="1"/>
  <c r="T6377" i="4" s="1"/>
  <c r="P6378" i="4"/>
  <c r="Q6378" i="4" s="1"/>
  <c r="R6378" i="4" s="1"/>
  <c r="S6378" i="4" s="1"/>
  <c r="T6378" i="4" s="1"/>
  <c r="P6379" i="4"/>
  <c r="Q6379" i="4" s="1"/>
  <c r="R6379" i="4" s="1"/>
  <c r="S6379" i="4" s="1"/>
  <c r="T6379" i="4" s="1"/>
  <c r="P6380" i="4"/>
  <c r="Q6380" i="4" s="1"/>
  <c r="R6380" i="4" s="1"/>
  <c r="S6380" i="4" s="1"/>
  <c r="T6380" i="4" s="1"/>
  <c r="P6381" i="4"/>
  <c r="Q6381" i="4" s="1"/>
  <c r="R6381" i="4" s="1"/>
  <c r="S6381" i="4" s="1"/>
  <c r="T6381" i="4" s="1"/>
  <c r="P6382" i="4"/>
  <c r="Q6382" i="4" s="1"/>
  <c r="R6382" i="4" s="1"/>
  <c r="S6382" i="4" s="1"/>
  <c r="T6382" i="4" s="1"/>
  <c r="P6383" i="4"/>
  <c r="Q6383" i="4" s="1"/>
  <c r="R6383" i="4" s="1"/>
  <c r="S6383" i="4" s="1"/>
  <c r="T6383" i="4" s="1"/>
  <c r="P6384" i="4"/>
  <c r="Q6384" i="4" s="1"/>
  <c r="R6384" i="4" s="1"/>
  <c r="S6384" i="4" s="1"/>
  <c r="T6384" i="4" s="1"/>
  <c r="P6385" i="4"/>
  <c r="Q6385" i="4" s="1"/>
  <c r="R6385" i="4" s="1"/>
  <c r="S6385" i="4" s="1"/>
  <c r="T6385" i="4" s="1"/>
  <c r="P6386" i="4"/>
  <c r="Q6386" i="4" s="1"/>
  <c r="R6386" i="4" s="1"/>
  <c r="S6386" i="4" s="1"/>
  <c r="T6386" i="4" s="1"/>
  <c r="P6387" i="4"/>
  <c r="Q6387" i="4" s="1"/>
  <c r="R6387" i="4" s="1"/>
  <c r="S6387" i="4" s="1"/>
  <c r="T6387" i="4" s="1"/>
  <c r="P6388" i="4"/>
  <c r="Q6388" i="4" s="1"/>
  <c r="R6388" i="4" s="1"/>
  <c r="S6388" i="4" s="1"/>
  <c r="T6388" i="4" s="1"/>
  <c r="P6389" i="4"/>
  <c r="Q6389" i="4" s="1"/>
  <c r="R6389" i="4" s="1"/>
  <c r="S6389" i="4" s="1"/>
  <c r="T6389" i="4" s="1"/>
  <c r="P6390" i="4"/>
  <c r="Q6390" i="4" s="1"/>
  <c r="R6390" i="4" s="1"/>
  <c r="S6390" i="4" s="1"/>
  <c r="T6390" i="4" s="1"/>
  <c r="P6391" i="4"/>
  <c r="Q6391" i="4" s="1"/>
  <c r="R6391" i="4" s="1"/>
  <c r="S6391" i="4" s="1"/>
  <c r="T6391" i="4" s="1"/>
  <c r="P6392" i="4"/>
  <c r="Q6392" i="4" s="1"/>
  <c r="R6392" i="4" s="1"/>
  <c r="S6392" i="4" s="1"/>
  <c r="T6392" i="4" s="1"/>
  <c r="P6393" i="4"/>
  <c r="Q6393" i="4" s="1"/>
  <c r="R6393" i="4" s="1"/>
  <c r="S6393" i="4" s="1"/>
  <c r="T6393" i="4" s="1"/>
  <c r="P6394" i="4"/>
  <c r="Q6394" i="4" s="1"/>
  <c r="R6394" i="4" s="1"/>
  <c r="S6394" i="4" s="1"/>
  <c r="T6394" i="4" s="1"/>
  <c r="P6395" i="4"/>
  <c r="Q6395" i="4" s="1"/>
  <c r="R6395" i="4" s="1"/>
  <c r="S6395" i="4" s="1"/>
  <c r="T6395" i="4" s="1"/>
  <c r="P6396" i="4"/>
  <c r="Q6396" i="4" s="1"/>
  <c r="R6396" i="4" s="1"/>
  <c r="S6396" i="4" s="1"/>
  <c r="T6396" i="4" s="1"/>
  <c r="P6397" i="4"/>
  <c r="Q6397" i="4" s="1"/>
  <c r="R6397" i="4" s="1"/>
  <c r="S6397" i="4" s="1"/>
  <c r="T6397" i="4" s="1"/>
  <c r="P6398" i="4"/>
  <c r="Q6398" i="4" s="1"/>
  <c r="R6398" i="4" s="1"/>
  <c r="S6398" i="4" s="1"/>
  <c r="T6398" i="4" s="1"/>
  <c r="P6399" i="4"/>
  <c r="Q6399" i="4" s="1"/>
  <c r="R6399" i="4" s="1"/>
  <c r="S6399" i="4" s="1"/>
  <c r="T6399" i="4" s="1"/>
  <c r="P6400" i="4"/>
  <c r="Q6400" i="4" s="1"/>
  <c r="R6400" i="4" s="1"/>
  <c r="S6400" i="4" s="1"/>
  <c r="T6400" i="4" s="1"/>
  <c r="P6401" i="4"/>
  <c r="Q6401" i="4" s="1"/>
  <c r="R6401" i="4" s="1"/>
  <c r="S6401" i="4" s="1"/>
  <c r="T6401" i="4" s="1"/>
  <c r="P6402" i="4"/>
  <c r="Q6402" i="4" s="1"/>
  <c r="R6402" i="4" s="1"/>
  <c r="S6402" i="4" s="1"/>
  <c r="T6402" i="4" s="1"/>
  <c r="P6403" i="4"/>
  <c r="Q6403" i="4" s="1"/>
  <c r="R6403" i="4" s="1"/>
  <c r="S6403" i="4" s="1"/>
  <c r="T6403" i="4" s="1"/>
  <c r="P6404" i="4"/>
  <c r="Q6404" i="4" s="1"/>
  <c r="R6404" i="4" s="1"/>
  <c r="S6404" i="4" s="1"/>
  <c r="T6404" i="4" s="1"/>
  <c r="P6405" i="4"/>
  <c r="Q6405" i="4" s="1"/>
  <c r="R6405" i="4" s="1"/>
  <c r="S6405" i="4" s="1"/>
  <c r="T6405" i="4" s="1"/>
  <c r="P6406" i="4"/>
  <c r="Q6406" i="4" s="1"/>
  <c r="R6406" i="4" s="1"/>
  <c r="S6406" i="4" s="1"/>
  <c r="T6406" i="4" s="1"/>
  <c r="P6407" i="4"/>
  <c r="Q6407" i="4" s="1"/>
  <c r="R6407" i="4" s="1"/>
  <c r="S6407" i="4" s="1"/>
  <c r="T6407" i="4" s="1"/>
  <c r="P6408" i="4"/>
  <c r="Q6408" i="4" s="1"/>
  <c r="R6408" i="4" s="1"/>
  <c r="S6408" i="4" s="1"/>
  <c r="T6408" i="4" s="1"/>
  <c r="P6409" i="4"/>
  <c r="Q6409" i="4" s="1"/>
  <c r="R6409" i="4" s="1"/>
  <c r="S6409" i="4" s="1"/>
  <c r="T6409" i="4" s="1"/>
  <c r="P6410" i="4"/>
  <c r="Q6410" i="4" s="1"/>
  <c r="R6410" i="4" s="1"/>
  <c r="S6410" i="4" s="1"/>
  <c r="T6410" i="4" s="1"/>
  <c r="P6411" i="4"/>
  <c r="Q6411" i="4" s="1"/>
  <c r="R6411" i="4" s="1"/>
  <c r="S6411" i="4" s="1"/>
  <c r="T6411" i="4" s="1"/>
  <c r="P6412" i="4"/>
  <c r="Q6412" i="4" s="1"/>
  <c r="R6412" i="4" s="1"/>
  <c r="S6412" i="4" s="1"/>
  <c r="T6412" i="4" s="1"/>
  <c r="P6413" i="4"/>
  <c r="Q6413" i="4" s="1"/>
  <c r="R6413" i="4" s="1"/>
  <c r="S6413" i="4" s="1"/>
  <c r="T6413" i="4" s="1"/>
  <c r="P6414" i="4"/>
  <c r="Q6414" i="4" s="1"/>
  <c r="R6414" i="4" s="1"/>
  <c r="S6414" i="4" s="1"/>
  <c r="T6414" i="4" s="1"/>
  <c r="P6415" i="4"/>
  <c r="Q6415" i="4" s="1"/>
  <c r="R6415" i="4" s="1"/>
  <c r="S6415" i="4" s="1"/>
  <c r="T6415" i="4" s="1"/>
  <c r="P6416" i="4"/>
  <c r="Q6416" i="4" s="1"/>
  <c r="R6416" i="4" s="1"/>
  <c r="S6416" i="4" s="1"/>
  <c r="T6416" i="4" s="1"/>
  <c r="P6417" i="4"/>
  <c r="Q6417" i="4" s="1"/>
  <c r="R6417" i="4" s="1"/>
  <c r="S6417" i="4" s="1"/>
  <c r="T6417" i="4" s="1"/>
  <c r="P6418" i="4"/>
  <c r="Q6418" i="4" s="1"/>
  <c r="R6418" i="4" s="1"/>
  <c r="S6418" i="4" s="1"/>
  <c r="T6418" i="4" s="1"/>
  <c r="P6419" i="4"/>
  <c r="Q6419" i="4" s="1"/>
  <c r="R6419" i="4" s="1"/>
  <c r="S6419" i="4" s="1"/>
  <c r="T6419" i="4" s="1"/>
  <c r="P6420" i="4"/>
  <c r="Q6420" i="4" s="1"/>
  <c r="R6420" i="4" s="1"/>
  <c r="S6420" i="4" s="1"/>
  <c r="T6420" i="4" s="1"/>
  <c r="P6421" i="4"/>
  <c r="Q6421" i="4" s="1"/>
  <c r="R6421" i="4" s="1"/>
  <c r="S6421" i="4" s="1"/>
  <c r="T6421" i="4" s="1"/>
  <c r="P6422" i="4"/>
  <c r="Q6422" i="4" s="1"/>
  <c r="R6422" i="4" s="1"/>
  <c r="S6422" i="4" s="1"/>
  <c r="T6422" i="4" s="1"/>
  <c r="P6423" i="4"/>
  <c r="Q6423" i="4" s="1"/>
  <c r="R6423" i="4" s="1"/>
  <c r="S6423" i="4" s="1"/>
  <c r="T6423" i="4" s="1"/>
  <c r="P6424" i="4"/>
  <c r="Q6424" i="4" s="1"/>
  <c r="R6424" i="4" s="1"/>
  <c r="S6424" i="4" s="1"/>
  <c r="T6424" i="4" s="1"/>
  <c r="P6425" i="4"/>
  <c r="Q6425" i="4" s="1"/>
  <c r="R6425" i="4" s="1"/>
  <c r="S6425" i="4" s="1"/>
  <c r="T6425" i="4" s="1"/>
  <c r="P6426" i="4"/>
  <c r="Q6426" i="4" s="1"/>
  <c r="R6426" i="4" s="1"/>
  <c r="S6426" i="4" s="1"/>
  <c r="T6426" i="4" s="1"/>
  <c r="P6427" i="4"/>
  <c r="Q6427" i="4" s="1"/>
  <c r="R6427" i="4" s="1"/>
  <c r="S6427" i="4" s="1"/>
  <c r="T6427" i="4" s="1"/>
  <c r="P6428" i="4"/>
  <c r="Q6428" i="4" s="1"/>
  <c r="R6428" i="4" s="1"/>
  <c r="S6428" i="4" s="1"/>
  <c r="T6428" i="4" s="1"/>
  <c r="P6429" i="4"/>
  <c r="Q6429" i="4" s="1"/>
  <c r="R6429" i="4" s="1"/>
  <c r="S6429" i="4" s="1"/>
  <c r="T6429" i="4" s="1"/>
  <c r="P6430" i="4"/>
  <c r="Q6430" i="4" s="1"/>
  <c r="R6430" i="4" s="1"/>
  <c r="S6430" i="4" s="1"/>
  <c r="T6430" i="4" s="1"/>
  <c r="P6431" i="4"/>
  <c r="Q6431" i="4" s="1"/>
  <c r="R6431" i="4" s="1"/>
  <c r="S6431" i="4" s="1"/>
  <c r="T6431" i="4" s="1"/>
  <c r="P6432" i="4"/>
  <c r="Q6432" i="4" s="1"/>
  <c r="R6432" i="4" s="1"/>
  <c r="S6432" i="4" s="1"/>
  <c r="T6432" i="4" s="1"/>
  <c r="P6433" i="4"/>
  <c r="Q6433" i="4" s="1"/>
  <c r="R6433" i="4" s="1"/>
  <c r="S6433" i="4" s="1"/>
  <c r="T6433" i="4" s="1"/>
  <c r="P6434" i="4"/>
  <c r="Q6434" i="4" s="1"/>
  <c r="R6434" i="4" s="1"/>
  <c r="S6434" i="4" s="1"/>
  <c r="T6434" i="4" s="1"/>
  <c r="P6435" i="4"/>
  <c r="Q6435" i="4" s="1"/>
  <c r="R6435" i="4" s="1"/>
  <c r="S6435" i="4" s="1"/>
  <c r="T6435" i="4" s="1"/>
  <c r="P6436" i="4"/>
  <c r="Q6436" i="4" s="1"/>
  <c r="R6436" i="4" s="1"/>
  <c r="S6436" i="4" s="1"/>
  <c r="T6436" i="4" s="1"/>
  <c r="P6437" i="4"/>
  <c r="Q6437" i="4" s="1"/>
  <c r="R6437" i="4" s="1"/>
  <c r="S6437" i="4" s="1"/>
  <c r="T6437" i="4" s="1"/>
  <c r="P6438" i="4"/>
  <c r="Q6438" i="4" s="1"/>
  <c r="R6438" i="4" s="1"/>
  <c r="S6438" i="4" s="1"/>
  <c r="T6438" i="4" s="1"/>
  <c r="P6439" i="4"/>
  <c r="Q6439" i="4" s="1"/>
  <c r="R6439" i="4" s="1"/>
  <c r="S6439" i="4" s="1"/>
  <c r="T6439" i="4" s="1"/>
  <c r="P6440" i="4"/>
  <c r="Q6440" i="4" s="1"/>
  <c r="R6440" i="4" s="1"/>
  <c r="S6440" i="4" s="1"/>
  <c r="T6440" i="4" s="1"/>
  <c r="P6441" i="4"/>
  <c r="Q6441" i="4" s="1"/>
  <c r="R6441" i="4" s="1"/>
  <c r="S6441" i="4" s="1"/>
  <c r="T6441" i="4" s="1"/>
  <c r="P6442" i="4"/>
  <c r="Q6442" i="4" s="1"/>
  <c r="R6442" i="4" s="1"/>
  <c r="S6442" i="4" s="1"/>
  <c r="T6442" i="4" s="1"/>
  <c r="P6443" i="4"/>
  <c r="Q6443" i="4" s="1"/>
  <c r="R6443" i="4" s="1"/>
  <c r="S6443" i="4" s="1"/>
  <c r="T6443" i="4" s="1"/>
  <c r="P6444" i="4"/>
  <c r="Q6444" i="4" s="1"/>
  <c r="R6444" i="4" s="1"/>
  <c r="S6444" i="4" s="1"/>
  <c r="T6444" i="4" s="1"/>
  <c r="P6445" i="4"/>
  <c r="Q6445" i="4" s="1"/>
  <c r="R6445" i="4" s="1"/>
  <c r="S6445" i="4" s="1"/>
  <c r="T6445" i="4" s="1"/>
  <c r="P6446" i="4"/>
  <c r="Q6446" i="4" s="1"/>
  <c r="R6446" i="4" s="1"/>
  <c r="S6446" i="4" s="1"/>
  <c r="T6446" i="4" s="1"/>
  <c r="P6447" i="4"/>
  <c r="Q6447" i="4" s="1"/>
  <c r="R6447" i="4" s="1"/>
  <c r="S6447" i="4" s="1"/>
  <c r="T6447" i="4" s="1"/>
  <c r="P6448" i="4"/>
  <c r="Q6448" i="4" s="1"/>
  <c r="R6448" i="4" s="1"/>
  <c r="S6448" i="4" s="1"/>
  <c r="T6448" i="4" s="1"/>
  <c r="P6449" i="4"/>
  <c r="Q6449" i="4" s="1"/>
  <c r="R6449" i="4" s="1"/>
  <c r="S6449" i="4" s="1"/>
  <c r="T6449" i="4" s="1"/>
  <c r="P6450" i="4"/>
  <c r="Q6450" i="4" s="1"/>
  <c r="R6450" i="4" s="1"/>
  <c r="S6450" i="4" s="1"/>
  <c r="T6450" i="4" s="1"/>
  <c r="P6451" i="4"/>
  <c r="Q6451" i="4" s="1"/>
  <c r="R6451" i="4" s="1"/>
  <c r="S6451" i="4" s="1"/>
  <c r="T6451" i="4" s="1"/>
  <c r="P6452" i="4"/>
  <c r="Q6452" i="4" s="1"/>
  <c r="R6452" i="4" s="1"/>
  <c r="S6452" i="4" s="1"/>
  <c r="T6452" i="4" s="1"/>
  <c r="P6453" i="4"/>
  <c r="Q6453" i="4" s="1"/>
  <c r="R6453" i="4" s="1"/>
  <c r="S6453" i="4" s="1"/>
  <c r="T6453" i="4" s="1"/>
  <c r="P6454" i="4"/>
  <c r="Q6454" i="4" s="1"/>
  <c r="R6454" i="4" s="1"/>
  <c r="S6454" i="4" s="1"/>
  <c r="T6454" i="4" s="1"/>
  <c r="P6455" i="4"/>
  <c r="Q6455" i="4" s="1"/>
  <c r="R6455" i="4" s="1"/>
  <c r="S6455" i="4" s="1"/>
  <c r="T6455" i="4" s="1"/>
  <c r="P6456" i="4"/>
  <c r="Q6456" i="4" s="1"/>
  <c r="R6456" i="4" s="1"/>
  <c r="S6456" i="4" s="1"/>
  <c r="T6456" i="4" s="1"/>
  <c r="P6457" i="4"/>
  <c r="Q6457" i="4" s="1"/>
  <c r="R6457" i="4" s="1"/>
  <c r="S6457" i="4" s="1"/>
  <c r="T6457" i="4" s="1"/>
  <c r="P6458" i="4"/>
  <c r="Q6458" i="4" s="1"/>
  <c r="R6458" i="4" s="1"/>
  <c r="S6458" i="4" s="1"/>
  <c r="T6458" i="4" s="1"/>
  <c r="P6459" i="4"/>
  <c r="Q6459" i="4" s="1"/>
  <c r="R6459" i="4" s="1"/>
  <c r="S6459" i="4" s="1"/>
  <c r="T6459" i="4" s="1"/>
  <c r="P6460" i="4"/>
  <c r="Q6460" i="4" s="1"/>
  <c r="R6460" i="4" s="1"/>
  <c r="S6460" i="4" s="1"/>
  <c r="T6460" i="4" s="1"/>
  <c r="P6461" i="4"/>
  <c r="Q6461" i="4" s="1"/>
  <c r="R6461" i="4" s="1"/>
  <c r="S6461" i="4" s="1"/>
  <c r="T6461" i="4" s="1"/>
  <c r="P6462" i="4"/>
  <c r="Q6462" i="4" s="1"/>
  <c r="R6462" i="4" s="1"/>
  <c r="S6462" i="4" s="1"/>
  <c r="T6462" i="4" s="1"/>
  <c r="P6463" i="4"/>
  <c r="Q6463" i="4" s="1"/>
  <c r="R6463" i="4" s="1"/>
  <c r="S6463" i="4" s="1"/>
  <c r="T6463" i="4" s="1"/>
  <c r="P6464" i="4"/>
  <c r="Q6464" i="4" s="1"/>
  <c r="R6464" i="4" s="1"/>
  <c r="S6464" i="4" s="1"/>
  <c r="T6464" i="4" s="1"/>
  <c r="P6465" i="4"/>
  <c r="Q6465" i="4" s="1"/>
  <c r="R6465" i="4" s="1"/>
  <c r="S6465" i="4" s="1"/>
  <c r="T6465" i="4" s="1"/>
  <c r="P6466" i="4"/>
  <c r="Q6466" i="4" s="1"/>
  <c r="R6466" i="4" s="1"/>
  <c r="S6466" i="4" s="1"/>
  <c r="T6466" i="4" s="1"/>
  <c r="P6467" i="4"/>
  <c r="Q6467" i="4" s="1"/>
  <c r="R6467" i="4" s="1"/>
  <c r="S6467" i="4" s="1"/>
  <c r="T6467" i="4" s="1"/>
  <c r="P6468" i="4"/>
  <c r="Q6468" i="4" s="1"/>
  <c r="R6468" i="4" s="1"/>
  <c r="S6468" i="4" s="1"/>
  <c r="T6468" i="4" s="1"/>
  <c r="P6469" i="4"/>
  <c r="Q6469" i="4" s="1"/>
  <c r="R6469" i="4" s="1"/>
  <c r="S6469" i="4" s="1"/>
  <c r="T6469" i="4" s="1"/>
  <c r="P6470" i="4"/>
  <c r="Q6470" i="4" s="1"/>
  <c r="R6470" i="4" s="1"/>
  <c r="S6470" i="4" s="1"/>
  <c r="T6470" i="4" s="1"/>
  <c r="P6471" i="4"/>
  <c r="Q6471" i="4" s="1"/>
  <c r="R6471" i="4" s="1"/>
  <c r="S6471" i="4" s="1"/>
  <c r="T6471" i="4" s="1"/>
  <c r="P6472" i="4"/>
  <c r="Q6472" i="4" s="1"/>
  <c r="R6472" i="4" s="1"/>
  <c r="S6472" i="4" s="1"/>
  <c r="T6472" i="4" s="1"/>
  <c r="P6473" i="4"/>
  <c r="Q6473" i="4" s="1"/>
  <c r="R6473" i="4" s="1"/>
  <c r="S6473" i="4" s="1"/>
  <c r="T6473" i="4" s="1"/>
  <c r="P6474" i="4"/>
  <c r="Q6474" i="4" s="1"/>
  <c r="R6474" i="4" s="1"/>
  <c r="S6474" i="4" s="1"/>
  <c r="T6474" i="4" s="1"/>
  <c r="P6475" i="4"/>
  <c r="Q6475" i="4" s="1"/>
  <c r="R6475" i="4" s="1"/>
  <c r="S6475" i="4" s="1"/>
  <c r="T6475" i="4" s="1"/>
  <c r="P6476" i="4"/>
  <c r="Q6476" i="4" s="1"/>
  <c r="R6476" i="4" s="1"/>
  <c r="S6476" i="4" s="1"/>
  <c r="T6476" i="4" s="1"/>
  <c r="P6477" i="4"/>
  <c r="Q6477" i="4" s="1"/>
  <c r="R6477" i="4" s="1"/>
  <c r="S6477" i="4" s="1"/>
  <c r="T6477" i="4" s="1"/>
  <c r="P6478" i="4"/>
  <c r="Q6478" i="4" s="1"/>
  <c r="R6478" i="4" s="1"/>
  <c r="S6478" i="4" s="1"/>
  <c r="T6478" i="4" s="1"/>
  <c r="P6479" i="4"/>
  <c r="Q6479" i="4" s="1"/>
  <c r="R6479" i="4" s="1"/>
  <c r="S6479" i="4" s="1"/>
  <c r="T6479" i="4" s="1"/>
  <c r="P6480" i="4"/>
  <c r="Q6480" i="4" s="1"/>
  <c r="R6480" i="4" s="1"/>
  <c r="S6480" i="4" s="1"/>
  <c r="T6480" i="4" s="1"/>
  <c r="P6481" i="4"/>
  <c r="Q6481" i="4" s="1"/>
  <c r="R6481" i="4" s="1"/>
  <c r="S6481" i="4" s="1"/>
  <c r="T6481" i="4" s="1"/>
  <c r="P6482" i="4"/>
  <c r="Q6482" i="4" s="1"/>
  <c r="R6482" i="4" s="1"/>
  <c r="S6482" i="4" s="1"/>
  <c r="T6482" i="4" s="1"/>
  <c r="P6483" i="4"/>
  <c r="Q6483" i="4" s="1"/>
  <c r="R6483" i="4" s="1"/>
  <c r="S6483" i="4" s="1"/>
  <c r="T6483" i="4" s="1"/>
  <c r="P6484" i="4"/>
  <c r="Q6484" i="4" s="1"/>
  <c r="R6484" i="4" s="1"/>
  <c r="S6484" i="4" s="1"/>
  <c r="T6484" i="4" s="1"/>
  <c r="P6485" i="4"/>
  <c r="Q6485" i="4" s="1"/>
  <c r="R6485" i="4" s="1"/>
  <c r="S6485" i="4" s="1"/>
  <c r="T6485" i="4" s="1"/>
  <c r="P6486" i="4"/>
  <c r="Q6486" i="4" s="1"/>
  <c r="R6486" i="4" s="1"/>
  <c r="S6486" i="4" s="1"/>
  <c r="T6486" i="4" s="1"/>
  <c r="P6487" i="4"/>
  <c r="Q6487" i="4" s="1"/>
  <c r="R6487" i="4" s="1"/>
  <c r="S6487" i="4" s="1"/>
  <c r="T6487" i="4" s="1"/>
  <c r="P6488" i="4"/>
  <c r="Q6488" i="4" s="1"/>
  <c r="R6488" i="4" s="1"/>
  <c r="S6488" i="4" s="1"/>
  <c r="T6488" i="4" s="1"/>
  <c r="P6489" i="4"/>
  <c r="Q6489" i="4" s="1"/>
  <c r="R6489" i="4" s="1"/>
  <c r="S6489" i="4" s="1"/>
  <c r="T6489" i="4" s="1"/>
  <c r="P6490" i="4"/>
  <c r="Q6490" i="4" s="1"/>
  <c r="R6490" i="4" s="1"/>
  <c r="S6490" i="4" s="1"/>
  <c r="T6490" i="4" s="1"/>
  <c r="P6491" i="4"/>
  <c r="Q6491" i="4" s="1"/>
  <c r="R6491" i="4" s="1"/>
  <c r="S6491" i="4" s="1"/>
  <c r="T6491" i="4" s="1"/>
  <c r="P6492" i="4"/>
  <c r="Q6492" i="4" s="1"/>
  <c r="R6492" i="4" s="1"/>
  <c r="S6492" i="4" s="1"/>
  <c r="T6492" i="4" s="1"/>
  <c r="P6493" i="4"/>
  <c r="Q6493" i="4" s="1"/>
  <c r="R6493" i="4" s="1"/>
  <c r="S6493" i="4" s="1"/>
  <c r="T6493" i="4" s="1"/>
  <c r="P6494" i="4"/>
  <c r="Q6494" i="4" s="1"/>
  <c r="R6494" i="4" s="1"/>
  <c r="S6494" i="4" s="1"/>
  <c r="T6494" i="4" s="1"/>
  <c r="P6495" i="4"/>
  <c r="Q6495" i="4" s="1"/>
  <c r="R6495" i="4" s="1"/>
  <c r="S6495" i="4" s="1"/>
  <c r="T6495" i="4" s="1"/>
  <c r="P6496" i="4"/>
  <c r="Q6496" i="4" s="1"/>
  <c r="R6496" i="4" s="1"/>
  <c r="S6496" i="4" s="1"/>
  <c r="T6496" i="4" s="1"/>
  <c r="P6497" i="4"/>
  <c r="Q6497" i="4" s="1"/>
  <c r="R6497" i="4" s="1"/>
  <c r="S6497" i="4" s="1"/>
  <c r="T6497" i="4" s="1"/>
  <c r="P862" i="4"/>
  <c r="Q862" i="4" s="1"/>
  <c r="R862" i="4" s="1"/>
  <c r="S862" i="4" s="1"/>
  <c r="T862" i="4" s="1"/>
  <c r="P1832" i="4"/>
  <c r="Q1832" i="4" s="1"/>
  <c r="R1832" i="4" s="1"/>
  <c r="S1832" i="4" s="1"/>
  <c r="T1832" i="4" s="1"/>
  <c r="P1843" i="4"/>
  <c r="Q1843" i="4" s="1"/>
  <c r="R1843" i="4" s="1"/>
  <c r="S1843" i="4" s="1"/>
  <c r="T1843" i="4" s="1"/>
  <c r="P1857" i="4"/>
  <c r="Q1857" i="4" s="1"/>
  <c r="R1857" i="4" s="1"/>
  <c r="S1857" i="4" s="1"/>
  <c r="T1857" i="4" s="1"/>
  <c r="P1863" i="4"/>
  <c r="Q1863" i="4" s="1"/>
  <c r="R1863" i="4" s="1"/>
  <c r="S1863" i="4" s="1"/>
  <c r="T1863" i="4" s="1"/>
  <c r="P1880" i="4"/>
  <c r="Q1880" i="4" s="1"/>
  <c r="R1880" i="4" s="1"/>
  <c r="S1880" i="4" s="1"/>
  <c r="T1880" i="4" s="1"/>
  <c r="P2311" i="4"/>
  <c r="Q2311" i="4" s="1"/>
  <c r="R2311" i="4" s="1"/>
  <c r="S2311" i="4" s="1"/>
  <c r="T2311" i="4" s="1"/>
  <c r="P2319" i="4"/>
  <c r="Q2319" i="4" s="1"/>
  <c r="R2319" i="4" s="1"/>
  <c r="S2319" i="4" s="1"/>
  <c r="T2319" i="4" s="1"/>
  <c r="P2340" i="4"/>
  <c r="Q2340" i="4" s="1"/>
  <c r="R2340" i="4" s="1"/>
  <c r="S2340" i="4" s="1"/>
  <c r="T2340" i="4" s="1"/>
  <c r="P2352" i="4"/>
  <c r="Q2352" i="4" s="1"/>
  <c r="R2352" i="4" s="1"/>
  <c r="S2352" i="4" s="1"/>
  <c r="T2352" i="4" s="1"/>
  <c r="P2799" i="4"/>
  <c r="Q2799" i="4" s="1"/>
  <c r="R2799" i="4" s="1"/>
  <c r="S2799" i="4" s="1"/>
  <c r="T2799" i="4" s="1"/>
  <c r="P2804" i="4"/>
  <c r="Q2804" i="4" s="1"/>
  <c r="R2804" i="4" s="1"/>
  <c r="S2804" i="4" s="1"/>
  <c r="T2804" i="4" s="1"/>
  <c r="P3259" i="4"/>
  <c r="Q3259" i="4" s="1"/>
  <c r="R3259" i="4" s="1"/>
  <c r="S3259" i="4" s="1"/>
  <c r="T3259" i="4" s="1"/>
  <c r="P3282" i="4"/>
  <c r="Q3282" i="4" s="1"/>
  <c r="R3282" i="4" s="1"/>
  <c r="S3282" i="4" s="1"/>
  <c r="T3282" i="4" s="1"/>
  <c r="P3287" i="4"/>
  <c r="Q3287" i="4" s="1"/>
  <c r="R3287" i="4" s="1"/>
  <c r="S3287" i="4" s="1"/>
  <c r="T3287" i="4" s="1"/>
  <c r="P3298" i="4"/>
  <c r="Q3298" i="4" s="1"/>
  <c r="R3298" i="4" s="1"/>
  <c r="S3298" i="4" s="1"/>
  <c r="T3298" i="4" s="1"/>
  <c r="P3309" i="4"/>
  <c r="Q3309" i="4" s="1"/>
  <c r="R3309" i="4" s="1"/>
  <c r="S3309" i="4" s="1"/>
  <c r="T3309" i="4" s="1"/>
  <c r="P3323" i="4"/>
  <c r="Q3323" i="4" s="1"/>
  <c r="R3323" i="4" s="1"/>
  <c r="S3323" i="4" s="1"/>
  <c r="T3323" i="4" s="1"/>
  <c r="P3710" i="4"/>
  <c r="Q3710" i="4" s="1"/>
  <c r="R3710" i="4" s="1"/>
  <c r="S3710" i="4" s="1"/>
  <c r="T3710" i="4" s="1"/>
  <c r="P3715" i="4"/>
  <c r="Q3715" i="4" s="1"/>
  <c r="R3715" i="4" s="1"/>
  <c r="S3715" i="4" s="1"/>
  <c r="T3715" i="4" s="1"/>
  <c r="P3747" i="4"/>
  <c r="Q3747" i="4" s="1"/>
  <c r="R3747" i="4" s="1"/>
  <c r="S3747" i="4" s="1"/>
  <c r="T3747" i="4" s="1"/>
  <c r="P3752" i="4"/>
  <c r="Q3752" i="4" s="1"/>
  <c r="R3752" i="4" s="1"/>
  <c r="S3752" i="4" s="1"/>
  <c r="T3752" i="4" s="1"/>
  <c r="P3767" i="4"/>
  <c r="Q3767" i="4" s="1"/>
  <c r="R3767" i="4" s="1"/>
  <c r="S3767" i="4" s="1"/>
  <c r="T3767" i="4" s="1"/>
  <c r="P3773" i="4"/>
  <c r="Q3773" i="4" s="1"/>
  <c r="R3773" i="4" s="1"/>
  <c r="S3773" i="4" s="1"/>
  <c r="T3773" i="4" s="1"/>
  <c r="P3791" i="4"/>
  <c r="Q3791" i="4" s="1"/>
  <c r="R3791" i="4" s="1"/>
  <c r="S3791" i="4" s="1"/>
  <c r="T3791" i="4" s="1"/>
  <c r="P3810" i="4"/>
  <c r="Q3810" i="4" s="1"/>
  <c r="R3810" i="4" s="1"/>
  <c r="S3810" i="4" s="1"/>
  <c r="T3810" i="4" s="1"/>
  <c r="P3816" i="4"/>
  <c r="Q3816" i="4" s="1"/>
  <c r="R3816" i="4" s="1"/>
  <c r="S3816" i="4" s="1"/>
  <c r="T3816" i="4" s="1"/>
  <c r="P4191" i="4"/>
  <c r="Q4191" i="4" s="1"/>
  <c r="R4191" i="4" s="1"/>
  <c r="S4191" i="4" s="1"/>
  <c r="T4191" i="4" s="1"/>
  <c r="P4229" i="4"/>
  <c r="Q4229" i="4" s="1"/>
  <c r="R4229" i="4" s="1"/>
  <c r="S4229" i="4" s="1"/>
  <c r="T4229" i="4" s="1"/>
  <c r="P4707" i="4"/>
  <c r="Q4707" i="4" s="1"/>
  <c r="R4707" i="4" s="1"/>
  <c r="S4707" i="4" s="1"/>
  <c r="T4707" i="4" s="1"/>
  <c r="P4712" i="4"/>
  <c r="Q4712" i="4" s="1"/>
  <c r="R4712" i="4" s="1"/>
  <c r="S4712" i="4" s="1"/>
  <c r="T4712" i="4" s="1"/>
  <c r="P4717" i="4"/>
  <c r="Q4717" i="4" s="1"/>
  <c r="R4717" i="4" s="1"/>
  <c r="S4717" i="4" s="1"/>
  <c r="T4717" i="4" s="1"/>
  <c r="P4754" i="4"/>
  <c r="Q4754" i="4" s="1"/>
  <c r="R4754" i="4" s="1"/>
  <c r="S4754" i="4" s="1"/>
  <c r="T4754" i="4" s="1"/>
  <c r="P4764" i="4"/>
  <c r="Q4764" i="4" s="1"/>
  <c r="R4764" i="4" s="1"/>
  <c r="S4764" i="4" s="1"/>
  <c r="T4764" i="4" s="1"/>
  <c r="P4769" i="4"/>
  <c r="Q4769" i="4" s="1"/>
  <c r="R4769" i="4" s="1"/>
  <c r="S4769" i="4" s="1"/>
  <c r="T4769" i="4" s="1"/>
  <c r="P4781" i="4"/>
  <c r="Q4781" i="4" s="1"/>
  <c r="R4781" i="4" s="1"/>
  <c r="S4781" i="4" s="1"/>
  <c r="T4781" i="4" s="1"/>
  <c r="P4796" i="4"/>
  <c r="Q4796" i="4" s="1"/>
  <c r="R4796" i="4" s="1"/>
  <c r="S4796" i="4" s="1"/>
  <c r="T4796" i="4" s="1"/>
  <c r="P4813" i="4"/>
  <c r="Q4813" i="4" s="1"/>
  <c r="R4813" i="4" s="1"/>
  <c r="S4813" i="4" s="1"/>
  <c r="T4813" i="4" s="1"/>
  <c r="P4820" i="4"/>
  <c r="Q4820" i="4" s="1"/>
  <c r="R4820" i="4" s="1"/>
  <c r="S4820" i="4" s="1"/>
  <c r="T4820" i="4" s="1"/>
  <c r="P4829" i="4"/>
  <c r="Q4829" i="4" s="1"/>
  <c r="R4829" i="4" s="1"/>
  <c r="S4829" i="4" s="1"/>
  <c r="T4829" i="4" s="1"/>
  <c r="P4835" i="4"/>
  <c r="Q4835" i="4" s="1"/>
  <c r="R4835" i="4" s="1"/>
  <c r="S4835" i="4" s="1"/>
  <c r="T4835" i="4" s="1"/>
  <c r="P4861" i="4"/>
  <c r="Q4861" i="4" s="1"/>
  <c r="R4861" i="4" s="1"/>
  <c r="S4861" i="4" s="1"/>
  <c r="T4861" i="4" s="1"/>
  <c r="P5135" i="4"/>
  <c r="Q5135" i="4" s="1"/>
  <c r="R5135" i="4" s="1"/>
  <c r="S5135" i="4" s="1"/>
  <c r="T5135" i="4" s="1"/>
  <c r="P5152" i="4"/>
  <c r="Q5152" i="4" s="1"/>
  <c r="R5152" i="4" s="1"/>
  <c r="S5152" i="4" s="1"/>
  <c r="T5152" i="4" s="1"/>
  <c r="P5160" i="4"/>
  <c r="Q5160" i="4" s="1"/>
  <c r="R5160" i="4" s="1"/>
  <c r="S5160" i="4" s="1"/>
  <c r="T5160" i="4" s="1"/>
  <c r="P5166" i="4"/>
  <c r="Q5166" i="4" s="1"/>
  <c r="R5166" i="4" s="1"/>
  <c r="S5166" i="4" s="1"/>
  <c r="T5166" i="4" s="1"/>
  <c r="P5182" i="4"/>
  <c r="Q5182" i="4" s="1"/>
  <c r="R5182" i="4" s="1"/>
  <c r="S5182" i="4" s="1"/>
  <c r="T5182" i="4" s="1"/>
  <c r="P5192" i="4"/>
  <c r="Q5192" i="4" s="1"/>
  <c r="R5192" i="4" s="1"/>
  <c r="S5192" i="4" s="1"/>
  <c r="T5192" i="4" s="1"/>
  <c r="P5200" i="4"/>
  <c r="Q5200" i="4" s="1"/>
  <c r="R5200" i="4" s="1"/>
  <c r="S5200" i="4" s="1"/>
  <c r="T5200" i="4" s="1"/>
  <c r="P5205" i="4"/>
  <c r="Q5205" i="4" s="1"/>
  <c r="R5205" i="4" s="1"/>
  <c r="S5205" i="4" s="1"/>
  <c r="T5205" i="4" s="1"/>
  <c r="P5210" i="4"/>
  <c r="Q5210" i="4" s="1"/>
  <c r="R5210" i="4" s="1"/>
  <c r="S5210" i="4" s="1"/>
  <c r="T5210" i="4" s="1"/>
  <c r="P5225" i="4"/>
  <c r="Q5225" i="4" s="1"/>
  <c r="R5225" i="4" s="1"/>
  <c r="S5225" i="4" s="1"/>
  <c r="T5225" i="4" s="1"/>
  <c r="P5232" i="4"/>
  <c r="Q5232" i="4" s="1"/>
  <c r="R5232" i="4" s="1"/>
  <c r="S5232" i="4" s="1"/>
  <c r="T5232" i="4" s="1"/>
  <c r="P5239" i="4"/>
  <c r="Q5239" i="4" s="1"/>
  <c r="R5239" i="4" s="1"/>
  <c r="S5239" i="4" s="1"/>
  <c r="T5239" i="4" s="1"/>
  <c r="P5251" i="4"/>
  <c r="Q5251" i="4" s="1"/>
  <c r="R5251" i="4" s="1"/>
  <c r="S5251" i="4" s="1"/>
  <c r="T5251" i="4" s="1"/>
  <c r="P5262" i="4"/>
  <c r="Q5262" i="4" s="1"/>
  <c r="R5262" i="4" s="1"/>
  <c r="S5262" i="4" s="1"/>
  <c r="T5262" i="4" s="1"/>
  <c r="P5268" i="4"/>
  <c r="Q5268" i="4" s="1"/>
  <c r="R5268" i="4" s="1"/>
  <c r="S5268" i="4" s="1"/>
  <c r="T5268" i="4" s="1"/>
  <c r="P5274" i="4"/>
  <c r="Q5274" i="4" s="1"/>
  <c r="R5274" i="4" s="1"/>
  <c r="S5274" i="4" s="1"/>
  <c r="T5274" i="4" s="1"/>
  <c r="P5303" i="4"/>
  <c r="Q5303" i="4" s="1"/>
  <c r="R5303" i="4" s="1"/>
  <c r="S5303" i="4" s="1"/>
  <c r="T5303" i="4" s="1"/>
  <c r="P5309" i="4"/>
  <c r="Q5309" i="4" s="1"/>
  <c r="R5309" i="4" s="1"/>
  <c r="S5309" i="4" s="1"/>
  <c r="T5309" i="4" s="1"/>
  <c r="P5315" i="4"/>
  <c r="Q5315" i="4" s="1"/>
  <c r="R5315" i="4" s="1"/>
  <c r="S5315" i="4" s="1"/>
  <c r="T5315" i="4" s="1"/>
  <c r="P5331" i="4"/>
  <c r="Q5331" i="4" s="1"/>
  <c r="R5331" i="4" s="1"/>
  <c r="S5331" i="4" s="1"/>
  <c r="T5331" i="4" s="1"/>
  <c r="P5343" i="4"/>
  <c r="Q5343" i="4" s="1"/>
  <c r="R5343" i="4" s="1"/>
  <c r="S5343" i="4" s="1"/>
  <c r="T5343" i="4" s="1"/>
  <c r="P5592" i="4"/>
  <c r="Q5592" i="4" s="1"/>
  <c r="R5592" i="4" s="1"/>
  <c r="S5592" i="4" s="1"/>
  <c r="T5592" i="4" s="1"/>
  <c r="P5598" i="4"/>
  <c r="Q5598" i="4" s="1"/>
  <c r="R5598" i="4" s="1"/>
  <c r="S5598" i="4" s="1"/>
  <c r="T5598" i="4" s="1"/>
  <c r="P5604" i="4"/>
  <c r="Q5604" i="4" s="1"/>
  <c r="R5604" i="4" s="1"/>
  <c r="S5604" i="4" s="1"/>
  <c r="T5604" i="4" s="1"/>
  <c r="P5621" i="4"/>
  <c r="Q5621" i="4" s="1"/>
  <c r="R5621" i="4" s="1"/>
  <c r="S5621" i="4" s="1"/>
  <c r="T5621" i="4" s="1"/>
  <c r="P5628" i="4"/>
  <c r="Q5628" i="4" s="1"/>
  <c r="R5628" i="4" s="1"/>
  <c r="S5628" i="4" s="1"/>
  <c r="T5628" i="4" s="1"/>
  <c r="P5635" i="4"/>
  <c r="Q5635" i="4" s="1"/>
  <c r="R5635" i="4" s="1"/>
  <c r="S5635" i="4" s="1"/>
  <c r="T5635" i="4" s="1"/>
  <c r="P5647" i="4"/>
  <c r="Q5647" i="4" s="1"/>
  <c r="R5647" i="4" s="1"/>
  <c r="S5647" i="4" s="1"/>
  <c r="T5647" i="4" s="1"/>
  <c r="P5653" i="4"/>
  <c r="Q5653" i="4" s="1"/>
  <c r="R5653" i="4" s="1"/>
  <c r="S5653" i="4" s="1"/>
  <c r="T5653" i="4" s="1"/>
  <c r="P5661" i="4"/>
  <c r="Q5661" i="4" s="1"/>
  <c r="R5661" i="4" s="1"/>
  <c r="S5661" i="4" s="1"/>
  <c r="T5661" i="4" s="1"/>
  <c r="P5674" i="4"/>
  <c r="Q5674" i="4" s="1"/>
  <c r="R5674" i="4" s="1"/>
  <c r="S5674" i="4" s="1"/>
  <c r="T5674" i="4" s="1"/>
  <c r="P5682" i="4"/>
  <c r="Q5682" i="4" s="1"/>
  <c r="R5682" i="4" s="1"/>
  <c r="S5682" i="4" s="1"/>
  <c r="T5682" i="4" s="1"/>
  <c r="P5687" i="4"/>
  <c r="Q5687" i="4" s="1"/>
  <c r="R5687" i="4" s="1"/>
  <c r="S5687" i="4" s="1"/>
  <c r="T5687" i="4" s="1"/>
  <c r="P5701" i="4"/>
  <c r="Q5701" i="4" s="1"/>
  <c r="R5701" i="4" s="1"/>
  <c r="S5701" i="4" s="1"/>
  <c r="T5701" i="4" s="1"/>
  <c r="P5707" i="4"/>
  <c r="Q5707" i="4" s="1"/>
  <c r="R5707" i="4" s="1"/>
  <c r="S5707" i="4" s="1"/>
  <c r="T5707" i="4" s="1"/>
  <c r="P5746" i="4"/>
  <c r="Q5746" i="4" s="1"/>
  <c r="R5746" i="4" s="1"/>
  <c r="S5746" i="4" s="1"/>
  <c r="T5746" i="4" s="1"/>
  <c r="P5757" i="4"/>
  <c r="Q5757" i="4" s="1"/>
  <c r="R5757" i="4" s="1"/>
  <c r="S5757" i="4" s="1"/>
  <c r="T5757" i="4" s="1"/>
  <c r="P5764" i="4"/>
  <c r="Q5764" i="4" s="1"/>
  <c r="R5764" i="4" s="1"/>
  <c r="S5764" i="4" s="1"/>
  <c r="T5764" i="4" s="1"/>
  <c r="P5769" i="4"/>
  <c r="Q5769" i="4" s="1"/>
  <c r="R5769" i="4" s="1"/>
  <c r="S5769" i="4" s="1"/>
  <c r="T5769" i="4" s="1"/>
  <c r="P5776" i="4"/>
  <c r="Q5776" i="4" s="1"/>
  <c r="R5776" i="4" s="1"/>
  <c r="S5776" i="4" s="1"/>
  <c r="T5776" i="4" s="1"/>
  <c r="P5796" i="4"/>
  <c r="Q5796" i="4" s="1"/>
  <c r="R5796" i="4" s="1"/>
  <c r="S5796" i="4" s="1"/>
  <c r="T5796" i="4" s="1"/>
  <c r="P5812" i="4"/>
  <c r="Q5812" i="4" s="1"/>
  <c r="R5812" i="4" s="1"/>
  <c r="S5812" i="4" s="1"/>
  <c r="T5812" i="4" s="1"/>
  <c r="P5819" i="4"/>
  <c r="Q5819" i="4" s="1"/>
  <c r="R5819" i="4" s="1"/>
  <c r="S5819" i="4" s="1"/>
  <c r="T5819" i="4" s="1"/>
  <c r="P5826" i="4"/>
  <c r="Q5826" i="4" s="1"/>
  <c r="R5826" i="4" s="1"/>
  <c r="S5826" i="4" s="1"/>
  <c r="T5826" i="4" s="1"/>
  <c r="P5834" i="4"/>
  <c r="Q5834" i="4" s="1"/>
  <c r="R5834" i="4" s="1"/>
  <c r="S5834" i="4" s="1"/>
  <c r="T5834" i="4" s="1"/>
  <c r="P5854" i="4"/>
  <c r="Q5854" i="4" s="1"/>
  <c r="R5854" i="4" s="1"/>
  <c r="S5854" i="4" s="1"/>
  <c r="T5854" i="4" s="1"/>
  <c r="P5863" i="4"/>
  <c r="Q5863" i="4" s="1"/>
  <c r="R5863" i="4" s="1"/>
  <c r="S5863" i="4" s="1"/>
  <c r="T5863" i="4" s="1"/>
  <c r="P6062" i="4"/>
  <c r="Q6062" i="4" s="1"/>
  <c r="R6062" i="4" s="1"/>
  <c r="S6062" i="4" s="1"/>
  <c r="T6062" i="4" s="1"/>
  <c r="P6068" i="4"/>
  <c r="Q6068" i="4" s="1"/>
  <c r="R6068" i="4" s="1"/>
  <c r="S6068" i="4" s="1"/>
  <c r="T6068" i="4" s="1"/>
  <c r="P6075" i="4"/>
  <c r="Q6075" i="4" s="1"/>
  <c r="R6075" i="4" s="1"/>
  <c r="S6075" i="4" s="1"/>
  <c r="T6075" i="4" s="1"/>
  <c r="P6081" i="4"/>
  <c r="Q6081" i="4" s="1"/>
  <c r="R6081" i="4" s="1"/>
  <c r="S6081" i="4" s="1"/>
  <c r="T6081" i="4" s="1"/>
  <c r="P6116" i="4"/>
  <c r="Q6116" i="4" s="1"/>
  <c r="R6116" i="4" s="1"/>
  <c r="S6116" i="4" s="1"/>
  <c r="T6116" i="4" s="1"/>
  <c r="P6123" i="4"/>
  <c r="Q6123" i="4" s="1"/>
  <c r="R6123" i="4" s="1"/>
  <c r="S6123" i="4" s="1"/>
  <c r="T6123" i="4" s="1"/>
  <c r="P6133" i="4"/>
  <c r="Q6133" i="4" s="1"/>
  <c r="R6133" i="4" s="1"/>
  <c r="S6133" i="4" s="1"/>
  <c r="T6133" i="4" s="1"/>
  <c r="P6137" i="4"/>
  <c r="Q6137" i="4" s="1"/>
  <c r="R6137" i="4" s="1"/>
  <c r="S6137" i="4" s="1"/>
  <c r="T6137" i="4" s="1"/>
  <c r="P6165" i="4"/>
  <c r="Q6165" i="4" s="1"/>
  <c r="R6165" i="4" s="1"/>
  <c r="S6165" i="4" s="1"/>
  <c r="T6165" i="4" s="1"/>
  <c r="P6169" i="4"/>
  <c r="Q6169" i="4" s="1"/>
  <c r="R6169" i="4" s="1"/>
  <c r="S6169" i="4" s="1"/>
  <c r="T6169" i="4" s="1"/>
  <c r="P6181" i="4"/>
  <c r="Q6181" i="4" s="1"/>
  <c r="R6181" i="4" s="1"/>
  <c r="S6181" i="4" s="1"/>
  <c r="T6181" i="4" s="1"/>
  <c r="P6189" i="4"/>
  <c r="Q6189" i="4" s="1"/>
  <c r="R6189" i="4" s="1"/>
  <c r="S6189" i="4" s="1"/>
  <c r="T6189" i="4" s="1"/>
  <c r="P6195" i="4"/>
  <c r="Q6195" i="4" s="1"/>
  <c r="R6195" i="4" s="1"/>
  <c r="S6195" i="4" s="1"/>
  <c r="T6195" i="4" s="1"/>
  <c r="P6203" i="4"/>
  <c r="Q6203" i="4" s="1"/>
  <c r="R6203" i="4" s="1"/>
  <c r="S6203" i="4" s="1"/>
  <c r="T6203" i="4" s="1"/>
  <c r="P6222" i="4"/>
  <c r="Q6222" i="4" s="1"/>
  <c r="R6222" i="4" s="1"/>
  <c r="S6222" i="4" s="1"/>
  <c r="T6222" i="4" s="1"/>
  <c r="P6233" i="4"/>
  <c r="Q6233" i="4" s="1"/>
  <c r="R6233" i="4" s="1"/>
  <c r="S6233" i="4" s="1"/>
  <c r="T6233" i="4" s="1"/>
  <c r="P6241" i="4"/>
  <c r="Q6241" i="4" s="1"/>
  <c r="R6241" i="4" s="1"/>
  <c r="S6241" i="4" s="1"/>
  <c r="T6241" i="4" s="1"/>
  <c r="P6275" i="4"/>
  <c r="Q6275" i="4" s="1"/>
  <c r="R6275" i="4" s="1"/>
  <c r="S6275" i="4" s="1"/>
  <c r="T6275" i="4" s="1"/>
  <c r="P6282" i="4"/>
  <c r="Q6282" i="4" s="1"/>
  <c r="R6282" i="4" s="1"/>
  <c r="S6282" i="4" s="1"/>
  <c r="T6282" i="4" s="1"/>
  <c r="P6299" i="4"/>
  <c r="Q6299" i="4" s="1"/>
  <c r="R6299" i="4" s="1"/>
  <c r="S6299" i="4" s="1"/>
  <c r="T6299" i="4" s="1"/>
  <c r="P6499" i="4"/>
  <c r="Q6499" i="4" s="1"/>
  <c r="R6499" i="4" s="1"/>
  <c r="S6499" i="4" s="1"/>
  <c r="T6499" i="4" s="1"/>
  <c r="P6505" i="4"/>
  <c r="Q6505" i="4" s="1"/>
  <c r="R6505" i="4" s="1"/>
  <c r="S6505" i="4" s="1"/>
  <c r="T6505" i="4" s="1"/>
  <c r="P6519" i="4"/>
  <c r="Q6519" i="4" s="1"/>
  <c r="R6519" i="4" s="1"/>
  <c r="S6519" i="4" s="1"/>
  <c r="T6519" i="4" s="1"/>
  <c r="P6525" i="4"/>
  <c r="Q6525" i="4" s="1"/>
  <c r="R6525" i="4" s="1"/>
  <c r="S6525" i="4" s="1"/>
  <c r="T6525" i="4" s="1"/>
  <c r="P6532" i="4"/>
  <c r="Q6532" i="4" s="1"/>
  <c r="R6532" i="4" s="1"/>
  <c r="S6532" i="4" s="1"/>
  <c r="T6532" i="4" s="1"/>
  <c r="P6537" i="4"/>
  <c r="Q6537" i="4" s="1"/>
  <c r="R6537" i="4" s="1"/>
  <c r="S6537" i="4" s="1"/>
  <c r="T6537" i="4" s="1"/>
  <c r="P6551" i="4"/>
  <c r="Q6551" i="4" s="1"/>
  <c r="R6551" i="4" s="1"/>
  <c r="S6551" i="4" s="1"/>
  <c r="T6551" i="4" s="1"/>
  <c r="P6556" i="4"/>
  <c r="Q6556" i="4" s="1"/>
  <c r="R6556" i="4" s="1"/>
  <c r="S6556" i="4" s="1"/>
  <c r="T6556" i="4" s="1"/>
  <c r="P6562" i="4"/>
  <c r="Q6562" i="4" s="1"/>
  <c r="R6562" i="4" s="1"/>
  <c r="S6562" i="4" s="1"/>
  <c r="T6562" i="4" s="1"/>
  <c r="P6577" i="4"/>
  <c r="Q6577" i="4" s="1"/>
  <c r="R6577" i="4" s="1"/>
  <c r="S6577" i="4" s="1"/>
  <c r="T6577" i="4" s="1"/>
  <c r="P6601" i="4"/>
  <c r="Q6601" i="4" s="1"/>
  <c r="R6601" i="4" s="1"/>
  <c r="S6601" i="4" s="1"/>
  <c r="T6601" i="4" s="1"/>
  <c r="P6611" i="4"/>
  <c r="Q6611" i="4" s="1"/>
  <c r="R6611" i="4" s="1"/>
  <c r="S6611" i="4" s="1"/>
  <c r="T6611" i="4" s="1"/>
  <c r="P6617" i="4"/>
  <c r="Q6617" i="4" s="1"/>
  <c r="R6617" i="4" s="1"/>
  <c r="S6617" i="4" s="1"/>
  <c r="T6617" i="4" s="1"/>
  <c r="P6627" i="4"/>
  <c r="Q6627" i="4" s="1"/>
  <c r="R6627" i="4" s="1"/>
  <c r="S6627" i="4" s="1"/>
  <c r="T6627" i="4" s="1"/>
  <c r="P6635" i="4"/>
  <c r="Q6635" i="4" s="1"/>
  <c r="R6635" i="4" s="1"/>
  <c r="S6635" i="4" s="1"/>
  <c r="T6635" i="4" s="1"/>
  <c r="P6650" i="4"/>
  <c r="Q6650" i="4" s="1"/>
  <c r="R6650" i="4" s="1"/>
  <c r="S6650" i="4" s="1"/>
  <c r="T6650" i="4" s="1"/>
  <c r="P6656" i="4"/>
  <c r="Q6656" i="4" s="1"/>
  <c r="R6656" i="4" s="1"/>
  <c r="S6656" i="4" s="1"/>
  <c r="T6656" i="4" s="1"/>
  <c r="P6661" i="4"/>
  <c r="Q6661" i="4" s="1"/>
  <c r="R6661" i="4" s="1"/>
  <c r="S6661" i="4" s="1"/>
  <c r="T6661" i="4" s="1"/>
  <c r="P6667" i="4"/>
  <c r="Q6667" i="4" s="1"/>
  <c r="R6667" i="4" s="1"/>
  <c r="S6667" i="4" s="1"/>
  <c r="T6667" i="4" s="1"/>
  <c r="P6673" i="4"/>
  <c r="Q6673" i="4" s="1"/>
  <c r="R6673" i="4" s="1"/>
  <c r="S6673" i="4" s="1"/>
  <c r="T6673" i="4" s="1"/>
  <c r="P6679" i="4"/>
  <c r="Q6679" i="4" s="1"/>
  <c r="R6679" i="4" s="1"/>
  <c r="S6679" i="4" s="1"/>
  <c r="T6679" i="4" s="1"/>
  <c r="P6700" i="4"/>
  <c r="Q6700" i="4" s="1"/>
  <c r="R6700" i="4" s="1"/>
  <c r="S6700" i="4" s="1"/>
  <c r="T6700" i="4" s="1"/>
  <c r="P6706" i="4"/>
  <c r="Q6706" i="4" s="1"/>
  <c r="R6706" i="4" s="1"/>
  <c r="S6706" i="4" s="1"/>
  <c r="T6706" i="4" s="1"/>
  <c r="P6715" i="4"/>
  <c r="Q6715" i="4" s="1"/>
  <c r="R6715" i="4" s="1"/>
  <c r="S6715" i="4" s="1"/>
  <c r="T6715" i="4" s="1"/>
  <c r="P6724" i="4"/>
  <c r="Q6724" i="4" s="1"/>
  <c r="R6724" i="4" s="1"/>
  <c r="S6724" i="4" s="1"/>
  <c r="T6724" i="4" s="1"/>
  <c r="P6730" i="4"/>
  <c r="Q6730" i="4" s="1"/>
  <c r="R6730" i="4" s="1"/>
  <c r="S6730" i="4" s="1"/>
  <c r="T6730" i="4" s="1"/>
  <c r="P6735" i="4"/>
  <c r="Q6735" i="4" s="1"/>
  <c r="R6735" i="4" s="1"/>
  <c r="S6735" i="4" s="1"/>
  <c r="T6735" i="4" s="1"/>
  <c r="P6746" i="4"/>
  <c r="Q6746" i="4" s="1"/>
  <c r="R6746" i="4" s="1"/>
  <c r="S6746" i="4" s="1"/>
  <c r="T6746" i="4" s="1"/>
  <c r="P6752" i="4"/>
  <c r="Q6752" i="4" s="1"/>
  <c r="R6752" i="4" s="1"/>
  <c r="S6752" i="4" s="1"/>
  <c r="T6752" i="4" s="1"/>
  <c r="P6778" i="4"/>
  <c r="Q6778" i="4" s="1"/>
  <c r="R6778" i="4" s="1"/>
  <c r="S6778" i="4" s="1"/>
  <c r="T6778" i="4" s="1"/>
  <c r="P6785" i="4"/>
  <c r="Q6785" i="4" s="1"/>
  <c r="R6785" i="4" s="1"/>
  <c r="S6785" i="4" s="1"/>
  <c r="T6785" i="4" s="1"/>
  <c r="P6791" i="4"/>
  <c r="Q6791" i="4" s="1"/>
  <c r="R6791" i="4" s="1"/>
  <c r="S6791" i="4" s="1"/>
  <c r="T6791" i="4" s="1"/>
  <c r="P6798" i="4"/>
  <c r="Q6798" i="4" s="1"/>
  <c r="R6798" i="4" s="1"/>
  <c r="S6798" i="4" s="1"/>
  <c r="T6798" i="4" s="1"/>
  <c r="P6799" i="4"/>
  <c r="Q6799" i="4" s="1"/>
  <c r="R6799" i="4" s="1"/>
  <c r="S6799" i="4" s="1"/>
  <c r="T6799" i="4" s="1"/>
  <c r="P6800" i="4"/>
  <c r="Q6800" i="4" s="1"/>
  <c r="R6800" i="4" s="1"/>
  <c r="S6800" i="4" s="1"/>
  <c r="T6800" i="4" s="1"/>
  <c r="P6801" i="4"/>
  <c r="Q6801" i="4" s="1"/>
  <c r="R6801" i="4" s="1"/>
  <c r="S6801" i="4" s="1"/>
  <c r="T6801" i="4" s="1"/>
  <c r="P6802" i="4"/>
  <c r="Q6802" i="4" s="1"/>
  <c r="R6802" i="4" s="1"/>
  <c r="S6802" i="4" s="1"/>
  <c r="T6802" i="4" s="1"/>
  <c r="P6803" i="4"/>
  <c r="Q6803" i="4" s="1"/>
  <c r="R6803" i="4" s="1"/>
  <c r="S6803" i="4" s="1"/>
  <c r="T6803" i="4" s="1"/>
  <c r="P6804" i="4"/>
  <c r="Q6804" i="4" s="1"/>
  <c r="R6804" i="4" s="1"/>
  <c r="S6804" i="4" s="1"/>
  <c r="T6804" i="4" s="1"/>
  <c r="P6805" i="4"/>
  <c r="Q6805" i="4" s="1"/>
  <c r="R6805" i="4" s="1"/>
  <c r="S6805" i="4" s="1"/>
  <c r="T6805" i="4" s="1"/>
  <c r="P6806" i="4"/>
  <c r="Q6806" i="4" s="1"/>
  <c r="R6806" i="4" s="1"/>
  <c r="S6806" i="4" s="1"/>
  <c r="T6806" i="4" s="1"/>
  <c r="P6807" i="4"/>
  <c r="Q6807" i="4" s="1"/>
  <c r="R6807" i="4" s="1"/>
  <c r="S6807" i="4" s="1"/>
  <c r="T6807" i="4" s="1"/>
  <c r="P6808" i="4"/>
  <c r="Q6808" i="4" s="1"/>
  <c r="R6808" i="4" s="1"/>
  <c r="S6808" i="4" s="1"/>
  <c r="T6808" i="4" s="1"/>
  <c r="P6809" i="4"/>
  <c r="Q6809" i="4" s="1"/>
  <c r="R6809" i="4" s="1"/>
  <c r="S6809" i="4" s="1"/>
  <c r="T6809" i="4" s="1"/>
  <c r="P6810" i="4"/>
  <c r="Q6810" i="4" s="1"/>
  <c r="R6810" i="4" s="1"/>
  <c r="S6810" i="4" s="1"/>
  <c r="T6810" i="4" s="1"/>
  <c r="P6811" i="4"/>
  <c r="Q6811" i="4" s="1"/>
  <c r="R6811" i="4" s="1"/>
  <c r="S6811" i="4" s="1"/>
  <c r="T6811" i="4" s="1"/>
  <c r="P6812" i="4"/>
  <c r="Q6812" i="4" s="1"/>
  <c r="R6812" i="4" s="1"/>
  <c r="S6812" i="4" s="1"/>
  <c r="T6812" i="4" s="1"/>
  <c r="P6813" i="4"/>
  <c r="Q6813" i="4" s="1"/>
  <c r="R6813" i="4" s="1"/>
  <c r="S6813" i="4" s="1"/>
  <c r="T6813" i="4" s="1"/>
  <c r="P6814" i="4"/>
  <c r="Q6814" i="4" s="1"/>
  <c r="R6814" i="4" s="1"/>
  <c r="S6814" i="4" s="1"/>
  <c r="T6814" i="4" s="1"/>
  <c r="P6815" i="4"/>
  <c r="Q6815" i="4" s="1"/>
  <c r="R6815" i="4" s="1"/>
  <c r="S6815" i="4" s="1"/>
  <c r="T6815" i="4" s="1"/>
  <c r="P6816" i="4"/>
  <c r="Q6816" i="4" s="1"/>
  <c r="R6816" i="4" s="1"/>
  <c r="S6816" i="4" s="1"/>
  <c r="T6816" i="4" s="1"/>
  <c r="P6817" i="4"/>
  <c r="Q6817" i="4" s="1"/>
  <c r="R6817" i="4" s="1"/>
  <c r="S6817" i="4" s="1"/>
  <c r="T6817" i="4" s="1"/>
  <c r="P6818" i="4"/>
  <c r="Q6818" i="4" s="1"/>
  <c r="R6818" i="4" s="1"/>
  <c r="S6818" i="4" s="1"/>
  <c r="T6818" i="4" s="1"/>
  <c r="P6819" i="4"/>
  <c r="Q6819" i="4" s="1"/>
  <c r="R6819" i="4" s="1"/>
  <c r="S6819" i="4" s="1"/>
  <c r="T6819" i="4" s="1"/>
  <c r="P6820" i="4"/>
  <c r="Q6820" i="4" s="1"/>
  <c r="R6820" i="4" s="1"/>
  <c r="S6820" i="4" s="1"/>
  <c r="T6820" i="4" s="1"/>
  <c r="P6821" i="4"/>
  <c r="Q6821" i="4" s="1"/>
  <c r="R6821" i="4" s="1"/>
  <c r="S6821" i="4" s="1"/>
  <c r="T6821" i="4" s="1"/>
  <c r="P6822" i="4"/>
  <c r="Q6822" i="4" s="1"/>
  <c r="R6822" i="4" s="1"/>
  <c r="S6822" i="4" s="1"/>
  <c r="T6822" i="4" s="1"/>
  <c r="P6823" i="4"/>
  <c r="Q6823" i="4" s="1"/>
  <c r="R6823" i="4" s="1"/>
  <c r="S6823" i="4" s="1"/>
  <c r="T6823" i="4" s="1"/>
  <c r="P6824" i="4"/>
  <c r="Q6824" i="4" s="1"/>
  <c r="R6824" i="4" s="1"/>
  <c r="S6824" i="4" s="1"/>
  <c r="T6824" i="4" s="1"/>
  <c r="P6825" i="4"/>
  <c r="Q6825" i="4" s="1"/>
  <c r="R6825" i="4" s="1"/>
  <c r="S6825" i="4" s="1"/>
  <c r="T6825" i="4" s="1"/>
  <c r="P6826" i="4"/>
  <c r="Q6826" i="4" s="1"/>
  <c r="R6826" i="4" s="1"/>
  <c r="S6826" i="4" s="1"/>
  <c r="T6826" i="4" s="1"/>
  <c r="P6827" i="4"/>
  <c r="Q6827" i="4" s="1"/>
  <c r="R6827" i="4" s="1"/>
  <c r="S6827" i="4" s="1"/>
  <c r="T6827" i="4" s="1"/>
  <c r="P6828" i="4"/>
  <c r="Q6828" i="4" s="1"/>
  <c r="R6828" i="4" s="1"/>
  <c r="S6828" i="4" s="1"/>
  <c r="T6828" i="4" s="1"/>
  <c r="P6829" i="4"/>
  <c r="Q6829" i="4" s="1"/>
  <c r="R6829" i="4" s="1"/>
  <c r="S6829" i="4" s="1"/>
  <c r="T6829" i="4" s="1"/>
  <c r="P6830" i="4"/>
  <c r="Q6830" i="4" s="1"/>
  <c r="R6830" i="4" s="1"/>
  <c r="S6830" i="4" s="1"/>
  <c r="T6830" i="4" s="1"/>
  <c r="P6831" i="4"/>
  <c r="Q6831" i="4" s="1"/>
  <c r="R6831" i="4" s="1"/>
  <c r="S6831" i="4" s="1"/>
  <c r="T6831" i="4" s="1"/>
  <c r="P6832" i="4"/>
  <c r="Q6832" i="4" s="1"/>
  <c r="R6832" i="4" s="1"/>
  <c r="S6832" i="4" s="1"/>
  <c r="T6832" i="4" s="1"/>
  <c r="P6833" i="4"/>
  <c r="Q6833" i="4" s="1"/>
  <c r="R6833" i="4" s="1"/>
  <c r="S6833" i="4" s="1"/>
  <c r="T6833" i="4" s="1"/>
  <c r="P6834" i="4"/>
  <c r="Q6834" i="4" s="1"/>
  <c r="R6834" i="4" s="1"/>
  <c r="S6834" i="4" s="1"/>
  <c r="T6834" i="4" s="1"/>
  <c r="P6835" i="4"/>
  <c r="Q6835" i="4" s="1"/>
  <c r="R6835" i="4" s="1"/>
  <c r="S6835" i="4" s="1"/>
  <c r="T6835" i="4" s="1"/>
  <c r="P6836" i="4"/>
  <c r="Q6836" i="4" s="1"/>
  <c r="R6836" i="4" s="1"/>
  <c r="S6836" i="4" s="1"/>
  <c r="T6836" i="4" s="1"/>
  <c r="P6837" i="4"/>
  <c r="Q6837" i="4" s="1"/>
  <c r="R6837" i="4" s="1"/>
  <c r="S6837" i="4" s="1"/>
  <c r="T6837" i="4" s="1"/>
  <c r="P6838" i="4"/>
  <c r="Q6838" i="4" s="1"/>
  <c r="R6838" i="4" s="1"/>
  <c r="S6838" i="4" s="1"/>
  <c r="T6838" i="4" s="1"/>
  <c r="P6839" i="4"/>
  <c r="Q6839" i="4" s="1"/>
  <c r="R6839" i="4" s="1"/>
  <c r="S6839" i="4" s="1"/>
  <c r="T6839" i="4" s="1"/>
  <c r="P6840" i="4"/>
  <c r="Q6840" i="4" s="1"/>
  <c r="R6840" i="4" s="1"/>
  <c r="S6840" i="4" s="1"/>
  <c r="T6840" i="4" s="1"/>
  <c r="P6841" i="4"/>
  <c r="Q6841" i="4" s="1"/>
  <c r="R6841" i="4" s="1"/>
  <c r="S6841" i="4" s="1"/>
  <c r="T6841" i="4" s="1"/>
  <c r="P6842" i="4"/>
  <c r="Q6842" i="4" s="1"/>
  <c r="R6842" i="4" s="1"/>
  <c r="S6842" i="4" s="1"/>
  <c r="T6842" i="4" s="1"/>
  <c r="P6843" i="4"/>
  <c r="Q6843" i="4" s="1"/>
  <c r="R6843" i="4" s="1"/>
  <c r="S6843" i="4" s="1"/>
  <c r="T6843" i="4" s="1"/>
  <c r="P6844" i="4"/>
  <c r="Q6844" i="4" s="1"/>
  <c r="R6844" i="4" s="1"/>
  <c r="S6844" i="4" s="1"/>
  <c r="T6844" i="4" s="1"/>
  <c r="P6845" i="4"/>
  <c r="Q6845" i="4" s="1"/>
  <c r="R6845" i="4" s="1"/>
  <c r="S6845" i="4" s="1"/>
  <c r="T6845" i="4" s="1"/>
  <c r="P6846" i="4"/>
  <c r="Q6846" i="4" s="1"/>
  <c r="R6846" i="4" s="1"/>
  <c r="S6846" i="4" s="1"/>
  <c r="T6846" i="4" s="1"/>
  <c r="P6847" i="4"/>
  <c r="Q6847" i="4" s="1"/>
  <c r="R6847" i="4" s="1"/>
  <c r="S6847" i="4" s="1"/>
  <c r="T6847" i="4" s="1"/>
  <c r="P6848" i="4"/>
  <c r="Q6848" i="4" s="1"/>
  <c r="R6848" i="4" s="1"/>
  <c r="S6848" i="4" s="1"/>
  <c r="T6848" i="4" s="1"/>
  <c r="P6849" i="4"/>
  <c r="Q6849" i="4" s="1"/>
  <c r="R6849" i="4" s="1"/>
  <c r="S6849" i="4" s="1"/>
  <c r="T6849" i="4" s="1"/>
  <c r="P6850" i="4"/>
  <c r="Q6850" i="4" s="1"/>
  <c r="R6850" i="4" s="1"/>
  <c r="S6850" i="4" s="1"/>
  <c r="T6850" i="4" s="1"/>
  <c r="P6851" i="4"/>
  <c r="Q6851" i="4" s="1"/>
  <c r="R6851" i="4" s="1"/>
  <c r="S6851" i="4" s="1"/>
  <c r="T6851" i="4" s="1"/>
  <c r="P6852" i="4"/>
  <c r="Q6852" i="4" s="1"/>
  <c r="R6852" i="4" s="1"/>
  <c r="S6852" i="4" s="1"/>
  <c r="T6852" i="4" s="1"/>
  <c r="P6853" i="4"/>
  <c r="Q6853" i="4" s="1"/>
  <c r="R6853" i="4" s="1"/>
  <c r="S6853" i="4" s="1"/>
  <c r="T6853" i="4" s="1"/>
  <c r="P6854" i="4"/>
  <c r="Q6854" i="4" s="1"/>
  <c r="R6854" i="4" s="1"/>
  <c r="S6854" i="4" s="1"/>
  <c r="T6854" i="4" s="1"/>
  <c r="P6855" i="4"/>
  <c r="Q6855" i="4" s="1"/>
  <c r="R6855" i="4" s="1"/>
  <c r="S6855" i="4" s="1"/>
  <c r="T6855" i="4" s="1"/>
  <c r="P6856" i="4"/>
  <c r="Q6856" i="4" s="1"/>
  <c r="R6856" i="4" s="1"/>
  <c r="S6856" i="4" s="1"/>
  <c r="T6856" i="4" s="1"/>
  <c r="P6857" i="4"/>
  <c r="Q6857" i="4" s="1"/>
  <c r="R6857" i="4" s="1"/>
  <c r="S6857" i="4" s="1"/>
  <c r="T6857" i="4" s="1"/>
  <c r="P6858" i="4"/>
  <c r="Q6858" i="4" s="1"/>
  <c r="R6858" i="4" s="1"/>
  <c r="S6858" i="4" s="1"/>
  <c r="T6858" i="4" s="1"/>
  <c r="P6859" i="4"/>
  <c r="Q6859" i="4" s="1"/>
  <c r="R6859" i="4" s="1"/>
  <c r="S6859" i="4" s="1"/>
  <c r="T6859" i="4" s="1"/>
  <c r="P6860" i="4"/>
  <c r="Q6860" i="4" s="1"/>
  <c r="R6860" i="4" s="1"/>
  <c r="S6860" i="4" s="1"/>
  <c r="T6860" i="4" s="1"/>
  <c r="P6861" i="4"/>
  <c r="Q6861" i="4" s="1"/>
  <c r="R6861" i="4" s="1"/>
  <c r="S6861" i="4" s="1"/>
  <c r="T6861" i="4" s="1"/>
  <c r="P6862" i="4"/>
  <c r="Q6862" i="4" s="1"/>
  <c r="R6862" i="4" s="1"/>
  <c r="S6862" i="4" s="1"/>
  <c r="T6862" i="4" s="1"/>
  <c r="P6863" i="4"/>
  <c r="Q6863" i="4" s="1"/>
  <c r="R6863" i="4" s="1"/>
  <c r="S6863" i="4" s="1"/>
  <c r="T6863" i="4" s="1"/>
  <c r="P6864" i="4"/>
  <c r="Q6864" i="4" s="1"/>
  <c r="R6864" i="4" s="1"/>
  <c r="S6864" i="4" s="1"/>
  <c r="T6864" i="4" s="1"/>
  <c r="P6865" i="4"/>
  <c r="Q6865" i="4" s="1"/>
  <c r="R6865" i="4" s="1"/>
  <c r="S6865" i="4" s="1"/>
  <c r="T6865" i="4" s="1"/>
  <c r="P6866" i="4"/>
  <c r="Q6866" i="4" s="1"/>
  <c r="R6866" i="4" s="1"/>
  <c r="S6866" i="4" s="1"/>
  <c r="T6866" i="4" s="1"/>
  <c r="P6867" i="4"/>
  <c r="Q6867" i="4" s="1"/>
  <c r="R6867" i="4" s="1"/>
  <c r="S6867" i="4" s="1"/>
  <c r="T6867" i="4" s="1"/>
  <c r="P6868" i="4"/>
  <c r="Q6868" i="4" s="1"/>
  <c r="R6868" i="4" s="1"/>
  <c r="S6868" i="4" s="1"/>
  <c r="T6868" i="4" s="1"/>
  <c r="P6869" i="4"/>
  <c r="Q6869" i="4" s="1"/>
  <c r="R6869" i="4" s="1"/>
  <c r="S6869" i="4" s="1"/>
  <c r="T6869" i="4" s="1"/>
  <c r="P6870" i="4"/>
  <c r="Q6870" i="4" s="1"/>
  <c r="R6870" i="4" s="1"/>
  <c r="S6870" i="4" s="1"/>
  <c r="T6870" i="4" s="1"/>
  <c r="P6871" i="4"/>
  <c r="Q6871" i="4" s="1"/>
  <c r="R6871" i="4" s="1"/>
  <c r="S6871" i="4" s="1"/>
  <c r="T6871" i="4" s="1"/>
  <c r="P6872" i="4"/>
  <c r="Q6872" i="4" s="1"/>
  <c r="R6872" i="4" s="1"/>
  <c r="S6872" i="4" s="1"/>
  <c r="T6872" i="4" s="1"/>
  <c r="P6873" i="4"/>
  <c r="Q6873" i="4" s="1"/>
  <c r="R6873" i="4" s="1"/>
  <c r="S6873" i="4" s="1"/>
  <c r="T6873" i="4" s="1"/>
  <c r="P6874" i="4"/>
  <c r="Q6874" i="4" s="1"/>
  <c r="R6874" i="4" s="1"/>
  <c r="S6874" i="4" s="1"/>
  <c r="T6874" i="4" s="1"/>
  <c r="P6875" i="4"/>
  <c r="Q6875" i="4" s="1"/>
  <c r="R6875" i="4" s="1"/>
  <c r="S6875" i="4" s="1"/>
  <c r="T6875" i="4" s="1"/>
  <c r="P6876" i="4"/>
  <c r="Q6876" i="4" s="1"/>
  <c r="R6876" i="4" s="1"/>
  <c r="S6876" i="4" s="1"/>
  <c r="T6876" i="4" s="1"/>
  <c r="P6877" i="4"/>
  <c r="Q6877" i="4" s="1"/>
  <c r="R6877" i="4" s="1"/>
  <c r="S6877" i="4" s="1"/>
  <c r="T6877" i="4" s="1"/>
  <c r="P6878" i="4"/>
  <c r="Q6878" i="4" s="1"/>
  <c r="R6878" i="4" s="1"/>
  <c r="S6878" i="4" s="1"/>
  <c r="T6878" i="4" s="1"/>
  <c r="P6879" i="4"/>
  <c r="Q6879" i="4" s="1"/>
  <c r="R6879" i="4" s="1"/>
  <c r="S6879" i="4" s="1"/>
  <c r="T6879" i="4" s="1"/>
  <c r="P6880" i="4"/>
  <c r="Q6880" i="4" s="1"/>
  <c r="R6880" i="4" s="1"/>
  <c r="S6880" i="4" s="1"/>
  <c r="T6880" i="4" s="1"/>
  <c r="P6881" i="4"/>
  <c r="Q6881" i="4" s="1"/>
  <c r="R6881" i="4" s="1"/>
  <c r="S6881" i="4" s="1"/>
  <c r="T6881" i="4" s="1"/>
  <c r="P6882" i="4"/>
  <c r="Q6882" i="4" s="1"/>
  <c r="R6882" i="4" s="1"/>
  <c r="S6882" i="4" s="1"/>
  <c r="T6882" i="4" s="1"/>
  <c r="P6883" i="4"/>
  <c r="Q6883" i="4" s="1"/>
  <c r="R6883" i="4" s="1"/>
  <c r="S6883" i="4" s="1"/>
  <c r="T6883" i="4" s="1"/>
  <c r="P6884" i="4"/>
  <c r="Q6884" i="4" s="1"/>
  <c r="R6884" i="4" s="1"/>
  <c r="S6884" i="4" s="1"/>
  <c r="T6884" i="4" s="1"/>
  <c r="P6885" i="4"/>
  <c r="Q6885" i="4" s="1"/>
  <c r="R6885" i="4" s="1"/>
  <c r="S6885" i="4" s="1"/>
  <c r="T6885" i="4" s="1"/>
  <c r="P6886" i="4"/>
  <c r="Q6886" i="4" s="1"/>
  <c r="R6886" i="4" s="1"/>
  <c r="S6886" i="4" s="1"/>
  <c r="T6886" i="4" s="1"/>
  <c r="P6887" i="4"/>
  <c r="Q6887" i="4" s="1"/>
  <c r="R6887" i="4" s="1"/>
  <c r="S6887" i="4" s="1"/>
  <c r="T6887" i="4" s="1"/>
  <c r="P6888" i="4"/>
  <c r="Q6888" i="4" s="1"/>
  <c r="R6888" i="4" s="1"/>
  <c r="S6888" i="4" s="1"/>
  <c r="T6888" i="4" s="1"/>
  <c r="P6889" i="4"/>
  <c r="Q6889" i="4" s="1"/>
  <c r="R6889" i="4" s="1"/>
  <c r="S6889" i="4" s="1"/>
  <c r="T6889" i="4" s="1"/>
  <c r="P6890" i="4"/>
  <c r="Q6890" i="4" s="1"/>
  <c r="R6890" i="4" s="1"/>
  <c r="S6890" i="4" s="1"/>
  <c r="T6890" i="4" s="1"/>
  <c r="P6891" i="4"/>
  <c r="Q6891" i="4" s="1"/>
  <c r="R6891" i="4" s="1"/>
  <c r="S6891" i="4" s="1"/>
  <c r="T6891" i="4" s="1"/>
  <c r="P6892" i="4"/>
  <c r="Q6892" i="4" s="1"/>
  <c r="R6892" i="4" s="1"/>
  <c r="S6892" i="4" s="1"/>
  <c r="T6892" i="4" s="1"/>
  <c r="P6893" i="4"/>
  <c r="Q6893" i="4" s="1"/>
  <c r="R6893" i="4" s="1"/>
  <c r="S6893" i="4" s="1"/>
  <c r="T6893" i="4" s="1"/>
  <c r="P6894" i="4"/>
  <c r="Q6894" i="4" s="1"/>
  <c r="R6894" i="4" s="1"/>
  <c r="S6894" i="4" s="1"/>
  <c r="T6894" i="4" s="1"/>
  <c r="P6895" i="4"/>
  <c r="Q6895" i="4" s="1"/>
  <c r="R6895" i="4" s="1"/>
  <c r="S6895" i="4" s="1"/>
  <c r="T6895" i="4" s="1"/>
  <c r="P6896" i="4"/>
  <c r="Q6896" i="4" s="1"/>
  <c r="R6896" i="4" s="1"/>
  <c r="S6896" i="4" s="1"/>
  <c r="T6896" i="4" s="1"/>
  <c r="P6897" i="4"/>
  <c r="Q6897" i="4" s="1"/>
  <c r="R6897" i="4" s="1"/>
  <c r="S6897" i="4" s="1"/>
  <c r="T6897" i="4" s="1"/>
  <c r="P6898" i="4"/>
  <c r="Q6898" i="4" s="1"/>
  <c r="R6898" i="4" s="1"/>
  <c r="S6898" i="4" s="1"/>
  <c r="T6898" i="4" s="1"/>
  <c r="P6899" i="4"/>
  <c r="Q6899" i="4" s="1"/>
  <c r="R6899" i="4" s="1"/>
  <c r="S6899" i="4" s="1"/>
  <c r="T6899" i="4" s="1"/>
  <c r="P6900" i="4"/>
  <c r="Q6900" i="4" s="1"/>
  <c r="R6900" i="4" s="1"/>
  <c r="S6900" i="4" s="1"/>
  <c r="T6900" i="4" s="1"/>
  <c r="P6901" i="4"/>
  <c r="Q6901" i="4" s="1"/>
  <c r="R6901" i="4" s="1"/>
  <c r="S6901" i="4" s="1"/>
  <c r="T6901" i="4" s="1"/>
  <c r="P6902" i="4"/>
  <c r="Q6902" i="4" s="1"/>
  <c r="R6902" i="4" s="1"/>
  <c r="S6902" i="4" s="1"/>
  <c r="T6902" i="4" s="1"/>
  <c r="P6903" i="4"/>
  <c r="Q6903" i="4" s="1"/>
  <c r="R6903" i="4" s="1"/>
  <c r="S6903" i="4" s="1"/>
  <c r="T6903" i="4" s="1"/>
  <c r="P6904" i="4"/>
  <c r="Q6904" i="4" s="1"/>
  <c r="R6904" i="4" s="1"/>
  <c r="S6904" i="4" s="1"/>
  <c r="T6904" i="4" s="1"/>
  <c r="P6905" i="4"/>
  <c r="Q6905" i="4" s="1"/>
  <c r="R6905" i="4" s="1"/>
  <c r="S6905" i="4" s="1"/>
  <c r="T6905" i="4" s="1"/>
  <c r="P6906" i="4"/>
  <c r="Q6906" i="4" s="1"/>
  <c r="R6906" i="4" s="1"/>
  <c r="S6906" i="4" s="1"/>
  <c r="T6906" i="4" s="1"/>
  <c r="P6907" i="4"/>
  <c r="Q6907" i="4" s="1"/>
  <c r="R6907" i="4" s="1"/>
  <c r="S6907" i="4" s="1"/>
  <c r="T6907" i="4" s="1"/>
  <c r="P6908" i="4"/>
  <c r="Q6908" i="4" s="1"/>
  <c r="R6908" i="4" s="1"/>
  <c r="S6908" i="4" s="1"/>
  <c r="T6908" i="4" s="1"/>
  <c r="P6909" i="4"/>
  <c r="Q6909" i="4" s="1"/>
  <c r="R6909" i="4" s="1"/>
  <c r="S6909" i="4" s="1"/>
  <c r="T6909" i="4" s="1"/>
  <c r="P6910" i="4"/>
  <c r="Q6910" i="4" s="1"/>
  <c r="R6910" i="4" s="1"/>
  <c r="S6910" i="4" s="1"/>
  <c r="T6910" i="4" s="1"/>
  <c r="P6911" i="4"/>
  <c r="Q6911" i="4" s="1"/>
  <c r="R6911" i="4" s="1"/>
  <c r="S6911" i="4" s="1"/>
  <c r="T6911" i="4" s="1"/>
  <c r="P6912" i="4"/>
  <c r="Q6912" i="4" s="1"/>
  <c r="R6912" i="4" s="1"/>
  <c r="S6912" i="4" s="1"/>
  <c r="T6912" i="4" s="1"/>
  <c r="P6913" i="4"/>
  <c r="Q6913" i="4" s="1"/>
  <c r="R6913" i="4" s="1"/>
  <c r="S6913" i="4" s="1"/>
  <c r="T6913" i="4" s="1"/>
  <c r="P6914" i="4"/>
  <c r="Q6914" i="4" s="1"/>
  <c r="R6914" i="4" s="1"/>
  <c r="S6914" i="4" s="1"/>
  <c r="T6914" i="4" s="1"/>
  <c r="P6915" i="4"/>
  <c r="Q6915" i="4" s="1"/>
  <c r="R6915" i="4" s="1"/>
  <c r="S6915" i="4" s="1"/>
  <c r="T6915" i="4" s="1"/>
  <c r="P6916" i="4"/>
  <c r="Q6916" i="4" s="1"/>
  <c r="R6916" i="4" s="1"/>
  <c r="S6916" i="4" s="1"/>
  <c r="T6916" i="4" s="1"/>
  <c r="P6917" i="4"/>
  <c r="Q6917" i="4" s="1"/>
  <c r="R6917" i="4" s="1"/>
  <c r="S6917" i="4" s="1"/>
  <c r="T6917" i="4" s="1"/>
  <c r="P6918" i="4"/>
  <c r="Q6918" i="4" s="1"/>
  <c r="R6918" i="4" s="1"/>
  <c r="S6918" i="4" s="1"/>
  <c r="T6918" i="4" s="1"/>
  <c r="P6919" i="4"/>
  <c r="Q6919" i="4" s="1"/>
  <c r="R6919" i="4" s="1"/>
  <c r="S6919" i="4" s="1"/>
  <c r="T6919" i="4" s="1"/>
  <c r="P6920" i="4"/>
  <c r="Q6920" i="4" s="1"/>
  <c r="R6920" i="4" s="1"/>
  <c r="S6920" i="4" s="1"/>
  <c r="T6920" i="4" s="1"/>
  <c r="P6921" i="4"/>
  <c r="Q6921" i="4" s="1"/>
  <c r="R6921" i="4" s="1"/>
  <c r="S6921" i="4" s="1"/>
  <c r="T6921" i="4" s="1"/>
  <c r="P6922" i="4"/>
  <c r="Q6922" i="4" s="1"/>
  <c r="R6922" i="4" s="1"/>
  <c r="S6922" i="4" s="1"/>
  <c r="T6922" i="4" s="1"/>
  <c r="P6923" i="4"/>
  <c r="Q6923" i="4" s="1"/>
  <c r="R6923" i="4" s="1"/>
  <c r="S6923" i="4" s="1"/>
  <c r="T6923" i="4" s="1"/>
  <c r="P6924" i="4"/>
  <c r="Q6924" i="4" s="1"/>
  <c r="R6924" i="4" s="1"/>
  <c r="S6924" i="4" s="1"/>
  <c r="T6924" i="4" s="1"/>
  <c r="P6925" i="4"/>
  <c r="Q6925" i="4" s="1"/>
  <c r="R6925" i="4" s="1"/>
  <c r="S6925" i="4" s="1"/>
  <c r="T6925" i="4" s="1"/>
  <c r="P6926" i="4"/>
  <c r="Q6926" i="4" s="1"/>
  <c r="R6926" i="4" s="1"/>
  <c r="S6926" i="4" s="1"/>
  <c r="T6926" i="4" s="1"/>
  <c r="P6927" i="4"/>
  <c r="Q6927" i="4" s="1"/>
  <c r="R6927" i="4" s="1"/>
  <c r="S6927" i="4" s="1"/>
  <c r="T6927" i="4" s="1"/>
  <c r="P6928" i="4"/>
  <c r="Q6928" i="4" s="1"/>
  <c r="R6928" i="4" s="1"/>
  <c r="S6928" i="4" s="1"/>
  <c r="T6928" i="4" s="1"/>
  <c r="P6929" i="4"/>
  <c r="Q6929" i="4" s="1"/>
  <c r="R6929" i="4" s="1"/>
  <c r="S6929" i="4" s="1"/>
  <c r="T6929" i="4" s="1"/>
  <c r="P6930" i="4"/>
  <c r="Q6930" i="4" s="1"/>
  <c r="R6930" i="4" s="1"/>
  <c r="S6930" i="4" s="1"/>
  <c r="T6930" i="4" s="1"/>
  <c r="P6931" i="4"/>
  <c r="Q6931" i="4" s="1"/>
  <c r="R6931" i="4" s="1"/>
  <c r="S6931" i="4" s="1"/>
  <c r="T6931" i="4" s="1"/>
  <c r="P6932" i="4"/>
  <c r="Q6932" i="4" s="1"/>
  <c r="R6932" i="4" s="1"/>
  <c r="S6932" i="4" s="1"/>
  <c r="T6932" i="4" s="1"/>
  <c r="P6933" i="4"/>
  <c r="Q6933" i="4" s="1"/>
  <c r="R6933" i="4" s="1"/>
  <c r="S6933" i="4" s="1"/>
  <c r="T6933" i="4" s="1"/>
  <c r="P6934" i="4"/>
  <c r="Q6934" i="4" s="1"/>
  <c r="R6934" i="4" s="1"/>
  <c r="S6934" i="4" s="1"/>
  <c r="T6934" i="4" s="1"/>
  <c r="P6935" i="4"/>
  <c r="Q6935" i="4" s="1"/>
  <c r="R6935" i="4" s="1"/>
  <c r="S6935" i="4" s="1"/>
  <c r="T6935" i="4" s="1"/>
  <c r="P6936" i="4"/>
  <c r="Q6936" i="4" s="1"/>
  <c r="R6936" i="4" s="1"/>
  <c r="S6936" i="4" s="1"/>
  <c r="T6936" i="4" s="1"/>
  <c r="P6937" i="4"/>
  <c r="Q6937" i="4" s="1"/>
  <c r="R6937" i="4" s="1"/>
  <c r="S6937" i="4" s="1"/>
  <c r="T6937" i="4" s="1"/>
  <c r="P6938" i="4"/>
  <c r="Q6938" i="4" s="1"/>
  <c r="R6938" i="4" s="1"/>
  <c r="S6938" i="4" s="1"/>
  <c r="T6938" i="4" s="1"/>
  <c r="P6939" i="4"/>
  <c r="Q6939" i="4" s="1"/>
  <c r="R6939" i="4" s="1"/>
  <c r="S6939" i="4" s="1"/>
  <c r="T6939" i="4" s="1"/>
  <c r="P6940" i="4"/>
  <c r="Q6940" i="4" s="1"/>
  <c r="R6940" i="4" s="1"/>
  <c r="S6940" i="4" s="1"/>
  <c r="T6940" i="4" s="1"/>
  <c r="P6941" i="4"/>
  <c r="Q6941" i="4" s="1"/>
  <c r="R6941" i="4" s="1"/>
  <c r="S6941" i="4" s="1"/>
  <c r="T6941" i="4" s="1"/>
  <c r="P6942" i="4"/>
  <c r="Q6942" i="4" s="1"/>
  <c r="R6942" i="4" s="1"/>
  <c r="S6942" i="4" s="1"/>
  <c r="T6942" i="4" s="1"/>
  <c r="P6943" i="4"/>
  <c r="Q6943" i="4" s="1"/>
  <c r="R6943" i="4" s="1"/>
  <c r="S6943" i="4" s="1"/>
  <c r="T6943" i="4" s="1"/>
  <c r="P6944" i="4"/>
  <c r="Q6944" i="4" s="1"/>
  <c r="R6944" i="4" s="1"/>
  <c r="S6944" i="4" s="1"/>
  <c r="T6944" i="4" s="1"/>
  <c r="P6945" i="4"/>
  <c r="Q6945" i="4" s="1"/>
  <c r="R6945" i="4" s="1"/>
  <c r="S6945" i="4" s="1"/>
  <c r="T6945" i="4" s="1"/>
  <c r="P6946" i="4"/>
  <c r="Q6946" i="4" s="1"/>
  <c r="R6946" i="4" s="1"/>
  <c r="S6946" i="4" s="1"/>
  <c r="T6946" i="4" s="1"/>
  <c r="P6947" i="4"/>
  <c r="Q6947" i="4" s="1"/>
  <c r="R6947" i="4" s="1"/>
  <c r="S6947" i="4" s="1"/>
  <c r="T6947" i="4" s="1"/>
  <c r="P6948" i="4"/>
  <c r="Q6948" i="4" s="1"/>
  <c r="R6948" i="4" s="1"/>
  <c r="S6948" i="4" s="1"/>
  <c r="T6948" i="4" s="1"/>
  <c r="P6949" i="4"/>
  <c r="Q6949" i="4" s="1"/>
  <c r="R6949" i="4" s="1"/>
  <c r="S6949" i="4" s="1"/>
  <c r="T6949" i="4" s="1"/>
  <c r="P6950" i="4"/>
  <c r="Q6950" i="4" s="1"/>
  <c r="R6950" i="4" s="1"/>
  <c r="S6950" i="4" s="1"/>
  <c r="T6950" i="4" s="1"/>
  <c r="P6951" i="4"/>
  <c r="Q6951" i="4" s="1"/>
  <c r="R6951" i="4" s="1"/>
  <c r="S6951" i="4" s="1"/>
  <c r="T6951" i="4" s="1"/>
  <c r="P6952" i="4"/>
  <c r="Q6952" i="4" s="1"/>
  <c r="R6952" i="4" s="1"/>
  <c r="S6952" i="4" s="1"/>
  <c r="T6952" i="4" s="1"/>
  <c r="P857" i="4"/>
  <c r="Q857" i="4" s="1"/>
  <c r="R857" i="4" s="1"/>
  <c r="S857" i="4" s="1"/>
  <c r="T857" i="4" s="1"/>
  <c r="P871" i="4"/>
  <c r="Q871" i="4" s="1"/>
  <c r="R871" i="4" s="1"/>
  <c r="S871" i="4" s="1"/>
  <c r="T871" i="4" s="1"/>
  <c r="P1845" i="4"/>
  <c r="Q1845" i="4" s="1"/>
  <c r="R1845" i="4" s="1"/>
  <c r="S1845" i="4" s="1"/>
  <c r="T1845" i="4" s="1"/>
  <c r="P1850" i="4"/>
  <c r="Q1850" i="4" s="1"/>
  <c r="R1850" i="4" s="1"/>
  <c r="S1850" i="4" s="1"/>
  <c r="T1850" i="4" s="1"/>
  <c r="P1865" i="4"/>
  <c r="Q1865" i="4" s="1"/>
  <c r="R1865" i="4" s="1"/>
  <c r="S1865" i="4" s="1"/>
  <c r="T1865" i="4" s="1"/>
  <c r="P1872" i="4"/>
  <c r="Q1872" i="4" s="1"/>
  <c r="R1872" i="4" s="1"/>
  <c r="S1872" i="4" s="1"/>
  <c r="T1872" i="4" s="1"/>
  <c r="P1879" i="4"/>
  <c r="Q1879" i="4" s="1"/>
  <c r="R1879" i="4" s="1"/>
  <c r="S1879" i="4" s="1"/>
  <c r="T1879" i="4" s="1"/>
  <c r="P2310" i="4"/>
  <c r="Q2310" i="4" s="1"/>
  <c r="R2310" i="4" s="1"/>
  <c r="S2310" i="4" s="1"/>
  <c r="T2310" i="4" s="1"/>
  <c r="P2318" i="4"/>
  <c r="Q2318" i="4" s="1"/>
  <c r="R2318" i="4" s="1"/>
  <c r="S2318" i="4" s="1"/>
  <c r="T2318" i="4" s="1"/>
  <c r="P2347" i="4"/>
  <c r="Q2347" i="4" s="1"/>
  <c r="R2347" i="4" s="1"/>
  <c r="S2347" i="4" s="1"/>
  <c r="T2347" i="4" s="1"/>
  <c r="P2353" i="4"/>
  <c r="Q2353" i="4" s="1"/>
  <c r="R2353" i="4" s="1"/>
  <c r="S2353" i="4" s="1"/>
  <c r="T2353" i="4" s="1"/>
  <c r="P2796" i="4"/>
  <c r="Q2796" i="4" s="1"/>
  <c r="R2796" i="4" s="1"/>
  <c r="S2796" i="4" s="1"/>
  <c r="T2796" i="4" s="1"/>
  <c r="P2808" i="4"/>
  <c r="Q2808" i="4" s="1"/>
  <c r="R2808" i="4" s="1"/>
  <c r="S2808" i="4" s="1"/>
  <c r="T2808" i="4" s="1"/>
  <c r="P2813" i="4"/>
  <c r="Q2813" i="4" s="1"/>
  <c r="R2813" i="4" s="1"/>
  <c r="S2813" i="4" s="1"/>
  <c r="T2813" i="4" s="1"/>
  <c r="P2827" i="4"/>
  <c r="Q2827" i="4" s="1"/>
  <c r="R2827" i="4" s="1"/>
  <c r="S2827" i="4" s="1"/>
  <c r="T2827" i="4" s="1"/>
  <c r="P2834" i="4"/>
  <c r="Q2834" i="4" s="1"/>
  <c r="R2834" i="4" s="1"/>
  <c r="S2834" i="4" s="1"/>
  <c r="T2834" i="4" s="1"/>
  <c r="P3249" i="4"/>
  <c r="Q3249" i="4" s="1"/>
  <c r="R3249" i="4" s="1"/>
  <c r="S3249" i="4" s="1"/>
  <c r="T3249" i="4" s="1"/>
  <c r="P3260" i="4"/>
  <c r="Q3260" i="4" s="1"/>
  <c r="R3260" i="4" s="1"/>
  <c r="S3260" i="4" s="1"/>
  <c r="T3260" i="4" s="1"/>
  <c r="P3274" i="4"/>
  <c r="Q3274" i="4" s="1"/>
  <c r="R3274" i="4" s="1"/>
  <c r="S3274" i="4" s="1"/>
  <c r="T3274" i="4" s="1"/>
  <c r="P3305" i="4"/>
  <c r="Q3305" i="4" s="1"/>
  <c r="R3305" i="4" s="1"/>
  <c r="S3305" i="4" s="1"/>
  <c r="T3305" i="4" s="1"/>
  <c r="P3324" i="4"/>
  <c r="Q3324" i="4" s="1"/>
  <c r="R3324" i="4" s="1"/>
  <c r="S3324" i="4" s="1"/>
  <c r="T3324" i="4" s="1"/>
  <c r="P3720" i="4"/>
  <c r="Q3720" i="4" s="1"/>
  <c r="R3720" i="4" s="1"/>
  <c r="S3720" i="4" s="1"/>
  <c r="T3720" i="4" s="1"/>
  <c r="P3727" i="4"/>
  <c r="Q3727" i="4" s="1"/>
  <c r="R3727" i="4" s="1"/>
  <c r="S3727" i="4" s="1"/>
  <c r="T3727" i="4" s="1"/>
  <c r="P3731" i="4"/>
  <c r="Q3731" i="4" s="1"/>
  <c r="R3731" i="4" s="1"/>
  <c r="S3731" i="4" s="1"/>
  <c r="T3731" i="4" s="1"/>
  <c r="P3735" i="4"/>
  <c r="Q3735" i="4" s="1"/>
  <c r="R3735" i="4" s="1"/>
  <c r="S3735" i="4" s="1"/>
  <c r="T3735" i="4" s="1"/>
  <c r="P3765" i="4"/>
  <c r="Q3765" i="4" s="1"/>
  <c r="R3765" i="4" s="1"/>
  <c r="S3765" i="4" s="1"/>
  <c r="T3765" i="4" s="1"/>
  <c r="P3778" i="4"/>
  <c r="Q3778" i="4" s="1"/>
  <c r="R3778" i="4" s="1"/>
  <c r="S3778" i="4" s="1"/>
  <c r="T3778" i="4" s="1"/>
  <c r="P3785" i="4"/>
  <c r="Q3785" i="4" s="1"/>
  <c r="R3785" i="4" s="1"/>
  <c r="S3785" i="4" s="1"/>
  <c r="T3785" i="4" s="1"/>
  <c r="P3799" i="4"/>
  <c r="Q3799" i="4" s="1"/>
  <c r="R3799" i="4" s="1"/>
  <c r="S3799" i="4" s="1"/>
  <c r="T3799" i="4" s="1"/>
  <c r="P3804" i="4"/>
  <c r="Q3804" i="4" s="1"/>
  <c r="R3804" i="4" s="1"/>
  <c r="S3804" i="4" s="1"/>
  <c r="T3804" i="4" s="1"/>
  <c r="P3817" i="4"/>
  <c r="Q3817" i="4" s="1"/>
  <c r="R3817" i="4" s="1"/>
  <c r="S3817" i="4" s="1"/>
  <c r="T3817" i="4" s="1"/>
  <c r="P3825" i="4"/>
  <c r="Q3825" i="4" s="1"/>
  <c r="R3825" i="4" s="1"/>
  <c r="S3825" i="4" s="1"/>
  <c r="T3825" i="4" s="1"/>
  <c r="P4188" i="4"/>
  <c r="Q4188" i="4" s="1"/>
  <c r="R4188" i="4" s="1"/>
  <c r="S4188" i="4" s="1"/>
  <c r="T4188" i="4" s="1"/>
  <c r="P4193" i="4"/>
  <c r="Q4193" i="4" s="1"/>
  <c r="R4193" i="4" s="1"/>
  <c r="S4193" i="4" s="1"/>
  <c r="T4193" i="4" s="1"/>
  <c r="P4198" i="4"/>
  <c r="Q4198" i="4" s="1"/>
  <c r="R4198" i="4" s="1"/>
  <c r="S4198" i="4" s="1"/>
  <c r="T4198" i="4" s="1"/>
  <c r="P4207" i="4"/>
  <c r="Q4207" i="4" s="1"/>
  <c r="R4207" i="4" s="1"/>
  <c r="S4207" i="4" s="1"/>
  <c r="T4207" i="4" s="1"/>
  <c r="P4221" i="4"/>
  <c r="Q4221" i="4" s="1"/>
  <c r="R4221" i="4" s="1"/>
  <c r="S4221" i="4" s="1"/>
  <c r="T4221" i="4" s="1"/>
  <c r="P4228" i="4"/>
  <c r="Q4228" i="4" s="1"/>
  <c r="R4228" i="4" s="1"/>
  <c r="S4228" i="4" s="1"/>
  <c r="T4228" i="4" s="1"/>
  <c r="P4247" i="4"/>
  <c r="Q4247" i="4" s="1"/>
  <c r="R4247" i="4" s="1"/>
  <c r="S4247" i="4" s="1"/>
  <c r="T4247" i="4" s="1"/>
  <c r="P4682" i="4"/>
  <c r="Q4682" i="4" s="1"/>
  <c r="R4682" i="4" s="1"/>
  <c r="S4682" i="4" s="1"/>
  <c r="T4682" i="4" s="1"/>
  <c r="P4695" i="4"/>
  <c r="Q4695" i="4" s="1"/>
  <c r="R4695" i="4" s="1"/>
  <c r="S4695" i="4" s="1"/>
  <c r="T4695" i="4" s="1"/>
  <c r="P4704" i="4"/>
  <c r="Q4704" i="4" s="1"/>
  <c r="R4704" i="4" s="1"/>
  <c r="S4704" i="4" s="1"/>
  <c r="T4704" i="4" s="1"/>
  <c r="P4709" i="4"/>
  <c r="Q4709" i="4" s="1"/>
  <c r="R4709" i="4" s="1"/>
  <c r="S4709" i="4" s="1"/>
  <c r="T4709" i="4" s="1"/>
  <c r="P4725" i="4"/>
  <c r="Q4725" i="4" s="1"/>
  <c r="R4725" i="4" s="1"/>
  <c r="S4725" i="4" s="1"/>
  <c r="T4725" i="4" s="1"/>
  <c r="P4733" i="4"/>
  <c r="Q4733" i="4" s="1"/>
  <c r="R4733" i="4" s="1"/>
  <c r="S4733" i="4" s="1"/>
  <c r="T4733" i="4" s="1"/>
  <c r="P4767" i="4"/>
  <c r="Q4767" i="4" s="1"/>
  <c r="R4767" i="4" s="1"/>
  <c r="S4767" i="4" s="1"/>
  <c r="T4767" i="4" s="1"/>
  <c r="P4775" i="4"/>
  <c r="Q4775" i="4" s="1"/>
  <c r="R4775" i="4" s="1"/>
  <c r="S4775" i="4" s="1"/>
  <c r="T4775" i="4" s="1"/>
  <c r="P4787" i="4"/>
  <c r="Q4787" i="4" s="1"/>
  <c r="R4787" i="4" s="1"/>
  <c r="S4787" i="4" s="1"/>
  <c r="T4787" i="4" s="1"/>
  <c r="P4807" i="4"/>
  <c r="Q4807" i="4" s="1"/>
  <c r="R4807" i="4" s="1"/>
  <c r="S4807" i="4" s="1"/>
  <c r="T4807" i="4" s="1"/>
  <c r="P4822" i="4"/>
  <c r="Q4822" i="4" s="1"/>
  <c r="R4822" i="4" s="1"/>
  <c r="S4822" i="4" s="1"/>
  <c r="T4822" i="4" s="1"/>
  <c r="P4839" i="4"/>
  <c r="Q4839" i="4" s="1"/>
  <c r="R4839" i="4" s="1"/>
  <c r="S4839" i="4" s="1"/>
  <c r="T4839" i="4" s="1"/>
  <c r="P4862" i="4"/>
  <c r="Q4862" i="4" s="1"/>
  <c r="R4862" i="4" s="1"/>
  <c r="S4862" i="4" s="1"/>
  <c r="T4862" i="4" s="1"/>
  <c r="P5133" i="4"/>
  <c r="Q5133" i="4" s="1"/>
  <c r="R5133" i="4" s="1"/>
  <c r="S5133" i="4" s="1"/>
  <c r="T5133" i="4" s="1"/>
  <c r="P5154" i="4"/>
  <c r="Q5154" i="4" s="1"/>
  <c r="R5154" i="4" s="1"/>
  <c r="S5154" i="4" s="1"/>
  <c r="T5154" i="4" s="1"/>
  <c r="P5169" i="4"/>
  <c r="Q5169" i="4" s="1"/>
  <c r="R5169" i="4" s="1"/>
  <c r="S5169" i="4" s="1"/>
  <c r="T5169" i="4" s="1"/>
  <c r="P5180" i="4"/>
  <c r="Q5180" i="4" s="1"/>
  <c r="R5180" i="4" s="1"/>
  <c r="S5180" i="4" s="1"/>
  <c r="T5180" i="4" s="1"/>
  <c r="P5188" i="4"/>
  <c r="Q5188" i="4" s="1"/>
  <c r="R5188" i="4" s="1"/>
  <c r="S5188" i="4" s="1"/>
  <c r="T5188" i="4" s="1"/>
  <c r="P5215" i="4"/>
  <c r="Q5215" i="4" s="1"/>
  <c r="R5215" i="4" s="1"/>
  <c r="S5215" i="4" s="1"/>
  <c r="T5215" i="4" s="1"/>
  <c r="P5221" i="4"/>
  <c r="Q5221" i="4" s="1"/>
  <c r="R5221" i="4" s="1"/>
  <c r="S5221" i="4" s="1"/>
  <c r="T5221" i="4" s="1"/>
  <c r="P5229" i="4"/>
  <c r="Q5229" i="4" s="1"/>
  <c r="R5229" i="4" s="1"/>
  <c r="S5229" i="4" s="1"/>
  <c r="T5229" i="4" s="1"/>
  <c r="P5236" i="4"/>
  <c r="Q5236" i="4" s="1"/>
  <c r="R5236" i="4" s="1"/>
  <c r="S5236" i="4" s="1"/>
  <c r="T5236" i="4" s="1"/>
  <c r="P5241" i="4"/>
  <c r="Q5241" i="4" s="1"/>
  <c r="R5241" i="4" s="1"/>
  <c r="S5241" i="4" s="1"/>
  <c r="T5241" i="4" s="1"/>
  <c r="P5259" i="4"/>
  <c r="Q5259" i="4" s="1"/>
  <c r="R5259" i="4" s="1"/>
  <c r="S5259" i="4" s="1"/>
  <c r="T5259" i="4" s="1"/>
  <c r="P5265" i="4"/>
  <c r="Q5265" i="4" s="1"/>
  <c r="R5265" i="4" s="1"/>
  <c r="S5265" i="4" s="1"/>
  <c r="T5265" i="4" s="1"/>
  <c r="P5277" i="4"/>
  <c r="Q5277" i="4" s="1"/>
  <c r="R5277" i="4" s="1"/>
  <c r="S5277" i="4" s="1"/>
  <c r="T5277" i="4" s="1"/>
  <c r="P5301" i="4"/>
  <c r="Q5301" i="4" s="1"/>
  <c r="R5301" i="4" s="1"/>
  <c r="S5301" i="4" s="1"/>
  <c r="T5301" i="4" s="1"/>
  <c r="P5318" i="4"/>
  <c r="Q5318" i="4" s="1"/>
  <c r="R5318" i="4" s="1"/>
  <c r="S5318" i="4" s="1"/>
  <c r="T5318" i="4" s="1"/>
  <c r="P5325" i="4"/>
  <c r="Q5325" i="4" s="1"/>
  <c r="R5325" i="4" s="1"/>
  <c r="S5325" i="4" s="1"/>
  <c r="T5325" i="4" s="1"/>
  <c r="P5336" i="4"/>
  <c r="Q5336" i="4" s="1"/>
  <c r="R5336" i="4" s="1"/>
  <c r="S5336" i="4" s="1"/>
  <c r="T5336" i="4" s="1"/>
  <c r="P5594" i="4"/>
  <c r="Q5594" i="4" s="1"/>
  <c r="R5594" i="4" s="1"/>
  <c r="S5594" i="4" s="1"/>
  <c r="T5594" i="4" s="1"/>
  <c r="P5600" i="4"/>
  <c r="Q5600" i="4" s="1"/>
  <c r="R5600" i="4" s="1"/>
  <c r="S5600" i="4" s="1"/>
  <c r="T5600" i="4" s="1"/>
  <c r="P5608" i="4"/>
  <c r="Q5608" i="4" s="1"/>
  <c r="R5608" i="4" s="1"/>
  <c r="S5608" i="4" s="1"/>
  <c r="T5608" i="4" s="1"/>
  <c r="P5616" i="4"/>
  <c r="Q5616" i="4" s="1"/>
  <c r="R5616" i="4" s="1"/>
  <c r="S5616" i="4" s="1"/>
  <c r="T5616" i="4" s="1"/>
  <c r="P5622" i="4"/>
  <c r="Q5622" i="4" s="1"/>
  <c r="R5622" i="4" s="1"/>
  <c r="S5622" i="4" s="1"/>
  <c r="T5622" i="4" s="1"/>
  <c r="P5630" i="4"/>
  <c r="Q5630" i="4" s="1"/>
  <c r="R5630" i="4" s="1"/>
  <c r="S5630" i="4" s="1"/>
  <c r="T5630" i="4" s="1"/>
  <c r="P5648" i="4"/>
  <c r="Q5648" i="4" s="1"/>
  <c r="R5648" i="4" s="1"/>
  <c r="S5648" i="4" s="1"/>
  <c r="T5648" i="4" s="1"/>
  <c r="P5660" i="4"/>
  <c r="Q5660" i="4" s="1"/>
  <c r="R5660" i="4" s="1"/>
  <c r="S5660" i="4" s="1"/>
  <c r="T5660" i="4" s="1"/>
  <c r="P5685" i="4"/>
  <c r="Q5685" i="4" s="1"/>
  <c r="R5685" i="4" s="1"/>
  <c r="S5685" i="4" s="1"/>
  <c r="T5685" i="4" s="1"/>
  <c r="P5702" i="4"/>
  <c r="Q5702" i="4" s="1"/>
  <c r="R5702" i="4" s="1"/>
  <c r="S5702" i="4" s="1"/>
  <c r="T5702" i="4" s="1"/>
  <c r="P5731" i="4"/>
  <c r="Q5731" i="4" s="1"/>
  <c r="R5731" i="4" s="1"/>
  <c r="S5731" i="4" s="1"/>
  <c r="T5731" i="4" s="1"/>
  <c r="P5738" i="4"/>
  <c r="Q5738" i="4" s="1"/>
  <c r="R5738" i="4" s="1"/>
  <c r="S5738" i="4" s="1"/>
  <c r="T5738" i="4" s="1"/>
  <c r="P5753" i="4"/>
  <c r="Q5753" i="4" s="1"/>
  <c r="R5753" i="4" s="1"/>
  <c r="S5753" i="4" s="1"/>
  <c r="T5753" i="4" s="1"/>
  <c r="P5759" i="4"/>
  <c r="Q5759" i="4" s="1"/>
  <c r="R5759" i="4" s="1"/>
  <c r="S5759" i="4" s="1"/>
  <c r="T5759" i="4" s="1"/>
  <c r="P5774" i="4"/>
  <c r="Q5774" i="4" s="1"/>
  <c r="R5774" i="4" s="1"/>
  <c r="S5774" i="4" s="1"/>
  <c r="T5774" i="4" s="1"/>
  <c r="P5786" i="4"/>
  <c r="Q5786" i="4" s="1"/>
  <c r="R5786" i="4" s="1"/>
  <c r="S5786" i="4" s="1"/>
  <c r="T5786" i="4" s="1"/>
  <c r="P5793" i="4"/>
  <c r="Q5793" i="4" s="1"/>
  <c r="R5793" i="4" s="1"/>
  <c r="S5793" i="4" s="1"/>
  <c r="T5793" i="4" s="1"/>
  <c r="P5822" i="4"/>
  <c r="Q5822" i="4" s="1"/>
  <c r="R5822" i="4" s="1"/>
  <c r="S5822" i="4" s="1"/>
  <c r="T5822" i="4" s="1"/>
  <c r="P5830" i="4"/>
  <c r="Q5830" i="4" s="1"/>
  <c r="R5830" i="4" s="1"/>
  <c r="S5830" i="4" s="1"/>
  <c r="T5830" i="4" s="1"/>
  <c r="P5837" i="4"/>
  <c r="Q5837" i="4" s="1"/>
  <c r="R5837" i="4" s="1"/>
  <c r="S5837" i="4" s="1"/>
  <c r="T5837" i="4" s="1"/>
  <c r="P5848" i="4"/>
  <c r="Q5848" i="4" s="1"/>
  <c r="R5848" i="4" s="1"/>
  <c r="S5848" i="4" s="1"/>
  <c r="T5848" i="4" s="1"/>
  <c r="P5865" i="4"/>
  <c r="Q5865" i="4" s="1"/>
  <c r="R5865" i="4" s="1"/>
  <c r="S5865" i="4" s="1"/>
  <c r="T5865" i="4" s="1"/>
  <c r="P5871" i="4"/>
  <c r="Q5871" i="4" s="1"/>
  <c r="R5871" i="4" s="1"/>
  <c r="S5871" i="4" s="1"/>
  <c r="T5871" i="4" s="1"/>
  <c r="P6057" i="4"/>
  <c r="Q6057" i="4" s="1"/>
  <c r="R6057" i="4" s="1"/>
  <c r="S6057" i="4" s="1"/>
  <c r="T6057" i="4" s="1"/>
  <c r="P6072" i="4"/>
  <c r="Q6072" i="4" s="1"/>
  <c r="R6072" i="4" s="1"/>
  <c r="S6072" i="4" s="1"/>
  <c r="T6072" i="4" s="1"/>
  <c r="P6079" i="4"/>
  <c r="Q6079" i="4" s="1"/>
  <c r="R6079" i="4" s="1"/>
  <c r="S6079" i="4" s="1"/>
  <c r="T6079" i="4" s="1"/>
  <c r="P6086" i="4"/>
  <c r="Q6086" i="4" s="1"/>
  <c r="R6086" i="4" s="1"/>
  <c r="S6086" i="4" s="1"/>
  <c r="T6086" i="4" s="1"/>
  <c r="P6092" i="4"/>
  <c r="Q6092" i="4" s="1"/>
  <c r="R6092" i="4" s="1"/>
  <c r="S6092" i="4" s="1"/>
  <c r="T6092" i="4" s="1"/>
  <c r="P6099" i="4"/>
  <c r="Q6099" i="4" s="1"/>
  <c r="R6099" i="4" s="1"/>
  <c r="S6099" i="4" s="1"/>
  <c r="T6099" i="4" s="1"/>
  <c r="P6112" i="4"/>
  <c r="Q6112" i="4" s="1"/>
  <c r="R6112" i="4" s="1"/>
  <c r="S6112" i="4" s="1"/>
  <c r="T6112" i="4" s="1"/>
  <c r="P6118" i="4"/>
  <c r="Q6118" i="4" s="1"/>
  <c r="R6118" i="4" s="1"/>
  <c r="S6118" i="4" s="1"/>
  <c r="T6118" i="4" s="1"/>
  <c r="P6125" i="4"/>
  <c r="Q6125" i="4" s="1"/>
  <c r="R6125" i="4" s="1"/>
  <c r="S6125" i="4" s="1"/>
  <c r="T6125" i="4" s="1"/>
  <c r="P6132" i="4"/>
  <c r="Q6132" i="4" s="1"/>
  <c r="R6132" i="4" s="1"/>
  <c r="S6132" i="4" s="1"/>
  <c r="T6132" i="4" s="1"/>
  <c r="P6138" i="4"/>
  <c r="Q6138" i="4" s="1"/>
  <c r="R6138" i="4" s="1"/>
  <c r="S6138" i="4" s="1"/>
  <c r="T6138" i="4" s="1"/>
  <c r="P6145" i="4"/>
  <c r="Q6145" i="4" s="1"/>
  <c r="R6145" i="4" s="1"/>
  <c r="S6145" i="4" s="1"/>
  <c r="T6145" i="4" s="1"/>
  <c r="P6170" i="4"/>
  <c r="Q6170" i="4" s="1"/>
  <c r="R6170" i="4" s="1"/>
  <c r="S6170" i="4" s="1"/>
  <c r="T6170" i="4" s="1"/>
  <c r="P6176" i="4"/>
  <c r="Q6176" i="4" s="1"/>
  <c r="R6176" i="4" s="1"/>
  <c r="S6176" i="4" s="1"/>
  <c r="T6176" i="4" s="1"/>
  <c r="P6182" i="4"/>
  <c r="Q6182" i="4" s="1"/>
  <c r="R6182" i="4" s="1"/>
  <c r="S6182" i="4" s="1"/>
  <c r="T6182" i="4" s="1"/>
  <c r="P6192" i="4"/>
  <c r="Q6192" i="4" s="1"/>
  <c r="R6192" i="4" s="1"/>
  <c r="S6192" i="4" s="1"/>
  <c r="T6192" i="4" s="1"/>
  <c r="P6201" i="4"/>
  <c r="Q6201" i="4" s="1"/>
  <c r="R6201" i="4" s="1"/>
  <c r="S6201" i="4" s="1"/>
  <c r="T6201" i="4" s="1"/>
  <c r="P6213" i="4"/>
  <c r="Q6213" i="4" s="1"/>
  <c r="R6213" i="4" s="1"/>
  <c r="S6213" i="4" s="1"/>
  <c r="T6213" i="4" s="1"/>
  <c r="P6225" i="4"/>
  <c r="Q6225" i="4" s="1"/>
  <c r="R6225" i="4" s="1"/>
  <c r="S6225" i="4" s="1"/>
  <c r="T6225" i="4" s="1"/>
  <c r="P6236" i="4"/>
  <c r="Q6236" i="4" s="1"/>
  <c r="R6236" i="4" s="1"/>
  <c r="S6236" i="4" s="1"/>
  <c r="T6236" i="4" s="1"/>
  <c r="P6244" i="4"/>
  <c r="Q6244" i="4" s="1"/>
  <c r="R6244" i="4" s="1"/>
  <c r="S6244" i="4" s="1"/>
  <c r="T6244" i="4" s="1"/>
  <c r="P6250" i="4"/>
  <c r="Q6250" i="4" s="1"/>
  <c r="R6250" i="4" s="1"/>
  <c r="S6250" i="4" s="1"/>
  <c r="T6250" i="4" s="1"/>
  <c r="P6259" i="4"/>
  <c r="Q6259" i="4" s="1"/>
  <c r="R6259" i="4" s="1"/>
  <c r="S6259" i="4" s="1"/>
  <c r="T6259" i="4" s="1"/>
  <c r="P6265" i="4"/>
  <c r="Q6265" i="4" s="1"/>
  <c r="R6265" i="4" s="1"/>
  <c r="S6265" i="4" s="1"/>
  <c r="T6265" i="4" s="1"/>
  <c r="P6271" i="4"/>
  <c r="Q6271" i="4" s="1"/>
  <c r="R6271" i="4" s="1"/>
  <c r="S6271" i="4" s="1"/>
  <c r="T6271" i="4" s="1"/>
  <c r="P6281" i="4"/>
  <c r="Q6281" i="4" s="1"/>
  <c r="R6281" i="4" s="1"/>
  <c r="S6281" i="4" s="1"/>
  <c r="T6281" i="4" s="1"/>
  <c r="P6287" i="4"/>
  <c r="Q6287" i="4" s="1"/>
  <c r="R6287" i="4" s="1"/>
  <c r="S6287" i="4" s="1"/>
  <c r="T6287" i="4" s="1"/>
  <c r="P6300" i="4"/>
  <c r="Q6300" i="4" s="1"/>
  <c r="R6300" i="4" s="1"/>
  <c r="S6300" i="4" s="1"/>
  <c r="T6300" i="4" s="1"/>
  <c r="P6500" i="4"/>
  <c r="Q6500" i="4" s="1"/>
  <c r="R6500" i="4" s="1"/>
  <c r="S6500" i="4" s="1"/>
  <c r="T6500" i="4" s="1"/>
  <c r="P6507" i="4"/>
  <c r="Q6507" i="4" s="1"/>
  <c r="R6507" i="4" s="1"/>
  <c r="S6507" i="4" s="1"/>
  <c r="T6507" i="4" s="1"/>
  <c r="P6513" i="4"/>
  <c r="Q6513" i="4" s="1"/>
  <c r="R6513" i="4" s="1"/>
  <c r="S6513" i="4" s="1"/>
  <c r="T6513" i="4" s="1"/>
  <c r="P6524" i="4"/>
  <c r="Q6524" i="4" s="1"/>
  <c r="R6524" i="4" s="1"/>
  <c r="S6524" i="4" s="1"/>
  <c r="T6524" i="4" s="1"/>
  <c r="P6531" i="4"/>
  <c r="Q6531" i="4" s="1"/>
  <c r="R6531" i="4" s="1"/>
  <c r="S6531" i="4" s="1"/>
  <c r="T6531" i="4" s="1"/>
  <c r="P6541" i="4"/>
  <c r="Q6541" i="4" s="1"/>
  <c r="R6541" i="4" s="1"/>
  <c r="S6541" i="4" s="1"/>
  <c r="T6541" i="4" s="1"/>
  <c r="P6548" i="4"/>
  <c r="Q6548" i="4" s="1"/>
  <c r="R6548" i="4" s="1"/>
  <c r="S6548" i="4" s="1"/>
  <c r="T6548" i="4" s="1"/>
  <c r="P6554" i="4"/>
  <c r="Q6554" i="4" s="1"/>
  <c r="R6554" i="4" s="1"/>
  <c r="S6554" i="4" s="1"/>
  <c r="T6554" i="4" s="1"/>
  <c r="P6560" i="4"/>
  <c r="Q6560" i="4" s="1"/>
  <c r="R6560" i="4" s="1"/>
  <c r="S6560" i="4" s="1"/>
  <c r="T6560" i="4" s="1"/>
  <c r="P6578" i="4"/>
  <c r="Q6578" i="4" s="1"/>
  <c r="R6578" i="4" s="1"/>
  <c r="S6578" i="4" s="1"/>
  <c r="T6578" i="4" s="1"/>
  <c r="P6600" i="4"/>
  <c r="Q6600" i="4" s="1"/>
  <c r="R6600" i="4" s="1"/>
  <c r="S6600" i="4" s="1"/>
  <c r="T6600" i="4" s="1"/>
  <c r="P6604" i="4"/>
  <c r="Q6604" i="4" s="1"/>
  <c r="R6604" i="4" s="1"/>
  <c r="S6604" i="4" s="1"/>
  <c r="T6604" i="4" s="1"/>
  <c r="P6615" i="4"/>
  <c r="Q6615" i="4" s="1"/>
  <c r="R6615" i="4" s="1"/>
  <c r="S6615" i="4" s="1"/>
  <c r="T6615" i="4" s="1"/>
  <c r="P6623" i="4"/>
  <c r="Q6623" i="4" s="1"/>
  <c r="R6623" i="4" s="1"/>
  <c r="S6623" i="4" s="1"/>
  <c r="T6623" i="4" s="1"/>
  <c r="P6630" i="4"/>
  <c r="Q6630" i="4" s="1"/>
  <c r="R6630" i="4" s="1"/>
  <c r="S6630" i="4" s="1"/>
  <c r="T6630" i="4" s="1"/>
  <c r="P6636" i="4"/>
  <c r="Q6636" i="4" s="1"/>
  <c r="R6636" i="4" s="1"/>
  <c r="S6636" i="4" s="1"/>
  <c r="T6636" i="4" s="1"/>
  <c r="P6642" i="4"/>
  <c r="Q6642" i="4" s="1"/>
  <c r="R6642" i="4" s="1"/>
  <c r="S6642" i="4" s="1"/>
  <c r="T6642" i="4" s="1"/>
  <c r="P6651" i="4"/>
  <c r="Q6651" i="4" s="1"/>
  <c r="R6651" i="4" s="1"/>
  <c r="S6651" i="4" s="1"/>
  <c r="T6651" i="4" s="1"/>
  <c r="P6681" i="4"/>
  <c r="Q6681" i="4" s="1"/>
  <c r="R6681" i="4" s="1"/>
  <c r="S6681" i="4" s="1"/>
  <c r="T6681" i="4" s="1"/>
  <c r="P6687" i="4"/>
  <c r="Q6687" i="4" s="1"/>
  <c r="R6687" i="4" s="1"/>
  <c r="S6687" i="4" s="1"/>
  <c r="T6687" i="4" s="1"/>
  <c r="P6692" i="4"/>
  <c r="Q6692" i="4" s="1"/>
  <c r="R6692" i="4" s="1"/>
  <c r="S6692" i="4" s="1"/>
  <c r="T6692" i="4" s="1"/>
  <c r="P6698" i="4"/>
  <c r="Q6698" i="4" s="1"/>
  <c r="R6698" i="4" s="1"/>
  <c r="S6698" i="4" s="1"/>
  <c r="T6698" i="4" s="1"/>
  <c r="P6705" i="4"/>
  <c r="Q6705" i="4" s="1"/>
  <c r="R6705" i="4" s="1"/>
  <c r="S6705" i="4" s="1"/>
  <c r="T6705" i="4" s="1"/>
  <c r="P6712" i="4"/>
  <c r="Q6712" i="4" s="1"/>
  <c r="R6712" i="4" s="1"/>
  <c r="S6712" i="4" s="1"/>
  <c r="T6712" i="4" s="1"/>
  <c r="P6718" i="4"/>
  <c r="Q6718" i="4" s="1"/>
  <c r="R6718" i="4" s="1"/>
  <c r="S6718" i="4" s="1"/>
  <c r="T6718" i="4" s="1"/>
  <c r="P6728" i="4"/>
  <c r="Q6728" i="4" s="1"/>
  <c r="R6728" i="4" s="1"/>
  <c r="S6728" i="4" s="1"/>
  <c r="T6728" i="4" s="1"/>
  <c r="P6751" i="4"/>
  <c r="Q6751" i="4" s="1"/>
  <c r="R6751" i="4" s="1"/>
  <c r="S6751" i="4" s="1"/>
  <c r="T6751" i="4" s="1"/>
  <c r="P6757" i="4"/>
  <c r="Q6757" i="4" s="1"/>
  <c r="R6757" i="4" s="1"/>
  <c r="S6757" i="4" s="1"/>
  <c r="T6757" i="4" s="1"/>
  <c r="P6763" i="4"/>
  <c r="Q6763" i="4" s="1"/>
  <c r="R6763" i="4" s="1"/>
  <c r="S6763" i="4" s="1"/>
  <c r="T6763" i="4" s="1"/>
  <c r="P6773" i="4"/>
  <c r="Q6773" i="4" s="1"/>
  <c r="R6773" i="4" s="1"/>
  <c r="S6773" i="4" s="1"/>
  <c r="T6773" i="4" s="1"/>
  <c r="P6788" i="4"/>
  <c r="Q6788" i="4" s="1"/>
  <c r="R6788" i="4" s="1"/>
  <c r="S6788" i="4" s="1"/>
  <c r="T6788" i="4" s="1"/>
  <c r="P6796" i="4"/>
  <c r="Q6796" i="4" s="1"/>
  <c r="R6796" i="4" s="1"/>
  <c r="S6796" i="4" s="1"/>
  <c r="T6796" i="4" s="1"/>
  <c r="P6957" i="4"/>
  <c r="Q6957" i="4" s="1"/>
  <c r="R6957" i="4" s="1"/>
  <c r="S6957" i="4" s="1"/>
  <c r="T6957" i="4" s="1"/>
  <c r="P6963" i="4"/>
  <c r="Q6963" i="4" s="1"/>
  <c r="R6963" i="4" s="1"/>
  <c r="S6963" i="4" s="1"/>
  <c r="T6963" i="4" s="1"/>
  <c r="P6969" i="4"/>
  <c r="Q6969" i="4" s="1"/>
  <c r="R6969" i="4" s="1"/>
  <c r="S6969" i="4" s="1"/>
  <c r="T6969" i="4" s="1"/>
  <c r="P6974" i="4"/>
  <c r="Q6974" i="4" s="1"/>
  <c r="R6974" i="4" s="1"/>
  <c r="S6974" i="4" s="1"/>
  <c r="T6974" i="4" s="1"/>
  <c r="P6989" i="4"/>
  <c r="Q6989" i="4" s="1"/>
  <c r="R6989" i="4" s="1"/>
  <c r="S6989" i="4" s="1"/>
  <c r="T6989" i="4" s="1"/>
  <c r="P6995" i="4"/>
  <c r="Q6995" i="4" s="1"/>
  <c r="R6995" i="4" s="1"/>
  <c r="S6995" i="4" s="1"/>
  <c r="T6995" i="4" s="1"/>
  <c r="P7000" i="4"/>
  <c r="Q7000" i="4" s="1"/>
  <c r="R7000" i="4" s="1"/>
  <c r="S7000" i="4" s="1"/>
  <c r="T7000" i="4" s="1"/>
  <c r="P7010" i="4"/>
  <c r="Q7010" i="4" s="1"/>
  <c r="R7010" i="4" s="1"/>
  <c r="S7010" i="4" s="1"/>
  <c r="T7010" i="4" s="1"/>
  <c r="P7035" i="4"/>
  <c r="Q7035" i="4" s="1"/>
  <c r="R7035" i="4" s="1"/>
  <c r="S7035" i="4" s="1"/>
  <c r="T7035" i="4" s="1"/>
  <c r="P7049" i="4"/>
  <c r="Q7049" i="4" s="1"/>
  <c r="R7049" i="4" s="1"/>
  <c r="S7049" i="4" s="1"/>
  <c r="T7049" i="4" s="1"/>
  <c r="P7054" i="4"/>
  <c r="Q7054" i="4" s="1"/>
  <c r="R7054" i="4" s="1"/>
  <c r="S7054" i="4" s="1"/>
  <c r="T7054" i="4" s="1"/>
  <c r="P7060" i="4"/>
  <c r="Q7060" i="4" s="1"/>
  <c r="R7060" i="4" s="1"/>
  <c r="S7060" i="4" s="1"/>
  <c r="T7060" i="4" s="1"/>
  <c r="P7066" i="4"/>
  <c r="Q7066" i="4" s="1"/>
  <c r="R7066" i="4" s="1"/>
  <c r="S7066" i="4" s="1"/>
  <c r="T7066" i="4" s="1"/>
  <c r="P7071" i="4"/>
  <c r="Q7071" i="4" s="1"/>
  <c r="R7071" i="4" s="1"/>
  <c r="S7071" i="4" s="1"/>
  <c r="T7071" i="4" s="1"/>
  <c r="P7085" i="4"/>
  <c r="Q7085" i="4" s="1"/>
  <c r="R7085" i="4" s="1"/>
  <c r="S7085" i="4" s="1"/>
  <c r="T7085" i="4" s="1"/>
  <c r="P7094" i="4"/>
  <c r="Q7094" i="4" s="1"/>
  <c r="R7094" i="4" s="1"/>
  <c r="S7094" i="4" s="1"/>
  <c r="T7094" i="4" s="1"/>
  <c r="P7106" i="4"/>
  <c r="Q7106" i="4" s="1"/>
  <c r="R7106" i="4" s="1"/>
  <c r="S7106" i="4" s="1"/>
  <c r="T7106" i="4" s="1"/>
  <c r="P7112" i="4"/>
  <c r="Q7112" i="4" s="1"/>
  <c r="R7112" i="4" s="1"/>
  <c r="S7112" i="4" s="1"/>
  <c r="T7112" i="4" s="1"/>
  <c r="P7120" i="4"/>
  <c r="Q7120" i="4" s="1"/>
  <c r="R7120" i="4" s="1"/>
  <c r="S7120" i="4" s="1"/>
  <c r="T7120" i="4" s="1"/>
  <c r="P7126" i="4"/>
  <c r="Q7126" i="4" s="1"/>
  <c r="R7126" i="4" s="1"/>
  <c r="S7126" i="4" s="1"/>
  <c r="T7126" i="4" s="1"/>
  <c r="P7133" i="4"/>
  <c r="Q7133" i="4" s="1"/>
  <c r="R7133" i="4" s="1"/>
  <c r="S7133" i="4" s="1"/>
  <c r="T7133" i="4" s="1"/>
  <c r="P7141" i="4"/>
  <c r="Q7141" i="4" s="1"/>
  <c r="R7141" i="4" s="1"/>
  <c r="S7141" i="4" s="1"/>
  <c r="T7141" i="4" s="1"/>
  <c r="P7145" i="4"/>
  <c r="Q7145" i="4" s="1"/>
  <c r="R7145" i="4" s="1"/>
  <c r="S7145" i="4" s="1"/>
  <c r="T7145" i="4" s="1"/>
  <c r="P7160" i="4"/>
  <c r="Q7160" i="4" s="1"/>
  <c r="R7160" i="4" s="1"/>
  <c r="S7160" i="4" s="1"/>
  <c r="T7160" i="4" s="1"/>
  <c r="P7172" i="4"/>
  <c r="Q7172" i="4" s="1"/>
  <c r="R7172" i="4" s="1"/>
  <c r="S7172" i="4" s="1"/>
  <c r="T7172" i="4" s="1"/>
  <c r="P7178" i="4"/>
  <c r="Q7178" i="4" s="1"/>
  <c r="R7178" i="4" s="1"/>
  <c r="S7178" i="4" s="1"/>
  <c r="T7178" i="4" s="1"/>
  <c r="P7183" i="4"/>
  <c r="Q7183" i="4" s="1"/>
  <c r="R7183" i="4" s="1"/>
  <c r="S7183" i="4" s="1"/>
  <c r="T7183" i="4" s="1"/>
  <c r="P7193" i="4"/>
  <c r="Q7193" i="4" s="1"/>
  <c r="R7193" i="4" s="1"/>
  <c r="S7193" i="4" s="1"/>
  <c r="T7193" i="4" s="1"/>
  <c r="P7198" i="4"/>
  <c r="Q7198" i="4" s="1"/>
  <c r="R7198" i="4" s="1"/>
  <c r="S7198" i="4" s="1"/>
  <c r="T7198" i="4" s="1"/>
  <c r="P7210" i="4"/>
  <c r="Q7210" i="4" s="1"/>
  <c r="R7210" i="4" s="1"/>
  <c r="S7210" i="4" s="1"/>
  <c r="T7210" i="4" s="1"/>
  <c r="P7218" i="4"/>
  <c r="Q7218" i="4" s="1"/>
  <c r="R7218" i="4" s="1"/>
  <c r="S7218" i="4" s="1"/>
  <c r="T7218" i="4" s="1"/>
  <c r="P7224" i="4"/>
  <c r="Q7224" i="4" s="1"/>
  <c r="R7224" i="4" s="1"/>
  <c r="S7224" i="4" s="1"/>
  <c r="T7224" i="4" s="1"/>
  <c r="P7235" i="4"/>
  <c r="Q7235" i="4" s="1"/>
  <c r="R7235" i="4" s="1"/>
  <c r="S7235" i="4" s="1"/>
  <c r="T7235" i="4" s="1"/>
  <c r="P7241" i="4"/>
  <c r="Q7241" i="4" s="1"/>
  <c r="R7241" i="4" s="1"/>
  <c r="S7241" i="4" s="1"/>
  <c r="T7241" i="4" s="1"/>
  <c r="P7246" i="4"/>
  <c r="Q7246" i="4" s="1"/>
  <c r="R7246" i="4" s="1"/>
  <c r="S7246" i="4" s="1"/>
  <c r="T7246" i="4" s="1"/>
  <c r="P7253" i="4"/>
  <c r="Q7253" i="4" s="1"/>
  <c r="R7253" i="4" s="1"/>
  <c r="S7253" i="4" s="1"/>
  <c r="T7253" i="4" s="1"/>
  <c r="P7267" i="4"/>
  <c r="Q7267" i="4" s="1"/>
  <c r="R7267" i="4" s="1"/>
  <c r="S7267" i="4" s="1"/>
  <c r="T7267" i="4" s="1"/>
  <c r="P7273" i="4"/>
  <c r="Q7273" i="4" s="1"/>
  <c r="R7273" i="4" s="1"/>
  <c r="S7273" i="4" s="1"/>
  <c r="T7273" i="4" s="1"/>
  <c r="P7281" i="4"/>
  <c r="Q7281" i="4" s="1"/>
  <c r="R7281" i="4" s="1"/>
  <c r="S7281" i="4" s="1"/>
  <c r="T7281" i="4" s="1"/>
  <c r="P7293" i="4"/>
  <c r="Q7293" i="4" s="1"/>
  <c r="R7293" i="4" s="1"/>
  <c r="S7293" i="4" s="1"/>
  <c r="T7293" i="4" s="1"/>
  <c r="P7294" i="4"/>
  <c r="Q7294" i="4" s="1"/>
  <c r="R7294" i="4" s="1"/>
  <c r="S7294" i="4" s="1"/>
  <c r="T7294" i="4" s="1"/>
  <c r="P7295" i="4"/>
  <c r="Q7295" i="4" s="1"/>
  <c r="R7295" i="4" s="1"/>
  <c r="S7295" i="4" s="1"/>
  <c r="T7295" i="4" s="1"/>
  <c r="P7296" i="4"/>
  <c r="Q7296" i="4" s="1"/>
  <c r="R7296" i="4" s="1"/>
  <c r="S7296" i="4" s="1"/>
  <c r="T7296" i="4" s="1"/>
  <c r="P7297" i="4"/>
  <c r="Q7297" i="4" s="1"/>
  <c r="R7297" i="4" s="1"/>
  <c r="S7297" i="4" s="1"/>
  <c r="T7297" i="4" s="1"/>
  <c r="P7298" i="4"/>
  <c r="Q7298" i="4" s="1"/>
  <c r="R7298" i="4" s="1"/>
  <c r="S7298" i="4" s="1"/>
  <c r="T7298" i="4" s="1"/>
  <c r="P7299" i="4"/>
  <c r="Q7299" i="4" s="1"/>
  <c r="R7299" i="4" s="1"/>
  <c r="S7299" i="4" s="1"/>
  <c r="T7299" i="4" s="1"/>
  <c r="P7300" i="4"/>
  <c r="Q7300" i="4" s="1"/>
  <c r="R7300" i="4" s="1"/>
  <c r="S7300" i="4" s="1"/>
  <c r="T7300" i="4" s="1"/>
  <c r="P7301" i="4"/>
  <c r="Q7301" i="4" s="1"/>
  <c r="R7301" i="4" s="1"/>
  <c r="S7301" i="4" s="1"/>
  <c r="T7301" i="4" s="1"/>
  <c r="P7302" i="4"/>
  <c r="Q7302" i="4" s="1"/>
  <c r="R7302" i="4" s="1"/>
  <c r="S7302" i="4" s="1"/>
  <c r="T7302" i="4" s="1"/>
  <c r="P7303" i="4"/>
  <c r="Q7303" i="4" s="1"/>
  <c r="R7303" i="4" s="1"/>
  <c r="S7303" i="4" s="1"/>
  <c r="T7303" i="4" s="1"/>
  <c r="P7304" i="4"/>
  <c r="Q7304" i="4" s="1"/>
  <c r="R7304" i="4" s="1"/>
  <c r="S7304" i="4" s="1"/>
  <c r="T7304" i="4" s="1"/>
  <c r="P7305" i="4"/>
  <c r="Q7305" i="4" s="1"/>
  <c r="R7305" i="4" s="1"/>
  <c r="S7305" i="4" s="1"/>
  <c r="T7305" i="4" s="1"/>
  <c r="P7306" i="4"/>
  <c r="Q7306" i="4" s="1"/>
  <c r="R7306" i="4" s="1"/>
  <c r="S7306" i="4" s="1"/>
  <c r="T7306" i="4" s="1"/>
  <c r="P7307" i="4"/>
  <c r="Q7307" i="4" s="1"/>
  <c r="R7307" i="4" s="1"/>
  <c r="S7307" i="4" s="1"/>
  <c r="T7307" i="4" s="1"/>
  <c r="P7308" i="4"/>
  <c r="Q7308" i="4" s="1"/>
  <c r="R7308" i="4" s="1"/>
  <c r="S7308" i="4" s="1"/>
  <c r="T7308" i="4" s="1"/>
  <c r="P7309" i="4"/>
  <c r="Q7309" i="4" s="1"/>
  <c r="R7309" i="4" s="1"/>
  <c r="S7309" i="4" s="1"/>
  <c r="T7309" i="4" s="1"/>
  <c r="P7310" i="4"/>
  <c r="Q7310" i="4" s="1"/>
  <c r="R7310" i="4" s="1"/>
  <c r="S7310" i="4" s="1"/>
  <c r="T7310" i="4" s="1"/>
  <c r="P7311" i="4"/>
  <c r="Q7311" i="4" s="1"/>
  <c r="R7311" i="4" s="1"/>
  <c r="S7311" i="4" s="1"/>
  <c r="T7311" i="4" s="1"/>
  <c r="P7312" i="4"/>
  <c r="Q7312" i="4" s="1"/>
  <c r="R7312" i="4" s="1"/>
  <c r="S7312" i="4" s="1"/>
  <c r="T7312" i="4" s="1"/>
  <c r="P7313" i="4"/>
  <c r="Q7313" i="4" s="1"/>
  <c r="R7313" i="4" s="1"/>
  <c r="S7313" i="4" s="1"/>
  <c r="T7313" i="4" s="1"/>
  <c r="P7314" i="4"/>
  <c r="Q7314" i="4" s="1"/>
  <c r="R7314" i="4" s="1"/>
  <c r="S7314" i="4" s="1"/>
  <c r="T7314" i="4" s="1"/>
  <c r="P7315" i="4"/>
  <c r="Q7315" i="4" s="1"/>
  <c r="R7315" i="4" s="1"/>
  <c r="S7315" i="4" s="1"/>
  <c r="T7315" i="4" s="1"/>
  <c r="P7316" i="4"/>
  <c r="Q7316" i="4" s="1"/>
  <c r="R7316" i="4" s="1"/>
  <c r="P7317" i="4"/>
  <c r="Q7317" i="4" s="1"/>
  <c r="R7317" i="4" s="1"/>
  <c r="S7317" i="4" s="1"/>
  <c r="T7317" i="4" s="1"/>
  <c r="P7318" i="4"/>
  <c r="Q7318" i="4" s="1"/>
  <c r="R7318" i="4" s="1"/>
  <c r="S7318" i="4" s="1"/>
  <c r="T7318" i="4" s="1"/>
  <c r="P7319" i="4"/>
  <c r="Q7319" i="4" s="1"/>
  <c r="R7319" i="4" s="1"/>
  <c r="S7319" i="4" s="1"/>
  <c r="T7319" i="4" s="1"/>
  <c r="P7320" i="4"/>
  <c r="Q7320" i="4" s="1"/>
  <c r="R7320" i="4" s="1"/>
  <c r="S7320" i="4" s="1"/>
  <c r="T7320" i="4" s="1"/>
  <c r="P7321" i="4"/>
  <c r="Q7321" i="4" s="1"/>
  <c r="R7321" i="4" s="1"/>
  <c r="S7321" i="4" s="1"/>
  <c r="T7321" i="4" s="1"/>
  <c r="P7322" i="4"/>
  <c r="Q7322" i="4" s="1"/>
  <c r="R7322" i="4" s="1"/>
  <c r="S7322" i="4" s="1"/>
  <c r="T7322" i="4" s="1"/>
  <c r="P7323" i="4"/>
  <c r="Q7323" i="4" s="1"/>
  <c r="R7323" i="4" s="1"/>
  <c r="S7323" i="4" s="1"/>
  <c r="T7323" i="4" s="1"/>
  <c r="P7324" i="4"/>
  <c r="Q7324" i="4" s="1"/>
  <c r="R7324" i="4" s="1"/>
  <c r="S7324" i="4" s="1"/>
  <c r="T7324" i="4" s="1"/>
  <c r="P7325" i="4"/>
  <c r="Q7325" i="4" s="1"/>
  <c r="R7325" i="4" s="1"/>
  <c r="S7325" i="4" s="1"/>
  <c r="T7325" i="4" s="1"/>
  <c r="P7326" i="4"/>
  <c r="Q7326" i="4" s="1"/>
  <c r="R7326" i="4" s="1"/>
  <c r="S7326" i="4" s="1"/>
  <c r="T7326" i="4" s="1"/>
  <c r="P7327" i="4"/>
  <c r="Q7327" i="4" s="1"/>
  <c r="R7327" i="4" s="1"/>
  <c r="S7327" i="4" s="1"/>
  <c r="T7327" i="4" s="1"/>
  <c r="P7328" i="4"/>
  <c r="Q7328" i="4" s="1"/>
  <c r="R7328" i="4" s="1"/>
  <c r="S7328" i="4" s="1"/>
  <c r="T7328" i="4" s="1"/>
  <c r="P7329" i="4"/>
  <c r="Q7329" i="4" s="1"/>
  <c r="R7329" i="4" s="1"/>
  <c r="S7329" i="4" s="1"/>
  <c r="T7329" i="4" s="1"/>
  <c r="P7330" i="4"/>
  <c r="Q7330" i="4" s="1"/>
  <c r="R7330" i="4" s="1"/>
  <c r="S7330" i="4" s="1"/>
  <c r="T7330" i="4" s="1"/>
  <c r="P7331" i="4"/>
  <c r="Q7331" i="4" s="1"/>
  <c r="R7331" i="4" s="1"/>
  <c r="S7331" i="4" s="1"/>
  <c r="T7331" i="4" s="1"/>
  <c r="P7332" i="4"/>
  <c r="Q7332" i="4" s="1"/>
  <c r="R7332" i="4" s="1"/>
  <c r="S7332" i="4" s="1"/>
  <c r="T7332" i="4" s="1"/>
  <c r="P7333" i="4"/>
  <c r="Q7333" i="4" s="1"/>
  <c r="R7333" i="4" s="1"/>
  <c r="S7333" i="4" s="1"/>
  <c r="T7333" i="4" s="1"/>
  <c r="P7334" i="4"/>
  <c r="Q7334" i="4" s="1"/>
  <c r="R7334" i="4" s="1"/>
  <c r="S7334" i="4" s="1"/>
  <c r="T7334" i="4" s="1"/>
  <c r="P7335" i="4"/>
  <c r="Q7335" i="4" s="1"/>
  <c r="R7335" i="4" s="1"/>
  <c r="S7335" i="4" s="1"/>
  <c r="T7335" i="4" s="1"/>
  <c r="P7336" i="4"/>
  <c r="Q7336" i="4" s="1"/>
  <c r="R7336" i="4" s="1"/>
  <c r="S7336" i="4" s="1"/>
  <c r="T7336" i="4" s="1"/>
  <c r="P7337" i="4"/>
  <c r="Q7337" i="4" s="1"/>
  <c r="R7337" i="4" s="1"/>
  <c r="S7337" i="4" s="1"/>
  <c r="T7337" i="4" s="1"/>
  <c r="P7338" i="4"/>
  <c r="Q7338" i="4" s="1"/>
  <c r="R7338" i="4" s="1"/>
  <c r="S7338" i="4" s="1"/>
  <c r="T7338" i="4" s="1"/>
  <c r="P7339" i="4"/>
  <c r="Q7339" i="4" s="1"/>
  <c r="R7339" i="4" s="1"/>
  <c r="S7339" i="4" s="1"/>
  <c r="T7339" i="4" s="1"/>
  <c r="P7340" i="4"/>
  <c r="Q7340" i="4" s="1"/>
  <c r="R7340" i="4" s="1"/>
  <c r="S7340" i="4" s="1"/>
  <c r="T7340" i="4" s="1"/>
  <c r="P7341" i="4"/>
  <c r="Q7341" i="4" s="1"/>
  <c r="R7341" i="4" s="1"/>
  <c r="S7341" i="4" s="1"/>
  <c r="T7341" i="4" s="1"/>
  <c r="P7342" i="4"/>
  <c r="Q7342" i="4" s="1"/>
  <c r="R7342" i="4" s="1"/>
  <c r="S7342" i="4" s="1"/>
  <c r="T7342" i="4" s="1"/>
  <c r="P7343" i="4"/>
  <c r="Q7343" i="4" s="1"/>
  <c r="R7343" i="4" s="1"/>
  <c r="S7343" i="4" s="1"/>
  <c r="T7343" i="4" s="1"/>
  <c r="P7344" i="4"/>
  <c r="Q7344" i="4" s="1"/>
  <c r="R7344" i="4" s="1"/>
  <c r="S7344" i="4" s="1"/>
  <c r="T7344" i="4" s="1"/>
  <c r="P7345" i="4"/>
  <c r="Q7345" i="4" s="1"/>
  <c r="R7345" i="4" s="1"/>
  <c r="S7345" i="4" s="1"/>
  <c r="T7345" i="4" s="1"/>
  <c r="P7346" i="4"/>
  <c r="Q7346" i="4" s="1"/>
  <c r="R7346" i="4" s="1"/>
  <c r="S7346" i="4" s="1"/>
  <c r="T7346" i="4" s="1"/>
  <c r="P7347" i="4"/>
  <c r="Q7347" i="4" s="1"/>
  <c r="R7347" i="4" s="1"/>
  <c r="S7347" i="4" s="1"/>
  <c r="T7347" i="4" s="1"/>
  <c r="P7348" i="4"/>
  <c r="Q7348" i="4" s="1"/>
  <c r="R7348" i="4" s="1"/>
  <c r="S7348" i="4" s="1"/>
  <c r="T7348" i="4" s="1"/>
  <c r="P7349" i="4"/>
  <c r="Q7349" i="4" s="1"/>
  <c r="R7349" i="4" s="1"/>
  <c r="S7349" i="4" s="1"/>
  <c r="T7349" i="4" s="1"/>
  <c r="P7350" i="4"/>
  <c r="Q7350" i="4" s="1"/>
  <c r="R7350" i="4" s="1"/>
  <c r="S7350" i="4" s="1"/>
  <c r="T7350" i="4" s="1"/>
  <c r="P7351" i="4"/>
  <c r="Q7351" i="4" s="1"/>
  <c r="R7351" i="4" s="1"/>
  <c r="S7351" i="4" s="1"/>
  <c r="T7351" i="4" s="1"/>
  <c r="P7352" i="4"/>
  <c r="Q7352" i="4" s="1"/>
  <c r="R7352" i="4" s="1"/>
  <c r="S7352" i="4" s="1"/>
  <c r="T7352" i="4" s="1"/>
  <c r="P7353" i="4"/>
  <c r="Q7353" i="4" s="1"/>
  <c r="R7353" i="4" s="1"/>
  <c r="S7353" i="4" s="1"/>
  <c r="T7353" i="4" s="1"/>
  <c r="P7354" i="4"/>
  <c r="Q7354" i="4" s="1"/>
  <c r="R7354" i="4" s="1"/>
  <c r="S7354" i="4" s="1"/>
  <c r="T7354" i="4" s="1"/>
  <c r="P7355" i="4"/>
  <c r="Q7355" i="4" s="1"/>
  <c r="R7355" i="4" s="1"/>
  <c r="S7355" i="4" s="1"/>
  <c r="T7355" i="4" s="1"/>
  <c r="P7356" i="4"/>
  <c r="Q7356" i="4" s="1"/>
  <c r="R7356" i="4" s="1"/>
  <c r="S7356" i="4" s="1"/>
  <c r="T7356" i="4" s="1"/>
  <c r="P7357" i="4"/>
  <c r="Q7357" i="4" s="1"/>
  <c r="R7357" i="4" s="1"/>
  <c r="S7357" i="4" s="1"/>
  <c r="T7357" i="4" s="1"/>
  <c r="P7358" i="4"/>
  <c r="Q7358" i="4" s="1"/>
  <c r="R7358" i="4" s="1"/>
  <c r="S7358" i="4" s="1"/>
  <c r="T7358" i="4" s="1"/>
  <c r="P7359" i="4"/>
  <c r="Q7359" i="4" s="1"/>
  <c r="R7359" i="4" s="1"/>
  <c r="S7359" i="4" s="1"/>
  <c r="T7359" i="4" s="1"/>
  <c r="P7360" i="4"/>
  <c r="Q7360" i="4" s="1"/>
  <c r="R7360" i="4" s="1"/>
  <c r="S7360" i="4" s="1"/>
  <c r="T7360" i="4" s="1"/>
  <c r="P7361" i="4"/>
  <c r="Q7361" i="4" s="1"/>
  <c r="R7361" i="4" s="1"/>
  <c r="S7361" i="4" s="1"/>
  <c r="T7361" i="4" s="1"/>
  <c r="P7362" i="4"/>
  <c r="Q7362" i="4" s="1"/>
  <c r="R7362" i="4" s="1"/>
  <c r="S7362" i="4" s="1"/>
  <c r="T7362" i="4" s="1"/>
  <c r="P7363" i="4"/>
  <c r="Q7363" i="4" s="1"/>
  <c r="R7363" i="4" s="1"/>
  <c r="S7363" i="4" s="1"/>
  <c r="T7363" i="4" s="1"/>
  <c r="P7364" i="4"/>
  <c r="Q7364" i="4" s="1"/>
  <c r="R7364" i="4" s="1"/>
  <c r="S7364" i="4" s="1"/>
  <c r="T7364" i="4" s="1"/>
  <c r="P7365" i="4"/>
  <c r="Q7365" i="4" s="1"/>
  <c r="R7365" i="4" s="1"/>
  <c r="S7365" i="4" s="1"/>
  <c r="T7365" i="4" s="1"/>
  <c r="P7366" i="4"/>
  <c r="Q7366" i="4" s="1"/>
  <c r="R7366" i="4" s="1"/>
  <c r="S7366" i="4" s="1"/>
  <c r="T7366" i="4" s="1"/>
  <c r="P7367" i="4"/>
  <c r="Q7367" i="4" s="1"/>
  <c r="R7367" i="4" s="1"/>
  <c r="S7367" i="4" s="1"/>
  <c r="T7367" i="4" s="1"/>
  <c r="P7368" i="4"/>
  <c r="Q7368" i="4" s="1"/>
  <c r="R7368" i="4" s="1"/>
  <c r="S7368" i="4" s="1"/>
  <c r="T7368" i="4" s="1"/>
  <c r="P7369" i="4"/>
  <c r="Q7369" i="4" s="1"/>
  <c r="R7369" i="4" s="1"/>
  <c r="S7369" i="4" s="1"/>
  <c r="T7369" i="4" s="1"/>
  <c r="P7370" i="4"/>
  <c r="Q7370" i="4" s="1"/>
  <c r="R7370" i="4" s="1"/>
  <c r="S7370" i="4" s="1"/>
  <c r="T7370" i="4" s="1"/>
  <c r="P7371" i="4"/>
  <c r="Q7371" i="4" s="1"/>
  <c r="R7371" i="4" s="1"/>
  <c r="S7371" i="4" s="1"/>
  <c r="T7371" i="4" s="1"/>
  <c r="P7372" i="4"/>
  <c r="Q7372" i="4" s="1"/>
  <c r="R7372" i="4" s="1"/>
  <c r="S7372" i="4" s="1"/>
  <c r="T7372" i="4" s="1"/>
  <c r="P7373" i="4"/>
  <c r="Q7373" i="4" s="1"/>
  <c r="R7373" i="4" s="1"/>
  <c r="S7373" i="4" s="1"/>
  <c r="T7373" i="4" s="1"/>
  <c r="P7374" i="4"/>
  <c r="Q7374" i="4" s="1"/>
  <c r="R7374" i="4" s="1"/>
  <c r="S7374" i="4" s="1"/>
  <c r="T7374" i="4" s="1"/>
  <c r="P7375" i="4"/>
  <c r="Q7375" i="4" s="1"/>
  <c r="R7375" i="4" s="1"/>
  <c r="S7375" i="4" s="1"/>
  <c r="T7375" i="4" s="1"/>
  <c r="P7376" i="4"/>
  <c r="Q7376" i="4" s="1"/>
  <c r="R7376" i="4" s="1"/>
  <c r="S7376" i="4" s="1"/>
  <c r="T7376" i="4" s="1"/>
  <c r="P7377" i="4"/>
  <c r="Q7377" i="4" s="1"/>
  <c r="R7377" i="4" s="1"/>
  <c r="S7377" i="4" s="1"/>
  <c r="T7377" i="4" s="1"/>
  <c r="P7378" i="4"/>
  <c r="Q7378" i="4" s="1"/>
  <c r="R7378" i="4" s="1"/>
  <c r="S7378" i="4" s="1"/>
  <c r="T7378" i="4" s="1"/>
  <c r="P7379" i="4"/>
  <c r="Q7379" i="4" s="1"/>
  <c r="R7379" i="4" s="1"/>
  <c r="S7379" i="4" s="1"/>
  <c r="T7379" i="4" s="1"/>
  <c r="P7380" i="4"/>
  <c r="Q7380" i="4" s="1"/>
  <c r="R7380" i="4" s="1"/>
  <c r="S7380" i="4" s="1"/>
  <c r="T7380" i="4" s="1"/>
  <c r="P7381" i="4"/>
  <c r="Q7381" i="4" s="1"/>
  <c r="R7381" i="4" s="1"/>
  <c r="S7381" i="4" s="1"/>
  <c r="T7381" i="4" s="1"/>
  <c r="P7382" i="4"/>
  <c r="Q7382" i="4" s="1"/>
  <c r="R7382" i="4" s="1"/>
  <c r="S7382" i="4" s="1"/>
  <c r="T7382" i="4" s="1"/>
  <c r="P7383" i="4"/>
  <c r="Q7383" i="4" s="1"/>
  <c r="R7383" i="4" s="1"/>
  <c r="S7383" i="4" s="1"/>
  <c r="T7383" i="4" s="1"/>
  <c r="P7384" i="4"/>
  <c r="Q7384" i="4" s="1"/>
  <c r="R7384" i="4" s="1"/>
  <c r="S7384" i="4" s="1"/>
  <c r="T7384" i="4" s="1"/>
  <c r="P7385" i="4"/>
  <c r="Q7385" i="4" s="1"/>
  <c r="R7385" i="4" s="1"/>
  <c r="S7385" i="4" s="1"/>
  <c r="T7385" i="4" s="1"/>
  <c r="P7386" i="4"/>
  <c r="Q7386" i="4" s="1"/>
  <c r="R7386" i="4" s="1"/>
  <c r="S7386" i="4" s="1"/>
  <c r="T7386" i="4" s="1"/>
  <c r="P7387" i="4"/>
  <c r="Q7387" i="4" s="1"/>
  <c r="R7387" i="4" s="1"/>
  <c r="S7387" i="4" s="1"/>
  <c r="T7387" i="4" s="1"/>
  <c r="P7388" i="4"/>
  <c r="Q7388" i="4" s="1"/>
  <c r="R7388" i="4" s="1"/>
  <c r="S7388" i="4" s="1"/>
  <c r="T7388" i="4" s="1"/>
  <c r="P7389" i="4"/>
  <c r="Q7389" i="4" s="1"/>
  <c r="R7389" i="4" s="1"/>
  <c r="S7389" i="4" s="1"/>
  <c r="T7389" i="4" s="1"/>
  <c r="P7390" i="4"/>
  <c r="Q7390" i="4" s="1"/>
  <c r="R7390" i="4" s="1"/>
  <c r="S7390" i="4" s="1"/>
  <c r="T7390" i="4" s="1"/>
  <c r="P7391" i="4"/>
  <c r="Q7391" i="4" s="1"/>
  <c r="R7391" i="4" s="1"/>
  <c r="S7391" i="4" s="1"/>
  <c r="T7391" i="4" s="1"/>
  <c r="P7392" i="4"/>
  <c r="Q7392" i="4" s="1"/>
  <c r="R7392" i="4" s="1"/>
  <c r="S7392" i="4" s="1"/>
  <c r="T7392" i="4" s="1"/>
  <c r="P7393" i="4"/>
  <c r="Q7393" i="4" s="1"/>
  <c r="R7393" i="4" s="1"/>
  <c r="S7393" i="4" s="1"/>
  <c r="T7393" i="4" s="1"/>
  <c r="P7394" i="4"/>
  <c r="Q7394" i="4" s="1"/>
  <c r="R7394" i="4" s="1"/>
  <c r="S7394" i="4" s="1"/>
  <c r="T7394" i="4" s="1"/>
  <c r="P7395" i="4"/>
  <c r="Q7395" i="4" s="1"/>
  <c r="R7395" i="4" s="1"/>
  <c r="S7395" i="4" s="1"/>
  <c r="T7395" i="4" s="1"/>
  <c r="P7396" i="4"/>
  <c r="Q7396" i="4" s="1"/>
  <c r="R7396" i="4" s="1"/>
  <c r="S7396" i="4" s="1"/>
  <c r="T7396" i="4" s="1"/>
  <c r="P7397" i="4"/>
  <c r="Q7397" i="4" s="1"/>
  <c r="R7397" i="4" s="1"/>
  <c r="S7397" i="4" s="1"/>
  <c r="T7397" i="4" s="1"/>
  <c r="P7398" i="4"/>
  <c r="Q7398" i="4" s="1"/>
  <c r="R7398" i="4" s="1"/>
  <c r="S7398" i="4" s="1"/>
  <c r="T7398" i="4" s="1"/>
  <c r="P7399" i="4"/>
  <c r="Q7399" i="4" s="1"/>
  <c r="R7399" i="4" s="1"/>
  <c r="S7399" i="4" s="1"/>
  <c r="T7399" i="4" s="1"/>
  <c r="P7400" i="4"/>
  <c r="Q7400" i="4" s="1"/>
  <c r="R7400" i="4" s="1"/>
  <c r="S7400" i="4" s="1"/>
  <c r="T7400" i="4" s="1"/>
  <c r="P7401" i="4"/>
  <c r="Q7401" i="4" s="1"/>
  <c r="R7401" i="4" s="1"/>
  <c r="S7401" i="4" s="1"/>
  <c r="T7401" i="4" s="1"/>
  <c r="P7402" i="4"/>
  <c r="Q7402" i="4" s="1"/>
  <c r="R7402" i="4" s="1"/>
  <c r="S7402" i="4" s="1"/>
  <c r="T7402" i="4" s="1"/>
  <c r="P7403" i="4"/>
  <c r="Q7403" i="4" s="1"/>
  <c r="R7403" i="4" s="1"/>
  <c r="S7403" i="4" s="1"/>
  <c r="T7403" i="4" s="1"/>
  <c r="P7404" i="4"/>
  <c r="Q7404" i="4" s="1"/>
  <c r="R7404" i="4" s="1"/>
  <c r="S7404" i="4" s="1"/>
  <c r="T7404" i="4" s="1"/>
  <c r="P7405" i="4"/>
  <c r="Q7405" i="4" s="1"/>
  <c r="R7405" i="4" s="1"/>
  <c r="S7405" i="4" s="1"/>
  <c r="T7405" i="4" s="1"/>
  <c r="P7406" i="4"/>
  <c r="Q7406" i="4" s="1"/>
  <c r="R7406" i="4" s="1"/>
  <c r="S7406" i="4" s="1"/>
  <c r="T7406" i="4" s="1"/>
  <c r="P7407" i="4"/>
  <c r="Q7407" i="4" s="1"/>
  <c r="R7407" i="4" s="1"/>
  <c r="S7407" i="4" s="1"/>
  <c r="T7407" i="4" s="1"/>
  <c r="P863" i="4"/>
  <c r="Q863" i="4" s="1"/>
  <c r="R863" i="4" s="1"/>
  <c r="S863" i="4" s="1"/>
  <c r="T863" i="4" s="1"/>
  <c r="P869" i="4"/>
  <c r="Q869" i="4" s="1"/>
  <c r="R869" i="4" s="1"/>
  <c r="S869" i="4" s="1"/>
  <c r="T869" i="4" s="1"/>
  <c r="P877" i="4"/>
  <c r="Q877" i="4" s="1"/>
  <c r="R877" i="4" s="1"/>
  <c r="S877" i="4" s="1"/>
  <c r="T877" i="4" s="1"/>
  <c r="P1824" i="4"/>
  <c r="Q1824" i="4" s="1"/>
  <c r="R1824" i="4" s="1"/>
  <c r="S1824" i="4" s="1"/>
  <c r="T1824" i="4" s="1"/>
  <c r="P1828" i="4"/>
  <c r="Q1828" i="4" s="1"/>
  <c r="R1828" i="4" s="1"/>
  <c r="S1828" i="4" s="1"/>
  <c r="T1828" i="4" s="1"/>
  <c r="P1854" i="4"/>
  <c r="Q1854" i="4" s="1"/>
  <c r="R1854" i="4" s="1"/>
  <c r="S1854" i="4" s="1"/>
  <c r="T1854" i="4" s="1"/>
  <c r="P1874" i="4"/>
  <c r="Q1874" i="4" s="1"/>
  <c r="R1874" i="4" s="1"/>
  <c r="S1874" i="4" s="1"/>
  <c r="T1874" i="4" s="1"/>
  <c r="P2336" i="4"/>
  <c r="Q2336" i="4" s="1"/>
  <c r="R2336" i="4" s="1"/>
  <c r="S2336" i="4" s="1"/>
  <c r="T2336" i="4" s="1"/>
  <c r="P2345" i="4"/>
  <c r="Q2345" i="4" s="1"/>
  <c r="R2345" i="4" s="1"/>
  <c r="S2345" i="4" s="1"/>
  <c r="T2345" i="4" s="1"/>
  <c r="P2790" i="4"/>
  <c r="Q2790" i="4" s="1"/>
  <c r="R2790" i="4" s="1"/>
  <c r="S2790" i="4" s="1"/>
  <c r="T2790" i="4" s="1"/>
  <c r="P2797" i="4"/>
  <c r="Q2797" i="4" s="1"/>
  <c r="R2797" i="4" s="1"/>
  <c r="S2797" i="4" s="1"/>
  <c r="T2797" i="4" s="1"/>
  <c r="P2817" i="4"/>
  <c r="Q2817" i="4" s="1"/>
  <c r="R2817" i="4" s="1"/>
  <c r="S2817" i="4" s="1"/>
  <c r="T2817" i="4" s="1"/>
  <c r="P2824" i="4"/>
  <c r="Q2824" i="4" s="1"/>
  <c r="R2824" i="4" s="1"/>
  <c r="S2824" i="4" s="1"/>
  <c r="T2824" i="4" s="1"/>
  <c r="P2831" i="4"/>
  <c r="Q2831" i="4" s="1"/>
  <c r="R2831" i="4" s="1"/>
  <c r="S2831" i="4" s="1"/>
  <c r="T2831" i="4" s="1"/>
  <c r="P2838" i="4"/>
  <c r="Q2838" i="4" s="1"/>
  <c r="R2838" i="4" s="1"/>
  <c r="S2838" i="4" s="1"/>
  <c r="T2838" i="4" s="1"/>
  <c r="P3251" i="4"/>
  <c r="Q3251" i="4" s="1"/>
  <c r="R3251" i="4" s="1"/>
  <c r="S3251" i="4" s="1"/>
  <c r="T3251" i="4" s="1"/>
  <c r="P3281" i="4"/>
  <c r="Q3281" i="4" s="1"/>
  <c r="R3281" i="4" s="1"/>
  <c r="S3281" i="4" s="1"/>
  <c r="T3281" i="4" s="1"/>
  <c r="P3296" i="4"/>
  <c r="Q3296" i="4" s="1"/>
  <c r="R3296" i="4" s="1"/>
  <c r="S3296" i="4" s="1"/>
  <c r="T3296" i="4" s="1"/>
  <c r="P3303" i="4"/>
  <c r="Q3303" i="4" s="1"/>
  <c r="R3303" i="4" s="1"/>
  <c r="S3303" i="4" s="1"/>
  <c r="T3303" i="4" s="1"/>
  <c r="P3310" i="4"/>
  <c r="Q3310" i="4" s="1"/>
  <c r="R3310" i="4" s="1"/>
  <c r="S3310" i="4" s="1"/>
  <c r="T3310" i="4" s="1"/>
  <c r="P3707" i="4"/>
  <c r="Q3707" i="4" s="1"/>
  <c r="R3707" i="4" s="1"/>
  <c r="S3707" i="4" s="1"/>
  <c r="T3707" i="4" s="1"/>
  <c r="P3719" i="4"/>
  <c r="Q3719" i="4" s="1"/>
  <c r="R3719" i="4" s="1"/>
  <c r="S3719" i="4" s="1"/>
  <c r="T3719" i="4" s="1"/>
  <c r="P3730" i="4"/>
  <c r="Q3730" i="4" s="1"/>
  <c r="R3730" i="4" s="1"/>
  <c r="S3730" i="4" s="1"/>
  <c r="T3730" i="4" s="1"/>
  <c r="P3736" i="4"/>
  <c r="Q3736" i="4" s="1"/>
  <c r="R3736" i="4" s="1"/>
  <c r="S3736" i="4" s="1"/>
  <c r="T3736" i="4" s="1"/>
  <c r="P3744" i="4"/>
  <c r="Q3744" i="4" s="1"/>
  <c r="R3744" i="4" s="1"/>
  <c r="S3744" i="4" s="1"/>
  <c r="T3744" i="4" s="1"/>
  <c r="P3788" i="4"/>
  <c r="Q3788" i="4" s="1"/>
  <c r="R3788" i="4" s="1"/>
  <c r="S3788" i="4" s="1"/>
  <c r="T3788" i="4" s="1"/>
  <c r="P3801" i="4"/>
  <c r="Q3801" i="4" s="1"/>
  <c r="R3801" i="4" s="1"/>
  <c r="S3801" i="4" s="1"/>
  <c r="T3801" i="4" s="1"/>
  <c r="P3821" i="4"/>
  <c r="Q3821" i="4" s="1"/>
  <c r="R3821" i="4" s="1"/>
  <c r="S3821" i="4" s="1"/>
  <c r="T3821" i="4" s="1"/>
  <c r="P3829" i="4"/>
  <c r="Q3829" i="4" s="1"/>
  <c r="R3829" i="4" s="1"/>
  <c r="S3829" i="4" s="1"/>
  <c r="T3829" i="4" s="1"/>
  <c r="P4199" i="4"/>
  <c r="Q4199" i="4" s="1"/>
  <c r="R4199" i="4" s="1"/>
  <c r="S4199" i="4" s="1"/>
  <c r="T4199" i="4" s="1"/>
  <c r="P4209" i="4"/>
  <c r="Q4209" i="4" s="1"/>
  <c r="R4209" i="4" s="1"/>
  <c r="S4209" i="4" s="1"/>
  <c r="T4209" i="4" s="1"/>
  <c r="P4216" i="4"/>
  <c r="Q4216" i="4" s="1"/>
  <c r="R4216" i="4" s="1"/>
  <c r="S4216" i="4" s="1"/>
  <c r="T4216" i="4" s="1"/>
  <c r="P4225" i="4"/>
  <c r="Q4225" i="4" s="1"/>
  <c r="R4225" i="4" s="1"/>
  <c r="S4225" i="4" s="1"/>
  <c r="T4225" i="4" s="1"/>
  <c r="P4238" i="4"/>
  <c r="Q4238" i="4" s="1"/>
  <c r="R4238" i="4" s="1"/>
  <c r="S4238" i="4" s="1"/>
  <c r="T4238" i="4" s="1"/>
  <c r="P4687" i="4"/>
  <c r="Q4687" i="4" s="1"/>
  <c r="R4687" i="4" s="1"/>
  <c r="S4687" i="4" s="1"/>
  <c r="T4687" i="4" s="1"/>
  <c r="P4700" i="4"/>
  <c r="Q4700" i="4" s="1"/>
  <c r="R4700" i="4" s="1"/>
  <c r="S4700" i="4" s="1"/>
  <c r="T4700" i="4" s="1"/>
  <c r="P4729" i="4"/>
  <c r="Q4729" i="4" s="1"/>
  <c r="R4729" i="4" s="1"/>
  <c r="S4729" i="4" s="1"/>
  <c r="T4729" i="4" s="1"/>
  <c r="P4736" i="4"/>
  <c r="Q4736" i="4" s="1"/>
  <c r="R4736" i="4" s="1"/>
  <c r="S4736" i="4" s="1"/>
  <c r="T4736" i="4" s="1"/>
  <c r="P4747" i="4"/>
  <c r="Q4747" i="4" s="1"/>
  <c r="R4747" i="4" s="1"/>
  <c r="S4747" i="4" s="1"/>
  <c r="T4747" i="4" s="1"/>
  <c r="P4753" i="4"/>
  <c r="Q4753" i="4" s="1"/>
  <c r="R4753" i="4" s="1"/>
  <c r="S4753" i="4" s="1"/>
  <c r="T4753" i="4" s="1"/>
  <c r="P4762" i="4"/>
  <c r="Q4762" i="4" s="1"/>
  <c r="R4762" i="4" s="1"/>
  <c r="S4762" i="4" s="1"/>
  <c r="T4762" i="4" s="1"/>
  <c r="P4771" i="4"/>
  <c r="Q4771" i="4" s="1"/>
  <c r="R4771" i="4" s="1"/>
  <c r="S4771" i="4" s="1"/>
  <c r="T4771" i="4" s="1"/>
  <c r="P4776" i="4"/>
  <c r="Q4776" i="4" s="1"/>
  <c r="R4776" i="4" s="1"/>
  <c r="S4776" i="4" s="1"/>
  <c r="T4776" i="4" s="1"/>
  <c r="P4789" i="4"/>
  <c r="Q4789" i="4" s="1"/>
  <c r="R4789" i="4" s="1"/>
  <c r="S4789" i="4" s="1"/>
  <c r="T4789" i="4" s="1"/>
  <c r="P4804" i="4"/>
  <c r="Q4804" i="4" s="1"/>
  <c r="R4804" i="4" s="1"/>
  <c r="S4804" i="4" s="1"/>
  <c r="T4804" i="4" s="1"/>
  <c r="P4833" i="4"/>
  <c r="Q4833" i="4" s="1"/>
  <c r="R4833" i="4" s="1"/>
  <c r="S4833" i="4" s="1"/>
  <c r="T4833" i="4" s="1"/>
  <c r="P4840" i="4"/>
  <c r="Q4840" i="4" s="1"/>
  <c r="R4840" i="4" s="1"/>
  <c r="S4840" i="4" s="1"/>
  <c r="T4840" i="4" s="1"/>
  <c r="P5142" i="4"/>
  <c r="Q5142" i="4" s="1"/>
  <c r="R5142" i="4" s="1"/>
  <c r="S5142" i="4" s="1"/>
  <c r="T5142" i="4" s="1"/>
  <c r="P5150" i="4"/>
  <c r="Q5150" i="4" s="1"/>
  <c r="R5150" i="4" s="1"/>
  <c r="S5150" i="4" s="1"/>
  <c r="T5150" i="4" s="1"/>
  <c r="P5155" i="4"/>
  <c r="Q5155" i="4" s="1"/>
  <c r="R5155" i="4" s="1"/>
  <c r="S5155" i="4" s="1"/>
  <c r="T5155" i="4" s="1"/>
  <c r="P5165" i="4"/>
  <c r="Q5165" i="4" s="1"/>
  <c r="R5165" i="4" s="1"/>
  <c r="S5165" i="4" s="1"/>
  <c r="T5165" i="4" s="1"/>
  <c r="P5172" i="4"/>
  <c r="Q5172" i="4" s="1"/>
  <c r="R5172" i="4" s="1"/>
  <c r="S5172" i="4" s="1"/>
  <c r="T5172" i="4" s="1"/>
  <c r="P5179" i="4"/>
  <c r="Q5179" i="4" s="1"/>
  <c r="R5179" i="4" s="1"/>
  <c r="S5179" i="4" s="1"/>
  <c r="T5179" i="4" s="1"/>
  <c r="P5184" i="4"/>
  <c r="Q5184" i="4" s="1"/>
  <c r="R5184" i="4" s="1"/>
  <c r="S5184" i="4" s="1"/>
  <c r="T5184" i="4" s="1"/>
  <c r="P5191" i="4"/>
  <c r="Q5191" i="4" s="1"/>
  <c r="R5191" i="4" s="1"/>
  <c r="S5191" i="4" s="1"/>
  <c r="T5191" i="4" s="1"/>
  <c r="P5197" i="4"/>
  <c r="Q5197" i="4" s="1"/>
  <c r="R5197" i="4" s="1"/>
  <c r="S5197" i="4" s="1"/>
  <c r="T5197" i="4" s="1"/>
  <c r="P5208" i="4"/>
  <c r="Q5208" i="4" s="1"/>
  <c r="R5208" i="4" s="1"/>
  <c r="S5208" i="4" s="1"/>
  <c r="T5208" i="4" s="1"/>
  <c r="P5214" i="4"/>
  <c r="Q5214" i="4" s="1"/>
  <c r="R5214" i="4" s="1"/>
  <c r="S5214" i="4" s="1"/>
  <c r="T5214" i="4" s="1"/>
  <c r="P5220" i="4"/>
  <c r="Q5220" i="4" s="1"/>
  <c r="R5220" i="4" s="1"/>
  <c r="S5220" i="4" s="1"/>
  <c r="T5220" i="4" s="1"/>
  <c r="P5230" i="4"/>
  <c r="Q5230" i="4" s="1"/>
  <c r="R5230" i="4" s="1"/>
  <c r="S5230" i="4" s="1"/>
  <c r="T5230" i="4" s="1"/>
  <c r="P5242" i="4"/>
  <c r="Q5242" i="4" s="1"/>
  <c r="R5242" i="4" s="1"/>
  <c r="S5242" i="4" s="1"/>
  <c r="T5242" i="4" s="1"/>
  <c r="P5247" i="4"/>
  <c r="Q5247" i="4" s="1"/>
  <c r="R5247" i="4" s="1"/>
  <c r="S5247" i="4" s="1"/>
  <c r="T5247" i="4" s="1"/>
  <c r="P5269" i="4"/>
  <c r="Q5269" i="4" s="1"/>
  <c r="R5269" i="4" s="1"/>
  <c r="S5269" i="4" s="1"/>
  <c r="T5269" i="4" s="1"/>
  <c r="P5297" i="4"/>
  <c r="Q5297" i="4" s="1"/>
  <c r="R5297" i="4" s="1"/>
  <c r="S5297" i="4" s="1"/>
  <c r="T5297" i="4" s="1"/>
  <c r="P5307" i="4"/>
  <c r="Q5307" i="4" s="1"/>
  <c r="R5307" i="4" s="1"/>
  <c r="S5307" i="4" s="1"/>
  <c r="T5307" i="4" s="1"/>
  <c r="P5330" i="4"/>
  <c r="Q5330" i="4" s="1"/>
  <c r="R5330" i="4" s="1"/>
  <c r="S5330" i="4" s="1"/>
  <c r="T5330" i="4" s="1"/>
  <c r="P5341" i="4"/>
  <c r="Q5341" i="4" s="1"/>
  <c r="R5341" i="4" s="1"/>
  <c r="S5341" i="4" s="1"/>
  <c r="T5341" i="4" s="1"/>
  <c r="P5348" i="4"/>
  <c r="Q5348" i="4" s="1"/>
  <c r="R5348" i="4" s="1"/>
  <c r="S5348" i="4" s="1"/>
  <c r="T5348" i="4" s="1"/>
  <c r="P5605" i="4"/>
  <c r="Q5605" i="4" s="1"/>
  <c r="R5605" i="4" s="1"/>
  <c r="S5605" i="4" s="1"/>
  <c r="T5605" i="4" s="1"/>
  <c r="P5613" i="4"/>
  <c r="Q5613" i="4" s="1"/>
  <c r="R5613" i="4" s="1"/>
  <c r="S5613" i="4" s="1"/>
  <c r="T5613" i="4" s="1"/>
  <c r="P5619" i="4"/>
  <c r="Q5619" i="4" s="1"/>
  <c r="R5619" i="4" s="1"/>
  <c r="S5619" i="4" s="1"/>
  <c r="T5619" i="4" s="1"/>
  <c r="P5625" i="4"/>
  <c r="Q5625" i="4" s="1"/>
  <c r="R5625" i="4" s="1"/>
  <c r="S5625" i="4" s="1"/>
  <c r="T5625" i="4" s="1"/>
  <c r="P5636" i="4"/>
  <c r="Q5636" i="4" s="1"/>
  <c r="R5636" i="4" s="1"/>
  <c r="S5636" i="4" s="1"/>
  <c r="T5636" i="4" s="1"/>
  <c r="P5643" i="4"/>
  <c r="Q5643" i="4" s="1"/>
  <c r="R5643" i="4" s="1"/>
  <c r="S5643" i="4" s="1"/>
  <c r="T5643" i="4" s="1"/>
  <c r="P5651" i="4"/>
  <c r="Q5651" i="4" s="1"/>
  <c r="R5651" i="4" s="1"/>
  <c r="S5651" i="4" s="1"/>
  <c r="T5651" i="4" s="1"/>
  <c r="P5665" i="4"/>
  <c r="Q5665" i="4" s="1"/>
  <c r="R5665" i="4" s="1"/>
  <c r="S5665" i="4" s="1"/>
  <c r="T5665" i="4" s="1"/>
  <c r="P5675" i="4"/>
  <c r="Q5675" i="4" s="1"/>
  <c r="R5675" i="4" s="1"/>
  <c r="S5675" i="4" s="1"/>
  <c r="T5675" i="4" s="1"/>
  <c r="P5686" i="4"/>
  <c r="Q5686" i="4" s="1"/>
  <c r="R5686" i="4" s="1"/>
  <c r="S5686" i="4" s="1"/>
  <c r="T5686" i="4" s="1"/>
  <c r="P5696" i="4"/>
  <c r="Q5696" i="4" s="1"/>
  <c r="R5696" i="4" s="1"/>
  <c r="S5696" i="4" s="1"/>
  <c r="T5696" i="4" s="1"/>
  <c r="P5706" i="4"/>
  <c r="Q5706" i="4" s="1"/>
  <c r="R5706" i="4" s="1"/>
  <c r="S5706" i="4" s="1"/>
  <c r="T5706" i="4" s="1"/>
  <c r="P5730" i="4"/>
  <c r="Q5730" i="4" s="1"/>
  <c r="R5730" i="4" s="1"/>
  <c r="S5730" i="4" s="1"/>
  <c r="T5730" i="4" s="1"/>
  <c r="P5735" i="4"/>
  <c r="Q5735" i="4" s="1"/>
  <c r="R5735" i="4" s="1"/>
  <c r="S5735" i="4" s="1"/>
  <c r="T5735" i="4" s="1"/>
  <c r="P5740" i="4"/>
  <c r="Q5740" i="4" s="1"/>
  <c r="R5740" i="4" s="1"/>
  <c r="S5740" i="4" s="1"/>
  <c r="T5740" i="4" s="1"/>
  <c r="P5747" i="4"/>
  <c r="Q5747" i="4" s="1"/>
  <c r="R5747" i="4" s="1"/>
  <c r="S5747" i="4" s="1"/>
  <c r="T5747" i="4" s="1"/>
  <c r="P5754" i="4"/>
  <c r="Q5754" i="4" s="1"/>
  <c r="R5754" i="4" s="1"/>
  <c r="S5754" i="4" s="1"/>
  <c r="T5754" i="4" s="1"/>
  <c r="P5761" i="4"/>
  <c r="Q5761" i="4" s="1"/>
  <c r="R5761" i="4" s="1"/>
  <c r="S5761" i="4" s="1"/>
  <c r="T5761" i="4" s="1"/>
  <c r="P5768" i="4"/>
  <c r="Q5768" i="4" s="1"/>
  <c r="R5768" i="4" s="1"/>
  <c r="S5768" i="4" s="1"/>
  <c r="T5768" i="4" s="1"/>
  <c r="P5775" i="4"/>
  <c r="Q5775" i="4" s="1"/>
  <c r="R5775" i="4" s="1"/>
  <c r="S5775" i="4" s="1"/>
  <c r="T5775" i="4" s="1"/>
  <c r="P5782" i="4"/>
  <c r="Q5782" i="4" s="1"/>
  <c r="R5782" i="4" s="1"/>
  <c r="S5782" i="4" s="1"/>
  <c r="T5782" i="4" s="1"/>
  <c r="P5795" i="4"/>
  <c r="Q5795" i="4" s="1"/>
  <c r="R5795" i="4" s="1"/>
  <c r="S5795" i="4" s="1"/>
  <c r="T5795" i="4" s="1"/>
  <c r="P5801" i="4"/>
  <c r="Q5801" i="4" s="1"/>
  <c r="R5801" i="4" s="1"/>
  <c r="S5801" i="4" s="1"/>
  <c r="T5801" i="4" s="1"/>
  <c r="P5808" i="4"/>
  <c r="Q5808" i="4" s="1"/>
  <c r="R5808" i="4" s="1"/>
  <c r="S5808" i="4" s="1"/>
  <c r="T5808" i="4" s="1"/>
  <c r="P5827" i="4"/>
  <c r="Q5827" i="4" s="1"/>
  <c r="R5827" i="4" s="1"/>
  <c r="S5827" i="4" s="1"/>
  <c r="T5827" i="4" s="1"/>
  <c r="P5835" i="4"/>
  <c r="Q5835" i="4" s="1"/>
  <c r="R5835" i="4" s="1"/>
  <c r="S5835" i="4" s="1"/>
  <c r="T5835" i="4" s="1"/>
  <c r="P5846" i="4"/>
  <c r="Q5846" i="4" s="1"/>
  <c r="R5846" i="4" s="1"/>
  <c r="S5846" i="4" s="1"/>
  <c r="T5846" i="4" s="1"/>
  <c r="P5858" i="4"/>
  <c r="Q5858" i="4" s="1"/>
  <c r="R5858" i="4" s="1"/>
  <c r="S5858" i="4" s="1"/>
  <c r="T5858" i="4" s="1"/>
  <c r="P5864" i="4"/>
  <c r="Q5864" i="4" s="1"/>
  <c r="R5864" i="4" s="1"/>
  <c r="S5864" i="4" s="1"/>
  <c r="T5864" i="4" s="1"/>
  <c r="P5869" i="4"/>
  <c r="Q5869" i="4" s="1"/>
  <c r="R5869" i="4" s="1"/>
  <c r="S5869" i="4" s="1"/>
  <c r="T5869" i="4" s="1"/>
  <c r="P6046" i="4"/>
  <c r="Q6046" i="4" s="1"/>
  <c r="R6046" i="4" s="1"/>
  <c r="S6046" i="4" s="1"/>
  <c r="T6046" i="4" s="1"/>
  <c r="P6051" i="4"/>
  <c r="Q6051" i="4" s="1"/>
  <c r="R6051" i="4" s="1"/>
  <c r="S6051" i="4" s="1"/>
  <c r="T6051" i="4" s="1"/>
  <c r="P6080" i="4"/>
  <c r="Q6080" i="4" s="1"/>
  <c r="R6080" i="4" s="1"/>
  <c r="S6080" i="4" s="1"/>
  <c r="T6080" i="4" s="1"/>
  <c r="P6085" i="4"/>
  <c r="Q6085" i="4" s="1"/>
  <c r="R6085" i="4" s="1"/>
  <c r="S6085" i="4" s="1"/>
  <c r="T6085" i="4" s="1"/>
  <c r="P6097" i="4"/>
  <c r="Q6097" i="4" s="1"/>
  <c r="R6097" i="4" s="1"/>
  <c r="S6097" i="4" s="1"/>
  <c r="T6097" i="4" s="1"/>
  <c r="P6103" i="4"/>
  <c r="Q6103" i="4" s="1"/>
  <c r="R6103" i="4" s="1"/>
  <c r="S6103" i="4" s="1"/>
  <c r="T6103" i="4" s="1"/>
  <c r="P6110" i="4"/>
  <c r="Q6110" i="4" s="1"/>
  <c r="R6110" i="4" s="1"/>
  <c r="S6110" i="4" s="1"/>
  <c r="T6110" i="4" s="1"/>
  <c r="P6117" i="4"/>
  <c r="Q6117" i="4" s="1"/>
  <c r="R6117" i="4" s="1"/>
  <c r="S6117" i="4" s="1"/>
  <c r="T6117" i="4" s="1"/>
  <c r="P6140" i="4"/>
  <c r="Q6140" i="4" s="1"/>
  <c r="R6140" i="4" s="1"/>
  <c r="S6140" i="4" s="1"/>
  <c r="T6140" i="4" s="1"/>
  <c r="P6146" i="4"/>
  <c r="Q6146" i="4" s="1"/>
  <c r="R6146" i="4" s="1"/>
  <c r="S6146" i="4" s="1"/>
  <c r="T6146" i="4" s="1"/>
  <c r="P6167" i="4"/>
  <c r="Q6167" i="4" s="1"/>
  <c r="R6167" i="4" s="1"/>
  <c r="S6167" i="4" s="1"/>
  <c r="T6167" i="4" s="1"/>
  <c r="P6184" i="4"/>
  <c r="Q6184" i="4" s="1"/>
  <c r="R6184" i="4" s="1"/>
  <c r="S6184" i="4" s="1"/>
  <c r="T6184" i="4" s="1"/>
  <c r="P6191" i="4"/>
  <c r="Q6191" i="4" s="1"/>
  <c r="R6191" i="4" s="1"/>
  <c r="S6191" i="4" s="1"/>
  <c r="T6191" i="4" s="1"/>
  <c r="P6200" i="4"/>
  <c r="Q6200" i="4" s="1"/>
  <c r="R6200" i="4" s="1"/>
  <c r="S6200" i="4" s="1"/>
  <c r="T6200" i="4" s="1"/>
  <c r="P6207" i="4"/>
  <c r="Q6207" i="4" s="1"/>
  <c r="R6207" i="4" s="1"/>
  <c r="S6207" i="4" s="1"/>
  <c r="T6207" i="4" s="1"/>
  <c r="P6219" i="4"/>
  <c r="Q6219" i="4" s="1"/>
  <c r="R6219" i="4" s="1"/>
  <c r="S6219" i="4" s="1"/>
  <c r="T6219" i="4" s="1"/>
  <c r="P6231" i="4"/>
  <c r="Q6231" i="4" s="1"/>
  <c r="R6231" i="4" s="1"/>
  <c r="S6231" i="4" s="1"/>
  <c r="T6231" i="4" s="1"/>
  <c r="P6238" i="4"/>
  <c r="Q6238" i="4" s="1"/>
  <c r="R6238" i="4" s="1"/>
  <c r="S6238" i="4" s="1"/>
  <c r="T6238" i="4" s="1"/>
  <c r="P6267" i="4"/>
  <c r="Q6267" i="4" s="1"/>
  <c r="R6267" i="4" s="1"/>
  <c r="S6267" i="4" s="1"/>
  <c r="T6267" i="4" s="1"/>
  <c r="P6274" i="4"/>
  <c r="Q6274" i="4" s="1"/>
  <c r="R6274" i="4" s="1"/>
  <c r="S6274" i="4" s="1"/>
  <c r="T6274" i="4" s="1"/>
  <c r="P6280" i="4"/>
  <c r="Q6280" i="4" s="1"/>
  <c r="R6280" i="4" s="1"/>
  <c r="S6280" i="4" s="1"/>
  <c r="T6280" i="4" s="1"/>
  <c r="P6288" i="4"/>
  <c r="Q6288" i="4" s="1"/>
  <c r="R6288" i="4" s="1"/>
  <c r="S6288" i="4" s="1"/>
  <c r="T6288" i="4" s="1"/>
  <c r="P6298" i="4"/>
  <c r="Q6298" i="4" s="1"/>
  <c r="R6298" i="4" s="1"/>
  <c r="S6298" i="4" s="1"/>
  <c r="T6298" i="4" s="1"/>
  <c r="P6504" i="4"/>
  <c r="Q6504" i="4" s="1"/>
  <c r="R6504" i="4" s="1"/>
  <c r="S6504" i="4" s="1"/>
  <c r="T6504" i="4" s="1"/>
  <c r="P6509" i="4"/>
  <c r="Q6509" i="4" s="1"/>
  <c r="R6509" i="4" s="1"/>
  <c r="S6509" i="4" s="1"/>
  <c r="T6509" i="4" s="1"/>
  <c r="P6523" i="4"/>
  <c r="Q6523" i="4" s="1"/>
  <c r="R6523" i="4" s="1"/>
  <c r="S6523" i="4" s="1"/>
  <c r="T6523" i="4" s="1"/>
  <c r="P6529" i="4"/>
  <c r="Q6529" i="4" s="1"/>
  <c r="R6529" i="4" s="1"/>
  <c r="S6529" i="4" s="1"/>
  <c r="T6529" i="4" s="1"/>
  <c r="P6538" i="4"/>
  <c r="Q6538" i="4" s="1"/>
  <c r="R6538" i="4" s="1"/>
  <c r="S6538" i="4" s="1"/>
  <c r="T6538" i="4" s="1"/>
  <c r="P6544" i="4"/>
  <c r="Q6544" i="4" s="1"/>
  <c r="R6544" i="4" s="1"/>
  <c r="S6544" i="4" s="1"/>
  <c r="T6544" i="4" s="1"/>
  <c r="P6550" i="4"/>
  <c r="Q6550" i="4" s="1"/>
  <c r="R6550" i="4" s="1"/>
  <c r="S6550" i="4" s="1"/>
  <c r="T6550" i="4" s="1"/>
  <c r="P6563" i="4"/>
  <c r="Q6563" i="4" s="1"/>
  <c r="R6563" i="4" s="1"/>
  <c r="S6563" i="4" s="1"/>
  <c r="T6563" i="4" s="1"/>
  <c r="P6569" i="4"/>
  <c r="Q6569" i="4" s="1"/>
  <c r="R6569" i="4" s="1"/>
  <c r="S6569" i="4" s="1"/>
  <c r="T6569" i="4" s="1"/>
  <c r="P6576" i="4"/>
  <c r="Q6576" i="4" s="1"/>
  <c r="R6576" i="4" s="1"/>
  <c r="S6576" i="4" s="1"/>
  <c r="T6576" i="4" s="1"/>
  <c r="P6603" i="4"/>
  <c r="Q6603" i="4" s="1"/>
  <c r="R6603" i="4" s="1"/>
  <c r="S6603" i="4" s="1"/>
  <c r="T6603" i="4" s="1"/>
  <c r="P6609" i="4"/>
  <c r="Q6609" i="4" s="1"/>
  <c r="R6609" i="4" s="1"/>
  <c r="S6609" i="4" s="1"/>
  <c r="T6609" i="4" s="1"/>
  <c r="P6616" i="4"/>
  <c r="Q6616" i="4" s="1"/>
  <c r="R6616" i="4" s="1"/>
  <c r="S6616" i="4" s="1"/>
  <c r="T6616" i="4" s="1"/>
  <c r="P6622" i="4"/>
  <c r="Q6622" i="4" s="1"/>
  <c r="R6622" i="4" s="1"/>
  <c r="S6622" i="4" s="1"/>
  <c r="T6622" i="4" s="1"/>
  <c r="P6629" i="4"/>
  <c r="Q6629" i="4" s="1"/>
  <c r="R6629" i="4" s="1"/>
  <c r="S6629" i="4" s="1"/>
  <c r="T6629" i="4" s="1"/>
  <c r="P6640" i="4"/>
  <c r="Q6640" i="4" s="1"/>
  <c r="R6640" i="4" s="1"/>
  <c r="S6640" i="4" s="1"/>
  <c r="T6640" i="4" s="1"/>
  <c r="P6646" i="4"/>
  <c r="Q6646" i="4" s="1"/>
  <c r="R6646" i="4" s="1"/>
  <c r="S6646" i="4" s="1"/>
  <c r="T6646" i="4" s="1"/>
  <c r="P6660" i="4"/>
  <c r="Q6660" i="4" s="1"/>
  <c r="R6660" i="4" s="1"/>
  <c r="S6660" i="4" s="1"/>
  <c r="T6660" i="4" s="1"/>
  <c r="P6666" i="4"/>
  <c r="Q6666" i="4" s="1"/>
  <c r="R6666" i="4" s="1"/>
  <c r="S6666" i="4" s="1"/>
  <c r="T6666" i="4" s="1"/>
  <c r="P6672" i="4"/>
  <c r="Q6672" i="4" s="1"/>
  <c r="R6672" i="4" s="1"/>
  <c r="S6672" i="4" s="1"/>
  <c r="T6672" i="4" s="1"/>
  <c r="P6678" i="4"/>
  <c r="Q6678" i="4" s="1"/>
  <c r="R6678" i="4" s="1"/>
  <c r="S6678" i="4" s="1"/>
  <c r="T6678" i="4" s="1"/>
  <c r="P6693" i="4"/>
  <c r="Q6693" i="4" s="1"/>
  <c r="R6693" i="4" s="1"/>
  <c r="S6693" i="4" s="1"/>
  <c r="T6693" i="4" s="1"/>
  <c r="P6699" i="4"/>
  <c r="Q6699" i="4" s="1"/>
  <c r="R6699" i="4" s="1"/>
  <c r="S6699" i="4" s="1"/>
  <c r="T6699" i="4" s="1"/>
  <c r="P6703" i="4"/>
  <c r="Q6703" i="4" s="1"/>
  <c r="R6703" i="4" s="1"/>
  <c r="S6703" i="4" s="1"/>
  <c r="T6703" i="4" s="1"/>
  <c r="P6713" i="4"/>
  <c r="Q6713" i="4" s="1"/>
  <c r="R6713" i="4" s="1"/>
  <c r="S6713" i="4" s="1"/>
  <c r="T6713" i="4" s="1"/>
  <c r="P6719" i="4"/>
  <c r="Q6719" i="4" s="1"/>
  <c r="R6719" i="4" s="1"/>
  <c r="S6719" i="4" s="1"/>
  <c r="T6719" i="4" s="1"/>
  <c r="P6725" i="4"/>
  <c r="Q6725" i="4" s="1"/>
  <c r="R6725" i="4" s="1"/>
  <c r="S6725" i="4" s="1"/>
  <c r="T6725" i="4" s="1"/>
  <c r="P6731" i="4"/>
  <c r="Q6731" i="4" s="1"/>
  <c r="R6731" i="4" s="1"/>
  <c r="S6731" i="4" s="1"/>
  <c r="T6731" i="4" s="1"/>
  <c r="P6736" i="4"/>
  <c r="Q6736" i="4" s="1"/>
  <c r="R6736" i="4" s="1"/>
  <c r="S6736" i="4" s="1"/>
  <c r="T6736" i="4" s="1"/>
  <c r="P6745" i="4"/>
  <c r="Q6745" i="4" s="1"/>
  <c r="R6745" i="4" s="1"/>
  <c r="S6745" i="4" s="1"/>
  <c r="T6745" i="4" s="1"/>
  <c r="P6776" i="4"/>
  <c r="Q6776" i="4" s="1"/>
  <c r="R6776" i="4" s="1"/>
  <c r="S6776" i="4" s="1"/>
  <c r="T6776" i="4" s="1"/>
  <c r="P6786" i="4"/>
  <c r="Q6786" i="4" s="1"/>
  <c r="R6786" i="4" s="1"/>
  <c r="S6786" i="4" s="1"/>
  <c r="T6786" i="4" s="1"/>
  <c r="P6795" i="4"/>
  <c r="Q6795" i="4" s="1"/>
  <c r="R6795" i="4" s="1"/>
  <c r="S6795" i="4" s="1"/>
  <c r="T6795" i="4" s="1"/>
  <c r="P6956" i="4"/>
  <c r="Q6956" i="4" s="1"/>
  <c r="R6956" i="4" s="1"/>
  <c r="S6956" i="4" s="1"/>
  <c r="T6956" i="4" s="1"/>
  <c r="P6961" i="4"/>
  <c r="Q6961" i="4" s="1"/>
  <c r="R6961" i="4" s="1"/>
  <c r="S6961" i="4" s="1"/>
  <c r="T6961" i="4" s="1"/>
  <c r="P6968" i="4"/>
  <c r="Q6968" i="4" s="1"/>
  <c r="R6968" i="4" s="1"/>
  <c r="S6968" i="4" s="1"/>
  <c r="T6968" i="4" s="1"/>
  <c r="P6978" i="4"/>
  <c r="Q6978" i="4" s="1"/>
  <c r="R6978" i="4" s="1"/>
  <c r="S6978" i="4" s="1"/>
  <c r="T6978" i="4" s="1"/>
  <c r="P6984" i="4"/>
  <c r="Q6984" i="4" s="1"/>
  <c r="R6984" i="4" s="1"/>
  <c r="S6984" i="4" s="1"/>
  <c r="T6984" i="4" s="1"/>
  <c r="P6992" i="4"/>
  <c r="Q6992" i="4" s="1"/>
  <c r="R6992" i="4" s="1"/>
  <c r="S6992" i="4" s="1"/>
  <c r="T6992" i="4" s="1"/>
  <c r="P7001" i="4"/>
  <c r="Q7001" i="4" s="1"/>
  <c r="R7001" i="4" s="1"/>
  <c r="S7001" i="4" s="1"/>
  <c r="T7001" i="4" s="1"/>
  <c r="P7012" i="4"/>
  <c r="Q7012" i="4" s="1"/>
  <c r="R7012" i="4" s="1"/>
  <c r="S7012" i="4" s="1"/>
  <c r="T7012" i="4" s="1"/>
  <c r="P7033" i="4"/>
  <c r="Q7033" i="4" s="1"/>
  <c r="R7033" i="4" s="1"/>
  <c r="S7033" i="4" s="1"/>
  <c r="T7033" i="4" s="1"/>
  <c r="P7038" i="4"/>
  <c r="Q7038" i="4" s="1"/>
  <c r="R7038" i="4" s="1"/>
  <c r="S7038" i="4" s="1"/>
  <c r="T7038" i="4" s="1"/>
  <c r="P7044" i="4"/>
  <c r="Q7044" i="4" s="1"/>
  <c r="R7044" i="4" s="1"/>
  <c r="S7044" i="4" s="1"/>
  <c r="T7044" i="4" s="1"/>
  <c r="P7050" i="4"/>
  <c r="Q7050" i="4" s="1"/>
  <c r="R7050" i="4" s="1"/>
  <c r="S7050" i="4" s="1"/>
  <c r="T7050" i="4" s="1"/>
  <c r="P7069" i="4"/>
  <c r="Q7069" i="4" s="1"/>
  <c r="R7069" i="4" s="1"/>
  <c r="S7069" i="4" s="1"/>
  <c r="T7069" i="4" s="1"/>
  <c r="P7078" i="4"/>
  <c r="Q7078" i="4" s="1"/>
  <c r="R7078" i="4" s="1"/>
  <c r="S7078" i="4" s="1"/>
  <c r="T7078" i="4" s="1"/>
  <c r="P7083" i="4"/>
  <c r="Q7083" i="4" s="1"/>
  <c r="R7083" i="4" s="1"/>
  <c r="S7083" i="4" s="1"/>
  <c r="T7083" i="4" s="1"/>
  <c r="P7089" i="4"/>
  <c r="Q7089" i="4" s="1"/>
  <c r="R7089" i="4" s="1"/>
  <c r="S7089" i="4" s="1"/>
  <c r="T7089" i="4" s="1"/>
  <c r="P7101" i="4"/>
  <c r="Q7101" i="4" s="1"/>
  <c r="R7101" i="4" s="1"/>
  <c r="S7101" i="4" s="1"/>
  <c r="T7101" i="4" s="1"/>
  <c r="P7107" i="4"/>
  <c r="Q7107" i="4" s="1"/>
  <c r="R7107" i="4" s="1"/>
  <c r="S7107" i="4" s="1"/>
  <c r="T7107" i="4" s="1"/>
  <c r="P7128" i="4"/>
  <c r="Q7128" i="4" s="1"/>
  <c r="R7128" i="4" s="1"/>
  <c r="S7128" i="4" s="1"/>
  <c r="T7128" i="4" s="1"/>
  <c r="P7142" i="4"/>
  <c r="Q7142" i="4" s="1"/>
  <c r="R7142" i="4" s="1"/>
  <c r="S7142" i="4" s="1"/>
  <c r="T7142" i="4" s="1"/>
  <c r="P7151" i="4"/>
  <c r="Q7151" i="4" s="1"/>
  <c r="R7151" i="4" s="1"/>
  <c r="S7151" i="4" s="1"/>
  <c r="T7151" i="4" s="1"/>
  <c r="P7159" i="4"/>
  <c r="Q7159" i="4" s="1"/>
  <c r="R7159" i="4" s="1"/>
  <c r="S7159" i="4" s="1"/>
  <c r="T7159" i="4" s="1"/>
  <c r="P7171" i="4"/>
  <c r="Q7171" i="4" s="1"/>
  <c r="R7171" i="4" s="1"/>
  <c r="S7171" i="4" s="1"/>
  <c r="T7171" i="4" s="1"/>
  <c r="P7176" i="4"/>
  <c r="Q7176" i="4" s="1"/>
  <c r="R7176" i="4" s="1"/>
  <c r="S7176" i="4" s="1"/>
  <c r="T7176" i="4" s="1"/>
  <c r="P7185" i="4"/>
  <c r="Q7185" i="4" s="1"/>
  <c r="R7185" i="4" s="1"/>
  <c r="S7185" i="4" s="1"/>
  <c r="T7185" i="4" s="1"/>
  <c r="P7195" i="4"/>
  <c r="Q7195" i="4" s="1"/>
  <c r="R7195" i="4" s="1"/>
  <c r="S7195" i="4" s="1"/>
  <c r="T7195" i="4" s="1"/>
  <c r="P7204" i="4"/>
  <c r="Q7204" i="4" s="1"/>
  <c r="R7204" i="4" s="1"/>
  <c r="S7204" i="4" s="1"/>
  <c r="T7204" i="4" s="1"/>
  <c r="P7213" i="4"/>
  <c r="Q7213" i="4" s="1"/>
  <c r="R7213" i="4" s="1"/>
  <c r="S7213" i="4" s="1"/>
  <c r="T7213" i="4" s="1"/>
  <c r="P7223" i="4"/>
  <c r="Q7223" i="4" s="1"/>
  <c r="R7223" i="4" s="1"/>
  <c r="S7223" i="4" s="1"/>
  <c r="T7223" i="4" s="1"/>
  <c r="P7231" i="4"/>
  <c r="Q7231" i="4" s="1"/>
  <c r="R7231" i="4" s="1"/>
  <c r="S7231" i="4" s="1"/>
  <c r="T7231" i="4" s="1"/>
  <c r="P7237" i="4"/>
  <c r="Q7237" i="4" s="1"/>
  <c r="R7237" i="4" s="1"/>
  <c r="S7237" i="4" s="1"/>
  <c r="T7237" i="4" s="1"/>
  <c r="P7251" i="4"/>
  <c r="Q7251" i="4" s="1"/>
  <c r="R7251" i="4" s="1"/>
  <c r="S7251" i="4" s="1"/>
  <c r="T7251" i="4" s="1"/>
  <c r="P7262" i="4"/>
  <c r="Q7262" i="4" s="1"/>
  <c r="R7262" i="4" s="1"/>
  <c r="S7262" i="4" s="1"/>
  <c r="T7262" i="4" s="1"/>
  <c r="P7268" i="4"/>
  <c r="Q7268" i="4" s="1"/>
  <c r="R7268" i="4" s="1"/>
  <c r="S7268" i="4" s="1"/>
  <c r="T7268" i="4" s="1"/>
  <c r="P7274" i="4"/>
  <c r="Q7274" i="4" s="1"/>
  <c r="R7274" i="4" s="1"/>
  <c r="S7274" i="4" s="1"/>
  <c r="T7274" i="4" s="1"/>
  <c r="P7284" i="4"/>
  <c r="Q7284" i="4" s="1"/>
  <c r="R7284" i="4" s="1"/>
  <c r="S7284" i="4" s="1"/>
  <c r="T7284" i="4" s="1"/>
  <c r="P7291" i="4"/>
  <c r="Q7291" i="4" s="1"/>
  <c r="R7291" i="4" s="1"/>
  <c r="S7291" i="4" s="1"/>
  <c r="T7291" i="4" s="1"/>
  <c r="P7415" i="4"/>
  <c r="Q7415" i="4" s="1"/>
  <c r="R7415" i="4" s="1"/>
  <c r="S7415" i="4" s="1"/>
  <c r="T7415" i="4" s="1"/>
  <c r="P7420" i="4"/>
  <c r="Q7420" i="4" s="1"/>
  <c r="R7420" i="4" s="1"/>
  <c r="S7420" i="4" s="1"/>
  <c r="T7420" i="4" s="1"/>
  <c r="P7430" i="4"/>
  <c r="Q7430" i="4" s="1"/>
  <c r="R7430" i="4" s="1"/>
  <c r="S7430" i="4" s="1"/>
  <c r="T7430" i="4" s="1"/>
  <c r="P7440" i="4"/>
  <c r="Q7440" i="4" s="1"/>
  <c r="R7440" i="4" s="1"/>
  <c r="S7440" i="4" s="1"/>
  <c r="T7440" i="4" s="1"/>
  <c r="P7445" i="4"/>
  <c r="Q7445" i="4" s="1"/>
  <c r="R7445" i="4" s="1"/>
  <c r="S7445" i="4" s="1"/>
  <c r="T7445" i="4" s="1"/>
  <c r="P7469" i="4"/>
  <c r="Q7469" i="4" s="1"/>
  <c r="R7469" i="4" s="1"/>
  <c r="S7469" i="4" s="1"/>
  <c r="T7469" i="4" s="1"/>
  <c r="P7474" i="4"/>
  <c r="Q7474" i="4" s="1"/>
  <c r="R7474" i="4" s="1"/>
  <c r="S7474" i="4" s="1"/>
  <c r="T7474" i="4" s="1"/>
  <c r="P7484" i="4"/>
  <c r="Q7484" i="4" s="1"/>
  <c r="R7484" i="4" s="1"/>
  <c r="S7484" i="4" s="1"/>
  <c r="T7484" i="4" s="1"/>
  <c r="P7489" i="4"/>
  <c r="Q7489" i="4" s="1"/>
  <c r="R7489" i="4" s="1"/>
  <c r="S7489" i="4" s="1"/>
  <c r="T7489" i="4" s="1"/>
  <c r="P7499" i="4"/>
  <c r="Q7499" i="4" s="1"/>
  <c r="R7499" i="4" s="1"/>
  <c r="S7499" i="4" s="1"/>
  <c r="T7499" i="4" s="1"/>
  <c r="P7509" i="4"/>
  <c r="Q7509" i="4" s="1"/>
  <c r="R7509" i="4" s="1"/>
  <c r="S7509" i="4" s="1"/>
  <c r="T7509" i="4" s="1"/>
  <c r="P7515" i="4"/>
  <c r="Q7515" i="4" s="1"/>
  <c r="R7515" i="4" s="1"/>
  <c r="S7515" i="4" s="1"/>
  <c r="T7515" i="4" s="1"/>
  <c r="P7520" i="4"/>
  <c r="Q7520" i="4" s="1"/>
  <c r="R7520" i="4" s="1"/>
  <c r="S7520" i="4" s="1"/>
  <c r="T7520" i="4" s="1"/>
  <c r="P7531" i="4"/>
  <c r="Q7531" i="4" s="1"/>
  <c r="R7531" i="4" s="1"/>
  <c r="S7531" i="4" s="1"/>
  <c r="T7531" i="4" s="1"/>
  <c r="P7543" i="4"/>
  <c r="Q7543" i="4" s="1"/>
  <c r="R7543" i="4" s="1"/>
  <c r="S7543" i="4" s="1"/>
  <c r="T7543" i="4" s="1"/>
  <c r="P7550" i="4"/>
  <c r="Q7550" i="4" s="1"/>
  <c r="R7550" i="4" s="1"/>
  <c r="S7550" i="4" s="1"/>
  <c r="T7550" i="4" s="1"/>
  <c r="P7555" i="4"/>
  <c r="Q7555" i="4" s="1"/>
  <c r="R7555" i="4" s="1"/>
  <c r="S7555" i="4" s="1"/>
  <c r="T7555" i="4" s="1"/>
  <c r="P7563" i="4"/>
  <c r="Q7563" i="4" s="1"/>
  <c r="R7563" i="4" s="1"/>
  <c r="S7563" i="4" s="1"/>
  <c r="T7563" i="4" s="1"/>
  <c r="P7576" i="4"/>
  <c r="Q7576" i="4" s="1"/>
  <c r="R7576" i="4" s="1"/>
  <c r="S7576" i="4" s="1"/>
  <c r="T7576" i="4" s="1"/>
  <c r="P7581" i="4"/>
  <c r="Q7581" i="4" s="1"/>
  <c r="R7581" i="4" s="1"/>
  <c r="S7581" i="4" s="1"/>
  <c r="T7581" i="4" s="1"/>
  <c r="P7586" i="4"/>
  <c r="Q7586" i="4" s="1"/>
  <c r="R7586" i="4" s="1"/>
  <c r="S7586" i="4" s="1"/>
  <c r="T7586" i="4" s="1"/>
  <c r="P7593" i="4"/>
  <c r="Q7593" i="4" s="1"/>
  <c r="R7593" i="4" s="1"/>
  <c r="S7593" i="4" s="1"/>
  <c r="T7593" i="4" s="1"/>
  <c r="P7608" i="4"/>
  <c r="Q7608" i="4" s="1"/>
  <c r="R7608" i="4" s="1"/>
  <c r="S7608" i="4" s="1"/>
  <c r="T7608" i="4" s="1"/>
  <c r="P7613" i="4"/>
  <c r="Q7613" i="4" s="1"/>
  <c r="R7613" i="4" s="1"/>
  <c r="S7613" i="4" s="1"/>
  <c r="T7613" i="4" s="1"/>
  <c r="P7626" i="4"/>
  <c r="Q7626" i="4" s="1"/>
  <c r="R7626" i="4" s="1"/>
  <c r="S7626" i="4" s="1"/>
  <c r="T7626" i="4" s="1"/>
  <c r="P7632" i="4"/>
  <c r="Q7632" i="4" s="1"/>
  <c r="R7632" i="4" s="1"/>
  <c r="S7632" i="4" s="1"/>
  <c r="T7632" i="4" s="1"/>
  <c r="P7637" i="4"/>
  <c r="Q7637" i="4" s="1"/>
  <c r="R7637" i="4" s="1"/>
  <c r="S7637" i="4" s="1"/>
  <c r="T7637" i="4" s="1"/>
  <c r="P7656" i="4"/>
  <c r="Q7656" i="4" s="1"/>
  <c r="R7656" i="4" s="1"/>
  <c r="S7656" i="4" s="1"/>
  <c r="T7656" i="4" s="1"/>
  <c r="P7661" i="4"/>
  <c r="Q7661" i="4" s="1"/>
  <c r="R7661" i="4" s="1"/>
  <c r="S7661" i="4" s="1"/>
  <c r="T7661" i="4" s="1"/>
  <c r="P7665" i="4"/>
  <c r="Q7665" i="4" s="1"/>
  <c r="R7665" i="4" s="1"/>
  <c r="S7665" i="4" s="1"/>
  <c r="T7665" i="4" s="1"/>
  <c r="P7669" i="4"/>
  <c r="Q7669" i="4" s="1"/>
  <c r="R7669" i="4" s="1"/>
  <c r="S7669" i="4" s="1"/>
  <c r="T7669" i="4" s="1"/>
  <c r="P7673" i="4"/>
  <c r="Q7673" i="4" s="1"/>
  <c r="R7673" i="4" s="1"/>
  <c r="S7673" i="4" s="1"/>
  <c r="T7673" i="4" s="1"/>
  <c r="P7682" i="4"/>
  <c r="Q7682" i="4" s="1"/>
  <c r="R7682" i="4" s="1"/>
  <c r="S7682" i="4" s="1"/>
  <c r="T7682" i="4" s="1"/>
  <c r="P7688" i="4"/>
  <c r="Q7688" i="4" s="1"/>
  <c r="R7688" i="4" s="1"/>
  <c r="S7688" i="4" s="1"/>
  <c r="T7688" i="4" s="1"/>
  <c r="P7692" i="4"/>
  <c r="Q7692" i="4" s="1"/>
  <c r="R7692" i="4" s="1"/>
  <c r="S7692" i="4" s="1"/>
  <c r="T7692" i="4" s="1"/>
  <c r="P7696" i="4"/>
  <c r="Q7696" i="4" s="1"/>
  <c r="R7696" i="4" s="1"/>
  <c r="S7696" i="4" s="1"/>
  <c r="T7696" i="4" s="1"/>
  <c r="P7701" i="4"/>
  <c r="Q7701" i="4" s="1"/>
  <c r="R7701" i="4" s="1"/>
  <c r="S7701" i="4" s="1"/>
  <c r="T7701" i="4" s="1"/>
  <c r="P7704" i="4"/>
  <c r="Q7704" i="4" s="1"/>
  <c r="R7704" i="4" s="1"/>
  <c r="S7704" i="4" s="1"/>
  <c r="T7704" i="4" s="1"/>
  <c r="P7712" i="4"/>
  <c r="Q7712" i="4" s="1"/>
  <c r="R7712" i="4" s="1"/>
  <c r="S7712" i="4" s="1"/>
  <c r="T7712" i="4" s="1"/>
  <c r="P7718" i="4"/>
  <c r="Q7718" i="4" s="1"/>
  <c r="R7718" i="4" s="1"/>
  <c r="S7718" i="4" s="1"/>
  <c r="T7718" i="4" s="1"/>
  <c r="P7725" i="4"/>
  <c r="Q7725" i="4" s="1"/>
  <c r="R7725" i="4" s="1"/>
  <c r="S7725" i="4" s="1"/>
  <c r="T7725" i="4" s="1"/>
  <c r="P7736" i="4"/>
  <c r="Q7736" i="4" s="1"/>
  <c r="R7736" i="4" s="1"/>
  <c r="S7736" i="4" s="1"/>
  <c r="T7736" i="4" s="1"/>
  <c r="P7742" i="4"/>
  <c r="Q7742" i="4" s="1"/>
  <c r="R7742" i="4" s="1"/>
  <c r="S7742" i="4" s="1"/>
  <c r="T7742" i="4" s="1"/>
  <c r="P7751" i="4"/>
  <c r="Q7751" i="4" s="1"/>
  <c r="R7751" i="4" s="1"/>
  <c r="S7751" i="4" s="1"/>
  <c r="T7751" i="4" s="1"/>
  <c r="P7758" i="4"/>
  <c r="Q7758" i="4" s="1"/>
  <c r="R7758" i="4" s="1"/>
  <c r="S7758" i="4" s="1"/>
  <c r="T7758" i="4" s="1"/>
  <c r="P7761" i="4"/>
  <c r="Q7761" i="4" s="1"/>
  <c r="R7761" i="4" s="1"/>
  <c r="S7761" i="4" s="1"/>
  <c r="T7761" i="4" s="1"/>
  <c r="P7764" i="4"/>
  <c r="Q7764" i="4" s="1"/>
  <c r="R7764" i="4" s="1"/>
  <c r="S7764" i="4" s="1"/>
  <c r="T7764" i="4" s="1"/>
  <c r="P7768" i="4"/>
  <c r="Q7768" i="4" s="1"/>
  <c r="R7768" i="4" s="1"/>
  <c r="S7768" i="4" s="1"/>
  <c r="T7768" i="4" s="1"/>
  <c r="P7772" i="4"/>
  <c r="Q7772" i="4" s="1"/>
  <c r="R7772" i="4" s="1"/>
  <c r="S7772" i="4" s="1"/>
  <c r="T7772" i="4" s="1"/>
  <c r="P7778" i="4"/>
  <c r="Q7778" i="4" s="1"/>
  <c r="R7778" i="4" s="1"/>
  <c r="S7778" i="4" s="1"/>
  <c r="T7778" i="4" s="1"/>
  <c r="P7782" i="4"/>
  <c r="Q7782" i="4" s="1"/>
  <c r="R7782" i="4" s="1"/>
  <c r="S7782" i="4" s="1"/>
  <c r="T7782" i="4" s="1"/>
  <c r="P7784" i="4"/>
  <c r="Q7784" i="4" s="1"/>
  <c r="R7784" i="4" s="1"/>
  <c r="S7784" i="4" s="1"/>
  <c r="T7784" i="4" s="1"/>
  <c r="P7786" i="4"/>
  <c r="Q7786" i="4" s="1"/>
  <c r="R7786" i="4" s="1"/>
  <c r="S7786" i="4" s="1"/>
  <c r="T7786" i="4" s="1"/>
  <c r="P7789" i="4"/>
  <c r="Q7789" i="4" s="1"/>
  <c r="R7789" i="4" s="1"/>
  <c r="S7789" i="4" s="1"/>
  <c r="T7789" i="4" s="1"/>
  <c r="P7794" i="4"/>
  <c r="Q7794" i="4" s="1"/>
  <c r="R7794" i="4" s="1"/>
  <c r="S7794" i="4" s="1"/>
  <c r="T7794" i="4" s="1"/>
  <c r="P7796" i="4"/>
  <c r="Q7796" i="4" s="1"/>
  <c r="R7796" i="4" s="1"/>
  <c r="S7796" i="4" s="1"/>
  <c r="T7796" i="4" s="1"/>
  <c r="P7800" i="4"/>
  <c r="Q7800" i="4" s="1"/>
  <c r="R7800" i="4" s="1"/>
  <c r="S7800" i="4" s="1"/>
  <c r="T7800" i="4" s="1"/>
  <c r="P7804" i="4"/>
  <c r="Q7804" i="4" s="1"/>
  <c r="R7804" i="4" s="1"/>
  <c r="S7804" i="4" s="1"/>
  <c r="T7804" i="4" s="1"/>
  <c r="P6" i="4"/>
  <c r="O3" i="4"/>
  <c r="S7316" i="4" l="1"/>
  <c r="T7316" i="4" s="1"/>
  <c r="Q8" i="4"/>
  <c r="R8" i="4" s="1"/>
  <c r="S8" i="4" s="1"/>
  <c r="T8" i="4" s="1"/>
  <c r="Q6" i="4"/>
  <c r="P3" i="4"/>
  <c r="R6" i="4" l="1"/>
  <c r="Q3" i="4"/>
  <c r="R3" i="4" l="1"/>
  <c r="S6" i="4"/>
  <c r="T6" i="4" s="1"/>
  <c r="U6" i="4" l="1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89" i="4"/>
  <c r="U90" i="4"/>
  <c r="U91" i="4"/>
  <c r="U92" i="4"/>
  <c r="U93" i="4"/>
  <c r="U94" i="4"/>
  <c r="U95" i="4"/>
  <c r="U96" i="4"/>
  <c r="U97" i="4"/>
  <c r="U98" i="4"/>
  <c r="U99" i="4"/>
  <c r="U100" i="4"/>
  <c r="U101" i="4"/>
  <c r="U102" i="4"/>
  <c r="U103" i="4"/>
  <c r="U104" i="4"/>
  <c r="U105" i="4"/>
  <c r="U106" i="4"/>
  <c r="U107" i="4"/>
  <c r="U108" i="4"/>
  <c r="U109" i="4"/>
  <c r="U110" i="4"/>
  <c r="U111" i="4"/>
  <c r="U112" i="4"/>
  <c r="U113" i="4"/>
  <c r="U114" i="4"/>
  <c r="U115" i="4"/>
  <c r="U116" i="4"/>
  <c r="U117" i="4"/>
  <c r="U118" i="4"/>
  <c r="U119" i="4"/>
  <c r="U120" i="4"/>
  <c r="U121" i="4"/>
  <c r="U122" i="4"/>
  <c r="U123" i="4"/>
  <c r="U124" i="4"/>
  <c r="U125" i="4"/>
  <c r="U126" i="4"/>
  <c r="U127" i="4"/>
  <c r="U128" i="4"/>
  <c r="U129" i="4"/>
  <c r="U130" i="4"/>
  <c r="U131" i="4"/>
  <c r="U132" i="4"/>
  <c r="U133" i="4"/>
  <c r="U134" i="4"/>
  <c r="U135" i="4"/>
  <c r="U136" i="4"/>
  <c r="U137" i="4"/>
  <c r="U138" i="4"/>
  <c r="U139" i="4"/>
  <c r="U140" i="4"/>
  <c r="U141" i="4"/>
  <c r="U142" i="4"/>
  <c r="U143" i="4"/>
  <c r="U144" i="4"/>
  <c r="U145" i="4"/>
  <c r="U146" i="4"/>
  <c r="U147" i="4"/>
  <c r="U148" i="4"/>
  <c r="U149" i="4"/>
  <c r="U150" i="4"/>
  <c r="U151" i="4"/>
  <c r="U152" i="4"/>
  <c r="U153" i="4"/>
  <c r="U154" i="4"/>
  <c r="U155" i="4"/>
  <c r="U156" i="4"/>
  <c r="U157" i="4"/>
  <c r="U158" i="4"/>
  <c r="U159" i="4"/>
  <c r="U160" i="4"/>
  <c r="U161" i="4"/>
  <c r="U162" i="4"/>
  <c r="U163" i="4"/>
  <c r="U164" i="4"/>
  <c r="U165" i="4"/>
  <c r="U166" i="4"/>
  <c r="U167" i="4"/>
  <c r="U168" i="4"/>
  <c r="U169" i="4"/>
  <c r="U170" i="4"/>
  <c r="U171" i="4"/>
  <c r="U172" i="4"/>
  <c r="U173" i="4"/>
  <c r="U174" i="4"/>
  <c r="U175" i="4"/>
  <c r="U176" i="4"/>
  <c r="U177" i="4"/>
  <c r="U178" i="4"/>
  <c r="U179" i="4"/>
  <c r="U180" i="4"/>
  <c r="U181" i="4"/>
  <c r="U182" i="4"/>
  <c r="U183" i="4"/>
  <c r="U184" i="4"/>
  <c r="U185" i="4"/>
  <c r="U186" i="4"/>
  <c r="U187" i="4"/>
  <c r="U188" i="4"/>
  <c r="U189" i="4"/>
  <c r="U190" i="4"/>
  <c r="U191" i="4"/>
  <c r="U192" i="4"/>
  <c r="U193" i="4"/>
  <c r="U194" i="4"/>
  <c r="U195" i="4"/>
  <c r="U196" i="4"/>
  <c r="U197" i="4"/>
  <c r="U198" i="4"/>
  <c r="U199" i="4"/>
  <c r="U200" i="4"/>
  <c r="U201" i="4"/>
  <c r="U202" i="4"/>
  <c r="U203" i="4"/>
  <c r="U204" i="4"/>
  <c r="U205" i="4"/>
  <c r="U206" i="4"/>
  <c r="U207" i="4"/>
  <c r="U208" i="4"/>
  <c r="U209" i="4"/>
  <c r="U210" i="4"/>
  <c r="U211" i="4"/>
  <c r="U212" i="4"/>
  <c r="U213" i="4"/>
  <c r="U214" i="4"/>
  <c r="U215" i="4"/>
  <c r="U216" i="4"/>
  <c r="U217" i="4"/>
  <c r="U218" i="4"/>
  <c r="U219" i="4"/>
  <c r="U220" i="4"/>
  <c r="U221" i="4"/>
  <c r="U222" i="4"/>
  <c r="U223" i="4"/>
  <c r="U224" i="4"/>
  <c r="U225" i="4"/>
  <c r="U226" i="4"/>
  <c r="U227" i="4"/>
  <c r="U228" i="4"/>
  <c r="U229" i="4"/>
  <c r="U230" i="4"/>
  <c r="U231" i="4"/>
  <c r="U232" i="4"/>
  <c r="U233" i="4"/>
  <c r="U234" i="4"/>
  <c r="U235" i="4"/>
  <c r="U236" i="4"/>
  <c r="U237" i="4"/>
  <c r="U238" i="4"/>
  <c r="U239" i="4"/>
  <c r="U240" i="4"/>
  <c r="U241" i="4"/>
  <c r="U242" i="4"/>
  <c r="U243" i="4"/>
  <c r="U244" i="4"/>
  <c r="U245" i="4"/>
  <c r="U246" i="4"/>
  <c r="U247" i="4"/>
  <c r="U248" i="4"/>
  <c r="U249" i="4"/>
  <c r="U250" i="4"/>
  <c r="U251" i="4"/>
  <c r="U252" i="4"/>
  <c r="U253" i="4"/>
  <c r="U254" i="4"/>
  <c r="U255" i="4"/>
  <c r="U256" i="4"/>
  <c r="U257" i="4"/>
  <c r="U258" i="4"/>
  <c r="U259" i="4"/>
  <c r="U260" i="4"/>
  <c r="U261" i="4"/>
  <c r="U262" i="4"/>
  <c r="U263" i="4"/>
  <c r="U264" i="4"/>
  <c r="U265" i="4"/>
  <c r="U266" i="4"/>
  <c r="U267" i="4"/>
  <c r="U268" i="4"/>
  <c r="U269" i="4"/>
  <c r="U270" i="4"/>
  <c r="U271" i="4"/>
  <c r="U272" i="4"/>
  <c r="U273" i="4"/>
  <c r="U274" i="4"/>
  <c r="U275" i="4"/>
  <c r="U276" i="4"/>
  <c r="U277" i="4"/>
  <c r="U278" i="4"/>
  <c r="U279" i="4"/>
  <c r="U280" i="4"/>
  <c r="U281" i="4"/>
  <c r="U282" i="4"/>
  <c r="U283" i="4"/>
  <c r="U284" i="4"/>
  <c r="U285" i="4"/>
  <c r="U286" i="4"/>
  <c r="U287" i="4"/>
  <c r="U288" i="4"/>
  <c r="U289" i="4"/>
  <c r="U290" i="4"/>
  <c r="U291" i="4"/>
  <c r="U292" i="4"/>
  <c r="U293" i="4"/>
  <c r="U294" i="4"/>
  <c r="U295" i="4"/>
  <c r="U296" i="4"/>
  <c r="U297" i="4"/>
  <c r="U298" i="4"/>
  <c r="U299" i="4"/>
  <c r="U300" i="4"/>
  <c r="U301" i="4"/>
  <c r="U302" i="4"/>
  <c r="U303" i="4"/>
  <c r="U304" i="4"/>
  <c r="U305" i="4"/>
  <c r="U306" i="4"/>
  <c r="U307" i="4"/>
  <c r="U308" i="4"/>
  <c r="U309" i="4"/>
  <c r="U310" i="4"/>
  <c r="U311" i="4"/>
  <c r="U312" i="4"/>
  <c r="U313" i="4"/>
  <c r="U314" i="4"/>
  <c r="U315" i="4"/>
  <c r="U316" i="4"/>
  <c r="U317" i="4"/>
  <c r="U318" i="4"/>
  <c r="U319" i="4"/>
  <c r="U320" i="4"/>
  <c r="U321" i="4"/>
  <c r="U322" i="4"/>
  <c r="U323" i="4"/>
  <c r="U324" i="4"/>
  <c r="U325" i="4"/>
  <c r="U326" i="4"/>
  <c r="U327" i="4"/>
  <c r="U328" i="4"/>
  <c r="U329" i="4"/>
  <c r="U330" i="4"/>
  <c r="U331" i="4"/>
  <c r="U332" i="4"/>
  <c r="U333" i="4"/>
  <c r="U334" i="4"/>
  <c r="U335" i="4"/>
  <c r="U336" i="4"/>
  <c r="U337" i="4"/>
  <c r="U338" i="4"/>
  <c r="U339" i="4"/>
  <c r="U340" i="4"/>
  <c r="U341" i="4"/>
  <c r="U342" i="4"/>
  <c r="U343" i="4"/>
  <c r="U344" i="4"/>
  <c r="U345" i="4"/>
  <c r="U346" i="4"/>
  <c r="U347" i="4"/>
  <c r="U348" i="4"/>
  <c r="U349" i="4"/>
  <c r="U350" i="4"/>
  <c r="U351" i="4"/>
  <c r="U352" i="4"/>
  <c r="U353" i="4"/>
  <c r="U354" i="4"/>
  <c r="U355" i="4"/>
  <c r="U356" i="4"/>
  <c r="U357" i="4"/>
  <c r="U358" i="4"/>
  <c r="U359" i="4"/>
  <c r="U360" i="4"/>
  <c r="U361" i="4"/>
  <c r="U362" i="4"/>
  <c r="U363" i="4"/>
  <c r="U364" i="4"/>
  <c r="U365" i="4"/>
  <c r="U366" i="4"/>
  <c r="U367" i="4"/>
  <c r="U368" i="4"/>
  <c r="U369" i="4"/>
  <c r="U370" i="4"/>
  <c r="U371" i="4"/>
  <c r="U372" i="4"/>
  <c r="U373" i="4"/>
  <c r="U374" i="4"/>
  <c r="U375" i="4"/>
  <c r="U376" i="4"/>
  <c r="U377" i="4"/>
  <c r="U378" i="4"/>
  <c r="U379" i="4"/>
  <c r="U380" i="4"/>
  <c r="U381" i="4"/>
  <c r="U382" i="4"/>
  <c r="U383" i="4"/>
  <c r="U384" i="4"/>
  <c r="U385" i="4"/>
  <c r="U386" i="4"/>
  <c r="U387" i="4"/>
  <c r="U388" i="4"/>
  <c r="U389" i="4"/>
  <c r="U390" i="4"/>
  <c r="U391" i="4"/>
  <c r="U392" i="4"/>
  <c r="U393" i="4"/>
  <c r="U394" i="4"/>
  <c r="U395" i="4"/>
  <c r="U396" i="4"/>
  <c r="U397" i="4"/>
  <c r="U398" i="4"/>
  <c r="U399" i="4"/>
  <c r="U400" i="4"/>
  <c r="U401" i="4"/>
  <c r="U402" i="4"/>
  <c r="U403" i="4"/>
  <c r="U404" i="4"/>
  <c r="U405" i="4"/>
  <c r="U406" i="4"/>
  <c r="U407" i="4"/>
  <c r="U408" i="4"/>
  <c r="U409" i="4"/>
  <c r="U410" i="4"/>
  <c r="U411" i="4"/>
  <c r="U412" i="4"/>
  <c r="U413" i="4"/>
  <c r="U414" i="4"/>
  <c r="U415" i="4"/>
  <c r="U416" i="4"/>
  <c r="U417" i="4"/>
  <c r="U418" i="4"/>
  <c r="U419" i="4"/>
  <c r="U420" i="4"/>
  <c r="U421" i="4"/>
  <c r="U422" i="4"/>
  <c r="U423" i="4"/>
  <c r="U424" i="4"/>
  <c r="U425" i="4"/>
  <c r="U426" i="4"/>
  <c r="U427" i="4"/>
  <c r="U428" i="4"/>
  <c r="U429" i="4"/>
  <c r="U430" i="4"/>
  <c r="U431" i="4"/>
  <c r="U432" i="4"/>
  <c r="U433" i="4"/>
  <c r="U434" i="4"/>
  <c r="U435" i="4"/>
  <c r="U436" i="4"/>
  <c r="U437" i="4"/>
  <c r="U438" i="4"/>
  <c r="U439" i="4"/>
  <c r="U440" i="4"/>
  <c r="U441" i="4"/>
  <c r="U442" i="4"/>
  <c r="U443" i="4"/>
  <c r="U444" i="4"/>
  <c r="U445" i="4"/>
  <c r="U446" i="4"/>
  <c r="U447" i="4"/>
  <c r="U448" i="4"/>
  <c r="U449" i="4"/>
  <c r="U450" i="4"/>
  <c r="U451" i="4"/>
  <c r="U452" i="4"/>
  <c r="U453" i="4"/>
  <c r="U454" i="4"/>
  <c r="U455" i="4"/>
  <c r="U456" i="4"/>
  <c r="U457" i="4"/>
  <c r="U458" i="4"/>
  <c r="U459" i="4"/>
  <c r="U460" i="4"/>
  <c r="U461" i="4"/>
  <c r="U462" i="4"/>
  <c r="U463" i="4"/>
  <c r="U464" i="4"/>
  <c r="U465" i="4"/>
  <c r="U466" i="4"/>
  <c r="U467" i="4"/>
  <c r="U468" i="4"/>
  <c r="U469" i="4"/>
  <c r="U470" i="4"/>
  <c r="U471" i="4"/>
  <c r="U472" i="4"/>
  <c r="U473" i="4"/>
  <c r="U474" i="4"/>
  <c r="U475" i="4"/>
  <c r="U476" i="4"/>
  <c r="U477" i="4"/>
  <c r="U478" i="4"/>
  <c r="U479" i="4"/>
  <c r="U480" i="4"/>
  <c r="U481" i="4"/>
  <c r="U482" i="4"/>
  <c r="U483" i="4"/>
  <c r="U484" i="4"/>
  <c r="U485" i="4"/>
  <c r="U486" i="4"/>
  <c r="U487" i="4"/>
  <c r="U488" i="4"/>
  <c r="U489" i="4"/>
  <c r="U490" i="4"/>
  <c r="U491" i="4"/>
  <c r="U492" i="4"/>
  <c r="U493" i="4"/>
  <c r="U494" i="4"/>
  <c r="U495" i="4"/>
  <c r="U496" i="4"/>
  <c r="U497" i="4"/>
  <c r="U498" i="4"/>
  <c r="U499" i="4"/>
  <c r="U500" i="4"/>
  <c r="U501" i="4"/>
  <c r="U502" i="4"/>
  <c r="U503" i="4"/>
  <c r="U504" i="4"/>
  <c r="U505" i="4"/>
  <c r="U506" i="4"/>
  <c r="U507" i="4"/>
  <c r="U508" i="4"/>
  <c r="U509" i="4"/>
  <c r="U510" i="4"/>
  <c r="U511" i="4"/>
  <c r="U512" i="4"/>
  <c r="U513" i="4"/>
  <c r="U514" i="4"/>
  <c r="U515" i="4"/>
  <c r="U516" i="4"/>
  <c r="U517" i="4"/>
  <c r="U518" i="4"/>
  <c r="U519" i="4"/>
  <c r="U520" i="4"/>
  <c r="U521" i="4"/>
  <c r="U522" i="4"/>
  <c r="U523" i="4"/>
  <c r="U524" i="4"/>
  <c r="U525" i="4"/>
  <c r="U526" i="4"/>
  <c r="U527" i="4"/>
  <c r="U528" i="4"/>
  <c r="U529" i="4"/>
  <c r="U530" i="4"/>
  <c r="U531" i="4"/>
  <c r="U532" i="4"/>
  <c r="U533" i="4"/>
  <c r="U534" i="4"/>
  <c r="U535" i="4"/>
  <c r="U536" i="4"/>
  <c r="U537" i="4"/>
  <c r="U538" i="4"/>
  <c r="U539" i="4"/>
  <c r="U540" i="4"/>
  <c r="U541" i="4"/>
  <c r="U542" i="4"/>
  <c r="U543" i="4"/>
  <c r="U544" i="4"/>
  <c r="U545" i="4"/>
  <c r="U546" i="4"/>
  <c r="U547" i="4"/>
  <c r="U548" i="4"/>
  <c r="U549" i="4"/>
  <c r="U550" i="4"/>
  <c r="U551" i="4"/>
  <c r="U552" i="4"/>
  <c r="U553" i="4"/>
  <c r="U554" i="4"/>
  <c r="U555" i="4"/>
  <c r="U556" i="4"/>
  <c r="U557" i="4"/>
  <c r="U558" i="4"/>
  <c r="U559" i="4"/>
  <c r="U560" i="4"/>
  <c r="U561" i="4"/>
  <c r="U562" i="4"/>
  <c r="U563" i="4"/>
  <c r="U564" i="4"/>
  <c r="U565" i="4"/>
  <c r="U566" i="4"/>
  <c r="U567" i="4"/>
  <c r="U568" i="4"/>
  <c r="U569" i="4"/>
  <c r="U570" i="4"/>
  <c r="U571" i="4"/>
  <c r="U572" i="4"/>
  <c r="U573" i="4"/>
  <c r="U574" i="4"/>
  <c r="U575" i="4"/>
  <c r="U576" i="4"/>
  <c r="U577" i="4"/>
  <c r="U578" i="4"/>
  <c r="U579" i="4"/>
  <c r="U580" i="4"/>
  <c r="U581" i="4"/>
  <c r="U582" i="4"/>
  <c r="U583" i="4"/>
  <c r="U584" i="4"/>
  <c r="U585" i="4"/>
  <c r="U586" i="4"/>
  <c r="U587" i="4"/>
  <c r="U588" i="4"/>
  <c r="U589" i="4"/>
  <c r="U590" i="4"/>
  <c r="U591" i="4"/>
  <c r="U592" i="4"/>
  <c r="U593" i="4"/>
  <c r="U594" i="4"/>
  <c r="U595" i="4"/>
  <c r="U596" i="4"/>
  <c r="U597" i="4"/>
  <c r="U598" i="4"/>
  <c r="U599" i="4"/>
  <c r="U600" i="4"/>
  <c r="U601" i="4"/>
  <c r="U602" i="4"/>
  <c r="U603" i="4"/>
  <c r="U604" i="4"/>
  <c r="U605" i="4"/>
  <c r="U606" i="4"/>
  <c r="U607" i="4"/>
  <c r="U608" i="4"/>
  <c r="U609" i="4"/>
  <c r="U610" i="4"/>
  <c r="U611" i="4"/>
  <c r="U612" i="4"/>
  <c r="U613" i="4"/>
  <c r="U614" i="4"/>
  <c r="U615" i="4"/>
  <c r="U616" i="4"/>
  <c r="U617" i="4"/>
  <c r="U618" i="4"/>
  <c r="U619" i="4"/>
  <c r="U620" i="4"/>
  <c r="U621" i="4"/>
  <c r="U622" i="4"/>
  <c r="U623" i="4"/>
  <c r="U624" i="4"/>
  <c r="U625" i="4"/>
  <c r="U626" i="4"/>
  <c r="U627" i="4"/>
  <c r="U628" i="4"/>
  <c r="U629" i="4"/>
  <c r="U630" i="4"/>
  <c r="U631" i="4"/>
  <c r="U632" i="4"/>
  <c r="U633" i="4"/>
  <c r="U634" i="4"/>
  <c r="U635" i="4"/>
  <c r="U636" i="4"/>
  <c r="U637" i="4"/>
  <c r="U638" i="4"/>
  <c r="U639" i="4"/>
  <c r="U640" i="4"/>
  <c r="U641" i="4"/>
  <c r="U642" i="4"/>
  <c r="U643" i="4"/>
  <c r="U644" i="4"/>
  <c r="U645" i="4"/>
  <c r="U646" i="4"/>
  <c r="U647" i="4"/>
  <c r="U648" i="4"/>
  <c r="U649" i="4"/>
  <c r="U650" i="4"/>
  <c r="U651" i="4"/>
  <c r="U652" i="4"/>
  <c r="U653" i="4"/>
  <c r="U654" i="4"/>
  <c r="U655" i="4"/>
  <c r="U656" i="4"/>
  <c r="U657" i="4"/>
  <c r="U658" i="4"/>
  <c r="U659" i="4"/>
  <c r="U660" i="4"/>
  <c r="U661" i="4"/>
  <c r="U662" i="4"/>
  <c r="U663" i="4"/>
  <c r="U664" i="4"/>
  <c r="U665" i="4"/>
  <c r="U666" i="4"/>
  <c r="U667" i="4"/>
  <c r="U668" i="4"/>
  <c r="U669" i="4"/>
  <c r="U670" i="4"/>
  <c r="U671" i="4"/>
  <c r="U672" i="4"/>
  <c r="U673" i="4"/>
  <c r="U674" i="4"/>
  <c r="U675" i="4"/>
  <c r="U676" i="4"/>
  <c r="U677" i="4"/>
  <c r="U678" i="4"/>
  <c r="U679" i="4"/>
  <c r="U680" i="4"/>
  <c r="U681" i="4"/>
  <c r="U682" i="4"/>
  <c r="U683" i="4"/>
  <c r="U684" i="4"/>
  <c r="U685" i="4"/>
  <c r="U686" i="4"/>
  <c r="U687" i="4"/>
  <c r="U688" i="4"/>
  <c r="U689" i="4"/>
  <c r="U690" i="4"/>
  <c r="U691" i="4"/>
  <c r="U692" i="4"/>
  <c r="U693" i="4"/>
  <c r="U694" i="4"/>
  <c r="U695" i="4"/>
  <c r="U696" i="4"/>
  <c r="U697" i="4"/>
  <c r="U698" i="4"/>
  <c r="U699" i="4"/>
  <c r="U700" i="4"/>
  <c r="U701" i="4"/>
  <c r="U702" i="4"/>
  <c r="U703" i="4"/>
  <c r="U704" i="4"/>
  <c r="U705" i="4"/>
  <c r="U706" i="4"/>
  <c r="U707" i="4"/>
  <c r="U708" i="4"/>
  <c r="U709" i="4"/>
  <c r="U710" i="4"/>
  <c r="U711" i="4"/>
  <c r="U712" i="4"/>
  <c r="U713" i="4"/>
  <c r="U714" i="4"/>
  <c r="U715" i="4"/>
  <c r="U716" i="4"/>
  <c r="U717" i="4"/>
  <c r="U718" i="4"/>
  <c r="U719" i="4"/>
  <c r="U720" i="4"/>
  <c r="U721" i="4"/>
  <c r="U722" i="4"/>
  <c r="U723" i="4"/>
  <c r="U724" i="4"/>
  <c r="U725" i="4"/>
  <c r="U726" i="4"/>
  <c r="U727" i="4"/>
  <c r="U728" i="4"/>
  <c r="U729" i="4"/>
  <c r="U730" i="4"/>
  <c r="U731" i="4"/>
  <c r="U732" i="4"/>
  <c r="U733" i="4"/>
  <c r="U734" i="4"/>
  <c r="U735" i="4"/>
  <c r="U736" i="4"/>
  <c r="U737" i="4"/>
  <c r="U738" i="4"/>
  <c r="U739" i="4"/>
  <c r="U740" i="4"/>
  <c r="U741" i="4"/>
  <c r="U742" i="4"/>
  <c r="U743" i="4"/>
  <c r="U744" i="4"/>
  <c r="U745" i="4"/>
  <c r="U746" i="4"/>
  <c r="U747" i="4"/>
  <c r="U748" i="4"/>
  <c r="U749" i="4"/>
  <c r="U750" i="4"/>
  <c r="U751" i="4"/>
  <c r="U752" i="4"/>
  <c r="U753" i="4"/>
  <c r="U754" i="4"/>
  <c r="U755" i="4"/>
  <c r="U756" i="4"/>
  <c r="U757" i="4"/>
  <c r="U758" i="4"/>
  <c r="U759" i="4"/>
  <c r="U760" i="4"/>
  <c r="U761" i="4"/>
  <c r="U762" i="4"/>
  <c r="U763" i="4"/>
  <c r="U764" i="4"/>
  <c r="U765" i="4"/>
  <c r="U766" i="4"/>
  <c r="U767" i="4"/>
  <c r="U768" i="4"/>
  <c r="U769" i="4"/>
  <c r="U770" i="4"/>
  <c r="U771" i="4"/>
  <c r="U772" i="4"/>
  <c r="U773" i="4"/>
  <c r="U774" i="4"/>
  <c r="U775" i="4"/>
  <c r="U776" i="4"/>
  <c r="U777" i="4"/>
  <c r="U778" i="4"/>
  <c r="U779" i="4"/>
  <c r="U780" i="4"/>
  <c r="U781" i="4"/>
  <c r="U782" i="4"/>
  <c r="U783" i="4"/>
  <c r="U784" i="4"/>
  <c r="U785" i="4"/>
  <c r="U786" i="4"/>
  <c r="U787" i="4"/>
  <c r="U788" i="4"/>
  <c r="U789" i="4"/>
  <c r="U790" i="4"/>
  <c r="U791" i="4"/>
  <c r="U792" i="4"/>
  <c r="U793" i="4"/>
  <c r="U794" i="4"/>
  <c r="U795" i="4"/>
  <c r="U796" i="4"/>
  <c r="U797" i="4"/>
  <c r="U798" i="4"/>
  <c r="U799" i="4"/>
  <c r="U800" i="4"/>
  <c r="U801" i="4"/>
  <c r="U802" i="4"/>
  <c r="U803" i="4"/>
  <c r="U804" i="4"/>
  <c r="U805" i="4"/>
  <c r="U806" i="4"/>
  <c r="U807" i="4"/>
  <c r="U808" i="4"/>
  <c r="U809" i="4"/>
  <c r="U810" i="4"/>
  <c r="U811" i="4"/>
  <c r="U812" i="4"/>
  <c r="U813" i="4"/>
  <c r="U814" i="4"/>
  <c r="U815" i="4"/>
  <c r="U816" i="4"/>
  <c r="U817" i="4"/>
  <c r="U818" i="4"/>
  <c r="U819" i="4"/>
  <c r="U820" i="4"/>
  <c r="U821" i="4"/>
  <c r="U822" i="4"/>
  <c r="U823" i="4"/>
  <c r="U824" i="4"/>
  <c r="U825" i="4"/>
  <c r="U826" i="4"/>
  <c r="U827" i="4"/>
  <c r="U828" i="4"/>
  <c r="U829" i="4"/>
  <c r="U830" i="4"/>
  <c r="U831" i="4"/>
  <c r="U832" i="4"/>
  <c r="U833" i="4"/>
  <c r="U834" i="4"/>
  <c r="U835" i="4"/>
  <c r="U836" i="4"/>
  <c r="U837" i="4"/>
  <c r="U838" i="4"/>
  <c r="U839" i="4"/>
  <c r="U840" i="4"/>
  <c r="U841" i="4"/>
  <c r="U842" i="4"/>
  <c r="U843" i="4"/>
  <c r="U844" i="4"/>
  <c r="U845" i="4"/>
  <c r="U846" i="4"/>
  <c r="U847" i="4"/>
  <c r="U848" i="4"/>
  <c r="U849" i="4"/>
  <c r="U850" i="4"/>
  <c r="U851" i="4"/>
  <c r="U852" i="4"/>
  <c r="U853" i="4"/>
  <c r="U854" i="4"/>
  <c r="U855" i="4"/>
  <c r="U856" i="4"/>
  <c r="U857" i="4"/>
  <c r="U858" i="4"/>
  <c r="U859" i="4"/>
  <c r="U860" i="4"/>
  <c r="U861" i="4"/>
  <c r="U862" i="4"/>
  <c r="U863" i="4"/>
  <c r="U864" i="4"/>
  <c r="U865" i="4"/>
  <c r="U866" i="4"/>
  <c r="U867" i="4"/>
  <c r="U868" i="4"/>
  <c r="U869" i="4"/>
  <c r="U870" i="4"/>
  <c r="U871" i="4"/>
  <c r="U872" i="4"/>
  <c r="U873" i="4"/>
  <c r="U874" i="4"/>
  <c r="U875" i="4"/>
  <c r="U876" i="4"/>
  <c r="U877" i="4"/>
  <c r="U878" i="4"/>
  <c r="U879" i="4"/>
  <c r="U880" i="4"/>
  <c r="U881" i="4"/>
  <c r="U882" i="4"/>
  <c r="U883" i="4"/>
  <c r="U884" i="4"/>
  <c r="U885" i="4"/>
  <c r="U886" i="4"/>
  <c r="U887" i="4"/>
  <c r="U888" i="4"/>
  <c r="U889" i="4"/>
  <c r="U890" i="4"/>
  <c r="U891" i="4"/>
  <c r="U892" i="4"/>
  <c r="U893" i="4"/>
  <c r="U894" i="4"/>
  <c r="U895" i="4"/>
  <c r="U896" i="4"/>
  <c r="U897" i="4"/>
  <c r="U898" i="4"/>
  <c r="U899" i="4"/>
  <c r="U900" i="4"/>
  <c r="U901" i="4"/>
  <c r="U902" i="4"/>
  <c r="U903" i="4"/>
  <c r="U904" i="4"/>
  <c r="U905" i="4"/>
  <c r="U906" i="4"/>
  <c r="U907" i="4"/>
  <c r="U908" i="4"/>
  <c r="U909" i="4"/>
  <c r="U910" i="4"/>
  <c r="U911" i="4"/>
  <c r="U912" i="4"/>
  <c r="U913" i="4"/>
  <c r="U914" i="4"/>
  <c r="U915" i="4"/>
  <c r="U916" i="4"/>
  <c r="U917" i="4"/>
  <c r="U918" i="4"/>
  <c r="U919" i="4"/>
  <c r="U920" i="4"/>
  <c r="U921" i="4"/>
  <c r="U922" i="4"/>
  <c r="U923" i="4"/>
  <c r="U924" i="4"/>
  <c r="U925" i="4"/>
  <c r="U926" i="4"/>
  <c r="U927" i="4"/>
  <c r="U928" i="4"/>
  <c r="U929" i="4"/>
  <c r="U930" i="4"/>
  <c r="U931" i="4"/>
  <c r="U932" i="4"/>
  <c r="U933" i="4"/>
  <c r="U934" i="4"/>
  <c r="U935" i="4"/>
  <c r="U936" i="4"/>
  <c r="U937" i="4"/>
  <c r="U938" i="4"/>
  <c r="U939" i="4"/>
  <c r="U940" i="4"/>
  <c r="U941" i="4"/>
  <c r="U942" i="4"/>
  <c r="U943" i="4"/>
  <c r="U944" i="4"/>
  <c r="U945" i="4"/>
  <c r="U946" i="4"/>
  <c r="U947" i="4"/>
  <c r="U948" i="4"/>
  <c r="U949" i="4"/>
  <c r="U950" i="4"/>
  <c r="U951" i="4"/>
  <c r="U952" i="4"/>
  <c r="U953" i="4"/>
  <c r="U954" i="4"/>
  <c r="U955" i="4"/>
  <c r="U956" i="4"/>
  <c r="U957" i="4"/>
  <c r="U958" i="4"/>
  <c r="U959" i="4"/>
  <c r="U960" i="4"/>
  <c r="U961" i="4"/>
  <c r="U962" i="4"/>
  <c r="U963" i="4"/>
  <c r="U964" i="4"/>
  <c r="U965" i="4"/>
  <c r="U966" i="4"/>
  <c r="U967" i="4"/>
  <c r="U968" i="4"/>
  <c r="U969" i="4"/>
  <c r="U970" i="4"/>
  <c r="U971" i="4"/>
  <c r="U972" i="4"/>
  <c r="U973" i="4"/>
  <c r="U974" i="4"/>
  <c r="U975" i="4"/>
  <c r="U976" i="4"/>
  <c r="U977" i="4"/>
  <c r="U978" i="4"/>
  <c r="U979" i="4"/>
  <c r="U980" i="4"/>
  <c r="U981" i="4"/>
  <c r="U982" i="4"/>
  <c r="U983" i="4"/>
  <c r="U984" i="4"/>
  <c r="U985" i="4"/>
  <c r="U986" i="4"/>
  <c r="U987" i="4"/>
  <c r="U988" i="4"/>
  <c r="U989" i="4"/>
  <c r="U990" i="4"/>
  <c r="U991" i="4"/>
  <c r="U992" i="4"/>
  <c r="U993" i="4"/>
  <c r="U994" i="4"/>
  <c r="U995" i="4"/>
  <c r="U996" i="4"/>
  <c r="U997" i="4"/>
  <c r="U998" i="4"/>
  <c r="U999" i="4"/>
  <c r="U1000" i="4"/>
  <c r="U1001" i="4"/>
  <c r="U1002" i="4"/>
  <c r="U1003" i="4"/>
  <c r="U1004" i="4"/>
  <c r="U1005" i="4"/>
  <c r="U1006" i="4"/>
  <c r="U1007" i="4"/>
  <c r="U1008" i="4"/>
  <c r="U1009" i="4"/>
  <c r="U1010" i="4"/>
  <c r="U1011" i="4"/>
  <c r="U1012" i="4"/>
  <c r="U1013" i="4"/>
  <c r="U1014" i="4"/>
  <c r="U1015" i="4"/>
  <c r="U1016" i="4"/>
  <c r="U1017" i="4"/>
  <c r="U1018" i="4"/>
  <c r="U1019" i="4"/>
  <c r="U1020" i="4"/>
  <c r="U1021" i="4"/>
  <c r="U1022" i="4"/>
  <c r="U1023" i="4"/>
  <c r="U1024" i="4"/>
  <c r="U1025" i="4"/>
  <c r="U1026" i="4"/>
  <c r="U1027" i="4"/>
  <c r="U1028" i="4"/>
  <c r="U1029" i="4"/>
  <c r="U1030" i="4"/>
  <c r="U1031" i="4"/>
  <c r="U1032" i="4"/>
  <c r="U1033" i="4"/>
  <c r="U1034" i="4"/>
  <c r="U1035" i="4"/>
  <c r="U1036" i="4"/>
  <c r="U1037" i="4"/>
  <c r="U1038" i="4"/>
  <c r="U1039" i="4"/>
  <c r="U1040" i="4"/>
  <c r="U1041" i="4"/>
  <c r="U1042" i="4"/>
  <c r="U1043" i="4"/>
  <c r="U1044" i="4"/>
  <c r="U1045" i="4"/>
  <c r="U1046" i="4"/>
  <c r="U1047" i="4"/>
  <c r="U1048" i="4"/>
  <c r="U1049" i="4"/>
  <c r="U1050" i="4"/>
  <c r="U1051" i="4"/>
  <c r="U1052" i="4"/>
  <c r="U1053" i="4"/>
  <c r="U1054" i="4"/>
  <c r="U1055" i="4"/>
  <c r="U1056" i="4"/>
  <c r="U1057" i="4"/>
  <c r="U1058" i="4"/>
  <c r="U1059" i="4"/>
  <c r="U1060" i="4"/>
  <c r="U1061" i="4"/>
  <c r="U1062" i="4"/>
  <c r="U1063" i="4"/>
  <c r="U1064" i="4"/>
  <c r="U1065" i="4"/>
  <c r="U1066" i="4"/>
  <c r="U1067" i="4"/>
  <c r="U1068" i="4"/>
  <c r="U1069" i="4"/>
  <c r="U1070" i="4"/>
  <c r="U1071" i="4"/>
  <c r="U1072" i="4"/>
  <c r="U1073" i="4"/>
  <c r="U1074" i="4"/>
  <c r="U1075" i="4"/>
  <c r="U1076" i="4"/>
  <c r="U1077" i="4"/>
  <c r="U1078" i="4"/>
  <c r="U1079" i="4"/>
  <c r="U1080" i="4"/>
  <c r="U1081" i="4"/>
  <c r="U1082" i="4"/>
  <c r="U1083" i="4"/>
  <c r="U1084" i="4"/>
  <c r="U1085" i="4"/>
  <c r="U1086" i="4"/>
  <c r="U1087" i="4"/>
  <c r="U1088" i="4"/>
  <c r="U1089" i="4"/>
  <c r="U1090" i="4"/>
  <c r="U1091" i="4"/>
  <c r="U1092" i="4"/>
  <c r="U1093" i="4"/>
  <c r="U1094" i="4"/>
  <c r="U1095" i="4"/>
  <c r="U1096" i="4"/>
  <c r="U1097" i="4"/>
  <c r="U1098" i="4"/>
  <c r="U1099" i="4"/>
  <c r="U1100" i="4"/>
  <c r="U1101" i="4"/>
  <c r="U1102" i="4"/>
  <c r="U1103" i="4"/>
  <c r="U1104" i="4"/>
  <c r="U1105" i="4"/>
  <c r="U1106" i="4"/>
  <c r="U1107" i="4"/>
  <c r="U1108" i="4"/>
  <c r="U1109" i="4"/>
  <c r="U1110" i="4"/>
  <c r="U1111" i="4"/>
  <c r="U1112" i="4"/>
  <c r="U1113" i="4"/>
  <c r="U1114" i="4"/>
  <c r="U1115" i="4"/>
  <c r="U1116" i="4"/>
  <c r="U1117" i="4"/>
  <c r="U1118" i="4"/>
  <c r="U1119" i="4"/>
  <c r="U1120" i="4"/>
  <c r="U1121" i="4"/>
  <c r="U1122" i="4"/>
  <c r="U1123" i="4"/>
  <c r="U1124" i="4"/>
  <c r="U1125" i="4"/>
  <c r="U1126" i="4"/>
  <c r="U1127" i="4"/>
  <c r="U1128" i="4"/>
  <c r="U1129" i="4"/>
  <c r="U1130" i="4"/>
  <c r="U1131" i="4"/>
  <c r="U1132" i="4"/>
  <c r="U1133" i="4"/>
  <c r="U1134" i="4"/>
  <c r="U1135" i="4"/>
  <c r="U1136" i="4"/>
  <c r="U1137" i="4"/>
  <c r="U1138" i="4"/>
  <c r="U1139" i="4"/>
  <c r="U1140" i="4"/>
  <c r="U1141" i="4"/>
  <c r="U1142" i="4"/>
  <c r="U1143" i="4"/>
  <c r="U1144" i="4"/>
  <c r="U1145" i="4"/>
  <c r="U1146" i="4"/>
  <c r="U1147" i="4"/>
  <c r="U1148" i="4"/>
  <c r="U1149" i="4"/>
  <c r="U1150" i="4"/>
  <c r="U1151" i="4"/>
  <c r="U1152" i="4"/>
  <c r="U1153" i="4"/>
  <c r="U1154" i="4"/>
  <c r="U1155" i="4"/>
  <c r="U1156" i="4"/>
  <c r="U1157" i="4"/>
  <c r="U1158" i="4"/>
  <c r="U1159" i="4"/>
  <c r="U1160" i="4"/>
  <c r="U1161" i="4"/>
  <c r="U1162" i="4"/>
  <c r="U1163" i="4"/>
  <c r="U1164" i="4"/>
  <c r="U1165" i="4"/>
  <c r="U1166" i="4"/>
  <c r="U1167" i="4"/>
  <c r="U1168" i="4"/>
  <c r="U1169" i="4"/>
  <c r="U1170" i="4"/>
  <c r="U1171" i="4"/>
  <c r="U1172" i="4"/>
  <c r="U1173" i="4"/>
  <c r="U1174" i="4"/>
  <c r="U1175" i="4"/>
  <c r="U1176" i="4"/>
  <c r="U1177" i="4"/>
  <c r="U1178" i="4"/>
  <c r="U1179" i="4"/>
  <c r="U1180" i="4"/>
  <c r="U1181" i="4"/>
  <c r="U1182" i="4"/>
  <c r="U1183" i="4"/>
  <c r="U1184" i="4"/>
  <c r="U1185" i="4"/>
  <c r="U1186" i="4"/>
  <c r="U1187" i="4"/>
  <c r="U1188" i="4"/>
  <c r="U1189" i="4"/>
  <c r="U1190" i="4"/>
  <c r="U1191" i="4"/>
  <c r="U1192" i="4"/>
  <c r="U1193" i="4"/>
  <c r="U1194" i="4"/>
  <c r="U1195" i="4"/>
  <c r="U1196" i="4"/>
  <c r="U1197" i="4"/>
  <c r="U1198" i="4"/>
  <c r="U1199" i="4"/>
  <c r="U1200" i="4"/>
  <c r="U1201" i="4"/>
  <c r="U1202" i="4"/>
  <c r="U1203" i="4"/>
  <c r="U1204" i="4"/>
  <c r="U1205" i="4"/>
  <c r="U1206" i="4"/>
  <c r="U1207" i="4"/>
  <c r="U1208" i="4"/>
  <c r="U1209" i="4"/>
  <c r="U1210" i="4"/>
  <c r="U1211" i="4"/>
  <c r="U1212" i="4"/>
  <c r="U1213" i="4"/>
  <c r="U1214" i="4"/>
  <c r="U1215" i="4"/>
  <c r="U1216" i="4"/>
  <c r="U1217" i="4"/>
  <c r="U1218" i="4"/>
  <c r="U1219" i="4"/>
  <c r="U1220" i="4"/>
  <c r="U1221" i="4"/>
  <c r="U1222" i="4"/>
  <c r="U1223" i="4"/>
  <c r="U1224" i="4"/>
  <c r="U1225" i="4"/>
  <c r="U1226" i="4"/>
  <c r="U1227" i="4"/>
  <c r="U1228" i="4"/>
  <c r="U1229" i="4"/>
  <c r="U1230" i="4"/>
  <c r="U1231" i="4"/>
  <c r="U1232" i="4"/>
  <c r="U1233" i="4"/>
  <c r="U1234" i="4"/>
  <c r="U1235" i="4"/>
  <c r="U1236" i="4"/>
  <c r="U1237" i="4"/>
  <c r="U1238" i="4"/>
  <c r="U1239" i="4"/>
  <c r="U1240" i="4"/>
  <c r="U1241" i="4"/>
  <c r="U1242" i="4"/>
  <c r="U1243" i="4"/>
  <c r="U1244" i="4"/>
  <c r="U1245" i="4"/>
  <c r="U1246" i="4"/>
  <c r="U1247" i="4"/>
  <c r="U1248" i="4"/>
  <c r="U1249" i="4"/>
  <c r="U1250" i="4"/>
  <c r="U1251" i="4"/>
  <c r="U1252" i="4"/>
  <c r="U1253" i="4"/>
  <c r="U1254" i="4"/>
  <c r="U1255" i="4"/>
  <c r="U1256" i="4"/>
  <c r="U1257" i="4"/>
  <c r="U1258" i="4"/>
  <c r="U1259" i="4"/>
  <c r="U1260" i="4"/>
  <c r="U1261" i="4"/>
  <c r="U1262" i="4"/>
  <c r="U1263" i="4"/>
  <c r="U1264" i="4"/>
  <c r="U1265" i="4"/>
  <c r="U1266" i="4"/>
  <c r="U1267" i="4"/>
  <c r="U1268" i="4"/>
  <c r="U1269" i="4"/>
  <c r="U1270" i="4"/>
  <c r="U1271" i="4"/>
  <c r="U1272" i="4"/>
  <c r="U1273" i="4"/>
  <c r="U1274" i="4"/>
  <c r="U1275" i="4"/>
  <c r="U1276" i="4"/>
  <c r="U1277" i="4"/>
  <c r="U1278" i="4"/>
  <c r="U1279" i="4"/>
  <c r="U1280" i="4"/>
  <c r="U1281" i="4"/>
  <c r="U1282" i="4"/>
  <c r="U1283" i="4"/>
  <c r="U1284" i="4"/>
  <c r="U1285" i="4"/>
  <c r="U1286" i="4"/>
  <c r="U1287" i="4"/>
  <c r="U1288" i="4"/>
  <c r="U1289" i="4"/>
  <c r="U1290" i="4"/>
  <c r="U1291" i="4"/>
  <c r="U1292" i="4"/>
  <c r="U1293" i="4"/>
  <c r="U1294" i="4"/>
  <c r="U1295" i="4"/>
  <c r="U1296" i="4"/>
  <c r="U1297" i="4"/>
  <c r="U1298" i="4"/>
  <c r="U1299" i="4"/>
  <c r="U1300" i="4"/>
  <c r="U1301" i="4"/>
  <c r="U1302" i="4"/>
  <c r="U1303" i="4"/>
  <c r="U1304" i="4"/>
  <c r="U1305" i="4"/>
  <c r="U1306" i="4"/>
  <c r="U1307" i="4"/>
  <c r="U1308" i="4"/>
  <c r="U1309" i="4"/>
  <c r="U1310" i="4"/>
  <c r="U1311" i="4"/>
  <c r="U1312" i="4"/>
  <c r="U1313" i="4"/>
  <c r="U1314" i="4"/>
  <c r="U1315" i="4"/>
  <c r="U1316" i="4"/>
  <c r="U1317" i="4"/>
  <c r="U1318" i="4"/>
  <c r="U1319" i="4"/>
  <c r="U1320" i="4"/>
  <c r="U1321" i="4"/>
  <c r="U1322" i="4"/>
  <c r="U1323" i="4"/>
  <c r="U1324" i="4"/>
  <c r="U1325" i="4"/>
  <c r="U1326" i="4"/>
  <c r="U1327" i="4"/>
  <c r="U1328" i="4"/>
  <c r="U1329" i="4"/>
  <c r="U1330" i="4"/>
  <c r="U1331" i="4"/>
  <c r="U1332" i="4"/>
  <c r="U1333" i="4"/>
  <c r="U1334" i="4"/>
  <c r="U1335" i="4"/>
  <c r="U1336" i="4"/>
  <c r="U1337" i="4"/>
  <c r="U1338" i="4"/>
  <c r="U1339" i="4"/>
  <c r="U1340" i="4"/>
  <c r="U1341" i="4"/>
  <c r="U1342" i="4"/>
  <c r="U1343" i="4"/>
  <c r="U1344" i="4"/>
  <c r="U1345" i="4"/>
  <c r="U1346" i="4"/>
  <c r="U1347" i="4"/>
  <c r="U1348" i="4"/>
  <c r="U1349" i="4"/>
  <c r="U1350" i="4"/>
  <c r="U1351" i="4"/>
  <c r="U1352" i="4"/>
  <c r="U1353" i="4"/>
  <c r="U1354" i="4"/>
  <c r="U1355" i="4"/>
  <c r="U1356" i="4"/>
  <c r="U1357" i="4"/>
  <c r="U1358" i="4"/>
  <c r="U1359" i="4"/>
  <c r="U1360" i="4"/>
  <c r="U1361" i="4"/>
  <c r="U1362" i="4"/>
  <c r="U1363" i="4"/>
  <c r="U1364" i="4"/>
  <c r="U1365" i="4"/>
  <c r="U1366" i="4"/>
  <c r="U1367" i="4"/>
  <c r="U1368" i="4"/>
  <c r="U1369" i="4"/>
  <c r="U1370" i="4"/>
  <c r="U1371" i="4"/>
  <c r="U1372" i="4"/>
  <c r="U1373" i="4"/>
  <c r="U1374" i="4"/>
  <c r="U1375" i="4"/>
  <c r="U1376" i="4"/>
  <c r="U1377" i="4"/>
  <c r="U1378" i="4"/>
  <c r="U1379" i="4"/>
  <c r="U1380" i="4"/>
  <c r="U1381" i="4"/>
  <c r="U1382" i="4"/>
  <c r="U1383" i="4"/>
  <c r="U1384" i="4"/>
  <c r="U1385" i="4"/>
  <c r="U1386" i="4"/>
  <c r="U1387" i="4"/>
  <c r="U1388" i="4"/>
  <c r="U1389" i="4"/>
  <c r="U1390" i="4"/>
  <c r="U1391" i="4"/>
  <c r="U1392" i="4"/>
  <c r="U1393" i="4"/>
  <c r="U1394" i="4"/>
  <c r="U1395" i="4"/>
  <c r="U1396" i="4"/>
  <c r="U1397" i="4"/>
  <c r="U1398" i="4"/>
  <c r="U1399" i="4"/>
  <c r="U1400" i="4"/>
  <c r="U1401" i="4"/>
  <c r="U1402" i="4"/>
  <c r="U1403" i="4"/>
  <c r="U1404" i="4"/>
  <c r="U1405" i="4"/>
  <c r="U1406" i="4"/>
  <c r="U1407" i="4"/>
  <c r="U1408" i="4"/>
  <c r="U1409" i="4"/>
  <c r="U1410" i="4"/>
  <c r="U1411" i="4"/>
  <c r="U1412" i="4"/>
  <c r="U1413" i="4"/>
  <c r="U1414" i="4"/>
  <c r="U1415" i="4"/>
  <c r="U1416" i="4"/>
  <c r="U1417" i="4"/>
  <c r="U1418" i="4"/>
  <c r="U1419" i="4"/>
  <c r="U1420" i="4"/>
  <c r="U1421" i="4"/>
  <c r="U1422" i="4"/>
  <c r="U1423" i="4"/>
  <c r="U1424" i="4"/>
  <c r="U1425" i="4"/>
  <c r="U1426" i="4"/>
  <c r="U1427" i="4"/>
  <c r="U1428" i="4"/>
  <c r="U1429" i="4"/>
  <c r="U1430" i="4"/>
  <c r="U1431" i="4"/>
  <c r="U1432" i="4"/>
  <c r="U1433" i="4"/>
  <c r="U1434" i="4"/>
  <c r="U1435" i="4"/>
  <c r="U1436" i="4"/>
  <c r="U1437" i="4"/>
  <c r="U1438" i="4"/>
  <c r="U1439" i="4"/>
  <c r="U1440" i="4"/>
  <c r="U1441" i="4"/>
  <c r="U1442" i="4"/>
  <c r="U1443" i="4"/>
  <c r="U1444" i="4"/>
  <c r="U1445" i="4"/>
  <c r="U1446" i="4"/>
  <c r="U1447" i="4"/>
  <c r="U1448" i="4"/>
  <c r="U1449" i="4"/>
  <c r="U1450" i="4"/>
  <c r="U1451" i="4"/>
  <c r="U1452" i="4"/>
  <c r="U1453" i="4"/>
  <c r="U1454" i="4"/>
  <c r="U1455" i="4"/>
  <c r="U1456" i="4"/>
  <c r="U1457" i="4"/>
  <c r="U1458" i="4"/>
  <c r="U1459" i="4"/>
  <c r="U1460" i="4"/>
  <c r="U1461" i="4"/>
  <c r="U1462" i="4"/>
  <c r="U1463" i="4"/>
  <c r="U1464" i="4"/>
  <c r="U1465" i="4"/>
  <c r="U1466" i="4"/>
  <c r="U1467" i="4"/>
  <c r="U1468" i="4"/>
  <c r="U1469" i="4"/>
  <c r="U1470" i="4"/>
  <c r="U1471" i="4"/>
  <c r="U1472" i="4"/>
  <c r="U1473" i="4"/>
  <c r="U1474" i="4"/>
  <c r="U1475" i="4"/>
  <c r="U1476" i="4"/>
  <c r="U1477" i="4"/>
  <c r="U1478" i="4"/>
  <c r="U1479" i="4"/>
  <c r="U1480" i="4"/>
  <c r="U1481" i="4"/>
  <c r="U1482" i="4"/>
  <c r="U1483" i="4"/>
  <c r="U1484" i="4"/>
  <c r="U1485" i="4"/>
  <c r="U1486" i="4"/>
  <c r="U1487" i="4"/>
  <c r="U1488" i="4"/>
  <c r="U1489" i="4"/>
  <c r="U1490" i="4"/>
  <c r="U1491" i="4"/>
  <c r="U1492" i="4"/>
  <c r="U1493" i="4"/>
  <c r="U1494" i="4"/>
  <c r="U1495" i="4"/>
  <c r="U1496" i="4"/>
  <c r="U1497" i="4"/>
  <c r="U1498" i="4"/>
  <c r="U1499" i="4"/>
  <c r="U1500" i="4"/>
  <c r="U1501" i="4"/>
  <c r="U1502" i="4"/>
  <c r="U1503" i="4"/>
  <c r="U1504" i="4"/>
  <c r="U1505" i="4"/>
  <c r="U1506" i="4"/>
  <c r="U1507" i="4"/>
  <c r="U1508" i="4"/>
  <c r="U1509" i="4"/>
  <c r="U1510" i="4"/>
  <c r="U1511" i="4"/>
  <c r="U1512" i="4"/>
  <c r="U1513" i="4"/>
  <c r="U1514" i="4"/>
  <c r="U1515" i="4"/>
  <c r="U1516" i="4"/>
  <c r="U1517" i="4"/>
  <c r="U1518" i="4"/>
  <c r="U1519" i="4"/>
  <c r="U1520" i="4"/>
  <c r="U1521" i="4"/>
  <c r="U1522" i="4"/>
  <c r="U1523" i="4"/>
  <c r="U1524" i="4"/>
  <c r="U1525" i="4"/>
  <c r="U1526" i="4"/>
  <c r="U1527" i="4"/>
  <c r="U1528" i="4"/>
  <c r="U1529" i="4"/>
  <c r="U1530" i="4"/>
  <c r="U1531" i="4"/>
  <c r="U1532" i="4"/>
  <c r="U1533" i="4"/>
  <c r="U1534" i="4"/>
  <c r="U1535" i="4"/>
  <c r="U1536" i="4"/>
  <c r="U1537" i="4"/>
  <c r="U1538" i="4"/>
  <c r="U1539" i="4"/>
  <c r="U1540" i="4"/>
  <c r="U1541" i="4"/>
  <c r="U1542" i="4"/>
  <c r="U1543" i="4"/>
  <c r="U1544" i="4"/>
  <c r="U1545" i="4"/>
  <c r="U1546" i="4"/>
  <c r="U1547" i="4"/>
  <c r="U1548" i="4"/>
  <c r="U1549" i="4"/>
  <c r="U1550" i="4"/>
  <c r="U1551" i="4"/>
  <c r="U1552" i="4"/>
  <c r="U1553" i="4"/>
  <c r="U1554" i="4"/>
  <c r="U1555" i="4"/>
  <c r="U1556" i="4"/>
  <c r="U1557" i="4"/>
  <c r="U1558" i="4"/>
  <c r="U1559" i="4"/>
  <c r="U1560" i="4"/>
  <c r="U1561" i="4"/>
  <c r="U1562" i="4"/>
  <c r="U1563" i="4"/>
  <c r="U1564" i="4"/>
  <c r="U1565" i="4"/>
  <c r="U1566" i="4"/>
  <c r="U1567" i="4"/>
  <c r="U1568" i="4"/>
  <c r="U1569" i="4"/>
  <c r="U1570" i="4"/>
  <c r="U1571" i="4"/>
  <c r="U1572" i="4"/>
  <c r="U1573" i="4"/>
  <c r="U1574" i="4"/>
  <c r="U1575" i="4"/>
  <c r="U1576" i="4"/>
  <c r="U1577" i="4"/>
  <c r="U1578" i="4"/>
  <c r="U1579" i="4"/>
  <c r="U1580" i="4"/>
  <c r="U1581" i="4"/>
  <c r="U1582" i="4"/>
  <c r="U1583" i="4"/>
  <c r="U1584" i="4"/>
  <c r="U1585" i="4"/>
  <c r="U1586" i="4"/>
  <c r="U1587" i="4"/>
  <c r="U1588" i="4"/>
  <c r="U1589" i="4"/>
  <c r="U1590" i="4"/>
  <c r="U1591" i="4"/>
  <c r="U1592" i="4"/>
  <c r="U1593" i="4"/>
  <c r="U1594" i="4"/>
  <c r="U1595" i="4"/>
  <c r="U1596" i="4"/>
  <c r="U1597" i="4"/>
  <c r="U1598" i="4"/>
  <c r="U1599" i="4"/>
  <c r="U1600" i="4"/>
  <c r="U1601" i="4"/>
  <c r="U1602" i="4"/>
  <c r="U1603" i="4"/>
  <c r="U1604" i="4"/>
  <c r="U1605" i="4"/>
  <c r="U1606" i="4"/>
  <c r="U1607" i="4"/>
  <c r="U1608" i="4"/>
  <c r="U1609" i="4"/>
  <c r="U1610" i="4"/>
  <c r="U1611" i="4"/>
  <c r="U1612" i="4"/>
  <c r="U1613" i="4"/>
  <c r="U1614" i="4"/>
  <c r="U1615" i="4"/>
  <c r="U1616" i="4"/>
  <c r="U1617" i="4"/>
  <c r="U1618" i="4"/>
  <c r="U1619" i="4"/>
  <c r="U1620" i="4"/>
  <c r="U1621" i="4"/>
  <c r="U1622" i="4"/>
  <c r="U1623" i="4"/>
  <c r="U1624" i="4"/>
  <c r="U1625" i="4"/>
  <c r="U1626" i="4"/>
  <c r="U1627" i="4"/>
  <c r="U1628" i="4"/>
  <c r="U1629" i="4"/>
  <c r="U1630" i="4"/>
  <c r="U1631" i="4"/>
  <c r="U1632" i="4"/>
  <c r="U1633" i="4"/>
  <c r="U1634" i="4"/>
  <c r="U1635" i="4"/>
  <c r="U1636" i="4"/>
  <c r="U1637" i="4"/>
  <c r="U1638" i="4"/>
  <c r="U1639" i="4"/>
  <c r="U1640" i="4"/>
  <c r="U1641" i="4"/>
  <c r="U1642" i="4"/>
  <c r="U1643" i="4"/>
  <c r="U1644" i="4"/>
  <c r="U1645" i="4"/>
  <c r="U1646" i="4"/>
  <c r="U1647" i="4"/>
  <c r="U1648" i="4"/>
  <c r="U1649" i="4"/>
  <c r="U1650" i="4"/>
  <c r="U1651" i="4"/>
  <c r="U1652" i="4"/>
  <c r="U1653" i="4"/>
  <c r="U1654" i="4"/>
  <c r="U1655" i="4"/>
  <c r="U1656" i="4"/>
  <c r="U1657" i="4"/>
  <c r="U1658" i="4"/>
  <c r="U1659" i="4"/>
  <c r="U1660" i="4"/>
  <c r="U1661" i="4"/>
  <c r="U1662" i="4"/>
  <c r="U1663" i="4"/>
  <c r="U1664" i="4"/>
  <c r="U1665" i="4"/>
  <c r="U1666" i="4"/>
  <c r="U1667" i="4"/>
  <c r="U1668" i="4"/>
  <c r="U1669" i="4"/>
  <c r="U1670" i="4"/>
  <c r="U1671" i="4"/>
  <c r="U1672" i="4"/>
  <c r="U1673" i="4"/>
  <c r="U1674" i="4"/>
  <c r="U1675" i="4"/>
  <c r="U1676" i="4"/>
  <c r="U1677" i="4"/>
  <c r="U1678" i="4"/>
  <c r="U1679" i="4"/>
  <c r="U1680" i="4"/>
  <c r="U1681" i="4"/>
  <c r="U1682" i="4"/>
  <c r="U1683" i="4"/>
  <c r="U1684" i="4"/>
  <c r="U1685" i="4"/>
  <c r="U1686" i="4"/>
  <c r="U1687" i="4"/>
  <c r="U1688" i="4"/>
  <c r="U1689" i="4"/>
  <c r="U1690" i="4"/>
  <c r="U1691" i="4"/>
  <c r="U1692" i="4"/>
  <c r="U1693" i="4"/>
  <c r="U1694" i="4"/>
  <c r="U1695" i="4"/>
  <c r="U1696" i="4"/>
  <c r="U1697" i="4"/>
  <c r="U1698" i="4"/>
  <c r="U1699" i="4"/>
  <c r="U1700" i="4"/>
  <c r="U1701" i="4"/>
  <c r="U1702" i="4"/>
  <c r="U1703" i="4"/>
  <c r="U1704" i="4"/>
  <c r="U1705" i="4"/>
  <c r="U1706" i="4"/>
  <c r="U1707" i="4"/>
  <c r="U1708" i="4"/>
  <c r="U1709" i="4"/>
  <c r="U1710" i="4"/>
  <c r="U1711" i="4"/>
  <c r="U1712" i="4"/>
  <c r="U1713" i="4"/>
  <c r="U1714" i="4"/>
  <c r="U1715" i="4"/>
  <c r="U1716" i="4"/>
  <c r="U1717" i="4"/>
  <c r="U1718" i="4"/>
  <c r="U1719" i="4"/>
  <c r="U1720" i="4"/>
  <c r="U1721" i="4"/>
  <c r="U1722" i="4"/>
  <c r="U1723" i="4"/>
  <c r="U1724" i="4"/>
  <c r="U1725" i="4"/>
  <c r="U1726" i="4"/>
  <c r="U1727" i="4"/>
  <c r="U1728" i="4"/>
  <c r="U1729" i="4"/>
  <c r="U1730" i="4"/>
  <c r="U1731" i="4"/>
  <c r="U1732" i="4"/>
  <c r="U1733" i="4"/>
  <c r="U1734" i="4"/>
  <c r="U1735" i="4"/>
  <c r="U1736" i="4"/>
  <c r="U1737" i="4"/>
  <c r="U1738" i="4"/>
  <c r="U1739" i="4"/>
  <c r="U1740" i="4"/>
  <c r="U1741" i="4"/>
  <c r="U1742" i="4"/>
  <c r="U1743" i="4"/>
  <c r="U1744" i="4"/>
  <c r="U1745" i="4"/>
  <c r="U1746" i="4"/>
  <c r="U1747" i="4"/>
  <c r="U1748" i="4"/>
  <c r="U1749" i="4"/>
  <c r="U1750" i="4"/>
  <c r="U1751" i="4"/>
  <c r="U1752" i="4"/>
  <c r="U1753" i="4"/>
  <c r="U1754" i="4"/>
  <c r="U1755" i="4"/>
  <c r="U1756" i="4"/>
  <c r="U1757" i="4"/>
  <c r="U1758" i="4"/>
  <c r="U1759" i="4"/>
  <c r="U1760" i="4"/>
  <c r="U1761" i="4"/>
  <c r="U1762" i="4"/>
  <c r="U1763" i="4"/>
  <c r="U1764" i="4"/>
  <c r="U1765" i="4"/>
  <c r="U1766" i="4"/>
  <c r="U1767" i="4"/>
  <c r="U1768" i="4"/>
  <c r="U1769" i="4"/>
  <c r="U1770" i="4"/>
  <c r="U1771" i="4"/>
  <c r="U1772" i="4"/>
  <c r="U1773" i="4"/>
  <c r="U1774" i="4"/>
  <c r="U1775" i="4"/>
  <c r="U1776" i="4"/>
  <c r="U1777" i="4"/>
  <c r="U1778" i="4"/>
  <c r="U1779" i="4"/>
  <c r="U1780" i="4"/>
  <c r="U1781" i="4"/>
  <c r="U1782" i="4"/>
  <c r="U1783" i="4"/>
  <c r="U1784" i="4"/>
  <c r="U1785" i="4"/>
  <c r="U1786" i="4"/>
  <c r="U1787" i="4"/>
  <c r="U1788" i="4"/>
  <c r="U1789" i="4"/>
  <c r="U1790" i="4"/>
  <c r="U1791" i="4"/>
  <c r="U1792" i="4"/>
  <c r="U1793" i="4"/>
  <c r="U1794" i="4"/>
  <c r="U1795" i="4"/>
  <c r="U1796" i="4"/>
  <c r="U1797" i="4"/>
  <c r="U1798" i="4"/>
  <c r="U1799" i="4"/>
  <c r="U1800" i="4"/>
  <c r="U1801" i="4"/>
  <c r="U1802" i="4"/>
  <c r="U1803" i="4"/>
  <c r="U1804" i="4"/>
  <c r="U1805" i="4"/>
  <c r="U1806" i="4"/>
  <c r="U1807" i="4"/>
  <c r="U1808" i="4"/>
  <c r="U1809" i="4"/>
  <c r="U1810" i="4"/>
  <c r="U1811" i="4"/>
  <c r="U1812" i="4"/>
  <c r="U1813" i="4"/>
  <c r="U1814" i="4"/>
  <c r="U1815" i="4"/>
  <c r="U1816" i="4"/>
  <c r="U1817" i="4"/>
  <c r="U1818" i="4"/>
  <c r="U1819" i="4"/>
  <c r="U1820" i="4"/>
  <c r="U1821" i="4"/>
  <c r="U1822" i="4"/>
  <c r="U1823" i="4"/>
  <c r="U1824" i="4"/>
  <c r="U1825" i="4"/>
  <c r="U1826" i="4"/>
  <c r="U1827" i="4"/>
  <c r="U1828" i="4"/>
  <c r="U1829" i="4"/>
  <c r="U1830" i="4"/>
  <c r="U1831" i="4"/>
  <c r="U1832" i="4"/>
  <c r="U1833" i="4"/>
  <c r="U1834" i="4"/>
  <c r="U1835" i="4"/>
  <c r="U1836" i="4"/>
  <c r="U1837" i="4"/>
  <c r="U1838" i="4"/>
  <c r="U1839" i="4"/>
  <c r="U1840" i="4"/>
  <c r="U1841" i="4"/>
  <c r="U1842" i="4"/>
  <c r="U1843" i="4"/>
  <c r="U1844" i="4"/>
  <c r="U1845" i="4"/>
  <c r="U1846" i="4"/>
  <c r="U1847" i="4"/>
  <c r="U1848" i="4"/>
  <c r="U1849" i="4"/>
  <c r="U1850" i="4"/>
  <c r="U1851" i="4"/>
  <c r="U1852" i="4"/>
  <c r="U1853" i="4"/>
  <c r="U1854" i="4"/>
  <c r="U1855" i="4"/>
  <c r="U1856" i="4"/>
  <c r="U1857" i="4"/>
  <c r="U1858" i="4"/>
  <c r="U1859" i="4"/>
  <c r="U1860" i="4"/>
  <c r="U1861" i="4"/>
  <c r="U1862" i="4"/>
  <c r="U1863" i="4"/>
  <c r="U1864" i="4"/>
  <c r="U1865" i="4"/>
  <c r="U1866" i="4"/>
  <c r="U1867" i="4"/>
  <c r="U1868" i="4"/>
  <c r="U1869" i="4"/>
  <c r="U1870" i="4"/>
  <c r="U1871" i="4"/>
  <c r="U1872" i="4"/>
  <c r="U1873" i="4"/>
  <c r="U1874" i="4"/>
  <c r="U1875" i="4"/>
  <c r="U1876" i="4"/>
  <c r="U1877" i="4"/>
  <c r="U1878" i="4"/>
  <c r="U1879" i="4"/>
  <c r="U1880" i="4"/>
  <c r="U1881" i="4"/>
  <c r="U1882" i="4"/>
  <c r="U1883" i="4"/>
  <c r="U1884" i="4"/>
  <c r="U1885" i="4"/>
  <c r="U1886" i="4"/>
  <c r="U1887" i="4"/>
  <c r="U1888" i="4"/>
  <c r="U1889" i="4"/>
  <c r="U1890" i="4"/>
  <c r="U1891" i="4"/>
  <c r="U1892" i="4"/>
  <c r="U1893" i="4"/>
  <c r="U1894" i="4"/>
  <c r="U1895" i="4"/>
  <c r="U1896" i="4"/>
  <c r="U1897" i="4"/>
  <c r="U1898" i="4"/>
  <c r="U1899" i="4"/>
  <c r="U1900" i="4"/>
  <c r="U1901" i="4"/>
  <c r="U1902" i="4"/>
  <c r="U1903" i="4"/>
  <c r="U1904" i="4"/>
  <c r="U1905" i="4"/>
  <c r="U1906" i="4"/>
  <c r="U1907" i="4"/>
  <c r="U1908" i="4"/>
  <c r="U1909" i="4"/>
  <c r="U1910" i="4"/>
  <c r="U1911" i="4"/>
  <c r="U1912" i="4"/>
  <c r="U1913" i="4"/>
  <c r="U1914" i="4"/>
  <c r="U1915" i="4"/>
  <c r="U1916" i="4"/>
  <c r="U1917" i="4"/>
  <c r="U1918" i="4"/>
  <c r="U1919" i="4"/>
  <c r="U1920" i="4"/>
  <c r="U1921" i="4"/>
  <c r="U1922" i="4"/>
  <c r="U1923" i="4"/>
  <c r="U1924" i="4"/>
  <c r="U1925" i="4"/>
  <c r="U1926" i="4"/>
  <c r="U1927" i="4"/>
  <c r="U1928" i="4"/>
  <c r="U1929" i="4"/>
  <c r="U1930" i="4"/>
  <c r="U1931" i="4"/>
  <c r="U1932" i="4"/>
  <c r="U1933" i="4"/>
  <c r="U1934" i="4"/>
  <c r="U1935" i="4"/>
  <c r="U1936" i="4"/>
  <c r="U1937" i="4"/>
  <c r="U1938" i="4"/>
  <c r="U1939" i="4"/>
  <c r="U1940" i="4"/>
  <c r="U1941" i="4"/>
  <c r="U1942" i="4"/>
  <c r="U1943" i="4"/>
  <c r="U1944" i="4"/>
  <c r="U1945" i="4"/>
  <c r="U1946" i="4"/>
  <c r="U1947" i="4"/>
  <c r="U1948" i="4"/>
  <c r="U1949" i="4"/>
  <c r="U1950" i="4"/>
  <c r="U1951" i="4"/>
  <c r="U1952" i="4"/>
  <c r="U1953" i="4"/>
  <c r="U1954" i="4"/>
  <c r="U1955" i="4"/>
  <c r="U1956" i="4"/>
  <c r="U1957" i="4"/>
  <c r="U1958" i="4"/>
  <c r="U1959" i="4"/>
  <c r="U1960" i="4"/>
  <c r="U1961" i="4"/>
  <c r="U1962" i="4"/>
  <c r="U1963" i="4"/>
  <c r="U1964" i="4"/>
  <c r="U1965" i="4"/>
  <c r="U1966" i="4"/>
  <c r="U1967" i="4"/>
  <c r="U1968" i="4"/>
  <c r="U1969" i="4"/>
  <c r="U1970" i="4"/>
  <c r="U1971" i="4"/>
  <c r="U1972" i="4"/>
  <c r="U1973" i="4"/>
  <c r="U1974" i="4"/>
  <c r="U1975" i="4"/>
  <c r="U1976" i="4"/>
  <c r="U1977" i="4"/>
  <c r="U1978" i="4"/>
  <c r="U1979" i="4"/>
  <c r="U1980" i="4"/>
  <c r="U1981" i="4"/>
  <c r="U1982" i="4"/>
  <c r="U1983" i="4"/>
  <c r="U1984" i="4"/>
  <c r="U1985" i="4"/>
  <c r="U1986" i="4"/>
  <c r="U1987" i="4"/>
  <c r="U1988" i="4"/>
  <c r="U1989" i="4"/>
  <c r="U1990" i="4"/>
  <c r="U1991" i="4"/>
  <c r="U1992" i="4"/>
  <c r="U1993" i="4"/>
  <c r="U1994" i="4"/>
  <c r="U1995" i="4"/>
  <c r="U1996" i="4"/>
  <c r="U1997" i="4"/>
  <c r="U1998" i="4"/>
  <c r="U1999" i="4"/>
  <c r="U2000" i="4"/>
  <c r="U2001" i="4"/>
  <c r="U2002" i="4"/>
  <c r="U2003" i="4"/>
  <c r="U2004" i="4"/>
  <c r="U2005" i="4"/>
  <c r="U2006" i="4"/>
  <c r="U2007" i="4"/>
  <c r="U2008" i="4"/>
  <c r="U2009" i="4"/>
  <c r="U2010" i="4"/>
  <c r="U2011" i="4"/>
  <c r="U2012" i="4"/>
  <c r="U2013" i="4"/>
  <c r="U2014" i="4"/>
  <c r="U2015" i="4"/>
  <c r="U2016" i="4"/>
  <c r="U2017" i="4"/>
  <c r="U2018" i="4"/>
  <c r="U2019" i="4"/>
  <c r="U2020" i="4"/>
  <c r="U2021" i="4"/>
  <c r="U2022" i="4"/>
  <c r="U2023" i="4"/>
  <c r="U2024" i="4"/>
  <c r="U2025" i="4"/>
  <c r="U2026" i="4"/>
  <c r="U2027" i="4"/>
  <c r="U2028" i="4"/>
  <c r="U2029" i="4"/>
  <c r="U2030" i="4"/>
  <c r="U2031" i="4"/>
  <c r="U2032" i="4"/>
  <c r="U2033" i="4"/>
  <c r="U2034" i="4"/>
  <c r="U2035" i="4"/>
  <c r="U2036" i="4"/>
  <c r="U2037" i="4"/>
  <c r="U2038" i="4"/>
  <c r="U2039" i="4"/>
  <c r="U2040" i="4"/>
  <c r="U2041" i="4"/>
  <c r="U2042" i="4"/>
  <c r="U2043" i="4"/>
  <c r="U2044" i="4"/>
  <c r="U2045" i="4"/>
  <c r="U2046" i="4"/>
  <c r="U2047" i="4"/>
  <c r="U2048" i="4"/>
  <c r="U2049" i="4"/>
  <c r="U2050" i="4"/>
  <c r="U2051" i="4"/>
  <c r="U2052" i="4"/>
  <c r="U2053" i="4"/>
  <c r="U2054" i="4"/>
  <c r="U2055" i="4"/>
  <c r="U2056" i="4"/>
  <c r="U2057" i="4"/>
  <c r="U2058" i="4"/>
  <c r="U2059" i="4"/>
  <c r="U2060" i="4"/>
  <c r="U2061" i="4"/>
  <c r="U2062" i="4"/>
  <c r="U2063" i="4"/>
  <c r="U2064" i="4"/>
  <c r="U2065" i="4"/>
  <c r="U2066" i="4"/>
  <c r="U2067" i="4"/>
  <c r="U2068" i="4"/>
  <c r="U2069" i="4"/>
  <c r="U2070" i="4"/>
  <c r="U2071" i="4"/>
  <c r="U2072" i="4"/>
  <c r="U2073" i="4"/>
  <c r="U2074" i="4"/>
  <c r="U2075" i="4"/>
  <c r="U2076" i="4"/>
  <c r="U2077" i="4"/>
  <c r="U2078" i="4"/>
  <c r="U2079" i="4"/>
  <c r="U2080" i="4"/>
  <c r="U2081" i="4"/>
  <c r="U2082" i="4"/>
  <c r="U2083" i="4"/>
  <c r="U2084" i="4"/>
  <c r="U2085" i="4"/>
  <c r="U2086" i="4"/>
  <c r="U2087" i="4"/>
  <c r="U2088" i="4"/>
  <c r="U2089" i="4"/>
  <c r="U2090" i="4"/>
  <c r="U2091" i="4"/>
  <c r="U2092" i="4"/>
  <c r="U2093" i="4"/>
  <c r="U2094" i="4"/>
  <c r="U2095" i="4"/>
  <c r="U2096" i="4"/>
  <c r="U2097" i="4"/>
  <c r="U2098" i="4"/>
  <c r="U2099" i="4"/>
  <c r="U2100" i="4"/>
  <c r="U2101" i="4"/>
  <c r="U2102" i="4"/>
  <c r="U2103" i="4"/>
  <c r="U2104" i="4"/>
  <c r="U2105" i="4"/>
  <c r="U2106" i="4"/>
  <c r="U2107" i="4"/>
  <c r="U2108" i="4"/>
  <c r="U2109" i="4"/>
  <c r="U2110" i="4"/>
  <c r="U2111" i="4"/>
  <c r="U2112" i="4"/>
  <c r="U2113" i="4"/>
  <c r="U2114" i="4"/>
  <c r="U2115" i="4"/>
  <c r="U2116" i="4"/>
  <c r="U2117" i="4"/>
  <c r="U2118" i="4"/>
  <c r="U2119" i="4"/>
  <c r="U2120" i="4"/>
  <c r="U2121" i="4"/>
  <c r="U2122" i="4"/>
  <c r="U2123" i="4"/>
  <c r="U2124" i="4"/>
  <c r="U2125" i="4"/>
  <c r="U2126" i="4"/>
  <c r="U2127" i="4"/>
  <c r="U2128" i="4"/>
  <c r="U2129" i="4"/>
  <c r="U2130" i="4"/>
  <c r="U2131" i="4"/>
  <c r="U2132" i="4"/>
  <c r="U2133" i="4"/>
  <c r="U2134" i="4"/>
  <c r="U2135" i="4"/>
  <c r="U2136" i="4"/>
  <c r="U2137" i="4"/>
  <c r="U2138" i="4"/>
  <c r="U2139" i="4"/>
  <c r="U2140" i="4"/>
  <c r="U2141" i="4"/>
  <c r="U2142" i="4"/>
  <c r="U2143" i="4"/>
  <c r="U2144" i="4"/>
  <c r="U2145" i="4"/>
  <c r="U2146" i="4"/>
  <c r="U2147" i="4"/>
  <c r="U2148" i="4"/>
  <c r="U2149" i="4"/>
  <c r="U2150" i="4"/>
  <c r="U2151" i="4"/>
  <c r="U2152" i="4"/>
  <c r="U2153" i="4"/>
  <c r="U2154" i="4"/>
  <c r="U2155" i="4"/>
  <c r="U2156" i="4"/>
  <c r="U2157" i="4"/>
  <c r="U2158" i="4"/>
  <c r="U2159" i="4"/>
  <c r="U2160" i="4"/>
  <c r="U2161" i="4"/>
  <c r="U2162" i="4"/>
  <c r="U2163" i="4"/>
  <c r="U2164" i="4"/>
  <c r="U2165" i="4"/>
  <c r="U2166" i="4"/>
  <c r="U2167" i="4"/>
  <c r="U2168" i="4"/>
  <c r="U2169" i="4"/>
  <c r="U2170" i="4"/>
  <c r="U2171" i="4"/>
  <c r="U2172" i="4"/>
  <c r="U2173" i="4"/>
  <c r="U2174" i="4"/>
  <c r="U2175" i="4"/>
  <c r="U2176" i="4"/>
  <c r="U2177" i="4"/>
  <c r="U2178" i="4"/>
  <c r="U2179" i="4"/>
  <c r="U2180" i="4"/>
  <c r="U2181" i="4"/>
  <c r="U2182" i="4"/>
  <c r="U2183" i="4"/>
  <c r="U2184" i="4"/>
  <c r="U2185" i="4"/>
  <c r="U2186" i="4"/>
  <c r="U2187" i="4"/>
  <c r="U2188" i="4"/>
  <c r="U2189" i="4"/>
  <c r="U2190" i="4"/>
  <c r="U2191" i="4"/>
  <c r="U2192" i="4"/>
  <c r="U2193" i="4"/>
  <c r="U2194" i="4"/>
  <c r="U2195" i="4"/>
  <c r="U2196" i="4"/>
  <c r="U2197" i="4"/>
  <c r="U2198" i="4"/>
  <c r="U2199" i="4"/>
  <c r="U2200" i="4"/>
  <c r="U2201" i="4"/>
  <c r="U2202" i="4"/>
  <c r="U2203" i="4"/>
  <c r="U2204" i="4"/>
  <c r="U2205" i="4"/>
  <c r="U2206" i="4"/>
  <c r="U2207" i="4"/>
  <c r="U2208" i="4"/>
  <c r="U2209" i="4"/>
  <c r="U2210" i="4"/>
  <c r="U2211" i="4"/>
  <c r="U2212" i="4"/>
  <c r="U2213" i="4"/>
  <c r="U2214" i="4"/>
  <c r="U2215" i="4"/>
  <c r="U2216" i="4"/>
  <c r="U2217" i="4"/>
  <c r="U2218" i="4"/>
  <c r="U2219" i="4"/>
  <c r="U2220" i="4"/>
  <c r="U2221" i="4"/>
  <c r="U2222" i="4"/>
  <c r="U2223" i="4"/>
  <c r="U2224" i="4"/>
  <c r="U2225" i="4"/>
  <c r="U2226" i="4"/>
  <c r="U2227" i="4"/>
  <c r="U2228" i="4"/>
  <c r="U2229" i="4"/>
  <c r="U2230" i="4"/>
  <c r="U2231" i="4"/>
  <c r="U2232" i="4"/>
  <c r="U2233" i="4"/>
  <c r="U2234" i="4"/>
  <c r="U2235" i="4"/>
  <c r="U2236" i="4"/>
  <c r="U2237" i="4"/>
  <c r="U2238" i="4"/>
  <c r="U2239" i="4"/>
  <c r="U2240" i="4"/>
  <c r="U2241" i="4"/>
  <c r="U2242" i="4"/>
  <c r="U2243" i="4"/>
  <c r="U2244" i="4"/>
  <c r="U2245" i="4"/>
  <c r="U2246" i="4"/>
  <c r="U2247" i="4"/>
  <c r="U2248" i="4"/>
  <c r="U2249" i="4"/>
  <c r="U2250" i="4"/>
  <c r="U2251" i="4"/>
  <c r="U2252" i="4"/>
  <c r="U2253" i="4"/>
  <c r="U2254" i="4"/>
  <c r="U2255" i="4"/>
  <c r="U2256" i="4"/>
  <c r="U2257" i="4"/>
  <c r="U2258" i="4"/>
  <c r="U2259" i="4"/>
  <c r="U2260" i="4"/>
  <c r="U2261" i="4"/>
  <c r="U2262" i="4"/>
  <c r="U2263" i="4"/>
  <c r="U2264" i="4"/>
  <c r="U2265" i="4"/>
  <c r="U2266" i="4"/>
  <c r="U2267" i="4"/>
  <c r="U2268" i="4"/>
  <c r="U2269" i="4"/>
  <c r="U2270" i="4"/>
  <c r="U2271" i="4"/>
  <c r="U2272" i="4"/>
  <c r="U2273" i="4"/>
  <c r="U2274" i="4"/>
  <c r="U2275" i="4"/>
  <c r="U2276" i="4"/>
  <c r="U2277" i="4"/>
  <c r="U2278" i="4"/>
  <c r="U2279" i="4"/>
  <c r="U2280" i="4"/>
  <c r="U2281" i="4"/>
  <c r="U2282" i="4"/>
  <c r="U2283" i="4"/>
  <c r="U2284" i="4"/>
  <c r="U2285" i="4"/>
  <c r="U2286" i="4"/>
  <c r="U2287" i="4"/>
  <c r="U2288" i="4"/>
  <c r="U2289" i="4"/>
  <c r="U2290" i="4"/>
  <c r="U2291" i="4"/>
  <c r="U2292" i="4"/>
  <c r="U2293" i="4"/>
  <c r="U2294" i="4"/>
  <c r="U2295" i="4"/>
  <c r="U2296" i="4"/>
  <c r="U2297" i="4"/>
  <c r="U2298" i="4"/>
  <c r="U2299" i="4"/>
  <c r="U2300" i="4"/>
  <c r="U2301" i="4"/>
  <c r="U2302" i="4"/>
  <c r="U2303" i="4"/>
  <c r="U2304" i="4"/>
  <c r="U2305" i="4"/>
  <c r="U2306" i="4"/>
  <c r="U2307" i="4"/>
  <c r="U2308" i="4"/>
  <c r="U2309" i="4"/>
  <c r="U2310" i="4"/>
  <c r="U2311" i="4"/>
  <c r="U2312" i="4"/>
  <c r="U2313" i="4"/>
  <c r="U2314" i="4"/>
  <c r="U2315" i="4"/>
  <c r="U2316" i="4"/>
  <c r="U2317" i="4"/>
  <c r="U2318" i="4"/>
  <c r="U2319" i="4"/>
  <c r="U2320" i="4"/>
  <c r="U2321" i="4"/>
  <c r="U2322" i="4"/>
  <c r="U2323" i="4"/>
  <c r="U2324" i="4"/>
  <c r="U2325" i="4"/>
  <c r="U2326" i="4"/>
  <c r="U2327" i="4"/>
  <c r="U2328" i="4"/>
  <c r="U2329" i="4"/>
  <c r="U2330" i="4"/>
  <c r="U2331" i="4"/>
  <c r="U2332" i="4"/>
  <c r="U2333" i="4"/>
  <c r="U2334" i="4"/>
  <c r="U2335" i="4"/>
  <c r="U2336" i="4"/>
  <c r="U2337" i="4"/>
  <c r="U2338" i="4"/>
  <c r="U2339" i="4"/>
  <c r="U2340" i="4"/>
  <c r="U2341" i="4"/>
  <c r="U2342" i="4"/>
  <c r="U2343" i="4"/>
  <c r="U2344" i="4"/>
  <c r="U2345" i="4"/>
  <c r="U2346" i="4"/>
  <c r="U2347" i="4"/>
  <c r="U2348" i="4"/>
  <c r="U2349" i="4"/>
  <c r="U2350" i="4"/>
  <c r="U2351" i="4"/>
  <c r="U2352" i="4"/>
  <c r="U2353" i="4"/>
  <c r="U2354" i="4"/>
  <c r="U2355" i="4"/>
  <c r="U2356" i="4"/>
  <c r="U2357" i="4"/>
  <c r="U2358" i="4"/>
  <c r="U2359" i="4"/>
  <c r="U2360" i="4"/>
  <c r="U2361" i="4"/>
  <c r="U2362" i="4"/>
  <c r="U2363" i="4"/>
  <c r="U2364" i="4"/>
  <c r="U2365" i="4"/>
  <c r="U2366" i="4"/>
  <c r="U2367" i="4"/>
  <c r="U2368" i="4"/>
  <c r="U2369" i="4"/>
  <c r="U2370" i="4"/>
  <c r="U2371" i="4"/>
  <c r="U2372" i="4"/>
  <c r="U2373" i="4"/>
  <c r="U2374" i="4"/>
  <c r="U2375" i="4"/>
  <c r="U2376" i="4"/>
  <c r="U2377" i="4"/>
  <c r="U2378" i="4"/>
  <c r="U2379" i="4"/>
  <c r="U2380" i="4"/>
  <c r="U2381" i="4"/>
  <c r="U2382" i="4"/>
  <c r="U2383" i="4"/>
  <c r="U2384" i="4"/>
  <c r="U2385" i="4"/>
  <c r="U2386" i="4"/>
  <c r="U2387" i="4"/>
  <c r="U2388" i="4"/>
  <c r="U2389" i="4"/>
  <c r="U2390" i="4"/>
  <c r="U2391" i="4"/>
  <c r="U2392" i="4"/>
  <c r="U2393" i="4"/>
  <c r="U2394" i="4"/>
  <c r="U2395" i="4"/>
  <c r="U2396" i="4"/>
  <c r="U2397" i="4"/>
  <c r="U2398" i="4"/>
  <c r="U2399" i="4"/>
  <c r="U2400" i="4"/>
  <c r="U2401" i="4"/>
  <c r="U2402" i="4"/>
  <c r="U2403" i="4"/>
  <c r="U2404" i="4"/>
  <c r="U2405" i="4"/>
  <c r="U2406" i="4"/>
  <c r="U2407" i="4"/>
  <c r="U2408" i="4"/>
  <c r="U2409" i="4"/>
  <c r="U2410" i="4"/>
  <c r="U2411" i="4"/>
  <c r="U2412" i="4"/>
  <c r="U2413" i="4"/>
  <c r="U2414" i="4"/>
  <c r="U2415" i="4"/>
  <c r="U2416" i="4"/>
  <c r="U2417" i="4"/>
  <c r="U2418" i="4"/>
  <c r="U2419" i="4"/>
  <c r="U2420" i="4"/>
  <c r="U2421" i="4"/>
  <c r="U2422" i="4"/>
  <c r="U2423" i="4"/>
  <c r="U2424" i="4"/>
  <c r="U2425" i="4"/>
  <c r="U2426" i="4"/>
  <c r="U2427" i="4"/>
  <c r="U2428" i="4"/>
  <c r="U2429" i="4"/>
  <c r="U2430" i="4"/>
  <c r="U2431" i="4"/>
  <c r="U2432" i="4"/>
  <c r="U2433" i="4"/>
  <c r="U2434" i="4"/>
  <c r="U2435" i="4"/>
  <c r="U2436" i="4"/>
  <c r="U2437" i="4"/>
  <c r="U2438" i="4"/>
  <c r="U2439" i="4"/>
  <c r="U2440" i="4"/>
  <c r="U2441" i="4"/>
  <c r="U2442" i="4"/>
  <c r="U2443" i="4"/>
  <c r="U2444" i="4"/>
  <c r="U2445" i="4"/>
  <c r="U2446" i="4"/>
  <c r="U2447" i="4"/>
  <c r="U2448" i="4"/>
  <c r="U2449" i="4"/>
  <c r="U2450" i="4"/>
  <c r="U2451" i="4"/>
  <c r="U2452" i="4"/>
  <c r="U2453" i="4"/>
  <c r="U2454" i="4"/>
  <c r="U2455" i="4"/>
  <c r="U2456" i="4"/>
  <c r="U2457" i="4"/>
  <c r="U2458" i="4"/>
  <c r="U2459" i="4"/>
  <c r="U2460" i="4"/>
  <c r="U2461" i="4"/>
  <c r="U2462" i="4"/>
  <c r="U2463" i="4"/>
  <c r="U2464" i="4"/>
  <c r="U2465" i="4"/>
  <c r="U2466" i="4"/>
  <c r="U2467" i="4"/>
  <c r="U2468" i="4"/>
  <c r="U2469" i="4"/>
  <c r="U2470" i="4"/>
  <c r="U2471" i="4"/>
  <c r="U2472" i="4"/>
  <c r="U2473" i="4"/>
  <c r="U2474" i="4"/>
  <c r="U2475" i="4"/>
  <c r="U2476" i="4"/>
  <c r="U2477" i="4"/>
  <c r="U2478" i="4"/>
  <c r="U2479" i="4"/>
  <c r="U2480" i="4"/>
  <c r="U2481" i="4"/>
  <c r="U2482" i="4"/>
  <c r="U2483" i="4"/>
  <c r="U2484" i="4"/>
  <c r="U2485" i="4"/>
  <c r="U2486" i="4"/>
  <c r="U2487" i="4"/>
  <c r="U2488" i="4"/>
  <c r="U2489" i="4"/>
  <c r="U2490" i="4"/>
  <c r="U2491" i="4"/>
  <c r="U2492" i="4"/>
  <c r="U2493" i="4"/>
  <c r="U2494" i="4"/>
  <c r="U2495" i="4"/>
  <c r="U2496" i="4"/>
  <c r="U2497" i="4"/>
  <c r="U2498" i="4"/>
  <c r="U2499" i="4"/>
  <c r="U2500" i="4"/>
  <c r="U2501" i="4"/>
  <c r="U2502" i="4"/>
  <c r="U2503" i="4"/>
  <c r="U2504" i="4"/>
  <c r="U2505" i="4"/>
  <c r="U2506" i="4"/>
  <c r="U2507" i="4"/>
  <c r="U2508" i="4"/>
  <c r="U2509" i="4"/>
  <c r="U2510" i="4"/>
  <c r="U2511" i="4"/>
  <c r="U2512" i="4"/>
  <c r="U2513" i="4"/>
  <c r="U2514" i="4"/>
  <c r="U2515" i="4"/>
  <c r="U2516" i="4"/>
  <c r="U2517" i="4"/>
  <c r="U2518" i="4"/>
  <c r="U2519" i="4"/>
  <c r="U2520" i="4"/>
  <c r="U2521" i="4"/>
  <c r="U2522" i="4"/>
  <c r="U2523" i="4"/>
  <c r="U2524" i="4"/>
  <c r="U2525" i="4"/>
  <c r="U2526" i="4"/>
  <c r="U2527" i="4"/>
  <c r="U2528" i="4"/>
  <c r="U2529" i="4"/>
  <c r="U2530" i="4"/>
  <c r="U2531" i="4"/>
  <c r="U2532" i="4"/>
  <c r="U2533" i="4"/>
  <c r="U2534" i="4"/>
  <c r="U2535" i="4"/>
  <c r="U2536" i="4"/>
  <c r="U2537" i="4"/>
  <c r="U2538" i="4"/>
  <c r="U2539" i="4"/>
  <c r="U2540" i="4"/>
  <c r="U2541" i="4"/>
  <c r="U2542" i="4"/>
  <c r="U2543" i="4"/>
  <c r="U2544" i="4"/>
  <c r="U2545" i="4"/>
  <c r="U2546" i="4"/>
  <c r="U2547" i="4"/>
  <c r="U2548" i="4"/>
  <c r="U2549" i="4"/>
  <c r="U2550" i="4"/>
  <c r="U2551" i="4"/>
  <c r="U2552" i="4"/>
  <c r="U2553" i="4"/>
  <c r="U2554" i="4"/>
  <c r="U2555" i="4"/>
  <c r="U2556" i="4"/>
  <c r="U2557" i="4"/>
  <c r="U2558" i="4"/>
  <c r="U2559" i="4"/>
  <c r="U2560" i="4"/>
  <c r="U2561" i="4"/>
  <c r="U2562" i="4"/>
  <c r="U2563" i="4"/>
  <c r="U2564" i="4"/>
  <c r="U2565" i="4"/>
  <c r="U2566" i="4"/>
  <c r="U2567" i="4"/>
  <c r="U2568" i="4"/>
  <c r="U2569" i="4"/>
  <c r="U2570" i="4"/>
  <c r="U2571" i="4"/>
  <c r="U2572" i="4"/>
  <c r="U2573" i="4"/>
  <c r="U2574" i="4"/>
  <c r="U2575" i="4"/>
  <c r="U2576" i="4"/>
  <c r="U2577" i="4"/>
  <c r="U2578" i="4"/>
  <c r="U2579" i="4"/>
  <c r="U2580" i="4"/>
  <c r="U2581" i="4"/>
  <c r="U2582" i="4"/>
  <c r="U2583" i="4"/>
  <c r="U2584" i="4"/>
  <c r="U2585" i="4"/>
  <c r="U2586" i="4"/>
  <c r="U2587" i="4"/>
  <c r="U2588" i="4"/>
  <c r="U2589" i="4"/>
  <c r="U2590" i="4"/>
  <c r="U2591" i="4"/>
  <c r="U2592" i="4"/>
  <c r="U2593" i="4"/>
  <c r="U2594" i="4"/>
  <c r="U2595" i="4"/>
  <c r="U2596" i="4"/>
  <c r="U2597" i="4"/>
  <c r="U2598" i="4"/>
  <c r="U2599" i="4"/>
  <c r="U2600" i="4"/>
  <c r="U2601" i="4"/>
  <c r="U2602" i="4"/>
  <c r="U2603" i="4"/>
  <c r="U2604" i="4"/>
  <c r="U2605" i="4"/>
  <c r="U2606" i="4"/>
  <c r="U2607" i="4"/>
  <c r="U2608" i="4"/>
  <c r="U2609" i="4"/>
  <c r="U2610" i="4"/>
  <c r="U2611" i="4"/>
  <c r="U2612" i="4"/>
  <c r="U2613" i="4"/>
  <c r="U2614" i="4"/>
  <c r="U2615" i="4"/>
  <c r="U2616" i="4"/>
  <c r="U2617" i="4"/>
  <c r="U2618" i="4"/>
  <c r="U2619" i="4"/>
  <c r="U2620" i="4"/>
  <c r="U2621" i="4"/>
  <c r="U2622" i="4"/>
  <c r="U2623" i="4"/>
  <c r="U2624" i="4"/>
  <c r="U2625" i="4"/>
  <c r="U2626" i="4"/>
  <c r="U2627" i="4"/>
  <c r="U2628" i="4"/>
  <c r="U2629" i="4"/>
  <c r="U2630" i="4"/>
  <c r="U2631" i="4"/>
  <c r="U2632" i="4"/>
  <c r="U2633" i="4"/>
  <c r="U2634" i="4"/>
  <c r="U2635" i="4"/>
  <c r="U2636" i="4"/>
  <c r="U2637" i="4"/>
  <c r="U2638" i="4"/>
  <c r="U2639" i="4"/>
  <c r="U2640" i="4"/>
  <c r="U2641" i="4"/>
  <c r="U2642" i="4"/>
  <c r="U2643" i="4"/>
  <c r="U2644" i="4"/>
  <c r="U2645" i="4"/>
  <c r="U2646" i="4"/>
  <c r="U2647" i="4"/>
  <c r="U2648" i="4"/>
  <c r="U2649" i="4"/>
  <c r="U2650" i="4"/>
  <c r="U2651" i="4"/>
  <c r="U2652" i="4"/>
  <c r="U2653" i="4"/>
  <c r="U2654" i="4"/>
  <c r="U2655" i="4"/>
  <c r="U2656" i="4"/>
  <c r="U2657" i="4"/>
  <c r="U2658" i="4"/>
  <c r="U2659" i="4"/>
  <c r="U2660" i="4"/>
  <c r="U2661" i="4"/>
  <c r="U2662" i="4"/>
  <c r="U2663" i="4"/>
  <c r="U2664" i="4"/>
  <c r="U2665" i="4"/>
  <c r="U2666" i="4"/>
  <c r="U2667" i="4"/>
  <c r="U2668" i="4"/>
  <c r="U2669" i="4"/>
  <c r="U2670" i="4"/>
  <c r="U2671" i="4"/>
  <c r="U2672" i="4"/>
  <c r="U2673" i="4"/>
  <c r="U2674" i="4"/>
  <c r="U2675" i="4"/>
  <c r="U2676" i="4"/>
  <c r="U2677" i="4"/>
  <c r="U2678" i="4"/>
  <c r="U2679" i="4"/>
  <c r="U2680" i="4"/>
  <c r="U2681" i="4"/>
  <c r="U2682" i="4"/>
  <c r="U2683" i="4"/>
  <c r="U2684" i="4"/>
  <c r="U2685" i="4"/>
  <c r="U2686" i="4"/>
  <c r="U2687" i="4"/>
  <c r="U2688" i="4"/>
  <c r="U2689" i="4"/>
  <c r="U2690" i="4"/>
  <c r="U2691" i="4"/>
  <c r="U2692" i="4"/>
  <c r="U2693" i="4"/>
  <c r="U2694" i="4"/>
  <c r="U2695" i="4"/>
  <c r="U2696" i="4"/>
  <c r="U2697" i="4"/>
  <c r="U2698" i="4"/>
  <c r="U2699" i="4"/>
  <c r="U2700" i="4"/>
  <c r="U2701" i="4"/>
  <c r="U2702" i="4"/>
  <c r="U2703" i="4"/>
  <c r="U2704" i="4"/>
  <c r="U2705" i="4"/>
  <c r="U2706" i="4"/>
  <c r="U2707" i="4"/>
  <c r="U2708" i="4"/>
  <c r="U2709" i="4"/>
  <c r="U2710" i="4"/>
  <c r="U2711" i="4"/>
  <c r="U2712" i="4"/>
  <c r="U2713" i="4"/>
  <c r="U2714" i="4"/>
  <c r="U2715" i="4"/>
  <c r="U2716" i="4"/>
  <c r="U2717" i="4"/>
  <c r="U2718" i="4"/>
  <c r="U2719" i="4"/>
  <c r="U2720" i="4"/>
  <c r="U2721" i="4"/>
  <c r="U2722" i="4"/>
  <c r="U2723" i="4"/>
  <c r="U2724" i="4"/>
  <c r="U2725" i="4"/>
  <c r="U2726" i="4"/>
  <c r="U2727" i="4"/>
  <c r="U2728" i="4"/>
  <c r="U2729" i="4"/>
  <c r="U2730" i="4"/>
  <c r="U2731" i="4"/>
  <c r="U2732" i="4"/>
  <c r="U2733" i="4"/>
  <c r="U2734" i="4"/>
  <c r="U2735" i="4"/>
  <c r="U2736" i="4"/>
  <c r="U2737" i="4"/>
  <c r="U2738" i="4"/>
  <c r="U2739" i="4"/>
  <c r="U2740" i="4"/>
  <c r="U2741" i="4"/>
  <c r="U2742" i="4"/>
  <c r="U2743" i="4"/>
  <c r="U2744" i="4"/>
  <c r="U2745" i="4"/>
  <c r="U2746" i="4"/>
  <c r="U2747" i="4"/>
  <c r="U2748" i="4"/>
  <c r="U2749" i="4"/>
  <c r="U2750" i="4"/>
  <c r="U2751" i="4"/>
  <c r="U2752" i="4"/>
  <c r="U2753" i="4"/>
  <c r="U2754" i="4"/>
  <c r="U2755" i="4"/>
  <c r="U2756" i="4"/>
  <c r="U2757" i="4"/>
  <c r="U2758" i="4"/>
  <c r="U2759" i="4"/>
  <c r="U2760" i="4"/>
  <c r="U2761" i="4"/>
  <c r="U2762" i="4"/>
  <c r="U2763" i="4"/>
  <c r="U2764" i="4"/>
  <c r="U2765" i="4"/>
  <c r="U2766" i="4"/>
  <c r="U2767" i="4"/>
  <c r="U2768" i="4"/>
  <c r="U2769" i="4"/>
  <c r="U2770" i="4"/>
  <c r="U2771" i="4"/>
  <c r="U2772" i="4"/>
  <c r="U2773" i="4"/>
  <c r="U2774" i="4"/>
  <c r="U2775" i="4"/>
  <c r="U2776" i="4"/>
  <c r="U2777" i="4"/>
  <c r="U2778" i="4"/>
  <c r="U2779" i="4"/>
  <c r="U2780" i="4"/>
  <c r="U2781" i="4"/>
  <c r="U2782" i="4"/>
  <c r="U2783" i="4"/>
  <c r="U2784" i="4"/>
  <c r="U2785" i="4"/>
  <c r="U2786" i="4"/>
  <c r="U2787" i="4"/>
  <c r="U2788" i="4"/>
  <c r="U2789" i="4"/>
  <c r="U2790" i="4"/>
  <c r="U2791" i="4"/>
  <c r="U2792" i="4"/>
  <c r="U2793" i="4"/>
  <c r="U2794" i="4"/>
  <c r="U2795" i="4"/>
  <c r="U2796" i="4"/>
  <c r="U2797" i="4"/>
  <c r="U2798" i="4"/>
  <c r="U2799" i="4"/>
  <c r="U2800" i="4"/>
  <c r="U2801" i="4"/>
  <c r="U2802" i="4"/>
  <c r="U2803" i="4"/>
  <c r="U2804" i="4"/>
  <c r="U2805" i="4"/>
  <c r="U2806" i="4"/>
  <c r="U2807" i="4"/>
  <c r="U2808" i="4"/>
  <c r="U2809" i="4"/>
  <c r="U2810" i="4"/>
  <c r="U2811" i="4"/>
  <c r="U2812" i="4"/>
  <c r="U2813" i="4"/>
  <c r="U2814" i="4"/>
  <c r="U2815" i="4"/>
  <c r="U2816" i="4"/>
  <c r="U2817" i="4"/>
  <c r="U2818" i="4"/>
  <c r="U2819" i="4"/>
  <c r="U2820" i="4"/>
  <c r="U2821" i="4"/>
  <c r="U2822" i="4"/>
  <c r="U2823" i="4"/>
  <c r="U2824" i="4"/>
  <c r="U2825" i="4"/>
  <c r="U2826" i="4"/>
  <c r="U2827" i="4"/>
  <c r="U2828" i="4"/>
  <c r="U2829" i="4"/>
  <c r="U2830" i="4"/>
  <c r="U2831" i="4"/>
  <c r="U2832" i="4"/>
  <c r="U2833" i="4"/>
  <c r="U2834" i="4"/>
  <c r="U2835" i="4"/>
  <c r="U2836" i="4"/>
  <c r="U2837" i="4"/>
  <c r="U2838" i="4"/>
  <c r="U2839" i="4"/>
  <c r="U2840" i="4"/>
  <c r="U2841" i="4"/>
  <c r="U2842" i="4"/>
  <c r="U2843" i="4"/>
  <c r="U2844" i="4"/>
  <c r="U2845" i="4"/>
  <c r="U2846" i="4"/>
  <c r="U2847" i="4"/>
  <c r="U2848" i="4"/>
  <c r="U2849" i="4"/>
  <c r="U2850" i="4"/>
  <c r="U2851" i="4"/>
  <c r="U2852" i="4"/>
  <c r="U2853" i="4"/>
  <c r="U2854" i="4"/>
  <c r="U2855" i="4"/>
  <c r="U2856" i="4"/>
  <c r="U2857" i="4"/>
  <c r="U2858" i="4"/>
  <c r="U2859" i="4"/>
  <c r="U2860" i="4"/>
  <c r="U2861" i="4"/>
  <c r="U2862" i="4"/>
  <c r="U2863" i="4"/>
  <c r="U2864" i="4"/>
  <c r="U2865" i="4"/>
  <c r="U2866" i="4"/>
  <c r="U2867" i="4"/>
  <c r="U2868" i="4"/>
  <c r="U2869" i="4"/>
  <c r="U2870" i="4"/>
  <c r="U2871" i="4"/>
  <c r="U2872" i="4"/>
  <c r="U2873" i="4"/>
  <c r="U2874" i="4"/>
  <c r="U2875" i="4"/>
  <c r="U2876" i="4"/>
  <c r="U2877" i="4"/>
  <c r="U2878" i="4"/>
  <c r="U2879" i="4"/>
  <c r="U2880" i="4"/>
  <c r="U2881" i="4"/>
  <c r="U2882" i="4"/>
  <c r="U2883" i="4"/>
  <c r="U2884" i="4"/>
  <c r="U2885" i="4"/>
  <c r="U2886" i="4"/>
  <c r="U2887" i="4"/>
  <c r="U2888" i="4"/>
  <c r="U2889" i="4"/>
  <c r="U2890" i="4"/>
  <c r="U2891" i="4"/>
  <c r="U2892" i="4"/>
  <c r="U2893" i="4"/>
  <c r="U2894" i="4"/>
  <c r="U2895" i="4"/>
  <c r="U2896" i="4"/>
  <c r="U2897" i="4"/>
  <c r="U2898" i="4"/>
  <c r="U2899" i="4"/>
  <c r="U2900" i="4"/>
  <c r="U2901" i="4"/>
  <c r="U2902" i="4"/>
  <c r="U2903" i="4"/>
  <c r="U2904" i="4"/>
  <c r="U2905" i="4"/>
  <c r="U2906" i="4"/>
  <c r="U2907" i="4"/>
  <c r="U2908" i="4"/>
  <c r="U2909" i="4"/>
  <c r="U2910" i="4"/>
  <c r="U2911" i="4"/>
  <c r="U2912" i="4"/>
  <c r="U2913" i="4"/>
  <c r="U2914" i="4"/>
  <c r="U2915" i="4"/>
  <c r="U2916" i="4"/>
  <c r="U2917" i="4"/>
  <c r="U2918" i="4"/>
  <c r="U2919" i="4"/>
  <c r="U2920" i="4"/>
  <c r="U2921" i="4"/>
  <c r="U2922" i="4"/>
  <c r="U2923" i="4"/>
  <c r="U2924" i="4"/>
  <c r="U2925" i="4"/>
  <c r="U2926" i="4"/>
  <c r="U2927" i="4"/>
  <c r="U2928" i="4"/>
  <c r="U2929" i="4"/>
  <c r="U2930" i="4"/>
  <c r="U2931" i="4"/>
  <c r="U2932" i="4"/>
  <c r="U2933" i="4"/>
  <c r="U2934" i="4"/>
  <c r="U2935" i="4"/>
  <c r="U2936" i="4"/>
  <c r="U2937" i="4"/>
  <c r="U2938" i="4"/>
  <c r="U2939" i="4"/>
  <c r="U2940" i="4"/>
  <c r="U2941" i="4"/>
  <c r="U2942" i="4"/>
  <c r="U2943" i="4"/>
  <c r="U2944" i="4"/>
  <c r="U2945" i="4"/>
  <c r="U2946" i="4"/>
  <c r="U2947" i="4"/>
  <c r="U2948" i="4"/>
  <c r="U2949" i="4"/>
  <c r="U2950" i="4"/>
  <c r="U2951" i="4"/>
  <c r="U2952" i="4"/>
  <c r="U2953" i="4"/>
  <c r="U2954" i="4"/>
  <c r="U2955" i="4"/>
  <c r="U2956" i="4"/>
  <c r="U2957" i="4"/>
  <c r="U2958" i="4"/>
  <c r="U2959" i="4"/>
  <c r="U2960" i="4"/>
  <c r="U2961" i="4"/>
  <c r="U2962" i="4"/>
  <c r="U2963" i="4"/>
  <c r="U2964" i="4"/>
  <c r="U2965" i="4"/>
  <c r="U2966" i="4"/>
  <c r="U2967" i="4"/>
  <c r="U2968" i="4"/>
  <c r="U2969" i="4"/>
  <c r="U2970" i="4"/>
  <c r="U2971" i="4"/>
  <c r="U2972" i="4"/>
  <c r="U2973" i="4"/>
  <c r="U2974" i="4"/>
  <c r="U2975" i="4"/>
  <c r="U2976" i="4"/>
  <c r="U2977" i="4"/>
  <c r="U2978" i="4"/>
  <c r="U2979" i="4"/>
  <c r="U2980" i="4"/>
  <c r="U2981" i="4"/>
  <c r="U2982" i="4"/>
  <c r="U2983" i="4"/>
  <c r="U2984" i="4"/>
  <c r="U2985" i="4"/>
  <c r="U2986" i="4"/>
  <c r="U2987" i="4"/>
  <c r="U2988" i="4"/>
  <c r="U2989" i="4"/>
  <c r="U2990" i="4"/>
  <c r="U2991" i="4"/>
  <c r="U2992" i="4"/>
  <c r="U2993" i="4"/>
  <c r="U2994" i="4"/>
  <c r="U2995" i="4"/>
  <c r="U2996" i="4"/>
  <c r="U2997" i="4"/>
  <c r="U2998" i="4"/>
  <c r="U2999" i="4"/>
  <c r="U3000" i="4"/>
  <c r="U3001" i="4"/>
  <c r="U3002" i="4"/>
  <c r="U3003" i="4"/>
  <c r="U3004" i="4"/>
  <c r="U3005" i="4"/>
  <c r="U3006" i="4"/>
  <c r="U3007" i="4"/>
  <c r="U3008" i="4"/>
  <c r="U3009" i="4"/>
  <c r="U3010" i="4"/>
  <c r="U3011" i="4"/>
  <c r="U3012" i="4"/>
  <c r="U3013" i="4"/>
  <c r="U3014" i="4"/>
  <c r="U3015" i="4"/>
  <c r="U3016" i="4"/>
  <c r="U3017" i="4"/>
  <c r="U3018" i="4"/>
  <c r="U3019" i="4"/>
  <c r="U3020" i="4"/>
  <c r="U3021" i="4"/>
  <c r="U3022" i="4"/>
  <c r="U3023" i="4"/>
  <c r="U3024" i="4"/>
  <c r="U3025" i="4"/>
  <c r="U3026" i="4"/>
  <c r="U3027" i="4"/>
  <c r="U3028" i="4"/>
  <c r="U3029" i="4"/>
  <c r="U3030" i="4"/>
  <c r="U3031" i="4"/>
  <c r="U3032" i="4"/>
  <c r="U3033" i="4"/>
  <c r="U3034" i="4"/>
  <c r="U3035" i="4"/>
  <c r="U3036" i="4"/>
  <c r="U3037" i="4"/>
  <c r="U3038" i="4"/>
  <c r="U3039" i="4"/>
  <c r="U3040" i="4"/>
  <c r="U3041" i="4"/>
  <c r="U3042" i="4"/>
  <c r="U3043" i="4"/>
  <c r="U3044" i="4"/>
  <c r="U3045" i="4"/>
  <c r="U3046" i="4"/>
  <c r="U3047" i="4"/>
  <c r="U3048" i="4"/>
  <c r="U3049" i="4"/>
  <c r="U3050" i="4"/>
  <c r="U3051" i="4"/>
  <c r="U3052" i="4"/>
  <c r="U3053" i="4"/>
  <c r="U3054" i="4"/>
  <c r="U3055" i="4"/>
  <c r="U3056" i="4"/>
  <c r="U3057" i="4"/>
  <c r="U3058" i="4"/>
  <c r="U3059" i="4"/>
  <c r="U3060" i="4"/>
  <c r="U3061" i="4"/>
  <c r="U3062" i="4"/>
  <c r="U3063" i="4"/>
  <c r="U3064" i="4"/>
  <c r="U3065" i="4"/>
  <c r="U3066" i="4"/>
  <c r="U3067" i="4"/>
  <c r="U3068" i="4"/>
  <c r="U3069" i="4"/>
  <c r="U3070" i="4"/>
  <c r="U3071" i="4"/>
  <c r="U3072" i="4"/>
  <c r="U3073" i="4"/>
  <c r="U3074" i="4"/>
  <c r="U3075" i="4"/>
  <c r="U3076" i="4"/>
  <c r="U3077" i="4"/>
  <c r="U3078" i="4"/>
  <c r="U3079" i="4"/>
  <c r="U3080" i="4"/>
  <c r="U3081" i="4"/>
  <c r="U3082" i="4"/>
  <c r="U3083" i="4"/>
  <c r="U3084" i="4"/>
  <c r="U3085" i="4"/>
  <c r="U3086" i="4"/>
  <c r="U3087" i="4"/>
  <c r="U3088" i="4"/>
  <c r="U3089" i="4"/>
  <c r="U3090" i="4"/>
  <c r="U3091" i="4"/>
  <c r="U3092" i="4"/>
  <c r="U3093" i="4"/>
  <c r="U3094" i="4"/>
  <c r="U3095" i="4"/>
  <c r="U3096" i="4"/>
  <c r="U3097" i="4"/>
  <c r="U3098" i="4"/>
  <c r="U3099" i="4"/>
  <c r="U3100" i="4"/>
  <c r="U3101" i="4"/>
  <c r="U3102" i="4"/>
  <c r="U3103" i="4"/>
  <c r="U3104" i="4"/>
  <c r="U3105" i="4"/>
  <c r="U3106" i="4"/>
  <c r="U3107" i="4"/>
  <c r="U3108" i="4"/>
  <c r="U3109" i="4"/>
  <c r="U3110" i="4"/>
  <c r="U3111" i="4"/>
  <c r="U3112" i="4"/>
  <c r="U3113" i="4"/>
  <c r="U3114" i="4"/>
  <c r="U3115" i="4"/>
  <c r="U3116" i="4"/>
  <c r="U3117" i="4"/>
  <c r="U3118" i="4"/>
  <c r="U3119" i="4"/>
  <c r="U3120" i="4"/>
  <c r="U3121" i="4"/>
  <c r="U3122" i="4"/>
  <c r="U3123" i="4"/>
  <c r="U3124" i="4"/>
  <c r="U3125" i="4"/>
  <c r="U3126" i="4"/>
  <c r="U3127" i="4"/>
  <c r="U3128" i="4"/>
  <c r="U3129" i="4"/>
  <c r="U3130" i="4"/>
  <c r="U3131" i="4"/>
  <c r="U3132" i="4"/>
  <c r="U3133" i="4"/>
  <c r="U3134" i="4"/>
  <c r="U3135" i="4"/>
  <c r="U3136" i="4"/>
  <c r="U3137" i="4"/>
  <c r="U3138" i="4"/>
  <c r="U3139" i="4"/>
  <c r="U3140" i="4"/>
  <c r="U3141" i="4"/>
  <c r="U3142" i="4"/>
  <c r="U3143" i="4"/>
  <c r="U3144" i="4"/>
  <c r="U3145" i="4"/>
  <c r="U3146" i="4"/>
  <c r="U3147" i="4"/>
  <c r="U3148" i="4"/>
  <c r="U3149" i="4"/>
  <c r="U3150" i="4"/>
  <c r="U3151" i="4"/>
  <c r="U3152" i="4"/>
  <c r="U3153" i="4"/>
  <c r="U3154" i="4"/>
  <c r="U3155" i="4"/>
  <c r="U3156" i="4"/>
  <c r="U3157" i="4"/>
  <c r="U3158" i="4"/>
  <c r="U3159" i="4"/>
  <c r="U3160" i="4"/>
  <c r="U3161" i="4"/>
  <c r="U3162" i="4"/>
  <c r="U3163" i="4"/>
  <c r="U3164" i="4"/>
  <c r="U3165" i="4"/>
  <c r="U3166" i="4"/>
  <c r="U3167" i="4"/>
  <c r="U3168" i="4"/>
  <c r="U3169" i="4"/>
  <c r="U3170" i="4"/>
  <c r="U3171" i="4"/>
  <c r="U3172" i="4"/>
  <c r="U3173" i="4"/>
  <c r="U3174" i="4"/>
  <c r="U3175" i="4"/>
  <c r="U3176" i="4"/>
  <c r="U3177" i="4"/>
  <c r="U3178" i="4"/>
  <c r="U3179" i="4"/>
  <c r="U3180" i="4"/>
  <c r="U3181" i="4"/>
  <c r="U3182" i="4"/>
  <c r="U3183" i="4"/>
  <c r="U3184" i="4"/>
  <c r="U3185" i="4"/>
  <c r="U3186" i="4"/>
  <c r="U3187" i="4"/>
  <c r="U3188" i="4"/>
  <c r="U3189" i="4"/>
  <c r="U3190" i="4"/>
  <c r="U3191" i="4"/>
  <c r="U3192" i="4"/>
  <c r="U3193" i="4"/>
  <c r="U3194" i="4"/>
  <c r="U3195" i="4"/>
  <c r="U3196" i="4"/>
  <c r="U3197" i="4"/>
  <c r="U3198" i="4"/>
  <c r="U3199" i="4"/>
  <c r="U3200" i="4"/>
  <c r="U3201" i="4"/>
  <c r="U3202" i="4"/>
  <c r="U3203" i="4"/>
  <c r="U3204" i="4"/>
  <c r="U3205" i="4"/>
  <c r="U3206" i="4"/>
  <c r="U3207" i="4"/>
  <c r="U3208" i="4"/>
  <c r="U3209" i="4"/>
  <c r="U3210" i="4"/>
  <c r="U3211" i="4"/>
  <c r="U3212" i="4"/>
  <c r="U3213" i="4"/>
  <c r="U3214" i="4"/>
  <c r="U3215" i="4"/>
  <c r="U3216" i="4"/>
  <c r="U3217" i="4"/>
  <c r="U3218" i="4"/>
  <c r="U3219" i="4"/>
  <c r="U3220" i="4"/>
  <c r="U3221" i="4"/>
  <c r="U3222" i="4"/>
  <c r="U3223" i="4"/>
  <c r="U3224" i="4"/>
  <c r="U3225" i="4"/>
  <c r="U3226" i="4"/>
  <c r="U3227" i="4"/>
  <c r="U3228" i="4"/>
  <c r="U3229" i="4"/>
  <c r="U3230" i="4"/>
  <c r="U3231" i="4"/>
  <c r="U3232" i="4"/>
  <c r="U3233" i="4"/>
  <c r="U3234" i="4"/>
  <c r="U3235" i="4"/>
  <c r="U3236" i="4"/>
  <c r="U3237" i="4"/>
  <c r="U3238" i="4"/>
  <c r="U3239" i="4"/>
  <c r="U3240" i="4"/>
  <c r="U3241" i="4"/>
  <c r="U3242" i="4"/>
  <c r="U3243" i="4"/>
  <c r="U3244" i="4"/>
  <c r="U3245" i="4"/>
  <c r="U3246" i="4"/>
  <c r="U3247" i="4"/>
  <c r="U3248" i="4"/>
  <c r="U3249" i="4"/>
  <c r="U3250" i="4"/>
  <c r="U3251" i="4"/>
  <c r="U3252" i="4"/>
  <c r="U3253" i="4"/>
  <c r="U3254" i="4"/>
  <c r="U3255" i="4"/>
  <c r="U3256" i="4"/>
  <c r="U3257" i="4"/>
  <c r="U3258" i="4"/>
  <c r="U3259" i="4"/>
  <c r="U3260" i="4"/>
  <c r="U3261" i="4"/>
  <c r="U3262" i="4"/>
  <c r="U3263" i="4"/>
  <c r="U3264" i="4"/>
  <c r="U3265" i="4"/>
  <c r="U3266" i="4"/>
  <c r="U3267" i="4"/>
  <c r="U3268" i="4"/>
  <c r="U3269" i="4"/>
  <c r="U3270" i="4"/>
  <c r="U3271" i="4"/>
  <c r="U3272" i="4"/>
  <c r="U3273" i="4"/>
  <c r="U3274" i="4"/>
  <c r="U3275" i="4"/>
  <c r="U3276" i="4"/>
  <c r="U3277" i="4"/>
  <c r="U3278" i="4"/>
  <c r="U3279" i="4"/>
  <c r="U3280" i="4"/>
  <c r="U3281" i="4"/>
  <c r="U3282" i="4"/>
  <c r="U3283" i="4"/>
  <c r="U3284" i="4"/>
  <c r="U3285" i="4"/>
  <c r="U3286" i="4"/>
  <c r="U3287" i="4"/>
  <c r="U3288" i="4"/>
  <c r="U3289" i="4"/>
  <c r="U3290" i="4"/>
  <c r="U3291" i="4"/>
  <c r="U3292" i="4"/>
  <c r="U3293" i="4"/>
  <c r="U3294" i="4"/>
  <c r="U3295" i="4"/>
  <c r="U3296" i="4"/>
  <c r="U3297" i="4"/>
  <c r="U3298" i="4"/>
  <c r="U3299" i="4"/>
  <c r="U3300" i="4"/>
  <c r="U3301" i="4"/>
  <c r="U3302" i="4"/>
  <c r="U3303" i="4"/>
  <c r="U3304" i="4"/>
  <c r="U3305" i="4"/>
  <c r="U3306" i="4"/>
  <c r="U3307" i="4"/>
  <c r="U3308" i="4"/>
  <c r="U3309" i="4"/>
  <c r="U3310" i="4"/>
  <c r="U3311" i="4"/>
  <c r="U3312" i="4"/>
  <c r="U3313" i="4"/>
  <c r="U3314" i="4"/>
  <c r="U3315" i="4"/>
  <c r="U3316" i="4"/>
  <c r="U3317" i="4"/>
  <c r="U3318" i="4"/>
  <c r="U3319" i="4"/>
  <c r="U3320" i="4"/>
  <c r="U3321" i="4"/>
  <c r="U3322" i="4"/>
  <c r="U3323" i="4"/>
  <c r="U3324" i="4"/>
  <c r="U3325" i="4"/>
  <c r="U3326" i="4"/>
  <c r="U3327" i="4"/>
  <c r="U3328" i="4"/>
  <c r="U3329" i="4"/>
  <c r="U3330" i="4"/>
  <c r="U3331" i="4"/>
  <c r="U3332" i="4"/>
  <c r="U3333" i="4"/>
  <c r="U3334" i="4"/>
  <c r="U3335" i="4"/>
  <c r="U3336" i="4"/>
  <c r="U3337" i="4"/>
  <c r="U3338" i="4"/>
  <c r="U3339" i="4"/>
  <c r="U3340" i="4"/>
  <c r="U3341" i="4"/>
  <c r="U3342" i="4"/>
  <c r="U3343" i="4"/>
  <c r="U3344" i="4"/>
  <c r="U3345" i="4"/>
  <c r="U3346" i="4"/>
  <c r="U3347" i="4"/>
  <c r="U3348" i="4"/>
  <c r="U3349" i="4"/>
  <c r="U3350" i="4"/>
  <c r="U3351" i="4"/>
  <c r="U3352" i="4"/>
  <c r="U3353" i="4"/>
  <c r="U3354" i="4"/>
  <c r="U3355" i="4"/>
  <c r="U3356" i="4"/>
  <c r="U3357" i="4"/>
  <c r="U3358" i="4"/>
  <c r="U3359" i="4"/>
  <c r="U3360" i="4"/>
  <c r="U3361" i="4"/>
  <c r="U3362" i="4"/>
  <c r="U3363" i="4"/>
  <c r="U3364" i="4"/>
  <c r="U3365" i="4"/>
  <c r="U3366" i="4"/>
  <c r="U3367" i="4"/>
  <c r="U3368" i="4"/>
  <c r="U3369" i="4"/>
  <c r="U3370" i="4"/>
  <c r="U3371" i="4"/>
  <c r="U3372" i="4"/>
  <c r="U3373" i="4"/>
  <c r="U3374" i="4"/>
  <c r="U3375" i="4"/>
  <c r="U3376" i="4"/>
  <c r="U3377" i="4"/>
  <c r="U3378" i="4"/>
  <c r="U3379" i="4"/>
  <c r="U3380" i="4"/>
  <c r="U3381" i="4"/>
  <c r="U3382" i="4"/>
  <c r="U3383" i="4"/>
  <c r="U3384" i="4"/>
  <c r="U3385" i="4"/>
  <c r="U3386" i="4"/>
  <c r="U3387" i="4"/>
  <c r="U3388" i="4"/>
  <c r="U3389" i="4"/>
  <c r="U3390" i="4"/>
  <c r="U3391" i="4"/>
  <c r="U3392" i="4"/>
  <c r="U3393" i="4"/>
  <c r="U3394" i="4"/>
  <c r="U3395" i="4"/>
  <c r="U3396" i="4"/>
  <c r="U3397" i="4"/>
  <c r="U3398" i="4"/>
  <c r="U3399" i="4"/>
  <c r="U3400" i="4"/>
  <c r="U3401" i="4"/>
  <c r="U3402" i="4"/>
  <c r="U3403" i="4"/>
  <c r="U3404" i="4"/>
  <c r="U3405" i="4"/>
  <c r="U3406" i="4"/>
  <c r="U3407" i="4"/>
  <c r="U3408" i="4"/>
  <c r="U3409" i="4"/>
  <c r="U3410" i="4"/>
  <c r="U3411" i="4"/>
  <c r="U3412" i="4"/>
  <c r="U3413" i="4"/>
  <c r="U3414" i="4"/>
  <c r="U3415" i="4"/>
  <c r="U3416" i="4"/>
  <c r="U3417" i="4"/>
  <c r="U3418" i="4"/>
  <c r="U3419" i="4"/>
  <c r="U3420" i="4"/>
  <c r="U3421" i="4"/>
  <c r="U3422" i="4"/>
  <c r="U3423" i="4"/>
  <c r="U3424" i="4"/>
  <c r="U3425" i="4"/>
  <c r="U3426" i="4"/>
  <c r="U3427" i="4"/>
  <c r="U3428" i="4"/>
  <c r="U3429" i="4"/>
  <c r="U3430" i="4"/>
  <c r="U3431" i="4"/>
  <c r="U3432" i="4"/>
  <c r="U3433" i="4"/>
  <c r="U3434" i="4"/>
  <c r="U3435" i="4"/>
  <c r="U3436" i="4"/>
  <c r="U3437" i="4"/>
  <c r="U3438" i="4"/>
  <c r="U3439" i="4"/>
  <c r="U3440" i="4"/>
  <c r="U3441" i="4"/>
  <c r="U3442" i="4"/>
  <c r="U3443" i="4"/>
  <c r="U3444" i="4"/>
  <c r="U3445" i="4"/>
  <c r="U3446" i="4"/>
  <c r="U3447" i="4"/>
  <c r="U3448" i="4"/>
  <c r="U3449" i="4"/>
  <c r="U3450" i="4"/>
  <c r="U3451" i="4"/>
  <c r="U3452" i="4"/>
  <c r="U3453" i="4"/>
  <c r="U3454" i="4"/>
  <c r="U3455" i="4"/>
  <c r="U3456" i="4"/>
  <c r="U3457" i="4"/>
  <c r="U3458" i="4"/>
  <c r="U3459" i="4"/>
  <c r="U3460" i="4"/>
  <c r="U3461" i="4"/>
  <c r="U3462" i="4"/>
  <c r="U3463" i="4"/>
  <c r="U3464" i="4"/>
  <c r="U3465" i="4"/>
  <c r="U3466" i="4"/>
  <c r="U3467" i="4"/>
  <c r="U3468" i="4"/>
  <c r="U3469" i="4"/>
  <c r="U3470" i="4"/>
  <c r="U3471" i="4"/>
  <c r="U3472" i="4"/>
  <c r="U3473" i="4"/>
  <c r="U3474" i="4"/>
  <c r="U3475" i="4"/>
  <c r="U3476" i="4"/>
  <c r="U3477" i="4"/>
  <c r="U3478" i="4"/>
  <c r="U3479" i="4"/>
  <c r="U3480" i="4"/>
  <c r="U3481" i="4"/>
  <c r="U3482" i="4"/>
  <c r="U3483" i="4"/>
  <c r="U3484" i="4"/>
  <c r="U3485" i="4"/>
  <c r="U3486" i="4"/>
  <c r="U3487" i="4"/>
  <c r="U3488" i="4"/>
  <c r="U3489" i="4"/>
  <c r="U3490" i="4"/>
  <c r="U3491" i="4"/>
  <c r="U3492" i="4"/>
  <c r="U3493" i="4"/>
  <c r="U3494" i="4"/>
  <c r="U3495" i="4"/>
  <c r="U3496" i="4"/>
  <c r="U3497" i="4"/>
  <c r="U3498" i="4"/>
  <c r="U3499" i="4"/>
  <c r="U3500" i="4"/>
  <c r="U3501" i="4"/>
  <c r="U3502" i="4"/>
  <c r="U3503" i="4"/>
  <c r="U3504" i="4"/>
  <c r="U3505" i="4"/>
  <c r="U3506" i="4"/>
  <c r="U3507" i="4"/>
  <c r="U3508" i="4"/>
  <c r="U3509" i="4"/>
  <c r="U3510" i="4"/>
  <c r="U3511" i="4"/>
  <c r="U3512" i="4"/>
  <c r="U3513" i="4"/>
  <c r="U3514" i="4"/>
  <c r="U3515" i="4"/>
  <c r="U3516" i="4"/>
  <c r="U3517" i="4"/>
  <c r="U3518" i="4"/>
  <c r="U3519" i="4"/>
  <c r="U3520" i="4"/>
  <c r="U3521" i="4"/>
  <c r="U3522" i="4"/>
  <c r="U3523" i="4"/>
  <c r="U3524" i="4"/>
  <c r="U3525" i="4"/>
  <c r="U3526" i="4"/>
  <c r="U3527" i="4"/>
  <c r="U3528" i="4"/>
  <c r="U3529" i="4"/>
  <c r="U3530" i="4"/>
  <c r="U3531" i="4"/>
  <c r="U3532" i="4"/>
  <c r="U3533" i="4"/>
  <c r="U3534" i="4"/>
  <c r="U3535" i="4"/>
  <c r="U3536" i="4"/>
  <c r="U3537" i="4"/>
  <c r="U3538" i="4"/>
  <c r="U3539" i="4"/>
  <c r="U3540" i="4"/>
  <c r="U3541" i="4"/>
  <c r="U3542" i="4"/>
  <c r="U3543" i="4"/>
  <c r="U3544" i="4"/>
  <c r="U3545" i="4"/>
  <c r="U3546" i="4"/>
  <c r="U3547" i="4"/>
  <c r="U3548" i="4"/>
  <c r="U3549" i="4"/>
  <c r="U3550" i="4"/>
  <c r="U3551" i="4"/>
  <c r="U3552" i="4"/>
  <c r="U3553" i="4"/>
  <c r="U3554" i="4"/>
  <c r="U3555" i="4"/>
  <c r="U3556" i="4"/>
  <c r="U3557" i="4"/>
  <c r="U3558" i="4"/>
  <c r="U3559" i="4"/>
  <c r="U3560" i="4"/>
  <c r="U3561" i="4"/>
  <c r="U3562" i="4"/>
  <c r="U3563" i="4"/>
  <c r="U3564" i="4"/>
  <c r="U3565" i="4"/>
  <c r="U3566" i="4"/>
  <c r="U3567" i="4"/>
  <c r="U3568" i="4"/>
  <c r="U3569" i="4"/>
  <c r="U3570" i="4"/>
  <c r="U3571" i="4"/>
  <c r="U3572" i="4"/>
  <c r="U3573" i="4"/>
  <c r="U3574" i="4"/>
  <c r="U3575" i="4"/>
  <c r="U3576" i="4"/>
  <c r="U3577" i="4"/>
  <c r="U3578" i="4"/>
  <c r="U3579" i="4"/>
  <c r="U3580" i="4"/>
  <c r="U3581" i="4"/>
  <c r="U3582" i="4"/>
  <c r="U3583" i="4"/>
  <c r="U3584" i="4"/>
  <c r="U3585" i="4"/>
  <c r="U3586" i="4"/>
  <c r="U3587" i="4"/>
  <c r="U3588" i="4"/>
  <c r="U3589" i="4"/>
  <c r="U3590" i="4"/>
  <c r="U3591" i="4"/>
  <c r="U3592" i="4"/>
  <c r="U3593" i="4"/>
  <c r="U3594" i="4"/>
  <c r="U3595" i="4"/>
  <c r="U3596" i="4"/>
  <c r="U3597" i="4"/>
  <c r="U3598" i="4"/>
  <c r="U3599" i="4"/>
  <c r="U3600" i="4"/>
  <c r="U3601" i="4"/>
  <c r="U3602" i="4"/>
  <c r="U3603" i="4"/>
  <c r="U3604" i="4"/>
  <c r="U3605" i="4"/>
  <c r="U3606" i="4"/>
  <c r="U3607" i="4"/>
  <c r="U3608" i="4"/>
  <c r="U3609" i="4"/>
  <c r="U3610" i="4"/>
  <c r="U3611" i="4"/>
  <c r="U3612" i="4"/>
  <c r="U3613" i="4"/>
  <c r="U3614" i="4"/>
  <c r="U3615" i="4"/>
  <c r="U3616" i="4"/>
  <c r="U3617" i="4"/>
  <c r="U3618" i="4"/>
  <c r="U3619" i="4"/>
  <c r="U3620" i="4"/>
  <c r="U3621" i="4"/>
  <c r="U3622" i="4"/>
  <c r="U3623" i="4"/>
  <c r="U3624" i="4"/>
  <c r="U3625" i="4"/>
  <c r="U3626" i="4"/>
  <c r="U3627" i="4"/>
  <c r="U3628" i="4"/>
  <c r="U3629" i="4"/>
  <c r="U3630" i="4"/>
  <c r="U3631" i="4"/>
  <c r="U3632" i="4"/>
  <c r="U3633" i="4"/>
  <c r="U3634" i="4"/>
  <c r="U3635" i="4"/>
  <c r="U3636" i="4"/>
  <c r="U3637" i="4"/>
  <c r="U3638" i="4"/>
  <c r="U3639" i="4"/>
  <c r="U3640" i="4"/>
  <c r="U3641" i="4"/>
  <c r="U3642" i="4"/>
  <c r="U3643" i="4"/>
  <c r="U3644" i="4"/>
  <c r="U3645" i="4"/>
  <c r="U3646" i="4"/>
  <c r="U3647" i="4"/>
  <c r="U3648" i="4"/>
  <c r="U3649" i="4"/>
  <c r="U3650" i="4"/>
  <c r="U3651" i="4"/>
  <c r="U3652" i="4"/>
  <c r="U3653" i="4"/>
  <c r="U3654" i="4"/>
  <c r="U3655" i="4"/>
  <c r="U3656" i="4"/>
  <c r="U3657" i="4"/>
  <c r="U3658" i="4"/>
  <c r="U3659" i="4"/>
  <c r="U3660" i="4"/>
  <c r="U3661" i="4"/>
  <c r="U3662" i="4"/>
  <c r="U3663" i="4"/>
  <c r="U3664" i="4"/>
  <c r="U3665" i="4"/>
  <c r="U3666" i="4"/>
  <c r="U3667" i="4"/>
  <c r="U3668" i="4"/>
  <c r="U3669" i="4"/>
  <c r="U3670" i="4"/>
  <c r="U3671" i="4"/>
  <c r="U3672" i="4"/>
  <c r="U3673" i="4"/>
  <c r="U3674" i="4"/>
  <c r="U3675" i="4"/>
  <c r="U3676" i="4"/>
  <c r="U3677" i="4"/>
  <c r="U3678" i="4"/>
  <c r="U3679" i="4"/>
  <c r="U3680" i="4"/>
  <c r="U3681" i="4"/>
  <c r="U3682" i="4"/>
  <c r="U3683" i="4"/>
  <c r="U3684" i="4"/>
  <c r="U3685" i="4"/>
  <c r="U3686" i="4"/>
  <c r="U3687" i="4"/>
  <c r="U3688" i="4"/>
  <c r="U3689" i="4"/>
  <c r="U3690" i="4"/>
  <c r="U3691" i="4"/>
  <c r="U3692" i="4"/>
  <c r="U3693" i="4"/>
  <c r="U3694" i="4"/>
  <c r="U3695" i="4"/>
  <c r="U3696" i="4"/>
  <c r="U3697" i="4"/>
  <c r="U3698" i="4"/>
  <c r="U3699" i="4"/>
  <c r="U3700" i="4"/>
  <c r="U3701" i="4"/>
  <c r="U3702" i="4"/>
  <c r="U3703" i="4"/>
  <c r="U3704" i="4"/>
  <c r="U3705" i="4"/>
  <c r="U3706" i="4"/>
  <c r="U3707" i="4"/>
  <c r="U3708" i="4"/>
  <c r="U3709" i="4"/>
  <c r="U3710" i="4"/>
  <c r="U3711" i="4"/>
  <c r="U3712" i="4"/>
  <c r="U3713" i="4"/>
  <c r="U3714" i="4"/>
  <c r="U3715" i="4"/>
  <c r="U3716" i="4"/>
  <c r="U3717" i="4"/>
  <c r="U3718" i="4"/>
  <c r="U3719" i="4"/>
  <c r="U3720" i="4"/>
  <c r="U3721" i="4"/>
  <c r="U3722" i="4"/>
  <c r="U3723" i="4"/>
  <c r="U3724" i="4"/>
  <c r="U3725" i="4"/>
  <c r="U3726" i="4"/>
  <c r="U3727" i="4"/>
  <c r="U3728" i="4"/>
  <c r="U3729" i="4"/>
  <c r="U3730" i="4"/>
  <c r="U3731" i="4"/>
  <c r="U3732" i="4"/>
  <c r="U3733" i="4"/>
  <c r="U3734" i="4"/>
  <c r="U3735" i="4"/>
  <c r="U3736" i="4"/>
  <c r="U3737" i="4"/>
  <c r="U3738" i="4"/>
  <c r="U3739" i="4"/>
  <c r="U3740" i="4"/>
  <c r="U3741" i="4"/>
  <c r="U3742" i="4"/>
  <c r="U3743" i="4"/>
  <c r="U3744" i="4"/>
  <c r="U3745" i="4"/>
  <c r="U3746" i="4"/>
  <c r="U3747" i="4"/>
  <c r="U3748" i="4"/>
  <c r="U3749" i="4"/>
  <c r="U3750" i="4"/>
  <c r="U3751" i="4"/>
  <c r="U3752" i="4"/>
  <c r="U3753" i="4"/>
  <c r="U3754" i="4"/>
  <c r="U3755" i="4"/>
  <c r="U3756" i="4"/>
  <c r="U3757" i="4"/>
  <c r="U3758" i="4"/>
  <c r="U3759" i="4"/>
  <c r="U3760" i="4"/>
  <c r="U3761" i="4"/>
  <c r="U3762" i="4"/>
  <c r="U3763" i="4"/>
  <c r="U3764" i="4"/>
  <c r="U3765" i="4"/>
  <c r="U3766" i="4"/>
  <c r="U3767" i="4"/>
  <c r="U3768" i="4"/>
  <c r="U3769" i="4"/>
  <c r="U3770" i="4"/>
  <c r="U3771" i="4"/>
  <c r="U3772" i="4"/>
  <c r="U3773" i="4"/>
  <c r="U3774" i="4"/>
  <c r="U3775" i="4"/>
  <c r="U3776" i="4"/>
  <c r="U3777" i="4"/>
  <c r="U3778" i="4"/>
  <c r="U3779" i="4"/>
  <c r="U3780" i="4"/>
  <c r="U3781" i="4"/>
  <c r="U3782" i="4"/>
  <c r="U3783" i="4"/>
  <c r="U3784" i="4"/>
  <c r="U3785" i="4"/>
  <c r="U3786" i="4"/>
  <c r="U3787" i="4"/>
  <c r="U3788" i="4"/>
  <c r="U3789" i="4"/>
  <c r="U3790" i="4"/>
  <c r="U3791" i="4"/>
  <c r="U3792" i="4"/>
  <c r="U3793" i="4"/>
  <c r="U3794" i="4"/>
  <c r="U3795" i="4"/>
  <c r="U3796" i="4"/>
  <c r="U3797" i="4"/>
  <c r="U3798" i="4"/>
  <c r="U3799" i="4"/>
  <c r="U3800" i="4"/>
  <c r="U3801" i="4"/>
  <c r="U3802" i="4"/>
  <c r="U3803" i="4"/>
  <c r="U3804" i="4"/>
  <c r="U3805" i="4"/>
  <c r="U3806" i="4"/>
  <c r="U3807" i="4"/>
  <c r="U3808" i="4"/>
  <c r="U3809" i="4"/>
  <c r="U3810" i="4"/>
  <c r="U3811" i="4"/>
  <c r="U3812" i="4"/>
  <c r="U3813" i="4"/>
  <c r="U3814" i="4"/>
  <c r="U3815" i="4"/>
  <c r="U3816" i="4"/>
  <c r="U3817" i="4"/>
  <c r="U3818" i="4"/>
  <c r="U3819" i="4"/>
  <c r="U3820" i="4"/>
  <c r="U3821" i="4"/>
  <c r="U3822" i="4"/>
  <c r="U3823" i="4"/>
  <c r="U3824" i="4"/>
  <c r="U3825" i="4"/>
  <c r="U3826" i="4"/>
  <c r="U3827" i="4"/>
  <c r="U3828" i="4"/>
  <c r="U3829" i="4"/>
  <c r="U3830" i="4"/>
  <c r="U3831" i="4"/>
  <c r="U3832" i="4"/>
  <c r="U3833" i="4"/>
  <c r="U3834" i="4"/>
  <c r="U3835" i="4"/>
  <c r="U3836" i="4"/>
  <c r="U3837" i="4"/>
  <c r="U3838" i="4"/>
  <c r="U3839" i="4"/>
  <c r="U3840" i="4"/>
  <c r="U3841" i="4"/>
  <c r="U3842" i="4"/>
  <c r="U3843" i="4"/>
  <c r="U3844" i="4"/>
  <c r="U3845" i="4"/>
  <c r="U3846" i="4"/>
  <c r="U3847" i="4"/>
  <c r="U3848" i="4"/>
  <c r="U3849" i="4"/>
  <c r="U3850" i="4"/>
  <c r="U3851" i="4"/>
  <c r="U3852" i="4"/>
  <c r="U3853" i="4"/>
  <c r="U3854" i="4"/>
  <c r="U3855" i="4"/>
  <c r="U3856" i="4"/>
  <c r="U3857" i="4"/>
  <c r="U3858" i="4"/>
  <c r="U3859" i="4"/>
  <c r="U3860" i="4"/>
  <c r="U3861" i="4"/>
  <c r="U3862" i="4"/>
  <c r="U3863" i="4"/>
  <c r="U3864" i="4"/>
  <c r="U3865" i="4"/>
  <c r="U3866" i="4"/>
  <c r="U3867" i="4"/>
  <c r="U3868" i="4"/>
  <c r="U3869" i="4"/>
  <c r="U3870" i="4"/>
  <c r="U3871" i="4"/>
  <c r="U3872" i="4"/>
  <c r="U3873" i="4"/>
  <c r="U3874" i="4"/>
  <c r="U3875" i="4"/>
  <c r="U3876" i="4"/>
  <c r="U3877" i="4"/>
  <c r="U3878" i="4"/>
  <c r="U3879" i="4"/>
  <c r="U3880" i="4"/>
  <c r="U3881" i="4"/>
  <c r="U3882" i="4"/>
  <c r="U3883" i="4"/>
  <c r="U3884" i="4"/>
  <c r="U3885" i="4"/>
  <c r="U3886" i="4"/>
  <c r="U3887" i="4"/>
  <c r="U3888" i="4"/>
  <c r="U3889" i="4"/>
  <c r="U3890" i="4"/>
  <c r="U3891" i="4"/>
  <c r="U3892" i="4"/>
  <c r="U3893" i="4"/>
  <c r="U3894" i="4"/>
  <c r="U3895" i="4"/>
  <c r="U3896" i="4"/>
  <c r="U3897" i="4"/>
  <c r="U3898" i="4"/>
  <c r="U3899" i="4"/>
  <c r="U3900" i="4"/>
  <c r="U3901" i="4"/>
  <c r="U3902" i="4"/>
  <c r="U3903" i="4"/>
  <c r="U3904" i="4"/>
  <c r="U3905" i="4"/>
  <c r="U3906" i="4"/>
  <c r="U3907" i="4"/>
  <c r="U3908" i="4"/>
  <c r="U3909" i="4"/>
  <c r="U3910" i="4"/>
  <c r="U3911" i="4"/>
  <c r="U3912" i="4"/>
  <c r="U3913" i="4"/>
  <c r="U3914" i="4"/>
  <c r="U3915" i="4"/>
  <c r="U3916" i="4"/>
  <c r="U3917" i="4"/>
  <c r="U3918" i="4"/>
  <c r="U3919" i="4"/>
  <c r="U3920" i="4"/>
  <c r="U3921" i="4"/>
  <c r="U3922" i="4"/>
  <c r="U3923" i="4"/>
  <c r="U3924" i="4"/>
  <c r="U3925" i="4"/>
  <c r="U3926" i="4"/>
  <c r="U3927" i="4"/>
  <c r="U3928" i="4"/>
  <c r="U3929" i="4"/>
  <c r="U3930" i="4"/>
  <c r="U3931" i="4"/>
  <c r="U3932" i="4"/>
  <c r="U3933" i="4"/>
  <c r="U3934" i="4"/>
  <c r="U3935" i="4"/>
  <c r="U3936" i="4"/>
  <c r="U3937" i="4"/>
  <c r="U3938" i="4"/>
  <c r="U3939" i="4"/>
  <c r="U3940" i="4"/>
  <c r="U3941" i="4"/>
  <c r="U3942" i="4"/>
  <c r="U3943" i="4"/>
  <c r="U3944" i="4"/>
  <c r="U3945" i="4"/>
  <c r="U3946" i="4"/>
  <c r="U3947" i="4"/>
  <c r="U3948" i="4"/>
  <c r="U3949" i="4"/>
  <c r="U3950" i="4"/>
  <c r="U3951" i="4"/>
  <c r="U3952" i="4"/>
  <c r="U3953" i="4"/>
  <c r="U3954" i="4"/>
  <c r="U3955" i="4"/>
  <c r="U3956" i="4"/>
  <c r="U3957" i="4"/>
  <c r="U3958" i="4"/>
  <c r="U3959" i="4"/>
  <c r="U3960" i="4"/>
  <c r="U3961" i="4"/>
  <c r="U3962" i="4"/>
  <c r="U3963" i="4"/>
  <c r="U3964" i="4"/>
  <c r="U3965" i="4"/>
  <c r="U3966" i="4"/>
  <c r="U3967" i="4"/>
  <c r="U3968" i="4"/>
  <c r="U3969" i="4"/>
  <c r="U3970" i="4"/>
  <c r="U3971" i="4"/>
  <c r="U3972" i="4"/>
  <c r="U3973" i="4"/>
  <c r="U3974" i="4"/>
  <c r="U3975" i="4"/>
  <c r="U3976" i="4"/>
  <c r="U3977" i="4"/>
  <c r="U3978" i="4"/>
  <c r="U3979" i="4"/>
  <c r="U3980" i="4"/>
  <c r="U3981" i="4"/>
  <c r="U3982" i="4"/>
  <c r="U3983" i="4"/>
  <c r="U3984" i="4"/>
  <c r="U3985" i="4"/>
  <c r="U3986" i="4"/>
  <c r="U3987" i="4"/>
  <c r="U3988" i="4"/>
  <c r="U3989" i="4"/>
  <c r="U3990" i="4"/>
  <c r="U3991" i="4"/>
  <c r="U3992" i="4"/>
  <c r="U3993" i="4"/>
  <c r="U3994" i="4"/>
  <c r="U3995" i="4"/>
  <c r="U3996" i="4"/>
  <c r="U3997" i="4"/>
  <c r="U3998" i="4"/>
  <c r="U3999" i="4"/>
  <c r="U4000" i="4"/>
  <c r="U4001" i="4"/>
  <c r="U4002" i="4"/>
  <c r="U4003" i="4"/>
  <c r="U4004" i="4"/>
  <c r="U4005" i="4"/>
  <c r="U4006" i="4"/>
  <c r="U4007" i="4"/>
  <c r="U4008" i="4"/>
  <c r="U4009" i="4"/>
  <c r="U4010" i="4"/>
  <c r="U4011" i="4"/>
  <c r="U4012" i="4"/>
  <c r="U4013" i="4"/>
  <c r="U4014" i="4"/>
  <c r="U4015" i="4"/>
  <c r="U4016" i="4"/>
  <c r="U4017" i="4"/>
  <c r="U4018" i="4"/>
  <c r="U4019" i="4"/>
  <c r="U4020" i="4"/>
  <c r="U4021" i="4"/>
  <c r="U4022" i="4"/>
  <c r="U4023" i="4"/>
  <c r="U4024" i="4"/>
  <c r="U4025" i="4"/>
  <c r="U4026" i="4"/>
  <c r="U4027" i="4"/>
  <c r="U4028" i="4"/>
  <c r="U4029" i="4"/>
  <c r="U4030" i="4"/>
  <c r="U4031" i="4"/>
  <c r="U4032" i="4"/>
  <c r="U4033" i="4"/>
  <c r="U4034" i="4"/>
  <c r="U4035" i="4"/>
  <c r="U4036" i="4"/>
  <c r="U4037" i="4"/>
  <c r="U4038" i="4"/>
  <c r="U4039" i="4"/>
  <c r="U4040" i="4"/>
  <c r="U4041" i="4"/>
  <c r="U4042" i="4"/>
  <c r="U4043" i="4"/>
  <c r="U4044" i="4"/>
  <c r="U4045" i="4"/>
  <c r="U4046" i="4"/>
  <c r="U4047" i="4"/>
  <c r="U4048" i="4"/>
  <c r="U4049" i="4"/>
  <c r="U4050" i="4"/>
  <c r="U4051" i="4"/>
  <c r="U4052" i="4"/>
  <c r="U4053" i="4"/>
  <c r="U4054" i="4"/>
  <c r="U4055" i="4"/>
  <c r="U4056" i="4"/>
  <c r="U4057" i="4"/>
  <c r="U4058" i="4"/>
  <c r="U4059" i="4"/>
  <c r="U4060" i="4"/>
  <c r="U4061" i="4"/>
  <c r="U4062" i="4"/>
  <c r="U4063" i="4"/>
  <c r="U4064" i="4"/>
  <c r="U4065" i="4"/>
  <c r="U4066" i="4"/>
  <c r="U4067" i="4"/>
  <c r="U4068" i="4"/>
  <c r="U4069" i="4"/>
  <c r="U4070" i="4"/>
  <c r="U4071" i="4"/>
  <c r="U4072" i="4"/>
  <c r="U4073" i="4"/>
  <c r="U4074" i="4"/>
  <c r="U4075" i="4"/>
  <c r="U4076" i="4"/>
  <c r="U4077" i="4"/>
  <c r="U4078" i="4"/>
  <c r="U4079" i="4"/>
  <c r="U4080" i="4"/>
  <c r="U4081" i="4"/>
  <c r="U4082" i="4"/>
  <c r="U4083" i="4"/>
  <c r="U4084" i="4"/>
  <c r="U4085" i="4"/>
  <c r="U4086" i="4"/>
  <c r="U4087" i="4"/>
  <c r="U4088" i="4"/>
  <c r="U4089" i="4"/>
  <c r="U4090" i="4"/>
  <c r="U4091" i="4"/>
  <c r="U4092" i="4"/>
  <c r="U4093" i="4"/>
  <c r="U4094" i="4"/>
  <c r="U4095" i="4"/>
  <c r="U4096" i="4"/>
  <c r="U4097" i="4"/>
  <c r="U4098" i="4"/>
  <c r="U4099" i="4"/>
  <c r="U4100" i="4"/>
  <c r="U4101" i="4"/>
  <c r="U4102" i="4"/>
  <c r="U4103" i="4"/>
  <c r="U4104" i="4"/>
  <c r="U4105" i="4"/>
  <c r="U4106" i="4"/>
  <c r="U4107" i="4"/>
  <c r="U4108" i="4"/>
  <c r="U4109" i="4"/>
  <c r="U4110" i="4"/>
  <c r="U4111" i="4"/>
  <c r="U4112" i="4"/>
  <c r="U4113" i="4"/>
  <c r="U4114" i="4"/>
  <c r="U4115" i="4"/>
  <c r="U4116" i="4"/>
  <c r="U4117" i="4"/>
  <c r="U4118" i="4"/>
  <c r="U4119" i="4"/>
  <c r="U4120" i="4"/>
  <c r="U4121" i="4"/>
  <c r="U4122" i="4"/>
  <c r="U4123" i="4"/>
  <c r="U4124" i="4"/>
  <c r="U4125" i="4"/>
  <c r="U4126" i="4"/>
  <c r="U4127" i="4"/>
  <c r="U4128" i="4"/>
  <c r="U4129" i="4"/>
  <c r="U4130" i="4"/>
  <c r="U4131" i="4"/>
  <c r="U4132" i="4"/>
  <c r="U4133" i="4"/>
  <c r="U4134" i="4"/>
  <c r="U4135" i="4"/>
  <c r="U4136" i="4"/>
  <c r="U4137" i="4"/>
  <c r="U4138" i="4"/>
  <c r="U4139" i="4"/>
  <c r="U4140" i="4"/>
  <c r="U4141" i="4"/>
  <c r="U4142" i="4"/>
  <c r="U4143" i="4"/>
  <c r="U4144" i="4"/>
  <c r="U4145" i="4"/>
  <c r="U4146" i="4"/>
  <c r="U4147" i="4"/>
  <c r="U4148" i="4"/>
  <c r="U4149" i="4"/>
  <c r="U4150" i="4"/>
  <c r="U4151" i="4"/>
  <c r="U4152" i="4"/>
  <c r="U4153" i="4"/>
  <c r="U4154" i="4"/>
  <c r="U4155" i="4"/>
  <c r="U4156" i="4"/>
  <c r="U4157" i="4"/>
  <c r="U4158" i="4"/>
  <c r="U4159" i="4"/>
  <c r="U4160" i="4"/>
  <c r="U4161" i="4"/>
  <c r="U4162" i="4"/>
  <c r="U4163" i="4"/>
  <c r="U4164" i="4"/>
  <c r="U4165" i="4"/>
  <c r="U4166" i="4"/>
  <c r="U4167" i="4"/>
  <c r="U4168" i="4"/>
  <c r="U4169" i="4"/>
  <c r="U4170" i="4"/>
  <c r="U4171" i="4"/>
  <c r="U4172" i="4"/>
  <c r="U4173" i="4"/>
  <c r="U4174" i="4"/>
  <c r="U4175" i="4"/>
  <c r="U4176" i="4"/>
  <c r="U4177" i="4"/>
  <c r="U4178" i="4"/>
  <c r="U4179" i="4"/>
  <c r="U4180" i="4"/>
  <c r="U4181" i="4"/>
  <c r="U4182" i="4"/>
  <c r="U4183" i="4"/>
  <c r="U4184" i="4"/>
  <c r="U4185" i="4"/>
  <c r="U4186" i="4"/>
  <c r="U4187" i="4"/>
  <c r="U4188" i="4"/>
  <c r="U4189" i="4"/>
  <c r="U4190" i="4"/>
  <c r="U4191" i="4"/>
  <c r="U4192" i="4"/>
  <c r="U4193" i="4"/>
  <c r="U4194" i="4"/>
  <c r="U4195" i="4"/>
  <c r="U4196" i="4"/>
  <c r="U4197" i="4"/>
  <c r="U4198" i="4"/>
  <c r="U4199" i="4"/>
  <c r="U4200" i="4"/>
  <c r="U4201" i="4"/>
  <c r="U4202" i="4"/>
  <c r="U4203" i="4"/>
  <c r="U4204" i="4"/>
  <c r="U4205" i="4"/>
  <c r="U4206" i="4"/>
  <c r="U4207" i="4"/>
  <c r="U4208" i="4"/>
  <c r="U4209" i="4"/>
  <c r="U4210" i="4"/>
  <c r="U4211" i="4"/>
  <c r="U4212" i="4"/>
  <c r="U4213" i="4"/>
  <c r="U4214" i="4"/>
  <c r="U4215" i="4"/>
  <c r="U4216" i="4"/>
  <c r="U4217" i="4"/>
  <c r="U4218" i="4"/>
  <c r="U4219" i="4"/>
  <c r="U4220" i="4"/>
  <c r="U4221" i="4"/>
  <c r="U4222" i="4"/>
  <c r="U4223" i="4"/>
  <c r="U4224" i="4"/>
  <c r="U4225" i="4"/>
  <c r="U4226" i="4"/>
  <c r="U4227" i="4"/>
  <c r="U4228" i="4"/>
  <c r="U4229" i="4"/>
  <c r="U4230" i="4"/>
  <c r="U4231" i="4"/>
  <c r="U4232" i="4"/>
  <c r="U4233" i="4"/>
  <c r="U4234" i="4"/>
  <c r="U4235" i="4"/>
  <c r="U4236" i="4"/>
  <c r="U4237" i="4"/>
  <c r="U4238" i="4"/>
  <c r="U4239" i="4"/>
  <c r="U4240" i="4"/>
  <c r="U4241" i="4"/>
  <c r="U4242" i="4"/>
  <c r="U4243" i="4"/>
  <c r="U4244" i="4"/>
  <c r="U4245" i="4"/>
  <c r="U4246" i="4"/>
  <c r="U4247" i="4"/>
  <c r="U4248" i="4"/>
  <c r="U4249" i="4"/>
  <c r="U4250" i="4"/>
  <c r="U4251" i="4"/>
  <c r="U4252" i="4"/>
  <c r="U4253" i="4"/>
  <c r="U4254" i="4"/>
  <c r="U4255" i="4"/>
  <c r="U4256" i="4"/>
  <c r="U4257" i="4"/>
  <c r="U4258" i="4"/>
  <c r="U4259" i="4"/>
  <c r="U4260" i="4"/>
  <c r="U4261" i="4"/>
  <c r="U4262" i="4"/>
  <c r="U4263" i="4"/>
  <c r="U4264" i="4"/>
  <c r="U4265" i="4"/>
  <c r="U4266" i="4"/>
  <c r="U4267" i="4"/>
  <c r="U4268" i="4"/>
  <c r="U4269" i="4"/>
  <c r="U4270" i="4"/>
  <c r="U4271" i="4"/>
  <c r="U4272" i="4"/>
  <c r="U4273" i="4"/>
  <c r="U4274" i="4"/>
  <c r="U4275" i="4"/>
  <c r="U4276" i="4"/>
  <c r="U4277" i="4"/>
  <c r="U4278" i="4"/>
  <c r="U4279" i="4"/>
  <c r="U4280" i="4"/>
  <c r="U4281" i="4"/>
  <c r="U4282" i="4"/>
  <c r="U4283" i="4"/>
  <c r="U4284" i="4"/>
  <c r="U4285" i="4"/>
  <c r="U4286" i="4"/>
  <c r="U4287" i="4"/>
  <c r="U4288" i="4"/>
  <c r="U4289" i="4"/>
  <c r="U4290" i="4"/>
  <c r="U4291" i="4"/>
  <c r="U4292" i="4"/>
  <c r="U4293" i="4"/>
  <c r="U4294" i="4"/>
  <c r="U4295" i="4"/>
  <c r="U4296" i="4"/>
  <c r="U4297" i="4"/>
  <c r="U4298" i="4"/>
  <c r="U4299" i="4"/>
  <c r="U4300" i="4"/>
  <c r="U4301" i="4"/>
  <c r="U4302" i="4"/>
  <c r="U4303" i="4"/>
  <c r="U4304" i="4"/>
  <c r="U4305" i="4"/>
  <c r="U4306" i="4"/>
  <c r="U4307" i="4"/>
  <c r="U4308" i="4"/>
  <c r="U4309" i="4"/>
  <c r="U4310" i="4"/>
  <c r="U4311" i="4"/>
  <c r="U4312" i="4"/>
  <c r="U4313" i="4"/>
  <c r="U4314" i="4"/>
  <c r="U4315" i="4"/>
  <c r="U4316" i="4"/>
  <c r="U4317" i="4"/>
  <c r="U4318" i="4"/>
  <c r="U4319" i="4"/>
  <c r="U4320" i="4"/>
  <c r="U4321" i="4"/>
  <c r="U4322" i="4"/>
  <c r="U4323" i="4"/>
  <c r="U4324" i="4"/>
  <c r="U4325" i="4"/>
  <c r="U4326" i="4"/>
  <c r="U4327" i="4"/>
  <c r="U4328" i="4"/>
  <c r="U4329" i="4"/>
  <c r="U4330" i="4"/>
  <c r="U4331" i="4"/>
  <c r="U4332" i="4"/>
  <c r="U4333" i="4"/>
  <c r="U4334" i="4"/>
  <c r="U4335" i="4"/>
  <c r="U4336" i="4"/>
  <c r="U4337" i="4"/>
  <c r="U4338" i="4"/>
  <c r="U4339" i="4"/>
  <c r="U4340" i="4"/>
  <c r="U4341" i="4"/>
  <c r="U4342" i="4"/>
  <c r="U4343" i="4"/>
  <c r="U4344" i="4"/>
  <c r="U4345" i="4"/>
  <c r="U4346" i="4"/>
  <c r="U4347" i="4"/>
  <c r="U4348" i="4"/>
  <c r="U4349" i="4"/>
  <c r="U4350" i="4"/>
  <c r="U4351" i="4"/>
  <c r="U4352" i="4"/>
  <c r="U4353" i="4"/>
  <c r="U4354" i="4"/>
  <c r="U4355" i="4"/>
  <c r="U4356" i="4"/>
  <c r="U4357" i="4"/>
  <c r="U4358" i="4"/>
  <c r="U4359" i="4"/>
  <c r="U4360" i="4"/>
  <c r="U4361" i="4"/>
  <c r="U4362" i="4"/>
  <c r="U4363" i="4"/>
  <c r="U4364" i="4"/>
  <c r="U4365" i="4"/>
  <c r="U4366" i="4"/>
  <c r="U4367" i="4"/>
  <c r="U4368" i="4"/>
  <c r="U4369" i="4"/>
  <c r="U4370" i="4"/>
  <c r="U4371" i="4"/>
  <c r="U4372" i="4"/>
  <c r="U4373" i="4"/>
  <c r="U4374" i="4"/>
  <c r="U4375" i="4"/>
  <c r="U4376" i="4"/>
  <c r="U4377" i="4"/>
  <c r="U4378" i="4"/>
  <c r="U4379" i="4"/>
  <c r="U4380" i="4"/>
  <c r="U4381" i="4"/>
  <c r="U4382" i="4"/>
  <c r="U4383" i="4"/>
  <c r="U4384" i="4"/>
  <c r="U4385" i="4"/>
  <c r="U4386" i="4"/>
  <c r="U4387" i="4"/>
  <c r="U4388" i="4"/>
  <c r="U4389" i="4"/>
  <c r="U4390" i="4"/>
  <c r="U4391" i="4"/>
  <c r="U4392" i="4"/>
  <c r="U4393" i="4"/>
  <c r="U4394" i="4"/>
  <c r="U4395" i="4"/>
  <c r="U4396" i="4"/>
  <c r="U4397" i="4"/>
  <c r="U4398" i="4"/>
  <c r="U4399" i="4"/>
  <c r="U4400" i="4"/>
  <c r="U4401" i="4"/>
  <c r="U4402" i="4"/>
  <c r="U4403" i="4"/>
  <c r="U4404" i="4"/>
  <c r="U4405" i="4"/>
  <c r="U4406" i="4"/>
  <c r="U4407" i="4"/>
  <c r="U4408" i="4"/>
  <c r="U4409" i="4"/>
  <c r="U4410" i="4"/>
  <c r="U4411" i="4"/>
  <c r="U4412" i="4"/>
  <c r="U4413" i="4"/>
  <c r="U4414" i="4"/>
  <c r="U4415" i="4"/>
  <c r="U4416" i="4"/>
  <c r="U4417" i="4"/>
  <c r="U4418" i="4"/>
  <c r="U4419" i="4"/>
  <c r="U4420" i="4"/>
  <c r="U4421" i="4"/>
  <c r="U4422" i="4"/>
  <c r="U4423" i="4"/>
  <c r="U4424" i="4"/>
  <c r="U4425" i="4"/>
  <c r="U4426" i="4"/>
  <c r="U4427" i="4"/>
  <c r="U4428" i="4"/>
  <c r="U4429" i="4"/>
  <c r="U4430" i="4"/>
  <c r="U4431" i="4"/>
  <c r="U4432" i="4"/>
  <c r="U4433" i="4"/>
  <c r="U4434" i="4"/>
  <c r="U4435" i="4"/>
  <c r="U4436" i="4"/>
  <c r="U4437" i="4"/>
  <c r="U4438" i="4"/>
  <c r="U4439" i="4"/>
  <c r="U4440" i="4"/>
  <c r="U4441" i="4"/>
  <c r="U4442" i="4"/>
  <c r="U4443" i="4"/>
  <c r="U4444" i="4"/>
  <c r="U4445" i="4"/>
  <c r="U4446" i="4"/>
  <c r="U4447" i="4"/>
  <c r="U4448" i="4"/>
  <c r="U4449" i="4"/>
  <c r="U4450" i="4"/>
  <c r="U4451" i="4"/>
  <c r="U4452" i="4"/>
  <c r="U4453" i="4"/>
  <c r="U4454" i="4"/>
  <c r="U4455" i="4"/>
  <c r="U4456" i="4"/>
  <c r="U4457" i="4"/>
  <c r="U4458" i="4"/>
  <c r="U4459" i="4"/>
  <c r="U4460" i="4"/>
  <c r="U4461" i="4"/>
  <c r="U4462" i="4"/>
  <c r="U4463" i="4"/>
  <c r="U4464" i="4"/>
  <c r="U4465" i="4"/>
  <c r="U4466" i="4"/>
  <c r="U4467" i="4"/>
  <c r="U4468" i="4"/>
  <c r="U4469" i="4"/>
  <c r="U4470" i="4"/>
  <c r="U4471" i="4"/>
  <c r="U4472" i="4"/>
  <c r="U4473" i="4"/>
  <c r="U4474" i="4"/>
  <c r="U4475" i="4"/>
  <c r="U4476" i="4"/>
  <c r="U4477" i="4"/>
  <c r="U4478" i="4"/>
  <c r="U4479" i="4"/>
  <c r="U4480" i="4"/>
  <c r="U4481" i="4"/>
  <c r="U4482" i="4"/>
  <c r="U4483" i="4"/>
  <c r="U4484" i="4"/>
  <c r="U4485" i="4"/>
  <c r="U4486" i="4"/>
  <c r="U4487" i="4"/>
  <c r="U4488" i="4"/>
  <c r="U4489" i="4"/>
  <c r="U4490" i="4"/>
  <c r="U4491" i="4"/>
  <c r="U4492" i="4"/>
  <c r="U4493" i="4"/>
  <c r="U4494" i="4"/>
  <c r="U4495" i="4"/>
  <c r="U4496" i="4"/>
  <c r="U4497" i="4"/>
  <c r="U4498" i="4"/>
  <c r="U4499" i="4"/>
  <c r="U4500" i="4"/>
  <c r="U4501" i="4"/>
  <c r="U4502" i="4"/>
  <c r="U4503" i="4"/>
  <c r="U4504" i="4"/>
  <c r="U4505" i="4"/>
  <c r="U4506" i="4"/>
  <c r="U4507" i="4"/>
  <c r="U4508" i="4"/>
  <c r="U4509" i="4"/>
  <c r="U4510" i="4"/>
  <c r="U4511" i="4"/>
  <c r="U4512" i="4"/>
  <c r="U4513" i="4"/>
  <c r="U4514" i="4"/>
  <c r="U4515" i="4"/>
  <c r="U4516" i="4"/>
  <c r="U4517" i="4"/>
  <c r="U4518" i="4"/>
  <c r="U4519" i="4"/>
  <c r="U4520" i="4"/>
  <c r="U4521" i="4"/>
  <c r="U4522" i="4"/>
  <c r="U4523" i="4"/>
  <c r="U4524" i="4"/>
  <c r="U4525" i="4"/>
  <c r="U4526" i="4"/>
  <c r="U4527" i="4"/>
  <c r="U4528" i="4"/>
  <c r="U4529" i="4"/>
  <c r="U4530" i="4"/>
  <c r="U4531" i="4"/>
  <c r="U4532" i="4"/>
  <c r="U4533" i="4"/>
  <c r="U4534" i="4"/>
  <c r="U4535" i="4"/>
  <c r="U4536" i="4"/>
  <c r="U4537" i="4"/>
  <c r="U4538" i="4"/>
  <c r="U4539" i="4"/>
  <c r="U4540" i="4"/>
  <c r="U4541" i="4"/>
  <c r="U4542" i="4"/>
  <c r="U4543" i="4"/>
  <c r="U4544" i="4"/>
  <c r="U4545" i="4"/>
  <c r="U4546" i="4"/>
  <c r="U4547" i="4"/>
  <c r="U4548" i="4"/>
  <c r="U4549" i="4"/>
  <c r="U4550" i="4"/>
  <c r="U4551" i="4"/>
  <c r="U4552" i="4"/>
  <c r="U4553" i="4"/>
  <c r="U4554" i="4"/>
  <c r="U4555" i="4"/>
  <c r="U4556" i="4"/>
  <c r="U4557" i="4"/>
  <c r="U4558" i="4"/>
  <c r="U4559" i="4"/>
  <c r="U4560" i="4"/>
  <c r="U4561" i="4"/>
  <c r="U4562" i="4"/>
  <c r="U4563" i="4"/>
  <c r="U4564" i="4"/>
  <c r="U4565" i="4"/>
  <c r="U4566" i="4"/>
  <c r="U4567" i="4"/>
  <c r="U4568" i="4"/>
  <c r="U4569" i="4"/>
  <c r="U4570" i="4"/>
  <c r="U4571" i="4"/>
  <c r="U4572" i="4"/>
  <c r="U4573" i="4"/>
  <c r="U4574" i="4"/>
  <c r="U4575" i="4"/>
  <c r="U4576" i="4"/>
  <c r="U4577" i="4"/>
  <c r="U4578" i="4"/>
  <c r="U4579" i="4"/>
  <c r="U4580" i="4"/>
  <c r="U4581" i="4"/>
  <c r="U4582" i="4"/>
  <c r="U4583" i="4"/>
  <c r="U4584" i="4"/>
  <c r="U4585" i="4"/>
  <c r="U4586" i="4"/>
  <c r="U4587" i="4"/>
  <c r="U4588" i="4"/>
  <c r="U4589" i="4"/>
  <c r="U4590" i="4"/>
  <c r="U4591" i="4"/>
  <c r="U4592" i="4"/>
  <c r="U4593" i="4"/>
  <c r="U4594" i="4"/>
  <c r="U4595" i="4"/>
  <c r="U4596" i="4"/>
  <c r="U4597" i="4"/>
  <c r="U4598" i="4"/>
  <c r="U4599" i="4"/>
  <c r="U4600" i="4"/>
  <c r="U4601" i="4"/>
  <c r="U4602" i="4"/>
  <c r="U4603" i="4"/>
  <c r="U4604" i="4"/>
  <c r="U4605" i="4"/>
  <c r="U4606" i="4"/>
  <c r="U4607" i="4"/>
  <c r="U4608" i="4"/>
  <c r="U4609" i="4"/>
  <c r="U4610" i="4"/>
  <c r="U4611" i="4"/>
  <c r="U4612" i="4"/>
  <c r="U4613" i="4"/>
  <c r="U4614" i="4"/>
  <c r="U4615" i="4"/>
  <c r="U4616" i="4"/>
  <c r="U4617" i="4"/>
  <c r="U4618" i="4"/>
  <c r="U4619" i="4"/>
  <c r="U4620" i="4"/>
  <c r="U4621" i="4"/>
  <c r="U4622" i="4"/>
  <c r="U4623" i="4"/>
  <c r="U4624" i="4"/>
  <c r="U4625" i="4"/>
  <c r="U4626" i="4"/>
  <c r="U4627" i="4"/>
  <c r="U4628" i="4"/>
  <c r="U4629" i="4"/>
  <c r="U4630" i="4"/>
  <c r="U4631" i="4"/>
  <c r="U4632" i="4"/>
  <c r="U4633" i="4"/>
  <c r="U4634" i="4"/>
  <c r="U4635" i="4"/>
  <c r="U4636" i="4"/>
  <c r="U4637" i="4"/>
  <c r="U4638" i="4"/>
  <c r="U4639" i="4"/>
  <c r="U4640" i="4"/>
  <c r="U4641" i="4"/>
  <c r="U4642" i="4"/>
  <c r="U4643" i="4"/>
  <c r="U4644" i="4"/>
  <c r="U4645" i="4"/>
  <c r="U4646" i="4"/>
  <c r="U4647" i="4"/>
  <c r="U4648" i="4"/>
  <c r="U4649" i="4"/>
  <c r="U4650" i="4"/>
  <c r="U4651" i="4"/>
  <c r="U4652" i="4"/>
  <c r="U4653" i="4"/>
  <c r="U4654" i="4"/>
  <c r="U4655" i="4"/>
  <c r="U4656" i="4"/>
  <c r="U4657" i="4"/>
  <c r="U4658" i="4"/>
  <c r="U4659" i="4"/>
  <c r="U4660" i="4"/>
  <c r="U4661" i="4"/>
  <c r="U4662" i="4"/>
  <c r="U4663" i="4"/>
  <c r="U4664" i="4"/>
  <c r="U4665" i="4"/>
  <c r="U4666" i="4"/>
  <c r="U4667" i="4"/>
  <c r="U4668" i="4"/>
  <c r="U4669" i="4"/>
  <c r="U4670" i="4"/>
  <c r="U4671" i="4"/>
  <c r="U4672" i="4"/>
  <c r="U4673" i="4"/>
  <c r="U4674" i="4"/>
  <c r="U4675" i="4"/>
  <c r="U4676" i="4"/>
  <c r="U4677" i="4"/>
  <c r="U4678" i="4"/>
  <c r="U4679" i="4"/>
  <c r="U4680" i="4"/>
  <c r="U4681" i="4"/>
  <c r="U4682" i="4"/>
  <c r="U4683" i="4"/>
  <c r="U4684" i="4"/>
  <c r="U4685" i="4"/>
  <c r="U4686" i="4"/>
  <c r="U4687" i="4"/>
  <c r="U4688" i="4"/>
  <c r="U4689" i="4"/>
  <c r="U4690" i="4"/>
  <c r="U4691" i="4"/>
  <c r="U4692" i="4"/>
  <c r="U4693" i="4"/>
  <c r="U4694" i="4"/>
  <c r="U4695" i="4"/>
  <c r="U4696" i="4"/>
  <c r="U4697" i="4"/>
  <c r="U4698" i="4"/>
  <c r="U4699" i="4"/>
  <c r="U4700" i="4"/>
  <c r="U4701" i="4"/>
  <c r="U4702" i="4"/>
  <c r="U4703" i="4"/>
  <c r="U4704" i="4"/>
  <c r="U4705" i="4"/>
  <c r="U4706" i="4"/>
  <c r="U4707" i="4"/>
  <c r="U4708" i="4"/>
  <c r="U4709" i="4"/>
  <c r="U4710" i="4"/>
  <c r="U4711" i="4"/>
  <c r="U4712" i="4"/>
  <c r="U4713" i="4"/>
  <c r="U4714" i="4"/>
  <c r="U4715" i="4"/>
  <c r="U4716" i="4"/>
  <c r="U4717" i="4"/>
  <c r="U4718" i="4"/>
  <c r="U4719" i="4"/>
  <c r="U4720" i="4"/>
  <c r="U4721" i="4"/>
  <c r="U4722" i="4"/>
  <c r="U4723" i="4"/>
  <c r="U4724" i="4"/>
  <c r="U4725" i="4"/>
  <c r="U4726" i="4"/>
  <c r="U4727" i="4"/>
  <c r="U4728" i="4"/>
  <c r="U4729" i="4"/>
  <c r="U4730" i="4"/>
  <c r="U4731" i="4"/>
  <c r="U4732" i="4"/>
  <c r="U4733" i="4"/>
  <c r="U4734" i="4"/>
  <c r="U4735" i="4"/>
  <c r="U4736" i="4"/>
  <c r="U4737" i="4"/>
  <c r="U4738" i="4"/>
  <c r="U4739" i="4"/>
  <c r="U4740" i="4"/>
  <c r="U4741" i="4"/>
  <c r="U4742" i="4"/>
  <c r="U4743" i="4"/>
  <c r="U4744" i="4"/>
  <c r="U4745" i="4"/>
  <c r="U4746" i="4"/>
  <c r="U4747" i="4"/>
  <c r="U4748" i="4"/>
  <c r="U4749" i="4"/>
  <c r="U4750" i="4"/>
  <c r="U4751" i="4"/>
  <c r="U4752" i="4"/>
  <c r="U4753" i="4"/>
  <c r="U4754" i="4"/>
  <c r="U4755" i="4"/>
  <c r="U4756" i="4"/>
  <c r="U4757" i="4"/>
  <c r="U4758" i="4"/>
  <c r="U4759" i="4"/>
  <c r="U4760" i="4"/>
  <c r="U4761" i="4"/>
  <c r="U4762" i="4"/>
  <c r="U4763" i="4"/>
  <c r="U4764" i="4"/>
  <c r="U4765" i="4"/>
  <c r="U4766" i="4"/>
  <c r="U4767" i="4"/>
  <c r="U4768" i="4"/>
  <c r="U4769" i="4"/>
  <c r="U4770" i="4"/>
  <c r="U4771" i="4"/>
  <c r="U4772" i="4"/>
  <c r="U4773" i="4"/>
  <c r="U4774" i="4"/>
  <c r="U4775" i="4"/>
  <c r="U4776" i="4"/>
  <c r="U4777" i="4"/>
  <c r="U4778" i="4"/>
  <c r="U4779" i="4"/>
  <c r="U4780" i="4"/>
  <c r="U4781" i="4"/>
  <c r="U4782" i="4"/>
  <c r="U4783" i="4"/>
  <c r="U4784" i="4"/>
  <c r="U4785" i="4"/>
  <c r="U4786" i="4"/>
  <c r="U4787" i="4"/>
  <c r="U4788" i="4"/>
  <c r="U4789" i="4"/>
  <c r="U4790" i="4"/>
  <c r="U4791" i="4"/>
  <c r="U4792" i="4"/>
  <c r="U4793" i="4"/>
  <c r="U4794" i="4"/>
  <c r="U4795" i="4"/>
  <c r="U4796" i="4"/>
  <c r="U4797" i="4"/>
  <c r="U4798" i="4"/>
  <c r="U4799" i="4"/>
  <c r="U4800" i="4"/>
  <c r="U4801" i="4"/>
  <c r="U4802" i="4"/>
  <c r="U4803" i="4"/>
  <c r="U4804" i="4"/>
  <c r="U4805" i="4"/>
  <c r="U4806" i="4"/>
  <c r="U4807" i="4"/>
  <c r="U4808" i="4"/>
  <c r="U4809" i="4"/>
  <c r="U4810" i="4"/>
  <c r="U4811" i="4"/>
  <c r="U4812" i="4"/>
  <c r="U4813" i="4"/>
  <c r="U4814" i="4"/>
  <c r="U4815" i="4"/>
  <c r="U4816" i="4"/>
  <c r="U4817" i="4"/>
  <c r="U4818" i="4"/>
  <c r="U4819" i="4"/>
  <c r="U4820" i="4"/>
  <c r="U4821" i="4"/>
  <c r="U4822" i="4"/>
  <c r="U4823" i="4"/>
  <c r="U4824" i="4"/>
  <c r="U4825" i="4"/>
  <c r="U4826" i="4"/>
  <c r="U4827" i="4"/>
  <c r="U4828" i="4"/>
  <c r="U4829" i="4"/>
  <c r="U4830" i="4"/>
  <c r="U4831" i="4"/>
  <c r="U4832" i="4"/>
  <c r="U4833" i="4"/>
  <c r="U4834" i="4"/>
  <c r="U4835" i="4"/>
  <c r="U4836" i="4"/>
  <c r="U4837" i="4"/>
  <c r="U4838" i="4"/>
  <c r="U4839" i="4"/>
  <c r="U4840" i="4"/>
  <c r="U4841" i="4"/>
  <c r="U4842" i="4"/>
  <c r="U4843" i="4"/>
  <c r="U4844" i="4"/>
  <c r="U4845" i="4"/>
  <c r="U4846" i="4"/>
  <c r="U4847" i="4"/>
  <c r="U4848" i="4"/>
  <c r="U4849" i="4"/>
  <c r="U4850" i="4"/>
  <c r="U4851" i="4"/>
  <c r="U4852" i="4"/>
  <c r="U4853" i="4"/>
  <c r="U4854" i="4"/>
  <c r="U4855" i="4"/>
  <c r="U4856" i="4"/>
  <c r="U4857" i="4"/>
  <c r="U4858" i="4"/>
  <c r="U4859" i="4"/>
  <c r="U4860" i="4"/>
  <c r="U4861" i="4"/>
  <c r="U4862" i="4"/>
  <c r="U4863" i="4"/>
  <c r="U4864" i="4"/>
  <c r="U4865" i="4"/>
  <c r="U4866" i="4"/>
  <c r="U4867" i="4"/>
  <c r="U4868" i="4"/>
  <c r="U4869" i="4"/>
  <c r="U4870" i="4"/>
  <c r="U4871" i="4"/>
  <c r="U4872" i="4"/>
  <c r="U4873" i="4"/>
  <c r="U4874" i="4"/>
  <c r="U4875" i="4"/>
  <c r="U4876" i="4"/>
  <c r="U4877" i="4"/>
  <c r="U4878" i="4"/>
  <c r="U4879" i="4"/>
  <c r="U4880" i="4"/>
  <c r="U4881" i="4"/>
  <c r="U4882" i="4"/>
  <c r="U4883" i="4"/>
  <c r="U4884" i="4"/>
  <c r="U4885" i="4"/>
  <c r="U4886" i="4"/>
  <c r="U4887" i="4"/>
  <c r="U4888" i="4"/>
  <c r="U4889" i="4"/>
  <c r="U4890" i="4"/>
  <c r="U4891" i="4"/>
  <c r="U4892" i="4"/>
  <c r="U4893" i="4"/>
  <c r="U4894" i="4"/>
  <c r="U4895" i="4"/>
  <c r="U4896" i="4"/>
  <c r="U4897" i="4"/>
  <c r="U4898" i="4"/>
  <c r="U4899" i="4"/>
  <c r="U4900" i="4"/>
  <c r="U4901" i="4"/>
  <c r="U4902" i="4"/>
  <c r="U4903" i="4"/>
  <c r="U4904" i="4"/>
  <c r="U4905" i="4"/>
  <c r="U4906" i="4"/>
  <c r="U4907" i="4"/>
  <c r="U4908" i="4"/>
  <c r="U4909" i="4"/>
  <c r="U4910" i="4"/>
  <c r="U4911" i="4"/>
  <c r="U4912" i="4"/>
  <c r="U4913" i="4"/>
  <c r="U4914" i="4"/>
  <c r="U4915" i="4"/>
  <c r="U4916" i="4"/>
  <c r="U4917" i="4"/>
  <c r="U4918" i="4"/>
  <c r="U4919" i="4"/>
  <c r="U4920" i="4"/>
  <c r="U4921" i="4"/>
  <c r="U4922" i="4"/>
  <c r="U4923" i="4"/>
  <c r="U4924" i="4"/>
  <c r="U4925" i="4"/>
  <c r="U4926" i="4"/>
  <c r="U4927" i="4"/>
  <c r="U4928" i="4"/>
  <c r="U4929" i="4"/>
  <c r="U4930" i="4"/>
  <c r="U4931" i="4"/>
  <c r="U4932" i="4"/>
  <c r="U4933" i="4"/>
  <c r="U4934" i="4"/>
  <c r="U4935" i="4"/>
  <c r="U4936" i="4"/>
  <c r="U4937" i="4"/>
  <c r="U4938" i="4"/>
  <c r="U4939" i="4"/>
  <c r="U4940" i="4"/>
  <c r="U4941" i="4"/>
  <c r="U4942" i="4"/>
  <c r="U4943" i="4"/>
  <c r="U4944" i="4"/>
  <c r="U4945" i="4"/>
  <c r="U4946" i="4"/>
  <c r="U4947" i="4"/>
  <c r="U4948" i="4"/>
  <c r="U4949" i="4"/>
  <c r="U4950" i="4"/>
  <c r="U4951" i="4"/>
  <c r="U4952" i="4"/>
  <c r="U4953" i="4"/>
  <c r="U4954" i="4"/>
  <c r="U4955" i="4"/>
  <c r="U4956" i="4"/>
  <c r="U4957" i="4"/>
  <c r="U4958" i="4"/>
  <c r="U4959" i="4"/>
  <c r="U4960" i="4"/>
  <c r="U4961" i="4"/>
  <c r="U4962" i="4"/>
  <c r="U4963" i="4"/>
  <c r="U4964" i="4"/>
  <c r="U4965" i="4"/>
  <c r="U4966" i="4"/>
  <c r="U4967" i="4"/>
  <c r="U4968" i="4"/>
  <c r="U4969" i="4"/>
  <c r="U4970" i="4"/>
  <c r="U4971" i="4"/>
  <c r="U4972" i="4"/>
  <c r="U4973" i="4"/>
  <c r="U4974" i="4"/>
  <c r="U4975" i="4"/>
  <c r="U4976" i="4"/>
  <c r="U4977" i="4"/>
  <c r="U4978" i="4"/>
  <c r="U4979" i="4"/>
  <c r="U4980" i="4"/>
  <c r="U4981" i="4"/>
  <c r="U4982" i="4"/>
  <c r="U4983" i="4"/>
  <c r="U4984" i="4"/>
  <c r="U4985" i="4"/>
  <c r="U4986" i="4"/>
  <c r="U4987" i="4"/>
  <c r="U4988" i="4"/>
  <c r="U4989" i="4"/>
  <c r="U4990" i="4"/>
  <c r="U4991" i="4"/>
  <c r="U4992" i="4"/>
  <c r="U4993" i="4"/>
  <c r="U4994" i="4"/>
  <c r="U4995" i="4"/>
  <c r="U4996" i="4"/>
  <c r="U4997" i="4"/>
  <c r="U4998" i="4"/>
  <c r="U4999" i="4"/>
  <c r="U5000" i="4"/>
  <c r="U5001" i="4"/>
  <c r="U5002" i="4"/>
  <c r="U5003" i="4"/>
  <c r="U5004" i="4"/>
  <c r="U5005" i="4"/>
  <c r="U5006" i="4"/>
  <c r="U5007" i="4"/>
  <c r="U5008" i="4"/>
  <c r="U5009" i="4"/>
  <c r="U5010" i="4"/>
  <c r="U5011" i="4"/>
  <c r="U5012" i="4"/>
  <c r="U5013" i="4"/>
  <c r="U5014" i="4"/>
  <c r="U5015" i="4"/>
  <c r="U5016" i="4"/>
  <c r="U5017" i="4"/>
  <c r="U5018" i="4"/>
  <c r="U5019" i="4"/>
  <c r="U5020" i="4"/>
  <c r="U5021" i="4"/>
  <c r="U5022" i="4"/>
  <c r="U5023" i="4"/>
  <c r="U5024" i="4"/>
  <c r="U5025" i="4"/>
  <c r="U5026" i="4"/>
  <c r="U5027" i="4"/>
  <c r="U5028" i="4"/>
  <c r="U5029" i="4"/>
  <c r="U5030" i="4"/>
  <c r="U5031" i="4"/>
  <c r="U5032" i="4"/>
  <c r="U5033" i="4"/>
  <c r="U5034" i="4"/>
  <c r="U5035" i="4"/>
  <c r="U5036" i="4"/>
  <c r="U5037" i="4"/>
  <c r="U5038" i="4"/>
  <c r="U5039" i="4"/>
  <c r="U5040" i="4"/>
  <c r="U5041" i="4"/>
  <c r="U5042" i="4"/>
  <c r="U5043" i="4"/>
  <c r="U5044" i="4"/>
  <c r="U5045" i="4"/>
  <c r="U5046" i="4"/>
  <c r="U5047" i="4"/>
  <c r="U5048" i="4"/>
  <c r="U5049" i="4"/>
  <c r="U5050" i="4"/>
  <c r="U5051" i="4"/>
  <c r="U5052" i="4"/>
  <c r="U5053" i="4"/>
  <c r="U5054" i="4"/>
  <c r="U5055" i="4"/>
  <c r="U5056" i="4"/>
  <c r="U5057" i="4"/>
  <c r="U5058" i="4"/>
  <c r="U5059" i="4"/>
  <c r="U5060" i="4"/>
  <c r="U5061" i="4"/>
  <c r="U5062" i="4"/>
  <c r="U5063" i="4"/>
  <c r="U5064" i="4"/>
  <c r="U5065" i="4"/>
  <c r="U5066" i="4"/>
  <c r="U5067" i="4"/>
  <c r="U5068" i="4"/>
  <c r="U5069" i="4"/>
  <c r="U5070" i="4"/>
  <c r="U5071" i="4"/>
  <c r="U5072" i="4"/>
  <c r="U5073" i="4"/>
  <c r="U5074" i="4"/>
  <c r="U5075" i="4"/>
  <c r="U5076" i="4"/>
  <c r="U5077" i="4"/>
  <c r="U5078" i="4"/>
  <c r="U5079" i="4"/>
  <c r="U5080" i="4"/>
  <c r="U5081" i="4"/>
  <c r="U5082" i="4"/>
  <c r="U5083" i="4"/>
  <c r="U5084" i="4"/>
  <c r="U5085" i="4"/>
  <c r="U5086" i="4"/>
  <c r="U5087" i="4"/>
  <c r="U5088" i="4"/>
  <c r="U5089" i="4"/>
  <c r="U5090" i="4"/>
  <c r="U5091" i="4"/>
  <c r="U5092" i="4"/>
  <c r="U5093" i="4"/>
  <c r="U5094" i="4"/>
  <c r="U5095" i="4"/>
  <c r="U5096" i="4"/>
  <c r="U5097" i="4"/>
  <c r="U5098" i="4"/>
  <c r="U5099" i="4"/>
  <c r="U5100" i="4"/>
  <c r="U5101" i="4"/>
  <c r="U5102" i="4"/>
  <c r="U5103" i="4"/>
  <c r="U5104" i="4"/>
  <c r="U5105" i="4"/>
  <c r="U5106" i="4"/>
  <c r="U5107" i="4"/>
  <c r="U5108" i="4"/>
  <c r="U5109" i="4"/>
  <c r="U5110" i="4"/>
  <c r="U5111" i="4"/>
  <c r="U5112" i="4"/>
  <c r="U5113" i="4"/>
  <c r="U5114" i="4"/>
  <c r="U5115" i="4"/>
  <c r="U5116" i="4"/>
  <c r="U5117" i="4"/>
  <c r="U5118" i="4"/>
  <c r="U5119" i="4"/>
  <c r="U5120" i="4"/>
  <c r="U5121" i="4"/>
  <c r="U5122" i="4"/>
  <c r="U5123" i="4"/>
  <c r="U5124" i="4"/>
  <c r="U5125" i="4"/>
  <c r="U5126" i="4"/>
  <c r="U5127" i="4"/>
  <c r="U5128" i="4"/>
  <c r="U5129" i="4"/>
  <c r="U5130" i="4"/>
  <c r="U5131" i="4"/>
  <c r="U5132" i="4"/>
  <c r="U5133" i="4"/>
  <c r="U5134" i="4"/>
  <c r="U5135" i="4"/>
  <c r="U5136" i="4"/>
  <c r="U5137" i="4"/>
  <c r="U5138" i="4"/>
  <c r="U5139" i="4"/>
  <c r="U5140" i="4"/>
  <c r="U5141" i="4"/>
  <c r="U5142" i="4"/>
  <c r="U5143" i="4"/>
  <c r="U5144" i="4"/>
  <c r="U5145" i="4"/>
  <c r="U5146" i="4"/>
  <c r="U5147" i="4"/>
  <c r="U5148" i="4"/>
  <c r="U5149" i="4"/>
  <c r="U5150" i="4"/>
  <c r="U5151" i="4"/>
  <c r="U5152" i="4"/>
  <c r="U5153" i="4"/>
  <c r="U5154" i="4"/>
  <c r="U5155" i="4"/>
  <c r="U5156" i="4"/>
  <c r="U5157" i="4"/>
  <c r="U5158" i="4"/>
  <c r="U5159" i="4"/>
  <c r="U5160" i="4"/>
  <c r="U5161" i="4"/>
  <c r="U5162" i="4"/>
  <c r="U5163" i="4"/>
  <c r="U5164" i="4"/>
  <c r="U5165" i="4"/>
  <c r="U5166" i="4"/>
  <c r="U5167" i="4"/>
  <c r="U5168" i="4"/>
  <c r="U5169" i="4"/>
  <c r="U5170" i="4"/>
  <c r="U5171" i="4"/>
  <c r="U5172" i="4"/>
  <c r="U5173" i="4"/>
  <c r="U5174" i="4"/>
  <c r="U5175" i="4"/>
  <c r="U5176" i="4"/>
  <c r="U5177" i="4"/>
  <c r="U5178" i="4"/>
  <c r="U5179" i="4"/>
  <c r="U5180" i="4"/>
  <c r="U5181" i="4"/>
  <c r="U5182" i="4"/>
  <c r="U5183" i="4"/>
  <c r="U5184" i="4"/>
  <c r="U5185" i="4"/>
  <c r="U5186" i="4"/>
  <c r="U5187" i="4"/>
  <c r="U5188" i="4"/>
  <c r="U5189" i="4"/>
  <c r="U5190" i="4"/>
  <c r="U5191" i="4"/>
  <c r="U5192" i="4"/>
  <c r="U5193" i="4"/>
  <c r="U5194" i="4"/>
  <c r="U5195" i="4"/>
  <c r="U5196" i="4"/>
  <c r="U5197" i="4"/>
  <c r="U5198" i="4"/>
  <c r="U5199" i="4"/>
  <c r="U5200" i="4"/>
  <c r="U5201" i="4"/>
  <c r="U5202" i="4"/>
  <c r="U5203" i="4"/>
  <c r="U5204" i="4"/>
  <c r="U5205" i="4"/>
  <c r="U5206" i="4"/>
  <c r="U5207" i="4"/>
  <c r="U5208" i="4"/>
  <c r="U5209" i="4"/>
  <c r="U5210" i="4"/>
  <c r="U5211" i="4"/>
  <c r="U5212" i="4"/>
  <c r="U5213" i="4"/>
  <c r="U5214" i="4"/>
  <c r="U5215" i="4"/>
  <c r="U5216" i="4"/>
  <c r="U5217" i="4"/>
  <c r="U5218" i="4"/>
  <c r="U5219" i="4"/>
  <c r="U5220" i="4"/>
  <c r="U5221" i="4"/>
  <c r="U5222" i="4"/>
  <c r="U5223" i="4"/>
  <c r="U5224" i="4"/>
  <c r="U5225" i="4"/>
  <c r="U5226" i="4"/>
  <c r="U5227" i="4"/>
  <c r="U5228" i="4"/>
  <c r="U5229" i="4"/>
  <c r="U5230" i="4"/>
  <c r="U5231" i="4"/>
  <c r="U5232" i="4"/>
  <c r="U5233" i="4"/>
  <c r="U5234" i="4"/>
  <c r="U5235" i="4"/>
  <c r="U5236" i="4"/>
  <c r="U5237" i="4"/>
  <c r="U5238" i="4"/>
  <c r="U5239" i="4"/>
  <c r="U5240" i="4"/>
  <c r="U5241" i="4"/>
  <c r="U5242" i="4"/>
  <c r="U5243" i="4"/>
  <c r="U5244" i="4"/>
  <c r="U5245" i="4"/>
  <c r="U5246" i="4"/>
  <c r="U5247" i="4"/>
  <c r="U5248" i="4"/>
  <c r="U5249" i="4"/>
  <c r="U5250" i="4"/>
  <c r="U5251" i="4"/>
  <c r="U5252" i="4"/>
  <c r="U5253" i="4"/>
  <c r="U5254" i="4"/>
  <c r="U5255" i="4"/>
  <c r="U5256" i="4"/>
  <c r="U5257" i="4"/>
  <c r="U5258" i="4"/>
  <c r="U5259" i="4"/>
  <c r="U5260" i="4"/>
  <c r="U5261" i="4"/>
  <c r="U5262" i="4"/>
  <c r="U5263" i="4"/>
  <c r="U5264" i="4"/>
  <c r="U5265" i="4"/>
  <c r="U5266" i="4"/>
  <c r="U5267" i="4"/>
  <c r="U5268" i="4"/>
  <c r="U5269" i="4"/>
  <c r="U5270" i="4"/>
  <c r="U5271" i="4"/>
  <c r="U5272" i="4"/>
  <c r="U5273" i="4"/>
  <c r="U5274" i="4"/>
  <c r="U5275" i="4"/>
  <c r="U5276" i="4"/>
  <c r="U5277" i="4"/>
  <c r="U5278" i="4"/>
  <c r="U5279" i="4"/>
  <c r="U5280" i="4"/>
  <c r="U5281" i="4"/>
  <c r="U5282" i="4"/>
  <c r="U5283" i="4"/>
  <c r="U5284" i="4"/>
  <c r="U5285" i="4"/>
  <c r="U5286" i="4"/>
  <c r="U5287" i="4"/>
  <c r="U5288" i="4"/>
  <c r="U5289" i="4"/>
  <c r="U5290" i="4"/>
  <c r="U5291" i="4"/>
  <c r="U5292" i="4"/>
  <c r="U5293" i="4"/>
  <c r="U5294" i="4"/>
  <c r="U5295" i="4"/>
  <c r="U5296" i="4"/>
  <c r="U5297" i="4"/>
  <c r="U5298" i="4"/>
  <c r="U5299" i="4"/>
  <c r="U5300" i="4"/>
  <c r="U5301" i="4"/>
  <c r="U5302" i="4"/>
  <c r="U5303" i="4"/>
  <c r="U5304" i="4"/>
  <c r="U5305" i="4"/>
  <c r="U5306" i="4"/>
  <c r="U5307" i="4"/>
  <c r="U5308" i="4"/>
  <c r="U5309" i="4"/>
  <c r="U5310" i="4"/>
  <c r="U5311" i="4"/>
  <c r="U5312" i="4"/>
  <c r="U5313" i="4"/>
  <c r="U5314" i="4"/>
  <c r="U5315" i="4"/>
  <c r="U5316" i="4"/>
  <c r="U5317" i="4"/>
  <c r="U5318" i="4"/>
  <c r="U5319" i="4"/>
  <c r="U5320" i="4"/>
  <c r="U5321" i="4"/>
  <c r="U5322" i="4"/>
  <c r="U5323" i="4"/>
  <c r="U5324" i="4"/>
  <c r="U5325" i="4"/>
  <c r="U5326" i="4"/>
  <c r="U5327" i="4"/>
  <c r="U5328" i="4"/>
  <c r="U5329" i="4"/>
  <c r="U5330" i="4"/>
  <c r="U5331" i="4"/>
  <c r="U5332" i="4"/>
  <c r="U5333" i="4"/>
  <c r="U5334" i="4"/>
  <c r="U5335" i="4"/>
  <c r="U5336" i="4"/>
  <c r="U5337" i="4"/>
  <c r="U5338" i="4"/>
  <c r="U5339" i="4"/>
  <c r="U5340" i="4"/>
  <c r="U5341" i="4"/>
  <c r="U5342" i="4"/>
  <c r="U5343" i="4"/>
  <c r="U5344" i="4"/>
  <c r="U5345" i="4"/>
  <c r="U5346" i="4"/>
  <c r="U5347" i="4"/>
  <c r="U5348" i="4"/>
  <c r="U5349" i="4"/>
  <c r="U5350" i="4"/>
  <c r="U5351" i="4"/>
  <c r="U5352" i="4"/>
  <c r="U5353" i="4"/>
  <c r="U5354" i="4"/>
  <c r="U5355" i="4"/>
  <c r="U5356" i="4"/>
  <c r="U5357" i="4"/>
  <c r="U5358" i="4"/>
  <c r="U5359" i="4"/>
  <c r="U5360" i="4"/>
  <c r="U5361" i="4"/>
  <c r="U5362" i="4"/>
  <c r="U5363" i="4"/>
  <c r="U5364" i="4"/>
  <c r="U5365" i="4"/>
  <c r="U5366" i="4"/>
  <c r="U5367" i="4"/>
  <c r="U5368" i="4"/>
  <c r="U5369" i="4"/>
  <c r="U5370" i="4"/>
  <c r="U5371" i="4"/>
  <c r="U5372" i="4"/>
  <c r="U5373" i="4"/>
  <c r="U5374" i="4"/>
  <c r="U5375" i="4"/>
  <c r="U5376" i="4"/>
  <c r="U5377" i="4"/>
  <c r="U5378" i="4"/>
  <c r="U5379" i="4"/>
  <c r="U5380" i="4"/>
  <c r="U5381" i="4"/>
  <c r="U5382" i="4"/>
  <c r="U5383" i="4"/>
  <c r="U5384" i="4"/>
  <c r="U5385" i="4"/>
  <c r="U5386" i="4"/>
  <c r="U5387" i="4"/>
  <c r="U5388" i="4"/>
  <c r="U5389" i="4"/>
  <c r="U5390" i="4"/>
  <c r="U5391" i="4"/>
  <c r="U5392" i="4"/>
  <c r="U5393" i="4"/>
  <c r="U5394" i="4"/>
  <c r="U5395" i="4"/>
  <c r="U5396" i="4"/>
  <c r="U5397" i="4"/>
  <c r="U5398" i="4"/>
  <c r="U5399" i="4"/>
  <c r="U5400" i="4"/>
  <c r="U5401" i="4"/>
  <c r="U5402" i="4"/>
  <c r="U5403" i="4"/>
  <c r="U5404" i="4"/>
  <c r="U5405" i="4"/>
  <c r="U5406" i="4"/>
  <c r="U5407" i="4"/>
  <c r="U5408" i="4"/>
  <c r="U5409" i="4"/>
  <c r="U5410" i="4"/>
  <c r="U5411" i="4"/>
  <c r="U5412" i="4"/>
  <c r="U5413" i="4"/>
  <c r="U5414" i="4"/>
  <c r="U5415" i="4"/>
  <c r="U5416" i="4"/>
  <c r="U5417" i="4"/>
  <c r="U5418" i="4"/>
  <c r="U5419" i="4"/>
  <c r="U5420" i="4"/>
  <c r="U5421" i="4"/>
  <c r="U5422" i="4"/>
  <c r="U5423" i="4"/>
  <c r="U5424" i="4"/>
  <c r="U5425" i="4"/>
  <c r="U5426" i="4"/>
  <c r="U5427" i="4"/>
  <c r="U5428" i="4"/>
  <c r="U5429" i="4"/>
  <c r="U5430" i="4"/>
  <c r="U5431" i="4"/>
  <c r="U5432" i="4"/>
  <c r="U5433" i="4"/>
  <c r="U5434" i="4"/>
  <c r="U5435" i="4"/>
  <c r="U5436" i="4"/>
  <c r="U5437" i="4"/>
  <c r="U5438" i="4"/>
  <c r="U5439" i="4"/>
  <c r="U5440" i="4"/>
  <c r="U5441" i="4"/>
  <c r="U5442" i="4"/>
  <c r="U5443" i="4"/>
  <c r="U5444" i="4"/>
  <c r="U5445" i="4"/>
  <c r="U5446" i="4"/>
  <c r="U5447" i="4"/>
  <c r="U5448" i="4"/>
  <c r="U5449" i="4"/>
  <c r="U5450" i="4"/>
  <c r="U5451" i="4"/>
  <c r="U5452" i="4"/>
  <c r="U5453" i="4"/>
  <c r="U5454" i="4"/>
  <c r="U5455" i="4"/>
  <c r="U5456" i="4"/>
  <c r="U5457" i="4"/>
  <c r="U5458" i="4"/>
  <c r="U5459" i="4"/>
  <c r="U5460" i="4"/>
  <c r="U5461" i="4"/>
  <c r="U5462" i="4"/>
  <c r="U5463" i="4"/>
  <c r="U5464" i="4"/>
  <c r="U5465" i="4"/>
  <c r="U5466" i="4"/>
  <c r="U5467" i="4"/>
  <c r="U5468" i="4"/>
  <c r="U5469" i="4"/>
  <c r="U5470" i="4"/>
  <c r="U5471" i="4"/>
  <c r="U5472" i="4"/>
  <c r="U5473" i="4"/>
  <c r="U5474" i="4"/>
  <c r="U5475" i="4"/>
  <c r="U5476" i="4"/>
  <c r="U5477" i="4"/>
  <c r="U5478" i="4"/>
  <c r="U5479" i="4"/>
  <c r="U5480" i="4"/>
  <c r="U5481" i="4"/>
  <c r="U5482" i="4"/>
  <c r="U5483" i="4"/>
  <c r="U5484" i="4"/>
  <c r="U5485" i="4"/>
  <c r="U5486" i="4"/>
  <c r="U5487" i="4"/>
  <c r="U5488" i="4"/>
  <c r="U5489" i="4"/>
  <c r="U5490" i="4"/>
  <c r="U5491" i="4"/>
  <c r="U5492" i="4"/>
  <c r="U5493" i="4"/>
  <c r="U5494" i="4"/>
  <c r="U5495" i="4"/>
  <c r="U5496" i="4"/>
  <c r="U5497" i="4"/>
  <c r="U5498" i="4"/>
  <c r="U5499" i="4"/>
  <c r="U5500" i="4"/>
  <c r="U5501" i="4"/>
  <c r="U5502" i="4"/>
  <c r="U5503" i="4"/>
  <c r="U5504" i="4"/>
  <c r="U5505" i="4"/>
  <c r="U5506" i="4"/>
  <c r="U5507" i="4"/>
  <c r="U5508" i="4"/>
  <c r="U5509" i="4"/>
  <c r="U5510" i="4"/>
  <c r="U5511" i="4"/>
  <c r="U5512" i="4"/>
  <c r="U5513" i="4"/>
  <c r="U5514" i="4"/>
  <c r="U5515" i="4"/>
  <c r="U5516" i="4"/>
  <c r="U5517" i="4"/>
  <c r="U5518" i="4"/>
  <c r="U5519" i="4"/>
  <c r="U5520" i="4"/>
  <c r="U5521" i="4"/>
  <c r="U5522" i="4"/>
  <c r="U5523" i="4"/>
  <c r="U5524" i="4"/>
  <c r="U5525" i="4"/>
  <c r="U5526" i="4"/>
  <c r="U5527" i="4"/>
  <c r="U5528" i="4"/>
  <c r="U5529" i="4"/>
  <c r="U5530" i="4"/>
  <c r="U5531" i="4"/>
  <c r="U5532" i="4"/>
  <c r="U5533" i="4"/>
  <c r="U5534" i="4"/>
  <c r="U5535" i="4"/>
  <c r="U5536" i="4"/>
  <c r="U5537" i="4"/>
  <c r="U5538" i="4"/>
  <c r="U5539" i="4"/>
  <c r="U5540" i="4"/>
  <c r="U5541" i="4"/>
  <c r="U5542" i="4"/>
  <c r="U5543" i="4"/>
  <c r="U5544" i="4"/>
  <c r="U5545" i="4"/>
  <c r="U5546" i="4"/>
  <c r="U5547" i="4"/>
  <c r="U5548" i="4"/>
  <c r="U5549" i="4"/>
  <c r="U5550" i="4"/>
  <c r="U5551" i="4"/>
  <c r="U5552" i="4"/>
  <c r="U5553" i="4"/>
  <c r="U5554" i="4"/>
  <c r="U5555" i="4"/>
  <c r="U5556" i="4"/>
  <c r="U5557" i="4"/>
  <c r="U5558" i="4"/>
  <c r="U5559" i="4"/>
  <c r="U5560" i="4"/>
  <c r="U5561" i="4"/>
  <c r="U5562" i="4"/>
  <c r="U5563" i="4"/>
  <c r="U5564" i="4"/>
  <c r="U5565" i="4"/>
  <c r="U5566" i="4"/>
  <c r="U5567" i="4"/>
  <c r="U5568" i="4"/>
  <c r="U5569" i="4"/>
  <c r="U5570" i="4"/>
  <c r="U5571" i="4"/>
  <c r="U5572" i="4"/>
  <c r="U5573" i="4"/>
  <c r="U5574" i="4"/>
  <c r="U5575" i="4"/>
  <c r="U5576" i="4"/>
  <c r="U5577" i="4"/>
  <c r="U5578" i="4"/>
  <c r="U5579" i="4"/>
  <c r="U5580" i="4"/>
  <c r="U5581" i="4"/>
  <c r="U5582" i="4"/>
  <c r="U5583" i="4"/>
  <c r="U5584" i="4"/>
  <c r="U5585" i="4"/>
  <c r="U5586" i="4"/>
  <c r="U5587" i="4"/>
  <c r="U5588" i="4"/>
  <c r="U5589" i="4"/>
  <c r="U5590" i="4"/>
  <c r="U5591" i="4"/>
  <c r="U5592" i="4"/>
  <c r="U5593" i="4"/>
  <c r="U5594" i="4"/>
  <c r="U5595" i="4"/>
  <c r="U5596" i="4"/>
  <c r="U5597" i="4"/>
  <c r="U5598" i="4"/>
  <c r="U5599" i="4"/>
  <c r="U5600" i="4"/>
  <c r="U5601" i="4"/>
  <c r="U5602" i="4"/>
  <c r="U5603" i="4"/>
  <c r="U5604" i="4"/>
  <c r="U5605" i="4"/>
  <c r="U5606" i="4"/>
  <c r="U5607" i="4"/>
  <c r="U5608" i="4"/>
  <c r="U5609" i="4"/>
  <c r="U5610" i="4"/>
  <c r="U5611" i="4"/>
  <c r="U5612" i="4"/>
  <c r="U5613" i="4"/>
  <c r="U5614" i="4"/>
  <c r="U5615" i="4"/>
  <c r="U5616" i="4"/>
  <c r="U5617" i="4"/>
  <c r="U5618" i="4"/>
  <c r="U5619" i="4"/>
  <c r="U5620" i="4"/>
  <c r="U5621" i="4"/>
  <c r="U5622" i="4"/>
  <c r="U5623" i="4"/>
  <c r="U5624" i="4"/>
  <c r="U5625" i="4"/>
  <c r="U5626" i="4"/>
  <c r="U5627" i="4"/>
  <c r="U5628" i="4"/>
  <c r="U5629" i="4"/>
  <c r="U5630" i="4"/>
  <c r="U5631" i="4"/>
  <c r="U5632" i="4"/>
  <c r="U5633" i="4"/>
  <c r="U5634" i="4"/>
  <c r="U5635" i="4"/>
  <c r="U5636" i="4"/>
  <c r="U5637" i="4"/>
  <c r="U5638" i="4"/>
  <c r="U5639" i="4"/>
  <c r="U5640" i="4"/>
  <c r="U5641" i="4"/>
  <c r="U5642" i="4"/>
  <c r="U5643" i="4"/>
  <c r="U5644" i="4"/>
  <c r="U5645" i="4"/>
  <c r="U5646" i="4"/>
  <c r="U5647" i="4"/>
  <c r="U5648" i="4"/>
  <c r="U5649" i="4"/>
  <c r="U5650" i="4"/>
  <c r="U5651" i="4"/>
  <c r="U5652" i="4"/>
  <c r="U5653" i="4"/>
  <c r="U5654" i="4"/>
  <c r="U5655" i="4"/>
  <c r="U5656" i="4"/>
  <c r="U5657" i="4"/>
  <c r="U5658" i="4"/>
  <c r="U5659" i="4"/>
  <c r="U5660" i="4"/>
  <c r="U5661" i="4"/>
  <c r="U5662" i="4"/>
  <c r="U5663" i="4"/>
  <c r="U5664" i="4"/>
  <c r="U5665" i="4"/>
  <c r="U5666" i="4"/>
  <c r="U5667" i="4"/>
  <c r="U5668" i="4"/>
  <c r="U5669" i="4"/>
  <c r="U5670" i="4"/>
  <c r="U5671" i="4"/>
  <c r="U5672" i="4"/>
  <c r="U5673" i="4"/>
  <c r="U5674" i="4"/>
  <c r="U5675" i="4"/>
  <c r="U5676" i="4"/>
  <c r="U5677" i="4"/>
  <c r="U5678" i="4"/>
  <c r="U5679" i="4"/>
  <c r="U5680" i="4"/>
  <c r="U5681" i="4"/>
  <c r="U5682" i="4"/>
  <c r="U5683" i="4"/>
  <c r="U5684" i="4"/>
  <c r="U5685" i="4"/>
  <c r="U5686" i="4"/>
  <c r="U5687" i="4"/>
  <c r="U5688" i="4"/>
  <c r="U5689" i="4"/>
  <c r="U5690" i="4"/>
  <c r="U5691" i="4"/>
  <c r="U5692" i="4"/>
  <c r="U5693" i="4"/>
  <c r="U5694" i="4"/>
  <c r="U5695" i="4"/>
  <c r="U5696" i="4"/>
  <c r="U5697" i="4"/>
  <c r="U5698" i="4"/>
  <c r="U5699" i="4"/>
  <c r="U5700" i="4"/>
  <c r="U5701" i="4"/>
  <c r="U5702" i="4"/>
  <c r="U5703" i="4"/>
  <c r="U5704" i="4"/>
  <c r="U5705" i="4"/>
  <c r="U5706" i="4"/>
  <c r="U5707" i="4"/>
  <c r="U5708" i="4"/>
  <c r="U5709" i="4"/>
  <c r="U5710" i="4"/>
  <c r="U5711" i="4"/>
  <c r="U5712" i="4"/>
  <c r="U5713" i="4"/>
  <c r="U5714" i="4"/>
  <c r="U5715" i="4"/>
  <c r="U5716" i="4"/>
  <c r="U5717" i="4"/>
  <c r="U5718" i="4"/>
  <c r="U5719" i="4"/>
  <c r="U5720" i="4"/>
  <c r="U5721" i="4"/>
  <c r="U5722" i="4"/>
  <c r="U5723" i="4"/>
  <c r="U5724" i="4"/>
  <c r="U5725" i="4"/>
  <c r="U5726" i="4"/>
  <c r="U5727" i="4"/>
  <c r="U5728" i="4"/>
  <c r="U5729" i="4"/>
  <c r="U5730" i="4"/>
  <c r="U5731" i="4"/>
  <c r="U5732" i="4"/>
  <c r="U5733" i="4"/>
  <c r="U5734" i="4"/>
  <c r="U5735" i="4"/>
  <c r="U5736" i="4"/>
  <c r="U5737" i="4"/>
  <c r="U5738" i="4"/>
  <c r="U5739" i="4"/>
  <c r="U5740" i="4"/>
  <c r="U5741" i="4"/>
  <c r="U5742" i="4"/>
  <c r="U5743" i="4"/>
  <c r="U5744" i="4"/>
  <c r="U5745" i="4"/>
  <c r="U5746" i="4"/>
  <c r="U5747" i="4"/>
  <c r="U5748" i="4"/>
  <c r="U5749" i="4"/>
  <c r="U5750" i="4"/>
  <c r="U5751" i="4"/>
  <c r="U5752" i="4"/>
  <c r="U5753" i="4"/>
  <c r="U5754" i="4"/>
  <c r="U5755" i="4"/>
  <c r="U5756" i="4"/>
  <c r="U5757" i="4"/>
  <c r="U5758" i="4"/>
  <c r="U5759" i="4"/>
  <c r="U5760" i="4"/>
  <c r="U5761" i="4"/>
  <c r="U5762" i="4"/>
  <c r="U5763" i="4"/>
  <c r="U5764" i="4"/>
  <c r="U5765" i="4"/>
  <c r="U5766" i="4"/>
  <c r="U5767" i="4"/>
  <c r="U5768" i="4"/>
  <c r="U5769" i="4"/>
  <c r="U5770" i="4"/>
  <c r="U5771" i="4"/>
  <c r="U5772" i="4"/>
  <c r="U5773" i="4"/>
  <c r="U5774" i="4"/>
  <c r="U5775" i="4"/>
  <c r="U5776" i="4"/>
  <c r="U5777" i="4"/>
  <c r="U5778" i="4"/>
  <c r="U5779" i="4"/>
  <c r="U5780" i="4"/>
  <c r="U5781" i="4"/>
  <c r="U5782" i="4"/>
  <c r="U5783" i="4"/>
  <c r="U5784" i="4"/>
  <c r="U5785" i="4"/>
  <c r="U5786" i="4"/>
  <c r="U5787" i="4"/>
  <c r="U5788" i="4"/>
  <c r="U5789" i="4"/>
  <c r="U5790" i="4"/>
  <c r="U5791" i="4"/>
  <c r="U5792" i="4"/>
  <c r="U5793" i="4"/>
  <c r="U5794" i="4"/>
  <c r="U5795" i="4"/>
  <c r="U5796" i="4"/>
  <c r="U5797" i="4"/>
  <c r="U5798" i="4"/>
  <c r="U5799" i="4"/>
  <c r="U5800" i="4"/>
  <c r="U5801" i="4"/>
  <c r="U5802" i="4"/>
  <c r="U5803" i="4"/>
  <c r="U5804" i="4"/>
  <c r="U5805" i="4"/>
  <c r="U5806" i="4"/>
  <c r="U5807" i="4"/>
  <c r="U5808" i="4"/>
  <c r="U5809" i="4"/>
  <c r="U5810" i="4"/>
  <c r="U5811" i="4"/>
  <c r="U5812" i="4"/>
  <c r="U5813" i="4"/>
  <c r="U5814" i="4"/>
  <c r="U5815" i="4"/>
  <c r="U5816" i="4"/>
  <c r="U5817" i="4"/>
  <c r="U5818" i="4"/>
  <c r="U5819" i="4"/>
  <c r="U5820" i="4"/>
  <c r="U5821" i="4"/>
  <c r="U5822" i="4"/>
  <c r="U5823" i="4"/>
  <c r="U5824" i="4"/>
  <c r="U5825" i="4"/>
  <c r="U5826" i="4"/>
  <c r="U5827" i="4"/>
  <c r="U5828" i="4"/>
  <c r="U5829" i="4"/>
  <c r="U5830" i="4"/>
  <c r="U5831" i="4"/>
  <c r="U5832" i="4"/>
  <c r="U5833" i="4"/>
  <c r="U5834" i="4"/>
  <c r="U5835" i="4"/>
  <c r="U5836" i="4"/>
  <c r="U5837" i="4"/>
  <c r="U5838" i="4"/>
  <c r="U5839" i="4"/>
  <c r="U5840" i="4"/>
  <c r="U5841" i="4"/>
  <c r="U5842" i="4"/>
  <c r="U5843" i="4"/>
  <c r="U5844" i="4"/>
  <c r="U5845" i="4"/>
  <c r="U5846" i="4"/>
  <c r="U5847" i="4"/>
  <c r="U5848" i="4"/>
  <c r="U5849" i="4"/>
  <c r="U5850" i="4"/>
  <c r="U5851" i="4"/>
  <c r="U5852" i="4"/>
  <c r="U5853" i="4"/>
  <c r="U5854" i="4"/>
  <c r="U5855" i="4"/>
  <c r="U5856" i="4"/>
  <c r="U5857" i="4"/>
  <c r="U5858" i="4"/>
  <c r="U5859" i="4"/>
  <c r="U5860" i="4"/>
  <c r="U5861" i="4"/>
  <c r="U5862" i="4"/>
  <c r="U5863" i="4"/>
  <c r="U5864" i="4"/>
  <c r="U5865" i="4"/>
  <c r="U5866" i="4"/>
  <c r="U5867" i="4"/>
  <c r="U5868" i="4"/>
  <c r="U5869" i="4"/>
  <c r="U5870" i="4"/>
  <c r="U5871" i="4"/>
  <c r="U5872" i="4"/>
  <c r="U5873" i="4"/>
  <c r="U5874" i="4"/>
  <c r="U5875" i="4"/>
  <c r="U5876" i="4"/>
  <c r="U5877" i="4"/>
  <c r="U5878" i="4"/>
  <c r="U5879" i="4"/>
  <c r="U5880" i="4"/>
  <c r="U5881" i="4"/>
  <c r="U5882" i="4"/>
  <c r="U5883" i="4"/>
  <c r="U5884" i="4"/>
  <c r="U5885" i="4"/>
  <c r="U5886" i="4"/>
  <c r="U5887" i="4"/>
  <c r="U5888" i="4"/>
  <c r="U5889" i="4"/>
  <c r="U5890" i="4"/>
  <c r="U5891" i="4"/>
  <c r="U5892" i="4"/>
  <c r="U5893" i="4"/>
  <c r="U5894" i="4"/>
  <c r="U5895" i="4"/>
  <c r="U5896" i="4"/>
  <c r="U5897" i="4"/>
  <c r="U5898" i="4"/>
  <c r="U5899" i="4"/>
  <c r="U5900" i="4"/>
  <c r="U5901" i="4"/>
  <c r="U5902" i="4"/>
  <c r="U5903" i="4"/>
  <c r="U5904" i="4"/>
  <c r="U5905" i="4"/>
  <c r="U5906" i="4"/>
  <c r="U5907" i="4"/>
  <c r="U5908" i="4"/>
  <c r="U5909" i="4"/>
  <c r="U5910" i="4"/>
  <c r="U5911" i="4"/>
  <c r="U5912" i="4"/>
  <c r="U5913" i="4"/>
  <c r="U5914" i="4"/>
  <c r="U5915" i="4"/>
  <c r="U5916" i="4"/>
  <c r="U5917" i="4"/>
  <c r="U5918" i="4"/>
  <c r="U5919" i="4"/>
  <c r="U5920" i="4"/>
  <c r="U5921" i="4"/>
  <c r="U5922" i="4"/>
  <c r="U5923" i="4"/>
  <c r="U5924" i="4"/>
  <c r="U5925" i="4"/>
  <c r="U5926" i="4"/>
  <c r="U5927" i="4"/>
  <c r="U5928" i="4"/>
  <c r="U5929" i="4"/>
  <c r="U5930" i="4"/>
  <c r="U5931" i="4"/>
  <c r="U5932" i="4"/>
  <c r="U5933" i="4"/>
  <c r="U5934" i="4"/>
  <c r="U5935" i="4"/>
  <c r="U5936" i="4"/>
  <c r="U5937" i="4"/>
  <c r="U5938" i="4"/>
  <c r="U5939" i="4"/>
  <c r="U5940" i="4"/>
  <c r="U5941" i="4"/>
  <c r="U5942" i="4"/>
  <c r="U5943" i="4"/>
  <c r="U5944" i="4"/>
  <c r="U5945" i="4"/>
  <c r="U5946" i="4"/>
  <c r="U5947" i="4"/>
  <c r="U5948" i="4"/>
  <c r="U5949" i="4"/>
  <c r="U5950" i="4"/>
  <c r="U5951" i="4"/>
  <c r="U5952" i="4"/>
  <c r="U5953" i="4"/>
  <c r="U5954" i="4"/>
  <c r="U5955" i="4"/>
  <c r="U5956" i="4"/>
  <c r="U5957" i="4"/>
  <c r="U5958" i="4"/>
  <c r="U5959" i="4"/>
  <c r="U5960" i="4"/>
  <c r="U5961" i="4"/>
  <c r="U5962" i="4"/>
  <c r="U5963" i="4"/>
  <c r="U5964" i="4"/>
  <c r="U5965" i="4"/>
  <c r="U5966" i="4"/>
  <c r="U5967" i="4"/>
  <c r="U5968" i="4"/>
  <c r="U5969" i="4"/>
  <c r="U5970" i="4"/>
  <c r="U5971" i="4"/>
  <c r="U5972" i="4"/>
  <c r="U5973" i="4"/>
  <c r="U5974" i="4"/>
  <c r="U5975" i="4"/>
  <c r="U5976" i="4"/>
  <c r="U5977" i="4"/>
  <c r="U5978" i="4"/>
  <c r="U5979" i="4"/>
  <c r="U5980" i="4"/>
  <c r="U5981" i="4"/>
  <c r="U5982" i="4"/>
  <c r="U5983" i="4"/>
  <c r="U5984" i="4"/>
  <c r="U5985" i="4"/>
  <c r="U5986" i="4"/>
  <c r="U5987" i="4"/>
  <c r="U5988" i="4"/>
  <c r="U5989" i="4"/>
  <c r="U5990" i="4"/>
  <c r="U5991" i="4"/>
  <c r="U5992" i="4"/>
  <c r="U5993" i="4"/>
  <c r="U5994" i="4"/>
  <c r="U5995" i="4"/>
  <c r="U5996" i="4"/>
  <c r="U5997" i="4"/>
  <c r="U5998" i="4"/>
  <c r="U5999" i="4"/>
  <c r="U6000" i="4"/>
  <c r="U6001" i="4"/>
  <c r="U6002" i="4"/>
  <c r="U6003" i="4"/>
  <c r="U6004" i="4"/>
  <c r="U6005" i="4"/>
  <c r="U6006" i="4"/>
  <c r="U6007" i="4"/>
  <c r="U6008" i="4"/>
  <c r="U6009" i="4"/>
  <c r="U6010" i="4"/>
  <c r="U6011" i="4"/>
  <c r="U6012" i="4"/>
  <c r="U6013" i="4"/>
  <c r="U6014" i="4"/>
  <c r="U6015" i="4"/>
  <c r="U6016" i="4"/>
  <c r="U6017" i="4"/>
  <c r="U6018" i="4"/>
  <c r="U6019" i="4"/>
  <c r="U6020" i="4"/>
  <c r="U6021" i="4"/>
  <c r="U6022" i="4"/>
  <c r="U6023" i="4"/>
  <c r="U6024" i="4"/>
  <c r="U6025" i="4"/>
  <c r="U6026" i="4"/>
  <c r="U6027" i="4"/>
  <c r="U6028" i="4"/>
  <c r="U6029" i="4"/>
  <c r="U6030" i="4"/>
  <c r="U6031" i="4"/>
  <c r="U6032" i="4"/>
  <c r="U6033" i="4"/>
  <c r="U6034" i="4"/>
  <c r="U6035" i="4"/>
  <c r="U6036" i="4"/>
  <c r="U6037" i="4"/>
  <c r="U6038" i="4"/>
  <c r="U6039" i="4"/>
  <c r="U6040" i="4"/>
  <c r="U6041" i="4"/>
  <c r="U6042" i="4"/>
  <c r="U6043" i="4"/>
  <c r="U6044" i="4"/>
  <c r="U6045" i="4"/>
  <c r="U6046" i="4"/>
  <c r="U6047" i="4"/>
  <c r="U6048" i="4"/>
  <c r="U6049" i="4"/>
  <c r="U6050" i="4"/>
  <c r="U6051" i="4"/>
  <c r="U6052" i="4"/>
  <c r="U6053" i="4"/>
  <c r="U6054" i="4"/>
  <c r="U6055" i="4"/>
  <c r="U6056" i="4"/>
  <c r="U6057" i="4"/>
  <c r="U6058" i="4"/>
  <c r="U6059" i="4"/>
  <c r="U6060" i="4"/>
  <c r="U6061" i="4"/>
  <c r="U6062" i="4"/>
  <c r="U6063" i="4"/>
  <c r="U6064" i="4"/>
  <c r="U6065" i="4"/>
  <c r="U6066" i="4"/>
  <c r="U6067" i="4"/>
  <c r="U6068" i="4"/>
  <c r="U6069" i="4"/>
  <c r="U6070" i="4"/>
  <c r="U6071" i="4"/>
  <c r="U6072" i="4"/>
  <c r="U6073" i="4"/>
  <c r="U6074" i="4"/>
  <c r="U6075" i="4"/>
  <c r="U6076" i="4"/>
  <c r="U6077" i="4"/>
  <c r="U6078" i="4"/>
  <c r="U6079" i="4"/>
  <c r="U6080" i="4"/>
  <c r="U6081" i="4"/>
  <c r="U6082" i="4"/>
  <c r="U6083" i="4"/>
  <c r="U6084" i="4"/>
  <c r="U6085" i="4"/>
  <c r="U6086" i="4"/>
  <c r="U6087" i="4"/>
  <c r="U6088" i="4"/>
  <c r="U6089" i="4"/>
  <c r="U6090" i="4"/>
  <c r="U6091" i="4"/>
  <c r="U6092" i="4"/>
  <c r="U6093" i="4"/>
  <c r="U6094" i="4"/>
  <c r="U6095" i="4"/>
  <c r="U6096" i="4"/>
  <c r="U6097" i="4"/>
  <c r="U6098" i="4"/>
  <c r="U6099" i="4"/>
  <c r="U6100" i="4"/>
  <c r="U6101" i="4"/>
  <c r="U6102" i="4"/>
  <c r="U6103" i="4"/>
  <c r="U6104" i="4"/>
  <c r="U6105" i="4"/>
  <c r="U6106" i="4"/>
  <c r="U6107" i="4"/>
  <c r="U6108" i="4"/>
  <c r="U6109" i="4"/>
  <c r="U6110" i="4"/>
  <c r="U6111" i="4"/>
  <c r="U6112" i="4"/>
  <c r="U6113" i="4"/>
  <c r="U6114" i="4"/>
  <c r="U6115" i="4"/>
  <c r="U6116" i="4"/>
  <c r="U6117" i="4"/>
  <c r="U6118" i="4"/>
  <c r="U6119" i="4"/>
  <c r="U6120" i="4"/>
  <c r="U6121" i="4"/>
  <c r="U6122" i="4"/>
  <c r="U6123" i="4"/>
  <c r="U6124" i="4"/>
  <c r="U6125" i="4"/>
  <c r="U6126" i="4"/>
  <c r="U6127" i="4"/>
  <c r="U6128" i="4"/>
  <c r="U6129" i="4"/>
  <c r="U6130" i="4"/>
  <c r="U6131" i="4"/>
  <c r="U6132" i="4"/>
  <c r="U6133" i="4"/>
  <c r="U6134" i="4"/>
  <c r="U6135" i="4"/>
  <c r="U6136" i="4"/>
  <c r="U6137" i="4"/>
  <c r="U6138" i="4"/>
  <c r="U6139" i="4"/>
  <c r="U6140" i="4"/>
  <c r="U6141" i="4"/>
  <c r="U6142" i="4"/>
  <c r="U6143" i="4"/>
  <c r="U6144" i="4"/>
  <c r="U6145" i="4"/>
  <c r="U6146" i="4"/>
  <c r="U6147" i="4"/>
  <c r="U6148" i="4"/>
  <c r="U6149" i="4"/>
  <c r="U6150" i="4"/>
  <c r="U6151" i="4"/>
  <c r="U6152" i="4"/>
  <c r="U6153" i="4"/>
  <c r="U6154" i="4"/>
  <c r="U6155" i="4"/>
  <c r="U6156" i="4"/>
  <c r="U6157" i="4"/>
  <c r="U6158" i="4"/>
  <c r="U6159" i="4"/>
  <c r="U6160" i="4"/>
  <c r="U6161" i="4"/>
  <c r="U6162" i="4"/>
  <c r="U6163" i="4"/>
  <c r="U6164" i="4"/>
  <c r="U6165" i="4"/>
  <c r="U6166" i="4"/>
  <c r="U6167" i="4"/>
  <c r="U6168" i="4"/>
  <c r="U6169" i="4"/>
  <c r="U6170" i="4"/>
  <c r="U6171" i="4"/>
  <c r="U6172" i="4"/>
  <c r="U6173" i="4"/>
  <c r="U6174" i="4"/>
  <c r="U6175" i="4"/>
  <c r="U6176" i="4"/>
  <c r="U6177" i="4"/>
  <c r="U6178" i="4"/>
  <c r="U6179" i="4"/>
  <c r="U6180" i="4"/>
  <c r="U6181" i="4"/>
  <c r="U6182" i="4"/>
  <c r="U6183" i="4"/>
  <c r="U6184" i="4"/>
  <c r="U6185" i="4"/>
  <c r="U6186" i="4"/>
  <c r="U6187" i="4"/>
  <c r="U6188" i="4"/>
  <c r="U6189" i="4"/>
  <c r="U6190" i="4"/>
  <c r="U6191" i="4"/>
  <c r="U6192" i="4"/>
  <c r="U6193" i="4"/>
  <c r="U6194" i="4"/>
  <c r="U6195" i="4"/>
  <c r="U6196" i="4"/>
  <c r="U6197" i="4"/>
  <c r="U6198" i="4"/>
  <c r="U6199" i="4"/>
  <c r="U6200" i="4"/>
  <c r="U6201" i="4"/>
  <c r="U6202" i="4"/>
  <c r="U6203" i="4"/>
  <c r="U6204" i="4"/>
  <c r="U6205" i="4"/>
  <c r="U6206" i="4"/>
  <c r="U6207" i="4"/>
  <c r="U6208" i="4"/>
  <c r="U6209" i="4"/>
  <c r="U6210" i="4"/>
  <c r="U6211" i="4"/>
  <c r="U6212" i="4"/>
  <c r="U6213" i="4"/>
  <c r="U6214" i="4"/>
  <c r="U6215" i="4"/>
  <c r="U6216" i="4"/>
  <c r="U6217" i="4"/>
  <c r="U6218" i="4"/>
  <c r="U6219" i="4"/>
  <c r="U6220" i="4"/>
  <c r="U6221" i="4"/>
  <c r="U6222" i="4"/>
  <c r="U6223" i="4"/>
  <c r="U6224" i="4"/>
  <c r="U6225" i="4"/>
  <c r="U6226" i="4"/>
  <c r="U6227" i="4"/>
  <c r="U6228" i="4"/>
  <c r="U6229" i="4"/>
  <c r="U6230" i="4"/>
  <c r="U6231" i="4"/>
  <c r="U6232" i="4"/>
  <c r="U6233" i="4"/>
  <c r="U6234" i="4"/>
  <c r="U6235" i="4"/>
  <c r="U6236" i="4"/>
  <c r="U6237" i="4"/>
  <c r="U6238" i="4"/>
  <c r="U6239" i="4"/>
  <c r="U6240" i="4"/>
  <c r="U6241" i="4"/>
  <c r="U6242" i="4"/>
  <c r="U6243" i="4"/>
  <c r="U6244" i="4"/>
  <c r="U6245" i="4"/>
  <c r="U6246" i="4"/>
  <c r="U6247" i="4"/>
  <c r="U6248" i="4"/>
  <c r="U6249" i="4"/>
  <c r="U6250" i="4"/>
  <c r="U6251" i="4"/>
  <c r="U6252" i="4"/>
  <c r="U6253" i="4"/>
  <c r="U6254" i="4"/>
  <c r="U6255" i="4"/>
  <c r="U6256" i="4"/>
  <c r="U6257" i="4"/>
  <c r="U6258" i="4"/>
  <c r="U6259" i="4"/>
  <c r="U6260" i="4"/>
  <c r="U6261" i="4"/>
  <c r="U6262" i="4"/>
  <c r="U6263" i="4"/>
  <c r="U6264" i="4"/>
  <c r="U6265" i="4"/>
  <c r="U6266" i="4"/>
  <c r="U6267" i="4"/>
  <c r="U6268" i="4"/>
  <c r="U6269" i="4"/>
  <c r="U6270" i="4"/>
  <c r="U6271" i="4"/>
  <c r="U6272" i="4"/>
  <c r="U6273" i="4"/>
  <c r="U6274" i="4"/>
  <c r="U6275" i="4"/>
  <c r="U6276" i="4"/>
  <c r="U6277" i="4"/>
  <c r="U6278" i="4"/>
  <c r="U6279" i="4"/>
  <c r="U6280" i="4"/>
  <c r="U6281" i="4"/>
  <c r="U6282" i="4"/>
  <c r="U6283" i="4"/>
  <c r="U6284" i="4"/>
  <c r="U6285" i="4"/>
  <c r="U6286" i="4"/>
  <c r="U6287" i="4"/>
  <c r="U6288" i="4"/>
  <c r="U6289" i="4"/>
  <c r="U6290" i="4"/>
  <c r="U6291" i="4"/>
  <c r="U6292" i="4"/>
  <c r="U6293" i="4"/>
  <c r="U6294" i="4"/>
  <c r="U6295" i="4"/>
  <c r="U6296" i="4"/>
  <c r="U6297" i="4"/>
  <c r="U6298" i="4"/>
  <c r="U6299" i="4"/>
  <c r="U6300" i="4"/>
  <c r="U6301" i="4"/>
  <c r="U6302" i="4"/>
  <c r="U6303" i="4"/>
  <c r="U6304" i="4"/>
  <c r="U6305" i="4"/>
  <c r="U6306" i="4"/>
  <c r="U6307" i="4"/>
  <c r="U6308" i="4"/>
  <c r="U6309" i="4"/>
  <c r="U6310" i="4"/>
  <c r="U6311" i="4"/>
  <c r="U6312" i="4"/>
  <c r="U6313" i="4"/>
  <c r="U6314" i="4"/>
  <c r="U6315" i="4"/>
  <c r="U6316" i="4"/>
  <c r="U6317" i="4"/>
  <c r="U6318" i="4"/>
  <c r="U6319" i="4"/>
  <c r="U6320" i="4"/>
  <c r="U6321" i="4"/>
  <c r="U6322" i="4"/>
  <c r="U6323" i="4"/>
  <c r="U6324" i="4"/>
  <c r="U6325" i="4"/>
  <c r="U6326" i="4"/>
  <c r="U6327" i="4"/>
  <c r="U6328" i="4"/>
  <c r="U6329" i="4"/>
  <c r="U6330" i="4"/>
  <c r="U6331" i="4"/>
  <c r="U6332" i="4"/>
  <c r="U6333" i="4"/>
  <c r="U6334" i="4"/>
  <c r="U6335" i="4"/>
  <c r="U6336" i="4"/>
  <c r="U6337" i="4"/>
  <c r="U6338" i="4"/>
  <c r="U6339" i="4"/>
  <c r="U6340" i="4"/>
  <c r="U6341" i="4"/>
  <c r="U6342" i="4"/>
  <c r="U6343" i="4"/>
  <c r="U6344" i="4"/>
  <c r="U6345" i="4"/>
  <c r="U6346" i="4"/>
  <c r="U6347" i="4"/>
  <c r="U6348" i="4"/>
  <c r="U6349" i="4"/>
  <c r="U6350" i="4"/>
  <c r="U6351" i="4"/>
  <c r="U6352" i="4"/>
  <c r="U6353" i="4"/>
  <c r="U6354" i="4"/>
  <c r="U6355" i="4"/>
  <c r="U6356" i="4"/>
  <c r="U6357" i="4"/>
  <c r="U6358" i="4"/>
  <c r="U6359" i="4"/>
  <c r="U6360" i="4"/>
  <c r="U6361" i="4"/>
  <c r="U6362" i="4"/>
  <c r="U6363" i="4"/>
  <c r="U6364" i="4"/>
  <c r="U6365" i="4"/>
  <c r="U6366" i="4"/>
  <c r="U6367" i="4"/>
  <c r="U6368" i="4"/>
  <c r="U6369" i="4"/>
  <c r="U6370" i="4"/>
  <c r="U6371" i="4"/>
  <c r="U6372" i="4"/>
  <c r="U6373" i="4"/>
  <c r="U6374" i="4"/>
  <c r="U6375" i="4"/>
  <c r="U6376" i="4"/>
  <c r="U6377" i="4"/>
  <c r="U6378" i="4"/>
  <c r="U6379" i="4"/>
  <c r="U6380" i="4"/>
  <c r="U6381" i="4"/>
  <c r="U6382" i="4"/>
  <c r="U6383" i="4"/>
  <c r="U6384" i="4"/>
  <c r="U6385" i="4"/>
  <c r="U6386" i="4"/>
  <c r="U6387" i="4"/>
  <c r="U6388" i="4"/>
  <c r="U6389" i="4"/>
  <c r="U6390" i="4"/>
  <c r="U6391" i="4"/>
  <c r="U6392" i="4"/>
  <c r="U6393" i="4"/>
  <c r="U6394" i="4"/>
  <c r="U6395" i="4"/>
  <c r="U6396" i="4"/>
  <c r="U6397" i="4"/>
  <c r="U6398" i="4"/>
  <c r="U6399" i="4"/>
  <c r="U6400" i="4"/>
  <c r="U6401" i="4"/>
  <c r="U6402" i="4"/>
  <c r="U6403" i="4"/>
  <c r="U6404" i="4"/>
  <c r="U6405" i="4"/>
  <c r="U6406" i="4"/>
  <c r="U6407" i="4"/>
  <c r="U6408" i="4"/>
  <c r="U6409" i="4"/>
  <c r="U6410" i="4"/>
  <c r="U6411" i="4"/>
  <c r="U6412" i="4"/>
  <c r="U6413" i="4"/>
  <c r="U6414" i="4"/>
  <c r="U6415" i="4"/>
  <c r="U6416" i="4"/>
  <c r="U6417" i="4"/>
  <c r="U6418" i="4"/>
  <c r="U6419" i="4"/>
  <c r="U6420" i="4"/>
  <c r="U6421" i="4"/>
  <c r="U6422" i="4"/>
  <c r="U6423" i="4"/>
  <c r="U6424" i="4"/>
  <c r="U6425" i="4"/>
  <c r="U6426" i="4"/>
  <c r="U6427" i="4"/>
  <c r="U6428" i="4"/>
  <c r="U6429" i="4"/>
  <c r="U6430" i="4"/>
  <c r="U6431" i="4"/>
  <c r="U6432" i="4"/>
  <c r="U6433" i="4"/>
  <c r="U6434" i="4"/>
  <c r="U6435" i="4"/>
  <c r="U6436" i="4"/>
  <c r="U6437" i="4"/>
  <c r="U6438" i="4"/>
  <c r="U6439" i="4"/>
  <c r="U6440" i="4"/>
  <c r="U6441" i="4"/>
  <c r="U6442" i="4"/>
  <c r="U6443" i="4"/>
  <c r="U6444" i="4"/>
  <c r="U6445" i="4"/>
  <c r="U6446" i="4"/>
  <c r="U6447" i="4"/>
  <c r="U6448" i="4"/>
  <c r="U6449" i="4"/>
  <c r="U6450" i="4"/>
  <c r="U6451" i="4"/>
  <c r="U6452" i="4"/>
  <c r="U6453" i="4"/>
  <c r="U6454" i="4"/>
  <c r="U6455" i="4"/>
  <c r="U6456" i="4"/>
  <c r="U6457" i="4"/>
  <c r="U6458" i="4"/>
  <c r="U6459" i="4"/>
  <c r="U6460" i="4"/>
  <c r="U6461" i="4"/>
  <c r="U6462" i="4"/>
  <c r="U6463" i="4"/>
  <c r="U6464" i="4"/>
  <c r="U6465" i="4"/>
  <c r="U6466" i="4"/>
  <c r="U6467" i="4"/>
  <c r="U6468" i="4"/>
  <c r="U6469" i="4"/>
  <c r="U6470" i="4"/>
  <c r="U6471" i="4"/>
  <c r="U6472" i="4"/>
  <c r="U6473" i="4"/>
  <c r="U6474" i="4"/>
  <c r="U6475" i="4"/>
  <c r="U6476" i="4"/>
  <c r="U6477" i="4"/>
  <c r="U6478" i="4"/>
  <c r="U6479" i="4"/>
  <c r="U6480" i="4"/>
  <c r="U6481" i="4"/>
  <c r="U6482" i="4"/>
  <c r="U6483" i="4"/>
  <c r="U6484" i="4"/>
  <c r="U6485" i="4"/>
  <c r="U6486" i="4"/>
  <c r="U6487" i="4"/>
  <c r="U6488" i="4"/>
  <c r="U6489" i="4"/>
  <c r="U6490" i="4"/>
  <c r="U6491" i="4"/>
  <c r="U6492" i="4"/>
  <c r="U6493" i="4"/>
  <c r="U6494" i="4"/>
  <c r="U6495" i="4"/>
  <c r="U6496" i="4"/>
  <c r="U6497" i="4"/>
  <c r="U6498" i="4"/>
  <c r="U6499" i="4"/>
  <c r="U6500" i="4"/>
  <c r="U6501" i="4"/>
  <c r="U6502" i="4"/>
  <c r="U6503" i="4"/>
  <c r="U6504" i="4"/>
  <c r="U6505" i="4"/>
  <c r="U6506" i="4"/>
  <c r="U6507" i="4"/>
  <c r="U6508" i="4"/>
  <c r="U6509" i="4"/>
  <c r="U6510" i="4"/>
  <c r="U6511" i="4"/>
  <c r="U6512" i="4"/>
  <c r="U6513" i="4"/>
  <c r="U6514" i="4"/>
  <c r="U6515" i="4"/>
  <c r="U6516" i="4"/>
  <c r="U6517" i="4"/>
  <c r="U6518" i="4"/>
  <c r="U6519" i="4"/>
  <c r="U6520" i="4"/>
  <c r="U6521" i="4"/>
  <c r="U6522" i="4"/>
  <c r="U6523" i="4"/>
  <c r="U6524" i="4"/>
  <c r="U6525" i="4"/>
  <c r="U6526" i="4"/>
  <c r="U6527" i="4"/>
  <c r="U6528" i="4"/>
  <c r="U6529" i="4"/>
  <c r="U6530" i="4"/>
  <c r="U6531" i="4"/>
  <c r="U6532" i="4"/>
  <c r="U6533" i="4"/>
  <c r="U6534" i="4"/>
  <c r="U6535" i="4"/>
  <c r="U6536" i="4"/>
  <c r="U6537" i="4"/>
  <c r="U6538" i="4"/>
  <c r="U6539" i="4"/>
  <c r="U6540" i="4"/>
  <c r="U6541" i="4"/>
  <c r="U6542" i="4"/>
  <c r="U6543" i="4"/>
  <c r="U6544" i="4"/>
  <c r="U6545" i="4"/>
  <c r="U6546" i="4"/>
  <c r="U6547" i="4"/>
  <c r="U6548" i="4"/>
  <c r="U6549" i="4"/>
  <c r="U6550" i="4"/>
  <c r="U6551" i="4"/>
  <c r="U6552" i="4"/>
  <c r="U6553" i="4"/>
  <c r="U6554" i="4"/>
  <c r="U6555" i="4"/>
  <c r="U6556" i="4"/>
  <c r="U6557" i="4"/>
  <c r="U6558" i="4"/>
  <c r="U6559" i="4"/>
  <c r="U6560" i="4"/>
  <c r="U6561" i="4"/>
  <c r="U6562" i="4"/>
  <c r="U6563" i="4"/>
  <c r="U6564" i="4"/>
  <c r="U6565" i="4"/>
  <c r="U6566" i="4"/>
  <c r="U6567" i="4"/>
  <c r="U6568" i="4"/>
  <c r="U6569" i="4"/>
  <c r="U6570" i="4"/>
  <c r="U6571" i="4"/>
  <c r="U6572" i="4"/>
  <c r="U6573" i="4"/>
  <c r="U6574" i="4"/>
  <c r="U6575" i="4"/>
  <c r="U6576" i="4"/>
  <c r="U6577" i="4"/>
  <c r="U6578" i="4"/>
  <c r="U6579" i="4"/>
  <c r="U6580" i="4"/>
  <c r="U6581" i="4"/>
  <c r="U6582" i="4"/>
  <c r="U6583" i="4"/>
  <c r="U6584" i="4"/>
  <c r="U6585" i="4"/>
  <c r="U6586" i="4"/>
  <c r="U6587" i="4"/>
  <c r="U6588" i="4"/>
  <c r="U6589" i="4"/>
  <c r="U6590" i="4"/>
  <c r="U6591" i="4"/>
  <c r="U6592" i="4"/>
  <c r="U6593" i="4"/>
  <c r="U6594" i="4"/>
  <c r="U6595" i="4"/>
  <c r="U6596" i="4"/>
  <c r="U6597" i="4"/>
  <c r="U6598" i="4"/>
  <c r="U6599" i="4"/>
  <c r="U6600" i="4"/>
  <c r="U6601" i="4"/>
  <c r="U6602" i="4"/>
  <c r="U6603" i="4"/>
  <c r="U6604" i="4"/>
  <c r="U6605" i="4"/>
  <c r="U6606" i="4"/>
  <c r="U6607" i="4"/>
  <c r="U6608" i="4"/>
  <c r="U6609" i="4"/>
  <c r="U6610" i="4"/>
  <c r="U6611" i="4"/>
  <c r="U6612" i="4"/>
  <c r="U6613" i="4"/>
  <c r="U6614" i="4"/>
  <c r="U6615" i="4"/>
  <c r="U6616" i="4"/>
  <c r="U6617" i="4"/>
  <c r="U6618" i="4"/>
  <c r="U6619" i="4"/>
  <c r="U6620" i="4"/>
  <c r="U6621" i="4"/>
  <c r="U6622" i="4"/>
  <c r="U6623" i="4"/>
  <c r="U6624" i="4"/>
  <c r="U6625" i="4"/>
  <c r="U6626" i="4"/>
  <c r="U6627" i="4"/>
  <c r="U6628" i="4"/>
  <c r="U6629" i="4"/>
  <c r="U6630" i="4"/>
  <c r="U6631" i="4"/>
  <c r="U6632" i="4"/>
  <c r="U6633" i="4"/>
  <c r="U6634" i="4"/>
  <c r="U6635" i="4"/>
  <c r="U6636" i="4"/>
  <c r="U6637" i="4"/>
  <c r="U6638" i="4"/>
  <c r="U6639" i="4"/>
  <c r="U6640" i="4"/>
  <c r="U6641" i="4"/>
  <c r="U6642" i="4"/>
  <c r="U6643" i="4"/>
  <c r="U6644" i="4"/>
  <c r="U6645" i="4"/>
  <c r="U6646" i="4"/>
  <c r="U6647" i="4"/>
  <c r="U6648" i="4"/>
  <c r="U6649" i="4"/>
  <c r="U6650" i="4"/>
  <c r="U6651" i="4"/>
  <c r="U6652" i="4"/>
  <c r="U6653" i="4"/>
  <c r="U6654" i="4"/>
  <c r="U6655" i="4"/>
  <c r="U6656" i="4"/>
  <c r="U6657" i="4"/>
  <c r="U6658" i="4"/>
  <c r="U6659" i="4"/>
  <c r="U6660" i="4"/>
  <c r="U6661" i="4"/>
  <c r="U6662" i="4"/>
  <c r="U6663" i="4"/>
  <c r="U6664" i="4"/>
  <c r="U6665" i="4"/>
  <c r="U6666" i="4"/>
  <c r="U6667" i="4"/>
  <c r="U6668" i="4"/>
  <c r="U6669" i="4"/>
  <c r="U6670" i="4"/>
  <c r="U6671" i="4"/>
  <c r="U6672" i="4"/>
  <c r="U6673" i="4"/>
  <c r="U6674" i="4"/>
  <c r="U6675" i="4"/>
  <c r="U6676" i="4"/>
  <c r="U6677" i="4"/>
  <c r="U6678" i="4"/>
  <c r="U6679" i="4"/>
  <c r="U6680" i="4"/>
  <c r="U6681" i="4"/>
  <c r="U6682" i="4"/>
  <c r="U6683" i="4"/>
  <c r="U6684" i="4"/>
  <c r="U6685" i="4"/>
  <c r="U6686" i="4"/>
  <c r="U6687" i="4"/>
  <c r="U6688" i="4"/>
  <c r="U6689" i="4"/>
  <c r="U6690" i="4"/>
  <c r="U6691" i="4"/>
  <c r="U6692" i="4"/>
  <c r="U6693" i="4"/>
  <c r="U6694" i="4"/>
  <c r="U6695" i="4"/>
  <c r="U6696" i="4"/>
  <c r="U6697" i="4"/>
  <c r="U6698" i="4"/>
  <c r="U6699" i="4"/>
  <c r="U6700" i="4"/>
  <c r="U6701" i="4"/>
  <c r="U6702" i="4"/>
  <c r="U6703" i="4"/>
  <c r="U6704" i="4"/>
  <c r="U6705" i="4"/>
  <c r="U6706" i="4"/>
  <c r="U6707" i="4"/>
  <c r="U6708" i="4"/>
  <c r="U6709" i="4"/>
  <c r="U6710" i="4"/>
  <c r="U6711" i="4"/>
  <c r="U6712" i="4"/>
  <c r="U6713" i="4"/>
  <c r="U6714" i="4"/>
  <c r="U6715" i="4"/>
  <c r="U6716" i="4"/>
  <c r="U6717" i="4"/>
  <c r="U6718" i="4"/>
  <c r="U6719" i="4"/>
  <c r="U6720" i="4"/>
  <c r="U6721" i="4"/>
  <c r="U6722" i="4"/>
  <c r="U6723" i="4"/>
  <c r="U6724" i="4"/>
  <c r="U6725" i="4"/>
  <c r="U6726" i="4"/>
  <c r="U6727" i="4"/>
  <c r="U6728" i="4"/>
  <c r="U6729" i="4"/>
  <c r="U6730" i="4"/>
  <c r="U6731" i="4"/>
  <c r="U6732" i="4"/>
  <c r="U6733" i="4"/>
  <c r="U6734" i="4"/>
  <c r="U6735" i="4"/>
  <c r="U6736" i="4"/>
  <c r="U6737" i="4"/>
  <c r="U6738" i="4"/>
  <c r="U6739" i="4"/>
  <c r="U6740" i="4"/>
  <c r="U6741" i="4"/>
  <c r="U6742" i="4"/>
  <c r="U6743" i="4"/>
  <c r="U6744" i="4"/>
  <c r="U6745" i="4"/>
  <c r="U6746" i="4"/>
  <c r="U6747" i="4"/>
  <c r="U6748" i="4"/>
  <c r="U6749" i="4"/>
  <c r="U6750" i="4"/>
  <c r="U6751" i="4"/>
  <c r="U6752" i="4"/>
  <c r="U6753" i="4"/>
  <c r="U6754" i="4"/>
  <c r="U6755" i="4"/>
  <c r="U6756" i="4"/>
  <c r="U6757" i="4"/>
  <c r="U6758" i="4"/>
  <c r="U6759" i="4"/>
  <c r="U6760" i="4"/>
  <c r="U6761" i="4"/>
  <c r="U6762" i="4"/>
  <c r="U6763" i="4"/>
  <c r="U6764" i="4"/>
  <c r="U6765" i="4"/>
  <c r="U6766" i="4"/>
  <c r="U6767" i="4"/>
  <c r="U6768" i="4"/>
  <c r="U6769" i="4"/>
  <c r="U6770" i="4"/>
  <c r="U6771" i="4"/>
  <c r="U6772" i="4"/>
  <c r="U6773" i="4"/>
  <c r="U6774" i="4"/>
  <c r="U6775" i="4"/>
  <c r="U6776" i="4"/>
  <c r="U6777" i="4"/>
  <c r="U6778" i="4"/>
  <c r="U6779" i="4"/>
  <c r="U6780" i="4"/>
  <c r="U6781" i="4"/>
  <c r="U6782" i="4"/>
  <c r="U6783" i="4"/>
  <c r="U6784" i="4"/>
  <c r="U6785" i="4"/>
  <c r="U6786" i="4"/>
  <c r="U6787" i="4"/>
  <c r="U6788" i="4"/>
  <c r="U6789" i="4"/>
  <c r="U6790" i="4"/>
  <c r="U6791" i="4"/>
  <c r="U6792" i="4"/>
  <c r="U6793" i="4"/>
  <c r="U6794" i="4"/>
  <c r="U6795" i="4"/>
  <c r="U6796" i="4"/>
  <c r="U6797" i="4"/>
  <c r="U6798" i="4"/>
  <c r="U6799" i="4"/>
  <c r="U6800" i="4"/>
  <c r="U6801" i="4"/>
  <c r="U6802" i="4"/>
  <c r="U6803" i="4"/>
  <c r="U6804" i="4"/>
  <c r="U6805" i="4"/>
  <c r="U6806" i="4"/>
  <c r="U6807" i="4"/>
  <c r="U6808" i="4"/>
  <c r="U6809" i="4"/>
  <c r="U6810" i="4"/>
  <c r="U6811" i="4"/>
  <c r="U6812" i="4"/>
  <c r="U6813" i="4"/>
  <c r="U6814" i="4"/>
  <c r="U6815" i="4"/>
  <c r="U6816" i="4"/>
  <c r="U6817" i="4"/>
  <c r="U6818" i="4"/>
  <c r="U6819" i="4"/>
  <c r="U6820" i="4"/>
  <c r="U6821" i="4"/>
  <c r="U6822" i="4"/>
  <c r="U6823" i="4"/>
  <c r="U6824" i="4"/>
  <c r="U6825" i="4"/>
  <c r="U6826" i="4"/>
  <c r="U6827" i="4"/>
  <c r="U6828" i="4"/>
  <c r="U6829" i="4"/>
  <c r="U6830" i="4"/>
  <c r="U6831" i="4"/>
  <c r="U6832" i="4"/>
  <c r="U6833" i="4"/>
  <c r="U6834" i="4"/>
  <c r="U6835" i="4"/>
  <c r="U6836" i="4"/>
  <c r="U6837" i="4"/>
  <c r="U6838" i="4"/>
  <c r="U6839" i="4"/>
  <c r="U6840" i="4"/>
  <c r="U6841" i="4"/>
  <c r="U6842" i="4"/>
  <c r="U6843" i="4"/>
  <c r="U6844" i="4"/>
  <c r="U6845" i="4"/>
  <c r="U6846" i="4"/>
  <c r="U6847" i="4"/>
  <c r="U6848" i="4"/>
  <c r="U6849" i="4"/>
  <c r="U6850" i="4"/>
  <c r="U6851" i="4"/>
  <c r="U6852" i="4"/>
  <c r="U6853" i="4"/>
  <c r="U6854" i="4"/>
  <c r="U6855" i="4"/>
  <c r="U6856" i="4"/>
  <c r="U6857" i="4"/>
  <c r="U6858" i="4"/>
  <c r="U6859" i="4"/>
  <c r="U6860" i="4"/>
  <c r="U6861" i="4"/>
  <c r="U6862" i="4"/>
  <c r="U6863" i="4"/>
  <c r="U6864" i="4"/>
  <c r="U6865" i="4"/>
  <c r="U6866" i="4"/>
  <c r="U6867" i="4"/>
  <c r="U6868" i="4"/>
  <c r="U6869" i="4"/>
  <c r="U6870" i="4"/>
  <c r="U6871" i="4"/>
  <c r="U6872" i="4"/>
  <c r="U6873" i="4"/>
  <c r="U6874" i="4"/>
  <c r="U6875" i="4"/>
  <c r="U6876" i="4"/>
  <c r="U6877" i="4"/>
  <c r="U6878" i="4"/>
  <c r="U6879" i="4"/>
  <c r="U6880" i="4"/>
  <c r="U6881" i="4"/>
  <c r="U6882" i="4"/>
  <c r="U6883" i="4"/>
  <c r="U6884" i="4"/>
  <c r="U6885" i="4"/>
  <c r="U6886" i="4"/>
  <c r="U6887" i="4"/>
  <c r="U6888" i="4"/>
  <c r="U6889" i="4"/>
  <c r="U6890" i="4"/>
  <c r="U6891" i="4"/>
  <c r="U6892" i="4"/>
  <c r="U6893" i="4"/>
  <c r="U6894" i="4"/>
  <c r="U6895" i="4"/>
  <c r="U6896" i="4"/>
  <c r="U6897" i="4"/>
  <c r="U6898" i="4"/>
  <c r="U6899" i="4"/>
  <c r="U6900" i="4"/>
  <c r="U6901" i="4"/>
  <c r="U6902" i="4"/>
  <c r="U6903" i="4"/>
  <c r="U6904" i="4"/>
  <c r="U6905" i="4"/>
  <c r="U6906" i="4"/>
  <c r="U6907" i="4"/>
  <c r="U6908" i="4"/>
  <c r="U6909" i="4"/>
  <c r="U6910" i="4"/>
  <c r="U6911" i="4"/>
  <c r="U6912" i="4"/>
  <c r="U6913" i="4"/>
  <c r="U6914" i="4"/>
  <c r="U6915" i="4"/>
  <c r="U6916" i="4"/>
  <c r="U6917" i="4"/>
  <c r="U6918" i="4"/>
  <c r="U6919" i="4"/>
  <c r="U6920" i="4"/>
  <c r="U6921" i="4"/>
  <c r="U6922" i="4"/>
  <c r="U6923" i="4"/>
  <c r="U6924" i="4"/>
  <c r="U6925" i="4"/>
  <c r="U6926" i="4"/>
  <c r="U6927" i="4"/>
  <c r="U6928" i="4"/>
  <c r="U6929" i="4"/>
  <c r="U6930" i="4"/>
  <c r="U6931" i="4"/>
  <c r="U6932" i="4"/>
  <c r="U6933" i="4"/>
  <c r="U6934" i="4"/>
  <c r="U6935" i="4"/>
  <c r="U6936" i="4"/>
  <c r="U6937" i="4"/>
  <c r="U6938" i="4"/>
  <c r="U6939" i="4"/>
  <c r="U6940" i="4"/>
  <c r="U6941" i="4"/>
  <c r="U6942" i="4"/>
  <c r="U6943" i="4"/>
  <c r="U6944" i="4"/>
  <c r="U6945" i="4"/>
  <c r="U6946" i="4"/>
  <c r="U6947" i="4"/>
  <c r="U6948" i="4"/>
  <c r="U6949" i="4"/>
  <c r="U6950" i="4"/>
  <c r="U6951" i="4"/>
  <c r="U6952" i="4"/>
  <c r="U6953" i="4"/>
  <c r="U6954" i="4"/>
  <c r="U6955" i="4"/>
  <c r="U6956" i="4"/>
  <c r="U6957" i="4"/>
  <c r="U6958" i="4"/>
  <c r="U6959" i="4"/>
  <c r="U6960" i="4"/>
  <c r="U6961" i="4"/>
  <c r="U6962" i="4"/>
  <c r="U6963" i="4"/>
  <c r="U6964" i="4"/>
  <c r="U6965" i="4"/>
  <c r="U6966" i="4"/>
  <c r="U6967" i="4"/>
  <c r="U6968" i="4"/>
  <c r="U6969" i="4"/>
  <c r="U6970" i="4"/>
  <c r="U6971" i="4"/>
  <c r="U6972" i="4"/>
  <c r="U6973" i="4"/>
  <c r="U6974" i="4"/>
  <c r="U6975" i="4"/>
  <c r="U6976" i="4"/>
  <c r="U6977" i="4"/>
  <c r="U6978" i="4"/>
  <c r="U6979" i="4"/>
  <c r="U6980" i="4"/>
  <c r="U6981" i="4"/>
  <c r="U6982" i="4"/>
  <c r="U6983" i="4"/>
  <c r="U6984" i="4"/>
  <c r="U6985" i="4"/>
  <c r="U6986" i="4"/>
  <c r="U6987" i="4"/>
  <c r="U6988" i="4"/>
  <c r="U6989" i="4"/>
  <c r="U6990" i="4"/>
  <c r="U6991" i="4"/>
  <c r="U6992" i="4"/>
  <c r="U6993" i="4"/>
  <c r="U6994" i="4"/>
  <c r="U6995" i="4"/>
  <c r="U6996" i="4"/>
  <c r="U6997" i="4"/>
  <c r="U6998" i="4"/>
  <c r="U6999" i="4"/>
  <c r="U7000" i="4"/>
  <c r="U7001" i="4"/>
  <c r="U7002" i="4"/>
  <c r="U7003" i="4"/>
  <c r="U7004" i="4"/>
  <c r="U7005" i="4"/>
  <c r="U7006" i="4"/>
  <c r="U7007" i="4"/>
  <c r="U7008" i="4"/>
  <c r="U7009" i="4"/>
  <c r="U7010" i="4"/>
  <c r="U7011" i="4"/>
  <c r="U7012" i="4"/>
  <c r="U7013" i="4"/>
  <c r="U7014" i="4"/>
  <c r="U7015" i="4"/>
  <c r="U7016" i="4"/>
  <c r="U7017" i="4"/>
  <c r="U7018" i="4"/>
  <c r="U7019" i="4"/>
  <c r="U7020" i="4"/>
  <c r="U7021" i="4"/>
  <c r="U7022" i="4"/>
  <c r="U7023" i="4"/>
  <c r="U7024" i="4"/>
  <c r="U7025" i="4"/>
  <c r="U7026" i="4"/>
  <c r="U7027" i="4"/>
  <c r="U7028" i="4"/>
  <c r="U7029" i="4"/>
  <c r="U7030" i="4"/>
  <c r="U7031" i="4"/>
  <c r="U7032" i="4"/>
  <c r="U7033" i="4"/>
  <c r="U7034" i="4"/>
  <c r="U7035" i="4"/>
  <c r="U7036" i="4"/>
  <c r="U7037" i="4"/>
  <c r="U7038" i="4"/>
  <c r="U7039" i="4"/>
  <c r="U7040" i="4"/>
  <c r="U7041" i="4"/>
  <c r="U7042" i="4"/>
  <c r="U7043" i="4"/>
  <c r="U7044" i="4"/>
  <c r="U7045" i="4"/>
  <c r="U7046" i="4"/>
  <c r="U7047" i="4"/>
  <c r="U7048" i="4"/>
  <c r="U7049" i="4"/>
  <c r="U7050" i="4"/>
  <c r="U7051" i="4"/>
  <c r="U7052" i="4"/>
  <c r="U7053" i="4"/>
  <c r="U7054" i="4"/>
  <c r="U7055" i="4"/>
  <c r="U7056" i="4"/>
  <c r="U7057" i="4"/>
  <c r="U7058" i="4"/>
  <c r="U7059" i="4"/>
  <c r="U7060" i="4"/>
  <c r="U7061" i="4"/>
  <c r="U7062" i="4"/>
  <c r="U7063" i="4"/>
  <c r="U7064" i="4"/>
  <c r="U7065" i="4"/>
  <c r="U7066" i="4"/>
  <c r="U7067" i="4"/>
  <c r="U7068" i="4"/>
  <c r="U7069" i="4"/>
  <c r="U7070" i="4"/>
  <c r="U7071" i="4"/>
  <c r="U7072" i="4"/>
  <c r="U7073" i="4"/>
  <c r="U7074" i="4"/>
  <c r="U7075" i="4"/>
  <c r="U7076" i="4"/>
  <c r="U7077" i="4"/>
  <c r="U7078" i="4"/>
  <c r="U7079" i="4"/>
  <c r="U7080" i="4"/>
  <c r="U7081" i="4"/>
  <c r="U7082" i="4"/>
  <c r="U7083" i="4"/>
  <c r="U7084" i="4"/>
  <c r="U7085" i="4"/>
  <c r="U7086" i="4"/>
  <c r="U7087" i="4"/>
  <c r="U7088" i="4"/>
  <c r="U7089" i="4"/>
  <c r="U7090" i="4"/>
  <c r="U7091" i="4"/>
  <c r="U7092" i="4"/>
  <c r="U7093" i="4"/>
  <c r="U7094" i="4"/>
  <c r="U7095" i="4"/>
  <c r="U7096" i="4"/>
  <c r="U7097" i="4"/>
  <c r="U7098" i="4"/>
  <c r="U7099" i="4"/>
  <c r="U7100" i="4"/>
  <c r="U7101" i="4"/>
  <c r="U7102" i="4"/>
  <c r="U7103" i="4"/>
  <c r="U7104" i="4"/>
  <c r="U7105" i="4"/>
  <c r="U7106" i="4"/>
  <c r="U7107" i="4"/>
  <c r="U7108" i="4"/>
  <c r="U7109" i="4"/>
  <c r="U7110" i="4"/>
  <c r="U7111" i="4"/>
  <c r="U7112" i="4"/>
  <c r="U7113" i="4"/>
  <c r="U7114" i="4"/>
  <c r="U7115" i="4"/>
  <c r="U7116" i="4"/>
  <c r="U7117" i="4"/>
  <c r="U7118" i="4"/>
  <c r="U7119" i="4"/>
  <c r="U7120" i="4"/>
  <c r="U7121" i="4"/>
  <c r="U7122" i="4"/>
  <c r="U7123" i="4"/>
  <c r="U7124" i="4"/>
  <c r="U7125" i="4"/>
  <c r="U7126" i="4"/>
  <c r="U7127" i="4"/>
  <c r="U7128" i="4"/>
  <c r="U7129" i="4"/>
  <c r="U7130" i="4"/>
  <c r="U7131" i="4"/>
  <c r="U7132" i="4"/>
  <c r="U7133" i="4"/>
  <c r="U7134" i="4"/>
  <c r="U7135" i="4"/>
  <c r="U7136" i="4"/>
  <c r="U7137" i="4"/>
  <c r="U7138" i="4"/>
  <c r="U7139" i="4"/>
  <c r="U7140" i="4"/>
  <c r="U7141" i="4"/>
  <c r="U7142" i="4"/>
  <c r="U7143" i="4"/>
  <c r="U7144" i="4"/>
  <c r="U7145" i="4"/>
  <c r="U7146" i="4"/>
  <c r="U7147" i="4"/>
  <c r="U7148" i="4"/>
  <c r="U7149" i="4"/>
  <c r="U7150" i="4"/>
  <c r="U7151" i="4"/>
  <c r="U7152" i="4"/>
  <c r="U7153" i="4"/>
  <c r="U7154" i="4"/>
  <c r="U7155" i="4"/>
  <c r="U7156" i="4"/>
  <c r="U7157" i="4"/>
  <c r="U7158" i="4"/>
  <c r="U7159" i="4"/>
  <c r="U7160" i="4"/>
  <c r="U7161" i="4"/>
  <c r="U7162" i="4"/>
  <c r="U7163" i="4"/>
  <c r="U7164" i="4"/>
  <c r="U7165" i="4"/>
  <c r="U7166" i="4"/>
  <c r="U7167" i="4"/>
  <c r="U7168" i="4"/>
  <c r="U7169" i="4"/>
  <c r="U7170" i="4"/>
  <c r="U7171" i="4"/>
  <c r="U7172" i="4"/>
  <c r="U7173" i="4"/>
  <c r="U7174" i="4"/>
  <c r="U7175" i="4"/>
  <c r="U7176" i="4"/>
  <c r="U7177" i="4"/>
  <c r="U7178" i="4"/>
  <c r="U7179" i="4"/>
  <c r="U7180" i="4"/>
  <c r="U7181" i="4"/>
  <c r="U7182" i="4"/>
  <c r="U7183" i="4"/>
  <c r="U7184" i="4"/>
  <c r="U7185" i="4"/>
  <c r="U7186" i="4"/>
  <c r="U7187" i="4"/>
  <c r="U7188" i="4"/>
  <c r="U7189" i="4"/>
  <c r="U7190" i="4"/>
  <c r="U7191" i="4"/>
  <c r="U7192" i="4"/>
  <c r="U7193" i="4"/>
  <c r="U7194" i="4"/>
  <c r="U7195" i="4"/>
  <c r="U7196" i="4"/>
  <c r="U7197" i="4"/>
  <c r="U7198" i="4"/>
  <c r="U7199" i="4"/>
  <c r="U7200" i="4"/>
  <c r="U7201" i="4"/>
  <c r="U7202" i="4"/>
  <c r="U7203" i="4"/>
  <c r="U7204" i="4"/>
  <c r="U7205" i="4"/>
  <c r="U7206" i="4"/>
  <c r="U7207" i="4"/>
  <c r="U7208" i="4"/>
  <c r="U7209" i="4"/>
  <c r="U7210" i="4"/>
  <c r="U7211" i="4"/>
  <c r="U7212" i="4"/>
  <c r="U7213" i="4"/>
  <c r="U7214" i="4"/>
  <c r="U7215" i="4"/>
  <c r="U7216" i="4"/>
  <c r="U7217" i="4"/>
  <c r="U7218" i="4"/>
  <c r="U7219" i="4"/>
  <c r="U7220" i="4"/>
  <c r="U7221" i="4"/>
  <c r="U7222" i="4"/>
  <c r="U7223" i="4"/>
  <c r="U7224" i="4"/>
  <c r="U7225" i="4"/>
  <c r="U7226" i="4"/>
  <c r="U7227" i="4"/>
  <c r="U7228" i="4"/>
  <c r="U7229" i="4"/>
  <c r="U7230" i="4"/>
  <c r="U7231" i="4"/>
  <c r="U7232" i="4"/>
  <c r="U7233" i="4"/>
  <c r="U7234" i="4"/>
  <c r="U7235" i="4"/>
  <c r="U7236" i="4"/>
  <c r="U7237" i="4"/>
  <c r="U7238" i="4"/>
  <c r="U7239" i="4"/>
  <c r="U7240" i="4"/>
  <c r="U7241" i="4"/>
  <c r="U7242" i="4"/>
  <c r="U7243" i="4"/>
  <c r="U7244" i="4"/>
  <c r="U7245" i="4"/>
  <c r="U7246" i="4"/>
  <c r="U7247" i="4"/>
  <c r="U7248" i="4"/>
  <c r="U7249" i="4"/>
  <c r="U7250" i="4"/>
  <c r="U7251" i="4"/>
  <c r="U7252" i="4"/>
  <c r="U7253" i="4"/>
  <c r="U7254" i="4"/>
  <c r="U7255" i="4"/>
  <c r="U7256" i="4"/>
  <c r="U7257" i="4"/>
  <c r="U7258" i="4"/>
  <c r="U7259" i="4"/>
  <c r="U7260" i="4"/>
  <c r="U7261" i="4"/>
  <c r="U7262" i="4"/>
  <c r="U7263" i="4"/>
  <c r="U7264" i="4"/>
  <c r="U7265" i="4"/>
  <c r="U7266" i="4"/>
  <c r="U7267" i="4"/>
  <c r="U7268" i="4"/>
  <c r="U7269" i="4"/>
  <c r="U7270" i="4"/>
  <c r="U7271" i="4"/>
  <c r="U7272" i="4"/>
  <c r="U7273" i="4"/>
  <c r="U7274" i="4"/>
  <c r="U7275" i="4"/>
  <c r="U7276" i="4"/>
  <c r="U7277" i="4"/>
  <c r="U7278" i="4"/>
  <c r="U7279" i="4"/>
  <c r="U7280" i="4"/>
  <c r="U7281" i="4"/>
  <c r="U7282" i="4"/>
  <c r="U7283" i="4"/>
  <c r="U7284" i="4"/>
  <c r="U7285" i="4"/>
  <c r="U7286" i="4"/>
  <c r="U7287" i="4"/>
  <c r="U7288" i="4"/>
  <c r="U7289" i="4"/>
  <c r="U7290" i="4"/>
  <c r="U7291" i="4"/>
  <c r="U7292" i="4"/>
  <c r="U7293" i="4"/>
  <c r="U7294" i="4"/>
  <c r="U7295" i="4"/>
  <c r="U7296" i="4"/>
  <c r="U7297" i="4"/>
  <c r="U7298" i="4"/>
  <c r="U7299" i="4"/>
  <c r="U7300" i="4"/>
  <c r="U7301" i="4"/>
  <c r="U7302" i="4"/>
  <c r="U7303" i="4"/>
  <c r="U7304" i="4"/>
  <c r="U7305" i="4"/>
  <c r="U7306" i="4"/>
  <c r="U7307" i="4"/>
  <c r="U7308" i="4"/>
  <c r="U7309" i="4"/>
  <c r="U7310" i="4"/>
  <c r="U7311" i="4"/>
  <c r="U7312" i="4"/>
  <c r="U7313" i="4"/>
  <c r="U7314" i="4"/>
  <c r="U7315" i="4"/>
  <c r="U7316" i="4"/>
  <c r="U7317" i="4"/>
  <c r="U7318" i="4"/>
  <c r="U7319" i="4"/>
  <c r="U7320" i="4"/>
  <c r="U7321" i="4"/>
  <c r="U7322" i="4"/>
  <c r="U7323" i="4"/>
  <c r="U7324" i="4"/>
  <c r="U7325" i="4"/>
  <c r="U7326" i="4"/>
  <c r="U7327" i="4"/>
  <c r="U7328" i="4"/>
  <c r="U7329" i="4"/>
  <c r="U7330" i="4"/>
  <c r="U7331" i="4"/>
  <c r="U7332" i="4"/>
  <c r="U7333" i="4"/>
  <c r="U7334" i="4"/>
  <c r="U7335" i="4"/>
  <c r="U7336" i="4"/>
  <c r="U7337" i="4"/>
  <c r="U7338" i="4"/>
  <c r="U7339" i="4"/>
  <c r="U7340" i="4"/>
  <c r="U7341" i="4"/>
  <c r="U7342" i="4"/>
  <c r="U7343" i="4"/>
  <c r="U7344" i="4"/>
  <c r="U7345" i="4"/>
  <c r="U7346" i="4"/>
  <c r="U7347" i="4"/>
  <c r="U7348" i="4"/>
  <c r="U7349" i="4"/>
  <c r="U7350" i="4"/>
  <c r="U7351" i="4"/>
  <c r="U7352" i="4"/>
  <c r="U7353" i="4"/>
  <c r="U7354" i="4"/>
  <c r="U7355" i="4"/>
  <c r="U7356" i="4"/>
  <c r="U7357" i="4"/>
  <c r="U7358" i="4"/>
  <c r="U7359" i="4"/>
  <c r="U7360" i="4"/>
  <c r="U7361" i="4"/>
  <c r="U7362" i="4"/>
  <c r="U7363" i="4"/>
  <c r="U7364" i="4"/>
  <c r="U7365" i="4"/>
  <c r="U7366" i="4"/>
  <c r="U7367" i="4"/>
  <c r="U7368" i="4"/>
  <c r="U7369" i="4"/>
  <c r="U7370" i="4"/>
  <c r="U7371" i="4"/>
  <c r="U7372" i="4"/>
  <c r="U7373" i="4"/>
  <c r="U7374" i="4"/>
  <c r="U7375" i="4"/>
  <c r="U7376" i="4"/>
  <c r="U7377" i="4"/>
  <c r="U7378" i="4"/>
  <c r="U7379" i="4"/>
  <c r="U7380" i="4"/>
  <c r="U7381" i="4"/>
  <c r="U7382" i="4"/>
  <c r="U7383" i="4"/>
  <c r="U7384" i="4"/>
  <c r="U7385" i="4"/>
  <c r="U7386" i="4"/>
  <c r="U7387" i="4"/>
  <c r="U7388" i="4"/>
  <c r="U7389" i="4"/>
  <c r="U7390" i="4"/>
  <c r="U7391" i="4"/>
  <c r="U7392" i="4"/>
  <c r="U7393" i="4"/>
  <c r="U7394" i="4"/>
  <c r="U7395" i="4"/>
  <c r="U7396" i="4"/>
  <c r="U7397" i="4"/>
  <c r="U7398" i="4"/>
  <c r="U7399" i="4"/>
  <c r="U7400" i="4"/>
  <c r="U7401" i="4"/>
  <c r="U7402" i="4"/>
  <c r="U7403" i="4"/>
  <c r="U7404" i="4"/>
  <c r="U7405" i="4"/>
  <c r="U7406" i="4"/>
  <c r="U7407" i="4"/>
  <c r="U7408" i="4"/>
  <c r="U7409" i="4"/>
  <c r="U7410" i="4"/>
  <c r="U7411" i="4"/>
  <c r="U7412" i="4"/>
  <c r="U7413" i="4"/>
  <c r="U7414" i="4"/>
  <c r="U7415" i="4"/>
  <c r="U7416" i="4"/>
  <c r="U7417" i="4"/>
  <c r="U7418" i="4"/>
  <c r="U7419" i="4"/>
  <c r="U7420" i="4"/>
  <c r="U7421" i="4"/>
  <c r="U7422" i="4"/>
  <c r="U7423" i="4"/>
  <c r="U7424" i="4"/>
  <c r="U7425" i="4"/>
  <c r="U7426" i="4"/>
  <c r="U7427" i="4"/>
  <c r="U7428" i="4"/>
  <c r="U7429" i="4"/>
  <c r="U7430" i="4"/>
  <c r="U7431" i="4"/>
  <c r="U7432" i="4"/>
  <c r="U7433" i="4"/>
  <c r="U7434" i="4"/>
  <c r="U7435" i="4"/>
  <c r="U7436" i="4"/>
  <c r="U7437" i="4"/>
  <c r="U7438" i="4"/>
  <c r="U7439" i="4"/>
  <c r="U7440" i="4"/>
  <c r="U7441" i="4"/>
  <c r="U7442" i="4"/>
  <c r="U7443" i="4"/>
  <c r="U7444" i="4"/>
  <c r="U7445" i="4"/>
  <c r="U7446" i="4"/>
  <c r="U7447" i="4"/>
  <c r="U7448" i="4"/>
  <c r="U7449" i="4"/>
  <c r="U7450" i="4"/>
  <c r="U7451" i="4"/>
  <c r="U7452" i="4"/>
  <c r="U7453" i="4"/>
  <c r="U7454" i="4"/>
  <c r="U7455" i="4"/>
  <c r="U7456" i="4"/>
  <c r="U7457" i="4"/>
  <c r="U7458" i="4"/>
  <c r="U7459" i="4"/>
  <c r="U7460" i="4"/>
  <c r="U7461" i="4"/>
  <c r="U7462" i="4"/>
  <c r="U7463" i="4"/>
  <c r="U7464" i="4"/>
  <c r="U7465" i="4"/>
  <c r="U7466" i="4"/>
  <c r="U7467" i="4"/>
  <c r="U7468" i="4"/>
  <c r="U7469" i="4"/>
  <c r="U7470" i="4"/>
  <c r="U7471" i="4"/>
  <c r="U7472" i="4"/>
  <c r="U7473" i="4"/>
  <c r="U7474" i="4"/>
  <c r="U7475" i="4"/>
  <c r="U7476" i="4"/>
  <c r="U7477" i="4"/>
  <c r="U7478" i="4"/>
  <c r="U7479" i="4"/>
  <c r="U7480" i="4"/>
  <c r="U7481" i="4"/>
  <c r="U7482" i="4"/>
  <c r="U7483" i="4"/>
  <c r="U7484" i="4"/>
  <c r="U7485" i="4"/>
  <c r="U7486" i="4"/>
  <c r="U7487" i="4"/>
  <c r="U7488" i="4"/>
  <c r="U7489" i="4"/>
  <c r="U7490" i="4"/>
  <c r="U7491" i="4"/>
  <c r="U7492" i="4"/>
  <c r="U7493" i="4"/>
  <c r="U7494" i="4"/>
  <c r="U7495" i="4"/>
  <c r="U7496" i="4"/>
  <c r="U7497" i="4"/>
  <c r="U7498" i="4"/>
  <c r="U7499" i="4"/>
  <c r="U7500" i="4"/>
  <c r="U7501" i="4"/>
  <c r="U7502" i="4"/>
  <c r="U7503" i="4"/>
  <c r="U7504" i="4"/>
  <c r="U7505" i="4"/>
  <c r="U7506" i="4"/>
  <c r="U7507" i="4"/>
  <c r="U7508" i="4"/>
  <c r="U7509" i="4"/>
  <c r="U7510" i="4"/>
  <c r="U7511" i="4"/>
  <c r="U7512" i="4"/>
  <c r="U7513" i="4"/>
  <c r="U7514" i="4"/>
  <c r="U7515" i="4"/>
  <c r="U7516" i="4"/>
  <c r="U7517" i="4"/>
  <c r="U7518" i="4"/>
  <c r="U7519" i="4"/>
  <c r="U7520" i="4"/>
  <c r="U7521" i="4"/>
  <c r="U7522" i="4"/>
  <c r="U7523" i="4"/>
  <c r="U7524" i="4"/>
  <c r="U7525" i="4"/>
  <c r="U7526" i="4"/>
  <c r="U7527" i="4"/>
  <c r="U7528" i="4"/>
  <c r="U7529" i="4"/>
  <c r="U7530" i="4"/>
  <c r="U7531" i="4"/>
  <c r="U7532" i="4"/>
  <c r="U7533" i="4"/>
  <c r="U7534" i="4"/>
  <c r="U7535" i="4"/>
  <c r="U7536" i="4"/>
  <c r="U7537" i="4"/>
  <c r="U7538" i="4"/>
  <c r="U7539" i="4"/>
  <c r="U7540" i="4"/>
  <c r="U7541" i="4"/>
  <c r="U7542" i="4"/>
  <c r="U7543" i="4"/>
  <c r="U7544" i="4"/>
  <c r="U7545" i="4"/>
  <c r="U7546" i="4"/>
  <c r="U7547" i="4"/>
  <c r="U7548" i="4"/>
  <c r="U7549" i="4"/>
  <c r="U7550" i="4"/>
  <c r="U7551" i="4"/>
  <c r="U7552" i="4"/>
  <c r="U7553" i="4"/>
  <c r="U7554" i="4"/>
  <c r="U7555" i="4"/>
  <c r="U7556" i="4"/>
  <c r="U7557" i="4"/>
  <c r="U7558" i="4"/>
  <c r="U7559" i="4"/>
  <c r="U7560" i="4"/>
  <c r="U7561" i="4"/>
  <c r="U7562" i="4"/>
  <c r="U7563" i="4"/>
  <c r="U7564" i="4"/>
  <c r="U7565" i="4"/>
  <c r="U7566" i="4"/>
  <c r="U7567" i="4"/>
  <c r="U7568" i="4"/>
  <c r="U7569" i="4"/>
  <c r="U7570" i="4"/>
  <c r="U7571" i="4"/>
  <c r="U7572" i="4"/>
  <c r="U7573" i="4"/>
  <c r="U7574" i="4"/>
  <c r="U7575" i="4"/>
  <c r="U7576" i="4"/>
  <c r="U7577" i="4"/>
  <c r="U7578" i="4"/>
  <c r="U7579" i="4"/>
  <c r="U7580" i="4"/>
  <c r="U7581" i="4"/>
  <c r="U7582" i="4"/>
  <c r="U7583" i="4"/>
  <c r="U7584" i="4"/>
  <c r="U7585" i="4"/>
  <c r="U7586" i="4"/>
  <c r="U7587" i="4"/>
  <c r="U7588" i="4"/>
  <c r="U7589" i="4"/>
  <c r="U7590" i="4"/>
  <c r="U7591" i="4"/>
  <c r="U7592" i="4"/>
  <c r="U7593" i="4"/>
  <c r="U7594" i="4"/>
  <c r="U7595" i="4"/>
  <c r="U7596" i="4"/>
  <c r="U7597" i="4"/>
  <c r="U7598" i="4"/>
  <c r="U7599" i="4"/>
  <c r="U7600" i="4"/>
  <c r="U7601" i="4"/>
  <c r="U7602" i="4"/>
  <c r="U7603" i="4"/>
  <c r="U7604" i="4"/>
  <c r="U7605" i="4"/>
  <c r="U7606" i="4"/>
  <c r="U7607" i="4"/>
  <c r="U7608" i="4"/>
  <c r="U7609" i="4"/>
  <c r="U7610" i="4"/>
  <c r="U7611" i="4"/>
  <c r="U7612" i="4"/>
  <c r="U7613" i="4"/>
  <c r="U7614" i="4"/>
  <c r="U7615" i="4"/>
  <c r="U7616" i="4"/>
  <c r="U7617" i="4"/>
  <c r="U7618" i="4"/>
  <c r="U7619" i="4"/>
  <c r="U7620" i="4"/>
  <c r="U7621" i="4"/>
  <c r="U7622" i="4"/>
  <c r="U7623" i="4"/>
  <c r="U7624" i="4"/>
  <c r="U7625" i="4"/>
  <c r="U7626" i="4"/>
  <c r="U7627" i="4"/>
  <c r="U7628" i="4"/>
  <c r="U7629" i="4"/>
  <c r="U7630" i="4"/>
  <c r="U7631" i="4"/>
  <c r="U7632" i="4"/>
  <c r="U7633" i="4"/>
  <c r="U7634" i="4"/>
  <c r="U7635" i="4"/>
  <c r="U7636" i="4"/>
  <c r="U7637" i="4"/>
  <c r="U7638" i="4"/>
  <c r="U7639" i="4"/>
  <c r="U7640" i="4"/>
  <c r="U7641" i="4"/>
  <c r="U7642" i="4"/>
  <c r="U7643" i="4"/>
  <c r="U7644" i="4"/>
  <c r="U7645" i="4"/>
  <c r="U7646" i="4"/>
  <c r="U7647" i="4"/>
  <c r="U7648" i="4"/>
  <c r="U7649" i="4"/>
  <c r="U7650" i="4"/>
  <c r="U7651" i="4"/>
  <c r="U7652" i="4"/>
  <c r="U7653" i="4"/>
  <c r="U7654" i="4"/>
  <c r="U7655" i="4"/>
  <c r="U7656" i="4"/>
  <c r="U7657" i="4"/>
  <c r="U7658" i="4"/>
  <c r="U7659" i="4"/>
  <c r="U7660" i="4"/>
  <c r="U7661" i="4"/>
  <c r="U7662" i="4"/>
  <c r="U7663" i="4"/>
  <c r="U7664" i="4"/>
  <c r="U7665" i="4"/>
  <c r="U7666" i="4"/>
  <c r="U7667" i="4"/>
  <c r="U7668" i="4"/>
  <c r="U7669" i="4"/>
  <c r="U7670" i="4"/>
  <c r="U7671" i="4"/>
  <c r="U7672" i="4"/>
  <c r="U7673" i="4"/>
  <c r="U7674" i="4"/>
  <c r="U7675" i="4"/>
  <c r="U7676" i="4"/>
  <c r="U7677" i="4"/>
  <c r="U7678" i="4"/>
  <c r="U7679" i="4"/>
  <c r="U7680" i="4"/>
  <c r="U7681" i="4"/>
  <c r="U7682" i="4"/>
  <c r="U7683" i="4"/>
  <c r="U7684" i="4"/>
  <c r="U7685" i="4"/>
  <c r="U7686" i="4"/>
  <c r="U7687" i="4"/>
  <c r="U7688" i="4"/>
  <c r="U7689" i="4"/>
  <c r="U7690" i="4"/>
  <c r="U7691" i="4"/>
  <c r="U7692" i="4"/>
  <c r="U7693" i="4"/>
  <c r="U7694" i="4"/>
  <c r="U7695" i="4"/>
  <c r="U7696" i="4"/>
  <c r="U7697" i="4"/>
  <c r="U7698" i="4"/>
  <c r="U7699" i="4"/>
  <c r="U7700" i="4"/>
  <c r="U7701" i="4"/>
  <c r="U7702" i="4"/>
  <c r="U7703" i="4"/>
  <c r="U7704" i="4"/>
  <c r="U7705" i="4"/>
  <c r="U7706" i="4"/>
  <c r="U7707" i="4"/>
  <c r="U7708" i="4"/>
  <c r="U7709" i="4"/>
  <c r="U7710" i="4"/>
  <c r="U7711" i="4"/>
  <c r="U7712" i="4"/>
  <c r="U7713" i="4"/>
  <c r="U7714" i="4"/>
  <c r="U7715" i="4"/>
  <c r="U7716" i="4"/>
  <c r="U7717" i="4"/>
  <c r="U7718" i="4"/>
  <c r="U7719" i="4"/>
  <c r="U7720" i="4"/>
  <c r="U7721" i="4"/>
  <c r="U7722" i="4"/>
  <c r="U7723" i="4"/>
  <c r="U7724" i="4"/>
  <c r="U7725" i="4"/>
  <c r="U7726" i="4"/>
  <c r="U7727" i="4"/>
  <c r="U7728" i="4"/>
  <c r="U7729" i="4"/>
  <c r="U7730" i="4"/>
  <c r="U7731" i="4"/>
  <c r="U7732" i="4"/>
  <c r="U7733" i="4"/>
  <c r="U7734" i="4"/>
  <c r="U7735" i="4"/>
  <c r="U7736" i="4"/>
  <c r="U7737" i="4"/>
  <c r="U7738" i="4"/>
  <c r="U7739" i="4"/>
  <c r="U7740" i="4"/>
  <c r="U7741" i="4"/>
  <c r="U7742" i="4"/>
  <c r="U7743" i="4"/>
  <c r="U7744" i="4"/>
  <c r="U7745" i="4"/>
  <c r="U7746" i="4"/>
  <c r="U7747" i="4"/>
  <c r="U7748" i="4"/>
  <c r="U7749" i="4"/>
  <c r="U7750" i="4"/>
  <c r="U7751" i="4"/>
  <c r="U7752" i="4"/>
  <c r="U7753" i="4"/>
  <c r="U7754" i="4"/>
  <c r="U7755" i="4"/>
  <c r="U7756" i="4"/>
  <c r="U7757" i="4"/>
  <c r="U7758" i="4"/>
  <c r="U7759" i="4"/>
  <c r="U7760" i="4"/>
  <c r="U7761" i="4"/>
  <c r="U7762" i="4"/>
  <c r="U7763" i="4"/>
  <c r="U7764" i="4"/>
  <c r="U7765" i="4"/>
  <c r="U7766" i="4"/>
  <c r="U7767" i="4"/>
  <c r="U7768" i="4"/>
  <c r="U7769" i="4"/>
  <c r="U7770" i="4"/>
  <c r="U7771" i="4"/>
  <c r="U7772" i="4"/>
  <c r="U7773" i="4"/>
  <c r="U7774" i="4"/>
  <c r="U7775" i="4"/>
  <c r="U7776" i="4"/>
  <c r="U7777" i="4"/>
  <c r="U7778" i="4"/>
  <c r="U7779" i="4"/>
  <c r="U7780" i="4"/>
  <c r="U7781" i="4"/>
  <c r="U7782" i="4"/>
  <c r="U7783" i="4"/>
  <c r="U7784" i="4"/>
  <c r="U7785" i="4"/>
  <c r="U7786" i="4"/>
  <c r="U7787" i="4"/>
  <c r="U7788" i="4"/>
  <c r="U7789" i="4"/>
  <c r="U7790" i="4"/>
  <c r="U7791" i="4"/>
  <c r="U7792" i="4"/>
  <c r="U7793" i="4"/>
  <c r="U7794" i="4"/>
  <c r="U7795" i="4"/>
  <c r="U7796" i="4"/>
  <c r="U7797" i="4"/>
  <c r="U7798" i="4"/>
  <c r="U7799" i="4"/>
  <c r="U7800" i="4"/>
  <c r="U7801" i="4"/>
  <c r="U7802" i="4"/>
  <c r="U7803" i="4"/>
  <c r="U7804" i="4"/>
  <c r="U7805" i="4"/>
  <c r="U7806" i="4"/>
  <c r="U7807" i="4"/>
  <c r="U7808" i="4"/>
  <c r="U7809" i="4"/>
  <c r="U7810" i="4"/>
  <c r="U7811" i="4"/>
  <c r="U7812" i="4"/>
  <c r="U7813" i="4"/>
  <c r="U7814" i="4"/>
  <c r="U7815" i="4"/>
  <c r="U7816" i="4"/>
  <c r="U7817" i="4"/>
  <c r="U7818" i="4"/>
  <c r="U7819" i="4"/>
  <c r="U7820" i="4"/>
  <c r="U7821" i="4"/>
  <c r="U7822" i="4"/>
  <c r="U7823" i="4"/>
  <c r="U7824" i="4"/>
  <c r="U7825" i="4"/>
  <c r="U7826" i="4"/>
  <c r="U7827" i="4"/>
  <c r="U7828" i="4"/>
  <c r="U7829" i="4"/>
  <c r="U7830" i="4"/>
  <c r="U7831" i="4"/>
  <c r="U7832" i="4"/>
  <c r="U7833" i="4"/>
  <c r="U7834" i="4"/>
  <c r="U7835" i="4"/>
  <c r="U7836" i="4"/>
  <c r="U7837" i="4"/>
  <c r="U7838" i="4"/>
  <c r="U7839" i="4"/>
  <c r="U7840" i="4"/>
  <c r="U7841" i="4"/>
  <c r="U7842" i="4"/>
  <c r="U7843" i="4"/>
  <c r="U7844" i="4"/>
  <c r="U7845" i="4"/>
  <c r="U7846" i="4"/>
  <c r="U7847" i="4"/>
  <c r="U7848" i="4"/>
  <c r="U7849" i="4"/>
  <c r="U7850" i="4"/>
  <c r="U7851" i="4"/>
  <c r="U7852" i="4"/>
  <c r="U7853" i="4"/>
  <c r="U7854" i="4"/>
  <c r="U7855" i="4"/>
  <c r="U7856" i="4"/>
  <c r="U7857" i="4"/>
  <c r="U7858" i="4"/>
  <c r="U7859" i="4"/>
  <c r="U7860" i="4"/>
  <c r="U7861" i="4"/>
  <c r="U7862" i="4"/>
  <c r="U7863" i="4"/>
  <c r="U7864" i="4"/>
  <c r="U7865" i="4"/>
  <c r="U7866" i="4"/>
  <c r="U7867" i="4"/>
  <c r="U7868" i="4"/>
  <c r="U7869" i="4"/>
  <c r="U7870" i="4"/>
  <c r="U7871" i="4"/>
  <c r="U7872" i="4"/>
  <c r="U7873" i="4"/>
  <c r="U7874" i="4"/>
  <c r="U7875" i="4"/>
  <c r="U7876" i="4"/>
  <c r="U7877" i="4"/>
  <c r="U7878" i="4"/>
  <c r="U7879" i="4"/>
  <c r="U7880" i="4"/>
  <c r="U7881" i="4"/>
  <c r="U7882" i="4"/>
  <c r="U7883" i="4"/>
  <c r="U7884" i="4"/>
  <c r="U7885" i="4"/>
  <c r="U7886" i="4"/>
  <c r="U7887" i="4"/>
  <c r="U7888" i="4"/>
  <c r="U7889" i="4"/>
  <c r="U7890" i="4"/>
  <c r="U7891" i="4"/>
  <c r="U7892" i="4"/>
  <c r="U7893" i="4"/>
  <c r="U7894" i="4"/>
  <c r="U7895" i="4"/>
  <c r="U7896" i="4"/>
  <c r="U7897" i="4"/>
  <c r="U7898" i="4"/>
  <c r="U7899" i="4"/>
  <c r="S3" i="4"/>
  <c r="T3" i="4" l="1"/>
  <c r="V6" i="4" l="1"/>
  <c r="U3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2" i="4"/>
  <c r="V53" i="4"/>
  <c r="V54" i="4"/>
  <c r="V55" i="4"/>
  <c r="V56" i="4"/>
  <c r="V57" i="4"/>
  <c r="V58" i="4"/>
  <c r="V59" i="4"/>
  <c r="V60" i="4"/>
  <c r="V61" i="4"/>
  <c r="V62" i="4"/>
  <c r="V63" i="4"/>
  <c r="V64" i="4"/>
  <c r="V65" i="4"/>
  <c r="V66" i="4"/>
  <c r="V67" i="4"/>
  <c r="V68" i="4"/>
  <c r="V69" i="4"/>
  <c r="V70" i="4"/>
  <c r="V71" i="4"/>
  <c r="V72" i="4"/>
  <c r="V73" i="4"/>
  <c r="V74" i="4"/>
  <c r="V75" i="4"/>
  <c r="V76" i="4"/>
  <c r="V77" i="4"/>
  <c r="V78" i="4"/>
  <c r="V79" i="4"/>
  <c r="V5864" i="4"/>
  <c r="V5875" i="4"/>
  <c r="V5886" i="4"/>
  <c r="V80" i="4"/>
  <c r="V81" i="4"/>
  <c r="V82" i="4"/>
  <c r="V83" i="4"/>
  <c r="V84" i="4"/>
  <c r="V85" i="4"/>
  <c r="V86" i="4"/>
  <c r="V87" i="4"/>
  <c r="V88" i="4"/>
  <c r="V89" i="4"/>
  <c r="V90" i="4"/>
  <c r="V91" i="4"/>
  <c r="V92" i="4"/>
  <c r="V93" i="4"/>
  <c r="V94" i="4"/>
  <c r="V95" i="4"/>
  <c r="V96" i="4"/>
  <c r="V97" i="4"/>
  <c r="V98" i="4"/>
  <c r="V99" i="4"/>
  <c r="V100" i="4"/>
  <c r="V101" i="4"/>
  <c r="V102" i="4"/>
  <c r="V103" i="4"/>
  <c r="V104" i="4"/>
  <c r="V105" i="4"/>
  <c r="V106" i="4"/>
  <c r="V107" i="4"/>
  <c r="V108" i="4"/>
  <c r="V109" i="4"/>
  <c r="V110" i="4"/>
  <c r="V111" i="4"/>
  <c r="V112" i="4"/>
  <c r="V113" i="4"/>
  <c r="V114" i="4"/>
  <c r="V115" i="4"/>
  <c r="V116" i="4"/>
  <c r="V117" i="4"/>
  <c r="V118" i="4"/>
  <c r="V119" i="4"/>
  <c r="V120" i="4"/>
  <c r="V121" i="4"/>
  <c r="V122" i="4"/>
  <c r="V123" i="4"/>
  <c r="V124" i="4"/>
  <c r="V125" i="4"/>
  <c r="V126" i="4"/>
  <c r="V127" i="4"/>
  <c r="V128" i="4"/>
  <c r="V129" i="4"/>
  <c r="V130" i="4"/>
  <c r="V131" i="4"/>
  <c r="V132" i="4"/>
  <c r="V133" i="4"/>
  <c r="V134" i="4"/>
  <c r="V135" i="4"/>
  <c r="V136" i="4"/>
  <c r="V137" i="4"/>
  <c r="V138" i="4"/>
  <c r="V139" i="4"/>
  <c r="V140" i="4"/>
  <c r="V141" i="4"/>
  <c r="V142" i="4"/>
  <c r="V143" i="4"/>
  <c r="V144" i="4"/>
  <c r="V145" i="4"/>
  <c r="V146" i="4"/>
  <c r="V147" i="4"/>
  <c r="V148" i="4"/>
  <c r="V149" i="4"/>
  <c r="V150" i="4"/>
  <c r="V151" i="4"/>
  <c r="V152" i="4"/>
  <c r="V153" i="4"/>
  <c r="V154" i="4"/>
  <c r="V155" i="4"/>
  <c r="V156" i="4"/>
  <c r="V157" i="4"/>
  <c r="V158" i="4"/>
  <c r="V159" i="4"/>
  <c r="V160" i="4"/>
  <c r="V161" i="4"/>
  <c r="V162" i="4"/>
  <c r="V163" i="4"/>
  <c r="V164" i="4"/>
  <c r="V165" i="4"/>
  <c r="V166" i="4"/>
  <c r="V167" i="4"/>
  <c r="V168" i="4"/>
  <c r="V169" i="4"/>
  <c r="V170" i="4"/>
  <c r="V171" i="4"/>
  <c r="V172" i="4"/>
  <c r="V173" i="4"/>
  <c r="V174" i="4"/>
  <c r="V175" i="4"/>
  <c r="V176" i="4"/>
  <c r="V177" i="4"/>
  <c r="V178" i="4"/>
  <c r="V179" i="4"/>
  <c r="V180" i="4"/>
  <c r="V181" i="4"/>
  <c r="V182" i="4"/>
  <c r="V183" i="4"/>
  <c r="V184" i="4"/>
  <c r="V185" i="4"/>
  <c r="V186" i="4"/>
  <c r="V187" i="4"/>
  <c r="V188" i="4"/>
  <c r="V189" i="4"/>
  <c r="V190" i="4"/>
  <c r="V191" i="4"/>
  <c r="V192" i="4"/>
  <c r="V193" i="4"/>
  <c r="V194" i="4"/>
  <c r="V195" i="4"/>
  <c r="V196" i="4"/>
  <c r="V197" i="4"/>
  <c r="V198" i="4"/>
  <c r="V199" i="4"/>
  <c r="V200" i="4"/>
  <c r="V201" i="4"/>
  <c r="V202" i="4"/>
  <c r="V203" i="4"/>
  <c r="V204" i="4"/>
  <c r="V205" i="4"/>
  <c r="V206" i="4"/>
  <c r="V207" i="4"/>
  <c r="V208" i="4"/>
  <c r="V209" i="4"/>
  <c r="V210" i="4"/>
  <c r="V211" i="4"/>
  <c r="V212" i="4"/>
  <c r="V213" i="4"/>
  <c r="V214" i="4"/>
  <c r="V215" i="4"/>
  <c r="V216" i="4"/>
  <c r="V217" i="4"/>
  <c r="V218" i="4"/>
  <c r="V219" i="4"/>
  <c r="V220" i="4"/>
  <c r="V221" i="4"/>
  <c r="V222" i="4"/>
  <c r="V223" i="4"/>
  <c r="V224" i="4"/>
  <c r="V225" i="4"/>
  <c r="V226" i="4"/>
  <c r="V227" i="4"/>
  <c r="V228" i="4"/>
  <c r="V229" i="4"/>
  <c r="V230" i="4"/>
  <c r="V231" i="4"/>
  <c r="V232" i="4"/>
  <c r="V233" i="4"/>
  <c r="V234" i="4"/>
  <c r="V235" i="4"/>
  <c r="V236" i="4"/>
  <c r="V237" i="4"/>
  <c r="V238" i="4"/>
  <c r="V239" i="4"/>
  <c r="V240" i="4"/>
  <c r="V241" i="4"/>
  <c r="V242" i="4"/>
  <c r="V243" i="4"/>
  <c r="V244" i="4"/>
  <c r="V245" i="4"/>
  <c r="V246" i="4"/>
  <c r="V247" i="4"/>
  <c r="V248" i="4"/>
  <c r="V249" i="4"/>
  <c r="V250" i="4"/>
  <c r="V251" i="4"/>
  <c r="V252" i="4"/>
  <c r="V253" i="4"/>
  <c r="V254" i="4"/>
  <c r="V255" i="4"/>
  <c r="V256" i="4"/>
  <c r="V257" i="4"/>
  <c r="V258" i="4"/>
  <c r="V259" i="4"/>
  <c r="V260" i="4"/>
  <c r="V261" i="4"/>
  <c r="V262" i="4"/>
  <c r="V263" i="4"/>
  <c r="V264" i="4"/>
  <c r="V265" i="4"/>
  <c r="V266" i="4"/>
  <c r="V267" i="4"/>
  <c r="V268" i="4"/>
  <c r="V269" i="4"/>
  <c r="V270" i="4"/>
  <c r="V271" i="4"/>
  <c r="V272" i="4"/>
  <c r="V273" i="4"/>
  <c r="V274" i="4"/>
  <c r="V275" i="4"/>
  <c r="V276" i="4"/>
  <c r="V277" i="4"/>
  <c r="V278" i="4"/>
  <c r="V279" i="4"/>
  <c r="V280" i="4"/>
  <c r="V281" i="4"/>
  <c r="V282" i="4"/>
  <c r="V283" i="4"/>
  <c r="V284" i="4"/>
  <c r="V285" i="4"/>
  <c r="V286" i="4"/>
  <c r="V287" i="4"/>
  <c r="V288" i="4"/>
  <c r="V289" i="4"/>
  <c r="V290" i="4"/>
  <c r="V291" i="4"/>
  <c r="V292" i="4"/>
  <c r="V293" i="4"/>
  <c r="V294" i="4"/>
  <c r="V295" i="4"/>
  <c r="V296" i="4"/>
  <c r="V297" i="4"/>
  <c r="V298" i="4"/>
  <c r="V299" i="4"/>
  <c r="V300" i="4"/>
  <c r="V301" i="4"/>
  <c r="V302" i="4"/>
  <c r="V303" i="4"/>
  <c r="V304" i="4"/>
  <c r="V305" i="4"/>
  <c r="V306" i="4"/>
  <c r="V307" i="4"/>
  <c r="V308" i="4"/>
  <c r="V309" i="4"/>
  <c r="V310" i="4"/>
  <c r="V311" i="4"/>
  <c r="V312" i="4"/>
  <c r="V313" i="4"/>
  <c r="V314" i="4"/>
  <c r="V315" i="4"/>
  <c r="V316" i="4"/>
  <c r="V317" i="4"/>
  <c r="V318" i="4"/>
  <c r="V319" i="4"/>
  <c r="V320" i="4"/>
  <c r="V321" i="4"/>
  <c r="V322" i="4"/>
  <c r="V323" i="4"/>
  <c r="V324" i="4"/>
  <c r="V325" i="4"/>
  <c r="V326" i="4"/>
  <c r="V327" i="4"/>
  <c r="V328" i="4"/>
  <c r="V329" i="4"/>
  <c r="V330" i="4"/>
  <c r="V331" i="4"/>
  <c r="V332" i="4"/>
  <c r="V333" i="4"/>
  <c r="V334" i="4"/>
  <c r="V335" i="4"/>
  <c r="V336" i="4"/>
  <c r="V337" i="4"/>
  <c r="V338" i="4"/>
  <c r="V339" i="4"/>
  <c r="V340" i="4"/>
  <c r="V341" i="4"/>
  <c r="V342" i="4"/>
  <c r="V343" i="4"/>
  <c r="V344" i="4"/>
  <c r="V345" i="4"/>
  <c r="V346" i="4"/>
  <c r="V347" i="4"/>
  <c r="V348" i="4"/>
  <c r="V349" i="4"/>
  <c r="V350" i="4"/>
  <c r="V351" i="4"/>
  <c r="V352" i="4"/>
  <c r="V353" i="4"/>
  <c r="V354" i="4"/>
  <c r="V355" i="4"/>
  <c r="V356" i="4"/>
  <c r="V357" i="4"/>
  <c r="V358" i="4"/>
  <c r="V359" i="4"/>
  <c r="V360" i="4"/>
  <c r="V361" i="4"/>
  <c r="V362" i="4"/>
  <c r="V363" i="4"/>
  <c r="V364" i="4"/>
  <c r="V365" i="4"/>
  <c r="V366" i="4"/>
  <c r="V367" i="4"/>
  <c r="V368" i="4"/>
  <c r="V369" i="4"/>
  <c r="V370" i="4"/>
  <c r="V371" i="4"/>
  <c r="V372" i="4"/>
  <c r="V373" i="4"/>
  <c r="V374" i="4"/>
  <c r="V375" i="4"/>
  <c r="V376" i="4"/>
  <c r="V377" i="4"/>
  <c r="V378" i="4"/>
  <c r="V379" i="4"/>
  <c r="V380" i="4"/>
  <c r="V381" i="4"/>
  <c r="V382" i="4"/>
  <c r="V383" i="4"/>
  <c r="V384" i="4"/>
  <c r="V385" i="4"/>
  <c r="V386" i="4"/>
  <c r="V387" i="4"/>
  <c r="V388" i="4"/>
  <c r="V389" i="4"/>
  <c r="V390" i="4"/>
  <c r="V391" i="4"/>
  <c r="V392" i="4"/>
  <c r="V393" i="4"/>
  <c r="V394" i="4"/>
  <c r="V395" i="4"/>
  <c r="V396" i="4"/>
  <c r="V397" i="4"/>
  <c r="V398" i="4"/>
  <c r="V399" i="4"/>
  <c r="V400" i="4"/>
  <c r="V401" i="4"/>
  <c r="V402" i="4"/>
  <c r="V403" i="4"/>
  <c r="V404" i="4"/>
  <c r="V405" i="4"/>
  <c r="V406" i="4"/>
  <c r="V407" i="4"/>
  <c r="V408" i="4"/>
  <c r="V409" i="4"/>
  <c r="V410" i="4"/>
  <c r="V411" i="4"/>
  <c r="V412" i="4"/>
  <c r="V413" i="4"/>
  <c r="V414" i="4"/>
  <c r="V415" i="4"/>
  <c r="V416" i="4"/>
  <c r="V417" i="4"/>
  <c r="V418" i="4"/>
  <c r="V419" i="4"/>
  <c r="V420" i="4"/>
  <c r="V421" i="4"/>
  <c r="V422" i="4"/>
  <c r="V423" i="4"/>
  <c r="V424" i="4"/>
  <c r="V425" i="4"/>
  <c r="V426" i="4"/>
  <c r="V427" i="4"/>
  <c r="V428" i="4"/>
  <c r="V429" i="4"/>
  <c r="V430" i="4"/>
  <c r="V431" i="4"/>
  <c r="V432" i="4"/>
  <c r="V433" i="4"/>
  <c r="V434" i="4"/>
  <c r="V435" i="4"/>
  <c r="V436" i="4"/>
  <c r="V437" i="4"/>
  <c r="V438" i="4"/>
  <c r="V439" i="4"/>
  <c r="V440" i="4"/>
  <c r="V441" i="4"/>
  <c r="V442" i="4"/>
  <c r="V443" i="4"/>
  <c r="V444" i="4"/>
  <c r="V445" i="4"/>
  <c r="V446" i="4"/>
  <c r="V447" i="4"/>
  <c r="V448" i="4"/>
  <c r="V449" i="4"/>
  <c r="V450" i="4"/>
  <c r="V451" i="4"/>
  <c r="V452" i="4"/>
  <c r="V453" i="4"/>
  <c r="V454" i="4"/>
  <c r="V455" i="4"/>
  <c r="V456" i="4"/>
  <c r="V457" i="4"/>
  <c r="V458" i="4"/>
  <c r="V459" i="4"/>
  <c r="V460" i="4"/>
  <c r="V461" i="4"/>
  <c r="V462" i="4"/>
  <c r="V463" i="4"/>
  <c r="V464" i="4"/>
  <c r="V465" i="4"/>
  <c r="V466" i="4"/>
  <c r="V467" i="4"/>
  <c r="V468" i="4"/>
  <c r="V469" i="4"/>
  <c r="V470" i="4"/>
  <c r="V471" i="4"/>
  <c r="V472" i="4"/>
  <c r="V473" i="4"/>
  <c r="V474" i="4"/>
  <c r="V475" i="4"/>
  <c r="V476" i="4"/>
  <c r="V477" i="4"/>
  <c r="V478" i="4"/>
  <c r="V479" i="4"/>
  <c r="V480" i="4"/>
  <c r="V481" i="4"/>
  <c r="V482" i="4"/>
  <c r="V483" i="4"/>
  <c r="V484" i="4"/>
  <c r="V485" i="4"/>
  <c r="V486" i="4"/>
  <c r="V487" i="4"/>
  <c r="V488" i="4"/>
  <c r="V489" i="4"/>
  <c r="V490" i="4"/>
  <c r="V491" i="4"/>
  <c r="V492" i="4"/>
  <c r="V493" i="4"/>
  <c r="V494" i="4"/>
  <c r="V495" i="4"/>
  <c r="V496" i="4"/>
  <c r="V497" i="4"/>
  <c r="V498" i="4"/>
  <c r="V499" i="4"/>
  <c r="V500" i="4"/>
  <c r="V501" i="4"/>
  <c r="V502" i="4"/>
  <c r="V503" i="4"/>
  <c r="V504" i="4"/>
  <c r="V505" i="4"/>
  <c r="V506" i="4"/>
  <c r="V507" i="4"/>
  <c r="V508" i="4"/>
  <c r="V509" i="4"/>
  <c r="V510" i="4"/>
  <c r="V511" i="4"/>
  <c r="V512" i="4"/>
  <c r="V513" i="4"/>
  <c r="V514" i="4"/>
  <c r="V516" i="4"/>
  <c r="V527" i="4"/>
  <c r="V528" i="4"/>
  <c r="V529" i="4"/>
  <c r="V530" i="4"/>
  <c r="V531" i="4"/>
  <c r="V532" i="4"/>
  <c r="V533" i="4"/>
  <c r="V534" i="4"/>
  <c r="V535" i="4"/>
  <c r="V536" i="4"/>
  <c r="V537" i="4"/>
  <c r="V538" i="4"/>
  <c r="V539" i="4"/>
  <c r="V540" i="4"/>
  <c r="V541" i="4"/>
  <c r="V542" i="4"/>
  <c r="V543" i="4"/>
  <c r="V544" i="4"/>
  <c r="V545" i="4"/>
  <c r="V546" i="4"/>
  <c r="V547" i="4"/>
  <c r="V548" i="4"/>
  <c r="V549" i="4"/>
  <c r="V550" i="4"/>
  <c r="V551" i="4"/>
  <c r="V552" i="4"/>
  <c r="V553" i="4"/>
  <c r="V554" i="4"/>
  <c r="V555" i="4"/>
  <c r="V556" i="4"/>
  <c r="V557" i="4"/>
  <c r="V558" i="4"/>
  <c r="V559" i="4"/>
  <c r="V560" i="4"/>
  <c r="V561" i="4"/>
  <c r="V562" i="4"/>
  <c r="V563" i="4"/>
  <c r="V564" i="4"/>
  <c r="V565" i="4"/>
  <c r="V566" i="4"/>
  <c r="V567" i="4"/>
  <c r="V568" i="4"/>
  <c r="V569" i="4"/>
  <c r="V570" i="4"/>
  <c r="V571" i="4"/>
  <c r="V572" i="4"/>
  <c r="V573" i="4"/>
  <c r="V574" i="4"/>
  <c r="V575" i="4"/>
  <c r="V576" i="4"/>
  <c r="V577" i="4"/>
  <c r="V578" i="4"/>
  <c r="V579" i="4"/>
  <c r="V580" i="4"/>
  <c r="V581" i="4"/>
  <c r="V582" i="4"/>
  <c r="V583" i="4"/>
  <c r="V584" i="4"/>
  <c r="V585" i="4"/>
  <c r="V586" i="4"/>
  <c r="V587" i="4"/>
  <c r="V588" i="4"/>
  <c r="V589" i="4"/>
  <c r="V590" i="4"/>
  <c r="V591" i="4"/>
  <c r="V592" i="4"/>
  <c r="V593" i="4"/>
  <c r="V594" i="4"/>
  <c r="V595" i="4"/>
  <c r="V596" i="4"/>
  <c r="V597" i="4"/>
  <c r="V598" i="4"/>
  <c r="V599" i="4"/>
  <c r="V600" i="4"/>
  <c r="V601" i="4"/>
  <c r="V602" i="4"/>
  <c r="V603" i="4"/>
  <c r="V604" i="4"/>
  <c r="V605" i="4"/>
  <c r="V606" i="4"/>
  <c r="V607" i="4"/>
  <c r="V608" i="4"/>
  <c r="V609" i="4"/>
  <c r="V610" i="4"/>
  <c r="V611" i="4"/>
  <c r="V612" i="4"/>
  <c r="V613" i="4"/>
  <c r="V614" i="4"/>
  <c r="V615" i="4"/>
  <c r="V616" i="4"/>
  <c r="V617" i="4"/>
  <c r="V618" i="4"/>
  <c r="V619" i="4"/>
  <c r="V620" i="4"/>
  <c r="V621" i="4"/>
  <c r="V622" i="4"/>
  <c r="V623" i="4"/>
  <c r="V624" i="4"/>
  <c r="V625" i="4"/>
  <c r="V626" i="4"/>
  <c r="V627" i="4"/>
  <c r="V628" i="4"/>
  <c r="V629" i="4"/>
  <c r="V630" i="4"/>
  <c r="V631" i="4"/>
  <c r="V632" i="4"/>
  <c r="V633" i="4"/>
  <c r="V634" i="4"/>
  <c r="V635" i="4"/>
  <c r="V636" i="4"/>
  <c r="V637" i="4"/>
  <c r="V638" i="4"/>
  <c r="V639" i="4"/>
  <c r="V640" i="4"/>
  <c r="V641" i="4"/>
  <c r="V642" i="4"/>
  <c r="V643" i="4"/>
  <c r="V644" i="4"/>
  <c r="V645" i="4"/>
  <c r="V646" i="4"/>
  <c r="V647" i="4"/>
  <c r="V648" i="4"/>
  <c r="V649" i="4"/>
  <c r="V650" i="4"/>
  <c r="V651" i="4"/>
  <c r="V652" i="4"/>
  <c r="V653" i="4"/>
  <c r="V654" i="4"/>
  <c r="V655" i="4"/>
  <c r="V656" i="4"/>
  <c r="V657" i="4"/>
  <c r="V658" i="4"/>
  <c r="V659" i="4"/>
  <c r="V660" i="4"/>
  <c r="V661" i="4"/>
  <c r="V662" i="4"/>
  <c r="V663" i="4"/>
  <c r="V664" i="4"/>
  <c r="V665" i="4"/>
  <c r="V666" i="4"/>
  <c r="V667" i="4"/>
  <c r="V668" i="4"/>
  <c r="V669" i="4"/>
  <c r="V670" i="4"/>
  <c r="V671" i="4"/>
  <c r="V672" i="4"/>
  <c r="V673" i="4"/>
  <c r="V674" i="4"/>
  <c r="V675" i="4"/>
  <c r="V676" i="4"/>
  <c r="V677" i="4"/>
  <c r="V678" i="4"/>
  <c r="V679" i="4"/>
  <c r="V680" i="4"/>
  <c r="V681" i="4"/>
  <c r="V682" i="4"/>
  <c r="V683" i="4"/>
  <c r="V684" i="4"/>
  <c r="V685" i="4"/>
  <c r="V686" i="4"/>
  <c r="V687" i="4"/>
  <c r="V688" i="4"/>
  <c r="V689" i="4"/>
  <c r="V690" i="4"/>
  <c r="V691" i="4"/>
  <c r="V692" i="4"/>
  <c r="V693" i="4"/>
  <c r="V694" i="4"/>
  <c r="V695" i="4"/>
  <c r="V696" i="4"/>
  <c r="V697" i="4"/>
  <c r="V698" i="4"/>
  <c r="V699" i="4"/>
  <c r="V700" i="4"/>
  <c r="V701" i="4"/>
  <c r="V702" i="4"/>
  <c r="V703" i="4"/>
  <c r="V704" i="4"/>
  <c r="V705" i="4"/>
  <c r="V706" i="4"/>
  <c r="V707" i="4"/>
  <c r="V708" i="4"/>
  <c r="V709" i="4"/>
  <c r="V710" i="4"/>
  <c r="V711" i="4"/>
  <c r="V712" i="4"/>
  <c r="V713" i="4"/>
  <c r="V714" i="4"/>
  <c r="V715" i="4"/>
  <c r="V716" i="4"/>
  <c r="V717" i="4"/>
  <c r="V718" i="4"/>
  <c r="V719" i="4"/>
  <c r="V720" i="4"/>
  <c r="V721" i="4"/>
  <c r="V722" i="4"/>
  <c r="V723" i="4"/>
  <c r="V724" i="4"/>
  <c r="V725" i="4"/>
  <c r="V726" i="4"/>
  <c r="V727" i="4"/>
  <c r="V728" i="4"/>
  <c r="V729" i="4"/>
  <c r="V730" i="4"/>
  <c r="V731" i="4"/>
  <c r="V732" i="4"/>
  <c r="V733" i="4"/>
  <c r="V734" i="4"/>
  <c r="V735" i="4"/>
  <c r="V736" i="4"/>
  <c r="V737" i="4"/>
  <c r="V738" i="4"/>
  <c r="V739" i="4"/>
  <c r="V740" i="4"/>
  <c r="V741" i="4"/>
  <c r="V742" i="4"/>
  <c r="V743" i="4"/>
  <c r="V744" i="4"/>
  <c r="V745" i="4"/>
  <c r="V746" i="4"/>
  <c r="V747" i="4"/>
  <c r="V748" i="4"/>
  <c r="V749" i="4"/>
  <c r="V750" i="4"/>
  <c r="V751" i="4"/>
  <c r="V752" i="4"/>
  <c r="V753" i="4"/>
  <c r="V754" i="4"/>
  <c r="V755" i="4"/>
  <c r="V756" i="4"/>
  <c r="V757" i="4"/>
  <c r="V758" i="4"/>
  <c r="V759" i="4"/>
  <c r="V760" i="4"/>
  <c r="V761" i="4"/>
  <c r="V762" i="4"/>
  <c r="V763" i="4"/>
  <c r="V764" i="4"/>
  <c r="V765" i="4"/>
  <c r="V766" i="4"/>
  <c r="V767" i="4"/>
  <c r="V768" i="4"/>
  <c r="V769" i="4"/>
  <c r="V770" i="4"/>
  <c r="V771" i="4"/>
  <c r="V772" i="4"/>
  <c r="V773" i="4"/>
  <c r="V774" i="4"/>
  <c r="V775" i="4"/>
  <c r="V776" i="4"/>
  <c r="V777" i="4"/>
  <c r="V778" i="4"/>
  <c r="V779" i="4"/>
  <c r="V780" i="4"/>
  <c r="V781" i="4"/>
  <c r="V782" i="4"/>
  <c r="V783" i="4"/>
  <c r="V784" i="4"/>
  <c r="V785" i="4"/>
  <c r="V786" i="4"/>
  <c r="V787" i="4"/>
  <c r="V788" i="4"/>
  <c r="V789" i="4"/>
  <c r="V790" i="4"/>
  <c r="V791" i="4"/>
  <c r="V792" i="4"/>
  <c r="V793" i="4"/>
  <c r="V794" i="4"/>
  <c r="V795" i="4"/>
  <c r="V796" i="4"/>
  <c r="V797" i="4"/>
  <c r="V798" i="4"/>
  <c r="V799" i="4"/>
  <c r="V800" i="4"/>
  <c r="V801" i="4"/>
  <c r="V802" i="4"/>
  <c r="V803" i="4"/>
  <c r="V804" i="4"/>
  <c r="V805" i="4"/>
  <c r="V806" i="4"/>
  <c r="V807" i="4"/>
  <c r="V808" i="4"/>
  <c r="V809" i="4"/>
  <c r="V810" i="4"/>
  <c r="V811" i="4"/>
  <c r="V812" i="4"/>
  <c r="V813" i="4"/>
  <c r="V814" i="4"/>
  <c r="V815" i="4"/>
  <c r="V816" i="4"/>
  <c r="V817" i="4"/>
  <c r="V818" i="4"/>
  <c r="V819" i="4"/>
  <c r="V820" i="4"/>
  <c r="V821" i="4"/>
  <c r="V822" i="4"/>
  <c r="V823" i="4"/>
  <c r="V824" i="4"/>
  <c r="V825" i="4"/>
  <c r="V826" i="4"/>
  <c r="V827" i="4"/>
  <c r="V828" i="4"/>
  <c r="V829" i="4"/>
  <c r="V830" i="4"/>
  <c r="V831" i="4"/>
  <c r="V832" i="4"/>
  <c r="V833" i="4"/>
  <c r="V834" i="4"/>
  <c r="V835" i="4"/>
  <c r="V836" i="4"/>
  <c r="V837" i="4"/>
  <c r="V838" i="4"/>
  <c r="V839" i="4"/>
  <c r="V840" i="4"/>
  <c r="V841" i="4"/>
  <c r="V842" i="4"/>
  <c r="V843" i="4"/>
  <c r="V844" i="4"/>
  <c r="V845" i="4"/>
  <c r="V846" i="4"/>
  <c r="V847" i="4"/>
  <c r="V848" i="4"/>
  <c r="V849" i="4"/>
  <c r="V850" i="4"/>
  <c r="V851" i="4"/>
  <c r="V852" i="4"/>
  <c r="V853" i="4"/>
  <c r="V854" i="4"/>
  <c r="V855" i="4"/>
  <c r="V856" i="4"/>
  <c r="V857" i="4"/>
  <c r="V858" i="4"/>
  <c r="V859" i="4"/>
  <c r="V860" i="4"/>
  <c r="V861" i="4"/>
  <c r="V862" i="4"/>
  <c r="V863" i="4"/>
  <c r="V864" i="4"/>
  <c r="V865" i="4"/>
  <c r="V866" i="4"/>
  <c r="V867" i="4"/>
  <c r="V868" i="4"/>
  <c r="V869" i="4"/>
  <c r="V870" i="4"/>
  <c r="V871" i="4"/>
  <c r="V872" i="4"/>
  <c r="V873" i="4"/>
  <c r="V874" i="4"/>
  <c r="V875" i="4"/>
  <c r="V876" i="4"/>
  <c r="V877" i="4"/>
  <c r="V878" i="4"/>
  <c r="V879" i="4"/>
  <c r="V880" i="4"/>
  <c r="V881" i="4"/>
  <c r="V882" i="4"/>
  <c r="V883" i="4"/>
  <c r="V884" i="4"/>
  <c r="V885" i="4"/>
  <c r="V886" i="4"/>
  <c r="V887" i="4"/>
  <c r="V888" i="4"/>
  <c r="V889" i="4"/>
  <c r="V890" i="4"/>
  <c r="V891" i="4"/>
  <c r="V892" i="4"/>
  <c r="V893" i="4"/>
  <c r="V894" i="4"/>
  <c r="V895" i="4"/>
  <c r="V896" i="4"/>
  <c r="V897" i="4"/>
  <c r="V898" i="4"/>
  <c r="V899" i="4"/>
  <c r="V900" i="4"/>
  <c r="V901" i="4"/>
  <c r="V902" i="4"/>
  <c r="V903" i="4"/>
  <c r="V904" i="4"/>
  <c r="V905" i="4"/>
  <c r="V906" i="4"/>
  <c r="V907" i="4"/>
  <c r="V908" i="4"/>
  <c r="V909" i="4"/>
  <c r="V910" i="4"/>
  <c r="V911" i="4"/>
  <c r="V912" i="4"/>
  <c r="V913" i="4"/>
  <c r="V914" i="4"/>
  <c r="V915" i="4"/>
  <c r="V916" i="4"/>
  <c r="V917" i="4"/>
  <c r="V918" i="4"/>
  <c r="V919" i="4"/>
  <c r="V920" i="4"/>
  <c r="V921" i="4"/>
  <c r="V922" i="4"/>
  <c r="V923" i="4"/>
  <c r="V924" i="4"/>
  <c r="V925" i="4"/>
  <c r="V926" i="4"/>
  <c r="V927" i="4"/>
  <c r="V928" i="4"/>
  <c r="V929" i="4"/>
  <c r="V930" i="4"/>
  <c r="V931" i="4"/>
  <c r="V932" i="4"/>
  <c r="V933" i="4"/>
  <c r="V934" i="4"/>
  <c r="V935" i="4"/>
  <c r="V936" i="4"/>
  <c r="V937" i="4"/>
  <c r="V938" i="4"/>
  <c r="V939" i="4"/>
  <c r="V940" i="4"/>
  <c r="V941" i="4"/>
  <c r="V942" i="4"/>
  <c r="V943" i="4"/>
  <c r="V944" i="4"/>
  <c r="V945" i="4"/>
  <c r="V946" i="4"/>
  <c r="V947" i="4"/>
  <c r="V948" i="4"/>
  <c r="V949" i="4"/>
  <c r="V964" i="4"/>
  <c r="V967" i="4"/>
  <c r="V968" i="4"/>
  <c r="V976" i="4"/>
  <c r="V977" i="4"/>
  <c r="V978" i="4"/>
  <c r="V979" i="4"/>
  <c r="V980" i="4"/>
  <c r="V981" i="4"/>
  <c r="V982" i="4"/>
  <c r="V983" i="4"/>
  <c r="V984" i="4"/>
  <c r="V985" i="4"/>
  <c r="V986" i="4"/>
  <c r="V987" i="4"/>
  <c r="V988" i="4"/>
  <c r="V989" i="4"/>
  <c r="V990" i="4"/>
  <c r="V991" i="4"/>
  <c r="V992" i="4"/>
  <c r="V993" i="4"/>
  <c r="V994" i="4"/>
  <c r="V995" i="4"/>
  <c r="V996" i="4"/>
  <c r="V997" i="4"/>
  <c r="V998" i="4"/>
  <c r="V999" i="4"/>
  <c r="V1000" i="4"/>
  <c r="V1001" i="4"/>
  <c r="V1002" i="4"/>
  <c r="V1003" i="4"/>
  <c r="V1004" i="4"/>
  <c r="V1005" i="4"/>
  <c r="V1006" i="4"/>
  <c r="V1007" i="4"/>
  <c r="V1008" i="4"/>
  <c r="V1009" i="4"/>
  <c r="V1010" i="4"/>
  <c r="V1011" i="4"/>
  <c r="V1012" i="4"/>
  <c r="V1013" i="4"/>
  <c r="V1014" i="4"/>
  <c r="V1015" i="4"/>
  <c r="V1016" i="4"/>
  <c r="V1017" i="4"/>
  <c r="V1018" i="4"/>
  <c r="V1019" i="4"/>
  <c r="V1020" i="4"/>
  <c r="V1021" i="4"/>
  <c r="V1022" i="4"/>
  <c r="V1023" i="4"/>
  <c r="V1024" i="4"/>
  <c r="V1025" i="4"/>
  <c r="V1026" i="4"/>
  <c r="V1027" i="4"/>
  <c r="V1028" i="4"/>
  <c r="V1029" i="4"/>
  <c r="V1030" i="4"/>
  <c r="V1031" i="4"/>
  <c r="V1032" i="4"/>
  <c r="V1033" i="4"/>
  <c r="V1034" i="4"/>
  <c r="V1035" i="4"/>
  <c r="V1036" i="4"/>
  <c r="V1037" i="4"/>
  <c r="V1038" i="4"/>
  <c r="V1039" i="4"/>
  <c r="V1040" i="4"/>
  <c r="V1041" i="4"/>
  <c r="V1042" i="4"/>
  <c r="V1043" i="4"/>
  <c r="V1044" i="4"/>
  <c r="V1045" i="4"/>
  <c r="V1046" i="4"/>
  <c r="V1047" i="4"/>
  <c r="V1048" i="4"/>
  <c r="V1049" i="4"/>
  <c r="V1050" i="4"/>
  <c r="V1051" i="4"/>
  <c r="V1052" i="4"/>
  <c r="V1053" i="4"/>
  <c r="V1054" i="4"/>
  <c r="V1055" i="4"/>
  <c r="V1056" i="4"/>
  <c r="V1057" i="4"/>
  <c r="V1058" i="4"/>
  <c r="V1059" i="4"/>
  <c r="V1060" i="4"/>
  <c r="V1061" i="4"/>
  <c r="V1062" i="4"/>
  <c r="V1063" i="4"/>
  <c r="V1064" i="4"/>
  <c r="V1065" i="4"/>
  <c r="V1066" i="4"/>
  <c r="V1067" i="4"/>
  <c r="V1068" i="4"/>
  <c r="V1069" i="4"/>
  <c r="V1070" i="4"/>
  <c r="V1071" i="4"/>
  <c r="V1072" i="4"/>
  <c r="V1073" i="4"/>
  <c r="V1074" i="4"/>
  <c r="V1075" i="4"/>
  <c r="V1076" i="4"/>
  <c r="V1077" i="4"/>
  <c r="V1078" i="4"/>
  <c r="V1079" i="4"/>
  <c r="V1080" i="4"/>
  <c r="V1081" i="4"/>
  <c r="V1082" i="4"/>
  <c r="V1083" i="4"/>
  <c r="V1084" i="4"/>
  <c r="V1085" i="4"/>
  <c r="V1086" i="4"/>
  <c r="V1087" i="4"/>
  <c r="V1088" i="4"/>
  <c r="V1089" i="4"/>
  <c r="V1090" i="4"/>
  <c r="V1091" i="4"/>
  <c r="V1092" i="4"/>
  <c r="V1093" i="4"/>
  <c r="V1094" i="4"/>
  <c r="V1095" i="4"/>
  <c r="V1096" i="4"/>
  <c r="V1097" i="4"/>
  <c r="V1098" i="4"/>
  <c r="V1099" i="4"/>
  <c r="V1100" i="4"/>
  <c r="V1101" i="4"/>
  <c r="V1102" i="4"/>
  <c r="V1103" i="4"/>
  <c r="V1104" i="4"/>
  <c r="V1105" i="4"/>
  <c r="V1106" i="4"/>
  <c r="V1107" i="4"/>
  <c r="V1108" i="4"/>
  <c r="V1109" i="4"/>
  <c r="V1110" i="4"/>
  <c r="V1111" i="4"/>
  <c r="V1112" i="4"/>
  <c r="V1113" i="4"/>
  <c r="V1114" i="4"/>
  <c r="V1115" i="4"/>
  <c r="V1116" i="4"/>
  <c r="V1117" i="4"/>
  <c r="V1118" i="4"/>
  <c r="V1119" i="4"/>
  <c r="V1120" i="4"/>
  <c r="V1121" i="4"/>
  <c r="V1122" i="4"/>
  <c r="V1123" i="4"/>
  <c r="V1124" i="4"/>
  <c r="V1125" i="4"/>
  <c r="V1126" i="4"/>
  <c r="V1127" i="4"/>
  <c r="V1128" i="4"/>
  <c r="V1129" i="4"/>
  <c r="V1130" i="4"/>
  <c r="V1131" i="4"/>
  <c r="V1132" i="4"/>
  <c r="V1133" i="4"/>
  <c r="V1134" i="4"/>
  <c r="V1135" i="4"/>
  <c r="V1136" i="4"/>
  <c r="V1137" i="4"/>
  <c r="V1138" i="4"/>
  <c r="V1139" i="4"/>
  <c r="V1140" i="4"/>
  <c r="V1141" i="4"/>
  <c r="V1142" i="4"/>
  <c r="V1143" i="4"/>
  <c r="V1144" i="4"/>
  <c r="V1145" i="4"/>
  <c r="V1146" i="4"/>
  <c r="V1147" i="4"/>
  <c r="V1148" i="4"/>
  <c r="V1149" i="4"/>
  <c r="V1150" i="4"/>
  <c r="V1151" i="4"/>
  <c r="V1152" i="4"/>
  <c r="V1153" i="4"/>
  <c r="V1154" i="4"/>
  <c r="V1155" i="4"/>
  <c r="V1156" i="4"/>
  <c r="V1157" i="4"/>
  <c r="V1158" i="4"/>
  <c r="V1159" i="4"/>
  <c r="V1160" i="4"/>
  <c r="V1161" i="4"/>
  <c r="V1162" i="4"/>
  <c r="V1163" i="4"/>
  <c r="V1164" i="4"/>
  <c r="V1165" i="4"/>
  <c r="V1166" i="4"/>
  <c r="V1167" i="4"/>
  <c r="V1168" i="4"/>
  <c r="V1169" i="4"/>
  <c r="V1170" i="4"/>
  <c r="V1171" i="4"/>
  <c r="V1172" i="4"/>
  <c r="V1173" i="4"/>
  <c r="V1174" i="4"/>
  <c r="V1175" i="4"/>
  <c r="V1176" i="4"/>
  <c r="V1177" i="4"/>
  <c r="V1178" i="4"/>
  <c r="V1179" i="4"/>
  <c r="V1180" i="4"/>
  <c r="V1181" i="4"/>
  <c r="V1182" i="4"/>
  <c r="V1183" i="4"/>
  <c r="V1184" i="4"/>
  <c r="V1185" i="4"/>
  <c r="V1186" i="4"/>
  <c r="V1187" i="4"/>
  <c r="V1188" i="4"/>
  <c r="V1189" i="4"/>
  <c r="V1190" i="4"/>
  <c r="V1191" i="4"/>
  <c r="V1192" i="4"/>
  <c r="V1193" i="4"/>
  <c r="V1194" i="4"/>
  <c r="V1195" i="4"/>
  <c r="V1196" i="4"/>
  <c r="V1197" i="4"/>
  <c r="V1198" i="4"/>
  <c r="V1199" i="4"/>
  <c r="V1200" i="4"/>
  <c r="V1201" i="4"/>
  <c r="V1202" i="4"/>
  <c r="V1203" i="4"/>
  <c r="V1204" i="4"/>
  <c r="V1205" i="4"/>
  <c r="V1206" i="4"/>
  <c r="V1207" i="4"/>
  <c r="V1208" i="4"/>
  <c r="V1209" i="4"/>
  <c r="V1210" i="4"/>
  <c r="V1211" i="4"/>
  <c r="V1212" i="4"/>
  <c r="V1213" i="4"/>
  <c r="V1214" i="4"/>
  <c r="V1215" i="4"/>
  <c r="V1216" i="4"/>
  <c r="V1217" i="4"/>
  <c r="V1218" i="4"/>
  <c r="V1219" i="4"/>
  <c r="V1220" i="4"/>
  <c r="V1221" i="4"/>
  <c r="V1222" i="4"/>
  <c r="V1223" i="4"/>
  <c r="V1224" i="4"/>
  <c r="V1225" i="4"/>
  <c r="V1226" i="4"/>
  <c r="V1227" i="4"/>
  <c r="V1228" i="4"/>
  <c r="V1229" i="4"/>
  <c r="V1230" i="4"/>
  <c r="V1231" i="4"/>
  <c r="V1232" i="4"/>
  <c r="V1233" i="4"/>
  <c r="V1234" i="4"/>
  <c r="V1235" i="4"/>
  <c r="V1236" i="4"/>
  <c r="V1237" i="4"/>
  <c r="V1238" i="4"/>
  <c r="V1239" i="4"/>
  <c r="V1240" i="4"/>
  <c r="V1241" i="4"/>
  <c r="V1242" i="4"/>
  <c r="V1243" i="4"/>
  <c r="V1244" i="4"/>
  <c r="V1245" i="4"/>
  <c r="V1246" i="4"/>
  <c r="V1247" i="4"/>
  <c r="V1248" i="4"/>
  <c r="V1249" i="4"/>
  <c r="V1250" i="4"/>
  <c r="V1251" i="4"/>
  <c r="V1252" i="4"/>
  <c r="V1253" i="4"/>
  <c r="V1254" i="4"/>
  <c r="V1255" i="4"/>
  <c r="V1256" i="4"/>
  <c r="V1257" i="4"/>
  <c r="V1258" i="4"/>
  <c r="V1259" i="4"/>
  <c r="V1260" i="4"/>
  <c r="V1261" i="4"/>
  <c r="V1262" i="4"/>
  <c r="V1263" i="4"/>
  <c r="V1264" i="4"/>
  <c r="V1265" i="4"/>
  <c r="V1266" i="4"/>
  <c r="V1267" i="4"/>
  <c r="V1268" i="4"/>
  <c r="V1269" i="4"/>
  <c r="V1270" i="4"/>
  <c r="V1271" i="4"/>
  <c r="V1272" i="4"/>
  <c r="V1273" i="4"/>
  <c r="V1274" i="4"/>
  <c r="V1275" i="4"/>
  <c r="V1276" i="4"/>
  <c r="V1277" i="4"/>
  <c r="V1278" i="4"/>
  <c r="V1279" i="4"/>
  <c r="V1280" i="4"/>
  <c r="V1281" i="4"/>
  <c r="V1282" i="4"/>
  <c r="V1283" i="4"/>
  <c r="V1284" i="4"/>
  <c r="V1285" i="4"/>
  <c r="V1286" i="4"/>
  <c r="V1287" i="4"/>
  <c r="V1288" i="4"/>
  <c r="V1289" i="4"/>
  <c r="V1290" i="4"/>
  <c r="V1291" i="4"/>
  <c r="V1292" i="4"/>
  <c r="V1293" i="4"/>
  <c r="V1294" i="4"/>
  <c r="V1295" i="4"/>
  <c r="V1296" i="4"/>
  <c r="V1297" i="4"/>
  <c r="V1298" i="4"/>
  <c r="V1299" i="4"/>
  <c r="V1300" i="4"/>
  <c r="V1301" i="4"/>
  <c r="V1302" i="4"/>
  <c r="V1303" i="4"/>
  <c r="V1304" i="4"/>
  <c r="V1305" i="4"/>
  <c r="V1306" i="4"/>
  <c r="V1307" i="4"/>
  <c r="V1308" i="4"/>
  <c r="V1309" i="4"/>
  <c r="V1310" i="4"/>
  <c r="V1311" i="4"/>
  <c r="V1312" i="4"/>
  <c r="V1313" i="4"/>
  <c r="V1314" i="4"/>
  <c r="V1315" i="4"/>
  <c r="V1316" i="4"/>
  <c r="V1317" i="4"/>
  <c r="V1318" i="4"/>
  <c r="V1319" i="4"/>
  <c r="V1320" i="4"/>
  <c r="V1321" i="4"/>
  <c r="V1322" i="4"/>
  <c r="V1323" i="4"/>
  <c r="V1324" i="4"/>
  <c r="V1325" i="4"/>
  <c r="V1326" i="4"/>
  <c r="V1327" i="4"/>
  <c r="V1328" i="4"/>
  <c r="V1329" i="4"/>
  <c r="V1330" i="4"/>
  <c r="V1331" i="4"/>
  <c r="V1332" i="4"/>
  <c r="V1333" i="4"/>
  <c r="V1334" i="4"/>
  <c r="V1335" i="4"/>
  <c r="V1336" i="4"/>
  <c r="V1337" i="4"/>
  <c r="V1338" i="4"/>
  <c r="V1339" i="4"/>
  <c r="V1340" i="4"/>
  <c r="V1341" i="4"/>
  <c r="V1342" i="4"/>
  <c r="V1343" i="4"/>
  <c r="V1344" i="4"/>
  <c r="V1345" i="4"/>
  <c r="V1346" i="4"/>
  <c r="V1347" i="4"/>
  <c r="V1348" i="4"/>
  <c r="V1349" i="4"/>
  <c r="V1350" i="4"/>
  <c r="V1351" i="4"/>
  <c r="V1352" i="4"/>
  <c r="V1353" i="4"/>
  <c r="V1354" i="4"/>
  <c r="V1355" i="4"/>
  <c r="V1356" i="4"/>
  <c r="V1357" i="4"/>
  <c r="V1358" i="4"/>
  <c r="V1359" i="4"/>
  <c r="V1360" i="4"/>
  <c r="V1361" i="4"/>
  <c r="V1362" i="4"/>
  <c r="V1363" i="4"/>
  <c r="V1364" i="4"/>
  <c r="V1365" i="4"/>
  <c r="V1366" i="4"/>
  <c r="V1367" i="4"/>
  <c r="V1368" i="4"/>
  <c r="V1369" i="4"/>
  <c r="V1370" i="4"/>
  <c r="V1371" i="4"/>
  <c r="V1372" i="4"/>
  <c r="V1373" i="4"/>
  <c r="V1374" i="4"/>
  <c r="V1375" i="4"/>
  <c r="V1376" i="4"/>
  <c r="V1377" i="4"/>
  <c r="V1378" i="4"/>
  <c r="V1379" i="4"/>
  <c r="V1380" i="4"/>
  <c r="V1381" i="4"/>
  <c r="V1382" i="4"/>
  <c r="V1383" i="4"/>
  <c r="V519" i="4"/>
  <c r="V520" i="4"/>
  <c r="V961" i="4"/>
  <c r="V1425" i="4"/>
  <c r="V1426" i="4"/>
  <c r="V1427" i="4"/>
  <c r="V1460" i="4"/>
  <c r="V1461" i="4"/>
  <c r="V1475" i="4"/>
  <c r="V1477" i="4"/>
  <c r="V1503" i="4"/>
  <c r="V1504" i="4"/>
  <c r="V1505" i="4"/>
  <c r="V1506" i="4"/>
  <c r="V1507" i="4"/>
  <c r="V1508" i="4"/>
  <c r="V1509" i="4"/>
  <c r="V1510" i="4"/>
  <c r="V1511" i="4"/>
  <c r="V1512" i="4"/>
  <c r="V1513" i="4"/>
  <c r="V1514" i="4"/>
  <c r="V1515" i="4"/>
  <c r="V1516" i="4"/>
  <c r="V1517" i="4"/>
  <c r="V1518" i="4"/>
  <c r="V1519" i="4"/>
  <c r="V1520" i="4"/>
  <c r="V1521" i="4"/>
  <c r="V1522" i="4"/>
  <c r="V1523" i="4"/>
  <c r="V1524" i="4"/>
  <c r="V1525" i="4"/>
  <c r="V1526" i="4"/>
  <c r="V1527" i="4"/>
  <c r="V1528" i="4"/>
  <c r="V1529" i="4"/>
  <c r="V1530" i="4"/>
  <c r="V1531" i="4"/>
  <c r="V1532" i="4"/>
  <c r="V1533" i="4"/>
  <c r="V1534" i="4"/>
  <c r="V1535" i="4"/>
  <c r="V1536" i="4"/>
  <c r="V1537" i="4"/>
  <c r="V1538" i="4"/>
  <c r="V1539" i="4"/>
  <c r="V1540" i="4"/>
  <c r="V1541" i="4"/>
  <c r="V1542" i="4"/>
  <c r="V1543" i="4"/>
  <c r="V1544" i="4"/>
  <c r="V1545" i="4"/>
  <c r="V1546" i="4"/>
  <c r="V1547" i="4"/>
  <c r="V1548" i="4"/>
  <c r="V1549" i="4"/>
  <c r="V1550" i="4"/>
  <c r="V1551" i="4"/>
  <c r="V1552" i="4"/>
  <c r="V1553" i="4"/>
  <c r="V1554" i="4"/>
  <c r="V1555" i="4"/>
  <c r="V1556" i="4"/>
  <c r="V1557" i="4"/>
  <c r="V1558" i="4"/>
  <c r="V1559" i="4"/>
  <c r="V1560" i="4"/>
  <c r="V1561" i="4"/>
  <c r="V1562" i="4"/>
  <c r="V1563" i="4"/>
  <c r="V1564" i="4"/>
  <c r="V1565" i="4"/>
  <c r="V1566" i="4"/>
  <c r="V1567" i="4"/>
  <c r="V1568" i="4"/>
  <c r="V1569" i="4"/>
  <c r="V1570" i="4"/>
  <c r="V1571" i="4"/>
  <c r="V1572" i="4"/>
  <c r="V1573" i="4"/>
  <c r="V1574" i="4"/>
  <c r="V1575" i="4"/>
  <c r="V1576" i="4"/>
  <c r="V1577" i="4"/>
  <c r="V1578" i="4"/>
  <c r="V1579" i="4"/>
  <c r="V1580" i="4"/>
  <c r="V1581" i="4"/>
  <c r="V1582" i="4"/>
  <c r="V1583" i="4"/>
  <c r="V1584" i="4"/>
  <c r="V1585" i="4"/>
  <c r="V1586" i="4"/>
  <c r="V1587" i="4"/>
  <c r="V1588" i="4"/>
  <c r="V1589" i="4"/>
  <c r="V1590" i="4"/>
  <c r="V1591" i="4"/>
  <c r="V1592" i="4"/>
  <c r="V1593" i="4"/>
  <c r="V1594" i="4"/>
  <c r="V1595" i="4"/>
  <c r="V1596" i="4"/>
  <c r="V1597" i="4"/>
  <c r="V1598" i="4"/>
  <c r="V1599" i="4"/>
  <c r="V1600" i="4"/>
  <c r="V1601" i="4"/>
  <c r="V1602" i="4"/>
  <c r="V1603" i="4"/>
  <c r="V1604" i="4"/>
  <c r="V1605" i="4"/>
  <c r="V1606" i="4"/>
  <c r="V1607" i="4"/>
  <c r="V1608" i="4"/>
  <c r="V1609" i="4"/>
  <c r="V1610" i="4"/>
  <c r="V1611" i="4"/>
  <c r="V1612" i="4"/>
  <c r="V1613" i="4"/>
  <c r="V1614" i="4"/>
  <c r="V1615" i="4"/>
  <c r="V1616" i="4"/>
  <c r="V1617" i="4"/>
  <c r="V1618" i="4"/>
  <c r="V1619" i="4"/>
  <c r="V1620" i="4"/>
  <c r="V1621" i="4"/>
  <c r="V1622" i="4"/>
  <c r="V1623" i="4"/>
  <c r="V1624" i="4"/>
  <c r="V1625" i="4"/>
  <c r="V1626" i="4"/>
  <c r="V1627" i="4"/>
  <c r="V1628" i="4"/>
  <c r="V1629" i="4"/>
  <c r="V1630" i="4"/>
  <c r="V1631" i="4"/>
  <c r="V1632" i="4"/>
  <c r="V1633" i="4"/>
  <c r="V1634" i="4"/>
  <c r="V1635" i="4"/>
  <c r="V1636" i="4"/>
  <c r="V1637" i="4"/>
  <c r="V1638" i="4"/>
  <c r="V1639" i="4"/>
  <c r="V1640" i="4"/>
  <c r="V1641" i="4"/>
  <c r="V1642" i="4"/>
  <c r="V1643" i="4"/>
  <c r="V1644" i="4"/>
  <c r="V1645" i="4"/>
  <c r="V1646" i="4"/>
  <c r="V1647" i="4"/>
  <c r="V1648" i="4"/>
  <c r="V1649" i="4"/>
  <c r="V1650" i="4"/>
  <c r="V1651" i="4"/>
  <c r="V1652" i="4"/>
  <c r="V1653" i="4"/>
  <c r="V1654" i="4"/>
  <c r="V1655" i="4"/>
  <c r="V1656" i="4"/>
  <c r="V1657" i="4"/>
  <c r="V1658" i="4"/>
  <c r="V1659" i="4"/>
  <c r="V1660" i="4"/>
  <c r="V1661" i="4"/>
  <c r="V1662" i="4"/>
  <c r="V1663" i="4"/>
  <c r="V1664" i="4"/>
  <c r="V1665" i="4"/>
  <c r="V1666" i="4"/>
  <c r="V1667" i="4"/>
  <c r="V1668" i="4"/>
  <c r="V1669" i="4"/>
  <c r="V1670" i="4"/>
  <c r="V1671" i="4"/>
  <c r="V1672" i="4"/>
  <c r="V1673" i="4"/>
  <c r="V1674" i="4"/>
  <c r="V1675" i="4"/>
  <c r="V1676" i="4"/>
  <c r="V1677" i="4"/>
  <c r="V1678" i="4"/>
  <c r="V1679" i="4"/>
  <c r="V1680" i="4"/>
  <c r="V1681" i="4"/>
  <c r="V1682" i="4"/>
  <c r="V1683" i="4"/>
  <c r="V1684" i="4"/>
  <c r="V1685" i="4"/>
  <c r="V1686" i="4"/>
  <c r="V1687" i="4"/>
  <c r="V1688" i="4"/>
  <c r="V1689" i="4"/>
  <c r="V1690" i="4"/>
  <c r="V1691" i="4"/>
  <c r="V1692" i="4"/>
  <c r="V1693" i="4"/>
  <c r="V1694" i="4"/>
  <c r="V1695" i="4"/>
  <c r="V1696" i="4"/>
  <c r="V1697" i="4"/>
  <c r="V1698" i="4"/>
  <c r="V1699" i="4"/>
  <c r="V1700" i="4"/>
  <c r="V1701" i="4"/>
  <c r="V1702" i="4"/>
  <c r="V1703" i="4"/>
  <c r="V1704" i="4"/>
  <c r="V1705" i="4"/>
  <c r="V1706" i="4"/>
  <c r="V1707" i="4"/>
  <c r="V1708" i="4"/>
  <c r="V1709" i="4"/>
  <c r="V1710" i="4"/>
  <c r="V1711" i="4"/>
  <c r="V1712" i="4"/>
  <c r="V1713" i="4"/>
  <c r="V1714" i="4"/>
  <c r="V1715" i="4"/>
  <c r="V1716" i="4"/>
  <c r="V1717" i="4"/>
  <c r="V1718" i="4"/>
  <c r="V1719" i="4"/>
  <c r="V1720" i="4"/>
  <c r="V1721" i="4"/>
  <c r="V1722" i="4"/>
  <c r="V1723" i="4"/>
  <c r="V1724" i="4"/>
  <c r="V1725" i="4"/>
  <c r="V1726" i="4"/>
  <c r="V1727" i="4"/>
  <c r="V1728" i="4"/>
  <c r="V1729" i="4"/>
  <c r="V1730" i="4"/>
  <c r="V1731" i="4"/>
  <c r="V1732" i="4"/>
  <c r="V1733" i="4"/>
  <c r="V1734" i="4"/>
  <c r="V1735" i="4"/>
  <c r="V1736" i="4"/>
  <c r="V1737" i="4"/>
  <c r="V1738" i="4"/>
  <c r="V1739" i="4"/>
  <c r="V1740" i="4"/>
  <c r="V1741" i="4"/>
  <c r="V1742" i="4"/>
  <c r="V1743" i="4"/>
  <c r="V1744" i="4"/>
  <c r="V1745" i="4"/>
  <c r="V1746" i="4"/>
  <c r="V1747" i="4"/>
  <c r="V1748" i="4"/>
  <c r="V1749" i="4"/>
  <c r="V1750" i="4"/>
  <c r="V1751" i="4"/>
  <c r="V1752" i="4"/>
  <c r="V1753" i="4"/>
  <c r="V1754" i="4"/>
  <c r="V1755" i="4"/>
  <c r="V1756" i="4"/>
  <c r="V1757" i="4"/>
  <c r="V1758" i="4"/>
  <c r="V1759" i="4"/>
  <c r="V1760" i="4"/>
  <c r="V1761" i="4"/>
  <c r="V1762" i="4"/>
  <c r="V1763" i="4"/>
  <c r="V1764" i="4"/>
  <c r="V1765" i="4"/>
  <c r="V1766" i="4"/>
  <c r="V1767" i="4"/>
  <c r="V1768" i="4"/>
  <c r="V1769" i="4"/>
  <c r="V1770" i="4"/>
  <c r="V1771" i="4"/>
  <c r="V1772" i="4"/>
  <c r="V1773" i="4"/>
  <c r="V1774" i="4"/>
  <c r="V1775" i="4"/>
  <c r="V1776" i="4"/>
  <c r="V1777" i="4"/>
  <c r="V1778" i="4"/>
  <c r="V1779" i="4"/>
  <c r="V1780" i="4"/>
  <c r="V1781" i="4"/>
  <c r="V1782" i="4"/>
  <c r="V1783" i="4"/>
  <c r="V1784" i="4"/>
  <c r="V1785" i="4"/>
  <c r="V1786" i="4"/>
  <c r="V1787" i="4"/>
  <c r="V1788" i="4"/>
  <c r="V1789" i="4"/>
  <c r="V1790" i="4"/>
  <c r="V1791" i="4"/>
  <c r="V1792" i="4"/>
  <c r="V1793" i="4"/>
  <c r="V1794" i="4"/>
  <c r="V1795" i="4"/>
  <c r="V1796" i="4"/>
  <c r="V1797" i="4"/>
  <c r="V1798" i="4"/>
  <c r="V1799" i="4"/>
  <c r="V1800" i="4"/>
  <c r="V1801" i="4"/>
  <c r="V1802" i="4"/>
  <c r="V1803" i="4"/>
  <c r="V1804" i="4"/>
  <c r="V1805" i="4"/>
  <c r="V1806" i="4"/>
  <c r="V1807" i="4"/>
  <c r="V1808" i="4"/>
  <c r="V1809" i="4"/>
  <c r="V1810" i="4"/>
  <c r="V1811" i="4"/>
  <c r="V1812" i="4"/>
  <c r="V1813" i="4"/>
  <c r="V1814" i="4"/>
  <c r="V1815" i="4"/>
  <c r="V1816" i="4"/>
  <c r="V1817" i="4"/>
  <c r="V1818" i="4"/>
  <c r="V1404" i="4"/>
  <c r="V1422" i="4"/>
  <c r="V1423" i="4"/>
  <c r="V1424" i="4"/>
  <c r="V1467" i="4"/>
  <c r="V1470" i="4"/>
  <c r="V1823" i="4"/>
  <c r="V1824" i="4"/>
  <c r="V1843" i="4"/>
  <c r="V1844" i="4"/>
  <c r="V1880" i="4"/>
  <c r="V1915" i="4"/>
  <c r="V1919" i="4"/>
  <c r="V1937" i="4"/>
  <c r="V1986" i="4"/>
  <c r="V1988" i="4"/>
  <c r="V1990" i="4"/>
  <c r="V1992" i="4"/>
  <c r="V1993" i="4"/>
  <c r="V1994" i="4"/>
  <c r="V1995" i="4"/>
  <c r="V1996" i="4"/>
  <c r="V1997" i="4"/>
  <c r="V1998" i="4"/>
  <c r="V1999" i="4"/>
  <c r="V2000" i="4"/>
  <c r="V2001" i="4"/>
  <c r="V2002" i="4"/>
  <c r="V2003" i="4"/>
  <c r="V2004" i="4"/>
  <c r="V2005" i="4"/>
  <c r="V2006" i="4"/>
  <c r="V2007" i="4"/>
  <c r="V2008" i="4"/>
  <c r="V2009" i="4"/>
  <c r="V2010" i="4"/>
  <c r="V2011" i="4"/>
  <c r="V2012" i="4"/>
  <c r="V2013" i="4"/>
  <c r="V2014" i="4"/>
  <c r="V2015" i="4"/>
  <c r="V2016" i="4"/>
  <c r="V2017" i="4"/>
  <c r="V2018" i="4"/>
  <c r="V2019" i="4"/>
  <c r="V2020" i="4"/>
  <c r="V2021" i="4"/>
  <c r="V2022" i="4"/>
  <c r="V2023" i="4"/>
  <c r="V2024" i="4"/>
  <c r="V2025" i="4"/>
  <c r="V2026" i="4"/>
  <c r="V2027" i="4"/>
  <c r="V2028" i="4"/>
  <c r="V2029" i="4"/>
  <c r="V2030" i="4"/>
  <c r="V2031" i="4"/>
  <c r="V2032" i="4"/>
  <c r="V2033" i="4"/>
  <c r="V2034" i="4"/>
  <c r="V2035" i="4"/>
  <c r="V2036" i="4"/>
  <c r="V2037" i="4"/>
  <c r="V2038" i="4"/>
  <c r="V2039" i="4"/>
  <c r="V2040" i="4"/>
  <c r="V2041" i="4"/>
  <c r="V2042" i="4"/>
  <c r="V2043" i="4"/>
  <c r="V2044" i="4"/>
  <c r="V2045" i="4"/>
  <c r="V2046" i="4"/>
  <c r="V2047" i="4"/>
  <c r="V2048" i="4"/>
  <c r="V2049" i="4"/>
  <c r="V2050" i="4"/>
  <c r="V2051" i="4"/>
  <c r="V2052" i="4"/>
  <c r="V2053" i="4"/>
  <c r="V2054" i="4"/>
  <c r="V2055" i="4"/>
  <c r="V2056" i="4"/>
  <c r="V2057" i="4"/>
  <c r="V2058" i="4"/>
  <c r="V2059" i="4"/>
  <c r="V2060" i="4"/>
  <c r="V2061" i="4"/>
  <c r="V2062" i="4"/>
  <c r="V2063" i="4"/>
  <c r="V2064" i="4"/>
  <c r="V2065" i="4"/>
  <c r="V2066" i="4"/>
  <c r="V2067" i="4"/>
  <c r="V2068" i="4"/>
  <c r="V2069" i="4"/>
  <c r="V2070" i="4"/>
  <c r="V2071" i="4"/>
  <c r="V2072" i="4"/>
  <c r="V2073" i="4"/>
  <c r="V2074" i="4"/>
  <c r="V2075" i="4"/>
  <c r="V2076" i="4"/>
  <c r="V2077" i="4"/>
  <c r="V2078" i="4"/>
  <c r="V2079" i="4"/>
  <c r="V2080" i="4"/>
  <c r="V2081" i="4"/>
  <c r="V2082" i="4"/>
  <c r="V2083" i="4"/>
  <c r="V2084" i="4"/>
  <c r="V2085" i="4"/>
  <c r="V2086" i="4"/>
  <c r="V2087" i="4"/>
  <c r="V2088" i="4"/>
  <c r="V2089" i="4"/>
  <c r="V2090" i="4"/>
  <c r="V2091" i="4"/>
  <c r="V2092" i="4"/>
  <c r="V2093" i="4"/>
  <c r="V2094" i="4"/>
  <c r="V2095" i="4"/>
  <c r="V2096" i="4"/>
  <c r="V2097" i="4"/>
  <c r="V2098" i="4"/>
  <c r="V2099" i="4"/>
  <c r="V2100" i="4"/>
  <c r="V2101" i="4"/>
  <c r="V2102" i="4"/>
  <c r="V2103" i="4"/>
  <c r="V2104" i="4"/>
  <c r="V2105" i="4"/>
  <c r="V2106" i="4"/>
  <c r="V2107" i="4"/>
  <c r="V2108" i="4"/>
  <c r="V2109" i="4"/>
  <c r="V2110" i="4"/>
  <c r="V2111" i="4"/>
  <c r="V2112" i="4"/>
  <c r="V2113" i="4"/>
  <c r="V2114" i="4"/>
  <c r="V2115" i="4"/>
  <c r="V2116" i="4"/>
  <c r="V2117" i="4"/>
  <c r="V2118" i="4"/>
  <c r="V2119" i="4"/>
  <c r="V2120" i="4"/>
  <c r="V2121" i="4"/>
  <c r="V2122" i="4"/>
  <c r="V2123" i="4"/>
  <c r="V2124" i="4"/>
  <c r="V2125" i="4"/>
  <c r="V2126" i="4"/>
  <c r="V2127" i="4"/>
  <c r="V2128" i="4"/>
  <c r="V2129" i="4"/>
  <c r="V2130" i="4"/>
  <c r="V2131" i="4"/>
  <c r="V2132" i="4"/>
  <c r="V2133" i="4"/>
  <c r="V2134" i="4"/>
  <c r="V2135" i="4"/>
  <c r="V2136" i="4"/>
  <c r="V2137" i="4"/>
  <c r="V2138" i="4"/>
  <c r="V2139" i="4"/>
  <c r="V2140" i="4"/>
  <c r="V2141" i="4"/>
  <c r="V2142" i="4"/>
  <c r="V2143" i="4"/>
  <c r="V2144" i="4"/>
  <c r="V2145" i="4"/>
  <c r="V2146" i="4"/>
  <c r="V2147" i="4"/>
  <c r="V2148" i="4"/>
  <c r="V2149" i="4"/>
  <c r="V2150" i="4"/>
  <c r="V2151" i="4"/>
  <c r="V2152" i="4"/>
  <c r="V2153" i="4"/>
  <c r="V2154" i="4"/>
  <c r="V2155" i="4"/>
  <c r="V2156" i="4"/>
  <c r="V2157" i="4"/>
  <c r="V2158" i="4"/>
  <c r="V2159" i="4"/>
  <c r="V2160" i="4"/>
  <c r="V2161" i="4"/>
  <c r="V2162" i="4"/>
  <c r="V2163" i="4"/>
  <c r="V2164" i="4"/>
  <c r="V2165" i="4"/>
  <c r="V2166" i="4"/>
  <c r="V2167" i="4"/>
  <c r="V2168" i="4"/>
  <c r="V2169" i="4"/>
  <c r="V2170" i="4"/>
  <c r="V2171" i="4"/>
  <c r="V2172" i="4"/>
  <c r="V2173" i="4"/>
  <c r="V2174" i="4"/>
  <c r="V2175" i="4"/>
  <c r="V2176" i="4"/>
  <c r="V2177" i="4"/>
  <c r="V2178" i="4"/>
  <c r="V2179" i="4"/>
  <c r="V2180" i="4"/>
  <c r="V2181" i="4"/>
  <c r="V2182" i="4"/>
  <c r="V2183" i="4"/>
  <c r="V2184" i="4"/>
  <c r="V2185" i="4"/>
  <c r="V2186" i="4"/>
  <c r="V2187" i="4"/>
  <c r="V2188" i="4"/>
  <c r="V2189" i="4"/>
  <c r="V2190" i="4"/>
  <c r="V2191" i="4"/>
  <c r="V2192" i="4"/>
  <c r="V2193" i="4"/>
  <c r="V2194" i="4"/>
  <c r="V2195" i="4"/>
  <c r="V2196" i="4"/>
  <c r="V2197" i="4"/>
  <c r="V2198" i="4"/>
  <c r="V2199" i="4"/>
  <c r="V2200" i="4"/>
  <c r="V2201" i="4"/>
  <c r="V2202" i="4"/>
  <c r="V2203" i="4"/>
  <c r="V2204" i="4"/>
  <c r="V2205" i="4"/>
  <c r="V2206" i="4"/>
  <c r="V2207" i="4"/>
  <c r="V2208" i="4"/>
  <c r="V2209" i="4"/>
  <c r="V2210" i="4"/>
  <c r="V2211" i="4"/>
  <c r="V2212" i="4"/>
  <c r="V2213" i="4"/>
  <c r="V2214" i="4"/>
  <c r="V2215" i="4"/>
  <c r="V2216" i="4"/>
  <c r="V2217" i="4"/>
  <c r="V2218" i="4"/>
  <c r="V2219" i="4"/>
  <c r="V2220" i="4"/>
  <c r="V2221" i="4"/>
  <c r="V2222" i="4"/>
  <c r="V2223" i="4"/>
  <c r="V2224" i="4"/>
  <c r="V2225" i="4"/>
  <c r="V2226" i="4"/>
  <c r="V2227" i="4"/>
  <c r="V2228" i="4"/>
  <c r="V2229" i="4"/>
  <c r="V2230" i="4"/>
  <c r="V2231" i="4"/>
  <c r="V2232" i="4"/>
  <c r="V2233" i="4"/>
  <c r="V2234" i="4"/>
  <c r="V2235" i="4"/>
  <c r="V2236" i="4"/>
  <c r="V2237" i="4"/>
  <c r="V2238" i="4"/>
  <c r="V2239" i="4"/>
  <c r="V2240" i="4"/>
  <c r="V2241" i="4"/>
  <c r="V2242" i="4"/>
  <c r="V2243" i="4"/>
  <c r="V2244" i="4"/>
  <c r="V2245" i="4"/>
  <c r="V2246" i="4"/>
  <c r="V2247" i="4"/>
  <c r="V2248" i="4"/>
  <c r="V2249" i="4"/>
  <c r="V2250" i="4"/>
  <c r="V2251" i="4"/>
  <c r="V2252" i="4"/>
  <c r="V950" i="4"/>
  <c r="V951" i="4"/>
  <c r="V1407" i="4"/>
  <c r="V1440" i="4"/>
  <c r="V1441" i="4"/>
  <c r="V1458" i="4"/>
  <c r="V1459" i="4"/>
  <c r="V1478" i="4"/>
  <c r="V1827" i="4"/>
  <c r="V1862" i="4"/>
  <c r="V1906" i="4"/>
  <c r="V1921" i="4"/>
  <c r="V1949" i="4"/>
  <c r="V1952" i="4"/>
  <c r="V1954" i="4"/>
  <c r="V1985" i="4"/>
  <c r="V1987" i="4"/>
  <c r="V1989" i="4"/>
  <c r="V1991" i="4"/>
  <c r="V2253" i="4"/>
  <c r="V2254" i="4"/>
  <c r="V2255" i="4"/>
  <c r="V2256" i="4"/>
  <c r="V2257" i="4"/>
  <c r="V2258" i="4"/>
  <c r="V2259" i="4"/>
  <c r="V2260" i="4"/>
  <c r="V2261" i="4"/>
  <c r="V2262" i="4"/>
  <c r="V2263" i="4"/>
  <c r="V2264" i="4"/>
  <c r="V2265" i="4"/>
  <c r="V2266" i="4"/>
  <c r="V2267" i="4"/>
  <c r="V2268" i="4"/>
  <c r="V2269" i="4"/>
  <c r="V2270" i="4"/>
  <c r="V2271" i="4"/>
  <c r="V2272" i="4"/>
  <c r="V2273" i="4"/>
  <c r="V2274" i="4"/>
  <c r="V2275" i="4"/>
  <c r="V2276" i="4"/>
  <c r="V2277" i="4"/>
  <c r="V2278" i="4"/>
  <c r="V2279" i="4"/>
  <c r="V2280" i="4"/>
  <c r="V2281" i="4"/>
  <c r="V2282" i="4"/>
  <c r="V2283" i="4"/>
  <c r="V2284" i="4"/>
  <c r="V2285" i="4"/>
  <c r="V2286" i="4"/>
  <c r="V2287" i="4"/>
  <c r="V2288" i="4"/>
  <c r="V2289" i="4"/>
  <c r="V2290" i="4"/>
  <c r="V2291" i="4"/>
  <c r="V2292" i="4"/>
  <c r="V2293" i="4"/>
  <c r="V2294" i="4"/>
  <c r="V2295" i="4"/>
  <c r="V2296" i="4"/>
  <c r="V2297" i="4"/>
  <c r="V2298" i="4"/>
  <c r="V2299" i="4"/>
  <c r="V2300" i="4"/>
  <c r="V2301" i="4"/>
  <c r="V2302" i="4"/>
  <c r="V2303" i="4"/>
  <c r="V2304" i="4"/>
  <c r="V2305" i="4"/>
  <c r="V2306" i="4"/>
  <c r="V2307" i="4"/>
  <c r="V2308" i="4"/>
  <c r="V2309" i="4"/>
  <c r="V2310" i="4"/>
  <c r="V2311" i="4"/>
  <c r="V2312" i="4"/>
  <c r="V2313" i="4"/>
  <c r="V2314" i="4"/>
  <c r="V2315" i="4"/>
  <c r="V2316" i="4"/>
  <c r="V2317" i="4"/>
  <c r="V2318" i="4"/>
  <c r="V2319" i="4"/>
  <c r="V2320" i="4"/>
  <c r="V2321" i="4"/>
  <c r="V2322" i="4"/>
  <c r="V2323" i="4"/>
  <c r="V2324" i="4"/>
  <c r="V2325" i="4"/>
  <c r="V2326" i="4"/>
  <c r="V2327" i="4"/>
  <c r="V2328" i="4"/>
  <c r="V2329" i="4"/>
  <c r="V2330" i="4"/>
  <c r="V2331" i="4"/>
  <c r="V2332" i="4"/>
  <c r="V2333" i="4"/>
  <c r="V2334" i="4"/>
  <c r="V2335" i="4"/>
  <c r="V2336" i="4"/>
  <c r="V2337" i="4"/>
  <c r="V2338" i="4"/>
  <c r="V2339" i="4"/>
  <c r="V2340" i="4"/>
  <c r="V2341" i="4"/>
  <c r="V2342" i="4"/>
  <c r="V2343" i="4"/>
  <c r="V2344" i="4"/>
  <c r="V2345" i="4"/>
  <c r="V2346" i="4"/>
  <c r="V2347" i="4"/>
  <c r="V2348" i="4"/>
  <c r="V2349" i="4"/>
  <c r="V2350" i="4"/>
  <c r="V2351" i="4"/>
  <c r="V2352" i="4"/>
  <c r="V2353" i="4"/>
  <c r="V2354" i="4"/>
  <c r="V2355" i="4"/>
  <c r="V2356" i="4"/>
  <c r="V2357" i="4"/>
  <c r="V2358" i="4"/>
  <c r="V2359" i="4"/>
  <c r="V2360" i="4"/>
  <c r="V2361" i="4"/>
  <c r="V2362" i="4"/>
  <c r="V2363" i="4"/>
  <c r="V2364" i="4"/>
  <c r="V2365" i="4"/>
  <c r="V2366" i="4"/>
  <c r="V2367" i="4"/>
  <c r="V2368" i="4"/>
  <c r="V2369" i="4"/>
  <c r="V2370" i="4"/>
  <c r="V2371" i="4"/>
  <c r="V2372" i="4"/>
  <c r="V2373" i="4"/>
  <c r="V2374" i="4"/>
  <c r="V2375" i="4"/>
  <c r="V2376" i="4"/>
  <c r="V2377" i="4"/>
  <c r="V2378" i="4"/>
  <c r="V2379" i="4"/>
  <c r="V2380" i="4"/>
  <c r="V2381" i="4"/>
  <c r="V2382" i="4"/>
  <c r="V2383" i="4"/>
  <c r="V2384" i="4"/>
  <c r="V2385" i="4"/>
  <c r="V2386" i="4"/>
  <c r="V2387" i="4"/>
  <c r="V2388" i="4"/>
  <c r="V2389" i="4"/>
  <c r="V2390" i="4"/>
  <c r="V2391" i="4"/>
  <c r="V2392" i="4"/>
  <c r="V2393" i="4"/>
  <c r="V2394" i="4"/>
  <c r="V2395" i="4"/>
  <c r="V2396" i="4"/>
  <c r="V2397" i="4"/>
  <c r="V2398" i="4"/>
  <c r="V2399" i="4"/>
  <c r="V2400" i="4"/>
  <c r="V2401" i="4"/>
  <c r="V2402" i="4"/>
  <c r="V2403" i="4"/>
  <c r="V2404" i="4"/>
  <c r="V2405" i="4"/>
  <c r="V2406" i="4"/>
  <c r="V2407" i="4"/>
  <c r="V2408" i="4"/>
  <c r="V2409" i="4"/>
  <c r="V2410" i="4"/>
  <c r="V2411" i="4"/>
  <c r="V2412" i="4"/>
  <c r="V2413" i="4"/>
  <c r="V2414" i="4"/>
  <c r="V2415" i="4"/>
  <c r="V2416" i="4"/>
  <c r="V2417" i="4"/>
  <c r="V2418" i="4"/>
  <c r="V2419" i="4"/>
  <c r="V2420" i="4"/>
  <c r="V2421" i="4"/>
  <c r="V2422" i="4"/>
  <c r="V2423" i="4"/>
  <c r="V2424" i="4"/>
  <c r="V2425" i="4"/>
  <c r="V2426" i="4"/>
  <c r="V2427" i="4"/>
  <c r="V2428" i="4"/>
  <c r="V2429" i="4"/>
  <c r="V2430" i="4"/>
  <c r="V2431" i="4"/>
  <c r="V2432" i="4"/>
  <c r="V2433" i="4"/>
  <c r="V2434" i="4"/>
  <c r="V2435" i="4"/>
  <c r="V2436" i="4"/>
  <c r="V2437" i="4"/>
  <c r="V2438" i="4"/>
  <c r="V2439" i="4"/>
  <c r="V2440" i="4"/>
  <c r="V2441" i="4"/>
  <c r="V2442" i="4"/>
  <c r="V2443" i="4"/>
  <c r="V2444" i="4"/>
  <c r="V2445" i="4"/>
  <c r="V2446" i="4"/>
  <c r="V2447" i="4"/>
  <c r="V2448" i="4"/>
  <c r="V2449" i="4"/>
  <c r="V2450" i="4"/>
  <c r="V2451" i="4"/>
  <c r="V2452" i="4"/>
  <c r="V2453" i="4"/>
  <c r="V2454" i="4"/>
  <c r="V2455" i="4"/>
  <c r="V2456" i="4"/>
  <c r="V2457" i="4"/>
  <c r="V2458" i="4"/>
  <c r="V2459" i="4"/>
  <c r="V2460" i="4"/>
  <c r="V2461" i="4"/>
  <c r="V2462" i="4"/>
  <c r="V2463" i="4"/>
  <c r="V2464" i="4"/>
  <c r="V2465" i="4"/>
  <c r="V2466" i="4"/>
  <c r="V2467" i="4"/>
  <c r="V2468" i="4"/>
  <c r="V2469" i="4"/>
  <c r="V2470" i="4"/>
  <c r="V2471" i="4"/>
  <c r="V2472" i="4"/>
  <c r="V2473" i="4"/>
  <c r="V2474" i="4"/>
  <c r="V2475" i="4"/>
  <c r="V2476" i="4"/>
  <c r="V2477" i="4"/>
  <c r="V2478" i="4"/>
  <c r="V2479" i="4"/>
  <c r="V2480" i="4"/>
  <c r="V2481" i="4"/>
  <c r="V2482" i="4"/>
  <c r="V2483" i="4"/>
  <c r="V2484" i="4"/>
  <c r="V2485" i="4"/>
  <c r="V2486" i="4"/>
  <c r="V2487" i="4"/>
  <c r="V2488" i="4"/>
  <c r="V2489" i="4"/>
  <c r="V2490" i="4"/>
  <c r="V2491" i="4"/>
  <c r="V2492" i="4"/>
  <c r="V2493" i="4"/>
  <c r="V2494" i="4"/>
  <c r="V2495" i="4"/>
  <c r="V2496" i="4"/>
  <c r="V2497" i="4"/>
  <c r="V2498" i="4"/>
  <c r="V2499" i="4"/>
  <c r="V2500" i="4"/>
  <c r="V2501" i="4"/>
  <c r="V2502" i="4"/>
  <c r="V2503" i="4"/>
  <c r="V2504" i="4"/>
  <c r="V2505" i="4"/>
  <c r="V2506" i="4"/>
  <c r="V2507" i="4"/>
  <c r="V2508" i="4"/>
  <c r="V2509" i="4"/>
  <c r="V2510" i="4"/>
  <c r="V2511" i="4"/>
  <c r="V2512" i="4"/>
  <c r="V2513" i="4"/>
  <c r="V2514" i="4"/>
  <c r="V2515" i="4"/>
  <c r="V2516" i="4"/>
  <c r="V2517" i="4"/>
  <c r="V2518" i="4"/>
  <c r="V2519" i="4"/>
  <c r="V2520" i="4"/>
  <c r="V2521" i="4"/>
  <c r="V2522" i="4"/>
  <c r="V2523" i="4"/>
  <c r="V2524" i="4"/>
  <c r="V2525" i="4"/>
  <c r="V2526" i="4"/>
  <c r="V2527" i="4"/>
  <c r="V2528" i="4"/>
  <c r="V2529" i="4"/>
  <c r="V2530" i="4"/>
  <c r="V2531" i="4"/>
  <c r="V2532" i="4"/>
  <c r="V2533" i="4"/>
  <c r="V2534" i="4"/>
  <c r="V2535" i="4"/>
  <c r="V2536" i="4"/>
  <c r="V2537" i="4"/>
  <c r="V2538" i="4"/>
  <c r="V2539" i="4"/>
  <c r="V2540" i="4"/>
  <c r="V2541" i="4"/>
  <c r="V2542" i="4"/>
  <c r="V2543" i="4"/>
  <c r="V2544" i="4"/>
  <c r="V2545" i="4"/>
  <c r="V2546" i="4"/>
  <c r="V2547" i="4"/>
  <c r="V2548" i="4"/>
  <c r="V2549" i="4"/>
  <c r="V2550" i="4"/>
  <c r="V2551" i="4"/>
  <c r="V2552" i="4"/>
  <c r="V2553" i="4"/>
  <c r="V2554" i="4"/>
  <c r="V2555" i="4"/>
  <c r="V2556" i="4"/>
  <c r="V2557" i="4"/>
  <c r="V2558" i="4"/>
  <c r="V2559" i="4"/>
  <c r="V2560" i="4"/>
  <c r="V2561" i="4"/>
  <c r="V2562" i="4"/>
  <c r="V2563" i="4"/>
  <c r="V2564" i="4"/>
  <c r="V2565" i="4"/>
  <c r="V2566" i="4"/>
  <c r="V2567" i="4"/>
  <c r="V2568" i="4"/>
  <c r="V2569" i="4"/>
  <c r="V2570" i="4"/>
  <c r="V2571" i="4"/>
  <c r="V2572" i="4"/>
  <c r="V2573" i="4"/>
  <c r="V2574" i="4"/>
  <c r="V2575" i="4"/>
  <c r="V2576" i="4"/>
  <c r="V2577" i="4"/>
  <c r="V2578" i="4"/>
  <c r="V2579" i="4"/>
  <c r="V2580" i="4"/>
  <c r="V2581" i="4"/>
  <c r="V2582" i="4"/>
  <c r="V2583" i="4"/>
  <c r="V2584" i="4"/>
  <c r="V2585" i="4"/>
  <c r="V2586" i="4"/>
  <c r="V2587" i="4"/>
  <c r="V2588" i="4"/>
  <c r="V2589" i="4"/>
  <c r="V2590" i="4"/>
  <c r="V2591" i="4"/>
  <c r="V2592" i="4"/>
  <c r="V2593" i="4"/>
  <c r="V2594" i="4"/>
  <c r="V2595" i="4"/>
  <c r="V2596" i="4"/>
  <c r="V2597" i="4"/>
  <c r="V2598" i="4"/>
  <c r="V2599" i="4"/>
  <c r="V2600" i="4"/>
  <c r="V2601" i="4"/>
  <c r="V2602" i="4"/>
  <c r="V2603" i="4"/>
  <c r="V2604" i="4"/>
  <c r="V2605" i="4"/>
  <c r="V2606" i="4"/>
  <c r="V2607" i="4"/>
  <c r="V2608" i="4"/>
  <c r="V2609" i="4"/>
  <c r="V2610" i="4"/>
  <c r="V2611" i="4"/>
  <c r="V2612" i="4"/>
  <c r="V2613" i="4"/>
  <c r="V2614" i="4"/>
  <c r="V2615" i="4"/>
  <c r="V2616" i="4"/>
  <c r="V2617" i="4"/>
  <c r="V2618" i="4"/>
  <c r="V2619" i="4"/>
  <c r="V2620" i="4"/>
  <c r="V2621" i="4"/>
  <c r="V2622" i="4"/>
  <c r="V2623" i="4"/>
  <c r="V2624" i="4"/>
  <c r="V2625" i="4"/>
  <c r="V2626" i="4"/>
  <c r="V2627" i="4"/>
  <c r="V2628" i="4"/>
  <c r="V2629" i="4"/>
  <c r="V2630" i="4"/>
  <c r="V2631" i="4"/>
  <c r="V2632" i="4"/>
  <c r="V2633" i="4"/>
  <c r="V2634" i="4"/>
  <c r="V2635" i="4"/>
  <c r="V2636" i="4"/>
  <c r="V2637" i="4"/>
  <c r="V2638" i="4"/>
  <c r="V2639" i="4"/>
  <c r="V2640" i="4"/>
  <c r="V2641" i="4"/>
  <c r="V2642" i="4"/>
  <c r="V2643" i="4"/>
  <c r="V2644" i="4"/>
  <c r="V2645" i="4"/>
  <c r="V2646" i="4"/>
  <c r="V2647" i="4"/>
  <c r="V2648" i="4"/>
  <c r="V2649" i="4"/>
  <c r="V2650" i="4"/>
  <c r="V2651" i="4"/>
  <c r="V2652" i="4"/>
  <c r="V2653" i="4"/>
  <c r="V2654" i="4"/>
  <c r="V2655" i="4"/>
  <c r="V2656" i="4"/>
  <c r="V2657" i="4"/>
  <c r="V2658" i="4"/>
  <c r="V2659" i="4"/>
  <c r="V2660" i="4"/>
  <c r="V2661" i="4"/>
  <c r="V2662" i="4"/>
  <c r="V2663" i="4"/>
  <c r="V2664" i="4"/>
  <c r="V2665" i="4"/>
  <c r="V2666" i="4"/>
  <c r="V2667" i="4"/>
  <c r="V2668" i="4"/>
  <c r="V2669" i="4"/>
  <c r="V2670" i="4"/>
  <c r="V2671" i="4"/>
  <c r="V2672" i="4"/>
  <c r="V2673" i="4"/>
  <c r="V2674" i="4"/>
  <c r="V2675" i="4"/>
  <c r="V2676" i="4"/>
  <c r="V2677" i="4"/>
  <c r="V2678" i="4"/>
  <c r="V2679" i="4"/>
  <c r="V2680" i="4"/>
  <c r="V2681" i="4"/>
  <c r="V2682" i="4"/>
  <c r="V2683" i="4"/>
  <c r="V2684" i="4"/>
  <c r="V2685" i="4"/>
  <c r="V2686" i="4"/>
  <c r="V2687" i="4"/>
  <c r="V1397" i="4"/>
  <c r="V1432" i="4"/>
  <c r="V1435" i="4"/>
  <c r="V1436" i="4"/>
  <c r="V1487" i="4"/>
  <c r="V1501" i="4"/>
  <c r="V1502" i="4"/>
  <c r="V1836" i="4"/>
  <c r="V1838" i="4"/>
  <c r="V1841" i="4"/>
  <c r="V1845" i="4"/>
  <c r="V1889" i="4"/>
  <c r="V1895" i="4"/>
  <c r="V1896" i="4"/>
  <c r="V1916" i="4"/>
  <c r="V1931" i="4"/>
  <c r="V1966" i="4"/>
  <c r="V2701" i="4"/>
  <c r="V2702" i="4"/>
  <c r="V2703" i="4"/>
  <c r="V2704" i="4"/>
  <c r="V2747" i="4"/>
  <c r="V2777" i="4"/>
  <c r="V2778" i="4"/>
  <c r="V2779" i="4"/>
  <c r="V2780" i="4"/>
  <c r="V2781" i="4"/>
  <c r="V2782" i="4"/>
  <c r="V2783" i="4"/>
  <c r="V2784" i="4"/>
  <c r="V2785" i="4"/>
  <c r="V2786" i="4"/>
  <c r="V2787" i="4"/>
  <c r="V2788" i="4"/>
  <c r="V2789" i="4"/>
  <c r="V2790" i="4"/>
  <c r="V2791" i="4"/>
  <c r="V2792" i="4"/>
  <c r="V2793" i="4"/>
  <c r="V2794" i="4"/>
  <c r="V2795" i="4"/>
  <c r="V2796" i="4"/>
  <c r="V2797" i="4"/>
  <c r="V2798" i="4"/>
  <c r="V2799" i="4"/>
  <c r="V2800" i="4"/>
  <c r="V2801" i="4"/>
  <c r="V2802" i="4"/>
  <c r="V2803" i="4"/>
  <c r="V2804" i="4"/>
  <c r="V2805" i="4"/>
  <c r="V2806" i="4"/>
  <c r="V2807" i="4"/>
  <c r="V2808" i="4"/>
  <c r="V2809" i="4"/>
  <c r="V2810" i="4"/>
  <c r="V2811" i="4"/>
  <c r="V2812" i="4"/>
  <c r="V2813" i="4"/>
  <c r="V2814" i="4"/>
  <c r="V2815" i="4"/>
  <c r="V2816" i="4"/>
  <c r="V2817" i="4"/>
  <c r="V2818" i="4"/>
  <c r="V2819" i="4"/>
  <c r="V2820" i="4"/>
  <c r="V2821" i="4"/>
  <c r="V2822" i="4"/>
  <c r="V2823" i="4"/>
  <c r="V2824" i="4"/>
  <c r="V2825" i="4"/>
  <c r="V2826" i="4"/>
  <c r="V2827" i="4"/>
  <c r="V2828" i="4"/>
  <c r="V2829" i="4"/>
  <c r="V2830" i="4"/>
  <c r="V2831" i="4"/>
  <c r="V2832" i="4"/>
  <c r="V2833" i="4"/>
  <c r="V2834" i="4"/>
  <c r="V2835" i="4"/>
  <c r="V2836" i="4"/>
  <c r="V2837" i="4"/>
  <c r="V2838" i="4"/>
  <c r="V2839" i="4"/>
  <c r="V2840" i="4"/>
  <c r="V2841" i="4"/>
  <c r="V2842" i="4"/>
  <c r="V2843" i="4"/>
  <c r="V2844" i="4"/>
  <c r="V2845" i="4"/>
  <c r="V2846" i="4"/>
  <c r="V2847" i="4"/>
  <c r="V2848" i="4"/>
  <c r="V2849" i="4"/>
  <c r="V2850" i="4"/>
  <c r="V2851" i="4"/>
  <c r="V2852" i="4"/>
  <c r="V2853" i="4"/>
  <c r="V2854" i="4"/>
  <c r="V2855" i="4"/>
  <c r="V2856" i="4"/>
  <c r="V2857" i="4"/>
  <c r="V2858" i="4"/>
  <c r="V2859" i="4"/>
  <c r="V2860" i="4"/>
  <c r="V2861" i="4"/>
  <c r="V2862" i="4"/>
  <c r="V2863" i="4"/>
  <c r="V2864" i="4"/>
  <c r="V2865" i="4"/>
  <c r="V2866" i="4"/>
  <c r="V2867" i="4"/>
  <c r="V2868" i="4"/>
  <c r="V2869" i="4"/>
  <c r="V2870" i="4"/>
  <c r="V2871" i="4"/>
  <c r="V2872" i="4"/>
  <c r="V2873" i="4"/>
  <c r="V2874" i="4"/>
  <c r="V2875" i="4"/>
  <c r="V2876" i="4"/>
  <c r="V2877" i="4"/>
  <c r="V2878" i="4"/>
  <c r="V2879" i="4"/>
  <c r="V2880" i="4"/>
  <c r="V2881" i="4"/>
  <c r="V2882" i="4"/>
  <c r="V2883" i="4"/>
  <c r="V2884" i="4"/>
  <c r="V2885" i="4"/>
  <c r="V2886" i="4"/>
  <c r="V2887" i="4"/>
  <c r="V2888" i="4"/>
  <c r="V2889" i="4"/>
  <c r="V2890" i="4"/>
  <c r="V2891" i="4"/>
  <c r="V2892" i="4"/>
  <c r="V2893" i="4"/>
  <c r="V2894" i="4"/>
  <c r="V2895" i="4"/>
  <c r="V2896" i="4"/>
  <c r="V2897" i="4"/>
  <c r="V2898" i="4"/>
  <c r="V2899" i="4"/>
  <c r="V2900" i="4"/>
  <c r="V2901" i="4"/>
  <c r="V2902" i="4"/>
  <c r="V2903" i="4"/>
  <c r="V2904" i="4"/>
  <c r="V2905" i="4"/>
  <c r="V2906" i="4"/>
  <c r="V2907" i="4"/>
  <c r="V2908" i="4"/>
  <c r="V2909" i="4"/>
  <c r="V2910" i="4"/>
  <c r="V2911" i="4"/>
  <c r="V2912" i="4"/>
  <c r="V2913" i="4"/>
  <c r="V2914" i="4"/>
  <c r="V2915" i="4"/>
  <c r="V2916" i="4"/>
  <c r="V2917" i="4"/>
  <c r="V2918" i="4"/>
  <c r="V2919" i="4"/>
  <c r="V2920" i="4"/>
  <c r="V2921" i="4"/>
  <c r="V2922" i="4"/>
  <c r="V2923" i="4"/>
  <c r="V2924" i="4"/>
  <c r="V2925" i="4"/>
  <c r="V2926" i="4"/>
  <c r="V2927" i="4"/>
  <c r="V2928" i="4"/>
  <c r="V2929" i="4"/>
  <c r="V2930" i="4"/>
  <c r="V2931" i="4"/>
  <c r="V2932" i="4"/>
  <c r="V2933" i="4"/>
  <c r="V2934" i="4"/>
  <c r="V2935" i="4"/>
  <c r="V2936" i="4"/>
  <c r="V2937" i="4"/>
  <c r="V2938" i="4"/>
  <c r="V2939" i="4"/>
  <c r="V2940" i="4"/>
  <c r="V2941" i="4"/>
  <c r="V2942" i="4"/>
  <c r="V2943" i="4"/>
  <c r="V2944" i="4"/>
  <c r="V2945" i="4"/>
  <c r="V2946" i="4"/>
  <c r="V2947" i="4"/>
  <c r="V2948" i="4"/>
  <c r="V2949" i="4"/>
  <c r="V2950" i="4"/>
  <c r="V2951" i="4"/>
  <c r="V2952" i="4"/>
  <c r="V2953" i="4"/>
  <c r="V2954" i="4"/>
  <c r="V2955" i="4"/>
  <c r="V2956" i="4"/>
  <c r="V2957" i="4"/>
  <c r="V2958" i="4"/>
  <c r="V2959" i="4"/>
  <c r="V2960" i="4"/>
  <c r="V2961" i="4"/>
  <c r="V2962" i="4"/>
  <c r="V2963" i="4"/>
  <c r="V2964" i="4"/>
  <c r="V2965" i="4"/>
  <c r="V2966" i="4"/>
  <c r="V2967" i="4"/>
  <c r="V2968" i="4"/>
  <c r="V2969" i="4"/>
  <c r="V2970" i="4"/>
  <c r="V2971" i="4"/>
  <c r="V2972" i="4"/>
  <c r="V2973" i="4"/>
  <c r="V2974" i="4"/>
  <c r="V2975" i="4"/>
  <c r="V2976" i="4"/>
  <c r="V2977" i="4"/>
  <c r="V2978" i="4"/>
  <c r="V2979" i="4"/>
  <c r="V2980" i="4"/>
  <c r="V2981" i="4"/>
  <c r="V2982" i="4"/>
  <c r="V2983" i="4"/>
  <c r="V2984" i="4"/>
  <c r="V2985" i="4"/>
  <c r="V2986" i="4"/>
  <c r="V2987" i="4"/>
  <c r="V2988" i="4"/>
  <c r="V2989" i="4"/>
  <c r="V2990" i="4"/>
  <c r="V2991" i="4"/>
  <c r="V2992" i="4"/>
  <c r="V2993" i="4"/>
  <c r="V2994" i="4"/>
  <c r="V2995" i="4"/>
  <c r="V2996" i="4"/>
  <c r="V2997" i="4"/>
  <c r="V2998" i="4"/>
  <c r="V2999" i="4"/>
  <c r="V3000" i="4"/>
  <c r="V3001" i="4"/>
  <c r="V3002" i="4"/>
  <c r="V3003" i="4"/>
  <c r="V3004" i="4"/>
  <c r="V3005" i="4"/>
  <c r="V3006" i="4"/>
  <c r="V3007" i="4"/>
  <c r="V3008" i="4"/>
  <c r="V3009" i="4"/>
  <c r="V3010" i="4"/>
  <c r="V3011" i="4"/>
  <c r="V3012" i="4"/>
  <c r="V3013" i="4"/>
  <c r="V3014" i="4"/>
  <c r="V3015" i="4"/>
  <c r="V3016" i="4"/>
  <c r="V3017" i="4"/>
  <c r="V3018" i="4"/>
  <c r="V3019" i="4"/>
  <c r="V3020" i="4"/>
  <c r="V3021" i="4"/>
  <c r="V3022" i="4"/>
  <c r="V3023" i="4"/>
  <c r="V3024" i="4"/>
  <c r="V3025" i="4"/>
  <c r="V3026" i="4"/>
  <c r="V3027" i="4"/>
  <c r="V3028" i="4"/>
  <c r="V3029" i="4"/>
  <c r="V3030" i="4"/>
  <c r="V3031" i="4"/>
  <c r="V3032" i="4"/>
  <c r="V3033" i="4"/>
  <c r="V3034" i="4"/>
  <c r="V3035" i="4"/>
  <c r="V3036" i="4"/>
  <c r="V3037" i="4"/>
  <c r="V3038" i="4"/>
  <c r="V3039" i="4"/>
  <c r="V3040" i="4"/>
  <c r="V3041" i="4"/>
  <c r="V3042" i="4"/>
  <c r="V3043" i="4"/>
  <c r="V3044" i="4"/>
  <c r="V3045" i="4"/>
  <c r="V3046" i="4"/>
  <c r="V3047" i="4"/>
  <c r="V3048" i="4"/>
  <c r="V3049" i="4"/>
  <c r="V3050" i="4"/>
  <c r="V3051" i="4"/>
  <c r="V3052" i="4"/>
  <c r="V3053" i="4"/>
  <c r="V3054" i="4"/>
  <c r="V3055" i="4"/>
  <c r="V3056" i="4"/>
  <c r="V3057" i="4"/>
  <c r="V3058" i="4"/>
  <c r="V3059" i="4"/>
  <c r="V3060" i="4"/>
  <c r="V3061" i="4"/>
  <c r="V3062" i="4"/>
  <c r="V3063" i="4"/>
  <c r="V3064" i="4"/>
  <c r="V3065" i="4"/>
  <c r="V3066" i="4"/>
  <c r="V3067" i="4"/>
  <c r="V3068" i="4"/>
  <c r="V3069" i="4"/>
  <c r="V3070" i="4"/>
  <c r="V3071" i="4"/>
  <c r="V3072" i="4"/>
  <c r="V3073" i="4"/>
  <c r="V3074" i="4"/>
  <c r="V3075" i="4"/>
  <c r="V3076" i="4"/>
  <c r="V3077" i="4"/>
  <c r="V3078" i="4"/>
  <c r="V3079" i="4"/>
  <c r="V3080" i="4"/>
  <c r="V3081" i="4"/>
  <c r="V3082" i="4"/>
  <c r="V3083" i="4"/>
  <c r="V3084" i="4"/>
  <c r="V3085" i="4"/>
  <c r="V3086" i="4"/>
  <c r="V3087" i="4"/>
  <c r="V3088" i="4"/>
  <c r="V3089" i="4"/>
  <c r="V3090" i="4"/>
  <c r="V3091" i="4"/>
  <c r="V3092" i="4"/>
  <c r="V3093" i="4"/>
  <c r="V3094" i="4"/>
  <c r="V3095" i="4"/>
  <c r="V3096" i="4"/>
  <c r="V3097" i="4"/>
  <c r="V3098" i="4"/>
  <c r="V3099" i="4"/>
  <c r="V3100" i="4"/>
  <c r="V3101" i="4"/>
  <c r="V3102" i="4"/>
  <c r="V3103" i="4"/>
  <c r="V3104" i="4"/>
  <c r="V3105" i="4"/>
  <c r="V3106" i="4"/>
  <c r="V3107" i="4"/>
  <c r="V3108" i="4"/>
  <c r="V3109" i="4"/>
  <c r="V3110" i="4"/>
  <c r="V3111" i="4"/>
  <c r="V3112" i="4"/>
  <c r="V3113" i="4"/>
  <c r="V3114" i="4"/>
  <c r="V3115" i="4"/>
  <c r="V3116" i="4"/>
  <c r="V3117" i="4"/>
  <c r="V3118" i="4"/>
  <c r="V3119" i="4"/>
  <c r="V3120" i="4"/>
  <c r="V3121" i="4"/>
  <c r="V972" i="4"/>
  <c r="V973" i="4"/>
  <c r="V1384" i="4"/>
  <c r="V1385" i="4"/>
  <c r="V1430" i="4"/>
  <c r="V1433" i="4"/>
  <c r="V1468" i="4"/>
  <c r="V1861" i="4"/>
  <c r="V1943" i="4"/>
  <c r="V1944" i="4"/>
  <c r="V1984" i="4"/>
  <c r="V2755" i="4"/>
  <c r="V2772" i="4"/>
  <c r="V2773" i="4"/>
  <c r="V2774" i="4"/>
  <c r="V2775" i="4"/>
  <c r="V2776" i="4"/>
  <c r="V3224" i="4"/>
  <c r="V3228" i="4"/>
  <c r="V3231" i="4"/>
  <c r="V3232" i="4"/>
  <c r="V3233" i="4"/>
  <c r="V3234" i="4"/>
  <c r="V3235" i="4"/>
  <c r="V3236" i="4"/>
  <c r="V3237" i="4"/>
  <c r="V3238" i="4"/>
  <c r="V3239" i="4"/>
  <c r="V3240" i="4"/>
  <c r="V3241" i="4"/>
  <c r="V3242" i="4"/>
  <c r="V3243" i="4"/>
  <c r="V3244" i="4"/>
  <c r="V3245" i="4"/>
  <c r="V3246" i="4"/>
  <c r="V3247" i="4"/>
  <c r="V3248" i="4"/>
  <c r="V3249" i="4"/>
  <c r="V3250" i="4"/>
  <c r="V3251" i="4"/>
  <c r="V3252" i="4"/>
  <c r="V3253" i="4"/>
  <c r="V3254" i="4"/>
  <c r="V3255" i="4"/>
  <c r="V3256" i="4"/>
  <c r="V3257" i="4"/>
  <c r="V3258" i="4"/>
  <c r="V3259" i="4"/>
  <c r="V3260" i="4"/>
  <c r="V3261" i="4"/>
  <c r="V3262" i="4"/>
  <c r="V3263" i="4"/>
  <c r="V3264" i="4"/>
  <c r="V3265" i="4"/>
  <c r="V3266" i="4"/>
  <c r="V3267" i="4"/>
  <c r="V3268" i="4"/>
  <c r="V3269" i="4"/>
  <c r="V3270" i="4"/>
  <c r="V3271" i="4"/>
  <c r="V3272" i="4"/>
  <c r="V3273" i="4"/>
  <c r="V3274" i="4"/>
  <c r="V3275" i="4"/>
  <c r="V3276" i="4"/>
  <c r="V3277" i="4"/>
  <c r="V3278" i="4"/>
  <c r="V3279" i="4"/>
  <c r="V3280" i="4"/>
  <c r="V3281" i="4"/>
  <c r="V3282" i="4"/>
  <c r="V3283" i="4"/>
  <c r="V3284" i="4"/>
  <c r="V3285" i="4"/>
  <c r="V3286" i="4"/>
  <c r="V3287" i="4"/>
  <c r="V3288" i="4"/>
  <c r="V3289" i="4"/>
  <c r="V3290" i="4"/>
  <c r="V3291" i="4"/>
  <c r="V3292" i="4"/>
  <c r="V3293" i="4"/>
  <c r="V3294" i="4"/>
  <c r="V3295" i="4"/>
  <c r="V3296" i="4"/>
  <c r="V3297" i="4"/>
  <c r="V3298" i="4"/>
  <c r="V3299" i="4"/>
  <c r="V3300" i="4"/>
  <c r="V3301" i="4"/>
  <c r="V3302" i="4"/>
  <c r="V3303" i="4"/>
  <c r="V3304" i="4"/>
  <c r="V3305" i="4"/>
  <c r="V3306" i="4"/>
  <c r="V3307" i="4"/>
  <c r="V3308" i="4"/>
  <c r="V3309" i="4"/>
  <c r="V3310" i="4"/>
  <c r="V3311" i="4"/>
  <c r="V3312" i="4"/>
  <c r="V3313" i="4"/>
  <c r="V3314" i="4"/>
  <c r="V3315" i="4"/>
  <c r="V3316" i="4"/>
  <c r="V3317" i="4"/>
  <c r="V3318" i="4"/>
  <c r="V3319" i="4"/>
  <c r="V3320" i="4"/>
  <c r="V3321" i="4"/>
  <c r="V3322" i="4"/>
  <c r="V3323" i="4"/>
  <c r="V3324" i="4"/>
  <c r="V3325" i="4"/>
  <c r="V3326" i="4"/>
  <c r="V3327" i="4"/>
  <c r="V3328" i="4"/>
  <c r="V3329" i="4"/>
  <c r="V3330" i="4"/>
  <c r="V3331" i="4"/>
  <c r="V3332" i="4"/>
  <c r="V3333" i="4"/>
  <c r="V3334" i="4"/>
  <c r="V3335" i="4"/>
  <c r="V3336" i="4"/>
  <c r="V3337" i="4"/>
  <c r="V3338" i="4"/>
  <c r="V3339" i="4"/>
  <c r="V3340" i="4"/>
  <c r="V3341" i="4"/>
  <c r="V3342" i="4"/>
  <c r="V3343" i="4"/>
  <c r="V3344" i="4"/>
  <c r="V3345" i="4"/>
  <c r="V3346" i="4"/>
  <c r="V3347" i="4"/>
  <c r="V3348" i="4"/>
  <c r="V3349" i="4"/>
  <c r="V3350" i="4"/>
  <c r="V3351" i="4"/>
  <c r="V3352" i="4"/>
  <c r="V3353" i="4"/>
  <c r="V3354" i="4"/>
  <c r="V3355" i="4"/>
  <c r="V3356" i="4"/>
  <c r="V3357" i="4"/>
  <c r="V3358" i="4"/>
  <c r="V3359" i="4"/>
  <c r="V3360" i="4"/>
  <c r="V3361" i="4"/>
  <c r="V3362" i="4"/>
  <c r="V3363" i="4"/>
  <c r="V3364" i="4"/>
  <c r="V3365" i="4"/>
  <c r="V3366" i="4"/>
  <c r="V3367" i="4"/>
  <c r="V3368" i="4"/>
  <c r="V3369" i="4"/>
  <c r="V3370" i="4"/>
  <c r="V3371" i="4"/>
  <c r="V3372" i="4"/>
  <c r="V3373" i="4"/>
  <c r="V3374" i="4"/>
  <c r="V3375" i="4"/>
  <c r="V3376" i="4"/>
  <c r="V3377" i="4"/>
  <c r="V3378" i="4"/>
  <c r="V3379" i="4"/>
  <c r="V3380" i="4"/>
  <c r="V3381" i="4"/>
  <c r="V3382" i="4"/>
  <c r="V3383" i="4"/>
  <c r="V3384" i="4"/>
  <c r="V3385" i="4"/>
  <c r="V3386" i="4"/>
  <c r="V3387" i="4"/>
  <c r="V3388" i="4"/>
  <c r="V3389" i="4"/>
  <c r="V3390" i="4"/>
  <c r="V3391" i="4"/>
  <c r="V3392" i="4"/>
  <c r="V3393" i="4"/>
  <c r="V3394" i="4"/>
  <c r="V3395" i="4"/>
  <c r="V3396" i="4"/>
  <c r="V3397" i="4"/>
  <c r="V3398" i="4"/>
  <c r="V3399" i="4"/>
  <c r="V3400" i="4"/>
  <c r="V3401" i="4"/>
  <c r="V3402" i="4"/>
  <c r="V3403" i="4"/>
  <c r="V3404" i="4"/>
  <c r="V3405" i="4"/>
  <c r="V3406" i="4"/>
  <c r="V3407" i="4"/>
  <c r="V3408" i="4"/>
  <c r="V3409" i="4"/>
  <c r="V3410" i="4"/>
  <c r="V3411" i="4"/>
  <c r="V3412" i="4"/>
  <c r="V3413" i="4"/>
  <c r="V3414" i="4"/>
  <c r="V3415" i="4"/>
  <c r="V3416" i="4"/>
  <c r="V3417" i="4"/>
  <c r="V3418" i="4"/>
  <c r="V3419" i="4"/>
  <c r="V3420" i="4"/>
  <c r="V3421" i="4"/>
  <c r="V3422" i="4"/>
  <c r="V3423" i="4"/>
  <c r="V3424" i="4"/>
  <c r="V3425" i="4"/>
  <c r="V3426" i="4"/>
  <c r="V3427" i="4"/>
  <c r="V3428" i="4"/>
  <c r="V3429" i="4"/>
  <c r="V3430" i="4"/>
  <c r="V3431" i="4"/>
  <c r="V3432" i="4"/>
  <c r="V3433" i="4"/>
  <c r="V3434" i="4"/>
  <c r="V3435" i="4"/>
  <c r="V3436" i="4"/>
  <c r="V3437" i="4"/>
  <c r="V3438" i="4"/>
  <c r="V3439" i="4"/>
  <c r="V3440" i="4"/>
  <c r="V3441" i="4"/>
  <c r="V3442" i="4"/>
  <c r="V3443" i="4"/>
  <c r="V3444" i="4"/>
  <c r="V3445" i="4"/>
  <c r="V3446" i="4"/>
  <c r="V3447" i="4"/>
  <c r="V3448" i="4"/>
  <c r="V3449" i="4"/>
  <c r="V3450" i="4"/>
  <c r="V3451" i="4"/>
  <c r="V3452" i="4"/>
  <c r="V3453" i="4"/>
  <c r="V3454" i="4"/>
  <c r="V3455" i="4"/>
  <c r="V3456" i="4"/>
  <c r="V3457" i="4"/>
  <c r="V3458" i="4"/>
  <c r="V3459" i="4"/>
  <c r="V3460" i="4"/>
  <c r="V3461" i="4"/>
  <c r="V3462" i="4"/>
  <c r="V3463" i="4"/>
  <c r="V3464" i="4"/>
  <c r="V3465" i="4"/>
  <c r="V3466" i="4"/>
  <c r="V3467" i="4"/>
  <c r="V3468" i="4"/>
  <c r="V3469" i="4"/>
  <c r="V3470" i="4"/>
  <c r="V3471" i="4"/>
  <c r="V3472" i="4"/>
  <c r="V3473" i="4"/>
  <c r="V3474" i="4"/>
  <c r="V3475" i="4"/>
  <c r="V3476" i="4"/>
  <c r="V3477" i="4"/>
  <c r="V3478" i="4"/>
  <c r="V3479" i="4"/>
  <c r="V3480" i="4"/>
  <c r="V3481" i="4"/>
  <c r="V3482" i="4"/>
  <c r="V3483" i="4"/>
  <c r="V3484" i="4"/>
  <c r="V3485" i="4"/>
  <c r="V3486" i="4"/>
  <c r="V3487" i="4"/>
  <c r="V3488" i="4"/>
  <c r="V3489" i="4"/>
  <c r="V3490" i="4"/>
  <c r="V3491" i="4"/>
  <c r="V3492" i="4"/>
  <c r="V3493" i="4"/>
  <c r="V3494" i="4"/>
  <c r="V3495" i="4"/>
  <c r="V3496" i="4"/>
  <c r="V3497" i="4"/>
  <c r="V3498" i="4"/>
  <c r="V3499" i="4"/>
  <c r="V3500" i="4"/>
  <c r="V3501" i="4"/>
  <c r="V3502" i="4"/>
  <c r="V3503" i="4"/>
  <c r="V3504" i="4"/>
  <c r="V3505" i="4"/>
  <c r="V3506" i="4"/>
  <c r="V3507" i="4"/>
  <c r="V3508" i="4"/>
  <c r="V3509" i="4"/>
  <c r="V3510" i="4"/>
  <c r="V3511" i="4"/>
  <c r="V3512" i="4"/>
  <c r="V3513" i="4"/>
  <c r="V3514" i="4"/>
  <c r="V3515" i="4"/>
  <c r="V3516" i="4"/>
  <c r="V3517" i="4"/>
  <c r="V3518" i="4"/>
  <c r="V3519" i="4"/>
  <c r="V3520" i="4"/>
  <c r="V3521" i="4"/>
  <c r="V3522" i="4"/>
  <c r="V3523" i="4"/>
  <c r="V3524" i="4"/>
  <c r="V3525" i="4"/>
  <c r="V3526" i="4"/>
  <c r="V3527" i="4"/>
  <c r="V3528" i="4"/>
  <c r="V3529" i="4"/>
  <c r="V3530" i="4"/>
  <c r="V3531" i="4"/>
  <c r="V3532" i="4"/>
  <c r="V3533" i="4"/>
  <c r="V3534" i="4"/>
  <c r="V3535" i="4"/>
  <c r="V3536" i="4"/>
  <c r="V3537" i="4"/>
  <c r="V3538" i="4"/>
  <c r="V3539" i="4"/>
  <c r="V3540" i="4"/>
  <c r="V3541" i="4"/>
  <c r="V3542" i="4"/>
  <c r="V3543" i="4"/>
  <c r="V3544" i="4"/>
  <c r="V3545" i="4"/>
  <c r="V3546" i="4"/>
  <c r="V3547" i="4"/>
  <c r="V3548" i="4"/>
  <c r="V3549" i="4"/>
  <c r="V3550" i="4"/>
  <c r="V3551" i="4"/>
  <c r="V3552" i="4"/>
  <c r="V3553" i="4"/>
  <c r="V3554" i="4"/>
  <c r="V3555" i="4"/>
  <c r="V3556" i="4"/>
  <c r="V952" i="4"/>
  <c r="V975" i="4"/>
  <c r="V1418" i="4"/>
  <c r="V1452" i="4"/>
  <c r="V1469" i="4"/>
  <c r="V1472" i="4"/>
  <c r="V1491" i="4"/>
  <c r="V1493" i="4"/>
  <c r="V1494" i="4"/>
  <c r="V1499" i="4"/>
  <c r="V1828" i="4"/>
  <c r="V1829" i="4"/>
  <c r="V1890" i="4"/>
  <c r="V1891" i="4"/>
  <c r="V1923" i="4"/>
  <c r="V1924" i="4"/>
  <c r="V1957" i="4"/>
  <c r="V2696" i="4"/>
  <c r="V2697" i="4"/>
  <c r="V2700" i="4"/>
  <c r="V2727" i="4"/>
  <c r="V2743" i="4"/>
  <c r="V3150" i="4"/>
  <c r="V3212" i="4"/>
  <c r="V3565" i="4"/>
  <c r="V3573" i="4"/>
  <c r="V3574" i="4"/>
  <c r="V3575" i="4"/>
  <c r="V3576" i="4"/>
  <c r="V3577" i="4"/>
  <c r="V3578" i="4"/>
  <c r="V3579" i="4"/>
  <c r="V3580" i="4"/>
  <c r="V3581" i="4"/>
  <c r="V3582" i="4"/>
  <c r="V3583" i="4"/>
  <c r="V3584" i="4"/>
  <c r="V3585" i="4"/>
  <c r="V3586" i="4"/>
  <c r="V3587" i="4"/>
  <c r="V3588" i="4"/>
  <c r="V3589" i="4"/>
  <c r="V3590" i="4"/>
  <c r="V3591" i="4"/>
  <c r="V3592" i="4"/>
  <c r="V3593" i="4"/>
  <c r="V3594" i="4"/>
  <c r="V3595" i="4"/>
  <c r="V3596" i="4"/>
  <c r="V3597" i="4"/>
  <c r="V3598" i="4"/>
  <c r="V3599" i="4"/>
  <c r="V3600" i="4"/>
  <c r="V3601" i="4"/>
  <c r="V3602" i="4"/>
  <c r="V3603" i="4"/>
  <c r="V3604" i="4"/>
  <c r="V3605" i="4"/>
  <c r="V3606" i="4"/>
  <c r="V3607" i="4"/>
  <c r="V3608" i="4"/>
  <c r="V3609" i="4"/>
  <c r="V3610" i="4"/>
  <c r="V3611" i="4"/>
  <c r="V3612" i="4"/>
  <c r="V3613" i="4"/>
  <c r="V3614" i="4"/>
  <c r="V3615" i="4"/>
  <c r="V3616" i="4"/>
  <c r="V3617" i="4"/>
  <c r="V3618" i="4"/>
  <c r="V3619" i="4"/>
  <c r="V3620" i="4"/>
  <c r="V3621" i="4"/>
  <c r="V3622" i="4"/>
  <c r="V3623" i="4"/>
  <c r="V3624" i="4"/>
  <c r="V3625" i="4"/>
  <c r="V3626" i="4"/>
  <c r="V3627" i="4"/>
  <c r="V3628" i="4"/>
  <c r="V3629" i="4"/>
  <c r="V3630" i="4"/>
  <c r="V3631" i="4"/>
  <c r="V3632" i="4"/>
  <c r="V3633" i="4"/>
  <c r="V3634" i="4"/>
  <c r="V3635" i="4"/>
  <c r="V3636" i="4"/>
  <c r="V3637" i="4"/>
  <c r="V3638" i="4"/>
  <c r="V3639" i="4"/>
  <c r="V3640" i="4"/>
  <c r="V3641" i="4"/>
  <c r="V3642" i="4"/>
  <c r="V3643" i="4"/>
  <c r="V3644" i="4"/>
  <c r="V3645" i="4"/>
  <c r="V3646" i="4"/>
  <c r="V3647" i="4"/>
  <c r="V3648" i="4"/>
  <c r="V3649" i="4"/>
  <c r="V3650" i="4"/>
  <c r="V3651" i="4"/>
  <c r="V3652" i="4"/>
  <c r="V3653" i="4"/>
  <c r="V3654" i="4"/>
  <c r="V3655" i="4"/>
  <c r="V3656" i="4"/>
  <c r="V3657" i="4"/>
  <c r="V3658" i="4"/>
  <c r="V3659" i="4"/>
  <c r="V3660" i="4"/>
  <c r="V3661" i="4"/>
  <c r="V3662" i="4"/>
  <c r="V3663" i="4"/>
  <c r="V3664" i="4"/>
  <c r="V3665" i="4"/>
  <c r="V3666" i="4"/>
  <c r="V3667" i="4"/>
  <c r="V3668" i="4"/>
  <c r="V3669" i="4"/>
  <c r="V3670" i="4"/>
  <c r="V3671" i="4"/>
  <c r="V3672" i="4"/>
  <c r="V3673" i="4"/>
  <c r="V3674" i="4"/>
  <c r="V3675" i="4"/>
  <c r="V3676" i="4"/>
  <c r="V3677" i="4"/>
  <c r="V3678" i="4"/>
  <c r="V3679" i="4"/>
  <c r="V3680" i="4"/>
  <c r="V3681" i="4"/>
  <c r="V3682" i="4"/>
  <c r="V3683" i="4"/>
  <c r="V3684" i="4"/>
  <c r="V3685" i="4"/>
  <c r="V3686" i="4"/>
  <c r="V3687" i="4"/>
  <c r="V3688" i="4"/>
  <c r="V3689" i="4"/>
  <c r="V3690" i="4"/>
  <c r="V3691" i="4"/>
  <c r="V3692" i="4"/>
  <c r="V3693" i="4"/>
  <c r="V3694" i="4"/>
  <c r="V3695" i="4"/>
  <c r="V3696" i="4"/>
  <c r="V3697" i="4"/>
  <c r="V3698" i="4"/>
  <c r="V3699" i="4"/>
  <c r="V3700" i="4"/>
  <c r="V3701" i="4"/>
  <c r="V3702" i="4"/>
  <c r="V3703" i="4"/>
  <c r="V3704" i="4"/>
  <c r="V3705" i="4"/>
  <c r="V3706" i="4"/>
  <c r="V3707" i="4"/>
  <c r="V3708" i="4"/>
  <c r="V3709" i="4"/>
  <c r="V3710" i="4"/>
  <c r="V3711" i="4"/>
  <c r="V3712" i="4"/>
  <c r="V3713" i="4"/>
  <c r="V3714" i="4"/>
  <c r="V3715" i="4"/>
  <c r="V3716" i="4"/>
  <c r="V3717" i="4"/>
  <c r="V3718" i="4"/>
  <c r="V3719" i="4"/>
  <c r="V3720" i="4"/>
  <c r="V3721" i="4"/>
  <c r="V3722" i="4"/>
  <c r="V3723" i="4"/>
  <c r="V3724" i="4"/>
  <c r="V3725" i="4"/>
  <c r="V3726" i="4"/>
  <c r="V3727" i="4"/>
  <c r="V3728" i="4"/>
  <c r="V3729" i="4"/>
  <c r="V3730" i="4"/>
  <c r="V3731" i="4"/>
  <c r="V3732" i="4"/>
  <c r="V3733" i="4"/>
  <c r="V3734" i="4"/>
  <c r="V3735" i="4"/>
  <c r="V3736" i="4"/>
  <c r="V3737" i="4"/>
  <c r="V3738" i="4"/>
  <c r="V3739" i="4"/>
  <c r="V3740" i="4"/>
  <c r="V3741" i="4"/>
  <c r="V3742" i="4"/>
  <c r="V3743" i="4"/>
  <c r="V3744" i="4"/>
  <c r="V3745" i="4"/>
  <c r="V3746" i="4"/>
  <c r="V3747" i="4"/>
  <c r="V3748" i="4"/>
  <c r="V3749" i="4"/>
  <c r="V3750" i="4"/>
  <c r="V3751" i="4"/>
  <c r="V3752" i="4"/>
  <c r="V3753" i="4"/>
  <c r="V3754" i="4"/>
  <c r="V3755" i="4"/>
  <c r="V3756" i="4"/>
  <c r="V3757" i="4"/>
  <c r="V3758" i="4"/>
  <c r="V3759" i="4"/>
  <c r="V3760" i="4"/>
  <c r="V3761" i="4"/>
  <c r="V3762" i="4"/>
  <c r="V3763" i="4"/>
  <c r="V3764" i="4"/>
  <c r="V3765" i="4"/>
  <c r="V3766" i="4"/>
  <c r="V3767" i="4"/>
  <c r="V3768" i="4"/>
  <c r="V3769" i="4"/>
  <c r="V3770" i="4"/>
  <c r="V3771" i="4"/>
  <c r="V3772" i="4"/>
  <c r="V3773" i="4"/>
  <c r="V3774" i="4"/>
  <c r="V3775" i="4"/>
  <c r="V3776" i="4"/>
  <c r="V3777" i="4"/>
  <c r="V3778" i="4"/>
  <c r="V3779" i="4"/>
  <c r="V3780" i="4"/>
  <c r="V3781" i="4"/>
  <c r="V3782" i="4"/>
  <c r="V3783" i="4"/>
  <c r="V3784" i="4"/>
  <c r="V3785" i="4"/>
  <c r="V3786" i="4"/>
  <c r="V3787" i="4"/>
  <c r="V3788" i="4"/>
  <c r="V3789" i="4"/>
  <c r="V3790" i="4"/>
  <c r="V3791" i="4"/>
  <c r="V3792" i="4"/>
  <c r="V3793" i="4"/>
  <c r="V3794" i="4"/>
  <c r="V3795" i="4"/>
  <c r="V3796" i="4"/>
  <c r="V3797" i="4"/>
  <c r="V3798" i="4"/>
  <c r="V3799" i="4"/>
  <c r="V3800" i="4"/>
  <c r="V3801" i="4"/>
  <c r="V3802" i="4"/>
  <c r="V3803" i="4"/>
  <c r="V3804" i="4"/>
  <c r="V3805" i="4"/>
  <c r="V3806" i="4"/>
  <c r="V3807" i="4"/>
  <c r="V3808" i="4"/>
  <c r="V3809" i="4"/>
  <c r="V3810" i="4"/>
  <c r="V3811" i="4"/>
  <c r="V3812" i="4"/>
  <c r="V3813" i="4"/>
  <c r="V3814" i="4"/>
  <c r="V3815" i="4"/>
  <c r="V3816" i="4"/>
  <c r="V3817" i="4"/>
  <c r="V3818" i="4"/>
  <c r="V3819" i="4"/>
  <c r="V3820" i="4"/>
  <c r="V3821" i="4"/>
  <c r="V3822" i="4"/>
  <c r="V3823" i="4"/>
  <c r="V3824" i="4"/>
  <c r="V3825" i="4"/>
  <c r="V3826" i="4"/>
  <c r="V3827" i="4"/>
  <c r="V3828" i="4"/>
  <c r="V3829" i="4"/>
  <c r="V3830" i="4"/>
  <c r="V3831" i="4"/>
  <c r="V3832" i="4"/>
  <c r="V3833" i="4"/>
  <c r="V3834" i="4"/>
  <c r="V3835" i="4"/>
  <c r="V3836" i="4"/>
  <c r="V3837" i="4"/>
  <c r="V3838" i="4"/>
  <c r="V3839" i="4"/>
  <c r="V3840" i="4"/>
  <c r="V3841" i="4"/>
  <c r="V3842" i="4"/>
  <c r="V3843" i="4"/>
  <c r="V3844" i="4"/>
  <c r="V3845" i="4"/>
  <c r="V3846" i="4"/>
  <c r="V3847" i="4"/>
  <c r="V3848" i="4"/>
  <c r="V3849" i="4"/>
  <c r="V3850" i="4"/>
  <c r="V3851" i="4"/>
  <c r="V3852" i="4"/>
  <c r="V3853" i="4"/>
  <c r="V3854" i="4"/>
  <c r="V3855" i="4"/>
  <c r="V3856" i="4"/>
  <c r="V3857" i="4"/>
  <c r="V3858" i="4"/>
  <c r="V3859" i="4"/>
  <c r="V3860" i="4"/>
  <c r="V3861" i="4"/>
  <c r="V3862" i="4"/>
  <c r="V3863" i="4"/>
  <c r="V3864" i="4"/>
  <c r="V3865" i="4"/>
  <c r="V3866" i="4"/>
  <c r="V3867" i="4"/>
  <c r="V3868" i="4"/>
  <c r="V3869" i="4"/>
  <c r="V3870" i="4"/>
  <c r="V3871" i="4"/>
  <c r="V3872" i="4"/>
  <c r="V3873" i="4"/>
  <c r="V3874" i="4"/>
  <c r="V3875" i="4"/>
  <c r="V3876" i="4"/>
  <c r="V3877" i="4"/>
  <c r="V3878" i="4"/>
  <c r="V3879" i="4"/>
  <c r="V3880" i="4"/>
  <c r="V3881" i="4"/>
  <c r="V3882" i="4"/>
  <c r="V3883" i="4"/>
  <c r="V3884" i="4"/>
  <c r="V3885" i="4"/>
  <c r="V3886" i="4"/>
  <c r="V3887" i="4"/>
  <c r="V3888" i="4"/>
  <c r="V3889" i="4"/>
  <c r="V3890" i="4"/>
  <c r="V3891" i="4"/>
  <c r="V3892" i="4"/>
  <c r="V3893" i="4"/>
  <c r="V3894" i="4"/>
  <c r="V3895" i="4"/>
  <c r="V3896" i="4"/>
  <c r="V3897" i="4"/>
  <c r="V3898" i="4"/>
  <c r="V3899" i="4"/>
  <c r="V3900" i="4"/>
  <c r="V3901" i="4"/>
  <c r="V3902" i="4"/>
  <c r="V3903" i="4"/>
  <c r="V3904" i="4"/>
  <c r="V3905" i="4"/>
  <c r="V3906" i="4"/>
  <c r="V3907" i="4"/>
  <c r="V3908" i="4"/>
  <c r="V3909" i="4"/>
  <c r="V3910" i="4"/>
  <c r="V3911" i="4"/>
  <c r="V3912" i="4"/>
  <c r="V3913" i="4"/>
  <c r="V3914" i="4"/>
  <c r="V3915" i="4"/>
  <c r="V3916" i="4"/>
  <c r="V3917" i="4"/>
  <c r="V3918" i="4"/>
  <c r="V3919" i="4"/>
  <c r="V3920" i="4"/>
  <c r="V3921" i="4"/>
  <c r="V3922" i="4"/>
  <c r="V3923" i="4"/>
  <c r="V3924" i="4"/>
  <c r="V3925" i="4"/>
  <c r="V3926" i="4"/>
  <c r="V3927" i="4"/>
  <c r="V3928" i="4"/>
  <c r="V3929" i="4"/>
  <c r="V3930" i="4"/>
  <c r="V3931" i="4"/>
  <c r="V3932" i="4"/>
  <c r="V3933" i="4"/>
  <c r="V3934" i="4"/>
  <c r="V3935" i="4"/>
  <c r="V3936" i="4"/>
  <c r="V3937" i="4"/>
  <c r="V3938" i="4"/>
  <c r="V3939" i="4"/>
  <c r="V3940" i="4"/>
  <c r="V3941" i="4"/>
  <c r="V3942" i="4"/>
  <c r="V3943" i="4"/>
  <c r="V3944" i="4"/>
  <c r="V3945" i="4"/>
  <c r="V3946" i="4"/>
  <c r="V3947" i="4"/>
  <c r="V3948" i="4"/>
  <c r="V3949" i="4"/>
  <c r="V3950" i="4"/>
  <c r="V3951" i="4"/>
  <c r="V3952" i="4"/>
  <c r="V3953" i="4"/>
  <c r="V3954" i="4"/>
  <c r="V3955" i="4"/>
  <c r="V3956" i="4"/>
  <c r="V3957" i="4"/>
  <c r="V3958" i="4"/>
  <c r="V3959" i="4"/>
  <c r="V3960" i="4"/>
  <c r="V3961" i="4"/>
  <c r="V3962" i="4"/>
  <c r="V3963" i="4"/>
  <c r="V3964" i="4"/>
  <c r="V3965" i="4"/>
  <c r="V3966" i="4"/>
  <c r="V3967" i="4"/>
  <c r="V3968" i="4"/>
  <c r="V3969" i="4"/>
  <c r="V3970" i="4"/>
  <c r="V3971" i="4"/>
  <c r="V3972" i="4"/>
  <c r="V3973" i="4"/>
  <c r="V3974" i="4"/>
  <c r="V3975" i="4"/>
  <c r="V3976" i="4"/>
  <c r="V3977" i="4"/>
  <c r="V3978" i="4"/>
  <c r="V3979" i="4"/>
  <c r="V3980" i="4"/>
  <c r="V3981" i="4"/>
  <c r="V3982" i="4"/>
  <c r="V3983" i="4"/>
  <c r="V3984" i="4"/>
  <c r="V3985" i="4"/>
  <c r="V3986" i="4"/>
  <c r="V3987" i="4"/>
  <c r="V3988" i="4"/>
  <c r="V3989" i="4"/>
  <c r="V3990" i="4"/>
  <c r="V4007" i="4"/>
  <c r="V4008" i="4"/>
  <c r="V4009" i="4"/>
  <c r="V4010" i="4"/>
  <c r="V4011" i="4"/>
  <c r="V4012" i="4"/>
  <c r="V4013" i="4"/>
  <c r="V4014" i="4"/>
  <c r="V4015" i="4"/>
  <c r="V4016" i="4"/>
  <c r="V4017" i="4"/>
  <c r="V4018" i="4"/>
  <c r="V4019" i="4"/>
  <c r="V4020" i="4"/>
  <c r="V4021" i="4"/>
  <c r="V4022" i="4"/>
  <c r="V4023" i="4"/>
  <c r="V4024" i="4"/>
  <c r="V4025" i="4"/>
  <c r="V4026" i="4"/>
  <c r="V4027" i="4"/>
  <c r="V4028" i="4"/>
  <c r="V4029" i="4"/>
  <c r="V4030" i="4"/>
  <c r="V4031" i="4"/>
  <c r="V4032" i="4"/>
  <c r="V4033" i="4"/>
  <c r="V4034" i="4"/>
  <c r="V4035" i="4"/>
  <c r="V4036" i="4"/>
  <c r="V4037" i="4"/>
  <c r="V4038" i="4"/>
  <c r="V4039" i="4"/>
  <c r="V4040" i="4"/>
  <c r="V4041" i="4"/>
  <c r="V4042" i="4"/>
  <c r="V4043" i="4"/>
  <c r="V4044" i="4"/>
  <c r="V4045" i="4"/>
  <c r="V4046" i="4"/>
  <c r="V4047" i="4"/>
  <c r="V4048" i="4"/>
  <c r="V4049" i="4"/>
  <c r="V4050" i="4"/>
  <c r="V4051" i="4"/>
  <c r="V4052" i="4"/>
  <c r="V4053" i="4"/>
  <c r="V4054" i="4"/>
  <c r="V4055" i="4"/>
  <c r="V4056" i="4"/>
  <c r="V4057" i="4"/>
  <c r="V4058" i="4"/>
  <c r="V4059" i="4"/>
  <c r="V4060" i="4"/>
  <c r="V4061" i="4"/>
  <c r="V4062" i="4"/>
  <c r="V4063" i="4"/>
  <c r="V4064" i="4"/>
  <c r="V4065" i="4"/>
  <c r="V4066" i="4"/>
  <c r="V4067" i="4"/>
  <c r="V4068" i="4"/>
  <c r="V4069" i="4"/>
  <c r="V4070" i="4"/>
  <c r="V4071" i="4"/>
  <c r="V4072" i="4"/>
  <c r="V4073" i="4"/>
  <c r="V4074" i="4"/>
  <c r="V4075" i="4"/>
  <c r="V4076" i="4"/>
  <c r="V4077" i="4"/>
  <c r="V4078" i="4"/>
  <c r="V4079" i="4"/>
  <c r="V4080" i="4"/>
  <c r="V4081" i="4"/>
  <c r="V4082" i="4"/>
  <c r="V4083" i="4"/>
  <c r="V4084" i="4"/>
  <c r="V4085" i="4"/>
  <c r="V4086" i="4"/>
  <c r="V4087" i="4"/>
  <c r="V4088" i="4"/>
  <c r="V4089" i="4"/>
  <c r="V4090" i="4"/>
  <c r="V4091" i="4"/>
  <c r="V4092" i="4"/>
  <c r="V4093" i="4"/>
  <c r="V4094" i="4"/>
  <c r="V4095" i="4"/>
  <c r="V4096" i="4"/>
  <c r="V4097" i="4"/>
  <c r="V4098" i="4"/>
  <c r="V4099" i="4"/>
  <c r="V4100" i="4"/>
  <c r="V4101" i="4"/>
  <c r="V4102" i="4"/>
  <c r="V4103" i="4"/>
  <c r="V4104" i="4"/>
  <c r="V4105" i="4"/>
  <c r="V4106" i="4"/>
  <c r="V4107" i="4"/>
  <c r="V4108" i="4"/>
  <c r="V4109" i="4"/>
  <c r="V4110" i="4"/>
  <c r="V4111" i="4"/>
  <c r="V4112" i="4"/>
  <c r="V4113" i="4"/>
  <c r="V4114" i="4"/>
  <c r="V4115" i="4"/>
  <c r="V4116" i="4"/>
  <c r="V4117" i="4"/>
  <c r="V4118" i="4"/>
  <c r="V4119" i="4"/>
  <c r="V4120" i="4"/>
  <c r="V4121" i="4"/>
  <c r="V4122" i="4"/>
  <c r="V4123" i="4"/>
  <c r="V4124" i="4"/>
  <c r="V4125" i="4"/>
  <c r="V4126" i="4"/>
  <c r="V4127" i="4"/>
  <c r="V4128" i="4"/>
  <c r="V4129" i="4"/>
  <c r="V4130" i="4"/>
  <c r="V4131" i="4"/>
  <c r="V4132" i="4"/>
  <c r="V4133" i="4"/>
  <c r="V4134" i="4"/>
  <c r="V4135" i="4"/>
  <c r="V4136" i="4"/>
  <c r="V4137" i="4"/>
  <c r="V4138" i="4"/>
  <c r="V4139" i="4"/>
  <c r="V4140" i="4"/>
  <c r="V4141" i="4"/>
  <c r="V4142" i="4"/>
  <c r="V4143" i="4"/>
  <c r="V4144" i="4"/>
  <c r="V4145" i="4"/>
  <c r="V4146" i="4"/>
  <c r="V4147" i="4"/>
  <c r="V4148" i="4"/>
  <c r="V4149" i="4"/>
  <c r="V4150" i="4"/>
  <c r="V4151" i="4"/>
  <c r="V4152" i="4"/>
  <c r="V4153" i="4"/>
  <c r="V4154" i="4"/>
  <c r="V4155" i="4"/>
  <c r="V4156" i="4"/>
  <c r="V4157" i="4"/>
  <c r="V4158" i="4"/>
  <c r="V4159" i="4"/>
  <c r="V4160" i="4"/>
  <c r="V4161" i="4"/>
  <c r="V4162" i="4"/>
  <c r="V4163" i="4"/>
  <c r="V4164" i="4"/>
  <c r="V4165" i="4"/>
  <c r="V4166" i="4"/>
  <c r="V4167" i="4"/>
  <c r="V4168" i="4"/>
  <c r="V4169" i="4"/>
  <c r="V4170" i="4"/>
  <c r="V4171" i="4"/>
  <c r="V4172" i="4"/>
  <c r="V4173" i="4"/>
  <c r="V4174" i="4"/>
  <c r="V4175" i="4"/>
  <c r="V4176" i="4"/>
  <c r="V4177" i="4"/>
  <c r="V4178" i="4"/>
  <c r="V4179" i="4"/>
  <c r="V4180" i="4"/>
  <c r="V4181" i="4"/>
  <c r="V4182" i="4"/>
  <c r="V4183" i="4"/>
  <c r="V4184" i="4"/>
  <c r="V4185" i="4"/>
  <c r="V4186" i="4"/>
  <c r="V4187" i="4"/>
  <c r="V4188" i="4"/>
  <c r="V4189" i="4"/>
  <c r="V4190" i="4"/>
  <c r="V4191" i="4"/>
  <c r="V4192" i="4"/>
  <c r="V4193" i="4"/>
  <c r="V4194" i="4"/>
  <c r="V4195" i="4"/>
  <c r="V4196" i="4"/>
  <c r="V4197" i="4"/>
  <c r="V4198" i="4"/>
  <c r="V4199" i="4"/>
  <c r="V4200" i="4"/>
  <c r="V4201" i="4"/>
  <c r="V4202" i="4"/>
  <c r="V4203" i="4"/>
  <c r="V4204" i="4"/>
  <c r="V4205" i="4"/>
  <c r="V4206" i="4"/>
  <c r="V4207" i="4"/>
  <c r="V4208" i="4"/>
  <c r="V4209" i="4"/>
  <c r="V4210" i="4"/>
  <c r="V4211" i="4"/>
  <c r="V4212" i="4"/>
  <c r="V4213" i="4"/>
  <c r="V4214" i="4"/>
  <c r="V4215" i="4"/>
  <c r="V4216" i="4"/>
  <c r="V4217" i="4"/>
  <c r="V4218" i="4"/>
  <c r="V4219" i="4"/>
  <c r="V4220" i="4"/>
  <c r="V4221" i="4"/>
  <c r="V4222" i="4"/>
  <c r="V4223" i="4"/>
  <c r="V4224" i="4"/>
  <c r="V4225" i="4"/>
  <c r="V4226" i="4"/>
  <c r="V4227" i="4"/>
  <c r="V4228" i="4"/>
  <c r="V4229" i="4"/>
  <c r="V4230" i="4"/>
  <c r="V4231" i="4"/>
  <c r="V4232" i="4"/>
  <c r="V4233" i="4"/>
  <c r="V4234" i="4"/>
  <c r="V4235" i="4"/>
  <c r="V4236" i="4"/>
  <c r="V4237" i="4"/>
  <c r="V4238" i="4"/>
  <c r="V4239" i="4"/>
  <c r="V4240" i="4"/>
  <c r="V4241" i="4"/>
  <c r="V4242" i="4"/>
  <c r="V4243" i="4"/>
  <c r="V4244" i="4"/>
  <c r="V4245" i="4"/>
  <c r="V4246" i="4"/>
  <c r="V4247" i="4"/>
  <c r="V4248" i="4"/>
  <c r="V4249" i="4"/>
  <c r="V4250" i="4"/>
  <c r="V4251" i="4"/>
  <c r="V4252" i="4"/>
  <c r="V4253" i="4"/>
  <c r="V4254" i="4"/>
  <c r="V4255" i="4"/>
  <c r="V4256" i="4"/>
  <c r="V4257" i="4"/>
  <c r="V4258" i="4"/>
  <c r="V4259" i="4"/>
  <c r="V4260" i="4"/>
  <c r="V4261" i="4"/>
  <c r="V4262" i="4"/>
  <c r="V4263" i="4"/>
  <c r="V4264" i="4"/>
  <c r="V4265" i="4"/>
  <c r="V4266" i="4"/>
  <c r="V4267" i="4"/>
  <c r="V4268" i="4"/>
  <c r="V4269" i="4"/>
  <c r="V4270" i="4"/>
  <c r="V4271" i="4"/>
  <c r="V4272" i="4"/>
  <c r="V4273" i="4"/>
  <c r="V4274" i="4"/>
  <c r="V4275" i="4"/>
  <c r="V4276" i="4"/>
  <c r="V4277" i="4"/>
  <c r="V4278" i="4"/>
  <c r="V4279" i="4"/>
  <c r="V4280" i="4"/>
  <c r="V4281" i="4"/>
  <c r="V4282" i="4"/>
  <c r="V4283" i="4"/>
  <c r="V4284" i="4"/>
  <c r="V4285" i="4"/>
  <c r="V4286" i="4"/>
  <c r="V4287" i="4"/>
  <c r="V4288" i="4"/>
  <c r="V4289" i="4"/>
  <c r="V4290" i="4"/>
  <c r="V4291" i="4"/>
  <c r="V4292" i="4"/>
  <c r="V4293" i="4"/>
  <c r="V4294" i="4"/>
  <c r="V4295" i="4"/>
  <c r="V4296" i="4"/>
  <c r="V4297" i="4"/>
  <c r="V4298" i="4"/>
  <c r="V4299" i="4"/>
  <c r="V4300" i="4"/>
  <c r="V4301" i="4"/>
  <c r="V4302" i="4"/>
  <c r="V4303" i="4"/>
  <c r="V4304" i="4"/>
  <c r="V4305" i="4"/>
  <c r="V4306" i="4"/>
  <c r="V4307" i="4"/>
  <c r="V4308" i="4"/>
  <c r="V4309" i="4"/>
  <c r="V4310" i="4"/>
  <c r="V4311" i="4"/>
  <c r="V4312" i="4"/>
  <c r="V4313" i="4"/>
  <c r="V4314" i="4"/>
  <c r="V4315" i="4"/>
  <c r="V4316" i="4"/>
  <c r="V4317" i="4"/>
  <c r="V4318" i="4"/>
  <c r="V4319" i="4"/>
  <c r="V4320" i="4"/>
  <c r="V4321" i="4"/>
  <c r="V4322" i="4"/>
  <c r="V4323" i="4"/>
  <c r="V4324" i="4"/>
  <c r="V4325" i="4"/>
  <c r="V4326" i="4"/>
  <c r="V4327" i="4"/>
  <c r="V4328" i="4"/>
  <c r="V4329" i="4"/>
  <c r="V4330" i="4"/>
  <c r="V4331" i="4"/>
  <c r="V4332" i="4"/>
  <c r="V4333" i="4"/>
  <c r="V4334" i="4"/>
  <c r="V4335" i="4"/>
  <c r="V4336" i="4"/>
  <c r="V4337" i="4"/>
  <c r="V4338" i="4"/>
  <c r="V4339" i="4"/>
  <c r="V4340" i="4"/>
  <c r="V4341" i="4"/>
  <c r="V4342" i="4"/>
  <c r="V4343" i="4"/>
  <c r="V4344" i="4"/>
  <c r="V4345" i="4"/>
  <c r="V4346" i="4"/>
  <c r="V4347" i="4"/>
  <c r="V4348" i="4"/>
  <c r="V4349" i="4"/>
  <c r="V4350" i="4"/>
  <c r="V4351" i="4"/>
  <c r="V4352" i="4"/>
  <c r="V4353" i="4"/>
  <c r="V4354" i="4"/>
  <c r="V4355" i="4"/>
  <c r="V4356" i="4"/>
  <c r="V4357" i="4"/>
  <c r="V4358" i="4"/>
  <c r="V4359" i="4"/>
  <c r="V4360" i="4"/>
  <c r="V4361" i="4"/>
  <c r="V4362" i="4"/>
  <c r="V4363" i="4"/>
  <c r="V4364" i="4"/>
  <c r="V4365" i="4"/>
  <c r="V4366" i="4"/>
  <c r="V4367" i="4"/>
  <c r="V4368" i="4"/>
  <c r="V4369" i="4"/>
  <c r="V4370" i="4"/>
  <c r="V4371" i="4"/>
  <c r="V4372" i="4"/>
  <c r="V4373" i="4"/>
  <c r="V4374" i="4"/>
  <c r="V4375" i="4"/>
  <c r="V4376" i="4"/>
  <c r="V4377" i="4"/>
  <c r="V4378" i="4"/>
  <c r="V4379" i="4"/>
  <c r="V4380" i="4"/>
  <c r="V4381" i="4"/>
  <c r="V4382" i="4"/>
  <c r="V4383" i="4"/>
  <c r="V4384" i="4"/>
  <c r="V4385" i="4"/>
  <c r="V4386" i="4"/>
  <c r="V4387" i="4"/>
  <c r="V4388" i="4"/>
  <c r="V4389" i="4"/>
  <c r="V4390" i="4"/>
  <c r="V4391" i="4"/>
  <c r="V4392" i="4"/>
  <c r="V4393" i="4"/>
  <c r="V4394" i="4"/>
  <c r="V4395" i="4"/>
  <c r="V4396" i="4"/>
  <c r="V4397" i="4"/>
  <c r="V4398" i="4"/>
  <c r="V4399" i="4"/>
  <c r="V4400" i="4"/>
  <c r="V4401" i="4"/>
  <c r="V4402" i="4"/>
  <c r="V4403" i="4"/>
  <c r="V4404" i="4"/>
  <c r="V4405" i="4"/>
  <c r="V4406" i="4"/>
  <c r="V4407" i="4"/>
  <c r="V4408" i="4"/>
  <c r="V4409" i="4"/>
  <c r="V4410" i="4"/>
  <c r="V4411" i="4"/>
  <c r="V4412" i="4"/>
  <c r="V4413" i="4"/>
  <c r="V4414" i="4"/>
  <c r="V4415" i="4"/>
  <c r="V4416" i="4"/>
  <c r="V4417" i="4"/>
  <c r="V4418" i="4"/>
  <c r="V4419" i="4"/>
  <c r="V4420" i="4"/>
  <c r="V4421" i="4"/>
  <c r="V4422" i="4"/>
  <c r="V4423" i="4"/>
  <c r="V4424" i="4"/>
  <c r="V4425" i="4"/>
  <c r="V1840" i="4"/>
  <c r="V1859" i="4"/>
  <c r="V1864" i="4"/>
  <c r="V1867" i="4"/>
  <c r="V1869" i="4"/>
  <c r="V1870" i="4"/>
  <c r="V1871" i="4"/>
  <c r="V1878" i="4"/>
  <c r="V1879" i="4"/>
  <c r="V1881" i="4"/>
  <c r="V1934" i="4"/>
  <c r="V1935" i="4"/>
  <c r="V1936" i="4"/>
  <c r="V1973" i="4"/>
  <c r="V1974" i="4"/>
  <c r="V1978" i="4"/>
  <c r="V1979" i="4"/>
  <c r="V2719" i="4"/>
  <c r="V2735" i="4"/>
  <c r="V2737" i="4"/>
  <c r="V2756" i="4"/>
  <c r="V2757" i="4"/>
  <c r="V3137" i="4"/>
  <c r="V3152" i="4"/>
  <c r="V3182" i="4"/>
  <c r="V3214" i="4"/>
  <c r="V3572" i="4"/>
  <c r="V4427" i="4"/>
  <c r="V4442" i="4"/>
  <c r="V4443" i="4"/>
  <c r="V4459" i="4"/>
  <c r="V4497" i="4"/>
  <c r="V4499" i="4"/>
  <c r="V4512" i="4"/>
  <c r="V4514" i="4"/>
  <c r="V4541" i="4"/>
  <c r="V4542" i="4"/>
  <c r="V4545" i="4"/>
  <c r="V4559" i="4"/>
  <c r="V4574" i="4"/>
  <c r="V4575" i="4"/>
  <c r="V4588" i="4"/>
  <c r="V4589" i="4"/>
  <c r="V4602" i="4"/>
  <c r="V4605" i="4"/>
  <c r="V4621" i="4"/>
  <c r="V4634" i="4"/>
  <c r="V4645" i="4"/>
  <c r="V4646" i="4"/>
  <c r="V4647" i="4"/>
  <c r="V4648" i="4"/>
  <c r="V4649" i="4"/>
  <c r="V4650" i="4"/>
  <c r="V4651" i="4"/>
  <c r="V4652" i="4"/>
  <c r="V4653" i="4"/>
  <c r="V4654" i="4"/>
  <c r="V4655" i="4"/>
  <c r="V4656" i="4"/>
  <c r="V4657" i="4"/>
  <c r="V4658" i="4"/>
  <c r="V4659" i="4"/>
  <c r="V4660" i="4"/>
  <c r="V4661" i="4"/>
  <c r="V4662" i="4"/>
  <c r="V4663" i="4"/>
  <c r="V4664" i="4"/>
  <c r="V4665" i="4"/>
  <c r="V4666" i="4"/>
  <c r="V4667" i="4"/>
  <c r="V4668" i="4"/>
  <c r="V4669" i="4"/>
  <c r="V4670" i="4"/>
  <c r="V4671" i="4"/>
  <c r="V4672" i="4"/>
  <c r="V4673" i="4"/>
  <c r="V4674" i="4"/>
  <c r="V4675" i="4"/>
  <c r="V4676" i="4"/>
  <c r="V4677" i="4"/>
  <c r="V4678" i="4"/>
  <c r="V4679" i="4"/>
  <c r="V4680" i="4"/>
  <c r="V4681" i="4"/>
  <c r="V4682" i="4"/>
  <c r="V4683" i="4"/>
  <c r="V4684" i="4"/>
  <c r="V4685" i="4"/>
  <c r="V4686" i="4"/>
  <c r="V4687" i="4"/>
  <c r="V4688" i="4"/>
  <c r="V4689" i="4"/>
  <c r="V4690" i="4"/>
  <c r="V4691" i="4"/>
  <c r="V4692" i="4"/>
  <c r="V4693" i="4"/>
  <c r="V4694" i="4"/>
  <c r="V4695" i="4"/>
  <c r="V4696" i="4"/>
  <c r="V4697" i="4"/>
  <c r="V4698" i="4"/>
  <c r="V4699" i="4"/>
  <c r="V4700" i="4"/>
  <c r="V4701" i="4"/>
  <c r="V4702" i="4"/>
  <c r="V4703" i="4"/>
  <c r="V4704" i="4"/>
  <c r="V4705" i="4"/>
  <c r="V4706" i="4"/>
  <c r="V4707" i="4"/>
  <c r="V4708" i="4"/>
  <c r="V4709" i="4"/>
  <c r="V4710" i="4"/>
  <c r="V4711" i="4"/>
  <c r="V4712" i="4"/>
  <c r="V4713" i="4"/>
  <c r="V4714" i="4"/>
  <c r="V4715" i="4"/>
  <c r="V4716" i="4"/>
  <c r="V4717" i="4"/>
  <c r="V4718" i="4"/>
  <c r="V4719" i="4"/>
  <c r="V4720" i="4"/>
  <c r="V4721" i="4"/>
  <c r="V4722" i="4"/>
  <c r="V4723" i="4"/>
  <c r="V4724" i="4"/>
  <c r="V4725" i="4"/>
  <c r="V4726" i="4"/>
  <c r="V4727" i="4"/>
  <c r="V4728" i="4"/>
  <c r="V4729" i="4"/>
  <c r="V4730" i="4"/>
  <c r="V4731" i="4"/>
  <c r="V4732" i="4"/>
  <c r="V4733" i="4"/>
  <c r="V4734" i="4"/>
  <c r="V4735" i="4"/>
  <c r="V4736" i="4"/>
  <c r="V4737" i="4"/>
  <c r="V4738" i="4"/>
  <c r="V4739" i="4"/>
  <c r="V4740" i="4"/>
  <c r="V4741" i="4"/>
  <c r="V4742" i="4"/>
  <c r="V4743" i="4"/>
  <c r="V4744" i="4"/>
  <c r="V4745" i="4"/>
  <c r="V4746" i="4"/>
  <c r="V4747" i="4"/>
  <c r="V4748" i="4"/>
  <c r="V4749" i="4"/>
  <c r="V4750" i="4"/>
  <c r="V4751" i="4"/>
  <c r="V4752" i="4"/>
  <c r="V4753" i="4"/>
  <c r="V4754" i="4"/>
  <c r="V4755" i="4"/>
  <c r="V4756" i="4"/>
  <c r="V4757" i="4"/>
  <c r="V4758" i="4"/>
  <c r="V4759" i="4"/>
  <c r="V4760" i="4"/>
  <c r="V4761" i="4"/>
  <c r="V4762" i="4"/>
  <c r="V4763" i="4"/>
  <c r="V4764" i="4"/>
  <c r="V4765" i="4"/>
  <c r="V4766" i="4"/>
  <c r="V4767" i="4"/>
  <c r="V4768" i="4"/>
  <c r="V4769" i="4"/>
  <c r="V4770" i="4"/>
  <c r="V4771" i="4"/>
  <c r="V4772" i="4"/>
  <c r="V4773" i="4"/>
  <c r="V4774" i="4"/>
  <c r="V4775" i="4"/>
  <c r="V4776" i="4"/>
  <c r="V4777" i="4"/>
  <c r="V4778" i="4"/>
  <c r="V4779" i="4"/>
  <c r="V4780" i="4"/>
  <c r="V4781" i="4"/>
  <c r="V4782" i="4"/>
  <c r="V4783" i="4"/>
  <c r="V4784" i="4"/>
  <c r="V4785" i="4"/>
  <c r="V4786" i="4"/>
  <c r="V4787" i="4"/>
  <c r="V4788" i="4"/>
  <c r="V4789" i="4"/>
  <c r="V4790" i="4"/>
  <c r="V4791" i="4"/>
  <c r="V4792" i="4"/>
  <c r="V4793" i="4"/>
  <c r="V4794" i="4"/>
  <c r="V4795" i="4"/>
  <c r="V4796" i="4"/>
  <c r="V4797" i="4"/>
  <c r="V4798" i="4"/>
  <c r="V4799" i="4"/>
  <c r="V4800" i="4"/>
  <c r="V4801" i="4"/>
  <c r="V4802" i="4"/>
  <c r="V4803" i="4"/>
  <c r="V4804" i="4"/>
  <c r="V4805" i="4"/>
  <c r="V4806" i="4"/>
  <c r="V4807" i="4"/>
  <c r="V4808" i="4"/>
  <c r="V4809" i="4"/>
  <c r="V4810" i="4"/>
  <c r="V4811" i="4"/>
  <c r="V4812" i="4"/>
  <c r="V4813" i="4"/>
  <c r="V4814" i="4"/>
  <c r="V4815" i="4"/>
  <c r="V4816" i="4"/>
  <c r="V4817" i="4"/>
  <c r="V4818" i="4"/>
  <c r="V4819" i="4"/>
  <c r="V4820" i="4"/>
  <c r="V4821" i="4"/>
  <c r="V4822" i="4"/>
  <c r="V4823" i="4"/>
  <c r="V4824" i="4"/>
  <c r="V4825" i="4"/>
  <c r="V4826" i="4"/>
  <c r="V4827" i="4"/>
  <c r="V4828" i="4"/>
  <c r="V4829" i="4"/>
  <c r="V4830" i="4"/>
  <c r="V4831" i="4"/>
  <c r="V4832" i="4"/>
  <c r="V4833" i="4"/>
  <c r="V4834" i="4"/>
  <c r="V4835" i="4"/>
  <c r="V4836" i="4"/>
  <c r="V4837" i="4"/>
  <c r="V4838" i="4"/>
  <c r="V4839" i="4"/>
  <c r="V4840" i="4"/>
  <c r="V4841" i="4"/>
  <c r="V4842" i="4"/>
  <c r="V4843" i="4"/>
  <c r="V4844" i="4"/>
  <c r="V4845" i="4"/>
  <c r="V4846" i="4"/>
  <c r="V4847" i="4"/>
  <c r="V4848" i="4"/>
  <c r="V4849" i="4"/>
  <c r="V4850" i="4"/>
  <c r="V4851" i="4"/>
  <c r="V4852" i="4"/>
  <c r="V4853" i="4"/>
  <c r="V4854" i="4"/>
  <c r="V4855" i="4"/>
  <c r="V4856" i="4"/>
  <c r="V4857" i="4"/>
  <c r="V4858" i="4"/>
  <c r="V4859" i="4"/>
  <c r="V518" i="4"/>
  <c r="V1391" i="4"/>
  <c r="V1409" i="4"/>
  <c r="V1410" i="4"/>
  <c r="V1428" i="4"/>
  <c r="V1832" i="4"/>
  <c r="V1833" i="4"/>
  <c r="V1872" i="4"/>
  <c r="V1914" i="4"/>
  <c r="V1932" i="4"/>
  <c r="V1950" i="4"/>
  <c r="V1969" i="4"/>
  <c r="V1971" i="4"/>
  <c r="V1972" i="4"/>
  <c r="V2723" i="4"/>
  <c r="V2754" i="4"/>
  <c r="V2771" i="4"/>
  <c r="V3136" i="4"/>
  <c r="V3138" i="4"/>
  <c r="V3141" i="4"/>
  <c r="V3159" i="4"/>
  <c r="V3160" i="4"/>
  <c r="V3163" i="4"/>
  <c r="V3164" i="4"/>
  <c r="V3166" i="4"/>
  <c r="V3181" i="4"/>
  <c r="V3187" i="4"/>
  <c r="V3203" i="4"/>
  <c r="V3218" i="4"/>
  <c r="V3993" i="4"/>
  <c r="V3995" i="4"/>
  <c r="V3998" i="4"/>
  <c r="V4433" i="4"/>
  <c r="V4448" i="4"/>
  <c r="V4461" i="4"/>
  <c r="V4464" i="4"/>
  <c r="V4466" i="4"/>
  <c r="V4467" i="4"/>
  <c r="V4469" i="4"/>
  <c r="V4482" i="4"/>
  <c r="V4494" i="4"/>
  <c r="V4509" i="4"/>
  <c r="V4510" i="4"/>
  <c r="V4513" i="4"/>
  <c r="V4526" i="4"/>
  <c r="V4551" i="4"/>
  <c r="V4563" i="4"/>
  <c r="V4576" i="4"/>
  <c r="V4592" i="4"/>
  <c r="V4608" i="4"/>
  <c r="V4622" i="4"/>
  <c r="V4636" i="4"/>
  <c r="V4876" i="4"/>
  <c r="V4914" i="4"/>
  <c r="V4927" i="4"/>
  <c r="V4967" i="4"/>
  <c r="V4995" i="4"/>
  <c r="V4996" i="4"/>
  <c r="V5010" i="4"/>
  <c r="V5023" i="4"/>
  <c r="V5024" i="4"/>
  <c r="V5026" i="4"/>
  <c r="V5027" i="4"/>
  <c r="V5039" i="4"/>
  <c r="V5052" i="4"/>
  <c r="V5053" i="4"/>
  <c r="V5065" i="4"/>
  <c r="V5069" i="4"/>
  <c r="V5070" i="4"/>
  <c r="V5071" i="4"/>
  <c r="V5072" i="4"/>
  <c r="V5073" i="4"/>
  <c r="V5074" i="4"/>
  <c r="V5075" i="4"/>
  <c r="V5076" i="4"/>
  <c r="V5077" i="4"/>
  <c r="V5078" i="4"/>
  <c r="V5079" i="4"/>
  <c r="V5080" i="4"/>
  <c r="V5081" i="4"/>
  <c r="V5082" i="4"/>
  <c r="V5083" i="4"/>
  <c r="V5084" i="4"/>
  <c r="V5085" i="4"/>
  <c r="V5086" i="4"/>
  <c r="V5087" i="4"/>
  <c r="V5088" i="4"/>
  <c r="V5089" i="4"/>
  <c r="V5090" i="4"/>
  <c r="V5091" i="4"/>
  <c r="V5092" i="4"/>
  <c r="V5093" i="4"/>
  <c r="V5094" i="4"/>
  <c r="V5095" i="4"/>
  <c r="V5096" i="4"/>
  <c r="V5097" i="4"/>
  <c r="V5098" i="4"/>
  <c r="V5099" i="4"/>
  <c r="V5100" i="4"/>
  <c r="V5101" i="4"/>
  <c r="V5102" i="4"/>
  <c r="V5103" i="4"/>
  <c r="V5104" i="4"/>
  <c r="V5105" i="4"/>
  <c r="V5106" i="4"/>
  <c r="V5107" i="4"/>
  <c r="V5108" i="4"/>
  <c r="V5109" i="4"/>
  <c r="V5110" i="4"/>
  <c r="V5111" i="4"/>
  <c r="V5112" i="4"/>
  <c r="V5113" i="4"/>
  <c r="V5114" i="4"/>
  <c r="V5115" i="4"/>
  <c r="V5116" i="4"/>
  <c r="V5117" i="4"/>
  <c r="V5118" i="4"/>
  <c r="V5119" i="4"/>
  <c r="V5120" i="4"/>
  <c r="V5121" i="4"/>
  <c r="V5122" i="4"/>
  <c r="V5123" i="4"/>
  <c r="V5124" i="4"/>
  <c r="V5125" i="4"/>
  <c r="V5126" i="4"/>
  <c r="V5127" i="4"/>
  <c r="V5128" i="4"/>
  <c r="V5129" i="4"/>
  <c r="V5130" i="4"/>
  <c r="V5131" i="4"/>
  <c r="V5132" i="4"/>
  <c r="V5133" i="4"/>
  <c r="V5134" i="4"/>
  <c r="V5135" i="4"/>
  <c r="V5136" i="4"/>
  <c r="V5137" i="4"/>
  <c r="V5138" i="4"/>
  <c r="V5139" i="4"/>
  <c r="V5140" i="4"/>
  <c r="V5141" i="4"/>
  <c r="V5142" i="4"/>
  <c r="V5143" i="4"/>
  <c r="V5144" i="4"/>
  <c r="V5145" i="4"/>
  <c r="V5146" i="4"/>
  <c r="V5147" i="4"/>
  <c r="V5148" i="4"/>
  <c r="V5149" i="4"/>
  <c r="V5150" i="4"/>
  <c r="V5151" i="4"/>
  <c r="V5152" i="4"/>
  <c r="V5153" i="4"/>
  <c r="V5154" i="4"/>
  <c r="V5155" i="4"/>
  <c r="V5156" i="4"/>
  <c r="V5157" i="4"/>
  <c r="V5158" i="4"/>
  <c r="V5159" i="4"/>
  <c r="V5160" i="4"/>
  <c r="V5161" i="4"/>
  <c r="V5162" i="4"/>
  <c r="V5163" i="4"/>
  <c r="V5164" i="4"/>
  <c r="V5165" i="4"/>
  <c r="V5166" i="4"/>
  <c r="V5167" i="4"/>
  <c r="V5168" i="4"/>
  <c r="V5169" i="4"/>
  <c r="V5170" i="4"/>
  <c r="V5171" i="4"/>
  <c r="V5172" i="4"/>
  <c r="V5173" i="4"/>
  <c r="V5174" i="4"/>
  <c r="V5175" i="4"/>
  <c r="V5176" i="4"/>
  <c r="V5177" i="4"/>
  <c r="V5178" i="4"/>
  <c r="V5179" i="4"/>
  <c r="V5180" i="4"/>
  <c r="V5181" i="4"/>
  <c r="V5182" i="4"/>
  <c r="V5183" i="4"/>
  <c r="V5184" i="4"/>
  <c r="V5185" i="4"/>
  <c r="V5186" i="4"/>
  <c r="V5187" i="4"/>
  <c r="V5188" i="4"/>
  <c r="V5189" i="4"/>
  <c r="V5190" i="4"/>
  <c r="V5191" i="4"/>
  <c r="V5192" i="4"/>
  <c r="V5193" i="4"/>
  <c r="V5194" i="4"/>
  <c r="V5195" i="4"/>
  <c r="V5196" i="4"/>
  <c r="V5197" i="4"/>
  <c r="V5198" i="4"/>
  <c r="V5199" i="4"/>
  <c r="V5200" i="4"/>
  <c r="V5201" i="4"/>
  <c r="V5202" i="4"/>
  <c r="V5203" i="4"/>
  <c r="V5204" i="4"/>
  <c r="V5205" i="4"/>
  <c r="V5206" i="4"/>
  <c r="V5207" i="4"/>
  <c r="V5208" i="4"/>
  <c r="V5209" i="4"/>
  <c r="V5210" i="4"/>
  <c r="V5211" i="4"/>
  <c r="V5212" i="4"/>
  <c r="V5213" i="4"/>
  <c r="V5214" i="4"/>
  <c r="V5215" i="4"/>
  <c r="V5216" i="4"/>
  <c r="V5217" i="4"/>
  <c r="V5218" i="4"/>
  <c r="V5219" i="4"/>
  <c r="V5220" i="4"/>
  <c r="V5221" i="4"/>
  <c r="V5222" i="4"/>
  <c r="V5223" i="4"/>
  <c r="V5224" i="4"/>
  <c r="V5225" i="4"/>
  <c r="V5226" i="4"/>
  <c r="V5227" i="4"/>
  <c r="V5228" i="4"/>
  <c r="V5229" i="4"/>
  <c r="V5230" i="4"/>
  <c r="V5231" i="4"/>
  <c r="V5232" i="4"/>
  <c r="V5233" i="4"/>
  <c r="V5234" i="4"/>
  <c r="V5235" i="4"/>
  <c r="V5236" i="4"/>
  <c r="V5237" i="4"/>
  <c r="V5238" i="4"/>
  <c r="V5239" i="4"/>
  <c r="V5240" i="4"/>
  <c r="V5241" i="4"/>
  <c r="V5242" i="4"/>
  <c r="V5243" i="4"/>
  <c r="V5244" i="4"/>
  <c r="V5245" i="4"/>
  <c r="V5246" i="4"/>
  <c r="V5247" i="4"/>
  <c r="V5248" i="4"/>
  <c r="V5249" i="4"/>
  <c r="V5250" i="4"/>
  <c r="V5251" i="4"/>
  <c r="V5252" i="4"/>
  <c r="V5253" i="4"/>
  <c r="V5254" i="4"/>
  <c r="V5255" i="4"/>
  <c r="V5256" i="4"/>
  <c r="V5257" i="4"/>
  <c r="V5258" i="4"/>
  <c r="V5259" i="4"/>
  <c r="V5260" i="4"/>
  <c r="V5261" i="4"/>
  <c r="V5262" i="4"/>
  <c r="V5263" i="4"/>
  <c r="V5264" i="4"/>
  <c r="V5265" i="4"/>
  <c r="V5266" i="4"/>
  <c r="V5267" i="4"/>
  <c r="V5268" i="4"/>
  <c r="V5269" i="4"/>
  <c r="V5270" i="4"/>
  <c r="V5271" i="4"/>
  <c r="V5272" i="4"/>
  <c r="V5273" i="4"/>
  <c r="V5274" i="4"/>
  <c r="V5275" i="4"/>
  <c r="V5276" i="4"/>
  <c r="V5277" i="4"/>
  <c r="V5278" i="4"/>
  <c r="V5279" i="4"/>
  <c r="V5280" i="4"/>
  <c r="V5281" i="4"/>
  <c r="V5282" i="4"/>
  <c r="V5283" i="4"/>
  <c r="V5284" i="4"/>
  <c r="V5285" i="4"/>
  <c r="V5286" i="4"/>
  <c r="V5287" i="4"/>
  <c r="V5288" i="4"/>
  <c r="V5289" i="4"/>
  <c r="V5290" i="4"/>
  <c r="V5291" i="4"/>
  <c r="V5292" i="4"/>
  <c r="V5293" i="4"/>
  <c r="V5294" i="4"/>
  <c r="V521" i="4"/>
  <c r="V523" i="4"/>
  <c r="V963" i="4"/>
  <c r="V1446" i="4"/>
  <c r="V1447" i="4"/>
  <c r="V1848" i="4"/>
  <c r="V1866" i="4"/>
  <c r="V1917" i="4"/>
  <c r="V1920" i="4"/>
  <c r="V1922" i="4"/>
  <c r="V1942" i="4"/>
  <c r="V1964" i="4"/>
  <c r="V1977" i="4"/>
  <c r="V1980" i="4"/>
  <c r="V2694" i="4"/>
  <c r="V2698" i="4"/>
  <c r="V2710" i="4"/>
  <c r="V2712" i="4"/>
  <c r="V2713" i="4"/>
  <c r="V2742" i="4"/>
  <c r="V2744" i="4"/>
  <c r="V2760" i="4"/>
  <c r="V3134" i="4"/>
  <c r="V3135" i="4"/>
  <c r="V3149" i="4"/>
  <c r="V3161" i="4"/>
  <c r="V3162" i="4"/>
  <c r="V3174" i="4"/>
  <c r="V3175" i="4"/>
  <c r="V3176" i="4"/>
  <c r="V3178" i="4"/>
  <c r="V3206" i="4"/>
  <c r="V3562" i="4"/>
  <c r="V3564" i="4"/>
  <c r="V3566" i="4"/>
  <c r="V4002" i="4"/>
  <c r="V4003" i="4"/>
  <c r="V4005" i="4"/>
  <c r="V4006" i="4"/>
  <c r="V4500" i="4"/>
  <c r="V4537" i="4"/>
  <c r="V4547" i="4"/>
  <c r="V4548" i="4"/>
  <c r="V4560" i="4"/>
  <c r="V4598" i="4"/>
  <c r="V4599" i="4"/>
  <c r="V4623" i="4"/>
  <c r="V4865" i="4"/>
  <c r="V4888" i="4"/>
  <c r="V4889" i="4"/>
  <c r="V4901" i="4"/>
  <c r="V4928" i="4"/>
  <c r="V4949" i="4"/>
  <c r="V4973" i="4"/>
  <c r="V4985" i="4"/>
  <c r="V5014" i="4"/>
  <c r="V5037" i="4"/>
  <c r="V5038" i="4"/>
  <c r="V5040" i="4"/>
  <c r="V5049" i="4"/>
  <c r="V5312" i="4"/>
  <c r="V5313" i="4"/>
  <c r="V5345" i="4"/>
  <c r="V5346" i="4"/>
  <c r="V5370" i="4"/>
  <c r="V5383" i="4"/>
  <c r="V5385" i="4"/>
  <c r="V5386" i="4"/>
  <c r="V5406" i="4"/>
  <c r="V5407" i="4"/>
  <c r="V5418" i="4"/>
  <c r="V5437" i="4"/>
  <c r="V5449" i="4"/>
  <c r="V5453" i="4"/>
  <c r="V5454" i="4"/>
  <c r="V5455" i="4"/>
  <c r="V5456" i="4"/>
  <c r="V5457" i="4"/>
  <c r="V5458" i="4"/>
  <c r="V5459" i="4"/>
  <c r="V5460" i="4"/>
  <c r="V5461" i="4"/>
  <c r="V5462" i="4"/>
  <c r="V5463" i="4"/>
  <c r="V5464" i="4"/>
  <c r="V5465" i="4"/>
  <c r="V5466" i="4"/>
  <c r="V5467" i="4"/>
  <c r="V5468" i="4"/>
  <c r="V5469" i="4"/>
  <c r="V5470" i="4"/>
  <c r="V5471" i="4"/>
  <c r="V5472" i="4"/>
  <c r="V5473" i="4"/>
  <c r="V5474" i="4"/>
  <c r="V5475" i="4"/>
  <c r="V5476" i="4"/>
  <c r="V5477" i="4"/>
  <c r="V5478" i="4"/>
  <c r="V5479" i="4"/>
  <c r="V5480" i="4"/>
  <c r="V5481" i="4"/>
  <c r="V5482" i="4"/>
  <c r="V5483" i="4"/>
  <c r="V5484" i="4"/>
  <c r="V5485" i="4"/>
  <c r="V5486" i="4"/>
  <c r="V5487" i="4"/>
  <c r="V5488" i="4"/>
  <c r="V5489" i="4"/>
  <c r="V5490" i="4"/>
  <c r="V5491" i="4"/>
  <c r="V5492" i="4"/>
  <c r="V5493" i="4"/>
  <c r="V5494" i="4"/>
  <c r="V5495" i="4"/>
  <c r="V5496" i="4"/>
  <c r="V5497" i="4"/>
  <c r="V5498" i="4"/>
  <c r="V5499" i="4"/>
  <c r="V5500" i="4"/>
  <c r="V5501" i="4"/>
  <c r="V5502" i="4"/>
  <c r="V5503" i="4"/>
  <c r="V5504" i="4"/>
  <c r="V5505" i="4"/>
  <c r="V5506" i="4"/>
  <c r="V5507" i="4"/>
  <c r="V5508" i="4"/>
  <c r="V5509" i="4"/>
  <c r="V5510" i="4"/>
  <c r="V5511" i="4"/>
  <c r="V5512" i="4"/>
  <c r="V5513" i="4"/>
  <c r="V5514" i="4"/>
  <c r="V5515" i="4"/>
  <c r="V5516" i="4"/>
  <c r="V5517" i="4"/>
  <c r="V5518" i="4"/>
  <c r="V5519" i="4"/>
  <c r="V5520" i="4"/>
  <c r="V5521" i="4"/>
  <c r="V5522" i="4"/>
  <c r="V5523" i="4"/>
  <c r="V5524" i="4"/>
  <c r="V5525" i="4"/>
  <c r="V5526" i="4"/>
  <c r="V5527" i="4"/>
  <c r="V5528" i="4"/>
  <c r="V5529" i="4"/>
  <c r="V5530" i="4"/>
  <c r="V5531" i="4"/>
  <c r="V5532" i="4"/>
  <c r="V5533" i="4"/>
  <c r="V5534" i="4"/>
  <c r="V5535" i="4"/>
  <c r="V5536" i="4"/>
  <c r="V5537" i="4"/>
  <c r="V5538" i="4"/>
  <c r="V5539" i="4"/>
  <c r="V5540" i="4"/>
  <c r="V5541" i="4"/>
  <c r="V5542" i="4"/>
  <c r="V5543" i="4"/>
  <c r="V5544" i="4"/>
  <c r="V5545" i="4"/>
  <c r="V5546" i="4"/>
  <c r="V5547" i="4"/>
  <c r="V5548" i="4"/>
  <c r="V5549" i="4"/>
  <c r="V5550" i="4"/>
  <c r="V5551" i="4"/>
  <c r="V5552" i="4"/>
  <c r="V5553" i="4"/>
  <c r="V5554" i="4"/>
  <c r="V5555" i="4"/>
  <c r="V5556" i="4"/>
  <c r="V5557" i="4"/>
  <c r="V5558" i="4"/>
  <c r="V5559" i="4"/>
  <c r="V5560" i="4"/>
  <c r="V5561" i="4"/>
  <c r="V5562" i="4"/>
  <c r="V5563" i="4"/>
  <c r="V5564" i="4"/>
  <c r="V5565" i="4"/>
  <c r="V5566" i="4"/>
  <c r="V5567" i="4"/>
  <c r="V5568" i="4"/>
  <c r="V5569" i="4"/>
  <c r="V5570" i="4"/>
  <c r="V5571" i="4"/>
  <c r="V5572" i="4"/>
  <c r="V5573" i="4"/>
  <c r="V5574" i="4"/>
  <c r="V5575" i="4"/>
  <c r="V5576" i="4"/>
  <c r="V5577" i="4"/>
  <c r="V5578" i="4"/>
  <c r="V5579" i="4"/>
  <c r="V5580" i="4"/>
  <c r="V5581" i="4"/>
  <c r="V5582" i="4"/>
  <c r="V5583" i="4"/>
  <c r="V5584" i="4"/>
  <c r="V5585" i="4"/>
  <c r="V5586" i="4"/>
  <c r="V5587" i="4"/>
  <c r="V5588" i="4"/>
  <c r="V5589" i="4"/>
  <c r="V5590" i="4"/>
  <c r="V5591" i="4"/>
  <c r="V5592" i="4"/>
  <c r="V5593" i="4"/>
  <c r="V5594" i="4"/>
  <c r="V5595" i="4"/>
  <c r="V5596" i="4"/>
  <c r="V5597" i="4"/>
  <c r="V5598" i="4"/>
  <c r="V5599" i="4"/>
  <c r="V5600" i="4"/>
  <c r="V5601" i="4"/>
  <c r="V5602" i="4"/>
  <c r="V5603" i="4"/>
  <c r="V5604" i="4"/>
  <c r="V5605" i="4"/>
  <c r="V5606" i="4"/>
  <c r="V5607" i="4"/>
  <c r="V5608" i="4"/>
  <c r="V5609" i="4"/>
  <c r="V5610" i="4"/>
  <c r="V5611" i="4"/>
  <c r="V5612" i="4"/>
  <c r="V5613" i="4"/>
  <c r="V5614" i="4"/>
  <c r="V5615" i="4"/>
  <c r="V5616" i="4"/>
  <c r="V5617" i="4"/>
  <c r="V5618" i="4"/>
  <c r="V5619" i="4"/>
  <c r="V5620" i="4"/>
  <c r="V5621" i="4"/>
  <c r="V5622" i="4"/>
  <c r="V5623" i="4"/>
  <c r="V5624" i="4"/>
  <c r="V5625" i="4"/>
  <c r="V5626" i="4"/>
  <c r="V5627" i="4"/>
  <c r="V5628" i="4"/>
  <c r="V5629" i="4"/>
  <c r="V5630" i="4"/>
  <c r="V5631" i="4"/>
  <c r="V5632" i="4"/>
  <c r="V5633" i="4"/>
  <c r="V5634" i="4"/>
  <c r="V5635" i="4"/>
  <c r="V5636" i="4"/>
  <c r="V5637" i="4"/>
  <c r="V5638" i="4"/>
  <c r="V5639" i="4"/>
  <c r="V5640" i="4"/>
  <c r="V5641" i="4"/>
  <c r="V5642" i="4"/>
  <c r="V5643" i="4"/>
  <c r="V5644" i="4"/>
  <c r="V5645" i="4"/>
  <c r="V5646" i="4"/>
  <c r="V5647" i="4"/>
  <c r="V5648" i="4"/>
  <c r="V5649" i="4"/>
  <c r="V5650" i="4"/>
  <c r="V5651" i="4"/>
  <c r="V5652" i="4"/>
  <c r="V5653" i="4"/>
  <c r="V5654" i="4"/>
  <c r="V5655" i="4"/>
  <c r="V5656" i="4"/>
  <c r="V5657" i="4"/>
  <c r="V5658" i="4"/>
  <c r="V5659" i="4"/>
  <c r="V5660" i="4"/>
  <c r="V5661" i="4"/>
  <c r="V5662" i="4"/>
  <c r="V5663" i="4"/>
  <c r="V5664" i="4"/>
  <c r="V5665" i="4"/>
  <c r="V5666" i="4"/>
  <c r="V5667" i="4"/>
  <c r="V5668" i="4"/>
  <c r="V5669" i="4"/>
  <c r="V5670" i="4"/>
  <c r="V5671" i="4"/>
  <c r="V5672" i="4"/>
  <c r="V5673" i="4"/>
  <c r="V5674" i="4"/>
  <c r="V5675" i="4"/>
  <c r="V5676" i="4"/>
  <c r="V5677" i="4"/>
  <c r="V5678" i="4"/>
  <c r="V5679" i="4"/>
  <c r="V5680" i="4"/>
  <c r="V5681" i="4"/>
  <c r="V5682" i="4"/>
  <c r="V5683" i="4"/>
  <c r="V5684" i="4"/>
  <c r="V5685" i="4"/>
  <c r="V5686" i="4"/>
  <c r="V5687" i="4"/>
  <c r="V5688" i="4"/>
  <c r="V5689" i="4"/>
  <c r="V5690" i="4"/>
  <c r="V5691" i="4"/>
  <c r="V5692" i="4"/>
  <c r="V5693" i="4"/>
  <c r="V5694" i="4"/>
  <c r="V5695" i="4"/>
  <c r="V5696" i="4"/>
  <c r="V5697" i="4"/>
  <c r="V5698" i="4"/>
  <c r="V5699" i="4"/>
  <c r="V5700" i="4"/>
  <c r="V5701" i="4"/>
  <c r="V5702" i="4"/>
  <c r="V5703" i="4"/>
  <c r="V5704" i="4"/>
  <c r="V5705" i="4"/>
  <c r="V5706" i="4"/>
  <c r="V5707" i="4"/>
  <c r="V5708" i="4"/>
  <c r="V5709" i="4"/>
  <c r="V5710" i="4"/>
  <c r="V5711" i="4"/>
  <c r="V5712" i="4"/>
  <c r="V5713" i="4"/>
  <c r="V5714" i="4"/>
  <c r="V5715" i="4"/>
  <c r="V5716" i="4"/>
  <c r="V5717" i="4"/>
  <c r="V5718" i="4"/>
  <c r="V5719" i="4"/>
  <c r="V5720" i="4"/>
  <c r="V5721" i="4"/>
  <c r="V5722" i="4"/>
  <c r="V5723" i="4"/>
  <c r="V5724" i="4"/>
  <c r="V5725" i="4"/>
  <c r="V5726" i="4"/>
  <c r="V5727" i="4"/>
  <c r="V5728" i="4"/>
  <c r="V966" i="4"/>
  <c r="V1392" i="4"/>
  <c r="V1393" i="4"/>
  <c r="V1394" i="4"/>
  <c r="V1444" i="4"/>
  <c r="V1445" i="4"/>
  <c r="V1448" i="4"/>
  <c r="V1465" i="4"/>
  <c r="V1466" i="4"/>
  <c r="V1497" i="4"/>
  <c r="V1498" i="4"/>
  <c r="V1849" i="4"/>
  <c r="V1865" i="4"/>
  <c r="V1882" i="4"/>
  <c r="V1903" i="4"/>
  <c r="V1905" i="4"/>
  <c r="V1907" i="4"/>
  <c r="V1908" i="4"/>
  <c r="V1963" i="4"/>
  <c r="V1981" i="4"/>
  <c r="V2730" i="4"/>
  <c r="V2746" i="4"/>
  <c r="V3189" i="4"/>
  <c r="V3191" i="4"/>
  <c r="V3219" i="4"/>
  <c r="V3222" i="4"/>
  <c r="V4428" i="4"/>
  <c r="V4462" i="4"/>
  <c r="V4486" i="4"/>
  <c r="V4508" i="4"/>
  <c r="V4524" i="4"/>
  <c r="V4550" i="4"/>
  <c r="V4562" i="4"/>
  <c r="V4572" i="4"/>
  <c r="V4611" i="4"/>
  <c r="V4625" i="4"/>
  <c r="V4861" i="4"/>
  <c r="V4862" i="4"/>
  <c r="V4864" i="4"/>
  <c r="V4877" i="4"/>
  <c r="V4887" i="4"/>
  <c r="V4912" i="4"/>
  <c r="V4924" i="4"/>
  <c r="V4937" i="4"/>
  <c r="V4938" i="4"/>
  <c r="V4939" i="4"/>
  <c r="V4972" i="4"/>
  <c r="V4976" i="4"/>
  <c r="V5003" i="4"/>
  <c r="V5016" i="4"/>
  <c r="V5017" i="4"/>
  <c r="V5028" i="4"/>
  <c r="V5029" i="4"/>
  <c r="V5051" i="4"/>
  <c r="V5063" i="4"/>
  <c r="V5300" i="4"/>
  <c r="V5301" i="4"/>
  <c r="V5314" i="4"/>
  <c r="V5337" i="4"/>
  <c r="V5338" i="4"/>
  <c r="V5351" i="4"/>
  <c r="V5354" i="4"/>
  <c r="V5355" i="4"/>
  <c r="V5377" i="4"/>
  <c r="V5396" i="4"/>
  <c r="V5398" i="4"/>
  <c r="V5410" i="4"/>
  <c r="V5411" i="4"/>
  <c r="V5414" i="4"/>
  <c r="V5429" i="4"/>
  <c r="V5440" i="4"/>
  <c r="V5452" i="4"/>
  <c r="V5729" i="4"/>
  <c r="V5739" i="4"/>
  <c r="V5749" i="4"/>
  <c r="V5768" i="4"/>
  <c r="V5769" i="4"/>
  <c r="V5784" i="4"/>
  <c r="V5785" i="4"/>
  <c r="V5787" i="4"/>
  <c r="V5799" i="4"/>
  <c r="V5807" i="4"/>
  <c r="V5836" i="4"/>
  <c r="V5837" i="4"/>
  <c r="V5839" i="4"/>
  <c r="V5849" i="4"/>
  <c r="V5873" i="4"/>
  <c r="V5901" i="4"/>
  <c r="V5902" i="4"/>
  <c r="V5904" i="4"/>
  <c r="V5916" i="4"/>
  <c r="V5917" i="4"/>
  <c r="V5918" i="4"/>
  <c r="V5919" i="4"/>
  <c r="V5920" i="4"/>
  <c r="V5921" i="4"/>
  <c r="V5922" i="4"/>
  <c r="V5923" i="4"/>
  <c r="V5924" i="4"/>
  <c r="V5925" i="4"/>
  <c r="V5926" i="4"/>
  <c r="V5927" i="4"/>
  <c r="V5928" i="4"/>
  <c r="V5929" i="4"/>
  <c r="V5930" i="4"/>
  <c r="V5931" i="4"/>
  <c r="V5932" i="4"/>
  <c r="V5933" i="4"/>
  <c r="V5934" i="4"/>
  <c r="V5935" i="4"/>
  <c r="V5936" i="4"/>
  <c r="V5937" i="4"/>
  <c r="V5938" i="4"/>
  <c r="V5939" i="4"/>
  <c r="V5940" i="4"/>
  <c r="V5941" i="4"/>
  <c r="V5942" i="4"/>
  <c r="V5943" i="4"/>
  <c r="V5944" i="4"/>
  <c r="V5945" i="4"/>
  <c r="V5946" i="4"/>
  <c r="V5947" i="4"/>
  <c r="V5948" i="4"/>
  <c r="V5949" i="4"/>
  <c r="V5950" i="4"/>
  <c r="V5951" i="4"/>
  <c r="V5952" i="4"/>
  <c r="V5953" i="4"/>
  <c r="V5954" i="4"/>
  <c r="V5955" i="4"/>
  <c r="V5956" i="4"/>
  <c r="V5957" i="4"/>
  <c r="V5958" i="4"/>
  <c r="V5959" i="4"/>
  <c r="V5960" i="4"/>
  <c r="V5961" i="4"/>
  <c r="V5962" i="4"/>
  <c r="V5963" i="4"/>
  <c r="V5964" i="4"/>
  <c r="V5965" i="4"/>
  <c r="V5966" i="4"/>
  <c r="V5967" i="4"/>
  <c r="V5968" i="4"/>
  <c r="V5969" i="4"/>
  <c r="V5970" i="4"/>
  <c r="V5971" i="4"/>
  <c r="V5972" i="4"/>
  <c r="V5973" i="4"/>
  <c r="V5974" i="4"/>
  <c r="V5975" i="4"/>
  <c r="V5976" i="4"/>
  <c r="V5977" i="4"/>
  <c r="V5978" i="4"/>
  <c r="V5979" i="4"/>
  <c r="V5980" i="4"/>
  <c r="V5981" i="4"/>
  <c r="V5982" i="4"/>
  <c r="V5983" i="4"/>
  <c r="V5984" i="4"/>
  <c r="V5985" i="4"/>
  <c r="V5986" i="4"/>
  <c r="V5987" i="4"/>
  <c r="V5988" i="4"/>
  <c r="V5989" i="4"/>
  <c r="V5990" i="4"/>
  <c r="V5991" i="4"/>
  <c r="V5992" i="4"/>
  <c r="V5993" i="4"/>
  <c r="V5994" i="4"/>
  <c r="V5995" i="4"/>
  <c r="V5996" i="4"/>
  <c r="V5997" i="4"/>
  <c r="V5998" i="4"/>
  <c r="V5999" i="4"/>
  <c r="V6000" i="4"/>
  <c r="V6001" i="4"/>
  <c r="V6002" i="4"/>
  <c r="V6003" i="4"/>
  <c r="V6004" i="4"/>
  <c r="V6005" i="4"/>
  <c r="V6006" i="4"/>
  <c r="V6007" i="4"/>
  <c r="V6008" i="4"/>
  <c r="V6009" i="4"/>
  <c r="V6010" i="4"/>
  <c r="V6011" i="4"/>
  <c r="V6012" i="4"/>
  <c r="V6013" i="4"/>
  <c r="V6014" i="4"/>
  <c r="V6015" i="4"/>
  <c r="V6016" i="4"/>
  <c r="V6017" i="4"/>
  <c r="V6018" i="4"/>
  <c r="V6019" i="4"/>
  <c r="V6020" i="4"/>
  <c r="V6021" i="4"/>
  <c r="V6022" i="4"/>
  <c r="V6023" i="4"/>
  <c r="V6024" i="4"/>
  <c r="V6025" i="4"/>
  <c r="V6026" i="4"/>
  <c r="V6027" i="4"/>
  <c r="V6028" i="4"/>
  <c r="V6029" i="4"/>
  <c r="V6030" i="4"/>
  <c r="V6031" i="4"/>
  <c r="V6032" i="4"/>
  <c r="V6033" i="4"/>
  <c r="V6034" i="4"/>
  <c r="V6035" i="4"/>
  <c r="V6036" i="4"/>
  <c r="V6037" i="4"/>
  <c r="V6038" i="4"/>
  <c r="V6039" i="4"/>
  <c r="V6040" i="4"/>
  <c r="V6041" i="4"/>
  <c r="V6042" i="4"/>
  <c r="V6043" i="4"/>
  <c r="V6044" i="4"/>
  <c r="V6045" i="4"/>
  <c r="V6046" i="4"/>
  <c r="V6047" i="4"/>
  <c r="V6048" i="4"/>
  <c r="V6049" i="4"/>
  <c r="V6050" i="4"/>
  <c r="V6051" i="4"/>
  <c r="V6052" i="4"/>
  <c r="V6053" i="4"/>
  <c r="V6054" i="4"/>
  <c r="V6055" i="4"/>
  <c r="V6056" i="4"/>
  <c r="V6057" i="4"/>
  <c r="V6058" i="4"/>
  <c r="V6059" i="4"/>
  <c r="V6060" i="4"/>
  <c r="V6061" i="4"/>
  <c r="V6062" i="4"/>
  <c r="V6063" i="4"/>
  <c r="V6064" i="4"/>
  <c r="V6065" i="4"/>
  <c r="V6066" i="4"/>
  <c r="V6067" i="4"/>
  <c r="V6068" i="4"/>
  <c r="V6069" i="4"/>
  <c r="V6070" i="4"/>
  <c r="V6071" i="4"/>
  <c r="V6072" i="4"/>
  <c r="V6073" i="4"/>
  <c r="V6074" i="4"/>
  <c r="V6075" i="4"/>
  <c r="V6076" i="4"/>
  <c r="V6077" i="4"/>
  <c r="V6078" i="4"/>
  <c r="V6079" i="4"/>
  <c r="V6080" i="4"/>
  <c r="V6081" i="4"/>
  <c r="V6082" i="4"/>
  <c r="V6083" i="4"/>
  <c r="V6084" i="4"/>
  <c r="V6085" i="4"/>
  <c r="V6086" i="4"/>
  <c r="V6087" i="4"/>
  <c r="V6088" i="4"/>
  <c r="V6089" i="4"/>
  <c r="V6090" i="4"/>
  <c r="V6091" i="4"/>
  <c r="V6092" i="4"/>
  <c r="V6093" i="4"/>
  <c r="V6094" i="4"/>
  <c r="V6095" i="4"/>
  <c r="V6096" i="4"/>
  <c r="V6097" i="4"/>
  <c r="V6098" i="4"/>
  <c r="V6099" i="4"/>
  <c r="V6100" i="4"/>
  <c r="V6101" i="4"/>
  <c r="V6102" i="4"/>
  <c r="V6103" i="4"/>
  <c r="V6104" i="4"/>
  <c r="V6105" i="4"/>
  <c r="V6106" i="4"/>
  <c r="V6107" i="4"/>
  <c r="V6108" i="4"/>
  <c r="V6109" i="4"/>
  <c r="V6110" i="4"/>
  <c r="V6111" i="4"/>
  <c r="V6112" i="4"/>
  <c r="V6113" i="4"/>
  <c r="V6114" i="4"/>
  <c r="V6115" i="4"/>
  <c r="V6116" i="4"/>
  <c r="V6117" i="4"/>
  <c r="V6118" i="4"/>
  <c r="V6119" i="4"/>
  <c r="V6120" i="4"/>
  <c r="V6121" i="4"/>
  <c r="V6122" i="4"/>
  <c r="V6123" i="4"/>
  <c r="V6124" i="4"/>
  <c r="V6125" i="4"/>
  <c r="V6126" i="4"/>
  <c r="V6127" i="4"/>
  <c r="V6128" i="4"/>
  <c r="V6129" i="4"/>
  <c r="V6130" i="4"/>
  <c r="V6131" i="4"/>
  <c r="V6132" i="4"/>
  <c r="V6133" i="4"/>
  <c r="V6134" i="4"/>
  <c r="V6135" i="4"/>
  <c r="V6136" i="4"/>
  <c r="V6137" i="4"/>
  <c r="V6138" i="4"/>
  <c r="V6139" i="4"/>
  <c r="V6140" i="4"/>
  <c r="V6141" i="4"/>
  <c r="V6142" i="4"/>
  <c r="V6143" i="4"/>
  <c r="V6144" i="4"/>
  <c r="V6145" i="4"/>
  <c r="V6146" i="4"/>
  <c r="V6147" i="4"/>
  <c r="V6148" i="4"/>
  <c r="V6149" i="4"/>
  <c r="V6150" i="4"/>
  <c r="V6151" i="4"/>
  <c r="V6152" i="4"/>
  <c r="V6153" i="4"/>
  <c r="V6154" i="4"/>
  <c r="V6155" i="4"/>
  <c r="V6156" i="4"/>
  <c r="V6157" i="4"/>
  <c r="V6158" i="4"/>
  <c r="V6159" i="4"/>
  <c r="V6160" i="4"/>
  <c r="V6161" i="4"/>
  <c r="V6162" i="4"/>
  <c r="V6163" i="4"/>
  <c r="V515" i="4"/>
  <c r="V1396" i="4"/>
  <c r="V1415" i="4"/>
  <c r="V1416" i="4"/>
  <c r="V1419" i="4"/>
  <c r="V1421" i="4"/>
  <c r="V1438" i="4"/>
  <c r="V1439" i="4"/>
  <c r="V1442" i="4"/>
  <c r="V1474" i="4"/>
  <c r="V1479" i="4"/>
  <c r="V1482" i="4"/>
  <c r="V1484" i="4"/>
  <c r="V1486" i="4"/>
  <c r="V1839" i="4"/>
  <c r="V1857" i="4"/>
  <c r="V1892" i="4"/>
  <c r="V1909" i="4"/>
  <c r="V1910" i="4"/>
  <c r="V1946" i="4"/>
  <c r="V1962" i="4"/>
  <c r="V2728" i="4"/>
  <c r="V2729" i="4"/>
  <c r="V2765" i="4"/>
  <c r="V3131" i="4"/>
  <c r="V3132" i="4"/>
  <c r="V3204" i="4"/>
  <c r="V3205" i="4"/>
  <c r="V3220" i="4"/>
  <c r="V3221" i="4"/>
  <c r="V3560" i="4"/>
  <c r="V3561" i="4"/>
  <c r="V3563" i="4"/>
  <c r="V4479" i="4"/>
  <c r="V4504" i="4"/>
  <c r="V4518" i="4"/>
  <c r="V4522" i="4"/>
  <c r="V4552" i="4"/>
  <c r="V4578" i="4"/>
  <c r="V4591" i="4"/>
  <c r="V4601" i="4"/>
  <c r="V4619" i="4"/>
  <c r="V4863" i="4"/>
  <c r="V4878" i="4"/>
  <c r="V4902" i="4"/>
  <c r="V4903" i="4"/>
  <c r="V4916" i="4"/>
  <c r="V4925" i="4"/>
  <c r="V4926" i="4"/>
  <c r="V4980" i="4"/>
  <c r="V5004" i="4"/>
  <c r="V5044" i="4"/>
  <c r="V5045" i="4"/>
  <c r="V5295" i="4"/>
  <c r="V5315" i="4"/>
  <c r="V5316" i="4"/>
  <c r="V5318" i="4"/>
  <c r="V5330" i="4"/>
  <c r="V5343" i="4"/>
  <c r="V5365" i="4"/>
  <c r="V5368" i="4"/>
  <c r="V5390" i="4"/>
  <c r="V5403" i="4"/>
  <c r="V5413" i="4"/>
  <c r="V5731" i="4"/>
  <c r="V5741" i="4"/>
  <c r="V5752" i="4"/>
  <c r="V5815" i="4"/>
  <c r="V5816" i="4"/>
  <c r="V5817" i="4"/>
  <c r="V5821" i="4"/>
  <c r="V5831" i="4"/>
  <c r="V5832" i="4"/>
  <c r="V5841" i="4"/>
  <c r="V5843" i="4"/>
  <c r="V5845" i="4"/>
  <c r="V5855" i="4"/>
  <c r="V5874" i="4"/>
  <c r="V5877" i="4"/>
  <c r="V5898" i="4"/>
  <c r="V6176" i="4"/>
  <c r="V6178" i="4"/>
  <c r="V6179" i="4"/>
  <c r="V6181" i="4"/>
  <c r="V6182" i="4"/>
  <c r="V6193" i="4"/>
  <c r="V6211" i="4"/>
  <c r="V6221" i="4"/>
  <c r="V6222" i="4"/>
  <c r="V6239" i="4"/>
  <c r="V6249" i="4"/>
  <c r="V6270" i="4"/>
  <c r="V6282" i="4"/>
  <c r="V6283" i="4"/>
  <c r="V6293" i="4"/>
  <c r="V6298" i="4"/>
  <c r="V6307" i="4"/>
  <c r="V6309" i="4"/>
  <c r="V6318" i="4"/>
  <c r="V6326" i="4"/>
  <c r="V6327" i="4"/>
  <c r="V6328" i="4"/>
  <c r="V6350" i="4"/>
  <c r="V6368" i="4"/>
  <c r="V6386" i="4"/>
  <c r="V6387" i="4"/>
  <c r="V6388" i="4"/>
  <c r="V6389" i="4"/>
  <c r="V6390" i="4"/>
  <c r="V6391" i="4"/>
  <c r="V6392" i="4"/>
  <c r="V6393" i="4"/>
  <c r="V6394" i="4"/>
  <c r="V6395" i="4"/>
  <c r="V6396" i="4"/>
  <c r="V6397" i="4"/>
  <c r="V6398" i="4"/>
  <c r="V6399" i="4"/>
  <c r="V6400" i="4"/>
  <c r="V6401" i="4"/>
  <c r="V6402" i="4"/>
  <c r="V6403" i="4"/>
  <c r="V6404" i="4"/>
  <c r="V6405" i="4"/>
  <c r="V6406" i="4"/>
  <c r="V6407" i="4"/>
  <c r="V6408" i="4"/>
  <c r="V6409" i="4"/>
  <c r="V6410" i="4"/>
  <c r="V6411" i="4"/>
  <c r="V6412" i="4"/>
  <c r="V6413" i="4"/>
  <c r="V6414" i="4"/>
  <c r="V6415" i="4"/>
  <c r="V6416" i="4"/>
  <c r="V6417" i="4"/>
  <c r="V6418" i="4"/>
  <c r="V6419" i="4"/>
  <c r="V6420" i="4"/>
  <c r="V6421" i="4"/>
  <c r="V6422" i="4"/>
  <c r="V6423" i="4"/>
  <c r="V6424" i="4"/>
  <c r="V6425" i="4"/>
  <c r="V6426" i="4"/>
  <c r="V6427" i="4"/>
  <c r="V6428" i="4"/>
  <c r="V6429" i="4"/>
  <c r="V6430" i="4"/>
  <c r="V6431" i="4"/>
  <c r="V6432" i="4"/>
  <c r="V6433" i="4"/>
  <c r="V6434" i="4"/>
  <c r="V6435" i="4"/>
  <c r="V6436" i="4"/>
  <c r="V6437" i="4"/>
  <c r="V6438" i="4"/>
  <c r="V6439" i="4"/>
  <c r="V6440" i="4"/>
  <c r="V6441" i="4"/>
  <c r="V6442" i="4"/>
  <c r="V6443" i="4"/>
  <c r="V6444" i="4"/>
  <c r="V6445" i="4"/>
  <c r="V6446" i="4"/>
  <c r="V6447" i="4"/>
  <c r="V6448" i="4"/>
  <c r="V6449" i="4"/>
  <c r="V6450" i="4"/>
  <c r="V6451" i="4"/>
  <c r="V6452" i="4"/>
  <c r="V6453" i="4"/>
  <c r="V6454" i="4"/>
  <c r="V6455" i="4"/>
  <c r="V6456" i="4"/>
  <c r="V6457" i="4"/>
  <c r="V6458" i="4"/>
  <c r="V6459" i="4"/>
  <c r="V6460" i="4"/>
  <c r="V6461" i="4"/>
  <c r="V6462" i="4"/>
  <c r="V6463" i="4"/>
  <c r="V6464" i="4"/>
  <c r="V6465" i="4"/>
  <c r="V6466" i="4"/>
  <c r="V6467" i="4"/>
  <c r="V6468" i="4"/>
  <c r="V6469" i="4"/>
  <c r="V6470" i="4"/>
  <c r="V6471" i="4"/>
  <c r="V6472" i="4"/>
  <c r="V6473" i="4"/>
  <c r="V6474" i="4"/>
  <c r="V6475" i="4"/>
  <c r="V6476" i="4"/>
  <c r="V6477" i="4"/>
  <c r="V6478" i="4"/>
  <c r="V6479" i="4"/>
  <c r="V6480" i="4"/>
  <c r="V6481" i="4"/>
  <c r="V6482" i="4"/>
  <c r="V6483" i="4"/>
  <c r="V6484" i="4"/>
  <c r="V6485" i="4"/>
  <c r="V6486" i="4"/>
  <c r="V6487" i="4"/>
  <c r="V6488" i="4"/>
  <c r="V6489" i="4"/>
  <c r="V6490" i="4"/>
  <c r="V6491" i="4"/>
  <c r="V6492" i="4"/>
  <c r="V6493" i="4"/>
  <c r="V6494" i="4"/>
  <c r="V6495" i="4"/>
  <c r="V6496" i="4"/>
  <c r="V6497" i="4"/>
  <c r="V6498" i="4"/>
  <c r="V6499" i="4"/>
  <c r="V6500" i="4"/>
  <c r="V6501" i="4"/>
  <c r="V6502" i="4"/>
  <c r="V6503" i="4"/>
  <c r="V6504" i="4"/>
  <c r="V6505" i="4"/>
  <c r="V6506" i="4"/>
  <c r="V6507" i="4"/>
  <c r="V6508" i="4"/>
  <c r="V6509" i="4"/>
  <c r="V6510" i="4"/>
  <c r="V6511" i="4"/>
  <c r="V6512" i="4"/>
  <c r="V6513" i="4"/>
  <c r="V6514" i="4"/>
  <c r="V6515" i="4"/>
  <c r="V6516" i="4"/>
  <c r="V6517" i="4"/>
  <c r="V6518" i="4"/>
  <c r="V6519" i="4"/>
  <c r="V6520" i="4"/>
  <c r="V6521" i="4"/>
  <c r="V6522" i="4"/>
  <c r="V6523" i="4"/>
  <c r="V6524" i="4"/>
  <c r="V6525" i="4"/>
  <c r="V6526" i="4"/>
  <c r="V6527" i="4"/>
  <c r="V6528" i="4"/>
  <c r="V6529" i="4"/>
  <c r="V6530" i="4"/>
  <c r="V6531" i="4"/>
  <c r="V6532" i="4"/>
  <c r="V6533" i="4"/>
  <c r="V6534" i="4"/>
  <c r="V6535" i="4"/>
  <c r="V6536" i="4"/>
  <c r="V6537" i="4"/>
  <c r="V6538" i="4"/>
  <c r="V6539" i="4"/>
  <c r="V6540" i="4"/>
  <c r="V6541" i="4"/>
  <c r="V6542" i="4"/>
  <c r="V6543" i="4"/>
  <c r="V6544" i="4"/>
  <c r="V6545" i="4"/>
  <c r="V6546" i="4"/>
  <c r="V6547" i="4"/>
  <c r="V6548" i="4"/>
  <c r="V6549" i="4"/>
  <c r="V6550" i="4"/>
  <c r="V6551" i="4"/>
  <c r="V6552" i="4"/>
  <c r="V6553" i="4"/>
  <c r="V6554" i="4"/>
  <c r="V6555" i="4"/>
  <c r="V6556" i="4"/>
  <c r="V6557" i="4"/>
  <c r="V6558" i="4"/>
  <c r="V6559" i="4"/>
  <c r="V6560" i="4"/>
  <c r="V6561" i="4"/>
  <c r="V6562" i="4"/>
  <c r="V6563" i="4"/>
  <c r="V6564" i="4"/>
  <c r="V6565" i="4"/>
  <c r="V6566" i="4"/>
  <c r="V6567" i="4"/>
  <c r="V6568" i="4"/>
  <c r="V6569" i="4"/>
  <c r="V6570" i="4"/>
  <c r="V6571" i="4"/>
  <c r="V6572" i="4"/>
  <c r="V6573" i="4"/>
  <c r="V6574" i="4"/>
  <c r="V6575" i="4"/>
  <c r="V6576" i="4"/>
  <c r="V6577" i="4"/>
  <c r="V6578" i="4"/>
  <c r="V6579" i="4"/>
  <c r="V6580" i="4"/>
  <c r="V6581" i="4"/>
  <c r="V6582" i="4"/>
  <c r="V6583" i="4"/>
  <c r="V6584" i="4"/>
  <c r="V6585" i="4"/>
  <c r="V6586" i="4"/>
  <c r="V6587" i="4"/>
  <c r="V6588" i="4"/>
  <c r="V6589" i="4"/>
  <c r="V6590" i="4"/>
  <c r="V6591" i="4"/>
  <c r="V6592" i="4"/>
  <c r="V6593" i="4"/>
  <c r="V6594" i="4"/>
  <c r="V6595" i="4"/>
  <c r="V6596" i="4"/>
  <c r="V6597" i="4"/>
  <c r="V524" i="4"/>
  <c r="V525" i="4"/>
  <c r="V1389" i="4"/>
  <c r="V1390" i="4"/>
  <c r="V1471" i="4"/>
  <c r="V1473" i="4"/>
  <c r="V1476" i="4"/>
  <c r="V1825" i="4"/>
  <c r="V1842" i="4"/>
  <c r="V1858" i="4"/>
  <c r="V1860" i="4"/>
  <c r="V1938" i="4"/>
  <c r="V1956" i="4"/>
  <c r="V1959" i="4"/>
  <c r="V1960" i="4"/>
  <c r="V1965" i="4"/>
  <c r="V1967" i="4"/>
  <c r="V1970" i="4"/>
  <c r="V2689" i="4"/>
  <c r="V2705" i="4"/>
  <c r="V2706" i="4"/>
  <c r="V2722" i="4"/>
  <c r="V2736" i="4"/>
  <c r="V2766" i="4"/>
  <c r="V3139" i="4"/>
  <c r="V3153" i="4"/>
  <c r="V3180" i="4"/>
  <c r="V3194" i="4"/>
  <c r="V3225" i="4"/>
  <c r="V3230" i="4"/>
  <c r="V3568" i="4"/>
  <c r="V3570" i="4"/>
  <c r="V3571" i="4"/>
  <c r="V4004" i="4"/>
  <c r="V4449" i="4"/>
  <c r="V4453" i="4"/>
  <c r="V4455" i="4"/>
  <c r="V4468" i="4"/>
  <c r="V4495" i="4"/>
  <c r="V4496" i="4"/>
  <c r="V4498" i="4"/>
  <c r="V4511" i="4"/>
  <c r="V4525" i="4"/>
  <c r="V4527" i="4"/>
  <c r="V4529" i="4"/>
  <c r="V4567" i="4"/>
  <c r="V4569" i="4"/>
  <c r="V4597" i="4"/>
  <c r="V4612" i="4"/>
  <c r="V4614" i="4"/>
  <c r="V4616" i="4"/>
  <c r="V4618" i="4"/>
  <c r="V4642" i="4"/>
  <c r="V4868" i="4"/>
  <c r="V4879" i="4"/>
  <c r="V4881" i="4"/>
  <c r="V4892" i="4"/>
  <c r="V4893" i="4"/>
  <c r="V4905" i="4"/>
  <c r="V4917" i="4"/>
  <c r="V4918" i="4"/>
  <c r="V4941" i="4"/>
  <c r="V4952" i="4"/>
  <c r="V4953" i="4"/>
  <c r="V4964" i="4"/>
  <c r="V4974" i="4"/>
  <c r="V4986" i="4"/>
  <c r="V4987" i="4"/>
  <c r="V5007" i="4"/>
  <c r="V5018" i="4"/>
  <c r="V5020" i="4"/>
  <c r="V5031" i="4"/>
  <c r="V5032" i="4"/>
  <c r="V5304" i="4"/>
  <c r="V5309" i="4"/>
  <c r="V5320" i="4"/>
  <c r="V5321" i="4"/>
  <c r="V5349" i="4"/>
  <c r="V5360" i="4"/>
  <c r="V5381" i="4"/>
  <c r="V5382" i="4"/>
  <c r="V5400" i="4"/>
  <c r="V5401" i="4"/>
  <c r="V5412" i="4"/>
  <c r="V5442" i="4"/>
  <c r="V5443" i="4"/>
  <c r="V5738" i="4"/>
  <c r="V5756" i="4"/>
  <c r="V5763" i="4"/>
  <c r="V5765" i="4"/>
  <c r="V5766" i="4"/>
  <c r="V5802" i="4"/>
  <c r="V5810" i="4"/>
  <c r="V5811" i="4"/>
  <c r="V5818" i="4"/>
  <c r="V5828" i="4"/>
  <c r="V5838" i="4"/>
  <c r="V5848" i="4"/>
  <c r="V5859" i="4"/>
  <c r="V5867" i="4"/>
  <c r="V5868" i="4"/>
  <c r="V5870" i="4"/>
  <c r="V5880" i="4"/>
  <c r="V5891" i="4"/>
  <c r="V5903" i="4"/>
  <c r="V5913" i="4"/>
  <c r="V6169" i="4"/>
  <c r="V6170" i="4"/>
  <c r="V6186" i="4"/>
  <c r="V6188" i="4"/>
  <c r="V6196" i="4"/>
  <c r="V6206" i="4"/>
  <c r="V6214" i="4"/>
  <c r="V6224" i="4"/>
  <c r="V6225" i="4"/>
  <c r="V6226" i="4"/>
  <c r="V6259" i="4"/>
  <c r="V6260" i="4"/>
  <c r="V6269" i="4"/>
  <c r="V6276" i="4"/>
  <c r="V6277" i="4"/>
  <c r="V6284" i="4"/>
  <c r="V6292" i="4"/>
  <c r="V6302" i="4"/>
  <c r="V6322" i="4"/>
  <c r="V6324" i="4"/>
  <c r="V6345" i="4"/>
  <c r="V6355" i="4"/>
  <c r="V6356" i="4"/>
  <c r="V6359" i="4"/>
  <c r="V6360" i="4"/>
  <c r="V6369" i="4"/>
  <c r="V6376" i="4"/>
  <c r="V6384" i="4"/>
  <c r="V6385" i="4"/>
  <c r="V6606" i="4"/>
  <c r="V6614" i="4"/>
  <c r="V6621" i="4"/>
  <c r="V6622" i="4"/>
  <c r="V6623" i="4"/>
  <c r="V6637" i="4"/>
  <c r="V6660" i="4"/>
  <c r="V6667" i="4"/>
  <c r="V6668" i="4"/>
  <c r="V6676" i="4"/>
  <c r="V6698" i="4"/>
  <c r="V6705" i="4"/>
  <c r="V6707" i="4"/>
  <c r="V6708" i="4"/>
  <c r="V6715" i="4"/>
  <c r="V6724" i="4"/>
  <c r="V6739" i="4"/>
  <c r="V6748" i="4"/>
  <c r="V6755" i="4"/>
  <c r="V6756" i="4"/>
  <c r="V6771" i="4"/>
  <c r="V6779" i="4"/>
  <c r="V6788" i="4"/>
  <c r="V6796" i="4"/>
  <c r="V6803" i="4"/>
  <c r="V6812" i="4"/>
  <c r="V6819" i="4"/>
  <c r="V6820" i="4"/>
  <c r="V6834" i="4"/>
  <c r="V6835" i="4"/>
  <c r="V6860" i="4"/>
  <c r="V6863" i="4"/>
  <c r="V6864" i="4"/>
  <c r="V6865" i="4"/>
  <c r="V6866" i="4"/>
  <c r="V6867" i="4"/>
  <c r="V6868" i="4"/>
  <c r="V6869" i="4"/>
  <c r="V6870" i="4"/>
  <c r="V6871" i="4"/>
  <c r="V6872" i="4"/>
  <c r="V6873" i="4"/>
  <c r="V6874" i="4"/>
  <c r="V6875" i="4"/>
  <c r="V6876" i="4"/>
  <c r="V6877" i="4"/>
  <c r="V6878" i="4"/>
  <c r="V6879" i="4"/>
  <c r="V6880" i="4"/>
  <c r="V6881" i="4"/>
  <c r="V6882" i="4"/>
  <c r="V6883" i="4"/>
  <c r="V6884" i="4"/>
  <c r="V6885" i="4"/>
  <c r="V6886" i="4"/>
  <c r="V6887" i="4"/>
  <c r="V6888" i="4"/>
  <c r="V6889" i="4"/>
  <c r="V6890" i="4"/>
  <c r="V6891" i="4"/>
  <c r="V6892" i="4"/>
  <c r="V6893" i="4"/>
  <c r="V6894" i="4"/>
  <c r="V6895" i="4"/>
  <c r="V6896" i="4"/>
  <c r="V6897" i="4"/>
  <c r="V6898" i="4"/>
  <c r="V6899" i="4"/>
  <c r="V6900" i="4"/>
  <c r="V6901" i="4"/>
  <c r="V6902" i="4"/>
  <c r="V6903" i="4"/>
  <c r="V6904" i="4"/>
  <c r="V6905" i="4"/>
  <c r="V6906" i="4"/>
  <c r="V6907" i="4"/>
  <c r="V6908" i="4"/>
  <c r="V6909" i="4"/>
  <c r="V6910" i="4"/>
  <c r="V6911" i="4"/>
  <c r="V6912" i="4"/>
  <c r="V6913" i="4"/>
  <c r="V6914" i="4"/>
  <c r="V6915" i="4"/>
  <c r="V6916" i="4"/>
  <c r="V6917" i="4"/>
  <c r="V6918" i="4"/>
  <c r="V6919" i="4"/>
  <c r="V6920" i="4"/>
  <c r="V6921" i="4"/>
  <c r="V6922" i="4"/>
  <c r="V6923" i="4"/>
  <c r="V6924" i="4"/>
  <c r="V6925" i="4"/>
  <c r="V6926" i="4"/>
  <c r="V6927" i="4"/>
  <c r="V6928" i="4"/>
  <c r="V6929" i="4"/>
  <c r="V6930" i="4"/>
  <c r="V6931" i="4"/>
  <c r="V6932" i="4"/>
  <c r="V6933" i="4"/>
  <c r="V6934" i="4"/>
  <c r="V6935" i="4"/>
  <c r="V6936" i="4"/>
  <c r="V6937" i="4"/>
  <c r="V6938" i="4"/>
  <c r="V6939" i="4"/>
  <c r="V6940" i="4"/>
  <c r="V6941" i="4"/>
  <c r="V6942" i="4"/>
  <c r="V6943" i="4"/>
  <c r="V6944" i="4"/>
  <c r="V6945" i="4"/>
  <c r="V6946" i="4"/>
  <c r="V6947" i="4"/>
  <c r="V6948" i="4"/>
  <c r="V6949" i="4"/>
  <c r="V6950" i="4"/>
  <c r="V6951" i="4"/>
  <c r="V6952" i="4"/>
  <c r="V6953" i="4"/>
  <c r="V6954" i="4"/>
  <c r="V6955" i="4"/>
  <c r="V6956" i="4"/>
  <c r="V6957" i="4"/>
  <c r="V6958" i="4"/>
  <c r="V6959" i="4"/>
  <c r="V6960" i="4"/>
  <c r="V6961" i="4"/>
  <c r="V6962" i="4"/>
  <c r="V6963" i="4"/>
  <c r="V6964" i="4"/>
  <c r="V6965" i="4"/>
  <c r="V6966" i="4"/>
  <c r="V6967" i="4"/>
  <c r="V6968" i="4"/>
  <c r="V6969" i="4"/>
  <c r="V6970" i="4"/>
  <c r="V6971" i="4"/>
  <c r="V6972" i="4"/>
  <c r="V6973" i="4"/>
  <c r="V6974" i="4"/>
  <c r="V6975" i="4"/>
  <c r="V6976" i="4"/>
  <c r="V6977" i="4"/>
  <c r="V6978" i="4"/>
  <c r="V6979" i="4"/>
  <c r="V6980" i="4"/>
  <c r="V6981" i="4"/>
  <c r="V6982" i="4"/>
  <c r="V6983" i="4"/>
  <c r="V6984" i="4"/>
  <c r="V6985" i="4"/>
  <c r="V6986" i="4"/>
  <c r="V6987" i="4"/>
  <c r="V6988" i="4"/>
  <c r="V6989" i="4"/>
  <c r="V6990" i="4"/>
  <c r="V6991" i="4"/>
  <c r="V6992" i="4"/>
  <c r="V6993" i="4"/>
  <c r="V6994" i="4"/>
  <c r="V6995" i="4"/>
  <c r="V6996" i="4"/>
  <c r="V6997" i="4"/>
  <c r="V6998" i="4"/>
  <c r="V6999" i="4"/>
  <c r="V7000" i="4"/>
  <c r="V7001" i="4"/>
  <c r="V7002" i="4"/>
  <c r="V7003" i="4"/>
  <c r="V7004" i="4"/>
  <c r="V7005" i="4"/>
  <c r="V7006" i="4"/>
  <c r="V7007" i="4"/>
  <c r="V7008" i="4"/>
  <c r="V7009" i="4"/>
  <c r="V7010" i="4"/>
  <c r="V7011" i="4"/>
  <c r="V7012" i="4"/>
  <c r="V7013" i="4"/>
  <c r="V7014" i="4"/>
  <c r="V7015" i="4"/>
  <c r="V7016" i="4"/>
  <c r="V7017" i="4"/>
  <c r="V7018" i="4"/>
  <c r="V7019" i="4"/>
  <c r="V7020" i="4"/>
  <c r="V7021" i="4"/>
  <c r="V7022" i="4"/>
  <c r="V7023" i="4"/>
  <c r="V7024" i="4"/>
  <c r="V7025" i="4"/>
  <c r="V7026" i="4"/>
  <c r="V7027" i="4"/>
  <c r="V7028" i="4"/>
  <c r="V7029" i="4"/>
  <c r="V7030" i="4"/>
  <c r="V7031" i="4"/>
  <c r="V7032" i="4"/>
  <c r="V1387" i="4"/>
  <c r="V1412" i="4"/>
  <c r="V1414" i="4"/>
  <c r="V1434" i="4"/>
  <c r="V1437" i="4"/>
  <c r="V1456" i="4"/>
  <c r="V1457" i="4"/>
  <c r="V1496" i="4"/>
  <c r="V1831" i="4"/>
  <c r="V1851" i="4"/>
  <c r="V1873" i="4"/>
  <c r="V1874" i="4"/>
  <c r="V1904" i="4"/>
  <c r="V1925" i="4"/>
  <c r="V1961" i="4"/>
  <c r="V2699" i="4"/>
  <c r="V2716" i="4"/>
  <c r="V2717" i="4"/>
  <c r="V2720" i="4"/>
  <c r="V2721" i="4"/>
  <c r="V2724" i="4"/>
  <c r="V2725" i="4"/>
  <c r="V2762" i="4"/>
  <c r="V2763" i="4"/>
  <c r="V2768" i="4"/>
  <c r="V2769" i="4"/>
  <c r="V3133" i="4"/>
  <c r="V3195" i="4"/>
  <c r="V3196" i="4"/>
  <c r="V3201" i="4"/>
  <c r="V3216" i="4"/>
  <c r="V3558" i="4"/>
  <c r="V3559" i="4"/>
  <c r="V3992" i="4"/>
  <c r="V4437" i="4"/>
  <c r="V4440" i="4"/>
  <c r="V4473" i="4"/>
  <c r="V4475" i="4"/>
  <c r="V4488" i="4"/>
  <c r="V4503" i="4"/>
  <c r="V4528" i="4"/>
  <c r="V4554" i="4"/>
  <c r="V4570" i="4"/>
  <c r="V4573" i="4"/>
  <c r="V4577" i="4"/>
  <c r="V4590" i="4"/>
  <c r="V4603" i="4"/>
  <c r="V4607" i="4"/>
  <c r="V4609" i="4"/>
  <c r="V4610" i="4"/>
  <c r="V4624" i="4"/>
  <c r="V4638" i="4"/>
  <c r="V4640" i="4"/>
  <c r="V4641" i="4"/>
  <c r="V4883" i="4"/>
  <c r="V4884" i="4"/>
  <c r="V4886" i="4"/>
  <c r="V4891" i="4"/>
  <c r="V4904" i="4"/>
  <c r="V4906" i="4"/>
  <c r="V4919" i="4"/>
  <c r="V4932" i="4"/>
  <c r="V4950" i="4"/>
  <c r="V4954" i="4"/>
  <c r="V4955" i="4"/>
  <c r="V4956" i="4"/>
  <c r="V4970" i="4"/>
  <c r="V4998" i="4"/>
  <c r="V4999" i="4"/>
  <c r="V5000" i="4"/>
  <c r="V5015" i="4"/>
  <c r="V5041" i="4"/>
  <c r="V5055" i="4"/>
  <c r="V5056" i="4"/>
  <c r="V5057" i="4"/>
  <c r="V5296" i="4"/>
  <c r="V5308" i="4"/>
  <c r="V5319" i="4"/>
  <c r="V5331" i="4"/>
  <c r="V5333" i="4"/>
  <c r="V5336" i="4"/>
  <c r="V5348" i="4"/>
  <c r="V5359" i="4"/>
  <c r="V5361" i="4"/>
  <c r="V5372" i="4"/>
  <c r="V5394" i="4"/>
  <c r="V5408" i="4"/>
  <c r="V5431" i="4"/>
  <c r="V5750" i="4"/>
  <c r="V5751" i="4"/>
  <c r="V5762" i="4"/>
  <c r="V5764" i="4"/>
  <c r="V5775" i="4"/>
  <c r="V5786" i="4"/>
  <c r="V5797" i="4"/>
  <c r="V5798" i="4"/>
  <c r="V5800" i="4"/>
  <c r="V5801" i="4"/>
  <c r="V5812" i="4"/>
  <c r="V5840" i="4"/>
  <c r="V5851" i="4"/>
  <c r="V5853" i="4"/>
  <c r="V5854" i="4"/>
  <c r="V5865" i="4"/>
  <c r="V5878" i="4"/>
  <c r="V5890" i="4"/>
  <c r="V5915" i="4"/>
  <c r="V6175" i="4"/>
  <c r="V6185" i="4"/>
  <c r="V6195" i="4"/>
  <c r="V6202" i="4"/>
  <c r="V6203" i="4"/>
  <c r="V6213" i="4"/>
  <c r="V6223" i="4"/>
  <c r="V6233" i="4"/>
  <c r="V6237" i="4"/>
  <c r="V6248" i="4"/>
  <c r="V6250" i="4"/>
  <c r="V6251" i="4"/>
  <c r="V6261" i="4"/>
  <c r="V6271" i="4"/>
  <c r="V6280" i="4"/>
  <c r="V6281" i="4"/>
  <c r="V6320" i="4"/>
  <c r="V6329" i="4"/>
  <c r="V6338" i="4"/>
  <c r="V6347" i="4"/>
  <c r="V6348" i="4"/>
  <c r="V6349" i="4"/>
  <c r="V6375" i="4"/>
  <c r="V6377" i="4"/>
  <c r="V6378" i="4"/>
  <c r="V6381" i="4"/>
  <c r="V6603" i="4"/>
  <c r="V6612" i="4"/>
  <c r="V6632" i="4"/>
  <c r="V6642" i="4"/>
  <c r="V6651" i="4"/>
  <c r="V6652" i="4"/>
  <c r="V6655" i="4"/>
  <c r="V6664" i="4"/>
  <c r="V6666" i="4"/>
  <c r="V6675" i="4"/>
  <c r="V6710" i="4"/>
  <c r="V6726" i="4"/>
  <c r="V6728" i="4"/>
  <c r="V6729" i="4"/>
  <c r="V6730" i="4"/>
  <c r="V6754" i="4"/>
  <c r="V6757" i="4"/>
  <c r="V6766" i="4"/>
  <c r="V6775" i="4"/>
  <c r="V6776" i="4"/>
  <c r="V6785" i="4"/>
  <c r="V6797" i="4"/>
  <c r="V6822" i="4"/>
  <c r="V6831" i="4"/>
  <c r="V6832" i="4"/>
  <c r="V6840" i="4"/>
  <c r="V7037" i="4"/>
  <c r="V7045" i="4"/>
  <c r="V7046" i="4"/>
  <c r="V7055" i="4"/>
  <c r="V7063" i="4"/>
  <c r="V7064" i="4"/>
  <c r="V7072" i="4"/>
  <c r="V7080" i="4"/>
  <c r="V7081" i="4"/>
  <c r="V7082" i="4"/>
  <c r="V7096" i="4"/>
  <c r="V7104" i="4"/>
  <c r="V7125" i="4"/>
  <c r="V7133" i="4"/>
  <c r="V7134" i="4"/>
  <c r="V7142" i="4"/>
  <c r="V7151" i="4"/>
  <c r="V7159" i="4"/>
  <c r="V7181" i="4"/>
  <c r="V7189" i="4"/>
  <c r="V7190" i="4"/>
  <c r="V7198" i="4"/>
  <c r="V7229" i="4"/>
  <c r="V7237" i="4"/>
  <c r="V7238" i="4"/>
  <c r="V7245" i="4"/>
  <c r="V7247" i="4"/>
  <c r="V7254" i="4"/>
  <c r="V7263" i="4"/>
  <c r="V7277" i="4"/>
  <c r="V7284" i="4"/>
  <c r="V7285" i="4"/>
  <c r="V7293" i="4"/>
  <c r="V7300" i="4"/>
  <c r="V7302" i="4"/>
  <c r="V7308" i="4"/>
  <c r="V7315" i="4"/>
  <c r="V7318" i="4"/>
  <c r="V7326" i="4"/>
  <c r="V7342" i="4"/>
  <c r="V7354" i="4"/>
  <c r="V7355" i="4"/>
  <c r="V7362" i="4"/>
  <c r="V7369" i="4"/>
  <c r="V7370" i="4"/>
  <c r="V7376" i="4"/>
  <c r="V7377" i="4"/>
  <c r="V7379" i="4"/>
  <c r="V7386" i="4"/>
  <c r="V7387" i="4"/>
  <c r="V7399" i="4"/>
  <c r="V7400" i="4"/>
  <c r="V7401" i="4"/>
  <c r="V7402" i="4"/>
  <c r="V7403" i="4"/>
  <c r="V7404" i="4"/>
  <c r="V7405" i="4"/>
  <c r="V7406" i="4"/>
  <c r="V7407" i="4"/>
  <c r="V7408" i="4"/>
  <c r="V7409" i="4"/>
  <c r="V7410" i="4"/>
  <c r="V7411" i="4"/>
  <c r="V7412" i="4"/>
  <c r="V7413" i="4"/>
  <c r="V7414" i="4"/>
  <c r="V7415" i="4"/>
  <c r="V7416" i="4"/>
  <c r="V7417" i="4"/>
  <c r="V7418" i="4"/>
  <c r="V7419" i="4"/>
  <c r="V7420" i="4"/>
  <c r="V7421" i="4"/>
  <c r="V7422" i="4"/>
  <c r="V7423" i="4"/>
  <c r="V7424" i="4"/>
  <c r="V7425" i="4"/>
  <c r="V7426" i="4"/>
  <c r="V7427" i="4"/>
  <c r="V7428" i="4"/>
  <c r="V7429" i="4"/>
  <c r="V7430" i="4"/>
  <c r="V7431" i="4"/>
  <c r="V7432" i="4"/>
  <c r="V7433" i="4"/>
  <c r="V7434" i="4"/>
  <c r="V7435" i="4"/>
  <c r="V7436" i="4"/>
  <c r="V7437" i="4"/>
  <c r="V7438" i="4"/>
  <c r="V7439" i="4"/>
  <c r="V7440" i="4"/>
  <c r="V7441" i="4"/>
  <c r="V7442" i="4"/>
  <c r="V7443" i="4"/>
  <c r="V7444" i="4"/>
  <c r="V7445" i="4"/>
  <c r="V7446" i="4"/>
  <c r="V7447" i="4"/>
  <c r="V7448" i="4"/>
  <c r="V7449" i="4"/>
  <c r="V7450" i="4"/>
  <c r="V7451" i="4"/>
  <c r="V7452" i="4"/>
  <c r="V7453" i="4"/>
  <c r="V7454" i="4"/>
  <c r="V7455" i="4"/>
  <c r="V7456" i="4"/>
  <c r="V7457" i="4"/>
  <c r="V7458" i="4"/>
  <c r="V7459" i="4"/>
  <c r="V7460" i="4"/>
  <c r="V7461" i="4"/>
  <c r="V7462" i="4"/>
  <c r="V7463" i="4"/>
  <c r="V7464" i="4"/>
  <c r="V7465" i="4"/>
  <c r="V7466" i="4"/>
  <c r="V953" i="4"/>
  <c r="V954" i="4"/>
  <c r="V955" i="4"/>
  <c r="V1402" i="4"/>
  <c r="V1403" i="4"/>
  <c r="V1405" i="4"/>
  <c r="V1406" i="4"/>
  <c r="V1408" i="4"/>
  <c r="V1411" i="4"/>
  <c r="V1413" i="4"/>
  <c r="V1462" i="4"/>
  <c r="V1483" i="4"/>
  <c r="V1485" i="4"/>
  <c r="V1819" i="4"/>
  <c r="V1822" i="4"/>
  <c r="V1863" i="4"/>
  <c r="V1883" i="4"/>
  <c r="V1886" i="4"/>
  <c r="V1911" i="4"/>
  <c r="V1912" i="4"/>
  <c r="V1927" i="4"/>
  <c r="V1928" i="4"/>
  <c r="V1929" i="4"/>
  <c r="V1948" i="4"/>
  <c r="V1951" i="4"/>
  <c r="V1976" i="4"/>
  <c r="V2731" i="4"/>
  <c r="V2732" i="4"/>
  <c r="V2733" i="4"/>
  <c r="V2749" i="4"/>
  <c r="V2751" i="4"/>
  <c r="V2752" i="4"/>
  <c r="V3151" i="4"/>
  <c r="V3165" i="4"/>
  <c r="V3167" i="4"/>
  <c r="V3170" i="4"/>
  <c r="V3171" i="4"/>
  <c r="V3202" i="4"/>
  <c r="V3208" i="4"/>
  <c r="V3210" i="4"/>
  <c r="V3215" i="4"/>
  <c r="V3217" i="4"/>
  <c r="V3223" i="4"/>
  <c r="V4430" i="4"/>
  <c r="V4432" i="4"/>
  <c r="V4458" i="4"/>
  <c r="V4474" i="4"/>
  <c r="V4476" i="4"/>
  <c r="V4489" i="4"/>
  <c r="V4490" i="4"/>
  <c r="V4556" i="4"/>
  <c r="V4583" i="4"/>
  <c r="V4584" i="4"/>
  <c r="V4586" i="4"/>
  <c r="V4587" i="4"/>
  <c r="V4593" i="4"/>
  <c r="V4620" i="4"/>
  <c r="V4871" i="4"/>
  <c r="V4872" i="4"/>
  <c r="V4885" i="4"/>
  <c r="V4908" i="4"/>
  <c r="V4911" i="4"/>
  <c r="V4936" i="4"/>
  <c r="V4948" i="4"/>
  <c r="V4963" i="4"/>
  <c r="V4965" i="4"/>
  <c r="V4977" i="4"/>
  <c r="V4981" i="4"/>
  <c r="V4982" i="4"/>
  <c r="V4983" i="4"/>
  <c r="V5011" i="4"/>
  <c r="V5012" i="4"/>
  <c r="V5013" i="4"/>
  <c r="V5025" i="4"/>
  <c r="V5030" i="4"/>
  <c r="V5054" i="4"/>
  <c r="V5058" i="4"/>
  <c r="V5297" i="4"/>
  <c r="V5310" i="4"/>
  <c r="V5323" i="4"/>
  <c r="V5324" i="4"/>
  <c r="V5335" i="4"/>
  <c r="V5367" i="4"/>
  <c r="V5388" i="4"/>
  <c r="V5389" i="4"/>
  <c r="V5391" i="4"/>
  <c r="V5392" i="4"/>
  <c r="V5405" i="4"/>
  <c r="V5419" i="4"/>
  <c r="V5423" i="4"/>
  <c r="V5735" i="4"/>
  <c r="V5737" i="4"/>
  <c r="V5770" i="4"/>
  <c r="V5790" i="4"/>
  <c r="V5809" i="4"/>
  <c r="V5820" i="4"/>
  <c r="V5823" i="4"/>
  <c r="V5863" i="4"/>
  <c r="V5876" i="4"/>
  <c r="V5887" i="4"/>
  <c r="V5899" i="4"/>
  <c r="V5910" i="4"/>
  <c r="V5911" i="4"/>
  <c r="V5914" i="4"/>
  <c r="V6164" i="4"/>
  <c r="V6174" i="4"/>
  <c r="V6184" i="4"/>
  <c r="V6194" i="4"/>
  <c r="V6204" i="4"/>
  <c r="V6205" i="4"/>
  <c r="V6215" i="4"/>
  <c r="V6234" i="4"/>
  <c r="V6235" i="4"/>
  <c r="V6244" i="4"/>
  <c r="V6253" i="4"/>
  <c r="V6263" i="4"/>
  <c r="V6274" i="4"/>
  <c r="V6285" i="4"/>
  <c r="V6294" i="4"/>
  <c r="V6304" i="4"/>
  <c r="V6306" i="4"/>
  <c r="V6335" i="4"/>
  <c r="V6346" i="4"/>
  <c r="V6351" i="4"/>
  <c r="V6361" i="4"/>
  <c r="V6371" i="4"/>
  <c r="V6382" i="4"/>
  <c r="V6604" i="4"/>
  <c r="V6605" i="4"/>
  <c r="V6615" i="4"/>
  <c r="V6624" i="4"/>
  <c r="V6633" i="4"/>
  <c r="V6650" i="4"/>
  <c r="V6678" i="4"/>
  <c r="V6687" i="4"/>
  <c r="V6696" i="4"/>
  <c r="V6727" i="4"/>
  <c r="V6745" i="4"/>
  <c r="V6746" i="4"/>
  <c r="V6749" i="4"/>
  <c r="V6758" i="4"/>
  <c r="V6759" i="4"/>
  <c r="V6767" i="4"/>
  <c r="V6769" i="4"/>
  <c r="V6795" i="4"/>
  <c r="V6804" i="4"/>
  <c r="V6821" i="4"/>
  <c r="V6823" i="4"/>
  <c r="V6849" i="4"/>
  <c r="V6859" i="4"/>
  <c r="V7065" i="4"/>
  <c r="V7067" i="4"/>
  <c r="V7069" i="4"/>
  <c r="V7078" i="4"/>
  <c r="V7079" i="4"/>
  <c r="V7094" i="4"/>
  <c r="V7102" i="4"/>
  <c r="V7110" i="4"/>
  <c r="V7111" i="4"/>
  <c r="V7114" i="4"/>
  <c r="V7115" i="4"/>
  <c r="V7116" i="4"/>
  <c r="V7131" i="4"/>
  <c r="V7139" i="4"/>
  <c r="V7148" i="4"/>
  <c r="V7150" i="4"/>
  <c r="V7158" i="4"/>
  <c r="V7166" i="4"/>
  <c r="V7167" i="4"/>
  <c r="V7182" i="4"/>
  <c r="V7200" i="4"/>
  <c r="V7208" i="4"/>
  <c r="V7223" i="4"/>
  <c r="V7231" i="4"/>
  <c r="V7233" i="4"/>
  <c r="V7241" i="4"/>
  <c r="V7242" i="4"/>
  <c r="V7250" i="4"/>
  <c r="V7257" i="4"/>
  <c r="V7266" i="4"/>
  <c r="V7274" i="4"/>
  <c r="V7275" i="4"/>
  <c r="V7290" i="4"/>
  <c r="V7303" i="4"/>
  <c r="V7304" i="4"/>
  <c r="V7311" i="4"/>
  <c r="V7313" i="4"/>
  <c r="V7325" i="4"/>
  <c r="V7331" i="4"/>
  <c r="V7343" i="4"/>
  <c r="V7351" i="4"/>
  <c r="V7358" i="4"/>
  <c r="V7359" i="4"/>
  <c r="V7367" i="4"/>
  <c r="V7374" i="4"/>
  <c r="V7381" i="4"/>
  <c r="V7388" i="4"/>
  <c r="V7469" i="4"/>
  <c r="V7473" i="4"/>
  <c r="V7479" i="4"/>
  <c r="V7485" i="4"/>
  <c r="V7491" i="4"/>
  <c r="V7508" i="4"/>
  <c r="V7509" i="4"/>
  <c r="V7520" i="4"/>
  <c r="V7526" i="4"/>
  <c r="V7542" i="4"/>
  <c r="V7548" i="4"/>
  <c r="V7559" i="4"/>
  <c r="V7566" i="4"/>
  <c r="V7567" i="4"/>
  <c r="V7568" i="4"/>
  <c r="V7577" i="4"/>
  <c r="V7582" i="4"/>
  <c r="V7583" i="4"/>
  <c r="V7587" i="4"/>
  <c r="V7592" i="4"/>
  <c r="V7597" i="4"/>
  <c r="V7606" i="4"/>
  <c r="V7611" i="4"/>
  <c r="V7616" i="4"/>
  <c r="V7621" i="4"/>
  <c r="V7626" i="4"/>
  <c r="V7627" i="4"/>
  <c r="V7631" i="4"/>
  <c r="V7636" i="4"/>
  <c r="V7640" i="4"/>
  <c r="V7644" i="4"/>
  <c r="V7648" i="4"/>
  <c r="V7652" i="4"/>
  <c r="V7655" i="4"/>
  <c r="V7662" i="4"/>
  <c r="V7663" i="4"/>
  <c r="V7670" i="4"/>
  <c r="V7671" i="4"/>
  <c r="V7678" i="4"/>
  <c r="V7682" i="4"/>
  <c r="V7686" i="4"/>
  <c r="V7690" i="4"/>
  <c r="V7691" i="4"/>
  <c r="V7692" i="4"/>
  <c r="V7701" i="4"/>
  <c r="V7704" i="4"/>
  <c r="V7708" i="4"/>
  <c r="V7712" i="4"/>
  <c r="V7716" i="4"/>
  <c r="V7719" i="4"/>
  <c r="V7722" i="4"/>
  <c r="V7823" i="4"/>
  <c r="V7847" i="4"/>
  <c r="V7857" i="4"/>
  <c r="V7858" i="4"/>
  <c r="V7859" i="4"/>
  <c r="V7869" i="4"/>
  <c r="V7890" i="4"/>
  <c r="V960" i="4"/>
  <c r="V965" i="4"/>
  <c r="V970" i="4"/>
  <c r="V971" i="4"/>
  <c r="V1399" i="4"/>
  <c r="V1400" i="4"/>
  <c r="V1417" i="4"/>
  <c r="V1480" i="4"/>
  <c r="V1481" i="4"/>
  <c r="V1837" i="4"/>
  <c r="V1853" i="4"/>
  <c r="V1885" i="4"/>
  <c r="V1939" i="4"/>
  <c r="V1940" i="4"/>
  <c r="V1955" i="4"/>
  <c r="V2690" i="4"/>
  <c r="V2738" i="4"/>
  <c r="V2770" i="4"/>
  <c r="V3155" i="4"/>
  <c r="V3156" i="4"/>
  <c r="V3168" i="4"/>
  <c r="V3169" i="4"/>
  <c r="V3197" i="4"/>
  <c r="V3211" i="4"/>
  <c r="V3227" i="4"/>
  <c r="V3229" i="4"/>
  <c r="V3557" i="4"/>
  <c r="V3999" i="4"/>
  <c r="V4446" i="4"/>
  <c r="V4457" i="4"/>
  <c r="V4470" i="4"/>
  <c r="V4471" i="4"/>
  <c r="V4472" i="4"/>
  <c r="V4485" i="4"/>
  <c r="V4535" i="4"/>
  <c r="V4538" i="4"/>
  <c r="V4564" i="4"/>
  <c r="V4565" i="4"/>
  <c r="V4566" i="4"/>
  <c r="V4568" i="4"/>
  <c r="V4579" i="4"/>
  <c r="V4617" i="4"/>
  <c r="V4643" i="4"/>
  <c r="V4644" i="4"/>
  <c r="V4897" i="4"/>
  <c r="V4898" i="4"/>
  <c r="V4910" i="4"/>
  <c r="V4934" i="4"/>
  <c r="V4944" i="4"/>
  <c r="V4957" i="4"/>
  <c r="V5022" i="4"/>
  <c r="V5048" i="4"/>
  <c r="V5062" i="4"/>
  <c r="V5302" i="4"/>
  <c r="V5332" i="4"/>
  <c r="V5342" i="4"/>
  <c r="V5366" i="4"/>
  <c r="V5378" i="4"/>
  <c r="V5393" i="4"/>
  <c r="V5404" i="4"/>
  <c r="V5409" i="4"/>
  <c r="V5420" i="4"/>
  <c r="V5432" i="4"/>
  <c r="V5433" i="4"/>
  <c r="V5435" i="4"/>
  <c r="V5436" i="4"/>
  <c r="V5734" i="4"/>
  <c r="V5742" i="4"/>
  <c r="V5745" i="4"/>
  <c r="V5746" i="4"/>
  <c r="V5748" i="4"/>
  <c r="V5781" i="4"/>
  <c r="V5793" i="4"/>
  <c r="V5804" i="4"/>
  <c r="V5825" i="4"/>
  <c r="V5826" i="4"/>
  <c r="V5829" i="4"/>
  <c r="V5830" i="4"/>
  <c r="V5862" i="4"/>
  <c r="V5869" i="4"/>
  <c r="V5883" i="4"/>
  <c r="V5884" i="4"/>
  <c r="V5885" i="4"/>
  <c r="V5896" i="4"/>
  <c r="V5905" i="4"/>
  <c r="V5906" i="4"/>
  <c r="V6180" i="4"/>
  <c r="V6208" i="4"/>
  <c r="V6216" i="4"/>
  <c r="V6220" i="4"/>
  <c r="V6229" i="4"/>
  <c r="V6264" i="4"/>
  <c r="V6266" i="4"/>
  <c r="V6287" i="4"/>
  <c r="V6297" i="4"/>
  <c r="V6299" i="4"/>
  <c r="V6300" i="4"/>
  <c r="V6301" i="4"/>
  <c r="V6310" i="4"/>
  <c r="V6336" i="4"/>
  <c r="V6353" i="4"/>
  <c r="V6372" i="4"/>
  <c r="V6627" i="4"/>
  <c r="V6631" i="4"/>
  <c r="V6639" i="4"/>
  <c r="V6647" i="4"/>
  <c r="V6661" i="4"/>
  <c r="V6681" i="4"/>
  <c r="V6684" i="4"/>
  <c r="V6694" i="4"/>
  <c r="V6701" i="4"/>
  <c r="V6709" i="4"/>
  <c r="V6717" i="4"/>
  <c r="V6719" i="4"/>
  <c r="V6720" i="4"/>
  <c r="V6734" i="4"/>
  <c r="V6736" i="4"/>
  <c r="V6742" i="4"/>
  <c r="V6750" i="4"/>
  <c r="V6751" i="4"/>
  <c r="V6761" i="4"/>
  <c r="V6768" i="4"/>
  <c r="V6784" i="4"/>
  <c r="V6790" i="4"/>
  <c r="V6793" i="4"/>
  <c r="V6809" i="4"/>
  <c r="V6816" i="4"/>
  <c r="V6818" i="4"/>
  <c r="V6827" i="4"/>
  <c r="V6843" i="4"/>
  <c r="V6852" i="4"/>
  <c r="V6854" i="4"/>
  <c r="V6861" i="4"/>
  <c r="V7039" i="4"/>
  <c r="V7040" i="4"/>
  <c r="V7066" i="4"/>
  <c r="V7074" i="4"/>
  <c r="V7088" i="4"/>
  <c r="V7089" i="4"/>
  <c r="V7097" i="4"/>
  <c r="V7105" i="4"/>
  <c r="V7107" i="4"/>
  <c r="V7129" i="4"/>
  <c r="V7137" i="4"/>
  <c r="V7152" i="4"/>
  <c r="V7157" i="4"/>
  <c r="V7178" i="4"/>
  <c r="V7185" i="4"/>
  <c r="V7186" i="4"/>
  <c r="V7188" i="4"/>
  <c r="V7196" i="4"/>
  <c r="V7203" i="4"/>
  <c r="V7209" i="4"/>
  <c r="V7219" i="4"/>
  <c r="V7265" i="4"/>
  <c r="V7272" i="4"/>
  <c r="V7278" i="4"/>
  <c r="V7279" i="4"/>
  <c r="V7292" i="4"/>
  <c r="V7299" i="4"/>
  <c r="V7310" i="4"/>
  <c r="V7312" i="4"/>
  <c r="V7319" i="4"/>
  <c r="V7320" i="4"/>
  <c r="V7321" i="4"/>
  <c r="V7328" i="4"/>
  <c r="V7329" i="4"/>
  <c r="V7333" i="4"/>
  <c r="V7352" i="4"/>
  <c r="V7353" i="4"/>
  <c r="V7360" i="4"/>
  <c r="V7372" i="4"/>
  <c r="V7373" i="4"/>
  <c r="V7384" i="4"/>
  <c r="V7390" i="4"/>
  <c r="V7391" i="4"/>
  <c r="V7470" i="4"/>
  <c r="V7471" i="4"/>
  <c r="V7476" i="4"/>
  <c r="V7482" i="4"/>
  <c r="V7494" i="4"/>
  <c r="V7499" i="4"/>
  <c r="V7504" i="4"/>
  <c r="V7505" i="4"/>
  <c r="V7510" i="4"/>
  <c r="V7534" i="4"/>
  <c r="V7540" i="4"/>
  <c r="V7546" i="4"/>
  <c r="V7555" i="4"/>
  <c r="V7557" i="4"/>
  <c r="V7560" i="4"/>
  <c r="V7561" i="4"/>
  <c r="V7570" i="4"/>
  <c r="V7580" i="4"/>
  <c r="V7590" i="4"/>
  <c r="V7598" i="4"/>
  <c r="V7599" i="4"/>
  <c r="V7608" i="4"/>
  <c r="V7609" i="4"/>
  <c r="V7619" i="4"/>
  <c r="V7623" i="4"/>
  <c r="V7634" i="4"/>
  <c r="V7638" i="4"/>
  <c r="V7643" i="4"/>
  <c r="V7647" i="4"/>
  <c r="V7656" i="4"/>
  <c r="V7657" i="4"/>
  <c r="V7660" i="4"/>
  <c r="V7664" i="4"/>
  <c r="V7672" i="4"/>
  <c r="V7676" i="4"/>
  <c r="V7680" i="4"/>
  <c r="V7684" i="4"/>
  <c r="V7688" i="4"/>
  <c r="V7689" i="4"/>
  <c r="V7694" i="4"/>
  <c r="V7695" i="4"/>
  <c r="V7696" i="4"/>
  <c r="V7697" i="4"/>
  <c r="V7702" i="4"/>
  <c r="V7706" i="4"/>
  <c r="V7710" i="4"/>
  <c r="V7711" i="4"/>
  <c r="V7715" i="4"/>
  <c r="V7717" i="4"/>
  <c r="V7726" i="4"/>
  <c r="V7728" i="4"/>
  <c r="V7729" i="4"/>
  <c r="V7731" i="4"/>
  <c r="V7733" i="4"/>
  <c r="V7734" i="4"/>
  <c r="V7736" i="4"/>
  <c r="V7737" i="4"/>
  <c r="V7739" i="4"/>
  <c r="V7742" i="4"/>
  <c r="V7743" i="4"/>
  <c r="V7748" i="4"/>
  <c r="V7750" i="4"/>
  <c r="V7751" i="4"/>
  <c r="V7754" i="4"/>
  <c r="V7755" i="4"/>
  <c r="V7758" i="4"/>
  <c r="V7759" i="4"/>
  <c r="V7762" i="4"/>
  <c r="V7763" i="4"/>
  <c r="V7765" i="4"/>
  <c r="V7767" i="4"/>
  <c r="V7771" i="4"/>
  <c r="V7774" i="4"/>
  <c r="V7775" i="4"/>
  <c r="V7778" i="4"/>
  <c r="V7780" i="4"/>
  <c r="V7781" i="4"/>
  <c r="V7783" i="4"/>
  <c r="V7785" i="4"/>
  <c r="V7787" i="4"/>
  <c r="V7788" i="4"/>
  <c r="V7789" i="4"/>
  <c r="V7791" i="4"/>
  <c r="V7792" i="4"/>
  <c r="V7794" i="4"/>
  <c r="V7795" i="4"/>
  <c r="V7796" i="4"/>
  <c r="V7797" i="4"/>
  <c r="V7798" i="4"/>
  <c r="V7799" i="4"/>
  <c r="V7800" i="4"/>
  <c r="V7801" i="4"/>
  <c r="V7802" i="4"/>
  <c r="V7803" i="4"/>
  <c r="V7804" i="4"/>
  <c r="V7805" i="4"/>
  <c r="V7848" i="4"/>
  <c r="V7849" i="4"/>
  <c r="V7864" i="4"/>
  <c r="V7865" i="4"/>
  <c r="V7866" i="4"/>
  <c r="V7877" i="4"/>
  <c r="V7885" i="4"/>
  <c r="V7886" i="4"/>
  <c r="V7888" i="4"/>
  <c r="V7889" i="4"/>
  <c r="V7893" i="4"/>
  <c r="V7895" i="4"/>
  <c r="V7897" i="4"/>
  <c r="V7898" i="4"/>
  <c r="V7899" i="4"/>
  <c r="V517" i="4"/>
  <c r="V959" i="4"/>
  <c r="V1386" i="4"/>
  <c r="V1388" i="4"/>
  <c r="V1395" i="4"/>
  <c r="V1429" i="4"/>
  <c r="V1431" i="4"/>
  <c r="V1450" i="4"/>
  <c r="V1451" i="4"/>
  <c r="V1454" i="4"/>
  <c r="V1455" i="4"/>
  <c r="V1489" i="4"/>
  <c r="V1826" i="4"/>
  <c r="V1846" i="4"/>
  <c r="V1847" i="4"/>
  <c r="V1850" i="4"/>
  <c r="V1852" i="4"/>
  <c r="V1855" i="4"/>
  <c r="V1875" i="4"/>
  <c r="V1897" i="4"/>
  <c r="V1898" i="4"/>
  <c r="V1899" i="4"/>
  <c r="V1901" i="4"/>
  <c r="V1918" i="4"/>
  <c r="V1953" i="4"/>
  <c r="V1958" i="4"/>
  <c r="V2748" i="4"/>
  <c r="V2750" i="4"/>
  <c r="V3147" i="4"/>
  <c r="V3158" i="4"/>
  <c r="V3173" i="4"/>
  <c r="V3177" i="4"/>
  <c r="V3179" i="4"/>
  <c r="V3183" i="4"/>
  <c r="V3198" i="4"/>
  <c r="V3199" i="4"/>
  <c r="V3226" i="4"/>
  <c r="V3991" i="4"/>
  <c r="V3994" i="4"/>
  <c r="V3996" i="4"/>
  <c r="V4431" i="4"/>
  <c r="V4447" i="4"/>
  <c r="V4460" i="4"/>
  <c r="V4463" i="4"/>
  <c r="V4478" i="4"/>
  <c r="V4481" i="4"/>
  <c r="V4483" i="4"/>
  <c r="V4484" i="4"/>
  <c r="V4502" i="4"/>
  <c r="V4517" i="4"/>
  <c r="V4543" i="4"/>
  <c r="V4544" i="4"/>
  <c r="V4600" i="4"/>
  <c r="V4613" i="4"/>
  <c r="V4626" i="4"/>
  <c r="V4627" i="4"/>
  <c r="V4628" i="4"/>
  <c r="V4631" i="4"/>
  <c r="V4632" i="4"/>
  <c r="V4633" i="4"/>
  <c r="V4635" i="4"/>
  <c r="V4637" i="4"/>
  <c r="V4866" i="4"/>
  <c r="V4867" i="4"/>
  <c r="V4880" i="4"/>
  <c r="V4882" i="4"/>
  <c r="V4894" i="4"/>
  <c r="V4895" i="4"/>
  <c r="V4896" i="4"/>
  <c r="V4899" i="4"/>
  <c r="V4900" i="4"/>
  <c r="V4913" i="4"/>
  <c r="V4915" i="4"/>
  <c r="V4929" i="4"/>
  <c r="V4930" i="4"/>
  <c r="V4943" i="4"/>
  <c r="V4945" i="4"/>
  <c r="V4947" i="4"/>
  <c r="V4960" i="4"/>
  <c r="V4961" i="4"/>
  <c r="V4962" i="4"/>
  <c r="V4975" i="4"/>
  <c r="V4979" i="4"/>
  <c r="V4991" i="4"/>
  <c r="V4993" i="4"/>
  <c r="V4994" i="4"/>
  <c r="V5008" i="4"/>
  <c r="V5009" i="4"/>
  <c r="V5021" i="4"/>
  <c r="V5036" i="4"/>
  <c r="V5064" i="4"/>
  <c r="V5066" i="4"/>
  <c r="V5067" i="4"/>
  <c r="V5305" i="4"/>
  <c r="V5317" i="4"/>
  <c r="V5329" i="4"/>
  <c r="V5340" i="4"/>
  <c r="V5341" i="4"/>
  <c r="V5344" i="4"/>
  <c r="V5347" i="4"/>
  <c r="V5358" i="4"/>
  <c r="V5369" i="4"/>
  <c r="V5371" i="4"/>
  <c r="V5373" i="4"/>
  <c r="V5375" i="4"/>
  <c r="V5387" i="4"/>
  <c r="V5422" i="4"/>
  <c r="V5424" i="4"/>
  <c r="V5736" i="4"/>
  <c r="V5740" i="4"/>
  <c r="V5753" i="4"/>
  <c r="V5767" i="4"/>
  <c r="V5779" i="4"/>
  <c r="V5780" i="4"/>
  <c r="V5791" i="4"/>
  <c r="V5834" i="4"/>
  <c r="V5835" i="4"/>
  <c r="V5856" i="4"/>
  <c r="V5857" i="4"/>
  <c r="V5858" i="4"/>
  <c r="V5860" i="4"/>
  <c r="V5861" i="4"/>
  <c r="V5881" i="4"/>
  <c r="V5900" i="4"/>
  <c r="V5912" i="4"/>
  <c r="V6218" i="4"/>
  <c r="V6238" i="4"/>
  <c r="V6247" i="4"/>
  <c r="V6257" i="4"/>
  <c r="V6258" i="4"/>
  <c r="V6275" i="4"/>
  <c r="V6286" i="4"/>
  <c r="V6295" i="4"/>
  <c r="V6305" i="4"/>
  <c r="V6314" i="4"/>
  <c r="V6316" i="4"/>
  <c r="V6317" i="4"/>
  <c r="V6330" i="4"/>
  <c r="V6331" i="4"/>
  <c r="V6341" i="4"/>
  <c r="V6352" i="4"/>
  <c r="V6362" i="4"/>
  <c r="V6373" i="4"/>
  <c r="V6383" i="4"/>
  <c r="V6613" i="4"/>
  <c r="V6630" i="4"/>
  <c r="V6638" i="4"/>
  <c r="V6648" i="4"/>
  <c r="V6649" i="4"/>
  <c r="V6658" i="4"/>
  <c r="V6659" i="4"/>
  <c r="V6669" i="4"/>
  <c r="V6670" i="4"/>
  <c r="V6671" i="4"/>
  <c r="V6672" i="4"/>
  <c r="V6680" i="4"/>
  <c r="V6697" i="4"/>
  <c r="V6700" i="4"/>
  <c r="V6702" i="4"/>
  <c r="V6723" i="4"/>
  <c r="V6732" i="4"/>
  <c r="V6740" i="4"/>
  <c r="V6774" i="4"/>
  <c r="V6777" i="4"/>
  <c r="V6778" i="4"/>
  <c r="V6786" i="4"/>
  <c r="V6787" i="4"/>
  <c r="V6805" i="4"/>
  <c r="V6806" i="4"/>
  <c r="V6813" i="4"/>
  <c r="V6814" i="4"/>
  <c r="V6824" i="4"/>
  <c r="V6833" i="4"/>
  <c r="V6842" i="4"/>
  <c r="V6844" i="4"/>
  <c r="V6845" i="4"/>
  <c r="V6853" i="4"/>
  <c r="V7033" i="4"/>
  <c r="V7041" i="4"/>
  <c r="V7049" i="4"/>
  <c r="V7051" i="4"/>
  <c r="V7052" i="4"/>
  <c r="V7060" i="4"/>
  <c r="V7076" i="4"/>
  <c r="V7092" i="4"/>
  <c r="V7108" i="4"/>
  <c r="V7123" i="4"/>
  <c r="V7124" i="4"/>
  <c r="V7132" i="4"/>
  <c r="V7140" i="4"/>
  <c r="V7149" i="4"/>
  <c r="V7156" i="4"/>
  <c r="V7164" i="4"/>
  <c r="V7173" i="4"/>
  <c r="V7174" i="4"/>
  <c r="V7175" i="4"/>
  <c r="V7183" i="4"/>
  <c r="V7191" i="4"/>
  <c r="V7215" i="4"/>
  <c r="V7216" i="4"/>
  <c r="V7224" i="4"/>
  <c r="V7232" i="4"/>
  <c r="V7239" i="4"/>
  <c r="V7280" i="4"/>
  <c r="V7287" i="4"/>
  <c r="V7294" i="4"/>
  <c r="V7295" i="4"/>
  <c r="V7296" i="4"/>
  <c r="V7309" i="4"/>
  <c r="V7316" i="4"/>
  <c r="V7322" i="4"/>
  <c r="V7336" i="4"/>
  <c r="V7337" i="4"/>
  <c r="V7338" i="4"/>
  <c r="V7340" i="4"/>
  <c r="V7347" i="4"/>
  <c r="V7348" i="4"/>
  <c r="V7361" i="4"/>
  <c r="V7368" i="4"/>
  <c r="V7375" i="4"/>
  <c r="V7382" i="4"/>
  <c r="V7389" i="4"/>
  <c r="V7396" i="4"/>
  <c r="V7467" i="4"/>
  <c r="V7478" i="4"/>
  <c r="V7484" i="4"/>
  <c r="V7490" i="4"/>
  <c r="V7496" i="4"/>
  <c r="V7497" i="4"/>
  <c r="V7500" i="4"/>
  <c r="V7506" i="4"/>
  <c r="V7507" i="4"/>
  <c r="V7512" i="4"/>
  <c r="V7518" i="4"/>
  <c r="V7524" i="4"/>
  <c r="V7531" i="4"/>
  <c r="V7532" i="4"/>
  <c r="V7543" i="4"/>
  <c r="V7544" i="4"/>
  <c r="V7549" i="4"/>
  <c r="V7552" i="4"/>
  <c r="V7558" i="4"/>
  <c r="V7563" i="4"/>
  <c r="V7572" i="4"/>
  <c r="V7573" i="4"/>
  <c r="V7578" i="4"/>
  <c r="V7588" i="4"/>
  <c r="V7589" i="4"/>
  <c r="V7594" i="4"/>
  <c r="V7595" i="4"/>
  <c r="V7600" i="4"/>
  <c r="V7605" i="4"/>
  <c r="V7610" i="4"/>
  <c r="V7615" i="4"/>
  <c r="V7620" i="4"/>
  <c r="V7625" i="4"/>
  <c r="V7629" i="4"/>
  <c r="V7633" i="4"/>
  <c r="V7637" i="4"/>
  <c r="V7641" i="4"/>
  <c r="V7645" i="4"/>
  <c r="V7650" i="4"/>
  <c r="V7651" i="4"/>
  <c r="V7658" i="4"/>
  <c r="V7659" i="4"/>
  <c r="V7666" i="4"/>
  <c r="V7667" i="4"/>
  <c r="V7674" i="4"/>
  <c r="V7675" i="4"/>
  <c r="V7679" i="4"/>
  <c r="V7683" i="4"/>
  <c r="V7687" i="4"/>
  <c r="V7693" i="4"/>
  <c r="V7699" i="4"/>
  <c r="V7703" i="4"/>
  <c r="V7707" i="4"/>
  <c r="V7714" i="4"/>
  <c r="V7718" i="4"/>
  <c r="V7724" i="4"/>
  <c r="V7725" i="4"/>
  <c r="V7822" i="4"/>
  <c r="V7826" i="4"/>
  <c r="V7827" i="4"/>
  <c r="V7829" i="4"/>
  <c r="V7830" i="4"/>
  <c r="V7831" i="4"/>
  <c r="V7851" i="4"/>
  <c r="V7852" i="4"/>
  <c r="V7853" i="4"/>
  <c r="V7883" i="4"/>
  <c r="V7887" i="4"/>
  <c r="V7892" i="4"/>
  <c r="V526" i="4"/>
  <c r="V1398" i="4"/>
  <c r="V1453" i="4"/>
  <c r="V1463" i="4"/>
  <c r="V1464" i="4"/>
  <c r="V1868" i="4"/>
  <c r="V1884" i="4"/>
  <c r="V1900" i="4"/>
  <c r="V1902" i="4"/>
  <c r="V1941" i="4"/>
  <c r="V2692" i="4"/>
  <c r="V2708" i="4"/>
  <c r="V2734" i="4"/>
  <c r="V2753" i="4"/>
  <c r="V2767" i="4"/>
  <c r="V3128" i="4"/>
  <c r="V3140" i="4"/>
  <c r="V3184" i="4"/>
  <c r="V3185" i="4"/>
  <c r="V3200" i="4"/>
  <c r="V3567" i="4"/>
  <c r="V3569" i="4"/>
  <c r="V4000" i="4"/>
  <c r="V4444" i="4"/>
  <c r="V4445" i="4"/>
  <c r="V4487" i="4"/>
  <c r="V4501" i="4"/>
  <c r="V4515" i="4"/>
  <c r="V4516" i="4"/>
  <c r="V4530" i="4"/>
  <c r="V4531" i="4"/>
  <c r="V4553" i="4"/>
  <c r="V4555" i="4"/>
  <c r="V4557" i="4"/>
  <c r="V4594" i="4"/>
  <c r="V4604" i="4"/>
  <c r="V4606" i="4"/>
  <c r="V4869" i="4"/>
  <c r="V4873" i="4"/>
  <c r="V4907" i="4"/>
  <c r="V4909" i="4"/>
  <c r="V4920" i="4"/>
  <c r="V4931" i="4"/>
  <c r="V4933" i="4"/>
  <c r="V4935" i="4"/>
  <c r="V4946" i="4"/>
  <c r="V4978" i="4"/>
  <c r="V5001" i="4"/>
  <c r="V5002" i="4"/>
  <c r="V5035" i="4"/>
  <c r="V5046" i="4"/>
  <c r="V5047" i="4"/>
  <c r="V5050" i="4"/>
  <c r="V5060" i="4"/>
  <c r="V5298" i="4"/>
  <c r="V5299" i="4"/>
  <c r="V5311" i="4"/>
  <c r="V5322" i="4"/>
  <c r="V5334" i="4"/>
  <c r="V5374" i="4"/>
  <c r="V5399" i="4"/>
  <c r="V5421" i="4"/>
  <c r="V5434" i="4"/>
  <c r="V5445" i="4"/>
  <c r="V5447" i="4"/>
  <c r="V5448" i="4"/>
  <c r="V5732" i="4"/>
  <c r="V5733" i="4"/>
  <c r="V5743" i="4"/>
  <c r="V5754" i="4"/>
  <c r="V5755" i="4"/>
  <c r="V5757" i="4"/>
  <c r="V5758" i="4"/>
  <c r="V5759" i="4"/>
  <c r="V5776" i="4"/>
  <c r="V5788" i="4"/>
  <c r="V5789" i="4"/>
  <c r="V5803" i="4"/>
  <c r="V5813" i="4"/>
  <c r="V5842" i="4"/>
  <c r="V5850" i="4"/>
  <c r="V5852" i="4"/>
  <c r="V5872" i="4"/>
  <c r="V5894" i="4"/>
  <c r="V5897" i="4"/>
  <c r="V6171" i="4"/>
  <c r="V6172" i="4"/>
  <c r="V6173" i="4"/>
  <c r="V6183" i="4"/>
  <c r="V6192" i="4"/>
  <c r="V6210" i="4"/>
  <c r="V6227" i="4"/>
  <c r="V6236" i="4"/>
  <c r="V6245" i="4"/>
  <c r="V6246" i="4"/>
  <c r="V6255" i="4"/>
  <c r="V6268" i="4"/>
  <c r="V6290" i="4"/>
  <c r="V6291" i="4"/>
  <c r="V6319" i="4"/>
  <c r="V6325" i="4"/>
  <c r="V6344" i="4"/>
  <c r="V6363" i="4"/>
  <c r="V6380" i="4"/>
  <c r="V6601" i="4"/>
  <c r="V6608" i="4"/>
  <c r="V6609" i="4"/>
  <c r="V6611" i="4"/>
  <c r="V6617" i="4"/>
  <c r="V6625" i="4"/>
  <c r="V6634" i="4"/>
  <c r="V6643" i="4"/>
  <c r="V6644" i="4"/>
  <c r="V6645" i="4"/>
  <c r="V6653" i="4"/>
  <c r="V6663" i="4"/>
  <c r="V6686" i="4"/>
  <c r="V6695" i="4"/>
  <c r="V6716" i="4"/>
  <c r="V6718" i="4"/>
  <c r="V6725" i="4"/>
  <c r="V6744" i="4"/>
  <c r="V6753" i="4"/>
  <c r="V6760" i="4"/>
  <c r="V6781" i="4"/>
  <c r="V6783" i="4"/>
  <c r="V6794" i="4"/>
  <c r="V6801" i="4"/>
  <c r="V6811" i="4"/>
  <c r="V6825" i="4"/>
  <c r="V6826" i="4"/>
  <c r="V6828" i="4"/>
  <c r="V6836" i="4"/>
  <c r="V6862" i="4"/>
  <c r="V7038" i="4"/>
  <c r="V7047" i="4"/>
  <c r="V7054" i="4"/>
  <c r="V7061" i="4"/>
  <c r="V7068" i="4"/>
  <c r="V7073" i="4"/>
  <c r="V7090" i="4"/>
  <c r="V7120" i="4"/>
  <c r="V7121" i="4"/>
  <c r="V7122" i="4"/>
  <c r="V7135" i="4"/>
  <c r="V7143" i="4"/>
  <c r="V7165" i="4"/>
  <c r="V7172" i="4"/>
  <c r="V7179" i="4"/>
  <c r="V7187" i="4"/>
  <c r="V7193" i="4"/>
  <c r="V7194" i="4"/>
  <c r="V7225" i="4"/>
  <c r="V7226" i="4"/>
  <c r="V7236" i="4"/>
  <c r="V7243" i="4"/>
  <c r="V7248" i="4"/>
  <c r="V7251" i="4"/>
  <c r="V7252" i="4"/>
  <c r="V7264" i="4"/>
  <c r="V7286" i="4"/>
  <c r="V7291" i="4"/>
  <c r="V7298" i="4"/>
  <c r="V7305" i="4"/>
  <c r="V7317" i="4"/>
  <c r="V7323" i="4"/>
  <c r="V7334" i="4"/>
  <c r="V7345" i="4"/>
  <c r="V7346" i="4"/>
  <c r="V7365" i="4"/>
  <c r="V7366" i="4"/>
  <c r="V7378" i="4"/>
  <c r="V7383" i="4"/>
  <c r="V7385" i="4"/>
  <c r="V7398" i="4"/>
  <c r="V7472" i="4"/>
  <c r="V7477" i="4"/>
  <c r="V7483" i="4"/>
  <c r="V7487" i="4"/>
  <c r="V7489" i="4"/>
  <c r="V7493" i="4"/>
  <c r="V7511" i="4"/>
  <c r="V7516" i="4"/>
  <c r="V7517" i="4"/>
  <c r="V7522" i="4"/>
  <c r="V7523" i="4"/>
  <c r="V7529" i="4"/>
  <c r="V7533" i="4"/>
  <c r="V7550" i="4"/>
  <c r="V7551" i="4"/>
  <c r="V7556" i="4"/>
  <c r="V7565" i="4"/>
  <c r="V7571" i="4"/>
  <c r="V7575" i="4"/>
  <c r="V7576" i="4"/>
  <c r="V7581" i="4"/>
  <c r="V7584" i="4"/>
  <c r="V7585" i="4"/>
  <c r="V7586" i="4"/>
  <c r="V7593" i="4"/>
  <c r="V7603" i="4"/>
  <c r="V7604" i="4"/>
  <c r="V7614" i="4"/>
  <c r="V7617" i="4"/>
  <c r="V7622" i="4"/>
  <c r="V7628" i="4"/>
  <c r="V7630" i="4"/>
  <c r="V7632" i="4"/>
  <c r="V7635" i="4"/>
  <c r="V7639" i="4"/>
  <c r="V7642" i="4"/>
  <c r="V7646" i="4"/>
  <c r="V7649" i="4"/>
  <c r="V7653" i="4"/>
  <c r="V7654" i="4"/>
  <c r="V7661" i="4"/>
  <c r="V7665" i="4"/>
  <c r="V7668" i="4"/>
  <c r="V7669" i="4"/>
  <c r="V7673" i="4"/>
  <c r="V7677" i="4"/>
  <c r="V7681" i="4"/>
  <c r="V7685" i="4"/>
  <c r="V7698" i="4"/>
  <c r="V7700" i="4"/>
  <c r="V7705" i="4"/>
  <c r="V7709" i="4"/>
  <c r="V7713" i="4"/>
  <c r="V7720" i="4"/>
  <c r="V7721" i="4"/>
  <c r="V7723" i="4"/>
  <c r="V7727" i="4"/>
  <c r="V7730" i="4"/>
  <c r="V7732" i="4"/>
  <c r="V7735" i="4"/>
  <c r="V7738" i="4"/>
  <c r="V7740" i="4"/>
  <c r="V7741" i="4"/>
  <c r="V7744" i="4"/>
  <c r="V7745" i="4"/>
  <c r="V7746" i="4"/>
  <c r="V7747" i="4"/>
  <c r="V7749" i="4"/>
  <c r="V7752" i="4"/>
  <c r="V7753" i="4"/>
  <c r="V7756" i="4"/>
  <c r="V7757" i="4"/>
  <c r="V7760" i="4"/>
  <c r="V7761" i="4"/>
  <c r="V7764" i="4"/>
  <c r="V7766" i="4"/>
  <c r="V7768" i="4"/>
  <c r="V7769" i="4"/>
  <c r="V7770" i="4"/>
  <c r="V7772" i="4"/>
  <c r="V7773" i="4"/>
  <c r="V7776" i="4"/>
  <c r="V7777" i="4"/>
  <c r="V7779" i="4"/>
  <c r="V7782" i="4"/>
  <c r="V7784" i="4"/>
  <c r="V7786" i="4"/>
  <c r="V7790" i="4"/>
  <c r="V7793" i="4"/>
  <c r="V7836" i="4"/>
  <c r="V7837" i="4"/>
  <c r="V7838" i="4"/>
  <c r="V7839" i="4"/>
  <c r="V7850" i="4"/>
  <c r="V7854" i="4"/>
  <c r="V7855" i="4"/>
  <c r="V7860" i="4"/>
  <c r="V7861" i="4"/>
  <c r="V7862" i="4"/>
  <c r="V7863" i="4"/>
  <c r="V7867" i="4"/>
  <c r="V7868" i="4"/>
  <c r="V7873" i="4"/>
  <c r="V7874" i="4"/>
  <c r="V7875" i="4"/>
  <c r="V7876" i="4"/>
  <c r="V7881" i="4"/>
  <c r="V7882" i="4"/>
  <c r="V7884" i="4"/>
  <c r="V7894" i="4"/>
  <c r="V7896" i="4"/>
  <c r="V522" i="4"/>
  <c r="V962" i="4"/>
  <c r="V1449" i="4"/>
  <c r="V1488" i="4"/>
  <c r="V1490" i="4"/>
  <c r="V1492" i="4"/>
  <c r="V1830" i="4"/>
  <c r="V1834" i="4"/>
  <c r="V1887" i="4"/>
  <c r="V1888" i="4"/>
  <c r="V1975" i="4"/>
  <c r="V2726" i="4"/>
  <c r="V2741" i="4"/>
  <c r="V2759" i="4"/>
  <c r="V3122" i="4"/>
  <c r="V3124" i="4"/>
  <c r="V3125" i="4"/>
  <c r="V3127" i="4"/>
  <c r="V3154" i="4"/>
  <c r="V3172" i="4"/>
  <c r="V3188" i="4"/>
  <c r="V3997" i="4"/>
  <c r="V4429" i="4"/>
  <c r="V4452" i="4"/>
  <c r="V4477" i="4"/>
  <c r="V4521" i="4"/>
  <c r="V4523" i="4"/>
  <c r="V4546" i="4"/>
  <c r="V4580" i="4"/>
  <c r="V4581" i="4"/>
  <c r="V4582" i="4"/>
  <c r="V4595" i="4"/>
  <c r="V4596" i="4"/>
  <c r="V4860" i="4"/>
  <c r="V4921" i="4"/>
  <c r="V4923" i="4"/>
  <c r="V4958" i="4"/>
  <c r="V4959" i="4"/>
  <c r="V4971" i="4"/>
  <c r="V4984" i="4"/>
  <c r="V4997" i="4"/>
  <c r="V5033" i="4"/>
  <c r="V5303" i="4"/>
  <c r="V5325" i="4"/>
  <c r="V5326" i="4"/>
  <c r="V5364" i="4"/>
  <c r="V5384" i="4"/>
  <c r="V5395" i="4"/>
  <c r="V5397" i="4"/>
  <c r="V5416" i="4"/>
  <c r="V5426" i="4"/>
  <c r="V5428" i="4"/>
  <c r="V5438" i="4"/>
  <c r="V5439" i="4"/>
  <c r="V5441" i="4"/>
  <c r="V5451" i="4"/>
  <c r="V5771" i="4"/>
  <c r="V5772" i="4"/>
  <c r="V5782" i="4"/>
  <c r="V5783" i="4"/>
  <c r="V5794" i="4"/>
  <c r="V5795" i="4"/>
  <c r="V5805" i="4"/>
  <c r="V5827" i="4"/>
  <c r="V5879" i="4"/>
  <c r="V5882" i="4"/>
  <c r="V5892" i="4"/>
  <c r="V5893" i="4"/>
  <c r="V5895" i="4"/>
  <c r="V5907" i="4"/>
  <c r="V6165" i="4"/>
  <c r="V6197" i="4"/>
  <c r="V6217" i="4"/>
  <c r="V6219" i="4"/>
  <c r="V6228" i="4"/>
  <c r="V6230" i="4"/>
  <c r="V6232" i="4"/>
  <c r="V6240" i="4"/>
  <c r="V6262" i="4"/>
  <c r="V6272" i="4"/>
  <c r="V6273" i="4"/>
  <c r="V6296" i="4"/>
  <c r="V6303" i="4"/>
  <c r="V6312" i="4"/>
  <c r="V6313" i="4"/>
  <c r="V6315" i="4"/>
  <c r="V6323" i="4"/>
  <c r="V6332" i="4"/>
  <c r="V6333" i="4"/>
  <c r="V6334" i="4"/>
  <c r="V6342" i="4"/>
  <c r="V6357" i="4"/>
  <c r="V6358" i="4"/>
  <c r="V6367" i="4"/>
  <c r="V6370" i="4"/>
  <c r="V6379" i="4"/>
  <c r="V6600" i="4"/>
  <c r="V6607" i="4"/>
  <c r="V6616" i="4"/>
  <c r="V6626" i="4"/>
  <c r="V6640" i="4"/>
  <c r="V6641" i="4"/>
  <c r="V6662" i="4"/>
  <c r="V6679" i="4"/>
  <c r="V6688" i="4"/>
  <c r="V6689" i="4"/>
  <c r="V6690" i="4"/>
  <c r="V6691" i="4"/>
  <c r="V6692" i="4"/>
  <c r="V6699" i="4"/>
  <c r="V6706" i="4"/>
  <c r="V6714" i="4"/>
  <c r="V6792" i="4"/>
  <c r="V6798" i="4"/>
  <c r="V6799" i="4"/>
  <c r="V6807" i="4"/>
  <c r="V6808" i="4"/>
  <c r="V6815" i="4"/>
  <c r="V6830" i="4"/>
  <c r="V6846" i="4"/>
  <c r="V6847" i="4"/>
  <c r="V6848" i="4"/>
  <c r="V6850" i="4"/>
  <c r="V6857" i="4"/>
  <c r="V7034" i="4"/>
  <c r="V7035" i="4"/>
  <c r="V7042" i="4"/>
  <c r="V7043" i="4"/>
  <c r="V7050" i="4"/>
  <c r="V7057" i="4"/>
  <c r="V7071" i="4"/>
  <c r="V7083" i="4"/>
  <c r="V7084" i="4"/>
  <c r="V7085" i="4"/>
  <c r="V7091" i="4"/>
  <c r="V7093" i="4"/>
  <c r="V7098" i="4"/>
  <c r="V7099" i="4"/>
  <c r="V7100" i="4"/>
  <c r="V7106" i="4"/>
  <c r="V7119" i="4"/>
  <c r="V7126" i="4"/>
  <c r="V7127" i="4"/>
  <c r="V7141" i="4"/>
  <c r="V7154" i="4"/>
  <c r="V7155" i="4"/>
  <c r="V7160" i="4"/>
  <c r="V7161" i="4"/>
  <c r="V7168" i="4"/>
  <c r="V7169" i="4"/>
  <c r="V7176" i="4"/>
  <c r="V7177" i="4"/>
  <c r="V7184" i="4"/>
  <c r="V7192" i="4"/>
  <c r="V7197" i="4"/>
  <c r="V7199" i="4"/>
  <c r="V7205" i="4"/>
  <c r="V7206" i="4"/>
  <c r="V7207" i="4"/>
  <c r="V7213" i="4"/>
  <c r="V7214" i="4"/>
  <c r="V7227" i="4"/>
  <c r="V7228" i="4"/>
  <c r="V7234" i="4"/>
  <c r="V7246" i="4"/>
  <c r="V7249" i="4"/>
  <c r="V7253" i="4"/>
  <c r="V7255" i="4"/>
  <c r="V7261" i="4"/>
  <c r="V7262" i="4"/>
  <c r="V7269" i="4"/>
  <c r="V7276" i="4"/>
  <c r="V7281" i="4"/>
  <c r="V7288" i="4"/>
  <c r="V7289" i="4"/>
  <c r="V7301" i="4"/>
  <c r="V7324" i="4"/>
  <c r="V7330" i="4"/>
  <c r="V7339" i="4"/>
  <c r="V7344" i="4"/>
  <c r="V7350" i="4"/>
  <c r="V7363" i="4"/>
  <c r="V7380" i="4"/>
  <c r="V7394" i="4"/>
  <c r="V7395" i="4"/>
  <c r="V7397" i="4"/>
  <c r="V7475" i="4"/>
  <c r="V7480" i="4"/>
  <c r="V7481" i="4"/>
  <c r="V7486" i="4"/>
  <c r="V7492" i="4"/>
  <c r="V7498" i="4"/>
  <c r="V7502" i="4"/>
  <c r="V7503" i="4"/>
  <c r="V7515" i="4"/>
  <c r="V7519" i="4"/>
  <c r="V7521" i="4"/>
  <c r="V7525" i="4"/>
  <c r="V7530" i="4"/>
  <c r="V7536" i="4"/>
  <c r="V7537" i="4"/>
  <c r="V7538" i="4"/>
  <c r="V7539" i="4"/>
  <c r="V7545" i="4"/>
  <c r="V7564" i="4"/>
  <c r="V7807" i="4"/>
  <c r="V7808" i="4"/>
  <c r="V7809" i="4"/>
  <c r="V7810" i="4"/>
  <c r="V7811" i="4"/>
  <c r="V7812" i="4"/>
  <c r="V7813" i="4"/>
  <c r="V7814" i="4"/>
  <c r="V7815" i="4"/>
  <c r="V7818" i="4"/>
  <c r="V7820" i="4"/>
  <c r="V7821" i="4"/>
  <c r="V7824" i="4"/>
  <c r="V7828" i="4"/>
  <c r="V7832" i="4"/>
  <c r="V7833" i="4"/>
  <c r="V7834" i="4"/>
  <c r="V7835" i="4"/>
  <c r="V956" i="4"/>
  <c r="V1420" i="4"/>
  <c r="V1495" i="4"/>
  <c r="V1835" i="4"/>
  <c r="V1854" i="4"/>
  <c r="V1856" i="4"/>
  <c r="V1876" i="4"/>
  <c r="V1877" i="4"/>
  <c r="V1894" i="4"/>
  <c r="V1913" i="4"/>
  <c r="V1930" i="4"/>
  <c r="V1933" i="4"/>
  <c r="V1968" i="4"/>
  <c r="V2688" i="4"/>
  <c r="V2691" i="4"/>
  <c r="V2693" i="4"/>
  <c r="V2695" i="4"/>
  <c r="V2714" i="4"/>
  <c r="V2715" i="4"/>
  <c r="V2718" i="4"/>
  <c r="V2739" i="4"/>
  <c r="V2740" i="4"/>
  <c r="V2758" i="4"/>
  <c r="V2761" i="4"/>
  <c r="V3123" i="4"/>
  <c r="V3142" i="4"/>
  <c r="V3143" i="4"/>
  <c r="V3144" i="4"/>
  <c r="V3145" i="4"/>
  <c r="V3146" i="4"/>
  <c r="V3148" i="4"/>
  <c r="V3186" i="4"/>
  <c r="V3190" i="4"/>
  <c r="V3192" i="4"/>
  <c r="V3193" i="4"/>
  <c r="V3209" i="4"/>
  <c r="V3213" i="4"/>
  <c r="V4001" i="4"/>
  <c r="V4434" i="4"/>
  <c r="V4435" i="4"/>
  <c r="V4450" i="4"/>
  <c r="V4451" i="4"/>
  <c r="V4456" i="4"/>
  <c r="V4480" i="4"/>
  <c r="V4505" i="4"/>
  <c r="V4507" i="4"/>
  <c r="V4520" i="4"/>
  <c r="V4539" i="4"/>
  <c r="V4540" i="4"/>
  <c r="V4558" i="4"/>
  <c r="V4571" i="4"/>
  <c r="V4585" i="4"/>
  <c r="V4615" i="4"/>
  <c r="V4629" i="4"/>
  <c r="V4630" i="4"/>
  <c r="V4922" i="4"/>
  <c r="V4951" i="4"/>
  <c r="V4988" i="4"/>
  <c r="V4989" i="4"/>
  <c r="V4990" i="4"/>
  <c r="V5005" i="4"/>
  <c r="V5006" i="4"/>
  <c r="V5019" i="4"/>
  <c r="V5034" i="4"/>
  <c r="V5059" i="4"/>
  <c r="V5061" i="4"/>
  <c r="V5068" i="4"/>
  <c r="V5307" i="4"/>
  <c r="V5350" i="4"/>
  <c r="V5362" i="4"/>
  <c r="V5363" i="4"/>
  <c r="V5376" i="4"/>
  <c r="V5379" i="4"/>
  <c r="V5402" i="4"/>
  <c r="V5415" i="4"/>
  <c r="V5417" i="4"/>
  <c r="V5450" i="4"/>
  <c r="V5730" i="4"/>
  <c r="V5744" i="4"/>
  <c r="V5773" i="4"/>
  <c r="V5792" i="4"/>
  <c r="V5814" i="4"/>
  <c r="V5824" i="4"/>
  <c r="V5844" i="4"/>
  <c r="V5846" i="4"/>
  <c r="V5847" i="4"/>
  <c r="V5871" i="4"/>
  <c r="V5908" i="4"/>
  <c r="V6166" i="4"/>
  <c r="V6167" i="4"/>
  <c r="V6177" i="4"/>
  <c r="V6187" i="4"/>
  <c r="V6198" i="4"/>
  <c r="V6207" i="4"/>
  <c r="V6209" i="4"/>
  <c r="V6241" i="4"/>
  <c r="V6242" i="4"/>
  <c r="V6243" i="4"/>
  <c r="V6254" i="4"/>
  <c r="V6256" i="4"/>
  <c r="V6279" i="4"/>
  <c r="V6289" i="4"/>
  <c r="V6311" i="4"/>
  <c r="V6321" i="4"/>
  <c r="V6339" i="4"/>
  <c r="V6343" i="4"/>
  <c r="V6354" i="4"/>
  <c r="V6364" i="4"/>
  <c r="V6366" i="4"/>
  <c r="V6602" i="4"/>
  <c r="V6610" i="4"/>
  <c r="V6629" i="4"/>
  <c r="V6636" i="4"/>
  <c r="V6677" i="4"/>
  <c r="V6685" i="4"/>
  <c r="V6704" i="4"/>
  <c r="V6712" i="4"/>
  <c r="V6713" i="4"/>
  <c r="V6731" i="4"/>
  <c r="V6733" i="4"/>
  <c r="V6741" i="4"/>
  <c r="V6743" i="4"/>
  <c r="V6752" i="4"/>
  <c r="V6762" i="4"/>
  <c r="V6770" i="4"/>
  <c r="V6780" i="4"/>
  <c r="V6789" i="4"/>
  <c r="V6791" i="4"/>
  <c r="V6800" i="4"/>
  <c r="V6802" i="4"/>
  <c r="V6839" i="4"/>
  <c r="V6841" i="4"/>
  <c r="V6851" i="4"/>
  <c r="V7048" i="4"/>
  <c r="V7056" i="4"/>
  <c r="V7058" i="4"/>
  <c r="V7059" i="4"/>
  <c r="V7075" i="4"/>
  <c r="V7077" i="4"/>
  <c r="V7101" i="4"/>
  <c r="V7109" i="4"/>
  <c r="V7117" i="4"/>
  <c r="V7118" i="4"/>
  <c r="V7128" i="4"/>
  <c r="V7138" i="4"/>
  <c r="V7153" i="4"/>
  <c r="V7162" i="4"/>
  <c r="V7163" i="4"/>
  <c r="V7195" i="4"/>
  <c r="V7204" i="4"/>
  <c r="V7211" i="4"/>
  <c r="V7212" i="4"/>
  <c r="V7220" i="4"/>
  <c r="V7221" i="4"/>
  <c r="V7222" i="4"/>
  <c r="V7230" i="4"/>
  <c r="V7240" i="4"/>
  <c r="V7256" i="4"/>
  <c r="V7258" i="4"/>
  <c r="V7259" i="4"/>
  <c r="V7267" i="4"/>
  <c r="V7282" i="4"/>
  <c r="V7283" i="4"/>
  <c r="V7297" i="4"/>
  <c r="V7306" i="4"/>
  <c r="V7307" i="4"/>
  <c r="V7314" i="4"/>
  <c r="V7327" i="4"/>
  <c r="V7332" i="4"/>
  <c r="V7335" i="4"/>
  <c r="V7341" i="4"/>
  <c r="V7349" i="4"/>
  <c r="V7356" i="4"/>
  <c r="V7357" i="4"/>
  <c r="V7364" i="4"/>
  <c r="V7371" i="4"/>
  <c r="V7392" i="4"/>
  <c r="V7393" i="4"/>
  <c r="V7468" i="4"/>
  <c r="V7474" i="4"/>
  <c r="V7488" i="4"/>
  <c r="V7495" i="4"/>
  <c r="V7501" i="4"/>
  <c r="V7513" i="4"/>
  <c r="V7514" i="4"/>
  <c r="V7527" i="4"/>
  <c r="V7528" i="4"/>
  <c r="V7535" i="4"/>
  <c r="V7541" i="4"/>
  <c r="V7547" i="4"/>
  <c r="V7553" i="4"/>
  <c r="V7554" i="4"/>
  <c r="V7562" i="4"/>
  <c r="V7569" i="4"/>
  <c r="V7574" i="4"/>
  <c r="V7579" i="4"/>
  <c r="V7591" i="4"/>
  <c r="V7596" i="4"/>
  <c r="V7601" i="4"/>
  <c r="V7602" i="4"/>
  <c r="V7607" i="4"/>
  <c r="V7612" i="4"/>
  <c r="V7613" i="4"/>
  <c r="V7618" i="4"/>
  <c r="V7624" i="4"/>
  <c r="V7816" i="4"/>
  <c r="V7817" i="4"/>
  <c r="V7819" i="4"/>
  <c r="V7825" i="4"/>
  <c r="V7840" i="4"/>
  <c r="V7841" i="4"/>
  <c r="V7842" i="4"/>
  <c r="V7843" i="4"/>
  <c r="V7844" i="4"/>
  <c r="V7845" i="4"/>
  <c r="V7846" i="4"/>
  <c r="V7856" i="4"/>
  <c r="V7870" i="4"/>
  <c r="V7871" i="4"/>
  <c r="V7872" i="4"/>
  <c r="V7878" i="4"/>
  <c r="V7879" i="4"/>
  <c r="V7880" i="4"/>
  <c r="V7891" i="4"/>
  <c r="V957" i="4"/>
  <c r="V958" i="4"/>
  <c r="V969" i="4"/>
  <c r="V974" i="4"/>
  <c r="V1401" i="4"/>
  <c r="V1443" i="4"/>
  <c r="V1500" i="4"/>
  <c r="V1820" i="4"/>
  <c r="V1821" i="4"/>
  <c r="V1893" i="4"/>
  <c r="V1926" i="4"/>
  <c r="V1945" i="4"/>
  <c r="V1947" i="4"/>
  <c r="V1982" i="4"/>
  <c r="V1983" i="4"/>
  <c r="V2707" i="4"/>
  <c r="V2709" i="4"/>
  <c r="V2711" i="4"/>
  <c r="V2745" i="4"/>
  <c r="V2764" i="4"/>
  <c r="V3126" i="4"/>
  <c r="V3129" i="4"/>
  <c r="V3130" i="4"/>
  <c r="V3157" i="4"/>
  <c r="V3207" i="4"/>
  <c r="V4426" i="4"/>
  <c r="V4436" i="4"/>
  <c r="V4438" i="4"/>
  <c r="V4439" i="4"/>
  <c r="V4441" i="4"/>
  <c r="V4454" i="4"/>
  <c r="V4465" i="4"/>
  <c r="V4491" i="4"/>
  <c r="V4492" i="4"/>
  <c r="V4493" i="4"/>
  <c r="V4506" i="4"/>
  <c r="V4519" i="4"/>
  <c r="V4532" i="4"/>
  <c r="V4533" i="4"/>
  <c r="V4534" i="4"/>
  <c r="V4536" i="4"/>
  <c r="V4549" i="4"/>
  <c r="V4561" i="4"/>
  <c r="V4639" i="4"/>
  <c r="V4870" i="4"/>
  <c r="V4874" i="4"/>
  <c r="V4875" i="4"/>
  <c r="V4890" i="4"/>
  <c r="V4940" i="4"/>
  <c r="V4942" i="4"/>
  <c r="V4966" i="4"/>
  <c r="V4968" i="4"/>
  <c r="V4969" i="4"/>
  <c r="V4992" i="4"/>
  <c r="V5042" i="4"/>
  <c r="V5043" i="4"/>
  <c r="V5306" i="4"/>
  <c r="V5327" i="4"/>
  <c r="V5328" i="4"/>
  <c r="V5339" i="4"/>
  <c r="V5352" i="4"/>
  <c r="V5353" i="4"/>
  <c r="V5356" i="4"/>
  <c r="V5357" i="4"/>
  <c r="V5380" i="4"/>
  <c r="V5425" i="4"/>
  <c r="V5427" i="4"/>
  <c r="V5430" i="4"/>
  <c r="V5444" i="4"/>
  <c r="V5446" i="4"/>
  <c r="V5747" i="4"/>
  <c r="V5760" i="4"/>
  <c r="V5761" i="4"/>
  <c r="V5774" i="4"/>
  <c r="V5777" i="4"/>
  <c r="V5778" i="4"/>
  <c r="V5796" i="4"/>
  <c r="V5806" i="4"/>
  <c r="V5808" i="4"/>
  <c r="V5819" i="4"/>
  <c r="V5822" i="4"/>
  <c r="V5833" i="4"/>
  <c r="V5866" i="4"/>
  <c r="V5888" i="4"/>
  <c r="V5889" i="4"/>
  <c r="V5909" i="4"/>
  <c r="V6168" i="4"/>
  <c r="V6189" i="4"/>
  <c r="V6190" i="4"/>
  <c r="V6191" i="4"/>
  <c r="V6199" i="4"/>
  <c r="V6200" i="4"/>
  <c r="V6201" i="4"/>
  <c r="V6212" i="4"/>
  <c r="V6231" i="4"/>
  <c r="V6252" i="4"/>
  <c r="V6265" i="4"/>
  <c r="V6267" i="4"/>
  <c r="V6278" i="4"/>
  <c r="V6288" i="4"/>
  <c r="V6308" i="4"/>
  <c r="V6337" i="4"/>
  <c r="V6340" i="4"/>
  <c r="V6365" i="4"/>
  <c r="V6374" i="4"/>
  <c r="V6598" i="4"/>
  <c r="V6599" i="4"/>
  <c r="V6618" i="4"/>
  <c r="V6619" i="4"/>
  <c r="V6620" i="4"/>
  <c r="V6628" i="4"/>
  <c r="V6635" i="4"/>
  <c r="V6646" i="4"/>
  <c r="V6654" i="4"/>
  <c r="V6656" i="4"/>
  <c r="V6657" i="4"/>
  <c r="V6665" i="4"/>
  <c r="V6673" i="4"/>
  <c r="V6674" i="4"/>
  <c r="V6682" i="4"/>
  <c r="V6683" i="4"/>
  <c r="V6693" i="4"/>
  <c r="V6703" i="4"/>
  <c r="V6711" i="4"/>
  <c r="V6721" i="4"/>
  <c r="V6722" i="4"/>
  <c r="V6735" i="4"/>
  <c r="V6737" i="4"/>
  <c r="V6738" i="4"/>
  <c r="V6747" i="4"/>
  <c r="V6763" i="4"/>
  <c r="V6764" i="4"/>
  <c r="V6765" i="4"/>
  <c r="V6772" i="4"/>
  <c r="V6773" i="4"/>
  <c r="V6782" i="4"/>
  <c r="V6810" i="4"/>
  <c r="V6817" i="4"/>
  <c r="V6829" i="4"/>
  <c r="V6837" i="4"/>
  <c r="V6838" i="4"/>
  <c r="V6855" i="4"/>
  <c r="V6856" i="4"/>
  <c r="V6858" i="4"/>
  <c r="V7036" i="4"/>
  <c r="V7044" i="4"/>
  <c r="V7053" i="4"/>
  <c r="V7062" i="4"/>
  <c r="V7070" i="4"/>
  <c r="V7086" i="4"/>
  <c r="V7087" i="4"/>
  <c r="V7095" i="4"/>
  <c r="V7103" i="4"/>
  <c r="V7112" i="4"/>
  <c r="V7113" i="4"/>
  <c r="V7130" i="4"/>
  <c r="V7136" i="4"/>
  <c r="V7144" i="4"/>
  <c r="V7145" i="4"/>
  <c r="V7146" i="4"/>
  <c r="V7147" i="4"/>
  <c r="V7170" i="4"/>
  <c r="V7171" i="4"/>
  <c r="V7180" i="4"/>
  <c r="V7201" i="4"/>
  <c r="V7202" i="4"/>
  <c r="V7210" i="4"/>
  <c r="V7217" i="4"/>
  <c r="V7218" i="4"/>
  <c r="V7235" i="4"/>
  <c r="V7244" i="4"/>
  <c r="V7260" i="4"/>
  <c r="V7268" i="4"/>
  <c r="V7270" i="4"/>
  <c r="V7271" i="4"/>
  <c r="V7273" i="4"/>
  <c r="V7806" i="4"/>
  <c r="V3" i="4" l="1"/>
  <c r="V2" i="4" s="1"/>
</calcChain>
</file>

<file path=xl/sharedStrings.xml><?xml version="1.0" encoding="utf-8"?>
<sst xmlns="http://schemas.openxmlformats.org/spreadsheetml/2006/main" count="47386" uniqueCount="15846">
  <si>
    <t>codFIN</t>
  </si>
  <si>
    <t>codISTAT</t>
  </si>
  <si>
    <t>ENTE</t>
  </si>
  <si>
    <t>REGIONE</t>
  </si>
  <si>
    <t>PROVINCIA</t>
  </si>
  <si>
    <t>DEM08</t>
  </si>
  <si>
    <t>H501</t>
  </si>
  <si>
    <t>ROMA</t>
  </si>
  <si>
    <t>LAZIO</t>
  </si>
  <si>
    <t>8 - OLTRE 250.000</t>
  </si>
  <si>
    <t>F205</t>
  </si>
  <si>
    <t>MILANO</t>
  </si>
  <si>
    <t>LOMBARDIA</t>
  </si>
  <si>
    <t>F839</t>
  </si>
  <si>
    <t>NAPOLI</t>
  </si>
  <si>
    <t>CAMPANIA</t>
  </si>
  <si>
    <t>L219</t>
  </si>
  <si>
    <t>TORINO</t>
  </si>
  <si>
    <t>PIEMONTE</t>
  </si>
  <si>
    <t>G273</t>
  </si>
  <si>
    <t>PALERMO</t>
  </si>
  <si>
    <t>SICILIA</t>
  </si>
  <si>
    <t>D969</t>
  </si>
  <si>
    <t>GENOVA</t>
  </si>
  <si>
    <t>LIGURIA</t>
  </si>
  <si>
    <t>A944</t>
  </si>
  <si>
    <t>BOLOGNA</t>
  </si>
  <si>
    <t>EMILIA-ROMAGNA</t>
  </si>
  <si>
    <t>D612</t>
  </si>
  <si>
    <t>FIRENZE</t>
  </si>
  <si>
    <t>TOSCANA</t>
  </si>
  <si>
    <t>A662</t>
  </si>
  <si>
    <t>BARI</t>
  </si>
  <si>
    <t>PUGLIA</t>
  </si>
  <si>
    <t>C351</t>
  </si>
  <si>
    <t>CATANIA</t>
  </si>
  <si>
    <t>L781</t>
  </si>
  <si>
    <t>VERONA</t>
  </si>
  <si>
    <t>VENETO</t>
  </si>
  <si>
    <t>L736</t>
  </si>
  <si>
    <t>VENEZIA</t>
  </si>
  <si>
    <t>F158</t>
  </si>
  <si>
    <t>MESSINA</t>
  </si>
  <si>
    <t>7 - 100.001-250.000</t>
  </si>
  <si>
    <t>G224</t>
  </si>
  <si>
    <t>PADOVA</t>
  </si>
  <si>
    <t>L424</t>
  </si>
  <si>
    <t>TRIESTE</t>
  </si>
  <si>
    <t>FRIULI-VENEZIA GIULIA</t>
  </si>
  <si>
    <t>B157</t>
  </si>
  <si>
    <t>BRESCIA</t>
  </si>
  <si>
    <t>G337</t>
  </si>
  <si>
    <t>PARMA</t>
  </si>
  <si>
    <t>G999</t>
  </si>
  <si>
    <t>PRATO</t>
  </si>
  <si>
    <t>L049</t>
  </si>
  <si>
    <t>TARANTO</t>
  </si>
  <si>
    <t>F257</t>
  </si>
  <si>
    <t>MODENA</t>
  </si>
  <si>
    <t>H224</t>
  </si>
  <si>
    <t>REGGIO DI CALABRIA</t>
  </si>
  <si>
    <t>CALABRIA</t>
  </si>
  <si>
    <t>REGGIO CALABRIA</t>
  </si>
  <si>
    <t>H223</t>
  </si>
  <si>
    <t>REGGIO NELL'EMILIA</t>
  </si>
  <si>
    <t>G478</t>
  </si>
  <si>
    <t>PERUGIA</t>
  </si>
  <si>
    <t>UMBRIA</t>
  </si>
  <si>
    <t>H199</t>
  </si>
  <si>
    <t>RAVENNA</t>
  </si>
  <si>
    <t>E625</t>
  </si>
  <si>
    <t>LIVORNO</t>
  </si>
  <si>
    <t>H294</t>
  </si>
  <si>
    <t>RIMINI</t>
  </si>
  <si>
    <t>B354</t>
  </si>
  <si>
    <t>CAGLIARI</t>
  </si>
  <si>
    <t>SARDEGNA</t>
  </si>
  <si>
    <t>D643</t>
  </si>
  <si>
    <t>FOGGIA</t>
  </si>
  <si>
    <t>D548</t>
  </si>
  <si>
    <t>FERRARA</t>
  </si>
  <si>
    <t>H703</t>
  </si>
  <si>
    <t>SALERNO</t>
  </si>
  <si>
    <t>E472</t>
  </si>
  <si>
    <t>LATINA</t>
  </si>
  <si>
    <t>E054</t>
  </si>
  <si>
    <t>GIUGLIANO IN CAMPANIA</t>
  </si>
  <si>
    <t>I452</t>
  </si>
  <si>
    <t>SASSARI</t>
  </si>
  <si>
    <t>F704</t>
  </si>
  <si>
    <t>MONZA</t>
  </si>
  <si>
    <t>MONZA E DELLA BRIANZA</t>
  </si>
  <si>
    <t>A794</t>
  </si>
  <si>
    <t>BERGAMO</t>
  </si>
  <si>
    <t>G482</t>
  </si>
  <si>
    <t>PESCARA</t>
  </si>
  <si>
    <t>ABRUZZO</t>
  </si>
  <si>
    <t>L378</t>
  </si>
  <si>
    <t>TRENTO</t>
  </si>
  <si>
    <t>TRENTINO-ALTO ADIGE</t>
  </si>
  <si>
    <t>I754</t>
  </si>
  <si>
    <t>SIRACUSA</t>
  </si>
  <si>
    <t>D704</t>
  </si>
  <si>
    <t>FORLÌ</t>
  </si>
  <si>
    <t>FORLÌ-CESENA</t>
  </si>
  <si>
    <t>L840</t>
  </si>
  <si>
    <t>VICENZA</t>
  </si>
  <si>
    <t>L117</t>
  </si>
  <si>
    <t>TERNI</t>
  </si>
  <si>
    <t>A952</t>
  </si>
  <si>
    <t>BOLZANO</t>
  </si>
  <si>
    <t>G535</t>
  </si>
  <si>
    <t>PIACENZA</t>
  </si>
  <si>
    <t>F952</t>
  </si>
  <si>
    <t>NOVARA</t>
  </si>
  <si>
    <t>A271</t>
  </si>
  <si>
    <t>ANCONA</t>
  </si>
  <si>
    <t>MARCHE</t>
  </si>
  <si>
    <t>6 - 60.001-100.000</t>
  </si>
  <si>
    <t>L483</t>
  </si>
  <si>
    <t>UDINE</t>
  </si>
  <si>
    <t>A285</t>
  </si>
  <si>
    <t>ANDRIA</t>
  </si>
  <si>
    <t>BARLETTA-ANDRIA-TRANI</t>
  </si>
  <si>
    <t>A390</t>
  </si>
  <si>
    <t>AREZZO</t>
  </si>
  <si>
    <t>C573</t>
  </si>
  <si>
    <t>CESENA</t>
  </si>
  <si>
    <t>G479</t>
  </si>
  <si>
    <t>PESARO</t>
  </si>
  <si>
    <t>PESARO E URBINO</t>
  </si>
  <si>
    <t>E506</t>
  </si>
  <si>
    <t>LECCE</t>
  </si>
  <si>
    <t>A669</t>
  </si>
  <si>
    <t>BARLETTA</t>
  </si>
  <si>
    <t>E463</t>
  </si>
  <si>
    <t>LA SPEZIA</t>
  </si>
  <si>
    <t>A182</t>
  </si>
  <si>
    <t>ALESSANDRIA</t>
  </si>
  <si>
    <t>G713</t>
  </si>
  <si>
    <t>PISTOIA</t>
  </si>
  <si>
    <t>E715</t>
  </si>
  <si>
    <t>LUCCA</t>
  </si>
  <si>
    <t>G702</t>
  </si>
  <si>
    <t>PISA</t>
  </si>
  <si>
    <t>E263</t>
  </si>
  <si>
    <t>GUIDONIA MONTECELIO</t>
  </si>
  <si>
    <t>C352</t>
  </si>
  <si>
    <t>CATANZARO</t>
  </si>
  <si>
    <t>L407</t>
  </si>
  <si>
    <t>TREVISO</t>
  </si>
  <si>
    <t>C933</t>
  </si>
  <si>
    <t>COMO</t>
  </si>
  <si>
    <t>B180</t>
  </si>
  <si>
    <t>BRINDISI</t>
  </si>
  <si>
    <t>B300</t>
  </si>
  <si>
    <t>BUSTO ARSIZIO</t>
  </si>
  <si>
    <t>VARESE</t>
  </si>
  <si>
    <t>E202</t>
  </si>
  <si>
    <t>GROSSETO</t>
  </si>
  <si>
    <t>L259</t>
  </si>
  <si>
    <t>TORRE DEL GRECO</t>
  </si>
  <si>
    <t>M297</t>
  </si>
  <si>
    <t>FIUMICINO</t>
  </si>
  <si>
    <t>E974</t>
  </si>
  <si>
    <t>MARSALA</t>
  </si>
  <si>
    <t>TRAPANI</t>
  </si>
  <si>
    <t>I690</t>
  </si>
  <si>
    <t>SESTO SAN GIOVANNI</t>
  </si>
  <si>
    <t>L682</t>
  </si>
  <si>
    <t>G964</t>
  </si>
  <si>
    <t>POZZUOLI</t>
  </si>
  <si>
    <t>B990</t>
  </si>
  <si>
    <t>CASORIA</t>
  </si>
  <si>
    <t>C707</t>
  </si>
  <si>
    <t>CINISELLO BALSAMO</t>
  </si>
  <si>
    <t>M403</t>
  </si>
  <si>
    <t>CORIGLIANO-ROSSANO</t>
  </si>
  <si>
    <t>COSENZA</t>
  </si>
  <si>
    <t>A341</t>
  </si>
  <si>
    <t>APRILIA</t>
  </si>
  <si>
    <t>A479</t>
  </si>
  <si>
    <t>ASTI</t>
  </si>
  <si>
    <t>B963</t>
  </si>
  <si>
    <t>CASERTA</t>
  </si>
  <si>
    <t>H163</t>
  </si>
  <si>
    <t>RAGUSA</t>
  </si>
  <si>
    <t>D960</t>
  </si>
  <si>
    <t>GELA</t>
  </si>
  <si>
    <t>CALTANISSETTA</t>
  </si>
  <si>
    <t>B819</t>
  </si>
  <si>
    <t>CARPI</t>
  </si>
  <si>
    <t>D150</t>
  </si>
  <si>
    <t>CREMONA</t>
  </si>
  <si>
    <t>G388</t>
  </si>
  <si>
    <t>PAVIA</t>
  </si>
  <si>
    <t>A225</t>
  </si>
  <si>
    <t>ALTAMURA</t>
  </si>
  <si>
    <t>E289</t>
  </si>
  <si>
    <t>IMOLA</t>
  </si>
  <si>
    <t>A345</t>
  </si>
  <si>
    <t>L'AQUILA</t>
  </si>
  <si>
    <t>H118</t>
  </si>
  <si>
    <t>QUARTU SANT'ELENA</t>
  </si>
  <si>
    <t>M208</t>
  </si>
  <si>
    <t>LAMEZIA TERME</t>
  </si>
  <si>
    <t>F023</t>
  </si>
  <si>
    <t>MASSA</t>
  </si>
  <si>
    <t>MASSA-CARRARA</t>
  </si>
  <si>
    <t>M082</t>
  </si>
  <si>
    <t>VITERBO</t>
  </si>
  <si>
    <t>G942</t>
  </si>
  <si>
    <t>POTENZA</t>
  </si>
  <si>
    <t>BASILICATA</t>
  </si>
  <si>
    <t>D086</t>
  </si>
  <si>
    <t>G811</t>
  </si>
  <si>
    <t>POMEZIA</t>
  </si>
  <si>
    <t>C129</t>
  </si>
  <si>
    <t>CASTELLAMMARE DI STABIA</t>
  </si>
  <si>
    <t>M088</t>
  </si>
  <si>
    <t>VITTORIA</t>
  </si>
  <si>
    <t>L872</t>
  </si>
  <si>
    <t>VIGEVANO</t>
  </si>
  <si>
    <t>A064</t>
  </si>
  <si>
    <t>AFRAGOLA</t>
  </si>
  <si>
    <t>L833</t>
  </si>
  <si>
    <t>VIAREGGIO</t>
  </si>
  <si>
    <t>G015</t>
  </si>
  <si>
    <t>OLBIA</t>
  </si>
  <si>
    <t>B832</t>
  </si>
  <si>
    <t>CARRARA</t>
  </si>
  <si>
    <t>E514</t>
  </si>
  <si>
    <t>LEGNANO</t>
  </si>
  <si>
    <t>5 - 20.001-60.000</t>
  </si>
  <si>
    <t>D488</t>
  </si>
  <si>
    <t>FANO</t>
  </si>
  <si>
    <t>F052</t>
  </si>
  <si>
    <t>MATERA</t>
  </si>
  <si>
    <t>D122</t>
  </si>
  <si>
    <t>CROTONE</t>
  </si>
  <si>
    <t>B429</t>
  </si>
  <si>
    <t>D458</t>
  </si>
  <si>
    <t>FAENZA</t>
  </si>
  <si>
    <t>A323</t>
  </si>
  <si>
    <t>ANZIO</t>
  </si>
  <si>
    <t>I480</t>
  </si>
  <si>
    <t>SAVONA</t>
  </si>
  <si>
    <t>A024</t>
  </si>
  <si>
    <t>ACERRA</t>
  </si>
  <si>
    <t>E906</t>
  </si>
  <si>
    <t>MARANO DI NAPOLI</t>
  </si>
  <si>
    <t>F284</t>
  </si>
  <si>
    <t>MOLFETTA</t>
  </si>
  <si>
    <t>C514</t>
  </si>
  <si>
    <t>CERIGNOLA</t>
  </si>
  <si>
    <t>A783</t>
  </si>
  <si>
    <t>BENEVENTO</t>
  </si>
  <si>
    <t>L331</t>
  </si>
  <si>
    <t>F335</t>
  </si>
  <si>
    <t>MONCALIERI</t>
  </si>
  <si>
    <t>A089</t>
  </si>
  <si>
    <t>AGRIGENTO</t>
  </si>
  <si>
    <t>D205</t>
  </si>
  <si>
    <t>CUNEO</t>
  </si>
  <si>
    <t>D653</t>
  </si>
  <si>
    <t>FOLIGNO</t>
  </si>
  <si>
    <t>L182</t>
  </si>
  <si>
    <t>TIVOLI</t>
  </si>
  <si>
    <t>L328</t>
  </si>
  <si>
    <t>TRANI</t>
  </si>
  <si>
    <t>E885</t>
  </si>
  <si>
    <t>MANFREDONIA</t>
  </si>
  <si>
    <t>A883</t>
  </si>
  <si>
    <t>BISCEGLIE</t>
  </si>
  <si>
    <t>F258</t>
  </si>
  <si>
    <t>MODICA</t>
  </si>
  <si>
    <t>F646</t>
  </si>
  <si>
    <t>MONTESILVANO</t>
  </si>
  <si>
    <t>A893</t>
  </si>
  <si>
    <t>BITONTO</t>
  </si>
  <si>
    <t>A546</t>
  </si>
  <si>
    <t>BAGHERIA</t>
  </si>
  <si>
    <t>I726</t>
  </si>
  <si>
    <t>SIENA</t>
  </si>
  <si>
    <t>I138</t>
  </si>
  <si>
    <t>SANREMO</t>
  </si>
  <si>
    <t>IMPERIA</t>
  </si>
  <si>
    <t>G902</t>
  </si>
  <si>
    <t>PORTICI</t>
  </si>
  <si>
    <t>A509</t>
  </si>
  <si>
    <t>AVELLINO</t>
  </si>
  <si>
    <t>L719</t>
  </si>
  <si>
    <t>VELLETRI</t>
  </si>
  <si>
    <t>D869</t>
  </si>
  <si>
    <t>GALLARATE</t>
  </si>
  <si>
    <t>C773</t>
  </si>
  <si>
    <t>CIVITAVECCHIA</t>
  </si>
  <si>
    <t>L103</t>
  </si>
  <si>
    <t>TERAMO</t>
  </si>
  <si>
    <t>G888</t>
  </si>
  <si>
    <t>PORDENONE</t>
  </si>
  <si>
    <t>C361</t>
  </si>
  <si>
    <t>CAVA DE' TIRRENI</t>
  </si>
  <si>
    <t>A028</t>
  </si>
  <si>
    <t>ACIREALE</t>
  </si>
  <si>
    <t>H264</t>
  </si>
  <si>
    <t>RHO</t>
  </si>
  <si>
    <t>H243</t>
  </si>
  <si>
    <t>ERCOLANO</t>
  </si>
  <si>
    <t>F061</t>
  </si>
  <si>
    <t>MAZARA DEL VALLO</t>
  </si>
  <si>
    <t>A512</t>
  </si>
  <si>
    <t>AVERSA</t>
  </si>
  <si>
    <t>H620</t>
  </si>
  <si>
    <t>ROVIGO</t>
  </si>
  <si>
    <t>I158</t>
  </si>
  <si>
    <t>SAN SEVERO</t>
  </si>
  <si>
    <t>B962</t>
  </si>
  <si>
    <t>SCANDICCI</t>
  </si>
  <si>
    <t>A717</t>
  </si>
  <si>
    <t>BATTIPAGLIA</t>
  </si>
  <si>
    <t>F250</t>
  </si>
  <si>
    <t>MISTERBIANCO</t>
  </si>
  <si>
    <t>M213</t>
  </si>
  <si>
    <t>ARDEA</t>
  </si>
  <si>
    <t>I684</t>
  </si>
  <si>
    <t>SESTO FIORENTINO</t>
  </si>
  <si>
    <t>C632</t>
  </si>
  <si>
    <t>CHIETI</t>
  </si>
  <si>
    <t>C860</t>
  </si>
  <si>
    <t>COLLEGNO</t>
  </si>
  <si>
    <t>E897</t>
  </si>
  <si>
    <t>MANTOVA</t>
  </si>
  <si>
    <t>I483</t>
  </si>
  <si>
    <t>SCAFATI</t>
  </si>
  <si>
    <t>D403</t>
  </si>
  <si>
    <t>EMPOLI</t>
  </si>
  <si>
    <t>F880</t>
  </si>
  <si>
    <t>NETTUNO</t>
  </si>
  <si>
    <t>F376</t>
  </si>
  <si>
    <t>MONOPOLI</t>
  </si>
  <si>
    <t>C638</t>
  </si>
  <si>
    <t>CHIOGGIA</t>
  </si>
  <si>
    <t>B519</t>
  </si>
  <si>
    <t>CAMPOBASSO</t>
  </si>
  <si>
    <t>MOLISE</t>
  </si>
  <si>
    <t>B507</t>
  </si>
  <si>
    <t>CAMPI BISENZIO</t>
  </si>
  <si>
    <t>H355</t>
  </si>
  <si>
    <t>RIVOLI</t>
  </si>
  <si>
    <t>B905</t>
  </si>
  <si>
    <t>CASALNUOVO DI NAPOLI</t>
  </si>
  <si>
    <t>E986</t>
  </si>
  <si>
    <t>MARTINA FRANCA</t>
  </si>
  <si>
    <t>C983</t>
  </si>
  <si>
    <t>CORATO</t>
  </si>
  <si>
    <t>G220</t>
  </si>
  <si>
    <t>PADERNO DUGNANO</t>
  </si>
  <si>
    <t>H769</t>
  </si>
  <si>
    <t>SAN BENEDETTO DEL TRONTO</t>
  </si>
  <si>
    <t>ASCOLI PICENO</t>
  </si>
  <si>
    <t>E507</t>
  </si>
  <si>
    <t>LECCO</t>
  </si>
  <si>
    <t>C895</t>
  </si>
  <si>
    <t>COLOGNO MONZESE</t>
  </si>
  <si>
    <t>F889</t>
  </si>
  <si>
    <t>NICHELINO</t>
  </si>
  <si>
    <t>B648</t>
  </si>
  <si>
    <t>CAPANNORI</t>
  </si>
  <si>
    <t>E617</t>
  </si>
  <si>
    <t>LISSONE</t>
  </si>
  <si>
    <t>A462</t>
  </si>
  <si>
    <t>I703</t>
  </si>
  <si>
    <t>SETTIMO TORINESE</t>
  </si>
  <si>
    <t>E958</t>
  </si>
  <si>
    <t>MARINO</t>
  </si>
  <si>
    <t>H282</t>
  </si>
  <si>
    <t>RIETI</t>
  </si>
  <si>
    <t>G371</t>
  </si>
  <si>
    <t>PATERNÒ</t>
  </si>
  <si>
    <t>L750</t>
  </si>
  <si>
    <t>VERCELLI</t>
  </si>
  <si>
    <t>B950</t>
  </si>
  <si>
    <t>CASCINA</t>
  </si>
  <si>
    <t>I625</t>
  </si>
  <si>
    <t>SEREGNO</t>
  </si>
  <si>
    <t>A176</t>
  </si>
  <si>
    <t>ALCAMO</t>
  </si>
  <si>
    <t>E648</t>
  </si>
  <si>
    <t>LODI</t>
  </si>
  <si>
    <t>L120</t>
  </si>
  <si>
    <t>TERRACINA</t>
  </si>
  <si>
    <t>F912</t>
  </si>
  <si>
    <t>NOCERA INFERIORE</t>
  </si>
  <si>
    <t>I608</t>
  </si>
  <si>
    <t>SENIGALLIA</t>
  </si>
  <si>
    <t>D810</t>
  </si>
  <si>
    <t>FROSINONE</t>
  </si>
  <si>
    <t>H892</t>
  </si>
  <si>
    <t>SAN GIORGIO A CREMANO</t>
  </si>
  <si>
    <t>E155</t>
  </si>
  <si>
    <t>GRAVINA IN PUGLIA</t>
  </si>
  <si>
    <t>A859</t>
  </si>
  <si>
    <t>BIELLA</t>
  </si>
  <si>
    <t>A192</t>
  </si>
  <si>
    <t>ALGHERO</t>
  </si>
  <si>
    <t>A703</t>
  </si>
  <si>
    <t>BASSANO DEL GRAPPA</t>
  </si>
  <si>
    <t>E290</t>
  </si>
  <si>
    <t>C770</t>
  </si>
  <si>
    <t>CIVITANOVA MARCHE</t>
  </si>
  <si>
    <t>MACERATA</t>
  </si>
  <si>
    <t>D286</t>
  </si>
  <si>
    <t>DESIO</t>
  </si>
  <si>
    <t>H823</t>
  </si>
  <si>
    <t>SAN DONÀ DI PIAVE</t>
  </si>
  <si>
    <t>H623</t>
  </si>
  <si>
    <t>ROZZANO</t>
  </si>
  <si>
    <t>H114</t>
  </si>
  <si>
    <t>QUARTO</t>
  </si>
  <si>
    <t>F611</t>
  </si>
  <si>
    <t>MONTEROTONDO</t>
  </si>
  <si>
    <t>A515</t>
  </si>
  <si>
    <t>AVEZZANO</t>
  </si>
  <si>
    <t>F132</t>
  </si>
  <si>
    <t>MERANO</t>
  </si>
  <si>
    <t>M212</t>
  </si>
  <si>
    <t>LADISPOLI</t>
  </si>
  <si>
    <t>E372</t>
  </si>
  <si>
    <t>VASTO</t>
  </si>
  <si>
    <t>L245</t>
  </si>
  <si>
    <t>TORRE ANNUNZIATA</t>
  </si>
  <si>
    <t>E783</t>
  </si>
  <si>
    <t>I462</t>
  </si>
  <si>
    <t>SASSUOLO</t>
  </si>
  <si>
    <t>A638</t>
  </si>
  <si>
    <t>BARCELLONA POZZO DI GOTTO</t>
  </si>
  <si>
    <t>H612</t>
  </si>
  <si>
    <t>ROVERETO</t>
  </si>
  <si>
    <t>G812</t>
  </si>
  <si>
    <t>POMIGLIANO D'ARCO</t>
  </si>
  <si>
    <t>A132</t>
  </si>
  <si>
    <t>ALBANO LAZIALE</t>
  </si>
  <si>
    <t>D662</t>
  </si>
  <si>
    <t>FONDI</t>
  </si>
  <si>
    <t>B639</t>
  </si>
  <si>
    <t>CANTÙ</t>
  </si>
  <si>
    <t>B780</t>
  </si>
  <si>
    <t>CARINI</t>
  </si>
  <si>
    <t>I533</t>
  </si>
  <si>
    <t>SCIACCA</t>
  </si>
  <si>
    <t>H930</t>
  </si>
  <si>
    <t>SAN GIULIANO MILANESE</t>
  </si>
  <si>
    <t>E388</t>
  </si>
  <si>
    <t>JESI</t>
  </si>
  <si>
    <t>C566</t>
  </si>
  <si>
    <t>CESANO MADERNO</t>
  </si>
  <si>
    <t>D508</t>
  </si>
  <si>
    <t>FASANO</t>
  </si>
  <si>
    <t>F377</t>
  </si>
  <si>
    <t>MONREALE</t>
  </si>
  <si>
    <t>I441</t>
  </si>
  <si>
    <t>SARONNO</t>
  </si>
  <si>
    <t>I531</t>
  </si>
  <si>
    <t>SCHIO</t>
  </si>
  <si>
    <t>E932</t>
  </si>
  <si>
    <t>MARCIANISE</t>
  </si>
  <si>
    <t>M272</t>
  </si>
  <si>
    <t>CIAMPINO</t>
  </si>
  <si>
    <t>C745</t>
  </si>
  <si>
    <t>CITTÀ DI CASTELLO</t>
  </si>
  <si>
    <t>M109</t>
  </si>
  <si>
    <t>VOGHERA</t>
  </si>
  <si>
    <t>C552</t>
  </si>
  <si>
    <t>CERVETERI</t>
  </si>
  <si>
    <t>D390</t>
  </si>
  <si>
    <t>EBOLI</t>
  </si>
  <si>
    <t>F229</t>
  </si>
  <si>
    <t>MIRA</t>
  </si>
  <si>
    <t>D708</t>
  </si>
  <si>
    <t>FORMIA</t>
  </si>
  <si>
    <t>E791</t>
  </si>
  <si>
    <t>MADDALONI</t>
  </si>
  <si>
    <t>E216</t>
  </si>
  <si>
    <t>GRUGLIASCO</t>
  </si>
  <si>
    <t>I577</t>
  </si>
  <si>
    <t>SEGRATE</t>
  </si>
  <si>
    <t>F262</t>
  </si>
  <si>
    <t>MODUGNO</t>
  </si>
  <si>
    <t>C740</t>
  </si>
  <si>
    <t>CISTERNA DI LATINA</t>
  </si>
  <si>
    <t>I921</t>
  </si>
  <si>
    <t>SPOLETO</t>
  </si>
  <si>
    <t>F111</t>
  </si>
  <si>
    <t>MELITO DI NAPOLI</t>
  </si>
  <si>
    <t>G686</t>
  </si>
  <si>
    <t>PIOLTELLO</t>
  </si>
  <si>
    <t>A940</t>
  </si>
  <si>
    <t>BOLLATE</t>
  </si>
  <si>
    <t>H235</t>
  </si>
  <si>
    <t>RENDE</t>
  </si>
  <si>
    <t>B428</t>
  </si>
  <si>
    <t>CALTAGIRONE</t>
  </si>
  <si>
    <t>B371</t>
  </si>
  <si>
    <t>CAIVANO</t>
  </si>
  <si>
    <t>D542</t>
  </si>
  <si>
    <t>FERMO</t>
  </si>
  <si>
    <t>C627</t>
  </si>
  <si>
    <t>CHIERI</t>
  </si>
  <si>
    <t>B880</t>
  </si>
  <si>
    <t>CASALECCHIO DI RENO</t>
  </si>
  <si>
    <t>G674</t>
  </si>
  <si>
    <t>PINEROLO</t>
  </si>
  <si>
    <t>A757</t>
  </si>
  <si>
    <t>BELLUNO</t>
  </si>
  <si>
    <t>D761</t>
  </si>
  <si>
    <t>FRANCAVILLA FONTANA</t>
  </si>
  <si>
    <t>C034</t>
  </si>
  <si>
    <t>CASSINO</t>
  </si>
  <si>
    <t>C469</t>
  </si>
  <si>
    <t>CENTO</t>
  </si>
  <si>
    <t>C523</t>
  </si>
  <si>
    <t>CERNUSCO SUL NAVIGLIO</t>
  </si>
  <si>
    <t>B212</t>
  </si>
  <si>
    <t>BRUGHERIO</t>
  </si>
  <si>
    <t>E591</t>
  </si>
  <si>
    <t>LIMBIATE</t>
  </si>
  <si>
    <t>G157</t>
  </si>
  <si>
    <t>OSIMO</t>
  </si>
  <si>
    <t>A494</t>
  </si>
  <si>
    <t>AUGUSTA</t>
  </si>
  <si>
    <t>E573</t>
  </si>
  <si>
    <t>LICATA</t>
  </si>
  <si>
    <t>H274</t>
  </si>
  <si>
    <t>RICCIONE</t>
  </si>
  <si>
    <t>B602</t>
  </si>
  <si>
    <t>CANICATTÌ</t>
  </si>
  <si>
    <t>F799</t>
  </si>
  <si>
    <t>MUGNANO DI NAPOLI</t>
  </si>
  <si>
    <t>D711</t>
  </si>
  <si>
    <t>FORMIGINE</t>
  </si>
  <si>
    <t>G230</t>
  </si>
  <si>
    <t>PAGANI</t>
  </si>
  <si>
    <t>D045</t>
  </si>
  <si>
    <t>CORSICO</t>
  </si>
  <si>
    <t>C957</t>
  </si>
  <si>
    <t>CONEGLIANO</t>
  </si>
  <si>
    <t>E435</t>
  </si>
  <si>
    <t>LANCIANO</t>
  </si>
  <si>
    <t>F979</t>
  </si>
  <si>
    <t>NUORO</t>
  </si>
  <si>
    <t>A056</t>
  </si>
  <si>
    <t>ADRANO</t>
  </si>
  <si>
    <t>D142</t>
  </si>
  <si>
    <t>CREMA</t>
  </si>
  <si>
    <t>A294</t>
  </si>
  <si>
    <t>ANGRI</t>
  </si>
  <si>
    <t>I820</t>
  </si>
  <si>
    <t>SOMMA VESUVIANA</t>
  </si>
  <si>
    <t>F924</t>
  </si>
  <si>
    <t>NOLA</t>
  </si>
  <si>
    <t>E098</t>
  </si>
  <si>
    <t>GORIZIA</t>
  </si>
  <si>
    <t>A326</t>
  </si>
  <si>
    <t>AOSTA</t>
  </si>
  <si>
    <t>VALLE D'AOSTA</t>
  </si>
  <si>
    <t>C107</t>
  </si>
  <si>
    <t>CASTELFRANCO EMILIA</t>
  </si>
  <si>
    <t>C111</t>
  </si>
  <si>
    <t>CASTELFRANCO VENETO</t>
  </si>
  <si>
    <t>L949</t>
  </si>
  <si>
    <t>VILLAFRANCA DI VERONA</t>
  </si>
  <si>
    <t>H945</t>
  </si>
  <si>
    <t>SAN LAZZARO DI SAVENA</t>
  </si>
  <si>
    <t>I293</t>
  </si>
  <si>
    <t>SANT'ANTIMO</t>
  </si>
  <si>
    <t>M309</t>
  </si>
  <si>
    <t>FONTE NUOVA</t>
  </si>
  <si>
    <t>A455</t>
  </si>
  <si>
    <t>ARZANO</t>
  </si>
  <si>
    <t>L727</t>
  </si>
  <si>
    <t>VENARIA REALE</t>
  </si>
  <si>
    <t>B885</t>
  </si>
  <si>
    <t>CASALE MONFERRATO</t>
  </si>
  <si>
    <t>L113</t>
  </si>
  <si>
    <t>TERMOLI</t>
  </si>
  <si>
    <t>A010</t>
  </si>
  <si>
    <t>ABBIATEGRASSO</t>
  </si>
  <si>
    <t>G687</t>
  </si>
  <si>
    <t>PIOMBINO</t>
  </si>
  <si>
    <t>F027</t>
  </si>
  <si>
    <t>MASSAFRA</t>
  </si>
  <si>
    <t>H827</t>
  </si>
  <si>
    <t>SAN DONATO MILANESE</t>
  </si>
  <si>
    <t>F005</t>
  </si>
  <si>
    <t>MASCALUCIA</t>
  </si>
  <si>
    <t>I234</t>
  </si>
  <si>
    <t>SANTA MARIA CAPUA VETERE</t>
  </si>
  <si>
    <t>E730</t>
  </si>
  <si>
    <t>LUGO</t>
  </si>
  <si>
    <t>D514</t>
  </si>
  <si>
    <t>FAVARA</t>
  </si>
  <si>
    <t>B455</t>
  </si>
  <si>
    <t>CAMAIORE</t>
  </si>
  <si>
    <t>M320</t>
  </si>
  <si>
    <t>VALSAMOGGIA</t>
  </si>
  <si>
    <t>F537</t>
  </si>
  <si>
    <t>VIBO VALENTIA</t>
  </si>
  <si>
    <t>E716</t>
  </si>
  <si>
    <t>LUCERA</t>
  </si>
  <si>
    <t>G309</t>
  </si>
  <si>
    <t>VILLARICCA</t>
  </si>
  <si>
    <t>A124</t>
  </si>
  <si>
    <t>ALBA</t>
  </si>
  <si>
    <t>F443</t>
  </si>
  <si>
    <t>MONTEBELLUNA</t>
  </si>
  <si>
    <t>E205</t>
  </si>
  <si>
    <t>GROTTAGLIE</t>
  </si>
  <si>
    <t>G348</t>
  </si>
  <si>
    <t>PARTINICO</t>
  </si>
  <si>
    <t>A562</t>
  </si>
  <si>
    <t>SAN GIULIANO TERME</t>
  </si>
  <si>
    <t>F842</t>
  </si>
  <si>
    <t>NARDÒ</t>
  </si>
  <si>
    <t>G113</t>
  </si>
  <si>
    <t>ORISTANO</t>
  </si>
  <si>
    <t>I438</t>
  </si>
  <si>
    <t>SARNO</t>
  </si>
  <si>
    <t>E256</t>
  </si>
  <si>
    <t>GUBBIO</t>
  </si>
  <si>
    <t>L400</t>
  </si>
  <si>
    <t>TREVIGLIO</t>
  </si>
  <si>
    <t>A522</t>
  </si>
  <si>
    <t>AVOLA</t>
  </si>
  <si>
    <t>F206</t>
  </si>
  <si>
    <t>MILAZZO</t>
  </si>
  <si>
    <t>G187</t>
  </si>
  <si>
    <t>OSTUNI</t>
  </si>
  <si>
    <t>E882</t>
  </si>
  <si>
    <t>MANDURIA</t>
  </si>
  <si>
    <t>C927</t>
  </si>
  <si>
    <t>COMISO</t>
  </si>
  <si>
    <t>H570</t>
  </si>
  <si>
    <t>ROSIGNANO MARITTIMO</t>
  </si>
  <si>
    <t>H931</t>
  </si>
  <si>
    <t>SAN GIUSEPPE VESUVIANO</t>
  </si>
  <si>
    <t>L746</t>
  </si>
  <si>
    <t>VERBANIA</t>
  </si>
  <si>
    <t>VERBANO-CUSIO-OSSOLA</t>
  </si>
  <si>
    <t>C286</t>
  </si>
  <si>
    <t>CASTELVETRANO</t>
  </si>
  <si>
    <t>B111</t>
  </si>
  <si>
    <t>BRA</t>
  </si>
  <si>
    <t>G843</t>
  </si>
  <si>
    <t>PONTEDERA</t>
  </si>
  <si>
    <t>E955</t>
  </si>
  <si>
    <t>MARIGLIANO</t>
  </si>
  <si>
    <t>H183</t>
  </si>
  <si>
    <t>RAPALLO</t>
  </si>
  <si>
    <t>D284</t>
  </si>
  <si>
    <t>DESENZANO DEL GARDA</t>
  </si>
  <si>
    <t>F356</t>
  </si>
  <si>
    <t>MONFALCONE</t>
  </si>
  <si>
    <t>D451</t>
  </si>
  <si>
    <t>FABRIANO</t>
  </si>
  <si>
    <t>F246</t>
  </si>
  <si>
    <t>MISILMERI</t>
  </si>
  <si>
    <t>C553</t>
  </si>
  <si>
    <t>CERVIA</t>
  </si>
  <si>
    <t>D789</t>
  </si>
  <si>
    <t>FRATTAMAGGIORE</t>
  </si>
  <si>
    <t>I580</t>
  </si>
  <si>
    <t>SELARGIUS</t>
  </si>
  <si>
    <t>G752</t>
  </si>
  <si>
    <t>POGGIBONSI</t>
  </si>
  <si>
    <t>F352</t>
  </si>
  <si>
    <t>MONDRAGONE</t>
  </si>
  <si>
    <t>B791</t>
  </si>
  <si>
    <t>CARMAGNOLA</t>
  </si>
  <si>
    <t>B619</t>
  </si>
  <si>
    <t>CANOSA DI PUGLIA</t>
  </si>
  <si>
    <t>E131</t>
  </si>
  <si>
    <t>GRAGNANO</t>
  </si>
  <si>
    <t>A027</t>
  </si>
  <si>
    <t>ACI CATENA</t>
  </si>
  <si>
    <t>C415</t>
  </si>
  <si>
    <t>CECINA</t>
  </si>
  <si>
    <t>A475</t>
  </si>
  <si>
    <t>ASSISI</t>
  </si>
  <si>
    <t>G467</t>
  </si>
  <si>
    <t>SAN GIOVANNI IN PERSICETO</t>
  </si>
  <si>
    <t>A123</t>
  </si>
  <si>
    <t>ALATRI</t>
  </si>
  <si>
    <t>G324</t>
  </si>
  <si>
    <t>PARABIAGO</t>
  </si>
  <si>
    <t>A766</t>
  </si>
  <si>
    <t>BELPASSO</t>
  </si>
  <si>
    <t>C291</t>
  </si>
  <si>
    <t>CASTEL VOLTURNO</t>
  </si>
  <si>
    <t>I046</t>
  </si>
  <si>
    <t>SAN MINIATO</t>
  </si>
  <si>
    <t>I908</t>
  </si>
  <si>
    <t>SPINEA</t>
  </si>
  <si>
    <t>F269</t>
  </si>
  <si>
    <t>MOGLIANO VENETO</t>
  </si>
  <si>
    <t>F965</t>
  </si>
  <si>
    <t>NOVI LIGURE</t>
  </si>
  <si>
    <t>M089</t>
  </si>
  <si>
    <t>VITTORIO VENETO</t>
  </si>
  <si>
    <t>C621</t>
  </si>
  <si>
    <t>CHIAVARI</t>
  </si>
  <si>
    <t>F241</t>
  </si>
  <si>
    <t>MIRANO</t>
  </si>
  <si>
    <t>G130</t>
  </si>
  <si>
    <t>ORTA DI ATELLA</t>
  </si>
  <si>
    <t>B034</t>
  </si>
  <si>
    <t>FIDENZA</t>
  </si>
  <si>
    <t>B240</t>
  </si>
  <si>
    <t>BUCCINASCO</t>
  </si>
  <si>
    <t>I535</t>
  </si>
  <si>
    <t>SCICLI</t>
  </si>
  <si>
    <t>H109</t>
  </si>
  <si>
    <t>QUARRATA</t>
  </si>
  <si>
    <t>D912</t>
  </si>
  <si>
    <t>GARBAGNATE MILANESE</t>
  </si>
  <si>
    <t>E038</t>
  </si>
  <si>
    <t>GIOIA DEL COLLE</t>
  </si>
  <si>
    <t>E017</t>
  </si>
  <si>
    <t>GIARRE</t>
  </si>
  <si>
    <t>A161</t>
  </si>
  <si>
    <t>ALBIGNASEGO</t>
  </si>
  <si>
    <t>B745</t>
  </si>
  <si>
    <t>CARBONIA</t>
  </si>
  <si>
    <t>C388</t>
  </si>
  <si>
    <t>JESOLO</t>
  </si>
  <si>
    <t>L304</t>
  </si>
  <si>
    <t>TORTONA</t>
  </si>
  <si>
    <t>I262</t>
  </si>
  <si>
    <t>SANT'ANASTASIA</t>
  </si>
  <si>
    <t>D423</t>
  </si>
  <si>
    <t>ERICE</t>
  </si>
  <si>
    <t>H926</t>
  </si>
  <si>
    <t>SAN GIOVANNI ROTONDO</t>
  </si>
  <si>
    <t>B076</t>
  </si>
  <si>
    <t>BOSCOREALE</t>
  </si>
  <si>
    <t>C665</t>
  </si>
  <si>
    <t>CHIVASSO</t>
  </si>
  <si>
    <t>L109</t>
  </si>
  <si>
    <t>TERLIZZI</t>
  </si>
  <si>
    <t>A474</t>
  </si>
  <si>
    <t>ASSEMINI</t>
  </si>
  <si>
    <t>E415</t>
  </si>
  <si>
    <t>LAINATE</t>
  </si>
  <si>
    <t>F152</t>
  </si>
  <si>
    <t>MESAGNE</t>
  </si>
  <si>
    <t>L425</t>
  </si>
  <si>
    <t>TRIGGIANO</t>
  </si>
  <si>
    <t>F471</t>
  </si>
  <si>
    <t>MONTICHIARI</t>
  </si>
  <si>
    <t>H096</t>
  </si>
  <si>
    <t>PUTIGNANO</t>
  </si>
  <si>
    <t>B162</t>
  </si>
  <si>
    <t>BRESSO</t>
  </si>
  <si>
    <t>F923</t>
  </si>
  <si>
    <t>NOICATTARO</t>
  </si>
  <si>
    <t>E063</t>
  </si>
  <si>
    <t>GIUSSANO</t>
  </si>
  <si>
    <t>C574</t>
  </si>
  <si>
    <t>CESENATICO</t>
  </si>
  <si>
    <t>D862</t>
  </si>
  <si>
    <t>GALATINA</t>
  </si>
  <si>
    <t>I330</t>
  </si>
  <si>
    <t>SANTERAMO IN COLLE</t>
  </si>
  <si>
    <t>G834</t>
  </si>
  <si>
    <t>PONTECAGNANO FAIANO</t>
  </si>
  <si>
    <t>C342</t>
  </si>
  <si>
    <t>ENNA</t>
  </si>
  <si>
    <t>C975</t>
  </si>
  <si>
    <t>CONVERSANO</t>
  </si>
  <si>
    <t>M052</t>
  </si>
  <si>
    <t>VIMERCATE</t>
  </si>
  <si>
    <t>I496</t>
  </si>
  <si>
    <t>SCANDIANO</t>
  </si>
  <si>
    <t>G921</t>
  </si>
  <si>
    <t>PORTO SANT'ELPIDIO</t>
  </si>
  <si>
    <t>D763</t>
  </si>
  <si>
    <t>FRANCAVILLA AL MARE</t>
  </si>
  <si>
    <t>L551</t>
  </si>
  <si>
    <t>VALDAGNO</t>
  </si>
  <si>
    <t>L885</t>
  </si>
  <si>
    <t>VIGNOLA</t>
  </si>
  <si>
    <t>D472</t>
  </si>
  <si>
    <t>FALCONARA MARITTIMA</t>
  </si>
  <si>
    <t>F585</t>
  </si>
  <si>
    <t>ROSETO DEGLI ABRUZZI</t>
  </si>
  <si>
    <t>A535</t>
  </si>
  <si>
    <t>BACOLI</t>
  </si>
  <si>
    <t>E281</t>
  </si>
  <si>
    <t>IGLESIAS</t>
  </si>
  <si>
    <t>M115</t>
  </si>
  <si>
    <t>VOLLA</t>
  </si>
  <si>
    <t>H924</t>
  </si>
  <si>
    <t>SAN GIOVANNI LUPATOTO</t>
  </si>
  <si>
    <t>A564</t>
  </si>
  <si>
    <t>BAGNO A RIPOLI</t>
  </si>
  <si>
    <t>E512</t>
  </si>
  <si>
    <t>LEGNAGO</t>
  </si>
  <si>
    <t>E951</t>
  </si>
  <si>
    <t>MARIANO COMENSE</t>
  </si>
  <si>
    <t>F899</t>
  </si>
  <si>
    <t>NISCEMI</t>
  </si>
  <si>
    <t>I628</t>
  </si>
  <si>
    <t>SERIATE</t>
  </si>
  <si>
    <t>E156</t>
  </si>
  <si>
    <t>GRAVINA DI CATANIA</t>
  </si>
  <si>
    <t>A459</t>
  </si>
  <si>
    <t>ARZIGNANO</t>
  </si>
  <si>
    <t>L112</t>
  </si>
  <si>
    <t>TERMINI IMERESE</t>
  </si>
  <si>
    <t>I838</t>
  </si>
  <si>
    <t>SORA</t>
  </si>
  <si>
    <t>D037</t>
  </si>
  <si>
    <t>CORREGGIO</t>
  </si>
  <si>
    <t>H101</t>
  </si>
  <si>
    <t>QUALIANO</t>
  </si>
  <si>
    <t>F280</t>
  </si>
  <si>
    <t>MOLA DI BARI</t>
  </si>
  <si>
    <t>H645</t>
  </si>
  <si>
    <t>RUVO DI PUGLIA</t>
  </si>
  <si>
    <t>G914</t>
  </si>
  <si>
    <t>PORTOGRUARO</t>
  </si>
  <si>
    <t>D742</t>
  </si>
  <si>
    <t>FOSSANO</t>
  </si>
  <si>
    <t>F240</t>
  </si>
  <si>
    <t>MIRANDOLA</t>
  </si>
  <si>
    <t>E801</t>
  </si>
  <si>
    <t>MAGENTA</t>
  </si>
  <si>
    <t>G813</t>
  </si>
  <si>
    <t>POMPEI</t>
  </si>
  <si>
    <t>G488</t>
  </si>
  <si>
    <t>PESCHIERA BORROMEO</t>
  </si>
  <si>
    <t>F656</t>
  </si>
  <si>
    <t>MONTEVARCHI</t>
  </si>
  <si>
    <t>L157</t>
  </si>
  <si>
    <t>THIENE</t>
  </si>
  <si>
    <t>F943</t>
  </si>
  <si>
    <t>NOTO</t>
  </si>
  <si>
    <t>F913</t>
  </si>
  <si>
    <t>NOCERA SUPERIORE</t>
  </si>
  <si>
    <t>I709</t>
  </si>
  <si>
    <t>SEVESO</t>
  </si>
  <si>
    <t>I712</t>
  </si>
  <si>
    <t>SEZZE</t>
  </si>
  <si>
    <t>H922</t>
  </si>
  <si>
    <t>SAN GIOVANNI LA PUNTA</t>
  </si>
  <si>
    <t>C565</t>
  </si>
  <si>
    <t>CESANO BOSCONE</t>
  </si>
  <si>
    <t>F797</t>
  </si>
  <si>
    <t>MUGGIÒ</t>
  </si>
  <si>
    <t>E058</t>
  </si>
  <si>
    <t>GIULIANOVA</t>
  </si>
  <si>
    <t>A145</t>
  </si>
  <si>
    <t>ALBENGA</t>
  </si>
  <si>
    <t>F078</t>
  </si>
  <si>
    <t>MEDA</t>
  </si>
  <si>
    <t>C312</t>
  </si>
  <si>
    <t>CASTIGLIONE DELLE STIVIERE</t>
  </si>
  <si>
    <t>D245</t>
  </si>
  <si>
    <t>DALMINE</t>
  </si>
  <si>
    <t>B675</t>
  </si>
  <si>
    <t>CAPOTERRA</t>
  </si>
  <si>
    <t>M321</t>
  </si>
  <si>
    <t>FIGLINE E INCISA VALDARNO</t>
  </si>
  <si>
    <t>F464</t>
  </si>
  <si>
    <t>MONTECCHIO MAGGIORE</t>
  </si>
  <si>
    <t>C978</t>
  </si>
  <si>
    <t>COPERTINO</t>
  </si>
  <si>
    <t>L900</t>
  </si>
  <si>
    <t>VIGONZA</t>
  </si>
  <si>
    <t>F944</t>
  </si>
  <si>
    <t>NOVA MILANESE</t>
  </si>
  <si>
    <t>G628</t>
  </si>
  <si>
    <t>PIETRASANTA</t>
  </si>
  <si>
    <t>G190</t>
  </si>
  <si>
    <t>OTTAVIANO</t>
  </si>
  <si>
    <t>D972</t>
  </si>
  <si>
    <t>GENZANO DI ROMA</t>
  </si>
  <si>
    <t>G087</t>
  </si>
  <si>
    <t>ORBASSANO</t>
  </si>
  <si>
    <t>A841</t>
  </si>
  <si>
    <t>BIANCAVILLA</t>
  </si>
  <si>
    <t>L741</t>
  </si>
  <si>
    <t>VENTIMIGLIA</t>
  </si>
  <si>
    <t>I595</t>
  </si>
  <si>
    <t>SELVAZZANO DENTRO</t>
  </si>
  <si>
    <t>D815</t>
  </si>
  <si>
    <t>FUCECCHIO</t>
  </si>
  <si>
    <t>B160</t>
  </si>
  <si>
    <t>BRESSANONE</t>
  </si>
  <si>
    <t>D773</t>
  </si>
  <si>
    <t>FRASCATI</t>
  </si>
  <si>
    <t>F127</t>
  </si>
  <si>
    <t>MENTANA</t>
  </si>
  <si>
    <t>E379</t>
  </si>
  <si>
    <t>IVREA</t>
  </si>
  <si>
    <t>C413</t>
  </si>
  <si>
    <t>CECCANO</t>
  </si>
  <si>
    <t>I804</t>
  </si>
  <si>
    <t>SULMONA</t>
  </si>
  <si>
    <t>B644</t>
  </si>
  <si>
    <t>CAPACCIO PAESTUM</t>
  </si>
  <si>
    <t>G141</t>
  </si>
  <si>
    <t>ORTONA</t>
  </si>
  <si>
    <t>I056</t>
  </si>
  <si>
    <t>SAN NICOLA LA STRADA</t>
  </si>
  <si>
    <t>I304</t>
  </si>
  <si>
    <t>SANTARCANGELO DI ROMAGNA</t>
  </si>
  <si>
    <t>G274</t>
  </si>
  <si>
    <t>PALESTRINA</t>
  </si>
  <si>
    <t>F351</t>
  </si>
  <si>
    <t>MONDOVÌ</t>
  </si>
  <si>
    <t>G229</t>
  </si>
  <si>
    <t>PAESE</t>
  </si>
  <si>
    <t>G762</t>
  </si>
  <si>
    <t>POGGIOMARINO</t>
  </si>
  <si>
    <t>C912</t>
  </si>
  <si>
    <t>COMACCHIO</t>
  </si>
  <si>
    <t>E532</t>
  </si>
  <si>
    <t>LENTINI</t>
  </si>
  <si>
    <t>E036</t>
  </si>
  <si>
    <t>GINOSA</t>
  </si>
  <si>
    <t>F035</t>
  </si>
  <si>
    <t>MASSAROSA</t>
  </si>
  <si>
    <t>F138</t>
  </si>
  <si>
    <t>MERCATO SAN SEVERINO</t>
  </si>
  <si>
    <t>G211</t>
  </si>
  <si>
    <t>PACHINO</t>
  </si>
  <si>
    <t>C847</t>
  </si>
  <si>
    <t>COLLE DI VAL D'ELSA</t>
  </si>
  <si>
    <t>I449</t>
  </si>
  <si>
    <t>SARZANA</t>
  </si>
  <si>
    <t>B759</t>
  </si>
  <si>
    <t>CARDITO</t>
  </si>
  <si>
    <t>G282</t>
  </si>
  <si>
    <t>PALMA DI MONTECHIARO</t>
  </si>
  <si>
    <t>G452</t>
  </si>
  <si>
    <t>PERGINE VALSUGANA</t>
  </si>
  <si>
    <t>D636</t>
  </si>
  <si>
    <t>FLORIDIA</t>
  </si>
  <si>
    <t>L409</t>
  </si>
  <si>
    <t>TREZZANO SUL NAVIGLIO</t>
  </si>
  <si>
    <t>I470</t>
  </si>
  <si>
    <t>SAVIGLIANO</t>
  </si>
  <si>
    <t>C990</t>
  </si>
  <si>
    <t>CORCIANO</t>
  </si>
  <si>
    <t>E738</t>
  </si>
  <si>
    <t>LUMEZZANE</t>
  </si>
  <si>
    <t>C004</t>
  </si>
  <si>
    <t>CASSANO MAGNAGO</t>
  </si>
  <si>
    <t>I602</t>
  </si>
  <si>
    <t>SENAGO</t>
  </si>
  <si>
    <t>H783</t>
  </si>
  <si>
    <t>SAN BONIFACIO</t>
  </si>
  <si>
    <t>G924</t>
  </si>
  <si>
    <t>PORTO TORRES</t>
  </si>
  <si>
    <t>D077</t>
  </si>
  <si>
    <t>CORTONA</t>
  </si>
  <si>
    <t>E980</t>
  </si>
  <si>
    <t>MARTELLAGO</t>
  </si>
  <si>
    <t>B019</t>
  </si>
  <si>
    <t>BORGOMANERO</t>
  </si>
  <si>
    <t>A710</t>
  </si>
  <si>
    <t>BASTIA UMBRA</t>
  </si>
  <si>
    <t>B872</t>
  </si>
  <si>
    <t>CASAL DI PRINCIPE</t>
  </si>
  <si>
    <t>A399</t>
  </si>
  <si>
    <t>ARIANO IRPINO</t>
  </si>
  <si>
    <t>H792</t>
  </si>
  <si>
    <t>SAN CATALDO</t>
  </si>
  <si>
    <t>I829</t>
  </si>
  <si>
    <t>SONDRIO</t>
  </si>
  <si>
    <t>A091</t>
  </si>
  <si>
    <t>AGROPOLI</t>
  </si>
  <si>
    <t>A393</t>
  </si>
  <si>
    <t>ARGENTA</t>
  </si>
  <si>
    <t>E094</t>
  </si>
  <si>
    <t>GORGONZOLA</t>
  </si>
  <si>
    <t>C349</t>
  </si>
  <si>
    <t>CASTROVILLARI</t>
  </si>
  <si>
    <t>L020</t>
  </si>
  <si>
    <t>SUZZARA</t>
  </si>
  <si>
    <t>F384</t>
  </si>
  <si>
    <t>MONSUMMANO TERME</t>
  </si>
  <si>
    <t>I695</t>
  </si>
  <si>
    <t>SESTU</t>
  </si>
  <si>
    <t>A269</t>
  </si>
  <si>
    <t>ANAGNI</t>
  </si>
  <si>
    <t>G291</t>
  </si>
  <si>
    <t>PALO DEL COLLE</t>
  </si>
  <si>
    <t>E335</t>
  </si>
  <si>
    <t>ISERNIA</t>
  </si>
  <si>
    <t>G580</t>
  </si>
  <si>
    <t>PIAZZA ARMERINA</t>
  </si>
  <si>
    <t>H211</t>
  </si>
  <si>
    <t>RECANATI</t>
  </si>
  <si>
    <t>C265</t>
  </si>
  <si>
    <t>CASTEL SAN PIETRO TERME</t>
  </si>
  <si>
    <t>C858</t>
  </si>
  <si>
    <t>COLLEFERRO</t>
  </si>
  <si>
    <t>B296</t>
  </si>
  <si>
    <t>BUSSOLENGO</t>
  </si>
  <si>
    <t>H574</t>
  </si>
  <si>
    <t>ROSOLINI</t>
  </si>
  <si>
    <t>H509</t>
  </si>
  <si>
    <t>ROMANO DI LOMBARDIA</t>
  </si>
  <si>
    <t>D656</t>
  </si>
  <si>
    <t>FOLLONICA</t>
  </si>
  <si>
    <t>D018</t>
  </si>
  <si>
    <t>CORNAREDO</t>
  </si>
  <si>
    <t>L356</t>
  </si>
  <si>
    <t>TRECATE</t>
  </si>
  <si>
    <t>A561</t>
  </si>
  <si>
    <t>MONTECATINI-TERME</t>
  </si>
  <si>
    <t>E204</t>
  </si>
  <si>
    <t>GROTTAFERRATA</t>
  </si>
  <si>
    <t>D530</t>
  </si>
  <si>
    <t>FELTRE</t>
  </si>
  <si>
    <t>I676</t>
  </si>
  <si>
    <t>SESSA AURUNCA</t>
  </si>
  <si>
    <t>L845</t>
  </si>
  <si>
    <t>VICO EQUENSE</t>
  </si>
  <si>
    <t>D013</t>
  </si>
  <si>
    <t>CORMANO</t>
  </si>
  <si>
    <t>G825</t>
  </si>
  <si>
    <t>PONTASSIEVE</t>
  </si>
  <si>
    <t>F224</t>
  </si>
  <si>
    <t>MINTURNO</t>
  </si>
  <si>
    <t>H335</t>
  </si>
  <si>
    <t>RIVALTA DI TORINO</t>
  </si>
  <si>
    <t>D539</t>
  </si>
  <si>
    <t>FERENTINO</t>
  </si>
  <si>
    <t>F416</t>
  </si>
  <si>
    <t>MONTALTO UFFUGO</t>
  </si>
  <si>
    <t>G693</t>
  </si>
  <si>
    <t>PIOVE DI SACCO</t>
  </si>
  <si>
    <t>L379</t>
  </si>
  <si>
    <t>TRENTOLA DUCENTA</t>
  </si>
  <si>
    <t>A001</t>
  </si>
  <si>
    <t>ABANO TERME</t>
  </si>
  <si>
    <t>A048</t>
  </si>
  <si>
    <t>ACQUAVIVA DELLE FONTI</t>
  </si>
  <si>
    <t>C743</t>
  </si>
  <si>
    <t>CITTADELLA</t>
  </si>
  <si>
    <t>I700</t>
  </si>
  <si>
    <t>SETTIMO MILANESE</t>
  </si>
  <si>
    <t>F999</t>
  </si>
  <si>
    <t>ODERZO</t>
  </si>
  <si>
    <t>G264</t>
  </si>
  <si>
    <t>PALAZZOLO SULL'OGLIO</t>
  </si>
  <si>
    <t>4 - 10.001-20.000</t>
  </si>
  <si>
    <t>H720</t>
  </si>
  <si>
    <t>SALSOMAGGIORE TERME</t>
  </si>
  <si>
    <t>F955</t>
  </si>
  <si>
    <t>NOVATE MILANESE</t>
  </si>
  <si>
    <t>H657</t>
  </si>
  <si>
    <t>SACILE</t>
  </si>
  <si>
    <t>L369</t>
  </si>
  <si>
    <t>TREMESTIERI ETNEO</t>
  </si>
  <si>
    <t>L780</t>
  </si>
  <si>
    <t>VEROLI</t>
  </si>
  <si>
    <t>L826</t>
  </si>
  <si>
    <t>VIADANA</t>
  </si>
  <si>
    <t>L916</t>
  </si>
  <si>
    <t>VILLABATE</t>
  </si>
  <si>
    <t>G148</t>
  </si>
  <si>
    <t>ORVIETO</t>
  </si>
  <si>
    <t>E466</t>
  </si>
  <si>
    <t>LASTRA A SIGNA</t>
  </si>
  <si>
    <t>H647</t>
  </si>
  <si>
    <t>SABAUDIA</t>
  </si>
  <si>
    <t>D843</t>
  </si>
  <si>
    <t>GAETA</t>
  </si>
  <si>
    <t>D883</t>
  </si>
  <si>
    <t>GALLIPOLI</t>
  </si>
  <si>
    <t>I148</t>
  </si>
  <si>
    <t>SAN SALVO</t>
  </si>
  <si>
    <t>A389</t>
  </si>
  <si>
    <t>ARESE</t>
  </si>
  <si>
    <t>E329</t>
  </si>
  <si>
    <t>ISCHIA</t>
  </si>
  <si>
    <t>A747</t>
  </si>
  <si>
    <t>BELLARIA-IGEA MARINA</t>
  </si>
  <si>
    <t>E047</t>
  </si>
  <si>
    <t>GIOVINAZZO</t>
  </si>
  <si>
    <t>B923</t>
  </si>
  <si>
    <t>CASAMASSIMA</t>
  </si>
  <si>
    <t>C134</t>
  </si>
  <si>
    <t>CASTELLANA GROTTE</t>
  </si>
  <si>
    <t>M330</t>
  </si>
  <si>
    <t>MONTORO</t>
  </si>
  <si>
    <t>B936</t>
  </si>
  <si>
    <t>CASARANO</t>
  </si>
  <si>
    <t>E041</t>
  </si>
  <si>
    <t>GIOIA TAURO</t>
  </si>
  <si>
    <t>G491</t>
  </si>
  <si>
    <t>PESCIA</t>
  </si>
  <si>
    <t>H598</t>
  </si>
  <si>
    <t>ROVATO</t>
  </si>
  <si>
    <t>C003</t>
  </si>
  <si>
    <t>CASSANO D'ADDA</t>
  </si>
  <si>
    <t>I300</t>
  </si>
  <si>
    <t>SANT'ANTONIO ABATE</t>
  </si>
  <si>
    <t>A297</t>
  </si>
  <si>
    <t>ANGUILLARA SABAZIA</t>
  </si>
  <si>
    <t>C618</t>
  </si>
  <si>
    <t>CHIARI</t>
  </si>
  <si>
    <t>A053</t>
  </si>
  <si>
    <t>ACRI</t>
  </si>
  <si>
    <t>F383</t>
  </si>
  <si>
    <t>MONSERRATO</t>
  </si>
  <si>
    <t>M185</t>
  </si>
  <si>
    <t>ZOLA PREDOSA</t>
  </si>
  <si>
    <t>F572</t>
  </si>
  <si>
    <t>MONTEMURLO</t>
  </si>
  <si>
    <t>A052</t>
  </si>
  <si>
    <t>ACQUI TERME</t>
  </si>
  <si>
    <t>G953</t>
  </si>
  <si>
    <t>POZZALLO</t>
  </si>
  <si>
    <t>I551</t>
  </si>
  <si>
    <t>SCORZÈ</t>
  </si>
  <si>
    <t>I728</t>
  </si>
  <si>
    <t>SIGNA</t>
  </si>
  <si>
    <t>I922</t>
  </si>
  <si>
    <t>SPOLTORE</t>
  </si>
  <si>
    <t>C424</t>
  </si>
  <si>
    <t>CEGLIE MESSAPICA</t>
  </si>
  <si>
    <t>D231</t>
  </si>
  <si>
    <t>CUSANO MILANINO</t>
  </si>
  <si>
    <t>B893</t>
  </si>
  <si>
    <t>CASALGRANDE</t>
  </si>
  <si>
    <t>L319</t>
  </si>
  <si>
    <t>TRADATE</t>
  </si>
  <si>
    <t>A059</t>
  </si>
  <si>
    <t>ADRIA</t>
  </si>
  <si>
    <t>C986</t>
  </si>
  <si>
    <t>CORBETTA</t>
  </si>
  <si>
    <t>I030</t>
  </si>
  <si>
    <t>SAN MAURO TORINESE</t>
  </si>
  <si>
    <t>B114</t>
  </si>
  <si>
    <t>BRACCIANO</t>
  </si>
  <si>
    <t>I255</t>
  </si>
  <si>
    <t>SANTA MARINELLA</t>
  </si>
  <si>
    <t>D999</t>
  </si>
  <si>
    <t>GHEDI</t>
  </si>
  <si>
    <t>F119</t>
  </si>
  <si>
    <t>MELZO</t>
  </si>
  <si>
    <t>C204</t>
  </si>
  <si>
    <t>CASTEL MAGGIORE</t>
  </si>
  <si>
    <t>C100</t>
  </si>
  <si>
    <t>CASTELFIDARDO</t>
  </si>
  <si>
    <t>F915</t>
  </si>
  <si>
    <t>NOCI</t>
  </si>
  <si>
    <t>M141</t>
  </si>
  <si>
    <t>ZAGAROLO</t>
  </si>
  <si>
    <t>B202</t>
  </si>
  <si>
    <t>BRONTE</t>
  </si>
  <si>
    <t>B249</t>
  </si>
  <si>
    <t>BUDRIO</t>
  </si>
  <si>
    <t>B946</t>
  </si>
  <si>
    <t>CASAVATORE</t>
  </si>
  <si>
    <t>I396</t>
  </si>
  <si>
    <t>SAN VITO DEI NORMANNI</t>
  </si>
  <si>
    <t>H643</t>
  </si>
  <si>
    <t>RUTIGLIANO</t>
  </si>
  <si>
    <t>F844</t>
  </si>
  <si>
    <t>NARNI</t>
  </si>
  <si>
    <t>C722</t>
  </si>
  <si>
    <t>CIRIÈ</t>
  </si>
  <si>
    <t>B036</t>
  </si>
  <si>
    <t>BORGO SAN LORENZO</t>
  </si>
  <si>
    <t>E421</t>
  </si>
  <si>
    <t>LAIVES</t>
  </si>
  <si>
    <t>L191</t>
  </si>
  <si>
    <t>TOLENTINO</t>
  </si>
  <si>
    <t>A401</t>
  </si>
  <si>
    <t>ARICCIA</t>
  </si>
  <si>
    <t>B805</t>
  </si>
  <si>
    <t>CARONNO PERTUSELLA</t>
  </si>
  <si>
    <t>L570</t>
  </si>
  <si>
    <t>VALENZA</t>
  </si>
  <si>
    <t>G691</t>
  </si>
  <si>
    <t>PIOSSASCO</t>
  </si>
  <si>
    <t>A029</t>
  </si>
  <si>
    <t>ACI SANT'ANTONIO</t>
  </si>
  <si>
    <t>G393</t>
  </si>
  <si>
    <t>PAVULLO NEL FRIGNANO</t>
  </si>
  <si>
    <t>B406</t>
  </si>
  <si>
    <t>CALENZANO</t>
  </si>
  <si>
    <t>E975</t>
  </si>
  <si>
    <t>MARSCIANO</t>
  </si>
  <si>
    <t>H269</t>
  </si>
  <si>
    <t>RIBERA</t>
  </si>
  <si>
    <t>A026</t>
  </si>
  <si>
    <t>ACI CASTELLO</t>
  </si>
  <si>
    <t>F100</t>
  </si>
  <si>
    <t>MELEGNANO</t>
  </si>
  <si>
    <t>A071</t>
  </si>
  <si>
    <t>AGLIANA</t>
  </si>
  <si>
    <t>C991</t>
  </si>
  <si>
    <t>CORDENONS</t>
  </si>
  <si>
    <t>G288</t>
  </si>
  <si>
    <t>PALMI</t>
  </si>
  <si>
    <t>A376</t>
  </si>
  <si>
    <t>ARCORE</t>
  </si>
  <si>
    <t>I472</t>
  </si>
  <si>
    <t>SAVIGNANO SUL RUBICONE</t>
  </si>
  <si>
    <t>B729</t>
  </si>
  <si>
    <t>CARATE BRIANZA</t>
  </si>
  <si>
    <t>I819</t>
  </si>
  <si>
    <t>SOMMA LOMBARDO</t>
  </si>
  <si>
    <t>H330</t>
  </si>
  <si>
    <t>RIVA DEL GARDA</t>
  </si>
  <si>
    <t>A372</t>
  </si>
  <si>
    <t>ARCO</t>
  </si>
  <si>
    <t>G786</t>
  </si>
  <si>
    <t>POLICORO</t>
  </si>
  <si>
    <t>D332</t>
  </si>
  <si>
    <t>DOMODOSSOLA</t>
  </si>
  <si>
    <t>G787</t>
  </si>
  <si>
    <t>POLIGNANO A MARE</t>
  </si>
  <si>
    <t>B715</t>
  </si>
  <si>
    <t>CAPUA</t>
  </si>
  <si>
    <t>I725</t>
  </si>
  <si>
    <t>SIDERNO</t>
  </si>
  <si>
    <t>I693</t>
  </si>
  <si>
    <t>SESTRI LEVANTE</t>
  </si>
  <si>
    <t>M048</t>
  </si>
  <si>
    <t>VILLORBA</t>
  </si>
  <si>
    <t>G570</t>
  </si>
  <si>
    <t>PIANORO</t>
  </si>
  <si>
    <t>I826</t>
  </si>
  <si>
    <t>SONA</t>
  </si>
  <si>
    <t>E936</t>
  </si>
  <si>
    <t>MARCON</t>
  </si>
  <si>
    <t>A163</t>
  </si>
  <si>
    <t>ALBINO</t>
  </si>
  <si>
    <t>A734</t>
  </si>
  <si>
    <t>BEINASCO</t>
  </si>
  <si>
    <t>L571</t>
  </si>
  <si>
    <t>VALENZANO</t>
  </si>
  <si>
    <t>D702</t>
  </si>
  <si>
    <t>FORIO</t>
  </si>
  <si>
    <t>I242</t>
  </si>
  <si>
    <t>SANTA MARIA DI SALA</t>
  </si>
  <si>
    <t>H727</t>
  </si>
  <si>
    <t>SALUZZO</t>
  </si>
  <si>
    <t>G481</t>
  </si>
  <si>
    <t>PESCANTINA</t>
  </si>
  <si>
    <t>H404</t>
  </si>
  <si>
    <t>ROCCA DI PAPA</t>
  </si>
  <si>
    <t>C101</t>
  </si>
  <si>
    <t>CASTELFIORENTINO</t>
  </si>
  <si>
    <t>I752</t>
  </si>
  <si>
    <t>SINNAI</t>
  </si>
  <si>
    <t>E339</t>
  </si>
  <si>
    <t>ISOLA DI CAPO RIZZUTO</t>
  </si>
  <si>
    <t>E904</t>
  </si>
  <si>
    <t>MARANELLO</t>
  </si>
  <si>
    <t>L142</t>
  </si>
  <si>
    <t>TERZIGNO</t>
  </si>
  <si>
    <t>F382</t>
  </si>
  <si>
    <t>MONSELICE</t>
  </si>
  <si>
    <t>E224</t>
  </si>
  <si>
    <t>GRUMO NEVANO</t>
  </si>
  <si>
    <t>A652</t>
  </si>
  <si>
    <t>BAREGGIO</t>
  </si>
  <si>
    <t>B787</t>
  </si>
  <si>
    <t>CARLENTINI</t>
  </si>
  <si>
    <t>L419</t>
  </si>
  <si>
    <t>TRICASE</t>
  </si>
  <si>
    <t>C495</t>
  </si>
  <si>
    <t>CERCOLA</t>
  </si>
  <si>
    <t>F104</t>
  </si>
  <si>
    <t>MELFI</t>
  </si>
  <si>
    <t>B220</t>
  </si>
  <si>
    <t>BRUNICO</t>
  </si>
  <si>
    <t>H834</t>
  </si>
  <si>
    <t>SAN FELICE A CANCELLO</t>
  </si>
  <si>
    <t>F874</t>
  </si>
  <si>
    <t>NERVIANO</t>
  </si>
  <si>
    <t>B809</t>
  </si>
  <si>
    <t>CAROVIGNO</t>
  </si>
  <si>
    <t>D607</t>
  </si>
  <si>
    <t>FIORANO MODENESE</t>
  </si>
  <si>
    <t>G131</t>
  </si>
  <si>
    <t>ORTA NOVA</t>
  </si>
  <si>
    <t>G712</t>
  </si>
  <si>
    <t>PISTICCI</t>
  </si>
  <si>
    <t>M312</t>
  </si>
  <si>
    <t>LONATO DEL GARDA</t>
  </si>
  <si>
    <t>H022</t>
  </si>
  <si>
    <t>PREGANZIOL</t>
  </si>
  <si>
    <t>A674</t>
  </si>
  <si>
    <t>BARONISSI</t>
  </si>
  <si>
    <t>H625</t>
  </si>
  <si>
    <t>RUBANO</t>
  </si>
  <si>
    <t>B105</t>
  </si>
  <si>
    <t>BOVISIO-MASCIAGO</t>
  </si>
  <si>
    <t>M053</t>
  </si>
  <si>
    <t>VIMODRONE</t>
  </si>
  <si>
    <t>C498</t>
  </si>
  <si>
    <t>CEREA</t>
  </si>
  <si>
    <t>F861</t>
  </si>
  <si>
    <t>NEGRAR DI VALPOLICELLA</t>
  </si>
  <si>
    <t>F083</t>
  </si>
  <si>
    <t>MEDICINA</t>
  </si>
  <si>
    <t>H901</t>
  </si>
  <si>
    <t>SAN GIOVANNI VALDARNO</t>
  </si>
  <si>
    <t>H791</t>
  </si>
  <si>
    <t>SAN CASCIANO IN VAL DI PESA</t>
  </si>
  <si>
    <t>C002</t>
  </si>
  <si>
    <t>CASSANO ALL'IONIO</t>
  </si>
  <si>
    <t>C357</t>
  </si>
  <si>
    <t>CATTOLICA</t>
  </si>
  <si>
    <t>L273</t>
  </si>
  <si>
    <t>TORREMAGGIORE</t>
  </si>
  <si>
    <t>B492</t>
  </si>
  <si>
    <t>CAMPAGNA</t>
  </si>
  <si>
    <t>A055</t>
  </si>
  <si>
    <t>ADELFIA</t>
  </si>
  <si>
    <t>L706</t>
  </si>
  <si>
    <t>VEDELAGO</t>
  </si>
  <si>
    <t>I324</t>
  </si>
  <si>
    <t>SANT'ELPIDIO A MARE</t>
  </si>
  <si>
    <t>H222</t>
  </si>
  <si>
    <t>REGGELLO</t>
  </si>
  <si>
    <t>A222</t>
  </si>
  <si>
    <t>ALPIGNANO</t>
  </si>
  <si>
    <t>G917</t>
  </si>
  <si>
    <t>PORTO MANTOVANO</t>
  </si>
  <si>
    <t>E271</t>
  </si>
  <si>
    <t>GUSSAGO</t>
  </si>
  <si>
    <t>A547</t>
  </si>
  <si>
    <t>BAGNACAVALLO</t>
  </si>
  <si>
    <t>C869</t>
  </si>
  <si>
    <t>COLLESALVETTI</t>
  </si>
  <si>
    <t>D786</t>
  </si>
  <si>
    <t>UMBERTIDE</t>
  </si>
  <si>
    <t>E863</t>
  </si>
  <si>
    <t>MALNATE</t>
  </si>
  <si>
    <t>C136</t>
  </si>
  <si>
    <t>CASTELLANETA</t>
  </si>
  <si>
    <t>E518</t>
  </si>
  <si>
    <t>LEINI</t>
  </si>
  <si>
    <t>G283</t>
  </si>
  <si>
    <t>PALMA CAMPANIA</t>
  </si>
  <si>
    <t>E989</t>
  </si>
  <si>
    <t>MARTINSICURO</t>
  </si>
  <si>
    <t>E020</t>
  </si>
  <si>
    <t>GIAVENO</t>
  </si>
  <si>
    <t>I548</t>
  </si>
  <si>
    <t>SCORDIA</t>
  </si>
  <si>
    <t>E366</t>
  </si>
  <si>
    <t>ISPICA</t>
  </si>
  <si>
    <t>F904</t>
  </si>
  <si>
    <t>NOALE</t>
  </si>
  <si>
    <t>B731</t>
  </si>
  <si>
    <t>CARAVAGGIO</t>
  </si>
  <si>
    <t>H919</t>
  </si>
  <si>
    <t>SAN GIOVANNI IN FIORE</t>
  </si>
  <si>
    <t>D416</t>
  </si>
  <si>
    <t>ERBA</t>
  </si>
  <si>
    <t>D024</t>
  </si>
  <si>
    <t>TARQUINIA</t>
  </si>
  <si>
    <t>H736</t>
  </si>
  <si>
    <t>SAMARATE</t>
  </si>
  <si>
    <t>B107</t>
  </si>
  <si>
    <t>BOVOLONE</t>
  </si>
  <si>
    <t>D561</t>
  </si>
  <si>
    <t>FIANO ROMANO</t>
  </si>
  <si>
    <t>F930</t>
  </si>
  <si>
    <t>NONANTOLA</t>
  </si>
  <si>
    <t>I003</t>
  </si>
  <si>
    <t>SAN MARTINO BUON ALBERGO</t>
  </si>
  <si>
    <t>D442</t>
  </si>
  <si>
    <t>ESTE</t>
  </si>
  <si>
    <t>M295</t>
  </si>
  <si>
    <t>SAN CESAREO</t>
  </si>
  <si>
    <t>I469</t>
  </si>
  <si>
    <t>SAVIANO</t>
  </si>
  <si>
    <t>E207</t>
  </si>
  <si>
    <t>GROTTAMMARE</t>
  </si>
  <si>
    <t>C292</t>
  </si>
  <si>
    <t>CASTENASO</t>
  </si>
  <si>
    <t>B227</t>
  </si>
  <si>
    <t>BRUSCIANO</t>
  </si>
  <si>
    <t>C817</t>
  </si>
  <si>
    <t>CODROIPO</t>
  </si>
  <si>
    <t>L567</t>
  </si>
  <si>
    <t>VALEGGIO SUL MINCIO</t>
  </si>
  <si>
    <t>E754</t>
  </si>
  <si>
    <t>LUSCIANO</t>
  </si>
  <si>
    <t>E530</t>
  </si>
  <si>
    <t>LENTATE SUL SEVESO</t>
  </si>
  <si>
    <t>G253</t>
  </si>
  <si>
    <t>PALAGONIA</t>
  </si>
  <si>
    <t>L188</t>
  </si>
  <si>
    <t>TODI</t>
  </si>
  <si>
    <t>G252</t>
  </si>
  <si>
    <t>PALAGIANO</t>
  </si>
  <si>
    <t>B345</t>
  </si>
  <si>
    <t>CADONEGHE</t>
  </si>
  <si>
    <t>C952</t>
  </si>
  <si>
    <t>CONCOREZZO</t>
  </si>
  <si>
    <t>C980</t>
  </si>
  <si>
    <t>COPPARO</t>
  </si>
  <si>
    <t>E682</t>
  </si>
  <si>
    <t>LONIGO</t>
  </si>
  <si>
    <t>A241</t>
  </si>
  <si>
    <t>ALTOPASCIO</t>
  </si>
  <si>
    <t>G920</t>
  </si>
  <si>
    <t>PORTO SAN GIORGIO</t>
  </si>
  <si>
    <t>L639</t>
  </si>
  <si>
    <t>VALMONTONE</t>
  </si>
  <si>
    <t>G634</t>
  </si>
  <si>
    <t>PIEVE EMANUELE</t>
  </si>
  <si>
    <t>B850</t>
  </si>
  <si>
    <t>CARUGATE</t>
  </si>
  <si>
    <t>F299</t>
  </si>
  <si>
    <t>PORTO EMPEDOCLE</t>
  </si>
  <si>
    <t>A530</t>
  </si>
  <si>
    <t>AZZANO DECIMO</t>
  </si>
  <si>
    <t>F288</t>
  </si>
  <si>
    <t>MOLINELLA</t>
  </si>
  <si>
    <t>C948</t>
  </si>
  <si>
    <t>CONCESIO</t>
  </si>
  <si>
    <t>I862</t>
  </si>
  <si>
    <t>SORRENTO</t>
  </si>
  <si>
    <t>D790</t>
  </si>
  <si>
    <t>FRATTAMINORE</t>
  </si>
  <si>
    <t>G822</t>
  </si>
  <si>
    <t>PONSACCO</t>
  </si>
  <si>
    <t>D872</t>
  </si>
  <si>
    <t>GALLIATE</t>
  </si>
  <si>
    <t>D251</t>
  </si>
  <si>
    <t>DARFO BOARIO TERME</t>
  </si>
  <si>
    <t>F632</t>
  </si>
  <si>
    <t>POTENZA PICENA</t>
  </si>
  <si>
    <t>A087</t>
  </si>
  <si>
    <t>AGRATE BRIANZA</t>
  </si>
  <si>
    <t>M172</t>
  </si>
  <si>
    <t>ZEVIO</t>
  </si>
  <si>
    <t>C816</t>
  </si>
  <si>
    <t>CODOGNO</t>
  </si>
  <si>
    <t>C540</t>
  </si>
  <si>
    <t>CERTALDO</t>
  </si>
  <si>
    <t>G559</t>
  </si>
  <si>
    <t>PIANEZZA</t>
  </si>
  <si>
    <t>A818</t>
  </si>
  <si>
    <t>BESANA IN BRIANZA</t>
  </si>
  <si>
    <t>I802</t>
  </si>
  <si>
    <t>SOLIERA</t>
  </si>
  <si>
    <t>I467</t>
  </si>
  <si>
    <t>SAVA</t>
  </si>
  <si>
    <t>F784</t>
  </si>
  <si>
    <t>MOTTOLA</t>
  </si>
  <si>
    <t>C765</t>
  </si>
  <si>
    <t>CIVITA CASTELLANA</t>
  </si>
  <si>
    <t>B910</t>
  </si>
  <si>
    <t>CASALPUSTERLENGO</t>
  </si>
  <si>
    <t>I741</t>
  </si>
  <si>
    <t>SILVI</t>
  </si>
  <si>
    <t>C141</t>
  </si>
  <si>
    <t>CASTELLARANO</t>
  </si>
  <si>
    <t>F754</t>
  </si>
  <si>
    <t>MORTARA</t>
  </si>
  <si>
    <t>B716</t>
  </si>
  <si>
    <t>CAPURSO</t>
  </si>
  <si>
    <t>I155</t>
  </si>
  <si>
    <t>SANSEPOLCRO</t>
  </si>
  <si>
    <t>M122</t>
  </si>
  <si>
    <t>VOLPIANO</t>
  </si>
  <si>
    <t>C309</t>
  </si>
  <si>
    <t>CASTIGLIONE DEL LAGO</t>
  </si>
  <si>
    <t>M060</t>
  </si>
  <si>
    <t>VINOVO</t>
  </si>
  <si>
    <t>I403</t>
  </si>
  <si>
    <t>SAN VITO AL TAGLIAMENTO</t>
  </si>
  <si>
    <t>D863</t>
  </si>
  <si>
    <t>GALATONE</t>
  </si>
  <si>
    <t>C037</t>
  </si>
  <si>
    <t>CASSOLA</t>
  </si>
  <si>
    <t>C242</t>
  </si>
  <si>
    <t>CASTELNUOVO RANGONE</t>
  </si>
  <si>
    <t>G886</t>
  </si>
  <si>
    <t>PORCIA</t>
  </si>
  <si>
    <t>C537</t>
  </si>
  <si>
    <t>CERRO MAGGIORE</t>
  </si>
  <si>
    <t>D599</t>
  </si>
  <si>
    <t>FINALE EMILIA</t>
  </si>
  <si>
    <t>B898</t>
  </si>
  <si>
    <t>CASALMAGGIORE</t>
  </si>
  <si>
    <t>B998</t>
  </si>
  <si>
    <t>CASSANO DELLE MURGE</t>
  </si>
  <si>
    <t>L063</t>
  </si>
  <si>
    <t>TAURIANOVA</t>
  </si>
  <si>
    <t>B524</t>
  </si>
  <si>
    <t>CAMPODARSEGO</t>
  </si>
  <si>
    <t>D325</t>
  </si>
  <si>
    <t>DOLO</t>
  </si>
  <si>
    <t>M331</t>
  </si>
  <si>
    <t>VALLEFOGLIA</t>
  </si>
  <si>
    <t>G402</t>
  </si>
  <si>
    <t>PEDARA</t>
  </si>
  <si>
    <t>G865</t>
  </si>
  <si>
    <t>PONTINIA</t>
  </si>
  <si>
    <t>I306</t>
  </si>
  <si>
    <t>SANT'ARPINO</t>
  </si>
  <si>
    <t>E469</t>
  </si>
  <si>
    <t>LATERZA</t>
  </si>
  <si>
    <t>D611</t>
  </si>
  <si>
    <t>FIORENZUOLA D'ARDA</t>
  </si>
  <si>
    <t>G317</t>
  </si>
  <si>
    <t>PAOLA</t>
  </si>
  <si>
    <t>D042</t>
  </si>
  <si>
    <t>CORRIDONIA</t>
  </si>
  <si>
    <t>C750</t>
  </si>
  <si>
    <t>CITTÀ SANT'ANGELO</t>
  </si>
  <si>
    <t>G972</t>
  </si>
  <si>
    <t>SASSO MARCONI</t>
  </si>
  <si>
    <t>M340</t>
  </si>
  <si>
    <t>BORGO VIRGILIO</t>
  </si>
  <si>
    <t>H628</t>
  </si>
  <si>
    <t>RUBIERA</t>
  </si>
  <si>
    <t>B794</t>
  </si>
  <si>
    <t>CARMIGNANO</t>
  </si>
  <si>
    <t>A332</t>
  </si>
  <si>
    <t>APPIANO SULLA STRADA DEL VINO</t>
  </si>
  <si>
    <t>L065</t>
  </si>
  <si>
    <t>TAVAGNACCO</t>
  </si>
  <si>
    <t>B754</t>
  </si>
  <si>
    <t>CARDANO AL CAMPO</t>
  </si>
  <si>
    <t>D227</t>
  </si>
  <si>
    <t>CURTATONE</t>
  </si>
  <si>
    <t>L011</t>
  </si>
  <si>
    <t>SURBO</t>
  </si>
  <si>
    <t>E864</t>
  </si>
  <si>
    <t>MALO</t>
  </si>
  <si>
    <t>H523</t>
  </si>
  <si>
    <t>RONCADE</t>
  </si>
  <si>
    <t>G170</t>
  </si>
  <si>
    <t>OSPITALETTO</t>
  </si>
  <si>
    <t>E253</t>
  </si>
  <si>
    <t>GUASTALLA</t>
  </si>
  <si>
    <t>F133</t>
  </si>
  <si>
    <t>MERATE</t>
  </si>
  <si>
    <t>L155</t>
  </si>
  <si>
    <t>TEVEROLA</t>
  </si>
  <si>
    <t>H556</t>
  </si>
  <si>
    <t>ROSÀ</t>
  </si>
  <si>
    <t>H978</t>
  </si>
  <si>
    <t>SAN MARCELLINO</t>
  </si>
  <si>
    <t>H558</t>
  </si>
  <si>
    <t>ROSARNO</t>
  </si>
  <si>
    <t>C130</t>
  </si>
  <si>
    <t>CASTELLAMMARE DEL GOLFO</t>
  </si>
  <si>
    <t>I177</t>
  </si>
  <si>
    <t>SANTA CROCE SULL'ARNO</t>
  </si>
  <si>
    <t>E805</t>
  </si>
  <si>
    <t>MAGIONE</t>
  </si>
  <si>
    <t>M059</t>
  </si>
  <si>
    <t>VINCI</t>
  </si>
  <si>
    <t>I821</t>
  </si>
  <si>
    <t>SOMMACAMPAGNA</t>
  </si>
  <si>
    <t>G098</t>
  </si>
  <si>
    <t>ORIA</t>
  </si>
  <si>
    <t>C852</t>
  </si>
  <si>
    <t>COLLECCHIO</t>
  </si>
  <si>
    <t>F831</t>
  </si>
  <si>
    <t>PINETO</t>
  </si>
  <si>
    <t>G062</t>
  </si>
  <si>
    <t>OMEGNA</t>
  </si>
  <si>
    <t>I863</t>
  </si>
  <si>
    <t>SORSO</t>
  </si>
  <si>
    <t>E291</t>
  </si>
  <si>
    <t>IMPRUNETA</t>
  </si>
  <si>
    <t>H882</t>
  </si>
  <si>
    <t>SAN GIORGIO IONICO</t>
  </si>
  <si>
    <t>G088</t>
  </si>
  <si>
    <t>ORBETELLO</t>
  </si>
  <si>
    <t>F348</t>
  </si>
  <si>
    <t>MONDOLFO</t>
  </si>
  <si>
    <t>E230</t>
  </si>
  <si>
    <t>GUALDO TADINO</t>
  </si>
  <si>
    <t>C615</t>
  </si>
  <si>
    <t>CHIARAVALLE</t>
  </si>
  <si>
    <t>F004</t>
  </si>
  <si>
    <t>MASCALI</t>
  </si>
  <si>
    <t>D690</t>
  </si>
  <si>
    <t>SAN GIOVANNI TEATINO</t>
  </si>
  <si>
    <t>I233</t>
  </si>
  <si>
    <t>SANTA MARIA A VICO</t>
  </si>
  <si>
    <t>E526</t>
  </si>
  <si>
    <t>LENO</t>
  </si>
  <si>
    <t>F551</t>
  </si>
  <si>
    <t>MONTELUPO FIORENTINO</t>
  </si>
  <si>
    <t>C569</t>
  </si>
  <si>
    <t>CESATE</t>
  </si>
  <si>
    <t>G019</t>
  </si>
  <si>
    <t>OLEGGIO</t>
  </si>
  <si>
    <t>G078</t>
  </si>
  <si>
    <t>OPERA</t>
  </si>
  <si>
    <t>H512</t>
  </si>
  <si>
    <t>ROMANO D'EZZELINO</t>
  </si>
  <si>
    <t>F030</t>
  </si>
  <si>
    <t>MASSA LUBRENSE</t>
  </si>
  <si>
    <t>H240</t>
  </si>
  <si>
    <t>RESCALDINA</t>
  </si>
  <si>
    <t>E734</t>
  </si>
  <si>
    <t>LUINO</t>
  </si>
  <si>
    <t>L383</t>
  </si>
  <si>
    <t>TREPUZZI</t>
  </si>
  <si>
    <t>H325</t>
  </si>
  <si>
    <t>RIPOSTO</t>
  </si>
  <si>
    <t>C139</t>
  </si>
  <si>
    <t>CASTELLANZA</t>
  </si>
  <si>
    <t>M017</t>
  </si>
  <si>
    <t>VILLASANTA</t>
  </si>
  <si>
    <t>B301</t>
  </si>
  <si>
    <t>BUSTO GAROLFO</t>
  </si>
  <si>
    <t>D094</t>
  </si>
  <si>
    <t>COSSATO</t>
  </si>
  <si>
    <t>C726</t>
  </si>
  <si>
    <t>CIRÒ MARINA</t>
  </si>
  <si>
    <t>I054</t>
  </si>
  <si>
    <t>SAN NICANDRO GARGANICO</t>
  </si>
  <si>
    <t>C261</t>
  </si>
  <si>
    <t>CASTEL SAN GIOVANNI</t>
  </si>
  <si>
    <t>E645</t>
  </si>
  <si>
    <t>LOCOROTONDO</t>
  </si>
  <si>
    <t>B915</t>
  </si>
  <si>
    <t>TRINITAPOLI</t>
  </si>
  <si>
    <t>E970</t>
  </si>
  <si>
    <t>MAROSTICA</t>
  </si>
  <si>
    <t>C421</t>
  </si>
  <si>
    <t>CEFALÙ</t>
  </si>
  <si>
    <t>C014</t>
  </si>
  <si>
    <t>CASSINA DE' PECCHI</t>
  </si>
  <si>
    <t>I786</t>
  </si>
  <si>
    <t>SOLARO</t>
  </si>
  <si>
    <t>G205</t>
  </si>
  <si>
    <t>OZZANO DELL'EMILIA</t>
  </si>
  <si>
    <t>F244</t>
  </si>
  <si>
    <t>MISANO ADRIATICO</t>
  </si>
  <si>
    <t>A253</t>
  </si>
  <si>
    <t>AMANTEA</t>
  </si>
  <si>
    <t>A965</t>
  </si>
  <si>
    <t>BONDENO</t>
  </si>
  <si>
    <t>D615</t>
  </si>
  <si>
    <t>FISCIANO</t>
  </si>
  <si>
    <t>D493</t>
  </si>
  <si>
    <t>FARA IN SABINA</t>
  </si>
  <si>
    <t>B960</t>
  </si>
  <si>
    <t>CASELLE TORINESE</t>
  </si>
  <si>
    <t>G698</t>
  </si>
  <si>
    <t>PRIVERNO</t>
  </si>
  <si>
    <t>G926</t>
  </si>
  <si>
    <t>PORTO VIRO</t>
  </si>
  <si>
    <t>L500</t>
  </si>
  <si>
    <t>URBINO</t>
  </si>
  <si>
    <t>L024</t>
  </si>
  <si>
    <t>TAGGIA</t>
  </si>
  <si>
    <t>E563</t>
  </si>
  <si>
    <t>LEVERANO</t>
  </si>
  <si>
    <t>D575</t>
  </si>
  <si>
    <t>FIESOLE</t>
  </si>
  <si>
    <t>L339</t>
  </si>
  <si>
    <t>TRAVAGLIATO</t>
  </si>
  <si>
    <t>D379</t>
  </si>
  <si>
    <t>DUEVILLE</t>
  </si>
  <si>
    <t>H839</t>
  </si>
  <si>
    <t>SAN FERDINANDO DI PUGLIA</t>
  </si>
  <si>
    <t>A429</t>
  </si>
  <si>
    <t>ARONA</t>
  </si>
  <si>
    <t>A449</t>
  </si>
  <si>
    <t>ARTENA</t>
  </si>
  <si>
    <t>E471</t>
  </si>
  <si>
    <t>LATIANO</t>
  </si>
  <si>
    <t>C259</t>
  </si>
  <si>
    <t>CASTEL SAN GIORGIO</t>
  </si>
  <si>
    <t>E815</t>
  </si>
  <si>
    <t>MAGLIE</t>
  </si>
  <si>
    <t>L677</t>
  </si>
  <si>
    <t>VAREDO</t>
  </si>
  <si>
    <t>D166</t>
  </si>
  <si>
    <t>CREVALCORE</t>
  </si>
  <si>
    <t>C556</t>
  </si>
  <si>
    <t>CERVIGNANO DEL FRIULI</t>
  </si>
  <si>
    <t>B423</t>
  </si>
  <si>
    <t>CALOLZIOCORTE</t>
  </si>
  <si>
    <t>I930</t>
  </si>
  <si>
    <t>SQUINZANO</t>
  </si>
  <si>
    <t>D707</t>
  </si>
  <si>
    <t>FORMELLO</t>
  </si>
  <si>
    <t>C113</t>
  </si>
  <si>
    <t>CASTELFRANCO DI SOTTO</t>
  </si>
  <si>
    <t>M421</t>
  </si>
  <si>
    <t>BORGO VALBELLUNA</t>
  </si>
  <si>
    <t>B399</t>
  </si>
  <si>
    <t>CALDERARA DI RENO</t>
  </si>
  <si>
    <t>L858</t>
  </si>
  <si>
    <t>VIESTE</t>
  </si>
  <si>
    <t>F604</t>
  </si>
  <si>
    <t>MONTERONI DI LECCE</t>
  </si>
  <si>
    <t>A246</t>
  </si>
  <si>
    <t>ALZANO LOMBARDO</t>
  </si>
  <si>
    <t>L711</t>
  </si>
  <si>
    <t>VEGLIE</t>
  </si>
  <si>
    <t>F592</t>
  </si>
  <si>
    <t>MONTEPULCIANO</t>
  </si>
  <si>
    <t>L814</t>
  </si>
  <si>
    <t>VETRALLA</t>
  </si>
  <si>
    <t>M308</t>
  </si>
  <si>
    <t>CAVALLINO-TREPORTI</t>
  </si>
  <si>
    <t>C225</t>
  </si>
  <si>
    <t>CASTELNUOVO DEL GARDA</t>
  </si>
  <si>
    <t>B925</t>
  </si>
  <si>
    <t>CASANDRINO</t>
  </si>
  <si>
    <t>I274</t>
  </si>
  <si>
    <t>SANT'ANGELO LODIGIANO</t>
  </si>
  <si>
    <t>H256</t>
  </si>
  <si>
    <t>REZZATO</t>
  </si>
  <si>
    <t>I951</t>
  </si>
  <si>
    <t>STEZZANO</t>
  </si>
  <si>
    <t>F960</t>
  </si>
  <si>
    <t>NOVELLARA</t>
  </si>
  <si>
    <t>L093</t>
  </si>
  <si>
    <t>TEMPIO PAUSANIA</t>
  </si>
  <si>
    <t>A453</t>
  </si>
  <si>
    <t>ARZACHENA</t>
  </si>
  <si>
    <t>E169</t>
  </si>
  <si>
    <t>GREVE IN CHIANTI</t>
  </si>
  <si>
    <t>L924</t>
  </si>
  <si>
    <t>VILLACIDRO</t>
  </si>
  <si>
    <t>G855</t>
  </si>
  <si>
    <t>PONTE SAN NICOLÒ</t>
  </si>
  <si>
    <t>I232</t>
  </si>
  <si>
    <t>SANTA MARIA A MONTE</t>
  </si>
  <si>
    <t>M294</t>
  </si>
  <si>
    <t>BELLIZZI</t>
  </si>
  <si>
    <t>F648</t>
  </si>
  <si>
    <t>MONTESPERTOLI</t>
  </si>
  <si>
    <t>D171</t>
  </si>
  <si>
    <t>CRISPIANO</t>
  </si>
  <si>
    <t>F107</t>
  </si>
  <si>
    <t>MELILLI</t>
  </si>
  <si>
    <t>E473</t>
  </si>
  <si>
    <t>LATISANA</t>
  </si>
  <si>
    <t>M207</t>
  </si>
  <si>
    <t>LARIANO</t>
  </si>
  <si>
    <t>I008</t>
  </si>
  <si>
    <t>SAN MARTINO DI LUPARI</t>
  </si>
  <si>
    <t>B943</t>
  </si>
  <si>
    <t>CASATENOVO</t>
  </si>
  <si>
    <t>E884</t>
  </si>
  <si>
    <t>MANERBIO</t>
  </si>
  <si>
    <t>B879</t>
  </si>
  <si>
    <t>CASALE SUL SILE</t>
  </si>
  <si>
    <t>I119</t>
  </si>
  <si>
    <t>SAN PIETRO VERNOTICO</t>
  </si>
  <si>
    <t>M298</t>
  </si>
  <si>
    <t>STATTE</t>
  </si>
  <si>
    <t>I433</t>
  </si>
  <si>
    <t>SAREZZO</t>
  </si>
  <si>
    <t>H798</t>
  </si>
  <si>
    <t>SAN CIPRIANO D'AVERSA</t>
  </si>
  <si>
    <t>H122</t>
  </si>
  <si>
    <t>QUATTRO CASTELLA</t>
  </si>
  <si>
    <t>B860</t>
  </si>
  <si>
    <t>CASAGIOVE</t>
  </si>
  <si>
    <t>F914</t>
  </si>
  <si>
    <t>NOCETO</t>
  </si>
  <si>
    <t>D705</t>
  </si>
  <si>
    <t>FORLIMPOPOLI</t>
  </si>
  <si>
    <t>L892</t>
  </si>
  <si>
    <t>VIGODARZERE</t>
  </si>
  <si>
    <t>B666</t>
  </si>
  <si>
    <t>CAPO D'ORLANDO</t>
  </si>
  <si>
    <t>C319</t>
  </si>
  <si>
    <t>CASTIGLION FIORENTINO</t>
  </si>
  <si>
    <t>E493</t>
  </si>
  <si>
    <t>LAVELLO</t>
  </si>
  <si>
    <t>F499</t>
  </si>
  <si>
    <t>MONTEFIASCONE</t>
  </si>
  <si>
    <t>B554</t>
  </si>
  <si>
    <t>CAMPONOGARA</t>
  </si>
  <si>
    <t>F636</t>
  </si>
  <si>
    <t>MONTESARCHIO</t>
  </si>
  <si>
    <t>G875</t>
  </si>
  <si>
    <t>PONZANO VENETO</t>
  </si>
  <si>
    <t>B817</t>
  </si>
  <si>
    <t>CARPENEDOLO</t>
  </si>
  <si>
    <t>G795</t>
  </si>
  <si>
    <t>POLLENA TROCCHIA</t>
  </si>
  <si>
    <t>C383</t>
  </si>
  <si>
    <t>CAVARZERE</t>
  </si>
  <si>
    <t>C767</t>
  </si>
  <si>
    <t>LANUVIO</t>
  </si>
  <si>
    <t>L472</t>
  </si>
  <si>
    <t>TURI</t>
  </si>
  <si>
    <t>M018</t>
  </si>
  <si>
    <t>VILLA SAN GIOVANNI</t>
  </si>
  <si>
    <t>F795</t>
  </si>
  <si>
    <t>MUGGIA</t>
  </si>
  <si>
    <t>H119</t>
  </si>
  <si>
    <t>QUARTUCCIU</t>
  </si>
  <si>
    <t>D567</t>
  </si>
  <si>
    <t>FICARAZZI</t>
  </si>
  <si>
    <t>L156</t>
  </si>
  <si>
    <t>TEZZE SUL BRENTA</t>
  </si>
  <si>
    <t>B394</t>
  </si>
  <si>
    <t>CALCINATO</t>
  </si>
  <si>
    <t>L349</t>
  </si>
  <si>
    <t>TREBASELEGHE</t>
  </si>
  <si>
    <t>I109</t>
  </si>
  <si>
    <t>SAN PIETRO IN CARIANO</t>
  </si>
  <si>
    <t>G293</t>
  </si>
  <si>
    <t>PALOMBARA SABINA</t>
  </si>
  <si>
    <t>F892</t>
  </si>
  <si>
    <t>NICOSIA</t>
  </si>
  <si>
    <t>F591</t>
  </si>
  <si>
    <t>MONTEPRANDONE</t>
  </si>
  <si>
    <t>I903</t>
  </si>
  <si>
    <t>SPILAMBERTO</t>
  </si>
  <si>
    <t>E690</t>
  </si>
  <si>
    <t>LORETO</t>
  </si>
  <si>
    <t>C377</t>
  </si>
  <si>
    <t>CAVALLINO</t>
  </si>
  <si>
    <t>G377</t>
  </si>
  <si>
    <t>PATTI</t>
  </si>
  <si>
    <t>H735</t>
  </si>
  <si>
    <t>SALZANO</t>
  </si>
  <si>
    <t>H985</t>
  </si>
  <si>
    <t>SAN MARCO IN LAMIS</t>
  </si>
  <si>
    <t>D670</t>
  </si>
  <si>
    <t>FONTANAFREDDA</t>
  </si>
  <si>
    <t>H781</t>
  </si>
  <si>
    <t>SAN BIAGIO DI CALLALTA</t>
  </si>
  <si>
    <t>A125</t>
  </si>
  <si>
    <t>ALBA ADRIATICA</t>
  </si>
  <si>
    <t>I373</t>
  </si>
  <si>
    <t>SAN STINO DI LIVENZA</t>
  </si>
  <si>
    <t>M411</t>
  </si>
  <si>
    <t>SORBOLO MEZZANI</t>
  </si>
  <si>
    <t>B392</t>
  </si>
  <si>
    <t>CALCINAIA</t>
  </si>
  <si>
    <t>L131</t>
  </si>
  <si>
    <t>TERRASINI</t>
  </si>
  <si>
    <t>I110</t>
  </si>
  <si>
    <t>SAN PIETRO IN CASALE</t>
  </si>
  <si>
    <t>B369</t>
  </si>
  <si>
    <t>CAIRO MONTENOTTE</t>
  </si>
  <si>
    <t>H307</t>
  </si>
  <si>
    <t>RIONERO IN VULTURE</t>
  </si>
  <si>
    <t>E173</t>
  </si>
  <si>
    <t>GRICIGNANO DI AVERSA</t>
  </si>
  <si>
    <t>L675</t>
  </si>
  <si>
    <t>VARAZZE</t>
  </si>
  <si>
    <t>A339</t>
  </si>
  <si>
    <t>APRICENA</t>
  </si>
  <si>
    <t>G028</t>
  </si>
  <si>
    <t>OLGIATE OLONA</t>
  </si>
  <si>
    <t>E136</t>
  </si>
  <si>
    <t>GRANAROLO DELL'EMILIA</t>
  </si>
  <si>
    <t>E133</t>
  </si>
  <si>
    <t>GRAMMICHELE</t>
  </si>
  <si>
    <t>I566</t>
  </si>
  <si>
    <t>SEDRIANO</t>
  </si>
  <si>
    <t>C118</t>
  </si>
  <si>
    <t>CASTEL GOFFREDO</t>
  </si>
  <si>
    <t>B509</t>
  </si>
  <si>
    <t>CAMPIGLIA MARITTIMA</t>
  </si>
  <si>
    <t>C605</t>
  </si>
  <si>
    <t>CHIAMPO</t>
  </si>
  <si>
    <t>F063</t>
  </si>
  <si>
    <t>MAZZANO</t>
  </si>
  <si>
    <t>E536</t>
  </si>
  <si>
    <t>LEONFORTE</t>
  </si>
  <si>
    <t>E606</t>
  </si>
  <si>
    <t>LIPARI</t>
  </si>
  <si>
    <t>B593</t>
  </si>
  <si>
    <t>CANEGRATE</t>
  </si>
  <si>
    <t>F522</t>
  </si>
  <si>
    <t>MONTEGRANARO</t>
  </si>
  <si>
    <t>A569</t>
  </si>
  <si>
    <t>BAGNOLO MELLA</t>
  </si>
  <si>
    <t>G160</t>
  </si>
  <si>
    <t>OSIO SOTTO</t>
  </si>
  <si>
    <t>G568</t>
  </si>
  <si>
    <t>PIANO DI SORRENTO</t>
  </si>
  <si>
    <t>B033</t>
  </si>
  <si>
    <t>BORGO SAN DALMAZZO</t>
  </si>
  <si>
    <t>I622</t>
  </si>
  <si>
    <t>SERAVEZZA</t>
  </si>
  <si>
    <t>G838</t>
  </si>
  <si>
    <t>PONTECORVO</t>
  </si>
  <si>
    <t>D467</t>
  </si>
  <si>
    <t>FAGNANO OLONA</t>
  </si>
  <si>
    <t>E434</t>
  </si>
  <si>
    <t>LANA</t>
  </si>
  <si>
    <t>B452</t>
  </si>
  <si>
    <t>CALVIZZANO</t>
  </si>
  <si>
    <t>G149</t>
  </si>
  <si>
    <t>ORZINUOVI</t>
  </si>
  <si>
    <t>A518</t>
  </si>
  <si>
    <t>AVIGLIANA</t>
  </si>
  <si>
    <t>L844</t>
  </si>
  <si>
    <t>VILLA LITERNO</t>
  </si>
  <si>
    <t>G919</t>
  </si>
  <si>
    <t>PORTO RECANATI</t>
  </si>
  <si>
    <t>F481</t>
  </si>
  <si>
    <t>MONTECORVINO ROVELLA</t>
  </si>
  <si>
    <t>E488</t>
  </si>
  <si>
    <t>LAVAGNA</t>
  </si>
  <si>
    <t>A324</t>
  </si>
  <si>
    <t>ANZOLA DELL'EMILIA</t>
  </si>
  <si>
    <t>C675</t>
  </si>
  <si>
    <t>CICCIANO</t>
  </si>
  <si>
    <t>I927</t>
  </si>
  <si>
    <t>SPRESIANO</t>
  </si>
  <si>
    <t>F084</t>
  </si>
  <si>
    <t>MEDIGLIA</t>
  </si>
  <si>
    <t>E223</t>
  </si>
  <si>
    <t>GRUMO APPULA</t>
  </si>
  <si>
    <t>H340</t>
  </si>
  <si>
    <t>RIVAROLO CANAVESE</t>
  </si>
  <si>
    <t>A729</t>
  </si>
  <si>
    <t>BEDIZZOLE</t>
  </si>
  <si>
    <t>A413</t>
  </si>
  <si>
    <t>ARLUNO</t>
  </si>
  <si>
    <t>H683</t>
  </si>
  <si>
    <t>SALA CONSILINA</t>
  </si>
  <si>
    <t>G565</t>
  </si>
  <si>
    <t>PIANIGA</t>
  </si>
  <si>
    <t>M380</t>
  </si>
  <si>
    <t>COLLI AL METAURO</t>
  </si>
  <si>
    <t>F712</t>
  </si>
  <si>
    <t>MORBEGNO</t>
  </si>
  <si>
    <t>A849</t>
  </si>
  <si>
    <t>BIASSONO</t>
  </si>
  <si>
    <t>H593</t>
  </si>
  <si>
    <t>ROTTOFRENO</t>
  </si>
  <si>
    <t>D940</t>
  </si>
  <si>
    <t>GAVARDO</t>
  </si>
  <si>
    <t>G333</t>
  </si>
  <si>
    <t>PARETE</t>
  </si>
  <si>
    <t>I027</t>
  </si>
  <si>
    <t>SAN MAURO PASCOLI</t>
  </si>
  <si>
    <t>B041</t>
  </si>
  <si>
    <t>BORGOSESIA</t>
  </si>
  <si>
    <t>H159</t>
  </si>
  <si>
    <t>RAFFADALI</t>
  </si>
  <si>
    <t>I805</t>
  </si>
  <si>
    <t>SOLOFRA</t>
  </si>
  <si>
    <t>M327</t>
  </si>
  <si>
    <t>CASCIANA TERME LARI</t>
  </si>
  <si>
    <t>F620</t>
  </si>
  <si>
    <t>MONTE SAN GIOVANNI CAMPANO</t>
  </si>
  <si>
    <t>A468</t>
  </si>
  <si>
    <t>SINALUNGA</t>
  </si>
  <si>
    <t>I131</t>
  </si>
  <si>
    <t>SAN PRISCO</t>
  </si>
  <si>
    <t>H642</t>
  </si>
  <si>
    <t>RUSSI</t>
  </si>
  <si>
    <t>H432</t>
  </si>
  <si>
    <t>ROCCA PRIORA</t>
  </si>
  <si>
    <t>L484</t>
  </si>
  <si>
    <t>UGENTO</t>
  </si>
  <si>
    <t>F781</t>
  </si>
  <si>
    <t>MOTTA SANT'ANASTASIA</t>
  </si>
  <si>
    <t>C078</t>
  </si>
  <si>
    <t>CASTEL D'AZZANO</t>
  </si>
  <si>
    <t>F437</t>
  </si>
  <si>
    <t>MONTE ARGENTARIO</t>
  </si>
  <si>
    <t>H860</t>
  </si>
  <si>
    <t>SAN GENNARO VESUVIANO</t>
  </si>
  <si>
    <t>M326</t>
  </si>
  <si>
    <t>SCARPERIA E SAN PIERO</t>
  </si>
  <si>
    <t>E483</t>
  </si>
  <si>
    <t>LAURIA</t>
  </si>
  <si>
    <t>D415</t>
  </si>
  <si>
    <t>ERACLEA</t>
  </si>
  <si>
    <t>F994</t>
  </si>
  <si>
    <t>OCCHIOBELLO</t>
  </si>
  <si>
    <t>A676</t>
  </si>
  <si>
    <t>BARRAFRANCA</t>
  </si>
  <si>
    <t>I156</t>
  </si>
  <si>
    <t>SAN SEVERINO MARCHE</t>
  </si>
  <si>
    <t>L123</t>
  </si>
  <si>
    <t>TERRANUOVA BRACCIOLINI</t>
  </si>
  <si>
    <t>A801</t>
  </si>
  <si>
    <t>BERNALDA</t>
  </si>
  <si>
    <t>I199</t>
  </si>
  <si>
    <t>SANT'AGATA DI MILITELLO</t>
  </si>
  <si>
    <t>C708</t>
  </si>
  <si>
    <t>CINISI</t>
  </si>
  <si>
    <t>L411</t>
  </si>
  <si>
    <t>TREZZO SULL'ADDA</t>
  </si>
  <si>
    <t>F126</t>
  </si>
  <si>
    <t>MENFI</t>
  </si>
  <si>
    <t>F488</t>
  </si>
  <si>
    <t>MONTE DI PROCIDA</t>
  </si>
  <si>
    <t>I259</t>
  </si>
  <si>
    <t>SANT'AMBROGIO DI VALPOLICELLA</t>
  </si>
  <si>
    <t>D976</t>
  </si>
  <si>
    <t>LOCRI</t>
  </si>
  <si>
    <t>L702</t>
  </si>
  <si>
    <t>VECCHIANO</t>
  </si>
  <si>
    <t>M408</t>
  </si>
  <si>
    <t>BARBERINO TAVARNELLE</t>
  </si>
  <si>
    <t>F477</t>
  </si>
  <si>
    <t>MONTE COMPATRI</t>
  </si>
  <si>
    <t>D768</t>
  </si>
  <si>
    <t>FRANCOFONTE</t>
  </si>
  <si>
    <t>D170</t>
  </si>
  <si>
    <t>CRISPANO</t>
  </si>
  <si>
    <t>B563</t>
  </si>
  <si>
    <t>CAMPOSAMPIERO</t>
  </si>
  <si>
    <t>G912</t>
  </si>
  <si>
    <t>PORTOFERRAIO</t>
  </si>
  <si>
    <t>L307</t>
  </si>
  <si>
    <t>TORTORETO</t>
  </si>
  <si>
    <t>E629</t>
  </si>
  <si>
    <t>LIZZANELLO</t>
  </si>
  <si>
    <t>A990</t>
  </si>
  <si>
    <t>BORGARO TORINESE</t>
  </si>
  <si>
    <t>I904</t>
  </si>
  <si>
    <t>SPILIMBERGO</t>
  </si>
  <si>
    <t>A231</t>
  </si>
  <si>
    <t>ALTAVILLA VICENTINA</t>
  </si>
  <si>
    <t>H883</t>
  </si>
  <si>
    <t>SAN GIORGIO BIGARELLO</t>
  </si>
  <si>
    <t>H531</t>
  </si>
  <si>
    <t>RONCHI DEI LEGIONARI</t>
  </si>
  <si>
    <t>A851</t>
  </si>
  <si>
    <t>BIBBIENA</t>
  </si>
  <si>
    <t>A892</t>
  </si>
  <si>
    <t>BITETTO</t>
  </si>
  <si>
    <t>G025</t>
  </si>
  <si>
    <t>OLGIATE COMASCO</t>
  </si>
  <si>
    <t>A618</t>
  </si>
  <si>
    <t>BARANZATE</t>
  </si>
  <si>
    <t>I660</t>
  </si>
  <si>
    <t>SERRAVALLE PISTOIESE</t>
  </si>
  <si>
    <t>L014</t>
  </si>
  <si>
    <t>SUSEGANA</t>
  </si>
  <si>
    <t>D621</t>
  </si>
  <si>
    <t>FIUME VENETO</t>
  </si>
  <si>
    <t>L297</t>
  </si>
  <si>
    <t>TORRI DI QUARTESOLO</t>
  </si>
  <si>
    <t>B792</t>
  </si>
  <si>
    <t>CARMIANO</t>
  </si>
  <si>
    <t>D020</t>
  </si>
  <si>
    <t>CORNEDO VICENTINO</t>
  </si>
  <si>
    <t>M273</t>
  </si>
  <si>
    <t>SANTA MARIA LA CARITÀ</t>
  </si>
  <si>
    <t>G645</t>
  </si>
  <si>
    <t>PIEVE DI SOLIGO</t>
  </si>
  <si>
    <t>F161</t>
  </si>
  <si>
    <t>MESTRINO</t>
  </si>
  <si>
    <t>C074</t>
  </si>
  <si>
    <t>CASTELDACCIA</t>
  </si>
  <si>
    <t>F141</t>
  </si>
  <si>
    <t>MERCOGLIANO</t>
  </si>
  <si>
    <t>A262</t>
  </si>
  <si>
    <t>AMELIA</t>
  </si>
  <si>
    <t>E027</t>
  </si>
  <si>
    <t>GIFFONI VALLE PIANA</t>
  </si>
  <si>
    <t>G916</t>
  </si>
  <si>
    <t>PORTOMAGGIORE</t>
  </si>
  <si>
    <t>E889</t>
  </si>
  <si>
    <t>MANIAGO</t>
  </si>
  <si>
    <t>C293</t>
  </si>
  <si>
    <t>CASTENEDOLO</t>
  </si>
  <si>
    <t>G319</t>
  </si>
  <si>
    <t>VALDERICE</t>
  </si>
  <si>
    <t>L074</t>
  </si>
  <si>
    <t>TAVIANO</t>
  </si>
  <si>
    <t>E349</t>
  </si>
  <si>
    <t>ISOLA DELLA SCALA</t>
  </si>
  <si>
    <t>F962</t>
  </si>
  <si>
    <t>NOVENTA PADOVANA</t>
  </si>
  <si>
    <t>F631</t>
  </si>
  <si>
    <t>MONTE SANT'ANGELO</t>
  </si>
  <si>
    <t>A191</t>
  </si>
  <si>
    <t>ALFONSINE</t>
  </si>
  <si>
    <t>M171</t>
  </si>
  <si>
    <t>ZERO BRANCO</t>
  </si>
  <si>
    <t>H940</t>
  </si>
  <si>
    <t>SAN GREGORIO DI CATANIA</t>
  </si>
  <si>
    <t>G856</t>
  </si>
  <si>
    <t>PONTE SAN PIETRO</t>
  </si>
  <si>
    <t>C013</t>
  </si>
  <si>
    <t>PERO</t>
  </si>
  <si>
    <t>B521</t>
  </si>
  <si>
    <t>CAMPOBELLO DI MAZARA</t>
  </si>
  <si>
    <t>E522</t>
  </si>
  <si>
    <t>LENDINARA</t>
  </si>
  <si>
    <t>M279</t>
  </si>
  <si>
    <t>PRIOLO GARGALLO</t>
  </si>
  <si>
    <t>L083</t>
  </si>
  <si>
    <t>TEANO</t>
  </si>
  <si>
    <t>I040</t>
  </si>
  <si>
    <t>SAN MICHELE AL TAGLIAMENTO</t>
  </si>
  <si>
    <t>F506</t>
  </si>
  <si>
    <t>MONTEFORTE IRPINO</t>
  </si>
  <si>
    <t>I968</t>
  </si>
  <si>
    <t>STRADELLA</t>
  </si>
  <si>
    <t>A802</t>
  </si>
  <si>
    <t>BERNAREGGIO</t>
  </si>
  <si>
    <t>G438</t>
  </si>
  <si>
    <t>PENNE</t>
  </si>
  <si>
    <t>E666</t>
  </si>
  <si>
    <t>LONATE POZZOLO</t>
  </si>
  <si>
    <t>F529</t>
  </si>
  <si>
    <t>MONTEGROTTO TERME</t>
  </si>
  <si>
    <t>B965</t>
  </si>
  <si>
    <t>CASIER</t>
  </si>
  <si>
    <t>D918</t>
  </si>
  <si>
    <t>GARDONE VAL TROMPIA</t>
  </si>
  <si>
    <t>L064</t>
  </si>
  <si>
    <t>TAURISANO</t>
  </si>
  <si>
    <t>B645</t>
  </si>
  <si>
    <t>CAPACI</t>
  </si>
  <si>
    <t>F826</t>
  </si>
  <si>
    <t>MUSILE DI PIAVE</t>
  </si>
  <si>
    <t>B403</t>
  </si>
  <si>
    <t>CALDOGNO</t>
  </si>
  <si>
    <t>A894</t>
  </si>
  <si>
    <t>BITRITTO</t>
  </si>
  <si>
    <t>B744</t>
  </si>
  <si>
    <t>CARBONERA</t>
  </si>
  <si>
    <t>E946</t>
  </si>
  <si>
    <t>MARGHERITA DI SAVOIA</t>
  </si>
  <si>
    <t>E317</t>
  </si>
  <si>
    <t>INZAGO</t>
  </si>
  <si>
    <t>I751</t>
  </si>
  <si>
    <t>SINISCOLA</t>
  </si>
  <si>
    <t>C741</t>
  </si>
  <si>
    <t>CISTERNINO</t>
  </si>
  <si>
    <t>L355</t>
  </si>
  <si>
    <t>TRECASTAGNI</t>
  </si>
  <si>
    <t>D136</t>
  </si>
  <si>
    <t>CREAZZO</t>
  </si>
  <si>
    <t>F864</t>
  </si>
  <si>
    <t>NEMBRO</t>
  </si>
  <si>
    <t>I342</t>
  </si>
  <si>
    <t>SANT'ILARIO D'ENZA</t>
  </si>
  <si>
    <t>H090</t>
  </si>
  <si>
    <t>PULSANO</t>
  </si>
  <si>
    <t>C814</t>
  </si>
  <si>
    <t>CODIGORO</t>
  </si>
  <si>
    <t>B485</t>
  </si>
  <si>
    <t>CAMISANO VICENTINO</t>
  </si>
  <si>
    <t>A388</t>
  </si>
  <si>
    <t>ARENZANO</t>
  </si>
  <si>
    <t>L634</t>
  </si>
  <si>
    <t>VALMADRERA</t>
  </si>
  <si>
    <t>C287</t>
  </si>
  <si>
    <t>CASTELVETRO DI MODENA</t>
  </si>
  <si>
    <t>D600</t>
  </si>
  <si>
    <t>FINALE LIGURE</t>
  </si>
  <si>
    <t>B642</t>
  </si>
  <si>
    <t>CAORLE</t>
  </si>
  <si>
    <t>F473</t>
  </si>
  <si>
    <t>MONTECHIARUGOLO</t>
  </si>
  <si>
    <t>E270</t>
  </si>
  <si>
    <t>GUSPINI</t>
  </si>
  <si>
    <t>F686</t>
  </si>
  <si>
    <t>MONTOPOLI IN VAL D'ARNO</t>
  </si>
  <si>
    <t>F480</t>
  </si>
  <si>
    <t>MONTECORVINO PUGLIANO</t>
  </si>
  <si>
    <t>G385</t>
  </si>
  <si>
    <t>PAULLO</t>
  </si>
  <si>
    <t>G587</t>
  </si>
  <si>
    <t>PIAZZOLA SUL BRENTA</t>
  </si>
  <si>
    <t>B496</t>
  </si>
  <si>
    <t>CAMPAGNANO DI ROMA</t>
  </si>
  <si>
    <t>F065</t>
  </si>
  <si>
    <t>MAZZARINO</t>
  </si>
  <si>
    <t>I489</t>
  </si>
  <si>
    <t>SCALEA</t>
  </si>
  <si>
    <t>C894</t>
  </si>
  <si>
    <t>COLOGNO AL SERIO</t>
  </si>
  <si>
    <t>L738</t>
  </si>
  <si>
    <t>VENOSA</t>
  </si>
  <si>
    <t>A355</t>
  </si>
  <si>
    <t>TORTOLÌ</t>
  </si>
  <si>
    <t>L725</t>
  </si>
  <si>
    <t>VENAFRO</t>
  </si>
  <si>
    <t>I188</t>
  </si>
  <si>
    <t>SANTA FLAVIA</t>
  </si>
  <si>
    <t>C208</t>
  </si>
  <si>
    <t>CASTEL MELLA</t>
  </si>
  <si>
    <t>F054</t>
  </si>
  <si>
    <t>MATINO</t>
  </si>
  <si>
    <t>A809</t>
  </si>
  <si>
    <t>BERTINORO</t>
  </si>
  <si>
    <t>I688</t>
  </si>
  <si>
    <t>SESTO CALENDE</t>
  </si>
  <si>
    <t>C474</t>
  </si>
  <si>
    <t>CEPAGATTI</t>
  </si>
  <si>
    <t>H935</t>
  </si>
  <si>
    <t>SAN GIUSTINO</t>
  </si>
  <si>
    <t>G426</t>
  </si>
  <si>
    <t>PELLEZZANO</t>
  </si>
  <si>
    <t>A764</t>
  </si>
  <si>
    <t>BELMONTE MEZZAGNO</t>
  </si>
  <si>
    <t>I178</t>
  </si>
  <si>
    <t>SANTA CROCE CAMERINA</t>
  </si>
  <si>
    <t>G489</t>
  </si>
  <si>
    <t>PESCHIERA DEL GARDA</t>
  </si>
  <si>
    <t>H280</t>
  </si>
  <si>
    <t>RIESE PIO X</t>
  </si>
  <si>
    <t>G208</t>
  </si>
  <si>
    <t>PACECO</t>
  </si>
  <si>
    <t>A632</t>
  </si>
  <si>
    <t>BARBERINO DI MUGELLO</t>
  </si>
  <si>
    <t>C758</t>
  </si>
  <si>
    <t>CIVIDALE DEL FRIULI</t>
  </si>
  <si>
    <t>G197</t>
  </si>
  <si>
    <t>OVADA</t>
  </si>
  <si>
    <t>C052</t>
  </si>
  <si>
    <t>CASTANO PRIMO</t>
  </si>
  <si>
    <t>L404</t>
  </si>
  <si>
    <t>TREVIOLO</t>
  </si>
  <si>
    <t>E340</t>
  </si>
  <si>
    <t>ISOLA DEL LIRI</t>
  </si>
  <si>
    <t>I377</t>
  </si>
  <si>
    <t>SAN VALENTINO TORIO</t>
  </si>
  <si>
    <t>C529</t>
  </si>
  <si>
    <t>CERRETO GUIDI</t>
  </si>
  <si>
    <t>E632</t>
  </si>
  <si>
    <t>LOANO</t>
  </si>
  <si>
    <t>D019</t>
  </si>
  <si>
    <t>CORNATE D'ADDA</t>
  </si>
  <si>
    <t>C390</t>
  </si>
  <si>
    <t>CAVE</t>
  </si>
  <si>
    <t>F627</t>
  </si>
  <si>
    <t>MONTE SAN PIETRO</t>
  </si>
  <si>
    <t>I294</t>
  </si>
  <si>
    <t>SANT'ANTIOCO</t>
  </si>
  <si>
    <t>D981</t>
  </si>
  <si>
    <t>GERENZANO</t>
  </si>
  <si>
    <t>C408</t>
  </si>
  <si>
    <t>CAZZAGO SAN MARTINO</t>
  </si>
  <si>
    <t>H147</t>
  </si>
  <si>
    <t>RACALE</t>
  </si>
  <si>
    <t>B649</t>
  </si>
  <si>
    <t>CAPENA</t>
  </si>
  <si>
    <t>E987</t>
  </si>
  <si>
    <t>MARTINENGO</t>
  </si>
  <si>
    <t>B546</t>
  </si>
  <si>
    <t>CAMPOLONGO MAGGIORE</t>
  </si>
  <si>
    <t>L402</t>
  </si>
  <si>
    <t>TREVIGNANO</t>
  </si>
  <si>
    <t>A496</t>
  </si>
  <si>
    <t>AULLA</t>
  </si>
  <si>
    <t>L480</t>
  </si>
  <si>
    <t>UBOLDO</t>
  </si>
  <si>
    <t>E171</t>
  </si>
  <si>
    <t>GREZZANA</t>
  </si>
  <si>
    <t>A519</t>
  </si>
  <si>
    <t>AVIGLIANO</t>
  </si>
  <si>
    <t>B091</t>
  </si>
  <si>
    <t>BOTTICINO</t>
  </si>
  <si>
    <t>L919</t>
  </si>
  <si>
    <t>VILLA CARCINA</t>
  </si>
  <si>
    <t>F082</t>
  </si>
  <si>
    <t>MEDESANO</t>
  </si>
  <si>
    <t>E425</t>
  </si>
  <si>
    <t>LA MADDALENA</t>
  </si>
  <si>
    <t>H835</t>
  </si>
  <si>
    <t>SAN FELICE SUL PANARO</t>
  </si>
  <si>
    <t>E438</t>
  </si>
  <si>
    <t>LANGHIRANO</t>
  </si>
  <si>
    <t>F770</t>
  </si>
  <si>
    <t>MOTTA DI LIVENZA</t>
  </si>
  <si>
    <t>B473</t>
  </si>
  <si>
    <t>CAMERI</t>
  </si>
  <si>
    <t>D899</t>
  </si>
  <si>
    <t>GAMBETTOLA</t>
  </si>
  <si>
    <t>F851</t>
  </si>
  <si>
    <t>NAVE</t>
  </si>
  <si>
    <t>B328</t>
  </si>
  <si>
    <t>CADELBOSCO DI SOPRA</t>
  </si>
  <si>
    <t>H281</t>
  </si>
  <si>
    <t>RIESI</t>
  </si>
  <si>
    <t>F410</t>
  </si>
  <si>
    <t>MONTALE</t>
  </si>
  <si>
    <t>F029</t>
  </si>
  <si>
    <t>MASSA LOMBARDA</t>
  </si>
  <si>
    <t>A014</t>
  </si>
  <si>
    <t>ACATE</t>
  </si>
  <si>
    <t>L445</t>
  </si>
  <si>
    <t>TROFARELLO</t>
  </si>
  <si>
    <t>F112</t>
  </si>
  <si>
    <t>MELITO DI PORTO SALVO</t>
  </si>
  <si>
    <t>D962</t>
  </si>
  <si>
    <t>GEMONA DEL FRIULI</t>
  </si>
  <si>
    <t>I327</t>
  </si>
  <si>
    <t>SANTENA</t>
  </si>
  <si>
    <t>L947</t>
  </si>
  <si>
    <t>VILLAFRANCA PADOVANA</t>
  </si>
  <si>
    <t>L317</t>
  </si>
  <si>
    <t>TRABIA</t>
  </si>
  <si>
    <t>H194</t>
  </si>
  <si>
    <t>RAVANUSA</t>
  </si>
  <si>
    <t>D009</t>
  </si>
  <si>
    <t>CORLEONE</t>
  </si>
  <si>
    <t>L511</t>
  </si>
  <si>
    <t>USMATE VELATE</t>
  </si>
  <si>
    <t>I418</t>
  </si>
  <si>
    <t>SAONARA</t>
  </si>
  <si>
    <t>L042</t>
  </si>
  <si>
    <t>TAORMINA</t>
  </si>
  <si>
    <t>D003</t>
  </si>
  <si>
    <t>CORI</t>
  </si>
  <si>
    <t>A489</t>
  </si>
  <si>
    <t>ATRIPALDA</t>
  </si>
  <si>
    <t>H717</t>
  </si>
  <si>
    <t>SALÒ</t>
  </si>
  <si>
    <t>A485</t>
  </si>
  <si>
    <t>ATESSA</t>
  </si>
  <si>
    <t>D004</t>
  </si>
  <si>
    <t>CORIANO</t>
  </si>
  <si>
    <t>C732</t>
  </si>
  <si>
    <t>CISLAGO</t>
  </si>
  <si>
    <t>C079</t>
  </si>
  <si>
    <t>CASTELLI CALEPIO</t>
  </si>
  <si>
    <t>I197</t>
  </si>
  <si>
    <t>SANT'AGATA DE' GOTI</t>
  </si>
  <si>
    <t>F463</t>
  </si>
  <si>
    <t>MONTECCHIO EMILIA</t>
  </si>
  <si>
    <t>C426</t>
  </si>
  <si>
    <t>CELANO</t>
  </si>
  <si>
    <t>E375</t>
  </si>
  <si>
    <t>ITRI</t>
  </si>
  <si>
    <t>H168</t>
  </si>
  <si>
    <t>RAMACCA</t>
  </si>
  <si>
    <t>A149</t>
  </si>
  <si>
    <t>ALBEROBELLO</t>
  </si>
  <si>
    <t>I019</t>
  </si>
  <si>
    <t>SAN MARZANO SUL SARNO</t>
  </si>
  <si>
    <t>H175</t>
  </si>
  <si>
    <t>RANDAZZO</t>
  </si>
  <si>
    <t>C219</t>
  </si>
  <si>
    <t>CASTELNOVO NE' MONTI</t>
  </si>
  <si>
    <t>G596</t>
  </si>
  <si>
    <t>PIEDIMONTE MATESE</t>
  </si>
  <si>
    <t>E299</t>
  </si>
  <si>
    <t>INDUNO OLONA</t>
  </si>
  <si>
    <t>H267</t>
  </si>
  <si>
    <t>RIANO</t>
  </si>
  <si>
    <t>E354</t>
  </si>
  <si>
    <t>ISOLA VICENTINA</t>
  </si>
  <si>
    <t>E639</t>
  </si>
  <si>
    <t>LOCATE DI TRIULZI</t>
  </si>
  <si>
    <t>A963</t>
  </si>
  <si>
    <t>BONATE SOPRA</t>
  </si>
  <si>
    <t>M417</t>
  </si>
  <si>
    <t>VALDILANA</t>
  </si>
  <si>
    <t>I024</t>
  </si>
  <si>
    <t>SAN MAURIZIO CANAVESE</t>
  </si>
  <si>
    <t>C950</t>
  </si>
  <si>
    <t>CONCORDIA SAGITTARIA</t>
  </si>
  <si>
    <t>L869</t>
  </si>
  <si>
    <t>VIGASIO</t>
  </si>
  <si>
    <t>F116</t>
  </si>
  <si>
    <t>SILEA</t>
  </si>
  <si>
    <t>G080</t>
  </si>
  <si>
    <t>OPPEANO</t>
  </si>
  <si>
    <t>A373</t>
  </si>
  <si>
    <t>ARCOLA</t>
  </si>
  <si>
    <t>A850</t>
  </si>
  <si>
    <t>BIBBIANO</t>
  </si>
  <si>
    <t>B594</t>
  </si>
  <si>
    <t>CANELLI</t>
  </si>
  <si>
    <t>G777</t>
  </si>
  <si>
    <t>POIRINO</t>
  </si>
  <si>
    <t>A122</t>
  </si>
  <si>
    <t>ALASSIO</t>
  </si>
  <si>
    <t>I563</t>
  </si>
  <si>
    <t>SEDICO</t>
  </si>
  <si>
    <t>H072</t>
  </si>
  <si>
    <t>PROCIDA</t>
  </si>
  <si>
    <t>L280</t>
  </si>
  <si>
    <t>TORRE SANTA SUSANNA</t>
  </si>
  <si>
    <t>A959</t>
  </si>
  <si>
    <t>BOMPORTO</t>
  </si>
  <si>
    <t>A984</t>
  </si>
  <si>
    <t>BORDIGHERA</t>
  </si>
  <si>
    <t>H893</t>
  </si>
  <si>
    <t>SAN GIORGIO DELLE PERTICHE</t>
  </si>
  <si>
    <t>B285</t>
  </si>
  <si>
    <t>BUSCA</t>
  </si>
  <si>
    <t>F679</t>
  </si>
  <si>
    <t>MONTIGNOSO</t>
  </si>
  <si>
    <t>A310</t>
  </si>
  <si>
    <t>FIUGGI</t>
  </si>
  <si>
    <t>H288</t>
  </si>
  <si>
    <t>RIGNANO FLAMINIO</t>
  </si>
  <si>
    <t>H836</t>
  </si>
  <si>
    <t>SAN FELICE CIRCEO</t>
  </si>
  <si>
    <t>F902</t>
  </si>
  <si>
    <t>NIZZA MONFERRATO</t>
  </si>
  <si>
    <t>H700</t>
  </si>
  <si>
    <t>SALEMI</t>
  </si>
  <si>
    <t>B667</t>
  </si>
  <si>
    <t>CAPODRISE</t>
  </si>
  <si>
    <t>A488</t>
  </si>
  <si>
    <t>ATRI</t>
  </si>
  <si>
    <t>E078</t>
  </si>
  <si>
    <t>GOITO</t>
  </si>
  <si>
    <t>M118</t>
  </si>
  <si>
    <t>VOLPAGO DEL MONTELLO</t>
  </si>
  <si>
    <t>E784</t>
  </si>
  <si>
    <t>MACERATA CAMPANIA</t>
  </si>
  <si>
    <t>F728</t>
  </si>
  <si>
    <t>MORI</t>
  </si>
  <si>
    <t>L797</t>
  </si>
  <si>
    <t>VERUCCHIO</t>
  </si>
  <si>
    <t>I634</t>
  </si>
  <si>
    <t>SERMONETA</t>
  </si>
  <si>
    <t>A539</t>
  </si>
  <si>
    <t>BADIA POLESINE</t>
  </si>
  <si>
    <t>E879</t>
  </si>
  <si>
    <t>MANDELLO DEL LARIO</t>
  </si>
  <si>
    <t>C964</t>
  </si>
  <si>
    <t>CONSELVE</t>
  </si>
  <si>
    <t>F830</t>
  </si>
  <si>
    <t>MUSSOMELI</t>
  </si>
  <si>
    <t>L565</t>
  </si>
  <si>
    <t>VALDOBBIADENE</t>
  </si>
  <si>
    <t>F966</t>
  </si>
  <si>
    <t>NOVI DI MODENA</t>
  </si>
  <si>
    <t>F101</t>
  </si>
  <si>
    <t>MELENDUGNO</t>
  </si>
  <si>
    <t>3 - 5.001-10.000</t>
  </si>
  <si>
    <t>F598</t>
  </si>
  <si>
    <t>MONTERIGGIONI</t>
  </si>
  <si>
    <t>A617</t>
  </si>
  <si>
    <t>BARANO D'ISCHIA</t>
  </si>
  <si>
    <t>G791</t>
  </si>
  <si>
    <t>POLISTENA</t>
  </si>
  <si>
    <t>G754</t>
  </si>
  <si>
    <t>POGGIO A CAIANO</t>
  </si>
  <si>
    <t>H131</t>
  </si>
  <si>
    <t>QUINTO DI TREVISO</t>
  </si>
  <si>
    <t>E659</t>
  </si>
  <si>
    <t>LOMAZZO</t>
  </si>
  <si>
    <t>L537</t>
  </si>
  <si>
    <t>VAIANO</t>
  </si>
  <si>
    <t>G203</t>
  </si>
  <si>
    <t>OZIERI</t>
  </si>
  <si>
    <t>G347</t>
  </si>
  <si>
    <t>PARTANNA</t>
  </si>
  <si>
    <t>A371</t>
  </si>
  <si>
    <t>ARCISATE</t>
  </si>
  <si>
    <t>A470</t>
  </si>
  <si>
    <t>ASOLA</t>
  </si>
  <si>
    <t>B243</t>
  </si>
  <si>
    <t>BUCINE</t>
  </si>
  <si>
    <t>I877</t>
  </si>
  <si>
    <t>SOVICILLE</t>
  </si>
  <si>
    <t>A239</t>
  </si>
  <si>
    <t>ALTOFONTE</t>
  </si>
  <si>
    <t>B077</t>
  </si>
  <si>
    <t>BOSCOTRECASE</t>
  </si>
  <si>
    <t>L195</t>
  </si>
  <si>
    <t>TOLMEZZO</t>
  </si>
  <si>
    <t>L899</t>
  </si>
  <si>
    <t>VIGONOVO</t>
  </si>
  <si>
    <t>B506</t>
  </si>
  <si>
    <t>CAMPI SALENTINA</t>
  </si>
  <si>
    <t>I382</t>
  </si>
  <si>
    <t>SAN VENDEMIANO</t>
  </si>
  <si>
    <t>F749</t>
  </si>
  <si>
    <t>MORROVALLE</t>
  </si>
  <si>
    <t>F097</t>
  </si>
  <si>
    <t>MELDOLA</t>
  </si>
  <si>
    <t>I506</t>
  </si>
  <si>
    <t>SCANZOROSCIATE</t>
  </si>
  <si>
    <t>M381</t>
  </si>
  <si>
    <t>TERRE DEL RENO</t>
  </si>
  <si>
    <t>I363</t>
  </si>
  <si>
    <t>SANTO STEFANO DI MAGRA</t>
  </si>
  <si>
    <t>C405</t>
  </si>
  <si>
    <t>CAVRIAGO</t>
  </si>
  <si>
    <t>M322</t>
  </si>
  <si>
    <t>CASTELFRANCO PIANDISCÒ</t>
  </si>
  <si>
    <t>C747</t>
  </si>
  <si>
    <t>CITTANOVA</t>
  </si>
  <si>
    <t>D605</t>
  </si>
  <si>
    <t>FINO MORNASCO</t>
  </si>
  <si>
    <t>C166</t>
  </si>
  <si>
    <t>CASTELLETTO SOPRA TICINO</t>
  </si>
  <si>
    <t>L502</t>
  </si>
  <si>
    <t>URGNANO</t>
  </si>
  <si>
    <t>H894</t>
  </si>
  <si>
    <t>SAN GIORGIO DEL SANNIO</t>
  </si>
  <si>
    <t>I318</t>
  </si>
  <si>
    <t>SANT'EGIDIO ALLA VIBRATA</t>
  </si>
  <si>
    <t>H477</t>
  </si>
  <si>
    <t>RODENGO SAIANO</t>
  </si>
  <si>
    <t>L122</t>
  </si>
  <si>
    <t>TERRALBA</t>
  </si>
  <si>
    <t>F560</t>
  </si>
  <si>
    <t>MONTEMARCIANO</t>
  </si>
  <si>
    <t>G768</t>
  </si>
  <si>
    <t>POGGIO RENATICO</t>
  </si>
  <si>
    <t>L388</t>
  </si>
  <si>
    <t>TRESCORE BALNEARIO</t>
  </si>
  <si>
    <t>E753</t>
  </si>
  <si>
    <t>LURATE CACCIVIO</t>
  </si>
  <si>
    <t>D901</t>
  </si>
  <si>
    <t>GAMBOLÒ</t>
  </si>
  <si>
    <t>M126</t>
  </si>
  <si>
    <t>VOLTERRA</t>
  </si>
  <si>
    <t>C133</t>
  </si>
  <si>
    <t>CASTELLAMONTE</t>
  </si>
  <si>
    <t>A392</t>
  </si>
  <si>
    <t>ARGELATO</t>
  </si>
  <si>
    <t>C704</t>
  </si>
  <si>
    <t>CINGOLI</t>
  </si>
  <si>
    <t>A166</t>
  </si>
  <si>
    <t>ALBISOLA SUPERIORE</t>
  </si>
  <si>
    <t>B101</t>
  </si>
  <si>
    <t>BOVES</t>
  </si>
  <si>
    <t>D184</t>
  </si>
  <si>
    <t>CROSIA</t>
  </si>
  <si>
    <t>E630</t>
  </si>
  <si>
    <t>LIZZANO</t>
  </si>
  <si>
    <t>H150</t>
  </si>
  <si>
    <t>RACCONIGI</t>
  </si>
  <si>
    <t>A887</t>
  </si>
  <si>
    <t>BISIGNANO</t>
  </si>
  <si>
    <t>M385</t>
  </si>
  <si>
    <t>CASALI DEL MANCO</t>
  </si>
  <si>
    <t>I053</t>
  </si>
  <si>
    <t>SANNICANDRO DI BARI</t>
  </si>
  <si>
    <t>B201</t>
  </si>
  <si>
    <t>BRONI</t>
  </si>
  <si>
    <t>L470</t>
  </si>
  <si>
    <t>TURATE</t>
  </si>
  <si>
    <t>E940</t>
  </si>
  <si>
    <t>MARENO DI PIAVE</t>
  </si>
  <si>
    <t>B916</t>
  </si>
  <si>
    <t>CASALUCE</t>
  </si>
  <si>
    <t>A573</t>
  </si>
  <si>
    <t>BAGNOLO IN PIANO</t>
  </si>
  <si>
    <t>C065</t>
  </si>
  <si>
    <t>CASTEL BOLOGNESE</t>
  </si>
  <si>
    <t>E542</t>
  </si>
  <si>
    <t>LERICI</t>
  </si>
  <si>
    <t>C588</t>
  </si>
  <si>
    <t>CETRARO</t>
  </si>
  <si>
    <t>D323</t>
  </si>
  <si>
    <t>DOLIANOVA</t>
  </si>
  <si>
    <t>I720</t>
  </si>
  <si>
    <t>SIANO</t>
  </si>
  <si>
    <t>A657</t>
  </si>
  <si>
    <t>BARGA</t>
  </si>
  <si>
    <t>C963</t>
  </si>
  <si>
    <t>CONSELICE</t>
  </si>
  <si>
    <t>G688</t>
  </si>
  <si>
    <t>PIOMBINO DESE</t>
  </si>
  <si>
    <t>D236</t>
  </si>
  <si>
    <t>CUTRO</t>
  </si>
  <si>
    <t>H212</t>
  </si>
  <si>
    <t>RECCO</t>
  </si>
  <si>
    <t>C407</t>
  </si>
  <si>
    <t>CAVRIGLIA</t>
  </si>
  <si>
    <t>L667</t>
  </si>
  <si>
    <t>VAPRIO D'ADDA</t>
  </si>
  <si>
    <t>D925</t>
  </si>
  <si>
    <t>GARLASCO</t>
  </si>
  <si>
    <t>L346</t>
  </si>
  <si>
    <t>TRAVERSETOLO</t>
  </si>
  <si>
    <t>H921</t>
  </si>
  <si>
    <t>SAN GIOVANNI IN MARIGNANO</t>
  </si>
  <si>
    <t>C599</t>
  </si>
  <si>
    <t>CHERASCO</t>
  </si>
  <si>
    <t>A752</t>
  </si>
  <si>
    <t>BELLINZAGO NOVARESE</t>
  </si>
  <si>
    <t>C561</t>
  </si>
  <si>
    <t>CESA</t>
  </si>
  <si>
    <t>D279</t>
  </si>
  <si>
    <t>DERUTA</t>
  </si>
  <si>
    <t>E788</t>
  </si>
  <si>
    <t>MACOMER</t>
  </si>
  <si>
    <t>B711</t>
  </si>
  <si>
    <t>CAPRIOLO</t>
  </si>
  <si>
    <t>D399</t>
  </si>
  <si>
    <t>ELMAS</t>
  </si>
  <si>
    <t>I473</t>
  </si>
  <si>
    <t>SAVIGNANO SUL PANARO</t>
  </si>
  <si>
    <t>D208</t>
  </si>
  <si>
    <t>CUORGNÈ</t>
  </si>
  <si>
    <t>M428</t>
  </si>
  <si>
    <t>PRESICCE-ACQUARICA</t>
  </si>
  <si>
    <t>I066</t>
  </si>
  <si>
    <t>SAN PANCRAZIO SALENTINO</t>
  </si>
  <si>
    <t>M139</t>
  </si>
  <si>
    <t>ZAFFERANA ETNEA</t>
  </si>
  <si>
    <t>H238</t>
  </si>
  <si>
    <t>RESANA</t>
  </si>
  <si>
    <t>A552</t>
  </si>
  <si>
    <t>BAGNARA CALABRA</t>
  </si>
  <si>
    <t>D933</t>
  </si>
  <si>
    <t>GASSINO TORINESE</t>
  </si>
  <si>
    <t>E515</t>
  </si>
  <si>
    <t>LEGNARO</t>
  </si>
  <si>
    <t>H632</t>
  </si>
  <si>
    <t>RUFFANO</t>
  </si>
  <si>
    <t>E912</t>
  </si>
  <si>
    <t>MARANO VICENTINO</t>
  </si>
  <si>
    <t>I202</t>
  </si>
  <si>
    <t>SANT'AGATA LI BATTIATI</t>
  </si>
  <si>
    <t>I311</t>
  </si>
  <si>
    <t>SANTA TERESA DI RIVA</t>
  </si>
  <si>
    <t>E819</t>
  </si>
  <si>
    <t>MAGNAGO</t>
  </si>
  <si>
    <t>L665</t>
  </si>
  <si>
    <t>VANZAGO</t>
  </si>
  <si>
    <t>D935</t>
  </si>
  <si>
    <t>GATTEO</t>
  </si>
  <si>
    <t>F868</t>
  </si>
  <si>
    <t>NEPI</t>
  </si>
  <si>
    <t>E692</t>
  </si>
  <si>
    <t>LORIA</t>
  </si>
  <si>
    <t>C108</t>
  </si>
  <si>
    <t>CASTROLIBERO</t>
  </si>
  <si>
    <t>F051</t>
  </si>
  <si>
    <t>MATELICA</t>
  </si>
  <si>
    <t>H525</t>
  </si>
  <si>
    <t>RONCADELLE</t>
  </si>
  <si>
    <t>C516</t>
  </si>
  <si>
    <t>CERMENATE</t>
  </si>
  <si>
    <t>M091</t>
  </si>
  <si>
    <t>VITTUONE</t>
  </si>
  <si>
    <t>C153</t>
  </si>
  <si>
    <t>CASTELLEONE</t>
  </si>
  <si>
    <t>B215</t>
  </si>
  <si>
    <t>BRUGNERA</t>
  </si>
  <si>
    <t>G352</t>
  </si>
  <si>
    <t>PASIAN DI PRATO</t>
  </si>
  <si>
    <t>L883</t>
  </si>
  <si>
    <t>VIGNATE</t>
  </si>
  <si>
    <t>F637</t>
  </si>
  <si>
    <t>MONTESCAGLIOSO</t>
  </si>
  <si>
    <t>F012</t>
  </si>
  <si>
    <t>MASERADA SUL PIAVE</t>
  </si>
  <si>
    <t>D845</t>
  </si>
  <si>
    <t>GAGGIANO</t>
  </si>
  <si>
    <t>F125</t>
  </si>
  <si>
    <t>MENDICINO</t>
  </si>
  <si>
    <t>D649</t>
  </si>
  <si>
    <t>FOIANO DELLA CHIANA</t>
  </si>
  <si>
    <t>B520</t>
  </si>
  <si>
    <t>CAMPOBELLO DI LICATA</t>
  </si>
  <si>
    <t>L744</t>
  </si>
  <si>
    <t>VERANO BRIANZA</t>
  </si>
  <si>
    <t>H896</t>
  </si>
  <si>
    <t>SAN GIORGIO DI PIANO</t>
  </si>
  <si>
    <t>D526</t>
  </si>
  <si>
    <t>FELINO</t>
  </si>
  <si>
    <t>E014</t>
  </si>
  <si>
    <t>GIARDINI-NAXOS</t>
  </si>
  <si>
    <t>A473</t>
  </si>
  <si>
    <t>ASSAGO</t>
  </si>
  <si>
    <t>D946</t>
  </si>
  <si>
    <t>GAVIRATE</t>
  </si>
  <si>
    <t>G923</t>
  </si>
  <si>
    <t>PORTO TOLLE</t>
  </si>
  <si>
    <t>D623</t>
  </si>
  <si>
    <t>FIUMEFREDDO DI SICILIA</t>
  </si>
  <si>
    <t>I221</t>
  </si>
  <si>
    <t>SANTA LUCIA DI PIAVE</t>
  </si>
  <si>
    <t>E500</t>
  </si>
  <si>
    <t>LAVIS</t>
  </si>
  <si>
    <t>H225</t>
  </si>
  <si>
    <t>REGGIOLO</t>
  </si>
  <si>
    <t>G636</t>
  </si>
  <si>
    <t>PIEVE A NIEVOLE</t>
  </si>
  <si>
    <t>E309</t>
  </si>
  <si>
    <t>INVERIGO</t>
  </si>
  <si>
    <t>D749</t>
  </si>
  <si>
    <t>FOSSOMBRONE</t>
  </si>
  <si>
    <t>L366</t>
  </si>
  <si>
    <t>TREIA</t>
  </si>
  <si>
    <t>F011</t>
  </si>
  <si>
    <t>MASERÀ DI PADOVA</t>
  </si>
  <si>
    <t>E373</t>
  </si>
  <si>
    <t>ISTRANA</t>
  </si>
  <si>
    <t>F764</t>
  </si>
  <si>
    <t>MOSCIANO SANT'ANGELO</t>
  </si>
  <si>
    <t>L920</t>
  </si>
  <si>
    <t>VILLA CASTELLI</t>
  </si>
  <si>
    <t>B040</t>
  </si>
  <si>
    <t>BORGOSATOLLO</t>
  </si>
  <si>
    <t>E395</t>
  </si>
  <si>
    <t>LACCHIARELLA</t>
  </si>
  <si>
    <t>G135</t>
  </si>
  <si>
    <t>ORTE</t>
  </si>
  <si>
    <t>B777</t>
  </si>
  <si>
    <t>CARIGNANO</t>
  </si>
  <si>
    <t>E844</t>
  </si>
  <si>
    <t>MALALBERGO</t>
  </si>
  <si>
    <t>G009</t>
  </si>
  <si>
    <t>OGGIONO</t>
  </si>
  <si>
    <t>G747</t>
  </si>
  <si>
    <t>PODENZANO</t>
  </si>
  <si>
    <t>D799</t>
  </si>
  <si>
    <t>FRIGNANO</t>
  </si>
  <si>
    <t>F508</t>
  </si>
  <si>
    <t>MONTEFORTE D'ALPONE</t>
  </si>
  <si>
    <t>D597</t>
  </si>
  <si>
    <t>FILOTTRANO</t>
  </si>
  <si>
    <t>F605</t>
  </si>
  <si>
    <t>MONTERONI D'ARBIA</t>
  </si>
  <si>
    <t>F675</t>
  </si>
  <si>
    <t>MONTICELLO CONTE OTTO</t>
  </si>
  <si>
    <t>G502</t>
  </si>
  <si>
    <t>PESSANO CON BORNAGO</t>
  </si>
  <si>
    <t>I573</t>
  </si>
  <si>
    <t>SEGNI</t>
  </si>
  <si>
    <t>D373</t>
  </si>
  <si>
    <t>DRUENTO</t>
  </si>
  <si>
    <t>C227</t>
  </si>
  <si>
    <t>CASTELNUOVO BERARDENGA</t>
  </si>
  <si>
    <t>I018</t>
  </si>
  <si>
    <t>SAN MARZANO DI SAN GIUSEPPE</t>
  </si>
  <si>
    <t>M300</t>
  </si>
  <si>
    <t>DUE CARRARE</t>
  </si>
  <si>
    <t>A471</t>
  </si>
  <si>
    <t>ASOLO</t>
  </si>
  <si>
    <t>C904</t>
  </si>
  <si>
    <t>COLORNO</t>
  </si>
  <si>
    <t>F964</t>
  </si>
  <si>
    <t>NOVENTA VICENTINA</t>
  </si>
  <si>
    <t>A350</t>
  </si>
  <si>
    <t>ARADEO</t>
  </si>
  <si>
    <t>E333</t>
  </si>
  <si>
    <t>ISEO</t>
  </si>
  <si>
    <t>D117</t>
  </si>
  <si>
    <t>COSTA VOLPINO</t>
  </si>
  <si>
    <t>G306</t>
  </si>
  <si>
    <t>PANDINO</t>
  </si>
  <si>
    <t>B031</t>
  </si>
  <si>
    <t>BORGORICCO</t>
  </si>
  <si>
    <t>A773</t>
  </si>
  <si>
    <t>BELVEDERE MARITTIMO</t>
  </si>
  <si>
    <t>I858</t>
  </si>
  <si>
    <t>SORISOLE</t>
  </si>
  <si>
    <t>F394</t>
  </si>
  <si>
    <t>MONTAGNANA</t>
  </si>
  <si>
    <t>G722</t>
  </si>
  <si>
    <t>PIZZO</t>
  </si>
  <si>
    <t>D652</t>
  </si>
  <si>
    <t>FOLIGNANO</t>
  </si>
  <si>
    <t>L100</t>
  </si>
  <si>
    <t>TEOLO</t>
  </si>
  <si>
    <t>A516</t>
  </si>
  <si>
    <t>AVIANO</t>
  </si>
  <si>
    <t>A351</t>
  </si>
  <si>
    <t>ARAGONA</t>
  </si>
  <si>
    <t>I317</t>
  </si>
  <si>
    <t>SANT'EGIDIO DEL MONTE ALBINO</t>
  </si>
  <si>
    <t>F219</t>
  </si>
  <si>
    <t>MINERBIO</t>
  </si>
  <si>
    <t>L050</t>
  </si>
  <si>
    <t>TARCENTO</t>
  </si>
  <si>
    <t>L175</t>
  </si>
  <si>
    <t>TIRANO</t>
  </si>
  <si>
    <t>C774</t>
  </si>
  <si>
    <t>CIVITELLA IN VAL DI CHIANA</t>
  </si>
  <si>
    <t>B314</t>
  </si>
  <si>
    <t>CABRAS</t>
  </si>
  <si>
    <t>D634</t>
  </si>
  <si>
    <t>FLERO</t>
  </si>
  <si>
    <t>A116</t>
  </si>
  <si>
    <t>ALA</t>
  </si>
  <si>
    <t>C557</t>
  </si>
  <si>
    <t>CERVINARA</t>
  </si>
  <si>
    <t>E773</t>
  </si>
  <si>
    <t>LUZZI</t>
  </si>
  <si>
    <t>F419</t>
  </si>
  <si>
    <t>MONTALTO DI CASTRO</t>
  </si>
  <si>
    <t>G833</t>
  </si>
  <si>
    <t>PONTE BUGGIANESE</t>
  </si>
  <si>
    <t>D995</t>
  </si>
  <si>
    <t>GESSATE</t>
  </si>
  <si>
    <t>G882</t>
  </si>
  <si>
    <t>PORCARI</t>
  </si>
  <si>
    <t>L828</t>
  </si>
  <si>
    <t>VIAGRANDE</t>
  </si>
  <si>
    <t>A162</t>
  </si>
  <si>
    <t>ALBINEA</t>
  </si>
  <si>
    <t>C044</t>
  </si>
  <si>
    <t>CASTAGNETO CARDUCCI</t>
  </si>
  <si>
    <t>E423</t>
  </si>
  <si>
    <t>LA LOGGIA</t>
  </si>
  <si>
    <t>C897</t>
  </si>
  <si>
    <t>COLOGNOLA AI COLLI</t>
  </si>
  <si>
    <t>F248</t>
  </si>
  <si>
    <t>MISSAGLIA</t>
  </si>
  <si>
    <t>B988</t>
  </si>
  <si>
    <t>CASORATE PRIMO</t>
  </si>
  <si>
    <t>H449</t>
  </si>
  <si>
    <t>ROCCASTRADA</t>
  </si>
  <si>
    <t>A826</t>
  </si>
  <si>
    <t>BESOZZO</t>
  </si>
  <si>
    <t>B251</t>
  </si>
  <si>
    <t>BUGGIANO</t>
  </si>
  <si>
    <t>I849</t>
  </si>
  <si>
    <t>SORESINA</t>
  </si>
  <si>
    <t>G325</t>
  </si>
  <si>
    <t>PARABITA</t>
  </si>
  <si>
    <t>I208</t>
  </si>
  <si>
    <t>SANT'AGNELLO</t>
  </si>
  <si>
    <t>C806</t>
  </si>
  <si>
    <t>COCCAGLIO</t>
  </si>
  <si>
    <t>D237</t>
  </si>
  <si>
    <t>CUTROFIANO</t>
  </si>
  <si>
    <t>I151</t>
  </si>
  <si>
    <t>SAN SEBASTIANO AL VESUVIO</t>
  </si>
  <si>
    <t>H431</t>
  </si>
  <si>
    <t>ROCCAPIEMONTE</t>
  </si>
  <si>
    <t>G508</t>
  </si>
  <si>
    <t>PETILIA POLICASTRO</t>
  </si>
  <si>
    <t>I978</t>
  </si>
  <si>
    <t>STRIANO</t>
  </si>
  <si>
    <t>I993</t>
  </si>
  <si>
    <t>SUCCIVO</t>
  </si>
  <si>
    <t>B121</t>
  </si>
  <si>
    <t>BRANDIZZO</t>
  </si>
  <si>
    <t>E538</t>
  </si>
  <si>
    <t>LEQUILE</t>
  </si>
  <si>
    <t>I872</t>
  </si>
  <si>
    <t>SOVERATO</t>
  </si>
  <si>
    <t>F788</t>
  </si>
  <si>
    <t>MOZZATE</t>
  </si>
  <si>
    <t>B098</t>
  </si>
  <si>
    <t>BOVALINO</t>
  </si>
  <si>
    <t>L521</t>
  </si>
  <si>
    <t>UTA</t>
  </si>
  <si>
    <t>M147</t>
  </si>
  <si>
    <t>ZANICA</t>
  </si>
  <si>
    <t>H604</t>
  </si>
  <si>
    <t>ROVERBELLA</t>
  </si>
  <si>
    <t>D421</t>
  </si>
  <si>
    <t>ERBUSCO</t>
  </si>
  <si>
    <t>L434</t>
  </si>
  <si>
    <t>TRIUGGIO</t>
  </si>
  <si>
    <t>E089</t>
  </si>
  <si>
    <t>GONZAGA</t>
  </si>
  <si>
    <t>C125</t>
  </si>
  <si>
    <t>CASTELLABATE</t>
  </si>
  <si>
    <t>C116</t>
  </si>
  <si>
    <t>CASTEL GANDOLFO</t>
  </si>
  <si>
    <t>L765</t>
  </si>
  <si>
    <t>VERGIATE</t>
  </si>
  <si>
    <t>L448</t>
  </si>
  <si>
    <t>TROINA</t>
  </si>
  <si>
    <t>I647</t>
  </si>
  <si>
    <t>SERRAMANNA</t>
  </si>
  <si>
    <t>L433</t>
  </si>
  <si>
    <t>TRISSINO</t>
  </si>
  <si>
    <t>E979</t>
  </si>
  <si>
    <t>MARTANO</t>
  </si>
  <si>
    <t>L251</t>
  </si>
  <si>
    <t>TORRE BOLDONE</t>
  </si>
  <si>
    <t>F628</t>
  </si>
  <si>
    <t>MONTE SAN SAVINO</t>
  </si>
  <si>
    <t>B709</t>
  </si>
  <si>
    <t>CAPRINO VERONESE</t>
  </si>
  <si>
    <t>C823</t>
  </si>
  <si>
    <t>COGOLETO</t>
  </si>
  <si>
    <t>M280</t>
  </si>
  <si>
    <t>TRECASE</t>
  </si>
  <si>
    <t>L353</t>
  </si>
  <si>
    <t>TREBISACCE</t>
  </si>
  <si>
    <t>C237</t>
  </si>
  <si>
    <t>CASTELNUOVO DI PORTO</t>
  </si>
  <si>
    <t>M184</t>
  </si>
  <si>
    <t>ZOGNO</t>
  </si>
  <si>
    <t>F590</t>
  </si>
  <si>
    <t>MONTE PORZIO CATONE</t>
  </si>
  <si>
    <t>B539</t>
  </si>
  <si>
    <t>CAMPOGALLIANO</t>
  </si>
  <si>
    <t>I225</t>
  </si>
  <si>
    <t>SANTA MARGHERITA LIGURE</t>
  </si>
  <si>
    <t>H286</t>
  </si>
  <si>
    <t>RIGNANO SULL'ARNO</t>
  </si>
  <si>
    <t>A864</t>
  </si>
  <si>
    <t>BIENTINA</t>
  </si>
  <si>
    <t>L850</t>
  </si>
  <si>
    <t>VICOPISANO</t>
  </si>
  <si>
    <t>E243</t>
  </si>
  <si>
    <t>GUARDIAGRELE</t>
  </si>
  <si>
    <t>E489</t>
  </si>
  <si>
    <t>LAVAGNO</t>
  </si>
  <si>
    <t>G965</t>
  </si>
  <si>
    <t>POZZUOLO MARTESANA</t>
  </si>
  <si>
    <t>I992</t>
  </si>
  <si>
    <t>SUBIACO</t>
  </si>
  <si>
    <t>G555</t>
  </si>
  <si>
    <t>PIANELLA</t>
  </si>
  <si>
    <t>M133</t>
  </si>
  <si>
    <t>VOLVERA</t>
  </si>
  <si>
    <t>F357</t>
  </si>
  <si>
    <t>SERRAMAZZONI</t>
  </si>
  <si>
    <t>B137</t>
  </si>
  <si>
    <t>BREMBATE</t>
  </si>
  <si>
    <t>C800</t>
  </si>
  <si>
    <t>CLUSONE</t>
  </si>
  <si>
    <t>D505</t>
  </si>
  <si>
    <t>FARRA DI SOLIGO</t>
  </si>
  <si>
    <t>A229</t>
  </si>
  <si>
    <t>ALTAVILLA MILICIA</t>
  </si>
  <si>
    <t>B216</t>
  </si>
  <si>
    <t>BRUINO</t>
  </si>
  <si>
    <t>F734</t>
  </si>
  <si>
    <t>MORLUPO</t>
  </si>
  <si>
    <t>E313</t>
  </si>
  <si>
    <t>INVERUNO</t>
  </si>
  <si>
    <t>H678</t>
  </si>
  <si>
    <t>SALA BOLOGNESE</t>
  </si>
  <si>
    <t>C820</t>
  </si>
  <si>
    <t>COGLIATE</t>
  </si>
  <si>
    <t>D865</t>
  </si>
  <si>
    <t>GALBIATE</t>
  </si>
  <si>
    <t>A720</t>
  </si>
  <si>
    <t>BOVILLE ERNICA</t>
  </si>
  <si>
    <t>C890</t>
  </si>
  <si>
    <t>COLOGNA VENETA</t>
  </si>
  <si>
    <t>D578</t>
  </si>
  <si>
    <t>FIESSO D'ARTICO</t>
  </si>
  <si>
    <t>I314</t>
  </si>
  <si>
    <t>SANTA VENERINA</t>
  </si>
  <si>
    <t>E550</t>
  </si>
  <si>
    <t>LESMO</t>
  </si>
  <si>
    <t>H534</t>
  </si>
  <si>
    <t>RONCIGLIONE</t>
  </si>
  <si>
    <t>C093</t>
  </si>
  <si>
    <t>CASTEL DI LAMA</t>
  </si>
  <si>
    <t>E772</t>
  </si>
  <si>
    <t>LUZZARA</t>
  </si>
  <si>
    <t>I166</t>
  </si>
  <si>
    <t>SAN SPERATE</t>
  </si>
  <si>
    <t>G772</t>
  </si>
  <si>
    <t>POGLIANO MILANESE</t>
  </si>
  <si>
    <t>C218</t>
  </si>
  <si>
    <t>CASTELNOVO DI SOTTO</t>
  </si>
  <si>
    <t>M323</t>
  </si>
  <si>
    <t>FISCAGLIA</t>
  </si>
  <si>
    <t>B132</t>
  </si>
  <si>
    <t>BREGANZE</t>
  </si>
  <si>
    <t>B450</t>
  </si>
  <si>
    <t>CALVISANO</t>
  </si>
  <si>
    <t>B935</t>
  </si>
  <si>
    <t>CASAPULLA</t>
  </si>
  <si>
    <t>D345</t>
  </si>
  <si>
    <t>DORGALI</t>
  </si>
  <si>
    <t>C240</t>
  </si>
  <si>
    <t>CASTELNUOVO MAGRA</t>
  </si>
  <si>
    <t>D383</t>
  </si>
  <si>
    <t>DUINO AURISINA</t>
  </si>
  <si>
    <t>G994</t>
  </si>
  <si>
    <t>PRATA DI PORDENONE</t>
  </si>
  <si>
    <t>M190</t>
  </si>
  <si>
    <t>ZOPPOLA</t>
  </si>
  <si>
    <t>F918</t>
  </si>
  <si>
    <t>NOGARA</t>
  </si>
  <si>
    <t>B292</t>
  </si>
  <si>
    <t>BUSSERO</t>
  </si>
  <si>
    <t>D259</t>
  </si>
  <si>
    <t>DECIMOMANNU</t>
  </si>
  <si>
    <t>G678</t>
  </si>
  <si>
    <t>PINO TORINESE</t>
  </si>
  <si>
    <t>C055</t>
  </si>
  <si>
    <t>CASTEGNATO</t>
  </si>
  <si>
    <t>G605</t>
  </si>
  <si>
    <t>PIETRA LIGURE</t>
  </si>
  <si>
    <t>E496</t>
  </si>
  <si>
    <t>LAVENO-MOMBELLO</t>
  </si>
  <si>
    <t>I878</t>
  </si>
  <si>
    <t>SOVICO</t>
  </si>
  <si>
    <t>I888</t>
  </si>
  <si>
    <t>SPELLO</t>
  </si>
  <si>
    <t>F220</t>
  </si>
  <si>
    <t>MINERVINO MURGE</t>
  </si>
  <si>
    <t>I864</t>
  </si>
  <si>
    <t>SORTINO</t>
  </si>
  <si>
    <t>D422</t>
  </si>
  <si>
    <t>ERCHIE</t>
  </si>
  <si>
    <t>G846</t>
  </si>
  <si>
    <t>PONTE DI PIAVE</t>
  </si>
  <si>
    <t>A129</t>
  </si>
  <si>
    <t>ALBANO SANT'ALESSANDRO</t>
  </si>
  <si>
    <t>C479</t>
  </si>
  <si>
    <t>CEPRANO</t>
  </si>
  <si>
    <t>I409</t>
  </si>
  <si>
    <t>SAN VITTORE OLONA</t>
  </si>
  <si>
    <t>I633</t>
  </si>
  <si>
    <t>SIRMIONE</t>
  </si>
  <si>
    <t>M104</t>
  </si>
  <si>
    <t>VOBARNO</t>
  </si>
  <si>
    <t>L310</t>
  </si>
  <si>
    <t>TUSCANIA</t>
  </si>
  <si>
    <t>B940</t>
  </si>
  <si>
    <t>CASARSA DELLA DELIZIA</t>
  </si>
  <si>
    <t>L199</t>
  </si>
  <si>
    <t>TOMBOLO</t>
  </si>
  <si>
    <t>D541</t>
  </si>
  <si>
    <t>FERMIGNANO</t>
  </si>
  <si>
    <t>G267</t>
  </si>
  <si>
    <t>PALAZZOLO ACREIDE</t>
  </si>
  <si>
    <t>B434</t>
  </si>
  <si>
    <t>CALUSCO D'ADDA</t>
  </si>
  <si>
    <t>I098</t>
  </si>
  <si>
    <t>SAN PIETRO CLARENZA</t>
  </si>
  <si>
    <t>H829</t>
  </si>
  <si>
    <t>SANDRIGO</t>
  </si>
  <si>
    <t>C067</t>
  </si>
  <si>
    <t>CASTELBUONO</t>
  </si>
  <si>
    <t>G143</t>
  </si>
  <si>
    <t>LUNI</t>
  </si>
  <si>
    <t>H933</t>
  </si>
  <si>
    <t>SAN GIUSEPPE JATO</t>
  </si>
  <si>
    <t>I011</t>
  </si>
  <si>
    <t>SAN MARTINO IN RIO</t>
  </si>
  <si>
    <t>D948</t>
  </si>
  <si>
    <t>GAVORRANO</t>
  </si>
  <si>
    <t>B703</t>
  </si>
  <si>
    <t>CAPRIATE SAN GERVASIO</t>
  </si>
  <si>
    <t>E537</t>
  </si>
  <si>
    <t>LEPORANO</t>
  </si>
  <si>
    <t>H580</t>
  </si>
  <si>
    <t>ROSSANO VENETO</t>
  </si>
  <si>
    <t>C951</t>
  </si>
  <si>
    <t>CONCORDIA SULLA SECCHIA</t>
  </si>
  <si>
    <t>H974</t>
  </si>
  <si>
    <t>SANLURI</t>
  </si>
  <si>
    <t>G694</t>
  </si>
  <si>
    <t>PIOVENE ROCCHETTE</t>
  </si>
  <si>
    <t>H856</t>
  </si>
  <si>
    <t>SAN GAVINO MONREALE</t>
  </si>
  <si>
    <t>L950</t>
  </si>
  <si>
    <t>VILLAFRANCA TIRRENA</t>
  </si>
  <si>
    <t>D198</t>
  </si>
  <si>
    <t>CUGGIONO</t>
  </si>
  <si>
    <t>H357</t>
  </si>
  <si>
    <t>RIVOLTA D'ADDA</t>
  </si>
  <si>
    <t>A110</t>
  </si>
  <si>
    <t>AIROLA</t>
  </si>
  <si>
    <t>E565</t>
  </si>
  <si>
    <t>LEVICO TERME</t>
  </si>
  <si>
    <t>D452</t>
  </si>
  <si>
    <t>FABRICA DI ROMA</t>
  </si>
  <si>
    <t>L397</t>
  </si>
  <si>
    <t>TREVI</t>
  </si>
  <si>
    <t>F032</t>
  </si>
  <si>
    <t>MASSA MARITTIMA</t>
  </si>
  <si>
    <t>F783</t>
  </si>
  <si>
    <t>MOTTA VISCONTI</t>
  </si>
  <si>
    <t>L753</t>
  </si>
  <si>
    <t>VERDELLO</t>
  </si>
  <si>
    <t>I337</t>
  </si>
  <si>
    <t>SANTHIÀ</t>
  </si>
  <si>
    <t>B397</t>
  </si>
  <si>
    <t>CALDARO SULLA STRADA DEL VINO</t>
  </si>
  <si>
    <t>L528</t>
  </si>
  <si>
    <t>VADO LIGURE</t>
  </si>
  <si>
    <t>E377</t>
  </si>
  <si>
    <t>ITTIRI</t>
  </si>
  <si>
    <t>E592</t>
  </si>
  <si>
    <t>LIMENA</t>
  </si>
  <si>
    <t>E102</t>
  </si>
  <si>
    <t>GORLA MINORE</t>
  </si>
  <si>
    <t>D547</t>
  </si>
  <si>
    <t>FERRANDINA</t>
  </si>
  <si>
    <t>M262</t>
  </si>
  <si>
    <t>CELLOLE</t>
  </si>
  <si>
    <t>L628</t>
  </si>
  <si>
    <t>VALLO DELLA LUCANIA</t>
  </si>
  <si>
    <t>D829</t>
  </si>
  <si>
    <t>FUSIGNANO</t>
  </si>
  <si>
    <t>H811</t>
  </si>
  <si>
    <t>SAN DAMIANO D'ASTI</t>
  </si>
  <si>
    <t>B352</t>
  </si>
  <si>
    <t>CAGLI</t>
  </si>
  <si>
    <t>H236</t>
  </si>
  <si>
    <t>RENON</t>
  </si>
  <si>
    <t>L220</t>
  </si>
  <si>
    <t>TORITTO</t>
  </si>
  <si>
    <t>C662</t>
  </si>
  <si>
    <t>CHIUSI</t>
  </si>
  <si>
    <t>F789</t>
  </si>
  <si>
    <t>MOZZECANE</t>
  </si>
  <si>
    <t>A699</t>
  </si>
  <si>
    <t>BASIGLIO</t>
  </si>
  <si>
    <t>E965</t>
  </si>
  <si>
    <t>MARNATE</t>
  </si>
  <si>
    <t>M045</t>
  </si>
  <si>
    <t>VILLONGO</t>
  </si>
  <si>
    <t>B025</t>
  </si>
  <si>
    <t>BORGONOVO VAL TIDONE</t>
  </si>
  <si>
    <t>C612</t>
  </si>
  <si>
    <t>CHIARAMONTE GULFI</t>
  </si>
  <si>
    <t>L838</t>
  </si>
  <si>
    <t>VICCHIO</t>
  </si>
  <si>
    <t>I855</t>
  </si>
  <si>
    <t>SORIANO NEL CIMINO</t>
  </si>
  <si>
    <t>L777</t>
  </si>
  <si>
    <t>VEROLANUOVA</t>
  </si>
  <si>
    <t>L118</t>
  </si>
  <si>
    <t>TERNO D'ISOLA</t>
  </si>
  <si>
    <t>H117</t>
  </si>
  <si>
    <t>QUARTO D'ALTINO</t>
  </si>
  <si>
    <t>C839</t>
  </si>
  <si>
    <t>COLICO</t>
  </si>
  <si>
    <t>D490</t>
  </si>
  <si>
    <t>FARA GERA D'ADDA</t>
  </si>
  <si>
    <t>L026</t>
  </si>
  <si>
    <t>TAGLIO DI PO</t>
  </si>
  <si>
    <t>B846</t>
  </si>
  <si>
    <t>CARTOCETO</t>
  </si>
  <si>
    <t>D679</t>
  </si>
  <si>
    <t>FONTANIVA</t>
  </si>
  <si>
    <t>M281</t>
  </si>
  <si>
    <t>PETROSINO</t>
  </si>
  <si>
    <t>G276</t>
  </si>
  <si>
    <t>PALIANO</t>
  </si>
  <si>
    <t>G103</t>
  </si>
  <si>
    <t>ORIGGIO</t>
  </si>
  <si>
    <t>B346</t>
  </si>
  <si>
    <t>CADORAGO</t>
  </si>
  <si>
    <t>B662</t>
  </si>
  <si>
    <t>PONTE NELLE ALPI</t>
  </si>
  <si>
    <t>H601</t>
  </si>
  <si>
    <t>ROVELLASCA</t>
  </si>
  <si>
    <t>B138</t>
  </si>
  <si>
    <t>BREMBATE DI SOPRA</t>
  </si>
  <si>
    <t>H816</t>
  </si>
  <si>
    <t>SAN DANIELE DEL FRIULI</t>
  </si>
  <si>
    <t>H793</t>
  </si>
  <si>
    <t>SAN CESARIO DI LECCE</t>
  </si>
  <si>
    <t>E903</t>
  </si>
  <si>
    <t>MARACALAGONIS</t>
  </si>
  <si>
    <t>B402</t>
  </si>
  <si>
    <t>CALDIERO</t>
  </si>
  <si>
    <t>F653</t>
  </si>
  <si>
    <t>MONTE URANO</t>
  </si>
  <si>
    <t>L081</t>
  </si>
  <si>
    <t>TAVULLIA</t>
  </si>
  <si>
    <t>B684</t>
  </si>
  <si>
    <t>CAPRAIA E LIMITE</t>
  </si>
  <si>
    <t>L956</t>
  </si>
  <si>
    <t>VILLA GUARDIA</t>
  </si>
  <si>
    <t>F162</t>
  </si>
  <si>
    <t>META</t>
  </si>
  <si>
    <t>B536</t>
  </si>
  <si>
    <t>CAMPOFORMIDO</t>
  </si>
  <si>
    <t>B349</t>
  </si>
  <si>
    <t>CAERANO DI SAN MARCO</t>
  </si>
  <si>
    <t>M325</t>
  </si>
  <si>
    <t>SISSA TRECASALI</t>
  </si>
  <si>
    <t>H708</t>
  </si>
  <si>
    <t>SALICE SALENTINO</t>
  </si>
  <si>
    <t>L658</t>
  </si>
  <si>
    <t>VALVERDE</t>
  </si>
  <si>
    <t>E954</t>
  </si>
  <si>
    <t>MARIGLIANELLA</t>
  </si>
  <si>
    <t>F931</t>
  </si>
  <si>
    <t>NONE</t>
  </si>
  <si>
    <t>D828</t>
  </si>
  <si>
    <t>FUSCALDO</t>
  </si>
  <si>
    <t>D202</t>
  </si>
  <si>
    <t>CUMIANA</t>
  </si>
  <si>
    <t>C188</t>
  </si>
  <si>
    <t>CASTELLO DI CISTERNA</t>
  </si>
  <si>
    <t>C545</t>
  </si>
  <si>
    <t>CERVARO</t>
  </si>
  <si>
    <t>G710</t>
  </si>
  <si>
    <t>PISOGNE</t>
  </si>
  <si>
    <t>H840</t>
  </si>
  <si>
    <t>SAN FERMO DELLA BATTAGLIA</t>
  </si>
  <si>
    <t>E125</t>
  </si>
  <si>
    <t>GRADO</t>
  </si>
  <si>
    <t>G903</t>
  </si>
  <si>
    <t>PORTICO DI CASERTA</t>
  </si>
  <si>
    <t>G353</t>
  </si>
  <si>
    <t>PASIANO DI PORDENONE</t>
  </si>
  <si>
    <t>G420</t>
  </si>
  <si>
    <t>PELAGO</t>
  </si>
  <si>
    <t>B315</t>
  </si>
  <si>
    <t>CACCAMO</t>
  </si>
  <si>
    <t>E900</t>
  </si>
  <si>
    <t>MANZIANA</t>
  </si>
  <si>
    <t>E206</t>
  </si>
  <si>
    <t>GROTTAMINARDA</t>
  </si>
  <si>
    <t>B368</t>
  </si>
  <si>
    <t>CAIRATE</t>
  </si>
  <si>
    <t>A070</t>
  </si>
  <si>
    <t>AGIRA</t>
  </si>
  <si>
    <t>A377</t>
  </si>
  <si>
    <t>ARCUGNANO</t>
  </si>
  <si>
    <t>B924</t>
  </si>
  <si>
    <t>CASAMICCIOLA TERME</t>
  </si>
  <si>
    <t>H359</t>
  </si>
  <si>
    <t>RIZZICONI</t>
  </si>
  <si>
    <t>E504</t>
  </si>
  <si>
    <t>LAZZATE</t>
  </si>
  <si>
    <t>F025</t>
  </si>
  <si>
    <t>MASSA E COZZILE</t>
  </si>
  <si>
    <t>L299</t>
  </si>
  <si>
    <t>TORRILE</t>
  </si>
  <si>
    <t>A333</t>
  </si>
  <si>
    <t>APPIANO GENTILE</t>
  </si>
  <si>
    <t>E153</t>
  </si>
  <si>
    <t>GRAVELLONA TOCE</t>
  </si>
  <si>
    <t>M377</t>
  </si>
  <si>
    <t>SAN MARCELLO PITEGLIO</t>
  </si>
  <si>
    <t>A068</t>
  </si>
  <si>
    <t>AGEROLA</t>
  </si>
  <si>
    <t>B128</t>
  </si>
  <si>
    <t>BREDA DI PIAVE</t>
  </si>
  <si>
    <t>E684</t>
  </si>
  <si>
    <t>LOREGGIA</t>
  </si>
  <si>
    <t>D107</t>
  </si>
  <si>
    <t>COSTABISSARA</t>
  </si>
  <si>
    <t>B812</t>
  </si>
  <si>
    <t>CARPANETO PIACENTINO</t>
  </si>
  <si>
    <t>B550</t>
  </si>
  <si>
    <t>CAMPOMARINO</t>
  </si>
  <si>
    <t>H210</t>
  </si>
  <si>
    <t>RECALE</t>
  </si>
  <si>
    <t>H148</t>
  </si>
  <si>
    <t>RACALMUTO</t>
  </si>
  <si>
    <t>L086</t>
  </si>
  <si>
    <t>TELESE TERME</t>
  </si>
  <si>
    <t>F970</t>
  </si>
  <si>
    <t>NOVOLI</t>
  </si>
  <si>
    <t>D154</t>
  </si>
  <si>
    <t>CRESCENTINO</t>
  </si>
  <si>
    <t>F829</t>
  </si>
  <si>
    <t>MUSSOLENTE</t>
  </si>
  <si>
    <t>G251</t>
  </si>
  <si>
    <t>PALAGIANELLO</t>
  </si>
  <si>
    <t>E962</t>
  </si>
  <si>
    <t>MARMIROLO</t>
  </si>
  <si>
    <t>I640</t>
  </si>
  <si>
    <t>SERRA RICCÒ</t>
  </si>
  <si>
    <t>D938</t>
  </si>
  <si>
    <t>GATTINARA</t>
  </si>
  <si>
    <t>A508</t>
  </si>
  <si>
    <t>AVELLA</t>
  </si>
  <si>
    <t>B532</t>
  </si>
  <si>
    <t>CAMPOFELICE DI ROCCELLA</t>
  </si>
  <si>
    <t>H914</t>
  </si>
  <si>
    <t>SAN GIOVANNI GEMINI</t>
  </si>
  <si>
    <t>I965</t>
  </si>
  <si>
    <t>STRA</t>
  </si>
  <si>
    <t>A528</t>
  </si>
  <si>
    <t>AZZANO SAN PAOLO</t>
  </si>
  <si>
    <t>F890</t>
  </si>
  <si>
    <t>NICOLOSI</t>
  </si>
  <si>
    <t>L421</t>
  </si>
  <si>
    <t>TRICESIMO</t>
  </si>
  <si>
    <t>L880</t>
  </si>
  <si>
    <t>VIGLIANO BIELLESE</t>
  </si>
  <si>
    <t>B798</t>
  </si>
  <si>
    <t>CARNATE</t>
  </si>
  <si>
    <t>C300</t>
  </si>
  <si>
    <t>CASTIGLIONE OLONA</t>
  </si>
  <si>
    <t>I590</t>
  </si>
  <si>
    <t>SELLIA MARINA</t>
  </si>
  <si>
    <t>I785</t>
  </si>
  <si>
    <t>SOLARINO</t>
  </si>
  <si>
    <t>L868</t>
  </si>
  <si>
    <t>VIGARANO MAINARDA</t>
  </si>
  <si>
    <t>C893</t>
  </si>
  <si>
    <t>COLOGNE</t>
  </si>
  <si>
    <t>M092</t>
  </si>
  <si>
    <t>VITULAZIO</t>
  </si>
  <si>
    <t>L312</t>
  </si>
  <si>
    <t>TOSCOLANO-MADERNO</t>
  </si>
  <si>
    <t>B068</t>
  </si>
  <si>
    <t>BOSA</t>
  </si>
  <si>
    <t>F621</t>
  </si>
  <si>
    <t>MONTE SAN GIUSTO</t>
  </si>
  <si>
    <t>F690</t>
  </si>
  <si>
    <t>MONTORIO AL VOMANO</t>
  </si>
  <si>
    <t>M256</t>
  </si>
  <si>
    <t>SCANZANO JONICO</t>
  </si>
  <si>
    <t>L762</t>
  </si>
  <si>
    <t>VERGATO</t>
  </si>
  <si>
    <t>C744</t>
  </si>
  <si>
    <t>CITTÀ DELLA PIEVE</t>
  </si>
  <si>
    <t>M410</t>
  </si>
  <si>
    <t>RIVA DEL PO</t>
  </si>
  <si>
    <t>L752</t>
  </si>
  <si>
    <t>VERDELLINO</t>
  </si>
  <si>
    <t>I827</t>
  </si>
  <si>
    <t>SONCINO</t>
  </si>
  <si>
    <t>L704</t>
  </si>
  <si>
    <t>VEDANO AL LAMBRO</t>
  </si>
  <si>
    <t>A930</t>
  </si>
  <si>
    <t>BOJANO</t>
  </si>
  <si>
    <t>C332</t>
  </si>
  <si>
    <t>CASTREZZATO</t>
  </si>
  <si>
    <t>H875</t>
  </si>
  <si>
    <t>SAN GIMIGNANO</t>
  </si>
  <si>
    <t>E651</t>
  </si>
  <si>
    <t>LODI VECCHIO</t>
  </si>
  <si>
    <t>B795</t>
  </si>
  <si>
    <t>CARMIGNANO DI BRENTA</t>
  </si>
  <si>
    <t>B774</t>
  </si>
  <si>
    <t>CARIATI</t>
  </si>
  <si>
    <t>SOVIZZO</t>
  </si>
  <si>
    <t>D221</t>
  </si>
  <si>
    <t>CURNO</t>
  </si>
  <si>
    <t>I240</t>
  </si>
  <si>
    <t>SANTA MARIA DI LICODIA</t>
  </si>
  <si>
    <t>A932</t>
  </si>
  <si>
    <t>BOLANO</t>
  </si>
  <si>
    <t>E786</t>
  </si>
  <si>
    <t>MACHERIO</t>
  </si>
  <si>
    <t>F187</t>
  </si>
  <si>
    <t>MEZZOLOMBARDO</t>
  </si>
  <si>
    <t>M318</t>
  </si>
  <si>
    <t>TRECASTELLI</t>
  </si>
  <si>
    <t>I832</t>
  </si>
  <si>
    <t>SONNINO</t>
  </si>
  <si>
    <t>A660</t>
  </si>
  <si>
    <t>BARGE</t>
  </si>
  <si>
    <t>M158</t>
  </si>
  <si>
    <t>ZELO BUON PERSICO</t>
  </si>
  <si>
    <t>G315</t>
  </si>
  <si>
    <t>PANTELLERIA</t>
  </si>
  <si>
    <t>B313</t>
  </si>
  <si>
    <t>CABIATE</t>
  </si>
  <si>
    <t>H658</t>
  </si>
  <si>
    <t>SACROFANO</t>
  </si>
  <si>
    <t>C395</t>
  </si>
  <si>
    <t>CAVENAGO DI BRIANZA</t>
  </si>
  <si>
    <t>E432</t>
  </si>
  <si>
    <t>LAMPORECCHIO</t>
  </si>
  <si>
    <t>E219</t>
  </si>
  <si>
    <t>GRUMELLO DEL MONTE</t>
  </si>
  <si>
    <t>A200</t>
  </si>
  <si>
    <t>ALIFE</t>
  </si>
  <si>
    <t>B435</t>
  </si>
  <si>
    <t>CALUSO</t>
  </si>
  <si>
    <t>C275</t>
  </si>
  <si>
    <t>CASTELTERMINI</t>
  </si>
  <si>
    <t>A759</t>
  </si>
  <si>
    <t>BELLUSCO</t>
  </si>
  <si>
    <t>M316</t>
  </si>
  <si>
    <t>MAPPANO</t>
  </si>
  <si>
    <t>F546</t>
  </si>
  <si>
    <t>MONTELLA</t>
  </si>
  <si>
    <t>B102</t>
  </si>
  <si>
    <t>BOVEZZO</t>
  </si>
  <si>
    <t>D121</t>
  </si>
  <si>
    <t>COTIGNOLA</t>
  </si>
  <si>
    <t>L842</t>
  </si>
  <si>
    <t>VICO DEL GARGANO</t>
  </si>
  <si>
    <t>C128</t>
  </si>
  <si>
    <t>CASTELLALTO</t>
  </si>
  <si>
    <t>I191</t>
  </si>
  <si>
    <t>SANT'AGATA BOLOGNESE</t>
  </si>
  <si>
    <t>G945</t>
  </si>
  <si>
    <t>POVEGLIANO VERONESE</t>
  </si>
  <si>
    <t>L860</t>
  </si>
  <si>
    <t>VIETRI SUL MARE</t>
  </si>
  <si>
    <t>F791</t>
  </si>
  <si>
    <t>MOZZO</t>
  </si>
  <si>
    <t>D801</t>
  </si>
  <si>
    <t>VILLA DI BRIANO</t>
  </si>
  <si>
    <t>F482</t>
  </si>
  <si>
    <t>MONTECOSARO</t>
  </si>
  <si>
    <t>I275</t>
  </si>
  <si>
    <t>SANT'ANGELO DI PIOVE DI SACCO</t>
  </si>
  <si>
    <t>H026</t>
  </si>
  <si>
    <t>PREGNANA MILANESE</t>
  </si>
  <si>
    <t>I417</t>
  </si>
  <si>
    <t>SAN ZENONE DEGLI EZZELINI</t>
  </si>
  <si>
    <t>L703</t>
  </si>
  <si>
    <t>VEDANO OLONA</t>
  </si>
  <si>
    <t>G408</t>
  </si>
  <si>
    <t>PEDEROBBA</t>
  </si>
  <si>
    <t>H895</t>
  </si>
  <si>
    <t>SAN GIORGIO DI NOGARO</t>
  </si>
  <si>
    <t>B586</t>
  </si>
  <si>
    <t>CANDELO</t>
  </si>
  <si>
    <t>L271</t>
  </si>
  <si>
    <t>TORREGROTTA</t>
  </si>
  <si>
    <t>I696</t>
  </si>
  <si>
    <t>SETTALA</t>
  </si>
  <si>
    <t>A278</t>
  </si>
  <si>
    <t>ANDORA</t>
  </si>
  <si>
    <t>L734</t>
  </si>
  <si>
    <t>VENEGONO SUPERIORE</t>
  </si>
  <si>
    <t>I939</t>
  </si>
  <si>
    <t>STARANZANO</t>
  </si>
  <si>
    <t>H803</t>
  </si>
  <si>
    <t>SAN COLOMBANO AL LAMBRO</t>
  </si>
  <si>
    <t>C623</t>
  </si>
  <si>
    <t>CHIAVENNA</t>
  </si>
  <si>
    <t>E675</t>
  </si>
  <si>
    <t>LONGIANO</t>
  </si>
  <si>
    <t>I885</t>
  </si>
  <si>
    <t>SPARANISE</t>
  </si>
  <si>
    <t>I912</t>
  </si>
  <si>
    <t>SPINETOLI</t>
  </si>
  <si>
    <t>B002</t>
  </si>
  <si>
    <t>BORGIA</t>
  </si>
  <si>
    <t>B781</t>
  </si>
  <si>
    <t>CARINOLA</t>
  </si>
  <si>
    <t>M210</t>
  </si>
  <si>
    <t>TERME VIGLIATORE</t>
  </si>
  <si>
    <t>L819</t>
  </si>
  <si>
    <t>VEZZANO LIGURE</t>
  </si>
  <si>
    <t>M125</t>
  </si>
  <si>
    <t>VOLTA MANTOVANA</t>
  </si>
  <si>
    <t>D014</t>
  </si>
  <si>
    <t>CORMONS</t>
  </si>
  <si>
    <t>D629</t>
  </si>
  <si>
    <t>FIVIZZANO</t>
  </si>
  <si>
    <t>I431</t>
  </si>
  <si>
    <t>SARENTINO</t>
  </si>
  <si>
    <t>B188</t>
  </si>
  <si>
    <t>BRISIGHELLA</t>
  </si>
  <si>
    <t>D292</t>
  </si>
  <si>
    <t>TEGGIANO</t>
  </si>
  <si>
    <t>A060</t>
  </si>
  <si>
    <t>ADRO</t>
  </si>
  <si>
    <t>E758</t>
  </si>
  <si>
    <t>LUSERNA SAN GIOVANNI</t>
  </si>
  <si>
    <t>H078</t>
  </si>
  <si>
    <t>PROVAGLIO D'ISEO</t>
  </si>
  <si>
    <t>E691</t>
  </si>
  <si>
    <t>LORETO APRUTINO</t>
  </si>
  <si>
    <t>I207</t>
  </si>
  <si>
    <t>SANTA GIUSTINA IN COLLE</t>
  </si>
  <si>
    <t>I775</t>
  </si>
  <si>
    <t>SOAVE</t>
  </si>
  <si>
    <t>C794</t>
  </si>
  <si>
    <t>CLES</t>
  </si>
  <si>
    <t>G643</t>
  </si>
  <si>
    <t>PIEVE DI CENTO</t>
  </si>
  <si>
    <t>B213</t>
  </si>
  <si>
    <t>BRUGINE</t>
  </si>
  <si>
    <t>D058</t>
  </si>
  <si>
    <t>CORTE FRANCA</t>
  </si>
  <si>
    <t>L181</t>
  </si>
  <si>
    <t>TITO</t>
  </si>
  <si>
    <t>F715</t>
  </si>
  <si>
    <t>MORCIANO DI ROMAGNA</t>
  </si>
  <si>
    <t>D226</t>
  </si>
  <si>
    <t>CURTAROLO</t>
  </si>
  <si>
    <t>A991</t>
  </si>
  <si>
    <t>BORGETTO</t>
  </si>
  <si>
    <t>H007</t>
  </si>
  <si>
    <t>PRATOLA PELIGNA</t>
  </si>
  <si>
    <t>B493</t>
  </si>
  <si>
    <t>CAMPAGNA LUPIA</t>
  </si>
  <si>
    <t>B779</t>
  </si>
  <si>
    <t>CARINARO</t>
  </si>
  <si>
    <t>B461</t>
  </si>
  <si>
    <t>CAMBIAGO</t>
  </si>
  <si>
    <t>H635</t>
  </si>
  <si>
    <t>RUFINA</t>
  </si>
  <si>
    <t>E875</t>
  </si>
  <si>
    <t>MANCIANO</t>
  </si>
  <si>
    <t>C190</t>
  </si>
  <si>
    <t>CASTELLO DI GODEGO</t>
  </si>
  <si>
    <t>I632</t>
  </si>
  <si>
    <t>SERMIDE E FELONICA</t>
  </si>
  <si>
    <t>B468</t>
  </si>
  <si>
    <t>CAMERANO</t>
  </si>
  <si>
    <t>C203</t>
  </si>
  <si>
    <t>CASTEL MADAMA</t>
  </si>
  <si>
    <t>H088</t>
  </si>
  <si>
    <t>PULA</t>
  </si>
  <si>
    <t>D879</t>
  </si>
  <si>
    <t>GALLIERA VENETA</t>
  </si>
  <si>
    <t>C310</t>
  </si>
  <si>
    <t>CASTIGLIONE DELLA PESCAIA</t>
  </si>
  <si>
    <t>G947</t>
  </si>
  <si>
    <t>POVIGLIO</t>
  </si>
  <si>
    <t>E924</t>
  </si>
  <si>
    <t>MARCELLINA</t>
  </si>
  <si>
    <t>A872</t>
  </si>
  <si>
    <t>BINASCO</t>
  </si>
  <si>
    <t>E350</t>
  </si>
  <si>
    <t>ISOLA DELLE FEMMINE</t>
  </si>
  <si>
    <t>L583</t>
  </si>
  <si>
    <t>VALGUARNERA CAROPEPE</t>
  </si>
  <si>
    <t>M402</t>
  </si>
  <si>
    <t>BORGO VENETO</t>
  </si>
  <si>
    <t>D748</t>
  </si>
  <si>
    <t>FOSSÒ</t>
  </si>
  <si>
    <t>F845</t>
  </si>
  <si>
    <t>NARO</t>
  </si>
  <si>
    <t>L471</t>
  </si>
  <si>
    <t>TURBIGO</t>
  </si>
  <si>
    <t>H350</t>
  </si>
  <si>
    <t>RIVERGARO</t>
  </si>
  <si>
    <t>A665</t>
  </si>
  <si>
    <t>BARICELLA</t>
  </si>
  <si>
    <t>A237</t>
  </si>
  <si>
    <t>ALTIVOLE</t>
  </si>
  <si>
    <t>L303</t>
  </si>
  <si>
    <t>TORRITA DI SIENA</t>
  </si>
  <si>
    <t>F533</t>
  </si>
  <si>
    <t>MONTELABBATE</t>
  </si>
  <si>
    <t>D673</t>
  </si>
  <si>
    <t>FONTANELLATO</t>
  </si>
  <si>
    <t>A650</t>
  </si>
  <si>
    <t>BARDOLINO</t>
  </si>
  <si>
    <t>C398</t>
  </si>
  <si>
    <t>CAVEZZO</t>
  </si>
  <si>
    <t>G859</t>
  </si>
  <si>
    <t>PONTEVICO</t>
  </si>
  <si>
    <t>B304</t>
  </si>
  <si>
    <t>BUTTAPIETRA</t>
  </si>
  <si>
    <t>B006</t>
  </si>
  <si>
    <t>BORGO VALSUGANA</t>
  </si>
  <si>
    <t>H443</t>
  </si>
  <si>
    <t>ROCCASECCA</t>
  </si>
  <si>
    <t>H394</t>
  </si>
  <si>
    <t>ROCCADASPIDE</t>
  </si>
  <si>
    <t>M067</t>
  </si>
  <si>
    <t>VIPITENO</t>
  </si>
  <si>
    <t>A230</t>
  </si>
  <si>
    <t>ALTAVILLA SILENTINA</t>
  </si>
  <si>
    <t>F137</t>
  </si>
  <si>
    <t>NOVAFELTRIA</t>
  </si>
  <si>
    <t>F963</t>
  </si>
  <si>
    <t>NOVENTA DI PIAVE</t>
  </si>
  <si>
    <t>M409</t>
  </si>
  <si>
    <t>TRESIGNANA</t>
  </si>
  <si>
    <t>D730</t>
  </si>
  <si>
    <t>FORTE DEI MARMI</t>
  </si>
  <si>
    <t>H981</t>
  </si>
  <si>
    <t>SAN MARCO ARGENTANO</t>
  </si>
  <si>
    <t>C697</t>
  </si>
  <si>
    <t>CIMITILE</t>
  </si>
  <si>
    <t>G030</t>
  </si>
  <si>
    <t>OLGINATE</t>
  </si>
  <si>
    <t>I614</t>
  </si>
  <si>
    <t>SENNORI</t>
  </si>
  <si>
    <t>G870</t>
  </si>
  <si>
    <t>PONTREMOLI</t>
  </si>
  <si>
    <t>L669</t>
  </si>
  <si>
    <t>VARALLO</t>
  </si>
  <si>
    <t>G361</t>
  </si>
  <si>
    <t>PASSIRANO</t>
  </si>
  <si>
    <t>G966</t>
  </si>
  <si>
    <t>POZZUOLO DEL FRIULI</t>
  </si>
  <si>
    <t>D372</t>
  </si>
  <si>
    <t>DRONERO</t>
  </si>
  <si>
    <t>G869</t>
  </si>
  <si>
    <t>PONTOGLIO</t>
  </si>
  <si>
    <t>H126</t>
  </si>
  <si>
    <t>QUILIANO</t>
  </si>
  <si>
    <t>C992</t>
  </si>
  <si>
    <t>CORDIGNANO</t>
  </si>
  <si>
    <t>C254</t>
  </si>
  <si>
    <t>CASTELROTTO</t>
  </si>
  <si>
    <t>G417</t>
  </si>
  <si>
    <t>PEGOGNAGA</t>
  </si>
  <si>
    <t>L498</t>
  </si>
  <si>
    <t>URBANIA</t>
  </si>
  <si>
    <t>M369</t>
  </si>
  <si>
    <t>ALTO RENO TERME</t>
  </si>
  <si>
    <t>A268</t>
  </si>
  <si>
    <t>ANACAPRI</t>
  </si>
  <si>
    <t>B476</t>
  </si>
  <si>
    <t>CAMEROTA</t>
  </si>
  <si>
    <t>I699</t>
  </si>
  <si>
    <t>SETTIMO SAN PIETRO</t>
  </si>
  <si>
    <t>E901</t>
  </si>
  <si>
    <t>MAPELLO</t>
  </si>
  <si>
    <t>F454</t>
  </si>
  <si>
    <t>MONTECASSIANO</t>
  </si>
  <si>
    <t>C466</t>
  </si>
  <si>
    <t>CENTALLO</t>
  </si>
  <si>
    <t>I461</t>
  </si>
  <si>
    <t>SASSOFERRATO</t>
  </si>
  <si>
    <t>A668</t>
  </si>
  <si>
    <t>BARLASSINA</t>
  </si>
  <si>
    <t>M260</t>
  </si>
  <si>
    <t>CASAPESENNA</t>
  </si>
  <si>
    <t>E044</t>
  </si>
  <si>
    <t>GIOIOSA IONICA</t>
  </si>
  <si>
    <t>I339</t>
  </si>
  <si>
    <t>SANTI COSMA E DAMIANO</t>
  </si>
  <si>
    <t>E502</t>
  </si>
  <si>
    <t>LAZISE</t>
  </si>
  <si>
    <t>C608</t>
  </si>
  <si>
    <t>CHIANCIANO TERME</t>
  </si>
  <si>
    <t>E982</t>
  </si>
  <si>
    <t>MARTIGNACCO</t>
  </si>
  <si>
    <t>A746</t>
  </si>
  <si>
    <t>BELLANTE</t>
  </si>
  <si>
    <t>I914</t>
  </si>
  <si>
    <t>SPINO D'ADDA</t>
  </si>
  <si>
    <t>H843</t>
  </si>
  <si>
    <t>SAN FIOR</t>
  </si>
  <si>
    <t>M176</t>
  </si>
  <si>
    <t>ZIBIDO SAN GIACOMO</t>
  </si>
  <si>
    <t>E584</t>
  </si>
  <si>
    <t>LIGNANO SABBIADORO</t>
  </si>
  <si>
    <t>G119</t>
  </si>
  <si>
    <t>OROSEI</t>
  </si>
  <si>
    <t>B696</t>
  </si>
  <si>
    <t>CAPRI</t>
  </si>
  <si>
    <t>H488</t>
  </si>
  <si>
    <t>ROGGIANO GRAVINA</t>
  </si>
  <si>
    <t>H055</t>
  </si>
  <si>
    <t>PREVALLE</t>
  </si>
  <si>
    <t>M344</t>
  </si>
  <si>
    <t>PREDAIA</t>
  </si>
  <si>
    <t>A461</t>
  </si>
  <si>
    <t>ASCIANO</t>
  </si>
  <si>
    <t>F139</t>
  </si>
  <si>
    <t>MERCATO SARACENO</t>
  </si>
  <si>
    <t>E621</t>
  </si>
  <si>
    <t>LIVIGNO</t>
  </si>
  <si>
    <t>I799</t>
  </si>
  <si>
    <t>SOLESINO</t>
  </si>
  <si>
    <t>B689</t>
  </si>
  <si>
    <t>MARZABOTTO</t>
  </si>
  <si>
    <t>F925</t>
  </si>
  <si>
    <t>NOLE</t>
  </si>
  <si>
    <t>H541</t>
  </si>
  <si>
    <t>RONCOFERRARO</t>
  </si>
  <si>
    <t>A433</t>
  </si>
  <si>
    <t>ARPINO</t>
  </si>
  <si>
    <t>F209</t>
  </si>
  <si>
    <t>MILITELLO IN VAL DI CATANIA</t>
  </si>
  <si>
    <t>F399</t>
  </si>
  <si>
    <t>MONTALBANO JONICO</t>
  </si>
  <si>
    <t>H842</t>
  </si>
  <si>
    <t>SAN FILIPPO DEL MELA</t>
  </si>
  <si>
    <t>C072</t>
  </si>
  <si>
    <t>CASTELCOVATI</t>
  </si>
  <si>
    <t>G663</t>
  </si>
  <si>
    <t>PIGNOLA</t>
  </si>
  <si>
    <t>M199</t>
  </si>
  <si>
    <t>ZUGLIANO</t>
  </si>
  <si>
    <t>B724</t>
  </si>
  <si>
    <t>CARAPELLE</t>
  </si>
  <si>
    <t>M368</t>
  </si>
  <si>
    <t>MONTESCUDO-MONTE COLOMBO</t>
  </si>
  <si>
    <t>B413</t>
  </si>
  <si>
    <t>CALIMERA</t>
  </si>
  <si>
    <t>L776</t>
  </si>
  <si>
    <t>VERNOLE</t>
  </si>
  <si>
    <t>E892</t>
  </si>
  <si>
    <t>MANOPPELLO</t>
  </si>
  <si>
    <t>F109</t>
  </si>
  <si>
    <t>MELISSANO</t>
  </si>
  <si>
    <t>L447</t>
  </si>
  <si>
    <t>TROIA</t>
  </si>
  <si>
    <t>I630</t>
  </si>
  <si>
    <t>SERINO</t>
  </si>
  <si>
    <t>B293</t>
  </si>
  <si>
    <t>BUSSETO</t>
  </si>
  <si>
    <t>B289</t>
  </si>
  <si>
    <t>BUSNAGO</t>
  </si>
  <si>
    <t>C038</t>
  </si>
  <si>
    <t>CASSOLNOVO</t>
  </si>
  <si>
    <t>A375</t>
  </si>
  <si>
    <t>ARCONATE</t>
  </si>
  <si>
    <t>B719</t>
  </si>
  <si>
    <t>CARAGLIO</t>
  </si>
  <si>
    <t>L700</t>
  </si>
  <si>
    <t>VAZZOLA</t>
  </si>
  <si>
    <t>H373</t>
  </si>
  <si>
    <t>ROBECCO SUL NAVIGLIO</t>
  </si>
  <si>
    <t>H221</t>
  </si>
  <si>
    <t>REGALBUTO</t>
  </si>
  <si>
    <t>E158</t>
  </si>
  <si>
    <t>GRAZZANISE</t>
  </si>
  <si>
    <t>C285</t>
  </si>
  <si>
    <t>CAULONIA</t>
  </si>
  <si>
    <t>E043</t>
  </si>
  <si>
    <t>GIOIOSA MAREA</t>
  </si>
  <si>
    <t>F230</t>
  </si>
  <si>
    <t>MIRABELLA ECLANO</t>
  </si>
  <si>
    <t>I437</t>
  </si>
  <si>
    <t>SARNICO</t>
  </si>
  <si>
    <t>B939</t>
  </si>
  <si>
    <t>CASARZA LIGURE</t>
  </si>
  <si>
    <t>F634</t>
  </si>
  <si>
    <t>MONTE SAN VITO</t>
  </si>
  <si>
    <t>L599</t>
  </si>
  <si>
    <t>VALLECROSIA</t>
  </si>
  <si>
    <t>I549</t>
  </si>
  <si>
    <t>SCORRANO</t>
  </si>
  <si>
    <t>B042</t>
  </si>
  <si>
    <t>BORGO VAL DI TARO</t>
  </si>
  <si>
    <t>H771</t>
  </si>
  <si>
    <t>SAN BENEDETTO PO</t>
  </si>
  <si>
    <t>C483</t>
  </si>
  <si>
    <t>CERANO</t>
  </si>
  <si>
    <t>I430</t>
  </si>
  <si>
    <t>SAREGO</t>
  </si>
  <si>
    <t>A942</t>
  </si>
  <si>
    <t>NOVA SIRI</t>
  </si>
  <si>
    <t>D228</t>
  </si>
  <si>
    <t>CURTI</t>
  </si>
  <si>
    <t>H884</t>
  </si>
  <si>
    <t>SAN GIORGIO SU LEGNANO</t>
  </si>
  <si>
    <t>L429</t>
  </si>
  <si>
    <t>TRINO</t>
  </si>
  <si>
    <t>D543</t>
  </si>
  <si>
    <t>FERNO</t>
  </si>
  <si>
    <t>G853</t>
  </si>
  <si>
    <t>PONTERANICA</t>
  </si>
  <si>
    <t>B007</t>
  </si>
  <si>
    <t>BORGO A MOZZANO</t>
  </si>
  <si>
    <t>B808</t>
  </si>
  <si>
    <t>CAROSINO</t>
  </si>
  <si>
    <t>G031</t>
  </si>
  <si>
    <t>OLIENA</t>
  </si>
  <si>
    <t>C360</t>
  </si>
  <si>
    <t>CAVA MANARA</t>
  </si>
  <si>
    <t>B357</t>
  </si>
  <si>
    <t>CAGNANO VARANO</t>
  </si>
  <si>
    <t>C512</t>
  </si>
  <si>
    <t>CERIANO LAGHETTO</t>
  </si>
  <si>
    <t>L216</t>
  </si>
  <si>
    <t>TORGIANO</t>
  </si>
  <si>
    <t>B143</t>
  </si>
  <si>
    <t>BRENDOLA</t>
  </si>
  <si>
    <t>I895</t>
  </si>
  <si>
    <t>SPEZZANO ALBANESE</t>
  </si>
  <si>
    <t>I610</t>
  </si>
  <si>
    <t>SENISE</t>
  </si>
  <si>
    <t>I206</t>
  </si>
  <si>
    <t>SANTA GIUSTINA</t>
  </si>
  <si>
    <t>B515</t>
  </si>
  <si>
    <t>CAMPLI</t>
  </si>
  <si>
    <t>L936</t>
  </si>
  <si>
    <t>VILLA DI SERIO</t>
  </si>
  <si>
    <t>A962</t>
  </si>
  <si>
    <t>BONATE SOTTO</t>
  </si>
  <si>
    <t>H433</t>
  </si>
  <si>
    <t>ROCCARAINOLA</t>
  </si>
  <si>
    <t>B603</t>
  </si>
  <si>
    <t>CANICATTINI BAGNI</t>
  </si>
  <si>
    <t>M375</t>
  </si>
  <si>
    <t>ALPAGO</t>
  </si>
  <si>
    <t>D450</t>
  </si>
  <si>
    <t>FABBRICO</t>
  </si>
  <si>
    <t>B796</t>
  </si>
  <si>
    <t>CARNAGO</t>
  </si>
  <si>
    <t>M025</t>
  </si>
  <si>
    <t>VILLASOR</t>
  </si>
  <si>
    <t>L017</t>
  </si>
  <si>
    <t>SUTRI</t>
  </si>
  <si>
    <t>M422</t>
  </si>
  <si>
    <t>PIEVE DEL GRAPPA</t>
  </si>
  <si>
    <t>M145</t>
  </si>
  <si>
    <t>ZANÈ</t>
  </si>
  <si>
    <t>G186</t>
  </si>
  <si>
    <t>OSTIGLIA</t>
  </si>
  <si>
    <t>A159</t>
  </si>
  <si>
    <t>ALBIATE</t>
  </si>
  <si>
    <t>H794</t>
  </si>
  <si>
    <t>SAN CESARIO SUL PANARO</t>
  </si>
  <si>
    <t>A215</t>
  </si>
  <si>
    <t>VILLA D'ALMÈ</t>
  </si>
  <si>
    <t>E103</t>
  </si>
  <si>
    <t>GORLE</t>
  </si>
  <si>
    <t>B851</t>
  </si>
  <si>
    <t>CARUGO</t>
  </si>
  <si>
    <t>H706</t>
  </si>
  <si>
    <t>SALGAREDA</t>
  </si>
  <si>
    <t>C185</t>
  </si>
  <si>
    <t>CASTELLO D'ARGILE</t>
  </si>
  <si>
    <t>L854</t>
  </si>
  <si>
    <t>VIDIGULFO</t>
  </si>
  <si>
    <t>C096</t>
  </si>
  <si>
    <t>CASTEL DI SANGRO</t>
  </si>
  <si>
    <t>F872</t>
  </si>
  <si>
    <t>NERVESA DELLA BATTAGLIA</t>
  </si>
  <si>
    <t>G023</t>
  </si>
  <si>
    <t>OLEVANO SUL TUSCIANO</t>
  </si>
  <si>
    <t>D360</t>
  </si>
  <si>
    <t>DOZZA</t>
  </si>
  <si>
    <t>H519</t>
  </si>
  <si>
    <t>ROMETTA</t>
  </si>
  <si>
    <t>A937</t>
  </si>
  <si>
    <t>BOLGARE</t>
  </si>
  <si>
    <t>D218</t>
  </si>
  <si>
    <t>CURINGA</t>
  </si>
  <si>
    <t>H800</t>
  </si>
  <si>
    <t>SAN CIPRIANO PICENTINO</t>
  </si>
  <si>
    <t>F156</t>
  </si>
  <si>
    <t>MESOLA</t>
  </si>
  <si>
    <t>G852</t>
  </si>
  <si>
    <t>PONTENURE</t>
  </si>
  <si>
    <t>A216</t>
  </si>
  <si>
    <t>ALMENNO SAN BARTOLOMEO</t>
  </si>
  <si>
    <t>A954</t>
  </si>
  <si>
    <t>BOLZANO VICENTINO</t>
  </si>
  <si>
    <t>D875</t>
  </si>
  <si>
    <t>GALLICANO NEL LAZIO</t>
  </si>
  <si>
    <t>I390</t>
  </si>
  <si>
    <t>SAN VINCENZO</t>
  </si>
  <si>
    <t>C053</t>
  </si>
  <si>
    <t>CASTEGGIO</t>
  </si>
  <si>
    <t>B551</t>
  </si>
  <si>
    <t>CAMPOMORONE</t>
  </si>
  <si>
    <t>A208</t>
  </si>
  <si>
    <t>ALLISTE</t>
  </si>
  <si>
    <t>G753</t>
  </si>
  <si>
    <t>POGGIO RUSCO</t>
  </si>
  <si>
    <t>G955</t>
  </si>
  <si>
    <t>POZZO D'ADDA</t>
  </si>
  <si>
    <t>C307</t>
  </si>
  <si>
    <t>CASTIGLIONE TORINESE</t>
  </si>
  <si>
    <t>E431</t>
  </si>
  <si>
    <t>LAMPEDUSA E LINOSA</t>
  </si>
  <si>
    <t>F043</t>
  </si>
  <si>
    <t>SAN MARCO EVANGELISTA</t>
  </si>
  <si>
    <t>E265</t>
  </si>
  <si>
    <t>SIZIANO</t>
  </si>
  <si>
    <t>E392</t>
  </si>
  <si>
    <t>LABICO</t>
  </si>
  <si>
    <t>L025</t>
  </si>
  <si>
    <t>TAGLIACOZZO</t>
  </si>
  <si>
    <t>C746</t>
  </si>
  <si>
    <t>CITTADUCALE</t>
  </si>
  <si>
    <t>M392</t>
  </si>
  <si>
    <t>LATERINA PERGINE VALDARNO</t>
  </si>
  <si>
    <t>E437</t>
  </si>
  <si>
    <t>LANDRIANO</t>
  </si>
  <si>
    <t>I824</t>
  </si>
  <si>
    <t>SOMMATINO</t>
  </si>
  <si>
    <t>E148</t>
  </si>
  <si>
    <t>GRASSOBBIO</t>
  </si>
  <si>
    <t>B647</t>
  </si>
  <si>
    <t>CAPANNOLI</t>
  </si>
  <si>
    <t>I391</t>
  </si>
  <si>
    <t>SAN VITALIANO</t>
  </si>
  <si>
    <t>G975</t>
  </si>
  <si>
    <t>PRAIA A MARE</t>
  </si>
  <si>
    <t>L804</t>
  </si>
  <si>
    <t>VERZUOLO</t>
  </si>
  <si>
    <t>F207</t>
  </si>
  <si>
    <t>MILETO</t>
  </si>
  <si>
    <t>E456</t>
  </si>
  <si>
    <t>LARINO</t>
  </si>
  <si>
    <t>F520</t>
  </si>
  <si>
    <t>MONTEGIORGIO</t>
  </si>
  <si>
    <t>G022</t>
  </si>
  <si>
    <t>OLEVANO ROMANO</t>
  </si>
  <si>
    <t>C520</t>
  </si>
  <si>
    <t>CERNOBBIO</t>
  </si>
  <si>
    <t>I422</t>
  </si>
  <si>
    <t>SAPRI</t>
  </si>
  <si>
    <t>L210</t>
  </si>
  <si>
    <t>TORBOLE CASAGLIA</t>
  </si>
  <si>
    <t>F401</t>
  </si>
  <si>
    <t>OSTRA</t>
  </si>
  <si>
    <t>H897</t>
  </si>
  <si>
    <t>SAN GIORGIO IN BOSCO</t>
  </si>
  <si>
    <t>F942</t>
  </si>
  <si>
    <t>NOTARESCO</t>
  </si>
  <si>
    <t>G624</t>
  </si>
  <si>
    <t>PIETRAPERZIA</t>
  </si>
  <si>
    <t>B134</t>
  </si>
  <si>
    <t>BREGNANO</t>
  </si>
  <si>
    <t>B688</t>
  </si>
  <si>
    <t>CAPRANICA</t>
  </si>
  <si>
    <t>D244</t>
  </si>
  <si>
    <t>DAIRAGO</t>
  </si>
  <si>
    <t>E124</t>
  </si>
  <si>
    <t>GRADISCA D'ISONZO</t>
  </si>
  <si>
    <t>E922</t>
  </si>
  <si>
    <t>MARCARIA</t>
  </si>
  <si>
    <t>A465</t>
  </si>
  <si>
    <t>ASIAGO</t>
  </si>
  <si>
    <t>A143</t>
  </si>
  <si>
    <t>ALBAVILLA</t>
  </si>
  <si>
    <t>F706</t>
  </si>
  <si>
    <t>MONZUNO</t>
  </si>
  <si>
    <t>I639</t>
  </si>
  <si>
    <t>SERRA SAN BRUNO</t>
  </si>
  <si>
    <t>F087</t>
  </si>
  <si>
    <t>MEDOLLA</t>
  </si>
  <si>
    <t>G026</t>
  </si>
  <si>
    <t>OLGIATE MOLGORA</t>
  </si>
  <si>
    <t>B259</t>
  </si>
  <si>
    <t>BUJA</t>
  </si>
  <si>
    <t>C812</t>
  </si>
  <si>
    <t>CODEVIGO</t>
  </si>
  <si>
    <t>A218</t>
  </si>
  <si>
    <t>ALMESE</t>
  </si>
  <si>
    <t>A374</t>
  </si>
  <si>
    <t>ARCOLE</t>
  </si>
  <si>
    <t>E541</t>
  </si>
  <si>
    <t>LERCARA FRIDDI</t>
  </si>
  <si>
    <t>I014</t>
  </si>
  <si>
    <t>SAN MARTINO SICCOMARIO</t>
  </si>
  <si>
    <t>F442</t>
  </si>
  <si>
    <t>MONTEBELLO VICENTINO</t>
  </si>
  <si>
    <t>E451</t>
  </si>
  <si>
    <t>LARCIANO</t>
  </si>
  <si>
    <t>A514</t>
  </si>
  <si>
    <t>AVETRANA</t>
  </si>
  <si>
    <t>G598</t>
  </si>
  <si>
    <t>PIEDIMONTE SAN GERMANO</t>
  </si>
  <si>
    <t>F567</t>
  </si>
  <si>
    <t>POLLENZA</t>
  </si>
  <si>
    <t>L540</t>
  </si>
  <si>
    <t>VAIRANO PATENORA</t>
  </si>
  <si>
    <t>B305</t>
  </si>
  <si>
    <t>BUTTIGLIERA ALTA</t>
  </si>
  <si>
    <t>E956</t>
  </si>
  <si>
    <t>MARINA DI GIOIOSA IONICA</t>
  </si>
  <si>
    <t>A741</t>
  </si>
  <si>
    <t>BELGIOIOSO</t>
  </si>
  <si>
    <t>I686</t>
  </si>
  <si>
    <t>SESTO AL REGHENA</t>
  </si>
  <si>
    <t>M263</t>
  </si>
  <si>
    <t>PORTO CESAREO</t>
  </si>
  <si>
    <t>M400</t>
  </si>
  <si>
    <t>FIUMICELLO VILLA VICENTINA</t>
  </si>
  <si>
    <t>B390</t>
  </si>
  <si>
    <t>CALCI</t>
  </si>
  <si>
    <t>I729</t>
  </si>
  <si>
    <t>SILANDRO</t>
  </si>
  <si>
    <t>D030</t>
  </si>
  <si>
    <t>CORNUDA</t>
  </si>
  <si>
    <t>F625</t>
  </si>
  <si>
    <t>MONTESANO SULLA MARCELLANA</t>
  </si>
  <si>
    <t>I991</t>
  </si>
  <si>
    <t>SUBBIANO</t>
  </si>
  <si>
    <t>A128</t>
  </si>
  <si>
    <t>ALBANELLA</t>
  </si>
  <si>
    <t>G721</t>
  </si>
  <si>
    <t>PIZZIGHETTONE</t>
  </si>
  <si>
    <t>C339</t>
  </si>
  <si>
    <t>CASTROCARO TERME E TERRA DEL SOLE</t>
  </si>
  <si>
    <t>I822</t>
  </si>
  <si>
    <t>SOMMARIVA DEL BOSCO</t>
  </si>
  <si>
    <t>C710</t>
  </si>
  <si>
    <t>CINQUEFRONDI</t>
  </si>
  <si>
    <t>B474</t>
  </si>
  <si>
    <t>CAMERINO</t>
  </si>
  <si>
    <t>E232</t>
  </si>
  <si>
    <t>GUALTIERI</t>
  </si>
  <si>
    <t>G223</t>
  </si>
  <si>
    <t>ROBBIATE</t>
  </si>
  <si>
    <t>B598</t>
  </si>
  <si>
    <t>CANEVA</t>
  </si>
  <si>
    <t>D738</t>
  </si>
  <si>
    <t>FOSSACESIA</t>
  </si>
  <si>
    <t>B385</t>
  </si>
  <si>
    <t>CALATAFIMI-SEGESTA</t>
  </si>
  <si>
    <t>E085</t>
  </si>
  <si>
    <t>GONNOSFANADIGA</t>
  </si>
  <si>
    <t>A592</t>
  </si>
  <si>
    <t>BALESTRATE</t>
  </si>
  <si>
    <t>E899</t>
  </si>
  <si>
    <t>MANZANO</t>
  </si>
  <si>
    <t>H017</t>
  </si>
  <si>
    <t>PREDAPPIO</t>
  </si>
  <si>
    <t>A436</t>
  </si>
  <si>
    <t>ARQUATA SCRIVIA</t>
  </si>
  <si>
    <t>L906</t>
  </si>
  <si>
    <t>VILLADOSSOLA</t>
  </si>
  <si>
    <t>F130</t>
  </si>
  <si>
    <t>MEOLO</t>
  </si>
  <si>
    <t>H573</t>
  </si>
  <si>
    <t>ROSOLINA</t>
  </si>
  <si>
    <t>E549</t>
  </si>
  <si>
    <t>LESINA</t>
  </si>
  <si>
    <t>H822</t>
  </si>
  <si>
    <t>SAN DONACI</t>
  </si>
  <si>
    <t>E957</t>
  </si>
  <si>
    <t>MARINEO</t>
  </si>
  <si>
    <t>H195</t>
  </si>
  <si>
    <t>RAVARINO</t>
  </si>
  <si>
    <t>F080</t>
  </si>
  <si>
    <t>MEDE</t>
  </si>
  <si>
    <t>A950</t>
  </si>
  <si>
    <t>BOLTIERE</t>
  </si>
  <si>
    <t>H602</t>
  </si>
  <si>
    <t>ROVELLO PORRO</t>
  </si>
  <si>
    <t>M401</t>
  </si>
  <si>
    <t>BARBARANO MOSSANO</t>
  </si>
  <si>
    <t>F576</t>
  </si>
  <si>
    <t>MONTENERO DI BISACCIA</t>
  </si>
  <si>
    <t>E921</t>
  </si>
  <si>
    <t>MARCALLO CON CASONE</t>
  </si>
  <si>
    <t>M317</t>
  </si>
  <si>
    <t>RIVIGNANO TEOR</t>
  </si>
  <si>
    <t>H456</t>
  </si>
  <si>
    <t>ROCCELLA IONICA</t>
  </si>
  <si>
    <t>D907</t>
  </si>
  <si>
    <t>GANGI</t>
  </si>
  <si>
    <t>H140</t>
  </si>
  <si>
    <t>QUINZANO D'OGLIO</t>
  </si>
  <si>
    <t>L928</t>
  </si>
  <si>
    <t>VILLA CORTESE</t>
  </si>
  <si>
    <t>C448</t>
  </si>
  <si>
    <t>CELLINO SAN MARCO</t>
  </si>
  <si>
    <t>I982</t>
  </si>
  <si>
    <t>STRONGOLI</t>
  </si>
  <si>
    <t>F597</t>
  </si>
  <si>
    <t>MONTERENZIO</t>
  </si>
  <si>
    <t>C728</t>
  </si>
  <si>
    <t>CISANO BERGAMASCO</t>
  </si>
  <si>
    <t>E006</t>
  </si>
  <si>
    <t>GHISALBA</t>
  </si>
  <si>
    <t>I540</t>
  </si>
  <si>
    <t>SCISCIANO</t>
  </si>
  <si>
    <t>C422</t>
  </si>
  <si>
    <t>CEGGIA</t>
  </si>
  <si>
    <t>I123</t>
  </si>
  <si>
    <t>SAN POLO D'ENZA</t>
  </si>
  <si>
    <t>G763</t>
  </si>
  <si>
    <t>POGGIO MIRTETO</t>
  </si>
  <si>
    <t>I045</t>
  </si>
  <si>
    <t>SAN MICHELE SALENTINO</t>
  </si>
  <si>
    <t>D655</t>
  </si>
  <si>
    <t>FOLLO</t>
  </si>
  <si>
    <t>C119</t>
  </si>
  <si>
    <t>CASTELGOMBERTO</t>
  </si>
  <si>
    <t>L979</t>
  </si>
  <si>
    <t>VILLANOVA DI CAMPOSAMPIERO</t>
  </si>
  <si>
    <t>L270</t>
  </si>
  <si>
    <t>TORREGLIA</t>
  </si>
  <si>
    <t>F616</t>
  </si>
  <si>
    <t>MONTE SAN BIAGIO</t>
  </si>
  <si>
    <t>B178</t>
  </si>
  <si>
    <t>BRIGNANO GERA D'ADDA</t>
  </si>
  <si>
    <t>E837</t>
  </si>
  <si>
    <t>MAIOLATI SPONTINI</t>
  </si>
  <si>
    <t>I224</t>
  </si>
  <si>
    <t>SANTA MARGHERITA DI BELICE</t>
  </si>
  <si>
    <t>B187</t>
  </si>
  <si>
    <t>BRIOSCO</t>
  </si>
  <si>
    <t>B393</t>
  </si>
  <si>
    <t>CALCINATE</t>
  </si>
  <si>
    <t>I635</t>
  </si>
  <si>
    <t>SERNAGLIA DELLA BATTAGLIA</t>
  </si>
  <si>
    <t>A184</t>
  </si>
  <si>
    <t>ALESSANO</t>
  </si>
  <si>
    <t>I970</t>
  </si>
  <si>
    <t>STRAMBINO</t>
  </si>
  <si>
    <t>H214</t>
  </si>
  <si>
    <t>RECOARO TERME</t>
  </si>
  <si>
    <t>H749</t>
  </si>
  <si>
    <t>SAMMICHELE DI BARI</t>
  </si>
  <si>
    <t>E557</t>
  </si>
  <si>
    <t>LETTERE</t>
  </si>
  <si>
    <t>C370</t>
  </si>
  <si>
    <t>CAVAION VERONESE</t>
  </si>
  <si>
    <t>C649</t>
  </si>
  <si>
    <t>CHIUDUNO</t>
  </si>
  <si>
    <t>D680</t>
  </si>
  <si>
    <t>FONTE</t>
  </si>
  <si>
    <t>L775</t>
  </si>
  <si>
    <t>VERNIO</t>
  </si>
  <si>
    <t>H229</t>
  </si>
  <si>
    <t>REMANZACCO</t>
  </si>
  <si>
    <t>C670</t>
  </si>
  <si>
    <t>CROCETTA DEL MONTELLO</t>
  </si>
  <si>
    <t>H906</t>
  </si>
  <si>
    <t>SAN GIOVANNI AL NATISONE</t>
  </si>
  <si>
    <t>M032</t>
  </si>
  <si>
    <t>VILLAVERLA</t>
  </si>
  <si>
    <t>F033</t>
  </si>
  <si>
    <t>MASSANZAGO</t>
  </si>
  <si>
    <t>H787</t>
  </si>
  <si>
    <t>SAN CANZIAN D'ISONZO</t>
  </si>
  <si>
    <t>A755</t>
  </si>
  <si>
    <t>BELLONA</t>
  </si>
  <si>
    <t>I305</t>
  </si>
  <si>
    <t>SANT'ARCANGELO</t>
  </si>
  <si>
    <t>F059</t>
  </si>
  <si>
    <t>MATTINATA</t>
  </si>
  <si>
    <t>I907</t>
  </si>
  <si>
    <t>SPINAZZOLA</t>
  </si>
  <si>
    <t>D854</t>
  </si>
  <si>
    <t>GAIARINE</t>
  </si>
  <si>
    <t>A006</t>
  </si>
  <si>
    <t>ABBADIA SAN SALVATORE</t>
  </si>
  <si>
    <t>I133</t>
  </si>
  <si>
    <t>SAN PROSPERO</t>
  </si>
  <si>
    <t>E605</t>
  </si>
  <si>
    <t>LIONI</t>
  </si>
  <si>
    <t>F849</t>
  </si>
  <si>
    <t>NATURNO</t>
  </si>
  <si>
    <t>G209</t>
  </si>
  <si>
    <t>PACE DEL MELA</t>
  </si>
  <si>
    <t>D461</t>
  </si>
  <si>
    <t>FAGAGNA</t>
  </si>
  <si>
    <t>H971</t>
  </si>
  <si>
    <t>SAN LUCIDO</t>
  </si>
  <si>
    <t>H298</t>
  </si>
  <si>
    <t>RIO SALICETO</t>
  </si>
  <si>
    <t>H775</t>
  </si>
  <si>
    <t>SAN BENIGNO CANAVESE</t>
  </si>
  <si>
    <t>E723</t>
  </si>
  <si>
    <t>LUCO DEI MARSI</t>
  </si>
  <si>
    <t>L595</t>
  </si>
  <si>
    <t>VALLE AURINA</t>
  </si>
  <si>
    <t>E607</t>
  </si>
  <si>
    <t>LIPOMO</t>
  </si>
  <si>
    <t>B332</t>
  </si>
  <si>
    <t>CADEO</t>
  </si>
  <si>
    <t>B789</t>
  </si>
  <si>
    <t>CARLOFORTE</t>
  </si>
  <si>
    <t>L003</t>
  </si>
  <si>
    <t>SUMIRAGO</t>
  </si>
  <si>
    <t>E261</t>
  </si>
  <si>
    <t>GUIDIZZOLO</t>
  </si>
  <si>
    <t>C853</t>
  </si>
  <si>
    <t>COLLECORVINO</t>
  </si>
  <si>
    <t>L733</t>
  </si>
  <si>
    <t>VENEGONO INFERIORE</t>
  </si>
  <si>
    <t>L305</t>
  </si>
  <si>
    <t>TORTORA</t>
  </si>
  <si>
    <t>H540</t>
  </si>
  <si>
    <t>RONCO ALL'ADIGE</t>
  </si>
  <si>
    <t>E071</t>
  </si>
  <si>
    <t>GODEGA DI SANT'URBANO</t>
  </si>
  <si>
    <t>L013</t>
  </si>
  <si>
    <t>SUSA</t>
  </si>
  <si>
    <t>G004</t>
  </si>
  <si>
    <t>OFFANENGO</t>
  </si>
  <si>
    <t>A463</t>
  </si>
  <si>
    <t>ASCOLI SATRIANO</t>
  </si>
  <si>
    <t>D334</t>
  </si>
  <si>
    <t>DOMUSNOVAS</t>
  </si>
  <si>
    <t>B486</t>
  </si>
  <si>
    <t>CAMMARATA</t>
  </si>
  <si>
    <t>L452</t>
  </si>
  <si>
    <t>TROPEA</t>
  </si>
  <si>
    <t>M426</t>
  </si>
  <si>
    <t>COLCERESA</t>
  </si>
  <si>
    <t>F157</t>
  </si>
  <si>
    <t>MESORACA</t>
  </si>
  <si>
    <t>B462</t>
  </si>
  <si>
    <t>CAMBIANO</t>
  </si>
  <si>
    <t>F260</t>
  </si>
  <si>
    <t>TAVAZZANO CON VILLAVESCO</t>
  </si>
  <si>
    <t>L334</t>
  </si>
  <si>
    <t>TRASACCO</t>
  </si>
  <si>
    <t>G412</t>
  </si>
  <si>
    <t>PEDRENGO</t>
  </si>
  <si>
    <t>G879</t>
  </si>
  <si>
    <t>POPPI</t>
  </si>
  <si>
    <t>H176</t>
  </si>
  <si>
    <t>RANICA</t>
  </si>
  <si>
    <t>B061</t>
  </si>
  <si>
    <t>BORSO DEL GRAPPA</t>
  </si>
  <si>
    <t>I657</t>
  </si>
  <si>
    <t>SERRAVALLE SCRIVIA</t>
  </si>
  <si>
    <t>G670</t>
  </si>
  <si>
    <t>PIMONTE</t>
  </si>
  <si>
    <t>H134</t>
  </si>
  <si>
    <t>QUINTO VICENTINO</t>
  </si>
  <si>
    <t>D728</t>
  </si>
  <si>
    <t>FORNOVO DI TARO</t>
  </si>
  <si>
    <t>H609</t>
  </si>
  <si>
    <t>ROVEREDO IN PIANO</t>
  </si>
  <si>
    <t>F544</t>
  </si>
  <si>
    <t>MONTELEPRE</t>
  </si>
  <si>
    <t>H630</t>
  </si>
  <si>
    <t>RUDIANO</t>
  </si>
  <si>
    <t>E693</t>
  </si>
  <si>
    <t>LORO CIUFFENNA</t>
  </si>
  <si>
    <t>G751</t>
  </si>
  <si>
    <t>POGGIARDO</t>
  </si>
  <si>
    <t>A575</t>
  </si>
  <si>
    <t>BAGNOLO SAN VITO</t>
  </si>
  <si>
    <t>L454</t>
  </si>
  <si>
    <t>TRUCCAZZANO</t>
  </si>
  <si>
    <t>A359</t>
  </si>
  <si>
    <t>ARBUS</t>
  </si>
  <si>
    <t>F893</t>
  </si>
  <si>
    <t>NICOTERA</t>
  </si>
  <si>
    <t>E833</t>
  </si>
  <si>
    <t>MAJANO</t>
  </si>
  <si>
    <t>F801</t>
  </si>
  <si>
    <t>MULAZZANO</t>
  </si>
  <si>
    <t>L995</t>
  </si>
  <si>
    <t>VILLANUOVA SUL CLISI</t>
  </si>
  <si>
    <t>L401</t>
  </si>
  <si>
    <t>TREVIGNANO ROMANO</t>
  </si>
  <si>
    <t>M424</t>
  </si>
  <si>
    <t>VERMEZZO CON ZELO</t>
  </si>
  <si>
    <t>B865</t>
  </si>
  <si>
    <t>CASALBORDINO</t>
  </si>
  <si>
    <t>G453</t>
  </si>
  <si>
    <t>PERGOLA</t>
  </si>
  <si>
    <t>L974</t>
  </si>
  <si>
    <t>VILLANOVA MONDOVÌ</t>
  </si>
  <si>
    <t>A571</t>
  </si>
  <si>
    <t>BAGNOLO PIEMONTE</t>
  </si>
  <si>
    <t>L248</t>
  </si>
  <si>
    <t>TORREBELVICINO</t>
  </si>
  <si>
    <t>I153</t>
  </si>
  <si>
    <t>SAN SECONDO PARMENSE</t>
  </si>
  <si>
    <t>A460</t>
  </si>
  <si>
    <t>ASCEA</t>
  </si>
  <si>
    <t>B310</t>
  </si>
  <si>
    <t>SAN PAOLO D'ARGON</t>
  </si>
  <si>
    <t>H682</t>
  </si>
  <si>
    <t>SALA BAGANZA</t>
  </si>
  <si>
    <t>C436</t>
  </si>
  <si>
    <t>CELLAMARE</t>
  </si>
  <si>
    <t>G316</t>
  </si>
  <si>
    <t>PANTIGLIATE</t>
  </si>
  <si>
    <t>E235</t>
  </si>
  <si>
    <t>GUANZATE</t>
  </si>
  <si>
    <t>D741</t>
  </si>
  <si>
    <t>FOSSALTA DI PORTOGRUARO</t>
  </si>
  <si>
    <t>L308</t>
  </si>
  <si>
    <t>TORTORICI</t>
  </si>
  <si>
    <t>L912</t>
  </si>
  <si>
    <t>VILLA BARTOLOMEA</t>
  </si>
  <si>
    <t>H302</t>
  </si>
  <si>
    <t>RIOLO TERME</t>
  </si>
  <si>
    <t>H369</t>
  </si>
  <si>
    <t>ROBBIO</t>
  </si>
  <si>
    <t>G661</t>
  </si>
  <si>
    <t>PIGNATARO MAGGIORE</t>
  </si>
  <si>
    <t>H560</t>
  </si>
  <si>
    <t>ROSATE</t>
  </si>
  <si>
    <t>B198</t>
  </si>
  <si>
    <t>BROLO</t>
  </si>
  <si>
    <t>G295</t>
  </si>
  <si>
    <t>PALOSCO</t>
  </si>
  <si>
    <t>M100</t>
  </si>
  <si>
    <t>VIZZINI</t>
  </si>
  <si>
    <t>I321</t>
  </si>
  <si>
    <t>SANT'ELIA FIUMERAPIDO</t>
  </si>
  <si>
    <t>C826</t>
  </si>
  <si>
    <t>COGORNO</t>
  </si>
  <si>
    <t>D746</t>
  </si>
  <si>
    <t>MONTEBELLO JONICO</t>
  </si>
  <si>
    <t>G184</t>
  </si>
  <si>
    <t>OSTELLATO</t>
  </si>
  <si>
    <t>G188</t>
  </si>
  <si>
    <t>OTRANTO</t>
  </si>
  <si>
    <t>I261</t>
  </si>
  <si>
    <t>SAN TAMMARO</t>
  </si>
  <si>
    <t>D934</t>
  </si>
  <si>
    <t>GATTATICO</t>
  </si>
  <si>
    <t>C272</t>
  </si>
  <si>
    <t>CASTELSARDO</t>
  </si>
  <si>
    <t>E114</t>
  </si>
  <si>
    <t>GOSSOLENGO</t>
  </si>
  <si>
    <t>I962</t>
  </si>
  <si>
    <t>STORNARA</t>
  </si>
  <si>
    <t>G543</t>
  </si>
  <si>
    <t>PIANA DEGLI ALBANESI</t>
  </si>
  <si>
    <t>I059</t>
  </si>
  <si>
    <t>SANNICOLA</t>
  </si>
  <si>
    <t>A785</t>
  </si>
  <si>
    <t>BENTIVOGLIO</t>
  </si>
  <si>
    <t>L071</t>
  </si>
  <si>
    <t>TAVERNERIO</t>
  </si>
  <si>
    <t>D006</t>
  </si>
  <si>
    <t>CORIGLIANO D'OTRANTO</t>
  </si>
  <si>
    <t>D324</t>
  </si>
  <si>
    <t>SAN DORLIGO DELLA VALLE</t>
  </si>
  <si>
    <t>E229</t>
  </si>
  <si>
    <t>GUALDO CATTANEO</t>
  </si>
  <si>
    <t>G287</t>
  </si>
  <si>
    <t>SAN GIOVANNI SUERGIU</t>
  </si>
  <si>
    <t>B570</t>
  </si>
  <si>
    <t>CAMPO TURES</t>
  </si>
  <si>
    <t>C865</t>
  </si>
  <si>
    <t>COLLEPASSO</t>
  </si>
  <si>
    <t>D119</t>
  </si>
  <si>
    <t>COSTIGLIOLE D'ASTI</t>
  </si>
  <si>
    <t>M378</t>
  </si>
  <si>
    <t>MONTALCINO</t>
  </si>
  <si>
    <t>F779</t>
  </si>
  <si>
    <t>MOTTA SAN GIOVANNI</t>
  </si>
  <si>
    <t>B987</t>
  </si>
  <si>
    <t>CASORATE SEMPIONE</t>
  </si>
  <si>
    <t>H801</t>
  </si>
  <si>
    <t>SAN CLEMENTE</t>
  </si>
  <si>
    <t>F247</t>
  </si>
  <si>
    <t>MISINTO</t>
  </si>
  <si>
    <t>G590</t>
  </si>
  <si>
    <t>PICERNO</t>
  </si>
  <si>
    <t>G359</t>
  </si>
  <si>
    <t>PASSIGNANO SUL TRASIMENO</t>
  </si>
  <si>
    <t>D674</t>
  </si>
  <si>
    <t>FONTANELLE</t>
  </si>
  <si>
    <t>B297</t>
  </si>
  <si>
    <t>BUSSOLENO</t>
  </si>
  <si>
    <t>B564</t>
  </si>
  <si>
    <t>CAMPO SAN MARTINO</t>
  </si>
  <si>
    <t>C544</t>
  </si>
  <si>
    <t>CERVARESE SANTA CROCE</t>
  </si>
  <si>
    <t>C236</t>
  </si>
  <si>
    <t>CASTELNUOVO DI GARFAGNANA</t>
  </si>
  <si>
    <t>C589</t>
  </si>
  <si>
    <t>CEVA</t>
  </si>
  <si>
    <t>C382</t>
  </si>
  <si>
    <t>CAVARIA CON PREMEZZO</t>
  </si>
  <si>
    <t>B223</t>
  </si>
  <si>
    <t>BRUSAPORTO</t>
  </si>
  <si>
    <t>E494</t>
  </si>
  <si>
    <t>LAVENA PONTE TRESA</t>
  </si>
  <si>
    <t>A185</t>
  </si>
  <si>
    <t>ALEZIO</t>
  </si>
  <si>
    <t>D297</t>
  </si>
  <si>
    <t>DIANO MARINA</t>
  </si>
  <si>
    <t>A266</t>
  </si>
  <si>
    <t>CORTINA D'AMPEZZO</t>
  </si>
  <si>
    <t>H518</t>
  </si>
  <si>
    <t>ROMENTINO</t>
  </si>
  <si>
    <t>B156</t>
  </si>
  <si>
    <t>BRESCELLO</t>
  </si>
  <si>
    <t>E050</t>
  </si>
  <si>
    <t>GIRIFALCO</t>
  </si>
  <si>
    <t>A565</t>
  </si>
  <si>
    <t>BAGNO DI ROMAGNA</t>
  </si>
  <si>
    <t>F586</t>
  </si>
  <si>
    <t>MONTEPAONE</t>
  </si>
  <si>
    <t>D964</t>
  </si>
  <si>
    <t>GENAZZANO</t>
  </si>
  <si>
    <t>B592</t>
  </si>
  <si>
    <t>CANDIOLO</t>
  </si>
  <si>
    <t>I919</t>
  </si>
  <si>
    <t>SPIRANO</t>
  </si>
  <si>
    <t>L522</t>
  </si>
  <si>
    <t>UZZANO</t>
  </si>
  <si>
    <t>H887</t>
  </si>
  <si>
    <t>SAN GIORGIO PIACENTINO</t>
  </si>
  <si>
    <t>I346</t>
  </si>
  <si>
    <t>SANT'OLCESE</t>
  </si>
  <si>
    <t>A560</t>
  </si>
  <si>
    <t>BAGNI DI LUCCA</t>
  </si>
  <si>
    <t>I644</t>
  </si>
  <si>
    <t>SERRADIFALCO</t>
  </si>
  <si>
    <t>F911</t>
  </si>
  <si>
    <t>NOCERA UMBRA</t>
  </si>
  <si>
    <t>D270</t>
  </si>
  <si>
    <t>DELLO</t>
  </si>
  <si>
    <t>B559</t>
  </si>
  <si>
    <t>CAMPOROSSO</t>
  </si>
  <si>
    <t>D685</t>
  </si>
  <si>
    <t>FONTEVIVO</t>
  </si>
  <si>
    <t>B303</t>
  </si>
  <si>
    <t>BUTI</t>
  </si>
  <si>
    <t>I072</t>
  </si>
  <si>
    <t>SAN PAOLO DI CIVITATE</t>
  </si>
  <si>
    <t>L934</t>
  </si>
  <si>
    <t>VILLA DEL CONTE</t>
  </si>
  <si>
    <t>E977</t>
  </si>
  <si>
    <t>MARSICOVETERE</t>
  </si>
  <si>
    <t>B886</t>
  </si>
  <si>
    <t>CASALEONE</t>
  </si>
  <si>
    <t>B129</t>
  </si>
  <si>
    <t>CASTELVERDE</t>
  </si>
  <si>
    <t>G167</t>
  </si>
  <si>
    <t>OSPEDALETTO EUGANEO</t>
  </si>
  <si>
    <t>D836</t>
  </si>
  <si>
    <t>GABICCE MARE</t>
  </si>
  <si>
    <t>A217</t>
  </si>
  <si>
    <t>ALMENNO SAN SALVATORE</t>
  </si>
  <si>
    <t>B989</t>
  </si>
  <si>
    <t>CASOREZZO</t>
  </si>
  <si>
    <t>I353</t>
  </si>
  <si>
    <t>SANTORSO</t>
  </si>
  <si>
    <t>D878</t>
  </si>
  <si>
    <t>GALLIERA</t>
  </si>
  <si>
    <t>E671</t>
  </si>
  <si>
    <t>LONGARE</t>
  </si>
  <si>
    <t>B445</t>
  </si>
  <si>
    <t>CALVI RISORTA</t>
  </si>
  <si>
    <t>B573</t>
  </si>
  <si>
    <t>CANALE</t>
  </si>
  <si>
    <t>G389</t>
  </si>
  <si>
    <t>PAVIA DI UDINE</t>
  </si>
  <si>
    <t>G178</t>
  </si>
  <si>
    <t>OSSI</t>
  </si>
  <si>
    <t>B581</t>
  </si>
  <si>
    <t>CANCELLO ED ARNONE</t>
  </si>
  <si>
    <t>F183</t>
  </si>
  <si>
    <t>MEZZOCORONA</t>
  </si>
  <si>
    <t>M337</t>
  </si>
  <si>
    <t>VERDERIO</t>
  </si>
  <si>
    <t>A214</t>
  </si>
  <si>
    <t>ALMÈ</t>
  </si>
  <si>
    <t>B499</t>
  </si>
  <si>
    <t>CAMPAGNOLA EMILIA</t>
  </si>
  <si>
    <t>L984</t>
  </si>
  <si>
    <t>VILLANOVA D'ASTI</t>
  </si>
  <si>
    <t>G526</t>
  </si>
  <si>
    <t>PEVERAGNO</t>
  </si>
  <si>
    <t>M211</t>
  </si>
  <si>
    <t>ACQUEDOLCI</t>
  </si>
  <si>
    <t>E120</t>
  </si>
  <si>
    <t>GOZZANO</t>
  </si>
  <si>
    <t>E227</t>
  </si>
  <si>
    <t>GUAGNANO</t>
  </si>
  <si>
    <t>C730</t>
  </si>
  <si>
    <t>CISERANO</t>
  </si>
  <si>
    <t>H826</t>
  </si>
  <si>
    <t>SAN DONATO DI LECCE</t>
  </si>
  <si>
    <t>D088</t>
  </si>
  <si>
    <t>COSIO VALTELLINO</t>
  </si>
  <si>
    <t>D257</t>
  </si>
  <si>
    <t>DAVOLI</t>
  </si>
  <si>
    <t>A825</t>
  </si>
  <si>
    <t>BESNATE</t>
  </si>
  <si>
    <t>B653</t>
  </si>
  <si>
    <t>CAPIAGO INTIMIANO</t>
  </si>
  <si>
    <t>L380</t>
  </si>
  <si>
    <t>TRENZANO</t>
  </si>
  <si>
    <t>C541</t>
  </si>
  <si>
    <t>CERTOSA DI PAVIA</t>
  </si>
  <si>
    <t>M336</t>
  </si>
  <si>
    <t>COLVERDE</t>
  </si>
  <si>
    <t>D299</t>
  </si>
  <si>
    <t>DICOMANO</t>
  </si>
  <si>
    <t>B903</t>
  </si>
  <si>
    <t>VILLAPIANA</t>
  </si>
  <si>
    <t>M329</t>
  </si>
  <si>
    <t>PRATOVECCHIO STIA</t>
  </si>
  <si>
    <t>D392</t>
  </si>
  <si>
    <t>EGNA</t>
  </si>
  <si>
    <t>A363</t>
  </si>
  <si>
    <t>ARCE</t>
  </si>
  <si>
    <t>M328</t>
  </si>
  <si>
    <t>CRESPINA LORENZANA</t>
  </si>
  <si>
    <t>F492</t>
  </si>
  <si>
    <t>MONTEFALCO</t>
  </si>
  <si>
    <t>H743</t>
  </si>
  <si>
    <t>SAMBUCA DI SICILIA</t>
  </si>
  <si>
    <t>E883</t>
  </si>
  <si>
    <t>MANERBA DEL GARDA</t>
  </si>
  <si>
    <t>G949</t>
  </si>
  <si>
    <t>POVOLETTO</t>
  </si>
  <si>
    <t>E749</t>
  </si>
  <si>
    <t>LURAGO D'ERBA</t>
  </si>
  <si>
    <t>D210</t>
  </si>
  <si>
    <t>CUPRA MARITTIMA</t>
  </si>
  <si>
    <t>H490</t>
  </si>
  <si>
    <t>ROGLIANO</t>
  </si>
  <si>
    <t>E839</t>
  </si>
  <si>
    <t>MAIORI</t>
  </si>
  <si>
    <t>A290</t>
  </si>
  <si>
    <t>ANGERA</t>
  </si>
  <si>
    <t>B912</t>
  </si>
  <si>
    <t>CASALSERUGO</t>
  </si>
  <si>
    <t>G804</t>
  </si>
  <si>
    <t>POMARANCE</t>
  </si>
  <si>
    <t>B035</t>
  </si>
  <si>
    <t>BORGO SAN GIACOMO</t>
  </si>
  <si>
    <t>B395</t>
  </si>
  <si>
    <t>CALCIO</t>
  </si>
  <si>
    <t>A291</t>
  </si>
  <si>
    <t>ANGHIARI</t>
  </si>
  <si>
    <t>F531</t>
  </si>
  <si>
    <t>MONTEIASI</t>
  </si>
  <si>
    <t>C404</t>
  </si>
  <si>
    <t>CAVOUR</t>
  </si>
  <si>
    <t>L408</t>
  </si>
  <si>
    <t>TREZZANO ROSA</t>
  </si>
  <si>
    <t>C510</t>
  </si>
  <si>
    <t>CERIALE</t>
  </si>
  <si>
    <t>C296</t>
  </si>
  <si>
    <t>CASTIGLIONE DEI PEPOLI</t>
  </si>
  <si>
    <t>I794</t>
  </si>
  <si>
    <t>SOLBIATE OLONA</t>
  </si>
  <si>
    <t>F267</t>
  </si>
  <si>
    <t>MOGLIA</t>
  </si>
  <si>
    <t>A328</t>
  </si>
  <si>
    <t>APICE</t>
  </si>
  <si>
    <t>B895</t>
  </si>
  <si>
    <t>CASAL VELINO</t>
  </si>
  <si>
    <t>H403</t>
  </si>
  <si>
    <t>ROCCA DI NETO</t>
  </si>
  <si>
    <t>E588</t>
  </si>
  <si>
    <t>LIMANA</t>
  </si>
  <si>
    <t>F427</t>
  </si>
  <si>
    <t>MONTANO LUCINO</t>
  </si>
  <si>
    <t>I425</t>
  </si>
  <si>
    <t>SARCEDO</t>
  </si>
  <si>
    <t>B115</t>
  </si>
  <si>
    <t>BRACIGLIANO</t>
  </si>
  <si>
    <t>B248</t>
  </si>
  <si>
    <t>BUDONI</t>
  </si>
  <si>
    <t>B396</t>
  </si>
  <si>
    <t>CALCO</t>
  </si>
  <si>
    <t>C376</t>
  </si>
  <si>
    <t>CAVALLERMAGGIORE</t>
  </si>
  <si>
    <t>G308</t>
  </si>
  <si>
    <t>PANICALE</t>
  </si>
  <si>
    <t>E905</t>
  </si>
  <si>
    <t>MARANO SUL PANARO</t>
  </si>
  <si>
    <t>H143</t>
  </si>
  <si>
    <t>QUISTELLO</t>
  </si>
  <si>
    <t>M396</t>
  </si>
  <si>
    <t>BORGO MANTOVANO</t>
  </si>
  <si>
    <t>C686</t>
  </si>
  <si>
    <t>CILAVEGNA</t>
  </si>
  <si>
    <t>D234</t>
  </si>
  <si>
    <t>CUSTONACI</t>
  </si>
  <si>
    <t>A040</t>
  </si>
  <si>
    <t>ACQUAPENDENTE</t>
  </si>
  <si>
    <t>D971</t>
  </si>
  <si>
    <t>GENZANO DI LUCANIA</t>
  </si>
  <si>
    <t>E209</t>
  </si>
  <si>
    <t>GROTTE</t>
  </si>
  <si>
    <t>E367</t>
  </si>
  <si>
    <t>ISPRA</t>
  </si>
  <si>
    <t>B502</t>
  </si>
  <si>
    <t>CAMPEGINE</t>
  </si>
  <si>
    <t>A403</t>
  </si>
  <si>
    <t>ARIENZO</t>
  </si>
  <si>
    <t>E995</t>
  </si>
  <si>
    <t>MARUGGIO</t>
  </si>
  <si>
    <t>G284</t>
  </si>
  <si>
    <t>PALMANOVA</t>
  </si>
  <si>
    <t>F870</t>
  </si>
  <si>
    <t>NERETO</t>
  </si>
  <si>
    <t>E386</t>
  </si>
  <si>
    <t>JERAGO CON ORAGO</t>
  </si>
  <si>
    <t>M313</t>
  </si>
  <si>
    <t>LEDRO</t>
  </si>
  <si>
    <t>A137</t>
  </si>
  <si>
    <t>ALBAREDO D'ADIGE</t>
  </si>
  <si>
    <t>L664</t>
  </si>
  <si>
    <t>VANZAGHELLO</t>
  </si>
  <si>
    <t>D123</t>
  </si>
  <si>
    <t>COTRONEI</t>
  </si>
  <si>
    <t>A165</t>
  </si>
  <si>
    <t>ALBISSOLA MARINA</t>
  </si>
  <si>
    <t>G116</t>
  </si>
  <si>
    <t>ORNAGO</t>
  </si>
  <si>
    <t>B748</t>
  </si>
  <si>
    <t>CARCARE</t>
  </si>
  <si>
    <t>A988</t>
  </si>
  <si>
    <t>BORETTO</t>
  </si>
  <si>
    <t>M086</t>
  </si>
  <si>
    <t>VITORCHIANO</t>
  </si>
  <si>
    <t>E062</t>
  </si>
  <si>
    <t>GIUSSAGO</t>
  </si>
  <si>
    <t>B670</t>
  </si>
  <si>
    <t>CAPOLONA</t>
  </si>
  <si>
    <t>C288</t>
  </si>
  <si>
    <t>CASTELVETRO PIACENTINO</t>
  </si>
  <si>
    <t>L213</t>
  </si>
  <si>
    <t>TORCHIAROLO</t>
  </si>
  <si>
    <t>I800</t>
  </si>
  <si>
    <t>SOLETO</t>
  </si>
  <si>
    <t>A700</t>
  </si>
  <si>
    <t>BASILIANO</t>
  </si>
  <si>
    <t>E862</t>
  </si>
  <si>
    <t>MALLES VENOSTA</t>
  </si>
  <si>
    <t>B985</t>
  </si>
  <si>
    <t>CASOLI</t>
  </si>
  <si>
    <t>I873</t>
  </si>
  <si>
    <t>SOVERE</t>
  </si>
  <si>
    <t>I963</t>
  </si>
  <si>
    <t>STORNARELLA</t>
  </si>
  <si>
    <t>C815</t>
  </si>
  <si>
    <t>CODOGNÈ</t>
  </si>
  <si>
    <t>B362</t>
  </si>
  <si>
    <t>CAIAZZO</t>
  </si>
  <si>
    <t>M416</t>
  </si>
  <si>
    <t>GATTICO-VERUNO</t>
  </si>
  <si>
    <t>B691</t>
  </si>
  <si>
    <t>CAPRAROLA</t>
  </si>
  <si>
    <t>C652</t>
  </si>
  <si>
    <t>CHIUSA</t>
  </si>
  <si>
    <t>E560</t>
  </si>
  <si>
    <t>LEVANTO</t>
  </si>
  <si>
    <t>B561</t>
  </si>
  <si>
    <t>CAMPOROTONDO ETNEO</t>
  </si>
  <si>
    <t>G159</t>
  </si>
  <si>
    <t>OSIO SOPRA</t>
  </si>
  <si>
    <t>L529</t>
  </si>
  <si>
    <t>VAGLIA</t>
  </si>
  <si>
    <t>E398</t>
  </si>
  <si>
    <t>LACES</t>
  </si>
  <si>
    <t>D044</t>
  </si>
  <si>
    <t>CORSANO</t>
  </si>
  <si>
    <t>C195</t>
  </si>
  <si>
    <t>CASTELLUCCHIO</t>
  </si>
  <si>
    <t>A167</t>
  </si>
  <si>
    <t>ALBIZZATE</t>
  </si>
  <si>
    <t>M359</t>
  </si>
  <si>
    <t>PRIMIERO SAN MARTINO DI CASTROZZA</t>
  </si>
  <si>
    <t>D957</t>
  </si>
  <si>
    <t>GAZZO VERONESE</t>
  </si>
  <si>
    <t>D701</t>
  </si>
  <si>
    <t>FORINO</t>
  </si>
  <si>
    <t>M362</t>
  </si>
  <si>
    <t>VALLELAGHI</t>
  </si>
  <si>
    <t>I394</t>
  </si>
  <si>
    <t>SAN VITO CHIETINO</t>
  </si>
  <si>
    <t>B043</t>
  </si>
  <si>
    <t>BORGO TICINO</t>
  </si>
  <si>
    <t>D905</t>
  </si>
  <si>
    <t>GANDINO</t>
  </si>
  <si>
    <t>G793</t>
  </si>
  <si>
    <t>POLLA</t>
  </si>
  <si>
    <t>F808</t>
  </si>
  <si>
    <t>MURAVERA</t>
  </si>
  <si>
    <t>B282</t>
  </si>
  <si>
    <t>BUSALLA</t>
  </si>
  <si>
    <t>B384</t>
  </si>
  <si>
    <t>CALATABIANO</t>
  </si>
  <si>
    <t>L876</t>
  </si>
  <si>
    <t>VIGGIÙ</t>
  </si>
  <si>
    <t>E021</t>
  </si>
  <si>
    <t>GIAVERA DEL MONTELLO</t>
  </si>
  <si>
    <t>G818</t>
  </si>
  <si>
    <t>PONCARALE</t>
  </si>
  <si>
    <t>M324</t>
  </si>
  <si>
    <t>POGGIO TORRIANA</t>
  </si>
  <si>
    <t>E284</t>
  </si>
  <si>
    <t>ILLASI</t>
  </si>
  <si>
    <t>H481</t>
  </si>
  <si>
    <t>RODIGO</t>
  </si>
  <si>
    <t>C547</t>
  </si>
  <si>
    <t>CERVASCA</t>
  </si>
  <si>
    <t>M379</t>
  </si>
  <si>
    <t>TERRE ROVERESCHE</t>
  </si>
  <si>
    <t>F798</t>
  </si>
  <si>
    <t>MUGNANO DEL CARDINALE</t>
  </si>
  <si>
    <t>C336</t>
  </si>
  <si>
    <t>CASTRIGNANO DEL CAPO</t>
  </si>
  <si>
    <t>I103</t>
  </si>
  <si>
    <t>SAN PIETRO DI FELETTO</t>
  </si>
  <si>
    <t>D193</t>
  </si>
  <si>
    <t>VERONELLA</t>
  </si>
  <si>
    <t>F545</t>
  </si>
  <si>
    <t>MONTELIBRETTI</t>
  </si>
  <si>
    <t>M350</t>
  </si>
  <si>
    <t>ALTOPIANO DELLA VIGOLANA</t>
  </si>
  <si>
    <t>H336</t>
  </si>
  <si>
    <t>RIVANAZZANO TERME</t>
  </si>
  <si>
    <t>C616</t>
  </si>
  <si>
    <t>CHIARAVALLE CENTRALE</t>
  </si>
  <si>
    <t>E409</t>
  </si>
  <si>
    <t>LAGONEGRO</t>
  </si>
  <si>
    <t>C471</t>
  </si>
  <si>
    <t>CENTURIPE</t>
  </si>
  <si>
    <t>F009</t>
  </si>
  <si>
    <t>MASER</t>
  </si>
  <si>
    <t>B671</t>
  </si>
  <si>
    <t>CAPONAGO</t>
  </si>
  <si>
    <t>E100</t>
  </si>
  <si>
    <t>GORLAGO</t>
  </si>
  <si>
    <t>D434</t>
  </si>
  <si>
    <t>ESINE</t>
  </si>
  <si>
    <t>F422</t>
  </si>
  <si>
    <t>MONTANARO</t>
  </si>
  <si>
    <t>D520</t>
  </si>
  <si>
    <t>FAVRIA</t>
  </si>
  <si>
    <t>A430</t>
  </si>
  <si>
    <t>AROSIO</t>
  </si>
  <si>
    <t>G238</t>
  </si>
  <si>
    <t>PAGNACCO</t>
  </si>
  <si>
    <t>I348</t>
  </si>
  <si>
    <t>SANT'OMERO</t>
  </si>
  <si>
    <t>B641</t>
  </si>
  <si>
    <t>CANZO</t>
  </si>
  <si>
    <t>D043</t>
  </si>
  <si>
    <t>CORROPOLI</t>
  </si>
  <si>
    <t>F671</t>
  </si>
  <si>
    <t>MONTICELLI D'ONGINA</t>
  </si>
  <si>
    <t>G944</t>
  </si>
  <si>
    <t>POVEGLIANO</t>
  </si>
  <si>
    <t>B565</t>
  </si>
  <si>
    <t>CAMPOSANO</t>
  </si>
  <si>
    <t>C640</t>
  </si>
  <si>
    <t>CHIONS</t>
  </si>
  <si>
    <t>A694</t>
  </si>
  <si>
    <t>BASELGA DI PINÈ</t>
  </si>
  <si>
    <t>I048</t>
  </si>
  <si>
    <t>SANNAZZARO DE' BURGONDI</t>
  </si>
  <si>
    <t>C996</t>
  </si>
  <si>
    <t>COREGLIA ANTELMINELLI</t>
  </si>
  <si>
    <t>E441</t>
  </si>
  <si>
    <t>LANUSEI</t>
  </si>
  <si>
    <t>C536</t>
  </si>
  <si>
    <t>CERRO AL LAMBRO</t>
  </si>
  <si>
    <t>B604</t>
  </si>
  <si>
    <t>CANINO</t>
  </si>
  <si>
    <t>L898</t>
  </si>
  <si>
    <t>VIGONE</t>
  </si>
  <si>
    <t>D289</t>
  </si>
  <si>
    <t>DIAMANTE</t>
  </si>
  <si>
    <t>M342</t>
  </si>
  <si>
    <t>LONGARONE</t>
  </si>
  <si>
    <t>C848</t>
  </si>
  <si>
    <t>COLLE UMBERTO</t>
  </si>
  <si>
    <t>B842</t>
  </si>
  <si>
    <t>CARSOLI</t>
  </si>
  <si>
    <t>F566</t>
  </si>
  <si>
    <t>MONTEMILETTO</t>
  </si>
  <si>
    <t>L462</t>
  </si>
  <si>
    <t>TUGLIE</t>
  </si>
  <si>
    <t>F680</t>
  </si>
  <si>
    <t>MONTIRONE</t>
  </si>
  <si>
    <t>H324</t>
  </si>
  <si>
    <t>RIPI</t>
  </si>
  <si>
    <t>I443</t>
  </si>
  <si>
    <t>SARROCH</t>
  </si>
  <si>
    <t>H583</t>
  </si>
  <si>
    <t>ROSTA</t>
  </si>
  <si>
    <t>M289</t>
  </si>
  <si>
    <t>MASSA DI SOMMA</t>
  </si>
  <si>
    <t>D040</t>
  </si>
  <si>
    <t>CORREZZOLA</t>
  </si>
  <si>
    <t>E547</t>
  </si>
  <si>
    <t>LESIGNANO DE' BAGNI</t>
  </si>
  <si>
    <t>E412</t>
  </si>
  <si>
    <t>LAGUNDO</t>
  </si>
  <si>
    <t>B088</t>
  </si>
  <si>
    <t>BOTTANUCO</t>
  </si>
  <si>
    <t>C343</t>
  </si>
  <si>
    <t>CASTRONNO</t>
  </si>
  <si>
    <t>C759</t>
  </si>
  <si>
    <t>CIVIDATE AL PIANO</t>
  </si>
  <si>
    <t>E665</t>
  </si>
  <si>
    <t>LONATE CEPPINO</t>
  </si>
  <si>
    <t>C733</t>
  </si>
  <si>
    <t>CISLIANO</t>
  </si>
  <si>
    <t>D371</t>
  </si>
  <si>
    <t>DRO</t>
  </si>
  <si>
    <t>H185</t>
  </si>
  <si>
    <t>RAPOLANO TERME</t>
  </si>
  <si>
    <t>M341</t>
  </si>
  <si>
    <t>TREMEZZINA</t>
  </si>
  <si>
    <t>B085</t>
  </si>
  <si>
    <t>BOTRICELLO</t>
  </si>
  <si>
    <t>E656</t>
  </si>
  <si>
    <t>LOMAGNA</t>
  </si>
  <si>
    <t>B490</t>
  </si>
  <si>
    <t>CAMOGLI</t>
  </si>
  <si>
    <t>C470</t>
  </si>
  <si>
    <t>CENTOLA</t>
  </si>
  <si>
    <t>B977</t>
  </si>
  <si>
    <t>CASNATE CON BERNATE</t>
  </si>
  <si>
    <t>I312</t>
  </si>
  <si>
    <t>SANTA TERESA GALLURA</t>
  </si>
  <si>
    <t>E704</t>
  </si>
  <si>
    <t>LOVERE</t>
  </si>
  <si>
    <t>B615</t>
  </si>
  <si>
    <t>CANNOBIO</t>
  </si>
  <si>
    <t>2 - 1.001-5.000</t>
  </si>
  <si>
    <t>A348</t>
  </si>
  <si>
    <t>AQUINO</t>
  </si>
  <si>
    <t>D754</t>
  </si>
  <si>
    <t>FRAGAGNANO</t>
  </si>
  <si>
    <t>H797</t>
  </si>
  <si>
    <t>SAN CIPIRELLO</t>
  </si>
  <si>
    <t>E068</t>
  </si>
  <si>
    <t>GIZZERIA</t>
  </si>
  <si>
    <t>E602</t>
  </si>
  <si>
    <t>LINGUAGLOSSA</t>
  </si>
  <si>
    <t>A686</t>
  </si>
  <si>
    <t>BARZANÒ</t>
  </si>
  <si>
    <t>I329</t>
  </si>
  <si>
    <t>SAN TEODORO</t>
  </si>
  <si>
    <t>E026</t>
  </si>
  <si>
    <t>GIFFONI SEI CASALI</t>
  </si>
  <si>
    <t>B238</t>
  </si>
  <si>
    <t>BUCCHIANICO</t>
  </si>
  <si>
    <t>L087</t>
  </si>
  <si>
    <t>TELGATE</t>
  </si>
  <si>
    <t>L364</t>
  </si>
  <si>
    <t>TREGNAGO</t>
  </si>
  <si>
    <t>D579</t>
  </si>
  <si>
    <t>FIGINO SERENZA</t>
  </si>
  <si>
    <t>E893</t>
  </si>
  <si>
    <t>MANSUÈ</t>
  </si>
  <si>
    <t>F817</t>
  </si>
  <si>
    <t>MURO LUCANO</t>
  </si>
  <si>
    <t>H271</t>
  </si>
  <si>
    <t>RICADI</t>
  </si>
  <si>
    <t>E116</t>
  </si>
  <si>
    <t>GOTTOLENGO</t>
  </si>
  <si>
    <t>F881</t>
  </si>
  <si>
    <t>NEVIANO</t>
  </si>
  <si>
    <t>C717</t>
  </si>
  <si>
    <t>SANTA MARIA DEL CEDRO</t>
  </si>
  <si>
    <t>D587</t>
  </si>
  <si>
    <t>FILADELFIA</t>
  </si>
  <si>
    <t>G867</t>
  </si>
  <si>
    <t>PONTIROLO NUOVO</t>
  </si>
  <si>
    <t>L670</t>
  </si>
  <si>
    <t>VARALLO POMBIA</t>
  </si>
  <si>
    <t>I284</t>
  </si>
  <si>
    <t>SANT'ANGELO ROMANO</t>
  </si>
  <si>
    <t>C496</t>
  </si>
  <si>
    <t>CERDA</t>
  </si>
  <si>
    <t>G226</t>
  </si>
  <si>
    <t>PADULA</t>
  </si>
  <si>
    <t>I361</t>
  </si>
  <si>
    <t>SANTO STEFANO TICINO</t>
  </si>
  <si>
    <t>A570</t>
  </si>
  <si>
    <t>BAGNOLO CREMASCO</t>
  </si>
  <si>
    <t>C060</t>
  </si>
  <si>
    <t>CASTELBELLINO</t>
  </si>
  <si>
    <t>D952</t>
  </si>
  <si>
    <t>GAZZANIGA</t>
  </si>
  <si>
    <t>E259</t>
  </si>
  <si>
    <t>GUGLIONESI</t>
  </si>
  <si>
    <t>F736</t>
  </si>
  <si>
    <t>MORNAGO</t>
  </si>
  <si>
    <t>E122</t>
  </si>
  <si>
    <t>GRADARA</t>
  </si>
  <si>
    <t>B824</t>
  </si>
  <si>
    <t>CURA CARPIGNANO</t>
  </si>
  <si>
    <t>I124</t>
  </si>
  <si>
    <t>SAN POLO DI PIAVE</t>
  </si>
  <si>
    <t>C443</t>
  </si>
  <si>
    <t>CELLE LIGURE</t>
  </si>
  <si>
    <t>F465</t>
  </si>
  <si>
    <t>MONTECCHIO PRECALCINO</t>
  </si>
  <si>
    <t>H273</t>
  </si>
  <si>
    <t>RICCIA</t>
  </si>
  <si>
    <t>H655</t>
  </si>
  <si>
    <t>SACCOLONGO</t>
  </si>
  <si>
    <t>H916</t>
  </si>
  <si>
    <t>SAN GIOVANNI ILARIONE</t>
  </si>
  <si>
    <t>D851</t>
  </si>
  <si>
    <t>GAGLIANO DEL CAPO</t>
  </si>
  <si>
    <t>F957</t>
  </si>
  <si>
    <t>NOVE</t>
  </si>
  <si>
    <t>L687</t>
  </si>
  <si>
    <t>VARNA</t>
  </si>
  <si>
    <t>E445</t>
  </si>
  <si>
    <t>LANZO TORINESE</t>
  </si>
  <si>
    <t>F106</t>
  </si>
  <si>
    <t>MELICUCCO</t>
  </si>
  <si>
    <t>G327</t>
  </si>
  <si>
    <t>PARATICO</t>
  </si>
  <si>
    <t>H622</t>
  </si>
  <si>
    <t>ROVOLON</t>
  </si>
  <si>
    <t>B656</t>
  </si>
  <si>
    <t>CAPISTRELLO</t>
  </si>
  <si>
    <t>C243</t>
  </si>
  <si>
    <t>CASTELNUOVO SCRIVIA</t>
  </si>
  <si>
    <t>E101</t>
  </si>
  <si>
    <t>GORLA MAGGIORE</t>
  </si>
  <si>
    <t>M413</t>
  </si>
  <si>
    <t>SASSOCORVARO AUDITORE</t>
  </si>
  <si>
    <t>M423</t>
  </si>
  <si>
    <t>VALBRENTA</t>
  </si>
  <si>
    <t>G922</t>
  </si>
  <si>
    <t>PORTOSCUSO</t>
  </si>
  <si>
    <t>A478</t>
  </si>
  <si>
    <t>ASSORO</t>
  </si>
  <si>
    <t>C439</t>
  </si>
  <si>
    <t>CELLATICA</t>
  </si>
  <si>
    <t>F705</t>
  </si>
  <si>
    <t>MONZAMBANO</t>
  </si>
  <si>
    <t>G082</t>
  </si>
  <si>
    <t>OPPIDO MAMERTINA</t>
  </si>
  <si>
    <t>L418</t>
  </si>
  <si>
    <t>TRICARICO</t>
  </si>
  <si>
    <t>H847</t>
  </si>
  <si>
    <t>SAN FRANCESCO AL CAMPO</t>
  </si>
  <si>
    <t>A249</t>
  </si>
  <si>
    <t>ALZATE BRIANZA</t>
  </si>
  <si>
    <t>I291</t>
  </si>
  <si>
    <t>SANTA NINFA</t>
  </si>
  <si>
    <t>H738</t>
  </si>
  <si>
    <t>SAMASSI</t>
  </si>
  <si>
    <t>H410</t>
  </si>
  <si>
    <t>ROCCAFRANCA</t>
  </si>
  <si>
    <t>G140</t>
  </si>
  <si>
    <t>ORTISEI</t>
  </si>
  <si>
    <t>D482</t>
  </si>
  <si>
    <t>FALOPPIO</t>
  </si>
  <si>
    <t>A251</t>
  </si>
  <si>
    <t>AMALFI</t>
  </si>
  <si>
    <t>A870</t>
  </si>
  <si>
    <t>BINAGO</t>
  </si>
  <si>
    <t>M178</t>
  </si>
  <si>
    <t>ZIMELLA</t>
  </si>
  <si>
    <t>F457</t>
  </si>
  <si>
    <t>MONTECASTRILLI</t>
  </si>
  <si>
    <t>G889</t>
  </si>
  <si>
    <t>PORLEZZA</t>
  </si>
  <si>
    <t>I407</t>
  </si>
  <si>
    <t>SAN VITO LO CAPO</t>
  </si>
  <si>
    <t>E919</t>
  </si>
  <si>
    <t>MARATEA</t>
  </si>
  <si>
    <t>A365</t>
  </si>
  <si>
    <t>ARCENE</t>
  </si>
  <si>
    <t>F756</t>
  </si>
  <si>
    <t>MORTEGLIANO</t>
  </si>
  <si>
    <t>B801</t>
  </si>
  <si>
    <t>CAROBBIO DEGLI ANGELI</t>
  </si>
  <si>
    <t>C085</t>
  </si>
  <si>
    <t>CASTEL DEL PIANO</t>
  </si>
  <si>
    <t>C558</t>
  </si>
  <si>
    <t>CERVINO</t>
  </si>
  <si>
    <t>I016</t>
  </si>
  <si>
    <t>SAN MARTINO VALLE CAUDINA</t>
  </si>
  <si>
    <t>H046</t>
  </si>
  <si>
    <t>PRESEZZO</t>
  </si>
  <si>
    <t>L710</t>
  </si>
  <si>
    <t>VEGGIANO</t>
  </si>
  <si>
    <t>A458</t>
  </si>
  <si>
    <t>ARZERGRANDE</t>
  </si>
  <si>
    <t>D007</t>
  </si>
  <si>
    <t>CORINALDO</t>
  </si>
  <si>
    <t>D847</t>
  </si>
  <si>
    <t>GAGGIO MONTANO</t>
  </si>
  <si>
    <t>L939</t>
  </si>
  <si>
    <t>VILLADOSE</t>
  </si>
  <si>
    <t>D895</t>
  </si>
  <si>
    <t>GAMBASSI TERME</t>
  </si>
  <si>
    <t>L192</t>
  </si>
  <si>
    <t>TOLFA</t>
  </si>
  <si>
    <t>E147</t>
  </si>
  <si>
    <t>GRASSANO</t>
  </si>
  <si>
    <t>B807</t>
  </si>
  <si>
    <t>CARONNO VARESINO</t>
  </si>
  <si>
    <t>A441</t>
  </si>
  <si>
    <t>ARSAGO SEPRIO</t>
  </si>
  <si>
    <t>H529</t>
  </si>
  <si>
    <t>RONCELLO</t>
  </si>
  <si>
    <t>I169</t>
  </si>
  <si>
    <t>SANTA CATERINA VILLARMOSA</t>
  </si>
  <si>
    <t>L779</t>
  </si>
  <si>
    <t>VEROLENGO</t>
  </si>
  <si>
    <t>A385</t>
  </si>
  <si>
    <t>ARDORE</t>
  </si>
  <si>
    <t>I840</t>
  </si>
  <si>
    <t>SORAGNA</t>
  </si>
  <si>
    <t>A835</t>
  </si>
  <si>
    <t>BEVAGNA</t>
  </si>
  <si>
    <t>F606</t>
  </si>
  <si>
    <t>MONTEROSI</t>
  </si>
  <si>
    <t>G213</t>
  </si>
  <si>
    <t>PADENGHE SUL GARDA</t>
  </si>
  <si>
    <t>H857</t>
  </si>
  <si>
    <t>SAN GEMINI</t>
  </si>
  <si>
    <t>H371</t>
  </si>
  <si>
    <t>ROBECCHETTO CON INDUNO</t>
  </si>
  <si>
    <t>L267</t>
  </si>
  <si>
    <t>TORRE DI MOSTO</t>
  </si>
  <si>
    <t>F816</t>
  </si>
  <si>
    <t>MURO LECCESE</t>
  </si>
  <si>
    <t>I615</t>
  </si>
  <si>
    <t>SENORBÌ</t>
  </si>
  <si>
    <t>D112</t>
  </si>
  <si>
    <t>COSTA MASNAGA</t>
  </si>
  <si>
    <t>G878</t>
  </si>
  <si>
    <t>I442</t>
  </si>
  <si>
    <t>SARRE</t>
  </si>
  <si>
    <t>L477</t>
  </si>
  <si>
    <t>TURSI</t>
  </si>
  <si>
    <t>I663</t>
  </si>
  <si>
    <t>SERRAVALLE SESIA</t>
  </si>
  <si>
    <t>H337</t>
  </si>
  <si>
    <t>RIVA PRESSO CHIERI</t>
  </si>
  <si>
    <t>L108</t>
  </si>
  <si>
    <t>TERLANO</t>
  </si>
  <si>
    <t>D209</t>
  </si>
  <si>
    <t>CUPELLO</t>
  </si>
  <si>
    <t>I745</t>
  </si>
  <si>
    <t>SIMERI CRICHI</t>
  </si>
  <si>
    <t>A725</t>
  </si>
  <si>
    <t>BAVENO</t>
  </si>
  <si>
    <t>G161</t>
  </si>
  <si>
    <t>OSNAGO</t>
  </si>
  <si>
    <t>G549</t>
  </si>
  <si>
    <t>PIANCOGNO</t>
  </si>
  <si>
    <t>E574</t>
  </si>
  <si>
    <t>LICCIANA NARDI</t>
  </si>
  <si>
    <t>H206</t>
  </si>
  <si>
    <t>REANA DEL ROJALE</t>
  </si>
  <si>
    <t>G546</t>
  </si>
  <si>
    <t>PIAN CAMUNO</t>
  </si>
  <si>
    <t>L290</t>
  </si>
  <si>
    <t>TORRICE</t>
  </si>
  <si>
    <t>E410</t>
  </si>
  <si>
    <t>LAGOSANTO</t>
  </si>
  <si>
    <t>M363</t>
  </si>
  <si>
    <t>VILLE D'ANAUNIA</t>
  </si>
  <si>
    <t>A743</t>
  </si>
  <si>
    <t>BELLA</t>
  </si>
  <si>
    <t>B634</t>
  </si>
  <si>
    <t>CANTELLO</t>
  </si>
  <si>
    <t>D672</t>
  </si>
  <si>
    <t>FONTANELLA</t>
  </si>
  <si>
    <t>G981</t>
  </si>
  <si>
    <t>PRAMAGGIORE</t>
  </si>
  <si>
    <t>F910</t>
  </si>
  <si>
    <t>NOCERA TERINESE</t>
  </si>
  <si>
    <t>A127</t>
  </si>
  <si>
    <t>ALBAIRATE</t>
  </si>
  <si>
    <t>B553</t>
  </si>
  <si>
    <t>CAMPO NELL'ELBA</t>
  </si>
  <si>
    <t>I079</t>
  </si>
  <si>
    <t>SAN PELLEGRINO TERME</t>
  </si>
  <si>
    <t>I412</t>
  </si>
  <si>
    <t>SAN ZENO NAVIGLIO</t>
  </si>
  <si>
    <t>A080</t>
  </si>
  <si>
    <t>AGNONE</t>
  </si>
  <si>
    <t>G005</t>
  </si>
  <si>
    <t>OFFIDA</t>
  </si>
  <si>
    <t>B643</t>
  </si>
  <si>
    <t>CAORSO</t>
  </si>
  <si>
    <t>B877</t>
  </si>
  <si>
    <t>CASALE DI SCODOSIA</t>
  </si>
  <si>
    <t>E479</t>
  </si>
  <si>
    <t>LAUREANA DI BORRELLO</t>
  </si>
  <si>
    <t>E086</t>
  </si>
  <si>
    <t>GONNESA</t>
  </si>
  <si>
    <t>F990</t>
  </si>
  <si>
    <t>NUVOLERA</t>
  </si>
  <si>
    <t>F385</t>
  </si>
  <si>
    <t>MONTÀ</t>
  </si>
  <si>
    <t>A092</t>
  </si>
  <si>
    <t>AGUGLIANO</t>
  </si>
  <si>
    <t>I881</t>
  </si>
  <si>
    <t>SPADAFORA</t>
  </si>
  <si>
    <t>C954</t>
  </si>
  <si>
    <t>CONDOFURI</t>
  </si>
  <si>
    <t>A223</t>
  </si>
  <si>
    <t>ALSENO</t>
  </si>
  <si>
    <t>M348</t>
  </si>
  <si>
    <t>LA VALLETTA BRIANZA</t>
  </si>
  <si>
    <t>G395</t>
  </si>
  <si>
    <t>PECCIOLI</t>
  </si>
  <si>
    <t>L009</t>
  </si>
  <si>
    <t>SUPINO</t>
  </si>
  <si>
    <t>B242</t>
  </si>
  <si>
    <t>BUCCINO</t>
  </si>
  <si>
    <t>B678</t>
  </si>
  <si>
    <t>CAPPELLA MAGGIORE</t>
  </si>
  <si>
    <t>D181</t>
  </si>
  <si>
    <t>CROPANI</t>
  </si>
  <si>
    <t>B854</t>
  </si>
  <si>
    <t>CARVICO</t>
  </si>
  <si>
    <t>I205</t>
  </si>
  <si>
    <t>SANTA GIUSTA</t>
  </si>
  <si>
    <t>E972</t>
  </si>
  <si>
    <t>MARRUBIU</t>
  </si>
  <si>
    <t>E396</t>
  </si>
  <si>
    <t>LACCO AMENO</t>
  </si>
  <si>
    <t>F196</t>
  </si>
  <si>
    <t>MIGLIANICO</t>
  </si>
  <si>
    <t>E249</t>
  </si>
  <si>
    <t>GUARDIA SANFRAMONDI</t>
  </si>
  <si>
    <t>I981</t>
  </si>
  <si>
    <t>STRONCONE</t>
  </si>
  <si>
    <t>I451</t>
  </si>
  <si>
    <t>SASSANO</t>
  </si>
  <si>
    <t>B286</t>
  </si>
  <si>
    <t>BUSCATE</t>
  </si>
  <si>
    <t>B698</t>
  </si>
  <si>
    <t>CAPRIANO DEL COLLE</t>
  </si>
  <si>
    <t>B149</t>
  </si>
  <si>
    <t>BRENO</t>
  </si>
  <si>
    <t>M412</t>
  </si>
  <si>
    <t>SOLBIATE CON CAGNO</t>
  </si>
  <si>
    <t>A704</t>
  </si>
  <si>
    <t>BASSANO ROMANO</t>
  </si>
  <si>
    <t>H470</t>
  </si>
  <si>
    <t>RODANO</t>
  </si>
  <si>
    <t>I976</t>
  </si>
  <si>
    <t>STRESA</t>
  </si>
  <si>
    <t>H910</t>
  </si>
  <si>
    <t>SAN GIOVANNI BIANCO</t>
  </si>
  <si>
    <t>C810</t>
  </si>
  <si>
    <t>COCQUIO-TREVISAGO</t>
  </si>
  <si>
    <t>D769</t>
  </si>
  <si>
    <t>FRANCOLISE</t>
  </si>
  <si>
    <t>L035</t>
  </si>
  <si>
    <t>TALAMONA</t>
  </si>
  <si>
    <t>L124</t>
  </si>
  <si>
    <t>TERRANOVA DA SIBARI</t>
  </si>
  <si>
    <t>A531</t>
  </si>
  <si>
    <t>AZZATE</t>
  </si>
  <si>
    <t>B171</t>
  </si>
  <si>
    <t>BRICHERASIO</t>
  </si>
  <si>
    <t>G842</t>
  </si>
  <si>
    <t>PONTE DELL'OLIO</t>
  </si>
  <si>
    <t>A999</t>
  </si>
  <si>
    <t>BORGHETTO SANTO SPIRITO</t>
  </si>
  <si>
    <t>L946</t>
  </si>
  <si>
    <t>VILLAFRANCA IN LUNIGIANA</t>
  </si>
  <si>
    <t>D061</t>
  </si>
  <si>
    <t>CORTEMAGGIORE</t>
  </si>
  <si>
    <t>A281</t>
  </si>
  <si>
    <t>ANDRANO</t>
  </si>
  <si>
    <t>F217</t>
  </si>
  <si>
    <t>MINEO</t>
  </si>
  <si>
    <t>I887</t>
  </si>
  <si>
    <t>SPECCHIA</t>
  </si>
  <si>
    <t>C781</t>
  </si>
  <si>
    <t>CIVITELLA DEL TRONTO</t>
  </si>
  <si>
    <t>G803</t>
  </si>
  <si>
    <t>POLVERIGI</t>
  </si>
  <si>
    <t>L539</t>
  </si>
  <si>
    <t>VAILATE</t>
  </si>
  <si>
    <t>D735</t>
  </si>
  <si>
    <t>FOSDINOVO</t>
  </si>
  <si>
    <t>I258</t>
  </si>
  <si>
    <t>SANT'AMBROGIO DI TORINO</t>
  </si>
  <si>
    <t>C076</t>
  </si>
  <si>
    <t>CASTEL D'ARIO</t>
  </si>
  <si>
    <t>F718</t>
  </si>
  <si>
    <t>MORDANO</t>
  </si>
  <si>
    <t>L277</t>
  </si>
  <si>
    <t>TORRE PELLICE</t>
  </si>
  <si>
    <t>B848</t>
  </si>
  <si>
    <t>CARTURA</t>
  </si>
  <si>
    <t>I667</t>
  </si>
  <si>
    <t>SERRENTI</t>
  </si>
  <si>
    <t>H152</t>
  </si>
  <si>
    <t>RACINES</t>
  </si>
  <si>
    <t>C145</t>
  </si>
  <si>
    <t>CASTELL'ARQUATO</t>
  </si>
  <si>
    <t>I537</t>
  </si>
  <si>
    <t>SCILLA</t>
  </si>
  <si>
    <t>L929</t>
  </si>
  <si>
    <t>VILLA D'ADDA</t>
  </si>
  <si>
    <t>M183</t>
  </si>
  <si>
    <t>ZOCCA</t>
  </si>
  <si>
    <t>F672</t>
  </si>
  <si>
    <t>MONTICELLI BRUSATI</t>
  </si>
  <si>
    <t>A243</t>
  </si>
  <si>
    <t>ALVIGNANO</t>
  </si>
  <si>
    <t>L948</t>
  </si>
  <si>
    <t>VILLAFRANCA PIEMONTE</t>
  </si>
  <si>
    <t>D951</t>
  </si>
  <si>
    <t>GAZZADA SCHIANNO</t>
  </si>
  <si>
    <t>F935</t>
  </si>
  <si>
    <t>NORCIA</t>
  </si>
  <si>
    <t>E083</t>
  </si>
  <si>
    <t>GONARS</t>
  </si>
  <si>
    <t>H809</t>
  </si>
  <si>
    <t>SAN COSTANZO</t>
  </si>
  <si>
    <t>D314</t>
  </si>
  <si>
    <t>DOGLIANI</t>
  </si>
  <si>
    <t>M427</t>
  </si>
  <si>
    <t>LUSIANA CONCO</t>
  </si>
  <si>
    <t>D891</t>
  </si>
  <si>
    <t>GAMBARA</t>
  </si>
  <si>
    <t>F717</t>
  </si>
  <si>
    <t>MORCONE</t>
  </si>
  <si>
    <t>C353</t>
  </si>
  <si>
    <t>CATENANUOVA</t>
  </si>
  <si>
    <t>E132</t>
  </si>
  <si>
    <t>GRAGNANO TREBBIENSE</t>
  </si>
  <si>
    <t>G254</t>
  </si>
  <si>
    <t>PALAIA</t>
  </si>
  <si>
    <t>F218</t>
  </si>
  <si>
    <t>MINERBE</t>
  </si>
  <si>
    <t>H891</t>
  </si>
  <si>
    <t>SAN GIORGIO DELLA RICHINVELDA</t>
  </si>
  <si>
    <t>H990</t>
  </si>
  <si>
    <t>SAN MARTINO IN PENSILIS</t>
  </si>
  <si>
    <t>D348</t>
  </si>
  <si>
    <t>DORNO</t>
  </si>
  <si>
    <t>F968</t>
  </si>
  <si>
    <t>NOVIGLIO</t>
  </si>
  <si>
    <t>I964</t>
  </si>
  <si>
    <t>STORO</t>
  </si>
  <si>
    <t>C338</t>
  </si>
  <si>
    <t>CASTRO DEI VOLSCI</t>
  </si>
  <si>
    <t>G968</t>
  </si>
  <si>
    <t>PRADALUNGA</t>
  </si>
  <si>
    <t>C121</t>
  </si>
  <si>
    <t>CASTEL GUELFO DI BOLOGNA</t>
  </si>
  <si>
    <t>A580</t>
  </si>
  <si>
    <t>BAIANO</t>
  </si>
  <si>
    <t>G115</t>
  </si>
  <si>
    <t>ORMELLE</t>
  </si>
  <si>
    <t>G620</t>
  </si>
  <si>
    <t>PIETRAMELARA</t>
  </si>
  <si>
    <t>G961</t>
  </si>
  <si>
    <t>POZZOLO FORMIGARO</t>
  </si>
  <si>
    <t>E145</t>
  </si>
  <si>
    <t>GRANTORTO</t>
  </si>
  <si>
    <t>G261</t>
  </si>
  <si>
    <t>PALAZZO SAN GERVASIO</t>
  </si>
  <si>
    <t>B967</t>
  </si>
  <si>
    <t>CASINA</t>
  </si>
  <si>
    <t>D168</t>
  </si>
  <si>
    <t>CREVOLADOSSOLA</t>
  </si>
  <si>
    <t>L998</t>
  </si>
  <si>
    <t>VILLAPUTZU</t>
  </si>
  <si>
    <t>A360</t>
  </si>
  <si>
    <t>ARCADE</t>
  </si>
  <si>
    <t>E321</t>
  </si>
  <si>
    <t>H018</t>
  </si>
  <si>
    <t>PREDAZZO</t>
  </si>
  <si>
    <t>C304</t>
  </si>
  <si>
    <t>CASTIGLIONE D'ADDA</t>
  </si>
  <si>
    <t>G259</t>
  </si>
  <si>
    <t>PALAZZAGO</t>
  </si>
  <si>
    <t>I415</t>
  </si>
  <si>
    <t>SAN ZENONE AL LAMBRO</t>
  </si>
  <si>
    <t>M277</t>
  </si>
  <si>
    <t>SAN FERDINANDO</t>
  </si>
  <si>
    <t>H729</t>
  </si>
  <si>
    <t>SALVE</t>
  </si>
  <si>
    <t>M286</t>
  </si>
  <si>
    <t>TORRENOVA</t>
  </si>
  <si>
    <t>C850</t>
  </si>
  <si>
    <t>COLLEBEATO</t>
  </si>
  <si>
    <t>I445</t>
  </si>
  <si>
    <t>SARTEANO</t>
  </si>
  <si>
    <t>E343</t>
  </si>
  <si>
    <t>ISOLA DEL GRAN SASSO D'ITALIA</t>
  </si>
  <si>
    <t>M027</t>
  </si>
  <si>
    <t>VILLASTELLONE</t>
  </si>
  <si>
    <t>F165</t>
  </si>
  <si>
    <t>MEZZAGO</t>
  </si>
  <si>
    <t>F333</t>
  </si>
  <si>
    <t>MONASTIR</t>
  </si>
  <si>
    <t>C631</t>
  </si>
  <si>
    <t>CHIESINA UZZANESE</t>
  </si>
  <si>
    <t>D518</t>
  </si>
  <si>
    <t>FAVIGNANA</t>
  </si>
  <si>
    <t>L138</t>
  </si>
  <si>
    <t>TERRICCIOLA</t>
  </si>
  <si>
    <t>B194</t>
  </si>
  <si>
    <t>BRIVIO</t>
  </si>
  <si>
    <t>H676</t>
  </si>
  <si>
    <t>SAINT-VINCENT</t>
  </si>
  <si>
    <t>M011</t>
  </si>
  <si>
    <t>VILLAROSA</t>
  </si>
  <si>
    <t>B516</t>
  </si>
  <si>
    <t>CAMPO CALABRO</t>
  </si>
  <si>
    <t>F380</t>
  </si>
  <si>
    <t>MONSAMPOLO DEL TRONTO</t>
  </si>
  <si>
    <t>D944</t>
  </si>
  <si>
    <t>GAVI</t>
  </si>
  <si>
    <t>L795</t>
  </si>
  <si>
    <t>VERTOVA</t>
  </si>
  <si>
    <t>E326</t>
  </si>
  <si>
    <t>IRSINA</t>
  </si>
  <si>
    <t>A557</t>
  </si>
  <si>
    <t>BAGNATICA</t>
  </si>
  <si>
    <t>C955</t>
  </si>
  <si>
    <t>CONDOVE</t>
  </si>
  <si>
    <t>L435</t>
  </si>
  <si>
    <t>TRIVENTO</t>
  </si>
  <si>
    <t>A045</t>
  </si>
  <si>
    <t>ACQUASPARTA</t>
  </si>
  <si>
    <t>D613</t>
  </si>
  <si>
    <t>FIRENZUOLA</t>
  </si>
  <si>
    <t>C148</t>
  </si>
  <si>
    <t>CASTELLAZZO BORMIDA</t>
  </si>
  <si>
    <t>B778</t>
  </si>
  <si>
    <t>CARIMATE</t>
  </si>
  <si>
    <t>F332</t>
  </si>
  <si>
    <t>MONASTIER DI TREVISO</t>
  </si>
  <si>
    <t>E834</t>
  </si>
  <si>
    <t>MAIDA</t>
  </si>
  <si>
    <t>F725</t>
  </si>
  <si>
    <t>MORGANO</t>
  </si>
  <si>
    <t>I220</t>
  </si>
  <si>
    <t>SANTA LUCIA DEL MELA</t>
  </si>
  <si>
    <t>D211</t>
  </si>
  <si>
    <t>CUPRAMONTANA</t>
  </si>
  <si>
    <t>G407</t>
  </si>
  <si>
    <t>SAN PAOLO</t>
  </si>
  <si>
    <t>H764</t>
  </si>
  <si>
    <t>SAN BARTOLOMEO IN GALDO</t>
  </si>
  <si>
    <t>I998</t>
  </si>
  <si>
    <t>SULBIATE</t>
  </si>
  <si>
    <t>I370</t>
  </si>
  <si>
    <t>SANTO STEFANO DI CAMASTRA</t>
  </si>
  <si>
    <t>D391</t>
  </si>
  <si>
    <t>EDOLO</t>
  </si>
  <si>
    <t>L084</t>
  </si>
  <si>
    <t>TEGLIO</t>
  </si>
  <si>
    <t>C294</t>
  </si>
  <si>
    <t>CHÂTILLON</t>
  </si>
  <si>
    <t>D229</t>
  </si>
  <si>
    <t>CUSAGO</t>
  </si>
  <si>
    <t>I236</t>
  </si>
  <si>
    <t>TRAVACÒ SICCOMARIO</t>
  </si>
  <si>
    <t>I869</t>
  </si>
  <si>
    <t>SOTTO IL MONTE GIOVANNI XXIII</t>
  </si>
  <si>
    <t>I787</t>
  </si>
  <si>
    <t>SOLAROLO</t>
  </si>
  <si>
    <t>F251</t>
  </si>
  <si>
    <t>MISTRETTA</t>
  </si>
  <si>
    <t>H205</t>
  </si>
  <si>
    <t>REALMONTE</t>
  </si>
  <si>
    <t>B841</t>
  </si>
  <si>
    <t>CARRÙ</t>
  </si>
  <si>
    <t>G659</t>
  </si>
  <si>
    <t>PIGLIO</t>
  </si>
  <si>
    <t>A922</t>
  </si>
  <si>
    <t>BOGLIASCO</t>
  </si>
  <si>
    <t>F028</t>
  </si>
  <si>
    <t>MASSALENGO</t>
  </si>
  <si>
    <t>F268</t>
  </si>
  <si>
    <t>MOGLIANO</t>
  </si>
  <si>
    <t>C937</t>
  </si>
  <si>
    <t>COMUN NUOVO</t>
  </si>
  <si>
    <t>E200</t>
  </si>
  <si>
    <t>GROSIO</t>
  </si>
  <si>
    <t>B996</t>
  </si>
  <si>
    <t>CASSAGO BRIANZA</t>
  </si>
  <si>
    <t>E655</t>
  </si>
  <si>
    <t>LOIANO</t>
  </si>
  <si>
    <t>C251</t>
  </si>
  <si>
    <t>CASTELRAIMONDO</t>
  </si>
  <si>
    <t>F452</t>
  </si>
  <si>
    <t>MONTECARLO</t>
  </si>
  <si>
    <t>H484</t>
  </si>
  <si>
    <t>ROÈ VOLCIANO</t>
  </si>
  <si>
    <t>B695</t>
  </si>
  <si>
    <t>CAPRI LEONE</t>
  </si>
  <si>
    <t>H516</t>
  </si>
  <si>
    <t>ROMBIOLO</t>
  </si>
  <si>
    <t>L545</t>
  </si>
  <si>
    <t>VALBREMBO</t>
  </si>
  <si>
    <t>G740</t>
  </si>
  <si>
    <t>PLOAGHE</t>
  </si>
  <si>
    <t>F786</t>
  </si>
  <si>
    <t>MOZZANICA</t>
  </si>
  <si>
    <t>L485</t>
  </si>
  <si>
    <t>UGGIANO LA CHIESA</t>
  </si>
  <si>
    <t>E177</t>
  </si>
  <si>
    <t>GRIGNASCO</t>
  </si>
  <si>
    <t>G181</t>
  </si>
  <si>
    <t>OSSONA</t>
  </si>
  <si>
    <t>L206</t>
  </si>
  <si>
    <t>TORANO CASTELLO</t>
  </si>
  <si>
    <t>G404</t>
  </si>
  <si>
    <t>PEDAVENA</t>
  </si>
  <si>
    <t>F259</t>
  </si>
  <si>
    <t>MODIGLIANA</t>
  </si>
  <si>
    <t>G008</t>
  </si>
  <si>
    <t>OGGIONA CON SANTO STEFANO</t>
  </si>
  <si>
    <t>A261</t>
  </si>
  <si>
    <t>AMEGLIA</t>
  </si>
  <si>
    <t>C091</t>
  </si>
  <si>
    <t>CASTEL DI IUDICA</t>
  </si>
  <si>
    <t>E314</t>
  </si>
  <si>
    <t>INVORIO</t>
  </si>
  <si>
    <t>E509</t>
  </si>
  <si>
    <t>LEFFE</t>
  </si>
  <si>
    <t>G487</t>
  </si>
  <si>
    <t>PESCHICI</t>
  </si>
  <si>
    <t>E638</t>
  </si>
  <si>
    <t>LOCATE VARESINO</t>
  </si>
  <si>
    <t>D889</t>
  </si>
  <si>
    <t>GALZIGNANO TERME</t>
  </si>
  <si>
    <t>L882</t>
  </si>
  <si>
    <t>VIGNANELLO</t>
  </si>
  <si>
    <t>G726</t>
  </si>
  <si>
    <t>PIZZOLI</t>
  </si>
  <si>
    <t>L820</t>
  </si>
  <si>
    <t>VEZZANO SUL CROSTOLO</t>
  </si>
  <si>
    <t>E858</t>
  </si>
  <si>
    <t>MALGRATE</t>
  </si>
  <si>
    <t>C680</t>
  </si>
  <si>
    <t>CIGLIANO</t>
  </si>
  <si>
    <t>D956</t>
  </si>
  <si>
    <t>GAZZO</t>
  </si>
  <si>
    <t>I671</t>
  </si>
  <si>
    <t>SERSALE</t>
  </si>
  <si>
    <t>A832</t>
  </si>
  <si>
    <t>BETTONA</t>
  </si>
  <si>
    <t>A995</t>
  </si>
  <si>
    <t>BORGHETTO LODIGIANO</t>
  </si>
  <si>
    <t>A366</t>
  </si>
  <si>
    <t>ARCEVIA</t>
  </si>
  <si>
    <t>A098</t>
  </si>
  <si>
    <t>AIDONE</t>
  </si>
  <si>
    <t>I896</t>
  </si>
  <si>
    <t>SPEZZANO DELLA SILA</t>
  </si>
  <si>
    <t>F231</t>
  </si>
  <si>
    <t>MIRABELLA IMBACCARI</t>
  </si>
  <si>
    <t>B442</t>
  </si>
  <si>
    <t>CALVENZANO</t>
  </si>
  <si>
    <t>B415</t>
  </si>
  <si>
    <t>CALITRI</t>
  </si>
  <si>
    <t>F711</t>
  </si>
  <si>
    <t>MORAZZONE</t>
  </si>
  <si>
    <t>E184</t>
  </si>
  <si>
    <t>GRISIGNANO DI ZOCCO</t>
  </si>
  <si>
    <t>G776</t>
  </si>
  <si>
    <t>POJANA MAGGIORE</t>
  </si>
  <si>
    <t>F596</t>
  </si>
  <si>
    <t>MONTEREALE VALCELLINA</t>
  </si>
  <si>
    <t>H070</t>
  </si>
  <si>
    <t>PRIZZI</t>
  </si>
  <si>
    <t>L604</t>
  </si>
  <si>
    <t>VALLEDORIA</t>
  </si>
  <si>
    <t>I504</t>
  </si>
  <si>
    <t>SCANSANO</t>
  </si>
  <si>
    <t>C114</t>
  </si>
  <si>
    <t>CASTEL FRENTANO</t>
  </si>
  <si>
    <t>I107</t>
  </si>
  <si>
    <t>SAN PIETRO IN GU</t>
  </si>
  <si>
    <t>A664</t>
  </si>
  <si>
    <t>BARIANO</t>
  </si>
  <si>
    <t>A891</t>
  </si>
  <si>
    <t>BISUSCHIO</t>
  </si>
  <si>
    <t>B008</t>
  </si>
  <si>
    <t>BORGOROSE</t>
  </si>
  <si>
    <t>L414</t>
  </si>
  <si>
    <t>TRIBANO</t>
  </si>
  <si>
    <t>E195</t>
  </si>
  <si>
    <t>GROPELLO CAIROLI</t>
  </si>
  <si>
    <t>G847</t>
  </si>
  <si>
    <t>PONTE LAMBRO</t>
  </si>
  <si>
    <t>E004</t>
  </si>
  <si>
    <t>GHILARZA</t>
  </si>
  <si>
    <t>B612</t>
  </si>
  <si>
    <t>CANNETO SULL'OGLIO</t>
  </si>
  <si>
    <t>L509</t>
  </si>
  <si>
    <t>USINI</t>
  </si>
  <si>
    <t>B618</t>
  </si>
  <si>
    <t>CANONICA D'ADDA</t>
  </si>
  <si>
    <t>C900</t>
  </si>
  <si>
    <t>COLONNA</t>
  </si>
  <si>
    <t>A369</t>
  </si>
  <si>
    <t>ARCIDOSSO</t>
  </si>
  <si>
    <t>L058</t>
  </si>
  <si>
    <t>TARZO</t>
  </si>
  <si>
    <t>A805</t>
  </si>
  <si>
    <t>BERNEZZO</t>
  </si>
  <si>
    <t>D126</t>
  </si>
  <si>
    <t>COVO</t>
  </si>
  <si>
    <t>F461</t>
  </si>
  <si>
    <t>MONTECCHIA DI CROSARA</t>
  </si>
  <si>
    <t>L897</t>
  </si>
  <si>
    <t>VIGOLZONE</t>
  </si>
  <si>
    <t>L709</t>
  </si>
  <si>
    <t>VEDUGGIO CON COLZANO</t>
  </si>
  <si>
    <t>B272</t>
  </si>
  <si>
    <t>BURAGO DI MOLGORA</t>
  </si>
  <si>
    <t>L284</t>
  </si>
  <si>
    <t>TORREVECCHIA TEATINA</t>
  </si>
  <si>
    <t>D260</t>
  </si>
  <si>
    <t>DECIMOPUTZU</t>
  </si>
  <si>
    <t>G566</t>
  </si>
  <si>
    <t>SAN BENEDETTO VAL DI SAMBRO</t>
  </si>
  <si>
    <t>H413</t>
  </si>
  <si>
    <t>ROCCAGORGA</t>
  </si>
  <si>
    <t>L282</t>
  </si>
  <si>
    <t>TORRETTA</t>
  </si>
  <si>
    <t>B302</t>
  </si>
  <si>
    <t>BUTERA</t>
  </si>
  <si>
    <t>M072</t>
  </si>
  <si>
    <t>VISCIANO</t>
  </si>
  <si>
    <t>B609</t>
  </si>
  <si>
    <t>CANNARA</t>
  </si>
  <si>
    <t>E928</t>
  </si>
  <si>
    <t>MARCHENO</t>
  </si>
  <si>
    <t>H247</t>
  </si>
  <si>
    <t>REVELLO</t>
  </si>
  <si>
    <t>F155</t>
  </si>
  <si>
    <t>MESERO</t>
  </si>
  <si>
    <t>H186</t>
  </si>
  <si>
    <t>RAPOLLA</t>
  </si>
  <si>
    <t>I136</t>
  </si>
  <si>
    <t>SAN QUIRINO</t>
  </si>
  <si>
    <t>A882</t>
  </si>
  <si>
    <t>BISACQUINO</t>
  </si>
  <si>
    <t>A153</t>
  </si>
  <si>
    <t>ALBESE CON CASSANO</t>
  </si>
  <si>
    <t>A843</t>
  </si>
  <si>
    <t>BIANCO</t>
  </si>
  <si>
    <t>I867</t>
  </si>
  <si>
    <t>SOSSANO</t>
  </si>
  <si>
    <t>M287</t>
  </si>
  <si>
    <t>RAGALNA</t>
  </si>
  <si>
    <t>A035</t>
  </si>
  <si>
    <t>ACQUALAGNA</t>
  </si>
  <si>
    <t>F067</t>
  </si>
  <si>
    <t>MAZZÈ</t>
  </si>
  <si>
    <t>L008</t>
  </si>
  <si>
    <t>SUPERSANO</t>
  </si>
  <si>
    <t>L812</t>
  </si>
  <si>
    <t>VESTONE</t>
  </si>
  <si>
    <t>E626</t>
  </si>
  <si>
    <t>LIVORNO FERRARIS</t>
  </si>
  <si>
    <t>H536</t>
  </si>
  <si>
    <t>RONCO SCRIVIA</t>
  </si>
  <si>
    <t>I723</t>
  </si>
  <si>
    <t>SICULIANA</t>
  </si>
  <si>
    <t>E239</t>
  </si>
  <si>
    <t>GUARDAVALLE</t>
  </si>
  <si>
    <t>B381</t>
  </si>
  <si>
    <t>CALASCIBETTA</t>
  </si>
  <si>
    <t>L294</t>
  </si>
  <si>
    <t>TORRICELLA</t>
  </si>
  <si>
    <t>H565</t>
  </si>
  <si>
    <t>ROSE</t>
  </si>
  <si>
    <t>H361</t>
  </si>
  <si>
    <t>ROANA</t>
  </si>
  <si>
    <t>C104</t>
  </si>
  <si>
    <t>CASTELFORTE</t>
  </si>
  <si>
    <t>I356</t>
  </si>
  <si>
    <t>SANTO STEFANO QUISQUINA</t>
  </si>
  <si>
    <t>A296</t>
  </si>
  <si>
    <t>ANGUILLARA VENETA</t>
  </si>
  <si>
    <t>B576</t>
  </si>
  <si>
    <t>CANALE MONTERANO</t>
  </si>
  <si>
    <t>M334</t>
  </si>
  <si>
    <t>VAL BREMBILLA</t>
  </si>
  <si>
    <t>E332</t>
  </si>
  <si>
    <t>ISCHITELLA</t>
  </si>
  <si>
    <t>G237</t>
  </si>
  <si>
    <t>PAGLIETA</t>
  </si>
  <si>
    <t>F674</t>
  </si>
  <si>
    <t>MONTICELLO BRIANZA</t>
  </si>
  <si>
    <t>E589</t>
  </si>
  <si>
    <t>LIMATOLA</t>
  </si>
  <si>
    <t>A594</t>
  </si>
  <si>
    <t>BALLABIO</t>
  </si>
  <si>
    <t>B820</t>
  </si>
  <si>
    <t>CARPIANO</t>
  </si>
  <si>
    <t>D740</t>
  </si>
  <si>
    <t>FOSSALTA DI PIAVE</t>
  </si>
  <si>
    <t>D915</t>
  </si>
  <si>
    <t>GARDA</t>
  </si>
  <si>
    <t>I938</t>
  </si>
  <si>
    <t>STANGHELLA</t>
  </si>
  <si>
    <t>G046</t>
  </si>
  <si>
    <t>OLMEDO</t>
  </si>
  <si>
    <t>L557</t>
  </si>
  <si>
    <t>VALDIDENTRO</t>
  </si>
  <si>
    <t>A486</t>
  </si>
  <si>
    <t>ATINA</t>
  </si>
  <si>
    <t>E474</t>
  </si>
  <si>
    <t>LATRONICO</t>
  </si>
  <si>
    <t>A713</t>
  </si>
  <si>
    <t>BASTIGLIA</t>
  </si>
  <si>
    <t>L184</t>
  </si>
  <si>
    <t>TOANO</t>
  </si>
  <si>
    <t>D304</t>
  </si>
  <si>
    <t>DIPIGNANO</t>
  </si>
  <si>
    <t>E422</t>
  </si>
  <si>
    <t>LALLIO</t>
  </si>
  <si>
    <t>L792</t>
  </si>
  <si>
    <t>VERTEMATE CON MINOPRIO</t>
  </si>
  <si>
    <t>G006</t>
  </si>
  <si>
    <t>OFFLAGA</t>
  </si>
  <si>
    <t>I277</t>
  </si>
  <si>
    <t>SANT'ANGELO A CUPOLO</t>
  </si>
  <si>
    <t>A920</t>
  </si>
  <si>
    <t>BOFFALORA SOPRA TICINO</t>
  </si>
  <si>
    <t>H615</t>
  </si>
  <si>
    <t>ROVETTA</t>
  </si>
  <si>
    <t>A520</t>
  </si>
  <si>
    <t>AVIO</t>
  </si>
  <si>
    <t>D818</t>
  </si>
  <si>
    <t>FUMANE</t>
  </si>
  <si>
    <t>G258</t>
  </si>
  <si>
    <t>PALAU</t>
  </si>
  <si>
    <t>F687</t>
  </si>
  <si>
    <t>MONTOPOLI DI SABINA</t>
  </si>
  <si>
    <t>H652</t>
  </si>
  <si>
    <t>SABBIONETA</t>
  </si>
  <si>
    <t>A946</t>
  </si>
  <si>
    <t>BOLOGNETTA</t>
  </si>
  <si>
    <t>F086</t>
  </si>
  <si>
    <t>MEDOLE</t>
  </si>
  <si>
    <t>I758</t>
  </si>
  <si>
    <t>SIROLO</t>
  </si>
  <si>
    <t>A256</t>
  </si>
  <si>
    <t>AMASENO</t>
  </si>
  <si>
    <t>C459</t>
  </si>
  <si>
    <t>CENE</t>
  </si>
  <si>
    <t>E067</t>
  </si>
  <si>
    <t>GIVOLETTO</t>
  </si>
  <si>
    <t>B828</t>
  </si>
  <si>
    <t>CARPINETO ROMANO</t>
  </si>
  <si>
    <t>C756</t>
  </si>
  <si>
    <t>CIVEZZANO</t>
  </si>
  <si>
    <t>L323</t>
  </si>
  <si>
    <t>TRAMONTI</t>
  </si>
  <si>
    <t>H110</t>
  </si>
  <si>
    <t>QUART</t>
  </si>
  <si>
    <t>A083</t>
  </si>
  <si>
    <t>AGORDO</t>
  </si>
  <si>
    <t>M315</t>
  </si>
  <si>
    <t>GRAVEDONA ED UNITI</t>
  </si>
  <si>
    <t>B099</t>
  </si>
  <si>
    <t>BOVA MARINA</t>
  </si>
  <si>
    <t>A787</t>
  </si>
  <si>
    <t>BERBENNO DI VALTELLINA</t>
  </si>
  <si>
    <t>E457</t>
  </si>
  <si>
    <t>LASA</t>
  </si>
  <si>
    <t>F723</t>
  </si>
  <si>
    <t>MORETTA</t>
  </si>
  <si>
    <t>A240</t>
  </si>
  <si>
    <t>ALTOMONTE</t>
  </si>
  <si>
    <t>E527</t>
  </si>
  <si>
    <t>LENOLA</t>
  </si>
  <si>
    <t>B971</t>
  </si>
  <si>
    <t>CASIRATE D'ADDA</t>
  </si>
  <si>
    <t>H944</t>
  </si>
  <si>
    <t>SANGUINETTO</t>
  </si>
  <si>
    <t>E364</t>
  </si>
  <si>
    <t>ISORELLA</t>
  </si>
  <si>
    <t>I296</t>
  </si>
  <si>
    <t>SANT'ANTONINO DI SUSA</t>
  </si>
  <si>
    <t>F151</t>
  </si>
  <si>
    <t>MERONE</t>
  </si>
  <si>
    <t>B110</t>
  </si>
  <si>
    <t>BOZZOLO</t>
  </si>
  <si>
    <t>F274</t>
  </si>
  <si>
    <t>MOIANO</t>
  </si>
  <si>
    <t>E264</t>
  </si>
  <si>
    <t>GUIGLIA</t>
  </si>
  <si>
    <t>G398</t>
  </si>
  <si>
    <t>PECETTO TORINESE</t>
  </si>
  <si>
    <t>I144</t>
  </si>
  <si>
    <t>SAN SALVATORE MONFERRATO</t>
  </si>
  <si>
    <t>B153</t>
  </si>
  <si>
    <t>BRENTONICO</t>
  </si>
  <si>
    <t>H321</t>
  </si>
  <si>
    <t>RIPATRANSONE</t>
  </si>
  <si>
    <t>C372</t>
  </si>
  <si>
    <t>CAVALESE</t>
  </si>
  <si>
    <t>H562</t>
  </si>
  <si>
    <t>ROSCIANO</t>
  </si>
  <si>
    <t>A334</t>
  </si>
  <si>
    <t>APPIGNANO</t>
  </si>
  <si>
    <t>C925</t>
  </si>
  <si>
    <t>COMEZZANO-CIZZAGO</t>
  </si>
  <si>
    <t>E794</t>
  </si>
  <si>
    <t>MADONE</t>
  </si>
  <si>
    <t>L512</t>
  </si>
  <si>
    <t>USSANA</t>
  </si>
  <si>
    <t>I793</t>
  </si>
  <si>
    <t>SOLBIATE ARNO</t>
  </si>
  <si>
    <t>B938</t>
  </si>
  <si>
    <t>CASARILE</t>
  </si>
  <si>
    <t>I310</t>
  </si>
  <si>
    <t>SANTA SOFIA</t>
  </si>
  <si>
    <t>I852</t>
  </si>
  <si>
    <t>SORI</t>
  </si>
  <si>
    <t>B681</t>
  </si>
  <si>
    <t>CAPPELLE SUL TAVO</t>
  </si>
  <si>
    <t>F950</t>
  </si>
  <si>
    <t>NOVA PONENTE</t>
  </si>
  <si>
    <t>H500</t>
  </si>
  <si>
    <t>ROLO</t>
  </si>
  <si>
    <t>B196</t>
  </si>
  <si>
    <t>BROGLIANO</t>
  </si>
  <si>
    <t>E092</t>
  </si>
  <si>
    <t>GORGO AL MONTICANO</t>
  </si>
  <si>
    <t>I181</t>
  </si>
  <si>
    <t>SANTA CROCE DI MAGLIANO</t>
  </si>
  <si>
    <t>H789</t>
  </si>
  <si>
    <t>SAN CARLO CANAVESE</t>
  </si>
  <si>
    <t>H859</t>
  </si>
  <si>
    <t>SAN GENESIO ED UNITI</t>
  </si>
  <si>
    <t>I042</t>
  </si>
  <si>
    <t>SAN MICHELE ALL'ADIGE</t>
  </si>
  <si>
    <t>E610</t>
  </si>
  <si>
    <t>LISCATE</t>
  </si>
  <si>
    <t>A101</t>
  </si>
  <si>
    <t>AIELLO DEL SABATO</t>
  </si>
  <si>
    <t>A228</t>
  </si>
  <si>
    <t>ALTAVILLA IRPINA</t>
  </si>
  <si>
    <t>B262</t>
  </si>
  <si>
    <t>BULGAROGRASSO</t>
  </si>
  <si>
    <t>A400</t>
  </si>
  <si>
    <t>ARIANO NEL POLESINE</t>
  </si>
  <si>
    <t>C207</t>
  </si>
  <si>
    <t>CASTELMASSA</t>
  </si>
  <si>
    <t>L057</t>
  </si>
  <si>
    <t>TARVISIO</t>
  </si>
  <si>
    <t>H233</t>
  </si>
  <si>
    <t>RENATE</t>
  </si>
  <si>
    <t>B049</t>
  </si>
  <si>
    <t>BORMIO</t>
  </si>
  <si>
    <t>H943</t>
  </si>
  <si>
    <t>SAN GREGORIO MAGNO</t>
  </si>
  <si>
    <t>D766</t>
  </si>
  <si>
    <t>FRANCAVILLA IN SINNI</t>
  </si>
  <si>
    <t>L555</t>
  </si>
  <si>
    <t>VAL DELLA TORRE</t>
  </si>
  <si>
    <t>H320</t>
  </si>
  <si>
    <t>RIPA TEATINA</t>
  </si>
  <si>
    <t>I251</t>
  </si>
  <si>
    <t>SANTA MARIA NUOVA</t>
  </si>
  <si>
    <t>A701</t>
  </si>
  <si>
    <t>VASANELLO</t>
  </si>
  <si>
    <t>G249</t>
  </si>
  <si>
    <t>PALADINA</t>
  </si>
  <si>
    <t>H029</t>
  </si>
  <si>
    <t>PREMARIACCO</t>
  </si>
  <si>
    <t>G749</t>
  </si>
  <si>
    <t>POFI</t>
  </si>
  <si>
    <t>G097</t>
  </si>
  <si>
    <t>ORGOSOLO</t>
  </si>
  <si>
    <t>G547</t>
  </si>
  <si>
    <t>PIANCASTAGNAIO</t>
  </si>
  <si>
    <t>M418</t>
  </si>
  <si>
    <t>PIADENA DRIZZONA</t>
  </si>
  <si>
    <t>M364</t>
  </si>
  <si>
    <t>VENTASSO</t>
  </si>
  <si>
    <t>F272</t>
  </si>
  <si>
    <t>MOGORO</t>
  </si>
  <si>
    <t>M271</t>
  </si>
  <si>
    <t>MAZZARRONE</t>
  </si>
  <si>
    <t>L342</t>
  </si>
  <si>
    <t>TRAVEDONA-MONATE</t>
  </si>
  <si>
    <t>A425</t>
  </si>
  <si>
    <t>ARNESANO</t>
  </si>
  <si>
    <t>F708</t>
  </si>
  <si>
    <t>MORANO CALABRO</t>
  </si>
  <si>
    <t>H785</t>
  </si>
  <si>
    <t>SAN CALOGERO</t>
  </si>
  <si>
    <t>D118</t>
  </si>
  <si>
    <t>COSTERMANO SUL GARDA</t>
  </si>
  <si>
    <t>C637</t>
  </si>
  <si>
    <t>CHIGNOLO PO</t>
  </si>
  <si>
    <t>H650</t>
  </si>
  <si>
    <t>SABBIO CHIESE</t>
  </si>
  <si>
    <t>I780</t>
  </si>
  <si>
    <t>SOGLIANO CAVOUR</t>
  </si>
  <si>
    <t>I828</t>
  </si>
  <si>
    <t>SONDALO</t>
  </si>
  <si>
    <t>C457</t>
  </si>
  <si>
    <t>CENATE SOTTO</t>
  </si>
  <si>
    <t>L194</t>
  </si>
  <si>
    <t>TOLLO</t>
  </si>
  <si>
    <t>G597</t>
  </si>
  <si>
    <t>PIEDIMONTE ETNEO</t>
  </si>
  <si>
    <t>C577</t>
  </si>
  <si>
    <t>CESIOMAGGIORE</t>
  </si>
  <si>
    <t>F988</t>
  </si>
  <si>
    <t>NUSCO</t>
  </si>
  <si>
    <t>L735</t>
  </si>
  <si>
    <t>VENETICO</t>
  </si>
  <si>
    <t>M346</t>
  </si>
  <si>
    <t>VALVASONE ARZENE</t>
  </si>
  <si>
    <t>H694</t>
  </si>
  <si>
    <t>SALE</t>
  </si>
  <si>
    <t>H418</t>
  </si>
  <si>
    <t>ROCCALUMERA</t>
  </si>
  <si>
    <t>I281</t>
  </si>
  <si>
    <t>SANT'ANGELO DEI LOMBARDI</t>
  </si>
  <si>
    <t>I287</t>
  </si>
  <si>
    <t>SANT'ANGELO IN VADO</t>
  </si>
  <si>
    <t>D267</t>
  </si>
  <si>
    <t>DELIA</t>
  </si>
  <si>
    <t>B404</t>
  </si>
  <si>
    <t>CALDONAZZO</t>
  </si>
  <si>
    <t>M014</t>
  </si>
  <si>
    <t>VILLAR PEROSA</t>
  </si>
  <si>
    <t>D223</t>
  </si>
  <si>
    <t>CURSI</t>
  </si>
  <si>
    <t>B646</t>
  </si>
  <si>
    <t>CAPALBIO</t>
  </si>
  <si>
    <t>G328</t>
  </si>
  <si>
    <t>PARCINES</t>
  </si>
  <si>
    <t>B825</t>
  </si>
  <si>
    <t>CARPINETI</t>
  </si>
  <si>
    <t>E187</t>
  </si>
  <si>
    <t>GRIZZANA MORANDI</t>
  </si>
  <si>
    <t>B829</t>
  </si>
  <si>
    <t>CARPINO</t>
  </si>
  <si>
    <t>L957</t>
  </si>
  <si>
    <t>VILLA LAGARINA</t>
  </si>
  <si>
    <t>E726</t>
  </si>
  <si>
    <t>LUGAGNANO VAL D'ARDA</t>
  </si>
  <si>
    <t>B309</t>
  </si>
  <si>
    <t>BUTTRIO</t>
  </si>
  <si>
    <t>B669</t>
  </si>
  <si>
    <t>CAPOLIVERI</t>
  </si>
  <si>
    <t>L039</t>
  </si>
  <si>
    <t>TALMASSONS</t>
  </si>
  <si>
    <t>H492</t>
  </si>
  <si>
    <t>ROGNO</t>
  </si>
  <si>
    <t>E976</t>
  </si>
  <si>
    <t>MARSICO NUOVO</t>
  </si>
  <si>
    <t>D577</t>
  </si>
  <si>
    <t>FIESSO UMBERTIANO</t>
  </si>
  <si>
    <t>F989</t>
  </si>
  <si>
    <t>NUVOLENTO</t>
  </si>
  <si>
    <t>E593</t>
  </si>
  <si>
    <t>LIMIDO COMASCO</t>
  </si>
  <si>
    <t>G616</t>
  </si>
  <si>
    <t>PIETRAGALLA</t>
  </si>
  <si>
    <t>M333</t>
  </si>
  <si>
    <t>SANT'OMOBONO TERME</t>
  </si>
  <si>
    <t>A663</t>
  </si>
  <si>
    <t>BARI SARDO</t>
  </si>
  <si>
    <t>G083</t>
  </si>
  <si>
    <t>ORA</t>
  </si>
  <si>
    <t>B173</t>
  </si>
  <si>
    <t>BRIENZA</t>
  </si>
  <si>
    <t>L140</t>
  </si>
  <si>
    <t>TERTENIA</t>
  </si>
  <si>
    <t>B378</t>
  </si>
  <si>
    <t>CALANGIANUS</t>
  </si>
  <si>
    <t>M102</t>
  </si>
  <si>
    <t>VIZZOLO PREDABISSI</t>
  </si>
  <si>
    <t>D825</t>
  </si>
  <si>
    <t>FURNARI</t>
  </si>
  <si>
    <t>G123</t>
  </si>
  <si>
    <t>ORSAGO</t>
  </si>
  <si>
    <t>C340</t>
  </si>
  <si>
    <t>CASTROCIELO</t>
  </si>
  <si>
    <t>G218</t>
  </si>
  <si>
    <t>PADERNO D'ADDA</t>
  </si>
  <si>
    <t>H956</t>
  </si>
  <si>
    <t>SAN LORENZO DI SEBATO</t>
  </si>
  <si>
    <t>A076</t>
  </si>
  <si>
    <t>AGNADELLO</t>
  </si>
  <si>
    <t>I145</t>
  </si>
  <si>
    <t>SAN SALVATORE TELESINO</t>
  </si>
  <si>
    <t>I428</t>
  </si>
  <si>
    <t>SARDARA</t>
  </si>
  <si>
    <t>I815</t>
  </si>
  <si>
    <t>SOMAGLIA</t>
  </si>
  <si>
    <t>B947</t>
  </si>
  <si>
    <t>CASAZZA</t>
  </si>
  <si>
    <t>F921</t>
  </si>
  <si>
    <t>NOGAROLE ROCCA</t>
  </si>
  <si>
    <t>G806</t>
  </si>
  <si>
    <t>POMARICO</t>
  </si>
  <si>
    <t>I367</t>
  </si>
  <si>
    <t>SANTO STEFANO BELBO</t>
  </si>
  <si>
    <t>D230</t>
  </si>
  <si>
    <t>CUSANO MUTRI</t>
  </si>
  <si>
    <t>G684</t>
  </si>
  <si>
    <t>PIOBESI TORINESE</t>
  </si>
  <si>
    <t>L806</t>
  </si>
  <si>
    <t>VESCOVATO</t>
  </si>
  <si>
    <t>A302</t>
  </si>
  <si>
    <t>ANNONE VENETO</t>
  </si>
  <si>
    <t>I510</t>
  </si>
  <si>
    <t>SCARLINO</t>
  </si>
  <si>
    <t>L327</t>
  </si>
  <si>
    <t>TRANA</t>
  </si>
  <si>
    <t>I093</t>
  </si>
  <si>
    <t>SAN PIETRO A MAIDA</t>
  </si>
  <si>
    <t>A751</t>
  </si>
  <si>
    <t>BELLINZAGO LOMBARDO</t>
  </si>
  <si>
    <t>C521</t>
  </si>
  <si>
    <t>CERNUSCO LOMBARDONE</t>
  </si>
  <si>
    <t>E226</t>
  </si>
  <si>
    <t>GRUMOLO DELLE ABBADESSE</t>
  </si>
  <si>
    <t>C751</t>
  </si>
  <si>
    <t>CITTIGLIO</t>
  </si>
  <si>
    <t>E654</t>
  </si>
  <si>
    <t>LOGRATO</t>
  </si>
  <si>
    <t>H108</t>
  </si>
  <si>
    <t>QUARONA</t>
  </si>
  <si>
    <t>E023</t>
  </si>
  <si>
    <t>GIBELLINA</t>
  </si>
  <si>
    <t>G699</t>
  </si>
  <si>
    <t>PIRAINO</t>
  </si>
  <si>
    <t>M257</t>
  </si>
  <si>
    <t>PORTOPALO DI CAPO PASSERO</t>
  </si>
  <si>
    <t>A714</t>
  </si>
  <si>
    <t>BATTAGLIA TERME</t>
  </si>
  <si>
    <t>B169</t>
  </si>
  <si>
    <t>BRIATICO</t>
  </si>
  <si>
    <t>A210</t>
  </si>
  <si>
    <t>ALLUMIERE</t>
  </si>
  <si>
    <t>A357</t>
  </si>
  <si>
    <t>ARBOREA</t>
  </si>
  <si>
    <t>F053</t>
  </si>
  <si>
    <t>MATHI</t>
  </si>
  <si>
    <t>G260</t>
  </si>
  <si>
    <t>PALAZZO PIGNANO</t>
  </si>
  <si>
    <t>H725</t>
  </si>
  <si>
    <t>SALUGGIA</t>
  </si>
  <si>
    <t>C580</t>
  </si>
  <si>
    <t>CESSALTO</t>
  </si>
  <si>
    <t>E475</t>
  </si>
  <si>
    <t>LATTARICO</t>
  </si>
  <si>
    <t>I997</t>
  </si>
  <si>
    <t>SUISIO</t>
  </si>
  <si>
    <t>G932</t>
  </si>
  <si>
    <t>POSITANO</t>
  </si>
  <si>
    <t>B726</t>
  </si>
  <si>
    <t>CARASCO</t>
  </si>
  <si>
    <t>H719</t>
  </si>
  <si>
    <t>SALORNO SULLA STRADA DEL VINO</t>
  </si>
  <si>
    <t>M283</t>
  </si>
  <si>
    <t>MANIACE</t>
  </si>
  <si>
    <t>G461</t>
  </si>
  <si>
    <t>PERNUMIA</t>
  </si>
  <si>
    <t>E894</t>
  </si>
  <si>
    <t>MANTA</t>
  </si>
  <si>
    <t>H061</t>
  </si>
  <si>
    <t>PRIGNANO SULLA SECCHIA</t>
  </si>
  <si>
    <t>D358</t>
  </si>
  <si>
    <t>DOVERA</t>
  </si>
  <si>
    <t>G492</t>
  </si>
  <si>
    <t>PESCINA</t>
  </si>
  <si>
    <t>I546</t>
  </si>
  <si>
    <t>SCOPPITO</t>
  </si>
  <si>
    <t>A861</t>
  </si>
  <si>
    <t>BIENNO</t>
  </si>
  <si>
    <t>D476</t>
  </si>
  <si>
    <t>FALERNA</t>
  </si>
  <si>
    <t>H714</t>
  </si>
  <si>
    <t>SALIZZOLE</t>
  </si>
  <si>
    <t>H996</t>
  </si>
  <si>
    <t>SAN MARTINO DI VENEZZE</t>
  </si>
  <si>
    <t>F978</t>
  </si>
  <si>
    <t>NUMANA</t>
  </si>
  <si>
    <t>A578</t>
  </si>
  <si>
    <t>BAGOLINO</t>
  </si>
  <si>
    <t>A591</t>
  </si>
  <si>
    <t>BALDISSERO TORINESE</t>
  </si>
  <si>
    <t>G292</t>
  </si>
  <si>
    <t>PALOMONTE</t>
  </si>
  <si>
    <t>L778</t>
  </si>
  <si>
    <t>VEROLAVECCHIA</t>
  </si>
  <si>
    <t>F992</t>
  </si>
  <si>
    <t>OCCHIEPPO INFERIORE</t>
  </si>
  <si>
    <t>D377</t>
  </si>
  <si>
    <t>DUBINO</t>
  </si>
  <si>
    <t>H522</t>
  </si>
  <si>
    <t>RONCÀ</t>
  </si>
  <si>
    <t>F363</t>
  </si>
  <si>
    <t>MONGHIDORO</t>
  </si>
  <si>
    <t>C406</t>
  </si>
  <si>
    <t>CAVRIANA</t>
  </si>
  <si>
    <t>H772</t>
  </si>
  <si>
    <t>SAN BENEDETTO DEI MARSI</t>
  </si>
  <si>
    <t>G815</t>
  </si>
  <si>
    <t>POMPIANO</t>
  </si>
  <si>
    <t>D987</t>
  </si>
  <si>
    <t>GERMIGNAGA</t>
  </si>
  <si>
    <t>L466</t>
  </si>
  <si>
    <t>TUORO SUL TRASIMENO</t>
  </si>
  <si>
    <t>D848</t>
  </si>
  <si>
    <t>GAGLIANICO</t>
  </si>
  <si>
    <t>G782</t>
  </si>
  <si>
    <t>POLESELLA</t>
  </si>
  <si>
    <t>G820</t>
  </si>
  <si>
    <t>PONDERANO</t>
  </si>
  <si>
    <t>I333</t>
  </si>
  <si>
    <t>SANT'EUFEMIA D'ASPROMONTE</t>
  </si>
  <si>
    <t>A949</t>
  </si>
  <si>
    <t>BOLSENA</t>
  </si>
  <si>
    <t>G735</t>
  </si>
  <si>
    <t>PLATÌ</t>
  </si>
  <si>
    <t>H004</t>
  </si>
  <si>
    <t>PRATO ALLO STELVIO</t>
  </si>
  <si>
    <t>L494</t>
  </si>
  <si>
    <t>URAGO D'OGLIO</t>
  </si>
  <si>
    <t>G111</t>
  </si>
  <si>
    <t>ORIOLO ROMANO</t>
  </si>
  <si>
    <t>C335</t>
  </si>
  <si>
    <t>CASTRIGNANO DE' GRECI</t>
  </si>
  <si>
    <t>D496</t>
  </si>
  <si>
    <t>FARA VICENTINO</t>
  </si>
  <si>
    <t>E562</t>
  </si>
  <si>
    <t>LEVATE</t>
  </si>
  <si>
    <t>B984</t>
  </si>
  <si>
    <t>CASOLE D'ELSA</t>
  </si>
  <si>
    <t>C752</t>
  </si>
  <si>
    <t>CIVATE</t>
  </si>
  <si>
    <t>B844</t>
  </si>
  <si>
    <t>CARTIGLIANO</t>
  </si>
  <si>
    <t>I012</t>
  </si>
  <si>
    <t>SAN MARTINO IN STRADA</t>
  </si>
  <si>
    <t>C669</t>
  </si>
  <si>
    <t>CANOSSA</t>
  </si>
  <si>
    <t>B738</t>
  </si>
  <si>
    <t>VILLASIMIUS</t>
  </si>
  <si>
    <t>I420</t>
  </si>
  <si>
    <t>SAPONARA</t>
  </si>
  <si>
    <t>I562</t>
  </si>
  <si>
    <t>SEDEGLIANO</t>
  </si>
  <si>
    <t>I641</t>
  </si>
  <si>
    <t>SERRACAPRIOLA</t>
  </si>
  <si>
    <t>I666</t>
  </si>
  <si>
    <t>SERRE</t>
  </si>
  <si>
    <t>C327</t>
  </si>
  <si>
    <t>CASTIONS DI STRADA</t>
  </si>
  <si>
    <t>A047</t>
  </si>
  <si>
    <t>ACQUAVIVA PICENA</t>
  </si>
  <si>
    <t>D665</t>
  </si>
  <si>
    <t>FONNI</t>
  </si>
  <si>
    <t>C871</t>
  </si>
  <si>
    <t>COLLESANO</t>
  </si>
  <si>
    <t>L856</t>
  </si>
  <si>
    <t>VIDOR</t>
  </si>
  <si>
    <t>C969</t>
  </si>
  <si>
    <t>CONTIGLIANO</t>
  </si>
  <si>
    <t>H855</t>
  </si>
  <si>
    <t>SANGANO</t>
  </si>
  <si>
    <t>A482</t>
  </si>
  <si>
    <t>ATELLA</t>
  </si>
  <si>
    <t>G642</t>
  </si>
  <si>
    <t>PIEVE DI CADORE</t>
  </si>
  <si>
    <t>B822</t>
  </si>
  <si>
    <t>CARPIGNANO SALENTINO</t>
  </si>
  <si>
    <t>E553</t>
  </si>
  <si>
    <t>LESTIZZA</t>
  </si>
  <si>
    <t>F238</t>
  </si>
  <si>
    <t>MIRADOLO TERME</t>
  </si>
  <si>
    <t>H502</t>
  </si>
  <si>
    <t>ROMAGNANO SESIA</t>
  </si>
  <si>
    <t>F937</t>
  </si>
  <si>
    <t>NORMA</t>
  </si>
  <si>
    <t>D510</t>
  </si>
  <si>
    <t>FAUGLIA</t>
  </si>
  <si>
    <t>E459</t>
  </si>
  <si>
    <t>LASCARI</t>
  </si>
  <si>
    <t>L415</t>
  </si>
  <si>
    <t>TRIBIANO</t>
  </si>
  <si>
    <t>F003</t>
  </si>
  <si>
    <t>MASATE</t>
  </si>
  <si>
    <t>F369</t>
  </si>
  <si>
    <t>MONGRANDO</t>
  </si>
  <si>
    <t>I954</t>
  </si>
  <si>
    <t>STIGLIANO</t>
  </si>
  <si>
    <t>C614</t>
  </si>
  <si>
    <t>CHIARANO</t>
  </si>
  <si>
    <t>B980</t>
  </si>
  <si>
    <t>CASOLA DI NAPOLI</t>
  </si>
  <si>
    <t>A109</t>
  </si>
  <si>
    <t>AIRASCA</t>
  </si>
  <si>
    <t>I893</t>
  </si>
  <si>
    <t>SPERONE</t>
  </si>
  <si>
    <t>B246</t>
  </si>
  <si>
    <t>BUDDUSÒ</t>
  </si>
  <si>
    <t>M275</t>
  </si>
  <si>
    <t>LOIRI PORTO SAN PAOLO</t>
  </si>
  <si>
    <t>F347</t>
  </si>
  <si>
    <t>MONDAVIO</t>
  </si>
  <si>
    <t>A697</t>
  </si>
  <si>
    <t>BASIANO</t>
  </si>
  <si>
    <t>E012</t>
  </si>
  <si>
    <t>GIANO DELL'UMBRIA</t>
  </si>
  <si>
    <t>G128</t>
  </si>
  <si>
    <t>ORSOGNA</t>
  </si>
  <si>
    <t>B869</t>
  </si>
  <si>
    <t>CASALBUTTANO ED UNITI</t>
  </si>
  <si>
    <t>L174</t>
  </si>
  <si>
    <t>TIONE DI TRENTO</t>
  </si>
  <si>
    <t>G227</t>
  </si>
  <si>
    <t>PADULI</t>
  </si>
  <si>
    <t>G039</t>
  </si>
  <si>
    <t>OLIVETO CITRA</t>
  </si>
  <si>
    <t>C049</t>
  </si>
  <si>
    <t>CASTAGNOLE DELLE LANZE</t>
  </si>
  <si>
    <t>H907</t>
  </si>
  <si>
    <t>SAN GIOVANNI A PIRO</t>
  </si>
  <si>
    <t>L449</t>
  </si>
  <si>
    <t>TROMELLO</t>
  </si>
  <si>
    <t>B436</t>
  </si>
  <si>
    <t>CALVAGESE DELLA RIVIERA</t>
  </si>
  <si>
    <t>A779</t>
  </si>
  <si>
    <t>BENE VAGIENNA</t>
  </si>
  <si>
    <t>H006</t>
  </si>
  <si>
    <t>PRATOLA SERRA</t>
  </si>
  <si>
    <t>C777</t>
  </si>
  <si>
    <t>CIVITELLA DI ROMAGNA</t>
  </si>
  <si>
    <t>F024</t>
  </si>
  <si>
    <t>MASSA MARTANA</t>
  </si>
  <si>
    <t>G850</t>
  </si>
  <si>
    <t>PONTELONGO</t>
  </si>
  <si>
    <t>E680</t>
  </si>
  <si>
    <t>PORTO AZZURRO</t>
  </si>
  <si>
    <t>C481</t>
  </si>
  <si>
    <t>CERANESI</t>
  </si>
  <si>
    <t>G217</t>
  </si>
  <si>
    <t>PADERNO FRANCIACORTA</t>
  </si>
  <si>
    <t>H514</t>
  </si>
  <si>
    <t>ROMANS D'ISONZO</t>
  </si>
  <si>
    <t>G392</t>
  </si>
  <si>
    <t>PAVONE CANAVESE</t>
  </si>
  <si>
    <t>D654</t>
  </si>
  <si>
    <t>FOLLINA</t>
  </si>
  <si>
    <t>M433</t>
  </si>
  <si>
    <t>BARDELLO CON MALGESSO E BREGANO</t>
  </si>
  <si>
    <t>M110</t>
  </si>
  <si>
    <t>VOGHIERA</t>
  </si>
  <si>
    <t>F295</t>
  </si>
  <si>
    <t>MOLITERNO</t>
  </si>
  <si>
    <t>C525</t>
  </si>
  <si>
    <t>CERRETO SANNITA</t>
  </si>
  <si>
    <t>C211</t>
  </si>
  <si>
    <t>CASTEL MORRONE</t>
  </si>
  <si>
    <t>C901</t>
  </si>
  <si>
    <t>COLONNELLA</t>
  </si>
  <si>
    <t>D571</t>
  </si>
  <si>
    <t>FIÈ ALLO SCILIAR</t>
  </si>
  <si>
    <t>C877</t>
  </si>
  <si>
    <t>COLLI DEL TRONTO</t>
  </si>
  <si>
    <t>L851</t>
  </si>
  <si>
    <t>VICOVARO</t>
  </si>
  <si>
    <t>D291</t>
  </si>
  <si>
    <t>DIANO D'ALBA</t>
  </si>
  <si>
    <t>L032</t>
  </si>
  <si>
    <t>TAINO</t>
  </si>
  <si>
    <t>E510</t>
  </si>
  <si>
    <t>LEGGIUNO</t>
  </si>
  <si>
    <t>B949</t>
  </si>
  <si>
    <t>CASCIAGO</t>
  </si>
  <si>
    <t>G081</t>
  </si>
  <si>
    <t>OPPIDO LUCANO</t>
  </si>
  <si>
    <t>H275</t>
  </si>
  <si>
    <t>RICCÒ DEL GOLFO DI SPEZIA</t>
  </si>
  <si>
    <t>H952</t>
  </si>
  <si>
    <t>SAN LEONARDO IN PASSIRIA</t>
  </si>
  <si>
    <t>I734</t>
  </si>
  <si>
    <t>SILIQUA</t>
  </si>
  <si>
    <t>D874</t>
  </si>
  <si>
    <t>GALLICANO</t>
  </si>
  <si>
    <t>B430</t>
  </si>
  <si>
    <t>CALTAVUTURO</t>
  </si>
  <si>
    <t>F563</t>
  </si>
  <si>
    <t>MONTEMESOLA</t>
  </si>
  <si>
    <t>G716</t>
  </si>
  <si>
    <t>PITIGLIANO</t>
  </si>
  <si>
    <t>L177</t>
  </si>
  <si>
    <t>TIRIOLO</t>
  </si>
  <si>
    <t>F887</t>
  </si>
  <si>
    <t>NIBIONNO</t>
  </si>
  <si>
    <t>E854</t>
  </si>
  <si>
    <t>MALETTO</t>
  </si>
  <si>
    <t>I154</t>
  </si>
  <si>
    <t>SAN SECONDO DI PINEROLO</t>
  </si>
  <si>
    <t>E848</t>
  </si>
  <si>
    <t>MALCESINE</t>
  </si>
  <si>
    <t>C486</t>
  </si>
  <si>
    <t>CERCEMAGGIORE</t>
  </si>
  <si>
    <t>C988</t>
  </si>
  <si>
    <t>CORCHIANO</t>
  </si>
  <si>
    <t>L563</t>
  </si>
  <si>
    <t>VALDISOTTO</t>
  </si>
  <si>
    <t>D765</t>
  </si>
  <si>
    <t>FRANCAVILLA DI SICILIA</t>
  </si>
  <si>
    <t>C041</t>
  </si>
  <si>
    <t>CASTAGNARO</t>
  </si>
  <si>
    <t>H537</t>
  </si>
  <si>
    <t>RONCO BRIANTINO</t>
  </si>
  <si>
    <t>M430</t>
  </si>
  <si>
    <t>NOVELLA</t>
  </si>
  <si>
    <t>D440</t>
  </si>
  <si>
    <t>ESPERIA</t>
  </si>
  <si>
    <t>M335</t>
  </si>
  <si>
    <t>BELLAGIO</t>
  </si>
  <si>
    <t>M390</t>
  </si>
  <si>
    <t>SAN GIOVANNI DI FASSA</t>
  </si>
  <si>
    <t>A175</t>
  </si>
  <si>
    <t>ALBUZZANO</t>
  </si>
  <si>
    <t>D192</t>
  </si>
  <si>
    <t>CUASSO AL MONTE</t>
  </si>
  <si>
    <t>M394</t>
  </si>
  <si>
    <t>CENTRO VALLE INTELVI</t>
  </si>
  <si>
    <t>I401</t>
  </si>
  <si>
    <t>SAN VITO DI LEGUZZANO</t>
  </si>
  <si>
    <t>A451</t>
  </si>
  <si>
    <t>ARTOGNE</t>
  </si>
  <si>
    <t>D269</t>
  </si>
  <si>
    <t>DELICETO</t>
  </si>
  <si>
    <t>E731</t>
  </si>
  <si>
    <t>LUGO DI VICENZA</t>
  </si>
  <si>
    <t>B073</t>
  </si>
  <si>
    <t>BOSCO CHIESANUOVA</t>
  </si>
  <si>
    <t>F747</t>
  </si>
  <si>
    <t>MORRO D'ORO</t>
  </si>
  <si>
    <t>I643</t>
  </si>
  <si>
    <t>SERRA DE' CONTI</t>
  </si>
  <si>
    <t>D139</t>
  </si>
  <si>
    <t>CREDARO</t>
  </si>
  <si>
    <t>G959</t>
  </si>
  <si>
    <t>POZZOLENGO</t>
  </si>
  <si>
    <t>B015</t>
  </si>
  <si>
    <t>BORGOFRANCO D'IVREA</t>
  </si>
  <si>
    <t>A881</t>
  </si>
  <si>
    <t>BISACCIA</t>
  </si>
  <si>
    <t>L535</t>
  </si>
  <si>
    <t>VAIANO CREMASCO</t>
  </si>
  <si>
    <t>G854</t>
  </si>
  <si>
    <t>PONT-SAINT-MARTIN</t>
  </si>
  <si>
    <t>C653</t>
  </si>
  <si>
    <t>CHIUSA DI PESIO</t>
  </si>
  <si>
    <t>C363</t>
  </si>
  <si>
    <t>CAVAGLIÀ</t>
  </si>
  <si>
    <t>F901</t>
  </si>
  <si>
    <t>NIZZA DI SICILIA</t>
  </si>
  <si>
    <t>I929</t>
  </si>
  <si>
    <t>SQUILLACE</t>
  </si>
  <si>
    <t>F304</t>
  </si>
  <si>
    <t>MOLTENO</t>
  </si>
  <si>
    <t>A537</t>
  </si>
  <si>
    <t>BADIA</t>
  </si>
  <si>
    <t>E107</t>
  </si>
  <si>
    <t>GORO</t>
  </si>
  <si>
    <t>A476</t>
  </si>
  <si>
    <t>ASSO</t>
  </si>
  <si>
    <t>A025</t>
  </si>
  <si>
    <t>ACI BONACCORSI</t>
  </si>
  <si>
    <t>E811</t>
  </si>
  <si>
    <t>MAGLIANO DE' MARSI</t>
  </si>
  <si>
    <t>I062</t>
  </si>
  <si>
    <t>SAN NICOLA MANFREDI</t>
  </si>
  <si>
    <t>G969</t>
  </si>
  <si>
    <t>PRADAMANO</t>
  </si>
  <si>
    <t>I809</t>
  </si>
  <si>
    <t>SOLOPACA</t>
  </si>
  <si>
    <t>L969</t>
  </si>
  <si>
    <t>VILLA MINOZZO</t>
  </si>
  <si>
    <t>C248</t>
  </si>
  <si>
    <t>CASTELPLANIO</t>
  </si>
  <si>
    <t>E251</t>
  </si>
  <si>
    <t>GUARENE</t>
  </si>
  <si>
    <t>F848</t>
  </si>
  <si>
    <t>NASO</t>
  </si>
  <si>
    <t>E929</t>
  </si>
  <si>
    <t>MARCHIROLO</t>
  </si>
  <si>
    <t>I482</t>
  </si>
  <si>
    <t>SCAFA</t>
  </si>
  <si>
    <t>A233</t>
  </si>
  <si>
    <t>ALTIDONA</t>
  </si>
  <si>
    <t>I627</t>
  </si>
  <si>
    <t>SERGNANO</t>
  </si>
  <si>
    <t>I352</t>
  </si>
  <si>
    <t>SANT'ORESTE</t>
  </si>
  <si>
    <t>B835</t>
  </si>
  <si>
    <t>CARRÈ</t>
  </si>
  <si>
    <t>F221</t>
  </si>
  <si>
    <t>MINERVINO DI LECCE</t>
  </si>
  <si>
    <t>M002</t>
  </si>
  <si>
    <t>VILLARBASSE</t>
  </si>
  <si>
    <t>F398</t>
  </si>
  <si>
    <t>MONTAIONE</t>
  </si>
  <si>
    <t>I926</t>
  </si>
  <si>
    <t>SPOTORNO</t>
  </si>
  <si>
    <t>F202</t>
  </si>
  <si>
    <t>MIGNANEGO</t>
  </si>
  <si>
    <t>G506</t>
  </si>
  <si>
    <t>PETACCIATO</t>
  </si>
  <si>
    <t>F846</t>
  </si>
  <si>
    <t>NARZOLE</t>
  </si>
  <si>
    <t>E841</t>
  </si>
  <si>
    <t>MAIRANO</t>
  </si>
  <si>
    <t>I923</t>
  </si>
  <si>
    <t>SPONGANO</t>
  </si>
  <si>
    <t>I402</t>
  </si>
  <si>
    <t>SAN VITO</t>
  </si>
  <si>
    <t>H669</t>
  </si>
  <si>
    <t>SAINT-CHRISTOPHE</t>
  </si>
  <si>
    <t>E812</t>
  </si>
  <si>
    <t>MAGLIANO SABINA</t>
  </si>
  <si>
    <t>A577</t>
  </si>
  <si>
    <t>BAGNOREGIO</t>
  </si>
  <si>
    <t>G963</t>
  </si>
  <si>
    <t>POZZONOVO</t>
  </si>
  <si>
    <t>H970</t>
  </si>
  <si>
    <t>SAN LUCA</t>
  </si>
  <si>
    <t>A722</t>
  </si>
  <si>
    <t>BAUNEI</t>
  </si>
  <si>
    <t>L285</t>
  </si>
  <si>
    <t>TORREVECCHIA PIA</t>
  </si>
  <si>
    <t>D464</t>
  </si>
  <si>
    <t>FAGNANO CASTELLO</t>
  </si>
  <si>
    <t>C696</t>
  </si>
  <si>
    <t>CIMINNA</t>
  </si>
  <si>
    <t>H838</t>
  </si>
  <si>
    <t>SAN FELICE DEL BENACO</t>
  </si>
  <si>
    <t>H086</t>
  </si>
  <si>
    <t>PUEGNAGO DEL GARDA</t>
  </si>
  <si>
    <t>D798</t>
  </si>
  <si>
    <t>FRIGENTO</t>
  </si>
  <si>
    <t>E933</t>
  </si>
  <si>
    <t>MARCIANO DELLA CHIANA</t>
  </si>
  <si>
    <t>C879</t>
  </si>
  <si>
    <t>COLLIANO</t>
  </si>
  <si>
    <t>A553</t>
  </si>
  <si>
    <t>BAGNARIA ARSA</t>
  </si>
  <si>
    <t>I128</t>
  </si>
  <si>
    <t>SAN POSSIDONIO</t>
  </si>
  <si>
    <t>I423</t>
  </si>
  <si>
    <t>SARACENA</t>
  </si>
  <si>
    <t>B106</t>
  </si>
  <si>
    <t>BOVOLENTA</t>
  </si>
  <si>
    <t>B159</t>
  </si>
  <si>
    <t>BRESSANA BOTTARONE</t>
  </si>
  <si>
    <t>F020</t>
  </si>
  <si>
    <t>MASONE</t>
  </si>
  <si>
    <t>D196</t>
  </si>
  <si>
    <t>CUCCIAGO</t>
  </si>
  <si>
    <t>A735</t>
  </si>
  <si>
    <t>BEINETTE</t>
  </si>
  <si>
    <t>C500</t>
  </si>
  <si>
    <t>CEREGNANO</t>
  </si>
  <si>
    <t>L968</t>
  </si>
  <si>
    <t>VILLAMASSARGIA</t>
  </si>
  <si>
    <t>I114</t>
  </si>
  <si>
    <t>SAN PIETRO IN GUARANO</t>
  </si>
  <si>
    <t>B799</t>
  </si>
  <si>
    <t>CORNEDO ALL'ISARCO</t>
  </si>
  <si>
    <t>C742</t>
  </si>
  <si>
    <t>CITERNA</t>
  </si>
  <si>
    <t>F882</t>
  </si>
  <si>
    <t>NEVIANO DEGLI ARDUINI</t>
  </si>
  <si>
    <t>G839</t>
  </si>
  <si>
    <t>PONTECURONE</t>
  </si>
  <si>
    <t>L460</t>
  </si>
  <si>
    <t>TUFINO</t>
  </si>
  <si>
    <t>H592</t>
  </si>
  <si>
    <t>ROTONDI</t>
  </si>
  <si>
    <t>D463</t>
  </si>
  <si>
    <t>FAGGIANO</t>
  </si>
  <si>
    <t>A909</t>
  </si>
  <si>
    <t>BOBBIO</t>
  </si>
  <si>
    <t>A745</t>
  </si>
  <si>
    <t>BELLANO</t>
  </si>
  <si>
    <t>C524</t>
  </si>
  <si>
    <t>CERRETO D'ESI</t>
  </si>
  <si>
    <t>H315</t>
  </si>
  <si>
    <t>RIPALTA CREMASCA</t>
  </si>
  <si>
    <t>H010</t>
  </si>
  <si>
    <t>PRAVISDOMINI</t>
  </si>
  <si>
    <t>H786</t>
  </si>
  <si>
    <t>SAN CANDIDO</t>
  </si>
  <si>
    <t>L581</t>
  </si>
  <si>
    <t>VALGREGHENTINO</t>
  </si>
  <si>
    <t>D897</t>
  </si>
  <si>
    <t>GAMBELLARA</t>
  </si>
  <si>
    <t>A529</t>
  </si>
  <si>
    <t>AZZANO MELLA</t>
  </si>
  <si>
    <t>E718</t>
  </si>
  <si>
    <t>LUCIGNANO</t>
  </si>
  <si>
    <t>L111</t>
  </si>
  <si>
    <t>TERMENO SULLA STRADA DEL VINO</t>
  </si>
  <si>
    <t>F552</t>
  </si>
  <si>
    <t>MONTELUPONE</t>
  </si>
  <si>
    <t>A120</t>
  </si>
  <si>
    <t>ALANNO</t>
  </si>
  <si>
    <t>E165</t>
  </si>
  <si>
    <t>GRESSAN</t>
  </si>
  <si>
    <t>I115</t>
  </si>
  <si>
    <t>SAN PIETRO IN LAMA</t>
  </si>
  <si>
    <t>G601</t>
  </si>
  <si>
    <t>PIEGARO</t>
  </si>
  <si>
    <t>I848</t>
  </si>
  <si>
    <t>SORDIO</t>
  </si>
  <si>
    <t>A568</t>
  </si>
  <si>
    <t>BAGNOLI DI SOPRA</t>
  </si>
  <si>
    <t>D727</t>
  </si>
  <si>
    <t>FORNOVO SAN GIOVANNI</t>
  </si>
  <si>
    <t>E001</t>
  </si>
  <si>
    <t>GHEMME</t>
  </si>
  <si>
    <t>B876</t>
  </si>
  <si>
    <t>CASALE CORTE CERRO</t>
  </si>
  <si>
    <t>F448</t>
  </si>
  <si>
    <t>MONTECALVO IRPINO</t>
  </si>
  <si>
    <t>D406</t>
  </si>
  <si>
    <t>ENDINE GAIANO</t>
  </si>
  <si>
    <t>H542</t>
  </si>
  <si>
    <t>RONCOFREDDO</t>
  </si>
  <si>
    <t>A853</t>
  </si>
  <si>
    <t>BIBIANA</t>
  </si>
  <si>
    <t>F514</t>
  </si>
  <si>
    <t>MONTEGALDA</t>
  </si>
  <si>
    <t>G802</t>
  </si>
  <si>
    <t>POLVERARA</t>
  </si>
  <si>
    <t>D469</t>
  </si>
  <si>
    <t>FAICCHIO</t>
  </si>
  <si>
    <t>I073</t>
  </si>
  <si>
    <t>SAN PAOLO BEL SITO</t>
  </si>
  <si>
    <t>A195</t>
  </si>
  <si>
    <t>ALIA</t>
  </si>
  <si>
    <t>B892</t>
  </si>
  <si>
    <t>CASALFIUMANESE</t>
  </si>
  <si>
    <t>C845</t>
  </si>
  <si>
    <t>COLLAZZONE</t>
  </si>
  <si>
    <t>C635</t>
  </si>
  <si>
    <t>CHIGNOLO D'ISOLA</t>
  </si>
  <si>
    <t>D471</t>
  </si>
  <si>
    <t>FALCIANO DEL MASSICO</t>
  </si>
  <si>
    <t>I463</t>
  </si>
  <si>
    <t>SATRIANO</t>
  </si>
  <si>
    <t>E039</t>
  </si>
  <si>
    <t>GIOIA SANNITICA</t>
  </si>
  <si>
    <t>A977</t>
  </si>
  <si>
    <t>BONO</t>
  </si>
  <si>
    <t>D311</t>
  </si>
  <si>
    <t>DOBBIACO</t>
  </si>
  <si>
    <t>G117</t>
  </si>
  <si>
    <t>ORNAVASSO</t>
  </si>
  <si>
    <t>C324</t>
  </si>
  <si>
    <t>CASTIONE DELLA PRESOLANA</t>
  </si>
  <si>
    <t>H480</t>
  </si>
  <si>
    <t>RODI GARGANICO</t>
  </si>
  <si>
    <t>I140</t>
  </si>
  <si>
    <t>SAN ROCCO AL PORTO</t>
  </si>
  <si>
    <t>H230</t>
  </si>
  <si>
    <t>REMEDELLO</t>
  </si>
  <si>
    <t>H641</t>
  </si>
  <si>
    <t>RUOTI</t>
  </si>
  <si>
    <t>A383</t>
  </si>
  <si>
    <t>ARDESIO</t>
  </si>
  <si>
    <t>D849</t>
  </si>
  <si>
    <t>GAGLIANO CASTELFERRATO</t>
  </si>
  <si>
    <t>L720</t>
  </si>
  <si>
    <t>VELLEZZO BELLINI</t>
  </si>
  <si>
    <t>C689</t>
  </si>
  <si>
    <t>CIMADOLMO</t>
  </si>
  <si>
    <t>L831</t>
  </si>
  <si>
    <t>VIANO</t>
  </si>
  <si>
    <t>E914</t>
  </si>
  <si>
    <t>MARANO MARCHESATO</t>
  </si>
  <si>
    <t>L773</t>
  </si>
  <si>
    <t>VERNATE</t>
  </si>
  <si>
    <t>D266</t>
  </si>
  <si>
    <t>DELEBIO</t>
  </si>
  <si>
    <t>E487</t>
  </si>
  <si>
    <t>LAURO</t>
  </si>
  <si>
    <t>F863</t>
  </si>
  <si>
    <t>NEIVE</t>
  </si>
  <si>
    <t>C356</t>
  </si>
  <si>
    <t>CATTOLICA ERACLEA</t>
  </si>
  <si>
    <t>L994</t>
  </si>
  <si>
    <t>VILLANTERIO</t>
  </si>
  <si>
    <t>E761</t>
  </si>
  <si>
    <t>LUSIA</t>
  </si>
  <si>
    <t>H850</t>
  </si>
  <si>
    <t>SAN FRATELLO</t>
  </si>
  <si>
    <t>G705</t>
  </si>
  <si>
    <t>PISCINA</t>
  </si>
  <si>
    <t>L451</t>
  </si>
  <si>
    <t>TRONZANO VERCELLESE</t>
  </si>
  <si>
    <t>D110</t>
  </si>
  <si>
    <t>COSTA DI MEZZATE</t>
  </si>
  <si>
    <t>E810</t>
  </si>
  <si>
    <t>MAGLIANO IN TOSCANA</t>
  </si>
  <si>
    <t>M391</t>
  </si>
  <si>
    <t>RIO</t>
  </si>
  <si>
    <t>B081</t>
  </si>
  <si>
    <t>BOSISIO PARINI</t>
  </si>
  <si>
    <t>F324</t>
  </si>
  <si>
    <t>MONASTERACE</t>
  </si>
  <si>
    <t>B350</t>
  </si>
  <si>
    <t>CAFASSE</t>
  </si>
  <si>
    <t>F381</t>
  </si>
  <si>
    <t>MONSANO</t>
  </si>
  <si>
    <t>G925</t>
  </si>
  <si>
    <t>PORTOVENERE</t>
  </si>
  <si>
    <t>B969</t>
  </si>
  <si>
    <t>CASTEL DI CASIO</t>
  </si>
  <si>
    <t>L660</t>
  </si>
  <si>
    <t>VANDOIES</t>
  </si>
  <si>
    <t>G480</t>
  </si>
  <si>
    <t>PESCAGLIA</t>
  </si>
  <si>
    <t>G871</t>
  </si>
  <si>
    <t>PONZA</t>
  </si>
  <si>
    <t>F420</t>
  </si>
  <si>
    <t>MONTALTO DORA</t>
  </si>
  <si>
    <t>A252</t>
  </si>
  <si>
    <t>AMANDOLA</t>
  </si>
  <si>
    <t>I444</t>
  </si>
  <si>
    <t>SARSINA</t>
  </si>
  <si>
    <t>F496</t>
  </si>
  <si>
    <t>MONTEFANO</t>
  </si>
  <si>
    <t>L154</t>
  </si>
  <si>
    <t>TEULADA</t>
  </si>
  <si>
    <t>F194</t>
  </si>
  <si>
    <t>MIGGIANO</t>
  </si>
  <si>
    <t>M057</t>
  </si>
  <si>
    <t>VINCHIATURO</t>
  </si>
  <si>
    <t>D120</t>
  </si>
  <si>
    <t>COSTIGLIOLE SALUZZO</t>
  </si>
  <si>
    <t>C020</t>
  </si>
  <si>
    <t>CASSINA RIZZARDI</t>
  </si>
  <si>
    <t>C463</t>
  </si>
  <si>
    <t>CENGIO</t>
  </si>
  <si>
    <t>G196</t>
  </si>
  <si>
    <t>OULX</t>
  </si>
  <si>
    <t>H699</t>
  </si>
  <si>
    <t>SALE MARASINO</t>
  </si>
  <si>
    <t>G742</t>
  </si>
  <si>
    <t>POCAPAGLIA</t>
  </si>
  <si>
    <t>L874</t>
  </si>
  <si>
    <t>VIGGIANO</t>
  </si>
  <si>
    <t>M267</t>
  </si>
  <si>
    <t>ZAPPONETA</t>
  </si>
  <si>
    <t>M103</t>
  </si>
  <si>
    <t>VO'</t>
  </si>
  <si>
    <t>B118</t>
  </si>
  <si>
    <t>BRANCALEONE</t>
  </si>
  <si>
    <t>F856</t>
  </si>
  <si>
    <t>NAZ-SCIAVES</t>
  </si>
  <si>
    <t>G469</t>
  </si>
  <si>
    <t>PERSICO DOSIMO</t>
  </si>
  <si>
    <t>G864</t>
  </si>
  <si>
    <t>PONTIDA</t>
  </si>
  <si>
    <t>E689</t>
  </si>
  <si>
    <t>LOREO</t>
  </si>
  <si>
    <t>D998</t>
  </si>
  <si>
    <t>GESUALDO</t>
  </si>
  <si>
    <t>F108</t>
  </si>
  <si>
    <t>MELISSA</t>
  </si>
  <si>
    <t>A737</t>
  </si>
  <si>
    <t>BELFIORE</t>
  </si>
  <si>
    <t>B674</t>
  </si>
  <si>
    <t>CAPOSELE</t>
  </si>
  <si>
    <t>E978</t>
  </si>
  <si>
    <t>MARTA</t>
  </si>
  <si>
    <t>E939</t>
  </si>
  <si>
    <t>MARENE</t>
  </si>
  <si>
    <t>E590</t>
  </si>
  <si>
    <t>LIMBADI</t>
  </si>
  <si>
    <t>D351</t>
  </si>
  <si>
    <t>DOSOLO</t>
  </si>
  <si>
    <t>A603</t>
  </si>
  <si>
    <t>BALSORANO</t>
  </si>
  <si>
    <t>B566</t>
  </si>
  <si>
    <t>CAMPOSANTO</t>
  </si>
  <si>
    <t>H936</t>
  </si>
  <si>
    <t>SAN GIUSTO CANAVESE</t>
  </si>
  <si>
    <t>L254</t>
  </si>
  <si>
    <t>TORRECUSO</t>
  </si>
  <si>
    <t>M354</t>
  </si>
  <si>
    <t>CASTEL IVANO</t>
  </si>
  <si>
    <t>A896</t>
  </si>
  <si>
    <t>BIVONA</t>
  </si>
  <si>
    <t>C974</t>
  </si>
  <si>
    <t>CONTURSI TERME</t>
  </si>
  <si>
    <t>D238</t>
  </si>
  <si>
    <t>CUVEGLIO</t>
  </si>
  <si>
    <t>L573</t>
  </si>
  <si>
    <t>VALFABBRICA</t>
  </si>
  <si>
    <t>I490</t>
  </si>
  <si>
    <t>SCALENGHE</t>
  </si>
  <si>
    <t>B044</t>
  </si>
  <si>
    <t>BORGO TOSSIGNANO</t>
  </si>
  <si>
    <t>H674</t>
  </si>
  <si>
    <t>SAINT-PIERRE</t>
  </si>
  <si>
    <t>B427</t>
  </si>
  <si>
    <t>CALTABELLOTTA</t>
  </si>
  <si>
    <t>H989</t>
  </si>
  <si>
    <t>SAN MARTINO IN PASSIRIA</t>
  </si>
  <si>
    <t>D341</t>
  </si>
  <si>
    <t>DONGO</t>
  </si>
  <si>
    <t>I499</t>
  </si>
  <si>
    <t>SCANDRIGLIA</t>
  </si>
  <si>
    <t>A978</t>
  </si>
  <si>
    <t>BONORVA</t>
  </si>
  <si>
    <t>C059</t>
  </si>
  <si>
    <t>CASTELBELFORTE</t>
  </si>
  <si>
    <t>C476</t>
  </si>
  <si>
    <t>CEPPALONI</t>
  </si>
  <si>
    <t>D531</t>
  </si>
  <si>
    <t>FENEGRÒ</t>
  </si>
  <si>
    <t>D725</t>
  </si>
  <si>
    <t>FORNO CANAVESE</t>
  </si>
  <si>
    <t>D860</t>
  </si>
  <si>
    <t>GAIS</t>
  </si>
  <si>
    <t>E358</t>
  </si>
  <si>
    <t>ISOLA RIZZA</t>
  </si>
  <si>
    <t>A304</t>
  </si>
  <si>
    <t>ANTEGNATE</t>
  </si>
  <si>
    <t>L603</t>
  </si>
  <si>
    <t>VALLEDOLMO</t>
  </si>
  <si>
    <t>H416</t>
  </si>
  <si>
    <t>ROCCA IMPERIALE</t>
  </si>
  <si>
    <t>H590</t>
  </si>
  <si>
    <t>ROTONDA</t>
  </si>
  <si>
    <t>A382</t>
  </si>
  <si>
    <t>ARDENNO</t>
  </si>
  <si>
    <t>F642</t>
  </si>
  <si>
    <t>MONTESE</t>
  </si>
  <si>
    <t>D824</t>
  </si>
  <si>
    <t>FURCI SICULO</t>
  </si>
  <si>
    <t>A586</t>
  </si>
  <si>
    <t>BAISO</t>
  </si>
  <si>
    <t>C803</t>
  </si>
  <si>
    <t>COAZZE</t>
  </si>
  <si>
    <t>H873</t>
  </si>
  <si>
    <t>SAN GILLIO</t>
  </si>
  <si>
    <t>L835</t>
  </si>
  <si>
    <t>VIBONATI</t>
  </si>
  <si>
    <t>E208</t>
  </si>
  <si>
    <t>GROTTAZZOLINA</t>
  </si>
  <si>
    <t>F213</t>
  </si>
  <si>
    <t>MILLESIMO</t>
  </si>
  <si>
    <t>B899</t>
  </si>
  <si>
    <t>CASALMAIOCCO</t>
  </si>
  <si>
    <t>H423</t>
  </si>
  <si>
    <t>ROCCAMONFINA</t>
  </si>
  <si>
    <t>I704</t>
  </si>
  <si>
    <t>SETTINGIANO</t>
  </si>
  <si>
    <t>A005</t>
  </si>
  <si>
    <t>ABBADIA LARIANA</t>
  </si>
  <si>
    <t>C177</t>
  </si>
  <si>
    <t>CASTELLIRI</t>
  </si>
  <si>
    <t>H958</t>
  </si>
  <si>
    <t>SAN LORENZO IN CAMPO</t>
  </si>
  <si>
    <t>I253</t>
  </si>
  <si>
    <t>SANTA MARINA</t>
  </si>
  <si>
    <t>D550</t>
  </si>
  <si>
    <t>FERRAZZANO</t>
  </si>
  <si>
    <t>I182</t>
  </si>
  <si>
    <t>SANTADI</t>
  </si>
  <si>
    <t>E072</t>
  </si>
  <si>
    <t>GODIASCO SALICE TERME</t>
  </si>
  <si>
    <t>H508</t>
  </si>
  <si>
    <t>ROMANENGO</t>
  </si>
  <si>
    <t>A178</t>
  </si>
  <si>
    <t>ALDENO</t>
  </si>
  <si>
    <t>I683</t>
  </si>
  <si>
    <t>SESTO ED UNITI</t>
  </si>
  <si>
    <t>D644</t>
  </si>
  <si>
    <t>FOGLIANISE</t>
  </si>
  <si>
    <t>F740</t>
  </si>
  <si>
    <t>MOROLO</t>
  </si>
  <si>
    <t>F547</t>
  </si>
  <si>
    <t>MONTELLO</t>
  </si>
  <si>
    <t>A852</t>
  </si>
  <si>
    <t>BIBBONA</t>
  </si>
  <si>
    <t>G164</t>
  </si>
  <si>
    <t>OSPEDALETTI</t>
  </si>
  <si>
    <t>L841</t>
  </si>
  <si>
    <t>VICOFORTE</t>
  </si>
  <si>
    <t>A845</t>
  </si>
  <si>
    <t>BIANDRONNO</t>
  </si>
  <si>
    <t>B161</t>
  </si>
  <si>
    <t>BRESSANVIDO</t>
  </si>
  <si>
    <t>H383</t>
  </si>
  <si>
    <t>ROCCABERNARDA</t>
  </si>
  <si>
    <t>L552</t>
  </si>
  <si>
    <t>VALDAORA</t>
  </si>
  <si>
    <t>L609</t>
  </si>
  <si>
    <t>VALLELUNGA PRATAMENO</t>
  </si>
  <si>
    <t>I611</t>
  </si>
  <si>
    <t>SENNA COMASCO</t>
  </si>
  <si>
    <t>G943</t>
  </si>
  <si>
    <t>POVE DEL GRAPPA</t>
  </si>
  <si>
    <t>C668</t>
  </si>
  <si>
    <t>CIANCIANA</t>
  </si>
  <si>
    <t>E938</t>
  </si>
  <si>
    <t>MAREBBE</t>
  </si>
  <si>
    <t>C824</t>
  </si>
  <si>
    <t>COGOLLO DEL CENGIO</t>
  </si>
  <si>
    <t>B126</t>
  </si>
  <si>
    <t>BREBBIA</t>
  </si>
  <si>
    <t>B802</t>
  </si>
  <si>
    <t>CAROLEI</t>
  </si>
  <si>
    <t>A075</t>
  </si>
  <si>
    <t>AGNA</t>
  </si>
  <si>
    <t>G061</t>
  </si>
  <si>
    <t>OME</t>
  </si>
  <si>
    <t>A731</t>
  </si>
  <si>
    <t>BEDONIA</t>
  </si>
  <si>
    <t>E960</t>
  </si>
  <si>
    <t>MARLIANA</t>
  </si>
  <si>
    <t>A346</t>
  </si>
  <si>
    <t>AQUILEIA</t>
  </si>
  <si>
    <t>D651</t>
  </si>
  <si>
    <t>FOLGARIA</t>
  </si>
  <si>
    <t>I779</t>
  </si>
  <si>
    <t>SOGLIANO AL RUBICONE</t>
  </si>
  <si>
    <t>I137</t>
  </si>
  <si>
    <t>SAN RAFFAELE CIMENA</t>
  </si>
  <si>
    <t>B785</t>
  </si>
  <si>
    <t>CARLAZZO</t>
  </si>
  <si>
    <t>F190</t>
  </si>
  <si>
    <t>MIANE</t>
  </si>
  <si>
    <t>D477</t>
  </si>
  <si>
    <t>FALERONE</t>
  </si>
  <si>
    <t>H299</t>
  </si>
  <si>
    <t>RIO DI PUSTERIA</t>
  </si>
  <si>
    <t>F491</t>
  </si>
  <si>
    <t>MONTEFALCIONE</t>
  </si>
  <si>
    <t>F581</t>
  </si>
  <si>
    <t>OSTRA VETERE</t>
  </si>
  <si>
    <t>F017</t>
  </si>
  <si>
    <t>MASLIANICO</t>
  </si>
  <si>
    <t>B956</t>
  </si>
  <si>
    <t>CASELLA</t>
  </si>
  <si>
    <t>D268</t>
  </si>
  <si>
    <t>DELIANUOVA</t>
  </si>
  <si>
    <t>G780</t>
  </si>
  <si>
    <t>POLCENIGO</t>
  </si>
  <si>
    <t>H818</t>
  </si>
  <si>
    <t>SAN DEMETRIO CORONE</t>
  </si>
  <si>
    <t>D027</t>
  </si>
  <si>
    <t>CORNO DI ROSAZZO</t>
  </si>
  <si>
    <t>D844</t>
  </si>
  <si>
    <t>GAGGI</t>
  </si>
  <si>
    <t>E911</t>
  </si>
  <si>
    <t>MARANO DI VALPOLICELLA</t>
  </si>
  <si>
    <t>C714</t>
  </si>
  <si>
    <t>CINTO CAOMAGGIORE</t>
  </si>
  <si>
    <t>D038</t>
  </si>
  <si>
    <t>CORREZZANA</t>
  </si>
  <si>
    <t>E967</t>
  </si>
  <si>
    <t>MARONE</t>
  </si>
  <si>
    <t>H876</t>
  </si>
  <si>
    <t>SAN GINESIO</t>
  </si>
  <si>
    <t>I953</t>
  </si>
  <si>
    <t>STIENTA</t>
  </si>
  <si>
    <t>A501</t>
  </si>
  <si>
    <t>AURONZO DI CADORE</t>
  </si>
  <si>
    <t>C232</t>
  </si>
  <si>
    <t>CASTELNUOVO DON BOSCO</t>
  </si>
  <si>
    <t>D588</t>
  </si>
  <si>
    <t>FILAGO</t>
  </si>
  <si>
    <t>F841</t>
  </si>
  <si>
    <t>NARCAO</t>
  </si>
  <si>
    <t>M253</t>
  </si>
  <si>
    <t>SICIGNANO DEGLI ALBURNI</t>
  </si>
  <si>
    <t>H962</t>
  </si>
  <si>
    <t>SAN LORENZO DEL VALLO</t>
  </si>
  <si>
    <t>I841</t>
  </si>
  <si>
    <t>SORANO</t>
  </si>
  <si>
    <t>G463</t>
  </si>
  <si>
    <t>PEROSA ARGENTINA</t>
  </si>
  <si>
    <t>H917</t>
  </si>
  <si>
    <t>SAN GIOVANNI INCARICO</t>
  </si>
  <si>
    <t>B804</t>
  </si>
  <si>
    <t>CARONIA</t>
  </si>
  <si>
    <t>M367</t>
  </si>
  <si>
    <t>POLESINE ZIBELLO</t>
  </si>
  <si>
    <t>B626</t>
  </si>
  <si>
    <t>CANTAGALLO</t>
  </si>
  <si>
    <t>F765</t>
  </si>
  <si>
    <t>MOSCUFO</t>
  </si>
  <si>
    <t>C135</t>
  </si>
  <si>
    <t>CASTELLANA SICULA</t>
  </si>
  <si>
    <t>G365</t>
  </si>
  <si>
    <t>PASTRENGO</t>
  </si>
  <si>
    <t>G826</t>
  </si>
  <si>
    <t>PONT CANAVESE</t>
  </si>
  <si>
    <t>A607</t>
  </si>
  <si>
    <t>BANCHETTE</t>
  </si>
  <si>
    <t>D256</t>
  </si>
  <si>
    <t>DAVERIO</t>
  </si>
  <si>
    <t>L951</t>
  </si>
  <si>
    <t>VILLAFRATI</t>
  </si>
  <si>
    <t>I892</t>
  </si>
  <si>
    <t>SPERLONGA</t>
  </si>
  <si>
    <t>D689</t>
  </si>
  <si>
    <t>FORANO</t>
  </si>
  <si>
    <t>L737</t>
  </si>
  <si>
    <t>VENIANO</t>
  </si>
  <si>
    <t>A235</t>
  </si>
  <si>
    <t>ALTINO</t>
  </si>
  <si>
    <t>B258</t>
  </si>
  <si>
    <t>BUGUGGIATE</t>
  </si>
  <si>
    <t>B978</t>
  </si>
  <si>
    <t>CASNIGO</t>
  </si>
  <si>
    <t>I400</t>
  </si>
  <si>
    <t>SAN VITO ROMANO</t>
  </si>
  <si>
    <t>M180</t>
  </si>
  <si>
    <t>ZINASCO</t>
  </si>
  <si>
    <t>B720</t>
  </si>
  <si>
    <t>CARAMAGNA PIEMONTE</t>
  </si>
  <si>
    <t>E170</t>
  </si>
  <si>
    <t>GREZZAGO</t>
  </si>
  <si>
    <t>G374</t>
  </si>
  <si>
    <t>PATRICA</t>
  </si>
  <si>
    <t>D199</t>
  </si>
  <si>
    <t>CUGLIATE-FABIASCO</t>
  </si>
  <si>
    <t>C783</t>
  </si>
  <si>
    <t>CIVITELLA ROVETO</t>
  </si>
  <si>
    <t>I436</t>
  </si>
  <si>
    <t>SARNANO</t>
  </si>
  <si>
    <t>M269</t>
  </si>
  <si>
    <t>PATERNO</t>
  </si>
  <si>
    <t>A613</t>
  </si>
  <si>
    <t>BAONE</t>
  </si>
  <si>
    <t>B075</t>
  </si>
  <si>
    <t>BOSCONERO</t>
  </si>
  <si>
    <t>L564</t>
  </si>
  <si>
    <t>VAL DI VIZZE</t>
  </si>
  <si>
    <t>A587</t>
  </si>
  <si>
    <t>BALANGERO</t>
  </si>
  <si>
    <t>L624</t>
  </si>
  <si>
    <t>VALLI DEL PASUBIO</t>
  </si>
  <si>
    <t>E915</t>
  </si>
  <si>
    <t>MARANO PRINCIPATO</t>
  </si>
  <si>
    <t>M113</t>
  </si>
  <si>
    <t>VOLANO</t>
  </si>
  <si>
    <t>G681</t>
  </si>
  <si>
    <t>PINZOLO</t>
  </si>
  <si>
    <t>I631</t>
  </si>
  <si>
    <t>SERLE</t>
  </si>
  <si>
    <t>M384</t>
  </si>
  <si>
    <t>VAL LIONA</t>
  </si>
  <si>
    <t>H486</t>
  </si>
  <si>
    <t>ROGENO</t>
  </si>
  <si>
    <t>L332</t>
  </si>
  <si>
    <t>TRAPPETO</t>
  </si>
  <si>
    <t>E387</t>
  </si>
  <si>
    <t>JERZU</t>
  </si>
  <si>
    <t>I105</t>
  </si>
  <si>
    <t>SAN PIETRO DI MORUBIO</t>
  </si>
  <si>
    <t>L904</t>
  </si>
  <si>
    <t>VIGUZZOLO</t>
  </si>
  <si>
    <t>D686</t>
  </si>
  <si>
    <t>FONZASO</t>
  </si>
  <si>
    <t>D697</t>
  </si>
  <si>
    <t>FORESTO SPARSO</t>
  </si>
  <si>
    <t>I866</t>
  </si>
  <si>
    <t>SOSPIROLO</t>
  </si>
  <si>
    <t>H367</t>
  </si>
  <si>
    <t>ROBASSOMERO</t>
  </si>
  <si>
    <t>E891</t>
  </si>
  <si>
    <t>MANOCALZATI</t>
  </si>
  <si>
    <t>G153</t>
  </si>
  <si>
    <t>OSCHIRI</t>
  </si>
  <si>
    <t>H851</t>
  </si>
  <si>
    <t>SANFRÈ</t>
  </si>
  <si>
    <t>I865</t>
  </si>
  <si>
    <t>SOSPIRO</t>
  </si>
  <si>
    <t>F716</t>
  </si>
  <si>
    <t>MORCIANO DI LEUCA</t>
  </si>
  <si>
    <t>L724</t>
  </si>
  <si>
    <t>VELTURNO</t>
  </si>
  <si>
    <t>B922</t>
  </si>
  <si>
    <t>CASAMARCIANO</t>
  </si>
  <si>
    <t>C252</t>
  </si>
  <si>
    <t>CASTEL RITALDI</t>
  </si>
  <si>
    <t>D008</t>
  </si>
  <si>
    <t>CORIO</t>
  </si>
  <si>
    <t>H724</t>
  </si>
  <si>
    <t>SALUDECIO</t>
  </si>
  <si>
    <t>H858</t>
  </si>
  <si>
    <t>SAN GENESIO ATESINO</t>
  </si>
  <si>
    <t>I120</t>
  </si>
  <si>
    <t>SAN PIETRO VIMINARIO</t>
  </si>
  <si>
    <t>A651</t>
  </si>
  <si>
    <t>BARDONECCHIA</t>
  </si>
  <si>
    <t>I652</t>
  </si>
  <si>
    <t>SERRARA FONTANA</t>
  </si>
  <si>
    <t>A280</t>
  </si>
  <si>
    <t>ANDORNO MICCA</t>
  </si>
  <si>
    <t>H880</t>
  </si>
  <si>
    <t>SAN GIORGIO A LIRI</t>
  </si>
  <si>
    <t>M407</t>
  </si>
  <si>
    <t>TERRE D'ADIGE</t>
  </si>
  <si>
    <t>H398</t>
  </si>
  <si>
    <t>ROCCA D'EVANDRO</t>
  </si>
  <si>
    <t>B710</t>
  </si>
  <si>
    <t>CAPRINO BERGAMASCO</t>
  </si>
  <si>
    <t>B958</t>
  </si>
  <si>
    <t>CASELLE LURANI</t>
  </si>
  <si>
    <t>I475</t>
  </si>
  <si>
    <t>SAVIGNONE</t>
  </si>
  <si>
    <t>H313</t>
  </si>
  <si>
    <t>RIPALIMOSANI</t>
  </si>
  <si>
    <t>D367</t>
  </si>
  <si>
    <t>DRESANO</t>
  </si>
  <si>
    <t>E031</t>
  </si>
  <si>
    <t>GIMIGLIANO</t>
  </si>
  <si>
    <t>F120</t>
  </si>
  <si>
    <t>MENAGGIO</t>
  </si>
  <si>
    <t>B955</t>
  </si>
  <si>
    <t>CASELETTE</t>
  </si>
  <si>
    <t>F696</t>
  </si>
  <si>
    <t>MONTORSO VICENTINO</t>
  </si>
  <si>
    <t>E865</t>
  </si>
  <si>
    <t>MALONNO</t>
  </si>
  <si>
    <t>A566</t>
  </si>
  <si>
    <t>BAGNOLI IRPINO</t>
  </si>
  <si>
    <t>C393</t>
  </si>
  <si>
    <t>CAVEDINE</t>
  </si>
  <si>
    <t>H621</t>
  </si>
  <si>
    <t>ROVITO</t>
  </si>
  <si>
    <t>M383</t>
  </si>
  <si>
    <t>ALTA VALLE INTELVI</t>
  </si>
  <si>
    <t>A444</t>
  </si>
  <si>
    <t>ARSIERO</t>
  </si>
  <si>
    <t>M130</t>
  </si>
  <si>
    <t>VOLTURARA IRPINA</t>
  </si>
  <si>
    <t>G929</t>
  </si>
  <si>
    <t>POSADA</t>
  </si>
  <si>
    <t>I520</t>
  </si>
  <si>
    <t>SCERNI</t>
  </si>
  <si>
    <t>F600</t>
  </si>
  <si>
    <t>MONTE ROBERTO</t>
  </si>
  <si>
    <t>E852</t>
  </si>
  <si>
    <t>MALEO</t>
  </si>
  <si>
    <t>I669</t>
  </si>
  <si>
    <t>SERRONE</t>
  </si>
  <si>
    <t>B556</t>
  </si>
  <si>
    <t>CAMPOREALE</t>
  </si>
  <si>
    <t>H984</t>
  </si>
  <si>
    <t>SAN MARCO DEI CAVOTI</t>
  </si>
  <si>
    <t>L690</t>
  </si>
  <si>
    <t>VARZI</t>
  </si>
  <si>
    <t>G095</t>
  </si>
  <si>
    <t>ORGIANO</t>
  </si>
  <si>
    <t>A172</t>
  </si>
  <si>
    <t>ALBOSAGGIA</t>
  </si>
  <si>
    <t>B896</t>
  </si>
  <si>
    <t>CASALINCONTRADA</t>
  </si>
  <si>
    <t>L953</t>
  </si>
  <si>
    <t>VILLAGRANDE STRISAILI</t>
  </si>
  <si>
    <t>D949</t>
  </si>
  <si>
    <t>GAZOLDO DEGLI IPPOLITI</t>
  </si>
  <si>
    <t>B269</t>
  </si>
  <si>
    <t>BUONCONVENTO</t>
  </si>
  <si>
    <t>A857</t>
  </si>
  <si>
    <t>BLERA</t>
  </si>
  <si>
    <t>L238</t>
  </si>
  <si>
    <t>TORRAZZA PIEMONTE</t>
  </si>
  <si>
    <t>C581</t>
  </si>
  <si>
    <t>CESSANITI</t>
  </si>
  <si>
    <t>F203</t>
  </si>
  <si>
    <t>MIGNANO MONTE LUNGO</t>
  </si>
  <si>
    <t>B104</t>
  </si>
  <si>
    <t>BOVINO</t>
  </si>
  <si>
    <t>L908</t>
  </si>
  <si>
    <t>VILLA DI TIRANO</t>
  </si>
  <si>
    <t>G653</t>
  </si>
  <si>
    <t>PIEVE SANTO STEFANO</t>
  </si>
  <si>
    <t>I025</t>
  </si>
  <si>
    <t>SAN MAURIZIO D'OPAGLIO</t>
  </si>
  <si>
    <t>D645</t>
  </si>
  <si>
    <t>FOGLIANO REDIPUGLIA</t>
  </si>
  <si>
    <t>G510</t>
  </si>
  <si>
    <t>PETRALIA SOPRANA</t>
  </si>
  <si>
    <t>F553</t>
  </si>
  <si>
    <t>MONTEMAGGIORE BELSITO</t>
  </si>
  <si>
    <t>L197</t>
  </si>
  <si>
    <t>TOLVE</t>
  </si>
  <si>
    <t>C782</t>
  </si>
  <si>
    <t>CIVITELLA PAGANICO</t>
  </si>
  <si>
    <t>F987</t>
  </si>
  <si>
    <t>NUS</t>
  </si>
  <si>
    <t>H723</t>
  </si>
  <si>
    <t>SALTRIO</t>
  </si>
  <si>
    <t>C625</t>
  </si>
  <si>
    <t>CHIENES</t>
  </si>
  <si>
    <t>E709</t>
  </si>
  <si>
    <t>LOZZO ATESTINO</t>
  </si>
  <si>
    <t>I519</t>
  </si>
  <si>
    <t>SCENA</t>
  </si>
  <si>
    <t>L019</t>
  </si>
  <si>
    <t>SUVERETO</t>
  </si>
  <si>
    <t>B948</t>
  </si>
  <si>
    <t>CASCIA</t>
  </si>
  <si>
    <t>D484</t>
  </si>
  <si>
    <t>FALZES</t>
  </si>
  <si>
    <t>E798</t>
  </si>
  <si>
    <t>MAENZA</t>
  </si>
  <si>
    <t>A804</t>
  </si>
  <si>
    <t>BERNATE TICINO</t>
  </si>
  <si>
    <t>G792</t>
  </si>
  <si>
    <t>POLIZZI GENEROSA</t>
  </si>
  <si>
    <t>L644</t>
  </si>
  <si>
    <t>VALPERGA</t>
  </si>
  <si>
    <t>F064</t>
  </si>
  <si>
    <t>MAZZANO ROMANO</t>
  </si>
  <si>
    <t>L287</t>
  </si>
  <si>
    <t>TORRI DEL BENACO</t>
  </si>
  <si>
    <t>H889</t>
  </si>
  <si>
    <t>SAN GIORGIO MORGETO</t>
  </si>
  <si>
    <t>C102</t>
  </si>
  <si>
    <t>CASTEL FOCOGNANO</t>
  </si>
  <si>
    <t>F393</t>
  </si>
  <si>
    <t>MONTAGNA IN VALTELLINA</t>
  </si>
  <si>
    <t>M357</t>
  </si>
  <si>
    <t>MADRUZZO</t>
  </si>
  <si>
    <t>C971</t>
  </si>
  <si>
    <t>CONTRADA</t>
  </si>
  <si>
    <t>D606</t>
  </si>
  <si>
    <t>FIORANO AL SERIO</t>
  </si>
  <si>
    <t>B887</t>
  </si>
  <si>
    <t>CASALETTO LODIGIANO</t>
  </si>
  <si>
    <t>C329</t>
  </si>
  <si>
    <t>CASTIRAGA VIDARDO</t>
  </si>
  <si>
    <t>I435</t>
  </si>
  <si>
    <t>SARMEDE</t>
  </si>
  <si>
    <t>I434</t>
  </si>
  <si>
    <t>SARMATO</t>
  </si>
  <si>
    <t>H953</t>
  </si>
  <si>
    <t>SAN LEUCIO DEL SANNIO</t>
  </si>
  <si>
    <t>F088</t>
  </si>
  <si>
    <t>MEDUNA DI LIVENZA</t>
  </si>
  <si>
    <t>I655</t>
  </si>
  <si>
    <t>SERRASTRETTA</t>
  </si>
  <si>
    <t>L218</t>
  </si>
  <si>
    <t>TORINO DI SANGRO</t>
  </si>
  <si>
    <t>F243</t>
  </si>
  <si>
    <t>MISANO DI GERA D'ADDA</t>
  </si>
  <si>
    <t>C935</t>
  </si>
  <si>
    <t>COMUNANZA</t>
  </si>
  <si>
    <t>H763</t>
  </si>
  <si>
    <t>SAN BARTOLOMEO AL MARE</t>
  </si>
  <si>
    <t>D486</t>
  </si>
  <si>
    <t>FANANO</t>
  </si>
  <si>
    <t>L326</t>
  </si>
  <si>
    <t>TRAMUTOLA</t>
  </si>
  <si>
    <t>C515</t>
  </si>
  <si>
    <t>CERISANO</t>
  </si>
  <si>
    <t>I946</t>
  </si>
  <si>
    <t>STELLA</t>
  </si>
  <si>
    <t>L147</t>
  </si>
  <si>
    <t>TESERO</t>
  </si>
  <si>
    <t>C297</t>
  </si>
  <si>
    <t>CASTIGLIONE DI SICILIA</t>
  </si>
  <si>
    <t>I850</t>
  </si>
  <si>
    <t>SORGÀ</t>
  </si>
  <si>
    <t>L945</t>
  </si>
  <si>
    <t>VILLAFRANCA D'ASTI</t>
  </si>
  <si>
    <t>I035</t>
  </si>
  <si>
    <t>SAN MICHELE DI GANZARIA</t>
  </si>
  <si>
    <t>D261</t>
  </si>
  <si>
    <t>DECOLLATURA</t>
  </si>
  <si>
    <t>H778</t>
  </si>
  <si>
    <t>SAN BIAGIO PLATANI</t>
  </si>
  <si>
    <t>G993</t>
  </si>
  <si>
    <t>PRATA CAMPORTACCIO</t>
  </si>
  <si>
    <t>F738</t>
  </si>
  <si>
    <t>MORNICO AL SERIO</t>
  </si>
  <si>
    <t>H528</t>
  </si>
  <si>
    <t>RONCEGNO TERME</t>
  </si>
  <si>
    <t>B597</t>
  </si>
  <si>
    <t>CANEPINA</t>
  </si>
  <si>
    <t>M314</t>
  </si>
  <si>
    <t>COMANO TERME</t>
  </si>
  <si>
    <t>H189</t>
  </si>
  <si>
    <t>RASUN-ANTERSELVA</t>
  </si>
  <si>
    <t>M386</t>
  </si>
  <si>
    <t>ALTA VAL TIDONE</t>
  </si>
  <si>
    <t>I874</t>
  </si>
  <si>
    <t>SOVERIA MANNELLI</t>
  </si>
  <si>
    <t>G364</t>
  </si>
  <si>
    <t>PASTORANO</t>
  </si>
  <si>
    <t>G631</t>
  </si>
  <si>
    <t>PIETRELCINA</t>
  </si>
  <si>
    <t>L490</t>
  </si>
  <si>
    <t>ULTIMO</t>
  </si>
  <si>
    <t>B742</t>
  </si>
  <si>
    <t>CARBONATE</t>
  </si>
  <si>
    <t>G376</t>
  </si>
  <si>
    <t>PATTADA</t>
  </si>
  <si>
    <t>M360</t>
  </si>
  <si>
    <t>SELLA GIUDICARIE</t>
  </si>
  <si>
    <t>E971</t>
  </si>
  <si>
    <t>MARRADI</t>
  </si>
  <si>
    <t>G268</t>
  </si>
  <si>
    <t>PALAZZOLO DELLO STELLA</t>
  </si>
  <si>
    <t>I942</t>
  </si>
  <si>
    <t>STAZZEMA</t>
  </si>
  <si>
    <t>D811</t>
  </si>
  <si>
    <t>FROSOLONE</t>
  </si>
  <si>
    <t>I494</t>
  </si>
  <si>
    <t>SCANDALE</t>
  </si>
  <si>
    <t>B660</t>
  </si>
  <si>
    <t>CAPIZZI</t>
  </si>
  <si>
    <t>H384</t>
  </si>
  <si>
    <t>ROCCABIANCA</t>
  </si>
  <si>
    <t>D671</t>
  </si>
  <si>
    <t>FONTANAROSA</t>
  </si>
  <si>
    <t>H752</t>
  </si>
  <si>
    <t>SAMOLACO</t>
  </si>
  <si>
    <t>D204</t>
  </si>
  <si>
    <t>CUNARDO</t>
  </si>
  <si>
    <t>L263</t>
  </si>
  <si>
    <t>TORRE DE' PASSERI</t>
  </si>
  <si>
    <t>A448</t>
  </si>
  <si>
    <t>ARTEGNA</t>
  </si>
  <si>
    <t>B001</t>
  </si>
  <si>
    <t>BORGHI</t>
  </si>
  <si>
    <t>D920</t>
  </si>
  <si>
    <t>GARESSIO</t>
  </si>
  <si>
    <t>E212</t>
  </si>
  <si>
    <t>GROTTERIA</t>
  </si>
  <si>
    <t>F371</t>
  </si>
  <si>
    <t>MONGUELFO-TESIDO</t>
  </si>
  <si>
    <t>F958</t>
  </si>
  <si>
    <t>NOVEDRATE</t>
  </si>
  <si>
    <t>C051</t>
  </si>
  <si>
    <t>CASTELL'UMBERTO</t>
  </si>
  <si>
    <t>I316</t>
  </si>
  <si>
    <t>SANTA VITTORIA D'ALBA</t>
  </si>
  <si>
    <t>C384</t>
  </si>
  <si>
    <t>CAVASO DEL TOMBA</t>
  </si>
  <si>
    <t>I350</t>
  </si>
  <si>
    <t>SANT'ONOFRIO</t>
  </si>
  <si>
    <t>I196</t>
  </si>
  <si>
    <t>SANT'AGATA SUL SANTERNO</t>
  </si>
  <si>
    <t>B261</t>
  </si>
  <si>
    <t>BULCIAGO</t>
  </si>
  <si>
    <t>C344</t>
  </si>
  <si>
    <t>CASTRONOVO DI SICILIA</t>
  </si>
  <si>
    <t>A792</t>
  </si>
  <si>
    <t>BEREGUARDO</t>
  </si>
  <si>
    <t>F900</t>
  </si>
  <si>
    <t>NISSORIA</t>
  </si>
  <si>
    <t>L942</t>
  </si>
  <si>
    <t>VILLAFALLETTO</t>
  </si>
  <si>
    <t>I902</t>
  </si>
  <si>
    <t>SPIGNO SATURNIA</t>
  </si>
  <si>
    <t>L503</t>
  </si>
  <si>
    <t>URI</t>
  </si>
  <si>
    <t>G797</t>
  </si>
  <si>
    <t>POLLINA</t>
  </si>
  <si>
    <t>G672</t>
  </si>
  <si>
    <t>PINASCA</t>
  </si>
  <si>
    <t>D305</t>
  </si>
  <si>
    <t>DISO</t>
  </si>
  <si>
    <t>H154</t>
  </si>
  <si>
    <t>RADDUSA</t>
  </si>
  <si>
    <t>D963</t>
  </si>
  <si>
    <t>GEMONIO</t>
  </si>
  <si>
    <t>I172</t>
  </si>
  <si>
    <t>SANTA CESAREA TERME</t>
  </si>
  <si>
    <t>L227</t>
  </si>
  <si>
    <t>TORNIMPARTE</t>
  </si>
  <si>
    <t>L330</t>
  </si>
  <si>
    <t>TRAONA</t>
  </si>
  <si>
    <t>E959</t>
  </si>
  <si>
    <t>MARLENGO</t>
  </si>
  <si>
    <t>G906</t>
  </si>
  <si>
    <t>PORTO CERESIO</t>
  </si>
  <si>
    <t>C922</t>
  </si>
  <si>
    <t>COMERIO</t>
  </si>
  <si>
    <t>D021</t>
  </si>
  <si>
    <t>CORNEGLIANO LAUDENSE</t>
  </si>
  <si>
    <t>G156</t>
  </si>
  <si>
    <t>OSILO</t>
  </si>
  <si>
    <t>G630</t>
  </si>
  <si>
    <t>PIETRAVAIRANO</t>
  </si>
  <si>
    <t>A112</t>
  </si>
  <si>
    <t>AIRUNO</t>
  </si>
  <si>
    <t>A542</t>
  </si>
  <si>
    <t>BADOLATO</t>
  </si>
  <si>
    <t>I756</t>
  </si>
  <si>
    <t>SIRIGNANO</t>
  </si>
  <si>
    <t>G163</t>
  </si>
  <si>
    <t>OSOPPO</t>
  </si>
  <si>
    <t>F835</t>
  </si>
  <si>
    <t>NAGO-TORBOLE</t>
  </si>
  <si>
    <t>C027</t>
  </si>
  <si>
    <t>CASSINE</t>
  </si>
  <si>
    <t>F610</t>
  </si>
  <si>
    <t>MONTEROSSO ALMO</t>
  </si>
  <si>
    <t>H898</t>
  </si>
  <si>
    <t>SAN GIORGIO LA MOLARA</t>
  </si>
  <si>
    <t>M266</t>
  </si>
  <si>
    <t>ORDONA</t>
  </si>
  <si>
    <t>G764</t>
  </si>
  <si>
    <t>POGGIO MOIANO</t>
  </si>
  <si>
    <t>H949</t>
  </si>
  <si>
    <t>SAN LEO</t>
  </si>
  <si>
    <t>I990</t>
  </si>
  <si>
    <t>STURNO</t>
  </si>
  <si>
    <t>M374</t>
  </si>
  <si>
    <t>VAL DI ZOLDO</t>
  </si>
  <si>
    <t>D794</t>
  </si>
  <si>
    <t>FREGONA</t>
  </si>
  <si>
    <t>E139</t>
  </si>
  <si>
    <t>GRANDATE</t>
  </si>
  <si>
    <t>L158</t>
  </si>
  <si>
    <t>THIESI</t>
  </si>
  <si>
    <t>H161</t>
  </si>
  <si>
    <t>RAGOGNA</t>
  </si>
  <si>
    <t>H328</t>
  </si>
  <si>
    <t>RIVA LIGURE</t>
  </si>
  <si>
    <t>E751</t>
  </si>
  <si>
    <t>LURANO</t>
  </si>
  <si>
    <t>G403</t>
  </si>
  <si>
    <t>PEDASO</t>
  </si>
  <si>
    <t>C532</t>
  </si>
  <si>
    <t>CERRIONE</t>
  </si>
  <si>
    <t>E600</t>
  </si>
  <si>
    <t>LINAROLO</t>
  </si>
  <si>
    <t>E555</t>
  </si>
  <si>
    <t>LETOJANNI</t>
  </si>
  <si>
    <t>B994</t>
  </si>
  <si>
    <t>CASSACCO</t>
  </si>
  <si>
    <t>I283</t>
  </si>
  <si>
    <t>SANT'ANGELO DI BROLO</t>
  </si>
  <si>
    <t>L474</t>
  </si>
  <si>
    <t>TURRIACO</t>
  </si>
  <si>
    <t>B288</t>
  </si>
  <si>
    <t>BUSETO PALIZZOLO</t>
  </si>
  <si>
    <t>E016</t>
  </si>
  <si>
    <t>GIARRATANA</t>
  </si>
  <si>
    <t>G977</t>
  </si>
  <si>
    <t>PRALBOINO</t>
  </si>
  <si>
    <t>B383</t>
  </si>
  <si>
    <t>CALASETTA</t>
  </si>
  <si>
    <t>C231</t>
  </si>
  <si>
    <t>CASTELNUOVO CILENTO</t>
  </si>
  <si>
    <t>F662</t>
  </si>
  <si>
    <t>MONTEVIALE</t>
  </si>
  <si>
    <t>D624</t>
  </si>
  <si>
    <t>FIUMEFREDDO BRUZIO</t>
  </si>
  <si>
    <t>D812</t>
  </si>
  <si>
    <t>FROSSASCO</t>
  </si>
  <si>
    <t>F486</t>
  </si>
  <si>
    <t>MONTE DI MALO</t>
  </si>
  <si>
    <t>H756</t>
  </si>
  <si>
    <t>SAMUGHEO</t>
  </si>
  <si>
    <t>L999</t>
  </si>
  <si>
    <t>VILLAR DORA</t>
  </si>
  <si>
    <t>A791</t>
  </si>
  <si>
    <t>BEREGAZZO CON FIGLIARO</t>
  </si>
  <si>
    <t>L389</t>
  </si>
  <si>
    <t>TRESCORE CREMASCO</t>
  </si>
  <si>
    <t>B538</t>
  </si>
  <si>
    <t>CAMPO LIGURE</t>
  </si>
  <si>
    <t>H629</t>
  </si>
  <si>
    <t>RUDA</t>
  </si>
  <si>
    <t>C334</t>
  </si>
  <si>
    <t>CASTRI DI LECCE</t>
  </si>
  <si>
    <t>I125</t>
  </si>
  <si>
    <t>SAN POLO DEI CAVALIERI</t>
  </si>
  <si>
    <t>C938</t>
  </si>
  <si>
    <t>CONA</t>
  </si>
  <si>
    <t>D474</t>
  </si>
  <si>
    <t>FALCONE</t>
  </si>
  <si>
    <t>A065</t>
  </si>
  <si>
    <t>AFRICO</t>
  </si>
  <si>
    <t>F729</t>
  </si>
  <si>
    <t>MORIAGO DELLA BATTAGLIA</t>
  </si>
  <si>
    <t>D189</t>
  </si>
  <si>
    <t>CRUCOLI</t>
  </si>
  <si>
    <t>G990</t>
  </si>
  <si>
    <t>PRATA DI PRINCIPATO ULTRA</t>
  </si>
  <si>
    <t>D764</t>
  </si>
  <si>
    <t>FRANCAVILLA MARITTIMA</t>
  </si>
  <si>
    <t>I761</t>
  </si>
  <si>
    <t>SIRTORI</t>
  </si>
  <si>
    <t>E334</t>
  </si>
  <si>
    <t>ISERA</t>
  </si>
  <si>
    <t>D455</t>
  </si>
  <si>
    <t>FAEDIS</t>
  </si>
  <si>
    <t>C255</t>
  </si>
  <si>
    <t>CASTEL ROZZONE</t>
  </si>
  <si>
    <t>G957</t>
  </si>
  <si>
    <t>POZZOLEONE</t>
  </si>
  <si>
    <t>D593</t>
  </si>
  <si>
    <t>FILIANO</t>
  </si>
  <si>
    <t>L975</t>
  </si>
  <si>
    <t>VILLANOVA D'ALBENGA</t>
  </si>
  <si>
    <t>B176</t>
  </si>
  <si>
    <t>BRIGA NOVARESE</t>
  </si>
  <si>
    <t>E578</t>
  </si>
  <si>
    <t>LICODIA EUBEA</t>
  </si>
  <si>
    <t>L569</t>
  </si>
  <si>
    <t>VALENTANO</t>
  </si>
  <si>
    <t>A263</t>
  </si>
  <si>
    <t>AMENDOLARA</t>
  </si>
  <si>
    <t>E793</t>
  </si>
  <si>
    <t>MADIGNANO</t>
  </si>
  <si>
    <t>B203</t>
  </si>
  <si>
    <t>BRONZOLO</t>
  </si>
  <si>
    <t>L873</t>
  </si>
  <si>
    <t>VIGGIANELLO</t>
  </si>
  <si>
    <t>L396</t>
  </si>
  <si>
    <t>TREVENZUOLO</t>
  </si>
  <si>
    <t>A821</t>
  </si>
  <si>
    <t>BESENELLO</t>
  </si>
  <si>
    <t>L166</t>
  </si>
  <si>
    <t>TIGGIANO</t>
  </si>
  <si>
    <t>A799</t>
  </si>
  <si>
    <t>BERLINGO</t>
  </si>
  <si>
    <t>D667</t>
  </si>
  <si>
    <t>FONTANA LIRI</t>
  </si>
  <si>
    <t>F589</t>
  </si>
  <si>
    <t>MONTE PORZIO</t>
  </si>
  <si>
    <t>F336</t>
  </si>
  <si>
    <t>MONCALVO</t>
  </si>
  <si>
    <t>A440</t>
  </si>
  <si>
    <t>ARZAGO D'ADDA</t>
  </si>
  <si>
    <t>E420</t>
  </si>
  <si>
    <t>LAION</t>
  </si>
  <si>
    <t>F655</t>
  </si>
  <si>
    <t>MONTEVAGO</t>
  </si>
  <si>
    <t>E215</t>
  </si>
  <si>
    <t>GRUARO</t>
  </si>
  <si>
    <t>A038</t>
  </si>
  <si>
    <t>ACQUANEGRA SUL CHIESE</t>
  </si>
  <si>
    <t>L751</t>
  </si>
  <si>
    <t>VERCURAGO</t>
  </si>
  <si>
    <t>M093</t>
  </si>
  <si>
    <t>VITULANO</t>
  </si>
  <si>
    <t>C289</t>
  </si>
  <si>
    <t>CASTEL VISCARDO</t>
  </si>
  <si>
    <t>D924</t>
  </si>
  <si>
    <t>GARGNANO</t>
  </si>
  <si>
    <t>E618</t>
  </si>
  <si>
    <t>MILENA</t>
  </si>
  <si>
    <t>E735</t>
  </si>
  <si>
    <t>LUISAGO</t>
  </si>
  <si>
    <t>B875</t>
  </si>
  <si>
    <t>CASALE LITTA</t>
  </si>
  <si>
    <t>L144</t>
  </si>
  <si>
    <t>TERZO D'AQUILEIA</t>
  </si>
  <si>
    <t>C993</t>
  </si>
  <si>
    <t>CORDOVADO</t>
  </si>
  <si>
    <t>G514</t>
  </si>
  <si>
    <t>PETRIANO</t>
  </si>
  <si>
    <t>A164</t>
  </si>
  <si>
    <t>ALBIOLO</t>
  </si>
  <si>
    <t>G084</t>
  </si>
  <si>
    <t>ORANI</t>
  </si>
  <si>
    <t>C396</t>
  </si>
  <si>
    <t>CAVERNAGO</t>
  </si>
  <si>
    <t>L231</t>
  </si>
  <si>
    <t>TORPÈ</t>
  </si>
  <si>
    <t>B537</t>
  </si>
  <si>
    <t>CAMPOFRANCO</t>
  </si>
  <si>
    <t>E558</t>
  </si>
  <si>
    <t>LETTOMANOPPELLO</t>
  </si>
  <si>
    <t>E152</t>
  </si>
  <si>
    <t>GRAVELLONA LOMELLINA</t>
  </si>
  <si>
    <t>A749</t>
  </si>
  <si>
    <t>BELLEGRA</t>
  </si>
  <si>
    <t>G391</t>
  </si>
  <si>
    <t>PAVONE DEL MELLA</t>
  </si>
  <si>
    <t>L007</t>
  </si>
  <si>
    <t>SUNO</t>
  </si>
  <si>
    <t>G801</t>
  </si>
  <si>
    <t>POLPENAZZE DEL GARDA</t>
  </si>
  <si>
    <t>B788</t>
  </si>
  <si>
    <t>CARLINO</t>
  </si>
  <si>
    <t>E678</t>
  </si>
  <si>
    <t>LONGOBUCCO</t>
  </si>
  <si>
    <t>G185</t>
  </si>
  <si>
    <t>OSTIANO</t>
  </si>
  <si>
    <t>F450</t>
  </si>
  <si>
    <t>MONTECALVO IN FOGLIA</t>
  </si>
  <si>
    <t>G346</t>
  </si>
  <si>
    <t>PARRE</t>
  </si>
  <si>
    <t>I553</t>
  </si>
  <si>
    <t>SCURCOLA MARSICANA</t>
  </si>
  <si>
    <t>L496</t>
  </si>
  <si>
    <t>URAS</t>
  </si>
  <si>
    <t>G575</t>
  </si>
  <si>
    <t>PIASCO</t>
  </si>
  <si>
    <t>I823</t>
  </si>
  <si>
    <t>SOMMARIVA PERNO</t>
  </si>
  <si>
    <t>B141</t>
  </si>
  <si>
    <t>BREMBIO</t>
  </si>
  <si>
    <t>H865</t>
  </si>
  <si>
    <t>SAN GERVASIO BRESCIANO</t>
  </si>
  <si>
    <t>I307</t>
  </si>
  <si>
    <t>SANT'ARSENIO</t>
  </si>
  <si>
    <t>B195</t>
  </si>
  <si>
    <t>BROCCOSTELLA</t>
  </si>
  <si>
    <t>L859</t>
  </si>
  <si>
    <t>VIETRI DI POTENZA</t>
  </si>
  <si>
    <t>F184</t>
  </si>
  <si>
    <t>MEZZOJUSO</t>
  </si>
  <si>
    <t>D639</t>
  </si>
  <si>
    <t>FLUMINIMAGGIORE</t>
  </si>
  <si>
    <t>F750</t>
  </si>
  <si>
    <t>MORSANO AL TAGLIAMENTO</t>
  </si>
  <si>
    <t>F820</t>
  </si>
  <si>
    <t>MUSCOLINE</t>
  </si>
  <si>
    <t>B529</t>
  </si>
  <si>
    <t>CAMPO DI TRENS</t>
  </si>
  <si>
    <t>D562</t>
  </si>
  <si>
    <t>FIANO</t>
  </si>
  <si>
    <t>C172</t>
  </si>
  <si>
    <t>CASTELLINA IN CHIANTI</t>
  </si>
  <si>
    <t>F657</t>
  </si>
  <si>
    <t>MONTEVECCHIA</t>
  </si>
  <si>
    <t>L132</t>
  </si>
  <si>
    <t>TERRASSA PADOVANA</t>
  </si>
  <si>
    <t>E430</t>
  </si>
  <si>
    <t>LA MORRA</t>
  </si>
  <si>
    <t>L747</t>
  </si>
  <si>
    <t>VERBICARO</t>
  </si>
  <si>
    <t>B051</t>
  </si>
  <si>
    <t>BORNASCO</t>
  </si>
  <si>
    <t>F735</t>
  </si>
  <si>
    <t>MORMANNO</t>
  </si>
  <si>
    <t>E426</t>
  </si>
  <si>
    <t>LAMA MOCOGNO</t>
  </si>
  <si>
    <t>B274</t>
  </si>
  <si>
    <t>BURCEI</t>
  </si>
  <si>
    <t>D926</t>
  </si>
  <si>
    <t>GARLATE</t>
  </si>
  <si>
    <t>E429</t>
  </si>
  <si>
    <t>LAMON</t>
  </si>
  <si>
    <t>M144</t>
  </si>
  <si>
    <t>ZANDOBBIO</t>
  </si>
  <si>
    <t>I624</t>
  </si>
  <si>
    <t>SERDIANA</t>
  </si>
  <si>
    <t>M209</t>
  </si>
  <si>
    <t>SANT'ANNA ARRESI</t>
  </si>
  <si>
    <t>A989</t>
  </si>
  <si>
    <t>BORGARELLO</t>
  </si>
  <si>
    <t>C760</t>
  </si>
  <si>
    <t>CIVIDATE CAMUNO</t>
  </si>
  <si>
    <t>H831</t>
  </si>
  <si>
    <t>SAN FELE</t>
  </si>
  <si>
    <t>B907</t>
  </si>
  <si>
    <t>CASALOLDO</t>
  </si>
  <si>
    <t>E079</t>
  </si>
  <si>
    <t>GOLASECCA</t>
  </si>
  <si>
    <t>C301</t>
  </si>
  <si>
    <t>CASTIGLIONE COSENTINO</t>
  </si>
  <si>
    <t>D745</t>
  </si>
  <si>
    <t>FOSSATO DI VICO</t>
  </si>
  <si>
    <t>M425</t>
  </si>
  <si>
    <t>CADREZZATE CON OSMATE</t>
  </si>
  <si>
    <t>G592</t>
  </si>
  <si>
    <t>PICO</t>
  </si>
  <si>
    <t>G126</t>
  </si>
  <si>
    <t>ORSENIGO</t>
  </si>
  <si>
    <t>F977</t>
  </si>
  <si>
    <t>NULVI</t>
  </si>
  <si>
    <t>L309</t>
  </si>
  <si>
    <t>TORVISCOSA</t>
  </si>
  <si>
    <t>C341</t>
  </si>
  <si>
    <t>CASTROFILIPPO</t>
  </si>
  <si>
    <t>L591</t>
  </si>
  <si>
    <t>VALLE DI MADDALONI</t>
  </si>
  <si>
    <t>L888</t>
  </si>
  <si>
    <t>VIGNOLO</t>
  </si>
  <si>
    <t>H511</t>
  </si>
  <si>
    <t>ROMANO CANAVESE</t>
  </si>
  <si>
    <t>L686</t>
  </si>
  <si>
    <t>VARMO</t>
  </si>
  <si>
    <t>A265</t>
  </si>
  <si>
    <t>AMOROSI</t>
  </si>
  <si>
    <t>A854</t>
  </si>
  <si>
    <t>BICCARI</t>
  </si>
  <si>
    <t>L190</t>
  </si>
  <si>
    <t>TOIRANO</t>
  </si>
  <si>
    <t>C215</t>
  </si>
  <si>
    <t>CASTELNOVO BARIANO</t>
  </si>
  <si>
    <t>E320</t>
  </si>
  <si>
    <t>JOLANDA DI SAVOIA</t>
  </si>
  <si>
    <t>F993</t>
  </si>
  <si>
    <t>OCCHIEPPO SUPERIORE</t>
  </si>
  <si>
    <t>L478</t>
  </si>
  <si>
    <t>TUSA</t>
  </si>
  <si>
    <t>C127</t>
  </si>
  <si>
    <t>CASTELL'ALFERO</t>
  </si>
  <si>
    <t>G228</t>
  </si>
  <si>
    <t>PAESANA</t>
  </si>
  <si>
    <t>M431</t>
  </si>
  <si>
    <t>VILLE DI FIEMME</t>
  </si>
  <si>
    <t>F559</t>
  </si>
  <si>
    <t>MONTEMARANO</t>
  </si>
  <si>
    <t>H453</t>
  </si>
  <si>
    <t>ROCCAVIONE</t>
  </si>
  <si>
    <t>A789</t>
  </si>
  <si>
    <t>BERCHIDDA</t>
  </si>
  <si>
    <t>D380</t>
  </si>
  <si>
    <t>DUGENTA</t>
  </si>
  <si>
    <t>E238</t>
  </si>
  <si>
    <t>GUARDAMIGLIO</t>
  </si>
  <si>
    <t>M371</t>
  </si>
  <si>
    <t>LESSONA</t>
  </si>
  <si>
    <t>M202</t>
  </si>
  <si>
    <t>ZUMPANO</t>
  </si>
  <si>
    <t>I084</t>
  </si>
  <si>
    <t>SAN PIER NICETO</t>
  </si>
  <si>
    <t>H166</t>
  </si>
  <si>
    <t>RAIANO</t>
  </si>
  <si>
    <t>G433</t>
  </si>
  <si>
    <t>PENNABILLI</t>
  </si>
  <si>
    <t>D137</t>
  </si>
  <si>
    <t>CRECCHIO</t>
  </si>
  <si>
    <t>D454</t>
  </si>
  <si>
    <t>FABRO</t>
  </si>
  <si>
    <t>L547</t>
  </si>
  <si>
    <t>VALBRONA</t>
  </si>
  <si>
    <t>A973</t>
  </si>
  <si>
    <t>BONIFATI</t>
  </si>
  <si>
    <t>D870</t>
  </si>
  <si>
    <t>GALLESE</t>
  </si>
  <si>
    <t>A666</t>
  </si>
  <si>
    <t>BARILE</t>
  </si>
  <si>
    <t>I801</t>
  </si>
  <si>
    <t>SOLFERINO</t>
  </si>
  <si>
    <t>A435</t>
  </si>
  <si>
    <t>ARQUÀ POLESINE</t>
  </si>
  <si>
    <t>B531</t>
  </si>
  <si>
    <t>CAMPODORO</t>
  </si>
  <si>
    <t>D012</t>
  </si>
  <si>
    <t>COURMAYEUR</t>
  </si>
  <si>
    <t>B086</t>
  </si>
  <si>
    <t>BOTRUGNO</t>
  </si>
  <si>
    <t>I086</t>
  </si>
  <si>
    <t>SAN PIERO PATTI</t>
  </si>
  <si>
    <t>A895</t>
  </si>
  <si>
    <t>BITTI</t>
  </si>
  <si>
    <t>E272</t>
  </si>
  <si>
    <t>GUSSOLA</t>
  </si>
  <si>
    <t>H977</t>
  </si>
  <si>
    <t>SAN MANGO PIEMONTE</t>
  </si>
  <si>
    <t>I135</t>
  </si>
  <si>
    <t>SAN QUIRICO D'ORCIA</t>
  </si>
  <si>
    <t>A831</t>
  </si>
  <si>
    <t>BETTOLA</t>
  </si>
  <si>
    <t>D917</t>
  </si>
  <si>
    <t>GARDONE RIVIERA</t>
  </si>
  <si>
    <t>F373</t>
  </si>
  <si>
    <t>MONIGA DEL GARDA</t>
  </si>
  <si>
    <t>I527</t>
  </si>
  <si>
    <t>SCHIAVON</t>
  </si>
  <si>
    <t>B628</t>
  </si>
  <si>
    <t>CANTALUPA</t>
  </si>
  <si>
    <t>C187</t>
  </si>
  <si>
    <t>CASTELLO DI BRIANZA</t>
  </si>
  <si>
    <t>H701</t>
  </si>
  <si>
    <t>SALERANO SUL LAMBRO</t>
  </si>
  <si>
    <t>B578</t>
  </si>
  <si>
    <t>CANARO</t>
  </si>
  <si>
    <t>F623</t>
  </si>
  <si>
    <t>MONTESANO SALENTINO</t>
  </si>
  <si>
    <t>F223</t>
  </si>
  <si>
    <t>MINORI</t>
  </si>
  <si>
    <t>A007</t>
  </si>
  <si>
    <t>ABBASANTA</t>
  </si>
  <si>
    <t>D675</t>
  </si>
  <si>
    <t>FONTANETO D'AGOGNA</t>
  </si>
  <si>
    <t>F098</t>
  </si>
  <si>
    <t>MELE</t>
  </si>
  <si>
    <t>I591</t>
  </si>
  <si>
    <t>SELVA DI VAL GARDENA</t>
  </si>
  <si>
    <t>L672</t>
  </si>
  <si>
    <t>VARANO DE' MELEGARI</t>
  </si>
  <si>
    <t>L359</t>
  </si>
  <si>
    <t>TRECENTA</t>
  </si>
  <si>
    <t>A691</t>
  </si>
  <si>
    <t>BASCHI</t>
  </si>
  <si>
    <t>F263</t>
  </si>
  <si>
    <t>MOENA</t>
  </si>
  <si>
    <t>F354</t>
  </si>
  <si>
    <t>MONEGLIA</t>
  </si>
  <si>
    <t>D967</t>
  </si>
  <si>
    <t>GENOLA</t>
  </si>
  <si>
    <t>D280</t>
  </si>
  <si>
    <t>DERVIO</t>
  </si>
  <si>
    <t>D858</t>
  </si>
  <si>
    <t>GAIOLE IN CHIANTI</t>
  </si>
  <si>
    <t>L640</t>
  </si>
  <si>
    <t>VALMOREA</t>
  </si>
  <si>
    <t>C321</t>
  </si>
  <si>
    <t>CASTIGNANO</t>
  </si>
  <si>
    <t>H606</t>
  </si>
  <si>
    <t>ROVERCHIARA</t>
  </si>
  <si>
    <t>A540</t>
  </si>
  <si>
    <t>BADIA CALAVENA</t>
  </si>
  <si>
    <t>C538</t>
  </si>
  <si>
    <t>CERRO VERONESE</t>
  </si>
  <si>
    <t>C282</t>
  </si>
  <si>
    <t>VERRÈS</t>
  </si>
  <si>
    <t>E127</t>
  </si>
  <si>
    <t>GRAFFIGNANA</t>
  </si>
  <si>
    <t>C654</t>
  </si>
  <si>
    <t>CHIUSA SCLAFANI</t>
  </si>
  <si>
    <t>D216</t>
  </si>
  <si>
    <t>CUREGGIO</t>
  </si>
  <si>
    <t>D445</t>
  </si>
  <si>
    <t>EUPILIO</t>
  </si>
  <si>
    <t>H687</t>
  </si>
  <si>
    <t>SALANDRA</t>
  </si>
  <si>
    <t>H821</t>
  </si>
  <si>
    <t>SANDIGLIANO</t>
  </si>
  <si>
    <t>G765</t>
  </si>
  <si>
    <t>POGGIO NATIVO</t>
  </si>
  <si>
    <t>I534</t>
  </si>
  <si>
    <t>SCIARA</t>
  </si>
  <si>
    <t>G650</t>
  </si>
  <si>
    <t>PIEVE PORTO MORONE</t>
  </si>
  <si>
    <t>C576</t>
  </si>
  <si>
    <t>CESINALI</t>
  </si>
  <si>
    <t>H802</t>
  </si>
  <si>
    <t>SAN COLOMBANO CERTENOLI</t>
  </si>
  <si>
    <t>A074</t>
  </si>
  <si>
    <t>AGLIÈ</t>
  </si>
  <si>
    <t>A439</t>
  </si>
  <si>
    <t>ARRONE</t>
  </si>
  <si>
    <t>D347</t>
  </si>
  <si>
    <t>DORMELLETTO</t>
  </si>
  <si>
    <t>H581</t>
  </si>
  <si>
    <t>ROSSIGLIONE</t>
  </si>
  <si>
    <t>I247</t>
  </si>
  <si>
    <t>SANTA MARIA LA FOSSA</t>
  </si>
  <si>
    <t>A658</t>
  </si>
  <si>
    <t>BARGAGLI</t>
  </si>
  <si>
    <t>F898</t>
  </si>
  <si>
    <t>NIMIS</t>
  </si>
  <si>
    <t>C502</t>
  </si>
  <si>
    <t>CERESARA</t>
  </si>
  <si>
    <t>E750</t>
  </si>
  <si>
    <t>LURAGO MARINONE</t>
  </si>
  <si>
    <t>F479</t>
  </si>
  <si>
    <t>MONTECORICE</t>
  </si>
  <si>
    <t>I653</t>
  </si>
  <si>
    <t>SERRA SAN QUIRICO</t>
  </si>
  <si>
    <t>B732</t>
  </si>
  <si>
    <t>CARAVATE</t>
  </si>
  <si>
    <t>B351</t>
  </si>
  <si>
    <t>CAGGIANO</t>
  </si>
  <si>
    <t>F359</t>
  </si>
  <si>
    <t>MONFORTE SAN GIORGIO</t>
  </si>
  <si>
    <t>D821</t>
  </si>
  <si>
    <t>FUNES</t>
  </si>
  <si>
    <t>H348</t>
  </si>
  <si>
    <t>RIVELLO</t>
  </si>
  <si>
    <t>B982</t>
  </si>
  <si>
    <t>CASOLA VALSENIO</t>
  </si>
  <si>
    <t>F172</t>
  </si>
  <si>
    <t>MEZZANE DI SOTTO</t>
  </si>
  <si>
    <t>B584</t>
  </si>
  <si>
    <t>CANDELA</t>
  </si>
  <si>
    <t>C735</t>
  </si>
  <si>
    <t>CISON DI VALMARINO</t>
  </si>
  <si>
    <t>G207</t>
  </si>
  <si>
    <t>PABILLONIS</t>
  </si>
  <si>
    <t>I292</t>
  </si>
  <si>
    <t>SANT'ANNA D'ALFAEDO</t>
  </si>
  <si>
    <t>L589</t>
  </si>
  <si>
    <t>VALLATA</t>
  </si>
  <si>
    <t>D546</t>
  </si>
  <si>
    <t>PIANOPOLI</t>
  </si>
  <si>
    <t>M026</t>
  </si>
  <si>
    <t>VILLASPECIOSA</t>
  </si>
  <si>
    <t>A615</t>
  </si>
  <si>
    <t>BARAGIANO</t>
  </si>
  <si>
    <t>C430</t>
  </si>
  <si>
    <t>CELICO</t>
  </si>
  <si>
    <t>C725</t>
  </si>
  <si>
    <t>CIRÒ</t>
  </si>
  <si>
    <t>H890</t>
  </si>
  <si>
    <t>SAN GIORGIO CANAVESE</t>
  </si>
  <si>
    <t>M372</t>
  </si>
  <si>
    <t>CORTEOLONA E GENZONE</t>
  </si>
  <si>
    <t>D913</t>
  </si>
  <si>
    <t>GARBAGNATE MONASTERO</t>
  </si>
  <si>
    <t>A044</t>
  </si>
  <si>
    <t>ACQUASANTA TERME</t>
  </si>
  <si>
    <t>H841</t>
  </si>
  <si>
    <t>SAN FILI</t>
  </si>
  <si>
    <t>F144</t>
  </si>
  <si>
    <t>MERETO DI TOMBA</t>
  </si>
  <si>
    <t>I319</t>
  </si>
  <si>
    <t>SANT'ELENA</t>
  </si>
  <si>
    <t>L070</t>
  </si>
  <si>
    <t>TAVERNA</t>
  </si>
  <si>
    <t>L905</t>
  </si>
  <si>
    <t>VILLA SANTA LUCIA</t>
  </si>
  <si>
    <t>G558</t>
  </si>
  <si>
    <t>PIANENGO</t>
  </si>
  <si>
    <t>A931</t>
  </si>
  <si>
    <t>BOISSANO</t>
  </si>
  <si>
    <t>B433</t>
  </si>
  <si>
    <t>CALTRANO</t>
  </si>
  <si>
    <t>D638</t>
  </si>
  <si>
    <t>FLUMERI</t>
  </si>
  <si>
    <t>A368</t>
  </si>
  <si>
    <t>SAN NICOLÒ D'ARCIDANO</t>
  </si>
  <si>
    <t>L265</t>
  </si>
  <si>
    <t>TORRE DE' ROVERI</t>
  </si>
  <si>
    <t>E428</t>
  </si>
  <si>
    <t>LAMBRUGO</t>
  </si>
  <si>
    <t>F148</t>
  </si>
  <si>
    <t>MERLARA</t>
  </si>
  <si>
    <t>A181</t>
  </si>
  <si>
    <t>ALESSANDRIA DELLA ROCCA</t>
  </si>
  <si>
    <t>G125</t>
  </si>
  <si>
    <t>ORSARA DI PUGLIA</t>
  </si>
  <si>
    <t>H941</t>
  </si>
  <si>
    <t>SAN GREGORIO D'IPPONA</t>
  </si>
  <si>
    <t>E048</t>
  </si>
  <si>
    <t>GIOVO</t>
  </si>
  <si>
    <t>A506</t>
  </si>
  <si>
    <t>AVEGNO</t>
  </si>
  <si>
    <t>D327</t>
  </si>
  <si>
    <t>DOLZAGO</t>
  </si>
  <si>
    <t>C263</t>
  </si>
  <si>
    <t>CASTEL SAN NICCOLÒ</t>
  </si>
  <si>
    <t>E052</t>
  </si>
  <si>
    <t>GISSI</t>
  </si>
  <si>
    <t>C587</t>
  </si>
  <si>
    <t>CETONA</t>
  </si>
  <si>
    <t>F688</t>
  </si>
  <si>
    <t>MONTORFANO</t>
  </si>
  <si>
    <t>B444</t>
  </si>
  <si>
    <t>CALVI</t>
  </si>
  <si>
    <t>C456</t>
  </si>
  <si>
    <t>CENATE SOPRA</t>
  </si>
  <si>
    <t>A244</t>
  </si>
  <si>
    <t>ALVITO</t>
  </si>
  <si>
    <t>G604</t>
  </si>
  <si>
    <t>PIETRAMONTECORVINO</t>
  </si>
  <si>
    <t>G761</t>
  </si>
  <si>
    <t>POGGIO IMPERIALE</t>
  </si>
  <si>
    <t>H048</t>
  </si>
  <si>
    <t>PRESSANA</t>
  </si>
  <si>
    <t>A819</t>
  </si>
  <si>
    <t>BESANO</t>
  </si>
  <si>
    <t>B275</t>
  </si>
  <si>
    <t>BURGIO</t>
  </si>
  <si>
    <t>C984</t>
  </si>
  <si>
    <t>CORBARA</t>
  </si>
  <si>
    <t>E252</t>
  </si>
  <si>
    <t>GUASILA</t>
  </si>
  <si>
    <t>F497</t>
  </si>
  <si>
    <t>MONTEFELCINO</t>
  </si>
  <si>
    <t>B470</t>
  </si>
  <si>
    <t>CAMERATA PICENA</t>
  </si>
  <si>
    <t>B431</t>
  </si>
  <si>
    <t>CALTIGNAGA</t>
  </si>
  <si>
    <t>L315</t>
  </si>
  <si>
    <t>TOVO SAN GIACOMO</t>
  </si>
  <si>
    <t>M429</t>
  </si>
  <si>
    <t>BORGO D'ANAUNIA</t>
  </si>
  <si>
    <t>A198</t>
  </si>
  <si>
    <t>ALICE CASTELLO</t>
  </si>
  <si>
    <t>E336</t>
  </si>
  <si>
    <t>ISILI</t>
  </si>
  <si>
    <t>D317</t>
  </si>
  <si>
    <t>DOLCÈ</t>
  </si>
  <si>
    <t>D788</t>
  </si>
  <si>
    <t>FRATTA POLESINE</t>
  </si>
  <si>
    <t>A023</t>
  </si>
  <si>
    <t>ACERNO</t>
  </si>
  <si>
    <t>E873</t>
  </si>
  <si>
    <t>MAMMOLA</t>
  </si>
  <si>
    <t>I747</t>
  </si>
  <si>
    <t>SINAGRA</t>
  </si>
  <si>
    <t>L576</t>
  </si>
  <si>
    <t>VALFURVA</t>
  </si>
  <si>
    <t>L810</t>
  </si>
  <si>
    <t>VESTENANOVA</t>
  </si>
  <si>
    <t>D947</t>
  </si>
  <si>
    <t>GAVOI</t>
  </si>
  <si>
    <t>A616</t>
  </si>
  <si>
    <t>BARANELLO</t>
  </si>
  <si>
    <t>B306</t>
  </si>
  <si>
    <t>BUTTIGLIERA D'ASTI</t>
  </si>
  <si>
    <t>C650</t>
  </si>
  <si>
    <t>CHIUPPANO</t>
  </si>
  <si>
    <t>H338</t>
  </si>
  <si>
    <t>RIVARA</t>
  </si>
  <si>
    <t>B247</t>
  </si>
  <si>
    <t>BUDOIA</t>
  </si>
  <si>
    <t>G511</t>
  </si>
  <si>
    <t>PETRALIA SOTTANA</t>
  </si>
  <si>
    <t>F720</t>
  </si>
  <si>
    <t>MORENGO</t>
  </si>
  <si>
    <t>I600</t>
  </si>
  <si>
    <t>SEMINARA</t>
  </si>
  <si>
    <t>D200</t>
  </si>
  <si>
    <t>CUGLIERI</t>
  </si>
  <si>
    <t>A330</t>
  </si>
  <si>
    <t>APOLLOSA</t>
  </si>
  <si>
    <t>I187</t>
  </si>
  <si>
    <t>SANTA FIORA</t>
  </si>
  <si>
    <t>L115</t>
  </si>
  <si>
    <t>TERNATE</t>
  </si>
  <si>
    <t>B740</t>
  </si>
  <si>
    <t>CARBONARA DI NOLA</t>
  </si>
  <si>
    <t>E287</t>
  </si>
  <si>
    <t>IMBERSAGO</t>
  </si>
  <si>
    <t>B054</t>
  </si>
  <si>
    <t>BORNO</t>
  </si>
  <si>
    <t>A780</t>
  </si>
  <si>
    <t>BENESTARE</t>
  </si>
  <si>
    <t>G891</t>
  </si>
  <si>
    <t>PORPETTO</t>
  </si>
  <si>
    <t>I408</t>
  </si>
  <si>
    <t>SAN VITTORE DEL LAZIO</t>
  </si>
  <si>
    <t>L966</t>
  </si>
  <si>
    <t>VILLAMAR</t>
  </si>
  <si>
    <t>C269</t>
  </si>
  <si>
    <t>CASTEL SANT'ELIA</t>
  </si>
  <si>
    <t>B823</t>
  </si>
  <si>
    <t>CARPIGNANO SESIA</t>
  </si>
  <si>
    <t>L505</t>
  </si>
  <si>
    <t>URURI</t>
  </si>
  <si>
    <t>F730</t>
  </si>
  <si>
    <t>MORICONE</t>
  </si>
  <si>
    <t>G779</t>
  </si>
  <si>
    <t>POLAVENO</t>
  </si>
  <si>
    <t>L178</t>
  </si>
  <si>
    <t>TIROLO</t>
  </si>
  <si>
    <t>L837</t>
  </si>
  <si>
    <t>VICARI</t>
  </si>
  <si>
    <t>B235</t>
  </si>
  <si>
    <t>BUBBIANO</t>
  </si>
  <si>
    <t>L295</t>
  </si>
  <si>
    <t>TORRICELLA SICURA</t>
  </si>
  <si>
    <t>B012</t>
  </si>
  <si>
    <t>MOTTEGGIANA</t>
  </si>
  <si>
    <t>B387</t>
  </si>
  <si>
    <t>LUNGAVILLA</t>
  </si>
  <si>
    <t>B627</t>
  </si>
  <si>
    <t>CANTALICE</t>
  </si>
  <si>
    <t>B154</t>
  </si>
  <si>
    <t>BRENZONE SUL GARDA</t>
  </si>
  <si>
    <t>G808</t>
  </si>
  <si>
    <t>POMAROLO</t>
  </si>
  <si>
    <t>E878</t>
  </si>
  <si>
    <t>MANDATORICCIO</t>
  </si>
  <si>
    <t>L671</t>
  </si>
  <si>
    <t>VARANO BORGHI</t>
  </si>
  <si>
    <t>G658</t>
  </si>
  <si>
    <t>PIEVE VERGONTE</t>
  </si>
  <si>
    <t>F760</t>
  </si>
  <si>
    <t>MORUZZO</t>
  </si>
  <si>
    <t>A292</t>
  </si>
  <si>
    <t>ANGIARI</t>
  </si>
  <si>
    <t>D105</t>
  </si>
  <si>
    <t>COSTA DI ROVIGO</t>
  </si>
  <si>
    <t>H591</t>
  </si>
  <si>
    <t>ROTONDELLA</t>
  </si>
  <si>
    <t>A817</t>
  </si>
  <si>
    <t>BERZO INFERIORE</t>
  </si>
  <si>
    <t>G662</t>
  </si>
  <si>
    <t>PIGNATARO INTERAMNA</t>
  </si>
  <si>
    <t>G707</t>
  </si>
  <si>
    <t>PISCIOTTA</t>
  </si>
  <si>
    <t>I689</t>
  </si>
  <si>
    <t>SESTOLA</t>
  </si>
  <si>
    <t>E210</t>
  </si>
  <si>
    <t>GROTTE DI CASTRO</t>
  </si>
  <si>
    <t>F926</t>
  </si>
  <si>
    <t>NOLI</t>
  </si>
  <si>
    <t>L612</t>
  </si>
  <si>
    <t>VALLERANO</t>
  </si>
  <si>
    <t>F681</t>
  </si>
  <si>
    <t>MONTODINE</t>
  </si>
  <si>
    <t>L848</t>
  </si>
  <si>
    <t>ZIANO PIACENTINO</t>
  </si>
  <si>
    <t>H805</t>
  </si>
  <si>
    <t>SAN CONO</t>
  </si>
  <si>
    <t>L501</t>
  </si>
  <si>
    <t>URBISAGLIA</t>
  </si>
  <si>
    <t>B919</t>
  </si>
  <si>
    <t>CASALVIERI</t>
  </si>
  <si>
    <t>D867</t>
  </si>
  <si>
    <t>GALEATA</t>
  </si>
  <si>
    <t>G827</t>
  </si>
  <si>
    <t>PONTE</t>
  </si>
  <si>
    <t>I567</t>
  </si>
  <si>
    <t>SEDRINA</t>
  </si>
  <si>
    <t>L598</t>
  </si>
  <si>
    <t>VALLECORSA</t>
  </si>
  <si>
    <t>F256</t>
  </si>
  <si>
    <t>MOCONESI</t>
  </si>
  <si>
    <t>B017</t>
  </si>
  <si>
    <t>BORGO SAN GIOVANNI</t>
  </si>
  <si>
    <t>B528</t>
  </si>
  <si>
    <t>CAMPODIPIETRA</t>
  </si>
  <si>
    <t>I034</t>
  </si>
  <si>
    <t>SAN MICHELE DI SERINO</t>
  </si>
  <si>
    <t>I384</t>
  </si>
  <si>
    <t>SAN VERO MILIS</t>
  </si>
  <si>
    <t>A502</t>
  </si>
  <si>
    <t>AUSONIA</t>
  </si>
  <si>
    <t>A786</t>
  </si>
  <si>
    <t>BERBENNO</t>
  </si>
  <si>
    <t>G150</t>
  </si>
  <si>
    <t>ORZIVECCHI</t>
  </si>
  <si>
    <t>E752</t>
  </si>
  <si>
    <t>LURAS</t>
  </si>
  <si>
    <t>G646</t>
  </si>
  <si>
    <t>PIEVE LIGURE</t>
  </si>
  <si>
    <t>C280</t>
  </si>
  <si>
    <t>CASTELVENERE</t>
  </si>
  <si>
    <t>C651</t>
  </si>
  <si>
    <t>CHIURO</t>
  </si>
  <si>
    <t>E874</t>
  </si>
  <si>
    <t>MAMOIADA</t>
  </si>
  <si>
    <t>E934</t>
  </si>
  <si>
    <t>MARCIGNAGO</t>
  </si>
  <si>
    <t>F785</t>
  </si>
  <si>
    <t>MOZZAGROGNA</t>
  </si>
  <si>
    <t>E627</t>
  </si>
  <si>
    <t>LIVRAGA</t>
  </si>
  <si>
    <t>A795</t>
  </si>
  <si>
    <t>BERGANTINO</t>
  </si>
  <si>
    <t>L186</t>
  </si>
  <si>
    <t>TOCCO DA CASAURIA</t>
  </si>
  <si>
    <t>A948</t>
  </si>
  <si>
    <t>BOLOTANA</t>
  </si>
  <si>
    <t>B266</t>
  </si>
  <si>
    <t>BUONABITACOLO</t>
  </si>
  <si>
    <t>G962</t>
  </si>
  <si>
    <t>POZZOMAGGIORE</t>
  </si>
  <si>
    <t>L574</t>
  </si>
  <si>
    <t>VALFENERA</t>
  </si>
  <si>
    <t>H342</t>
  </si>
  <si>
    <t>RIVAROLO MANTOVANO</t>
  </si>
  <si>
    <t>F815</t>
  </si>
  <si>
    <t>MURLO</t>
  </si>
  <si>
    <t>A683</t>
  </si>
  <si>
    <t>BARZAGO</t>
  </si>
  <si>
    <t>A551</t>
  </si>
  <si>
    <t>BAGNARA DI ROMAGNA</t>
  </si>
  <si>
    <t>C919</t>
  </si>
  <si>
    <t>SANTO STEFANO DI CADORE</t>
  </si>
  <si>
    <t>E519</t>
  </si>
  <si>
    <t>LEIVI</t>
  </si>
  <si>
    <t>G518</t>
  </si>
  <si>
    <t>PETRONÀ</t>
  </si>
  <si>
    <t>I956</t>
  </si>
  <si>
    <t>STILO</t>
  </si>
  <si>
    <t>M339</t>
  </si>
  <si>
    <t>MACCAGNO CON PINO E VEDDASCA</t>
  </si>
  <si>
    <t>D975</t>
  </si>
  <si>
    <t>GERACE</t>
  </si>
  <si>
    <t>B405</t>
  </si>
  <si>
    <t>CALENDASCO</t>
  </si>
  <si>
    <t>G823</t>
  </si>
  <si>
    <t>PONSO</t>
  </si>
  <si>
    <t>A484</t>
  </si>
  <si>
    <t>ATENA LUCANA</t>
  </si>
  <si>
    <t>L556</t>
  </si>
  <si>
    <t>VALDENGO</t>
  </si>
  <si>
    <t>H198</t>
  </si>
  <si>
    <t>RAVELLO</t>
  </si>
  <si>
    <t>F414</t>
  </si>
  <si>
    <t>MONTALLEGRO</t>
  </si>
  <si>
    <t>A906</t>
  </si>
  <si>
    <t>BOARA PISANI</t>
  </si>
  <si>
    <t>F317</t>
  </si>
  <si>
    <t>MOMO</t>
  </si>
  <si>
    <t>H627</t>
  </si>
  <si>
    <t>RUBIANA</t>
  </si>
  <si>
    <t>C705</t>
  </si>
  <si>
    <t>CINIGIANO</t>
  </si>
  <si>
    <t>D338</t>
  </si>
  <si>
    <t>DONNAS</t>
  </si>
  <si>
    <t>I716</t>
  </si>
  <si>
    <t>SGURGOLA</t>
  </si>
  <si>
    <t>A061</t>
  </si>
  <si>
    <t>AFFI</t>
  </si>
  <si>
    <t>L269</t>
  </si>
  <si>
    <t>TORRE D'ISOLA</t>
  </si>
  <si>
    <t>A340</t>
  </si>
  <si>
    <t>APRIGLIANO</t>
  </si>
  <si>
    <t>C563</t>
  </si>
  <si>
    <t>CESANA BRIANZA</t>
  </si>
  <si>
    <t>D888</t>
  </si>
  <si>
    <t>GALTELLÌ</t>
  </si>
  <si>
    <t>M258</t>
  </si>
  <si>
    <t>AVIGLIANO UMBRO</t>
  </si>
  <si>
    <t>L193</t>
  </si>
  <si>
    <t>TOLLEGNO</t>
  </si>
  <si>
    <t>B954</t>
  </si>
  <si>
    <t>CASEI GEROLA</t>
  </si>
  <si>
    <t>B857</t>
  </si>
  <si>
    <t>CASABONA</t>
  </si>
  <si>
    <t>A810</t>
  </si>
  <si>
    <t>BERTIOLO</t>
  </si>
  <si>
    <t>M274</t>
  </si>
  <si>
    <t>GOLFO ARANCI</t>
  </si>
  <si>
    <t>I626</t>
  </si>
  <si>
    <t>SEREN DEL GRAPPA</t>
  </si>
  <si>
    <t>G056</t>
  </si>
  <si>
    <t>OLTRONA DI SAN MAMETTE</t>
  </si>
  <si>
    <t>G381</t>
  </si>
  <si>
    <t>PAULARO</t>
  </si>
  <si>
    <t>A188</t>
  </si>
  <si>
    <t>ALFIANELLO</t>
  </si>
  <si>
    <t>D222</t>
  </si>
  <si>
    <t>CURON VENOSTA</t>
  </si>
  <si>
    <t>F093</t>
  </si>
  <si>
    <t>MEINA</t>
  </si>
  <si>
    <t>I410</t>
  </si>
  <si>
    <t>SANZA</t>
  </si>
  <si>
    <t>A201</t>
  </si>
  <si>
    <t>ALÌ TERME</t>
  </si>
  <si>
    <t>C598</t>
  </si>
  <si>
    <t>CHARVENSOD</t>
  </si>
  <si>
    <t>F372</t>
  </si>
  <si>
    <t>MONGUZZO</t>
  </si>
  <si>
    <t>A259</t>
  </si>
  <si>
    <t>AMBIVERE</t>
  </si>
  <si>
    <t>M261</t>
  </si>
  <si>
    <t>CASTRO</t>
  </si>
  <si>
    <t>L440</t>
  </si>
  <si>
    <t>TRIVOLZIO</t>
  </si>
  <si>
    <t>G743</t>
  </si>
  <si>
    <t>POCENIA</t>
  </si>
  <si>
    <t>L180</t>
  </si>
  <si>
    <t>TISSI</t>
  </si>
  <si>
    <t>F832</t>
  </si>
  <si>
    <t>MUZZANA DEL TURGNANO</t>
  </si>
  <si>
    <t>H347</t>
  </si>
  <si>
    <t>RIVE D'ARCANO</t>
  </si>
  <si>
    <t>I210</t>
  </si>
  <si>
    <t>SANT'ALBANO STURA</t>
  </si>
  <si>
    <t>A315</t>
  </si>
  <si>
    <t>ANTRODOCO</t>
  </si>
  <si>
    <t>L817</t>
  </si>
  <si>
    <t>VEZZA D'ALBA</t>
  </si>
  <si>
    <t>F669</t>
  </si>
  <si>
    <t>MONTICELLO D'ALBA</t>
  </si>
  <si>
    <t>C628</t>
  </si>
  <si>
    <t>CHIESA IN VALMALENCO</t>
  </si>
  <si>
    <t>F201</t>
  </si>
  <si>
    <t>MIGLIONICO</t>
  </si>
  <si>
    <t>A692</t>
  </si>
  <si>
    <t>BASCIANO</t>
  </si>
  <si>
    <t>E057</t>
  </si>
  <si>
    <t>GIULIANO DI ROMA</t>
  </si>
  <si>
    <t>F582</t>
  </si>
  <si>
    <t>MONTEODORISIO</t>
  </si>
  <si>
    <t>F667</t>
  </si>
  <si>
    <t>MONTI</t>
  </si>
  <si>
    <t>B504</t>
  </si>
  <si>
    <t>CAMPELLO SUL CLITUNNO</t>
  </si>
  <si>
    <t>F085</t>
  </si>
  <si>
    <t>MEDOLAGO</t>
  </si>
  <si>
    <t>I945</t>
  </si>
  <si>
    <t>STEFANACONI</t>
  </si>
  <si>
    <t>D882</t>
  </si>
  <si>
    <t>GALLIO</t>
  </si>
  <si>
    <t>G840</t>
  </si>
  <si>
    <t>PONTEDASSIO</t>
  </si>
  <si>
    <t>F983</t>
  </si>
  <si>
    <t>NURAMINIS</t>
  </si>
  <si>
    <t>G910</t>
  </si>
  <si>
    <t>PORTOCANNONE</t>
  </si>
  <si>
    <t>L601</t>
  </si>
  <si>
    <t>VALLE DI CASIES</t>
  </si>
  <si>
    <t>I941</t>
  </si>
  <si>
    <t>STAZZANO</t>
  </si>
  <si>
    <t>B497</t>
  </si>
  <si>
    <t>CAMPAGNATICO</t>
  </si>
  <si>
    <t>A702</t>
  </si>
  <si>
    <t>BASSANO BRESCIANO</t>
  </si>
  <si>
    <t>D010</t>
  </si>
  <si>
    <t>CORLETO PERTICARA</t>
  </si>
  <si>
    <t>D861</t>
  </si>
  <si>
    <t>GALATI MAMERTINO</t>
  </si>
  <si>
    <t>B664</t>
  </si>
  <si>
    <t>CAPO DI PONTE</t>
  </si>
  <si>
    <t>E677</t>
  </si>
  <si>
    <t>LONGOBARDI</t>
  </si>
  <si>
    <t>D540</t>
  </si>
  <si>
    <t>FERLA</t>
  </si>
  <si>
    <t>B690</t>
  </si>
  <si>
    <t>CAPRARICA DI LECCE</t>
  </si>
  <si>
    <t>F147</t>
  </si>
  <si>
    <t>MERÌ</t>
  </si>
  <si>
    <t>I937</t>
  </si>
  <si>
    <t>STALETTÌ</t>
  </si>
  <si>
    <t>C189</t>
  </si>
  <si>
    <t>CASTELLO-MOLINA DI FIEMME</t>
  </si>
  <si>
    <t>H382</t>
  </si>
  <si>
    <t>ROCCABASCERANA</t>
  </si>
  <si>
    <t>A630</t>
  </si>
  <si>
    <t>BARBARIGA</t>
  </si>
  <si>
    <t>F587</t>
  </si>
  <si>
    <t>MONTEPARANO</t>
  </si>
  <si>
    <t>I248</t>
  </si>
  <si>
    <t>SANTA MARIA LA LONGA</t>
  </si>
  <si>
    <t>F967</t>
  </si>
  <si>
    <t>NOVI VELIA</t>
  </si>
  <si>
    <t>A293</t>
  </si>
  <si>
    <t>ANGOLO TERME</t>
  </si>
  <si>
    <t>C062</t>
  </si>
  <si>
    <t>CASTELBELLO-CIARDES</t>
  </si>
  <si>
    <t>B145</t>
  </si>
  <si>
    <t>BRENNERO</t>
  </si>
  <si>
    <t>I854</t>
  </si>
  <si>
    <t>SORIANO CALABRO</t>
  </si>
  <si>
    <t>M182</t>
  </si>
  <si>
    <t>ZOAGLI</t>
  </si>
  <si>
    <t>I727</t>
  </si>
  <si>
    <t>SIGILLO</t>
  </si>
  <si>
    <t>I759</t>
  </si>
  <si>
    <t>SIRONE</t>
  </si>
  <si>
    <t>G243</t>
  </si>
  <si>
    <t>PAGO VEIANO</t>
  </si>
  <si>
    <t>E407</t>
  </si>
  <si>
    <t>LAGO</t>
  </si>
  <si>
    <t>F429</t>
  </si>
  <si>
    <t>MONTAQUILA</t>
  </si>
  <si>
    <t>C073</t>
  </si>
  <si>
    <t>CASTELCUCCO</t>
  </si>
  <si>
    <t>B294</t>
  </si>
  <si>
    <t>BUSSI SUL TIRINO</t>
  </si>
  <si>
    <t>M355</t>
  </si>
  <si>
    <t>CEMBRA LISIGNAGO</t>
  </si>
  <si>
    <t>E003</t>
  </si>
  <si>
    <t>GHIFFA</t>
  </si>
  <si>
    <t>A258</t>
  </si>
  <si>
    <t>AMATRICE</t>
  </si>
  <si>
    <t>E013</t>
  </si>
  <si>
    <t>GIARDINELLO</t>
  </si>
  <si>
    <t>F626</t>
  </si>
  <si>
    <t>MONTE SAN PIETRANGELI</t>
  </si>
  <si>
    <t>F016</t>
  </si>
  <si>
    <t>MASI TORELLO</t>
  </si>
  <si>
    <t>I791</t>
  </si>
  <si>
    <t>SOLARUSSA</t>
  </si>
  <si>
    <t>F527</t>
  </si>
  <si>
    <t>MONTEGROSSO D'ASTI</t>
  </si>
  <si>
    <t>G980</t>
  </si>
  <si>
    <t>PRALUNGO</t>
  </si>
  <si>
    <t>H852</t>
  </si>
  <si>
    <t>SANFRONT</t>
  </si>
  <si>
    <t>L739</t>
  </si>
  <si>
    <t>VENTICANO</t>
  </si>
  <si>
    <t>F802</t>
  </si>
  <si>
    <t>MULAZZO</t>
  </si>
  <si>
    <t>A301</t>
  </si>
  <si>
    <t>ANNONE DI BRIANZA</t>
  </si>
  <si>
    <t>C484</t>
  </si>
  <si>
    <t>CERANOVA</t>
  </si>
  <si>
    <t>C315</t>
  </si>
  <si>
    <t>CASTIGLIONE IN TEVERINA</t>
  </si>
  <si>
    <t>H439</t>
  </si>
  <si>
    <t>ROCCA SAN GIOVANNI</t>
  </si>
  <si>
    <t>I335</t>
  </si>
  <si>
    <t>SANT'EUSANIO DEL SANGRO</t>
  </si>
  <si>
    <t>I973</t>
  </si>
  <si>
    <t>STRANGOLAGALLI</t>
  </si>
  <si>
    <t>G862</t>
  </si>
  <si>
    <t>PONTI SUL MINCIO</t>
  </si>
  <si>
    <t>C449</t>
  </si>
  <si>
    <t>CELLINO ATTANASIO</t>
  </si>
  <si>
    <t>E820</t>
  </si>
  <si>
    <t>MAGNANO IN RIVIERA</t>
  </si>
  <si>
    <t>G450</t>
  </si>
  <si>
    <t>PERFUGAS</t>
  </si>
  <si>
    <t>H959</t>
  </si>
  <si>
    <t>SAN LORENZO</t>
  </si>
  <si>
    <t>C485</t>
  </si>
  <si>
    <t>CERASO</t>
  </si>
  <si>
    <t>B686</t>
  </si>
  <si>
    <t>CAPRALBA</t>
  </si>
  <si>
    <t>G907</t>
  </si>
  <si>
    <t>PORTO VALTRAVAGLIA</t>
  </si>
  <si>
    <t>D646</t>
  </si>
  <si>
    <t>FOGLIZZO</t>
  </si>
  <si>
    <t>E850</t>
  </si>
  <si>
    <t>MALÉ</t>
  </si>
  <si>
    <t>A836</t>
  </si>
  <si>
    <t>BEVERINO</t>
  </si>
  <si>
    <t>H428</t>
  </si>
  <si>
    <t>ROCCAPALUMBA</t>
  </si>
  <si>
    <t>B706</t>
  </si>
  <si>
    <t>CAPRIGLIA IRPINA</t>
  </si>
  <si>
    <t>G011</t>
  </si>
  <si>
    <t>OGLIASTRO CILENTO</t>
  </si>
  <si>
    <t>G648</t>
  </si>
  <si>
    <t>PIEVE FOSCIANA</t>
  </si>
  <si>
    <t>D300</t>
  </si>
  <si>
    <t>DIGNANO</t>
  </si>
  <si>
    <t>F301</t>
  </si>
  <si>
    <t>MOLOCHIO</t>
  </si>
  <si>
    <t>B046</t>
  </si>
  <si>
    <t>BORGO VERCELLI</t>
  </si>
  <si>
    <t>D296</t>
  </si>
  <si>
    <t>DIANO CASTELLO</t>
  </si>
  <si>
    <t>G784</t>
  </si>
  <si>
    <t>POLI</t>
  </si>
  <si>
    <t>A454</t>
  </si>
  <si>
    <t>ARZANA</t>
  </si>
  <si>
    <t>C917</t>
  </si>
  <si>
    <t>COMAZZO</t>
  </si>
  <si>
    <t>E868</t>
  </si>
  <si>
    <t>MALTIGNANO</t>
  </si>
  <si>
    <t>D330</t>
  </si>
  <si>
    <t>DOMEGGE DI CADORE</t>
  </si>
  <si>
    <t>L085</t>
  </si>
  <si>
    <t>TEGLIO VENETO</t>
  </si>
  <si>
    <t>C550</t>
  </si>
  <si>
    <t>CERVERE</t>
  </si>
  <si>
    <t>E118</t>
  </si>
  <si>
    <t>GOVONE</t>
  </si>
  <si>
    <t>G829</t>
  </si>
  <si>
    <t>PONTE IN VALTELLINA</t>
  </si>
  <si>
    <t>C331</t>
  </si>
  <si>
    <t>CASTORANO</t>
  </si>
  <si>
    <t>C673</t>
  </si>
  <si>
    <t>CICAGNA</t>
  </si>
  <si>
    <t>H365</t>
  </si>
  <si>
    <t>ROASIO</t>
  </si>
  <si>
    <t>G614</t>
  </si>
  <si>
    <t>SATRIANO DI LUCANIA</t>
  </si>
  <si>
    <t>H372</t>
  </si>
  <si>
    <t>ROBECCO D'OGLIO</t>
  </si>
  <si>
    <t>C262</t>
  </si>
  <si>
    <t>CASTEL SAN LORENZO</t>
  </si>
  <si>
    <t>H063</t>
  </si>
  <si>
    <t>PRIMALUNA</t>
  </si>
  <si>
    <t>H268</t>
  </si>
  <si>
    <t>RIARDO</t>
  </si>
  <si>
    <t>C347</t>
  </si>
  <si>
    <t>CASTROREALE</t>
  </si>
  <si>
    <t>L723</t>
  </si>
  <si>
    <t>VELO D'ASTICO</t>
  </si>
  <si>
    <t>A975</t>
  </si>
  <si>
    <t>BONITO</t>
  </si>
  <si>
    <t>I237</t>
  </si>
  <si>
    <t>SANTA MARIA DELLA VERSA</t>
  </si>
  <si>
    <t>B071</t>
  </si>
  <si>
    <t>BOSCO MARENGO</t>
  </si>
  <si>
    <t>F434</t>
  </si>
  <si>
    <t>MONTE CREMASCO</t>
  </si>
  <si>
    <t>D660</t>
  </si>
  <si>
    <t>FOMBIO</t>
  </si>
  <si>
    <t>L428</t>
  </si>
  <si>
    <t>TRINITÀ D'AGULTU E VIGNOLA</t>
  </si>
  <si>
    <t>F502</t>
  </si>
  <si>
    <t>MONTEFIORE CONCA</t>
  </si>
  <si>
    <t>C972</t>
  </si>
  <si>
    <t>CONTROGUERRA</t>
  </si>
  <si>
    <t>L088</t>
  </si>
  <si>
    <t>TELTI</t>
  </si>
  <si>
    <t>C634</t>
  </si>
  <si>
    <t>CHIEVE</t>
  </si>
  <si>
    <t>F423</t>
  </si>
  <si>
    <t>MONTANASO LOMBARDO</t>
  </si>
  <si>
    <t>G136</t>
  </si>
  <si>
    <t>ORTELLE</t>
  </si>
  <si>
    <t>E323</t>
  </si>
  <si>
    <t>IRGOLI</t>
  </si>
  <si>
    <t>A918</t>
  </si>
  <si>
    <t>BODIO LOMNAGO</t>
  </si>
  <si>
    <t>L427</t>
  </si>
  <si>
    <t>TRINITÀ</t>
  </si>
  <si>
    <t>E185</t>
  </si>
  <si>
    <t>GRISOLIA</t>
  </si>
  <si>
    <t>I374</t>
  </si>
  <si>
    <t>SANTU LUSSURGIU</t>
  </si>
  <si>
    <t>E745</t>
  </si>
  <si>
    <t>LUNGRO</t>
  </si>
  <si>
    <t>C369</t>
  </si>
  <si>
    <t>CAVAGNOLO</t>
  </si>
  <si>
    <t>G933</t>
  </si>
  <si>
    <t>POSSAGNO</t>
  </si>
  <si>
    <t>B009</t>
  </si>
  <si>
    <t>BORGO D'ALE</t>
  </si>
  <si>
    <t>B589</t>
  </si>
  <si>
    <t>CANDIANA</t>
  </si>
  <si>
    <t>G836</t>
  </si>
  <si>
    <t>PONTECCHIO POLESINE</t>
  </si>
  <si>
    <t>D590</t>
  </si>
  <si>
    <t>FILATTIERA</t>
  </si>
  <si>
    <t>C846</t>
  </si>
  <si>
    <t>COLLE SANNITA</t>
  </si>
  <si>
    <t>B901</t>
  </si>
  <si>
    <t>CASALMORO</t>
  </si>
  <si>
    <t>I309</t>
  </si>
  <si>
    <t>SANTA SOFIA D'EPIRO</t>
  </si>
  <si>
    <t>C568</t>
  </si>
  <si>
    <t>CESARÒ</t>
  </si>
  <si>
    <t>A443</t>
  </si>
  <si>
    <t>ARSIÈ</t>
  </si>
  <si>
    <t>G020</t>
  </si>
  <si>
    <t>OLEGGIO CASTELLO</t>
  </si>
  <si>
    <t>I959</t>
  </si>
  <si>
    <t>STIMIGLIANO</t>
  </si>
  <si>
    <t>F595</t>
  </si>
  <si>
    <t>MONTEREALE</t>
  </si>
  <si>
    <t>A421</t>
  </si>
  <si>
    <t>ARNARA</t>
  </si>
  <si>
    <t>G191</t>
  </si>
  <si>
    <t>OTTANA</t>
  </si>
  <si>
    <t>L654</t>
  </si>
  <si>
    <t>VALTOURNENCHE</t>
  </si>
  <si>
    <t>L298</t>
  </si>
  <si>
    <t>TORRIGLIA</t>
  </si>
  <si>
    <t>C885</t>
  </si>
  <si>
    <t>COLLOREDO DI MONTE ALBANO</t>
  </si>
  <si>
    <t>D159</t>
  </si>
  <si>
    <t>CRESPIATICA</t>
  </si>
  <si>
    <t>L062</t>
  </si>
  <si>
    <t>TAURASI</t>
  </si>
  <si>
    <t>D524</t>
  </si>
  <si>
    <t>FELETTO</t>
  </si>
  <si>
    <t>D568</t>
  </si>
  <si>
    <t>FICAROLO</t>
  </si>
  <si>
    <t>D062</t>
  </si>
  <si>
    <t>CORTEMILIA</t>
  </si>
  <si>
    <t>E330</t>
  </si>
  <si>
    <t>ISCHIA DI CASTRO</t>
  </si>
  <si>
    <t>B374</t>
  </si>
  <si>
    <t>CALABRITTO</t>
  </si>
  <si>
    <t>C046</t>
  </si>
  <si>
    <t>CASTAGNITO</t>
  </si>
  <si>
    <t>C489</t>
  </si>
  <si>
    <t>CERCHIARA DI CALABRIA</t>
  </si>
  <si>
    <t>C555</t>
  </si>
  <si>
    <t>CERVIGNANO D'ADDA</t>
  </si>
  <si>
    <t>D048</t>
  </si>
  <si>
    <t>CORTACCIA SULLA STRADA DEL VINO</t>
  </si>
  <si>
    <t>C719</t>
  </si>
  <si>
    <t>CIRCELLO</t>
  </si>
  <si>
    <t>G557</t>
  </si>
  <si>
    <t>PIANELLO VAL TIDONE</t>
  </si>
  <si>
    <t>L257</t>
  </si>
  <si>
    <t>TORRE DE' BUSI</t>
  </si>
  <si>
    <t>A015</t>
  </si>
  <si>
    <t>ACCADIA</t>
  </si>
  <si>
    <t>E925</t>
  </si>
  <si>
    <t>MARCELLINARA</t>
  </si>
  <si>
    <t>I381</t>
  </si>
  <si>
    <t>SAN VENANZO</t>
  </si>
  <si>
    <t>L357</t>
  </si>
  <si>
    <t>TRECCHINA</t>
  </si>
  <si>
    <t>E694</t>
  </si>
  <si>
    <t>LORO PICENO</t>
  </si>
  <si>
    <t>C048</t>
  </si>
  <si>
    <t>CASTAGNOLE PIEMONTE</t>
  </si>
  <si>
    <t>C070</t>
  </si>
  <si>
    <t>SERVIGLIANO</t>
  </si>
  <si>
    <t>E104</t>
  </si>
  <si>
    <t>GORNATE OLONA</t>
  </si>
  <si>
    <t>I950</t>
  </si>
  <si>
    <t>STERNATIA</t>
  </si>
  <si>
    <t>G796</t>
  </si>
  <si>
    <t>POLLICA</t>
  </si>
  <si>
    <t>H028</t>
  </si>
  <si>
    <t>PREMANA</t>
  </si>
  <si>
    <t>B144</t>
  </si>
  <si>
    <t>BRENNA</t>
  </si>
  <si>
    <t>G147</t>
  </si>
  <si>
    <t>ORUNE</t>
  </si>
  <si>
    <t>H356</t>
  </si>
  <si>
    <t>RIVOLI VERONESE</t>
  </si>
  <si>
    <t>A103</t>
  </si>
  <si>
    <t>AIELLO DEL FRIULI</t>
  </si>
  <si>
    <t>G954</t>
  </si>
  <si>
    <t>POZZILLI</t>
  </si>
  <si>
    <t>E809</t>
  </si>
  <si>
    <t>MAGLIANO ALFIERI</t>
  </si>
  <si>
    <t>A057</t>
  </si>
  <si>
    <t>ADRARA SAN MARTINO</t>
  </si>
  <si>
    <t>A771</t>
  </si>
  <si>
    <t>LIZZANO IN BELVEDERE</t>
  </si>
  <si>
    <t>I185</t>
  </si>
  <si>
    <t>SANTA ELISABETTA</t>
  </si>
  <si>
    <t>L964</t>
  </si>
  <si>
    <t>VILLAMAGNA</t>
  </si>
  <si>
    <t>C987</t>
  </si>
  <si>
    <t>CORBOLA</t>
  </si>
  <si>
    <t>G248</t>
  </si>
  <si>
    <t>PAITONE</t>
  </si>
  <si>
    <t>I621</t>
  </si>
  <si>
    <t>SEQUALS</t>
  </si>
  <si>
    <t>L909</t>
  </si>
  <si>
    <t>VILLA SANTINA</t>
  </si>
  <si>
    <t>H665</t>
  </si>
  <si>
    <t>SAGRADO</t>
  </si>
  <si>
    <t>E581</t>
  </si>
  <si>
    <t>LIERNA</t>
  </si>
  <si>
    <t>F640</t>
  </si>
  <si>
    <t>MONTESCUDAIO</t>
  </si>
  <si>
    <t>L048</t>
  </si>
  <si>
    <t>TARANTASCA</t>
  </si>
  <si>
    <t>I118</t>
  </si>
  <si>
    <t>VILLA SAN PIETRO</t>
  </si>
  <si>
    <t>L348</t>
  </si>
  <si>
    <t>TRAVO</t>
  </si>
  <si>
    <t>G560</t>
  </si>
  <si>
    <t>PIANEZZE</t>
  </si>
  <si>
    <t>F916</t>
  </si>
  <si>
    <t>NOCIGLIA</t>
  </si>
  <si>
    <t>G370</t>
  </si>
  <si>
    <t>PATERNOPOLI</t>
  </si>
  <si>
    <t>B501</t>
  </si>
  <si>
    <t>CAMPARADA</t>
  </si>
  <si>
    <t>F146</t>
  </si>
  <si>
    <t>MERGOZZO</t>
  </si>
  <si>
    <t>G516</t>
  </si>
  <si>
    <t>PETRITOLI</t>
  </si>
  <si>
    <t>L713</t>
  </si>
  <si>
    <t>VEJANO</t>
  </si>
  <si>
    <t>A236</t>
  </si>
  <si>
    <t>ALTISSIMO</t>
  </si>
  <si>
    <t>E544</t>
  </si>
  <si>
    <t>LESA</t>
  </si>
  <si>
    <t>B024</t>
  </si>
  <si>
    <t>BORGONE SUSA</t>
  </si>
  <si>
    <t>A495</t>
  </si>
  <si>
    <t>AULETTA</t>
  </si>
  <si>
    <t>D287</t>
  </si>
  <si>
    <t>DESULO</t>
  </si>
  <si>
    <t>E535</t>
  </si>
  <si>
    <t>LEONESSA</t>
  </si>
  <si>
    <t>G485</t>
  </si>
  <si>
    <t>PESCATE</t>
  </si>
  <si>
    <t>I512</t>
  </si>
  <si>
    <t>SCARNAFIGI</t>
  </si>
  <si>
    <t>B650</t>
  </si>
  <si>
    <t>CAPERGNANICA</t>
  </si>
  <si>
    <t>C313</t>
  </si>
  <si>
    <t>CASTIGLIONE D'ORCIA</t>
  </si>
  <si>
    <t>H377</t>
  </si>
  <si>
    <t>ROBILANTE</t>
  </si>
  <si>
    <t>I743</t>
  </si>
  <si>
    <t>SIMAXIS</t>
  </si>
  <si>
    <t>D318</t>
  </si>
  <si>
    <t>DOLCEACQUA</t>
  </si>
  <si>
    <t>G582</t>
  </si>
  <si>
    <t>PIAZZA AL SERCHIO</t>
  </si>
  <si>
    <t>G349</t>
  </si>
  <si>
    <t>PARUZZARO</t>
  </si>
  <si>
    <t>D022</t>
  </si>
  <si>
    <t>CORNELIANO D'ALBA</t>
  </si>
  <si>
    <t>G649</t>
  </si>
  <si>
    <t>PIEVEPELAGO</t>
  </si>
  <si>
    <t>L507</t>
  </si>
  <si>
    <t>USCIO</t>
  </si>
  <si>
    <t>I682</t>
  </si>
  <si>
    <t>SESTO CAMPANO</t>
  </si>
  <si>
    <t>L136</t>
  </si>
  <si>
    <t>TERRAZZO</t>
  </si>
  <si>
    <t>A874</t>
  </si>
  <si>
    <t>BINETTO</t>
  </si>
  <si>
    <t>B365</t>
  </si>
  <si>
    <t>CAINO</t>
  </si>
  <si>
    <t>B766</t>
  </si>
  <si>
    <t>CARERI</t>
  </si>
  <si>
    <t>F511</t>
  </si>
  <si>
    <t>MONTEFREDANE</t>
  </si>
  <si>
    <t>D386</t>
  </si>
  <si>
    <t>DURAZZANO</t>
  </si>
  <si>
    <t>B326</t>
  </si>
  <si>
    <t>CADEGLIANO-VICONAGO</t>
  </si>
  <si>
    <t>D528</t>
  </si>
  <si>
    <t>FELIZZANO</t>
  </si>
  <si>
    <t>A020</t>
  </si>
  <si>
    <t>ACERENZA</t>
  </si>
  <si>
    <t>E808</t>
  </si>
  <si>
    <t>MAGLIANO ALPI</t>
  </si>
  <si>
    <t>F858</t>
  </si>
  <si>
    <t>NE</t>
  </si>
  <si>
    <t>I243</t>
  </si>
  <si>
    <t>SANTA MARIA HOÈ</t>
  </si>
  <si>
    <t>E196</t>
  </si>
  <si>
    <t>GROPPARELLO</t>
  </si>
  <si>
    <t>F117</t>
  </si>
  <si>
    <t>MELPIGNANO</t>
  </si>
  <si>
    <t>H955</t>
  </si>
  <si>
    <t>SAN LORENZELLO</t>
  </si>
  <si>
    <t>L989</t>
  </si>
  <si>
    <t>VILLANOVA MONTELEONE</t>
  </si>
  <si>
    <t>C729</t>
  </si>
  <si>
    <t>CISANO SUL NEVA</t>
  </si>
  <si>
    <t>A696</t>
  </si>
  <si>
    <t>BASELICE</t>
  </si>
  <si>
    <t>C724</t>
  </si>
  <si>
    <t>CIRIMIDO</t>
  </si>
  <si>
    <t>E010</t>
  </si>
  <si>
    <t>GIANICO</t>
  </si>
  <si>
    <t>E128</t>
  </si>
  <si>
    <t>GRAFFIGNANO</t>
  </si>
  <si>
    <t>L183</t>
  </si>
  <si>
    <t>TIZZANO VAL PARMA</t>
  </si>
  <si>
    <t>G746</t>
  </si>
  <si>
    <t>PODENZANA</t>
  </si>
  <si>
    <t>G809</t>
  </si>
  <si>
    <t>POMBIA</t>
  </si>
  <si>
    <t>E700</t>
  </si>
  <si>
    <t>LOTZORAI</t>
  </si>
  <si>
    <t>I389</t>
  </si>
  <si>
    <t>SAN VINCENZO VALLE ROVETO</t>
  </si>
  <si>
    <t>A108</t>
  </si>
  <si>
    <t>AYMAVILLES</t>
  </si>
  <si>
    <t>A414</t>
  </si>
  <si>
    <t>ARMENO</t>
  </si>
  <si>
    <t>C659</t>
  </si>
  <si>
    <t>CHIUSANO DI SAN DOMENICO</t>
  </si>
  <si>
    <t>F316</t>
  </si>
  <si>
    <t>MOMBERCELLI</t>
  </si>
  <si>
    <t>H767</t>
  </si>
  <si>
    <t>SAN BASSANO</t>
  </si>
  <si>
    <t>L937</t>
  </si>
  <si>
    <t>VILLA ESTENSE</t>
  </si>
  <si>
    <t>C318</t>
  </si>
  <si>
    <t>CASTIGLION FIBOCCHI</t>
  </si>
  <si>
    <t>H253</t>
  </si>
  <si>
    <t>REVINE LAGO</t>
  </si>
  <si>
    <t>L258</t>
  </si>
  <si>
    <t>TORRE DE' PICENARDI</t>
  </si>
  <si>
    <t>G561</t>
  </si>
  <si>
    <t>PIANFEI</t>
  </si>
  <si>
    <t>L335</t>
  </si>
  <si>
    <t>TRASAGHIS</t>
  </si>
  <si>
    <t>A941</t>
  </si>
  <si>
    <t>BOLLENGO</t>
  </si>
  <si>
    <t>C394</t>
  </si>
  <si>
    <t>CAVENAGO D'ADDA</t>
  </si>
  <si>
    <t>G233</t>
  </si>
  <si>
    <t>PAGAZZANO</t>
  </si>
  <si>
    <t>A438</t>
  </si>
  <si>
    <t>ARRE</t>
  </si>
  <si>
    <t>C311</t>
  </si>
  <si>
    <t>COLLEDARA</t>
  </si>
  <si>
    <t>A769</t>
  </si>
  <si>
    <t>BELVEDERE OSTRENSE</t>
  </si>
  <si>
    <t>D958</t>
  </si>
  <si>
    <t>GAZZOLA</t>
  </si>
  <si>
    <t>G384</t>
  </si>
  <si>
    <t>PAULILATINO</t>
  </si>
  <si>
    <t>G541</t>
  </si>
  <si>
    <t>PIANA DI MONTE VERNA</t>
  </si>
  <si>
    <t>C244</t>
  </si>
  <si>
    <t>CASTELNUOVO DI VAL DI CECINA</t>
  </si>
  <si>
    <t>H608</t>
  </si>
  <si>
    <t>ROVERÈ VERONESE</t>
  </si>
  <si>
    <t>L866</t>
  </si>
  <si>
    <t>VIGANÒ</t>
  </si>
  <si>
    <t>M044</t>
  </si>
  <si>
    <t>VILLIMPENTA</t>
  </si>
  <si>
    <t>D430</t>
  </si>
  <si>
    <t>ESCALAPLANO</t>
  </si>
  <si>
    <t>C920</t>
  </si>
  <si>
    <t>COMELICO SUPERIORE</t>
  </si>
  <si>
    <t>H807</t>
  </si>
  <si>
    <t>SAN COSTANTINO CALABRO</t>
  </si>
  <si>
    <t>I273</t>
  </si>
  <si>
    <t>SANT'ANGELO D'ALIFE</t>
  </si>
  <si>
    <t>D959</t>
  </si>
  <si>
    <t>GAZZUOLO</t>
  </si>
  <si>
    <t>I932</t>
  </si>
  <si>
    <t>STAFFOLO</t>
  </si>
  <si>
    <t>B005</t>
  </si>
  <si>
    <t>BORGIO VEREZZI</t>
  </si>
  <si>
    <t>I092</t>
  </si>
  <si>
    <t>SAN PIETRO AL NATISONE</t>
  </si>
  <si>
    <t>F503</t>
  </si>
  <si>
    <t>MONTEFIORINO</t>
  </si>
  <si>
    <t>M366</t>
  </si>
  <si>
    <t>DIMARO FOLGARIDA</t>
  </si>
  <si>
    <t>G484</t>
  </si>
  <si>
    <t>PESCASSEROLI</t>
  </si>
  <si>
    <t>I357</t>
  </si>
  <si>
    <t>SANTO STEFANO DEL SOLE</t>
  </si>
  <si>
    <t>F836</t>
  </si>
  <si>
    <t>NALLES</t>
  </si>
  <si>
    <t>G576</t>
  </si>
  <si>
    <t>PIATEDA</t>
  </si>
  <si>
    <t>A138</t>
  </si>
  <si>
    <t>ALBARETO</t>
  </si>
  <si>
    <t>L843</t>
  </si>
  <si>
    <t>VICO NEL LAZIO</t>
  </si>
  <si>
    <t>A096</t>
  </si>
  <si>
    <t>AICURZIO</t>
  </si>
  <si>
    <t>L246</t>
  </si>
  <si>
    <t>TORREANO</t>
  </si>
  <si>
    <t>F534</t>
  </si>
  <si>
    <t>MONTELANICO</t>
  </si>
  <si>
    <t>L593</t>
  </si>
  <si>
    <t>VALLE LOMELLINA</t>
  </si>
  <si>
    <t>E397</t>
  </si>
  <si>
    <t>LACEDONIA</t>
  </si>
  <si>
    <t>E213</t>
  </si>
  <si>
    <t>GROTTOLE</t>
  </si>
  <si>
    <t>F310</t>
  </si>
  <si>
    <t>MOMBAROCCIO</t>
  </si>
  <si>
    <t>G165</t>
  </si>
  <si>
    <t>OSPEDALETTO D'ALPINOLO</t>
  </si>
  <si>
    <t>D364</t>
  </si>
  <si>
    <t>DRAPIA</t>
  </si>
  <si>
    <t>G551</t>
  </si>
  <si>
    <t>PIANDIMELETO</t>
  </si>
  <si>
    <t>B408</t>
  </si>
  <si>
    <t>CALESTANO</t>
  </si>
  <si>
    <t>B705</t>
  </si>
  <si>
    <t>CAPRIE</t>
  </si>
  <si>
    <t>H301</t>
  </si>
  <si>
    <t>RIOLA SARDO</t>
  </si>
  <si>
    <t>G250</t>
  </si>
  <si>
    <t>PALAGANO</t>
  </si>
  <si>
    <t>F726</t>
  </si>
  <si>
    <t>MORGEX</t>
  </si>
  <si>
    <t>G799</t>
  </si>
  <si>
    <t>POLLUTRI</t>
  </si>
  <si>
    <t>A447</t>
  </si>
  <si>
    <t>ARTA TERME</t>
  </si>
  <si>
    <t>E836</t>
  </si>
  <si>
    <t>MAIERATO</t>
  </si>
  <si>
    <t>H407</t>
  </si>
  <si>
    <t>ROCCAFORTE MONDOVÌ</t>
  </si>
  <si>
    <t>F920</t>
  </si>
  <si>
    <t>NOGAREDO</t>
  </si>
  <si>
    <t>M301</t>
  </si>
  <si>
    <t>PADRU</t>
  </si>
  <si>
    <t>C316</t>
  </si>
  <si>
    <t>CASTIGLIONE MESSER RAIMONDO</t>
  </si>
  <si>
    <t>I629</t>
  </si>
  <si>
    <t>SERINA</t>
  </si>
  <si>
    <t>A329</t>
  </si>
  <si>
    <t>APIRO</t>
  </si>
  <si>
    <t>A303</t>
  </si>
  <si>
    <t>ANOIA</t>
  </si>
  <si>
    <t>B270</t>
  </si>
  <si>
    <t>BUONVICINO</t>
  </si>
  <si>
    <t>G036</t>
  </si>
  <si>
    <t>OLIVERI</t>
  </si>
  <si>
    <t>D784</t>
  </si>
  <si>
    <t>FRASSO TELESINO</t>
  </si>
  <si>
    <t>F766</t>
  </si>
  <si>
    <t>MOSO IN PASSIRIA</t>
  </si>
  <si>
    <t>L372</t>
  </si>
  <si>
    <t>TREMOSINE SUL GARDA</t>
  </si>
  <si>
    <t>D085</t>
  </si>
  <si>
    <t>COSEANO</t>
  </si>
  <si>
    <t>E983</t>
  </si>
  <si>
    <t>MARTIGNANA DI PO</t>
  </si>
  <si>
    <t>L497</t>
  </si>
  <si>
    <t>URBANA</t>
  </si>
  <si>
    <t>A646</t>
  </si>
  <si>
    <t>BARDI</t>
  </si>
  <si>
    <t>E008</t>
  </si>
  <si>
    <t>GIACCIANO CON BARUCHELLA</t>
  </si>
  <si>
    <t>B557</t>
  </si>
  <si>
    <t>CAMPORGIANO</t>
  </si>
  <si>
    <t>C883</t>
  </si>
  <si>
    <t>COLLIO</t>
  </si>
  <si>
    <t>C908</t>
  </si>
  <si>
    <t>COLTURANO</t>
  </si>
  <si>
    <t>D886</t>
  </si>
  <si>
    <t>GALLUCCIO</t>
  </si>
  <si>
    <t>F614</t>
  </si>
  <si>
    <t>MONTERUBBIANO</t>
  </si>
  <si>
    <t>C198</t>
  </si>
  <si>
    <t>CASTELLUCCIO DEI SAURI</t>
  </si>
  <si>
    <t>F233</t>
  </si>
  <si>
    <t>MIRABELLO SANNITICO</t>
  </si>
  <si>
    <t>F601</t>
  </si>
  <si>
    <t>MONTERODUNI</t>
  </si>
  <si>
    <t>G003</t>
  </si>
  <si>
    <t>OFFAGNA</t>
  </si>
  <si>
    <t>A275</t>
  </si>
  <si>
    <t>ANDEZENO</t>
  </si>
  <si>
    <t>A579</t>
  </si>
  <si>
    <t>BAIA E LATINA</t>
  </si>
  <si>
    <t>C117</t>
  </si>
  <si>
    <t>CASTEL GIORGIO</t>
  </si>
  <si>
    <t>F986</t>
  </si>
  <si>
    <t>NURRI</t>
  </si>
  <si>
    <t>G798</t>
  </si>
  <si>
    <t>POLLONE</t>
  </si>
  <si>
    <t>A367</t>
  </si>
  <si>
    <t>ARCHI</t>
  </si>
  <si>
    <t>G331</t>
  </si>
  <si>
    <t>PARENTI</t>
  </si>
  <si>
    <t>I365</t>
  </si>
  <si>
    <t>SANTO STEFANO AL MARE</t>
  </si>
  <si>
    <t>M414</t>
  </si>
  <si>
    <t>QUAREGNA CERRETO</t>
  </si>
  <si>
    <t>E178</t>
  </si>
  <si>
    <t>GRIGNO</t>
  </si>
  <si>
    <t>E930</t>
  </si>
  <si>
    <t>MARCIANA</t>
  </si>
  <si>
    <t>A820</t>
  </si>
  <si>
    <t>BESATE</t>
  </si>
  <si>
    <t>E295</t>
  </si>
  <si>
    <t>INCISA SCAPACCINO</t>
  </si>
  <si>
    <t>E877</t>
  </si>
  <si>
    <t>MANDAS</t>
  </si>
  <si>
    <t>B636</t>
  </si>
  <si>
    <t>CANTIANO</t>
  </si>
  <si>
    <t>H979</t>
  </si>
  <si>
    <t>SAN MARCELLO</t>
  </si>
  <si>
    <t>B100</t>
  </si>
  <si>
    <t>BOVEGNO</t>
  </si>
  <si>
    <t>H068</t>
  </si>
  <si>
    <t>PRIOCCA</t>
  </si>
  <si>
    <t>F949</t>
  </si>
  <si>
    <t>NOVA LEVANTE</t>
  </si>
  <si>
    <t>L015</t>
  </si>
  <si>
    <t>SUSTINENTE</t>
  </si>
  <si>
    <t>E662</t>
  </si>
  <si>
    <t>LOMELLO</t>
  </si>
  <si>
    <t>I388</t>
  </si>
  <si>
    <t>SAN VINCENZO LA COSTA</t>
  </si>
  <si>
    <t>L887</t>
  </si>
  <si>
    <t>VIGNOLE BORBERA</t>
  </si>
  <si>
    <t>E458</t>
  </si>
  <si>
    <t>LA SALLE</t>
  </si>
  <si>
    <t>F400</t>
  </si>
  <si>
    <t>MONTALBANO ELICONA</t>
  </si>
  <si>
    <t>G848</t>
  </si>
  <si>
    <t>PONTELANDOLFO</t>
  </si>
  <si>
    <t>B419</t>
  </si>
  <si>
    <t>CALLIANO</t>
  </si>
  <si>
    <t>I244</t>
  </si>
  <si>
    <t>SANTA MARIA IMBARO</t>
  </si>
  <si>
    <t>I730</t>
  </si>
  <si>
    <t>SILANUS</t>
  </si>
  <si>
    <t>G122</t>
  </si>
  <si>
    <t>ORROLI</t>
  </si>
  <si>
    <t>L808</t>
  </si>
  <si>
    <t>VESPOLATE</t>
  </si>
  <si>
    <t>E998</t>
  </si>
  <si>
    <t>MARZANO APPIO</t>
  </si>
  <si>
    <t>F281</t>
  </si>
  <si>
    <t>MOLARE</t>
  </si>
  <si>
    <t>L392</t>
  </si>
  <si>
    <t>TRESIVIO</t>
  </si>
  <si>
    <t>A964</t>
  </si>
  <si>
    <t>BONAVIGO</t>
  </si>
  <si>
    <t>G976</t>
  </si>
  <si>
    <t>PRAIANO</t>
  </si>
  <si>
    <t>F682</t>
  </si>
  <si>
    <t>MONTOGGIO</t>
  </si>
  <si>
    <t>G974</t>
  </si>
  <si>
    <t>PRAY</t>
  </si>
  <si>
    <t>D492</t>
  </si>
  <si>
    <t>FARA NOVARESE</t>
  </si>
  <si>
    <t>G318</t>
  </si>
  <si>
    <t>PAOLISI</t>
  </si>
  <si>
    <t>G602</t>
  </si>
  <si>
    <t>PIENZA</t>
  </si>
  <si>
    <t>C504</t>
  </si>
  <si>
    <t>CERESOLE ALBA</t>
  </si>
  <si>
    <t>A684</t>
  </si>
  <si>
    <t>BARZANA</t>
  </si>
  <si>
    <t>E283</t>
  </si>
  <si>
    <t>ILBONO</t>
  </si>
  <si>
    <t>G107</t>
  </si>
  <si>
    <t>ORIO LITTA</t>
  </si>
  <si>
    <t>D453</t>
  </si>
  <si>
    <t>FABRIZIA</t>
  </si>
  <si>
    <t>D576</t>
  </si>
  <si>
    <t>FIESSE</t>
  </si>
  <si>
    <t>A689</t>
  </si>
  <si>
    <t>BASALUZZO</t>
  </si>
  <si>
    <t>I173</t>
  </si>
  <si>
    <t>SANTA CRISTINA VALGARDENA</t>
  </si>
  <si>
    <t>B239</t>
  </si>
  <si>
    <t>BUCCIANO</t>
  </si>
  <si>
    <t>F743</t>
  </si>
  <si>
    <t>MOROZZO</t>
  </si>
  <si>
    <t>I597</t>
  </si>
  <si>
    <t>SELVINO</t>
  </si>
  <si>
    <t>L772</t>
  </si>
  <si>
    <t>VERNASCA</t>
  </si>
  <si>
    <t>I715</t>
  </si>
  <si>
    <t>SGONICO</t>
  </si>
  <si>
    <t>G939</t>
  </si>
  <si>
    <t>POSTIGLIONE</t>
  </si>
  <si>
    <t>I201</t>
  </si>
  <si>
    <t>SANT'AGATA FELTRIA</t>
  </si>
  <si>
    <t>C584</t>
  </si>
  <si>
    <t>CETARA</t>
  </si>
  <si>
    <t>D475</t>
  </si>
  <si>
    <t>FALERIA</t>
  </si>
  <si>
    <t>D819</t>
  </si>
  <si>
    <t>FUMONE</t>
  </si>
  <si>
    <t>L673</t>
  </si>
  <si>
    <t>VARAPODIO</t>
  </si>
  <si>
    <t>A788</t>
  </si>
  <si>
    <t>BERCETO</t>
  </si>
  <si>
    <t>G300</t>
  </si>
  <si>
    <t>PALUZZA</t>
  </si>
  <si>
    <t>I564</t>
  </si>
  <si>
    <t>SEDILO</t>
  </si>
  <si>
    <t>B056</t>
  </si>
  <si>
    <t>BORORE</t>
  </si>
  <si>
    <t>H969</t>
  </si>
  <si>
    <t>SAN LORENZO NUOVO</t>
  </si>
  <si>
    <t>B477</t>
  </si>
  <si>
    <t>CAMIGLIANO</t>
  </si>
  <si>
    <t>G277</t>
  </si>
  <si>
    <t>PALIZZI</t>
  </si>
  <si>
    <t>I082</t>
  </si>
  <si>
    <t>SAN PIER D'ISONZO</t>
  </si>
  <si>
    <t>D411</t>
  </si>
  <si>
    <t>ENTRATICO</t>
  </si>
  <si>
    <t>G303</t>
  </si>
  <si>
    <t>PANCALIERI</t>
  </si>
  <si>
    <t>M070</t>
  </si>
  <si>
    <t>VISANO</t>
  </si>
  <si>
    <t>D544</t>
  </si>
  <si>
    <t>FEROLETO ANTICO</t>
  </si>
  <si>
    <t>G618</t>
  </si>
  <si>
    <t>PIETRALUNGA</t>
  </si>
  <si>
    <t>C784</t>
  </si>
  <si>
    <t>CIVITELLA SAN PAOLO</t>
  </si>
  <si>
    <t>G311</t>
  </si>
  <si>
    <t>PANNARANO</t>
  </si>
  <si>
    <t>H498</t>
  </si>
  <si>
    <t>ROLETTO</t>
  </si>
  <si>
    <t>D361</t>
  </si>
  <si>
    <t>DRAGONI</t>
  </si>
  <si>
    <t>E182</t>
  </si>
  <si>
    <t>GRINZANE CAVOUR</t>
  </si>
  <si>
    <t>C624</t>
  </si>
  <si>
    <t>CHIAVERANO</t>
  </si>
  <si>
    <t>I813</t>
  </si>
  <si>
    <t>SOLZA</t>
  </si>
  <si>
    <t>L097</t>
  </si>
  <si>
    <t>TENNO</t>
  </si>
  <si>
    <t>A299</t>
  </si>
  <si>
    <t>ANNICCO</t>
  </si>
  <si>
    <t>L985</t>
  </si>
  <si>
    <t>VILLANOVA DEL GHEBBO</t>
  </si>
  <si>
    <t>A154</t>
  </si>
  <si>
    <t>ALBETTONE</t>
  </si>
  <si>
    <t>L274</t>
  </si>
  <si>
    <t>TORRE ORSAIA</t>
  </si>
  <si>
    <t>A431</t>
  </si>
  <si>
    <t>ARPAIA</t>
  </si>
  <si>
    <t>F501</t>
  </si>
  <si>
    <t>MONTEFIORE DELL'ASO</t>
  </si>
  <si>
    <t>L149</t>
  </si>
  <si>
    <t>TESIMO</t>
  </si>
  <si>
    <t>D344</t>
  </si>
  <si>
    <t>DONORI</t>
  </si>
  <si>
    <t>A067</t>
  </si>
  <si>
    <t>AGAZZANO</t>
  </si>
  <si>
    <t>B229</t>
  </si>
  <si>
    <t>BRUSNENGO</t>
  </si>
  <si>
    <t>G756</t>
  </si>
  <si>
    <t>POGGIO BUSTONE</t>
  </si>
  <si>
    <t>A772</t>
  </si>
  <si>
    <t>BELVEDERE DI SPINELLO</t>
  </si>
  <si>
    <t>E307</t>
  </si>
  <si>
    <t>INTRODACQUA</t>
  </si>
  <si>
    <t>D494</t>
  </si>
  <si>
    <t>FARA FILIORUM PETRI</t>
  </si>
  <si>
    <t>I116</t>
  </si>
  <si>
    <t>SAN PIETRO MOSEZZO</t>
  </si>
  <si>
    <t>L214</t>
  </si>
  <si>
    <t>TORELLA DEI LOMBARDI</t>
  </si>
  <si>
    <t>A490</t>
  </si>
  <si>
    <t>ATTIGLIANO</t>
  </si>
  <si>
    <t>F884</t>
  </si>
  <si>
    <t>NIARDO</t>
  </si>
  <si>
    <t>B255</t>
  </si>
  <si>
    <t>BUGLIO IN MONTE</t>
  </si>
  <si>
    <t>G611</t>
  </si>
  <si>
    <t>PIETRADEFUSI</t>
  </si>
  <si>
    <t>E338</t>
  </si>
  <si>
    <t>ISOLA D'ASTI</t>
  </si>
  <si>
    <t>G936</t>
  </si>
  <si>
    <t>POSTAL</t>
  </si>
  <si>
    <t>M264</t>
  </si>
  <si>
    <t>SAN CASSIANO</t>
  </si>
  <si>
    <t>E569</t>
  </si>
  <si>
    <t>LEZZENO</t>
  </si>
  <si>
    <t>I130</t>
  </si>
  <si>
    <t>SAN POTITO SANNITICO</t>
  </si>
  <si>
    <t>L073</t>
  </si>
  <si>
    <t>TAVERNOLA BERGAMASCA</t>
  </si>
  <si>
    <t>E851</t>
  </si>
  <si>
    <t>MALEGNO</t>
  </si>
  <si>
    <t>B016</t>
  </si>
  <si>
    <t>BORGOLAVEZZARO</t>
  </si>
  <si>
    <t>M007</t>
  </si>
  <si>
    <t>VILLAR FOCCHIARDO</t>
  </si>
  <si>
    <t>D412</t>
  </si>
  <si>
    <t>ENVIE</t>
  </si>
  <si>
    <t>F358</t>
  </si>
  <si>
    <t>MONFORTE D'ALBA</t>
  </si>
  <si>
    <t>M352</t>
  </si>
  <si>
    <t>BORGO CHIESE</t>
  </si>
  <si>
    <t>D066</t>
  </si>
  <si>
    <t>CORTENUOVA</t>
  </si>
  <si>
    <t>G166</t>
  </si>
  <si>
    <t>OSPEDALETTO LODIGIANO</t>
  </si>
  <si>
    <t>L743</t>
  </si>
  <si>
    <t>VENZONE</t>
  </si>
  <si>
    <t>I026</t>
  </si>
  <si>
    <t>SAN MAURO MARCHESATO</t>
  </si>
  <si>
    <t>L386</t>
  </si>
  <si>
    <t>TRESANA</t>
  </si>
  <si>
    <t>C359</t>
  </si>
  <si>
    <t>CAUTANO</t>
  </si>
  <si>
    <t>E380</t>
  </si>
  <si>
    <t>IZANO</t>
  </si>
  <si>
    <t>I060</t>
  </si>
  <si>
    <t>SAN NICOLA ARCELLA</t>
  </si>
  <si>
    <t>I782</t>
  </si>
  <si>
    <t>SOIANO DEL LAGO</t>
  </si>
  <si>
    <t>E146</t>
  </si>
  <si>
    <t>GRANZE</t>
  </si>
  <si>
    <t>G734</t>
  </si>
  <si>
    <t>PLATANIA</t>
  </si>
  <si>
    <t>B460</t>
  </si>
  <si>
    <t>CAMASTRA</t>
  </si>
  <si>
    <t>C199</t>
  </si>
  <si>
    <t>CASTELLUCCIO INFERIORE</t>
  </si>
  <si>
    <t>E679</t>
  </si>
  <si>
    <t>LONGONE AL SEGRINO</t>
  </si>
  <si>
    <t>H479</t>
  </si>
  <si>
    <t>RODÌ MILICI</t>
  </si>
  <si>
    <t>E061</t>
  </si>
  <si>
    <t>GIURDIGNANO</t>
  </si>
  <si>
    <t>I561</t>
  </si>
  <si>
    <t>SECUGNAGO</t>
  </si>
  <si>
    <t>L002</t>
  </si>
  <si>
    <t>SULZANO</t>
  </si>
  <si>
    <t>H533</t>
  </si>
  <si>
    <t>RONCHIS</t>
  </si>
  <si>
    <t>A409</t>
  </si>
  <si>
    <t>ARIZZANO</t>
  </si>
  <si>
    <t>I170</t>
  </si>
  <si>
    <t>SANTA CATERINA DELLO IONIO</t>
  </si>
  <si>
    <t>L691</t>
  </si>
  <si>
    <t>VARZO</t>
  </si>
  <si>
    <t>F415</t>
  </si>
  <si>
    <t>MONTALTO DELLE MARCHE</t>
  </si>
  <si>
    <t>F692</t>
  </si>
  <si>
    <t>MONTORIO ROMANO</t>
  </si>
  <si>
    <t>F703</t>
  </si>
  <si>
    <t>MONVALLE</t>
  </si>
  <si>
    <t>C796</t>
  </si>
  <si>
    <t>CLIVIO</t>
  </si>
  <si>
    <t>D988</t>
  </si>
  <si>
    <t>GEROCARNE</t>
  </si>
  <si>
    <t>E090</t>
  </si>
  <si>
    <t>GORDONA</t>
  </si>
  <si>
    <t>I392</t>
  </si>
  <si>
    <t>SAN VITO DI CADORE</t>
  </si>
  <si>
    <t>B735</t>
  </si>
  <si>
    <t>CARBOGNANO</t>
  </si>
  <si>
    <t>G439</t>
  </si>
  <si>
    <t>PENTONE</t>
  </si>
  <si>
    <t>G368</t>
  </si>
  <si>
    <t>PASTURO</t>
  </si>
  <si>
    <t>A226</t>
  </si>
  <si>
    <t>ALTARE</t>
  </si>
  <si>
    <t>D668</t>
  </si>
  <si>
    <t>FONTANELICE</t>
  </si>
  <si>
    <t>I308</t>
  </si>
  <si>
    <t>SANTA SEVERINA</t>
  </si>
  <si>
    <t>C713</t>
  </si>
  <si>
    <t>CINTO EUGANEO</t>
  </si>
  <si>
    <t>D945</t>
  </si>
  <si>
    <t>GAVIGNANO</t>
  </si>
  <si>
    <t>G498</t>
  </si>
  <si>
    <t>PESCOROCCHIANO</t>
  </si>
  <si>
    <t>D774</t>
  </si>
  <si>
    <t>FRASCINETO</t>
  </si>
  <si>
    <t>G001</t>
  </si>
  <si>
    <t>ODOLO</t>
  </si>
  <si>
    <t>H182</t>
  </si>
  <si>
    <t>RAPAGNANO</t>
  </si>
  <si>
    <t>M285</t>
  </si>
  <si>
    <t>CARDEDU</t>
  </si>
  <si>
    <t>G894</t>
  </si>
  <si>
    <t>PORTACOMARO</t>
  </si>
  <si>
    <t>A998</t>
  </si>
  <si>
    <t>BORGHETTO DI BORBERA</t>
  </si>
  <si>
    <t>D064</t>
  </si>
  <si>
    <t>CORTENO GOLGI</t>
  </si>
  <si>
    <t>E022</t>
  </si>
  <si>
    <t>GIBA</t>
  </si>
  <si>
    <t>E305</t>
  </si>
  <si>
    <t>INTROBIO</t>
  </si>
  <si>
    <t>H967</t>
  </si>
  <si>
    <t>SAN LORENZO MAGGIORE</t>
  </si>
  <si>
    <t>D429</t>
  </si>
  <si>
    <t>ESANATOGLIA</t>
  </si>
  <si>
    <t>F042</t>
  </si>
  <si>
    <t>MASSERANO</t>
  </si>
  <si>
    <t>E785</t>
  </si>
  <si>
    <t>MACERATA FELTRIA</t>
  </si>
  <si>
    <t>F603</t>
  </si>
  <si>
    <t>MONTE ROMANO</t>
  </si>
  <si>
    <t>I738</t>
  </si>
  <si>
    <t>SILVANO D'ORBA</t>
  </si>
  <si>
    <t>L728</t>
  </si>
  <si>
    <t>VENAROTTA</t>
  </si>
  <si>
    <t>B534</t>
  </si>
  <si>
    <t>CAMPOFILONE</t>
  </si>
  <si>
    <t>D932</t>
  </si>
  <si>
    <t>GASPERINA</t>
  </si>
  <si>
    <t>C033</t>
  </si>
  <si>
    <t>CASSINETTA DI LUGAGNANO</t>
  </si>
  <si>
    <t>G120</t>
  </si>
  <si>
    <t>OROTELLI</t>
  </si>
  <si>
    <t>G881</t>
  </si>
  <si>
    <t>PORANO</t>
  </si>
  <si>
    <t>H390</t>
  </si>
  <si>
    <t>ROCCAFLUVIONE</t>
  </si>
  <si>
    <t>I375</t>
  </si>
  <si>
    <t>SANT'URBANO</t>
  </si>
  <si>
    <t>H819</t>
  </si>
  <si>
    <t>SAN DEMETRIO NE' VESTINI</t>
  </si>
  <si>
    <t>M376</t>
  </si>
  <si>
    <t>ABETONE CUTIGLIANO</t>
  </si>
  <si>
    <t>G718</t>
  </si>
  <si>
    <t>PIURO</t>
  </si>
  <si>
    <t>M406</t>
  </si>
  <si>
    <t>BORGOCARBONARA</t>
  </si>
  <si>
    <t>G979</t>
  </si>
  <si>
    <t>PRALORMO</t>
  </si>
  <si>
    <t>F871</t>
  </si>
  <si>
    <t>NEROLA</t>
  </si>
  <si>
    <t>H824</t>
  </si>
  <si>
    <t>SAN DONATO VAL DI COMINO</t>
  </si>
  <si>
    <t>I977</t>
  </si>
  <si>
    <t>STREVI</t>
  </si>
  <si>
    <t>H021</t>
  </si>
  <si>
    <t>PREDOSA</t>
  </si>
  <si>
    <t>D813</t>
  </si>
  <si>
    <t>FRUGAROLO</t>
  </si>
  <si>
    <t>L971</t>
  </si>
  <si>
    <t>VILLANDRO</t>
  </si>
  <si>
    <t>M187</t>
  </si>
  <si>
    <t>ZOLLINO</t>
  </si>
  <si>
    <t>A043</t>
  </si>
  <si>
    <t>ACQUARO</t>
  </si>
  <si>
    <t>I753</t>
  </si>
  <si>
    <t>SINOPOLI</t>
  </si>
  <si>
    <t>F865</t>
  </si>
  <si>
    <t>NEMI</t>
  </si>
  <si>
    <t>C663</t>
  </si>
  <si>
    <t>CHIUSI DELLA VERNA</t>
  </si>
  <si>
    <t>D049</t>
  </si>
  <si>
    <t>CORTALE</t>
  </si>
  <si>
    <t>D841</t>
  </si>
  <si>
    <t>GADESCO-PIEVE DELMONA</t>
  </si>
  <si>
    <t>H918</t>
  </si>
  <si>
    <t>SAN GIOVANNI IN CROCE</t>
  </si>
  <si>
    <t>C075</t>
  </si>
  <si>
    <t>CASTEL D'AIANO</t>
  </si>
  <si>
    <t>D419</t>
  </si>
  <si>
    <t>ERBÈ</t>
  </si>
  <si>
    <t>G571</t>
  </si>
  <si>
    <t>PIANSANO</t>
  </si>
  <si>
    <t>L089</t>
  </si>
  <si>
    <t>TELVE</t>
  </si>
  <si>
    <t>E888</t>
  </si>
  <si>
    <t>MANGONE</t>
  </si>
  <si>
    <t>G110</t>
  </si>
  <si>
    <t>ORIOLO</t>
  </si>
  <si>
    <t>L279</t>
  </si>
  <si>
    <t>TORRE SAN PATRIZIO</t>
  </si>
  <si>
    <t>F956</t>
  </si>
  <si>
    <t>NOVATE MEZZOLA</t>
  </si>
  <si>
    <t>M204</t>
  </si>
  <si>
    <t>ZUNGRI</t>
  </si>
  <si>
    <t>B858</t>
  </si>
  <si>
    <t>CASACALENDA</t>
  </si>
  <si>
    <t>D614</t>
  </si>
  <si>
    <t>FIRMO</t>
  </si>
  <si>
    <t>L532</t>
  </si>
  <si>
    <t>VAGLIO BASILICATA</t>
  </si>
  <si>
    <t>I165</t>
  </si>
  <si>
    <t>SAN SOSTI</t>
  </si>
  <si>
    <t>B579</t>
  </si>
  <si>
    <t>CANAZEI</t>
  </si>
  <si>
    <t>L055</t>
  </si>
  <si>
    <t>TARSIA</t>
  </si>
  <si>
    <t>E931</t>
  </si>
  <si>
    <t>MARCIANA MARINA</t>
  </si>
  <si>
    <t>A054</t>
  </si>
  <si>
    <t>ACUTO</t>
  </si>
  <si>
    <t>A719</t>
  </si>
  <si>
    <t>BAUCINA</t>
  </si>
  <si>
    <t>D696</t>
  </si>
  <si>
    <t>FORENZA</t>
  </si>
  <si>
    <t>L566</t>
  </si>
  <si>
    <t>VALDUGGIA</t>
  </si>
  <si>
    <t>E280</t>
  </si>
  <si>
    <t>IDRO</t>
  </si>
  <si>
    <t>I175</t>
  </si>
  <si>
    <t>SANTA CRISTINA E BISSONE</t>
  </si>
  <si>
    <t>L952</t>
  </si>
  <si>
    <t>VILLAGA</t>
  </si>
  <si>
    <t>I492</t>
  </si>
  <si>
    <t>SCALETTA ZANCLEA</t>
  </si>
  <si>
    <t>G494</t>
  </si>
  <si>
    <t>PESCO SANNITA</t>
  </si>
  <si>
    <t>F561</t>
  </si>
  <si>
    <t>MONTE MARENZO</t>
  </si>
  <si>
    <t>H726</t>
  </si>
  <si>
    <t>SALUSSOLA</t>
  </si>
  <si>
    <t>C181</t>
  </si>
  <si>
    <t>CASTELVECCANA</t>
  </si>
  <si>
    <t>C480</t>
  </si>
  <si>
    <t>CERAMI</t>
  </si>
  <si>
    <t>B959</t>
  </si>
  <si>
    <t>CASELLE IN PITTARI</t>
  </si>
  <si>
    <t>L590</t>
  </si>
  <si>
    <t>VALLE DI CADORE</t>
  </si>
  <si>
    <t>I152</t>
  </si>
  <si>
    <t>SAN SEBASTIANO DA PO</t>
  </si>
  <si>
    <t>F453</t>
  </si>
  <si>
    <t>MONTECAROTTO</t>
  </si>
  <si>
    <t>H572</t>
  </si>
  <si>
    <t>ROSETO CAPO SPULICO</t>
  </si>
  <si>
    <t>H575</t>
  </si>
  <si>
    <t>ROSORA</t>
  </si>
  <si>
    <t>I376</t>
  </si>
  <si>
    <t>SAN VALENTINO IN ABRUZZO CITERIORE</t>
  </si>
  <si>
    <t>B375</t>
  </si>
  <si>
    <t>CALALZO DI CADORE</t>
  </si>
  <si>
    <t>D255</t>
  </si>
  <si>
    <t>DAVAGNA</t>
  </si>
  <si>
    <t>B758</t>
  </si>
  <si>
    <t>CARDINALE</t>
  </si>
  <si>
    <t>D264</t>
  </si>
  <si>
    <t>DEGO</t>
  </si>
  <si>
    <t>B867</t>
  </si>
  <si>
    <t>CASALBORGONE</t>
  </si>
  <si>
    <t>C158</t>
  </si>
  <si>
    <t>CASTELLETTO D'ORBA</t>
  </si>
  <si>
    <t>I797</t>
  </si>
  <si>
    <t>SOLEMINIS</t>
  </si>
  <si>
    <t>D271</t>
  </si>
  <si>
    <t>DEMONTE</t>
  </si>
  <si>
    <t>H844</t>
  </si>
  <si>
    <t>SAN FIORANO</t>
  </si>
  <si>
    <t>L740</t>
  </si>
  <si>
    <t>VENTIMIGLIA DI SICILIA</t>
  </si>
  <si>
    <t>L977</t>
  </si>
  <si>
    <t>VILLANOVA DEL SILLARO</t>
  </si>
  <si>
    <t>G263</t>
  </si>
  <si>
    <t>PALAZZO ADRIANO</t>
  </si>
  <si>
    <t>G342</t>
  </si>
  <si>
    <t>PARONA</t>
  </si>
  <si>
    <t>H001</t>
  </si>
  <si>
    <t>PRATO SESIA</t>
  </si>
  <si>
    <t>H547</t>
  </si>
  <si>
    <t>RONDISSONE</t>
  </si>
  <si>
    <t>I362</t>
  </si>
  <si>
    <t>SANTO STEFANO LODIGIANO</t>
  </si>
  <si>
    <t>I765</t>
  </si>
  <si>
    <t>SIURGUS DONIGALA</t>
  </si>
  <si>
    <t>H287</t>
  </si>
  <si>
    <t>RIGNANO GARGANICO</t>
  </si>
  <si>
    <t>E045</t>
  </si>
  <si>
    <t>GIOVE</t>
  </si>
  <si>
    <t>H020</t>
  </si>
  <si>
    <t>PREDORE</t>
  </si>
  <si>
    <t>I687</t>
  </si>
  <si>
    <t>SESTO</t>
  </si>
  <si>
    <t>D787</t>
  </si>
  <si>
    <t>FRATTA TODINA</t>
  </si>
  <si>
    <t>G515</t>
  </si>
  <si>
    <t>PETRIOLO</t>
  </si>
  <si>
    <t>I302</t>
  </si>
  <si>
    <t>SANT'APOLLINARE</t>
  </si>
  <si>
    <t>A847</t>
  </si>
  <si>
    <t>BIANZÈ</t>
  </si>
  <si>
    <t>D331</t>
  </si>
  <si>
    <t>DOMICELLA</t>
  </si>
  <si>
    <t>H037</t>
  </si>
  <si>
    <t>PREMOSELLO-CHIOVENDA</t>
  </si>
  <si>
    <t>M214</t>
  </si>
  <si>
    <t>BADESI</t>
  </si>
  <si>
    <t>C174</t>
  </si>
  <si>
    <t>CASTELLINA MARITTIMA</t>
  </si>
  <si>
    <t>B067</t>
  </si>
  <si>
    <t>BORZONASCA</t>
  </si>
  <si>
    <t>I771</t>
  </si>
  <si>
    <t>SLUDERNO</t>
  </si>
  <si>
    <t>I193</t>
  </si>
  <si>
    <t>SANT'AGATA DI PUGLIA</t>
  </si>
  <si>
    <t>B881</t>
  </si>
  <si>
    <t>CASALE CREMASCO-VIDOLASCO</t>
  </si>
  <si>
    <t>D303</t>
  </si>
  <si>
    <t>DINAMI</t>
  </si>
  <si>
    <t>A739</t>
  </si>
  <si>
    <t>BELFORTE DEL CHIENTI</t>
  </si>
  <si>
    <t>F225</t>
  </si>
  <si>
    <t>MINUCCIANO</t>
  </si>
  <si>
    <t>H128</t>
  </si>
  <si>
    <t>QUINDICI</t>
  </si>
  <si>
    <t>M388</t>
  </si>
  <si>
    <t>CASSANO SPINOLA</t>
  </si>
  <si>
    <t>D470</t>
  </si>
  <si>
    <t>FALCADE</t>
  </si>
  <si>
    <t>E668</t>
  </si>
  <si>
    <t>LONDA</t>
  </si>
  <si>
    <t>F153</t>
  </si>
  <si>
    <t>MESE</t>
  </si>
  <si>
    <t>H341</t>
  </si>
  <si>
    <t>RIVAROLO DEL RE ED UNITI</t>
  </si>
  <si>
    <t>L212</t>
  </si>
  <si>
    <t>TORCHIARA</t>
  </si>
  <si>
    <t>I578</t>
  </si>
  <si>
    <t>SEGUSINO</t>
  </si>
  <si>
    <t>D538</t>
  </si>
  <si>
    <t>FERENTILLO</t>
  </si>
  <si>
    <t>M081</t>
  </si>
  <si>
    <t>VITA</t>
  </si>
  <si>
    <t>C105</t>
  </si>
  <si>
    <t>CASTELFRANCI</t>
  </si>
  <si>
    <t>G419</t>
  </si>
  <si>
    <t>PEIO</t>
  </si>
  <si>
    <t>I559</t>
  </si>
  <si>
    <t>SECLÌ</t>
  </si>
  <si>
    <t>F092</t>
  </si>
  <si>
    <t>MEGLIADINO SAN VITALE</t>
  </si>
  <si>
    <t>G431</t>
  </si>
  <si>
    <t>POGGIRIDENTI</t>
  </si>
  <si>
    <t>E747</t>
  </si>
  <si>
    <t>LUOGOSANTO</t>
  </si>
  <si>
    <t>A434</t>
  </si>
  <si>
    <t>ARQUÀ PETRARCA</t>
  </si>
  <si>
    <t>E214</t>
  </si>
  <si>
    <t>GROTTOLELLA</t>
  </si>
  <si>
    <t>C836</t>
  </si>
  <si>
    <t>COLFELICE</t>
  </si>
  <si>
    <t>H265</t>
  </si>
  <si>
    <t>RIACE</t>
  </si>
  <si>
    <t>H982</t>
  </si>
  <si>
    <t>SAN MARCO D'ALUNZIO</t>
  </si>
  <si>
    <t>L202</t>
  </si>
  <si>
    <t>TONARA</t>
  </si>
  <si>
    <t>A270</t>
  </si>
  <si>
    <t>ANCARANO</t>
  </si>
  <si>
    <t>A855</t>
  </si>
  <si>
    <t>BICINICCO</t>
  </si>
  <si>
    <t>D923</t>
  </si>
  <si>
    <t>GARGAZZONE</t>
  </si>
  <si>
    <t>L681</t>
  </si>
  <si>
    <t>VARESE LIGURE</t>
  </si>
  <si>
    <t>I037</t>
  </si>
  <si>
    <t>SAN MICHELE MONDOVÌ</t>
  </si>
  <si>
    <t>L613</t>
  </si>
  <si>
    <t>VALLERMOSA</t>
  </si>
  <si>
    <t>A300</t>
  </si>
  <si>
    <t>CASTELLO DI ANNONE</t>
  </si>
  <si>
    <t>D762</t>
  </si>
  <si>
    <t>FRANCAVILLA ANGITOLA</t>
  </si>
  <si>
    <t>I783</t>
  </si>
  <si>
    <t>SOLAGNA</t>
  </si>
  <si>
    <t>B572</t>
  </si>
  <si>
    <t>CAMUGNANO</t>
  </si>
  <si>
    <t>F745</t>
  </si>
  <si>
    <t>MORRO D'ALBA</t>
  </si>
  <si>
    <t>F278</t>
  </si>
  <si>
    <t>MOIO DELLA CIVITELLA</t>
  </si>
  <si>
    <t>H097</t>
  </si>
  <si>
    <t>QUADRELLE</t>
  </si>
  <si>
    <t>H686</t>
  </si>
  <si>
    <t>SALENTO</t>
  </si>
  <si>
    <t>H409</t>
  </si>
  <si>
    <t>ROCCAFORZATA</t>
  </si>
  <si>
    <t>G682</t>
  </si>
  <si>
    <t>PIOBBICO</t>
  </si>
  <si>
    <t>F110</t>
  </si>
  <si>
    <t>MELITO IRPINO</t>
  </si>
  <si>
    <t>F134</t>
  </si>
  <si>
    <t>MERCALLO</t>
  </si>
  <si>
    <t>B722</t>
  </si>
  <si>
    <t>CARAMANICO TERME</t>
  </si>
  <si>
    <t>I618</t>
  </si>
  <si>
    <t>SEPINO</t>
  </si>
  <si>
    <t>L769</t>
  </si>
  <si>
    <t>VERMIGLIO</t>
  </si>
  <si>
    <t>B640</t>
  </si>
  <si>
    <t>CANZANO</t>
  </si>
  <si>
    <t>H691</t>
  </si>
  <si>
    <t>SALASSA</t>
  </si>
  <si>
    <t>D715</t>
  </si>
  <si>
    <t>FORNELLI</t>
  </si>
  <si>
    <t>H437</t>
  </si>
  <si>
    <t>ROCCA SAN CASCIANO</t>
  </si>
  <si>
    <t>A115</t>
  </si>
  <si>
    <t>ALÀ DEI SARDI</t>
  </si>
  <si>
    <t>C585</t>
  </si>
  <si>
    <t>CETO</t>
  </si>
  <si>
    <t>D537</t>
  </si>
  <si>
    <t>FÉNIS</t>
  </si>
  <si>
    <t>F859</t>
  </si>
  <si>
    <t>NEBBIUNO</t>
  </si>
  <si>
    <t>F515</t>
  </si>
  <si>
    <t>MONTEGALDELLA</t>
  </si>
  <si>
    <t>G275</t>
  </si>
  <si>
    <t>PALESTRO</t>
  </si>
  <si>
    <t>L815</t>
  </si>
  <si>
    <t>VETTO</t>
  </si>
  <si>
    <t>M143</t>
  </si>
  <si>
    <t>ZAMBRONE</t>
  </si>
  <si>
    <t>L347</t>
  </si>
  <si>
    <t>TRAVESIO</t>
  </si>
  <si>
    <t>C487</t>
  </si>
  <si>
    <t>CERCENASCO</t>
  </si>
  <si>
    <t>L938</t>
  </si>
  <si>
    <t>VILLA D'OGNA</t>
  </si>
  <si>
    <t>M358</t>
  </si>
  <si>
    <t>PORTE DI RENDENA</t>
  </si>
  <si>
    <t>A762</t>
  </si>
  <si>
    <t>BELMONTE CALABRO</t>
  </si>
  <si>
    <t>F013</t>
  </si>
  <si>
    <t>MASI</t>
  </si>
  <si>
    <t>A690</t>
  </si>
  <si>
    <t>BASCAPÈ</t>
  </si>
  <si>
    <t>I812</t>
  </si>
  <si>
    <t>SOLTO COLLINA</t>
  </si>
  <si>
    <t>L106</t>
  </si>
  <si>
    <t>TERENTO</t>
  </si>
  <si>
    <t>B701</t>
  </si>
  <si>
    <t>CAPRIATA D'ORBA</t>
  </si>
  <si>
    <t>E551</t>
  </si>
  <si>
    <t>LESSOLO</t>
  </si>
  <si>
    <t>G145</t>
  </si>
  <si>
    <t>ORTUCCHIO</t>
  </si>
  <si>
    <t>A202</t>
  </si>
  <si>
    <t>ALIMENA</t>
  </si>
  <si>
    <t>C444</t>
  </si>
  <si>
    <t>CELLE DI BULGHERIA</t>
  </si>
  <si>
    <t>C851</t>
  </si>
  <si>
    <t>COLLE BRIANZA</t>
  </si>
  <si>
    <t>E394</t>
  </si>
  <si>
    <t>LA CASSA</t>
  </si>
  <si>
    <t>A837</t>
  </si>
  <si>
    <t>BEVILACQUA</t>
  </si>
  <si>
    <t>B891</t>
  </si>
  <si>
    <t>CASALETTO VAPRIO</t>
  </si>
  <si>
    <t>D589</t>
  </si>
  <si>
    <t>FILANDARI</t>
  </si>
  <si>
    <t>F432</t>
  </si>
  <si>
    <t>MONTAURO</t>
  </si>
  <si>
    <t>E994</t>
  </si>
  <si>
    <t>MARUDO</t>
  </si>
  <si>
    <t>A572</t>
  </si>
  <si>
    <t>BAGNOLO DEL SALENTO</t>
  </si>
  <si>
    <t>C661</t>
  </si>
  <si>
    <t>CHIUSDINO</t>
  </si>
  <si>
    <t>H245</t>
  </si>
  <si>
    <t>RESUTTANO</t>
  </si>
  <si>
    <t>F367</t>
  </si>
  <si>
    <t>MONTJOVET</t>
  </si>
  <si>
    <t>A889</t>
  </si>
  <si>
    <t>BISTAGNO</t>
  </si>
  <si>
    <t>B237</t>
  </si>
  <si>
    <t>BUCCHERI</t>
  </si>
  <si>
    <t>C619</t>
  </si>
  <si>
    <t>CHIAROMONTE</t>
  </si>
  <si>
    <t>I996</t>
  </si>
  <si>
    <t>SUELLO</t>
  </si>
  <si>
    <t>B440</t>
  </si>
  <si>
    <t>CALVELLO</t>
  </si>
  <si>
    <t>D921</t>
  </si>
  <si>
    <t>GARGALLO</t>
  </si>
  <si>
    <t>I612</t>
  </si>
  <si>
    <t>SENNA LODIGIANA</t>
  </si>
  <si>
    <t>C045</t>
  </si>
  <si>
    <t>CASTAGNETO PO</t>
  </si>
  <si>
    <t>G445</t>
  </si>
  <si>
    <t>PERDASDEFOGU</t>
  </si>
  <si>
    <t>L764</t>
  </si>
  <si>
    <t>VERGHERETO</t>
  </si>
  <si>
    <t>B361</t>
  </si>
  <si>
    <t>CAIANELLO</t>
  </si>
  <si>
    <t>G639</t>
  </si>
  <si>
    <t>PIEVE DEL CAIRO</t>
  </si>
  <si>
    <t>H988</t>
  </si>
  <si>
    <t>SAN MARTINO IN BADIA</t>
  </si>
  <si>
    <t>I266</t>
  </si>
  <si>
    <t>SANT'ANDREA APOSTOLO DELLO IONIO</t>
  </si>
  <si>
    <t>F721</t>
  </si>
  <si>
    <t>MORES</t>
  </si>
  <si>
    <t>G447</t>
  </si>
  <si>
    <t>PERDIFUMO</t>
  </si>
  <si>
    <t>M173</t>
  </si>
  <si>
    <t>ZIANO DI FIEMME</t>
  </si>
  <si>
    <t>G096</t>
  </si>
  <si>
    <t>PIEVE FISSIRAGA</t>
  </si>
  <si>
    <t>E910</t>
  </si>
  <si>
    <t>MARANO LAGUNARE</t>
  </si>
  <si>
    <t>A319</t>
  </si>
  <si>
    <t>ANZANO DEL PARCO</t>
  </si>
  <si>
    <t>D783</t>
  </si>
  <si>
    <t>FRASSINORO</t>
  </si>
  <si>
    <t>E804</t>
  </si>
  <si>
    <t>MAGHERNO</t>
  </si>
  <si>
    <t>H207</t>
  </si>
  <si>
    <t>REANO</t>
  </si>
  <si>
    <t>G198</t>
  </si>
  <si>
    <t>OVARO</t>
  </si>
  <si>
    <t>E241</t>
  </si>
  <si>
    <t>GUARDEA</t>
  </si>
  <si>
    <t>L398</t>
  </si>
  <si>
    <t>TREVI NEL LAZIO</t>
  </si>
  <si>
    <t>B513</t>
  </si>
  <si>
    <t>CAMPIONE D'ITALIA</t>
  </si>
  <si>
    <t>L972</t>
  </si>
  <si>
    <t>VILLANOVA MONFERRATO</t>
  </si>
  <si>
    <t>G844</t>
  </si>
  <si>
    <t>PONTE DI LEGNO</t>
  </si>
  <si>
    <t>I453</t>
  </si>
  <si>
    <t>SASSELLO</t>
  </si>
  <si>
    <t>B120</t>
  </si>
  <si>
    <t>BRANDICO</t>
  </si>
  <si>
    <t>A041</t>
  </si>
  <si>
    <t>ACQUAPPESA</t>
  </si>
  <si>
    <t>A177</t>
  </si>
  <si>
    <t>ALCARA LI FUSI</t>
  </si>
  <si>
    <t>A604</t>
  </si>
  <si>
    <t>BALVANO</t>
  </si>
  <si>
    <t>G242</t>
  </si>
  <si>
    <t>PAGO DEL VALLO DI LAURO</t>
  </si>
  <si>
    <t>M163</t>
  </si>
  <si>
    <t>ZENSON DI PIAVE</t>
  </si>
  <si>
    <t>D026</t>
  </si>
  <si>
    <t>CORNIGLIO</t>
  </si>
  <si>
    <t>B717</t>
  </si>
  <si>
    <t>CARAFFA DI CATANZARO</t>
  </si>
  <si>
    <t>H276</t>
  </si>
  <si>
    <t>RICENGO</t>
  </si>
  <si>
    <t>E417</t>
  </si>
  <si>
    <t>LAINO BORGO</t>
  </si>
  <si>
    <t>A327</t>
  </si>
  <si>
    <t>APECCHIO</t>
  </si>
  <si>
    <t>B150</t>
  </si>
  <si>
    <t>BRENTA</t>
  </si>
  <si>
    <t>D161</t>
  </si>
  <si>
    <t>CRESPINO</t>
  </si>
  <si>
    <t>E714</t>
  </si>
  <si>
    <t>LUCCA SICULA</t>
  </si>
  <si>
    <t>A919</t>
  </si>
  <si>
    <t>BOFFALORA D'ADDA</t>
  </si>
  <si>
    <t>E055</t>
  </si>
  <si>
    <t>GIULIANA</t>
  </si>
  <si>
    <t>F426</t>
  </si>
  <si>
    <t>MONTANO ANTILIA</t>
  </si>
  <si>
    <t>L363</t>
  </si>
  <si>
    <t>TREGLIO</t>
  </si>
  <si>
    <t>L572</t>
  </si>
  <si>
    <t>VALERA FRATTA</t>
  </si>
  <si>
    <t>H220</t>
  </si>
  <si>
    <t>REFRONTOLO</t>
  </si>
  <si>
    <t>A781</t>
  </si>
  <si>
    <t>BENETUTTI</t>
  </si>
  <si>
    <t>E242</t>
  </si>
  <si>
    <t>GUARDIA PIEMONTESE</t>
  </si>
  <si>
    <t>F149</t>
  </si>
  <si>
    <t>MERLINO</t>
  </si>
  <si>
    <t>A635</t>
  </si>
  <si>
    <t>BARBIANO</t>
  </si>
  <si>
    <t>A898</t>
  </si>
  <si>
    <t>BIZZARONE</t>
  </si>
  <si>
    <t>D151</t>
  </si>
  <si>
    <t>CREMOSANO</t>
  </si>
  <si>
    <t>F908</t>
  </si>
  <si>
    <t>NOCCIANO</t>
  </si>
  <si>
    <t>G189</t>
  </si>
  <si>
    <t>OTRICOLI</t>
  </si>
  <si>
    <t>F216</t>
  </si>
  <si>
    <t>MILZANO</t>
  </si>
  <si>
    <t>I501</t>
  </si>
  <si>
    <t>SCANNO</t>
  </si>
  <si>
    <t>A576</t>
  </si>
  <si>
    <t>BAGNONE</t>
  </si>
  <si>
    <t>D977</t>
  </si>
  <si>
    <t>GERACI SICULO</t>
  </si>
  <si>
    <t>G418</t>
  </si>
  <si>
    <t>PEIA</t>
  </si>
  <si>
    <t>L030</t>
  </si>
  <si>
    <t>TAIBON AGORDINO</t>
  </si>
  <si>
    <t>L805</t>
  </si>
  <si>
    <t>VESCOVANA</t>
  </si>
  <si>
    <t>E843</t>
  </si>
  <si>
    <t>MALAGNINO</t>
  </si>
  <si>
    <t>F941</t>
  </si>
  <si>
    <t>PONTE NOSSA</t>
  </si>
  <si>
    <t>I271</t>
  </si>
  <si>
    <t>SANT'ANDREA FRIUS</t>
  </si>
  <si>
    <t>H165</t>
  </si>
  <si>
    <t>RUVIANO</t>
  </si>
  <si>
    <t>I192</t>
  </si>
  <si>
    <t>SANT'AGATA DI ESARO</t>
  </si>
  <si>
    <t>F113</t>
  </si>
  <si>
    <t>MELIZZANO</t>
  </si>
  <si>
    <t>G717</t>
  </si>
  <si>
    <t>PIUBEGA</t>
  </si>
  <si>
    <t>C979</t>
  </si>
  <si>
    <t>COPIANO</t>
  </si>
  <si>
    <t>D700</t>
  </si>
  <si>
    <t>FORGARIA NEL FRIULI</t>
  </si>
  <si>
    <t>F594</t>
  </si>
  <si>
    <t>MONTERCHI</t>
  </si>
  <si>
    <t>C303</t>
  </si>
  <si>
    <t>CASTIGLIONE DI GARFAGNANA</t>
  </si>
  <si>
    <t>M111</t>
  </si>
  <si>
    <t>VOGOGNA</t>
  </si>
  <si>
    <t>E040</t>
  </si>
  <si>
    <t>GIOIA DEI MARSI</t>
  </si>
  <si>
    <t>F118</t>
  </si>
  <si>
    <t>MELTINA</t>
  </si>
  <si>
    <t>A084</t>
  </si>
  <si>
    <t>AGOSTA</t>
  </si>
  <si>
    <t>B917</t>
  </si>
  <si>
    <t>CASALVECCHIO DI PUGLIA</t>
  </si>
  <si>
    <t>I359</t>
  </si>
  <si>
    <t>SANTO STEFANO DI ROGLIANO</t>
  </si>
  <si>
    <t>L168</t>
  </si>
  <si>
    <t>TIGLIOLE</t>
  </si>
  <si>
    <t>F095</t>
  </si>
  <si>
    <t>MELARA</t>
  </si>
  <si>
    <t>G496</t>
  </si>
  <si>
    <t>PESCOPAGANO</t>
  </si>
  <si>
    <t>I803</t>
  </si>
  <si>
    <t>SOLIGNANO</t>
  </si>
  <si>
    <t>E029</t>
  </si>
  <si>
    <t>GIGNOD</t>
  </si>
  <si>
    <t>L382</t>
  </si>
  <si>
    <t>TREPPO GRANDE</t>
  </si>
  <si>
    <t>C929</t>
  </si>
  <si>
    <t>COMIZIANO</t>
  </si>
  <si>
    <t>D499</t>
  </si>
  <si>
    <t>FARIGLIANO</t>
  </si>
  <si>
    <t>B446</t>
  </si>
  <si>
    <t>CALVI DELL'UMBRIA</t>
  </si>
  <si>
    <t>I477</t>
  </si>
  <si>
    <t>SAVOCA</t>
  </si>
  <si>
    <t>A885</t>
  </si>
  <si>
    <t>BISENTI</t>
  </si>
  <si>
    <t>E414</t>
  </si>
  <si>
    <t>LAIGUEGLIA</t>
  </si>
  <si>
    <t>M152</t>
  </si>
  <si>
    <t>ZECCONE</t>
  </si>
  <si>
    <t>I479</t>
  </si>
  <si>
    <t>SAVOGNA D'ISONZO</t>
  </si>
  <si>
    <t>A335</t>
  </si>
  <si>
    <t>APPIGNANO DEL TRONTO</t>
  </si>
  <si>
    <t>I162</t>
  </si>
  <si>
    <t>SAN SIRO</t>
  </si>
  <si>
    <t>A955</t>
  </si>
  <si>
    <t>BOMARZO</t>
  </si>
  <si>
    <t>B409</t>
  </si>
  <si>
    <t>CALICE LIGURE</t>
  </si>
  <si>
    <t>C875</t>
  </si>
  <si>
    <t>COLLETORTO</t>
  </si>
  <si>
    <t>E217</t>
  </si>
  <si>
    <t>GRUMELLO CREMONESE ED UNITI</t>
  </si>
  <si>
    <t>F840</t>
  </si>
  <si>
    <t>NARBOLIA</t>
  </si>
  <si>
    <t>F980</t>
  </si>
  <si>
    <t>NURACHI</t>
  </si>
  <si>
    <t>H862</t>
  </si>
  <si>
    <t>SAN GERMANO CHISONE</t>
  </si>
  <si>
    <t>F392</t>
  </si>
  <si>
    <t>D756</t>
  </si>
  <si>
    <t>FRAGNETO MONFORTE</t>
  </si>
  <si>
    <t>A284</t>
  </si>
  <si>
    <t>ANDRETTA</t>
  </si>
  <si>
    <t>G378</t>
  </si>
  <si>
    <t>PATÙ</t>
  </si>
  <si>
    <t>G671</t>
  </si>
  <si>
    <t>PINAROLO PO</t>
  </si>
  <si>
    <t>A207</t>
  </si>
  <si>
    <t>ALLERONA</t>
  </si>
  <si>
    <t>E400</t>
  </si>
  <si>
    <t>LACONI</t>
  </si>
  <si>
    <t>E999</t>
  </si>
  <si>
    <t>MARZANO</t>
  </si>
  <si>
    <t>L980</t>
  </si>
  <si>
    <t>VILLANOVA SULL'ARDA</t>
  </si>
  <si>
    <t>A491</t>
  </si>
  <si>
    <t>ATTIMIS</t>
  </si>
  <si>
    <t>F668</t>
  </si>
  <si>
    <t>MONTIANO</t>
  </si>
  <si>
    <t>H467</t>
  </si>
  <si>
    <t>ROCCHETTA SANT'ANTONIO</t>
  </si>
  <si>
    <t>I605</t>
  </si>
  <si>
    <t>SENEGHE</t>
  </si>
  <si>
    <t>A255</t>
  </si>
  <si>
    <t>AMARONI</t>
  </si>
  <si>
    <t>D143</t>
  </si>
  <si>
    <t>CREMELLA</t>
  </si>
  <si>
    <t>H091</t>
  </si>
  <si>
    <t>PUMENENGO</t>
  </si>
  <si>
    <t>I405</t>
  </si>
  <si>
    <t>SAN VITO DI FAGAGNA</t>
  </si>
  <si>
    <t>D145</t>
  </si>
  <si>
    <t>CREMENO</t>
  </si>
  <si>
    <t>D504</t>
  </si>
  <si>
    <t>FARRA D'ISONZO</t>
  </si>
  <si>
    <t>E389</t>
  </si>
  <si>
    <t>JOPPOLO</t>
  </si>
  <si>
    <t>G816</t>
  </si>
  <si>
    <t>POMPONESCO</t>
  </si>
  <si>
    <t>E660</t>
  </si>
  <si>
    <t>LOMBARDORE</t>
  </si>
  <si>
    <t>A667</t>
  </si>
  <si>
    <t>BARISCIANO</t>
  </si>
  <si>
    <t>B511</t>
  </si>
  <si>
    <t>CAMPIGLIA DEI BERICI</t>
  </si>
  <si>
    <t>F458</t>
  </si>
  <si>
    <t>MONTECATINI VAL DI CECINA</t>
  </si>
  <si>
    <t>M265</t>
  </si>
  <si>
    <t>VAJONT</t>
  </si>
  <si>
    <t>G108</t>
  </si>
  <si>
    <t>ORIO AL SERIO</t>
  </si>
  <si>
    <t>H386</t>
  </si>
  <si>
    <t>ROCCA CANAVESE</t>
  </si>
  <si>
    <t>D965</t>
  </si>
  <si>
    <t>GENGA</t>
  </si>
  <si>
    <t>L224</t>
  </si>
  <si>
    <t>TORNARECCIO</t>
  </si>
  <si>
    <t>B376</t>
  </si>
  <si>
    <t>CALAMANDRANA</t>
  </si>
  <si>
    <t>E872</t>
  </si>
  <si>
    <t>MALVITO</t>
  </si>
  <si>
    <t>M288</t>
  </si>
  <si>
    <t>CASTIADAS</t>
  </si>
  <si>
    <t>I089</t>
  </si>
  <si>
    <t>SAN PIETRO AL TANAGRO</t>
  </si>
  <si>
    <t>H045</t>
  </si>
  <si>
    <t>PRESENZANO</t>
  </si>
  <si>
    <t>F154</t>
  </si>
  <si>
    <t>MESENZANA</t>
  </si>
  <si>
    <t>G443</t>
  </si>
  <si>
    <t>PERCA</t>
  </si>
  <si>
    <t>B663</t>
  </si>
  <si>
    <t>CAPODIMONTE</t>
  </si>
  <si>
    <t>E779</t>
  </si>
  <si>
    <t>MACCHIAGODENA</t>
  </si>
  <si>
    <t>C819</t>
  </si>
  <si>
    <t>COGGIOLA</t>
  </si>
  <si>
    <t>I364</t>
  </si>
  <si>
    <t>VILLA SANTO STEFANO</t>
  </si>
  <si>
    <t>E742</t>
  </si>
  <si>
    <t>LUNAMATRONA</t>
  </si>
  <si>
    <t>A017</t>
  </si>
  <si>
    <t>ACCETTURA</t>
  </si>
  <si>
    <t>M167</t>
  </si>
  <si>
    <t>ZERBOLÒ</t>
  </si>
  <si>
    <t>B974</t>
  </si>
  <si>
    <t>CASLINO D'ERBA</t>
  </si>
  <si>
    <t>B631</t>
  </si>
  <si>
    <t>CANTALUPO IN SABINA</t>
  </si>
  <si>
    <t>E953</t>
  </si>
  <si>
    <t>MARIANOPOLI</t>
  </si>
  <si>
    <t>G873</t>
  </si>
  <si>
    <t>PONZANO DI FERMO</t>
  </si>
  <si>
    <t>C410</t>
  </si>
  <si>
    <t>CAZZANO SANT'ANDREA</t>
  </si>
  <si>
    <t>M043</t>
  </si>
  <si>
    <t>VILLESSE</t>
  </si>
  <si>
    <t>B398</t>
  </si>
  <si>
    <t>CALDAROLA</t>
  </si>
  <si>
    <t>D394</t>
  </si>
  <si>
    <t>ELICE</t>
  </si>
  <si>
    <t>E381</t>
  </si>
  <si>
    <t>JELSI</t>
  </si>
  <si>
    <t>H607</t>
  </si>
  <si>
    <t>ROVERÈ DELLA LUNA</t>
  </si>
  <si>
    <t>L426</t>
  </si>
  <si>
    <t>TRIGOLO</t>
  </si>
  <si>
    <t>A157</t>
  </si>
  <si>
    <t>ALBIANO D'IVREA</t>
  </si>
  <si>
    <t>E201</t>
  </si>
  <si>
    <t>GROSOTTO</t>
  </si>
  <si>
    <t>I143</t>
  </si>
  <si>
    <t>SAN RUFO</t>
  </si>
  <si>
    <t>I217</t>
  </si>
  <si>
    <t>SANTA LUCE</t>
  </si>
  <si>
    <t>F044</t>
  </si>
  <si>
    <t>MASSIGNANO</t>
  </si>
  <si>
    <t>G437</t>
  </si>
  <si>
    <t>PENNA SANT'ANDREA</t>
  </si>
  <si>
    <t>B816</t>
  </si>
  <si>
    <t>CARPEGNA</t>
  </si>
  <si>
    <t>E258</t>
  </si>
  <si>
    <t>GUDO VISCONTI</t>
  </si>
  <si>
    <t>F654</t>
  </si>
  <si>
    <t>MONTEU ROERO</t>
  </si>
  <si>
    <t>F275</t>
  </si>
  <si>
    <t>MOIMACCO</t>
  </si>
  <si>
    <t>G063</t>
  </si>
  <si>
    <t>OMIGNANO</t>
  </si>
  <si>
    <t>L450</t>
  </si>
  <si>
    <t>TRONTANO</t>
  </si>
  <si>
    <t>A179</t>
  </si>
  <si>
    <t>ALDINO</t>
  </si>
  <si>
    <t>B616</t>
  </si>
  <si>
    <t>CANNOLE</t>
  </si>
  <si>
    <t>D239</t>
  </si>
  <si>
    <t>CUVIO</t>
  </si>
  <si>
    <t>L437</t>
  </si>
  <si>
    <t>TRIVIGLIANO</t>
  </si>
  <si>
    <t>I393</t>
  </si>
  <si>
    <t>SAN VITO SULLO IONIO</t>
  </si>
  <si>
    <t>M349</t>
  </si>
  <si>
    <t>ALTAVALLE</t>
  </si>
  <si>
    <t>D333</t>
  </si>
  <si>
    <t>DOMUS DE MARIA</t>
  </si>
  <si>
    <t>F532</t>
  </si>
  <si>
    <t>MONTE ISOLA</t>
  </si>
  <si>
    <t>D803</t>
  </si>
  <si>
    <t>FRISA</t>
  </si>
  <si>
    <t>C330</t>
  </si>
  <si>
    <t>CASTO</t>
  </si>
  <si>
    <t>E482</t>
  </si>
  <si>
    <t>LAURENZANA</t>
  </si>
  <si>
    <t>G086</t>
  </si>
  <si>
    <t>ORATINO</t>
  </si>
  <si>
    <t>E652</t>
  </si>
  <si>
    <t>LODRINO</t>
  </si>
  <si>
    <t>E997</t>
  </si>
  <si>
    <t>MARZANO DI NOLA</t>
  </si>
  <si>
    <t>F073</t>
  </si>
  <si>
    <t>MEANA SARDO</t>
  </si>
  <si>
    <t>B218</t>
  </si>
  <si>
    <t>BRUNATE</t>
  </si>
  <si>
    <t>M259</t>
  </si>
  <si>
    <t>VIDDALBA</t>
  </si>
  <si>
    <t>A082</t>
  </si>
  <si>
    <t>AGNOSINE</t>
  </si>
  <si>
    <t>B284</t>
  </si>
  <si>
    <t>BUSANO</t>
  </si>
  <si>
    <t>B900</t>
  </si>
  <si>
    <t>CASALMORANO</t>
  </si>
  <si>
    <t>F266</t>
  </si>
  <si>
    <t>MOGGIO UDINESE</t>
  </si>
  <si>
    <t>A619</t>
  </si>
  <si>
    <t>BARASSO</t>
  </si>
  <si>
    <t>C910</t>
  </si>
  <si>
    <t>COLZATE</t>
  </si>
  <si>
    <t>F701</t>
  </si>
  <si>
    <t>MONTÙ BECCARIA</t>
  </si>
  <si>
    <t>H610</t>
  </si>
  <si>
    <t>ROVEREDO DI GUÀ</t>
  </si>
  <si>
    <t>B712</t>
  </si>
  <si>
    <t>CAPRIVA DEL FRIULI</t>
  </si>
  <si>
    <t>L802</t>
  </si>
  <si>
    <t>VERZINO</t>
  </si>
  <si>
    <t>M397</t>
  </si>
  <si>
    <t>ALLUVIONI PIOVERA</t>
  </si>
  <si>
    <t>E025</t>
  </si>
  <si>
    <t>GIFFONE</t>
  </si>
  <si>
    <t>D805</t>
  </si>
  <si>
    <t>FRONT</t>
  </si>
  <si>
    <t>B543</t>
  </si>
  <si>
    <t>CAMPOLI APPENNINO</t>
  </si>
  <si>
    <t>E803</t>
  </si>
  <si>
    <t>MAGGIORA</t>
  </si>
  <si>
    <t>I748</t>
  </si>
  <si>
    <t>SINDIA</t>
  </si>
  <si>
    <t>B866</t>
  </si>
  <si>
    <t>CASALBORE</t>
  </si>
  <si>
    <t>C779</t>
  </si>
  <si>
    <t>CIVITELLA CASANOVA</t>
  </si>
  <si>
    <t>D162</t>
  </si>
  <si>
    <t>CRESSA</t>
  </si>
  <si>
    <t>D752</t>
  </si>
  <si>
    <t>FRABOSA SOTTANA</t>
  </si>
  <si>
    <t>G144</t>
  </si>
  <si>
    <t>ORTOVERO</t>
  </si>
  <si>
    <t>I005</t>
  </si>
  <si>
    <t>SAN MARTINO DALL'ARGINE</t>
  </si>
  <si>
    <t>C506</t>
  </si>
  <si>
    <t>CERETE</t>
  </si>
  <si>
    <t>F176</t>
  </si>
  <si>
    <t>MEZZANO</t>
  </si>
  <si>
    <t>F519</t>
  </si>
  <si>
    <t>MONTEGIORDANO</t>
  </si>
  <si>
    <t>H688</t>
  </si>
  <si>
    <t>SALAPARUTA</t>
  </si>
  <si>
    <t>L577</t>
  </si>
  <si>
    <t>VALGANNA</t>
  </si>
  <si>
    <t>B542</t>
  </si>
  <si>
    <t>CAMPOLI DEL MONTE TABURNO</t>
  </si>
  <si>
    <t>H312</t>
  </si>
  <si>
    <t>RIPACANDIDA</t>
  </si>
  <si>
    <t>A220</t>
  </si>
  <si>
    <t>ALONTE</t>
  </si>
  <si>
    <t>E233</t>
  </si>
  <si>
    <t>GUALTIERI SICAMINÒ</t>
  </si>
  <si>
    <t>E984</t>
  </si>
  <si>
    <t>MARTIGNANO</t>
  </si>
  <si>
    <t>G651</t>
  </si>
  <si>
    <t>PIEVE SAN GIACOMO</t>
  </si>
  <si>
    <t>I320</t>
  </si>
  <si>
    <t>SANT'ELIA A PIANISI</t>
  </si>
  <si>
    <t>D570</t>
  </si>
  <si>
    <t>FICULLE</t>
  </si>
  <si>
    <t>E571</t>
  </si>
  <si>
    <t>LIBRIZZI</t>
  </si>
  <si>
    <t>F428</t>
  </si>
  <si>
    <t>MONTAPPONE</t>
  </si>
  <si>
    <t>G789</t>
  </si>
  <si>
    <t>POLINAGO</t>
  </si>
  <si>
    <t>L915</t>
  </si>
  <si>
    <t>VILLABASSA</t>
  </si>
  <si>
    <t>C302</t>
  </si>
  <si>
    <t>CASTIGLIONE CHIAVARESE</t>
  </si>
  <si>
    <t>F685</t>
  </si>
  <si>
    <t>MONTONE</t>
  </si>
  <si>
    <t>H219</t>
  </si>
  <si>
    <t>REFRANCORE</t>
  </si>
  <si>
    <t>D767</t>
  </si>
  <si>
    <t>FRANCICA</t>
  </si>
  <si>
    <t>D814</t>
  </si>
  <si>
    <t>FUBINE MONFERRATO</t>
  </si>
  <si>
    <t>G257</t>
  </si>
  <si>
    <t>PALATA</t>
  </si>
  <si>
    <t>H319</t>
  </si>
  <si>
    <t>RIPARBELLA</t>
  </si>
  <si>
    <t>H424</t>
  </si>
  <si>
    <t>ROCCAMONTEPIANO</t>
  </si>
  <si>
    <t>H472</t>
  </si>
  <si>
    <t>RODDI</t>
  </si>
  <si>
    <t>L377</t>
  </si>
  <si>
    <t>TRENTINARA</t>
  </si>
  <si>
    <t>M345</t>
  </si>
  <si>
    <t>SAN LORENZO DORSINO</t>
  </si>
  <si>
    <t>A625</t>
  </si>
  <si>
    <t>BARBANIA</t>
  </si>
  <si>
    <t>C492</t>
  </si>
  <si>
    <t>CERCHIO</t>
  </si>
  <si>
    <t>L237</t>
  </si>
  <si>
    <t>TORRAZZA COSTE</t>
  </si>
  <si>
    <t>B463</t>
  </si>
  <si>
    <t>CAMBIASCA</t>
  </si>
  <si>
    <t>C152</t>
  </si>
  <si>
    <t>CASTELLEONE DI SUASA</t>
  </si>
  <si>
    <t>E221</t>
  </si>
  <si>
    <t>GRUMENTO NOVA</t>
  </si>
  <si>
    <t>E907</t>
  </si>
  <si>
    <t>MARANO TICINO</t>
  </si>
  <si>
    <t>C246</t>
  </si>
  <si>
    <t>CASTELPETROSO</t>
  </si>
  <si>
    <t>H395</t>
  </si>
  <si>
    <t>ROCCA DE' BALDI</t>
  </si>
  <si>
    <t>I798</t>
  </si>
  <si>
    <t>SOLERO</t>
  </si>
  <si>
    <t>A022</t>
  </si>
  <si>
    <t>CERMES</t>
  </si>
  <si>
    <t>I448</t>
  </si>
  <si>
    <t>SARULE</t>
  </si>
  <si>
    <t>L438</t>
  </si>
  <si>
    <t>TRIVIGNANO UDINESE</t>
  </si>
  <si>
    <t>C633</t>
  </si>
  <si>
    <t>CHIEUTI</t>
  </si>
  <si>
    <t>D357</t>
  </si>
  <si>
    <t>DOVADOLA</t>
  </si>
  <si>
    <t>H412</t>
  </si>
  <si>
    <t>ROCCAGLORIOSA</t>
  </si>
  <si>
    <t>I203</t>
  </si>
  <si>
    <t>SANTA GIULETTA</t>
  </si>
  <si>
    <t>B267</t>
  </si>
  <si>
    <t>BUONALBERGO</t>
  </si>
  <si>
    <t>I095</t>
  </si>
  <si>
    <t>SAN PIETRO APOSTOLO</t>
  </si>
  <si>
    <t>G774</t>
  </si>
  <si>
    <t>POGNANO</t>
  </si>
  <si>
    <t>F462</t>
  </si>
  <si>
    <t>MONTECCHIO</t>
  </si>
  <si>
    <t>H739</t>
  </si>
  <si>
    <t>SAMATZAI</t>
  </si>
  <si>
    <t>A708</t>
  </si>
  <si>
    <t>BASSIGNANA</t>
  </si>
  <si>
    <t>C655</t>
  </si>
  <si>
    <t>CHIUSA DI SAN MICHELE</t>
  </si>
  <si>
    <t>H527</t>
  </si>
  <si>
    <t>RONCARO</t>
  </si>
  <si>
    <t>D407</t>
  </si>
  <si>
    <t>ENEGO</t>
  </si>
  <si>
    <t>M132</t>
  </si>
  <si>
    <t>VOLTURINO</t>
  </si>
  <si>
    <t>A321</t>
  </si>
  <si>
    <t>ANZI</t>
  </si>
  <si>
    <t>B319</t>
  </si>
  <si>
    <t>CACCURI</t>
  </si>
  <si>
    <t>F762</t>
  </si>
  <si>
    <t>MOSCHIANO</t>
  </si>
  <si>
    <t>C461</t>
  </si>
  <si>
    <t>CENESELLI</t>
  </si>
  <si>
    <t>C610</t>
  </si>
  <si>
    <t>CHIANOCCO</t>
  </si>
  <si>
    <t>H938</t>
  </si>
  <si>
    <t>SAN GREGORIO NELLE ALPI</t>
  </si>
  <si>
    <t>D141</t>
  </si>
  <si>
    <t>CREDERA RUBBIANO</t>
  </si>
  <si>
    <t>I139</t>
  </si>
  <si>
    <t>SAN ROBERTO</t>
  </si>
  <si>
    <t>L656</t>
  </si>
  <si>
    <t>VALVA</t>
  </si>
  <si>
    <t>M028</t>
  </si>
  <si>
    <t>VILLATA</t>
  </si>
  <si>
    <t>C876</t>
  </si>
  <si>
    <t>COLLEVECCHIO</t>
  </si>
  <si>
    <t>F607</t>
  </si>
  <si>
    <t>MONTEROSSO CALABRO</t>
  </si>
  <si>
    <t>H344</t>
  </si>
  <si>
    <t>RIVAROSSA</t>
  </si>
  <si>
    <t>E764</t>
  </si>
  <si>
    <t>LUSON</t>
  </si>
  <si>
    <t>C298</t>
  </si>
  <si>
    <t>CASTIGLIONE MESSER MARINO</t>
  </si>
  <si>
    <t>C958</t>
  </si>
  <si>
    <t>CONFIENZA</t>
  </si>
  <si>
    <t>C998</t>
  </si>
  <si>
    <t>CORENO AUSONIO</t>
  </si>
  <si>
    <t>B483</t>
  </si>
  <si>
    <t>CAMINO AL TAGLIAMENTO</t>
  </si>
  <si>
    <t>F305</t>
  </si>
  <si>
    <t>MOLTRASIO</t>
  </si>
  <si>
    <t>I117</t>
  </si>
  <si>
    <t>SAN PIETRO MUSSOLINO</t>
  </si>
  <si>
    <t>E505</t>
  </si>
  <si>
    <t>LECCE NEI MARSI</t>
  </si>
  <si>
    <t>G849</t>
  </si>
  <si>
    <t>PONTELATONE</t>
  </si>
  <si>
    <t>C228</t>
  </si>
  <si>
    <t>CASTELNUOVO BOCCA D'ADDA</t>
  </si>
  <si>
    <t>I088</t>
  </si>
  <si>
    <t>SAN PIETRO DI CADORE</t>
  </si>
  <si>
    <t>L010</t>
  </si>
  <si>
    <t>SURANO</t>
  </si>
  <si>
    <t>M015</t>
  </si>
  <si>
    <t>VILLAR SAN COSTANZO</t>
  </si>
  <si>
    <t>H662</t>
  </si>
  <si>
    <t>SAGLIANO MICCA</t>
  </si>
  <si>
    <t>M290</t>
  </si>
  <si>
    <t>STINTINO</t>
  </si>
  <si>
    <t>E180</t>
  </si>
  <si>
    <t>GRIMALDI</t>
  </si>
  <si>
    <t>G201</t>
  </si>
  <si>
    <t>OVODDA</t>
  </si>
  <si>
    <t>A902</t>
  </si>
  <si>
    <t>BLEGGIO SUPERIORE</t>
  </si>
  <si>
    <t>F676</t>
  </si>
  <si>
    <t>MONTICIANO</t>
  </si>
  <si>
    <t>C325</t>
  </si>
  <si>
    <t>CASTIONE ANDEVENNO</t>
  </si>
  <si>
    <t>H385</t>
  </si>
  <si>
    <t>ROCCABRUNA</t>
  </si>
  <si>
    <t>I322</t>
  </si>
  <si>
    <t>VALLEFIORITA</t>
  </si>
  <si>
    <t>H246</t>
  </si>
  <si>
    <t>RETORBIDO</t>
  </si>
  <si>
    <t>C968</t>
  </si>
  <si>
    <t>CONTESSA ENTELLINA</t>
  </si>
  <si>
    <t>D068</t>
  </si>
  <si>
    <t>CORTE PALASIO</t>
  </si>
  <si>
    <t>E647</t>
  </si>
  <si>
    <t>LODÈ</t>
  </si>
  <si>
    <t>I851</t>
  </si>
  <si>
    <t>SORGONO</t>
  </si>
  <si>
    <t>I215</t>
  </si>
  <si>
    <t>SANT'ALESSIO SICULO</t>
  </si>
  <si>
    <t>A072</t>
  </si>
  <si>
    <t>AGLIANO TERME</t>
  </si>
  <si>
    <t>E245</t>
  </si>
  <si>
    <t>GUARDIA LOMBARDI</t>
  </si>
  <si>
    <t>L526</t>
  </si>
  <si>
    <t>VACRI</t>
  </si>
  <si>
    <t>A816</t>
  </si>
  <si>
    <t>BERZO DEMO</t>
  </si>
  <si>
    <t>C613</t>
  </si>
  <si>
    <t>CHIARAMONTI</t>
  </si>
  <si>
    <t>D827</t>
  </si>
  <si>
    <t>FURTEI</t>
  </si>
  <si>
    <t>B953</t>
  </si>
  <si>
    <t>CASCINETTE D'IVREA</t>
  </si>
  <si>
    <t>B897</t>
  </si>
  <si>
    <t>CASALINO</t>
  </si>
  <si>
    <t>I163</t>
  </si>
  <si>
    <t>SAN SOSSIO BARONIA</t>
  </si>
  <si>
    <t>A387</t>
  </si>
  <si>
    <t>ARENA PO</t>
  </si>
  <si>
    <t>F767</t>
  </si>
  <si>
    <t>MOSSA</t>
  </si>
  <si>
    <t>A088</t>
  </si>
  <si>
    <t>AGRATE CONTURBIA</t>
  </si>
  <si>
    <t>D545</t>
  </si>
  <si>
    <t>FEROLETO DELLA CHIESA</t>
  </si>
  <si>
    <t>A960</t>
  </si>
  <si>
    <t>BONARCADO</t>
  </si>
  <si>
    <t>A034</t>
  </si>
  <si>
    <t>ACQUAFREDDA</t>
  </si>
  <si>
    <t>G441</t>
  </si>
  <si>
    <t>PERANO</t>
  </si>
  <si>
    <t>I216</t>
  </si>
  <si>
    <t>SANT'ALFIO</t>
  </si>
  <si>
    <t>M079</t>
  </si>
  <si>
    <t>VISTARINO</t>
  </si>
  <si>
    <t>G486</t>
  </si>
  <si>
    <t>PESCHE</t>
  </si>
  <si>
    <t>I065</t>
  </si>
  <si>
    <t>SAN PANCRAZIO</t>
  </si>
  <si>
    <t>G483</t>
  </si>
  <si>
    <t>PESCAROLO ED UNITI</t>
  </si>
  <si>
    <t>H790</t>
  </si>
  <si>
    <t>SAN CASCIANO DEI BAGNI</t>
  </si>
  <si>
    <t>M302</t>
  </si>
  <si>
    <t>MONTIGLIO MONFERRATO</t>
  </si>
  <si>
    <t>C122</t>
  </si>
  <si>
    <t>CASTELGUGLIELMO</t>
  </si>
  <si>
    <t>E160</t>
  </si>
  <si>
    <t>GRECCIO</t>
  </si>
  <si>
    <t>B525</t>
  </si>
  <si>
    <t>CAMPODENNO</t>
  </si>
  <si>
    <t>F822</t>
  </si>
  <si>
    <t>MUSEI</t>
  </si>
  <si>
    <t>L004</t>
  </si>
  <si>
    <t>SUMMONTE</t>
  </si>
  <si>
    <t>C283</t>
  </si>
  <si>
    <t>CASTELVETERE SUL CALORE</t>
  </si>
  <si>
    <t>B500</t>
  </si>
  <si>
    <t>CAMPANA</t>
  </si>
  <si>
    <t>C412</t>
  </si>
  <si>
    <t>CAZZANO DI TRAMIGNA</t>
  </si>
  <si>
    <t>A347</t>
  </si>
  <si>
    <t>AQUILONIA</t>
  </si>
  <si>
    <t>G794</t>
  </si>
  <si>
    <t>POLLEIN</t>
  </si>
  <si>
    <t>H434</t>
  </si>
  <si>
    <t>ROCCARASO</t>
  </si>
  <si>
    <t>F006</t>
  </si>
  <si>
    <t>MASCHITO</t>
  </si>
  <si>
    <t>H964</t>
  </si>
  <si>
    <t>SAN LORENZO ISONTINO</t>
  </si>
  <si>
    <t>E236</t>
  </si>
  <si>
    <t>GUARCINO</t>
  </si>
  <si>
    <t>E620</t>
  </si>
  <si>
    <t>LIVERI</t>
  </si>
  <si>
    <t>F089</t>
  </si>
  <si>
    <t>MEDUNO</t>
  </si>
  <si>
    <t>I486</t>
  </si>
  <si>
    <t>SCALA</t>
  </si>
  <si>
    <t>L027</t>
  </si>
  <si>
    <t>TAGLIOLO MONFERRATO</t>
  </si>
  <si>
    <t>C385</t>
  </si>
  <si>
    <t>CAVASSO NUOVO</t>
  </si>
  <si>
    <t>L469</t>
  </si>
  <si>
    <t>TURANO LODIGIANO</t>
  </si>
  <si>
    <t>D554</t>
  </si>
  <si>
    <t>FERRERE</t>
  </si>
  <si>
    <t>E106</t>
  </si>
  <si>
    <t>GORNO</t>
  </si>
  <si>
    <t>G680</t>
  </si>
  <si>
    <t>PINZANO AL TAGLIAMENTO</t>
  </si>
  <si>
    <t>B961</t>
  </si>
  <si>
    <t>CASELLE LANDI</t>
  </si>
  <si>
    <t>H121</t>
  </si>
  <si>
    <t>QUATTORDIO</t>
  </si>
  <si>
    <t>A337</t>
  </si>
  <si>
    <t>APRICA</t>
  </si>
  <si>
    <t>E374</t>
  </si>
  <si>
    <t>ITALA</t>
  </si>
  <si>
    <t>A158</t>
  </si>
  <si>
    <t>ALBIANO</t>
  </si>
  <si>
    <t>C780</t>
  </si>
  <si>
    <t>CIVITELLA D'AGLIANO</t>
  </si>
  <si>
    <t>B232</t>
  </si>
  <si>
    <t>BRUZOLO</t>
  </si>
  <si>
    <t>E328</t>
  </si>
  <si>
    <t>ISCA SULLO IONIO</t>
  </si>
  <si>
    <t>F526</t>
  </si>
  <si>
    <t>MONTEGRINO VALTRAVAGLIA</t>
  </si>
  <si>
    <t>I702</t>
  </si>
  <si>
    <t>SETTIMO VITTONE</t>
  </si>
  <si>
    <t>L913</t>
  </si>
  <si>
    <t>VILLA BASILICA</t>
  </si>
  <si>
    <t>B225</t>
  </si>
  <si>
    <t>BRUSASCO</t>
  </si>
  <si>
    <t>L207</t>
  </si>
  <si>
    <t>TORANO NUOVO</t>
  </si>
  <si>
    <t>M030</t>
  </si>
  <si>
    <t>VILLAURBANA</t>
  </si>
  <si>
    <t>E193</t>
  </si>
  <si>
    <t>GRONTARDO</t>
  </si>
  <si>
    <t>L061</t>
  </si>
  <si>
    <t>TAURANO</t>
  </si>
  <si>
    <t>B911</t>
  </si>
  <si>
    <t>CASALROMANO</t>
  </si>
  <si>
    <t>E787</t>
  </si>
  <si>
    <t>MACLODIO</t>
  </si>
  <si>
    <t>F173</t>
  </si>
  <si>
    <t>MEZZANEGO</t>
  </si>
  <si>
    <t>G525</t>
  </si>
  <si>
    <t>PETTORAZZA GRIMANI</t>
  </si>
  <si>
    <t>M393</t>
  </si>
  <si>
    <t>CASTELGERUNDO</t>
  </si>
  <si>
    <t>D487</t>
  </si>
  <si>
    <t>FANNA</t>
  </si>
  <si>
    <t>F370</t>
  </si>
  <si>
    <t>MONGRASSANO</t>
  </si>
  <si>
    <t>L973</t>
  </si>
  <si>
    <t>VILLANOVA DEL BATTISTA</t>
  </si>
  <si>
    <t>G114</t>
  </si>
  <si>
    <t>ORMEA</t>
  </si>
  <si>
    <t>I129</t>
  </si>
  <si>
    <t>SAN POTITO ULTRA</t>
  </si>
  <si>
    <t>F010</t>
  </si>
  <si>
    <t>MASERA</t>
  </si>
  <si>
    <t>I906</t>
  </si>
  <si>
    <t>SPINADESCO</t>
  </si>
  <si>
    <t>G286</t>
  </si>
  <si>
    <t>PALMAS ARBOREA</t>
  </si>
  <si>
    <t>M140</t>
  </si>
  <si>
    <t>ZAGARISE</t>
  </si>
  <si>
    <t>B494</t>
  </si>
  <si>
    <t>CASTEL CAMPAGNANO</t>
  </si>
  <si>
    <t>H861</t>
  </si>
  <si>
    <t>SAN GERMANO VERCELLESE</t>
  </si>
  <si>
    <t>L816</t>
  </si>
  <si>
    <t>VEZZA D'OGLIO</t>
  </si>
  <si>
    <t>A730</t>
  </si>
  <si>
    <t>BEDOLLO</t>
  </si>
  <si>
    <t>B577</t>
  </si>
  <si>
    <t>CANAL SAN BOVO</t>
  </si>
  <si>
    <t>F287</t>
  </si>
  <si>
    <t>MOLINARA</t>
  </si>
  <si>
    <t>C069</t>
  </si>
  <si>
    <t>CASTELCIVITA</t>
  </si>
  <si>
    <t>G521</t>
  </si>
  <si>
    <t>PETTINENGO</t>
  </si>
  <si>
    <t>H153</t>
  </si>
  <si>
    <t>RADDA IN CHIANTI</t>
  </si>
  <si>
    <t>B704</t>
  </si>
  <si>
    <t>CAPRIATI A VOLTURNO</t>
  </si>
  <si>
    <t>H757</t>
  </si>
  <si>
    <t>SANARICA</t>
  </si>
  <si>
    <t>H753</t>
  </si>
  <si>
    <t>SAMONE</t>
  </si>
  <si>
    <t>F440</t>
  </si>
  <si>
    <t>MONTEBELLO DELLA BATTAGLIA</t>
  </si>
  <si>
    <t>L322</t>
  </si>
  <si>
    <t>TRAMBILENO</t>
  </si>
  <si>
    <t>E130</t>
  </si>
  <si>
    <t>GRAGLIA</t>
  </si>
  <si>
    <t>L464</t>
  </si>
  <si>
    <t>TULA</t>
  </si>
  <si>
    <t>G600</t>
  </si>
  <si>
    <t>PIEDIMULERA</t>
  </si>
  <si>
    <t>H043</t>
  </si>
  <si>
    <t>PRESEGLIE</t>
  </si>
  <si>
    <t>A972</t>
  </si>
  <si>
    <t>BONEMERSE</t>
  </si>
  <si>
    <t>E952</t>
  </si>
  <si>
    <t>MARIANO DEL FRIULI</t>
  </si>
  <si>
    <t>I539</t>
  </si>
  <si>
    <t>SCIOLZE</t>
  </si>
  <si>
    <t>L102</t>
  </si>
  <si>
    <t>TEORA</t>
  </si>
  <si>
    <t>G500</t>
  </si>
  <si>
    <t>PESCOSOLIDO</t>
  </si>
  <si>
    <t>H870</t>
  </si>
  <si>
    <t>SAN GIACOMO DELLE SEGNATE</t>
  </si>
  <si>
    <t>A707</t>
  </si>
  <si>
    <t>BASSIANO</t>
  </si>
  <si>
    <t>D384</t>
  </si>
  <si>
    <t>DUMENZA</t>
  </si>
  <si>
    <t>I875</t>
  </si>
  <si>
    <t>SOVERIA SIMERI</t>
  </si>
  <si>
    <t>C517</t>
  </si>
  <si>
    <t>CERMIGNANO</t>
  </si>
  <si>
    <t>H872</t>
  </si>
  <si>
    <t>SANGIANO</t>
  </si>
  <si>
    <t>I344</t>
  </si>
  <si>
    <t>SANT'IPPOLITO</t>
  </si>
  <si>
    <t>H569</t>
  </si>
  <si>
    <t>ROSIGNANO MONFERRATO</t>
  </si>
  <si>
    <t>G995</t>
  </si>
  <si>
    <t>PRATELLA</t>
  </si>
  <si>
    <t>H942</t>
  </si>
  <si>
    <t>SAN GREGORIO DA SASSOLA</t>
  </si>
  <si>
    <t>I090</t>
  </si>
  <si>
    <t>SAN PIETRO VAL LEMINA</t>
  </si>
  <si>
    <t>I447</t>
  </si>
  <si>
    <t>SARTIRANA LOMELLINA</t>
  </si>
  <si>
    <t>F991</t>
  </si>
  <si>
    <t>NUXIS</t>
  </si>
  <si>
    <t>G010</t>
  </si>
  <si>
    <t>OGLIANICO</t>
  </si>
  <si>
    <t>G629</t>
  </si>
  <si>
    <t>PIETRASTORNINA</t>
  </si>
  <si>
    <t>D864</t>
  </si>
  <si>
    <t>GALATRO</t>
  </si>
  <si>
    <t>H999</t>
  </si>
  <si>
    <t>SAN MARTINO AL TAGLIAMENTO</t>
  </si>
  <si>
    <t>E310</t>
  </si>
  <si>
    <t>INVERNO E MONTELEONE</t>
  </si>
  <si>
    <t>G179</t>
  </si>
  <si>
    <t>OSSIMO</t>
  </si>
  <si>
    <t>B069</t>
  </si>
  <si>
    <t>BOSARO</t>
  </si>
  <si>
    <t>D329</t>
  </si>
  <si>
    <t>DOMASO</t>
  </si>
  <si>
    <t>D942</t>
  </si>
  <si>
    <t>GAVELLO</t>
  </si>
  <si>
    <t>L617</t>
  </si>
  <si>
    <t>VALLE SALIMBENE</t>
  </si>
  <si>
    <t>F456</t>
  </si>
  <si>
    <t>MONTE CASTELLO DI VIBIO</t>
  </si>
  <si>
    <t>E142</t>
  </si>
  <si>
    <t>GRANITI</t>
  </si>
  <si>
    <t>G895</t>
  </si>
  <si>
    <t>PORTALBERA</t>
  </si>
  <si>
    <t>G529</t>
  </si>
  <si>
    <t>PEZZAZE</t>
  </si>
  <si>
    <t>D637</t>
  </si>
  <si>
    <t>FLORINAS</t>
  </si>
  <si>
    <t>E448</t>
  </si>
  <si>
    <t>LAPIO</t>
  </si>
  <si>
    <t>H744</t>
  </si>
  <si>
    <t>SAMBUCA PISTOIESE</t>
  </si>
  <si>
    <t>L959</t>
  </si>
  <si>
    <t>VILLALBA</t>
  </si>
  <si>
    <t>B587</t>
  </si>
  <si>
    <t>CANDIA LOMELLINA</t>
  </si>
  <si>
    <t>D906</t>
  </si>
  <si>
    <t>GANDOSSO</t>
  </si>
  <si>
    <t>C801</t>
  </si>
  <si>
    <t>COASSOLO TORINESE</t>
  </si>
  <si>
    <t>B914</t>
  </si>
  <si>
    <t>POZZAGLIO ED UNITI</t>
  </si>
  <si>
    <t>C162</t>
  </si>
  <si>
    <t>CASTELLETTO MONFERRATO</t>
  </si>
  <si>
    <t>M276</t>
  </si>
  <si>
    <t>SANT'ANTONIO DI GALLURA</t>
  </si>
  <si>
    <t>C685</t>
  </si>
  <si>
    <t>CIGOLE</t>
  </si>
  <si>
    <t>I662</t>
  </si>
  <si>
    <t>SERRAVALLE A PO</t>
  </si>
  <si>
    <t>M050</t>
  </si>
  <si>
    <t>VILMINORE DI SCALVE</t>
  </si>
  <si>
    <t>H976</t>
  </si>
  <si>
    <t>SAN MANGO D'AQUINO</t>
  </si>
  <si>
    <t>I414</t>
  </si>
  <si>
    <t>SAN ZENO DI MONTAGNA</t>
  </si>
  <si>
    <t>L185</t>
  </si>
  <si>
    <t>TOCCO CAUDIO</t>
  </si>
  <si>
    <t>A834</t>
  </si>
  <si>
    <t>BEURA-CARDEZZA</t>
  </si>
  <si>
    <t>F618</t>
  </si>
  <si>
    <t>MONTE SAN GIACOMO</t>
  </si>
  <si>
    <t>G564</t>
  </si>
  <si>
    <t>PIANICO</t>
  </si>
  <si>
    <t>A102</t>
  </si>
  <si>
    <t>AIELLO CALABRO</t>
  </si>
  <si>
    <t>L698</t>
  </si>
  <si>
    <t>VAUDA CANAVESE</t>
  </si>
  <si>
    <t>E743</t>
  </si>
  <si>
    <t>LUNANO</t>
  </si>
  <si>
    <t>A062</t>
  </si>
  <si>
    <t>AFFILE</t>
  </si>
  <si>
    <t>D309</t>
  </si>
  <si>
    <t>DIVIGNANO</t>
  </si>
  <si>
    <t>E737</t>
  </si>
  <si>
    <t>LUMARZO</t>
  </si>
  <si>
    <t>F208</t>
  </si>
  <si>
    <t>MILIS</t>
  </si>
  <si>
    <t>H014</t>
  </si>
  <si>
    <t>PRECENICCO</t>
  </si>
  <si>
    <t>E807</t>
  </si>
  <si>
    <t>MAGLIANO DI TENNA</t>
  </si>
  <si>
    <t>G386</t>
  </si>
  <si>
    <t>PAUPISI</t>
  </si>
  <si>
    <t>H538</t>
  </si>
  <si>
    <t>RONCO BIELLESE</t>
  </si>
  <si>
    <t>E729</t>
  </si>
  <si>
    <t>LUGNANO IN TEVERINA</t>
  </si>
  <si>
    <t>C057</t>
  </si>
  <si>
    <t>CASTELBALDO</t>
  </si>
  <si>
    <t>H414</t>
  </si>
  <si>
    <t>ROCCA GRIMALDA</t>
  </si>
  <si>
    <t>E945</t>
  </si>
  <si>
    <t>MARGARITA</t>
  </si>
  <si>
    <t>I935</t>
  </si>
  <si>
    <t>STAGNO LOMBARDO</t>
  </si>
  <si>
    <t>A815</t>
  </si>
  <si>
    <t>BERZO SAN FERMO</t>
  </si>
  <si>
    <t>B741</t>
  </si>
  <si>
    <t>CARBONARA AL TICINO</t>
  </si>
  <si>
    <t>E818</t>
  </si>
  <si>
    <t>MAGNACAVALLO</t>
  </si>
  <si>
    <t>M365</t>
  </si>
  <si>
    <t>PIEVE DI BONO-PREZZO</t>
  </si>
  <si>
    <t>D473</t>
  </si>
  <si>
    <t>FALCONARA ALBANESE</t>
  </si>
  <si>
    <t>I607</t>
  </si>
  <si>
    <t>SENIGA</t>
  </si>
  <si>
    <t>C936</t>
  </si>
  <si>
    <t>VALSOLDA</t>
  </si>
  <si>
    <t>D980</t>
  </si>
  <si>
    <t>GERENZAGO</t>
  </si>
  <si>
    <t>A100</t>
  </si>
  <si>
    <t>AIELLI</t>
  </si>
  <si>
    <t>B416</t>
  </si>
  <si>
    <t>CALIZZANO</t>
  </si>
  <si>
    <t>D082</t>
  </si>
  <si>
    <t>CORZANO</t>
  </si>
  <si>
    <t>D177</t>
  </si>
  <si>
    <t>CRODO</t>
  </si>
  <si>
    <t>F395</t>
  </si>
  <si>
    <t>MONTAGNAREALE</t>
  </si>
  <si>
    <t>F489</t>
  </si>
  <si>
    <t>MONTEDORO</t>
  </si>
  <si>
    <t>I503</t>
  </si>
  <si>
    <t>SCANO DI MONTIFERRO</t>
  </si>
  <si>
    <t>E813</t>
  </si>
  <si>
    <t>MAGLIANO ROMANO</t>
  </si>
  <si>
    <t>G171</t>
  </si>
  <si>
    <t>OSSAGO LODIGIANO</t>
  </si>
  <si>
    <t>G572</t>
  </si>
  <si>
    <t>PIANTEDO</t>
  </si>
  <si>
    <t>A093</t>
  </si>
  <si>
    <t>AGUGLIARO</t>
  </si>
  <si>
    <t>I164</t>
  </si>
  <si>
    <t>SAN SOSTENE</t>
  </si>
  <si>
    <t>L614</t>
  </si>
  <si>
    <t>VALLEROTONDA</t>
  </si>
  <si>
    <t>B894</t>
  </si>
  <si>
    <t>CASALGRASSO</t>
  </si>
  <si>
    <t>I189</t>
  </si>
  <si>
    <t>SANT'AGAPITO</t>
  </si>
  <si>
    <t>C178</t>
  </si>
  <si>
    <t>CASTELLO DEL MATESE</t>
  </si>
  <si>
    <t>L626</t>
  </si>
  <si>
    <t>VALLIO TERME</t>
  </si>
  <si>
    <t>B790</t>
  </si>
  <si>
    <t>CARLOPOLI</t>
  </si>
  <si>
    <t>C807</t>
  </si>
  <si>
    <t>COCCONATO</t>
  </si>
  <si>
    <t>I426</t>
  </si>
  <si>
    <t>SARCONI</t>
  </si>
  <si>
    <t>A069</t>
  </si>
  <si>
    <t>AGGIUS</t>
  </si>
  <si>
    <t>D709</t>
  </si>
  <si>
    <t>FORMICOLA</t>
  </si>
  <si>
    <t>D911</t>
  </si>
  <si>
    <t>GARBAGNA NOVARESE</t>
  </si>
  <si>
    <t>G206</t>
  </si>
  <si>
    <t>OZZERO</t>
  </si>
  <si>
    <t>I219</t>
  </si>
  <si>
    <t>SANTA LUCIA DI SERINO</t>
  </si>
  <si>
    <t>F866</t>
  </si>
  <si>
    <t>NEMOLI</t>
  </si>
  <si>
    <t>I157</t>
  </si>
  <si>
    <t>SAN SEVERINO LUCANO</t>
  </si>
  <si>
    <t>C429</t>
  </si>
  <si>
    <t>CELENZA VALFORTORE</t>
  </si>
  <si>
    <t>G285</t>
  </si>
  <si>
    <t>PALMARIGGI</t>
  </si>
  <si>
    <t>G683</t>
  </si>
  <si>
    <t>PIOBESI D'ALBA</t>
  </si>
  <si>
    <t>E491</t>
  </si>
  <si>
    <t>LA VALLE</t>
  </si>
  <si>
    <t>E597</t>
  </si>
  <si>
    <t>LIMONE PIEMONTE</t>
  </si>
  <si>
    <t>F568</t>
  </si>
  <si>
    <t>MONTEMILONE</t>
  </si>
  <si>
    <t>E484</t>
  </si>
  <si>
    <t>LAURIANO</t>
  </si>
  <si>
    <t>M356</t>
  </si>
  <si>
    <t>CONTÀ</t>
  </si>
  <si>
    <t>F066</t>
  </si>
  <si>
    <t>MAZZARRÀ SANT'ANDREA</t>
  </si>
  <si>
    <t>I588</t>
  </si>
  <si>
    <t>SELLERO</t>
  </si>
  <si>
    <t>F495</t>
  </si>
  <si>
    <t>MONTEFALCONE NEL SANNIO</t>
  </si>
  <si>
    <t>I593</t>
  </si>
  <si>
    <t>SELVA DEI MOLINI</t>
  </si>
  <si>
    <t>B437</t>
  </si>
  <si>
    <t>CALVANICO</t>
  </si>
  <si>
    <t>H517</t>
  </si>
  <si>
    <t>ROMENO</t>
  </si>
  <si>
    <t>A242</t>
  </si>
  <si>
    <t>ALVIANO</t>
  </si>
  <si>
    <t>E406</t>
  </si>
  <si>
    <t>LAGNASCO</t>
  </si>
  <si>
    <t>G991</t>
  </si>
  <si>
    <t>PRATA SANNITA</t>
  </si>
  <si>
    <t>H334</t>
  </si>
  <si>
    <t>RIVALTA BORMIDA</t>
  </si>
  <si>
    <t>H422</t>
  </si>
  <si>
    <t>ROCCAMENA</t>
  </si>
  <si>
    <t>D079</t>
  </si>
  <si>
    <t>CORVARA IN BADIA</t>
  </si>
  <si>
    <t>E341</t>
  </si>
  <si>
    <t>ISOLA DEL CANTONE</t>
  </si>
  <si>
    <t>H867</t>
  </si>
  <si>
    <t>SAN GIACOMO DEGLI SCHIAVONI</t>
  </si>
  <si>
    <t>C903</t>
  </si>
  <si>
    <t>COLORINA</t>
  </si>
  <si>
    <t>D165</t>
  </si>
  <si>
    <t>CREVACUORE</t>
  </si>
  <si>
    <t>H774</t>
  </si>
  <si>
    <t>SAN BENEDETTO ULLANO</t>
  </si>
  <si>
    <t>L538</t>
  </si>
  <si>
    <t>VAIE</t>
  </si>
  <si>
    <t>I576</t>
  </si>
  <si>
    <t>SEGONZANO</t>
  </si>
  <si>
    <t>A446</t>
  </si>
  <si>
    <t>ARSOLI</t>
  </si>
  <si>
    <t>B389</t>
  </si>
  <si>
    <t>CALCERANICA AL LAGO</t>
  </si>
  <si>
    <t>E840</t>
  </si>
  <si>
    <t>MAIRAGO</t>
  </si>
  <si>
    <t>E968</t>
  </si>
  <si>
    <t>MAROPATI</t>
  </si>
  <si>
    <t>I028</t>
  </si>
  <si>
    <t>SAN MAURO CASTELVERDE</t>
  </si>
  <si>
    <t>A970</t>
  </si>
  <si>
    <t>BONEA</t>
  </si>
  <si>
    <t>L588</t>
  </si>
  <si>
    <t>VALLARSA</t>
  </si>
  <si>
    <t>A466</t>
  </si>
  <si>
    <t>ASIGLIANO VERCELLESE</t>
  </si>
  <si>
    <t>B763</t>
  </si>
  <si>
    <t>CARENNO</t>
  </si>
  <si>
    <t>D503</t>
  </si>
  <si>
    <t>FARNESE</t>
  </si>
  <si>
    <t>B904</t>
  </si>
  <si>
    <t>CASALNUOVO MONTEROTARO</t>
  </si>
  <si>
    <t>G553</t>
  </si>
  <si>
    <t>PIANE CRATI</t>
  </si>
  <si>
    <t>L046</t>
  </si>
  <si>
    <t>TARANO</t>
  </si>
  <si>
    <t>F342</t>
  </si>
  <si>
    <t>MONCRIVELLO</t>
  </si>
  <si>
    <t>C322</t>
  </si>
  <si>
    <t>CASTILENTI</t>
  </si>
  <si>
    <t>D513</t>
  </si>
  <si>
    <t>VALSINNI</t>
  </si>
  <si>
    <t>F609</t>
  </si>
  <si>
    <t>MONTEROSSO AL MARE</t>
  </si>
  <si>
    <t>H284</t>
  </si>
  <si>
    <t>RIFIANO</t>
  </si>
  <si>
    <t>F543</t>
  </si>
  <si>
    <t>MONTELEONE D'ORVIETO</t>
  </si>
  <si>
    <t>L489</t>
  </si>
  <si>
    <t>ULASSAI</t>
  </si>
  <si>
    <t>I264</t>
  </si>
  <si>
    <t>SANT'ANDREA DI CONZA</t>
  </si>
  <si>
    <t>F857</t>
  </si>
  <si>
    <t>NAZZANO</t>
  </si>
  <si>
    <t>H468</t>
  </si>
  <si>
    <t>ROCCHETTA TANARO</t>
  </si>
  <si>
    <t>G204</t>
  </si>
  <si>
    <t>OZZANO MONFERRATO</t>
  </si>
  <si>
    <t>I460</t>
  </si>
  <si>
    <t>SASSOFELTRIO</t>
  </si>
  <si>
    <t>F022</t>
  </si>
  <si>
    <t>MASSA D'ALBE</t>
  </si>
  <si>
    <t>M361</t>
  </si>
  <si>
    <t>TRE VILLE</t>
  </si>
  <si>
    <t>A131</t>
  </si>
  <si>
    <t>ALBANO DI LUCANIA</t>
  </si>
  <si>
    <t>A343</t>
  </si>
  <si>
    <t>AQUARA</t>
  </si>
  <si>
    <t>B921</t>
  </si>
  <si>
    <t>CASALZUIGNO</t>
  </si>
  <si>
    <t>D780</t>
  </si>
  <si>
    <t>FRASSINETO PO</t>
  </si>
  <si>
    <t>B070</t>
  </si>
  <si>
    <t>BOSCHI SANT'ANNA</t>
  </si>
  <si>
    <t>B756</t>
  </si>
  <si>
    <t>CARDETO</t>
  </si>
  <si>
    <t>E853</t>
  </si>
  <si>
    <t>MALESCO</t>
  </si>
  <si>
    <t>I767</t>
  </si>
  <si>
    <t>SIZZANO</t>
  </si>
  <si>
    <t>L923</t>
  </si>
  <si>
    <t>VILLACHIARA</t>
  </si>
  <si>
    <t>A094</t>
  </si>
  <si>
    <t>AYAS</t>
  </si>
  <si>
    <t>L890</t>
  </si>
  <si>
    <t>VIGO DI CADORE</t>
  </si>
  <si>
    <t>D501</t>
  </si>
  <si>
    <t>FARINDOLA</t>
  </si>
  <si>
    <t>B693</t>
  </si>
  <si>
    <t>CAPRESE MICHELANGELO</t>
  </si>
  <si>
    <t>G323</t>
  </si>
  <si>
    <t>PAPOZZE</t>
  </si>
  <si>
    <t>I917</t>
  </si>
  <si>
    <t>SPINOSO</t>
  </si>
  <si>
    <t>C789</t>
  </si>
  <si>
    <t>UBIALE CLANEZZO</t>
  </si>
  <si>
    <t>G767</t>
  </si>
  <si>
    <t>POGGIOREALE</t>
  </si>
  <si>
    <t>H304</t>
  </si>
  <si>
    <t>RIOMAGGIORE</t>
  </si>
  <si>
    <t>M098</t>
  </si>
  <si>
    <t>VIVERONE</t>
  </si>
  <si>
    <t>I142</t>
  </si>
  <si>
    <t>SAN ROMANO IN GARFAGNANA</t>
  </si>
  <si>
    <t>B152</t>
  </si>
  <si>
    <t>BRENTINO BELLUNO</t>
  </si>
  <si>
    <t>C245</t>
  </si>
  <si>
    <t>CASTELPAGANO</t>
  </si>
  <si>
    <t>D201</t>
  </si>
  <si>
    <t>CUGNOLI</t>
  </si>
  <si>
    <t>D312</t>
  </si>
  <si>
    <t>DOBERDÒ DEL LAGO</t>
  </si>
  <si>
    <t>E674</t>
  </si>
  <si>
    <t>LONGI</t>
  </si>
  <si>
    <t>G372</t>
  </si>
  <si>
    <t>PATERNO CALABRO</t>
  </si>
  <si>
    <t>G775</t>
  </si>
  <si>
    <t>POGNO</t>
  </si>
  <si>
    <t>C165</t>
  </si>
  <si>
    <t>CASTELLETTO STURA</t>
  </si>
  <si>
    <t>D927</t>
  </si>
  <si>
    <t>GARLENDA</t>
  </si>
  <si>
    <t>H402</t>
  </si>
  <si>
    <t>ROCCA DI MEZZO</t>
  </si>
  <si>
    <t>I341</t>
  </si>
  <si>
    <t>SANT'ILARIO DELLO IONIO</t>
  </si>
  <si>
    <t>L729</t>
  </si>
  <si>
    <t>VENASCA</t>
  </si>
  <si>
    <t>H104</t>
  </si>
  <si>
    <t>QUARGNENTO</t>
  </si>
  <si>
    <t>M170</t>
  </si>
  <si>
    <t>ZERMEGHEDO</t>
  </si>
  <si>
    <t>G222</t>
  </si>
  <si>
    <t>PADERNO PONCHIELLI</t>
  </si>
  <si>
    <t>H146</t>
  </si>
  <si>
    <t>RABBI</t>
  </si>
  <si>
    <t>I905</t>
  </si>
  <si>
    <t>SPILINGA</t>
  </si>
  <si>
    <t>L944</t>
  </si>
  <si>
    <t>VILLAFRANCA SICULA</t>
  </si>
  <si>
    <t>D776</t>
  </si>
  <si>
    <t>FRASSINELLE POLESINE</t>
  </si>
  <si>
    <t>E348</t>
  </si>
  <si>
    <t>ISOLA DEL GIGLIO</t>
  </si>
  <si>
    <t>B037</t>
  </si>
  <si>
    <t>BORGO SAN MARTINO</t>
  </si>
  <si>
    <t>B993</t>
  </si>
  <si>
    <t>CASPOGGIO</t>
  </si>
  <si>
    <t>G520</t>
  </si>
  <si>
    <t>PETTENASCO</t>
  </si>
  <si>
    <t>L787</t>
  </si>
  <si>
    <t>VERRUA SAVOIA</t>
  </si>
  <si>
    <t>E635</t>
  </si>
  <si>
    <t>LOCANA</t>
  </si>
  <si>
    <t>E498</t>
  </si>
  <si>
    <t>LAVIANO</t>
  </si>
  <si>
    <t>B278</t>
  </si>
  <si>
    <t>BURIASCO</t>
  </si>
  <si>
    <t>D596</t>
  </si>
  <si>
    <t>FILOGASO</t>
  </si>
  <si>
    <t>D650</t>
  </si>
  <si>
    <t>FOIANO DI VAL FORTORE</t>
  </si>
  <si>
    <t>H881</t>
  </si>
  <si>
    <t>SAN GIORGIO ALBANESE</t>
  </si>
  <si>
    <t>E049</t>
  </si>
  <si>
    <t>GIRASOLE</t>
  </si>
  <si>
    <t>F330</t>
  </si>
  <si>
    <t>MONASTEROLO DI SAVIGLIANO</t>
  </si>
  <si>
    <t>F494</t>
  </si>
  <si>
    <t>MONTEFALCONE DI VAL FORTORE</t>
  </si>
  <si>
    <t>E337</t>
  </si>
  <si>
    <t>ISNELLO</t>
  </si>
  <si>
    <t>H094</t>
  </si>
  <si>
    <t>PUSIANO</t>
  </si>
  <si>
    <t>I554</t>
  </si>
  <si>
    <t>SCURELLE</t>
  </si>
  <si>
    <t>L293</t>
  </si>
  <si>
    <t>TORRICELLA IN SABINA</t>
  </si>
  <si>
    <t>E143</t>
  </si>
  <si>
    <t>GRANOZZO CON MONTICELLO</t>
  </si>
  <si>
    <t>F776</t>
  </si>
  <si>
    <t>MOTTALCIATA</t>
  </si>
  <si>
    <t>B512</t>
  </si>
  <si>
    <t>CAMPIGLIONE FENILE</t>
  </si>
  <si>
    <t>M420</t>
  </si>
  <si>
    <t>LU E CUCCARO MONFERRATO</t>
  </si>
  <si>
    <t>G446</t>
  </si>
  <si>
    <t>PERDAXIUS</t>
  </si>
  <si>
    <t>I372</t>
  </si>
  <si>
    <t>SANTO STEFANO ROERO</t>
  </si>
  <si>
    <t>G524</t>
  </si>
  <si>
    <t>PETTORANO SUL GIZIO</t>
  </si>
  <si>
    <t>E371</t>
  </si>
  <si>
    <t>ISSOGNE</t>
  </si>
  <si>
    <t>C446</t>
  </si>
  <si>
    <t>CELLENO</t>
  </si>
  <si>
    <t>G632</t>
  </si>
  <si>
    <t>PIEVE DI TECO</t>
  </si>
  <si>
    <t>G831</t>
  </si>
  <si>
    <t>PONTEBBA</t>
  </si>
  <si>
    <t>L865</t>
  </si>
  <si>
    <t>VIGANO SAN MARTINO</t>
  </si>
  <si>
    <t>F175</t>
  </si>
  <si>
    <t>MEZZANINO</t>
  </si>
  <si>
    <t>B028</t>
  </si>
  <si>
    <t>BORGO PRIOLO</t>
  </si>
  <si>
    <t>F346</t>
  </si>
  <si>
    <t>MONDAINO</t>
  </si>
  <si>
    <t>F707</t>
  </si>
  <si>
    <t>MORANO SUL PO</t>
  </si>
  <si>
    <t>A013</t>
  </si>
  <si>
    <t>ABRIOLA</t>
  </si>
  <si>
    <t>E141</t>
  </si>
  <si>
    <t>GRANDOLA ED UNITI</t>
  </si>
  <si>
    <t>F135</t>
  </si>
  <si>
    <t>MERCATELLO SUL METAURO</t>
  </si>
  <si>
    <t>D569</t>
  </si>
  <si>
    <t>FICARRA</t>
  </si>
  <si>
    <t>F732</t>
  </si>
  <si>
    <t>MORINO</t>
  </si>
  <si>
    <t>C609</t>
  </si>
  <si>
    <t>CHIANNI</t>
  </si>
  <si>
    <t>C821</t>
  </si>
  <si>
    <t>COGNE</t>
  </si>
  <si>
    <t>F360</t>
  </si>
  <si>
    <t>MONFUMO</t>
  </si>
  <si>
    <t>L243</t>
  </si>
  <si>
    <t>TORRE CAJETANI</t>
  </si>
  <si>
    <t>I288</t>
  </si>
  <si>
    <t>SANT'ANGELO LE FRATTE</t>
  </si>
  <si>
    <t>D714</t>
  </si>
  <si>
    <t>FORNACE</t>
  </si>
  <si>
    <t>H426</t>
  </si>
  <si>
    <t>ROCCANOVA</t>
  </si>
  <si>
    <t>C684</t>
  </si>
  <si>
    <t>CIGOGNOLA</t>
  </si>
  <si>
    <t>D491</t>
  </si>
  <si>
    <t>FARA OLIVANA CON SOLA</t>
  </si>
  <si>
    <t>G858</t>
  </si>
  <si>
    <t>PONTESTURA</t>
  </si>
  <si>
    <t>H671</t>
  </si>
  <si>
    <t>SAINT-MARCEL</t>
  </si>
  <si>
    <t>L200</t>
  </si>
  <si>
    <t>TON</t>
  </si>
  <si>
    <t>A878</t>
  </si>
  <si>
    <t>BIONE</t>
  </si>
  <si>
    <t>C147</t>
  </si>
  <si>
    <t>CASTELL'AZZARA</t>
  </si>
  <si>
    <t>D057</t>
  </si>
  <si>
    <t>CORTE DE' FRATI</t>
  </si>
  <si>
    <t>I265</t>
  </si>
  <si>
    <t>SANT'ANDREA DEL GARIGLIANO</t>
  </si>
  <si>
    <t>I673</t>
  </si>
  <si>
    <t>SOVRAMONTE</t>
  </si>
  <si>
    <t>C306</t>
  </si>
  <si>
    <t>CASTIGLIONE DEL GENOVESI</t>
  </si>
  <si>
    <t>D868</t>
  </si>
  <si>
    <t>GALGAGNANO</t>
  </si>
  <si>
    <t>E769</t>
  </si>
  <si>
    <t>LUVINATE</t>
  </si>
  <si>
    <t>C273</t>
  </si>
  <si>
    <t>CASTELSEPRIO</t>
  </si>
  <si>
    <t>C531</t>
  </si>
  <si>
    <t>CERRINA MONFERRATO</t>
  </si>
  <si>
    <t>E485</t>
  </si>
  <si>
    <t>LAURINO</t>
  </si>
  <si>
    <t>M284</t>
  </si>
  <si>
    <t>SANTA MARIA COGHINAS</t>
  </si>
  <si>
    <t>I421</t>
  </si>
  <si>
    <t>SAPPADA</t>
  </si>
  <si>
    <t>A844</t>
  </si>
  <si>
    <t>BIANDRATE</t>
  </si>
  <si>
    <t>C378</t>
  </si>
  <si>
    <t>CAVALLIRIO</t>
  </si>
  <si>
    <t>L165</t>
  </si>
  <si>
    <t>TICINETO</t>
  </si>
  <si>
    <t>L519</t>
  </si>
  <si>
    <t>USTICA</t>
  </si>
  <si>
    <t>B613</t>
  </si>
  <si>
    <t>CANNETO PAVESE</t>
  </si>
  <si>
    <t>D993</t>
  </si>
  <si>
    <t>GERRE DE' CAPRIOLI</t>
  </si>
  <si>
    <t>I582</t>
  </si>
  <si>
    <t>SELEGAS</t>
  </si>
  <si>
    <t>D859</t>
  </si>
  <si>
    <t>GAIRO</t>
  </si>
  <si>
    <t>H087</t>
  </si>
  <si>
    <t>PUGLIANELLO</t>
  </si>
  <si>
    <t>A224</t>
  </si>
  <si>
    <t>ALSERIO</t>
  </si>
  <si>
    <t>B888</t>
  </si>
  <si>
    <t>CASALETTO SPARTANO</t>
  </si>
  <si>
    <t>F929</t>
  </si>
  <si>
    <t>NOMI</t>
  </si>
  <si>
    <t>G719</t>
  </si>
  <si>
    <t>PIVERONE</t>
  </si>
  <si>
    <t>B424</t>
  </si>
  <si>
    <t>CALOPEZZATI</t>
  </si>
  <si>
    <t>E060</t>
  </si>
  <si>
    <t>GIUNGANO</t>
  </si>
  <si>
    <t>E941</t>
  </si>
  <si>
    <t>MARENTINO</t>
  </si>
  <si>
    <t>I847</t>
  </si>
  <si>
    <t>SORDEVOLO</t>
  </si>
  <si>
    <t>A929</t>
  </si>
  <si>
    <t>BOGOGNO</t>
  </si>
  <si>
    <t>I497</t>
  </si>
  <si>
    <t>SCANDOLARA RAVARA</t>
  </si>
  <si>
    <t>C960</t>
  </si>
  <si>
    <t>CONFLENTI</t>
  </si>
  <si>
    <t>D495</t>
  </si>
  <si>
    <t>FARA SAN MARTINO</t>
  </si>
  <si>
    <t>L783</t>
  </si>
  <si>
    <t>VERRAYES</t>
  </si>
  <si>
    <t>A180</t>
  </si>
  <si>
    <t>ALES</t>
  </si>
  <si>
    <t>F976</t>
  </si>
  <si>
    <t>NULE</t>
  </si>
  <si>
    <t>H485</t>
  </si>
  <si>
    <t>ROFRANO</t>
  </si>
  <si>
    <t>C222</t>
  </si>
  <si>
    <t>CASTELNUOVO DELLA DAUNIA</t>
  </si>
  <si>
    <t>D265</t>
  </si>
  <si>
    <t>DEIVA MARINA</t>
  </si>
  <si>
    <t>E829</t>
  </si>
  <si>
    <t>MAGRÈ SULLA STRADA DEL VINO</t>
  </si>
  <si>
    <t>M096</t>
  </si>
  <si>
    <t>VIVARO</t>
  </si>
  <si>
    <t>F140</t>
  </si>
  <si>
    <t>MERCENASCO</t>
  </si>
  <si>
    <t>F814</t>
  </si>
  <si>
    <t>G769</t>
  </si>
  <si>
    <t>POGGIORSINI</t>
  </si>
  <si>
    <t>H815</t>
  </si>
  <si>
    <t>SAN DANIELE PO</t>
  </si>
  <si>
    <t>I249</t>
  </si>
  <si>
    <t>SANTA MARIA MAGGIORE</t>
  </si>
  <si>
    <t>B441</t>
  </si>
  <si>
    <t>CALVENE</t>
  </si>
  <si>
    <t>B776</t>
  </si>
  <si>
    <t>CARIFE</t>
  </si>
  <si>
    <t>D156</t>
  </si>
  <si>
    <t>CRESPADORO</t>
  </si>
  <si>
    <t>B620</t>
  </si>
  <si>
    <t>CANOSA SANNITA</t>
  </si>
  <si>
    <t>D622</t>
  </si>
  <si>
    <t>FIUMEDINISI</t>
  </si>
  <si>
    <t>G589</t>
  </si>
  <si>
    <t>PICCIANO</t>
  </si>
  <si>
    <t>I029</t>
  </si>
  <si>
    <t>SAN MAURO FORTE</t>
  </si>
  <si>
    <t>C976</t>
  </si>
  <si>
    <t>CONZA DELLA CAMPANIA</t>
  </si>
  <si>
    <t>G367</t>
  </si>
  <si>
    <t>PASTURANA</t>
  </si>
  <si>
    <t>L040</t>
  </si>
  <si>
    <t>TAMBRE</t>
  </si>
  <si>
    <t>B214</t>
  </si>
  <si>
    <t>BRUGNATO</t>
  </si>
  <si>
    <t>G362</t>
  </si>
  <si>
    <t>PASTENA</t>
  </si>
  <si>
    <t>C818</t>
  </si>
  <si>
    <t>CODRONGIANOS</t>
  </si>
  <si>
    <t>D896</t>
  </si>
  <si>
    <t>GAMBATESA</t>
  </si>
  <si>
    <t>F612</t>
  </si>
  <si>
    <t>MONTEROTONDO MARITTIMO</t>
  </si>
  <si>
    <t>E413</t>
  </si>
  <si>
    <t>LAJATICO</t>
  </si>
  <si>
    <t>A626</t>
  </si>
  <si>
    <t>BARBARA</t>
  </si>
  <si>
    <t>D408</t>
  </si>
  <si>
    <t>ENEMONZO</t>
  </si>
  <si>
    <t>D414</t>
  </si>
  <si>
    <t>EPISCOPIA</t>
  </si>
  <si>
    <t>E126</t>
  </si>
  <si>
    <t>GRADOLI</t>
  </si>
  <si>
    <t>I522</t>
  </si>
  <si>
    <t>SCHEGGIA E PASCELUPO</t>
  </si>
  <si>
    <t>E644</t>
  </si>
  <si>
    <t>LOCERI</t>
  </si>
  <si>
    <t>F015</t>
  </si>
  <si>
    <t>MASIO</t>
  </si>
  <si>
    <t>L981</t>
  </si>
  <si>
    <t>VILLENEUVE</t>
  </si>
  <si>
    <t>D628</t>
  </si>
  <si>
    <t>FIUMINATA</t>
  </si>
  <si>
    <t>A354</t>
  </si>
  <si>
    <t>ARBA</t>
  </si>
  <si>
    <t>B810</t>
  </si>
  <si>
    <t>CAROVILLI</t>
  </si>
  <si>
    <t>D319</t>
  </si>
  <si>
    <t>DOLCEDO</t>
  </si>
  <si>
    <t>E070</t>
  </si>
  <si>
    <t>SESTA GODANO</t>
  </si>
  <si>
    <t>F483</t>
  </si>
  <si>
    <t>MONTECRESTESE</t>
  </si>
  <si>
    <t>E708</t>
  </si>
  <si>
    <t>LOZZO DI CADORE</t>
  </si>
  <si>
    <t>C878</t>
  </si>
  <si>
    <t>COLLI A VOLTURNO</t>
  </si>
  <si>
    <t>G528</t>
  </si>
  <si>
    <t>PEZZANA</t>
  </si>
  <si>
    <t>L653</t>
  </si>
  <si>
    <t>VALTOPINA</t>
  </si>
  <si>
    <t>I924</t>
  </si>
  <si>
    <t>SPORMAGGIORE</t>
  </si>
  <si>
    <t>G657</t>
  </si>
  <si>
    <t>PIEVE TORINA</t>
  </si>
  <si>
    <t>L561</t>
  </si>
  <si>
    <t>VALDINA</t>
  </si>
  <si>
    <t>C143</t>
  </si>
  <si>
    <t>CASTELLARO</t>
  </si>
  <si>
    <t>E736</t>
  </si>
  <si>
    <t>LULA</t>
  </si>
  <si>
    <t>C206</t>
  </si>
  <si>
    <t>CASTELMARTE</t>
  </si>
  <si>
    <t>E622</t>
  </si>
  <si>
    <t>LIVINALLONGO DEL COL DI LANA</t>
  </si>
  <si>
    <t>F510</t>
  </si>
  <si>
    <t>MONTEFRANCO</t>
  </si>
  <si>
    <t>A848</t>
  </si>
  <si>
    <t>BIANZONE</t>
  </si>
  <si>
    <t>A605</t>
  </si>
  <si>
    <t>BALZOLA</t>
  </si>
  <si>
    <t>G335</t>
  </si>
  <si>
    <t>PARGHELIA</t>
  </si>
  <si>
    <t>I604</t>
  </si>
  <si>
    <t>SENALES</t>
  </si>
  <si>
    <t>A687</t>
  </si>
  <si>
    <t>BARZIO</t>
  </si>
  <si>
    <t>F326</t>
  </si>
  <si>
    <t>MONASTERO DI VASCO</t>
  </si>
  <si>
    <t>H478</t>
  </si>
  <si>
    <t>RODERO</t>
  </si>
  <si>
    <t>F096</t>
  </si>
  <si>
    <t>MELAZZO</t>
  </si>
  <si>
    <t>L314</t>
  </si>
  <si>
    <t>TOSSICIA</t>
  </si>
  <si>
    <t>L596</t>
  </si>
  <si>
    <t>VALLEBONA</t>
  </si>
  <si>
    <t>C630</t>
  </si>
  <si>
    <t>CHIES D'ALPAGO</t>
  </si>
  <si>
    <t>D682</t>
  </si>
  <si>
    <t>FONTECHIARI</t>
  </si>
  <si>
    <t>E443</t>
  </si>
  <si>
    <t>LANZADA</t>
  </si>
  <si>
    <t>H618</t>
  </si>
  <si>
    <t>ROVIANO</t>
  </si>
  <si>
    <t>H777</t>
  </si>
  <si>
    <t>SAN BERNARDINO VERBANO</t>
  </si>
  <si>
    <t>I565</t>
  </si>
  <si>
    <t>SEDINI</t>
  </si>
  <si>
    <t>C677</t>
  </si>
  <si>
    <t>CICILIANO</t>
  </si>
  <si>
    <t>G986</t>
  </si>
  <si>
    <t>PRAROSTINO</t>
  </si>
  <si>
    <t>A386</t>
  </si>
  <si>
    <t>ARENA</t>
  </si>
  <si>
    <t>E887</t>
  </si>
  <si>
    <t>MANGO</t>
  </si>
  <si>
    <t>H475</t>
  </si>
  <si>
    <t>RODENGO</t>
  </si>
  <si>
    <t>A706</t>
  </si>
  <si>
    <t>BASSANO IN TEVERINA</t>
  </si>
  <si>
    <t>G102</t>
  </si>
  <si>
    <t>ORICOLA</t>
  </si>
  <si>
    <t>G271</t>
  </si>
  <si>
    <t>PALENA</t>
  </si>
  <si>
    <t>H174</t>
  </si>
  <si>
    <t>RANCO</t>
  </si>
  <si>
    <t>L616</t>
  </si>
  <si>
    <t>VALLESACCARDA</t>
  </si>
  <si>
    <t>A424</t>
  </si>
  <si>
    <t>ARNAD</t>
  </si>
  <si>
    <t>G609</t>
  </si>
  <si>
    <t>PIETRACATELLA</t>
  </si>
  <si>
    <t>B166</t>
  </si>
  <si>
    <t>BREZZO DI BEDERO</t>
  </si>
  <si>
    <t>H780</t>
  </si>
  <si>
    <t>SAN BIAGIO DELLA CIMA</t>
  </si>
  <si>
    <t>I856</t>
  </si>
  <si>
    <t>SORICO</t>
  </si>
  <si>
    <t>I899</t>
  </si>
  <si>
    <t>SPIAZZO</t>
  </si>
  <si>
    <t>B191</t>
  </si>
  <si>
    <t>BRISSAGO-VALTRAVAGLIA</t>
  </si>
  <si>
    <t>H912</t>
  </si>
  <si>
    <t>SAN GIOVANNI DEL DOSSO</t>
  </si>
  <si>
    <t>H877</t>
  </si>
  <si>
    <t>SANGINETO</t>
  </si>
  <si>
    <t>I058</t>
  </si>
  <si>
    <t>SAN NICOLA DA CRISSA</t>
  </si>
  <si>
    <t>I286</t>
  </si>
  <si>
    <t>SANT'ANGELO IN PONTANO</t>
  </si>
  <si>
    <t>I328</t>
  </si>
  <si>
    <t>C458</t>
  </si>
  <si>
    <t>CENCENIGHE AGORDINO</t>
  </si>
  <si>
    <t>L230</t>
  </si>
  <si>
    <t>TORO</t>
  </si>
  <si>
    <t>F995</t>
  </si>
  <si>
    <t>OCCIMIANO</t>
  </si>
  <si>
    <t>G757</t>
  </si>
  <si>
    <t>POGGIO CATINO</t>
  </si>
  <si>
    <t>A525</t>
  </si>
  <si>
    <t>AZEGLIO</t>
  </si>
  <si>
    <t>H177</t>
  </si>
  <si>
    <t>RANZANICO</t>
  </si>
  <si>
    <t>L018</t>
  </si>
  <si>
    <t>SUTRIO</t>
  </si>
  <si>
    <t>B873</t>
  </si>
  <si>
    <t>CASALDUNI</t>
  </si>
  <si>
    <t>A407</t>
  </si>
  <si>
    <t>ARITZO</t>
  </si>
  <si>
    <t>B484</t>
  </si>
  <si>
    <t>CAMISANO</t>
  </si>
  <si>
    <t>E144</t>
  </si>
  <si>
    <t>GRANTOLA</t>
  </si>
  <si>
    <t>A370</t>
  </si>
  <si>
    <t>ARCINAZZO ROMANO</t>
  </si>
  <si>
    <t>C354</t>
  </si>
  <si>
    <t>CATIGNANO</t>
  </si>
  <si>
    <t>A574</t>
  </si>
  <si>
    <t>BAGNOLO DI PO</t>
  </si>
  <si>
    <t>G522</t>
  </si>
  <si>
    <t>PETTINEO</t>
  </si>
  <si>
    <t>M405</t>
  </si>
  <si>
    <t>VAL DI CHY</t>
  </si>
  <si>
    <t>D996</t>
  </si>
  <si>
    <t>GESSOPALENA</t>
  </si>
  <si>
    <t>G647</t>
  </si>
  <si>
    <t>PIEVE D'OLMI</t>
  </si>
  <si>
    <t>C337</t>
  </si>
  <si>
    <t>G534</t>
  </si>
  <si>
    <t>PIACENZA D'ADIGE</t>
  </si>
  <si>
    <t>I955</t>
  </si>
  <si>
    <t>STIGNANO</t>
  </si>
  <si>
    <t>C560</t>
  </si>
  <si>
    <t>CERZETO</t>
  </si>
  <si>
    <t>A736</t>
  </si>
  <si>
    <t>BELCASTRO</t>
  </si>
  <si>
    <t>C197</t>
  </si>
  <si>
    <t>CASTELMAURO</t>
  </si>
  <si>
    <t>I315</t>
  </si>
  <si>
    <t>SANTA VITTORIA IN MATENANO</t>
  </si>
  <si>
    <t>M270</t>
  </si>
  <si>
    <t>MASAINAS</t>
  </si>
  <si>
    <t>C202</t>
  </si>
  <si>
    <t>CASTELLUCCIO VALMAGGIORE</t>
  </si>
  <si>
    <t>H957</t>
  </si>
  <si>
    <t>SAN LORENZO AL MARE</t>
  </si>
  <si>
    <t>A106</t>
  </si>
  <si>
    <t>AILANO</t>
  </si>
  <si>
    <t>E480</t>
  </si>
  <si>
    <t>LAUREANA CILENTO</t>
  </si>
  <si>
    <t>A958</t>
  </si>
  <si>
    <t>BOMPIETRO</t>
  </si>
  <si>
    <t>C739</t>
  </si>
  <si>
    <t>CISTERNA D'ASTI</t>
  </si>
  <si>
    <t>B448</t>
  </si>
  <si>
    <t>CALVIGNASCO</t>
  </si>
  <si>
    <t>C911</t>
  </si>
  <si>
    <t>COMABBIO</t>
  </si>
  <si>
    <t>L286</t>
  </si>
  <si>
    <t>TORRI IN SABINA</t>
  </si>
  <si>
    <t>D881</t>
  </si>
  <si>
    <t>GALLINARO</t>
  </si>
  <si>
    <t>C698</t>
  </si>
  <si>
    <t>TAVERNOLE SUL MELLA</t>
  </si>
  <si>
    <t>F922</t>
  </si>
  <si>
    <t>NOGAROLE VICENTINO</t>
  </si>
  <si>
    <t>I681</t>
  </si>
  <si>
    <t>SESTINO</t>
  </si>
  <si>
    <t>G297</t>
  </si>
  <si>
    <t>PALÙ</t>
  </si>
  <si>
    <t>I351</t>
  </si>
  <si>
    <t>SANTOPADRE</t>
  </si>
  <si>
    <t>L926</t>
  </si>
  <si>
    <t>VILLA COLLEMANDINA</t>
  </si>
  <si>
    <t>A971</t>
  </si>
  <si>
    <t>BONEFRO</t>
  </si>
  <si>
    <t>H218</t>
  </si>
  <si>
    <t>REDONDESCO</t>
  </si>
  <si>
    <t>D273</t>
  </si>
  <si>
    <t>DENNO</t>
  </si>
  <si>
    <t>F512</t>
  </si>
  <si>
    <t>MONTEFUSCO</t>
  </si>
  <si>
    <t>A621</t>
  </si>
  <si>
    <t>BARATILI SAN PIETRO</t>
  </si>
  <si>
    <t>F232</t>
  </si>
  <si>
    <t>MIRABELLO MONFERRATO</t>
  </si>
  <si>
    <t>I831</t>
  </si>
  <si>
    <t>SONICO</t>
  </si>
  <si>
    <t>A842</t>
  </si>
  <si>
    <t>BIANCHI</t>
  </si>
  <si>
    <t>B418</t>
  </si>
  <si>
    <t>CALLIANO MONFERRATO</t>
  </si>
  <si>
    <t>B588</t>
  </si>
  <si>
    <t>CANDIA CANAVESE</t>
  </si>
  <si>
    <t>C926</t>
  </si>
  <si>
    <t>COMIGNAGO</t>
  </si>
  <si>
    <t>L016</t>
  </si>
  <si>
    <t>SUTERA</t>
  </si>
  <si>
    <t>D398</t>
  </si>
  <si>
    <t>ELLO</t>
  </si>
  <si>
    <t>B661</t>
  </si>
  <si>
    <t>CAPIZZONE</t>
  </si>
  <si>
    <t>F468</t>
  </si>
  <si>
    <t>MONTECHIARO D'ASTI</t>
  </si>
  <si>
    <t>H795</t>
  </si>
  <si>
    <t>SAN CHIRICO NUOVO</t>
  </si>
  <si>
    <t>B062</t>
  </si>
  <si>
    <t>BORTIGALI</t>
  </si>
  <si>
    <t>D560</t>
  </si>
  <si>
    <t>FIAMIGNANO</t>
  </si>
  <si>
    <t>L982</t>
  </si>
  <si>
    <t>VILLANOVA CANAVESE</t>
  </si>
  <si>
    <t>D808</t>
  </si>
  <si>
    <t>FRONTONE</t>
  </si>
  <si>
    <t>F475</t>
  </si>
  <si>
    <t>MONTECILFONE</t>
  </si>
  <si>
    <t>E707</t>
  </si>
  <si>
    <t>LOZZA</t>
  </si>
  <si>
    <t>F188</t>
  </si>
  <si>
    <t>MEZZOMERICO</t>
  </si>
  <si>
    <t>G044</t>
  </si>
  <si>
    <t>OLLOLAI</t>
  </si>
  <si>
    <t>H184</t>
  </si>
  <si>
    <t>RAPINO</t>
  </si>
  <si>
    <t>H913</t>
  </si>
  <si>
    <t>VILLA SAN GIOVANNI IN TUSCIA</t>
  </si>
  <si>
    <t>I404</t>
  </si>
  <si>
    <t>SAN VITO AL TORRE</t>
  </si>
  <si>
    <t>L272</t>
  </si>
  <si>
    <t>TORRE LE NOCELLE</t>
  </si>
  <si>
    <t>H878</t>
  </si>
  <si>
    <t>SAN GIORGIO MONFERRATO</t>
  </si>
  <si>
    <t>L987</t>
  </si>
  <si>
    <t>VILLANOVAFRANCA</t>
  </si>
  <si>
    <t>D574</t>
  </si>
  <si>
    <t>FIESCO</t>
  </si>
  <si>
    <t>D693</t>
  </si>
  <si>
    <t>FORCHIA</t>
  </si>
  <si>
    <t>I677</t>
  </si>
  <si>
    <t>SESSA CILENTO</t>
  </si>
  <si>
    <t>A472</t>
  </si>
  <si>
    <t>CASPERIA</t>
  </si>
  <si>
    <t>G040</t>
  </si>
  <si>
    <t>OLIVETO LARIO</t>
  </si>
  <si>
    <t>C271</t>
  </si>
  <si>
    <t>CASTELSARACENO</t>
  </si>
  <si>
    <t>F541</t>
  </si>
  <si>
    <t>MONTELEONE SABINO</t>
  </si>
  <si>
    <t>G199</t>
  </si>
  <si>
    <t>OVIGLIO</t>
  </si>
  <si>
    <t>M071</t>
  </si>
  <si>
    <t>VISCHE</t>
  </si>
  <si>
    <t>A612</t>
  </si>
  <si>
    <t>BANZI</t>
  </si>
  <si>
    <t>C268</t>
  </si>
  <si>
    <t>CASTEL SANT'ANGELO</t>
  </si>
  <si>
    <t>F504</t>
  </si>
  <si>
    <t>MONTEFLAVIO</t>
  </si>
  <si>
    <t>G579</t>
  </si>
  <si>
    <t>PIAZZA BREMBANA</t>
  </si>
  <si>
    <t>H448</t>
  </si>
  <si>
    <t>ROCCASPINALVETI</t>
  </si>
  <si>
    <t>L384</t>
  </si>
  <si>
    <t>TREQUANDA</t>
  </si>
  <si>
    <t>L889</t>
  </si>
  <si>
    <t>VIGNONE</t>
  </si>
  <si>
    <t>C795</t>
  </si>
  <si>
    <t>CLETO</t>
  </si>
  <si>
    <t>A314</t>
  </si>
  <si>
    <t>ANTONIMINA</t>
  </si>
  <si>
    <t>E492</t>
  </si>
  <si>
    <t>LAVARONE</t>
  </si>
  <si>
    <t>L788</t>
  </si>
  <si>
    <t>VERRUA PO</t>
  </si>
  <si>
    <t>C086</t>
  </si>
  <si>
    <t>CASTEL DEL RIO</t>
  </si>
  <si>
    <t>F951</t>
  </si>
  <si>
    <t>NOVARA DI SICILIA</t>
  </si>
  <si>
    <t>I910</t>
  </si>
  <si>
    <t>SPINETE</t>
  </si>
  <si>
    <t>C886</t>
  </si>
  <si>
    <t>COLMURANO</t>
  </si>
  <si>
    <t>L233</t>
  </si>
  <si>
    <t>TORRACA</t>
  </si>
  <si>
    <t>A160</t>
  </si>
  <si>
    <t>ALBIDONA</t>
  </si>
  <si>
    <t>B377</t>
  </si>
  <si>
    <t>CALAMONACI</t>
  </si>
  <si>
    <t>C094</t>
  </si>
  <si>
    <t>CASTEL DI LUCIO</t>
  </si>
  <si>
    <t>H202</t>
  </si>
  <si>
    <t>RAVISCANINA</t>
  </si>
  <si>
    <t>H710</t>
  </si>
  <si>
    <t>SALICETO</t>
  </si>
  <si>
    <t>B870</t>
  </si>
  <si>
    <t>CASAL CERMELLI</t>
  </si>
  <si>
    <t>I290</t>
  </si>
  <si>
    <t>SANT'ANGELO MUXARO</t>
  </si>
  <si>
    <t>C718</t>
  </si>
  <si>
    <t>CIPRESSA</t>
  </si>
  <si>
    <t>D617</t>
  </si>
  <si>
    <t>FIUMALBO</t>
  </si>
  <si>
    <t>G538</t>
  </si>
  <si>
    <t>PIAGGINE</t>
  </si>
  <si>
    <t>B535</t>
  </si>
  <si>
    <t>CAMPOFIORITO</t>
  </si>
  <si>
    <t>D737</t>
  </si>
  <si>
    <t>FOSSALTO</t>
  </si>
  <si>
    <t>F982</t>
  </si>
  <si>
    <t>NURALLAO</t>
  </si>
  <si>
    <t>I706</t>
  </si>
  <si>
    <t>SEUI</t>
  </si>
  <si>
    <t>L785</t>
  </si>
  <si>
    <t>VERRONE</t>
  </si>
  <si>
    <t>A681</t>
  </si>
  <si>
    <t>BARUMINI</t>
  </si>
  <si>
    <t>G202</t>
  </si>
  <si>
    <t>OZEGNA</t>
  </si>
  <si>
    <t>I301</t>
  </si>
  <si>
    <t>SANTA PAOLINA</t>
  </si>
  <si>
    <t>L554</t>
  </si>
  <si>
    <t>VALDASTICO</t>
  </si>
  <si>
    <t>B439</t>
  </si>
  <si>
    <t>CALVATONE</t>
  </si>
  <si>
    <t>F210</t>
  </si>
  <si>
    <t>MILITELLO ROSMARINO</t>
  </si>
  <si>
    <t>I711</t>
  </si>
  <si>
    <t>SEZZADIO</t>
  </si>
  <si>
    <t>F677</t>
  </si>
  <si>
    <t>MONTIERI</t>
  </si>
  <si>
    <t>B281</t>
  </si>
  <si>
    <t>BUSACHI</t>
  </si>
  <si>
    <t>I984</t>
  </si>
  <si>
    <t>STROPPIANA</t>
  </si>
  <si>
    <t>E288</t>
  </si>
  <si>
    <t>IMER</t>
  </si>
  <si>
    <t>H076</t>
  </si>
  <si>
    <t>PROSSEDI</t>
  </si>
  <si>
    <t>B228</t>
  </si>
  <si>
    <t>BRUSIMPIANO</t>
  </si>
  <si>
    <t>B295</t>
  </si>
  <si>
    <t>BUSSO</t>
  </si>
  <si>
    <t>B859</t>
  </si>
  <si>
    <t>CASACANDITELLA</t>
  </si>
  <si>
    <t>C676</t>
  </si>
  <si>
    <t>CICERALE</t>
  </si>
  <si>
    <t>C771</t>
  </si>
  <si>
    <t>CIVITAQUANA</t>
  </si>
  <si>
    <t>H848</t>
  </si>
  <si>
    <t>AGLIENTU</t>
  </si>
  <si>
    <t>B580</t>
  </si>
  <si>
    <t>CANCELLARA</t>
  </si>
  <si>
    <t>G397</t>
  </si>
  <si>
    <t>PECETTO DI VALENZA</t>
  </si>
  <si>
    <t>G615</t>
  </si>
  <si>
    <t>PIETRAFITTA</t>
  </si>
  <si>
    <t>C365</t>
  </si>
  <si>
    <t>CAVAGLIO D'AGOGNA</t>
  </si>
  <si>
    <t>C939</t>
  </si>
  <si>
    <t>CONCA DELLA CAMPANIA</t>
  </si>
  <si>
    <t>D997</t>
  </si>
  <si>
    <t>GESTURI</t>
  </si>
  <si>
    <t>A897</t>
  </si>
  <si>
    <t>BIVONGI</t>
  </si>
  <si>
    <t>D527</t>
  </si>
  <si>
    <t>FELITTO</t>
  </si>
  <si>
    <t>F877</t>
  </si>
  <si>
    <t>NESSO</t>
  </si>
  <si>
    <t>L651</t>
  </si>
  <si>
    <t>VALSTRONA</t>
  </si>
  <si>
    <t>E548</t>
  </si>
  <si>
    <t>TERENZO</t>
  </si>
  <si>
    <t>H731</t>
  </si>
  <si>
    <t>SALVIROLA</t>
  </si>
  <si>
    <t>E250</t>
  </si>
  <si>
    <t>GUARDISTALLO</t>
  </si>
  <si>
    <t>G874</t>
  </si>
  <si>
    <t>PONZANO ROMANO</t>
  </si>
  <si>
    <t>I076</t>
  </si>
  <si>
    <t>SAN PAOLO SOLBRITO</t>
  </si>
  <si>
    <t>D691</t>
  </si>
  <si>
    <t>FORCE</t>
  </si>
  <si>
    <t>E447</t>
  </si>
  <si>
    <t>LAPEDONA</t>
  </si>
  <si>
    <t>C905</t>
  </si>
  <si>
    <t>COLOSIMI</t>
  </si>
  <si>
    <t>G200</t>
  </si>
  <si>
    <t>OVINDOLI</t>
  </si>
  <si>
    <t>H333</t>
  </si>
  <si>
    <t>RIVALBA</t>
  </si>
  <si>
    <t>I002</t>
  </si>
  <si>
    <t>SAN MARTINO SANNITA</t>
  </si>
  <si>
    <t>I949</t>
  </si>
  <si>
    <t>STENICO</t>
  </si>
  <si>
    <t>L169</t>
  </si>
  <si>
    <t>TIGNALE</t>
  </si>
  <si>
    <t>D978</t>
  </si>
  <si>
    <t>GERANO</t>
  </si>
  <si>
    <t>M120</t>
  </si>
  <si>
    <t>VOLPEDO</t>
  </si>
  <si>
    <t>A081</t>
  </si>
  <si>
    <t>VILLA LATINA</t>
  </si>
  <si>
    <t>C194</t>
  </si>
  <si>
    <t>CASTELLO TESINO</t>
  </si>
  <si>
    <t>C534</t>
  </si>
  <si>
    <t>CERRO AL VOLTURNO</t>
  </si>
  <si>
    <t>D604</t>
  </si>
  <si>
    <t>FINO DEL MONTE</t>
  </si>
  <si>
    <t>E782</t>
  </si>
  <si>
    <t>MACELLO</t>
  </si>
  <si>
    <t>G151</t>
  </si>
  <si>
    <t>OSASCO</t>
  </si>
  <si>
    <t>M069</t>
  </si>
  <si>
    <t>VIRLE PIEMONTE</t>
  </si>
  <si>
    <t>B358</t>
  </si>
  <si>
    <t>CAGNANO AMITERNO</t>
  </si>
  <si>
    <t>C047</t>
  </si>
  <si>
    <t>CASTAGNOLE MONFERRATO</t>
  </si>
  <si>
    <t>L291</t>
  </si>
  <si>
    <t>TORRICELLA PELIGNA</t>
  </si>
  <si>
    <t>B889</t>
  </si>
  <si>
    <t>CASALETTO CEREDANO</t>
  </si>
  <si>
    <t>H354</t>
  </si>
  <si>
    <t>RIVODUTRI</t>
  </si>
  <si>
    <t>H766</t>
  </si>
  <si>
    <t>SAN BASILIO</t>
  </si>
  <si>
    <t>I147</t>
  </si>
  <si>
    <t>SAN SALVATORE DI FITALIA</t>
  </si>
  <si>
    <t>A953</t>
  </si>
  <si>
    <t>BOLZANO NOVARESE</t>
  </si>
  <si>
    <t>C703</t>
  </si>
  <si>
    <t>CINGIA DE' BOTTI</t>
  </si>
  <si>
    <t>E683</t>
  </si>
  <si>
    <t>LORANZÈ</t>
  </si>
  <si>
    <t>M343</t>
  </si>
  <si>
    <t>VALDAONE</t>
  </si>
  <si>
    <t>D462</t>
  </si>
  <si>
    <t>FAGGETO LARIO</t>
  </si>
  <si>
    <t>E273</t>
  </si>
  <si>
    <t>HÔNE</t>
  </si>
  <si>
    <t>G387</t>
  </si>
  <si>
    <t>PAVAROLO</t>
  </si>
  <si>
    <t>L967</t>
  </si>
  <si>
    <t>VILLAMARZANA</t>
  </si>
  <si>
    <t>B010</t>
  </si>
  <si>
    <t>BORGO DI TERZO</t>
  </si>
  <si>
    <t>D065</t>
  </si>
  <si>
    <t>CORTENOVA</t>
  </si>
  <si>
    <t>A784</t>
  </si>
  <si>
    <t>BENNA</t>
  </si>
  <si>
    <t>B425</t>
  </si>
  <si>
    <t>CALOSSO</t>
  </si>
  <si>
    <t>H379</t>
  </si>
  <si>
    <t>ROCCA PIETORE</t>
  </si>
  <si>
    <t>A274</t>
  </si>
  <si>
    <t>ANDALO</t>
  </si>
  <si>
    <t>I825</t>
  </si>
  <si>
    <t>SOMMO</t>
  </si>
  <si>
    <t>G043</t>
  </si>
  <si>
    <t>OLLASTRA</t>
  </si>
  <si>
    <t>B755</t>
  </si>
  <si>
    <t>CARDÈ</t>
  </si>
  <si>
    <t>E053</t>
  </si>
  <si>
    <t>GIUGGIANELLO</t>
  </si>
  <si>
    <t>E596</t>
  </si>
  <si>
    <t>LIMONE SUL GARDA</t>
  </si>
  <si>
    <t>F328</t>
  </si>
  <si>
    <t>MONASTEROLO DEL CASTELLO</t>
  </si>
  <si>
    <t>F934</t>
  </si>
  <si>
    <t>NORBELLO</t>
  </si>
  <si>
    <t>G129</t>
  </si>
  <si>
    <t>ORSOMARSO</t>
  </si>
  <si>
    <t>I183</t>
  </si>
  <si>
    <t>SANTA DOMENICA TALAO</t>
  </si>
  <si>
    <t>I530</t>
  </si>
  <si>
    <t>SCHILPARIO</t>
  </si>
  <si>
    <t>D028</t>
  </si>
  <si>
    <t>CORNO GIOVINE</t>
  </si>
  <si>
    <t>E835</t>
  </si>
  <si>
    <t>MAIERÀ</t>
  </si>
  <si>
    <t>I948</t>
  </si>
  <si>
    <t>STELVIO</t>
  </si>
  <si>
    <t>A661</t>
  </si>
  <si>
    <t>BARGHE</t>
  </si>
  <si>
    <t>C380</t>
  </si>
  <si>
    <t>CAVARENO</t>
  </si>
  <si>
    <t>E454</t>
  </si>
  <si>
    <t>LARDIRAGO</t>
  </si>
  <si>
    <t>L689</t>
  </si>
  <si>
    <t>VARSI</t>
  </si>
  <si>
    <t>M077</t>
  </si>
  <si>
    <t>VISONE</t>
  </si>
  <si>
    <t>D982</t>
  </si>
  <si>
    <t>GERGEI</t>
  </si>
  <si>
    <t>E056</t>
  </si>
  <si>
    <t>GIULIANO TEATINO</t>
  </si>
  <si>
    <t>G234</t>
  </si>
  <si>
    <t>PAGLIARA</t>
  </si>
  <si>
    <t>E189</t>
  </si>
  <si>
    <t>GROMO</t>
  </si>
  <si>
    <t>C551</t>
  </si>
  <si>
    <t>CERVESINA</t>
  </si>
  <si>
    <t>F744</t>
  </si>
  <si>
    <t>MORRA DE SANCTIS</t>
  </si>
  <si>
    <t>G927</t>
  </si>
  <si>
    <t>PORTULA</t>
  </si>
  <si>
    <t>M311</t>
  </si>
  <si>
    <t>CAMPOLONGO TAPOGLIANO</t>
  </si>
  <si>
    <t>A911</t>
  </si>
  <si>
    <t>BOCA</t>
  </si>
  <si>
    <t>B426</t>
  </si>
  <si>
    <t>CALOVETO</t>
  </si>
  <si>
    <t>G134</t>
  </si>
  <si>
    <t>ORTA SAN GIULIO</t>
  </si>
  <si>
    <t>G669</t>
  </si>
  <si>
    <t>PIMENTEL</t>
  </si>
  <si>
    <t>H825</t>
  </si>
  <si>
    <t>SAN DONATO DI NINEA</t>
  </si>
  <si>
    <t>M153</t>
  </si>
  <si>
    <t>ZEDDIANI</t>
  </si>
  <si>
    <t>G591</t>
  </si>
  <si>
    <t>PICINISCO</t>
  </si>
  <si>
    <t>I171</t>
  </si>
  <si>
    <t>SANTA CATERINA ALBANESE</t>
  </si>
  <si>
    <t>D966</t>
  </si>
  <si>
    <t>GENIVOLTA</t>
  </si>
  <si>
    <t>E037</t>
  </si>
  <si>
    <t>GIOI</t>
  </si>
  <si>
    <t>L276</t>
  </si>
  <si>
    <t>TORRE PALLAVICINA</t>
  </si>
  <si>
    <t>L506</t>
  </si>
  <si>
    <t>URZULEI</t>
  </si>
  <si>
    <t>F047</t>
  </si>
  <si>
    <t>MASSINO VISCONTI</t>
  </si>
  <si>
    <t>I432</t>
  </si>
  <si>
    <t>SAREZZANO</t>
  </si>
  <si>
    <t>A039</t>
  </si>
  <si>
    <t>ACQUANEGRA CREMONESE</t>
  </si>
  <si>
    <t>L827</t>
  </si>
  <si>
    <t>VIADANICA</t>
  </si>
  <si>
    <t>C862</t>
  </si>
  <si>
    <t>COLLELONGO</t>
  </si>
  <si>
    <t>H589</t>
  </si>
  <si>
    <t>ROTELLO</t>
  </si>
  <si>
    <t>D961</t>
  </si>
  <si>
    <t>GEMMANO</t>
  </si>
  <si>
    <t>L361</t>
  </si>
  <si>
    <t>TREDOZIO</t>
  </si>
  <si>
    <t>B465</t>
  </si>
  <si>
    <t>CAMBURZANO</t>
  </si>
  <si>
    <t>D983</t>
  </si>
  <si>
    <t>GERMAGNANO</t>
  </si>
  <si>
    <t>F513</t>
  </si>
  <si>
    <t>MONTEGABBIONE</t>
  </si>
  <si>
    <t>F573</t>
  </si>
  <si>
    <t>MONTEMURRO</t>
  </si>
  <si>
    <t>G603</t>
  </si>
  <si>
    <t>PIERANICA</t>
  </si>
  <si>
    <t>M022</t>
  </si>
  <si>
    <t>VILLA SANTA MARIA</t>
  </si>
  <si>
    <t>D179</t>
  </si>
  <si>
    <t>CROGNALETO</t>
  </si>
  <si>
    <t>C559</t>
  </si>
  <si>
    <t>CERVO</t>
  </si>
  <si>
    <t>C785</t>
  </si>
  <si>
    <t>CIVO</t>
  </si>
  <si>
    <t>M196</t>
  </si>
  <si>
    <t>ZUBIENA</t>
  </si>
  <si>
    <t>D290</t>
  </si>
  <si>
    <t>SCIGLIANO</t>
  </si>
  <si>
    <t>D555</t>
  </si>
  <si>
    <t>FERRIERE</t>
  </si>
  <si>
    <t>F843</t>
  </si>
  <si>
    <t>NARDODIPACE</t>
  </si>
  <si>
    <t>C250</t>
  </si>
  <si>
    <t>CASTELPOTO</t>
  </si>
  <si>
    <t>D253</t>
  </si>
  <si>
    <t>DASÀ</t>
  </si>
  <si>
    <t>D582</t>
  </si>
  <si>
    <t>FIGLINE VEGLIATURO</t>
  </si>
  <si>
    <t>F629</t>
  </si>
  <si>
    <t>MONTE SANTA MARIA TIBERINA</t>
  </si>
  <si>
    <t>G800</t>
  </si>
  <si>
    <t>POLONGHERA</t>
  </si>
  <si>
    <t>H227</t>
  </si>
  <si>
    <t>REINO</t>
  </si>
  <si>
    <t>I570</t>
  </si>
  <si>
    <t>SEGARIU</t>
  </si>
  <si>
    <t>I581</t>
  </si>
  <si>
    <t>SELCI</t>
  </si>
  <si>
    <t>E806</t>
  </si>
  <si>
    <t>MAGISANO</t>
  </si>
  <si>
    <t>G270</t>
  </si>
  <si>
    <t>PALAZZUOLO SUL SENIO</t>
  </si>
  <si>
    <t>A206</t>
  </si>
  <si>
    <t>ALLEGHE</t>
  </si>
  <si>
    <t>D108</t>
  </si>
  <si>
    <t>COSTACCIARO</t>
  </si>
  <si>
    <t>C835</t>
  </si>
  <si>
    <t>COLERE</t>
  </si>
  <si>
    <t>C542</t>
  </si>
  <si>
    <t>CERVA</t>
  </si>
  <si>
    <t>I354</t>
  </si>
  <si>
    <t>SANT'ORSOLA TERME</t>
  </si>
  <si>
    <t>L228</t>
  </si>
  <si>
    <t>TORNO</t>
  </si>
  <si>
    <t>B183</t>
  </si>
  <si>
    <t>BRIONA</t>
  </si>
  <si>
    <t>B279</t>
  </si>
  <si>
    <t>BUROLO</t>
  </si>
  <si>
    <t>G210</t>
  </si>
  <si>
    <t>PACENTRO</t>
  </si>
  <si>
    <t>G266</t>
  </si>
  <si>
    <t>PALAZZOLO VERCELLESE</t>
  </si>
  <si>
    <t>L094</t>
  </si>
  <si>
    <t>TEMÙ</t>
  </si>
  <si>
    <t>B590</t>
  </si>
  <si>
    <t>CANDIDA</t>
  </si>
  <si>
    <t>B736</t>
  </si>
  <si>
    <t>CARBONARA SCRIVIA</t>
  </si>
  <si>
    <t>C518</t>
  </si>
  <si>
    <t>CERRETO LAZIALE</t>
  </si>
  <si>
    <t>L771</t>
  </si>
  <si>
    <t>VERNANTE</t>
  </si>
  <si>
    <t>A320</t>
  </si>
  <si>
    <t>ANZANO DI PUGLIA</t>
  </si>
  <si>
    <t>E240</t>
  </si>
  <si>
    <t>GUARDA VENETA</t>
  </si>
  <si>
    <t>G280</t>
  </si>
  <si>
    <t>PALLANZENO</t>
  </si>
  <si>
    <t>B730</t>
  </si>
  <si>
    <t>CARATE URIO</t>
  </si>
  <si>
    <t>F947</t>
  </si>
  <si>
    <t>NOVALEDO</t>
  </si>
  <si>
    <t>D832</t>
  </si>
  <si>
    <t>FUTANI</t>
  </si>
  <si>
    <t>C511</t>
  </si>
  <si>
    <t>CERIANA</t>
  </si>
  <si>
    <t>F996</t>
  </si>
  <si>
    <t>OCRE</t>
  </si>
  <si>
    <t>I326</t>
  </si>
  <si>
    <t>SANTE MARIE</t>
  </si>
  <si>
    <t>C417</t>
  </si>
  <si>
    <t>CEDEGOLO</t>
  </si>
  <si>
    <t>D298</t>
  </si>
  <si>
    <t>DIANO SAN PIETRO</t>
  </si>
  <si>
    <t>I853</t>
  </si>
  <si>
    <t>SORIANELLO</t>
  </si>
  <si>
    <t>E746</t>
  </si>
  <si>
    <t>LUOGOSANO</t>
  </si>
  <si>
    <t>F307</t>
  </si>
  <si>
    <t>MOLVENO</t>
  </si>
  <si>
    <t>A677</t>
  </si>
  <si>
    <t>BARRALI</t>
  </si>
  <si>
    <t>D630</t>
  </si>
  <si>
    <t>FLAIBANO</t>
  </si>
  <si>
    <t>G673</t>
  </si>
  <si>
    <t>PINCARA</t>
  </si>
  <si>
    <t>F775</t>
  </si>
  <si>
    <t>MOTTAFOLLONE</t>
  </si>
  <si>
    <t>H975</t>
  </si>
  <si>
    <t>SAN MANGO SUL CALORE</t>
  </si>
  <si>
    <t>A481</t>
  </si>
  <si>
    <t>ATELETA</t>
  </si>
  <si>
    <t>E799</t>
  </si>
  <si>
    <t>MAFALDA</t>
  </si>
  <si>
    <t>A905</t>
  </si>
  <si>
    <t>BLEVIO</t>
  </si>
  <si>
    <t>A912</t>
  </si>
  <si>
    <t>BOCCHIGLIERO</t>
  </si>
  <si>
    <t>B567</t>
  </si>
  <si>
    <t>E356</t>
  </si>
  <si>
    <t>ISOLA DOVARESE</t>
  </si>
  <si>
    <t>G493</t>
  </si>
  <si>
    <t>PESCOCOSTANZO</t>
  </si>
  <si>
    <t>G905</t>
  </si>
  <si>
    <t>PORTIGLIOLA</t>
  </si>
  <si>
    <t>I371</t>
  </si>
  <si>
    <t>SANTO STEFANO IN ASPROMONTE</t>
  </si>
  <si>
    <t>A588</t>
  </si>
  <si>
    <t>BALDICHIERI D'ASTI</t>
  </si>
  <si>
    <t>C930</t>
  </si>
  <si>
    <t>COMMESSAGGIO</t>
  </si>
  <si>
    <t>E661</t>
  </si>
  <si>
    <t>LOMBRIASCO</t>
  </si>
  <si>
    <t>I532</t>
  </si>
  <si>
    <t>SCHIVENOGLIA</t>
  </si>
  <si>
    <t>A203</t>
  </si>
  <si>
    <t>ALIMINUSA</t>
  </si>
  <si>
    <t>L189</t>
  </si>
  <si>
    <t>TOFFIA</t>
  </si>
  <si>
    <t>B768</t>
  </si>
  <si>
    <t>CARESANABLOT</t>
  </si>
  <si>
    <t>D388</t>
  </si>
  <si>
    <t>DUSINO SAN MICHELE</t>
  </si>
  <si>
    <t>D771</t>
  </si>
  <si>
    <t>FRASCAROLO</t>
  </si>
  <si>
    <t>I880</t>
  </si>
  <si>
    <t>SOZZAGO</t>
  </si>
  <si>
    <t>B400</t>
  </si>
  <si>
    <t>CALDES</t>
  </si>
  <si>
    <t>E424</t>
  </si>
  <si>
    <t>LAMA DEI PELIGNI</t>
  </si>
  <si>
    <t>E570</t>
  </si>
  <si>
    <t>LIBERI</t>
  </si>
  <si>
    <t>E390</t>
  </si>
  <si>
    <t>JOPPOLO GIANCAXIO</t>
  </si>
  <si>
    <t>I995</t>
  </si>
  <si>
    <t>SUELLI</t>
  </si>
  <si>
    <t>A402</t>
  </si>
  <si>
    <t>ARIELLI</t>
  </si>
  <si>
    <t>H421</t>
  </si>
  <si>
    <t>ROCCA MASSIMA</t>
  </si>
  <si>
    <t>G900</t>
  </si>
  <si>
    <t>PORTE</t>
  </si>
  <si>
    <t>L302</t>
  </si>
  <si>
    <t>TORRITA TIBERINA</t>
  </si>
  <si>
    <t>C216</t>
  </si>
  <si>
    <t>CASTELNUOVO</t>
  </si>
  <si>
    <t>D502</t>
  </si>
  <si>
    <t>FARINI</t>
  </si>
  <si>
    <t>H888</t>
  </si>
  <si>
    <t>SAN GIORGIO LUCANO</t>
  </si>
  <si>
    <t>F509</t>
  </si>
  <si>
    <t>MONTEFORTINO</t>
  </si>
  <si>
    <t>I986</t>
  </si>
  <si>
    <t>STROZZA</t>
  </si>
  <si>
    <t>B878</t>
  </si>
  <si>
    <t>CASALE MARITTIMO</t>
  </si>
  <si>
    <t>C097</t>
  </si>
  <si>
    <t>CASTEL DI SASSO</t>
  </si>
  <si>
    <t>L527</t>
  </si>
  <si>
    <t>VADENA</t>
  </si>
  <si>
    <t>C447</t>
  </si>
  <si>
    <t>CELLERE</t>
  </si>
  <si>
    <t>G272</t>
  </si>
  <si>
    <t>PALERMITI</t>
  </si>
  <si>
    <t>C943</t>
  </si>
  <si>
    <t>CONCAMARISE</t>
  </si>
  <si>
    <t>H458</t>
  </si>
  <si>
    <t>ROCCHETTA A VOLTURNO</t>
  </si>
  <si>
    <t>G194</t>
  </si>
  <si>
    <t>OTTOBIANO</t>
  </si>
  <si>
    <t>H277</t>
  </si>
  <si>
    <t>RICIGLIANO</t>
  </si>
  <si>
    <t>A405</t>
  </si>
  <si>
    <t>ARIGNANO</t>
  </si>
  <si>
    <t>C184</t>
  </si>
  <si>
    <t>CASTELLO D'AGOGNA</t>
  </si>
  <si>
    <t>A811</t>
  </si>
  <si>
    <t>BERTONICO</t>
  </si>
  <si>
    <t>L423</t>
  </si>
  <si>
    <t>TRIEI</t>
  </si>
  <si>
    <t>C888</t>
  </si>
  <si>
    <t>COLOBRARO</t>
  </si>
  <si>
    <t>H062</t>
  </si>
  <si>
    <t>PRIGNANO CILENTO</t>
  </si>
  <si>
    <t>B574</t>
  </si>
  <si>
    <t>CANALE D'AGORDO</t>
  </si>
  <si>
    <t>C058</t>
  </si>
  <si>
    <t>CASTEL BARONIA</t>
  </si>
  <si>
    <t>A398</t>
  </si>
  <si>
    <t>ARI</t>
  </si>
  <si>
    <t>A536</t>
  </si>
  <si>
    <t>BADALUCCO</t>
  </si>
  <si>
    <t>A796</t>
  </si>
  <si>
    <t>BERGEGGI</t>
  </si>
  <si>
    <t>D565</t>
  </si>
  <si>
    <t>FIAVÈ</t>
  </si>
  <si>
    <t>C934</t>
  </si>
  <si>
    <t>COMPIANO</t>
  </si>
  <si>
    <t>L034</t>
  </si>
  <si>
    <t>TALAMELLO</t>
  </si>
  <si>
    <t>F524</t>
  </si>
  <si>
    <t>MONTE GRIMANO TERME</t>
  </si>
  <si>
    <t>B868</t>
  </si>
  <si>
    <t>CASALBUONO</t>
  </si>
  <si>
    <t>D552</t>
  </si>
  <si>
    <t>FERRERA ERBOGNONE</t>
  </si>
  <si>
    <t>H156</t>
  </si>
  <si>
    <t>RADICOFANI</t>
  </si>
  <si>
    <t>H216</t>
  </si>
  <si>
    <t>REDAVALLE</t>
  </si>
  <si>
    <t>I735</t>
  </si>
  <si>
    <t>SILIUS</t>
  </si>
  <si>
    <t>D281</t>
  </si>
  <si>
    <t>DESANA</t>
  </si>
  <si>
    <t>E074</t>
  </si>
  <si>
    <t>GODRANO</t>
  </si>
  <si>
    <t>L749</t>
  </si>
  <si>
    <t>VERCEIA</t>
  </si>
  <si>
    <t>B080</t>
  </si>
  <si>
    <t>BOSIO</t>
  </si>
  <si>
    <t>C210</t>
  </si>
  <si>
    <t>CASTELMOLA</t>
  </si>
  <si>
    <t>D056</t>
  </si>
  <si>
    <t>CORTE DE' CORTESI CON CIGNONE</t>
  </si>
  <si>
    <t>D731</t>
  </si>
  <si>
    <t>FORTEZZA</t>
  </si>
  <si>
    <t>E292</t>
  </si>
  <si>
    <t>INARZO</t>
  </si>
  <si>
    <t>E860</t>
  </si>
  <si>
    <t>MALLARE</t>
  </si>
  <si>
    <t>H036</t>
  </si>
  <si>
    <t>PREMOLO</t>
  </si>
  <si>
    <t>E490</t>
  </si>
  <si>
    <t>LA VALLE AGORDINA</t>
  </si>
  <si>
    <t>G935</t>
  </si>
  <si>
    <t>POSTA FIBRENO</t>
  </si>
  <si>
    <t>H937</t>
  </si>
  <si>
    <t>SAN GODENZO</t>
  </si>
  <si>
    <t>H129</t>
  </si>
  <si>
    <t>QUINGENTOLE</t>
  </si>
  <si>
    <t>B767</t>
  </si>
  <si>
    <t>CARESANA</t>
  </si>
  <si>
    <t>H442</t>
  </si>
  <si>
    <t>ROCCASCALEGNA</t>
  </si>
  <si>
    <t>B234</t>
  </si>
  <si>
    <t>BRUZZANO ZEFFIRIO</t>
  </si>
  <si>
    <t>F055</t>
  </si>
  <si>
    <t>MATRICE</t>
  </si>
  <si>
    <t>E028</t>
  </si>
  <si>
    <t>GIGNESE</t>
  </si>
  <si>
    <t>I661</t>
  </si>
  <si>
    <t>SERRAVALLE DI CHIENTI</t>
  </si>
  <si>
    <t>D974</t>
  </si>
  <si>
    <t>GERA LARIO</t>
  </si>
  <si>
    <t>B250</t>
  </si>
  <si>
    <t>BUGGERRU</t>
  </si>
  <si>
    <t>B410</t>
  </si>
  <si>
    <t>CALICE AL CORNOVIGLIO</t>
  </si>
  <si>
    <t>D095</t>
  </si>
  <si>
    <t>COSSERIA</t>
  </si>
  <si>
    <t>D676</t>
  </si>
  <si>
    <t>FONTANETTO PO</t>
  </si>
  <si>
    <t>F556</t>
  </si>
  <si>
    <t>H689</t>
  </si>
  <si>
    <t>SALARA</t>
  </si>
  <si>
    <t>F170</t>
  </si>
  <si>
    <t>MEZZANA BIGLI</t>
  </si>
  <si>
    <t>G255</t>
  </si>
  <si>
    <t>PALANZANO</t>
  </si>
  <si>
    <t>L393</t>
  </si>
  <si>
    <t>TRESNURAGHES</t>
  </si>
  <si>
    <t>D374</t>
  </si>
  <si>
    <t>DRUOGNO</t>
  </si>
  <si>
    <t>H285</t>
  </si>
  <si>
    <t>RIFREDDO</t>
  </si>
  <si>
    <t>H444</t>
  </si>
  <si>
    <t>ROCCASECCA DEI VOLSCI</t>
  </si>
  <si>
    <t>G146</t>
  </si>
  <si>
    <t>ORTUERI</t>
  </si>
  <si>
    <t>I493</t>
  </si>
  <si>
    <t>SCAMPITELLA</t>
  </si>
  <si>
    <t>A589</t>
  </si>
  <si>
    <t>BALDISSERO D'ALBA</t>
  </si>
  <si>
    <t>B366</t>
  </si>
  <si>
    <t>CAIOLO</t>
  </si>
  <si>
    <t>L096</t>
  </si>
  <si>
    <t>TENNA</t>
  </si>
  <si>
    <t>G556</t>
  </si>
  <si>
    <t>PIANELLO DEL LARIO</t>
  </si>
  <si>
    <t>M013</t>
  </si>
  <si>
    <t>VILLAR PELLICE</t>
  </si>
  <si>
    <t>H951</t>
  </si>
  <si>
    <t>SAN LEONARDO</t>
  </si>
  <si>
    <t>I468</t>
  </si>
  <si>
    <t>SAVELLI</t>
  </si>
  <si>
    <t>L444</t>
  </si>
  <si>
    <t>TRODENA NEL PARCO NATURALE</t>
  </si>
  <si>
    <t>C126</t>
  </si>
  <si>
    <t>CASTELLAFIUME</t>
  </si>
  <si>
    <t>G512</t>
  </si>
  <si>
    <t>PETRELLA TIFERNINA</t>
  </si>
  <si>
    <t>G729</t>
  </si>
  <si>
    <t>PLACANICA</t>
  </si>
  <si>
    <t>I466</t>
  </si>
  <si>
    <t>SAUZE D'OULX</t>
  </si>
  <si>
    <t>B830</t>
  </si>
  <si>
    <t>CARPINONE</t>
  </si>
  <si>
    <t>L126</t>
  </si>
  <si>
    <t>TERRANOVA DI POLLINO</t>
  </si>
  <si>
    <t>M188</t>
  </si>
  <si>
    <t>ZONE</t>
  </si>
  <si>
    <t>F214</t>
  </si>
  <si>
    <t>MILO</t>
  </si>
  <si>
    <t>G509</t>
  </si>
  <si>
    <t>PETINA</t>
  </si>
  <si>
    <t>G513</t>
  </si>
  <si>
    <t>PETRELLA SALTO</t>
  </si>
  <si>
    <t>G766</t>
  </si>
  <si>
    <t>POGGIO PICENZE</t>
  </si>
  <si>
    <t>C501</t>
  </si>
  <si>
    <t>CERENZIA</t>
  </si>
  <si>
    <t>F478</t>
  </si>
  <si>
    <t>MONTECOPIOLO</t>
  </si>
  <si>
    <t>H768</t>
  </si>
  <si>
    <t>SAN BELLINO</t>
  </si>
  <si>
    <t>B256</t>
  </si>
  <si>
    <t>BUGNARA</t>
  </si>
  <si>
    <t>E778</t>
  </si>
  <si>
    <t>MACCHIA D'ISERNIA</t>
  </si>
  <si>
    <t>G432</t>
  </si>
  <si>
    <t>PENNA IN TEVERINA</t>
  </si>
  <si>
    <t>L524</t>
  </si>
  <si>
    <t>VACCARIZZO ALBANESE</t>
  </si>
  <si>
    <t>F070</t>
  </si>
  <si>
    <t>MAZZO DI VALTELLINA</t>
  </si>
  <si>
    <t>G517</t>
  </si>
  <si>
    <t>PETRIZZI</t>
  </si>
  <si>
    <t>C284</t>
  </si>
  <si>
    <t>CASTELVETERE IN VAL FORTORE</t>
  </si>
  <si>
    <t>A492</t>
  </si>
  <si>
    <t>ATZARA</t>
  </si>
  <si>
    <t>I471</t>
  </si>
  <si>
    <t>SAVIGNANO IRPINO</t>
  </si>
  <si>
    <t>A945</t>
  </si>
  <si>
    <t>BOLOGNANO</t>
  </si>
  <si>
    <t>D033</t>
  </si>
  <si>
    <t>MORIMONDO</t>
  </si>
  <si>
    <t>F810</t>
  </si>
  <si>
    <t>SALCEDO</t>
  </si>
  <si>
    <t>M094</t>
  </si>
  <si>
    <t>VIÙ</t>
  </si>
  <si>
    <t>D835</t>
  </si>
  <si>
    <t>GABIANO</t>
  </si>
  <si>
    <t>I102</t>
  </si>
  <si>
    <t>SAN PIETRO DI CARIDÀ</t>
  </si>
  <si>
    <t>G622</t>
  </si>
  <si>
    <t>PIETRAPAOLA</t>
  </si>
  <si>
    <t>C224</t>
  </si>
  <si>
    <t>CASTELNUOVO DI FARFA</t>
  </si>
  <si>
    <t>H730</t>
  </si>
  <si>
    <t>SAVOIA DI LUCANIA</t>
  </si>
  <si>
    <t>L337</t>
  </si>
  <si>
    <t>TRATALIAS</t>
  </si>
  <si>
    <t>G278</t>
  </si>
  <si>
    <t>PALLAGORIO</t>
  </si>
  <si>
    <t>L992</t>
  </si>
  <si>
    <t>VILLANOVA TULO</t>
  </si>
  <si>
    <t>M419</t>
  </si>
  <si>
    <t>COLLI VERDI</t>
  </si>
  <si>
    <t>C497</t>
  </si>
  <si>
    <t>CERES</t>
  </si>
  <si>
    <t>D180</t>
  </si>
  <si>
    <t>CROPALATI</t>
  </si>
  <si>
    <t>I213</t>
  </si>
  <si>
    <t>SANT'ALESSIO CON VIALONE</t>
  </si>
  <si>
    <t>L453</t>
  </si>
  <si>
    <t>TROVO</t>
  </si>
  <si>
    <t>M168</t>
  </si>
  <si>
    <t>ZERFALIU</t>
  </si>
  <si>
    <t>G298</t>
  </si>
  <si>
    <t>PALUDI</t>
  </si>
  <si>
    <t>A437</t>
  </si>
  <si>
    <t>ARQUATA DEL TRONTO</t>
  </si>
  <si>
    <t>H885</t>
  </si>
  <si>
    <t>SAN GIORGIO DI LOMELLINA</t>
  </si>
  <si>
    <t>A286</t>
  </si>
  <si>
    <t>ANDRIANO</t>
  </si>
  <si>
    <t>D149</t>
  </si>
  <si>
    <t>CREMOLINO</t>
  </si>
  <si>
    <t>F050</t>
  </si>
  <si>
    <t>MASULLAS</t>
  </si>
  <si>
    <t>H585</t>
  </si>
  <si>
    <t>ROTA GRECA</t>
  </si>
  <si>
    <t>F283</t>
  </si>
  <si>
    <t>MOLAZZANA</t>
  </si>
  <si>
    <t>M278</t>
  </si>
  <si>
    <t>VILLAPERUCCIO</t>
  </si>
  <si>
    <t>C931</t>
  </si>
  <si>
    <t>COMMEZZADURA</t>
  </si>
  <si>
    <t>F391</t>
  </si>
  <si>
    <t>MONTAGANO</t>
  </si>
  <si>
    <t>G574</t>
  </si>
  <si>
    <t>PIARIO</t>
  </si>
  <si>
    <t>H380</t>
  </si>
  <si>
    <t>ROCCAVALDINA</t>
  </si>
  <si>
    <t>B204</t>
  </si>
  <si>
    <t>BROSSASCO</t>
  </si>
  <si>
    <t>F136</t>
  </si>
  <si>
    <t>MERCATINO CONCA</t>
  </si>
  <si>
    <t>H497</t>
  </si>
  <si>
    <t>ROISAN</t>
  </si>
  <si>
    <t>M415</t>
  </si>
  <si>
    <t>VALCHIUSA</t>
  </si>
  <si>
    <t>I585</t>
  </si>
  <si>
    <t>SELLANO</t>
  </si>
  <si>
    <t>A033</t>
  </si>
  <si>
    <t>ACQUAFORMOSA</t>
  </si>
  <si>
    <t>D710</t>
  </si>
  <si>
    <t>FORMIGARA</t>
  </si>
  <si>
    <t>F145</t>
  </si>
  <si>
    <t>MERGO</t>
  </si>
  <si>
    <t>H314</t>
  </si>
  <si>
    <t>RIPALTA ARPINA</t>
  </si>
  <si>
    <t>H646</t>
  </si>
  <si>
    <t>RUVO DEL MONTE</t>
  </si>
  <si>
    <t>G728</t>
  </si>
  <si>
    <t>PIZZONI</t>
  </si>
  <si>
    <t>1 - FINO A 1.000</t>
  </si>
  <si>
    <t>G877</t>
  </si>
  <si>
    <t>PONZONE</t>
  </si>
  <si>
    <t>L176</t>
  </si>
  <si>
    <t>TIRES</t>
  </si>
  <si>
    <t>M347</t>
  </si>
  <si>
    <t>SILLANO GIUNCUGNANO</t>
  </si>
  <si>
    <t>H308</t>
  </si>
  <si>
    <t>RIONERO SANNITICO</t>
  </si>
  <si>
    <t>C169</t>
  </si>
  <si>
    <t>CASTELLI</t>
  </si>
  <si>
    <t>I796</t>
  </si>
  <si>
    <t>SOLDANO</t>
  </si>
  <si>
    <t>M004</t>
  </si>
  <si>
    <t>VILLAREGGIA</t>
  </si>
  <si>
    <t>M078</t>
  </si>
  <si>
    <t>VISSO</t>
  </si>
  <si>
    <t>M161</t>
  </si>
  <si>
    <t>ZEME</t>
  </si>
  <si>
    <t>D909</t>
  </si>
  <si>
    <t>GARAGUSO</t>
  </si>
  <si>
    <t>E767</t>
  </si>
  <si>
    <t>LUSTRA</t>
  </si>
  <si>
    <t>L006</t>
  </si>
  <si>
    <t>SUNI</t>
  </si>
  <si>
    <t>E064</t>
  </si>
  <si>
    <t>GIUSTENICE</t>
  </si>
  <si>
    <t>G121</t>
  </si>
  <si>
    <t>ORRIA</t>
  </si>
  <si>
    <t>G690</t>
  </si>
  <si>
    <t>PIORACO</t>
  </si>
  <si>
    <t>H127</t>
  </si>
  <si>
    <t>QUINCINETTO</t>
  </si>
  <si>
    <t>M303</t>
  </si>
  <si>
    <t>RONZO-CHIENIS</t>
  </si>
  <si>
    <t>B864</t>
  </si>
  <si>
    <t>CASALBELTRAME</t>
  </si>
  <si>
    <t>F523</t>
  </si>
  <si>
    <t>MONTEGRIDOLFO</t>
  </si>
  <si>
    <t>I368</t>
  </si>
  <si>
    <t>SANTO STEFANO D'AVETO</t>
  </si>
  <si>
    <t>A628</t>
  </si>
  <si>
    <t>BARBARANO ROMANO</t>
  </si>
  <si>
    <t>I174</t>
  </si>
  <si>
    <t>SANTA CRISTINA GELA</t>
  </si>
  <si>
    <t>C157</t>
  </si>
  <si>
    <t>CASTELLETTO DI BRANDUZZO</t>
  </si>
  <si>
    <t>D871</t>
  </si>
  <si>
    <t>GALLIATE LOMBARDO</t>
  </si>
  <si>
    <t>H929</t>
  </si>
  <si>
    <t>SAN GIULIANO DI PUGLIA</t>
  </si>
  <si>
    <t>I017</t>
  </si>
  <si>
    <t>SAN MARZANO OLIVETO</t>
  </si>
  <si>
    <t>M016</t>
  </si>
  <si>
    <t>VILLASALTO</t>
  </si>
  <si>
    <t>E365</t>
  </si>
  <si>
    <t>ISPANI</t>
  </si>
  <si>
    <t>H755</t>
  </si>
  <si>
    <t>SAMPEYRE</t>
  </si>
  <si>
    <t>B633</t>
  </si>
  <si>
    <t>CANTARANA</t>
  </si>
  <si>
    <t>C420</t>
  </si>
  <si>
    <t>CEFALÀ DIANA</t>
  </si>
  <si>
    <t>E203</t>
  </si>
  <si>
    <t>GROSSO</t>
  </si>
  <si>
    <t>H900</t>
  </si>
  <si>
    <t>SAN GIORIO DI SUSA</t>
  </si>
  <si>
    <t>F311</t>
  </si>
  <si>
    <t>MOMBARUZZO</t>
  </si>
  <si>
    <t>H568</t>
  </si>
  <si>
    <t>ROSETO VALFORTORE</t>
  </si>
  <si>
    <t>C527</t>
  </si>
  <si>
    <t>CERRETO DI SPOLETO</t>
  </si>
  <si>
    <t>L745</t>
  </si>
  <si>
    <t>VERANO</t>
  </si>
  <si>
    <t>F323</t>
  </si>
  <si>
    <t>MONALE</t>
  </si>
  <si>
    <t>G697</t>
  </si>
  <si>
    <t>PIOZZO</t>
  </si>
  <si>
    <t>I601</t>
  </si>
  <si>
    <t>SEMPRONIANO</t>
  </si>
  <si>
    <t>A712</t>
  </si>
  <si>
    <t>BASTIDA PANCARANA</t>
  </si>
  <si>
    <t>D755</t>
  </si>
  <si>
    <t>FRAGNETO L'ABATE</t>
  </si>
  <si>
    <t>I571</t>
  </si>
  <si>
    <t>SEGGIANO</t>
  </si>
  <si>
    <t>M201</t>
  </si>
  <si>
    <t>ZUMAGLIA</t>
  </si>
  <si>
    <t>B608</t>
  </si>
  <si>
    <t>CANNALONGA</t>
  </si>
  <si>
    <t>B727</t>
  </si>
  <si>
    <t>CARASSAI</t>
  </si>
  <si>
    <t>B655</t>
  </si>
  <si>
    <t>CAPISTRANO</t>
  </si>
  <si>
    <t>E991</t>
  </si>
  <si>
    <t>MARTIRANO LOMBARDO</t>
  </si>
  <si>
    <t>G050</t>
  </si>
  <si>
    <t>OLTRE IL COLLE</t>
  </si>
  <si>
    <t>C999</t>
  </si>
  <si>
    <t>CORFINIO</t>
  </si>
  <si>
    <t>E855</t>
  </si>
  <si>
    <t>MALFA</t>
  </si>
  <si>
    <t>G724</t>
  </si>
  <si>
    <t>PIZZOFERRATO</t>
  </si>
  <si>
    <t>H042</t>
  </si>
  <si>
    <t>PRÉ-SAINT-DIDIER</t>
  </si>
  <si>
    <t>B083</t>
  </si>
  <si>
    <t>BOSSICO</t>
  </si>
  <si>
    <t>L578</t>
  </si>
  <si>
    <t>VALGIOIE</t>
  </si>
  <si>
    <t>M203</t>
  </si>
  <si>
    <t>ZUNGOLI</t>
  </si>
  <si>
    <t>L038</t>
  </si>
  <si>
    <t>TALLA</t>
  </si>
  <si>
    <t>A555</t>
  </si>
  <si>
    <t>BAGNASCO</t>
  </si>
  <si>
    <t>B541</t>
  </si>
  <si>
    <t>CAMPOLATTARO</t>
  </si>
  <si>
    <t>D081</t>
  </si>
  <si>
    <t>CORVINO SAN QUIRICO</t>
  </si>
  <si>
    <t>A541</t>
  </si>
  <si>
    <t>BADIA TEDALDA</t>
  </si>
  <si>
    <t>G436</t>
  </si>
  <si>
    <t>PENNA SAN GIOVANNI</t>
  </si>
  <si>
    <t>G805</t>
  </si>
  <si>
    <t>POMARETTO</t>
  </si>
  <si>
    <t>H489</t>
  </si>
  <si>
    <t>ROGHUDI</t>
  </si>
  <si>
    <t>D855</t>
  </si>
  <si>
    <t>GAIBA</t>
  </si>
  <si>
    <t>F411</t>
  </si>
  <si>
    <t>MONTALENGHE</t>
  </si>
  <si>
    <t>M169</t>
  </si>
  <si>
    <t>ZERI</t>
  </si>
  <si>
    <t>B902</t>
  </si>
  <si>
    <t>CASALNOCETO</t>
  </si>
  <si>
    <t>B979</t>
  </si>
  <si>
    <t>CASOLA IN LUNIGIANA</t>
  </si>
  <si>
    <t>B287</t>
  </si>
  <si>
    <t>BUSCEMI</t>
  </si>
  <si>
    <t>H992</t>
  </si>
  <si>
    <t>SAN MARTINO DI FINITA</t>
  </si>
  <si>
    <t>L544</t>
  </si>
  <si>
    <t>VALBONDIONE</t>
  </si>
  <si>
    <t>F500</t>
  </si>
  <si>
    <t>MONTEFINO</t>
  </si>
  <si>
    <t>H760</t>
  </si>
  <si>
    <t>SAN BARTOLOMEO VAL CAVARGNA</t>
  </si>
  <si>
    <t>I980</t>
  </si>
  <si>
    <t>STRONA</t>
  </si>
  <si>
    <t>L668</t>
  </si>
  <si>
    <t>VAPRIO D'AGOGNA</t>
  </si>
  <si>
    <t>L907</t>
  </si>
  <si>
    <t>VILLA DI CHIAVENNA</t>
  </si>
  <si>
    <t>L633</t>
  </si>
  <si>
    <t>VALMACCA</t>
  </si>
  <si>
    <t>D903</t>
  </si>
  <si>
    <t>GANDELLINO</t>
  </si>
  <si>
    <t>G074</t>
  </si>
  <si>
    <t>ONO SAN PIETRO</t>
  </si>
  <si>
    <t>I916</t>
  </si>
  <si>
    <t>SPINONE AL LAGO</t>
  </si>
  <si>
    <t>A186</t>
  </si>
  <si>
    <t>ALFANO</t>
  </si>
  <si>
    <t>F001</t>
  </si>
  <si>
    <t>MARZI</t>
  </si>
  <si>
    <t>L036</t>
  </si>
  <si>
    <t>TALANA</t>
  </si>
  <si>
    <t>L699</t>
  </si>
  <si>
    <t>VAZZANO</t>
  </si>
  <si>
    <t>H474</t>
  </si>
  <si>
    <t>RODELLO</t>
  </si>
  <si>
    <t>G424</t>
  </si>
  <si>
    <t>PELLEGRINO PARMENSE</t>
  </si>
  <si>
    <t>L455</t>
  </si>
  <si>
    <t>TUBRE</t>
  </si>
  <si>
    <t>G294</t>
  </si>
  <si>
    <t>PALOMBARO</t>
  </si>
  <si>
    <t>L240</t>
  </si>
  <si>
    <t>TORRE DI RUGGIERO</t>
  </si>
  <si>
    <t>F961</t>
  </si>
  <si>
    <t>NOVELLO</t>
  </si>
  <si>
    <t>F538</t>
  </si>
  <si>
    <t>MONTELEONE DI PUGLIA</t>
  </si>
  <si>
    <t>H928</t>
  </si>
  <si>
    <t>SAN GIULIANO DEL SANNIO</t>
  </si>
  <si>
    <t>F239</t>
  </si>
  <si>
    <t>MIRANDA</t>
  </si>
  <si>
    <t>E244</t>
  </si>
  <si>
    <t>GUARDIALFIERA</t>
  </si>
  <si>
    <t>F895</t>
  </si>
  <si>
    <t>NIELLA TANARO</t>
  </si>
  <si>
    <t>H213</t>
  </si>
  <si>
    <t>RECETTO</t>
  </si>
  <si>
    <t>H765</t>
  </si>
  <si>
    <t>SAN BASILE</t>
  </si>
  <si>
    <t>A544</t>
  </si>
  <si>
    <t>BAGALADI</t>
  </si>
  <si>
    <t>B038</t>
  </si>
  <si>
    <t>BORGO SAN SIRO</t>
  </si>
  <si>
    <t>H796</t>
  </si>
  <si>
    <t>SAN CHIRICO RAPARO</t>
  </si>
  <si>
    <t>G212</t>
  </si>
  <si>
    <t>PACIANO</t>
  </si>
  <si>
    <t>C977</t>
  </si>
  <si>
    <t>CONZANO</t>
  </si>
  <si>
    <t>A312</t>
  </si>
  <si>
    <t>ANTIGNANO</t>
  </si>
  <si>
    <t>F081</t>
  </si>
  <si>
    <t>MEDEA</t>
  </si>
  <si>
    <t>B192</t>
  </si>
  <si>
    <t>BRISSOGNE</t>
  </si>
  <si>
    <t>B783</t>
  </si>
  <si>
    <t>CARISOLO</t>
  </si>
  <si>
    <t>L463</t>
  </si>
  <si>
    <t>TUILI</t>
  </si>
  <si>
    <t>D661</t>
  </si>
  <si>
    <t>FONDACHELLI-FANTINA</t>
  </si>
  <si>
    <t>L881</t>
  </si>
  <si>
    <t>VIGNALE MONFERRATO</t>
  </si>
  <si>
    <t>C813</t>
  </si>
  <si>
    <t>CODEVILLA</t>
  </si>
  <si>
    <t>A996</t>
  </si>
  <si>
    <t>BORGO VELINO</t>
  </si>
  <si>
    <t>H074</t>
  </si>
  <si>
    <t>PROSERPIO</t>
  </si>
  <si>
    <t>M398</t>
  </si>
  <si>
    <t>CELLIO CON BREIA</t>
  </si>
  <si>
    <t>F878</t>
  </si>
  <si>
    <t>NETRO</t>
  </si>
  <si>
    <t>A823</t>
  </si>
  <si>
    <t>BESENZONE</t>
  </si>
  <si>
    <t>C389</t>
  </si>
  <si>
    <t>CAVAZZO CARNICO</t>
  </si>
  <si>
    <t>F811</t>
  </si>
  <si>
    <t>MURELLO</t>
  </si>
  <si>
    <t>L075</t>
  </si>
  <si>
    <t>TAVIGLIANO</t>
  </si>
  <si>
    <t>L321</t>
  </si>
  <si>
    <t>TRAMATZA</t>
  </si>
  <si>
    <t>D760</t>
  </si>
  <si>
    <t>FRANCAVILLA D'ETE</t>
  </si>
  <si>
    <t>G152</t>
  </si>
  <si>
    <t>OSASIO</t>
  </si>
  <si>
    <t>F828</t>
  </si>
  <si>
    <t>MUSSO</t>
  </si>
  <si>
    <t>H441</t>
  </si>
  <si>
    <t>ROCCA SANTO STEFANO</t>
  </si>
  <si>
    <t>E816</t>
  </si>
  <si>
    <t>MAGLIOLO</t>
  </si>
  <si>
    <t>H242</t>
  </si>
  <si>
    <t>RESIA</t>
  </si>
  <si>
    <t>D015</t>
  </si>
  <si>
    <t>CORNA IMAGNA</t>
  </si>
  <si>
    <t>L125</t>
  </si>
  <si>
    <t>TERRANOVA DEI PASSERINI</t>
  </si>
  <si>
    <t>A976</t>
  </si>
  <si>
    <t>BONNANARO</t>
  </si>
  <si>
    <t>B997</t>
  </si>
  <si>
    <t>CASSANO IRPINO</t>
  </si>
  <si>
    <t>D197</t>
  </si>
  <si>
    <t>CUCEGLIO</t>
  </si>
  <si>
    <t>B219</t>
  </si>
  <si>
    <t>BRUNELLO</t>
  </si>
  <si>
    <t>C345</t>
  </si>
  <si>
    <t>CASTRONUOVO DI SANT'ANDREA</t>
  </si>
  <si>
    <t>L256</t>
  </si>
  <si>
    <t>TORRE D'ARESE</t>
  </si>
  <si>
    <t>B530</t>
  </si>
  <si>
    <t>CAMPODOLCINO</t>
  </si>
  <si>
    <t>F115</t>
  </si>
  <si>
    <t>MELLO</t>
  </si>
  <si>
    <t>I886</t>
  </si>
  <si>
    <t>SPARONE</t>
  </si>
  <si>
    <t>F390</t>
  </si>
  <si>
    <t>MONTAFIA</t>
  </si>
  <si>
    <t>A187</t>
  </si>
  <si>
    <t>ALFEDENA</t>
  </si>
  <si>
    <t>F313</t>
  </si>
  <si>
    <t>MOMBELLO MONFERRATO</t>
  </si>
  <si>
    <t>H157</t>
  </si>
  <si>
    <t>RADICONDOLI</t>
  </si>
  <si>
    <t>M150</t>
  </si>
  <si>
    <t>ZAVATTARELLO</t>
  </si>
  <si>
    <t>E069</t>
  </si>
  <si>
    <t>GLORENZA</t>
  </si>
  <si>
    <t>G623</t>
  </si>
  <si>
    <t>PIETRAPERTOSA</t>
  </si>
  <si>
    <t>L482</t>
  </si>
  <si>
    <t>UCRIA</t>
  </si>
  <si>
    <t>D719</t>
  </si>
  <si>
    <t>FORNI DI SOPRA</t>
  </si>
  <si>
    <t>H417</t>
  </si>
  <si>
    <t>ROCCALBEGNA</t>
  </si>
  <si>
    <t>I744</t>
  </si>
  <si>
    <t>SIMBARIO</t>
  </si>
  <si>
    <t>I901</t>
  </si>
  <si>
    <t>SPIGNO MONFERRATO</t>
  </si>
  <si>
    <t>M382</t>
  </si>
  <si>
    <t>VALFORNACE</t>
  </si>
  <si>
    <t>A267</t>
  </si>
  <si>
    <t>AMPEZZO</t>
  </si>
  <si>
    <t>G075</t>
  </si>
  <si>
    <t>ONORE</t>
  </si>
  <si>
    <t>D522</t>
  </si>
  <si>
    <t>ORCO FEGLINO</t>
  </si>
  <si>
    <t>E234</t>
  </si>
  <si>
    <t>GUAMAGGIORE</t>
  </si>
  <si>
    <t>F484</t>
  </si>
  <si>
    <t>MONTECRETO</t>
  </si>
  <si>
    <t>I411</t>
  </si>
  <si>
    <t>SANZENO</t>
  </si>
  <si>
    <t>I654</t>
  </si>
  <si>
    <t>SERRA SANT'ABBONDIO</t>
  </si>
  <si>
    <t>I692</t>
  </si>
  <si>
    <t>SESTRIERE</t>
  </si>
  <si>
    <t>C766</t>
  </si>
  <si>
    <t>CIVITA D'ANTINO</t>
  </si>
  <si>
    <t>L965</t>
  </si>
  <si>
    <t>VILLAMAINA</t>
  </si>
  <si>
    <t>B388</t>
  </si>
  <si>
    <t>CALCATA</t>
  </si>
  <si>
    <t>C173</t>
  </si>
  <si>
    <t>CASTELLINALDO D'ALBA</t>
  </si>
  <si>
    <t>C678</t>
  </si>
  <si>
    <t>CICOGNOLO</t>
  </si>
  <si>
    <t>L229</t>
  </si>
  <si>
    <t>TORNOLO</t>
  </si>
  <si>
    <t>C564</t>
  </si>
  <si>
    <t>CESANA TORINESE</t>
  </si>
  <si>
    <t>G065</t>
  </si>
  <si>
    <t>ONANO</t>
  </si>
  <si>
    <t>H364</t>
  </si>
  <si>
    <t>ROVASENDA</t>
  </si>
  <si>
    <t>L139</t>
  </si>
  <si>
    <t>TERRUGGIA</t>
  </si>
  <si>
    <t>L558</t>
  </si>
  <si>
    <t>VALDIERI</t>
  </si>
  <si>
    <t>B606</t>
  </si>
  <si>
    <t>CANISTRO</t>
  </si>
  <si>
    <t>B818</t>
  </si>
  <si>
    <t>CARPENETO</t>
  </si>
  <si>
    <t>H393</t>
  </si>
  <si>
    <t>ROCCA D'ARCE</t>
  </si>
  <si>
    <t>B610</t>
  </si>
  <si>
    <t>CANNERO RIVIERA</t>
  </si>
  <si>
    <t>E847</t>
  </si>
  <si>
    <t>MALBORGHETTO VALBRUNA</t>
  </si>
  <si>
    <t>H392</t>
  </si>
  <si>
    <t>ROCCA D'ARAZZO</t>
  </si>
  <si>
    <t>B632</t>
  </si>
  <si>
    <t>MANDELA</t>
  </si>
  <si>
    <t>F242</t>
  </si>
  <si>
    <t>MIRTO</t>
  </si>
  <si>
    <t>H173</t>
  </si>
  <si>
    <t>RANCIO VALCUVIA</t>
  </si>
  <si>
    <t>A876</t>
  </si>
  <si>
    <t>BIOGLIO</t>
  </si>
  <si>
    <t>B883</t>
  </si>
  <si>
    <t>CASALEGGIO NOVARA</t>
  </si>
  <si>
    <t>D468</t>
  </si>
  <si>
    <t>FAI DELLA PAGANELLA</t>
  </si>
  <si>
    <t>G047</t>
  </si>
  <si>
    <t>OLMENETA</t>
  </si>
  <si>
    <t>D328</t>
  </si>
  <si>
    <t>DOMANICO</t>
  </si>
  <si>
    <t>L235</t>
  </si>
  <si>
    <t>TORRALBA</t>
  </si>
  <si>
    <t>C220</t>
  </si>
  <si>
    <t>CASTELNUOVO BOZZENTE</t>
  </si>
  <si>
    <t>B733</t>
  </si>
  <si>
    <t>CARAVINO</t>
  </si>
  <si>
    <t>D093</t>
  </si>
  <si>
    <t>COSSANO BELBO</t>
  </si>
  <si>
    <t>B968</t>
  </si>
  <si>
    <t>CASTELSILANO</t>
  </si>
  <si>
    <t>G281</t>
  </si>
  <si>
    <t>PALLARE</t>
  </si>
  <si>
    <t>I790</t>
  </si>
  <si>
    <t>SOLAROLO RAINERIO</t>
  </si>
  <si>
    <t>D796</t>
  </si>
  <si>
    <t>FRESAGRANDINARIA</t>
  </si>
  <si>
    <t>E405</t>
  </si>
  <si>
    <t>LAGLIO</t>
  </si>
  <si>
    <t>L961</t>
  </si>
  <si>
    <t>VILLALFONSINA</t>
  </si>
  <si>
    <t>C928</t>
  </si>
  <si>
    <t>COMITINI</t>
  </si>
  <si>
    <t>I651</t>
  </si>
  <si>
    <t>SERRAPETRONA</t>
  </si>
  <si>
    <t>H584</t>
  </si>
  <si>
    <t>ROTA D'IMAGNA</t>
  </si>
  <si>
    <t>G421</t>
  </si>
  <si>
    <t>PELLA</t>
  </si>
  <si>
    <t>H130</t>
  </si>
  <si>
    <t>QUINTANO</t>
  </si>
  <si>
    <t>H425</t>
  </si>
  <si>
    <t>ROCCAMORICE</t>
  </si>
  <si>
    <t>A196</t>
  </si>
  <si>
    <t>ALIANO</t>
  </si>
  <si>
    <t>C674</t>
  </si>
  <si>
    <t>CICALA</t>
  </si>
  <si>
    <t>M268</t>
  </si>
  <si>
    <t>BLUFI</t>
  </si>
  <si>
    <t>A768</t>
  </si>
  <si>
    <t>BELSITO</t>
  </si>
  <si>
    <t>L605</t>
  </si>
  <si>
    <t>VALLEMAIO</t>
  </si>
  <si>
    <t>A049</t>
  </si>
  <si>
    <t>ACQUAVIVA PLATANI</t>
  </si>
  <si>
    <t>C864</t>
  </si>
  <si>
    <t>COLLEPARDO</t>
  </si>
  <si>
    <t>E576</t>
  </si>
  <si>
    <t>LICENZA</t>
  </si>
  <si>
    <t>C769</t>
  </si>
  <si>
    <t>CIVITANOVA DEL SANNIO</t>
  </si>
  <si>
    <t>H986</t>
  </si>
  <si>
    <t>SAN MARCO LA CATOLA</t>
  </si>
  <si>
    <t>H151</t>
  </si>
  <si>
    <t>RACCUJA</t>
  </si>
  <si>
    <t>E713</t>
  </si>
  <si>
    <t>LUBRIANO</t>
  </si>
  <si>
    <t>F724</t>
  </si>
  <si>
    <t>MORFASSO</t>
  </si>
  <si>
    <t>H939</t>
  </si>
  <si>
    <t>SAN GREGORIO MATESE</t>
  </si>
  <si>
    <t>C595</t>
  </si>
  <si>
    <t>CHAMBAVE</t>
  </si>
  <si>
    <t>H056</t>
  </si>
  <si>
    <t>PREZZA</t>
  </si>
  <si>
    <t>H187</t>
  </si>
  <si>
    <t>RAPONE</t>
  </si>
  <si>
    <t>I071</t>
  </si>
  <si>
    <t>SAN PAOLO DI JESI</t>
  </si>
  <si>
    <t>E450</t>
  </si>
  <si>
    <t>LAPPANO</t>
  </si>
  <si>
    <t>H077</t>
  </si>
  <si>
    <t>PROVAGLIO VAL SABBIA</t>
  </si>
  <si>
    <t>I529</t>
  </si>
  <si>
    <t>SCHIGNANO</t>
  </si>
  <si>
    <t>I594</t>
  </si>
  <si>
    <t>SELVA DI PROGNO</t>
  </si>
  <si>
    <t>I717</t>
  </si>
  <si>
    <t>SIAMAGGIORE</t>
  </si>
  <si>
    <t>C790</t>
  </si>
  <si>
    <t>CLAUT</t>
  </si>
  <si>
    <t>F343</t>
  </si>
  <si>
    <t>MONCUCCO TORINESE</t>
  </si>
  <si>
    <t>F441</t>
  </si>
  <si>
    <t>MONTEBELLO DI BERTONA</t>
  </si>
  <si>
    <t>G133</t>
  </si>
  <si>
    <t>ORTACESUS</t>
  </si>
  <si>
    <t>D352</t>
  </si>
  <si>
    <t>DOSSENA</t>
  </si>
  <si>
    <t>F168</t>
  </si>
  <si>
    <t>MEZZANA</t>
  </si>
  <si>
    <t>E770</t>
  </si>
  <si>
    <t>LUZZANA</t>
  </si>
  <si>
    <t>H331</t>
  </si>
  <si>
    <t>RIVA DI SOLTO</t>
  </si>
  <si>
    <t>L620</t>
  </si>
  <si>
    <t>VALLE SAN NICOLAO</t>
  </si>
  <si>
    <t>L597</t>
  </si>
  <si>
    <t>VALLE CASTELLANA</t>
  </si>
  <si>
    <t>I256</t>
  </si>
  <si>
    <t>SANT'AMBROGIO SUL GARIGLIANO</t>
  </si>
  <si>
    <t>L988</t>
  </si>
  <si>
    <t>VILLANOVA MARCHESANA</t>
  </si>
  <si>
    <t>A992</t>
  </si>
  <si>
    <t>BORGHETTO DI VARA</t>
  </si>
  <si>
    <t>D592</t>
  </si>
  <si>
    <t>FILETTO</t>
  </si>
  <si>
    <t>F021</t>
  </si>
  <si>
    <t>MASSA FERMANA</t>
  </si>
  <si>
    <t>F697</t>
  </si>
  <si>
    <t>MONTOTTONE</t>
  </si>
  <si>
    <t>L963</t>
  </si>
  <si>
    <t>VILLALVERNIA</t>
  </si>
  <si>
    <t>B920</t>
  </si>
  <si>
    <t>CASALVOLONE</t>
  </si>
  <si>
    <t>H258</t>
  </si>
  <si>
    <t>REZZOAGLIO</t>
  </si>
  <si>
    <t>L223</t>
  </si>
  <si>
    <t>TORNACO</t>
  </si>
  <si>
    <t>A634</t>
  </si>
  <si>
    <t>BARBIANELLO</t>
  </si>
  <si>
    <t>C346</t>
  </si>
  <si>
    <t>CASTROPIGNANO</t>
  </si>
  <si>
    <t>E149</t>
  </si>
  <si>
    <t>GRATTERI</t>
  </si>
  <si>
    <t>E664</t>
  </si>
  <si>
    <t>LONA-LASES</t>
  </si>
  <si>
    <t>G071</t>
  </si>
  <si>
    <t>ONIFERI</t>
  </si>
  <si>
    <t>H659</t>
  </si>
  <si>
    <t>SADALI</t>
  </si>
  <si>
    <t>I184</t>
  </si>
  <si>
    <t>SANTA DOMENICA VITTORIA</t>
  </si>
  <si>
    <t>E724</t>
  </si>
  <si>
    <t>LUCOLI</t>
  </si>
  <si>
    <t>F325</t>
  </si>
  <si>
    <t>MONASTERO BORMIDA</t>
  </si>
  <si>
    <t>L726</t>
  </si>
  <si>
    <t>VENAUS</t>
  </si>
  <si>
    <t>C639</t>
  </si>
  <si>
    <t>CHIOMONTE</t>
  </si>
  <si>
    <t>E093</t>
  </si>
  <si>
    <t>GORGOGLIONE</t>
  </si>
  <si>
    <t>A534</t>
  </si>
  <si>
    <t>BACENO</t>
  </si>
  <si>
    <t>H544</t>
  </si>
  <si>
    <t>RONCOLA</t>
  </si>
  <si>
    <t>H784</t>
  </si>
  <si>
    <t>SAN BUONO</t>
  </si>
  <si>
    <t>D943</t>
  </si>
  <si>
    <t>GAVERINA TERME</t>
  </si>
  <si>
    <t>L834</t>
  </si>
  <si>
    <t>VIARIGI</t>
  </si>
  <si>
    <t>G619</t>
  </si>
  <si>
    <t>PIETRA MARAZZI</t>
  </si>
  <si>
    <t>L399</t>
  </si>
  <si>
    <t>TREVICO</t>
  </si>
  <si>
    <t>B945</t>
  </si>
  <si>
    <t>CASATISMA</t>
  </si>
  <si>
    <t>C648</t>
  </si>
  <si>
    <t>CHITIGNANO</t>
  </si>
  <si>
    <t>D111</t>
  </si>
  <si>
    <t>COSTA SERINA</t>
  </si>
  <si>
    <t>E192</t>
  </si>
  <si>
    <t>GRONE</t>
  </si>
  <si>
    <t>H052</t>
  </si>
  <si>
    <t>PRETORO</t>
  </si>
  <si>
    <t>G456</t>
  </si>
  <si>
    <t>PERLEDO</t>
  </si>
  <si>
    <t>F361</t>
  </si>
  <si>
    <t>MONGARDINO</t>
  </si>
  <si>
    <t>I031</t>
  </si>
  <si>
    <t>SAN MAURO CILENTO</t>
  </si>
  <si>
    <t>F408</t>
  </si>
  <si>
    <t>MONTALDO ROERO</t>
  </si>
  <si>
    <t>I049</t>
  </si>
  <si>
    <t>SAN NAZZARO</t>
  </si>
  <si>
    <t>B058</t>
  </si>
  <si>
    <t>BORRIANA</t>
  </si>
  <si>
    <t>B230</t>
  </si>
  <si>
    <t>BRUSSON</t>
  </si>
  <si>
    <t>D096</t>
  </si>
  <si>
    <t>COSSIGNANO</t>
  </si>
  <si>
    <t>H553</t>
  </si>
  <si>
    <t>ROPPOLO</t>
  </si>
  <si>
    <t>F417</t>
  </si>
  <si>
    <t>MONTALTO PAVESE</t>
  </si>
  <si>
    <t>I777</t>
  </si>
  <si>
    <t>SOCCHIEVE</t>
  </si>
  <si>
    <t>D791</t>
  </si>
  <si>
    <t>FRATTE ROSA</t>
  </si>
  <si>
    <t>D834</t>
  </si>
  <si>
    <t>GABBIONETA-BINANUOVA</t>
  </si>
  <si>
    <t>E401</t>
  </si>
  <si>
    <t>LAERRU</t>
  </si>
  <si>
    <t>F433</t>
  </si>
  <si>
    <t>MONTAZZOLI</t>
  </si>
  <si>
    <t>I113</t>
  </si>
  <si>
    <t>SAN PIETRO INFINE</t>
  </si>
  <si>
    <t>C223</t>
  </si>
  <si>
    <t>CASTELNUOVO PARANO</t>
  </si>
  <si>
    <t>F651</t>
  </si>
  <si>
    <t>MONTEU DA PO</t>
  </si>
  <si>
    <t>I179</t>
  </si>
  <si>
    <t>SANTA CROCE DEL SANNIO</t>
  </si>
  <si>
    <t>F378</t>
  </si>
  <si>
    <t>MONRUPINO</t>
  </si>
  <si>
    <t>H420</t>
  </si>
  <si>
    <t>ROCCAMANDOLFI</t>
  </si>
  <si>
    <t>B276</t>
  </si>
  <si>
    <t>BURGOS</t>
  </si>
  <si>
    <t>H399</t>
  </si>
  <si>
    <t>ROCCA DI BOTTE</t>
  </si>
  <si>
    <t>B582</t>
  </si>
  <si>
    <t>CANDA</t>
  </si>
  <si>
    <t>H089</t>
  </si>
  <si>
    <t>PULFERO</t>
  </si>
  <si>
    <t>E990</t>
  </si>
  <si>
    <t>MARTIRANO</t>
  </si>
  <si>
    <t>F105</t>
  </si>
  <si>
    <t>MELICUCCÀ</t>
  </si>
  <si>
    <t>G007</t>
  </si>
  <si>
    <t>OGGEBBIO</t>
  </si>
  <si>
    <t>I254</t>
  </si>
  <si>
    <t>SANTA MARINA SALINA</t>
  </si>
  <si>
    <t>F733</t>
  </si>
  <si>
    <t>MORIONDO TORINESE</t>
  </si>
  <si>
    <t>H002</t>
  </si>
  <si>
    <t>PRATO CARNICO</t>
  </si>
  <si>
    <t>C030</t>
  </si>
  <si>
    <t>CASSINELLE</t>
  </si>
  <si>
    <t>G139</t>
  </si>
  <si>
    <t>ORTIGNANO RAGGIOLO</t>
  </si>
  <si>
    <t>G814</t>
  </si>
  <si>
    <t>POMPEIANA</t>
  </si>
  <si>
    <t>I487</t>
  </si>
  <si>
    <t>SCALDASOLE</t>
  </si>
  <si>
    <t>I947</t>
  </si>
  <si>
    <t>STELLANELLO</t>
  </si>
  <si>
    <t>B280</t>
  </si>
  <si>
    <t>BURONZO</t>
  </si>
  <si>
    <t>A264</t>
  </si>
  <si>
    <t>AMENO</t>
  </si>
  <si>
    <t>D695</t>
  </si>
  <si>
    <t>FORDONGIANUS</t>
  </si>
  <si>
    <t>L685</t>
  </si>
  <si>
    <t>VARISELLA</t>
  </si>
  <si>
    <t>A150</t>
  </si>
  <si>
    <t>ALBERONA</t>
  </si>
  <si>
    <t>D619</t>
  </si>
  <si>
    <t>FIUMARA</t>
  </si>
  <si>
    <t>D733</t>
  </si>
  <si>
    <t>FORZA D'AGRÒ</t>
  </si>
  <si>
    <t>D041</t>
  </si>
  <si>
    <t>CORRIDO</t>
  </si>
  <si>
    <t>C279</t>
  </si>
  <si>
    <t>CASTELVECCHIO SUBEQUO</t>
  </si>
  <si>
    <t>G454</t>
  </si>
  <si>
    <t>PERINALDO</t>
  </si>
  <si>
    <t>H614</t>
  </si>
  <si>
    <t>ROVESCALA</t>
  </si>
  <si>
    <t>A254</t>
  </si>
  <si>
    <t>AMARO</t>
  </si>
  <si>
    <t>A467</t>
  </si>
  <si>
    <t>ASIGLIANO VENETO</t>
  </si>
  <si>
    <t>F932</t>
  </si>
  <si>
    <t>NONIO</t>
  </si>
  <si>
    <t>F862</t>
  </si>
  <si>
    <t>NEIRONE</t>
  </si>
  <si>
    <t>F981</t>
  </si>
  <si>
    <t>NURAGUS</t>
  </si>
  <si>
    <t>B264</t>
  </si>
  <si>
    <t>BULTEI</t>
  </si>
  <si>
    <t>C266</t>
  </si>
  <si>
    <t>CASTEL SAN PIETRO ROMANO</t>
  </si>
  <si>
    <t>I536</t>
  </si>
  <si>
    <t>SCIDO</t>
  </si>
  <si>
    <t>L638</t>
  </si>
  <si>
    <t>VAL MASINO</t>
  </si>
  <si>
    <t>A313</t>
  </si>
  <si>
    <t>ANTILLO</t>
  </si>
  <si>
    <t>B651</t>
  </si>
  <si>
    <t>CAPESTRANO</t>
  </si>
  <si>
    <t>G785</t>
  </si>
  <si>
    <t>POLIA</t>
  </si>
  <si>
    <t>G262</t>
  </si>
  <si>
    <t>PALAZZO CANAVESE</t>
  </si>
  <si>
    <t>H436</t>
  </si>
  <si>
    <t>ROCCAROMANA</t>
  </si>
  <si>
    <t>H745</t>
  </si>
  <si>
    <t>SAMBUCI</t>
  </si>
  <si>
    <t>L533</t>
  </si>
  <si>
    <t>VAGLI SOTTO</t>
  </si>
  <si>
    <t>L143</t>
  </si>
  <si>
    <t>TERZO</t>
  </si>
  <si>
    <t>L801</t>
  </si>
  <si>
    <t>VERZEGNIS</t>
  </si>
  <si>
    <t>A309</t>
  </si>
  <si>
    <t>ANTICOLI CORRADO</t>
  </si>
  <si>
    <t>B861</t>
  </si>
  <si>
    <t>CASALANGUIDA</t>
  </si>
  <si>
    <t>B937</t>
  </si>
  <si>
    <t>CASARGO</t>
  </si>
  <si>
    <t>F340</t>
  </si>
  <si>
    <t>MONCHIO DELLE CORTI</t>
  </si>
  <si>
    <t>G635</t>
  </si>
  <si>
    <t>PIEVE ALBIGNOLA</t>
  </si>
  <si>
    <t>M031</t>
  </si>
  <si>
    <t>VILLAVALLELONGA</t>
  </si>
  <si>
    <t>F446</t>
  </si>
  <si>
    <t>MONTEBUONO</t>
  </si>
  <si>
    <t>A452</t>
  </si>
  <si>
    <t>ARVIER</t>
  </si>
  <si>
    <t>C838</t>
  </si>
  <si>
    <t>COLI</t>
  </si>
  <si>
    <t>H991</t>
  </si>
  <si>
    <t>SAN MARTINO SULLA MARRUCINA</t>
  </si>
  <si>
    <t>C217</t>
  </si>
  <si>
    <t>CASTELNOVO DEL FRIULI</t>
  </si>
  <si>
    <t>L078</t>
  </si>
  <si>
    <t>TAVOLETO</t>
  </si>
  <si>
    <t>A155</t>
  </si>
  <si>
    <t>ALBI</t>
  </si>
  <si>
    <t>A358</t>
  </si>
  <si>
    <t>ARBORIO</t>
  </si>
  <si>
    <t>F809</t>
  </si>
  <si>
    <t>MURAZZANO</t>
  </si>
  <si>
    <t>F818</t>
  </si>
  <si>
    <t>MUROS</t>
  </si>
  <si>
    <t>G455</t>
  </si>
  <si>
    <t>PERITO</t>
  </si>
  <si>
    <t>M124</t>
  </si>
  <si>
    <t>VOLTAGO AGORDINO</t>
  </si>
  <si>
    <t>E981</t>
  </si>
  <si>
    <t>MARTELLO</t>
  </si>
  <si>
    <t>I485</t>
  </si>
  <si>
    <t>SCALA COELI</t>
  </si>
  <si>
    <t>A295</t>
  </si>
  <si>
    <t>ANGROGNA</t>
  </si>
  <si>
    <t>A412</t>
  </si>
  <si>
    <t>ARLENA DI CASTRO</t>
  </si>
  <si>
    <t>B020</t>
  </si>
  <si>
    <t>BORGOMARO</t>
  </si>
  <si>
    <t>G760</t>
  </si>
  <si>
    <t>POGGIOFIORITO</t>
  </si>
  <si>
    <t>A982</t>
  </si>
  <si>
    <t>BORCA DI CADORE</t>
  </si>
  <si>
    <t>B784</t>
  </si>
  <si>
    <t>CARLANTINO</t>
  </si>
  <si>
    <t>L847</t>
  </si>
  <si>
    <t>VICOLUNGO</t>
  </si>
  <si>
    <t>C120</t>
  </si>
  <si>
    <t>CASTELGRANDE</t>
  </si>
  <si>
    <t>F886</t>
  </si>
  <si>
    <t>NIBBIOLA</t>
  </si>
  <si>
    <t>E640</t>
  </si>
  <si>
    <t>LOCATELLO</t>
  </si>
  <si>
    <t>F793</t>
  </si>
  <si>
    <t>MUCCIA</t>
  </si>
  <si>
    <t>C763</t>
  </si>
  <si>
    <t>CIVITA</t>
  </si>
  <si>
    <t>G173</t>
  </si>
  <si>
    <t>OSSANA</t>
  </si>
  <si>
    <t>M090</t>
  </si>
  <si>
    <t>VITTORITO</t>
  </si>
  <si>
    <t>M108</t>
  </si>
  <si>
    <t>VODO CADORE</t>
  </si>
  <si>
    <t>C591</t>
  </si>
  <si>
    <t>CEVO</t>
  </si>
  <si>
    <t>D823</t>
  </si>
  <si>
    <t>FURCI</t>
  </si>
  <si>
    <t>G866</t>
  </si>
  <si>
    <t>PONTINVREA</t>
  </si>
  <si>
    <t>H578</t>
  </si>
  <si>
    <t>ROSSANA</t>
  </si>
  <si>
    <t>M338</t>
  </si>
  <si>
    <t>CORNALE E BASTIDA</t>
  </si>
  <si>
    <t>C106</t>
  </si>
  <si>
    <t>CASTELFRANCO IN MISCANO</t>
  </si>
  <si>
    <t>G105</t>
  </si>
  <si>
    <t>ORINO</t>
  </si>
  <si>
    <t>H323</t>
  </si>
  <si>
    <t>RIPE SAN GINESIO</t>
  </si>
  <si>
    <t>D890</t>
  </si>
  <si>
    <t>GAMALERO</t>
  </si>
  <si>
    <t>G737</t>
  </si>
  <si>
    <t>PLESIO</t>
  </si>
  <si>
    <t>I276</t>
  </si>
  <si>
    <t>SANT'ANGELO LOMELLINA</t>
  </si>
  <si>
    <t>A961</t>
  </si>
  <si>
    <t>BONASSOLA</t>
  </si>
  <si>
    <t>E007</t>
  </si>
  <si>
    <t>GHISLARENGO</t>
  </si>
  <si>
    <t>E470</t>
  </si>
  <si>
    <t>LA THUILE</t>
  </si>
  <si>
    <t>L292</t>
  </si>
  <si>
    <t>TORRICELLA VERZATE</t>
  </si>
  <si>
    <t>L879</t>
  </si>
  <si>
    <t>VIGLIANO D'ASTI</t>
  </si>
  <si>
    <t>M073</t>
  </si>
  <si>
    <t>VISCO</t>
  </si>
  <si>
    <t>M291</t>
  </si>
  <si>
    <t>PISCINAS</t>
  </si>
  <si>
    <t>B682</t>
  </si>
  <si>
    <t>CAPRACOTTA</t>
  </si>
  <si>
    <t>D594</t>
  </si>
  <si>
    <t>FILIGHERA</t>
  </si>
  <si>
    <t>H588</t>
  </si>
  <si>
    <t>ROTELLA</t>
  </si>
  <si>
    <t>C844</t>
  </si>
  <si>
    <t>COLLARMELE</t>
  </si>
  <si>
    <t>D876</t>
  </si>
  <si>
    <t>GALLICCHIO</t>
  </si>
  <si>
    <t>I732</t>
  </si>
  <si>
    <t>SILIGO</t>
  </si>
  <si>
    <t>A507</t>
  </si>
  <si>
    <t>AVELENGO</t>
  </si>
  <si>
    <t>B181</t>
  </si>
  <si>
    <t>BRINDISI MONTAGNA</t>
  </si>
  <si>
    <t>C317</t>
  </si>
  <si>
    <t>CASTIGLIONE TINELLA</t>
  </si>
  <si>
    <t>F191</t>
  </si>
  <si>
    <t>MIASINO</t>
  </si>
  <si>
    <t>F772</t>
  </si>
  <si>
    <t>MOTTA CAMASTRA</t>
  </si>
  <si>
    <t>H997</t>
  </si>
  <si>
    <t>SAN MARTINO CANAVESE</t>
  </si>
  <si>
    <t>G495</t>
  </si>
  <si>
    <t>PESCOLANCIANO</t>
  </si>
  <si>
    <t>E088</t>
  </si>
  <si>
    <t>GONNOSTRAMATZA</t>
  </si>
  <si>
    <t>G305</t>
  </si>
  <si>
    <t>PANCHIÀ</t>
  </si>
  <si>
    <t>B481</t>
  </si>
  <si>
    <t>CAMINI</t>
  </si>
  <si>
    <t>L580</t>
  </si>
  <si>
    <t>VALGRANA</t>
  </si>
  <si>
    <t>A058</t>
  </si>
  <si>
    <t>ADRARA SAN ROCCO</t>
  </si>
  <si>
    <t>C226</t>
  </si>
  <si>
    <t>CASTELNUOVO BELBO</t>
  </si>
  <si>
    <t>F074</t>
  </si>
  <si>
    <t>MEANA DI SUSA</t>
  </si>
  <si>
    <t>E949</t>
  </si>
  <si>
    <t>MARIANA MANTOVANA</t>
  </si>
  <si>
    <t>G290</t>
  </si>
  <si>
    <t>PALMOLI</t>
  </si>
  <si>
    <t>A487</t>
  </si>
  <si>
    <t>ATRANI</t>
  </si>
  <si>
    <t>B236</t>
  </si>
  <si>
    <t>BUBBIO</t>
  </si>
  <si>
    <t>C409</t>
  </si>
  <si>
    <t>CAZZAGO BRABBIA</t>
  </si>
  <si>
    <t>C428</t>
  </si>
  <si>
    <t>CELENZA SUL TRIGNO</t>
  </si>
  <si>
    <t>I023</t>
  </si>
  <si>
    <t>SAN MASSIMO</t>
  </si>
  <si>
    <t>I476</t>
  </si>
  <si>
    <t>SAVIORE DELL'ADAMELLO</t>
  </si>
  <si>
    <t>I511</t>
  </si>
  <si>
    <t>SCARMAGNO</t>
  </si>
  <si>
    <t>E543</t>
  </si>
  <si>
    <t>LERMA</t>
  </si>
  <si>
    <t>B544</t>
  </si>
  <si>
    <t>CAMPOLIETO</t>
  </si>
  <si>
    <t>A118</t>
  </si>
  <si>
    <t>ALAGNA</t>
  </si>
  <si>
    <t>C792</t>
  </si>
  <si>
    <t>CLAVESANA</t>
  </si>
  <si>
    <t>E168</t>
  </si>
  <si>
    <t>GRESSONEY-SAINT-JEAN</t>
  </si>
  <si>
    <t>I884</t>
  </si>
  <si>
    <t>SPADOLA</t>
  </si>
  <si>
    <t>H639</t>
  </si>
  <si>
    <t>RUMO</t>
  </si>
  <si>
    <t>L458</t>
  </si>
  <si>
    <t>TUFARA</t>
  </si>
  <si>
    <t>M194</t>
  </si>
  <si>
    <t>ZOVENCEDO</t>
  </si>
  <si>
    <t>D420</t>
  </si>
  <si>
    <t>ERBEZZO</t>
  </si>
  <si>
    <t>E711</t>
  </si>
  <si>
    <t>LOZZOLO</t>
  </si>
  <si>
    <t>H438</t>
  </si>
  <si>
    <t>ROCCA SAN FELICE</t>
  </si>
  <si>
    <t>C155</t>
  </si>
  <si>
    <t>CASTELLETTO CERVO</t>
  </si>
  <si>
    <t>F771</t>
  </si>
  <si>
    <t>MOTTA BALUFFI</t>
  </si>
  <si>
    <t>I656</t>
  </si>
  <si>
    <t>SERRATA</t>
  </si>
  <si>
    <t>D089</t>
  </si>
  <si>
    <t>COSOLETO</t>
  </si>
  <si>
    <t>E528</t>
  </si>
  <si>
    <t>LENTA</t>
  </si>
  <si>
    <t>G860</t>
  </si>
  <si>
    <t>PONTEY</t>
  </si>
  <si>
    <t>I439</t>
  </si>
  <si>
    <t>SARNONICO</t>
  </si>
  <si>
    <t>I707</t>
  </si>
  <si>
    <t>SEULO</t>
  </si>
  <si>
    <t>L461</t>
  </si>
  <si>
    <t>TUFO</t>
  </si>
  <si>
    <t>L823</t>
  </si>
  <si>
    <t>VEZZI PORTIO</t>
  </si>
  <si>
    <t>G788</t>
  </si>
  <si>
    <t>SAN PIETRO IN CERRO</t>
  </si>
  <si>
    <t>L205</t>
  </si>
  <si>
    <t>TORA E PICCILLI</t>
  </si>
  <si>
    <t>C973</t>
  </si>
  <si>
    <t>CONTRONE</t>
  </si>
  <si>
    <t>A584</t>
  </si>
  <si>
    <t>BAIRO</t>
  </si>
  <si>
    <t>C776</t>
  </si>
  <si>
    <t>CIVITELLA MESSER RAIMONDO</t>
  </si>
  <si>
    <t>H446</t>
  </si>
  <si>
    <t>ROCCA SINIBALDA</t>
  </si>
  <si>
    <t>L475</t>
  </si>
  <si>
    <t>TURRIVALIGNANI</t>
  </si>
  <si>
    <t>E419</t>
  </si>
  <si>
    <t>LAINO CASTELLO</t>
  </si>
  <si>
    <t>F780</t>
  </si>
  <si>
    <t>MOTTA SANTA LUCIA</t>
  </si>
  <si>
    <t>E546</t>
  </si>
  <si>
    <t>LESEGNO</t>
  </si>
  <si>
    <t>H631</t>
  </si>
  <si>
    <t>RUEGLIO</t>
  </si>
  <si>
    <t>A257</t>
  </si>
  <si>
    <t>AMATO</t>
  </si>
  <si>
    <t>G016</t>
  </si>
  <si>
    <t>OLCENENGO</t>
  </si>
  <si>
    <t>C554</t>
  </si>
  <si>
    <t>CERVICATI</t>
  </si>
  <si>
    <t>E838</t>
  </si>
  <si>
    <t>MAIOLO</t>
  </si>
  <si>
    <t>G168</t>
  </si>
  <si>
    <t>OSPEDALETTO</t>
  </si>
  <si>
    <t>E908</t>
  </si>
  <si>
    <t>MARANO EQUO</t>
  </si>
  <si>
    <t>B379</t>
  </si>
  <si>
    <t>CALANNA</t>
  </si>
  <si>
    <t>C493</t>
  </si>
  <si>
    <t>CERCINO</t>
  </si>
  <si>
    <t>C882</t>
  </si>
  <si>
    <t>COLLINAS</t>
  </si>
  <si>
    <t>E624</t>
  </si>
  <si>
    <t>LIVO</t>
  </si>
  <si>
    <t>I603</t>
  </si>
  <si>
    <t>SENALE-SAN FELICE</t>
  </si>
  <si>
    <t>A380</t>
  </si>
  <si>
    <t>ARDAULI</t>
  </si>
  <si>
    <t>L629</t>
  </si>
  <si>
    <t>VALLO TORINESE</t>
  </si>
  <si>
    <t>G703</t>
  </si>
  <si>
    <t>PISANO</t>
  </si>
  <si>
    <t>D114</t>
  </si>
  <si>
    <t>COSTARAINERA</t>
  </si>
  <si>
    <t>E467</t>
  </si>
  <si>
    <t>LATERA</t>
  </si>
  <si>
    <t>D557</t>
  </si>
  <si>
    <t>FERRUZZANO</t>
  </si>
  <si>
    <t>I960</t>
  </si>
  <si>
    <t>STIO</t>
  </si>
  <si>
    <t>D144</t>
  </si>
  <si>
    <t>CREMENAGA</t>
  </si>
  <si>
    <t>B207</t>
  </si>
  <si>
    <t>BROVELLO-CARPUGNINO</t>
  </si>
  <si>
    <t>F806</t>
  </si>
  <si>
    <t>MURA</t>
  </si>
  <si>
    <t>G058</t>
  </si>
  <si>
    <t>OLZAI</t>
  </si>
  <si>
    <t>I176</t>
  </si>
  <si>
    <t>SANTA CRISTINA D'ASPROMONTE</t>
  </si>
  <si>
    <t>L203</t>
  </si>
  <si>
    <t>TONCO</t>
  </si>
  <si>
    <t>B021</t>
  </si>
  <si>
    <t>BORGOMASINO</t>
  </si>
  <si>
    <t>B182</t>
  </si>
  <si>
    <t>BRINZIO</t>
  </si>
  <si>
    <t>F813</t>
  </si>
  <si>
    <t>MURIALDO</t>
  </si>
  <si>
    <t>I718</t>
  </si>
  <si>
    <t>SIAMANNA</t>
  </si>
  <si>
    <t>I844</t>
  </si>
  <si>
    <t>SORBO SAN BASILE</t>
  </si>
  <si>
    <t>I871</t>
  </si>
  <si>
    <t>SOVER</t>
  </si>
  <si>
    <t>A503</t>
  </si>
  <si>
    <t>AUSTIS</t>
  </si>
  <si>
    <t>B782</t>
  </si>
  <si>
    <t>CARISIO</t>
  </si>
  <si>
    <t>G428</t>
  </si>
  <si>
    <t>PELLIZZANO</t>
  </si>
  <si>
    <t>G851</t>
  </si>
  <si>
    <t>PONTE NIZZA</t>
  </si>
  <si>
    <t>D968</t>
  </si>
  <si>
    <t>GENONI</t>
  </si>
  <si>
    <t>D994</t>
  </si>
  <si>
    <t>GESICO</t>
  </si>
  <si>
    <t>L722</t>
  </si>
  <si>
    <t>VELO VERONESE</t>
  </si>
  <si>
    <t>D410</t>
  </si>
  <si>
    <t>ENTRACQUE</t>
  </si>
  <si>
    <t>L983</t>
  </si>
  <si>
    <t>VILLANOVA D'ARDENGHI</t>
  </si>
  <si>
    <t>F917</t>
  </si>
  <si>
    <t>NOEPOLI</t>
  </si>
  <si>
    <t>L594</t>
  </si>
  <si>
    <t>VALLE AGRICOLA</t>
  </si>
  <si>
    <t>A105</t>
  </si>
  <si>
    <t>AIETA</t>
  </si>
  <si>
    <t>C982</t>
  </si>
  <si>
    <t>CORANA</t>
  </si>
  <si>
    <t>D100</t>
  </si>
  <si>
    <t>COSSOINE</t>
  </si>
  <si>
    <t>D694</t>
  </si>
  <si>
    <t>FORCOLA</t>
  </si>
  <si>
    <t>H555</t>
  </si>
  <si>
    <t>ROURE</t>
  </si>
  <si>
    <t>H644</t>
  </si>
  <si>
    <t>RUTINO</t>
  </si>
  <si>
    <t>H030</t>
  </si>
  <si>
    <t>PREMENO</t>
  </si>
  <si>
    <t>E285</t>
  </si>
  <si>
    <t>ILLORAI</t>
  </si>
  <si>
    <t>F975</t>
  </si>
  <si>
    <t>NUGHEDU SAN NICOLÒ</t>
  </si>
  <si>
    <t>G660</t>
  </si>
  <si>
    <t>PIGNA</t>
  </si>
  <si>
    <t>D436</t>
  </si>
  <si>
    <t>ESINO LARIO</t>
  </si>
  <si>
    <t>D802</t>
  </si>
  <si>
    <t>FRINCO</t>
  </si>
  <si>
    <t>D113</t>
  </si>
  <si>
    <t>COSTANZANA</t>
  </si>
  <si>
    <t>L367</t>
  </si>
  <si>
    <t>TREISO</t>
  </si>
  <si>
    <t>D683</t>
  </si>
  <si>
    <t>FONTEGRECA</t>
  </si>
  <si>
    <t>G542</t>
  </si>
  <si>
    <t>PIANA CRIXIA</t>
  </si>
  <si>
    <t>L774</t>
  </si>
  <si>
    <t>VERNAZZA</t>
  </si>
  <si>
    <t>A733</t>
  </si>
  <si>
    <t>BEE</t>
  </si>
  <si>
    <t>D134</t>
  </si>
  <si>
    <t>CRAVEGGIA</t>
  </si>
  <si>
    <t>I061</t>
  </si>
  <si>
    <t>SAN NICOLA BARONIA</t>
  </si>
  <si>
    <t>L546</t>
  </si>
  <si>
    <t>VALBREVENNA</t>
  </si>
  <si>
    <t>A445</t>
  </si>
  <si>
    <t>ARSITA</t>
  </si>
  <si>
    <t>G109</t>
  </si>
  <si>
    <t>ORIO CANAVESE</t>
  </si>
  <si>
    <t>A532</t>
  </si>
  <si>
    <t>AZZIO</t>
  </si>
  <si>
    <t>E030</t>
  </si>
  <si>
    <t>GILDONE</t>
  </si>
  <si>
    <t>G612</t>
  </si>
  <si>
    <t>PIETRA DE' GIORGI</t>
  </si>
  <si>
    <t>L431</t>
  </si>
  <si>
    <t>L492</t>
  </si>
  <si>
    <t>UMBRIATICO</t>
  </si>
  <si>
    <t>E896</t>
  </si>
  <si>
    <t>MANTELLO</t>
  </si>
  <si>
    <t>F661</t>
  </si>
  <si>
    <t>MONTEVERDI MARITTIMO</t>
  </si>
  <si>
    <t>L811</t>
  </si>
  <si>
    <t>VESTIGNÈ</t>
  </si>
  <si>
    <t>E539</t>
  </si>
  <si>
    <t>LEQUIO TANARO</t>
  </si>
  <si>
    <t>E988</t>
  </si>
  <si>
    <t>MARTINIANA PO</t>
  </si>
  <si>
    <t>G477</t>
  </si>
  <si>
    <t>PERTUSIO</t>
  </si>
  <si>
    <t>I457</t>
  </si>
  <si>
    <t>SASSO DI CASTALDA</t>
  </si>
  <si>
    <t>I606</t>
  </si>
  <si>
    <t>SENERCHIA</t>
  </si>
  <si>
    <t>B526</t>
  </si>
  <si>
    <t>CAMPO DI GIOVE</t>
  </si>
  <si>
    <t>A740</t>
  </si>
  <si>
    <t>BELFORTE ALL'ISAURO</t>
  </si>
  <si>
    <t>A647</t>
  </si>
  <si>
    <t>BARDINETO</t>
  </si>
  <si>
    <t>E859</t>
  </si>
  <si>
    <t>MALITO</t>
  </si>
  <si>
    <t>I279</t>
  </si>
  <si>
    <t>SANT'ANGELO ALL'ESCA</t>
  </si>
  <si>
    <t>G137</t>
  </si>
  <si>
    <t>ORTEZZANO</t>
  </si>
  <si>
    <t>L066</t>
  </si>
  <si>
    <t>TAVAGNASCO</t>
  </si>
  <si>
    <t>L244</t>
  </si>
  <si>
    <t>TORRE DI SANTA MARIA</t>
  </si>
  <si>
    <t>G411</t>
  </si>
  <si>
    <t>PEDIVIGLIANO</t>
  </si>
  <si>
    <t>L278</t>
  </si>
  <si>
    <t>TORRE SAN GIORGIO</t>
  </si>
  <si>
    <t>H447</t>
  </si>
  <si>
    <t>ROCCASPARVERA</t>
  </si>
  <si>
    <t>L748</t>
  </si>
  <si>
    <t>VERCANA</t>
  </si>
  <si>
    <t>L836</t>
  </si>
  <si>
    <t>VICALVI</t>
  </si>
  <si>
    <t>C593</t>
  </si>
  <si>
    <t>CHALLAND-SAINT-ANSELME</t>
  </si>
  <si>
    <t>H845</t>
  </si>
  <si>
    <t>SAN FLORIANO DEL COLLIO</t>
  </si>
  <si>
    <t>E065</t>
  </si>
  <si>
    <t>GIUSTINO</t>
  </si>
  <si>
    <t>F774</t>
  </si>
  <si>
    <t>MOTTA DE' CONTI</t>
  </si>
  <si>
    <t>G704</t>
  </si>
  <si>
    <t>PISONIANO</t>
  </si>
  <si>
    <t>H452</t>
  </si>
  <si>
    <t>ROCCAVIGNALE</t>
  </si>
  <si>
    <t>G299</t>
  </si>
  <si>
    <t>PLAUS</t>
  </si>
  <si>
    <t>I868</t>
  </si>
  <si>
    <t>SOSTEGNO</t>
  </si>
  <si>
    <t>B762</t>
  </si>
  <si>
    <t>CAREMA</t>
  </si>
  <si>
    <t>H300</t>
  </si>
  <si>
    <t>RIOFREDDO</t>
  </si>
  <si>
    <t>E594</t>
  </si>
  <si>
    <t>LIMINA</t>
  </si>
  <si>
    <t>F517</t>
  </si>
  <si>
    <t>MONTE GIBERTO</t>
  </si>
  <si>
    <t>B184</t>
  </si>
  <si>
    <t>BRIONE</t>
  </si>
  <si>
    <t>B927</t>
  </si>
  <si>
    <t>CASANOVA LERRONE</t>
  </si>
  <si>
    <t>H013</t>
  </si>
  <si>
    <t>SAMO</t>
  </si>
  <si>
    <t>A379</t>
  </si>
  <si>
    <t>ARDARA</t>
  </si>
  <si>
    <t>B482</t>
  </si>
  <si>
    <t>CAMINO</t>
  </si>
  <si>
    <t>D785</t>
  </si>
  <si>
    <t>FRASSO SABINO</t>
  </si>
  <si>
    <t>F182</t>
  </si>
  <si>
    <t>MEZZENILE</t>
  </si>
  <si>
    <t>F407</t>
  </si>
  <si>
    <t>MONTALDO TORINESE</t>
  </si>
  <si>
    <t>G909</t>
  </si>
  <si>
    <t>PORTOBUFFOLÈ</t>
  </si>
  <si>
    <t>B918</t>
  </si>
  <si>
    <t>CASALVECCHIO SICULO</t>
  </si>
  <si>
    <t>D608</t>
  </si>
  <si>
    <t>FIORANO CANAVESE</t>
  </si>
  <si>
    <t>G904</t>
  </si>
  <si>
    <t>PORTICO E SAN BENEDETTO</t>
  </si>
  <si>
    <t>G973</t>
  </si>
  <si>
    <t>PRAGELATO</t>
  </si>
  <si>
    <t>L990</t>
  </si>
  <si>
    <t>VILLANOVA SOLARO</t>
  </si>
  <si>
    <t>C308</t>
  </si>
  <si>
    <t>CASTIGLIONE A CASAURIA</t>
  </si>
  <si>
    <t>H228</t>
  </si>
  <si>
    <t>REITANO</t>
  </si>
  <si>
    <t>A597</t>
  </si>
  <si>
    <t>BALLAO</t>
  </si>
  <si>
    <t>C201</t>
  </si>
  <si>
    <t>CASTELLUCCIO SUPERIORE</t>
  </si>
  <si>
    <t>C854</t>
  </si>
  <si>
    <t>COLLE D'ANCHISE</t>
  </si>
  <si>
    <t>F200</t>
  </si>
  <si>
    <t>MIGLIERINA</t>
  </si>
  <si>
    <t>I052</t>
  </si>
  <si>
    <t>SAN NAZZARO SESIA</t>
  </si>
  <si>
    <t>A119</t>
  </si>
  <si>
    <t>ALAGNA VALSESIA</t>
  </si>
  <si>
    <t>A653</t>
  </si>
  <si>
    <t>BARENGO</t>
  </si>
  <si>
    <t>B549</t>
  </si>
  <si>
    <t>CAMPOMAGGIORE</t>
  </si>
  <si>
    <t>B063</t>
  </si>
  <si>
    <t>BORTIGIADAS</t>
  </si>
  <si>
    <t>H250</t>
  </si>
  <si>
    <t>REVIGLIASCO D'ASTI</t>
  </si>
  <si>
    <t>A189</t>
  </si>
  <si>
    <t>ALFIANO NATTA</t>
  </si>
  <si>
    <t>A432</t>
  </si>
  <si>
    <t>ARPAISE</t>
  </si>
  <si>
    <t>A956</t>
  </si>
  <si>
    <t>BOMBA</t>
  </si>
  <si>
    <t>C209</t>
  </si>
  <si>
    <t>CASTELMEZZANO</t>
  </si>
  <si>
    <t>G158</t>
  </si>
  <si>
    <t>OSINI</t>
  </si>
  <si>
    <t>L187</t>
  </si>
  <si>
    <t>TOCENO</t>
  </si>
  <si>
    <t>L508</t>
  </si>
  <si>
    <t>USELLUS</t>
  </si>
  <si>
    <t>G988</t>
  </si>
  <si>
    <t>PRASCORSANO</t>
  </si>
  <si>
    <t>B630</t>
  </si>
  <si>
    <t>CANTALUPO NEL SANNIO</t>
  </si>
  <si>
    <t>C006</t>
  </si>
  <si>
    <t>CASSARO</t>
  </si>
  <si>
    <t>L680</t>
  </si>
  <si>
    <t>VARENNA</t>
  </si>
  <si>
    <t>B112</t>
  </si>
  <si>
    <t>BRACCA</t>
  </si>
  <si>
    <t>G021</t>
  </si>
  <si>
    <t>OLEVANO DI LOMELLINA</t>
  </si>
  <si>
    <t>H733</t>
  </si>
  <si>
    <t>SALZA IRPINA</t>
  </si>
  <si>
    <t>H973</t>
  </si>
  <si>
    <t>SAN LUPO</t>
  </si>
  <si>
    <t>C700</t>
  </si>
  <si>
    <t>CIMONE</t>
  </si>
  <si>
    <t>E228</t>
  </si>
  <si>
    <t>GUALDO</t>
  </si>
  <si>
    <t>I057</t>
  </si>
  <si>
    <t>SAN NICOLA DELL'ALTO</t>
  </si>
  <si>
    <t>B847</t>
  </si>
  <si>
    <t>CARTOSIO</t>
  </si>
  <si>
    <t>M085</t>
  </si>
  <si>
    <t>VITO D'ASIO</t>
  </si>
  <si>
    <t>M353</t>
  </si>
  <si>
    <t>BORGO LARES</t>
  </si>
  <si>
    <t>D751</t>
  </si>
  <si>
    <t>FRABOSA SOPRANA</t>
  </si>
  <si>
    <t>I857</t>
  </si>
  <si>
    <t>SORISO</t>
  </si>
  <si>
    <t>L607</t>
  </si>
  <si>
    <t>VALLELONGA</t>
  </si>
  <si>
    <t>A678</t>
  </si>
  <si>
    <t>BARREA</t>
  </si>
  <si>
    <t>G383</t>
  </si>
  <si>
    <t>SAN NICOLÒ GERREI</t>
  </si>
  <si>
    <t>C596</t>
  </si>
  <si>
    <t>CHAMPDEPRAZ</t>
  </si>
  <si>
    <t>H098</t>
  </si>
  <si>
    <t>QUADRI</t>
  </si>
  <si>
    <t>L253</t>
  </si>
  <si>
    <t>TORREBRUNA</t>
  </si>
  <si>
    <t>E391</t>
  </si>
  <si>
    <t>JOVENÇAN</t>
  </si>
  <si>
    <t>H716</t>
  </si>
  <si>
    <t>SALMOUR</t>
  </si>
  <si>
    <t>B142</t>
  </si>
  <si>
    <t>BREME</t>
  </si>
  <si>
    <t>E248</t>
  </si>
  <si>
    <t>GUARDIAREGIA</t>
  </si>
  <si>
    <t>M319</t>
  </si>
  <si>
    <t>FABBRICHE DI VERGEMOLI</t>
  </si>
  <si>
    <t>F424</t>
  </si>
  <si>
    <t>MONTANERA</t>
  </si>
  <si>
    <t>F660</t>
  </si>
  <si>
    <t>MONTEVERDE</t>
  </si>
  <si>
    <t>F761</t>
  </si>
  <si>
    <t>MOSCAZZANO</t>
  </si>
  <si>
    <t>G312</t>
  </si>
  <si>
    <t>PANNI</t>
  </si>
  <si>
    <t>A197</t>
  </si>
  <si>
    <t>ALICE BEL COLLE</t>
  </si>
  <si>
    <t>F549</t>
  </si>
  <si>
    <t>MONTELPARO</t>
  </si>
  <si>
    <t>H040</t>
  </si>
  <si>
    <t>PREPOTTO</t>
  </si>
  <si>
    <t>D585</t>
  </si>
  <si>
    <t>GONNOSNÒ</t>
  </si>
  <si>
    <t>E486</t>
  </si>
  <si>
    <t>LAURITO</t>
  </si>
  <si>
    <t>A983</t>
  </si>
  <si>
    <t>BORDANO</t>
  </si>
  <si>
    <t>C050</t>
  </si>
  <si>
    <t>CASTANA</t>
  </si>
  <si>
    <t>C438</t>
  </si>
  <si>
    <t>CELLARENGO</t>
  </si>
  <si>
    <t>D339</t>
  </si>
  <si>
    <t>DONATO</t>
  </si>
  <si>
    <t>F737</t>
  </si>
  <si>
    <t>MORNESE</t>
  </si>
  <si>
    <t>A793</t>
  </si>
  <si>
    <t>BERGAMASCO</t>
  </si>
  <si>
    <t>E033</t>
  </si>
  <si>
    <t>GINESTRA</t>
  </si>
  <si>
    <t>F622</t>
  </si>
  <si>
    <t>MONTE SAN MARTINO</t>
  </si>
  <si>
    <t>I697</t>
  </si>
  <si>
    <t>SETTEFRATI</t>
  </si>
  <si>
    <t>G985</t>
  </si>
  <si>
    <t>PRAROLO</t>
  </si>
  <si>
    <t>H034</t>
  </si>
  <si>
    <t>PREMILCUORE</t>
  </si>
  <si>
    <t>B514</t>
  </si>
  <si>
    <t>CAMPITELLO DI FASSA</t>
  </si>
  <si>
    <t>B966</t>
  </si>
  <si>
    <t>CASIGNANA</t>
  </si>
  <si>
    <t>A732</t>
  </si>
  <si>
    <t>BEDULITA</t>
  </si>
  <si>
    <t>A756</t>
  </si>
  <si>
    <t>BELLOSGUARDO</t>
  </si>
  <si>
    <t>L121</t>
  </si>
  <si>
    <t>TERRAGNOLO</t>
  </si>
  <si>
    <t>I925</t>
  </si>
  <si>
    <t>SPORMINORE</t>
  </si>
  <si>
    <t>L215</t>
  </si>
  <si>
    <t>TORELLA DEL SANNIO</t>
  </si>
  <si>
    <t>L742</t>
  </si>
  <si>
    <t>VENTOTENE</t>
  </si>
  <si>
    <t>B617</t>
  </si>
  <si>
    <t>CANOLO</t>
  </si>
  <si>
    <t>D842</t>
  </si>
  <si>
    <t>GADONI</t>
  </si>
  <si>
    <t>I280</t>
  </si>
  <si>
    <t>SANT'ANGELO A SCALA</t>
  </si>
  <si>
    <t>B335</t>
  </si>
  <si>
    <t>CADERZONE TERME</t>
  </si>
  <si>
    <t>D551</t>
  </si>
  <si>
    <t>FERRERA DI VARESE</t>
  </si>
  <si>
    <t>D826</t>
  </si>
  <si>
    <t>FURORE</t>
  </si>
  <si>
    <t>G406</t>
  </si>
  <si>
    <t>PEDEMONTE</t>
  </si>
  <si>
    <t>E599</t>
  </si>
  <si>
    <t>LIMOSANO</t>
  </si>
  <si>
    <t>F409</t>
  </si>
  <si>
    <t>MONTALDO SCARAMPI</t>
  </si>
  <si>
    <t>D736</t>
  </si>
  <si>
    <t>FOSSA</t>
  </si>
  <si>
    <t>H203</t>
  </si>
  <si>
    <t>RE</t>
  </si>
  <si>
    <t>E311</t>
  </si>
  <si>
    <t>INVERSO PINASCA</t>
  </si>
  <si>
    <t>G070</t>
  </si>
  <si>
    <t>ONIFAI</t>
  </si>
  <si>
    <t>I891</t>
  </si>
  <si>
    <t>SPERLINGA</t>
  </si>
  <si>
    <t>I830</t>
  </si>
  <si>
    <t>SONGAVAZZO</t>
  </si>
  <si>
    <t>F710</t>
  </si>
  <si>
    <t>MORARO</t>
  </si>
  <si>
    <t>I839</t>
  </si>
  <si>
    <t>SORAGA DI FASSA</t>
  </si>
  <si>
    <t>A763</t>
  </si>
  <si>
    <t>BELMONTE CASTELLO</t>
  </si>
  <si>
    <t>C230</t>
  </si>
  <si>
    <t>CASTELNUOVO CALCEA</t>
  </si>
  <si>
    <t>B116</t>
  </si>
  <si>
    <t>BRAIES</t>
  </si>
  <si>
    <t>B934</t>
  </si>
  <si>
    <t>CASAPROTA</t>
  </si>
  <si>
    <t>D147</t>
  </si>
  <si>
    <t>CREMIA</t>
  </si>
  <si>
    <t>D188</t>
  </si>
  <si>
    <t>CROVIANA</t>
  </si>
  <si>
    <t>G720</t>
  </si>
  <si>
    <t>PIZZALE</t>
  </si>
  <si>
    <t>H095</t>
  </si>
  <si>
    <t>PUTIFIGARI</t>
  </si>
  <si>
    <t>M292</t>
  </si>
  <si>
    <t>ERULA</t>
  </si>
  <si>
    <t>C314</t>
  </si>
  <si>
    <t>CASTIGLIONE FALLETTO</t>
  </si>
  <si>
    <t>E091</t>
  </si>
  <si>
    <t>GORGA</t>
  </si>
  <si>
    <t>H846</t>
  </si>
  <si>
    <t>SAN FLORO</t>
  </si>
  <si>
    <t>H994</t>
  </si>
  <si>
    <t>SAN MARTINO D'AGRI</t>
  </si>
  <si>
    <t>A631</t>
  </si>
  <si>
    <t>BARBATA</t>
  </si>
  <si>
    <t>E830</t>
  </si>
  <si>
    <t>MAGREGLIO</t>
  </si>
  <si>
    <t>D428</t>
  </si>
  <si>
    <t>ERVE</t>
  </si>
  <si>
    <t>A194</t>
  </si>
  <si>
    <t>ALÌ</t>
  </si>
  <si>
    <t>D293</t>
  </si>
  <si>
    <t>DIANO ARENTINO</t>
  </si>
  <si>
    <t>F277</t>
  </si>
  <si>
    <t>MOIO ALCANTARA</t>
  </si>
  <si>
    <t>G887</t>
  </si>
  <si>
    <t>STELLA CILENTO</t>
  </si>
  <si>
    <t>L211</t>
  </si>
  <si>
    <t>TORCEGNO</t>
  </si>
  <si>
    <t>A718</t>
  </si>
  <si>
    <t>BATTUDA</t>
  </si>
  <si>
    <t>F665</t>
  </si>
  <si>
    <t>MONTE VIDON CORRADO</t>
  </si>
  <si>
    <t>H015</t>
  </si>
  <si>
    <t>PRECI</t>
  </si>
  <si>
    <t>B124</t>
  </si>
  <si>
    <t>BRAONE</t>
  </si>
  <si>
    <t>C641</t>
  </si>
  <si>
    <t>CHIOPRIS-VISCONE</t>
  </si>
  <si>
    <t>M399</t>
  </si>
  <si>
    <t>TREPPO LIGOSULLO</t>
  </si>
  <si>
    <t>C509</t>
  </si>
  <si>
    <t>CERGNAGO</t>
  </si>
  <si>
    <t>E523</t>
  </si>
  <si>
    <t>LENI</t>
  </si>
  <si>
    <t>L420</t>
  </si>
  <si>
    <t>TRICERRO</t>
  </si>
  <si>
    <t>A391</t>
  </si>
  <si>
    <t>ARGEGNO</t>
  </si>
  <si>
    <t>I526</t>
  </si>
  <si>
    <t>SCHIAVI DI ABRUZZO</t>
  </si>
  <si>
    <t>E346</t>
  </si>
  <si>
    <t>ISOLABONA</t>
  </si>
  <si>
    <t>A987</t>
  </si>
  <si>
    <t>BORE</t>
  </si>
  <si>
    <t>D930</t>
  </si>
  <si>
    <t>GARZENO</t>
  </si>
  <si>
    <t>G733</t>
  </si>
  <si>
    <t>PLATACI</t>
  </si>
  <si>
    <t>C940</t>
  </si>
  <si>
    <t>CONCA DEI MARINI</t>
  </si>
  <si>
    <t>H353</t>
  </si>
  <si>
    <t>RIVISONDOLI</t>
  </si>
  <si>
    <t>H461</t>
  </si>
  <si>
    <t>ROCCHETTA DI VARA</t>
  </si>
  <si>
    <t>A234</t>
  </si>
  <si>
    <t>ALTILIA</t>
  </si>
  <si>
    <t>C375</t>
  </si>
  <si>
    <t>CAVALLERLEONE</t>
  </si>
  <si>
    <t>M138</t>
  </si>
  <si>
    <t>ZACCANOPOLI</t>
  </si>
  <si>
    <t>F773</t>
  </si>
  <si>
    <t>MOTTA D'AFFERMO</t>
  </si>
  <si>
    <t>E015</t>
  </si>
  <si>
    <t>GIAROLE</t>
  </si>
  <si>
    <t>B999</t>
  </si>
  <si>
    <t>CASSANO VALCUVIA</t>
  </si>
  <si>
    <t>B197</t>
  </si>
  <si>
    <t>BROGNATURO</t>
  </si>
  <si>
    <t>D099</t>
  </si>
  <si>
    <t>COSSOGNO</t>
  </si>
  <si>
    <t>B123</t>
  </si>
  <si>
    <t>BRANZI</t>
  </si>
  <si>
    <t>B391</t>
  </si>
  <si>
    <t>CALCIANO</t>
  </si>
  <si>
    <t>G773</t>
  </si>
  <si>
    <t>POGNANA LARIO</t>
  </si>
  <si>
    <t>L432</t>
  </si>
  <si>
    <t>TRISOBBIO</t>
  </si>
  <si>
    <t>M123</t>
  </si>
  <si>
    <t>VOLTAGGIO</t>
  </si>
  <si>
    <t>E154</t>
  </si>
  <si>
    <t>GRAVERE</t>
  </si>
  <si>
    <t>I121</t>
  </si>
  <si>
    <t>SAN PIO DELLE CAMERE</t>
  </si>
  <si>
    <t>A728</t>
  </si>
  <si>
    <t>BEDERO VALCUVIA</t>
  </si>
  <si>
    <t>E961</t>
  </si>
  <si>
    <t>MARMENTINO</t>
  </si>
  <si>
    <t>I238</t>
  </si>
  <si>
    <t>SANTA MARIA DEL MOLISE</t>
  </si>
  <si>
    <t>E476</t>
  </si>
  <si>
    <t>LAUCO</t>
  </si>
  <si>
    <t>I679</t>
  </si>
  <si>
    <t>SESSANO DEL MOLISE</t>
  </si>
  <si>
    <t>A272</t>
  </si>
  <si>
    <t>ANDALI</t>
  </si>
  <si>
    <t>B498</t>
  </si>
  <si>
    <t>CAMPAGNOLA CREMASCA</t>
  </si>
  <si>
    <t>C914</t>
  </si>
  <si>
    <t>COMANO</t>
  </si>
  <si>
    <t>H303</t>
  </si>
  <si>
    <t>RIOLUNATO</t>
  </si>
  <si>
    <t>H564</t>
  </si>
  <si>
    <t>ROSCIGNO</t>
  </si>
  <si>
    <t>D075</t>
  </si>
  <si>
    <t>CORTINA SULLA STRADA DEL VINO</t>
  </si>
  <si>
    <t>D750</t>
  </si>
  <si>
    <t>FOZA</t>
  </si>
  <si>
    <t>F727</t>
  </si>
  <si>
    <t>MORGONGIORI</t>
  </si>
  <si>
    <t>A671</t>
  </si>
  <si>
    <t>BAROLO</t>
  </si>
  <si>
    <t>H491</t>
  </si>
  <si>
    <t>ROGNANO</t>
  </si>
  <si>
    <t>H987</t>
  </si>
  <si>
    <t>SAN MARTINO ALFIERI</t>
  </si>
  <si>
    <t>B432</t>
  </si>
  <si>
    <t>CALTO</t>
  </si>
  <si>
    <t>G937</t>
  </si>
  <si>
    <t>POSTALESIO</t>
  </si>
  <si>
    <t>F058</t>
  </si>
  <si>
    <t>MATTIE</t>
  </si>
  <si>
    <t>H069</t>
  </si>
  <si>
    <t>PRIOLA</t>
  </si>
  <si>
    <t>C549</t>
  </si>
  <si>
    <t>CERVENO</t>
  </si>
  <si>
    <t>A193</t>
  </si>
  <si>
    <t>ALGUA</t>
  </si>
  <si>
    <t>G890</t>
  </si>
  <si>
    <t>PORNASSIO</t>
  </si>
  <si>
    <t>E011</t>
  </si>
  <si>
    <t>GIANO VETUSTO</t>
  </si>
  <si>
    <t>F619</t>
  </si>
  <si>
    <t>MONTE SAN GIOVANNI IN SABINA</t>
  </si>
  <si>
    <t>F777</t>
  </si>
  <si>
    <t>MOTTA MONTECORVINO</t>
  </si>
  <si>
    <t>G771</t>
  </si>
  <si>
    <t>POGGIO SAN MARCELLO</t>
  </si>
  <si>
    <t>L499</t>
  </si>
  <si>
    <t>URBE</t>
  </si>
  <si>
    <t>M009</t>
  </si>
  <si>
    <t>VILLAROMAGNANO</t>
  </si>
  <si>
    <t>C494</t>
  </si>
  <si>
    <t>CERCIVENTO</t>
  </si>
  <si>
    <t>G476</t>
  </si>
  <si>
    <t>PERTOSA</t>
  </si>
  <si>
    <t>G656</t>
  </si>
  <si>
    <t>PIEVE TESINO</t>
  </si>
  <si>
    <t>B094</t>
  </si>
  <si>
    <t>BOTTIDDA</t>
  </si>
  <si>
    <t>G416</t>
  </si>
  <si>
    <t>PEGLIO</t>
  </si>
  <si>
    <t>F364</t>
  </si>
  <si>
    <t>MONGIANA</t>
  </si>
  <si>
    <t>A567</t>
  </si>
  <si>
    <t>BAGNOLI DEL TRIGNO</t>
  </si>
  <si>
    <t>B607</t>
  </si>
  <si>
    <t>CANNA</t>
  </si>
  <si>
    <t>E531</t>
  </si>
  <si>
    <t>LENTELLA</t>
  </si>
  <si>
    <t>H494</t>
  </si>
  <si>
    <t>ROIATE</t>
  </si>
  <si>
    <t>E611</t>
  </si>
  <si>
    <t>LISCIA</t>
  </si>
  <si>
    <t>A721</t>
  </si>
  <si>
    <t>BAULADU</t>
  </si>
  <si>
    <t>A761</t>
  </si>
  <si>
    <t>BELMONTE DEL SANNIO</t>
  </si>
  <si>
    <t>A765</t>
  </si>
  <si>
    <t>BELMONTE IN SABINA</t>
  </si>
  <si>
    <t>D128</t>
  </si>
  <si>
    <t>CRACO</t>
  </si>
  <si>
    <t>E360</t>
  </si>
  <si>
    <t>ISOLA SANT'ANTONIO</t>
  </si>
  <si>
    <t>A968</t>
  </si>
  <si>
    <t>BONDONE</t>
  </si>
  <si>
    <t>B932</t>
  </si>
  <si>
    <t>CASAPE</t>
  </si>
  <si>
    <t>I860</t>
  </si>
  <si>
    <t>SORMANO</t>
  </si>
  <si>
    <t>E306</t>
  </si>
  <si>
    <t>INTROD</t>
  </si>
  <si>
    <t>F318</t>
  </si>
  <si>
    <t>MOMPANTERO</t>
  </si>
  <si>
    <t>H454</t>
  </si>
  <si>
    <t>ROCCAVIVARA</t>
  </si>
  <si>
    <t>H594</t>
  </si>
  <si>
    <t>ROTZO</t>
  </si>
  <si>
    <t>E554</t>
  </si>
  <si>
    <t>LETINO</t>
  </si>
  <si>
    <t>B084</t>
  </si>
  <si>
    <t>BOSSOLASCO</t>
  </si>
  <si>
    <t>E869</t>
  </si>
  <si>
    <t>MALVAGNA</t>
  </si>
  <si>
    <t>G340</t>
  </si>
  <si>
    <t>PAROLISE</t>
  </si>
  <si>
    <t>G449</t>
  </si>
  <si>
    <t>PERETO</t>
  </si>
  <si>
    <t>E669</t>
  </si>
  <si>
    <t>LONGANO</t>
  </si>
  <si>
    <t>B082</t>
  </si>
  <si>
    <t>BOSNASCO</t>
  </si>
  <si>
    <t>C870</t>
  </si>
  <si>
    <t>COLLE SAN MAGNO</t>
  </si>
  <si>
    <t>D310</t>
  </si>
  <si>
    <t>DIZZASCO</t>
  </si>
  <si>
    <t>F939</t>
  </si>
  <si>
    <t>NOSATE</t>
  </si>
  <si>
    <t>L145</t>
  </si>
  <si>
    <t>TERZOLAS</t>
  </si>
  <si>
    <t>G606</t>
  </si>
  <si>
    <t>PIETRABBONDANTE</t>
  </si>
  <si>
    <t>G320</t>
  </si>
  <si>
    <t>PAPASIDERO</t>
  </si>
  <si>
    <t>L696</t>
  </si>
  <si>
    <t>VASTOGIRARDI</t>
  </si>
  <si>
    <t>D703</t>
  </si>
  <si>
    <t>FORLÌ DEL SANNIO</t>
  </si>
  <si>
    <t>G090</t>
  </si>
  <si>
    <t>ORCIANO PISANO</t>
  </si>
  <si>
    <t>I455</t>
  </si>
  <si>
    <t>SASSINORO</t>
  </si>
  <si>
    <t>A550</t>
  </si>
  <si>
    <t>BAGNARIA</t>
  </si>
  <si>
    <t>I739</t>
  </si>
  <si>
    <t>SILVANO PIETRA</t>
  </si>
  <si>
    <t>F670</t>
  </si>
  <si>
    <t>MONTICELLI PAVESE</t>
  </si>
  <si>
    <t>G192</t>
  </si>
  <si>
    <t>OTTATI</t>
  </si>
  <si>
    <t>H693</t>
  </si>
  <si>
    <t>SALCITO</t>
  </si>
  <si>
    <t>E722</t>
  </si>
  <si>
    <t>LUCITO</t>
  </si>
  <si>
    <t>H814</t>
  </si>
  <si>
    <t>SAN DAMIANO AL COLLE</t>
  </si>
  <si>
    <t>I668</t>
  </si>
  <si>
    <t>SERRI</t>
  </si>
  <si>
    <t>A338</t>
  </si>
  <si>
    <t>APRICALE</t>
  </si>
  <si>
    <t>A709</t>
  </si>
  <si>
    <t>BASTIA MONDOVÌ</t>
  </si>
  <si>
    <t>C755</t>
  </si>
  <si>
    <t>CIVEZZA</t>
  </si>
  <si>
    <t>E705</t>
  </si>
  <si>
    <t>LOVERO</t>
  </si>
  <si>
    <t>H327</t>
  </si>
  <si>
    <t>RIVAMONTE AGORDINO</t>
  </si>
  <si>
    <t>M065</t>
  </si>
  <si>
    <t>VIONE</t>
  </si>
  <si>
    <t>L316</t>
  </si>
  <si>
    <t>TOVO DI SANT'AGATA</t>
  </si>
  <si>
    <t>E698</t>
  </si>
  <si>
    <t>LOSINE</t>
  </si>
  <si>
    <t>H808</t>
  </si>
  <si>
    <t>SAN COSTANTINO ALBANESE</t>
  </si>
  <si>
    <t>D797</t>
  </si>
  <si>
    <t>FRESONARA</t>
  </si>
  <si>
    <t>E370</t>
  </si>
  <si>
    <t>ISSO</t>
  </si>
  <si>
    <t>F290</t>
  </si>
  <si>
    <t>MOLINI DI TRIORA</t>
  </si>
  <si>
    <t>F867</t>
  </si>
  <si>
    <t>NEONELI</t>
  </si>
  <si>
    <t>G741</t>
  </si>
  <si>
    <t>PLODIO</t>
  </si>
  <si>
    <t>L986</t>
  </si>
  <si>
    <t>VILLANOVAFORRU</t>
  </si>
  <si>
    <t>D564</t>
  </si>
  <si>
    <t>FIASTRA</t>
  </si>
  <si>
    <t>F271</t>
  </si>
  <si>
    <t>RUINAS</t>
  </si>
  <si>
    <t>F379</t>
  </si>
  <si>
    <t>MONSAMPIETRO MORICO</t>
  </si>
  <si>
    <t>D186</t>
  </si>
  <si>
    <t>CROTTA D'ADDA</t>
  </si>
  <si>
    <t>F467</t>
  </si>
  <si>
    <t>MONTE CERIGNONE</t>
  </si>
  <si>
    <t>L247</t>
  </si>
  <si>
    <t>TORRE CANAVESE</t>
  </si>
  <si>
    <t>B658</t>
  </si>
  <si>
    <t>CAPITIGNANO</t>
  </si>
  <si>
    <t>A656</t>
  </si>
  <si>
    <t>BARETE</t>
  </si>
  <si>
    <t>E082</t>
  </si>
  <si>
    <t>GOMBITO</t>
  </si>
  <si>
    <t>F312</t>
  </si>
  <si>
    <t>MOMBASIGLIO</t>
  </si>
  <si>
    <t>A526</t>
  </si>
  <si>
    <t>AZZANELLO</t>
  </si>
  <si>
    <t>C186</t>
  </si>
  <si>
    <t>CASTELLO DELL'ACQUA</t>
  </si>
  <si>
    <t>D910</t>
  </si>
  <si>
    <t>GARBAGNA</t>
  </si>
  <si>
    <t>C656</t>
  </si>
  <si>
    <t>CHIUSAFORTE</t>
  </si>
  <si>
    <t>G338</t>
  </si>
  <si>
    <t>PARODI LIGURE</t>
  </si>
  <si>
    <t>I538</t>
  </si>
  <si>
    <t>SCILLATO</t>
  </si>
  <si>
    <t>I943</t>
  </si>
  <si>
    <t>STAZZONA</t>
  </si>
  <si>
    <t>C229</t>
  </si>
  <si>
    <t>CASTELNUOVO BORMIDA</t>
  </si>
  <si>
    <t>H272</t>
  </si>
  <si>
    <t>RICALDONE</t>
  </si>
  <si>
    <t>B991</t>
  </si>
  <si>
    <t>CASORZO MONFERRATO</t>
  </si>
  <si>
    <t>C488</t>
  </si>
  <si>
    <t>CERCEPICCOLA</t>
  </si>
  <si>
    <t>F731</t>
  </si>
  <si>
    <t>MORIGERATI</t>
  </si>
  <si>
    <t>L134</t>
  </si>
  <si>
    <t>TERRAVECCHIA</t>
  </si>
  <si>
    <t>L153</t>
  </si>
  <si>
    <t>TETI</t>
  </si>
  <si>
    <t>A629</t>
  </si>
  <si>
    <t>BARBARESCO</t>
  </si>
  <si>
    <t>A637</t>
  </si>
  <si>
    <t>BARBONA</t>
  </si>
  <si>
    <t>F404</t>
  </si>
  <si>
    <t>MONTALDO BORMIDA</t>
  </si>
  <si>
    <t>G505</t>
  </si>
  <si>
    <t>PESSINETTO</t>
  </si>
  <si>
    <t>I347</t>
  </si>
  <si>
    <t>SAN TOMASO AGORDINO</t>
  </si>
  <si>
    <t>D459</t>
  </si>
  <si>
    <t>FAETO</t>
  </si>
  <si>
    <t>E814</t>
  </si>
  <si>
    <t>MAGLIANO VETERE</t>
  </si>
  <si>
    <t>F751</t>
  </si>
  <si>
    <t>MORSASCO</t>
  </si>
  <si>
    <t>M282</t>
  </si>
  <si>
    <t>TERGU</t>
  </si>
  <si>
    <t>G225</t>
  </si>
  <si>
    <t>PADRIA</t>
  </si>
  <si>
    <t>H684</t>
  </si>
  <si>
    <t>SALBERTRAND</t>
  </si>
  <si>
    <t>E825</t>
  </si>
  <si>
    <t>MAGOMADAS</t>
  </si>
  <si>
    <t>F578</t>
  </si>
  <si>
    <t>MONTENERODOMO</t>
  </si>
  <si>
    <t>A846</t>
  </si>
  <si>
    <t>BIANZANO</t>
  </si>
  <si>
    <t>G627</t>
  </si>
  <si>
    <t>PIETRARUBBIA</t>
  </si>
  <si>
    <t>L069</t>
  </si>
  <si>
    <t>TAVENNA</t>
  </si>
  <si>
    <t>D076</t>
  </si>
  <si>
    <t>CORTINO</t>
  </si>
  <si>
    <t>D185</t>
  </si>
  <si>
    <t>CROSIO DELLA VALLE</t>
  </si>
  <si>
    <t>I975</t>
  </si>
  <si>
    <t>STREMBO</t>
  </si>
  <si>
    <t>I909</t>
  </si>
  <si>
    <t>SPINEDA</t>
  </si>
  <si>
    <t>D758</t>
  </si>
  <si>
    <t>FRAMURA</t>
  </si>
  <si>
    <t>L059</t>
  </si>
  <si>
    <t>TASSAROLO</t>
  </si>
  <si>
    <t>M055</t>
  </si>
  <si>
    <t>VINADIO</t>
  </si>
  <si>
    <t>H389</t>
  </si>
  <si>
    <t>ROCCACASALE</t>
  </si>
  <si>
    <t>L090</t>
  </si>
  <si>
    <t>TELVE DI SOPRA</t>
  </si>
  <si>
    <t>A273</t>
  </si>
  <si>
    <t>ANDALO VALTELLINO</t>
  </si>
  <si>
    <t>C567</t>
  </si>
  <si>
    <t>CESARA</t>
  </si>
  <si>
    <t>B637</t>
  </si>
  <si>
    <t>CANTOIRA</t>
  </si>
  <si>
    <t>C868</t>
  </si>
  <si>
    <t>COLLERETTO GIACOSA</t>
  </si>
  <si>
    <t>E613</t>
  </si>
  <si>
    <t>LISCIANO NICCONE</t>
  </si>
  <si>
    <t>B522</t>
  </si>
  <si>
    <t>CAMPOCHIARO</t>
  </si>
  <si>
    <t>C235</t>
  </si>
  <si>
    <t>CASTELNUOVO DI CONZA</t>
  </si>
  <si>
    <t>F355</t>
  </si>
  <si>
    <t>MONESIGLIO</t>
  </si>
  <si>
    <t>I724</t>
  </si>
  <si>
    <t>SIDDI</t>
  </si>
  <si>
    <t>D793</t>
  </si>
  <si>
    <t>FRAZZANÒ</t>
  </si>
  <si>
    <t>G193</t>
  </si>
  <si>
    <t>OTTIGLIO</t>
  </si>
  <si>
    <t>B772</t>
  </si>
  <si>
    <t>CARGEGHE</t>
  </si>
  <si>
    <t>C657</t>
  </si>
  <si>
    <t>CHIUSANICO</t>
  </si>
  <si>
    <t>E009</t>
  </si>
  <si>
    <t>GIAGLIONE</t>
  </si>
  <si>
    <t>L807</t>
  </si>
  <si>
    <t>VESIME</t>
  </si>
  <si>
    <t>E161</t>
  </si>
  <si>
    <t>GRECI</t>
  </si>
  <si>
    <t>E172</t>
  </si>
  <si>
    <t>GRIANTE</t>
  </si>
  <si>
    <t>I198</t>
  </si>
  <si>
    <t>SANT'AGATA DEL BIANCO</t>
  </si>
  <si>
    <t>I507</t>
  </si>
  <si>
    <t>SCAPOLI</t>
  </si>
  <si>
    <t>L643</t>
  </si>
  <si>
    <t>VALPELLINE</t>
  </si>
  <si>
    <t>F739</t>
  </si>
  <si>
    <t>MORNICO LOSANA</t>
  </si>
  <si>
    <t>A981</t>
  </si>
  <si>
    <t>BORBONA</t>
  </si>
  <si>
    <t>M041</t>
  </si>
  <si>
    <t>VILLETTA BARREA</t>
  </si>
  <si>
    <t>A287</t>
  </si>
  <si>
    <t>ANELA</t>
  </si>
  <si>
    <t>B014</t>
  </si>
  <si>
    <t>SUARDI</t>
  </si>
  <si>
    <t>B697</t>
  </si>
  <si>
    <t>CAPRIANA</t>
  </si>
  <si>
    <t>C533</t>
  </si>
  <si>
    <t>CERRO TANARO</t>
  </si>
  <si>
    <t>D052</t>
  </si>
  <si>
    <t>CORTAZZONE</t>
  </si>
  <si>
    <t>F068</t>
  </si>
  <si>
    <t>MAZZIN</t>
  </si>
  <si>
    <t>L439</t>
  </si>
  <si>
    <t>TRIVIGNO</t>
  </si>
  <si>
    <t>D365</t>
  </si>
  <si>
    <t>DRENA</t>
  </si>
  <si>
    <t>A760</t>
  </si>
  <si>
    <t>BELMONTE PICENO</t>
  </si>
  <si>
    <t>C959</t>
  </si>
  <si>
    <t>CONFIGNI</t>
  </si>
  <si>
    <t>D447</t>
  </si>
  <si>
    <t>FABBRICA CURONE</t>
  </si>
  <si>
    <t>D595</t>
  </si>
  <si>
    <t>FILIGNANO</t>
  </si>
  <si>
    <t>M101</t>
  </si>
  <si>
    <t>VIZZOLA TICINO</t>
  </si>
  <si>
    <t>A050</t>
  </si>
  <si>
    <t>ACQUAVIVA COLLECROCE</t>
  </si>
  <si>
    <t>E760</t>
  </si>
  <si>
    <t>LUSEVERA</t>
  </si>
  <si>
    <t>F338</t>
  </si>
  <si>
    <t>MONCHIERO</t>
  </si>
  <si>
    <t>L579</t>
  </si>
  <si>
    <t>VALGOGLIO</t>
  </si>
  <si>
    <t>B317</t>
  </si>
  <si>
    <t>POGGIO SANNITA</t>
  </si>
  <si>
    <t>G240</t>
  </si>
  <si>
    <t>PAGNO</t>
  </si>
  <si>
    <t>E842</t>
  </si>
  <si>
    <t>MAISSANA</t>
  </si>
  <si>
    <t>G465</t>
  </si>
  <si>
    <t>PERRERO</t>
  </si>
  <si>
    <t>B003</t>
  </si>
  <si>
    <t>BORGIALLO</t>
  </si>
  <si>
    <t>G692</t>
  </si>
  <si>
    <t>PIOVÀ MASSAIA</t>
  </si>
  <si>
    <t>G696</t>
  </si>
  <si>
    <t>PIOZZANO</t>
  </si>
  <si>
    <t>H505</t>
  </si>
  <si>
    <t>ROMAGNESE</t>
  </si>
  <si>
    <t>H712</t>
  </si>
  <si>
    <t>SAN MAURO DI SALINE</t>
  </si>
  <si>
    <t>A415</t>
  </si>
  <si>
    <t>ARMENTO</t>
  </si>
  <si>
    <t>B853</t>
  </si>
  <si>
    <t>CARUNCHIO</t>
  </si>
  <si>
    <t>G354</t>
  </si>
  <si>
    <t>PASPARDO</t>
  </si>
  <si>
    <t>L562</t>
  </si>
  <si>
    <t>VAL DI NIZZA</t>
  </si>
  <si>
    <t>F833</t>
  </si>
  <si>
    <t>MUZZANO</t>
  </si>
  <si>
    <t>H806</t>
  </si>
  <si>
    <t>SAN COSMO ALBANESE</t>
  </si>
  <si>
    <t>E159</t>
  </si>
  <si>
    <t>GRAZZANO BADOGLIO</t>
  </si>
  <si>
    <t>L894</t>
  </si>
  <si>
    <t>VIGOLO</t>
  </si>
  <si>
    <t>D376</t>
  </si>
  <si>
    <t>DUALCHI</t>
  </si>
  <si>
    <t>G475</t>
  </si>
  <si>
    <t>PERTICA BASSA</t>
  </si>
  <si>
    <t>A517</t>
  </si>
  <si>
    <t>AVIATICO</t>
  </si>
  <si>
    <t>B467</t>
  </si>
  <si>
    <t>CAMERANA</t>
  </si>
  <si>
    <t>C702</t>
  </si>
  <si>
    <t>CINETO ROMANO</t>
  </si>
  <si>
    <t>D497</t>
  </si>
  <si>
    <t>FARDELLA</t>
  </si>
  <si>
    <t>E687</t>
  </si>
  <si>
    <t>LORENZAGO DI CADORE</t>
  </si>
  <si>
    <t>D744</t>
  </si>
  <si>
    <t>FOSSATO SERRALTA</t>
  </si>
  <si>
    <t>D856</t>
  </si>
  <si>
    <t>GAIOLA</t>
  </si>
  <si>
    <t>L296</t>
  </si>
  <si>
    <t>TORRICELLA DEL PIZZO</t>
  </si>
  <si>
    <t>A422</t>
  </si>
  <si>
    <t>ARNASCO</t>
  </si>
  <si>
    <t>G504</t>
  </si>
  <si>
    <t>PESSINA CREMONESE</t>
  </si>
  <si>
    <t>C064</t>
  </si>
  <si>
    <t>CASTEL BOGLIONE</t>
  </si>
  <si>
    <t>C482</t>
  </si>
  <si>
    <t>CERANO D'INTELVI</t>
  </si>
  <si>
    <t>G068</t>
  </si>
  <si>
    <t>ONETA</t>
  </si>
  <si>
    <t>H681</t>
  </si>
  <si>
    <t>SALA BIELLESE</t>
  </si>
  <si>
    <t>C089</t>
  </si>
  <si>
    <t>CASTELDIDONE</t>
  </si>
  <si>
    <t>F037</t>
  </si>
  <si>
    <t>MASSAZZA</t>
  </si>
  <si>
    <t>A655</t>
  </si>
  <si>
    <t>BARESSA</t>
  </si>
  <si>
    <t>B380</t>
  </si>
  <si>
    <t>CALASCA-CASTIGLIONE</t>
  </si>
  <si>
    <t>D684</t>
  </si>
  <si>
    <t>FONTENO</t>
  </si>
  <si>
    <t>F540</t>
  </si>
  <si>
    <t>MONTELEONE DI SPOLETO</t>
  </si>
  <si>
    <t>H455</t>
  </si>
  <si>
    <t>ROCCELLA VALDEMONE</t>
  </si>
  <si>
    <t>G934</t>
  </si>
  <si>
    <t>POSTA</t>
  </si>
  <si>
    <t>L416</t>
  </si>
  <si>
    <t>TRIBOGNA</t>
  </si>
  <si>
    <t>A352</t>
  </si>
  <si>
    <t>ARAMENGO</t>
  </si>
  <si>
    <t>D443</t>
  </si>
  <si>
    <t>ESTERZILI</t>
  </si>
  <si>
    <t>F293</t>
  </si>
  <si>
    <t>MOLINO DEI TORTI</t>
  </si>
  <si>
    <t>G736</t>
  </si>
  <si>
    <t>TAIPANA</t>
  </si>
  <si>
    <t>G382</t>
  </si>
  <si>
    <t>PAULI ARBAREI</t>
  </si>
  <si>
    <t>A986</t>
  </si>
  <si>
    <t>BORDOLANO</t>
  </si>
  <si>
    <t>B677</t>
  </si>
  <si>
    <t>CAPPADOCIA</t>
  </si>
  <si>
    <t>C392</t>
  </si>
  <si>
    <t>CAVEDAGO</t>
  </si>
  <si>
    <t>E274</t>
  </si>
  <si>
    <t>JACURSO</t>
  </si>
  <si>
    <t>L758</t>
  </si>
  <si>
    <t>VERDUNO</t>
  </si>
  <si>
    <t>B527</t>
  </si>
  <si>
    <t>CAMPODIMELE</t>
  </si>
  <si>
    <t>G940</t>
  </si>
  <si>
    <t>POSTUA</t>
  </si>
  <si>
    <t>H493</t>
  </si>
  <si>
    <t>ROGOLO</t>
  </si>
  <si>
    <t>A776</t>
  </si>
  <si>
    <t>BELVÌ</t>
  </si>
  <si>
    <t>E673</t>
  </si>
  <si>
    <t>LONGHENA</t>
  </si>
  <si>
    <t>H833</t>
  </si>
  <si>
    <t>SAN FELICE DEL MOLISE</t>
  </si>
  <si>
    <t>A670</t>
  </si>
  <si>
    <t>BARNI</t>
  </si>
  <si>
    <t>D395</t>
  </si>
  <si>
    <t>ELINI</t>
  </si>
  <si>
    <t>D734</t>
  </si>
  <si>
    <t>FOSCIANDORA</t>
  </si>
  <si>
    <t>D804</t>
  </si>
  <si>
    <t>FRISANCO</t>
  </si>
  <si>
    <t>I698</t>
  </si>
  <si>
    <t>SETTIME</t>
  </si>
  <si>
    <t>B312</t>
  </si>
  <si>
    <t>CASTELLO CABIAGLIO</t>
  </si>
  <si>
    <t>B471</t>
  </si>
  <si>
    <t>CAMERATA CORNELLO</t>
  </si>
  <si>
    <t>G931</t>
  </si>
  <si>
    <t>POSINA</t>
  </si>
  <si>
    <t>H180</t>
  </si>
  <si>
    <t>RANZO</t>
  </si>
  <si>
    <t>G474</t>
  </si>
  <si>
    <t>PERTICA ALTA</t>
  </si>
  <si>
    <t>A673</t>
  </si>
  <si>
    <t>BARONE CANAVESE</t>
  </si>
  <si>
    <t>B827</t>
  </si>
  <si>
    <t>CARPINETO DELLA NORA</t>
  </si>
  <si>
    <t>E351</t>
  </si>
  <si>
    <t>ISOLA DEL PIANO</t>
  </si>
  <si>
    <t>I736</t>
  </si>
  <si>
    <t>SILLAVENGO</t>
  </si>
  <si>
    <t>L217</t>
  </si>
  <si>
    <t>TORGNON</t>
  </si>
  <si>
    <t>L922</t>
  </si>
  <si>
    <t>VILLA CELIERA</t>
  </si>
  <si>
    <t>I543</t>
  </si>
  <si>
    <t>SCONTRONE</t>
  </si>
  <si>
    <t>E524</t>
  </si>
  <si>
    <t>LENNA</t>
  </si>
  <si>
    <t>I646</t>
  </si>
  <si>
    <t>SERRALUNGA D'ALBA</t>
  </si>
  <si>
    <t>I894</t>
  </si>
  <si>
    <t>SPESSA</t>
  </si>
  <si>
    <t>D830</t>
  </si>
  <si>
    <t>FUSINE</t>
  </si>
  <si>
    <t>F374</t>
  </si>
  <si>
    <t>MONLEALE</t>
  </si>
  <si>
    <t>M200</t>
  </si>
  <si>
    <t>ZUGLIO</t>
  </si>
  <si>
    <t>H961</t>
  </si>
  <si>
    <t>SAN LORENZO BELLIZZI</t>
  </si>
  <si>
    <t>D720</t>
  </si>
  <si>
    <t>FORNI DI SOTTO</t>
  </si>
  <si>
    <t>F189</t>
  </si>
  <si>
    <t>MIAGLIANO</t>
  </si>
  <si>
    <t>H427</t>
  </si>
  <si>
    <t>ROCCANTICA</t>
  </si>
  <si>
    <t>M058</t>
  </si>
  <si>
    <t>VINCHIO</t>
  </si>
  <si>
    <t>A019</t>
  </si>
  <si>
    <t>ACCUMOLI</t>
  </si>
  <si>
    <t>C594</t>
  </si>
  <si>
    <t>CHALLAND-SAINT-VICTOR</t>
  </si>
  <si>
    <t>D103</t>
  </si>
  <si>
    <t>COSTA VALLE IMAGNA</t>
  </si>
  <si>
    <t>M351</t>
  </si>
  <si>
    <t>AMBLAR-DON</t>
  </si>
  <si>
    <t>H266</t>
  </si>
  <si>
    <t>RIALTO</t>
  </si>
  <si>
    <t>H559</t>
  </si>
  <si>
    <t>ROSASCO</t>
  </si>
  <si>
    <t>G770</t>
  </si>
  <si>
    <t>POGGIO SAN LORENZO</t>
  </si>
  <si>
    <t>B862</t>
  </si>
  <si>
    <t>CASALATTICO</t>
  </si>
  <si>
    <t>E416</t>
  </si>
  <si>
    <t>LAINO</t>
  </si>
  <si>
    <t>G861</t>
  </si>
  <si>
    <t>PONTI</t>
  </si>
  <si>
    <t>H033</t>
  </si>
  <si>
    <t>PREMIA</t>
  </si>
  <si>
    <t>H754</t>
  </si>
  <si>
    <t>B679</t>
  </si>
  <si>
    <t>CAPPELLA CANTONE</t>
  </si>
  <si>
    <t>C691</t>
  </si>
  <si>
    <t>CIMBERGO</t>
  </si>
  <si>
    <t>D431</t>
  </si>
  <si>
    <t>ESCOLCA</t>
  </si>
  <si>
    <t>H549</t>
  </si>
  <si>
    <t>RONSECCO</t>
  </si>
  <si>
    <t>A305</t>
  </si>
  <si>
    <t>ANTEY-SAINT-ANDRÉ</t>
  </si>
  <si>
    <t>C022</t>
  </si>
  <si>
    <t>CASSINASCO</t>
  </si>
  <si>
    <t>H810</t>
  </si>
  <si>
    <t>SAN CRISTOFORO</t>
  </si>
  <si>
    <t>I032</t>
  </si>
  <si>
    <t>SAN MAURO LA BRUCA</t>
  </si>
  <si>
    <t>B743</t>
  </si>
  <si>
    <t>CARBONE</t>
  </si>
  <si>
    <t>C539</t>
  </si>
  <si>
    <t>CERSOSIMO</t>
  </si>
  <si>
    <t>E681</t>
  </si>
  <si>
    <t>LONGONE SABINO</t>
  </si>
  <si>
    <t>E763</t>
  </si>
  <si>
    <t>LUSIGLIÈ</t>
  </si>
  <si>
    <t>I416</t>
  </si>
  <si>
    <t>SAN ZENONE AL PO</t>
  </si>
  <si>
    <t>A910</t>
  </si>
  <si>
    <t>BOBBIO PELLICE</t>
  </si>
  <si>
    <t>C787</t>
  </si>
  <si>
    <t>CLAINO CON OSTENO</t>
  </si>
  <si>
    <t>E113</t>
  </si>
  <si>
    <t>GOSALDO</t>
  </si>
  <si>
    <t>F507</t>
  </si>
  <si>
    <t>MONTEFORTE CILENTO</t>
  </si>
  <si>
    <t>L022</t>
  </si>
  <si>
    <t>TACENO</t>
  </si>
  <si>
    <t>L037</t>
  </si>
  <si>
    <t>TALEGGIO</t>
  </si>
  <si>
    <t>D195</t>
  </si>
  <si>
    <t>CUCCARO VETERE</t>
  </si>
  <si>
    <t>E436</t>
  </si>
  <si>
    <t>LANDIONA</t>
  </si>
  <si>
    <t>F368</t>
  </si>
  <si>
    <t>MONGIUFFI MELIA</t>
  </si>
  <si>
    <t>H920</t>
  </si>
  <si>
    <t>SAN GIOVANNI IN GALDO</t>
  </si>
  <si>
    <t>B029</t>
  </si>
  <si>
    <t>BORGORATTO ALESSANDRINO</t>
  </si>
  <si>
    <t>D072</t>
  </si>
  <si>
    <t>CORTIGLIONE</t>
  </si>
  <si>
    <t>A606</t>
  </si>
  <si>
    <t>BANARI</t>
  </si>
  <si>
    <t>D054</t>
  </si>
  <si>
    <t>CORTE BRUGNATELLA</t>
  </si>
  <si>
    <t>I843</t>
  </si>
  <si>
    <t>SORBO SERPICO</t>
  </si>
  <si>
    <t>A171</t>
  </si>
  <si>
    <t>ALBONESE</t>
  </si>
  <si>
    <t>F748</t>
  </si>
  <si>
    <t>MORRONE DEL SANNIO</t>
  </si>
  <si>
    <t>L082</t>
  </si>
  <si>
    <t>TEANA</t>
  </si>
  <si>
    <t>A698</t>
  </si>
  <si>
    <t>BASICÒ</t>
  </si>
  <si>
    <t>B026</t>
  </si>
  <si>
    <t>BORGO PACE</t>
  </si>
  <si>
    <t>H316</t>
  </si>
  <si>
    <t>RIPALTA GUERINA</t>
  </si>
  <si>
    <t>I498</t>
  </si>
  <si>
    <t>SCANDOLARA RIPA D'OGLIO</t>
  </si>
  <si>
    <t>E876</t>
  </si>
  <si>
    <t>MANDANICI</t>
  </si>
  <si>
    <t>I649</t>
  </si>
  <si>
    <t>SERRAMONACESCA</t>
  </si>
  <si>
    <t>A590</t>
  </si>
  <si>
    <t>BALDISSERO CANAVESE</t>
  </si>
  <si>
    <t>B826</t>
  </si>
  <si>
    <t>CARPINETO SINELLO</t>
  </si>
  <si>
    <t>C695</t>
  </si>
  <si>
    <t>CIMINÀ</t>
  </si>
  <si>
    <t>C829</t>
  </si>
  <si>
    <t>COLAZZA</t>
  </si>
  <si>
    <t>D124</t>
  </si>
  <si>
    <t>COTTANELLO</t>
  </si>
  <si>
    <t>D931</t>
  </si>
  <si>
    <t>GARZIGLIANA</t>
  </si>
  <si>
    <t>E342</t>
  </si>
  <si>
    <t>MADESIMO</t>
  </si>
  <si>
    <t>F405</t>
  </si>
  <si>
    <t>MONTALDO DI MONDOVÌ</t>
  </si>
  <si>
    <t>L641</t>
  </si>
  <si>
    <t>VALMOZZOLA</t>
  </si>
  <si>
    <t>C024</t>
  </si>
  <si>
    <t>CASSINA VALSASSINA</t>
  </si>
  <si>
    <t>E583</t>
  </si>
  <si>
    <t>LIGNANA</t>
  </si>
  <si>
    <t>D350</t>
  </si>
  <si>
    <t>DORZANO</t>
  </si>
  <si>
    <t>F570</t>
  </si>
  <si>
    <t>MONTEMONACO</t>
  </si>
  <si>
    <t>H019</t>
  </si>
  <si>
    <t>PREDOI</t>
  </si>
  <si>
    <t>H071</t>
  </si>
  <si>
    <t>PROCENO</t>
  </si>
  <si>
    <t>E790</t>
  </si>
  <si>
    <t>MACUGNAGA</t>
  </si>
  <si>
    <t>E902</t>
  </si>
  <si>
    <t>MARA</t>
  </si>
  <si>
    <t>I263</t>
  </si>
  <si>
    <t>SANT'ANATOLIA DI NARCO</t>
  </si>
  <si>
    <t>A593</t>
  </si>
  <si>
    <t>BALESTRINO</t>
  </si>
  <si>
    <t>C213</t>
  </si>
  <si>
    <t>CASTELNOVETTO</t>
  </si>
  <si>
    <t>G462</t>
  </si>
  <si>
    <t>PEROSA CANAVESE</t>
  </si>
  <si>
    <t>H059</t>
  </si>
  <si>
    <t>PRIERO</t>
  </si>
  <si>
    <t>I150</t>
  </si>
  <si>
    <t>SAN SEBASTIANO CURONE</t>
  </si>
  <si>
    <t>B771</t>
  </si>
  <si>
    <t>CARFIZZI</t>
  </si>
  <si>
    <t>F722</t>
  </si>
  <si>
    <t>MORESCO</t>
  </si>
  <si>
    <t>D011</t>
  </si>
  <si>
    <t>CORLETO MONFORTE</t>
  </si>
  <si>
    <t>D853</t>
  </si>
  <si>
    <t>GAGLIOLE</t>
  </si>
  <si>
    <t>E134</t>
  </si>
  <si>
    <t>F565</t>
  </si>
  <si>
    <t>MONTEMIGNAIO</t>
  </si>
  <si>
    <t>I168</t>
  </si>
  <si>
    <t>SANTA BRIGIDA</t>
  </si>
  <si>
    <t>M062</t>
  </si>
  <si>
    <t>VINZAGLIO</t>
  </si>
  <si>
    <t>D175</t>
  </si>
  <si>
    <t>CROCEFIESCHI</t>
  </si>
  <si>
    <t>G593</t>
  </si>
  <si>
    <t>PIEA</t>
  </si>
  <si>
    <t>M373</t>
  </si>
  <si>
    <t>CAMPIGLIA CERVO</t>
  </si>
  <si>
    <t>E246</t>
  </si>
  <si>
    <t>GUARDIA PERTICARA</t>
  </si>
  <si>
    <t>L958</t>
  </si>
  <si>
    <t>VILLALAGO</t>
  </si>
  <si>
    <t>G664</t>
  </si>
  <si>
    <t>PIGNONE</t>
  </si>
  <si>
    <t>B856</t>
  </si>
  <si>
    <t>CARZANO</t>
  </si>
  <si>
    <t>D101</t>
  </si>
  <si>
    <t>COSSOMBRATO</t>
  </si>
  <si>
    <t>H375</t>
  </si>
  <si>
    <t>ROBECCO PAVESE</t>
  </si>
  <si>
    <t>D591</t>
  </si>
  <si>
    <t>FILETTINO</t>
  </si>
  <si>
    <t>G334</t>
  </si>
  <si>
    <t>PARETO</t>
  </si>
  <si>
    <t>D483</t>
  </si>
  <si>
    <t>FALVATERRA</t>
  </si>
  <si>
    <t>F449</t>
  </si>
  <si>
    <t>MONTECALVO VERSIGGIA</t>
  </si>
  <si>
    <t>F948</t>
  </si>
  <si>
    <t>NOVALESA</t>
  </si>
  <si>
    <t>H820</t>
  </si>
  <si>
    <t>SAN DIDERO</t>
  </si>
  <si>
    <t>I555</t>
  </si>
  <si>
    <t>SCURZOLENGO</t>
  </si>
  <si>
    <t>B890</t>
  </si>
  <si>
    <t>CASALETTO DI SOPRA</t>
  </si>
  <si>
    <t>D718</t>
  </si>
  <si>
    <t>FORNI AVOLTRI</t>
  </si>
  <si>
    <t>F375</t>
  </si>
  <si>
    <t>MONNO</t>
  </si>
  <si>
    <t>B117</t>
  </si>
  <si>
    <t>BRALLO DI PREGOLA</t>
  </si>
  <si>
    <t>B838</t>
  </si>
  <si>
    <t>CARRO</t>
  </si>
  <si>
    <t>F254</t>
  </si>
  <si>
    <t>MOASCA</t>
  </si>
  <si>
    <t>F608</t>
  </si>
  <si>
    <t>MONTEROSSO GRANA</t>
  </si>
  <si>
    <t>I278</t>
  </si>
  <si>
    <t>SANT'ANGELO A FASANELLA</t>
  </si>
  <si>
    <t>I642</t>
  </si>
  <si>
    <t>SERRA D'AIELLO</t>
  </si>
  <si>
    <t>A957</t>
  </si>
  <si>
    <t>BOMPENSIERE</t>
  </si>
  <si>
    <t>C660</t>
  </si>
  <si>
    <t>CHIUSAVECCHIA</t>
  </si>
  <si>
    <t>G626</t>
  </si>
  <si>
    <t>PIETRAROJA</t>
  </si>
  <si>
    <t>E096</t>
  </si>
  <si>
    <t>GORIANO SICOLI</t>
  </si>
  <si>
    <t>B760</t>
  </si>
  <si>
    <t>CAREGGINE</t>
  </si>
  <si>
    <t>I645</t>
  </si>
  <si>
    <t>SERRALUNGA DI CREA</t>
  </si>
  <si>
    <t>E646</t>
  </si>
  <si>
    <t>LOCULI</t>
  </si>
  <si>
    <t>M395</t>
  </si>
  <si>
    <t>VALVARRONE</t>
  </si>
  <si>
    <t>C453</t>
  </si>
  <si>
    <t>CENADI</t>
  </si>
  <si>
    <t>L250</t>
  </si>
  <si>
    <t>TORRE BERETTI E CASTELLARO</t>
  </si>
  <si>
    <t>L406</t>
  </si>
  <si>
    <t>TREVISO BRESCIANO</t>
  </si>
  <si>
    <t>D759</t>
  </si>
  <si>
    <t>FRANCAVILLA BISIO</t>
  </si>
  <si>
    <t>E433</t>
  </si>
  <si>
    <t>LAMPORO</t>
  </si>
  <si>
    <t>M080</t>
  </si>
  <si>
    <t>VISTRORIO</t>
  </si>
  <si>
    <t>F319</t>
  </si>
  <si>
    <t>MOMPEO</t>
  </si>
  <si>
    <t>D456</t>
  </si>
  <si>
    <t>FAEDO VALTELLINO</t>
  </si>
  <si>
    <t>E993</t>
  </si>
  <si>
    <t>MARTONE</t>
  </si>
  <si>
    <t>F580</t>
  </si>
  <si>
    <t>MONTENERO VAL COCCHIARA</t>
  </si>
  <si>
    <t>G093</t>
  </si>
  <si>
    <t>ORERO</t>
  </si>
  <si>
    <t>D356</t>
  </si>
  <si>
    <t>DOUES</t>
  </si>
  <si>
    <t>M387</t>
  </si>
  <si>
    <t>MONTALTO CARPASIO</t>
  </si>
  <si>
    <t>B562</t>
  </si>
  <si>
    <t>CAMPOROTONDO DI FIASTRONE</t>
  </si>
  <si>
    <t>D717</t>
  </si>
  <si>
    <t>TONEZZA DEL CIMONE</t>
  </si>
  <si>
    <t>F469</t>
  </si>
  <si>
    <t>MONTECHIARO D'ACQUI</t>
  </si>
  <si>
    <t>A738</t>
  </si>
  <si>
    <t>BELFORTE MONFERRATO</t>
  </si>
  <si>
    <t>A880</t>
  </si>
  <si>
    <t>BIRORI</t>
  </si>
  <si>
    <t>F852</t>
  </si>
  <si>
    <t>NAVELLI</t>
  </si>
  <si>
    <t>A173</t>
  </si>
  <si>
    <t>ALBUGNANO</t>
  </si>
  <si>
    <t>A742</t>
  </si>
  <si>
    <t>BELGIRATE</t>
  </si>
  <si>
    <t>G394</t>
  </si>
  <si>
    <t>PAZZANO</t>
  </si>
  <si>
    <t>H713</t>
  </si>
  <si>
    <t>SALISANO</t>
  </si>
  <si>
    <t>D712</t>
  </si>
  <si>
    <t>FORMIGLIANA</t>
  </si>
  <si>
    <t>H507</t>
  </si>
  <si>
    <t>ROMANA</t>
  </si>
  <si>
    <t>M136</t>
  </si>
  <si>
    <t>VOTTIGNASCO</t>
  </si>
  <si>
    <t>H732</t>
  </si>
  <si>
    <t>SALVITELLE</t>
  </si>
  <si>
    <t>F167</t>
  </si>
  <si>
    <t>MEZZANA MORTIGLIENGO</t>
  </si>
  <si>
    <t>I132</t>
  </si>
  <si>
    <t>SAN PROCOPIO</t>
  </si>
  <si>
    <t>B840</t>
  </si>
  <si>
    <t>CARROSIO</t>
  </si>
  <si>
    <t>D884</t>
  </si>
  <si>
    <t>GALLO MATESE</t>
  </si>
  <si>
    <t>E019</t>
  </si>
  <si>
    <t>GIAVE</t>
  </si>
  <si>
    <t>H196</t>
  </si>
  <si>
    <t>RAVASCLETTO</t>
  </si>
  <si>
    <t>I589</t>
  </si>
  <si>
    <t>SELLIA</t>
  </si>
  <si>
    <t>D678</t>
  </si>
  <si>
    <t>FONTANILE</t>
  </si>
  <si>
    <t>I592</t>
  </si>
  <si>
    <t>SELVA DI CADORE</t>
  </si>
  <si>
    <t>H445</t>
  </si>
  <si>
    <t>ROCCASICURA</t>
  </si>
  <si>
    <t>H599</t>
  </si>
  <si>
    <t>ROVEGNO</t>
  </si>
  <si>
    <t>L513</t>
  </si>
  <si>
    <t>USSARAMANNA</t>
  </si>
  <si>
    <t>E780</t>
  </si>
  <si>
    <t>MACCHIA VALFORTORE</t>
  </si>
  <si>
    <t>F226</t>
  </si>
  <si>
    <t>MIOGLIA</t>
  </si>
  <si>
    <t>H400</t>
  </si>
  <si>
    <t>ROCCA DI CAMBIO</t>
  </si>
  <si>
    <t>L241</t>
  </si>
  <si>
    <t>TORRE MONDOVÌ</t>
  </si>
  <si>
    <t>C435</t>
  </si>
  <si>
    <t>CELLA DATI</t>
  </si>
  <si>
    <t>E497</t>
  </si>
  <si>
    <t>LAVENONE</t>
  </si>
  <si>
    <t>G049</t>
  </si>
  <si>
    <t>OLMO AL BREMBO</t>
  </si>
  <si>
    <t>L340</t>
  </si>
  <si>
    <t>TRAVES</t>
  </si>
  <si>
    <t>G344</t>
  </si>
  <si>
    <t>PARRANO</t>
  </si>
  <si>
    <t>I749</t>
  </si>
  <si>
    <t>SINI</t>
  </si>
  <si>
    <t>M023</t>
  </si>
  <si>
    <t>VILLA SANT'ANGELO</t>
  </si>
  <si>
    <t>F249</t>
  </si>
  <si>
    <t>MISSANELLO</t>
  </si>
  <si>
    <t>F574</t>
  </si>
  <si>
    <t>MONTENARS</t>
  </si>
  <si>
    <t>D258</t>
  </si>
  <si>
    <t>DAZIO</t>
  </si>
  <si>
    <t>G034</t>
  </si>
  <si>
    <t>OLIVADI</t>
  </si>
  <si>
    <t>H027</t>
  </si>
  <si>
    <t>PRELÀ</t>
  </si>
  <si>
    <t>L857</t>
  </si>
  <si>
    <t>VIDRACCO</t>
  </si>
  <si>
    <t>D532</t>
  </si>
  <si>
    <t>FENESTRELLE</t>
  </si>
  <si>
    <t>E376</t>
  </si>
  <si>
    <t>ITTIREDDU</t>
  </si>
  <si>
    <t>H679</t>
  </si>
  <si>
    <t>SALA COMACINA</t>
  </si>
  <si>
    <t>I108</t>
  </si>
  <si>
    <t>SAN PIETRO IN AMANTEA</t>
  </si>
  <si>
    <t>L931</t>
  </si>
  <si>
    <t>VILLADEATI</t>
  </si>
  <si>
    <t>C437</t>
  </si>
  <si>
    <t>CELLARA</t>
  </si>
  <si>
    <t>E759</t>
  </si>
  <si>
    <t>LUSERNETTA</t>
  </si>
  <si>
    <t>F550</t>
  </si>
  <si>
    <t>MONTELUPO ALBESE</t>
  </si>
  <si>
    <t>F557</t>
  </si>
  <si>
    <t>SANT'ARCANGELO TRIMONTE</t>
  </si>
  <si>
    <t>L221</t>
  </si>
  <si>
    <t>TORLINO VIMERCATI</t>
  </si>
  <si>
    <t>F322</t>
  </si>
  <si>
    <t>MONACILIONI</t>
  </si>
  <si>
    <t>G987</t>
  </si>
  <si>
    <t>PRASCO</t>
  </si>
  <si>
    <t>G577</t>
  </si>
  <si>
    <t>PIATTO</t>
  </si>
  <si>
    <t>I750</t>
  </si>
  <si>
    <t>SINIO</t>
  </si>
  <si>
    <t>B839</t>
  </si>
  <si>
    <t>CARRODANO</t>
  </si>
  <si>
    <t>H440</t>
  </si>
  <si>
    <t>ROCCA SANTA MARIA</t>
  </si>
  <si>
    <t>A610</t>
  </si>
  <si>
    <t>BANNIO ANZINO</t>
  </si>
  <si>
    <t>E191</t>
  </si>
  <si>
    <t>GRONDONA</t>
  </si>
  <si>
    <t>H378</t>
  </si>
  <si>
    <t>ROBURENT</t>
  </si>
  <si>
    <t>I122</t>
  </si>
  <si>
    <t>SAN POLO MATESE</t>
  </si>
  <si>
    <t>L167</t>
  </si>
  <si>
    <t>TIGLIETO</t>
  </si>
  <si>
    <t>M162</t>
  </si>
  <si>
    <t>ZENEVREDO</t>
  </si>
  <si>
    <t>B355</t>
  </si>
  <si>
    <t>CAGLIO</t>
  </si>
  <si>
    <t>I454</t>
  </si>
  <si>
    <t>SASSETTA</t>
  </si>
  <si>
    <t>I636</t>
  </si>
  <si>
    <t>SERNIO</t>
  </si>
  <si>
    <t>L488</t>
  </si>
  <si>
    <t>ULÀ TIRSO</t>
  </si>
  <si>
    <t>M177</t>
  </si>
  <si>
    <t>ZIGNAGO</t>
  </si>
  <si>
    <t>A282</t>
  </si>
  <si>
    <t>ANDRATE</t>
  </si>
  <si>
    <t>L575</t>
  </si>
  <si>
    <t>VALFLORIANA</t>
  </si>
  <si>
    <t>B569</t>
  </si>
  <si>
    <t>CAMPOTOSTO</t>
  </si>
  <si>
    <t>F265</t>
  </si>
  <si>
    <t>MOGGIO</t>
  </si>
  <si>
    <t>I701</t>
  </si>
  <si>
    <t>SETTIMO ROTTARO</t>
  </si>
  <si>
    <t>L306</t>
  </si>
  <si>
    <t>TORTORELLA</t>
  </si>
  <si>
    <t>L514</t>
  </si>
  <si>
    <t>USSASSAI</t>
  </si>
  <si>
    <t>D444</t>
  </si>
  <si>
    <t>ETROUBLES</t>
  </si>
  <si>
    <t>D586</t>
  </si>
  <si>
    <t>FILACCIANO</t>
  </si>
  <si>
    <t>F487</t>
  </si>
  <si>
    <t>MONTEDINOVE</t>
  </si>
  <si>
    <t>H695</t>
  </si>
  <si>
    <t>SALE DELLE LANGHE</t>
  </si>
  <si>
    <t>G499</t>
  </si>
  <si>
    <t>PESCOSANSONESCO</t>
  </si>
  <si>
    <t>B265</t>
  </si>
  <si>
    <t>BULZI</t>
  </si>
  <si>
    <t>B871</t>
  </si>
  <si>
    <t>CASALCIPRANO</t>
  </si>
  <si>
    <t>D573</t>
  </si>
  <si>
    <t>FIEROZZO</t>
  </si>
  <si>
    <t>D635</t>
  </si>
  <si>
    <t>FLORESTA</t>
  </si>
  <si>
    <t>D777</t>
  </si>
  <si>
    <t>FRASSINELLO MONFERRATO</t>
  </si>
  <si>
    <t>E517</t>
  </si>
  <si>
    <t>LEI</t>
  </si>
  <si>
    <t>E992</t>
  </si>
  <si>
    <t>MARTIS</t>
  </si>
  <si>
    <t>B311</t>
  </si>
  <si>
    <t>CABELLA LIGURE</t>
  </si>
  <si>
    <t>B453</t>
  </si>
  <si>
    <t>CAMAGNA MONFERRATO</t>
  </si>
  <si>
    <t>C606</t>
  </si>
  <si>
    <t>CHIANCHE</t>
  </si>
  <si>
    <t>A117</t>
  </si>
  <si>
    <t>ALA DI STURA</t>
  </si>
  <si>
    <t>A782</t>
  </si>
  <si>
    <t>BENEVELLO</t>
  </si>
  <si>
    <t>B533</t>
  </si>
  <si>
    <t>CAMPOFELICE DI FITALIA</t>
  </si>
  <si>
    <t>C432</t>
  </si>
  <si>
    <t>CELLA MONTE</t>
  </si>
  <si>
    <t>F171</t>
  </si>
  <si>
    <t>MEZZANA RABATTONE</t>
  </si>
  <si>
    <t>A077</t>
  </si>
  <si>
    <t>AGNANA CALABRA</t>
  </si>
  <si>
    <t>L584</t>
  </si>
  <si>
    <t>VALLADA AGORDINA</t>
  </si>
  <si>
    <t>H799</t>
  </si>
  <si>
    <t>SAN CIPRIANO PO</t>
  </si>
  <si>
    <t>M404</t>
  </si>
  <si>
    <t>VALLE CANNOBINA</t>
  </si>
  <si>
    <t>C956</t>
  </si>
  <si>
    <t>CONDRÒ</t>
  </si>
  <si>
    <t>D511</t>
  </si>
  <si>
    <t>FAULE</t>
  </si>
  <si>
    <t>E363</t>
  </si>
  <si>
    <t>ISOLE TREMITI</t>
  </si>
  <si>
    <t>B718</t>
  </si>
  <si>
    <t>CARAFFA DEL BIANCO</t>
  </si>
  <si>
    <t>D219</t>
  </si>
  <si>
    <t>CURINO</t>
  </si>
  <si>
    <t>M116</t>
  </si>
  <si>
    <t>VOLONGO</t>
  </si>
  <si>
    <t>C270</t>
  </si>
  <si>
    <t>CASTEL SAN VINCENZO</t>
  </si>
  <si>
    <t>L127</t>
  </si>
  <si>
    <t>TERRANOVA SAPPO MINULIO</t>
  </si>
  <si>
    <t>H552</t>
  </si>
  <si>
    <t>RONZONE</t>
  </si>
  <si>
    <t>L104</t>
  </si>
  <si>
    <t>TERDOBBIATE</t>
  </si>
  <si>
    <t>A397</t>
  </si>
  <si>
    <t>ARGUSTO</t>
  </si>
  <si>
    <t>C115</t>
  </si>
  <si>
    <t>CASTEL GABBIANO</t>
  </si>
  <si>
    <t>C323</t>
  </si>
  <si>
    <t>CASTINO</t>
  </si>
  <si>
    <t>C880</t>
  </si>
  <si>
    <t>COLLI SUL VELINO</t>
  </si>
  <si>
    <t>G459</t>
  </si>
  <si>
    <t>PERLOZ</t>
  </si>
  <si>
    <t>G997</t>
  </si>
  <si>
    <t>PRATIGLIONE</t>
  </si>
  <si>
    <t>H702</t>
  </si>
  <si>
    <t>SALERANO CANAVESE</t>
  </si>
  <si>
    <t>C083</t>
  </si>
  <si>
    <t>CASTEL DEL MONTE</t>
  </si>
  <si>
    <t>E462</t>
  </si>
  <si>
    <t>LASNIGO</t>
  </si>
  <si>
    <t>H311</t>
  </si>
  <si>
    <t>RIPABOTTONI</t>
  </si>
  <si>
    <t>L301</t>
  </si>
  <si>
    <t>TORRIONI</t>
  </si>
  <si>
    <t>E084</t>
  </si>
  <si>
    <t>GONI</t>
  </si>
  <si>
    <t>B209</t>
  </si>
  <si>
    <t>BROZOLO</t>
  </si>
  <si>
    <t>B629</t>
  </si>
  <si>
    <t>CANTALUPO LIGURE</t>
  </si>
  <si>
    <t>H532</t>
  </si>
  <si>
    <t>RONCHI VALSUGANA</t>
  </si>
  <si>
    <t>L712</t>
  </si>
  <si>
    <t>VEGLIO</t>
  </si>
  <si>
    <t>B929</t>
  </si>
  <si>
    <t>CASANOVA LONATI</t>
  </si>
  <si>
    <t>G607</t>
  </si>
  <si>
    <t>PIETRABRUNA</t>
  </si>
  <si>
    <t>G992</t>
  </si>
  <si>
    <t>PRATA D'ANSIDONIA</t>
  </si>
  <si>
    <t>C160</t>
  </si>
  <si>
    <t>CASTELLETTO MERLI</t>
  </si>
  <si>
    <t>C440</t>
  </si>
  <si>
    <t>CELLE ENOMONDO</t>
  </si>
  <si>
    <t>C040</t>
  </si>
  <si>
    <t>CASTEL CASTAGNA</t>
  </si>
  <si>
    <t>H459</t>
  </si>
  <si>
    <t>ROCCHETTA E CROCE</t>
  </si>
  <si>
    <t>I523</t>
  </si>
  <si>
    <t>SCHEGGINO</t>
  </si>
  <si>
    <t>A288</t>
  </si>
  <si>
    <t>ANFO</t>
  </si>
  <si>
    <t>A863</t>
  </si>
  <si>
    <t>BIENO</t>
  </si>
  <si>
    <t>D770</t>
  </si>
  <si>
    <t>FRASCARO</t>
  </si>
  <si>
    <t>G523</t>
  </si>
  <si>
    <t>PETTORANELLO DEL MOLISE</t>
  </si>
  <si>
    <t>F516</t>
  </si>
  <si>
    <t>MONTEGALLO</t>
  </si>
  <si>
    <t>I230</t>
  </si>
  <si>
    <t>SANTA MARGHERITA DI STAFFORA</t>
  </si>
  <si>
    <t>L943</t>
  </si>
  <si>
    <t>VILLA FARALDI</t>
  </si>
  <si>
    <t>C902</t>
  </si>
  <si>
    <t>COLONNO</t>
  </si>
  <si>
    <t>C962</t>
  </si>
  <si>
    <t>CONIOLO</t>
  </si>
  <si>
    <t>F102</t>
  </si>
  <si>
    <t>MELETI</t>
  </si>
  <si>
    <t>G430</t>
  </si>
  <si>
    <t>PENANGO</t>
  </si>
  <si>
    <t>C175</t>
  </si>
  <si>
    <t>CASTELLINO DEL BIFERNO</t>
  </si>
  <si>
    <t>G195</t>
  </si>
  <si>
    <t>OTTONE</t>
  </si>
  <si>
    <t>H200</t>
  </si>
  <si>
    <t>RAVEO</t>
  </si>
  <si>
    <t>L160</t>
  </si>
  <si>
    <t>TIANA</t>
  </si>
  <si>
    <t>E566</t>
  </si>
  <si>
    <t>LEVONE</t>
  </si>
  <si>
    <t>G155</t>
  </si>
  <si>
    <t>OSIGLIA</t>
  </si>
  <si>
    <t>H654</t>
  </si>
  <si>
    <t>SACCO</t>
  </si>
  <si>
    <t>C918</t>
  </si>
  <si>
    <t>COMEGLIANS</t>
  </si>
  <si>
    <t>D706</t>
  </si>
  <si>
    <t>FORMAZZA</t>
  </si>
  <si>
    <t>C543</t>
  </si>
  <si>
    <t>CERVARA DI ROMA</t>
  </si>
  <si>
    <t>F974</t>
  </si>
  <si>
    <t>NUGHEDU SANTA VITTORIA</t>
  </si>
  <si>
    <t>D092</t>
  </si>
  <si>
    <t>COSSANO CANAVESE</t>
  </si>
  <si>
    <t>D852</t>
  </si>
  <si>
    <t>GAGLIATO</t>
  </si>
  <si>
    <t>F698</t>
  </si>
  <si>
    <t>MONTRESTA</t>
  </si>
  <si>
    <t>C582</t>
  </si>
  <si>
    <t>CESSAPALOMBO</t>
  </si>
  <si>
    <t>C856</t>
  </si>
  <si>
    <t>COLLEDIMEZZO</t>
  </si>
  <si>
    <t>I096</t>
  </si>
  <si>
    <t>SAN PIETRO AVELLANA</t>
  </si>
  <si>
    <t>D247</t>
  </si>
  <si>
    <t>DANTA DI CADORE</t>
  </si>
  <si>
    <t>D207</t>
  </si>
  <si>
    <t>CUNICO</t>
  </si>
  <si>
    <t>H376</t>
  </si>
  <si>
    <t>ROBELLA</t>
  </si>
  <si>
    <t>E087</t>
  </si>
  <si>
    <t>GONNOSCODINA</t>
  </si>
  <si>
    <t>G621</t>
  </si>
  <si>
    <t>PIETRANICO</t>
  </si>
  <si>
    <t>G142</t>
  </si>
  <si>
    <t>ORTONA DEI MARSI</t>
  </si>
  <si>
    <t>D512</t>
  </si>
  <si>
    <t>FAVALE DI MALVARO</t>
  </si>
  <si>
    <t>E540</t>
  </si>
  <si>
    <t>LEQUIO BERRIA</t>
  </si>
  <si>
    <t>E587</t>
  </si>
  <si>
    <t>LILLIANES</t>
  </si>
  <si>
    <t>G358</t>
  </si>
  <si>
    <t>PASSERANO MARMORITO</t>
  </si>
  <si>
    <t>A419</t>
  </si>
  <si>
    <t>ARMUNGIA</t>
  </si>
  <si>
    <t>G002</t>
  </si>
  <si>
    <t>OFENA</t>
  </si>
  <si>
    <t>H634</t>
  </si>
  <si>
    <t>RUFFRÈ-MENDOLA</t>
  </si>
  <si>
    <t>B179</t>
  </si>
  <si>
    <t>BRIGNANO-FRASCATA</t>
  </si>
  <si>
    <t>B769</t>
  </si>
  <si>
    <t>CAREZZANO</t>
  </si>
  <si>
    <t>D640</t>
  </si>
  <si>
    <t>FLUSSIO</t>
  </si>
  <si>
    <t>L225</t>
  </si>
  <si>
    <t>TORNATA</t>
  </si>
  <si>
    <t>D666</t>
  </si>
  <si>
    <t>FONTAINEMORE</t>
  </si>
  <si>
    <t>G435</t>
  </si>
  <si>
    <t>PENNAPIEDIMONTE</t>
  </si>
  <si>
    <t>D839</t>
  </si>
  <si>
    <t>GABY</t>
  </si>
  <si>
    <t>H346</t>
  </si>
  <si>
    <t>RIVE</t>
  </si>
  <si>
    <t>I609</t>
  </si>
  <si>
    <t>SENIS</t>
  </si>
  <si>
    <t>C701</t>
  </si>
  <si>
    <t>CINAGLIO</t>
  </si>
  <si>
    <t>C418</t>
  </si>
  <si>
    <t>CEDRASCO</t>
  </si>
  <si>
    <t>H535</t>
  </si>
  <si>
    <t>RONCOBELLO</t>
  </si>
  <si>
    <t>E817</t>
  </si>
  <si>
    <t>MAGLIONE</t>
  </si>
  <si>
    <t>H903</t>
  </si>
  <si>
    <t>SAN GIOVANNI DI GERACE</t>
  </si>
  <si>
    <t>B591</t>
  </si>
  <si>
    <t>CANDIDONI</t>
  </si>
  <si>
    <t>I569</t>
  </si>
  <si>
    <t>SEFRO</t>
  </si>
  <si>
    <t>B030</t>
  </si>
  <si>
    <t>BORGORATTO MORMOROLO</t>
  </si>
  <si>
    <t>E034</t>
  </si>
  <si>
    <t>GINESTRA DEGLI SCHIAVONI</t>
  </si>
  <si>
    <t>L164</t>
  </si>
  <si>
    <t>TICENGO</t>
  </si>
  <si>
    <t>B680</t>
  </si>
  <si>
    <t>CAPPELLA DE' PICENARDI</t>
  </si>
  <si>
    <t>D246</t>
  </si>
  <si>
    <t>DAMBEL</t>
  </si>
  <si>
    <t>F638</t>
  </si>
  <si>
    <t>MONTESCANO</t>
  </si>
  <si>
    <t>E748</t>
  </si>
  <si>
    <t>LUPARA</t>
  </si>
  <si>
    <t>H812</t>
  </si>
  <si>
    <t>SAN DAMIANO MACRA</t>
  </si>
  <si>
    <t>C749</t>
  </si>
  <si>
    <t>CITTAREALE</t>
  </si>
  <si>
    <t>E695</t>
  </si>
  <si>
    <t>LORSICA</t>
  </si>
  <si>
    <t>F270</t>
  </si>
  <si>
    <t>MOGORELLA</t>
  </si>
  <si>
    <t>G330</t>
  </si>
  <si>
    <t>PARELLA</t>
  </si>
  <si>
    <t>B472</t>
  </si>
  <si>
    <t>CAMERATA NUOVA</t>
  </si>
  <si>
    <t>E368</t>
  </si>
  <si>
    <t>ISSIGLIO</t>
  </si>
  <si>
    <t>H085</t>
  </si>
  <si>
    <t>PRUNETTO</t>
  </si>
  <si>
    <t>H473</t>
  </si>
  <si>
    <t>RODDINO</t>
  </si>
  <si>
    <t>L333</t>
  </si>
  <si>
    <t>TRAREGO VIGGIONA</t>
  </si>
  <si>
    <t>A993</t>
  </si>
  <si>
    <t>BORGHETTO D'ARROSCIA</t>
  </si>
  <si>
    <t>D203</t>
  </si>
  <si>
    <t>CUMIGNANO SUL NAVIGLIO</t>
  </si>
  <si>
    <t>A085</t>
  </si>
  <si>
    <t>AGRA</t>
  </si>
  <si>
    <t>B469</t>
  </si>
  <si>
    <t>CAMERANO CASASCO</t>
  </si>
  <si>
    <t>F997</t>
  </si>
  <si>
    <t>ODALENGO GRANDE</t>
  </si>
  <si>
    <t>E266</t>
  </si>
  <si>
    <t>GUILMI</t>
  </si>
  <si>
    <t>F430</t>
  </si>
  <si>
    <t>MONTASOLA</t>
  </si>
  <si>
    <t>C530</t>
  </si>
  <si>
    <t>CERRETTO LANGHE</t>
  </si>
  <si>
    <t>C600</t>
  </si>
  <si>
    <t>CHEREMULE</t>
  </si>
  <si>
    <t>C241</t>
  </si>
  <si>
    <t>CASTELNUOVO NIGRA</t>
  </si>
  <si>
    <t>E066</t>
  </si>
  <si>
    <t>GIUSVALLA</t>
  </si>
  <si>
    <t>I260</t>
  </si>
  <si>
    <t>SANTOMENNA</t>
  </si>
  <si>
    <t>A317</t>
  </si>
  <si>
    <t>ANTRONA SCHIERANCO</t>
  </si>
  <si>
    <t>A916</t>
  </si>
  <si>
    <t>BOCENAGO</t>
  </si>
  <si>
    <t>B097</t>
  </si>
  <si>
    <t>BOVA</t>
  </si>
  <si>
    <t>F664</t>
  </si>
  <si>
    <t>MONTE VIDON COMBATTE</t>
  </si>
  <si>
    <t>G124</t>
  </si>
  <si>
    <t>ORSARA BORMIDA</t>
  </si>
  <si>
    <t>A227</t>
  </si>
  <si>
    <t>ALTAVILLA MONFERRATO</t>
  </si>
  <si>
    <t>A306</t>
  </si>
  <si>
    <t>ANTERIVO</t>
  </si>
  <si>
    <t>A097</t>
  </si>
  <si>
    <t>AIDOMAGGIORE</t>
  </si>
  <si>
    <t>B595</t>
  </si>
  <si>
    <t>ORVINIO</t>
  </si>
  <si>
    <t>C142</t>
  </si>
  <si>
    <t>CASTELLAR GUIDOBONO</t>
  </si>
  <si>
    <t>A812</t>
  </si>
  <si>
    <t>BERZANO DI SAN PIETRO</t>
  </si>
  <si>
    <t>B933</t>
  </si>
  <si>
    <t>CASAPINTA</t>
  </si>
  <si>
    <t>C772</t>
  </si>
  <si>
    <t>DURONIA</t>
  </si>
  <si>
    <t>I007</t>
  </si>
  <si>
    <t>SAN MARTINO DEL LAGO</t>
  </si>
  <si>
    <t>M434</t>
  </si>
  <si>
    <t>MORANSENGO-TONENGO</t>
  </si>
  <si>
    <t>C503</t>
  </si>
  <si>
    <t>CERESETO</t>
  </si>
  <si>
    <t>G429</t>
  </si>
  <si>
    <t>PELUGO</t>
  </si>
  <si>
    <t>M166</t>
  </si>
  <si>
    <t>ZERBO</t>
  </si>
  <si>
    <t>E923</t>
  </si>
  <si>
    <t>MARCEDUSA</t>
  </si>
  <si>
    <t>A538</t>
  </si>
  <si>
    <t>BADIA PAVESE</t>
  </si>
  <si>
    <t>B205</t>
  </si>
  <si>
    <t>BROSSO</t>
  </si>
  <si>
    <t>F972</t>
  </si>
  <si>
    <t>NUCETTO</t>
  </si>
  <si>
    <t>H343</t>
  </si>
  <si>
    <t>RIVARONE</t>
  </si>
  <si>
    <t>C274</t>
  </si>
  <si>
    <t>CASTELSPINA</t>
  </si>
  <si>
    <t>M179</t>
  </si>
  <si>
    <t>ZIMONE</t>
  </si>
  <si>
    <t>A827</t>
  </si>
  <si>
    <t>BESSUDE</t>
  </si>
  <si>
    <t>D928</t>
  </si>
  <si>
    <t>GARNIGA TERME</t>
  </si>
  <si>
    <t>H132</t>
  </si>
  <si>
    <t>QUINTO VERCELLESE</t>
  </si>
  <si>
    <t>L473</t>
  </si>
  <si>
    <t>TURRI</t>
  </si>
  <si>
    <t>M131</t>
  </si>
  <si>
    <t>VOLTURARA APPULA</t>
  </si>
  <si>
    <t>C841</t>
  </si>
  <si>
    <t>COLLALTO SABINO</t>
  </si>
  <si>
    <t>I464</t>
  </si>
  <si>
    <t>SAURIS</t>
  </si>
  <si>
    <t>L666</t>
  </si>
  <si>
    <t>VANZONE CON SAN CARLO</t>
  </si>
  <si>
    <t>C253</t>
  </si>
  <si>
    <t>CASTEL ROCCHERO</t>
  </si>
  <si>
    <t>F713</t>
  </si>
  <si>
    <t>MORBELLO</t>
  </si>
  <si>
    <t>G583</t>
  </si>
  <si>
    <t>PIAZZATORRE</t>
  </si>
  <si>
    <t>H204</t>
  </si>
  <si>
    <t>REA</t>
  </si>
  <si>
    <t>B364</t>
  </si>
  <si>
    <t>CAINES</t>
  </si>
  <si>
    <t>F315</t>
  </si>
  <si>
    <t>MOMBELLO DI TORINO</t>
  </si>
  <si>
    <t>I541</t>
  </si>
  <si>
    <t>SCLAFANI BAGNI</t>
  </si>
  <si>
    <t>B018</t>
  </si>
  <si>
    <t>BORGOMALE</t>
  </si>
  <si>
    <t>I429</t>
  </si>
  <si>
    <t>SARDIGLIANO</t>
  </si>
  <si>
    <t>M003</t>
  </si>
  <si>
    <t>VILLARBOIT</t>
  </si>
  <si>
    <t>A527</t>
  </si>
  <si>
    <t>AZZANO D'ASTI</t>
  </si>
  <si>
    <t>D441</t>
  </si>
  <si>
    <t>ESPORLATU</t>
  </si>
  <si>
    <t>E439</t>
  </si>
  <si>
    <t>LANGOSCO</t>
  </si>
  <si>
    <t>A325</t>
  </si>
  <si>
    <t>ANZOLA D'OSSOLA</t>
  </si>
  <si>
    <t>C364</t>
  </si>
  <si>
    <t>CAVAGLIETTO</t>
  </si>
  <si>
    <t>L846</t>
  </si>
  <si>
    <t>VICOLI</t>
  </si>
  <si>
    <t>D109</t>
  </si>
  <si>
    <t>COSTA DE' NOBILI</t>
  </si>
  <si>
    <t>E944</t>
  </si>
  <si>
    <t>MARETTO</t>
  </si>
  <si>
    <t>F639</t>
  </si>
  <si>
    <t>MONTESCHENO</t>
  </si>
  <si>
    <t>M019</t>
  </si>
  <si>
    <t>VILLA SAN SECONDO</t>
  </si>
  <si>
    <t>B685</t>
  </si>
  <si>
    <t>CAPRAIA ISOLA</t>
  </si>
  <si>
    <t>E369</t>
  </si>
  <si>
    <t>ISSIME</t>
  </si>
  <si>
    <t>L517</t>
  </si>
  <si>
    <t>USSITA</t>
  </si>
  <si>
    <t>A051</t>
  </si>
  <si>
    <t>ACQUAVIVA D'ISERNIA</t>
  </si>
  <si>
    <t>D133</t>
  </si>
  <si>
    <t>CRAVANZANA</t>
  </si>
  <si>
    <t>I063</t>
  </si>
  <si>
    <t>SAN NICOLÒ DI COMELICO</t>
  </si>
  <si>
    <t>L784</t>
  </si>
  <si>
    <t>VERRETTO</t>
  </si>
  <si>
    <t>D465</t>
  </si>
  <si>
    <t>FAGNANO ALTO</t>
  </si>
  <si>
    <t>E345</t>
  </si>
  <si>
    <t>ISOLABELLA</t>
  </si>
  <si>
    <t>E947</t>
  </si>
  <si>
    <t>MARGNO</t>
  </si>
  <si>
    <t>F493</t>
  </si>
  <si>
    <t>MONTEFALCONE APPENNINO</t>
  </si>
  <si>
    <t>H503</t>
  </si>
  <si>
    <t>ROMAGNANO AL MONTE</t>
  </si>
  <si>
    <t>B540</t>
  </si>
  <si>
    <t>CHAMPORCHER</t>
  </si>
  <si>
    <t>G079</t>
  </si>
  <si>
    <t>OPI</t>
  </si>
  <si>
    <t>D426</t>
  </si>
  <si>
    <t>ERTO E CASSO</t>
  </si>
  <si>
    <t>G064</t>
  </si>
  <si>
    <t>ONANÌ</t>
  </si>
  <si>
    <t>G442</t>
  </si>
  <si>
    <t>PERAROLO DI CADORE</t>
  </si>
  <si>
    <t>I544</t>
  </si>
  <si>
    <t>SCOPA</t>
  </si>
  <si>
    <t>A533</t>
  </si>
  <si>
    <t>AZZONE</t>
  </si>
  <si>
    <t>A581</t>
  </si>
  <si>
    <t>BAJARDO</t>
  </si>
  <si>
    <t>C716</t>
  </si>
  <si>
    <t>CIORLANO</t>
  </si>
  <si>
    <t>C791</t>
  </si>
  <si>
    <t>CLAUZETTO</t>
  </si>
  <si>
    <t>D187</t>
  </si>
  <si>
    <t>CROVA</t>
  </si>
  <si>
    <t>E393</t>
  </si>
  <si>
    <t>LABRO</t>
  </si>
  <si>
    <t>I545</t>
  </si>
  <si>
    <t>SCOPELLO</t>
  </si>
  <si>
    <t>E795</t>
  </si>
  <si>
    <t>MADONNA DEL SASSO</t>
  </si>
  <si>
    <t>H670</t>
  </si>
  <si>
    <t>SAINT-DENIS</t>
  </si>
  <si>
    <t>B882</t>
  </si>
  <si>
    <t>CASALEGGIO BOIRO</t>
  </si>
  <si>
    <t>C080</t>
  </si>
  <si>
    <t>CASTELDELCI</t>
  </si>
  <si>
    <t>I714</t>
  </si>
  <si>
    <t>SFRUZ</t>
  </si>
  <si>
    <t>G913</t>
  </si>
  <si>
    <t>PORTOFINO</t>
  </si>
  <si>
    <t>H289</t>
  </si>
  <si>
    <t>RIGOLATO</t>
  </si>
  <si>
    <t>H868</t>
  </si>
  <si>
    <t>SAN GIACOMO FILIPPO</t>
  </si>
  <si>
    <t>F192</t>
  </si>
  <si>
    <t>MIAZZINA</t>
  </si>
  <si>
    <t>H366</t>
  </si>
  <si>
    <t>ROATTO</t>
  </si>
  <si>
    <t>H451</t>
  </si>
  <si>
    <t>ROCCAVERANO</t>
  </si>
  <si>
    <t>F883</t>
  </si>
  <si>
    <t>NEVIGLIE</t>
  </si>
  <si>
    <t>H408</t>
  </si>
  <si>
    <t>ROCCAFORTE DEL GRECO</t>
  </si>
  <si>
    <t>I190</t>
  </si>
  <si>
    <t>SANT'AGATA FOSSILI</t>
  </si>
  <si>
    <t>I911</t>
  </si>
  <si>
    <t>SPINETO SCRIVIA</t>
  </si>
  <si>
    <t>E821</t>
  </si>
  <si>
    <t>MAGNANO</t>
  </si>
  <si>
    <t>F689</t>
  </si>
  <si>
    <t>MONTORIO NEI FRENTANI</t>
  </si>
  <si>
    <t>G037</t>
  </si>
  <si>
    <t>OLIVETO LUCANO</t>
  </si>
  <si>
    <t>L693</t>
  </si>
  <si>
    <t>VASIA</t>
  </si>
  <si>
    <t>L730</t>
  </si>
  <si>
    <t>VENDONE</t>
  </si>
  <si>
    <t>H107</t>
  </si>
  <si>
    <t>QUARNA SOTTO</t>
  </si>
  <si>
    <t>M105</t>
  </si>
  <si>
    <t>VOBBIA</t>
  </si>
  <si>
    <t>C679</t>
  </si>
  <si>
    <t>CICONIO</t>
  </si>
  <si>
    <t>H633</t>
  </si>
  <si>
    <t>RUFFIA</t>
  </si>
  <si>
    <t>I876</t>
  </si>
  <si>
    <t>SOVERZENE</t>
  </si>
  <si>
    <t>A008</t>
  </si>
  <si>
    <t>ABBATEGGIO</t>
  </si>
  <si>
    <t>A111</t>
  </si>
  <si>
    <t>AIROLE</t>
  </si>
  <si>
    <t>A183</t>
  </si>
  <si>
    <t>ALESSANDRIA DEL CARRETTO</t>
  </si>
  <si>
    <t>C583</t>
  </si>
  <si>
    <t>CESSOLE</t>
  </si>
  <si>
    <t>C857</t>
  </si>
  <si>
    <t>COLLE DI TORA</t>
  </si>
  <si>
    <t>L430</t>
  </si>
  <si>
    <t>TRIORA</t>
  </si>
  <si>
    <t>I336</t>
  </si>
  <si>
    <t>SANT'EUSANIO FORCONESE</t>
  </si>
  <si>
    <t>M063</t>
  </si>
  <si>
    <t>VIOLA</t>
  </si>
  <si>
    <t>A204</t>
  </si>
  <si>
    <t>ALLAI</t>
  </si>
  <si>
    <t>B443</t>
  </si>
  <si>
    <t>CALVERA</t>
  </si>
  <si>
    <t>H804</t>
  </si>
  <si>
    <t>SAN COLOMBANO BELMONTE</t>
  </si>
  <si>
    <t>F536</t>
  </si>
  <si>
    <t>MONTELEONE DI FERMO</t>
  </si>
  <si>
    <t>L459</t>
  </si>
  <si>
    <t>TUFILLO</t>
  </si>
  <si>
    <t>B635</t>
  </si>
  <si>
    <t>CANTERANO</t>
  </si>
  <si>
    <t>D127</t>
  </si>
  <si>
    <t>COZZO</t>
  </si>
  <si>
    <t>M255</t>
  </si>
  <si>
    <t>MOLINA ATERNO</t>
  </si>
  <si>
    <t>C872</t>
  </si>
  <si>
    <t>COLLE SANTA LUCIA</t>
  </si>
  <si>
    <t>E706</t>
  </si>
  <si>
    <t>LOZIO</t>
  </si>
  <si>
    <t>E402</t>
  </si>
  <si>
    <t>LAGANADI</t>
  </si>
  <si>
    <t>F122</t>
  </si>
  <si>
    <t>MENCONICO</t>
  </si>
  <si>
    <t>I478</t>
  </si>
  <si>
    <t>SAVOGNA</t>
  </si>
  <si>
    <t>C672</t>
  </si>
  <si>
    <t>CIBIANA DI CADORE</t>
  </si>
  <si>
    <t>F397</t>
  </si>
  <si>
    <t>MONTAGUTO</t>
  </si>
  <si>
    <t>H401</t>
  </si>
  <si>
    <t>ROCCA DI CAVE</t>
  </si>
  <si>
    <t>I861</t>
  </si>
  <si>
    <t>SORRADILE</t>
  </si>
  <si>
    <t>A245</t>
  </si>
  <si>
    <t>ALZANO SCRIVIA</t>
  </si>
  <si>
    <t>A477</t>
  </si>
  <si>
    <t>ASSOLO</t>
  </si>
  <si>
    <t>D732</t>
  </si>
  <si>
    <t>FORTUNAGO</t>
  </si>
  <si>
    <t>D894</t>
  </si>
  <si>
    <t>GAMBASCA</t>
  </si>
  <si>
    <t>F894</t>
  </si>
  <si>
    <t>NIELLA BELBO</t>
  </si>
  <si>
    <t>B676</t>
  </si>
  <si>
    <t>CAPOVALLE</t>
  </si>
  <si>
    <t>E297</t>
  </si>
  <si>
    <t>INCUDINE</t>
  </si>
  <si>
    <t>G350</t>
  </si>
  <si>
    <t>PARZANICA</t>
  </si>
  <si>
    <t>C604</t>
  </si>
  <si>
    <t>CHIALAMBERTO</t>
  </si>
  <si>
    <t>I721</t>
  </si>
  <si>
    <t>SIAPICCIA</t>
  </si>
  <si>
    <t>B048</t>
  </si>
  <si>
    <t>BORMIDA</t>
  </si>
  <si>
    <t>C699</t>
  </si>
  <si>
    <t>CIMOLAIS</t>
  </si>
  <si>
    <t>H466</t>
  </si>
  <si>
    <t>ROCCHETTA PALAFEA</t>
  </si>
  <si>
    <t>C472</t>
  </si>
  <si>
    <t>CENTRACHE</t>
  </si>
  <si>
    <t>H677</t>
  </si>
  <si>
    <t>SALA MONFERRATO</t>
  </si>
  <si>
    <t>L627</t>
  </si>
  <si>
    <t>VALLO DI NERA</t>
  </si>
  <si>
    <t>H120</t>
  </si>
  <si>
    <t>QUASSOLO</t>
  </si>
  <si>
    <t>L325</t>
  </si>
  <si>
    <t>TRAMONTI DI SOTTO</t>
  </si>
  <si>
    <t>C712</t>
  </si>
  <si>
    <t>CINTE TESINO</t>
  </si>
  <si>
    <t>D775</t>
  </si>
  <si>
    <t>FRASSILONGO</t>
  </si>
  <si>
    <t>A499</t>
  </si>
  <si>
    <t>AURIGO</t>
  </si>
  <si>
    <t>A774</t>
  </si>
  <si>
    <t>BELVEDERE LANGHE</t>
  </si>
  <si>
    <t>D885</t>
  </si>
  <si>
    <t>GALLODORO</t>
  </si>
  <si>
    <t>E382</t>
  </si>
  <si>
    <t>JENNE</t>
  </si>
  <si>
    <t>I774</t>
  </si>
  <si>
    <t>SMERILLO</t>
  </si>
  <si>
    <t>B172</t>
  </si>
  <si>
    <t>BRIENNO</t>
  </si>
  <si>
    <t>E237</t>
  </si>
  <si>
    <t>GUARDABOSONE</t>
  </si>
  <si>
    <t>C709</t>
  </si>
  <si>
    <t>CINO</t>
  </si>
  <si>
    <t>H100</t>
  </si>
  <si>
    <t>QUAGLIUZZO</t>
  </si>
  <si>
    <t>I298</t>
  </si>
  <si>
    <t>VILLA SANT'ANTONIO</t>
  </si>
  <si>
    <t>E167</t>
  </si>
  <si>
    <t>GRESSONEY-LA-TRINITÉ</t>
  </si>
  <si>
    <t>I214</t>
  </si>
  <si>
    <t>SANT'ALESSIO IN ASPROMONTE</t>
  </si>
  <si>
    <t>A778</t>
  </si>
  <si>
    <t>BENE LARIO</t>
  </si>
  <si>
    <t>H675</t>
  </si>
  <si>
    <t>SAINT-RHÉMY-EN-BOSSES</t>
  </si>
  <si>
    <t>L047</t>
  </si>
  <si>
    <t>TARANTA PELIGNA</t>
  </si>
  <si>
    <t>E163</t>
  </si>
  <si>
    <t>GREGGIO</t>
  </si>
  <si>
    <t>F327</t>
  </si>
  <si>
    <t>MONASTERO DI LANZO</t>
  </si>
  <si>
    <t>F746</t>
  </si>
  <si>
    <t>MORRO REATINO</t>
  </si>
  <si>
    <t>G241</t>
  </si>
  <si>
    <t>PAGNONA</t>
  </si>
  <si>
    <t>M127</t>
  </si>
  <si>
    <t>VOLTIDO</t>
  </si>
  <si>
    <t>B555</t>
  </si>
  <si>
    <t>CAMPORA</t>
  </si>
  <si>
    <t>E481</t>
  </si>
  <si>
    <t>LAUREGNO</t>
  </si>
  <si>
    <t>F907</t>
  </si>
  <si>
    <t>NOCARA</t>
  </si>
  <si>
    <t>I282</t>
  </si>
  <si>
    <t>SANT'ANGELO DEL PESCO</t>
  </si>
  <si>
    <t>F599</t>
  </si>
  <si>
    <t>MONTE RINALDO</t>
  </si>
  <si>
    <t>C715</t>
  </si>
  <si>
    <t>CINZANO</t>
  </si>
  <si>
    <t>C082</t>
  </si>
  <si>
    <t>CASTEL DEL GIUDICE</t>
  </si>
  <si>
    <t>B765</t>
  </si>
  <si>
    <t>CARENTINO</t>
  </si>
  <si>
    <t>D346</t>
  </si>
  <si>
    <t>DORIO</t>
  </si>
  <si>
    <t>H672</t>
  </si>
  <si>
    <t>SAINT-NICOLAS</t>
  </si>
  <si>
    <t>I558</t>
  </si>
  <si>
    <t>SECINARO</t>
  </si>
  <si>
    <t>E559</t>
  </si>
  <si>
    <t>LETTOPALENA</t>
  </si>
  <si>
    <t>F985</t>
  </si>
  <si>
    <t>NURECI</t>
  </si>
  <si>
    <t>L345</t>
  </si>
  <si>
    <t>TRAVERSELLA</t>
  </si>
  <si>
    <t>D321</t>
  </si>
  <si>
    <t>DOLEGNA DEL COLLIO</t>
  </si>
  <si>
    <t>I289</t>
  </si>
  <si>
    <t>SANT'ANGELO LIMOSANO</t>
  </si>
  <si>
    <t>C063</t>
  </si>
  <si>
    <t>CASTELBIANCO</t>
  </si>
  <si>
    <t>C149</t>
  </si>
  <si>
    <t>CASTELLAZZO NOVARESE</t>
  </si>
  <si>
    <t>D102</t>
  </si>
  <si>
    <t>COSTA VESCOVATO</t>
  </si>
  <si>
    <t>G307</t>
  </si>
  <si>
    <t>PANETTIERI</t>
  </si>
  <si>
    <t>L933</t>
  </si>
  <si>
    <t>VILLA DEL BOSCO</t>
  </si>
  <si>
    <t>F548</t>
  </si>
  <si>
    <t>MONTELONGO</t>
  </si>
  <si>
    <t>G304</t>
  </si>
  <si>
    <t>PANCARANA</t>
  </si>
  <si>
    <t>G727</t>
  </si>
  <si>
    <t>PIZZONE</t>
  </si>
  <si>
    <t>G872</t>
  </si>
  <si>
    <t>PONZANO MONFERRATO</t>
  </si>
  <si>
    <t>A107</t>
  </si>
  <si>
    <t>AILOCHE</t>
  </si>
  <si>
    <t>A146</t>
  </si>
  <si>
    <t>ALBERA LIGURE</t>
  </si>
  <si>
    <t>A770</t>
  </si>
  <si>
    <t>BELVEGLIO</t>
  </si>
  <si>
    <t>C764</t>
  </si>
  <si>
    <t>CIVITACAMPOMARANO</t>
  </si>
  <si>
    <t>D970</t>
  </si>
  <si>
    <t>GENURI</t>
  </si>
  <si>
    <t>G807</t>
  </si>
  <si>
    <t>POMARO MONFERRATO</t>
  </si>
  <si>
    <t>H779</t>
  </si>
  <si>
    <t>SAN BIAGIO SARACINISCO</t>
  </si>
  <si>
    <t>L262</t>
  </si>
  <si>
    <t>TORRE DE' NEGRI</t>
  </si>
  <si>
    <t>C867</t>
  </si>
  <si>
    <t>COLLERETTO CASTELNUOVO</t>
  </si>
  <si>
    <t>H257</t>
  </si>
  <si>
    <t>REZZO</t>
  </si>
  <si>
    <t>L105</t>
  </si>
  <si>
    <t>TERELLE</t>
  </si>
  <si>
    <t>A480</t>
  </si>
  <si>
    <t>ASUNI</t>
  </si>
  <si>
    <t>B109</t>
  </si>
  <si>
    <t>BOZZOLE</t>
  </si>
  <si>
    <t>B457</t>
  </si>
  <si>
    <t>CAMANDONA</t>
  </si>
  <si>
    <t>D050</t>
  </si>
  <si>
    <t>CORTANDONE</t>
  </si>
  <si>
    <t>D214</t>
  </si>
  <si>
    <t>CURCURIS</t>
  </si>
  <si>
    <t>D315</t>
  </si>
  <si>
    <t>DOGLIOLA</t>
  </si>
  <si>
    <t>F386</t>
  </si>
  <si>
    <t>MONTABONE</t>
  </si>
  <si>
    <t>F562</t>
  </si>
  <si>
    <t>MONTEMARZINO</t>
  </si>
  <si>
    <t>A130</t>
  </si>
  <si>
    <t>ALBANO VERCELLESE</t>
  </si>
  <si>
    <t>C167</t>
  </si>
  <si>
    <t>CASTELLETTO UZZONE</t>
  </si>
  <si>
    <t>F002</t>
  </si>
  <si>
    <t>MARZIO</t>
  </si>
  <si>
    <t>G532</t>
  </si>
  <si>
    <t>PEZZOLO VALLE UZZONE</t>
  </si>
  <si>
    <t>I817</t>
  </si>
  <si>
    <t>SOMANO</t>
  </si>
  <si>
    <t>B687</t>
  </si>
  <si>
    <t>CAPRANICA PRENESTINA</t>
  </si>
  <si>
    <t>G951</t>
  </si>
  <si>
    <t>POZZAGLIA SABINA</t>
  </si>
  <si>
    <t>H255</t>
  </si>
  <si>
    <t>REZZAGO</t>
  </si>
  <si>
    <t>E649</t>
  </si>
  <si>
    <t>LODINE</t>
  </si>
  <si>
    <t>B057</t>
  </si>
  <si>
    <t>BORRELLO</t>
  </si>
  <si>
    <t>B707</t>
  </si>
  <si>
    <t>CAPRIGLIO</t>
  </si>
  <si>
    <t>B167</t>
  </si>
  <si>
    <t>BRIAGLIA</t>
  </si>
  <si>
    <t>G471</t>
  </si>
  <si>
    <t>PERTENGO</t>
  </si>
  <si>
    <t>C123</t>
  </si>
  <si>
    <t>CASTELGUIDONE</t>
  </si>
  <si>
    <t>C727</t>
  </si>
  <si>
    <t>CIS</t>
  </si>
  <si>
    <t>I974</t>
  </si>
  <si>
    <t>STREGNA</t>
  </si>
  <si>
    <t>M083</t>
  </si>
  <si>
    <t>VITICUSO</t>
  </si>
  <si>
    <t>A318</t>
  </si>
  <si>
    <t>ANVERSA DEGLI ABRUZZI</t>
  </si>
  <si>
    <t>D559</t>
  </si>
  <si>
    <t>FRACONALTO</t>
  </si>
  <si>
    <t>F007</t>
  </si>
  <si>
    <t>MASCIAGO PRIMO</t>
  </si>
  <si>
    <t>L410</t>
  </si>
  <si>
    <t>TREZZO TINELLA</t>
  </si>
  <si>
    <t>C507</t>
  </si>
  <si>
    <t>CERRETO GRUE</t>
  </si>
  <si>
    <t>C478</t>
  </si>
  <si>
    <t>CEPPO MORELLI</t>
  </si>
  <si>
    <t>I659</t>
  </si>
  <si>
    <t>SERRAVALLE LANGHE</t>
  </si>
  <si>
    <t>A521</t>
  </si>
  <si>
    <t>AVISE</t>
  </si>
  <si>
    <t>F569</t>
  </si>
  <si>
    <t>MONTEMITRO</t>
  </si>
  <si>
    <t>L970</t>
  </si>
  <si>
    <t>VILLAMIROGLIO</t>
  </si>
  <si>
    <t>F114</t>
  </si>
  <si>
    <t>MELLE</t>
  </si>
  <si>
    <t>G519</t>
  </si>
  <si>
    <t>PETRURO IRPINO</t>
  </si>
  <si>
    <t>L625</t>
  </si>
  <si>
    <t>VALLINFREDA</t>
  </si>
  <si>
    <t>B221</t>
  </si>
  <si>
    <t>BRUNO</t>
  </si>
  <si>
    <t>D016</t>
  </si>
  <si>
    <t>CORNALBA</t>
  </si>
  <si>
    <t>C090</t>
  </si>
  <si>
    <t>CASTEL DI IERI</t>
  </si>
  <si>
    <t>E633</t>
  </si>
  <si>
    <t>LOAZZOLO</t>
  </si>
  <si>
    <t>G960</t>
  </si>
  <si>
    <t>POZZOL GROPPO</t>
  </si>
  <si>
    <t>C290</t>
  </si>
  <si>
    <t>CASTELVISCONTI</t>
  </si>
  <si>
    <t>D523</t>
  </si>
  <si>
    <t>FEISOGLIO</t>
  </si>
  <si>
    <t>C804</t>
  </si>
  <si>
    <t>COAZZOLO</t>
  </si>
  <si>
    <t>E179</t>
  </si>
  <si>
    <t>GRIMACCO</t>
  </si>
  <si>
    <t>E719</t>
  </si>
  <si>
    <t>LUCINASCO</t>
  </si>
  <si>
    <t>H460</t>
  </si>
  <si>
    <t>ROCCHETTA NERVINA</t>
  </si>
  <si>
    <t>H539</t>
  </si>
  <si>
    <t>RONCO CANAVESE</t>
  </si>
  <si>
    <t>L991</t>
  </si>
  <si>
    <t>VILLANOVA TRUSCHEDU</t>
  </si>
  <si>
    <t>C768</t>
  </si>
  <si>
    <t>CIVITALUPARELLA</t>
  </si>
  <si>
    <t>E164</t>
  </si>
  <si>
    <t>GREMIASCO</t>
  </si>
  <si>
    <t>E255</t>
  </si>
  <si>
    <t>GUAZZORA</t>
  </si>
  <si>
    <t>M370</t>
  </si>
  <si>
    <t>BORGOMEZZAVALLE</t>
  </si>
  <si>
    <t>A135</t>
  </si>
  <si>
    <t>ALBAREDO PER SAN MARCO</t>
  </si>
  <si>
    <t>C154</t>
  </si>
  <si>
    <t>CASTELLERO</t>
  </si>
  <si>
    <t>H192</t>
  </si>
  <si>
    <t>RASURA</t>
  </si>
  <si>
    <t>A904</t>
  </si>
  <si>
    <t>BLESSAGNO</t>
  </si>
  <si>
    <t>C723</t>
  </si>
  <si>
    <t>CIRIGLIANO</t>
  </si>
  <si>
    <t>F455</t>
  </si>
  <si>
    <t>MONTECASTELLO</t>
  </si>
  <si>
    <t>I648</t>
  </si>
  <si>
    <t>SERRAMEZZANA</t>
  </si>
  <si>
    <t>D681</t>
  </si>
  <si>
    <t>FONTECCHIO</t>
  </si>
  <si>
    <t>A609</t>
  </si>
  <si>
    <t>VILLA VERDE</t>
  </si>
  <si>
    <t>L150</t>
  </si>
  <si>
    <t>TESSENNANO</t>
  </si>
  <si>
    <t>C778</t>
  </si>
  <si>
    <t>CIVITELLA ALFEDENA</t>
  </si>
  <si>
    <t>B605</t>
  </si>
  <si>
    <t>CANISCHIO</t>
  </si>
  <si>
    <t>B803</t>
  </si>
  <si>
    <t>CARONA</t>
  </si>
  <si>
    <t>D278</t>
  </si>
  <si>
    <t>DEROVERE</t>
  </si>
  <si>
    <t>F933</t>
  </si>
  <si>
    <t>NORAGUGUME</t>
  </si>
  <si>
    <t>M197</t>
  </si>
  <si>
    <t>ZUCCARELLO</t>
  </si>
  <si>
    <t>D807</t>
  </si>
  <si>
    <t>FRONTINO</t>
  </si>
  <si>
    <t>F518</t>
  </si>
  <si>
    <t>MONTEGIOCO</t>
  </si>
  <si>
    <t>I742</t>
  </si>
  <si>
    <t>SIMALA</t>
  </si>
  <si>
    <t>F927</t>
  </si>
  <si>
    <t>NOMAGLIO</t>
  </si>
  <si>
    <t>A018</t>
  </si>
  <si>
    <t>ACCIANO</t>
  </si>
  <si>
    <t>C176</t>
  </si>
  <si>
    <t>CASTELLINO TANARO</t>
  </si>
  <si>
    <t>D898</t>
  </si>
  <si>
    <t>GAMBERALE</t>
  </si>
  <si>
    <t>I556</t>
  </si>
  <si>
    <t>SEBORGA</t>
  </si>
  <si>
    <t>F579</t>
  </si>
  <si>
    <t>MONTENERO SABINO</t>
  </si>
  <si>
    <t>D781</t>
  </si>
  <si>
    <t>FRASSINETTO</t>
  </si>
  <si>
    <t>C946</t>
  </si>
  <si>
    <t>CONCERVIANO</t>
  </si>
  <si>
    <t>I051</t>
  </si>
  <si>
    <t>SAN NAZZARO VAL CAVARGNA</t>
  </si>
  <si>
    <t>B952</t>
  </si>
  <si>
    <t>SAN GIACOMO VERCELLESE</t>
  </si>
  <si>
    <t>F891</t>
  </si>
  <si>
    <t>NICORVO</t>
  </si>
  <si>
    <t>A032</t>
  </si>
  <si>
    <t>ACQUAFONDATA</t>
  </si>
  <si>
    <t>G379</t>
  </si>
  <si>
    <t>PAU</t>
  </si>
  <si>
    <t>L531</t>
  </si>
  <si>
    <t>VAGLIO SERRA</t>
  </si>
  <si>
    <t>A004</t>
  </si>
  <si>
    <t>ABBADIA CERRETO</t>
  </si>
  <si>
    <t>B367</t>
  </si>
  <si>
    <t>CAIRANO</t>
  </si>
  <si>
    <t>D757</t>
  </si>
  <si>
    <t>FRAINE</t>
  </si>
  <si>
    <t>C578</t>
  </si>
  <si>
    <t>CESIO</t>
  </si>
  <si>
    <t>M042</t>
  </si>
  <si>
    <t>VILLETTE</t>
  </si>
  <si>
    <t>L324</t>
  </si>
  <si>
    <t>TRAMONTI DI SOPRA</t>
  </si>
  <si>
    <t>B466</t>
  </si>
  <si>
    <t>SANT'ELENA SANNITA</t>
  </si>
  <si>
    <t>E757</t>
  </si>
  <si>
    <t>LUSERNA</t>
  </si>
  <si>
    <t>G302</t>
  </si>
  <si>
    <t>PAMPARATO</t>
  </si>
  <si>
    <t>H715</t>
  </si>
  <si>
    <t>SALLE</t>
  </si>
  <si>
    <t>D131</t>
  </si>
  <si>
    <t>CRANDOLA VALSASSINA</t>
  </si>
  <si>
    <t>C098</t>
  </si>
  <si>
    <t>CASTEL DI TORA</t>
  </si>
  <si>
    <t>D132</t>
  </si>
  <si>
    <t>CRAVAGLIANA</t>
  </si>
  <si>
    <t>C995</t>
  </si>
  <si>
    <t>COREGLIA LIGURE</t>
  </si>
  <si>
    <t>G169</t>
  </si>
  <si>
    <t>OSPITALE DI CADORE</t>
  </si>
  <si>
    <t>L173</t>
  </si>
  <si>
    <t>TIONE DEGLI ABRUZZI</t>
  </si>
  <si>
    <t>B193</t>
  </si>
  <si>
    <t>BRITTOLI</t>
  </si>
  <si>
    <t>D051</t>
  </si>
  <si>
    <t>CORTANZE</t>
  </si>
  <si>
    <t>I332</t>
  </si>
  <si>
    <t>SANT'EUFEMIA A MAIELLA</t>
  </si>
  <si>
    <t>F644</t>
  </si>
  <si>
    <t>MONTESEGALE</t>
  </si>
  <si>
    <t>B734</t>
  </si>
  <si>
    <t>CARAVONICA</t>
  </si>
  <si>
    <t>D782</t>
  </si>
  <si>
    <t>FRASSINO</t>
  </si>
  <si>
    <t>B200</t>
  </si>
  <si>
    <t>BRONDELLO</t>
  </si>
  <si>
    <t>C110</t>
  </si>
  <si>
    <t>CASTEL VITTORIO</t>
  </si>
  <si>
    <t>C387</t>
  </si>
  <si>
    <t>CAVATORE</t>
  </si>
  <si>
    <t>B064</t>
  </si>
  <si>
    <t>BORUTTA</t>
  </si>
  <si>
    <t>G457</t>
  </si>
  <si>
    <t>PERLETTO</t>
  </si>
  <si>
    <t>I969</t>
  </si>
  <si>
    <t>STRAMBINELLO</t>
  </si>
  <si>
    <t>L116</t>
  </si>
  <si>
    <t>TERNENGO</t>
  </si>
  <si>
    <t>D549</t>
  </si>
  <si>
    <t>FERRARA DI MONTE BALDO</t>
  </si>
  <si>
    <t>H244</t>
  </si>
  <si>
    <t>RESIUTTA</t>
  </si>
  <si>
    <t>H411</t>
  </si>
  <si>
    <t>ROCCAGIOVINE</t>
  </si>
  <si>
    <t>H081</t>
  </si>
  <si>
    <t>PROVES</t>
  </si>
  <si>
    <t>L403</t>
  </si>
  <si>
    <t>TREVILLE</t>
  </si>
  <si>
    <t>D489</t>
  </si>
  <si>
    <t>FANO ADRIANO</t>
  </si>
  <si>
    <t>L830</t>
  </si>
  <si>
    <t>VIALFRÈ</t>
  </si>
  <si>
    <t>E111</t>
  </si>
  <si>
    <t>GORZEGNO</t>
  </si>
  <si>
    <t>A523</t>
  </si>
  <si>
    <t>AVOLASCA</t>
  </si>
  <si>
    <t>H038</t>
  </si>
  <si>
    <t>PREONE</t>
  </si>
  <si>
    <t>H106</t>
  </si>
  <si>
    <t>QUARNA SOPRA</t>
  </si>
  <si>
    <t>C066</t>
  </si>
  <si>
    <t>CASTELBOTTACCIO</t>
  </si>
  <si>
    <t>F387</t>
  </si>
  <si>
    <t>MONTACUTO</t>
  </si>
  <si>
    <t>I465</t>
  </si>
  <si>
    <t>SAUZE DI CESANA</t>
  </si>
  <si>
    <t>B158</t>
  </si>
  <si>
    <t>BRESIMO</t>
  </si>
  <si>
    <t>C658</t>
  </si>
  <si>
    <t>CHIUSANO D'ASTI</t>
  </si>
  <si>
    <t>F309</t>
  </si>
  <si>
    <t>MOMBARCARO</t>
  </si>
  <si>
    <t>L829</t>
  </si>
  <si>
    <t>VIALE</t>
  </si>
  <si>
    <t>G978</t>
  </si>
  <si>
    <t>PRALI</t>
  </si>
  <si>
    <t>L655</t>
  </si>
  <si>
    <t>VALTORTA</t>
  </si>
  <si>
    <t>G665</t>
  </si>
  <si>
    <t>PIGRA</t>
  </si>
  <si>
    <t>I126</t>
  </si>
  <si>
    <t>SAN PONSO</t>
  </si>
  <si>
    <t>L611</t>
  </si>
  <si>
    <t>VALLEPIETRA</t>
  </si>
  <si>
    <t>C400</t>
  </si>
  <si>
    <t>CAVIZZANA</t>
  </si>
  <si>
    <t>L809</t>
  </si>
  <si>
    <t>VESSALICO</t>
  </si>
  <si>
    <t>A126</t>
  </si>
  <si>
    <t>ALBAGIARA</t>
  </si>
  <si>
    <t>A283</t>
  </si>
  <si>
    <t>ANDREIS</t>
  </si>
  <si>
    <t>C414</t>
  </si>
  <si>
    <t>CECIMA</t>
  </si>
  <si>
    <t>D677</t>
  </si>
  <si>
    <t>FONTANIGORDA</t>
  </si>
  <si>
    <t>A427</t>
  </si>
  <si>
    <t>AROLA</t>
  </si>
  <si>
    <t>D433</t>
  </si>
  <si>
    <t>EXILLES</t>
  </si>
  <si>
    <t>G970</t>
  </si>
  <si>
    <t>PRADLEVES</t>
  </si>
  <si>
    <t>A221</t>
  </si>
  <si>
    <t>ALPETTE</t>
  </si>
  <si>
    <t>C711</t>
  </si>
  <si>
    <t>CINTANO</t>
  </si>
  <si>
    <t>C348</t>
  </si>
  <si>
    <t>CASTROREGIO</t>
  </si>
  <si>
    <t>F998</t>
  </si>
  <si>
    <t>ODALENGO PICCOLO</t>
  </si>
  <si>
    <t>I678</t>
  </si>
  <si>
    <t>SESSAME</t>
  </si>
  <si>
    <t>L172</t>
  </si>
  <si>
    <t>TINNURA</t>
  </si>
  <si>
    <t>L413</t>
  </si>
  <si>
    <t>TREZZONE</t>
  </si>
  <si>
    <t>D355</t>
  </si>
  <si>
    <t>DOSSO DEL LIRO</t>
  </si>
  <si>
    <t>D850</t>
  </si>
  <si>
    <t>GAGLIANO ATERNO</t>
  </si>
  <si>
    <t>L146</t>
  </si>
  <si>
    <t>TERZORIO</t>
  </si>
  <si>
    <t>C757</t>
  </si>
  <si>
    <t>CIVIASCO</t>
  </si>
  <si>
    <t>G497</t>
  </si>
  <si>
    <t>PESCOPENNATARO</t>
  </si>
  <si>
    <t>C267</t>
  </si>
  <si>
    <t>CASTELSANTANGELO SUL NERA</t>
  </si>
  <si>
    <t>F403</t>
  </si>
  <si>
    <t>MONTALDEO</t>
  </si>
  <si>
    <t>C629</t>
  </si>
  <si>
    <t>CHIESANUOVA</t>
  </si>
  <si>
    <t>E917</t>
  </si>
  <si>
    <t>MARANZANA</t>
  </si>
  <si>
    <t>G821</t>
  </si>
  <si>
    <t>PONNA</t>
  </si>
  <si>
    <t>E880</t>
  </si>
  <si>
    <t>MANDELLO VITTA</t>
  </si>
  <si>
    <t>H450</t>
  </si>
  <si>
    <t>ROCCA SUSELLA</t>
  </si>
  <si>
    <t>H554</t>
  </si>
  <si>
    <t>RORÀ</t>
  </si>
  <si>
    <t>A640</t>
  </si>
  <si>
    <t>BARCIS</t>
  </si>
  <si>
    <t>L525</t>
  </si>
  <si>
    <t>VACONE</t>
  </si>
  <si>
    <t>A705</t>
  </si>
  <si>
    <t>TRONZANO LAGO MAGGIORE</t>
  </si>
  <si>
    <t>D566</t>
  </si>
  <si>
    <t>POGGIO SAN VICINO</t>
  </si>
  <si>
    <t>F666</t>
  </si>
  <si>
    <t>MONTEZEMOLO</t>
  </si>
  <si>
    <t>C183</t>
  </si>
  <si>
    <t>CASTEL CONDINO</t>
  </si>
  <si>
    <t>G507</t>
  </si>
  <si>
    <t>TURANIA</t>
  </si>
  <si>
    <t>I757</t>
  </si>
  <si>
    <t>SIRIS</t>
  </si>
  <si>
    <t>B928</t>
  </si>
  <si>
    <t>CASANOVA ELVO</t>
  </si>
  <si>
    <t>C528</t>
  </si>
  <si>
    <t>CERRETO D'ASTI</t>
  </si>
  <si>
    <t>G608</t>
  </si>
  <si>
    <t>PIETRACAMELA</t>
  </si>
  <si>
    <t>G982</t>
  </si>
  <si>
    <t>PRAMOLLO</t>
  </si>
  <si>
    <t>A139</t>
  </si>
  <si>
    <t>ALBARETTO DELLA TORRE</t>
  </si>
  <si>
    <t>B505</t>
  </si>
  <si>
    <t>CAMPERTOGNO</t>
  </si>
  <si>
    <t>E188</t>
  </si>
  <si>
    <t>GROGNARDO</t>
  </si>
  <si>
    <t>B906</t>
  </si>
  <si>
    <t>SAN PAOLO ALBANESE</t>
  </si>
  <si>
    <t>D402</t>
  </si>
  <si>
    <t>EMARÈSE</t>
  </si>
  <si>
    <t>F564</t>
  </si>
  <si>
    <t>MONTEMEZZO</t>
  </si>
  <si>
    <t>G540</t>
  </si>
  <si>
    <t>VALLE DELL'ANGELO</t>
  </si>
  <si>
    <t>G076</t>
  </si>
  <si>
    <t>ONZO</t>
  </si>
  <si>
    <t>G154</t>
  </si>
  <si>
    <t>OSIDDA</t>
  </si>
  <si>
    <t>A877</t>
  </si>
  <si>
    <t>BIONAZ</t>
  </si>
  <si>
    <t>D232</t>
  </si>
  <si>
    <t>CUSINO</t>
  </si>
  <si>
    <t>F279</t>
  </si>
  <si>
    <t>MOIOLA</t>
  </si>
  <si>
    <t>G434</t>
  </si>
  <si>
    <t>PENNADOMO</t>
  </si>
  <si>
    <t>H465</t>
  </si>
  <si>
    <t>ROCCHETTA LIGURE</t>
  </si>
  <si>
    <t>A601</t>
  </si>
  <si>
    <t>BALOCCO</t>
  </si>
  <si>
    <t>E685</t>
  </si>
  <si>
    <t>LOREGLIA</t>
  </si>
  <si>
    <t>G018</t>
  </si>
  <si>
    <t>OLDENICO</t>
  </si>
  <si>
    <t>A464</t>
  </si>
  <si>
    <t>ASCREA</t>
  </si>
  <si>
    <t>D424</t>
  </si>
  <si>
    <t>ERLI</t>
  </si>
  <si>
    <t>E464</t>
  </si>
  <si>
    <t>LAS PLASSAS</t>
  </si>
  <si>
    <t>G444</t>
  </si>
  <si>
    <t>PERCILE</t>
  </si>
  <si>
    <t>G817</t>
  </si>
  <si>
    <t>POMPU</t>
  </si>
  <si>
    <t>L642</t>
  </si>
  <si>
    <t>VALNEGRA</t>
  </si>
  <si>
    <t>E973</t>
  </si>
  <si>
    <t>MARSAGLIA</t>
  </si>
  <si>
    <t>F558</t>
  </si>
  <si>
    <t>MONTEMALE DI CUNEO</t>
  </si>
  <si>
    <t>C811</t>
  </si>
  <si>
    <t>COCULLO</t>
  </si>
  <si>
    <t>A205</t>
  </si>
  <si>
    <t>ALLEIN</t>
  </si>
  <si>
    <t>A716</t>
  </si>
  <si>
    <t>BATTIFOLLO</t>
  </si>
  <si>
    <t>B813</t>
  </si>
  <si>
    <t>CARPANZANO</t>
  </si>
  <si>
    <t>D233</t>
  </si>
  <si>
    <t>CUSIO</t>
  </si>
  <si>
    <t>G012</t>
  </si>
  <si>
    <t>OYACE</t>
  </si>
  <si>
    <t>D817</t>
  </si>
  <si>
    <t>FUIPIANO VALLE IMAGNA</t>
  </si>
  <si>
    <t>A884</t>
  </si>
  <si>
    <t>BISEGNA</t>
  </si>
  <si>
    <t>D029</t>
  </si>
  <si>
    <t>CORNOVECCHIO</t>
  </si>
  <si>
    <t>F445</t>
  </si>
  <si>
    <t>MONTEBRUNO</t>
  </si>
  <si>
    <t>G610</t>
  </si>
  <si>
    <t>PIETRACUPA</t>
  </si>
  <si>
    <t>G790</t>
  </si>
  <si>
    <t>POLINO</t>
  </si>
  <si>
    <t>H690</t>
  </si>
  <si>
    <t>SALASCO</t>
  </si>
  <si>
    <t>B672</t>
  </si>
  <si>
    <t>CAPORCIANO</t>
  </si>
  <si>
    <t>C620</t>
  </si>
  <si>
    <t>CHIAUCI</t>
  </si>
  <si>
    <t>D078</t>
  </si>
  <si>
    <t>CORVARA</t>
  </si>
  <si>
    <t>L586</t>
  </si>
  <si>
    <t>VALLANZENGO</t>
  </si>
  <si>
    <t>A113</t>
  </si>
  <si>
    <t>AISONE</t>
  </si>
  <si>
    <t>B624</t>
  </si>
  <si>
    <t>CANSANO</t>
  </si>
  <si>
    <t>G676</t>
  </si>
  <si>
    <t>PINO D'ASTI</t>
  </si>
  <si>
    <t>L239</t>
  </si>
  <si>
    <t>TORRAZZO</t>
  </si>
  <si>
    <t>C793</t>
  </si>
  <si>
    <t>CLAVIERE</t>
  </si>
  <si>
    <t>E564</t>
  </si>
  <si>
    <t>LEVICE</t>
  </si>
  <si>
    <t>L715</t>
  </si>
  <si>
    <t>VELESO</t>
  </si>
  <si>
    <t>G830</t>
  </si>
  <si>
    <t>PONTE GARDENA</t>
  </si>
  <si>
    <t>L799</t>
  </si>
  <si>
    <t>VERVIO</t>
  </si>
  <si>
    <t>G041</t>
  </si>
  <si>
    <t>OLIVETTA SAN MICHELE</t>
  </si>
  <si>
    <t>C866</t>
  </si>
  <si>
    <t>COLLEPIETRO</t>
  </si>
  <si>
    <t>D892</t>
  </si>
  <si>
    <t>GAMBARANA</t>
  </si>
  <si>
    <t>A396</t>
  </si>
  <si>
    <t>ARGUELLO</t>
  </si>
  <si>
    <t>G215</t>
  </si>
  <si>
    <t>PADERNA</t>
  </si>
  <si>
    <t>H673</t>
  </si>
  <si>
    <t>SAINT-OYEN</t>
  </si>
  <si>
    <t>I599</t>
  </si>
  <si>
    <t>SEMIANA</t>
  </si>
  <si>
    <t>B708</t>
  </si>
  <si>
    <t>CAPRILE</t>
  </si>
  <si>
    <t>F337</t>
  </si>
  <si>
    <t>MONCESTINO</t>
  </si>
  <si>
    <t>L056</t>
  </si>
  <si>
    <t>TARTANO</t>
  </si>
  <si>
    <t>F276</t>
  </si>
  <si>
    <t>MOIO DE' CALVI</t>
  </si>
  <si>
    <t>F320</t>
  </si>
  <si>
    <t>MOMPERONE</t>
  </si>
  <si>
    <t>G339</t>
  </si>
  <si>
    <t>PAROLDO</t>
  </si>
  <si>
    <t>H661</t>
  </si>
  <si>
    <t>SAGAMA</t>
  </si>
  <si>
    <t>I808</t>
  </si>
  <si>
    <t>SOLONGHELLO</t>
  </si>
  <si>
    <t>L516</t>
  </si>
  <si>
    <t>USSEGLIO</t>
  </si>
  <si>
    <t>L568</t>
  </si>
  <si>
    <t>VALEGGIO</t>
  </si>
  <si>
    <t>F308</t>
  </si>
  <si>
    <t>MOMBALDONE</t>
  </si>
  <si>
    <t>D046</t>
  </si>
  <si>
    <t>CORSIONE</t>
  </si>
  <si>
    <t>L582</t>
  </si>
  <si>
    <t>VALGRISENCHE</t>
  </si>
  <si>
    <t>A925</t>
  </si>
  <si>
    <t>BOGNANCO</t>
  </si>
  <si>
    <t>E199</t>
  </si>
  <si>
    <t>GROSCAVALLO</t>
  </si>
  <si>
    <t>E615</t>
  </si>
  <si>
    <t>LISIO</t>
  </si>
  <si>
    <t>F876</t>
  </si>
  <si>
    <t>NESPOLO</t>
  </si>
  <si>
    <t>M189</t>
  </si>
  <si>
    <t>ZOPPÈ DI CADORE</t>
  </si>
  <si>
    <t>E269</t>
  </si>
  <si>
    <t>GURRO</t>
  </si>
  <si>
    <t>C381</t>
  </si>
  <si>
    <t>CAVARGNA</t>
  </si>
  <si>
    <t>E465</t>
  </si>
  <si>
    <t>LASTEBASSE</t>
  </si>
  <si>
    <t>G415</t>
  </si>
  <si>
    <t>I936</t>
  </si>
  <si>
    <t>STAITI</t>
  </si>
  <si>
    <t>G685</t>
  </si>
  <si>
    <t>PIODE</t>
  </si>
  <si>
    <t>G837</t>
  </si>
  <si>
    <t>PONTECHIANALE</t>
  </si>
  <si>
    <t>L707</t>
  </si>
  <si>
    <t>VEDESETA</t>
  </si>
  <si>
    <t>D641</t>
  </si>
  <si>
    <t>FOBELLO</t>
  </si>
  <si>
    <t>H566</t>
  </si>
  <si>
    <t>ROSELLO</t>
  </si>
  <si>
    <t>E520</t>
  </si>
  <si>
    <t>LEMIE</t>
  </si>
  <si>
    <t>F131</t>
  </si>
  <si>
    <t>MERANA</t>
  </si>
  <si>
    <t>C681</t>
  </si>
  <si>
    <t>CIGLIÈ</t>
  </si>
  <si>
    <t>H387</t>
  </si>
  <si>
    <t>ROCCA CANTERANO</t>
  </si>
  <si>
    <t>H405</t>
  </si>
  <si>
    <t>ROCCAFIORITA</t>
  </si>
  <si>
    <t>L336</t>
  </si>
  <si>
    <t>TRASQUERA</t>
  </si>
  <si>
    <t>L978</t>
  </si>
  <si>
    <t>VILLANOVA BIELLESE</t>
  </si>
  <si>
    <t>M156</t>
  </si>
  <si>
    <t>ZELBIO</t>
  </si>
  <si>
    <t>D984</t>
  </si>
  <si>
    <t>GERMAGNO</t>
  </si>
  <si>
    <t>L886</t>
  </si>
  <si>
    <t>VIGNOLA-FALESINA</t>
  </si>
  <si>
    <t>D277</t>
  </si>
  <si>
    <t>DERNICE</t>
  </si>
  <si>
    <t>C508</t>
  </si>
  <si>
    <t>CERETTO LOMELLINA</t>
  </si>
  <si>
    <t>H429</t>
  </si>
  <si>
    <t>ROCCA PIA</t>
  </si>
  <si>
    <t>H666</t>
  </si>
  <si>
    <t>SAGRON MIS</t>
  </si>
  <si>
    <t>L515</t>
  </si>
  <si>
    <t>USSEAUX</t>
  </si>
  <si>
    <t>H011</t>
  </si>
  <si>
    <t>PRAZZO</t>
  </si>
  <si>
    <t>L152</t>
  </si>
  <si>
    <t>TESTICO</t>
  </si>
  <si>
    <t>G247</t>
  </si>
  <si>
    <t>PAISCO LOVENO</t>
  </si>
  <si>
    <t>B845</t>
  </si>
  <si>
    <t>CARTIGNANO</t>
  </si>
  <si>
    <t>C941</t>
  </si>
  <si>
    <t>CONCA CASALE</t>
  </si>
  <si>
    <t>D087</t>
  </si>
  <si>
    <t>COSIO D'ARROSCIA</t>
  </si>
  <si>
    <t>E081</t>
  </si>
  <si>
    <t>GOLFERENZO</t>
  </si>
  <si>
    <t>H577</t>
  </si>
  <si>
    <t>ROSSA</t>
  </si>
  <si>
    <t>F847</t>
  </si>
  <si>
    <t>NASINO</t>
  </si>
  <si>
    <t>G594</t>
  </si>
  <si>
    <t>PIEDICAVALLO</t>
  </si>
  <si>
    <t>I484</t>
  </si>
  <si>
    <t>SCAGNELLO</t>
  </si>
  <si>
    <t>A511</t>
  </si>
  <si>
    <t>AVERARA</t>
  </si>
  <si>
    <t>L468</t>
  </si>
  <si>
    <t>VALVESTINO</t>
  </si>
  <si>
    <t>B694</t>
  </si>
  <si>
    <t>CAPREZZO</t>
  </si>
  <si>
    <t>D272</t>
  </si>
  <si>
    <t>DENICE</t>
  </si>
  <si>
    <t>D873</t>
  </si>
  <si>
    <t>GALLIAVOLA</t>
  </si>
  <si>
    <t>E353</t>
  </si>
  <si>
    <t>ISOLA DI FONDRA</t>
  </si>
  <si>
    <t>G545</t>
  </si>
  <si>
    <t>PONTBOSET</t>
  </si>
  <si>
    <t>B079</t>
  </si>
  <si>
    <t>BOSIA</t>
  </si>
  <si>
    <t>G032</t>
  </si>
  <si>
    <t>OLIVA GESSI</t>
  </si>
  <si>
    <t>D688</t>
  </si>
  <si>
    <t>FOPPOLO</t>
  </si>
  <si>
    <t>G296</t>
  </si>
  <si>
    <t>PALÙ DEL FERSINA</t>
  </si>
  <si>
    <t>H263</t>
  </si>
  <si>
    <t>RHÊMES-SAINT-GEORGES</t>
  </si>
  <si>
    <t>I424</t>
  </si>
  <si>
    <t>SARACINESCO</t>
  </si>
  <si>
    <t>L647</t>
  </si>
  <si>
    <t>VALSAVARENCHE</t>
  </si>
  <si>
    <t>E623</t>
  </si>
  <si>
    <t>L676</t>
  </si>
  <si>
    <t>VARCO SABINO</t>
  </si>
  <si>
    <t>M095</t>
  </si>
  <si>
    <t>VIVARO ROMANO</t>
  </si>
  <si>
    <t>F186</t>
  </si>
  <si>
    <t>MEZZOLDO</t>
  </si>
  <si>
    <t>A914</t>
  </si>
  <si>
    <t>BOCCIOLETO</t>
  </si>
  <si>
    <t>G289</t>
  </si>
  <si>
    <t>PALMIANO</t>
  </si>
  <si>
    <t>F123</t>
  </si>
  <si>
    <t>MENDATICA</t>
  </si>
  <si>
    <t>H259</t>
  </si>
  <si>
    <t>VAL REZZO</t>
  </si>
  <si>
    <t>L252</t>
  </si>
  <si>
    <t>TORRE BORMIDA</t>
  </si>
  <si>
    <t>C855</t>
  </si>
  <si>
    <t>COLLEDIMACINE</t>
  </si>
  <si>
    <t>D990</t>
  </si>
  <si>
    <t>GEROLA ALTA</t>
  </si>
  <si>
    <t>C505</t>
  </si>
  <si>
    <t>CERESOLE REALE</t>
  </si>
  <si>
    <t>F294</t>
  </si>
  <si>
    <t>G045</t>
  </si>
  <si>
    <t>OLLOMONT</t>
  </si>
  <si>
    <t>A016</t>
  </si>
  <si>
    <t>ACCEGLIO</t>
  </si>
  <si>
    <t>A813</t>
  </si>
  <si>
    <t>BERZANO DI TORTONA</t>
  </si>
  <si>
    <t>M106</t>
  </si>
  <si>
    <t>VOCCA</t>
  </si>
  <si>
    <t>D172</t>
  </si>
  <si>
    <t>CRISSOLO</t>
  </si>
  <si>
    <t>D217</t>
  </si>
  <si>
    <t>CURIGLIA CON MONTEVIASCO</t>
  </si>
  <si>
    <t>F261</t>
  </si>
  <si>
    <t>MODOLO</t>
  </si>
  <si>
    <t>H462</t>
  </si>
  <si>
    <t>ROCCHETTA BELBO</t>
  </si>
  <si>
    <t>I613</t>
  </si>
  <si>
    <t>SENNARIOLO</t>
  </si>
  <si>
    <t>B055</t>
  </si>
  <si>
    <t>BORONEDDU</t>
  </si>
  <si>
    <t>D316</t>
  </si>
  <si>
    <t>DOGNA</t>
  </si>
  <si>
    <t>F365</t>
  </si>
  <si>
    <t>MONGIARDINO LIGURE</t>
  </si>
  <si>
    <t>H704</t>
  </si>
  <si>
    <t>SALE SAN GIOVANNI</t>
  </si>
  <si>
    <t>H770</t>
  </si>
  <si>
    <t>SAN BENEDETTO BELBO</t>
  </si>
  <si>
    <t>H102</t>
  </si>
  <si>
    <t>QUARANTI</t>
  </si>
  <si>
    <t>G232</t>
  </si>
  <si>
    <t>PAGANICO SABINO</t>
  </si>
  <si>
    <t>A344</t>
  </si>
  <si>
    <t>AQUILA D'ARROSCIA</t>
  </si>
  <si>
    <t>B417</t>
  </si>
  <si>
    <t>CALLABIANA</t>
  </si>
  <si>
    <t>C442</t>
  </si>
  <si>
    <t>CELLE DI SAN VITO</t>
  </si>
  <si>
    <t>A947</t>
  </si>
  <si>
    <t>BOLOGNOLA</t>
  </si>
  <si>
    <t>G118</t>
  </si>
  <si>
    <t>ORNICA</t>
  </si>
  <si>
    <t>M389</t>
  </si>
  <si>
    <t>ALTO SERMENZA</t>
  </si>
  <si>
    <t>D385</t>
  </si>
  <si>
    <t>DUNO</t>
  </si>
  <si>
    <t>F045</t>
  </si>
  <si>
    <t>MASSIMENO</t>
  </si>
  <si>
    <t>G054</t>
  </si>
  <si>
    <t>OLTRESSENDA ALTA</t>
  </si>
  <si>
    <t>G666</t>
  </si>
  <si>
    <t>PILA</t>
  </si>
  <si>
    <t>C081</t>
  </si>
  <si>
    <t>CASTELDELFINO</t>
  </si>
  <si>
    <t>C161</t>
  </si>
  <si>
    <t>CASTELLETTO MOLINA</t>
  </si>
  <si>
    <t>A238</t>
  </si>
  <si>
    <t>ALTO</t>
  </si>
  <si>
    <t>I598</t>
  </si>
  <si>
    <t>SEMESTENE</t>
  </si>
  <si>
    <t>I994</t>
  </si>
  <si>
    <t>SUEGLIO</t>
  </si>
  <si>
    <t>L023</t>
  </si>
  <si>
    <t>TADASUNI</t>
  </si>
  <si>
    <t>C247</t>
  </si>
  <si>
    <t>CASTELPIZZUTO</t>
  </si>
  <si>
    <t>H923</t>
  </si>
  <si>
    <t>SAN GIOVANNI LIPIONI</t>
  </si>
  <si>
    <t>E325</t>
  </si>
  <si>
    <t>IRMA</t>
  </si>
  <si>
    <t>G336</t>
  </si>
  <si>
    <t>PARLASCO</t>
  </si>
  <si>
    <t>C156</t>
  </si>
  <si>
    <t>CASTELLETTO D'ERRO</t>
  </si>
  <si>
    <t>I781</t>
  </si>
  <si>
    <t>SOGLIO</t>
  </si>
  <si>
    <t>H782</t>
  </si>
  <si>
    <t>SAN BIASE</t>
  </si>
  <si>
    <t>M121</t>
  </si>
  <si>
    <t>VOLPEGLINO</t>
  </si>
  <si>
    <t>B382</t>
  </si>
  <si>
    <t>CALASCIO</t>
  </si>
  <si>
    <t>C276</t>
  </si>
  <si>
    <t>CASTELVECCHIO DI ROCCA BARBENA</t>
  </si>
  <si>
    <t>H293</t>
  </si>
  <si>
    <t>RIMELLA</t>
  </si>
  <si>
    <t>I705</t>
  </si>
  <si>
    <t>SETZU</t>
  </si>
  <si>
    <t>C859</t>
  </si>
  <si>
    <t>COLLEGIOVE</t>
  </si>
  <si>
    <t>E115</t>
  </si>
  <si>
    <t>GOTTASECCA</t>
  </si>
  <si>
    <t>G613</t>
  </si>
  <si>
    <t>PIETRAFERRAZZANA</t>
  </si>
  <si>
    <t>A856</t>
  </si>
  <si>
    <t>BIDONÌ</t>
  </si>
  <si>
    <t>L623</t>
  </si>
  <si>
    <t>VALLEVE</t>
  </si>
  <si>
    <t>H391</t>
  </si>
  <si>
    <t>ROCCA CIGLIÈ</t>
  </si>
  <si>
    <t>C278</t>
  </si>
  <si>
    <t>CASTELVECCHIO CALVISIO</t>
  </si>
  <si>
    <t>D480</t>
  </si>
  <si>
    <t>FALLO</t>
  </si>
  <si>
    <t>M119</t>
  </si>
  <si>
    <t>VOLPARA</t>
  </si>
  <si>
    <t>H406</t>
  </si>
  <si>
    <t>ROCCAFORTE LIGURE</t>
  </si>
  <si>
    <t>B217</t>
  </si>
  <si>
    <t>BRUMANO</t>
  </si>
  <si>
    <t>B941</t>
  </si>
  <si>
    <t>CASASCO</t>
  </si>
  <si>
    <t>E403</t>
  </si>
  <si>
    <t>LAGHI</t>
  </si>
  <si>
    <t>F528</t>
  </si>
  <si>
    <t>MONTEGROSSO PIAN LATTE</t>
  </si>
  <si>
    <t>I778</t>
  </si>
  <si>
    <t>SODDÌ</t>
  </si>
  <si>
    <t>A418</t>
  </si>
  <si>
    <t>ARMO</t>
  </si>
  <si>
    <t>A777</t>
  </si>
  <si>
    <t>BEMA</t>
  </si>
  <si>
    <t>C513</t>
  </si>
  <si>
    <t>CERIGNALE</t>
  </si>
  <si>
    <t>F048</t>
  </si>
  <si>
    <t>MASSIOLA</t>
  </si>
  <si>
    <t>F193</t>
  </si>
  <si>
    <t>MICIGLIANO</t>
  </si>
  <si>
    <t>I360</t>
  </si>
  <si>
    <t>SANTO STEFANO DI SESSANIO</t>
  </si>
  <si>
    <t>G042</t>
  </si>
  <si>
    <t>OLIVOLA</t>
  </si>
  <si>
    <t>H073</t>
  </si>
  <si>
    <t>PROPATA</t>
  </si>
  <si>
    <t>C007</t>
  </si>
  <si>
    <t>CASSIGLIO</t>
  </si>
  <si>
    <t>F498</t>
  </si>
  <si>
    <t>MONTEFERRANTE</t>
  </si>
  <si>
    <t>F542</t>
  </si>
  <si>
    <t>MONTELEONE ROCCA DORIA</t>
  </si>
  <si>
    <t>A600</t>
  </si>
  <si>
    <t>BALMUCCIA</t>
  </si>
  <si>
    <t>B491</t>
  </si>
  <si>
    <t>CHAMOIS</t>
  </si>
  <si>
    <t>H326</t>
  </si>
  <si>
    <t>RITTANA</t>
  </si>
  <si>
    <t>A308</t>
  </si>
  <si>
    <t>LA MAGDELEINE</t>
  </si>
  <si>
    <t>A643</t>
  </si>
  <si>
    <t>BARD</t>
  </si>
  <si>
    <t>G458</t>
  </si>
  <si>
    <t>PERLO</t>
  </si>
  <si>
    <t>E800</t>
  </si>
  <si>
    <t>MAGASA</t>
  </si>
  <si>
    <t>F906</t>
  </si>
  <si>
    <t>NOASCA</t>
  </si>
  <si>
    <t>H083</t>
  </si>
  <si>
    <t>PROVVIDENTI</t>
  </si>
  <si>
    <t>B447</t>
  </si>
  <si>
    <t>CALVIGNANO</t>
  </si>
  <si>
    <t>A599</t>
  </si>
  <si>
    <t>BALME</t>
  </si>
  <si>
    <t>E024</t>
  </si>
  <si>
    <t>GIFFLENGA</t>
  </si>
  <si>
    <t>F460</t>
  </si>
  <si>
    <t>MONTE CAVALLO</t>
  </si>
  <si>
    <t>H561</t>
  </si>
  <si>
    <t>ROSAZZA</t>
  </si>
  <si>
    <t>A497</t>
  </si>
  <si>
    <t>AURANO</t>
  </si>
  <si>
    <t>C214</t>
  </si>
  <si>
    <t>CASTELNUOVO DI CEVA</t>
  </si>
  <si>
    <t>I637</t>
  </si>
  <si>
    <t>SEROLE</t>
  </si>
  <si>
    <t>A979</t>
  </si>
  <si>
    <t>BONVICINO</t>
  </si>
  <si>
    <t>C200</t>
  </si>
  <si>
    <t>CASTELVERRINO</t>
  </si>
  <si>
    <t>E304</t>
  </si>
  <si>
    <t>INTRAGNA</t>
  </si>
  <si>
    <t>D366</t>
  </si>
  <si>
    <t>DRENCHIA</t>
  </si>
  <si>
    <t>G758</t>
  </si>
  <si>
    <t>POGGIODOMO</t>
  </si>
  <si>
    <t>H707</t>
  </si>
  <si>
    <t>SALI VERCELLESE</t>
  </si>
  <si>
    <t>L631</t>
  </si>
  <si>
    <t>VALLORIATE</t>
  </si>
  <si>
    <t>H495</t>
  </si>
  <si>
    <t>ROIO DEL SANGRO</t>
  </si>
  <si>
    <t>H773</t>
  </si>
  <si>
    <t>SAN BENEDETTO IN PERILLIS</t>
  </si>
  <si>
    <t>F046</t>
  </si>
  <si>
    <t>MASSIMINO</t>
  </si>
  <si>
    <t>H899</t>
  </si>
  <si>
    <t>SAN GIORGIO SCARAMPI</t>
  </si>
  <si>
    <t>B692</t>
  </si>
  <si>
    <t>CAPRAUNA</t>
  </si>
  <si>
    <t>I985</t>
  </si>
  <si>
    <t>STROPPO</t>
  </si>
  <si>
    <t>L716</t>
  </si>
  <si>
    <t>VELEZZO LOMELLINA</t>
  </si>
  <si>
    <t>A750</t>
  </si>
  <si>
    <t>BELLINO</t>
  </si>
  <si>
    <t>H362</t>
  </si>
  <si>
    <t>ROASCHIA</t>
  </si>
  <si>
    <t>E109</t>
  </si>
  <si>
    <t>GORRETO</t>
  </si>
  <si>
    <t>F297</t>
  </si>
  <si>
    <t>MOLLIA</t>
  </si>
  <si>
    <t>H363</t>
  </si>
  <si>
    <t>ROASCIO</t>
  </si>
  <si>
    <t>M021</t>
  </si>
  <si>
    <t>VILLA SANTA LUCIA DEGLI ABRUZZI</t>
  </si>
  <si>
    <t>B510</t>
  </si>
  <si>
    <t>VALPRATO SOANA</t>
  </si>
  <si>
    <t>B836</t>
  </si>
  <si>
    <t>CARREGA LIGURE</t>
  </si>
  <si>
    <t>C137</t>
  </si>
  <si>
    <t>CASTELLANIA COPPI</t>
  </si>
  <si>
    <t>G066</t>
  </si>
  <si>
    <t>ONCINO</t>
  </si>
  <si>
    <t>G588</t>
  </si>
  <si>
    <t>PIAZZOLO</t>
  </si>
  <si>
    <t>C884</t>
  </si>
  <si>
    <t>COLLOBIANO</t>
  </si>
  <si>
    <t>H746</t>
  </si>
  <si>
    <t>SAMBUCO</t>
  </si>
  <si>
    <t>G183</t>
  </si>
  <si>
    <t>OSTANA</t>
  </si>
  <si>
    <t>C441</t>
  </si>
  <si>
    <t>CELLE DI MACRA</t>
  </si>
  <si>
    <t>D401</t>
  </si>
  <si>
    <t>ELVA</t>
  </si>
  <si>
    <t>H262</t>
  </si>
  <si>
    <t>RHÊMES-NOTRE-DAME</t>
  </si>
  <si>
    <t>C738</t>
  </si>
  <si>
    <t>CISSONE</t>
  </si>
  <si>
    <t>F329</t>
  </si>
  <si>
    <t>MONASTEROLO CASOTTO</t>
  </si>
  <si>
    <t>B621</t>
  </si>
  <si>
    <t>CANOSIO</t>
  </si>
  <si>
    <t>E870</t>
  </si>
  <si>
    <t>MALVICINO</t>
  </si>
  <si>
    <t>I928</t>
  </si>
  <si>
    <t>SPRIANA</t>
  </si>
  <si>
    <t>A394</t>
  </si>
  <si>
    <t>ARGENTERA</t>
  </si>
  <si>
    <t>B725</t>
  </si>
  <si>
    <t>CARAPELLE CALVISIO</t>
  </si>
  <si>
    <t>F535</t>
  </si>
  <si>
    <t>MONTELAPIANO</t>
  </si>
  <si>
    <t>A614</t>
  </si>
  <si>
    <t>BARADILI</t>
  </si>
  <si>
    <t>B268</t>
  </si>
  <si>
    <t>MONTEBELLO SUL SANGRO</t>
  </si>
  <si>
    <t>H734</t>
  </si>
  <si>
    <t>SALZA DI PINEROLO</t>
  </si>
  <si>
    <t>D509</t>
  </si>
  <si>
    <t>FASCIA</t>
  </si>
  <si>
    <t>G625</t>
  </si>
  <si>
    <t>PIETRAPORZIO</t>
  </si>
  <si>
    <t>A903</t>
  </si>
  <si>
    <t>BLELLO</t>
  </si>
  <si>
    <t>B752</t>
  </si>
  <si>
    <t>CARCOFORO</t>
  </si>
  <si>
    <t>E327</t>
  </si>
  <si>
    <t>ISASCA</t>
  </si>
  <si>
    <t>G048</t>
  </si>
  <si>
    <t>OLMO GENTILE</t>
  </si>
  <si>
    <t>M165</t>
  </si>
  <si>
    <t>ZERBA</t>
  </si>
  <si>
    <t>E927</t>
  </si>
  <si>
    <t>MARCETELLI</t>
  </si>
  <si>
    <t>E282</t>
  </si>
  <si>
    <t>IGLIANO</t>
  </si>
  <si>
    <t>E777</t>
  </si>
  <si>
    <t>MACCASTORNA</t>
  </si>
  <si>
    <t>H188</t>
  </si>
  <si>
    <t>RASSA</t>
  </si>
  <si>
    <t>L917</t>
  </si>
  <si>
    <t>VILLA BISCOSSI</t>
  </si>
  <si>
    <t>H396</t>
  </si>
  <si>
    <t>ROCCA DE' GIORGI</t>
  </si>
  <si>
    <t>H546</t>
  </si>
  <si>
    <t>RONDANINA</t>
  </si>
  <si>
    <t>F041</t>
  </si>
  <si>
    <t>MASSELLO</t>
  </si>
  <si>
    <t>A798</t>
  </si>
  <si>
    <t>BERGOLO</t>
  </si>
  <si>
    <t>E963</t>
  </si>
  <si>
    <t>MARMORA</t>
  </si>
  <si>
    <t>C205</t>
  </si>
  <si>
    <t>CASTELMAGNO</t>
  </si>
  <si>
    <t>C548</t>
  </si>
  <si>
    <t>CERVATTO</t>
  </si>
  <si>
    <t>H270</t>
  </si>
  <si>
    <t>RIBORDONE</t>
  </si>
  <si>
    <t>L281</t>
  </si>
  <si>
    <t>TORRESINA</t>
  </si>
  <si>
    <t>E789</t>
  </si>
  <si>
    <t>MACRA</t>
  </si>
  <si>
    <t>E301</t>
  </si>
  <si>
    <t>INGRIA</t>
  </si>
  <si>
    <t>D553</t>
  </si>
  <si>
    <t>MONCENISIO</t>
  </si>
  <si>
    <t>B175</t>
  </si>
  <si>
    <t>BRIGA ALTA</t>
  </si>
  <si>
    <t>G410</t>
  </si>
  <si>
    <t>PEDESINA</t>
  </si>
  <si>
    <t>F758</t>
  </si>
  <si>
    <t>MORTERONE</t>
  </si>
  <si>
    <t>CONTRIBUTO SULLA BASE DELLA POPOLAZIONE</t>
  </si>
  <si>
    <t>REDDITO COMPLESSIVO PROCAPITE</t>
  </si>
  <si>
    <t>DIFFERENZA REDDITO INFERIORE ALLA MEDIA DALLA MEDIA</t>
  </si>
  <si>
    <t xml:space="preserve">POPOLAZIONE PER DIFFERENZA </t>
  </si>
  <si>
    <t>INCIDENZA POPOLAZIONE PER DIFFERENZA</t>
  </si>
  <si>
    <t>CONTRIBUTO SULLA BASE DEL REDDITO</t>
  </si>
  <si>
    <t>CONTRIBUTO TOTALE</t>
  </si>
  <si>
    <t>preDEF1</t>
  </si>
  <si>
    <t>preDEF2</t>
  </si>
  <si>
    <t>DEF - n. card</t>
  </si>
  <si>
    <t>Contributo monetario DEF</t>
  </si>
  <si>
    <t>M432</t>
  </si>
  <si>
    <t>TOTALE NAZIONALE</t>
  </si>
  <si>
    <t>MISILISCEMI</t>
  </si>
  <si>
    <t>M436</t>
  </si>
  <si>
    <t>M435</t>
  </si>
  <si>
    <t>UGGIATE CON RONAGO</t>
  </si>
  <si>
    <t>M437</t>
  </si>
  <si>
    <t>SETTEVILLE</t>
  </si>
  <si>
    <t>POPOLI TERME</t>
  </si>
  <si>
    <t>M438</t>
  </si>
  <si>
    <t>SANTA CATERINA D'ESTE</t>
  </si>
  <si>
    <t>MONTAGNA SULLA STRADA DEL VINO</t>
  </si>
  <si>
    <t>CAMPOSPINOSO ALBAREDO</t>
  </si>
  <si>
    <t>MONTEMAGNO MONFERRATO</t>
  </si>
  <si>
    <t>GRANA MONFERRATO</t>
  </si>
  <si>
    <t>JONADI</t>
  </si>
  <si>
    <t>AREA</t>
  </si>
  <si>
    <t>POP_2024</t>
  </si>
  <si>
    <t>reddito_2024</t>
  </si>
  <si>
    <t>2 - CENTRO</t>
  </si>
  <si>
    <t>1 - NORD</t>
  </si>
  <si>
    <t>3 - SUD E ISOLE</t>
  </si>
  <si>
    <t>GALLURA NORD-EST SARDEGNA</t>
  </si>
  <si>
    <t>SULCIS IGLESIENTE</t>
  </si>
  <si>
    <t>MEDIO CAMPIDANO</t>
  </si>
  <si>
    <t>OGLIASTRA</t>
  </si>
  <si>
    <t>M439</t>
  </si>
  <si>
    <t>CASTEGNERO NANTO</t>
  </si>
  <si>
    <t>MURISENGO MONFERRATO</t>
  </si>
  <si>
    <t>TRIPI - ABAKAINON</t>
  </si>
  <si>
    <t>INCIDENZA POPOLAZIONE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</si>
</sst>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9"/>
      <color rgb="FFC00000"/>
      <name val="Calibri"/>
      <family val="2"/>
      <scheme val="minor"/>
    </font>
    <font>
      <sz val="9"/>
      <color theme="1" tint="4.9989318521683403E-2"/>
      <name val="Calibri"/>
      <family val="2"/>
      <scheme val="minor"/>
    </font>
    <font>
      <b/>
      <sz val="10"/>
      <color theme="1" tint="4.9989318521683403E-2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theme="4"/>
      </patternFill>
    </fill>
    <fill>
      <patternFill patternType="solid">
        <fgColor theme="6"/>
        <bgColor theme="6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1" fontId="2" fillId="0" borderId="0" xfId="0" applyNumberFormat="1" applyFont="1"/>
    <xf numFmtId="43" fontId="2" fillId="0" borderId="0" xfId="1" applyFont="1"/>
    <xf numFmtId="164" fontId="0" fillId="0" borderId="0" xfId="1" applyNumberFormat="1" applyFont="1"/>
    <xf numFmtId="164" fontId="2" fillId="0" borderId="0" xfId="1" applyNumberFormat="1" applyFont="1"/>
    <xf numFmtId="0" fontId="0" fillId="0" borderId="0" xfId="0" applyAlignment="1">
      <alignment vertical="top" wrapText="1"/>
    </xf>
    <xf numFmtId="0" fontId="0" fillId="0" borderId="0" xfId="0" applyAlignment="1">
      <alignment horizontal="right"/>
    </xf>
    <xf numFmtId="164" fontId="5" fillId="2" borderId="2" xfId="1" applyNumberFormat="1" applyFont="1" applyFill="1" applyBorder="1"/>
    <xf numFmtId="3" fontId="6" fillId="0" borderId="0" xfId="1" applyNumberFormat="1" applyFont="1"/>
    <xf numFmtId="164" fontId="3" fillId="3" borderId="1" xfId="1" applyNumberFormat="1" applyFont="1" applyFill="1" applyBorder="1" applyAlignment="1">
      <alignment vertical="top" wrapText="1"/>
    </xf>
    <xf numFmtId="0" fontId="7" fillId="0" borderId="0" xfId="0" applyFont="1" applyAlignment="1">
      <alignment vertical="top" wrapText="1"/>
    </xf>
    <xf numFmtId="164" fontId="7" fillId="0" borderId="0" xfId="1" applyNumberFormat="1" applyFont="1" applyAlignment="1">
      <alignment vertical="top" wrapText="1"/>
    </xf>
    <xf numFmtId="164" fontId="9" fillId="3" borderId="1" xfId="1" applyNumberFormat="1" applyFont="1" applyFill="1" applyBorder="1" applyAlignment="1">
      <alignment vertical="top" wrapText="1"/>
    </xf>
    <xf numFmtId="164" fontId="9" fillId="3" borderId="1" xfId="1" applyNumberFormat="1" applyFont="1" applyFill="1" applyBorder="1" applyAlignment="1">
      <alignment vertical="center" wrapText="1"/>
    </xf>
    <xf numFmtId="43" fontId="5" fillId="2" borderId="2" xfId="1" applyFont="1" applyFill="1" applyBorder="1"/>
    <xf numFmtId="3" fontId="0" fillId="0" borderId="0" xfId="0" applyNumberFormat="1"/>
    <xf numFmtId="164" fontId="0" fillId="0" borderId="0" xfId="0" applyNumberFormat="1"/>
    <xf numFmtId="43" fontId="0" fillId="0" borderId="0" xfId="0" applyNumberFormat="1"/>
    <xf numFmtId="164" fontId="8" fillId="4" borderId="0" xfId="1" applyNumberFormat="1" applyFont="1" applyFill="1" applyAlignment="1">
      <alignment vertical="top" wrapText="1"/>
    </xf>
    <xf numFmtId="164" fontId="7" fillId="4" borderId="0" xfId="1" applyNumberFormat="1" applyFont="1" applyFill="1" applyAlignment="1">
      <alignment vertical="top" wrapText="1"/>
    </xf>
    <xf numFmtId="164" fontId="6" fillId="0" borderId="0" xfId="1" applyNumberFormat="1" applyFont="1"/>
  </cellXfs>
  <cellStyles count="2">
    <cellStyle name="Migliaia" xfId="1" builtinId="3"/>
    <cellStyle name="Normale" xfId="0" builtinId="0"/>
  </cellStyles>
  <dxfs count="23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C00000"/>
        <name val="Calibri"/>
        <family val="2"/>
        <scheme val="minor"/>
      </font>
      <numFmt numFmtId="164" formatCode="_-* #,##0_-;\-* #,##0_-;_-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C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Calibri"/>
        <family val="2"/>
        <scheme val="minor"/>
      </font>
      <numFmt numFmtId="164" formatCode="_-* #,##0_-;\-* #,##0_-;_-* &quot;-&quot;??_-;_-@_-"/>
      <alignment horizontal="general" vertical="top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430654-13F5-4C5A-9090-88A7D51E65AC}" name="Tabella2026" displayName="Tabella2026" ref="B5:V7899" totalsRowShown="0" headerRowDxfId="22" dataDxfId="21" headerRowCellStyle="Migliaia" dataCellStyle="Migliaia">
  <autoFilter ref="B5:V7899" xr:uid="{BEFE534E-7D71-417B-B1D8-2EAEA0BAEE3E}"/>
  <tableColumns count="21">
    <tableColumn id="1" xr3:uid="{AAE22106-AEF1-4B9F-9653-7C83355A1ED3}" name="codFIN" dataDxfId="20"/>
    <tableColumn id="2" xr3:uid="{AF3D6F8A-E375-462C-A859-DAD309DF09A4}" name="codISTAT" dataDxfId="19"/>
    <tableColumn id="3" xr3:uid="{6BDB2775-D831-4D71-8EA8-9082E49C2F48}" name="ENTE" dataDxfId="18"/>
    <tableColumn id="4" xr3:uid="{176DE416-D1E8-48F2-ABA0-8A92B17AFB81}" name="REGIONE" dataDxfId="17"/>
    <tableColumn id="5" xr3:uid="{7F736C38-BBC8-43D1-A683-FAD9305B6376}" name="PROVINCIA" dataDxfId="16"/>
    <tableColumn id="6" xr3:uid="{AF02D408-8B0A-4E6C-8A04-614811631645}" name="DEM08" dataDxfId="15"/>
    <tableColumn id="30" xr3:uid="{1A917AD2-7C3E-43BC-9134-6B8C84148BD9}" name="AREA" dataDxfId="14"/>
    <tableColumn id="7" xr3:uid="{CE988D7E-C031-464B-90F2-F601CA5E6E23}" name="POP_2024" dataDxfId="13" dataCellStyle="Migliaia"/>
    <tableColumn id="12" xr3:uid="{C23FF70F-536F-4F87-8BB0-F2358D3AFD07}" name="reddito_2024" dataDxfId="12" dataCellStyle="Migliaia"/>
    <tableColumn id="13" xr3:uid="{08E8B24B-F090-4614-B964-58DF156BAA5B}" name="INCIDENZA POPOLAZIONE" dataDxfId="11" dataCellStyle="Migliaia">
      <calculatedColumnFormula>+Tabella2026[[#This Row],[POP_2024]]/SUM(Tabella2026[POP_2024])</calculatedColumnFormula>
    </tableColumn>
    <tableColumn id="14" xr3:uid="{907A8C13-D162-45C6-B7EB-84DA3304A13F}" name="CONTRIBUTO SULLA BASE DELLA POPOLAZIONE" dataDxfId="10" dataCellStyle="Migliaia">
      <calculatedColumnFormula>+Tabella2026[[#This Row],[INCIDENZA POPOLAZIONE]]*(PLAFOND/2)</calculatedColumnFormula>
    </tableColumn>
    <tableColumn id="15" xr3:uid="{51FDEACC-D8DB-48D8-B5B2-4C524FEF4E89}" name="REDDITO COMPLESSIVO PROCAPITE" dataDxfId="9" dataCellStyle="Migliaia">
      <calculatedColumnFormula>+IFERROR(Tabella2026[[#This Row],[reddito_2024]]/Tabella2026[[#This Row],[POP_2024]],"")</calculatedColumnFormula>
    </tableColumn>
    <tableColumn id="16" xr3:uid="{87AF9A3E-07C2-40F6-9144-C3AF51316165}" name="DIFFERENZA REDDITO INFERIORE ALLA MEDIA DALLA MEDIA" dataDxfId="8" dataCellStyle="Migliaia">
      <calculatedColumnFormula>+IF(Tabella2026[[#This Row],[REDDITO COMPLESSIVO PROCAPITE]]&lt;media_aggr_reddito_pc,(media_aggr_reddito_pc-Tabella2026[[#This Row],[REDDITO COMPLESSIVO PROCAPITE]]),0)</calculatedColumnFormula>
    </tableColumn>
    <tableColumn id="17" xr3:uid="{11BE161E-FBC2-4EC1-AD9B-2FE1FCEE5DE6}" name="POPOLAZIONE PER DIFFERENZA " dataDxfId="7" dataCellStyle="Migliaia">
      <calculatedColumnFormula>+Tabella2026[[#This Row],[DIFFERENZA REDDITO INFERIORE ALLA MEDIA DALLA MEDIA]]*Tabella2026[[#This Row],[POP_2024]]</calculatedColumnFormula>
    </tableColumn>
    <tableColumn id="18" xr3:uid="{9DF06359-15F8-4706-B545-AEC72F8DC837}" name="INCIDENZA POPOLAZIONE PER DIFFERENZA" dataDxfId="6" dataCellStyle="Migliaia">
      <calculatedColumnFormula>+Tabella2026[[#This Row],[POPOLAZIONE PER DIFFERENZA ]]/SUM(Tabella2026[[POPOLAZIONE PER DIFFERENZA ]])</calculatedColumnFormula>
    </tableColumn>
    <tableColumn id="19" xr3:uid="{B8C09FC0-03B9-4813-85DD-305253F5BCE3}" name="CONTRIBUTO SULLA BASE DEL REDDITO" dataDxfId="5" dataCellStyle="Migliaia">
      <calculatedColumnFormula>+Tabella2026[[#This Row],[INCIDENZA POPOLAZIONE PER DIFFERENZA]]*(PLAFOND-SUM(Tabella2026[CONTRIBUTO SULLA BASE DELLA POPOLAZIONE]))</calculatedColumnFormula>
    </tableColumn>
    <tableColumn id="20" xr3:uid="{3EBE40C1-BE17-4DBF-BF42-B3DB068DAAC3}" name="CONTRIBUTO TOTALE" dataDxfId="4" dataCellStyle="Migliaia">
      <calculatedColumnFormula>+Tabella2026[[#This Row],[CONTRIBUTO SULLA BASE DELLA POPOLAZIONE]]+Tabella2026[[#This Row],[CONTRIBUTO SULLA BASE DEL REDDITO]]</calculatedColumnFormula>
    </tableColumn>
    <tableColumn id="21" xr3:uid="{F4D7B412-2287-45E2-8ED3-76F522BEAACA}" name="preDEF1" dataDxfId="3" dataCellStyle="Migliaia">
      <calculatedColumnFormula>+Tabella2026[[#This Row],[CONTRIBUTO TOTALE]]/(PLAFOND/N_TESSERE)</calculatedColumnFormula>
    </tableColumn>
    <tableColumn id="22" xr3:uid="{0FC620D0-E2E1-4F92-86F7-F9B9797DBDA1}" name="preDEF2" dataDxfId="2" dataCellStyle="Migliaia">
      <calculatedColumnFormula>+MAX(CEILING(Tabella2026[[#This Row],[preDEF1]],1),1)</calculatedColumnFormula>
    </tableColumn>
    <tableColumn id="23" xr3:uid="{5CBA056A-5D55-4708-AEC1-9E879370BF03}" name="DEF - n. card" dataDxfId="1" dataCellStyle="Migliaia">
      <calculatedColumnFormula xml:space="preserve"> IF(ROW(Tabella2026[[#This Row],[preDEF2]]) - ROW(Tabella2026[[#Headers],[preDEF2]])&lt;=ABS(SUM(Tabella2026[preDEF2])-N_TESSERE),Tabella2026[[#This Row],[preDEF2]]-1,Tabella2026[[#This Row],[preDEF2]])</calculatedColumnFormula>
    </tableColumn>
    <tableColumn id="24" xr3:uid="{A13FEEDE-126A-4722-8E50-99F40E460188}" name="Contributo monetario DEF" dataDxfId="0" dataCellStyle="Migliaia">
      <calculatedColumnFormula>+Tabella2026[[#This Row],[DEF - n. card]]*(PLAFOND/N_TESSERE)</calculatedColumnFormula>
    </tableColumn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CFBC1-073C-4C85-96A3-BCC1496AE63E}">
  <dimension ref="B1:AA7899"/>
  <sheetViews>
    <sheetView showGridLines="0" tabSelected="1" zoomScaleNormal="100" workbookViewId="0">
      <pane xSplit="10" ySplit="5" topLeftCell="O6" activePane="bottomRight" state="frozen"/>
      <selection pane="topRight" activeCell="N1" sqref="N1"/>
      <selection pane="bottomLeft" activeCell="A6" sqref="A6"/>
      <selection pane="bottomRight" activeCell="U6" sqref="U6"/>
    </sheetView>
  </sheetViews>
  <sheetFormatPr defaultRowHeight="15" x14ac:dyDescent="0.25"/>
  <cols>
    <col min="1" max="1" width="4.28515625" customWidth="1"/>
    <col min="3" max="3" width="9.5703125" customWidth="1"/>
    <col min="5" max="5" width="9.7109375" customWidth="1"/>
    <col min="6" max="6" width="11" customWidth="1"/>
    <col min="7" max="7" width="15.140625" bestFit="1" customWidth="1"/>
    <col min="8" max="8" width="15.140625" customWidth="1"/>
    <col min="9" max="9" width="11.42578125" style="4" customWidth="1"/>
    <col min="10" max="10" width="17" style="4" bestFit="1" customWidth="1"/>
    <col min="11" max="11" width="9.28515625" bestFit="1" customWidth="1"/>
    <col min="12" max="12" width="12.5703125" bestFit="1" customWidth="1"/>
    <col min="13" max="13" width="9.28515625" bestFit="1" customWidth="1"/>
    <col min="14" max="14" width="17.85546875" customWidth="1"/>
    <col min="15" max="15" width="20.85546875" customWidth="1"/>
    <col min="16" max="16" width="10.7109375" customWidth="1"/>
    <col min="17" max="17" width="13.140625" bestFit="1" customWidth="1"/>
    <col min="18" max="18" width="17.5703125" bestFit="1" customWidth="1"/>
    <col min="19" max="19" width="14.5703125" bestFit="1" customWidth="1"/>
    <col min="21" max="21" width="11.85546875" customWidth="1"/>
    <col min="22" max="22" width="12" bestFit="1" customWidth="1"/>
    <col min="27" max="27" width="15.28515625" bestFit="1" customWidth="1"/>
  </cols>
  <sheetData>
    <row r="1" spans="2:27" x14ac:dyDescent="0.25">
      <c r="T1" s="17"/>
    </row>
    <row r="2" spans="2:27" ht="19.5" thickBot="1" x14ac:dyDescent="0.35">
      <c r="G2" s="7" t="s">
        <v>15816</v>
      </c>
      <c r="H2" s="7"/>
      <c r="I2" s="10"/>
      <c r="J2" s="10"/>
      <c r="K2" s="10"/>
      <c r="L2" s="10"/>
      <c r="M2" s="10"/>
      <c r="N2" s="10"/>
      <c r="O2" s="10"/>
      <c r="P2" s="13"/>
      <c r="Q2" s="13"/>
      <c r="R2" s="8">
        <f>1177597*500</f>
        <v>588798500</v>
      </c>
      <c r="S2" s="8">
        <f>+PLAFOND/500</f>
        <v>1177597</v>
      </c>
      <c r="T2" s="13"/>
      <c r="U2" s="13"/>
      <c r="V2" s="15">
        <f>+V3/U3</f>
        <v>500</v>
      </c>
    </row>
    <row r="3" spans="2:27" ht="15.6" thickTop="1" thickBot="1" x14ac:dyDescent="0.3">
      <c r="I3" s="14">
        <f>+_xlfn.AGGREGATE(9,7,Tabella2026[POP_2024])</f>
        <v>58943464</v>
      </c>
      <c r="J3" s="14">
        <f>+_xlfn.AGGREGATE(9,7,Tabella2026[reddito_2024])</f>
        <v>1050671139759</v>
      </c>
      <c r="K3" s="14">
        <f>+_xlfn.AGGREGATE(9,7,Tabella2026[INCIDENZA POPOLAZIONE])</f>
        <v>0.99999999999999989</v>
      </c>
      <c r="L3" s="14">
        <f>+_xlfn.AGGREGATE(9,7,Tabella2026[CONTRIBUTO SULLA BASE DELLA POPOLAZIONE])</f>
        <v>294399249.99999881</v>
      </c>
      <c r="M3" s="14">
        <f>+SUM(Tabella2026[reddito_2024])/SUM(Tabella2026[POP_2024])</f>
        <v>17825.066062608741</v>
      </c>
      <c r="N3" s="14">
        <f>+_xlfn.AGGREGATE(9,7,Tabella2026[DIFFERENZA REDDITO INFERIORE ALLA MEDIA DALLA MEDIA])</f>
        <v>19534776.000023078</v>
      </c>
      <c r="O3" s="14">
        <f>+_xlfn.AGGREGATE(9,7,Tabella2026[[POPOLAZIONE PER DIFFERENZA ]])</f>
        <v>112716430368.07475</v>
      </c>
      <c r="P3" s="14">
        <f>+_xlfn.AGGREGATE(9,7,Tabella2026[INCIDENZA POPOLAZIONE PER DIFFERENZA])</f>
        <v>0.99999999999999856</v>
      </c>
      <c r="Q3" s="14">
        <f>+_xlfn.AGGREGATE(9,7,Tabella2026[CONTRIBUTO SULLA BASE DEL REDDITO])</f>
        <v>294399250.00000054</v>
      </c>
      <c r="R3" s="14">
        <f>+_xlfn.AGGREGATE(9,7,Tabella2026[CONTRIBUTO TOTALE])</f>
        <v>588798499.99999869</v>
      </c>
      <c r="S3" s="14">
        <f>+_xlfn.AGGREGATE(9,7,Tabella2026[preDEF1])</f>
        <v>1177596.9999999988</v>
      </c>
      <c r="T3" s="14">
        <f>+_xlfn.AGGREGATE(9,7,Tabella2026[preDEF2])</f>
        <v>1181584</v>
      </c>
      <c r="U3" s="14">
        <f>+_xlfn.AGGREGATE(9,7,Tabella2026[DEF - n. card])</f>
        <v>1177597</v>
      </c>
      <c r="V3" s="14">
        <f>+_xlfn.AGGREGATE(9,7,Tabella2026[Contributo monetario DEF])</f>
        <v>588798500</v>
      </c>
      <c r="Z3" s="16"/>
      <c r="AA3" s="4"/>
    </row>
    <row r="4" spans="2:27" thickTop="1" x14ac:dyDescent="0.25"/>
    <row r="5" spans="2:27" s="6" customFormat="1" ht="65.25" customHeight="1" x14ac:dyDescent="0.25">
      <c r="B5" s="11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15831</v>
      </c>
      <c r="I5" s="12" t="s">
        <v>15832</v>
      </c>
      <c r="J5" s="12" t="s">
        <v>15833</v>
      </c>
      <c r="K5" s="12" t="s">
        <v>15845</v>
      </c>
      <c r="L5" s="12" t="s">
        <v>15804</v>
      </c>
      <c r="M5" s="12" t="s">
        <v>15805</v>
      </c>
      <c r="N5" s="12" t="s">
        <v>15806</v>
      </c>
      <c r="O5" s="12" t="s">
        <v>15807</v>
      </c>
      <c r="P5" s="12" t="s">
        <v>15808</v>
      </c>
      <c r="Q5" s="12" t="s">
        <v>15809</v>
      </c>
      <c r="R5" s="12" t="s">
        <v>15810</v>
      </c>
      <c r="S5" s="12" t="s">
        <v>15811</v>
      </c>
      <c r="T5" s="12" t="s">
        <v>15812</v>
      </c>
      <c r="U5" s="19" t="s">
        <v>15813</v>
      </c>
      <c r="V5" s="20" t="s">
        <v>15814</v>
      </c>
    </row>
    <row r="6" spans="2:27" ht="14.25" x14ac:dyDescent="0.25">
      <c r="B6" s="1" t="s">
        <v>6</v>
      </c>
      <c r="C6" s="2">
        <v>58091</v>
      </c>
      <c r="D6" s="1" t="s">
        <v>7</v>
      </c>
      <c r="E6" s="1" t="s">
        <v>8</v>
      </c>
      <c r="F6" s="1" t="s">
        <v>7</v>
      </c>
      <c r="G6" s="1" t="s">
        <v>9</v>
      </c>
      <c r="H6" s="1" t="s">
        <v>15834</v>
      </c>
      <c r="I6" s="5">
        <v>2747290</v>
      </c>
      <c r="J6" s="5">
        <v>62660837961</v>
      </c>
      <c r="K6" s="3">
        <f>+Tabella2026[[#This Row],[POP_2024]]/SUM(Tabella2026[POP_2024])</f>
        <v>4.6608899673761965E-2</v>
      </c>
      <c r="L6" s="3">
        <f>+Tabella2026[[#This Row],[INCIDENZA POPOLAZIONE]]*(PLAFOND/2)</f>
        <v>13721625.107280767</v>
      </c>
      <c r="M6" s="3">
        <f>+IFERROR(Tabella2026[[#This Row],[reddito_2024]]/Tabella2026[[#This Row],[POP_2024]],"")</f>
        <v>22808.235738127391</v>
      </c>
      <c r="N6" s="3">
        <f>+IF(Tabella2026[[#This Row],[REDDITO COMPLESSIVO PROCAPITE]]&lt;media_aggr_reddito_pc,(media_aggr_reddito_pc-Tabella2026[[#This Row],[REDDITO COMPLESSIVO PROCAPITE]]),0)</f>
        <v>0</v>
      </c>
      <c r="O6" s="3">
        <f>+Tabella2026[[#This Row],[DIFFERENZA REDDITO INFERIORE ALLA MEDIA DALLA MEDIA]]*Tabella2026[[#This Row],[POP_2024]]</f>
        <v>0</v>
      </c>
      <c r="P6" s="3">
        <f>+Tabella2026[[#This Row],[POPOLAZIONE PER DIFFERENZA ]]/SUM(Tabella2026[[POPOLAZIONE PER DIFFERENZA ]])</f>
        <v>0</v>
      </c>
      <c r="Q6" s="3">
        <f>+Tabella2026[[#This Row],[INCIDENZA POPOLAZIONE PER DIFFERENZA]]*(PLAFOND-SUM(Tabella2026[CONTRIBUTO SULLA BASE DELLA POPOLAZIONE]))</f>
        <v>0</v>
      </c>
      <c r="R6" s="3">
        <f>+Tabella2026[[#This Row],[CONTRIBUTO SULLA BASE DELLA POPOLAZIONE]]+Tabella2026[[#This Row],[CONTRIBUTO SULLA BASE DEL REDDITO]]</f>
        <v>13721625.107280767</v>
      </c>
      <c r="S6" s="3">
        <f>+Tabella2026[[#This Row],[CONTRIBUTO TOTALE]]/(PLAFOND/N_TESSERE)</f>
        <v>27443.250214561533</v>
      </c>
      <c r="T6" s="3">
        <f>+MAX(CEILING(Tabella2026[[#This Row],[preDEF1]],1),1)</f>
        <v>27444</v>
      </c>
      <c r="U6" s="9">
        <f xml:space="preserve"> IF(ROW(Tabella2026[[#This Row],[preDEF2]]) - ROW(Tabella2026[[#Headers],[preDEF2]])&lt;=ABS(SUM(Tabella2026[preDEF2])-N_TESSERE),Tabella2026[[#This Row],[preDEF2]]-1,Tabella2026[[#This Row],[preDEF2]])</f>
        <v>27443</v>
      </c>
      <c r="V6" s="21">
        <f>+Tabella2026[[#This Row],[DEF - n. card]]*(PLAFOND/N_TESSERE)</f>
        <v>13721500</v>
      </c>
      <c r="W6" s="18"/>
    </row>
    <row r="7" spans="2:27" ht="14.25" x14ac:dyDescent="0.25">
      <c r="B7" s="1" t="s">
        <v>10</v>
      </c>
      <c r="C7" s="2">
        <v>15146</v>
      </c>
      <c r="D7" s="1" t="s">
        <v>11</v>
      </c>
      <c r="E7" s="1" t="s">
        <v>12</v>
      </c>
      <c r="F7" s="1" t="s">
        <v>11</v>
      </c>
      <c r="G7" s="1" t="s">
        <v>9</v>
      </c>
      <c r="H7" s="1" t="s">
        <v>15835</v>
      </c>
      <c r="I7" s="5">
        <v>1365698</v>
      </c>
      <c r="J7" s="5">
        <v>42436225735</v>
      </c>
      <c r="K7" s="3">
        <f>+Tabella2026[[#This Row],[POP_2024]]/SUM(Tabella2026[POP_2024])</f>
        <v>2.3169625728138406E-2</v>
      </c>
      <c r="L7" s="3">
        <f>+Tabella2026[[#This Row],[INCIDENZA POPOLAZIONE]]*(PLAFOND/2)</f>
        <v>6821120.4371446511</v>
      </c>
      <c r="M7" s="3">
        <f>+IFERROR(Tabella2026[[#This Row],[reddito_2024]]/Tabella2026[[#This Row],[POP_2024]],"")</f>
        <v>31072.920759201523</v>
      </c>
      <c r="N7" s="3">
        <f>+IF(Tabella2026[[#This Row],[REDDITO COMPLESSIVO PROCAPITE]]&lt;media_aggr_reddito_pc,(media_aggr_reddito_pc-Tabella2026[[#This Row],[REDDITO COMPLESSIVO PROCAPITE]]),0)</f>
        <v>0</v>
      </c>
      <c r="O7" s="3">
        <f>+Tabella2026[[#This Row],[DIFFERENZA REDDITO INFERIORE ALLA MEDIA DALLA MEDIA]]*Tabella2026[[#This Row],[POP_2024]]</f>
        <v>0</v>
      </c>
      <c r="P7" s="3">
        <f>+Tabella2026[[#This Row],[POPOLAZIONE PER DIFFERENZA ]]/SUM(Tabella2026[[POPOLAZIONE PER DIFFERENZA ]])</f>
        <v>0</v>
      </c>
      <c r="Q7" s="3">
        <f>+Tabella2026[[#This Row],[INCIDENZA POPOLAZIONE PER DIFFERENZA]]*(PLAFOND-SUM(Tabella2026[CONTRIBUTO SULLA BASE DELLA POPOLAZIONE]))</f>
        <v>0</v>
      </c>
      <c r="R7" s="3">
        <f>+Tabella2026[[#This Row],[CONTRIBUTO SULLA BASE DELLA POPOLAZIONE]]+Tabella2026[[#This Row],[CONTRIBUTO SULLA BASE DEL REDDITO]]</f>
        <v>6821120.4371446511</v>
      </c>
      <c r="S7" s="3">
        <f>+Tabella2026[[#This Row],[CONTRIBUTO TOTALE]]/(PLAFOND/N_TESSERE)</f>
        <v>13642.240874289302</v>
      </c>
      <c r="T7" s="3">
        <f>+MAX(CEILING(Tabella2026[[#This Row],[preDEF1]],1),1)</f>
        <v>13643</v>
      </c>
      <c r="U7" s="9">
        <f xml:space="preserve"> IF(ROW(Tabella2026[[#This Row],[preDEF2]]) - ROW(Tabella2026[[#Headers],[preDEF2]])&lt;=ABS(SUM(Tabella2026[preDEF2])-N_TESSERE),Tabella2026[[#This Row],[preDEF2]]-1,Tabella2026[[#This Row],[preDEF2]])</f>
        <v>13642</v>
      </c>
      <c r="V7" s="21">
        <f>+Tabella2026[[#This Row],[DEF - n. card]]*(PLAFOND/N_TESSERE)</f>
        <v>6821000</v>
      </c>
      <c r="W7" s="18"/>
    </row>
    <row r="8" spans="2:27" ht="14.25" x14ac:dyDescent="0.25">
      <c r="B8" s="1" t="s">
        <v>13</v>
      </c>
      <c r="C8" s="2">
        <v>63049</v>
      </c>
      <c r="D8" s="1" t="s">
        <v>14</v>
      </c>
      <c r="E8" s="1" t="s">
        <v>15</v>
      </c>
      <c r="F8" s="1" t="s">
        <v>14</v>
      </c>
      <c r="G8" s="1" t="s">
        <v>9</v>
      </c>
      <c r="H8" s="1" t="s">
        <v>15836</v>
      </c>
      <c r="I8" s="5">
        <v>909013</v>
      </c>
      <c r="J8" s="5">
        <v>12478557252</v>
      </c>
      <c r="K8" s="3">
        <f>+Tabella2026[[#This Row],[POP_2024]]/SUM(Tabella2026[POP_2024])</f>
        <v>1.5421777722463004E-2</v>
      </c>
      <c r="L8" s="3">
        <f>+Tabella2026[[#This Row],[INCIDENZA POPOLAZIONE]]*(PLAFOND/2)</f>
        <v>4540159.7951598167</v>
      </c>
      <c r="M8" s="3">
        <f>+IFERROR(Tabella2026[[#This Row],[reddito_2024]]/Tabella2026[[#This Row],[POP_2024]],"")</f>
        <v>13727.589431614289</v>
      </c>
      <c r="N8" s="3">
        <f>+IF(Tabella2026[[#This Row],[REDDITO COMPLESSIVO PROCAPITE]]&lt;media_aggr_reddito_pc,(media_aggr_reddito_pc-Tabella2026[[#This Row],[REDDITO COMPLESSIVO PROCAPITE]]),0)</f>
        <v>4097.4766309944516</v>
      </c>
      <c r="O8" s="3">
        <f>+Tabella2026[[#This Row],[DIFFERENZA REDDITO INFERIORE ALLA MEDIA DALLA MEDIA]]*Tabella2026[[#This Row],[POP_2024]]</f>
        <v>3724659524.7701592</v>
      </c>
      <c r="P8" s="3">
        <f>+Tabella2026[[#This Row],[POPOLAZIONE PER DIFFERENZA ]]/SUM(Tabella2026[[POPOLAZIONE PER DIFFERENZA ]])</f>
        <v>3.3044512788484415E-2</v>
      </c>
      <c r="Q8" s="3">
        <f>+Tabella2026[[#This Row],[INCIDENZA POPOLAZIONE PER DIFFERENZA]]*(PLAFOND-SUM(Tabella2026[CONTRIBUTO SULLA BASE DELLA POPOLAZIONE]))</f>
        <v>9728279.7815452591</v>
      </c>
      <c r="R8" s="3">
        <f>+Tabella2026[[#This Row],[CONTRIBUTO SULLA BASE DELLA POPOLAZIONE]]+Tabella2026[[#This Row],[CONTRIBUTO SULLA BASE DEL REDDITO]]</f>
        <v>14268439.576705076</v>
      </c>
      <c r="S8" s="3">
        <f>+Tabella2026[[#This Row],[CONTRIBUTO TOTALE]]/(PLAFOND/N_TESSERE)</f>
        <v>28536.879153410151</v>
      </c>
      <c r="T8" s="3">
        <f>+MAX(CEILING(Tabella2026[[#This Row],[preDEF1]],1),1)</f>
        <v>28537</v>
      </c>
      <c r="U8" s="9">
        <f xml:space="preserve"> IF(ROW(Tabella2026[[#This Row],[preDEF2]]) - ROW(Tabella2026[[#Headers],[preDEF2]])&lt;=ABS(SUM(Tabella2026[preDEF2])-N_TESSERE),Tabella2026[[#This Row],[preDEF2]]-1,Tabella2026[[#This Row],[preDEF2]])</f>
        <v>28536</v>
      </c>
      <c r="V8" s="21">
        <f>+Tabella2026[[#This Row],[DEF - n. card]]*(PLAFOND/N_TESSERE)</f>
        <v>14268000</v>
      </c>
      <c r="W8" s="18"/>
    </row>
    <row r="9" spans="2:27" ht="14.25" x14ac:dyDescent="0.25">
      <c r="B9" s="1" t="s">
        <v>16</v>
      </c>
      <c r="C9" s="2">
        <v>1272</v>
      </c>
      <c r="D9" s="1" t="s">
        <v>17</v>
      </c>
      <c r="E9" s="1" t="s">
        <v>18</v>
      </c>
      <c r="F9" s="1" t="s">
        <v>17</v>
      </c>
      <c r="G9" s="1" t="s">
        <v>9</v>
      </c>
      <c r="H9" s="1" t="s">
        <v>15835</v>
      </c>
      <c r="I9" s="5">
        <v>853196</v>
      </c>
      <c r="J9" s="5">
        <v>18708641343</v>
      </c>
      <c r="K9" s="3">
        <f>+Tabella2026[[#This Row],[POP_2024]]/SUM(Tabella2026[POP_2024])</f>
        <v>1.4474819464292089E-2</v>
      </c>
      <c r="L9" s="3">
        <f>+Tabella2026[[#This Row],[INCIDENZA POPOLAZIONE]]*(PLAFOND/2)</f>
        <v>4261375.9941729931</v>
      </c>
      <c r="M9" s="3">
        <f>+IFERROR(Tabella2026[[#This Row],[reddito_2024]]/Tabella2026[[#This Row],[POP_2024]],"")</f>
        <v>21927.718065954363</v>
      </c>
      <c r="N9" s="3">
        <f>+IF(Tabella2026[[#This Row],[REDDITO COMPLESSIVO PROCAPITE]]&lt;media_aggr_reddito_pc,(media_aggr_reddito_pc-Tabella2026[[#This Row],[REDDITO COMPLESSIVO PROCAPITE]]),0)</f>
        <v>0</v>
      </c>
      <c r="O9" s="3">
        <f>+Tabella2026[[#This Row],[DIFFERENZA REDDITO INFERIORE ALLA MEDIA DALLA MEDIA]]*Tabella2026[[#This Row],[POP_2024]]</f>
        <v>0</v>
      </c>
      <c r="P9" s="3">
        <f>+Tabella2026[[#This Row],[POPOLAZIONE PER DIFFERENZA ]]/SUM(Tabella2026[[POPOLAZIONE PER DIFFERENZA ]])</f>
        <v>0</v>
      </c>
      <c r="Q9" s="3">
        <f>+Tabella2026[[#This Row],[INCIDENZA POPOLAZIONE PER DIFFERENZA]]*(PLAFOND-SUM(Tabella2026[CONTRIBUTO SULLA BASE DELLA POPOLAZIONE]))</f>
        <v>0</v>
      </c>
      <c r="R9" s="3">
        <f>+Tabella2026[[#This Row],[CONTRIBUTO SULLA BASE DELLA POPOLAZIONE]]+Tabella2026[[#This Row],[CONTRIBUTO SULLA BASE DEL REDDITO]]</f>
        <v>4261375.9941729931</v>
      </c>
      <c r="S9" s="3">
        <f>+Tabella2026[[#This Row],[CONTRIBUTO TOTALE]]/(PLAFOND/N_TESSERE)</f>
        <v>8522.7519883459863</v>
      </c>
      <c r="T9" s="3">
        <f>+MAX(CEILING(Tabella2026[[#This Row],[preDEF1]],1),1)</f>
        <v>8523</v>
      </c>
      <c r="U9" s="9">
        <f xml:space="preserve"> IF(ROW(Tabella2026[[#This Row],[preDEF2]]) - ROW(Tabella2026[[#Headers],[preDEF2]])&lt;=ABS(SUM(Tabella2026[preDEF2])-N_TESSERE),Tabella2026[[#This Row],[preDEF2]]-1,Tabella2026[[#This Row],[preDEF2]])</f>
        <v>8522</v>
      </c>
      <c r="V9" s="21">
        <f>+Tabella2026[[#This Row],[DEF - n. card]]*(PLAFOND/N_TESSERE)</f>
        <v>4261000</v>
      </c>
      <c r="W9" s="18"/>
    </row>
    <row r="10" spans="2:27" ht="14.25" x14ac:dyDescent="0.25">
      <c r="B10" s="1" t="s">
        <v>19</v>
      </c>
      <c r="C10" s="2">
        <v>82053</v>
      </c>
      <c r="D10" s="1" t="s">
        <v>20</v>
      </c>
      <c r="E10" s="1" t="s">
        <v>21</v>
      </c>
      <c r="F10" s="1" t="s">
        <v>20</v>
      </c>
      <c r="G10" s="1" t="s">
        <v>9</v>
      </c>
      <c r="H10" s="1" t="s">
        <v>15836</v>
      </c>
      <c r="I10" s="5">
        <v>628693</v>
      </c>
      <c r="J10" s="5">
        <v>8877216843</v>
      </c>
      <c r="K10" s="3">
        <f>+Tabella2026[[#This Row],[POP_2024]]/SUM(Tabella2026[POP_2024])</f>
        <v>1.0666034150962013E-2</v>
      </c>
      <c r="L10" s="3">
        <f>+Tabella2026[[#This Row],[INCIDENZA POPOLAZIONE]]*(PLAFOND/2)</f>
        <v>3140072.4545176034</v>
      </c>
      <c r="M10" s="3">
        <f>+IFERROR(Tabella2026[[#This Row],[reddito_2024]]/Tabella2026[[#This Row],[POP_2024]],"")</f>
        <v>14120.114019084036</v>
      </c>
      <c r="N10" s="3">
        <f>+IF(Tabella2026[[#This Row],[REDDITO COMPLESSIVO PROCAPITE]]&lt;media_aggr_reddito_pc,(media_aggr_reddito_pc-Tabella2026[[#This Row],[REDDITO COMPLESSIVO PROCAPITE]]),0)</f>
        <v>3704.952043524705</v>
      </c>
      <c r="O10" s="3">
        <f>+Tabella2026[[#This Row],[DIFFERENZA REDDITO INFERIORE ALLA MEDIA DALLA MEDIA]]*Tabella2026[[#This Row],[POP_2024]]</f>
        <v>2329277415.0996776</v>
      </c>
      <c r="P10" s="3">
        <f>+Tabella2026[[#This Row],[POPOLAZIONE PER DIFFERENZA ]]/SUM(Tabella2026[[POPOLAZIONE PER DIFFERENZA ]])</f>
        <v>2.0664932410416455E-2</v>
      </c>
      <c r="Q10" s="3">
        <f>+Tabella2026[[#This Row],[INCIDENZA POPOLAZIONE PER DIFFERENZA]]*(PLAFOND-SUM(Tabella2026[CONTRIBUTO SULLA BASE DELLA POPOLAZIONE]))</f>
        <v>6083740.6029273206</v>
      </c>
      <c r="R10" s="3">
        <f>+Tabella2026[[#This Row],[CONTRIBUTO SULLA BASE DELLA POPOLAZIONE]]+Tabella2026[[#This Row],[CONTRIBUTO SULLA BASE DEL REDDITO]]</f>
        <v>9223813.0574449245</v>
      </c>
      <c r="S10" s="3">
        <f>+Tabella2026[[#This Row],[CONTRIBUTO TOTALE]]/(PLAFOND/N_TESSERE)</f>
        <v>18447.626114889848</v>
      </c>
      <c r="T10" s="3">
        <f>+MAX(CEILING(Tabella2026[[#This Row],[preDEF1]],1),1)</f>
        <v>18448</v>
      </c>
      <c r="U10" s="9">
        <f xml:space="preserve"> IF(ROW(Tabella2026[[#This Row],[preDEF2]]) - ROW(Tabella2026[[#Headers],[preDEF2]])&lt;=ABS(SUM(Tabella2026[preDEF2])-N_TESSERE),Tabella2026[[#This Row],[preDEF2]]-1,Tabella2026[[#This Row],[preDEF2]])</f>
        <v>18447</v>
      </c>
      <c r="V10" s="21">
        <f>+Tabella2026[[#This Row],[DEF - n. card]]*(PLAFOND/N_TESSERE)</f>
        <v>9223500</v>
      </c>
      <c r="W10" s="18"/>
    </row>
    <row r="11" spans="2:27" ht="14.25" x14ac:dyDescent="0.25">
      <c r="B11" s="1" t="s">
        <v>22</v>
      </c>
      <c r="C11" s="2">
        <v>10025</v>
      </c>
      <c r="D11" s="1" t="s">
        <v>23</v>
      </c>
      <c r="E11" s="1" t="s">
        <v>24</v>
      </c>
      <c r="F11" s="1" t="s">
        <v>23</v>
      </c>
      <c r="G11" s="1" t="s">
        <v>9</v>
      </c>
      <c r="H11" s="1" t="s">
        <v>15835</v>
      </c>
      <c r="I11" s="5">
        <v>564080</v>
      </c>
      <c r="J11" s="5">
        <v>12759791920</v>
      </c>
      <c r="K11" s="3">
        <f>+Tabella2026[[#This Row],[POP_2024]]/SUM(Tabella2026[POP_2024])</f>
        <v>9.5698481514422031E-3</v>
      </c>
      <c r="L11" s="3">
        <f>+Tabella2026[[#This Row],[INCIDENZA POPOLAZIONE]]*(PLAFOND/2)</f>
        <v>2817356.1183984708</v>
      </c>
      <c r="M11" s="3">
        <f>+IFERROR(Tabella2026[[#This Row],[reddito_2024]]/Tabella2026[[#This Row],[POP_2024]],"")</f>
        <v>22620.535952347185</v>
      </c>
      <c r="N11" s="3">
        <f>+IF(Tabella2026[[#This Row],[REDDITO COMPLESSIVO PROCAPITE]]&lt;media_aggr_reddito_pc,(media_aggr_reddito_pc-Tabella2026[[#This Row],[REDDITO COMPLESSIVO PROCAPITE]]),0)</f>
        <v>0</v>
      </c>
      <c r="O11" s="3">
        <f>+Tabella2026[[#This Row],[DIFFERENZA REDDITO INFERIORE ALLA MEDIA DALLA MEDIA]]*Tabella2026[[#This Row],[POP_2024]]</f>
        <v>0</v>
      </c>
      <c r="P11" s="3">
        <f>+Tabella2026[[#This Row],[POPOLAZIONE PER DIFFERENZA ]]/SUM(Tabella2026[[POPOLAZIONE PER DIFFERENZA ]])</f>
        <v>0</v>
      </c>
      <c r="Q11" s="3">
        <f>+Tabella2026[[#This Row],[INCIDENZA POPOLAZIONE PER DIFFERENZA]]*(PLAFOND-SUM(Tabella2026[CONTRIBUTO SULLA BASE DELLA POPOLAZIONE]))</f>
        <v>0</v>
      </c>
      <c r="R11" s="3">
        <f>+Tabella2026[[#This Row],[CONTRIBUTO SULLA BASE DELLA POPOLAZIONE]]+Tabella2026[[#This Row],[CONTRIBUTO SULLA BASE DEL REDDITO]]</f>
        <v>2817356.1183984708</v>
      </c>
      <c r="S11" s="3">
        <f>+Tabella2026[[#This Row],[CONTRIBUTO TOTALE]]/(PLAFOND/N_TESSERE)</f>
        <v>5634.7122367969414</v>
      </c>
      <c r="T11" s="3">
        <f>+MAX(CEILING(Tabella2026[[#This Row],[preDEF1]],1),1)</f>
        <v>5635</v>
      </c>
      <c r="U11" s="9">
        <f xml:space="preserve"> IF(ROW(Tabella2026[[#This Row],[preDEF2]]) - ROW(Tabella2026[[#Headers],[preDEF2]])&lt;=ABS(SUM(Tabella2026[preDEF2])-N_TESSERE),Tabella2026[[#This Row],[preDEF2]]-1,Tabella2026[[#This Row],[preDEF2]])</f>
        <v>5634</v>
      </c>
      <c r="V11" s="21">
        <f>+Tabella2026[[#This Row],[DEF - n. card]]*(PLAFOND/N_TESSERE)</f>
        <v>2817000</v>
      </c>
      <c r="W11" s="18"/>
    </row>
    <row r="12" spans="2:27" ht="14.25" x14ac:dyDescent="0.25">
      <c r="B12" s="1" t="s">
        <v>25</v>
      </c>
      <c r="C12" s="2">
        <v>37006</v>
      </c>
      <c r="D12" s="1" t="s">
        <v>26</v>
      </c>
      <c r="E12" s="1" t="s">
        <v>27</v>
      </c>
      <c r="F12" s="1" t="s">
        <v>26</v>
      </c>
      <c r="G12" s="1" t="s">
        <v>9</v>
      </c>
      <c r="H12" s="1" t="s">
        <v>15835</v>
      </c>
      <c r="I12" s="5">
        <v>390151</v>
      </c>
      <c r="J12" s="5">
        <v>10029610767</v>
      </c>
      <c r="K12" s="3">
        <f>+Tabella2026[[#This Row],[POP_2024]]/SUM(Tabella2026[POP_2024])</f>
        <v>6.6190714546399921E-3</v>
      </c>
      <c r="L12" s="3">
        <f>+Tabella2026[[#This Row],[INCIDENZA POPOLAZIONE]]*(PLAFOND/2)</f>
        <v>1948649.6719424226</v>
      </c>
      <c r="M12" s="3">
        <f>+IFERROR(Tabella2026[[#This Row],[reddito_2024]]/Tabella2026[[#This Row],[POP_2024]],"")</f>
        <v>25706.997462520922</v>
      </c>
      <c r="N12" s="3">
        <f>+IF(Tabella2026[[#This Row],[REDDITO COMPLESSIVO PROCAPITE]]&lt;media_aggr_reddito_pc,(media_aggr_reddito_pc-Tabella2026[[#This Row],[REDDITO COMPLESSIVO PROCAPITE]]),0)</f>
        <v>0</v>
      </c>
      <c r="O12" s="3">
        <f>+Tabella2026[[#This Row],[DIFFERENZA REDDITO INFERIORE ALLA MEDIA DALLA MEDIA]]*Tabella2026[[#This Row],[POP_2024]]</f>
        <v>0</v>
      </c>
      <c r="P12" s="3">
        <f>+Tabella2026[[#This Row],[POPOLAZIONE PER DIFFERENZA ]]/SUM(Tabella2026[[POPOLAZIONE PER DIFFERENZA ]])</f>
        <v>0</v>
      </c>
      <c r="Q12" s="3">
        <f>+Tabella2026[[#This Row],[INCIDENZA POPOLAZIONE PER DIFFERENZA]]*(PLAFOND-SUM(Tabella2026[CONTRIBUTO SULLA BASE DELLA POPOLAZIONE]))</f>
        <v>0</v>
      </c>
      <c r="R12" s="3">
        <f>+Tabella2026[[#This Row],[CONTRIBUTO SULLA BASE DELLA POPOLAZIONE]]+Tabella2026[[#This Row],[CONTRIBUTO SULLA BASE DEL REDDITO]]</f>
        <v>1948649.6719424226</v>
      </c>
      <c r="S12" s="3">
        <f>+Tabella2026[[#This Row],[CONTRIBUTO TOTALE]]/(PLAFOND/N_TESSERE)</f>
        <v>3897.2993438848453</v>
      </c>
      <c r="T12" s="3">
        <f>+MAX(CEILING(Tabella2026[[#This Row],[preDEF1]],1),1)</f>
        <v>3898</v>
      </c>
      <c r="U12" s="9">
        <f xml:space="preserve"> IF(ROW(Tabella2026[[#This Row],[preDEF2]]) - ROW(Tabella2026[[#Headers],[preDEF2]])&lt;=ABS(SUM(Tabella2026[preDEF2])-N_TESSERE),Tabella2026[[#This Row],[preDEF2]]-1,Tabella2026[[#This Row],[preDEF2]])</f>
        <v>3897</v>
      </c>
      <c r="V12" s="21">
        <f>+Tabella2026[[#This Row],[DEF - n. card]]*(PLAFOND/N_TESSERE)</f>
        <v>1948500</v>
      </c>
      <c r="W12" s="18"/>
    </row>
    <row r="13" spans="2:27" ht="14.25" x14ac:dyDescent="0.25">
      <c r="B13" s="1" t="s">
        <v>28</v>
      </c>
      <c r="C13" s="2">
        <v>48017</v>
      </c>
      <c r="D13" s="1" t="s">
        <v>29</v>
      </c>
      <c r="E13" s="1" t="s">
        <v>30</v>
      </c>
      <c r="F13" s="1" t="s">
        <v>29</v>
      </c>
      <c r="G13" s="1" t="s">
        <v>9</v>
      </c>
      <c r="H13" s="1" t="s">
        <v>15834</v>
      </c>
      <c r="I13" s="5">
        <v>361705</v>
      </c>
      <c r="J13" s="5">
        <v>8776406240</v>
      </c>
      <c r="K13" s="3">
        <f>+Tabella2026[[#This Row],[POP_2024]]/SUM(Tabella2026[POP_2024])</f>
        <v>6.1364734179857501E-3</v>
      </c>
      <c r="L13" s="3">
        <f>+Tabella2026[[#This Row],[INCIDENZA POPOLAZIONE]]*(PLAFOND/2)</f>
        <v>1806573.1718999413</v>
      </c>
      <c r="M13" s="3">
        <f>+IFERROR(Tabella2026[[#This Row],[reddito_2024]]/Tabella2026[[#This Row],[POP_2024]],"")</f>
        <v>24263.98927302636</v>
      </c>
      <c r="N13" s="3">
        <f>+IF(Tabella2026[[#This Row],[REDDITO COMPLESSIVO PROCAPITE]]&lt;media_aggr_reddito_pc,(media_aggr_reddito_pc-Tabella2026[[#This Row],[REDDITO COMPLESSIVO PROCAPITE]]),0)</f>
        <v>0</v>
      </c>
      <c r="O13" s="3">
        <f>+Tabella2026[[#This Row],[DIFFERENZA REDDITO INFERIORE ALLA MEDIA DALLA MEDIA]]*Tabella2026[[#This Row],[POP_2024]]</f>
        <v>0</v>
      </c>
      <c r="P13" s="3">
        <f>+Tabella2026[[#This Row],[POPOLAZIONE PER DIFFERENZA ]]/SUM(Tabella2026[[POPOLAZIONE PER DIFFERENZA ]])</f>
        <v>0</v>
      </c>
      <c r="Q13" s="3">
        <f>+Tabella2026[[#This Row],[INCIDENZA POPOLAZIONE PER DIFFERENZA]]*(PLAFOND-SUM(Tabella2026[CONTRIBUTO SULLA BASE DELLA POPOLAZIONE]))</f>
        <v>0</v>
      </c>
      <c r="R13" s="3">
        <f>+Tabella2026[[#This Row],[CONTRIBUTO SULLA BASE DELLA POPOLAZIONE]]+Tabella2026[[#This Row],[CONTRIBUTO SULLA BASE DEL REDDITO]]</f>
        <v>1806573.1718999413</v>
      </c>
      <c r="S13" s="3">
        <f>+Tabella2026[[#This Row],[CONTRIBUTO TOTALE]]/(PLAFOND/N_TESSERE)</f>
        <v>3613.1463437998827</v>
      </c>
      <c r="T13" s="3">
        <f>+MAX(CEILING(Tabella2026[[#This Row],[preDEF1]],1),1)</f>
        <v>3614</v>
      </c>
      <c r="U13" s="9">
        <f xml:space="preserve"> IF(ROW(Tabella2026[[#This Row],[preDEF2]]) - ROW(Tabella2026[[#Headers],[preDEF2]])&lt;=ABS(SUM(Tabella2026[preDEF2])-N_TESSERE),Tabella2026[[#This Row],[preDEF2]]-1,Tabella2026[[#This Row],[preDEF2]])</f>
        <v>3613</v>
      </c>
      <c r="V13" s="21">
        <f>+Tabella2026[[#This Row],[DEF - n. card]]*(PLAFOND/N_TESSERE)</f>
        <v>1806500</v>
      </c>
      <c r="W13" s="18"/>
    </row>
    <row r="14" spans="2:27" ht="14.25" x14ac:dyDescent="0.25">
      <c r="B14" s="1" t="s">
        <v>31</v>
      </c>
      <c r="C14" s="2">
        <v>72006</v>
      </c>
      <c r="D14" s="1" t="s">
        <v>32</v>
      </c>
      <c r="E14" s="1" t="s">
        <v>33</v>
      </c>
      <c r="F14" s="1" t="s">
        <v>32</v>
      </c>
      <c r="G14" s="1" t="s">
        <v>9</v>
      </c>
      <c r="H14" s="1" t="s">
        <v>15836</v>
      </c>
      <c r="I14" s="5">
        <v>315831</v>
      </c>
      <c r="J14" s="5">
        <v>5755485465</v>
      </c>
      <c r="K14" s="3">
        <f>+Tabella2026[[#This Row],[POP_2024]]/SUM(Tabella2026[POP_2024])</f>
        <v>5.3582022257802836E-3</v>
      </c>
      <c r="L14" s="3">
        <f>+Tabella2026[[#This Row],[INCIDENZA POPOLAZIONE]]*(PLAFOND/2)</f>
        <v>1577450.7166180462</v>
      </c>
      <c r="M14" s="3">
        <f>+IFERROR(Tabella2026[[#This Row],[reddito_2024]]/Tabella2026[[#This Row],[POP_2024]],"")</f>
        <v>18223.307607549606</v>
      </c>
      <c r="N14" s="3">
        <f>+IF(Tabella2026[[#This Row],[REDDITO COMPLESSIVO PROCAPITE]]&lt;media_aggr_reddito_pc,(media_aggr_reddito_pc-Tabella2026[[#This Row],[REDDITO COMPLESSIVO PROCAPITE]]),0)</f>
        <v>0</v>
      </c>
      <c r="O14" s="3">
        <f>+Tabella2026[[#This Row],[DIFFERENZA REDDITO INFERIORE ALLA MEDIA DALLA MEDIA]]*Tabella2026[[#This Row],[POP_2024]]</f>
        <v>0</v>
      </c>
      <c r="P14" s="3">
        <f>+Tabella2026[[#This Row],[POPOLAZIONE PER DIFFERENZA ]]/SUM(Tabella2026[[POPOLAZIONE PER DIFFERENZA ]])</f>
        <v>0</v>
      </c>
      <c r="Q14" s="3">
        <f>+Tabella2026[[#This Row],[INCIDENZA POPOLAZIONE PER DIFFERENZA]]*(PLAFOND-SUM(Tabella2026[CONTRIBUTO SULLA BASE DELLA POPOLAZIONE]))</f>
        <v>0</v>
      </c>
      <c r="R14" s="3">
        <f>+Tabella2026[[#This Row],[CONTRIBUTO SULLA BASE DELLA POPOLAZIONE]]+Tabella2026[[#This Row],[CONTRIBUTO SULLA BASE DEL REDDITO]]</f>
        <v>1577450.7166180462</v>
      </c>
      <c r="S14" s="3">
        <f>+Tabella2026[[#This Row],[CONTRIBUTO TOTALE]]/(PLAFOND/N_TESSERE)</f>
        <v>3154.9014332360925</v>
      </c>
      <c r="T14" s="3">
        <f>+MAX(CEILING(Tabella2026[[#This Row],[preDEF1]],1),1)</f>
        <v>3155</v>
      </c>
      <c r="U14" s="9">
        <f xml:space="preserve"> IF(ROW(Tabella2026[[#This Row],[preDEF2]]) - ROW(Tabella2026[[#Headers],[preDEF2]])&lt;=ABS(SUM(Tabella2026[preDEF2])-N_TESSERE),Tabella2026[[#This Row],[preDEF2]]-1,Tabella2026[[#This Row],[preDEF2]])</f>
        <v>3154</v>
      </c>
      <c r="V14" s="21">
        <f>+Tabella2026[[#This Row],[DEF - n. card]]*(PLAFOND/N_TESSERE)</f>
        <v>1577000</v>
      </c>
      <c r="W14" s="18"/>
    </row>
    <row r="15" spans="2:27" ht="14.25" x14ac:dyDescent="0.25">
      <c r="B15" s="1" t="s">
        <v>34</v>
      </c>
      <c r="C15" s="2">
        <v>87015</v>
      </c>
      <c r="D15" s="1" t="s">
        <v>35</v>
      </c>
      <c r="E15" s="1" t="s">
        <v>21</v>
      </c>
      <c r="F15" s="1" t="s">
        <v>35</v>
      </c>
      <c r="G15" s="1" t="s">
        <v>9</v>
      </c>
      <c r="H15" s="1" t="s">
        <v>15836</v>
      </c>
      <c r="I15" s="5">
        <v>298054</v>
      </c>
      <c r="J15" s="5">
        <v>3852808962</v>
      </c>
      <c r="K15" s="3">
        <f>+Tabella2026[[#This Row],[POP_2024]]/SUM(Tabella2026[POP_2024])</f>
        <v>5.0566081423378852E-3</v>
      </c>
      <c r="L15" s="3">
        <f>+Tabella2026[[#This Row],[INCIDENZA POPOLAZIONE]]*(PLAFOND/2)</f>
        <v>1488661.6446481666</v>
      </c>
      <c r="M15" s="3">
        <f>+IFERROR(Tabella2026[[#This Row],[reddito_2024]]/Tabella2026[[#This Row],[POP_2024]],"")</f>
        <v>12926.546739852511</v>
      </c>
      <c r="N15" s="3">
        <f>+IF(Tabella2026[[#This Row],[REDDITO COMPLESSIVO PROCAPITE]]&lt;media_aggr_reddito_pc,(media_aggr_reddito_pc-Tabella2026[[#This Row],[REDDITO COMPLESSIVO PROCAPITE]]),0)</f>
        <v>4898.5193227562304</v>
      </c>
      <c r="O15" s="3">
        <f>+Tabella2026[[#This Row],[DIFFERENZA REDDITO INFERIORE ALLA MEDIA DALLA MEDIA]]*Tabella2026[[#This Row],[POP_2024]]</f>
        <v>1460023278.2247856</v>
      </c>
      <c r="P15" s="3">
        <f>+Tabella2026[[#This Row],[POPOLAZIONE PER DIFFERENZA ]]/SUM(Tabella2026[[POPOLAZIONE PER DIFFERENZA ]])</f>
        <v>1.2953065258162358E-2</v>
      </c>
      <c r="Q15" s="3">
        <f>+Tabella2026[[#This Row],[INCIDENZA POPOLAZIONE PER DIFFERENZA]]*(PLAFOND-SUM(Tabella2026[CONTRIBUTO SULLA BASE DELLA POPOLAZIONE]))</f>
        <v>3813372.6972040697</v>
      </c>
      <c r="R15" s="3">
        <f>+Tabella2026[[#This Row],[CONTRIBUTO SULLA BASE DELLA POPOLAZIONE]]+Tabella2026[[#This Row],[CONTRIBUTO SULLA BASE DEL REDDITO]]</f>
        <v>5302034.3418522365</v>
      </c>
      <c r="S15" s="3">
        <f>+Tabella2026[[#This Row],[CONTRIBUTO TOTALE]]/(PLAFOND/N_TESSERE)</f>
        <v>10604.068683704472</v>
      </c>
      <c r="T15" s="3">
        <f>+MAX(CEILING(Tabella2026[[#This Row],[preDEF1]],1),1)</f>
        <v>10605</v>
      </c>
      <c r="U15" s="9">
        <f xml:space="preserve"> IF(ROW(Tabella2026[[#This Row],[preDEF2]]) - ROW(Tabella2026[[#Headers],[preDEF2]])&lt;=ABS(SUM(Tabella2026[preDEF2])-N_TESSERE),Tabella2026[[#This Row],[preDEF2]]-1,Tabella2026[[#This Row],[preDEF2]])</f>
        <v>10604</v>
      </c>
      <c r="V15" s="21">
        <f>+Tabella2026[[#This Row],[DEF - n. card]]*(PLAFOND/N_TESSERE)</f>
        <v>5302000</v>
      </c>
      <c r="W15" s="18"/>
    </row>
    <row r="16" spans="2:27" ht="14.25" x14ac:dyDescent="0.25">
      <c r="B16" s="1" t="s">
        <v>36</v>
      </c>
      <c r="C16" s="2">
        <v>23091</v>
      </c>
      <c r="D16" s="1" t="s">
        <v>37</v>
      </c>
      <c r="E16" s="1" t="s">
        <v>38</v>
      </c>
      <c r="F16" s="1" t="s">
        <v>37</v>
      </c>
      <c r="G16" s="1" t="s">
        <v>9</v>
      </c>
      <c r="H16" s="1" t="s">
        <v>15835</v>
      </c>
      <c r="I16" s="5">
        <v>255039</v>
      </c>
      <c r="J16" s="5">
        <v>5972694014</v>
      </c>
      <c r="K16" s="3">
        <f>+Tabella2026[[#This Row],[POP_2024]]/SUM(Tabella2026[POP_2024])</f>
        <v>4.3268410556936386E-3</v>
      </c>
      <c r="L16" s="3">
        <f>+Tabella2026[[#This Row],[INCIDENZA POPOLAZIONE]]*(PLAFOND/2)</f>
        <v>1273818.7616654155</v>
      </c>
      <c r="M16" s="3">
        <f>+IFERROR(Tabella2026[[#This Row],[reddito_2024]]/Tabella2026[[#This Row],[POP_2024]],"")</f>
        <v>23418.747775830365</v>
      </c>
      <c r="N16" s="3">
        <f>+IF(Tabella2026[[#This Row],[REDDITO COMPLESSIVO PROCAPITE]]&lt;media_aggr_reddito_pc,(media_aggr_reddito_pc-Tabella2026[[#This Row],[REDDITO COMPLESSIVO PROCAPITE]]),0)</f>
        <v>0</v>
      </c>
      <c r="O16" s="3">
        <f>+Tabella2026[[#This Row],[DIFFERENZA REDDITO INFERIORE ALLA MEDIA DALLA MEDIA]]*Tabella2026[[#This Row],[POP_2024]]</f>
        <v>0</v>
      </c>
      <c r="P16" s="3">
        <f>+Tabella2026[[#This Row],[POPOLAZIONE PER DIFFERENZA ]]/SUM(Tabella2026[[POPOLAZIONE PER DIFFERENZA ]])</f>
        <v>0</v>
      </c>
      <c r="Q16" s="3">
        <f>+Tabella2026[[#This Row],[INCIDENZA POPOLAZIONE PER DIFFERENZA]]*(PLAFOND-SUM(Tabella2026[CONTRIBUTO SULLA BASE DELLA POPOLAZIONE]))</f>
        <v>0</v>
      </c>
      <c r="R16" s="3">
        <f>+Tabella2026[[#This Row],[CONTRIBUTO SULLA BASE DELLA POPOLAZIONE]]+Tabella2026[[#This Row],[CONTRIBUTO SULLA BASE DEL REDDITO]]</f>
        <v>1273818.7616654155</v>
      </c>
      <c r="S16" s="3">
        <f>+Tabella2026[[#This Row],[CONTRIBUTO TOTALE]]/(PLAFOND/N_TESSERE)</f>
        <v>2547.6375233308308</v>
      </c>
      <c r="T16" s="3">
        <f>+MAX(CEILING(Tabella2026[[#This Row],[preDEF1]],1),1)</f>
        <v>2548</v>
      </c>
      <c r="U16" s="9">
        <f xml:space="preserve"> IF(ROW(Tabella2026[[#This Row],[preDEF2]]) - ROW(Tabella2026[[#Headers],[preDEF2]])&lt;=ABS(SUM(Tabella2026[preDEF2])-N_TESSERE),Tabella2026[[#This Row],[preDEF2]]-1,Tabella2026[[#This Row],[preDEF2]])</f>
        <v>2547</v>
      </c>
      <c r="V16" s="21">
        <f>+Tabella2026[[#This Row],[DEF - n. card]]*(PLAFOND/N_TESSERE)</f>
        <v>1273500</v>
      </c>
      <c r="W16" s="18"/>
    </row>
    <row r="17" spans="2:23" ht="14.25" x14ac:dyDescent="0.25">
      <c r="B17" s="1" t="s">
        <v>39</v>
      </c>
      <c r="C17" s="2">
        <v>27042</v>
      </c>
      <c r="D17" s="1" t="s">
        <v>40</v>
      </c>
      <c r="E17" s="1" t="s">
        <v>38</v>
      </c>
      <c r="F17" s="1" t="s">
        <v>40</v>
      </c>
      <c r="G17" s="1" t="s">
        <v>43</v>
      </c>
      <c r="H17" s="1" t="s">
        <v>15835</v>
      </c>
      <c r="I17" s="5">
        <v>249490</v>
      </c>
      <c r="J17" s="5">
        <v>5565827199</v>
      </c>
      <c r="K17" s="3">
        <f>+Tabella2026[[#This Row],[POP_2024]]/SUM(Tabella2026[POP_2024])</f>
        <v>4.2326999987649183E-3</v>
      </c>
      <c r="L17" s="3">
        <f>+Tabella2026[[#This Row],[INCIDENZA POPOLAZIONE]]*(PLAFOND/2)</f>
        <v>1246103.7051113928</v>
      </c>
      <c r="M17" s="3">
        <f>+IFERROR(Tabella2026[[#This Row],[reddito_2024]]/Tabella2026[[#This Row],[POP_2024]],"")</f>
        <v>22308.8187863241</v>
      </c>
      <c r="N17" s="3">
        <f>+IF(Tabella2026[[#This Row],[REDDITO COMPLESSIVO PROCAPITE]]&lt;media_aggr_reddito_pc,(media_aggr_reddito_pc-Tabella2026[[#This Row],[REDDITO COMPLESSIVO PROCAPITE]]),0)</f>
        <v>0</v>
      </c>
      <c r="O17" s="3">
        <f>+Tabella2026[[#This Row],[DIFFERENZA REDDITO INFERIORE ALLA MEDIA DALLA MEDIA]]*Tabella2026[[#This Row],[POP_2024]]</f>
        <v>0</v>
      </c>
      <c r="P17" s="3">
        <f>+Tabella2026[[#This Row],[POPOLAZIONE PER DIFFERENZA ]]/SUM(Tabella2026[[POPOLAZIONE PER DIFFERENZA ]])</f>
        <v>0</v>
      </c>
      <c r="Q17" s="3">
        <f>+Tabella2026[[#This Row],[INCIDENZA POPOLAZIONE PER DIFFERENZA]]*(PLAFOND-SUM(Tabella2026[CONTRIBUTO SULLA BASE DELLA POPOLAZIONE]))</f>
        <v>0</v>
      </c>
      <c r="R17" s="3">
        <f>+Tabella2026[[#This Row],[CONTRIBUTO SULLA BASE DELLA POPOLAZIONE]]+Tabella2026[[#This Row],[CONTRIBUTO SULLA BASE DEL REDDITO]]</f>
        <v>1246103.7051113928</v>
      </c>
      <c r="S17" s="3">
        <f>+Tabella2026[[#This Row],[CONTRIBUTO TOTALE]]/(PLAFOND/N_TESSERE)</f>
        <v>2492.2074102227857</v>
      </c>
      <c r="T17" s="3">
        <f>+MAX(CEILING(Tabella2026[[#This Row],[preDEF1]],1),1)</f>
        <v>2493</v>
      </c>
      <c r="U17" s="9">
        <f xml:space="preserve"> IF(ROW(Tabella2026[[#This Row],[preDEF2]]) - ROW(Tabella2026[[#Headers],[preDEF2]])&lt;=ABS(SUM(Tabella2026[preDEF2])-N_TESSERE),Tabella2026[[#This Row],[preDEF2]]-1,Tabella2026[[#This Row],[preDEF2]])</f>
        <v>2492</v>
      </c>
      <c r="V17" s="21">
        <f>+Tabella2026[[#This Row],[DEF - n. card]]*(PLAFOND/N_TESSERE)</f>
        <v>1246000</v>
      </c>
      <c r="W17" s="18"/>
    </row>
    <row r="18" spans="2:23" ht="14.25" x14ac:dyDescent="0.25">
      <c r="B18" s="1" t="s">
        <v>41</v>
      </c>
      <c r="C18" s="2">
        <v>83048</v>
      </c>
      <c r="D18" s="1" t="s">
        <v>42</v>
      </c>
      <c r="E18" s="1" t="s">
        <v>21</v>
      </c>
      <c r="F18" s="1" t="s">
        <v>42</v>
      </c>
      <c r="G18" s="1" t="s">
        <v>43</v>
      </c>
      <c r="H18" s="1" t="s">
        <v>15836</v>
      </c>
      <c r="I18" s="5">
        <v>217033</v>
      </c>
      <c r="J18" s="5">
        <v>3205268794</v>
      </c>
      <c r="K18" s="3">
        <f>+Tabella2026[[#This Row],[POP_2024]]/SUM(Tabella2026[POP_2024])</f>
        <v>3.6820537048857529E-3</v>
      </c>
      <c r="L18" s="3">
        <f>+Tabella2026[[#This Row],[INCIDENZA POPOLAZIONE]]*(PLAFOND/2)</f>
        <v>1083993.849178087</v>
      </c>
      <c r="M18" s="3">
        <f>+IFERROR(Tabella2026[[#This Row],[reddito_2024]]/Tabella2026[[#This Row],[POP_2024]],"")</f>
        <v>14768.578022697009</v>
      </c>
      <c r="N18" s="3">
        <f>+IF(Tabella2026[[#This Row],[REDDITO COMPLESSIVO PROCAPITE]]&lt;media_aggr_reddito_pc,(media_aggr_reddito_pc-Tabella2026[[#This Row],[REDDITO COMPLESSIVO PROCAPITE]]),0)</f>
        <v>3056.4880399117319</v>
      </c>
      <c r="O18" s="3">
        <f>+Tabella2026[[#This Row],[DIFFERENZA REDDITO INFERIORE ALLA MEDIA DALLA MEDIA]]*Tabella2026[[#This Row],[POP_2024]]</f>
        <v>663358768.76616287</v>
      </c>
      <c r="P18" s="3">
        <f>+Tabella2026[[#This Row],[POPOLAZIONE PER DIFFERENZA ]]/SUM(Tabella2026[[POPOLAZIONE PER DIFFERENZA ]])</f>
        <v>5.8852002906760728E-3</v>
      </c>
      <c r="Q18" s="3">
        <f>+Tabella2026[[#This Row],[INCIDENZA POPOLAZIONE PER DIFFERENZA]]*(PLAFOND-SUM(Tabella2026[CONTRIBUTO SULLA BASE DELLA POPOLAZIONE]))</f>
        <v>1732598.5516748249</v>
      </c>
      <c r="R18" s="3">
        <f>+Tabella2026[[#This Row],[CONTRIBUTO SULLA BASE DELLA POPOLAZIONE]]+Tabella2026[[#This Row],[CONTRIBUTO SULLA BASE DEL REDDITO]]</f>
        <v>2816592.4008529121</v>
      </c>
      <c r="S18" s="3">
        <f>+Tabella2026[[#This Row],[CONTRIBUTO TOTALE]]/(PLAFOND/N_TESSERE)</f>
        <v>5633.1848017058246</v>
      </c>
      <c r="T18" s="3">
        <f>+MAX(CEILING(Tabella2026[[#This Row],[preDEF1]],1),1)</f>
        <v>5634</v>
      </c>
      <c r="U18" s="9">
        <f xml:space="preserve"> IF(ROW(Tabella2026[[#This Row],[preDEF2]]) - ROW(Tabella2026[[#Headers],[preDEF2]])&lt;=ABS(SUM(Tabella2026[preDEF2])-N_TESSERE),Tabella2026[[#This Row],[preDEF2]]-1,Tabella2026[[#This Row],[preDEF2]])</f>
        <v>5633</v>
      </c>
      <c r="V18" s="21">
        <f>+Tabella2026[[#This Row],[DEF - n. card]]*(PLAFOND/N_TESSERE)</f>
        <v>2816500</v>
      </c>
      <c r="W18" s="18"/>
    </row>
    <row r="19" spans="2:23" ht="14.25" x14ac:dyDescent="0.25">
      <c r="B19" s="1" t="s">
        <v>44</v>
      </c>
      <c r="C19" s="2">
        <v>28060</v>
      </c>
      <c r="D19" s="1" t="s">
        <v>45</v>
      </c>
      <c r="E19" s="1" t="s">
        <v>38</v>
      </c>
      <c r="F19" s="1" t="s">
        <v>45</v>
      </c>
      <c r="G19" s="1" t="s">
        <v>43</v>
      </c>
      <c r="H19" s="1" t="s">
        <v>15835</v>
      </c>
      <c r="I19" s="5">
        <v>207412</v>
      </c>
      <c r="J19" s="5">
        <v>5158379045</v>
      </c>
      <c r="K19" s="3">
        <f>+Tabella2026[[#This Row],[POP_2024]]/SUM(Tabella2026[POP_2024])</f>
        <v>3.5188295007568607E-3</v>
      </c>
      <c r="L19" s="3">
        <f>+Tabella2026[[#This Row],[INCIDENZA POPOLAZIONE]]*(PLAFOND/2)</f>
        <v>1035940.7659006942</v>
      </c>
      <c r="M19" s="3">
        <f>+IFERROR(Tabella2026[[#This Row],[reddito_2024]]/Tabella2026[[#This Row],[POP_2024]],"")</f>
        <v>24870.205412415868</v>
      </c>
      <c r="N19" s="3">
        <f>+IF(Tabella2026[[#This Row],[REDDITO COMPLESSIVO PROCAPITE]]&lt;media_aggr_reddito_pc,(media_aggr_reddito_pc-Tabella2026[[#This Row],[REDDITO COMPLESSIVO PROCAPITE]]),0)</f>
        <v>0</v>
      </c>
      <c r="O19" s="3">
        <f>+Tabella2026[[#This Row],[DIFFERENZA REDDITO INFERIORE ALLA MEDIA DALLA MEDIA]]*Tabella2026[[#This Row],[POP_2024]]</f>
        <v>0</v>
      </c>
      <c r="P19" s="3">
        <f>+Tabella2026[[#This Row],[POPOLAZIONE PER DIFFERENZA ]]/SUM(Tabella2026[[POPOLAZIONE PER DIFFERENZA ]])</f>
        <v>0</v>
      </c>
      <c r="Q19" s="3">
        <f>+Tabella2026[[#This Row],[INCIDENZA POPOLAZIONE PER DIFFERENZA]]*(PLAFOND-SUM(Tabella2026[CONTRIBUTO SULLA BASE DELLA POPOLAZIONE]))</f>
        <v>0</v>
      </c>
      <c r="R19" s="3">
        <f>+Tabella2026[[#This Row],[CONTRIBUTO SULLA BASE DELLA POPOLAZIONE]]+Tabella2026[[#This Row],[CONTRIBUTO SULLA BASE DEL REDDITO]]</f>
        <v>1035940.7659006942</v>
      </c>
      <c r="S19" s="3">
        <f>+Tabella2026[[#This Row],[CONTRIBUTO TOTALE]]/(PLAFOND/N_TESSERE)</f>
        <v>2071.8815318013885</v>
      </c>
      <c r="T19" s="3">
        <f>+MAX(CEILING(Tabella2026[[#This Row],[preDEF1]],1),1)</f>
        <v>2072</v>
      </c>
      <c r="U19" s="9">
        <f xml:space="preserve"> IF(ROW(Tabella2026[[#This Row],[preDEF2]]) - ROW(Tabella2026[[#Headers],[preDEF2]])&lt;=ABS(SUM(Tabella2026[preDEF2])-N_TESSERE),Tabella2026[[#This Row],[preDEF2]]-1,Tabella2026[[#This Row],[preDEF2]])</f>
        <v>2071</v>
      </c>
      <c r="V19" s="21">
        <f>+Tabella2026[[#This Row],[DEF - n. card]]*(PLAFOND/N_TESSERE)</f>
        <v>1035500</v>
      </c>
      <c r="W19" s="18"/>
    </row>
    <row r="20" spans="2:23" ht="14.25" x14ac:dyDescent="0.25">
      <c r="B20" s="1" t="s">
        <v>49</v>
      </c>
      <c r="C20" s="2">
        <v>17029</v>
      </c>
      <c r="D20" s="1" t="s">
        <v>50</v>
      </c>
      <c r="E20" s="1" t="s">
        <v>12</v>
      </c>
      <c r="F20" s="1" t="s">
        <v>50</v>
      </c>
      <c r="G20" s="1" t="s">
        <v>43</v>
      </c>
      <c r="H20" s="1" t="s">
        <v>15835</v>
      </c>
      <c r="I20" s="5">
        <v>199853</v>
      </c>
      <c r="J20" s="5">
        <v>4489231533</v>
      </c>
      <c r="K20" s="3">
        <f>+Tabella2026[[#This Row],[POP_2024]]/SUM(Tabella2026[POP_2024])</f>
        <v>3.3905879708732421E-3</v>
      </c>
      <c r="L20" s="3">
        <f>+Tabella2026[[#This Row],[INCIDENZA POPOLAZIONE]]*(PLAFOND/2)</f>
        <v>998186.55568410433</v>
      </c>
      <c r="M20" s="3">
        <f>+IFERROR(Tabella2026[[#This Row],[reddito_2024]]/Tabella2026[[#This Row],[POP_2024]],"")</f>
        <v>22462.667725778447</v>
      </c>
      <c r="N20" s="3">
        <f>+IF(Tabella2026[[#This Row],[REDDITO COMPLESSIVO PROCAPITE]]&lt;media_aggr_reddito_pc,(media_aggr_reddito_pc-Tabella2026[[#This Row],[REDDITO COMPLESSIVO PROCAPITE]]),0)</f>
        <v>0</v>
      </c>
      <c r="O20" s="3">
        <f>+Tabella2026[[#This Row],[DIFFERENZA REDDITO INFERIORE ALLA MEDIA DALLA MEDIA]]*Tabella2026[[#This Row],[POP_2024]]</f>
        <v>0</v>
      </c>
      <c r="P20" s="3">
        <f>+Tabella2026[[#This Row],[POPOLAZIONE PER DIFFERENZA ]]/SUM(Tabella2026[[POPOLAZIONE PER DIFFERENZA ]])</f>
        <v>0</v>
      </c>
      <c r="Q20" s="3">
        <f>+Tabella2026[[#This Row],[INCIDENZA POPOLAZIONE PER DIFFERENZA]]*(PLAFOND-SUM(Tabella2026[CONTRIBUTO SULLA BASE DELLA POPOLAZIONE]))</f>
        <v>0</v>
      </c>
      <c r="R20" s="3">
        <f>+Tabella2026[[#This Row],[CONTRIBUTO SULLA BASE DELLA POPOLAZIONE]]+Tabella2026[[#This Row],[CONTRIBUTO SULLA BASE DEL REDDITO]]</f>
        <v>998186.55568410433</v>
      </c>
      <c r="S20" s="3">
        <f>+Tabella2026[[#This Row],[CONTRIBUTO TOTALE]]/(PLAFOND/N_TESSERE)</f>
        <v>1996.3731113682086</v>
      </c>
      <c r="T20" s="3">
        <f>+MAX(CEILING(Tabella2026[[#This Row],[preDEF1]],1),1)</f>
        <v>1997</v>
      </c>
      <c r="U20" s="9">
        <f xml:space="preserve"> IF(ROW(Tabella2026[[#This Row],[preDEF2]]) - ROW(Tabella2026[[#Headers],[preDEF2]])&lt;=ABS(SUM(Tabella2026[preDEF2])-N_TESSERE),Tabella2026[[#This Row],[preDEF2]]-1,Tabella2026[[#This Row],[preDEF2]])</f>
        <v>1996</v>
      </c>
      <c r="V20" s="21">
        <f>+Tabella2026[[#This Row],[DEF - n. card]]*(PLAFOND/N_TESSERE)</f>
        <v>998000</v>
      </c>
      <c r="W20" s="18"/>
    </row>
    <row r="21" spans="2:23" ht="14.25" x14ac:dyDescent="0.25">
      <c r="B21" s="1" t="s">
        <v>51</v>
      </c>
      <c r="C21" s="2">
        <v>34027</v>
      </c>
      <c r="D21" s="1" t="s">
        <v>52</v>
      </c>
      <c r="E21" s="1" t="s">
        <v>27</v>
      </c>
      <c r="F21" s="1" t="s">
        <v>52</v>
      </c>
      <c r="G21" s="1" t="s">
        <v>43</v>
      </c>
      <c r="H21" s="1" t="s">
        <v>15835</v>
      </c>
      <c r="I21" s="5">
        <v>198693</v>
      </c>
      <c r="J21" s="5">
        <v>4822117551</v>
      </c>
      <c r="K21" s="3">
        <f>+Tabella2026[[#This Row],[POP_2024]]/SUM(Tabella2026[POP_2024])</f>
        <v>3.3709080959340972E-3</v>
      </c>
      <c r="L21" s="3">
        <f>+Tabella2026[[#This Row],[INCIDENZA POPOLAZIONE]]*(PLAFOND/2)</f>
        <v>992392.81526192627</v>
      </c>
      <c r="M21" s="3">
        <f>+IFERROR(Tabella2026[[#This Row],[reddito_2024]]/Tabella2026[[#This Row],[POP_2024]],"")</f>
        <v>24269.186891334874</v>
      </c>
      <c r="N21" s="3">
        <f>+IF(Tabella2026[[#This Row],[REDDITO COMPLESSIVO PROCAPITE]]&lt;media_aggr_reddito_pc,(media_aggr_reddito_pc-Tabella2026[[#This Row],[REDDITO COMPLESSIVO PROCAPITE]]),0)</f>
        <v>0</v>
      </c>
      <c r="O21" s="3">
        <f>+Tabella2026[[#This Row],[DIFFERENZA REDDITO INFERIORE ALLA MEDIA DALLA MEDIA]]*Tabella2026[[#This Row],[POP_2024]]</f>
        <v>0</v>
      </c>
      <c r="P21" s="3">
        <f>+Tabella2026[[#This Row],[POPOLAZIONE PER DIFFERENZA ]]/SUM(Tabella2026[[POPOLAZIONE PER DIFFERENZA ]])</f>
        <v>0</v>
      </c>
      <c r="Q21" s="3">
        <f>+Tabella2026[[#This Row],[INCIDENZA POPOLAZIONE PER DIFFERENZA]]*(PLAFOND-SUM(Tabella2026[CONTRIBUTO SULLA BASE DELLA POPOLAZIONE]))</f>
        <v>0</v>
      </c>
      <c r="R21" s="3">
        <f>+Tabella2026[[#This Row],[CONTRIBUTO SULLA BASE DELLA POPOLAZIONE]]+Tabella2026[[#This Row],[CONTRIBUTO SULLA BASE DEL REDDITO]]</f>
        <v>992392.81526192627</v>
      </c>
      <c r="S21" s="3">
        <f>+Tabella2026[[#This Row],[CONTRIBUTO TOTALE]]/(PLAFOND/N_TESSERE)</f>
        <v>1984.7856305238524</v>
      </c>
      <c r="T21" s="3">
        <f>+MAX(CEILING(Tabella2026[[#This Row],[preDEF1]],1),1)</f>
        <v>1985</v>
      </c>
      <c r="U21" s="9">
        <f xml:space="preserve"> IF(ROW(Tabella2026[[#This Row],[preDEF2]]) - ROW(Tabella2026[[#Headers],[preDEF2]])&lt;=ABS(SUM(Tabella2026[preDEF2])-N_TESSERE),Tabella2026[[#This Row],[preDEF2]]-1,Tabella2026[[#This Row],[preDEF2]])</f>
        <v>1984</v>
      </c>
      <c r="V21" s="21">
        <f>+Tabella2026[[#This Row],[DEF - n. card]]*(PLAFOND/N_TESSERE)</f>
        <v>992000</v>
      </c>
      <c r="W21" s="18"/>
    </row>
    <row r="22" spans="2:23" ht="14.25" x14ac:dyDescent="0.25">
      <c r="B22" s="1" t="s">
        <v>46</v>
      </c>
      <c r="C22" s="2">
        <v>32006</v>
      </c>
      <c r="D22" s="1" t="s">
        <v>47</v>
      </c>
      <c r="E22" s="1" t="s">
        <v>48</v>
      </c>
      <c r="F22" s="1" t="s">
        <v>47</v>
      </c>
      <c r="G22" s="1" t="s">
        <v>43</v>
      </c>
      <c r="H22" s="1" t="s">
        <v>15835</v>
      </c>
      <c r="I22" s="5">
        <v>198388</v>
      </c>
      <c r="J22" s="5">
        <v>4014078403</v>
      </c>
      <c r="K22" s="3">
        <f>+Tabella2026[[#This Row],[POP_2024]]/SUM(Tabella2026[POP_2024])</f>
        <v>3.3657336460578562E-3</v>
      </c>
      <c r="L22" s="3">
        <f>+Tabella2026[[#This Row],[INCIDENZA POPOLAZIONE]]*(PLAFOND/2)</f>
        <v>990869.46109919832</v>
      </c>
      <c r="M22" s="3">
        <f>+IFERROR(Tabella2026[[#This Row],[reddito_2024]]/Tabella2026[[#This Row],[POP_2024]],"")</f>
        <v>20233.47381394036</v>
      </c>
      <c r="N22" s="3">
        <f>+IF(Tabella2026[[#This Row],[REDDITO COMPLESSIVO PROCAPITE]]&lt;media_aggr_reddito_pc,(media_aggr_reddito_pc-Tabella2026[[#This Row],[REDDITO COMPLESSIVO PROCAPITE]]),0)</f>
        <v>0</v>
      </c>
      <c r="O22" s="3">
        <f>+Tabella2026[[#This Row],[DIFFERENZA REDDITO INFERIORE ALLA MEDIA DALLA MEDIA]]*Tabella2026[[#This Row],[POP_2024]]</f>
        <v>0</v>
      </c>
      <c r="P22" s="3">
        <f>+Tabella2026[[#This Row],[POPOLAZIONE PER DIFFERENZA ]]/SUM(Tabella2026[[POPOLAZIONE PER DIFFERENZA ]])</f>
        <v>0</v>
      </c>
      <c r="Q22" s="3">
        <f>+Tabella2026[[#This Row],[INCIDENZA POPOLAZIONE PER DIFFERENZA]]*(PLAFOND-SUM(Tabella2026[CONTRIBUTO SULLA BASE DELLA POPOLAZIONE]))</f>
        <v>0</v>
      </c>
      <c r="R22" s="3">
        <f>+Tabella2026[[#This Row],[CONTRIBUTO SULLA BASE DELLA POPOLAZIONE]]+Tabella2026[[#This Row],[CONTRIBUTO SULLA BASE DEL REDDITO]]</f>
        <v>990869.46109919832</v>
      </c>
      <c r="S22" s="3">
        <f>+Tabella2026[[#This Row],[CONTRIBUTO TOTALE]]/(PLAFOND/N_TESSERE)</f>
        <v>1981.7389221983967</v>
      </c>
      <c r="T22" s="3">
        <f>+MAX(CEILING(Tabella2026[[#This Row],[preDEF1]],1),1)</f>
        <v>1982</v>
      </c>
      <c r="U22" s="9">
        <f xml:space="preserve"> IF(ROW(Tabella2026[[#This Row],[preDEF2]]) - ROW(Tabella2026[[#Headers],[preDEF2]])&lt;=ABS(SUM(Tabella2026[preDEF2])-N_TESSERE),Tabella2026[[#This Row],[preDEF2]]-1,Tabella2026[[#This Row],[preDEF2]])</f>
        <v>1981</v>
      </c>
      <c r="V22" s="21">
        <f>+Tabella2026[[#This Row],[DEF - n. card]]*(PLAFOND/N_TESSERE)</f>
        <v>990500</v>
      </c>
      <c r="W22" s="18"/>
    </row>
    <row r="23" spans="2:23" ht="14.25" x14ac:dyDescent="0.25">
      <c r="B23" s="1" t="s">
        <v>53</v>
      </c>
      <c r="C23" s="2">
        <v>100005</v>
      </c>
      <c r="D23" s="1" t="s">
        <v>54</v>
      </c>
      <c r="E23" s="1" t="s">
        <v>30</v>
      </c>
      <c r="F23" s="1" t="s">
        <v>54</v>
      </c>
      <c r="G23" s="1" t="s">
        <v>43</v>
      </c>
      <c r="H23" s="1" t="s">
        <v>15834</v>
      </c>
      <c r="I23" s="5">
        <v>197057</v>
      </c>
      <c r="J23" s="5">
        <v>3738100393</v>
      </c>
      <c r="K23" s="3">
        <f>+Tabella2026[[#This Row],[POP_2024]]/SUM(Tabella2026[POP_2024])</f>
        <v>3.3431526861061305E-3</v>
      </c>
      <c r="L23" s="3">
        <f>+Tabella2026[[#This Row],[INCIDENZA POPOLAZIONE]]*(PLAFOND/2)</f>
        <v>984221.64342513029</v>
      </c>
      <c r="M23" s="3">
        <f>+IFERROR(Tabella2026[[#This Row],[reddito_2024]]/Tabella2026[[#This Row],[POP_2024]],"")</f>
        <v>18969.640220849804</v>
      </c>
      <c r="N23" s="3">
        <f>+IF(Tabella2026[[#This Row],[REDDITO COMPLESSIVO PROCAPITE]]&lt;media_aggr_reddito_pc,(media_aggr_reddito_pc-Tabella2026[[#This Row],[REDDITO COMPLESSIVO PROCAPITE]]),0)</f>
        <v>0</v>
      </c>
      <c r="O23" s="3">
        <f>+Tabella2026[[#This Row],[DIFFERENZA REDDITO INFERIORE ALLA MEDIA DALLA MEDIA]]*Tabella2026[[#This Row],[POP_2024]]</f>
        <v>0</v>
      </c>
      <c r="P23" s="3">
        <f>+Tabella2026[[#This Row],[POPOLAZIONE PER DIFFERENZA ]]/SUM(Tabella2026[[POPOLAZIONE PER DIFFERENZA ]])</f>
        <v>0</v>
      </c>
      <c r="Q23" s="3">
        <f>+Tabella2026[[#This Row],[INCIDENZA POPOLAZIONE PER DIFFERENZA]]*(PLAFOND-SUM(Tabella2026[CONTRIBUTO SULLA BASE DELLA POPOLAZIONE]))</f>
        <v>0</v>
      </c>
      <c r="R23" s="3">
        <f>+Tabella2026[[#This Row],[CONTRIBUTO SULLA BASE DELLA POPOLAZIONE]]+Tabella2026[[#This Row],[CONTRIBUTO SULLA BASE DEL REDDITO]]</f>
        <v>984221.64342513029</v>
      </c>
      <c r="S23" s="3">
        <f>+Tabella2026[[#This Row],[CONTRIBUTO TOTALE]]/(PLAFOND/N_TESSERE)</f>
        <v>1968.4432868502606</v>
      </c>
      <c r="T23" s="3">
        <f>+MAX(CEILING(Tabella2026[[#This Row],[preDEF1]],1),1)</f>
        <v>1969</v>
      </c>
      <c r="U23" s="9">
        <f xml:space="preserve"> IF(ROW(Tabella2026[[#This Row],[preDEF2]]) - ROW(Tabella2026[[#Headers],[preDEF2]])&lt;=ABS(SUM(Tabella2026[preDEF2])-N_TESSERE),Tabella2026[[#This Row],[preDEF2]]-1,Tabella2026[[#This Row],[preDEF2]])</f>
        <v>1968</v>
      </c>
      <c r="V23" s="21">
        <f>+Tabella2026[[#This Row],[DEF - n. card]]*(PLAFOND/N_TESSERE)</f>
        <v>984000</v>
      </c>
      <c r="W23" s="18"/>
    </row>
    <row r="24" spans="2:23" ht="14.25" x14ac:dyDescent="0.25">
      <c r="B24" s="1" t="s">
        <v>55</v>
      </c>
      <c r="C24" s="2">
        <v>73027</v>
      </c>
      <c r="D24" s="1" t="s">
        <v>56</v>
      </c>
      <c r="E24" s="1" t="s">
        <v>33</v>
      </c>
      <c r="F24" s="1" t="s">
        <v>56</v>
      </c>
      <c r="G24" s="1" t="s">
        <v>43</v>
      </c>
      <c r="H24" s="1" t="s">
        <v>15836</v>
      </c>
      <c r="I24" s="5">
        <v>186011</v>
      </c>
      <c r="J24" s="5">
        <v>2750936633</v>
      </c>
      <c r="K24" s="3">
        <f>+Tabella2026[[#This Row],[POP_2024]]/SUM(Tabella2026[POP_2024])</f>
        <v>3.1557527735390643E-3</v>
      </c>
      <c r="L24" s="3">
        <f>+Tabella2026[[#This Row],[INCIDENZA POPOLAZIONE]]*(PLAFOND/2)</f>
        <v>929051.24971532042</v>
      </c>
      <c r="M24" s="3">
        <f>+IFERROR(Tabella2026[[#This Row],[reddito_2024]]/Tabella2026[[#This Row],[POP_2024]],"")</f>
        <v>14789.107273225776</v>
      </c>
      <c r="N24" s="3">
        <f>+IF(Tabella2026[[#This Row],[REDDITO COMPLESSIVO PROCAPITE]]&lt;media_aggr_reddito_pc,(media_aggr_reddito_pc-Tabella2026[[#This Row],[REDDITO COMPLESSIVO PROCAPITE]]),0)</f>
        <v>3035.9587893829648</v>
      </c>
      <c r="O24" s="3">
        <f>+Tabella2026[[#This Row],[DIFFERENZA REDDITO INFERIORE ALLA MEDIA DALLA MEDIA]]*Tabella2026[[#This Row],[POP_2024]]</f>
        <v>564721730.37191463</v>
      </c>
      <c r="P24" s="3">
        <f>+Tabella2026[[#This Row],[POPOLAZIONE PER DIFFERENZA ]]/SUM(Tabella2026[[POPOLAZIONE PER DIFFERENZA ]])</f>
        <v>5.0101101368080908E-3</v>
      </c>
      <c r="Q24" s="3">
        <f>+Tabella2026[[#This Row],[INCIDENZA POPOLAZIONE PER DIFFERENZA]]*(PLAFOND-SUM(Tabella2026[CONTRIBUTO SULLA BASE DELLA POPOLAZIONE]))</f>
        <v>1474972.6666937054</v>
      </c>
      <c r="R24" s="3">
        <f>+Tabella2026[[#This Row],[CONTRIBUTO SULLA BASE DELLA POPOLAZIONE]]+Tabella2026[[#This Row],[CONTRIBUTO SULLA BASE DEL REDDITO]]</f>
        <v>2404023.9164090259</v>
      </c>
      <c r="S24" s="3">
        <f>+Tabella2026[[#This Row],[CONTRIBUTO TOTALE]]/(PLAFOND/N_TESSERE)</f>
        <v>4808.0478328180516</v>
      </c>
      <c r="T24" s="3">
        <f>+MAX(CEILING(Tabella2026[[#This Row],[preDEF1]],1),1)</f>
        <v>4809</v>
      </c>
      <c r="U24" s="9">
        <f xml:space="preserve"> IF(ROW(Tabella2026[[#This Row],[preDEF2]]) - ROW(Tabella2026[[#Headers],[preDEF2]])&lt;=ABS(SUM(Tabella2026[preDEF2])-N_TESSERE),Tabella2026[[#This Row],[preDEF2]]-1,Tabella2026[[#This Row],[preDEF2]])</f>
        <v>4808</v>
      </c>
      <c r="V24" s="21">
        <f>+Tabella2026[[#This Row],[DEF - n. card]]*(PLAFOND/N_TESSERE)</f>
        <v>2404000</v>
      </c>
      <c r="W24" s="18"/>
    </row>
    <row r="25" spans="2:23" ht="14.25" x14ac:dyDescent="0.25">
      <c r="B25" s="1" t="s">
        <v>57</v>
      </c>
      <c r="C25" s="2">
        <v>36023</v>
      </c>
      <c r="D25" s="1" t="s">
        <v>58</v>
      </c>
      <c r="E25" s="1" t="s">
        <v>27</v>
      </c>
      <c r="F25" s="1" t="s">
        <v>58</v>
      </c>
      <c r="G25" s="1" t="s">
        <v>43</v>
      </c>
      <c r="H25" s="1" t="s">
        <v>15835</v>
      </c>
      <c r="I25" s="5">
        <v>184074</v>
      </c>
      <c r="J25" s="5">
        <v>4511033995</v>
      </c>
      <c r="K25" s="3">
        <f>+Tabella2026[[#This Row],[POP_2024]]/SUM(Tabella2026[POP_2024])</f>
        <v>3.1228907754725782E-3</v>
      </c>
      <c r="L25" s="3">
        <f>+Tabella2026[[#This Row],[INCIDENZA POPOLAZIONE]]*(PLAFOND/2)</f>
        <v>919376.7021310454</v>
      </c>
      <c r="M25" s="3">
        <f>+IFERROR(Tabella2026[[#This Row],[reddito_2024]]/Tabella2026[[#This Row],[POP_2024]],"")</f>
        <v>24506.633174701477</v>
      </c>
      <c r="N25" s="3">
        <f>+IF(Tabella2026[[#This Row],[REDDITO COMPLESSIVO PROCAPITE]]&lt;media_aggr_reddito_pc,(media_aggr_reddito_pc-Tabella2026[[#This Row],[REDDITO COMPLESSIVO PROCAPITE]]),0)</f>
        <v>0</v>
      </c>
      <c r="O25" s="3">
        <f>+Tabella2026[[#This Row],[DIFFERENZA REDDITO INFERIORE ALLA MEDIA DALLA MEDIA]]*Tabella2026[[#This Row],[POP_2024]]</f>
        <v>0</v>
      </c>
      <c r="P25" s="3">
        <f>+Tabella2026[[#This Row],[POPOLAZIONE PER DIFFERENZA ]]/SUM(Tabella2026[[POPOLAZIONE PER DIFFERENZA ]])</f>
        <v>0</v>
      </c>
      <c r="Q25" s="3">
        <f>+Tabella2026[[#This Row],[INCIDENZA POPOLAZIONE PER DIFFERENZA]]*(PLAFOND-SUM(Tabella2026[CONTRIBUTO SULLA BASE DELLA POPOLAZIONE]))</f>
        <v>0</v>
      </c>
      <c r="R25" s="3">
        <f>+Tabella2026[[#This Row],[CONTRIBUTO SULLA BASE DELLA POPOLAZIONE]]+Tabella2026[[#This Row],[CONTRIBUTO SULLA BASE DEL REDDITO]]</f>
        <v>919376.7021310454</v>
      </c>
      <c r="S25" s="3">
        <f>+Tabella2026[[#This Row],[CONTRIBUTO TOTALE]]/(PLAFOND/N_TESSERE)</f>
        <v>1838.7534042620907</v>
      </c>
      <c r="T25" s="3">
        <f>+MAX(CEILING(Tabella2026[[#This Row],[preDEF1]],1),1)</f>
        <v>1839</v>
      </c>
      <c r="U25" s="9">
        <f xml:space="preserve"> IF(ROW(Tabella2026[[#This Row],[preDEF2]]) - ROW(Tabella2026[[#Headers],[preDEF2]])&lt;=ABS(SUM(Tabella2026[preDEF2])-N_TESSERE),Tabella2026[[#This Row],[preDEF2]]-1,Tabella2026[[#This Row],[preDEF2]])</f>
        <v>1838</v>
      </c>
      <c r="V25" s="21">
        <f>+Tabella2026[[#This Row],[DEF - n. card]]*(PLAFOND/N_TESSERE)</f>
        <v>919000</v>
      </c>
      <c r="W25" s="18"/>
    </row>
    <row r="26" spans="2:23" ht="14.25" x14ac:dyDescent="0.25">
      <c r="B26" s="1" t="s">
        <v>63</v>
      </c>
      <c r="C26" s="2">
        <v>35033</v>
      </c>
      <c r="D26" s="1" t="s">
        <v>64</v>
      </c>
      <c r="E26" s="1" t="s">
        <v>27</v>
      </c>
      <c r="F26" s="1" t="s">
        <v>64</v>
      </c>
      <c r="G26" s="1" t="s">
        <v>43</v>
      </c>
      <c r="H26" s="1" t="s">
        <v>15835</v>
      </c>
      <c r="I26" s="5">
        <v>172284</v>
      </c>
      <c r="J26" s="5">
        <v>3716462288</v>
      </c>
      <c r="K26" s="3">
        <f>+Tabella2026[[#This Row],[POP_2024]]/SUM(Tabella2026[POP_2024])</f>
        <v>2.9228685982893711E-3</v>
      </c>
      <c r="L26" s="3">
        <f>+Tabella2026[[#This Row],[INCIDENZA POPOLAZIONE]]*(PLAFOND/2)</f>
        <v>860490.32318494213</v>
      </c>
      <c r="M26" s="3">
        <f>+IFERROR(Tabella2026[[#This Row],[reddito_2024]]/Tabella2026[[#This Row],[POP_2024]],"")</f>
        <v>21571.720461563466</v>
      </c>
      <c r="N26" s="3">
        <f>+IF(Tabella2026[[#This Row],[REDDITO COMPLESSIVO PROCAPITE]]&lt;media_aggr_reddito_pc,(media_aggr_reddito_pc-Tabella2026[[#This Row],[REDDITO COMPLESSIVO PROCAPITE]]),0)</f>
        <v>0</v>
      </c>
      <c r="O26" s="3">
        <f>+Tabella2026[[#This Row],[DIFFERENZA REDDITO INFERIORE ALLA MEDIA DALLA MEDIA]]*Tabella2026[[#This Row],[POP_2024]]</f>
        <v>0</v>
      </c>
      <c r="P26" s="3">
        <f>+Tabella2026[[#This Row],[POPOLAZIONE PER DIFFERENZA ]]/SUM(Tabella2026[[POPOLAZIONE PER DIFFERENZA ]])</f>
        <v>0</v>
      </c>
      <c r="Q26" s="3">
        <f>+Tabella2026[[#This Row],[INCIDENZA POPOLAZIONE PER DIFFERENZA]]*(PLAFOND-SUM(Tabella2026[CONTRIBUTO SULLA BASE DELLA POPOLAZIONE]))</f>
        <v>0</v>
      </c>
      <c r="R26" s="3">
        <f>+Tabella2026[[#This Row],[CONTRIBUTO SULLA BASE DELLA POPOLAZIONE]]+Tabella2026[[#This Row],[CONTRIBUTO SULLA BASE DEL REDDITO]]</f>
        <v>860490.32318494213</v>
      </c>
      <c r="S26" s="3">
        <f>+Tabella2026[[#This Row],[CONTRIBUTO TOTALE]]/(PLAFOND/N_TESSERE)</f>
        <v>1720.9806463698842</v>
      </c>
      <c r="T26" s="3">
        <f>+MAX(CEILING(Tabella2026[[#This Row],[preDEF1]],1),1)</f>
        <v>1721</v>
      </c>
      <c r="U26" s="9">
        <f xml:space="preserve"> IF(ROW(Tabella2026[[#This Row],[preDEF2]]) - ROW(Tabella2026[[#Headers],[preDEF2]])&lt;=ABS(SUM(Tabella2026[preDEF2])-N_TESSERE),Tabella2026[[#This Row],[preDEF2]]-1,Tabella2026[[#This Row],[preDEF2]])</f>
        <v>1720</v>
      </c>
      <c r="V26" s="21">
        <f>+Tabella2026[[#This Row],[DEF - n. card]]*(PLAFOND/N_TESSERE)</f>
        <v>860000</v>
      </c>
      <c r="W26" s="18"/>
    </row>
    <row r="27" spans="2:23" ht="14.25" x14ac:dyDescent="0.25">
      <c r="B27" s="1" t="s">
        <v>59</v>
      </c>
      <c r="C27" s="2">
        <v>80063</v>
      </c>
      <c r="D27" s="1" t="s">
        <v>60</v>
      </c>
      <c r="E27" s="1" t="s">
        <v>61</v>
      </c>
      <c r="F27" s="1" t="s">
        <v>62</v>
      </c>
      <c r="G27" s="1" t="s">
        <v>43</v>
      </c>
      <c r="H27" s="1" t="s">
        <v>15836</v>
      </c>
      <c r="I27" s="5">
        <v>168779</v>
      </c>
      <c r="J27" s="5">
        <v>2462528015</v>
      </c>
      <c r="K27" s="3">
        <f>+Tabella2026[[#This Row],[POP_2024]]/SUM(Tabella2026[POP_2024])</f>
        <v>2.8634048382361783E-3</v>
      </c>
      <c r="L27" s="3">
        <f>+Tabella2026[[#This Row],[INCIDENZA POPOLAZIONE]]*(PLAFOND/2)</f>
        <v>842984.23682310223</v>
      </c>
      <c r="M27" s="3">
        <f>+IFERROR(Tabella2026[[#This Row],[reddito_2024]]/Tabella2026[[#This Row],[POP_2024]],"")</f>
        <v>14590.251245711848</v>
      </c>
      <c r="N27" s="3">
        <f>+IF(Tabella2026[[#This Row],[REDDITO COMPLESSIVO PROCAPITE]]&lt;media_aggr_reddito_pc,(media_aggr_reddito_pc-Tabella2026[[#This Row],[REDDITO COMPLESSIVO PROCAPITE]]),0)</f>
        <v>3234.8148168968928</v>
      </c>
      <c r="O27" s="3">
        <f>+Tabella2026[[#This Row],[DIFFERENZA REDDITO INFERIORE ALLA MEDIA DALLA MEDIA]]*Tabella2026[[#This Row],[POP_2024]]</f>
        <v>545968809.98104072</v>
      </c>
      <c r="P27" s="3">
        <f>+Tabella2026[[#This Row],[POPOLAZIONE PER DIFFERENZA ]]/SUM(Tabella2026[[POPOLAZIONE PER DIFFERENZA ]])</f>
        <v>4.8437375828721974E-3</v>
      </c>
      <c r="Q27" s="3">
        <f>+Tabella2026[[#This Row],[INCIDENZA POPOLAZIONE PER DIFFERENZA]]*(PLAFOND-SUM(Tabella2026[CONTRIBUTO SULLA BASE DELLA POPOLAZIONE]))</f>
        <v>1425992.7115943935</v>
      </c>
      <c r="R27" s="3">
        <f>+Tabella2026[[#This Row],[CONTRIBUTO SULLA BASE DELLA POPOLAZIONE]]+Tabella2026[[#This Row],[CONTRIBUTO SULLA BASE DEL REDDITO]]</f>
        <v>2268976.9484174959</v>
      </c>
      <c r="S27" s="3">
        <f>+Tabella2026[[#This Row],[CONTRIBUTO TOTALE]]/(PLAFOND/N_TESSERE)</f>
        <v>4537.9538968349916</v>
      </c>
      <c r="T27" s="3">
        <f>+MAX(CEILING(Tabella2026[[#This Row],[preDEF1]],1),1)</f>
        <v>4538</v>
      </c>
      <c r="U27" s="9">
        <f xml:space="preserve"> IF(ROW(Tabella2026[[#This Row],[preDEF2]]) - ROW(Tabella2026[[#Headers],[preDEF2]])&lt;=ABS(SUM(Tabella2026[preDEF2])-N_TESSERE),Tabella2026[[#This Row],[preDEF2]]-1,Tabella2026[[#This Row],[preDEF2]])</f>
        <v>4537</v>
      </c>
      <c r="V27" s="21">
        <f>+Tabella2026[[#This Row],[DEF - n. card]]*(PLAFOND/N_TESSERE)</f>
        <v>2268500</v>
      </c>
      <c r="W27" s="18"/>
    </row>
    <row r="28" spans="2:23" ht="14.25" x14ac:dyDescent="0.25">
      <c r="B28" s="1" t="s">
        <v>65</v>
      </c>
      <c r="C28" s="2">
        <v>54039</v>
      </c>
      <c r="D28" s="1" t="s">
        <v>66</v>
      </c>
      <c r="E28" s="1" t="s">
        <v>67</v>
      </c>
      <c r="F28" s="1" t="s">
        <v>66</v>
      </c>
      <c r="G28" s="1" t="s">
        <v>43</v>
      </c>
      <c r="H28" s="1" t="s">
        <v>15834</v>
      </c>
      <c r="I28" s="5">
        <v>162050</v>
      </c>
      <c r="J28" s="5">
        <v>3296797104</v>
      </c>
      <c r="K28" s="3">
        <f>+Tabella2026[[#This Row],[POP_2024]]/SUM(Tabella2026[POP_2024])</f>
        <v>2.7492445981797064E-3</v>
      </c>
      <c r="L28" s="3">
        <f>+Tabella2026[[#This Row],[INCIDENZA POPOLAZIONE]]*(PLAFOND/2)</f>
        <v>809375.54777065688</v>
      </c>
      <c r="M28" s="3">
        <f>+IFERROR(Tabella2026[[#This Row],[reddito_2024]]/Tabella2026[[#This Row],[POP_2024]],"")</f>
        <v>20344.320296204874</v>
      </c>
      <c r="N28" s="3">
        <f>+IF(Tabella2026[[#This Row],[REDDITO COMPLESSIVO PROCAPITE]]&lt;media_aggr_reddito_pc,(media_aggr_reddito_pc-Tabella2026[[#This Row],[REDDITO COMPLESSIVO PROCAPITE]]),0)</f>
        <v>0</v>
      </c>
      <c r="O28" s="3">
        <f>+Tabella2026[[#This Row],[DIFFERENZA REDDITO INFERIORE ALLA MEDIA DALLA MEDIA]]*Tabella2026[[#This Row],[POP_2024]]</f>
        <v>0</v>
      </c>
      <c r="P28" s="3">
        <f>+Tabella2026[[#This Row],[POPOLAZIONE PER DIFFERENZA ]]/SUM(Tabella2026[[POPOLAZIONE PER DIFFERENZA ]])</f>
        <v>0</v>
      </c>
      <c r="Q28" s="3">
        <f>+Tabella2026[[#This Row],[INCIDENZA POPOLAZIONE PER DIFFERENZA]]*(PLAFOND-SUM(Tabella2026[CONTRIBUTO SULLA BASE DELLA POPOLAZIONE]))</f>
        <v>0</v>
      </c>
      <c r="R28" s="3">
        <f>+Tabella2026[[#This Row],[CONTRIBUTO SULLA BASE DELLA POPOLAZIONE]]+Tabella2026[[#This Row],[CONTRIBUTO SULLA BASE DEL REDDITO]]</f>
        <v>809375.54777065688</v>
      </c>
      <c r="S28" s="3">
        <f>+Tabella2026[[#This Row],[CONTRIBUTO TOTALE]]/(PLAFOND/N_TESSERE)</f>
        <v>1618.7510955413138</v>
      </c>
      <c r="T28" s="3">
        <f>+MAX(CEILING(Tabella2026[[#This Row],[preDEF1]],1),1)</f>
        <v>1619</v>
      </c>
      <c r="U28" s="9">
        <f xml:space="preserve"> IF(ROW(Tabella2026[[#This Row],[preDEF2]]) - ROW(Tabella2026[[#Headers],[preDEF2]])&lt;=ABS(SUM(Tabella2026[preDEF2])-N_TESSERE),Tabella2026[[#This Row],[preDEF2]]-1,Tabella2026[[#This Row],[preDEF2]])</f>
        <v>1618</v>
      </c>
      <c r="V28" s="21">
        <f>+Tabella2026[[#This Row],[DEF - n. card]]*(PLAFOND/N_TESSERE)</f>
        <v>809000</v>
      </c>
      <c r="W28" s="18"/>
    </row>
    <row r="29" spans="2:23" ht="14.25" x14ac:dyDescent="0.25">
      <c r="B29" s="1" t="s">
        <v>68</v>
      </c>
      <c r="C29" s="2">
        <v>39014</v>
      </c>
      <c r="D29" s="1" t="s">
        <v>69</v>
      </c>
      <c r="E29" s="1" t="s">
        <v>27</v>
      </c>
      <c r="F29" s="1" t="s">
        <v>69</v>
      </c>
      <c r="G29" s="1" t="s">
        <v>43</v>
      </c>
      <c r="H29" s="1" t="s">
        <v>15835</v>
      </c>
      <c r="I29" s="5">
        <v>156340</v>
      </c>
      <c r="J29" s="5">
        <v>3354552210</v>
      </c>
      <c r="K29" s="3">
        <f>+Tabella2026[[#This Row],[POP_2024]]/SUM(Tabella2026[POP_2024])</f>
        <v>2.6523721103327079E-3</v>
      </c>
      <c r="L29" s="3">
        <f>+Tabella2026[[#This Row],[INCIDENZA POPOLAZIONE]]*(PLAFOND/2)</f>
        <v>780856.36000286648</v>
      </c>
      <c r="M29" s="3">
        <f>+IFERROR(Tabella2026[[#This Row],[reddito_2024]]/Tabella2026[[#This Row],[POP_2024]],"")</f>
        <v>21456.775041576053</v>
      </c>
      <c r="N29" s="3">
        <f>+IF(Tabella2026[[#This Row],[REDDITO COMPLESSIVO PROCAPITE]]&lt;media_aggr_reddito_pc,(media_aggr_reddito_pc-Tabella2026[[#This Row],[REDDITO COMPLESSIVO PROCAPITE]]),0)</f>
        <v>0</v>
      </c>
      <c r="O29" s="3">
        <f>+Tabella2026[[#This Row],[DIFFERENZA REDDITO INFERIORE ALLA MEDIA DALLA MEDIA]]*Tabella2026[[#This Row],[POP_2024]]</f>
        <v>0</v>
      </c>
      <c r="P29" s="3">
        <f>+Tabella2026[[#This Row],[POPOLAZIONE PER DIFFERENZA ]]/SUM(Tabella2026[[POPOLAZIONE PER DIFFERENZA ]])</f>
        <v>0</v>
      </c>
      <c r="Q29" s="3">
        <f>+Tabella2026[[#This Row],[INCIDENZA POPOLAZIONE PER DIFFERENZA]]*(PLAFOND-SUM(Tabella2026[CONTRIBUTO SULLA BASE DELLA POPOLAZIONE]))</f>
        <v>0</v>
      </c>
      <c r="R29" s="3">
        <f>+Tabella2026[[#This Row],[CONTRIBUTO SULLA BASE DELLA POPOLAZIONE]]+Tabella2026[[#This Row],[CONTRIBUTO SULLA BASE DEL REDDITO]]</f>
        <v>780856.36000286648</v>
      </c>
      <c r="S29" s="3">
        <f>+Tabella2026[[#This Row],[CONTRIBUTO TOTALE]]/(PLAFOND/N_TESSERE)</f>
        <v>1561.712720005733</v>
      </c>
      <c r="T29" s="3">
        <f>+MAX(CEILING(Tabella2026[[#This Row],[preDEF1]],1),1)</f>
        <v>1562</v>
      </c>
      <c r="U29" s="9">
        <f xml:space="preserve"> IF(ROW(Tabella2026[[#This Row],[preDEF2]]) - ROW(Tabella2026[[#Headers],[preDEF2]])&lt;=ABS(SUM(Tabella2026[preDEF2])-N_TESSERE),Tabella2026[[#This Row],[preDEF2]]-1,Tabella2026[[#This Row],[preDEF2]])</f>
        <v>1561</v>
      </c>
      <c r="V29" s="21">
        <f>+Tabella2026[[#This Row],[DEF - n. card]]*(PLAFOND/N_TESSERE)</f>
        <v>780500</v>
      </c>
      <c r="W29" s="18"/>
    </row>
    <row r="30" spans="2:23" ht="14.25" x14ac:dyDescent="0.25">
      <c r="B30" s="1" t="s">
        <v>70</v>
      </c>
      <c r="C30" s="2">
        <v>49009</v>
      </c>
      <c r="D30" s="1" t="s">
        <v>71</v>
      </c>
      <c r="E30" s="1" t="s">
        <v>30</v>
      </c>
      <c r="F30" s="1" t="s">
        <v>71</v>
      </c>
      <c r="G30" s="1" t="s">
        <v>43</v>
      </c>
      <c r="H30" s="1" t="s">
        <v>15834</v>
      </c>
      <c r="I30" s="5">
        <v>153154</v>
      </c>
      <c r="J30" s="5">
        <v>3060673958</v>
      </c>
      <c r="K30" s="3">
        <f>+Tabella2026[[#This Row],[POP_2024]]/SUM(Tabella2026[POP_2024])</f>
        <v>2.5983203158877802E-3</v>
      </c>
      <c r="L30" s="3">
        <f>+Tabella2026[[#This Row],[INCIDENZA POPOLAZIONE]]*(PLAFOND/2)</f>
        <v>764943.55225712562</v>
      </c>
      <c r="M30" s="3">
        <f>+IFERROR(Tabella2026[[#This Row],[reddito_2024]]/Tabella2026[[#This Row],[POP_2024]],"")</f>
        <v>19984.290047925617</v>
      </c>
      <c r="N30" s="3">
        <f>+IF(Tabella2026[[#This Row],[REDDITO COMPLESSIVO PROCAPITE]]&lt;media_aggr_reddito_pc,(media_aggr_reddito_pc-Tabella2026[[#This Row],[REDDITO COMPLESSIVO PROCAPITE]]),0)</f>
        <v>0</v>
      </c>
      <c r="O30" s="3">
        <f>+Tabella2026[[#This Row],[DIFFERENZA REDDITO INFERIORE ALLA MEDIA DALLA MEDIA]]*Tabella2026[[#This Row],[POP_2024]]</f>
        <v>0</v>
      </c>
      <c r="P30" s="3">
        <f>+Tabella2026[[#This Row],[POPOLAZIONE PER DIFFERENZA ]]/SUM(Tabella2026[[POPOLAZIONE PER DIFFERENZA ]])</f>
        <v>0</v>
      </c>
      <c r="Q30" s="3">
        <f>+Tabella2026[[#This Row],[INCIDENZA POPOLAZIONE PER DIFFERENZA]]*(PLAFOND-SUM(Tabella2026[CONTRIBUTO SULLA BASE DELLA POPOLAZIONE]))</f>
        <v>0</v>
      </c>
      <c r="R30" s="3">
        <f>+Tabella2026[[#This Row],[CONTRIBUTO SULLA BASE DELLA POPOLAZIONE]]+Tabella2026[[#This Row],[CONTRIBUTO SULLA BASE DEL REDDITO]]</f>
        <v>764943.55225712562</v>
      </c>
      <c r="S30" s="3">
        <f>+Tabella2026[[#This Row],[CONTRIBUTO TOTALE]]/(PLAFOND/N_TESSERE)</f>
        <v>1529.8871045142512</v>
      </c>
      <c r="T30" s="3">
        <f>+MAX(CEILING(Tabella2026[[#This Row],[preDEF1]],1),1)</f>
        <v>1530</v>
      </c>
      <c r="U30" s="9">
        <f xml:space="preserve"> IF(ROW(Tabella2026[[#This Row],[preDEF2]]) - ROW(Tabella2026[[#Headers],[preDEF2]])&lt;=ABS(SUM(Tabella2026[preDEF2])-N_TESSERE),Tabella2026[[#This Row],[preDEF2]]-1,Tabella2026[[#This Row],[preDEF2]])</f>
        <v>1529</v>
      </c>
      <c r="V30" s="21">
        <f>+Tabella2026[[#This Row],[DEF - n. card]]*(PLAFOND/N_TESSERE)</f>
        <v>764500</v>
      </c>
      <c r="W30" s="18"/>
    </row>
    <row r="31" spans="2:23" ht="14.25" x14ac:dyDescent="0.25">
      <c r="B31" s="1" t="s">
        <v>72</v>
      </c>
      <c r="C31" s="2">
        <v>99014</v>
      </c>
      <c r="D31" s="1" t="s">
        <v>73</v>
      </c>
      <c r="E31" s="1" t="s">
        <v>27</v>
      </c>
      <c r="F31" s="1" t="s">
        <v>73</v>
      </c>
      <c r="G31" s="1" t="s">
        <v>43</v>
      </c>
      <c r="H31" s="1" t="s">
        <v>15835</v>
      </c>
      <c r="I31" s="5">
        <v>150333</v>
      </c>
      <c r="J31" s="5">
        <v>2892655481</v>
      </c>
      <c r="K31" s="3">
        <f>+Tabella2026[[#This Row],[POP_2024]]/SUM(Tabella2026[POP_2024])</f>
        <v>2.550460895884911E-3</v>
      </c>
      <c r="L31" s="3">
        <f>+Tabella2026[[#This Row],[INCIDENZA POPOLAZIONE]]*(PLAFOND/2)</f>
        <v>750853.77490284585</v>
      </c>
      <c r="M31" s="3">
        <f>+IFERROR(Tabella2026[[#This Row],[reddito_2024]]/Tabella2026[[#This Row],[POP_2024]],"")</f>
        <v>19241.653402779164</v>
      </c>
      <c r="N31" s="3">
        <f>+IF(Tabella2026[[#This Row],[REDDITO COMPLESSIVO PROCAPITE]]&lt;media_aggr_reddito_pc,(media_aggr_reddito_pc-Tabella2026[[#This Row],[REDDITO COMPLESSIVO PROCAPITE]]),0)</f>
        <v>0</v>
      </c>
      <c r="O31" s="3">
        <f>+Tabella2026[[#This Row],[DIFFERENZA REDDITO INFERIORE ALLA MEDIA DALLA MEDIA]]*Tabella2026[[#This Row],[POP_2024]]</f>
        <v>0</v>
      </c>
      <c r="P31" s="3">
        <f>+Tabella2026[[#This Row],[POPOLAZIONE PER DIFFERENZA ]]/SUM(Tabella2026[[POPOLAZIONE PER DIFFERENZA ]])</f>
        <v>0</v>
      </c>
      <c r="Q31" s="3">
        <f>+Tabella2026[[#This Row],[INCIDENZA POPOLAZIONE PER DIFFERENZA]]*(PLAFOND-SUM(Tabella2026[CONTRIBUTO SULLA BASE DELLA POPOLAZIONE]))</f>
        <v>0</v>
      </c>
      <c r="R31" s="3">
        <f>+Tabella2026[[#This Row],[CONTRIBUTO SULLA BASE DELLA POPOLAZIONE]]+Tabella2026[[#This Row],[CONTRIBUTO SULLA BASE DEL REDDITO]]</f>
        <v>750853.77490284585</v>
      </c>
      <c r="S31" s="3">
        <f>+Tabella2026[[#This Row],[CONTRIBUTO TOTALE]]/(PLAFOND/N_TESSERE)</f>
        <v>1501.7075498056918</v>
      </c>
      <c r="T31" s="3">
        <f>+MAX(CEILING(Tabella2026[[#This Row],[preDEF1]],1),1)</f>
        <v>1502</v>
      </c>
      <c r="U31" s="9">
        <f xml:space="preserve"> IF(ROW(Tabella2026[[#This Row],[preDEF2]]) - ROW(Tabella2026[[#Headers],[preDEF2]])&lt;=ABS(SUM(Tabella2026[preDEF2])-N_TESSERE),Tabella2026[[#This Row],[preDEF2]]-1,Tabella2026[[#This Row],[preDEF2]])</f>
        <v>1501</v>
      </c>
      <c r="V31" s="21">
        <f>+Tabella2026[[#This Row],[DEF - n. card]]*(PLAFOND/N_TESSERE)</f>
        <v>750500</v>
      </c>
      <c r="W31" s="18"/>
    </row>
    <row r="32" spans="2:23" ht="14.25" x14ac:dyDescent="0.25">
      <c r="B32" s="1" t="s">
        <v>74</v>
      </c>
      <c r="C32" s="2">
        <v>118006</v>
      </c>
      <c r="D32" s="1" t="s">
        <v>75</v>
      </c>
      <c r="E32" s="1" t="s">
        <v>76</v>
      </c>
      <c r="F32" s="1" t="s">
        <v>75</v>
      </c>
      <c r="G32" s="1" t="s">
        <v>43</v>
      </c>
      <c r="H32" s="1" t="s">
        <v>15836</v>
      </c>
      <c r="I32" s="5">
        <v>146692</v>
      </c>
      <c r="J32" s="5">
        <v>3159074799</v>
      </c>
      <c r="K32" s="3">
        <f>+Tabella2026[[#This Row],[POP_2024]]/SUM(Tabella2026[POP_2024])</f>
        <v>2.4886898401491977E-3</v>
      </c>
      <c r="L32" s="3">
        <f>+Tabella2026[[#This Row],[INCIDENZA POPOLAZIONE]]*(PLAFOND/2)</f>
        <v>732668.42242254363</v>
      </c>
      <c r="M32" s="3">
        <f>+IFERROR(Tabella2026[[#This Row],[reddito_2024]]/Tabella2026[[#This Row],[POP_2024]],"")</f>
        <v>21535.426601314317</v>
      </c>
      <c r="N32" s="3">
        <f>+IF(Tabella2026[[#This Row],[REDDITO COMPLESSIVO PROCAPITE]]&lt;media_aggr_reddito_pc,(media_aggr_reddito_pc-Tabella2026[[#This Row],[REDDITO COMPLESSIVO PROCAPITE]]),0)</f>
        <v>0</v>
      </c>
      <c r="O32" s="3">
        <f>+Tabella2026[[#This Row],[DIFFERENZA REDDITO INFERIORE ALLA MEDIA DALLA MEDIA]]*Tabella2026[[#This Row],[POP_2024]]</f>
        <v>0</v>
      </c>
      <c r="P32" s="3">
        <f>+Tabella2026[[#This Row],[POPOLAZIONE PER DIFFERENZA ]]/SUM(Tabella2026[[POPOLAZIONE PER DIFFERENZA ]])</f>
        <v>0</v>
      </c>
      <c r="Q32" s="3">
        <f>+Tabella2026[[#This Row],[INCIDENZA POPOLAZIONE PER DIFFERENZA]]*(PLAFOND-SUM(Tabella2026[CONTRIBUTO SULLA BASE DELLA POPOLAZIONE]))</f>
        <v>0</v>
      </c>
      <c r="R32" s="3">
        <f>+Tabella2026[[#This Row],[CONTRIBUTO SULLA BASE DELLA POPOLAZIONE]]+Tabella2026[[#This Row],[CONTRIBUTO SULLA BASE DEL REDDITO]]</f>
        <v>732668.42242254363</v>
      </c>
      <c r="S32" s="3">
        <f>+Tabella2026[[#This Row],[CONTRIBUTO TOTALE]]/(PLAFOND/N_TESSERE)</f>
        <v>1465.3368448450872</v>
      </c>
      <c r="T32" s="3">
        <f>+MAX(CEILING(Tabella2026[[#This Row],[preDEF1]],1),1)</f>
        <v>1466</v>
      </c>
      <c r="U32" s="9">
        <f xml:space="preserve"> IF(ROW(Tabella2026[[#This Row],[preDEF2]]) - ROW(Tabella2026[[#Headers],[preDEF2]])&lt;=ABS(SUM(Tabella2026[preDEF2])-N_TESSERE),Tabella2026[[#This Row],[preDEF2]]-1,Tabella2026[[#This Row],[preDEF2]])</f>
        <v>1465</v>
      </c>
      <c r="V32" s="21">
        <f>+Tabella2026[[#This Row],[DEF - n. card]]*(PLAFOND/N_TESSERE)</f>
        <v>732500</v>
      </c>
      <c r="W32" s="18"/>
    </row>
    <row r="33" spans="2:23" ht="14.25" x14ac:dyDescent="0.25">
      <c r="B33" s="1" t="s">
        <v>77</v>
      </c>
      <c r="C33" s="2">
        <v>71024</v>
      </c>
      <c r="D33" s="1" t="s">
        <v>78</v>
      </c>
      <c r="E33" s="1" t="s">
        <v>33</v>
      </c>
      <c r="F33" s="1" t="s">
        <v>78</v>
      </c>
      <c r="G33" s="1" t="s">
        <v>43</v>
      </c>
      <c r="H33" s="1" t="s">
        <v>15836</v>
      </c>
      <c r="I33" s="5">
        <v>145198</v>
      </c>
      <c r="J33" s="5">
        <v>1958536677</v>
      </c>
      <c r="K33" s="3">
        <f>+Tabella2026[[#This Row],[POP_2024]]/SUM(Tabella2026[POP_2024])</f>
        <v>2.4633435184603335E-3</v>
      </c>
      <c r="L33" s="3">
        <f>+Tabella2026[[#This Row],[INCIDENZA POPOLAZIONE]]*(PLAFOND/2)</f>
        <v>725206.48432708334</v>
      </c>
      <c r="M33" s="3">
        <f>+IFERROR(Tabella2026[[#This Row],[reddito_2024]]/Tabella2026[[#This Row],[POP_2024]],"")</f>
        <v>13488.730402622625</v>
      </c>
      <c r="N33" s="3">
        <f>+IF(Tabella2026[[#This Row],[REDDITO COMPLESSIVO PROCAPITE]]&lt;media_aggr_reddito_pc,(media_aggr_reddito_pc-Tabella2026[[#This Row],[REDDITO COMPLESSIVO PROCAPITE]]),0)</f>
        <v>4336.3356599861163</v>
      </c>
      <c r="O33" s="3">
        <f>+Tabella2026[[#This Row],[DIFFERENZA REDDITO INFERIORE ALLA MEDIA DALLA MEDIA]]*Tabella2026[[#This Row],[POP_2024]]</f>
        <v>629627265.15866411</v>
      </c>
      <c r="P33" s="3">
        <f>+Tabella2026[[#This Row],[POPOLAZIONE PER DIFFERENZA ]]/SUM(Tabella2026[[POPOLAZIONE PER DIFFERENZA ]])</f>
        <v>5.585940426809299E-3</v>
      </c>
      <c r="Q33" s="3">
        <f>+Tabella2026[[#This Row],[INCIDENZA POPOLAZIONE PER DIFFERENZA]]*(PLAFOND-SUM(Tabella2026[CONTRIBUTO SULLA BASE DELLA POPOLAZIONE]))</f>
        <v>1644496.6721973442</v>
      </c>
      <c r="R33" s="3">
        <f>+Tabella2026[[#This Row],[CONTRIBUTO SULLA BASE DELLA POPOLAZIONE]]+Tabella2026[[#This Row],[CONTRIBUTO SULLA BASE DEL REDDITO]]</f>
        <v>2369703.1565244277</v>
      </c>
      <c r="S33" s="3">
        <f>+Tabella2026[[#This Row],[CONTRIBUTO TOTALE]]/(PLAFOND/N_TESSERE)</f>
        <v>4739.4063130488557</v>
      </c>
      <c r="T33" s="3">
        <f>+MAX(CEILING(Tabella2026[[#This Row],[preDEF1]],1),1)</f>
        <v>4740</v>
      </c>
      <c r="U33" s="9">
        <f xml:space="preserve"> IF(ROW(Tabella2026[[#This Row],[preDEF2]]) - ROW(Tabella2026[[#Headers],[preDEF2]])&lt;=ABS(SUM(Tabella2026[preDEF2])-N_TESSERE),Tabella2026[[#This Row],[preDEF2]]-1,Tabella2026[[#This Row],[preDEF2]])</f>
        <v>4739</v>
      </c>
      <c r="V33" s="21">
        <f>+Tabella2026[[#This Row],[DEF - n. card]]*(PLAFOND/N_TESSERE)</f>
        <v>2369500</v>
      </c>
      <c r="W33" s="18"/>
    </row>
    <row r="34" spans="2:23" ht="14.25" x14ac:dyDescent="0.25">
      <c r="B34" s="1" t="s">
        <v>79</v>
      </c>
      <c r="C34" s="2">
        <v>38008</v>
      </c>
      <c r="D34" s="1" t="s">
        <v>80</v>
      </c>
      <c r="E34" s="1" t="s">
        <v>27</v>
      </c>
      <c r="F34" s="1" t="s">
        <v>80</v>
      </c>
      <c r="G34" s="1" t="s">
        <v>43</v>
      </c>
      <c r="H34" s="1" t="s">
        <v>15835</v>
      </c>
      <c r="I34" s="5">
        <v>129081</v>
      </c>
      <c r="J34" s="5">
        <v>2921572200</v>
      </c>
      <c r="K34" s="3">
        <f>+Tabella2026[[#This Row],[POP_2024]]/SUM(Tabella2026[POP_2024])</f>
        <v>2.1899120146722292E-3</v>
      </c>
      <c r="L34" s="3">
        <f>+Tabella2026[[#This Row],[INCIDENZA POPOLAZIONE]]*(PLAFOND/2)</f>
        <v>644708.45468549326</v>
      </c>
      <c r="M34" s="3">
        <f>+IFERROR(Tabella2026[[#This Row],[reddito_2024]]/Tabella2026[[#This Row],[POP_2024]],"")</f>
        <v>22633.634694494154</v>
      </c>
      <c r="N34" s="3">
        <f>+IF(Tabella2026[[#This Row],[REDDITO COMPLESSIVO PROCAPITE]]&lt;media_aggr_reddito_pc,(media_aggr_reddito_pc-Tabella2026[[#This Row],[REDDITO COMPLESSIVO PROCAPITE]]),0)</f>
        <v>0</v>
      </c>
      <c r="O34" s="3">
        <f>+Tabella2026[[#This Row],[DIFFERENZA REDDITO INFERIORE ALLA MEDIA DALLA MEDIA]]*Tabella2026[[#This Row],[POP_2024]]</f>
        <v>0</v>
      </c>
      <c r="P34" s="3">
        <f>+Tabella2026[[#This Row],[POPOLAZIONE PER DIFFERENZA ]]/SUM(Tabella2026[[POPOLAZIONE PER DIFFERENZA ]])</f>
        <v>0</v>
      </c>
      <c r="Q34" s="3">
        <f>+Tabella2026[[#This Row],[INCIDENZA POPOLAZIONE PER DIFFERENZA]]*(PLAFOND-SUM(Tabella2026[CONTRIBUTO SULLA BASE DELLA POPOLAZIONE]))</f>
        <v>0</v>
      </c>
      <c r="R34" s="3">
        <f>+Tabella2026[[#This Row],[CONTRIBUTO SULLA BASE DELLA POPOLAZIONE]]+Tabella2026[[#This Row],[CONTRIBUTO SULLA BASE DEL REDDITO]]</f>
        <v>644708.45468549326</v>
      </c>
      <c r="S34" s="3">
        <f>+Tabella2026[[#This Row],[CONTRIBUTO TOTALE]]/(PLAFOND/N_TESSERE)</f>
        <v>1289.4169093709866</v>
      </c>
      <c r="T34" s="3">
        <f>+MAX(CEILING(Tabella2026[[#This Row],[preDEF1]],1),1)</f>
        <v>1290</v>
      </c>
      <c r="U34" s="9">
        <f xml:space="preserve"> IF(ROW(Tabella2026[[#This Row],[preDEF2]]) - ROW(Tabella2026[[#Headers],[preDEF2]])&lt;=ABS(SUM(Tabella2026[preDEF2])-N_TESSERE),Tabella2026[[#This Row],[preDEF2]]-1,Tabella2026[[#This Row],[preDEF2]])</f>
        <v>1289</v>
      </c>
      <c r="V34" s="21">
        <f>+Tabella2026[[#This Row],[DEF - n. card]]*(PLAFOND/N_TESSERE)</f>
        <v>644500</v>
      </c>
      <c r="W34" s="18"/>
    </row>
    <row r="35" spans="2:23" ht="14.25" x14ac:dyDescent="0.25">
      <c r="B35" s="1" t="s">
        <v>83</v>
      </c>
      <c r="C35" s="2">
        <v>59011</v>
      </c>
      <c r="D35" s="1" t="s">
        <v>84</v>
      </c>
      <c r="E35" s="1" t="s">
        <v>8</v>
      </c>
      <c r="F35" s="1" t="s">
        <v>84</v>
      </c>
      <c r="G35" s="1" t="s">
        <v>43</v>
      </c>
      <c r="H35" s="1" t="s">
        <v>15834</v>
      </c>
      <c r="I35" s="5">
        <v>127796</v>
      </c>
      <c r="J35" s="5">
        <v>2234186351</v>
      </c>
      <c r="K35" s="3">
        <f>+Tabella2026[[#This Row],[POP_2024]]/SUM(Tabella2026[POP_2024])</f>
        <v>2.1681114635542969E-3</v>
      </c>
      <c r="L35" s="3">
        <f>+Tabella2026[[#This Row],[INCIDENZA POPOLAZIONE]]*(PLAFOND/2)</f>
        <v>638290.38878678728</v>
      </c>
      <c r="M35" s="3">
        <f>+IFERROR(Tabella2026[[#This Row],[reddito_2024]]/Tabella2026[[#This Row],[POP_2024]],"")</f>
        <v>17482.443511534006</v>
      </c>
      <c r="N35" s="3">
        <f>+IF(Tabella2026[[#This Row],[REDDITO COMPLESSIVO PROCAPITE]]&lt;media_aggr_reddito_pc,(media_aggr_reddito_pc-Tabella2026[[#This Row],[REDDITO COMPLESSIVO PROCAPITE]]),0)</f>
        <v>342.62255107473538</v>
      </c>
      <c r="O35" s="3">
        <f>+Tabella2026[[#This Row],[DIFFERENZA REDDITO INFERIORE ALLA MEDIA DALLA MEDIA]]*Tabella2026[[#This Row],[POP_2024]]</f>
        <v>43785791.537146881</v>
      </c>
      <c r="P35" s="3">
        <f>+Tabella2026[[#This Row],[POPOLAZIONE PER DIFFERENZA ]]/SUM(Tabella2026[[POPOLAZIONE PER DIFFERENZA ]])</f>
        <v>3.8845970719765229E-4</v>
      </c>
      <c r="Q35" s="3">
        <f>+Tabella2026[[#This Row],[INCIDENZA POPOLAZIONE PER DIFFERENZA]]*(PLAFOND-SUM(Tabella2026[CONTRIBUTO SULLA BASE DELLA POPOLAZIONE]))</f>
        <v>114362.2464542089</v>
      </c>
      <c r="R35" s="3">
        <f>+Tabella2026[[#This Row],[CONTRIBUTO SULLA BASE DELLA POPOLAZIONE]]+Tabella2026[[#This Row],[CONTRIBUTO SULLA BASE DEL REDDITO]]</f>
        <v>752652.63524099614</v>
      </c>
      <c r="S35" s="3">
        <f>+Tabella2026[[#This Row],[CONTRIBUTO TOTALE]]/(PLAFOND/N_TESSERE)</f>
        <v>1505.3052704819922</v>
      </c>
      <c r="T35" s="3">
        <f>+MAX(CEILING(Tabella2026[[#This Row],[preDEF1]],1),1)</f>
        <v>1506</v>
      </c>
      <c r="U35" s="9">
        <f xml:space="preserve"> IF(ROW(Tabella2026[[#This Row],[preDEF2]]) - ROW(Tabella2026[[#Headers],[preDEF2]])&lt;=ABS(SUM(Tabella2026[preDEF2])-N_TESSERE),Tabella2026[[#This Row],[preDEF2]]-1,Tabella2026[[#This Row],[preDEF2]])</f>
        <v>1505</v>
      </c>
      <c r="V35" s="21">
        <f>+Tabella2026[[#This Row],[DEF - n. card]]*(PLAFOND/N_TESSERE)</f>
        <v>752500</v>
      </c>
      <c r="W35" s="18"/>
    </row>
    <row r="36" spans="2:23" ht="14.25" x14ac:dyDescent="0.25">
      <c r="B36" s="1" t="s">
        <v>81</v>
      </c>
      <c r="C36" s="2">
        <v>65116</v>
      </c>
      <c r="D36" s="1" t="s">
        <v>82</v>
      </c>
      <c r="E36" s="1" t="s">
        <v>15</v>
      </c>
      <c r="F36" s="1" t="s">
        <v>82</v>
      </c>
      <c r="G36" s="1" t="s">
        <v>43</v>
      </c>
      <c r="H36" s="1" t="s">
        <v>15836</v>
      </c>
      <c r="I36" s="5">
        <v>126000</v>
      </c>
      <c r="J36" s="5">
        <v>2357309424</v>
      </c>
      <c r="K36" s="3">
        <f>+Tabella2026[[#This Row],[POP_2024]]/SUM(Tabella2026[POP_2024])</f>
        <v>2.1376415882174826E-3</v>
      </c>
      <c r="L36" s="3">
        <f>+Tabella2026[[#This Row],[INCIDENZA POPOLAZIONE]]*(PLAFOND/2)</f>
        <v>629320.08034003573</v>
      </c>
      <c r="M36" s="3">
        <f>+IFERROR(Tabella2026[[#This Row],[reddito_2024]]/Tabella2026[[#This Row],[POP_2024]],"")</f>
        <v>18708.804952380953</v>
      </c>
      <c r="N36" s="3">
        <f>+IF(Tabella2026[[#This Row],[REDDITO COMPLESSIVO PROCAPITE]]&lt;media_aggr_reddito_pc,(media_aggr_reddito_pc-Tabella2026[[#This Row],[REDDITO COMPLESSIVO PROCAPITE]]),0)</f>
        <v>0</v>
      </c>
      <c r="O36" s="3">
        <f>+Tabella2026[[#This Row],[DIFFERENZA REDDITO INFERIORE ALLA MEDIA DALLA MEDIA]]*Tabella2026[[#This Row],[POP_2024]]</f>
        <v>0</v>
      </c>
      <c r="P36" s="3">
        <f>+Tabella2026[[#This Row],[POPOLAZIONE PER DIFFERENZA ]]/SUM(Tabella2026[[POPOLAZIONE PER DIFFERENZA ]])</f>
        <v>0</v>
      </c>
      <c r="Q36" s="3">
        <f>+Tabella2026[[#This Row],[INCIDENZA POPOLAZIONE PER DIFFERENZA]]*(PLAFOND-SUM(Tabella2026[CONTRIBUTO SULLA BASE DELLA POPOLAZIONE]))</f>
        <v>0</v>
      </c>
      <c r="R36" s="3">
        <f>+Tabella2026[[#This Row],[CONTRIBUTO SULLA BASE DELLA POPOLAZIONE]]+Tabella2026[[#This Row],[CONTRIBUTO SULLA BASE DEL REDDITO]]</f>
        <v>629320.08034003573</v>
      </c>
      <c r="S36" s="3">
        <f>+Tabella2026[[#This Row],[CONTRIBUTO TOTALE]]/(PLAFOND/N_TESSERE)</f>
        <v>1258.6401606800714</v>
      </c>
      <c r="T36" s="3">
        <f>+MAX(CEILING(Tabella2026[[#This Row],[preDEF1]],1),1)</f>
        <v>1259</v>
      </c>
      <c r="U36" s="9">
        <f xml:space="preserve"> IF(ROW(Tabella2026[[#This Row],[preDEF2]]) - ROW(Tabella2026[[#Headers],[preDEF2]])&lt;=ABS(SUM(Tabella2026[preDEF2])-N_TESSERE),Tabella2026[[#This Row],[preDEF2]]-1,Tabella2026[[#This Row],[preDEF2]])</f>
        <v>1258</v>
      </c>
      <c r="V36" s="21">
        <f>+Tabella2026[[#This Row],[DEF - n. card]]*(PLAFOND/N_TESSERE)</f>
        <v>629000</v>
      </c>
      <c r="W36" s="18"/>
    </row>
    <row r="37" spans="2:23" ht="14.25" x14ac:dyDescent="0.25">
      <c r="B37" s="1" t="s">
        <v>85</v>
      </c>
      <c r="C37" s="2">
        <v>63034</v>
      </c>
      <c r="D37" s="1" t="s">
        <v>86</v>
      </c>
      <c r="E37" s="1" t="s">
        <v>15</v>
      </c>
      <c r="F37" s="1" t="s">
        <v>14</v>
      </c>
      <c r="G37" s="1" t="s">
        <v>43</v>
      </c>
      <c r="H37" s="1" t="s">
        <v>15836</v>
      </c>
      <c r="I37" s="5">
        <v>125032</v>
      </c>
      <c r="J37" s="5">
        <v>1204237315</v>
      </c>
      <c r="K37" s="3">
        <f>+Tabella2026[[#This Row],[POP_2024]]/SUM(Tabella2026[POP_2024])</f>
        <v>2.1212190718889546E-3</v>
      </c>
      <c r="L37" s="3">
        <f>+Tabella2026[[#This Row],[INCIDENZA POPOLAZIONE]]*(PLAFOND/2)</f>
        <v>624485.30384980433</v>
      </c>
      <c r="M37" s="3">
        <f>+IFERROR(Tabella2026[[#This Row],[reddito_2024]]/Tabella2026[[#This Row],[POP_2024]],"")</f>
        <v>9631.4328731844653</v>
      </c>
      <c r="N37" s="3">
        <f>+IF(Tabella2026[[#This Row],[REDDITO COMPLESSIVO PROCAPITE]]&lt;media_aggr_reddito_pc,(media_aggr_reddito_pc-Tabella2026[[#This Row],[REDDITO COMPLESSIVO PROCAPITE]]),0)</f>
        <v>8193.6331894242758</v>
      </c>
      <c r="O37" s="3">
        <f>+Tabella2026[[#This Row],[DIFFERENZA REDDITO INFERIORE ALLA MEDIA DALLA MEDIA]]*Tabella2026[[#This Row],[POP_2024]]</f>
        <v>1024466344.940096</v>
      </c>
      <c r="P37" s="3">
        <f>+Tabella2026[[#This Row],[POPOLAZIONE PER DIFFERENZA ]]/SUM(Tabella2026[[POPOLAZIONE PER DIFFERENZA ]])</f>
        <v>9.0888820875067462E-3</v>
      </c>
      <c r="Q37" s="3">
        <f>+Tabella2026[[#This Row],[INCIDENZA POPOLAZIONE PER DIFFERENZA]]*(PLAFOND-SUM(Tabella2026[CONTRIBUTO SULLA BASE DELLA POPOLAZIONE]))</f>
        <v>2675760.0699004312</v>
      </c>
      <c r="R37" s="3">
        <f>+Tabella2026[[#This Row],[CONTRIBUTO SULLA BASE DELLA POPOLAZIONE]]+Tabella2026[[#This Row],[CONTRIBUTO SULLA BASE DEL REDDITO]]</f>
        <v>3300245.3737502354</v>
      </c>
      <c r="S37" s="3">
        <f>+Tabella2026[[#This Row],[CONTRIBUTO TOTALE]]/(PLAFOND/N_TESSERE)</f>
        <v>6600.4907475004711</v>
      </c>
      <c r="T37" s="3">
        <f>+MAX(CEILING(Tabella2026[[#This Row],[preDEF1]],1),1)</f>
        <v>6601</v>
      </c>
      <c r="U37" s="9">
        <f xml:space="preserve"> IF(ROW(Tabella2026[[#This Row],[preDEF2]]) - ROW(Tabella2026[[#Headers],[preDEF2]])&lt;=ABS(SUM(Tabella2026[preDEF2])-N_TESSERE),Tabella2026[[#This Row],[preDEF2]]-1,Tabella2026[[#This Row],[preDEF2]])</f>
        <v>6600</v>
      </c>
      <c r="V37" s="21">
        <f>+Tabella2026[[#This Row],[DEF - n. card]]*(PLAFOND/N_TESSERE)</f>
        <v>3300000</v>
      </c>
      <c r="W37" s="18"/>
    </row>
    <row r="38" spans="2:23" ht="14.25" x14ac:dyDescent="0.25">
      <c r="B38" s="1" t="s">
        <v>89</v>
      </c>
      <c r="C38" s="2">
        <v>108033</v>
      </c>
      <c r="D38" s="1" t="s">
        <v>90</v>
      </c>
      <c r="E38" s="1" t="s">
        <v>12</v>
      </c>
      <c r="F38" s="1" t="s">
        <v>91</v>
      </c>
      <c r="G38" s="1" t="s">
        <v>43</v>
      </c>
      <c r="H38" s="1" t="s">
        <v>15835</v>
      </c>
      <c r="I38" s="5">
        <v>123032</v>
      </c>
      <c r="J38" s="5">
        <v>3376923938</v>
      </c>
      <c r="K38" s="3">
        <f>+Tabella2026[[#This Row],[POP_2024]]/SUM(Tabella2026[POP_2024])</f>
        <v>2.0872882530283596E-3</v>
      </c>
      <c r="L38" s="3">
        <f>+Tabella2026[[#This Row],[INCIDENZA POPOLAZIONE]]*(PLAFOND/2)</f>
        <v>614496.09622535936</v>
      </c>
      <c r="M38" s="3">
        <f>+IFERROR(Tabella2026[[#This Row],[reddito_2024]]/Tabella2026[[#This Row],[POP_2024]],"")</f>
        <v>27447.525343000194</v>
      </c>
      <c r="N38" s="3">
        <f>+IF(Tabella2026[[#This Row],[REDDITO COMPLESSIVO PROCAPITE]]&lt;media_aggr_reddito_pc,(media_aggr_reddito_pc-Tabella2026[[#This Row],[REDDITO COMPLESSIVO PROCAPITE]]),0)</f>
        <v>0</v>
      </c>
      <c r="O38" s="3">
        <f>+Tabella2026[[#This Row],[DIFFERENZA REDDITO INFERIORE ALLA MEDIA DALLA MEDIA]]*Tabella2026[[#This Row],[POP_2024]]</f>
        <v>0</v>
      </c>
      <c r="P38" s="3">
        <f>+Tabella2026[[#This Row],[POPOLAZIONE PER DIFFERENZA ]]/SUM(Tabella2026[[POPOLAZIONE PER DIFFERENZA ]])</f>
        <v>0</v>
      </c>
      <c r="Q38" s="3">
        <f>+Tabella2026[[#This Row],[INCIDENZA POPOLAZIONE PER DIFFERENZA]]*(PLAFOND-SUM(Tabella2026[CONTRIBUTO SULLA BASE DELLA POPOLAZIONE]))</f>
        <v>0</v>
      </c>
      <c r="R38" s="3">
        <f>+Tabella2026[[#This Row],[CONTRIBUTO SULLA BASE DELLA POPOLAZIONE]]+Tabella2026[[#This Row],[CONTRIBUTO SULLA BASE DEL REDDITO]]</f>
        <v>614496.09622535936</v>
      </c>
      <c r="S38" s="3">
        <f>+Tabella2026[[#This Row],[CONTRIBUTO TOTALE]]/(PLAFOND/N_TESSERE)</f>
        <v>1228.9921924507187</v>
      </c>
      <c r="T38" s="3">
        <f>+MAX(CEILING(Tabella2026[[#This Row],[preDEF1]],1),1)</f>
        <v>1229</v>
      </c>
      <c r="U38" s="9">
        <f xml:space="preserve"> IF(ROW(Tabella2026[[#This Row],[preDEF2]]) - ROW(Tabella2026[[#Headers],[preDEF2]])&lt;=ABS(SUM(Tabella2026[preDEF2])-N_TESSERE),Tabella2026[[#This Row],[preDEF2]]-1,Tabella2026[[#This Row],[preDEF2]])</f>
        <v>1228</v>
      </c>
      <c r="V38" s="21">
        <f>+Tabella2026[[#This Row],[DEF - n. card]]*(PLAFOND/N_TESSERE)</f>
        <v>614000</v>
      </c>
      <c r="W38" s="18"/>
    </row>
    <row r="39" spans="2:23" ht="14.25" x14ac:dyDescent="0.25">
      <c r="B39" s="1" t="s">
        <v>87</v>
      </c>
      <c r="C39" s="2">
        <v>112050</v>
      </c>
      <c r="D39" s="1" t="s">
        <v>88</v>
      </c>
      <c r="E39" s="1" t="s">
        <v>76</v>
      </c>
      <c r="F39" s="1" t="s">
        <v>88</v>
      </c>
      <c r="G39" s="1" t="s">
        <v>43</v>
      </c>
      <c r="H39" s="1" t="s">
        <v>15836</v>
      </c>
      <c r="I39" s="5">
        <v>120510</v>
      </c>
      <c r="J39" s="5">
        <v>1928836571</v>
      </c>
      <c r="K39" s="3">
        <f>+Tabella2026[[#This Row],[POP_2024]]/SUM(Tabella2026[POP_2024])</f>
        <v>2.0445014904451491E-3</v>
      </c>
      <c r="L39" s="3">
        <f>+Tabella2026[[#This Row],[INCIDENZA POPOLAZIONE]]*(PLAFOND/2)</f>
        <v>601899.70541093405</v>
      </c>
      <c r="M39" s="3">
        <f>+IFERROR(Tabella2026[[#This Row],[reddito_2024]]/Tabella2026[[#This Row],[POP_2024]],"")</f>
        <v>16005.614231184134</v>
      </c>
      <c r="N39" s="3">
        <f>+IF(Tabella2026[[#This Row],[REDDITO COMPLESSIVO PROCAPITE]]&lt;media_aggr_reddito_pc,(media_aggr_reddito_pc-Tabella2026[[#This Row],[REDDITO COMPLESSIVO PROCAPITE]]),0)</f>
        <v>1819.451831424607</v>
      </c>
      <c r="O39" s="3">
        <f>+Tabella2026[[#This Row],[DIFFERENZA REDDITO INFERIORE ALLA MEDIA DALLA MEDIA]]*Tabella2026[[#This Row],[POP_2024]]</f>
        <v>219262140.20497939</v>
      </c>
      <c r="P39" s="3">
        <f>+Tabella2026[[#This Row],[POPOLAZIONE PER DIFFERENZA ]]/SUM(Tabella2026[[POPOLAZIONE PER DIFFERENZA ]])</f>
        <v>1.9452544716771134E-3</v>
      </c>
      <c r="Q39" s="3">
        <f>+Tabella2026[[#This Row],[INCIDENZA POPOLAZIONE PER DIFFERENZA]]*(PLAFOND-SUM(Tabella2026[CONTRIBUTO SULLA BASE DELLA POPOLAZIONE]))</f>
        <v>572681.45752089075</v>
      </c>
      <c r="R39" s="3">
        <f>+Tabella2026[[#This Row],[CONTRIBUTO SULLA BASE DELLA POPOLAZIONE]]+Tabella2026[[#This Row],[CONTRIBUTO SULLA BASE DEL REDDITO]]</f>
        <v>1174581.1629318248</v>
      </c>
      <c r="S39" s="3">
        <f>+Tabella2026[[#This Row],[CONTRIBUTO TOTALE]]/(PLAFOND/N_TESSERE)</f>
        <v>2349.1623258636496</v>
      </c>
      <c r="T39" s="3">
        <f>+MAX(CEILING(Tabella2026[[#This Row],[preDEF1]],1),1)</f>
        <v>2350</v>
      </c>
      <c r="U39" s="9">
        <f xml:space="preserve"> IF(ROW(Tabella2026[[#This Row],[preDEF2]]) - ROW(Tabella2026[[#Headers],[preDEF2]])&lt;=ABS(SUM(Tabella2026[preDEF2])-N_TESSERE),Tabella2026[[#This Row],[preDEF2]]-1,Tabella2026[[#This Row],[preDEF2]])</f>
        <v>2349</v>
      </c>
      <c r="V39" s="21">
        <f>+Tabella2026[[#This Row],[DEF - n. card]]*(PLAFOND/N_TESSERE)</f>
        <v>1174500</v>
      </c>
      <c r="W39" s="18"/>
    </row>
    <row r="40" spans="2:23" ht="14.25" x14ac:dyDescent="0.25">
      <c r="B40" s="1" t="s">
        <v>92</v>
      </c>
      <c r="C40" s="2">
        <v>16024</v>
      </c>
      <c r="D40" s="1" t="s">
        <v>93</v>
      </c>
      <c r="E40" s="1" t="s">
        <v>12</v>
      </c>
      <c r="F40" s="1" t="s">
        <v>93</v>
      </c>
      <c r="G40" s="1" t="s">
        <v>43</v>
      </c>
      <c r="H40" s="1" t="s">
        <v>15835</v>
      </c>
      <c r="I40" s="5">
        <v>120389</v>
      </c>
      <c r="J40" s="5">
        <v>3191024737</v>
      </c>
      <c r="K40" s="3">
        <f>+Tabella2026[[#This Row],[POP_2024]]/SUM(Tabella2026[POP_2024])</f>
        <v>2.0424486759040832E-3</v>
      </c>
      <c r="L40" s="3">
        <f>+Tabella2026[[#This Row],[INCIDENZA POPOLAZIONE]]*(PLAFOND/2)</f>
        <v>601295.35834965517</v>
      </c>
      <c r="M40" s="3">
        <f>+IFERROR(Tabella2026[[#This Row],[reddito_2024]]/Tabella2026[[#This Row],[POP_2024]],"")</f>
        <v>26505.949355838158</v>
      </c>
      <c r="N40" s="3">
        <f>+IF(Tabella2026[[#This Row],[REDDITO COMPLESSIVO PROCAPITE]]&lt;media_aggr_reddito_pc,(media_aggr_reddito_pc-Tabella2026[[#This Row],[REDDITO COMPLESSIVO PROCAPITE]]),0)</f>
        <v>0</v>
      </c>
      <c r="O40" s="3">
        <f>+Tabella2026[[#This Row],[DIFFERENZA REDDITO INFERIORE ALLA MEDIA DALLA MEDIA]]*Tabella2026[[#This Row],[POP_2024]]</f>
        <v>0</v>
      </c>
      <c r="P40" s="3">
        <f>+Tabella2026[[#This Row],[POPOLAZIONE PER DIFFERENZA ]]/SUM(Tabella2026[[POPOLAZIONE PER DIFFERENZA ]])</f>
        <v>0</v>
      </c>
      <c r="Q40" s="3">
        <f>+Tabella2026[[#This Row],[INCIDENZA POPOLAZIONE PER DIFFERENZA]]*(PLAFOND-SUM(Tabella2026[CONTRIBUTO SULLA BASE DELLA POPOLAZIONE]))</f>
        <v>0</v>
      </c>
      <c r="R40" s="3">
        <f>+Tabella2026[[#This Row],[CONTRIBUTO SULLA BASE DELLA POPOLAZIONE]]+Tabella2026[[#This Row],[CONTRIBUTO SULLA BASE DEL REDDITO]]</f>
        <v>601295.35834965517</v>
      </c>
      <c r="S40" s="3">
        <f>+Tabella2026[[#This Row],[CONTRIBUTO TOTALE]]/(PLAFOND/N_TESSERE)</f>
        <v>1202.5907166993104</v>
      </c>
      <c r="T40" s="3">
        <f>+MAX(CEILING(Tabella2026[[#This Row],[preDEF1]],1),1)</f>
        <v>1203</v>
      </c>
      <c r="U40" s="9">
        <f xml:space="preserve"> IF(ROW(Tabella2026[[#This Row],[preDEF2]]) - ROW(Tabella2026[[#Headers],[preDEF2]])&lt;=ABS(SUM(Tabella2026[preDEF2])-N_TESSERE),Tabella2026[[#This Row],[preDEF2]]-1,Tabella2026[[#This Row],[preDEF2]])</f>
        <v>1202</v>
      </c>
      <c r="V40" s="21">
        <f>+Tabella2026[[#This Row],[DEF - n. card]]*(PLAFOND/N_TESSERE)</f>
        <v>601000</v>
      </c>
      <c r="W40" s="18"/>
    </row>
    <row r="41" spans="2:23" ht="14.25" x14ac:dyDescent="0.25">
      <c r="B41" s="1" t="s">
        <v>97</v>
      </c>
      <c r="C41" s="2">
        <v>22205</v>
      </c>
      <c r="D41" s="1" t="s">
        <v>98</v>
      </c>
      <c r="E41" s="1" t="s">
        <v>99</v>
      </c>
      <c r="F41" s="1" t="s">
        <v>98</v>
      </c>
      <c r="G41" s="1" t="s">
        <v>43</v>
      </c>
      <c r="H41" s="1" t="s">
        <v>15835</v>
      </c>
      <c r="I41" s="5">
        <v>118640</v>
      </c>
      <c r="J41" s="5">
        <v>2830589058</v>
      </c>
      <c r="K41" s="3">
        <f>+Tabella2026[[#This Row],[POP_2024]]/SUM(Tabella2026[POP_2024])</f>
        <v>2.0127761748104929E-3</v>
      </c>
      <c r="L41" s="3">
        <f>+Tabella2026[[#This Row],[INCIDENZA POPOLAZIONE]]*(PLAFOND/2)</f>
        <v>592559.79628207802</v>
      </c>
      <c r="M41" s="3">
        <f>+IFERROR(Tabella2026[[#This Row],[reddito_2024]]/Tabella2026[[#This Row],[POP_2024]],"")</f>
        <v>23858.640070802427</v>
      </c>
      <c r="N41" s="3">
        <f>+IF(Tabella2026[[#This Row],[REDDITO COMPLESSIVO PROCAPITE]]&lt;media_aggr_reddito_pc,(media_aggr_reddito_pc-Tabella2026[[#This Row],[REDDITO COMPLESSIVO PROCAPITE]]),0)</f>
        <v>0</v>
      </c>
      <c r="O41" s="3">
        <f>+Tabella2026[[#This Row],[DIFFERENZA REDDITO INFERIORE ALLA MEDIA DALLA MEDIA]]*Tabella2026[[#This Row],[POP_2024]]</f>
        <v>0</v>
      </c>
      <c r="P41" s="3">
        <f>+Tabella2026[[#This Row],[POPOLAZIONE PER DIFFERENZA ]]/SUM(Tabella2026[[POPOLAZIONE PER DIFFERENZA ]])</f>
        <v>0</v>
      </c>
      <c r="Q41" s="3">
        <f>+Tabella2026[[#This Row],[INCIDENZA POPOLAZIONE PER DIFFERENZA]]*(PLAFOND-SUM(Tabella2026[CONTRIBUTO SULLA BASE DELLA POPOLAZIONE]))</f>
        <v>0</v>
      </c>
      <c r="R41" s="3">
        <f>+Tabella2026[[#This Row],[CONTRIBUTO SULLA BASE DELLA POPOLAZIONE]]+Tabella2026[[#This Row],[CONTRIBUTO SULLA BASE DEL REDDITO]]</f>
        <v>592559.79628207802</v>
      </c>
      <c r="S41" s="3">
        <f>+Tabella2026[[#This Row],[CONTRIBUTO TOTALE]]/(PLAFOND/N_TESSERE)</f>
        <v>1185.1195925641559</v>
      </c>
      <c r="T41" s="3">
        <f>+MAX(CEILING(Tabella2026[[#This Row],[preDEF1]],1),1)</f>
        <v>1186</v>
      </c>
      <c r="U41" s="9">
        <f xml:space="preserve"> IF(ROW(Tabella2026[[#This Row],[preDEF2]]) - ROW(Tabella2026[[#Headers],[preDEF2]])&lt;=ABS(SUM(Tabella2026[preDEF2])-N_TESSERE),Tabella2026[[#This Row],[preDEF2]]-1,Tabella2026[[#This Row],[preDEF2]])</f>
        <v>1185</v>
      </c>
      <c r="V41" s="21">
        <f>+Tabella2026[[#This Row],[DEF - n. card]]*(PLAFOND/N_TESSERE)</f>
        <v>592500</v>
      </c>
      <c r="W41" s="18"/>
    </row>
    <row r="42" spans="2:23" ht="14.25" x14ac:dyDescent="0.25">
      <c r="B42" s="1" t="s">
        <v>94</v>
      </c>
      <c r="C42" s="2">
        <v>68028</v>
      </c>
      <c r="D42" s="1" t="s">
        <v>95</v>
      </c>
      <c r="E42" s="1" t="s">
        <v>96</v>
      </c>
      <c r="F42" s="1" t="s">
        <v>95</v>
      </c>
      <c r="G42" s="1" t="s">
        <v>43</v>
      </c>
      <c r="H42" s="1" t="s">
        <v>15836</v>
      </c>
      <c r="I42" s="5">
        <v>118313</v>
      </c>
      <c r="J42" s="5">
        <v>2269334090</v>
      </c>
      <c r="K42" s="3">
        <f>+Tabella2026[[#This Row],[POP_2024]]/SUM(Tabella2026[POP_2024])</f>
        <v>2.0072284859267856E-3</v>
      </c>
      <c r="L42" s="3">
        <f>+Tabella2026[[#This Row],[INCIDENZA POPOLAZIONE]]*(PLAFOND/2)</f>
        <v>590926.56083548127</v>
      </c>
      <c r="M42" s="3">
        <f>+IFERROR(Tabella2026[[#This Row],[reddito_2024]]/Tabella2026[[#This Row],[POP_2024]],"")</f>
        <v>19180.767033208522</v>
      </c>
      <c r="N42" s="3">
        <f>+IF(Tabella2026[[#This Row],[REDDITO COMPLESSIVO PROCAPITE]]&lt;media_aggr_reddito_pc,(media_aggr_reddito_pc-Tabella2026[[#This Row],[REDDITO COMPLESSIVO PROCAPITE]]),0)</f>
        <v>0</v>
      </c>
      <c r="O42" s="3">
        <f>+Tabella2026[[#This Row],[DIFFERENZA REDDITO INFERIORE ALLA MEDIA DALLA MEDIA]]*Tabella2026[[#This Row],[POP_2024]]</f>
        <v>0</v>
      </c>
      <c r="P42" s="3">
        <f>+Tabella2026[[#This Row],[POPOLAZIONE PER DIFFERENZA ]]/SUM(Tabella2026[[POPOLAZIONE PER DIFFERENZA ]])</f>
        <v>0</v>
      </c>
      <c r="Q42" s="3">
        <f>+Tabella2026[[#This Row],[INCIDENZA POPOLAZIONE PER DIFFERENZA]]*(PLAFOND-SUM(Tabella2026[CONTRIBUTO SULLA BASE DELLA POPOLAZIONE]))</f>
        <v>0</v>
      </c>
      <c r="R42" s="3">
        <f>+Tabella2026[[#This Row],[CONTRIBUTO SULLA BASE DELLA POPOLAZIONE]]+Tabella2026[[#This Row],[CONTRIBUTO SULLA BASE DEL REDDITO]]</f>
        <v>590926.56083548127</v>
      </c>
      <c r="S42" s="3">
        <f>+Tabella2026[[#This Row],[CONTRIBUTO TOTALE]]/(PLAFOND/N_TESSERE)</f>
        <v>1181.8531216709625</v>
      </c>
      <c r="T42" s="3">
        <f>+MAX(CEILING(Tabella2026[[#This Row],[preDEF1]],1),1)</f>
        <v>1182</v>
      </c>
      <c r="U42" s="9">
        <f xml:space="preserve"> IF(ROW(Tabella2026[[#This Row],[preDEF2]]) - ROW(Tabella2026[[#Headers],[preDEF2]])&lt;=ABS(SUM(Tabella2026[preDEF2])-N_TESSERE),Tabella2026[[#This Row],[preDEF2]]-1,Tabella2026[[#This Row],[preDEF2]])</f>
        <v>1181</v>
      </c>
      <c r="V42" s="21">
        <f>+Tabella2026[[#This Row],[DEF - n. card]]*(PLAFOND/N_TESSERE)</f>
        <v>590500</v>
      </c>
      <c r="W42" s="18"/>
    </row>
    <row r="43" spans="2:23" x14ac:dyDescent="0.25">
      <c r="B43" s="1" t="s">
        <v>102</v>
      </c>
      <c r="C43" s="2">
        <v>40012</v>
      </c>
      <c r="D43" s="1" t="s">
        <v>103</v>
      </c>
      <c r="E43" s="1" t="s">
        <v>27</v>
      </c>
      <c r="F43" s="1" t="s">
        <v>104</v>
      </c>
      <c r="G43" s="1" t="s">
        <v>43</v>
      </c>
      <c r="H43" s="1" t="s">
        <v>15835</v>
      </c>
      <c r="I43" s="5">
        <v>117535</v>
      </c>
      <c r="J43" s="5">
        <v>2490441284</v>
      </c>
      <c r="K43" s="3">
        <f>+Tabella2026[[#This Row],[POP_2024]]/SUM(Tabella2026[POP_2024])</f>
        <v>1.9940293973900142E-3</v>
      </c>
      <c r="L43" s="3">
        <f>+Tabella2026[[#This Row],[INCIDENZA POPOLAZIONE]]*(PLAFOND/2)</f>
        <v>587040.75906957209</v>
      </c>
      <c r="M43" s="3">
        <f>+IFERROR(Tabella2026[[#This Row],[reddito_2024]]/Tabella2026[[#This Row],[POP_2024]],"")</f>
        <v>21188.93337303782</v>
      </c>
      <c r="N43" s="3">
        <f>+IF(Tabella2026[[#This Row],[REDDITO COMPLESSIVO PROCAPITE]]&lt;media_aggr_reddito_pc,(media_aggr_reddito_pc-Tabella2026[[#This Row],[REDDITO COMPLESSIVO PROCAPITE]]),0)</f>
        <v>0</v>
      </c>
      <c r="O43" s="3">
        <f>+Tabella2026[[#This Row],[DIFFERENZA REDDITO INFERIORE ALLA MEDIA DALLA MEDIA]]*Tabella2026[[#This Row],[POP_2024]]</f>
        <v>0</v>
      </c>
      <c r="P43" s="3">
        <f>+Tabella2026[[#This Row],[POPOLAZIONE PER DIFFERENZA ]]/SUM(Tabella2026[[POPOLAZIONE PER DIFFERENZA ]])</f>
        <v>0</v>
      </c>
      <c r="Q43" s="3">
        <f>+Tabella2026[[#This Row],[INCIDENZA POPOLAZIONE PER DIFFERENZA]]*(PLAFOND-SUM(Tabella2026[CONTRIBUTO SULLA BASE DELLA POPOLAZIONE]))</f>
        <v>0</v>
      </c>
      <c r="R43" s="3">
        <f>+Tabella2026[[#This Row],[CONTRIBUTO SULLA BASE DELLA POPOLAZIONE]]+Tabella2026[[#This Row],[CONTRIBUTO SULLA BASE DEL REDDITO]]</f>
        <v>587040.75906957209</v>
      </c>
      <c r="S43" s="3">
        <f>+Tabella2026[[#This Row],[CONTRIBUTO TOTALE]]/(PLAFOND/N_TESSERE)</f>
        <v>1174.0815181391442</v>
      </c>
      <c r="T43" s="3">
        <f>+MAX(CEILING(Tabella2026[[#This Row],[preDEF1]],1),1)</f>
        <v>1175</v>
      </c>
      <c r="U43" s="9">
        <f xml:space="preserve"> IF(ROW(Tabella2026[[#This Row],[preDEF2]]) - ROW(Tabella2026[[#Headers],[preDEF2]])&lt;=ABS(SUM(Tabella2026[preDEF2])-N_TESSERE),Tabella2026[[#This Row],[preDEF2]]-1,Tabella2026[[#This Row],[preDEF2]])</f>
        <v>1174</v>
      </c>
      <c r="V43" s="21">
        <f>+Tabella2026[[#This Row],[DEF - n. card]]*(PLAFOND/N_TESSERE)</f>
        <v>587000</v>
      </c>
      <c r="W43" s="18"/>
    </row>
    <row r="44" spans="2:23" ht="14.25" x14ac:dyDescent="0.25">
      <c r="B44" s="1" t="s">
        <v>100</v>
      </c>
      <c r="C44" s="2">
        <v>89017</v>
      </c>
      <c r="D44" s="1" t="s">
        <v>101</v>
      </c>
      <c r="E44" s="1" t="s">
        <v>21</v>
      </c>
      <c r="F44" s="1" t="s">
        <v>101</v>
      </c>
      <c r="G44" s="1" t="s">
        <v>43</v>
      </c>
      <c r="H44" s="1" t="s">
        <v>15836</v>
      </c>
      <c r="I44" s="5">
        <v>115776</v>
      </c>
      <c r="J44" s="5">
        <v>1703475543</v>
      </c>
      <c r="K44" s="3">
        <f>+Tabella2026[[#This Row],[POP_2024]]/SUM(Tabella2026[POP_2024])</f>
        <v>1.9641872422021208E-3</v>
      </c>
      <c r="L44" s="3">
        <f>+Tabella2026[[#This Row],[INCIDENZA POPOLAZIONE]]*(PLAFOND/2)</f>
        <v>578255.25096387276</v>
      </c>
      <c r="M44" s="3">
        <f>+IFERROR(Tabella2026[[#This Row],[reddito_2024]]/Tabella2026[[#This Row],[POP_2024]],"")</f>
        <v>14713.546356757877</v>
      </c>
      <c r="N44" s="3">
        <f>+IF(Tabella2026[[#This Row],[REDDITO COMPLESSIVO PROCAPITE]]&lt;media_aggr_reddito_pc,(media_aggr_reddito_pc-Tabella2026[[#This Row],[REDDITO COMPLESSIVO PROCAPITE]]),0)</f>
        <v>3111.5197058508638</v>
      </c>
      <c r="O44" s="3">
        <f>+Tabella2026[[#This Row],[DIFFERENZA REDDITO INFERIORE ALLA MEDIA DALLA MEDIA]]*Tabella2026[[#This Row],[POP_2024]]</f>
        <v>360239305.4645896</v>
      </c>
      <c r="P44" s="3">
        <f>+Tabella2026[[#This Row],[POPOLAZIONE PER DIFFERENZA ]]/SUM(Tabella2026[[POPOLAZIONE PER DIFFERENZA ]])</f>
        <v>3.1959786544714956E-3</v>
      </c>
      <c r="Q44" s="3">
        <f>+Tabella2026[[#This Row],[INCIDENZA POPOLAZIONE PER DIFFERENZA]]*(PLAFOND-SUM(Tabella2026[CONTRIBUTO SULLA BASE DELLA POPOLAZIONE]))</f>
        <v>940893.71889242122</v>
      </c>
      <c r="R44" s="3">
        <f>+Tabella2026[[#This Row],[CONTRIBUTO SULLA BASE DELLA POPOLAZIONE]]+Tabella2026[[#This Row],[CONTRIBUTO SULLA BASE DEL REDDITO]]</f>
        <v>1519148.9698562939</v>
      </c>
      <c r="S44" s="3">
        <f>+Tabella2026[[#This Row],[CONTRIBUTO TOTALE]]/(PLAFOND/N_TESSERE)</f>
        <v>3038.2979397125878</v>
      </c>
      <c r="T44" s="3">
        <f>+MAX(CEILING(Tabella2026[[#This Row],[preDEF1]],1),1)</f>
        <v>3039</v>
      </c>
      <c r="U44" s="9">
        <f xml:space="preserve"> IF(ROW(Tabella2026[[#This Row],[preDEF2]]) - ROW(Tabella2026[[#Headers],[preDEF2]])&lt;=ABS(SUM(Tabella2026[preDEF2])-N_TESSERE),Tabella2026[[#This Row],[preDEF2]]-1,Tabella2026[[#This Row],[preDEF2]])</f>
        <v>3038</v>
      </c>
      <c r="V44" s="21">
        <f>+Tabella2026[[#This Row],[DEF - n. card]]*(PLAFOND/N_TESSERE)</f>
        <v>1519000</v>
      </c>
      <c r="W44" s="18"/>
    </row>
    <row r="45" spans="2:23" ht="14.25" x14ac:dyDescent="0.25">
      <c r="B45" s="1" t="s">
        <v>105</v>
      </c>
      <c r="C45" s="2">
        <v>24116</v>
      </c>
      <c r="D45" s="1" t="s">
        <v>106</v>
      </c>
      <c r="E45" s="1" t="s">
        <v>38</v>
      </c>
      <c r="F45" s="1" t="s">
        <v>106</v>
      </c>
      <c r="G45" s="1" t="s">
        <v>43</v>
      </c>
      <c r="H45" s="1" t="s">
        <v>15835</v>
      </c>
      <c r="I45" s="5">
        <v>110468</v>
      </c>
      <c r="J45" s="5">
        <v>2482383852</v>
      </c>
      <c r="K45" s="3">
        <f>+Tabella2026[[#This Row],[POP_2024]]/SUM(Tabella2026[POP_2024])</f>
        <v>1.874134848946102E-3</v>
      </c>
      <c r="L45" s="3">
        <f>+Tabella2026[[#This Row],[INCIDENZA POPOLAZIONE]]*(PLAFOND/2)</f>
        <v>551743.8939285957</v>
      </c>
      <c r="M45" s="3">
        <f>+IFERROR(Tabella2026[[#This Row],[reddito_2024]]/Tabella2026[[#This Row],[POP_2024]],"")</f>
        <v>22471.519824745628</v>
      </c>
      <c r="N45" s="3">
        <f>+IF(Tabella2026[[#This Row],[REDDITO COMPLESSIVO PROCAPITE]]&lt;media_aggr_reddito_pc,(media_aggr_reddito_pc-Tabella2026[[#This Row],[REDDITO COMPLESSIVO PROCAPITE]]),0)</f>
        <v>0</v>
      </c>
      <c r="O45" s="3">
        <f>+Tabella2026[[#This Row],[DIFFERENZA REDDITO INFERIORE ALLA MEDIA DALLA MEDIA]]*Tabella2026[[#This Row],[POP_2024]]</f>
        <v>0</v>
      </c>
      <c r="P45" s="3">
        <f>+Tabella2026[[#This Row],[POPOLAZIONE PER DIFFERENZA ]]/SUM(Tabella2026[[POPOLAZIONE PER DIFFERENZA ]])</f>
        <v>0</v>
      </c>
      <c r="Q45" s="3">
        <f>+Tabella2026[[#This Row],[INCIDENZA POPOLAZIONE PER DIFFERENZA]]*(PLAFOND-SUM(Tabella2026[CONTRIBUTO SULLA BASE DELLA POPOLAZIONE]))</f>
        <v>0</v>
      </c>
      <c r="R45" s="3">
        <f>+Tabella2026[[#This Row],[CONTRIBUTO SULLA BASE DELLA POPOLAZIONE]]+Tabella2026[[#This Row],[CONTRIBUTO SULLA BASE DEL REDDITO]]</f>
        <v>551743.8939285957</v>
      </c>
      <c r="S45" s="3">
        <f>+Tabella2026[[#This Row],[CONTRIBUTO TOTALE]]/(PLAFOND/N_TESSERE)</f>
        <v>1103.4877878571915</v>
      </c>
      <c r="T45" s="3">
        <f>+MAX(CEILING(Tabella2026[[#This Row],[preDEF1]],1),1)</f>
        <v>1104</v>
      </c>
      <c r="U45" s="9">
        <f xml:space="preserve"> IF(ROW(Tabella2026[[#This Row],[preDEF2]]) - ROW(Tabella2026[[#Headers],[preDEF2]])&lt;=ABS(SUM(Tabella2026[preDEF2])-N_TESSERE),Tabella2026[[#This Row],[preDEF2]]-1,Tabella2026[[#This Row],[preDEF2]])</f>
        <v>1103</v>
      </c>
      <c r="V45" s="21">
        <f>+Tabella2026[[#This Row],[DEF - n. card]]*(PLAFOND/N_TESSERE)</f>
        <v>551500</v>
      </c>
      <c r="W45" s="18"/>
    </row>
    <row r="46" spans="2:23" x14ac:dyDescent="0.25">
      <c r="B46" s="1" t="s">
        <v>109</v>
      </c>
      <c r="C46" s="2">
        <v>21008</v>
      </c>
      <c r="D46" s="1" t="s">
        <v>110</v>
      </c>
      <c r="E46" s="1" t="s">
        <v>99</v>
      </c>
      <c r="F46" s="1" t="s">
        <v>110</v>
      </c>
      <c r="G46" s="1" t="s">
        <v>43</v>
      </c>
      <c r="H46" s="1" t="s">
        <v>15835</v>
      </c>
      <c r="I46" s="5">
        <v>106568</v>
      </c>
      <c r="J46" s="5">
        <v>2266760195</v>
      </c>
      <c r="K46" s="3">
        <f>+Tabella2026[[#This Row],[POP_2024]]/SUM(Tabella2026[POP_2024])</f>
        <v>1.8079697521679418E-3</v>
      </c>
      <c r="L46" s="3">
        <f>+Tabella2026[[#This Row],[INCIDENZA POPOLAZIONE]]*(PLAFOND/2)</f>
        <v>532264.93906092795</v>
      </c>
      <c r="M46" s="3">
        <f>+IFERROR(Tabella2026[[#This Row],[reddito_2024]]/Tabella2026[[#This Row],[POP_2024]],"")</f>
        <v>21270.552088807148</v>
      </c>
      <c r="N46" s="3">
        <f>+IF(Tabella2026[[#This Row],[REDDITO COMPLESSIVO PROCAPITE]]&lt;media_aggr_reddito_pc,(media_aggr_reddito_pc-Tabella2026[[#This Row],[REDDITO COMPLESSIVO PROCAPITE]]),0)</f>
        <v>0</v>
      </c>
      <c r="O46" s="3">
        <f>+Tabella2026[[#This Row],[DIFFERENZA REDDITO INFERIORE ALLA MEDIA DALLA MEDIA]]*Tabella2026[[#This Row],[POP_2024]]</f>
        <v>0</v>
      </c>
      <c r="P46" s="3">
        <f>+Tabella2026[[#This Row],[POPOLAZIONE PER DIFFERENZA ]]/SUM(Tabella2026[[POPOLAZIONE PER DIFFERENZA ]])</f>
        <v>0</v>
      </c>
      <c r="Q46" s="3">
        <f>+Tabella2026[[#This Row],[INCIDENZA POPOLAZIONE PER DIFFERENZA]]*(PLAFOND-SUM(Tabella2026[CONTRIBUTO SULLA BASE DELLA POPOLAZIONE]))</f>
        <v>0</v>
      </c>
      <c r="R46" s="3">
        <f>+Tabella2026[[#This Row],[CONTRIBUTO SULLA BASE DELLA POPOLAZIONE]]+Tabella2026[[#This Row],[CONTRIBUTO SULLA BASE DEL REDDITO]]</f>
        <v>532264.93906092795</v>
      </c>
      <c r="S46" s="3">
        <f>+Tabella2026[[#This Row],[CONTRIBUTO TOTALE]]/(PLAFOND/N_TESSERE)</f>
        <v>1064.529878121856</v>
      </c>
      <c r="T46" s="3">
        <f>+MAX(CEILING(Tabella2026[[#This Row],[preDEF1]],1),1)</f>
        <v>1065</v>
      </c>
      <c r="U46" s="9">
        <f xml:space="preserve"> IF(ROW(Tabella2026[[#This Row],[preDEF2]]) - ROW(Tabella2026[[#Headers],[preDEF2]])&lt;=ABS(SUM(Tabella2026[preDEF2])-N_TESSERE),Tabella2026[[#This Row],[preDEF2]]-1,Tabella2026[[#This Row],[preDEF2]])</f>
        <v>1064</v>
      </c>
      <c r="V46" s="21">
        <f>+Tabella2026[[#This Row],[DEF - n. card]]*(PLAFOND/N_TESSERE)</f>
        <v>532000</v>
      </c>
      <c r="W46" s="18"/>
    </row>
    <row r="47" spans="2:23" x14ac:dyDescent="0.25">
      <c r="B47" s="1" t="s">
        <v>107</v>
      </c>
      <c r="C47" s="2">
        <v>55032</v>
      </c>
      <c r="D47" s="1" t="s">
        <v>108</v>
      </c>
      <c r="E47" s="1" t="s">
        <v>67</v>
      </c>
      <c r="F47" s="1" t="s">
        <v>108</v>
      </c>
      <c r="G47" s="1" t="s">
        <v>43</v>
      </c>
      <c r="H47" s="1" t="s">
        <v>15834</v>
      </c>
      <c r="I47" s="5">
        <v>106310</v>
      </c>
      <c r="J47" s="5">
        <v>1926009188</v>
      </c>
      <c r="K47" s="3">
        <f>+Tabella2026[[#This Row],[POP_2024]]/SUM(Tabella2026[POP_2024])</f>
        <v>1.803592676534925E-3</v>
      </c>
      <c r="L47" s="3">
        <f>+Tabella2026[[#This Row],[INCIDENZA POPOLAZIONE]]*(PLAFOND/2)</f>
        <v>530976.33127737453</v>
      </c>
      <c r="M47" s="3">
        <f>+IFERROR(Tabella2026[[#This Row],[reddito_2024]]/Tabella2026[[#This Row],[POP_2024]],"")</f>
        <v>18116.914570595429</v>
      </c>
      <c r="N47" s="3">
        <f>+IF(Tabella2026[[#This Row],[REDDITO COMPLESSIVO PROCAPITE]]&lt;media_aggr_reddito_pc,(media_aggr_reddito_pc-Tabella2026[[#This Row],[REDDITO COMPLESSIVO PROCAPITE]]),0)</f>
        <v>0</v>
      </c>
      <c r="O47" s="3">
        <f>+Tabella2026[[#This Row],[DIFFERENZA REDDITO INFERIORE ALLA MEDIA DALLA MEDIA]]*Tabella2026[[#This Row],[POP_2024]]</f>
        <v>0</v>
      </c>
      <c r="P47" s="3">
        <f>+Tabella2026[[#This Row],[POPOLAZIONE PER DIFFERENZA ]]/SUM(Tabella2026[[POPOLAZIONE PER DIFFERENZA ]])</f>
        <v>0</v>
      </c>
      <c r="Q47" s="3">
        <f>+Tabella2026[[#This Row],[INCIDENZA POPOLAZIONE PER DIFFERENZA]]*(PLAFOND-SUM(Tabella2026[CONTRIBUTO SULLA BASE DELLA POPOLAZIONE]))</f>
        <v>0</v>
      </c>
      <c r="R47" s="3">
        <f>+Tabella2026[[#This Row],[CONTRIBUTO SULLA BASE DELLA POPOLAZIONE]]+Tabella2026[[#This Row],[CONTRIBUTO SULLA BASE DEL REDDITO]]</f>
        <v>530976.33127737453</v>
      </c>
      <c r="S47" s="3">
        <f>+Tabella2026[[#This Row],[CONTRIBUTO TOTALE]]/(PLAFOND/N_TESSERE)</f>
        <v>1061.9526625547492</v>
      </c>
      <c r="T47" s="3">
        <f>+MAX(CEILING(Tabella2026[[#This Row],[preDEF1]],1),1)</f>
        <v>1062</v>
      </c>
      <c r="U47" s="9">
        <f xml:space="preserve"> IF(ROW(Tabella2026[[#This Row],[preDEF2]]) - ROW(Tabella2026[[#Headers],[preDEF2]])&lt;=ABS(SUM(Tabella2026[preDEF2])-N_TESSERE),Tabella2026[[#This Row],[preDEF2]]-1,Tabella2026[[#This Row],[preDEF2]])</f>
        <v>1061</v>
      </c>
      <c r="V47" s="21">
        <f>+Tabella2026[[#This Row],[DEF - n. card]]*(PLAFOND/N_TESSERE)</f>
        <v>530500</v>
      </c>
      <c r="W47" s="18"/>
    </row>
    <row r="48" spans="2:23" x14ac:dyDescent="0.25">
      <c r="B48" s="1" t="s">
        <v>111</v>
      </c>
      <c r="C48" s="2">
        <v>33032</v>
      </c>
      <c r="D48" s="1" t="s">
        <v>112</v>
      </c>
      <c r="E48" s="1" t="s">
        <v>27</v>
      </c>
      <c r="F48" s="1" t="s">
        <v>112</v>
      </c>
      <c r="G48" s="1" t="s">
        <v>43</v>
      </c>
      <c r="H48" s="1" t="s">
        <v>15835</v>
      </c>
      <c r="I48" s="5">
        <v>103406</v>
      </c>
      <c r="J48" s="5">
        <v>2348340090</v>
      </c>
      <c r="K48" s="3">
        <f>+Tabella2026[[#This Row],[POP_2024]]/SUM(Tabella2026[POP_2024])</f>
        <v>1.7543251275493413E-3</v>
      </c>
      <c r="L48" s="3">
        <f>+Tabella2026[[#This Row],[INCIDENZA POPOLAZIONE]]*(PLAFOND/2)</f>
        <v>516472.0018066804</v>
      </c>
      <c r="M48" s="3">
        <f>+IFERROR(Tabella2026[[#This Row],[reddito_2024]]/Tabella2026[[#This Row],[POP_2024]],"")</f>
        <v>22709.901649807554</v>
      </c>
      <c r="N48" s="3">
        <f>+IF(Tabella2026[[#This Row],[REDDITO COMPLESSIVO PROCAPITE]]&lt;media_aggr_reddito_pc,(media_aggr_reddito_pc-Tabella2026[[#This Row],[REDDITO COMPLESSIVO PROCAPITE]]),0)</f>
        <v>0</v>
      </c>
      <c r="O48" s="3">
        <f>+Tabella2026[[#This Row],[DIFFERENZA REDDITO INFERIORE ALLA MEDIA DALLA MEDIA]]*Tabella2026[[#This Row],[POP_2024]]</f>
        <v>0</v>
      </c>
      <c r="P48" s="3">
        <f>+Tabella2026[[#This Row],[POPOLAZIONE PER DIFFERENZA ]]/SUM(Tabella2026[[POPOLAZIONE PER DIFFERENZA ]])</f>
        <v>0</v>
      </c>
      <c r="Q48" s="3">
        <f>+Tabella2026[[#This Row],[INCIDENZA POPOLAZIONE PER DIFFERENZA]]*(PLAFOND-SUM(Tabella2026[CONTRIBUTO SULLA BASE DELLA POPOLAZIONE]))</f>
        <v>0</v>
      </c>
      <c r="R48" s="3">
        <f>+Tabella2026[[#This Row],[CONTRIBUTO SULLA BASE DELLA POPOLAZIONE]]+Tabella2026[[#This Row],[CONTRIBUTO SULLA BASE DEL REDDITO]]</f>
        <v>516472.0018066804</v>
      </c>
      <c r="S48" s="3">
        <f>+Tabella2026[[#This Row],[CONTRIBUTO TOTALE]]/(PLAFOND/N_TESSERE)</f>
        <v>1032.9440036133608</v>
      </c>
      <c r="T48" s="3">
        <f>+MAX(CEILING(Tabella2026[[#This Row],[preDEF1]],1),1)</f>
        <v>1033</v>
      </c>
      <c r="U48" s="9">
        <f xml:space="preserve"> IF(ROW(Tabella2026[[#This Row],[preDEF2]]) - ROW(Tabella2026[[#Headers],[preDEF2]])&lt;=ABS(SUM(Tabella2026[preDEF2])-N_TESSERE),Tabella2026[[#This Row],[preDEF2]]-1,Tabella2026[[#This Row],[preDEF2]])</f>
        <v>1032</v>
      </c>
      <c r="V48" s="21">
        <f>+Tabella2026[[#This Row],[DEF - n. card]]*(PLAFOND/N_TESSERE)</f>
        <v>516000</v>
      </c>
      <c r="W48" s="18"/>
    </row>
    <row r="49" spans="2:23" x14ac:dyDescent="0.25">
      <c r="B49" s="1" t="s">
        <v>113</v>
      </c>
      <c r="C49" s="2">
        <v>3106</v>
      </c>
      <c r="D49" s="1" t="s">
        <v>114</v>
      </c>
      <c r="E49" s="1" t="s">
        <v>18</v>
      </c>
      <c r="F49" s="1" t="s">
        <v>114</v>
      </c>
      <c r="G49" s="1" t="s">
        <v>43</v>
      </c>
      <c r="H49" s="1" t="s">
        <v>15835</v>
      </c>
      <c r="I49" s="5">
        <v>102231</v>
      </c>
      <c r="J49" s="5">
        <v>1986232672</v>
      </c>
      <c r="K49" s="3">
        <f>+Tabella2026[[#This Row],[POP_2024]]/SUM(Tabella2026[POP_2024])</f>
        <v>1.7343907714687417E-3</v>
      </c>
      <c r="L49" s="3">
        <f>+Tabella2026[[#This Row],[INCIDENZA POPOLAZIONE]]*(PLAFOND/2)</f>
        <v>510603.34232731897</v>
      </c>
      <c r="M49" s="3">
        <f>+IFERROR(Tabella2026[[#This Row],[reddito_2024]]/Tabella2026[[#This Row],[POP_2024]],"")</f>
        <v>19428.868660191136</v>
      </c>
      <c r="N49" s="3">
        <f>+IF(Tabella2026[[#This Row],[REDDITO COMPLESSIVO PROCAPITE]]&lt;media_aggr_reddito_pc,(media_aggr_reddito_pc-Tabella2026[[#This Row],[REDDITO COMPLESSIVO PROCAPITE]]),0)</f>
        <v>0</v>
      </c>
      <c r="O49" s="3">
        <f>+Tabella2026[[#This Row],[DIFFERENZA REDDITO INFERIORE ALLA MEDIA DALLA MEDIA]]*Tabella2026[[#This Row],[POP_2024]]</f>
        <v>0</v>
      </c>
      <c r="P49" s="3">
        <f>+Tabella2026[[#This Row],[POPOLAZIONE PER DIFFERENZA ]]/SUM(Tabella2026[[POPOLAZIONE PER DIFFERENZA ]])</f>
        <v>0</v>
      </c>
      <c r="Q49" s="3">
        <f>+Tabella2026[[#This Row],[INCIDENZA POPOLAZIONE PER DIFFERENZA]]*(PLAFOND-SUM(Tabella2026[CONTRIBUTO SULLA BASE DELLA POPOLAZIONE]))</f>
        <v>0</v>
      </c>
      <c r="R49" s="3">
        <f>+Tabella2026[[#This Row],[CONTRIBUTO SULLA BASE DELLA POPOLAZIONE]]+Tabella2026[[#This Row],[CONTRIBUTO SULLA BASE DEL REDDITO]]</f>
        <v>510603.34232731897</v>
      </c>
      <c r="S49" s="3">
        <f>+Tabella2026[[#This Row],[CONTRIBUTO TOTALE]]/(PLAFOND/N_TESSERE)</f>
        <v>1021.2066846546379</v>
      </c>
      <c r="T49" s="3">
        <f>+MAX(CEILING(Tabella2026[[#This Row],[preDEF1]],1),1)</f>
        <v>1022</v>
      </c>
      <c r="U49" s="9">
        <f xml:space="preserve"> IF(ROW(Tabella2026[[#This Row],[preDEF2]]) - ROW(Tabella2026[[#Headers],[preDEF2]])&lt;=ABS(SUM(Tabella2026[preDEF2])-N_TESSERE),Tabella2026[[#This Row],[preDEF2]]-1,Tabella2026[[#This Row],[preDEF2]])</f>
        <v>1021</v>
      </c>
      <c r="V49" s="21">
        <f>+Tabella2026[[#This Row],[DEF - n. card]]*(PLAFOND/N_TESSERE)</f>
        <v>510500</v>
      </c>
      <c r="W49" s="18"/>
    </row>
    <row r="50" spans="2:23" x14ac:dyDescent="0.25">
      <c r="B50" s="1" t="s">
        <v>115</v>
      </c>
      <c r="C50" s="2">
        <v>42002</v>
      </c>
      <c r="D50" s="1" t="s">
        <v>116</v>
      </c>
      <c r="E50" s="1" t="s">
        <v>117</v>
      </c>
      <c r="F50" s="1" t="s">
        <v>116</v>
      </c>
      <c r="G50" s="1" t="s">
        <v>118</v>
      </c>
      <c r="H50" s="1" t="s">
        <v>15834</v>
      </c>
      <c r="I50" s="5">
        <v>99533</v>
      </c>
      <c r="J50" s="5">
        <v>1888249750</v>
      </c>
      <c r="K50" s="3">
        <f>+Tabella2026[[#This Row],[POP_2024]]/SUM(Tabella2026[POP_2024])</f>
        <v>1.6886180968257991E-3</v>
      </c>
      <c r="L50" s="3">
        <f>+Tabella2026[[#This Row],[INCIDENZA POPOLAZIONE]]*(PLAFOND/2)</f>
        <v>497127.90124194266</v>
      </c>
      <c r="M50" s="3">
        <f>+IFERROR(Tabella2026[[#This Row],[reddito_2024]]/Tabella2026[[#This Row],[POP_2024]],"")</f>
        <v>18971.092501984265</v>
      </c>
      <c r="N50" s="3">
        <f>+IF(Tabella2026[[#This Row],[REDDITO COMPLESSIVO PROCAPITE]]&lt;media_aggr_reddito_pc,(media_aggr_reddito_pc-Tabella2026[[#This Row],[REDDITO COMPLESSIVO PROCAPITE]]),0)</f>
        <v>0</v>
      </c>
      <c r="O50" s="3">
        <f>+Tabella2026[[#This Row],[DIFFERENZA REDDITO INFERIORE ALLA MEDIA DALLA MEDIA]]*Tabella2026[[#This Row],[POP_2024]]</f>
        <v>0</v>
      </c>
      <c r="P50" s="3">
        <f>+Tabella2026[[#This Row],[POPOLAZIONE PER DIFFERENZA ]]/SUM(Tabella2026[[POPOLAZIONE PER DIFFERENZA ]])</f>
        <v>0</v>
      </c>
      <c r="Q50" s="3">
        <f>+Tabella2026[[#This Row],[INCIDENZA POPOLAZIONE PER DIFFERENZA]]*(PLAFOND-SUM(Tabella2026[CONTRIBUTO SULLA BASE DELLA POPOLAZIONE]))</f>
        <v>0</v>
      </c>
      <c r="R50" s="3">
        <f>+Tabella2026[[#This Row],[CONTRIBUTO SULLA BASE DELLA POPOLAZIONE]]+Tabella2026[[#This Row],[CONTRIBUTO SULLA BASE DEL REDDITO]]</f>
        <v>497127.90124194266</v>
      </c>
      <c r="S50" s="3">
        <f>+Tabella2026[[#This Row],[CONTRIBUTO TOTALE]]/(PLAFOND/N_TESSERE)</f>
        <v>994.2558024838853</v>
      </c>
      <c r="T50" s="3">
        <f>+MAX(CEILING(Tabella2026[[#This Row],[preDEF1]],1),1)</f>
        <v>995</v>
      </c>
      <c r="U50" s="9">
        <f xml:space="preserve"> IF(ROW(Tabella2026[[#This Row],[preDEF2]]) - ROW(Tabella2026[[#Headers],[preDEF2]])&lt;=ABS(SUM(Tabella2026[preDEF2])-N_TESSERE),Tabella2026[[#This Row],[preDEF2]]-1,Tabella2026[[#This Row],[preDEF2]])</f>
        <v>994</v>
      </c>
      <c r="V50" s="21">
        <f>+Tabella2026[[#This Row],[DEF - n. card]]*(PLAFOND/N_TESSERE)</f>
        <v>497000</v>
      </c>
      <c r="W50" s="18"/>
    </row>
    <row r="51" spans="2:23" x14ac:dyDescent="0.25">
      <c r="B51" s="1" t="s">
        <v>119</v>
      </c>
      <c r="C51" s="2">
        <v>30129</v>
      </c>
      <c r="D51" s="1" t="s">
        <v>120</v>
      </c>
      <c r="E51" s="1" t="s">
        <v>48</v>
      </c>
      <c r="F51" s="1" t="s">
        <v>120</v>
      </c>
      <c r="G51" s="1" t="s">
        <v>118</v>
      </c>
      <c r="H51" s="1" t="s">
        <v>15835</v>
      </c>
      <c r="I51" s="5">
        <v>98279</v>
      </c>
      <c r="J51" s="5">
        <v>2298248285</v>
      </c>
      <c r="K51" s="3">
        <f>+Tabella2026[[#This Row],[POP_2024]]/SUM(Tabella2026[POP_2024])</f>
        <v>1.6673434734002059E-3</v>
      </c>
      <c r="L51" s="3">
        <f>+Tabella2026[[#This Row],[INCIDENZA POPOLAZIONE]]*(PLAFOND/2)</f>
        <v>490864.66806141555</v>
      </c>
      <c r="M51" s="3">
        <f>+IFERROR(Tabella2026[[#This Row],[reddito_2024]]/Tabella2026[[#This Row],[POP_2024]],"")</f>
        <v>23384.937626552975</v>
      </c>
      <c r="N51" s="3">
        <f>+IF(Tabella2026[[#This Row],[REDDITO COMPLESSIVO PROCAPITE]]&lt;media_aggr_reddito_pc,(media_aggr_reddito_pc-Tabella2026[[#This Row],[REDDITO COMPLESSIVO PROCAPITE]]),0)</f>
        <v>0</v>
      </c>
      <c r="O51" s="3">
        <f>+Tabella2026[[#This Row],[DIFFERENZA REDDITO INFERIORE ALLA MEDIA DALLA MEDIA]]*Tabella2026[[#This Row],[POP_2024]]</f>
        <v>0</v>
      </c>
      <c r="P51" s="3">
        <f>+Tabella2026[[#This Row],[POPOLAZIONE PER DIFFERENZA ]]/SUM(Tabella2026[[POPOLAZIONE PER DIFFERENZA ]])</f>
        <v>0</v>
      </c>
      <c r="Q51" s="3">
        <f>+Tabella2026[[#This Row],[INCIDENZA POPOLAZIONE PER DIFFERENZA]]*(PLAFOND-SUM(Tabella2026[CONTRIBUTO SULLA BASE DELLA POPOLAZIONE]))</f>
        <v>0</v>
      </c>
      <c r="R51" s="3">
        <f>+Tabella2026[[#This Row],[CONTRIBUTO SULLA BASE DELLA POPOLAZIONE]]+Tabella2026[[#This Row],[CONTRIBUTO SULLA BASE DEL REDDITO]]</f>
        <v>490864.66806141555</v>
      </c>
      <c r="S51" s="3">
        <f>+Tabella2026[[#This Row],[CONTRIBUTO TOTALE]]/(PLAFOND/N_TESSERE)</f>
        <v>981.72933612283111</v>
      </c>
      <c r="T51" s="3">
        <f>+MAX(CEILING(Tabella2026[[#This Row],[preDEF1]],1),1)</f>
        <v>982</v>
      </c>
      <c r="U51" s="9">
        <f xml:space="preserve"> IF(ROW(Tabella2026[[#This Row],[preDEF2]]) - ROW(Tabella2026[[#Headers],[preDEF2]])&lt;=ABS(SUM(Tabella2026[preDEF2])-N_TESSERE),Tabella2026[[#This Row],[preDEF2]]-1,Tabella2026[[#This Row],[preDEF2]])</f>
        <v>981</v>
      </c>
      <c r="V51" s="21">
        <f>+Tabella2026[[#This Row],[DEF - n. card]]*(PLAFOND/N_TESSERE)</f>
        <v>490500</v>
      </c>
      <c r="W51" s="18"/>
    </row>
    <row r="52" spans="2:23" x14ac:dyDescent="0.25">
      <c r="B52" s="1" t="s">
        <v>121</v>
      </c>
      <c r="C52" s="2">
        <v>110001</v>
      </c>
      <c r="D52" s="1" t="s">
        <v>122</v>
      </c>
      <c r="E52" s="1" t="s">
        <v>33</v>
      </c>
      <c r="F52" s="1" t="s">
        <v>123</v>
      </c>
      <c r="G52" s="1" t="s">
        <v>118</v>
      </c>
      <c r="H52" s="1" t="s">
        <v>15836</v>
      </c>
      <c r="I52" s="5">
        <v>96750</v>
      </c>
      <c r="J52" s="5">
        <v>1031877072</v>
      </c>
      <c r="K52" s="3">
        <f>+Tabella2026[[#This Row],[POP_2024]]/SUM(Tabella2026[POP_2024])</f>
        <v>1.6414033623812811E-3</v>
      </c>
      <c r="L52" s="3">
        <f>+Tabella2026[[#This Row],[INCIDENZA POPOLAZIONE]]*(PLAFOND/2)</f>
        <v>483227.91883252736</v>
      </c>
      <c r="M52" s="3">
        <f>+IFERROR(Tabella2026[[#This Row],[reddito_2024]]/Tabella2026[[#This Row],[POP_2024]],"")</f>
        <v>10665.396093023255</v>
      </c>
      <c r="N52" s="3">
        <f>+IF(Tabella2026[[#This Row],[REDDITO COMPLESSIVO PROCAPITE]]&lt;media_aggr_reddito_pc,(media_aggr_reddito_pc-Tabella2026[[#This Row],[REDDITO COMPLESSIVO PROCAPITE]]),0)</f>
        <v>7159.6699695854859</v>
      </c>
      <c r="O52" s="3">
        <f>+Tabella2026[[#This Row],[DIFFERENZA REDDITO INFERIORE ALLA MEDIA DALLA MEDIA]]*Tabella2026[[#This Row],[POP_2024]]</f>
        <v>692698069.55739582</v>
      </c>
      <c r="P52" s="3">
        <f>+Tabella2026[[#This Row],[POPOLAZIONE PER DIFFERENZA ]]/SUM(Tabella2026[[POPOLAZIONE PER DIFFERENZA ]])</f>
        <v>6.1454933171268362E-3</v>
      </c>
      <c r="Q52" s="3">
        <f>+Tabella2026[[#This Row],[INCIDENZA POPOLAZIONE PER DIFFERENZA]]*(PLAFOND-SUM(Tabella2026[CONTRIBUTO SULLA BASE DELLA POPOLAZIONE]))</f>
        <v>1809228.62344216</v>
      </c>
      <c r="R52" s="3">
        <f>+Tabella2026[[#This Row],[CONTRIBUTO SULLA BASE DELLA POPOLAZIONE]]+Tabella2026[[#This Row],[CONTRIBUTO SULLA BASE DEL REDDITO]]</f>
        <v>2292456.5422746874</v>
      </c>
      <c r="S52" s="3">
        <f>+Tabella2026[[#This Row],[CONTRIBUTO TOTALE]]/(PLAFOND/N_TESSERE)</f>
        <v>4584.9130845493746</v>
      </c>
      <c r="T52" s="3">
        <f>+MAX(CEILING(Tabella2026[[#This Row],[preDEF1]],1),1)</f>
        <v>4585</v>
      </c>
      <c r="U52" s="9">
        <f xml:space="preserve"> IF(ROW(Tabella2026[[#This Row],[preDEF2]]) - ROW(Tabella2026[[#Headers],[preDEF2]])&lt;=ABS(SUM(Tabella2026[preDEF2])-N_TESSERE),Tabella2026[[#This Row],[preDEF2]]-1,Tabella2026[[#This Row],[preDEF2]])</f>
        <v>4584</v>
      </c>
      <c r="V52" s="21">
        <f>+Tabella2026[[#This Row],[DEF - n. card]]*(PLAFOND/N_TESSERE)</f>
        <v>2292000</v>
      </c>
      <c r="W52" s="18"/>
    </row>
    <row r="53" spans="2:23" x14ac:dyDescent="0.25">
      <c r="B53" s="1" t="s">
        <v>124</v>
      </c>
      <c r="C53" s="2">
        <v>51002</v>
      </c>
      <c r="D53" s="1" t="s">
        <v>125</v>
      </c>
      <c r="E53" s="1" t="s">
        <v>30</v>
      </c>
      <c r="F53" s="1" t="s">
        <v>125</v>
      </c>
      <c r="G53" s="1" t="s">
        <v>118</v>
      </c>
      <c r="H53" s="1" t="s">
        <v>15834</v>
      </c>
      <c r="I53" s="5">
        <v>96479</v>
      </c>
      <c r="J53" s="5">
        <v>1772833330</v>
      </c>
      <c r="K53" s="3">
        <f>+Tabella2026[[#This Row],[POP_2024]]/SUM(Tabella2026[POP_2024])</f>
        <v>1.6368057364256705E-3</v>
      </c>
      <c r="L53" s="3">
        <f>+Tabella2026[[#This Row],[INCIDENZA POPOLAZIONE]]*(PLAFOND/2)</f>
        <v>481874.38119941507</v>
      </c>
      <c r="M53" s="3">
        <f>+IFERROR(Tabella2026[[#This Row],[reddito_2024]]/Tabella2026[[#This Row],[POP_2024]],"")</f>
        <v>18375.32862073612</v>
      </c>
      <c r="N53" s="3">
        <f>+IF(Tabella2026[[#This Row],[REDDITO COMPLESSIVO PROCAPITE]]&lt;media_aggr_reddito_pc,(media_aggr_reddito_pc-Tabella2026[[#This Row],[REDDITO COMPLESSIVO PROCAPITE]]),0)</f>
        <v>0</v>
      </c>
      <c r="O53" s="3">
        <f>+Tabella2026[[#This Row],[DIFFERENZA REDDITO INFERIORE ALLA MEDIA DALLA MEDIA]]*Tabella2026[[#This Row],[POP_2024]]</f>
        <v>0</v>
      </c>
      <c r="P53" s="3">
        <f>+Tabella2026[[#This Row],[POPOLAZIONE PER DIFFERENZA ]]/SUM(Tabella2026[[POPOLAZIONE PER DIFFERENZA ]])</f>
        <v>0</v>
      </c>
      <c r="Q53" s="3">
        <f>+Tabella2026[[#This Row],[INCIDENZA POPOLAZIONE PER DIFFERENZA]]*(PLAFOND-SUM(Tabella2026[CONTRIBUTO SULLA BASE DELLA POPOLAZIONE]))</f>
        <v>0</v>
      </c>
      <c r="R53" s="3">
        <f>+Tabella2026[[#This Row],[CONTRIBUTO SULLA BASE DELLA POPOLAZIONE]]+Tabella2026[[#This Row],[CONTRIBUTO SULLA BASE DEL REDDITO]]</f>
        <v>481874.38119941507</v>
      </c>
      <c r="S53" s="3">
        <f>+Tabella2026[[#This Row],[CONTRIBUTO TOTALE]]/(PLAFOND/N_TESSERE)</f>
        <v>963.74876239883019</v>
      </c>
      <c r="T53" s="3">
        <f>+MAX(CEILING(Tabella2026[[#This Row],[preDEF1]],1),1)</f>
        <v>964</v>
      </c>
      <c r="U53" s="9">
        <f xml:space="preserve"> IF(ROW(Tabella2026[[#This Row],[preDEF2]]) - ROW(Tabella2026[[#Headers],[preDEF2]])&lt;=ABS(SUM(Tabella2026[preDEF2])-N_TESSERE),Tabella2026[[#This Row],[preDEF2]]-1,Tabella2026[[#This Row],[preDEF2]])</f>
        <v>963</v>
      </c>
      <c r="V53" s="21">
        <f>+Tabella2026[[#This Row],[DEF - n. card]]*(PLAFOND/N_TESSERE)</f>
        <v>481500</v>
      </c>
      <c r="W53" s="18"/>
    </row>
    <row r="54" spans="2:23" x14ac:dyDescent="0.25">
      <c r="B54" s="1" t="s">
        <v>126</v>
      </c>
      <c r="C54" s="2">
        <v>40007</v>
      </c>
      <c r="D54" s="1" t="s">
        <v>127</v>
      </c>
      <c r="E54" s="1" t="s">
        <v>27</v>
      </c>
      <c r="F54" s="1" t="s">
        <v>104</v>
      </c>
      <c r="G54" s="1" t="s">
        <v>118</v>
      </c>
      <c r="H54" s="1" t="s">
        <v>15835</v>
      </c>
      <c r="I54" s="5">
        <v>95730</v>
      </c>
      <c r="J54" s="5">
        <v>2067171292</v>
      </c>
      <c r="K54" s="3">
        <f>+Tabella2026[[#This Row],[POP_2024]]/SUM(Tabella2026[POP_2024])</f>
        <v>1.6240986447623776E-3</v>
      </c>
      <c r="L54" s="3">
        <f>+Tabella2026[[#This Row],[INCIDENZA POPOLAZIONE]]*(PLAFOND/2)</f>
        <v>478133.42294406041</v>
      </c>
      <c r="M54" s="3">
        <f>+IFERROR(Tabella2026[[#This Row],[reddito_2024]]/Tabella2026[[#This Row],[POP_2024]],"")</f>
        <v>21593.766760681083</v>
      </c>
      <c r="N54" s="3">
        <f>+IF(Tabella2026[[#This Row],[REDDITO COMPLESSIVO PROCAPITE]]&lt;media_aggr_reddito_pc,(media_aggr_reddito_pc-Tabella2026[[#This Row],[REDDITO COMPLESSIVO PROCAPITE]]),0)</f>
        <v>0</v>
      </c>
      <c r="O54" s="3">
        <f>+Tabella2026[[#This Row],[DIFFERENZA REDDITO INFERIORE ALLA MEDIA DALLA MEDIA]]*Tabella2026[[#This Row],[POP_2024]]</f>
        <v>0</v>
      </c>
      <c r="P54" s="3">
        <f>+Tabella2026[[#This Row],[POPOLAZIONE PER DIFFERENZA ]]/SUM(Tabella2026[[POPOLAZIONE PER DIFFERENZA ]])</f>
        <v>0</v>
      </c>
      <c r="Q54" s="3">
        <f>+Tabella2026[[#This Row],[INCIDENZA POPOLAZIONE PER DIFFERENZA]]*(PLAFOND-SUM(Tabella2026[CONTRIBUTO SULLA BASE DELLA POPOLAZIONE]))</f>
        <v>0</v>
      </c>
      <c r="R54" s="3">
        <f>+Tabella2026[[#This Row],[CONTRIBUTO SULLA BASE DELLA POPOLAZIONE]]+Tabella2026[[#This Row],[CONTRIBUTO SULLA BASE DEL REDDITO]]</f>
        <v>478133.42294406041</v>
      </c>
      <c r="S54" s="3">
        <f>+Tabella2026[[#This Row],[CONTRIBUTO TOTALE]]/(PLAFOND/N_TESSERE)</f>
        <v>956.26684588812077</v>
      </c>
      <c r="T54" s="3">
        <f>+MAX(CEILING(Tabella2026[[#This Row],[preDEF1]],1),1)</f>
        <v>957</v>
      </c>
      <c r="U54" s="9">
        <f xml:space="preserve"> IF(ROW(Tabella2026[[#This Row],[preDEF2]]) - ROW(Tabella2026[[#Headers],[preDEF2]])&lt;=ABS(SUM(Tabella2026[preDEF2])-N_TESSERE),Tabella2026[[#This Row],[preDEF2]]-1,Tabella2026[[#This Row],[preDEF2]])</f>
        <v>956</v>
      </c>
      <c r="V54" s="21">
        <f>+Tabella2026[[#This Row],[DEF - n. card]]*(PLAFOND/N_TESSERE)</f>
        <v>478000</v>
      </c>
      <c r="W54" s="18"/>
    </row>
    <row r="55" spans="2:23" x14ac:dyDescent="0.25">
      <c r="B55" s="1" t="s">
        <v>128</v>
      </c>
      <c r="C55" s="2">
        <v>41044</v>
      </c>
      <c r="D55" s="1" t="s">
        <v>129</v>
      </c>
      <c r="E55" s="1" t="s">
        <v>117</v>
      </c>
      <c r="F55" s="1" t="s">
        <v>130</v>
      </c>
      <c r="G55" s="1" t="s">
        <v>118</v>
      </c>
      <c r="H55" s="1" t="s">
        <v>15834</v>
      </c>
      <c r="I55" s="5">
        <v>95266</v>
      </c>
      <c r="J55" s="5">
        <v>2006664527</v>
      </c>
      <c r="K55" s="3">
        <f>+Tabella2026[[#This Row],[POP_2024]]/SUM(Tabella2026[POP_2024])</f>
        <v>1.6162266947867196E-3</v>
      </c>
      <c r="L55" s="3">
        <f>+Tabella2026[[#This Row],[INCIDENZA POPOLAZIONE]]*(PLAFOND/2)</f>
        <v>475815.92677518917</v>
      </c>
      <c r="M55" s="3">
        <f>+IFERROR(Tabella2026[[#This Row],[reddito_2024]]/Tabella2026[[#This Row],[POP_2024]],"")</f>
        <v>21063.805838389351</v>
      </c>
      <c r="N55" s="3">
        <f>+IF(Tabella2026[[#This Row],[REDDITO COMPLESSIVO PROCAPITE]]&lt;media_aggr_reddito_pc,(media_aggr_reddito_pc-Tabella2026[[#This Row],[REDDITO COMPLESSIVO PROCAPITE]]),0)</f>
        <v>0</v>
      </c>
      <c r="O55" s="3">
        <f>+Tabella2026[[#This Row],[DIFFERENZA REDDITO INFERIORE ALLA MEDIA DALLA MEDIA]]*Tabella2026[[#This Row],[POP_2024]]</f>
        <v>0</v>
      </c>
      <c r="P55" s="3">
        <f>+Tabella2026[[#This Row],[POPOLAZIONE PER DIFFERENZA ]]/SUM(Tabella2026[[POPOLAZIONE PER DIFFERENZA ]])</f>
        <v>0</v>
      </c>
      <c r="Q55" s="3">
        <f>+Tabella2026[[#This Row],[INCIDENZA POPOLAZIONE PER DIFFERENZA]]*(PLAFOND-SUM(Tabella2026[CONTRIBUTO SULLA BASE DELLA POPOLAZIONE]))</f>
        <v>0</v>
      </c>
      <c r="R55" s="3">
        <f>+Tabella2026[[#This Row],[CONTRIBUTO SULLA BASE DELLA POPOLAZIONE]]+Tabella2026[[#This Row],[CONTRIBUTO SULLA BASE DEL REDDITO]]</f>
        <v>475815.92677518917</v>
      </c>
      <c r="S55" s="3">
        <f>+Tabella2026[[#This Row],[CONTRIBUTO TOTALE]]/(PLAFOND/N_TESSERE)</f>
        <v>951.63185355037831</v>
      </c>
      <c r="T55" s="3">
        <f>+MAX(CEILING(Tabella2026[[#This Row],[preDEF1]],1),1)</f>
        <v>952</v>
      </c>
      <c r="U55" s="9">
        <f xml:space="preserve"> IF(ROW(Tabella2026[[#This Row],[preDEF2]]) - ROW(Tabella2026[[#Headers],[preDEF2]])&lt;=ABS(SUM(Tabella2026[preDEF2])-N_TESSERE),Tabella2026[[#This Row],[preDEF2]]-1,Tabella2026[[#This Row],[preDEF2]])</f>
        <v>951</v>
      </c>
      <c r="V55" s="21">
        <f>+Tabella2026[[#This Row],[DEF - n. card]]*(PLAFOND/N_TESSERE)</f>
        <v>475500</v>
      </c>
      <c r="W55" s="18"/>
    </row>
    <row r="56" spans="2:23" x14ac:dyDescent="0.25">
      <c r="B56" s="1" t="s">
        <v>131</v>
      </c>
      <c r="C56" s="2">
        <v>75035</v>
      </c>
      <c r="D56" s="1" t="s">
        <v>132</v>
      </c>
      <c r="E56" s="1" t="s">
        <v>33</v>
      </c>
      <c r="F56" s="1" t="s">
        <v>132</v>
      </c>
      <c r="G56" s="1" t="s">
        <v>118</v>
      </c>
      <c r="H56" s="1" t="s">
        <v>15836</v>
      </c>
      <c r="I56" s="5">
        <v>94187</v>
      </c>
      <c r="J56" s="5">
        <v>1741485125</v>
      </c>
      <c r="K56" s="3">
        <f>+Tabella2026[[#This Row],[POP_2024]]/SUM(Tabella2026[POP_2024])</f>
        <v>1.5979210180114287E-3</v>
      </c>
      <c r="L56" s="3">
        <f>+Tabella2026[[#This Row],[INCIDENZA POPOLAZIONE]]*(PLAFOND/2)</f>
        <v>470426.74926180107</v>
      </c>
      <c r="M56" s="3">
        <f>+IFERROR(Tabella2026[[#This Row],[reddito_2024]]/Tabella2026[[#This Row],[POP_2024]],"")</f>
        <v>18489.654888678906</v>
      </c>
      <c r="N56" s="3">
        <f>+IF(Tabella2026[[#This Row],[REDDITO COMPLESSIVO PROCAPITE]]&lt;media_aggr_reddito_pc,(media_aggr_reddito_pc-Tabella2026[[#This Row],[REDDITO COMPLESSIVO PROCAPITE]]),0)</f>
        <v>0</v>
      </c>
      <c r="O56" s="3">
        <f>+Tabella2026[[#This Row],[DIFFERENZA REDDITO INFERIORE ALLA MEDIA DALLA MEDIA]]*Tabella2026[[#This Row],[POP_2024]]</f>
        <v>0</v>
      </c>
      <c r="P56" s="3">
        <f>+Tabella2026[[#This Row],[POPOLAZIONE PER DIFFERENZA ]]/SUM(Tabella2026[[POPOLAZIONE PER DIFFERENZA ]])</f>
        <v>0</v>
      </c>
      <c r="Q56" s="3">
        <f>+Tabella2026[[#This Row],[INCIDENZA POPOLAZIONE PER DIFFERENZA]]*(PLAFOND-SUM(Tabella2026[CONTRIBUTO SULLA BASE DELLA POPOLAZIONE]))</f>
        <v>0</v>
      </c>
      <c r="R56" s="3">
        <f>+Tabella2026[[#This Row],[CONTRIBUTO SULLA BASE DELLA POPOLAZIONE]]+Tabella2026[[#This Row],[CONTRIBUTO SULLA BASE DEL REDDITO]]</f>
        <v>470426.74926180107</v>
      </c>
      <c r="S56" s="3">
        <f>+Tabella2026[[#This Row],[CONTRIBUTO TOTALE]]/(PLAFOND/N_TESSERE)</f>
        <v>940.85349852360218</v>
      </c>
      <c r="T56" s="3">
        <f>+MAX(CEILING(Tabella2026[[#This Row],[preDEF1]],1),1)</f>
        <v>941</v>
      </c>
      <c r="U56" s="9">
        <f xml:space="preserve"> IF(ROW(Tabella2026[[#This Row],[preDEF2]]) - ROW(Tabella2026[[#Headers],[preDEF2]])&lt;=ABS(SUM(Tabella2026[preDEF2])-N_TESSERE),Tabella2026[[#This Row],[preDEF2]]-1,Tabella2026[[#This Row],[preDEF2]])</f>
        <v>940</v>
      </c>
      <c r="V56" s="21">
        <f>+Tabella2026[[#This Row],[DEF - n. card]]*(PLAFOND/N_TESSERE)</f>
        <v>470000</v>
      </c>
      <c r="W56" s="18"/>
    </row>
    <row r="57" spans="2:23" x14ac:dyDescent="0.25">
      <c r="B57" s="1" t="s">
        <v>135</v>
      </c>
      <c r="C57" s="2">
        <v>11015</v>
      </c>
      <c r="D57" s="1" t="s">
        <v>136</v>
      </c>
      <c r="E57" s="1" t="s">
        <v>24</v>
      </c>
      <c r="F57" s="1" t="s">
        <v>136</v>
      </c>
      <c r="G57" s="1" t="s">
        <v>118</v>
      </c>
      <c r="H57" s="1" t="s">
        <v>15835</v>
      </c>
      <c r="I57" s="5">
        <v>92706</v>
      </c>
      <c r="J57" s="5">
        <v>1734343399</v>
      </c>
      <c r="K57" s="3">
        <f>+Tabella2026[[#This Row],[POP_2024]]/SUM(Tabella2026[POP_2024])</f>
        <v>1.5727952466451582E-3</v>
      </c>
      <c r="L57" s="3">
        <f>+Tabella2026[[#This Row],[INCIDENZA POPOLAZIONE]]*(PLAFOND/2)</f>
        <v>463029.74101589958</v>
      </c>
      <c r="M57" s="3">
        <f>+IFERROR(Tabella2026[[#This Row],[reddito_2024]]/Tabella2026[[#This Row],[POP_2024]],"")</f>
        <v>18707.995156732035</v>
      </c>
      <c r="N57" s="3">
        <f>+IF(Tabella2026[[#This Row],[REDDITO COMPLESSIVO PROCAPITE]]&lt;media_aggr_reddito_pc,(media_aggr_reddito_pc-Tabella2026[[#This Row],[REDDITO COMPLESSIVO PROCAPITE]]),0)</f>
        <v>0</v>
      </c>
      <c r="O57" s="3">
        <f>+Tabella2026[[#This Row],[DIFFERENZA REDDITO INFERIORE ALLA MEDIA DALLA MEDIA]]*Tabella2026[[#This Row],[POP_2024]]</f>
        <v>0</v>
      </c>
      <c r="P57" s="3">
        <f>+Tabella2026[[#This Row],[POPOLAZIONE PER DIFFERENZA ]]/SUM(Tabella2026[[POPOLAZIONE PER DIFFERENZA ]])</f>
        <v>0</v>
      </c>
      <c r="Q57" s="3">
        <f>+Tabella2026[[#This Row],[INCIDENZA POPOLAZIONE PER DIFFERENZA]]*(PLAFOND-SUM(Tabella2026[CONTRIBUTO SULLA BASE DELLA POPOLAZIONE]))</f>
        <v>0</v>
      </c>
      <c r="R57" s="3">
        <f>+Tabella2026[[#This Row],[CONTRIBUTO SULLA BASE DELLA POPOLAZIONE]]+Tabella2026[[#This Row],[CONTRIBUTO SULLA BASE DEL REDDITO]]</f>
        <v>463029.74101589958</v>
      </c>
      <c r="S57" s="3">
        <f>+Tabella2026[[#This Row],[CONTRIBUTO TOTALE]]/(PLAFOND/N_TESSERE)</f>
        <v>926.05948203179912</v>
      </c>
      <c r="T57" s="3">
        <f>+MAX(CEILING(Tabella2026[[#This Row],[preDEF1]],1),1)</f>
        <v>927</v>
      </c>
      <c r="U57" s="9">
        <f xml:space="preserve"> IF(ROW(Tabella2026[[#This Row],[preDEF2]]) - ROW(Tabella2026[[#Headers],[preDEF2]])&lt;=ABS(SUM(Tabella2026[preDEF2])-N_TESSERE),Tabella2026[[#This Row],[preDEF2]]-1,Tabella2026[[#This Row],[preDEF2]])</f>
        <v>926</v>
      </c>
      <c r="V57" s="21">
        <f>+Tabella2026[[#This Row],[DEF - n. card]]*(PLAFOND/N_TESSERE)</f>
        <v>463000</v>
      </c>
      <c r="W57" s="18"/>
    </row>
    <row r="58" spans="2:23" x14ac:dyDescent="0.25">
      <c r="B58" s="1" t="s">
        <v>137</v>
      </c>
      <c r="C58" s="2">
        <v>6003</v>
      </c>
      <c r="D58" s="1" t="s">
        <v>138</v>
      </c>
      <c r="E58" s="1" t="s">
        <v>18</v>
      </c>
      <c r="F58" s="1" t="s">
        <v>138</v>
      </c>
      <c r="G58" s="1" t="s">
        <v>118</v>
      </c>
      <c r="H58" s="1" t="s">
        <v>15835</v>
      </c>
      <c r="I58" s="5">
        <v>92522</v>
      </c>
      <c r="J58" s="5">
        <v>1647571085</v>
      </c>
      <c r="K58" s="3">
        <f>+Tabella2026[[#This Row],[POP_2024]]/SUM(Tabella2026[POP_2024])</f>
        <v>1.5696736113099835E-3</v>
      </c>
      <c r="L58" s="3">
        <f>+Tabella2026[[#This Row],[INCIDENZA POPOLAZIONE]]*(PLAFOND/2)</f>
        <v>462110.73391445063</v>
      </c>
      <c r="M58" s="3">
        <f>+IFERROR(Tabella2026[[#This Row],[reddito_2024]]/Tabella2026[[#This Row],[POP_2024]],"")</f>
        <v>17807.344037093881</v>
      </c>
      <c r="N58" s="3">
        <f>+IF(Tabella2026[[#This Row],[REDDITO COMPLESSIVO PROCAPITE]]&lt;media_aggr_reddito_pc,(media_aggr_reddito_pc-Tabella2026[[#This Row],[REDDITO COMPLESSIVO PROCAPITE]]),0)</f>
        <v>17.722025514860434</v>
      </c>
      <c r="O58" s="3">
        <f>+Tabella2026[[#This Row],[DIFFERENZA REDDITO INFERIORE ALLA MEDIA DALLA MEDIA]]*Tabella2026[[#This Row],[POP_2024]]</f>
        <v>1639677.2446859172</v>
      </c>
      <c r="P58" s="3">
        <f>+Tabella2026[[#This Row],[POPOLAZIONE PER DIFFERENZA ]]/SUM(Tabella2026[[POPOLAZIONE PER DIFFERENZA ]])</f>
        <v>1.4546923100133336E-5</v>
      </c>
      <c r="Q58" s="3">
        <f>+Tabella2026[[#This Row],[INCIDENZA POPOLAZIONE PER DIFFERENZA]]*(PLAFOND-SUM(Tabella2026[CONTRIBUTO SULLA BASE DELLA POPOLAZIONE]))</f>
        <v>4282.6032504869463</v>
      </c>
      <c r="R58" s="3">
        <f>+Tabella2026[[#This Row],[CONTRIBUTO SULLA BASE DELLA POPOLAZIONE]]+Tabella2026[[#This Row],[CONTRIBUTO SULLA BASE DEL REDDITO]]</f>
        <v>466393.33716493758</v>
      </c>
      <c r="S58" s="3">
        <f>+Tabella2026[[#This Row],[CONTRIBUTO TOTALE]]/(PLAFOND/N_TESSERE)</f>
        <v>932.78667432987515</v>
      </c>
      <c r="T58" s="3">
        <f>+MAX(CEILING(Tabella2026[[#This Row],[preDEF1]],1),1)</f>
        <v>933</v>
      </c>
      <c r="U58" s="9">
        <f xml:space="preserve"> IF(ROW(Tabella2026[[#This Row],[preDEF2]]) - ROW(Tabella2026[[#Headers],[preDEF2]])&lt;=ABS(SUM(Tabella2026[preDEF2])-N_TESSERE),Tabella2026[[#This Row],[preDEF2]]-1,Tabella2026[[#This Row],[preDEF2]])</f>
        <v>932</v>
      </c>
      <c r="V58" s="21">
        <f>+Tabella2026[[#This Row],[DEF - n. card]]*(PLAFOND/N_TESSERE)</f>
        <v>466000</v>
      </c>
      <c r="W58" s="18"/>
    </row>
    <row r="59" spans="2:23" x14ac:dyDescent="0.25">
      <c r="B59" s="1" t="s">
        <v>133</v>
      </c>
      <c r="C59" s="2">
        <v>110002</v>
      </c>
      <c r="D59" s="1" t="s">
        <v>134</v>
      </c>
      <c r="E59" s="1" t="s">
        <v>33</v>
      </c>
      <c r="F59" s="1" t="s">
        <v>123</v>
      </c>
      <c r="G59" s="1" t="s">
        <v>118</v>
      </c>
      <c r="H59" s="1" t="s">
        <v>15836</v>
      </c>
      <c r="I59" s="5">
        <v>92191</v>
      </c>
      <c r="J59" s="5">
        <v>1114101317</v>
      </c>
      <c r="K59" s="3">
        <f>+Tabella2026[[#This Row],[POP_2024]]/SUM(Tabella2026[POP_2024])</f>
        <v>1.5640580607885549E-3</v>
      </c>
      <c r="L59" s="3">
        <f>+Tabella2026[[#This Row],[INCIDENZA POPOLAZIONE]]*(PLAFOND/2)</f>
        <v>460457.52005260496</v>
      </c>
      <c r="M59" s="3">
        <f>+IFERROR(Tabella2026[[#This Row],[reddito_2024]]/Tabella2026[[#This Row],[POP_2024]],"")</f>
        <v>12084.708019220965</v>
      </c>
      <c r="N59" s="3">
        <f>+IF(Tabella2026[[#This Row],[REDDITO COMPLESSIVO PROCAPITE]]&lt;media_aggr_reddito_pc,(media_aggr_reddito_pc-Tabella2026[[#This Row],[REDDITO COMPLESSIVO PROCAPITE]]),0)</f>
        <v>5740.358043387776</v>
      </c>
      <c r="O59" s="3">
        <f>+Tabella2026[[#This Row],[DIFFERENZA REDDITO INFERIORE ALLA MEDIA DALLA MEDIA]]*Tabella2026[[#This Row],[POP_2024]]</f>
        <v>529209348.37796247</v>
      </c>
      <c r="P59" s="3">
        <f>+Tabella2026[[#This Row],[POPOLAZIONE PER DIFFERENZA ]]/SUM(Tabella2026[[POPOLAZIONE PER DIFFERENZA ]])</f>
        <v>4.6950506385788912E-3</v>
      </c>
      <c r="Q59" s="3">
        <f>+Tabella2026[[#This Row],[INCIDENZA POPOLAZIONE PER DIFFERENZA]]*(PLAFOND-SUM(Tabella2026[CONTRIBUTO SULLA BASE DELLA POPOLAZIONE]))</f>
        <v>1382219.3867096521</v>
      </c>
      <c r="R59" s="3">
        <f>+Tabella2026[[#This Row],[CONTRIBUTO SULLA BASE DELLA POPOLAZIONE]]+Tabella2026[[#This Row],[CONTRIBUTO SULLA BASE DEL REDDITO]]</f>
        <v>1842676.9067622572</v>
      </c>
      <c r="S59" s="3">
        <f>+Tabella2026[[#This Row],[CONTRIBUTO TOTALE]]/(PLAFOND/N_TESSERE)</f>
        <v>3685.3538135245144</v>
      </c>
      <c r="T59" s="3">
        <f>+MAX(CEILING(Tabella2026[[#This Row],[preDEF1]],1),1)</f>
        <v>3686</v>
      </c>
      <c r="U59" s="9">
        <f xml:space="preserve"> IF(ROW(Tabella2026[[#This Row],[preDEF2]]) - ROW(Tabella2026[[#Headers],[preDEF2]])&lt;=ABS(SUM(Tabella2026[preDEF2])-N_TESSERE),Tabella2026[[#This Row],[preDEF2]]-1,Tabella2026[[#This Row],[preDEF2]])</f>
        <v>3685</v>
      </c>
      <c r="V59" s="21">
        <f>+Tabella2026[[#This Row],[DEF - n. card]]*(PLAFOND/N_TESSERE)</f>
        <v>1842500</v>
      </c>
      <c r="W59" s="18"/>
    </row>
    <row r="60" spans="2:23" x14ac:dyDescent="0.25">
      <c r="B60" s="1" t="s">
        <v>143</v>
      </c>
      <c r="C60" s="2">
        <v>50026</v>
      </c>
      <c r="D60" s="1" t="s">
        <v>144</v>
      </c>
      <c r="E60" s="1" t="s">
        <v>30</v>
      </c>
      <c r="F60" s="1" t="s">
        <v>144</v>
      </c>
      <c r="G60" s="1" t="s">
        <v>118</v>
      </c>
      <c r="H60" s="1" t="s">
        <v>15834</v>
      </c>
      <c r="I60" s="5">
        <v>89422</v>
      </c>
      <c r="J60" s="5">
        <v>1800998758</v>
      </c>
      <c r="K60" s="3">
        <f>+Tabella2026[[#This Row],[POP_2024]]/SUM(Tabella2026[POP_2024])</f>
        <v>1.5170808420760613E-3</v>
      </c>
      <c r="L60" s="3">
        <f>+Tabella2026[[#This Row],[INCIDENZA POPOLAZIONE]]*(PLAFOND/2)</f>
        <v>446627.46209656086</v>
      </c>
      <c r="M60" s="3">
        <f>+IFERROR(Tabella2026[[#This Row],[reddito_2024]]/Tabella2026[[#This Row],[POP_2024]],"")</f>
        <v>20140.443716311423</v>
      </c>
      <c r="N60" s="3">
        <f>+IF(Tabella2026[[#This Row],[REDDITO COMPLESSIVO PROCAPITE]]&lt;media_aggr_reddito_pc,(media_aggr_reddito_pc-Tabella2026[[#This Row],[REDDITO COMPLESSIVO PROCAPITE]]),0)</f>
        <v>0</v>
      </c>
      <c r="O60" s="3">
        <f>+Tabella2026[[#This Row],[DIFFERENZA REDDITO INFERIORE ALLA MEDIA DALLA MEDIA]]*Tabella2026[[#This Row],[POP_2024]]</f>
        <v>0</v>
      </c>
      <c r="P60" s="3">
        <f>+Tabella2026[[#This Row],[POPOLAZIONE PER DIFFERENZA ]]/SUM(Tabella2026[[POPOLAZIONE PER DIFFERENZA ]])</f>
        <v>0</v>
      </c>
      <c r="Q60" s="3">
        <f>+Tabella2026[[#This Row],[INCIDENZA POPOLAZIONE PER DIFFERENZA]]*(PLAFOND-SUM(Tabella2026[CONTRIBUTO SULLA BASE DELLA POPOLAZIONE]))</f>
        <v>0</v>
      </c>
      <c r="R60" s="3">
        <f>+Tabella2026[[#This Row],[CONTRIBUTO SULLA BASE DELLA POPOLAZIONE]]+Tabella2026[[#This Row],[CONTRIBUTO SULLA BASE DEL REDDITO]]</f>
        <v>446627.46209656086</v>
      </c>
      <c r="S60" s="3">
        <f>+Tabella2026[[#This Row],[CONTRIBUTO TOTALE]]/(PLAFOND/N_TESSERE)</f>
        <v>893.25492419312172</v>
      </c>
      <c r="T60" s="3">
        <f>+MAX(CEILING(Tabella2026[[#This Row],[preDEF1]],1),1)</f>
        <v>894</v>
      </c>
      <c r="U60" s="9">
        <f xml:space="preserve"> IF(ROW(Tabella2026[[#This Row],[preDEF2]]) - ROW(Tabella2026[[#Headers],[preDEF2]])&lt;=ABS(SUM(Tabella2026[preDEF2])-N_TESSERE),Tabella2026[[#This Row],[preDEF2]]-1,Tabella2026[[#This Row],[preDEF2]])</f>
        <v>893</v>
      </c>
      <c r="V60" s="21">
        <f>+Tabella2026[[#This Row],[DEF - n. card]]*(PLAFOND/N_TESSERE)</f>
        <v>446500</v>
      </c>
      <c r="W60" s="18"/>
    </row>
    <row r="61" spans="2:23" x14ac:dyDescent="0.25">
      <c r="B61" s="1" t="s">
        <v>145</v>
      </c>
      <c r="C61" s="2">
        <v>58047</v>
      </c>
      <c r="D61" s="1" t="s">
        <v>146</v>
      </c>
      <c r="E61" s="1" t="s">
        <v>8</v>
      </c>
      <c r="F61" s="1" t="s">
        <v>7</v>
      </c>
      <c r="G61" s="1" t="s">
        <v>118</v>
      </c>
      <c r="H61" s="1" t="s">
        <v>15834</v>
      </c>
      <c r="I61" s="5">
        <v>89011</v>
      </c>
      <c r="J61" s="5">
        <v>1350886471</v>
      </c>
      <c r="K61" s="3">
        <f>+Tabella2026[[#This Row],[POP_2024]]/SUM(Tabella2026[POP_2024])</f>
        <v>1.5101080588002089E-3</v>
      </c>
      <c r="L61" s="3">
        <f>+Tabella2026[[#This Row],[INCIDENZA POPOLAZIONE]]*(PLAFOND/2)</f>
        <v>444574.67992973741</v>
      </c>
      <c r="M61" s="3">
        <f>+IFERROR(Tabella2026[[#This Row],[reddito_2024]]/Tabella2026[[#This Row],[POP_2024]],"")</f>
        <v>15176.62391165137</v>
      </c>
      <c r="N61" s="3">
        <f>+IF(Tabella2026[[#This Row],[REDDITO COMPLESSIVO PROCAPITE]]&lt;media_aggr_reddito_pc,(media_aggr_reddito_pc-Tabella2026[[#This Row],[REDDITO COMPLESSIVO PROCAPITE]]),0)</f>
        <v>2648.4421509573713</v>
      </c>
      <c r="O61" s="3">
        <f>+Tabella2026[[#This Row],[DIFFERENZA REDDITO INFERIORE ALLA MEDIA DALLA MEDIA]]*Tabella2026[[#This Row],[POP_2024]]</f>
        <v>235740484.29886657</v>
      </c>
      <c r="P61" s="3">
        <f>+Tabella2026[[#This Row],[POPOLAZIONE PER DIFFERENZA ]]/SUM(Tabella2026[[POPOLAZIONE PER DIFFERENZA ]])</f>
        <v>2.0914473917339076E-3</v>
      </c>
      <c r="Q61" s="3">
        <f>+Tabella2026[[#This Row],[INCIDENZA POPOLAZIONE PER DIFFERENZA]]*(PLAFOND-SUM(Tabella2026[CONTRIBUTO SULLA BASE DELLA POPOLAZIONE]))</f>
        <v>615720.54354092106</v>
      </c>
      <c r="R61" s="3">
        <f>+Tabella2026[[#This Row],[CONTRIBUTO SULLA BASE DELLA POPOLAZIONE]]+Tabella2026[[#This Row],[CONTRIBUTO SULLA BASE DEL REDDITO]]</f>
        <v>1060295.2234706585</v>
      </c>
      <c r="S61" s="3">
        <f>+Tabella2026[[#This Row],[CONTRIBUTO TOTALE]]/(PLAFOND/N_TESSERE)</f>
        <v>2120.5904469413172</v>
      </c>
      <c r="T61" s="3">
        <f>+MAX(CEILING(Tabella2026[[#This Row],[preDEF1]],1),1)</f>
        <v>2121</v>
      </c>
      <c r="U61" s="9">
        <f xml:space="preserve"> IF(ROW(Tabella2026[[#This Row],[preDEF2]]) - ROW(Tabella2026[[#Headers],[preDEF2]])&lt;=ABS(SUM(Tabella2026[preDEF2])-N_TESSERE),Tabella2026[[#This Row],[preDEF2]]-1,Tabella2026[[#This Row],[preDEF2]])</f>
        <v>2120</v>
      </c>
      <c r="V61" s="21">
        <f>+Tabella2026[[#This Row],[DEF - n. card]]*(PLAFOND/N_TESSERE)</f>
        <v>1060000</v>
      </c>
      <c r="W61" s="18"/>
    </row>
    <row r="62" spans="2:23" x14ac:dyDescent="0.25">
      <c r="B62" s="1" t="s">
        <v>141</v>
      </c>
      <c r="C62" s="2">
        <v>46017</v>
      </c>
      <c r="D62" s="1" t="s">
        <v>142</v>
      </c>
      <c r="E62" s="1" t="s">
        <v>30</v>
      </c>
      <c r="F62" s="1" t="s">
        <v>142</v>
      </c>
      <c r="G62" s="1" t="s">
        <v>118</v>
      </c>
      <c r="H62" s="1" t="s">
        <v>15834</v>
      </c>
      <c r="I62" s="5">
        <v>89002</v>
      </c>
      <c r="J62" s="5">
        <v>1892231514</v>
      </c>
      <c r="K62" s="3">
        <f>+Tabella2026[[#This Row],[POP_2024]]/SUM(Tabella2026[POP_2024])</f>
        <v>1.5099553701153363E-3</v>
      </c>
      <c r="L62" s="3">
        <f>+Tabella2026[[#This Row],[INCIDENZA POPOLAZIONE]]*(PLAFOND/2)</f>
        <v>444529.72849542741</v>
      </c>
      <c r="M62" s="3">
        <f>+IFERROR(Tabella2026[[#This Row],[reddito_2024]]/Tabella2026[[#This Row],[POP_2024]],"")</f>
        <v>21260.55048201164</v>
      </c>
      <c r="N62" s="3">
        <f>+IF(Tabella2026[[#This Row],[REDDITO COMPLESSIVO PROCAPITE]]&lt;media_aggr_reddito_pc,(media_aggr_reddito_pc-Tabella2026[[#This Row],[REDDITO COMPLESSIVO PROCAPITE]]),0)</f>
        <v>0</v>
      </c>
      <c r="O62" s="3">
        <f>+Tabella2026[[#This Row],[DIFFERENZA REDDITO INFERIORE ALLA MEDIA DALLA MEDIA]]*Tabella2026[[#This Row],[POP_2024]]</f>
        <v>0</v>
      </c>
      <c r="P62" s="3">
        <f>+Tabella2026[[#This Row],[POPOLAZIONE PER DIFFERENZA ]]/SUM(Tabella2026[[POPOLAZIONE PER DIFFERENZA ]])</f>
        <v>0</v>
      </c>
      <c r="Q62" s="3">
        <f>+Tabella2026[[#This Row],[INCIDENZA POPOLAZIONE PER DIFFERENZA]]*(PLAFOND-SUM(Tabella2026[CONTRIBUTO SULLA BASE DELLA POPOLAZIONE]))</f>
        <v>0</v>
      </c>
      <c r="R62" s="3">
        <f>+Tabella2026[[#This Row],[CONTRIBUTO SULLA BASE DELLA POPOLAZIONE]]+Tabella2026[[#This Row],[CONTRIBUTO SULLA BASE DEL REDDITO]]</f>
        <v>444529.72849542741</v>
      </c>
      <c r="S62" s="3">
        <f>+Tabella2026[[#This Row],[CONTRIBUTO TOTALE]]/(PLAFOND/N_TESSERE)</f>
        <v>889.05945699085487</v>
      </c>
      <c r="T62" s="3">
        <f>+MAX(CEILING(Tabella2026[[#This Row],[preDEF1]],1),1)</f>
        <v>890</v>
      </c>
      <c r="U62" s="9">
        <f xml:space="preserve"> IF(ROW(Tabella2026[[#This Row],[preDEF2]]) - ROW(Tabella2026[[#Headers],[preDEF2]])&lt;=ABS(SUM(Tabella2026[preDEF2])-N_TESSERE),Tabella2026[[#This Row],[preDEF2]]-1,Tabella2026[[#This Row],[preDEF2]])</f>
        <v>889</v>
      </c>
      <c r="V62" s="21">
        <f>+Tabella2026[[#This Row],[DEF - n. card]]*(PLAFOND/N_TESSERE)</f>
        <v>444500</v>
      </c>
      <c r="W62" s="18"/>
    </row>
    <row r="63" spans="2:23" x14ac:dyDescent="0.25">
      <c r="B63" s="1" t="s">
        <v>139</v>
      </c>
      <c r="C63" s="2">
        <v>47014</v>
      </c>
      <c r="D63" s="1" t="s">
        <v>140</v>
      </c>
      <c r="E63" s="1" t="s">
        <v>30</v>
      </c>
      <c r="F63" s="1" t="s">
        <v>140</v>
      </c>
      <c r="G63" s="1" t="s">
        <v>118</v>
      </c>
      <c r="H63" s="1" t="s">
        <v>15834</v>
      </c>
      <c r="I63" s="5">
        <v>88889</v>
      </c>
      <c r="J63" s="5">
        <v>1723634636</v>
      </c>
      <c r="K63" s="3">
        <f>+Tabella2026[[#This Row],[POP_2024]]/SUM(Tabella2026[POP_2024])</f>
        <v>1.5080382788497126E-3</v>
      </c>
      <c r="L63" s="3">
        <f>+Tabella2026[[#This Row],[INCIDENZA POPOLAZIONE]]*(PLAFOND/2)</f>
        <v>443965.33826464624</v>
      </c>
      <c r="M63" s="3">
        <f>+IFERROR(Tabella2026[[#This Row],[reddito_2024]]/Tabella2026[[#This Row],[POP_2024]],"")</f>
        <v>19390.86541641823</v>
      </c>
      <c r="N63" s="3">
        <f>+IF(Tabella2026[[#This Row],[REDDITO COMPLESSIVO PROCAPITE]]&lt;media_aggr_reddito_pc,(media_aggr_reddito_pc-Tabella2026[[#This Row],[REDDITO COMPLESSIVO PROCAPITE]]),0)</f>
        <v>0</v>
      </c>
      <c r="O63" s="3">
        <f>+Tabella2026[[#This Row],[DIFFERENZA REDDITO INFERIORE ALLA MEDIA DALLA MEDIA]]*Tabella2026[[#This Row],[POP_2024]]</f>
        <v>0</v>
      </c>
      <c r="P63" s="3">
        <f>+Tabella2026[[#This Row],[POPOLAZIONE PER DIFFERENZA ]]/SUM(Tabella2026[[POPOLAZIONE PER DIFFERENZA ]])</f>
        <v>0</v>
      </c>
      <c r="Q63" s="3">
        <f>+Tabella2026[[#This Row],[INCIDENZA POPOLAZIONE PER DIFFERENZA]]*(PLAFOND-SUM(Tabella2026[CONTRIBUTO SULLA BASE DELLA POPOLAZIONE]))</f>
        <v>0</v>
      </c>
      <c r="R63" s="3">
        <f>+Tabella2026[[#This Row],[CONTRIBUTO SULLA BASE DELLA POPOLAZIONE]]+Tabella2026[[#This Row],[CONTRIBUTO SULLA BASE DEL REDDITO]]</f>
        <v>443965.33826464624</v>
      </c>
      <c r="S63" s="3">
        <f>+Tabella2026[[#This Row],[CONTRIBUTO TOTALE]]/(PLAFOND/N_TESSERE)</f>
        <v>887.93067652929244</v>
      </c>
      <c r="T63" s="3">
        <f>+MAX(CEILING(Tabella2026[[#This Row],[preDEF1]],1),1)</f>
        <v>888</v>
      </c>
      <c r="U63" s="9">
        <f xml:space="preserve"> IF(ROW(Tabella2026[[#This Row],[preDEF2]]) - ROW(Tabella2026[[#Headers],[preDEF2]])&lt;=ABS(SUM(Tabella2026[preDEF2])-N_TESSERE),Tabella2026[[#This Row],[preDEF2]]-1,Tabella2026[[#This Row],[preDEF2]])</f>
        <v>887</v>
      </c>
      <c r="V63" s="21">
        <f>+Tabella2026[[#This Row],[DEF - n. card]]*(PLAFOND/N_TESSERE)</f>
        <v>443500</v>
      </c>
      <c r="W63" s="18"/>
    </row>
    <row r="64" spans="2:23" x14ac:dyDescent="0.25">
      <c r="B64" s="1" t="s">
        <v>149</v>
      </c>
      <c r="C64" s="2">
        <v>26086</v>
      </c>
      <c r="D64" s="1" t="s">
        <v>150</v>
      </c>
      <c r="E64" s="1" t="s">
        <v>38</v>
      </c>
      <c r="F64" s="1" t="s">
        <v>150</v>
      </c>
      <c r="G64" s="1" t="s">
        <v>118</v>
      </c>
      <c r="H64" s="1" t="s">
        <v>15835</v>
      </c>
      <c r="I64" s="5">
        <v>85652</v>
      </c>
      <c r="J64" s="5">
        <v>2152264012</v>
      </c>
      <c r="K64" s="3">
        <f>+Tabella2026[[#This Row],[POP_2024]]/SUM(Tabella2026[POP_2024])</f>
        <v>1.4531212485238397E-3</v>
      </c>
      <c r="L64" s="3">
        <f>+Tabella2026[[#This Row],[INCIDENZA POPOLAZIONE]]*(PLAFOND/2)</f>
        <v>427797.80572448199</v>
      </c>
      <c r="M64" s="3">
        <f>+IFERROR(Tabella2026[[#This Row],[reddito_2024]]/Tabella2026[[#This Row],[POP_2024]],"")</f>
        <v>25128.006491383738</v>
      </c>
      <c r="N64" s="3">
        <f>+IF(Tabella2026[[#This Row],[REDDITO COMPLESSIVO PROCAPITE]]&lt;media_aggr_reddito_pc,(media_aggr_reddito_pc-Tabella2026[[#This Row],[REDDITO COMPLESSIVO PROCAPITE]]),0)</f>
        <v>0</v>
      </c>
      <c r="O64" s="3">
        <f>+Tabella2026[[#This Row],[DIFFERENZA REDDITO INFERIORE ALLA MEDIA DALLA MEDIA]]*Tabella2026[[#This Row],[POP_2024]]</f>
        <v>0</v>
      </c>
      <c r="P64" s="3">
        <f>+Tabella2026[[#This Row],[POPOLAZIONE PER DIFFERENZA ]]/SUM(Tabella2026[[POPOLAZIONE PER DIFFERENZA ]])</f>
        <v>0</v>
      </c>
      <c r="Q64" s="3">
        <f>+Tabella2026[[#This Row],[INCIDENZA POPOLAZIONE PER DIFFERENZA]]*(PLAFOND-SUM(Tabella2026[CONTRIBUTO SULLA BASE DELLA POPOLAZIONE]))</f>
        <v>0</v>
      </c>
      <c r="R64" s="3">
        <f>+Tabella2026[[#This Row],[CONTRIBUTO SULLA BASE DELLA POPOLAZIONE]]+Tabella2026[[#This Row],[CONTRIBUTO SULLA BASE DEL REDDITO]]</f>
        <v>427797.80572448199</v>
      </c>
      <c r="S64" s="3">
        <f>+Tabella2026[[#This Row],[CONTRIBUTO TOTALE]]/(PLAFOND/N_TESSERE)</f>
        <v>855.59561144896395</v>
      </c>
      <c r="T64" s="3">
        <f>+MAX(CEILING(Tabella2026[[#This Row],[preDEF1]],1),1)</f>
        <v>856</v>
      </c>
      <c r="U64" s="9">
        <f xml:space="preserve"> IF(ROW(Tabella2026[[#This Row],[preDEF2]]) - ROW(Tabella2026[[#Headers],[preDEF2]])&lt;=ABS(SUM(Tabella2026[preDEF2])-N_TESSERE),Tabella2026[[#This Row],[preDEF2]]-1,Tabella2026[[#This Row],[preDEF2]])</f>
        <v>855</v>
      </c>
      <c r="V64" s="21">
        <f>+Tabella2026[[#This Row],[DEF - n. card]]*(PLAFOND/N_TESSERE)</f>
        <v>427500</v>
      </c>
      <c r="W64" s="18"/>
    </row>
    <row r="65" spans="2:23" x14ac:dyDescent="0.25">
      <c r="B65" s="1" t="s">
        <v>155</v>
      </c>
      <c r="C65" s="2">
        <v>12026</v>
      </c>
      <c r="D65" s="1" t="s">
        <v>156</v>
      </c>
      <c r="E65" s="1" t="s">
        <v>12</v>
      </c>
      <c r="F65" s="1" t="s">
        <v>157</v>
      </c>
      <c r="G65" s="1" t="s">
        <v>118</v>
      </c>
      <c r="H65" s="1" t="s">
        <v>15835</v>
      </c>
      <c r="I65" s="5">
        <v>84005</v>
      </c>
      <c r="J65" s="5">
        <v>1852398772</v>
      </c>
      <c r="K65" s="3">
        <f>+Tabella2026[[#This Row],[POP_2024]]/SUM(Tabella2026[POP_2024])</f>
        <v>1.4251792191921399E-3</v>
      </c>
      <c r="L65" s="3">
        <f>+Tabella2026[[#This Row],[INCIDENZA POPOLAZIONE]]*(PLAFOND/2)</f>
        <v>419571.69324575161</v>
      </c>
      <c r="M65" s="3">
        <f>+IFERROR(Tabella2026[[#This Row],[reddito_2024]]/Tabella2026[[#This Row],[POP_2024]],"")</f>
        <v>22051.053770608891</v>
      </c>
      <c r="N65" s="3">
        <f>+IF(Tabella2026[[#This Row],[REDDITO COMPLESSIVO PROCAPITE]]&lt;media_aggr_reddito_pc,(media_aggr_reddito_pc-Tabella2026[[#This Row],[REDDITO COMPLESSIVO PROCAPITE]]),0)</f>
        <v>0</v>
      </c>
      <c r="O65" s="3">
        <f>+Tabella2026[[#This Row],[DIFFERENZA REDDITO INFERIORE ALLA MEDIA DALLA MEDIA]]*Tabella2026[[#This Row],[POP_2024]]</f>
        <v>0</v>
      </c>
      <c r="P65" s="3">
        <f>+Tabella2026[[#This Row],[POPOLAZIONE PER DIFFERENZA ]]/SUM(Tabella2026[[POPOLAZIONE PER DIFFERENZA ]])</f>
        <v>0</v>
      </c>
      <c r="Q65" s="3">
        <f>+Tabella2026[[#This Row],[INCIDENZA POPOLAZIONE PER DIFFERENZA]]*(PLAFOND-SUM(Tabella2026[CONTRIBUTO SULLA BASE DELLA POPOLAZIONE]))</f>
        <v>0</v>
      </c>
      <c r="R65" s="3">
        <f>+Tabella2026[[#This Row],[CONTRIBUTO SULLA BASE DELLA POPOLAZIONE]]+Tabella2026[[#This Row],[CONTRIBUTO SULLA BASE DEL REDDITO]]</f>
        <v>419571.69324575161</v>
      </c>
      <c r="S65" s="3">
        <f>+Tabella2026[[#This Row],[CONTRIBUTO TOTALE]]/(PLAFOND/N_TESSERE)</f>
        <v>839.14338649150318</v>
      </c>
      <c r="T65" s="3">
        <f>+MAX(CEILING(Tabella2026[[#This Row],[preDEF1]],1),1)</f>
        <v>840</v>
      </c>
      <c r="U65" s="9">
        <f xml:space="preserve"> IF(ROW(Tabella2026[[#This Row],[preDEF2]]) - ROW(Tabella2026[[#Headers],[preDEF2]])&lt;=ABS(SUM(Tabella2026[preDEF2])-N_TESSERE),Tabella2026[[#This Row],[preDEF2]]-1,Tabella2026[[#This Row],[preDEF2]])</f>
        <v>839</v>
      </c>
      <c r="V65" s="21">
        <f>+Tabella2026[[#This Row],[DEF - n. card]]*(PLAFOND/N_TESSERE)</f>
        <v>419500</v>
      </c>
      <c r="W65" s="18"/>
    </row>
    <row r="66" spans="2:23" x14ac:dyDescent="0.25">
      <c r="B66" s="1" t="s">
        <v>147</v>
      </c>
      <c r="C66" s="2">
        <v>79023</v>
      </c>
      <c r="D66" s="1" t="s">
        <v>148</v>
      </c>
      <c r="E66" s="1" t="s">
        <v>61</v>
      </c>
      <c r="F66" s="1" t="s">
        <v>148</v>
      </c>
      <c r="G66" s="1" t="s">
        <v>118</v>
      </c>
      <c r="H66" s="1" t="s">
        <v>15836</v>
      </c>
      <c r="I66" s="5">
        <v>83313</v>
      </c>
      <c r="J66" s="5">
        <v>1199346503</v>
      </c>
      <c r="K66" s="3">
        <f>+Tabella2026[[#This Row],[POP_2024]]/SUM(Tabella2026[POP_2024])</f>
        <v>1.4134391558663739E-3</v>
      </c>
      <c r="L66" s="3">
        <f>+Tabella2026[[#This Row],[INCIDENZA POPOLAZIONE]]*(PLAFOND/2)</f>
        <v>416115.42740769358</v>
      </c>
      <c r="M66" s="3">
        <f>+IFERROR(Tabella2026[[#This Row],[reddito_2024]]/Tabella2026[[#This Row],[POP_2024]],"")</f>
        <v>14395.670579621428</v>
      </c>
      <c r="N66" s="3">
        <f>+IF(Tabella2026[[#This Row],[REDDITO COMPLESSIVO PROCAPITE]]&lt;media_aggr_reddito_pc,(media_aggr_reddito_pc-Tabella2026[[#This Row],[REDDITO COMPLESSIVO PROCAPITE]]),0)</f>
        <v>3429.3954829873128</v>
      </c>
      <c r="O66" s="3">
        <f>+Tabella2026[[#This Row],[DIFFERENZA REDDITO INFERIORE ALLA MEDIA DALLA MEDIA]]*Tabella2026[[#This Row],[POP_2024]]</f>
        <v>285713225.87412196</v>
      </c>
      <c r="P66" s="3">
        <f>+Tabella2026[[#This Row],[POPOLAZIONE PER DIFFERENZA ]]/SUM(Tabella2026[[POPOLAZIONE PER DIFFERENZA ]])</f>
        <v>2.5347966125357883E-3</v>
      </c>
      <c r="Q66" s="3">
        <f>+Tabella2026[[#This Row],[INCIDENZA POPOLAZIONE PER DIFFERENZA]]*(PLAFOND-SUM(Tabella2026[CONTRIBUTO SULLA BASE DELLA POPOLAZIONE]))</f>
        <v>746242.22163307969</v>
      </c>
      <c r="R66" s="3">
        <f>+Tabella2026[[#This Row],[CONTRIBUTO SULLA BASE DELLA POPOLAZIONE]]+Tabella2026[[#This Row],[CONTRIBUTO SULLA BASE DEL REDDITO]]</f>
        <v>1162357.6490407733</v>
      </c>
      <c r="S66" s="3">
        <f>+Tabella2026[[#This Row],[CONTRIBUTO TOTALE]]/(PLAFOND/N_TESSERE)</f>
        <v>2324.7152980815467</v>
      </c>
      <c r="T66" s="3">
        <f>+MAX(CEILING(Tabella2026[[#This Row],[preDEF1]],1),1)</f>
        <v>2325</v>
      </c>
      <c r="U66" s="9">
        <f xml:space="preserve"> IF(ROW(Tabella2026[[#This Row],[preDEF2]]) - ROW(Tabella2026[[#Headers],[preDEF2]])&lt;=ABS(SUM(Tabella2026[preDEF2])-N_TESSERE),Tabella2026[[#This Row],[preDEF2]]-1,Tabella2026[[#This Row],[preDEF2]])</f>
        <v>2324</v>
      </c>
      <c r="V66" s="21">
        <f>+Tabella2026[[#This Row],[DEF - n. card]]*(PLAFOND/N_TESSERE)</f>
        <v>1162000</v>
      </c>
      <c r="W66" s="18"/>
    </row>
    <row r="67" spans="2:23" x14ac:dyDescent="0.25">
      <c r="B67" s="1" t="s">
        <v>151</v>
      </c>
      <c r="C67" s="2">
        <v>13075</v>
      </c>
      <c r="D67" s="1" t="s">
        <v>152</v>
      </c>
      <c r="E67" s="1" t="s">
        <v>12</v>
      </c>
      <c r="F67" s="1" t="s">
        <v>152</v>
      </c>
      <c r="G67" s="1" t="s">
        <v>118</v>
      </c>
      <c r="H67" s="1" t="s">
        <v>15835</v>
      </c>
      <c r="I67" s="5">
        <v>83135</v>
      </c>
      <c r="J67" s="5">
        <v>1803858725</v>
      </c>
      <c r="K67" s="3">
        <f>+Tabella2026[[#This Row],[POP_2024]]/SUM(Tabella2026[POP_2024])</f>
        <v>1.4104193129877809E-3</v>
      </c>
      <c r="L67" s="3">
        <f>+Tabella2026[[#This Row],[INCIDENZA POPOLAZIONE]]*(PLAFOND/2)</f>
        <v>415226.38792911795</v>
      </c>
      <c r="M67" s="3">
        <f>+IFERROR(Tabella2026[[#This Row],[reddito_2024]]/Tabella2026[[#This Row],[POP_2024]],"")</f>
        <v>21697.945811030251</v>
      </c>
      <c r="N67" s="3">
        <f>+IF(Tabella2026[[#This Row],[REDDITO COMPLESSIVO PROCAPITE]]&lt;media_aggr_reddito_pc,(media_aggr_reddito_pc-Tabella2026[[#This Row],[REDDITO COMPLESSIVO PROCAPITE]]),0)</f>
        <v>0</v>
      </c>
      <c r="O67" s="3">
        <f>+Tabella2026[[#This Row],[DIFFERENZA REDDITO INFERIORE ALLA MEDIA DALLA MEDIA]]*Tabella2026[[#This Row],[POP_2024]]</f>
        <v>0</v>
      </c>
      <c r="P67" s="3">
        <f>+Tabella2026[[#This Row],[POPOLAZIONE PER DIFFERENZA ]]/SUM(Tabella2026[[POPOLAZIONE PER DIFFERENZA ]])</f>
        <v>0</v>
      </c>
      <c r="Q67" s="3">
        <f>+Tabella2026[[#This Row],[INCIDENZA POPOLAZIONE PER DIFFERENZA]]*(PLAFOND-SUM(Tabella2026[CONTRIBUTO SULLA BASE DELLA POPOLAZIONE]))</f>
        <v>0</v>
      </c>
      <c r="R67" s="3">
        <f>+Tabella2026[[#This Row],[CONTRIBUTO SULLA BASE DELLA POPOLAZIONE]]+Tabella2026[[#This Row],[CONTRIBUTO SULLA BASE DEL REDDITO]]</f>
        <v>415226.38792911795</v>
      </c>
      <c r="S67" s="3">
        <f>+Tabella2026[[#This Row],[CONTRIBUTO TOTALE]]/(PLAFOND/N_TESSERE)</f>
        <v>830.4527758582359</v>
      </c>
      <c r="T67" s="3">
        <f>+MAX(CEILING(Tabella2026[[#This Row],[preDEF1]],1),1)</f>
        <v>831</v>
      </c>
      <c r="U67" s="9">
        <f xml:space="preserve"> IF(ROW(Tabella2026[[#This Row],[preDEF2]]) - ROW(Tabella2026[[#Headers],[preDEF2]])&lt;=ABS(SUM(Tabella2026[preDEF2])-N_TESSERE),Tabella2026[[#This Row],[preDEF2]]-1,Tabella2026[[#This Row],[preDEF2]])</f>
        <v>830</v>
      </c>
      <c r="V67" s="21">
        <f>+Tabella2026[[#This Row],[DEF - n. card]]*(PLAFOND/N_TESSERE)</f>
        <v>415000</v>
      </c>
      <c r="W67" s="18"/>
    </row>
    <row r="68" spans="2:23" x14ac:dyDescent="0.25">
      <c r="B68" s="1" t="s">
        <v>162</v>
      </c>
      <c r="C68" s="2">
        <v>58120</v>
      </c>
      <c r="D68" s="1" t="s">
        <v>163</v>
      </c>
      <c r="E68" s="1" t="s">
        <v>8</v>
      </c>
      <c r="F68" s="1" t="s">
        <v>7</v>
      </c>
      <c r="G68" s="1" t="s">
        <v>118</v>
      </c>
      <c r="H68" s="1" t="s">
        <v>15834</v>
      </c>
      <c r="I68" s="5">
        <v>82829</v>
      </c>
      <c r="J68" s="5">
        <v>1355180490</v>
      </c>
      <c r="K68" s="3">
        <f>+Tabella2026[[#This Row],[POP_2024]]/SUM(Tabella2026[POP_2024])</f>
        <v>1.4052278977021099E-3</v>
      </c>
      <c r="L68" s="3">
        <f>+Tabella2026[[#This Row],[INCIDENZA POPOLAZIONE]]*(PLAFOND/2)</f>
        <v>413698.03916257789</v>
      </c>
      <c r="M68" s="3">
        <f>+IFERROR(Tabella2026[[#This Row],[reddito_2024]]/Tabella2026[[#This Row],[POP_2024]],"")</f>
        <v>16361.183764140578</v>
      </c>
      <c r="N68" s="3">
        <f>+IF(Tabella2026[[#This Row],[REDDITO COMPLESSIVO PROCAPITE]]&lt;media_aggr_reddito_pc,(media_aggr_reddito_pc-Tabella2026[[#This Row],[REDDITO COMPLESSIVO PROCAPITE]]),0)</f>
        <v>1463.8822984681628</v>
      </c>
      <c r="O68" s="3">
        <f>+Tabella2026[[#This Row],[DIFFERENZA REDDITO INFERIORE ALLA MEDIA DALLA MEDIA]]*Tabella2026[[#This Row],[POP_2024]]</f>
        <v>121251906.89981946</v>
      </c>
      <c r="P68" s="3">
        <f>+Tabella2026[[#This Row],[POPOLAZIONE PER DIFFERENZA ]]/SUM(Tabella2026[[POPOLAZIONE PER DIFFERENZA ]])</f>
        <v>1.0757252203948632E-3</v>
      </c>
      <c r="Q68" s="3">
        <f>+Tabella2026[[#This Row],[INCIDENZA POPOLAZIONE PER DIFFERENZA]]*(PLAFOND-SUM(Tabella2026[CONTRIBUTO SULLA BASE DELLA POPOLAZIONE]))</f>
        <v>316692.69809033372</v>
      </c>
      <c r="R68" s="3">
        <f>+Tabella2026[[#This Row],[CONTRIBUTO SULLA BASE DELLA POPOLAZIONE]]+Tabella2026[[#This Row],[CONTRIBUTO SULLA BASE DEL REDDITO]]</f>
        <v>730390.73725291155</v>
      </c>
      <c r="S68" s="3">
        <f>+Tabella2026[[#This Row],[CONTRIBUTO TOTALE]]/(PLAFOND/N_TESSERE)</f>
        <v>1460.7814745058231</v>
      </c>
      <c r="T68" s="3">
        <f>+MAX(CEILING(Tabella2026[[#This Row],[preDEF1]],1),1)</f>
        <v>1461</v>
      </c>
      <c r="U68" s="9">
        <f xml:space="preserve"> IF(ROW(Tabella2026[[#This Row],[preDEF2]]) - ROW(Tabella2026[[#Headers],[preDEF2]])&lt;=ABS(SUM(Tabella2026[preDEF2])-N_TESSERE),Tabella2026[[#This Row],[preDEF2]]-1,Tabella2026[[#This Row],[preDEF2]])</f>
        <v>1460</v>
      </c>
      <c r="V68" s="21">
        <f>+Tabella2026[[#This Row],[DEF - n. card]]*(PLAFOND/N_TESSERE)</f>
        <v>730000</v>
      </c>
      <c r="W68" s="18"/>
    </row>
    <row r="69" spans="2:23" x14ac:dyDescent="0.25">
      <c r="B69" s="1" t="s">
        <v>153</v>
      </c>
      <c r="C69" s="2">
        <v>74001</v>
      </c>
      <c r="D69" s="1" t="s">
        <v>154</v>
      </c>
      <c r="E69" s="1" t="s">
        <v>33</v>
      </c>
      <c r="F69" s="1" t="s">
        <v>154</v>
      </c>
      <c r="G69" s="1" t="s">
        <v>118</v>
      </c>
      <c r="H69" s="1" t="s">
        <v>15836</v>
      </c>
      <c r="I69" s="5">
        <v>81723</v>
      </c>
      <c r="J69" s="5">
        <v>1142539199</v>
      </c>
      <c r="K69" s="3">
        <f>+Tabella2026[[#This Row],[POP_2024]]/SUM(Tabella2026[POP_2024])</f>
        <v>1.386464154872201E-3</v>
      </c>
      <c r="L69" s="3">
        <f>+Tabella2026[[#This Row],[INCIDENZA POPOLAZIONE]]*(PLAFOND/2)</f>
        <v>408174.00734625984</v>
      </c>
      <c r="M69" s="3">
        <f>+IFERROR(Tabella2026[[#This Row],[reddito_2024]]/Tabella2026[[#This Row],[POP_2024]],"")</f>
        <v>13980.632123147707</v>
      </c>
      <c r="N69" s="3">
        <f>+IF(Tabella2026[[#This Row],[REDDITO COMPLESSIVO PROCAPITE]]&lt;media_aggr_reddito_pc,(media_aggr_reddito_pc-Tabella2026[[#This Row],[REDDITO COMPLESSIVO PROCAPITE]]),0)</f>
        <v>3844.4339394610342</v>
      </c>
      <c r="O69" s="3">
        <f>+Tabella2026[[#This Row],[DIFFERENZA REDDITO INFERIORE ALLA MEDIA DALLA MEDIA]]*Tabella2026[[#This Row],[POP_2024]]</f>
        <v>314178674.8345741</v>
      </c>
      <c r="P69" s="3">
        <f>+Tabella2026[[#This Row],[POPOLAZIONE PER DIFFERENZA ]]/SUM(Tabella2026[[POPOLAZIONE PER DIFFERENZA ]])</f>
        <v>2.7873369819167069E-3</v>
      </c>
      <c r="Q69" s="3">
        <f>+Tabella2026[[#This Row],[INCIDENZA POPOLAZIONE PER DIFFERENZA]]*(PLAFOND-SUM(Tabella2026[CONTRIBUTO SULLA BASE DELLA POPOLAZIONE]))</f>
        <v>820589.91697354533</v>
      </c>
      <c r="R69" s="3">
        <f>+Tabella2026[[#This Row],[CONTRIBUTO SULLA BASE DELLA POPOLAZIONE]]+Tabella2026[[#This Row],[CONTRIBUTO SULLA BASE DEL REDDITO]]</f>
        <v>1228763.9243198051</v>
      </c>
      <c r="S69" s="3">
        <f>+Tabella2026[[#This Row],[CONTRIBUTO TOTALE]]/(PLAFOND/N_TESSERE)</f>
        <v>2457.5278486396101</v>
      </c>
      <c r="T69" s="3">
        <f>+MAX(CEILING(Tabella2026[[#This Row],[preDEF1]],1),1)</f>
        <v>2458</v>
      </c>
      <c r="U69" s="9">
        <f xml:space="preserve"> IF(ROW(Tabella2026[[#This Row],[preDEF2]]) - ROW(Tabella2026[[#Headers],[preDEF2]])&lt;=ABS(SUM(Tabella2026[preDEF2])-N_TESSERE),Tabella2026[[#This Row],[preDEF2]]-1,Tabella2026[[#This Row],[preDEF2]])</f>
        <v>2457</v>
      </c>
      <c r="V69" s="21">
        <f>+Tabella2026[[#This Row],[DEF - n. card]]*(PLAFOND/N_TESSERE)</f>
        <v>1228500</v>
      </c>
      <c r="W69" s="18"/>
    </row>
    <row r="70" spans="2:23" x14ac:dyDescent="0.25">
      <c r="B70" s="1" t="s">
        <v>158</v>
      </c>
      <c r="C70" s="2">
        <v>53011</v>
      </c>
      <c r="D70" s="1" t="s">
        <v>159</v>
      </c>
      <c r="E70" s="1" t="s">
        <v>30</v>
      </c>
      <c r="F70" s="1" t="s">
        <v>159</v>
      </c>
      <c r="G70" s="1" t="s">
        <v>118</v>
      </c>
      <c r="H70" s="1" t="s">
        <v>15834</v>
      </c>
      <c r="I70" s="5">
        <v>81264</v>
      </c>
      <c r="J70" s="5">
        <v>1555882022</v>
      </c>
      <c r="K70" s="3">
        <f>+Tabella2026[[#This Row],[POP_2024]]/SUM(Tabella2026[POP_2024])</f>
        <v>1.3786770319436945E-3</v>
      </c>
      <c r="L70" s="3">
        <f>+Tabella2026[[#This Row],[INCIDENZA POPOLAZIONE]]*(PLAFOND/2)</f>
        <v>405881.48419644969</v>
      </c>
      <c r="M70" s="3">
        <f>+IFERROR(Tabella2026[[#This Row],[reddito_2024]]/Tabella2026[[#This Row],[POP_2024]],"")</f>
        <v>19146.01818763536</v>
      </c>
      <c r="N70" s="3">
        <f>+IF(Tabella2026[[#This Row],[REDDITO COMPLESSIVO PROCAPITE]]&lt;media_aggr_reddito_pc,(media_aggr_reddito_pc-Tabella2026[[#This Row],[REDDITO COMPLESSIVO PROCAPITE]]),0)</f>
        <v>0</v>
      </c>
      <c r="O70" s="3">
        <f>+Tabella2026[[#This Row],[DIFFERENZA REDDITO INFERIORE ALLA MEDIA DALLA MEDIA]]*Tabella2026[[#This Row],[POP_2024]]</f>
        <v>0</v>
      </c>
      <c r="P70" s="3">
        <f>+Tabella2026[[#This Row],[POPOLAZIONE PER DIFFERENZA ]]/SUM(Tabella2026[[POPOLAZIONE PER DIFFERENZA ]])</f>
        <v>0</v>
      </c>
      <c r="Q70" s="3">
        <f>+Tabella2026[[#This Row],[INCIDENZA POPOLAZIONE PER DIFFERENZA]]*(PLAFOND-SUM(Tabella2026[CONTRIBUTO SULLA BASE DELLA POPOLAZIONE]))</f>
        <v>0</v>
      </c>
      <c r="R70" s="3">
        <f>+Tabella2026[[#This Row],[CONTRIBUTO SULLA BASE DELLA POPOLAZIONE]]+Tabella2026[[#This Row],[CONTRIBUTO SULLA BASE DEL REDDITO]]</f>
        <v>405881.48419644969</v>
      </c>
      <c r="S70" s="3">
        <f>+Tabella2026[[#This Row],[CONTRIBUTO TOTALE]]/(PLAFOND/N_TESSERE)</f>
        <v>811.76296839289932</v>
      </c>
      <c r="T70" s="3">
        <f>+MAX(CEILING(Tabella2026[[#This Row],[preDEF1]],1),1)</f>
        <v>812</v>
      </c>
      <c r="U70" s="9">
        <f xml:space="preserve"> IF(ROW(Tabella2026[[#This Row],[preDEF2]]) - ROW(Tabella2026[[#Headers],[preDEF2]])&lt;=ABS(SUM(Tabella2026[preDEF2])-N_TESSERE),Tabella2026[[#This Row],[preDEF2]]-1,Tabella2026[[#This Row],[preDEF2]])</f>
        <v>811</v>
      </c>
      <c r="V70" s="21">
        <f>+Tabella2026[[#This Row],[DEF - n. card]]*(PLAFOND/N_TESSERE)</f>
        <v>405500</v>
      </c>
      <c r="W70" s="18"/>
    </row>
    <row r="71" spans="2:23" x14ac:dyDescent="0.25">
      <c r="B71" s="1" t="s">
        <v>164</v>
      </c>
      <c r="C71" s="2">
        <v>81011</v>
      </c>
      <c r="D71" s="1" t="s">
        <v>165</v>
      </c>
      <c r="E71" s="1" t="s">
        <v>21</v>
      </c>
      <c r="F71" s="1" t="s">
        <v>166</v>
      </c>
      <c r="G71" s="1" t="s">
        <v>118</v>
      </c>
      <c r="H71" s="1" t="s">
        <v>15836</v>
      </c>
      <c r="I71" s="5">
        <v>79571</v>
      </c>
      <c r="J71" s="5">
        <v>868695573</v>
      </c>
      <c r="K71" s="3">
        <f>+Tabella2026[[#This Row],[POP_2024]]/SUM(Tabella2026[POP_2024])</f>
        <v>1.3499545937782007E-3</v>
      </c>
      <c r="L71" s="3">
        <f>+Tabella2026[[#This Row],[INCIDENZA POPOLAZIONE]]*(PLAFOND/2)</f>
        <v>397425.61994235695</v>
      </c>
      <c r="M71" s="3">
        <f>+IFERROR(Tabella2026[[#This Row],[reddito_2024]]/Tabella2026[[#This Row],[POP_2024]],"")</f>
        <v>10917.238353168868</v>
      </c>
      <c r="N71" s="3">
        <f>+IF(Tabella2026[[#This Row],[REDDITO COMPLESSIVO PROCAPITE]]&lt;media_aggr_reddito_pc,(media_aggr_reddito_pc-Tabella2026[[#This Row],[REDDITO COMPLESSIVO PROCAPITE]]),0)</f>
        <v>6907.8277094398727</v>
      </c>
      <c r="O71" s="3">
        <f>+Tabella2026[[#This Row],[DIFFERENZA REDDITO INFERIORE ALLA MEDIA DALLA MEDIA]]*Tabella2026[[#This Row],[POP_2024]]</f>
        <v>549662758.66784012</v>
      </c>
      <c r="P71" s="3">
        <f>+Tabella2026[[#This Row],[POPOLAZIONE PER DIFFERENZA ]]/SUM(Tabella2026[[POPOLAZIONE PER DIFFERENZA ]])</f>
        <v>4.8765096346018062E-3</v>
      </c>
      <c r="Q71" s="3">
        <f>+Tabella2026[[#This Row],[INCIDENZA POPOLAZIONE PER DIFFERENZA]]*(PLAFOND-SUM(Tabella2026[CONTRIBUTO SULLA BASE DELLA POPOLAZIONE]))</f>
        <v>1435640.7790445515</v>
      </c>
      <c r="R71" s="3">
        <f>+Tabella2026[[#This Row],[CONTRIBUTO SULLA BASE DELLA POPOLAZIONE]]+Tabella2026[[#This Row],[CONTRIBUTO SULLA BASE DEL REDDITO]]</f>
        <v>1833066.3989869086</v>
      </c>
      <c r="S71" s="3">
        <f>+Tabella2026[[#This Row],[CONTRIBUTO TOTALE]]/(PLAFOND/N_TESSERE)</f>
        <v>3666.1327979738171</v>
      </c>
      <c r="T71" s="3">
        <f>+MAX(CEILING(Tabella2026[[#This Row],[preDEF1]],1),1)</f>
        <v>3667</v>
      </c>
      <c r="U71" s="9">
        <f xml:space="preserve"> IF(ROW(Tabella2026[[#This Row],[preDEF2]]) - ROW(Tabella2026[[#Headers],[preDEF2]])&lt;=ABS(SUM(Tabella2026[preDEF2])-N_TESSERE),Tabella2026[[#This Row],[preDEF2]]-1,Tabella2026[[#This Row],[preDEF2]])</f>
        <v>3666</v>
      </c>
      <c r="V71" s="21">
        <f>+Tabella2026[[#This Row],[DEF - n. card]]*(PLAFOND/N_TESSERE)</f>
        <v>1833000</v>
      </c>
      <c r="W71" s="18"/>
    </row>
    <row r="72" spans="2:23" x14ac:dyDescent="0.25">
      <c r="B72" s="1" t="s">
        <v>160</v>
      </c>
      <c r="C72" s="2">
        <v>63084</v>
      </c>
      <c r="D72" s="1" t="s">
        <v>161</v>
      </c>
      <c r="E72" s="1" t="s">
        <v>15</v>
      </c>
      <c r="F72" s="1" t="s">
        <v>14</v>
      </c>
      <c r="G72" s="1" t="s">
        <v>118</v>
      </c>
      <c r="H72" s="1" t="s">
        <v>15836</v>
      </c>
      <c r="I72" s="5">
        <v>79397</v>
      </c>
      <c r="J72" s="5">
        <v>904193650</v>
      </c>
      <c r="K72" s="3">
        <f>+Tabella2026[[#This Row],[POP_2024]]/SUM(Tabella2026[POP_2024])</f>
        <v>1.3470026125373289E-3</v>
      </c>
      <c r="L72" s="3">
        <f>+Tabella2026[[#This Row],[INCIDENZA POPOLAZIONE]]*(PLAFOND/2)</f>
        <v>396556.55887903023</v>
      </c>
      <c r="M72" s="3">
        <f>+IFERROR(Tabella2026[[#This Row],[reddito_2024]]/Tabella2026[[#This Row],[POP_2024]],"")</f>
        <v>11388.25963197602</v>
      </c>
      <c r="N72" s="3">
        <f>+IF(Tabella2026[[#This Row],[REDDITO COMPLESSIVO PROCAPITE]]&lt;media_aggr_reddito_pc,(media_aggr_reddito_pc-Tabella2026[[#This Row],[REDDITO COMPLESSIVO PROCAPITE]]),0)</f>
        <v>6436.8064306327215</v>
      </c>
      <c r="O72" s="3">
        <f>+Tabella2026[[#This Row],[DIFFERENZA REDDITO INFERIORE ALLA MEDIA DALLA MEDIA]]*Tabella2026[[#This Row],[POP_2024]]</f>
        <v>511063120.17294621</v>
      </c>
      <c r="P72" s="3">
        <f>+Tabella2026[[#This Row],[POPOLAZIONE PER DIFFERENZA ]]/SUM(Tabella2026[[POPOLAZIONE PER DIFFERENZA ]])</f>
        <v>4.5340605491504034E-3</v>
      </c>
      <c r="Q72" s="3">
        <f>+Tabella2026[[#This Row],[INCIDENZA POPOLAZIONE PER DIFFERENZA]]*(PLAFOND-SUM(Tabella2026[CONTRIBUTO SULLA BASE DELLA POPOLAZIONE]))</f>
        <v>1334824.0251244723</v>
      </c>
      <c r="R72" s="3">
        <f>+Tabella2026[[#This Row],[CONTRIBUTO SULLA BASE DELLA POPOLAZIONE]]+Tabella2026[[#This Row],[CONTRIBUTO SULLA BASE DEL REDDITO]]</f>
        <v>1731380.5840035025</v>
      </c>
      <c r="S72" s="3">
        <f>+Tabella2026[[#This Row],[CONTRIBUTO TOTALE]]/(PLAFOND/N_TESSERE)</f>
        <v>3462.7611680070049</v>
      </c>
      <c r="T72" s="3">
        <f>+MAX(CEILING(Tabella2026[[#This Row],[preDEF1]],1),1)</f>
        <v>3463</v>
      </c>
      <c r="U72" s="9">
        <f xml:space="preserve"> IF(ROW(Tabella2026[[#This Row],[preDEF2]]) - ROW(Tabella2026[[#Headers],[preDEF2]])&lt;=ABS(SUM(Tabella2026[preDEF2])-N_TESSERE),Tabella2026[[#This Row],[preDEF2]]-1,Tabella2026[[#This Row],[preDEF2]])</f>
        <v>3462</v>
      </c>
      <c r="V72" s="21">
        <f>+Tabella2026[[#This Row],[DEF - n. card]]*(PLAFOND/N_TESSERE)</f>
        <v>1731000</v>
      </c>
      <c r="W72" s="18"/>
    </row>
    <row r="73" spans="2:23" x14ac:dyDescent="0.25">
      <c r="B73" s="1" t="s">
        <v>169</v>
      </c>
      <c r="C73" s="2">
        <v>12133</v>
      </c>
      <c r="D73" s="1" t="s">
        <v>157</v>
      </c>
      <c r="E73" s="1" t="s">
        <v>12</v>
      </c>
      <c r="F73" s="1" t="s">
        <v>157</v>
      </c>
      <c r="G73" s="1" t="s">
        <v>118</v>
      </c>
      <c r="H73" s="1" t="s">
        <v>15835</v>
      </c>
      <c r="I73" s="5">
        <v>78992</v>
      </c>
      <c r="J73" s="5">
        <v>1744907695</v>
      </c>
      <c r="K73" s="3">
        <f>+Tabella2026[[#This Row],[POP_2024]]/SUM(Tabella2026[POP_2024])</f>
        <v>1.3401316217180586E-3</v>
      </c>
      <c r="L73" s="3">
        <f>+Tabella2026[[#This Row],[INCIDENZA POPOLAZIONE]]*(PLAFOND/2)</f>
        <v>394533.74433508015</v>
      </c>
      <c r="M73" s="3">
        <f>+IFERROR(Tabella2026[[#This Row],[reddito_2024]]/Tabella2026[[#This Row],[POP_2024]],"")</f>
        <v>22089.676106441158</v>
      </c>
      <c r="N73" s="3">
        <f>+IF(Tabella2026[[#This Row],[REDDITO COMPLESSIVO PROCAPITE]]&lt;media_aggr_reddito_pc,(media_aggr_reddito_pc-Tabella2026[[#This Row],[REDDITO COMPLESSIVO PROCAPITE]]),0)</f>
        <v>0</v>
      </c>
      <c r="O73" s="3">
        <f>+Tabella2026[[#This Row],[DIFFERENZA REDDITO INFERIORE ALLA MEDIA DALLA MEDIA]]*Tabella2026[[#This Row],[POP_2024]]</f>
        <v>0</v>
      </c>
      <c r="P73" s="3">
        <f>+Tabella2026[[#This Row],[POPOLAZIONE PER DIFFERENZA ]]/SUM(Tabella2026[[POPOLAZIONE PER DIFFERENZA ]])</f>
        <v>0</v>
      </c>
      <c r="Q73" s="3">
        <f>+Tabella2026[[#This Row],[INCIDENZA POPOLAZIONE PER DIFFERENZA]]*(PLAFOND-SUM(Tabella2026[CONTRIBUTO SULLA BASE DELLA POPOLAZIONE]))</f>
        <v>0</v>
      </c>
      <c r="R73" s="3">
        <f>+Tabella2026[[#This Row],[CONTRIBUTO SULLA BASE DELLA POPOLAZIONE]]+Tabella2026[[#This Row],[CONTRIBUTO SULLA BASE DEL REDDITO]]</f>
        <v>394533.74433508015</v>
      </c>
      <c r="S73" s="3">
        <f>+Tabella2026[[#This Row],[CONTRIBUTO TOTALE]]/(PLAFOND/N_TESSERE)</f>
        <v>789.06748867016029</v>
      </c>
      <c r="T73" s="3">
        <f>+MAX(CEILING(Tabella2026[[#This Row],[preDEF1]],1),1)</f>
        <v>790</v>
      </c>
      <c r="U73" s="9">
        <f xml:space="preserve"> IF(ROW(Tabella2026[[#This Row],[preDEF2]]) - ROW(Tabella2026[[#Headers],[preDEF2]])&lt;=ABS(SUM(Tabella2026[preDEF2])-N_TESSERE),Tabella2026[[#This Row],[preDEF2]]-1,Tabella2026[[#This Row],[preDEF2]])</f>
        <v>789</v>
      </c>
      <c r="V73" s="21">
        <f>+Tabella2026[[#This Row],[DEF - n. card]]*(PLAFOND/N_TESSERE)</f>
        <v>394500</v>
      </c>
      <c r="W73" s="18"/>
    </row>
    <row r="74" spans="2:23" x14ac:dyDescent="0.25">
      <c r="B74" s="1" t="s">
        <v>167</v>
      </c>
      <c r="C74" s="2">
        <v>15209</v>
      </c>
      <c r="D74" s="1" t="s">
        <v>168</v>
      </c>
      <c r="E74" s="1" t="s">
        <v>12</v>
      </c>
      <c r="F74" s="1" t="s">
        <v>11</v>
      </c>
      <c r="G74" s="1" t="s">
        <v>118</v>
      </c>
      <c r="H74" s="1" t="s">
        <v>15835</v>
      </c>
      <c r="I74" s="5">
        <v>78792</v>
      </c>
      <c r="J74" s="5">
        <v>1714000831</v>
      </c>
      <c r="K74" s="3">
        <f>+Tabella2026[[#This Row],[POP_2024]]/SUM(Tabella2026[POP_2024])</f>
        <v>1.3367385398319991E-3</v>
      </c>
      <c r="L74" s="3">
        <f>+Tabella2026[[#This Row],[INCIDENZA POPOLAZIONE]]*(PLAFOND/2)</f>
        <v>393534.82357263565</v>
      </c>
      <c r="M74" s="3">
        <f>+IFERROR(Tabella2026[[#This Row],[reddito_2024]]/Tabella2026[[#This Row],[POP_2024]],"")</f>
        <v>21753.488057163162</v>
      </c>
      <c r="N74" s="3">
        <f>+IF(Tabella2026[[#This Row],[REDDITO COMPLESSIVO PROCAPITE]]&lt;media_aggr_reddito_pc,(media_aggr_reddito_pc-Tabella2026[[#This Row],[REDDITO COMPLESSIVO PROCAPITE]]),0)</f>
        <v>0</v>
      </c>
      <c r="O74" s="3">
        <f>+Tabella2026[[#This Row],[DIFFERENZA REDDITO INFERIORE ALLA MEDIA DALLA MEDIA]]*Tabella2026[[#This Row],[POP_2024]]</f>
        <v>0</v>
      </c>
      <c r="P74" s="3">
        <f>+Tabella2026[[#This Row],[POPOLAZIONE PER DIFFERENZA ]]/SUM(Tabella2026[[POPOLAZIONE PER DIFFERENZA ]])</f>
        <v>0</v>
      </c>
      <c r="Q74" s="3">
        <f>+Tabella2026[[#This Row],[INCIDENZA POPOLAZIONE PER DIFFERENZA]]*(PLAFOND-SUM(Tabella2026[CONTRIBUTO SULLA BASE DELLA POPOLAZIONE]))</f>
        <v>0</v>
      </c>
      <c r="R74" s="3">
        <f>+Tabella2026[[#This Row],[CONTRIBUTO SULLA BASE DELLA POPOLAZIONE]]+Tabella2026[[#This Row],[CONTRIBUTO SULLA BASE DEL REDDITO]]</f>
        <v>393534.82357263565</v>
      </c>
      <c r="S74" s="3">
        <f>+Tabella2026[[#This Row],[CONTRIBUTO TOTALE]]/(PLAFOND/N_TESSERE)</f>
        <v>787.06964714527135</v>
      </c>
      <c r="T74" s="3">
        <f>+MAX(CEILING(Tabella2026[[#This Row],[preDEF1]],1),1)</f>
        <v>788</v>
      </c>
      <c r="U74" s="9">
        <f xml:space="preserve"> IF(ROW(Tabella2026[[#This Row],[preDEF2]]) - ROW(Tabella2026[[#Headers],[preDEF2]])&lt;=ABS(SUM(Tabella2026[preDEF2])-N_TESSERE),Tabella2026[[#This Row],[preDEF2]]-1,Tabella2026[[#This Row],[preDEF2]])</f>
        <v>787</v>
      </c>
      <c r="V74" s="21">
        <f>+Tabella2026[[#This Row],[DEF - n. card]]*(PLAFOND/N_TESSERE)</f>
        <v>393500</v>
      </c>
      <c r="W74" s="18"/>
    </row>
    <row r="75" spans="2:23" x14ac:dyDescent="0.25">
      <c r="B75" s="1" t="s">
        <v>170</v>
      </c>
      <c r="C75" s="2">
        <v>63060</v>
      </c>
      <c r="D75" s="1" t="s">
        <v>171</v>
      </c>
      <c r="E75" s="1" t="s">
        <v>15</v>
      </c>
      <c r="F75" s="1" t="s">
        <v>14</v>
      </c>
      <c r="G75" s="1" t="s">
        <v>118</v>
      </c>
      <c r="H75" s="1" t="s">
        <v>15836</v>
      </c>
      <c r="I75" s="5">
        <v>75375</v>
      </c>
      <c r="J75" s="5">
        <v>871844552</v>
      </c>
      <c r="K75" s="3">
        <f>+Tabella2026[[#This Row],[POP_2024]]/SUM(Tabella2026[POP_2024])</f>
        <v>1.2787677358086726E-3</v>
      </c>
      <c r="L75" s="3">
        <f>+Tabella2026[[#This Row],[INCIDENZA POPOLAZIONE]]*(PLAFOND/2)</f>
        <v>376468.26234627137</v>
      </c>
      <c r="M75" s="3">
        <f>+IFERROR(Tabella2026[[#This Row],[reddito_2024]]/Tabella2026[[#This Row],[POP_2024]],"")</f>
        <v>11566.760225538972</v>
      </c>
      <c r="N75" s="3">
        <f>+IF(Tabella2026[[#This Row],[REDDITO COMPLESSIVO PROCAPITE]]&lt;media_aggr_reddito_pc,(media_aggr_reddito_pc-Tabella2026[[#This Row],[REDDITO COMPLESSIVO PROCAPITE]]),0)</f>
        <v>6258.305837069769</v>
      </c>
      <c r="O75" s="3">
        <f>+Tabella2026[[#This Row],[DIFFERENZA REDDITO INFERIORE ALLA MEDIA DALLA MEDIA]]*Tabella2026[[#This Row],[POP_2024]]</f>
        <v>471719802.46913385</v>
      </c>
      <c r="P75" s="3">
        <f>+Tabella2026[[#This Row],[POPOLAZIONE PER DIFFERENZA ]]/SUM(Tabella2026[[POPOLAZIONE PER DIFFERENZA ]])</f>
        <v>4.1850136748363661E-3</v>
      </c>
      <c r="Q75" s="3">
        <f>+Tabella2026[[#This Row],[INCIDENZA POPOLAZIONE PER DIFFERENZA]]*(PLAFOND-SUM(Tabella2026[CONTRIBUTO SULLA BASE DELLA POPOLAZIONE]))</f>
        <v>1232064.8871115751</v>
      </c>
      <c r="R75" s="3">
        <f>+Tabella2026[[#This Row],[CONTRIBUTO SULLA BASE DELLA POPOLAZIONE]]+Tabella2026[[#This Row],[CONTRIBUTO SULLA BASE DEL REDDITO]]</f>
        <v>1608533.1494578465</v>
      </c>
      <c r="S75" s="3">
        <f>+Tabella2026[[#This Row],[CONTRIBUTO TOTALE]]/(PLAFOND/N_TESSERE)</f>
        <v>3217.0662989156931</v>
      </c>
      <c r="T75" s="3">
        <f>+MAX(CEILING(Tabella2026[[#This Row],[preDEF1]],1),1)</f>
        <v>3218</v>
      </c>
      <c r="U75" s="9">
        <f xml:space="preserve"> IF(ROW(Tabella2026[[#This Row],[preDEF2]]) - ROW(Tabella2026[[#Headers],[preDEF2]])&lt;=ABS(SUM(Tabella2026[preDEF2])-N_TESSERE),Tabella2026[[#This Row],[preDEF2]]-1,Tabella2026[[#This Row],[preDEF2]])</f>
        <v>3217</v>
      </c>
      <c r="V75" s="21">
        <f>+Tabella2026[[#This Row],[DEF - n. card]]*(PLAFOND/N_TESSERE)</f>
        <v>1608500</v>
      </c>
      <c r="W75" s="18"/>
    </row>
    <row r="76" spans="2:23" x14ac:dyDescent="0.25">
      <c r="B76" s="1" t="s">
        <v>174</v>
      </c>
      <c r="C76" s="2">
        <v>15077</v>
      </c>
      <c r="D76" s="1" t="s">
        <v>175</v>
      </c>
      <c r="E76" s="1" t="s">
        <v>12</v>
      </c>
      <c r="F76" s="1" t="s">
        <v>11</v>
      </c>
      <c r="G76" s="1" t="s">
        <v>118</v>
      </c>
      <c r="H76" s="1" t="s">
        <v>15835</v>
      </c>
      <c r="I76" s="5">
        <v>74702</v>
      </c>
      <c r="J76" s="5">
        <v>1356187909</v>
      </c>
      <c r="K76" s="3">
        <f>+Tabella2026[[#This Row],[POP_2024]]/SUM(Tabella2026[POP_2024])</f>
        <v>1.2673500152620824E-3</v>
      </c>
      <c r="L76" s="3">
        <f>+Tabella2026[[#This Row],[INCIDENZA POPOLAZIONE]]*(PLAFOND/2)</f>
        <v>373106.89398064563</v>
      </c>
      <c r="M76" s="3">
        <f>+IFERROR(Tabella2026[[#This Row],[reddito_2024]]/Tabella2026[[#This Row],[POP_2024]],"")</f>
        <v>18154.639889159593</v>
      </c>
      <c r="N76" s="3">
        <f>+IF(Tabella2026[[#This Row],[REDDITO COMPLESSIVO PROCAPITE]]&lt;media_aggr_reddito_pc,(media_aggr_reddito_pc-Tabella2026[[#This Row],[REDDITO COMPLESSIVO PROCAPITE]]),0)</f>
        <v>0</v>
      </c>
      <c r="O76" s="3">
        <f>+Tabella2026[[#This Row],[DIFFERENZA REDDITO INFERIORE ALLA MEDIA DALLA MEDIA]]*Tabella2026[[#This Row],[POP_2024]]</f>
        <v>0</v>
      </c>
      <c r="P76" s="3">
        <f>+Tabella2026[[#This Row],[POPOLAZIONE PER DIFFERENZA ]]/SUM(Tabella2026[[POPOLAZIONE PER DIFFERENZA ]])</f>
        <v>0</v>
      </c>
      <c r="Q76" s="3">
        <f>+Tabella2026[[#This Row],[INCIDENZA POPOLAZIONE PER DIFFERENZA]]*(PLAFOND-SUM(Tabella2026[CONTRIBUTO SULLA BASE DELLA POPOLAZIONE]))</f>
        <v>0</v>
      </c>
      <c r="R76" s="3">
        <f>+Tabella2026[[#This Row],[CONTRIBUTO SULLA BASE DELLA POPOLAZIONE]]+Tabella2026[[#This Row],[CONTRIBUTO SULLA BASE DEL REDDITO]]</f>
        <v>373106.89398064563</v>
      </c>
      <c r="S76" s="3">
        <f>+Tabella2026[[#This Row],[CONTRIBUTO TOTALE]]/(PLAFOND/N_TESSERE)</f>
        <v>746.21378796129125</v>
      </c>
      <c r="T76" s="3">
        <f>+MAX(CEILING(Tabella2026[[#This Row],[preDEF1]],1),1)</f>
        <v>747</v>
      </c>
      <c r="U76" s="9">
        <f xml:space="preserve"> IF(ROW(Tabella2026[[#This Row],[preDEF2]]) - ROW(Tabella2026[[#Headers],[preDEF2]])&lt;=ABS(SUM(Tabella2026[preDEF2])-N_TESSERE),Tabella2026[[#This Row],[preDEF2]]-1,Tabella2026[[#This Row],[preDEF2]])</f>
        <v>746</v>
      </c>
      <c r="V76" s="21">
        <f>+Tabella2026[[#This Row],[DEF - n. card]]*(PLAFOND/N_TESSERE)</f>
        <v>373000</v>
      </c>
      <c r="W76" s="18"/>
    </row>
    <row r="77" spans="2:23" x14ac:dyDescent="0.25">
      <c r="B77" s="1" t="s">
        <v>179</v>
      </c>
      <c r="C77" s="2">
        <v>59001</v>
      </c>
      <c r="D77" s="1" t="s">
        <v>180</v>
      </c>
      <c r="E77" s="1" t="s">
        <v>8</v>
      </c>
      <c r="F77" s="1" t="s">
        <v>84</v>
      </c>
      <c r="G77" s="1" t="s">
        <v>118</v>
      </c>
      <c r="H77" s="1" t="s">
        <v>15834</v>
      </c>
      <c r="I77" s="5">
        <v>74586</v>
      </c>
      <c r="J77" s="5">
        <v>1048223208</v>
      </c>
      <c r="K77" s="3">
        <f>+Tabella2026[[#This Row],[POP_2024]]/SUM(Tabella2026[POP_2024])</f>
        <v>1.2653820277681678E-3</v>
      </c>
      <c r="L77" s="3">
        <f>+Tabella2026[[#This Row],[INCIDENZA POPOLAZIONE]]*(PLAFOND/2)</f>
        <v>372527.51993842778</v>
      </c>
      <c r="M77" s="3">
        <f>+IFERROR(Tabella2026[[#This Row],[reddito_2024]]/Tabella2026[[#This Row],[POP_2024]],"")</f>
        <v>14053.886895664065</v>
      </c>
      <c r="N77" s="3">
        <f>+IF(Tabella2026[[#This Row],[REDDITO COMPLESSIVO PROCAPITE]]&lt;media_aggr_reddito_pc,(media_aggr_reddito_pc-Tabella2026[[#This Row],[REDDITO COMPLESSIVO PROCAPITE]]),0)</f>
        <v>3771.1791669446757</v>
      </c>
      <c r="O77" s="3">
        <f>+Tabella2026[[#This Row],[DIFFERENZA REDDITO INFERIORE ALLA MEDIA DALLA MEDIA]]*Tabella2026[[#This Row],[POP_2024]]</f>
        <v>281277169.34573555</v>
      </c>
      <c r="P77" s="3">
        <f>+Tabella2026[[#This Row],[POPOLAZIONE PER DIFFERENZA ]]/SUM(Tabella2026[[POPOLAZIONE PER DIFFERENZA ]])</f>
        <v>2.4954407128333182E-3</v>
      </c>
      <c r="Q77" s="3">
        <f>+Tabella2026[[#This Row],[INCIDENZA POPOLAZIONE PER DIFFERENZA]]*(PLAFOND-SUM(Tabella2026[CONTRIBUTO SULLA BASE DELLA POPOLAZIONE]))</f>
        <v>734655.87427759729</v>
      </c>
      <c r="R77" s="3">
        <f>+Tabella2026[[#This Row],[CONTRIBUTO SULLA BASE DELLA POPOLAZIONE]]+Tabella2026[[#This Row],[CONTRIBUTO SULLA BASE DEL REDDITO]]</f>
        <v>1107183.394216025</v>
      </c>
      <c r="S77" s="3">
        <f>+Tabella2026[[#This Row],[CONTRIBUTO TOTALE]]/(PLAFOND/N_TESSERE)</f>
        <v>2214.3667884320498</v>
      </c>
      <c r="T77" s="3">
        <f>+MAX(CEILING(Tabella2026[[#This Row],[preDEF1]],1),1)</f>
        <v>2215</v>
      </c>
      <c r="U77" s="9">
        <f xml:space="preserve"> IF(ROW(Tabella2026[[#This Row],[preDEF2]]) - ROW(Tabella2026[[#Headers],[preDEF2]])&lt;=ABS(SUM(Tabella2026[preDEF2])-N_TESSERE),Tabella2026[[#This Row],[preDEF2]]-1,Tabella2026[[#This Row],[preDEF2]])</f>
        <v>2214</v>
      </c>
      <c r="V77" s="21">
        <f>+Tabella2026[[#This Row],[DEF - n. card]]*(PLAFOND/N_TESSERE)</f>
        <v>1107000</v>
      </c>
      <c r="W77" s="18"/>
    </row>
    <row r="78" spans="2:23" x14ac:dyDescent="0.25">
      <c r="B78" s="1" t="s">
        <v>176</v>
      </c>
      <c r="C78" s="2">
        <v>78157</v>
      </c>
      <c r="D78" s="1" t="s">
        <v>177</v>
      </c>
      <c r="E78" s="1" t="s">
        <v>61</v>
      </c>
      <c r="F78" s="1" t="s">
        <v>178</v>
      </c>
      <c r="G78" s="1" t="s">
        <v>118</v>
      </c>
      <c r="H78" s="1" t="s">
        <v>15836</v>
      </c>
      <c r="I78" s="5">
        <v>74332</v>
      </c>
      <c r="J78" s="5">
        <v>808442452</v>
      </c>
      <c r="K78" s="3">
        <f>+Tabella2026[[#This Row],[POP_2024]]/SUM(Tabella2026[POP_2024])</f>
        <v>1.2610728137728722E-3</v>
      </c>
      <c r="L78" s="3">
        <f>+Tabella2026[[#This Row],[INCIDENZA POPOLAZIONE]]*(PLAFOND/2)</f>
        <v>371258.89057012327</v>
      </c>
      <c r="M78" s="3">
        <f>+IFERROR(Tabella2026[[#This Row],[reddito_2024]]/Tabella2026[[#This Row],[POP_2024]],"")</f>
        <v>10876.102513049562</v>
      </c>
      <c r="N78" s="3">
        <f>+IF(Tabella2026[[#This Row],[REDDITO COMPLESSIVO PROCAPITE]]&lt;media_aggr_reddito_pc,(media_aggr_reddito_pc-Tabella2026[[#This Row],[REDDITO COMPLESSIVO PROCAPITE]]),0)</f>
        <v>6948.9635495591792</v>
      </c>
      <c r="O78" s="3">
        <f>+Tabella2026[[#This Row],[DIFFERENZA REDDITO INFERIORE ALLA MEDIA DALLA MEDIA]]*Tabella2026[[#This Row],[POP_2024]]</f>
        <v>516530358.56583291</v>
      </c>
      <c r="P78" s="3">
        <f>+Tabella2026[[#This Row],[POPOLAZIONE PER DIFFERENZA ]]/SUM(Tabella2026[[POPOLAZIONE PER DIFFERENZA ]])</f>
        <v>4.5825649098281988E-3</v>
      </c>
      <c r="Q78" s="3">
        <f>+Tabella2026[[#This Row],[INCIDENZA POPOLAZIONE PER DIFFERENZA]]*(PLAFOND-SUM(Tabella2026[CONTRIBUTO SULLA BASE DELLA POPOLAZIONE]))</f>
        <v>1349103.6725297449</v>
      </c>
      <c r="R78" s="3">
        <f>+Tabella2026[[#This Row],[CONTRIBUTO SULLA BASE DELLA POPOLAZIONE]]+Tabella2026[[#This Row],[CONTRIBUTO SULLA BASE DEL REDDITO]]</f>
        <v>1720362.5630998681</v>
      </c>
      <c r="S78" s="3">
        <f>+Tabella2026[[#This Row],[CONTRIBUTO TOTALE]]/(PLAFOND/N_TESSERE)</f>
        <v>3440.7251261997362</v>
      </c>
      <c r="T78" s="3">
        <f>+MAX(CEILING(Tabella2026[[#This Row],[preDEF1]],1),1)</f>
        <v>3441</v>
      </c>
      <c r="U78" s="9">
        <f xml:space="preserve"> IF(ROW(Tabella2026[[#This Row],[preDEF2]]) - ROW(Tabella2026[[#Headers],[preDEF2]])&lt;=ABS(SUM(Tabella2026[preDEF2])-N_TESSERE),Tabella2026[[#This Row],[preDEF2]]-1,Tabella2026[[#This Row],[preDEF2]])</f>
        <v>3440</v>
      </c>
      <c r="V78" s="21">
        <f>+Tabella2026[[#This Row],[DEF - n. card]]*(PLAFOND/N_TESSERE)</f>
        <v>1720000</v>
      </c>
      <c r="W78" s="18"/>
    </row>
    <row r="79" spans="2:23" x14ac:dyDescent="0.25">
      <c r="B79" s="1" t="s">
        <v>185</v>
      </c>
      <c r="C79" s="2">
        <v>88009</v>
      </c>
      <c r="D79" s="1" t="s">
        <v>186</v>
      </c>
      <c r="E79" s="1" t="s">
        <v>21</v>
      </c>
      <c r="F79" s="1" t="s">
        <v>186</v>
      </c>
      <c r="G79" s="1" t="s">
        <v>118</v>
      </c>
      <c r="H79" s="1" t="s">
        <v>15836</v>
      </c>
      <c r="I79" s="5">
        <v>73878</v>
      </c>
      <c r="J79" s="5">
        <v>1030808781</v>
      </c>
      <c r="K79" s="3">
        <f>+Tabella2026[[#This Row],[POP_2024]]/SUM(Tabella2026[POP_2024])</f>
        <v>1.2533705178915172E-3</v>
      </c>
      <c r="L79" s="3">
        <f>+Tabella2026[[#This Row],[INCIDENZA POPOLAZIONE]]*(PLAFOND/2)</f>
        <v>368991.34043937421</v>
      </c>
      <c r="M79" s="3">
        <f>+IFERROR(Tabella2026[[#This Row],[reddito_2024]]/Tabella2026[[#This Row],[POP_2024]],"")</f>
        <v>13952.851742061235</v>
      </c>
      <c r="N79" s="3">
        <f>+IF(Tabella2026[[#This Row],[REDDITO COMPLESSIVO PROCAPITE]]&lt;media_aggr_reddito_pc,(media_aggr_reddito_pc-Tabella2026[[#This Row],[REDDITO COMPLESSIVO PROCAPITE]]),0)</f>
        <v>3872.2143205475058</v>
      </c>
      <c r="O79" s="3">
        <f>+Tabella2026[[#This Row],[DIFFERENZA REDDITO INFERIORE ALLA MEDIA DALLA MEDIA]]*Tabella2026[[#This Row],[POP_2024]]</f>
        <v>286071449.57340866</v>
      </c>
      <c r="P79" s="3">
        <f>+Tabella2026[[#This Row],[POPOLAZIONE PER DIFFERENZA ]]/SUM(Tabella2026[[POPOLAZIONE PER DIFFERENZA ]])</f>
        <v>2.5379747090929355E-3</v>
      </c>
      <c r="Q79" s="3">
        <f>+Tabella2026[[#This Row],[INCIDENZA POPOLAZIONE PER DIFFERENZA]]*(PLAFOND-SUM(Tabella2026[CONTRIBUTO SULLA BASE DELLA POPOLAZIONE]))</f>
        <v>747177.85087593144</v>
      </c>
      <c r="R79" s="3">
        <f>+Tabella2026[[#This Row],[CONTRIBUTO SULLA BASE DELLA POPOLAZIONE]]+Tabella2026[[#This Row],[CONTRIBUTO SULLA BASE DEL REDDITO]]</f>
        <v>1116169.1913153057</v>
      </c>
      <c r="S79" s="3">
        <f>+Tabella2026[[#This Row],[CONTRIBUTO TOTALE]]/(PLAFOND/N_TESSERE)</f>
        <v>2232.3383826306112</v>
      </c>
      <c r="T79" s="3">
        <f>+MAX(CEILING(Tabella2026[[#This Row],[preDEF1]],1),1)</f>
        <v>2233</v>
      </c>
      <c r="U79" s="9">
        <f xml:space="preserve"> IF(ROW(Tabella2026[[#This Row],[preDEF2]]) - ROW(Tabella2026[[#Headers],[preDEF2]])&lt;=ABS(SUM(Tabella2026[preDEF2])-N_TESSERE),Tabella2026[[#This Row],[preDEF2]]-1,Tabella2026[[#This Row],[preDEF2]])</f>
        <v>2232</v>
      </c>
      <c r="V79" s="21">
        <f>+Tabella2026[[#This Row],[DEF - n. card]]*(PLAFOND/N_TESSERE)</f>
        <v>1116000</v>
      </c>
      <c r="W79" s="18"/>
    </row>
    <row r="80" spans="2:23" x14ac:dyDescent="0.25">
      <c r="B80" s="1" t="s">
        <v>172</v>
      </c>
      <c r="C80" s="2">
        <v>63023</v>
      </c>
      <c r="D80" s="1" t="s">
        <v>173</v>
      </c>
      <c r="E80" s="1" t="s">
        <v>15</v>
      </c>
      <c r="F80" s="1" t="s">
        <v>14</v>
      </c>
      <c r="G80" s="1" t="s">
        <v>118</v>
      </c>
      <c r="H80" s="1" t="s">
        <v>15836</v>
      </c>
      <c r="I80" s="5">
        <v>73724</v>
      </c>
      <c r="J80" s="5">
        <v>758502605</v>
      </c>
      <c r="K80" s="3">
        <f>+Tabella2026[[#This Row],[POP_2024]]/SUM(Tabella2026[POP_2024])</f>
        <v>1.2507578448392514E-3</v>
      </c>
      <c r="L80" s="3">
        <f>+Tabella2026[[#This Row],[INCIDENZA POPOLAZIONE]]*(PLAFOND/2)</f>
        <v>368222.17145229201</v>
      </c>
      <c r="M80" s="3">
        <f>+IFERROR(Tabella2026[[#This Row],[reddito_2024]]/Tabella2026[[#This Row],[POP_2024]],"")</f>
        <v>10288.408184580327</v>
      </c>
      <c r="N80" s="3">
        <f>+IF(Tabella2026[[#This Row],[REDDITO COMPLESSIVO PROCAPITE]]&lt;media_aggr_reddito_pc,(media_aggr_reddito_pc-Tabella2026[[#This Row],[REDDITO COMPLESSIVO PROCAPITE]]),0)</f>
        <v>7536.6578780284144</v>
      </c>
      <c r="O80" s="3">
        <f>+Tabella2026[[#This Row],[DIFFERENZA REDDITO INFERIORE ALLA MEDIA DALLA MEDIA]]*Tabella2026[[#This Row],[POP_2024]]</f>
        <v>555632565.3997668</v>
      </c>
      <c r="P80" s="3">
        <f>+Tabella2026[[#This Row],[POPOLAZIONE PER DIFFERENZA ]]/SUM(Tabella2026[[POPOLAZIONE PER DIFFERENZA ]])</f>
        <v>4.9294726916506524E-3</v>
      </c>
      <c r="Q80" s="3">
        <f>+Tabella2026[[#This Row],[INCIDENZA POPOLAZIONE PER DIFFERENZA]]*(PLAFOND-SUM(Tabella2026[CONTRIBUTO SULLA BASE DELLA POPOLAZIONE]))</f>
        <v>1451233.0633174393</v>
      </c>
      <c r="R80" s="3">
        <f>+Tabella2026[[#This Row],[CONTRIBUTO SULLA BASE DELLA POPOLAZIONE]]+Tabella2026[[#This Row],[CONTRIBUTO SULLA BASE DEL REDDITO]]</f>
        <v>1819455.2347697313</v>
      </c>
      <c r="S80" s="3">
        <f>+Tabella2026[[#This Row],[CONTRIBUTO TOTALE]]/(PLAFOND/N_TESSERE)</f>
        <v>3638.9104695394626</v>
      </c>
      <c r="T80" s="3">
        <f>+MAX(CEILING(Tabella2026[[#This Row],[preDEF1]],1),1)</f>
        <v>3639</v>
      </c>
      <c r="U80" s="9">
        <f xml:space="preserve"> IF(ROW(Tabella2026[[#This Row],[preDEF2]]) - ROW(Tabella2026[[#Headers],[preDEF2]])&lt;=ABS(SUM(Tabella2026[preDEF2])-N_TESSERE),Tabella2026[[#This Row],[preDEF2]]-1,Tabella2026[[#This Row],[preDEF2]])</f>
        <v>3638</v>
      </c>
      <c r="V80" s="21">
        <f>+Tabella2026[[#This Row],[DEF - n. card]]*(PLAFOND/N_TESSERE)</f>
        <v>1819000</v>
      </c>
      <c r="W80" s="18"/>
    </row>
    <row r="81" spans="2:23" x14ac:dyDescent="0.25">
      <c r="B81" s="1" t="s">
        <v>181</v>
      </c>
      <c r="C81" s="2">
        <v>5005</v>
      </c>
      <c r="D81" s="1" t="s">
        <v>182</v>
      </c>
      <c r="E81" s="1" t="s">
        <v>18</v>
      </c>
      <c r="F81" s="1" t="s">
        <v>182</v>
      </c>
      <c r="G81" s="1" t="s">
        <v>118</v>
      </c>
      <c r="H81" s="1" t="s">
        <v>15835</v>
      </c>
      <c r="I81" s="5">
        <v>73440</v>
      </c>
      <c r="J81" s="5">
        <v>1302168410</v>
      </c>
      <c r="K81" s="3">
        <f>+Tabella2026[[#This Row],[POP_2024]]/SUM(Tabella2026[POP_2024])</f>
        <v>1.245939668561047E-3</v>
      </c>
      <c r="L81" s="3">
        <f>+Tabella2026[[#This Row],[INCIDENZA POPOLAZIONE]]*(PLAFOND/2)</f>
        <v>366803.70396962081</v>
      </c>
      <c r="M81" s="3">
        <f>+IFERROR(Tabella2026[[#This Row],[reddito_2024]]/Tabella2026[[#This Row],[POP_2024]],"")</f>
        <v>17731.051334422657</v>
      </c>
      <c r="N81" s="3">
        <f>+IF(Tabella2026[[#This Row],[REDDITO COMPLESSIVO PROCAPITE]]&lt;media_aggr_reddito_pc,(media_aggr_reddito_pc-Tabella2026[[#This Row],[REDDITO COMPLESSIVO PROCAPITE]]),0)</f>
        <v>94.01472818608454</v>
      </c>
      <c r="O81" s="3">
        <f>+Tabella2026[[#This Row],[DIFFERENZA REDDITO INFERIORE ALLA MEDIA DALLA MEDIA]]*Tabella2026[[#This Row],[POP_2024]]</f>
        <v>6904441.6379860491</v>
      </c>
      <c r="P81" s="3">
        <f>+Tabella2026[[#This Row],[POPOLAZIONE PER DIFFERENZA ]]/SUM(Tabella2026[[POPOLAZIONE PER DIFFERENZA ]])</f>
        <v>6.125497068563687E-5</v>
      </c>
      <c r="Q81" s="3">
        <f>+Tabella2026[[#This Row],[INCIDENZA POPOLAZIONE PER DIFFERENZA]]*(PLAFOND-SUM(Tabella2026[CONTRIBUTO SULLA BASE DELLA POPOLAZIONE]))</f>
        <v>18033.417428623554</v>
      </c>
      <c r="R81" s="3">
        <f>+Tabella2026[[#This Row],[CONTRIBUTO SULLA BASE DELLA POPOLAZIONE]]+Tabella2026[[#This Row],[CONTRIBUTO SULLA BASE DEL REDDITO]]</f>
        <v>384837.12139824434</v>
      </c>
      <c r="S81" s="3">
        <f>+Tabella2026[[#This Row],[CONTRIBUTO TOTALE]]/(PLAFOND/N_TESSERE)</f>
        <v>769.67424279648867</v>
      </c>
      <c r="T81" s="3">
        <f>+MAX(CEILING(Tabella2026[[#This Row],[preDEF1]],1),1)</f>
        <v>770</v>
      </c>
      <c r="U81" s="9">
        <f xml:space="preserve"> IF(ROW(Tabella2026[[#This Row],[preDEF2]]) - ROW(Tabella2026[[#Headers],[preDEF2]])&lt;=ABS(SUM(Tabella2026[preDEF2])-N_TESSERE),Tabella2026[[#This Row],[preDEF2]]-1,Tabella2026[[#This Row],[preDEF2]])</f>
        <v>769</v>
      </c>
      <c r="V81" s="21">
        <f>+Tabella2026[[#This Row],[DEF - n. card]]*(PLAFOND/N_TESSERE)</f>
        <v>384500</v>
      </c>
      <c r="W81" s="18"/>
    </row>
    <row r="82" spans="2:23" x14ac:dyDescent="0.25">
      <c r="B82" s="1" t="s">
        <v>190</v>
      </c>
      <c r="C82" s="2">
        <v>36005</v>
      </c>
      <c r="D82" s="1" t="s">
        <v>191</v>
      </c>
      <c r="E82" s="1" t="s">
        <v>27</v>
      </c>
      <c r="F82" s="1" t="s">
        <v>58</v>
      </c>
      <c r="G82" s="1" t="s">
        <v>118</v>
      </c>
      <c r="H82" s="1" t="s">
        <v>15835</v>
      </c>
      <c r="I82" s="5">
        <v>73297</v>
      </c>
      <c r="J82" s="5">
        <v>1504135710</v>
      </c>
      <c r="K82" s="3">
        <f>+Tabella2026[[#This Row],[POP_2024]]/SUM(Tabella2026[POP_2024])</f>
        <v>1.2435136150125143E-3</v>
      </c>
      <c r="L82" s="3">
        <f>+Tabella2026[[#This Row],[INCIDENZA POPOLAZIONE]]*(PLAFOND/2)</f>
        <v>366089.47562447295</v>
      </c>
      <c r="M82" s="3">
        <f>+IFERROR(Tabella2026[[#This Row],[reddito_2024]]/Tabella2026[[#This Row],[POP_2024]],"")</f>
        <v>20521.108776621146</v>
      </c>
      <c r="N82" s="3">
        <f>+IF(Tabella2026[[#This Row],[REDDITO COMPLESSIVO PROCAPITE]]&lt;media_aggr_reddito_pc,(media_aggr_reddito_pc-Tabella2026[[#This Row],[REDDITO COMPLESSIVO PROCAPITE]]),0)</f>
        <v>0</v>
      </c>
      <c r="O82" s="3">
        <f>+Tabella2026[[#This Row],[DIFFERENZA REDDITO INFERIORE ALLA MEDIA DALLA MEDIA]]*Tabella2026[[#This Row],[POP_2024]]</f>
        <v>0</v>
      </c>
      <c r="P82" s="3">
        <f>+Tabella2026[[#This Row],[POPOLAZIONE PER DIFFERENZA ]]/SUM(Tabella2026[[POPOLAZIONE PER DIFFERENZA ]])</f>
        <v>0</v>
      </c>
      <c r="Q82" s="3">
        <f>+Tabella2026[[#This Row],[INCIDENZA POPOLAZIONE PER DIFFERENZA]]*(PLAFOND-SUM(Tabella2026[CONTRIBUTO SULLA BASE DELLA POPOLAZIONE]))</f>
        <v>0</v>
      </c>
      <c r="R82" s="3">
        <f>+Tabella2026[[#This Row],[CONTRIBUTO SULLA BASE DELLA POPOLAZIONE]]+Tabella2026[[#This Row],[CONTRIBUTO SULLA BASE DEL REDDITO]]</f>
        <v>366089.47562447295</v>
      </c>
      <c r="S82" s="3">
        <f>+Tabella2026[[#This Row],[CONTRIBUTO TOTALE]]/(PLAFOND/N_TESSERE)</f>
        <v>732.17895124894585</v>
      </c>
      <c r="T82" s="3">
        <f>+MAX(CEILING(Tabella2026[[#This Row],[preDEF1]],1),1)</f>
        <v>733</v>
      </c>
      <c r="U82" s="9">
        <f xml:space="preserve"> IF(ROW(Tabella2026[[#This Row],[preDEF2]]) - ROW(Tabella2026[[#Headers],[preDEF2]])&lt;=ABS(SUM(Tabella2026[preDEF2])-N_TESSERE),Tabella2026[[#This Row],[preDEF2]]-1,Tabella2026[[#This Row],[preDEF2]])</f>
        <v>732</v>
      </c>
      <c r="V82" s="21">
        <f>+Tabella2026[[#This Row],[DEF - n. card]]*(PLAFOND/N_TESSERE)</f>
        <v>366000</v>
      </c>
      <c r="W82" s="18"/>
    </row>
    <row r="83" spans="2:23" x14ac:dyDescent="0.25">
      <c r="B83" s="1" t="s">
        <v>183</v>
      </c>
      <c r="C83" s="2">
        <v>61022</v>
      </c>
      <c r="D83" s="1" t="s">
        <v>184</v>
      </c>
      <c r="E83" s="1" t="s">
        <v>15</v>
      </c>
      <c r="F83" s="1" t="s">
        <v>184</v>
      </c>
      <c r="G83" s="1" t="s">
        <v>118</v>
      </c>
      <c r="H83" s="1" t="s">
        <v>15836</v>
      </c>
      <c r="I83" s="5">
        <v>72793</v>
      </c>
      <c r="J83" s="5">
        <v>1352719570</v>
      </c>
      <c r="K83" s="3">
        <f>+Tabella2026[[#This Row],[POP_2024]]/SUM(Tabella2026[POP_2024])</f>
        <v>1.2349630486596444E-3</v>
      </c>
      <c r="L83" s="3">
        <f>+Tabella2026[[#This Row],[INCIDENZA POPOLAZIONE]]*(PLAFOND/2)</f>
        <v>363572.19530311279</v>
      </c>
      <c r="M83" s="3">
        <f>+IFERROR(Tabella2026[[#This Row],[reddito_2024]]/Tabella2026[[#This Row],[POP_2024]],"")</f>
        <v>18583.099611226353</v>
      </c>
      <c r="N83" s="3">
        <f>+IF(Tabella2026[[#This Row],[REDDITO COMPLESSIVO PROCAPITE]]&lt;media_aggr_reddito_pc,(media_aggr_reddito_pc-Tabella2026[[#This Row],[REDDITO COMPLESSIVO PROCAPITE]]),0)</f>
        <v>0</v>
      </c>
      <c r="O83" s="3">
        <f>+Tabella2026[[#This Row],[DIFFERENZA REDDITO INFERIORE ALLA MEDIA DALLA MEDIA]]*Tabella2026[[#This Row],[POP_2024]]</f>
        <v>0</v>
      </c>
      <c r="P83" s="3">
        <f>+Tabella2026[[#This Row],[POPOLAZIONE PER DIFFERENZA ]]/SUM(Tabella2026[[POPOLAZIONE PER DIFFERENZA ]])</f>
        <v>0</v>
      </c>
      <c r="Q83" s="3">
        <f>+Tabella2026[[#This Row],[INCIDENZA POPOLAZIONE PER DIFFERENZA]]*(PLAFOND-SUM(Tabella2026[CONTRIBUTO SULLA BASE DELLA POPOLAZIONE]))</f>
        <v>0</v>
      </c>
      <c r="R83" s="3">
        <f>+Tabella2026[[#This Row],[CONTRIBUTO SULLA BASE DELLA POPOLAZIONE]]+Tabella2026[[#This Row],[CONTRIBUTO SULLA BASE DEL REDDITO]]</f>
        <v>363572.19530311279</v>
      </c>
      <c r="S83" s="3">
        <f>+Tabella2026[[#This Row],[CONTRIBUTO TOTALE]]/(PLAFOND/N_TESSERE)</f>
        <v>727.14439060622556</v>
      </c>
      <c r="T83" s="3">
        <f>+MAX(CEILING(Tabella2026[[#This Row],[preDEF1]],1),1)</f>
        <v>728</v>
      </c>
      <c r="U83" s="9">
        <f xml:space="preserve"> IF(ROW(Tabella2026[[#This Row],[preDEF2]]) - ROW(Tabella2026[[#Headers],[preDEF2]])&lt;=ABS(SUM(Tabella2026[preDEF2])-N_TESSERE),Tabella2026[[#This Row],[preDEF2]]-1,Tabella2026[[#This Row],[preDEF2]])</f>
        <v>727</v>
      </c>
      <c r="V83" s="21">
        <f>+Tabella2026[[#This Row],[DEF - n. card]]*(PLAFOND/N_TESSERE)</f>
        <v>363500</v>
      </c>
      <c r="W83" s="18"/>
    </row>
    <row r="84" spans="2:23" x14ac:dyDescent="0.25">
      <c r="B84" s="1" t="s">
        <v>194</v>
      </c>
      <c r="C84" s="2">
        <v>18110</v>
      </c>
      <c r="D84" s="1" t="s">
        <v>195</v>
      </c>
      <c r="E84" s="1" t="s">
        <v>12</v>
      </c>
      <c r="F84" s="1" t="s">
        <v>195</v>
      </c>
      <c r="G84" s="1" t="s">
        <v>118</v>
      </c>
      <c r="H84" s="1" t="s">
        <v>15835</v>
      </c>
      <c r="I84" s="5">
        <v>71610</v>
      </c>
      <c r="J84" s="5">
        <v>1800340740</v>
      </c>
      <c r="K84" s="3">
        <f>+Tabella2026[[#This Row],[POP_2024]]/SUM(Tabella2026[POP_2024])</f>
        <v>1.2148929693036024E-3</v>
      </c>
      <c r="L84" s="3">
        <f>+Tabella2026[[#This Row],[INCIDENZA POPOLAZIONE]]*(PLAFOND/2)</f>
        <v>357663.57899325358</v>
      </c>
      <c r="M84" s="3">
        <f>+IFERROR(Tabella2026[[#This Row],[reddito_2024]]/Tabella2026[[#This Row],[POP_2024]],"")</f>
        <v>25140.912442396315</v>
      </c>
      <c r="N84" s="3">
        <f>+IF(Tabella2026[[#This Row],[REDDITO COMPLESSIVO PROCAPITE]]&lt;media_aggr_reddito_pc,(media_aggr_reddito_pc-Tabella2026[[#This Row],[REDDITO COMPLESSIVO PROCAPITE]]),0)</f>
        <v>0</v>
      </c>
      <c r="O84" s="3">
        <f>+Tabella2026[[#This Row],[DIFFERENZA REDDITO INFERIORE ALLA MEDIA DALLA MEDIA]]*Tabella2026[[#This Row],[POP_2024]]</f>
        <v>0</v>
      </c>
      <c r="P84" s="3">
        <f>+Tabella2026[[#This Row],[POPOLAZIONE PER DIFFERENZA ]]/SUM(Tabella2026[[POPOLAZIONE PER DIFFERENZA ]])</f>
        <v>0</v>
      </c>
      <c r="Q84" s="3">
        <f>+Tabella2026[[#This Row],[INCIDENZA POPOLAZIONE PER DIFFERENZA]]*(PLAFOND-SUM(Tabella2026[CONTRIBUTO SULLA BASE DELLA POPOLAZIONE]))</f>
        <v>0</v>
      </c>
      <c r="R84" s="3">
        <f>+Tabella2026[[#This Row],[CONTRIBUTO SULLA BASE DELLA POPOLAZIONE]]+Tabella2026[[#This Row],[CONTRIBUTO SULLA BASE DEL REDDITO]]</f>
        <v>357663.57899325358</v>
      </c>
      <c r="S84" s="3">
        <f>+Tabella2026[[#This Row],[CONTRIBUTO TOTALE]]/(PLAFOND/N_TESSERE)</f>
        <v>715.32715798650713</v>
      </c>
      <c r="T84" s="3">
        <f>+MAX(CEILING(Tabella2026[[#This Row],[preDEF1]],1),1)</f>
        <v>716</v>
      </c>
      <c r="U84" s="9">
        <f xml:space="preserve"> IF(ROW(Tabella2026[[#This Row],[preDEF2]]) - ROW(Tabella2026[[#Headers],[preDEF2]])&lt;=ABS(SUM(Tabella2026[preDEF2])-N_TESSERE),Tabella2026[[#This Row],[preDEF2]]-1,Tabella2026[[#This Row],[preDEF2]])</f>
        <v>715</v>
      </c>
      <c r="V84" s="21">
        <f>+Tabella2026[[#This Row],[DEF - n. card]]*(PLAFOND/N_TESSERE)</f>
        <v>357500</v>
      </c>
      <c r="W84" s="18"/>
    </row>
    <row r="85" spans="2:23" x14ac:dyDescent="0.25">
      <c r="B85" s="1" t="s">
        <v>192</v>
      </c>
      <c r="C85" s="2">
        <v>19036</v>
      </c>
      <c r="D85" s="1" t="s">
        <v>193</v>
      </c>
      <c r="E85" s="1" t="s">
        <v>12</v>
      </c>
      <c r="F85" s="1" t="s">
        <v>193</v>
      </c>
      <c r="G85" s="1" t="s">
        <v>118</v>
      </c>
      <c r="H85" s="1" t="s">
        <v>15835</v>
      </c>
      <c r="I85" s="5">
        <v>70922</v>
      </c>
      <c r="J85" s="5">
        <v>1414329033</v>
      </c>
      <c r="K85" s="3">
        <f>+Tabella2026[[#This Row],[POP_2024]]/SUM(Tabella2026[POP_2024])</f>
        <v>1.2032207676155578E-3</v>
      </c>
      <c r="L85" s="3">
        <f>+Tabella2026[[#This Row],[INCIDENZA POPOLAZIONE]]*(PLAFOND/2)</f>
        <v>354227.29157044447</v>
      </c>
      <c r="M85" s="3">
        <f>+IFERROR(Tabella2026[[#This Row],[reddito_2024]]/Tabella2026[[#This Row],[POP_2024]],"")</f>
        <v>19942.035376892924</v>
      </c>
      <c r="N85" s="3">
        <f>+IF(Tabella2026[[#This Row],[REDDITO COMPLESSIVO PROCAPITE]]&lt;media_aggr_reddito_pc,(media_aggr_reddito_pc-Tabella2026[[#This Row],[REDDITO COMPLESSIVO PROCAPITE]]),0)</f>
        <v>0</v>
      </c>
      <c r="O85" s="3">
        <f>+Tabella2026[[#This Row],[DIFFERENZA REDDITO INFERIORE ALLA MEDIA DALLA MEDIA]]*Tabella2026[[#This Row],[POP_2024]]</f>
        <v>0</v>
      </c>
      <c r="P85" s="3">
        <f>+Tabella2026[[#This Row],[POPOLAZIONE PER DIFFERENZA ]]/SUM(Tabella2026[[POPOLAZIONE PER DIFFERENZA ]])</f>
        <v>0</v>
      </c>
      <c r="Q85" s="3">
        <f>+Tabella2026[[#This Row],[INCIDENZA POPOLAZIONE PER DIFFERENZA]]*(PLAFOND-SUM(Tabella2026[CONTRIBUTO SULLA BASE DELLA POPOLAZIONE]))</f>
        <v>0</v>
      </c>
      <c r="R85" s="3">
        <f>+Tabella2026[[#This Row],[CONTRIBUTO SULLA BASE DELLA POPOLAZIONE]]+Tabella2026[[#This Row],[CONTRIBUTO SULLA BASE DEL REDDITO]]</f>
        <v>354227.29157044447</v>
      </c>
      <c r="S85" s="3">
        <f>+Tabella2026[[#This Row],[CONTRIBUTO TOTALE]]/(PLAFOND/N_TESSERE)</f>
        <v>708.45458314088899</v>
      </c>
      <c r="T85" s="3">
        <f>+MAX(CEILING(Tabella2026[[#This Row],[preDEF1]],1),1)</f>
        <v>709</v>
      </c>
      <c r="U85" s="9">
        <f xml:space="preserve"> IF(ROW(Tabella2026[[#This Row],[preDEF2]]) - ROW(Tabella2026[[#Headers],[preDEF2]])&lt;=ABS(SUM(Tabella2026[preDEF2])-N_TESSERE),Tabella2026[[#This Row],[preDEF2]]-1,Tabella2026[[#This Row],[preDEF2]])</f>
        <v>708</v>
      </c>
      <c r="V85" s="21">
        <f>+Tabella2026[[#This Row],[DEF - n. card]]*(PLAFOND/N_TESSERE)</f>
        <v>354000</v>
      </c>
      <c r="W85" s="18"/>
    </row>
    <row r="86" spans="2:23" x14ac:dyDescent="0.25">
      <c r="B86" s="1" t="s">
        <v>187</v>
      </c>
      <c r="C86" s="2">
        <v>85007</v>
      </c>
      <c r="D86" s="1" t="s">
        <v>188</v>
      </c>
      <c r="E86" s="1" t="s">
        <v>21</v>
      </c>
      <c r="F86" s="1" t="s">
        <v>189</v>
      </c>
      <c r="G86" s="1" t="s">
        <v>118</v>
      </c>
      <c r="H86" s="1" t="s">
        <v>15836</v>
      </c>
      <c r="I86" s="5">
        <v>70451</v>
      </c>
      <c r="J86" s="5">
        <v>795341066</v>
      </c>
      <c r="K86" s="3">
        <f>+Tabella2026[[#This Row],[POP_2024]]/SUM(Tabella2026[POP_2024])</f>
        <v>1.1952300597738877E-3</v>
      </c>
      <c r="L86" s="3">
        <f>+Tabella2026[[#This Row],[INCIDENZA POPOLAZIONE]]*(PLAFOND/2)</f>
        <v>351874.8331748877</v>
      </c>
      <c r="M86" s="3">
        <f>+IFERROR(Tabella2026[[#This Row],[reddito_2024]]/Tabella2026[[#This Row],[POP_2024]],"")</f>
        <v>11289.280010219869</v>
      </c>
      <c r="N86" s="3">
        <f>+IF(Tabella2026[[#This Row],[REDDITO COMPLESSIVO PROCAPITE]]&lt;media_aggr_reddito_pc,(media_aggr_reddito_pc-Tabella2026[[#This Row],[REDDITO COMPLESSIVO PROCAPITE]]),0)</f>
        <v>6535.7860523888721</v>
      </c>
      <c r="O86" s="3">
        <f>+Tabella2026[[#This Row],[DIFFERENZA REDDITO INFERIORE ALLA MEDIA DALLA MEDIA]]*Tabella2026[[#This Row],[POP_2024]]</f>
        <v>460452663.17684841</v>
      </c>
      <c r="P86" s="3">
        <f>+Tabella2026[[#This Row],[POPOLAZIONE PER DIFFERENZA ]]/SUM(Tabella2026[[POPOLAZIONE PER DIFFERENZA ]])</f>
        <v>4.0850536312518355E-3</v>
      </c>
      <c r="Q86" s="3">
        <f>+Tabella2026[[#This Row],[INCIDENZA POPOLAZIONE PER DIFFERENZA]]*(PLAFOND-SUM(Tabella2026[CONTRIBUTO SULLA BASE DELLA POPOLAZIONE]))</f>
        <v>1202636.7252503219</v>
      </c>
      <c r="R86" s="3">
        <f>+Tabella2026[[#This Row],[CONTRIBUTO SULLA BASE DELLA POPOLAZIONE]]+Tabella2026[[#This Row],[CONTRIBUTO SULLA BASE DEL REDDITO]]</f>
        <v>1554511.5584252095</v>
      </c>
      <c r="S86" s="3">
        <f>+Tabella2026[[#This Row],[CONTRIBUTO TOTALE]]/(PLAFOND/N_TESSERE)</f>
        <v>3109.0231168504188</v>
      </c>
      <c r="T86" s="3">
        <f>+MAX(CEILING(Tabella2026[[#This Row],[preDEF1]],1),1)</f>
        <v>3110</v>
      </c>
      <c r="U86" s="9">
        <f xml:space="preserve"> IF(ROW(Tabella2026[[#This Row],[preDEF2]]) - ROW(Tabella2026[[#Headers],[preDEF2]])&lt;=ABS(SUM(Tabella2026[preDEF2])-N_TESSERE),Tabella2026[[#This Row],[preDEF2]]-1,Tabella2026[[#This Row],[preDEF2]])</f>
        <v>3109</v>
      </c>
      <c r="V86" s="21">
        <f>+Tabella2026[[#This Row],[DEF - n. card]]*(PLAFOND/N_TESSERE)</f>
        <v>1554500</v>
      </c>
      <c r="W86" s="18"/>
    </row>
    <row r="87" spans="2:23" x14ac:dyDescent="0.25">
      <c r="B87" s="1" t="s">
        <v>200</v>
      </c>
      <c r="C87" s="2">
        <v>66049</v>
      </c>
      <c r="D87" s="1" t="s">
        <v>201</v>
      </c>
      <c r="E87" s="1" t="s">
        <v>96</v>
      </c>
      <c r="F87" s="1" t="s">
        <v>201</v>
      </c>
      <c r="G87" s="1" t="s">
        <v>118</v>
      </c>
      <c r="H87" s="1" t="s">
        <v>15836</v>
      </c>
      <c r="I87" s="5">
        <v>70425</v>
      </c>
      <c r="J87" s="5">
        <v>1408749396</v>
      </c>
      <c r="K87" s="3">
        <f>+Tabella2026[[#This Row],[POP_2024]]/SUM(Tabella2026[POP_2024])</f>
        <v>1.1947889591287001E-3</v>
      </c>
      <c r="L87" s="3">
        <f>+Tabella2026[[#This Row],[INCIDENZA POPOLAZIONE]]*(PLAFOND/2)</f>
        <v>351744.97347576998</v>
      </c>
      <c r="M87" s="3">
        <f>+IFERROR(Tabella2026[[#This Row],[reddito_2024]]/Tabella2026[[#This Row],[POP_2024]],"")</f>
        <v>20003.541299254524</v>
      </c>
      <c r="N87" s="3">
        <f>+IF(Tabella2026[[#This Row],[REDDITO COMPLESSIVO PROCAPITE]]&lt;media_aggr_reddito_pc,(media_aggr_reddito_pc-Tabella2026[[#This Row],[REDDITO COMPLESSIVO PROCAPITE]]),0)</f>
        <v>0</v>
      </c>
      <c r="O87" s="3">
        <f>+Tabella2026[[#This Row],[DIFFERENZA REDDITO INFERIORE ALLA MEDIA DALLA MEDIA]]*Tabella2026[[#This Row],[POP_2024]]</f>
        <v>0</v>
      </c>
      <c r="P87" s="3">
        <f>+Tabella2026[[#This Row],[POPOLAZIONE PER DIFFERENZA ]]/SUM(Tabella2026[[POPOLAZIONE PER DIFFERENZA ]])</f>
        <v>0</v>
      </c>
      <c r="Q87" s="3">
        <f>+Tabella2026[[#This Row],[INCIDENZA POPOLAZIONE PER DIFFERENZA]]*(PLAFOND-SUM(Tabella2026[CONTRIBUTO SULLA BASE DELLA POPOLAZIONE]))</f>
        <v>0</v>
      </c>
      <c r="R87" s="3">
        <f>+Tabella2026[[#This Row],[CONTRIBUTO SULLA BASE DELLA POPOLAZIONE]]+Tabella2026[[#This Row],[CONTRIBUTO SULLA BASE DEL REDDITO]]</f>
        <v>351744.97347576998</v>
      </c>
      <c r="S87" s="3">
        <f>+Tabella2026[[#This Row],[CONTRIBUTO TOTALE]]/(PLAFOND/N_TESSERE)</f>
        <v>703.48994695153999</v>
      </c>
      <c r="T87" s="3">
        <f>+MAX(CEILING(Tabella2026[[#This Row],[preDEF1]],1),1)</f>
        <v>704</v>
      </c>
      <c r="U87" s="9">
        <f xml:space="preserve"> IF(ROW(Tabella2026[[#This Row],[preDEF2]]) - ROW(Tabella2026[[#Headers],[preDEF2]])&lt;=ABS(SUM(Tabella2026[preDEF2])-N_TESSERE),Tabella2026[[#This Row],[preDEF2]]-1,Tabella2026[[#This Row],[preDEF2]])</f>
        <v>703</v>
      </c>
      <c r="V87" s="21">
        <f>+Tabella2026[[#This Row],[DEF - n. card]]*(PLAFOND/N_TESSERE)</f>
        <v>351500</v>
      </c>
      <c r="W87" s="18"/>
    </row>
    <row r="88" spans="2:23" x14ac:dyDescent="0.25">
      <c r="B88" s="1" t="s">
        <v>196</v>
      </c>
      <c r="C88" s="2">
        <v>72004</v>
      </c>
      <c r="D88" s="1" t="s">
        <v>197</v>
      </c>
      <c r="E88" s="1" t="s">
        <v>33</v>
      </c>
      <c r="F88" s="1" t="s">
        <v>32</v>
      </c>
      <c r="G88" s="1" t="s">
        <v>118</v>
      </c>
      <c r="H88" s="1" t="s">
        <v>15836</v>
      </c>
      <c r="I88" s="5">
        <v>70163</v>
      </c>
      <c r="J88" s="5">
        <v>872840479</v>
      </c>
      <c r="K88" s="3">
        <f>+Tabella2026[[#This Row],[POP_2024]]/SUM(Tabella2026[POP_2024])</f>
        <v>1.1903440218579621E-3</v>
      </c>
      <c r="L88" s="3">
        <f>+Tabella2026[[#This Row],[INCIDENZA POPOLAZIONE]]*(PLAFOND/2)</f>
        <v>350436.38727696764</v>
      </c>
      <c r="M88" s="3">
        <f>+IFERROR(Tabella2026[[#This Row],[reddito_2024]]/Tabella2026[[#This Row],[POP_2024]],"")</f>
        <v>12440.181847982554</v>
      </c>
      <c r="N88" s="3">
        <f>+IF(Tabella2026[[#This Row],[REDDITO COMPLESSIVO PROCAPITE]]&lt;media_aggr_reddito_pc,(media_aggr_reddito_pc-Tabella2026[[#This Row],[REDDITO COMPLESSIVO PROCAPITE]]),0)</f>
        <v>5384.8842146261868</v>
      </c>
      <c r="O88" s="3">
        <f>+Tabella2026[[#This Row],[DIFFERENZA REDDITO INFERIORE ALLA MEDIA DALLA MEDIA]]*Tabella2026[[#This Row],[POP_2024]]</f>
        <v>377819631.15081716</v>
      </c>
      <c r="P88" s="3">
        <f>+Tabella2026[[#This Row],[POPOLAZIONE PER DIFFERENZA ]]/SUM(Tabella2026[[POPOLAZIONE PER DIFFERENZA ]])</f>
        <v>3.3519481580196399E-3</v>
      </c>
      <c r="Q88" s="3">
        <f>+Tabella2026[[#This Row],[INCIDENZA POPOLAZIONE PER DIFFERENZA]]*(PLAFOND-SUM(Tabella2026[CONTRIBUTO SULLA BASE DELLA POPOLAZIONE]))</f>
        <v>986811.02375986741</v>
      </c>
      <c r="R88" s="3">
        <f>+Tabella2026[[#This Row],[CONTRIBUTO SULLA BASE DELLA POPOLAZIONE]]+Tabella2026[[#This Row],[CONTRIBUTO SULLA BASE DEL REDDITO]]</f>
        <v>1337247.4110368351</v>
      </c>
      <c r="S88" s="3">
        <f>+Tabella2026[[#This Row],[CONTRIBUTO TOTALE]]/(PLAFOND/N_TESSERE)</f>
        <v>2674.4948220736701</v>
      </c>
      <c r="T88" s="3">
        <f>+MAX(CEILING(Tabella2026[[#This Row],[preDEF1]],1),1)</f>
        <v>2675</v>
      </c>
      <c r="U88" s="9">
        <f xml:space="preserve"> IF(ROW(Tabella2026[[#This Row],[preDEF2]]) - ROW(Tabella2026[[#Headers],[preDEF2]])&lt;=ABS(SUM(Tabella2026[preDEF2])-N_TESSERE),Tabella2026[[#This Row],[preDEF2]]-1,Tabella2026[[#This Row],[preDEF2]])</f>
        <v>2674</v>
      </c>
      <c r="V88" s="21">
        <f>+Tabella2026[[#This Row],[DEF - n. card]]*(PLAFOND/N_TESSERE)</f>
        <v>1337000</v>
      </c>
      <c r="W88" s="18"/>
    </row>
    <row r="89" spans="2:23" x14ac:dyDescent="0.25">
      <c r="B89" s="1" t="s">
        <v>198</v>
      </c>
      <c r="C89" s="2">
        <v>37032</v>
      </c>
      <c r="D89" s="1" t="s">
        <v>199</v>
      </c>
      <c r="E89" s="1" t="s">
        <v>27</v>
      </c>
      <c r="F89" s="1" t="s">
        <v>26</v>
      </c>
      <c r="G89" s="1" t="s">
        <v>118</v>
      </c>
      <c r="H89" s="1" t="s">
        <v>15835</v>
      </c>
      <c r="I89" s="5">
        <v>69403</v>
      </c>
      <c r="J89" s="5">
        <v>1446109835</v>
      </c>
      <c r="K89" s="3">
        <f>+Tabella2026[[#This Row],[POP_2024]]/SUM(Tabella2026[POP_2024])</f>
        <v>1.1774503106909359E-3</v>
      </c>
      <c r="L89" s="3">
        <f>+Tabella2026[[#This Row],[INCIDENZA POPOLAZIONE]]*(PLAFOND/2)</f>
        <v>346640.48837967851</v>
      </c>
      <c r="M89" s="3">
        <f>+IFERROR(Tabella2026[[#This Row],[reddito_2024]]/Tabella2026[[#This Row],[POP_2024]],"")</f>
        <v>20836.416797544774</v>
      </c>
      <c r="N89" s="3">
        <f>+IF(Tabella2026[[#This Row],[REDDITO COMPLESSIVO PROCAPITE]]&lt;media_aggr_reddito_pc,(media_aggr_reddito_pc-Tabella2026[[#This Row],[REDDITO COMPLESSIVO PROCAPITE]]),0)</f>
        <v>0</v>
      </c>
      <c r="O89" s="3">
        <f>+Tabella2026[[#This Row],[DIFFERENZA REDDITO INFERIORE ALLA MEDIA DALLA MEDIA]]*Tabella2026[[#This Row],[POP_2024]]</f>
        <v>0</v>
      </c>
      <c r="P89" s="3">
        <f>+Tabella2026[[#This Row],[POPOLAZIONE PER DIFFERENZA ]]/SUM(Tabella2026[[POPOLAZIONE PER DIFFERENZA ]])</f>
        <v>0</v>
      </c>
      <c r="Q89" s="3">
        <f>+Tabella2026[[#This Row],[INCIDENZA POPOLAZIONE PER DIFFERENZA]]*(PLAFOND-SUM(Tabella2026[CONTRIBUTO SULLA BASE DELLA POPOLAZIONE]))</f>
        <v>0</v>
      </c>
      <c r="R89" s="3">
        <f>+Tabella2026[[#This Row],[CONTRIBUTO SULLA BASE DELLA POPOLAZIONE]]+Tabella2026[[#This Row],[CONTRIBUTO SULLA BASE DEL REDDITO]]</f>
        <v>346640.48837967851</v>
      </c>
      <c r="S89" s="3">
        <f>+Tabella2026[[#This Row],[CONTRIBUTO TOTALE]]/(PLAFOND/N_TESSERE)</f>
        <v>693.28097675935703</v>
      </c>
      <c r="T89" s="3">
        <f>+MAX(CEILING(Tabella2026[[#This Row],[preDEF1]],1),1)</f>
        <v>694</v>
      </c>
      <c r="U89" s="9">
        <f xml:space="preserve"> IF(ROW(Tabella2026[[#This Row],[preDEF2]]) - ROW(Tabella2026[[#Headers],[preDEF2]])&lt;=ABS(SUM(Tabella2026[preDEF2])-N_TESSERE),Tabella2026[[#This Row],[preDEF2]]-1,Tabella2026[[#This Row],[preDEF2]])</f>
        <v>693</v>
      </c>
      <c r="V89" s="21">
        <f>+Tabella2026[[#This Row],[DEF - n. card]]*(PLAFOND/N_TESSERE)</f>
        <v>346500</v>
      </c>
      <c r="W89" s="18"/>
    </row>
    <row r="90" spans="2:23" x14ac:dyDescent="0.25">
      <c r="B90" s="1" t="s">
        <v>202</v>
      </c>
      <c r="C90" s="2">
        <v>118038</v>
      </c>
      <c r="D90" s="1" t="s">
        <v>203</v>
      </c>
      <c r="E90" s="1" t="s">
        <v>76</v>
      </c>
      <c r="F90" s="1" t="s">
        <v>75</v>
      </c>
      <c r="G90" s="1" t="s">
        <v>118</v>
      </c>
      <c r="H90" s="1" t="s">
        <v>15836</v>
      </c>
      <c r="I90" s="5">
        <v>68237</v>
      </c>
      <c r="J90" s="5">
        <v>1026134046</v>
      </c>
      <c r="K90" s="3">
        <f>+Tabella2026[[#This Row],[POP_2024]]/SUM(Tabella2026[POP_2024])</f>
        <v>1.1576686432952091E-3</v>
      </c>
      <c r="L90" s="3">
        <f>+Tabella2026[[#This Row],[INCIDENZA POPOLAZIONE]]*(PLAFOND/2)</f>
        <v>340816.78033462708</v>
      </c>
      <c r="M90" s="3">
        <f>+IFERROR(Tabella2026[[#This Row],[reddito_2024]]/Tabella2026[[#This Row],[POP_2024]],"")</f>
        <v>15037.79541890763</v>
      </c>
      <c r="N90" s="3">
        <f>+IF(Tabella2026[[#This Row],[REDDITO COMPLESSIVO PROCAPITE]]&lt;media_aggr_reddito_pc,(media_aggr_reddito_pc-Tabella2026[[#This Row],[REDDITO COMPLESSIVO PROCAPITE]]),0)</f>
        <v>2787.2706437011111</v>
      </c>
      <c r="O90" s="3">
        <f>+Tabella2026[[#This Row],[DIFFERENZA REDDITO INFERIORE ALLA MEDIA DALLA MEDIA]]*Tabella2026[[#This Row],[POP_2024]]</f>
        <v>190194986.91423273</v>
      </c>
      <c r="P90" s="3">
        <f>+Tabella2026[[#This Row],[POPOLAZIONE PER DIFFERENZA ]]/SUM(Tabella2026[[POPOLAZIONE PER DIFFERENZA ]])</f>
        <v>1.6873758891507854E-3</v>
      </c>
      <c r="Q90" s="3">
        <f>+Tabella2026[[#This Row],[INCIDENZA POPOLAZIONE PER DIFFERENZA]]*(PLAFOND-SUM(Tabella2026[CONTRIBUTO SULLA BASE DELLA POPOLAZIONE]))</f>
        <v>496762.1962340764</v>
      </c>
      <c r="R90" s="3">
        <f>+Tabella2026[[#This Row],[CONTRIBUTO SULLA BASE DELLA POPOLAZIONE]]+Tabella2026[[#This Row],[CONTRIBUTO SULLA BASE DEL REDDITO]]</f>
        <v>837578.97656870354</v>
      </c>
      <c r="S90" s="3">
        <f>+Tabella2026[[#This Row],[CONTRIBUTO TOTALE]]/(PLAFOND/N_TESSERE)</f>
        <v>1675.157953137407</v>
      </c>
      <c r="T90" s="3">
        <f>+MAX(CEILING(Tabella2026[[#This Row],[preDEF1]],1),1)</f>
        <v>1676</v>
      </c>
      <c r="U90" s="9">
        <f xml:space="preserve"> IF(ROW(Tabella2026[[#This Row],[preDEF2]]) - ROW(Tabella2026[[#Headers],[preDEF2]])&lt;=ABS(SUM(Tabella2026[preDEF2])-N_TESSERE),Tabella2026[[#This Row],[preDEF2]]-1,Tabella2026[[#This Row],[preDEF2]])</f>
        <v>1675</v>
      </c>
      <c r="V90" s="21">
        <f>+Tabella2026[[#This Row],[DEF - n. card]]*(PLAFOND/N_TESSERE)</f>
        <v>837500</v>
      </c>
      <c r="W90" s="18"/>
    </row>
    <row r="91" spans="2:23" x14ac:dyDescent="0.25">
      <c r="B91" s="1" t="s">
        <v>204</v>
      </c>
      <c r="C91" s="2">
        <v>79160</v>
      </c>
      <c r="D91" s="1" t="s">
        <v>205</v>
      </c>
      <c r="E91" s="1" t="s">
        <v>61</v>
      </c>
      <c r="F91" s="1" t="s">
        <v>148</v>
      </c>
      <c r="G91" s="1" t="s">
        <v>118</v>
      </c>
      <c r="H91" s="1" t="s">
        <v>15836</v>
      </c>
      <c r="I91" s="5">
        <v>67269</v>
      </c>
      <c r="J91" s="5">
        <v>779572456</v>
      </c>
      <c r="K91" s="3">
        <f>+Tabella2026[[#This Row],[POP_2024]]/SUM(Tabella2026[POP_2024])</f>
        <v>1.1412461269666811E-3</v>
      </c>
      <c r="L91" s="3">
        <f>+Tabella2026[[#This Row],[INCIDENZA POPOLAZIONE]]*(PLAFOND/2)</f>
        <v>335982.00384439569</v>
      </c>
      <c r="M91" s="3">
        <f>+IFERROR(Tabella2026[[#This Row],[reddito_2024]]/Tabella2026[[#This Row],[POP_2024]],"")</f>
        <v>11588.881297477292</v>
      </c>
      <c r="N91" s="3">
        <f>+IF(Tabella2026[[#This Row],[REDDITO COMPLESSIVO PROCAPITE]]&lt;media_aggr_reddito_pc,(media_aggr_reddito_pc-Tabella2026[[#This Row],[REDDITO COMPLESSIVO PROCAPITE]]),0)</f>
        <v>6236.1847651314492</v>
      </c>
      <c r="O91" s="3">
        <f>+Tabella2026[[#This Row],[DIFFERENZA REDDITO INFERIORE ALLA MEDIA DALLA MEDIA]]*Tabella2026[[#This Row],[POP_2024]]</f>
        <v>419501912.96562743</v>
      </c>
      <c r="P91" s="3">
        <f>+Tabella2026[[#This Row],[POPOLAZIONE PER DIFFERENZA ]]/SUM(Tabella2026[[POPOLAZIONE PER DIFFERENZA ]])</f>
        <v>3.7217459033767014E-3</v>
      </c>
      <c r="Q91" s="3">
        <f>+Tabella2026[[#This Row],[INCIDENZA POPOLAZIONE PER DIFFERENZA]]*(PLAFOND-SUM(Tabella2026[CONTRIBUTO SULLA BASE DELLA POPOLAZIONE]))</f>
        <v>1095679.2026446778</v>
      </c>
      <c r="R91" s="3">
        <f>+Tabella2026[[#This Row],[CONTRIBUTO SULLA BASE DELLA POPOLAZIONE]]+Tabella2026[[#This Row],[CONTRIBUTO SULLA BASE DEL REDDITO]]</f>
        <v>1431661.2064890736</v>
      </c>
      <c r="S91" s="3">
        <f>+Tabella2026[[#This Row],[CONTRIBUTO TOTALE]]/(PLAFOND/N_TESSERE)</f>
        <v>2863.322412978147</v>
      </c>
      <c r="T91" s="3">
        <f>+MAX(CEILING(Tabella2026[[#This Row],[preDEF1]],1),1)</f>
        <v>2864</v>
      </c>
      <c r="U91" s="9">
        <f xml:space="preserve"> IF(ROW(Tabella2026[[#This Row],[preDEF2]]) - ROW(Tabella2026[[#Headers],[preDEF2]])&lt;=ABS(SUM(Tabella2026[preDEF2])-N_TESSERE),Tabella2026[[#This Row],[preDEF2]]-1,Tabella2026[[#This Row],[preDEF2]])</f>
        <v>2863</v>
      </c>
      <c r="V91" s="21">
        <f>+Tabella2026[[#This Row],[DEF - n. card]]*(PLAFOND/N_TESSERE)</f>
        <v>1431500</v>
      </c>
      <c r="W91" s="18"/>
    </row>
    <row r="92" spans="2:23" x14ac:dyDescent="0.25">
      <c r="B92" s="1" t="s">
        <v>209</v>
      </c>
      <c r="C92" s="2">
        <v>56059</v>
      </c>
      <c r="D92" s="1" t="s">
        <v>210</v>
      </c>
      <c r="E92" s="1" t="s">
        <v>8</v>
      </c>
      <c r="F92" s="1" t="s">
        <v>210</v>
      </c>
      <c r="G92" s="1" t="s">
        <v>118</v>
      </c>
      <c r="H92" s="1" t="s">
        <v>15834</v>
      </c>
      <c r="I92" s="5">
        <v>66393</v>
      </c>
      <c r="J92" s="5">
        <v>1110682236</v>
      </c>
      <c r="K92" s="3">
        <f>+Tabella2026[[#This Row],[POP_2024]]/SUM(Tabella2026[POP_2024])</f>
        <v>1.1263844283057405E-3</v>
      </c>
      <c r="L92" s="3">
        <f>+Tabella2026[[#This Row],[INCIDENZA POPOLAZIONE]]*(PLAFOND/2)</f>
        <v>331606.73090488877</v>
      </c>
      <c r="M92" s="3">
        <f>+IFERROR(Tabella2026[[#This Row],[reddito_2024]]/Tabella2026[[#This Row],[POP_2024]],"")</f>
        <v>16728.905697889837</v>
      </c>
      <c r="N92" s="3">
        <f>+IF(Tabella2026[[#This Row],[REDDITO COMPLESSIVO PROCAPITE]]&lt;media_aggr_reddito_pc,(media_aggr_reddito_pc-Tabella2026[[#This Row],[REDDITO COMPLESSIVO PROCAPITE]]),0)</f>
        <v>1096.160364718904</v>
      </c>
      <c r="O92" s="3">
        <f>+Tabella2026[[#This Row],[DIFFERENZA REDDITO INFERIORE ALLA MEDIA DALLA MEDIA]]*Tabella2026[[#This Row],[POP_2024]]</f>
        <v>72777375.094782189</v>
      </c>
      <c r="P92" s="3">
        <f>+Tabella2026[[#This Row],[POPOLAZIONE PER DIFFERENZA ]]/SUM(Tabella2026[[POPOLAZIONE PER DIFFERENZA ]])</f>
        <v>6.4566784857476552E-4</v>
      </c>
      <c r="Q92" s="3">
        <f>+Tabella2026[[#This Row],[INCIDENZA POPOLAZIONE PER DIFFERENZA]]*(PLAFOND-SUM(Tabella2026[CONTRIBUTO SULLA BASE DELLA POPOLAZIONE]))</f>
        <v>190084.13036952532</v>
      </c>
      <c r="R92" s="3">
        <f>+Tabella2026[[#This Row],[CONTRIBUTO SULLA BASE DELLA POPOLAZIONE]]+Tabella2026[[#This Row],[CONTRIBUTO SULLA BASE DEL REDDITO]]</f>
        <v>521690.86127441411</v>
      </c>
      <c r="S92" s="3">
        <f>+Tabella2026[[#This Row],[CONTRIBUTO TOTALE]]/(PLAFOND/N_TESSERE)</f>
        <v>1043.3817225488283</v>
      </c>
      <c r="T92" s="3">
        <f>+MAX(CEILING(Tabella2026[[#This Row],[preDEF1]],1),1)</f>
        <v>1044</v>
      </c>
      <c r="U92" s="9">
        <f xml:space="preserve"> IF(ROW(Tabella2026[[#This Row],[preDEF2]]) - ROW(Tabella2026[[#Headers],[preDEF2]])&lt;=ABS(SUM(Tabella2026[preDEF2])-N_TESSERE),Tabella2026[[#This Row],[preDEF2]]-1,Tabella2026[[#This Row],[preDEF2]])</f>
        <v>1043</v>
      </c>
      <c r="V92" s="21">
        <f>+Tabella2026[[#This Row],[DEF - n. card]]*(PLAFOND/N_TESSERE)</f>
        <v>521500</v>
      </c>
      <c r="W92" s="18"/>
    </row>
    <row r="93" spans="2:23" x14ac:dyDescent="0.25">
      <c r="B93" s="1" t="s">
        <v>219</v>
      </c>
      <c r="C93" s="2">
        <v>88012</v>
      </c>
      <c r="D93" s="1" t="s">
        <v>220</v>
      </c>
      <c r="E93" s="1" t="s">
        <v>21</v>
      </c>
      <c r="F93" s="1" t="s">
        <v>186</v>
      </c>
      <c r="G93" s="1" t="s">
        <v>118</v>
      </c>
      <c r="H93" s="1" t="s">
        <v>15836</v>
      </c>
      <c r="I93" s="5">
        <v>65873</v>
      </c>
      <c r="J93" s="5">
        <v>559108587</v>
      </c>
      <c r="K93" s="3">
        <f>+Tabella2026[[#This Row],[POP_2024]]/SUM(Tabella2026[POP_2024])</f>
        <v>1.1175624154019859E-3</v>
      </c>
      <c r="L93" s="3">
        <f>+Tabella2026[[#This Row],[INCIDENZA POPOLAZIONE]]*(PLAFOND/2)</f>
        <v>329009.53692253312</v>
      </c>
      <c r="M93" s="3">
        <f>+IFERROR(Tabella2026[[#This Row],[reddito_2024]]/Tabella2026[[#This Row],[POP_2024]],"")</f>
        <v>8487.674570764957</v>
      </c>
      <c r="N93" s="3">
        <f>+IF(Tabella2026[[#This Row],[REDDITO COMPLESSIVO PROCAPITE]]&lt;media_aggr_reddito_pc,(media_aggr_reddito_pc-Tabella2026[[#This Row],[REDDITO COMPLESSIVO PROCAPITE]]),0)</f>
        <v>9337.391491843784</v>
      </c>
      <c r="O93" s="3">
        <f>+Tabella2026[[#This Row],[DIFFERENZA REDDITO INFERIORE ALLA MEDIA DALLA MEDIA]]*Tabella2026[[#This Row],[POP_2024]]</f>
        <v>615081989.74222553</v>
      </c>
      <c r="P93" s="3">
        <f>+Tabella2026[[#This Row],[POPOLAZIONE PER DIFFERENZA ]]/SUM(Tabella2026[[POPOLAZIONE PER DIFFERENZA ]])</f>
        <v>5.4568973461427001E-3</v>
      </c>
      <c r="Q93" s="3">
        <f>+Tabella2026[[#This Row],[INCIDENZA POPOLAZIONE PER DIFFERENZA]]*(PLAFOND-SUM(Tabella2026[CONTRIBUTO SULLA BASE DELLA POPOLAZIONE]))</f>
        <v>1606506.4860314077</v>
      </c>
      <c r="R93" s="3">
        <f>+Tabella2026[[#This Row],[CONTRIBUTO SULLA BASE DELLA POPOLAZIONE]]+Tabella2026[[#This Row],[CONTRIBUTO SULLA BASE DEL REDDITO]]</f>
        <v>1935516.0229539408</v>
      </c>
      <c r="S93" s="3">
        <f>+Tabella2026[[#This Row],[CONTRIBUTO TOTALE]]/(PLAFOND/N_TESSERE)</f>
        <v>3871.0320459078816</v>
      </c>
      <c r="T93" s="3">
        <f>+MAX(CEILING(Tabella2026[[#This Row],[preDEF1]],1),1)</f>
        <v>3872</v>
      </c>
      <c r="U93" s="9">
        <f xml:space="preserve"> IF(ROW(Tabella2026[[#This Row],[preDEF2]]) - ROW(Tabella2026[[#Headers],[preDEF2]])&lt;=ABS(SUM(Tabella2026[preDEF2])-N_TESSERE),Tabella2026[[#This Row],[preDEF2]]-1,Tabella2026[[#This Row],[preDEF2]])</f>
        <v>3871</v>
      </c>
      <c r="V93" s="21">
        <f>+Tabella2026[[#This Row],[DEF - n. card]]*(PLAFOND/N_TESSERE)</f>
        <v>1935500</v>
      </c>
      <c r="W93" s="18"/>
    </row>
    <row r="94" spans="2:23" x14ac:dyDescent="0.25">
      <c r="B94" s="1" t="s">
        <v>206</v>
      </c>
      <c r="C94" s="2">
        <v>45010</v>
      </c>
      <c r="D94" s="1" t="s">
        <v>207</v>
      </c>
      <c r="E94" s="1" t="s">
        <v>30</v>
      </c>
      <c r="F94" s="1" t="s">
        <v>208</v>
      </c>
      <c r="G94" s="1" t="s">
        <v>118</v>
      </c>
      <c r="H94" s="1" t="s">
        <v>15834</v>
      </c>
      <c r="I94" s="5">
        <v>65814</v>
      </c>
      <c r="J94" s="5">
        <v>1164858018</v>
      </c>
      <c r="K94" s="3">
        <f>+Tabella2026[[#This Row],[POP_2024]]/SUM(Tabella2026[POP_2024])</f>
        <v>1.1165614562455982E-3</v>
      </c>
      <c r="L94" s="3">
        <f>+Tabella2026[[#This Row],[INCIDENZA POPOLAZIONE]]*(PLAFOND/2)</f>
        <v>328714.85529761191</v>
      </c>
      <c r="M94" s="3">
        <f>+IFERROR(Tabella2026[[#This Row],[reddito_2024]]/Tabella2026[[#This Row],[POP_2024]],"")</f>
        <v>17699.243595587566</v>
      </c>
      <c r="N94" s="3">
        <f>+IF(Tabella2026[[#This Row],[REDDITO COMPLESSIVO PROCAPITE]]&lt;media_aggr_reddito_pc,(media_aggr_reddito_pc-Tabella2026[[#This Row],[REDDITO COMPLESSIVO PROCAPITE]]),0)</f>
        <v>125.82246702117482</v>
      </c>
      <c r="O94" s="3">
        <f>+Tabella2026[[#This Row],[DIFFERENZA REDDITO INFERIORE ALLA MEDIA DALLA MEDIA]]*Tabella2026[[#This Row],[POP_2024]]</f>
        <v>8280879.8445315994</v>
      </c>
      <c r="P94" s="3">
        <f>+Tabella2026[[#This Row],[POPOLAZIONE PER DIFFERENZA ]]/SUM(Tabella2026[[POPOLAZIONE PER DIFFERENZA ]])</f>
        <v>7.3466484145128099E-5</v>
      </c>
      <c r="Q94" s="3">
        <f>+Tabella2026[[#This Row],[INCIDENZA POPOLAZIONE PER DIFFERENZA]]*(PLAFOND-SUM(Tabella2026[CONTRIBUTO SULLA BASE DELLA POPOLAZIONE]))</f>
        <v>21628.47783246269</v>
      </c>
      <c r="R94" s="3">
        <f>+Tabella2026[[#This Row],[CONTRIBUTO SULLA BASE DELLA POPOLAZIONE]]+Tabella2026[[#This Row],[CONTRIBUTO SULLA BASE DEL REDDITO]]</f>
        <v>350343.33313007461</v>
      </c>
      <c r="S94" s="3">
        <f>+Tabella2026[[#This Row],[CONTRIBUTO TOTALE]]/(PLAFOND/N_TESSERE)</f>
        <v>700.6866662601492</v>
      </c>
      <c r="T94" s="3">
        <f>+MAX(CEILING(Tabella2026[[#This Row],[preDEF1]],1),1)</f>
        <v>701</v>
      </c>
      <c r="U94" s="9">
        <f xml:space="preserve"> IF(ROW(Tabella2026[[#This Row],[preDEF2]]) - ROW(Tabella2026[[#Headers],[preDEF2]])&lt;=ABS(SUM(Tabella2026[preDEF2])-N_TESSERE),Tabella2026[[#This Row],[preDEF2]]-1,Tabella2026[[#This Row],[preDEF2]])</f>
        <v>700</v>
      </c>
      <c r="V94" s="21">
        <f>+Tabella2026[[#This Row],[DEF - n. card]]*(PLAFOND/N_TESSERE)</f>
        <v>350000</v>
      </c>
      <c r="W94" s="18"/>
    </row>
    <row r="95" spans="2:23" x14ac:dyDescent="0.25">
      <c r="B95" s="1" t="s">
        <v>215</v>
      </c>
      <c r="C95" s="2">
        <v>58079</v>
      </c>
      <c r="D95" s="1" t="s">
        <v>216</v>
      </c>
      <c r="E95" s="1" t="s">
        <v>8</v>
      </c>
      <c r="F95" s="1" t="s">
        <v>7</v>
      </c>
      <c r="G95" s="1" t="s">
        <v>118</v>
      </c>
      <c r="H95" s="1" t="s">
        <v>15834</v>
      </c>
      <c r="I95" s="5">
        <v>64665</v>
      </c>
      <c r="J95" s="5">
        <v>1075528141</v>
      </c>
      <c r="K95" s="3">
        <f>+Tabella2026[[#This Row],[POP_2024]]/SUM(Tabella2026[POP_2024])</f>
        <v>1.0970682008101865E-3</v>
      </c>
      <c r="L95" s="3">
        <f>+Tabella2026[[#This Row],[INCIDENZA POPOLAZIONE]]*(PLAFOND/2)</f>
        <v>322976.05551736831</v>
      </c>
      <c r="M95" s="3">
        <f>+IFERROR(Tabella2026[[#This Row],[reddito_2024]]/Tabella2026[[#This Row],[POP_2024]],"")</f>
        <v>16632.307136781877</v>
      </c>
      <c r="N95" s="3">
        <f>+IF(Tabella2026[[#This Row],[REDDITO COMPLESSIVO PROCAPITE]]&lt;media_aggr_reddito_pc,(media_aggr_reddito_pc-Tabella2026[[#This Row],[REDDITO COMPLESSIVO PROCAPITE]]),0)</f>
        <v>1192.7589258268636</v>
      </c>
      <c r="O95" s="3">
        <f>+Tabella2026[[#This Row],[DIFFERENZA REDDITO INFERIORE ALLA MEDIA DALLA MEDIA]]*Tabella2026[[#This Row],[POP_2024]]</f>
        <v>77129755.938594133</v>
      </c>
      <c r="P95" s="3">
        <f>+Tabella2026[[#This Row],[POPOLAZIONE PER DIFFERENZA ]]/SUM(Tabella2026[[POPOLAZIONE PER DIFFERENZA ]])</f>
        <v>6.8428139257717293E-4</v>
      </c>
      <c r="Q95" s="3">
        <f>+Tabella2026[[#This Row],[INCIDENZA POPOLAZIONE PER DIFFERENZA]]*(PLAFOND-SUM(Tabella2026[CONTRIBUTO SULLA BASE DELLA POPOLAZIONE]))</f>
        <v>201451.92876367609</v>
      </c>
      <c r="R95" s="3">
        <f>+Tabella2026[[#This Row],[CONTRIBUTO SULLA BASE DELLA POPOLAZIONE]]+Tabella2026[[#This Row],[CONTRIBUTO SULLA BASE DEL REDDITO]]</f>
        <v>524427.98428104445</v>
      </c>
      <c r="S95" s="3">
        <f>+Tabella2026[[#This Row],[CONTRIBUTO TOTALE]]/(PLAFOND/N_TESSERE)</f>
        <v>1048.8559685620889</v>
      </c>
      <c r="T95" s="3">
        <f>+MAX(CEILING(Tabella2026[[#This Row],[preDEF1]],1),1)</f>
        <v>1049</v>
      </c>
      <c r="U95" s="9">
        <f xml:space="preserve"> IF(ROW(Tabella2026[[#This Row],[preDEF2]]) - ROW(Tabella2026[[#Headers],[preDEF2]])&lt;=ABS(SUM(Tabella2026[preDEF2])-N_TESSERE),Tabella2026[[#This Row],[preDEF2]]-1,Tabella2026[[#This Row],[preDEF2]])</f>
        <v>1048</v>
      </c>
      <c r="V95" s="21">
        <f>+Tabella2026[[#This Row],[DEF - n. card]]*(PLAFOND/N_TESSERE)</f>
        <v>524000</v>
      </c>
      <c r="W95" s="18"/>
    </row>
    <row r="96" spans="2:23" x14ac:dyDescent="0.25">
      <c r="B96" s="1" t="s">
        <v>211</v>
      </c>
      <c r="C96" s="2">
        <v>76063</v>
      </c>
      <c r="D96" s="1" t="s">
        <v>212</v>
      </c>
      <c r="E96" s="1" t="s">
        <v>213</v>
      </c>
      <c r="F96" s="1" t="s">
        <v>212</v>
      </c>
      <c r="G96" s="1" t="s">
        <v>118</v>
      </c>
      <c r="H96" s="1" t="s">
        <v>15836</v>
      </c>
      <c r="I96" s="5">
        <v>63864</v>
      </c>
      <c r="J96" s="5">
        <v>1165571105</v>
      </c>
      <c r="K96" s="3">
        <f>+Tabella2026[[#This Row],[POP_2024]]/SUM(Tabella2026[POP_2024])</f>
        <v>1.0834789078565182E-3</v>
      </c>
      <c r="L96" s="3">
        <f>+Tabella2026[[#This Row],[INCIDENZA POPOLAZIONE]]*(PLAFOND/2)</f>
        <v>318975.37786377803</v>
      </c>
      <c r="M96" s="3">
        <f>+IFERROR(Tabella2026[[#This Row],[reddito_2024]]/Tabella2026[[#This Row],[POP_2024]],"")</f>
        <v>18250.831532631844</v>
      </c>
      <c r="N96" s="3">
        <f>+IF(Tabella2026[[#This Row],[REDDITO COMPLESSIVO PROCAPITE]]&lt;media_aggr_reddito_pc,(media_aggr_reddito_pc-Tabella2026[[#This Row],[REDDITO COMPLESSIVO PROCAPITE]]),0)</f>
        <v>0</v>
      </c>
      <c r="O96" s="3">
        <f>+Tabella2026[[#This Row],[DIFFERENZA REDDITO INFERIORE ALLA MEDIA DALLA MEDIA]]*Tabella2026[[#This Row],[POP_2024]]</f>
        <v>0</v>
      </c>
      <c r="P96" s="3">
        <f>+Tabella2026[[#This Row],[POPOLAZIONE PER DIFFERENZA ]]/SUM(Tabella2026[[POPOLAZIONE PER DIFFERENZA ]])</f>
        <v>0</v>
      </c>
      <c r="Q96" s="3">
        <f>+Tabella2026[[#This Row],[INCIDENZA POPOLAZIONE PER DIFFERENZA]]*(PLAFOND-SUM(Tabella2026[CONTRIBUTO SULLA BASE DELLA POPOLAZIONE]))</f>
        <v>0</v>
      </c>
      <c r="R96" s="3">
        <f>+Tabella2026[[#This Row],[CONTRIBUTO SULLA BASE DELLA POPOLAZIONE]]+Tabella2026[[#This Row],[CONTRIBUTO SULLA BASE DEL REDDITO]]</f>
        <v>318975.37786377803</v>
      </c>
      <c r="S96" s="3">
        <f>+Tabella2026[[#This Row],[CONTRIBUTO TOTALE]]/(PLAFOND/N_TESSERE)</f>
        <v>637.95075572755604</v>
      </c>
      <c r="T96" s="3">
        <f>+MAX(CEILING(Tabella2026[[#This Row],[preDEF1]],1),1)</f>
        <v>638</v>
      </c>
      <c r="U96" s="9">
        <f xml:space="preserve"> IF(ROW(Tabella2026[[#This Row],[preDEF2]]) - ROW(Tabella2026[[#Headers],[preDEF2]])&lt;=ABS(SUM(Tabella2026[preDEF2])-N_TESSERE),Tabella2026[[#This Row],[preDEF2]]-1,Tabella2026[[#This Row],[preDEF2]])</f>
        <v>637</v>
      </c>
      <c r="V96" s="21">
        <f>+Tabella2026[[#This Row],[DEF - n. card]]*(PLAFOND/N_TESSERE)</f>
        <v>318500</v>
      </c>
      <c r="W96" s="18"/>
    </row>
    <row r="97" spans="2:23" x14ac:dyDescent="0.25">
      <c r="B97" s="1" t="s">
        <v>214</v>
      </c>
      <c r="C97" s="2">
        <v>78045</v>
      </c>
      <c r="D97" s="1" t="s">
        <v>178</v>
      </c>
      <c r="E97" s="1" t="s">
        <v>61</v>
      </c>
      <c r="F97" s="1" t="s">
        <v>178</v>
      </c>
      <c r="G97" s="1" t="s">
        <v>118</v>
      </c>
      <c r="H97" s="1" t="s">
        <v>15836</v>
      </c>
      <c r="I97" s="5">
        <v>63240</v>
      </c>
      <c r="J97" s="5">
        <v>986452227</v>
      </c>
      <c r="K97" s="3">
        <f>+Tabella2026[[#This Row],[POP_2024]]/SUM(Tabella2026[POP_2024])</f>
        <v>1.0728924923720125E-3</v>
      </c>
      <c r="L97" s="3">
        <f>+Tabella2026[[#This Row],[INCIDENZA POPOLAZIONE]]*(PLAFOND/2)</f>
        <v>315858.74508495122</v>
      </c>
      <c r="M97" s="3">
        <f>+IFERROR(Tabella2026[[#This Row],[reddito_2024]]/Tabella2026[[#This Row],[POP_2024]],"")</f>
        <v>15598.548814041746</v>
      </c>
      <c r="N97" s="3">
        <f>+IF(Tabella2026[[#This Row],[REDDITO COMPLESSIVO PROCAPITE]]&lt;media_aggr_reddito_pc,(media_aggr_reddito_pc-Tabella2026[[#This Row],[REDDITO COMPLESSIVO PROCAPITE]]),0)</f>
        <v>2226.5172485669955</v>
      </c>
      <c r="O97" s="3">
        <f>+Tabella2026[[#This Row],[DIFFERENZA REDDITO INFERIORE ALLA MEDIA DALLA MEDIA]]*Tabella2026[[#This Row],[POP_2024]]</f>
        <v>140804950.79937679</v>
      </c>
      <c r="P97" s="3">
        <f>+Tabella2026[[#This Row],[POPOLAZIONE PER DIFFERENZA ]]/SUM(Tabella2026[[POPOLAZIONE PER DIFFERENZA ]])</f>
        <v>1.2491963269203891E-3</v>
      </c>
      <c r="Q97" s="3">
        <f>+Tabella2026[[#This Row],[INCIDENZA POPOLAZIONE PER DIFFERENZA]]*(PLAFOND-SUM(Tabella2026[CONTRIBUTO SULLA BASE DELLA POPOLAZIONE]))</f>
        <v>367762.46174811886</v>
      </c>
      <c r="R97" s="3">
        <f>+Tabella2026[[#This Row],[CONTRIBUTO SULLA BASE DELLA POPOLAZIONE]]+Tabella2026[[#This Row],[CONTRIBUTO SULLA BASE DEL REDDITO]]</f>
        <v>683621.20683307014</v>
      </c>
      <c r="S97" s="3">
        <f>+Tabella2026[[#This Row],[CONTRIBUTO TOTALE]]/(PLAFOND/N_TESSERE)</f>
        <v>1367.2424136661402</v>
      </c>
      <c r="T97" s="3">
        <f>+MAX(CEILING(Tabella2026[[#This Row],[preDEF1]],1),1)</f>
        <v>1368</v>
      </c>
      <c r="U97" s="9">
        <f xml:space="preserve"> IF(ROW(Tabella2026[[#This Row],[preDEF2]]) - ROW(Tabella2026[[#Headers],[preDEF2]])&lt;=ABS(SUM(Tabella2026[preDEF2])-N_TESSERE),Tabella2026[[#This Row],[preDEF2]]-1,Tabella2026[[#This Row],[preDEF2]])</f>
        <v>1367</v>
      </c>
      <c r="V97" s="21">
        <f>+Tabella2026[[#This Row],[DEF - n. card]]*(PLAFOND/N_TESSERE)</f>
        <v>683500</v>
      </c>
      <c r="W97" s="18"/>
    </row>
    <row r="98" spans="2:23" x14ac:dyDescent="0.25">
      <c r="B98" s="1" t="s">
        <v>221</v>
      </c>
      <c r="C98" s="2">
        <v>18177</v>
      </c>
      <c r="D98" s="1" t="s">
        <v>222</v>
      </c>
      <c r="E98" s="1" t="s">
        <v>12</v>
      </c>
      <c r="F98" s="1" t="s">
        <v>195</v>
      </c>
      <c r="G98" s="1" t="s">
        <v>118</v>
      </c>
      <c r="H98" s="1" t="s">
        <v>15835</v>
      </c>
      <c r="I98" s="5">
        <v>62771</v>
      </c>
      <c r="J98" s="5">
        <v>1059429323</v>
      </c>
      <c r="K98" s="3">
        <f>+Tabella2026[[#This Row],[POP_2024]]/SUM(Tabella2026[POP_2024])</f>
        <v>1.0649357153492032E-3</v>
      </c>
      <c r="L98" s="3">
        <f>+Tabella2026[[#This Row],[INCIDENZA POPOLAZIONE]]*(PLAFOND/2)</f>
        <v>313516.2758970189</v>
      </c>
      <c r="M98" s="3">
        <f>+IFERROR(Tabella2026[[#This Row],[reddito_2024]]/Tabella2026[[#This Row],[POP_2024]],"")</f>
        <v>16877.687514935242</v>
      </c>
      <c r="N98" s="3">
        <f>+IF(Tabella2026[[#This Row],[REDDITO COMPLESSIVO PROCAPITE]]&lt;media_aggr_reddito_pc,(media_aggr_reddito_pc-Tabella2026[[#This Row],[REDDITO COMPLESSIVO PROCAPITE]]),0)</f>
        <v>947.37854767349927</v>
      </c>
      <c r="O98" s="3">
        <f>+Tabella2026[[#This Row],[DIFFERENZA REDDITO INFERIORE ALLA MEDIA DALLA MEDIA]]*Tabella2026[[#This Row],[POP_2024]]</f>
        <v>59467898.816013224</v>
      </c>
      <c r="P98" s="3">
        <f>+Tabella2026[[#This Row],[POPOLAZIONE PER DIFFERENZA ]]/SUM(Tabella2026[[POPOLAZIONE PER DIFFERENZA ]])</f>
        <v>5.2758855671547792E-4</v>
      </c>
      <c r="Q98" s="3">
        <f>+Tabella2026[[#This Row],[INCIDENZA POPOLAZIONE PER DIFFERENZA]]*(PLAFOND-SUM(Tabella2026[CONTRIBUTO SULLA BASE DELLA POPOLAZIONE]))</f>
        <v>155321.67540561978</v>
      </c>
      <c r="R98" s="3">
        <f>+Tabella2026[[#This Row],[CONTRIBUTO SULLA BASE DELLA POPOLAZIONE]]+Tabella2026[[#This Row],[CONTRIBUTO SULLA BASE DEL REDDITO]]</f>
        <v>468837.95130263868</v>
      </c>
      <c r="S98" s="3">
        <f>+Tabella2026[[#This Row],[CONTRIBUTO TOTALE]]/(PLAFOND/N_TESSERE)</f>
        <v>937.67590260527732</v>
      </c>
      <c r="T98" s="3">
        <f>+MAX(CEILING(Tabella2026[[#This Row],[preDEF1]],1),1)</f>
        <v>938</v>
      </c>
      <c r="U98" s="9">
        <f xml:space="preserve"> IF(ROW(Tabella2026[[#This Row],[preDEF2]]) - ROW(Tabella2026[[#Headers],[preDEF2]])&lt;=ABS(SUM(Tabella2026[preDEF2])-N_TESSERE),Tabella2026[[#This Row],[preDEF2]]-1,Tabella2026[[#This Row],[preDEF2]])</f>
        <v>937</v>
      </c>
      <c r="V98" s="21">
        <f>+Tabella2026[[#This Row],[DEF - n. card]]*(PLAFOND/N_TESSERE)</f>
        <v>468500</v>
      </c>
      <c r="W98" s="18"/>
    </row>
    <row r="99" spans="2:23" x14ac:dyDescent="0.25">
      <c r="B99" s="1" t="s">
        <v>217</v>
      </c>
      <c r="C99" s="2">
        <v>63024</v>
      </c>
      <c r="D99" s="1" t="s">
        <v>218</v>
      </c>
      <c r="E99" s="1" t="s">
        <v>15</v>
      </c>
      <c r="F99" s="1" t="s">
        <v>14</v>
      </c>
      <c r="G99" s="1" t="s">
        <v>118</v>
      </c>
      <c r="H99" s="1" t="s">
        <v>15836</v>
      </c>
      <c r="I99" s="5">
        <v>62320</v>
      </c>
      <c r="J99" s="5">
        <v>819105942</v>
      </c>
      <c r="K99" s="3">
        <f>+Tabella2026[[#This Row],[POP_2024]]/SUM(Tabella2026[POP_2024])</f>
        <v>1.0572843156961389E-3</v>
      </c>
      <c r="L99" s="3">
        <f>+Tabella2026[[#This Row],[INCIDENZA POPOLAZIONE]]*(PLAFOND/2)</f>
        <v>311263.70957770653</v>
      </c>
      <c r="M99" s="3">
        <f>+IFERROR(Tabella2026[[#This Row],[reddito_2024]]/Tabella2026[[#This Row],[POP_2024]],"")</f>
        <v>13143.548491655969</v>
      </c>
      <c r="N99" s="3">
        <f>+IF(Tabella2026[[#This Row],[REDDITO COMPLESSIVO PROCAPITE]]&lt;media_aggr_reddito_pc,(media_aggr_reddito_pc-Tabella2026[[#This Row],[REDDITO COMPLESSIVO PROCAPITE]]),0)</f>
        <v>4681.5175709527721</v>
      </c>
      <c r="O99" s="3">
        <f>+Tabella2026[[#This Row],[DIFFERENZA REDDITO INFERIORE ALLA MEDIA DALLA MEDIA]]*Tabella2026[[#This Row],[POP_2024]]</f>
        <v>291752175.02177674</v>
      </c>
      <c r="P99" s="3">
        <f>+Tabella2026[[#This Row],[POPOLAZIONE PER DIFFERENZA ]]/SUM(Tabella2026[[POPOLAZIONE PER DIFFERENZA ]])</f>
        <v>2.5883730887241723E-3</v>
      </c>
      <c r="Q99" s="3">
        <f>+Tabella2026[[#This Row],[INCIDENZA POPOLAZIONE PER DIFFERENZA]]*(PLAFOND-SUM(Tabella2026[CONTRIBUTO SULLA BASE DELLA POPOLAZIONE]))</f>
        <v>762015.09604058287</v>
      </c>
      <c r="R99" s="3">
        <f>+Tabella2026[[#This Row],[CONTRIBUTO SULLA BASE DELLA POPOLAZIONE]]+Tabella2026[[#This Row],[CONTRIBUTO SULLA BASE DEL REDDITO]]</f>
        <v>1073278.8056182894</v>
      </c>
      <c r="S99" s="3">
        <f>+Tabella2026[[#This Row],[CONTRIBUTO TOTALE]]/(PLAFOND/N_TESSERE)</f>
        <v>2146.5576112365789</v>
      </c>
      <c r="T99" s="3">
        <f>+MAX(CEILING(Tabella2026[[#This Row],[preDEF1]],1),1)</f>
        <v>2147</v>
      </c>
      <c r="U99" s="9">
        <f xml:space="preserve"> IF(ROW(Tabella2026[[#This Row],[preDEF2]]) - ROW(Tabella2026[[#Headers],[preDEF2]])&lt;=ABS(SUM(Tabella2026[preDEF2])-N_TESSERE),Tabella2026[[#This Row],[preDEF2]]-1,Tabella2026[[#This Row],[preDEF2]])</f>
        <v>2146</v>
      </c>
      <c r="V99" s="21">
        <f>+Tabella2026[[#This Row],[DEF - n. card]]*(PLAFOND/N_TESSERE)</f>
        <v>1073000</v>
      </c>
      <c r="W99" s="18"/>
    </row>
    <row r="100" spans="2:23" x14ac:dyDescent="0.25">
      <c r="B100" s="1" t="s">
        <v>223</v>
      </c>
      <c r="C100" s="2">
        <v>63002</v>
      </c>
      <c r="D100" s="1" t="s">
        <v>224</v>
      </c>
      <c r="E100" s="1" t="s">
        <v>15</v>
      </c>
      <c r="F100" s="1" t="s">
        <v>14</v>
      </c>
      <c r="G100" s="1" t="s">
        <v>118</v>
      </c>
      <c r="H100" s="1" t="s">
        <v>15836</v>
      </c>
      <c r="I100" s="5">
        <v>61786</v>
      </c>
      <c r="J100" s="5">
        <v>532786979</v>
      </c>
      <c r="K100" s="3">
        <f>+Tabella2026[[#This Row],[POP_2024]]/SUM(Tabella2026[POP_2024])</f>
        <v>1.04822478706036E-3</v>
      </c>
      <c r="L100" s="3">
        <f>+Tabella2026[[#This Row],[INCIDENZA POPOLAZIONE]]*(PLAFOND/2)</f>
        <v>308596.59114197968</v>
      </c>
      <c r="M100" s="3">
        <f>+IFERROR(Tabella2026[[#This Row],[reddito_2024]]/Tabella2026[[#This Row],[POP_2024]],"")</f>
        <v>8623.101981031301</v>
      </c>
      <c r="N100" s="3">
        <f>+IF(Tabella2026[[#This Row],[REDDITO COMPLESSIVO PROCAPITE]]&lt;media_aggr_reddito_pc,(media_aggr_reddito_pc-Tabella2026[[#This Row],[REDDITO COMPLESSIVO PROCAPITE]]),0)</f>
        <v>9201.9640815774401</v>
      </c>
      <c r="O100" s="3">
        <f>+Tabella2026[[#This Row],[DIFFERENZA REDDITO INFERIORE ALLA MEDIA DALLA MEDIA]]*Tabella2026[[#This Row],[POP_2024]]</f>
        <v>568552552.74434376</v>
      </c>
      <c r="P100" s="3">
        <f>+Tabella2026[[#This Row],[POPOLAZIONE PER DIFFERENZA ]]/SUM(Tabella2026[[POPOLAZIONE PER DIFFERENZA ]])</f>
        <v>5.0440965073835211E-3</v>
      </c>
      <c r="Q100" s="3">
        <f>+Tabella2026[[#This Row],[INCIDENZA POPOLAZIONE PER DIFFERENZA]]*(PLAFOND-SUM(Tabella2026[CONTRIBUTO SULLA BASE DELLA POPOLAZIONE]))</f>
        <v>1484978.228701334</v>
      </c>
      <c r="R100" s="3">
        <f>+Tabella2026[[#This Row],[CONTRIBUTO SULLA BASE DELLA POPOLAZIONE]]+Tabella2026[[#This Row],[CONTRIBUTO SULLA BASE DEL REDDITO]]</f>
        <v>1793574.8198433137</v>
      </c>
      <c r="S100" s="3">
        <f>+Tabella2026[[#This Row],[CONTRIBUTO TOTALE]]/(PLAFOND/N_TESSERE)</f>
        <v>3587.1496396866273</v>
      </c>
      <c r="T100" s="3">
        <f>+MAX(CEILING(Tabella2026[[#This Row],[preDEF1]],1),1)</f>
        <v>3588</v>
      </c>
      <c r="U100" s="9">
        <f xml:space="preserve"> IF(ROW(Tabella2026[[#This Row],[preDEF2]]) - ROW(Tabella2026[[#Headers],[preDEF2]])&lt;=ABS(SUM(Tabella2026[preDEF2])-N_TESSERE),Tabella2026[[#This Row],[preDEF2]]-1,Tabella2026[[#This Row],[preDEF2]])</f>
        <v>3587</v>
      </c>
      <c r="V100" s="21">
        <f>+Tabella2026[[#This Row],[DEF - n. card]]*(PLAFOND/N_TESSERE)</f>
        <v>1793500</v>
      </c>
      <c r="W100" s="18"/>
    </row>
    <row r="101" spans="2:23" x14ac:dyDescent="0.25">
      <c r="B101" s="1" t="s">
        <v>227</v>
      </c>
      <c r="C101" s="2">
        <v>113017</v>
      </c>
      <c r="D101" s="1" t="s">
        <v>228</v>
      </c>
      <c r="E101" s="1" t="s">
        <v>76</v>
      </c>
      <c r="F101" s="1" t="s">
        <v>15837</v>
      </c>
      <c r="G101" s="1" t="s">
        <v>118</v>
      </c>
      <c r="H101" s="1" t="s">
        <v>15836</v>
      </c>
      <c r="I101" s="5">
        <v>61681</v>
      </c>
      <c r="J101" s="5">
        <v>921994003</v>
      </c>
      <c r="K101" s="3">
        <f>+Tabella2026[[#This Row],[POP_2024]]/SUM(Tabella2026[POP_2024])</f>
        <v>1.0464434190701789E-3</v>
      </c>
      <c r="L101" s="3">
        <f>+Tabella2026[[#This Row],[INCIDENZA POPOLAZIONE]]*(PLAFOND/2)</f>
        <v>308072.1577416964</v>
      </c>
      <c r="M101" s="3">
        <f>+IFERROR(Tabella2026[[#This Row],[reddito_2024]]/Tabella2026[[#This Row],[POP_2024]],"")</f>
        <v>14947.77975389504</v>
      </c>
      <c r="N101" s="3">
        <f>+IF(Tabella2026[[#This Row],[REDDITO COMPLESSIVO PROCAPITE]]&lt;media_aggr_reddito_pc,(media_aggr_reddito_pc-Tabella2026[[#This Row],[REDDITO COMPLESSIVO PROCAPITE]]),0)</f>
        <v>2877.2863087137011</v>
      </c>
      <c r="O101" s="3">
        <f>+Tabella2026[[#This Row],[DIFFERENZA REDDITO INFERIORE ALLA MEDIA DALLA MEDIA]]*Tabella2026[[#This Row],[POP_2024]]</f>
        <v>177473896.80776981</v>
      </c>
      <c r="P101" s="3">
        <f>+Tabella2026[[#This Row],[POPOLAZIONE PER DIFFERENZA ]]/SUM(Tabella2026[[POPOLAZIONE PER DIFFERENZA ]])</f>
        <v>1.5745166541224734E-3</v>
      </c>
      <c r="Q101" s="3">
        <f>+Tabella2026[[#This Row],[INCIDENZA POPOLAZIONE PER DIFFERENZA]]*(PLAFOND-SUM(Tabella2026[CONTRIBUTO SULLA BASE DELLA POPOLAZIONE]))</f>
        <v>463536.52208616748</v>
      </c>
      <c r="R101" s="3">
        <f>+Tabella2026[[#This Row],[CONTRIBUTO SULLA BASE DELLA POPOLAZIONE]]+Tabella2026[[#This Row],[CONTRIBUTO SULLA BASE DEL REDDITO]]</f>
        <v>771608.67982786382</v>
      </c>
      <c r="S101" s="3">
        <f>+Tabella2026[[#This Row],[CONTRIBUTO TOTALE]]/(PLAFOND/N_TESSERE)</f>
        <v>1543.2173596557277</v>
      </c>
      <c r="T101" s="3">
        <f>+MAX(CEILING(Tabella2026[[#This Row],[preDEF1]],1),1)</f>
        <v>1544</v>
      </c>
      <c r="U101" s="9">
        <f xml:space="preserve"> IF(ROW(Tabella2026[[#This Row],[preDEF2]]) - ROW(Tabella2026[[#Headers],[preDEF2]])&lt;=ABS(SUM(Tabella2026[preDEF2])-N_TESSERE),Tabella2026[[#This Row],[preDEF2]]-1,Tabella2026[[#This Row],[preDEF2]])</f>
        <v>1543</v>
      </c>
      <c r="V101" s="21">
        <f>+Tabella2026[[#This Row],[DEF - n. card]]*(PLAFOND/N_TESSERE)</f>
        <v>771500</v>
      </c>
      <c r="W101" s="18"/>
    </row>
    <row r="102" spans="2:23" x14ac:dyDescent="0.25">
      <c r="B102" s="1" t="s">
        <v>231</v>
      </c>
      <c r="C102" s="2">
        <v>15118</v>
      </c>
      <c r="D102" s="1" t="s">
        <v>232</v>
      </c>
      <c r="E102" s="1" t="s">
        <v>12</v>
      </c>
      <c r="F102" s="1" t="s">
        <v>11</v>
      </c>
      <c r="G102" s="1" t="s">
        <v>118</v>
      </c>
      <c r="H102" s="1" t="s">
        <v>15835</v>
      </c>
      <c r="I102" s="5">
        <v>60679</v>
      </c>
      <c r="J102" s="5">
        <v>1238573071</v>
      </c>
      <c r="K102" s="3">
        <f>+Tabella2026[[#This Row],[POP_2024]]/SUM(Tabella2026[POP_2024])</f>
        <v>1.0294440788210207E-3</v>
      </c>
      <c r="L102" s="3">
        <f>+Tabella2026[[#This Row],[INCIDENZA POPOLAZIONE]]*(PLAFOND/2)</f>
        <v>303067.5647218494</v>
      </c>
      <c r="M102" s="3">
        <f>+IFERROR(Tabella2026[[#This Row],[reddito_2024]]/Tabella2026[[#This Row],[POP_2024]],"")</f>
        <v>20411.889961930818</v>
      </c>
      <c r="N102" s="3">
        <f>+IF(Tabella2026[[#This Row],[REDDITO COMPLESSIVO PROCAPITE]]&lt;media_aggr_reddito_pc,(media_aggr_reddito_pc-Tabella2026[[#This Row],[REDDITO COMPLESSIVO PROCAPITE]]),0)</f>
        <v>0</v>
      </c>
      <c r="O102" s="3">
        <f>+Tabella2026[[#This Row],[DIFFERENZA REDDITO INFERIORE ALLA MEDIA DALLA MEDIA]]*Tabella2026[[#This Row],[POP_2024]]</f>
        <v>0</v>
      </c>
      <c r="P102" s="3">
        <f>+Tabella2026[[#This Row],[POPOLAZIONE PER DIFFERENZA ]]/SUM(Tabella2026[[POPOLAZIONE PER DIFFERENZA ]])</f>
        <v>0</v>
      </c>
      <c r="Q102" s="3">
        <f>+Tabella2026[[#This Row],[INCIDENZA POPOLAZIONE PER DIFFERENZA]]*(PLAFOND-SUM(Tabella2026[CONTRIBUTO SULLA BASE DELLA POPOLAZIONE]))</f>
        <v>0</v>
      </c>
      <c r="R102" s="3">
        <f>+Tabella2026[[#This Row],[CONTRIBUTO SULLA BASE DELLA POPOLAZIONE]]+Tabella2026[[#This Row],[CONTRIBUTO SULLA BASE DEL REDDITO]]</f>
        <v>303067.5647218494</v>
      </c>
      <c r="S102" s="3">
        <f>+Tabella2026[[#This Row],[CONTRIBUTO TOTALE]]/(PLAFOND/N_TESSERE)</f>
        <v>606.13512944369882</v>
      </c>
      <c r="T102" s="3">
        <f>+MAX(CEILING(Tabella2026[[#This Row],[preDEF1]],1),1)</f>
        <v>607</v>
      </c>
      <c r="U102" s="9">
        <f xml:space="preserve"> IF(ROW(Tabella2026[[#This Row],[preDEF2]]) - ROW(Tabella2026[[#Headers],[preDEF2]])&lt;=ABS(SUM(Tabella2026[preDEF2])-N_TESSERE),Tabella2026[[#This Row],[preDEF2]]-1,Tabella2026[[#This Row],[preDEF2]])</f>
        <v>606</v>
      </c>
      <c r="V102" s="21">
        <f>+Tabella2026[[#This Row],[DEF - n. card]]*(PLAFOND/N_TESSERE)</f>
        <v>303000</v>
      </c>
      <c r="W102" s="18"/>
    </row>
    <row r="103" spans="2:23" x14ac:dyDescent="0.25">
      <c r="B103" s="1" t="s">
        <v>225</v>
      </c>
      <c r="C103" s="2">
        <v>46033</v>
      </c>
      <c r="D103" s="1" t="s">
        <v>226</v>
      </c>
      <c r="E103" s="1" t="s">
        <v>30</v>
      </c>
      <c r="F103" s="1" t="s">
        <v>142</v>
      </c>
      <c r="G103" s="1" t="s">
        <v>118</v>
      </c>
      <c r="H103" s="1" t="s">
        <v>15834</v>
      </c>
      <c r="I103" s="5">
        <v>60618</v>
      </c>
      <c r="J103" s="5">
        <v>1207287820</v>
      </c>
      <c r="K103" s="3">
        <f>+Tabella2026[[#This Row],[POP_2024]]/SUM(Tabella2026[POP_2024])</f>
        <v>1.0284091888457727E-3</v>
      </c>
      <c r="L103" s="3">
        <f>+Tabella2026[[#This Row],[INCIDENZA POPOLAZIONE]]*(PLAFOND/2)</f>
        <v>302762.89388930384</v>
      </c>
      <c r="M103" s="3">
        <f>+IFERROR(Tabella2026[[#This Row],[reddito_2024]]/Tabella2026[[#This Row],[POP_2024]],"")</f>
        <v>19916.325513873766</v>
      </c>
      <c r="N103" s="3">
        <f>+IF(Tabella2026[[#This Row],[REDDITO COMPLESSIVO PROCAPITE]]&lt;media_aggr_reddito_pc,(media_aggr_reddito_pc-Tabella2026[[#This Row],[REDDITO COMPLESSIVO PROCAPITE]]),0)</f>
        <v>0</v>
      </c>
      <c r="O103" s="3">
        <f>+Tabella2026[[#This Row],[DIFFERENZA REDDITO INFERIORE ALLA MEDIA DALLA MEDIA]]*Tabella2026[[#This Row],[POP_2024]]</f>
        <v>0</v>
      </c>
      <c r="P103" s="3">
        <f>+Tabella2026[[#This Row],[POPOLAZIONE PER DIFFERENZA ]]/SUM(Tabella2026[[POPOLAZIONE PER DIFFERENZA ]])</f>
        <v>0</v>
      </c>
      <c r="Q103" s="3">
        <f>+Tabella2026[[#This Row],[INCIDENZA POPOLAZIONE PER DIFFERENZA]]*(PLAFOND-SUM(Tabella2026[CONTRIBUTO SULLA BASE DELLA POPOLAZIONE]))</f>
        <v>0</v>
      </c>
      <c r="R103" s="3">
        <f>+Tabella2026[[#This Row],[CONTRIBUTO SULLA BASE DELLA POPOLAZIONE]]+Tabella2026[[#This Row],[CONTRIBUTO SULLA BASE DEL REDDITO]]</f>
        <v>302762.89388930384</v>
      </c>
      <c r="S103" s="3">
        <f>+Tabella2026[[#This Row],[CONTRIBUTO TOTALE]]/(PLAFOND/N_TESSERE)</f>
        <v>605.52578777860765</v>
      </c>
      <c r="T103" s="3">
        <f>+MAX(CEILING(Tabella2026[[#This Row],[preDEF1]],1),1)</f>
        <v>606</v>
      </c>
      <c r="U103" s="9">
        <f xml:space="preserve"> IF(ROW(Tabella2026[[#This Row],[preDEF2]]) - ROW(Tabella2026[[#Headers],[preDEF2]])&lt;=ABS(SUM(Tabella2026[preDEF2])-N_TESSERE),Tabella2026[[#This Row],[preDEF2]]-1,Tabella2026[[#This Row],[preDEF2]])</f>
        <v>605</v>
      </c>
      <c r="V103" s="21">
        <f>+Tabella2026[[#This Row],[DEF - n. card]]*(PLAFOND/N_TESSERE)</f>
        <v>302500</v>
      </c>
      <c r="W103" s="18"/>
    </row>
    <row r="104" spans="2:23" x14ac:dyDescent="0.25">
      <c r="B104" s="1" t="s">
        <v>234</v>
      </c>
      <c r="C104" s="2">
        <v>41013</v>
      </c>
      <c r="D104" s="1" t="s">
        <v>235</v>
      </c>
      <c r="E104" s="1" t="s">
        <v>117</v>
      </c>
      <c r="F104" s="1" t="s">
        <v>130</v>
      </c>
      <c r="G104" s="1" t="s">
        <v>233</v>
      </c>
      <c r="H104" s="1" t="s">
        <v>15834</v>
      </c>
      <c r="I104" s="5">
        <v>59903</v>
      </c>
      <c r="J104" s="5">
        <v>1234325757</v>
      </c>
      <c r="K104" s="3">
        <f>+Tabella2026[[#This Row],[POP_2024]]/SUM(Tabella2026[POP_2024])</f>
        <v>1.0162789211031098E-3</v>
      </c>
      <c r="L104" s="3">
        <f>+Tabella2026[[#This Row],[INCIDENZA POPOLAZIONE]]*(PLAFOND/2)</f>
        <v>299191.75216356473</v>
      </c>
      <c r="M104" s="3">
        <f>+IFERROR(Tabella2026[[#This Row],[reddito_2024]]/Tabella2026[[#This Row],[POP_2024]],"")</f>
        <v>20605.4080263092</v>
      </c>
      <c r="N104" s="3">
        <f>+IF(Tabella2026[[#This Row],[REDDITO COMPLESSIVO PROCAPITE]]&lt;media_aggr_reddito_pc,(media_aggr_reddito_pc-Tabella2026[[#This Row],[REDDITO COMPLESSIVO PROCAPITE]]),0)</f>
        <v>0</v>
      </c>
      <c r="O104" s="3">
        <f>+Tabella2026[[#This Row],[DIFFERENZA REDDITO INFERIORE ALLA MEDIA DALLA MEDIA]]*Tabella2026[[#This Row],[POP_2024]]</f>
        <v>0</v>
      </c>
      <c r="P104" s="3">
        <f>+Tabella2026[[#This Row],[POPOLAZIONE PER DIFFERENZA ]]/SUM(Tabella2026[[POPOLAZIONE PER DIFFERENZA ]])</f>
        <v>0</v>
      </c>
      <c r="Q104" s="3">
        <f>+Tabella2026[[#This Row],[INCIDENZA POPOLAZIONE PER DIFFERENZA]]*(PLAFOND-SUM(Tabella2026[CONTRIBUTO SULLA BASE DELLA POPOLAZIONE]))</f>
        <v>0</v>
      </c>
      <c r="R104" s="3">
        <f>+Tabella2026[[#This Row],[CONTRIBUTO SULLA BASE DELLA POPOLAZIONE]]+Tabella2026[[#This Row],[CONTRIBUTO SULLA BASE DEL REDDITO]]</f>
        <v>299191.75216356473</v>
      </c>
      <c r="S104" s="3">
        <f>+Tabella2026[[#This Row],[CONTRIBUTO TOTALE]]/(PLAFOND/N_TESSERE)</f>
        <v>598.38350432712946</v>
      </c>
      <c r="T104" s="3">
        <f>+MAX(CEILING(Tabella2026[[#This Row],[preDEF1]],1),1)</f>
        <v>599</v>
      </c>
      <c r="U104" s="9">
        <f xml:space="preserve"> IF(ROW(Tabella2026[[#This Row],[preDEF2]]) - ROW(Tabella2026[[#Headers],[preDEF2]])&lt;=ABS(SUM(Tabella2026[preDEF2])-N_TESSERE),Tabella2026[[#This Row],[preDEF2]]-1,Tabella2026[[#This Row],[preDEF2]])</f>
        <v>598</v>
      </c>
      <c r="V104" s="21">
        <f>+Tabella2026[[#This Row],[DEF - n. card]]*(PLAFOND/N_TESSERE)</f>
        <v>299000</v>
      </c>
      <c r="W104" s="18"/>
    </row>
    <row r="105" spans="2:23" x14ac:dyDescent="0.25">
      <c r="B105" s="1" t="s">
        <v>243</v>
      </c>
      <c r="C105" s="2">
        <v>58007</v>
      </c>
      <c r="D105" s="1" t="s">
        <v>244</v>
      </c>
      <c r="E105" s="1" t="s">
        <v>8</v>
      </c>
      <c r="F105" s="1" t="s">
        <v>7</v>
      </c>
      <c r="G105" s="1" t="s">
        <v>233</v>
      </c>
      <c r="H105" s="1" t="s">
        <v>15834</v>
      </c>
      <c r="I105" s="5">
        <v>59789</v>
      </c>
      <c r="J105" s="5">
        <v>883773917</v>
      </c>
      <c r="K105" s="3">
        <f>+Tabella2026[[#This Row],[POP_2024]]/SUM(Tabella2026[POP_2024])</f>
        <v>1.014344864428056E-3</v>
      </c>
      <c r="L105" s="3">
        <f>+Tabella2026[[#This Row],[INCIDENZA POPOLAZIONE]]*(PLAFOND/2)</f>
        <v>298622.36732897133</v>
      </c>
      <c r="M105" s="3">
        <f>+IFERROR(Tabella2026[[#This Row],[reddito_2024]]/Tabella2026[[#This Row],[POP_2024]],"")</f>
        <v>14781.547057150981</v>
      </c>
      <c r="N105" s="3">
        <f>+IF(Tabella2026[[#This Row],[REDDITO COMPLESSIVO PROCAPITE]]&lt;media_aggr_reddito_pc,(media_aggr_reddito_pc-Tabella2026[[#This Row],[REDDITO COMPLESSIVO PROCAPITE]]),0)</f>
        <v>3043.5190054577597</v>
      </c>
      <c r="O105" s="3">
        <f>+Tabella2026[[#This Row],[DIFFERENZA REDDITO INFERIORE ALLA MEDIA DALLA MEDIA]]*Tabella2026[[#This Row],[POP_2024]]</f>
        <v>181968957.817314</v>
      </c>
      <c r="P105" s="3">
        <f>+Tabella2026[[#This Row],[POPOLAZIONE PER DIFFERENZA ]]/SUM(Tabella2026[[POPOLAZIONE PER DIFFERENZA ]])</f>
        <v>1.6143960310231222E-3</v>
      </c>
      <c r="Q105" s="3">
        <f>+Tabella2026[[#This Row],[INCIDENZA POPOLAZIONE PER DIFFERENZA]]*(PLAFOND-SUM(Tabella2026[CONTRIBUTO SULLA BASE DELLA POPOLAZIONE]))</f>
        <v>475276.9807361858</v>
      </c>
      <c r="R105" s="3">
        <f>+Tabella2026[[#This Row],[CONTRIBUTO SULLA BASE DELLA POPOLAZIONE]]+Tabella2026[[#This Row],[CONTRIBUTO SULLA BASE DEL REDDITO]]</f>
        <v>773899.34806515719</v>
      </c>
      <c r="S105" s="3">
        <f>+Tabella2026[[#This Row],[CONTRIBUTO TOTALE]]/(PLAFOND/N_TESSERE)</f>
        <v>1547.7986961303143</v>
      </c>
      <c r="T105" s="3">
        <f>+MAX(CEILING(Tabella2026[[#This Row],[preDEF1]],1),1)</f>
        <v>1548</v>
      </c>
      <c r="U105" s="9">
        <f xml:space="preserve"> IF(ROW(Tabella2026[[#This Row],[preDEF2]]) - ROW(Tabella2026[[#Headers],[preDEF2]])&lt;=ABS(SUM(Tabella2026[preDEF2])-N_TESSERE),Tabella2026[[#This Row],[preDEF2]]-1,Tabella2026[[#This Row],[preDEF2]])</f>
        <v>1547</v>
      </c>
      <c r="V105" s="21">
        <f>+Tabella2026[[#This Row],[DEF - n. card]]*(PLAFOND/N_TESSERE)</f>
        <v>773500</v>
      </c>
      <c r="W105" s="18"/>
    </row>
    <row r="106" spans="2:23" x14ac:dyDescent="0.25">
      <c r="B106" s="1" t="s">
        <v>229</v>
      </c>
      <c r="C106" s="2">
        <v>45003</v>
      </c>
      <c r="D106" s="1" t="s">
        <v>230</v>
      </c>
      <c r="E106" s="1" t="s">
        <v>30</v>
      </c>
      <c r="F106" s="1" t="s">
        <v>208</v>
      </c>
      <c r="G106" s="1" t="s">
        <v>233</v>
      </c>
      <c r="H106" s="1" t="s">
        <v>15834</v>
      </c>
      <c r="I106" s="5">
        <v>59662</v>
      </c>
      <c r="J106" s="5">
        <v>1037652100</v>
      </c>
      <c r="K106" s="3">
        <f>+Tabella2026[[#This Row],[POP_2024]]/SUM(Tabella2026[POP_2024])</f>
        <v>1.0121902574304082E-3</v>
      </c>
      <c r="L106" s="3">
        <f>+Tabella2026[[#This Row],[INCIDENZA POPOLAZIONE]]*(PLAFOND/2)</f>
        <v>297988.05264481908</v>
      </c>
      <c r="M106" s="3">
        <f>+IFERROR(Tabella2026[[#This Row],[reddito_2024]]/Tabella2026[[#This Row],[POP_2024]],"")</f>
        <v>17392.177600482719</v>
      </c>
      <c r="N106" s="3">
        <f>+IF(Tabella2026[[#This Row],[REDDITO COMPLESSIVO PROCAPITE]]&lt;media_aggr_reddito_pc,(media_aggr_reddito_pc-Tabella2026[[#This Row],[REDDITO COMPLESSIVO PROCAPITE]]),0)</f>
        <v>432.8884621260222</v>
      </c>
      <c r="O106" s="3">
        <f>+Tabella2026[[#This Row],[DIFFERENZA REDDITO INFERIORE ALLA MEDIA DALLA MEDIA]]*Tabella2026[[#This Row],[POP_2024]]</f>
        <v>25826991.427362736</v>
      </c>
      <c r="P106" s="3">
        <f>+Tabella2026[[#This Row],[POPOLAZIONE PER DIFFERENZA ]]/SUM(Tabella2026[[POPOLAZIONE PER DIFFERENZA ]])</f>
        <v>2.2913244629043758E-4</v>
      </c>
      <c r="Q106" s="3">
        <f>+Tabella2026[[#This Row],[INCIDENZA POPOLAZIONE PER DIFFERENZA]]*(PLAFOND-SUM(Tabella2026[CONTRIBUTO SULLA BASE DELLA POPOLAZIONE]))</f>
        <v>67456.420338570373</v>
      </c>
      <c r="R106" s="3">
        <f>+Tabella2026[[#This Row],[CONTRIBUTO SULLA BASE DELLA POPOLAZIONE]]+Tabella2026[[#This Row],[CONTRIBUTO SULLA BASE DEL REDDITO]]</f>
        <v>365444.47298338945</v>
      </c>
      <c r="S106" s="3">
        <f>+Tabella2026[[#This Row],[CONTRIBUTO TOTALE]]/(PLAFOND/N_TESSERE)</f>
        <v>730.88894596677892</v>
      </c>
      <c r="T106" s="3">
        <f>+MAX(CEILING(Tabella2026[[#This Row],[preDEF1]],1),1)</f>
        <v>731</v>
      </c>
      <c r="U106" s="9">
        <f xml:space="preserve"> IF(ROW(Tabella2026[[#This Row],[preDEF2]]) - ROW(Tabella2026[[#Headers],[preDEF2]])&lt;=ABS(SUM(Tabella2026[preDEF2])-N_TESSERE),Tabella2026[[#This Row],[preDEF2]]-1,Tabella2026[[#This Row],[preDEF2]])</f>
        <v>730</v>
      </c>
      <c r="V106" s="21">
        <f>+Tabella2026[[#This Row],[DEF - n. card]]*(PLAFOND/N_TESSERE)</f>
        <v>365000</v>
      </c>
      <c r="W106" s="18"/>
    </row>
    <row r="107" spans="2:23" x14ac:dyDescent="0.25">
      <c r="B107" s="1" t="s">
        <v>236</v>
      </c>
      <c r="C107" s="2">
        <v>77014</v>
      </c>
      <c r="D107" s="1" t="s">
        <v>237</v>
      </c>
      <c r="E107" s="1" t="s">
        <v>213</v>
      </c>
      <c r="F107" s="1" t="s">
        <v>237</v>
      </c>
      <c r="G107" s="1" t="s">
        <v>233</v>
      </c>
      <c r="H107" s="1" t="s">
        <v>15836</v>
      </c>
      <c r="I107" s="5">
        <v>59628</v>
      </c>
      <c r="J107" s="5">
        <v>957010316</v>
      </c>
      <c r="K107" s="3">
        <f>+Tabella2026[[#This Row],[POP_2024]]/SUM(Tabella2026[POP_2024])</f>
        <v>1.0116134335097782E-3</v>
      </c>
      <c r="L107" s="3">
        <f>+Tabella2026[[#This Row],[INCIDENZA POPOLAZIONE]]*(PLAFOND/2)</f>
        <v>297818.23611520359</v>
      </c>
      <c r="M107" s="3">
        <f>+IFERROR(Tabella2026[[#This Row],[reddito_2024]]/Tabella2026[[#This Row],[POP_2024]],"")</f>
        <v>16049.67994901724</v>
      </c>
      <c r="N107" s="3">
        <f>+IF(Tabella2026[[#This Row],[REDDITO COMPLESSIVO PROCAPITE]]&lt;media_aggr_reddito_pc,(media_aggr_reddito_pc-Tabella2026[[#This Row],[REDDITO COMPLESSIVO PROCAPITE]]),0)</f>
        <v>1775.3861135915013</v>
      </c>
      <c r="O107" s="3">
        <f>+Tabella2026[[#This Row],[DIFFERENZA REDDITO INFERIORE ALLA MEDIA DALLA MEDIA]]*Tabella2026[[#This Row],[POP_2024]]</f>
        <v>105862723.18123403</v>
      </c>
      <c r="P107" s="3">
        <f>+Tabella2026[[#This Row],[POPOLAZIONE PER DIFFERENZA ]]/SUM(Tabella2026[[POPOLAZIONE PER DIFFERENZA ]])</f>
        <v>9.3919513628616528E-4</v>
      </c>
      <c r="Q107" s="3">
        <f>+Tabella2026[[#This Row],[INCIDENZA POPOLAZIONE PER DIFFERENZA]]*(PLAFOND-SUM(Tabella2026[CONTRIBUTO SULLA BASE DELLA POPOLAZIONE]))</f>
        <v>276498.34372629598</v>
      </c>
      <c r="R107" s="3">
        <f>+Tabella2026[[#This Row],[CONTRIBUTO SULLA BASE DELLA POPOLAZIONE]]+Tabella2026[[#This Row],[CONTRIBUTO SULLA BASE DEL REDDITO]]</f>
        <v>574316.57984149957</v>
      </c>
      <c r="S107" s="3">
        <f>+Tabella2026[[#This Row],[CONTRIBUTO TOTALE]]/(PLAFOND/N_TESSERE)</f>
        <v>1148.6331596829991</v>
      </c>
      <c r="T107" s="3">
        <f>+MAX(CEILING(Tabella2026[[#This Row],[preDEF1]],1),1)</f>
        <v>1149</v>
      </c>
      <c r="U107" s="9">
        <f xml:space="preserve"> IF(ROW(Tabella2026[[#This Row],[preDEF2]]) - ROW(Tabella2026[[#Headers],[preDEF2]])&lt;=ABS(SUM(Tabella2026[preDEF2])-N_TESSERE),Tabella2026[[#This Row],[preDEF2]]-1,Tabella2026[[#This Row],[preDEF2]])</f>
        <v>1148</v>
      </c>
      <c r="V107" s="21">
        <f>+Tabella2026[[#This Row],[DEF - n. card]]*(PLAFOND/N_TESSERE)</f>
        <v>574000</v>
      </c>
      <c r="W107" s="18"/>
    </row>
    <row r="108" spans="2:23" x14ac:dyDescent="0.25">
      <c r="B108" s="1" t="s">
        <v>241</v>
      </c>
      <c r="C108" s="2">
        <v>39010</v>
      </c>
      <c r="D108" s="1" t="s">
        <v>242</v>
      </c>
      <c r="E108" s="1" t="s">
        <v>27</v>
      </c>
      <c r="F108" s="1" t="s">
        <v>69</v>
      </c>
      <c r="G108" s="1" t="s">
        <v>233</v>
      </c>
      <c r="H108" s="1" t="s">
        <v>15835</v>
      </c>
      <c r="I108" s="5">
        <v>58732</v>
      </c>
      <c r="J108" s="5">
        <v>1126369388</v>
      </c>
      <c r="K108" s="3">
        <f>+Tabella2026[[#This Row],[POP_2024]]/SUM(Tabella2026[POP_2024])</f>
        <v>9.9641242666023157E-4</v>
      </c>
      <c r="L108" s="3">
        <f>+Tabella2026[[#This Row],[INCIDENZA POPOLAZIONE]]*(PLAFOND/2)</f>
        <v>293343.07109945221</v>
      </c>
      <c r="M108" s="3">
        <f>+IFERROR(Tabella2026[[#This Row],[reddito_2024]]/Tabella2026[[#This Row],[POP_2024]],"")</f>
        <v>19178.120751889939</v>
      </c>
      <c r="N108" s="3">
        <f>+IF(Tabella2026[[#This Row],[REDDITO COMPLESSIVO PROCAPITE]]&lt;media_aggr_reddito_pc,(media_aggr_reddito_pc-Tabella2026[[#This Row],[REDDITO COMPLESSIVO PROCAPITE]]),0)</f>
        <v>0</v>
      </c>
      <c r="O108" s="3">
        <f>+Tabella2026[[#This Row],[DIFFERENZA REDDITO INFERIORE ALLA MEDIA DALLA MEDIA]]*Tabella2026[[#This Row],[POP_2024]]</f>
        <v>0</v>
      </c>
      <c r="P108" s="3">
        <f>+Tabella2026[[#This Row],[POPOLAZIONE PER DIFFERENZA ]]/SUM(Tabella2026[[POPOLAZIONE PER DIFFERENZA ]])</f>
        <v>0</v>
      </c>
      <c r="Q108" s="3">
        <f>+Tabella2026[[#This Row],[INCIDENZA POPOLAZIONE PER DIFFERENZA]]*(PLAFOND-SUM(Tabella2026[CONTRIBUTO SULLA BASE DELLA POPOLAZIONE]))</f>
        <v>0</v>
      </c>
      <c r="R108" s="3">
        <f>+Tabella2026[[#This Row],[CONTRIBUTO SULLA BASE DELLA POPOLAZIONE]]+Tabella2026[[#This Row],[CONTRIBUTO SULLA BASE DEL REDDITO]]</f>
        <v>293343.07109945221</v>
      </c>
      <c r="S108" s="3">
        <f>+Tabella2026[[#This Row],[CONTRIBUTO TOTALE]]/(PLAFOND/N_TESSERE)</f>
        <v>586.68614219890446</v>
      </c>
      <c r="T108" s="3">
        <f>+MAX(CEILING(Tabella2026[[#This Row],[preDEF1]],1),1)</f>
        <v>587</v>
      </c>
      <c r="U108" s="9">
        <f xml:space="preserve"> IF(ROW(Tabella2026[[#This Row],[preDEF2]]) - ROW(Tabella2026[[#Headers],[preDEF2]])&lt;=ABS(SUM(Tabella2026[preDEF2])-N_TESSERE),Tabella2026[[#This Row],[preDEF2]]-1,Tabella2026[[#This Row],[preDEF2]])</f>
        <v>586</v>
      </c>
      <c r="V108" s="21">
        <f>+Tabella2026[[#This Row],[DEF - n. card]]*(PLAFOND/N_TESSERE)</f>
        <v>293000</v>
      </c>
      <c r="W108" s="18"/>
    </row>
    <row r="109" spans="2:23" x14ac:dyDescent="0.25">
      <c r="B109" s="1" t="s">
        <v>247</v>
      </c>
      <c r="C109" s="2">
        <v>63001</v>
      </c>
      <c r="D109" s="1" t="s">
        <v>248</v>
      </c>
      <c r="E109" s="1" t="s">
        <v>15</v>
      </c>
      <c r="F109" s="1" t="s">
        <v>14</v>
      </c>
      <c r="G109" s="1" t="s">
        <v>233</v>
      </c>
      <c r="H109" s="1" t="s">
        <v>15836</v>
      </c>
      <c r="I109" s="5">
        <v>58676</v>
      </c>
      <c r="J109" s="5">
        <v>628739237</v>
      </c>
      <c r="K109" s="3">
        <f>+Tabella2026[[#This Row],[POP_2024]]/SUM(Tabella2026[POP_2024])</f>
        <v>9.9546236373213482E-4</v>
      </c>
      <c r="L109" s="3">
        <f>+Tabella2026[[#This Row],[INCIDENZA POPOLAZIONE]]*(PLAFOND/2)</f>
        <v>293063.37328596768</v>
      </c>
      <c r="M109" s="3">
        <f>+IFERROR(Tabella2026[[#This Row],[reddito_2024]]/Tabella2026[[#This Row],[POP_2024]],"")</f>
        <v>10715.44135592065</v>
      </c>
      <c r="N109" s="3">
        <f>+IF(Tabella2026[[#This Row],[REDDITO COMPLESSIVO PROCAPITE]]&lt;media_aggr_reddito_pc,(media_aggr_reddito_pc-Tabella2026[[#This Row],[REDDITO COMPLESSIVO PROCAPITE]]),0)</f>
        <v>7109.6247066880915</v>
      </c>
      <c r="O109" s="3">
        <f>+Tabella2026[[#This Row],[DIFFERENZA REDDITO INFERIORE ALLA MEDIA DALLA MEDIA]]*Tabella2026[[#This Row],[POP_2024]]</f>
        <v>417164339.28963047</v>
      </c>
      <c r="P109" s="3">
        <f>+Tabella2026[[#This Row],[POPOLAZIONE PER DIFFERENZA ]]/SUM(Tabella2026[[POPOLAZIONE PER DIFFERENZA ]])</f>
        <v>3.7010073680241924E-3</v>
      </c>
      <c r="Q109" s="3">
        <f>+Tabella2026[[#This Row],[INCIDENZA POPOLAZIONE PER DIFFERENZA]]*(PLAFOND-SUM(Tabella2026[CONTRIBUTO SULLA BASE DELLA POPOLAZIONE]))</f>
        <v>1089573.7933908007</v>
      </c>
      <c r="R109" s="3">
        <f>+Tabella2026[[#This Row],[CONTRIBUTO SULLA BASE DELLA POPOLAZIONE]]+Tabella2026[[#This Row],[CONTRIBUTO SULLA BASE DEL REDDITO]]</f>
        <v>1382637.1666767683</v>
      </c>
      <c r="S109" s="3">
        <f>+Tabella2026[[#This Row],[CONTRIBUTO TOTALE]]/(PLAFOND/N_TESSERE)</f>
        <v>2765.2743333535368</v>
      </c>
      <c r="T109" s="3">
        <f>+MAX(CEILING(Tabella2026[[#This Row],[preDEF1]],1),1)</f>
        <v>2766</v>
      </c>
      <c r="U109" s="9">
        <f xml:space="preserve"> IF(ROW(Tabella2026[[#This Row],[preDEF2]]) - ROW(Tabella2026[[#Headers],[preDEF2]])&lt;=ABS(SUM(Tabella2026[preDEF2])-N_TESSERE),Tabella2026[[#This Row],[preDEF2]]-1,Tabella2026[[#This Row],[preDEF2]])</f>
        <v>2765</v>
      </c>
      <c r="V109" s="21">
        <f>+Tabella2026[[#This Row],[DEF - n. card]]*(PLAFOND/N_TESSERE)</f>
        <v>1382500</v>
      </c>
      <c r="W109" s="18"/>
    </row>
    <row r="110" spans="2:23" x14ac:dyDescent="0.25">
      <c r="B110" s="1" t="s">
        <v>245</v>
      </c>
      <c r="C110" s="2">
        <v>9056</v>
      </c>
      <c r="D110" s="1" t="s">
        <v>246</v>
      </c>
      <c r="E110" s="1" t="s">
        <v>24</v>
      </c>
      <c r="F110" s="1" t="s">
        <v>246</v>
      </c>
      <c r="G110" s="1" t="s">
        <v>233</v>
      </c>
      <c r="H110" s="1" t="s">
        <v>15835</v>
      </c>
      <c r="I110" s="5">
        <v>58581</v>
      </c>
      <c r="J110" s="5">
        <v>1214269717</v>
      </c>
      <c r="K110" s="3">
        <f>+Tabella2026[[#This Row],[POP_2024]]/SUM(Tabella2026[POP_2024])</f>
        <v>9.9385064983625675E-4</v>
      </c>
      <c r="L110" s="3">
        <f>+Tabella2026[[#This Row],[INCIDENZA POPOLAZIONE]]*(PLAFOND/2)</f>
        <v>292588.88592380664</v>
      </c>
      <c r="M110" s="3">
        <f>+IFERROR(Tabella2026[[#This Row],[reddito_2024]]/Tabella2026[[#This Row],[POP_2024]],"")</f>
        <v>20728.046926477869</v>
      </c>
      <c r="N110" s="3">
        <f>+IF(Tabella2026[[#This Row],[REDDITO COMPLESSIVO PROCAPITE]]&lt;media_aggr_reddito_pc,(media_aggr_reddito_pc-Tabella2026[[#This Row],[REDDITO COMPLESSIVO PROCAPITE]]),0)</f>
        <v>0</v>
      </c>
      <c r="O110" s="3">
        <f>+Tabella2026[[#This Row],[DIFFERENZA REDDITO INFERIORE ALLA MEDIA DALLA MEDIA]]*Tabella2026[[#This Row],[POP_2024]]</f>
        <v>0</v>
      </c>
      <c r="P110" s="3">
        <f>+Tabella2026[[#This Row],[POPOLAZIONE PER DIFFERENZA ]]/SUM(Tabella2026[[POPOLAZIONE PER DIFFERENZA ]])</f>
        <v>0</v>
      </c>
      <c r="Q110" s="3">
        <f>+Tabella2026[[#This Row],[INCIDENZA POPOLAZIONE PER DIFFERENZA]]*(PLAFOND-SUM(Tabella2026[CONTRIBUTO SULLA BASE DELLA POPOLAZIONE]))</f>
        <v>0</v>
      </c>
      <c r="R110" s="3">
        <f>+Tabella2026[[#This Row],[CONTRIBUTO SULLA BASE DELLA POPOLAZIONE]]+Tabella2026[[#This Row],[CONTRIBUTO SULLA BASE DEL REDDITO]]</f>
        <v>292588.88592380664</v>
      </c>
      <c r="S110" s="3">
        <f>+Tabella2026[[#This Row],[CONTRIBUTO TOTALE]]/(PLAFOND/N_TESSERE)</f>
        <v>585.17777184761326</v>
      </c>
      <c r="T110" s="3">
        <f>+MAX(CEILING(Tabella2026[[#This Row],[preDEF1]],1),1)</f>
        <v>586</v>
      </c>
      <c r="U110" s="9">
        <f xml:space="preserve"> IF(ROW(Tabella2026[[#This Row],[preDEF2]]) - ROW(Tabella2026[[#Headers],[preDEF2]])&lt;=ABS(SUM(Tabella2026[preDEF2])-N_TESSERE),Tabella2026[[#This Row],[preDEF2]]-1,Tabella2026[[#This Row],[preDEF2]])</f>
        <v>585</v>
      </c>
      <c r="V110" s="21">
        <f>+Tabella2026[[#This Row],[DEF - n. card]]*(PLAFOND/N_TESSERE)</f>
        <v>292500</v>
      </c>
      <c r="W110" s="18"/>
    </row>
    <row r="111" spans="2:23" x14ac:dyDescent="0.25">
      <c r="B111" s="1" t="s">
        <v>238</v>
      </c>
      <c r="C111" s="2">
        <v>101010</v>
      </c>
      <c r="D111" s="1" t="s">
        <v>239</v>
      </c>
      <c r="E111" s="1" t="s">
        <v>61</v>
      </c>
      <c r="F111" s="1" t="s">
        <v>239</v>
      </c>
      <c r="G111" s="1" t="s">
        <v>233</v>
      </c>
      <c r="H111" s="1" t="s">
        <v>15836</v>
      </c>
      <c r="I111" s="5">
        <v>58372</v>
      </c>
      <c r="J111" s="5">
        <v>705858224</v>
      </c>
      <c r="K111" s="3">
        <f>+Tabella2026[[#This Row],[POP_2024]]/SUM(Tabella2026[POP_2024])</f>
        <v>9.9030487926532441E-4</v>
      </c>
      <c r="L111" s="3">
        <f>+Tabella2026[[#This Row],[INCIDENZA POPOLAZIONE]]*(PLAFOND/2)</f>
        <v>291545.01372705208</v>
      </c>
      <c r="M111" s="3">
        <f>+IFERROR(Tabella2026[[#This Row],[reddito_2024]]/Tabella2026[[#This Row],[POP_2024]],"")</f>
        <v>12092.411156033715</v>
      </c>
      <c r="N111" s="3">
        <f>+IF(Tabella2026[[#This Row],[REDDITO COMPLESSIVO PROCAPITE]]&lt;media_aggr_reddito_pc,(media_aggr_reddito_pc-Tabella2026[[#This Row],[REDDITO COMPLESSIVO PROCAPITE]]),0)</f>
        <v>5732.654906575026</v>
      </c>
      <c r="O111" s="3">
        <f>+Tabella2026[[#This Row],[DIFFERENZA REDDITO INFERIORE ALLA MEDIA DALLA MEDIA]]*Tabella2026[[#This Row],[POP_2024]]</f>
        <v>334626532.20659739</v>
      </c>
      <c r="P111" s="3">
        <f>+Tabella2026[[#This Row],[POPOLAZIONE PER DIFFERENZA ]]/SUM(Tabella2026[[POPOLAZIONE PER DIFFERENZA ]])</f>
        <v>2.9687467134460938E-3</v>
      </c>
      <c r="Q111" s="3">
        <f>+Tabella2026[[#This Row],[INCIDENZA POPOLAZIONE PER DIFFERENZA]]*(PLAFOND-SUM(Tabella2026[CONTRIBUTO SULLA BASE DELLA POPOLAZIONE]))</f>
        <v>873996.80587849848</v>
      </c>
      <c r="R111" s="3">
        <f>+Tabella2026[[#This Row],[CONTRIBUTO SULLA BASE DELLA POPOLAZIONE]]+Tabella2026[[#This Row],[CONTRIBUTO SULLA BASE DEL REDDITO]]</f>
        <v>1165541.8196055505</v>
      </c>
      <c r="S111" s="3">
        <f>+Tabella2026[[#This Row],[CONTRIBUTO TOTALE]]/(PLAFOND/N_TESSERE)</f>
        <v>2331.0836392111009</v>
      </c>
      <c r="T111" s="3">
        <f>+MAX(CEILING(Tabella2026[[#This Row],[preDEF1]],1),1)</f>
        <v>2332</v>
      </c>
      <c r="U111" s="9">
        <f xml:space="preserve"> IF(ROW(Tabella2026[[#This Row],[preDEF2]]) - ROW(Tabella2026[[#Headers],[preDEF2]])&lt;=ABS(SUM(Tabella2026[preDEF2])-N_TESSERE),Tabella2026[[#This Row],[preDEF2]]-1,Tabella2026[[#This Row],[preDEF2]])</f>
        <v>2331</v>
      </c>
      <c r="V111" s="21">
        <f>+Tabella2026[[#This Row],[DEF - n. card]]*(PLAFOND/N_TESSERE)</f>
        <v>1165500</v>
      </c>
      <c r="W111" s="18"/>
    </row>
    <row r="112" spans="2:23" x14ac:dyDescent="0.25">
      <c r="B112" s="1" t="s">
        <v>240</v>
      </c>
      <c r="C112" s="2">
        <v>85004</v>
      </c>
      <c r="D112" s="1" t="s">
        <v>189</v>
      </c>
      <c r="E112" s="1" t="s">
        <v>21</v>
      </c>
      <c r="F112" s="1" t="s">
        <v>189</v>
      </c>
      <c r="G112" s="1" t="s">
        <v>233</v>
      </c>
      <c r="H112" s="1" t="s">
        <v>15836</v>
      </c>
      <c r="I112" s="5">
        <v>58182</v>
      </c>
      <c r="J112" s="5">
        <v>810510076</v>
      </c>
      <c r="K112" s="3">
        <f>+Tabella2026[[#This Row],[POP_2024]]/SUM(Tabella2026[POP_2024])</f>
        <v>9.8708145147356806E-4</v>
      </c>
      <c r="L112" s="3">
        <f>+Tabella2026[[#This Row],[INCIDENZA POPOLAZIONE]]*(PLAFOND/2)</f>
        <v>290596.03900272981</v>
      </c>
      <c r="M112" s="3">
        <f>+IFERROR(Tabella2026[[#This Row],[reddito_2024]]/Tabella2026[[#This Row],[POP_2024]],"")</f>
        <v>13930.598398130005</v>
      </c>
      <c r="N112" s="3">
        <f>+IF(Tabella2026[[#This Row],[REDDITO COMPLESSIVO PROCAPITE]]&lt;media_aggr_reddito_pc,(media_aggr_reddito_pc-Tabella2026[[#This Row],[REDDITO COMPLESSIVO PROCAPITE]]),0)</f>
        <v>3894.467664478736</v>
      </c>
      <c r="O112" s="3">
        <f>+Tabella2026[[#This Row],[DIFFERENZA REDDITO INFERIORE ALLA MEDIA DALLA MEDIA]]*Tabella2026[[#This Row],[POP_2024]]</f>
        <v>226587917.65470183</v>
      </c>
      <c r="P112" s="3">
        <f>+Tabella2026[[#This Row],[POPOLAZIONE PER DIFFERENZA ]]/SUM(Tabella2026[[POPOLAZIONE PER DIFFERENZA ]])</f>
        <v>2.010247458287851E-3</v>
      </c>
      <c r="Q112" s="3">
        <f>+Tabella2026[[#This Row],[INCIDENZA POPOLAZIONE PER DIFFERENZA]]*(PLAFOND-SUM(Tabella2026[CONTRIBUTO SULLA BASE DELLA POPOLAZIONE]))</f>
        <v>591815.34403435199</v>
      </c>
      <c r="R112" s="3">
        <f>+Tabella2026[[#This Row],[CONTRIBUTO SULLA BASE DELLA POPOLAZIONE]]+Tabella2026[[#This Row],[CONTRIBUTO SULLA BASE DEL REDDITO]]</f>
        <v>882411.3830370818</v>
      </c>
      <c r="S112" s="3">
        <f>+Tabella2026[[#This Row],[CONTRIBUTO TOTALE]]/(PLAFOND/N_TESSERE)</f>
        <v>1764.8227660741636</v>
      </c>
      <c r="T112" s="3">
        <f>+MAX(CEILING(Tabella2026[[#This Row],[preDEF1]],1),1)</f>
        <v>1765</v>
      </c>
      <c r="U112" s="9">
        <f xml:space="preserve"> IF(ROW(Tabella2026[[#This Row],[preDEF2]]) - ROW(Tabella2026[[#Headers],[preDEF2]])&lt;=ABS(SUM(Tabella2026[preDEF2])-N_TESSERE),Tabella2026[[#This Row],[preDEF2]]-1,Tabella2026[[#This Row],[preDEF2]])</f>
        <v>1764</v>
      </c>
      <c r="V112" s="21">
        <f>+Tabella2026[[#This Row],[DEF - n. card]]*(PLAFOND/N_TESSERE)</f>
        <v>882000</v>
      </c>
      <c r="W112" s="18"/>
    </row>
    <row r="113" spans="2:23" x14ac:dyDescent="0.25">
      <c r="B113" s="1" t="s">
        <v>249</v>
      </c>
      <c r="C113" s="2">
        <v>63041</v>
      </c>
      <c r="D113" s="1" t="s">
        <v>250</v>
      </c>
      <c r="E113" s="1" t="s">
        <v>15</v>
      </c>
      <c r="F113" s="1" t="s">
        <v>14</v>
      </c>
      <c r="G113" s="1" t="s">
        <v>233</v>
      </c>
      <c r="H113" s="1" t="s">
        <v>15836</v>
      </c>
      <c r="I113" s="5">
        <v>57619</v>
      </c>
      <c r="J113" s="5">
        <v>593174180</v>
      </c>
      <c r="K113" s="3">
        <f>+Tabella2026[[#This Row],[POP_2024]]/SUM(Tabella2026[POP_2024])</f>
        <v>9.7752992596431042E-4</v>
      </c>
      <c r="L113" s="3">
        <f>+Tabella2026[[#This Row],[INCIDENZA POPOLAZIONE]]*(PLAFOND/2)</f>
        <v>287784.0770564485</v>
      </c>
      <c r="M113" s="3">
        <f>+IFERROR(Tabella2026[[#This Row],[reddito_2024]]/Tabella2026[[#This Row],[POP_2024]],"")</f>
        <v>10294.767003939673</v>
      </c>
      <c r="N113" s="3">
        <f>+IF(Tabella2026[[#This Row],[REDDITO COMPLESSIVO PROCAPITE]]&lt;media_aggr_reddito_pc,(media_aggr_reddito_pc-Tabella2026[[#This Row],[REDDITO COMPLESSIVO PROCAPITE]]),0)</f>
        <v>7530.2990586690685</v>
      </c>
      <c r="O113" s="3">
        <f>+Tabella2026[[#This Row],[DIFFERENZA REDDITO INFERIORE ALLA MEDIA DALLA MEDIA]]*Tabella2026[[#This Row],[POP_2024]]</f>
        <v>433888301.46145308</v>
      </c>
      <c r="P113" s="3">
        <f>+Tabella2026[[#This Row],[POPOLAZIONE PER DIFFERENZA ]]/SUM(Tabella2026[[POPOLAZIONE PER DIFFERENZA ]])</f>
        <v>3.849379367715902E-3</v>
      </c>
      <c r="Q113" s="3">
        <f>+Tabella2026[[#This Row],[INCIDENZA POPOLAZIONE PER DIFFERENZA]]*(PLAFOND-SUM(Tabella2026[CONTRIBUTO SULLA BASE DELLA POPOLAZIONE]))</f>
        <v>1133254.3988210403</v>
      </c>
      <c r="R113" s="3">
        <f>+Tabella2026[[#This Row],[CONTRIBUTO SULLA BASE DELLA POPOLAZIONE]]+Tabella2026[[#This Row],[CONTRIBUTO SULLA BASE DEL REDDITO]]</f>
        <v>1421038.4758774887</v>
      </c>
      <c r="S113" s="3">
        <f>+Tabella2026[[#This Row],[CONTRIBUTO TOTALE]]/(PLAFOND/N_TESSERE)</f>
        <v>2842.0769517549775</v>
      </c>
      <c r="T113" s="3">
        <f>+MAX(CEILING(Tabella2026[[#This Row],[preDEF1]],1),1)</f>
        <v>2843</v>
      </c>
      <c r="U113" s="9">
        <f xml:space="preserve"> IF(ROW(Tabella2026[[#This Row],[preDEF2]]) - ROW(Tabella2026[[#Headers],[preDEF2]])&lt;=ABS(SUM(Tabella2026[preDEF2])-N_TESSERE),Tabella2026[[#This Row],[preDEF2]]-1,Tabella2026[[#This Row],[preDEF2]])</f>
        <v>2842</v>
      </c>
      <c r="V113" s="21">
        <f>+Tabella2026[[#This Row],[DEF - n. card]]*(PLAFOND/N_TESSERE)</f>
        <v>1421000</v>
      </c>
      <c r="W113" s="18"/>
    </row>
    <row r="114" spans="2:23" x14ac:dyDescent="0.25">
      <c r="B114" s="1" t="s">
        <v>251</v>
      </c>
      <c r="C114" s="2">
        <v>72029</v>
      </c>
      <c r="D114" s="1" t="s">
        <v>252</v>
      </c>
      <c r="E114" s="1" t="s">
        <v>33</v>
      </c>
      <c r="F114" s="1" t="s">
        <v>32</v>
      </c>
      <c r="G114" s="1" t="s">
        <v>233</v>
      </c>
      <c r="H114" s="1" t="s">
        <v>15836</v>
      </c>
      <c r="I114" s="5">
        <v>57229</v>
      </c>
      <c r="J114" s="5">
        <v>865279370</v>
      </c>
      <c r="K114" s="3">
        <f>+Tabella2026[[#This Row],[POP_2024]]/SUM(Tabella2026[POP_2024])</f>
        <v>9.7091341628649443E-4</v>
      </c>
      <c r="L114" s="3">
        <f>+Tabella2026[[#This Row],[INCIDENZA POPOLAZIONE]]*(PLAFOND/2)</f>
        <v>285836.18156968174</v>
      </c>
      <c r="M114" s="3">
        <f>+IFERROR(Tabella2026[[#This Row],[reddito_2024]]/Tabella2026[[#This Row],[POP_2024]],"")</f>
        <v>15119.596183752992</v>
      </c>
      <c r="N114" s="3">
        <f>+IF(Tabella2026[[#This Row],[REDDITO COMPLESSIVO PROCAPITE]]&lt;media_aggr_reddito_pc,(media_aggr_reddito_pc-Tabella2026[[#This Row],[REDDITO COMPLESSIVO PROCAPITE]]),0)</f>
        <v>2705.4698788557489</v>
      </c>
      <c r="O114" s="3">
        <f>+Tabella2026[[#This Row],[DIFFERENZA REDDITO INFERIORE ALLA MEDIA DALLA MEDIA]]*Tabella2026[[#This Row],[POP_2024]]</f>
        <v>154831335.69703564</v>
      </c>
      <c r="P114" s="3">
        <f>+Tabella2026[[#This Row],[POPOLAZIONE PER DIFFERENZA ]]/SUM(Tabella2026[[POPOLAZIONE PER DIFFERENZA ]])</f>
        <v>1.3736359037580851E-3</v>
      </c>
      <c r="Q114" s="3">
        <f>+Tabella2026[[#This Row],[INCIDENZA POPOLAZIONE PER DIFFERENZA]]*(PLAFOND-SUM(Tabella2026[CONTRIBUTO SULLA BASE DELLA POPOLAZIONE]))</f>
        <v>404397.37983945408</v>
      </c>
      <c r="R114" s="3">
        <f>+Tabella2026[[#This Row],[CONTRIBUTO SULLA BASE DELLA POPOLAZIONE]]+Tabella2026[[#This Row],[CONTRIBUTO SULLA BASE DEL REDDITO]]</f>
        <v>690233.56140913581</v>
      </c>
      <c r="S114" s="3">
        <f>+Tabella2026[[#This Row],[CONTRIBUTO TOTALE]]/(PLAFOND/N_TESSERE)</f>
        <v>1380.4671228182717</v>
      </c>
      <c r="T114" s="3">
        <f>+MAX(CEILING(Tabella2026[[#This Row],[preDEF1]],1),1)</f>
        <v>1381</v>
      </c>
      <c r="U114" s="9">
        <f xml:space="preserve"> IF(ROW(Tabella2026[[#This Row],[preDEF2]]) - ROW(Tabella2026[[#Headers],[preDEF2]])&lt;=ABS(SUM(Tabella2026[preDEF2])-N_TESSERE),Tabella2026[[#This Row],[preDEF2]]-1,Tabella2026[[#This Row],[preDEF2]])</f>
        <v>1380</v>
      </c>
      <c r="V114" s="21">
        <f>+Tabella2026[[#This Row],[DEF - n. card]]*(PLAFOND/N_TESSERE)</f>
        <v>690000</v>
      </c>
      <c r="W114" s="18"/>
    </row>
    <row r="115" spans="2:23" x14ac:dyDescent="0.25">
      <c r="B115" s="1" t="s">
        <v>253</v>
      </c>
      <c r="C115" s="2">
        <v>71020</v>
      </c>
      <c r="D115" s="1" t="s">
        <v>254</v>
      </c>
      <c r="E115" s="1" t="s">
        <v>33</v>
      </c>
      <c r="F115" s="1" t="s">
        <v>78</v>
      </c>
      <c r="G115" s="1" t="s">
        <v>233</v>
      </c>
      <c r="H115" s="1" t="s">
        <v>15836</v>
      </c>
      <c r="I115" s="5">
        <v>56900</v>
      </c>
      <c r="J115" s="5">
        <v>509183479</v>
      </c>
      <c r="K115" s="3">
        <f>+Tabella2026[[#This Row],[POP_2024]]/SUM(Tabella2026[POP_2024])</f>
        <v>9.6533179658392658E-4</v>
      </c>
      <c r="L115" s="3">
        <f>+Tabella2026[[#This Row],[INCIDENZA POPOLAZIONE]]*(PLAFOND/2)</f>
        <v>284192.95691546053</v>
      </c>
      <c r="M115" s="3">
        <f>+IFERROR(Tabella2026[[#This Row],[reddito_2024]]/Tabella2026[[#This Row],[POP_2024]],"")</f>
        <v>8948.7430404217921</v>
      </c>
      <c r="N115" s="3">
        <f>+IF(Tabella2026[[#This Row],[REDDITO COMPLESSIVO PROCAPITE]]&lt;media_aggr_reddito_pc,(media_aggr_reddito_pc-Tabella2026[[#This Row],[REDDITO COMPLESSIVO PROCAPITE]]),0)</f>
        <v>8876.3230221869489</v>
      </c>
      <c r="O115" s="3">
        <f>+Tabella2026[[#This Row],[DIFFERENZA REDDITO INFERIORE ALLA MEDIA DALLA MEDIA]]*Tabella2026[[#This Row],[POP_2024]]</f>
        <v>505062779.96243739</v>
      </c>
      <c r="P115" s="3">
        <f>+Tabella2026[[#This Row],[POPOLAZIONE PER DIFFERENZA ]]/SUM(Tabella2026[[POPOLAZIONE PER DIFFERENZA ]])</f>
        <v>4.480826604543439E-3</v>
      </c>
      <c r="Q115" s="3">
        <f>+Tabella2026[[#This Row],[INCIDENZA POPOLAZIONE PER DIFFERENZA]]*(PLAFOND-SUM(Tabella2026[CONTRIBUTO SULLA BASE DELLA POPOLAZIONE]))</f>
        <v>1319151.9917576404</v>
      </c>
      <c r="R115" s="3">
        <f>+Tabella2026[[#This Row],[CONTRIBUTO SULLA BASE DELLA POPOLAZIONE]]+Tabella2026[[#This Row],[CONTRIBUTO SULLA BASE DEL REDDITO]]</f>
        <v>1603344.9486731009</v>
      </c>
      <c r="S115" s="3">
        <f>+Tabella2026[[#This Row],[CONTRIBUTO TOTALE]]/(PLAFOND/N_TESSERE)</f>
        <v>3206.6898973462016</v>
      </c>
      <c r="T115" s="3">
        <f>+MAX(CEILING(Tabella2026[[#This Row],[preDEF1]],1),1)</f>
        <v>3207</v>
      </c>
      <c r="U115" s="9">
        <f xml:space="preserve"> IF(ROW(Tabella2026[[#This Row],[preDEF2]]) - ROW(Tabella2026[[#Headers],[preDEF2]])&lt;=ABS(SUM(Tabella2026[preDEF2])-N_TESSERE),Tabella2026[[#This Row],[preDEF2]]-1,Tabella2026[[#This Row],[preDEF2]])</f>
        <v>3206</v>
      </c>
      <c r="V115" s="21">
        <f>+Tabella2026[[#This Row],[DEF - n. card]]*(PLAFOND/N_TESSERE)</f>
        <v>1603000</v>
      </c>
      <c r="W115" s="18"/>
    </row>
    <row r="116" spans="2:23" x14ac:dyDescent="0.25">
      <c r="B116" s="1" t="s">
        <v>262</v>
      </c>
      <c r="C116" s="2">
        <v>4078</v>
      </c>
      <c r="D116" s="1" t="s">
        <v>263</v>
      </c>
      <c r="E116" s="1" t="s">
        <v>18</v>
      </c>
      <c r="F116" s="1" t="s">
        <v>263</v>
      </c>
      <c r="G116" s="1" t="s">
        <v>233</v>
      </c>
      <c r="H116" s="1" t="s">
        <v>15835</v>
      </c>
      <c r="I116" s="5">
        <v>55751</v>
      </c>
      <c r="J116" s="5">
        <v>1099460848</v>
      </c>
      <c r="K116" s="3">
        <f>+Tabella2026[[#This Row],[POP_2024]]/SUM(Tabella2026[POP_2024])</f>
        <v>9.4583854114851484E-4</v>
      </c>
      <c r="L116" s="3">
        <f>+Tabella2026[[#This Row],[INCIDENZA POPOLAZIONE]]*(PLAFOND/2)</f>
        <v>278454.15713521693</v>
      </c>
      <c r="M116" s="3">
        <f>+IFERROR(Tabella2026[[#This Row],[reddito_2024]]/Tabella2026[[#This Row],[POP_2024]],"")</f>
        <v>19720.91707772058</v>
      </c>
      <c r="N116" s="3">
        <f>+IF(Tabella2026[[#This Row],[REDDITO COMPLESSIVO PROCAPITE]]&lt;media_aggr_reddito_pc,(media_aggr_reddito_pc-Tabella2026[[#This Row],[REDDITO COMPLESSIVO PROCAPITE]]),0)</f>
        <v>0</v>
      </c>
      <c r="O116" s="3">
        <f>+Tabella2026[[#This Row],[DIFFERENZA REDDITO INFERIORE ALLA MEDIA DALLA MEDIA]]*Tabella2026[[#This Row],[POP_2024]]</f>
        <v>0</v>
      </c>
      <c r="P116" s="3">
        <f>+Tabella2026[[#This Row],[POPOLAZIONE PER DIFFERENZA ]]/SUM(Tabella2026[[POPOLAZIONE PER DIFFERENZA ]])</f>
        <v>0</v>
      </c>
      <c r="Q116" s="3">
        <f>+Tabella2026[[#This Row],[INCIDENZA POPOLAZIONE PER DIFFERENZA]]*(PLAFOND-SUM(Tabella2026[CONTRIBUTO SULLA BASE DELLA POPOLAZIONE]))</f>
        <v>0</v>
      </c>
      <c r="R116" s="3">
        <f>+Tabella2026[[#This Row],[CONTRIBUTO SULLA BASE DELLA POPOLAZIONE]]+Tabella2026[[#This Row],[CONTRIBUTO SULLA BASE DEL REDDITO]]</f>
        <v>278454.15713521693</v>
      </c>
      <c r="S116" s="3">
        <f>+Tabella2026[[#This Row],[CONTRIBUTO TOTALE]]/(PLAFOND/N_TESSERE)</f>
        <v>556.90831427043383</v>
      </c>
      <c r="T116" s="3">
        <f>+MAX(CEILING(Tabella2026[[#This Row],[preDEF1]],1),1)</f>
        <v>557</v>
      </c>
      <c r="U116" s="9">
        <f xml:space="preserve"> IF(ROW(Tabella2026[[#This Row],[preDEF2]]) - ROW(Tabella2026[[#Headers],[preDEF2]])&lt;=ABS(SUM(Tabella2026[preDEF2])-N_TESSERE),Tabella2026[[#This Row],[preDEF2]]-1,Tabella2026[[#This Row],[preDEF2]])</f>
        <v>556</v>
      </c>
      <c r="V116" s="21">
        <f>+Tabella2026[[#This Row],[DEF - n. card]]*(PLAFOND/N_TESSERE)</f>
        <v>278000</v>
      </c>
      <c r="W116" s="18"/>
    </row>
    <row r="117" spans="2:23" x14ac:dyDescent="0.25">
      <c r="B117" s="1" t="s">
        <v>255</v>
      </c>
      <c r="C117" s="2">
        <v>62008</v>
      </c>
      <c r="D117" s="1" t="s">
        <v>256</v>
      </c>
      <c r="E117" s="1" t="s">
        <v>15</v>
      </c>
      <c r="F117" s="1" t="s">
        <v>256</v>
      </c>
      <c r="G117" s="1" t="s">
        <v>233</v>
      </c>
      <c r="H117" s="1" t="s">
        <v>15836</v>
      </c>
      <c r="I117" s="5">
        <v>55712</v>
      </c>
      <c r="J117" s="5">
        <v>822256454</v>
      </c>
      <c r="K117" s="3">
        <f>+Tabella2026[[#This Row],[POP_2024]]/SUM(Tabella2026[POP_2024])</f>
        <v>9.4517689018073321E-4</v>
      </c>
      <c r="L117" s="3">
        <f>+Tabella2026[[#This Row],[INCIDENZA POPOLAZIONE]]*(PLAFOND/2)</f>
        <v>278259.36758654023</v>
      </c>
      <c r="M117" s="3">
        <f>+IFERROR(Tabella2026[[#This Row],[reddito_2024]]/Tabella2026[[#This Row],[POP_2024]],"")</f>
        <v>14759.054674037909</v>
      </c>
      <c r="N117" s="3">
        <f>+IF(Tabella2026[[#This Row],[REDDITO COMPLESSIVO PROCAPITE]]&lt;media_aggr_reddito_pc,(media_aggr_reddito_pc-Tabella2026[[#This Row],[REDDITO COMPLESSIVO PROCAPITE]]),0)</f>
        <v>3066.0113885708324</v>
      </c>
      <c r="O117" s="3">
        <f>+Tabella2026[[#This Row],[DIFFERENZA REDDITO INFERIORE ALLA MEDIA DALLA MEDIA]]*Tabella2026[[#This Row],[POP_2024]]</f>
        <v>170813626.48005822</v>
      </c>
      <c r="P117" s="3">
        <f>+Tabella2026[[#This Row],[POPOLAZIONE PER DIFFERENZA ]]/SUM(Tabella2026[[POPOLAZIONE PER DIFFERENZA ]])</f>
        <v>1.5154279276079581E-3</v>
      </c>
      <c r="Q117" s="3">
        <f>+Tabella2026[[#This Row],[INCIDENZA POPOLAZIONE PER DIFFERENZA]]*(PLAFOND-SUM(Tabella2026[CONTRIBUTO SULLA BASE DELLA POPOLAZIONE]))</f>
        <v>446140.84531683894</v>
      </c>
      <c r="R117" s="3">
        <f>+Tabella2026[[#This Row],[CONTRIBUTO SULLA BASE DELLA POPOLAZIONE]]+Tabella2026[[#This Row],[CONTRIBUTO SULLA BASE DEL REDDITO]]</f>
        <v>724400.21290337923</v>
      </c>
      <c r="S117" s="3">
        <f>+Tabella2026[[#This Row],[CONTRIBUTO TOTALE]]/(PLAFOND/N_TESSERE)</f>
        <v>1448.8004258067585</v>
      </c>
      <c r="T117" s="3">
        <f>+MAX(CEILING(Tabella2026[[#This Row],[preDEF1]],1),1)</f>
        <v>1449</v>
      </c>
      <c r="U117" s="9">
        <f xml:space="preserve"> IF(ROW(Tabella2026[[#This Row],[preDEF2]]) - ROW(Tabella2026[[#Headers],[preDEF2]])&lt;=ABS(SUM(Tabella2026[preDEF2])-N_TESSERE),Tabella2026[[#This Row],[preDEF2]]-1,Tabella2026[[#This Row],[preDEF2]])</f>
        <v>1448</v>
      </c>
      <c r="V117" s="21">
        <f>+Tabella2026[[#This Row],[DEF - n. card]]*(PLAFOND/N_TESSERE)</f>
        <v>724000</v>
      </c>
      <c r="W117" s="18"/>
    </row>
    <row r="118" spans="2:23" x14ac:dyDescent="0.25">
      <c r="B118" s="1" t="s">
        <v>258</v>
      </c>
      <c r="C118" s="2">
        <v>1156</v>
      </c>
      <c r="D118" s="1" t="s">
        <v>259</v>
      </c>
      <c r="E118" s="1" t="s">
        <v>18</v>
      </c>
      <c r="F118" s="1" t="s">
        <v>17</v>
      </c>
      <c r="G118" s="1" t="s">
        <v>233</v>
      </c>
      <c r="H118" s="1" t="s">
        <v>15835</v>
      </c>
      <c r="I118" s="5">
        <v>55439</v>
      </c>
      <c r="J118" s="5">
        <v>1231684166</v>
      </c>
      <c r="K118" s="3">
        <f>+Tabella2026[[#This Row],[POP_2024]]/SUM(Tabella2026[POP_2024])</f>
        <v>9.40545333406262E-4</v>
      </c>
      <c r="L118" s="3">
        <f>+Tabella2026[[#This Row],[INCIDENZA POPOLAZIONE]]*(PLAFOND/2)</f>
        <v>276895.84074580349</v>
      </c>
      <c r="M118" s="3">
        <f>+IFERROR(Tabella2026[[#This Row],[reddito_2024]]/Tabella2026[[#This Row],[POP_2024]],"")</f>
        <v>22216.92609895561</v>
      </c>
      <c r="N118" s="3">
        <f>+IF(Tabella2026[[#This Row],[REDDITO COMPLESSIVO PROCAPITE]]&lt;media_aggr_reddito_pc,(media_aggr_reddito_pc-Tabella2026[[#This Row],[REDDITO COMPLESSIVO PROCAPITE]]),0)</f>
        <v>0</v>
      </c>
      <c r="O118" s="3">
        <f>+Tabella2026[[#This Row],[DIFFERENZA REDDITO INFERIORE ALLA MEDIA DALLA MEDIA]]*Tabella2026[[#This Row],[POP_2024]]</f>
        <v>0</v>
      </c>
      <c r="P118" s="3">
        <f>+Tabella2026[[#This Row],[POPOLAZIONE PER DIFFERENZA ]]/SUM(Tabella2026[[POPOLAZIONE PER DIFFERENZA ]])</f>
        <v>0</v>
      </c>
      <c r="Q118" s="3">
        <f>+Tabella2026[[#This Row],[INCIDENZA POPOLAZIONE PER DIFFERENZA]]*(PLAFOND-SUM(Tabella2026[CONTRIBUTO SULLA BASE DELLA POPOLAZIONE]))</f>
        <v>0</v>
      </c>
      <c r="R118" s="3">
        <f>+Tabella2026[[#This Row],[CONTRIBUTO SULLA BASE DELLA POPOLAZIONE]]+Tabella2026[[#This Row],[CONTRIBUTO SULLA BASE DEL REDDITO]]</f>
        <v>276895.84074580349</v>
      </c>
      <c r="S118" s="3">
        <f>+Tabella2026[[#This Row],[CONTRIBUTO TOTALE]]/(PLAFOND/N_TESSERE)</f>
        <v>553.79168149160694</v>
      </c>
      <c r="T118" s="3">
        <f>+MAX(CEILING(Tabella2026[[#This Row],[preDEF1]],1),1)</f>
        <v>554</v>
      </c>
      <c r="U118" s="9">
        <f xml:space="preserve"> IF(ROW(Tabella2026[[#This Row],[preDEF2]]) - ROW(Tabella2026[[#Headers],[preDEF2]])&lt;=ABS(SUM(Tabella2026[preDEF2])-N_TESSERE),Tabella2026[[#This Row],[preDEF2]]-1,Tabella2026[[#This Row],[preDEF2]])</f>
        <v>553</v>
      </c>
      <c r="V118" s="21">
        <f>+Tabella2026[[#This Row],[DEF - n. card]]*(PLAFOND/N_TESSERE)</f>
        <v>276500</v>
      </c>
      <c r="W118" s="18"/>
    </row>
    <row r="119" spans="2:23" x14ac:dyDescent="0.25">
      <c r="B119" s="1" t="s">
        <v>264</v>
      </c>
      <c r="C119" s="2">
        <v>54018</v>
      </c>
      <c r="D119" s="1" t="s">
        <v>265</v>
      </c>
      <c r="E119" s="1" t="s">
        <v>67</v>
      </c>
      <c r="F119" s="1" t="s">
        <v>66</v>
      </c>
      <c r="G119" s="1" t="s">
        <v>233</v>
      </c>
      <c r="H119" s="1" t="s">
        <v>15834</v>
      </c>
      <c r="I119" s="5">
        <v>55303</v>
      </c>
      <c r="J119" s="5">
        <v>1010238801</v>
      </c>
      <c r="K119" s="3">
        <f>+Tabella2026[[#This Row],[POP_2024]]/SUM(Tabella2026[POP_2024])</f>
        <v>9.3823803772374154E-4</v>
      </c>
      <c r="L119" s="3">
        <f>+Tabella2026[[#This Row],[INCIDENZA POPOLAZIONE]]*(PLAFOND/2)</f>
        <v>276216.57462734124</v>
      </c>
      <c r="M119" s="3">
        <f>+IFERROR(Tabella2026[[#This Row],[reddito_2024]]/Tabella2026[[#This Row],[POP_2024]],"")</f>
        <v>18267.34175361192</v>
      </c>
      <c r="N119" s="3">
        <f>+IF(Tabella2026[[#This Row],[REDDITO COMPLESSIVO PROCAPITE]]&lt;media_aggr_reddito_pc,(media_aggr_reddito_pc-Tabella2026[[#This Row],[REDDITO COMPLESSIVO PROCAPITE]]),0)</f>
        <v>0</v>
      </c>
      <c r="O119" s="3">
        <f>+Tabella2026[[#This Row],[DIFFERENZA REDDITO INFERIORE ALLA MEDIA DALLA MEDIA]]*Tabella2026[[#This Row],[POP_2024]]</f>
        <v>0</v>
      </c>
      <c r="P119" s="3">
        <f>+Tabella2026[[#This Row],[POPOLAZIONE PER DIFFERENZA ]]/SUM(Tabella2026[[POPOLAZIONE PER DIFFERENZA ]])</f>
        <v>0</v>
      </c>
      <c r="Q119" s="3">
        <f>+Tabella2026[[#This Row],[INCIDENZA POPOLAZIONE PER DIFFERENZA]]*(PLAFOND-SUM(Tabella2026[CONTRIBUTO SULLA BASE DELLA POPOLAZIONE]))</f>
        <v>0</v>
      </c>
      <c r="R119" s="3">
        <f>+Tabella2026[[#This Row],[CONTRIBUTO SULLA BASE DELLA POPOLAZIONE]]+Tabella2026[[#This Row],[CONTRIBUTO SULLA BASE DEL REDDITO]]</f>
        <v>276216.57462734124</v>
      </c>
      <c r="S119" s="3">
        <f>+Tabella2026[[#This Row],[CONTRIBUTO TOTALE]]/(PLAFOND/N_TESSERE)</f>
        <v>552.43314925468246</v>
      </c>
      <c r="T119" s="3">
        <f>+MAX(CEILING(Tabella2026[[#This Row],[preDEF1]],1),1)</f>
        <v>553</v>
      </c>
      <c r="U119" s="9">
        <f xml:space="preserve"> IF(ROW(Tabella2026[[#This Row],[preDEF2]]) - ROW(Tabella2026[[#Headers],[preDEF2]])&lt;=ABS(SUM(Tabella2026[preDEF2])-N_TESSERE),Tabella2026[[#This Row],[preDEF2]]-1,Tabella2026[[#This Row],[preDEF2]])</f>
        <v>552</v>
      </c>
      <c r="V119" s="21">
        <f>+Tabella2026[[#This Row],[DEF - n. card]]*(PLAFOND/N_TESSERE)</f>
        <v>276000</v>
      </c>
      <c r="W119" s="18"/>
    </row>
    <row r="120" spans="2:23" x14ac:dyDescent="0.25">
      <c r="B120" s="1" t="s">
        <v>260</v>
      </c>
      <c r="C120" s="2">
        <v>84001</v>
      </c>
      <c r="D120" s="1" t="s">
        <v>261</v>
      </c>
      <c r="E120" s="1" t="s">
        <v>21</v>
      </c>
      <c r="F120" s="1" t="s">
        <v>261</v>
      </c>
      <c r="G120" s="1" t="s">
        <v>233</v>
      </c>
      <c r="H120" s="1" t="s">
        <v>15836</v>
      </c>
      <c r="I120" s="5">
        <v>55252</v>
      </c>
      <c r="J120" s="5">
        <v>835636431</v>
      </c>
      <c r="K120" s="3">
        <f>+Tabella2026[[#This Row],[POP_2024]]/SUM(Tabella2026[POP_2024])</f>
        <v>9.3737280184279638E-4</v>
      </c>
      <c r="L120" s="3">
        <f>+Tabella2026[[#This Row],[INCIDENZA POPOLAZIONE]]*(PLAFOND/2)</f>
        <v>275961.84983291785</v>
      </c>
      <c r="M120" s="3">
        <f>+IFERROR(Tabella2026[[#This Row],[reddito_2024]]/Tabella2026[[#This Row],[POP_2024]],"")</f>
        <v>15124.093806559038</v>
      </c>
      <c r="N120" s="3">
        <f>+IF(Tabella2026[[#This Row],[REDDITO COMPLESSIVO PROCAPITE]]&lt;media_aggr_reddito_pc,(media_aggr_reddito_pc-Tabella2026[[#This Row],[REDDITO COMPLESSIVO PROCAPITE]]),0)</f>
        <v>2700.972256049703</v>
      </c>
      <c r="O120" s="3">
        <f>+Tabella2026[[#This Row],[DIFFERENZA REDDITO INFERIORE ALLA MEDIA DALLA MEDIA]]*Tabella2026[[#This Row],[POP_2024]]</f>
        <v>149234119.0912582</v>
      </c>
      <c r="P120" s="3">
        <f>+Tabella2026[[#This Row],[POPOLAZIONE PER DIFFERENZA ]]/SUM(Tabella2026[[POPOLAZIONE PER DIFFERENZA ]])</f>
        <v>1.3239783996346866E-3</v>
      </c>
      <c r="Q120" s="3">
        <f>+Tabella2026[[#This Row],[INCIDENZA POPOLAZIONE PER DIFFERENZA]]*(PLAFOND-SUM(Tabella2026[CONTRIBUTO SULLA BASE DELLA POPOLAZIONE]))</f>
        <v>389778.24786865362</v>
      </c>
      <c r="R120" s="3">
        <f>+Tabella2026[[#This Row],[CONTRIBUTO SULLA BASE DELLA POPOLAZIONE]]+Tabella2026[[#This Row],[CONTRIBUTO SULLA BASE DEL REDDITO]]</f>
        <v>665740.09770157142</v>
      </c>
      <c r="S120" s="3">
        <f>+Tabella2026[[#This Row],[CONTRIBUTO TOTALE]]/(PLAFOND/N_TESSERE)</f>
        <v>1331.4801954031429</v>
      </c>
      <c r="T120" s="3">
        <f>+MAX(CEILING(Tabella2026[[#This Row],[preDEF1]],1),1)</f>
        <v>1332</v>
      </c>
      <c r="U120" s="9">
        <f xml:space="preserve"> IF(ROW(Tabella2026[[#This Row],[preDEF2]]) - ROW(Tabella2026[[#Headers],[preDEF2]])&lt;=ABS(SUM(Tabella2026[preDEF2])-N_TESSERE),Tabella2026[[#This Row],[preDEF2]]-1,Tabella2026[[#This Row],[preDEF2]])</f>
        <v>1331</v>
      </c>
      <c r="V120" s="21">
        <f>+Tabella2026[[#This Row],[DEF - n. card]]*(PLAFOND/N_TESSERE)</f>
        <v>665500</v>
      </c>
      <c r="W120" s="18"/>
    </row>
    <row r="121" spans="2:23" x14ac:dyDescent="0.25">
      <c r="B121" s="1" t="s">
        <v>266</v>
      </c>
      <c r="C121" s="2">
        <v>58104</v>
      </c>
      <c r="D121" s="1" t="s">
        <v>267</v>
      </c>
      <c r="E121" s="1" t="s">
        <v>8</v>
      </c>
      <c r="F121" s="1" t="s">
        <v>7</v>
      </c>
      <c r="G121" s="1" t="s">
        <v>233</v>
      </c>
      <c r="H121" s="1" t="s">
        <v>15834</v>
      </c>
      <c r="I121" s="5">
        <v>55115</v>
      </c>
      <c r="J121" s="5">
        <v>819470223</v>
      </c>
      <c r="K121" s="3">
        <f>+Tabella2026[[#This Row],[POP_2024]]/SUM(Tabella2026[POP_2024])</f>
        <v>9.3504854075084564E-4</v>
      </c>
      <c r="L121" s="3">
        <f>+Tabella2026[[#This Row],[INCIDENZA POPOLAZIONE]]*(PLAFOND/2)</f>
        <v>275277.58911064337</v>
      </c>
      <c r="M121" s="3">
        <f>+IFERROR(Tabella2026[[#This Row],[reddito_2024]]/Tabella2026[[#This Row],[POP_2024]],"")</f>
        <v>14868.370189603556</v>
      </c>
      <c r="N121" s="3">
        <f>+IF(Tabella2026[[#This Row],[REDDITO COMPLESSIVO PROCAPITE]]&lt;media_aggr_reddito_pc,(media_aggr_reddito_pc-Tabella2026[[#This Row],[REDDITO COMPLESSIVO PROCAPITE]]),0)</f>
        <v>2956.6958730051847</v>
      </c>
      <c r="O121" s="3">
        <f>+Tabella2026[[#This Row],[DIFFERENZA REDDITO INFERIORE ALLA MEDIA DALLA MEDIA]]*Tabella2026[[#This Row],[POP_2024]]</f>
        <v>162958293.04068077</v>
      </c>
      <c r="P121" s="3">
        <f>+Tabella2026[[#This Row],[POPOLAZIONE PER DIFFERENZA ]]/SUM(Tabella2026[[POPOLAZIONE PER DIFFERENZA ]])</f>
        <v>1.4457368150192615E-3</v>
      </c>
      <c r="Q121" s="3">
        <f>+Tabella2026[[#This Row],[INCIDENZA POPOLAZIONE PER DIFFERENZA]]*(PLAFOND-SUM(Tabella2026[CONTRIBUTO SULLA BASE DELLA POPOLAZIONE]))</f>
        <v>425623.83403906104</v>
      </c>
      <c r="R121" s="3">
        <f>+Tabella2026[[#This Row],[CONTRIBUTO SULLA BASE DELLA POPOLAZIONE]]+Tabella2026[[#This Row],[CONTRIBUTO SULLA BASE DEL REDDITO]]</f>
        <v>700901.42314970447</v>
      </c>
      <c r="S121" s="3">
        <f>+Tabella2026[[#This Row],[CONTRIBUTO TOTALE]]/(PLAFOND/N_TESSERE)</f>
        <v>1401.8028462994089</v>
      </c>
      <c r="T121" s="3">
        <f>+MAX(CEILING(Tabella2026[[#This Row],[preDEF1]],1),1)</f>
        <v>1402</v>
      </c>
      <c r="U121" s="9">
        <f xml:space="preserve"> IF(ROW(Tabella2026[[#This Row],[preDEF2]]) - ROW(Tabella2026[[#Headers],[preDEF2]])&lt;=ABS(SUM(Tabella2026[preDEF2])-N_TESSERE),Tabella2026[[#This Row],[preDEF2]]-1,Tabella2026[[#This Row],[preDEF2]])</f>
        <v>1401</v>
      </c>
      <c r="V121" s="21">
        <f>+Tabella2026[[#This Row],[DEF - n. card]]*(PLAFOND/N_TESSERE)</f>
        <v>700500</v>
      </c>
      <c r="W121" s="18"/>
    </row>
    <row r="122" spans="2:23" x14ac:dyDescent="0.25">
      <c r="B122" s="1" t="s">
        <v>257</v>
      </c>
      <c r="C122" s="2">
        <v>81021</v>
      </c>
      <c r="D122" s="1" t="s">
        <v>166</v>
      </c>
      <c r="E122" s="1" t="s">
        <v>21</v>
      </c>
      <c r="F122" s="1" t="s">
        <v>166</v>
      </c>
      <c r="G122" s="1" t="s">
        <v>233</v>
      </c>
      <c r="H122" s="1" t="s">
        <v>15836</v>
      </c>
      <c r="I122" s="5">
        <v>54949</v>
      </c>
      <c r="J122" s="5">
        <v>705778004</v>
      </c>
      <c r="K122" s="3">
        <f>+Tabella2026[[#This Row],[POP_2024]]/SUM(Tabella2026[POP_2024])</f>
        <v>9.3223228278541625E-4</v>
      </c>
      <c r="L122" s="3">
        <f>+Tabella2026[[#This Row],[INCIDENZA POPOLAZIONE]]*(PLAFOND/2)</f>
        <v>274448.48487781448</v>
      </c>
      <c r="M122" s="3">
        <f>+IFERROR(Tabella2026[[#This Row],[reddito_2024]]/Tabella2026[[#This Row],[POP_2024]],"")</f>
        <v>12844.23745655062</v>
      </c>
      <c r="N122" s="3">
        <f>+IF(Tabella2026[[#This Row],[REDDITO COMPLESSIVO PROCAPITE]]&lt;media_aggr_reddito_pc,(media_aggr_reddito_pc-Tabella2026[[#This Row],[REDDITO COMPLESSIVO PROCAPITE]]),0)</f>
        <v>4980.8286060581213</v>
      </c>
      <c r="O122" s="3">
        <f>+Tabella2026[[#This Row],[DIFFERENZA REDDITO INFERIORE ALLA MEDIA DALLA MEDIA]]*Tabella2026[[#This Row],[POP_2024]]</f>
        <v>273691551.07428771</v>
      </c>
      <c r="P122" s="3">
        <f>+Tabella2026[[#This Row],[POPOLAZIONE PER DIFFERENZA ]]/SUM(Tabella2026[[POPOLAZIONE PER DIFFERENZA ]])</f>
        <v>2.4281424649498728E-3</v>
      </c>
      <c r="Q122" s="3">
        <f>+Tabella2026[[#This Row],[INCIDENZA POPOLAZIONE PER DIFFERENZA]]*(PLAFOND-SUM(Tabella2026[CONTRIBUTO SULLA BASE DELLA POPOLAZIONE]))</f>
        <v>714843.32057439676</v>
      </c>
      <c r="R122" s="3">
        <f>+Tabella2026[[#This Row],[CONTRIBUTO SULLA BASE DELLA POPOLAZIONE]]+Tabella2026[[#This Row],[CONTRIBUTO SULLA BASE DEL REDDITO]]</f>
        <v>989291.80545221129</v>
      </c>
      <c r="S122" s="3">
        <f>+Tabella2026[[#This Row],[CONTRIBUTO TOTALE]]/(PLAFOND/N_TESSERE)</f>
        <v>1978.5836109044226</v>
      </c>
      <c r="T122" s="3">
        <f>+MAX(CEILING(Tabella2026[[#This Row],[preDEF1]],1),1)</f>
        <v>1979</v>
      </c>
      <c r="U122" s="9">
        <f xml:space="preserve"> IF(ROW(Tabella2026[[#This Row],[preDEF2]]) - ROW(Tabella2026[[#Headers],[preDEF2]])&lt;=ABS(SUM(Tabella2026[preDEF2])-N_TESSERE),Tabella2026[[#This Row],[preDEF2]]-1,Tabella2026[[#This Row],[preDEF2]])</f>
        <v>1978</v>
      </c>
      <c r="V122" s="21">
        <f>+Tabella2026[[#This Row],[DEF - n. card]]*(PLAFOND/N_TESSERE)</f>
        <v>989000</v>
      </c>
      <c r="W122" s="18"/>
    </row>
    <row r="123" spans="2:23" x14ac:dyDescent="0.25">
      <c r="B123" s="1" t="s">
        <v>268</v>
      </c>
      <c r="C123" s="2">
        <v>110009</v>
      </c>
      <c r="D123" s="1" t="s">
        <v>269</v>
      </c>
      <c r="E123" s="1" t="s">
        <v>33</v>
      </c>
      <c r="F123" s="1" t="s">
        <v>123</v>
      </c>
      <c r="G123" s="1" t="s">
        <v>233</v>
      </c>
      <c r="H123" s="1" t="s">
        <v>15836</v>
      </c>
      <c r="I123" s="5">
        <v>54803</v>
      </c>
      <c r="J123" s="5">
        <v>662804498</v>
      </c>
      <c r="K123" s="3">
        <f>+Tabella2026[[#This Row],[POP_2024]]/SUM(Tabella2026[POP_2024])</f>
        <v>9.2975533300859281E-4</v>
      </c>
      <c r="L123" s="3">
        <f>+Tabella2026[[#This Row],[INCIDENZA POPOLAZIONE]]*(PLAFOND/2)</f>
        <v>273719.27272122999</v>
      </c>
      <c r="M123" s="3">
        <f>+IFERROR(Tabella2026[[#This Row],[reddito_2024]]/Tabella2026[[#This Row],[POP_2024]],"")</f>
        <v>12094.310493951061</v>
      </c>
      <c r="N123" s="3">
        <f>+IF(Tabella2026[[#This Row],[REDDITO COMPLESSIVO PROCAPITE]]&lt;media_aggr_reddito_pc,(media_aggr_reddito_pc-Tabella2026[[#This Row],[REDDITO COMPLESSIVO PROCAPITE]]),0)</f>
        <v>5730.7555686576798</v>
      </c>
      <c r="O123" s="3">
        <f>+Tabella2026[[#This Row],[DIFFERENZA REDDITO INFERIORE ALLA MEDIA DALLA MEDIA]]*Tabella2026[[#This Row],[POP_2024]]</f>
        <v>314062597.42914683</v>
      </c>
      <c r="P123" s="3">
        <f>+Tabella2026[[#This Row],[POPOLAZIONE PER DIFFERENZA ]]/SUM(Tabella2026[[POPOLAZIONE PER DIFFERENZA ]])</f>
        <v>2.7863071639474164E-3</v>
      </c>
      <c r="Q123" s="3">
        <f>+Tabella2026[[#This Row],[INCIDENZA POPOLAZIONE PER DIFFERENZA]]*(PLAFOND-SUM(Tabella2026[CONTRIBUTO SULLA BASE DELLA POPOLAZIONE]))</f>
        <v>820286.73933574976</v>
      </c>
      <c r="R123" s="3">
        <f>+Tabella2026[[#This Row],[CONTRIBUTO SULLA BASE DELLA POPOLAZIONE]]+Tabella2026[[#This Row],[CONTRIBUTO SULLA BASE DEL REDDITO]]</f>
        <v>1094006.0120569798</v>
      </c>
      <c r="S123" s="3">
        <f>+Tabella2026[[#This Row],[CONTRIBUTO TOTALE]]/(PLAFOND/N_TESSERE)</f>
        <v>2188.0120241139598</v>
      </c>
      <c r="T123" s="3">
        <f>+MAX(CEILING(Tabella2026[[#This Row],[preDEF1]],1),1)</f>
        <v>2189</v>
      </c>
      <c r="U123" s="9">
        <f xml:space="preserve"> IF(ROW(Tabella2026[[#This Row],[preDEF2]]) - ROW(Tabella2026[[#Headers],[preDEF2]])&lt;=ABS(SUM(Tabella2026[preDEF2])-N_TESSERE),Tabella2026[[#This Row],[preDEF2]]-1,Tabella2026[[#This Row],[preDEF2]])</f>
        <v>2188</v>
      </c>
      <c r="V123" s="21">
        <f>+Tabella2026[[#This Row],[DEF - n. card]]*(PLAFOND/N_TESSERE)</f>
        <v>1094000</v>
      </c>
      <c r="W123" s="18"/>
    </row>
    <row r="124" spans="2:23" x14ac:dyDescent="0.25">
      <c r="B124" s="1" t="s">
        <v>276</v>
      </c>
      <c r="C124" s="2">
        <v>68024</v>
      </c>
      <c r="D124" s="1" t="s">
        <v>277</v>
      </c>
      <c r="E124" s="1" t="s">
        <v>96</v>
      </c>
      <c r="F124" s="1" t="s">
        <v>95</v>
      </c>
      <c r="G124" s="1" t="s">
        <v>233</v>
      </c>
      <c r="H124" s="1" t="s">
        <v>15836</v>
      </c>
      <c r="I124" s="5">
        <v>53602</v>
      </c>
      <c r="J124" s="5">
        <v>826347921</v>
      </c>
      <c r="K124" s="3">
        <f>+Tabella2026[[#This Row],[POP_2024]]/SUM(Tabella2026[POP_2024])</f>
        <v>9.0937987628280552E-4</v>
      </c>
      <c r="L124" s="3">
        <f>+Tabella2026[[#This Row],[INCIDENZA POPOLAZIONE]]*(PLAFOND/2)</f>
        <v>267720.75354275072</v>
      </c>
      <c r="M124" s="3">
        <f>+IFERROR(Tabella2026[[#This Row],[reddito_2024]]/Tabella2026[[#This Row],[POP_2024]],"")</f>
        <v>15416.363587179583</v>
      </c>
      <c r="N124" s="3">
        <f>+IF(Tabella2026[[#This Row],[REDDITO COMPLESSIVO PROCAPITE]]&lt;media_aggr_reddito_pc,(media_aggr_reddito_pc-Tabella2026[[#This Row],[REDDITO COMPLESSIVO PROCAPITE]]),0)</f>
        <v>2408.7024754291579</v>
      </c>
      <c r="O124" s="3">
        <f>+Tabella2026[[#This Row],[DIFFERENZA REDDITO INFERIORE ALLA MEDIA DALLA MEDIA]]*Tabella2026[[#This Row],[POP_2024]]</f>
        <v>129111270.08795372</v>
      </c>
      <c r="P124" s="3">
        <f>+Tabella2026[[#This Row],[POPOLAZIONE PER DIFFERENZA ]]/SUM(Tabella2026[[POPOLAZIONE PER DIFFERENZA ]])</f>
        <v>1.14545208419342E-3</v>
      </c>
      <c r="Q124" s="3">
        <f>+Tabella2026[[#This Row],[INCIDENZA POPOLAZIONE PER DIFFERENZA]]*(PLAFOND-SUM(Tabella2026[CONTRIBUTO SULLA BASE DELLA POPOLAZIONE]))</f>
        <v>337220.23449748108</v>
      </c>
      <c r="R124" s="3">
        <f>+Tabella2026[[#This Row],[CONTRIBUTO SULLA BASE DELLA POPOLAZIONE]]+Tabella2026[[#This Row],[CONTRIBUTO SULLA BASE DEL REDDITO]]</f>
        <v>604940.98804023187</v>
      </c>
      <c r="S124" s="3">
        <f>+Tabella2026[[#This Row],[CONTRIBUTO TOTALE]]/(PLAFOND/N_TESSERE)</f>
        <v>1209.8819760804638</v>
      </c>
      <c r="T124" s="3">
        <f>+MAX(CEILING(Tabella2026[[#This Row],[preDEF1]],1),1)</f>
        <v>1210</v>
      </c>
      <c r="U124" s="9">
        <f xml:space="preserve"> IF(ROW(Tabella2026[[#This Row],[preDEF2]]) - ROW(Tabella2026[[#Headers],[preDEF2]])&lt;=ABS(SUM(Tabella2026[preDEF2])-N_TESSERE),Tabella2026[[#This Row],[preDEF2]]-1,Tabella2026[[#This Row],[preDEF2]])</f>
        <v>1209</v>
      </c>
      <c r="V124" s="21">
        <f>+Tabella2026[[#This Row],[DEF - n. card]]*(PLAFOND/N_TESSERE)</f>
        <v>604500</v>
      </c>
      <c r="W124" s="18"/>
    </row>
    <row r="125" spans="2:23" x14ac:dyDescent="0.25">
      <c r="B125" s="1" t="s">
        <v>274</v>
      </c>
      <c r="C125" s="2">
        <v>88006</v>
      </c>
      <c r="D125" s="1" t="s">
        <v>275</v>
      </c>
      <c r="E125" s="1" t="s">
        <v>21</v>
      </c>
      <c r="F125" s="1" t="s">
        <v>186</v>
      </c>
      <c r="G125" s="1" t="s">
        <v>233</v>
      </c>
      <c r="H125" s="1" t="s">
        <v>15836</v>
      </c>
      <c r="I125" s="5">
        <v>53483</v>
      </c>
      <c r="J125" s="5">
        <v>660313682</v>
      </c>
      <c r="K125" s="3">
        <f>+Tabella2026[[#This Row],[POP_2024]]/SUM(Tabella2026[POP_2024])</f>
        <v>9.0736099256060008E-4</v>
      </c>
      <c r="L125" s="3">
        <f>+Tabella2026[[#This Row],[INCIDENZA POPOLAZIONE]]*(PLAFOND/2)</f>
        <v>267126.39568909624</v>
      </c>
      <c r="M125" s="3">
        <f>+IFERROR(Tabella2026[[#This Row],[reddito_2024]]/Tabella2026[[#This Row],[POP_2024]],"")</f>
        <v>12346.234915767627</v>
      </c>
      <c r="N125" s="3">
        <f>+IF(Tabella2026[[#This Row],[REDDITO COMPLESSIVO PROCAPITE]]&lt;media_aggr_reddito_pc,(media_aggr_reddito_pc-Tabella2026[[#This Row],[REDDITO COMPLESSIVO PROCAPITE]]),0)</f>
        <v>5478.8311468411139</v>
      </c>
      <c r="O125" s="3">
        <f>+Tabella2026[[#This Row],[DIFFERENZA REDDITO INFERIORE ALLA MEDIA DALLA MEDIA]]*Tabella2026[[#This Row],[POP_2024]]</f>
        <v>293024326.22650331</v>
      </c>
      <c r="P125" s="3">
        <f>+Tabella2026[[#This Row],[POPOLAZIONE PER DIFFERENZA ]]/SUM(Tabella2026[[POPOLAZIONE PER DIFFERENZA ]])</f>
        <v>2.5996593865653334E-3</v>
      </c>
      <c r="Q125" s="3">
        <f>+Tabella2026[[#This Row],[INCIDENZA POPOLAZIONE PER DIFFERENZA]]*(PLAFOND-SUM(Tabella2026[CONTRIBUTO SULLA BASE DELLA POPOLAZIONE]))</f>
        <v>765337.77366029727</v>
      </c>
      <c r="R125" s="3">
        <f>+Tabella2026[[#This Row],[CONTRIBUTO SULLA BASE DELLA POPOLAZIONE]]+Tabella2026[[#This Row],[CONTRIBUTO SULLA BASE DEL REDDITO]]</f>
        <v>1032464.1693493936</v>
      </c>
      <c r="S125" s="3">
        <f>+Tabella2026[[#This Row],[CONTRIBUTO TOTALE]]/(PLAFOND/N_TESSERE)</f>
        <v>2064.9283386987872</v>
      </c>
      <c r="T125" s="3">
        <f>+MAX(CEILING(Tabella2026[[#This Row],[preDEF1]],1),1)</f>
        <v>2065</v>
      </c>
      <c r="U125" s="9">
        <f xml:space="preserve"> IF(ROW(Tabella2026[[#This Row],[preDEF2]]) - ROW(Tabella2026[[#Headers],[preDEF2]])&lt;=ABS(SUM(Tabella2026[preDEF2])-N_TESSERE),Tabella2026[[#This Row],[preDEF2]]-1,Tabella2026[[#This Row],[preDEF2]])</f>
        <v>2064</v>
      </c>
      <c r="V125" s="21">
        <f>+Tabella2026[[#This Row],[DEF - n. card]]*(PLAFOND/N_TESSERE)</f>
        <v>1032000</v>
      </c>
      <c r="W125" s="18"/>
    </row>
    <row r="126" spans="2:23" x14ac:dyDescent="0.25">
      <c r="B126" s="1" t="s">
        <v>272</v>
      </c>
      <c r="C126" s="2">
        <v>110003</v>
      </c>
      <c r="D126" s="1" t="s">
        <v>273</v>
      </c>
      <c r="E126" s="1" t="s">
        <v>33</v>
      </c>
      <c r="F126" s="1" t="s">
        <v>123</v>
      </c>
      <c r="G126" s="1" t="s">
        <v>233</v>
      </c>
      <c r="H126" s="1" t="s">
        <v>15836</v>
      </c>
      <c r="I126" s="5">
        <v>53404</v>
      </c>
      <c r="J126" s="5">
        <v>643821885</v>
      </c>
      <c r="K126" s="3">
        <f>+Tabella2026[[#This Row],[POP_2024]]/SUM(Tabella2026[POP_2024])</f>
        <v>9.0602072521560665E-4</v>
      </c>
      <c r="L126" s="3">
        <f>+Tabella2026[[#This Row],[INCIDENZA POPOLAZIONE]]*(PLAFOND/2)</f>
        <v>266731.82198793069</v>
      </c>
      <c r="M126" s="3">
        <f>+IFERROR(Tabella2026[[#This Row],[reddito_2024]]/Tabella2026[[#This Row],[POP_2024]],"")</f>
        <v>12055.686559059246</v>
      </c>
      <c r="N126" s="3">
        <f>+IF(Tabella2026[[#This Row],[REDDITO COMPLESSIVO PROCAPITE]]&lt;media_aggr_reddito_pc,(media_aggr_reddito_pc-Tabella2026[[#This Row],[REDDITO COMPLESSIVO PROCAPITE]]),0)</f>
        <v>5769.379503549495</v>
      </c>
      <c r="O126" s="3">
        <f>+Tabella2026[[#This Row],[DIFFERENZA REDDITO INFERIORE ALLA MEDIA DALLA MEDIA]]*Tabella2026[[#This Row],[POP_2024]]</f>
        <v>308107943.00755721</v>
      </c>
      <c r="P126" s="3">
        <f>+Tabella2026[[#This Row],[POPOLAZIONE PER DIFFERENZA ]]/SUM(Tabella2026[[POPOLAZIONE PER DIFFERENZA ]])</f>
        <v>2.7334785354844256E-3</v>
      </c>
      <c r="Q126" s="3">
        <f>+Tabella2026[[#This Row],[INCIDENZA POPOLAZIONE PER DIFFERENZA]]*(PLAFOND-SUM(Tabella2026[CONTRIBUTO SULLA BASE DELLA POPOLAZIONE]))</f>
        <v>804734.03073771659</v>
      </c>
      <c r="R126" s="3">
        <f>+Tabella2026[[#This Row],[CONTRIBUTO SULLA BASE DELLA POPOLAZIONE]]+Tabella2026[[#This Row],[CONTRIBUTO SULLA BASE DEL REDDITO]]</f>
        <v>1071465.8527256474</v>
      </c>
      <c r="S126" s="3">
        <f>+Tabella2026[[#This Row],[CONTRIBUTO TOTALE]]/(PLAFOND/N_TESSERE)</f>
        <v>2142.9317054512949</v>
      </c>
      <c r="T126" s="3">
        <f>+MAX(CEILING(Tabella2026[[#This Row],[preDEF1]],1),1)</f>
        <v>2143</v>
      </c>
      <c r="U126" s="9">
        <f xml:space="preserve"> IF(ROW(Tabella2026[[#This Row],[preDEF2]]) - ROW(Tabella2026[[#Headers],[preDEF2]])&lt;=ABS(SUM(Tabella2026[preDEF2])-N_TESSERE),Tabella2026[[#This Row],[preDEF2]]-1,Tabella2026[[#This Row],[preDEF2]])</f>
        <v>2142</v>
      </c>
      <c r="V126" s="21">
        <f>+Tabella2026[[#This Row],[DEF - n. card]]*(PLAFOND/N_TESSERE)</f>
        <v>1071000</v>
      </c>
      <c r="W126" s="18"/>
    </row>
    <row r="127" spans="2:23" x14ac:dyDescent="0.25">
      <c r="B127" s="1" t="s">
        <v>270</v>
      </c>
      <c r="C127" s="2">
        <v>71029</v>
      </c>
      <c r="D127" s="1" t="s">
        <v>271</v>
      </c>
      <c r="E127" s="1" t="s">
        <v>33</v>
      </c>
      <c r="F127" s="1" t="s">
        <v>78</v>
      </c>
      <c r="G127" s="1" t="s">
        <v>233</v>
      </c>
      <c r="H127" s="1" t="s">
        <v>15836</v>
      </c>
      <c r="I127" s="5">
        <v>53391</v>
      </c>
      <c r="J127" s="5">
        <v>635236881</v>
      </c>
      <c r="K127" s="3">
        <f>+Tabella2026[[#This Row],[POP_2024]]/SUM(Tabella2026[POP_2024])</f>
        <v>9.0580017489301273E-4</v>
      </c>
      <c r="L127" s="3">
        <f>+Tabella2026[[#This Row],[INCIDENZA POPOLAZIONE]]*(PLAFOND/2)</f>
        <v>266666.89213837177</v>
      </c>
      <c r="M127" s="3">
        <f>+IFERROR(Tabella2026[[#This Row],[reddito_2024]]/Tabella2026[[#This Row],[POP_2024]],"")</f>
        <v>11897.82699331348</v>
      </c>
      <c r="N127" s="3">
        <f>+IF(Tabella2026[[#This Row],[REDDITO COMPLESSIVO PROCAPITE]]&lt;media_aggr_reddito_pc,(media_aggr_reddito_pc-Tabella2026[[#This Row],[REDDITO COMPLESSIVO PROCAPITE]]),0)</f>
        <v>5927.2390692952613</v>
      </c>
      <c r="O127" s="3">
        <f>+Tabella2026[[#This Row],[DIFFERENZA REDDITO INFERIORE ALLA MEDIA DALLA MEDIA]]*Tabella2026[[#This Row],[POP_2024]]</f>
        <v>316461221.14874327</v>
      </c>
      <c r="P127" s="3">
        <f>+Tabella2026[[#This Row],[POPOLAZIONE PER DIFFERENZA ]]/SUM(Tabella2026[[POPOLAZIONE PER DIFFERENZA ]])</f>
        <v>2.8075873243620405E-3</v>
      </c>
      <c r="Q127" s="3">
        <f>+Tabella2026[[#This Row],[INCIDENZA POPOLAZIONE PER DIFFERENZA]]*(PLAFOND-SUM(Tabella2026[CONTRIBUTO SULLA BASE DELLA POPOLAZIONE]))</f>
        <v>826551.60260169476</v>
      </c>
      <c r="R127" s="3">
        <f>+Tabella2026[[#This Row],[CONTRIBUTO SULLA BASE DELLA POPOLAZIONE]]+Tabella2026[[#This Row],[CONTRIBUTO SULLA BASE DEL REDDITO]]</f>
        <v>1093218.4947400666</v>
      </c>
      <c r="S127" s="3">
        <f>+Tabella2026[[#This Row],[CONTRIBUTO TOTALE]]/(PLAFOND/N_TESSERE)</f>
        <v>2186.436989480133</v>
      </c>
      <c r="T127" s="3">
        <f>+MAX(CEILING(Tabella2026[[#This Row],[preDEF1]],1),1)</f>
        <v>2187</v>
      </c>
      <c r="U127" s="9">
        <f xml:space="preserve"> IF(ROW(Tabella2026[[#This Row],[preDEF2]]) - ROW(Tabella2026[[#Headers],[preDEF2]])&lt;=ABS(SUM(Tabella2026[preDEF2])-N_TESSERE),Tabella2026[[#This Row],[preDEF2]]-1,Tabella2026[[#This Row],[preDEF2]])</f>
        <v>2186</v>
      </c>
      <c r="V127" s="21">
        <f>+Tabella2026[[#This Row],[DEF - n. card]]*(PLAFOND/N_TESSERE)</f>
        <v>1093000</v>
      </c>
      <c r="W127" s="18"/>
    </row>
    <row r="128" spans="2:23" x14ac:dyDescent="0.25">
      <c r="B128" s="1" t="s">
        <v>280</v>
      </c>
      <c r="C128" s="2">
        <v>82006</v>
      </c>
      <c r="D128" s="1" t="s">
        <v>281</v>
      </c>
      <c r="E128" s="1" t="s">
        <v>21</v>
      </c>
      <c r="F128" s="1" t="s">
        <v>20</v>
      </c>
      <c r="G128" s="1" t="s">
        <v>233</v>
      </c>
      <c r="H128" s="1" t="s">
        <v>15836</v>
      </c>
      <c r="I128" s="5">
        <v>53100</v>
      </c>
      <c r="J128" s="5">
        <v>520442712</v>
      </c>
      <c r="K128" s="3">
        <f>+Tabella2026[[#This Row],[POP_2024]]/SUM(Tabella2026[POP_2024])</f>
        <v>9.0086324074879613E-4</v>
      </c>
      <c r="L128" s="3">
        <f>+Tabella2026[[#This Row],[INCIDENZA POPOLAZIONE]]*(PLAFOND/2)</f>
        <v>265213.46242901502</v>
      </c>
      <c r="M128" s="3">
        <f>+IFERROR(Tabella2026[[#This Row],[reddito_2024]]/Tabella2026[[#This Row],[POP_2024]],"")</f>
        <v>9801.1810169491528</v>
      </c>
      <c r="N128" s="3">
        <f>+IF(Tabella2026[[#This Row],[REDDITO COMPLESSIVO PROCAPITE]]&lt;media_aggr_reddito_pc,(media_aggr_reddito_pc-Tabella2026[[#This Row],[REDDITO COMPLESSIVO PROCAPITE]]),0)</f>
        <v>8023.8850456595883</v>
      </c>
      <c r="O128" s="3">
        <f>+Tabella2026[[#This Row],[DIFFERENZA REDDITO INFERIORE ALLA MEDIA DALLA MEDIA]]*Tabella2026[[#This Row],[POP_2024]]</f>
        <v>426068295.92452413</v>
      </c>
      <c r="P128" s="3">
        <f>+Tabella2026[[#This Row],[POPOLAZIONE PER DIFFERENZA ]]/SUM(Tabella2026[[POPOLAZIONE PER DIFFERENZA ]])</f>
        <v>3.7800016779559195E-3</v>
      </c>
      <c r="Q128" s="3">
        <f>+Tabella2026[[#This Row],[INCIDENZA POPOLAZIONE PER DIFFERENZA]]*(PLAFOND-SUM(Tabella2026[CONTRIBUTO SULLA BASE DELLA POPOLAZIONE]))</f>
        <v>1112829.6589889687</v>
      </c>
      <c r="R128" s="3">
        <f>+Tabella2026[[#This Row],[CONTRIBUTO SULLA BASE DELLA POPOLAZIONE]]+Tabella2026[[#This Row],[CONTRIBUTO SULLA BASE DEL REDDITO]]</f>
        <v>1378043.1214179837</v>
      </c>
      <c r="S128" s="3">
        <f>+Tabella2026[[#This Row],[CONTRIBUTO TOTALE]]/(PLAFOND/N_TESSERE)</f>
        <v>2756.0862428359674</v>
      </c>
      <c r="T128" s="3">
        <f>+MAX(CEILING(Tabella2026[[#This Row],[preDEF1]],1),1)</f>
        <v>2757</v>
      </c>
      <c r="U128" s="9">
        <f xml:space="preserve"> IF(ROW(Tabella2026[[#This Row],[preDEF2]]) - ROW(Tabella2026[[#Headers],[preDEF2]])&lt;=ABS(SUM(Tabella2026[preDEF2])-N_TESSERE),Tabella2026[[#This Row],[preDEF2]]-1,Tabella2026[[#This Row],[preDEF2]])</f>
        <v>2756</v>
      </c>
      <c r="V128" s="21">
        <f>+Tabella2026[[#This Row],[DEF - n. card]]*(PLAFOND/N_TESSERE)</f>
        <v>1378000</v>
      </c>
      <c r="W128" s="18"/>
    </row>
    <row r="129" spans="2:23" x14ac:dyDescent="0.25">
      <c r="B129" s="1" t="s">
        <v>284</v>
      </c>
      <c r="C129" s="2">
        <v>8055</v>
      </c>
      <c r="D129" s="1" t="s">
        <v>285</v>
      </c>
      <c r="E129" s="1" t="s">
        <v>24</v>
      </c>
      <c r="F129" s="1" t="s">
        <v>286</v>
      </c>
      <c r="G129" s="1" t="s">
        <v>233</v>
      </c>
      <c r="H129" s="1" t="s">
        <v>15835</v>
      </c>
      <c r="I129" s="5">
        <v>53059</v>
      </c>
      <c r="J129" s="5">
        <v>822257944</v>
      </c>
      <c r="K129" s="3">
        <f>+Tabella2026[[#This Row],[POP_2024]]/SUM(Tabella2026[POP_2024])</f>
        <v>9.0016765896215394E-4</v>
      </c>
      <c r="L129" s="3">
        <f>+Tabella2026[[#This Row],[INCIDENZA POPOLAZIONE]]*(PLAFOND/2)</f>
        <v>265008.68367271387</v>
      </c>
      <c r="M129" s="3">
        <f>+IFERROR(Tabella2026[[#This Row],[reddito_2024]]/Tabella2026[[#This Row],[POP_2024]],"")</f>
        <v>15497.049397840141</v>
      </c>
      <c r="N129" s="3">
        <f>+IF(Tabella2026[[#This Row],[REDDITO COMPLESSIVO PROCAPITE]]&lt;media_aggr_reddito_pc,(media_aggr_reddito_pc-Tabella2026[[#This Row],[REDDITO COMPLESSIVO PROCAPITE]]),0)</f>
        <v>2328.0166647686001</v>
      </c>
      <c r="O129" s="3">
        <f>+Tabella2026[[#This Row],[DIFFERENZA REDDITO INFERIORE ALLA MEDIA DALLA MEDIA]]*Tabella2026[[#This Row],[POP_2024]]</f>
        <v>123522236.21595715</v>
      </c>
      <c r="P129" s="3">
        <f>+Tabella2026[[#This Row],[POPOLAZIONE PER DIFFERENZA ]]/SUM(Tabella2026[[POPOLAZIONE PER DIFFERENZA ]])</f>
        <v>1.0958671758198525E-3</v>
      </c>
      <c r="Q129" s="3">
        <f>+Tabella2026[[#This Row],[INCIDENZA POPOLAZIONE PER DIFFERENZA]]*(PLAFOND-SUM(Tabella2026[CONTRIBUTO SULLA BASE DELLA POPOLAZIONE]))</f>
        <v>322622.47466098401</v>
      </c>
      <c r="R129" s="3">
        <f>+Tabella2026[[#This Row],[CONTRIBUTO SULLA BASE DELLA POPOLAZIONE]]+Tabella2026[[#This Row],[CONTRIBUTO SULLA BASE DEL REDDITO]]</f>
        <v>587631.15833369782</v>
      </c>
      <c r="S129" s="3">
        <f>+Tabella2026[[#This Row],[CONTRIBUTO TOTALE]]/(PLAFOND/N_TESSERE)</f>
        <v>1175.2623166673957</v>
      </c>
      <c r="T129" s="3">
        <f>+MAX(CEILING(Tabella2026[[#This Row],[preDEF1]],1),1)</f>
        <v>1176</v>
      </c>
      <c r="U129" s="9">
        <f xml:space="preserve"> IF(ROW(Tabella2026[[#This Row],[preDEF2]]) - ROW(Tabella2026[[#Headers],[preDEF2]])&lt;=ABS(SUM(Tabella2026[preDEF2])-N_TESSERE),Tabella2026[[#This Row],[preDEF2]]-1,Tabella2026[[#This Row],[preDEF2]])</f>
        <v>1175</v>
      </c>
      <c r="V129" s="21">
        <f>+Tabella2026[[#This Row],[DEF - n. card]]*(PLAFOND/N_TESSERE)</f>
        <v>587500</v>
      </c>
      <c r="W129" s="18"/>
    </row>
    <row r="130" spans="2:23" x14ac:dyDescent="0.25">
      <c r="B130" s="1" t="s">
        <v>282</v>
      </c>
      <c r="C130" s="2">
        <v>52032</v>
      </c>
      <c r="D130" s="1" t="s">
        <v>283</v>
      </c>
      <c r="E130" s="1" t="s">
        <v>30</v>
      </c>
      <c r="F130" s="1" t="s">
        <v>283</v>
      </c>
      <c r="G130" s="1" t="s">
        <v>233</v>
      </c>
      <c r="H130" s="1" t="s">
        <v>15834</v>
      </c>
      <c r="I130" s="5">
        <v>52990</v>
      </c>
      <c r="J130" s="5">
        <v>1355412302</v>
      </c>
      <c r="K130" s="3">
        <f>+Tabella2026[[#This Row],[POP_2024]]/SUM(Tabella2026[POP_2024])</f>
        <v>8.9899704571146349E-4</v>
      </c>
      <c r="L130" s="3">
        <f>+Tabella2026[[#This Row],[INCIDENZA POPOLAZIONE]]*(PLAFOND/2)</f>
        <v>264664.05600967054</v>
      </c>
      <c r="M130" s="3">
        <f>+IFERROR(Tabella2026[[#This Row],[reddito_2024]]/Tabella2026[[#This Row],[POP_2024]],"")</f>
        <v>25578.643177958107</v>
      </c>
      <c r="N130" s="3">
        <f>+IF(Tabella2026[[#This Row],[REDDITO COMPLESSIVO PROCAPITE]]&lt;media_aggr_reddito_pc,(media_aggr_reddito_pc-Tabella2026[[#This Row],[REDDITO COMPLESSIVO PROCAPITE]]),0)</f>
        <v>0</v>
      </c>
      <c r="O130" s="3">
        <f>+Tabella2026[[#This Row],[DIFFERENZA REDDITO INFERIORE ALLA MEDIA DALLA MEDIA]]*Tabella2026[[#This Row],[POP_2024]]</f>
        <v>0</v>
      </c>
      <c r="P130" s="3">
        <f>+Tabella2026[[#This Row],[POPOLAZIONE PER DIFFERENZA ]]/SUM(Tabella2026[[POPOLAZIONE PER DIFFERENZA ]])</f>
        <v>0</v>
      </c>
      <c r="Q130" s="3">
        <f>+Tabella2026[[#This Row],[INCIDENZA POPOLAZIONE PER DIFFERENZA]]*(PLAFOND-SUM(Tabella2026[CONTRIBUTO SULLA BASE DELLA POPOLAZIONE]))</f>
        <v>0</v>
      </c>
      <c r="R130" s="3">
        <f>+Tabella2026[[#This Row],[CONTRIBUTO SULLA BASE DELLA POPOLAZIONE]]+Tabella2026[[#This Row],[CONTRIBUTO SULLA BASE DEL REDDITO]]</f>
        <v>264664.05600967054</v>
      </c>
      <c r="S130" s="3">
        <f>+Tabella2026[[#This Row],[CONTRIBUTO TOTALE]]/(PLAFOND/N_TESSERE)</f>
        <v>529.32811201934112</v>
      </c>
      <c r="T130" s="3">
        <f>+MAX(CEILING(Tabella2026[[#This Row],[preDEF1]],1),1)</f>
        <v>530</v>
      </c>
      <c r="U130" s="9">
        <f xml:space="preserve"> IF(ROW(Tabella2026[[#This Row],[preDEF2]]) - ROW(Tabella2026[[#Headers],[preDEF2]])&lt;=ABS(SUM(Tabella2026[preDEF2])-N_TESSERE),Tabella2026[[#This Row],[preDEF2]]-1,Tabella2026[[#This Row],[preDEF2]])</f>
        <v>529</v>
      </c>
      <c r="V130" s="21">
        <f>+Tabella2026[[#This Row],[DEF - n. card]]*(PLAFOND/N_TESSERE)</f>
        <v>264500</v>
      </c>
      <c r="W130" s="18"/>
    </row>
    <row r="131" spans="2:23" x14ac:dyDescent="0.25">
      <c r="B131" s="1" t="s">
        <v>278</v>
      </c>
      <c r="C131" s="2">
        <v>72011</v>
      </c>
      <c r="D131" s="1" t="s">
        <v>279</v>
      </c>
      <c r="E131" s="1" t="s">
        <v>33</v>
      </c>
      <c r="F131" s="1" t="s">
        <v>32</v>
      </c>
      <c r="G131" s="1" t="s">
        <v>233</v>
      </c>
      <c r="H131" s="1" t="s">
        <v>15836</v>
      </c>
      <c r="I131" s="5">
        <v>52958</v>
      </c>
      <c r="J131" s="5">
        <v>688799839</v>
      </c>
      <c r="K131" s="3">
        <f>+Tabella2026[[#This Row],[POP_2024]]/SUM(Tabella2026[POP_2024])</f>
        <v>8.984541526096939E-4</v>
      </c>
      <c r="L131" s="3">
        <f>+Tabella2026[[#This Row],[INCIDENZA POPOLAZIONE]]*(PLAFOND/2)</f>
        <v>264504.22868767945</v>
      </c>
      <c r="M131" s="3">
        <f>+IFERROR(Tabella2026[[#This Row],[reddito_2024]]/Tabella2026[[#This Row],[POP_2024]],"")</f>
        <v>13006.530439215983</v>
      </c>
      <c r="N131" s="3">
        <f>+IF(Tabella2026[[#This Row],[REDDITO COMPLESSIVO PROCAPITE]]&lt;media_aggr_reddito_pc,(media_aggr_reddito_pc-Tabella2026[[#This Row],[REDDITO COMPLESSIVO PROCAPITE]]),0)</f>
        <v>4818.5356233927578</v>
      </c>
      <c r="O131" s="3">
        <f>+Tabella2026[[#This Row],[DIFFERENZA REDDITO INFERIORE ALLA MEDIA DALLA MEDIA]]*Tabella2026[[#This Row],[POP_2024]]</f>
        <v>255180009.54363367</v>
      </c>
      <c r="P131" s="3">
        <f>+Tabella2026[[#This Row],[POPOLAZIONE PER DIFFERENZA ]]/SUM(Tabella2026[[POPOLAZIONE PER DIFFERENZA ]])</f>
        <v>2.2639113810679159E-3</v>
      </c>
      <c r="Q131" s="3">
        <f>+Tabella2026[[#This Row],[INCIDENZA POPOLAZIONE PER DIFFERENZA]]*(PLAFOND-SUM(Tabella2026[CONTRIBUTO SULLA BASE DELLA POPOLAZIONE]))</f>
        <v>666493.81265286135</v>
      </c>
      <c r="R131" s="3">
        <f>+Tabella2026[[#This Row],[CONTRIBUTO SULLA BASE DELLA POPOLAZIONE]]+Tabella2026[[#This Row],[CONTRIBUTO SULLA BASE DEL REDDITO]]</f>
        <v>930998.04134054086</v>
      </c>
      <c r="S131" s="3">
        <f>+Tabella2026[[#This Row],[CONTRIBUTO TOTALE]]/(PLAFOND/N_TESSERE)</f>
        <v>1861.9960826810818</v>
      </c>
      <c r="T131" s="3">
        <f>+MAX(CEILING(Tabella2026[[#This Row],[preDEF1]],1),1)</f>
        <v>1862</v>
      </c>
      <c r="U131" s="9">
        <f xml:space="preserve"> IF(ROW(Tabella2026[[#This Row],[preDEF2]]) - ROW(Tabella2026[[#Headers],[preDEF2]])&lt;=ABS(SUM(Tabella2026[preDEF2])-N_TESSERE),Tabella2026[[#This Row],[preDEF2]]-1,Tabella2026[[#This Row],[preDEF2]])</f>
        <v>1861</v>
      </c>
      <c r="V131" s="21">
        <f>+Tabella2026[[#This Row],[DEF - n. card]]*(PLAFOND/N_TESSERE)</f>
        <v>930500</v>
      </c>
      <c r="W131" s="18"/>
    </row>
    <row r="132" spans="2:23" x14ac:dyDescent="0.25">
      <c r="B132" s="1" t="s">
        <v>293</v>
      </c>
      <c r="C132" s="2">
        <v>12070</v>
      </c>
      <c r="D132" s="1" t="s">
        <v>294</v>
      </c>
      <c r="E132" s="1" t="s">
        <v>12</v>
      </c>
      <c r="F132" s="1" t="s">
        <v>157</v>
      </c>
      <c r="G132" s="1" t="s">
        <v>233</v>
      </c>
      <c r="H132" s="1" t="s">
        <v>15835</v>
      </c>
      <c r="I132" s="5">
        <v>52902</v>
      </c>
      <c r="J132" s="5">
        <v>984125376</v>
      </c>
      <c r="K132" s="3">
        <f>+Tabella2026[[#This Row],[POP_2024]]/SUM(Tabella2026[POP_2024])</f>
        <v>8.9750408968159725E-4</v>
      </c>
      <c r="L132" s="3">
        <f>+Tabella2026[[#This Row],[INCIDENZA POPOLAZIONE]]*(PLAFOND/2)</f>
        <v>264224.53087419498</v>
      </c>
      <c r="M132" s="3">
        <f>+IFERROR(Tabella2026[[#This Row],[reddito_2024]]/Tabella2026[[#This Row],[POP_2024]],"")</f>
        <v>18602.800952705002</v>
      </c>
      <c r="N132" s="3">
        <f>+IF(Tabella2026[[#This Row],[REDDITO COMPLESSIVO PROCAPITE]]&lt;media_aggr_reddito_pc,(media_aggr_reddito_pc-Tabella2026[[#This Row],[REDDITO COMPLESSIVO PROCAPITE]]),0)</f>
        <v>0</v>
      </c>
      <c r="O132" s="3">
        <f>+Tabella2026[[#This Row],[DIFFERENZA REDDITO INFERIORE ALLA MEDIA DALLA MEDIA]]*Tabella2026[[#This Row],[POP_2024]]</f>
        <v>0</v>
      </c>
      <c r="P132" s="3">
        <f>+Tabella2026[[#This Row],[POPOLAZIONE PER DIFFERENZA ]]/SUM(Tabella2026[[POPOLAZIONE PER DIFFERENZA ]])</f>
        <v>0</v>
      </c>
      <c r="Q132" s="3">
        <f>+Tabella2026[[#This Row],[INCIDENZA POPOLAZIONE PER DIFFERENZA]]*(PLAFOND-SUM(Tabella2026[CONTRIBUTO SULLA BASE DELLA POPOLAZIONE]))</f>
        <v>0</v>
      </c>
      <c r="R132" s="3">
        <f>+Tabella2026[[#This Row],[CONTRIBUTO SULLA BASE DELLA POPOLAZIONE]]+Tabella2026[[#This Row],[CONTRIBUTO SULLA BASE DEL REDDITO]]</f>
        <v>264224.53087419498</v>
      </c>
      <c r="S132" s="3">
        <f>+Tabella2026[[#This Row],[CONTRIBUTO TOTALE]]/(PLAFOND/N_TESSERE)</f>
        <v>528.44906174839002</v>
      </c>
      <c r="T132" s="3">
        <f>+MAX(CEILING(Tabella2026[[#This Row],[preDEF1]],1),1)</f>
        <v>529</v>
      </c>
      <c r="U132" s="9">
        <f xml:space="preserve"> IF(ROW(Tabella2026[[#This Row],[preDEF2]]) - ROW(Tabella2026[[#Headers],[preDEF2]])&lt;=ABS(SUM(Tabella2026[preDEF2])-N_TESSERE),Tabella2026[[#This Row],[preDEF2]]-1,Tabella2026[[#This Row],[preDEF2]])</f>
        <v>528</v>
      </c>
      <c r="V132" s="21">
        <f>+Tabella2026[[#This Row],[DEF - n. card]]*(PLAFOND/N_TESSERE)</f>
        <v>264000</v>
      </c>
      <c r="W132" s="18"/>
    </row>
    <row r="133" spans="2:23" x14ac:dyDescent="0.25">
      <c r="B133" s="1" t="s">
        <v>291</v>
      </c>
      <c r="C133" s="2">
        <v>58111</v>
      </c>
      <c r="D133" s="1" t="s">
        <v>292</v>
      </c>
      <c r="E133" s="1" t="s">
        <v>8</v>
      </c>
      <c r="F133" s="1" t="s">
        <v>7</v>
      </c>
      <c r="G133" s="1" t="s">
        <v>233</v>
      </c>
      <c r="H133" s="1" t="s">
        <v>15834</v>
      </c>
      <c r="I133" s="5">
        <v>52877</v>
      </c>
      <c r="J133" s="5">
        <v>727225888</v>
      </c>
      <c r="K133" s="3">
        <f>+Tabella2026[[#This Row],[POP_2024]]/SUM(Tabella2026[POP_2024])</f>
        <v>8.9707995444583981E-4</v>
      </c>
      <c r="L133" s="3">
        <f>+Tabella2026[[#This Row],[INCIDENZA POPOLAZIONE]]*(PLAFOND/2)</f>
        <v>264099.66577888938</v>
      </c>
      <c r="M133" s="3">
        <f>+IFERROR(Tabella2026[[#This Row],[reddito_2024]]/Tabella2026[[#This Row],[POP_2024]],"")</f>
        <v>13753.160882803488</v>
      </c>
      <c r="N133" s="3">
        <f>+IF(Tabella2026[[#This Row],[REDDITO COMPLESSIVO PROCAPITE]]&lt;media_aggr_reddito_pc,(media_aggr_reddito_pc-Tabella2026[[#This Row],[REDDITO COMPLESSIVO PROCAPITE]]),0)</f>
        <v>4071.9051798052533</v>
      </c>
      <c r="O133" s="3">
        <f>+Tabella2026[[#This Row],[DIFFERENZA REDDITO INFERIORE ALLA MEDIA DALLA MEDIA]]*Tabella2026[[#This Row],[POP_2024]]</f>
        <v>215310130.19256237</v>
      </c>
      <c r="P133" s="3">
        <f>+Tabella2026[[#This Row],[POPOLAZIONE PER DIFFERENZA ]]/SUM(Tabella2026[[POPOLAZIONE PER DIFFERENZA ]])</f>
        <v>1.91019294604583E-3</v>
      </c>
      <c r="Q133" s="3">
        <f>+Tabella2026[[#This Row],[INCIDENZA POPOLAZIONE PER DIFFERENZA]]*(PLAFOND-SUM(Tabella2026[CONTRIBUTO SULLA BASE DELLA POPOLAZIONE]))</f>
        <v>562359.37067118508</v>
      </c>
      <c r="R133" s="3">
        <f>+Tabella2026[[#This Row],[CONTRIBUTO SULLA BASE DELLA POPOLAZIONE]]+Tabella2026[[#This Row],[CONTRIBUTO SULLA BASE DEL REDDITO]]</f>
        <v>826459.03645007452</v>
      </c>
      <c r="S133" s="3">
        <f>+Tabella2026[[#This Row],[CONTRIBUTO TOTALE]]/(PLAFOND/N_TESSERE)</f>
        <v>1652.9180729001491</v>
      </c>
      <c r="T133" s="3">
        <f>+MAX(CEILING(Tabella2026[[#This Row],[preDEF1]],1),1)</f>
        <v>1653</v>
      </c>
      <c r="U133" s="9">
        <f xml:space="preserve"> IF(ROW(Tabella2026[[#This Row],[preDEF2]]) - ROW(Tabella2026[[#Headers],[preDEF2]])&lt;=ABS(SUM(Tabella2026[preDEF2])-N_TESSERE),Tabella2026[[#This Row],[preDEF2]]-1,Tabella2026[[#This Row],[preDEF2]])</f>
        <v>1652</v>
      </c>
      <c r="V133" s="21">
        <f>+Tabella2026[[#This Row],[DEF - n. card]]*(PLAFOND/N_TESSERE)</f>
        <v>826000</v>
      </c>
      <c r="W133" s="18"/>
    </row>
    <row r="134" spans="2:23" x14ac:dyDescent="0.25">
      <c r="B134" s="1" t="s">
        <v>299</v>
      </c>
      <c r="C134" s="2">
        <v>93033</v>
      </c>
      <c r="D134" s="1" t="s">
        <v>300</v>
      </c>
      <c r="E134" s="1" t="s">
        <v>48</v>
      </c>
      <c r="F134" s="1" t="s">
        <v>300</v>
      </c>
      <c r="G134" s="1" t="s">
        <v>233</v>
      </c>
      <c r="H134" s="1" t="s">
        <v>15835</v>
      </c>
      <c r="I134" s="5">
        <v>52314</v>
      </c>
      <c r="J134" s="5">
        <v>1212973250</v>
      </c>
      <c r="K134" s="3">
        <f>+Tabella2026[[#This Row],[POP_2024]]/SUM(Tabella2026[POP_2024])</f>
        <v>8.8752842893658238E-4</v>
      </c>
      <c r="L134" s="3">
        <f>+Tabella2026[[#This Row],[INCIDENZA POPOLAZIONE]]*(PLAFOND/2)</f>
        <v>261287.70383260815</v>
      </c>
      <c r="M134" s="3">
        <f>+IFERROR(Tabella2026[[#This Row],[reddito_2024]]/Tabella2026[[#This Row],[POP_2024]],"")</f>
        <v>23186.398478418778</v>
      </c>
      <c r="N134" s="3">
        <f>+IF(Tabella2026[[#This Row],[REDDITO COMPLESSIVO PROCAPITE]]&lt;media_aggr_reddito_pc,(media_aggr_reddito_pc-Tabella2026[[#This Row],[REDDITO COMPLESSIVO PROCAPITE]]),0)</f>
        <v>0</v>
      </c>
      <c r="O134" s="3">
        <f>+Tabella2026[[#This Row],[DIFFERENZA REDDITO INFERIORE ALLA MEDIA DALLA MEDIA]]*Tabella2026[[#This Row],[POP_2024]]</f>
        <v>0</v>
      </c>
      <c r="P134" s="3">
        <f>+Tabella2026[[#This Row],[POPOLAZIONE PER DIFFERENZA ]]/SUM(Tabella2026[[POPOLAZIONE PER DIFFERENZA ]])</f>
        <v>0</v>
      </c>
      <c r="Q134" s="3">
        <f>+Tabella2026[[#This Row],[INCIDENZA POPOLAZIONE PER DIFFERENZA]]*(PLAFOND-SUM(Tabella2026[CONTRIBUTO SULLA BASE DELLA POPOLAZIONE]))</f>
        <v>0</v>
      </c>
      <c r="R134" s="3">
        <f>+Tabella2026[[#This Row],[CONTRIBUTO SULLA BASE DELLA POPOLAZIONE]]+Tabella2026[[#This Row],[CONTRIBUTO SULLA BASE DEL REDDITO]]</f>
        <v>261287.70383260815</v>
      </c>
      <c r="S134" s="3">
        <f>+Tabella2026[[#This Row],[CONTRIBUTO TOTALE]]/(PLAFOND/N_TESSERE)</f>
        <v>522.57540766521629</v>
      </c>
      <c r="T134" s="3">
        <f>+MAX(CEILING(Tabella2026[[#This Row],[preDEF1]],1),1)</f>
        <v>523</v>
      </c>
      <c r="U134" s="9">
        <f xml:space="preserve"> IF(ROW(Tabella2026[[#This Row],[preDEF2]]) - ROW(Tabella2026[[#Headers],[preDEF2]])&lt;=ABS(SUM(Tabella2026[preDEF2])-N_TESSERE),Tabella2026[[#This Row],[preDEF2]]-1,Tabella2026[[#This Row],[preDEF2]])</f>
        <v>522</v>
      </c>
      <c r="V134" s="21">
        <f>+Tabella2026[[#This Row],[DEF - n. card]]*(PLAFOND/N_TESSERE)</f>
        <v>261000</v>
      </c>
      <c r="W134" s="18"/>
    </row>
    <row r="135" spans="2:23" x14ac:dyDescent="0.25">
      <c r="B135" s="1" t="s">
        <v>289</v>
      </c>
      <c r="C135" s="2">
        <v>64008</v>
      </c>
      <c r="D135" s="1" t="s">
        <v>290</v>
      </c>
      <c r="E135" s="1" t="s">
        <v>15</v>
      </c>
      <c r="F135" s="1" t="s">
        <v>290</v>
      </c>
      <c r="G135" s="1" t="s">
        <v>233</v>
      </c>
      <c r="H135" s="1" t="s">
        <v>15836</v>
      </c>
      <c r="I135" s="5">
        <v>51975</v>
      </c>
      <c r="J135" s="5">
        <v>864665771</v>
      </c>
      <c r="K135" s="3">
        <f>+Tabella2026[[#This Row],[POP_2024]]/SUM(Tabella2026[POP_2024])</f>
        <v>8.8177715513971155E-4</v>
      </c>
      <c r="L135" s="3">
        <f>+Tabella2026[[#This Row],[INCIDENZA POPOLAZIONE]]*(PLAFOND/2)</f>
        <v>259594.53314026471</v>
      </c>
      <c r="M135" s="3">
        <f>+IFERROR(Tabella2026[[#This Row],[reddito_2024]]/Tabella2026[[#This Row],[POP_2024]],"")</f>
        <v>16636.186070226071</v>
      </c>
      <c r="N135" s="3">
        <f>+IF(Tabella2026[[#This Row],[REDDITO COMPLESSIVO PROCAPITE]]&lt;media_aggr_reddito_pc,(media_aggr_reddito_pc-Tabella2026[[#This Row],[REDDITO COMPLESSIVO PROCAPITE]]),0)</f>
        <v>1188.87999238267</v>
      </c>
      <c r="O135" s="3">
        <f>+Tabella2026[[#This Row],[DIFFERENZA REDDITO INFERIORE ALLA MEDIA DALLA MEDIA]]*Tabella2026[[#This Row],[POP_2024]]</f>
        <v>61792037.604089275</v>
      </c>
      <c r="P135" s="3">
        <f>+Tabella2026[[#This Row],[POPOLAZIONE PER DIFFERENZA ]]/SUM(Tabella2026[[POPOLAZIONE PER DIFFERENZA ]])</f>
        <v>5.4820790014648078E-4</v>
      </c>
      <c r="Q135" s="3">
        <f>+Tabella2026[[#This Row],[INCIDENZA POPOLAZIONE PER DIFFERENZA]]*(PLAFOND-SUM(Tabella2026[CONTRIBUTO SULLA BASE DELLA POPOLAZIONE]))</f>
        <v>161391.99464719949</v>
      </c>
      <c r="R135" s="3">
        <f>+Tabella2026[[#This Row],[CONTRIBUTO SULLA BASE DELLA POPOLAZIONE]]+Tabella2026[[#This Row],[CONTRIBUTO SULLA BASE DEL REDDITO]]</f>
        <v>420986.52778746421</v>
      </c>
      <c r="S135" s="3">
        <f>+Tabella2026[[#This Row],[CONTRIBUTO TOTALE]]/(PLAFOND/N_TESSERE)</f>
        <v>841.97305557492837</v>
      </c>
      <c r="T135" s="3">
        <f>+MAX(CEILING(Tabella2026[[#This Row],[preDEF1]],1),1)</f>
        <v>842</v>
      </c>
      <c r="U135" s="9">
        <f xml:space="preserve"> IF(ROW(Tabella2026[[#This Row],[preDEF2]]) - ROW(Tabella2026[[#Headers],[preDEF2]])&lt;=ABS(SUM(Tabella2026[preDEF2])-N_TESSERE),Tabella2026[[#This Row],[preDEF2]]-1,Tabella2026[[#This Row],[preDEF2]])</f>
        <v>841</v>
      </c>
      <c r="V135" s="21">
        <f>+Tabella2026[[#This Row],[DEF - n. card]]*(PLAFOND/N_TESSERE)</f>
        <v>420500</v>
      </c>
      <c r="W135" s="18"/>
    </row>
    <row r="136" spans="2:23" x14ac:dyDescent="0.25">
      <c r="B136" s="1" t="s">
        <v>297</v>
      </c>
      <c r="C136" s="2">
        <v>67041</v>
      </c>
      <c r="D136" s="1" t="s">
        <v>298</v>
      </c>
      <c r="E136" s="1" t="s">
        <v>96</v>
      </c>
      <c r="F136" s="1" t="s">
        <v>298</v>
      </c>
      <c r="G136" s="1" t="s">
        <v>233</v>
      </c>
      <c r="H136" s="1" t="s">
        <v>15836</v>
      </c>
      <c r="I136" s="5">
        <v>51600</v>
      </c>
      <c r="J136" s="5">
        <v>892144592</v>
      </c>
      <c r="K136" s="3">
        <f>+Tabella2026[[#This Row],[POP_2024]]/SUM(Tabella2026[POP_2024])</f>
        <v>8.7541512660334992E-4</v>
      </c>
      <c r="L136" s="3">
        <f>+Tabella2026[[#This Row],[INCIDENZA POPOLAZIONE]]*(PLAFOND/2)</f>
        <v>257721.55671068127</v>
      </c>
      <c r="M136" s="3">
        <f>+IFERROR(Tabella2026[[#This Row],[reddito_2024]]/Tabella2026[[#This Row],[POP_2024]],"")</f>
        <v>17289.623875968991</v>
      </c>
      <c r="N136" s="3">
        <f>+IF(Tabella2026[[#This Row],[REDDITO COMPLESSIVO PROCAPITE]]&lt;media_aggr_reddito_pc,(media_aggr_reddito_pc-Tabella2026[[#This Row],[REDDITO COMPLESSIVO PROCAPITE]]),0)</f>
        <v>535.44218663974971</v>
      </c>
      <c r="O136" s="3">
        <f>+Tabella2026[[#This Row],[DIFFERENZA REDDITO INFERIORE ALLA MEDIA DALLA MEDIA]]*Tabella2026[[#This Row],[POP_2024]]</f>
        <v>27628816.830611084</v>
      </c>
      <c r="P136" s="3">
        <f>+Tabella2026[[#This Row],[POPOLAZIONE PER DIFFERENZA ]]/SUM(Tabella2026[[POPOLAZIONE PER DIFFERENZA ]])</f>
        <v>2.4511791883746997E-4</v>
      </c>
      <c r="Q136" s="3">
        <f>+Tabella2026[[#This Row],[INCIDENZA POPOLAZIONE PER DIFFERENZA]]*(PLAFOND-SUM(Tabella2026[CONTRIBUTO SULLA BASE DELLA POPOLAZIONE]))</f>
        <v>72162.531467312321</v>
      </c>
      <c r="R136" s="3">
        <f>+Tabella2026[[#This Row],[CONTRIBUTO SULLA BASE DELLA POPOLAZIONE]]+Tabella2026[[#This Row],[CONTRIBUTO SULLA BASE DEL REDDITO]]</f>
        <v>329884.0881779936</v>
      </c>
      <c r="S136" s="3">
        <f>+Tabella2026[[#This Row],[CONTRIBUTO TOTALE]]/(PLAFOND/N_TESSERE)</f>
        <v>659.76817635598718</v>
      </c>
      <c r="T136" s="3">
        <f>+MAX(CEILING(Tabella2026[[#This Row],[preDEF1]],1),1)</f>
        <v>660</v>
      </c>
      <c r="U136" s="9">
        <f xml:space="preserve"> IF(ROW(Tabella2026[[#This Row],[preDEF2]]) - ROW(Tabella2026[[#Headers],[preDEF2]])&lt;=ABS(SUM(Tabella2026[preDEF2])-N_TESSERE),Tabella2026[[#This Row],[preDEF2]]-1,Tabella2026[[#This Row],[preDEF2]])</f>
        <v>659</v>
      </c>
      <c r="V136" s="21">
        <f>+Tabella2026[[#This Row],[DEF - n. card]]*(PLAFOND/N_TESSERE)</f>
        <v>329500</v>
      </c>
      <c r="W136" s="18"/>
    </row>
    <row r="137" spans="2:23" x14ac:dyDescent="0.25">
      <c r="B137" s="1" t="s">
        <v>295</v>
      </c>
      <c r="C137" s="2">
        <v>58032</v>
      </c>
      <c r="D137" s="1" t="s">
        <v>296</v>
      </c>
      <c r="E137" s="1" t="s">
        <v>8</v>
      </c>
      <c r="F137" s="1" t="s">
        <v>7</v>
      </c>
      <c r="G137" s="1" t="s">
        <v>233</v>
      </c>
      <c r="H137" s="1" t="s">
        <v>15834</v>
      </c>
      <c r="I137" s="5">
        <v>51582</v>
      </c>
      <c r="J137" s="5">
        <v>911969549</v>
      </c>
      <c r="K137" s="3">
        <f>+Tabella2026[[#This Row],[POP_2024]]/SUM(Tabella2026[POP_2024])</f>
        <v>8.7510974923360463E-4</v>
      </c>
      <c r="L137" s="3">
        <f>+Tabella2026[[#This Row],[INCIDENZA POPOLAZIONE]]*(PLAFOND/2)</f>
        <v>257631.65384206126</v>
      </c>
      <c r="M137" s="3">
        <f>+IFERROR(Tabella2026[[#This Row],[reddito_2024]]/Tabella2026[[#This Row],[POP_2024]],"")</f>
        <v>17679.995909425768</v>
      </c>
      <c r="N137" s="3">
        <f>+IF(Tabella2026[[#This Row],[REDDITO COMPLESSIVO PROCAPITE]]&lt;media_aggr_reddito_pc,(media_aggr_reddito_pc-Tabella2026[[#This Row],[REDDITO COMPLESSIVO PROCAPITE]]),0)</f>
        <v>145.07015318297272</v>
      </c>
      <c r="O137" s="3">
        <f>+Tabella2026[[#This Row],[DIFFERENZA REDDITO INFERIORE ALLA MEDIA DALLA MEDIA]]*Tabella2026[[#This Row],[POP_2024]]</f>
        <v>7483008.6414840985</v>
      </c>
      <c r="P137" s="3">
        <f>+Tabella2026[[#This Row],[POPOLAZIONE PER DIFFERENZA ]]/SUM(Tabella2026[[POPOLAZIONE PER DIFFERENZA ]])</f>
        <v>6.638791360805504E-5</v>
      </c>
      <c r="Q137" s="3">
        <f>+Tabella2026[[#This Row],[INCIDENZA POPOLAZIONE PER DIFFERENZA]]*(PLAFOND-SUM(Tabella2026[CONTRIBUTO SULLA BASE DELLA POPOLAZIONE]))</f>
        <v>19544.551975276278</v>
      </c>
      <c r="R137" s="3">
        <f>+Tabella2026[[#This Row],[CONTRIBUTO SULLA BASE DELLA POPOLAZIONE]]+Tabella2026[[#This Row],[CONTRIBUTO SULLA BASE DEL REDDITO]]</f>
        <v>277176.20581733756</v>
      </c>
      <c r="S137" s="3">
        <f>+Tabella2026[[#This Row],[CONTRIBUTO TOTALE]]/(PLAFOND/N_TESSERE)</f>
        <v>554.35241163467515</v>
      </c>
      <c r="T137" s="3">
        <f>+MAX(CEILING(Tabella2026[[#This Row],[preDEF1]],1),1)</f>
        <v>555</v>
      </c>
      <c r="U137" s="9">
        <f xml:space="preserve"> IF(ROW(Tabella2026[[#This Row],[preDEF2]]) - ROW(Tabella2026[[#Headers],[preDEF2]])&lt;=ABS(SUM(Tabella2026[preDEF2])-N_TESSERE),Tabella2026[[#This Row],[preDEF2]]-1,Tabella2026[[#This Row],[preDEF2]])</f>
        <v>554</v>
      </c>
      <c r="V137" s="21">
        <f>+Tabella2026[[#This Row],[DEF - n. card]]*(PLAFOND/N_TESSERE)</f>
        <v>277000</v>
      </c>
      <c r="W137" s="18"/>
    </row>
    <row r="138" spans="2:23" x14ac:dyDescent="0.25">
      <c r="B138" s="1" t="s">
        <v>287</v>
      </c>
      <c r="C138" s="2">
        <v>63059</v>
      </c>
      <c r="D138" s="1" t="s">
        <v>288</v>
      </c>
      <c r="E138" s="1" t="s">
        <v>15</v>
      </c>
      <c r="F138" s="1" t="s">
        <v>14</v>
      </c>
      <c r="G138" s="1" t="s">
        <v>233</v>
      </c>
      <c r="H138" s="1" t="s">
        <v>15836</v>
      </c>
      <c r="I138" s="5">
        <v>51429</v>
      </c>
      <c r="J138" s="5">
        <v>726953077</v>
      </c>
      <c r="K138" s="3">
        <f>+Tabella2026[[#This Row],[POP_2024]]/SUM(Tabella2026[POP_2024])</f>
        <v>8.7251404159076904E-4</v>
      </c>
      <c r="L138" s="3">
        <f>+Tabella2026[[#This Row],[INCIDENZA POPOLAZIONE]]*(PLAFOND/2)</f>
        <v>256867.4794587912</v>
      </c>
      <c r="M138" s="3">
        <f>+IFERROR(Tabella2026[[#This Row],[reddito_2024]]/Tabella2026[[#This Row],[POP_2024]],"")</f>
        <v>14135.080927103385</v>
      </c>
      <c r="N138" s="3">
        <f>+IF(Tabella2026[[#This Row],[REDDITO COMPLESSIVO PROCAPITE]]&lt;media_aggr_reddito_pc,(media_aggr_reddito_pc-Tabella2026[[#This Row],[REDDITO COMPLESSIVO PROCAPITE]]),0)</f>
        <v>3689.9851355053561</v>
      </c>
      <c r="O138" s="3">
        <f>+Tabella2026[[#This Row],[DIFFERENZA REDDITO INFERIORE ALLA MEDIA DALLA MEDIA]]*Tabella2026[[#This Row],[POP_2024]]</f>
        <v>189772245.53390497</v>
      </c>
      <c r="P138" s="3">
        <f>+Tabella2026[[#This Row],[POPOLAZIONE PER DIFFERENZA ]]/SUM(Tabella2026[[POPOLAZIONE PER DIFFERENZA ]])</f>
        <v>1.6836254032726638E-3</v>
      </c>
      <c r="Q138" s="3">
        <f>+Tabella2026[[#This Row],[INCIDENZA POPOLAZIONE PER DIFFERENZA]]*(PLAFOND-SUM(Tabella2026[CONTRIBUTO SULLA BASE DELLA POPOLAZIONE]))</f>
        <v>495658.05600442179</v>
      </c>
      <c r="R138" s="3">
        <f>+Tabella2026[[#This Row],[CONTRIBUTO SULLA BASE DELLA POPOLAZIONE]]+Tabella2026[[#This Row],[CONTRIBUTO SULLA BASE DEL REDDITO]]</f>
        <v>752525.53546321299</v>
      </c>
      <c r="S138" s="3">
        <f>+Tabella2026[[#This Row],[CONTRIBUTO TOTALE]]/(PLAFOND/N_TESSERE)</f>
        <v>1505.0510709264261</v>
      </c>
      <c r="T138" s="3">
        <f>+MAX(CEILING(Tabella2026[[#This Row],[preDEF1]],1),1)</f>
        <v>1506</v>
      </c>
      <c r="U138" s="9">
        <f xml:space="preserve"> IF(ROW(Tabella2026[[#This Row],[preDEF2]]) - ROW(Tabella2026[[#Headers],[preDEF2]])&lt;=ABS(SUM(Tabella2026[preDEF2])-N_TESSERE),Tabella2026[[#This Row],[preDEF2]]-1,Tabella2026[[#This Row],[preDEF2]])</f>
        <v>1505</v>
      </c>
      <c r="V138" s="21">
        <f>+Tabella2026[[#This Row],[DEF - n. card]]*(PLAFOND/N_TESSERE)</f>
        <v>752500</v>
      </c>
      <c r="W138" s="18"/>
    </row>
    <row r="139" spans="2:23" x14ac:dyDescent="0.25">
      <c r="B139" s="1" t="s">
        <v>323</v>
      </c>
      <c r="C139" s="2">
        <v>58117</v>
      </c>
      <c r="D139" s="1" t="s">
        <v>324</v>
      </c>
      <c r="E139" s="1" t="s">
        <v>8</v>
      </c>
      <c r="F139" s="1" t="s">
        <v>7</v>
      </c>
      <c r="G139" s="1" t="s">
        <v>233</v>
      </c>
      <c r="H139" s="1" t="s">
        <v>15834</v>
      </c>
      <c r="I139" s="5">
        <v>50908</v>
      </c>
      <c r="J139" s="5">
        <v>716005616</v>
      </c>
      <c r="K139" s="3">
        <f>+Tabella2026[[#This Row],[POP_2024]]/SUM(Tabella2026[POP_2024])</f>
        <v>8.6367506327758407E-4</v>
      </c>
      <c r="L139" s="3">
        <f>+Tabella2026[[#This Row],[INCIDENZA POPOLAZIONE]]*(PLAFOND/2)</f>
        <v>254265.2908726233</v>
      </c>
      <c r="M139" s="3">
        <f>+IFERROR(Tabella2026[[#This Row],[reddito_2024]]/Tabella2026[[#This Row],[POP_2024]],"")</f>
        <v>14064.697414944607</v>
      </c>
      <c r="N139" s="3">
        <f>+IF(Tabella2026[[#This Row],[REDDITO COMPLESSIVO PROCAPITE]]&lt;media_aggr_reddito_pc,(media_aggr_reddito_pc-Tabella2026[[#This Row],[REDDITO COMPLESSIVO PROCAPITE]]),0)</f>
        <v>3760.3686476641342</v>
      </c>
      <c r="O139" s="3">
        <f>+Tabella2026[[#This Row],[DIFFERENZA REDDITO INFERIORE ALLA MEDIA DALLA MEDIA]]*Tabella2026[[#This Row],[POP_2024]]</f>
        <v>191432847.11528575</v>
      </c>
      <c r="P139" s="3">
        <f>+Tabella2026[[#This Row],[POPOLAZIONE PER DIFFERENZA ]]/SUM(Tabella2026[[POPOLAZIONE PER DIFFERENZA ]])</f>
        <v>1.6983579633436142E-3</v>
      </c>
      <c r="Q139" s="3">
        <f>+Tabella2026[[#This Row],[INCIDENZA POPOLAZIONE PER DIFFERENZA]]*(PLAFOND-SUM(Tabella2026[CONTRIBUTO SULLA BASE DELLA POPOLAZIONE]))</f>
        <v>499995.31063988956</v>
      </c>
      <c r="R139" s="3">
        <f>+Tabella2026[[#This Row],[CONTRIBUTO SULLA BASE DELLA POPOLAZIONE]]+Tabella2026[[#This Row],[CONTRIBUTO SULLA BASE DEL REDDITO]]</f>
        <v>754260.60151251289</v>
      </c>
      <c r="S139" s="3">
        <f>+Tabella2026[[#This Row],[CONTRIBUTO TOTALE]]/(PLAFOND/N_TESSERE)</f>
        <v>1508.5212030250257</v>
      </c>
      <c r="T139" s="3">
        <f>+MAX(CEILING(Tabella2026[[#This Row],[preDEF1]],1),1)</f>
        <v>1509</v>
      </c>
      <c r="U139" s="9">
        <f xml:space="preserve"> IF(ROW(Tabella2026[[#This Row],[preDEF2]]) - ROW(Tabella2026[[#Headers],[preDEF2]])&lt;=ABS(SUM(Tabella2026[preDEF2])-N_TESSERE),Tabella2026[[#This Row],[preDEF2]]-1,Tabella2026[[#This Row],[preDEF2]])</f>
        <v>1508</v>
      </c>
      <c r="V139" s="21">
        <f>+Tabella2026[[#This Row],[DEF - n. card]]*(PLAFOND/N_TESSERE)</f>
        <v>754000</v>
      </c>
      <c r="W139" s="18"/>
    </row>
    <row r="140" spans="2:23" x14ac:dyDescent="0.25">
      <c r="B140" s="1" t="s">
        <v>305</v>
      </c>
      <c r="C140" s="2">
        <v>15182</v>
      </c>
      <c r="D140" s="1" t="s">
        <v>306</v>
      </c>
      <c r="E140" s="1" t="s">
        <v>12</v>
      </c>
      <c r="F140" s="1" t="s">
        <v>11</v>
      </c>
      <c r="G140" s="1" t="s">
        <v>233</v>
      </c>
      <c r="H140" s="1" t="s">
        <v>15835</v>
      </c>
      <c r="I140" s="5">
        <v>50879</v>
      </c>
      <c r="J140" s="5">
        <v>1039875439</v>
      </c>
      <c r="K140" s="3">
        <f>+Tabella2026[[#This Row],[POP_2024]]/SUM(Tabella2026[POP_2024])</f>
        <v>8.6318306640410542E-4</v>
      </c>
      <c r="L140" s="3">
        <f>+Tabella2026[[#This Row],[INCIDENZA POPOLAZIONE]]*(PLAFOND/2)</f>
        <v>254120.44736206884</v>
      </c>
      <c r="M140" s="3">
        <f>+IFERROR(Tabella2026[[#This Row],[reddito_2024]]/Tabella2026[[#This Row],[POP_2024]],"")</f>
        <v>20438.205133748699</v>
      </c>
      <c r="N140" s="3">
        <f>+IF(Tabella2026[[#This Row],[REDDITO COMPLESSIVO PROCAPITE]]&lt;media_aggr_reddito_pc,(media_aggr_reddito_pc-Tabella2026[[#This Row],[REDDITO COMPLESSIVO PROCAPITE]]),0)</f>
        <v>0</v>
      </c>
      <c r="O140" s="3">
        <f>+Tabella2026[[#This Row],[DIFFERENZA REDDITO INFERIORE ALLA MEDIA DALLA MEDIA]]*Tabella2026[[#This Row],[POP_2024]]</f>
        <v>0</v>
      </c>
      <c r="P140" s="3">
        <f>+Tabella2026[[#This Row],[POPOLAZIONE PER DIFFERENZA ]]/SUM(Tabella2026[[POPOLAZIONE PER DIFFERENZA ]])</f>
        <v>0</v>
      </c>
      <c r="Q140" s="3">
        <f>+Tabella2026[[#This Row],[INCIDENZA POPOLAZIONE PER DIFFERENZA]]*(PLAFOND-SUM(Tabella2026[CONTRIBUTO SULLA BASE DELLA POPOLAZIONE]))</f>
        <v>0</v>
      </c>
      <c r="R140" s="3">
        <f>+Tabella2026[[#This Row],[CONTRIBUTO SULLA BASE DELLA POPOLAZIONE]]+Tabella2026[[#This Row],[CONTRIBUTO SULLA BASE DEL REDDITO]]</f>
        <v>254120.44736206884</v>
      </c>
      <c r="S140" s="3">
        <f>+Tabella2026[[#This Row],[CONTRIBUTO TOTALE]]/(PLAFOND/N_TESSERE)</f>
        <v>508.24089472413766</v>
      </c>
      <c r="T140" s="3">
        <f>+MAX(CEILING(Tabella2026[[#This Row],[preDEF1]],1),1)</f>
        <v>509</v>
      </c>
      <c r="U140" s="9">
        <f xml:space="preserve"> IF(ROW(Tabella2026[[#This Row],[preDEF2]]) - ROW(Tabella2026[[#Headers],[preDEF2]])&lt;=ABS(SUM(Tabella2026[preDEF2])-N_TESSERE),Tabella2026[[#This Row],[preDEF2]]-1,Tabella2026[[#This Row],[preDEF2]])</f>
        <v>508</v>
      </c>
      <c r="V140" s="21">
        <f>+Tabella2026[[#This Row],[DEF - n. card]]*(PLAFOND/N_TESSERE)</f>
        <v>254000</v>
      </c>
      <c r="W140" s="18"/>
    </row>
    <row r="141" spans="2:23" x14ac:dyDescent="0.25">
      <c r="B141" s="1" t="s">
        <v>303</v>
      </c>
      <c r="C141" s="2">
        <v>87004</v>
      </c>
      <c r="D141" s="1" t="s">
        <v>304</v>
      </c>
      <c r="E141" s="1" t="s">
        <v>21</v>
      </c>
      <c r="F141" s="1" t="s">
        <v>35</v>
      </c>
      <c r="G141" s="1" t="s">
        <v>233</v>
      </c>
      <c r="H141" s="1" t="s">
        <v>15836</v>
      </c>
      <c r="I141" s="5">
        <v>50611</v>
      </c>
      <c r="J141" s="5">
        <v>666319157</v>
      </c>
      <c r="K141" s="3">
        <f>+Tabella2026[[#This Row],[POP_2024]]/SUM(Tabella2026[POP_2024])</f>
        <v>8.586363366767857E-4</v>
      </c>
      <c r="L141" s="3">
        <f>+Tabella2026[[#This Row],[INCIDENZA POPOLAZIONE]]*(PLAFOND/2)</f>
        <v>252781.89354039321</v>
      </c>
      <c r="M141" s="3">
        <f>+IFERROR(Tabella2026[[#This Row],[reddito_2024]]/Tabella2026[[#This Row],[POP_2024]],"")</f>
        <v>13165.500721187094</v>
      </c>
      <c r="N141" s="3">
        <f>+IF(Tabella2026[[#This Row],[REDDITO COMPLESSIVO PROCAPITE]]&lt;media_aggr_reddito_pc,(media_aggr_reddito_pc-Tabella2026[[#This Row],[REDDITO COMPLESSIVO PROCAPITE]]),0)</f>
        <v>4659.5653414216467</v>
      </c>
      <c r="O141" s="3">
        <f>+Tabella2026[[#This Row],[DIFFERENZA REDDITO INFERIORE ALLA MEDIA DALLA MEDIA]]*Tabella2026[[#This Row],[POP_2024]]</f>
        <v>235825261.49469095</v>
      </c>
      <c r="P141" s="3">
        <f>+Tabella2026[[#This Row],[POPOLAZIONE PER DIFFERENZA ]]/SUM(Tabella2026[[POPOLAZIONE PER DIFFERENZA ]])</f>
        <v>2.0921995198446681E-3</v>
      </c>
      <c r="Q141" s="3">
        <f>+Tabella2026[[#This Row],[INCIDENZA POPOLAZIONE PER DIFFERENZA]]*(PLAFOND-SUM(Tabella2026[CONTRIBUTO SULLA BASE DELLA POPOLAZIONE]))</f>
        <v>615941.9694926329</v>
      </c>
      <c r="R141" s="3">
        <f>+Tabella2026[[#This Row],[CONTRIBUTO SULLA BASE DELLA POPOLAZIONE]]+Tabella2026[[#This Row],[CONTRIBUTO SULLA BASE DEL REDDITO]]</f>
        <v>868723.86303302611</v>
      </c>
      <c r="S141" s="3">
        <f>+Tabella2026[[#This Row],[CONTRIBUTO TOTALE]]/(PLAFOND/N_TESSERE)</f>
        <v>1737.4477260660522</v>
      </c>
      <c r="T141" s="3">
        <f>+MAX(CEILING(Tabella2026[[#This Row],[preDEF1]],1),1)</f>
        <v>1738</v>
      </c>
      <c r="U141" s="9">
        <f xml:space="preserve"> IF(ROW(Tabella2026[[#This Row],[preDEF2]]) - ROW(Tabella2026[[#Headers],[preDEF2]])&lt;=ABS(SUM(Tabella2026[preDEF2])-N_TESSERE),Tabella2026[[#This Row],[preDEF2]]-1,Tabella2026[[#This Row],[preDEF2]])</f>
        <v>1737</v>
      </c>
      <c r="V141" s="21">
        <f>+Tabella2026[[#This Row],[DEF - n. card]]*(PLAFOND/N_TESSERE)</f>
        <v>868500</v>
      </c>
      <c r="W141" s="18"/>
    </row>
    <row r="142" spans="2:23" x14ac:dyDescent="0.25">
      <c r="B142" s="1" t="s">
        <v>309</v>
      </c>
      <c r="C142" s="2">
        <v>81012</v>
      </c>
      <c r="D142" s="1" t="s">
        <v>310</v>
      </c>
      <c r="E142" s="1" t="s">
        <v>21</v>
      </c>
      <c r="F142" s="1" t="s">
        <v>166</v>
      </c>
      <c r="G142" s="1" t="s">
        <v>233</v>
      </c>
      <c r="H142" s="1" t="s">
        <v>15836</v>
      </c>
      <c r="I142" s="5">
        <v>50011</v>
      </c>
      <c r="J142" s="5">
        <v>534418486</v>
      </c>
      <c r="K142" s="3">
        <f>+Tabella2026[[#This Row],[POP_2024]]/SUM(Tabella2026[POP_2024])</f>
        <v>8.484570910186072E-4</v>
      </c>
      <c r="L142" s="3">
        <f>+Tabella2026[[#This Row],[INCIDENZA POPOLAZIONE]]*(PLAFOND/2)</f>
        <v>249785.13125305969</v>
      </c>
      <c r="M142" s="3">
        <f>+IFERROR(Tabella2026[[#This Row],[reddito_2024]]/Tabella2026[[#This Row],[POP_2024]],"")</f>
        <v>10686.018795864909</v>
      </c>
      <c r="N142" s="3">
        <f>+IF(Tabella2026[[#This Row],[REDDITO COMPLESSIVO PROCAPITE]]&lt;media_aggr_reddito_pc,(media_aggr_reddito_pc-Tabella2026[[#This Row],[REDDITO COMPLESSIVO PROCAPITE]]),0)</f>
        <v>7139.0472667438316</v>
      </c>
      <c r="O142" s="3">
        <f>+Tabella2026[[#This Row],[DIFFERENZA REDDITO INFERIORE ALLA MEDIA DALLA MEDIA]]*Tabella2026[[#This Row],[POP_2024]]</f>
        <v>357030892.85712576</v>
      </c>
      <c r="P142" s="3">
        <f>+Tabella2026[[#This Row],[POPOLAZIONE PER DIFFERENZA ]]/SUM(Tabella2026[[POPOLAZIONE PER DIFFERENZA ]])</f>
        <v>3.1675141919527061E-3</v>
      </c>
      <c r="Q142" s="3">
        <f>+Tabella2026[[#This Row],[INCIDENZA POPOLAZIONE PER DIFFERENZA]]*(PLAFOND-SUM(Tabella2026[CONTRIBUTO SULLA BASE DELLA POPOLAZIONE]))</f>
        <v>932513.80247523647</v>
      </c>
      <c r="R142" s="3">
        <f>+Tabella2026[[#This Row],[CONTRIBUTO SULLA BASE DELLA POPOLAZIONE]]+Tabella2026[[#This Row],[CONTRIBUTO SULLA BASE DEL REDDITO]]</f>
        <v>1182298.9337282961</v>
      </c>
      <c r="S142" s="3">
        <f>+Tabella2026[[#This Row],[CONTRIBUTO TOTALE]]/(PLAFOND/N_TESSERE)</f>
        <v>2364.5978674565922</v>
      </c>
      <c r="T142" s="3">
        <f>+MAX(CEILING(Tabella2026[[#This Row],[preDEF1]],1),1)</f>
        <v>2365</v>
      </c>
      <c r="U142" s="9">
        <f xml:space="preserve"> IF(ROW(Tabella2026[[#This Row],[preDEF2]]) - ROW(Tabella2026[[#Headers],[preDEF2]])&lt;=ABS(SUM(Tabella2026[preDEF2])-N_TESSERE),Tabella2026[[#This Row],[preDEF2]]-1,Tabella2026[[#This Row],[preDEF2]])</f>
        <v>2364</v>
      </c>
      <c r="V142" s="21">
        <f>+Tabella2026[[#This Row],[DEF - n. card]]*(PLAFOND/N_TESSERE)</f>
        <v>1182000</v>
      </c>
      <c r="W142" s="18"/>
    </row>
    <row r="143" spans="2:23" x14ac:dyDescent="0.25">
      <c r="B143" s="1" t="s">
        <v>313</v>
      </c>
      <c r="C143" s="2">
        <v>29041</v>
      </c>
      <c r="D143" s="1" t="s">
        <v>314</v>
      </c>
      <c r="E143" s="1" t="s">
        <v>38</v>
      </c>
      <c r="F143" s="1" t="s">
        <v>314</v>
      </c>
      <c r="G143" s="1" t="s">
        <v>233</v>
      </c>
      <c r="H143" s="1" t="s">
        <v>15835</v>
      </c>
      <c r="I143" s="5">
        <v>49922</v>
      </c>
      <c r="J143" s="5">
        <v>977760287</v>
      </c>
      <c r="K143" s="3">
        <f>+Tabella2026[[#This Row],[POP_2024]]/SUM(Tabella2026[POP_2024])</f>
        <v>8.4694716957931079E-4</v>
      </c>
      <c r="L143" s="3">
        <f>+Tabella2026[[#This Row],[INCIDENZA POPOLAZIONE]]*(PLAFOND/2)</f>
        <v>249340.6115137719</v>
      </c>
      <c r="M143" s="3">
        <f>+IFERROR(Tabella2026[[#This Row],[reddito_2024]]/Tabella2026[[#This Row],[POP_2024]],"")</f>
        <v>19585.759524858779</v>
      </c>
      <c r="N143" s="3">
        <f>+IF(Tabella2026[[#This Row],[REDDITO COMPLESSIVO PROCAPITE]]&lt;media_aggr_reddito_pc,(media_aggr_reddito_pc-Tabella2026[[#This Row],[REDDITO COMPLESSIVO PROCAPITE]]),0)</f>
        <v>0</v>
      </c>
      <c r="O143" s="3">
        <f>+Tabella2026[[#This Row],[DIFFERENZA REDDITO INFERIORE ALLA MEDIA DALLA MEDIA]]*Tabella2026[[#This Row],[POP_2024]]</f>
        <v>0</v>
      </c>
      <c r="P143" s="3">
        <f>+Tabella2026[[#This Row],[POPOLAZIONE PER DIFFERENZA ]]/SUM(Tabella2026[[POPOLAZIONE PER DIFFERENZA ]])</f>
        <v>0</v>
      </c>
      <c r="Q143" s="3">
        <f>+Tabella2026[[#This Row],[INCIDENZA POPOLAZIONE PER DIFFERENZA]]*(PLAFOND-SUM(Tabella2026[CONTRIBUTO SULLA BASE DELLA POPOLAZIONE]))</f>
        <v>0</v>
      </c>
      <c r="R143" s="3">
        <f>+Tabella2026[[#This Row],[CONTRIBUTO SULLA BASE DELLA POPOLAZIONE]]+Tabella2026[[#This Row],[CONTRIBUTO SULLA BASE DEL REDDITO]]</f>
        <v>249340.6115137719</v>
      </c>
      <c r="S143" s="3">
        <f>+Tabella2026[[#This Row],[CONTRIBUTO TOTALE]]/(PLAFOND/N_TESSERE)</f>
        <v>498.68122302754381</v>
      </c>
      <c r="T143" s="3">
        <f>+MAX(CEILING(Tabella2026[[#This Row],[preDEF1]],1),1)</f>
        <v>499</v>
      </c>
      <c r="U143" s="9">
        <f xml:space="preserve"> IF(ROW(Tabella2026[[#This Row],[preDEF2]]) - ROW(Tabella2026[[#Headers],[preDEF2]])&lt;=ABS(SUM(Tabella2026[preDEF2])-N_TESSERE),Tabella2026[[#This Row],[preDEF2]]-1,Tabella2026[[#This Row],[preDEF2]])</f>
        <v>498</v>
      </c>
      <c r="V143" s="21">
        <f>+Tabella2026[[#This Row],[DEF - n. card]]*(PLAFOND/N_TESSERE)</f>
        <v>249000</v>
      </c>
      <c r="W143" s="18"/>
    </row>
    <row r="144" spans="2:23" x14ac:dyDescent="0.25">
      <c r="B144" s="1" t="s">
        <v>301</v>
      </c>
      <c r="C144" s="2">
        <v>65037</v>
      </c>
      <c r="D144" s="1" t="s">
        <v>302</v>
      </c>
      <c r="E144" s="1" t="s">
        <v>15</v>
      </c>
      <c r="F144" s="1" t="s">
        <v>82</v>
      </c>
      <c r="G144" s="1" t="s">
        <v>233</v>
      </c>
      <c r="H144" s="1" t="s">
        <v>15836</v>
      </c>
      <c r="I144" s="5">
        <v>49793</v>
      </c>
      <c r="J144" s="5">
        <v>682898074</v>
      </c>
      <c r="K144" s="3">
        <f>+Tabella2026[[#This Row],[POP_2024]]/SUM(Tabella2026[POP_2024])</f>
        <v>8.4475863176280237E-4</v>
      </c>
      <c r="L144" s="3">
        <f>+Tabella2026[[#This Row],[INCIDENZA POPOLAZIONE]]*(PLAFOND/2)</f>
        <v>248696.30762199519</v>
      </c>
      <c r="M144" s="3">
        <f>+IFERROR(Tabella2026[[#This Row],[reddito_2024]]/Tabella2026[[#This Row],[POP_2024]],"")</f>
        <v>13714.740505693571</v>
      </c>
      <c r="N144" s="3">
        <f>+IF(Tabella2026[[#This Row],[REDDITO COMPLESSIVO PROCAPITE]]&lt;media_aggr_reddito_pc,(media_aggr_reddito_pc-Tabella2026[[#This Row],[REDDITO COMPLESSIVO PROCAPITE]]),0)</f>
        <v>4110.3255569151697</v>
      </c>
      <c r="O144" s="3">
        <f>+Tabella2026[[#This Row],[DIFFERENZA REDDITO INFERIORE ALLA MEDIA DALLA MEDIA]]*Tabella2026[[#This Row],[POP_2024]]</f>
        <v>204665440.45547706</v>
      </c>
      <c r="P144" s="3">
        <f>+Tabella2026[[#This Row],[POPOLAZIONE PER DIFFERENZA ]]/SUM(Tabella2026[[POPOLAZIONE PER DIFFERENZA ]])</f>
        <v>1.8157551635297837E-3</v>
      </c>
      <c r="Q144" s="3">
        <f>+Tabella2026[[#This Row],[INCIDENZA POPOLAZIONE PER DIFFERENZA]]*(PLAFOND-SUM(Tabella2026[CONTRIBUTO SULLA BASE DELLA POPOLAZIONE]))</f>
        <v>534556.95832679782</v>
      </c>
      <c r="R144" s="3">
        <f>+Tabella2026[[#This Row],[CONTRIBUTO SULLA BASE DELLA POPOLAZIONE]]+Tabella2026[[#This Row],[CONTRIBUTO SULLA BASE DEL REDDITO]]</f>
        <v>783253.26594879304</v>
      </c>
      <c r="S144" s="3">
        <f>+Tabella2026[[#This Row],[CONTRIBUTO TOTALE]]/(PLAFOND/N_TESSERE)</f>
        <v>1566.506531897586</v>
      </c>
      <c r="T144" s="3">
        <f>+MAX(CEILING(Tabella2026[[#This Row],[preDEF1]],1),1)</f>
        <v>1567</v>
      </c>
      <c r="U144" s="9">
        <f xml:space="preserve"> IF(ROW(Tabella2026[[#This Row],[preDEF2]]) - ROW(Tabella2026[[#Headers],[preDEF2]])&lt;=ABS(SUM(Tabella2026[preDEF2])-N_TESSERE),Tabella2026[[#This Row],[preDEF2]]-1,Tabella2026[[#This Row],[preDEF2]])</f>
        <v>1566</v>
      </c>
      <c r="V144" s="21">
        <f>+Tabella2026[[#This Row],[DEF - n. card]]*(PLAFOND/N_TESSERE)</f>
        <v>783000</v>
      </c>
      <c r="W144" s="18"/>
    </row>
    <row r="145" spans="2:23" x14ac:dyDescent="0.25">
      <c r="B145" s="1" t="s">
        <v>331</v>
      </c>
      <c r="C145" s="2">
        <v>20030</v>
      </c>
      <c r="D145" s="1" t="s">
        <v>332</v>
      </c>
      <c r="E145" s="1" t="s">
        <v>12</v>
      </c>
      <c r="F145" s="1" t="s">
        <v>332</v>
      </c>
      <c r="G145" s="1" t="s">
        <v>233</v>
      </c>
      <c r="H145" s="1" t="s">
        <v>15835</v>
      </c>
      <c r="I145" s="5">
        <v>49607</v>
      </c>
      <c r="J145" s="5">
        <v>1117834625</v>
      </c>
      <c r="K145" s="3">
        <f>+Tabella2026[[#This Row],[POP_2024]]/SUM(Tabella2026[POP_2024])</f>
        <v>8.4160306560876702E-4</v>
      </c>
      <c r="L145" s="3">
        <f>+Tabella2026[[#This Row],[INCIDENZA POPOLAZIONE]]*(PLAFOND/2)</f>
        <v>247767.31131292181</v>
      </c>
      <c r="M145" s="3">
        <f>+IFERROR(Tabella2026[[#This Row],[reddito_2024]]/Tabella2026[[#This Row],[POP_2024]],"")</f>
        <v>22533.808232709092</v>
      </c>
      <c r="N145" s="3">
        <f>+IF(Tabella2026[[#This Row],[REDDITO COMPLESSIVO PROCAPITE]]&lt;media_aggr_reddito_pc,(media_aggr_reddito_pc-Tabella2026[[#This Row],[REDDITO COMPLESSIVO PROCAPITE]]),0)</f>
        <v>0</v>
      </c>
      <c r="O145" s="3">
        <f>+Tabella2026[[#This Row],[DIFFERENZA REDDITO INFERIORE ALLA MEDIA DALLA MEDIA]]*Tabella2026[[#This Row],[POP_2024]]</f>
        <v>0</v>
      </c>
      <c r="P145" s="3">
        <f>+Tabella2026[[#This Row],[POPOLAZIONE PER DIFFERENZA ]]/SUM(Tabella2026[[POPOLAZIONE PER DIFFERENZA ]])</f>
        <v>0</v>
      </c>
      <c r="Q145" s="3">
        <f>+Tabella2026[[#This Row],[INCIDENZA POPOLAZIONE PER DIFFERENZA]]*(PLAFOND-SUM(Tabella2026[CONTRIBUTO SULLA BASE DELLA POPOLAZIONE]))</f>
        <v>0</v>
      </c>
      <c r="R145" s="3">
        <f>+Tabella2026[[#This Row],[CONTRIBUTO SULLA BASE DELLA POPOLAZIONE]]+Tabella2026[[#This Row],[CONTRIBUTO SULLA BASE DEL REDDITO]]</f>
        <v>247767.31131292181</v>
      </c>
      <c r="S145" s="3">
        <f>+Tabella2026[[#This Row],[CONTRIBUTO TOTALE]]/(PLAFOND/N_TESSERE)</f>
        <v>495.53462262584361</v>
      </c>
      <c r="T145" s="3">
        <f>+MAX(CEILING(Tabella2026[[#This Row],[preDEF1]],1),1)</f>
        <v>496</v>
      </c>
      <c r="U145" s="9">
        <f xml:space="preserve"> IF(ROW(Tabella2026[[#This Row],[preDEF2]]) - ROW(Tabella2026[[#Headers],[preDEF2]])&lt;=ABS(SUM(Tabella2026[preDEF2])-N_TESSERE),Tabella2026[[#This Row],[preDEF2]]-1,Tabella2026[[#This Row],[preDEF2]])</f>
        <v>495</v>
      </c>
      <c r="V145" s="21">
        <f>+Tabella2026[[#This Row],[DEF - n. card]]*(PLAFOND/N_TESSERE)</f>
        <v>247500</v>
      </c>
      <c r="W145" s="18"/>
    </row>
    <row r="146" spans="2:23" x14ac:dyDescent="0.25">
      <c r="B146" s="1" t="s">
        <v>307</v>
      </c>
      <c r="C146" s="2">
        <v>63064</v>
      </c>
      <c r="D146" s="1" t="s">
        <v>308</v>
      </c>
      <c r="E146" s="1" t="s">
        <v>15</v>
      </c>
      <c r="F146" s="1" t="s">
        <v>14</v>
      </c>
      <c r="G146" s="1" t="s">
        <v>233</v>
      </c>
      <c r="H146" s="1" t="s">
        <v>15836</v>
      </c>
      <c r="I146" s="5">
        <v>49505</v>
      </c>
      <c r="J146" s="5">
        <v>529248287</v>
      </c>
      <c r="K146" s="3">
        <f>+Tabella2026[[#This Row],[POP_2024]]/SUM(Tabella2026[POP_2024])</f>
        <v>8.398725938468767E-4</v>
      </c>
      <c r="L146" s="3">
        <f>+Tabella2026[[#This Row],[INCIDENZA POPOLAZIONE]]*(PLAFOND/2)</f>
        <v>247257.8617240751</v>
      </c>
      <c r="M146" s="3">
        <f>+IFERROR(Tabella2026[[#This Row],[reddito_2024]]/Tabella2026[[#This Row],[POP_2024]],"")</f>
        <v>10690.804706595294</v>
      </c>
      <c r="N146" s="3">
        <f>+IF(Tabella2026[[#This Row],[REDDITO COMPLESSIVO PROCAPITE]]&lt;media_aggr_reddito_pc,(media_aggr_reddito_pc-Tabella2026[[#This Row],[REDDITO COMPLESSIVO PROCAPITE]]),0)</f>
        <v>7134.2613560134469</v>
      </c>
      <c r="O146" s="3">
        <f>+Tabella2026[[#This Row],[DIFFERENZA REDDITO INFERIORE ALLA MEDIA DALLA MEDIA]]*Tabella2026[[#This Row],[POP_2024]]</f>
        <v>353181608.42944568</v>
      </c>
      <c r="P146" s="3">
        <f>+Tabella2026[[#This Row],[POPOLAZIONE PER DIFFERENZA ]]/SUM(Tabella2026[[POPOLAZIONE PER DIFFERENZA ]])</f>
        <v>3.1333640293268114E-3</v>
      </c>
      <c r="Q146" s="3">
        <f>+Tabella2026[[#This Row],[INCIDENZA POPOLAZIONE PER DIFFERENZA]]*(PLAFOND-SUM(Tabella2026[CONTRIBUTO SULLA BASE DELLA POPOLAZIONE]))</f>
        <v>922460.02021079499</v>
      </c>
      <c r="R146" s="3">
        <f>+Tabella2026[[#This Row],[CONTRIBUTO SULLA BASE DELLA POPOLAZIONE]]+Tabella2026[[#This Row],[CONTRIBUTO SULLA BASE DEL REDDITO]]</f>
        <v>1169717.88193487</v>
      </c>
      <c r="S146" s="3">
        <f>+Tabella2026[[#This Row],[CONTRIBUTO TOTALE]]/(PLAFOND/N_TESSERE)</f>
        <v>2339.4357638697402</v>
      </c>
      <c r="T146" s="3">
        <f>+MAX(CEILING(Tabella2026[[#This Row],[preDEF1]],1),1)</f>
        <v>2340</v>
      </c>
      <c r="U146" s="9">
        <f xml:space="preserve"> IF(ROW(Tabella2026[[#This Row],[preDEF2]]) - ROW(Tabella2026[[#Headers],[preDEF2]])&lt;=ABS(SUM(Tabella2026[preDEF2])-N_TESSERE),Tabella2026[[#This Row],[preDEF2]]-1,Tabella2026[[#This Row],[preDEF2]])</f>
        <v>2339</v>
      </c>
      <c r="V146" s="21">
        <f>+Tabella2026[[#This Row],[DEF - n. card]]*(PLAFOND/N_TESSERE)</f>
        <v>1169500</v>
      </c>
      <c r="W146" s="18"/>
    </row>
    <row r="147" spans="2:23" x14ac:dyDescent="0.25">
      <c r="B147" s="1" t="s">
        <v>335</v>
      </c>
      <c r="C147" s="2">
        <v>48014</v>
      </c>
      <c r="D147" s="1" t="s">
        <v>336</v>
      </c>
      <c r="E147" s="1" t="s">
        <v>30</v>
      </c>
      <c r="F147" s="1" t="s">
        <v>29</v>
      </c>
      <c r="G147" s="1" t="s">
        <v>233</v>
      </c>
      <c r="H147" s="1" t="s">
        <v>15834</v>
      </c>
      <c r="I147" s="5">
        <v>49391</v>
      </c>
      <c r="J147" s="5">
        <v>858765521</v>
      </c>
      <c r="K147" s="3">
        <f>+Tabella2026[[#This Row],[POP_2024]]/SUM(Tabella2026[POP_2024])</f>
        <v>8.3793853717182285E-4</v>
      </c>
      <c r="L147" s="3">
        <f>+Tabella2026[[#This Row],[INCIDENZA POPOLAZIONE]]*(PLAFOND/2)</f>
        <v>246688.47688948177</v>
      </c>
      <c r="M147" s="3">
        <f>+IFERROR(Tabella2026[[#This Row],[reddito_2024]]/Tabella2026[[#This Row],[POP_2024]],"")</f>
        <v>17387.085116721672</v>
      </c>
      <c r="N147" s="3">
        <f>+IF(Tabella2026[[#This Row],[REDDITO COMPLESSIVO PROCAPITE]]&lt;media_aggr_reddito_pc,(media_aggr_reddito_pc-Tabella2026[[#This Row],[REDDITO COMPLESSIVO PROCAPITE]]),0)</f>
        <v>437.98094588706954</v>
      </c>
      <c r="O147" s="3">
        <f>+Tabella2026[[#This Row],[DIFFERENZA REDDITO INFERIORE ALLA MEDIA DALLA MEDIA]]*Tabella2026[[#This Row],[POP_2024]]</f>
        <v>21632316.898308251</v>
      </c>
      <c r="P147" s="3">
        <f>+Tabella2026[[#This Row],[POPOLAZIONE PER DIFFERENZA ]]/SUM(Tabella2026[[POPOLAZIONE PER DIFFERENZA ]])</f>
        <v>1.9191804449154452E-4</v>
      </c>
      <c r="Q147" s="3">
        <f>+Tabella2026[[#This Row],[INCIDENZA POPOLAZIONE PER DIFFERENZA]]*(PLAFOND-SUM(Tabella2026[CONTRIBUTO SULLA BASE DELLA POPOLAZIONE]))</f>
        <v>56500.528359777571</v>
      </c>
      <c r="R147" s="3">
        <f>+Tabella2026[[#This Row],[CONTRIBUTO SULLA BASE DELLA POPOLAZIONE]]+Tabella2026[[#This Row],[CONTRIBUTO SULLA BASE DEL REDDITO]]</f>
        <v>303189.00524925935</v>
      </c>
      <c r="S147" s="3">
        <f>+Tabella2026[[#This Row],[CONTRIBUTO TOTALE]]/(PLAFOND/N_TESSERE)</f>
        <v>606.37801049851873</v>
      </c>
      <c r="T147" s="3">
        <f>+MAX(CEILING(Tabella2026[[#This Row],[preDEF1]],1),1)</f>
        <v>607</v>
      </c>
      <c r="U147" s="9">
        <f xml:space="preserve"> IF(ROW(Tabella2026[[#This Row],[preDEF2]]) - ROW(Tabella2026[[#Headers],[preDEF2]])&lt;=ABS(SUM(Tabella2026[preDEF2])-N_TESSERE),Tabella2026[[#This Row],[preDEF2]]-1,Tabella2026[[#This Row],[preDEF2]])</f>
        <v>606</v>
      </c>
      <c r="V147" s="21">
        <f>+Tabella2026[[#This Row],[DEF - n. card]]*(PLAFOND/N_TESSERE)</f>
        <v>303000</v>
      </c>
      <c r="W147" s="18"/>
    </row>
    <row r="148" spans="2:23" x14ac:dyDescent="0.25">
      <c r="B148" s="1" t="s">
        <v>319</v>
      </c>
      <c r="C148" s="2">
        <v>65014</v>
      </c>
      <c r="D148" s="1" t="s">
        <v>320</v>
      </c>
      <c r="E148" s="1" t="s">
        <v>15</v>
      </c>
      <c r="F148" s="1" t="s">
        <v>82</v>
      </c>
      <c r="G148" s="1" t="s">
        <v>233</v>
      </c>
      <c r="H148" s="1" t="s">
        <v>15836</v>
      </c>
      <c r="I148" s="5">
        <v>49361</v>
      </c>
      <c r="J148" s="5">
        <v>618767709</v>
      </c>
      <c r="K148" s="3">
        <f>+Tabella2026[[#This Row],[POP_2024]]/SUM(Tabella2026[POP_2024])</f>
        <v>8.3742957488891392E-4</v>
      </c>
      <c r="L148" s="3">
        <f>+Tabella2026[[#This Row],[INCIDENZA POPOLAZIONE]]*(PLAFOND/2)</f>
        <v>246538.63877511511</v>
      </c>
      <c r="M148" s="3">
        <f>+IFERROR(Tabella2026[[#This Row],[reddito_2024]]/Tabella2026[[#This Row],[POP_2024]],"")</f>
        <v>12535.558619152773</v>
      </c>
      <c r="N148" s="3">
        <f>+IF(Tabella2026[[#This Row],[REDDITO COMPLESSIVO PROCAPITE]]&lt;media_aggr_reddito_pc,(media_aggr_reddito_pc-Tabella2026[[#This Row],[REDDITO COMPLESSIVO PROCAPITE]]),0)</f>
        <v>5289.5074434559683</v>
      </c>
      <c r="O148" s="3">
        <f>+Tabella2026[[#This Row],[DIFFERENZA REDDITO INFERIORE ALLA MEDIA DALLA MEDIA]]*Tabella2026[[#This Row],[POP_2024]]</f>
        <v>261095376.91643006</v>
      </c>
      <c r="P148" s="3">
        <f>+Tabella2026[[#This Row],[POPOLAZIONE PER DIFFERENZA ]]/SUM(Tabella2026[[POPOLAZIONE PER DIFFERENZA ]])</f>
        <v>2.3163914618642982E-3</v>
      </c>
      <c r="Q148" s="3">
        <f>+Tabella2026[[#This Row],[INCIDENZA POPOLAZIONE PER DIFFERENZA]]*(PLAFOND-SUM(Tabella2026[CONTRIBUTO SULLA BASE DELLA POPOLAZIONE]))</f>
        <v>681943.90907925577</v>
      </c>
      <c r="R148" s="3">
        <f>+Tabella2026[[#This Row],[CONTRIBUTO SULLA BASE DELLA POPOLAZIONE]]+Tabella2026[[#This Row],[CONTRIBUTO SULLA BASE DEL REDDITO]]</f>
        <v>928482.5478543709</v>
      </c>
      <c r="S148" s="3">
        <f>+Tabella2026[[#This Row],[CONTRIBUTO TOTALE]]/(PLAFOND/N_TESSERE)</f>
        <v>1856.9650957087417</v>
      </c>
      <c r="T148" s="3">
        <f>+MAX(CEILING(Tabella2026[[#This Row],[preDEF1]],1),1)</f>
        <v>1857</v>
      </c>
      <c r="U148" s="9">
        <f xml:space="preserve"> IF(ROW(Tabella2026[[#This Row],[preDEF2]]) - ROW(Tabella2026[[#Headers],[preDEF2]])&lt;=ABS(SUM(Tabella2026[preDEF2])-N_TESSERE),Tabella2026[[#This Row],[preDEF2]]-1,Tabella2026[[#This Row],[preDEF2]])</f>
        <v>1856</v>
      </c>
      <c r="V148" s="21">
        <f>+Tabella2026[[#This Row],[DEF - n. card]]*(PLAFOND/N_TESSERE)</f>
        <v>928000</v>
      </c>
      <c r="W148" s="18"/>
    </row>
    <row r="149" spans="2:23" x14ac:dyDescent="0.25">
      <c r="B149" s="1" t="s">
        <v>311</v>
      </c>
      <c r="C149" s="2">
        <v>61005</v>
      </c>
      <c r="D149" s="1" t="s">
        <v>312</v>
      </c>
      <c r="E149" s="1" t="s">
        <v>15</v>
      </c>
      <c r="F149" s="1" t="s">
        <v>184</v>
      </c>
      <c r="G149" s="1" t="s">
        <v>233</v>
      </c>
      <c r="H149" s="1" t="s">
        <v>15836</v>
      </c>
      <c r="I149" s="5">
        <v>49358</v>
      </c>
      <c r="J149" s="5">
        <v>670169880</v>
      </c>
      <c r="K149" s="3">
        <f>+Tabella2026[[#This Row],[POP_2024]]/SUM(Tabella2026[POP_2024])</f>
        <v>8.3737867866062298E-4</v>
      </c>
      <c r="L149" s="3">
        <f>+Tabella2026[[#This Row],[INCIDENZA POPOLAZIONE]]*(PLAFOND/2)</f>
        <v>246523.65496367842</v>
      </c>
      <c r="M149" s="3">
        <f>+IFERROR(Tabella2026[[#This Row],[reddito_2024]]/Tabella2026[[#This Row],[POP_2024]],"")</f>
        <v>13577.735726731229</v>
      </c>
      <c r="N149" s="3">
        <f>+IF(Tabella2026[[#This Row],[REDDITO COMPLESSIVO PROCAPITE]]&lt;media_aggr_reddito_pc,(media_aggr_reddito_pc-Tabella2026[[#This Row],[REDDITO COMPLESSIVO PROCAPITE]]),0)</f>
        <v>4247.330335877512</v>
      </c>
      <c r="O149" s="3">
        <f>+Tabella2026[[#This Row],[DIFFERENZA REDDITO INFERIORE ALLA MEDIA DALLA MEDIA]]*Tabella2026[[#This Row],[POP_2024]]</f>
        <v>209639730.71824223</v>
      </c>
      <c r="P149" s="3">
        <f>+Tabella2026[[#This Row],[POPOLAZIONE PER DIFFERENZA ]]/SUM(Tabella2026[[POPOLAZIONE PER DIFFERENZA ]])</f>
        <v>1.8598861766085484E-3</v>
      </c>
      <c r="Q149" s="3">
        <f>+Tabella2026[[#This Row],[INCIDENZA POPOLAZIONE PER DIFFERENZA]]*(PLAFOND-SUM(Tabella2026[CONTRIBUTO SULLA BASE DELLA POPOLAZIONE]))</f>
        <v>547549.09547892644</v>
      </c>
      <c r="R149" s="3">
        <f>+Tabella2026[[#This Row],[CONTRIBUTO SULLA BASE DELLA POPOLAZIONE]]+Tabella2026[[#This Row],[CONTRIBUTO SULLA BASE DEL REDDITO]]</f>
        <v>794072.75044260488</v>
      </c>
      <c r="S149" s="3">
        <f>+Tabella2026[[#This Row],[CONTRIBUTO TOTALE]]/(PLAFOND/N_TESSERE)</f>
        <v>1588.1455008852097</v>
      </c>
      <c r="T149" s="3">
        <f>+MAX(CEILING(Tabella2026[[#This Row],[preDEF1]],1),1)</f>
        <v>1589</v>
      </c>
      <c r="U149" s="9">
        <f xml:space="preserve"> IF(ROW(Tabella2026[[#This Row],[preDEF2]]) - ROW(Tabella2026[[#Headers],[preDEF2]])&lt;=ABS(SUM(Tabella2026[preDEF2])-N_TESSERE),Tabella2026[[#This Row],[preDEF2]]-1,Tabella2026[[#This Row],[preDEF2]])</f>
        <v>1588</v>
      </c>
      <c r="V149" s="21">
        <f>+Tabella2026[[#This Row],[DEF - n. card]]*(PLAFOND/N_TESSERE)</f>
        <v>794000</v>
      </c>
      <c r="W149" s="18"/>
    </row>
    <row r="150" spans="2:23" x14ac:dyDescent="0.25">
      <c r="B150" s="1" t="s">
        <v>317</v>
      </c>
      <c r="C150" s="2">
        <v>48041</v>
      </c>
      <c r="D150" s="1" t="s">
        <v>318</v>
      </c>
      <c r="E150" s="1" t="s">
        <v>30</v>
      </c>
      <c r="F150" s="1" t="s">
        <v>29</v>
      </c>
      <c r="G150" s="1" t="s">
        <v>233</v>
      </c>
      <c r="H150" s="1" t="s">
        <v>15834</v>
      </c>
      <c r="I150" s="5">
        <v>49212</v>
      </c>
      <c r="J150" s="5">
        <v>953145985</v>
      </c>
      <c r="K150" s="3">
        <f>+Tabella2026[[#This Row],[POP_2024]]/SUM(Tabella2026[POP_2024])</f>
        <v>8.3490172888379954E-4</v>
      </c>
      <c r="L150" s="3">
        <f>+Tabella2026[[#This Row],[INCIDENZA POPOLAZIONE]]*(PLAFOND/2)</f>
        <v>245794.44280709393</v>
      </c>
      <c r="M150" s="3">
        <f>+IFERROR(Tabella2026[[#This Row],[reddito_2024]]/Tabella2026[[#This Row],[POP_2024]],"")</f>
        <v>19368.161932049094</v>
      </c>
      <c r="N150" s="3">
        <f>+IF(Tabella2026[[#This Row],[REDDITO COMPLESSIVO PROCAPITE]]&lt;media_aggr_reddito_pc,(media_aggr_reddito_pc-Tabella2026[[#This Row],[REDDITO COMPLESSIVO PROCAPITE]]),0)</f>
        <v>0</v>
      </c>
      <c r="O150" s="3">
        <f>+Tabella2026[[#This Row],[DIFFERENZA REDDITO INFERIORE ALLA MEDIA DALLA MEDIA]]*Tabella2026[[#This Row],[POP_2024]]</f>
        <v>0</v>
      </c>
      <c r="P150" s="3">
        <f>+Tabella2026[[#This Row],[POPOLAZIONE PER DIFFERENZA ]]/SUM(Tabella2026[[POPOLAZIONE PER DIFFERENZA ]])</f>
        <v>0</v>
      </c>
      <c r="Q150" s="3">
        <f>+Tabella2026[[#This Row],[INCIDENZA POPOLAZIONE PER DIFFERENZA]]*(PLAFOND-SUM(Tabella2026[CONTRIBUTO SULLA BASE DELLA POPOLAZIONE]))</f>
        <v>0</v>
      </c>
      <c r="R150" s="3">
        <f>+Tabella2026[[#This Row],[CONTRIBUTO SULLA BASE DELLA POPOLAZIONE]]+Tabella2026[[#This Row],[CONTRIBUTO SULLA BASE DEL REDDITO]]</f>
        <v>245794.44280709393</v>
      </c>
      <c r="S150" s="3">
        <f>+Tabella2026[[#This Row],[CONTRIBUTO TOTALE]]/(PLAFOND/N_TESSERE)</f>
        <v>491.58888561418786</v>
      </c>
      <c r="T150" s="3">
        <f>+MAX(CEILING(Tabella2026[[#This Row],[preDEF1]],1),1)</f>
        <v>492</v>
      </c>
      <c r="U150" s="9">
        <f xml:space="preserve"> IF(ROW(Tabella2026[[#This Row],[preDEF2]]) - ROW(Tabella2026[[#Headers],[preDEF2]])&lt;=ABS(SUM(Tabella2026[preDEF2])-N_TESSERE),Tabella2026[[#This Row],[preDEF2]]-1,Tabella2026[[#This Row],[preDEF2]])</f>
        <v>491</v>
      </c>
      <c r="V150" s="21">
        <f>+Tabella2026[[#This Row],[DEF - n. card]]*(PLAFOND/N_TESSERE)</f>
        <v>245500</v>
      </c>
      <c r="W150" s="18"/>
    </row>
    <row r="151" spans="2:23" x14ac:dyDescent="0.25">
      <c r="B151" s="1" t="s">
        <v>315</v>
      </c>
      <c r="C151" s="2">
        <v>71051</v>
      </c>
      <c r="D151" s="1" t="s">
        <v>316</v>
      </c>
      <c r="E151" s="1" t="s">
        <v>33</v>
      </c>
      <c r="F151" s="1" t="s">
        <v>78</v>
      </c>
      <c r="G151" s="1" t="s">
        <v>233</v>
      </c>
      <c r="H151" s="1" t="s">
        <v>15836</v>
      </c>
      <c r="I151" s="5">
        <v>49136</v>
      </c>
      <c r="J151" s="5">
        <v>522247293</v>
      </c>
      <c r="K151" s="3">
        <f>+Tabella2026[[#This Row],[POP_2024]]/SUM(Tabella2026[POP_2024])</f>
        <v>8.3361235776709694E-4</v>
      </c>
      <c r="L151" s="3">
        <f>+Tabella2026[[#This Row],[INCIDENZA POPOLAZIONE]]*(PLAFOND/2)</f>
        <v>245414.852917365</v>
      </c>
      <c r="M151" s="3">
        <f>+IFERROR(Tabella2026[[#This Row],[reddito_2024]]/Tabella2026[[#This Row],[POP_2024]],"")</f>
        <v>10628.608209866494</v>
      </c>
      <c r="N151" s="3">
        <f>+IF(Tabella2026[[#This Row],[REDDITO COMPLESSIVO PROCAPITE]]&lt;media_aggr_reddito_pc,(media_aggr_reddito_pc-Tabella2026[[#This Row],[REDDITO COMPLESSIVO PROCAPITE]]),0)</f>
        <v>7196.4578527422473</v>
      </c>
      <c r="O151" s="3">
        <f>+Tabella2026[[#This Row],[DIFFERENZA REDDITO INFERIORE ALLA MEDIA DALLA MEDIA]]*Tabella2026[[#This Row],[POP_2024]]</f>
        <v>353605153.05234307</v>
      </c>
      <c r="P151" s="3">
        <f>+Tabella2026[[#This Row],[POPOLAZIONE PER DIFFERENZA ]]/SUM(Tabella2026[[POPOLAZIONE PER DIFFERENZA ]])</f>
        <v>3.1371216414292735E-3</v>
      </c>
      <c r="Q151" s="3">
        <f>+Tabella2026[[#This Row],[INCIDENZA POPOLAZIONE PER DIFFERENZA]]*(PLAFOND-SUM(Tabella2026[CONTRIBUTO SULLA BASE DELLA POPOLAZIONE]))</f>
        <v>923566.25839555077</v>
      </c>
      <c r="R151" s="3">
        <f>+Tabella2026[[#This Row],[CONTRIBUTO SULLA BASE DELLA POPOLAZIONE]]+Tabella2026[[#This Row],[CONTRIBUTO SULLA BASE DEL REDDITO]]</f>
        <v>1168981.1113129158</v>
      </c>
      <c r="S151" s="3">
        <f>+Tabella2026[[#This Row],[CONTRIBUTO TOTALE]]/(PLAFOND/N_TESSERE)</f>
        <v>2337.9622226258316</v>
      </c>
      <c r="T151" s="3">
        <f>+MAX(CEILING(Tabella2026[[#This Row],[preDEF1]],1),1)</f>
        <v>2338</v>
      </c>
      <c r="U151" s="9">
        <f xml:space="preserve"> IF(ROW(Tabella2026[[#This Row],[preDEF2]]) - ROW(Tabella2026[[#Headers],[preDEF2]])&lt;=ABS(SUM(Tabella2026[preDEF2])-N_TESSERE),Tabella2026[[#This Row],[preDEF2]]-1,Tabella2026[[#This Row],[preDEF2]])</f>
        <v>2337</v>
      </c>
      <c r="V151" s="21">
        <f>+Tabella2026[[#This Row],[DEF - n. card]]*(PLAFOND/N_TESSERE)</f>
        <v>1168500</v>
      </c>
      <c r="W151" s="18"/>
    </row>
    <row r="152" spans="2:23" x14ac:dyDescent="0.25">
      <c r="B152" s="1" t="s">
        <v>325</v>
      </c>
      <c r="C152" s="2">
        <v>48043</v>
      </c>
      <c r="D152" s="1" t="s">
        <v>326</v>
      </c>
      <c r="E152" s="1" t="s">
        <v>30</v>
      </c>
      <c r="F152" s="1" t="s">
        <v>29</v>
      </c>
      <c r="G152" s="1" t="s">
        <v>233</v>
      </c>
      <c r="H152" s="1" t="s">
        <v>15834</v>
      </c>
      <c r="I152" s="5">
        <v>49103</v>
      </c>
      <c r="J152" s="5">
        <v>992985278</v>
      </c>
      <c r="K152" s="3">
        <f>+Tabella2026[[#This Row],[POP_2024]]/SUM(Tabella2026[POP_2024])</f>
        <v>8.3305249925589718E-4</v>
      </c>
      <c r="L152" s="3">
        <f>+Tabella2026[[#This Row],[INCIDENZA POPOLAZIONE]]*(PLAFOND/2)</f>
        <v>245250.03099156168</v>
      </c>
      <c r="M152" s="3">
        <f>+IFERROR(Tabella2026[[#This Row],[reddito_2024]]/Tabella2026[[#This Row],[POP_2024]],"")</f>
        <v>20222.497159033053</v>
      </c>
      <c r="N152" s="3">
        <f>+IF(Tabella2026[[#This Row],[REDDITO COMPLESSIVO PROCAPITE]]&lt;media_aggr_reddito_pc,(media_aggr_reddito_pc-Tabella2026[[#This Row],[REDDITO COMPLESSIVO PROCAPITE]]),0)</f>
        <v>0</v>
      </c>
      <c r="O152" s="3">
        <f>+Tabella2026[[#This Row],[DIFFERENZA REDDITO INFERIORE ALLA MEDIA DALLA MEDIA]]*Tabella2026[[#This Row],[POP_2024]]</f>
        <v>0</v>
      </c>
      <c r="P152" s="3">
        <f>+Tabella2026[[#This Row],[POPOLAZIONE PER DIFFERENZA ]]/SUM(Tabella2026[[POPOLAZIONE PER DIFFERENZA ]])</f>
        <v>0</v>
      </c>
      <c r="Q152" s="3">
        <f>+Tabella2026[[#This Row],[INCIDENZA POPOLAZIONE PER DIFFERENZA]]*(PLAFOND-SUM(Tabella2026[CONTRIBUTO SULLA BASE DELLA POPOLAZIONE]))</f>
        <v>0</v>
      </c>
      <c r="R152" s="3">
        <f>+Tabella2026[[#This Row],[CONTRIBUTO SULLA BASE DELLA POPOLAZIONE]]+Tabella2026[[#This Row],[CONTRIBUTO SULLA BASE DEL REDDITO]]</f>
        <v>245250.03099156168</v>
      </c>
      <c r="S152" s="3">
        <f>+Tabella2026[[#This Row],[CONTRIBUTO TOTALE]]/(PLAFOND/N_TESSERE)</f>
        <v>490.50006198312337</v>
      </c>
      <c r="T152" s="3">
        <f>+MAX(CEILING(Tabella2026[[#This Row],[preDEF1]],1),1)</f>
        <v>491</v>
      </c>
      <c r="U152" s="9">
        <f xml:space="preserve"> IF(ROW(Tabella2026[[#This Row],[preDEF2]]) - ROW(Tabella2026[[#Headers],[preDEF2]])&lt;=ABS(SUM(Tabella2026[preDEF2])-N_TESSERE),Tabella2026[[#This Row],[preDEF2]]-1,Tabella2026[[#This Row],[preDEF2]])</f>
        <v>490</v>
      </c>
      <c r="V152" s="21">
        <f>+Tabella2026[[#This Row],[DEF - n. card]]*(PLAFOND/N_TESSERE)</f>
        <v>245000</v>
      </c>
      <c r="W152" s="18"/>
    </row>
    <row r="153" spans="2:23" x14ac:dyDescent="0.25">
      <c r="B153" s="1" t="s">
        <v>321</v>
      </c>
      <c r="C153" s="2">
        <v>87029</v>
      </c>
      <c r="D153" s="1" t="s">
        <v>322</v>
      </c>
      <c r="E153" s="1" t="s">
        <v>21</v>
      </c>
      <c r="F153" s="1" t="s">
        <v>35</v>
      </c>
      <c r="G153" s="1" t="s">
        <v>233</v>
      </c>
      <c r="H153" s="1" t="s">
        <v>15836</v>
      </c>
      <c r="I153" s="5">
        <v>48713</v>
      </c>
      <c r="J153" s="5">
        <v>472064856</v>
      </c>
      <c r="K153" s="3">
        <f>+Tabella2026[[#This Row],[POP_2024]]/SUM(Tabella2026[POP_2024])</f>
        <v>8.2643598957808108E-4</v>
      </c>
      <c r="L153" s="3">
        <f>+Tabella2026[[#This Row],[INCIDENZA POPOLAZIONE]]*(PLAFOND/2)</f>
        <v>243302.13550479489</v>
      </c>
      <c r="M153" s="3">
        <f>+IFERROR(Tabella2026[[#This Row],[reddito_2024]]/Tabella2026[[#This Row],[POP_2024]],"")</f>
        <v>9690.7366821998239</v>
      </c>
      <c r="N153" s="3">
        <f>+IF(Tabella2026[[#This Row],[REDDITO COMPLESSIVO PROCAPITE]]&lt;media_aggr_reddito_pc,(media_aggr_reddito_pc-Tabella2026[[#This Row],[REDDITO COMPLESSIVO PROCAPITE]]),0)</f>
        <v>8134.3293804089171</v>
      </c>
      <c r="O153" s="3">
        <f>+Tabella2026[[#This Row],[DIFFERENZA REDDITO INFERIORE ALLA MEDIA DALLA MEDIA]]*Tabella2026[[#This Row],[POP_2024]]</f>
        <v>396247587.10785955</v>
      </c>
      <c r="P153" s="3">
        <f>+Tabella2026[[#This Row],[POPOLAZIONE PER DIFFERENZA ]]/SUM(Tabella2026[[POPOLAZIONE PER DIFFERENZA ]])</f>
        <v>3.5154376856498712E-3</v>
      </c>
      <c r="Q153" s="3">
        <f>+Tabella2026[[#This Row],[INCIDENZA POPOLAZIONE PER DIFFERENZA]]*(PLAFOND-SUM(Tabella2026[CONTRIBUTO SULLA BASE DELLA POPOLAZIONE]))</f>
        <v>1034942.218077062</v>
      </c>
      <c r="R153" s="3">
        <f>+Tabella2026[[#This Row],[CONTRIBUTO SULLA BASE DELLA POPOLAZIONE]]+Tabella2026[[#This Row],[CONTRIBUTO SULLA BASE DEL REDDITO]]</f>
        <v>1278244.3535818569</v>
      </c>
      <c r="S153" s="3">
        <f>+Tabella2026[[#This Row],[CONTRIBUTO TOTALE]]/(PLAFOND/N_TESSERE)</f>
        <v>2556.488707163714</v>
      </c>
      <c r="T153" s="3">
        <f>+MAX(CEILING(Tabella2026[[#This Row],[preDEF1]],1),1)</f>
        <v>2557</v>
      </c>
      <c r="U153" s="9">
        <f xml:space="preserve"> IF(ROW(Tabella2026[[#This Row],[preDEF2]]) - ROW(Tabella2026[[#Headers],[preDEF2]])&lt;=ABS(SUM(Tabella2026[preDEF2])-N_TESSERE),Tabella2026[[#This Row],[preDEF2]]-1,Tabella2026[[#This Row],[preDEF2]])</f>
        <v>2556</v>
      </c>
      <c r="V153" s="21">
        <f>+Tabella2026[[#This Row],[DEF - n. card]]*(PLAFOND/N_TESSERE)</f>
        <v>1278000</v>
      </c>
      <c r="W153" s="18"/>
    </row>
    <row r="154" spans="2:23" x14ac:dyDescent="0.25">
      <c r="B154" s="1" t="s">
        <v>327</v>
      </c>
      <c r="C154" s="2">
        <v>69022</v>
      </c>
      <c r="D154" s="1" t="s">
        <v>328</v>
      </c>
      <c r="E154" s="1" t="s">
        <v>96</v>
      </c>
      <c r="F154" s="1" t="s">
        <v>328</v>
      </c>
      <c r="G154" s="1" t="s">
        <v>233</v>
      </c>
      <c r="H154" s="1" t="s">
        <v>15836</v>
      </c>
      <c r="I154" s="5">
        <v>48403</v>
      </c>
      <c r="J154" s="5">
        <v>874546058</v>
      </c>
      <c r="K154" s="3">
        <f>+Tabella2026[[#This Row],[POP_2024]]/SUM(Tabella2026[POP_2024])</f>
        <v>8.2117671265468891E-4</v>
      </c>
      <c r="L154" s="3">
        <f>+Tabella2026[[#This Row],[INCIDENZA POPOLAZIONE]]*(PLAFOND/2)</f>
        <v>241753.80832300591</v>
      </c>
      <c r="M154" s="3">
        <f>+IFERROR(Tabella2026[[#This Row],[reddito_2024]]/Tabella2026[[#This Row],[POP_2024]],"")</f>
        <v>18068.013511559202</v>
      </c>
      <c r="N154" s="3">
        <f>+IF(Tabella2026[[#This Row],[REDDITO COMPLESSIVO PROCAPITE]]&lt;media_aggr_reddito_pc,(media_aggr_reddito_pc-Tabella2026[[#This Row],[REDDITO COMPLESSIVO PROCAPITE]]),0)</f>
        <v>0</v>
      </c>
      <c r="O154" s="3">
        <f>+Tabella2026[[#This Row],[DIFFERENZA REDDITO INFERIORE ALLA MEDIA DALLA MEDIA]]*Tabella2026[[#This Row],[POP_2024]]</f>
        <v>0</v>
      </c>
      <c r="P154" s="3">
        <f>+Tabella2026[[#This Row],[POPOLAZIONE PER DIFFERENZA ]]/SUM(Tabella2026[[POPOLAZIONE PER DIFFERENZA ]])</f>
        <v>0</v>
      </c>
      <c r="Q154" s="3">
        <f>+Tabella2026[[#This Row],[INCIDENZA POPOLAZIONE PER DIFFERENZA]]*(PLAFOND-SUM(Tabella2026[CONTRIBUTO SULLA BASE DELLA POPOLAZIONE]))</f>
        <v>0</v>
      </c>
      <c r="R154" s="3">
        <f>+Tabella2026[[#This Row],[CONTRIBUTO SULLA BASE DELLA POPOLAZIONE]]+Tabella2026[[#This Row],[CONTRIBUTO SULLA BASE DEL REDDITO]]</f>
        <v>241753.80832300591</v>
      </c>
      <c r="S154" s="3">
        <f>+Tabella2026[[#This Row],[CONTRIBUTO TOTALE]]/(PLAFOND/N_TESSERE)</f>
        <v>483.5076166460118</v>
      </c>
      <c r="T154" s="3">
        <f>+MAX(CEILING(Tabella2026[[#This Row],[preDEF1]],1),1)</f>
        <v>484</v>
      </c>
      <c r="U154" s="9">
        <f xml:space="preserve"> IF(ROW(Tabella2026[[#This Row],[preDEF2]]) - ROW(Tabella2026[[#Headers],[preDEF2]])&lt;=ABS(SUM(Tabella2026[preDEF2])-N_TESSERE),Tabella2026[[#This Row],[preDEF2]]-1,Tabella2026[[#This Row],[preDEF2]])</f>
        <v>483</v>
      </c>
      <c r="V154" s="21">
        <f>+Tabella2026[[#This Row],[DEF - n. card]]*(PLAFOND/N_TESSERE)</f>
        <v>241500</v>
      </c>
      <c r="W154" s="18"/>
    </row>
    <row r="155" spans="2:23" x14ac:dyDescent="0.25">
      <c r="B155" s="1" t="s">
        <v>337</v>
      </c>
      <c r="C155" s="2">
        <v>58072</v>
      </c>
      <c r="D155" s="1" t="s">
        <v>338</v>
      </c>
      <c r="E155" s="1" t="s">
        <v>8</v>
      </c>
      <c r="F155" s="1" t="s">
        <v>7</v>
      </c>
      <c r="G155" s="1" t="s">
        <v>233</v>
      </c>
      <c r="H155" s="1" t="s">
        <v>15834</v>
      </c>
      <c r="I155" s="5">
        <v>48145</v>
      </c>
      <c r="J155" s="5">
        <v>727407812</v>
      </c>
      <c r="K155" s="3">
        <f>+Tabella2026[[#This Row],[POP_2024]]/SUM(Tabella2026[POP_2024])</f>
        <v>8.1679963702167217E-4</v>
      </c>
      <c r="L155" s="3">
        <f>+Tabella2026[[#This Row],[INCIDENZA POPOLAZIONE]]*(PLAFOND/2)</f>
        <v>240465.20053945252</v>
      </c>
      <c r="M155" s="3">
        <f>+IFERROR(Tabella2026[[#This Row],[reddito_2024]]/Tabella2026[[#This Row],[POP_2024]],"")</f>
        <v>15108.688586561429</v>
      </c>
      <c r="N155" s="3">
        <f>+IF(Tabella2026[[#This Row],[REDDITO COMPLESSIVO PROCAPITE]]&lt;media_aggr_reddito_pc,(media_aggr_reddito_pc-Tabella2026[[#This Row],[REDDITO COMPLESSIVO PROCAPITE]]),0)</f>
        <v>2716.3774760473116</v>
      </c>
      <c r="O155" s="3">
        <f>+Tabella2026[[#This Row],[DIFFERENZA REDDITO INFERIORE ALLA MEDIA DALLA MEDIA]]*Tabella2026[[#This Row],[POP_2024]]</f>
        <v>130779993.58429782</v>
      </c>
      <c r="P155" s="3">
        <f>+Tabella2026[[#This Row],[POPOLAZIONE PER DIFFERENZA ]]/SUM(Tabella2026[[POPOLAZIONE PER DIFFERENZA ]])</f>
        <v>1.1602567004405358E-3</v>
      </c>
      <c r="Q155" s="3">
        <f>+Tabella2026[[#This Row],[INCIDENZA POPOLAZIONE PER DIFFERENZA]]*(PLAFOND-SUM(Tabella2026[CONTRIBUTO SULLA BASE DELLA POPOLAZIONE]))</f>
        <v>341578.70241716981</v>
      </c>
      <c r="R155" s="3">
        <f>+Tabella2026[[#This Row],[CONTRIBUTO SULLA BASE DELLA POPOLAZIONE]]+Tabella2026[[#This Row],[CONTRIBUTO SULLA BASE DEL REDDITO]]</f>
        <v>582043.9029566223</v>
      </c>
      <c r="S155" s="3">
        <f>+Tabella2026[[#This Row],[CONTRIBUTO TOTALE]]/(PLAFOND/N_TESSERE)</f>
        <v>1164.0878059132447</v>
      </c>
      <c r="T155" s="3">
        <f>+MAX(CEILING(Tabella2026[[#This Row],[preDEF1]],1),1)</f>
        <v>1165</v>
      </c>
      <c r="U155" s="9">
        <f xml:space="preserve"> IF(ROW(Tabella2026[[#This Row],[preDEF2]]) - ROW(Tabella2026[[#Headers],[preDEF2]])&lt;=ABS(SUM(Tabella2026[preDEF2])-N_TESSERE),Tabella2026[[#This Row],[preDEF2]]-1,Tabella2026[[#This Row],[preDEF2]])</f>
        <v>1164</v>
      </c>
      <c r="V155" s="21">
        <f>+Tabella2026[[#This Row],[DEF - n. card]]*(PLAFOND/N_TESSERE)</f>
        <v>582000</v>
      </c>
      <c r="W155" s="18"/>
    </row>
    <row r="156" spans="2:23" x14ac:dyDescent="0.25">
      <c r="B156" s="1" t="s">
        <v>329</v>
      </c>
      <c r="C156" s="2">
        <v>1090</v>
      </c>
      <c r="D156" s="1" t="s">
        <v>330</v>
      </c>
      <c r="E156" s="1" t="s">
        <v>18</v>
      </c>
      <c r="F156" s="1" t="s">
        <v>17</v>
      </c>
      <c r="G156" s="1" t="s">
        <v>233</v>
      </c>
      <c r="H156" s="1" t="s">
        <v>15835</v>
      </c>
      <c r="I156" s="5">
        <v>47814</v>
      </c>
      <c r="J156" s="5">
        <v>953230923</v>
      </c>
      <c r="K156" s="3">
        <f>+Tabella2026[[#This Row],[POP_2024]]/SUM(Tabella2026[POP_2024])</f>
        <v>8.1118408650024366E-4</v>
      </c>
      <c r="L156" s="3">
        <f>+Tabella2026[[#This Row],[INCIDENZA POPOLAZIONE]]*(PLAFOND/2)</f>
        <v>238811.98667760685</v>
      </c>
      <c r="M156" s="3">
        <f>+IFERROR(Tabella2026[[#This Row],[reddito_2024]]/Tabella2026[[#This Row],[POP_2024]],"")</f>
        <v>19936.23045551512</v>
      </c>
      <c r="N156" s="3">
        <f>+IF(Tabella2026[[#This Row],[REDDITO COMPLESSIVO PROCAPITE]]&lt;media_aggr_reddito_pc,(media_aggr_reddito_pc-Tabella2026[[#This Row],[REDDITO COMPLESSIVO PROCAPITE]]),0)</f>
        <v>0</v>
      </c>
      <c r="O156" s="3">
        <f>+Tabella2026[[#This Row],[DIFFERENZA REDDITO INFERIORE ALLA MEDIA DALLA MEDIA]]*Tabella2026[[#This Row],[POP_2024]]</f>
        <v>0</v>
      </c>
      <c r="P156" s="3">
        <f>+Tabella2026[[#This Row],[POPOLAZIONE PER DIFFERENZA ]]/SUM(Tabella2026[[POPOLAZIONE PER DIFFERENZA ]])</f>
        <v>0</v>
      </c>
      <c r="Q156" s="3">
        <f>+Tabella2026[[#This Row],[INCIDENZA POPOLAZIONE PER DIFFERENZA]]*(PLAFOND-SUM(Tabella2026[CONTRIBUTO SULLA BASE DELLA POPOLAZIONE]))</f>
        <v>0</v>
      </c>
      <c r="R156" s="3">
        <f>+Tabella2026[[#This Row],[CONTRIBUTO SULLA BASE DELLA POPOLAZIONE]]+Tabella2026[[#This Row],[CONTRIBUTO SULLA BASE DEL REDDITO]]</f>
        <v>238811.98667760685</v>
      </c>
      <c r="S156" s="3">
        <f>+Tabella2026[[#This Row],[CONTRIBUTO TOTALE]]/(PLAFOND/N_TESSERE)</f>
        <v>477.62397335521371</v>
      </c>
      <c r="T156" s="3">
        <f>+MAX(CEILING(Tabella2026[[#This Row],[preDEF1]],1),1)</f>
        <v>478</v>
      </c>
      <c r="U156" s="9">
        <f xml:space="preserve"> IF(ROW(Tabella2026[[#This Row],[preDEF2]]) - ROW(Tabella2026[[#Headers],[preDEF2]])&lt;=ABS(SUM(Tabella2026[preDEF2])-N_TESSERE),Tabella2026[[#This Row],[preDEF2]]-1,Tabella2026[[#This Row],[preDEF2]])</f>
        <v>477</v>
      </c>
      <c r="V156" s="21">
        <f>+Tabella2026[[#This Row],[DEF - n. card]]*(PLAFOND/N_TESSERE)</f>
        <v>238500</v>
      </c>
      <c r="W156" s="18"/>
    </row>
    <row r="157" spans="2:23" x14ac:dyDescent="0.25">
      <c r="B157" s="1" t="s">
        <v>339</v>
      </c>
      <c r="C157" s="2">
        <v>72030</v>
      </c>
      <c r="D157" s="1" t="s">
        <v>340</v>
      </c>
      <c r="E157" s="1" t="s">
        <v>33</v>
      </c>
      <c r="F157" s="1" t="s">
        <v>32</v>
      </c>
      <c r="G157" s="1" t="s">
        <v>233</v>
      </c>
      <c r="H157" s="1" t="s">
        <v>15836</v>
      </c>
      <c r="I157" s="5">
        <v>47757</v>
      </c>
      <c r="J157" s="5">
        <v>686608190</v>
      </c>
      <c r="K157" s="3">
        <f>+Tabella2026[[#This Row],[POP_2024]]/SUM(Tabella2026[POP_2024])</f>
        <v>8.1021705816271673E-4</v>
      </c>
      <c r="L157" s="3">
        <f>+Tabella2026[[#This Row],[INCIDENZA POPOLAZIONE]]*(PLAFOND/2)</f>
        <v>238527.29426031018</v>
      </c>
      <c r="M157" s="3">
        <f>+IFERROR(Tabella2026[[#This Row],[reddito_2024]]/Tabella2026[[#This Row],[POP_2024]],"")</f>
        <v>14377.121469104006</v>
      </c>
      <c r="N157" s="3">
        <f>+IF(Tabella2026[[#This Row],[REDDITO COMPLESSIVO PROCAPITE]]&lt;media_aggr_reddito_pc,(media_aggr_reddito_pc-Tabella2026[[#This Row],[REDDITO COMPLESSIVO PROCAPITE]]),0)</f>
        <v>3447.9445935047352</v>
      </c>
      <c r="O157" s="3">
        <f>+Tabella2026[[#This Row],[DIFFERENZA REDDITO INFERIORE ALLA MEDIA DALLA MEDIA]]*Tabella2026[[#This Row],[POP_2024]]</f>
        <v>164663489.95200562</v>
      </c>
      <c r="P157" s="3">
        <f>+Tabella2026[[#This Row],[POPOLAZIONE PER DIFFERENZA ]]/SUM(Tabella2026[[POPOLAZIONE PER DIFFERENZA ]])</f>
        <v>1.4608650168772919E-3</v>
      </c>
      <c r="Q157" s="3">
        <f>+Tabella2026[[#This Row],[INCIDENZA POPOLAZIONE PER DIFFERENZA]]*(PLAFOND-SUM(Tabella2026[CONTRIBUTO SULLA BASE DELLA POPOLAZIONE]))</f>
        <v>430077.56531991379</v>
      </c>
      <c r="R157" s="3">
        <f>+Tabella2026[[#This Row],[CONTRIBUTO SULLA BASE DELLA POPOLAZIONE]]+Tabella2026[[#This Row],[CONTRIBUTO SULLA BASE DEL REDDITO]]</f>
        <v>668604.85958022391</v>
      </c>
      <c r="S157" s="3">
        <f>+Tabella2026[[#This Row],[CONTRIBUTO TOTALE]]/(PLAFOND/N_TESSERE)</f>
        <v>1337.2097191604478</v>
      </c>
      <c r="T157" s="3">
        <f>+MAX(CEILING(Tabella2026[[#This Row],[preDEF1]],1),1)</f>
        <v>1338</v>
      </c>
      <c r="U157" s="9">
        <f xml:space="preserve"> IF(ROW(Tabella2026[[#This Row],[preDEF2]]) - ROW(Tabella2026[[#Headers],[preDEF2]])&lt;=ABS(SUM(Tabella2026[preDEF2])-N_TESSERE),Tabella2026[[#This Row],[preDEF2]]-1,Tabella2026[[#This Row],[preDEF2]])</f>
        <v>1337</v>
      </c>
      <c r="V157" s="21">
        <f>+Tabella2026[[#This Row],[DEF - n. card]]*(PLAFOND/N_TESSERE)</f>
        <v>668500</v>
      </c>
      <c r="W157" s="18"/>
    </row>
    <row r="158" spans="2:23" x14ac:dyDescent="0.25">
      <c r="B158" s="1" t="s">
        <v>333</v>
      </c>
      <c r="C158" s="2">
        <v>65137</v>
      </c>
      <c r="D158" s="1" t="s">
        <v>334</v>
      </c>
      <c r="E158" s="1" t="s">
        <v>15</v>
      </c>
      <c r="F158" s="1" t="s">
        <v>82</v>
      </c>
      <c r="G158" s="1" t="s">
        <v>233</v>
      </c>
      <c r="H158" s="1" t="s">
        <v>15836</v>
      </c>
      <c r="I158" s="5">
        <v>47667</v>
      </c>
      <c r="J158" s="5">
        <v>553818857</v>
      </c>
      <c r="K158" s="3">
        <f>+Tabella2026[[#This Row],[POP_2024]]/SUM(Tabella2026[POP_2024])</f>
        <v>8.0869017131398994E-4</v>
      </c>
      <c r="L158" s="3">
        <f>+Tabella2026[[#This Row],[INCIDENZA POPOLAZIONE]]*(PLAFOND/2)</f>
        <v>238077.77991721017</v>
      </c>
      <c r="M158" s="3">
        <f>+IFERROR(Tabella2026[[#This Row],[reddito_2024]]/Tabella2026[[#This Row],[POP_2024]],"")</f>
        <v>11618.496171355446</v>
      </c>
      <c r="N158" s="3">
        <f>+IF(Tabella2026[[#This Row],[REDDITO COMPLESSIVO PROCAPITE]]&lt;media_aggr_reddito_pc,(media_aggr_reddito_pc-Tabella2026[[#This Row],[REDDITO COMPLESSIVO PROCAPITE]]),0)</f>
        <v>6206.5698912532953</v>
      </c>
      <c r="O158" s="3">
        <f>+Tabella2026[[#This Row],[DIFFERENZA REDDITO INFERIORE ALLA MEDIA DALLA MEDIA]]*Tabella2026[[#This Row],[POP_2024]]</f>
        <v>295848567.00637084</v>
      </c>
      <c r="P158" s="3">
        <f>+Tabella2026[[#This Row],[POPOLAZIONE PER DIFFERENZA ]]/SUM(Tabella2026[[POPOLAZIONE PER DIFFERENZA ]])</f>
        <v>2.6247155453759433E-3</v>
      </c>
      <c r="Q158" s="3">
        <f>+Tabella2026[[#This Row],[INCIDENZA POPOLAZIONE PER DIFFERENZA]]*(PLAFOND-SUM(Tabella2026[CONTRIBUTO SULLA BASE DELLA POPOLAZIONE]))</f>
        <v>772714.28802202176</v>
      </c>
      <c r="R158" s="3">
        <f>+Tabella2026[[#This Row],[CONTRIBUTO SULLA BASE DELLA POPOLAZIONE]]+Tabella2026[[#This Row],[CONTRIBUTO SULLA BASE DEL REDDITO]]</f>
        <v>1010792.0679392319</v>
      </c>
      <c r="S158" s="3">
        <f>+Tabella2026[[#This Row],[CONTRIBUTO TOTALE]]/(PLAFOND/N_TESSERE)</f>
        <v>2021.5841358784637</v>
      </c>
      <c r="T158" s="3">
        <f>+MAX(CEILING(Tabella2026[[#This Row],[preDEF1]],1),1)</f>
        <v>2022</v>
      </c>
      <c r="U158" s="9">
        <f xml:space="preserve"> IF(ROW(Tabella2026[[#This Row],[preDEF2]]) - ROW(Tabella2026[[#Headers],[preDEF2]])&lt;=ABS(SUM(Tabella2026[preDEF2])-N_TESSERE),Tabella2026[[#This Row],[preDEF2]]-1,Tabella2026[[#This Row],[preDEF2]])</f>
        <v>2021</v>
      </c>
      <c r="V158" s="21">
        <f>+Tabella2026[[#This Row],[DEF - n. card]]*(PLAFOND/N_TESSERE)</f>
        <v>1010500</v>
      </c>
      <c r="W158" s="18"/>
    </row>
    <row r="159" spans="2:23" x14ac:dyDescent="0.25">
      <c r="B159" s="1" t="s">
        <v>356</v>
      </c>
      <c r="C159" s="2">
        <v>15166</v>
      </c>
      <c r="D159" s="1" t="s">
        <v>357</v>
      </c>
      <c r="E159" s="1" t="s">
        <v>12</v>
      </c>
      <c r="F159" s="1" t="s">
        <v>11</v>
      </c>
      <c r="G159" s="1" t="s">
        <v>233</v>
      </c>
      <c r="H159" s="1" t="s">
        <v>15835</v>
      </c>
      <c r="I159" s="5">
        <v>47594</v>
      </c>
      <c r="J159" s="5">
        <v>948044425</v>
      </c>
      <c r="K159" s="3">
        <f>+Tabella2026[[#This Row],[POP_2024]]/SUM(Tabella2026[POP_2024])</f>
        <v>8.0745169642557828E-4</v>
      </c>
      <c r="L159" s="3">
        <f>+Tabella2026[[#This Row],[INCIDENZA POPOLAZIONE]]*(PLAFOND/2)</f>
        <v>237713.17383891792</v>
      </c>
      <c r="M159" s="3">
        <f>+IFERROR(Tabella2026[[#This Row],[reddito_2024]]/Tabella2026[[#This Row],[POP_2024]],"")</f>
        <v>19919.41053494138</v>
      </c>
      <c r="N159" s="3">
        <f>+IF(Tabella2026[[#This Row],[REDDITO COMPLESSIVO PROCAPITE]]&lt;media_aggr_reddito_pc,(media_aggr_reddito_pc-Tabella2026[[#This Row],[REDDITO COMPLESSIVO PROCAPITE]]),0)</f>
        <v>0</v>
      </c>
      <c r="O159" s="3">
        <f>+Tabella2026[[#This Row],[DIFFERENZA REDDITO INFERIORE ALLA MEDIA DALLA MEDIA]]*Tabella2026[[#This Row],[POP_2024]]</f>
        <v>0</v>
      </c>
      <c r="P159" s="3">
        <f>+Tabella2026[[#This Row],[POPOLAZIONE PER DIFFERENZA ]]/SUM(Tabella2026[[POPOLAZIONE PER DIFFERENZA ]])</f>
        <v>0</v>
      </c>
      <c r="Q159" s="3">
        <f>+Tabella2026[[#This Row],[INCIDENZA POPOLAZIONE PER DIFFERENZA]]*(PLAFOND-SUM(Tabella2026[CONTRIBUTO SULLA BASE DELLA POPOLAZIONE]))</f>
        <v>0</v>
      </c>
      <c r="R159" s="3">
        <f>+Tabella2026[[#This Row],[CONTRIBUTO SULLA BASE DELLA POPOLAZIONE]]+Tabella2026[[#This Row],[CONTRIBUTO SULLA BASE DEL REDDITO]]</f>
        <v>237713.17383891792</v>
      </c>
      <c r="S159" s="3">
        <f>+Tabella2026[[#This Row],[CONTRIBUTO TOTALE]]/(PLAFOND/N_TESSERE)</f>
        <v>475.42634767783585</v>
      </c>
      <c r="T159" s="3">
        <f>+MAX(CEILING(Tabella2026[[#This Row],[preDEF1]],1),1)</f>
        <v>476</v>
      </c>
      <c r="U159" s="9">
        <f xml:space="preserve"> IF(ROW(Tabella2026[[#This Row],[preDEF2]]) - ROW(Tabella2026[[#Headers],[preDEF2]])&lt;=ABS(SUM(Tabella2026[preDEF2])-N_TESSERE),Tabella2026[[#This Row],[preDEF2]]-1,Tabella2026[[#This Row],[preDEF2]])</f>
        <v>475</v>
      </c>
      <c r="V159" s="21">
        <f>+Tabella2026[[#This Row],[DEF - n. card]]*(PLAFOND/N_TESSERE)</f>
        <v>237500</v>
      </c>
      <c r="W159" s="18"/>
    </row>
    <row r="160" spans="2:23" x14ac:dyDescent="0.25">
      <c r="B160" s="1" t="s">
        <v>343</v>
      </c>
      <c r="C160" s="2">
        <v>70006</v>
      </c>
      <c r="D160" s="1" t="s">
        <v>344</v>
      </c>
      <c r="E160" s="1" t="s">
        <v>345</v>
      </c>
      <c r="F160" s="1" t="s">
        <v>344</v>
      </c>
      <c r="G160" s="1" t="s">
        <v>233</v>
      </c>
      <c r="H160" s="1" t="s">
        <v>15836</v>
      </c>
      <c r="I160" s="5">
        <v>47547</v>
      </c>
      <c r="J160" s="5">
        <v>840514732</v>
      </c>
      <c r="K160" s="3">
        <f>+Tabella2026[[#This Row],[POP_2024]]/SUM(Tabella2026[POP_2024])</f>
        <v>8.0665432218235422E-4</v>
      </c>
      <c r="L160" s="3">
        <f>+Tabella2026[[#This Row],[INCIDENZA POPOLAZIONE]]*(PLAFOND/2)</f>
        <v>237478.42745974346</v>
      </c>
      <c r="M160" s="3">
        <f>+IFERROR(Tabella2026[[#This Row],[reddito_2024]]/Tabella2026[[#This Row],[POP_2024]],"")</f>
        <v>17677.555513491912</v>
      </c>
      <c r="N160" s="3">
        <f>+IF(Tabella2026[[#This Row],[REDDITO COMPLESSIVO PROCAPITE]]&lt;media_aggr_reddito_pc,(media_aggr_reddito_pc-Tabella2026[[#This Row],[REDDITO COMPLESSIVO PROCAPITE]]),0)</f>
        <v>147.51054911682877</v>
      </c>
      <c r="O160" s="3">
        <f>+Tabella2026[[#This Row],[DIFFERENZA REDDITO INFERIORE ALLA MEDIA DALLA MEDIA]]*Tabella2026[[#This Row],[POP_2024]]</f>
        <v>7013684.0788578577</v>
      </c>
      <c r="P160" s="3">
        <f>+Tabella2026[[#This Row],[POPOLAZIONE PER DIFFERENZA ]]/SUM(Tabella2026[[POPOLAZIONE PER DIFFERENZA ]])</f>
        <v>6.2224150072484719E-5</v>
      </c>
      <c r="Q160" s="3">
        <f>+Tabella2026[[#This Row],[INCIDENZA POPOLAZIONE PER DIFFERENZA]]*(PLAFOND-SUM(Tabella2026[CONTRIBUTO SULLA BASE DELLA POPOLAZIONE]))</f>
        <v>18318.743113227021</v>
      </c>
      <c r="R160" s="3">
        <f>+Tabella2026[[#This Row],[CONTRIBUTO SULLA BASE DELLA POPOLAZIONE]]+Tabella2026[[#This Row],[CONTRIBUTO SULLA BASE DEL REDDITO]]</f>
        <v>255797.17057297047</v>
      </c>
      <c r="S160" s="3">
        <f>+Tabella2026[[#This Row],[CONTRIBUTO TOTALE]]/(PLAFOND/N_TESSERE)</f>
        <v>511.59434114594092</v>
      </c>
      <c r="T160" s="3">
        <f>+MAX(CEILING(Tabella2026[[#This Row],[preDEF1]],1),1)</f>
        <v>512</v>
      </c>
      <c r="U160" s="9">
        <f xml:space="preserve"> IF(ROW(Tabella2026[[#This Row],[preDEF2]]) - ROW(Tabella2026[[#Headers],[preDEF2]])&lt;=ABS(SUM(Tabella2026[preDEF2])-N_TESSERE),Tabella2026[[#This Row],[preDEF2]]-1,Tabella2026[[#This Row],[preDEF2]])</f>
        <v>511</v>
      </c>
      <c r="V160" s="21">
        <f>+Tabella2026[[#This Row],[DEF - n. card]]*(PLAFOND/N_TESSERE)</f>
        <v>255500</v>
      </c>
      <c r="W160" s="18"/>
    </row>
    <row r="161" spans="2:23" x14ac:dyDescent="0.25">
      <c r="B161" s="1" t="s">
        <v>346</v>
      </c>
      <c r="C161" s="2">
        <v>48006</v>
      </c>
      <c r="D161" s="1" t="s">
        <v>347</v>
      </c>
      <c r="E161" s="1" t="s">
        <v>30</v>
      </c>
      <c r="F161" s="1" t="s">
        <v>29</v>
      </c>
      <c r="G161" s="1" t="s">
        <v>233</v>
      </c>
      <c r="H161" s="1" t="s">
        <v>15834</v>
      </c>
      <c r="I161" s="5">
        <v>47539</v>
      </c>
      <c r="J161" s="5">
        <v>830307792</v>
      </c>
      <c r="K161" s="3">
        <f>+Tabella2026[[#This Row],[POP_2024]]/SUM(Tabella2026[POP_2024])</f>
        <v>8.065185989069119E-4</v>
      </c>
      <c r="L161" s="3">
        <f>+Tabella2026[[#This Row],[INCIDENZA POPOLAZIONE]]*(PLAFOND/2)</f>
        <v>237438.47062924568</v>
      </c>
      <c r="M161" s="3">
        <f>+IFERROR(Tabella2026[[#This Row],[reddito_2024]]/Tabella2026[[#This Row],[POP_2024]],"")</f>
        <v>17465.823681608785</v>
      </c>
      <c r="N161" s="3">
        <f>+IF(Tabella2026[[#This Row],[REDDITO COMPLESSIVO PROCAPITE]]&lt;media_aggr_reddito_pc,(media_aggr_reddito_pc-Tabella2026[[#This Row],[REDDITO COMPLESSIVO PROCAPITE]]),0)</f>
        <v>359.24238099995637</v>
      </c>
      <c r="O161" s="3">
        <f>+Tabella2026[[#This Row],[DIFFERENZA REDDITO INFERIORE ALLA MEDIA DALLA MEDIA]]*Tabella2026[[#This Row],[POP_2024]]</f>
        <v>17078023.550356925</v>
      </c>
      <c r="P161" s="3">
        <f>+Tabella2026[[#This Row],[POPOLAZIONE PER DIFFERENZA ]]/SUM(Tabella2026[[POPOLAZIONE PER DIFFERENZA ]])</f>
        <v>1.5151316888397507E-4</v>
      </c>
      <c r="Q161" s="3">
        <f>+Tabella2026[[#This Row],[INCIDENZA POPOLAZIONE PER DIFFERENZA]]*(PLAFOND-SUM(Tabella2026[CONTRIBUTO SULLA BASE DELLA POPOLAZIONE]))</f>
        <v>44605.363284565778</v>
      </c>
      <c r="R161" s="3">
        <f>+Tabella2026[[#This Row],[CONTRIBUTO SULLA BASE DELLA POPOLAZIONE]]+Tabella2026[[#This Row],[CONTRIBUTO SULLA BASE DEL REDDITO]]</f>
        <v>282043.83391381148</v>
      </c>
      <c r="S161" s="3">
        <f>+Tabella2026[[#This Row],[CONTRIBUTO TOTALE]]/(PLAFOND/N_TESSERE)</f>
        <v>564.08766782762291</v>
      </c>
      <c r="T161" s="3">
        <f>+MAX(CEILING(Tabella2026[[#This Row],[preDEF1]],1),1)</f>
        <v>565</v>
      </c>
      <c r="U161" s="9">
        <f xml:space="preserve"> IF(ROW(Tabella2026[[#This Row],[preDEF2]]) - ROW(Tabella2026[[#Headers],[preDEF2]])&lt;=ABS(SUM(Tabella2026[preDEF2])-N_TESSERE),Tabella2026[[#This Row],[preDEF2]]-1,Tabella2026[[#This Row],[preDEF2]])</f>
        <v>564</v>
      </c>
      <c r="V161" s="21">
        <f>+Tabella2026[[#This Row],[DEF - n. card]]*(PLAFOND/N_TESSERE)</f>
        <v>282000</v>
      </c>
      <c r="W161" s="18"/>
    </row>
    <row r="162" spans="2:23" x14ac:dyDescent="0.25">
      <c r="B162" s="1" t="s">
        <v>341</v>
      </c>
      <c r="C162" s="2">
        <v>27008</v>
      </c>
      <c r="D162" s="1" t="s">
        <v>342</v>
      </c>
      <c r="E162" s="1" t="s">
        <v>38</v>
      </c>
      <c r="F162" s="1" t="s">
        <v>40</v>
      </c>
      <c r="G162" s="1" t="s">
        <v>233</v>
      </c>
      <c r="H162" s="1" t="s">
        <v>15835</v>
      </c>
      <c r="I162" s="5">
        <v>47265</v>
      </c>
      <c r="J162" s="5">
        <v>815913083</v>
      </c>
      <c r="K162" s="3">
        <f>+Tabella2026[[#This Row],[POP_2024]]/SUM(Tabella2026[POP_2024])</f>
        <v>8.0187007672301042E-4</v>
      </c>
      <c r="L162" s="3">
        <f>+Tabella2026[[#This Row],[INCIDENZA POPOLAZIONE]]*(PLAFOND/2)</f>
        <v>236069.94918469671</v>
      </c>
      <c r="M162" s="3">
        <f>+IFERROR(Tabella2026[[#This Row],[reddito_2024]]/Tabella2026[[#This Row],[POP_2024]],"")</f>
        <v>17262.521591029305</v>
      </c>
      <c r="N162" s="3">
        <f>+IF(Tabella2026[[#This Row],[REDDITO COMPLESSIVO PROCAPITE]]&lt;media_aggr_reddito_pc,(media_aggr_reddito_pc-Tabella2026[[#This Row],[REDDITO COMPLESSIVO PROCAPITE]]),0)</f>
        <v>562.5444715794365</v>
      </c>
      <c r="O162" s="3">
        <f>+Tabella2026[[#This Row],[DIFFERENZA REDDITO INFERIORE ALLA MEDIA DALLA MEDIA]]*Tabella2026[[#This Row],[POP_2024]]</f>
        <v>26588664.449202068</v>
      </c>
      <c r="P162" s="3">
        <f>+Tabella2026[[#This Row],[POPOLAZIONE PER DIFFERENZA ]]/SUM(Tabella2026[[POPOLAZIONE PER DIFFERENZA ]])</f>
        <v>2.3588987304137436E-4</v>
      </c>
      <c r="Q162" s="3">
        <f>+Tabella2026[[#This Row],[INCIDENZA POPOLAZIONE PER DIFFERENZA]]*(PLAFOND-SUM(Tabella2026[CONTRIBUTO SULLA BASE DELLA POPOLAZIONE]))</f>
        <v>69445.801705976119</v>
      </c>
      <c r="R162" s="3">
        <f>+Tabella2026[[#This Row],[CONTRIBUTO SULLA BASE DELLA POPOLAZIONE]]+Tabella2026[[#This Row],[CONTRIBUTO SULLA BASE DEL REDDITO]]</f>
        <v>305515.75089067285</v>
      </c>
      <c r="S162" s="3">
        <f>+Tabella2026[[#This Row],[CONTRIBUTO TOTALE]]/(PLAFOND/N_TESSERE)</f>
        <v>611.0315017813457</v>
      </c>
      <c r="T162" s="3">
        <f>+MAX(CEILING(Tabella2026[[#This Row],[preDEF1]],1),1)</f>
        <v>612</v>
      </c>
      <c r="U162" s="9">
        <f xml:space="preserve"> IF(ROW(Tabella2026[[#This Row],[preDEF2]]) - ROW(Tabella2026[[#Headers],[preDEF2]])&lt;=ABS(SUM(Tabella2026[preDEF2])-N_TESSERE),Tabella2026[[#This Row],[preDEF2]]-1,Tabella2026[[#This Row],[preDEF2]])</f>
        <v>611</v>
      </c>
      <c r="V162" s="21">
        <f>+Tabella2026[[#This Row],[DEF - n. card]]*(PLAFOND/N_TESSERE)</f>
        <v>305500</v>
      </c>
      <c r="W162" s="18"/>
    </row>
    <row r="163" spans="2:23" x14ac:dyDescent="0.25">
      <c r="B163" s="1" t="s">
        <v>361</v>
      </c>
      <c r="C163" s="2">
        <v>97042</v>
      </c>
      <c r="D163" s="1" t="s">
        <v>362</v>
      </c>
      <c r="E163" s="1" t="s">
        <v>12</v>
      </c>
      <c r="F163" s="1" t="s">
        <v>362</v>
      </c>
      <c r="G163" s="1" t="s">
        <v>233</v>
      </c>
      <c r="H163" s="1" t="s">
        <v>15835</v>
      </c>
      <c r="I163" s="5">
        <v>47233</v>
      </c>
      <c r="J163" s="5">
        <v>1160015535</v>
      </c>
      <c r="K163" s="3">
        <f>+Tabella2026[[#This Row],[POP_2024]]/SUM(Tabella2026[POP_2024])</f>
        <v>8.0132718362124083E-4</v>
      </c>
      <c r="L163" s="3">
        <f>+Tabella2026[[#This Row],[INCIDENZA POPOLAZIONE]]*(PLAFOND/2)</f>
        <v>235910.12186270559</v>
      </c>
      <c r="M163" s="3">
        <f>+IFERROR(Tabella2026[[#This Row],[reddito_2024]]/Tabella2026[[#This Row],[POP_2024]],"")</f>
        <v>24559.429530201342</v>
      </c>
      <c r="N163" s="3">
        <f>+IF(Tabella2026[[#This Row],[REDDITO COMPLESSIVO PROCAPITE]]&lt;media_aggr_reddito_pc,(media_aggr_reddito_pc-Tabella2026[[#This Row],[REDDITO COMPLESSIVO PROCAPITE]]),0)</f>
        <v>0</v>
      </c>
      <c r="O163" s="3">
        <f>+Tabella2026[[#This Row],[DIFFERENZA REDDITO INFERIORE ALLA MEDIA DALLA MEDIA]]*Tabella2026[[#This Row],[POP_2024]]</f>
        <v>0</v>
      </c>
      <c r="P163" s="3">
        <f>+Tabella2026[[#This Row],[POPOLAZIONE PER DIFFERENZA ]]/SUM(Tabella2026[[POPOLAZIONE PER DIFFERENZA ]])</f>
        <v>0</v>
      </c>
      <c r="Q163" s="3">
        <f>+Tabella2026[[#This Row],[INCIDENZA POPOLAZIONE PER DIFFERENZA]]*(PLAFOND-SUM(Tabella2026[CONTRIBUTO SULLA BASE DELLA POPOLAZIONE]))</f>
        <v>0</v>
      </c>
      <c r="R163" s="3">
        <f>+Tabella2026[[#This Row],[CONTRIBUTO SULLA BASE DELLA POPOLAZIONE]]+Tabella2026[[#This Row],[CONTRIBUTO SULLA BASE DEL REDDITO]]</f>
        <v>235910.12186270559</v>
      </c>
      <c r="S163" s="3">
        <f>+Tabella2026[[#This Row],[CONTRIBUTO TOTALE]]/(PLAFOND/N_TESSERE)</f>
        <v>471.82024372541116</v>
      </c>
      <c r="T163" s="3">
        <f>+MAX(CEILING(Tabella2026[[#This Row],[preDEF1]],1),1)</f>
        <v>472</v>
      </c>
      <c r="U163" s="9">
        <f xml:space="preserve"> IF(ROW(Tabella2026[[#This Row],[preDEF2]]) - ROW(Tabella2026[[#Headers],[preDEF2]])&lt;=ABS(SUM(Tabella2026[preDEF2])-N_TESSERE),Tabella2026[[#This Row],[preDEF2]]-1,Tabella2026[[#This Row],[preDEF2]])</f>
        <v>471</v>
      </c>
      <c r="V163" s="21">
        <f>+Tabella2026[[#This Row],[DEF - n. card]]*(PLAFOND/N_TESSERE)</f>
        <v>235500</v>
      </c>
      <c r="W163" s="18"/>
    </row>
    <row r="164" spans="2:23" x14ac:dyDescent="0.25">
      <c r="B164" s="1" t="s">
        <v>358</v>
      </c>
      <c r="C164" s="2">
        <v>44066</v>
      </c>
      <c r="D164" s="1" t="s">
        <v>359</v>
      </c>
      <c r="E164" s="1" t="s">
        <v>117</v>
      </c>
      <c r="F164" s="1" t="s">
        <v>360</v>
      </c>
      <c r="G164" s="1" t="s">
        <v>233</v>
      </c>
      <c r="H164" s="1" t="s">
        <v>15834</v>
      </c>
      <c r="I164" s="5">
        <v>47021</v>
      </c>
      <c r="J164" s="5">
        <v>877635374</v>
      </c>
      <c r="K164" s="3">
        <f>+Tabella2026[[#This Row],[POP_2024]]/SUM(Tabella2026[POP_2024])</f>
        <v>7.9773051682201777E-4</v>
      </c>
      <c r="L164" s="3">
        <f>+Tabella2026[[#This Row],[INCIDENZA POPOLAZIONE]]*(PLAFOND/2)</f>
        <v>234851.26585451441</v>
      </c>
      <c r="M164" s="3">
        <f>+IFERROR(Tabella2026[[#This Row],[reddito_2024]]/Tabella2026[[#This Row],[POP_2024]],"")</f>
        <v>18664.753493120093</v>
      </c>
      <c r="N164" s="3">
        <f>+IF(Tabella2026[[#This Row],[REDDITO COMPLESSIVO PROCAPITE]]&lt;media_aggr_reddito_pc,(media_aggr_reddito_pc-Tabella2026[[#This Row],[REDDITO COMPLESSIVO PROCAPITE]]),0)</f>
        <v>0</v>
      </c>
      <c r="O164" s="3">
        <f>+Tabella2026[[#This Row],[DIFFERENZA REDDITO INFERIORE ALLA MEDIA DALLA MEDIA]]*Tabella2026[[#This Row],[POP_2024]]</f>
        <v>0</v>
      </c>
      <c r="P164" s="3">
        <f>+Tabella2026[[#This Row],[POPOLAZIONE PER DIFFERENZA ]]/SUM(Tabella2026[[POPOLAZIONE PER DIFFERENZA ]])</f>
        <v>0</v>
      </c>
      <c r="Q164" s="3">
        <f>+Tabella2026[[#This Row],[INCIDENZA POPOLAZIONE PER DIFFERENZA]]*(PLAFOND-SUM(Tabella2026[CONTRIBUTO SULLA BASE DELLA POPOLAZIONE]))</f>
        <v>0</v>
      </c>
      <c r="R164" s="3">
        <f>+Tabella2026[[#This Row],[CONTRIBUTO SULLA BASE DELLA POPOLAZIONE]]+Tabella2026[[#This Row],[CONTRIBUTO SULLA BASE DEL REDDITO]]</f>
        <v>234851.26585451441</v>
      </c>
      <c r="S164" s="3">
        <f>+Tabella2026[[#This Row],[CONTRIBUTO TOTALE]]/(PLAFOND/N_TESSERE)</f>
        <v>469.70253170902879</v>
      </c>
      <c r="T164" s="3">
        <f>+MAX(CEILING(Tabella2026[[#This Row],[preDEF1]],1),1)</f>
        <v>470</v>
      </c>
      <c r="U164" s="9">
        <f xml:space="preserve"> IF(ROW(Tabella2026[[#This Row],[preDEF2]]) - ROW(Tabella2026[[#Headers],[preDEF2]])&lt;=ABS(SUM(Tabella2026[preDEF2])-N_TESSERE),Tabella2026[[#This Row],[preDEF2]]-1,Tabella2026[[#This Row],[preDEF2]])</f>
        <v>469</v>
      </c>
      <c r="V164" s="21">
        <f>+Tabella2026[[#This Row],[DEF - n. card]]*(PLAFOND/N_TESSERE)</f>
        <v>234500</v>
      </c>
      <c r="W164" s="18"/>
    </row>
    <row r="165" spans="2:23" x14ac:dyDescent="0.25">
      <c r="B165" s="1" t="s">
        <v>363</v>
      </c>
      <c r="C165" s="2">
        <v>15081</v>
      </c>
      <c r="D165" s="1" t="s">
        <v>364</v>
      </c>
      <c r="E165" s="1" t="s">
        <v>12</v>
      </c>
      <c r="F165" s="1" t="s">
        <v>11</v>
      </c>
      <c r="G165" s="1" t="s">
        <v>233</v>
      </c>
      <c r="H165" s="1" t="s">
        <v>15835</v>
      </c>
      <c r="I165" s="5">
        <v>46994</v>
      </c>
      <c r="J165" s="5">
        <v>862428632</v>
      </c>
      <c r="K165" s="3">
        <f>+Tabella2026[[#This Row],[POP_2024]]/SUM(Tabella2026[POP_2024])</f>
        <v>7.9727245076739977E-4</v>
      </c>
      <c r="L165" s="3">
        <f>+Tabella2026[[#This Row],[INCIDENZA POPOLAZIONE]]*(PLAFOND/2)</f>
        <v>234716.41155158443</v>
      </c>
      <c r="M165" s="3">
        <f>+IFERROR(Tabella2026[[#This Row],[reddito_2024]]/Tabella2026[[#This Row],[POP_2024]],"")</f>
        <v>18351.888155934801</v>
      </c>
      <c r="N165" s="3">
        <f>+IF(Tabella2026[[#This Row],[REDDITO COMPLESSIVO PROCAPITE]]&lt;media_aggr_reddito_pc,(media_aggr_reddito_pc-Tabella2026[[#This Row],[REDDITO COMPLESSIVO PROCAPITE]]),0)</f>
        <v>0</v>
      </c>
      <c r="O165" s="3">
        <f>+Tabella2026[[#This Row],[DIFFERENZA REDDITO INFERIORE ALLA MEDIA DALLA MEDIA]]*Tabella2026[[#This Row],[POP_2024]]</f>
        <v>0</v>
      </c>
      <c r="P165" s="3">
        <f>+Tabella2026[[#This Row],[POPOLAZIONE PER DIFFERENZA ]]/SUM(Tabella2026[[POPOLAZIONE PER DIFFERENZA ]])</f>
        <v>0</v>
      </c>
      <c r="Q165" s="3">
        <f>+Tabella2026[[#This Row],[INCIDENZA POPOLAZIONE PER DIFFERENZA]]*(PLAFOND-SUM(Tabella2026[CONTRIBUTO SULLA BASE DELLA POPOLAZIONE]))</f>
        <v>0</v>
      </c>
      <c r="R165" s="3">
        <f>+Tabella2026[[#This Row],[CONTRIBUTO SULLA BASE DELLA POPOLAZIONE]]+Tabella2026[[#This Row],[CONTRIBUTO SULLA BASE DEL REDDITO]]</f>
        <v>234716.41155158443</v>
      </c>
      <c r="S165" s="3">
        <f>+Tabella2026[[#This Row],[CONTRIBUTO TOTALE]]/(PLAFOND/N_TESSERE)</f>
        <v>469.43282310316886</v>
      </c>
      <c r="T165" s="3">
        <f>+MAX(CEILING(Tabella2026[[#This Row],[preDEF1]],1),1)</f>
        <v>470</v>
      </c>
      <c r="U165" s="9">
        <f xml:space="preserve"> IF(ROW(Tabella2026[[#This Row],[preDEF2]]) - ROW(Tabella2026[[#Headers],[preDEF2]])&lt;=ABS(SUM(Tabella2026[preDEF2])-N_TESSERE),Tabella2026[[#This Row],[preDEF2]]-1,Tabella2026[[#This Row],[preDEF2]])</f>
        <v>469</v>
      </c>
      <c r="V165" s="21">
        <f>+Tabella2026[[#This Row],[DEF - n. card]]*(PLAFOND/N_TESSERE)</f>
        <v>234500</v>
      </c>
      <c r="W165" s="18"/>
    </row>
    <row r="166" spans="2:23" x14ac:dyDescent="0.25">
      <c r="B166" s="1" t="s">
        <v>354</v>
      </c>
      <c r="C166" s="2">
        <v>72020</v>
      </c>
      <c r="D166" s="1" t="s">
        <v>355</v>
      </c>
      <c r="E166" s="1" t="s">
        <v>33</v>
      </c>
      <c r="F166" s="1" t="s">
        <v>32</v>
      </c>
      <c r="G166" s="1" t="s">
        <v>233</v>
      </c>
      <c r="H166" s="1" t="s">
        <v>15836</v>
      </c>
      <c r="I166" s="5">
        <v>46938</v>
      </c>
      <c r="J166" s="5">
        <v>579608201</v>
      </c>
      <c r="K166" s="3">
        <f>+Tabella2026[[#This Row],[POP_2024]]/SUM(Tabella2026[POP_2024])</f>
        <v>7.9632238783930312E-4</v>
      </c>
      <c r="L166" s="3">
        <f>+Tabella2026[[#This Row],[INCIDENZA POPOLAZIONE]]*(PLAFOND/2)</f>
        <v>234436.71373809996</v>
      </c>
      <c r="M166" s="3">
        <f>+IFERROR(Tabella2026[[#This Row],[reddito_2024]]/Tabella2026[[#This Row],[POP_2024]],"")</f>
        <v>12348.378733648642</v>
      </c>
      <c r="N166" s="3">
        <f>+IF(Tabella2026[[#This Row],[REDDITO COMPLESSIVO PROCAPITE]]&lt;media_aggr_reddito_pc,(media_aggr_reddito_pc-Tabella2026[[#This Row],[REDDITO COMPLESSIVO PROCAPITE]]),0)</f>
        <v>5476.687328960099</v>
      </c>
      <c r="O166" s="3">
        <f>+Tabella2026[[#This Row],[DIFFERENZA REDDITO INFERIORE ALLA MEDIA DALLA MEDIA]]*Tabella2026[[#This Row],[POP_2024]]</f>
        <v>257064749.84672913</v>
      </c>
      <c r="P166" s="3">
        <f>+Tabella2026[[#This Row],[POPOLAZIONE PER DIFFERENZA ]]/SUM(Tabella2026[[POPOLAZIONE PER DIFFERENZA ]])</f>
        <v>2.2806324597690495E-3</v>
      </c>
      <c r="Q166" s="3">
        <f>+Tabella2026[[#This Row],[INCIDENZA POPOLAZIONE PER DIFFERENZA]]*(PLAFOND-SUM(Tabella2026[CONTRIBUTO SULLA BASE DELLA POPOLAZIONE]))</f>
        <v>671416.48568166606</v>
      </c>
      <c r="R166" s="3">
        <f>+Tabella2026[[#This Row],[CONTRIBUTO SULLA BASE DELLA POPOLAZIONE]]+Tabella2026[[#This Row],[CONTRIBUTO SULLA BASE DEL REDDITO]]</f>
        <v>905853.19941976597</v>
      </c>
      <c r="S166" s="3">
        <f>+Tabella2026[[#This Row],[CONTRIBUTO TOTALE]]/(PLAFOND/N_TESSERE)</f>
        <v>1811.7063988395319</v>
      </c>
      <c r="T166" s="3">
        <f>+MAX(CEILING(Tabella2026[[#This Row],[preDEF1]],1),1)</f>
        <v>1812</v>
      </c>
      <c r="U166" s="9">
        <f xml:space="preserve"> IF(ROW(Tabella2026[[#This Row],[preDEF2]]) - ROW(Tabella2026[[#Headers],[preDEF2]])&lt;=ABS(SUM(Tabella2026[preDEF2])-N_TESSERE),Tabella2026[[#This Row],[preDEF2]]-1,Tabella2026[[#This Row],[preDEF2]])</f>
        <v>1811</v>
      </c>
      <c r="V166" s="21">
        <f>+Tabella2026[[#This Row],[DEF - n. card]]*(PLAFOND/N_TESSERE)</f>
        <v>905500</v>
      </c>
      <c r="W166" s="18"/>
    </row>
    <row r="167" spans="2:23" x14ac:dyDescent="0.25">
      <c r="B167" s="1" t="s">
        <v>369</v>
      </c>
      <c r="C167" s="2">
        <v>108028</v>
      </c>
      <c r="D167" s="1" t="s">
        <v>370</v>
      </c>
      <c r="E167" s="1" t="s">
        <v>12</v>
      </c>
      <c r="F167" s="1" t="s">
        <v>91</v>
      </c>
      <c r="G167" s="1" t="s">
        <v>233</v>
      </c>
      <c r="H167" s="1" t="s">
        <v>15835</v>
      </c>
      <c r="I167" s="5">
        <v>46821</v>
      </c>
      <c r="J167" s="5">
        <v>1010225896</v>
      </c>
      <c r="K167" s="3">
        <f>+Tabella2026[[#This Row],[POP_2024]]/SUM(Tabella2026[POP_2024])</f>
        <v>7.9433743493595834E-4</v>
      </c>
      <c r="L167" s="3">
        <f>+Tabella2026[[#This Row],[INCIDENZA POPOLAZIONE]]*(PLAFOND/2)</f>
        <v>233852.34509206994</v>
      </c>
      <c r="M167" s="3">
        <f>+IFERROR(Tabella2026[[#This Row],[reddito_2024]]/Tabella2026[[#This Row],[POP_2024]],"")</f>
        <v>21576.34172700284</v>
      </c>
      <c r="N167" s="3">
        <f>+IF(Tabella2026[[#This Row],[REDDITO COMPLESSIVO PROCAPITE]]&lt;media_aggr_reddito_pc,(media_aggr_reddito_pc-Tabella2026[[#This Row],[REDDITO COMPLESSIVO PROCAPITE]]),0)</f>
        <v>0</v>
      </c>
      <c r="O167" s="3">
        <f>+Tabella2026[[#This Row],[DIFFERENZA REDDITO INFERIORE ALLA MEDIA DALLA MEDIA]]*Tabella2026[[#This Row],[POP_2024]]</f>
        <v>0</v>
      </c>
      <c r="P167" s="3">
        <f>+Tabella2026[[#This Row],[POPOLAZIONE PER DIFFERENZA ]]/SUM(Tabella2026[[POPOLAZIONE PER DIFFERENZA ]])</f>
        <v>0</v>
      </c>
      <c r="Q167" s="3">
        <f>+Tabella2026[[#This Row],[INCIDENZA POPOLAZIONE PER DIFFERENZA]]*(PLAFOND-SUM(Tabella2026[CONTRIBUTO SULLA BASE DELLA POPOLAZIONE]))</f>
        <v>0</v>
      </c>
      <c r="R167" s="3">
        <f>+Tabella2026[[#This Row],[CONTRIBUTO SULLA BASE DELLA POPOLAZIONE]]+Tabella2026[[#This Row],[CONTRIBUTO SULLA BASE DEL REDDITO]]</f>
        <v>233852.34509206994</v>
      </c>
      <c r="S167" s="3">
        <f>+Tabella2026[[#This Row],[CONTRIBUTO TOTALE]]/(PLAFOND/N_TESSERE)</f>
        <v>467.70469018413991</v>
      </c>
      <c r="T167" s="3">
        <f>+MAX(CEILING(Tabella2026[[#This Row],[preDEF1]],1),1)</f>
        <v>468</v>
      </c>
      <c r="U167" s="9">
        <f xml:space="preserve"> IF(ROW(Tabella2026[[#This Row],[preDEF2]]) - ROW(Tabella2026[[#Headers],[preDEF2]])&lt;=ABS(SUM(Tabella2026[preDEF2])-N_TESSERE),Tabella2026[[#This Row],[preDEF2]]-1,Tabella2026[[#This Row],[preDEF2]])</f>
        <v>467</v>
      </c>
      <c r="V167" s="21">
        <f>+Tabella2026[[#This Row],[DEF - n. card]]*(PLAFOND/N_TESSERE)</f>
        <v>233500</v>
      </c>
      <c r="W167" s="18"/>
    </row>
    <row r="168" spans="2:23" x14ac:dyDescent="0.25">
      <c r="B168" s="1" t="s">
        <v>352</v>
      </c>
      <c r="C168" s="2">
        <v>73013</v>
      </c>
      <c r="D168" s="1" t="s">
        <v>353</v>
      </c>
      <c r="E168" s="1" t="s">
        <v>33</v>
      </c>
      <c r="F168" s="1" t="s">
        <v>56</v>
      </c>
      <c r="G168" s="1" t="s">
        <v>233</v>
      </c>
      <c r="H168" s="1" t="s">
        <v>15836</v>
      </c>
      <c r="I168" s="5">
        <v>46754</v>
      </c>
      <c r="J168" s="5">
        <v>649300772</v>
      </c>
      <c r="K168" s="3">
        <f>+Tabella2026[[#This Row],[POP_2024]]/SUM(Tabella2026[POP_2024])</f>
        <v>7.9320075250412833E-4</v>
      </c>
      <c r="L168" s="3">
        <f>+Tabella2026[[#This Row],[INCIDENZA POPOLAZIONE]]*(PLAFOND/2)</f>
        <v>233517.70663665101</v>
      </c>
      <c r="M168" s="3">
        <f>+IFERROR(Tabella2026[[#This Row],[reddito_2024]]/Tabella2026[[#This Row],[POP_2024]],"")</f>
        <v>13887.598323138127</v>
      </c>
      <c r="N168" s="3">
        <f>+IF(Tabella2026[[#This Row],[REDDITO COMPLESSIVO PROCAPITE]]&lt;media_aggr_reddito_pc,(media_aggr_reddito_pc-Tabella2026[[#This Row],[REDDITO COMPLESSIVO PROCAPITE]]),0)</f>
        <v>3937.4677394706141</v>
      </c>
      <c r="O168" s="3">
        <f>+Tabella2026[[#This Row],[DIFFERENZA REDDITO INFERIORE ALLA MEDIA DALLA MEDIA]]*Tabella2026[[#This Row],[POP_2024]]</f>
        <v>184092366.69120908</v>
      </c>
      <c r="P168" s="3">
        <f>+Tabella2026[[#This Row],[POPOLAZIONE PER DIFFERENZA ]]/SUM(Tabella2026[[POPOLAZIONE PER DIFFERENZA ]])</f>
        <v>1.6332345345754535E-3</v>
      </c>
      <c r="Q168" s="3">
        <f>+Tabella2026[[#This Row],[INCIDENZA POPOLAZIONE PER DIFFERENZA]]*(PLAFOND-SUM(Tabella2026[CONTRIBUTO SULLA BASE DELLA POPOLAZIONE]))</f>
        <v>480823.02205311449</v>
      </c>
      <c r="R168" s="3">
        <f>+Tabella2026[[#This Row],[CONTRIBUTO SULLA BASE DELLA POPOLAZIONE]]+Tabella2026[[#This Row],[CONTRIBUTO SULLA BASE DEL REDDITO]]</f>
        <v>714340.72868976556</v>
      </c>
      <c r="S168" s="3">
        <f>+Tabella2026[[#This Row],[CONTRIBUTO TOTALE]]/(PLAFOND/N_TESSERE)</f>
        <v>1428.6814573795311</v>
      </c>
      <c r="T168" s="3">
        <f>+MAX(CEILING(Tabella2026[[#This Row],[preDEF1]],1),1)</f>
        <v>1429</v>
      </c>
      <c r="U168" s="9">
        <f xml:space="preserve"> IF(ROW(Tabella2026[[#This Row],[preDEF2]]) - ROW(Tabella2026[[#Headers],[preDEF2]])&lt;=ABS(SUM(Tabella2026[preDEF2])-N_TESSERE),Tabella2026[[#This Row],[preDEF2]]-1,Tabella2026[[#This Row],[preDEF2]])</f>
        <v>1428</v>
      </c>
      <c r="V168" s="21">
        <f>+Tabella2026[[#This Row],[DEF - n. card]]*(PLAFOND/N_TESSERE)</f>
        <v>714000</v>
      </c>
      <c r="W168" s="18"/>
    </row>
    <row r="169" spans="2:23" x14ac:dyDescent="0.25">
      <c r="B169" s="1" t="s">
        <v>350</v>
      </c>
      <c r="C169" s="2">
        <v>63017</v>
      </c>
      <c r="D169" s="1" t="s">
        <v>351</v>
      </c>
      <c r="E169" s="1" t="s">
        <v>15</v>
      </c>
      <c r="F169" s="1" t="s">
        <v>14</v>
      </c>
      <c r="G169" s="1" t="s">
        <v>233</v>
      </c>
      <c r="H169" s="1" t="s">
        <v>15836</v>
      </c>
      <c r="I169" s="5">
        <v>46710</v>
      </c>
      <c r="J169" s="5">
        <v>474371391</v>
      </c>
      <c r="K169" s="3">
        <f>+Tabella2026[[#This Row],[POP_2024]]/SUM(Tabella2026[POP_2024])</f>
        <v>7.9245427448919532E-4</v>
      </c>
      <c r="L169" s="3">
        <f>+Tabella2026[[#This Row],[INCIDENZA POPOLAZIONE]]*(PLAFOND/2)</f>
        <v>233297.94406891323</v>
      </c>
      <c r="M169" s="3">
        <f>+IFERROR(Tabella2026[[#This Row],[reddito_2024]]/Tabella2026[[#This Row],[POP_2024]],"")</f>
        <v>10155.670969813744</v>
      </c>
      <c r="N169" s="3">
        <f>+IF(Tabella2026[[#This Row],[REDDITO COMPLESSIVO PROCAPITE]]&lt;media_aggr_reddito_pc,(media_aggr_reddito_pc-Tabella2026[[#This Row],[REDDITO COMPLESSIVO PROCAPITE]]),0)</f>
        <v>7669.3950927949973</v>
      </c>
      <c r="O169" s="3">
        <f>+Tabella2026[[#This Row],[DIFFERENZA REDDITO INFERIORE ALLA MEDIA DALLA MEDIA]]*Tabella2026[[#This Row],[POP_2024]]</f>
        <v>358237444.78445435</v>
      </c>
      <c r="P169" s="3">
        <f>+Tabella2026[[#This Row],[POPOLAZIONE PER DIFFERENZA ]]/SUM(Tabella2026[[POPOLAZIONE PER DIFFERENZA ]])</f>
        <v>3.1782185047435616E-3</v>
      </c>
      <c r="Q169" s="3">
        <f>+Tabella2026[[#This Row],[INCIDENZA POPOLAZIONE PER DIFFERENZA]]*(PLAFOND-SUM(Tabella2026[CONTRIBUTO SULLA BASE DELLA POPOLAZIONE]))</f>
        <v>935665.14413262974</v>
      </c>
      <c r="R169" s="3">
        <f>+Tabella2026[[#This Row],[CONTRIBUTO SULLA BASE DELLA POPOLAZIONE]]+Tabella2026[[#This Row],[CONTRIBUTO SULLA BASE DEL REDDITO]]</f>
        <v>1168963.0882015429</v>
      </c>
      <c r="S169" s="3">
        <f>+Tabella2026[[#This Row],[CONTRIBUTO TOTALE]]/(PLAFOND/N_TESSERE)</f>
        <v>2337.9261764030857</v>
      </c>
      <c r="T169" s="3">
        <f>+MAX(CEILING(Tabella2026[[#This Row],[preDEF1]],1),1)</f>
        <v>2338</v>
      </c>
      <c r="U169" s="9">
        <f xml:space="preserve"> IF(ROW(Tabella2026[[#This Row],[preDEF2]]) - ROW(Tabella2026[[#Headers],[preDEF2]])&lt;=ABS(SUM(Tabella2026[preDEF2])-N_TESSERE),Tabella2026[[#This Row],[preDEF2]]-1,Tabella2026[[#This Row],[preDEF2]])</f>
        <v>2337</v>
      </c>
      <c r="V169" s="21">
        <f>+Tabella2026[[#This Row],[DEF - n. card]]*(PLAFOND/N_TESSERE)</f>
        <v>1168500</v>
      </c>
      <c r="W169" s="18"/>
    </row>
    <row r="170" spans="2:23" x14ac:dyDescent="0.25">
      <c r="B170" s="1" t="s">
        <v>367</v>
      </c>
      <c r="C170" s="2">
        <v>46007</v>
      </c>
      <c r="D170" s="1" t="s">
        <v>368</v>
      </c>
      <c r="E170" s="1" t="s">
        <v>30</v>
      </c>
      <c r="F170" s="1" t="s">
        <v>142</v>
      </c>
      <c r="G170" s="1" t="s">
        <v>233</v>
      </c>
      <c r="H170" s="1" t="s">
        <v>15834</v>
      </c>
      <c r="I170" s="5">
        <v>46644</v>
      </c>
      <c r="J170" s="5">
        <v>817622479</v>
      </c>
      <c r="K170" s="3">
        <f>+Tabella2026[[#This Row],[POP_2024]]/SUM(Tabella2026[POP_2024])</f>
        <v>7.9133455746679569E-4</v>
      </c>
      <c r="L170" s="3">
        <f>+Tabella2026[[#This Row],[INCIDENZA POPOLAZIONE]]*(PLAFOND/2)</f>
        <v>232968.30021730656</v>
      </c>
      <c r="M170" s="3">
        <f>+IFERROR(Tabella2026[[#This Row],[reddito_2024]]/Tabella2026[[#This Row],[POP_2024]],"")</f>
        <v>17528.995776520023</v>
      </c>
      <c r="N170" s="3">
        <f>+IF(Tabella2026[[#This Row],[REDDITO COMPLESSIVO PROCAPITE]]&lt;media_aggr_reddito_pc,(media_aggr_reddito_pc-Tabella2026[[#This Row],[REDDITO COMPLESSIVO PROCAPITE]]),0)</f>
        <v>296.07028608871769</v>
      </c>
      <c r="O170" s="3">
        <f>+Tabella2026[[#This Row],[DIFFERENZA REDDITO INFERIORE ALLA MEDIA DALLA MEDIA]]*Tabella2026[[#This Row],[POP_2024]]</f>
        <v>13809902.424322149</v>
      </c>
      <c r="P170" s="3">
        <f>+Tabella2026[[#This Row],[POPOLAZIONE PER DIFFERENZA ]]/SUM(Tabella2026[[POPOLAZIONE PER DIFFERENZA ]])</f>
        <v>1.2251898307306223E-4</v>
      </c>
      <c r="Q170" s="3">
        <f>+Tabella2026[[#This Row],[INCIDENZA POPOLAZIONE PER DIFFERENZA]]*(PLAFOND-SUM(Tabella2026[CONTRIBUTO SULLA BASE DELLA POPOLAZIONE]))</f>
        <v>36069.49672747236</v>
      </c>
      <c r="R170" s="3">
        <f>+Tabella2026[[#This Row],[CONTRIBUTO SULLA BASE DELLA POPOLAZIONE]]+Tabella2026[[#This Row],[CONTRIBUTO SULLA BASE DEL REDDITO]]</f>
        <v>269037.79694477894</v>
      </c>
      <c r="S170" s="3">
        <f>+Tabella2026[[#This Row],[CONTRIBUTO TOTALE]]/(PLAFOND/N_TESSERE)</f>
        <v>538.07559388955792</v>
      </c>
      <c r="T170" s="3">
        <f>+MAX(CEILING(Tabella2026[[#This Row],[preDEF1]],1),1)</f>
        <v>539</v>
      </c>
      <c r="U170" s="9">
        <f xml:space="preserve"> IF(ROW(Tabella2026[[#This Row],[preDEF2]]) - ROW(Tabella2026[[#Headers],[preDEF2]])&lt;=ABS(SUM(Tabella2026[preDEF2])-N_TESSERE),Tabella2026[[#This Row],[preDEF2]]-1,Tabella2026[[#This Row],[preDEF2]])</f>
        <v>538</v>
      </c>
      <c r="V170" s="21">
        <f>+Tabella2026[[#This Row],[DEF - n. card]]*(PLAFOND/N_TESSERE)</f>
        <v>269000</v>
      </c>
      <c r="W170" s="18"/>
    </row>
    <row r="171" spans="2:23" x14ac:dyDescent="0.25">
      <c r="B171" s="1" t="s">
        <v>348</v>
      </c>
      <c r="C171" s="2">
        <v>1219</v>
      </c>
      <c r="D171" s="1" t="s">
        <v>349</v>
      </c>
      <c r="E171" s="1" t="s">
        <v>18</v>
      </c>
      <c r="F171" s="1" t="s">
        <v>17</v>
      </c>
      <c r="G171" s="1" t="s">
        <v>233</v>
      </c>
      <c r="H171" s="1" t="s">
        <v>15835</v>
      </c>
      <c r="I171" s="5">
        <v>46560</v>
      </c>
      <c r="J171" s="5">
        <v>1056877244</v>
      </c>
      <c r="K171" s="3">
        <f>+Tabella2026[[#This Row],[POP_2024]]/SUM(Tabella2026[POP_2024])</f>
        <v>7.8990946307465066E-4</v>
      </c>
      <c r="L171" s="3">
        <f>+Tabella2026[[#This Row],[INCIDENZA POPOLAZIONE]]*(PLAFOND/2)</f>
        <v>232548.75349707986</v>
      </c>
      <c r="M171" s="3">
        <f>+IFERROR(Tabella2026[[#This Row],[reddito_2024]]/Tabella2026[[#This Row],[POP_2024]],"")</f>
        <v>22699.25352233677</v>
      </c>
      <c r="N171" s="3">
        <f>+IF(Tabella2026[[#This Row],[REDDITO COMPLESSIVO PROCAPITE]]&lt;media_aggr_reddito_pc,(media_aggr_reddito_pc-Tabella2026[[#This Row],[REDDITO COMPLESSIVO PROCAPITE]]),0)</f>
        <v>0</v>
      </c>
      <c r="O171" s="3">
        <f>+Tabella2026[[#This Row],[DIFFERENZA REDDITO INFERIORE ALLA MEDIA DALLA MEDIA]]*Tabella2026[[#This Row],[POP_2024]]</f>
        <v>0</v>
      </c>
      <c r="P171" s="3">
        <f>+Tabella2026[[#This Row],[POPOLAZIONE PER DIFFERENZA ]]/SUM(Tabella2026[[POPOLAZIONE PER DIFFERENZA ]])</f>
        <v>0</v>
      </c>
      <c r="Q171" s="3">
        <f>+Tabella2026[[#This Row],[INCIDENZA POPOLAZIONE PER DIFFERENZA]]*(PLAFOND-SUM(Tabella2026[CONTRIBUTO SULLA BASE DELLA POPOLAZIONE]))</f>
        <v>0</v>
      </c>
      <c r="R171" s="3">
        <f>+Tabella2026[[#This Row],[CONTRIBUTO SULLA BASE DELLA POPOLAZIONE]]+Tabella2026[[#This Row],[CONTRIBUTO SULLA BASE DEL REDDITO]]</f>
        <v>232548.75349707986</v>
      </c>
      <c r="S171" s="3">
        <f>+Tabella2026[[#This Row],[CONTRIBUTO TOTALE]]/(PLAFOND/N_TESSERE)</f>
        <v>465.09750699415974</v>
      </c>
      <c r="T171" s="3">
        <f>+MAX(CEILING(Tabella2026[[#This Row],[preDEF1]],1),1)</f>
        <v>466</v>
      </c>
      <c r="U171" s="9">
        <f xml:space="preserve"> IF(ROW(Tabella2026[[#This Row],[preDEF2]]) - ROW(Tabella2026[[#Headers],[preDEF2]])&lt;=ABS(SUM(Tabella2026[preDEF2])-N_TESSERE),Tabella2026[[#This Row],[preDEF2]]-1,Tabella2026[[#This Row],[preDEF2]])</f>
        <v>465</v>
      </c>
      <c r="V171" s="21">
        <f>+Tabella2026[[#This Row],[DEF - n. card]]*(PLAFOND/N_TESSERE)</f>
        <v>232500</v>
      </c>
      <c r="W171" s="18"/>
    </row>
    <row r="172" spans="2:23" x14ac:dyDescent="0.25">
      <c r="B172" s="1" t="s">
        <v>374</v>
      </c>
      <c r="C172" s="2">
        <v>58057</v>
      </c>
      <c r="D172" s="1" t="s">
        <v>375</v>
      </c>
      <c r="E172" s="1" t="s">
        <v>8</v>
      </c>
      <c r="F172" s="1" t="s">
        <v>7</v>
      </c>
      <c r="G172" s="1" t="s">
        <v>233</v>
      </c>
      <c r="H172" s="1" t="s">
        <v>15834</v>
      </c>
      <c r="I172" s="5">
        <v>46424</v>
      </c>
      <c r="J172" s="5">
        <v>753957101</v>
      </c>
      <c r="K172" s="3">
        <f>+Tabella2026[[#This Row],[POP_2024]]/SUM(Tabella2026[POP_2024])</f>
        <v>7.876021673921302E-4</v>
      </c>
      <c r="L172" s="3">
        <f>+Tabella2026[[#This Row],[INCIDENZA POPOLAZIONE]]*(PLAFOND/2)</f>
        <v>231869.48737861757</v>
      </c>
      <c r="M172" s="3">
        <f>+IFERROR(Tabella2026[[#This Row],[reddito_2024]]/Tabella2026[[#This Row],[POP_2024]],"")</f>
        <v>16240.675103394797</v>
      </c>
      <c r="N172" s="3">
        <f>+IF(Tabella2026[[#This Row],[REDDITO COMPLESSIVO PROCAPITE]]&lt;media_aggr_reddito_pc,(media_aggr_reddito_pc-Tabella2026[[#This Row],[REDDITO COMPLESSIVO PROCAPITE]]),0)</f>
        <v>1584.3909592139444</v>
      </c>
      <c r="O172" s="3">
        <f>+Tabella2026[[#This Row],[DIFFERENZA REDDITO INFERIORE ALLA MEDIA DALLA MEDIA]]*Tabella2026[[#This Row],[POP_2024]]</f>
        <v>73553765.890548155</v>
      </c>
      <c r="P172" s="3">
        <f>+Tabella2026[[#This Row],[POPOLAZIONE PER DIFFERENZA ]]/SUM(Tabella2026[[POPOLAZIONE PER DIFFERENZA ]])</f>
        <v>6.5255584878228326E-4</v>
      </c>
      <c r="Q172" s="3">
        <f>+Tabella2026[[#This Row],[INCIDENZA POPOLAZIONE PER DIFFERENZA]]*(PLAFOND-SUM(Tabella2026[CONTRIBUTO SULLA BASE DELLA POPOLAZIONE]))</f>
        <v>192111.95246461837</v>
      </c>
      <c r="R172" s="3">
        <f>+Tabella2026[[#This Row],[CONTRIBUTO SULLA BASE DELLA POPOLAZIONE]]+Tabella2026[[#This Row],[CONTRIBUTO SULLA BASE DEL REDDITO]]</f>
        <v>423981.43984323594</v>
      </c>
      <c r="S172" s="3">
        <f>+Tabella2026[[#This Row],[CONTRIBUTO TOTALE]]/(PLAFOND/N_TESSERE)</f>
        <v>847.96287968647187</v>
      </c>
      <c r="T172" s="3">
        <f>+MAX(CEILING(Tabella2026[[#This Row],[preDEF1]],1),1)</f>
        <v>848</v>
      </c>
      <c r="U172" s="9">
        <f xml:space="preserve"> IF(ROW(Tabella2026[[#This Row],[preDEF2]]) - ROW(Tabella2026[[#Headers],[preDEF2]])&lt;=ABS(SUM(Tabella2026[preDEF2])-N_TESSERE),Tabella2026[[#This Row],[preDEF2]]-1,Tabella2026[[#This Row],[preDEF2]])</f>
        <v>847</v>
      </c>
      <c r="V172" s="21">
        <f>+Tabella2026[[#This Row],[DEF - n. card]]*(PLAFOND/N_TESSERE)</f>
        <v>423500</v>
      </c>
      <c r="W172" s="18"/>
    </row>
    <row r="173" spans="2:23" x14ac:dyDescent="0.25">
      <c r="B173" s="1" t="s">
        <v>380</v>
      </c>
      <c r="C173" s="2">
        <v>2158</v>
      </c>
      <c r="D173" s="1" t="s">
        <v>381</v>
      </c>
      <c r="E173" s="1" t="s">
        <v>18</v>
      </c>
      <c r="F173" s="1" t="s">
        <v>381</v>
      </c>
      <c r="G173" s="1" t="s">
        <v>233</v>
      </c>
      <c r="H173" s="1" t="s">
        <v>15835</v>
      </c>
      <c r="I173" s="5">
        <v>45951</v>
      </c>
      <c r="J173" s="5">
        <v>852282690</v>
      </c>
      <c r="K173" s="3">
        <f>+Tabella2026[[#This Row],[POP_2024]]/SUM(Tabella2026[POP_2024])</f>
        <v>7.7957752873159946E-4</v>
      </c>
      <c r="L173" s="3">
        <f>+Tabella2026[[#This Row],[INCIDENZA POPOLAZIONE]]*(PLAFOND/2)</f>
        <v>229507.03977543634</v>
      </c>
      <c r="M173" s="3">
        <f>+IFERROR(Tabella2026[[#This Row],[reddito_2024]]/Tabella2026[[#This Row],[POP_2024]],"")</f>
        <v>18547.641835868642</v>
      </c>
      <c r="N173" s="3">
        <f>+IF(Tabella2026[[#This Row],[REDDITO COMPLESSIVO PROCAPITE]]&lt;media_aggr_reddito_pc,(media_aggr_reddito_pc-Tabella2026[[#This Row],[REDDITO COMPLESSIVO PROCAPITE]]),0)</f>
        <v>0</v>
      </c>
      <c r="O173" s="3">
        <f>+Tabella2026[[#This Row],[DIFFERENZA REDDITO INFERIORE ALLA MEDIA DALLA MEDIA]]*Tabella2026[[#This Row],[POP_2024]]</f>
        <v>0</v>
      </c>
      <c r="P173" s="3">
        <f>+Tabella2026[[#This Row],[POPOLAZIONE PER DIFFERENZA ]]/SUM(Tabella2026[[POPOLAZIONE PER DIFFERENZA ]])</f>
        <v>0</v>
      </c>
      <c r="Q173" s="3">
        <f>+Tabella2026[[#This Row],[INCIDENZA POPOLAZIONE PER DIFFERENZA]]*(PLAFOND-SUM(Tabella2026[CONTRIBUTO SULLA BASE DELLA POPOLAZIONE]))</f>
        <v>0</v>
      </c>
      <c r="R173" s="3">
        <f>+Tabella2026[[#This Row],[CONTRIBUTO SULLA BASE DELLA POPOLAZIONE]]+Tabella2026[[#This Row],[CONTRIBUTO SULLA BASE DEL REDDITO]]</f>
        <v>229507.03977543634</v>
      </c>
      <c r="S173" s="3">
        <f>+Tabella2026[[#This Row],[CONTRIBUTO TOTALE]]/(PLAFOND/N_TESSERE)</f>
        <v>459.01407955087268</v>
      </c>
      <c r="T173" s="3">
        <f>+MAX(CEILING(Tabella2026[[#This Row],[preDEF1]],1),1)</f>
        <v>460</v>
      </c>
      <c r="U173" s="9">
        <f xml:space="preserve"> IF(ROW(Tabella2026[[#This Row],[preDEF2]]) - ROW(Tabella2026[[#Headers],[preDEF2]])&lt;=ABS(SUM(Tabella2026[preDEF2])-N_TESSERE),Tabella2026[[#This Row],[preDEF2]]-1,Tabella2026[[#This Row],[preDEF2]])</f>
        <v>459</v>
      </c>
      <c r="V173" s="21">
        <f>+Tabella2026[[#This Row],[DEF - n. card]]*(PLAFOND/N_TESSERE)</f>
        <v>229500</v>
      </c>
      <c r="W173" s="18"/>
    </row>
    <row r="174" spans="2:23" x14ac:dyDescent="0.25">
      <c r="B174" s="1" t="s">
        <v>365</v>
      </c>
      <c r="C174" s="2">
        <v>1164</v>
      </c>
      <c r="D174" s="1" t="s">
        <v>366</v>
      </c>
      <c r="E174" s="1" t="s">
        <v>18</v>
      </c>
      <c r="F174" s="1" t="s">
        <v>17</v>
      </c>
      <c r="G174" s="1" t="s">
        <v>233</v>
      </c>
      <c r="H174" s="1" t="s">
        <v>15835</v>
      </c>
      <c r="I174" s="5">
        <v>45830</v>
      </c>
      <c r="J174" s="5">
        <v>812152439</v>
      </c>
      <c r="K174" s="3">
        <f>+Tabella2026[[#This Row],[POP_2024]]/SUM(Tabella2026[POP_2024])</f>
        <v>7.7752471419053346E-4</v>
      </c>
      <c r="L174" s="3">
        <f>+Tabella2026[[#This Row],[INCIDENZA POPOLAZIONE]]*(PLAFOND/2)</f>
        <v>228902.6927141574</v>
      </c>
      <c r="M174" s="3">
        <f>+IFERROR(Tabella2026[[#This Row],[reddito_2024]]/Tabella2026[[#This Row],[POP_2024]],"")</f>
        <v>17720.978376609208</v>
      </c>
      <c r="N174" s="3">
        <f>+IF(Tabella2026[[#This Row],[REDDITO COMPLESSIVO PROCAPITE]]&lt;media_aggr_reddito_pc,(media_aggr_reddito_pc-Tabella2026[[#This Row],[REDDITO COMPLESSIVO PROCAPITE]]),0)</f>
        <v>104.08768599953328</v>
      </c>
      <c r="O174" s="3">
        <f>+Tabella2026[[#This Row],[DIFFERENZA REDDITO INFERIORE ALLA MEDIA DALLA MEDIA]]*Tabella2026[[#This Row],[POP_2024]]</f>
        <v>4770338.6493586097</v>
      </c>
      <c r="P174" s="3">
        <f>+Tabella2026[[#This Row],[POPOLAZIONE PER DIFFERENZA ]]/SUM(Tabella2026[[POPOLAZIONE PER DIFFERENZA ]])</f>
        <v>4.232159086107589E-5</v>
      </c>
      <c r="Q174" s="3">
        <f>+Tabella2026[[#This Row],[INCIDENZA POPOLAZIONE PER DIFFERENZA]]*(PLAFOND-SUM(Tabella2026[CONTRIBUTO SULLA BASE DELLA POPOLAZIONE]))</f>
        <v>12459.444608307647</v>
      </c>
      <c r="R174" s="3">
        <f>+Tabella2026[[#This Row],[CONTRIBUTO SULLA BASE DELLA POPOLAZIONE]]+Tabella2026[[#This Row],[CONTRIBUTO SULLA BASE DEL REDDITO]]</f>
        <v>241362.13732246505</v>
      </c>
      <c r="S174" s="3">
        <f>+Tabella2026[[#This Row],[CONTRIBUTO TOTALE]]/(PLAFOND/N_TESSERE)</f>
        <v>482.72427464493006</v>
      </c>
      <c r="T174" s="3">
        <f>+MAX(CEILING(Tabella2026[[#This Row],[preDEF1]],1),1)</f>
        <v>483</v>
      </c>
      <c r="U174" s="9">
        <f xml:space="preserve"> IF(ROW(Tabella2026[[#This Row],[preDEF2]]) - ROW(Tabella2026[[#Headers],[preDEF2]])&lt;=ABS(SUM(Tabella2026[preDEF2])-N_TESSERE),Tabella2026[[#This Row],[preDEF2]]-1,Tabella2026[[#This Row],[preDEF2]])</f>
        <v>482</v>
      </c>
      <c r="V174" s="21">
        <f>+Tabella2026[[#This Row],[DEF - n. card]]*(PLAFOND/N_TESSERE)</f>
        <v>241000</v>
      </c>
      <c r="W174" s="18"/>
    </row>
    <row r="175" spans="2:23" x14ac:dyDescent="0.25">
      <c r="B175" s="1" t="s">
        <v>372</v>
      </c>
      <c r="C175" s="2">
        <v>1265</v>
      </c>
      <c r="D175" s="1" t="s">
        <v>373</v>
      </c>
      <c r="E175" s="1" t="s">
        <v>18</v>
      </c>
      <c r="F175" s="1" t="s">
        <v>17</v>
      </c>
      <c r="G175" s="1" t="s">
        <v>233</v>
      </c>
      <c r="H175" s="1" t="s">
        <v>15835</v>
      </c>
      <c r="I175" s="5">
        <v>45586</v>
      </c>
      <c r="J175" s="5">
        <v>831624663</v>
      </c>
      <c r="K175" s="3">
        <f>+Tabella2026[[#This Row],[POP_2024]]/SUM(Tabella2026[POP_2024])</f>
        <v>7.7338515428954091E-4</v>
      </c>
      <c r="L175" s="3">
        <f>+Tabella2026[[#This Row],[INCIDENZA POPOLAZIONE]]*(PLAFOND/2)</f>
        <v>227684.00938397512</v>
      </c>
      <c r="M175" s="3">
        <f>+IFERROR(Tabella2026[[#This Row],[reddito_2024]]/Tabella2026[[#This Row],[POP_2024]],"")</f>
        <v>18242.98387662879</v>
      </c>
      <c r="N175" s="3">
        <f>+IF(Tabella2026[[#This Row],[REDDITO COMPLESSIVO PROCAPITE]]&lt;media_aggr_reddito_pc,(media_aggr_reddito_pc-Tabella2026[[#This Row],[REDDITO COMPLESSIVO PROCAPITE]]),0)</f>
        <v>0</v>
      </c>
      <c r="O175" s="3">
        <f>+Tabella2026[[#This Row],[DIFFERENZA REDDITO INFERIORE ALLA MEDIA DALLA MEDIA]]*Tabella2026[[#This Row],[POP_2024]]</f>
        <v>0</v>
      </c>
      <c r="P175" s="3">
        <f>+Tabella2026[[#This Row],[POPOLAZIONE PER DIFFERENZA ]]/SUM(Tabella2026[[POPOLAZIONE PER DIFFERENZA ]])</f>
        <v>0</v>
      </c>
      <c r="Q175" s="3">
        <f>+Tabella2026[[#This Row],[INCIDENZA POPOLAZIONE PER DIFFERENZA]]*(PLAFOND-SUM(Tabella2026[CONTRIBUTO SULLA BASE DELLA POPOLAZIONE]))</f>
        <v>0</v>
      </c>
      <c r="R175" s="3">
        <f>+Tabella2026[[#This Row],[CONTRIBUTO SULLA BASE DELLA POPOLAZIONE]]+Tabella2026[[#This Row],[CONTRIBUTO SULLA BASE DEL REDDITO]]</f>
        <v>227684.00938397512</v>
      </c>
      <c r="S175" s="3">
        <f>+Tabella2026[[#This Row],[CONTRIBUTO TOTALE]]/(PLAFOND/N_TESSERE)</f>
        <v>455.36801876795022</v>
      </c>
      <c r="T175" s="3">
        <f>+MAX(CEILING(Tabella2026[[#This Row],[preDEF1]],1),1)</f>
        <v>456</v>
      </c>
      <c r="U175" s="9">
        <f xml:space="preserve"> IF(ROW(Tabella2026[[#This Row],[preDEF2]]) - ROW(Tabella2026[[#Headers],[preDEF2]])&lt;=ABS(SUM(Tabella2026[preDEF2])-N_TESSERE),Tabella2026[[#This Row],[preDEF2]]-1,Tabella2026[[#This Row],[preDEF2]])</f>
        <v>455</v>
      </c>
      <c r="V175" s="21">
        <f>+Tabella2026[[#This Row],[DEF - n. card]]*(PLAFOND/N_TESSERE)</f>
        <v>227500</v>
      </c>
      <c r="W175" s="18"/>
    </row>
    <row r="176" spans="2:23" x14ac:dyDescent="0.25">
      <c r="B176" s="1" t="s">
        <v>388</v>
      </c>
      <c r="C176" s="2">
        <v>98031</v>
      </c>
      <c r="D176" s="1" t="s">
        <v>389</v>
      </c>
      <c r="E176" s="1" t="s">
        <v>12</v>
      </c>
      <c r="F176" s="1" t="s">
        <v>389</v>
      </c>
      <c r="G176" s="1" t="s">
        <v>233</v>
      </c>
      <c r="H176" s="1" t="s">
        <v>15835</v>
      </c>
      <c r="I176" s="5">
        <v>45357</v>
      </c>
      <c r="J176" s="5">
        <v>940981793</v>
      </c>
      <c r="K176" s="3">
        <f>+Tabella2026[[#This Row],[POP_2024]]/SUM(Tabella2026[POP_2024])</f>
        <v>7.6950007553000283E-4</v>
      </c>
      <c r="L176" s="3">
        <f>+Tabella2026[[#This Row],[INCIDENZA POPOLAZIONE]]*(PLAFOND/2)</f>
        <v>226540.24511097619</v>
      </c>
      <c r="M176" s="3">
        <f>+IFERROR(Tabella2026[[#This Row],[reddito_2024]]/Tabella2026[[#This Row],[POP_2024]],"")</f>
        <v>20746.120620852351</v>
      </c>
      <c r="N176" s="3">
        <f>+IF(Tabella2026[[#This Row],[REDDITO COMPLESSIVO PROCAPITE]]&lt;media_aggr_reddito_pc,(media_aggr_reddito_pc-Tabella2026[[#This Row],[REDDITO COMPLESSIVO PROCAPITE]]),0)</f>
        <v>0</v>
      </c>
      <c r="O176" s="3">
        <f>+Tabella2026[[#This Row],[DIFFERENZA REDDITO INFERIORE ALLA MEDIA DALLA MEDIA]]*Tabella2026[[#This Row],[POP_2024]]</f>
        <v>0</v>
      </c>
      <c r="P176" s="3">
        <f>+Tabella2026[[#This Row],[POPOLAZIONE PER DIFFERENZA ]]/SUM(Tabella2026[[POPOLAZIONE PER DIFFERENZA ]])</f>
        <v>0</v>
      </c>
      <c r="Q176" s="3">
        <f>+Tabella2026[[#This Row],[INCIDENZA POPOLAZIONE PER DIFFERENZA]]*(PLAFOND-SUM(Tabella2026[CONTRIBUTO SULLA BASE DELLA POPOLAZIONE]))</f>
        <v>0</v>
      </c>
      <c r="R176" s="3">
        <f>+Tabella2026[[#This Row],[CONTRIBUTO SULLA BASE DELLA POPOLAZIONE]]+Tabella2026[[#This Row],[CONTRIBUTO SULLA BASE DEL REDDITO]]</f>
        <v>226540.24511097619</v>
      </c>
      <c r="S176" s="3">
        <f>+Tabella2026[[#This Row],[CONTRIBUTO TOTALE]]/(PLAFOND/N_TESSERE)</f>
        <v>453.0804902219524</v>
      </c>
      <c r="T176" s="3">
        <f>+MAX(CEILING(Tabella2026[[#This Row],[preDEF1]],1),1)</f>
        <v>454</v>
      </c>
      <c r="U176" s="9">
        <f xml:space="preserve"> IF(ROW(Tabella2026[[#This Row],[preDEF2]]) - ROW(Tabella2026[[#Headers],[preDEF2]])&lt;=ABS(SUM(Tabella2026[preDEF2])-N_TESSERE),Tabella2026[[#This Row],[preDEF2]]-1,Tabella2026[[#This Row],[preDEF2]])</f>
        <v>453</v>
      </c>
      <c r="V176" s="21">
        <f>+Tabella2026[[#This Row],[DEF - n. card]]*(PLAFOND/N_TESSERE)</f>
        <v>226500</v>
      </c>
      <c r="W176" s="18"/>
    </row>
    <row r="177" spans="2:23" x14ac:dyDescent="0.25">
      <c r="B177" s="1" t="s">
        <v>371</v>
      </c>
      <c r="C177" s="2">
        <v>44007</v>
      </c>
      <c r="D177" s="1" t="s">
        <v>360</v>
      </c>
      <c r="E177" s="1" t="s">
        <v>117</v>
      </c>
      <c r="F177" s="1" t="s">
        <v>360</v>
      </c>
      <c r="G177" s="1" t="s">
        <v>233</v>
      </c>
      <c r="H177" s="1" t="s">
        <v>15834</v>
      </c>
      <c r="I177" s="5">
        <v>45277</v>
      </c>
      <c r="J177" s="5">
        <v>898792099</v>
      </c>
      <c r="K177" s="3">
        <f>+Tabella2026[[#This Row],[POP_2024]]/SUM(Tabella2026[POP_2024])</f>
        <v>7.6814284277557901E-4</v>
      </c>
      <c r="L177" s="3">
        <f>+Tabella2026[[#This Row],[INCIDENZA POPOLAZIONE]]*(PLAFOND/2)</f>
        <v>226140.67680599837</v>
      </c>
      <c r="M177" s="3">
        <f>+IFERROR(Tabella2026[[#This Row],[reddito_2024]]/Tabella2026[[#This Row],[POP_2024]],"")</f>
        <v>19850.964043554122</v>
      </c>
      <c r="N177" s="3">
        <f>+IF(Tabella2026[[#This Row],[REDDITO COMPLESSIVO PROCAPITE]]&lt;media_aggr_reddito_pc,(media_aggr_reddito_pc-Tabella2026[[#This Row],[REDDITO COMPLESSIVO PROCAPITE]]),0)</f>
        <v>0</v>
      </c>
      <c r="O177" s="3">
        <f>+Tabella2026[[#This Row],[DIFFERENZA REDDITO INFERIORE ALLA MEDIA DALLA MEDIA]]*Tabella2026[[#This Row],[POP_2024]]</f>
        <v>0</v>
      </c>
      <c r="P177" s="3">
        <f>+Tabella2026[[#This Row],[POPOLAZIONE PER DIFFERENZA ]]/SUM(Tabella2026[[POPOLAZIONE PER DIFFERENZA ]])</f>
        <v>0</v>
      </c>
      <c r="Q177" s="3">
        <f>+Tabella2026[[#This Row],[INCIDENZA POPOLAZIONE PER DIFFERENZA]]*(PLAFOND-SUM(Tabella2026[CONTRIBUTO SULLA BASE DELLA POPOLAZIONE]))</f>
        <v>0</v>
      </c>
      <c r="R177" s="3">
        <f>+Tabella2026[[#This Row],[CONTRIBUTO SULLA BASE DELLA POPOLAZIONE]]+Tabella2026[[#This Row],[CONTRIBUTO SULLA BASE DEL REDDITO]]</f>
        <v>226140.67680599837</v>
      </c>
      <c r="S177" s="3">
        <f>+Tabella2026[[#This Row],[CONTRIBUTO TOTALE]]/(PLAFOND/N_TESSERE)</f>
        <v>452.28135361199674</v>
      </c>
      <c r="T177" s="3">
        <f>+MAX(CEILING(Tabella2026[[#This Row],[preDEF1]],1),1)</f>
        <v>453</v>
      </c>
      <c r="U177" s="9">
        <f xml:space="preserve"> IF(ROW(Tabella2026[[#This Row],[preDEF2]]) - ROW(Tabella2026[[#Headers],[preDEF2]])&lt;=ABS(SUM(Tabella2026[preDEF2])-N_TESSERE),Tabella2026[[#This Row],[preDEF2]]-1,Tabella2026[[#This Row],[preDEF2]])</f>
        <v>452</v>
      </c>
      <c r="V177" s="21">
        <f>+Tabella2026[[#This Row],[DEF - n. card]]*(PLAFOND/N_TESSERE)</f>
        <v>226000</v>
      </c>
      <c r="W177" s="18"/>
    </row>
    <row r="178" spans="2:23" x14ac:dyDescent="0.25">
      <c r="B178" s="1" t="s">
        <v>376</v>
      </c>
      <c r="C178" s="2">
        <v>57059</v>
      </c>
      <c r="D178" s="1" t="s">
        <v>377</v>
      </c>
      <c r="E178" s="1" t="s">
        <v>8</v>
      </c>
      <c r="F178" s="1" t="s">
        <v>377</v>
      </c>
      <c r="G178" s="1" t="s">
        <v>233</v>
      </c>
      <c r="H178" s="1" t="s">
        <v>15834</v>
      </c>
      <c r="I178" s="5">
        <v>45083</v>
      </c>
      <c r="J178" s="5">
        <v>805977771</v>
      </c>
      <c r="K178" s="3">
        <f>+Tabella2026[[#This Row],[POP_2024]]/SUM(Tabella2026[POP_2024])</f>
        <v>7.6485155334610124E-4</v>
      </c>
      <c r="L178" s="3">
        <f>+Tabella2026[[#This Row],[INCIDENZA POPOLAZIONE]]*(PLAFOND/2)</f>
        <v>225171.72366642719</v>
      </c>
      <c r="M178" s="3">
        <f>+IFERROR(Tabella2026[[#This Row],[reddito_2024]]/Tabella2026[[#This Row],[POP_2024]],"")</f>
        <v>17877.642814364615</v>
      </c>
      <c r="N178" s="3">
        <f>+IF(Tabella2026[[#This Row],[REDDITO COMPLESSIVO PROCAPITE]]&lt;media_aggr_reddito_pc,(media_aggr_reddito_pc-Tabella2026[[#This Row],[REDDITO COMPLESSIVO PROCAPITE]]),0)</f>
        <v>0</v>
      </c>
      <c r="O178" s="3">
        <f>+Tabella2026[[#This Row],[DIFFERENZA REDDITO INFERIORE ALLA MEDIA DALLA MEDIA]]*Tabella2026[[#This Row],[POP_2024]]</f>
        <v>0</v>
      </c>
      <c r="P178" s="3">
        <f>+Tabella2026[[#This Row],[POPOLAZIONE PER DIFFERENZA ]]/SUM(Tabella2026[[POPOLAZIONE PER DIFFERENZA ]])</f>
        <v>0</v>
      </c>
      <c r="Q178" s="3">
        <f>+Tabella2026[[#This Row],[INCIDENZA POPOLAZIONE PER DIFFERENZA]]*(PLAFOND-SUM(Tabella2026[CONTRIBUTO SULLA BASE DELLA POPOLAZIONE]))</f>
        <v>0</v>
      </c>
      <c r="R178" s="3">
        <f>+Tabella2026[[#This Row],[CONTRIBUTO SULLA BASE DELLA POPOLAZIONE]]+Tabella2026[[#This Row],[CONTRIBUTO SULLA BASE DEL REDDITO]]</f>
        <v>225171.72366642719</v>
      </c>
      <c r="S178" s="3">
        <f>+Tabella2026[[#This Row],[CONTRIBUTO TOTALE]]/(PLAFOND/N_TESSERE)</f>
        <v>450.3434473328544</v>
      </c>
      <c r="T178" s="3">
        <f>+MAX(CEILING(Tabella2026[[#This Row],[preDEF1]],1),1)</f>
        <v>451</v>
      </c>
      <c r="U178" s="9">
        <f xml:space="preserve"> IF(ROW(Tabella2026[[#This Row],[preDEF2]]) - ROW(Tabella2026[[#Headers],[preDEF2]])&lt;=ABS(SUM(Tabella2026[preDEF2])-N_TESSERE),Tabella2026[[#This Row],[preDEF2]]-1,Tabella2026[[#This Row],[preDEF2]])</f>
        <v>450</v>
      </c>
      <c r="V178" s="21">
        <f>+Tabella2026[[#This Row],[DEF - n. card]]*(PLAFOND/N_TESSERE)</f>
        <v>225000</v>
      </c>
      <c r="W178" s="18"/>
    </row>
    <row r="179" spans="2:23" x14ac:dyDescent="0.25">
      <c r="B179" s="1" t="s">
        <v>384</v>
      </c>
      <c r="C179" s="2">
        <v>108039</v>
      </c>
      <c r="D179" s="1" t="s">
        <v>385</v>
      </c>
      <c r="E179" s="1" t="s">
        <v>12</v>
      </c>
      <c r="F179" s="1" t="s">
        <v>91</v>
      </c>
      <c r="G179" s="1" t="s">
        <v>233</v>
      </c>
      <c r="H179" s="1" t="s">
        <v>15835</v>
      </c>
      <c r="I179" s="5">
        <v>44982</v>
      </c>
      <c r="J179" s="5">
        <v>888237087</v>
      </c>
      <c r="K179" s="3">
        <f>+Tabella2026[[#This Row],[POP_2024]]/SUM(Tabella2026[POP_2024])</f>
        <v>7.6313804699364119E-4</v>
      </c>
      <c r="L179" s="3">
        <f>+Tabella2026[[#This Row],[INCIDENZA POPOLAZIONE]]*(PLAFOND/2)</f>
        <v>224667.26868139271</v>
      </c>
      <c r="M179" s="3">
        <f>+IFERROR(Tabella2026[[#This Row],[reddito_2024]]/Tabella2026[[#This Row],[POP_2024]],"")</f>
        <v>19746.50053354675</v>
      </c>
      <c r="N179" s="3">
        <f>+IF(Tabella2026[[#This Row],[REDDITO COMPLESSIVO PROCAPITE]]&lt;media_aggr_reddito_pc,(media_aggr_reddito_pc-Tabella2026[[#This Row],[REDDITO COMPLESSIVO PROCAPITE]]),0)</f>
        <v>0</v>
      </c>
      <c r="O179" s="3">
        <f>+Tabella2026[[#This Row],[DIFFERENZA REDDITO INFERIORE ALLA MEDIA DALLA MEDIA]]*Tabella2026[[#This Row],[POP_2024]]</f>
        <v>0</v>
      </c>
      <c r="P179" s="3">
        <f>+Tabella2026[[#This Row],[POPOLAZIONE PER DIFFERENZA ]]/SUM(Tabella2026[[POPOLAZIONE PER DIFFERENZA ]])</f>
        <v>0</v>
      </c>
      <c r="Q179" s="3">
        <f>+Tabella2026[[#This Row],[INCIDENZA POPOLAZIONE PER DIFFERENZA]]*(PLAFOND-SUM(Tabella2026[CONTRIBUTO SULLA BASE DELLA POPOLAZIONE]))</f>
        <v>0</v>
      </c>
      <c r="R179" s="3">
        <f>+Tabella2026[[#This Row],[CONTRIBUTO SULLA BASE DELLA POPOLAZIONE]]+Tabella2026[[#This Row],[CONTRIBUTO SULLA BASE DEL REDDITO]]</f>
        <v>224667.26868139271</v>
      </c>
      <c r="S179" s="3">
        <f>+Tabella2026[[#This Row],[CONTRIBUTO TOTALE]]/(PLAFOND/N_TESSERE)</f>
        <v>449.33453736278545</v>
      </c>
      <c r="T179" s="3">
        <f>+MAX(CEILING(Tabella2026[[#This Row],[preDEF1]],1),1)</f>
        <v>450</v>
      </c>
      <c r="U179" s="9">
        <f xml:space="preserve"> IF(ROW(Tabella2026[[#This Row],[preDEF2]]) - ROW(Tabella2026[[#Headers],[preDEF2]])&lt;=ABS(SUM(Tabella2026[preDEF2])-N_TESSERE),Tabella2026[[#This Row],[preDEF2]]-1,Tabella2026[[#This Row],[preDEF2]])</f>
        <v>449</v>
      </c>
      <c r="V179" s="21">
        <f>+Tabella2026[[#This Row],[DEF - n. card]]*(PLAFOND/N_TESSERE)</f>
        <v>224500</v>
      </c>
      <c r="W179" s="18"/>
    </row>
    <row r="180" spans="2:23" x14ac:dyDescent="0.25">
      <c r="B180" s="1" t="s">
        <v>390</v>
      </c>
      <c r="C180" s="2">
        <v>59032</v>
      </c>
      <c r="D180" s="1" t="s">
        <v>391</v>
      </c>
      <c r="E180" s="1" t="s">
        <v>8</v>
      </c>
      <c r="F180" s="1" t="s">
        <v>84</v>
      </c>
      <c r="G180" s="1" t="s">
        <v>233</v>
      </c>
      <c r="H180" s="1" t="s">
        <v>15834</v>
      </c>
      <c r="I180" s="5">
        <v>44774</v>
      </c>
      <c r="J180" s="5">
        <v>608182989</v>
      </c>
      <c r="K180" s="3">
        <f>+Tabella2026[[#This Row],[POP_2024]]/SUM(Tabella2026[POP_2024])</f>
        <v>7.5960924183213934E-4</v>
      </c>
      <c r="L180" s="3">
        <f>+Tabella2026[[#This Row],[INCIDENZA POPOLAZIONE]]*(PLAFOND/2)</f>
        <v>223628.39108845044</v>
      </c>
      <c r="M180" s="3">
        <f>+IFERROR(Tabella2026[[#This Row],[reddito_2024]]/Tabella2026[[#This Row],[POP_2024]],"")</f>
        <v>13583.396368428106</v>
      </c>
      <c r="N180" s="3">
        <f>+IF(Tabella2026[[#This Row],[REDDITO COMPLESSIVO PROCAPITE]]&lt;media_aggr_reddito_pc,(media_aggr_reddito_pc-Tabella2026[[#This Row],[REDDITO COMPLESSIVO PROCAPITE]]),0)</f>
        <v>4241.6696941806349</v>
      </c>
      <c r="O180" s="3">
        <f>+Tabella2026[[#This Row],[DIFFERENZA REDDITO INFERIORE ALLA MEDIA DALLA MEDIA]]*Tabella2026[[#This Row],[POP_2024]]</f>
        <v>189916518.88724375</v>
      </c>
      <c r="P180" s="3">
        <f>+Tabella2026[[#This Row],[POPOLAZIONE PER DIFFERENZA ]]/SUM(Tabella2026[[POPOLAZIONE PER DIFFERENZA ]])</f>
        <v>1.6849053706462546E-3</v>
      </c>
      <c r="Q180" s="3">
        <f>+Tabella2026[[#This Row],[INCIDENZA POPOLAZIONE PER DIFFERENZA]]*(PLAFOND-SUM(Tabella2026[CONTRIBUTO SULLA BASE DELLA POPOLAZIONE]))</f>
        <v>496034.87743923138</v>
      </c>
      <c r="R180" s="3">
        <f>+Tabella2026[[#This Row],[CONTRIBUTO SULLA BASE DELLA POPOLAZIONE]]+Tabella2026[[#This Row],[CONTRIBUTO SULLA BASE DEL REDDITO]]</f>
        <v>719663.26852768182</v>
      </c>
      <c r="S180" s="3">
        <f>+Tabella2026[[#This Row],[CONTRIBUTO TOTALE]]/(PLAFOND/N_TESSERE)</f>
        <v>1439.3265370553636</v>
      </c>
      <c r="T180" s="3">
        <f>+MAX(CEILING(Tabella2026[[#This Row],[preDEF1]],1),1)</f>
        <v>1440</v>
      </c>
      <c r="U180" s="9">
        <f xml:space="preserve"> IF(ROW(Tabella2026[[#This Row],[preDEF2]]) - ROW(Tabella2026[[#Headers],[preDEF2]])&lt;=ABS(SUM(Tabella2026[preDEF2])-N_TESSERE),Tabella2026[[#This Row],[preDEF2]]-1,Tabella2026[[#This Row],[preDEF2]])</f>
        <v>1439</v>
      </c>
      <c r="V180" s="21">
        <f>+Tabella2026[[#This Row],[DEF - n. card]]*(PLAFOND/N_TESSERE)</f>
        <v>719500</v>
      </c>
      <c r="W180" s="18"/>
    </row>
    <row r="181" spans="2:23" x14ac:dyDescent="0.25">
      <c r="B181" s="1" t="s">
        <v>382</v>
      </c>
      <c r="C181" s="2">
        <v>50008</v>
      </c>
      <c r="D181" s="1" t="s">
        <v>383</v>
      </c>
      <c r="E181" s="1" t="s">
        <v>30</v>
      </c>
      <c r="F181" s="1" t="s">
        <v>144</v>
      </c>
      <c r="G181" s="1" t="s">
        <v>233</v>
      </c>
      <c r="H181" s="1" t="s">
        <v>15834</v>
      </c>
      <c r="I181" s="5">
        <v>44754</v>
      </c>
      <c r="J181" s="5">
        <v>798469274</v>
      </c>
      <c r="K181" s="3">
        <f>+Tabella2026[[#This Row],[POP_2024]]/SUM(Tabella2026[POP_2024])</f>
        <v>7.5926993364353339E-4</v>
      </c>
      <c r="L181" s="3">
        <f>+Tabella2026[[#This Row],[INCIDENZA POPOLAZIONE]]*(PLAFOND/2)</f>
        <v>223528.49901220598</v>
      </c>
      <c r="M181" s="3">
        <f>+IFERROR(Tabella2026[[#This Row],[reddito_2024]]/Tabella2026[[#This Row],[POP_2024]],"")</f>
        <v>17841.294051928318</v>
      </c>
      <c r="N181" s="3">
        <f>+IF(Tabella2026[[#This Row],[REDDITO COMPLESSIVO PROCAPITE]]&lt;media_aggr_reddito_pc,(media_aggr_reddito_pc-Tabella2026[[#This Row],[REDDITO COMPLESSIVO PROCAPITE]]),0)</f>
        <v>0</v>
      </c>
      <c r="O181" s="3">
        <f>+Tabella2026[[#This Row],[DIFFERENZA REDDITO INFERIORE ALLA MEDIA DALLA MEDIA]]*Tabella2026[[#This Row],[POP_2024]]</f>
        <v>0</v>
      </c>
      <c r="P181" s="3">
        <f>+Tabella2026[[#This Row],[POPOLAZIONE PER DIFFERENZA ]]/SUM(Tabella2026[[POPOLAZIONE PER DIFFERENZA ]])</f>
        <v>0</v>
      </c>
      <c r="Q181" s="3">
        <f>+Tabella2026[[#This Row],[INCIDENZA POPOLAZIONE PER DIFFERENZA]]*(PLAFOND-SUM(Tabella2026[CONTRIBUTO SULLA BASE DELLA POPOLAZIONE]))</f>
        <v>0</v>
      </c>
      <c r="R181" s="3">
        <f>+Tabella2026[[#This Row],[CONTRIBUTO SULLA BASE DELLA POPOLAZIONE]]+Tabella2026[[#This Row],[CONTRIBUTO SULLA BASE DEL REDDITO]]</f>
        <v>223528.49901220598</v>
      </c>
      <c r="S181" s="3">
        <f>+Tabella2026[[#This Row],[CONTRIBUTO TOTALE]]/(PLAFOND/N_TESSERE)</f>
        <v>447.05699802441194</v>
      </c>
      <c r="T181" s="3">
        <f>+MAX(CEILING(Tabella2026[[#This Row],[preDEF1]],1),1)</f>
        <v>448</v>
      </c>
      <c r="U181" s="9">
        <f xml:space="preserve"> IF(ROW(Tabella2026[[#This Row],[preDEF2]]) - ROW(Tabella2026[[#Headers],[preDEF2]])&lt;=ABS(SUM(Tabella2026[preDEF2])-N_TESSERE),Tabella2026[[#This Row],[preDEF2]]-1,Tabella2026[[#This Row],[preDEF2]])</f>
        <v>447</v>
      </c>
      <c r="V181" s="21">
        <f>+Tabella2026[[#This Row],[DEF - n. card]]*(PLAFOND/N_TESSERE)</f>
        <v>223500</v>
      </c>
      <c r="W181" s="18"/>
    </row>
    <row r="182" spans="2:23" x14ac:dyDescent="0.25">
      <c r="B182" s="1" t="s">
        <v>378</v>
      </c>
      <c r="C182" s="2">
        <v>87033</v>
      </c>
      <c r="D182" s="1" t="s">
        <v>379</v>
      </c>
      <c r="E182" s="1" t="s">
        <v>21</v>
      </c>
      <c r="F182" s="1" t="s">
        <v>35</v>
      </c>
      <c r="G182" s="1" t="s">
        <v>233</v>
      </c>
      <c r="H182" s="1" t="s">
        <v>15836</v>
      </c>
      <c r="I182" s="5">
        <v>44744</v>
      </c>
      <c r="J182" s="5">
        <v>414063299</v>
      </c>
      <c r="K182" s="3">
        <f>+Tabella2026[[#This Row],[POP_2024]]/SUM(Tabella2026[POP_2024])</f>
        <v>7.5910027954923041E-4</v>
      </c>
      <c r="L182" s="3">
        <f>+Tabella2026[[#This Row],[INCIDENZA POPOLAZIONE]]*(PLAFOND/2)</f>
        <v>223478.55297408378</v>
      </c>
      <c r="M182" s="3">
        <f>+IFERROR(Tabella2026[[#This Row],[reddito_2024]]/Tabella2026[[#This Row],[POP_2024]],"")</f>
        <v>9254.0519175755417</v>
      </c>
      <c r="N182" s="3">
        <f>+IF(Tabella2026[[#This Row],[REDDITO COMPLESSIVO PROCAPITE]]&lt;media_aggr_reddito_pc,(media_aggr_reddito_pc-Tabella2026[[#This Row],[REDDITO COMPLESSIVO PROCAPITE]]),0)</f>
        <v>8571.0141450331994</v>
      </c>
      <c r="O182" s="3">
        <f>+Tabella2026[[#This Row],[DIFFERENZA REDDITO INFERIORE ALLA MEDIA DALLA MEDIA]]*Tabella2026[[#This Row],[POP_2024]]</f>
        <v>383501456.90536547</v>
      </c>
      <c r="P182" s="3">
        <f>+Tabella2026[[#This Row],[POPOLAZIONE PER DIFFERENZA ]]/SUM(Tabella2026[[POPOLAZIONE PER DIFFERENZA ]])</f>
        <v>3.4023562993704113E-3</v>
      </c>
      <c r="Q182" s="3">
        <f>+Tabella2026[[#This Row],[INCIDENZA POPOLAZIONE PER DIFFERENZA]]*(PLAFOND-SUM(Tabella2026[CONTRIBUTO SULLA BASE DELLA POPOLAZIONE]))</f>
        <v>1001651.1427674287</v>
      </c>
      <c r="R182" s="3">
        <f>+Tabella2026[[#This Row],[CONTRIBUTO SULLA BASE DELLA POPOLAZIONE]]+Tabella2026[[#This Row],[CONTRIBUTO SULLA BASE DEL REDDITO]]</f>
        <v>1225129.6957415123</v>
      </c>
      <c r="S182" s="3">
        <f>+Tabella2026[[#This Row],[CONTRIBUTO TOTALE]]/(PLAFOND/N_TESSERE)</f>
        <v>2450.2593914830245</v>
      </c>
      <c r="T182" s="3">
        <f>+MAX(CEILING(Tabella2026[[#This Row],[preDEF1]],1),1)</f>
        <v>2451</v>
      </c>
      <c r="U182" s="9">
        <f xml:space="preserve"> IF(ROW(Tabella2026[[#This Row],[preDEF2]]) - ROW(Tabella2026[[#Headers],[preDEF2]])&lt;=ABS(SUM(Tabella2026[preDEF2])-N_TESSERE),Tabella2026[[#This Row],[preDEF2]]-1,Tabella2026[[#This Row],[preDEF2]])</f>
        <v>2450</v>
      </c>
      <c r="V182" s="21">
        <f>+Tabella2026[[#This Row],[DEF - n. card]]*(PLAFOND/N_TESSERE)</f>
        <v>1225000</v>
      </c>
      <c r="W182" s="18"/>
    </row>
    <row r="183" spans="2:23" x14ac:dyDescent="0.25">
      <c r="B183" s="1" t="s">
        <v>386</v>
      </c>
      <c r="C183" s="2">
        <v>81001</v>
      </c>
      <c r="D183" s="1" t="s">
        <v>387</v>
      </c>
      <c r="E183" s="1" t="s">
        <v>21</v>
      </c>
      <c r="F183" s="1" t="s">
        <v>166</v>
      </c>
      <c r="G183" s="1" t="s">
        <v>233</v>
      </c>
      <c r="H183" s="1" t="s">
        <v>15836</v>
      </c>
      <c r="I183" s="5">
        <v>44597</v>
      </c>
      <c r="J183" s="5">
        <v>564829397</v>
      </c>
      <c r="K183" s="3">
        <f>+Tabella2026[[#This Row],[POP_2024]]/SUM(Tabella2026[POP_2024])</f>
        <v>7.5660636436297669E-4</v>
      </c>
      <c r="L183" s="3">
        <f>+Tabella2026[[#This Row],[INCIDENZA POPOLAZIONE]]*(PLAFOND/2)</f>
        <v>222744.34621368707</v>
      </c>
      <c r="M183" s="3">
        <f>+IFERROR(Tabella2026[[#This Row],[reddito_2024]]/Tabella2026[[#This Row],[POP_2024]],"")</f>
        <v>12665.188174092427</v>
      </c>
      <c r="N183" s="3">
        <f>+IF(Tabella2026[[#This Row],[REDDITO COMPLESSIVO PROCAPITE]]&lt;media_aggr_reddito_pc,(media_aggr_reddito_pc-Tabella2026[[#This Row],[REDDITO COMPLESSIVO PROCAPITE]]),0)</f>
        <v>5159.8778885163138</v>
      </c>
      <c r="O183" s="3">
        <f>+Tabella2026[[#This Row],[DIFFERENZA REDDITO INFERIORE ALLA MEDIA DALLA MEDIA]]*Tabella2026[[#This Row],[POP_2024]]</f>
        <v>230115074.19416204</v>
      </c>
      <c r="P183" s="3">
        <f>+Tabella2026[[#This Row],[POPOLAZIONE PER DIFFERENZA ]]/SUM(Tabella2026[[POPOLAZIONE PER DIFFERENZA ]])</f>
        <v>2.0415397599331596E-3</v>
      </c>
      <c r="Q183" s="3">
        <f>+Tabella2026[[#This Row],[INCIDENZA POPOLAZIONE PER DIFFERENZA]]*(PLAFOND-SUM(Tabella2026[CONTRIBUTO SULLA BASE DELLA POPOLAZIONE]))</f>
        <v>601027.77416950464</v>
      </c>
      <c r="R183" s="3">
        <f>+Tabella2026[[#This Row],[CONTRIBUTO SULLA BASE DELLA POPOLAZIONE]]+Tabella2026[[#This Row],[CONTRIBUTO SULLA BASE DEL REDDITO]]</f>
        <v>823772.12038319174</v>
      </c>
      <c r="S183" s="3">
        <f>+Tabella2026[[#This Row],[CONTRIBUTO TOTALE]]/(PLAFOND/N_TESSERE)</f>
        <v>1647.5442407663834</v>
      </c>
      <c r="T183" s="3">
        <f>+MAX(CEILING(Tabella2026[[#This Row],[preDEF1]],1),1)</f>
        <v>1648</v>
      </c>
      <c r="U183" s="9">
        <f xml:space="preserve"> IF(ROW(Tabella2026[[#This Row],[preDEF2]]) - ROW(Tabella2026[[#Headers],[preDEF2]])&lt;=ABS(SUM(Tabella2026[preDEF2])-N_TESSERE),Tabella2026[[#This Row],[preDEF2]]-1,Tabella2026[[#This Row],[preDEF2]])</f>
        <v>1647</v>
      </c>
      <c r="V183" s="21">
        <f>+Tabella2026[[#This Row],[DEF - n. card]]*(PLAFOND/N_TESSERE)</f>
        <v>823500</v>
      </c>
      <c r="W183" s="18"/>
    </row>
    <row r="184" spans="2:23" x14ac:dyDescent="0.25">
      <c r="B184" s="1" t="s">
        <v>394</v>
      </c>
      <c r="C184" s="2">
        <v>42045</v>
      </c>
      <c r="D184" s="1" t="s">
        <v>395</v>
      </c>
      <c r="E184" s="1" t="s">
        <v>117</v>
      </c>
      <c r="F184" s="1" t="s">
        <v>116</v>
      </c>
      <c r="G184" s="1" t="s">
        <v>233</v>
      </c>
      <c r="H184" s="1" t="s">
        <v>15834</v>
      </c>
      <c r="I184" s="5">
        <v>43863</v>
      </c>
      <c r="J184" s="5">
        <v>921977859</v>
      </c>
      <c r="K184" s="3">
        <f>+Tabella2026[[#This Row],[POP_2024]]/SUM(Tabella2026[POP_2024])</f>
        <v>7.4415375384113839E-4</v>
      </c>
      <c r="L184" s="3">
        <f>+Tabella2026[[#This Row],[INCIDENZA POPOLAZIONE]]*(PLAFOND/2)</f>
        <v>219078.30701551575</v>
      </c>
      <c r="M184" s="3">
        <f>+IFERROR(Tabella2026[[#This Row],[reddito_2024]]/Tabella2026[[#This Row],[POP_2024]],"")</f>
        <v>21019.489296217769</v>
      </c>
      <c r="N184" s="3">
        <f>+IF(Tabella2026[[#This Row],[REDDITO COMPLESSIVO PROCAPITE]]&lt;media_aggr_reddito_pc,(media_aggr_reddito_pc-Tabella2026[[#This Row],[REDDITO COMPLESSIVO PROCAPITE]]),0)</f>
        <v>0</v>
      </c>
      <c r="O184" s="3">
        <f>+Tabella2026[[#This Row],[DIFFERENZA REDDITO INFERIORE ALLA MEDIA DALLA MEDIA]]*Tabella2026[[#This Row],[POP_2024]]</f>
        <v>0</v>
      </c>
      <c r="P184" s="3">
        <f>+Tabella2026[[#This Row],[POPOLAZIONE PER DIFFERENZA ]]/SUM(Tabella2026[[POPOLAZIONE PER DIFFERENZA ]])</f>
        <v>0</v>
      </c>
      <c r="Q184" s="3">
        <f>+Tabella2026[[#This Row],[INCIDENZA POPOLAZIONE PER DIFFERENZA]]*(PLAFOND-SUM(Tabella2026[CONTRIBUTO SULLA BASE DELLA POPOLAZIONE]))</f>
        <v>0</v>
      </c>
      <c r="R184" s="3">
        <f>+Tabella2026[[#This Row],[CONTRIBUTO SULLA BASE DELLA POPOLAZIONE]]+Tabella2026[[#This Row],[CONTRIBUTO SULLA BASE DEL REDDITO]]</f>
        <v>219078.30701551575</v>
      </c>
      <c r="S184" s="3">
        <f>+Tabella2026[[#This Row],[CONTRIBUTO TOTALE]]/(PLAFOND/N_TESSERE)</f>
        <v>438.15661403103149</v>
      </c>
      <c r="T184" s="3">
        <f>+MAX(CEILING(Tabella2026[[#This Row],[preDEF1]],1),1)</f>
        <v>439</v>
      </c>
      <c r="U184" s="9">
        <f xml:space="preserve"> IF(ROW(Tabella2026[[#This Row],[preDEF2]]) - ROW(Tabella2026[[#Headers],[preDEF2]])&lt;=ABS(SUM(Tabella2026[preDEF2])-N_TESSERE),Tabella2026[[#This Row],[preDEF2]]-1,Tabella2026[[#This Row],[preDEF2]])</f>
        <v>438</v>
      </c>
      <c r="V184" s="21">
        <f>+Tabella2026[[#This Row],[DEF - n. card]]*(PLAFOND/N_TESSERE)</f>
        <v>219000</v>
      </c>
      <c r="W184" s="18"/>
    </row>
    <row r="185" spans="2:23" x14ac:dyDescent="0.25">
      <c r="B185" s="1" t="s">
        <v>392</v>
      </c>
      <c r="C185" s="2">
        <v>65078</v>
      </c>
      <c r="D185" s="1" t="s">
        <v>393</v>
      </c>
      <c r="E185" s="1" t="s">
        <v>15</v>
      </c>
      <c r="F185" s="1" t="s">
        <v>82</v>
      </c>
      <c r="G185" s="1" t="s">
        <v>233</v>
      </c>
      <c r="H185" s="1" t="s">
        <v>15836</v>
      </c>
      <c r="I185" s="5">
        <v>43459</v>
      </c>
      <c r="J185" s="5">
        <v>547138836</v>
      </c>
      <c r="K185" s="3">
        <f>+Tabella2026[[#This Row],[POP_2024]]/SUM(Tabella2026[POP_2024])</f>
        <v>7.3729972843129821E-4</v>
      </c>
      <c r="L185" s="3">
        <f>+Tabella2026[[#This Row],[INCIDENZA POPOLAZIONE]]*(PLAFOND/2)</f>
        <v>217060.48707537787</v>
      </c>
      <c r="M185" s="3">
        <f>+IFERROR(Tabella2026[[#This Row],[reddito_2024]]/Tabella2026[[#This Row],[POP_2024]],"")</f>
        <v>12589.770496329875</v>
      </c>
      <c r="N185" s="3">
        <f>+IF(Tabella2026[[#This Row],[REDDITO COMPLESSIVO PROCAPITE]]&lt;media_aggr_reddito_pc,(media_aggr_reddito_pc-Tabella2026[[#This Row],[REDDITO COMPLESSIVO PROCAPITE]]),0)</f>
        <v>5235.2955662788663</v>
      </c>
      <c r="O185" s="3">
        <f>+Tabella2026[[#This Row],[DIFFERENZA REDDITO INFERIORE ALLA MEDIA DALLA MEDIA]]*Tabella2026[[#This Row],[POP_2024]]</f>
        <v>227520710.01491326</v>
      </c>
      <c r="P185" s="3">
        <f>+Tabella2026[[#This Row],[POPOLAZIONE PER DIFFERENZA ]]/SUM(Tabella2026[[POPOLAZIONE PER DIFFERENZA ]])</f>
        <v>2.0185230251875959E-3</v>
      </c>
      <c r="Q185" s="3">
        <f>+Tabella2026[[#This Row],[INCIDENZA POPOLAZIONE PER DIFFERENZA]]*(PLAFOND-SUM(Tabella2026[CONTRIBUTO SULLA BASE DELLA POPOLAZIONE]))</f>
        <v>594251.66472296172</v>
      </c>
      <c r="R185" s="3">
        <f>+Tabella2026[[#This Row],[CONTRIBUTO SULLA BASE DELLA POPOLAZIONE]]+Tabella2026[[#This Row],[CONTRIBUTO SULLA BASE DEL REDDITO]]</f>
        <v>811312.15179833956</v>
      </c>
      <c r="S185" s="3">
        <f>+Tabella2026[[#This Row],[CONTRIBUTO TOTALE]]/(PLAFOND/N_TESSERE)</f>
        <v>1622.6243035966791</v>
      </c>
      <c r="T185" s="3">
        <f>+MAX(CEILING(Tabella2026[[#This Row],[preDEF1]],1),1)</f>
        <v>1623</v>
      </c>
      <c r="U185" s="9">
        <f xml:space="preserve"> IF(ROW(Tabella2026[[#This Row],[preDEF2]]) - ROW(Tabella2026[[#Headers],[preDEF2]])&lt;=ABS(SUM(Tabella2026[preDEF2])-N_TESSERE),Tabella2026[[#This Row],[preDEF2]]-1,Tabella2026[[#This Row],[preDEF2]])</f>
        <v>1622</v>
      </c>
      <c r="V185" s="21">
        <f>+Tabella2026[[#This Row],[DEF - n. card]]*(PLAFOND/N_TESSERE)</f>
        <v>811000</v>
      </c>
      <c r="W185" s="18"/>
    </row>
    <row r="186" spans="2:23" x14ac:dyDescent="0.25">
      <c r="B186" s="1" t="s">
        <v>402</v>
      </c>
      <c r="C186" s="2">
        <v>96004</v>
      </c>
      <c r="D186" s="1" t="s">
        <v>403</v>
      </c>
      <c r="E186" s="1" t="s">
        <v>18</v>
      </c>
      <c r="F186" s="1" t="s">
        <v>403</v>
      </c>
      <c r="G186" s="1" t="s">
        <v>233</v>
      </c>
      <c r="H186" s="1" t="s">
        <v>15835</v>
      </c>
      <c r="I186" s="5">
        <v>43181</v>
      </c>
      <c r="J186" s="5">
        <v>806094028</v>
      </c>
      <c r="K186" s="3">
        <f>+Tabella2026[[#This Row],[POP_2024]]/SUM(Tabella2026[POP_2024])</f>
        <v>7.3258334460967551E-4</v>
      </c>
      <c r="L186" s="3">
        <f>+Tabella2026[[#This Row],[INCIDENZA POPOLAZIONE]]*(PLAFOND/2)</f>
        <v>215671.98721558001</v>
      </c>
      <c r="M186" s="3">
        <f>+IFERROR(Tabella2026[[#This Row],[reddito_2024]]/Tabella2026[[#This Row],[POP_2024]],"")</f>
        <v>18667.794353998288</v>
      </c>
      <c r="N186" s="3">
        <f>+IF(Tabella2026[[#This Row],[REDDITO COMPLESSIVO PROCAPITE]]&lt;media_aggr_reddito_pc,(media_aggr_reddito_pc-Tabella2026[[#This Row],[REDDITO COMPLESSIVO PROCAPITE]]),0)</f>
        <v>0</v>
      </c>
      <c r="O186" s="3">
        <f>+Tabella2026[[#This Row],[DIFFERENZA REDDITO INFERIORE ALLA MEDIA DALLA MEDIA]]*Tabella2026[[#This Row],[POP_2024]]</f>
        <v>0</v>
      </c>
      <c r="P186" s="3">
        <f>+Tabella2026[[#This Row],[POPOLAZIONE PER DIFFERENZA ]]/SUM(Tabella2026[[POPOLAZIONE PER DIFFERENZA ]])</f>
        <v>0</v>
      </c>
      <c r="Q186" s="3">
        <f>+Tabella2026[[#This Row],[INCIDENZA POPOLAZIONE PER DIFFERENZA]]*(PLAFOND-SUM(Tabella2026[CONTRIBUTO SULLA BASE DELLA POPOLAZIONE]))</f>
        <v>0</v>
      </c>
      <c r="R186" s="3">
        <f>+Tabella2026[[#This Row],[CONTRIBUTO SULLA BASE DELLA POPOLAZIONE]]+Tabella2026[[#This Row],[CONTRIBUTO SULLA BASE DEL REDDITO]]</f>
        <v>215671.98721558001</v>
      </c>
      <c r="S186" s="3">
        <f>+Tabella2026[[#This Row],[CONTRIBUTO TOTALE]]/(PLAFOND/N_TESSERE)</f>
        <v>431.34397443116001</v>
      </c>
      <c r="T186" s="3">
        <f>+MAX(CEILING(Tabella2026[[#This Row],[preDEF1]],1),1)</f>
        <v>432</v>
      </c>
      <c r="U186" s="9">
        <f xml:space="preserve"> IF(ROW(Tabella2026[[#This Row],[preDEF2]]) - ROW(Tabella2026[[#Headers],[preDEF2]])&lt;=ABS(SUM(Tabella2026[preDEF2])-N_TESSERE),Tabella2026[[#This Row],[preDEF2]]-1,Tabella2026[[#This Row],[preDEF2]])</f>
        <v>431</v>
      </c>
      <c r="V186" s="21">
        <f>+Tabella2026[[#This Row],[DEF - n. card]]*(PLAFOND/N_TESSERE)</f>
        <v>215500</v>
      </c>
      <c r="W186" s="18"/>
    </row>
    <row r="187" spans="2:23" x14ac:dyDescent="0.25">
      <c r="B187" s="1" t="s">
        <v>396</v>
      </c>
      <c r="C187" s="2">
        <v>60038</v>
      </c>
      <c r="D187" s="1" t="s">
        <v>397</v>
      </c>
      <c r="E187" s="1" t="s">
        <v>8</v>
      </c>
      <c r="F187" s="1" t="s">
        <v>397</v>
      </c>
      <c r="G187" s="1" t="s">
        <v>233</v>
      </c>
      <c r="H187" s="1" t="s">
        <v>15834</v>
      </c>
      <c r="I187" s="5">
        <v>43015</v>
      </c>
      <c r="J187" s="5">
        <v>689198382</v>
      </c>
      <c r="K187" s="3">
        <f>+Tabella2026[[#This Row],[POP_2024]]/SUM(Tabella2026[POP_2024])</f>
        <v>7.2976708664424612E-4</v>
      </c>
      <c r="L187" s="3">
        <f>+Tabella2026[[#This Row],[INCIDENZA POPOLAZIONE]]*(PLAFOND/2)</f>
        <v>214842.88298275106</v>
      </c>
      <c r="M187" s="3">
        <f>+IFERROR(Tabella2026[[#This Row],[reddito_2024]]/Tabella2026[[#This Row],[POP_2024]],"")</f>
        <v>16022.280181332093</v>
      </c>
      <c r="N187" s="3">
        <f>+IF(Tabella2026[[#This Row],[REDDITO COMPLESSIVO PROCAPITE]]&lt;media_aggr_reddito_pc,(media_aggr_reddito_pc-Tabella2026[[#This Row],[REDDITO COMPLESSIVO PROCAPITE]]),0)</f>
        <v>1802.7858812766481</v>
      </c>
      <c r="O187" s="3">
        <f>+Tabella2026[[#This Row],[DIFFERENZA REDDITO INFERIORE ALLA MEDIA DALLA MEDIA]]*Tabella2026[[#This Row],[POP_2024]]</f>
        <v>77546834.68311502</v>
      </c>
      <c r="P187" s="3">
        <f>+Tabella2026[[#This Row],[POPOLAZIONE PER DIFFERENZA ]]/SUM(Tabella2026[[POPOLAZIONE PER DIFFERENZA ]])</f>
        <v>6.879816405637257E-4</v>
      </c>
      <c r="Q187" s="3">
        <f>+Tabella2026[[#This Row],[INCIDENZA POPOLAZIONE PER DIFFERENZA]]*(PLAFOND-SUM(Tabella2026[CONTRIBUTO SULLA BASE DELLA POPOLAZIONE]))</f>
        <v>202541.27899573123</v>
      </c>
      <c r="R187" s="3">
        <f>+Tabella2026[[#This Row],[CONTRIBUTO SULLA BASE DELLA POPOLAZIONE]]+Tabella2026[[#This Row],[CONTRIBUTO SULLA BASE DEL REDDITO]]</f>
        <v>417384.16197848227</v>
      </c>
      <c r="S187" s="3">
        <f>+Tabella2026[[#This Row],[CONTRIBUTO TOTALE]]/(PLAFOND/N_TESSERE)</f>
        <v>834.76832395696454</v>
      </c>
      <c r="T187" s="3">
        <f>+MAX(CEILING(Tabella2026[[#This Row],[preDEF1]],1),1)</f>
        <v>835</v>
      </c>
      <c r="U187" s="9">
        <f xml:space="preserve"> IF(ROW(Tabella2026[[#This Row],[preDEF2]]) - ROW(Tabella2026[[#Headers],[preDEF2]])&lt;=ABS(SUM(Tabella2026[preDEF2])-N_TESSERE),Tabella2026[[#This Row],[preDEF2]]-1,Tabella2026[[#This Row],[preDEF2]])</f>
        <v>834</v>
      </c>
      <c r="V187" s="21">
        <f>+Tabella2026[[#This Row],[DEF - n. card]]*(PLAFOND/N_TESSERE)</f>
        <v>417000</v>
      </c>
      <c r="W187" s="18"/>
    </row>
    <row r="188" spans="2:23" x14ac:dyDescent="0.25">
      <c r="B188" s="1" t="s">
        <v>408</v>
      </c>
      <c r="C188" s="2">
        <v>8031</v>
      </c>
      <c r="D188" s="1" t="s">
        <v>286</v>
      </c>
      <c r="E188" s="1" t="s">
        <v>24</v>
      </c>
      <c r="F188" s="1" t="s">
        <v>286</v>
      </c>
      <c r="G188" s="1" t="s">
        <v>233</v>
      </c>
      <c r="H188" s="1" t="s">
        <v>15835</v>
      </c>
      <c r="I188" s="5">
        <v>42580</v>
      </c>
      <c r="J188" s="5">
        <v>721616218</v>
      </c>
      <c r="K188" s="3">
        <f>+Tabella2026[[#This Row],[POP_2024]]/SUM(Tabella2026[POP_2024])</f>
        <v>7.2238713354206674E-4</v>
      </c>
      <c r="L188" s="3">
        <f>+Tabella2026[[#This Row],[INCIDENZA POPOLAZIONE]]*(PLAFOND/2)</f>
        <v>212670.23032443429</v>
      </c>
      <c r="M188" s="3">
        <f>+IFERROR(Tabella2026[[#This Row],[reddito_2024]]/Tabella2026[[#This Row],[POP_2024]],"")</f>
        <v>16947.304321277596</v>
      </c>
      <c r="N188" s="3">
        <f>+IF(Tabella2026[[#This Row],[REDDITO COMPLESSIVO PROCAPITE]]&lt;media_aggr_reddito_pc,(media_aggr_reddito_pc-Tabella2026[[#This Row],[REDDITO COMPLESSIVO PROCAPITE]]),0)</f>
        <v>877.76174133114546</v>
      </c>
      <c r="O188" s="3">
        <f>+Tabella2026[[#This Row],[DIFFERENZA REDDITO INFERIORE ALLA MEDIA DALLA MEDIA]]*Tabella2026[[#This Row],[POP_2024]]</f>
        <v>37375094.945880175</v>
      </c>
      <c r="P188" s="3">
        <f>+Tabella2026[[#This Row],[POPOLAZIONE PER DIFFERENZA ]]/SUM(Tabella2026[[POPOLAZIONE PER DIFFERENZA ]])</f>
        <v>3.3158515421249636E-4</v>
      </c>
      <c r="Q188" s="3">
        <f>+Tabella2026[[#This Row],[INCIDENZA POPOLAZIONE PER DIFFERENZA]]*(PLAFOND-SUM(Tabella2026[CONTRIBUTO SULLA BASE DELLA POPOLAZIONE]))</f>
        <v>97618.420711293671</v>
      </c>
      <c r="R188" s="3">
        <f>+Tabella2026[[#This Row],[CONTRIBUTO SULLA BASE DELLA POPOLAZIONE]]+Tabella2026[[#This Row],[CONTRIBUTO SULLA BASE DEL REDDITO]]</f>
        <v>310288.65103572793</v>
      </c>
      <c r="S188" s="3">
        <f>+Tabella2026[[#This Row],[CONTRIBUTO TOTALE]]/(PLAFOND/N_TESSERE)</f>
        <v>620.57730207145585</v>
      </c>
      <c r="T188" s="3">
        <f>+MAX(CEILING(Tabella2026[[#This Row],[preDEF1]],1),1)</f>
        <v>621</v>
      </c>
      <c r="U188" s="9">
        <f xml:space="preserve"> IF(ROW(Tabella2026[[#This Row],[preDEF2]]) - ROW(Tabella2026[[#Headers],[preDEF2]])&lt;=ABS(SUM(Tabella2026[preDEF2])-N_TESSERE),Tabella2026[[#This Row],[preDEF2]]-1,Tabella2026[[#This Row],[preDEF2]])</f>
        <v>620</v>
      </c>
      <c r="V188" s="21">
        <f>+Tabella2026[[#This Row],[DEF - n. card]]*(PLAFOND/N_TESSERE)</f>
        <v>310000</v>
      </c>
      <c r="W188" s="18"/>
    </row>
    <row r="189" spans="2:23" x14ac:dyDescent="0.25">
      <c r="B189" s="1" t="s">
        <v>406</v>
      </c>
      <c r="C189" s="2">
        <v>24012</v>
      </c>
      <c r="D189" s="1" t="s">
        <v>407</v>
      </c>
      <c r="E189" s="1" t="s">
        <v>38</v>
      </c>
      <c r="F189" s="1" t="s">
        <v>106</v>
      </c>
      <c r="G189" s="1" t="s">
        <v>233</v>
      </c>
      <c r="H189" s="1" t="s">
        <v>15835</v>
      </c>
      <c r="I189" s="5">
        <v>42299</v>
      </c>
      <c r="J189" s="5">
        <v>950131052</v>
      </c>
      <c r="K189" s="3">
        <f>+Tabella2026[[#This Row],[POP_2024]]/SUM(Tabella2026[POP_2024])</f>
        <v>7.1761985349215311E-4</v>
      </c>
      <c r="L189" s="3">
        <f>+Tabella2026[[#This Row],[INCIDENZA POPOLAZIONE]]*(PLAFOND/2)</f>
        <v>211266.74665319975</v>
      </c>
      <c r="M189" s="3">
        <f>+IFERROR(Tabella2026[[#This Row],[reddito_2024]]/Tabella2026[[#This Row],[POP_2024]],"")</f>
        <v>22462.258020284167</v>
      </c>
      <c r="N189" s="3">
        <f>+IF(Tabella2026[[#This Row],[REDDITO COMPLESSIVO PROCAPITE]]&lt;media_aggr_reddito_pc,(media_aggr_reddito_pc-Tabella2026[[#This Row],[REDDITO COMPLESSIVO PROCAPITE]]),0)</f>
        <v>0</v>
      </c>
      <c r="O189" s="3">
        <f>+Tabella2026[[#This Row],[DIFFERENZA REDDITO INFERIORE ALLA MEDIA DALLA MEDIA]]*Tabella2026[[#This Row],[POP_2024]]</f>
        <v>0</v>
      </c>
      <c r="P189" s="3">
        <f>+Tabella2026[[#This Row],[POPOLAZIONE PER DIFFERENZA ]]/SUM(Tabella2026[[POPOLAZIONE PER DIFFERENZA ]])</f>
        <v>0</v>
      </c>
      <c r="Q189" s="3">
        <f>+Tabella2026[[#This Row],[INCIDENZA POPOLAZIONE PER DIFFERENZA]]*(PLAFOND-SUM(Tabella2026[CONTRIBUTO SULLA BASE DELLA POPOLAZIONE]))</f>
        <v>0</v>
      </c>
      <c r="R189" s="3">
        <f>+Tabella2026[[#This Row],[CONTRIBUTO SULLA BASE DELLA POPOLAZIONE]]+Tabella2026[[#This Row],[CONTRIBUTO SULLA BASE DEL REDDITO]]</f>
        <v>211266.74665319975</v>
      </c>
      <c r="S189" s="3">
        <f>+Tabella2026[[#This Row],[CONTRIBUTO TOTALE]]/(PLAFOND/N_TESSERE)</f>
        <v>422.53349330639952</v>
      </c>
      <c r="T189" s="3">
        <f>+MAX(CEILING(Tabella2026[[#This Row],[preDEF1]],1),1)</f>
        <v>423</v>
      </c>
      <c r="U189" s="9">
        <f xml:space="preserve"> IF(ROW(Tabella2026[[#This Row],[preDEF2]]) - ROW(Tabella2026[[#Headers],[preDEF2]])&lt;=ABS(SUM(Tabella2026[preDEF2])-N_TESSERE),Tabella2026[[#This Row],[preDEF2]]-1,Tabella2026[[#This Row],[preDEF2]])</f>
        <v>422</v>
      </c>
      <c r="V189" s="21">
        <f>+Tabella2026[[#This Row],[DEF - n. card]]*(PLAFOND/N_TESSERE)</f>
        <v>211000</v>
      </c>
      <c r="W189" s="18"/>
    </row>
    <row r="190" spans="2:23" x14ac:dyDescent="0.25">
      <c r="B190" s="1" t="s">
        <v>400</v>
      </c>
      <c r="C190" s="2">
        <v>72023</v>
      </c>
      <c r="D190" s="1" t="s">
        <v>401</v>
      </c>
      <c r="E190" s="1" t="s">
        <v>33</v>
      </c>
      <c r="F190" s="1" t="s">
        <v>32</v>
      </c>
      <c r="G190" s="1" t="s">
        <v>233</v>
      </c>
      <c r="H190" s="1" t="s">
        <v>15836</v>
      </c>
      <c r="I190" s="5">
        <v>42146</v>
      </c>
      <c r="J190" s="5">
        <v>524814209</v>
      </c>
      <c r="K190" s="3">
        <f>+Tabella2026[[#This Row],[POP_2024]]/SUM(Tabella2026[POP_2024])</f>
        <v>7.1502414584931763E-4</v>
      </c>
      <c r="L190" s="3">
        <f>+Tabella2026[[#This Row],[INCIDENZA POPOLAZIONE]]*(PLAFOND/2)</f>
        <v>210502.57226992972</v>
      </c>
      <c r="M190" s="3">
        <f>+IFERROR(Tabella2026[[#This Row],[reddito_2024]]/Tabella2026[[#This Row],[POP_2024]],"")</f>
        <v>12452.289873297585</v>
      </c>
      <c r="N190" s="3">
        <f>+IF(Tabella2026[[#This Row],[REDDITO COMPLESSIVO PROCAPITE]]&lt;media_aggr_reddito_pc,(media_aggr_reddito_pc-Tabella2026[[#This Row],[REDDITO COMPLESSIVO PROCAPITE]]),0)</f>
        <v>5372.7761893111565</v>
      </c>
      <c r="O190" s="3">
        <f>+Tabella2026[[#This Row],[DIFFERENZA REDDITO INFERIORE ALLA MEDIA DALLA MEDIA]]*Tabella2026[[#This Row],[POP_2024]]</f>
        <v>226441025.274708</v>
      </c>
      <c r="P190" s="3">
        <f>+Tabella2026[[#This Row],[POPOLAZIONE PER DIFFERENZA ]]/SUM(Tabella2026[[POPOLAZIONE PER DIFFERENZA ]])</f>
        <v>2.0089442553784427E-3</v>
      </c>
      <c r="Q190" s="3">
        <f>+Tabella2026[[#This Row],[INCIDENZA POPOLAZIONE PER DIFFERENZA]]*(PLAFOND-SUM(Tabella2026[CONTRIBUTO SULLA BASE DELLA POPOLAZIONE]))</f>
        <v>591431.68207522435</v>
      </c>
      <c r="R190" s="3">
        <f>+Tabella2026[[#This Row],[CONTRIBUTO SULLA BASE DELLA POPOLAZIONE]]+Tabella2026[[#This Row],[CONTRIBUTO SULLA BASE DEL REDDITO]]</f>
        <v>801934.25434515404</v>
      </c>
      <c r="S190" s="3">
        <f>+Tabella2026[[#This Row],[CONTRIBUTO TOTALE]]/(PLAFOND/N_TESSERE)</f>
        <v>1603.8685086903081</v>
      </c>
      <c r="T190" s="3">
        <f>+MAX(CEILING(Tabella2026[[#This Row],[preDEF1]],1),1)</f>
        <v>1604</v>
      </c>
      <c r="U190" s="9">
        <f xml:space="preserve"> IF(ROW(Tabella2026[[#This Row],[preDEF2]]) - ROW(Tabella2026[[#Headers],[preDEF2]])&lt;=ABS(SUM(Tabella2026[preDEF2])-N_TESSERE),Tabella2026[[#This Row],[preDEF2]]-1,Tabella2026[[#This Row],[preDEF2]])</f>
        <v>1603</v>
      </c>
      <c r="V190" s="21">
        <f>+Tabella2026[[#This Row],[DEF - n. card]]*(PLAFOND/N_TESSERE)</f>
        <v>801500</v>
      </c>
      <c r="W190" s="18"/>
    </row>
    <row r="191" spans="2:23" x14ac:dyDescent="0.25">
      <c r="B191" s="1" t="s">
        <v>404</v>
      </c>
      <c r="C191" s="2">
        <v>112001</v>
      </c>
      <c r="D191" s="1" t="s">
        <v>405</v>
      </c>
      <c r="E191" s="1" t="s">
        <v>76</v>
      </c>
      <c r="F191" s="1" t="s">
        <v>88</v>
      </c>
      <c r="G191" s="1" t="s">
        <v>233</v>
      </c>
      <c r="H191" s="1" t="s">
        <v>15836</v>
      </c>
      <c r="I191" s="5">
        <v>41989</v>
      </c>
      <c r="J191" s="5">
        <v>679738703</v>
      </c>
      <c r="K191" s="3">
        <f>+Tabella2026[[#This Row],[POP_2024]]/SUM(Tabella2026[POP_2024])</f>
        <v>7.1236057656876082E-4</v>
      </c>
      <c r="L191" s="3">
        <f>+Tabella2026[[#This Row],[INCIDENZA POPOLAZIONE]]*(PLAFOND/2)</f>
        <v>209718.41947141077</v>
      </c>
      <c r="M191" s="3">
        <f>+IFERROR(Tabella2026[[#This Row],[reddito_2024]]/Tabella2026[[#This Row],[POP_2024]],"")</f>
        <v>16188.494677177356</v>
      </c>
      <c r="N191" s="3">
        <f>+IF(Tabella2026[[#This Row],[REDDITO COMPLESSIVO PROCAPITE]]&lt;media_aggr_reddito_pc,(media_aggr_reddito_pc-Tabella2026[[#This Row],[REDDITO COMPLESSIVO PROCAPITE]]),0)</f>
        <v>1636.5713854313854</v>
      </c>
      <c r="O191" s="3">
        <f>+Tabella2026[[#This Row],[DIFFERENZA REDDITO INFERIORE ALLA MEDIA DALLA MEDIA]]*Tabella2026[[#This Row],[POP_2024]]</f>
        <v>68717995.902878433</v>
      </c>
      <c r="P191" s="3">
        <f>+Tabella2026[[#This Row],[POPOLAZIONE PER DIFFERENZA ]]/SUM(Tabella2026[[POPOLAZIONE PER DIFFERENZA ]])</f>
        <v>6.0965376279642882E-4</v>
      </c>
      <c r="Q191" s="3">
        <f>+Tabella2026[[#This Row],[INCIDENZA POPOLAZIONE PER DIFFERENZA]]*(PLAFOND-SUM(Tabella2026[CONTRIBUTO SULLA BASE DELLA POPOLAZIONE]))</f>
        <v>179481.61052694728</v>
      </c>
      <c r="R191" s="3">
        <f>+Tabella2026[[#This Row],[CONTRIBUTO SULLA BASE DELLA POPOLAZIONE]]+Tabella2026[[#This Row],[CONTRIBUTO SULLA BASE DEL REDDITO]]</f>
        <v>389200.02999835805</v>
      </c>
      <c r="S191" s="3">
        <f>+Tabella2026[[#This Row],[CONTRIBUTO TOTALE]]/(PLAFOND/N_TESSERE)</f>
        <v>778.4000599967161</v>
      </c>
      <c r="T191" s="3">
        <f>+MAX(CEILING(Tabella2026[[#This Row],[preDEF1]],1),1)</f>
        <v>779</v>
      </c>
      <c r="U191" s="9">
        <f xml:space="preserve"> IF(ROW(Tabella2026[[#This Row],[preDEF2]]) - ROW(Tabella2026[[#Headers],[preDEF2]])&lt;=ABS(SUM(Tabella2026[preDEF2])-N_TESSERE),Tabella2026[[#This Row],[preDEF2]]-1,Tabella2026[[#This Row],[preDEF2]])</f>
        <v>778</v>
      </c>
      <c r="V191" s="21">
        <f>+Tabella2026[[#This Row],[DEF - n. card]]*(PLAFOND/N_TESSERE)</f>
        <v>389000</v>
      </c>
      <c r="W191" s="18"/>
    </row>
    <row r="192" spans="2:23" x14ac:dyDescent="0.25">
      <c r="B192" s="1" t="s">
        <v>414</v>
      </c>
      <c r="C192" s="2">
        <v>27033</v>
      </c>
      <c r="D192" s="1" t="s">
        <v>415</v>
      </c>
      <c r="E192" s="1" t="s">
        <v>38</v>
      </c>
      <c r="F192" s="1" t="s">
        <v>40</v>
      </c>
      <c r="G192" s="1" t="s">
        <v>233</v>
      </c>
      <c r="H192" s="1" t="s">
        <v>15835</v>
      </c>
      <c r="I192" s="5">
        <v>41902</v>
      </c>
      <c r="J192" s="5">
        <v>905293276</v>
      </c>
      <c r="K192" s="3">
        <f>+Tabella2026[[#This Row],[POP_2024]]/SUM(Tabella2026[POP_2024])</f>
        <v>7.1088458594832497E-4</v>
      </c>
      <c r="L192" s="3">
        <f>+Tabella2026[[#This Row],[INCIDENZA POPOLAZIONE]]*(PLAFOND/2)</f>
        <v>209283.88893974741</v>
      </c>
      <c r="M192" s="3">
        <f>+IFERROR(Tabella2026[[#This Row],[reddito_2024]]/Tabella2026[[#This Row],[POP_2024]],"")</f>
        <v>21605.013507708463</v>
      </c>
      <c r="N192" s="3">
        <f>+IF(Tabella2026[[#This Row],[REDDITO COMPLESSIVO PROCAPITE]]&lt;media_aggr_reddito_pc,(media_aggr_reddito_pc-Tabella2026[[#This Row],[REDDITO COMPLESSIVO PROCAPITE]]),0)</f>
        <v>0</v>
      </c>
      <c r="O192" s="3">
        <f>+Tabella2026[[#This Row],[DIFFERENZA REDDITO INFERIORE ALLA MEDIA DALLA MEDIA]]*Tabella2026[[#This Row],[POP_2024]]</f>
        <v>0</v>
      </c>
      <c r="P192" s="3">
        <f>+Tabella2026[[#This Row],[POPOLAZIONE PER DIFFERENZA ]]/SUM(Tabella2026[[POPOLAZIONE PER DIFFERENZA ]])</f>
        <v>0</v>
      </c>
      <c r="Q192" s="3">
        <f>+Tabella2026[[#This Row],[INCIDENZA POPOLAZIONE PER DIFFERENZA]]*(PLAFOND-SUM(Tabella2026[CONTRIBUTO SULLA BASE DELLA POPOLAZIONE]))</f>
        <v>0</v>
      </c>
      <c r="R192" s="3">
        <f>+Tabella2026[[#This Row],[CONTRIBUTO SULLA BASE DELLA POPOLAZIONE]]+Tabella2026[[#This Row],[CONTRIBUTO SULLA BASE DEL REDDITO]]</f>
        <v>209283.88893974741</v>
      </c>
      <c r="S192" s="3">
        <f>+Tabella2026[[#This Row],[CONTRIBUTO TOTALE]]/(PLAFOND/N_TESSERE)</f>
        <v>418.56777787949483</v>
      </c>
      <c r="T192" s="3">
        <f>+MAX(CEILING(Tabella2026[[#This Row],[preDEF1]],1),1)</f>
        <v>419</v>
      </c>
      <c r="U192" s="9">
        <f xml:space="preserve"> IF(ROW(Tabella2026[[#This Row],[preDEF2]]) - ROW(Tabella2026[[#Headers],[preDEF2]])&lt;=ABS(SUM(Tabella2026[preDEF2])-N_TESSERE),Tabella2026[[#This Row],[preDEF2]]-1,Tabella2026[[#This Row],[preDEF2]])</f>
        <v>418</v>
      </c>
      <c r="V192" s="21">
        <f>+Tabella2026[[#This Row],[DEF - n. card]]*(PLAFOND/N_TESSERE)</f>
        <v>209000</v>
      </c>
      <c r="W192" s="18"/>
    </row>
    <row r="193" spans="2:23" x14ac:dyDescent="0.25">
      <c r="B193" s="1" t="s">
        <v>409</v>
      </c>
      <c r="C193" s="2">
        <v>43013</v>
      </c>
      <c r="D193" s="1" t="s">
        <v>410</v>
      </c>
      <c r="E193" s="1" t="s">
        <v>117</v>
      </c>
      <c r="F193" s="1" t="s">
        <v>411</v>
      </c>
      <c r="G193" s="1" t="s">
        <v>233</v>
      </c>
      <c r="H193" s="1" t="s">
        <v>15834</v>
      </c>
      <c r="I193" s="5">
        <v>41889</v>
      </c>
      <c r="J193" s="5">
        <v>691971838</v>
      </c>
      <c r="K193" s="3">
        <f>+Tabella2026[[#This Row],[POP_2024]]/SUM(Tabella2026[POP_2024])</f>
        <v>7.1066403562573116E-4</v>
      </c>
      <c r="L193" s="3">
        <f>+Tabella2026[[#This Row],[INCIDENZA POPOLAZIONE]]*(PLAFOND/2)</f>
        <v>209218.95909018852</v>
      </c>
      <c r="M193" s="3">
        <f>+IFERROR(Tabella2026[[#This Row],[reddito_2024]]/Tabella2026[[#This Row],[POP_2024]],"")</f>
        <v>16519.177779369285</v>
      </c>
      <c r="N193" s="3">
        <f>+IF(Tabella2026[[#This Row],[REDDITO COMPLESSIVO PROCAPITE]]&lt;media_aggr_reddito_pc,(media_aggr_reddito_pc-Tabella2026[[#This Row],[REDDITO COMPLESSIVO PROCAPITE]]),0)</f>
        <v>1305.8882832394556</v>
      </c>
      <c r="O193" s="3">
        <f>+Tabella2026[[#This Row],[DIFFERENZA REDDITO INFERIORE ALLA MEDIA DALLA MEDIA]]*Tabella2026[[#This Row],[POP_2024]]</f>
        <v>54702354.29661756</v>
      </c>
      <c r="P193" s="3">
        <f>+Tabella2026[[#This Row],[POPOLAZIONE PER DIFFERENZA ]]/SUM(Tabella2026[[POPOLAZIONE PER DIFFERENZA ]])</f>
        <v>4.8530949851753987E-4</v>
      </c>
      <c r="Q193" s="3">
        <f>+Tabella2026[[#This Row],[INCIDENZA POPOLAZIONE PER DIFFERENZA]]*(PLAFOND-SUM(Tabella2026[CONTRIBUTO SULLA BASE DELLA POPOLAZIONE]))</f>
        <v>142874.75238144043</v>
      </c>
      <c r="R193" s="3">
        <f>+Tabella2026[[#This Row],[CONTRIBUTO SULLA BASE DELLA POPOLAZIONE]]+Tabella2026[[#This Row],[CONTRIBUTO SULLA BASE DEL REDDITO]]</f>
        <v>352093.71147162898</v>
      </c>
      <c r="S193" s="3">
        <f>+Tabella2026[[#This Row],[CONTRIBUTO TOTALE]]/(PLAFOND/N_TESSERE)</f>
        <v>704.18742294325796</v>
      </c>
      <c r="T193" s="3">
        <f>+MAX(CEILING(Tabella2026[[#This Row],[preDEF1]],1),1)</f>
        <v>705</v>
      </c>
      <c r="U193" s="9">
        <f xml:space="preserve"> IF(ROW(Tabella2026[[#This Row],[preDEF2]]) - ROW(Tabella2026[[#Headers],[preDEF2]])&lt;=ABS(SUM(Tabella2026[preDEF2])-N_TESSERE),Tabella2026[[#This Row],[preDEF2]]-1,Tabella2026[[#This Row],[preDEF2]])</f>
        <v>704</v>
      </c>
      <c r="V193" s="21">
        <f>+Tabella2026[[#This Row],[DEF - n. card]]*(PLAFOND/N_TESSERE)</f>
        <v>352000</v>
      </c>
      <c r="W193" s="18"/>
    </row>
    <row r="194" spans="2:23" x14ac:dyDescent="0.25">
      <c r="B194" s="1" t="s">
        <v>398</v>
      </c>
      <c r="C194" s="2">
        <v>63067</v>
      </c>
      <c r="D194" s="1" t="s">
        <v>399</v>
      </c>
      <c r="E194" s="1" t="s">
        <v>15</v>
      </c>
      <c r="F194" s="1" t="s">
        <v>14</v>
      </c>
      <c r="G194" s="1" t="s">
        <v>233</v>
      </c>
      <c r="H194" s="1" t="s">
        <v>15836</v>
      </c>
      <c r="I194" s="5">
        <v>41805</v>
      </c>
      <c r="J194" s="5">
        <v>593975399</v>
      </c>
      <c r="K194" s="3">
        <f>+Tabella2026[[#This Row],[POP_2024]]/SUM(Tabella2026[POP_2024])</f>
        <v>7.0923894123358614E-4</v>
      </c>
      <c r="L194" s="3">
        <f>+Tabella2026[[#This Row],[INCIDENZA POPOLAZIONE]]*(PLAFOND/2)</f>
        <v>208799.41236996182</v>
      </c>
      <c r="M194" s="3">
        <f>+IFERROR(Tabella2026[[#This Row],[reddito_2024]]/Tabella2026[[#This Row],[POP_2024]],"")</f>
        <v>14208.238225092693</v>
      </c>
      <c r="N194" s="3">
        <f>+IF(Tabella2026[[#This Row],[REDDITO COMPLESSIVO PROCAPITE]]&lt;media_aggr_reddito_pc,(media_aggr_reddito_pc-Tabella2026[[#This Row],[REDDITO COMPLESSIVO PROCAPITE]]),0)</f>
        <v>3616.827837516048</v>
      </c>
      <c r="O194" s="3">
        <f>+Tabella2026[[#This Row],[DIFFERENZA REDDITO INFERIORE ALLA MEDIA DALLA MEDIA]]*Tabella2026[[#This Row],[POP_2024]]</f>
        <v>151201487.74735838</v>
      </c>
      <c r="P194" s="3">
        <f>+Tabella2026[[#This Row],[POPOLAZIONE PER DIFFERENZA ]]/SUM(Tabella2026[[POPOLAZIONE PER DIFFERENZA ]])</f>
        <v>1.3414325422976129E-3</v>
      </c>
      <c r="Q194" s="3">
        <f>+Tabella2026[[#This Row],[INCIDENZA POPOLAZIONE PER DIFFERENZA]]*(PLAFOND-SUM(Tabella2026[CONTRIBUTO SULLA BASE DELLA POPOLAZIONE]))</f>
        <v>394916.73437801213</v>
      </c>
      <c r="R194" s="3">
        <f>+Tabella2026[[#This Row],[CONTRIBUTO SULLA BASE DELLA POPOLAZIONE]]+Tabella2026[[#This Row],[CONTRIBUTO SULLA BASE DEL REDDITO]]</f>
        <v>603716.14674797398</v>
      </c>
      <c r="S194" s="3">
        <f>+Tabella2026[[#This Row],[CONTRIBUTO TOTALE]]/(PLAFOND/N_TESSERE)</f>
        <v>1207.432293495948</v>
      </c>
      <c r="T194" s="3">
        <f>+MAX(CEILING(Tabella2026[[#This Row],[preDEF1]],1),1)</f>
        <v>1208</v>
      </c>
      <c r="U194" s="9">
        <f xml:space="preserve"> IF(ROW(Tabella2026[[#This Row],[preDEF2]]) - ROW(Tabella2026[[#Headers],[preDEF2]])&lt;=ABS(SUM(Tabella2026[preDEF2])-N_TESSERE),Tabella2026[[#This Row],[preDEF2]]-1,Tabella2026[[#This Row],[preDEF2]])</f>
        <v>1207</v>
      </c>
      <c r="V194" s="21">
        <f>+Tabella2026[[#This Row],[DEF - n. card]]*(PLAFOND/N_TESSERE)</f>
        <v>603500</v>
      </c>
      <c r="W194" s="18"/>
    </row>
    <row r="195" spans="2:23" x14ac:dyDescent="0.25">
      <c r="B195" s="1" t="s">
        <v>412</v>
      </c>
      <c r="C195" s="2">
        <v>108023</v>
      </c>
      <c r="D195" s="1" t="s">
        <v>413</v>
      </c>
      <c r="E195" s="1" t="s">
        <v>12</v>
      </c>
      <c r="F195" s="1" t="s">
        <v>91</v>
      </c>
      <c r="G195" s="1" t="s">
        <v>233</v>
      </c>
      <c r="H195" s="1" t="s">
        <v>15835</v>
      </c>
      <c r="I195" s="5">
        <v>41662</v>
      </c>
      <c r="J195" s="5">
        <v>789093779</v>
      </c>
      <c r="K195" s="3">
        <f>+Tabella2026[[#This Row],[POP_2024]]/SUM(Tabella2026[POP_2024])</f>
        <v>7.0681288768505363E-4</v>
      </c>
      <c r="L195" s="3">
        <f>+Tabella2026[[#This Row],[INCIDENZA POPOLAZIONE]]*(PLAFOND/2)</f>
        <v>208085.18402481402</v>
      </c>
      <c r="M195" s="3">
        <f>+IFERROR(Tabella2026[[#This Row],[reddito_2024]]/Tabella2026[[#This Row],[POP_2024]],"")</f>
        <v>18940.372017665977</v>
      </c>
      <c r="N195" s="3">
        <f>+IF(Tabella2026[[#This Row],[REDDITO COMPLESSIVO PROCAPITE]]&lt;media_aggr_reddito_pc,(media_aggr_reddito_pc-Tabella2026[[#This Row],[REDDITO COMPLESSIVO PROCAPITE]]),0)</f>
        <v>0</v>
      </c>
      <c r="O195" s="3">
        <f>+Tabella2026[[#This Row],[DIFFERENZA REDDITO INFERIORE ALLA MEDIA DALLA MEDIA]]*Tabella2026[[#This Row],[POP_2024]]</f>
        <v>0</v>
      </c>
      <c r="P195" s="3">
        <f>+Tabella2026[[#This Row],[POPOLAZIONE PER DIFFERENZA ]]/SUM(Tabella2026[[POPOLAZIONE PER DIFFERENZA ]])</f>
        <v>0</v>
      </c>
      <c r="Q195" s="3">
        <f>+Tabella2026[[#This Row],[INCIDENZA POPOLAZIONE PER DIFFERENZA]]*(PLAFOND-SUM(Tabella2026[CONTRIBUTO SULLA BASE DELLA POPOLAZIONE]))</f>
        <v>0</v>
      </c>
      <c r="R195" s="3">
        <f>+Tabella2026[[#This Row],[CONTRIBUTO SULLA BASE DELLA POPOLAZIONE]]+Tabella2026[[#This Row],[CONTRIBUTO SULLA BASE DEL REDDITO]]</f>
        <v>208085.18402481402</v>
      </c>
      <c r="S195" s="3">
        <f>+Tabella2026[[#This Row],[CONTRIBUTO TOTALE]]/(PLAFOND/N_TESSERE)</f>
        <v>416.17036804962805</v>
      </c>
      <c r="T195" s="3">
        <f>+MAX(CEILING(Tabella2026[[#This Row],[preDEF1]],1),1)</f>
        <v>417</v>
      </c>
      <c r="U195" s="9">
        <f xml:space="preserve"> IF(ROW(Tabella2026[[#This Row],[preDEF2]]) - ROW(Tabella2026[[#Headers],[preDEF2]])&lt;=ABS(SUM(Tabella2026[preDEF2])-N_TESSERE),Tabella2026[[#This Row],[preDEF2]]-1,Tabella2026[[#This Row],[preDEF2]])</f>
        <v>416</v>
      </c>
      <c r="V195" s="21">
        <f>+Tabella2026[[#This Row],[DEF - n. card]]*(PLAFOND/N_TESSERE)</f>
        <v>208000</v>
      </c>
      <c r="W195" s="18"/>
    </row>
    <row r="196" spans="2:23" x14ac:dyDescent="0.25">
      <c r="B196" s="1" t="s">
        <v>416</v>
      </c>
      <c r="C196" s="2">
        <v>15189</v>
      </c>
      <c r="D196" s="1" t="s">
        <v>417</v>
      </c>
      <c r="E196" s="1" t="s">
        <v>12</v>
      </c>
      <c r="F196" s="1" t="s">
        <v>11</v>
      </c>
      <c r="G196" s="1" t="s">
        <v>233</v>
      </c>
      <c r="H196" s="1" t="s">
        <v>15835</v>
      </c>
      <c r="I196" s="5">
        <v>41559</v>
      </c>
      <c r="J196" s="5">
        <v>711951717</v>
      </c>
      <c r="K196" s="3">
        <f>+Tabella2026[[#This Row],[POP_2024]]/SUM(Tabella2026[POP_2024])</f>
        <v>7.0506545051373293E-4</v>
      </c>
      <c r="L196" s="3">
        <f>+Tabella2026[[#This Row],[INCIDENZA POPOLAZIONE]]*(PLAFOND/2)</f>
        <v>207570.73983215509</v>
      </c>
      <c r="M196" s="3">
        <f>+IFERROR(Tabella2026[[#This Row],[reddito_2024]]/Tabella2026[[#This Row],[POP_2024]],"")</f>
        <v>17131.10799104887</v>
      </c>
      <c r="N196" s="3">
        <f>+IF(Tabella2026[[#This Row],[REDDITO COMPLESSIVO PROCAPITE]]&lt;media_aggr_reddito_pc,(media_aggr_reddito_pc-Tabella2026[[#This Row],[REDDITO COMPLESSIVO PROCAPITE]]),0)</f>
        <v>693.95807155987131</v>
      </c>
      <c r="O196" s="3">
        <f>+Tabella2026[[#This Row],[DIFFERENZA REDDITO INFERIORE ALLA MEDIA DALLA MEDIA]]*Tabella2026[[#This Row],[POP_2024]]</f>
        <v>28840203.495956693</v>
      </c>
      <c r="P196" s="3">
        <f>+Tabella2026[[#This Row],[POPOLAZIONE PER DIFFERENZA ]]/SUM(Tabella2026[[POPOLAZIONE PER DIFFERENZA ]])</f>
        <v>2.5586512455885268E-4</v>
      </c>
      <c r="Q196" s="3">
        <f>+Tabella2026[[#This Row],[INCIDENZA POPOLAZIONE PER DIFFERENZA]]*(PLAFOND-SUM(Tabella2026[CONTRIBUTO SULLA BASE DELLA POPOLAZIONE]))</f>
        <v>75326.500771283114</v>
      </c>
      <c r="R196" s="3">
        <f>+Tabella2026[[#This Row],[CONTRIBUTO SULLA BASE DELLA POPOLAZIONE]]+Tabella2026[[#This Row],[CONTRIBUTO SULLA BASE DEL REDDITO]]</f>
        <v>282897.24060343823</v>
      </c>
      <c r="S196" s="3">
        <f>+Tabella2026[[#This Row],[CONTRIBUTO TOTALE]]/(PLAFOND/N_TESSERE)</f>
        <v>565.79448120687641</v>
      </c>
      <c r="T196" s="3">
        <f>+MAX(CEILING(Tabella2026[[#This Row],[preDEF1]],1),1)</f>
        <v>566</v>
      </c>
      <c r="U196" s="9">
        <f xml:space="preserve"> IF(ROW(Tabella2026[[#This Row],[preDEF2]]) - ROW(Tabella2026[[#Headers],[preDEF2]])&lt;=ABS(SUM(Tabella2026[preDEF2])-N_TESSERE),Tabella2026[[#This Row],[preDEF2]]-1,Tabella2026[[#This Row],[preDEF2]])</f>
        <v>565</v>
      </c>
      <c r="V196" s="21">
        <f>+Tabella2026[[#This Row],[DEF - n. card]]*(PLAFOND/N_TESSERE)</f>
        <v>282500</v>
      </c>
      <c r="W196" s="18"/>
    </row>
    <row r="197" spans="2:23" x14ac:dyDescent="0.25">
      <c r="B197" s="1" t="s">
        <v>418</v>
      </c>
      <c r="C197" s="2">
        <v>63063</v>
      </c>
      <c r="D197" s="1" t="s">
        <v>419</v>
      </c>
      <c r="E197" s="1" t="s">
        <v>15</v>
      </c>
      <c r="F197" s="1" t="s">
        <v>14</v>
      </c>
      <c r="G197" s="1" t="s">
        <v>233</v>
      </c>
      <c r="H197" s="1" t="s">
        <v>15836</v>
      </c>
      <c r="I197" s="5">
        <v>41536</v>
      </c>
      <c r="J197" s="5">
        <v>442385600</v>
      </c>
      <c r="K197" s="3">
        <f>+Tabella2026[[#This Row],[POP_2024]]/SUM(Tabella2026[POP_2024])</f>
        <v>7.0467524609683614E-4</v>
      </c>
      <c r="L197" s="3">
        <f>+Tabella2026[[#This Row],[INCIDENZA POPOLAZIONE]]*(PLAFOND/2)</f>
        <v>207455.863944474</v>
      </c>
      <c r="M197" s="3">
        <f>+IFERROR(Tabella2026[[#This Row],[reddito_2024]]/Tabella2026[[#This Row],[POP_2024]],"")</f>
        <v>10650.654853620956</v>
      </c>
      <c r="N197" s="3">
        <f>+IF(Tabella2026[[#This Row],[REDDITO COMPLESSIVO PROCAPITE]]&lt;media_aggr_reddito_pc,(media_aggr_reddito_pc-Tabella2026[[#This Row],[REDDITO COMPLESSIVO PROCAPITE]]),0)</f>
        <v>7174.4112089877854</v>
      </c>
      <c r="O197" s="3">
        <f>+Tabella2026[[#This Row],[DIFFERENZA REDDITO INFERIORE ALLA MEDIA DALLA MEDIA]]*Tabella2026[[#This Row],[POP_2024]]</f>
        <v>297996343.97651666</v>
      </c>
      <c r="P197" s="3">
        <f>+Tabella2026[[#This Row],[POPOLAZIONE PER DIFFERENZA ]]/SUM(Tabella2026[[POPOLAZIONE PER DIFFERENZA ]])</f>
        <v>2.6437702383176223E-3</v>
      </c>
      <c r="Q197" s="3">
        <f>+Tabella2026[[#This Row],[INCIDENZA POPOLAZIONE PER DIFFERENZA]]*(PLAFOND-SUM(Tabella2026[CONTRIBUTO SULLA BASE DELLA POPOLAZIONE]))</f>
        <v>778323.97533303243</v>
      </c>
      <c r="R197" s="3">
        <f>+Tabella2026[[#This Row],[CONTRIBUTO SULLA BASE DELLA POPOLAZIONE]]+Tabella2026[[#This Row],[CONTRIBUTO SULLA BASE DEL REDDITO]]</f>
        <v>985779.83927750646</v>
      </c>
      <c r="S197" s="3">
        <f>+Tabella2026[[#This Row],[CONTRIBUTO TOTALE]]/(PLAFOND/N_TESSERE)</f>
        <v>1971.5596785550129</v>
      </c>
      <c r="T197" s="3">
        <f>+MAX(CEILING(Tabella2026[[#This Row],[preDEF1]],1),1)</f>
        <v>1972</v>
      </c>
      <c r="U197" s="9">
        <f xml:space="preserve"> IF(ROW(Tabella2026[[#This Row],[preDEF2]]) - ROW(Tabella2026[[#Headers],[preDEF2]])&lt;=ABS(SUM(Tabella2026[preDEF2])-N_TESSERE),Tabella2026[[#This Row],[preDEF2]]-1,Tabella2026[[#This Row],[preDEF2]])</f>
        <v>1971</v>
      </c>
      <c r="V197" s="21">
        <f>+Tabella2026[[#This Row],[DEF - n. card]]*(PLAFOND/N_TESSERE)</f>
        <v>985500</v>
      </c>
      <c r="W197" s="18"/>
    </row>
    <row r="198" spans="2:23" x14ac:dyDescent="0.25">
      <c r="B198" s="1" t="s">
        <v>424</v>
      </c>
      <c r="C198" s="2">
        <v>21051</v>
      </c>
      <c r="D198" s="1" t="s">
        <v>425</v>
      </c>
      <c r="E198" s="1" t="s">
        <v>99</v>
      </c>
      <c r="F198" s="1" t="s">
        <v>110</v>
      </c>
      <c r="G198" s="1" t="s">
        <v>233</v>
      </c>
      <c r="H198" s="1" t="s">
        <v>15835</v>
      </c>
      <c r="I198" s="5">
        <v>41498</v>
      </c>
      <c r="J198" s="5">
        <v>994364753</v>
      </c>
      <c r="K198" s="3">
        <f>+Tabella2026[[#This Row],[POP_2024]]/SUM(Tabella2026[POP_2024])</f>
        <v>7.0403056053848479E-4</v>
      </c>
      <c r="L198" s="3">
        <f>+Tabella2026[[#This Row],[INCIDENZA POPOLAZIONE]]*(PLAFOND/2)</f>
        <v>207266.06899960953</v>
      </c>
      <c r="M198" s="3">
        <f>+IFERROR(Tabella2026[[#This Row],[reddito_2024]]/Tabella2026[[#This Row],[POP_2024]],"")</f>
        <v>23961.751241023663</v>
      </c>
      <c r="N198" s="3">
        <f>+IF(Tabella2026[[#This Row],[REDDITO COMPLESSIVO PROCAPITE]]&lt;media_aggr_reddito_pc,(media_aggr_reddito_pc-Tabella2026[[#This Row],[REDDITO COMPLESSIVO PROCAPITE]]),0)</f>
        <v>0</v>
      </c>
      <c r="O198" s="3">
        <f>+Tabella2026[[#This Row],[DIFFERENZA REDDITO INFERIORE ALLA MEDIA DALLA MEDIA]]*Tabella2026[[#This Row],[POP_2024]]</f>
        <v>0</v>
      </c>
      <c r="P198" s="3">
        <f>+Tabella2026[[#This Row],[POPOLAZIONE PER DIFFERENZA ]]/SUM(Tabella2026[[POPOLAZIONE PER DIFFERENZA ]])</f>
        <v>0</v>
      </c>
      <c r="Q198" s="3">
        <f>+Tabella2026[[#This Row],[INCIDENZA POPOLAZIONE PER DIFFERENZA]]*(PLAFOND-SUM(Tabella2026[CONTRIBUTO SULLA BASE DELLA POPOLAZIONE]))</f>
        <v>0</v>
      </c>
      <c r="R198" s="3">
        <f>+Tabella2026[[#This Row],[CONTRIBUTO SULLA BASE DELLA POPOLAZIONE]]+Tabella2026[[#This Row],[CONTRIBUTO SULLA BASE DEL REDDITO]]</f>
        <v>207266.06899960953</v>
      </c>
      <c r="S198" s="3">
        <f>+Tabella2026[[#This Row],[CONTRIBUTO TOTALE]]/(PLAFOND/N_TESSERE)</f>
        <v>414.53213799921906</v>
      </c>
      <c r="T198" s="3">
        <f>+MAX(CEILING(Tabella2026[[#This Row],[preDEF1]],1),1)</f>
        <v>415</v>
      </c>
      <c r="U198" s="9">
        <f xml:space="preserve"> IF(ROW(Tabella2026[[#This Row],[preDEF2]]) - ROW(Tabella2026[[#Headers],[preDEF2]])&lt;=ABS(SUM(Tabella2026[preDEF2])-N_TESSERE),Tabella2026[[#This Row],[preDEF2]]-1,Tabella2026[[#This Row],[preDEF2]])</f>
        <v>414</v>
      </c>
      <c r="V198" s="21">
        <f>+Tabella2026[[#This Row],[DEF - n. card]]*(PLAFOND/N_TESSERE)</f>
        <v>207000</v>
      </c>
      <c r="W198" s="18"/>
    </row>
    <row r="199" spans="2:23" x14ac:dyDescent="0.25">
      <c r="B199" s="1" t="s">
        <v>420</v>
      </c>
      <c r="C199" s="2">
        <v>58065</v>
      </c>
      <c r="D199" s="1" t="s">
        <v>421</v>
      </c>
      <c r="E199" s="1" t="s">
        <v>8</v>
      </c>
      <c r="F199" s="1" t="s">
        <v>7</v>
      </c>
      <c r="G199" s="1" t="s">
        <v>233</v>
      </c>
      <c r="H199" s="1" t="s">
        <v>15834</v>
      </c>
      <c r="I199" s="5">
        <v>41148</v>
      </c>
      <c r="J199" s="5">
        <v>675886689</v>
      </c>
      <c r="K199" s="3">
        <f>+Tabella2026[[#This Row],[POP_2024]]/SUM(Tabella2026[POP_2024])</f>
        <v>6.9809266723788071E-4</v>
      </c>
      <c r="L199" s="3">
        <f>+Tabella2026[[#This Row],[INCIDENZA POPOLAZIONE]]*(PLAFOND/2)</f>
        <v>205517.95766533166</v>
      </c>
      <c r="M199" s="3">
        <f>+IFERROR(Tabella2026[[#This Row],[reddito_2024]]/Tabella2026[[#This Row],[POP_2024]],"")</f>
        <v>16425.748250218723</v>
      </c>
      <c r="N199" s="3">
        <f>+IF(Tabella2026[[#This Row],[REDDITO COMPLESSIVO PROCAPITE]]&lt;media_aggr_reddito_pc,(media_aggr_reddito_pc-Tabella2026[[#This Row],[REDDITO COMPLESSIVO PROCAPITE]]),0)</f>
        <v>1399.3178123900179</v>
      </c>
      <c r="O199" s="3">
        <f>+Tabella2026[[#This Row],[DIFFERENZA REDDITO INFERIORE ALLA MEDIA DALLA MEDIA]]*Tabella2026[[#This Row],[POP_2024]]</f>
        <v>57579129.34422446</v>
      </c>
      <c r="P199" s="3">
        <f>+Tabella2026[[#This Row],[POPOLAZIONE PER DIFFERENZA ]]/SUM(Tabella2026[[POPOLAZIONE PER DIFFERENZA ]])</f>
        <v>5.1083173195070317E-4</v>
      </c>
      <c r="Q199" s="3">
        <f>+Tabella2026[[#This Row],[INCIDENZA POPOLAZIONE PER DIFFERENZA]]*(PLAFOND-SUM(Tabella2026[CONTRIBUTO SULLA BASE DELLA POPOLAZIONE]))</f>
        <v>150388.47876248867</v>
      </c>
      <c r="R199" s="3">
        <f>+Tabella2026[[#This Row],[CONTRIBUTO SULLA BASE DELLA POPOLAZIONE]]+Tabella2026[[#This Row],[CONTRIBUTO SULLA BASE DEL REDDITO]]</f>
        <v>355906.43642782036</v>
      </c>
      <c r="S199" s="3">
        <f>+Tabella2026[[#This Row],[CONTRIBUTO TOTALE]]/(PLAFOND/N_TESSERE)</f>
        <v>711.81287285564076</v>
      </c>
      <c r="T199" s="3">
        <f>+MAX(CEILING(Tabella2026[[#This Row],[preDEF1]],1),1)</f>
        <v>712</v>
      </c>
      <c r="U199" s="9">
        <f xml:space="preserve"> IF(ROW(Tabella2026[[#This Row],[preDEF2]]) - ROW(Tabella2026[[#Headers],[preDEF2]])&lt;=ABS(SUM(Tabella2026[preDEF2])-N_TESSERE),Tabella2026[[#This Row],[preDEF2]]-1,Tabella2026[[#This Row],[preDEF2]])</f>
        <v>711</v>
      </c>
      <c r="V199" s="21">
        <f>+Tabella2026[[#This Row],[DEF - n. card]]*(PLAFOND/N_TESSERE)</f>
        <v>355500</v>
      </c>
      <c r="W199" s="18"/>
    </row>
    <row r="200" spans="2:23" x14ac:dyDescent="0.25">
      <c r="B200" s="1" t="s">
        <v>433</v>
      </c>
      <c r="C200" s="2">
        <v>36040</v>
      </c>
      <c r="D200" s="1" t="s">
        <v>434</v>
      </c>
      <c r="E200" s="1" t="s">
        <v>27</v>
      </c>
      <c r="F200" s="1" t="s">
        <v>58</v>
      </c>
      <c r="G200" s="1" t="s">
        <v>233</v>
      </c>
      <c r="H200" s="1" t="s">
        <v>15835</v>
      </c>
      <c r="I200" s="5">
        <v>41116</v>
      </c>
      <c r="J200" s="5">
        <v>791640563</v>
      </c>
      <c r="K200" s="3">
        <f>+Tabella2026[[#This Row],[POP_2024]]/SUM(Tabella2026[POP_2024])</f>
        <v>6.9754977413611122E-4</v>
      </c>
      <c r="L200" s="3">
        <f>+Tabella2026[[#This Row],[INCIDENZA POPOLAZIONE]]*(PLAFOND/2)</f>
        <v>205358.13034334054</v>
      </c>
      <c r="M200" s="3">
        <f>+IFERROR(Tabella2026[[#This Row],[reddito_2024]]/Tabella2026[[#This Row],[POP_2024]],"")</f>
        <v>19253.832157797449</v>
      </c>
      <c r="N200" s="3">
        <f>+IF(Tabella2026[[#This Row],[REDDITO COMPLESSIVO PROCAPITE]]&lt;media_aggr_reddito_pc,(media_aggr_reddito_pc-Tabella2026[[#This Row],[REDDITO COMPLESSIVO PROCAPITE]]),0)</f>
        <v>0</v>
      </c>
      <c r="O200" s="3">
        <f>+Tabella2026[[#This Row],[DIFFERENZA REDDITO INFERIORE ALLA MEDIA DALLA MEDIA]]*Tabella2026[[#This Row],[POP_2024]]</f>
        <v>0</v>
      </c>
      <c r="P200" s="3">
        <f>+Tabella2026[[#This Row],[POPOLAZIONE PER DIFFERENZA ]]/SUM(Tabella2026[[POPOLAZIONE PER DIFFERENZA ]])</f>
        <v>0</v>
      </c>
      <c r="Q200" s="3">
        <f>+Tabella2026[[#This Row],[INCIDENZA POPOLAZIONE PER DIFFERENZA]]*(PLAFOND-SUM(Tabella2026[CONTRIBUTO SULLA BASE DELLA POPOLAZIONE]))</f>
        <v>0</v>
      </c>
      <c r="R200" s="3">
        <f>+Tabella2026[[#This Row],[CONTRIBUTO SULLA BASE DELLA POPOLAZIONE]]+Tabella2026[[#This Row],[CONTRIBUTO SULLA BASE DEL REDDITO]]</f>
        <v>205358.13034334054</v>
      </c>
      <c r="S200" s="3">
        <f>+Tabella2026[[#This Row],[CONTRIBUTO TOTALE]]/(PLAFOND/N_TESSERE)</f>
        <v>410.7162606866811</v>
      </c>
      <c r="T200" s="3">
        <f>+MAX(CEILING(Tabella2026[[#This Row],[preDEF1]],1),1)</f>
        <v>411</v>
      </c>
      <c r="U200" s="9">
        <f xml:space="preserve"> IF(ROW(Tabella2026[[#This Row],[preDEF2]]) - ROW(Tabella2026[[#Headers],[preDEF2]])&lt;=ABS(SUM(Tabella2026[preDEF2])-N_TESSERE),Tabella2026[[#This Row],[preDEF2]]-1,Tabella2026[[#This Row],[preDEF2]])</f>
        <v>410</v>
      </c>
      <c r="V200" s="21">
        <f>+Tabella2026[[#This Row],[DEF - n. card]]*(PLAFOND/N_TESSERE)</f>
        <v>205000</v>
      </c>
      <c r="W200" s="18"/>
    </row>
    <row r="201" spans="2:23" x14ac:dyDescent="0.25">
      <c r="B201" s="1" t="s">
        <v>422</v>
      </c>
      <c r="C201" s="2">
        <v>66006</v>
      </c>
      <c r="D201" s="1" t="s">
        <v>423</v>
      </c>
      <c r="E201" s="1" t="s">
        <v>96</v>
      </c>
      <c r="F201" s="1" t="s">
        <v>201</v>
      </c>
      <c r="G201" s="1" t="s">
        <v>233</v>
      </c>
      <c r="H201" s="1" t="s">
        <v>15836</v>
      </c>
      <c r="I201" s="5">
        <v>40948</v>
      </c>
      <c r="J201" s="5">
        <v>639787812</v>
      </c>
      <c r="K201" s="3">
        <f>+Tabella2026[[#This Row],[POP_2024]]/SUM(Tabella2026[POP_2024])</f>
        <v>6.9469958535182117E-4</v>
      </c>
      <c r="L201" s="3">
        <f>+Tabella2026[[#This Row],[INCIDENZA POPOLAZIONE]]*(PLAFOND/2)</f>
        <v>204519.03690288714</v>
      </c>
      <c r="M201" s="3">
        <f>+IFERROR(Tabella2026[[#This Row],[reddito_2024]]/Tabella2026[[#This Row],[POP_2024]],"")</f>
        <v>15624.397088990916</v>
      </c>
      <c r="N201" s="3">
        <f>+IF(Tabella2026[[#This Row],[REDDITO COMPLESSIVO PROCAPITE]]&lt;media_aggr_reddito_pc,(media_aggr_reddito_pc-Tabella2026[[#This Row],[REDDITO COMPLESSIVO PROCAPITE]]),0)</f>
        <v>2200.668973617825</v>
      </c>
      <c r="O201" s="3">
        <f>+Tabella2026[[#This Row],[DIFFERENZA REDDITO INFERIORE ALLA MEDIA DALLA MEDIA]]*Tabella2026[[#This Row],[POP_2024]]</f>
        <v>90112993.131702706</v>
      </c>
      <c r="P201" s="3">
        <f>+Tabella2026[[#This Row],[POPOLAZIONE PER DIFFERENZA ]]/SUM(Tabella2026[[POPOLAZIONE PER DIFFERENZA ]])</f>
        <v>7.9946634964786706E-4</v>
      </c>
      <c r="Q201" s="3">
        <f>+Tabella2026[[#This Row],[INCIDENZA POPOLAZIONE PER DIFFERENZA]]*(PLAFOND-SUM(Tabella2026[CONTRIBUTO SULLA BASE DELLA POPOLAZIONE]))</f>
        <v>235362.29373657078</v>
      </c>
      <c r="R201" s="3">
        <f>+Tabella2026[[#This Row],[CONTRIBUTO SULLA BASE DELLA POPOLAZIONE]]+Tabella2026[[#This Row],[CONTRIBUTO SULLA BASE DEL REDDITO]]</f>
        <v>439881.33063945791</v>
      </c>
      <c r="S201" s="3">
        <f>+Tabella2026[[#This Row],[CONTRIBUTO TOTALE]]/(PLAFOND/N_TESSERE)</f>
        <v>879.76266127891586</v>
      </c>
      <c r="T201" s="3">
        <f>+MAX(CEILING(Tabella2026[[#This Row],[preDEF1]],1),1)</f>
        <v>880</v>
      </c>
      <c r="U201" s="9">
        <f xml:space="preserve"> IF(ROW(Tabella2026[[#This Row],[preDEF2]]) - ROW(Tabella2026[[#Headers],[preDEF2]])&lt;=ABS(SUM(Tabella2026[preDEF2])-N_TESSERE),Tabella2026[[#This Row],[preDEF2]]-1,Tabella2026[[#This Row],[preDEF2]])</f>
        <v>879</v>
      </c>
      <c r="V201" s="21">
        <f>+Tabella2026[[#This Row],[DEF - n. card]]*(PLAFOND/N_TESSERE)</f>
        <v>439500</v>
      </c>
      <c r="W201" s="18"/>
    </row>
    <row r="202" spans="2:23" x14ac:dyDescent="0.25">
      <c r="B202" s="1" t="s">
        <v>428</v>
      </c>
      <c r="C202" s="2">
        <v>69099</v>
      </c>
      <c r="D202" s="1" t="s">
        <v>429</v>
      </c>
      <c r="E202" s="1" t="s">
        <v>96</v>
      </c>
      <c r="F202" s="1" t="s">
        <v>328</v>
      </c>
      <c r="G202" s="1" t="s">
        <v>233</v>
      </c>
      <c r="H202" s="1" t="s">
        <v>15836</v>
      </c>
      <c r="I202" s="5">
        <v>40861</v>
      </c>
      <c r="J202" s="5">
        <v>641718566</v>
      </c>
      <c r="K202" s="3">
        <f>+Tabella2026[[#This Row],[POP_2024]]/SUM(Tabella2026[POP_2024])</f>
        <v>6.9322359473138531E-4</v>
      </c>
      <c r="L202" s="3">
        <f>+Tabella2026[[#This Row],[INCIDENZA POPOLAZIONE]]*(PLAFOND/2)</f>
        <v>204084.50637122378</v>
      </c>
      <c r="M202" s="3">
        <f>+IFERROR(Tabella2026[[#This Row],[reddito_2024]]/Tabella2026[[#This Row],[POP_2024]],"")</f>
        <v>15704.915836616823</v>
      </c>
      <c r="N202" s="3">
        <f>+IF(Tabella2026[[#This Row],[REDDITO COMPLESSIVO PROCAPITE]]&lt;media_aggr_reddito_pc,(media_aggr_reddito_pc-Tabella2026[[#This Row],[REDDITO COMPLESSIVO PROCAPITE]]),0)</f>
        <v>2120.150225991918</v>
      </c>
      <c r="O202" s="3">
        <f>+Tabella2026[[#This Row],[DIFFERENZA REDDITO INFERIORE ALLA MEDIA DALLA MEDIA]]*Tabella2026[[#This Row],[POP_2024]]</f>
        <v>86631458.384255767</v>
      </c>
      <c r="P202" s="3">
        <f>+Tabella2026[[#This Row],[POPOLAZIONE PER DIFFERENZA ]]/SUM(Tabella2026[[POPOLAZIONE PER DIFFERENZA ]])</f>
        <v>7.6857879637743417E-4</v>
      </c>
      <c r="Q202" s="3">
        <f>+Tabella2026[[#This Row],[INCIDENZA POPOLAZIONE PER DIFFERENZA]]*(PLAFOND-SUM(Tabella2026[CONTRIBUTO SULLA BASE DELLA POPOLAZIONE]))</f>
        <v>226269.02121942025</v>
      </c>
      <c r="R202" s="3">
        <f>+Tabella2026[[#This Row],[CONTRIBUTO SULLA BASE DELLA POPOLAZIONE]]+Tabella2026[[#This Row],[CONTRIBUTO SULLA BASE DEL REDDITO]]</f>
        <v>430353.52759064402</v>
      </c>
      <c r="S202" s="3">
        <f>+Tabella2026[[#This Row],[CONTRIBUTO TOTALE]]/(PLAFOND/N_TESSERE)</f>
        <v>860.70705518128807</v>
      </c>
      <c r="T202" s="3">
        <f>+MAX(CEILING(Tabella2026[[#This Row],[preDEF1]],1),1)</f>
        <v>861</v>
      </c>
      <c r="U202" s="9">
        <f xml:space="preserve"> IF(ROW(Tabella2026[[#This Row],[preDEF2]]) - ROW(Tabella2026[[#Headers],[preDEF2]])&lt;=ABS(SUM(Tabella2026[preDEF2])-N_TESSERE),Tabella2026[[#This Row],[preDEF2]]-1,Tabella2026[[#This Row],[preDEF2]])</f>
        <v>860</v>
      </c>
      <c r="V202" s="21">
        <f>+Tabella2026[[#This Row],[DEF - n. card]]*(PLAFOND/N_TESSERE)</f>
        <v>430000</v>
      </c>
      <c r="W202" s="18"/>
    </row>
    <row r="203" spans="2:23" x14ac:dyDescent="0.25">
      <c r="B203" s="1" t="s">
        <v>426</v>
      </c>
      <c r="C203" s="2">
        <v>58116</v>
      </c>
      <c r="D203" s="1" t="s">
        <v>427</v>
      </c>
      <c r="E203" s="1" t="s">
        <v>8</v>
      </c>
      <c r="F203" s="1" t="s">
        <v>7</v>
      </c>
      <c r="G203" s="1" t="s">
        <v>233</v>
      </c>
      <c r="H203" s="1" t="s">
        <v>15834</v>
      </c>
      <c r="I203" s="5">
        <v>40794</v>
      </c>
      <c r="J203" s="5">
        <v>607342558</v>
      </c>
      <c r="K203" s="3">
        <f>+Tabella2026[[#This Row],[POP_2024]]/SUM(Tabella2026[POP_2024])</f>
        <v>6.9208691229955541E-4</v>
      </c>
      <c r="L203" s="3">
        <f>+Tabella2026[[#This Row],[INCIDENZA POPOLAZIONE]]*(PLAFOND/2)</f>
        <v>203749.86791580488</v>
      </c>
      <c r="M203" s="3">
        <f>+IFERROR(Tabella2026[[#This Row],[reddito_2024]]/Tabella2026[[#This Row],[POP_2024]],"")</f>
        <v>14888.036426925528</v>
      </c>
      <c r="N203" s="3">
        <f>+IF(Tabella2026[[#This Row],[REDDITO COMPLESSIVO PROCAPITE]]&lt;media_aggr_reddito_pc,(media_aggr_reddito_pc-Tabella2026[[#This Row],[REDDITO COMPLESSIVO PROCAPITE]]),0)</f>
        <v>2937.0296356832132</v>
      </c>
      <c r="O203" s="3">
        <f>+Tabella2026[[#This Row],[DIFFERENZA REDDITO INFERIORE ALLA MEDIA DALLA MEDIA]]*Tabella2026[[#This Row],[POP_2024]]</f>
        <v>119813186.95806099</v>
      </c>
      <c r="P203" s="3">
        <f>+Tabella2026[[#This Row],[POPOLAZIONE PER DIFFERENZA ]]/SUM(Tabella2026[[POPOLAZIONE PER DIFFERENZA ]])</f>
        <v>1.0629611545256697E-3</v>
      </c>
      <c r="Q203" s="3">
        <f>+Tabella2026[[#This Row],[INCIDENZA POPOLAZIONE PER DIFFERENZA]]*(PLAFOND-SUM(Tabella2026[CONTRIBUTO SULLA BASE DELLA POPOLAZIONE]))</f>
        <v>312934.9666714925</v>
      </c>
      <c r="R203" s="3">
        <f>+Tabella2026[[#This Row],[CONTRIBUTO SULLA BASE DELLA POPOLAZIONE]]+Tabella2026[[#This Row],[CONTRIBUTO SULLA BASE DEL REDDITO]]</f>
        <v>516684.8345872974</v>
      </c>
      <c r="S203" s="3">
        <f>+Tabella2026[[#This Row],[CONTRIBUTO TOTALE]]/(PLAFOND/N_TESSERE)</f>
        <v>1033.3696691745947</v>
      </c>
      <c r="T203" s="3">
        <f>+MAX(CEILING(Tabella2026[[#This Row],[preDEF1]],1),1)</f>
        <v>1034</v>
      </c>
      <c r="U203" s="9">
        <f xml:space="preserve"> IF(ROW(Tabella2026[[#This Row],[preDEF2]]) - ROW(Tabella2026[[#Headers],[preDEF2]])&lt;=ABS(SUM(Tabella2026[preDEF2])-N_TESSERE),Tabella2026[[#This Row],[preDEF2]]-1,Tabella2026[[#This Row],[preDEF2]])</f>
        <v>1033</v>
      </c>
      <c r="V203" s="21">
        <f>+Tabella2026[[#This Row],[DEF - n. card]]*(PLAFOND/N_TESSERE)</f>
        <v>516500</v>
      </c>
      <c r="W203" s="18"/>
    </row>
    <row r="204" spans="2:23" x14ac:dyDescent="0.25">
      <c r="B204" s="1" t="s">
        <v>447</v>
      </c>
      <c r="C204" s="2">
        <v>82021</v>
      </c>
      <c r="D204" s="1" t="s">
        <v>448</v>
      </c>
      <c r="E204" s="1" t="s">
        <v>21</v>
      </c>
      <c r="F204" s="1" t="s">
        <v>20</v>
      </c>
      <c r="G204" s="1" t="s">
        <v>233</v>
      </c>
      <c r="H204" s="1" t="s">
        <v>15836</v>
      </c>
      <c r="I204" s="5">
        <v>40766</v>
      </c>
      <c r="J204" s="5">
        <v>405509300</v>
      </c>
      <c r="K204" s="3">
        <f>+Tabella2026[[#This Row],[POP_2024]]/SUM(Tabella2026[POP_2024])</f>
        <v>6.9161188083550703E-4</v>
      </c>
      <c r="L204" s="3">
        <f>+Tabella2026[[#This Row],[INCIDENZA POPOLAZIONE]]*(PLAFOND/2)</f>
        <v>203610.01900906264</v>
      </c>
      <c r="M204" s="3">
        <f>+IFERROR(Tabella2026[[#This Row],[reddito_2024]]/Tabella2026[[#This Row],[POP_2024]],"")</f>
        <v>9947.2428003728601</v>
      </c>
      <c r="N204" s="3">
        <f>+IF(Tabella2026[[#This Row],[REDDITO COMPLESSIVO PROCAPITE]]&lt;media_aggr_reddito_pc,(media_aggr_reddito_pc-Tabella2026[[#This Row],[REDDITO COMPLESSIVO PROCAPITE]]),0)</f>
        <v>7877.823262235881</v>
      </c>
      <c r="O204" s="3">
        <f>+Tabella2026[[#This Row],[DIFFERENZA REDDITO INFERIORE ALLA MEDIA DALLA MEDIA]]*Tabella2026[[#This Row],[POP_2024]]</f>
        <v>321147343.1083079</v>
      </c>
      <c r="P204" s="3">
        <f>+Tabella2026[[#This Row],[POPOLAZIONE PER DIFFERENZA ]]/SUM(Tabella2026[[POPOLAZIONE PER DIFFERENZA ]])</f>
        <v>2.8491617598215575E-3</v>
      </c>
      <c r="Q204" s="3">
        <f>+Tabella2026[[#This Row],[INCIDENZA POPOLAZIONE PER DIFFERENZA]]*(PLAFOND-SUM(Tabella2026[CONTRIBUTO SULLA BASE DELLA POPOLAZIONE]))</f>
        <v>838791.08522015007</v>
      </c>
      <c r="R204" s="3">
        <f>+Tabella2026[[#This Row],[CONTRIBUTO SULLA BASE DELLA POPOLAZIONE]]+Tabella2026[[#This Row],[CONTRIBUTO SULLA BASE DEL REDDITO]]</f>
        <v>1042401.1042292127</v>
      </c>
      <c r="S204" s="3">
        <f>+Tabella2026[[#This Row],[CONTRIBUTO TOTALE]]/(PLAFOND/N_TESSERE)</f>
        <v>2084.8022084584254</v>
      </c>
      <c r="T204" s="3">
        <f>+MAX(CEILING(Tabella2026[[#This Row],[preDEF1]],1),1)</f>
        <v>2085</v>
      </c>
      <c r="U204" s="9">
        <f xml:space="preserve"> IF(ROW(Tabella2026[[#This Row],[preDEF2]]) - ROW(Tabella2026[[#Headers],[preDEF2]])&lt;=ABS(SUM(Tabella2026[preDEF2])-N_TESSERE),Tabella2026[[#This Row],[preDEF2]]-1,Tabella2026[[#This Row],[preDEF2]])</f>
        <v>2084</v>
      </c>
      <c r="V204" s="21">
        <f>+Tabella2026[[#This Row],[DEF - n. card]]*(PLAFOND/N_TESSERE)</f>
        <v>1042000</v>
      </c>
      <c r="W204" s="18"/>
    </row>
    <row r="205" spans="2:23" x14ac:dyDescent="0.25">
      <c r="B205" s="1" t="s">
        <v>432</v>
      </c>
      <c r="C205" s="2">
        <v>43023</v>
      </c>
      <c r="D205" s="1" t="s">
        <v>411</v>
      </c>
      <c r="E205" s="1" t="s">
        <v>117</v>
      </c>
      <c r="F205" s="1" t="s">
        <v>411</v>
      </c>
      <c r="G205" s="1" t="s">
        <v>233</v>
      </c>
      <c r="H205" s="1" t="s">
        <v>15834</v>
      </c>
      <c r="I205" s="5">
        <v>40585</v>
      </c>
      <c r="J205" s="5">
        <v>814431710</v>
      </c>
      <c r="K205" s="3">
        <f>+Tabella2026[[#This Row],[POP_2024]]/SUM(Tabella2026[POP_2024])</f>
        <v>6.8854114172862317E-4</v>
      </c>
      <c r="L205" s="3">
        <f>+Tabella2026[[#This Row],[INCIDENZA POPOLAZIONE]]*(PLAFOND/2)</f>
        <v>202705.99571905038</v>
      </c>
      <c r="M205" s="3">
        <f>+IFERROR(Tabella2026[[#This Row],[reddito_2024]]/Tabella2026[[#This Row],[POP_2024]],"")</f>
        <v>20067.308365159541</v>
      </c>
      <c r="N205" s="3">
        <f>+IF(Tabella2026[[#This Row],[REDDITO COMPLESSIVO PROCAPITE]]&lt;media_aggr_reddito_pc,(media_aggr_reddito_pc-Tabella2026[[#This Row],[REDDITO COMPLESSIVO PROCAPITE]]),0)</f>
        <v>0</v>
      </c>
      <c r="O205" s="3">
        <f>+Tabella2026[[#This Row],[DIFFERENZA REDDITO INFERIORE ALLA MEDIA DALLA MEDIA]]*Tabella2026[[#This Row],[POP_2024]]</f>
        <v>0</v>
      </c>
      <c r="P205" s="3">
        <f>+Tabella2026[[#This Row],[POPOLAZIONE PER DIFFERENZA ]]/SUM(Tabella2026[[POPOLAZIONE PER DIFFERENZA ]])</f>
        <v>0</v>
      </c>
      <c r="Q205" s="3">
        <f>+Tabella2026[[#This Row],[INCIDENZA POPOLAZIONE PER DIFFERENZA]]*(PLAFOND-SUM(Tabella2026[CONTRIBUTO SULLA BASE DELLA POPOLAZIONE]))</f>
        <v>0</v>
      </c>
      <c r="R205" s="3">
        <f>+Tabella2026[[#This Row],[CONTRIBUTO SULLA BASE DELLA POPOLAZIONE]]+Tabella2026[[#This Row],[CONTRIBUTO SULLA BASE DEL REDDITO]]</f>
        <v>202705.99571905038</v>
      </c>
      <c r="S205" s="3">
        <f>+Tabella2026[[#This Row],[CONTRIBUTO TOTALE]]/(PLAFOND/N_TESSERE)</f>
        <v>405.41199143810076</v>
      </c>
      <c r="T205" s="3">
        <f>+MAX(CEILING(Tabella2026[[#This Row],[preDEF1]],1),1)</f>
        <v>406</v>
      </c>
      <c r="U205" s="9">
        <f xml:space="preserve"> IF(ROW(Tabella2026[[#This Row],[preDEF2]]) - ROW(Tabella2026[[#Headers],[preDEF2]])&lt;=ABS(SUM(Tabella2026[preDEF2])-N_TESSERE),Tabella2026[[#This Row],[preDEF2]]-1,Tabella2026[[#This Row],[preDEF2]])</f>
        <v>405</v>
      </c>
      <c r="V205" s="21">
        <f>+Tabella2026[[#This Row],[DEF - n. card]]*(PLAFOND/N_TESSERE)</f>
        <v>202500</v>
      </c>
      <c r="W205" s="18"/>
    </row>
    <row r="206" spans="2:23" x14ac:dyDescent="0.25">
      <c r="B206" s="1" t="s">
        <v>437</v>
      </c>
      <c r="C206" s="2">
        <v>22161</v>
      </c>
      <c r="D206" s="1" t="s">
        <v>438</v>
      </c>
      <c r="E206" s="1" t="s">
        <v>99</v>
      </c>
      <c r="F206" s="1" t="s">
        <v>98</v>
      </c>
      <c r="G206" s="1" t="s">
        <v>233</v>
      </c>
      <c r="H206" s="1" t="s">
        <v>15835</v>
      </c>
      <c r="I206" s="5">
        <v>40263</v>
      </c>
      <c r="J206" s="5">
        <v>788099308</v>
      </c>
      <c r="K206" s="3">
        <f>+Tabella2026[[#This Row],[POP_2024]]/SUM(Tabella2026[POP_2024])</f>
        <v>6.8307827989206747E-4</v>
      </c>
      <c r="L206" s="3">
        <f>+Tabella2026[[#This Row],[INCIDENZA POPOLAZIONE]]*(PLAFOND/2)</f>
        <v>201097.73329151474</v>
      </c>
      <c r="M206" s="3">
        <f>+IFERROR(Tabella2026[[#This Row],[reddito_2024]]/Tabella2026[[#This Row],[POP_2024]],"")</f>
        <v>19573.785063209398</v>
      </c>
      <c r="N206" s="3">
        <f>+IF(Tabella2026[[#This Row],[REDDITO COMPLESSIVO PROCAPITE]]&lt;media_aggr_reddito_pc,(media_aggr_reddito_pc-Tabella2026[[#This Row],[REDDITO COMPLESSIVO PROCAPITE]]),0)</f>
        <v>0</v>
      </c>
      <c r="O206" s="3">
        <f>+Tabella2026[[#This Row],[DIFFERENZA REDDITO INFERIORE ALLA MEDIA DALLA MEDIA]]*Tabella2026[[#This Row],[POP_2024]]</f>
        <v>0</v>
      </c>
      <c r="P206" s="3">
        <f>+Tabella2026[[#This Row],[POPOLAZIONE PER DIFFERENZA ]]/SUM(Tabella2026[[POPOLAZIONE PER DIFFERENZA ]])</f>
        <v>0</v>
      </c>
      <c r="Q206" s="3">
        <f>+Tabella2026[[#This Row],[INCIDENZA POPOLAZIONE PER DIFFERENZA]]*(PLAFOND-SUM(Tabella2026[CONTRIBUTO SULLA BASE DELLA POPOLAZIONE]))</f>
        <v>0</v>
      </c>
      <c r="R206" s="3">
        <f>+Tabella2026[[#This Row],[CONTRIBUTO SULLA BASE DELLA POPOLAZIONE]]+Tabella2026[[#This Row],[CONTRIBUTO SULLA BASE DEL REDDITO]]</f>
        <v>201097.73329151474</v>
      </c>
      <c r="S206" s="3">
        <f>+Tabella2026[[#This Row],[CONTRIBUTO TOTALE]]/(PLAFOND/N_TESSERE)</f>
        <v>402.19546658302949</v>
      </c>
      <c r="T206" s="3">
        <f>+MAX(CEILING(Tabella2026[[#This Row],[preDEF1]],1),1)</f>
        <v>403</v>
      </c>
      <c r="U206" s="9">
        <f xml:space="preserve"> IF(ROW(Tabella2026[[#This Row],[preDEF2]]) - ROW(Tabella2026[[#Headers],[preDEF2]])&lt;=ABS(SUM(Tabella2026[preDEF2])-N_TESSERE),Tabella2026[[#This Row],[preDEF2]]-1,Tabella2026[[#This Row],[preDEF2]])</f>
        <v>402</v>
      </c>
      <c r="V206" s="21">
        <f>+Tabella2026[[#This Row],[DEF - n. card]]*(PLAFOND/N_TESSERE)</f>
        <v>201000</v>
      </c>
      <c r="W206" s="18"/>
    </row>
    <row r="207" spans="2:23" x14ac:dyDescent="0.25">
      <c r="B207" s="1" t="s">
        <v>445</v>
      </c>
      <c r="C207" s="2">
        <v>13041</v>
      </c>
      <c r="D207" s="1" t="s">
        <v>446</v>
      </c>
      <c r="E207" s="1" t="s">
        <v>12</v>
      </c>
      <c r="F207" s="1" t="s">
        <v>152</v>
      </c>
      <c r="G207" s="1" t="s">
        <v>233</v>
      </c>
      <c r="H207" s="1" t="s">
        <v>15835</v>
      </c>
      <c r="I207" s="5">
        <v>40237</v>
      </c>
      <c r="J207" s="5">
        <v>731309590</v>
      </c>
      <c r="K207" s="3">
        <f>+Tabella2026[[#This Row],[POP_2024]]/SUM(Tabella2026[POP_2024])</f>
        <v>6.8263717924687964E-4</v>
      </c>
      <c r="L207" s="3">
        <f>+Tabella2026[[#This Row],[INCIDENZA POPOLAZIONE]]*(PLAFOND/2)</f>
        <v>200967.87359239694</v>
      </c>
      <c r="M207" s="3">
        <f>+IFERROR(Tabella2026[[#This Row],[reddito_2024]]/Tabella2026[[#This Row],[POP_2024]],"")</f>
        <v>18175.052563560901</v>
      </c>
      <c r="N207" s="3">
        <f>+IF(Tabella2026[[#This Row],[REDDITO COMPLESSIVO PROCAPITE]]&lt;media_aggr_reddito_pc,(media_aggr_reddito_pc-Tabella2026[[#This Row],[REDDITO COMPLESSIVO PROCAPITE]]),0)</f>
        <v>0</v>
      </c>
      <c r="O207" s="3">
        <f>+Tabella2026[[#This Row],[DIFFERENZA REDDITO INFERIORE ALLA MEDIA DALLA MEDIA]]*Tabella2026[[#This Row],[POP_2024]]</f>
        <v>0</v>
      </c>
      <c r="P207" s="3">
        <f>+Tabella2026[[#This Row],[POPOLAZIONE PER DIFFERENZA ]]/SUM(Tabella2026[[POPOLAZIONE PER DIFFERENZA ]])</f>
        <v>0</v>
      </c>
      <c r="Q207" s="3">
        <f>+Tabella2026[[#This Row],[INCIDENZA POPOLAZIONE PER DIFFERENZA]]*(PLAFOND-SUM(Tabella2026[CONTRIBUTO SULLA BASE DELLA POPOLAZIONE]))</f>
        <v>0</v>
      </c>
      <c r="R207" s="3">
        <f>+Tabella2026[[#This Row],[CONTRIBUTO SULLA BASE DELLA POPOLAZIONE]]+Tabella2026[[#This Row],[CONTRIBUTO SULLA BASE DEL REDDITO]]</f>
        <v>200967.87359239694</v>
      </c>
      <c r="S207" s="3">
        <f>+Tabella2026[[#This Row],[CONTRIBUTO TOTALE]]/(PLAFOND/N_TESSERE)</f>
        <v>401.93574718479385</v>
      </c>
      <c r="T207" s="3">
        <f>+MAX(CEILING(Tabella2026[[#This Row],[preDEF1]],1),1)</f>
        <v>402</v>
      </c>
      <c r="U207" s="9">
        <f xml:space="preserve"> IF(ROW(Tabella2026[[#This Row],[preDEF2]]) - ROW(Tabella2026[[#Headers],[preDEF2]])&lt;=ABS(SUM(Tabella2026[preDEF2])-N_TESSERE),Tabella2026[[#This Row],[preDEF2]]-1,Tabella2026[[#This Row],[preDEF2]])</f>
        <v>401</v>
      </c>
      <c r="V207" s="21">
        <f>+Tabella2026[[#This Row],[DEF - n. card]]*(PLAFOND/N_TESSERE)</f>
        <v>200500</v>
      </c>
      <c r="W207" s="18"/>
    </row>
    <row r="208" spans="2:23" x14ac:dyDescent="0.25">
      <c r="B208" s="1" t="s">
        <v>443</v>
      </c>
      <c r="C208" s="2">
        <v>59007</v>
      </c>
      <c r="D208" s="1" t="s">
        <v>444</v>
      </c>
      <c r="E208" s="1" t="s">
        <v>8</v>
      </c>
      <c r="F208" s="1" t="s">
        <v>84</v>
      </c>
      <c r="G208" s="1" t="s">
        <v>233</v>
      </c>
      <c r="H208" s="1" t="s">
        <v>15834</v>
      </c>
      <c r="I208" s="5">
        <v>39916</v>
      </c>
      <c r="J208" s="5">
        <v>487365548</v>
      </c>
      <c r="K208" s="3">
        <f>+Tabella2026[[#This Row],[POP_2024]]/SUM(Tabella2026[POP_2024])</f>
        <v>6.7719128281975422E-4</v>
      </c>
      <c r="L208" s="3">
        <f>+Tabella2026[[#This Row],[INCIDENZA POPOLAZIONE]]*(PLAFOND/2)</f>
        <v>199364.60576867353</v>
      </c>
      <c r="M208" s="3">
        <f>+IFERROR(Tabella2026[[#This Row],[reddito_2024]]/Tabella2026[[#This Row],[POP_2024]],"")</f>
        <v>12209.779236396433</v>
      </c>
      <c r="N208" s="3">
        <f>+IF(Tabella2026[[#This Row],[REDDITO COMPLESSIVO PROCAPITE]]&lt;media_aggr_reddito_pc,(media_aggr_reddito_pc-Tabella2026[[#This Row],[REDDITO COMPLESSIVO PROCAPITE]]),0)</f>
        <v>5615.2868262123084</v>
      </c>
      <c r="O208" s="3">
        <f>+Tabella2026[[#This Row],[DIFFERENZA REDDITO INFERIORE ALLA MEDIA DALLA MEDIA]]*Tabella2026[[#This Row],[POP_2024]]</f>
        <v>224139788.95509049</v>
      </c>
      <c r="P208" s="3">
        <f>+Tabella2026[[#This Row],[POPOLAZIONE PER DIFFERENZA ]]/SUM(Tabella2026[[POPOLAZIONE PER DIFFERENZA ]])</f>
        <v>1.9885280985492844E-3</v>
      </c>
      <c r="Q208" s="3">
        <f>+Tabella2026[[#This Row],[INCIDENZA POPOLAZIONE PER DIFFERENZA]]*(PLAFOND-SUM(Tabella2026[CONTRIBUTO SULLA BASE DELLA POPOLAZIONE]))</f>
        <v>585421.18081683782</v>
      </c>
      <c r="R208" s="3">
        <f>+Tabella2026[[#This Row],[CONTRIBUTO SULLA BASE DELLA POPOLAZIONE]]+Tabella2026[[#This Row],[CONTRIBUTO SULLA BASE DEL REDDITO]]</f>
        <v>784785.78658551141</v>
      </c>
      <c r="S208" s="3">
        <f>+Tabella2026[[#This Row],[CONTRIBUTO TOTALE]]/(PLAFOND/N_TESSERE)</f>
        <v>1569.5715731710229</v>
      </c>
      <c r="T208" s="3">
        <f>+MAX(CEILING(Tabella2026[[#This Row],[preDEF1]],1),1)</f>
        <v>1570</v>
      </c>
      <c r="U208" s="9">
        <f xml:space="preserve"> IF(ROW(Tabella2026[[#This Row],[preDEF2]]) - ROW(Tabella2026[[#Headers],[preDEF2]])&lt;=ABS(SUM(Tabella2026[preDEF2])-N_TESSERE),Tabella2026[[#This Row],[preDEF2]]-1,Tabella2026[[#This Row],[preDEF2]])</f>
        <v>1569</v>
      </c>
      <c r="V208" s="21">
        <f>+Tabella2026[[#This Row],[DEF - n. card]]*(PLAFOND/N_TESSERE)</f>
        <v>784500</v>
      </c>
      <c r="W208" s="18"/>
    </row>
    <row r="209" spans="2:23" x14ac:dyDescent="0.25">
      <c r="B209" s="1" t="s">
        <v>451</v>
      </c>
      <c r="C209" s="2">
        <v>15195</v>
      </c>
      <c r="D209" s="1" t="s">
        <v>452</v>
      </c>
      <c r="E209" s="1" t="s">
        <v>12</v>
      </c>
      <c r="F209" s="1" t="s">
        <v>11</v>
      </c>
      <c r="G209" s="1" t="s">
        <v>233</v>
      </c>
      <c r="H209" s="1" t="s">
        <v>15835</v>
      </c>
      <c r="I209" s="5">
        <v>39910</v>
      </c>
      <c r="J209" s="5">
        <v>789870021</v>
      </c>
      <c r="K209" s="3">
        <f>+Tabella2026[[#This Row],[POP_2024]]/SUM(Tabella2026[POP_2024])</f>
        <v>6.7708949036317245E-4</v>
      </c>
      <c r="L209" s="3">
        <f>+Tabella2026[[#This Row],[INCIDENZA POPOLAZIONE]]*(PLAFOND/2)</f>
        <v>199334.63814580019</v>
      </c>
      <c r="M209" s="3">
        <f>+IFERROR(Tabella2026[[#This Row],[reddito_2024]]/Tabella2026[[#This Row],[POP_2024]],"")</f>
        <v>19791.28090704084</v>
      </c>
      <c r="N209" s="3">
        <f>+IF(Tabella2026[[#This Row],[REDDITO COMPLESSIVO PROCAPITE]]&lt;media_aggr_reddito_pc,(media_aggr_reddito_pc-Tabella2026[[#This Row],[REDDITO COMPLESSIVO PROCAPITE]]),0)</f>
        <v>0</v>
      </c>
      <c r="O209" s="3">
        <f>+Tabella2026[[#This Row],[DIFFERENZA REDDITO INFERIORE ALLA MEDIA DALLA MEDIA]]*Tabella2026[[#This Row],[POP_2024]]</f>
        <v>0</v>
      </c>
      <c r="P209" s="3">
        <f>+Tabella2026[[#This Row],[POPOLAZIONE PER DIFFERENZA ]]/SUM(Tabella2026[[POPOLAZIONE PER DIFFERENZA ]])</f>
        <v>0</v>
      </c>
      <c r="Q209" s="3">
        <f>+Tabella2026[[#This Row],[INCIDENZA POPOLAZIONE PER DIFFERENZA]]*(PLAFOND-SUM(Tabella2026[CONTRIBUTO SULLA BASE DELLA POPOLAZIONE]))</f>
        <v>0</v>
      </c>
      <c r="R209" s="3">
        <f>+Tabella2026[[#This Row],[CONTRIBUTO SULLA BASE DELLA POPOLAZIONE]]+Tabella2026[[#This Row],[CONTRIBUTO SULLA BASE DEL REDDITO]]</f>
        <v>199334.63814580019</v>
      </c>
      <c r="S209" s="3">
        <f>+Tabella2026[[#This Row],[CONTRIBUTO TOTALE]]/(PLAFOND/N_TESSERE)</f>
        <v>398.6692762916004</v>
      </c>
      <c r="T209" s="3">
        <f>+MAX(CEILING(Tabella2026[[#This Row],[preDEF1]],1),1)</f>
        <v>399</v>
      </c>
      <c r="U209" s="9">
        <f xml:space="preserve"> IF(ROW(Tabella2026[[#This Row],[preDEF2]]) - ROW(Tabella2026[[#Headers],[preDEF2]])&lt;=ABS(SUM(Tabella2026[preDEF2])-N_TESSERE),Tabella2026[[#This Row],[preDEF2]]-1,Tabella2026[[#This Row],[preDEF2]])</f>
        <v>398</v>
      </c>
      <c r="V209" s="21">
        <f>+Tabella2026[[#This Row],[DEF - n. card]]*(PLAFOND/N_TESSERE)</f>
        <v>199000</v>
      </c>
      <c r="W209" s="18"/>
    </row>
    <row r="210" spans="2:23" x14ac:dyDescent="0.25">
      <c r="B210" s="1" t="s">
        <v>439</v>
      </c>
      <c r="C210" s="2">
        <v>63057</v>
      </c>
      <c r="D210" s="1" t="s">
        <v>440</v>
      </c>
      <c r="E210" s="1" t="s">
        <v>15</v>
      </c>
      <c r="F210" s="1" t="s">
        <v>14</v>
      </c>
      <c r="G210" s="1" t="s">
        <v>233</v>
      </c>
      <c r="H210" s="1" t="s">
        <v>15836</v>
      </c>
      <c r="I210" s="5">
        <v>39784</v>
      </c>
      <c r="J210" s="5">
        <v>527416759</v>
      </c>
      <c r="K210" s="3">
        <f>+Tabella2026[[#This Row],[POP_2024]]/SUM(Tabella2026[POP_2024])</f>
        <v>6.7495184877495497E-4</v>
      </c>
      <c r="L210" s="3">
        <f>+Tabella2026[[#This Row],[INCIDENZA POPOLAZIONE]]*(PLAFOND/2)</f>
        <v>198705.31806546016</v>
      </c>
      <c r="M210" s="3">
        <f>+IFERROR(Tabella2026[[#This Row],[reddito_2024]]/Tabella2026[[#This Row],[POP_2024]],"")</f>
        <v>13257.006811783631</v>
      </c>
      <c r="N210" s="3">
        <f>+IF(Tabella2026[[#This Row],[REDDITO COMPLESSIVO PROCAPITE]]&lt;media_aggr_reddito_pc,(media_aggr_reddito_pc-Tabella2026[[#This Row],[REDDITO COMPLESSIVO PROCAPITE]]),0)</f>
        <v>4568.0592508251102</v>
      </c>
      <c r="O210" s="3">
        <f>+Tabella2026[[#This Row],[DIFFERENZA REDDITO INFERIORE ALLA MEDIA DALLA MEDIA]]*Tabella2026[[#This Row],[POP_2024]]</f>
        <v>181735669.23482618</v>
      </c>
      <c r="P210" s="3">
        <f>+Tabella2026[[#This Row],[POPOLAZIONE PER DIFFERENZA ]]/SUM(Tabella2026[[POPOLAZIONE PER DIFFERENZA ]])</f>
        <v>1.6123263364654964E-3</v>
      </c>
      <c r="Q210" s="3">
        <f>+Tabella2026[[#This Row],[INCIDENZA POPOLAZIONE PER DIFFERENZA]]*(PLAFOND-SUM(Tabella2026[CONTRIBUTO SULLA BASE DELLA POPOLAZIONE]))</f>
        <v>474667.6642106917</v>
      </c>
      <c r="R210" s="3">
        <f>+Tabella2026[[#This Row],[CONTRIBUTO SULLA BASE DELLA POPOLAZIONE]]+Tabella2026[[#This Row],[CONTRIBUTO SULLA BASE DEL REDDITO]]</f>
        <v>673372.98227615189</v>
      </c>
      <c r="S210" s="3">
        <f>+Tabella2026[[#This Row],[CONTRIBUTO TOTALE]]/(PLAFOND/N_TESSERE)</f>
        <v>1346.7459645523038</v>
      </c>
      <c r="T210" s="3">
        <f>+MAX(CEILING(Tabella2026[[#This Row],[preDEF1]],1),1)</f>
        <v>1347</v>
      </c>
      <c r="U210" s="9">
        <f xml:space="preserve"> IF(ROW(Tabella2026[[#This Row],[preDEF2]]) - ROW(Tabella2026[[#Headers],[preDEF2]])&lt;=ABS(SUM(Tabella2026[preDEF2])-N_TESSERE),Tabella2026[[#This Row],[preDEF2]]-1,Tabella2026[[#This Row],[preDEF2]])</f>
        <v>1346</v>
      </c>
      <c r="V210" s="21">
        <f>+Tabella2026[[#This Row],[DEF - n. card]]*(PLAFOND/N_TESSERE)</f>
        <v>673000</v>
      </c>
      <c r="W210" s="18"/>
    </row>
    <row r="211" spans="2:23" x14ac:dyDescent="0.25">
      <c r="B211" s="1" t="s">
        <v>435</v>
      </c>
      <c r="C211" s="2">
        <v>83005</v>
      </c>
      <c r="D211" s="1" t="s">
        <v>436</v>
      </c>
      <c r="E211" s="1" t="s">
        <v>21</v>
      </c>
      <c r="F211" s="1" t="s">
        <v>42</v>
      </c>
      <c r="G211" s="1" t="s">
        <v>233</v>
      </c>
      <c r="H211" s="1" t="s">
        <v>15836</v>
      </c>
      <c r="I211" s="5">
        <v>39763</v>
      </c>
      <c r="J211" s="5">
        <v>469274350</v>
      </c>
      <c r="K211" s="3">
        <f>+Tabella2026[[#This Row],[POP_2024]]/SUM(Tabella2026[POP_2024])</f>
        <v>6.7459557517691874E-4</v>
      </c>
      <c r="L211" s="3">
        <f>+Tabella2026[[#This Row],[INCIDENZA POPOLAZIONE]]*(PLAFOND/2)</f>
        <v>198600.4313854035</v>
      </c>
      <c r="M211" s="3">
        <f>+IFERROR(Tabella2026[[#This Row],[reddito_2024]]/Tabella2026[[#This Row],[POP_2024]],"")</f>
        <v>11801.784322108493</v>
      </c>
      <c r="N211" s="3">
        <f>+IF(Tabella2026[[#This Row],[REDDITO COMPLESSIVO PROCAPITE]]&lt;media_aggr_reddito_pc,(media_aggr_reddito_pc-Tabella2026[[#This Row],[REDDITO COMPLESSIVO PROCAPITE]]),0)</f>
        <v>6023.2817405002479</v>
      </c>
      <c r="O211" s="3">
        <f>+Tabella2026[[#This Row],[DIFFERENZA REDDITO INFERIORE ALLA MEDIA DALLA MEDIA]]*Tabella2026[[#This Row],[POP_2024]]</f>
        <v>239503751.84751135</v>
      </c>
      <c r="P211" s="3">
        <f>+Tabella2026[[#This Row],[POPOLAZIONE PER DIFFERENZA ]]/SUM(Tabella2026[[POPOLAZIONE PER DIFFERENZA ]])</f>
        <v>2.124834428001432E-3</v>
      </c>
      <c r="Q211" s="3">
        <f>+Tabella2026[[#This Row],[INCIDENZA POPOLAZIONE PER DIFFERENZA]]*(PLAFOND-SUM(Tabella2026[CONTRIBUTO SULLA BASE DELLA POPOLAZIONE]))</f>
        <v>625549.6619778031</v>
      </c>
      <c r="R211" s="3">
        <f>+Tabella2026[[#This Row],[CONTRIBUTO SULLA BASE DELLA POPOLAZIONE]]+Tabella2026[[#This Row],[CONTRIBUTO SULLA BASE DEL REDDITO]]</f>
        <v>824150.0933632066</v>
      </c>
      <c r="S211" s="3">
        <f>+Tabella2026[[#This Row],[CONTRIBUTO TOTALE]]/(PLAFOND/N_TESSERE)</f>
        <v>1648.3001867264131</v>
      </c>
      <c r="T211" s="3">
        <f>+MAX(CEILING(Tabella2026[[#This Row],[preDEF1]],1),1)</f>
        <v>1649</v>
      </c>
      <c r="U211" s="9">
        <f xml:space="preserve"> IF(ROW(Tabella2026[[#This Row],[preDEF2]]) - ROW(Tabella2026[[#Headers],[preDEF2]])&lt;=ABS(SUM(Tabella2026[preDEF2])-N_TESSERE),Tabella2026[[#This Row],[preDEF2]]-1,Tabella2026[[#This Row],[preDEF2]])</f>
        <v>1648</v>
      </c>
      <c r="V211" s="21">
        <f>+Tabella2026[[#This Row],[DEF - n. card]]*(PLAFOND/N_TESSERE)</f>
        <v>824000</v>
      </c>
      <c r="W211" s="18"/>
    </row>
    <row r="212" spans="2:23" x14ac:dyDescent="0.25">
      <c r="B212" s="1" t="s">
        <v>455</v>
      </c>
      <c r="C212" s="2">
        <v>108019</v>
      </c>
      <c r="D212" s="1" t="s">
        <v>456</v>
      </c>
      <c r="E212" s="1" t="s">
        <v>12</v>
      </c>
      <c r="F212" s="1" t="s">
        <v>91</v>
      </c>
      <c r="G212" s="1" t="s">
        <v>233</v>
      </c>
      <c r="H212" s="1" t="s">
        <v>15835</v>
      </c>
      <c r="I212" s="5">
        <v>39763</v>
      </c>
      <c r="J212" s="5">
        <v>727348303</v>
      </c>
      <c r="K212" s="3">
        <f>+Tabella2026[[#This Row],[POP_2024]]/SUM(Tabella2026[POP_2024])</f>
        <v>6.7459557517691874E-4</v>
      </c>
      <c r="L212" s="3">
        <f>+Tabella2026[[#This Row],[INCIDENZA POPOLAZIONE]]*(PLAFOND/2)</f>
        <v>198600.4313854035</v>
      </c>
      <c r="M212" s="3">
        <f>+IFERROR(Tabella2026[[#This Row],[reddito_2024]]/Tabella2026[[#This Row],[POP_2024]],"")</f>
        <v>18292.088197570607</v>
      </c>
      <c r="N212" s="3">
        <f>+IF(Tabella2026[[#This Row],[REDDITO COMPLESSIVO PROCAPITE]]&lt;media_aggr_reddito_pc,(media_aggr_reddito_pc-Tabella2026[[#This Row],[REDDITO COMPLESSIVO PROCAPITE]]),0)</f>
        <v>0</v>
      </c>
      <c r="O212" s="3">
        <f>+Tabella2026[[#This Row],[DIFFERENZA REDDITO INFERIORE ALLA MEDIA DALLA MEDIA]]*Tabella2026[[#This Row],[POP_2024]]</f>
        <v>0</v>
      </c>
      <c r="P212" s="3">
        <f>+Tabella2026[[#This Row],[POPOLAZIONE PER DIFFERENZA ]]/SUM(Tabella2026[[POPOLAZIONE PER DIFFERENZA ]])</f>
        <v>0</v>
      </c>
      <c r="Q212" s="3">
        <f>+Tabella2026[[#This Row],[INCIDENZA POPOLAZIONE PER DIFFERENZA]]*(PLAFOND-SUM(Tabella2026[CONTRIBUTO SULLA BASE DELLA POPOLAZIONE]))</f>
        <v>0</v>
      </c>
      <c r="R212" s="3">
        <f>+Tabella2026[[#This Row],[CONTRIBUTO SULLA BASE DELLA POPOLAZIONE]]+Tabella2026[[#This Row],[CONTRIBUTO SULLA BASE DEL REDDITO]]</f>
        <v>198600.4313854035</v>
      </c>
      <c r="S212" s="3">
        <f>+Tabella2026[[#This Row],[CONTRIBUTO TOTALE]]/(PLAFOND/N_TESSERE)</f>
        <v>397.20086277080702</v>
      </c>
      <c r="T212" s="3">
        <f>+MAX(CEILING(Tabella2026[[#This Row],[preDEF1]],1),1)</f>
        <v>398</v>
      </c>
      <c r="U212" s="9">
        <f xml:space="preserve"> IF(ROW(Tabella2026[[#This Row],[preDEF2]]) - ROW(Tabella2026[[#Headers],[preDEF2]])&lt;=ABS(SUM(Tabella2026[preDEF2])-N_TESSERE),Tabella2026[[#This Row],[preDEF2]]-1,Tabella2026[[#This Row],[preDEF2]])</f>
        <v>397</v>
      </c>
      <c r="V212" s="21">
        <f>+Tabella2026[[#This Row],[DEF - n. card]]*(PLAFOND/N_TESSERE)</f>
        <v>198500</v>
      </c>
      <c r="W212" s="18"/>
    </row>
    <row r="213" spans="2:23" x14ac:dyDescent="0.25">
      <c r="B213" s="1" t="s">
        <v>430</v>
      </c>
      <c r="C213" s="2">
        <v>63083</v>
      </c>
      <c r="D213" s="1" t="s">
        <v>431</v>
      </c>
      <c r="E213" s="1" t="s">
        <v>15</v>
      </c>
      <c r="F213" s="1" t="s">
        <v>14</v>
      </c>
      <c r="G213" s="1" t="s">
        <v>233</v>
      </c>
      <c r="H213" s="1" t="s">
        <v>15836</v>
      </c>
      <c r="I213" s="5">
        <v>39719</v>
      </c>
      <c r="J213" s="5">
        <v>422464621</v>
      </c>
      <c r="K213" s="3">
        <f>+Tabella2026[[#This Row],[POP_2024]]/SUM(Tabella2026[POP_2024])</f>
        <v>6.7384909716198562E-4</v>
      </c>
      <c r="L213" s="3">
        <f>+Tabella2026[[#This Row],[INCIDENZA POPOLAZIONE]]*(PLAFOND/2)</f>
        <v>198380.66881766569</v>
      </c>
      <c r="M213" s="3">
        <f>+IFERROR(Tabella2026[[#This Row],[reddito_2024]]/Tabella2026[[#This Row],[POP_2024]],"")</f>
        <v>10636.33578388177</v>
      </c>
      <c r="N213" s="3">
        <f>+IF(Tabella2026[[#This Row],[REDDITO COMPLESSIVO PROCAPITE]]&lt;media_aggr_reddito_pc,(media_aggr_reddito_pc-Tabella2026[[#This Row],[REDDITO COMPLESSIVO PROCAPITE]]),0)</f>
        <v>7188.7302787269709</v>
      </c>
      <c r="O213" s="3">
        <f>+Tabella2026[[#This Row],[DIFFERENZA REDDITO INFERIORE ALLA MEDIA DALLA MEDIA]]*Tabella2026[[#This Row],[POP_2024]]</f>
        <v>285529177.94075656</v>
      </c>
      <c r="P213" s="3">
        <f>+Tabella2026[[#This Row],[POPOLAZIONE PER DIFFERENZA ]]/SUM(Tabella2026[[POPOLAZIONE PER DIFFERENZA ]])</f>
        <v>2.5331637722057283E-3</v>
      </c>
      <c r="Q213" s="3">
        <f>+Tabella2026[[#This Row],[INCIDENZA POPOLAZIONE PER DIFFERENZA]]*(PLAFOND-SUM(Tabella2026[CONTRIBUTO SULLA BASE DELLA POPOLAZIONE]))</f>
        <v>745761.5146645403</v>
      </c>
      <c r="R213" s="3">
        <f>+Tabella2026[[#This Row],[CONTRIBUTO SULLA BASE DELLA POPOLAZIONE]]+Tabella2026[[#This Row],[CONTRIBUTO SULLA BASE DEL REDDITO]]</f>
        <v>944142.18348220596</v>
      </c>
      <c r="S213" s="3">
        <f>+Tabella2026[[#This Row],[CONTRIBUTO TOTALE]]/(PLAFOND/N_TESSERE)</f>
        <v>1888.2843669644119</v>
      </c>
      <c r="T213" s="3">
        <f>+MAX(CEILING(Tabella2026[[#This Row],[preDEF1]],1),1)</f>
        <v>1889</v>
      </c>
      <c r="U213" s="9">
        <f xml:space="preserve"> IF(ROW(Tabella2026[[#This Row],[preDEF2]]) - ROW(Tabella2026[[#Headers],[preDEF2]])&lt;=ABS(SUM(Tabella2026[preDEF2])-N_TESSERE),Tabella2026[[#This Row],[preDEF2]]-1,Tabella2026[[#This Row],[preDEF2]])</f>
        <v>1888</v>
      </c>
      <c r="V213" s="21">
        <f>+Tabella2026[[#This Row],[DEF - n. card]]*(PLAFOND/N_TESSERE)</f>
        <v>944000</v>
      </c>
      <c r="W213" s="18"/>
    </row>
    <row r="214" spans="2:23" x14ac:dyDescent="0.25">
      <c r="B214" s="1" t="s">
        <v>441</v>
      </c>
      <c r="C214" s="2">
        <v>58003</v>
      </c>
      <c r="D214" s="1" t="s">
        <v>442</v>
      </c>
      <c r="E214" s="1" t="s">
        <v>8</v>
      </c>
      <c r="F214" s="1" t="s">
        <v>7</v>
      </c>
      <c r="G214" s="1" t="s">
        <v>233</v>
      </c>
      <c r="H214" s="1" t="s">
        <v>15834</v>
      </c>
      <c r="I214" s="5">
        <v>39662</v>
      </c>
      <c r="J214" s="5">
        <v>688893274</v>
      </c>
      <c r="K214" s="3">
        <f>+Tabella2026[[#This Row],[POP_2024]]/SUM(Tabella2026[POP_2024])</f>
        <v>6.7288206882445869E-4</v>
      </c>
      <c r="L214" s="3">
        <f>+Tabella2026[[#This Row],[INCIDENZA POPOLAZIONE]]*(PLAFOND/2)</f>
        <v>198095.97640036902</v>
      </c>
      <c r="M214" s="3">
        <f>+IFERROR(Tabella2026[[#This Row],[reddito_2024]]/Tabella2026[[#This Row],[POP_2024]],"")</f>
        <v>17369.100751348898</v>
      </c>
      <c r="N214" s="3">
        <f>+IF(Tabella2026[[#This Row],[REDDITO COMPLESSIVO PROCAPITE]]&lt;media_aggr_reddito_pc,(media_aggr_reddito_pc-Tabella2026[[#This Row],[REDDITO COMPLESSIVO PROCAPITE]]),0)</f>
        <v>455.96531125984257</v>
      </c>
      <c r="O214" s="3">
        <f>+Tabella2026[[#This Row],[DIFFERENZA REDDITO INFERIORE ALLA MEDIA DALLA MEDIA]]*Tabella2026[[#This Row],[POP_2024]]</f>
        <v>18084496.175187875</v>
      </c>
      <c r="P214" s="3">
        <f>+Tabella2026[[#This Row],[POPOLAZIONE PER DIFFERENZA ]]/SUM(Tabella2026[[POPOLAZIONE PER DIFFERENZA ]])</f>
        <v>1.6044241390658908E-4</v>
      </c>
      <c r="Q214" s="3">
        <f>+Tabella2026[[#This Row],[INCIDENZA POPOLAZIONE PER DIFFERENZA]]*(PLAFOND-SUM(Tabella2026[CONTRIBUTO SULLA BASE DELLA POPOLAZIONE]))</f>
        <v>47234.126322289587</v>
      </c>
      <c r="R214" s="3">
        <f>+Tabella2026[[#This Row],[CONTRIBUTO SULLA BASE DELLA POPOLAZIONE]]+Tabella2026[[#This Row],[CONTRIBUTO SULLA BASE DEL REDDITO]]</f>
        <v>245330.1027226586</v>
      </c>
      <c r="S214" s="3">
        <f>+Tabella2026[[#This Row],[CONTRIBUTO TOTALE]]/(PLAFOND/N_TESSERE)</f>
        <v>490.66020544531722</v>
      </c>
      <c r="T214" s="3">
        <f>+MAX(CEILING(Tabella2026[[#This Row],[preDEF1]],1),1)</f>
        <v>491</v>
      </c>
      <c r="U214" s="9">
        <f xml:space="preserve"> IF(ROW(Tabella2026[[#This Row],[preDEF2]]) - ROW(Tabella2026[[#Headers],[preDEF2]])&lt;=ABS(SUM(Tabella2026[preDEF2])-N_TESSERE),Tabella2026[[#This Row],[preDEF2]]-1,Tabella2026[[#This Row],[preDEF2]])</f>
        <v>490</v>
      </c>
      <c r="V214" s="21">
        <f>+Tabella2026[[#This Row],[DEF - n. card]]*(PLAFOND/N_TESSERE)</f>
        <v>245000</v>
      </c>
      <c r="W214" s="18"/>
    </row>
    <row r="215" spans="2:23" x14ac:dyDescent="0.25">
      <c r="B215" s="1" t="s">
        <v>471</v>
      </c>
      <c r="C215" s="2">
        <v>18182</v>
      </c>
      <c r="D215" s="1" t="s">
        <v>472</v>
      </c>
      <c r="E215" s="1" t="s">
        <v>12</v>
      </c>
      <c r="F215" s="1" t="s">
        <v>195</v>
      </c>
      <c r="G215" s="1" t="s">
        <v>233</v>
      </c>
      <c r="H215" s="1" t="s">
        <v>15835</v>
      </c>
      <c r="I215" s="5">
        <v>39515</v>
      </c>
      <c r="J215" s="5">
        <v>795077634</v>
      </c>
      <c r="K215" s="3">
        <f>+Tabella2026[[#This Row],[POP_2024]]/SUM(Tabella2026[POP_2024])</f>
        <v>6.7038815363820487E-4</v>
      </c>
      <c r="L215" s="3">
        <f>+Tabella2026[[#This Row],[INCIDENZA POPOLAZIONE]]*(PLAFOND/2)</f>
        <v>197361.76963997228</v>
      </c>
      <c r="M215" s="3">
        <f>+IFERROR(Tabella2026[[#This Row],[reddito_2024]]/Tabella2026[[#This Row],[POP_2024]],"")</f>
        <v>20120.906845501708</v>
      </c>
      <c r="N215" s="3">
        <f>+IF(Tabella2026[[#This Row],[REDDITO COMPLESSIVO PROCAPITE]]&lt;media_aggr_reddito_pc,(media_aggr_reddito_pc-Tabella2026[[#This Row],[REDDITO COMPLESSIVO PROCAPITE]]),0)</f>
        <v>0</v>
      </c>
      <c r="O215" s="3">
        <f>+Tabella2026[[#This Row],[DIFFERENZA REDDITO INFERIORE ALLA MEDIA DALLA MEDIA]]*Tabella2026[[#This Row],[POP_2024]]</f>
        <v>0</v>
      </c>
      <c r="P215" s="3">
        <f>+Tabella2026[[#This Row],[POPOLAZIONE PER DIFFERENZA ]]/SUM(Tabella2026[[POPOLAZIONE PER DIFFERENZA ]])</f>
        <v>0</v>
      </c>
      <c r="Q215" s="3">
        <f>+Tabella2026[[#This Row],[INCIDENZA POPOLAZIONE PER DIFFERENZA]]*(PLAFOND-SUM(Tabella2026[CONTRIBUTO SULLA BASE DELLA POPOLAZIONE]))</f>
        <v>0</v>
      </c>
      <c r="R215" s="3">
        <f>+Tabella2026[[#This Row],[CONTRIBUTO SULLA BASE DELLA POPOLAZIONE]]+Tabella2026[[#This Row],[CONTRIBUTO SULLA BASE DEL REDDITO]]</f>
        <v>197361.76963997228</v>
      </c>
      <c r="S215" s="3">
        <f>+Tabella2026[[#This Row],[CONTRIBUTO TOTALE]]/(PLAFOND/N_TESSERE)</f>
        <v>394.72353927994453</v>
      </c>
      <c r="T215" s="3">
        <f>+MAX(CEILING(Tabella2026[[#This Row],[preDEF1]],1),1)</f>
        <v>395</v>
      </c>
      <c r="U215" s="9">
        <f xml:space="preserve"> IF(ROW(Tabella2026[[#This Row],[preDEF2]]) - ROW(Tabella2026[[#Headers],[preDEF2]])&lt;=ABS(SUM(Tabella2026[preDEF2])-N_TESSERE),Tabella2026[[#This Row],[preDEF2]]-1,Tabella2026[[#This Row],[preDEF2]])</f>
        <v>394</v>
      </c>
      <c r="V215" s="21">
        <f>+Tabella2026[[#This Row],[DEF - n. card]]*(PLAFOND/N_TESSERE)</f>
        <v>197000</v>
      </c>
      <c r="W215" s="18"/>
    </row>
    <row r="216" spans="2:23" x14ac:dyDescent="0.25">
      <c r="B216" s="1" t="s">
        <v>453</v>
      </c>
      <c r="C216" s="2">
        <v>42021</v>
      </c>
      <c r="D216" s="1" t="s">
        <v>454</v>
      </c>
      <c r="E216" s="1" t="s">
        <v>117</v>
      </c>
      <c r="F216" s="1" t="s">
        <v>116</v>
      </c>
      <c r="G216" s="1" t="s">
        <v>233</v>
      </c>
      <c r="H216" s="1" t="s">
        <v>15834</v>
      </c>
      <c r="I216" s="5">
        <v>39391</v>
      </c>
      <c r="J216" s="5">
        <v>738981866</v>
      </c>
      <c r="K216" s="3">
        <f>+Tabella2026[[#This Row],[POP_2024]]/SUM(Tabella2026[POP_2024])</f>
        <v>6.6828444286884804E-4</v>
      </c>
      <c r="L216" s="3">
        <f>+Tabella2026[[#This Row],[INCIDENZA POPOLAZIONE]]*(PLAFOND/2)</f>
        <v>196742.43876725671</v>
      </c>
      <c r="M216" s="3">
        <f>+IFERROR(Tabella2026[[#This Row],[reddito_2024]]/Tabella2026[[#This Row],[POP_2024]],"")</f>
        <v>18760.170241933436</v>
      </c>
      <c r="N216" s="3">
        <f>+IF(Tabella2026[[#This Row],[REDDITO COMPLESSIVO PROCAPITE]]&lt;media_aggr_reddito_pc,(media_aggr_reddito_pc-Tabella2026[[#This Row],[REDDITO COMPLESSIVO PROCAPITE]]),0)</f>
        <v>0</v>
      </c>
      <c r="O216" s="3">
        <f>+Tabella2026[[#This Row],[DIFFERENZA REDDITO INFERIORE ALLA MEDIA DALLA MEDIA]]*Tabella2026[[#This Row],[POP_2024]]</f>
        <v>0</v>
      </c>
      <c r="P216" s="3">
        <f>+Tabella2026[[#This Row],[POPOLAZIONE PER DIFFERENZA ]]/SUM(Tabella2026[[POPOLAZIONE PER DIFFERENZA ]])</f>
        <v>0</v>
      </c>
      <c r="Q216" s="3">
        <f>+Tabella2026[[#This Row],[INCIDENZA POPOLAZIONE PER DIFFERENZA]]*(PLAFOND-SUM(Tabella2026[CONTRIBUTO SULLA BASE DELLA POPOLAZIONE]))</f>
        <v>0</v>
      </c>
      <c r="R216" s="3">
        <f>+Tabella2026[[#This Row],[CONTRIBUTO SULLA BASE DELLA POPOLAZIONE]]+Tabella2026[[#This Row],[CONTRIBUTO SULLA BASE DEL REDDITO]]</f>
        <v>196742.43876725671</v>
      </c>
      <c r="S216" s="3">
        <f>+Tabella2026[[#This Row],[CONTRIBUTO TOTALE]]/(PLAFOND/N_TESSERE)</f>
        <v>393.48487753451343</v>
      </c>
      <c r="T216" s="3">
        <f>+MAX(CEILING(Tabella2026[[#This Row],[preDEF1]],1),1)</f>
        <v>394</v>
      </c>
      <c r="U216" s="9">
        <f xml:space="preserve"> IF(ROW(Tabella2026[[#This Row],[preDEF2]]) - ROW(Tabella2026[[#Headers],[preDEF2]])&lt;=ABS(SUM(Tabella2026[preDEF2])-N_TESSERE),Tabella2026[[#This Row],[preDEF2]]-1,Tabella2026[[#This Row],[preDEF2]])</f>
        <v>393</v>
      </c>
      <c r="V216" s="21">
        <f>+Tabella2026[[#This Row],[DEF - n. card]]*(PLAFOND/N_TESSERE)</f>
        <v>196500</v>
      </c>
      <c r="W216" s="18"/>
    </row>
    <row r="217" spans="2:23" x14ac:dyDescent="0.25">
      <c r="B217" s="1" t="s">
        <v>463</v>
      </c>
      <c r="C217" s="2">
        <v>24100</v>
      </c>
      <c r="D217" s="1" t="s">
        <v>464</v>
      </c>
      <c r="E217" s="1" t="s">
        <v>38</v>
      </c>
      <c r="F217" s="1" t="s">
        <v>106</v>
      </c>
      <c r="G217" s="1" t="s">
        <v>233</v>
      </c>
      <c r="H217" s="1" t="s">
        <v>15835</v>
      </c>
      <c r="I217" s="5">
        <v>38875</v>
      </c>
      <c r="J217" s="5">
        <v>747187324</v>
      </c>
      <c r="K217" s="3">
        <f>+Tabella2026[[#This Row],[POP_2024]]/SUM(Tabella2026[POP_2024])</f>
        <v>6.5953029160281456E-4</v>
      </c>
      <c r="L217" s="3">
        <f>+Tabella2026[[#This Row],[INCIDENZA POPOLAZIONE]]*(PLAFOND/2)</f>
        <v>194165.22320014989</v>
      </c>
      <c r="M217" s="3">
        <f>+IFERROR(Tabella2026[[#This Row],[reddito_2024]]/Tabella2026[[#This Row],[POP_2024]],"")</f>
        <v>19220.252707395499</v>
      </c>
      <c r="N217" s="3">
        <f>+IF(Tabella2026[[#This Row],[REDDITO COMPLESSIVO PROCAPITE]]&lt;media_aggr_reddito_pc,(media_aggr_reddito_pc-Tabella2026[[#This Row],[REDDITO COMPLESSIVO PROCAPITE]]),0)</f>
        <v>0</v>
      </c>
      <c r="O217" s="3">
        <f>+Tabella2026[[#This Row],[DIFFERENZA REDDITO INFERIORE ALLA MEDIA DALLA MEDIA]]*Tabella2026[[#This Row],[POP_2024]]</f>
        <v>0</v>
      </c>
      <c r="P217" s="3">
        <f>+Tabella2026[[#This Row],[POPOLAZIONE PER DIFFERENZA ]]/SUM(Tabella2026[[POPOLAZIONE PER DIFFERENZA ]])</f>
        <v>0</v>
      </c>
      <c r="Q217" s="3">
        <f>+Tabella2026[[#This Row],[INCIDENZA POPOLAZIONE PER DIFFERENZA]]*(PLAFOND-SUM(Tabella2026[CONTRIBUTO SULLA BASE DELLA POPOLAZIONE]))</f>
        <v>0</v>
      </c>
      <c r="R217" s="3">
        <f>+Tabella2026[[#This Row],[CONTRIBUTO SULLA BASE DELLA POPOLAZIONE]]+Tabella2026[[#This Row],[CONTRIBUTO SULLA BASE DEL REDDITO]]</f>
        <v>194165.22320014989</v>
      </c>
      <c r="S217" s="3">
        <f>+Tabella2026[[#This Row],[CONTRIBUTO TOTALE]]/(PLAFOND/N_TESSERE)</f>
        <v>388.33044640029976</v>
      </c>
      <c r="T217" s="3">
        <f>+MAX(CEILING(Tabella2026[[#This Row],[preDEF1]],1),1)</f>
        <v>389</v>
      </c>
      <c r="U217" s="9">
        <f xml:space="preserve"> IF(ROW(Tabella2026[[#This Row],[preDEF2]]) - ROW(Tabella2026[[#Headers],[preDEF2]])&lt;=ABS(SUM(Tabella2026[preDEF2])-N_TESSERE),Tabella2026[[#This Row],[preDEF2]]-1,Tabella2026[[#This Row],[preDEF2]])</f>
        <v>388</v>
      </c>
      <c r="V217" s="21">
        <f>+Tabella2026[[#This Row],[DEF - n. card]]*(PLAFOND/N_TESSERE)</f>
        <v>194000</v>
      </c>
      <c r="W217" s="18"/>
    </row>
    <row r="218" spans="2:23" x14ac:dyDescent="0.25">
      <c r="B218" s="1" t="s">
        <v>457</v>
      </c>
      <c r="C218" s="2">
        <v>74007</v>
      </c>
      <c r="D218" s="1" t="s">
        <v>458</v>
      </c>
      <c r="E218" s="1" t="s">
        <v>33</v>
      </c>
      <c r="F218" s="1" t="s">
        <v>154</v>
      </c>
      <c r="G218" s="1" t="s">
        <v>233</v>
      </c>
      <c r="H218" s="1" t="s">
        <v>15836</v>
      </c>
      <c r="I218" s="5">
        <v>38863</v>
      </c>
      <c r="J218" s="5">
        <v>500926229</v>
      </c>
      <c r="K218" s="3">
        <f>+Tabella2026[[#This Row],[POP_2024]]/SUM(Tabella2026[POP_2024])</f>
        <v>6.5932670668965093E-4</v>
      </c>
      <c r="L218" s="3">
        <f>+Tabella2026[[#This Row],[INCIDENZA POPOLAZIONE]]*(PLAFOND/2)</f>
        <v>194105.2879544032</v>
      </c>
      <c r="M218" s="3">
        <f>+IFERROR(Tabella2026[[#This Row],[reddito_2024]]/Tabella2026[[#This Row],[POP_2024]],"")</f>
        <v>12889.540925816329</v>
      </c>
      <c r="N218" s="3">
        <f>+IF(Tabella2026[[#This Row],[REDDITO COMPLESSIVO PROCAPITE]]&lt;media_aggr_reddito_pc,(media_aggr_reddito_pc-Tabella2026[[#This Row],[REDDITO COMPLESSIVO PROCAPITE]]),0)</f>
        <v>4935.525136792412</v>
      </c>
      <c r="O218" s="3">
        <f>+Tabella2026[[#This Row],[DIFFERENZA REDDITO INFERIORE ALLA MEDIA DALLA MEDIA]]*Tabella2026[[#This Row],[POP_2024]]</f>
        <v>191809313.3911635</v>
      </c>
      <c r="P218" s="3">
        <f>+Tabella2026[[#This Row],[POPOLAZIONE PER DIFFERENZA ]]/SUM(Tabella2026[[POPOLAZIONE PER DIFFERENZA ]])</f>
        <v>1.7016979047758296E-3</v>
      </c>
      <c r="Q218" s="3">
        <f>+Tabella2026[[#This Row],[INCIDENZA POPOLAZIONE PER DIFFERENZA]]*(PLAFOND-SUM(Tabella2026[CONTRIBUTO SULLA BASE DELLA POPOLAZIONE]))</f>
        <v>500978.5868925777</v>
      </c>
      <c r="R218" s="3">
        <f>+Tabella2026[[#This Row],[CONTRIBUTO SULLA BASE DELLA POPOLAZIONE]]+Tabella2026[[#This Row],[CONTRIBUTO SULLA BASE DEL REDDITO]]</f>
        <v>695083.87484698091</v>
      </c>
      <c r="S218" s="3">
        <f>+Tabella2026[[#This Row],[CONTRIBUTO TOTALE]]/(PLAFOND/N_TESSERE)</f>
        <v>1390.1677496939619</v>
      </c>
      <c r="T218" s="3">
        <f>+MAX(CEILING(Tabella2026[[#This Row],[preDEF1]],1),1)</f>
        <v>1391</v>
      </c>
      <c r="U218" s="9">
        <f xml:space="preserve"> IF(ROW(Tabella2026[[#This Row],[preDEF2]]) - ROW(Tabella2026[[#Headers],[preDEF2]])&lt;=ABS(SUM(Tabella2026[preDEF2])-N_TESSERE),Tabella2026[[#This Row],[preDEF2]]-1,Tabella2026[[#This Row],[preDEF2]])</f>
        <v>1390</v>
      </c>
      <c r="V218" s="21">
        <f>+Tabella2026[[#This Row],[DEF - n. card]]*(PLAFOND/N_TESSERE)</f>
        <v>695000</v>
      </c>
      <c r="W218" s="18"/>
    </row>
    <row r="219" spans="2:23" x14ac:dyDescent="0.25">
      <c r="B219" s="1" t="s">
        <v>467</v>
      </c>
      <c r="C219" s="2">
        <v>58118</v>
      </c>
      <c r="D219" s="1" t="s">
        <v>468</v>
      </c>
      <c r="E219" s="1" t="s">
        <v>8</v>
      </c>
      <c r="F219" s="1" t="s">
        <v>7</v>
      </c>
      <c r="G219" s="1" t="s">
        <v>233</v>
      </c>
      <c r="H219" s="1" t="s">
        <v>15834</v>
      </c>
      <c r="I219" s="5">
        <v>38815</v>
      </c>
      <c r="J219" s="5">
        <v>735763965</v>
      </c>
      <c r="K219" s="3">
        <f>+Tabella2026[[#This Row],[POP_2024]]/SUM(Tabella2026[POP_2024])</f>
        <v>6.585123670369967E-4</v>
      </c>
      <c r="L219" s="3">
        <f>+Tabella2026[[#This Row],[INCIDENZA POPOLAZIONE]]*(PLAFOND/2)</f>
        <v>193865.54697141654</v>
      </c>
      <c r="M219" s="3">
        <f>+IFERROR(Tabella2026[[#This Row],[reddito_2024]]/Tabella2026[[#This Row],[POP_2024]],"")</f>
        <v>18955.660569367512</v>
      </c>
      <c r="N219" s="3">
        <f>+IF(Tabella2026[[#This Row],[REDDITO COMPLESSIVO PROCAPITE]]&lt;media_aggr_reddito_pc,(media_aggr_reddito_pc-Tabella2026[[#This Row],[REDDITO COMPLESSIVO PROCAPITE]]),0)</f>
        <v>0</v>
      </c>
      <c r="O219" s="3">
        <f>+Tabella2026[[#This Row],[DIFFERENZA REDDITO INFERIORE ALLA MEDIA DALLA MEDIA]]*Tabella2026[[#This Row],[POP_2024]]</f>
        <v>0</v>
      </c>
      <c r="P219" s="3">
        <f>+Tabella2026[[#This Row],[POPOLAZIONE PER DIFFERENZA ]]/SUM(Tabella2026[[POPOLAZIONE PER DIFFERENZA ]])</f>
        <v>0</v>
      </c>
      <c r="Q219" s="3">
        <f>+Tabella2026[[#This Row],[INCIDENZA POPOLAZIONE PER DIFFERENZA]]*(PLAFOND-SUM(Tabella2026[CONTRIBUTO SULLA BASE DELLA POPOLAZIONE]))</f>
        <v>0</v>
      </c>
      <c r="R219" s="3">
        <f>+Tabella2026[[#This Row],[CONTRIBUTO SULLA BASE DELLA POPOLAZIONE]]+Tabella2026[[#This Row],[CONTRIBUTO SULLA BASE DEL REDDITO]]</f>
        <v>193865.54697141654</v>
      </c>
      <c r="S219" s="3">
        <f>+Tabella2026[[#This Row],[CONTRIBUTO TOTALE]]/(PLAFOND/N_TESSERE)</f>
        <v>387.73109394283307</v>
      </c>
      <c r="T219" s="3">
        <f>+MAX(CEILING(Tabella2026[[#This Row],[preDEF1]],1),1)</f>
        <v>388</v>
      </c>
      <c r="U219" s="9">
        <f xml:space="preserve"> IF(ROW(Tabella2026[[#This Row],[preDEF2]]) - ROW(Tabella2026[[#Headers],[preDEF2]])&lt;=ABS(SUM(Tabella2026[preDEF2])-N_TESSERE),Tabella2026[[#This Row],[preDEF2]]-1,Tabella2026[[#This Row],[preDEF2]])</f>
        <v>387</v>
      </c>
      <c r="V219" s="21">
        <f>+Tabella2026[[#This Row],[DEF - n. card]]*(PLAFOND/N_TESSERE)</f>
        <v>193500</v>
      </c>
      <c r="W219" s="18"/>
    </row>
    <row r="220" spans="2:23" x14ac:dyDescent="0.25">
      <c r="B220" s="1" t="s">
        <v>459</v>
      </c>
      <c r="C220" s="2">
        <v>82049</v>
      </c>
      <c r="D220" s="1" t="s">
        <v>460</v>
      </c>
      <c r="E220" s="1" t="s">
        <v>21</v>
      </c>
      <c r="F220" s="1" t="s">
        <v>20</v>
      </c>
      <c r="G220" s="1" t="s">
        <v>233</v>
      </c>
      <c r="H220" s="1" t="s">
        <v>15836</v>
      </c>
      <c r="I220" s="5">
        <v>38759</v>
      </c>
      <c r="J220" s="5">
        <v>419554668</v>
      </c>
      <c r="K220" s="3">
        <f>+Tabella2026[[#This Row],[POP_2024]]/SUM(Tabella2026[POP_2024])</f>
        <v>6.5756230410890005E-4</v>
      </c>
      <c r="L220" s="3">
        <f>+Tabella2026[[#This Row],[INCIDENZA POPOLAZIONE]]*(PLAFOND/2)</f>
        <v>193585.8491579321</v>
      </c>
      <c r="M220" s="3">
        <f>+IFERROR(Tabella2026[[#This Row],[reddito_2024]]/Tabella2026[[#This Row],[POP_2024]],"")</f>
        <v>10824.703114115431</v>
      </c>
      <c r="N220" s="3">
        <f>+IF(Tabella2026[[#This Row],[REDDITO COMPLESSIVO PROCAPITE]]&lt;media_aggr_reddito_pc,(media_aggr_reddito_pc-Tabella2026[[#This Row],[REDDITO COMPLESSIVO PROCAPITE]]),0)</f>
        <v>7000.3629484933099</v>
      </c>
      <c r="O220" s="3">
        <f>+Tabella2026[[#This Row],[DIFFERENZA REDDITO INFERIORE ALLA MEDIA DALLA MEDIA]]*Tabella2026[[#This Row],[POP_2024]]</f>
        <v>271327067.52065217</v>
      </c>
      <c r="P220" s="3">
        <f>+Tabella2026[[#This Row],[POPOLAZIONE PER DIFFERENZA ]]/SUM(Tabella2026[[POPOLAZIONE PER DIFFERENZA ]])</f>
        <v>2.4071651899783861E-3</v>
      </c>
      <c r="Q220" s="3">
        <f>+Tabella2026[[#This Row],[INCIDENZA POPOLAZIONE PER DIFFERENZA]]*(PLAFOND-SUM(Tabella2026[CONTRIBUTO SULLA BASE DELLA POPOLAZIONE]))</f>
        <v>708667.62655574724</v>
      </c>
      <c r="R220" s="3">
        <f>+Tabella2026[[#This Row],[CONTRIBUTO SULLA BASE DELLA POPOLAZIONE]]+Tabella2026[[#This Row],[CONTRIBUTO SULLA BASE DEL REDDITO]]</f>
        <v>902253.47571367933</v>
      </c>
      <c r="S220" s="3">
        <f>+Tabella2026[[#This Row],[CONTRIBUTO TOTALE]]/(PLAFOND/N_TESSERE)</f>
        <v>1804.5069514273587</v>
      </c>
      <c r="T220" s="3">
        <f>+MAX(CEILING(Tabella2026[[#This Row],[preDEF1]],1),1)</f>
        <v>1805</v>
      </c>
      <c r="U220" s="9">
        <f xml:space="preserve"> IF(ROW(Tabella2026[[#This Row],[preDEF2]]) - ROW(Tabella2026[[#Headers],[preDEF2]])&lt;=ABS(SUM(Tabella2026[preDEF2])-N_TESSERE),Tabella2026[[#This Row],[preDEF2]]-1,Tabella2026[[#This Row],[preDEF2]])</f>
        <v>1804</v>
      </c>
      <c r="V220" s="21">
        <f>+Tabella2026[[#This Row],[DEF - n. card]]*(PLAFOND/N_TESSERE)</f>
        <v>902000</v>
      </c>
      <c r="W220" s="18"/>
    </row>
    <row r="221" spans="2:23" x14ac:dyDescent="0.25">
      <c r="B221" s="1" t="s">
        <v>461</v>
      </c>
      <c r="C221" s="2">
        <v>12119</v>
      </c>
      <c r="D221" s="1" t="s">
        <v>462</v>
      </c>
      <c r="E221" s="1" t="s">
        <v>12</v>
      </c>
      <c r="F221" s="1" t="s">
        <v>157</v>
      </c>
      <c r="G221" s="1" t="s">
        <v>233</v>
      </c>
      <c r="H221" s="1" t="s">
        <v>15835</v>
      </c>
      <c r="I221" s="5">
        <v>38732</v>
      </c>
      <c r="J221" s="5">
        <v>815852711</v>
      </c>
      <c r="K221" s="3">
        <f>+Tabella2026[[#This Row],[POP_2024]]/SUM(Tabella2026[POP_2024])</f>
        <v>6.5710423805428195E-4</v>
      </c>
      <c r="L221" s="3">
        <f>+Tabella2026[[#This Row],[INCIDENZA POPOLAZIONE]]*(PLAFOND/2)</f>
        <v>193450.99485500206</v>
      </c>
      <c r="M221" s="3">
        <f>+IFERROR(Tabella2026[[#This Row],[reddito_2024]]/Tabella2026[[#This Row],[POP_2024]],"")</f>
        <v>21064.048099762469</v>
      </c>
      <c r="N221" s="3">
        <f>+IF(Tabella2026[[#This Row],[REDDITO COMPLESSIVO PROCAPITE]]&lt;media_aggr_reddito_pc,(media_aggr_reddito_pc-Tabella2026[[#This Row],[REDDITO COMPLESSIVO PROCAPITE]]),0)</f>
        <v>0</v>
      </c>
      <c r="O221" s="3">
        <f>+Tabella2026[[#This Row],[DIFFERENZA REDDITO INFERIORE ALLA MEDIA DALLA MEDIA]]*Tabella2026[[#This Row],[POP_2024]]</f>
        <v>0</v>
      </c>
      <c r="P221" s="3">
        <f>+Tabella2026[[#This Row],[POPOLAZIONE PER DIFFERENZA ]]/SUM(Tabella2026[[POPOLAZIONE PER DIFFERENZA ]])</f>
        <v>0</v>
      </c>
      <c r="Q221" s="3">
        <f>+Tabella2026[[#This Row],[INCIDENZA POPOLAZIONE PER DIFFERENZA]]*(PLAFOND-SUM(Tabella2026[CONTRIBUTO SULLA BASE DELLA POPOLAZIONE]))</f>
        <v>0</v>
      </c>
      <c r="R221" s="3">
        <f>+Tabella2026[[#This Row],[CONTRIBUTO SULLA BASE DELLA POPOLAZIONE]]+Tabella2026[[#This Row],[CONTRIBUTO SULLA BASE DEL REDDITO]]</f>
        <v>193450.99485500206</v>
      </c>
      <c r="S221" s="3">
        <f>+Tabella2026[[#This Row],[CONTRIBUTO TOTALE]]/(PLAFOND/N_TESSERE)</f>
        <v>386.9019897100041</v>
      </c>
      <c r="T221" s="3">
        <f>+MAX(CEILING(Tabella2026[[#This Row],[preDEF1]],1),1)</f>
        <v>387</v>
      </c>
      <c r="U221" s="9">
        <f xml:space="preserve"> IF(ROW(Tabella2026[[#This Row],[preDEF2]]) - ROW(Tabella2026[[#Headers],[preDEF2]])&lt;=ABS(SUM(Tabella2026[preDEF2])-N_TESSERE),Tabella2026[[#This Row],[preDEF2]]-1,Tabella2026[[#This Row],[preDEF2]])</f>
        <v>386</v>
      </c>
      <c r="V221" s="21">
        <f>+Tabella2026[[#This Row],[DEF - n. card]]*(PLAFOND/N_TESSERE)</f>
        <v>193000</v>
      </c>
      <c r="W221" s="18"/>
    </row>
    <row r="222" spans="2:23" x14ac:dyDescent="0.25">
      <c r="B222" s="1" t="s">
        <v>449</v>
      </c>
      <c r="C222" s="2">
        <v>84041</v>
      </c>
      <c r="D222" s="1" t="s">
        <v>450</v>
      </c>
      <c r="E222" s="1" t="s">
        <v>21</v>
      </c>
      <c r="F222" s="1" t="s">
        <v>261</v>
      </c>
      <c r="G222" s="1" t="s">
        <v>233</v>
      </c>
      <c r="H222" s="1" t="s">
        <v>15836</v>
      </c>
      <c r="I222" s="5">
        <v>38576</v>
      </c>
      <c r="J222" s="5">
        <v>434627562</v>
      </c>
      <c r="K222" s="3">
        <f>+Tabella2026[[#This Row],[POP_2024]]/SUM(Tabella2026[POP_2024])</f>
        <v>6.5445763418315553E-4</v>
      </c>
      <c r="L222" s="3">
        <f>+Tabella2026[[#This Row],[INCIDENZA POPOLAZIONE]]*(PLAFOND/2)</f>
        <v>192671.83666029535</v>
      </c>
      <c r="M222" s="3">
        <f>+IFERROR(Tabella2026[[#This Row],[reddito_2024]]/Tabella2026[[#This Row],[POP_2024]],"")</f>
        <v>11266.786654914973</v>
      </c>
      <c r="N222" s="3">
        <f>+IF(Tabella2026[[#This Row],[REDDITO COMPLESSIVO PROCAPITE]]&lt;media_aggr_reddito_pc,(media_aggr_reddito_pc-Tabella2026[[#This Row],[REDDITO COMPLESSIVO PROCAPITE]]),0)</f>
        <v>6558.279407693768</v>
      </c>
      <c r="O222" s="3">
        <f>+Tabella2026[[#This Row],[DIFFERENZA REDDITO INFERIORE ALLA MEDIA DALLA MEDIA]]*Tabella2026[[#This Row],[POP_2024]]</f>
        <v>252992186.43119478</v>
      </c>
      <c r="P222" s="3">
        <f>+Tabella2026[[#This Row],[POPOLAZIONE PER DIFFERENZA ]]/SUM(Tabella2026[[POPOLAZIONE PER DIFFERENZA ]])</f>
        <v>2.244501405917935E-3</v>
      </c>
      <c r="Q222" s="3">
        <f>+Tabella2026[[#This Row],[INCIDENZA POPOLAZIONE PER DIFFERENZA]]*(PLAFOND-SUM(Tabella2026[CONTRIBUTO SULLA BASE DELLA POPOLAZIONE]))</f>
        <v>660779.53052618832</v>
      </c>
      <c r="R222" s="3">
        <f>+Tabella2026[[#This Row],[CONTRIBUTO SULLA BASE DELLA POPOLAZIONE]]+Tabella2026[[#This Row],[CONTRIBUTO SULLA BASE DEL REDDITO]]</f>
        <v>853451.36718648369</v>
      </c>
      <c r="S222" s="3">
        <f>+Tabella2026[[#This Row],[CONTRIBUTO TOTALE]]/(PLAFOND/N_TESSERE)</f>
        <v>1706.9027343729674</v>
      </c>
      <c r="T222" s="3">
        <f>+MAX(CEILING(Tabella2026[[#This Row],[preDEF1]],1),1)</f>
        <v>1707</v>
      </c>
      <c r="U222" s="9">
        <f xml:space="preserve"> IF(ROW(Tabella2026[[#This Row],[preDEF2]]) - ROW(Tabella2026[[#Headers],[preDEF2]])&lt;=ABS(SUM(Tabella2026[preDEF2])-N_TESSERE),Tabella2026[[#This Row],[preDEF2]]-1,Tabella2026[[#This Row],[preDEF2]])</f>
        <v>1706</v>
      </c>
      <c r="V222" s="21">
        <f>+Tabella2026[[#This Row],[DEF - n. card]]*(PLAFOND/N_TESSERE)</f>
        <v>853000</v>
      </c>
      <c r="W222" s="18"/>
    </row>
    <row r="223" spans="2:23" x14ac:dyDescent="0.25">
      <c r="B223" s="1" t="s">
        <v>465</v>
      </c>
      <c r="C223" s="2">
        <v>61049</v>
      </c>
      <c r="D223" s="1" t="s">
        <v>466</v>
      </c>
      <c r="E223" s="1" t="s">
        <v>15</v>
      </c>
      <c r="F223" s="1" t="s">
        <v>184</v>
      </c>
      <c r="G223" s="1" t="s">
        <v>233</v>
      </c>
      <c r="H223" s="1" t="s">
        <v>15836</v>
      </c>
      <c r="I223" s="5">
        <v>38198</v>
      </c>
      <c r="J223" s="5">
        <v>468247820</v>
      </c>
      <c r="K223" s="3">
        <f>+Tabella2026[[#This Row],[POP_2024]]/SUM(Tabella2026[POP_2024])</f>
        <v>6.4804470941850318E-4</v>
      </c>
      <c r="L223" s="3">
        <f>+Tabella2026[[#This Row],[INCIDENZA POPOLAZIONE]]*(PLAFOND/2)</f>
        <v>190783.87641927527</v>
      </c>
      <c r="M223" s="3">
        <f>+IFERROR(Tabella2026[[#This Row],[reddito_2024]]/Tabella2026[[#This Row],[POP_2024]],"")</f>
        <v>12258.438138122416</v>
      </c>
      <c r="N223" s="3">
        <f>+IF(Tabella2026[[#This Row],[REDDITO COMPLESSIVO PROCAPITE]]&lt;media_aggr_reddito_pc,(media_aggr_reddito_pc-Tabella2026[[#This Row],[REDDITO COMPLESSIVO PROCAPITE]]),0)</f>
        <v>5566.6279244863254</v>
      </c>
      <c r="O223" s="3">
        <f>+Tabella2026[[#This Row],[DIFFERENZA REDDITO INFERIORE ALLA MEDIA DALLA MEDIA]]*Tabella2026[[#This Row],[POP_2024]]</f>
        <v>212634053.45952865</v>
      </c>
      <c r="P223" s="3">
        <f>+Tabella2026[[#This Row],[POPOLAZIONE PER DIFFERENZA ]]/SUM(Tabella2026[[POPOLAZIONE PER DIFFERENZA ]])</f>
        <v>1.8864512721452726E-3</v>
      </c>
      <c r="Q223" s="3">
        <f>+Tabella2026[[#This Row],[INCIDENZA POPOLAZIONE PER DIFFERENZA]]*(PLAFOND-SUM(Tabella2026[CONTRIBUTO SULLA BASE DELLA POPOLAZIONE]))</f>
        <v>555369.8396811164</v>
      </c>
      <c r="R223" s="3">
        <f>+Tabella2026[[#This Row],[CONTRIBUTO SULLA BASE DELLA POPOLAZIONE]]+Tabella2026[[#This Row],[CONTRIBUTO SULLA BASE DEL REDDITO]]</f>
        <v>746153.7161003917</v>
      </c>
      <c r="S223" s="3">
        <f>+Tabella2026[[#This Row],[CONTRIBUTO TOTALE]]/(PLAFOND/N_TESSERE)</f>
        <v>1492.3074322007833</v>
      </c>
      <c r="T223" s="3">
        <f>+MAX(CEILING(Tabella2026[[#This Row],[preDEF1]],1),1)</f>
        <v>1493</v>
      </c>
      <c r="U223" s="9">
        <f xml:space="preserve"> IF(ROW(Tabella2026[[#This Row],[preDEF2]]) - ROW(Tabella2026[[#Headers],[preDEF2]])&lt;=ABS(SUM(Tabella2026[preDEF2])-N_TESSERE),Tabella2026[[#This Row],[preDEF2]]-1,Tabella2026[[#This Row],[preDEF2]])</f>
        <v>1492</v>
      </c>
      <c r="V223" s="21">
        <f>+Tabella2026[[#This Row],[DEF - n. card]]*(PLAFOND/N_TESSERE)</f>
        <v>746000</v>
      </c>
      <c r="W223" s="18"/>
    </row>
    <row r="224" spans="2:23" x14ac:dyDescent="0.25">
      <c r="B224" s="1" t="s">
        <v>473</v>
      </c>
      <c r="C224" s="2">
        <v>58029</v>
      </c>
      <c r="D224" s="1" t="s">
        <v>474</v>
      </c>
      <c r="E224" s="1" t="s">
        <v>8</v>
      </c>
      <c r="F224" s="1" t="s">
        <v>7</v>
      </c>
      <c r="G224" s="1" t="s">
        <v>233</v>
      </c>
      <c r="H224" s="1" t="s">
        <v>15834</v>
      </c>
      <c r="I224" s="5">
        <v>38138</v>
      </c>
      <c r="J224" s="5">
        <v>572630119</v>
      </c>
      <c r="K224" s="3">
        <f>+Tabella2026[[#This Row],[POP_2024]]/SUM(Tabella2026[POP_2024])</f>
        <v>6.4702678485268532E-4</v>
      </c>
      <c r="L224" s="3">
        <f>+Tabella2026[[#This Row],[INCIDENZA POPOLAZIONE]]*(PLAFOND/2)</f>
        <v>190484.20019054192</v>
      </c>
      <c r="M224" s="3">
        <f>+IFERROR(Tabella2026[[#This Row],[reddito_2024]]/Tabella2026[[#This Row],[POP_2024]],"")</f>
        <v>15014.686637998846</v>
      </c>
      <c r="N224" s="3">
        <f>+IF(Tabella2026[[#This Row],[REDDITO COMPLESSIVO PROCAPITE]]&lt;media_aggr_reddito_pc,(media_aggr_reddito_pc-Tabella2026[[#This Row],[REDDITO COMPLESSIVO PROCAPITE]]),0)</f>
        <v>2810.3794246098951</v>
      </c>
      <c r="O224" s="3">
        <f>+Tabella2026[[#This Row],[DIFFERENZA REDDITO INFERIORE ALLA MEDIA DALLA MEDIA]]*Tabella2026[[#This Row],[POP_2024]]</f>
        <v>107182250.49577218</v>
      </c>
      <c r="P224" s="3">
        <f>+Tabella2026[[#This Row],[POPOLAZIONE PER DIFFERENZA ]]/SUM(Tabella2026[[POPOLAZIONE PER DIFFERENZA ]])</f>
        <v>9.5090174649577934E-4</v>
      </c>
      <c r="Q224" s="3">
        <f>+Tabella2026[[#This Row],[INCIDENZA POPOLAZIONE PER DIFFERENZA]]*(PLAFOND-SUM(Tabella2026[CONTRIBUTO SULLA BASE DELLA POPOLAZIONE]))</f>
        <v>279944.76099204872</v>
      </c>
      <c r="R224" s="3">
        <f>+Tabella2026[[#This Row],[CONTRIBUTO SULLA BASE DELLA POPOLAZIONE]]+Tabella2026[[#This Row],[CONTRIBUTO SULLA BASE DEL REDDITO]]</f>
        <v>470428.96118259063</v>
      </c>
      <c r="S224" s="3">
        <f>+Tabella2026[[#This Row],[CONTRIBUTO TOTALE]]/(PLAFOND/N_TESSERE)</f>
        <v>940.85792236518125</v>
      </c>
      <c r="T224" s="3">
        <f>+MAX(CEILING(Tabella2026[[#This Row],[preDEF1]],1),1)</f>
        <v>941</v>
      </c>
      <c r="U224" s="9">
        <f xml:space="preserve"> IF(ROW(Tabella2026[[#This Row],[preDEF2]]) - ROW(Tabella2026[[#Headers],[preDEF2]])&lt;=ABS(SUM(Tabella2026[preDEF2])-N_TESSERE),Tabella2026[[#This Row],[preDEF2]]-1,Tabella2026[[#This Row],[preDEF2]])</f>
        <v>940</v>
      </c>
      <c r="V224" s="21">
        <f>+Tabella2026[[#This Row],[DEF - n. card]]*(PLAFOND/N_TESSERE)</f>
        <v>470000</v>
      </c>
      <c r="W224" s="18"/>
    </row>
    <row r="225" spans="2:23" x14ac:dyDescent="0.25">
      <c r="B225" s="1" t="s">
        <v>469</v>
      </c>
      <c r="C225" s="2">
        <v>54013</v>
      </c>
      <c r="D225" s="1" t="s">
        <v>470</v>
      </c>
      <c r="E225" s="1" t="s">
        <v>67</v>
      </c>
      <c r="F225" s="1" t="s">
        <v>66</v>
      </c>
      <c r="G225" s="1" t="s">
        <v>233</v>
      </c>
      <c r="H225" s="1" t="s">
        <v>15834</v>
      </c>
      <c r="I225" s="5">
        <v>37871</v>
      </c>
      <c r="J225" s="5">
        <v>709974086</v>
      </c>
      <c r="K225" s="3">
        <f>+Tabella2026[[#This Row],[POP_2024]]/SUM(Tabella2026[POP_2024])</f>
        <v>6.4249702053479588E-4</v>
      </c>
      <c r="L225" s="3">
        <f>+Tabella2026[[#This Row],[INCIDENZA POPOLAZIONE]]*(PLAFOND/2)</f>
        <v>189150.64097267852</v>
      </c>
      <c r="M225" s="3">
        <f>+IFERROR(Tabella2026[[#This Row],[reddito_2024]]/Tabella2026[[#This Row],[POP_2024]],"")</f>
        <v>18747.170288611338</v>
      </c>
      <c r="N225" s="3">
        <f>+IF(Tabella2026[[#This Row],[REDDITO COMPLESSIVO PROCAPITE]]&lt;media_aggr_reddito_pc,(media_aggr_reddito_pc-Tabella2026[[#This Row],[REDDITO COMPLESSIVO PROCAPITE]]),0)</f>
        <v>0</v>
      </c>
      <c r="O225" s="3">
        <f>+Tabella2026[[#This Row],[DIFFERENZA REDDITO INFERIORE ALLA MEDIA DALLA MEDIA]]*Tabella2026[[#This Row],[POP_2024]]</f>
        <v>0</v>
      </c>
      <c r="P225" s="3">
        <f>+Tabella2026[[#This Row],[POPOLAZIONE PER DIFFERENZA ]]/SUM(Tabella2026[[POPOLAZIONE PER DIFFERENZA ]])</f>
        <v>0</v>
      </c>
      <c r="Q225" s="3">
        <f>+Tabella2026[[#This Row],[INCIDENZA POPOLAZIONE PER DIFFERENZA]]*(PLAFOND-SUM(Tabella2026[CONTRIBUTO SULLA BASE DELLA POPOLAZIONE]))</f>
        <v>0</v>
      </c>
      <c r="R225" s="3">
        <f>+Tabella2026[[#This Row],[CONTRIBUTO SULLA BASE DELLA POPOLAZIONE]]+Tabella2026[[#This Row],[CONTRIBUTO SULLA BASE DEL REDDITO]]</f>
        <v>189150.64097267852</v>
      </c>
      <c r="S225" s="3">
        <f>+Tabella2026[[#This Row],[CONTRIBUTO TOTALE]]/(PLAFOND/N_TESSERE)</f>
        <v>378.30128194535706</v>
      </c>
      <c r="T225" s="3">
        <f>+MAX(CEILING(Tabella2026[[#This Row],[preDEF1]],1),1)</f>
        <v>379</v>
      </c>
      <c r="U225" s="9">
        <f xml:space="preserve"> IF(ROW(Tabella2026[[#This Row],[preDEF2]]) - ROW(Tabella2026[[#Headers],[preDEF2]])&lt;=ABS(SUM(Tabella2026[preDEF2])-N_TESSERE),Tabella2026[[#This Row],[preDEF2]]-1,Tabella2026[[#This Row],[preDEF2]])</f>
        <v>378</v>
      </c>
      <c r="V225" s="21">
        <f>+Tabella2026[[#This Row],[DEF - n. card]]*(PLAFOND/N_TESSERE)</f>
        <v>189000</v>
      </c>
      <c r="W225" s="18"/>
    </row>
    <row r="226" spans="2:23" x14ac:dyDescent="0.25">
      <c r="B226" s="1" t="s">
        <v>477</v>
      </c>
      <c r="C226" s="2">
        <v>27023</v>
      </c>
      <c r="D226" s="1" t="s">
        <v>478</v>
      </c>
      <c r="E226" s="1" t="s">
        <v>38</v>
      </c>
      <c r="F226" s="1" t="s">
        <v>40</v>
      </c>
      <c r="G226" s="1" t="s">
        <v>233</v>
      </c>
      <c r="H226" s="1" t="s">
        <v>15835</v>
      </c>
      <c r="I226" s="5">
        <v>37596</v>
      </c>
      <c r="J226" s="5">
        <v>700148627</v>
      </c>
      <c r="K226" s="3">
        <f>+Tabella2026[[#This Row],[POP_2024]]/SUM(Tabella2026[POP_2024])</f>
        <v>6.3783153294146402E-4</v>
      </c>
      <c r="L226" s="3">
        <f>+Tabella2026[[#This Row],[INCIDENZA POPOLAZIONE]]*(PLAFOND/2)</f>
        <v>187777.12492431729</v>
      </c>
      <c r="M226" s="3">
        <f>+IFERROR(Tabella2026[[#This Row],[reddito_2024]]/Tabella2026[[#This Row],[POP_2024]],"")</f>
        <v>18622.955287796573</v>
      </c>
      <c r="N226" s="3">
        <f>+IF(Tabella2026[[#This Row],[REDDITO COMPLESSIVO PROCAPITE]]&lt;media_aggr_reddito_pc,(media_aggr_reddito_pc-Tabella2026[[#This Row],[REDDITO COMPLESSIVO PROCAPITE]]),0)</f>
        <v>0</v>
      </c>
      <c r="O226" s="3">
        <f>+Tabella2026[[#This Row],[DIFFERENZA REDDITO INFERIORE ALLA MEDIA DALLA MEDIA]]*Tabella2026[[#This Row],[POP_2024]]</f>
        <v>0</v>
      </c>
      <c r="P226" s="3">
        <f>+Tabella2026[[#This Row],[POPOLAZIONE PER DIFFERENZA ]]/SUM(Tabella2026[[POPOLAZIONE PER DIFFERENZA ]])</f>
        <v>0</v>
      </c>
      <c r="Q226" s="3">
        <f>+Tabella2026[[#This Row],[INCIDENZA POPOLAZIONE PER DIFFERENZA]]*(PLAFOND-SUM(Tabella2026[CONTRIBUTO SULLA BASE DELLA POPOLAZIONE]))</f>
        <v>0</v>
      </c>
      <c r="R226" s="3">
        <f>+Tabella2026[[#This Row],[CONTRIBUTO SULLA BASE DELLA POPOLAZIONE]]+Tabella2026[[#This Row],[CONTRIBUTO SULLA BASE DEL REDDITO]]</f>
        <v>187777.12492431729</v>
      </c>
      <c r="S226" s="3">
        <f>+Tabella2026[[#This Row],[CONTRIBUTO TOTALE]]/(PLAFOND/N_TESSERE)</f>
        <v>375.55424984863458</v>
      </c>
      <c r="T226" s="3">
        <f>+MAX(CEILING(Tabella2026[[#This Row],[preDEF1]],1),1)</f>
        <v>376</v>
      </c>
      <c r="U226" s="9">
        <f xml:space="preserve"> IF(ROW(Tabella2026[[#This Row],[preDEF2]]) - ROW(Tabella2026[[#Headers],[preDEF2]])&lt;=ABS(SUM(Tabella2026[preDEF2])-N_TESSERE),Tabella2026[[#This Row],[preDEF2]]-1,Tabella2026[[#This Row],[preDEF2]])</f>
        <v>375</v>
      </c>
      <c r="V226" s="21">
        <f>+Tabella2026[[#This Row],[DEF - n. card]]*(PLAFOND/N_TESSERE)</f>
        <v>187500</v>
      </c>
      <c r="W226" s="18"/>
    </row>
    <row r="227" spans="2:23" x14ac:dyDescent="0.25">
      <c r="B227" s="1" t="s">
        <v>475</v>
      </c>
      <c r="C227" s="2">
        <v>65050</v>
      </c>
      <c r="D227" s="1" t="s">
        <v>476</v>
      </c>
      <c r="E227" s="1" t="s">
        <v>15</v>
      </c>
      <c r="F227" s="1" t="s">
        <v>82</v>
      </c>
      <c r="G227" s="1" t="s">
        <v>233</v>
      </c>
      <c r="H227" s="1" t="s">
        <v>15836</v>
      </c>
      <c r="I227" s="5">
        <v>37571</v>
      </c>
      <c r="J227" s="5">
        <v>433321136</v>
      </c>
      <c r="K227" s="3">
        <f>+Tabella2026[[#This Row],[POP_2024]]/SUM(Tabella2026[POP_2024])</f>
        <v>6.3740739770570657E-4</v>
      </c>
      <c r="L227" s="3">
        <f>+Tabella2026[[#This Row],[INCIDENZA POPOLAZIONE]]*(PLAFOND/2)</f>
        <v>187652.25982901175</v>
      </c>
      <c r="M227" s="3">
        <f>+IFERROR(Tabella2026[[#This Row],[reddito_2024]]/Tabella2026[[#This Row],[POP_2024]],"")</f>
        <v>11533.393734529291</v>
      </c>
      <c r="N227" s="3">
        <f>+IF(Tabella2026[[#This Row],[REDDITO COMPLESSIVO PROCAPITE]]&lt;media_aggr_reddito_pc,(media_aggr_reddito_pc-Tabella2026[[#This Row],[REDDITO COMPLESSIVO PROCAPITE]]),0)</f>
        <v>6291.6723280794504</v>
      </c>
      <c r="O227" s="3">
        <f>+Tabella2026[[#This Row],[DIFFERENZA REDDITO INFERIORE ALLA MEDIA DALLA MEDIA]]*Tabella2026[[#This Row],[POP_2024]]</f>
        <v>236384421.03827304</v>
      </c>
      <c r="P227" s="3">
        <f>+Tabella2026[[#This Row],[POPOLAZIONE PER DIFFERENZA ]]/SUM(Tabella2026[[POPOLAZIONE PER DIFFERENZA ]])</f>
        <v>2.0971602832556115E-3</v>
      </c>
      <c r="Q227" s="3">
        <f>+Tabella2026[[#This Row],[INCIDENZA POPOLAZIONE PER DIFFERENZA]]*(PLAFOND-SUM(Tabella2026[CONTRIBUTO SULLA BASE DELLA POPOLAZIONE]))</f>
        <v>617402.41452024214</v>
      </c>
      <c r="R227" s="3">
        <f>+Tabella2026[[#This Row],[CONTRIBUTO SULLA BASE DELLA POPOLAZIONE]]+Tabella2026[[#This Row],[CONTRIBUTO SULLA BASE DEL REDDITO]]</f>
        <v>805054.67434925388</v>
      </c>
      <c r="S227" s="3">
        <f>+Tabella2026[[#This Row],[CONTRIBUTO TOTALE]]/(PLAFOND/N_TESSERE)</f>
        <v>1610.1093486985078</v>
      </c>
      <c r="T227" s="3">
        <f>+MAX(CEILING(Tabella2026[[#This Row],[preDEF1]],1),1)</f>
        <v>1611</v>
      </c>
      <c r="U227" s="9">
        <f xml:space="preserve"> IF(ROW(Tabella2026[[#This Row],[preDEF2]]) - ROW(Tabella2026[[#Headers],[preDEF2]])&lt;=ABS(SUM(Tabella2026[preDEF2])-N_TESSERE),Tabella2026[[#This Row],[preDEF2]]-1,Tabella2026[[#This Row],[preDEF2]])</f>
        <v>1610</v>
      </c>
      <c r="V227" s="21">
        <f>+Tabella2026[[#This Row],[DEF - n. card]]*(PLAFOND/N_TESSERE)</f>
        <v>805000</v>
      </c>
      <c r="W227" s="18"/>
    </row>
    <row r="228" spans="2:23" x14ac:dyDescent="0.25">
      <c r="B228" s="1" t="s">
        <v>495</v>
      </c>
      <c r="C228" s="2">
        <v>15175</v>
      </c>
      <c r="D228" s="1" t="s">
        <v>496</v>
      </c>
      <c r="E228" s="1" t="s">
        <v>12</v>
      </c>
      <c r="F228" s="1" t="s">
        <v>11</v>
      </c>
      <c r="G228" s="1" t="s">
        <v>233</v>
      </c>
      <c r="H228" s="1" t="s">
        <v>15835</v>
      </c>
      <c r="I228" s="5">
        <v>37184</v>
      </c>
      <c r="J228" s="5">
        <v>632237780</v>
      </c>
      <c r="K228" s="3">
        <f>+Tabella2026[[#This Row],[POP_2024]]/SUM(Tabella2026[POP_2024])</f>
        <v>6.3084178425618152E-4</v>
      </c>
      <c r="L228" s="3">
        <f>+Tabella2026[[#This Row],[INCIDENZA POPOLAZIONE]]*(PLAFOND/2)</f>
        <v>185719.34815368164</v>
      </c>
      <c r="M228" s="3">
        <f>+IFERROR(Tabella2026[[#This Row],[reddito_2024]]/Tabella2026[[#This Row],[POP_2024]],"")</f>
        <v>17002.952345094665</v>
      </c>
      <c r="N228" s="3">
        <f>+IF(Tabella2026[[#This Row],[REDDITO COMPLESSIVO PROCAPITE]]&lt;media_aggr_reddito_pc,(media_aggr_reddito_pc-Tabella2026[[#This Row],[REDDITO COMPLESSIVO PROCAPITE]]),0)</f>
        <v>822.11371751407569</v>
      </c>
      <c r="O228" s="3">
        <f>+Tabella2026[[#This Row],[DIFFERENZA REDDITO INFERIORE ALLA MEDIA DALLA MEDIA]]*Tabella2026[[#This Row],[POP_2024]]</f>
        <v>30569476.472043391</v>
      </c>
      <c r="P228" s="3">
        <f>+Tabella2026[[#This Row],[POPOLAZIONE PER DIFFERENZA ]]/SUM(Tabella2026[[POPOLAZIONE PER DIFFERENZA ]])</f>
        <v>2.7120692495511941E-4</v>
      </c>
      <c r="Q228" s="3">
        <f>+Tabella2026[[#This Row],[INCIDENZA POPOLAZIONE PER DIFFERENZA]]*(PLAFOND-SUM(Tabella2026[CONTRIBUTO SULLA BASE DELLA POPOLAZIONE]))</f>
        <v>79843.11530159376</v>
      </c>
      <c r="R228" s="3">
        <f>+Tabella2026[[#This Row],[CONTRIBUTO SULLA BASE DELLA POPOLAZIONE]]+Tabella2026[[#This Row],[CONTRIBUTO SULLA BASE DEL REDDITO]]</f>
        <v>265562.4634552754</v>
      </c>
      <c r="S228" s="3">
        <f>+Tabella2026[[#This Row],[CONTRIBUTO TOTALE]]/(PLAFOND/N_TESSERE)</f>
        <v>531.12492691055081</v>
      </c>
      <c r="T228" s="3">
        <f>+MAX(CEILING(Tabella2026[[#This Row],[preDEF1]],1),1)</f>
        <v>532</v>
      </c>
      <c r="U228" s="9">
        <f xml:space="preserve"> IF(ROW(Tabella2026[[#This Row],[preDEF2]]) - ROW(Tabella2026[[#Headers],[preDEF2]])&lt;=ABS(SUM(Tabella2026[preDEF2])-N_TESSERE),Tabella2026[[#This Row],[preDEF2]]-1,Tabella2026[[#This Row],[preDEF2]])</f>
        <v>531</v>
      </c>
      <c r="V228" s="21">
        <f>+Tabella2026[[#This Row],[DEF - n. card]]*(PLAFOND/N_TESSERE)</f>
        <v>265500</v>
      </c>
      <c r="W228" s="18"/>
    </row>
    <row r="229" spans="2:23" x14ac:dyDescent="0.25">
      <c r="B229" s="1" t="s">
        <v>485</v>
      </c>
      <c r="C229" s="2">
        <v>15205</v>
      </c>
      <c r="D229" s="1" t="s">
        <v>486</v>
      </c>
      <c r="E229" s="1" t="s">
        <v>12</v>
      </c>
      <c r="F229" s="1" t="s">
        <v>11</v>
      </c>
      <c r="G229" s="1" t="s">
        <v>233</v>
      </c>
      <c r="H229" s="1" t="s">
        <v>15835</v>
      </c>
      <c r="I229" s="5">
        <v>37078</v>
      </c>
      <c r="J229" s="5">
        <v>822648632</v>
      </c>
      <c r="K229" s="3">
        <f>+Tabella2026[[#This Row],[POP_2024]]/SUM(Tabella2026[POP_2024])</f>
        <v>6.2904345085656999E-4</v>
      </c>
      <c r="L229" s="3">
        <f>+Tabella2026[[#This Row],[INCIDENZA POPOLAZIONE]]*(PLAFOND/2)</f>
        <v>185189.92014958608</v>
      </c>
      <c r="M229" s="3">
        <f>+IFERROR(Tabella2026[[#This Row],[reddito_2024]]/Tabella2026[[#This Row],[POP_2024]],"")</f>
        <v>22186.974270456874</v>
      </c>
      <c r="N229" s="3">
        <f>+IF(Tabella2026[[#This Row],[REDDITO COMPLESSIVO PROCAPITE]]&lt;media_aggr_reddito_pc,(media_aggr_reddito_pc-Tabella2026[[#This Row],[REDDITO COMPLESSIVO PROCAPITE]]),0)</f>
        <v>0</v>
      </c>
      <c r="O229" s="3">
        <f>+Tabella2026[[#This Row],[DIFFERENZA REDDITO INFERIORE ALLA MEDIA DALLA MEDIA]]*Tabella2026[[#This Row],[POP_2024]]</f>
        <v>0</v>
      </c>
      <c r="P229" s="3">
        <f>+Tabella2026[[#This Row],[POPOLAZIONE PER DIFFERENZA ]]/SUM(Tabella2026[[POPOLAZIONE PER DIFFERENZA ]])</f>
        <v>0</v>
      </c>
      <c r="Q229" s="3">
        <f>+Tabella2026[[#This Row],[INCIDENZA POPOLAZIONE PER DIFFERENZA]]*(PLAFOND-SUM(Tabella2026[CONTRIBUTO SULLA BASE DELLA POPOLAZIONE]))</f>
        <v>0</v>
      </c>
      <c r="R229" s="3">
        <f>+Tabella2026[[#This Row],[CONTRIBUTO SULLA BASE DELLA POPOLAZIONE]]+Tabella2026[[#This Row],[CONTRIBUTO SULLA BASE DEL REDDITO]]</f>
        <v>185189.92014958608</v>
      </c>
      <c r="S229" s="3">
        <f>+Tabella2026[[#This Row],[CONTRIBUTO TOTALE]]/(PLAFOND/N_TESSERE)</f>
        <v>370.37984029917214</v>
      </c>
      <c r="T229" s="3">
        <f>+MAX(CEILING(Tabella2026[[#This Row],[preDEF1]],1),1)</f>
        <v>371</v>
      </c>
      <c r="U229" s="9">
        <f xml:space="preserve"> IF(ROW(Tabella2026[[#This Row],[preDEF2]]) - ROW(Tabella2026[[#Headers],[preDEF2]])&lt;=ABS(SUM(Tabella2026[preDEF2])-N_TESSERE),Tabella2026[[#This Row],[preDEF2]]-1,Tabella2026[[#This Row],[preDEF2]])</f>
        <v>370</v>
      </c>
      <c r="V229" s="21">
        <f>+Tabella2026[[#This Row],[DEF - n. card]]*(PLAFOND/N_TESSERE)</f>
        <v>185000</v>
      </c>
      <c r="W229" s="18"/>
    </row>
    <row r="230" spans="2:23" x14ac:dyDescent="0.25">
      <c r="B230" s="1" t="s">
        <v>479</v>
      </c>
      <c r="C230" s="2">
        <v>59008</v>
      </c>
      <c r="D230" s="1" t="s">
        <v>480</v>
      </c>
      <c r="E230" s="1" t="s">
        <v>8</v>
      </c>
      <c r="F230" s="1" t="s">
        <v>84</v>
      </c>
      <c r="G230" s="1" t="s">
        <v>233</v>
      </c>
      <c r="H230" s="1" t="s">
        <v>15834</v>
      </c>
      <c r="I230" s="5">
        <v>36807</v>
      </c>
      <c r="J230" s="5">
        <v>558986892</v>
      </c>
      <c r="K230" s="3">
        <f>+Tabella2026[[#This Row],[POP_2024]]/SUM(Tabella2026[POP_2024])</f>
        <v>6.2444582490095934E-4</v>
      </c>
      <c r="L230" s="3">
        <f>+Tabella2026[[#This Row],[INCIDENZA POPOLAZIONE]]*(PLAFOND/2)</f>
        <v>183836.38251647376</v>
      </c>
      <c r="M230" s="3">
        <f>+IFERROR(Tabella2026[[#This Row],[reddito_2024]]/Tabella2026[[#This Row],[POP_2024]],"")</f>
        <v>15186.972369386258</v>
      </c>
      <c r="N230" s="3">
        <f>+IF(Tabella2026[[#This Row],[REDDITO COMPLESSIVO PROCAPITE]]&lt;media_aggr_reddito_pc,(media_aggr_reddito_pc-Tabella2026[[#This Row],[REDDITO COMPLESSIVO PROCAPITE]]),0)</f>
        <v>2638.0936932224831</v>
      </c>
      <c r="O230" s="3">
        <f>+Tabella2026[[#This Row],[DIFFERENZA REDDITO INFERIORE ALLA MEDIA DALLA MEDIA]]*Tabella2026[[#This Row],[POP_2024]]</f>
        <v>97100314.566439942</v>
      </c>
      <c r="P230" s="3">
        <f>+Tabella2026[[#This Row],[POPOLAZIONE PER DIFFERENZA ]]/SUM(Tabella2026[[POPOLAZIONE PER DIFFERENZA ]])</f>
        <v>8.6145661505921995E-4</v>
      </c>
      <c r="Q230" s="3">
        <f>+Tabella2026[[#This Row],[INCIDENZA POPOLAZIONE PER DIFFERENZA]]*(PLAFOND-SUM(Tabella2026[CONTRIBUTO SULLA BASE DELLA POPOLAZIONE]))</f>
        <v>253612.18138097407</v>
      </c>
      <c r="R230" s="3">
        <f>+Tabella2026[[#This Row],[CONTRIBUTO SULLA BASE DELLA POPOLAZIONE]]+Tabella2026[[#This Row],[CONTRIBUTO SULLA BASE DEL REDDITO]]</f>
        <v>437448.56389744784</v>
      </c>
      <c r="S230" s="3">
        <f>+Tabella2026[[#This Row],[CONTRIBUTO TOTALE]]/(PLAFOND/N_TESSERE)</f>
        <v>874.89712779489571</v>
      </c>
      <c r="T230" s="3">
        <f>+MAX(CEILING(Tabella2026[[#This Row],[preDEF1]],1),1)</f>
        <v>875</v>
      </c>
      <c r="U230" s="9">
        <f xml:space="preserve"> IF(ROW(Tabella2026[[#This Row],[preDEF2]]) - ROW(Tabella2026[[#Headers],[preDEF2]])&lt;=ABS(SUM(Tabella2026[preDEF2])-N_TESSERE),Tabella2026[[#This Row],[preDEF2]]-1,Tabella2026[[#This Row],[preDEF2]])</f>
        <v>874</v>
      </c>
      <c r="V230" s="21">
        <f>+Tabella2026[[#This Row],[DEF - n. card]]*(PLAFOND/N_TESSERE)</f>
        <v>437000</v>
      </c>
      <c r="W230" s="18"/>
    </row>
    <row r="231" spans="2:23" x14ac:dyDescent="0.25">
      <c r="B231" s="1" t="s">
        <v>499</v>
      </c>
      <c r="C231" s="2">
        <v>78102</v>
      </c>
      <c r="D231" s="1" t="s">
        <v>500</v>
      </c>
      <c r="E231" s="1" t="s">
        <v>61</v>
      </c>
      <c r="F231" s="1" t="s">
        <v>178</v>
      </c>
      <c r="G231" s="1" t="s">
        <v>233</v>
      </c>
      <c r="H231" s="1" t="s">
        <v>15836</v>
      </c>
      <c r="I231" s="5">
        <v>36781</v>
      </c>
      <c r="J231" s="5">
        <v>570830024</v>
      </c>
      <c r="K231" s="3">
        <f>+Tabella2026[[#This Row],[POP_2024]]/SUM(Tabella2026[POP_2024])</f>
        <v>6.2400472425577162E-4</v>
      </c>
      <c r="L231" s="3">
        <f>+Tabella2026[[#This Row],[INCIDENZA POPOLAZIONE]]*(PLAFOND/2)</f>
        <v>183706.52281735596</v>
      </c>
      <c r="M231" s="3">
        <f>+IFERROR(Tabella2026[[#This Row],[reddito_2024]]/Tabella2026[[#This Row],[POP_2024]],"")</f>
        <v>15519.698322503467</v>
      </c>
      <c r="N231" s="3">
        <f>+IF(Tabella2026[[#This Row],[REDDITO COMPLESSIVO PROCAPITE]]&lt;media_aggr_reddito_pc,(media_aggr_reddito_pc-Tabella2026[[#This Row],[REDDITO COMPLESSIVO PROCAPITE]]),0)</f>
        <v>2305.3677401052737</v>
      </c>
      <c r="O231" s="3">
        <f>+Tabella2026[[#This Row],[DIFFERENZA REDDITO INFERIORE ALLA MEDIA DALLA MEDIA]]*Tabella2026[[#This Row],[POP_2024]]</f>
        <v>84793730.848812073</v>
      </c>
      <c r="P231" s="3">
        <f>+Tabella2026[[#This Row],[POPOLAZIONE PER DIFFERENZA ]]/SUM(Tabella2026[[POPOLAZIONE PER DIFFERENZA ]])</f>
        <v>7.5227480653813038E-4</v>
      </c>
      <c r="Q231" s="3">
        <f>+Tabella2026[[#This Row],[INCIDENZA POPOLAZIONE PER DIFFERENZA]]*(PLAFOND-SUM(Tabella2026[CONTRIBUTO SULLA BASE DELLA POPOLAZIONE]))</f>
        <v>221469.13883872158</v>
      </c>
      <c r="R231" s="3">
        <f>+Tabella2026[[#This Row],[CONTRIBUTO SULLA BASE DELLA POPOLAZIONE]]+Tabella2026[[#This Row],[CONTRIBUTO SULLA BASE DEL REDDITO]]</f>
        <v>405175.66165607754</v>
      </c>
      <c r="S231" s="3">
        <f>+Tabella2026[[#This Row],[CONTRIBUTO TOTALE]]/(PLAFOND/N_TESSERE)</f>
        <v>810.35132331215505</v>
      </c>
      <c r="T231" s="3">
        <f>+MAX(CEILING(Tabella2026[[#This Row],[preDEF1]],1),1)</f>
        <v>811</v>
      </c>
      <c r="U231" s="9">
        <f xml:space="preserve"> IF(ROW(Tabella2026[[#This Row],[preDEF2]]) - ROW(Tabella2026[[#Headers],[preDEF2]])&lt;=ABS(SUM(Tabella2026[preDEF2])-N_TESSERE),Tabella2026[[#This Row],[preDEF2]]-1,Tabella2026[[#This Row],[preDEF2]])</f>
        <v>810</v>
      </c>
      <c r="V231" s="21">
        <f>+Tabella2026[[#This Row],[DEF - n. card]]*(PLAFOND/N_TESSERE)</f>
        <v>405000</v>
      </c>
      <c r="W231" s="18"/>
    </row>
    <row r="232" spans="2:23" x14ac:dyDescent="0.25">
      <c r="B232" s="1" t="s">
        <v>481</v>
      </c>
      <c r="C232" s="2">
        <v>61048</v>
      </c>
      <c r="D232" s="1" t="s">
        <v>482</v>
      </c>
      <c r="E232" s="1" t="s">
        <v>15</v>
      </c>
      <c r="F232" s="1" t="s">
        <v>184</v>
      </c>
      <c r="G232" s="1" t="s">
        <v>233</v>
      </c>
      <c r="H232" s="1" t="s">
        <v>15836</v>
      </c>
      <c r="I232" s="5">
        <v>36696</v>
      </c>
      <c r="J232" s="5">
        <v>390831358</v>
      </c>
      <c r="K232" s="3">
        <f>+Tabella2026[[#This Row],[POP_2024]]/SUM(Tabella2026[POP_2024])</f>
        <v>6.2256266445419632E-4</v>
      </c>
      <c r="L232" s="3">
        <f>+Tabella2026[[#This Row],[INCIDENZA POPOLAZIONE]]*(PLAFOND/2)</f>
        <v>183281.98149331706</v>
      </c>
      <c r="M232" s="3">
        <f>+IFERROR(Tabella2026[[#This Row],[reddito_2024]]/Tabella2026[[#This Row],[POP_2024]],"")</f>
        <v>10650.516623065185</v>
      </c>
      <c r="N232" s="3">
        <f>+IF(Tabella2026[[#This Row],[REDDITO COMPLESSIVO PROCAPITE]]&lt;media_aggr_reddito_pc,(media_aggr_reddito_pc-Tabella2026[[#This Row],[REDDITO COMPLESSIVO PROCAPITE]]),0)</f>
        <v>7174.5494395435562</v>
      </c>
      <c r="O232" s="3">
        <f>+Tabella2026[[#This Row],[DIFFERENZA REDDITO INFERIORE ALLA MEDIA DALLA MEDIA]]*Tabella2026[[#This Row],[POP_2024]]</f>
        <v>263277266.23349035</v>
      </c>
      <c r="P232" s="3">
        <f>+Tabella2026[[#This Row],[POPOLAZIONE PER DIFFERENZA ]]/SUM(Tabella2026[[POPOLAZIONE PER DIFFERENZA ]])</f>
        <v>2.3357487934435131E-3</v>
      </c>
      <c r="Q232" s="3">
        <f>+Tabella2026[[#This Row],[INCIDENZA POPOLAZIONE PER DIFFERENZA]]*(PLAFOND-SUM(Tabella2026[CONTRIBUTO SULLA BASE DELLA POPOLAZIONE]))</f>
        <v>687642.69297817792</v>
      </c>
      <c r="R232" s="3">
        <f>+Tabella2026[[#This Row],[CONTRIBUTO SULLA BASE DELLA POPOLAZIONE]]+Tabella2026[[#This Row],[CONTRIBUTO SULLA BASE DEL REDDITO]]</f>
        <v>870924.67447149497</v>
      </c>
      <c r="S232" s="3">
        <f>+Tabella2026[[#This Row],[CONTRIBUTO TOTALE]]/(PLAFOND/N_TESSERE)</f>
        <v>1741.84934894299</v>
      </c>
      <c r="T232" s="3">
        <f>+MAX(CEILING(Tabella2026[[#This Row],[preDEF1]],1),1)</f>
        <v>1742</v>
      </c>
      <c r="U232" s="9">
        <f xml:space="preserve"> IF(ROW(Tabella2026[[#This Row],[preDEF2]]) - ROW(Tabella2026[[#Headers],[preDEF2]])&lt;=ABS(SUM(Tabella2026[preDEF2])-N_TESSERE),Tabella2026[[#This Row],[preDEF2]]-1,Tabella2026[[#This Row],[preDEF2]])</f>
        <v>1741</v>
      </c>
      <c r="V232" s="21">
        <f>+Tabella2026[[#This Row],[DEF - n. card]]*(PLAFOND/N_TESSERE)</f>
        <v>870500</v>
      </c>
      <c r="W232" s="18"/>
    </row>
    <row r="233" spans="2:23" x14ac:dyDescent="0.25">
      <c r="B233" s="1" t="s">
        <v>483</v>
      </c>
      <c r="C233" s="2">
        <v>1120</v>
      </c>
      <c r="D233" s="1" t="s">
        <v>484</v>
      </c>
      <c r="E233" s="1" t="s">
        <v>18</v>
      </c>
      <c r="F233" s="1" t="s">
        <v>17</v>
      </c>
      <c r="G233" s="1" t="s">
        <v>233</v>
      </c>
      <c r="H233" s="1" t="s">
        <v>15835</v>
      </c>
      <c r="I233" s="5">
        <v>36505</v>
      </c>
      <c r="J233" s="5">
        <v>702285620</v>
      </c>
      <c r="K233" s="3">
        <f>+Tabella2026[[#This Row],[POP_2024]]/SUM(Tabella2026[POP_2024])</f>
        <v>6.1932227125300948E-4</v>
      </c>
      <c r="L233" s="3">
        <f>+Tabella2026[[#This Row],[INCIDENZA POPOLAZIONE]]*(PLAFOND/2)</f>
        <v>182328.01216518256</v>
      </c>
      <c r="M233" s="3">
        <f>+IFERROR(Tabella2026[[#This Row],[reddito_2024]]/Tabella2026[[#This Row],[POP_2024]],"")</f>
        <v>19238.066566223806</v>
      </c>
      <c r="N233" s="3">
        <f>+IF(Tabella2026[[#This Row],[REDDITO COMPLESSIVO PROCAPITE]]&lt;media_aggr_reddito_pc,(media_aggr_reddito_pc-Tabella2026[[#This Row],[REDDITO COMPLESSIVO PROCAPITE]]),0)</f>
        <v>0</v>
      </c>
      <c r="O233" s="3">
        <f>+Tabella2026[[#This Row],[DIFFERENZA REDDITO INFERIORE ALLA MEDIA DALLA MEDIA]]*Tabella2026[[#This Row],[POP_2024]]</f>
        <v>0</v>
      </c>
      <c r="P233" s="3">
        <f>+Tabella2026[[#This Row],[POPOLAZIONE PER DIFFERENZA ]]/SUM(Tabella2026[[POPOLAZIONE PER DIFFERENZA ]])</f>
        <v>0</v>
      </c>
      <c r="Q233" s="3">
        <f>+Tabella2026[[#This Row],[INCIDENZA POPOLAZIONE PER DIFFERENZA]]*(PLAFOND-SUM(Tabella2026[CONTRIBUTO SULLA BASE DELLA POPOLAZIONE]))</f>
        <v>0</v>
      </c>
      <c r="R233" s="3">
        <f>+Tabella2026[[#This Row],[CONTRIBUTO SULLA BASE DELLA POPOLAZIONE]]+Tabella2026[[#This Row],[CONTRIBUTO SULLA BASE DEL REDDITO]]</f>
        <v>182328.01216518256</v>
      </c>
      <c r="S233" s="3">
        <f>+Tabella2026[[#This Row],[CONTRIBUTO TOTALE]]/(PLAFOND/N_TESSERE)</f>
        <v>364.65602433036514</v>
      </c>
      <c r="T233" s="3">
        <f>+MAX(CEILING(Tabella2026[[#This Row],[preDEF1]],1),1)</f>
        <v>365</v>
      </c>
      <c r="U233" s="9">
        <f xml:space="preserve"> IF(ROW(Tabella2026[[#This Row],[preDEF2]]) - ROW(Tabella2026[[#Headers],[preDEF2]])&lt;=ABS(SUM(Tabella2026[preDEF2])-N_TESSERE),Tabella2026[[#This Row],[preDEF2]]-1,Tabella2026[[#This Row],[preDEF2]])</f>
        <v>364</v>
      </c>
      <c r="V233" s="21">
        <f>+Tabella2026[[#This Row],[DEF - n. card]]*(PLAFOND/N_TESSERE)</f>
        <v>182000</v>
      </c>
      <c r="W233" s="18"/>
    </row>
    <row r="234" spans="2:23" x14ac:dyDescent="0.25">
      <c r="B234" s="1" t="s">
        <v>497</v>
      </c>
      <c r="C234" s="2">
        <v>15027</v>
      </c>
      <c r="D234" s="1" t="s">
        <v>498</v>
      </c>
      <c r="E234" s="1" t="s">
        <v>12</v>
      </c>
      <c r="F234" s="1" t="s">
        <v>11</v>
      </c>
      <c r="G234" s="1" t="s">
        <v>233</v>
      </c>
      <c r="H234" s="1" t="s">
        <v>15835</v>
      </c>
      <c r="I234" s="5">
        <v>36365</v>
      </c>
      <c r="J234" s="5">
        <v>731970369</v>
      </c>
      <c r="K234" s="3">
        <f>+Tabella2026[[#This Row],[POP_2024]]/SUM(Tabella2026[POP_2024])</f>
        <v>6.169471139327678E-4</v>
      </c>
      <c r="L234" s="3">
        <f>+Tabella2026[[#This Row],[INCIDENZA POPOLAZIONE]]*(PLAFOND/2)</f>
        <v>181628.76763147139</v>
      </c>
      <c r="M234" s="3">
        <f>+IFERROR(Tabella2026[[#This Row],[reddito_2024]]/Tabella2026[[#This Row],[POP_2024]],"")</f>
        <v>20128.430331362575</v>
      </c>
      <c r="N234" s="3">
        <f>+IF(Tabella2026[[#This Row],[REDDITO COMPLESSIVO PROCAPITE]]&lt;media_aggr_reddito_pc,(media_aggr_reddito_pc-Tabella2026[[#This Row],[REDDITO COMPLESSIVO PROCAPITE]]),0)</f>
        <v>0</v>
      </c>
      <c r="O234" s="3">
        <f>+Tabella2026[[#This Row],[DIFFERENZA REDDITO INFERIORE ALLA MEDIA DALLA MEDIA]]*Tabella2026[[#This Row],[POP_2024]]</f>
        <v>0</v>
      </c>
      <c r="P234" s="3">
        <f>+Tabella2026[[#This Row],[POPOLAZIONE PER DIFFERENZA ]]/SUM(Tabella2026[[POPOLAZIONE PER DIFFERENZA ]])</f>
        <v>0</v>
      </c>
      <c r="Q234" s="3">
        <f>+Tabella2026[[#This Row],[INCIDENZA POPOLAZIONE PER DIFFERENZA]]*(PLAFOND-SUM(Tabella2026[CONTRIBUTO SULLA BASE DELLA POPOLAZIONE]))</f>
        <v>0</v>
      </c>
      <c r="R234" s="3">
        <f>+Tabella2026[[#This Row],[CONTRIBUTO SULLA BASE DELLA POPOLAZIONE]]+Tabella2026[[#This Row],[CONTRIBUTO SULLA BASE DEL REDDITO]]</f>
        <v>181628.76763147139</v>
      </c>
      <c r="S234" s="3">
        <f>+Tabella2026[[#This Row],[CONTRIBUTO TOTALE]]/(PLAFOND/N_TESSERE)</f>
        <v>363.25753526294278</v>
      </c>
      <c r="T234" s="3">
        <f>+MAX(CEILING(Tabella2026[[#This Row],[preDEF1]],1),1)</f>
        <v>364</v>
      </c>
      <c r="U234" s="9">
        <f xml:space="preserve"> IF(ROW(Tabella2026[[#This Row],[preDEF2]]) - ROW(Tabella2026[[#Headers],[preDEF2]])&lt;=ABS(SUM(Tabella2026[preDEF2])-N_TESSERE),Tabella2026[[#This Row],[preDEF2]]-1,Tabella2026[[#This Row],[preDEF2]])</f>
        <v>363</v>
      </c>
      <c r="V234" s="21">
        <f>+Tabella2026[[#This Row],[DEF - n. card]]*(PLAFOND/N_TESSERE)</f>
        <v>181500</v>
      </c>
      <c r="W234" s="18"/>
    </row>
    <row r="235" spans="2:23" x14ac:dyDescent="0.25">
      <c r="B235" s="1" t="s">
        <v>493</v>
      </c>
      <c r="C235" s="2">
        <v>63045</v>
      </c>
      <c r="D235" s="1" t="s">
        <v>494</v>
      </c>
      <c r="E235" s="1" t="s">
        <v>15</v>
      </c>
      <c r="F235" s="1" t="s">
        <v>14</v>
      </c>
      <c r="G235" s="1" t="s">
        <v>233</v>
      </c>
      <c r="H235" s="1" t="s">
        <v>15836</v>
      </c>
      <c r="I235" s="5">
        <v>36258</v>
      </c>
      <c r="J235" s="5">
        <v>318233779</v>
      </c>
      <c r="K235" s="3">
        <f>+Tabella2026[[#This Row],[POP_2024]]/SUM(Tabella2026[POP_2024])</f>
        <v>6.1513181512372599E-4</v>
      </c>
      <c r="L235" s="3">
        <f>+Tabella2026[[#This Row],[INCIDENZA POPOLAZIONE]]*(PLAFOND/2)</f>
        <v>181094.3450235636</v>
      </c>
      <c r="M235" s="3">
        <f>+IFERROR(Tabella2026[[#This Row],[reddito_2024]]/Tabella2026[[#This Row],[POP_2024]],"")</f>
        <v>8776.9258922168901</v>
      </c>
      <c r="N235" s="3">
        <f>+IF(Tabella2026[[#This Row],[REDDITO COMPLESSIVO PROCAPITE]]&lt;media_aggr_reddito_pc,(media_aggr_reddito_pc-Tabella2026[[#This Row],[REDDITO COMPLESSIVO PROCAPITE]]),0)</f>
        <v>9048.1401703918509</v>
      </c>
      <c r="O235" s="3">
        <f>+Tabella2026[[#This Row],[DIFFERENZA REDDITO INFERIORE ALLA MEDIA DALLA MEDIA]]*Tabella2026[[#This Row],[POP_2024]]</f>
        <v>328067466.29806775</v>
      </c>
      <c r="P235" s="3">
        <f>+Tabella2026[[#This Row],[POPOLAZIONE PER DIFFERENZA ]]/SUM(Tabella2026[[POPOLAZIONE PER DIFFERENZA ]])</f>
        <v>2.9105558544283705E-3</v>
      </c>
      <c r="Q235" s="3">
        <f>+Tabella2026[[#This Row],[INCIDENZA POPOLAZIONE PER DIFFERENZA]]*(PLAFOND-SUM(Tabella2026[CONTRIBUTO SULLA BASE DELLA POPOLAZIONE]))</f>
        <v>856865.46062682488</v>
      </c>
      <c r="R235" s="3">
        <f>+Tabella2026[[#This Row],[CONTRIBUTO SULLA BASE DELLA POPOLAZIONE]]+Tabella2026[[#This Row],[CONTRIBUTO SULLA BASE DEL REDDITO]]</f>
        <v>1037959.8056503885</v>
      </c>
      <c r="S235" s="3">
        <f>+Tabella2026[[#This Row],[CONTRIBUTO TOTALE]]/(PLAFOND/N_TESSERE)</f>
        <v>2075.919611300777</v>
      </c>
      <c r="T235" s="3">
        <f>+MAX(CEILING(Tabella2026[[#This Row],[preDEF1]],1),1)</f>
        <v>2076</v>
      </c>
      <c r="U235" s="9">
        <f xml:space="preserve"> IF(ROW(Tabella2026[[#This Row],[preDEF2]]) - ROW(Tabella2026[[#Headers],[preDEF2]])&lt;=ABS(SUM(Tabella2026[preDEF2])-N_TESSERE),Tabella2026[[#This Row],[preDEF2]]-1,Tabella2026[[#This Row],[preDEF2]])</f>
        <v>2075</v>
      </c>
      <c r="V235" s="21">
        <f>+Tabella2026[[#This Row],[DEF - n. card]]*(PLAFOND/N_TESSERE)</f>
        <v>1037500</v>
      </c>
      <c r="W235" s="18"/>
    </row>
    <row r="236" spans="2:23" x14ac:dyDescent="0.25">
      <c r="B236" s="1" t="s">
        <v>489</v>
      </c>
      <c r="C236" s="2">
        <v>59005</v>
      </c>
      <c r="D236" s="1" t="s">
        <v>490</v>
      </c>
      <c r="E236" s="1" t="s">
        <v>8</v>
      </c>
      <c r="F236" s="1" t="s">
        <v>84</v>
      </c>
      <c r="G236" s="1" t="s">
        <v>233</v>
      </c>
      <c r="H236" s="1" t="s">
        <v>15834</v>
      </c>
      <c r="I236" s="5">
        <v>36177</v>
      </c>
      <c r="J236" s="5">
        <v>498095067</v>
      </c>
      <c r="K236" s="3">
        <f>+Tabella2026[[#This Row],[POP_2024]]/SUM(Tabella2026[POP_2024])</f>
        <v>6.137576169598719E-4</v>
      </c>
      <c r="L236" s="3">
        <f>+Tabella2026[[#This Row],[INCIDENZA POPOLAZIONE]]*(PLAFOND/2)</f>
        <v>180689.78211477358</v>
      </c>
      <c r="M236" s="3">
        <f>+IFERROR(Tabella2026[[#This Row],[reddito_2024]]/Tabella2026[[#This Row],[POP_2024]],"")</f>
        <v>13768.280039804296</v>
      </c>
      <c r="N236" s="3">
        <f>+IF(Tabella2026[[#This Row],[REDDITO COMPLESSIVO PROCAPITE]]&lt;media_aggr_reddito_pc,(media_aggr_reddito_pc-Tabella2026[[#This Row],[REDDITO COMPLESSIVO PROCAPITE]]),0)</f>
        <v>4056.7860228044447</v>
      </c>
      <c r="O236" s="3">
        <f>+Tabella2026[[#This Row],[DIFFERENZA REDDITO INFERIORE ALLA MEDIA DALLA MEDIA]]*Tabella2026[[#This Row],[POP_2024]]</f>
        <v>146762347.94699639</v>
      </c>
      <c r="P236" s="3">
        <f>+Tabella2026[[#This Row],[POPOLAZIONE PER DIFFERENZA ]]/SUM(Tabella2026[[POPOLAZIONE PER DIFFERENZA ]])</f>
        <v>1.3020492883579165E-3</v>
      </c>
      <c r="Q236" s="3">
        <f>+Tabella2026[[#This Row],[INCIDENZA POPOLAZIONE PER DIFFERENZA]]*(PLAFOND-SUM(Tabella2026[CONTRIBUTO SULLA BASE DELLA POPOLAZIONE]))</f>
        <v>383322.33395560592</v>
      </c>
      <c r="R236" s="3">
        <f>+Tabella2026[[#This Row],[CONTRIBUTO SULLA BASE DELLA POPOLAZIONE]]+Tabella2026[[#This Row],[CONTRIBUTO SULLA BASE DEL REDDITO]]</f>
        <v>564012.1160703795</v>
      </c>
      <c r="S236" s="3">
        <f>+Tabella2026[[#This Row],[CONTRIBUTO TOTALE]]/(PLAFOND/N_TESSERE)</f>
        <v>1128.0242321407591</v>
      </c>
      <c r="T236" s="3">
        <f>+MAX(CEILING(Tabella2026[[#This Row],[preDEF1]],1),1)</f>
        <v>1129</v>
      </c>
      <c r="U236" s="9">
        <f xml:space="preserve"> IF(ROW(Tabella2026[[#This Row],[preDEF2]]) - ROW(Tabella2026[[#Headers],[preDEF2]])&lt;=ABS(SUM(Tabella2026[preDEF2])-N_TESSERE),Tabella2026[[#This Row],[preDEF2]]-1,Tabella2026[[#This Row],[preDEF2]])</f>
        <v>1128</v>
      </c>
      <c r="V236" s="21">
        <f>+Tabella2026[[#This Row],[DEF - n. card]]*(PLAFOND/N_TESSERE)</f>
        <v>564000</v>
      </c>
      <c r="W236" s="18"/>
    </row>
    <row r="237" spans="2:23" x14ac:dyDescent="0.25">
      <c r="B237" s="1" t="s">
        <v>487</v>
      </c>
      <c r="C237" s="2">
        <v>72027</v>
      </c>
      <c r="D237" s="1" t="s">
        <v>488</v>
      </c>
      <c r="E237" s="1" t="s">
        <v>33</v>
      </c>
      <c r="F237" s="1" t="s">
        <v>32</v>
      </c>
      <c r="G237" s="1" t="s">
        <v>233</v>
      </c>
      <c r="H237" s="1" t="s">
        <v>15836</v>
      </c>
      <c r="I237" s="5">
        <v>36038</v>
      </c>
      <c r="J237" s="5">
        <v>509470150</v>
      </c>
      <c r="K237" s="3">
        <f>+Tabella2026[[#This Row],[POP_2024]]/SUM(Tabella2026[POP_2024])</f>
        <v>6.1139942504906061E-4</v>
      </c>
      <c r="L237" s="3">
        <f>+Tabella2026[[#This Row],[INCIDENZA POPOLAZIONE]]*(PLAFOND/2)</f>
        <v>179995.53218487467</v>
      </c>
      <c r="M237" s="3">
        <f>+IFERROR(Tabella2026[[#This Row],[reddito_2024]]/Tabella2026[[#This Row],[POP_2024]],"")</f>
        <v>14137.026194572396</v>
      </c>
      <c r="N237" s="3">
        <f>+IF(Tabella2026[[#This Row],[REDDITO COMPLESSIVO PROCAPITE]]&lt;media_aggr_reddito_pc,(media_aggr_reddito_pc-Tabella2026[[#This Row],[REDDITO COMPLESSIVO PROCAPITE]]),0)</f>
        <v>3688.0398680363451</v>
      </c>
      <c r="O237" s="3">
        <f>+Tabella2026[[#This Row],[DIFFERENZA REDDITO INFERIORE ALLA MEDIA DALLA MEDIA]]*Tabella2026[[#This Row],[POP_2024]]</f>
        <v>132909580.7642938</v>
      </c>
      <c r="P237" s="3">
        <f>+Tabella2026[[#This Row],[POPOLAZIONE PER DIFFERENZA ]]/SUM(Tabella2026[[POPOLAZIONE PER DIFFERENZA ]])</f>
        <v>1.1791500168190072E-3</v>
      </c>
      <c r="Q237" s="3">
        <f>+Tabella2026[[#This Row],[INCIDENZA POPOLAZIONE PER DIFFERENZA]]*(PLAFOND-SUM(Tabella2026[CONTRIBUTO SULLA BASE DELLA POPOLAZIONE]))</f>
        <v>347140.88058900455</v>
      </c>
      <c r="R237" s="3">
        <f>+Tabella2026[[#This Row],[CONTRIBUTO SULLA BASE DELLA POPOLAZIONE]]+Tabella2026[[#This Row],[CONTRIBUTO SULLA BASE DEL REDDITO]]</f>
        <v>527136.41277387924</v>
      </c>
      <c r="S237" s="3">
        <f>+Tabella2026[[#This Row],[CONTRIBUTO TOTALE]]/(PLAFOND/N_TESSERE)</f>
        <v>1054.2728255477584</v>
      </c>
      <c r="T237" s="3">
        <f>+MAX(CEILING(Tabella2026[[#This Row],[preDEF1]],1),1)</f>
        <v>1055</v>
      </c>
      <c r="U237" s="9">
        <f xml:space="preserve"> IF(ROW(Tabella2026[[#This Row],[preDEF2]]) - ROW(Tabella2026[[#Headers],[preDEF2]])&lt;=ABS(SUM(Tabella2026[preDEF2])-N_TESSERE),Tabella2026[[#This Row],[preDEF2]]-1,Tabella2026[[#This Row],[preDEF2]])</f>
        <v>1054</v>
      </c>
      <c r="V237" s="21">
        <f>+Tabella2026[[#This Row],[DEF - n. card]]*(PLAFOND/N_TESSERE)</f>
        <v>527000</v>
      </c>
      <c r="W237" s="18"/>
    </row>
    <row r="238" spans="2:23" x14ac:dyDescent="0.25">
      <c r="B238" s="1" t="s">
        <v>503</v>
      </c>
      <c r="C238" s="2">
        <v>63011</v>
      </c>
      <c r="D238" s="1" t="s">
        <v>504</v>
      </c>
      <c r="E238" s="1" t="s">
        <v>15</v>
      </c>
      <c r="F238" s="1" t="s">
        <v>14</v>
      </c>
      <c r="G238" s="1" t="s">
        <v>233</v>
      </c>
      <c r="H238" s="1" t="s">
        <v>15836</v>
      </c>
      <c r="I238" s="5">
        <v>35986</v>
      </c>
      <c r="J238" s="5">
        <v>311613778</v>
      </c>
      <c r="K238" s="3">
        <f>+Tabella2026[[#This Row],[POP_2024]]/SUM(Tabella2026[POP_2024])</f>
        <v>6.1051722375868507E-4</v>
      </c>
      <c r="L238" s="3">
        <f>+Tabella2026[[#This Row],[INCIDENZA POPOLAZIONE]]*(PLAFOND/2)</f>
        <v>179735.81278663906</v>
      </c>
      <c r="M238" s="3">
        <f>+IFERROR(Tabella2026[[#This Row],[reddito_2024]]/Tabella2026[[#This Row],[POP_2024]],"")</f>
        <v>8659.3057855832831</v>
      </c>
      <c r="N238" s="3">
        <f>+IF(Tabella2026[[#This Row],[REDDITO COMPLESSIVO PROCAPITE]]&lt;media_aggr_reddito_pc,(media_aggr_reddito_pc-Tabella2026[[#This Row],[REDDITO COMPLESSIVO PROCAPITE]]),0)</f>
        <v>9165.760277025458</v>
      </c>
      <c r="O238" s="3">
        <f>+Tabella2026[[#This Row],[DIFFERENZA REDDITO INFERIORE ALLA MEDIA DALLA MEDIA]]*Tabella2026[[#This Row],[POP_2024]]</f>
        <v>329839049.32903814</v>
      </c>
      <c r="P238" s="3">
        <f>+Tabella2026[[#This Row],[POPOLAZIONE PER DIFFERENZA ]]/SUM(Tabella2026[[POPOLAZIONE PER DIFFERENZA ]])</f>
        <v>2.9262730220603237E-3</v>
      </c>
      <c r="Q238" s="3">
        <f>+Tabella2026[[#This Row],[INCIDENZA POPOLAZIONE PER DIFFERENZA]]*(PLAFOND-SUM(Tabella2026[CONTRIBUTO SULLA BASE DELLA POPOLAZIONE]))</f>
        <v>861492.58298979618</v>
      </c>
      <c r="R238" s="3">
        <f>+Tabella2026[[#This Row],[CONTRIBUTO SULLA BASE DELLA POPOLAZIONE]]+Tabella2026[[#This Row],[CONTRIBUTO SULLA BASE DEL REDDITO]]</f>
        <v>1041228.3957764353</v>
      </c>
      <c r="S238" s="3">
        <f>+Tabella2026[[#This Row],[CONTRIBUTO TOTALE]]/(PLAFOND/N_TESSERE)</f>
        <v>2082.4567915528705</v>
      </c>
      <c r="T238" s="3">
        <f>+MAX(CEILING(Tabella2026[[#This Row],[preDEF1]],1),1)</f>
        <v>2083</v>
      </c>
      <c r="U238" s="9">
        <f xml:space="preserve"> IF(ROW(Tabella2026[[#This Row],[preDEF2]]) - ROW(Tabella2026[[#Headers],[preDEF2]])&lt;=ABS(SUM(Tabella2026[preDEF2])-N_TESSERE),Tabella2026[[#This Row],[preDEF2]]-1,Tabella2026[[#This Row],[preDEF2]])</f>
        <v>2082</v>
      </c>
      <c r="V238" s="21">
        <f>+Tabella2026[[#This Row],[DEF - n. card]]*(PLAFOND/N_TESSERE)</f>
        <v>1041000</v>
      </c>
      <c r="W238" s="18"/>
    </row>
    <row r="239" spans="2:23" x14ac:dyDescent="0.25">
      <c r="B239" s="1" t="s">
        <v>491</v>
      </c>
      <c r="C239" s="2">
        <v>54051</v>
      </c>
      <c r="D239" s="1" t="s">
        <v>492</v>
      </c>
      <c r="E239" s="1" t="s">
        <v>67</v>
      </c>
      <c r="F239" s="1" t="s">
        <v>66</v>
      </c>
      <c r="G239" s="1" t="s">
        <v>233</v>
      </c>
      <c r="H239" s="1" t="s">
        <v>15834</v>
      </c>
      <c r="I239" s="5">
        <v>35983</v>
      </c>
      <c r="J239" s="5">
        <v>599254053</v>
      </c>
      <c r="K239" s="3">
        <f>+Tabella2026[[#This Row],[POP_2024]]/SUM(Tabella2026[POP_2024])</f>
        <v>6.1046632753039424E-4</v>
      </c>
      <c r="L239" s="3">
        <f>+Tabella2026[[#This Row],[INCIDENZA POPOLAZIONE]]*(PLAFOND/2)</f>
        <v>179720.82897520243</v>
      </c>
      <c r="M239" s="3">
        <f>+IFERROR(Tabella2026[[#This Row],[reddito_2024]]/Tabella2026[[#This Row],[POP_2024]],"")</f>
        <v>16653.810215935304</v>
      </c>
      <c r="N239" s="3">
        <f>+IF(Tabella2026[[#This Row],[REDDITO COMPLESSIVO PROCAPITE]]&lt;media_aggr_reddito_pc,(media_aggr_reddito_pc-Tabella2026[[#This Row],[REDDITO COMPLESSIVO PROCAPITE]]),0)</f>
        <v>1171.2558466734372</v>
      </c>
      <c r="O239" s="3">
        <f>+Tabella2026[[#This Row],[DIFFERENZA REDDITO INFERIORE ALLA MEDIA DALLA MEDIA]]*Tabella2026[[#This Row],[POP_2024]]</f>
        <v>42145299.130850293</v>
      </c>
      <c r="P239" s="3">
        <f>+Tabella2026[[#This Row],[POPOLAZIONE PER DIFFERENZA ]]/SUM(Tabella2026[[POPOLAZIONE PER DIFFERENZA ]])</f>
        <v>3.7390555212957953E-4</v>
      </c>
      <c r="Q239" s="3">
        <f>+Tabella2026[[#This Row],[INCIDENZA POPOLAZIONE PER DIFFERENZA]]*(PLAFOND-SUM(Tabella2026[CONTRIBUTO SULLA BASE DELLA POPOLAZIONE]))</f>
        <v>110077.51411778457</v>
      </c>
      <c r="R239" s="3">
        <f>+Tabella2026[[#This Row],[CONTRIBUTO SULLA BASE DELLA POPOLAZIONE]]+Tabella2026[[#This Row],[CONTRIBUTO SULLA BASE DEL REDDITO]]</f>
        <v>289798.34309298696</v>
      </c>
      <c r="S239" s="3">
        <f>+Tabella2026[[#This Row],[CONTRIBUTO TOTALE]]/(PLAFOND/N_TESSERE)</f>
        <v>579.59668618597391</v>
      </c>
      <c r="T239" s="3">
        <f>+MAX(CEILING(Tabella2026[[#This Row],[preDEF1]],1),1)</f>
        <v>580</v>
      </c>
      <c r="U239" s="9">
        <f xml:space="preserve"> IF(ROW(Tabella2026[[#This Row],[preDEF2]]) - ROW(Tabella2026[[#Headers],[preDEF2]])&lt;=ABS(SUM(Tabella2026[preDEF2])-N_TESSERE),Tabella2026[[#This Row],[preDEF2]]-1,Tabella2026[[#This Row],[preDEF2]])</f>
        <v>579</v>
      </c>
      <c r="V239" s="21">
        <f>+Tabella2026[[#This Row],[DEF - n. card]]*(PLAFOND/N_TESSERE)</f>
        <v>289500</v>
      </c>
      <c r="W239" s="18"/>
    </row>
    <row r="240" spans="2:23" x14ac:dyDescent="0.25">
      <c r="B240" s="1" t="s">
        <v>507</v>
      </c>
      <c r="C240" s="2">
        <v>1078</v>
      </c>
      <c r="D240" s="1" t="s">
        <v>508</v>
      </c>
      <c r="E240" s="1" t="s">
        <v>18</v>
      </c>
      <c r="F240" s="1" t="s">
        <v>17</v>
      </c>
      <c r="G240" s="1" t="s">
        <v>233</v>
      </c>
      <c r="H240" s="1" t="s">
        <v>15835</v>
      </c>
      <c r="I240" s="5">
        <v>35819</v>
      </c>
      <c r="J240" s="5">
        <v>755598815</v>
      </c>
      <c r="K240" s="3">
        <f>+Tabella2026[[#This Row],[POP_2024]]/SUM(Tabella2026[POP_2024])</f>
        <v>6.076840003838254E-4</v>
      </c>
      <c r="L240" s="3">
        <f>+Tabella2026[[#This Row],[INCIDENZA POPOLAZIONE]]*(PLAFOND/2)</f>
        <v>178901.71394999791</v>
      </c>
      <c r="M240" s="3">
        <f>+IFERROR(Tabella2026[[#This Row],[reddito_2024]]/Tabella2026[[#This Row],[POP_2024]],"")</f>
        <v>21094.916524749435</v>
      </c>
      <c r="N240" s="3">
        <f>+IF(Tabella2026[[#This Row],[REDDITO COMPLESSIVO PROCAPITE]]&lt;media_aggr_reddito_pc,(media_aggr_reddito_pc-Tabella2026[[#This Row],[REDDITO COMPLESSIVO PROCAPITE]]),0)</f>
        <v>0</v>
      </c>
      <c r="O240" s="3">
        <f>+Tabella2026[[#This Row],[DIFFERENZA REDDITO INFERIORE ALLA MEDIA DALLA MEDIA]]*Tabella2026[[#This Row],[POP_2024]]</f>
        <v>0</v>
      </c>
      <c r="P240" s="3">
        <f>+Tabella2026[[#This Row],[POPOLAZIONE PER DIFFERENZA ]]/SUM(Tabella2026[[POPOLAZIONE PER DIFFERENZA ]])</f>
        <v>0</v>
      </c>
      <c r="Q240" s="3">
        <f>+Tabella2026[[#This Row],[INCIDENZA POPOLAZIONE PER DIFFERENZA]]*(PLAFOND-SUM(Tabella2026[CONTRIBUTO SULLA BASE DELLA POPOLAZIONE]))</f>
        <v>0</v>
      </c>
      <c r="R240" s="3">
        <f>+Tabella2026[[#This Row],[CONTRIBUTO SULLA BASE DELLA POPOLAZIONE]]+Tabella2026[[#This Row],[CONTRIBUTO SULLA BASE DEL REDDITO]]</f>
        <v>178901.71394999791</v>
      </c>
      <c r="S240" s="3">
        <f>+Tabella2026[[#This Row],[CONTRIBUTO TOTALE]]/(PLAFOND/N_TESSERE)</f>
        <v>357.80342789999582</v>
      </c>
      <c r="T240" s="3">
        <f>+MAX(CEILING(Tabella2026[[#This Row],[preDEF1]],1),1)</f>
        <v>358</v>
      </c>
      <c r="U240" s="9">
        <f xml:space="preserve"> IF(ROW(Tabella2026[[#This Row],[preDEF2]]) - ROW(Tabella2026[[#Headers],[preDEF2]])&lt;=ABS(SUM(Tabella2026[preDEF2])-N_TESSERE),Tabella2026[[#This Row],[preDEF2]]-1,Tabella2026[[#This Row],[preDEF2]])</f>
        <v>357</v>
      </c>
      <c r="V240" s="21">
        <f>+Tabella2026[[#This Row],[DEF - n. card]]*(PLAFOND/N_TESSERE)</f>
        <v>178500</v>
      </c>
      <c r="W240" s="18"/>
    </row>
    <row r="241" spans="2:23" x14ac:dyDescent="0.25">
      <c r="B241" s="1" t="s">
        <v>505</v>
      </c>
      <c r="C241" s="2">
        <v>109006</v>
      </c>
      <c r="D241" s="1" t="s">
        <v>506</v>
      </c>
      <c r="E241" s="1" t="s">
        <v>117</v>
      </c>
      <c r="F241" s="1" t="s">
        <v>506</v>
      </c>
      <c r="G241" s="1" t="s">
        <v>233</v>
      </c>
      <c r="H241" s="1" t="s">
        <v>15834</v>
      </c>
      <c r="I241" s="5">
        <v>35727</v>
      </c>
      <c r="J241" s="5">
        <v>585373486</v>
      </c>
      <c r="K241" s="3">
        <f>+Tabella2026[[#This Row],[POP_2024]]/SUM(Tabella2026[POP_2024])</f>
        <v>6.0612318271623805E-4</v>
      </c>
      <c r="L241" s="3">
        <f>+Tabella2026[[#This Row],[INCIDENZA POPOLAZIONE]]*(PLAFOND/2)</f>
        <v>178442.21039927343</v>
      </c>
      <c r="M241" s="3">
        <f>+IFERROR(Tabella2026[[#This Row],[reddito_2024]]/Tabella2026[[#This Row],[POP_2024]],"")</f>
        <v>16384.624681613346</v>
      </c>
      <c r="N241" s="3">
        <f>+IF(Tabella2026[[#This Row],[REDDITO COMPLESSIVO PROCAPITE]]&lt;media_aggr_reddito_pc,(media_aggr_reddito_pc-Tabella2026[[#This Row],[REDDITO COMPLESSIVO PROCAPITE]]),0)</f>
        <v>1440.4413809953949</v>
      </c>
      <c r="O241" s="3">
        <f>+Tabella2026[[#This Row],[DIFFERENZA REDDITO INFERIORE ALLA MEDIA DALLA MEDIA]]*Tabella2026[[#This Row],[POP_2024]]</f>
        <v>51462649.218822472</v>
      </c>
      <c r="P241" s="3">
        <f>+Tabella2026[[#This Row],[POPOLAZIONE PER DIFFERENZA ]]/SUM(Tabella2026[[POPOLAZIONE PER DIFFERENZA ]])</f>
        <v>4.5656741480165343E-4</v>
      </c>
      <c r="Q241" s="3">
        <f>+Tabella2026[[#This Row],[INCIDENZA POPOLAZIONE PER DIFFERENZA]]*(PLAFOND-SUM(Tabella2026[CONTRIBUTO SULLA BASE DELLA POPOLAZIONE]))</f>
        <v>134413.1044920462</v>
      </c>
      <c r="R241" s="3">
        <f>+Tabella2026[[#This Row],[CONTRIBUTO SULLA BASE DELLA POPOLAZIONE]]+Tabella2026[[#This Row],[CONTRIBUTO SULLA BASE DEL REDDITO]]</f>
        <v>312855.31489131961</v>
      </c>
      <c r="S241" s="3">
        <f>+Tabella2026[[#This Row],[CONTRIBUTO TOTALE]]/(PLAFOND/N_TESSERE)</f>
        <v>625.71062978263922</v>
      </c>
      <c r="T241" s="3">
        <f>+MAX(CEILING(Tabella2026[[#This Row],[preDEF1]],1),1)</f>
        <v>626</v>
      </c>
      <c r="U241" s="9">
        <f xml:space="preserve"> IF(ROW(Tabella2026[[#This Row],[preDEF2]]) - ROW(Tabella2026[[#Headers],[preDEF2]])&lt;=ABS(SUM(Tabella2026[preDEF2])-N_TESSERE),Tabella2026[[#This Row],[preDEF2]]-1,Tabella2026[[#This Row],[preDEF2]])</f>
        <v>625</v>
      </c>
      <c r="V241" s="21">
        <f>+Tabella2026[[#This Row],[DEF - n. card]]*(PLAFOND/N_TESSERE)</f>
        <v>312500</v>
      </c>
      <c r="W241" s="18"/>
    </row>
    <row r="242" spans="2:23" x14ac:dyDescent="0.25">
      <c r="B242" s="1" t="s">
        <v>513</v>
      </c>
      <c r="C242" s="2">
        <v>25006</v>
      </c>
      <c r="D242" s="1" t="s">
        <v>514</v>
      </c>
      <c r="E242" s="1" t="s">
        <v>38</v>
      </c>
      <c r="F242" s="1" t="s">
        <v>514</v>
      </c>
      <c r="G242" s="1" t="s">
        <v>233</v>
      </c>
      <c r="H242" s="1" t="s">
        <v>15835</v>
      </c>
      <c r="I242" s="5">
        <v>35543</v>
      </c>
      <c r="J242" s="5">
        <v>756111041</v>
      </c>
      <c r="K242" s="3">
        <f>+Tabella2026[[#This Row],[POP_2024]]/SUM(Tabella2026[POP_2024])</f>
        <v>6.0300154738106336E-4</v>
      </c>
      <c r="L242" s="3">
        <f>+Tabella2026[[#This Row],[INCIDENZA POPOLAZIONE]]*(PLAFOND/2)</f>
        <v>177523.20329782451</v>
      </c>
      <c r="M242" s="3">
        <f>+IFERROR(Tabella2026[[#This Row],[reddito_2024]]/Tabella2026[[#This Row],[POP_2024]],"")</f>
        <v>21273.135103958586</v>
      </c>
      <c r="N242" s="3">
        <f>+IF(Tabella2026[[#This Row],[REDDITO COMPLESSIVO PROCAPITE]]&lt;media_aggr_reddito_pc,(media_aggr_reddito_pc-Tabella2026[[#This Row],[REDDITO COMPLESSIVO PROCAPITE]]),0)</f>
        <v>0</v>
      </c>
      <c r="O242" s="3">
        <f>+Tabella2026[[#This Row],[DIFFERENZA REDDITO INFERIORE ALLA MEDIA DALLA MEDIA]]*Tabella2026[[#This Row],[POP_2024]]</f>
        <v>0</v>
      </c>
      <c r="P242" s="3">
        <f>+Tabella2026[[#This Row],[POPOLAZIONE PER DIFFERENZA ]]/SUM(Tabella2026[[POPOLAZIONE PER DIFFERENZA ]])</f>
        <v>0</v>
      </c>
      <c r="Q242" s="3">
        <f>+Tabella2026[[#This Row],[INCIDENZA POPOLAZIONE PER DIFFERENZA]]*(PLAFOND-SUM(Tabella2026[CONTRIBUTO SULLA BASE DELLA POPOLAZIONE]))</f>
        <v>0</v>
      </c>
      <c r="R242" s="3">
        <f>+Tabella2026[[#This Row],[CONTRIBUTO SULLA BASE DELLA POPOLAZIONE]]+Tabella2026[[#This Row],[CONTRIBUTO SULLA BASE DEL REDDITO]]</f>
        <v>177523.20329782451</v>
      </c>
      <c r="S242" s="3">
        <f>+Tabella2026[[#This Row],[CONTRIBUTO TOTALE]]/(PLAFOND/N_TESSERE)</f>
        <v>355.04640659564905</v>
      </c>
      <c r="T242" s="3">
        <f>+MAX(CEILING(Tabella2026[[#This Row],[preDEF1]],1),1)</f>
        <v>356</v>
      </c>
      <c r="U242" s="9">
        <f xml:space="preserve"> IF(ROW(Tabella2026[[#This Row],[preDEF2]]) - ROW(Tabella2026[[#Headers],[preDEF2]])&lt;=ABS(SUM(Tabella2026[preDEF2])-N_TESSERE),Tabella2026[[#This Row],[preDEF2]]-1,Tabella2026[[#This Row],[preDEF2]])</f>
        <v>355</v>
      </c>
      <c r="V242" s="21">
        <f>+Tabella2026[[#This Row],[DEF - n. card]]*(PLAFOND/N_TESSERE)</f>
        <v>177500</v>
      </c>
      <c r="W242" s="18"/>
    </row>
    <row r="243" spans="2:23" x14ac:dyDescent="0.25">
      <c r="B243" s="1" t="s">
        <v>525</v>
      </c>
      <c r="C243" s="2">
        <v>108027</v>
      </c>
      <c r="D243" s="1" t="s">
        <v>526</v>
      </c>
      <c r="E243" s="1" t="s">
        <v>12</v>
      </c>
      <c r="F243" s="1" t="s">
        <v>91</v>
      </c>
      <c r="G243" s="1" t="s">
        <v>233</v>
      </c>
      <c r="H243" s="1" t="s">
        <v>15835</v>
      </c>
      <c r="I243" s="5">
        <v>35484</v>
      </c>
      <c r="J243" s="5">
        <v>607853827</v>
      </c>
      <c r="K243" s="3">
        <f>+Tabella2026[[#This Row],[POP_2024]]/SUM(Tabella2026[POP_2024])</f>
        <v>6.0200058822467578E-4</v>
      </c>
      <c r="L243" s="3">
        <f>+Tabella2026[[#This Row],[INCIDENZA POPOLAZIONE]]*(PLAFOND/2)</f>
        <v>177228.52167290339</v>
      </c>
      <c r="M243" s="3">
        <f>+IFERROR(Tabella2026[[#This Row],[reddito_2024]]/Tabella2026[[#This Row],[POP_2024]],"")</f>
        <v>17130.363741404577</v>
      </c>
      <c r="N243" s="3">
        <f>+IF(Tabella2026[[#This Row],[REDDITO COMPLESSIVO PROCAPITE]]&lt;media_aggr_reddito_pc,(media_aggr_reddito_pc-Tabella2026[[#This Row],[REDDITO COMPLESSIVO PROCAPITE]]),0)</f>
        <v>694.70232120416404</v>
      </c>
      <c r="O243" s="3">
        <f>+Tabella2026[[#This Row],[DIFFERENZA REDDITO INFERIORE ALLA MEDIA DALLA MEDIA]]*Tabella2026[[#This Row],[POP_2024]]</f>
        <v>24650817.165608555</v>
      </c>
      <c r="P243" s="3">
        <f>+Tabella2026[[#This Row],[POPOLAZIONE PER DIFFERENZA ]]/SUM(Tabella2026[[POPOLAZIONE PER DIFFERENZA ]])</f>
        <v>2.1869763871257701E-4</v>
      </c>
      <c r="Q243" s="3">
        <f>+Tabella2026[[#This Row],[INCIDENZA POPOLAZIONE PER DIFFERENZA]]*(PLAFOND-SUM(Tabella2026[CONTRIBUTO SULLA BASE DELLA POPOLAZIONE]))</f>
        <v>64384.420813753895</v>
      </c>
      <c r="R243" s="3">
        <f>+Tabella2026[[#This Row],[CONTRIBUTO SULLA BASE DELLA POPOLAZIONE]]+Tabella2026[[#This Row],[CONTRIBUTO SULLA BASE DEL REDDITO]]</f>
        <v>241612.9424866573</v>
      </c>
      <c r="S243" s="3">
        <f>+Tabella2026[[#This Row],[CONTRIBUTO TOTALE]]/(PLAFOND/N_TESSERE)</f>
        <v>483.22588497331458</v>
      </c>
      <c r="T243" s="3">
        <f>+MAX(CEILING(Tabella2026[[#This Row],[preDEF1]],1),1)</f>
        <v>484</v>
      </c>
      <c r="U243" s="9">
        <f xml:space="preserve"> IF(ROW(Tabella2026[[#This Row],[preDEF2]]) - ROW(Tabella2026[[#Headers],[preDEF2]])&lt;=ABS(SUM(Tabella2026[preDEF2])-N_TESSERE),Tabella2026[[#This Row],[preDEF2]]-1,Tabella2026[[#This Row],[preDEF2]])</f>
        <v>483</v>
      </c>
      <c r="V243" s="21">
        <f>+Tabella2026[[#This Row],[DEF - n. card]]*(PLAFOND/N_TESSERE)</f>
        <v>241500</v>
      </c>
      <c r="W243" s="18"/>
    </row>
    <row r="244" spans="2:23" x14ac:dyDescent="0.25">
      <c r="B244" s="1" t="s">
        <v>501</v>
      </c>
      <c r="C244" s="2">
        <v>87011</v>
      </c>
      <c r="D244" s="1" t="s">
        <v>502</v>
      </c>
      <c r="E244" s="1" t="s">
        <v>21</v>
      </c>
      <c r="F244" s="1" t="s">
        <v>35</v>
      </c>
      <c r="G244" s="1" t="s">
        <v>233</v>
      </c>
      <c r="H244" s="1" t="s">
        <v>15836</v>
      </c>
      <c r="I244" s="5">
        <v>35475</v>
      </c>
      <c r="J244" s="5">
        <v>404917567</v>
      </c>
      <c r="K244" s="3">
        <f>+Tabella2026[[#This Row],[POP_2024]]/SUM(Tabella2026[POP_2024])</f>
        <v>6.0184789953980308E-4</v>
      </c>
      <c r="L244" s="3">
        <f>+Tabella2026[[#This Row],[INCIDENZA POPOLAZIONE]]*(PLAFOND/2)</f>
        <v>177183.57023859338</v>
      </c>
      <c r="M244" s="3">
        <f>+IFERROR(Tabella2026[[#This Row],[reddito_2024]]/Tabella2026[[#This Row],[POP_2024]],"")</f>
        <v>11414.166793516561</v>
      </c>
      <c r="N244" s="3">
        <f>+IF(Tabella2026[[#This Row],[REDDITO COMPLESSIVO PROCAPITE]]&lt;media_aggr_reddito_pc,(media_aggr_reddito_pc-Tabella2026[[#This Row],[REDDITO COMPLESSIVO PROCAPITE]]),0)</f>
        <v>6410.8992690921805</v>
      </c>
      <c r="O244" s="3">
        <f>+Tabella2026[[#This Row],[DIFFERENZA REDDITO INFERIORE ALLA MEDIA DALLA MEDIA]]*Tabella2026[[#This Row],[POP_2024]]</f>
        <v>227426651.5710451</v>
      </c>
      <c r="P244" s="3">
        <f>+Tabella2026[[#This Row],[POPOLAZIONE PER DIFFERENZA ]]/SUM(Tabella2026[[POPOLAZIONE PER DIFFERENZA ]])</f>
        <v>2.0176885555050392E-3</v>
      </c>
      <c r="Q244" s="3">
        <f>+Tabella2026[[#This Row],[INCIDENZA POPOLAZIONE PER DIFFERENZA]]*(PLAFOND-SUM(Tabella2026[CONTRIBUTO SULLA BASE DELLA POPOLAZIONE]))</f>
        <v>594005.99747426936</v>
      </c>
      <c r="R244" s="3">
        <f>+Tabella2026[[#This Row],[CONTRIBUTO SULLA BASE DELLA POPOLAZIONE]]+Tabella2026[[#This Row],[CONTRIBUTO SULLA BASE DEL REDDITO]]</f>
        <v>771189.56771286274</v>
      </c>
      <c r="S244" s="3">
        <f>+Tabella2026[[#This Row],[CONTRIBUTO TOTALE]]/(PLAFOND/N_TESSERE)</f>
        <v>1542.3791354257255</v>
      </c>
      <c r="T244" s="3">
        <f>+MAX(CEILING(Tabella2026[[#This Row],[preDEF1]],1),1)</f>
        <v>1543</v>
      </c>
      <c r="U244" s="9">
        <f xml:space="preserve"> IF(ROW(Tabella2026[[#This Row],[preDEF2]]) - ROW(Tabella2026[[#Headers],[preDEF2]])&lt;=ABS(SUM(Tabella2026[preDEF2])-N_TESSERE),Tabella2026[[#This Row],[preDEF2]]-1,Tabella2026[[#This Row],[preDEF2]])</f>
        <v>1542</v>
      </c>
      <c r="V244" s="21">
        <f>+Tabella2026[[#This Row],[DEF - n. card]]*(PLAFOND/N_TESSERE)</f>
        <v>771000</v>
      </c>
      <c r="W244" s="18"/>
    </row>
    <row r="245" spans="2:23" x14ac:dyDescent="0.25">
      <c r="B245" s="1" t="s">
        <v>519</v>
      </c>
      <c r="C245" s="2">
        <v>38004</v>
      </c>
      <c r="D245" s="1" t="s">
        <v>520</v>
      </c>
      <c r="E245" s="1" t="s">
        <v>27</v>
      </c>
      <c r="F245" s="1" t="s">
        <v>80</v>
      </c>
      <c r="G245" s="1" t="s">
        <v>233</v>
      </c>
      <c r="H245" s="1" t="s">
        <v>15835</v>
      </c>
      <c r="I245" s="5">
        <v>35474</v>
      </c>
      <c r="J245" s="5">
        <v>678372977</v>
      </c>
      <c r="K245" s="3">
        <f>+Tabella2026[[#This Row],[POP_2024]]/SUM(Tabella2026[POP_2024])</f>
        <v>6.018309341303728E-4</v>
      </c>
      <c r="L245" s="3">
        <f>+Tabella2026[[#This Row],[INCIDENZA POPOLAZIONE]]*(PLAFOND/2)</f>
        <v>177178.57563478115</v>
      </c>
      <c r="M245" s="3">
        <f>+IFERROR(Tabella2026[[#This Row],[reddito_2024]]/Tabella2026[[#This Row],[POP_2024]],"")</f>
        <v>19123.10359700062</v>
      </c>
      <c r="N245" s="3">
        <f>+IF(Tabella2026[[#This Row],[REDDITO COMPLESSIVO PROCAPITE]]&lt;media_aggr_reddito_pc,(media_aggr_reddito_pc-Tabella2026[[#This Row],[REDDITO COMPLESSIVO PROCAPITE]]),0)</f>
        <v>0</v>
      </c>
      <c r="O245" s="3">
        <f>+Tabella2026[[#This Row],[DIFFERENZA REDDITO INFERIORE ALLA MEDIA DALLA MEDIA]]*Tabella2026[[#This Row],[POP_2024]]</f>
        <v>0</v>
      </c>
      <c r="P245" s="3">
        <f>+Tabella2026[[#This Row],[POPOLAZIONE PER DIFFERENZA ]]/SUM(Tabella2026[[POPOLAZIONE PER DIFFERENZA ]])</f>
        <v>0</v>
      </c>
      <c r="Q245" s="3">
        <f>+Tabella2026[[#This Row],[INCIDENZA POPOLAZIONE PER DIFFERENZA]]*(PLAFOND-SUM(Tabella2026[CONTRIBUTO SULLA BASE DELLA POPOLAZIONE]))</f>
        <v>0</v>
      </c>
      <c r="R245" s="3">
        <f>+Tabella2026[[#This Row],[CONTRIBUTO SULLA BASE DELLA POPOLAZIONE]]+Tabella2026[[#This Row],[CONTRIBUTO SULLA BASE DEL REDDITO]]</f>
        <v>177178.57563478115</v>
      </c>
      <c r="S245" s="3">
        <f>+Tabella2026[[#This Row],[CONTRIBUTO TOTALE]]/(PLAFOND/N_TESSERE)</f>
        <v>354.35715126956234</v>
      </c>
      <c r="T245" s="3">
        <f>+MAX(CEILING(Tabella2026[[#This Row],[preDEF1]],1),1)</f>
        <v>355</v>
      </c>
      <c r="U245" s="9">
        <f xml:space="preserve"> IF(ROW(Tabella2026[[#This Row],[preDEF2]]) - ROW(Tabella2026[[#Headers],[preDEF2]])&lt;=ABS(SUM(Tabella2026[preDEF2])-N_TESSERE),Tabella2026[[#This Row],[preDEF2]]-1,Tabella2026[[#This Row],[preDEF2]])</f>
        <v>354</v>
      </c>
      <c r="V245" s="21">
        <f>+Tabella2026[[#This Row],[DEF - n. card]]*(PLAFOND/N_TESSERE)</f>
        <v>177000</v>
      </c>
      <c r="W245" s="18"/>
    </row>
    <row r="246" spans="2:23" x14ac:dyDescent="0.25">
      <c r="B246" s="1" t="s">
        <v>511</v>
      </c>
      <c r="C246" s="2">
        <v>1191</v>
      </c>
      <c r="D246" s="1" t="s">
        <v>512</v>
      </c>
      <c r="E246" s="1" t="s">
        <v>18</v>
      </c>
      <c r="F246" s="1" t="s">
        <v>17</v>
      </c>
      <c r="G246" s="1" t="s">
        <v>233</v>
      </c>
      <c r="H246" s="1" t="s">
        <v>15835</v>
      </c>
      <c r="I246" s="5">
        <v>35439</v>
      </c>
      <c r="J246" s="5">
        <v>722277123</v>
      </c>
      <c r="K246" s="3">
        <f>+Tabella2026[[#This Row],[POP_2024]]/SUM(Tabella2026[POP_2024])</f>
        <v>6.0123714480031238E-4</v>
      </c>
      <c r="L246" s="3">
        <f>+Tabella2026[[#This Row],[INCIDENZA POPOLAZIONE]]*(PLAFOND/2)</f>
        <v>177003.76450135338</v>
      </c>
      <c r="M246" s="3">
        <f>+IFERROR(Tabella2026[[#This Row],[reddito_2024]]/Tabella2026[[#This Row],[POP_2024]],"")</f>
        <v>20380.855074917465</v>
      </c>
      <c r="N246" s="3">
        <f>+IF(Tabella2026[[#This Row],[REDDITO COMPLESSIVO PROCAPITE]]&lt;media_aggr_reddito_pc,(media_aggr_reddito_pc-Tabella2026[[#This Row],[REDDITO COMPLESSIVO PROCAPITE]]),0)</f>
        <v>0</v>
      </c>
      <c r="O246" s="3">
        <f>+Tabella2026[[#This Row],[DIFFERENZA REDDITO INFERIORE ALLA MEDIA DALLA MEDIA]]*Tabella2026[[#This Row],[POP_2024]]</f>
        <v>0</v>
      </c>
      <c r="P246" s="3">
        <f>+Tabella2026[[#This Row],[POPOLAZIONE PER DIFFERENZA ]]/SUM(Tabella2026[[POPOLAZIONE PER DIFFERENZA ]])</f>
        <v>0</v>
      </c>
      <c r="Q246" s="3">
        <f>+Tabella2026[[#This Row],[INCIDENZA POPOLAZIONE PER DIFFERENZA]]*(PLAFOND-SUM(Tabella2026[CONTRIBUTO SULLA BASE DELLA POPOLAZIONE]))</f>
        <v>0</v>
      </c>
      <c r="R246" s="3">
        <f>+Tabella2026[[#This Row],[CONTRIBUTO SULLA BASE DELLA POPOLAZIONE]]+Tabella2026[[#This Row],[CONTRIBUTO SULLA BASE DEL REDDITO]]</f>
        <v>177003.76450135338</v>
      </c>
      <c r="S246" s="3">
        <f>+Tabella2026[[#This Row],[CONTRIBUTO TOTALE]]/(PLAFOND/N_TESSERE)</f>
        <v>354.00752900270675</v>
      </c>
      <c r="T246" s="3">
        <f>+MAX(CEILING(Tabella2026[[#This Row],[preDEF1]],1),1)</f>
        <v>355</v>
      </c>
      <c r="U246" s="9">
        <f xml:space="preserve"> IF(ROW(Tabella2026[[#This Row],[preDEF2]]) - ROW(Tabella2026[[#Headers],[preDEF2]])&lt;=ABS(SUM(Tabella2026[preDEF2])-N_TESSERE),Tabella2026[[#This Row],[preDEF2]]-1,Tabella2026[[#This Row],[preDEF2]])</f>
        <v>354</v>
      </c>
      <c r="V246" s="21">
        <f>+Tabella2026[[#This Row],[DEF - n. card]]*(PLAFOND/N_TESSERE)</f>
        <v>177000</v>
      </c>
      <c r="W246" s="18"/>
    </row>
    <row r="247" spans="2:23" x14ac:dyDescent="0.25">
      <c r="B247" s="1" t="s">
        <v>537</v>
      </c>
      <c r="C247" s="2">
        <v>63048</v>
      </c>
      <c r="D247" s="1" t="s">
        <v>538</v>
      </c>
      <c r="E247" s="1" t="s">
        <v>15</v>
      </c>
      <c r="F247" s="1" t="s">
        <v>14</v>
      </c>
      <c r="G247" s="1" t="s">
        <v>233</v>
      </c>
      <c r="H247" s="1" t="s">
        <v>15836</v>
      </c>
      <c r="I247" s="5">
        <v>35368</v>
      </c>
      <c r="J247" s="5">
        <v>387507486</v>
      </c>
      <c r="K247" s="3">
        <f>+Tabella2026[[#This Row],[POP_2024]]/SUM(Tabella2026[POP_2024])</f>
        <v>6.0003260073076127E-4</v>
      </c>
      <c r="L247" s="3">
        <f>+Tabella2026[[#This Row],[INCIDENZA POPOLAZIONE]]*(PLAFOND/2)</f>
        <v>176649.14763068556</v>
      </c>
      <c r="M247" s="3">
        <f>+IFERROR(Tabella2026[[#This Row],[reddito_2024]]/Tabella2026[[#This Row],[POP_2024]],"")</f>
        <v>10956.443282062881</v>
      </c>
      <c r="N247" s="3">
        <f>+IF(Tabella2026[[#This Row],[REDDITO COMPLESSIVO PROCAPITE]]&lt;media_aggr_reddito_pc,(media_aggr_reddito_pc-Tabella2026[[#This Row],[REDDITO COMPLESSIVO PROCAPITE]]),0)</f>
        <v>6868.6227805458602</v>
      </c>
      <c r="O247" s="3">
        <f>+Tabella2026[[#This Row],[DIFFERENZA REDDITO INFERIORE ALLA MEDIA DALLA MEDIA]]*Tabella2026[[#This Row],[POP_2024]]</f>
        <v>242929450.50234598</v>
      </c>
      <c r="P247" s="3">
        <f>+Tabella2026[[#This Row],[POPOLAZIONE PER DIFFERENZA ]]/SUM(Tabella2026[[POPOLAZIONE PER DIFFERENZA ]])</f>
        <v>2.1552266134498891E-3</v>
      </c>
      <c r="Q247" s="3">
        <f>+Tabella2026[[#This Row],[INCIDENZA POPOLAZIONE PER DIFFERENZA]]*(PLAFOND-SUM(Tabella2026[CONTRIBUTO SULLA BASE DELLA POPOLAZIONE]))</f>
        <v>634497.09857968986</v>
      </c>
      <c r="R247" s="3">
        <f>+Tabella2026[[#This Row],[CONTRIBUTO SULLA BASE DELLA POPOLAZIONE]]+Tabella2026[[#This Row],[CONTRIBUTO SULLA BASE DEL REDDITO]]</f>
        <v>811146.24621037545</v>
      </c>
      <c r="S247" s="3">
        <f>+Tabella2026[[#This Row],[CONTRIBUTO TOTALE]]/(PLAFOND/N_TESSERE)</f>
        <v>1622.2924924207509</v>
      </c>
      <c r="T247" s="3">
        <f>+MAX(CEILING(Tabella2026[[#This Row],[preDEF1]],1),1)</f>
        <v>1623</v>
      </c>
      <c r="U247" s="9">
        <f xml:space="preserve"> IF(ROW(Tabella2026[[#This Row],[preDEF2]]) - ROW(Tabella2026[[#Headers],[preDEF2]])&lt;=ABS(SUM(Tabella2026[preDEF2])-N_TESSERE),Tabella2026[[#This Row],[preDEF2]]-1,Tabella2026[[#This Row],[preDEF2]])</f>
        <v>1622</v>
      </c>
      <c r="V247" s="21">
        <f>+Tabella2026[[#This Row],[DEF - n. card]]*(PLAFOND/N_TESSERE)</f>
        <v>811000</v>
      </c>
      <c r="W247" s="18"/>
    </row>
    <row r="248" spans="2:23" x14ac:dyDescent="0.25">
      <c r="B248" s="1" t="s">
        <v>523</v>
      </c>
      <c r="C248" s="2">
        <v>108012</v>
      </c>
      <c r="D248" s="1" t="s">
        <v>524</v>
      </c>
      <c r="E248" s="1" t="s">
        <v>12</v>
      </c>
      <c r="F248" s="1" t="s">
        <v>91</v>
      </c>
      <c r="G248" s="1" t="s">
        <v>233</v>
      </c>
      <c r="H248" s="1" t="s">
        <v>15835</v>
      </c>
      <c r="I248" s="5">
        <v>35367</v>
      </c>
      <c r="J248" s="5">
        <v>724596368</v>
      </c>
      <c r="K248" s="3">
        <f>+Tabella2026[[#This Row],[POP_2024]]/SUM(Tabella2026[POP_2024])</f>
        <v>6.0001563532133099E-4</v>
      </c>
      <c r="L248" s="3">
        <f>+Tabella2026[[#This Row],[INCIDENZA POPOLAZIONE]]*(PLAFOND/2)</f>
        <v>176644.15302687336</v>
      </c>
      <c r="M248" s="3">
        <f>+IFERROR(Tabella2026[[#This Row],[reddito_2024]]/Tabella2026[[#This Row],[POP_2024]],"")</f>
        <v>20487.922865948483</v>
      </c>
      <c r="N248" s="3">
        <f>+IF(Tabella2026[[#This Row],[REDDITO COMPLESSIVO PROCAPITE]]&lt;media_aggr_reddito_pc,(media_aggr_reddito_pc-Tabella2026[[#This Row],[REDDITO COMPLESSIVO PROCAPITE]]),0)</f>
        <v>0</v>
      </c>
      <c r="O248" s="3">
        <f>+Tabella2026[[#This Row],[DIFFERENZA REDDITO INFERIORE ALLA MEDIA DALLA MEDIA]]*Tabella2026[[#This Row],[POP_2024]]</f>
        <v>0</v>
      </c>
      <c r="P248" s="3">
        <f>+Tabella2026[[#This Row],[POPOLAZIONE PER DIFFERENZA ]]/SUM(Tabella2026[[POPOLAZIONE PER DIFFERENZA ]])</f>
        <v>0</v>
      </c>
      <c r="Q248" s="3">
        <f>+Tabella2026[[#This Row],[INCIDENZA POPOLAZIONE PER DIFFERENZA]]*(PLAFOND-SUM(Tabella2026[CONTRIBUTO SULLA BASE DELLA POPOLAZIONE]))</f>
        <v>0</v>
      </c>
      <c r="R248" s="3">
        <f>+Tabella2026[[#This Row],[CONTRIBUTO SULLA BASE DELLA POPOLAZIONE]]+Tabella2026[[#This Row],[CONTRIBUTO SULLA BASE DEL REDDITO]]</f>
        <v>176644.15302687336</v>
      </c>
      <c r="S248" s="3">
        <f>+Tabella2026[[#This Row],[CONTRIBUTO TOTALE]]/(PLAFOND/N_TESSERE)</f>
        <v>353.28830605374674</v>
      </c>
      <c r="T248" s="3">
        <f>+MAX(CEILING(Tabella2026[[#This Row],[preDEF1]],1),1)</f>
        <v>354</v>
      </c>
      <c r="U248" s="9">
        <f xml:space="preserve"> IF(ROW(Tabella2026[[#This Row],[preDEF2]]) - ROW(Tabella2026[[#Headers],[preDEF2]])&lt;=ABS(SUM(Tabella2026[preDEF2])-N_TESSERE),Tabella2026[[#This Row],[preDEF2]]-1,Tabella2026[[#This Row],[preDEF2]])</f>
        <v>353</v>
      </c>
      <c r="V248" s="21">
        <f>+Tabella2026[[#This Row],[DEF - n. card]]*(PLAFOND/N_TESSERE)</f>
        <v>176500</v>
      </c>
      <c r="W248" s="18"/>
    </row>
    <row r="249" spans="2:23" x14ac:dyDescent="0.25">
      <c r="B249" s="1" t="s">
        <v>509</v>
      </c>
      <c r="C249" s="2">
        <v>37011</v>
      </c>
      <c r="D249" s="1" t="s">
        <v>510</v>
      </c>
      <c r="E249" s="1" t="s">
        <v>27</v>
      </c>
      <c r="F249" s="1" t="s">
        <v>26</v>
      </c>
      <c r="G249" s="1" t="s">
        <v>233</v>
      </c>
      <c r="H249" s="1" t="s">
        <v>15835</v>
      </c>
      <c r="I249" s="5">
        <v>35344</v>
      </c>
      <c r="J249" s="5">
        <v>775592488</v>
      </c>
      <c r="K249" s="3">
        <f>+Tabella2026[[#This Row],[POP_2024]]/SUM(Tabella2026[POP_2024])</f>
        <v>5.996254309044341E-4</v>
      </c>
      <c r="L249" s="3">
        <f>+Tabella2026[[#This Row],[INCIDENZA POPOLAZIONE]]*(PLAFOND/2)</f>
        <v>176529.27713919221</v>
      </c>
      <c r="M249" s="3">
        <f>+IFERROR(Tabella2026[[#This Row],[reddito_2024]]/Tabella2026[[#This Row],[POP_2024]],"")</f>
        <v>21944.106156631959</v>
      </c>
      <c r="N249" s="3">
        <f>+IF(Tabella2026[[#This Row],[REDDITO COMPLESSIVO PROCAPITE]]&lt;media_aggr_reddito_pc,(media_aggr_reddito_pc-Tabella2026[[#This Row],[REDDITO COMPLESSIVO PROCAPITE]]),0)</f>
        <v>0</v>
      </c>
      <c r="O249" s="3">
        <f>+Tabella2026[[#This Row],[DIFFERENZA REDDITO INFERIORE ALLA MEDIA DALLA MEDIA]]*Tabella2026[[#This Row],[POP_2024]]</f>
        <v>0</v>
      </c>
      <c r="P249" s="3">
        <f>+Tabella2026[[#This Row],[POPOLAZIONE PER DIFFERENZA ]]/SUM(Tabella2026[[POPOLAZIONE PER DIFFERENZA ]])</f>
        <v>0</v>
      </c>
      <c r="Q249" s="3">
        <f>+Tabella2026[[#This Row],[INCIDENZA POPOLAZIONE PER DIFFERENZA]]*(PLAFOND-SUM(Tabella2026[CONTRIBUTO SULLA BASE DELLA POPOLAZIONE]))</f>
        <v>0</v>
      </c>
      <c r="R249" s="3">
        <f>+Tabella2026[[#This Row],[CONTRIBUTO SULLA BASE DELLA POPOLAZIONE]]+Tabella2026[[#This Row],[CONTRIBUTO SULLA BASE DEL REDDITO]]</f>
        <v>176529.27713919221</v>
      </c>
      <c r="S249" s="3">
        <f>+Tabella2026[[#This Row],[CONTRIBUTO TOTALE]]/(PLAFOND/N_TESSERE)</f>
        <v>353.05855427838441</v>
      </c>
      <c r="T249" s="3">
        <f>+MAX(CEILING(Tabella2026[[#This Row],[preDEF1]],1),1)</f>
        <v>354</v>
      </c>
      <c r="U249" s="9">
        <f xml:space="preserve"> IF(ROW(Tabella2026[[#This Row],[preDEF2]]) - ROW(Tabella2026[[#Headers],[preDEF2]])&lt;=ABS(SUM(Tabella2026[preDEF2])-N_TESSERE),Tabella2026[[#This Row],[preDEF2]]-1,Tabella2026[[#This Row],[preDEF2]])</f>
        <v>353</v>
      </c>
      <c r="V249" s="21">
        <f>+Tabella2026[[#This Row],[DEF - n. card]]*(PLAFOND/N_TESSERE)</f>
        <v>176500</v>
      </c>
      <c r="W249" s="18"/>
    </row>
    <row r="250" spans="2:23" x14ac:dyDescent="0.25">
      <c r="B250" s="1" t="s">
        <v>541</v>
      </c>
      <c r="C250" s="2">
        <v>65088</v>
      </c>
      <c r="D250" s="1" t="s">
        <v>542</v>
      </c>
      <c r="E250" s="1" t="s">
        <v>15</v>
      </c>
      <c r="F250" s="1" t="s">
        <v>82</v>
      </c>
      <c r="G250" s="1" t="s">
        <v>233</v>
      </c>
      <c r="H250" s="1" t="s">
        <v>15836</v>
      </c>
      <c r="I250" s="5">
        <v>35161</v>
      </c>
      <c r="J250" s="5">
        <v>374125834</v>
      </c>
      <c r="K250" s="3">
        <f>+Tabella2026[[#This Row],[POP_2024]]/SUM(Tabella2026[POP_2024])</f>
        <v>5.9652076097868969E-4</v>
      </c>
      <c r="L250" s="3">
        <f>+Tabella2026[[#This Row],[INCIDENZA POPOLAZIONE]]*(PLAFOND/2)</f>
        <v>175615.26464155552</v>
      </c>
      <c r="M250" s="3">
        <f>+IFERROR(Tabella2026[[#This Row],[reddito_2024]]/Tabella2026[[#This Row],[POP_2024]],"")</f>
        <v>10640.363869059469</v>
      </c>
      <c r="N250" s="3">
        <f>+IF(Tabella2026[[#This Row],[REDDITO COMPLESSIVO PROCAPITE]]&lt;media_aggr_reddito_pc,(media_aggr_reddito_pc-Tabella2026[[#This Row],[REDDITO COMPLESSIVO PROCAPITE]]),0)</f>
        <v>7184.7021935492721</v>
      </c>
      <c r="O250" s="3">
        <f>+Tabella2026[[#This Row],[DIFFERENZA REDDITO INFERIORE ALLA MEDIA DALLA MEDIA]]*Tabella2026[[#This Row],[POP_2024]]</f>
        <v>252621313.82738596</v>
      </c>
      <c r="P250" s="3">
        <f>+Tabella2026[[#This Row],[POPOLAZIONE PER DIFFERENZA ]]/SUM(Tabella2026[[POPOLAZIONE PER DIFFERENZA ]])</f>
        <v>2.2412110905433462E-3</v>
      </c>
      <c r="Q250" s="3">
        <f>+Tabella2026[[#This Row],[INCIDENZA POPOLAZIONE PER DIFFERENZA]]*(PLAFOND-SUM(Tabella2026[CONTRIBUTO SULLA BASE DELLA POPOLAZIONE]))</f>
        <v>659810.86414764589</v>
      </c>
      <c r="R250" s="3">
        <f>+Tabella2026[[#This Row],[CONTRIBUTO SULLA BASE DELLA POPOLAZIONE]]+Tabella2026[[#This Row],[CONTRIBUTO SULLA BASE DEL REDDITO]]</f>
        <v>835426.12878920138</v>
      </c>
      <c r="S250" s="3">
        <f>+Tabella2026[[#This Row],[CONTRIBUTO TOTALE]]/(PLAFOND/N_TESSERE)</f>
        <v>1670.8522575784027</v>
      </c>
      <c r="T250" s="3">
        <f>+MAX(CEILING(Tabella2026[[#This Row],[preDEF1]],1),1)</f>
        <v>1671</v>
      </c>
      <c r="U250" s="9">
        <f xml:space="preserve"> IF(ROW(Tabella2026[[#This Row],[preDEF2]]) - ROW(Tabella2026[[#Headers],[preDEF2]])&lt;=ABS(SUM(Tabella2026[preDEF2])-N_TESSERE),Tabella2026[[#This Row],[preDEF2]]-1,Tabella2026[[#This Row],[preDEF2]])</f>
        <v>1670</v>
      </c>
      <c r="V250" s="21">
        <f>+Tabella2026[[#This Row],[DEF - n. card]]*(PLAFOND/N_TESSERE)</f>
        <v>835000</v>
      </c>
      <c r="W250" s="18"/>
    </row>
    <row r="251" spans="2:23" x14ac:dyDescent="0.25">
      <c r="B251" s="1" t="s">
        <v>517</v>
      </c>
      <c r="C251" s="2">
        <v>60019</v>
      </c>
      <c r="D251" s="1" t="s">
        <v>518</v>
      </c>
      <c r="E251" s="1" t="s">
        <v>8</v>
      </c>
      <c r="F251" s="1" t="s">
        <v>397</v>
      </c>
      <c r="G251" s="1" t="s">
        <v>233</v>
      </c>
      <c r="H251" s="1" t="s">
        <v>15834</v>
      </c>
      <c r="I251" s="5">
        <v>34903</v>
      </c>
      <c r="J251" s="5">
        <v>513095568</v>
      </c>
      <c r="K251" s="3">
        <f>+Tabella2026[[#This Row],[POP_2024]]/SUM(Tabella2026[POP_2024])</f>
        <v>5.9214368534567295E-4</v>
      </c>
      <c r="L251" s="3">
        <f>+Tabella2026[[#This Row],[INCIDENZA POPOLAZIONE]]*(PLAFOND/2)</f>
        <v>174326.6568580021</v>
      </c>
      <c r="M251" s="3">
        <f>+IFERROR(Tabella2026[[#This Row],[reddito_2024]]/Tabella2026[[#This Row],[POP_2024]],"")</f>
        <v>14700.615076067959</v>
      </c>
      <c r="N251" s="3">
        <f>+IF(Tabella2026[[#This Row],[REDDITO COMPLESSIVO PROCAPITE]]&lt;media_aggr_reddito_pc,(media_aggr_reddito_pc-Tabella2026[[#This Row],[REDDITO COMPLESSIVO PROCAPITE]]),0)</f>
        <v>3124.4509865407817</v>
      </c>
      <c r="O251" s="3">
        <f>+Tabella2026[[#This Row],[DIFFERENZA REDDITO INFERIORE ALLA MEDIA DALLA MEDIA]]*Tabella2026[[#This Row],[POP_2024]]</f>
        <v>109052712.78323291</v>
      </c>
      <c r="P251" s="3">
        <f>+Tabella2026[[#This Row],[POPOLAZIONE PER DIFFERENZA ]]/SUM(Tabella2026[[POPOLAZIONE PER DIFFERENZA ]])</f>
        <v>9.6749615319720479E-4</v>
      </c>
      <c r="Q251" s="3">
        <f>+Tabella2026[[#This Row],[INCIDENZA POPOLAZIONE PER DIFFERENZA]]*(PLAFOND-SUM(Tabella2026[CONTRIBUTO SULLA BASE DELLA POPOLAZIONE]))</f>
        <v>284830.14187914337</v>
      </c>
      <c r="R251" s="3">
        <f>+Tabella2026[[#This Row],[CONTRIBUTO SULLA BASE DELLA POPOLAZIONE]]+Tabella2026[[#This Row],[CONTRIBUTO SULLA BASE DEL REDDITO]]</f>
        <v>459156.79873714549</v>
      </c>
      <c r="S251" s="3">
        <f>+Tabella2026[[#This Row],[CONTRIBUTO TOTALE]]/(PLAFOND/N_TESSERE)</f>
        <v>918.31359747429099</v>
      </c>
      <c r="T251" s="3">
        <f>+MAX(CEILING(Tabella2026[[#This Row],[preDEF1]],1),1)</f>
        <v>919</v>
      </c>
      <c r="U251" s="9">
        <f xml:space="preserve"> IF(ROW(Tabella2026[[#This Row],[preDEF2]]) - ROW(Tabella2026[[#Headers],[preDEF2]])&lt;=ABS(SUM(Tabella2026[preDEF2])-N_TESSERE),Tabella2026[[#This Row],[preDEF2]]-1,Tabella2026[[#This Row],[preDEF2]])</f>
        <v>918</v>
      </c>
      <c r="V251" s="21">
        <f>+Tabella2026[[#This Row],[DEF - n. card]]*(PLAFOND/N_TESSERE)</f>
        <v>459000</v>
      </c>
      <c r="W251" s="18"/>
    </row>
    <row r="252" spans="2:23" x14ac:dyDescent="0.25">
      <c r="B252" s="1" t="s">
        <v>527</v>
      </c>
      <c r="C252" s="2">
        <v>42034</v>
      </c>
      <c r="D252" s="1" t="s">
        <v>528</v>
      </c>
      <c r="E252" s="1" t="s">
        <v>117</v>
      </c>
      <c r="F252" s="1" t="s">
        <v>116</v>
      </c>
      <c r="G252" s="1" t="s">
        <v>233</v>
      </c>
      <c r="H252" s="1" t="s">
        <v>15834</v>
      </c>
      <c r="I252" s="5">
        <v>34792</v>
      </c>
      <c r="J252" s="5">
        <v>633609481</v>
      </c>
      <c r="K252" s="3">
        <f>+Tabella2026[[#This Row],[POP_2024]]/SUM(Tabella2026[POP_2024])</f>
        <v>5.9026052489890993E-4</v>
      </c>
      <c r="L252" s="3">
        <f>+Tabella2026[[#This Row],[INCIDENZA POPOLAZIONE]]*(PLAFOND/2)</f>
        <v>173772.25583484542</v>
      </c>
      <c r="M252" s="3">
        <f>+IFERROR(Tabella2026[[#This Row],[reddito_2024]]/Tabella2026[[#This Row],[POP_2024]],"")</f>
        <v>18211.355512761555</v>
      </c>
      <c r="N252" s="3">
        <f>+IF(Tabella2026[[#This Row],[REDDITO COMPLESSIVO PROCAPITE]]&lt;media_aggr_reddito_pc,(media_aggr_reddito_pc-Tabella2026[[#This Row],[REDDITO COMPLESSIVO PROCAPITE]]),0)</f>
        <v>0</v>
      </c>
      <c r="O252" s="3">
        <f>+Tabella2026[[#This Row],[DIFFERENZA REDDITO INFERIORE ALLA MEDIA DALLA MEDIA]]*Tabella2026[[#This Row],[POP_2024]]</f>
        <v>0</v>
      </c>
      <c r="P252" s="3">
        <f>+Tabella2026[[#This Row],[POPOLAZIONE PER DIFFERENZA ]]/SUM(Tabella2026[[POPOLAZIONE PER DIFFERENZA ]])</f>
        <v>0</v>
      </c>
      <c r="Q252" s="3">
        <f>+Tabella2026[[#This Row],[INCIDENZA POPOLAZIONE PER DIFFERENZA]]*(PLAFOND-SUM(Tabella2026[CONTRIBUTO SULLA BASE DELLA POPOLAZIONE]))</f>
        <v>0</v>
      </c>
      <c r="R252" s="3">
        <f>+Tabella2026[[#This Row],[CONTRIBUTO SULLA BASE DELLA POPOLAZIONE]]+Tabella2026[[#This Row],[CONTRIBUTO SULLA BASE DEL REDDITO]]</f>
        <v>173772.25583484542</v>
      </c>
      <c r="S252" s="3">
        <f>+Tabella2026[[#This Row],[CONTRIBUTO TOTALE]]/(PLAFOND/N_TESSERE)</f>
        <v>347.54451166969085</v>
      </c>
      <c r="T252" s="3">
        <f>+MAX(CEILING(Tabella2026[[#This Row],[preDEF1]],1),1)</f>
        <v>348</v>
      </c>
      <c r="U252" s="9">
        <f xml:space="preserve"> IF(ROW(Tabella2026[[#This Row],[preDEF2]]) - ROW(Tabella2026[[#Headers],[preDEF2]])&lt;=ABS(SUM(Tabella2026[preDEF2])-N_TESSERE),Tabella2026[[#This Row],[preDEF2]]-1,Tabella2026[[#This Row],[preDEF2]])</f>
        <v>347</v>
      </c>
      <c r="V252" s="21">
        <f>+Tabella2026[[#This Row],[DEF - n. card]]*(PLAFOND/N_TESSERE)</f>
        <v>173500</v>
      </c>
      <c r="W252" s="18"/>
    </row>
    <row r="253" spans="2:23" x14ac:dyDescent="0.25">
      <c r="B253" s="1" t="s">
        <v>521</v>
      </c>
      <c r="C253" s="2">
        <v>15070</v>
      </c>
      <c r="D253" s="1" t="s">
        <v>522</v>
      </c>
      <c r="E253" s="1" t="s">
        <v>12</v>
      </c>
      <c r="F253" s="1" t="s">
        <v>11</v>
      </c>
      <c r="G253" s="1" t="s">
        <v>233</v>
      </c>
      <c r="H253" s="1" t="s">
        <v>15835</v>
      </c>
      <c r="I253" s="5">
        <v>34786</v>
      </c>
      <c r="J253" s="5">
        <v>809128101</v>
      </c>
      <c r="K253" s="3">
        <f>+Tabella2026[[#This Row],[POP_2024]]/SUM(Tabella2026[POP_2024])</f>
        <v>5.9015873244232817E-4</v>
      </c>
      <c r="L253" s="3">
        <f>+Tabella2026[[#This Row],[INCIDENZA POPOLAZIONE]]*(PLAFOND/2)</f>
        <v>173742.28821197207</v>
      </c>
      <c r="M253" s="3">
        <f>+IFERROR(Tabella2026[[#This Row],[reddito_2024]]/Tabella2026[[#This Row],[POP_2024]],"")</f>
        <v>23260.16503765883</v>
      </c>
      <c r="N253" s="3">
        <f>+IF(Tabella2026[[#This Row],[REDDITO COMPLESSIVO PROCAPITE]]&lt;media_aggr_reddito_pc,(media_aggr_reddito_pc-Tabella2026[[#This Row],[REDDITO COMPLESSIVO PROCAPITE]]),0)</f>
        <v>0</v>
      </c>
      <c r="O253" s="3">
        <f>+Tabella2026[[#This Row],[DIFFERENZA REDDITO INFERIORE ALLA MEDIA DALLA MEDIA]]*Tabella2026[[#This Row],[POP_2024]]</f>
        <v>0</v>
      </c>
      <c r="P253" s="3">
        <f>+Tabella2026[[#This Row],[POPOLAZIONE PER DIFFERENZA ]]/SUM(Tabella2026[[POPOLAZIONE PER DIFFERENZA ]])</f>
        <v>0</v>
      </c>
      <c r="Q253" s="3">
        <f>+Tabella2026[[#This Row],[INCIDENZA POPOLAZIONE PER DIFFERENZA]]*(PLAFOND-SUM(Tabella2026[CONTRIBUTO SULLA BASE DELLA POPOLAZIONE]))</f>
        <v>0</v>
      </c>
      <c r="R253" s="3">
        <f>+Tabella2026[[#This Row],[CONTRIBUTO SULLA BASE DELLA POPOLAZIONE]]+Tabella2026[[#This Row],[CONTRIBUTO SULLA BASE DEL REDDITO]]</f>
        <v>173742.28821197207</v>
      </c>
      <c r="S253" s="3">
        <f>+Tabella2026[[#This Row],[CONTRIBUTO TOTALE]]/(PLAFOND/N_TESSERE)</f>
        <v>347.48457642394413</v>
      </c>
      <c r="T253" s="3">
        <f>+MAX(CEILING(Tabella2026[[#This Row],[preDEF1]],1),1)</f>
        <v>348</v>
      </c>
      <c r="U253" s="9">
        <f xml:space="preserve"> IF(ROW(Tabella2026[[#This Row],[preDEF2]]) - ROW(Tabella2026[[#Headers],[preDEF2]])&lt;=ABS(SUM(Tabella2026[preDEF2])-N_TESSERE),Tabella2026[[#This Row],[preDEF2]]-1,Tabella2026[[#This Row],[preDEF2]])</f>
        <v>347</v>
      </c>
      <c r="V253" s="21">
        <f>+Tabella2026[[#This Row],[DEF - n. card]]*(PLAFOND/N_TESSERE)</f>
        <v>173500</v>
      </c>
      <c r="W253" s="18"/>
    </row>
    <row r="254" spans="2:23" x14ac:dyDescent="0.25">
      <c r="B254" s="1" t="s">
        <v>529</v>
      </c>
      <c r="C254" s="2">
        <v>89001</v>
      </c>
      <c r="D254" s="1" t="s">
        <v>530</v>
      </c>
      <c r="E254" s="1" t="s">
        <v>21</v>
      </c>
      <c r="F254" s="1" t="s">
        <v>101</v>
      </c>
      <c r="G254" s="1" t="s">
        <v>233</v>
      </c>
      <c r="H254" s="1" t="s">
        <v>15836</v>
      </c>
      <c r="I254" s="5">
        <v>34717</v>
      </c>
      <c r="J254" s="5">
        <v>522910798</v>
      </c>
      <c r="K254" s="3">
        <f>+Tabella2026[[#This Row],[POP_2024]]/SUM(Tabella2026[POP_2024])</f>
        <v>5.889881191916376E-4</v>
      </c>
      <c r="L254" s="3">
        <f>+Tabella2026[[#This Row],[INCIDENZA POPOLAZIONE]]*(PLAFOND/2)</f>
        <v>173397.66054892872</v>
      </c>
      <c r="M254" s="3">
        <f>+IFERROR(Tabella2026[[#This Row],[reddito_2024]]/Tabella2026[[#This Row],[POP_2024]],"")</f>
        <v>15062.096321686782</v>
      </c>
      <c r="N254" s="3">
        <f>+IF(Tabella2026[[#This Row],[REDDITO COMPLESSIVO PROCAPITE]]&lt;media_aggr_reddito_pc,(media_aggr_reddito_pc-Tabella2026[[#This Row],[REDDITO COMPLESSIVO PROCAPITE]]),0)</f>
        <v>2762.9697409219589</v>
      </c>
      <c r="O254" s="3">
        <f>+Tabella2026[[#This Row],[DIFFERENZA REDDITO INFERIORE ALLA MEDIA DALLA MEDIA]]*Tabella2026[[#This Row],[POP_2024]]</f>
        <v>95922020.495587647</v>
      </c>
      <c r="P254" s="3">
        <f>+Tabella2026[[#This Row],[POPOLAZIONE PER DIFFERENZA ]]/SUM(Tabella2026[[POPOLAZIONE PER DIFFERENZA ]])</f>
        <v>8.5100300091437364E-4</v>
      </c>
      <c r="Q254" s="3">
        <f>+Tabella2026[[#This Row],[INCIDENZA POPOLAZIONE PER DIFFERENZA]]*(PLAFOND-SUM(Tabella2026[CONTRIBUTO SULLA BASE DELLA POPOLAZIONE]))</f>
        <v>250534.64521694192</v>
      </c>
      <c r="R254" s="3">
        <f>+Tabella2026[[#This Row],[CONTRIBUTO SULLA BASE DELLA POPOLAZIONE]]+Tabella2026[[#This Row],[CONTRIBUTO SULLA BASE DEL REDDITO]]</f>
        <v>423932.30576587061</v>
      </c>
      <c r="S254" s="3">
        <f>+Tabella2026[[#This Row],[CONTRIBUTO TOTALE]]/(PLAFOND/N_TESSERE)</f>
        <v>847.86461153174128</v>
      </c>
      <c r="T254" s="3">
        <f>+MAX(CEILING(Tabella2026[[#This Row],[preDEF1]],1),1)</f>
        <v>848</v>
      </c>
      <c r="U254" s="9">
        <f xml:space="preserve"> IF(ROW(Tabella2026[[#This Row],[preDEF2]]) - ROW(Tabella2026[[#Headers],[preDEF2]])&lt;=ABS(SUM(Tabella2026[preDEF2])-N_TESSERE),Tabella2026[[#This Row],[preDEF2]]-1,Tabella2026[[#This Row],[preDEF2]])</f>
        <v>847</v>
      </c>
      <c r="V254" s="21">
        <f>+Tabella2026[[#This Row],[DEF - n. card]]*(PLAFOND/N_TESSERE)</f>
        <v>423500</v>
      </c>
      <c r="W254" s="18"/>
    </row>
    <row r="255" spans="2:23" x14ac:dyDescent="0.25">
      <c r="B255" s="1" t="s">
        <v>543</v>
      </c>
      <c r="C255" s="2">
        <v>15093</v>
      </c>
      <c r="D255" s="1" t="s">
        <v>544</v>
      </c>
      <c r="E255" s="1" t="s">
        <v>12</v>
      </c>
      <c r="F255" s="1" t="s">
        <v>11</v>
      </c>
      <c r="G255" s="1" t="s">
        <v>233</v>
      </c>
      <c r="H255" s="1" t="s">
        <v>15835</v>
      </c>
      <c r="I255" s="5">
        <v>34694</v>
      </c>
      <c r="J255" s="5">
        <v>635103929</v>
      </c>
      <c r="K255" s="3">
        <f>+Tabella2026[[#This Row],[POP_2024]]/SUM(Tabella2026[POP_2024])</f>
        <v>5.8859791477474071E-4</v>
      </c>
      <c r="L255" s="3">
        <f>+Tabella2026[[#This Row],[INCIDENZA POPOLAZIONE]]*(PLAFOND/2)</f>
        <v>173282.7846612476</v>
      </c>
      <c r="M255" s="3">
        <f>+IFERROR(Tabella2026[[#This Row],[reddito_2024]]/Tabella2026[[#This Row],[POP_2024]],"")</f>
        <v>18305.872168098231</v>
      </c>
      <c r="N255" s="3">
        <f>+IF(Tabella2026[[#This Row],[REDDITO COMPLESSIVO PROCAPITE]]&lt;media_aggr_reddito_pc,(media_aggr_reddito_pc-Tabella2026[[#This Row],[REDDITO COMPLESSIVO PROCAPITE]]),0)</f>
        <v>0</v>
      </c>
      <c r="O255" s="3">
        <f>+Tabella2026[[#This Row],[DIFFERENZA REDDITO INFERIORE ALLA MEDIA DALLA MEDIA]]*Tabella2026[[#This Row],[POP_2024]]</f>
        <v>0</v>
      </c>
      <c r="P255" s="3">
        <f>+Tabella2026[[#This Row],[POPOLAZIONE PER DIFFERENZA ]]/SUM(Tabella2026[[POPOLAZIONE PER DIFFERENZA ]])</f>
        <v>0</v>
      </c>
      <c r="Q255" s="3">
        <f>+Tabella2026[[#This Row],[INCIDENZA POPOLAZIONE PER DIFFERENZA]]*(PLAFOND-SUM(Tabella2026[CONTRIBUTO SULLA BASE DELLA POPOLAZIONE]))</f>
        <v>0</v>
      </c>
      <c r="R255" s="3">
        <f>+Tabella2026[[#This Row],[CONTRIBUTO SULLA BASE DELLA POPOLAZIONE]]+Tabella2026[[#This Row],[CONTRIBUTO SULLA BASE DEL REDDITO]]</f>
        <v>173282.7846612476</v>
      </c>
      <c r="S255" s="3">
        <f>+Tabella2026[[#This Row],[CONTRIBUTO TOTALE]]/(PLAFOND/N_TESSERE)</f>
        <v>346.56556932249521</v>
      </c>
      <c r="T255" s="3">
        <f>+MAX(CEILING(Tabella2026[[#This Row],[preDEF1]],1),1)</f>
        <v>347</v>
      </c>
      <c r="U255" s="9">
        <f xml:space="preserve"> IF(ROW(Tabella2026[[#This Row],[preDEF2]]) - ROW(Tabella2026[[#Headers],[preDEF2]])&lt;=ABS(SUM(Tabella2026[preDEF2])-N_TESSERE),Tabella2026[[#This Row],[preDEF2]]-1,Tabella2026[[#This Row],[preDEF2]])</f>
        <v>346</v>
      </c>
      <c r="V255" s="21">
        <f>+Tabella2026[[#This Row],[DEF - n. card]]*(PLAFOND/N_TESSERE)</f>
        <v>173000</v>
      </c>
      <c r="W255" s="18"/>
    </row>
    <row r="256" spans="2:23" x14ac:dyDescent="0.25">
      <c r="B256" s="1" t="s">
        <v>545</v>
      </c>
      <c r="C256" s="2">
        <v>26021</v>
      </c>
      <c r="D256" s="1" t="s">
        <v>546</v>
      </c>
      <c r="E256" s="1" t="s">
        <v>38</v>
      </c>
      <c r="F256" s="1" t="s">
        <v>150</v>
      </c>
      <c r="G256" s="1" t="s">
        <v>233</v>
      </c>
      <c r="H256" s="1" t="s">
        <v>15835</v>
      </c>
      <c r="I256" s="5">
        <v>34578</v>
      </c>
      <c r="J256" s="5">
        <v>659570383</v>
      </c>
      <c r="K256" s="3">
        <f>+Tabella2026[[#This Row],[POP_2024]]/SUM(Tabella2026[POP_2024])</f>
        <v>5.866299272808262E-4</v>
      </c>
      <c r="L256" s="3">
        <f>+Tabella2026[[#This Row],[INCIDENZA POPOLAZIONE]]*(PLAFOND/2)</f>
        <v>172703.41061902978</v>
      </c>
      <c r="M256" s="3">
        <f>+IFERROR(Tabella2026[[#This Row],[reddito_2024]]/Tabella2026[[#This Row],[POP_2024]],"")</f>
        <v>19074.85635375094</v>
      </c>
      <c r="N256" s="3">
        <f>+IF(Tabella2026[[#This Row],[REDDITO COMPLESSIVO PROCAPITE]]&lt;media_aggr_reddito_pc,(media_aggr_reddito_pc-Tabella2026[[#This Row],[REDDITO COMPLESSIVO PROCAPITE]]),0)</f>
        <v>0</v>
      </c>
      <c r="O256" s="3">
        <f>+Tabella2026[[#This Row],[DIFFERENZA REDDITO INFERIORE ALLA MEDIA DALLA MEDIA]]*Tabella2026[[#This Row],[POP_2024]]</f>
        <v>0</v>
      </c>
      <c r="P256" s="3">
        <f>+Tabella2026[[#This Row],[POPOLAZIONE PER DIFFERENZA ]]/SUM(Tabella2026[[POPOLAZIONE PER DIFFERENZA ]])</f>
        <v>0</v>
      </c>
      <c r="Q256" s="3">
        <f>+Tabella2026[[#This Row],[INCIDENZA POPOLAZIONE PER DIFFERENZA]]*(PLAFOND-SUM(Tabella2026[CONTRIBUTO SULLA BASE DELLA POPOLAZIONE]))</f>
        <v>0</v>
      </c>
      <c r="R256" s="3">
        <f>+Tabella2026[[#This Row],[CONTRIBUTO SULLA BASE DELLA POPOLAZIONE]]+Tabella2026[[#This Row],[CONTRIBUTO SULLA BASE DEL REDDITO]]</f>
        <v>172703.41061902978</v>
      </c>
      <c r="S256" s="3">
        <f>+Tabella2026[[#This Row],[CONTRIBUTO TOTALE]]/(PLAFOND/N_TESSERE)</f>
        <v>345.40682123805954</v>
      </c>
      <c r="T256" s="3">
        <f>+MAX(CEILING(Tabella2026[[#This Row],[preDEF1]],1),1)</f>
        <v>346</v>
      </c>
      <c r="U256" s="9">
        <f xml:space="preserve"> IF(ROW(Tabella2026[[#This Row],[preDEF2]]) - ROW(Tabella2026[[#Headers],[preDEF2]])&lt;=ABS(SUM(Tabella2026[preDEF2])-N_TESSERE),Tabella2026[[#This Row],[preDEF2]]-1,Tabella2026[[#This Row],[preDEF2]])</f>
        <v>345</v>
      </c>
      <c r="V256" s="21">
        <f>+Tabella2026[[#This Row],[DEF - n. card]]*(PLAFOND/N_TESSERE)</f>
        <v>172500</v>
      </c>
      <c r="W256" s="18"/>
    </row>
    <row r="257" spans="2:23" x14ac:dyDescent="0.25">
      <c r="B257" s="1" t="s">
        <v>515</v>
      </c>
      <c r="C257" s="2">
        <v>74008</v>
      </c>
      <c r="D257" s="1" t="s">
        <v>516</v>
      </c>
      <c r="E257" s="1" t="s">
        <v>33</v>
      </c>
      <c r="F257" s="1" t="s">
        <v>154</v>
      </c>
      <c r="G257" s="1" t="s">
        <v>233</v>
      </c>
      <c r="H257" s="1" t="s">
        <v>15836</v>
      </c>
      <c r="I257" s="5">
        <v>34550</v>
      </c>
      <c r="J257" s="5">
        <v>438935068</v>
      </c>
      <c r="K257" s="3">
        <f>+Tabella2026[[#This Row],[POP_2024]]/SUM(Tabella2026[POP_2024])</f>
        <v>5.8615489581677793E-4</v>
      </c>
      <c r="L257" s="3">
        <f>+Tabella2026[[#This Row],[INCIDENZA POPOLAZIONE]]*(PLAFOND/2)</f>
        <v>172563.56171228757</v>
      </c>
      <c r="M257" s="3">
        <f>+IFERROR(Tabella2026[[#This Row],[reddito_2024]]/Tabella2026[[#This Row],[POP_2024]],"")</f>
        <v>12704.343502170766</v>
      </c>
      <c r="N257" s="3">
        <f>+IF(Tabella2026[[#This Row],[REDDITO COMPLESSIVO PROCAPITE]]&lt;media_aggr_reddito_pc,(media_aggr_reddito_pc-Tabella2026[[#This Row],[REDDITO COMPLESSIVO PROCAPITE]]),0)</f>
        <v>5120.7225604379746</v>
      </c>
      <c r="O257" s="3">
        <f>+Tabella2026[[#This Row],[DIFFERENZA REDDITO INFERIORE ALLA MEDIA DALLA MEDIA]]*Tabella2026[[#This Row],[POP_2024]]</f>
        <v>176920964.46313202</v>
      </c>
      <c r="P257" s="3">
        <f>+Tabella2026[[#This Row],[POPOLAZIONE PER DIFFERENZA ]]/SUM(Tabella2026[[POPOLAZIONE PER DIFFERENZA ]])</f>
        <v>1.5696111373062276E-3</v>
      </c>
      <c r="Q257" s="3">
        <f>+Tabella2026[[#This Row],[INCIDENZA POPOLAZIONE PER DIFFERENZA]]*(PLAFOND-SUM(Tabella2026[CONTRIBUTO SULLA BASE DELLA POPOLAZIONE]))</f>
        <v>462092.34161460231</v>
      </c>
      <c r="R257" s="3">
        <f>+Tabella2026[[#This Row],[CONTRIBUTO SULLA BASE DELLA POPOLAZIONE]]+Tabella2026[[#This Row],[CONTRIBUTO SULLA BASE DEL REDDITO]]</f>
        <v>634655.90332688985</v>
      </c>
      <c r="S257" s="3">
        <f>+Tabella2026[[#This Row],[CONTRIBUTO TOTALE]]/(PLAFOND/N_TESSERE)</f>
        <v>1269.3118066537797</v>
      </c>
      <c r="T257" s="3">
        <f>+MAX(CEILING(Tabella2026[[#This Row],[preDEF1]],1),1)</f>
        <v>1270</v>
      </c>
      <c r="U257" s="9">
        <f xml:space="preserve"> IF(ROW(Tabella2026[[#This Row],[preDEF2]]) - ROW(Tabella2026[[#Headers],[preDEF2]])&lt;=ABS(SUM(Tabella2026[preDEF2])-N_TESSERE),Tabella2026[[#This Row],[preDEF2]]-1,Tabella2026[[#This Row],[preDEF2]])</f>
        <v>1269</v>
      </c>
      <c r="V257" s="21">
        <f>+Tabella2026[[#This Row],[DEF - n. card]]*(PLAFOND/N_TESSERE)</f>
        <v>634500</v>
      </c>
      <c r="W257" s="18"/>
    </row>
    <row r="258" spans="2:23" x14ac:dyDescent="0.25">
      <c r="B258" s="1" t="s">
        <v>539</v>
      </c>
      <c r="C258" s="2">
        <v>36015</v>
      </c>
      <c r="D258" s="1" t="s">
        <v>540</v>
      </c>
      <c r="E258" s="1" t="s">
        <v>27</v>
      </c>
      <c r="F258" s="1" t="s">
        <v>58</v>
      </c>
      <c r="G258" s="1" t="s">
        <v>233</v>
      </c>
      <c r="H258" s="1" t="s">
        <v>15835</v>
      </c>
      <c r="I258" s="5">
        <v>34464</v>
      </c>
      <c r="J258" s="5">
        <v>745077081</v>
      </c>
      <c r="K258" s="3">
        <f>+Tabella2026[[#This Row],[POP_2024]]/SUM(Tabella2026[POP_2024])</f>
        <v>5.8469587060577235E-4</v>
      </c>
      <c r="L258" s="3">
        <f>+Tabella2026[[#This Row],[INCIDENZA POPOLAZIONE]]*(PLAFOND/2)</f>
        <v>172134.02578443644</v>
      </c>
      <c r="M258" s="3">
        <f>+IFERROR(Tabella2026[[#This Row],[reddito_2024]]/Tabella2026[[#This Row],[POP_2024]],"")</f>
        <v>21618.996082869082</v>
      </c>
      <c r="N258" s="3">
        <f>+IF(Tabella2026[[#This Row],[REDDITO COMPLESSIVO PROCAPITE]]&lt;media_aggr_reddito_pc,(media_aggr_reddito_pc-Tabella2026[[#This Row],[REDDITO COMPLESSIVO PROCAPITE]]),0)</f>
        <v>0</v>
      </c>
      <c r="O258" s="3">
        <f>+Tabella2026[[#This Row],[DIFFERENZA REDDITO INFERIORE ALLA MEDIA DALLA MEDIA]]*Tabella2026[[#This Row],[POP_2024]]</f>
        <v>0</v>
      </c>
      <c r="P258" s="3">
        <f>+Tabella2026[[#This Row],[POPOLAZIONE PER DIFFERENZA ]]/SUM(Tabella2026[[POPOLAZIONE PER DIFFERENZA ]])</f>
        <v>0</v>
      </c>
      <c r="Q258" s="3">
        <f>+Tabella2026[[#This Row],[INCIDENZA POPOLAZIONE PER DIFFERENZA]]*(PLAFOND-SUM(Tabella2026[CONTRIBUTO SULLA BASE DELLA POPOLAZIONE]))</f>
        <v>0</v>
      </c>
      <c r="R258" s="3">
        <f>+Tabella2026[[#This Row],[CONTRIBUTO SULLA BASE DELLA POPOLAZIONE]]+Tabella2026[[#This Row],[CONTRIBUTO SULLA BASE DEL REDDITO]]</f>
        <v>172134.02578443644</v>
      </c>
      <c r="S258" s="3">
        <f>+Tabella2026[[#This Row],[CONTRIBUTO TOTALE]]/(PLAFOND/N_TESSERE)</f>
        <v>344.26805156887286</v>
      </c>
      <c r="T258" s="3">
        <f>+MAX(CEILING(Tabella2026[[#This Row],[preDEF1]],1),1)</f>
        <v>345</v>
      </c>
      <c r="U258" s="9">
        <f xml:space="preserve"> IF(ROW(Tabella2026[[#This Row],[preDEF2]]) - ROW(Tabella2026[[#Headers],[preDEF2]])&lt;=ABS(SUM(Tabella2026[preDEF2])-N_TESSERE),Tabella2026[[#This Row],[preDEF2]]-1,Tabella2026[[#This Row],[preDEF2]])</f>
        <v>344</v>
      </c>
      <c r="V258" s="21">
        <f>+Tabella2026[[#This Row],[DEF - n. card]]*(PLAFOND/N_TESSERE)</f>
        <v>172000</v>
      </c>
      <c r="W258" s="18"/>
    </row>
    <row r="259" spans="2:23" x14ac:dyDescent="0.25">
      <c r="B259" s="1" t="s">
        <v>533</v>
      </c>
      <c r="C259" s="2">
        <v>99013</v>
      </c>
      <c r="D259" s="1" t="s">
        <v>534</v>
      </c>
      <c r="E259" s="1" t="s">
        <v>27</v>
      </c>
      <c r="F259" s="1" t="s">
        <v>73</v>
      </c>
      <c r="G259" s="1" t="s">
        <v>233</v>
      </c>
      <c r="H259" s="1" t="s">
        <v>15835</v>
      </c>
      <c r="I259" s="5">
        <v>34340</v>
      </c>
      <c r="J259" s="5">
        <v>597596399</v>
      </c>
      <c r="K259" s="3">
        <f>+Tabella2026[[#This Row],[POP_2024]]/SUM(Tabella2026[POP_2024])</f>
        <v>5.8259215983641542E-4</v>
      </c>
      <c r="L259" s="3">
        <f>+Tabella2026[[#This Row],[INCIDENZA POPOLAZIONE]]*(PLAFOND/2)</f>
        <v>171514.69491172081</v>
      </c>
      <c r="M259" s="3">
        <f>+IFERROR(Tabella2026[[#This Row],[reddito_2024]]/Tabella2026[[#This Row],[POP_2024]],"")</f>
        <v>17402.341263832266</v>
      </c>
      <c r="N259" s="3">
        <f>+IF(Tabella2026[[#This Row],[REDDITO COMPLESSIVO PROCAPITE]]&lt;media_aggr_reddito_pc,(media_aggr_reddito_pc-Tabella2026[[#This Row],[REDDITO COMPLESSIVO PROCAPITE]]),0)</f>
        <v>422.72479877647493</v>
      </c>
      <c r="O259" s="3">
        <f>+Tabella2026[[#This Row],[DIFFERENZA REDDITO INFERIORE ALLA MEDIA DALLA MEDIA]]*Tabella2026[[#This Row],[POP_2024]]</f>
        <v>14516369.589984149</v>
      </c>
      <c r="P259" s="3">
        <f>+Tabella2026[[#This Row],[POPOLAZIONE PER DIFFERENZA ]]/SUM(Tabella2026[[POPOLAZIONE PER DIFFERENZA ]])</f>
        <v>1.2878663334689574E-4</v>
      </c>
      <c r="Q259" s="3">
        <f>+Tabella2026[[#This Row],[INCIDENZA POPOLAZIONE PER DIFFERENZA]]*(PLAFOND-SUM(Tabella2026[CONTRIBUTO SULLA BASE DELLA POPOLAZIONE]))</f>
        <v>37914.688267351252</v>
      </c>
      <c r="R259" s="3">
        <f>+Tabella2026[[#This Row],[CONTRIBUTO SULLA BASE DELLA POPOLAZIONE]]+Tabella2026[[#This Row],[CONTRIBUTO SULLA BASE DEL REDDITO]]</f>
        <v>209429.38317907206</v>
      </c>
      <c r="S259" s="3">
        <f>+Tabella2026[[#This Row],[CONTRIBUTO TOTALE]]/(PLAFOND/N_TESSERE)</f>
        <v>418.85876635814412</v>
      </c>
      <c r="T259" s="3">
        <f>+MAX(CEILING(Tabella2026[[#This Row],[preDEF1]],1),1)</f>
        <v>419</v>
      </c>
      <c r="U259" s="9">
        <f xml:space="preserve"> IF(ROW(Tabella2026[[#This Row],[preDEF2]]) - ROW(Tabella2026[[#Headers],[preDEF2]])&lt;=ABS(SUM(Tabella2026[preDEF2])-N_TESSERE),Tabella2026[[#This Row],[preDEF2]]-1,Tabella2026[[#This Row],[preDEF2]])</f>
        <v>418</v>
      </c>
      <c r="V259" s="21">
        <f>+Tabella2026[[#This Row],[DEF - n. card]]*(PLAFOND/N_TESSERE)</f>
        <v>209000</v>
      </c>
      <c r="W259" s="18"/>
    </row>
    <row r="260" spans="2:23" x14ac:dyDescent="0.25">
      <c r="B260" s="1" t="s">
        <v>535</v>
      </c>
      <c r="C260" s="2">
        <v>84011</v>
      </c>
      <c r="D260" s="1" t="s">
        <v>536</v>
      </c>
      <c r="E260" s="1" t="s">
        <v>21</v>
      </c>
      <c r="F260" s="1" t="s">
        <v>261</v>
      </c>
      <c r="G260" s="1" t="s">
        <v>233</v>
      </c>
      <c r="H260" s="1" t="s">
        <v>15836</v>
      </c>
      <c r="I260" s="5">
        <v>34281</v>
      </c>
      <c r="J260" s="5">
        <v>298759480</v>
      </c>
      <c r="K260" s="3">
        <f>+Tabella2026[[#This Row],[POP_2024]]/SUM(Tabella2026[POP_2024])</f>
        <v>5.8159120068002794E-4</v>
      </c>
      <c r="L260" s="3">
        <f>+Tabella2026[[#This Row],[INCIDENZA POPOLAZIONE]]*(PLAFOND/2)</f>
        <v>171220.01328679972</v>
      </c>
      <c r="M260" s="3">
        <f>+IFERROR(Tabella2026[[#This Row],[reddito_2024]]/Tabella2026[[#This Row],[POP_2024]],"")</f>
        <v>8715.0164814328637</v>
      </c>
      <c r="N260" s="3">
        <f>+IF(Tabella2026[[#This Row],[REDDITO COMPLESSIVO PROCAPITE]]&lt;media_aggr_reddito_pc,(media_aggr_reddito_pc-Tabella2026[[#This Row],[REDDITO COMPLESSIVO PROCAPITE]]),0)</f>
        <v>9110.0495811758774</v>
      </c>
      <c r="O260" s="3">
        <f>+Tabella2026[[#This Row],[DIFFERENZA REDDITO INFERIORE ALLA MEDIA DALLA MEDIA]]*Tabella2026[[#This Row],[POP_2024]]</f>
        <v>312301609.69229025</v>
      </c>
      <c r="P260" s="3">
        <f>+Tabella2026[[#This Row],[POPOLAZIONE PER DIFFERENZA ]]/SUM(Tabella2026[[POPOLAZIONE PER DIFFERENZA ]])</f>
        <v>2.7706839958688491E-3</v>
      </c>
      <c r="Q260" s="3">
        <f>+Tabella2026[[#This Row],[INCIDENZA POPOLAZIONE PER DIFFERENZA]]*(PLAFOND-SUM(Tabella2026[CONTRIBUTO SULLA BASE DELLA POPOLAZIONE]))</f>
        <v>815687.29037079553</v>
      </c>
      <c r="R260" s="3">
        <f>+Tabella2026[[#This Row],[CONTRIBUTO SULLA BASE DELLA POPOLAZIONE]]+Tabella2026[[#This Row],[CONTRIBUTO SULLA BASE DEL REDDITO]]</f>
        <v>986907.3036575953</v>
      </c>
      <c r="S260" s="3">
        <f>+Tabella2026[[#This Row],[CONTRIBUTO TOTALE]]/(PLAFOND/N_TESSERE)</f>
        <v>1973.8146073151906</v>
      </c>
      <c r="T260" s="3">
        <f>+MAX(CEILING(Tabella2026[[#This Row],[preDEF1]],1),1)</f>
        <v>1974</v>
      </c>
      <c r="U260" s="9">
        <f xml:space="preserve"> IF(ROW(Tabella2026[[#This Row],[preDEF2]]) - ROW(Tabella2026[[#Headers],[preDEF2]])&lt;=ABS(SUM(Tabella2026[preDEF2])-N_TESSERE),Tabella2026[[#This Row],[preDEF2]]-1,Tabella2026[[#This Row],[preDEF2]])</f>
        <v>1973</v>
      </c>
      <c r="V260" s="21">
        <f>+Tabella2026[[#This Row],[DEF - n. card]]*(PLAFOND/N_TESSERE)</f>
        <v>986500</v>
      </c>
      <c r="W260" s="18"/>
    </row>
    <row r="261" spans="2:23" x14ac:dyDescent="0.25">
      <c r="B261" s="1" t="s">
        <v>555</v>
      </c>
      <c r="C261" s="2">
        <v>65007</v>
      </c>
      <c r="D261" s="1" t="s">
        <v>556</v>
      </c>
      <c r="E261" s="1" t="s">
        <v>15</v>
      </c>
      <c r="F261" s="1" t="s">
        <v>82</v>
      </c>
      <c r="G261" s="1" t="s">
        <v>233</v>
      </c>
      <c r="H261" s="1" t="s">
        <v>15836</v>
      </c>
      <c r="I261" s="5">
        <v>34220</v>
      </c>
      <c r="J261" s="5">
        <v>392013636</v>
      </c>
      <c r="K261" s="3">
        <f>+Tabella2026[[#This Row],[POP_2024]]/SUM(Tabella2026[POP_2024])</f>
        <v>5.8055631070477981E-4</v>
      </c>
      <c r="L261" s="3">
        <f>+Tabella2026[[#This Row],[INCIDENZA POPOLAZIONE]]*(PLAFOND/2)</f>
        <v>170915.34245425413</v>
      </c>
      <c r="M261" s="3">
        <f>+IFERROR(Tabella2026[[#This Row],[reddito_2024]]/Tabella2026[[#This Row],[POP_2024]],"")</f>
        <v>11455.6877849211</v>
      </c>
      <c r="N261" s="3">
        <f>+IF(Tabella2026[[#This Row],[REDDITO COMPLESSIVO PROCAPITE]]&lt;media_aggr_reddito_pc,(media_aggr_reddito_pc-Tabella2026[[#This Row],[REDDITO COMPLESSIVO PROCAPITE]]),0)</f>
        <v>6369.3782776876415</v>
      </c>
      <c r="O261" s="3">
        <f>+Tabella2026[[#This Row],[DIFFERENZA REDDITO INFERIORE ALLA MEDIA DALLA MEDIA]]*Tabella2026[[#This Row],[POP_2024]]</f>
        <v>217960124.66247109</v>
      </c>
      <c r="P261" s="3">
        <f>+Tabella2026[[#This Row],[POPOLAZIONE PER DIFFERENZA ]]/SUM(Tabella2026[[POPOLAZIONE PER DIFFERENZA ]])</f>
        <v>1.9337032227752756E-3</v>
      </c>
      <c r="Q261" s="3">
        <f>+Tabella2026[[#This Row],[INCIDENZA POPOLAZIONE PER DIFFERENZA]]*(PLAFOND-SUM(Tabella2026[CONTRIBUTO SULLA BASE DELLA POPOLAZIONE]))</f>
        <v>569280.77850762638</v>
      </c>
      <c r="R261" s="3">
        <f>+Tabella2026[[#This Row],[CONTRIBUTO SULLA BASE DELLA POPOLAZIONE]]+Tabella2026[[#This Row],[CONTRIBUTO SULLA BASE DEL REDDITO]]</f>
        <v>740196.12096188054</v>
      </c>
      <c r="S261" s="3">
        <f>+Tabella2026[[#This Row],[CONTRIBUTO TOTALE]]/(PLAFOND/N_TESSERE)</f>
        <v>1480.392241923761</v>
      </c>
      <c r="T261" s="3">
        <f>+MAX(CEILING(Tabella2026[[#This Row],[preDEF1]],1),1)</f>
        <v>1481</v>
      </c>
      <c r="U261" s="9">
        <f xml:space="preserve"> IF(ROW(Tabella2026[[#This Row],[preDEF2]]) - ROW(Tabella2026[[#Headers],[preDEF2]])&lt;=ABS(SUM(Tabella2026[preDEF2])-N_TESSERE),Tabella2026[[#This Row],[preDEF2]]-1,Tabella2026[[#This Row],[preDEF2]])</f>
        <v>1480</v>
      </c>
      <c r="V261" s="21">
        <f>+Tabella2026[[#This Row],[DEF - n. card]]*(PLAFOND/N_TESSERE)</f>
        <v>740000</v>
      </c>
      <c r="W261" s="18"/>
    </row>
    <row r="262" spans="2:23" x14ac:dyDescent="0.25">
      <c r="B262" s="1" t="s">
        <v>531</v>
      </c>
      <c r="C262" s="2">
        <v>84021</v>
      </c>
      <c r="D262" s="1" t="s">
        <v>532</v>
      </c>
      <c r="E262" s="1" t="s">
        <v>21</v>
      </c>
      <c r="F262" s="1" t="s">
        <v>261</v>
      </c>
      <c r="G262" s="1" t="s">
        <v>233</v>
      </c>
      <c r="H262" s="1" t="s">
        <v>15836</v>
      </c>
      <c r="I262" s="5">
        <v>34173</v>
      </c>
      <c r="J262" s="5">
        <v>330434899</v>
      </c>
      <c r="K262" s="3">
        <f>+Tabella2026[[#This Row],[POP_2024]]/SUM(Tabella2026[POP_2024])</f>
        <v>5.7975893646155575E-4</v>
      </c>
      <c r="L262" s="3">
        <f>+Tabella2026[[#This Row],[INCIDENZA POPOLAZIONE]]*(PLAFOND/2)</f>
        <v>170680.59607507967</v>
      </c>
      <c r="M262" s="3">
        <f>+IFERROR(Tabella2026[[#This Row],[reddito_2024]]/Tabella2026[[#This Row],[POP_2024]],"")</f>
        <v>9669.472946478214</v>
      </c>
      <c r="N262" s="3">
        <f>+IF(Tabella2026[[#This Row],[REDDITO COMPLESSIVO PROCAPITE]]&lt;media_aggr_reddito_pc,(media_aggr_reddito_pc-Tabella2026[[#This Row],[REDDITO COMPLESSIVO PROCAPITE]]),0)</f>
        <v>8155.5931161305271</v>
      </c>
      <c r="O262" s="3">
        <f>+Tabella2026[[#This Row],[DIFFERENZA REDDITO INFERIORE ALLA MEDIA DALLA MEDIA]]*Tabella2026[[#This Row],[POP_2024]]</f>
        <v>278701083.5575285</v>
      </c>
      <c r="P262" s="3">
        <f>+Tabella2026[[#This Row],[POPOLAZIONE PER DIFFERENZA ]]/SUM(Tabella2026[[POPOLAZIONE PER DIFFERENZA ]])</f>
        <v>2.4725861407022204E-3</v>
      </c>
      <c r="Q262" s="3">
        <f>+Tabella2026[[#This Row],[INCIDENZA POPOLAZIONE PER DIFFERENZA]]*(PLAFOND-SUM(Tabella2026[CONTRIBUTO SULLA BASE DELLA POPOLAZIONE]))</f>
        <v>727927.50538313109</v>
      </c>
      <c r="R262" s="3">
        <f>+Tabella2026[[#This Row],[CONTRIBUTO SULLA BASE DELLA POPOLAZIONE]]+Tabella2026[[#This Row],[CONTRIBUTO SULLA BASE DEL REDDITO]]</f>
        <v>898608.10145821073</v>
      </c>
      <c r="S262" s="3">
        <f>+Tabella2026[[#This Row],[CONTRIBUTO TOTALE]]/(PLAFOND/N_TESSERE)</f>
        <v>1797.2162029164215</v>
      </c>
      <c r="T262" s="3">
        <f>+MAX(CEILING(Tabella2026[[#This Row],[preDEF1]],1),1)</f>
        <v>1798</v>
      </c>
      <c r="U262" s="9">
        <f xml:space="preserve"> IF(ROW(Tabella2026[[#This Row],[preDEF2]]) - ROW(Tabella2026[[#Headers],[preDEF2]])&lt;=ABS(SUM(Tabella2026[preDEF2])-N_TESSERE),Tabella2026[[#This Row],[preDEF2]]-1,Tabella2026[[#This Row],[preDEF2]])</f>
        <v>1797</v>
      </c>
      <c r="V262" s="21">
        <f>+Tabella2026[[#This Row],[DEF - n. card]]*(PLAFOND/N_TESSERE)</f>
        <v>898500</v>
      </c>
      <c r="W262" s="18"/>
    </row>
    <row r="263" spans="2:23" x14ac:dyDescent="0.25">
      <c r="B263" s="1" t="s">
        <v>559</v>
      </c>
      <c r="C263" s="2">
        <v>63050</v>
      </c>
      <c r="D263" s="1" t="s">
        <v>560</v>
      </c>
      <c r="E263" s="1" t="s">
        <v>15</v>
      </c>
      <c r="F263" s="1" t="s">
        <v>14</v>
      </c>
      <c r="G263" s="1" t="s">
        <v>233</v>
      </c>
      <c r="H263" s="1" t="s">
        <v>15836</v>
      </c>
      <c r="I263" s="5">
        <v>34111</v>
      </c>
      <c r="J263" s="5">
        <v>451861828</v>
      </c>
      <c r="K263" s="3">
        <f>+Tabella2026[[#This Row],[POP_2024]]/SUM(Tabella2026[POP_2024])</f>
        <v>5.7870708107687734E-4</v>
      </c>
      <c r="L263" s="3">
        <f>+Tabella2026[[#This Row],[INCIDENZA POPOLAZIONE]]*(PLAFOND/2)</f>
        <v>170370.93063872188</v>
      </c>
      <c r="M263" s="3">
        <f>+IFERROR(Tabella2026[[#This Row],[reddito_2024]]/Tabella2026[[#This Row],[POP_2024]],"")</f>
        <v>13246.806836504353</v>
      </c>
      <c r="N263" s="3">
        <f>+IF(Tabella2026[[#This Row],[REDDITO COMPLESSIVO PROCAPITE]]&lt;media_aggr_reddito_pc,(media_aggr_reddito_pc-Tabella2026[[#This Row],[REDDITO COMPLESSIVO PROCAPITE]]),0)</f>
        <v>4578.2592261043883</v>
      </c>
      <c r="O263" s="3">
        <f>+Tabella2026[[#This Row],[DIFFERENZA REDDITO INFERIORE ALLA MEDIA DALLA MEDIA]]*Tabella2026[[#This Row],[POP_2024]]</f>
        <v>156169000.4616468</v>
      </c>
      <c r="P263" s="3">
        <f>+Tabella2026[[#This Row],[POPOLAZIONE PER DIFFERENZA ]]/SUM(Tabella2026[[POPOLAZIONE PER DIFFERENZA ]])</f>
        <v>1.3855034261791113E-3</v>
      </c>
      <c r="Q263" s="3">
        <f>+Tabella2026[[#This Row],[INCIDENZA POPOLAZIONE PER DIFFERENZA]]*(PLAFOND-SUM(Tabella2026[CONTRIBUTO SULLA BASE DELLA POPOLAZIONE]))</f>
        <v>407891.16953956237</v>
      </c>
      <c r="R263" s="3">
        <f>+Tabella2026[[#This Row],[CONTRIBUTO SULLA BASE DELLA POPOLAZIONE]]+Tabella2026[[#This Row],[CONTRIBUTO SULLA BASE DEL REDDITO]]</f>
        <v>578262.10017828422</v>
      </c>
      <c r="S263" s="3">
        <f>+Tabella2026[[#This Row],[CONTRIBUTO TOTALE]]/(PLAFOND/N_TESSERE)</f>
        <v>1156.5242003565684</v>
      </c>
      <c r="T263" s="3">
        <f>+MAX(CEILING(Tabella2026[[#This Row],[preDEF1]],1),1)</f>
        <v>1157</v>
      </c>
      <c r="U263" s="9">
        <f xml:space="preserve"> IF(ROW(Tabella2026[[#This Row],[preDEF2]]) - ROW(Tabella2026[[#Headers],[preDEF2]])&lt;=ABS(SUM(Tabella2026[preDEF2])-N_TESSERE),Tabella2026[[#This Row],[preDEF2]]-1,Tabella2026[[#This Row],[preDEF2]])</f>
        <v>1156</v>
      </c>
      <c r="V263" s="21">
        <f>+Tabella2026[[#This Row],[DEF - n. card]]*(PLAFOND/N_TESSERE)</f>
        <v>578000</v>
      </c>
      <c r="W263" s="18"/>
    </row>
    <row r="264" spans="2:23" x14ac:dyDescent="0.25">
      <c r="B264" s="1" t="s">
        <v>553</v>
      </c>
      <c r="C264" s="2">
        <v>19035</v>
      </c>
      <c r="D264" s="1" t="s">
        <v>554</v>
      </c>
      <c r="E264" s="1" t="s">
        <v>12</v>
      </c>
      <c r="F264" s="1" t="s">
        <v>193</v>
      </c>
      <c r="G264" s="1" t="s">
        <v>233</v>
      </c>
      <c r="H264" s="1" t="s">
        <v>15835</v>
      </c>
      <c r="I264" s="5">
        <v>34012</v>
      </c>
      <c r="J264" s="5">
        <v>819260979</v>
      </c>
      <c r="K264" s="3">
        <f>+Tabella2026[[#This Row],[POP_2024]]/SUM(Tabella2026[POP_2024])</f>
        <v>5.7702750554327784E-4</v>
      </c>
      <c r="L264" s="3">
        <f>+Tabella2026[[#This Row],[INCIDENZA POPOLAZIONE]]*(PLAFOND/2)</f>
        <v>169876.46486131183</v>
      </c>
      <c r="M264" s="3">
        <f>+IFERROR(Tabella2026[[#This Row],[reddito_2024]]/Tabella2026[[#This Row],[POP_2024]],"")</f>
        <v>24087.409708338233</v>
      </c>
      <c r="N264" s="3">
        <f>+IF(Tabella2026[[#This Row],[REDDITO COMPLESSIVO PROCAPITE]]&lt;media_aggr_reddito_pc,(media_aggr_reddito_pc-Tabella2026[[#This Row],[REDDITO COMPLESSIVO PROCAPITE]]),0)</f>
        <v>0</v>
      </c>
      <c r="O264" s="3">
        <f>+Tabella2026[[#This Row],[DIFFERENZA REDDITO INFERIORE ALLA MEDIA DALLA MEDIA]]*Tabella2026[[#This Row],[POP_2024]]</f>
        <v>0</v>
      </c>
      <c r="P264" s="3">
        <f>+Tabella2026[[#This Row],[POPOLAZIONE PER DIFFERENZA ]]/SUM(Tabella2026[[POPOLAZIONE PER DIFFERENZA ]])</f>
        <v>0</v>
      </c>
      <c r="Q264" s="3">
        <f>+Tabella2026[[#This Row],[INCIDENZA POPOLAZIONE PER DIFFERENZA]]*(PLAFOND-SUM(Tabella2026[CONTRIBUTO SULLA BASE DELLA POPOLAZIONE]))</f>
        <v>0</v>
      </c>
      <c r="R264" s="3">
        <f>+Tabella2026[[#This Row],[CONTRIBUTO SULLA BASE DELLA POPOLAZIONE]]+Tabella2026[[#This Row],[CONTRIBUTO SULLA BASE DEL REDDITO]]</f>
        <v>169876.46486131183</v>
      </c>
      <c r="S264" s="3">
        <f>+Tabella2026[[#This Row],[CONTRIBUTO TOTALE]]/(PLAFOND/N_TESSERE)</f>
        <v>339.75292972262366</v>
      </c>
      <c r="T264" s="3">
        <f>+MAX(CEILING(Tabella2026[[#This Row],[preDEF1]],1),1)</f>
        <v>340</v>
      </c>
      <c r="U264" s="9">
        <f xml:space="preserve"> IF(ROW(Tabella2026[[#This Row],[preDEF2]]) - ROW(Tabella2026[[#Headers],[preDEF2]])&lt;=ABS(SUM(Tabella2026[preDEF2])-N_TESSERE),Tabella2026[[#This Row],[preDEF2]]-1,Tabella2026[[#This Row],[preDEF2]])</f>
        <v>339</v>
      </c>
      <c r="V264" s="21">
        <f>+Tabella2026[[#This Row],[DEF - n. card]]*(PLAFOND/N_TESSERE)</f>
        <v>169500</v>
      </c>
      <c r="W264" s="18"/>
    </row>
    <row r="265" spans="2:23" x14ac:dyDescent="0.25">
      <c r="B265" s="1" t="s">
        <v>547</v>
      </c>
      <c r="C265" s="2">
        <v>69046</v>
      </c>
      <c r="D265" s="1" t="s">
        <v>548</v>
      </c>
      <c r="E265" s="1" t="s">
        <v>96</v>
      </c>
      <c r="F265" s="1" t="s">
        <v>328</v>
      </c>
      <c r="G265" s="1" t="s">
        <v>233</v>
      </c>
      <c r="H265" s="1" t="s">
        <v>15836</v>
      </c>
      <c r="I265" s="5">
        <v>33917</v>
      </c>
      <c r="J265" s="5">
        <v>580231034</v>
      </c>
      <c r="K265" s="3">
        <f>+Tabella2026[[#This Row],[POP_2024]]/SUM(Tabella2026[POP_2024])</f>
        <v>5.7541579164739956E-4</v>
      </c>
      <c r="L265" s="3">
        <f>+Tabella2026[[#This Row],[INCIDENZA POPOLAZIONE]]*(PLAFOND/2)</f>
        <v>169401.9774991507</v>
      </c>
      <c r="M265" s="3">
        <f>+IFERROR(Tabella2026[[#This Row],[reddito_2024]]/Tabella2026[[#This Row],[POP_2024]],"")</f>
        <v>17107.380782498451</v>
      </c>
      <c r="N265" s="3">
        <f>+IF(Tabella2026[[#This Row],[REDDITO COMPLESSIVO PROCAPITE]]&lt;media_aggr_reddito_pc,(media_aggr_reddito_pc-Tabella2026[[#This Row],[REDDITO COMPLESSIVO PROCAPITE]]),0)</f>
        <v>717.68528011029048</v>
      </c>
      <c r="O265" s="3">
        <f>+Tabella2026[[#This Row],[DIFFERENZA REDDITO INFERIORE ALLA MEDIA DALLA MEDIA]]*Tabella2026[[#This Row],[POP_2024]]</f>
        <v>24341731.645500723</v>
      </c>
      <c r="P265" s="3">
        <f>+Tabella2026[[#This Row],[POPOLAZIONE PER DIFFERENZA ]]/SUM(Tabella2026[[POPOLAZIONE PER DIFFERENZA ]])</f>
        <v>2.1595548728799307E-4</v>
      </c>
      <c r="Q265" s="3">
        <f>+Tabella2026[[#This Row],[INCIDENZA POPOLAZIONE PER DIFFERENZA]]*(PLAFOND-SUM(Tabella2026[CONTRIBUTO SULLA BASE DELLA POPOLAZIONE]))</f>
        <v>63577.133490969951</v>
      </c>
      <c r="R265" s="3">
        <f>+Tabella2026[[#This Row],[CONTRIBUTO SULLA BASE DELLA POPOLAZIONE]]+Tabella2026[[#This Row],[CONTRIBUTO SULLA BASE DEL REDDITO]]</f>
        <v>232979.11099012065</v>
      </c>
      <c r="S265" s="3">
        <f>+Tabella2026[[#This Row],[CONTRIBUTO TOTALE]]/(PLAFOND/N_TESSERE)</f>
        <v>465.95822198024132</v>
      </c>
      <c r="T265" s="3">
        <f>+MAX(CEILING(Tabella2026[[#This Row],[preDEF1]],1),1)</f>
        <v>466</v>
      </c>
      <c r="U265" s="9">
        <f xml:space="preserve"> IF(ROW(Tabella2026[[#This Row],[preDEF2]]) - ROW(Tabella2026[[#Headers],[preDEF2]])&lt;=ABS(SUM(Tabella2026[preDEF2])-N_TESSERE),Tabella2026[[#This Row],[preDEF2]]-1,Tabella2026[[#This Row],[preDEF2]])</f>
        <v>465</v>
      </c>
      <c r="V265" s="21">
        <f>+Tabella2026[[#This Row],[DEF - n. card]]*(PLAFOND/N_TESSERE)</f>
        <v>232500</v>
      </c>
      <c r="W265" s="18"/>
    </row>
    <row r="266" spans="2:23" x14ac:dyDescent="0.25">
      <c r="B266" s="1" t="s">
        <v>551</v>
      </c>
      <c r="C266" s="2">
        <v>87006</v>
      </c>
      <c r="D266" s="1" t="s">
        <v>552</v>
      </c>
      <c r="E266" s="1" t="s">
        <v>21</v>
      </c>
      <c r="F266" s="1" t="s">
        <v>35</v>
      </c>
      <c r="G266" s="1" t="s">
        <v>233</v>
      </c>
      <c r="H266" s="1" t="s">
        <v>15836</v>
      </c>
      <c r="I266" s="5">
        <v>33667</v>
      </c>
      <c r="J266" s="5">
        <v>257713735</v>
      </c>
      <c r="K266" s="3">
        <f>+Tabella2026[[#This Row],[POP_2024]]/SUM(Tabella2026[POP_2024])</f>
        <v>5.7117443928982525E-4</v>
      </c>
      <c r="L266" s="3">
        <f>+Tabella2026[[#This Row],[INCIDENZA POPOLAZIONE]]*(PLAFOND/2)</f>
        <v>168153.32654609508</v>
      </c>
      <c r="M266" s="3">
        <f>+IFERROR(Tabella2026[[#This Row],[reddito_2024]]/Tabella2026[[#This Row],[POP_2024]],"")</f>
        <v>7654.7876258650904</v>
      </c>
      <c r="N266" s="3">
        <f>+IF(Tabella2026[[#This Row],[REDDITO COMPLESSIVO PROCAPITE]]&lt;media_aggr_reddito_pc,(media_aggr_reddito_pc-Tabella2026[[#This Row],[REDDITO COMPLESSIVO PROCAPITE]]),0)</f>
        <v>10170.278436743651</v>
      </c>
      <c r="O266" s="3">
        <f>+Tabella2026[[#This Row],[DIFFERENZA REDDITO INFERIORE ALLA MEDIA DALLA MEDIA]]*Tabella2026[[#This Row],[POP_2024]]</f>
        <v>342402764.12984848</v>
      </c>
      <c r="P266" s="3">
        <f>+Tabella2026[[#This Row],[POPOLAZIONE PER DIFFERENZA ]]/SUM(Tabella2026[[POPOLAZIONE PER DIFFERENZA ]])</f>
        <v>3.0377360515386666E-3</v>
      </c>
      <c r="Q266" s="3">
        <f>+Tabella2026[[#This Row],[INCIDENZA POPOLAZIONE PER DIFFERENZA]]*(PLAFOND-SUM(Tabella2026[CONTRIBUTO SULLA BASE DELLA POPOLAZIONE]))</f>
        <v>894307.21527094848</v>
      </c>
      <c r="R266" s="3">
        <f>+Tabella2026[[#This Row],[CONTRIBUTO SULLA BASE DELLA POPOLAZIONE]]+Tabella2026[[#This Row],[CONTRIBUTO SULLA BASE DEL REDDITO]]</f>
        <v>1062460.5418170434</v>
      </c>
      <c r="S266" s="3">
        <f>+Tabella2026[[#This Row],[CONTRIBUTO TOTALE]]/(PLAFOND/N_TESSERE)</f>
        <v>2124.9210836340867</v>
      </c>
      <c r="T266" s="3">
        <f>+MAX(CEILING(Tabella2026[[#This Row],[preDEF1]],1),1)</f>
        <v>2125</v>
      </c>
      <c r="U266" s="9">
        <f xml:space="preserve"> IF(ROW(Tabella2026[[#This Row],[preDEF2]]) - ROW(Tabella2026[[#Headers],[preDEF2]])&lt;=ABS(SUM(Tabella2026[preDEF2])-N_TESSERE),Tabella2026[[#This Row],[preDEF2]]-1,Tabella2026[[#This Row],[preDEF2]])</f>
        <v>2124</v>
      </c>
      <c r="V266" s="21">
        <f>+Tabella2026[[#This Row],[DEF - n. card]]*(PLAFOND/N_TESSERE)</f>
        <v>1062000</v>
      </c>
      <c r="W266" s="18"/>
    </row>
    <row r="267" spans="2:23" x14ac:dyDescent="0.25">
      <c r="B267" s="1" t="s">
        <v>561</v>
      </c>
      <c r="C267" s="2">
        <v>31007</v>
      </c>
      <c r="D267" s="1" t="s">
        <v>562</v>
      </c>
      <c r="E267" s="1" t="s">
        <v>48</v>
      </c>
      <c r="F267" s="1" t="s">
        <v>562</v>
      </c>
      <c r="G267" s="1" t="s">
        <v>233</v>
      </c>
      <c r="H267" s="1" t="s">
        <v>15835</v>
      </c>
      <c r="I267" s="5">
        <v>33620</v>
      </c>
      <c r="J267" s="5">
        <v>659491196</v>
      </c>
      <c r="K267" s="3">
        <f>+Tabella2026[[#This Row],[POP_2024]]/SUM(Tabella2026[POP_2024])</f>
        <v>5.703770650466013E-4</v>
      </c>
      <c r="L267" s="3">
        <f>+Tabella2026[[#This Row],[INCIDENZA POPOLAZIONE]]*(PLAFOND/2)</f>
        <v>167918.58016692064</v>
      </c>
      <c r="M267" s="3">
        <f>+IFERROR(Tabella2026[[#This Row],[reddito_2024]]/Tabella2026[[#This Row],[POP_2024]],"")</f>
        <v>19616.037953599047</v>
      </c>
      <c r="N267" s="3">
        <f>+IF(Tabella2026[[#This Row],[REDDITO COMPLESSIVO PROCAPITE]]&lt;media_aggr_reddito_pc,(media_aggr_reddito_pc-Tabella2026[[#This Row],[REDDITO COMPLESSIVO PROCAPITE]]),0)</f>
        <v>0</v>
      </c>
      <c r="O267" s="3">
        <f>+Tabella2026[[#This Row],[DIFFERENZA REDDITO INFERIORE ALLA MEDIA DALLA MEDIA]]*Tabella2026[[#This Row],[POP_2024]]</f>
        <v>0</v>
      </c>
      <c r="P267" s="3">
        <f>+Tabella2026[[#This Row],[POPOLAZIONE PER DIFFERENZA ]]/SUM(Tabella2026[[POPOLAZIONE PER DIFFERENZA ]])</f>
        <v>0</v>
      </c>
      <c r="Q267" s="3">
        <f>+Tabella2026[[#This Row],[INCIDENZA POPOLAZIONE PER DIFFERENZA]]*(PLAFOND-SUM(Tabella2026[CONTRIBUTO SULLA BASE DELLA POPOLAZIONE]))</f>
        <v>0</v>
      </c>
      <c r="R267" s="3">
        <f>+Tabella2026[[#This Row],[CONTRIBUTO SULLA BASE DELLA POPOLAZIONE]]+Tabella2026[[#This Row],[CONTRIBUTO SULLA BASE DEL REDDITO]]</f>
        <v>167918.58016692064</v>
      </c>
      <c r="S267" s="3">
        <f>+Tabella2026[[#This Row],[CONTRIBUTO TOTALE]]/(PLAFOND/N_TESSERE)</f>
        <v>335.83716033384127</v>
      </c>
      <c r="T267" s="3">
        <f>+MAX(CEILING(Tabella2026[[#This Row],[preDEF1]],1),1)</f>
        <v>336</v>
      </c>
      <c r="U267" s="9">
        <f xml:space="preserve"> IF(ROW(Tabella2026[[#This Row],[preDEF2]]) - ROW(Tabella2026[[#Headers],[preDEF2]])&lt;=ABS(SUM(Tabella2026[preDEF2])-N_TESSERE),Tabella2026[[#This Row],[preDEF2]]-1,Tabella2026[[#This Row],[preDEF2]])</f>
        <v>335</v>
      </c>
      <c r="V267" s="21">
        <f>+Tabella2026[[#This Row],[DEF - n. card]]*(PLAFOND/N_TESSERE)</f>
        <v>167500</v>
      </c>
      <c r="W267" s="18"/>
    </row>
    <row r="268" spans="2:23" x14ac:dyDescent="0.25">
      <c r="B268" s="1" t="s">
        <v>557</v>
      </c>
      <c r="C268" s="2">
        <v>63079</v>
      </c>
      <c r="D268" s="1" t="s">
        <v>558</v>
      </c>
      <c r="E268" s="1" t="s">
        <v>15</v>
      </c>
      <c r="F268" s="1" t="s">
        <v>14</v>
      </c>
      <c r="G268" s="1" t="s">
        <v>233</v>
      </c>
      <c r="H268" s="1" t="s">
        <v>15836</v>
      </c>
      <c r="I268" s="5">
        <v>33427</v>
      </c>
      <c r="J268" s="5">
        <v>372835974</v>
      </c>
      <c r="K268" s="3">
        <f>+Tabella2026[[#This Row],[POP_2024]]/SUM(Tabella2026[POP_2024])</f>
        <v>5.671027410265538E-4</v>
      </c>
      <c r="L268" s="3">
        <f>+Tabella2026[[#This Row],[INCIDENZA POPOLAZIONE]]*(PLAFOND/2)</f>
        <v>166954.62163116166</v>
      </c>
      <c r="M268" s="3">
        <f>+IFERROR(Tabella2026[[#This Row],[reddito_2024]]/Tabella2026[[#This Row],[POP_2024]],"")</f>
        <v>11153.73721841625</v>
      </c>
      <c r="N268" s="3">
        <f>+IF(Tabella2026[[#This Row],[REDDITO COMPLESSIVO PROCAPITE]]&lt;media_aggr_reddito_pc,(media_aggr_reddito_pc-Tabella2026[[#This Row],[REDDITO COMPLESSIVO PROCAPITE]]),0)</f>
        <v>6671.3288441924906</v>
      </c>
      <c r="O268" s="3">
        <f>+Tabella2026[[#This Row],[DIFFERENZA REDDITO INFERIORE ALLA MEDIA DALLA MEDIA]]*Tabella2026[[#This Row],[POP_2024]]</f>
        <v>223002509.27482238</v>
      </c>
      <c r="P268" s="3">
        <f>+Tabella2026[[#This Row],[POPOLAZIONE PER DIFFERENZA ]]/SUM(Tabella2026[[POPOLAZIONE PER DIFFERENZA ]])</f>
        <v>1.9784383567383137E-3</v>
      </c>
      <c r="Q268" s="3">
        <f>+Tabella2026[[#This Row],[INCIDENZA POPOLAZIONE PER DIFFERENZA]]*(PLAFOND-SUM(Tabella2026[CONTRIBUTO SULLA BASE DELLA POPOLAZIONE]))</f>
        <v>582450.76839499432</v>
      </c>
      <c r="R268" s="3">
        <f>+Tabella2026[[#This Row],[CONTRIBUTO SULLA BASE DELLA POPOLAZIONE]]+Tabella2026[[#This Row],[CONTRIBUTO SULLA BASE DEL REDDITO]]</f>
        <v>749405.39002615598</v>
      </c>
      <c r="S268" s="3">
        <f>+Tabella2026[[#This Row],[CONTRIBUTO TOTALE]]/(PLAFOND/N_TESSERE)</f>
        <v>1498.8107800523119</v>
      </c>
      <c r="T268" s="3">
        <f>+MAX(CEILING(Tabella2026[[#This Row],[preDEF1]],1),1)</f>
        <v>1499</v>
      </c>
      <c r="U268" s="9">
        <f xml:space="preserve"> IF(ROW(Tabella2026[[#This Row],[preDEF2]]) - ROW(Tabella2026[[#Headers],[preDEF2]])&lt;=ABS(SUM(Tabella2026[preDEF2])-N_TESSERE),Tabella2026[[#This Row],[preDEF2]]-1,Tabella2026[[#This Row],[preDEF2]])</f>
        <v>1498</v>
      </c>
      <c r="V268" s="21">
        <f>+Tabella2026[[#This Row],[DEF - n. card]]*(PLAFOND/N_TESSERE)</f>
        <v>749000</v>
      </c>
      <c r="W268" s="18"/>
    </row>
    <row r="269" spans="2:23" x14ac:dyDescent="0.25">
      <c r="B269" s="1" t="s">
        <v>566</v>
      </c>
      <c r="C269" s="2">
        <v>36006</v>
      </c>
      <c r="D269" s="1" t="s">
        <v>567</v>
      </c>
      <c r="E269" s="1" t="s">
        <v>27</v>
      </c>
      <c r="F269" s="1" t="s">
        <v>58</v>
      </c>
      <c r="G269" s="1" t="s">
        <v>233</v>
      </c>
      <c r="H269" s="1" t="s">
        <v>15835</v>
      </c>
      <c r="I269" s="5">
        <v>33354</v>
      </c>
      <c r="J269" s="5">
        <v>651031347</v>
      </c>
      <c r="K269" s="3">
        <f>+Tabella2026[[#This Row],[POP_2024]]/SUM(Tabella2026[POP_2024])</f>
        <v>5.6586426613814214E-4</v>
      </c>
      <c r="L269" s="3">
        <f>+Tabella2026[[#This Row],[INCIDENZA POPOLAZIONE]]*(PLAFOND/2)</f>
        <v>166590.01555286944</v>
      </c>
      <c r="M269" s="3">
        <f>+IFERROR(Tabella2026[[#This Row],[reddito_2024]]/Tabella2026[[#This Row],[POP_2024]],"")</f>
        <v>19518.838729987408</v>
      </c>
      <c r="N269" s="3">
        <f>+IF(Tabella2026[[#This Row],[REDDITO COMPLESSIVO PROCAPITE]]&lt;media_aggr_reddito_pc,(media_aggr_reddito_pc-Tabella2026[[#This Row],[REDDITO COMPLESSIVO PROCAPITE]]),0)</f>
        <v>0</v>
      </c>
      <c r="O269" s="3">
        <f>+Tabella2026[[#This Row],[DIFFERENZA REDDITO INFERIORE ALLA MEDIA DALLA MEDIA]]*Tabella2026[[#This Row],[POP_2024]]</f>
        <v>0</v>
      </c>
      <c r="P269" s="3">
        <f>+Tabella2026[[#This Row],[POPOLAZIONE PER DIFFERENZA ]]/SUM(Tabella2026[[POPOLAZIONE PER DIFFERENZA ]])</f>
        <v>0</v>
      </c>
      <c r="Q269" s="3">
        <f>+Tabella2026[[#This Row],[INCIDENZA POPOLAZIONE PER DIFFERENZA]]*(PLAFOND-SUM(Tabella2026[CONTRIBUTO SULLA BASE DELLA POPOLAZIONE]))</f>
        <v>0</v>
      </c>
      <c r="R269" s="3">
        <f>+Tabella2026[[#This Row],[CONTRIBUTO SULLA BASE DELLA POPOLAZIONE]]+Tabella2026[[#This Row],[CONTRIBUTO SULLA BASE DEL REDDITO]]</f>
        <v>166590.01555286944</v>
      </c>
      <c r="S269" s="3">
        <f>+Tabella2026[[#This Row],[CONTRIBUTO TOTALE]]/(PLAFOND/N_TESSERE)</f>
        <v>333.18003110573886</v>
      </c>
      <c r="T269" s="3">
        <f>+MAX(CEILING(Tabella2026[[#This Row],[preDEF1]],1),1)</f>
        <v>334</v>
      </c>
      <c r="U269" s="9">
        <f xml:space="preserve"> IF(ROW(Tabella2026[[#This Row],[preDEF2]]) - ROW(Tabella2026[[#Headers],[preDEF2]])&lt;=ABS(SUM(Tabella2026[preDEF2])-N_TESSERE),Tabella2026[[#This Row],[preDEF2]]-1,Tabella2026[[#This Row],[preDEF2]])</f>
        <v>333</v>
      </c>
      <c r="V269" s="21">
        <f>+Tabella2026[[#This Row],[DEF - n. card]]*(PLAFOND/N_TESSERE)</f>
        <v>166500</v>
      </c>
      <c r="W269" s="18"/>
    </row>
    <row r="270" spans="2:23" x14ac:dyDescent="0.25">
      <c r="B270" s="1" t="s">
        <v>568</v>
      </c>
      <c r="C270" s="2">
        <v>26012</v>
      </c>
      <c r="D270" s="1" t="s">
        <v>569</v>
      </c>
      <c r="E270" s="1" t="s">
        <v>38</v>
      </c>
      <c r="F270" s="1" t="s">
        <v>150</v>
      </c>
      <c r="G270" s="1" t="s">
        <v>233</v>
      </c>
      <c r="H270" s="1" t="s">
        <v>15835</v>
      </c>
      <c r="I270" s="5">
        <v>33205</v>
      </c>
      <c r="J270" s="5">
        <v>641514744</v>
      </c>
      <c r="K270" s="3">
        <f>+Tabella2026[[#This Row],[POP_2024]]/SUM(Tabella2026[POP_2024])</f>
        <v>5.6333642013302776E-4</v>
      </c>
      <c r="L270" s="3">
        <f>+Tabella2026[[#This Row],[INCIDENZA POPOLAZIONE]]*(PLAFOND/2)</f>
        <v>165845.81958484827</v>
      </c>
      <c r="M270" s="3">
        <f>+IFERROR(Tabella2026[[#This Row],[reddito_2024]]/Tabella2026[[#This Row],[POP_2024]],"")</f>
        <v>19319.82364101792</v>
      </c>
      <c r="N270" s="3">
        <f>+IF(Tabella2026[[#This Row],[REDDITO COMPLESSIVO PROCAPITE]]&lt;media_aggr_reddito_pc,(media_aggr_reddito_pc-Tabella2026[[#This Row],[REDDITO COMPLESSIVO PROCAPITE]]),0)</f>
        <v>0</v>
      </c>
      <c r="O270" s="3">
        <f>+Tabella2026[[#This Row],[DIFFERENZA REDDITO INFERIORE ALLA MEDIA DALLA MEDIA]]*Tabella2026[[#This Row],[POP_2024]]</f>
        <v>0</v>
      </c>
      <c r="P270" s="3">
        <f>+Tabella2026[[#This Row],[POPOLAZIONE PER DIFFERENZA ]]/SUM(Tabella2026[[POPOLAZIONE PER DIFFERENZA ]])</f>
        <v>0</v>
      </c>
      <c r="Q270" s="3">
        <f>+Tabella2026[[#This Row],[INCIDENZA POPOLAZIONE PER DIFFERENZA]]*(PLAFOND-SUM(Tabella2026[CONTRIBUTO SULLA BASE DELLA POPOLAZIONE]))</f>
        <v>0</v>
      </c>
      <c r="R270" s="3">
        <f>+Tabella2026[[#This Row],[CONTRIBUTO SULLA BASE DELLA POPOLAZIONE]]+Tabella2026[[#This Row],[CONTRIBUTO SULLA BASE DEL REDDITO]]</f>
        <v>165845.81958484827</v>
      </c>
      <c r="S270" s="3">
        <f>+Tabella2026[[#This Row],[CONTRIBUTO TOTALE]]/(PLAFOND/N_TESSERE)</f>
        <v>331.69163916969654</v>
      </c>
      <c r="T270" s="3">
        <f>+MAX(CEILING(Tabella2026[[#This Row],[preDEF1]],1),1)</f>
        <v>332</v>
      </c>
      <c r="U270" s="9">
        <f xml:space="preserve"> IF(ROW(Tabella2026[[#This Row],[preDEF2]]) - ROW(Tabella2026[[#Headers],[preDEF2]])&lt;=ABS(SUM(Tabella2026[preDEF2])-N_TESSERE),Tabella2026[[#This Row],[preDEF2]]-1,Tabella2026[[#This Row],[preDEF2]])</f>
        <v>331</v>
      </c>
      <c r="V270" s="21">
        <f>+Tabella2026[[#This Row],[DEF - n. card]]*(PLAFOND/N_TESSERE)</f>
        <v>165500</v>
      </c>
      <c r="W270" s="18"/>
    </row>
    <row r="271" spans="2:23" x14ac:dyDescent="0.25">
      <c r="B271" s="1" t="s">
        <v>563</v>
      </c>
      <c r="C271" s="2">
        <v>7003</v>
      </c>
      <c r="D271" s="1" t="s">
        <v>564</v>
      </c>
      <c r="E271" s="1" t="s">
        <v>565</v>
      </c>
      <c r="F271" s="1" t="s">
        <v>565</v>
      </c>
      <c r="G271" s="1" t="s">
        <v>233</v>
      </c>
      <c r="H271" s="1" t="s">
        <v>15835</v>
      </c>
      <c r="I271" s="5">
        <v>33096</v>
      </c>
      <c r="J271" s="5">
        <v>675916914</v>
      </c>
      <c r="K271" s="3">
        <f>+Tabella2026[[#This Row],[POP_2024]]/SUM(Tabella2026[POP_2024])</f>
        <v>5.614871905051254E-4</v>
      </c>
      <c r="L271" s="3">
        <f>+Tabella2026[[#This Row],[INCIDENZA POPOLAZIONE]]*(PLAFOND/2)</f>
        <v>165301.40776931605</v>
      </c>
      <c r="M271" s="3">
        <f>+IFERROR(Tabella2026[[#This Row],[reddito_2024]]/Tabella2026[[#This Row],[POP_2024]],"")</f>
        <v>20422.9186004351</v>
      </c>
      <c r="N271" s="3">
        <f>+IF(Tabella2026[[#This Row],[REDDITO COMPLESSIVO PROCAPITE]]&lt;media_aggr_reddito_pc,(media_aggr_reddito_pc-Tabella2026[[#This Row],[REDDITO COMPLESSIVO PROCAPITE]]),0)</f>
        <v>0</v>
      </c>
      <c r="O271" s="3">
        <f>+Tabella2026[[#This Row],[DIFFERENZA REDDITO INFERIORE ALLA MEDIA DALLA MEDIA]]*Tabella2026[[#This Row],[POP_2024]]</f>
        <v>0</v>
      </c>
      <c r="P271" s="3">
        <f>+Tabella2026[[#This Row],[POPOLAZIONE PER DIFFERENZA ]]/SUM(Tabella2026[[POPOLAZIONE PER DIFFERENZA ]])</f>
        <v>0</v>
      </c>
      <c r="Q271" s="3">
        <f>+Tabella2026[[#This Row],[INCIDENZA POPOLAZIONE PER DIFFERENZA]]*(PLAFOND-SUM(Tabella2026[CONTRIBUTO SULLA BASE DELLA POPOLAZIONE]))</f>
        <v>0</v>
      </c>
      <c r="R271" s="3">
        <f>+Tabella2026[[#This Row],[CONTRIBUTO SULLA BASE DELLA POPOLAZIONE]]+Tabella2026[[#This Row],[CONTRIBUTO SULLA BASE DEL REDDITO]]</f>
        <v>165301.40776931605</v>
      </c>
      <c r="S271" s="3">
        <f>+Tabella2026[[#This Row],[CONTRIBUTO TOTALE]]/(PLAFOND/N_TESSERE)</f>
        <v>330.60281553863211</v>
      </c>
      <c r="T271" s="3">
        <f>+MAX(CEILING(Tabella2026[[#This Row],[preDEF1]],1),1)</f>
        <v>331</v>
      </c>
      <c r="U271" s="9">
        <f xml:space="preserve"> IF(ROW(Tabella2026[[#This Row],[preDEF2]]) - ROW(Tabella2026[[#Headers],[preDEF2]])&lt;=ABS(SUM(Tabella2026[preDEF2])-N_TESSERE),Tabella2026[[#This Row],[preDEF2]]-1,Tabella2026[[#This Row],[preDEF2]])</f>
        <v>330</v>
      </c>
      <c r="V271" s="21">
        <f>+Tabella2026[[#This Row],[DEF - n. card]]*(PLAFOND/N_TESSERE)</f>
        <v>165000</v>
      </c>
      <c r="W271" s="18"/>
    </row>
    <row r="272" spans="2:23" x14ac:dyDescent="0.25">
      <c r="B272" s="1" t="s">
        <v>549</v>
      </c>
      <c r="C272" s="2">
        <v>114027</v>
      </c>
      <c r="D272" s="1" t="s">
        <v>550</v>
      </c>
      <c r="E272" s="1" t="s">
        <v>76</v>
      </c>
      <c r="F272" s="1" t="s">
        <v>550</v>
      </c>
      <c r="G272" s="1" t="s">
        <v>233</v>
      </c>
      <c r="H272" s="1" t="s">
        <v>15836</v>
      </c>
      <c r="I272" s="5">
        <v>33054</v>
      </c>
      <c r="J272" s="5">
        <v>580869890</v>
      </c>
      <c r="K272" s="3">
        <f>+Tabella2026[[#This Row],[POP_2024]]/SUM(Tabella2026[POP_2024])</f>
        <v>5.6077464330905294E-4</v>
      </c>
      <c r="L272" s="3">
        <f>+Tabella2026[[#This Row],[INCIDENZA POPOLAZIONE]]*(PLAFOND/2)</f>
        <v>165091.6344092027</v>
      </c>
      <c r="M272" s="3">
        <f>+IFERROR(Tabella2026[[#This Row],[reddito_2024]]/Tabella2026[[#This Row],[POP_2024]],"")</f>
        <v>17573.361469111151</v>
      </c>
      <c r="N272" s="3">
        <f>+IF(Tabella2026[[#This Row],[REDDITO COMPLESSIVO PROCAPITE]]&lt;media_aggr_reddito_pc,(media_aggr_reddito_pc-Tabella2026[[#This Row],[REDDITO COMPLESSIVO PROCAPITE]]),0)</f>
        <v>251.70459349759039</v>
      </c>
      <c r="O272" s="3">
        <f>+Tabella2026[[#This Row],[DIFFERENZA REDDITO INFERIORE ALLA MEDIA DALLA MEDIA]]*Tabella2026[[#This Row],[POP_2024]]</f>
        <v>8319843.6334693525</v>
      </c>
      <c r="P272" s="3">
        <f>+Tabella2026[[#This Row],[POPOLAZIONE PER DIFFERENZA ]]/SUM(Tabella2026[[POPOLAZIONE PER DIFFERENZA ]])</f>
        <v>7.381216390814505E-5</v>
      </c>
      <c r="Q272" s="3">
        <f>+Tabella2026[[#This Row],[INCIDENZA POPOLAZIONE PER DIFFERENZA]]*(PLAFOND-SUM(Tabella2026[CONTRIBUTO SULLA BASE DELLA POPOLAZIONE]))</f>
        <v>21730.24569543506</v>
      </c>
      <c r="R272" s="3">
        <f>+Tabella2026[[#This Row],[CONTRIBUTO SULLA BASE DELLA POPOLAZIONE]]+Tabella2026[[#This Row],[CONTRIBUTO SULLA BASE DEL REDDITO]]</f>
        <v>186821.88010463776</v>
      </c>
      <c r="S272" s="3">
        <f>+Tabella2026[[#This Row],[CONTRIBUTO TOTALE]]/(PLAFOND/N_TESSERE)</f>
        <v>373.64376020927551</v>
      </c>
      <c r="T272" s="3">
        <f>+MAX(CEILING(Tabella2026[[#This Row],[preDEF1]],1),1)</f>
        <v>374</v>
      </c>
      <c r="U272" s="9">
        <f xml:space="preserve"> IF(ROW(Tabella2026[[#This Row],[preDEF2]]) - ROW(Tabella2026[[#Headers],[preDEF2]])&lt;=ABS(SUM(Tabella2026[preDEF2])-N_TESSERE),Tabella2026[[#This Row],[preDEF2]]-1,Tabella2026[[#This Row],[preDEF2]])</f>
        <v>373</v>
      </c>
      <c r="V272" s="21">
        <f>+Tabella2026[[#This Row],[DEF - n. card]]*(PLAFOND/N_TESSERE)</f>
        <v>186500</v>
      </c>
      <c r="W272" s="18"/>
    </row>
    <row r="273" spans="2:23" x14ac:dyDescent="0.25">
      <c r="B273" s="1" t="s">
        <v>570</v>
      </c>
      <c r="C273" s="2">
        <v>23096</v>
      </c>
      <c r="D273" s="1" t="s">
        <v>571</v>
      </c>
      <c r="E273" s="1" t="s">
        <v>38</v>
      </c>
      <c r="F273" s="1" t="s">
        <v>37</v>
      </c>
      <c r="G273" s="1" t="s">
        <v>233</v>
      </c>
      <c r="H273" s="1" t="s">
        <v>15835</v>
      </c>
      <c r="I273" s="5">
        <v>32836</v>
      </c>
      <c r="J273" s="5">
        <v>619101720</v>
      </c>
      <c r="K273" s="3">
        <f>+Tabella2026[[#This Row],[POP_2024]]/SUM(Tabella2026[POP_2024])</f>
        <v>5.57076184053248E-4</v>
      </c>
      <c r="L273" s="3">
        <f>+Tabella2026[[#This Row],[INCIDENZA POPOLAZIONE]]*(PLAFOND/2)</f>
        <v>164002.81077813817</v>
      </c>
      <c r="M273" s="3">
        <f>+IFERROR(Tabella2026[[#This Row],[reddito_2024]]/Tabella2026[[#This Row],[POP_2024]],"")</f>
        <v>18854.358630771105</v>
      </c>
      <c r="N273" s="3">
        <f>+IF(Tabella2026[[#This Row],[REDDITO COMPLESSIVO PROCAPITE]]&lt;media_aggr_reddito_pc,(media_aggr_reddito_pc-Tabella2026[[#This Row],[REDDITO COMPLESSIVO PROCAPITE]]),0)</f>
        <v>0</v>
      </c>
      <c r="O273" s="3">
        <f>+Tabella2026[[#This Row],[DIFFERENZA REDDITO INFERIORE ALLA MEDIA DALLA MEDIA]]*Tabella2026[[#This Row],[POP_2024]]</f>
        <v>0</v>
      </c>
      <c r="P273" s="3">
        <f>+Tabella2026[[#This Row],[POPOLAZIONE PER DIFFERENZA ]]/SUM(Tabella2026[[POPOLAZIONE PER DIFFERENZA ]])</f>
        <v>0</v>
      </c>
      <c r="Q273" s="3">
        <f>+Tabella2026[[#This Row],[INCIDENZA POPOLAZIONE PER DIFFERENZA]]*(PLAFOND-SUM(Tabella2026[CONTRIBUTO SULLA BASE DELLA POPOLAZIONE]))</f>
        <v>0</v>
      </c>
      <c r="R273" s="3">
        <f>+Tabella2026[[#This Row],[CONTRIBUTO SULLA BASE DELLA POPOLAZIONE]]+Tabella2026[[#This Row],[CONTRIBUTO SULLA BASE DEL REDDITO]]</f>
        <v>164002.81077813817</v>
      </c>
      <c r="S273" s="3">
        <f>+Tabella2026[[#This Row],[CONTRIBUTO TOTALE]]/(PLAFOND/N_TESSERE)</f>
        <v>328.00562155627637</v>
      </c>
      <c r="T273" s="3">
        <f>+MAX(CEILING(Tabella2026[[#This Row],[preDEF1]],1),1)</f>
        <v>329</v>
      </c>
      <c r="U273" s="9">
        <f xml:space="preserve"> IF(ROW(Tabella2026[[#This Row],[preDEF2]]) - ROW(Tabella2026[[#Headers],[preDEF2]])&lt;=ABS(SUM(Tabella2026[preDEF2])-N_TESSERE),Tabella2026[[#This Row],[preDEF2]]-1,Tabella2026[[#This Row],[preDEF2]])</f>
        <v>328</v>
      </c>
      <c r="V273" s="21">
        <f>+Tabella2026[[#This Row],[DEF - n. card]]*(PLAFOND/N_TESSERE)</f>
        <v>164000</v>
      </c>
      <c r="W273" s="18"/>
    </row>
    <row r="274" spans="2:23" x14ac:dyDescent="0.25">
      <c r="B274" s="1" t="s">
        <v>572</v>
      </c>
      <c r="C274" s="2">
        <v>37054</v>
      </c>
      <c r="D274" s="1" t="s">
        <v>573</v>
      </c>
      <c r="E274" s="1" t="s">
        <v>27</v>
      </c>
      <c r="F274" s="1" t="s">
        <v>26</v>
      </c>
      <c r="G274" s="1" t="s">
        <v>233</v>
      </c>
      <c r="H274" s="1" t="s">
        <v>15835</v>
      </c>
      <c r="I274" s="5">
        <v>32828</v>
      </c>
      <c r="J274" s="5">
        <v>747787091</v>
      </c>
      <c r="K274" s="3">
        <f>+Tabella2026[[#This Row],[POP_2024]]/SUM(Tabella2026[POP_2024])</f>
        <v>5.5694046077780569E-4</v>
      </c>
      <c r="L274" s="3">
        <f>+Tabella2026[[#This Row],[INCIDENZA POPOLAZIONE]]*(PLAFOND/2)</f>
        <v>163962.8539476404</v>
      </c>
      <c r="M274" s="3">
        <f>+IFERROR(Tabella2026[[#This Row],[reddito_2024]]/Tabella2026[[#This Row],[POP_2024]],"")</f>
        <v>22778.941482880469</v>
      </c>
      <c r="N274" s="3">
        <f>+IF(Tabella2026[[#This Row],[REDDITO COMPLESSIVO PROCAPITE]]&lt;media_aggr_reddito_pc,(media_aggr_reddito_pc-Tabella2026[[#This Row],[REDDITO COMPLESSIVO PROCAPITE]]),0)</f>
        <v>0</v>
      </c>
      <c r="O274" s="3">
        <f>+Tabella2026[[#This Row],[DIFFERENZA REDDITO INFERIORE ALLA MEDIA DALLA MEDIA]]*Tabella2026[[#This Row],[POP_2024]]</f>
        <v>0</v>
      </c>
      <c r="P274" s="3">
        <f>+Tabella2026[[#This Row],[POPOLAZIONE PER DIFFERENZA ]]/SUM(Tabella2026[[POPOLAZIONE PER DIFFERENZA ]])</f>
        <v>0</v>
      </c>
      <c r="Q274" s="3">
        <f>+Tabella2026[[#This Row],[INCIDENZA POPOLAZIONE PER DIFFERENZA]]*(PLAFOND-SUM(Tabella2026[CONTRIBUTO SULLA BASE DELLA POPOLAZIONE]))</f>
        <v>0</v>
      </c>
      <c r="R274" s="3">
        <f>+Tabella2026[[#This Row],[CONTRIBUTO SULLA BASE DELLA POPOLAZIONE]]+Tabella2026[[#This Row],[CONTRIBUTO SULLA BASE DEL REDDITO]]</f>
        <v>163962.8539476404</v>
      </c>
      <c r="S274" s="3">
        <f>+Tabella2026[[#This Row],[CONTRIBUTO TOTALE]]/(PLAFOND/N_TESSERE)</f>
        <v>327.92570789528077</v>
      </c>
      <c r="T274" s="3">
        <f>+MAX(CEILING(Tabella2026[[#This Row],[preDEF1]],1),1)</f>
        <v>328</v>
      </c>
      <c r="U274" s="9">
        <f xml:space="preserve"> IF(ROW(Tabella2026[[#This Row],[preDEF2]]) - ROW(Tabella2026[[#Headers],[preDEF2]])&lt;=ABS(SUM(Tabella2026[preDEF2])-N_TESSERE),Tabella2026[[#This Row],[preDEF2]]-1,Tabella2026[[#This Row],[preDEF2]])</f>
        <v>327</v>
      </c>
      <c r="V274" s="21">
        <f>+Tabella2026[[#This Row],[DEF - n. card]]*(PLAFOND/N_TESSERE)</f>
        <v>163500</v>
      </c>
      <c r="W274" s="18"/>
    </row>
    <row r="275" spans="2:23" x14ac:dyDescent="0.25">
      <c r="B275" s="1" t="s">
        <v>576</v>
      </c>
      <c r="C275" s="2">
        <v>58122</v>
      </c>
      <c r="D275" s="1" t="s">
        <v>577</v>
      </c>
      <c r="E275" s="1" t="s">
        <v>8</v>
      </c>
      <c r="F275" s="1" t="s">
        <v>7</v>
      </c>
      <c r="G275" s="1" t="s">
        <v>233</v>
      </c>
      <c r="H275" s="1" t="s">
        <v>15834</v>
      </c>
      <c r="I275" s="5">
        <v>32662</v>
      </c>
      <c r="J275" s="5">
        <v>446283981</v>
      </c>
      <c r="K275" s="3">
        <f>+Tabella2026[[#This Row],[POP_2024]]/SUM(Tabella2026[POP_2024])</f>
        <v>5.5412420281237629E-4</v>
      </c>
      <c r="L275" s="3">
        <f>+Tabella2026[[#This Row],[INCIDENZA POPOLAZIONE]]*(PLAFOND/2)</f>
        <v>163133.74971481148</v>
      </c>
      <c r="M275" s="3">
        <f>+IFERROR(Tabella2026[[#This Row],[reddito_2024]]/Tabella2026[[#This Row],[POP_2024]],"")</f>
        <v>13663.706478476517</v>
      </c>
      <c r="N275" s="3">
        <f>+IF(Tabella2026[[#This Row],[REDDITO COMPLESSIVO PROCAPITE]]&lt;media_aggr_reddito_pc,(media_aggr_reddito_pc-Tabella2026[[#This Row],[REDDITO COMPLESSIVO PROCAPITE]]),0)</f>
        <v>4161.359584132224</v>
      </c>
      <c r="O275" s="3">
        <f>+Tabella2026[[#This Row],[DIFFERENZA REDDITO INFERIORE ALLA MEDIA DALLA MEDIA]]*Tabella2026[[#This Row],[POP_2024]]</f>
        <v>135918326.7369267</v>
      </c>
      <c r="P275" s="3">
        <f>+Tabella2026[[#This Row],[POPOLAZIONE PER DIFFERENZA ]]/SUM(Tabella2026[[POPOLAZIONE PER DIFFERENZA ]])</f>
        <v>1.2058430726832486E-3</v>
      </c>
      <c r="Q275" s="3">
        <f>+Tabella2026[[#This Row],[INCIDENZA POPOLAZIONE PER DIFFERENZA]]*(PLAFOND-SUM(Tabella2026[CONTRIBUTO SULLA BASE DELLA POPOLAZIONE]))</f>
        <v>354999.29621564533</v>
      </c>
      <c r="R275" s="3">
        <f>+Tabella2026[[#This Row],[CONTRIBUTO SULLA BASE DELLA POPOLAZIONE]]+Tabella2026[[#This Row],[CONTRIBUTO SULLA BASE DEL REDDITO]]</f>
        <v>518133.04593045684</v>
      </c>
      <c r="S275" s="3">
        <f>+Tabella2026[[#This Row],[CONTRIBUTO TOTALE]]/(PLAFOND/N_TESSERE)</f>
        <v>1036.2660918609138</v>
      </c>
      <c r="T275" s="3">
        <f>+MAX(CEILING(Tabella2026[[#This Row],[preDEF1]],1),1)</f>
        <v>1037</v>
      </c>
      <c r="U275" s="9">
        <f xml:space="preserve"> IF(ROW(Tabella2026[[#This Row],[preDEF2]]) - ROW(Tabella2026[[#Headers],[preDEF2]])&lt;=ABS(SUM(Tabella2026[preDEF2])-N_TESSERE),Tabella2026[[#This Row],[preDEF2]]-1,Tabella2026[[#This Row],[preDEF2]])</f>
        <v>1036</v>
      </c>
      <c r="V275" s="21">
        <f>+Tabella2026[[#This Row],[DEF - n. card]]*(PLAFOND/N_TESSERE)</f>
        <v>518000</v>
      </c>
      <c r="W275" s="18"/>
    </row>
    <row r="276" spans="2:23" x14ac:dyDescent="0.25">
      <c r="B276" s="1" t="s">
        <v>586</v>
      </c>
      <c r="C276" s="2">
        <v>15002</v>
      </c>
      <c r="D276" s="1" t="s">
        <v>587</v>
      </c>
      <c r="E276" s="1" t="s">
        <v>12</v>
      </c>
      <c r="F276" s="1" t="s">
        <v>11</v>
      </c>
      <c r="G276" s="1" t="s">
        <v>233</v>
      </c>
      <c r="H276" s="1" t="s">
        <v>15835</v>
      </c>
      <c r="I276" s="5">
        <v>32658</v>
      </c>
      <c r="J276" s="5">
        <v>608067642</v>
      </c>
      <c r="K276" s="3">
        <f>+Tabella2026[[#This Row],[POP_2024]]/SUM(Tabella2026[POP_2024])</f>
        <v>5.5405634117465508E-4</v>
      </c>
      <c r="L276" s="3">
        <f>+Tabella2026[[#This Row],[INCIDENZA POPOLAZIONE]]*(PLAFOND/2)</f>
        <v>163113.77129956256</v>
      </c>
      <c r="M276" s="3">
        <f>+IFERROR(Tabella2026[[#This Row],[reddito_2024]]/Tabella2026[[#This Row],[POP_2024]],"")</f>
        <v>18619.255373874701</v>
      </c>
      <c r="N276" s="3">
        <f>+IF(Tabella2026[[#This Row],[REDDITO COMPLESSIVO PROCAPITE]]&lt;media_aggr_reddito_pc,(media_aggr_reddito_pc-Tabella2026[[#This Row],[REDDITO COMPLESSIVO PROCAPITE]]),0)</f>
        <v>0</v>
      </c>
      <c r="O276" s="3">
        <f>+Tabella2026[[#This Row],[DIFFERENZA REDDITO INFERIORE ALLA MEDIA DALLA MEDIA]]*Tabella2026[[#This Row],[POP_2024]]</f>
        <v>0</v>
      </c>
      <c r="P276" s="3">
        <f>+Tabella2026[[#This Row],[POPOLAZIONE PER DIFFERENZA ]]/SUM(Tabella2026[[POPOLAZIONE PER DIFFERENZA ]])</f>
        <v>0</v>
      </c>
      <c r="Q276" s="3">
        <f>+Tabella2026[[#This Row],[INCIDENZA POPOLAZIONE PER DIFFERENZA]]*(PLAFOND-SUM(Tabella2026[CONTRIBUTO SULLA BASE DELLA POPOLAZIONE]))</f>
        <v>0</v>
      </c>
      <c r="R276" s="3">
        <f>+Tabella2026[[#This Row],[CONTRIBUTO SULLA BASE DELLA POPOLAZIONE]]+Tabella2026[[#This Row],[CONTRIBUTO SULLA BASE DEL REDDITO]]</f>
        <v>163113.77129956256</v>
      </c>
      <c r="S276" s="3">
        <f>+Tabella2026[[#This Row],[CONTRIBUTO TOTALE]]/(PLAFOND/N_TESSERE)</f>
        <v>326.22754259912512</v>
      </c>
      <c r="T276" s="3">
        <f>+MAX(CEILING(Tabella2026[[#This Row],[preDEF1]],1),1)</f>
        <v>327</v>
      </c>
      <c r="U276" s="9">
        <f xml:space="preserve"> IF(ROW(Tabella2026[[#This Row],[preDEF2]]) - ROW(Tabella2026[[#Headers],[preDEF2]])&lt;=ABS(SUM(Tabella2026[preDEF2])-N_TESSERE),Tabella2026[[#This Row],[preDEF2]]-1,Tabella2026[[#This Row],[preDEF2]])</f>
        <v>326</v>
      </c>
      <c r="V276" s="21">
        <f>+Tabella2026[[#This Row],[DEF - n. card]]*(PLAFOND/N_TESSERE)</f>
        <v>163000</v>
      </c>
      <c r="W276" s="18"/>
    </row>
    <row r="277" spans="2:23" x14ac:dyDescent="0.25">
      <c r="B277" s="1" t="s">
        <v>574</v>
      </c>
      <c r="C277" s="2">
        <v>63073</v>
      </c>
      <c r="D277" s="1" t="s">
        <v>575</v>
      </c>
      <c r="E277" s="1" t="s">
        <v>15</v>
      </c>
      <c r="F277" s="1" t="s">
        <v>14</v>
      </c>
      <c r="G277" s="1" t="s">
        <v>233</v>
      </c>
      <c r="H277" s="1" t="s">
        <v>15836</v>
      </c>
      <c r="I277" s="5">
        <v>32527</v>
      </c>
      <c r="J277" s="5">
        <v>277812667</v>
      </c>
      <c r="K277" s="3">
        <f>+Tabella2026[[#This Row],[POP_2024]]/SUM(Tabella2026[POP_2024])</f>
        <v>5.518338725392861E-4</v>
      </c>
      <c r="L277" s="3">
        <f>+Tabella2026[[#This Row],[INCIDENZA POPOLAZIONE]]*(PLAFOND/2)</f>
        <v>162459.47820016142</v>
      </c>
      <c r="M277" s="3">
        <f>+IFERROR(Tabella2026[[#This Row],[reddito_2024]]/Tabella2026[[#This Row],[POP_2024]],"")</f>
        <v>8540.9864727764634</v>
      </c>
      <c r="N277" s="3">
        <f>+IF(Tabella2026[[#This Row],[REDDITO COMPLESSIVO PROCAPITE]]&lt;media_aggr_reddito_pc,(media_aggr_reddito_pc-Tabella2026[[#This Row],[REDDITO COMPLESSIVO PROCAPITE]]),0)</f>
        <v>9284.0795898322776</v>
      </c>
      <c r="O277" s="3">
        <f>+Tabella2026[[#This Row],[DIFFERENZA REDDITO INFERIORE ALLA MEDIA DALLA MEDIA]]*Tabella2026[[#This Row],[POP_2024]]</f>
        <v>301983256.81847447</v>
      </c>
      <c r="P277" s="3">
        <f>+Tabella2026[[#This Row],[POPOLAZIONE PER DIFFERENZA ]]/SUM(Tabella2026[[POPOLAZIONE PER DIFFERENZA ]])</f>
        <v>2.6791414156068479E-3</v>
      </c>
      <c r="Q277" s="3">
        <f>+Tabella2026[[#This Row],[INCIDENZA POPOLAZIONE PER DIFFERENZA]]*(PLAFOND-SUM(Tabella2026[CONTRIBUTO SULLA BASE DELLA POPOLAZIONE]))</f>
        <v>788737.22339859756</v>
      </c>
      <c r="R277" s="3">
        <f>+Tabella2026[[#This Row],[CONTRIBUTO SULLA BASE DELLA POPOLAZIONE]]+Tabella2026[[#This Row],[CONTRIBUTO SULLA BASE DEL REDDITO]]</f>
        <v>951196.70159875904</v>
      </c>
      <c r="S277" s="3">
        <f>+Tabella2026[[#This Row],[CONTRIBUTO TOTALE]]/(PLAFOND/N_TESSERE)</f>
        <v>1902.3934031975182</v>
      </c>
      <c r="T277" s="3">
        <f>+MAX(CEILING(Tabella2026[[#This Row],[preDEF1]],1),1)</f>
        <v>1903</v>
      </c>
      <c r="U277" s="9">
        <f xml:space="preserve"> IF(ROW(Tabella2026[[#This Row],[preDEF2]]) - ROW(Tabella2026[[#Headers],[preDEF2]])&lt;=ABS(SUM(Tabella2026[preDEF2])-N_TESSERE),Tabella2026[[#This Row],[preDEF2]]-1,Tabella2026[[#This Row],[preDEF2]])</f>
        <v>1902</v>
      </c>
      <c r="V277" s="21">
        <f>+Tabella2026[[#This Row],[DEF - n. card]]*(PLAFOND/N_TESSERE)</f>
        <v>951000</v>
      </c>
      <c r="W277" s="18"/>
    </row>
    <row r="278" spans="2:23" x14ac:dyDescent="0.25">
      <c r="B278" s="1" t="s">
        <v>582</v>
      </c>
      <c r="C278" s="2">
        <v>6039</v>
      </c>
      <c r="D278" s="1" t="s">
        <v>583</v>
      </c>
      <c r="E278" s="1" t="s">
        <v>18</v>
      </c>
      <c r="F278" s="1" t="s">
        <v>138</v>
      </c>
      <c r="G278" s="1" t="s">
        <v>233</v>
      </c>
      <c r="H278" s="1" t="s">
        <v>15835</v>
      </c>
      <c r="I278" s="5">
        <v>32428</v>
      </c>
      <c r="J278" s="5">
        <v>583455591</v>
      </c>
      <c r="K278" s="3">
        <f>+Tabella2026[[#This Row],[POP_2024]]/SUM(Tabella2026[POP_2024])</f>
        <v>5.5015429700568672E-4</v>
      </c>
      <c r="L278" s="3">
        <f>+Tabella2026[[#This Row],[INCIDENZA POPOLAZIONE]]*(PLAFOND/2)</f>
        <v>161965.0124227514</v>
      </c>
      <c r="M278" s="3">
        <f>+IFERROR(Tabella2026[[#This Row],[reddito_2024]]/Tabella2026[[#This Row],[POP_2024]],"")</f>
        <v>17992.339675588999</v>
      </c>
      <c r="N278" s="3">
        <f>+IF(Tabella2026[[#This Row],[REDDITO COMPLESSIVO PROCAPITE]]&lt;media_aggr_reddito_pc,(media_aggr_reddito_pc-Tabella2026[[#This Row],[REDDITO COMPLESSIVO PROCAPITE]]),0)</f>
        <v>0</v>
      </c>
      <c r="O278" s="3">
        <f>+Tabella2026[[#This Row],[DIFFERENZA REDDITO INFERIORE ALLA MEDIA DALLA MEDIA]]*Tabella2026[[#This Row],[POP_2024]]</f>
        <v>0</v>
      </c>
      <c r="P278" s="3">
        <f>+Tabella2026[[#This Row],[POPOLAZIONE PER DIFFERENZA ]]/SUM(Tabella2026[[POPOLAZIONE PER DIFFERENZA ]])</f>
        <v>0</v>
      </c>
      <c r="Q278" s="3">
        <f>+Tabella2026[[#This Row],[INCIDENZA POPOLAZIONE PER DIFFERENZA]]*(PLAFOND-SUM(Tabella2026[CONTRIBUTO SULLA BASE DELLA POPOLAZIONE]))</f>
        <v>0</v>
      </c>
      <c r="R278" s="3">
        <f>+Tabella2026[[#This Row],[CONTRIBUTO SULLA BASE DELLA POPOLAZIONE]]+Tabella2026[[#This Row],[CONTRIBUTO SULLA BASE DEL REDDITO]]</f>
        <v>161965.0124227514</v>
      </c>
      <c r="S278" s="3">
        <f>+Tabella2026[[#This Row],[CONTRIBUTO TOTALE]]/(PLAFOND/N_TESSERE)</f>
        <v>323.93002484550283</v>
      </c>
      <c r="T278" s="3">
        <f>+MAX(CEILING(Tabella2026[[#This Row],[preDEF1]],1),1)</f>
        <v>324</v>
      </c>
      <c r="U278" s="9">
        <f xml:space="preserve"> IF(ROW(Tabella2026[[#This Row],[preDEF2]]) - ROW(Tabella2026[[#Headers],[preDEF2]])&lt;=ABS(SUM(Tabella2026[preDEF2])-N_TESSERE),Tabella2026[[#This Row],[preDEF2]]-1,Tabella2026[[#This Row],[preDEF2]])</f>
        <v>323</v>
      </c>
      <c r="V278" s="21">
        <f>+Tabella2026[[#This Row],[DEF - n. card]]*(PLAFOND/N_TESSERE)</f>
        <v>161500</v>
      </c>
      <c r="W278" s="18"/>
    </row>
    <row r="279" spans="2:23" x14ac:dyDescent="0.25">
      <c r="B279" s="1" t="s">
        <v>588</v>
      </c>
      <c r="C279" s="2">
        <v>49012</v>
      </c>
      <c r="D279" s="1" t="s">
        <v>589</v>
      </c>
      <c r="E279" s="1" t="s">
        <v>30</v>
      </c>
      <c r="F279" s="1" t="s">
        <v>71</v>
      </c>
      <c r="G279" s="1" t="s">
        <v>233</v>
      </c>
      <c r="H279" s="1" t="s">
        <v>15834</v>
      </c>
      <c r="I279" s="5">
        <v>32367</v>
      </c>
      <c r="J279" s="5">
        <v>591979937</v>
      </c>
      <c r="K279" s="3">
        <f>+Tabella2026[[#This Row],[POP_2024]]/SUM(Tabella2026[POP_2024])</f>
        <v>5.4911940703043847E-4</v>
      </c>
      <c r="L279" s="3">
        <f>+Tabella2026[[#This Row],[INCIDENZA POPOLAZIONE]]*(PLAFOND/2)</f>
        <v>161660.34159020582</v>
      </c>
      <c r="M279" s="3">
        <f>+IFERROR(Tabella2026[[#This Row],[reddito_2024]]/Tabella2026[[#This Row],[POP_2024]],"")</f>
        <v>18289.614020452929</v>
      </c>
      <c r="N279" s="3">
        <f>+IF(Tabella2026[[#This Row],[REDDITO COMPLESSIVO PROCAPITE]]&lt;media_aggr_reddito_pc,(media_aggr_reddito_pc-Tabella2026[[#This Row],[REDDITO COMPLESSIVO PROCAPITE]]),0)</f>
        <v>0</v>
      </c>
      <c r="O279" s="3">
        <f>+Tabella2026[[#This Row],[DIFFERENZA REDDITO INFERIORE ALLA MEDIA DALLA MEDIA]]*Tabella2026[[#This Row],[POP_2024]]</f>
        <v>0</v>
      </c>
      <c r="P279" s="3">
        <f>+Tabella2026[[#This Row],[POPOLAZIONE PER DIFFERENZA ]]/SUM(Tabella2026[[POPOLAZIONE PER DIFFERENZA ]])</f>
        <v>0</v>
      </c>
      <c r="Q279" s="3">
        <f>+Tabella2026[[#This Row],[INCIDENZA POPOLAZIONE PER DIFFERENZA]]*(PLAFOND-SUM(Tabella2026[CONTRIBUTO SULLA BASE DELLA POPOLAZIONE]))</f>
        <v>0</v>
      </c>
      <c r="R279" s="3">
        <f>+Tabella2026[[#This Row],[CONTRIBUTO SULLA BASE DELLA POPOLAZIONE]]+Tabella2026[[#This Row],[CONTRIBUTO SULLA BASE DEL REDDITO]]</f>
        <v>161660.34159020582</v>
      </c>
      <c r="S279" s="3">
        <f>+Tabella2026[[#This Row],[CONTRIBUTO TOTALE]]/(PLAFOND/N_TESSERE)</f>
        <v>323.32068318041166</v>
      </c>
      <c r="T279" s="3">
        <f>+MAX(CEILING(Tabella2026[[#This Row],[preDEF1]],1),1)</f>
        <v>324</v>
      </c>
      <c r="U279" s="9">
        <f xml:space="preserve"> IF(ROW(Tabella2026[[#This Row],[preDEF2]]) - ROW(Tabella2026[[#Headers],[preDEF2]])&lt;=ABS(SUM(Tabella2026[preDEF2])-N_TESSERE),Tabella2026[[#This Row],[preDEF2]]-1,Tabella2026[[#This Row],[preDEF2]])</f>
        <v>323</v>
      </c>
      <c r="V279" s="21">
        <f>+Tabella2026[[#This Row],[DEF - n. card]]*(PLAFOND/N_TESSERE)</f>
        <v>161500</v>
      </c>
      <c r="W279" s="18"/>
    </row>
    <row r="280" spans="2:23" x14ac:dyDescent="0.25">
      <c r="B280" s="1" t="s">
        <v>592</v>
      </c>
      <c r="C280" s="2">
        <v>15192</v>
      </c>
      <c r="D280" s="1" t="s">
        <v>593</v>
      </c>
      <c r="E280" s="1" t="s">
        <v>12</v>
      </c>
      <c r="F280" s="1" t="s">
        <v>11</v>
      </c>
      <c r="G280" s="1" t="s">
        <v>233</v>
      </c>
      <c r="H280" s="1" t="s">
        <v>15835</v>
      </c>
      <c r="I280" s="5">
        <v>32161</v>
      </c>
      <c r="J280" s="5">
        <v>915564729</v>
      </c>
      <c r="K280" s="3">
        <f>+Tabella2026[[#This Row],[POP_2024]]/SUM(Tabella2026[POP_2024])</f>
        <v>5.4562453268779728E-4</v>
      </c>
      <c r="L280" s="3">
        <f>+Tabella2026[[#This Row],[INCIDENZA POPOLAZIONE]]*(PLAFOND/2)</f>
        <v>160631.45320488801</v>
      </c>
      <c r="M280" s="3">
        <f>+IFERROR(Tabella2026[[#This Row],[reddito_2024]]/Tabella2026[[#This Row],[POP_2024]],"")</f>
        <v>28468.167314449176</v>
      </c>
      <c r="N280" s="3">
        <f>+IF(Tabella2026[[#This Row],[REDDITO COMPLESSIVO PROCAPITE]]&lt;media_aggr_reddito_pc,(media_aggr_reddito_pc-Tabella2026[[#This Row],[REDDITO COMPLESSIVO PROCAPITE]]),0)</f>
        <v>0</v>
      </c>
      <c r="O280" s="3">
        <f>+Tabella2026[[#This Row],[DIFFERENZA REDDITO INFERIORE ALLA MEDIA DALLA MEDIA]]*Tabella2026[[#This Row],[POP_2024]]</f>
        <v>0</v>
      </c>
      <c r="P280" s="3">
        <f>+Tabella2026[[#This Row],[POPOLAZIONE PER DIFFERENZA ]]/SUM(Tabella2026[[POPOLAZIONE PER DIFFERENZA ]])</f>
        <v>0</v>
      </c>
      <c r="Q280" s="3">
        <f>+Tabella2026[[#This Row],[INCIDENZA POPOLAZIONE PER DIFFERENZA]]*(PLAFOND-SUM(Tabella2026[CONTRIBUTO SULLA BASE DELLA POPOLAZIONE]))</f>
        <v>0</v>
      </c>
      <c r="R280" s="3">
        <f>+Tabella2026[[#This Row],[CONTRIBUTO SULLA BASE DELLA POPOLAZIONE]]+Tabella2026[[#This Row],[CONTRIBUTO SULLA BASE DEL REDDITO]]</f>
        <v>160631.45320488801</v>
      </c>
      <c r="S280" s="3">
        <f>+Tabella2026[[#This Row],[CONTRIBUTO TOTALE]]/(PLAFOND/N_TESSERE)</f>
        <v>321.26290640977601</v>
      </c>
      <c r="T280" s="3">
        <f>+MAX(CEILING(Tabella2026[[#This Row],[preDEF1]],1),1)</f>
        <v>322</v>
      </c>
      <c r="U280" s="9">
        <f xml:space="preserve"> IF(ROW(Tabella2026[[#This Row],[preDEF2]]) - ROW(Tabella2026[[#Headers],[preDEF2]])&lt;=ABS(SUM(Tabella2026[preDEF2])-N_TESSERE),Tabella2026[[#This Row],[preDEF2]]-1,Tabella2026[[#This Row],[preDEF2]])</f>
        <v>321</v>
      </c>
      <c r="V280" s="21">
        <f>+Tabella2026[[#This Row],[DEF - n. card]]*(PLAFOND/N_TESSERE)</f>
        <v>160500</v>
      </c>
      <c r="W280" s="18"/>
    </row>
    <row r="281" spans="2:23" x14ac:dyDescent="0.25">
      <c r="B281" s="1" t="s">
        <v>596</v>
      </c>
      <c r="C281" s="2">
        <v>61083</v>
      </c>
      <c r="D281" s="1" t="s">
        <v>597</v>
      </c>
      <c r="E281" s="1" t="s">
        <v>15</v>
      </c>
      <c r="F281" s="1" t="s">
        <v>184</v>
      </c>
      <c r="G281" s="1" t="s">
        <v>233</v>
      </c>
      <c r="H281" s="1" t="s">
        <v>15836</v>
      </c>
      <c r="I281" s="5">
        <v>32134</v>
      </c>
      <c r="J281" s="5">
        <v>414441335</v>
      </c>
      <c r="K281" s="3">
        <f>+Tabella2026[[#This Row],[POP_2024]]/SUM(Tabella2026[POP_2024])</f>
        <v>5.4516646663317918E-4</v>
      </c>
      <c r="L281" s="3">
        <f>+Tabella2026[[#This Row],[INCIDENZA POPOLAZIONE]]*(PLAFOND/2)</f>
        <v>160496.59890195797</v>
      </c>
      <c r="M281" s="3">
        <f>+IFERROR(Tabella2026[[#This Row],[reddito_2024]]/Tabella2026[[#This Row],[POP_2024]],"")</f>
        <v>12897.284340573848</v>
      </c>
      <c r="N281" s="3">
        <f>+IF(Tabella2026[[#This Row],[REDDITO COMPLESSIVO PROCAPITE]]&lt;media_aggr_reddito_pc,(media_aggr_reddito_pc-Tabella2026[[#This Row],[REDDITO COMPLESSIVO PROCAPITE]]),0)</f>
        <v>4927.7817220348934</v>
      </c>
      <c r="O281" s="3">
        <f>+Tabella2026[[#This Row],[DIFFERENZA REDDITO INFERIORE ALLA MEDIA DALLA MEDIA]]*Tabella2026[[#This Row],[POP_2024]]</f>
        <v>158349337.85586926</v>
      </c>
      <c r="P281" s="3">
        <f>+Tabella2026[[#This Row],[POPOLAZIONE PER DIFFERENZA ]]/SUM(Tabella2026[[POPOLAZIONE PER DIFFERENZA ]])</f>
        <v>1.4048469893766203E-3</v>
      </c>
      <c r="Q281" s="3">
        <f>+Tabella2026[[#This Row],[INCIDENZA POPOLAZIONE PER DIFFERENZA]]*(PLAFOND-SUM(Tabella2026[CONTRIBUTO SULLA BASE DELLA POPOLAZIONE]))</f>
        <v>413585.90003723669</v>
      </c>
      <c r="R281" s="3">
        <f>+Tabella2026[[#This Row],[CONTRIBUTO SULLA BASE DELLA POPOLAZIONE]]+Tabella2026[[#This Row],[CONTRIBUTO SULLA BASE DEL REDDITO]]</f>
        <v>574082.49893919472</v>
      </c>
      <c r="S281" s="3">
        <f>+Tabella2026[[#This Row],[CONTRIBUTO TOTALE]]/(PLAFOND/N_TESSERE)</f>
        <v>1148.1649978783894</v>
      </c>
      <c r="T281" s="3">
        <f>+MAX(CEILING(Tabella2026[[#This Row],[preDEF1]],1),1)</f>
        <v>1149</v>
      </c>
      <c r="U281" s="9">
        <f xml:space="preserve"> IF(ROW(Tabella2026[[#This Row],[preDEF2]]) - ROW(Tabella2026[[#Headers],[preDEF2]])&lt;=ABS(SUM(Tabella2026[preDEF2])-N_TESSERE),Tabella2026[[#This Row],[preDEF2]]-1,Tabella2026[[#This Row],[preDEF2]])</f>
        <v>1148</v>
      </c>
      <c r="V281" s="21">
        <f>+Tabella2026[[#This Row],[DEF - n. card]]*(PLAFOND/N_TESSERE)</f>
        <v>574000</v>
      </c>
      <c r="W281" s="18"/>
    </row>
    <row r="282" spans="2:23" x14ac:dyDescent="0.25">
      <c r="B282" s="1" t="s">
        <v>594</v>
      </c>
      <c r="C282" s="2">
        <v>87024</v>
      </c>
      <c r="D282" s="1" t="s">
        <v>595</v>
      </c>
      <c r="E282" s="1" t="s">
        <v>21</v>
      </c>
      <c r="F282" s="1" t="s">
        <v>35</v>
      </c>
      <c r="G282" s="1" t="s">
        <v>233</v>
      </c>
      <c r="H282" s="1" t="s">
        <v>15836</v>
      </c>
      <c r="I282" s="5">
        <v>32130</v>
      </c>
      <c r="J282" s="5">
        <v>405073621</v>
      </c>
      <c r="K282" s="3">
        <f>+Tabella2026[[#This Row],[POP_2024]]/SUM(Tabella2026[POP_2024])</f>
        <v>5.4509860499545807E-4</v>
      </c>
      <c r="L282" s="3">
        <f>+Tabella2026[[#This Row],[INCIDENZA POPOLAZIONE]]*(PLAFOND/2)</f>
        <v>160476.62048670911</v>
      </c>
      <c r="M282" s="3">
        <f>+IFERROR(Tabella2026[[#This Row],[reddito_2024]]/Tabella2026[[#This Row],[POP_2024]],"")</f>
        <v>12607.333364456894</v>
      </c>
      <c r="N282" s="3">
        <f>+IF(Tabella2026[[#This Row],[REDDITO COMPLESSIVO PROCAPITE]]&lt;media_aggr_reddito_pc,(media_aggr_reddito_pc-Tabella2026[[#This Row],[REDDITO COMPLESSIVO PROCAPITE]]),0)</f>
        <v>5217.7326981518472</v>
      </c>
      <c r="O282" s="3">
        <f>+Tabella2026[[#This Row],[DIFFERENZA REDDITO INFERIORE ALLA MEDIA DALLA MEDIA]]*Tabella2026[[#This Row],[POP_2024]]</f>
        <v>167645751.59161887</v>
      </c>
      <c r="P282" s="3">
        <f>+Tabella2026[[#This Row],[POPOLAZIONE PER DIFFERENZA ]]/SUM(Tabella2026[[POPOLAZIONE PER DIFFERENZA ]])</f>
        <v>1.4873231084782652E-3</v>
      </c>
      <c r="Q282" s="3">
        <f>+Tabella2026[[#This Row],[INCIDENZA POPOLAZIONE PER DIFFERENZA]]*(PLAFOND-SUM(Tabella2026[CONTRIBUTO SULLA BASE DELLA POPOLAZIONE]))</f>
        <v>437866.80764367169</v>
      </c>
      <c r="R282" s="3">
        <f>+Tabella2026[[#This Row],[CONTRIBUTO SULLA BASE DELLA POPOLAZIONE]]+Tabella2026[[#This Row],[CONTRIBUTO SULLA BASE DEL REDDITO]]</f>
        <v>598343.42813038081</v>
      </c>
      <c r="S282" s="3">
        <f>+Tabella2026[[#This Row],[CONTRIBUTO TOTALE]]/(PLAFOND/N_TESSERE)</f>
        <v>1196.6868562607617</v>
      </c>
      <c r="T282" s="3">
        <f>+MAX(CEILING(Tabella2026[[#This Row],[preDEF1]],1),1)</f>
        <v>1197</v>
      </c>
      <c r="U282" s="9">
        <f xml:space="preserve"> IF(ROW(Tabella2026[[#This Row],[preDEF2]]) - ROW(Tabella2026[[#Headers],[preDEF2]])&lt;=ABS(SUM(Tabella2026[preDEF2])-N_TESSERE),Tabella2026[[#This Row],[preDEF2]]-1,Tabella2026[[#This Row],[preDEF2]])</f>
        <v>1196</v>
      </c>
      <c r="V282" s="21">
        <f>+Tabella2026[[#This Row],[DEF - n. card]]*(PLAFOND/N_TESSERE)</f>
        <v>598000</v>
      </c>
      <c r="W282" s="18"/>
    </row>
    <row r="283" spans="2:23" x14ac:dyDescent="0.25">
      <c r="B283" s="1" t="s">
        <v>598</v>
      </c>
      <c r="C283" s="2">
        <v>39012</v>
      </c>
      <c r="D283" s="1" t="s">
        <v>599</v>
      </c>
      <c r="E283" s="1" t="s">
        <v>27</v>
      </c>
      <c r="F283" s="1" t="s">
        <v>69</v>
      </c>
      <c r="G283" s="1" t="s">
        <v>233</v>
      </c>
      <c r="H283" s="1" t="s">
        <v>15835</v>
      </c>
      <c r="I283" s="5">
        <v>32126</v>
      </c>
      <c r="J283" s="5">
        <v>620128838</v>
      </c>
      <c r="K283" s="3">
        <f>+Tabella2026[[#This Row],[POP_2024]]/SUM(Tabella2026[POP_2024])</f>
        <v>5.4503074335773686E-4</v>
      </c>
      <c r="L283" s="3">
        <f>+Tabella2026[[#This Row],[INCIDENZA POPOLAZIONE]]*(PLAFOND/2)</f>
        <v>160456.6420714602</v>
      </c>
      <c r="M283" s="3">
        <f>+IFERROR(Tabella2026[[#This Row],[reddito_2024]]/Tabella2026[[#This Row],[POP_2024]],"")</f>
        <v>19303.020544107578</v>
      </c>
      <c r="N283" s="3">
        <f>+IF(Tabella2026[[#This Row],[REDDITO COMPLESSIVO PROCAPITE]]&lt;media_aggr_reddito_pc,(media_aggr_reddito_pc-Tabella2026[[#This Row],[REDDITO COMPLESSIVO PROCAPITE]]),0)</f>
        <v>0</v>
      </c>
      <c r="O283" s="3">
        <f>+Tabella2026[[#This Row],[DIFFERENZA REDDITO INFERIORE ALLA MEDIA DALLA MEDIA]]*Tabella2026[[#This Row],[POP_2024]]</f>
        <v>0</v>
      </c>
      <c r="P283" s="3">
        <f>+Tabella2026[[#This Row],[POPOLAZIONE PER DIFFERENZA ]]/SUM(Tabella2026[[POPOLAZIONE PER DIFFERENZA ]])</f>
        <v>0</v>
      </c>
      <c r="Q283" s="3">
        <f>+Tabella2026[[#This Row],[INCIDENZA POPOLAZIONE PER DIFFERENZA]]*(PLAFOND-SUM(Tabella2026[CONTRIBUTO SULLA BASE DELLA POPOLAZIONE]))</f>
        <v>0</v>
      </c>
      <c r="R283" s="3">
        <f>+Tabella2026[[#This Row],[CONTRIBUTO SULLA BASE DELLA POPOLAZIONE]]+Tabella2026[[#This Row],[CONTRIBUTO SULLA BASE DEL REDDITO]]</f>
        <v>160456.6420714602</v>
      </c>
      <c r="S283" s="3">
        <f>+Tabella2026[[#This Row],[CONTRIBUTO TOTALE]]/(PLAFOND/N_TESSERE)</f>
        <v>320.91328414292042</v>
      </c>
      <c r="T283" s="3">
        <f>+MAX(CEILING(Tabella2026[[#This Row],[preDEF1]],1),1)</f>
        <v>321</v>
      </c>
      <c r="U283" s="9">
        <f xml:space="preserve"> IF(ROW(Tabella2026[[#This Row],[preDEF2]]) - ROW(Tabella2026[[#Headers],[preDEF2]])&lt;=ABS(SUM(Tabella2026[preDEF2])-N_TESSERE),Tabella2026[[#This Row],[preDEF2]]-1,Tabella2026[[#This Row],[preDEF2]])</f>
        <v>320</v>
      </c>
      <c r="V283" s="21">
        <f>+Tabella2026[[#This Row],[DEF - n. card]]*(PLAFOND/N_TESSERE)</f>
        <v>160000</v>
      </c>
      <c r="W283" s="18"/>
    </row>
    <row r="284" spans="2:23" x14ac:dyDescent="0.25">
      <c r="B284" s="1" t="s">
        <v>604</v>
      </c>
      <c r="C284" s="2">
        <v>37061</v>
      </c>
      <c r="D284" s="1" t="s">
        <v>605</v>
      </c>
      <c r="E284" s="1" t="s">
        <v>27</v>
      </c>
      <c r="F284" s="1" t="s">
        <v>26</v>
      </c>
      <c r="G284" s="1" t="s">
        <v>233</v>
      </c>
      <c r="H284" s="1" t="s">
        <v>15835</v>
      </c>
      <c r="I284" s="5">
        <v>32080</v>
      </c>
      <c r="J284" s="5">
        <v>642986492</v>
      </c>
      <c r="K284" s="3">
        <f>+Tabella2026[[#This Row],[POP_2024]]/SUM(Tabella2026[POP_2024])</f>
        <v>5.4425033452394319E-4</v>
      </c>
      <c r="L284" s="3">
        <f>+Tabella2026[[#This Row],[INCIDENZA POPOLAZIONE]]*(PLAFOND/2)</f>
        <v>160226.89029609799</v>
      </c>
      <c r="M284" s="3">
        <f>+IFERROR(Tabella2026[[#This Row],[reddito_2024]]/Tabella2026[[#This Row],[POP_2024]],"")</f>
        <v>20043.219825436408</v>
      </c>
      <c r="N284" s="3">
        <f>+IF(Tabella2026[[#This Row],[REDDITO COMPLESSIVO PROCAPITE]]&lt;media_aggr_reddito_pc,(media_aggr_reddito_pc-Tabella2026[[#This Row],[REDDITO COMPLESSIVO PROCAPITE]]),0)</f>
        <v>0</v>
      </c>
      <c r="O284" s="3">
        <f>+Tabella2026[[#This Row],[DIFFERENZA REDDITO INFERIORE ALLA MEDIA DALLA MEDIA]]*Tabella2026[[#This Row],[POP_2024]]</f>
        <v>0</v>
      </c>
      <c r="P284" s="3">
        <f>+Tabella2026[[#This Row],[POPOLAZIONE PER DIFFERENZA ]]/SUM(Tabella2026[[POPOLAZIONE PER DIFFERENZA ]])</f>
        <v>0</v>
      </c>
      <c r="Q284" s="3">
        <f>+Tabella2026[[#This Row],[INCIDENZA POPOLAZIONE PER DIFFERENZA]]*(PLAFOND-SUM(Tabella2026[CONTRIBUTO SULLA BASE DELLA POPOLAZIONE]))</f>
        <v>0</v>
      </c>
      <c r="R284" s="3">
        <f>+Tabella2026[[#This Row],[CONTRIBUTO SULLA BASE DELLA POPOLAZIONE]]+Tabella2026[[#This Row],[CONTRIBUTO SULLA BASE DEL REDDITO]]</f>
        <v>160226.89029609799</v>
      </c>
      <c r="S284" s="3">
        <f>+Tabella2026[[#This Row],[CONTRIBUTO TOTALE]]/(PLAFOND/N_TESSERE)</f>
        <v>320.45378059219598</v>
      </c>
      <c r="T284" s="3">
        <f>+MAX(CEILING(Tabella2026[[#This Row],[preDEF1]],1),1)</f>
        <v>321</v>
      </c>
      <c r="U284" s="9">
        <f xml:space="preserve"> IF(ROW(Tabella2026[[#This Row],[preDEF2]]) - ROW(Tabella2026[[#Headers],[preDEF2]])&lt;=ABS(SUM(Tabella2026[preDEF2])-N_TESSERE),Tabella2026[[#This Row],[preDEF2]]-1,Tabella2026[[#This Row],[preDEF2]])</f>
        <v>320</v>
      </c>
      <c r="V284" s="21">
        <f>+Tabella2026[[#This Row],[DEF - n. card]]*(PLAFOND/N_TESSERE)</f>
        <v>160000</v>
      </c>
      <c r="W284" s="18"/>
    </row>
    <row r="285" spans="2:23" x14ac:dyDescent="0.25">
      <c r="B285" s="1" t="s">
        <v>580</v>
      </c>
      <c r="C285" s="2">
        <v>1292</v>
      </c>
      <c r="D285" s="1" t="s">
        <v>581</v>
      </c>
      <c r="E285" s="1" t="s">
        <v>18</v>
      </c>
      <c r="F285" s="1" t="s">
        <v>17</v>
      </c>
      <c r="G285" s="1" t="s">
        <v>233</v>
      </c>
      <c r="H285" s="1" t="s">
        <v>15835</v>
      </c>
      <c r="I285" s="5">
        <v>32035</v>
      </c>
      <c r="J285" s="5">
        <v>614378083</v>
      </c>
      <c r="K285" s="3">
        <f>+Tabella2026[[#This Row],[POP_2024]]/SUM(Tabella2026[POP_2024])</f>
        <v>5.4348689109957979E-4</v>
      </c>
      <c r="L285" s="3">
        <f>+Tabella2026[[#This Row],[INCIDENZA POPOLAZIONE]]*(PLAFOND/2)</f>
        <v>160002.13312454795</v>
      </c>
      <c r="M285" s="3">
        <f>+IFERROR(Tabella2026[[#This Row],[reddito_2024]]/Tabella2026[[#This Row],[POP_2024]],"")</f>
        <v>19178.338785703138</v>
      </c>
      <c r="N285" s="3">
        <f>+IF(Tabella2026[[#This Row],[REDDITO COMPLESSIVO PROCAPITE]]&lt;media_aggr_reddito_pc,(media_aggr_reddito_pc-Tabella2026[[#This Row],[REDDITO COMPLESSIVO PROCAPITE]]),0)</f>
        <v>0</v>
      </c>
      <c r="O285" s="3">
        <f>+Tabella2026[[#This Row],[DIFFERENZA REDDITO INFERIORE ALLA MEDIA DALLA MEDIA]]*Tabella2026[[#This Row],[POP_2024]]</f>
        <v>0</v>
      </c>
      <c r="P285" s="3">
        <f>+Tabella2026[[#This Row],[POPOLAZIONE PER DIFFERENZA ]]/SUM(Tabella2026[[POPOLAZIONE PER DIFFERENZA ]])</f>
        <v>0</v>
      </c>
      <c r="Q285" s="3">
        <f>+Tabella2026[[#This Row],[INCIDENZA POPOLAZIONE PER DIFFERENZA]]*(PLAFOND-SUM(Tabella2026[CONTRIBUTO SULLA BASE DELLA POPOLAZIONE]))</f>
        <v>0</v>
      </c>
      <c r="R285" s="3">
        <f>+Tabella2026[[#This Row],[CONTRIBUTO SULLA BASE DELLA POPOLAZIONE]]+Tabella2026[[#This Row],[CONTRIBUTO SULLA BASE DEL REDDITO]]</f>
        <v>160002.13312454795</v>
      </c>
      <c r="S285" s="3">
        <f>+Tabella2026[[#This Row],[CONTRIBUTO TOTALE]]/(PLAFOND/N_TESSERE)</f>
        <v>320.00426624909591</v>
      </c>
      <c r="T285" s="3">
        <f>+MAX(CEILING(Tabella2026[[#This Row],[preDEF1]],1),1)</f>
        <v>321</v>
      </c>
      <c r="U285" s="9">
        <f xml:space="preserve"> IF(ROW(Tabella2026[[#This Row],[preDEF2]]) - ROW(Tabella2026[[#Headers],[preDEF2]])&lt;=ABS(SUM(Tabella2026[preDEF2])-N_TESSERE),Tabella2026[[#This Row],[preDEF2]]-1,Tabella2026[[#This Row],[preDEF2]])</f>
        <v>320</v>
      </c>
      <c r="V285" s="21">
        <f>+Tabella2026[[#This Row],[DEF - n. card]]*(PLAFOND/N_TESSERE)</f>
        <v>160000</v>
      </c>
      <c r="W285" s="18"/>
    </row>
    <row r="286" spans="2:23" x14ac:dyDescent="0.25">
      <c r="B286" s="1" t="s">
        <v>590</v>
      </c>
      <c r="C286" s="2">
        <v>73015</v>
      </c>
      <c r="D286" s="1" t="s">
        <v>591</v>
      </c>
      <c r="E286" s="1" t="s">
        <v>33</v>
      </c>
      <c r="F286" s="1" t="s">
        <v>56</v>
      </c>
      <c r="G286" s="1" t="s">
        <v>233</v>
      </c>
      <c r="H286" s="1" t="s">
        <v>15836</v>
      </c>
      <c r="I286" s="5">
        <v>31845</v>
      </c>
      <c r="J286" s="5">
        <v>409390430</v>
      </c>
      <c r="K286" s="3">
        <f>+Tabella2026[[#This Row],[POP_2024]]/SUM(Tabella2026[POP_2024])</f>
        <v>5.4026346330782323E-4</v>
      </c>
      <c r="L286" s="3">
        <f>+Tabella2026[[#This Row],[INCIDENZA POPOLAZIONE]]*(PLAFOND/2)</f>
        <v>159053.15840022569</v>
      </c>
      <c r="M286" s="3">
        <f>+IFERROR(Tabella2026[[#This Row],[reddito_2024]]/Tabella2026[[#This Row],[POP_2024]],"")</f>
        <v>12855.720835295964</v>
      </c>
      <c r="N286" s="3">
        <f>+IF(Tabella2026[[#This Row],[REDDITO COMPLESSIVO PROCAPITE]]&lt;media_aggr_reddito_pc,(media_aggr_reddito_pc-Tabella2026[[#This Row],[REDDITO COMPLESSIVO PROCAPITE]]),0)</f>
        <v>4969.3452273127768</v>
      </c>
      <c r="O286" s="3">
        <f>+Tabella2026[[#This Row],[DIFFERENZA REDDITO INFERIORE ALLA MEDIA DALLA MEDIA]]*Tabella2026[[#This Row],[POP_2024]]</f>
        <v>158248798.76377538</v>
      </c>
      <c r="P286" s="3">
        <f>+Tabella2026[[#This Row],[POPOLAZIONE PER DIFFERENZA ]]/SUM(Tabella2026[[POPOLAZIONE PER DIFFERENZA ]])</f>
        <v>1.403955024542695E-3</v>
      </c>
      <c r="Q286" s="3">
        <f>+Tabella2026[[#This Row],[INCIDENZA POPOLAZIONE PER DIFFERENZA]]*(PLAFOND-SUM(Tabella2026[CONTRIBUTO SULLA BASE DELLA POPOLAZIONE]))</f>
        <v>413323.30625910271</v>
      </c>
      <c r="R286" s="3">
        <f>+Tabella2026[[#This Row],[CONTRIBUTO SULLA BASE DELLA POPOLAZIONE]]+Tabella2026[[#This Row],[CONTRIBUTO SULLA BASE DEL REDDITO]]</f>
        <v>572376.46465932834</v>
      </c>
      <c r="S286" s="3">
        <f>+Tabella2026[[#This Row],[CONTRIBUTO TOTALE]]/(PLAFOND/N_TESSERE)</f>
        <v>1144.7529293186567</v>
      </c>
      <c r="T286" s="3">
        <f>+MAX(CEILING(Tabella2026[[#This Row],[preDEF1]],1),1)</f>
        <v>1145</v>
      </c>
      <c r="U286" s="9">
        <f xml:space="preserve"> IF(ROW(Tabella2026[[#This Row],[preDEF2]]) - ROW(Tabella2026[[#Headers],[preDEF2]])&lt;=ABS(SUM(Tabella2026[preDEF2])-N_TESSERE),Tabella2026[[#This Row],[preDEF2]]-1,Tabella2026[[#This Row],[preDEF2]])</f>
        <v>1144</v>
      </c>
      <c r="V286" s="21">
        <f>+Tabella2026[[#This Row],[DEF - n. card]]*(PLAFOND/N_TESSERE)</f>
        <v>572000</v>
      </c>
      <c r="W286" s="18"/>
    </row>
    <row r="287" spans="2:23" x14ac:dyDescent="0.25">
      <c r="B287" s="1" t="s">
        <v>584</v>
      </c>
      <c r="C287" s="2">
        <v>70078</v>
      </c>
      <c r="D287" s="1" t="s">
        <v>585</v>
      </c>
      <c r="E287" s="1" t="s">
        <v>345</v>
      </c>
      <c r="F287" s="1" t="s">
        <v>344</v>
      </c>
      <c r="G287" s="1" t="s">
        <v>233</v>
      </c>
      <c r="H287" s="1" t="s">
        <v>15836</v>
      </c>
      <c r="I287" s="5">
        <v>31836</v>
      </c>
      <c r="J287" s="5">
        <v>498052391</v>
      </c>
      <c r="K287" s="3">
        <f>+Tabella2026[[#This Row],[POP_2024]]/SUM(Tabella2026[POP_2024])</f>
        <v>5.4011077462295053E-4</v>
      </c>
      <c r="L287" s="3">
        <f>+Tabella2026[[#This Row],[INCIDENZA POPOLAZIONE]]*(PLAFOND/2)</f>
        <v>159008.20696591566</v>
      </c>
      <c r="M287" s="3">
        <f>+IFERROR(Tabella2026[[#This Row],[reddito_2024]]/Tabella2026[[#This Row],[POP_2024]],"")</f>
        <v>15644.31432968966</v>
      </c>
      <c r="N287" s="3">
        <f>+IF(Tabella2026[[#This Row],[REDDITO COMPLESSIVO PROCAPITE]]&lt;media_aggr_reddito_pc,(media_aggr_reddito_pc-Tabella2026[[#This Row],[REDDITO COMPLESSIVO PROCAPITE]]),0)</f>
        <v>2180.7517329190814</v>
      </c>
      <c r="O287" s="3">
        <f>+Tabella2026[[#This Row],[DIFFERENZA REDDITO INFERIORE ALLA MEDIA DALLA MEDIA]]*Tabella2026[[#This Row],[POP_2024]]</f>
        <v>69426412.169211879</v>
      </c>
      <c r="P287" s="3">
        <f>+Tabella2026[[#This Row],[POPOLAZIONE PER DIFFERENZA ]]/SUM(Tabella2026[[POPOLAZIONE PER DIFFERENZA ]])</f>
        <v>6.159387051426344E-4</v>
      </c>
      <c r="Q287" s="3">
        <f>+Tabella2026[[#This Row],[INCIDENZA POPOLAZIONE PER DIFFERENZA]]*(PLAFOND-SUM(Tabella2026[CONTRIBUTO SULLA BASE DELLA POPOLAZIONE]))</f>
        <v>181331.89283996343</v>
      </c>
      <c r="R287" s="3">
        <f>+Tabella2026[[#This Row],[CONTRIBUTO SULLA BASE DELLA POPOLAZIONE]]+Tabella2026[[#This Row],[CONTRIBUTO SULLA BASE DEL REDDITO]]</f>
        <v>340340.09980587906</v>
      </c>
      <c r="S287" s="3">
        <f>+Tabella2026[[#This Row],[CONTRIBUTO TOTALE]]/(PLAFOND/N_TESSERE)</f>
        <v>680.6801996117581</v>
      </c>
      <c r="T287" s="3">
        <f>+MAX(CEILING(Tabella2026[[#This Row],[preDEF1]],1),1)</f>
        <v>681</v>
      </c>
      <c r="U287" s="9">
        <f xml:space="preserve"> IF(ROW(Tabella2026[[#This Row],[preDEF2]]) - ROW(Tabella2026[[#Headers],[preDEF2]])&lt;=ABS(SUM(Tabella2026[preDEF2])-N_TESSERE),Tabella2026[[#This Row],[preDEF2]]-1,Tabella2026[[#This Row],[preDEF2]])</f>
        <v>680</v>
      </c>
      <c r="V287" s="21">
        <f>+Tabella2026[[#This Row],[DEF - n. card]]*(PLAFOND/N_TESSERE)</f>
        <v>340000</v>
      </c>
      <c r="W287" s="18"/>
    </row>
    <row r="288" spans="2:23" x14ac:dyDescent="0.25">
      <c r="B288" s="1" t="s">
        <v>602</v>
      </c>
      <c r="C288" s="2">
        <v>46005</v>
      </c>
      <c r="D288" s="1" t="s">
        <v>603</v>
      </c>
      <c r="E288" s="1" t="s">
        <v>30</v>
      </c>
      <c r="F288" s="1" t="s">
        <v>142</v>
      </c>
      <c r="G288" s="1" t="s">
        <v>233</v>
      </c>
      <c r="H288" s="1" t="s">
        <v>15834</v>
      </c>
      <c r="I288" s="5">
        <v>31832</v>
      </c>
      <c r="J288" s="5">
        <v>532284081</v>
      </c>
      <c r="K288" s="3">
        <f>+Tabella2026[[#This Row],[POP_2024]]/SUM(Tabella2026[POP_2024])</f>
        <v>5.4004291298522932E-4</v>
      </c>
      <c r="L288" s="3">
        <f>+Tabella2026[[#This Row],[INCIDENZA POPOLAZIONE]]*(PLAFOND/2)</f>
        <v>158988.22855066677</v>
      </c>
      <c r="M288" s="3">
        <f>+IFERROR(Tabella2026[[#This Row],[reddito_2024]]/Tabella2026[[#This Row],[POP_2024]],"")</f>
        <v>16721.666279215882</v>
      </c>
      <c r="N288" s="3">
        <f>+IF(Tabella2026[[#This Row],[REDDITO COMPLESSIVO PROCAPITE]]&lt;media_aggr_reddito_pc,(media_aggr_reddito_pc-Tabella2026[[#This Row],[REDDITO COMPLESSIVO PROCAPITE]]),0)</f>
        <v>1103.3997833928588</v>
      </c>
      <c r="O288" s="3">
        <f>+Tabella2026[[#This Row],[DIFFERENZA REDDITO INFERIORE ALLA MEDIA DALLA MEDIA]]*Tabella2026[[#This Row],[POP_2024]]</f>
        <v>35123421.904961482</v>
      </c>
      <c r="P288" s="3">
        <f>+Tabella2026[[#This Row],[POPOLAZIONE PER DIFFERENZA ]]/SUM(Tabella2026[[POPOLAZIONE PER DIFFERENZA ]])</f>
        <v>3.1160871392277225E-4</v>
      </c>
      <c r="Q288" s="3">
        <f>+Tabella2026[[#This Row],[INCIDENZA POPOLAZIONE PER DIFFERENZA]]*(PLAFOND-SUM(Tabella2026[CONTRIBUTO SULLA BASE DELLA POPOLAZIONE]))</f>
        <v>91737.371672329085</v>
      </c>
      <c r="R288" s="3">
        <f>+Tabella2026[[#This Row],[CONTRIBUTO SULLA BASE DELLA POPOLAZIONE]]+Tabella2026[[#This Row],[CONTRIBUTO SULLA BASE DEL REDDITO]]</f>
        <v>250725.60022299585</v>
      </c>
      <c r="S288" s="3">
        <f>+Tabella2026[[#This Row],[CONTRIBUTO TOTALE]]/(PLAFOND/N_TESSERE)</f>
        <v>501.45120044599173</v>
      </c>
      <c r="T288" s="3">
        <f>+MAX(CEILING(Tabella2026[[#This Row],[preDEF1]],1),1)</f>
        <v>502</v>
      </c>
      <c r="U288" s="9">
        <f xml:space="preserve"> IF(ROW(Tabella2026[[#This Row],[preDEF2]]) - ROW(Tabella2026[[#Headers],[preDEF2]])&lt;=ABS(SUM(Tabella2026[preDEF2])-N_TESSERE),Tabella2026[[#This Row],[preDEF2]]-1,Tabella2026[[#This Row],[preDEF2]])</f>
        <v>501</v>
      </c>
      <c r="V288" s="21">
        <f>+Tabella2026[[#This Row],[DEF - n. card]]*(PLAFOND/N_TESSERE)</f>
        <v>250500</v>
      </c>
      <c r="W288" s="18"/>
    </row>
    <row r="289" spans="2:23" x14ac:dyDescent="0.25">
      <c r="B289" s="1" t="s">
        <v>578</v>
      </c>
      <c r="C289" s="2">
        <v>63005</v>
      </c>
      <c r="D289" s="1" t="s">
        <v>579</v>
      </c>
      <c r="E289" s="1" t="s">
        <v>15</v>
      </c>
      <c r="F289" s="1" t="s">
        <v>14</v>
      </c>
      <c r="G289" s="1" t="s">
        <v>233</v>
      </c>
      <c r="H289" s="1" t="s">
        <v>15836</v>
      </c>
      <c r="I289" s="5">
        <v>31797</v>
      </c>
      <c r="J289" s="5">
        <v>309320555</v>
      </c>
      <c r="K289" s="3">
        <f>+Tabella2026[[#This Row],[POP_2024]]/SUM(Tabella2026[POP_2024])</f>
        <v>5.3944912365516901E-4</v>
      </c>
      <c r="L289" s="3">
        <f>+Tabella2026[[#This Row],[INCIDENZA POPOLAZIONE]]*(PLAFOND/2)</f>
        <v>158813.41741723902</v>
      </c>
      <c r="M289" s="3">
        <f>+IFERROR(Tabella2026[[#This Row],[reddito_2024]]/Tabella2026[[#This Row],[POP_2024]],"")</f>
        <v>9727.9792118753339</v>
      </c>
      <c r="N289" s="3">
        <f>+IF(Tabella2026[[#This Row],[REDDITO COMPLESSIVO PROCAPITE]]&lt;media_aggr_reddito_pc,(media_aggr_reddito_pc-Tabella2026[[#This Row],[REDDITO COMPLESSIVO PROCAPITE]]),0)</f>
        <v>8097.0868507334071</v>
      </c>
      <c r="O289" s="3">
        <f>+Tabella2026[[#This Row],[DIFFERENZA REDDITO INFERIORE ALLA MEDIA DALLA MEDIA]]*Tabella2026[[#This Row],[POP_2024]]</f>
        <v>257463070.59277016</v>
      </c>
      <c r="P289" s="3">
        <f>+Tabella2026[[#This Row],[POPOLAZIONE PER DIFFERENZA ]]/SUM(Tabella2026[[POPOLAZIONE PER DIFFERENZA ]])</f>
        <v>2.2841662901497699E-3</v>
      </c>
      <c r="Q289" s="3">
        <f>+Tabella2026[[#This Row],[INCIDENZA POPOLAZIONE PER DIFFERENZA]]*(PLAFOND-SUM(Tabella2026[CONTRIBUTO SULLA BASE DELLA POPOLAZIONE]))</f>
        <v>672456.84269537742</v>
      </c>
      <c r="R289" s="3">
        <f>+Tabella2026[[#This Row],[CONTRIBUTO SULLA BASE DELLA POPOLAZIONE]]+Tabella2026[[#This Row],[CONTRIBUTO SULLA BASE DEL REDDITO]]</f>
        <v>831270.26011261647</v>
      </c>
      <c r="S289" s="3">
        <f>+Tabella2026[[#This Row],[CONTRIBUTO TOTALE]]/(PLAFOND/N_TESSERE)</f>
        <v>1662.540520225233</v>
      </c>
      <c r="T289" s="3">
        <f>+MAX(CEILING(Tabella2026[[#This Row],[preDEF1]],1),1)</f>
        <v>1663</v>
      </c>
      <c r="U289" s="9">
        <f xml:space="preserve"> IF(ROW(Tabella2026[[#This Row],[preDEF2]]) - ROW(Tabella2026[[#Headers],[preDEF2]])&lt;=ABS(SUM(Tabella2026[preDEF2])-N_TESSERE),Tabella2026[[#This Row],[preDEF2]]-1,Tabella2026[[#This Row],[preDEF2]])</f>
        <v>1662</v>
      </c>
      <c r="V289" s="21">
        <f>+Tabella2026[[#This Row],[DEF - n. card]]*(PLAFOND/N_TESSERE)</f>
        <v>831000</v>
      </c>
      <c r="W289" s="18"/>
    </row>
    <row r="290" spans="2:23" x14ac:dyDescent="0.25">
      <c r="B290" s="1" t="s">
        <v>610</v>
      </c>
      <c r="C290" s="2">
        <v>63087</v>
      </c>
      <c r="D290" s="1" t="s">
        <v>611</v>
      </c>
      <c r="E290" s="1" t="s">
        <v>15</v>
      </c>
      <c r="F290" s="1" t="s">
        <v>14</v>
      </c>
      <c r="G290" s="1" t="s">
        <v>233</v>
      </c>
      <c r="H290" s="1" t="s">
        <v>15836</v>
      </c>
      <c r="I290" s="5">
        <v>31434</v>
      </c>
      <c r="J290" s="5">
        <v>307299950</v>
      </c>
      <c r="K290" s="3">
        <f>+Tabella2026[[#This Row],[POP_2024]]/SUM(Tabella2026[POP_2024])</f>
        <v>5.3329068003197101E-4</v>
      </c>
      <c r="L290" s="3">
        <f>+Tabella2026[[#This Row],[INCIDENZA POPOLAZIONE]]*(PLAFOND/2)</f>
        <v>157000.37623340223</v>
      </c>
      <c r="M290" s="3">
        <f>+IFERROR(Tabella2026[[#This Row],[reddito_2024]]/Tabella2026[[#This Row],[POP_2024]],"")</f>
        <v>9776.0370935929241</v>
      </c>
      <c r="N290" s="3">
        <f>+IF(Tabella2026[[#This Row],[REDDITO COMPLESSIVO PROCAPITE]]&lt;media_aggr_reddito_pc,(media_aggr_reddito_pc-Tabella2026[[#This Row],[REDDITO COMPLESSIVO PROCAPITE]]),0)</f>
        <v>8049.028969015817</v>
      </c>
      <c r="O290" s="3">
        <f>+Tabella2026[[#This Row],[DIFFERENZA REDDITO INFERIORE ALLA MEDIA DALLA MEDIA]]*Tabella2026[[#This Row],[POP_2024]]</f>
        <v>253013176.6120432</v>
      </c>
      <c r="P290" s="3">
        <f>+Tabella2026[[#This Row],[POPOLAZIONE PER DIFFERENZA ]]/SUM(Tabella2026[[POPOLAZIONE PER DIFFERENZA ]])</f>
        <v>2.2446876270462999E-3</v>
      </c>
      <c r="Q290" s="3">
        <f>+Tabella2026[[#This Row],[INCIDENZA POPOLAZIONE PER DIFFERENZA]]*(PLAFOND-SUM(Tabella2026[CONTRIBUTO SULLA BASE DELLA POPOLAZIONE]))</f>
        <v>660834.35388671304</v>
      </c>
      <c r="R290" s="3">
        <f>+Tabella2026[[#This Row],[CONTRIBUTO SULLA BASE DELLA POPOLAZIONE]]+Tabella2026[[#This Row],[CONTRIBUTO SULLA BASE DEL REDDITO]]</f>
        <v>817834.73012011521</v>
      </c>
      <c r="S290" s="3">
        <f>+Tabella2026[[#This Row],[CONTRIBUTO TOTALE]]/(PLAFOND/N_TESSERE)</f>
        <v>1635.6694602402304</v>
      </c>
      <c r="T290" s="3">
        <f>+MAX(CEILING(Tabella2026[[#This Row],[preDEF1]],1),1)</f>
        <v>1636</v>
      </c>
      <c r="U290" s="9">
        <f xml:space="preserve"> IF(ROW(Tabella2026[[#This Row],[preDEF2]]) - ROW(Tabella2026[[#Headers],[preDEF2]])&lt;=ABS(SUM(Tabella2026[preDEF2])-N_TESSERE),Tabella2026[[#This Row],[preDEF2]]-1,Tabella2026[[#This Row],[preDEF2]])</f>
        <v>1635</v>
      </c>
      <c r="V290" s="21">
        <f>+Tabella2026[[#This Row],[DEF - n. card]]*(PLAFOND/N_TESSERE)</f>
        <v>817500</v>
      </c>
      <c r="W290" s="18"/>
    </row>
    <row r="291" spans="2:23" x14ac:dyDescent="0.25">
      <c r="B291" s="1" t="s">
        <v>630</v>
      </c>
      <c r="C291" s="2">
        <v>16219</v>
      </c>
      <c r="D291" s="1" t="s">
        <v>631</v>
      </c>
      <c r="E291" s="1" t="s">
        <v>12</v>
      </c>
      <c r="F291" s="1" t="s">
        <v>93</v>
      </c>
      <c r="G291" s="1" t="s">
        <v>233</v>
      </c>
      <c r="H291" s="1" t="s">
        <v>15835</v>
      </c>
      <c r="I291" s="5">
        <v>31417</v>
      </c>
      <c r="J291" s="5">
        <v>619747292</v>
      </c>
      <c r="K291" s="3">
        <f>+Tabella2026[[#This Row],[POP_2024]]/SUM(Tabella2026[POP_2024])</f>
        <v>5.3300226807165589E-4</v>
      </c>
      <c r="L291" s="3">
        <f>+Tabella2026[[#This Row],[INCIDENZA POPOLAZIONE]]*(PLAFOND/2)</f>
        <v>156915.46796859443</v>
      </c>
      <c r="M291" s="3">
        <f>+IFERROR(Tabella2026[[#This Row],[reddito_2024]]/Tabella2026[[#This Row],[POP_2024]],"")</f>
        <v>19726.49495496069</v>
      </c>
      <c r="N291" s="3">
        <f>+IF(Tabella2026[[#This Row],[REDDITO COMPLESSIVO PROCAPITE]]&lt;media_aggr_reddito_pc,(media_aggr_reddito_pc-Tabella2026[[#This Row],[REDDITO COMPLESSIVO PROCAPITE]]),0)</f>
        <v>0</v>
      </c>
      <c r="O291" s="3">
        <f>+Tabella2026[[#This Row],[DIFFERENZA REDDITO INFERIORE ALLA MEDIA DALLA MEDIA]]*Tabella2026[[#This Row],[POP_2024]]</f>
        <v>0</v>
      </c>
      <c r="P291" s="3">
        <f>+Tabella2026[[#This Row],[POPOLAZIONE PER DIFFERENZA ]]/SUM(Tabella2026[[POPOLAZIONE PER DIFFERENZA ]])</f>
        <v>0</v>
      </c>
      <c r="Q291" s="3">
        <f>+Tabella2026[[#This Row],[INCIDENZA POPOLAZIONE PER DIFFERENZA]]*(PLAFOND-SUM(Tabella2026[CONTRIBUTO SULLA BASE DELLA POPOLAZIONE]))</f>
        <v>0</v>
      </c>
      <c r="R291" s="3">
        <f>+Tabella2026[[#This Row],[CONTRIBUTO SULLA BASE DELLA POPOLAZIONE]]+Tabella2026[[#This Row],[CONTRIBUTO SULLA BASE DEL REDDITO]]</f>
        <v>156915.46796859443</v>
      </c>
      <c r="S291" s="3">
        <f>+Tabella2026[[#This Row],[CONTRIBUTO TOTALE]]/(PLAFOND/N_TESSERE)</f>
        <v>313.83093593718888</v>
      </c>
      <c r="T291" s="3">
        <f>+MAX(CEILING(Tabella2026[[#This Row],[preDEF1]],1),1)</f>
        <v>314</v>
      </c>
      <c r="U291" s="9">
        <f xml:space="preserve"> IF(ROW(Tabella2026[[#This Row],[preDEF2]]) - ROW(Tabella2026[[#Headers],[preDEF2]])&lt;=ABS(SUM(Tabella2026[preDEF2])-N_TESSERE),Tabella2026[[#This Row],[preDEF2]]-1,Tabella2026[[#This Row],[preDEF2]])</f>
        <v>313</v>
      </c>
      <c r="V291" s="21">
        <f>+Tabella2026[[#This Row],[DEF - n. card]]*(PLAFOND/N_TESSERE)</f>
        <v>156500</v>
      </c>
      <c r="W291" s="18"/>
    </row>
    <row r="292" spans="2:23" x14ac:dyDescent="0.25">
      <c r="B292" s="1" t="s">
        <v>600</v>
      </c>
      <c r="C292" s="2">
        <v>84017</v>
      </c>
      <c r="D292" s="1" t="s">
        <v>601</v>
      </c>
      <c r="E292" s="1" t="s">
        <v>21</v>
      </c>
      <c r="F292" s="1" t="s">
        <v>261</v>
      </c>
      <c r="G292" s="1" t="s">
        <v>233</v>
      </c>
      <c r="H292" s="1" t="s">
        <v>15836</v>
      </c>
      <c r="I292" s="5">
        <v>31315</v>
      </c>
      <c r="J292" s="5">
        <v>330141174</v>
      </c>
      <c r="K292" s="3">
        <f>+Tabella2026[[#This Row],[POP_2024]]/SUM(Tabella2026[POP_2024])</f>
        <v>5.3127179630976557E-4</v>
      </c>
      <c r="L292" s="3">
        <f>+Tabella2026[[#This Row],[INCIDENZA POPOLAZIONE]]*(PLAFOND/2)</f>
        <v>156406.01837974775</v>
      </c>
      <c r="M292" s="3">
        <f>+IFERROR(Tabella2026[[#This Row],[reddito_2024]]/Tabella2026[[#This Row],[POP_2024]],"")</f>
        <v>10542.588982915535</v>
      </c>
      <c r="N292" s="3">
        <f>+IF(Tabella2026[[#This Row],[REDDITO COMPLESSIVO PROCAPITE]]&lt;media_aggr_reddito_pc,(media_aggr_reddito_pc-Tabella2026[[#This Row],[REDDITO COMPLESSIVO PROCAPITE]]),0)</f>
        <v>7282.4770796932062</v>
      </c>
      <c r="O292" s="3">
        <f>+Tabella2026[[#This Row],[DIFFERENZA REDDITO INFERIORE ALLA MEDIA DALLA MEDIA]]*Tabella2026[[#This Row],[POP_2024]]</f>
        <v>228050769.75059274</v>
      </c>
      <c r="P292" s="3">
        <f>+Tabella2026[[#This Row],[POPOLAZIONE PER DIFFERENZA ]]/SUM(Tabella2026[[POPOLAZIONE PER DIFFERENZA ]])</f>
        <v>2.0232256203101401E-3</v>
      </c>
      <c r="Q292" s="3">
        <f>+Tabella2026[[#This Row],[INCIDENZA POPOLAZIONE PER DIFFERENZA]]*(PLAFOND-SUM(Tabella2026[CONTRIBUTO SULLA BASE DELLA POPOLAZIONE]))</f>
        <v>595636.10520009242</v>
      </c>
      <c r="R292" s="3">
        <f>+Tabella2026[[#This Row],[CONTRIBUTO SULLA BASE DELLA POPOLAZIONE]]+Tabella2026[[#This Row],[CONTRIBUTO SULLA BASE DEL REDDITO]]</f>
        <v>752042.12357984018</v>
      </c>
      <c r="S292" s="3">
        <f>+Tabella2026[[#This Row],[CONTRIBUTO TOTALE]]/(PLAFOND/N_TESSERE)</f>
        <v>1504.0842471596804</v>
      </c>
      <c r="T292" s="3">
        <f>+MAX(CEILING(Tabella2026[[#This Row],[preDEF1]],1),1)</f>
        <v>1505</v>
      </c>
      <c r="U292" s="9">
        <f xml:space="preserve"> IF(ROW(Tabella2026[[#This Row],[preDEF2]]) - ROW(Tabella2026[[#Headers],[preDEF2]])&lt;=ABS(SUM(Tabella2026[preDEF2])-N_TESSERE),Tabella2026[[#This Row],[preDEF2]]-1,Tabella2026[[#This Row],[preDEF2]])</f>
        <v>1504</v>
      </c>
      <c r="V292" s="21">
        <f>+Tabella2026[[#This Row],[DEF - n. card]]*(PLAFOND/N_TESSERE)</f>
        <v>752000</v>
      </c>
      <c r="W292" s="18"/>
    </row>
    <row r="293" spans="2:23" x14ac:dyDescent="0.25">
      <c r="B293" s="1" t="s">
        <v>614</v>
      </c>
      <c r="C293" s="2">
        <v>26046</v>
      </c>
      <c r="D293" s="1" t="s">
        <v>615</v>
      </c>
      <c r="E293" s="1" t="s">
        <v>38</v>
      </c>
      <c r="F293" s="1" t="s">
        <v>150</v>
      </c>
      <c r="G293" s="1" t="s">
        <v>233</v>
      </c>
      <c r="H293" s="1" t="s">
        <v>15835</v>
      </c>
      <c r="I293" s="5">
        <v>31142</v>
      </c>
      <c r="J293" s="5">
        <v>568135691</v>
      </c>
      <c r="K293" s="3">
        <f>+Tabella2026[[#This Row],[POP_2024]]/SUM(Tabella2026[POP_2024])</f>
        <v>5.2833678047832413E-4</v>
      </c>
      <c r="L293" s="3">
        <f>+Tabella2026[[#This Row],[INCIDENZA POPOLAZIONE]]*(PLAFOND/2)</f>
        <v>155541.95192023326</v>
      </c>
      <c r="M293" s="3">
        <f>+IFERROR(Tabella2026[[#This Row],[reddito_2024]]/Tabella2026[[#This Row],[POP_2024]],"")</f>
        <v>18243.391272236851</v>
      </c>
      <c r="N293" s="3">
        <f>+IF(Tabella2026[[#This Row],[REDDITO COMPLESSIVO PROCAPITE]]&lt;media_aggr_reddito_pc,(media_aggr_reddito_pc-Tabella2026[[#This Row],[REDDITO COMPLESSIVO PROCAPITE]]),0)</f>
        <v>0</v>
      </c>
      <c r="O293" s="3">
        <f>+Tabella2026[[#This Row],[DIFFERENZA REDDITO INFERIORE ALLA MEDIA DALLA MEDIA]]*Tabella2026[[#This Row],[POP_2024]]</f>
        <v>0</v>
      </c>
      <c r="P293" s="3">
        <f>+Tabella2026[[#This Row],[POPOLAZIONE PER DIFFERENZA ]]/SUM(Tabella2026[[POPOLAZIONE PER DIFFERENZA ]])</f>
        <v>0</v>
      </c>
      <c r="Q293" s="3">
        <f>+Tabella2026[[#This Row],[INCIDENZA POPOLAZIONE PER DIFFERENZA]]*(PLAFOND-SUM(Tabella2026[CONTRIBUTO SULLA BASE DELLA POPOLAZIONE]))</f>
        <v>0</v>
      </c>
      <c r="R293" s="3">
        <f>+Tabella2026[[#This Row],[CONTRIBUTO SULLA BASE DELLA POPOLAZIONE]]+Tabella2026[[#This Row],[CONTRIBUTO SULLA BASE DEL REDDITO]]</f>
        <v>155541.95192023326</v>
      </c>
      <c r="S293" s="3">
        <f>+Tabella2026[[#This Row],[CONTRIBUTO TOTALE]]/(PLAFOND/N_TESSERE)</f>
        <v>311.08390384046652</v>
      </c>
      <c r="T293" s="3">
        <f>+MAX(CEILING(Tabella2026[[#This Row],[preDEF1]],1),1)</f>
        <v>312</v>
      </c>
      <c r="U293" s="9">
        <f xml:space="preserve"> IF(ROW(Tabella2026[[#This Row],[preDEF2]]) - ROW(Tabella2026[[#Headers],[preDEF2]])&lt;=ABS(SUM(Tabella2026[preDEF2])-N_TESSERE),Tabella2026[[#This Row],[preDEF2]]-1,Tabella2026[[#This Row],[preDEF2]])</f>
        <v>311</v>
      </c>
      <c r="V293" s="21">
        <f>+Tabella2026[[#This Row],[DEF - n. card]]*(PLAFOND/N_TESSERE)</f>
        <v>155500</v>
      </c>
      <c r="W293" s="18"/>
    </row>
    <row r="294" spans="2:23" x14ac:dyDescent="0.25">
      <c r="B294" s="1" t="s">
        <v>612</v>
      </c>
      <c r="C294" s="2">
        <v>4003</v>
      </c>
      <c r="D294" s="1" t="s">
        <v>613</v>
      </c>
      <c r="E294" s="1" t="s">
        <v>18</v>
      </c>
      <c r="F294" s="1" t="s">
        <v>263</v>
      </c>
      <c r="G294" s="1" t="s">
        <v>233</v>
      </c>
      <c r="H294" s="1" t="s">
        <v>15835</v>
      </c>
      <c r="I294" s="5">
        <v>30987</v>
      </c>
      <c r="J294" s="5">
        <v>630748097</v>
      </c>
      <c r="K294" s="3">
        <f>+Tabella2026[[#This Row],[POP_2024]]/SUM(Tabella2026[POP_2024])</f>
        <v>5.2570714201662799E-4</v>
      </c>
      <c r="L294" s="3">
        <f>+Tabella2026[[#This Row],[INCIDENZA POPOLAZIONE]]*(PLAFOND/2)</f>
        <v>154767.78832933877</v>
      </c>
      <c r="M294" s="3">
        <f>+IFERROR(Tabella2026[[#This Row],[reddito_2024]]/Tabella2026[[#This Row],[POP_2024]],"")</f>
        <v>20355.248878561979</v>
      </c>
      <c r="N294" s="3">
        <f>+IF(Tabella2026[[#This Row],[REDDITO COMPLESSIVO PROCAPITE]]&lt;media_aggr_reddito_pc,(media_aggr_reddito_pc-Tabella2026[[#This Row],[REDDITO COMPLESSIVO PROCAPITE]]),0)</f>
        <v>0</v>
      </c>
      <c r="O294" s="3">
        <f>+Tabella2026[[#This Row],[DIFFERENZA REDDITO INFERIORE ALLA MEDIA DALLA MEDIA]]*Tabella2026[[#This Row],[POP_2024]]</f>
        <v>0</v>
      </c>
      <c r="P294" s="3">
        <f>+Tabella2026[[#This Row],[POPOLAZIONE PER DIFFERENZA ]]/SUM(Tabella2026[[POPOLAZIONE PER DIFFERENZA ]])</f>
        <v>0</v>
      </c>
      <c r="Q294" s="3">
        <f>+Tabella2026[[#This Row],[INCIDENZA POPOLAZIONE PER DIFFERENZA]]*(PLAFOND-SUM(Tabella2026[CONTRIBUTO SULLA BASE DELLA POPOLAZIONE]))</f>
        <v>0</v>
      </c>
      <c r="R294" s="3">
        <f>+Tabella2026[[#This Row],[CONTRIBUTO SULLA BASE DELLA POPOLAZIONE]]+Tabella2026[[#This Row],[CONTRIBUTO SULLA BASE DEL REDDITO]]</f>
        <v>154767.78832933877</v>
      </c>
      <c r="S294" s="3">
        <f>+Tabella2026[[#This Row],[CONTRIBUTO TOTALE]]/(PLAFOND/N_TESSERE)</f>
        <v>309.53557665867754</v>
      </c>
      <c r="T294" s="3">
        <f>+MAX(CEILING(Tabella2026[[#This Row],[preDEF1]],1),1)</f>
        <v>310</v>
      </c>
      <c r="U294" s="9">
        <f xml:space="preserve"> IF(ROW(Tabella2026[[#This Row],[preDEF2]]) - ROW(Tabella2026[[#Headers],[preDEF2]])&lt;=ABS(SUM(Tabella2026[preDEF2])-N_TESSERE),Tabella2026[[#This Row],[preDEF2]]-1,Tabella2026[[#This Row],[preDEF2]])</f>
        <v>309</v>
      </c>
      <c r="V294" s="21">
        <f>+Tabella2026[[#This Row],[DEF - n. card]]*(PLAFOND/N_TESSERE)</f>
        <v>154500</v>
      </c>
      <c r="W294" s="18"/>
    </row>
    <row r="295" spans="2:23" x14ac:dyDescent="0.25">
      <c r="B295" s="1" t="s">
        <v>606</v>
      </c>
      <c r="C295" s="2">
        <v>102047</v>
      </c>
      <c r="D295" s="1" t="s">
        <v>607</v>
      </c>
      <c r="E295" s="1" t="s">
        <v>61</v>
      </c>
      <c r="F295" s="1" t="s">
        <v>607</v>
      </c>
      <c r="G295" s="1" t="s">
        <v>233</v>
      </c>
      <c r="H295" s="1" t="s">
        <v>15836</v>
      </c>
      <c r="I295" s="5">
        <v>30906</v>
      </c>
      <c r="J295" s="5">
        <v>456803123</v>
      </c>
      <c r="K295" s="3">
        <f>+Tabella2026[[#This Row],[POP_2024]]/SUM(Tabella2026[POP_2024])</f>
        <v>5.243329438527739E-4</v>
      </c>
      <c r="L295" s="3">
        <f>+Tabella2026[[#This Row],[INCIDENZA POPOLAZIONE]]*(PLAFOND/2)</f>
        <v>154363.22542054876</v>
      </c>
      <c r="M295" s="3">
        <f>+IFERROR(Tabella2026[[#This Row],[reddito_2024]]/Tabella2026[[#This Row],[POP_2024]],"")</f>
        <v>14780.40260790785</v>
      </c>
      <c r="N295" s="3">
        <f>+IF(Tabella2026[[#This Row],[REDDITO COMPLESSIVO PROCAPITE]]&lt;media_aggr_reddito_pc,(media_aggr_reddito_pc-Tabella2026[[#This Row],[REDDITO COMPLESSIVO PROCAPITE]]),0)</f>
        <v>3044.6634547008907</v>
      </c>
      <c r="O295" s="3">
        <f>+Tabella2026[[#This Row],[DIFFERENZA REDDITO INFERIORE ALLA MEDIA DALLA MEDIA]]*Tabella2026[[#This Row],[POP_2024]]</f>
        <v>94098368.730985731</v>
      </c>
      <c r="P295" s="3">
        <f>+Tabella2026[[#This Row],[POPOLAZIONE PER DIFFERENZA ]]/SUM(Tabella2026[[POPOLAZIONE PER DIFFERENZA ]])</f>
        <v>8.3482388879516621E-4</v>
      </c>
      <c r="Q295" s="3">
        <f>+Tabella2026[[#This Row],[INCIDENZA POPOLAZIONE PER DIFFERENZA]]*(PLAFOND-SUM(Tabella2026[CONTRIBUTO SULLA BASE DELLA POPOLAZIONE]))</f>
        <v>245771.52674338134</v>
      </c>
      <c r="R295" s="3">
        <f>+Tabella2026[[#This Row],[CONTRIBUTO SULLA BASE DELLA POPOLAZIONE]]+Tabella2026[[#This Row],[CONTRIBUTO SULLA BASE DEL REDDITO]]</f>
        <v>400134.7521639301</v>
      </c>
      <c r="S295" s="3">
        <f>+Tabella2026[[#This Row],[CONTRIBUTO TOTALE]]/(PLAFOND/N_TESSERE)</f>
        <v>800.2695043278602</v>
      </c>
      <c r="T295" s="3">
        <f>+MAX(CEILING(Tabella2026[[#This Row],[preDEF1]],1),1)</f>
        <v>801</v>
      </c>
      <c r="U295" s="9">
        <f xml:space="preserve"> IF(ROW(Tabella2026[[#This Row],[preDEF2]]) - ROW(Tabella2026[[#Headers],[preDEF2]])&lt;=ABS(SUM(Tabella2026[preDEF2])-N_TESSERE),Tabella2026[[#This Row],[preDEF2]]-1,Tabella2026[[#This Row],[preDEF2]])</f>
        <v>800</v>
      </c>
      <c r="V295" s="21">
        <f>+Tabella2026[[#This Row],[DEF - n. card]]*(PLAFOND/N_TESSERE)</f>
        <v>400000</v>
      </c>
      <c r="W295" s="18"/>
    </row>
    <row r="296" spans="2:23" x14ac:dyDescent="0.25">
      <c r="B296" s="1" t="s">
        <v>626</v>
      </c>
      <c r="C296" s="2">
        <v>65135</v>
      </c>
      <c r="D296" s="1" t="s">
        <v>627</v>
      </c>
      <c r="E296" s="1" t="s">
        <v>15</v>
      </c>
      <c r="F296" s="1" t="s">
        <v>82</v>
      </c>
      <c r="G296" s="1" t="s">
        <v>233</v>
      </c>
      <c r="H296" s="1" t="s">
        <v>15836</v>
      </c>
      <c r="I296" s="5">
        <v>30859</v>
      </c>
      <c r="J296" s="5">
        <v>330250888</v>
      </c>
      <c r="K296" s="3">
        <f>+Tabella2026[[#This Row],[POP_2024]]/SUM(Tabella2026[POP_2024])</f>
        <v>5.2353556960954995E-4</v>
      </c>
      <c r="L296" s="3">
        <f>+Tabella2026[[#This Row],[INCIDENZA POPOLAZIONE]]*(PLAFOND/2)</f>
        <v>154128.47904137429</v>
      </c>
      <c r="M296" s="3">
        <f>+IFERROR(Tabella2026[[#This Row],[reddito_2024]]/Tabella2026[[#This Row],[POP_2024]],"")</f>
        <v>10701.930976376421</v>
      </c>
      <c r="N296" s="3">
        <f>+IF(Tabella2026[[#This Row],[REDDITO COMPLESSIVO PROCAPITE]]&lt;media_aggr_reddito_pc,(media_aggr_reddito_pc-Tabella2026[[#This Row],[REDDITO COMPLESSIVO PROCAPITE]]),0)</f>
        <v>7123.1350862323197</v>
      </c>
      <c r="O296" s="3">
        <f>+Tabella2026[[#This Row],[DIFFERENZA REDDITO INFERIORE ALLA MEDIA DALLA MEDIA]]*Tabella2026[[#This Row],[POP_2024]]</f>
        <v>219812825.62604314</v>
      </c>
      <c r="P296" s="3">
        <f>+Tabella2026[[#This Row],[POPOLAZIONE PER DIFFERENZA ]]/SUM(Tabella2026[[POPOLAZIONE PER DIFFERENZA ]])</f>
        <v>1.9501400541894896E-3</v>
      </c>
      <c r="Q296" s="3">
        <f>+Tabella2026[[#This Row],[INCIDENZA POPOLAZIONE PER DIFFERENZA]]*(PLAFOND-SUM(Tabella2026[CONTRIBUTO SULLA BASE DELLA POPOLAZIONE]))</f>
        <v>574119.76934834744</v>
      </c>
      <c r="R296" s="3">
        <f>+Tabella2026[[#This Row],[CONTRIBUTO SULLA BASE DELLA POPOLAZIONE]]+Tabella2026[[#This Row],[CONTRIBUTO SULLA BASE DEL REDDITO]]</f>
        <v>728248.24838972173</v>
      </c>
      <c r="S296" s="3">
        <f>+Tabella2026[[#This Row],[CONTRIBUTO TOTALE]]/(PLAFOND/N_TESSERE)</f>
        <v>1456.4964967794435</v>
      </c>
      <c r="T296" s="3">
        <f>+MAX(CEILING(Tabella2026[[#This Row],[preDEF1]],1),1)</f>
        <v>1457</v>
      </c>
      <c r="U296" s="9">
        <f xml:space="preserve"> IF(ROW(Tabella2026[[#This Row],[preDEF2]]) - ROW(Tabella2026[[#Headers],[preDEF2]])&lt;=ABS(SUM(Tabella2026[preDEF2])-N_TESSERE),Tabella2026[[#This Row],[preDEF2]]-1,Tabella2026[[#This Row],[preDEF2]])</f>
        <v>1456</v>
      </c>
      <c r="V296" s="21">
        <f>+Tabella2026[[#This Row],[DEF - n. card]]*(PLAFOND/N_TESSERE)</f>
        <v>728000</v>
      </c>
      <c r="W296" s="18"/>
    </row>
    <row r="297" spans="2:23" x14ac:dyDescent="0.25">
      <c r="B297" s="1" t="s">
        <v>620</v>
      </c>
      <c r="C297" s="2">
        <v>50031</v>
      </c>
      <c r="D297" s="1" t="s">
        <v>621</v>
      </c>
      <c r="E297" s="1" t="s">
        <v>30</v>
      </c>
      <c r="F297" s="1" t="s">
        <v>144</v>
      </c>
      <c r="G297" s="1" t="s">
        <v>233</v>
      </c>
      <c r="H297" s="1" t="s">
        <v>15834</v>
      </c>
      <c r="I297" s="5">
        <v>30832</v>
      </c>
      <c r="J297" s="5">
        <v>605455355</v>
      </c>
      <c r="K297" s="3">
        <f>+Tabella2026[[#This Row],[POP_2024]]/SUM(Tabella2026[POP_2024])</f>
        <v>5.2307750355493185E-4</v>
      </c>
      <c r="L297" s="3">
        <f>+Tabella2026[[#This Row],[INCIDENZA POPOLAZIONE]]*(PLAFOND/2)</f>
        <v>153993.62473844428</v>
      </c>
      <c r="M297" s="3">
        <f>+IFERROR(Tabella2026[[#This Row],[reddito_2024]]/Tabella2026[[#This Row],[POP_2024]],"")</f>
        <v>19637.239069797612</v>
      </c>
      <c r="N297" s="3">
        <f>+IF(Tabella2026[[#This Row],[REDDITO COMPLESSIVO PROCAPITE]]&lt;media_aggr_reddito_pc,(media_aggr_reddito_pc-Tabella2026[[#This Row],[REDDITO COMPLESSIVO PROCAPITE]]),0)</f>
        <v>0</v>
      </c>
      <c r="O297" s="3">
        <f>+Tabella2026[[#This Row],[DIFFERENZA REDDITO INFERIORE ALLA MEDIA DALLA MEDIA]]*Tabella2026[[#This Row],[POP_2024]]</f>
        <v>0</v>
      </c>
      <c r="P297" s="3">
        <f>+Tabella2026[[#This Row],[POPOLAZIONE PER DIFFERENZA ]]/SUM(Tabella2026[[POPOLAZIONE PER DIFFERENZA ]])</f>
        <v>0</v>
      </c>
      <c r="Q297" s="3">
        <f>+Tabella2026[[#This Row],[INCIDENZA POPOLAZIONE PER DIFFERENZA]]*(PLAFOND-SUM(Tabella2026[CONTRIBUTO SULLA BASE DELLA POPOLAZIONE]))</f>
        <v>0</v>
      </c>
      <c r="R297" s="3">
        <f>+Tabella2026[[#This Row],[CONTRIBUTO SULLA BASE DELLA POPOLAZIONE]]+Tabella2026[[#This Row],[CONTRIBUTO SULLA BASE DEL REDDITO]]</f>
        <v>153993.62473844428</v>
      </c>
      <c r="S297" s="3">
        <f>+Tabella2026[[#This Row],[CONTRIBUTO TOTALE]]/(PLAFOND/N_TESSERE)</f>
        <v>307.98724947688856</v>
      </c>
      <c r="T297" s="3">
        <f>+MAX(CEILING(Tabella2026[[#This Row],[preDEF1]],1),1)</f>
        <v>308</v>
      </c>
      <c r="U297" s="9">
        <f xml:space="preserve"> IF(ROW(Tabella2026[[#This Row],[preDEF2]]) - ROW(Tabella2026[[#Headers],[preDEF2]])&lt;=ABS(SUM(Tabella2026[preDEF2])-N_TESSERE),Tabella2026[[#This Row],[preDEF2]]-1,Tabella2026[[#This Row],[preDEF2]])</f>
        <v>307</v>
      </c>
      <c r="V297" s="21">
        <f>+Tabella2026[[#This Row],[DEF - n. card]]*(PLAFOND/N_TESSERE)</f>
        <v>153500</v>
      </c>
      <c r="W297" s="18"/>
    </row>
    <row r="298" spans="2:23" x14ac:dyDescent="0.25">
      <c r="B298" s="1" t="s">
        <v>622</v>
      </c>
      <c r="C298" s="2">
        <v>75052</v>
      </c>
      <c r="D298" s="1" t="s">
        <v>623</v>
      </c>
      <c r="E298" s="1" t="s">
        <v>33</v>
      </c>
      <c r="F298" s="1" t="s">
        <v>132</v>
      </c>
      <c r="G298" s="1" t="s">
        <v>233</v>
      </c>
      <c r="H298" s="1" t="s">
        <v>15836</v>
      </c>
      <c r="I298" s="5">
        <v>30752</v>
      </c>
      <c r="J298" s="5">
        <v>394120327</v>
      </c>
      <c r="K298" s="3">
        <f>+Tabella2026[[#This Row],[POP_2024]]/SUM(Tabella2026[POP_2024])</f>
        <v>5.2172027080050814E-4</v>
      </c>
      <c r="L298" s="3">
        <f>+Tabella2026[[#This Row],[INCIDENZA POPOLAZIONE]]*(PLAFOND/2)</f>
        <v>153594.0564334665</v>
      </c>
      <c r="M298" s="3">
        <f>+IFERROR(Tabella2026[[#This Row],[reddito_2024]]/Tabella2026[[#This Row],[POP_2024]],"")</f>
        <v>12816.087636576483</v>
      </c>
      <c r="N298" s="3">
        <f>+IF(Tabella2026[[#This Row],[REDDITO COMPLESSIVO PROCAPITE]]&lt;media_aggr_reddito_pc,(media_aggr_reddito_pc-Tabella2026[[#This Row],[REDDITO COMPLESSIVO PROCAPITE]]),0)</f>
        <v>5008.9784260322576</v>
      </c>
      <c r="O298" s="3">
        <f>+Tabella2026[[#This Row],[DIFFERENZA REDDITO INFERIORE ALLA MEDIA DALLA MEDIA]]*Tabella2026[[#This Row],[POP_2024]]</f>
        <v>154036104.55734399</v>
      </c>
      <c r="P298" s="3">
        <f>+Tabella2026[[#This Row],[POPOLAZIONE PER DIFFERENZA ]]/SUM(Tabella2026[[POPOLAZIONE PER DIFFERENZA ]])</f>
        <v>1.3665807553906748E-3</v>
      </c>
      <c r="Q298" s="3">
        <f>+Tabella2026[[#This Row],[INCIDENZA POPOLAZIONE PER DIFFERENZA]]*(PLAFOND-SUM(Tabella2026[CONTRIBUTO SULLA BASE DELLA POPOLAZIONE]))</f>
        <v>402320.34945144976</v>
      </c>
      <c r="R298" s="3">
        <f>+Tabella2026[[#This Row],[CONTRIBUTO SULLA BASE DELLA POPOLAZIONE]]+Tabella2026[[#This Row],[CONTRIBUTO SULLA BASE DEL REDDITO]]</f>
        <v>555914.4058849162</v>
      </c>
      <c r="S298" s="3">
        <f>+Tabella2026[[#This Row],[CONTRIBUTO TOTALE]]/(PLAFOND/N_TESSERE)</f>
        <v>1111.8288117698323</v>
      </c>
      <c r="T298" s="3">
        <f>+MAX(CEILING(Tabella2026[[#This Row],[preDEF1]],1),1)</f>
        <v>1112</v>
      </c>
      <c r="U298" s="9">
        <f xml:space="preserve"> IF(ROW(Tabella2026[[#This Row],[preDEF2]]) - ROW(Tabella2026[[#Headers],[preDEF2]])&lt;=ABS(SUM(Tabella2026[preDEF2])-N_TESSERE),Tabella2026[[#This Row],[preDEF2]]-1,Tabella2026[[#This Row],[preDEF2]])</f>
        <v>1111</v>
      </c>
      <c r="V298" s="21">
        <f>+Tabella2026[[#This Row],[DEF - n. card]]*(PLAFOND/N_TESSERE)</f>
        <v>555500</v>
      </c>
      <c r="W298" s="18"/>
    </row>
    <row r="299" spans="2:23" x14ac:dyDescent="0.25">
      <c r="B299" s="1" t="s">
        <v>697</v>
      </c>
      <c r="C299" s="2">
        <v>61027</v>
      </c>
      <c r="D299" s="1" t="s">
        <v>698</v>
      </c>
      <c r="E299" s="1" t="s">
        <v>15</v>
      </c>
      <c r="F299" s="1" t="s">
        <v>184</v>
      </c>
      <c r="G299" s="1" t="s">
        <v>233</v>
      </c>
      <c r="H299" s="1" t="s">
        <v>15836</v>
      </c>
      <c r="I299" s="5">
        <v>30731</v>
      </c>
      <c r="J299" s="5">
        <v>222490435</v>
      </c>
      <c r="K299" s="3">
        <f>+Tabella2026[[#This Row],[POP_2024]]/SUM(Tabella2026[POP_2024])</f>
        <v>5.213639972024718E-4</v>
      </c>
      <c r="L299" s="3">
        <f>+Tabella2026[[#This Row],[INCIDENZA POPOLAZIONE]]*(PLAFOND/2)</f>
        <v>153489.16975340981</v>
      </c>
      <c r="M299" s="3">
        <f>+IFERROR(Tabella2026[[#This Row],[reddito_2024]]/Tabella2026[[#This Row],[POP_2024]],"")</f>
        <v>7239.93475643487</v>
      </c>
      <c r="N299" s="3">
        <f>+IF(Tabella2026[[#This Row],[REDDITO COMPLESSIVO PROCAPITE]]&lt;media_aggr_reddito_pc,(media_aggr_reddito_pc-Tabella2026[[#This Row],[REDDITO COMPLESSIVO PROCAPITE]]),0)</f>
        <v>10585.131306173871</v>
      </c>
      <c r="O299" s="3">
        <f>+Tabella2026[[#This Row],[DIFFERENZA REDDITO INFERIORE ALLA MEDIA DALLA MEDIA]]*Tabella2026[[#This Row],[POP_2024]]</f>
        <v>325291670.17002922</v>
      </c>
      <c r="P299" s="3">
        <f>+Tabella2026[[#This Row],[POPOLAZIONE PER DIFFERENZA ]]/SUM(Tabella2026[[POPOLAZIONE PER DIFFERENZA ]])</f>
        <v>2.8859294878997802E-3</v>
      </c>
      <c r="Q299" s="3">
        <f>+Tabella2026[[#This Row],[INCIDENZA POPOLAZIONE PER DIFFERENZA]]*(PLAFOND-SUM(Tabella2026[CONTRIBUTO SULLA BASE DELLA POPOLAZIONE]))</f>
        <v>849615.47679058276</v>
      </c>
      <c r="R299" s="3">
        <f>+Tabella2026[[#This Row],[CONTRIBUTO SULLA BASE DELLA POPOLAZIONE]]+Tabella2026[[#This Row],[CONTRIBUTO SULLA BASE DEL REDDITO]]</f>
        <v>1003104.6465439926</v>
      </c>
      <c r="S299" s="3">
        <f>+Tabella2026[[#This Row],[CONTRIBUTO TOTALE]]/(PLAFOND/N_TESSERE)</f>
        <v>2006.2092930879851</v>
      </c>
      <c r="T299" s="3">
        <f>+MAX(CEILING(Tabella2026[[#This Row],[preDEF1]],1),1)</f>
        <v>2007</v>
      </c>
      <c r="U299" s="9">
        <f xml:space="preserve"> IF(ROW(Tabella2026[[#This Row],[preDEF2]]) - ROW(Tabella2026[[#Headers],[preDEF2]])&lt;=ABS(SUM(Tabella2026[preDEF2])-N_TESSERE),Tabella2026[[#This Row],[preDEF2]]-1,Tabella2026[[#This Row],[preDEF2]])</f>
        <v>2006</v>
      </c>
      <c r="V299" s="21">
        <f>+Tabella2026[[#This Row],[DEF - n. card]]*(PLAFOND/N_TESSERE)</f>
        <v>1003000</v>
      </c>
      <c r="W299" s="18"/>
    </row>
    <row r="300" spans="2:23" x14ac:dyDescent="0.25">
      <c r="B300" s="1" t="s">
        <v>632</v>
      </c>
      <c r="C300" s="2">
        <v>89002</v>
      </c>
      <c r="D300" s="1" t="s">
        <v>633</v>
      </c>
      <c r="E300" s="1" t="s">
        <v>21</v>
      </c>
      <c r="F300" s="1" t="s">
        <v>101</v>
      </c>
      <c r="G300" s="1" t="s">
        <v>233</v>
      </c>
      <c r="H300" s="1" t="s">
        <v>15836</v>
      </c>
      <c r="I300" s="5">
        <v>30710</v>
      </c>
      <c r="J300" s="5">
        <v>345707573</v>
      </c>
      <c r="K300" s="3">
        <f>+Tabella2026[[#This Row],[POP_2024]]/SUM(Tabella2026[POP_2024])</f>
        <v>5.2100772360443557E-4</v>
      </c>
      <c r="L300" s="3">
        <f>+Tabella2026[[#This Row],[INCIDENZA POPOLAZIONE]]*(PLAFOND/2)</f>
        <v>153384.28307335312</v>
      </c>
      <c r="M300" s="3">
        <f>+IFERROR(Tabella2026[[#This Row],[reddito_2024]]/Tabella2026[[#This Row],[POP_2024]],"")</f>
        <v>11257.166167372192</v>
      </c>
      <c r="N300" s="3">
        <f>+IF(Tabella2026[[#This Row],[REDDITO COMPLESSIVO PROCAPITE]]&lt;media_aggr_reddito_pc,(media_aggr_reddito_pc-Tabella2026[[#This Row],[REDDITO COMPLESSIVO PROCAPITE]]),0)</f>
        <v>6567.8998952365491</v>
      </c>
      <c r="O300" s="3">
        <f>+Tabella2026[[#This Row],[DIFFERENZA REDDITO INFERIORE ALLA MEDIA DALLA MEDIA]]*Tabella2026[[#This Row],[POP_2024]]</f>
        <v>201700205.78271443</v>
      </c>
      <c r="P300" s="3">
        <f>+Tabella2026[[#This Row],[POPOLAZIONE PER DIFFERENZA ]]/SUM(Tabella2026[[POPOLAZIONE PER DIFFERENZA ]])</f>
        <v>1.7894481321317909E-3</v>
      </c>
      <c r="Q300" s="3">
        <f>+Tabella2026[[#This Row],[INCIDENZA POPOLAZIONE PER DIFFERENZA]]*(PLAFOND-SUM(Tabella2026[CONTRIBUTO SULLA BASE DELLA POPOLAZIONE]))</f>
        <v>526812.18801350228</v>
      </c>
      <c r="R300" s="3">
        <f>+Tabella2026[[#This Row],[CONTRIBUTO SULLA BASE DELLA POPOLAZIONE]]+Tabella2026[[#This Row],[CONTRIBUTO SULLA BASE DEL REDDITO]]</f>
        <v>680196.4710868554</v>
      </c>
      <c r="S300" s="3">
        <f>+Tabella2026[[#This Row],[CONTRIBUTO TOTALE]]/(PLAFOND/N_TESSERE)</f>
        <v>1360.3929421737107</v>
      </c>
      <c r="T300" s="3">
        <f>+MAX(CEILING(Tabella2026[[#This Row],[preDEF1]],1),1)</f>
        <v>1361</v>
      </c>
      <c r="U300" s="9">
        <f xml:space="preserve"> IF(ROW(Tabella2026[[#This Row],[preDEF2]]) - ROW(Tabella2026[[#Headers],[preDEF2]])&lt;=ABS(SUM(Tabella2026[preDEF2])-N_TESSERE),Tabella2026[[#This Row],[preDEF2]]-1,Tabella2026[[#This Row],[preDEF2]])</f>
        <v>1360</v>
      </c>
      <c r="V300" s="21">
        <f>+Tabella2026[[#This Row],[DEF - n. card]]*(PLAFOND/N_TESSERE)</f>
        <v>680000</v>
      </c>
      <c r="W300" s="18"/>
    </row>
    <row r="301" spans="2:23" x14ac:dyDescent="0.25">
      <c r="B301" s="1" t="s">
        <v>618</v>
      </c>
      <c r="C301" s="2">
        <v>82054</v>
      </c>
      <c r="D301" s="1" t="s">
        <v>619</v>
      </c>
      <c r="E301" s="1" t="s">
        <v>21</v>
      </c>
      <c r="F301" s="1" t="s">
        <v>20</v>
      </c>
      <c r="G301" s="1" t="s">
        <v>233</v>
      </c>
      <c r="H301" s="1" t="s">
        <v>15836</v>
      </c>
      <c r="I301" s="5">
        <v>30708</v>
      </c>
      <c r="J301" s="5">
        <v>310411355</v>
      </c>
      <c r="K301" s="3">
        <f>+Tabella2026[[#This Row],[POP_2024]]/SUM(Tabella2026[POP_2024])</f>
        <v>5.2097379278557502E-4</v>
      </c>
      <c r="L301" s="3">
        <f>+Tabella2026[[#This Row],[INCIDENZA POPOLAZIONE]]*(PLAFOND/2)</f>
        <v>153374.29386572869</v>
      </c>
      <c r="M301" s="3">
        <f>+IFERROR(Tabella2026[[#This Row],[reddito_2024]]/Tabella2026[[#This Row],[POP_2024]],"")</f>
        <v>10108.484922495767</v>
      </c>
      <c r="N301" s="3">
        <f>+IF(Tabella2026[[#This Row],[REDDITO COMPLESSIVO PROCAPITE]]&lt;media_aggr_reddito_pc,(media_aggr_reddito_pc-Tabella2026[[#This Row],[REDDITO COMPLESSIVO PROCAPITE]]),0)</f>
        <v>7716.581140112974</v>
      </c>
      <c r="O301" s="3">
        <f>+Tabella2026[[#This Row],[DIFFERENZA REDDITO INFERIORE ALLA MEDIA DALLA MEDIA]]*Tabella2026[[#This Row],[POP_2024]]</f>
        <v>236960773.6505892</v>
      </c>
      <c r="P301" s="3">
        <f>+Tabella2026[[#This Row],[POPOLAZIONE PER DIFFERENZA ]]/SUM(Tabella2026[[POPOLAZIONE PER DIFFERENZA ]])</f>
        <v>2.1022735804957218E-3</v>
      </c>
      <c r="Q301" s="3">
        <f>+Tabella2026[[#This Row],[INCIDENZA POPOLAZIONE PER DIFFERENZA]]*(PLAFOND-SUM(Tabella2026[CONTRIBUTO SULLA BASE DELLA POPOLAZIONE]))</f>
        <v>618907.7653927576</v>
      </c>
      <c r="R301" s="3">
        <f>+Tabella2026[[#This Row],[CONTRIBUTO SULLA BASE DELLA POPOLAZIONE]]+Tabella2026[[#This Row],[CONTRIBUTO SULLA BASE DEL REDDITO]]</f>
        <v>772282.05925848626</v>
      </c>
      <c r="S301" s="3">
        <f>+Tabella2026[[#This Row],[CONTRIBUTO TOTALE]]/(PLAFOND/N_TESSERE)</f>
        <v>1544.5641185169725</v>
      </c>
      <c r="T301" s="3">
        <f>+MAX(CEILING(Tabella2026[[#This Row],[preDEF1]],1),1)</f>
        <v>1545</v>
      </c>
      <c r="U301" s="9">
        <f xml:space="preserve"> IF(ROW(Tabella2026[[#This Row],[preDEF2]]) - ROW(Tabella2026[[#Headers],[preDEF2]])&lt;=ABS(SUM(Tabella2026[preDEF2])-N_TESSERE),Tabella2026[[#This Row],[preDEF2]]-1,Tabella2026[[#This Row],[preDEF2]])</f>
        <v>1544</v>
      </c>
      <c r="V301" s="21">
        <f>+Tabella2026[[#This Row],[DEF - n. card]]*(PLAFOND/N_TESSERE)</f>
        <v>772000</v>
      </c>
      <c r="W301" s="18"/>
    </row>
    <row r="302" spans="2:23" x14ac:dyDescent="0.25">
      <c r="B302" s="1" t="s">
        <v>608</v>
      </c>
      <c r="C302" s="2">
        <v>71028</v>
      </c>
      <c r="D302" s="1" t="s">
        <v>609</v>
      </c>
      <c r="E302" s="1" t="s">
        <v>33</v>
      </c>
      <c r="F302" s="1" t="s">
        <v>78</v>
      </c>
      <c r="G302" s="1" t="s">
        <v>233</v>
      </c>
      <c r="H302" s="1" t="s">
        <v>15836</v>
      </c>
      <c r="I302" s="5">
        <v>30591</v>
      </c>
      <c r="J302" s="5">
        <v>359083215</v>
      </c>
      <c r="K302" s="3">
        <f>+Tabella2026[[#This Row],[POP_2024]]/SUM(Tabella2026[POP_2024])</f>
        <v>5.1898883988223024E-4</v>
      </c>
      <c r="L302" s="3">
        <f>+Tabella2026[[#This Row],[INCIDENZA POPOLAZIONE]]*(PLAFOND/2)</f>
        <v>152789.92521969866</v>
      </c>
      <c r="M302" s="3">
        <f>+IFERROR(Tabella2026[[#This Row],[reddito_2024]]/Tabella2026[[#This Row],[POP_2024]],"")</f>
        <v>11738.197999411592</v>
      </c>
      <c r="N302" s="3">
        <f>+IF(Tabella2026[[#This Row],[REDDITO COMPLESSIVO PROCAPITE]]&lt;media_aggr_reddito_pc,(media_aggr_reddito_pc-Tabella2026[[#This Row],[REDDITO COMPLESSIVO PROCAPITE]]),0)</f>
        <v>6086.8680631971492</v>
      </c>
      <c r="O302" s="3">
        <f>+Tabella2026[[#This Row],[DIFFERENZA REDDITO INFERIORE ALLA MEDIA DALLA MEDIA]]*Tabella2026[[#This Row],[POP_2024]]</f>
        <v>186203380.92126399</v>
      </c>
      <c r="P302" s="3">
        <f>+Tabella2026[[#This Row],[POPOLAZIONE PER DIFFERENZA ]]/SUM(Tabella2026[[POPOLAZIONE PER DIFFERENZA ]])</f>
        <v>1.6519630750656145E-3</v>
      </c>
      <c r="Q302" s="3">
        <f>+Tabella2026[[#This Row],[INCIDENZA POPOLAZIONE PER DIFFERENZA]]*(PLAFOND-SUM(Tabella2026[CONTRIBUTO SULLA BASE DELLA POPOLAZIONE]))</f>
        <v>486336.69032701256</v>
      </c>
      <c r="R302" s="3">
        <f>+Tabella2026[[#This Row],[CONTRIBUTO SULLA BASE DELLA POPOLAZIONE]]+Tabella2026[[#This Row],[CONTRIBUTO SULLA BASE DEL REDDITO]]</f>
        <v>639126.61554671125</v>
      </c>
      <c r="S302" s="3">
        <f>+Tabella2026[[#This Row],[CONTRIBUTO TOTALE]]/(PLAFOND/N_TESSERE)</f>
        <v>1278.2532310934225</v>
      </c>
      <c r="T302" s="3">
        <f>+MAX(CEILING(Tabella2026[[#This Row],[preDEF1]],1),1)</f>
        <v>1279</v>
      </c>
      <c r="U302" s="9">
        <f xml:space="preserve"> IF(ROW(Tabella2026[[#This Row],[preDEF2]]) - ROW(Tabella2026[[#Headers],[preDEF2]])&lt;=ABS(SUM(Tabella2026[preDEF2])-N_TESSERE),Tabella2026[[#This Row],[preDEF2]]-1,Tabella2026[[#This Row],[preDEF2]])</f>
        <v>1278</v>
      </c>
      <c r="V302" s="21">
        <f>+Tabella2026[[#This Row],[DEF - n. card]]*(PLAFOND/N_TESSERE)</f>
        <v>639000</v>
      </c>
      <c r="W302" s="18"/>
    </row>
    <row r="303" spans="2:23" x14ac:dyDescent="0.25">
      <c r="B303" s="1" t="s">
        <v>644</v>
      </c>
      <c r="C303" s="2">
        <v>63068</v>
      </c>
      <c r="D303" s="1" t="s">
        <v>645</v>
      </c>
      <c r="E303" s="1" t="s">
        <v>15</v>
      </c>
      <c r="F303" s="1" t="s">
        <v>14</v>
      </c>
      <c r="G303" s="1" t="s">
        <v>233</v>
      </c>
      <c r="H303" s="1" t="s">
        <v>15836</v>
      </c>
      <c r="I303" s="5">
        <v>30498</v>
      </c>
      <c r="J303" s="5">
        <v>260535798</v>
      </c>
      <c r="K303" s="3">
        <f>+Tabella2026[[#This Row],[POP_2024]]/SUM(Tabella2026[POP_2024])</f>
        <v>5.1741105680521251E-4</v>
      </c>
      <c r="L303" s="3">
        <f>+Tabella2026[[#This Row],[INCIDENZA POPOLAZIONE]]*(PLAFOND/2)</f>
        <v>152325.42706516196</v>
      </c>
      <c r="M303" s="3">
        <f>+IFERROR(Tabella2026[[#This Row],[reddito_2024]]/Tabella2026[[#This Row],[POP_2024]],"")</f>
        <v>8542.7174896714532</v>
      </c>
      <c r="N303" s="3">
        <f>+IF(Tabella2026[[#This Row],[REDDITO COMPLESSIVO PROCAPITE]]&lt;media_aggr_reddito_pc,(media_aggr_reddito_pc-Tabella2026[[#This Row],[REDDITO COMPLESSIVO PROCAPITE]]),0)</f>
        <v>9282.3485729372878</v>
      </c>
      <c r="O303" s="3">
        <f>+Tabella2026[[#This Row],[DIFFERENZA REDDITO INFERIORE ALLA MEDIA DALLA MEDIA]]*Tabella2026[[#This Row],[POP_2024]]</f>
        <v>283093066.77744138</v>
      </c>
      <c r="P303" s="3">
        <f>+Tabella2026[[#This Row],[POPOLAZIONE PER DIFFERENZA ]]/SUM(Tabella2026[[POPOLAZIONE PER DIFFERENZA ]])</f>
        <v>2.5115510298986832E-3</v>
      </c>
      <c r="Q303" s="3">
        <f>+Tabella2026[[#This Row],[INCIDENZA POPOLAZIONE PER DIFFERENZA]]*(PLAFOND-SUM(Tabella2026[CONTRIBUTO SULLA BASE DELLA POPOLAZIONE]))</f>
        <v>739398.73953890288</v>
      </c>
      <c r="R303" s="3">
        <f>+Tabella2026[[#This Row],[CONTRIBUTO SULLA BASE DELLA POPOLAZIONE]]+Tabella2026[[#This Row],[CONTRIBUTO SULLA BASE DEL REDDITO]]</f>
        <v>891724.16660406487</v>
      </c>
      <c r="S303" s="3">
        <f>+Tabella2026[[#This Row],[CONTRIBUTO TOTALE]]/(PLAFOND/N_TESSERE)</f>
        <v>1783.4483332081297</v>
      </c>
      <c r="T303" s="3">
        <f>+MAX(CEILING(Tabella2026[[#This Row],[preDEF1]],1),1)</f>
        <v>1784</v>
      </c>
      <c r="U303" s="9">
        <f xml:space="preserve"> IF(ROW(Tabella2026[[#This Row],[preDEF2]]) - ROW(Tabella2026[[#Headers],[preDEF2]])&lt;=ABS(SUM(Tabella2026[preDEF2])-N_TESSERE),Tabella2026[[#This Row],[preDEF2]]-1,Tabella2026[[#This Row],[preDEF2]])</f>
        <v>1783</v>
      </c>
      <c r="V303" s="21">
        <f>+Tabella2026[[#This Row],[DEF - n. card]]*(PLAFOND/N_TESSERE)</f>
        <v>891500</v>
      </c>
      <c r="W303" s="18"/>
    </row>
    <row r="304" spans="2:23" x14ac:dyDescent="0.25">
      <c r="B304" s="1" t="s">
        <v>661</v>
      </c>
      <c r="C304" s="2">
        <v>31012</v>
      </c>
      <c r="D304" s="1" t="s">
        <v>662</v>
      </c>
      <c r="E304" s="1" t="s">
        <v>48</v>
      </c>
      <c r="F304" s="1" t="s">
        <v>562</v>
      </c>
      <c r="G304" s="1" t="s">
        <v>233</v>
      </c>
      <c r="H304" s="1" t="s">
        <v>15835</v>
      </c>
      <c r="I304" s="5">
        <v>30360</v>
      </c>
      <c r="J304" s="5">
        <v>536840293</v>
      </c>
      <c r="K304" s="3">
        <f>+Tabella2026[[#This Row],[POP_2024]]/SUM(Tabella2026[POP_2024])</f>
        <v>5.1506983030383149E-4</v>
      </c>
      <c r="L304" s="3">
        <f>+Tabella2026[[#This Row],[INCIDENZA POPOLAZIONE]]*(PLAFOND/2)</f>
        <v>151636.17173907527</v>
      </c>
      <c r="M304" s="3">
        <f>+IFERROR(Tabella2026[[#This Row],[reddito_2024]]/Tabella2026[[#This Row],[POP_2024]],"")</f>
        <v>17682.486594202899</v>
      </c>
      <c r="N304" s="3">
        <f>+IF(Tabella2026[[#This Row],[REDDITO COMPLESSIVO PROCAPITE]]&lt;media_aggr_reddito_pc,(media_aggr_reddito_pc-Tabella2026[[#This Row],[REDDITO COMPLESSIVO PROCAPITE]]),0)</f>
        <v>142.57946840584191</v>
      </c>
      <c r="O304" s="3">
        <f>+Tabella2026[[#This Row],[DIFFERENZA REDDITO INFERIORE ALLA MEDIA DALLA MEDIA]]*Tabella2026[[#This Row],[POP_2024]]</f>
        <v>4328712.6608013604</v>
      </c>
      <c r="P304" s="3">
        <f>+Tabella2026[[#This Row],[POPOLAZIONE PER DIFFERENZA ]]/SUM(Tabella2026[[POPOLAZIONE PER DIFFERENZA ]])</f>
        <v>3.8403564118079131E-5</v>
      </c>
      <c r="Q304" s="3">
        <f>+Tabella2026[[#This Row],[INCIDENZA POPOLAZIONE PER DIFFERENZA]]*(PLAFOND-SUM(Tabella2026[CONTRIBUTO SULLA BASE DELLA POPOLAZIONE]))</f>
        <v>11305.980473689453</v>
      </c>
      <c r="R304" s="3">
        <f>+Tabella2026[[#This Row],[CONTRIBUTO SULLA BASE DELLA POPOLAZIONE]]+Tabella2026[[#This Row],[CONTRIBUTO SULLA BASE DEL REDDITO]]</f>
        <v>162942.15221276472</v>
      </c>
      <c r="S304" s="3">
        <f>+Tabella2026[[#This Row],[CONTRIBUTO TOTALE]]/(PLAFOND/N_TESSERE)</f>
        <v>325.88430442552942</v>
      </c>
      <c r="T304" s="3">
        <f>+MAX(CEILING(Tabella2026[[#This Row],[preDEF1]],1),1)</f>
        <v>326</v>
      </c>
      <c r="U304" s="9">
        <f xml:space="preserve"> IF(ROW(Tabella2026[[#This Row],[preDEF2]]) - ROW(Tabella2026[[#Headers],[preDEF2]])&lt;=ABS(SUM(Tabella2026[preDEF2])-N_TESSERE),Tabella2026[[#This Row],[preDEF2]]-1,Tabella2026[[#This Row],[preDEF2]])</f>
        <v>325</v>
      </c>
      <c r="V304" s="21">
        <f>+Tabella2026[[#This Row],[DEF - n. card]]*(PLAFOND/N_TESSERE)</f>
        <v>162500</v>
      </c>
      <c r="W304" s="18"/>
    </row>
    <row r="305" spans="2:23" x14ac:dyDescent="0.25">
      <c r="B305" s="1" t="s">
        <v>628</v>
      </c>
      <c r="C305" s="2">
        <v>54024</v>
      </c>
      <c r="D305" s="1" t="s">
        <v>629</v>
      </c>
      <c r="E305" s="1" t="s">
        <v>67</v>
      </c>
      <c r="F305" s="1" t="s">
        <v>66</v>
      </c>
      <c r="G305" s="1" t="s">
        <v>233</v>
      </c>
      <c r="H305" s="1" t="s">
        <v>15834</v>
      </c>
      <c r="I305" s="5">
        <v>30308</v>
      </c>
      <c r="J305" s="5">
        <v>539614663</v>
      </c>
      <c r="K305" s="3">
        <f>+Tabella2026[[#This Row],[POP_2024]]/SUM(Tabella2026[POP_2024])</f>
        <v>5.1418762901345606E-4</v>
      </c>
      <c r="L305" s="3">
        <f>+Tabella2026[[#This Row],[INCIDENZA POPOLAZIONE]]*(PLAFOND/2)</f>
        <v>151376.45234083969</v>
      </c>
      <c r="M305" s="3">
        <f>+IFERROR(Tabella2026[[#This Row],[reddito_2024]]/Tabella2026[[#This Row],[POP_2024]],"")</f>
        <v>17804.363963310017</v>
      </c>
      <c r="N305" s="3">
        <f>+IF(Tabella2026[[#This Row],[REDDITO COMPLESSIVO PROCAPITE]]&lt;media_aggr_reddito_pc,(media_aggr_reddito_pc-Tabella2026[[#This Row],[REDDITO COMPLESSIVO PROCAPITE]]),0)</f>
        <v>20.702099298723624</v>
      </c>
      <c r="O305" s="3">
        <f>+Tabella2026[[#This Row],[DIFFERENZA REDDITO INFERIORE ALLA MEDIA DALLA MEDIA]]*Tabella2026[[#This Row],[POP_2024]]</f>
        <v>627439.22554571554</v>
      </c>
      <c r="P305" s="3">
        <f>+Tabella2026[[#This Row],[POPOLAZIONE PER DIFFERENZA ]]/SUM(Tabella2026[[POPOLAZIONE PER DIFFERENZA ]])</f>
        <v>5.5665285309055383E-6</v>
      </c>
      <c r="Q305" s="3">
        <f>+Tabella2026[[#This Row],[INCIDENZA POPOLAZIONE PER DIFFERENZA]]*(PLAFOND-SUM(Tabella2026[CONTRIBUTO SULLA BASE DELLA POPOLAZIONE]))</f>
        <v>1638.7818246021989</v>
      </c>
      <c r="R305" s="3">
        <f>+Tabella2026[[#This Row],[CONTRIBUTO SULLA BASE DELLA POPOLAZIONE]]+Tabella2026[[#This Row],[CONTRIBUTO SULLA BASE DEL REDDITO]]</f>
        <v>153015.23416544189</v>
      </c>
      <c r="S305" s="3">
        <f>+Tabella2026[[#This Row],[CONTRIBUTO TOTALE]]/(PLAFOND/N_TESSERE)</f>
        <v>306.03046833088376</v>
      </c>
      <c r="T305" s="3">
        <f>+MAX(CEILING(Tabella2026[[#This Row],[preDEF1]],1),1)</f>
        <v>307</v>
      </c>
      <c r="U305" s="9">
        <f xml:space="preserve"> IF(ROW(Tabella2026[[#This Row],[preDEF2]]) - ROW(Tabella2026[[#Headers],[preDEF2]])&lt;=ABS(SUM(Tabella2026[preDEF2])-N_TESSERE),Tabella2026[[#This Row],[preDEF2]]-1,Tabella2026[[#This Row],[preDEF2]])</f>
        <v>306</v>
      </c>
      <c r="V305" s="21">
        <f>+Tabella2026[[#This Row],[DEF - n. card]]*(PLAFOND/N_TESSERE)</f>
        <v>153000</v>
      </c>
      <c r="W305" s="18"/>
    </row>
    <row r="306" spans="2:23" x14ac:dyDescent="0.25">
      <c r="B306" s="1" t="s">
        <v>640</v>
      </c>
      <c r="C306" s="2">
        <v>88003</v>
      </c>
      <c r="D306" s="1" t="s">
        <v>641</v>
      </c>
      <c r="E306" s="1" t="s">
        <v>21</v>
      </c>
      <c r="F306" s="1" t="s">
        <v>186</v>
      </c>
      <c r="G306" s="1" t="s">
        <v>233</v>
      </c>
      <c r="H306" s="1" t="s">
        <v>15836</v>
      </c>
      <c r="I306" s="5">
        <v>30214</v>
      </c>
      <c r="J306" s="5">
        <v>300532585</v>
      </c>
      <c r="K306" s="3">
        <f>+Tabella2026[[#This Row],[POP_2024]]/SUM(Tabella2026[POP_2024])</f>
        <v>5.1259288052700805E-4</v>
      </c>
      <c r="L306" s="3">
        <f>+Tabella2026[[#This Row],[INCIDENZA POPOLAZIONE]]*(PLAFOND/2)</f>
        <v>150906.95958249079</v>
      </c>
      <c r="M306" s="3">
        <f>+IFERROR(Tabella2026[[#This Row],[reddito_2024]]/Tabella2026[[#This Row],[POP_2024]],"")</f>
        <v>9946.7990004633612</v>
      </c>
      <c r="N306" s="3">
        <f>+IF(Tabella2026[[#This Row],[REDDITO COMPLESSIVO PROCAPITE]]&lt;media_aggr_reddito_pc,(media_aggr_reddito_pc-Tabella2026[[#This Row],[REDDITO COMPLESSIVO PROCAPITE]]),0)</f>
        <v>7878.2670621453799</v>
      </c>
      <c r="O306" s="3">
        <f>+Tabella2026[[#This Row],[DIFFERENZA REDDITO INFERIORE ALLA MEDIA DALLA MEDIA]]*Tabella2026[[#This Row],[POP_2024]]</f>
        <v>238033961.01566049</v>
      </c>
      <c r="P306" s="3">
        <f>+Tabella2026[[#This Row],[POPOLAZIONE PER DIFFERENZA ]]/SUM(Tabella2026[[POPOLAZIONE PER DIFFERENZA ]])</f>
        <v>2.1117947067553701E-3</v>
      </c>
      <c r="Q306" s="3">
        <f>+Tabella2026[[#This Row],[INCIDENZA POPOLAZIONE PER DIFFERENZA]]*(PLAFOND-SUM(Tabella2026[CONTRIBUTO SULLA BASE DELLA POPOLAZIONE]))</f>
        <v>621710.77782275341</v>
      </c>
      <c r="R306" s="3">
        <f>+Tabella2026[[#This Row],[CONTRIBUTO SULLA BASE DELLA POPOLAZIONE]]+Tabella2026[[#This Row],[CONTRIBUTO SULLA BASE DEL REDDITO]]</f>
        <v>772617.73740524426</v>
      </c>
      <c r="S306" s="3">
        <f>+Tabella2026[[#This Row],[CONTRIBUTO TOTALE]]/(PLAFOND/N_TESSERE)</f>
        <v>1545.2354748104885</v>
      </c>
      <c r="T306" s="3">
        <f>+MAX(CEILING(Tabella2026[[#This Row],[preDEF1]],1),1)</f>
        <v>1546</v>
      </c>
      <c r="U306" s="9">
        <f xml:space="preserve"> IF(ROW(Tabella2026[[#This Row],[preDEF2]]) - ROW(Tabella2026[[#Headers],[preDEF2]])&lt;=ABS(SUM(Tabella2026[preDEF2])-N_TESSERE),Tabella2026[[#This Row],[preDEF2]]-1,Tabella2026[[#This Row],[preDEF2]])</f>
        <v>1545</v>
      </c>
      <c r="V306" s="21">
        <f>+Tabella2026[[#This Row],[DEF - n. card]]*(PLAFOND/N_TESSERE)</f>
        <v>772500</v>
      </c>
      <c r="W306" s="18"/>
    </row>
    <row r="307" spans="2:23" x14ac:dyDescent="0.25">
      <c r="B307" s="1" t="s">
        <v>616</v>
      </c>
      <c r="C307" s="2">
        <v>73008</v>
      </c>
      <c r="D307" s="1" t="s">
        <v>617</v>
      </c>
      <c r="E307" s="1" t="s">
        <v>33</v>
      </c>
      <c r="F307" s="1" t="s">
        <v>56</v>
      </c>
      <c r="G307" s="1" t="s">
        <v>233</v>
      </c>
      <c r="H307" s="1" t="s">
        <v>15836</v>
      </c>
      <c r="I307" s="5">
        <v>30198</v>
      </c>
      <c r="J307" s="5">
        <v>407709774</v>
      </c>
      <c r="K307" s="3">
        <f>+Tabella2026[[#This Row],[POP_2024]]/SUM(Tabella2026[POP_2024])</f>
        <v>5.1232143397612331E-4</v>
      </c>
      <c r="L307" s="3">
        <f>+Tabella2026[[#This Row],[INCIDENZA POPOLAZIONE]]*(PLAFOND/2)</f>
        <v>150827.04592149521</v>
      </c>
      <c r="M307" s="3">
        <f>+IFERROR(Tabella2026[[#This Row],[reddito_2024]]/Tabella2026[[#This Row],[POP_2024]],"")</f>
        <v>13501.217762765746</v>
      </c>
      <c r="N307" s="3">
        <f>+IF(Tabella2026[[#This Row],[REDDITO COMPLESSIVO PROCAPITE]]&lt;media_aggr_reddito_pc,(media_aggr_reddito_pc-Tabella2026[[#This Row],[REDDITO COMPLESSIVO PROCAPITE]]),0)</f>
        <v>4323.8482998429954</v>
      </c>
      <c r="O307" s="3">
        <f>+Tabella2026[[#This Row],[DIFFERENZA REDDITO INFERIORE ALLA MEDIA DALLA MEDIA]]*Tabella2026[[#This Row],[POP_2024]]</f>
        <v>130571570.95865877</v>
      </c>
      <c r="P307" s="3">
        <f>+Tabella2026[[#This Row],[POPOLAZIONE PER DIFFERENZA ]]/SUM(Tabella2026[[POPOLAZIONE PER DIFFERENZA ]])</f>
        <v>1.1584076122023929E-3</v>
      </c>
      <c r="Q307" s="3">
        <f>+Tabella2026[[#This Row],[INCIDENZA POPOLAZIONE PER DIFFERENZA]]*(PLAFOND-SUM(Tabella2026[CONTRIBUTO SULLA BASE DELLA POPOLAZIONE]))</f>
        <v>341034.33222667669</v>
      </c>
      <c r="R307" s="3">
        <f>+Tabella2026[[#This Row],[CONTRIBUTO SULLA BASE DELLA POPOLAZIONE]]+Tabella2026[[#This Row],[CONTRIBUTO SULLA BASE DEL REDDITO]]</f>
        <v>491861.37814817193</v>
      </c>
      <c r="S307" s="3">
        <f>+Tabella2026[[#This Row],[CONTRIBUTO TOTALE]]/(PLAFOND/N_TESSERE)</f>
        <v>983.72275629634385</v>
      </c>
      <c r="T307" s="3">
        <f>+MAX(CEILING(Tabella2026[[#This Row],[preDEF1]],1),1)</f>
        <v>984</v>
      </c>
      <c r="U307" s="9">
        <f xml:space="preserve"> IF(ROW(Tabella2026[[#This Row],[preDEF2]]) - ROW(Tabella2026[[#Headers],[preDEF2]])&lt;=ABS(SUM(Tabella2026[preDEF2])-N_TESSERE),Tabella2026[[#This Row],[preDEF2]]-1,Tabella2026[[#This Row],[preDEF2]])</f>
        <v>983</v>
      </c>
      <c r="V307" s="21">
        <f>+Tabella2026[[#This Row],[DEF - n. card]]*(PLAFOND/N_TESSERE)</f>
        <v>491500</v>
      </c>
      <c r="W307" s="18"/>
    </row>
    <row r="308" spans="2:23" x14ac:dyDescent="0.25">
      <c r="B308" s="1" t="s">
        <v>642</v>
      </c>
      <c r="C308" s="2">
        <v>49017</v>
      </c>
      <c r="D308" s="1" t="s">
        <v>643</v>
      </c>
      <c r="E308" s="1" t="s">
        <v>30</v>
      </c>
      <c r="F308" s="1" t="s">
        <v>71</v>
      </c>
      <c r="G308" s="1" t="s">
        <v>233</v>
      </c>
      <c r="H308" s="1" t="s">
        <v>15834</v>
      </c>
      <c r="I308" s="5">
        <v>30095</v>
      </c>
      <c r="J308" s="5">
        <v>546878046</v>
      </c>
      <c r="K308" s="3">
        <f>+Tabella2026[[#This Row],[POP_2024]]/SUM(Tabella2026[POP_2024])</f>
        <v>5.1057399680480261E-4</v>
      </c>
      <c r="L308" s="3">
        <f>+Tabella2026[[#This Row],[INCIDENZA POPOLAZIONE]]*(PLAFOND/2)</f>
        <v>150312.60172883628</v>
      </c>
      <c r="M308" s="3">
        <f>+IFERROR(Tabella2026[[#This Row],[reddito_2024]]/Tabella2026[[#This Row],[POP_2024]],"")</f>
        <v>18171.724406047517</v>
      </c>
      <c r="N308" s="3">
        <f>+IF(Tabella2026[[#This Row],[REDDITO COMPLESSIVO PROCAPITE]]&lt;media_aggr_reddito_pc,(media_aggr_reddito_pc-Tabella2026[[#This Row],[REDDITO COMPLESSIVO PROCAPITE]]),0)</f>
        <v>0</v>
      </c>
      <c r="O308" s="3">
        <f>+Tabella2026[[#This Row],[DIFFERENZA REDDITO INFERIORE ALLA MEDIA DALLA MEDIA]]*Tabella2026[[#This Row],[POP_2024]]</f>
        <v>0</v>
      </c>
      <c r="P308" s="3">
        <f>+Tabella2026[[#This Row],[POPOLAZIONE PER DIFFERENZA ]]/SUM(Tabella2026[[POPOLAZIONE PER DIFFERENZA ]])</f>
        <v>0</v>
      </c>
      <c r="Q308" s="3">
        <f>+Tabella2026[[#This Row],[INCIDENZA POPOLAZIONE PER DIFFERENZA]]*(PLAFOND-SUM(Tabella2026[CONTRIBUTO SULLA BASE DELLA POPOLAZIONE]))</f>
        <v>0</v>
      </c>
      <c r="R308" s="3">
        <f>+Tabella2026[[#This Row],[CONTRIBUTO SULLA BASE DELLA POPOLAZIONE]]+Tabella2026[[#This Row],[CONTRIBUTO SULLA BASE DEL REDDITO]]</f>
        <v>150312.60172883628</v>
      </c>
      <c r="S308" s="3">
        <f>+Tabella2026[[#This Row],[CONTRIBUTO TOTALE]]/(PLAFOND/N_TESSERE)</f>
        <v>300.62520345767257</v>
      </c>
      <c r="T308" s="3">
        <f>+MAX(CEILING(Tabella2026[[#This Row],[preDEF1]],1),1)</f>
        <v>301</v>
      </c>
      <c r="U308" s="9">
        <f xml:space="preserve"> IF(ROW(Tabella2026[[#This Row],[preDEF2]]) - ROW(Tabella2026[[#Headers],[preDEF2]])&lt;=ABS(SUM(Tabella2026[preDEF2])-N_TESSERE),Tabella2026[[#This Row],[preDEF2]]-1,Tabella2026[[#This Row],[preDEF2]])</f>
        <v>300</v>
      </c>
      <c r="V308" s="21">
        <f>+Tabella2026[[#This Row],[DEF - n. card]]*(PLAFOND/N_TESSERE)</f>
        <v>150000</v>
      </c>
      <c r="W308" s="18"/>
    </row>
    <row r="309" spans="2:23" x14ac:dyDescent="0.25">
      <c r="B309" s="1" t="s">
        <v>624</v>
      </c>
      <c r="C309" s="2">
        <v>115045</v>
      </c>
      <c r="D309" s="1" t="s">
        <v>625</v>
      </c>
      <c r="E309" s="1" t="s">
        <v>76</v>
      </c>
      <c r="F309" s="1" t="s">
        <v>625</v>
      </c>
      <c r="G309" s="1" t="s">
        <v>233</v>
      </c>
      <c r="H309" s="1" t="s">
        <v>15836</v>
      </c>
      <c r="I309" s="5">
        <v>30067</v>
      </c>
      <c r="J309" s="5">
        <v>508553420</v>
      </c>
      <c r="K309" s="3">
        <f>+Tabella2026[[#This Row],[POP_2024]]/SUM(Tabella2026[POP_2024])</f>
        <v>5.1009896534075434E-4</v>
      </c>
      <c r="L309" s="3">
        <f>+Tabella2026[[#This Row],[INCIDENZA POPOLAZIONE]]*(PLAFOND/2)</f>
        <v>150172.75282209407</v>
      </c>
      <c r="M309" s="3">
        <f>+IFERROR(Tabella2026[[#This Row],[reddito_2024]]/Tabella2026[[#This Row],[POP_2024]],"")</f>
        <v>16914.006053147968</v>
      </c>
      <c r="N309" s="3">
        <f>+IF(Tabella2026[[#This Row],[REDDITO COMPLESSIVO PROCAPITE]]&lt;media_aggr_reddito_pc,(media_aggr_reddito_pc-Tabella2026[[#This Row],[REDDITO COMPLESSIVO PROCAPITE]]),0)</f>
        <v>911.06000946077256</v>
      </c>
      <c r="O309" s="3">
        <f>+Tabella2026[[#This Row],[DIFFERENZA REDDITO INFERIORE ALLA MEDIA DALLA MEDIA]]*Tabella2026[[#This Row],[POP_2024]]</f>
        <v>27392841.30445705</v>
      </c>
      <c r="P309" s="3">
        <f>+Tabella2026[[#This Row],[POPOLAZIONE PER DIFFERENZA ]]/SUM(Tabella2026[[POPOLAZIONE PER DIFFERENZA ]])</f>
        <v>2.4302438619645697E-4</v>
      </c>
      <c r="Q309" s="3">
        <f>+Tabella2026[[#This Row],[INCIDENZA POPOLAZIONE PER DIFFERENZA]]*(PLAFOND-SUM(Tabella2026[CONTRIBUTO SULLA BASE DELLA POPOLAZIONE]))</f>
        <v>71546.197027947579</v>
      </c>
      <c r="R309" s="3">
        <f>+Tabella2026[[#This Row],[CONTRIBUTO SULLA BASE DELLA POPOLAZIONE]]+Tabella2026[[#This Row],[CONTRIBUTO SULLA BASE DEL REDDITO]]</f>
        <v>221718.94985004165</v>
      </c>
      <c r="S309" s="3">
        <f>+Tabella2026[[#This Row],[CONTRIBUTO TOTALE]]/(PLAFOND/N_TESSERE)</f>
        <v>443.43789970008328</v>
      </c>
      <c r="T309" s="3">
        <f>+MAX(CEILING(Tabella2026[[#This Row],[preDEF1]],1),1)</f>
        <v>444</v>
      </c>
      <c r="U309" s="9">
        <f xml:space="preserve"> IF(ROW(Tabella2026[[#This Row],[preDEF2]]) - ROW(Tabella2026[[#Headers],[preDEF2]])&lt;=ABS(SUM(Tabella2026[preDEF2])-N_TESSERE),Tabella2026[[#This Row],[preDEF2]]-1,Tabella2026[[#This Row],[preDEF2]])</f>
        <v>443</v>
      </c>
      <c r="V309" s="21">
        <f>+Tabella2026[[#This Row],[DEF - n. card]]*(PLAFOND/N_TESSERE)</f>
        <v>221500</v>
      </c>
      <c r="W309" s="18"/>
    </row>
    <row r="310" spans="2:23" x14ac:dyDescent="0.25">
      <c r="B310" s="1" t="s">
        <v>646</v>
      </c>
      <c r="C310" s="2">
        <v>103072</v>
      </c>
      <c r="D310" s="1" t="s">
        <v>647</v>
      </c>
      <c r="E310" s="1" t="s">
        <v>18</v>
      </c>
      <c r="F310" s="1" t="s">
        <v>648</v>
      </c>
      <c r="G310" s="1" t="s">
        <v>233</v>
      </c>
      <c r="H310" s="1" t="s">
        <v>15835</v>
      </c>
      <c r="I310" s="5">
        <v>29953</v>
      </c>
      <c r="J310" s="5">
        <v>498539245</v>
      </c>
      <c r="K310" s="3">
        <f>+Tabella2026[[#This Row],[POP_2024]]/SUM(Tabella2026[POP_2024])</f>
        <v>5.0816490866570038E-4</v>
      </c>
      <c r="L310" s="3">
        <f>+Tabella2026[[#This Row],[INCIDENZA POPOLAZIONE]]*(PLAFOND/2)</f>
        <v>149603.36798750068</v>
      </c>
      <c r="M310" s="3">
        <f>+IFERROR(Tabella2026[[#This Row],[reddito_2024]]/Tabella2026[[#This Row],[POP_2024]],"")</f>
        <v>16644.050512469537</v>
      </c>
      <c r="N310" s="3">
        <f>+IF(Tabella2026[[#This Row],[REDDITO COMPLESSIVO PROCAPITE]]&lt;media_aggr_reddito_pc,(media_aggr_reddito_pc-Tabella2026[[#This Row],[REDDITO COMPLESSIVO PROCAPITE]]),0)</f>
        <v>1181.0155501392037</v>
      </c>
      <c r="O310" s="3">
        <f>+Tabella2026[[#This Row],[DIFFERENZA REDDITO INFERIORE ALLA MEDIA DALLA MEDIA]]*Tabella2026[[#This Row],[POP_2024]]</f>
        <v>35374958.773319565</v>
      </c>
      <c r="P310" s="3">
        <f>+Tabella2026[[#This Row],[POPOLAZIONE PER DIFFERENZA ]]/SUM(Tabella2026[[POPOLAZIONE PER DIFFERENZA ]])</f>
        <v>3.1384030400716977E-4</v>
      </c>
      <c r="Q310" s="3">
        <f>+Tabella2026[[#This Row],[INCIDENZA POPOLAZIONE PER DIFFERENZA]]*(PLAFOND-SUM(Tabella2026[CONTRIBUTO SULLA BASE DELLA POPOLAZIONE]))</f>
        <v>92394.350119483148</v>
      </c>
      <c r="R310" s="3">
        <f>+Tabella2026[[#This Row],[CONTRIBUTO SULLA BASE DELLA POPOLAZIONE]]+Tabella2026[[#This Row],[CONTRIBUTO SULLA BASE DEL REDDITO]]</f>
        <v>241997.71810698381</v>
      </c>
      <c r="S310" s="3">
        <f>+Tabella2026[[#This Row],[CONTRIBUTO TOTALE]]/(PLAFOND/N_TESSERE)</f>
        <v>483.99543621396765</v>
      </c>
      <c r="T310" s="3">
        <f>+MAX(CEILING(Tabella2026[[#This Row],[preDEF1]],1),1)</f>
        <v>484</v>
      </c>
      <c r="U310" s="9">
        <f xml:space="preserve"> IF(ROW(Tabella2026[[#This Row],[preDEF2]]) - ROW(Tabella2026[[#Headers],[preDEF2]])&lt;=ABS(SUM(Tabella2026[preDEF2])-N_TESSERE),Tabella2026[[#This Row],[preDEF2]]-1,Tabella2026[[#This Row],[preDEF2]])</f>
        <v>483</v>
      </c>
      <c r="V310" s="21">
        <f>+Tabella2026[[#This Row],[DEF - n. card]]*(PLAFOND/N_TESSERE)</f>
        <v>241500</v>
      </c>
      <c r="W310" s="18"/>
    </row>
    <row r="311" spans="2:23" x14ac:dyDescent="0.25">
      <c r="B311" s="1" t="s">
        <v>636</v>
      </c>
      <c r="C311" s="2">
        <v>74012</v>
      </c>
      <c r="D311" s="1" t="s">
        <v>637</v>
      </c>
      <c r="E311" s="1" t="s">
        <v>33</v>
      </c>
      <c r="F311" s="1" t="s">
        <v>154</v>
      </c>
      <c r="G311" s="1" t="s">
        <v>233</v>
      </c>
      <c r="H311" s="1" t="s">
        <v>15836</v>
      </c>
      <c r="I311" s="5">
        <v>29943</v>
      </c>
      <c r="J311" s="5">
        <v>461734519</v>
      </c>
      <c r="K311" s="3">
        <f>+Tabella2026[[#This Row],[POP_2024]]/SUM(Tabella2026[POP_2024])</f>
        <v>5.079952545713974E-4</v>
      </c>
      <c r="L311" s="3">
        <f>+Tabella2026[[#This Row],[INCIDENZA POPOLAZIONE]]*(PLAFOND/2)</f>
        <v>149553.42194937848</v>
      </c>
      <c r="M311" s="3">
        <f>+IFERROR(Tabella2026[[#This Row],[reddito_2024]]/Tabella2026[[#This Row],[POP_2024]],"")</f>
        <v>15420.449487359316</v>
      </c>
      <c r="N311" s="3">
        <f>+IF(Tabella2026[[#This Row],[REDDITO COMPLESSIVO PROCAPITE]]&lt;media_aggr_reddito_pc,(media_aggr_reddito_pc-Tabella2026[[#This Row],[REDDITO COMPLESSIVO PROCAPITE]]),0)</f>
        <v>2404.6165752494253</v>
      </c>
      <c r="O311" s="3">
        <f>+Tabella2026[[#This Row],[DIFFERENZA REDDITO INFERIORE ALLA MEDIA DALLA MEDIA]]*Tabella2026[[#This Row],[POP_2024]]</f>
        <v>72001434.112693548</v>
      </c>
      <c r="P311" s="3">
        <f>+Tabella2026[[#This Row],[POPOLAZIONE PER DIFFERENZA ]]/SUM(Tabella2026[[POPOLAZIONE PER DIFFERENZA ]])</f>
        <v>6.3878383903370024E-4</v>
      </c>
      <c r="Q311" s="3">
        <f>+Tabella2026[[#This Row],[INCIDENZA POPOLAZIONE PER DIFFERENZA]]*(PLAFOND-SUM(Tabella2026[CONTRIBUTO SULLA BASE DELLA POPOLAZIONE]))</f>
        <v>188057.48312364283</v>
      </c>
      <c r="R311" s="3">
        <f>+Tabella2026[[#This Row],[CONTRIBUTO SULLA BASE DELLA POPOLAZIONE]]+Tabella2026[[#This Row],[CONTRIBUTO SULLA BASE DEL REDDITO]]</f>
        <v>337610.90507302131</v>
      </c>
      <c r="S311" s="3">
        <f>+Tabella2026[[#This Row],[CONTRIBUTO TOTALE]]/(PLAFOND/N_TESSERE)</f>
        <v>675.22181014604257</v>
      </c>
      <c r="T311" s="3">
        <f>+MAX(CEILING(Tabella2026[[#This Row],[preDEF1]],1),1)</f>
        <v>676</v>
      </c>
      <c r="U311" s="9">
        <f xml:space="preserve"> IF(ROW(Tabella2026[[#This Row],[preDEF2]]) - ROW(Tabella2026[[#Headers],[preDEF2]])&lt;=ABS(SUM(Tabella2026[preDEF2])-N_TESSERE),Tabella2026[[#This Row],[preDEF2]]-1,Tabella2026[[#This Row],[preDEF2]])</f>
        <v>675</v>
      </c>
      <c r="V311" s="21">
        <f>+Tabella2026[[#This Row],[DEF - n. card]]*(PLAFOND/N_TESSERE)</f>
        <v>337500</v>
      </c>
      <c r="W311" s="18"/>
    </row>
    <row r="312" spans="2:23" x14ac:dyDescent="0.25">
      <c r="B312" s="1" t="s">
        <v>653</v>
      </c>
      <c r="C312" s="2">
        <v>50029</v>
      </c>
      <c r="D312" s="1" t="s">
        <v>654</v>
      </c>
      <c r="E312" s="1" t="s">
        <v>30</v>
      </c>
      <c r="F312" s="1" t="s">
        <v>144</v>
      </c>
      <c r="G312" s="1" t="s">
        <v>233</v>
      </c>
      <c r="H312" s="1" t="s">
        <v>15834</v>
      </c>
      <c r="I312" s="5">
        <v>29893</v>
      </c>
      <c r="J312" s="5">
        <v>515473633</v>
      </c>
      <c r="K312" s="3">
        <f>+Tabella2026[[#This Row],[POP_2024]]/SUM(Tabella2026[POP_2024])</f>
        <v>5.0714698409988252E-4</v>
      </c>
      <c r="L312" s="3">
        <f>+Tabella2026[[#This Row],[INCIDENZA POPOLAZIONE]]*(PLAFOND/2)</f>
        <v>149303.69175876732</v>
      </c>
      <c r="M312" s="3">
        <f>+IFERROR(Tabella2026[[#This Row],[reddito_2024]]/Tabella2026[[#This Row],[POP_2024]],"")</f>
        <v>17243.957883116447</v>
      </c>
      <c r="N312" s="3">
        <f>+IF(Tabella2026[[#This Row],[REDDITO COMPLESSIVO PROCAPITE]]&lt;media_aggr_reddito_pc,(media_aggr_reddito_pc-Tabella2026[[#This Row],[REDDITO COMPLESSIVO PROCAPITE]]),0)</f>
        <v>581.10817949229386</v>
      </c>
      <c r="O312" s="3">
        <f>+Tabella2026[[#This Row],[DIFFERENZA REDDITO INFERIORE ALLA MEDIA DALLA MEDIA]]*Tabella2026[[#This Row],[POP_2024]]</f>
        <v>17371066.809563141</v>
      </c>
      <c r="P312" s="3">
        <f>+Tabella2026[[#This Row],[POPOLAZIONE PER DIFFERENZA ]]/SUM(Tabella2026[[POPOLAZIONE PER DIFFERENZA ]])</f>
        <v>1.5411299624054842E-4</v>
      </c>
      <c r="Q312" s="3">
        <f>+Tabella2026[[#This Row],[INCIDENZA POPOLAZIONE PER DIFFERENZA]]*(PLAFOND-SUM(Tabella2026[CONTRIBUTO SULLA BASE DELLA POPOLAZIONE]))</f>
        <v>45370.750508470461</v>
      </c>
      <c r="R312" s="3">
        <f>+Tabella2026[[#This Row],[CONTRIBUTO SULLA BASE DELLA POPOLAZIONE]]+Tabella2026[[#This Row],[CONTRIBUTO SULLA BASE DEL REDDITO]]</f>
        <v>194674.44226723778</v>
      </c>
      <c r="S312" s="3">
        <f>+Tabella2026[[#This Row],[CONTRIBUTO TOTALE]]/(PLAFOND/N_TESSERE)</f>
        <v>389.34888453447559</v>
      </c>
      <c r="T312" s="3">
        <f>+MAX(CEILING(Tabella2026[[#This Row],[preDEF1]],1),1)</f>
        <v>390</v>
      </c>
      <c r="U312" s="9">
        <f xml:space="preserve"> IF(ROW(Tabella2026[[#This Row],[preDEF2]]) - ROW(Tabella2026[[#Headers],[preDEF2]])&lt;=ABS(SUM(Tabella2026[preDEF2])-N_TESSERE),Tabella2026[[#This Row],[preDEF2]]-1,Tabella2026[[#This Row],[preDEF2]])</f>
        <v>389</v>
      </c>
      <c r="V312" s="21">
        <f>+Tabella2026[[#This Row],[DEF - n. card]]*(PLAFOND/N_TESSERE)</f>
        <v>194500</v>
      </c>
      <c r="W312" s="18"/>
    </row>
    <row r="313" spans="2:23" x14ac:dyDescent="0.25">
      <c r="B313" s="1" t="s">
        <v>634</v>
      </c>
      <c r="C313" s="2">
        <v>83049</v>
      </c>
      <c r="D313" s="1" t="s">
        <v>635</v>
      </c>
      <c r="E313" s="1" t="s">
        <v>21</v>
      </c>
      <c r="F313" s="1" t="s">
        <v>42</v>
      </c>
      <c r="G313" s="1" t="s">
        <v>233</v>
      </c>
      <c r="H313" s="1" t="s">
        <v>15836</v>
      </c>
      <c r="I313" s="5">
        <v>29830</v>
      </c>
      <c r="J313" s="5">
        <v>437839817</v>
      </c>
      <c r="K313" s="3">
        <f>+Tabella2026[[#This Row],[POP_2024]]/SUM(Tabella2026[POP_2024])</f>
        <v>5.0607816330577383E-4</v>
      </c>
      <c r="L313" s="3">
        <f>+Tabella2026[[#This Row],[INCIDENZA POPOLAZIONE]]*(PLAFOND/2)</f>
        <v>148989.03171859734</v>
      </c>
      <c r="M313" s="3">
        <f>+IFERROR(Tabella2026[[#This Row],[reddito_2024]]/Tabella2026[[#This Row],[POP_2024]],"")</f>
        <v>14677.834964800537</v>
      </c>
      <c r="N313" s="3">
        <f>+IF(Tabella2026[[#This Row],[REDDITO COMPLESSIVO PROCAPITE]]&lt;media_aggr_reddito_pc,(media_aggr_reddito_pc-Tabella2026[[#This Row],[REDDITO COMPLESSIVO PROCAPITE]]),0)</f>
        <v>3147.2310978082041</v>
      </c>
      <c r="O313" s="3">
        <f>+Tabella2026[[#This Row],[DIFFERENZA REDDITO INFERIORE ALLA MEDIA DALLA MEDIA]]*Tabella2026[[#This Row],[POP_2024]]</f>
        <v>93881903.647618726</v>
      </c>
      <c r="P313" s="3">
        <f>+Tabella2026[[#This Row],[POPOLAZIONE PER DIFFERENZA ]]/SUM(Tabella2026[[POPOLAZIONE PER DIFFERENZA ]])</f>
        <v>8.3290344931123174E-4</v>
      </c>
      <c r="Q313" s="3">
        <f>+Tabella2026[[#This Row],[INCIDENZA POPOLAZIONE PER DIFFERENZA]]*(PLAFOND-SUM(Tabella2026[CONTRIBUTO SULLA BASE DELLA POPOLAZIONE]))</f>
        <v>245206.15079964063</v>
      </c>
      <c r="R313" s="3">
        <f>+Tabella2026[[#This Row],[CONTRIBUTO SULLA BASE DELLA POPOLAZIONE]]+Tabella2026[[#This Row],[CONTRIBUTO SULLA BASE DEL REDDITO]]</f>
        <v>394195.18251823797</v>
      </c>
      <c r="S313" s="3">
        <f>+Tabella2026[[#This Row],[CONTRIBUTO TOTALE]]/(PLAFOND/N_TESSERE)</f>
        <v>788.39036503647594</v>
      </c>
      <c r="T313" s="3">
        <f>+MAX(CEILING(Tabella2026[[#This Row],[preDEF1]],1),1)</f>
        <v>789</v>
      </c>
      <c r="U313" s="9">
        <f xml:space="preserve"> IF(ROW(Tabella2026[[#This Row],[preDEF2]]) - ROW(Tabella2026[[#Headers],[preDEF2]])&lt;=ABS(SUM(Tabella2026[preDEF2])-N_TESSERE),Tabella2026[[#This Row],[preDEF2]]-1,Tabella2026[[#This Row],[preDEF2]])</f>
        <v>788</v>
      </c>
      <c r="V313" s="21">
        <f>+Tabella2026[[#This Row],[DEF - n. card]]*(PLAFOND/N_TESSERE)</f>
        <v>394000</v>
      </c>
      <c r="W313" s="18"/>
    </row>
    <row r="314" spans="2:23" x14ac:dyDescent="0.25">
      <c r="B314" s="1" t="s">
        <v>651</v>
      </c>
      <c r="C314" s="2">
        <v>4029</v>
      </c>
      <c r="D314" s="1" t="s">
        <v>652</v>
      </c>
      <c r="E314" s="1" t="s">
        <v>18</v>
      </c>
      <c r="F314" s="1" t="s">
        <v>263</v>
      </c>
      <c r="G314" s="1" t="s">
        <v>233</v>
      </c>
      <c r="H314" s="1" t="s">
        <v>15835</v>
      </c>
      <c r="I314" s="5">
        <v>29673</v>
      </c>
      <c r="J314" s="5">
        <v>606143330</v>
      </c>
      <c r="K314" s="3">
        <f>+Tabella2026[[#This Row],[POP_2024]]/SUM(Tabella2026[POP_2024])</f>
        <v>5.0341459402521713E-4</v>
      </c>
      <c r="L314" s="3">
        <f>+Tabella2026[[#This Row],[INCIDENZA POPOLAZIONE]]*(PLAFOND/2)</f>
        <v>148204.87892007839</v>
      </c>
      <c r="M314" s="3">
        <f>+IFERROR(Tabella2026[[#This Row],[reddito_2024]]/Tabella2026[[#This Row],[POP_2024]],"")</f>
        <v>20427.436726990869</v>
      </c>
      <c r="N314" s="3">
        <f>+IF(Tabella2026[[#This Row],[REDDITO COMPLESSIVO PROCAPITE]]&lt;media_aggr_reddito_pc,(media_aggr_reddito_pc-Tabella2026[[#This Row],[REDDITO COMPLESSIVO PROCAPITE]]),0)</f>
        <v>0</v>
      </c>
      <c r="O314" s="3">
        <f>+Tabella2026[[#This Row],[DIFFERENZA REDDITO INFERIORE ALLA MEDIA DALLA MEDIA]]*Tabella2026[[#This Row],[POP_2024]]</f>
        <v>0</v>
      </c>
      <c r="P314" s="3">
        <f>+Tabella2026[[#This Row],[POPOLAZIONE PER DIFFERENZA ]]/SUM(Tabella2026[[POPOLAZIONE PER DIFFERENZA ]])</f>
        <v>0</v>
      </c>
      <c r="Q314" s="3">
        <f>+Tabella2026[[#This Row],[INCIDENZA POPOLAZIONE PER DIFFERENZA]]*(PLAFOND-SUM(Tabella2026[CONTRIBUTO SULLA BASE DELLA POPOLAZIONE]))</f>
        <v>0</v>
      </c>
      <c r="R314" s="3">
        <f>+Tabella2026[[#This Row],[CONTRIBUTO SULLA BASE DELLA POPOLAZIONE]]+Tabella2026[[#This Row],[CONTRIBUTO SULLA BASE DEL REDDITO]]</f>
        <v>148204.87892007839</v>
      </c>
      <c r="S314" s="3">
        <f>+Tabella2026[[#This Row],[CONTRIBUTO TOTALE]]/(PLAFOND/N_TESSERE)</f>
        <v>296.40975784015677</v>
      </c>
      <c r="T314" s="3">
        <f>+MAX(CEILING(Tabella2026[[#This Row],[preDEF1]],1),1)</f>
        <v>297</v>
      </c>
      <c r="U314" s="9">
        <f xml:space="preserve"> IF(ROW(Tabella2026[[#This Row],[preDEF2]]) - ROW(Tabella2026[[#Headers],[preDEF2]])&lt;=ABS(SUM(Tabella2026[preDEF2])-N_TESSERE),Tabella2026[[#This Row],[preDEF2]]-1,Tabella2026[[#This Row],[preDEF2]])</f>
        <v>296</v>
      </c>
      <c r="V314" s="21">
        <f>+Tabella2026[[#This Row],[DEF - n. card]]*(PLAFOND/N_TESSERE)</f>
        <v>148000</v>
      </c>
      <c r="W314" s="18"/>
    </row>
    <row r="315" spans="2:23" x14ac:dyDescent="0.25">
      <c r="B315" s="1" t="s">
        <v>638</v>
      </c>
      <c r="C315" s="2">
        <v>73012</v>
      </c>
      <c r="D315" s="1" t="s">
        <v>639</v>
      </c>
      <c r="E315" s="1" t="s">
        <v>33</v>
      </c>
      <c r="F315" s="1" t="s">
        <v>56</v>
      </c>
      <c r="G315" s="1" t="s">
        <v>233</v>
      </c>
      <c r="H315" s="1" t="s">
        <v>15836</v>
      </c>
      <c r="I315" s="5">
        <v>29665</v>
      </c>
      <c r="J315" s="5">
        <v>363710559</v>
      </c>
      <c r="K315" s="3">
        <f>+Tabella2026[[#This Row],[POP_2024]]/SUM(Tabella2026[POP_2024])</f>
        <v>5.0327887074977471E-4</v>
      </c>
      <c r="L315" s="3">
        <f>+Tabella2026[[#This Row],[INCIDENZA POPOLAZIONE]]*(PLAFOND/2)</f>
        <v>148164.92208958062</v>
      </c>
      <c r="M315" s="3">
        <f>+IFERROR(Tabella2026[[#This Row],[reddito_2024]]/Tabella2026[[#This Row],[POP_2024]],"")</f>
        <v>12260.595280633743</v>
      </c>
      <c r="N315" s="3">
        <f>+IF(Tabella2026[[#This Row],[REDDITO COMPLESSIVO PROCAPITE]]&lt;media_aggr_reddito_pc,(media_aggr_reddito_pc-Tabella2026[[#This Row],[REDDITO COMPLESSIVO PROCAPITE]]),0)</f>
        <v>5564.4707819749983</v>
      </c>
      <c r="O315" s="3">
        <f>+Tabella2026[[#This Row],[DIFFERENZA REDDITO INFERIORE ALLA MEDIA DALLA MEDIA]]*Tabella2026[[#This Row],[POP_2024]]</f>
        <v>165070025.74728832</v>
      </c>
      <c r="P315" s="3">
        <f>+Tabella2026[[#This Row],[POPOLAZIONE PER DIFFERENZA ]]/SUM(Tabella2026[[POPOLAZIONE PER DIFFERENZA ]])</f>
        <v>1.4644717297048286E-3</v>
      </c>
      <c r="Q315" s="3">
        <f>+Tabella2026[[#This Row],[INCIDENZA POPOLAZIONE PER DIFFERENZA]]*(PLAFOND-SUM(Tabella2026[CONTRIBUTO SULLA BASE DELLA POPOLAZIONE]))</f>
        <v>431139.37887130602</v>
      </c>
      <c r="R315" s="3">
        <f>+Tabella2026[[#This Row],[CONTRIBUTO SULLA BASE DELLA POPOLAZIONE]]+Tabella2026[[#This Row],[CONTRIBUTO SULLA BASE DEL REDDITO]]</f>
        <v>579304.30096088664</v>
      </c>
      <c r="S315" s="3">
        <f>+Tabella2026[[#This Row],[CONTRIBUTO TOTALE]]/(PLAFOND/N_TESSERE)</f>
        <v>1158.6086019217732</v>
      </c>
      <c r="T315" s="3">
        <f>+MAX(CEILING(Tabella2026[[#This Row],[preDEF1]],1),1)</f>
        <v>1159</v>
      </c>
      <c r="U315" s="9">
        <f xml:space="preserve"> IF(ROW(Tabella2026[[#This Row],[preDEF2]]) - ROW(Tabella2026[[#Headers],[preDEF2]])&lt;=ABS(SUM(Tabella2026[preDEF2])-N_TESSERE),Tabella2026[[#This Row],[preDEF2]]-1,Tabella2026[[#This Row],[preDEF2]])</f>
        <v>1158</v>
      </c>
      <c r="V315" s="21">
        <f>+Tabella2026[[#This Row],[DEF - n. card]]*(PLAFOND/N_TESSERE)</f>
        <v>579000</v>
      </c>
      <c r="W315" s="18"/>
    </row>
    <row r="316" spans="2:23" x14ac:dyDescent="0.25">
      <c r="B316" s="1" t="s">
        <v>657</v>
      </c>
      <c r="C316" s="2">
        <v>10046</v>
      </c>
      <c r="D316" s="1" t="s">
        <v>658</v>
      </c>
      <c r="E316" s="1" t="s">
        <v>24</v>
      </c>
      <c r="F316" s="1" t="s">
        <v>23</v>
      </c>
      <c r="G316" s="1" t="s">
        <v>233</v>
      </c>
      <c r="H316" s="1" t="s">
        <v>15835</v>
      </c>
      <c r="I316" s="5">
        <v>29496</v>
      </c>
      <c r="J316" s="5">
        <v>521699588</v>
      </c>
      <c r="K316" s="3">
        <f>+Tabella2026[[#This Row],[POP_2024]]/SUM(Tabella2026[POP_2024])</f>
        <v>5.0041171655605449E-4</v>
      </c>
      <c r="L316" s="3">
        <f>+Tabella2026[[#This Row],[INCIDENZA POPOLAZIONE]]*(PLAFOND/2)</f>
        <v>147320.83404531502</v>
      </c>
      <c r="M316" s="3">
        <f>+IFERROR(Tabella2026[[#This Row],[reddito_2024]]/Tabella2026[[#This Row],[POP_2024]],"")</f>
        <v>17687.130051532411</v>
      </c>
      <c r="N316" s="3">
        <f>+IF(Tabella2026[[#This Row],[REDDITO COMPLESSIVO PROCAPITE]]&lt;media_aggr_reddito_pc,(media_aggr_reddito_pc-Tabella2026[[#This Row],[REDDITO COMPLESSIVO PROCAPITE]]),0)</f>
        <v>137.93601107633003</v>
      </c>
      <c r="O316" s="3">
        <f>+Tabella2026[[#This Row],[DIFFERENZA REDDITO INFERIORE ALLA MEDIA DALLA MEDIA]]*Tabella2026[[#This Row],[POP_2024]]</f>
        <v>4068560.5827074307</v>
      </c>
      <c r="P316" s="3">
        <f>+Tabella2026[[#This Row],[POPOLAZIONE PER DIFFERENZA ]]/SUM(Tabella2026[[POPOLAZIONE PER DIFFERENZA ]])</f>
        <v>3.6095541434567908E-5</v>
      </c>
      <c r="Q316" s="3">
        <f>+Tabella2026[[#This Row],[INCIDENZA POPOLAZIONE PER DIFFERENZA]]*(PLAFOND-SUM(Tabella2026[CONTRIBUTO SULLA BASE DELLA POPOLAZIONE]))</f>
        <v>10626.50032668076</v>
      </c>
      <c r="R316" s="3">
        <f>+Tabella2026[[#This Row],[CONTRIBUTO SULLA BASE DELLA POPOLAZIONE]]+Tabella2026[[#This Row],[CONTRIBUTO SULLA BASE DEL REDDITO]]</f>
        <v>157947.33437199576</v>
      </c>
      <c r="S316" s="3">
        <f>+Tabella2026[[#This Row],[CONTRIBUTO TOTALE]]/(PLAFOND/N_TESSERE)</f>
        <v>315.89466874399153</v>
      </c>
      <c r="T316" s="3">
        <f>+MAX(CEILING(Tabella2026[[#This Row],[preDEF1]],1),1)</f>
        <v>316</v>
      </c>
      <c r="U316" s="9">
        <f xml:space="preserve"> IF(ROW(Tabella2026[[#This Row],[preDEF2]]) - ROW(Tabella2026[[#Headers],[preDEF2]])&lt;=ABS(SUM(Tabella2026[preDEF2])-N_TESSERE),Tabella2026[[#This Row],[preDEF2]]-1,Tabella2026[[#This Row],[preDEF2]])</f>
        <v>315</v>
      </c>
      <c r="V316" s="21">
        <f>+Tabella2026[[#This Row],[DEF - n. card]]*(PLAFOND/N_TESSERE)</f>
        <v>157500</v>
      </c>
      <c r="W316" s="18"/>
    </row>
    <row r="317" spans="2:23" x14ac:dyDescent="0.25">
      <c r="B317" s="1" t="s">
        <v>655</v>
      </c>
      <c r="C317" s="2">
        <v>63043</v>
      </c>
      <c r="D317" s="1" t="s">
        <v>656</v>
      </c>
      <c r="E317" s="1" t="s">
        <v>15</v>
      </c>
      <c r="F317" s="1" t="s">
        <v>14</v>
      </c>
      <c r="G317" s="1" t="s">
        <v>233</v>
      </c>
      <c r="H317" s="1" t="s">
        <v>15836</v>
      </c>
      <c r="I317" s="5">
        <v>29351</v>
      </c>
      <c r="J317" s="5">
        <v>368136051</v>
      </c>
      <c r="K317" s="3">
        <f>+Tabella2026[[#This Row],[POP_2024]]/SUM(Tabella2026[POP_2024])</f>
        <v>4.9795173218866132E-4</v>
      </c>
      <c r="L317" s="3">
        <f>+Tabella2026[[#This Row],[INCIDENZA POPOLAZIONE]]*(PLAFOND/2)</f>
        <v>146596.61649254276</v>
      </c>
      <c r="M317" s="3">
        <f>+IFERROR(Tabella2026[[#This Row],[reddito_2024]]/Tabella2026[[#This Row],[POP_2024]],"")</f>
        <v>12542.538618786413</v>
      </c>
      <c r="N317" s="3">
        <f>+IF(Tabella2026[[#This Row],[REDDITO COMPLESSIVO PROCAPITE]]&lt;media_aggr_reddito_pc,(media_aggr_reddito_pc-Tabella2026[[#This Row],[REDDITO COMPLESSIVO PROCAPITE]]),0)</f>
        <v>5282.5274438223278</v>
      </c>
      <c r="O317" s="3">
        <f>+Tabella2026[[#This Row],[DIFFERENZA REDDITO INFERIORE ALLA MEDIA DALLA MEDIA]]*Tabella2026[[#This Row],[POP_2024]]</f>
        <v>155047463.00362915</v>
      </c>
      <c r="P317" s="3">
        <f>+Tabella2026[[#This Row],[POPOLAZIONE PER DIFFERENZA ]]/SUM(Tabella2026[[POPOLAZIONE PER DIFFERENZA ]])</f>
        <v>1.3755533465469292E-3</v>
      </c>
      <c r="Q317" s="3">
        <f>+Tabella2026[[#This Row],[INCIDENZA POPOLAZIONE PER DIFFERENZA]]*(PLAFOND-SUM(Tabella2026[CONTRIBUTO SULLA BASE DELLA POPOLAZIONE]))</f>
        <v>404961.87355840771</v>
      </c>
      <c r="R317" s="3">
        <f>+Tabella2026[[#This Row],[CONTRIBUTO SULLA BASE DELLA POPOLAZIONE]]+Tabella2026[[#This Row],[CONTRIBUTO SULLA BASE DEL REDDITO]]</f>
        <v>551558.49005095044</v>
      </c>
      <c r="S317" s="3">
        <f>+Tabella2026[[#This Row],[CONTRIBUTO TOTALE]]/(PLAFOND/N_TESSERE)</f>
        <v>1103.1169801019009</v>
      </c>
      <c r="T317" s="3">
        <f>+MAX(CEILING(Tabella2026[[#This Row],[preDEF1]],1),1)</f>
        <v>1104</v>
      </c>
      <c r="U317" s="9">
        <f xml:space="preserve"> IF(ROW(Tabella2026[[#This Row],[preDEF2]]) - ROW(Tabella2026[[#Headers],[preDEF2]])&lt;=ABS(SUM(Tabella2026[preDEF2])-N_TESSERE),Tabella2026[[#This Row],[preDEF2]]-1,Tabella2026[[#This Row],[preDEF2]])</f>
        <v>1103</v>
      </c>
      <c r="V317" s="21">
        <f>+Tabella2026[[#This Row],[DEF - n. card]]*(PLAFOND/N_TESSERE)</f>
        <v>551500</v>
      </c>
      <c r="W317" s="18"/>
    </row>
    <row r="318" spans="2:23" x14ac:dyDescent="0.25">
      <c r="B318" s="1" t="s">
        <v>659</v>
      </c>
      <c r="C318" s="2">
        <v>17067</v>
      </c>
      <c r="D318" s="1" t="s">
        <v>660</v>
      </c>
      <c r="E318" s="1" t="s">
        <v>12</v>
      </c>
      <c r="F318" s="1" t="s">
        <v>50</v>
      </c>
      <c r="G318" s="1" t="s">
        <v>233</v>
      </c>
      <c r="H318" s="1" t="s">
        <v>15835</v>
      </c>
      <c r="I318" s="5">
        <v>29313</v>
      </c>
      <c r="J318" s="5">
        <v>562217319</v>
      </c>
      <c r="K318" s="3">
        <f>+Tabella2026[[#This Row],[POP_2024]]/SUM(Tabella2026[POP_2024])</f>
        <v>4.9730704663031007E-4</v>
      </c>
      <c r="L318" s="3">
        <f>+Tabella2026[[#This Row],[INCIDENZA POPOLAZIONE]]*(PLAFOND/2)</f>
        <v>146406.82154767832</v>
      </c>
      <c r="M318" s="3">
        <f>+IFERROR(Tabella2026[[#This Row],[reddito_2024]]/Tabella2026[[#This Row],[POP_2024]],"")</f>
        <v>19179.794596254222</v>
      </c>
      <c r="N318" s="3">
        <f>+IF(Tabella2026[[#This Row],[REDDITO COMPLESSIVO PROCAPITE]]&lt;media_aggr_reddito_pc,(media_aggr_reddito_pc-Tabella2026[[#This Row],[REDDITO COMPLESSIVO PROCAPITE]]),0)</f>
        <v>0</v>
      </c>
      <c r="O318" s="3">
        <f>+Tabella2026[[#This Row],[DIFFERENZA REDDITO INFERIORE ALLA MEDIA DALLA MEDIA]]*Tabella2026[[#This Row],[POP_2024]]</f>
        <v>0</v>
      </c>
      <c r="P318" s="3">
        <f>+Tabella2026[[#This Row],[POPOLAZIONE PER DIFFERENZA ]]/SUM(Tabella2026[[POPOLAZIONE PER DIFFERENZA ]])</f>
        <v>0</v>
      </c>
      <c r="Q318" s="3">
        <f>+Tabella2026[[#This Row],[INCIDENZA POPOLAZIONE PER DIFFERENZA]]*(PLAFOND-SUM(Tabella2026[CONTRIBUTO SULLA BASE DELLA POPOLAZIONE]))</f>
        <v>0</v>
      </c>
      <c r="R318" s="3">
        <f>+Tabella2026[[#This Row],[CONTRIBUTO SULLA BASE DELLA POPOLAZIONE]]+Tabella2026[[#This Row],[CONTRIBUTO SULLA BASE DEL REDDITO]]</f>
        <v>146406.82154767832</v>
      </c>
      <c r="S318" s="3">
        <f>+Tabella2026[[#This Row],[CONTRIBUTO TOTALE]]/(PLAFOND/N_TESSERE)</f>
        <v>292.81364309535667</v>
      </c>
      <c r="T318" s="3">
        <f>+MAX(CEILING(Tabella2026[[#This Row],[preDEF1]],1),1)</f>
        <v>293</v>
      </c>
      <c r="U318" s="9">
        <f xml:space="preserve"> IF(ROW(Tabella2026[[#This Row],[preDEF2]]) - ROW(Tabella2026[[#Headers],[preDEF2]])&lt;=ABS(SUM(Tabella2026[preDEF2])-N_TESSERE),Tabella2026[[#This Row],[preDEF2]]-1,Tabella2026[[#This Row],[preDEF2]])</f>
        <v>292</v>
      </c>
      <c r="V318" s="21">
        <f>+Tabella2026[[#This Row],[DEF - n. card]]*(PLAFOND/N_TESSERE)</f>
        <v>146000</v>
      </c>
      <c r="W318" s="18"/>
    </row>
    <row r="319" spans="2:23" x14ac:dyDescent="0.25">
      <c r="B319" s="1" t="s">
        <v>649</v>
      </c>
      <c r="C319" s="2">
        <v>81006</v>
      </c>
      <c r="D319" s="1" t="s">
        <v>650</v>
      </c>
      <c r="E319" s="1" t="s">
        <v>21</v>
      </c>
      <c r="F319" s="1" t="s">
        <v>166</v>
      </c>
      <c r="G319" s="1" t="s">
        <v>233</v>
      </c>
      <c r="H319" s="1" t="s">
        <v>15836</v>
      </c>
      <c r="I319" s="5">
        <v>29297</v>
      </c>
      <c r="J319" s="5">
        <v>329500586</v>
      </c>
      <c r="K319" s="3">
        <f>+Tabella2026[[#This Row],[POP_2024]]/SUM(Tabella2026[POP_2024])</f>
        <v>4.9703560007942522E-4</v>
      </c>
      <c r="L319" s="3">
        <f>+Tabella2026[[#This Row],[INCIDENZA POPOLAZIONE]]*(PLAFOND/2)</f>
        <v>146326.90788668272</v>
      </c>
      <c r="M319" s="3">
        <f>+IFERROR(Tabella2026[[#This Row],[reddito_2024]]/Tabella2026[[#This Row],[POP_2024]],"")</f>
        <v>11246.905348670512</v>
      </c>
      <c r="N319" s="3">
        <f>+IF(Tabella2026[[#This Row],[REDDITO COMPLESSIVO PROCAPITE]]&lt;media_aggr_reddito_pc,(media_aggr_reddito_pc-Tabella2026[[#This Row],[REDDITO COMPLESSIVO PROCAPITE]]),0)</f>
        <v>6578.1607139382286</v>
      </c>
      <c r="O319" s="3">
        <f>+Tabella2026[[#This Row],[DIFFERENZA REDDITO INFERIORE ALLA MEDIA DALLA MEDIA]]*Tabella2026[[#This Row],[POP_2024]]</f>
        <v>192720374.43624827</v>
      </c>
      <c r="P319" s="3">
        <f>+Tabella2026[[#This Row],[POPOLAZIONE PER DIFFERENZA ]]/SUM(Tabella2026[[POPOLAZIONE PER DIFFERENZA ]])</f>
        <v>1.7097806753365165E-3</v>
      </c>
      <c r="Q319" s="3">
        <f>+Tabella2026[[#This Row],[INCIDENZA POPOLAZIONE PER DIFFERENZA]]*(PLAFOND-SUM(Tabella2026[CONTRIBUTO SULLA BASE DELLA POPOLAZIONE]))</f>
        <v>503358.14848356601</v>
      </c>
      <c r="R319" s="3">
        <f>+Tabella2026[[#This Row],[CONTRIBUTO SULLA BASE DELLA POPOLAZIONE]]+Tabella2026[[#This Row],[CONTRIBUTO SULLA BASE DEL REDDITO]]</f>
        <v>649685.05637024879</v>
      </c>
      <c r="S319" s="3">
        <f>+Tabella2026[[#This Row],[CONTRIBUTO TOTALE]]/(PLAFOND/N_TESSERE)</f>
        <v>1299.3701127404975</v>
      </c>
      <c r="T319" s="3">
        <f>+MAX(CEILING(Tabella2026[[#This Row],[preDEF1]],1),1)</f>
        <v>1300</v>
      </c>
      <c r="U319" s="9">
        <f xml:space="preserve"> IF(ROW(Tabella2026[[#This Row],[preDEF2]]) - ROW(Tabella2026[[#Headers],[preDEF2]])&lt;=ABS(SUM(Tabella2026[preDEF2])-N_TESSERE),Tabella2026[[#This Row],[preDEF2]]-1,Tabella2026[[#This Row],[preDEF2]])</f>
        <v>1299</v>
      </c>
      <c r="V319" s="21">
        <f>+Tabella2026[[#This Row],[DEF - n. card]]*(PLAFOND/N_TESSERE)</f>
        <v>649500</v>
      </c>
      <c r="W319" s="18"/>
    </row>
    <row r="320" spans="2:23" x14ac:dyDescent="0.25">
      <c r="B320" s="1" t="s">
        <v>665</v>
      </c>
      <c r="C320" s="2">
        <v>82048</v>
      </c>
      <c r="D320" s="1" t="s">
        <v>666</v>
      </c>
      <c r="E320" s="1" t="s">
        <v>21</v>
      </c>
      <c r="F320" s="1" t="s">
        <v>20</v>
      </c>
      <c r="G320" s="1" t="s">
        <v>233</v>
      </c>
      <c r="H320" s="1" t="s">
        <v>15836</v>
      </c>
      <c r="I320" s="5">
        <v>29095</v>
      </c>
      <c r="J320" s="5">
        <v>275183707</v>
      </c>
      <c r="K320" s="3">
        <f>+Tabella2026[[#This Row],[POP_2024]]/SUM(Tabella2026[POP_2024])</f>
        <v>4.9360858737450513E-4</v>
      </c>
      <c r="L320" s="3">
        <f>+Tabella2026[[#This Row],[INCIDENZA POPOLAZIONE]]*(PLAFOND/2)</f>
        <v>145317.99791661379</v>
      </c>
      <c r="M320" s="3">
        <f>+IFERROR(Tabella2026[[#This Row],[reddito_2024]]/Tabella2026[[#This Row],[POP_2024]],"")</f>
        <v>9458.1098814229244</v>
      </c>
      <c r="N320" s="3">
        <f>+IF(Tabella2026[[#This Row],[REDDITO COMPLESSIVO PROCAPITE]]&lt;media_aggr_reddito_pc,(media_aggr_reddito_pc-Tabella2026[[#This Row],[REDDITO COMPLESSIVO PROCAPITE]]),0)</f>
        <v>8366.9561811858166</v>
      </c>
      <c r="O320" s="3">
        <f>+Tabella2026[[#This Row],[DIFFERENZA REDDITO INFERIORE ALLA MEDIA DALLA MEDIA]]*Tabella2026[[#This Row],[POP_2024]]</f>
        <v>243436590.09160134</v>
      </c>
      <c r="P320" s="3">
        <f>+Tabella2026[[#This Row],[POPOLAZIONE PER DIFFERENZA ]]/SUM(Tabella2026[[POPOLAZIONE PER DIFFERENZA ]])</f>
        <v>2.1597258651348413E-3</v>
      </c>
      <c r="Q320" s="3">
        <f>+Tabella2026[[#This Row],[INCIDENZA POPOLAZIONE PER DIFFERENZA]]*(PLAFOND-SUM(Tabella2026[CONTRIBUTO SULLA BASE DELLA POPOLAZIONE]))</f>
        <v>635821.67490130104</v>
      </c>
      <c r="R320" s="3">
        <f>+Tabella2026[[#This Row],[CONTRIBUTO SULLA BASE DELLA POPOLAZIONE]]+Tabella2026[[#This Row],[CONTRIBUTO SULLA BASE DEL REDDITO]]</f>
        <v>781139.67281791486</v>
      </c>
      <c r="S320" s="3">
        <f>+Tabella2026[[#This Row],[CONTRIBUTO TOTALE]]/(PLAFOND/N_TESSERE)</f>
        <v>1562.2793456358297</v>
      </c>
      <c r="T320" s="3">
        <f>+MAX(CEILING(Tabella2026[[#This Row],[preDEF1]],1),1)</f>
        <v>1563</v>
      </c>
      <c r="U320" s="9">
        <f xml:space="preserve"> IF(ROW(Tabella2026[[#This Row],[preDEF2]]) - ROW(Tabella2026[[#Headers],[preDEF2]])&lt;=ABS(SUM(Tabella2026[preDEF2])-N_TESSERE),Tabella2026[[#This Row],[preDEF2]]-1,Tabella2026[[#This Row],[preDEF2]])</f>
        <v>1562</v>
      </c>
      <c r="V320" s="21">
        <f>+Tabella2026[[#This Row],[DEF - n. card]]*(PLAFOND/N_TESSERE)</f>
        <v>781000</v>
      </c>
      <c r="W320" s="18"/>
    </row>
    <row r="321" spans="2:23" x14ac:dyDescent="0.25">
      <c r="B321" s="1" t="s">
        <v>667</v>
      </c>
      <c r="C321" s="2">
        <v>39007</v>
      </c>
      <c r="D321" s="1" t="s">
        <v>668</v>
      </c>
      <c r="E321" s="1" t="s">
        <v>27</v>
      </c>
      <c r="F321" s="1" t="s">
        <v>69</v>
      </c>
      <c r="G321" s="1" t="s">
        <v>233</v>
      </c>
      <c r="H321" s="1" t="s">
        <v>15835</v>
      </c>
      <c r="I321" s="5">
        <v>28957</v>
      </c>
      <c r="J321" s="5">
        <v>610306732</v>
      </c>
      <c r="K321" s="3">
        <f>+Tabella2026[[#This Row],[POP_2024]]/SUM(Tabella2026[POP_2024])</f>
        <v>4.9126736087312412E-4</v>
      </c>
      <c r="L321" s="3">
        <f>+Tabella2026[[#This Row],[INCIDENZA POPOLAZIONE]]*(PLAFOND/2)</f>
        <v>144628.74259052708</v>
      </c>
      <c r="M321" s="3">
        <f>+IFERROR(Tabella2026[[#This Row],[reddito_2024]]/Tabella2026[[#This Row],[POP_2024]],"")</f>
        <v>21076.310805677385</v>
      </c>
      <c r="N321" s="3">
        <f>+IF(Tabella2026[[#This Row],[REDDITO COMPLESSIVO PROCAPITE]]&lt;media_aggr_reddito_pc,(media_aggr_reddito_pc-Tabella2026[[#This Row],[REDDITO COMPLESSIVO PROCAPITE]]),0)</f>
        <v>0</v>
      </c>
      <c r="O321" s="3">
        <f>+Tabella2026[[#This Row],[DIFFERENZA REDDITO INFERIORE ALLA MEDIA DALLA MEDIA]]*Tabella2026[[#This Row],[POP_2024]]</f>
        <v>0</v>
      </c>
      <c r="P321" s="3">
        <f>+Tabella2026[[#This Row],[POPOLAZIONE PER DIFFERENZA ]]/SUM(Tabella2026[[POPOLAZIONE PER DIFFERENZA ]])</f>
        <v>0</v>
      </c>
      <c r="Q321" s="3">
        <f>+Tabella2026[[#This Row],[INCIDENZA POPOLAZIONE PER DIFFERENZA]]*(PLAFOND-SUM(Tabella2026[CONTRIBUTO SULLA BASE DELLA POPOLAZIONE]))</f>
        <v>0</v>
      </c>
      <c r="R321" s="3">
        <f>+Tabella2026[[#This Row],[CONTRIBUTO SULLA BASE DELLA POPOLAZIONE]]+Tabella2026[[#This Row],[CONTRIBUTO SULLA BASE DEL REDDITO]]</f>
        <v>144628.74259052708</v>
      </c>
      <c r="S321" s="3">
        <f>+Tabella2026[[#This Row],[CONTRIBUTO TOTALE]]/(PLAFOND/N_TESSERE)</f>
        <v>289.25748518105416</v>
      </c>
      <c r="T321" s="3">
        <f>+MAX(CEILING(Tabella2026[[#This Row],[preDEF1]],1),1)</f>
        <v>290</v>
      </c>
      <c r="U321" s="9">
        <f xml:space="preserve"> IF(ROW(Tabella2026[[#This Row],[preDEF2]]) - ROW(Tabella2026[[#Headers],[preDEF2]])&lt;=ABS(SUM(Tabella2026[preDEF2])-N_TESSERE),Tabella2026[[#This Row],[preDEF2]]-1,Tabella2026[[#This Row],[preDEF2]])</f>
        <v>289</v>
      </c>
      <c r="V321" s="21">
        <f>+Tabella2026[[#This Row],[DEF - n. card]]*(PLAFOND/N_TESSERE)</f>
        <v>144500</v>
      </c>
      <c r="W321" s="18"/>
    </row>
    <row r="322" spans="2:23" x14ac:dyDescent="0.25">
      <c r="B322" s="1" t="s">
        <v>663</v>
      </c>
      <c r="C322" s="2">
        <v>42017</v>
      </c>
      <c r="D322" s="1" t="s">
        <v>664</v>
      </c>
      <c r="E322" s="1" t="s">
        <v>117</v>
      </c>
      <c r="F322" s="1" t="s">
        <v>116</v>
      </c>
      <c r="G322" s="1" t="s">
        <v>233</v>
      </c>
      <c r="H322" s="1" t="s">
        <v>15834</v>
      </c>
      <c r="I322" s="5">
        <v>28597</v>
      </c>
      <c r="J322" s="5">
        <v>517081897</v>
      </c>
      <c r="K322" s="3">
        <f>+Tabella2026[[#This Row],[POP_2024]]/SUM(Tabella2026[POP_2024])</f>
        <v>4.8515981347821701E-4</v>
      </c>
      <c r="L322" s="3">
        <f>+Tabella2026[[#This Row],[INCIDENZA POPOLAZIONE]]*(PLAFOND/2)</f>
        <v>142830.68521812698</v>
      </c>
      <c r="M322" s="3">
        <f>+IFERROR(Tabella2026[[#This Row],[reddito_2024]]/Tabella2026[[#This Row],[POP_2024]],"")</f>
        <v>18081.683288456832</v>
      </c>
      <c r="N322" s="3">
        <f>+IF(Tabella2026[[#This Row],[REDDITO COMPLESSIVO PROCAPITE]]&lt;media_aggr_reddito_pc,(media_aggr_reddito_pc-Tabella2026[[#This Row],[REDDITO COMPLESSIVO PROCAPITE]]),0)</f>
        <v>0</v>
      </c>
      <c r="O322" s="3">
        <f>+Tabella2026[[#This Row],[DIFFERENZA REDDITO INFERIORE ALLA MEDIA DALLA MEDIA]]*Tabella2026[[#This Row],[POP_2024]]</f>
        <v>0</v>
      </c>
      <c r="P322" s="3">
        <f>+Tabella2026[[#This Row],[POPOLAZIONE PER DIFFERENZA ]]/SUM(Tabella2026[[POPOLAZIONE PER DIFFERENZA ]])</f>
        <v>0</v>
      </c>
      <c r="Q322" s="3">
        <f>+Tabella2026[[#This Row],[INCIDENZA POPOLAZIONE PER DIFFERENZA]]*(PLAFOND-SUM(Tabella2026[CONTRIBUTO SULLA BASE DELLA POPOLAZIONE]))</f>
        <v>0</v>
      </c>
      <c r="R322" s="3">
        <f>+Tabella2026[[#This Row],[CONTRIBUTO SULLA BASE DELLA POPOLAZIONE]]+Tabella2026[[#This Row],[CONTRIBUTO SULLA BASE DEL REDDITO]]</f>
        <v>142830.68521812698</v>
      </c>
      <c r="S322" s="3">
        <f>+Tabella2026[[#This Row],[CONTRIBUTO TOTALE]]/(PLAFOND/N_TESSERE)</f>
        <v>285.66137043625395</v>
      </c>
      <c r="T322" s="3">
        <f>+MAX(CEILING(Tabella2026[[#This Row],[preDEF1]],1),1)</f>
        <v>286</v>
      </c>
      <c r="U322" s="9">
        <f xml:space="preserve"> IF(ROW(Tabella2026[[#This Row],[preDEF2]]) - ROW(Tabella2026[[#Headers],[preDEF2]])&lt;=ABS(SUM(Tabella2026[preDEF2])-N_TESSERE),Tabella2026[[#This Row],[preDEF2]]-1,Tabella2026[[#This Row],[preDEF2]])</f>
        <v>285</v>
      </c>
      <c r="V322" s="21">
        <f>+Tabella2026[[#This Row],[DEF - n. card]]*(PLAFOND/N_TESSERE)</f>
        <v>142500</v>
      </c>
      <c r="W322" s="18"/>
    </row>
    <row r="323" spans="2:23" x14ac:dyDescent="0.25">
      <c r="B323" s="1" t="s">
        <v>669</v>
      </c>
      <c r="C323" s="2">
        <v>63032</v>
      </c>
      <c r="D323" s="1" t="s">
        <v>670</v>
      </c>
      <c r="E323" s="1" t="s">
        <v>15</v>
      </c>
      <c r="F323" s="1" t="s">
        <v>14</v>
      </c>
      <c r="G323" s="1" t="s">
        <v>233</v>
      </c>
      <c r="H323" s="1" t="s">
        <v>15836</v>
      </c>
      <c r="I323" s="5">
        <v>28558</v>
      </c>
      <c r="J323" s="5">
        <v>370739796</v>
      </c>
      <c r="K323" s="3">
        <f>+Tabella2026[[#This Row],[POP_2024]]/SUM(Tabella2026[POP_2024])</f>
        <v>4.8449816251043543E-4</v>
      </c>
      <c r="L323" s="3">
        <f>+Tabella2026[[#This Row],[INCIDENZA POPOLAZIONE]]*(PLAFOND/2)</f>
        <v>142635.89566945031</v>
      </c>
      <c r="M323" s="3">
        <f>+IFERROR(Tabella2026[[#This Row],[reddito_2024]]/Tabella2026[[#This Row],[POP_2024]],"")</f>
        <v>12981.994397366763</v>
      </c>
      <c r="N323" s="3">
        <f>+IF(Tabella2026[[#This Row],[REDDITO COMPLESSIVO PROCAPITE]]&lt;media_aggr_reddito_pc,(media_aggr_reddito_pc-Tabella2026[[#This Row],[REDDITO COMPLESSIVO PROCAPITE]]),0)</f>
        <v>4843.0716652419778</v>
      </c>
      <c r="O323" s="3">
        <f>+Tabella2026[[#This Row],[DIFFERENZA REDDITO INFERIORE ALLA MEDIA DALLA MEDIA]]*Tabella2026[[#This Row],[POP_2024]]</f>
        <v>138308440.61598042</v>
      </c>
      <c r="P323" s="3">
        <f>+Tabella2026[[#This Row],[POPOLAZIONE PER DIFFERENZA ]]/SUM(Tabella2026[[POPOLAZIONE PER DIFFERENZA ]])</f>
        <v>1.227047735315385E-3</v>
      </c>
      <c r="Q323" s="3">
        <f>+Tabella2026[[#This Row],[INCIDENZA POPOLAZIONE PER DIFFERENZA]]*(PLAFOND-SUM(Tabella2026[CONTRIBUTO SULLA BASE DELLA POPOLAZIONE]))</f>
        <v>361241.93299104931</v>
      </c>
      <c r="R323" s="3">
        <f>+Tabella2026[[#This Row],[CONTRIBUTO SULLA BASE DELLA POPOLAZIONE]]+Tabella2026[[#This Row],[CONTRIBUTO SULLA BASE DEL REDDITO]]</f>
        <v>503877.82866049965</v>
      </c>
      <c r="S323" s="3">
        <f>+Tabella2026[[#This Row],[CONTRIBUTO TOTALE]]/(PLAFOND/N_TESSERE)</f>
        <v>1007.7556573209993</v>
      </c>
      <c r="T323" s="3">
        <f>+MAX(CEILING(Tabella2026[[#This Row],[preDEF1]],1),1)</f>
        <v>1008</v>
      </c>
      <c r="U323" s="9">
        <f xml:space="preserve"> IF(ROW(Tabella2026[[#This Row],[preDEF2]]) - ROW(Tabella2026[[#Headers],[preDEF2]])&lt;=ABS(SUM(Tabella2026[preDEF2])-N_TESSERE),Tabella2026[[#This Row],[preDEF2]]-1,Tabella2026[[#This Row],[preDEF2]])</f>
        <v>1007</v>
      </c>
      <c r="V323" s="21">
        <f>+Tabella2026[[#This Row],[DEF - n. card]]*(PLAFOND/N_TESSERE)</f>
        <v>503500</v>
      </c>
      <c r="W323" s="18"/>
    </row>
    <row r="324" spans="2:23" x14ac:dyDescent="0.25">
      <c r="B324" s="1" t="s">
        <v>671</v>
      </c>
      <c r="C324" s="2">
        <v>118048</v>
      </c>
      <c r="D324" s="1" t="s">
        <v>672</v>
      </c>
      <c r="E324" s="1" t="s">
        <v>76</v>
      </c>
      <c r="F324" s="1" t="s">
        <v>75</v>
      </c>
      <c r="G324" s="1" t="s">
        <v>233</v>
      </c>
      <c r="H324" s="1" t="s">
        <v>15836</v>
      </c>
      <c r="I324" s="5">
        <v>28377</v>
      </c>
      <c r="J324" s="5">
        <v>464330479</v>
      </c>
      <c r="K324" s="3">
        <f>+Tabella2026[[#This Row],[POP_2024]]/SUM(Tabella2026[POP_2024])</f>
        <v>4.8142742340355157E-4</v>
      </c>
      <c r="L324" s="3">
        <f>+Tabella2026[[#This Row],[INCIDENZA POPOLAZIONE]]*(PLAFOND/2)</f>
        <v>141731.87237943802</v>
      </c>
      <c r="M324" s="3">
        <f>+IFERROR(Tabella2026[[#This Row],[reddito_2024]]/Tabella2026[[#This Row],[POP_2024]],"")</f>
        <v>16362.916411178066</v>
      </c>
      <c r="N324" s="3">
        <f>+IF(Tabella2026[[#This Row],[REDDITO COMPLESSIVO PROCAPITE]]&lt;media_aggr_reddito_pc,(media_aggr_reddito_pc-Tabella2026[[#This Row],[REDDITO COMPLESSIVO PROCAPITE]]),0)</f>
        <v>1462.1496514306746</v>
      </c>
      <c r="O324" s="3">
        <f>+Tabella2026[[#This Row],[DIFFERENZA REDDITO INFERIORE ALLA MEDIA DALLA MEDIA]]*Tabella2026[[#This Row],[POP_2024]]</f>
        <v>41491420.658648252</v>
      </c>
      <c r="P324" s="3">
        <f>+Tabella2026[[#This Row],[POPOLAZIONE PER DIFFERENZA ]]/SUM(Tabella2026[[POPOLAZIONE PER DIFFERENZA ]])</f>
        <v>3.6810445933355319E-4</v>
      </c>
      <c r="Q324" s="3">
        <f>+Tabella2026[[#This Row],[INCIDENZA POPOLAZIONE PER DIFFERENZA]]*(PLAFOND-SUM(Tabella2026[CONTRIBUTO SULLA BASE DELLA POPOLAZIONE]))</f>
        <v>108369.676749454</v>
      </c>
      <c r="R324" s="3">
        <f>+Tabella2026[[#This Row],[CONTRIBUTO SULLA BASE DELLA POPOLAZIONE]]+Tabella2026[[#This Row],[CONTRIBUTO SULLA BASE DEL REDDITO]]</f>
        <v>250101.54912889202</v>
      </c>
      <c r="S324" s="3">
        <f>+Tabella2026[[#This Row],[CONTRIBUTO TOTALE]]/(PLAFOND/N_TESSERE)</f>
        <v>500.20309825778401</v>
      </c>
      <c r="T324" s="3">
        <f>+MAX(CEILING(Tabella2026[[#This Row],[preDEF1]],1),1)</f>
        <v>501</v>
      </c>
      <c r="U324" s="9">
        <f xml:space="preserve"> IF(ROW(Tabella2026[[#This Row],[preDEF2]]) - ROW(Tabella2026[[#Headers],[preDEF2]])&lt;=ABS(SUM(Tabella2026[preDEF2])-N_TESSERE),Tabella2026[[#This Row],[preDEF2]]-1,Tabella2026[[#This Row],[preDEF2]])</f>
        <v>500</v>
      </c>
      <c r="V324" s="21">
        <f>+Tabella2026[[#This Row],[DEF - n. card]]*(PLAFOND/N_TESSERE)</f>
        <v>250000</v>
      </c>
      <c r="W324" s="18"/>
    </row>
    <row r="325" spans="2:23" x14ac:dyDescent="0.25">
      <c r="B325" s="1" t="s">
        <v>675</v>
      </c>
      <c r="C325" s="2">
        <v>61052</v>
      </c>
      <c r="D325" s="1" t="s">
        <v>676</v>
      </c>
      <c r="E325" s="1" t="s">
        <v>15</v>
      </c>
      <c r="F325" s="1" t="s">
        <v>184</v>
      </c>
      <c r="G325" s="1" t="s">
        <v>233</v>
      </c>
      <c r="H325" s="1" t="s">
        <v>15836</v>
      </c>
      <c r="I325" s="5">
        <v>28294</v>
      </c>
      <c r="J325" s="5">
        <v>261128306</v>
      </c>
      <c r="K325" s="3">
        <f>+Tabella2026[[#This Row],[POP_2024]]/SUM(Tabella2026[POP_2024])</f>
        <v>4.8001929442083687E-4</v>
      </c>
      <c r="L325" s="3">
        <f>+Tabella2026[[#This Row],[INCIDENZA POPOLAZIONE]]*(PLAFOND/2)</f>
        <v>141317.32026302355</v>
      </c>
      <c r="M325" s="3">
        <f>+IFERROR(Tabella2026[[#This Row],[reddito_2024]]/Tabella2026[[#This Row],[POP_2024]],"")</f>
        <v>9229.1053226832537</v>
      </c>
      <c r="N325" s="3">
        <f>+IF(Tabella2026[[#This Row],[REDDITO COMPLESSIVO PROCAPITE]]&lt;media_aggr_reddito_pc,(media_aggr_reddito_pc-Tabella2026[[#This Row],[REDDITO COMPLESSIVO PROCAPITE]]),0)</f>
        <v>8595.9607399254874</v>
      </c>
      <c r="O325" s="3">
        <f>+Tabella2026[[#This Row],[DIFFERENZA REDDITO INFERIORE ALLA MEDIA DALLA MEDIA]]*Tabella2026[[#This Row],[POP_2024]]</f>
        <v>243214113.17545173</v>
      </c>
      <c r="P325" s="3">
        <f>+Tabella2026[[#This Row],[POPOLAZIONE PER DIFFERENZA ]]/SUM(Tabella2026[[POPOLAZIONE PER DIFFERENZA ]])</f>
        <v>2.1577520897462566E-3</v>
      </c>
      <c r="Q325" s="3">
        <f>+Tabella2026[[#This Row],[INCIDENZA POPOLAZIONE PER DIFFERENZA]]*(PLAFOND-SUM(Tabella2026[CONTRIBUTO SULLA BASE DELLA POPOLAZIONE]))</f>
        <v>635240.59690723324</v>
      </c>
      <c r="R325" s="3">
        <f>+Tabella2026[[#This Row],[CONTRIBUTO SULLA BASE DELLA POPOLAZIONE]]+Tabella2026[[#This Row],[CONTRIBUTO SULLA BASE DEL REDDITO]]</f>
        <v>776557.91717025684</v>
      </c>
      <c r="S325" s="3">
        <f>+Tabella2026[[#This Row],[CONTRIBUTO TOTALE]]/(PLAFOND/N_TESSERE)</f>
        <v>1553.1158343405136</v>
      </c>
      <c r="T325" s="3">
        <f>+MAX(CEILING(Tabella2026[[#This Row],[preDEF1]],1),1)</f>
        <v>1554</v>
      </c>
      <c r="U325" s="9">
        <f xml:space="preserve"> IF(ROW(Tabella2026[[#This Row],[preDEF2]]) - ROW(Tabella2026[[#Headers],[preDEF2]])&lt;=ABS(SUM(Tabella2026[preDEF2])-N_TESSERE),Tabella2026[[#This Row],[preDEF2]]-1,Tabella2026[[#This Row],[preDEF2]])</f>
        <v>1553</v>
      </c>
      <c r="V325" s="21">
        <f>+Tabella2026[[#This Row],[DEF - n. card]]*(PLAFOND/N_TESSERE)</f>
        <v>776500</v>
      </c>
      <c r="W325" s="18"/>
    </row>
    <row r="326" spans="2:23" x14ac:dyDescent="0.25">
      <c r="B326" s="1" t="s">
        <v>695</v>
      </c>
      <c r="C326" s="2">
        <v>87007</v>
      </c>
      <c r="D326" s="1" t="s">
        <v>696</v>
      </c>
      <c r="E326" s="1" t="s">
        <v>21</v>
      </c>
      <c r="F326" s="1" t="s">
        <v>35</v>
      </c>
      <c r="G326" s="1" t="s">
        <v>233</v>
      </c>
      <c r="H326" s="1" t="s">
        <v>15836</v>
      </c>
      <c r="I326" s="5">
        <v>28242</v>
      </c>
      <c r="J326" s="5">
        <v>278650619</v>
      </c>
      <c r="K326" s="3">
        <f>+Tabella2026[[#This Row],[POP_2024]]/SUM(Tabella2026[POP_2024])</f>
        <v>4.7913709313046144E-4</v>
      </c>
      <c r="L326" s="3">
        <f>+Tabella2026[[#This Row],[INCIDENZA POPOLAZIONE]]*(PLAFOND/2)</f>
        <v>141057.60086478799</v>
      </c>
      <c r="M326" s="3">
        <f>+IFERROR(Tabella2026[[#This Row],[reddito_2024]]/Tabella2026[[#This Row],[POP_2024]],"")</f>
        <v>9866.5327880461718</v>
      </c>
      <c r="N326" s="3">
        <f>+IF(Tabella2026[[#This Row],[REDDITO COMPLESSIVO PROCAPITE]]&lt;media_aggr_reddito_pc,(media_aggr_reddito_pc-Tabella2026[[#This Row],[REDDITO COMPLESSIVO PROCAPITE]]),0)</f>
        <v>7958.5332745625692</v>
      </c>
      <c r="O326" s="3">
        <f>+Tabella2026[[#This Row],[DIFFERENZA REDDITO INFERIORE ALLA MEDIA DALLA MEDIA]]*Tabella2026[[#This Row],[POP_2024]]</f>
        <v>224764896.74019608</v>
      </c>
      <c r="P326" s="3">
        <f>+Tabella2026[[#This Row],[POPOLAZIONE PER DIFFERENZA ]]/SUM(Tabella2026[[POPOLAZIONE PER DIFFERENZA ]])</f>
        <v>1.9940739429578085E-3</v>
      </c>
      <c r="Q326" s="3">
        <f>+Tabella2026[[#This Row],[INCIDENZA POPOLAZIONE PER DIFFERENZA]]*(PLAFOND-SUM(Tabella2026[CONTRIBUTO SULLA BASE DELLA POPOLAZIONE]))</f>
        <v>587053.87325132394</v>
      </c>
      <c r="R326" s="3">
        <f>+Tabella2026[[#This Row],[CONTRIBUTO SULLA BASE DELLA POPOLAZIONE]]+Tabella2026[[#This Row],[CONTRIBUTO SULLA BASE DEL REDDITO]]</f>
        <v>728111.47411611187</v>
      </c>
      <c r="S326" s="3">
        <f>+Tabella2026[[#This Row],[CONTRIBUTO TOTALE]]/(PLAFOND/N_TESSERE)</f>
        <v>1456.2229482322236</v>
      </c>
      <c r="T326" s="3">
        <f>+MAX(CEILING(Tabella2026[[#This Row],[preDEF1]],1),1)</f>
        <v>1457</v>
      </c>
      <c r="U326" s="9">
        <f xml:space="preserve"> IF(ROW(Tabella2026[[#This Row],[preDEF2]]) - ROW(Tabella2026[[#Headers],[preDEF2]])&lt;=ABS(SUM(Tabella2026[preDEF2])-N_TESSERE),Tabella2026[[#This Row],[preDEF2]]-1,Tabella2026[[#This Row],[preDEF2]])</f>
        <v>1456</v>
      </c>
      <c r="V326" s="21">
        <f>+Tabella2026[[#This Row],[DEF - n. card]]*(PLAFOND/N_TESSERE)</f>
        <v>728000</v>
      </c>
      <c r="W326" s="18"/>
    </row>
    <row r="327" spans="2:23" x14ac:dyDescent="0.25">
      <c r="B327" s="1" t="s">
        <v>693</v>
      </c>
      <c r="C327" s="2">
        <v>15168</v>
      </c>
      <c r="D327" s="1" t="s">
        <v>694</v>
      </c>
      <c r="E327" s="1" t="s">
        <v>12</v>
      </c>
      <c r="F327" s="1" t="s">
        <v>11</v>
      </c>
      <c r="G327" s="1" t="s">
        <v>233</v>
      </c>
      <c r="H327" s="1" t="s">
        <v>15835</v>
      </c>
      <c r="I327" s="5">
        <v>28207</v>
      </c>
      <c r="J327" s="5">
        <v>573131082</v>
      </c>
      <c r="K327" s="3">
        <f>+Tabella2026[[#This Row],[POP_2024]]/SUM(Tabella2026[POP_2024])</f>
        <v>4.7854330380040102E-4</v>
      </c>
      <c r="L327" s="3">
        <f>+Tabella2026[[#This Row],[INCIDENZA POPOLAZIONE]]*(PLAFOND/2)</f>
        <v>140882.78973136022</v>
      </c>
      <c r="M327" s="3">
        <f>+IFERROR(Tabella2026[[#This Row],[reddito_2024]]/Tabella2026[[#This Row],[POP_2024]],"")</f>
        <v>20318.753571808415</v>
      </c>
      <c r="N327" s="3">
        <f>+IF(Tabella2026[[#This Row],[REDDITO COMPLESSIVO PROCAPITE]]&lt;media_aggr_reddito_pc,(media_aggr_reddito_pc-Tabella2026[[#This Row],[REDDITO COMPLESSIVO PROCAPITE]]),0)</f>
        <v>0</v>
      </c>
      <c r="O327" s="3">
        <f>+Tabella2026[[#This Row],[DIFFERENZA REDDITO INFERIORE ALLA MEDIA DALLA MEDIA]]*Tabella2026[[#This Row],[POP_2024]]</f>
        <v>0</v>
      </c>
      <c r="P327" s="3">
        <f>+Tabella2026[[#This Row],[POPOLAZIONE PER DIFFERENZA ]]/SUM(Tabella2026[[POPOLAZIONE PER DIFFERENZA ]])</f>
        <v>0</v>
      </c>
      <c r="Q327" s="3">
        <f>+Tabella2026[[#This Row],[INCIDENZA POPOLAZIONE PER DIFFERENZA]]*(PLAFOND-SUM(Tabella2026[CONTRIBUTO SULLA BASE DELLA POPOLAZIONE]))</f>
        <v>0</v>
      </c>
      <c r="R327" s="3">
        <f>+Tabella2026[[#This Row],[CONTRIBUTO SULLA BASE DELLA POPOLAZIONE]]+Tabella2026[[#This Row],[CONTRIBUTO SULLA BASE DEL REDDITO]]</f>
        <v>140882.78973136022</v>
      </c>
      <c r="S327" s="3">
        <f>+Tabella2026[[#This Row],[CONTRIBUTO TOTALE]]/(PLAFOND/N_TESSERE)</f>
        <v>281.76557946272044</v>
      </c>
      <c r="T327" s="3">
        <f>+MAX(CEILING(Tabella2026[[#This Row],[preDEF1]],1),1)</f>
        <v>282</v>
      </c>
      <c r="U327" s="9">
        <f xml:space="preserve"> IF(ROW(Tabella2026[[#This Row],[preDEF2]]) - ROW(Tabella2026[[#Headers],[preDEF2]])&lt;=ABS(SUM(Tabella2026[preDEF2])-N_TESSERE),Tabella2026[[#This Row],[preDEF2]]-1,Tabella2026[[#This Row],[preDEF2]])</f>
        <v>281</v>
      </c>
      <c r="V327" s="21">
        <f>+Tabella2026[[#This Row],[DEF - n. card]]*(PLAFOND/N_TESSERE)</f>
        <v>140500</v>
      </c>
      <c r="W327" s="18"/>
    </row>
    <row r="328" spans="2:23" x14ac:dyDescent="0.25">
      <c r="B328" s="1" t="s">
        <v>677</v>
      </c>
      <c r="C328" s="2">
        <v>1059</v>
      </c>
      <c r="D328" s="1" t="s">
        <v>678</v>
      </c>
      <c r="E328" s="1" t="s">
        <v>18</v>
      </c>
      <c r="F328" s="1" t="s">
        <v>17</v>
      </c>
      <c r="G328" s="1" t="s">
        <v>233</v>
      </c>
      <c r="H328" s="1" t="s">
        <v>15835</v>
      </c>
      <c r="I328" s="5">
        <v>28084</v>
      </c>
      <c r="J328" s="5">
        <v>526330645</v>
      </c>
      <c r="K328" s="3">
        <f>+Tabella2026[[#This Row],[POP_2024]]/SUM(Tabella2026[POP_2024])</f>
        <v>4.7645655844047441E-4</v>
      </c>
      <c r="L328" s="3">
        <f>+Tabella2026[[#This Row],[INCIDENZA POPOLAZIONE]]*(PLAFOND/2)</f>
        <v>140268.45346245685</v>
      </c>
      <c r="M328" s="3">
        <f>+IFERROR(Tabella2026[[#This Row],[reddito_2024]]/Tabella2026[[#This Row],[POP_2024]],"")</f>
        <v>18741.299138299386</v>
      </c>
      <c r="N328" s="3">
        <f>+IF(Tabella2026[[#This Row],[REDDITO COMPLESSIVO PROCAPITE]]&lt;media_aggr_reddito_pc,(media_aggr_reddito_pc-Tabella2026[[#This Row],[REDDITO COMPLESSIVO PROCAPITE]]),0)</f>
        <v>0</v>
      </c>
      <c r="O328" s="3">
        <f>+Tabella2026[[#This Row],[DIFFERENZA REDDITO INFERIORE ALLA MEDIA DALLA MEDIA]]*Tabella2026[[#This Row],[POP_2024]]</f>
        <v>0</v>
      </c>
      <c r="P328" s="3">
        <f>+Tabella2026[[#This Row],[POPOLAZIONE PER DIFFERENZA ]]/SUM(Tabella2026[[POPOLAZIONE PER DIFFERENZA ]])</f>
        <v>0</v>
      </c>
      <c r="Q328" s="3">
        <f>+Tabella2026[[#This Row],[INCIDENZA POPOLAZIONE PER DIFFERENZA]]*(PLAFOND-SUM(Tabella2026[CONTRIBUTO SULLA BASE DELLA POPOLAZIONE]))</f>
        <v>0</v>
      </c>
      <c r="R328" s="3">
        <f>+Tabella2026[[#This Row],[CONTRIBUTO SULLA BASE DELLA POPOLAZIONE]]+Tabella2026[[#This Row],[CONTRIBUTO SULLA BASE DEL REDDITO]]</f>
        <v>140268.45346245685</v>
      </c>
      <c r="S328" s="3">
        <f>+Tabella2026[[#This Row],[CONTRIBUTO TOTALE]]/(PLAFOND/N_TESSERE)</f>
        <v>280.53690692491369</v>
      </c>
      <c r="T328" s="3">
        <f>+MAX(CEILING(Tabella2026[[#This Row],[preDEF1]],1),1)</f>
        <v>281</v>
      </c>
      <c r="U328" s="9">
        <f xml:space="preserve"> IF(ROW(Tabella2026[[#This Row],[preDEF2]]) - ROW(Tabella2026[[#Headers],[preDEF2]])&lt;=ABS(SUM(Tabella2026[preDEF2])-N_TESSERE),Tabella2026[[#This Row],[preDEF2]]-1,Tabella2026[[#This Row],[preDEF2]])</f>
        <v>280</v>
      </c>
      <c r="V328" s="21">
        <f>+Tabella2026[[#This Row],[DEF - n. card]]*(PLAFOND/N_TESSERE)</f>
        <v>140000</v>
      </c>
      <c r="W328" s="18"/>
    </row>
    <row r="329" spans="2:23" x14ac:dyDescent="0.25">
      <c r="B329" s="1" t="s">
        <v>685</v>
      </c>
      <c r="C329" s="2">
        <v>49007</v>
      </c>
      <c r="D329" s="1" t="s">
        <v>686</v>
      </c>
      <c r="E329" s="1" t="s">
        <v>30</v>
      </c>
      <c r="F329" s="1" t="s">
        <v>71</v>
      </c>
      <c r="G329" s="1" t="s">
        <v>233</v>
      </c>
      <c r="H329" s="1" t="s">
        <v>15834</v>
      </c>
      <c r="I329" s="5">
        <v>28062</v>
      </c>
      <c r="J329" s="5">
        <v>495504303</v>
      </c>
      <c r="K329" s="3">
        <f>+Tabella2026[[#This Row],[POP_2024]]/SUM(Tabella2026[POP_2024])</f>
        <v>4.7608331943300785E-4</v>
      </c>
      <c r="L329" s="3">
        <f>+Tabella2026[[#This Row],[INCIDENZA POPOLAZIONE]]*(PLAFOND/2)</f>
        <v>140158.57217858793</v>
      </c>
      <c r="M329" s="3">
        <f>+IFERROR(Tabella2026[[#This Row],[reddito_2024]]/Tabella2026[[#This Row],[POP_2024]],"")</f>
        <v>17657.483536454991</v>
      </c>
      <c r="N329" s="3">
        <f>+IF(Tabella2026[[#This Row],[REDDITO COMPLESSIVO PROCAPITE]]&lt;media_aggr_reddito_pc,(media_aggr_reddito_pc-Tabella2026[[#This Row],[REDDITO COMPLESSIVO PROCAPITE]]),0)</f>
        <v>167.58252615375022</v>
      </c>
      <c r="O329" s="3">
        <f>+Tabella2026[[#This Row],[DIFFERENZA REDDITO INFERIORE ALLA MEDIA DALLA MEDIA]]*Tabella2026[[#This Row],[POP_2024]]</f>
        <v>4702700.8489265386</v>
      </c>
      <c r="P329" s="3">
        <f>+Tabella2026[[#This Row],[POPOLAZIONE PER DIFFERENZA ]]/SUM(Tabella2026[[POPOLAZIONE PER DIFFERENZA ]])</f>
        <v>4.1721520399199125E-5</v>
      </c>
      <c r="Q329" s="3">
        <f>+Tabella2026[[#This Row],[INCIDENZA POPOLAZIONE PER DIFFERENZA]]*(PLAFOND-SUM(Tabella2026[CONTRIBUTO SULLA BASE DELLA POPOLAZIONE]))</f>
        <v>12282.784314383973</v>
      </c>
      <c r="R329" s="3">
        <f>+Tabella2026[[#This Row],[CONTRIBUTO SULLA BASE DELLA POPOLAZIONE]]+Tabella2026[[#This Row],[CONTRIBUTO SULLA BASE DEL REDDITO]]</f>
        <v>152441.35649297191</v>
      </c>
      <c r="S329" s="3">
        <f>+Tabella2026[[#This Row],[CONTRIBUTO TOTALE]]/(PLAFOND/N_TESSERE)</f>
        <v>304.88271298594384</v>
      </c>
      <c r="T329" s="3">
        <f>+MAX(CEILING(Tabella2026[[#This Row],[preDEF1]],1),1)</f>
        <v>305</v>
      </c>
      <c r="U329" s="9">
        <f xml:space="preserve"> IF(ROW(Tabella2026[[#This Row],[preDEF2]]) - ROW(Tabella2026[[#Headers],[preDEF2]])&lt;=ABS(SUM(Tabella2026[preDEF2])-N_TESSERE),Tabella2026[[#This Row],[preDEF2]]-1,Tabella2026[[#This Row],[preDEF2]])</f>
        <v>304</v>
      </c>
      <c r="V329" s="21">
        <f>+Tabella2026[[#This Row],[DEF - n. card]]*(PLAFOND/N_TESSERE)</f>
        <v>152000</v>
      </c>
      <c r="W329" s="18"/>
    </row>
    <row r="330" spans="2:23" x14ac:dyDescent="0.25">
      <c r="B330" s="1" t="s">
        <v>673</v>
      </c>
      <c r="C330" s="2">
        <v>52022</v>
      </c>
      <c r="D330" s="1" t="s">
        <v>674</v>
      </c>
      <c r="E330" s="1" t="s">
        <v>30</v>
      </c>
      <c r="F330" s="1" t="s">
        <v>283</v>
      </c>
      <c r="G330" s="1" t="s">
        <v>233</v>
      </c>
      <c r="H330" s="1" t="s">
        <v>15834</v>
      </c>
      <c r="I330" s="5">
        <v>28062</v>
      </c>
      <c r="J330" s="5">
        <v>526407086</v>
      </c>
      <c r="K330" s="3">
        <f>+Tabella2026[[#This Row],[POP_2024]]/SUM(Tabella2026[POP_2024])</f>
        <v>4.7608331943300785E-4</v>
      </c>
      <c r="L330" s="3">
        <f>+Tabella2026[[#This Row],[INCIDENZA POPOLAZIONE]]*(PLAFOND/2)</f>
        <v>140158.57217858793</v>
      </c>
      <c r="M330" s="3">
        <f>+IFERROR(Tabella2026[[#This Row],[reddito_2024]]/Tabella2026[[#This Row],[POP_2024]],"")</f>
        <v>18758.715914760174</v>
      </c>
      <c r="N330" s="3">
        <f>+IF(Tabella2026[[#This Row],[REDDITO COMPLESSIVO PROCAPITE]]&lt;media_aggr_reddito_pc,(media_aggr_reddito_pc-Tabella2026[[#This Row],[REDDITO COMPLESSIVO PROCAPITE]]),0)</f>
        <v>0</v>
      </c>
      <c r="O330" s="3">
        <f>+Tabella2026[[#This Row],[DIFFERENZA REDDITO INFERIORE ALLA MEDIA DALLA MEDIA]]*Tabella2026[[#This Row],[POP_2024]]</f>
        <v>0</v>
      </c>
      <c r="P330" s="3">
        <f>+Tabella2026[[#This Row],[POPOLAZIONE PER DIFFERENZA ]]/SUM(Tabella2026[[POPOLAZIONE PER DIFFERENZA ]])</f>
        <v>0</v>
      </c>
      <c r="Q330" s="3">
        <f>+Tabella2026[[#This Row],[INCIDENZA POPOLAZIONE PER DIFFERENZA]]*(PLAFOND-SUM(Tabella2026[CONTRIBUTO SULLA BASE DELLA POPOLAZIONE]))</f>
        <v>0</v>
      </c>
      <c r="R330" s="3">
        <f>+Tabella2026[[#This Row],[CONTRIBUTO SULLA BASE DELLA POPOLAZIONE]]+Tabella2026[[#This Row],[CONTRIBUTO SULLA BASE DEL REDDITO]]</f>
        <v>140158.57217858793</v>
      </c>
      <c r="S330" s="3">
        <f>+Tabella2026[[#This Row],[CONTRIBUTO TOTALE]]/(PLAFOND/N_TESSERE)</f>
        <v>280.31714435717583</v>
      </c>
      <c r="T330" s="3">
        <f>+MAX(CEILING(Tabella2026[[#This Row],[preDEF1]],1),1)</f>
        <v>281</v>
      </c>
      <c r="U330" s="9">
        <f xml:space="preserve"> IF(ROW(Tabella2026[[#This Row],[preDEF2]]) - ROW(Tabella2026[[#Headers],[preDEF2]])&lt;=ABS(SUM(Tabella2026[preDEF2])-N_TESSERE),Tabella2026[[#This Row],[preDEF2]]-1,Tabella2026[[#This Row],[preDEF2]])</f>
        <v>280</v>
      </c>
      <c r="V330" s="21">
        <f>+Tabella2026[[#This Row],[DEF - n. card]]*(PLAFOND/N_TESSERE)</f>
        <v>140000</v>
      </c>
      <c r="W330" s="18"/>
    </row>
    <row r="331" spans="2:23" x14ac:dyDescent="0.25">
      <c r="B331" s="1" t="s">
        <v>689</v>
      </c>
      <c r="C331" s="2">
        <v>37053</v>
      </c>
      <c r="D331" s="1" t="s">
        <v>690</v>
      </c>
      <c r="E331" s="1" t="s">
        <v>27</v>
      </c>
      <c r="F331" s="1" t="s">
        <v>26</v>
      </c>
      <c r="G331" s="1" t="s">
        <v>233</v>
      </c>
      <c r="H331" s="1" t="s">
        <v>15835</v>
      </c>
      <c r="I331" s="5">
        <v>28052</v>
      </c>
      <c r="J331" s="5">
        <v>600220726</v>
      </c>
      <c r="K331" s="3">
        <f>+Tabella2026[[#This Row],[POP_2024]]/SUM(Tabella2026[POP_2024])</f>
        <v>4.7591366533870487E-4</v>
      </c>
      <c r="L331" s="3">
        <f>+Tabella2026[[#This Row],[INCIDENZA POPOLAZIONE]]*(PLAFOND/2)</f>
        <v>140108.6261404657</v>
      </c>
      <c r="M331" s="3">
        <f>+IFERROR(Tabella2026[[#This Row],[reddito_2024]]/Tabella2026[[#This Row],[POP_2024]],"")</f>
        <v>21396.71773848567</v>
      </c>
      <c r="N331" s="3">
        <f>+IF(Tabella2026[[#This Row],[REDDITO COMPLESSIVO PROCAPITE]]&lt;media_aggr_reddito_pc,(media_aggr_reddito_pc-Tabella2026[[#This Row],[REDDITO COMPLESSIVO PROCAPITE]]),0)</f>
        <v>0</v>
      </c>
      <c r="O331" s="3">
        <f>+Tabella2026[[#This Row],[DIFFERENZA REDDITO INFERIORE ALLA MEDIA DALLA MEDIA]]*Tabella2026[[#This Row],[POP_2024]]</f>
        <v>0</v>
      </c>
      <c r="P331" s="3">
        <f>+Tabella2026[[#This Row],[POPOLAZIONE PER DIFFERENZA ]]/SUM(Tabella2026[[POPOLAZIONE PER DIFFERENZA ]])</f>
        <v>0</v>
      </c>
      <c r="Q331" s="3">
        <f>+Tabella2026[[#This Row],[INCIDENZA POPOLAZIONE PER DIFFERENZA]]*(PLAFOND-SUM(Tabella2026[CONTRIBUTO SULLA BASE DELLA POPOLAZIONE]))</f>
        <v>0</v>
      </c>
      <c r="R331" s="3">
        <f>+Tabella2026[[#This Row],[CONTRIBUTO SULLA BASE DELLA POPOLAZIONE]]+Tabella2026[[#This Row],[CONTRIBUTO SULLA BASE DEL REDDITO]]</f>
        <v>140108.6261404657</v>
      </c>
      <c r="S331" s="3">
        <f>+Tabella2026[[#This Row],[CONTRIBUTO TOTALE]]/(PLAFOND/N_TESSERE)</f>
        <v>280.2172522809314</v>
      </c>
      <c r="T331" s="3">
        <f>+MAX(CEILING(Tabella2026[[#This Row],[preDEF1]],1),1)</f>
        <v>281</v>
      </c>
      <c r="U331" s="9">
        <f xml:space="preserve"> IF(ROW(Tabella2026[[#This Row],[preDEF2]]) - ROW(Tabella2026[[#Headers],[preDEF2]])&lt;=ABS(SUM(Tabella2026[preDEF2])-N_TESSERE),Tabella2026[[#This Row],[preDEF2]]-1,Tabella2026[[#This Row],[preDEF2]])</f>
        <v>280</v>
      </c>
      <c r="V331" s="21">
        <f>+Tabella2026[[#This Row],[DEF - n. card]]*(PLAFOND/N_TESSERE)</f>
        <v>140000</v>
      </c>
      <c r="W331" s="18"/>
    </row>
    <row r="332" spans="2:23" x14ac:dyDescent="0.25">
      <c r="B332" s="1" t="s">
        <v>703</v>
      </c>
      <c r="C332" s="2">
        <v>26043</v>
      </c>
      <c r="D332" s="1" t="s">
        <v>704</v>
      </c>
      <c r="E332" s="1" t="s">
        <v>38</v>
      </c>
      <c r="F332" s="1" t="s">
        <v>150</v>
      </c>
      <c r="G332" s="1" t="s">
        <v>233</v>
      </c>
      <c r="H332" s="1" t="s">
        <v>15835</v>
      </c>
      <c r="I332" s="5">
        <v>28017</v>
      </c>
      <c r="J332" s="5">
        <v>574704239</v>
      </c>
      <c r="K332" s="3">
        <f>+Tabella2026[[#This Row],[POP_2024]]/SUM(Tabella2026[POP_2024])</f>
        <v>4.7531987600864451E-4</v>
      </c>
      <c r="L332" s="3">
        <f>+Tabella2026[[#This Row],[INCIDENZA POPOLAZIONE]]*(PLAFOND/2)</f>
        <v>139933.81500703795</v>
      </c>
      <c r="M332" s="3">
        <f>+IFERROR(Tabella2026[[#This Row],[reddito_2024]]/Tabella2026[[#This Row],[POP_2024]],"")</f>
        <v>20512.69725523789</v>
      </c>
      <c r="N332" s="3">
        <f>+IF(Tabella2026[[#This Row],[REDDITO COMPLESSIVO PROCAPITE]]&lt;media_aggr_reddito_pc,(media_aggr_reddito_pc-Tabella2026[[#This Row],[REDDITO COMPLESSIVO PROCAPITE]]),0)</f>
        <v>0</v>
      </c>
      <c r="O332" s="3">
        <f>+Tabella2026[[#This Row],[DIFFERENZA REDDITO INFERIORE ALLA MEDIA DALLA MEDIA]]*Tabella2026[[#This Row],[POP_2024]]</f>
        <v>0</v>
      </c>
      <c r="P332" s="3">
        <f>+Tabella2026[[#This Row],[POPOLAZIONE PER DIFFERENZA ]]/SUM(Tabella2026[[POPOLAZIONE PER DIFFERENZA ]])</f>
        <v>0</v>
      </c>
      <c r="Q332" s="3">
        <f>+Tabella2026[[#This Row],[INCIDENZA POPOLAZIONE PER DIFFERENZA]]*(PLAFOND-SUM(Tabella2026[CONTRIBUTO SULLA BASE DELLA POPOLAZIONE]))</f>
        <v>0</v>
      </c>
      <c r="R332" s="3">
        <f>+Tabella2026[[#This Row],[CONTRIBUTO SULLA BASE DELLA POPOLAZIONE]]+Tabella2026[[#This Row],[CONTRIBUTO SULLA BASE DEL REDDITO]]</f>
        <v>139933.81500703795</v>
      </c>
      <c r="S332" s="3">
        <f>+Tabella2026[[#This Row],[CONTRIBUTO TOTALE]]/(PLAFOND/N_TESSERE)</f>
        <v>279.86763001407587</v>
      </c>
      <c r="T332" s="3">
        <f>+MAX(CEILING(Tabella2026[[#This Row],[preDEF1]],1),1)</f>
        <v>280</v>
      </c>
      <c r="U332" s="9">
        <f xml:space="preserve"> IF(ROW(Tabella2026[[#This Row],[preDEF2]]) - ROW(Tabella2026[[#Headers],[preDEF2]])&lt;=ABS(SUM(Tabella2026[preDEF2])-N_TESSERE),Tabella2026[[#This Row],[preDEF2]]-1,Tabella2026[[#This Row],[preDEF2]])</f>
        <v>279</v>
      </c>
      <c r="V332" s="21">
        <f>+Tabella2026[[#This Row],[DEF - n. card]]*(PLAFOND/N_TESSERE)</f>
        <v>139500</v>
      </c>
      <c r="W332" s="18"/>
    </row>
    <row r="333" spans="2:23" x14ac:dyDescent="0.25">
      <c r="B333" s="1" t="s">
        <v>699</v>
      </c>
      <c r="C333" s="2">
        <v>50032</v>
      </c>
      <c r="D333" s="1" t="s">
        <v>700</v>
      </c>
      <c r="E333" s="1" t="s">
        <v>30</v>
      </c>
      <c r="F333" s="1" t="s">
        <v>144</v>
      </c>
      <c r="G333" s="1" t="s">
        <v>233</v>
      </c>
      <c r="H333" s="1" t="s">
        <v>15834</v>
      </c>
      <c r="I333" s="5">
        <v>27831</v>
      </c>
      <c r="J333" s="5">
        <v>503821780</v>
      </c>
      <c r="K333" s="3">
        <f>+Tabella2026[[#This Row],[POP_2024]]/SUM(Tabella2026[POP_2024])</f>
        <v>4.7216430985460916E-4</v>
      </c>
      <c r="L333" s="3">
        <f>+Tabella2026[[#This Row],[INCIDENZA POPOLAZIONE]]*(PLAFOND/2)</f>
        <v>139004.81869796454</v>
      </c>
      <c r="M333" s="3">
        <f>+IFERROR(Tabella2026[[#This Row],[reddito_2024]]/Tabella2026[[#This Row],[POP_2024]],"")</f>
        <v>18102.898925658439</v>
      </c>
      <c r="N333" s="3">
        <f>+IF(Tabella2026[[#This Row],[REDDITO COMPLESSIVO PROCAPITE]]&lt;media_aggr_reddito_pc,(media_aggr_reddito_pc-Tabella2026[[#This Row],[REDDITO COMPLESSIVO PROCAPITE]]),0)</f>
        <v>0</v>
      </c>
      <c r="O333" s="3">
        <f>+Tabella2026[[#This Row],[DIFFERENZA REDDITO INFERIORE ALLA MEDIA DALLA MEDIA]]*Tabella2026[[#This Row],[POP_2024]]</f>
        <v>0</v>
      </c>
      <c r="P333" s="3">
        <f>+Tabella2026[[#This Row],[POPOLAZIONE PER DIFFERENZA ]]/SUM(Tabella2026[[POPOLAZIONE PER DIFFERENZA ]])</f>
        <v>0</v>
      </c>
      <c r="Q333" s="3">
        <f>+Tabella2026[[#This Row],[INCIDENZA POPOLAZIONE PER DIFFERENZA]]*(PLAFOND-SUM(Tabella2026[CONTRIBUTO SULLA BASE DELLA POPOLAZIONE]))</f>
        <v>0</v>
      </c>
      <c r="R333" s="3">
        <f>+Tabella2026[[#This Row],[CONTRIBUTO SULLA BASE DELLA POPOLAZIONE]]+Tabella2026[[#This Row],[CONTRIBUTO SULLA BASE DEL REDDITO]]</f>
        <v>139004.81869796454</v>
      </c>
      <c r="S333" s="3">
        <f>+Tabella2026[[#This Row],[CONTRIBUTO TOTALE]]/(PLAFOND/N_TESSERE)</f>
        <v>278.00963739592908</v>
      </c>
      <c r="T333" s="3">
        <f>+MAX(CEILING(Tabella2026[[#This Row],[preDEF1]],1),1)</f>
        <v>279</v>
      </c>
      <c r="U333" s="9">
        <f xml:space="preserve"> IF(ROW(Tabella2026[[#This Row],[preDEF2]]) - ROW(Tabella2026[[#Headers],[preDEF2]])&lt;=ABS(SUM(Tabella2026[preDEF2])-N_TESSERE),Tabella2026[[#This Row],[preDEF2]]-1,Tabella2026[[#This Row],[preDEF2]])</f>
        <v>278</v>
      </c>
      <c r="V333" s="21">
        <f>+Tabella2026[[#This Row],[DEF - n. card]]*(PLAFOND/N_TESSERE)</f>
        <v>139000</v>
      </c>
      <c r="W333" s="18"/>
    </row>
    <row r="334" spans="2:23" x14ac:dyDescent="0.25">
      <c r="B334" s="1" t="s">
        <v>701</v>
      </c>
      <c r="C334" s="2">
        <v>27038</v>
      </c>
      <c r="D334" s="1" t="s">
        <v>702</v>
      </c>
      <c r="E334" s="1" t="s">
        <v>38</v>
      </c>
      <c r="F334" s="1" t="s">
        <v>40</v>
      </c>
      <c r="G334" s="1" t="s">
        <v>233</v>
      </c>
      <c r="H334" s="1" t="s">
        <v>15835</v>
      </c>
      <c r="I334" s="5">
        <v>27724</v>
      </c>
      <c r="J334" s="5">
        <v>568565139</v>
      </c>
      <c r="K334" s="3">
        <f>+Tabella2026[[#This Row],[POP_2024]]/SUM(Tabella2026[POP_2024])</f>
        <v>4.703490110455673E-4</v>
      </c>
      <c r="L334" s="3">
        <f>+Tabella2026[[#This Row],[INCIDENZA POPOLAZIONE]]*(PLAFOND/2)</f>
        <v>138470.39609005672</v>
      </c>
      <c r="M334" s="3">
        <f>+IFERROR(Tabella2026[[#This Row],[reddito_2024]]/Tabella2026[[#This Row],[POP_2024]],"")</f>
        <v>20508.048586062618</v>
      </c>
      <c r="N334" s="3">
        <f>+IF(Tabella2026[[#This Row],[REDDITO COMPLESSIVO PROCAPITE]]&lt;media_aggr_reddito_pc,(media_aggr_reddito_pc-Tabella2026[[#This Row],[REDDITO COMPLESSIVO PROCAPITE]]),0)</f>
        <v>0</v>
      </c>
      <c r="O334" s="3">
        <f>+Tabella2026[[#This Row],[DIFFERENZA REDDITO INFERIORE ALLA MEDIA DALLA MEDIA]]*Tabella2026[[#This Row],[POP_2024]]</f>
        <v>0</v>
      </c>
      <c r="P334" s="3">
        <f>+Tabella2026[[#This Row],[POPOLAZIONE PER DIFFERENZA ]]/SUM(Tabella2026[[POPOLAZIONE PER DIFFERENZA ]])</f>
        <v>0</v>
      </c>
      <c r="Q334" s="3">
        <f>+Tabella2026[[#This Row],[INCIDENZA POPOLAZIONE PER DIFFERENZA]]*(PLAFOND-SUM(Tabella2026[CONTRIBUTO SULLA BASE DELLA POPOLAZIONE]))</f>
        <v>0</v>
      </c>
      <c r="R334" s="3">
        <f>+Tabella2026[[#This Row],[CONTRIBUTO SULLA BASE DELLA POPOLAZIONE]]+Tabella2026[[#This Row],[CONTRIBUTO SULLA BASE DEL REDDITO]]</f>
        <v>138470.39609005672</v>
      </c>
      <c r="S334" s="3">
        <f>+Tabella2026[[#This Row],[CONTRIBUTO TOTALE]]/(PLAFOND/N_TESSERE)</f>
        <v>276.94079218011342</v>
      </c>
      <c r="T334" s="3">
        <f>+MAX(CEILING(Tabella2026[[#This Row],[preDEF1]],1),1)</f>
        <v>277</v>
      </c>
      <c r="U334" s="9">
        <f xml:space="preserve"> IF(ROW(Tabella2026[[#This Row],[preDEF2]]) - ROW(Tabella2026[[#Headers],[preDEF2]])&lt;=ABS(SUM(Tabella2026[preDEF2])-N_TESSERE),Tabella2026[[#This Row],[preDEF2]]-1,Tabella2026[[#This Row],[preDEF2]])</f>
        <v>276</v>
      </c>
      <c r="V334" s="21">
        <f>+Tabella2026[[#This Row],[DEF - n. card]]*(PLAFOND/N_TESSERE)</f>
        <v>138000</v>
      </c>
      <c r="W334" s="18"/>
    </row>
    <row r="335" spans="2:23" x14ac:dyDescent="0.25">
      <c r="B335" s="1" t="s">
        <v>681</v>
      </c>
      <c r="C335" s="2">
        <v>63035</v>
      </c>
      <c r="D335" s="1" t="s">
        <v>682</v>
      </c>
      <c r="E335" s="1" t="s">
        <v>15</v>
      </c>
      <c r="F335" s="1" t="s">
        <v>14</v>
      </c>
      <c r="G335" s="1" t="s">
        <v>233</v>
      </c>
      <c r="H335" s="1" t="s">
        <v>15836</v>
      </c>
      <c r="I335" s="5">
        <v>27694</v>
      </c>
      <c r="J335" s="5">
        <v>325164231</v>
      </c>
      <c r="K335" s="3">
        <f>+Tabella2026[[#This Row],[POP_2024]]/SUM(Tabella2026[POP_2024])</f>
        <v>4.6984004876265842E-4</v>
      </c>
      <c r="L335" s="3">
        <f>+Tabella2026[[#This Row],[INCIDENZA POPOLAZIONE]]*(PLAFOND/2)</f>
        <v>138320.55797569006</v>
      </c>
      <c r="M335" s="3">
        <f>+IFERROR(Tabella2026[[#This Row],[reddito_2024]]/Tabella2026[[#This Row],[POP_2024]],"")</f>
        <v>11741.3241496353</v>
      </c>
      <c r="N335" s="3">
        <f>+IF(Tabella2026[[#This Row],[REDDITO COMPLESSIVO PROCAPITE]]&lt;media_aggr_reddito_pc,(media_aggr_reddito_pc-Tabella2026[[#This Row],[REDDITO COMPLESSIVO PROCAPITE]]),0)</f>
        <v>6083.7419129734408</v>
      </c>
      <c r="O335" s="3">
        <f>+Tabella2026[[#This Row],[DIFFERENZA REDDITO INFERIORE ALLA MEDIA DALLA MEDIA]]*Tabella2026[[#This Row],[POP_2024]]</f>
        <v>168483148.53788647</v>
      </c>
      <c r="P335" s="3">
        <f>+Tabella2026[[#This Row],[POPOLAZIONE PER DIFFERENZA ]]/SUM(Tabella2026[[POPOLAZIONE PER DIFFERENZA ]])</f>
        <v>1.4947523443361883E-3</v>
      </c>
      <c r="Q335" s="3">
        <f>+Tabella2026[[#This Row],[INCIDENZA POPOLAZIONE PER DIFFERENZA]]*(PLAFOND-SUM(Tabella2026[CONTRIBUTO SULLA BASE DELLA POPOLAZIONE]))</f>
        <v>440053.96910831734</v>
      </c>
      <c r="R335" s="3">
        <f>+Tabella2026[[#This Row],[CONTRIBUTO SULLA BASE DELLA POPOLAZIONE]]+Tabella2026[[#This Row],[CONTRIBUTO SULLA BASE DEL REDDITO]]</f>
        <v>578374.52708400739</v>
      </c>
      <c r="S335" s="3">
        <f>+Tabella2026[[#This Row],[CONTRIBUTO TOTALE]]/(PLAFOND/N_TESSERE)</f>
        <v>1156.7490541680147</v>
      </c>
      <c r="T335" s="3">
        <f>+MAX(CEILING(Tabella2026[[#This Row],[preDEF1]],1),1)</f>
        <v>1157</v>
      </c>
      <c r="U335" s="9">
        <f xml:space="preserve"> IF(ROW(Tabella2026[[#This Row],[preDEF2]]) - ROW(Tabella2026[[#Headers],[preDEF2]])&lt;=ABS(SUM(Tabella2026[preDEF2])-N_TESSERE),Tabella2026[[#This Row],[preDEF2]]-1,Tabella2026[[#This Row],[preDEF2]])</f>
        <v>1156</v>
      </c>
      <c r="V335" s="21">
        <f>+Tabella2026[[#This Row],[DEF - n. card]]*(PLAFOND/N_TESSERE)</f>
        <v>578000</v>
      </c>
      <c r="W335" s="18"/>
    </row>
    <row r="336" spans="2:23" x14ac:dyDescent="0.25">
      <c r="B336" s="1" t="s">
        <v>691</v>
      </c>
      <c r="C336" s="2">
        <v>60003</v>
      </c>
      <c r="D336" s="1" t="s">
        <v>692</v>
      </c>
      <c r="E336" s="1" t="s">
        <v>8</v>
      </c>
      <c r="F336" s="1" t="s">
        <v>397</v>
      </c>
      <c r="G336" s="1" t="s">
        <v>233</v>
      </c>
      <c r="H336" s="1" t="s">
        <v>15834</v>
      </c>
      <c r="I336" s="5">
        <v>27518</v>
      </c>
      <c r="J336" s="5">
        <v>392100184</v>
      </c>
      <c r="K336" s="3">
        <f>+Tabella2026[[#This Row],[POP_2024]]/SUM(Tabella2026[POP_2024])</f>
        <v>4.6685413670292605E-4</v>
      </c>
      <c r="L336" s="3">
        <f>+Tabella2026[[#This Row],[INCIDENZA POPOLAZIONE]]*(PLAFOND/2)</f>
        <v>137441.50770473891</v>
      </c>
      <c r="M336" s="3">
        <f>+IFERROR(Tabella2026[[#This Row],[reddito_2024]]/Tabella2026[[#This Row],[POP_2024]],"")</f>
        <v>14248.861981248638</v>
      </c>
      <c r="N336" s="3">
        <f>+IF(Tabella2026[[#This Row],[REDDITO COMPLESSIVO PROCAPITE]]&lt;media_aggr_reddito_pc,(media_aggr_reddito_pc-Tabella2026[[#This Row],[REDDITO COMPLESSIVO PROCAPITE]]),0)</f>
        <v>3576.2040813601034</v>
      </c>
      <c r="O336" s="3">
        <f>+Tabella2026[[#This Row],[DIFFERENZA REDDITO INFERIORE ALLA MEDIA DALLA MEDIA]]*Tabella2026[[#This Row],[POP_2024]]</f>
        <v>98409983.910867319</v>
      </c>
      <c r="P336" s="3">
        <f>+Tabella2026[[#This Row],[POPOLAZIONE PER DIFFERENZA ]]/SUM(Tabella2026[[POPOLAZIONE PER DIFFERENZA ]])</f>
        <v>8.7307576712206169E-4</v>
      </c>
      <c r="Q336" s="3">
        <f>+Tabella2026[[#This Row],[INCIDENZA POPOLAZIONE PER DIFFERENZA]]*(PLAFOND-SUM(Tabella2026[CONTRIBUTO SULLA BASE DELLA POPOLAZIONE]))</f>
        <v>257032.85103391067</v>
      </c>
      <c r="R336" s="3">
        <f>+Tabella2026[[#This Row],[CONTRIBUTO SULLA BASE DELLA POPOLAZIONE]]+Tabella2026[[#This Row],[CONTRIBUTO SULLA BASE DEL REDDITO]]</f>
        <v>394474.35873864958</v>
      </c>
      <c r="S336" s="3">
        <f>+Tabella2026[[#This Row],[CONTRIBUTO TOTALE]]/(PLAFOND/N_TESSERE)</f>
        <v>788.94871747729917</v>
      </c>
      <c r="T336" s="3">
        <f>+MAX(CEILING(Tabella2026[[#This Row],[preDEF1]],1),1)</f>
        <v>789</v>
      </c>
      <c r="U336" s="9">
        <f xml:space="preserve"> IF(ROW(Tabella2026[[#This Row],[preDEF2]]) - ROW(Tabella2026[[#Headers],[preDEF2]])&lt;=ABS(SUM(Tabella2026[preDEF2])-N_TESSERE),Tabella2026[[#This Row],[preDEF2]]-1,Tabella2026[[#This Row],[preDEF2]])</f>
        <v>788</v>
      </c>
      <c r="V336" s="21">
        <f>+Tabella2026[[#This Row],[DEF - n. card]]*(PLAFOND/N_TESSERE)</f>
        <v>394000</v>
      </c>
      <c r="W336" s="18"/>
    </row>
    <row r="337" spans="2:23" x14ac:dyDescent="0.25">
      <c r="B337" s="1" t="s">
        <v>683</v>
      </c>
      <c r="C337" s="2">
        <v>87003</v>
      </c>
      <c r="D337" s="1" t="s">
        <v>684</v>
      </c>
      <c r="E337" s="1" t="s">
        <v>21</v>
      </c>
      <c r="F337" s="1" t="s">
        <v>35</v>
      </c>
      <c r="G337" s="1" t="s">
        <v>233</v>
      </c>
      <c r="H337" s="1" t="s">
        <v>15836</v>
      </c>
      <c r="I337" s="5">
        <v>27507</v>
      </c>
      <c r="J337" s="5">
        <v>307456229</v>
      </c>
      <c r="K337" s="3">
        <f>+Tabella2026[[#This Row],[POP_2024]]/SUM(Tabella2026[POP_2024])</f>
        <v>4.666675171991928E-4</v>
      </c>
      <c r="L337" s="3">
        <f>+Tabella2026[[#This Row],[INCIDENZA POPOLAZIONE]]*(PLAFOND/2)</f>
        <v>137386.56706280445</v>
      </c>
      <c r="M337" s="3">
        <f>+IFERROR(Tabella2026[[#This Row],[reddito_2024]]/Tabella2026[[#This Row],[POP_2024]],"")</f>
        <v>11177.381357472643</v>
      </c>
      <c r="N337" s="3">
        <f>+IF(Tabella2026[[#This Row],[REDDITO COMPLESSIVO PROCAPITE]]&lt;media_aggr_reddito_pc,(media_aggr_reddito_pc-Tabella2026[[#This Row],[REDDITO COMPLESSIVO PROCAPITE]]),0)</f>
        <v>6647.6847051360983</v>
      </c>
      <c r="O337" s="3">
        <f>+Tabella2026[[#This Row],[DIFFERENZA REDDITO INFERIORE ALLA MEDIA DALLA MEDIA]]*Tabella2026[[#This Row],[POP_2024]]</f>
        <v>182857863.18417865</v>
      </c>
      <c r="P337" s="3">
        <f>+Tabella2026[[#This Row],[POPOLAZIONE PER DIFFERENZA ]]/SUM(Tabella2026[[POPOLAZIONE PER DIFFERENZA ]])</f>
        <v>1.622282240371324E-3</v>
      </c>
      <c r="Q337" s="3">
        <f>+Tabella2026[[#This Row],[INCIDENZA POPOLAZIONE PER DIFFERENZA]]*(PLAFOND-SUM(Tabella2026[CONTRIBUTO SULLA BASE DELLA POPOLAZIONE]))</f>
        <v>477598.67485363944</v>
      </c>
      <c r="R337" s="3">
        <f>+Tabella2026[[#This Row],[CONTRIBUTO SULLA BASE DELLA POPOLAZIONE]]+Tabella2026[[#This Row],[CONTRIBUTO SULLA BASE DEL REDDITO]]</f>
        <v>614985.24191644392</v>
      </c>
      <c r="S337" s="3">
        <f>+Tabella2026[[#This Row],[CONTRIBUTO TOTALE]]/(PLAFOND/N_TESSERE)</f>
        <v>1229.9704838328878</v>
      </c>
      <c r="T337" s="3">
        <f>+MAX(CEILING(Tabella2026[[#This Row],[preDEF1]],1),1)</f>
        <v>1230</v>
      </c>
      <c r="U337" s="9">
        <f xml:space="preserve"> IF(ROW(Tabella2026[[#This Row],[preDEF2]]) - ROW(Tabella2026[[#Headers],[preDEF2]])&lt;=ABS(SUM(Tabella2026[preDEF2])-N_TESSERE),Tabella2026[[#This Row],[preDEF2]]-1,Tabella2026[[#This Row],[preDEF2]])</f>
        <v>1229</v>
      </c>
      <c r="V337" s="21">
        <f>+Tabella2026[[#This Row],[DEF - n. card]]*(PLAFOND/N_TESSERE)</f>
        <v>614500</v>
      </c>
      <c r="W337" s="18"/>
    </row>
    <row r="338" spans="2:23" x14ac:dyDescent="0.25">
      <c r="B338" s="1" t="s">
        <v>679</v>
      </c>
      <c r="C338" s="2">
        <v>110004</v>
      </c>
      <c r="D338" s="1" t="s">
        <v>680</v>
      </c>
      <c r="E338" s="1" t="s">
        <v>33</v>
      </c>
      <c r="F338" s="1" t="s">
        <v>123</v>
      </c>
      <c r="G338" s="1" t="s">
        <v>233</v>
      </c>
      <c r="H338" s="1" t="s">
        <v>15836</v>
      </c>
      <c r="I338" s="5">
        <v>27507</v>
      </c>
      <c r="J338" s="5">
        <v>287636716</v>
      </c>
      <c r="K338" s="3">
        <f>+Tabella2026[[#This Row],[POP_2024]]/SUM(Tabella2026[POP_2024])</f>
        <v>4.666675171991928E-4</v>
      </c>
      <c r="L338" s="3">
        <f>+Tabella2026[[#This Row],[INCIDENZA POPOLAZIONE]]*(PLAFOND/2)</f>
        <v>137386.56706280445</v>
      </c>
      <c r="M338" s="3">
        <f>+IFERROR(Tabella2026[[#This Row],[reddito_2024]]/Tabella2026[[#This Row],[POP_2024]],"")</f>
        <v>10456.855200494419</v>
      </c>
      <c r="N338" s="3">
        <f>+IF(Tabella2026[[#This Row],[REDDITO COMPLESSIVO PROCAPITE]]&lt;media_aggr_reddito_pc,(media_aggr_reddito_pc-Tabella2026[[#This Row],[REDDITO COMPLESSIVO PROCAPITE]]),0)</f>
        <v>7368.2108621143216</v>
      </c>
      <c r="O338" s="3">
        <f>+Tabella2026[[#This Row],[DIFFERENZA REDDITO INFERIORE ALLA MEDIA DALLA MEDIA]]*Tabella2026[[#This Row],[POP_2024]]</f>
        <v>202677376.18417865</v>
      </c>
      <c r="P338" s="3">
        <f>+Tabella2026[[#This Row],[POPOLAZIONE PER DIFFERENZA ]]/SUM(Tabella2026[[POPOLAZIONE PER DIFFERENZA ]])</f>
        <v>1.7981174130722293E-3</v>
      </c>
      <c r="Q338" s="3">
        <f>+Tabella2026[[#This Row],[INCIDENZA POPOLAZIONE PER DIFFERENZA]]*(PLAFOND-SUM(Tabella2026[CONTRIBUTO SULLA BASE DELLA POPOLAZIONE]))</f>
        <v>529364.41782040661</v>
      </c>
      <c r="R338" s="3">
        <f>+Tabella2026[[#This Row],[CONTRIBUTO SULLA BASE DELLA POPOLAZIONE]]+Tabella2026[[#This Row],[CONTRIBUTO SULLA BASE DEL REDDITO]]</f>
        <v>666750.98488321109</v>
      </c>
      <c r="S338" s="3">
        <f>+Tabella2026[[#This Row],[CONTRIBUTO TOTALE]]/(PLAFOND/N_TESSERE)</f>
        <v>1333.5019697664222</v>
      </c>
      <c r="T338" s="3">
        <f>+MAX(CEILING(Tabella2026[[#This Row],[preDEF1]],1),1)</f>
        <v>1334</v>
      </c>
      <c r="U338" s="9">
        <f xml:space="preserve"> IF(ROW(Tabella2026[[#This Row],[preDEF2]]) - ROW(Tabella2026[[#Headers],[preDEF2]])&lt;=ABS(SUM(Tabella2026[preDEF2])-N_TESSERE),Tabella2026[[#This Row],[preDEF2]]-1,Tabella2026[[#This Row],[preDEF2]])</f>
        <v>1333</v>
      </c>
      <c r="V338" s="21">
        <f>+Tabella2026[[#This Row],[DEF - n. card]]*(PLAFOND/N_TESSERE)</f>
        <v>666500</v>
      </c>
      <c r="W338" s="18"/>
    </row>
    <row r="339" spans="2:23" x14ac:dyDescent="0.25">
      <c r="B339" s="1" t="s">
        <v>687</v>
      </c>
      <c r="C339" s="2">
        <v>54001</v>
      </c>
      <c r="D339" s="1" t="s">
        <v>688</v>
      </c>
      <c r="E339" s="1" t="s">
        <v>67</v>
      </c>
      <c r="F339" s="1" t="s">
        <v>66</v>
      </c>
      <c r="G339" s="1" t="s">
        <v>233</v>
      </c>
      <c r="H339" s="1" t="s">
        <v>15834</v>
      </c>
      <c r="I339" s="5">
        <v>27468</v>
      </c>
      <c r="J339" s="5">
        <v>458216494</v>
      </c>
      <c r="K339" s="3">
        <f>+Tabella2026[[#This Row],[POP_2024]]/SUM(Tabella2026[POP_2024])</f>
        <v>4.6600586623141117E-4</v>
      </c>
      <c r="L339" s="3">
        <f>+Tabella2026[[#This Row],[INCIDENZA POPOLAZIONE]]*(PLAFOND/2)</f>
        <v>137191.77751412778</v>
      </c>
      <c r="M339" s="3">
        <f>+IFERROR(Tabella2026[[#This Row],[reddito_2024]]/Tabella2026[[#This Row],[POP_2024]],"")</f>
        <v>16681.829547109362</v>
      </c>
      <c r="N339" s="3">
        <f>+IF(Tabella2026[[#This Row],[REDDITO COMPLESSIVO PROCAPITE]]&lt;media_aggr_reddito_pc,(media_aggr_reddito_pc-Tabella2026[[#This Row],[REDDITO COMPLESSIVO PROCAPITE]]),0)</f>
        <v>1143.2365154993786</v>
      </c>
      <c r="O339" s="3">
        <f>+Tabella2026[[#This Row],[DIFFERENZA REDDITO INFERIORE ALLA MEDIA DALLA MEDIA]]*Tabella2026[[#This Row],[POP_2024]]</f>
        <v>31402420.60773693</v>
      </c>
      <c r="P339" s="3">
        <f>+Tabella2026[[#This Row],[POPOLAZIONE PER DIFFERENZA ]]/SUM(Tabella2026[[POPOLAZIONE PER DIFFERENZA ]])</f>
        <v>2.7859665627444493E-4</v>
      </c>
      <c r="Q339" s="3">
        <f>+Tabella2026[[#This Row],[INCIDENZA POPOLAZIONE PER DIFFERENZA]]*(PLAFOND-SUM(Tabella2026[CONTRIBUTO SULLA BASE DELLA POPOLAZIONE]))</f>
        <v>82018.646659704711</v>
      </c>
      <c r="R339" s="3">
        <f>+Tabella2026[[#This Row],[CONTRIBUTO SULLA BASE DELLA POPOLAZIONE]]+Tabella2026[[#This Row],[CONTRIBUTO SULLA BASE DEL REDDITO]]</f>
        <v>219210.42417383249</v>
      </c>
      <c r="S339" s="3">
        <f>+Tabella2026[[#This Row],[CONTRIBUTO TOTALE]]/(PLAFOND/N_TESSERE)</f>
        <v>438.42084834766496</v>
      </c>
      <c r="T339" s="3">
        <f>+MAX(CEILING(Tabella2026[[#This Row],[preDEF1]],1),1)</f>
        <v>439</v>
      </c>
      <c r="U339" s="9">
        <f xml:space="preserve"> IF(ROW(Tabella2026[[#This Row],[preDEF2]]) - ROW(Tabella2026[[#Headers],[preDEF2]])&lt;=ABS(SUM(Tabella2026[preDEF2])-N_TESSERE),Tabella2026[[#This Row],[preDEF2]]-1,Tabella2026[[#This Row],[preDEF2]])</f>
        <v>438</v>
      </c>
      <c r="V339" s="21">
        <f>+Tabella2026[[#This Row],[DEF - n. card]]*(PLAFOND/N_TESSERE)</f>
        <v>219000</v>
      </c>
      <c r="W339" s="18"/>
    </row>
    <row r="340" spans="2:23" x14ac:dyDescent="0.25">
      <c r="B340" s="1" t="s">
        <v>709</v>
      </c>
      <c r="C340" s="2">
        <v>10015</v>
      </c>
      <c r="D340" s="1" t="s">
        <v>710</v>
      </c>
      <c r="E340" s="1" t="s">
        <v>24</v>
      </c>
      <c r="F340" s="1" t="s">
        <v>23</v>
      </c>
      <c r="G340" s="1" t="s">
        <v>233</v>
      </c>
      <c r="H340" s="1" t="s">
        <v>15835</v>
      </c>
      <c r="I340" s="5">
        <v>27452</v>
      </c>
      <c r="J340" s="5">
        <v>541348792</v>
      </c>
      <c r="K340" s="3">
        <f>+Tabella2026[[#This Row],[POP_2024]]/SUM(Tabella2026[POP_2024])</f>
        <v>4.6573441968052643E-4</v>
      </c>
      <c r="L340" s="3">
        <f>+Tabella2026[[#This Row],[INCIDENZA POPOLAZIONE]]*(PLAFOND/2)</f>
        <v>137111.86385313221</v>
      </c>
      <c r="M340" s="3">
        <f>+IFERROR(Tabella2026[[#This Row],[reddito_2024]]/Tabella2026[[#This Row],[POP_2024]],"")</f>
        <v>19719.830686288795</v>
      </c>
      <c r="N340" s="3">
        <f>+IF(Tabella2026[[#This Row],[REDDITO COMPLESSIVO PROCAPITE]]&lt;media_aggr_reddito_pc,(media_aggr_reddito_pc-Tabella2026[[#This Row],[REDDITO COMPLESSIVO PROCAPITE]]),0)</f>
        <v>0</v>
      </c>
      <c r="O340" s="3">
        <f>+Tabella2026[[#This Row],[DIFFERENZA REDDITO INFERIORE ALLA MEDIA DALLA MEDIA]]*Tabella2026[[#This Row],[POP_2024]]</f>
        <v>0</v>
      </c>
      <c r="P340" s="3">
        <f>+Tabella2026[[#This Row],[POPOLAZIONE PER DIFFERENZA ]]/SUM(Tabella2026[[POPOLAZIONE PER DIFFERENZA ]])</f>
        <v>0</v>
      </c>
      <c r="Q340" s="3">
        <f>+Tabella2026[[#This Row],[INCIDENZA POPOLAZIONE PER DIFFERENZA]]*(PLAFOND-SUM(Tabella2026[CONTRIBUTO SULLA BASE DELLA POPOLAZIONE]))</f>
        <v>0</v>
      </c>
      <c r="R340" s="3">
        <f>+Tabella2026[[#This Row],[CONTRIBUTO SULLA BASE DELLA POPOLAZIONE]]+Tabella2026[[#This Row],[CONTRIBUTO SULLA BASE DEL REDDITO]]</f>
        <v>137111.86385313221</v>
      </c>
      <c r="S340" s="3">
        <f>+Tabella2026[[#This Row],[CONTRIBUTO TOTALE]]/(PLAFOND/N_TESSERE)</f>
        <v>274.22372770626441</v>
      </c>
      <c r="T340" s="3">
        <f>+MAX(CEILING(Tabella2026[[#This Row],[preDEF1]],1),1)</f>
        <v>275</v>
      </c>
      <c r="U340" s="9">
        <f xml:space="preserve"> IF(ROW(Tabella2026[[#This Row],[preDEF2]]) - ROW(Tabella2026[[#Headers],[preDEF2]])&lt;=ABS(SUM(Tabella2026[preDEF2])-N_TESSERE),Tabella2026[[#This Row],[preDEF2]]-1,Tabella2026[[#This Row],[preDEF2]])</f>
        <v>274</v>
      </c>
      <c r="V340" s="21">
        <f>+Tabella2026[[#This Row],[DEF - n. card]]*(PLAFOND/N_TESSERE)</f>
        <v>137000</v>
      </c>
      <c r="W340" s="18"/>
    </row>
    <row r="341" spans="2:23" x14ac:dyDescent="0.25">
      <c r="B341" s="1" t="s">
        <v>713</v>
      </c>
      <c r="C341" s="2">
        <v>61053</v>
      </c>
      <c r="D341" s="1" t="s">
        <v>714</v>
      </c>
      <c r="E341" s="1" t="s">
        <v>15</v>
      </c>
      <c r="F341" s="1" t="s">
        <v>184</v>
      </c>
      <c r="G341" s="1" t="s">
        <v>233</v>
      </c>
      <c r="H341" s="1" t="s">
        <v>15836</v>
      </c>
      <c r="I341" s="5">
        <v>27452</v>
      </c>
      <c r="J341" s="5">
        <v>232860357</v>
      </c>
      <c r="K341" s="3">
        <f>+Tabella2026[[#This Row],[POP_2024]]/SUM(Tabella2026[POP_2024])</f>
        <v>4.6573441968052643E-4</v>
      </c>
      <c r="L341" s="3">
        <f>+Tabella2026[[#This Row],[INCIDENZA POPOLAZIONE]]*(PLAFOND/2)</f>
        <v>137111.86385313221</v>
      </c>
      <c r="M341" s="3">
        <f>+IFERROR(Tabella2026[[#This Row],[reddito_2024]]/Tabella2026[[#This Row],[POP_2024]],"")</f>
        <v>8482.4550852396915</v>
      </c>
      <c r="N341" s="3">
        <f>+IF(Tabella2026[[#This Row],[REDDITO COMPLESSIVO PROCAPITE]]&lt;media_aggr_reddito_pc,(media_aggr_reddito_pc-Tabella2026[[#This Row],[REDDITO COMPLESSIVO PROCAPITE]]),0)</f>
        <v>9342.6109773690496</v>
      </c>
      <c r="O341" s="3">
        <f>+Tabella2026[[#This Row],[DIFFERENZA REDDITO INFERIORE ALLA MEDIA DALLA MEDIA]]*Tabella2026[[#This Row],[POP_2024]]</f>
        <v>256473356.55073515</v>
      </c>
      <c r="P341" s="3">
        <f>+Tabella2026[[#This Row],[POPOLAZIONE PER DIFFERENZA ]]/SUM(Tabella2026[[POPOLAZIONE PER DIFFERENZA ]])</f>
        <v>2.2753857242748293E-3</v>
      </c>
      <c r="Q341" s="3">
        <f>+Tabella2026[[#This Row],[INCIDENZA POPOLAZIONE PER DIFFERENZA]]*(PLAFOND-SUM(Tabella2026[CONTRIBUTO SULLA BASE DELLA POPOLAZIONE]))</f>
        <v>669871.8506872193</v>
      </c>
      <c r="R341" s="3">
        <f>+Tabella2026[[#This Row],[CONTRIBUTO SULLA BASE DELLA POPOLAZIONE]]+Tabella2026[[#This Row],[CONTRIBUTO SULLA BASE DEL REDDITO]]</f>
        <v>806983.71454035153</v>
      </c>
      <c r="S341" s="3">
        <f>+Tabella2026[[#This Row],[CONTRIBUTO TOTALE]]/(PLAFOND/N_TESSERE)</f>
        <v>1613.9674290807031</v>
      </c>
      <c r="T341" s="3">
        <f>+MAX(CEILING(Tabella2026[[#This Row],[preDEF1]],1),1)</f>
        <v>1614</v>
      </c>
      <c r="U341" s="9">
        <f xml:space="preserve"> IF(ROW(Tabella2026[[#This Row],[preDEF2]]) - ROW(Tabella2026[[#Headers],[preDEF2]])&lt;=ABS(SUM(Tabella2026[preDEF2])-N_TESSERE),Tabella2026[[#This Row],[preDEF2]]-1,Tabella2026[[#This Row],[preDEF2]])</f>
        <v>1613</v>
      </c>
      <c r="V341" s="21">
        <f>+Tabella2026[[#This Row],[DEF - n. card]]*(PLAFOND/N_TESSERE)</f>
        <v>806500</v>
      </c>
      <c r="W341" s="18"/>
    </row>
    <row r="342" spans="2:23" x14ac:dyDescent="0.25">
      <c r="B342" s="1" t="s">
        <v>715</v>
      </c>
      <c r="C342" s="2">
        <v>34014</v>
      </c>
      <c r="D342" s="1" t="s">
        <v>716</v>
      </c>
      <c r="E342" s="1" t="s">
        <v>27</v>
      </c>
      <c r="F342" s="1" t="s">
        <v>52</v>
      </c>
      <c r="G342" s="1" t="s">
        <v>233</v>
      </c>
      <c r="H342" s="1" t="s">
        <v>15835</v>
      </c>
      <c r="I342" s="5">
        <v>27408</v>
      </c>
      <c r="J342" s="5">
        <v>531382870</v>
      </c>
      <c r="K342" s="3">
        <f>+Tabella2026[[#This Row],[POP_2024]]/SUM(Tabella2026[POP_2024])</f>
        <v>4.6498794166559331E-4</v>
      </c>
      <c r="L342" s="3">
        <f>+Tabella2026[[#This Row],[INCIDENZA POPOLAZIONE]]*(PLAFOND/2)</f>
        <v>136892.10128539443</v>
      </c>
      <c r="M342" s="3">
        <f>+IFERROR(Tabella2026[[#This Row],[reddito_2024]]/Tabella2026[[#This Row],[POP_2024]],"")</f>
        <v>19387.874708114417</v>
      </c>
      <c r="N342" s="3">
        <f>+IF(Tabella2026[[#This Row],[REDDITO COMPLESSIVO PROCAPITE]]&lt;media_aggr_reddito_pc,(media_aggr_reddito_pc-Tabella2026[[#This Row],[REDDITO COMPLESSIVO PROCAPITE]]),0)</f>
        <v>0</v>
      </c>
      <c r="O342" s="3">
        <f>+Tabella2026[[#This Row],[DIFFERENZA REDDITO INFERIORE ALLA MEDIA DALLA MEDIA]]*Tabella2026[[#This Row],[POP_2024]]</f>
        <v>0</v>
      </c>
      <c r="P342" s="3">
        <f>+Tabella2026[[#This Row],[POPOLAZIONE PER DIFFERENZA ]]/SUM(Tabella2026[[POPOLAZIONE PER DIFFERENZA ]])</f>
        <v>0</v>
      </c>
      <c r="Q342" s="3">
        <f>+Tabella2026[[#This Row],[INCIDENZA POPOLAZIONE PER DIFFERENZA]]*(PLAFOND-SUM(Tabella2026[CONTRIBUTO SULLA BASE DELLA POPOLAZIONE]))</f>
        <v>0</v>
      </c>
      <c r="R342" s="3">
        <f>+Tabella2026[[#This Row],[CONTRIBUTO SULLA BASE DELLA POPOLAZIONE]]+Tabella2026[[#This Row],[CONTRIBUTO SULLA BASE DEL REDDITO]]</f>
        <v>136892.10128539443</v>
      </c>
      <c r="S342" s="3">
        <f>+Tabella2026[[#This Row],[CONTRIBUTO TOTALE]]/(PLAFOND/N_TESSERE)</f>
        <v>273.78420257078886</v>
      </c>
      <c r="T342" s="3">
        <f>+MAX(CEILING(Tabella2026[[#This Row],[preDEF1]],1),1)</f>
        <v>274</v>
      </c>
      <c r="U342" s="9">
        <f xml:space="preserve"> IF(ROW(Tabella2026[[#This Row],[preDEF2]]) - ROW(Tabella2026[[#Headers],[preDEF2]])&lt;=ABS(SUM(Tabella2026[preDEF2])-N_TESSERE),Tabella2026[[#This Row],[preDEF2]]-1,Tabella2026[[#This Row],[preDEF2]])</f>
        <v>273</v>
      </c>
      <c r="V342" s="21">
        <f>+Tabella2026[[#This Row],[DEF - n. card]]*(PLAFOND/N_TESSERE)</f>
        <v>136500</v>
      </c>
      <c r="W342" s="18"/>
    </row>
    <row r="343" spans="2:23" x14ac:dyDescent="0.25">
      <c r="B343" s="1" t="s">
        <v>705</v>
      </c>
      <c r="C343" s="2">
        <v>6114</v>
      </c>
      <c r="D343" s="1" t="s">
        <v>706</v>
      </c>
      <c r="E343" s="1" t="s">
        <v>18</v>
      </c>
      <c r="F343" s="1" t="s">
        <v>138</v>
      </c>
      <c r="G343" s="1" t="s">
        <v>233</v>
      </c>
      <c r="H343" s="1" t="s">
        <v>15835</v>
      </c>
      <c r="I343" s="5">
        <v>27395</v>
      </c>
      <c r="J343" s="5">
        <v>505796745</v>
      </c>
      <c r="K343" s="3">
        <f>+Tabella2026[[#This Row],[POP_2024]]/SUM(Tabella2026[POP_2024])</f>
        <v>4.6476739134299945E-4</v>
      </c>
      <c r="L343" s="3">
        <f>+Tabella2026[[#This Row],[INCIDENZA POPOLAZIONE]]*(PLAFOND/2)</f>
        <v>136827.17143583554</v>
      </c>
      <c r="M343" s="3">
        <f>+IFERROR(Tabella2026[[#This Row],[reddito_2024]]/Tabella2026[[#This Row],[POP_2024]],"")</f>
        <v>18463.104398612886</v>
      </c>
      <c r="N343" s="3">
        <f>+IF(Tabella2026[[#This Row],[REDDITO COMPLESSIVO PROCAPITE]]&lt;media_aggr_reddito_pc,(media_aggr_reddito_pc-Tabella2026[[#This Row],[REDDITO COMPLESSIVO PROCAPITE]]),0)</f>
        <v>0</v>
      </c>
      <c r="O343" s="3">
        <f>+Tabella2026[[#This Row],[DIFFERENZA REDDITO INFERIORE ALLA MEDIA DALLA MEDIA]]*Tabella2026[[#This Row],[POP_2024]]</f>
        <v>0</v>
      </c>
      <c r="P343" s="3">
        <f>+Tabella2026[[#This Row],[POPOLAZIONE PER DIFFERENZA ]]/SUM(Tabella2026[[POPOLAZIONE PER DIFFERENZA ]])</f>
        <v>0</v>
      </c>
      <c r="Q343" s="3">
        <f>+Tabella2026[[#This Row],[INCIDENZA POPOLAZIONE PER DIFFERENZA]]*(PLAFOND-SUM(Tabella2026[CONTRIBUTO SULLA BASE DELLA POPOLAZIONE]))</f>
        <v>0</v>
      </c>
      <c r="R343" s="3">
        <f>+Tabella2026[[#This Row],[CONTRIBUTO SULLA BASE DELLA POPOLAZIONE]]+Tabella2026[[#This Row],[CONTRIBUTO SULLA BASE DEL REDDITO]]</f>
        <v>136827.17143583554</v>
      </c>
      <c r="S343" s="3">
        <f>+Tabella2026[[#This Row],[CONTRIBUTO TOTALE]]/(PLAFOND/N_TESSERE)</f>
        <v>273.65434287167108</v>
      </c>
      <c r="T343" s="3">
        <f>+MAX(CEILING(Tabella2026[[#This Row],[preDEF1]],1),1)</f>
        <v>274</v>
      </c>
      <c r="U343" s="9">
        <f xml:space="preserve"> IF(ROW(Tabella2026[[#This Row],[preDEF2]]) - ROW(Tabella2026[[#Headers],[preDEF2]])&lt;=ABS(SUM(Tabella2026[preDEF2])-N_TESSERE),Tabella2026[[#This Row],[preDEF2]]-1,Tabella2026[[#This Row],[preDEF2]])</f>
        <v>273</v>
      </c>
      <c r="V343" s="21">
        <f>+Tabella2026[[#This Row],[DEF - n. card]]*(PLAFOND/N_TESSERE)</f>
        <v>136500</v>
      </c>
      <c r="W343" s="18"/>
    </row>
    <row r="344" spans="2:23" x14ac:dyDescent="0.25">
      <c r="B344" s="1" t="s">
        <v>729</v>
      </c>
      <c r="C344" s="2">
        <v>28003</v>
      </c>
      <c r="D344" s="1" t="s">
        <v>730</v>
      </c>
      <c r="E344" s="1" t="s">
        <v>38</v>
      </c>
      <c r="F344" s="1" t="s">
        <v>45</v>
      </c>
      <c r="G344" s="1" t="s">
        <v>233</v>
      </c>
      <c r="H344" s="1" t="s">
        <v>15835</v>
      </c>
      <c r="I344" s="5">
        <v>27350</v>
      </c>
      <c r="J344" s="5">
        <v>543100775</v>
      </c>
      <c r="K344" s="3">
        <f>+Tabella2026[[#This Row],[POP_2024]]/SUM(Tabella2026[POP_2024])</f>
        <v>4.6400394791863605E-4</v>
      </c>
      <c r="L344" s="3">
        <f>+Tabella2026[[#This Row],[INCIDENZA POPOLAZIONE]]*(PLAFOND/2)</f>
        <v>136602.4142642855</v>
      </c>
      <c r="M344" s="3">
        <f>+IFERROR(Tabella2026[[#This Row],[reddito_2024]]/Tabella2026[[#This Row],[POP_2024]],"")</f>
        <v>19857.432358318099</v>
      </c>
      <c r="N344" s="3">
        <f>+IF(Tabella2026[[#This Row],[REDDITO COMPLESSIVO PROCAPITE]]&lt;media_aggr_reddito_pc,(media_aggr_reddito_pc-Tabella2026[[#This Row],[REDDITO COMPLESSIVO PROCAPITE]]),0)</f>
        <v>0</v>
      </c>
      <c r="O344" s="3">
        <f>+Tabella2026[[#This Row],[DIFFERENZA REDDITO INFERIORE ALLA MEDIA DALLA MEDIA]]*Tabella2026[[#This Row],[POP_2024]]</f>
        <v>0</v>
      </c>
      <c r="P344" s="3">
        <f>+Tabella2026[[#This Row],[POPOLAZIONE PER DIFFERENZA ]]/SUM(Tabella2026[[POPOLAZIONE PER DIFFERENZA ]])</f>
        <v>0</v>
      </c>
      <c r="Q344" s="3">
        <f>+Tabella2026[[#This Row],[INCIDENZA POPOLAZIONE PER DIFFERENZA]]*(PLAFOND-SUM(Tabella2026[CONTRIBUTO SULLA BASE DELLA POPOLAZIONE]))</f>
        <v>0</v>
      </c>
      <c r="R344" s="3">
        <f>+Tabella2026[[#This Row],[CONTRIBUTO SULLA BASE DELLA POPOLAZIONE]]+Tabella2026[[#This Row],[CONTRIBUTO SULLA BASE DEL REDDITO]]</f>
        <v>136602.4142642855</v>
      </c>
      <c r="S344" s="3">
        <f>+Tabella2026[[#This Row],[CONTRIBUTO TOTALE]]/(PLAFOND/N_TESSERE)</f>
        <v>273.204828528571</v>
      </c>
      <c r="T344" s="3">
        <f>+MAX(CEILING(Tabella2026[[#This Row],[preDEF1]],1),1)</f>
        <v>274</v>
      </c>
      <c r="U344" s="9">
        <f xml:space="preserve"> IF(ROW(Tabella2026[[#This Row],[preDEF2]]) - ROW(Tabella2026[[#Headers],[preDEF2]])&lt;=ABS(SUM(Tabella2026[preDEF2])-N_TESSERE),Tabella2026[[#This Row],[preDEF2]]-1,Tabella2026[[#This Row],[preDEF2]])</f>
        <v>273</v>
      </c>
      <c r="V344" s="21">
        <f>+Tabella2026[[#This Row],[DEF - n. card]]*(PLAFOND/N_TESSERE)</f>
        <v>136500</v>
      </c>
      <c r="W344" s="18"/>
    </row>
    <row r="345" spans="2:23" x14ac:dyDescent="0.25">
      <c r="B345" s="1" t="s">
        <v>707</v>
      </c>
      <c r="C345" s="2">
        <v>26092</v>
      </c>
      <c r="D345" s="1" t="s">
        <v>708</v>
      </c>
      <c r="E345" s="1" t="s">
        <v>38</v>
      </c>
      <c r="F345" s="1" t="s">
        <v>150</v>
      </c>
      <c r="G345" s="1" t="s">
        <v>233</v>
      </c>
      <c r="H345" s="1" t="s">
        <v>15835</v>
      </c>
      <c r="I345" s="5">
        <v>27259</v>
      </c>
      <c r="J345" s="5">
        <v>589177746</v>
      </c>
      <c r="K345" s="3">
        <f>+Tabella2026[[#This Row],[POP_2024]]/SUM(Tabella2026[POP_2024])</f>
        <v>4.6246009566047898E-4</v>
      </c>
      <c r="L345" s="3">
        <f>+Tabella2026[[#This Row],[INCIDENZA POPOLAZIONE]]*(PLAFOND/2)</f>
        <v>136147.90531737325</v>
      </c>
      <c r="M345" s="3">
        <f>+IFERROR(Tabella2026[[#This Row],[reddito_2024]]/Tabella2026[[#This Row],[POP_2024]],"")</f>
        <v>21614.063098426206</v>
      </c>
      <c r="N345" s="3">
        <f>+IF(Tabella2026[[#This Row],[REDDITO COMPLESSIVO PROCAPITE]]&lt;media_aggr_reddito_pc,(media_aggr_reddito_pc-Tabella2026[[#This Row],[REDDITO COMPLESSIVO PROCAPITE]]),0)</f>
        <v>0</v>
      </c>
      <c r="O345" s="3">
        <f>+Tabella2026[[#This Row],[DIFFERENZA REDDITO INFERIORE ALLA MEDIA DALLA MEDIA]]*Tabella2026[[#This Row],[POP_2024]]</f>
        <v>0</v>
      </c>
      <c r="P345" s="3">
        <f>+Tabella2026[[#This Row],[POPOLAZIONE PER DIFFERENZA ]]/SUM(Tabella2026[[POPOLAZIONE PER DIFFERENZA ]])</f>
        <v>0</v>
      </c>
      <c r="Q345" s="3">
        <f>+Tabella2026[[#This Row],[INCIDENZA POPOLAZIONE PER DIFFERENZA]]*(PLAFOND-SUM(Tabella2026[CONTRIBUTO SULLA BASE DELLA POPOLAZIONE]))</f>
        <v>0</v>
      </c>
      <c r="R345" s="3">
        <f>+Tabella2026[[#This Row],[CONTRIBUTO SULLA BASE DELLA POPOLAZIONE]]+Tabella2026[[#This Row],[CONTRIBUTO SULLA BASE DEL REDDITO]]</f>
        <v>136147.90531737325</v>
      </c>
      <c r="S345" s="3">
        <f>+Tabella2026[[#This Row],[CONTRIBUTO TOTALE]]/(PLAFOND/N_TESSERE)</f>
        <v>272.29581063474649</v>
      </c>
      <c r="T345" s="3">
        <f>+MAX(CEILING(Tabella2026[[#This Row],[preDEF1]],1),1)</f>
        <v>273</v>
      </c>
      <c r="U345" s="9">
        <f xml:space="preserve"> IF(ROW(Tabella2026[[#This Row],[preDEF2]]) - ROW(Tabella2026[[#Headers],[preDEF2]])&lt;=ABS(SUM(Tabella2026[preDEF2])-N_TESSERE),Tabella2026[[#This Row],[preDEF2]]-1,Tabella2026[[#This Row],[preDEF2]])</f>
        <v>272</v>
      </c>
      <c r="V345" s="21">
        <f>+Tabella2026[[#This Row],[DEF - n. card]]*(PLAFOND/N_TESSERE)</f>
        <v>136000</v>
      </c>
      <c r="W345" s="18"/>
    </row>
    <row r="346" spans="2:23" x14ac:dyDescent="0.25">
      <c r="B346" s="1" t="s">
        <v>711</v>
      </c>
      <c r="C346" s="2">
        <v>27024</v>
      </c>
      <c r="D346" s="1" t="s">
        <v>712</v>
      </c>
      <c r="E346" s="1" t="s">
        <v>38</v>
      </c>
      <c r="F346" s="1" t="s">
        <v>40</v>
      </c>
      <c r="G346" s="1" t="s">
        <v>233</v>
      </c>
      <c r="H346" s="1" t="s">
        <v>15835</v>
      </c>
      <c r="I346" s="5">
        <v>27011</v>
      </c>
      <c r="J346" s="5">
        <v>614973503</v>
      </c>
      <c r="K346" s="3">
        <f>+Tabella2026[[#This Row],[POP_2024]]/SUM(Tabella2026[POP_2024])</f>
        <v>4.5825267412176522E-4</v>
      </c>
      <c r="L346" s="3">
        <f>+Tabella2026[[#This Row],[INCIDENZA POPOLAZIONE]]*(PLAFOND/2)</f>
        <v>134909.24357194209</v>
      </c>
      <c r="M346" s="3">
        <f>+IFERROR(Tabella2026[[#This Row],[reddito_2024]]/Tabella2026[[#This Row],[POP_2024]],"")</f>
        <v>22767.520750805226</v>
      </c>
      <c r="N346" s="3">
        <f>+IF(Tabella2026[[#This Row],[REDDITO COMPLESSIVO PROCAPITE]]&lt;media_aggr_reddito_pc,(media_aggr_reddito_pc-Tabella2026[[#This Row],[REDDITO COMPLESSIVO PROCAPITE]]),0)</f>
        <v>0</v>
      </c>
      <c r="O346" s="3">
        <f>+Tabella2026[[#This Row],[DIFFERENZA REDDITO INFERIORE ALLA MEDIA DALLA MEDIA]]*Tabella2026[[#This Row],[POP_2024]]</f>
        <v>0</v>
      </c>
      <c r="P346" s="3">
        <f>+Tabella2026[[#This Row],[POPOLAZIONE PER DIFFERENZA ]]/SUM(Tabella2026[[POPOLAZIONE PER DIFFERENZA ]])</f>
        <v>0</v>
      </c>
      <c r="Q346" s="3">
        <f>+Tabella2026[[#This Row],[INCIDENZA POPOLAZIONE PER DIFFERENZA]]*(PLAFOND-SUM(Tabella2026[CONTRIBUTO SULLA BASE DELLA POPOLAZIONE]))</f>
        <v>0</v>
      </c>
      <c r="R346" s="3">
        <f>+Tabella2026[[#This Row],[CONTRIBUTO SULLA BASE DELLA POPOLAZIONE]]+Tabella2026[[#This Row],[CONTRIBUTO SULLA BASE DEL REDDITO]]</f>
        <v>134909.24357194209</v>
      </c>
      <c r="S346" s="3">
        <f>+Tabella2026[[#This Row],[CONTRIBUTO TOTALE]]/(PLAFOND/N_TESSERE)</f>
        <v>269.81848714388417</v>
      </c>
      <c r="T346" s="3">
        <f>+MAX(CEILING(Tabella2026[[#This Row],[preDEF1]],1),1)</f>
        <v>270</v>
      </c>
      <c r="U346" s="9">
        <f xml:space="preserve"> IF(ROW(Tabella2026[[#This Row],[preDEF2]]) - ROW(Tabella2026[[#Headers],[preDEF2]])&lt;=ABS(SUM(Tabella2026[preDEF2])-N_TESSERE),Tabella2026[[#This Row],[preDEF2]]-1,Tabella2026[[#This Row],[preDEF2]])</f>
        <v>269</v>
      </c>
      <c r="V346" s="21">
        <f>+Tabella2026[[#This Row],[DEF - n. card]]*(PLAFOND/N_TESSERE)</f>
        <v>134500</v>
      </c>
      <c r="W346" s="18"/>
    </row>
    <row r="347" spans="2:23" x14ac:dyDescent="0.25">
      <c r="B347" s="1" t="s">
        <v>733</v>
      </c>
      <c r="C347" s="2">
        <v>27019</v>
      </c>
      <c r="D347" s="1" t="s">
        <v>734</v>
      </c>
      <c r="E347" s="1" t="s">
        <v>38</v>
      </c>
      <c r="F347" s="1" t="s">
        <v>40</v>
      </c>
      <c r="G347" s="1" t="s">
        <v>233</v>
      </c>
      <c r="H347" s="1" t="s">
        <v>15835</v>
      </c>
      <c r="I347" s="5">
        <v>26994</v>
      </c>
      <c r="J347" s="5">
        <v>506084208</v>
      </c>
      <c r="K347" s="3">
        <f>+Tabella2026[[#This Row],[POP_2024]]/SUM(Tabella2026[POP_2024])</f>
        <v>4.5796426216145015E-4</v>
      </c>
      <c r="L347" s="3">
        <f>+Tabella2026[[#This Row],[INCIDENZA POPOLAZIONE]]*(PLAFOND/2)</f>
        <v>134824.33530713432</v>
      </c>
      <c r="M347" s="3">
        <f>+IFERROR(Tabella2026[[#This Row],[reddito_2024]]/Tabella2026[[#This Row],[POP_2024]],"")</f>
        <v>18748.025783507444</v>
      </c>
      <c r="N347" s="3">
        <f>+IF(Tabella2026[[#This Row],[REDDITO COMPLESSIVO PROCAPITE]]&lt;media_aggr_reddito_pc,(media_aggr_reddito_pc-Tabella2026[[#This Row],[REDDITO COMPLESSIVO PROCAPITE]]),0)</f>
        <v>0</v>
      </c>
      <c r="O347" s="3">
        <f>+Tabella2026[[#This Row],[DIFFERENZA REDDITO INFERIORE ALLA MEDIA DALLA MEDIA]]*Tabella2026[[#This Row],[POP_2024]]</f>
        <v>0</v>
      </c>
      <c r="P347" s="3">
        <f>+Tabella2026[[#This Row],[POPOLAZIONE PER DIFFERENZA ]]/SUM(Tabella2026[[POPOLAZIONE PER DIFFERENZA ]])</f>
        <v>0</v>
      </c>
      <c r="Q347" s="3">
        <f>+Tabella2026[[#This Row],[INCIDENZA POPOLAZIONE PER DIFFERENZA]]*(PLAFOND-SUM(Tabella2026[CONTRIBUTO SULLA BASE DELLA POPOLAZIONE]))</f>
        <v>0</v>
      </c>
      <c r="R347" s="3">
        <f>+Tabella2026[[#This Row],[CONTRIBUTO SULLA BASE DELLA POPOLAZIONE]]+Tabella2026[[#This Row],[CONTRIBUTO SULLA BASE DEL REDDITO]]</f>
        <v>134824.33530713432</v>
      </c>
      <c r="S347" s="3">
        <f>+Tabella2026[[#This Row],[CONTRIBUTO TOTALE]]/(PLAFOND/N_TESSERE)</f>
        <v>269.64867061426861</v>
      </c>
      <c r="T347" s="3">
        <f>+MAX(CEILING(Tabella2026[[#This Row],[preDEF1]],1),1)</f>
        <v>270</v>
      </c>
      <c r="U347" s="9">
        <f xml:space="preserve"> IF(ROW(Tabella2026[[#This Row],[preDEF2]]) - ROW(Tabella2026[[#Headers],[preDEF2]])&lt;=ABS(SUM(Tabella2026[preDEF2])-N_TESSERE),Tabella2026[[#This Row],[preDEF2]]-1,Tabella2026[[#This Row],[preDEF2]])</f>
        <v>269</v>
      </c>
      <c r="V347" s="21">
        <f>+Tabella2026[[#This Row],[DEF - n. card]]*(PLAFOND/N_TESSERE)</f>
        <v>134500</v>
      </c>
      <c r="W347" s="18"/>
    </row>
    <row r="348" spans="2:23" x14ac:dyDescent="0.25">
      <c r="B348" s="1" t="s">
        <v>721</v>
      </c>
      <c r="C348" s="2">
        <v>47017</v>
      </c>
      <c r="D348" s="1" t="s">
        <v>722</v>
      </c>
      <c r="E348" s="1" t="s">
        <v>30</v>
      </c>
      <c r="F348" s="1" t="s">
        <v>140</v>
      </c>
      <c r="G348" s="1" t="s">
        <v>233</v>
      </c>
      <c r="H348" s="1" t="s">
        <v>15834</v>
      </c>
      <c r="I348" s="5">
        <v>26969</v>
      </c>
      <c r="J348" s="5">
        <v>433815732</v>
      </c>
      <c r="K348" s="3">
        <f>+Tabella2026[[#This Row],[POP_2024]]/SUM(Tabella2026[POP_2024])</f>
        <v>4.5754012692569271E-4</v>
      </c>
      <c r="L348" s="3">
        <f>+Tabella2026[[#This Row],[INCIDENZA POPOLAZIONE]]*(PLAFOND/2)</f>
        <v>134699.47021182874</v>
      </c>
      <c r="M348" s="3">
        <f>+IFERROR(Tabella2026[[#This Row],[reddito_2024]]/Tabella2026[[#This Row],[POP_2024]],"")</f>
        <v>16085.71812080537</v>
      </c>
      <c r="N348" s="3">
        <f>+IF(Tabella2026[[#This Row],[REDDITO COMPLESSIVO PROCAPITE]]&lt;media_aggr_reddito_pc,(media_aggr_reddito_pc-Tabella2026[[#This Row],[REDDITO COMPLESSIVO PROCAPITE]]),0)</f>
        <v>1739.3479418033712</v>
      </c>
      <c r="O348" s="3">
        <f>+Tabella2026[[#This Row],[DIFFERENZA REDDITO INFERIORE ALLA MEDIA DALLA MEDIA]]*Tabella2026[[#This Row],[POP_2024]]</f>
        <v>46908474.642495118</v>
      </c>
      <c r="P348" s="3">
        <f>+Tabella2026[[#This Row],[POPOLAZIONE PER DIFFERENZA ]]/SUM(Tabella2026[[POPOLAZIONE PER DIFFERENZA ]])</f>
        <v>4.1616359291467807E-4</v>
      </c>
      <c r="Q348" s="3">
        <f>+Tabella2026[[#This Row],[INCIDENZA POPOLAZIONE PER DIFFERENZA]]*(PLAFOND-SUM(Tabella2026[CONTRIBUTO SULLA BASE DELLA POPOLAZIONE]))</f>
        <v>122518.24963138704</v>
      </c>
      <c r="R348" s="3">
        <f>+Tabella2026[[#This Row],[CONTRIBUTO SULLA BASE DELLA POPOLAZIONE]]+Tabella2026[[#This Row],[CONTRIBUTO SULLA BASE DEL REDDITO]]</f>
        <v>257217.71984321577</v>
      </c>
      <c r="S348" s="3">
        <f>+Tabella2026[[#This Row],[CONTRIBUTO TOTALE]]/(PLAFOND/N_TESSERE)</f>
        <v>514.43543968643155</v>
      </c>
      <c r="T348" s="3">
        <f>+MAX(CEILING(Tabella2026[[#This Row],[preDEF1]],1),1)</f>
        <v>515</v>
      </c>
      <c r="U348" s="9">
        <f xml:space="preserve"> IF(ROW(Tabella2026[[#This Row],[preDEF2]]) - ROW(Tabella2026[[#Headers],[preDEF2]])&lt;=ABS(SUM(Tabella2026[preDEF2])-N_TESSERE),Tabella2026[[#This Row],[preDEF2]]-1,Tabella2026[[#This Row],[preDEF2]])</f>
        <v>514</v>
      </c>
      <c r="V348" s="21">
        <f>+Tabella2026[[#This Row],[DEF - n. card]]*(PLAFOND/N_TESSERE)</f>
        <v>257000</v>
      </c>
      <c r="W348" s="18"/>
    </row>
    <row r="349" spans="2:23" x14ac:dyDescent="0.25">
      <c r="B349" s="1" t="s">
        <v>723</v>
      </c>
      <c r="C349" s="2">
        <v>15105</v>
      </c>
      <c r="D349" s="1" t="s">
        <v>724</v>
      </c>
      <c r="E349" s="1" t="s">
        <v>12</v>
      </c>
      <c r="F349" s="1" t="s">
        <v>11</v>
      </c>
      <c r="G349" s="1" t="s">
        <v>233</v>
      </c>
      <c r="H349" s="1" t="s">
        <v>15835</v>
      </c>
      <c r="I349" s="5">
        <v>26870</v>
      </c>
      <c r="J349" s="5">
        <v>523224723</v>
      </c>
      <c r="K349" s="3">
        <f>+Tabella2026[[#This Row],[POP_2024]]/SUM(Tabella2026[POP_2024])</f>
        <v>4.5586055139209327E-4</v>
      </c>
      <c r="L349" s="3">
        <f>+Tabella2026[[#This Row],[INCIDENZA POPOLAZIONE]]*(PLAFOND/2)</f>
        <v>134205.00443441872</v>
      </c>
      <c r="M349" s="3">
        <f>+IFERROR(Tabella2026[[#This Row],[reddito_2024]]/Tabella2026[[#This Row],[POP_2024]],"")</f>
        <v>19472.449683662078</v>
      </c>
      <c r="N349" s="3">
        <f>+IF(Tabella2026[[#This Row],[REDDITO COMPLESSIVO PROCAPITE]]&lt;media_aggr_reddito_pc,(media_aggr_reddito_pc-Tabella2026[[#This Row],[REDDITO COMPLESSIVO PROCAPITE]]),0)</f>
        <v>0</v>
      </c>
      <c r="O349" s="3">
        <f>+Tabella2026[[#This Row],[DIFFERENZA REDDITO INFERIORE ALLA MEDIA DALLA MEDIA]]*Tabella2026[[#This Row],[POP_2024]]</f>
        <v>0</v>
      </c>
      <c r="P349" s="3">
        <f>+Tabella2026[[#This Row],[POPOLAZIONE PER DIFFERENZA ]]/SUM(Tabella2026[[POPOLAZIONE PER DIFFERENZA ]])</f>
        <v>0</v>
      </c>
      <c r="Q349" s="3">
        <f>+Tabella2026[[#This Row],[INCIDENZA POPOLAZIONE PER DIFFERENZA]]*(PLAFOND-SUM(Tabella2026[CONTRIBUTO SULLA BASE DELLA POPOLAZIONE]))</f>
        <v>0</v>
      </c>
      <c r="R349" s="3">
        <f>+Tabella2026[[#This Row],[CONTRIBUTO SULLA BASE DELLA POPOLAZIONE]]+Tabella2026[[#This Row],[CONTRIBUTO SULLA BASE DEL REDDITO]]</f>
        <v>134205.00443441872</v>
      </c>
      <c r="S349" s="3">
        <f>+Tabella2026[[#This Row],[CONTRIBUTO TOTALE]]/(PLAFOND/N_TESSERE)</f>
        <v>268.41000886883745</v>
      </c>
      <c r="T349" s="3">
        <f>+MAX(CEILING(Tabella2026[[#This Row],[preDEF1]],1),1)</f>
        <v>269</v>
      </c>
      <c r="U349" s="9">
        <f xml:space="preserve"> IF(ROW(Tabella2026[[#This Row],[preDEF2]]) - ROW(Tabella2026[[#Headers],[preDEF2]])&lt;=ABS(SUM(Tabella2026[preDEF2])-N_TESSERE),Tabella2026[[#This Row],[preDEF2]]-1,Tabella2026[[#This Row],[preDEF2]])</f>
        <v>268</v>
      </c>
      <c r="V349" s="21">
        <f>+Tabella2026[[#This Row],[DEF - n. card]]*(PLAFOND/N_TESSERE)</f>
        <v>134000</v>
      </c>
      <c r="W349" s="18"/>
    </row>
    <row r="350" spans="2:23" x14ac:dyDescent="0.25">
      <c r="B350" s="1" t="s">
        <v>719</v>
      </c>
      <c r="C350" s="2">
        <v>88011</v>
      </c>
      <c r="D350" s="1" t="s">
        <v>720</v>
      </c>
      <c r="E350" s="1" t="s">
        <v>21</v>
      </c>
      <c r="F350" s="1" t="s">
        <v>186</v>
      </c>
      <c r="G350" s="1" t="s">
        <v>233</v>
      </c>
      <c r="H350" s="1" t="s">
        <v>15836</v>
      </c>
      <c r="I350" s="5">
        <v>26844</v>
      </c>
      <c r="J350" s="5">
        <v>312645814</v>
      </c>
      <c r="K350" s="3">
        <f>+Tabella2026[[#This Row],[POP_2024]]/SUM(Tabella2026[POP_2024])</f>
        <v>4.5541945074690555E-4</v>
      </c>
      <c r="L350" s="3">
        <f>+Tabella2026[[#This Row],[INCIDENZA POPOLAZIONE]]*(PLAFOND/2)</f>
        <v>134075.14473530094</v>
      </c>
      <c r="M350" s="3">
        <f>+IFERROR(Tabella2026[[#This Row],[reddito_2024]]/Tabella2026[[#This Row],[POP_2024]],"")</f>
        <v>11646.767024288481</v>
      </c>
      <c r="N350" s="3">
        <f>+IF(Tabella2026[[#This Row],[REDDITO COMPLESSIVO PROCAPITE]]&lt;media_aggr_reddito_pc,(media_aggr_reddito_pc-Tabella2026[[#This Row],[REDDITO COMPLESSIVO PROCAPITE]]),0)</f>
        <v>6178.2990383202596</v>
      </c>
      <c r="O350" s="3">
        <f>+Tabella2026[[#This Row],[DIFFERENZA REDDITO INFERIORE ALLA MEDIA DALLA MEDIA]]*Tabella2026[[#This Row],[POP_2024]]</f>
        <v>165850259.38466904</v>
      </c>
      <c r="P350" s="3">
        <f>+Tabella2026[[#This Row],[POPOLAZIONE PER DIFFERENZA ]]/SUM(Tabella2026[[POPOLAZIONE PER DIFFERENZA ]])</f>
        <v>1.4713938229154891E-3</v>
      </c>
      <c r="Q350" s="3">
        <f>+Tabella2026[[#This Row],[INCIDENZA POPOLAZIONE PER DIFFERENZA]]*(PLAFOND-SUM(Tabella2026[CONTRIBUTO SULLA BASE DELLA POPOLAZIONE]))</f>
        <v>433177.23792095453</v>
      </c>
      <c r="R350" s="3">
        <f>+Tabella2026[[#This Row],[CONTRIBUTO SULLA BASE DELLA POPOLAZIONE]]+Tabella2026[[#This Row],[CONTRIBUTO SULLA BASE DEL REDDITO]]</f>
        <v>567252.3826562555</v>
      </c>
      <c r="S350" s="3">
        <f>+Tabella2026[[#This Row],[CONTRIBUTO TOTALE]]/(PLAFOND/N_TESSERE)</f>
        <v>1134.5047653125109</v>
      </c>
      <c r="T350" s="3">
        <f>+MAX(CEILING(Tabella2026[[#This Row],[preDEF1]],1),1)</f>
        <v>1135</v>
      </c>
      <c r="U350" s="9">
        <f xml:space="preserve"> IF(ROW(Tabella2026[[#This Row],[preDEF2]]) - ROW(Tabella2026[[#Headers],[preDEF2]])&lt;=ABS(SUM(Tabella2026[preDEF2])-N_TESSERE),Tabella2026[[#This Row],[preDEF2]]-1,Tabella2026[[#This Row],[preDEF2]])</f>
        <v>1134</v>
      </c>
      <c r="V350" s="21">
        <f>+Tabella2026[[#This Row],[DEF - n. card]]*(PLAFOND/N_TESSERE)</f>
        <v>567000</v>
      </c>
      <c r="W350" s="18"/>
    </row>
    <row r="351" spans="2:23" x14ac:dyDescent="0.25">
      <c r="B351" s="1" t="s">
        <v>727</v>
      </c>
      <c r="C351" s="2">
        <v>87017</v>
      </c>
      <c r="D351" s="1" t="s">
        <v>728</v>
      </c>
      <c r="E351" s="1" t="s">
        <v>21</v>
      </c>
      <c r="F351" s="1" t="s">
        <v>35</v>
      </c>
      <c r="G351" s="1" t="s">
        <v>233</v>
      </c>
      <c r="H351" s="1" t="s">
        <v>15836</v>
      </c>
      <c r="I351" s="5">
        <v>26557</v>
      </c>
      <c r="J351" s="5">
        <v>345686404</v>
      </c>
      <c r="K351" s="3">
        <f>+Tabella2026[[#This Row],[POP_2024]]/SUM(Tabella2026[POP_2024])</f>
        <v>4.5055037824041016E-4</v>
      </c>
      <c r="L351" s="3">
        <f>+Tabella2026[[#This Row],[INCIDENZA POPOLAZIONE]]*(PLAFOND/2)</f>
        <v>132641.69344119306</v>
      </c>
      <c r="M351" s="3">
        <f>+IFERROR(Tabella2026[[#This Row],[reddito_2024]]/Tabella2026[[#This Row],[POP_2024]],"")</f>
        <v>13016.771623300825</v>
      </c>
      <c r="N351" s="3">
        <f>+IF(Tabella2026[[#This Row],[REDDITO COMPLESSIVO PROCAPITE]]&lt;media_aggr_reddito_pc,(media_aggr_reddito_pc-Tabella2026[[#This Row],[REDDITO COMPLESSIVO PROCAPITE]]),0)</f>
        <v>4808.294439307916</v>
      </c>
      <c r="O351" s="3">
        <f>+Tabella2026[[#This Row],[DIFFERENZA REDDITO INFERIORE ALLA MEDIA DALLA MEDIA]]*Tabella2026[[#This Row],[POP_2024]]</f>
        <v>127693875.42470032</v>
      </c>
      <c r="P351" s="3">
        <f>+Tabella2026[[#This Row],[POPOLAZIONE PER DIFFERENZA ]]/SUM(Tabella2026[[POPOLAZIONE PER DIFFERENZA ]])</f>
        <v>1.1328772123790367E-3</v>
      </c>
      <c r="Q351" s="3">
        <f>+Tabella2026[[#This Row],[INCIDENZA POPOLAZIONE PER DIFFERENZA]]*(PLAFOND-SUM(Tabella2026[CONTRIBUTO SULLA BASE DELLA POPOLAZIONE]))</f>
        <v>333518.20166648045</v>
      </c>
      <c r="R351" s="3">
        <f>+Tabella2026[[#This Row],[CONTRIBUTO SULLA BASE DELLA POPOLAZIONE]]+Tabella2026[[#This Row],[CONTRIBUTO SULLA BASE DEL REDDITO]]</f>
        <v>466159.89510767348</v>
      </c>
      <c r="S351" s="3">
        <f>+Tabella2026[[#This Row],[CONTRIBUTO TOTALE]]/(PLAFOND/N_TESSERE)</f>
        <v>932.31979021534698</v>
      </c>
      <c r="T351" s="3">
        <f>+MAX(CEILING(Tabella2026[[#This Row],[preDEF1]],1),1)</f>
        <v>933</v>
      </c>
      <c r="U351" s="9">
        <f xml:space="preserve"> IF(ROW(Tabella2026[[#This Row],[preDEF2]]) - ROW(Tabella2026[[#Headers],[preDEF2]])&lt;=ABS(SUM(Tabella2026[preDEF2])-N_TESSERE),Tabella2026[[#This Row],[preDEF2]]-1,Tabella2026[[#This Row],[preDEF2]])</f>
        <v>932</v>
      </c>
      <c r="V351" s="21">
        <f>+Tabella2026[[#This Row],[DEF - n. card]]*(PLAFOND/N_TESSERE)</f>
        <v>466000</v>
      </c>
      <c r="W351" s="18"/>
    </row>
    <row r="352" spans="2:23" x14ac:dyDescent="0.25">
      <c r="B352" s="1" t="s">
        <v>761</v>
      </c>
      <c r="C352" s="2">
        <v>15032</v>
      </c>
      <c r="D352" s="1" t="s">
        <v>762</v>
      </c>
      <c r="E352" s="1" t="s">
        <v>12</v>
      </c>
      <c r="F352" s="1" t="s">
        <v>11</v>
      </c>
      <c r="G352" s="1" t="s">
        <v>233</v>
      </c>
      <c r="H352" s="1" t="s">
        <v>15835</v>
      </c>
      <c r="I352" s="5">
        <v>26513</v>
      </c>
      <c r="J352" s="5">
        <v>529899851</v>
      </c>
      <c r="K352" s="3">
        <f>+Tabella2026[[#This Row],[POP_2024]]/SUM(Tabella2026[POP_2024])</f>
        <v>4.4980390022547709E-4</v>
      </c>
      <c r="L352" s="3">
        <f>+Tabella2026[[#This Row],[INCIDENZA POPOLAZIONE]]*(PLAFOND/2)</f>
        <v>132421.93087345528</v>
      </c>
      <c r="M352" s="3">
        <f>+IFERROR(Tabella2026[[#This Row],[reddito_2024]]/Tabella2026[[#This Row],[POP_2024]],"")</f>
        <v>19986.416135480707</v>
      </c>
      <c r="N352" s="3">
        <f>+IF(Tabella2026[[#This Row],[REDDITO COMPLESSIVO PROCAPITE]]&lt;media_aggr_reddito_pc,(media_aggr_reddito_pc-Tabella2026[[#This Row],[REDDITO COMPLESSIVO PROCAPITE]]),0)</f>
        <v>0</v>
      </c>
      <c r="O352" s="3">
        <f>+Tabella2026[[#This Row],[DIFFERENZA REDDITO INFERIORE ALLA MEDIA DALLA MEDIA]]*Tabella2026[[#This Row],[POP_2024]]</f>
        <v>0</v>
      </c>
      <c r="P352" s="3">
        <f>+Tabella2026[[#This Row],[POPOLAZIONE PER DIFFERENZA ]]/SUM(Tabella2026[[POPOLAZIONE PER DIFFERENZA ]])</f>
        <v>0</v>
      </c>
      <c r="Q352" s="3">
        <f>+Tabella2026[[#This Row],[INCIDENZA POPOLAZIONE PER DIFFERENZA]]*(PLAFOND-SUM(Tabella2026[CONTRIBUTO SULLA BASE DELLA POPOLAZIONE]))</f>
        <v>0</v>
      </c>
      <c r="R352" s="3">
        <f>+Tabella2026[[#This Row],[CONTRIBUTO SULLA BASE DELLA POPOLAZIONE]]+Tabella2026[[#This Row],[CONTRIBUTO SULLA BASE DEL REDDITO]]</f>
        <v>132421.93087345528</v>
      </c>
      <c r="S352" s="3">
        <f>+Tabella2026[[#This Row],[CONTRIBUTO TOTALE]]/(PLAFOND/N_TESSERE)</f>
        <v>264.84386174691053</v>
      </c>
      <c r="T352" s="3">
        <f>+MAX(CEILING(Tabella2026[[#This Row],[preDEF1]],1),1)</f>
        <v>265</v>
      </c>
      <c r="U352" s="9">
        <f xml:space="preserve"> IF(ROW(Tabella2026[[#This Row],[preDEF2]]) - ROW(Tabella2026[[#Headers],[preDEF2]])&lt;=ABS(SUM(Tabella2026[preDEF2])-N_TESSERE),Tabella2026[[#This Row],[preDEF2]]-1,Tabella2026[[#This Row],[preDEF2]])</f>
        <v>264</v>
      </c>
      <c r="V352" s="21">
        <f>+Tabella2026[[#This Row],[DEF - n. card]]*(PLAFOND/N_TESSERE)</f>
        <v>132000</v>
      </c>
      <c r="W352" s="18"/>
    </row>
    <row r="353" spans="2:23" x14ac:dyDescent="0.25">
      <c r="B353" s="1" t="s">
        <v>773</v>
      </c>
      <c r="C353" s="2">
        <v>65099</v>
      </c>
      <c r="D353" s="1" t="s">
        <v>774</v>
      </c>
      <c r="E353" s="1" t="s">
        <v>15</v>
      </c>
      <c r="F353" s="1" t="s">
        <v>82</v>
      </c>
      <c r="G353" s="1" t="s">
        <v>233</v>
      </c>
      <c r="H353" s="1" t="s">
        <v>15836</v>
      </c>
      <c r="I353" s="5">
        <v>26512</v>
      </c>
      <c r="J353" s="5">
        <v>329266007</v>
      </c>
      <c r="K353" s="3">
        <f>+Tabella2026[[#This Row],[POP_2024]]/SUM(Tabella2026[POP_2024])</f>
        <v>4.4978693481604676E-4</v>
      </c>
      <c r="L353" s="3">
        <f>+Tabella2026[[#This Row],[INCIDENZA POPOLAZIONE]]*(PLAFOND/2)</f>
        <v>132416.93626964305</v>
      </c>
      <c r="M353" s="3">
        <f>+IFERROR(Tabella2026[[#This Row],[reddito_2024]]/Tabella2026[[#This Row],[POP_2024]],"")</f>
        <v>12419.508411285457</v>
      </c>
      <c r="N353" s="3">
        <f>+IF(Tabella2026[[#This Row],[REDDITO COMPLESSIVO PROCAPITE]]&lt;media_aggr_reddito_pc,(media_aggr_reddito_pc-Tabella2026[[#This Row],[REDDITO COMPLESSIVO PROCAPITE]]),0)</f>
        <v>5405.5576513232845</v>
      </c>
      <c r="O353" s="3">
        <f>+Tabella2026[[#This Row],[DIFFERENZA REDDITO INFERIORE ALLA MEDIA DALLA MEDIA]]*Tabella2026[[#This Row],[POP_2024]]</f>
        <v>143312144.45188293</v>
      </c>
      <c r="P353" s="3">
        <f>+Tabella2026[[#This Row],[POPOLAZIONE PER DIFFERENZA ]]/SUM(Tabella2026[[POPOLAZIONE PER DIFFERENZA ]])</f>
        <v>1.2714397003515644E-3</v>
      </c>
      <c r="Q353" s="3">
        <f>+Tabella2026[[#This Row],[INCIDENZA POPOLAZIONE PER DIFFERENZA]]*(PLAFOND-SUM(Tabella2026[CONTRIBUTO SULLA BASE DELLA POPOLAZIONE]))</f>
        <v>374310.89420372678</v>
      </c>
      <c r="R353" s="3">
        <f>+Tabella2026[[#This Row],[CONTRIBUTO SULLA BASE DELLA POPOLAZIONE]]+Tabella2026[[#This Row],[CONTRIBUTO SULLA BASE DEL REDDITO]]</f>
        <v>506727.8304733698</v>
      </c>
      <c r="S353" s="3">
        <f>+Tabella2026[[#This Row],[CONTRIBUTO TOTALE]]/(PLAFOND/N_TESSERE)</f>
        <v>1013.4556609467396</v>
      </c>
      <c r="T353" s="3">
        <f>+MAX(CEILING(Tabella2026[[#This Row],[preDEF1]],1),1)</f>
        <v>1014</v>
      </c>
      <c r="U353" s="9">
        <f xml:space="preserve"> IF(ROW(Tabella2026[[#This Row],[preDEF2]]) - ROW(Tabella2026[[#Headers],[preDEF2]])&lt;=ABS(SUM(Tabella2026[preDEF2])-N_TESSERE),Tabella2026[[#This Row],[preDEF2]]-1,Tabella2026[[#This Row],[preDEF2]])</f>
        <v>1013</v>
      </c>
      <c r="V353" s="21">
        <f>+Tabella2026[[#This Row],[DEF - n. card]]*(PLAFOND/N_TESSERE)</f>
        <v>506500</v>
      </c>
      <c r="W353" s="18"/>
    </row>
    <row r="354" spans="2:23" x14ac:dyDescent="0.25">
      <c r="B354" s="1" t="s">
        <v>725</v>
      </c>
      <c r="C354" s="2">
        <v>72021</v>
      </c>
      <c r="D354" s="1" t="s">
        <v>726</v>
      </c>
      <c r="E354" s="1" t="s">
        <v>33</v>
      </c>
      <c r="F354" s="1" t="s">
        <v>32</v>
      </c>
      <c r="G354" s="1" t="s">
        <v>233</v>
      </c>
      <c r="H354" s="1" t="s">
        <v>15836</v>
      </c>
      <c r="I354" s="5">
        <v>26465</v>
      </c>
      <c r="J354" s="5">
        <v>389869296</v>
      </c>
      <c r="K354" s="3">
        <f>+Tabella2026[[#This Row],[POP_2024]]/SUM(Tabella2026[POP_2024])</f>
        <v>4.4898956057282281E-4</v>
      </c>
      <c r="L354" s="3">
        <f>+Tabella2026[[#This Row],[INCIDENZA POPOLAZIONE]]*(PLAFOND/2)</f>
        <v>132182.18989046861</v>
      </c>
      <c r="M354" s="3">
        <f>+IFERROR(Tabella2026[[#This Row],[reddito_2024]]/Tabella2026[[#This Row],[POP_2024]],"")</f>
        <v>14731.505611184584</v>
      </c>
      <c r="N354" s="3">
        <f>+IF(Tabella2026[[#This Row],[REDDITO COMPLESSIVO PROCAPITE]]&lt;media_aggr_reddito_pc,(media_aggr_reddito_pc-Tabella2026[[#This Row],[REDDITO COMPLESSIVO PROCAPITE]]),0)</f>
        <v>3093.5604514241568</v>
      </c>
      <c r="O354" s="3">
        <f>+Tabella2026[[#This Row],[DIFFERENZA REDDITO INFERIORE ALLA MEDIA DALLA MEDIA]]*Tabella2026[[#This Row],[POP_2024]]</f>
        <v>81871077.346940309</v>
      </c>
      <c r="P354" s="3">
        <f>+Tabella2026[[#This Row],[POPOLAZIONE PER DIFFERENZA ]]/SUM(Tabella2026[[POPOLAZIONE PER DIFFERENZA ]])</f>
        <v>7.2634554766852402E-4</v>
      </c>
      <c r="Q354" s="3">
        <f>+Tabella2026[[#This Row],[INCIDENZA POPOLAZIONE PER DIFFERENZA]]*(PLAFOND-SUM(Tabella2026[CONTRIBUTO SULLA BASE DELLA POPOLAZIONE]))</f>
        <v>213835.58447445359</v>
      </c>
      <c r="R354" s="3">
        <f>+Tabella2026[[#This Row],[CONTRIBUTO SULLA BASE DELLA POPOLAZIONE]]+Tabella2026[[#This Row],[CONTRIBUTO SULLA BASE DEL REDDITO]]</f>
        <v>346017.7743649222</v>
      </c>
      <c r="S354" s="3">
        <f>+Tabella2026[[#This Row],[CONTRIBUTO TOTALE]]/(PLAFOND/N_TESSERE)</f>
        <v>692.03554872984444</v>
      </c>
      <c r="T354" s="3">
        <f>+MAX(CEILING(Tabella2026[[#This Row],[preDEF1]],1),1)</f>
        <v>693</v>
      </c>
      <c r="U354" s="9">
        <f xml:space="preserve"> IF(ROW(Tabella2026[[#This Row],[preDEF2]]) - ROW(Tabella2026[[#Headers],[preDEF2]])&lt;=ABS(SUM(Tabella2026[preDEF2])-N_TESSERE),Tabella2026[[#This Row],[preDEF2]]-1,Tabella2026[[#This Row],[preDEF2]])</f>
        <v>692</v>
      </c>
      <c r="V354" s="21">
        <f>+Tabella2026[[#This Row],[DEF - n. card]]*(PLAFOND/N_TESSERE)</f>
        <v>346000</v>
      </c>
      <c r="W354" s="18"/>
    </row>
    <row r="355" spans="2:23" x14ac:dyDescent="0.25">
      <c r="B355" s="1" t="s">
        <v>735</v>
      </c>
      <c r="C355" s="2">
        <v>6174</v>
      </c>
      <c r="D355" s="1" t="s">
        <v>736</v>
      </c>
      <c r="E355" s="1" t="s">
        <v>18</v>
      </c>
      <c r="F355" s="1" t="s">
        <v>138</v>
      </c>
      <c r="G355" s="1" t="s">
        <v>233</v>
      </c>
      <c r="H355" s="1" t="s">
        <v>15835</v>
      </c>
      <c r="I355" s="5">
        <v>26462</v>
      </c>
      <c r="J355" s="5">
        <v>562363455</v>
      </c>
      <c r="K355" s="3">
        <f>+Tabella2026[[#This Row],[POP_2024]]/SUM(Tabella2026[POP_2024])</f>
        <v>4.4893866434453193E-4</v>
      </c>
      <c r="L355" s="3">
        <f>+Tabella2026[[#This Row],[INCIDENZA POPOLAZIONE]]*(PLAFOND/2)</f>
        <v>132167.20607903195</v>
      </c>
      <c r="M355" s="3">
        <f>+IFERROR(Tabella2026[[#This Row],[reddito_2024]]/Tabella2026[[#This Row],[POP_2024]],"")</f>
        <v>21251.736641221374</v>
      </c>
      <c r="N355" s="3">
        <f>+IF(Tabella2026[[#This Row],[REDDITO COMPLESSIVO PROCAPITE]]&lt;media_aggr_reddito_pc,(media_aggr_reddito_pc-Tabella2026[[#This Row],[REDDITO COMPLESSIVO PROCAPITE]]),0)</f>
        <v>0</v>
      </c>
      <c r="O355" s="3">
        <f>+Tabella2026[[#This Row],[DIFFERENZA REDDITO INFERIORE ALLA MEDIA DALLA MEDIA]]*Tabella2026[[#This Row],[POP_2024]]</f>
        <v>0</v>
      </c>
      <c r="P355" s="3">
        <f>+Tabella2026[[#This Row],[POPOLAZIONE PER DIFFERENZA ]]/SUM(Tabella2026[[POPOLAZIONE PER DIFFERENZA ]])</f>
        <v>0</v>
      </c>
      <c r="Q355" s="3">
        <f>+Tabella2026[[#This Row],[INCIDENZA POPOLAZIONE PER DIFFERENZA]]*(PLAFOND-SUM(Tabella2026[CONTRIBUTO SULLA BASE DELLA POPOLAZIONE]))</f>
        <v>0</v>
      </c>
      <c r="R355" s="3">
        <f>+Tabella2026[[#This Row],[CONTRIBUTO SULLA BASE DELLA POPOLAZIONE]]+Tabella2026[[#This Row],[CONTRIBUTO SULLA BASE DEL REDDITO]]</f>
        <v>132167.20607903195</v>
      </c>
      <c r="S355" s="3">
        <f>+Tabella2026[[#This Row],[CONTRIBUTO TOTALE]]/(PLAFOND/N_TESSERE)</f>
        <v>264.33441215806391</v>
      </c>
      <c r="T355" s="3">
        <f>+MAX(CEILING(Tabella2026[[#This Row],[preDEF1]],1),1)</f>
        <v>265</v>
      </c>
      <c r="U355" s="9">
        <f xml:space="preserve"> IF(ROW(Tabella2026[[#This Row],[preDEF2]]) - ROW(Tabella2026[[#Headers],[preDEF2]])&lt;=ABS(SUM(Tabella2026[preDEF2])-N_TESSERE),Tabella2026[[#This Row],[preDEF2]]-1,Tabella2026[[#This Row],[preDEF2]])</f>
        <v>264</v>
      </c>
      <c r="V355" s="21">
        <f>+Tabella2026[[#This Row],[DEF - n. card]]*(PLAFOND/N_TESSERE)</f>
        <v>132000</v>
      </c>
      <c r="W355" s="18"/>
    </row>
    <row r="356" spans="2:23" x14ac:dyDescent="0.25">
      <c r="B356" s="1" t="s">
        <v>717</v>
      </c>
      <c r="C356" s="2">
        <v>15036</v>
      </c>
      <c r="D356" s="1" t="s">
        <v>718</v>
      </c>
      <c r="E356" s="1" t="s">
        <v>12</v>
      </c>
      <c r="F356" s="1" t="s">
        <v>11</v>
      </c>
      <c r="G356" s="1" t="s">
        <v>233</v>
      </c>
      <c r="H356" s="1" t="s">
        <v>15835</v>
      </c>
      <c r="I356" s="5">
        <v>26432</v>
      </c>
      <c r="J356" s="5">
        <v>576005982</v>
      </c>
      <c r="K356" s="3">
        <f>+Tabella2026[[#This Row],[POP_2024]]/SUM(Tabella2026[POP_2024])</f>
        <v>4.48429702061623E-4</v>
      </c>
      <c r="L356" s="3">
        <f>+Tabella2026[[#This Row],[INCIDENZA POPOLAZIONE]]*(PLAFOND/2)</f>
        <v>132017.36796466526</v>
      </c>
      <c r="M356" s="3">
        <f>+IFERROR(Tabella2026[[#This Row],[reddito_2024]]/Tabella2026[[#This Row],[POP_2024]],"")</f>
        <v>21791.993871065377</v>
      </c>
      <c r="N356" s="3">
        <f>+IF(Tabella2026[[#This Row],[REDDITO COMPLESSIVO PROCAPITE]]&lt;media_aggr_reddito_pc,(media_aggr_reddito_pc-Tabella2026[[#This Row],[REDDITO COMPLESSIVO PROCAPITE]]),0)</f>
        <v>0</v>
      </c>
      <c r="O356" s="3">
        <f>+Tabella2026[[#This Row],[DIFFERENZA REDDITO INFERIORE ALLA MEDIA DALLA MEDIA]]*Tabella2026[[#This Row],[POP_2024]]</f>
        <v>0</v>
      </c>
      <c r="P356" s="3">
        <f>+Tabella2026[[#This Row],[POPOLAZIONE PER DIFFERENZA ]]/SUM(Tabella2026[[POPOLAZIONE PER DIFFERENZA ]])</f>
        <v>0</v>
      </c>
      <c r="Q356" s="3">
        <f>+Tabella2026[[#This Row],[INCIDENZA POPOLAZIONE PER DIFFERENZA]]*(PLAFOND-SUM(Tabella2026[CONTRIBUTO SULLA BASE DELLA POPOLAZIONE]))</f>
        <v>0</v>
      </c>
      <c r="R356" s="3">
        <f>+Tabella2026[[#This Row],[CONTRIBUTO SULLA BASE DELLA POPOLAZIONE]]+Tabella2026[[#This Row],[CONTRIBUTO SULLA BASE DEL REDDITO]]</f>
        <v>132017.36796466526</v>
      </c>
      <c r="S356" s="3">
        <f>+Tabella2026[[#This Row],[CONTRIBUTO TOTALE]]/(PLAFOND/N_TESSERE)</f>
        <v>264.03473592933051</v>
      </c>
      <c r="T356" s="3">
        <f>+MAX(CEILING(Tabella2026[[#This Row],[preDEF1]],1),1)</f>
        <v>265</v>
      </c>
      <c r="U356" s="9">
        <f xml:space="preserve"> IF(ROW(Tabella2026[[#This Row],[preDEF2]]) - ROW(Tabella2026[[#Headers],[preDEF2]])&lt;=ABS(SUM(Tabella2026[preDEF2])-N_TESSERE),Tabella2026[[#This Row],[preDEF2]]-1,Tabella2026[[#This Row],[preDEF2]])</f>
        <v>264</v>
      </c>
      <c r="V356" s="21">
        <f>+Tabella2026[[#This Row],[DEF - n. card]]*(PLAFOND/N_TESSERE)</f>
        <v>132000</v>
      </c>
      <c r="W356" s="18"/>
    </row>
    <row r="357" spans="2:23" x14ac:dyDescent="0.25">
      <c r="B357" s="1" t="s">
        <v>765</v>
      </c>
      <c r="C357" s="2">
        <v>108024</v>
      </c>
      <c r="D357" s="1" t="s">
        <v>766</v>
      </c>
      <c r="E357" s="1" t="s">
        <v>12</v>
      </c>
      <c r="F357" s="1" t="s">
        <v>91</v>
      </c>
      <c r="G357" s="1" t="s">
        <v>233</v>
      </c>
      <c r="H357" s="1" t="s">
        <v>15835</v>
      </c>
      <c r="I357" s="5">
        <v>26415</v>
      </c>
      <c r="J357" s="5">
        <v>548637971</v>
      </c>
      <c r="K357" s="3">
        <f>+Tabella2026[[#This Row],[POP_2024]]/SUM(Tabella2026[POP_2024])</f>
        <v>4.4814129010130793E-4</v>
      </c>
      <c r="L357" s="3">
        <f>+Tabella2026[[#This Row],[INCIDENZA POPOLAZIONE]]*(PLAFOND/2)</f>
        <v>131932.45969985749</v>
      </c>
      <c r="M357" s="3">
        <f>+IFERROR(Tabella2026[[#This Row],[reddito_2024]]/Tabella2026[[#This Row],[POP_2024]],"")</f>
        <v>20769.940223357942</v>
      </c>
      <c r="N357" s="3">
        <f>+IF(Tabella2026[[#This Row],[REDDITO COMPLESSIVO PROCAPITE]]&lt;media_aggr_reddito_pc,(media_aggr_reddito_pc-Tabella2026[[#This Row],[REDDITO COMPLESSIVO PROCAPITE]]),0)</f>
        <v>0</v>
      </c>
      <c r="O357" s="3">
        <f>+Tabella2026[[#This Row],[DIFFERENZA REDDITO INFERIORE ALLA MEDIA DALLA MEDIA]]*Tabella2026[[#This Row],[POP_2024]]</f>
        <v>0</v>
      </c>
      <c r="P357" s="3">
        <f>+Tabella2026[[#This Row],[POPOLAZIONE PER DIFFERENZA ]]/SUM(Tabella2026[[POPOLAZIONE PER DIFFERENZA ]])</f>
        <v>0</v>
      </c>
      <c r="Q357" s="3">
        <f>+Tabella2026[[#This Row],[INCIDENZA POPOLAZIONE PER DIFFERENZA]]*(PLAFOND-SUM(Tabella2026[CONTRIBUTO SULLA BASE DELLA POPOLAZIONE]))</f>
        <v>0</v>
      </c>
      <c r="R357" s="3">
        <f>+Tabella2026[[#This Row],[CONTRIBUTO SULLA BASE DELLA POPOLAZIONE]]+Tabella2026[[#This Row],[CONTRIBUTO SULLA BASE DEL REDDITO]]</f>
        <v>131932.45969985749</v>
      </c>
      <c r="S357" s="3">
        <f>+Tabella2026[[#This Row],[CONTRIBUTO TOTALE]]/(PLAFOND/N_TESSERE)</f>
        <v>263.86491939971495</v>
      </c>
      <c r="T357" s="3">
        <f>+MAX(CEILING(Tabella2026[[#This Row],[preDEF1]],1),1)</f>
        <v>264</v>
      </c>
      <c r="U357" s="9">
        <f xml:space="preserve"> IF(ROW(Tabella2026[[#This Row],[preDEF2]]) - ROW(Tabella2026[[#Headers],[preDEF2]])&lt;=ABS(SUM(Tabella2026[preDEF2])-N_TESSERE),Tabella2026[[#This Row],[preDEF2]]-1,Tabella2026[[#This Row],[preDEF2]])</f>
        <v>263</v>
      </c>
      <c r="V357" s="21">
        <f>+Tabella2026[[#This Row],[DEF - n. card]]*(PLAFOND/N_TESSERE)</f>
        <v>131500</v>
      </c>
      <c r="W357" s="18"/>
    </row>
    <row r="358" spans="2:23" x14ac:dyDescent="0.25">
      <c r="B358" s="1" t="s">
        <v>751</v>
      </c>
      <c r="C358" s="2">
        <v>15116</v>
      </c>
      <c r="D358" s="1" t="s">
        <v>752</v>
      </c>
      <c r="E358" s="1" t="s">
        <v>12</v>
      </c>
      <c r="F358" s="1" t="s">
        <v>11</v>
      </c>
      <c r="G358" s="1" t="s">
        <v>233</v>
      </c>
      <c r="H358" s="1" t="s">
        <v>15835</v>
      </c>
      <c r="I358" s="5">
        <v>26356</v>
      </c>
      <c r="J358" s="5">
        <v>563501673</v>
      </c>
      <c r="K358" s="3">
        <f>+Tabella2026[[#This Row],[POP_2024]]/SUM(Tabella2026[POP_2024])</f>
        <v>4.471403309449204E-4</v>
      </c>
      <c r="L358" s="3">
        <f>+Tabella2026[[#This Row],[INCIDENZA POPOLAZIONE]]*(PLAFOND/2)</f>
        <v>131637.77807493636</v>
      </c>
      <c r="M358" s="3">
        <f>+IFERROR(Tabella2026[[#This Row],[reddito_2024]]/Tabella2026[[#This Row],[POP_2024]],"")</f>
        <v>21380.394331461528</v>
      </c>
      <c r="N358" s="3">
        <f>+IF(Tabella2026[[#This Row],[REDDITO COMPLESSIVO PROCAPITE]]&lt;media_aggr_reddito_pc,(media_aggr_reddito_pc-Tabella2026[[#This Row],[REDDITO COMPLESSIVO PROCAPITE]]),0)</f>
        <v>0</v>
      </c>
      <c r="O358" s="3">
        <f>+Tabella2026[[#This Row],[DIFFERENZA REDDITO INFERIORE ALLA MEDIA DALLA MEDIA]]*Tabella2026[[#This Row],[POP_2024]]</f>
        <v>0</v>
      </c>
      <c r="P358" s="3">
        <f>+Tabella2026[[#This Row],[POPOLAZIONE PER DIFFERENZA ]]/SUM(Tabella2026[[POPOLAZIONE PER DIFFERENZA ]])</f>
        <v>0</v>
      </c>
      <c r="Q358" s="3">
        <f>+Tabella2026[[#This Row],[INCIDENZA POPOLAZIONE PER DIFFERENZA]]*(PLAFOND-SUM(Tabella2026[CONTRIBUTO SULLA BASE DELLA POPOLAZIONE]))</f>
        <v>0</v>
      </c>
      <c r="R358" s="3">
        <f>+Tabella2026[[#This Row],[CONTRIBUTO SULLA BASE DELLA POPOLAZIONE]]+Tabella2026[[#This Row],[CONTRIBUTO SULLA BASE DEL REDDITO]]</f>
        <v>131637.77807493636</v>
      </c>
      <c r="S358" s="3">
        <f>+Tabella2026[[#This Row],[CONTRIBUTO TOTALE]]/(PLAFOND/N_TESSERE)</f>
        <v>263.27555614987273</v>
      </c>
      <c r="T358" s="3">
        <f>+MAX(CEILING(Tabella2026[[#This Row],[preDEF1]],1),1)</f>
        <v>264</v>
      </c>
      <c r="U358" s="9">
        <f xml:space="preserve"> IF(ROW(Tabella2026[[#This Row],[preDEF2]]) - ROW(Tabella2026[[#Headers],[preDEF2]])&lt;=ABS(SUM(Tabella2026[preDEF2])-N_TESSERE),Tabella2026[[#This Row],[preDEF2]]-1,Tabella2026[[#This Row],[preDEF2]])</f>
        <v>263</v>
      </c>
      <c r="V358" s="21">
        <f>+Tabella2026[[#This Row],[DEF - n. card]]*(PLAFOND/N_TESSERE)</f>
        <v>131500</v>
      </c>
      <c r="W358" s="18"/>
    </row>
    <row r="359" spans="2:23" x14ac:dyDescent="0.25">
      <c r="B359" s="1" t="s">
        <v>757</v>
      </c>
      <c r="C359" s="2">
        <v>17113</v>
      </c>
      <c r="D359" s="1" t="s">
        <v>758</v>
      </c>
      <c r="E359" s="1" t="s">
        <v>12</v>
      </c>
      <c r="F359" s="1" t="s">
        <v>50</v>
      </c>
      <c r="G359" s="1" t="s">
        <v>233</v>
      </c>
      <c r="H359" s="1" t="s">
        <v>15835</v>
      </c>
      <c r="I359" s="5">
        <v>26271</v>
      </c>
      <c r="J359" s="5">
        <v>489926843</v>
      </c>
      <c r="K359" s="3">
        <f>+Tabella2026[[#This Row],[POP_2024]]/SUM(Tabella2026[POP_2024])</f>
        <v>4.456982711433451E-4</v>
      </c>
      <c r="L359" s="3">
        <f>+Tabella2026[[#This Row],[INCIDENZA POPOLAZIONE]]*(PLAFOND/2)</f>
        <v>131213.23675089743</v>
      </c>
      <c r="M359" s="3">
        <f>+IFERROR(Tabella2026[[#This Row],[reddito_2024]]/Tabella2026[[#This Row],[POP_2024]],"")</f>
        <v>18648.960564881429</v>
      </c>
      <c r="N359" s="3">
        <f>+IF(Tabella2026[[#This Row],[REDDITO COMPLESSIVO PROCAPITE]]&lt;media_aggr_reddito_pc,(media_aggr_reddito_pc-Tabella2026[[#This Row],[REDDITO COMPLESSIVO PROCAPITE]]),0)</f>
        <v>0</v>
      </c>
      <c r="O359" s="3">
        <f>+Tabella2026[[#This Row],[DIFFERENZA REDDITO INFERIORE ALLA MEDIA DALLA MEDIA]]*Tabella2026[[#This Row],[POP_2024]]</f>
        <v>0</v>
      </c>
      <c r="P359" s="3">
        <f>+Tabella2026[[#This Row],[POPOLAZIONE PER DIFFERENZA ]]/SUM(Tabella2026[[POPOLAZIONE PER DIFFERENZA ]])</f>
        <v>0</v>
      </c>
      <c r="Q359" s="3">
        <f>+Tabella2026[[#This Row],[INCIDENZA POPOLAZIONE PER DIFFERENZA]]*(PLAFOND-SUM(Tabella2026[CONTRIBUTO SULLA BASE DELLA POPOLAZIONE]))</f>
        <v>0</v>
      </c>
      <c r="R359" s="3">
        <f>+Tabella2026[[#This Row],[CONTRIBUTO SULLA BASE DELLA POPOLAZIONE]]+Tabella2026[[#This Row],[CONTRIBUTO SULLA BASE DEL REDDITO]]</f>
        <v>131213.23675089743</v>
      </c>
      <c r="S359" s="3">
        <f>+Tabella2026[[#This Row],[CONTRIBUTO TOTALE]]/(PLAFOND/N_TESSERE)</f>
        <v>262.42647350179487</v>
      </c>
      <c r="T359" s="3">
        <f>+MAX(CEILING(Tabella2026[[#This Row],[preDEF1]],1),1)</f>
        <v>263</v>
      </c>
      <c r="U359" s="9">
        <f xml:space="preserve"> IF(ROW(Tabella2026[[#This Row],[preDEF2]]) - ROW(Tabella2026[[#Headers],[preDEF2]])&lt;=ABS(SUM(Tabella2026[preDEF2])-N_TESSERE),Tabella2026[[#This Row],[preDEF2]]-1,Tabella2026[[#This Row],[preDEF2]])</f>
        <v>262</v>
      </c>
      <c r="V359" s="21">
        <f>+Tabella2026[[#This Row],[DEF - n. card]]*(PLAFOND/N_TESSERE)</f>
        <v>131000</v>
      </c>
      <c r="W359" s="18"/>
    </row>
    <row r="360" spans="2:23" x14ac:dyDescent="0.25">
      <c r="B360" s="1" t="s">
        <v>741</v>
      </c>
      <c r="C360" s="2">
        <v>71046</v>
      </c>
      <c r="D360" s="1" t="s">
        <v>742</v>
      </c>
      <c r="E360" s="1" t="s">
        <v>33</v>
      </c>
      <c r="F360" s="1" t="s">
        <v>78</v>
      </c>
      <c r="G360" s="1" t="s">
        <v>233</v>
      </c>
      <c r="H360" s="1" t="s">
        <v>15836</v>
      </c>
      <c r="I360" s="5">
        <v>26249</v>
      </c>
      <c r="J360" s="5">
        <v>385580065</v>
      </c>
      <c r="K360" s="3">
        <f>+Tabella2026[[#This Row],[POP_2024]]/SUM(Tabella2026[POP_2024])</f>
        <v>4.4532503213587854E-4</v>
      </c>
      <c r="L360" s="3">
        <f>+Tabella2026[[#This Row],[INCIDENZA POPOLAZIONE]]*(PLAFOND/2)</f>
        <v>131103.35546702854</v>
      </c>
      <c r="M360" s="3">
        <f>+IFERROR(Tabella2026[[#This Row],[reddito_2024]]/Tabella2026[[#This Row],[POP_2024]],"")</f>
        <v>14689.323974246638</v>
      </c>
      <c r="N360" s="3">
        <f>+IF(Tabella2026[[#This Row],[REDDITO COMPLESSIVO PROCAPITE]]&lt;media_aggr_reddito_pc,(media_aggr_reddito_pc-Tabella2026[[#This Row],[REDDITO COMPLESSIVO PROCAPITE]]),0)</f>
        <v>3135.7420883621035</v>
      </c>
      <c r="O360" s="3">
        <f>+Tabella2026[[#This Row],[DIFFERENZA REDDITO INFERIORE ALLA MEDIA DALLA MEDIA]]*Tabella2026[[#This Row],[POP_2024]]</f>
        <v>82310094.077416852</v>
      </c>
      <c r="P360" s="3">
        <f>+Tabella2026[[#This Row],[POPOLAZIONE PER DIFFERENZA ]]/SUM(Tabella2026[[POPOLAZIONE PER DIFFERENZA ]])</f>
        <v>7.3024042554074668E-4</v>
      </c>
      <c r="Q360" s="3">
        <f>+Tabella2026[[#This Row],[INCIDENZA POPOLAZIONE PER DIFFERENZA]]*(PLAFOND-SUM(Tabella2026[CONTRIBUTO SULLA BASE DELLA POPOLAZIONE]))</f>
        <v>214982.23359887753</v>
      </c>
      <c r="R360" s="3">
        <f>+Tabella2026[[#This Row],[CONTRIBUTO SULLA BASE DELLA POPOLAZIONE]]+Tabella2026[[#This Row],[CONTRIBUTO SULLA BASE DEL REDDITO]]</f>
        <v>346085.58906590607</v>
      </c>
      <c r="S360" s="3">
        <f>+Tabella2026[[#This Row],[CONTRIBUTO TOTALE]]/(PLAFOND/N_TESSERE)</f>
        <v>692.1711781318121</v>
      </c>
      <c r="T360" s="3">
        <f>+MAX(CEILING(Tabella2026[[#This Row],[preDEF1]],1),1)</f>
        <v>693</v>
      </c>
      <c r="U360" s="9">
        <f xml:space="preserve"> IF(ROW(Tabella2026[[#This Row],[preDEF2]]) - ROW(Tabella2026[[#Headers],[preDEF2]])&lt;=ABS(SUM(Tabella2026[preDEF2])-N_TESSERE),Tabella2026[[#This Row],[preDEF2]]-1,Tabella2026[[#This Row],[preDEF2]])</f>
        <v>692</v>
      </c>
      <c r="V360" s="21">
        <f>+Tabella2026[[#This Row],[DEF - n. card]]*(PLAFOND/N_TESSERE)</f>
        <v>346000</v>
      </c>
      <c r="W360" s="18"/>
    </row>
    <row r="361" spans="2:23" x14ac:dyDescent="0.25">
      <c r="B361" s="1" t="s">
        <v>737</v>
      </c>
      <c r="C361" s="2">
        <v>63072</v>
      </c>
      <c r="D361" s="1" t="s">
        <v>738</v>
      </c>
      <c r="E361" s="1" t="s">
        <v>15</v>
      </c>
      <c r="F361" s="1" t="s">
        <v>14</v>
      </c>
      <c r="G361" s="1" t="s">
        <v>233</v>
      </c>
      <c r="H361" s="1" t="s">
        <v>15836</v>
      </c>
      <c r="I361" s="5">
        <v>26192</v>
      </c>
      <c r="J361" s="5">
        <v>299316168</v>
      </c>
      <c r="K361" s="3">
        <f>+Tabella2026[[#This Row],[POP_2024]]/SUM(Tabella2026[POP_2024])</f>
        <v>4.4435800379835161E-4</v>
      </c>
      <c r="L361" s="3">
        <f>+Tabella2026[[#This Row],[INCIDENZA POPOLAZIONE]]*(PLAFOND/2)</f>
        <v>130818.66304973187</v>
      </c>
      <c r="M361" s="3">
        <f>+IFERROR(Tabella2026[[#This Row],[reddito_2024]]/Tabella2026[[#This Row],[POP_2024]],"")</f>
        <v>11427.770616982285</v>
      </c>
      <c r="N361" s="3">
        <f>+IF(Tabella2026[[#This Row],[REDDITO COMPLESSIVO PROCAPITE]]&lt;media_aggr_reddito_pc,(media_aggr_reddito_pc-Tabella2026[[#This Row],[REDDITO COMPLESSIVO PROCAPITE]]),0)</f>
        <v>6397.2954456264561</v>
      </c>
      <c r="O361" s="3">
        <f>+Tabella2026[[#This Row],[DIFFERENZA REDDITO INFERIORE ALLA MEDIA DALLA MEDIA]]*Tabella2026[[#This Row],[POP_2024]]</f>
        <v>167557962.31184813</v>
      </c>
      <c r="P361" s="3">
        <f>+Tabella2026[[#This Row],[POPOLAZIONE PER DIFFERENZA ]]/SUM(Tabella2026[[POPOLAZIONE PER DIFFERENZA ]])</f>
        <v>1.4865442576977351E-3</v>
      </c>
      <c r="Q361" s="3">
        <f>+Tabella2026[[#This Row],[INCIDENZA POPOLAZIONE PER DIFFERENZA]]*(PLAFOND-SUM(Tabella2026[CONTRIBUTO SULLA BASE DELLA POPOLAZIONE]))</f>
        <v>437637.51455802174</v>
      </c>
      <c r="R361" s="3">
        <f>+Tabella2026[[#This Row],[CONTRIBUTO SULLA BASE DELLA POPOLAZIONE]]+Tabella2026[[#This Row],[CONTRIBUTO SULLA BASE DEL REDDITO]]</f>
        <v>568456.17760775355</v>
      </c>
      <c r="S361" s="3">
        <f>+Tabella2026[[#This Row],[CONTRIBUTO TOTALE]]/(PLAFOND/N_TESSERE)</f>
        <v>1136.9123552155072</v>
      </c>
      <c r="T361" s="3">
        <f>+MAX(CEILING(Tabella2026[[#This Row],[preDEF1]],1),1)</f>
        <v>1137</v>
      </c>
      <c r="U361" s="9">
        <f xml:space="preserve"> IF(ROW(Tabella2026[[#This Row],[preDEF2]]) - ROW(Tabella2026[[#Headers],[preDEF2]])&lt;=ABS(SUM(Tabella2026[preDEF2])-N_TESSERE),Tabella2026[[#This Row],[preDEF2]]-1,Tabella2026[[#This Row],[preDEF2]])</f>
        <v>1136</v>
      </c>
      <c r="V361" s="21">
        <f>+Tabella2026[[#This Row],[DEF - n. card]]*(PLAFOND/N_TESSERE)</f>
        <v>568000</v>
      </c>
      <c r="W361" s="18"/>
    </row>
    <row r="362" spans="2:23" x14ac:dyDescent="0.25">
      <c r="B362" s="1" t="s">
        <v>789</v>
      </c>
      <c r="C362" s="2">
        <v>36046</v>
      </c>
      <c r="D362" s="1" t="s">
        <v>790</v>
      </c>
      <c r="E362" s="1" t="s">
        <v>27</v>
      </c>
      <c r="F362" s="1" t="s">
        <v>58</v>
      </c>
      <c r="G362" s="1" t="s">
        <v>233</v>
      </c>
      <c r="H362" s="1" t="s">
        <v>15835</v>
      </c>
      <c r="I362" s="5">
        <v>26170</v>
      </c>
      <c r="J362" s="5">
        <v>495489127</v>
      </c>
      <c r="K362" s="3">
        <f>+Tabella2026[[#This Row],[POP_2024]]/SUM(Tabella2026[POP_2024])</f>
        <v>4.4398476479088505E-4</v>
      </c>
      <c r="L362" s="3">
        <f>+Tabella2026[[#This Row],[INCIDENZA POPOLAZIONE]]*(PLAFOND/2)</f>
        <v>130708.78176586296</v>
      </c>
      <c r="M362" s="3">
        <f>+IFERROR(Tabella2026[[#This Row],[reddito_2024]]/Tabella2026[[#This Row],[POP_2024]],"")</f>
        <v>18933.478295758501</v>
      </c>
      <c r="N362" s="3">
        <f>+IF(Tabella2026[[#This Row],[REDDITO COMPLESSIVO PROCAPITE]]&lt;media_aggr_reddito_pc,(media_aggr_reddito_pc-Tabella2026[[#This Row],[REDDITO COMPLESSIVO PROCAPITE]]),0)</f>
        <v>0</v>
      </c>
      <c r="O362" s="3">
        <f>+Tabella2026[[#This Row],[DIFFERENZA REDDITO INFERIORE ALLA MEDIA DALLA MEDIA]]*Tabella2026[[#This Row],[POP_2024]]</f>
        <v>0</v>
      </c>
      <c r="P362" s="3">
        <f>+Tabella2026[[#This Row],[POPOLAZIONE PER DIFFERENZA ]]/SUM(Tabella2026[[POPOLAZIONE PER DIFFERENZA ]])</f>
        <v>0</v>
      </c>
      <c r="Q362" s="3">
        <f>+Tabella2026[[#This Row],[INCIDENZA POPOLAZIONE PER DIFFERENZA]]*(PLAFOND-SUM(Tabella2026[CONTRIBUTO SULLA BASE DELLA POPOLAZIONE]))</f>
        <v>0</v>
      </c>
      <c r="R362" s="3">
        <f>+Tabella2026[[#This Row],[CONTRIBUTO SULLA BASE DELLA POPOLAZIONE]]+Tabella2026[[#This Row],[CONTRIBUTO SULLA BASE DEL REDDITO]]</f>
        <v>130708.78176586296</v>
      </c>
      <c r="S362" s="3">
        <f>+Tabella2026[[#This Row],[CONTRIBUTO TOTALE]]/(PLAFOND/N_TESSERE)</f>
        <v>261.41756353172593</v>
      </c>
      <c r="T362" s="3">
        <f>+MAX(CEILING(Tabella2026[[#This Row],[preDEF1]],1),1)</f>
        <v>262</v>
      </c>
      <c r="U362" s="9">
        <f xml:space="preserve"> IF(ROW(Tabella2026[[#This Row],[preDEF2]]) - ROW(Tabella2026[[#Headers],[preDEF2]])&lt;=ABS(SUM(Tabella2026[preDEF2])-N_TESSERE),Tabella2026[[#This Row],[preDEF2]]-1,Tabella2026[[#This Row],[preDEF2]])</f>
        <v>261</v>
      </c>
      <c r="V362" s="21">
        <f>+Tabella2026[[#This Row],[DEF - n. card]]*(PLAFOND/N_TESSERE)</f>
        <v>130500</v>
      </c>
      <c r="W362" s="18"/>
    </row>
    <row r="363" spans="2:23" x14ac:dyDescent="0.25">
      <c r="B363" s="1" t="s">
        <v>779</v>
      </c>
      <c r="C363" s="2">
        <v>108050</v>
      </c>
      <c r="D363" s="1" t="s">
        <v>780</v>
      </c>
      <c r="E363" s="1" t="s">
        <v>12</v>
      </c>
      <c r="F363" s="1" t="s">
        <v>91</v>
      </c>
      <c r="G363" s="1" t="s">
        <v>233</v>
      </c>
      <c r="H363" s="1" t="s">
        <v>15835</v>
      </c>
      <c r="I363" s="5">
        <v>26140</v>
      </c>
      <c r="J363" s="5">
        <v>668376917</v>
      </c>
      <c r="K363" s="3">
        <f>+Tabella2026[[#This Row],[POP_2024]]/SUM(Tabella2026[POP_2024])</f>
        <v>4.4347580250797612E-4</v>
      </c>
      <c r="L363" s="3">
        <f>+Tabella2026[[#This Row],[INCIDENZA POPOLAZIONE]]*(PLAFOND/2)</f>
        <v>130558.94365149629</v>
      </c>
      <c r="M363" s="3">
        <f>+IFERROR(Tabella2026[[#This Row],[reddito_2024]]/Tabella2026[[#This Row],[POP_2024]],"")</f>
        <v>25569.124598316757</v>
      </c>
      <c r="N363" s="3">
        <f>+IF(Tabella2026[[#This Row],[REDDITO COMPLESSIVO PROCAPITE]]&lt;media_aggr_reddito_pc,(media_aggr_reddito_pc-Tabella2026[[#This Row],[REDDITO COMPLESSIVO PROCAPITE]]),0)</f>
        <v>0</v>
      </c>
      <c r="O363" s="3">
        <f>+Tabella2026[[#This Row],[DIFFERENZA REDDITO INFERIORE ALLA MEDIA DALLA MEDIA]]*Tabella2026[[#This Row],[POP_2024]]</f>
        <v>0</v>
      </c>
      <c r="P363" s="3">
        <f>+Tabella2026[[#This Row],[POPOLAZIONE PER DIFFERENZA ]]/SUM(Tabella2026[[POPOLAZIONE PER DIFFERENZA ]])</f>
        <v>0</v>
      </c>
      <c r="Q363" s="3">
        <f>+Tabella2026[[#This Row],[INCIDENZA POPOLAZIONE PER DIFFERENZA]]*(PLAFOND-SUM(Tabella2026[CONTRIBUTO SULLA BASE DELLA POPOLAZIONE]))</f>
        <v>0</v>
      </c>
      <c r="R363" s="3">
        <f>+Tabella2026[[#This Row],[CONTRIBUTO SULLA BASE DELLA POPOLAZIONE]]+Tabella2026[[#This Row],[CONTRIBUTO SULLA BASE DEL REDDITO]]</f>
        <v>130558.94365149629</v>
      </c>
      <c r="S363" s="3">
        <f>+Tabella2026[[#This Row],[CONTRIBUTO TOTALE]]/(PLAFOND/N_TESSERE)</f>
        <v>261.11788730299259</v>
      </c>
      <c r="T363" s="3">
        <f>+MAX(CEILING(Tabella2026[[#This Row],[preDEF1]],1),1)</f>
        <v>262</v>
      </c>
      <c r="U363" s="9">
        <f xml:space="preserve"> IF(ROW(Tabella2026[[#This Row],[preDEF2]]) - ROW(Tabella2026[[#Headers],[preDEF2]])&lt;=ABS(SUM(Tabella2026[preDEF2])-N_TESSERE),Tabella2026[[#This Row],[preDEF2]]-1,Tabella2026[[#This Row],[preDEF2]])</f>
        <v>261</v>
      </c>
      <c r="V363" s="21">
        <f>+Tabella2026[[#This Row],[DEF - n. card]]*(PLAFOND/N_TESSERE)</f>
        <v>130500</v>
      </c>
      <c r="W363" s="18"/>
    </row>
    <row r="364" spans="2:23" x14ac:dyDescent="0.25">
      <c r="B364" s="1" t="s">
        <v>767</v>
      </c>
      <c r="C364" s="2">
        <v>40008</v>
      </c>
      <c r="D364" s="1" t="s">
        <v>768</v>
      </c>
      <c r="E364" s="1" t="s">
        <v>27</v>
      </c>
      <c r="F364" s="1" t="s">
        <v>104</v>
      </c>
      <c r="G364" s="1" t="s">
        <v>233</v>
      </c>
      <c r="H364" s="1" t="s">
        <v>15835</v>
      </c>
      <c r="I364" s="5">
        <v>26060</v>
      </c>
      <c r="J364" s="5">
        <v>453618478</v>
      </c>
      <c r="K364" s="3">
        <f>+Tabella2026[[#This Row],[POP_2024]]/SUM(Tabella2026[POP_2024])</f>
        <v>4.4211856975355231E-4</v>
      </c>
      <c r="L364" s="3">
        <f>+Tabella2026[[#This Row],[INCIDENZA POPOLAZIONE]]*(PLAFOND/2)</f>
        <v>130159.37534651849</v>
      </c>
      <c r="M364" s="3">
        <f>+IFERROR(Tabella2026[[#This Row],[reddito_2024]]/Tabella2026[[#This Row],[POP_2024]],"")</f>
        <v>17406.695241749807</v>
      </c>
      <c r="N364" s="3">
        <f>+IF(Tabella2026[[#This Row],[REDDITO COMPLESSIVO PROCAPITE]]&lt;media_aggr_reddito_pc,(media_aggr_reddito_pc-Tabella2026[[#This Row],[REDDITO COMPLESSIVO PROCAPITE]]),0)</f>
        <v>418.37082085893417</v>
      </c>
      <c r="O364" s="3">
        <f>+Tabella2026[[#This Row],[DIFFERENZA REDDITO INFERIORE ALLA MEDIA DALLA MEDIA]]*Tabella2026[[#This Row],[POP_2024]]</f>
        <v>10902743.591583824</v>
      </c>
      <c r="P364" s="3">
        <f>+Tabella2026[[#This Row],[POPOLAZIONE PER DIFFERENZA ]]/SUM(Tabella2026[[POPOLAZIONE PER DIFFERENZA ]])</f>
        <v>9.6727190135288953E-5</v>
      </c>
      <c r="Q364" s="3">
        <f>+Tabella2026[[#This Row],[INCIDENZA POPOLAZIONE PER DIFFERENZA]]*(PLAFOND-SUM(Tabella2026[CONTRIBUTO SULLA BASE DELLA POPOLAZIONE]))</f>
        <v>28476.412230436581</v>
      </c>
      <c r="R364" s="3">
        <f>+Tabella2026[[#This Row],[CONTRIBUTO SULLA BASE DELLA POPOLAZIONE]]+Tabella2026[[#This Row],[CONTRIBUTO SULLA BASE DEL REDDITO]]</f>
        <v>158635.78757695507</v>
      </c>
      <c r="S364" s="3">
        <f>+Tabella2026[[#This Row],[CONTRIBUTO TOTALE]]/(PLAFOND/N_TESSERE)</f>
        <v>317.27157515391013</v>
      </c>
      <c r="T364" s="3">
        <f>+MAX(CEILING(Tabella2026[[#This Row],[preDEF1]],1),1)</f>
        <v>318</v>
      </c>
      <c r="U364" s="9">
        <f xml:space="preserve"> IF(ROW(Tabella2026[[#This Row],[preDEF2]]) - ROW(Tabella2026[[#Headers],[preDEF2]])&lt;=ABS(SUM(Tabella2026[preDEF2])-N_TESSERE),Tabella2026[[#This Row],[preDEF2]]-1,Tabella2026[[#This Row],[preDEF2]])</f>
        <v>317</v>
      </c>
      <c r="V364" s="21">
        <f>+Tabella2026[[#This Row],[DEF - n. card]]*(PLAFOND/N_TESSERE)</f>
        <v>158500</v>
      </c>
      <c r="W364" s="18"/>
    </row>
    <row r="365" spans="2:23" x14ac:dyDescent="0.25">
      <c r="B365" s="1" t="s">
        <v>745</v>
      </c>
      <c r="C365" s="2">
        <v>1082</v>
      </c>
      <c r="D365" s="1" t="s">
        <v>746</v>
      </c>
      <c r="E365" s="1" t="s">
        <v>18</v>
      </c>
      <c r="F365" s="1" t="s">
        <v>17</v>
      </c>
      <c r="G365" s="1" t="s">
        <v>233</v>
      </c>
      <c r="H365" s="1" t="s">
        <v>15835</v>
      </c>
      <c r="I365" s="5">
        <v>26058</v>
      </c>
      <c r="J365" s="5">
        <v>522495656</v>
      </c>
      <c r="K365" s="3">
        <f>+Tabella2026[[#This Row],[POP_2024]]/SUM(Tabella2026[POP_2024])</f>
        <v>4.420846389346917E-4</v>
      </c>
      <c r="L365" s="3">
        <f>+Tabella2026[[#This Row],[INCIDENZA POPOLAZIONE]]*(PLAFOND/2)</f>
        <v>130149.38613889404</v>
      </c>
      <c r="M365" s="3">
        <f>+IFERROR(Tabella2026[[#This Row],[reddito_2024]]/Tabella2026[[#This Row],[POP_2024]],"")</f>
        <v>20051.257041983266</v>
      </c>
      <c r="N365" s="3">
        <f>+IF(Tabella2026[[#This Row],[REDDITO COMPLESSIVO PROCAPITE]]&lt;media_aggr_reddito_pc,(media_aggr_reddito_pc-Tabella2026[[#This Row],[REDDITO COMPLESSIVO PROCAPITE]]),0)</f>
        <v>0</v>
      </c>
      <c r="O365" s="3">
        <f>+Tabella2026[[#This Row],[DIFFERENZA REDDITO INFERIORE ALLA MEDIA DALLA MEDIA]]*Tabella2026[[#This Row],[POP_2024]]</f>
        <v>0</v>
      </c>
      <c r="P365" s="3">
        <f>+Tabella2026[[#This Row],[POPOLAZIONE PER DIFFERENZA ]]/SUM(Tabella2026[[POPOLAZIONE PER DIFFERENZA ]])</f>
        <v>0</v>
      </c>
      <c r="Q365" s="3">
        <f>+Tabella2026[[#This Row],[INCIDENZA POPOLAZIONE PER DIFFERENZA]]*(PLAFOND-SUM(Tabella2026[CONTRIBUTO SULLA BASE DELLA POPOLAZIONE]))</f>
        <v>0</v>
      </c>
      <c r="R365" s="3">
        <f>+Tabella2026[[#This Row],[CONTRIBUTO SULLA BASE DELLA POPOLAZIONE]]+Tabella2026[[#This Row],[CONTRIBUTO SULLA BASE DEL REDDITO]]</f>
        <v>130149.38613889404</v>
      </c>
      <c r="S365" s="3">
        <f>+Tabella2026[[#This Row],[CONTRIBUTO TOTALE]]/(PLAFOND/N_TESSERE)</f>
        <v>260.29877227778809</v>
      </c>
      <c r="T365" s="3">
        <f>+MAX(CEILING(Tabella2026[[#This Row],[preDEF1]],1),1)</f>
        <v>261</v>
      </c>
      <c r="U365" s="9">
        <f xml:space="preserve"> IF(ROW(Tabella2026[[#This Row],[preDEF2]]) - ROW(Tabella2026[[#Headers],[preDEF2]])&lt;=ABS(SUM(Tabella2026[preDEF2])-N_TESSERE),Tabella2026[[#This Row],[preDEF2]]-1,Tabella2026[[#This Row],[preDEF2]])</f>
        <v>260</v>
      </c>
      <c r="V365" s="21">
        <f>+Tabella2026[[#This Row],[DEF - n. card]]*(PLAFOND/N_TESSERE)</f>
        <v>130000</v>
      </c>
      <c r="W365" s="18"/>
    </row>
    <row r="366" spans="2:23" x14ac:dyDescent="0.25">
      <c r="B366" s="1" t="s">
        <v>747</v>
      </c>
      <c r="C366" s="2">
        <v>72043</v>
      </c>
      <c r="D366" s="1" t="s">
        <v>748</v>
      </c>
      <c r="E366" s="1" t="s">
        <v>33</v>
      </c>
      <c r="F366" s="1" t="s">
        <v>32</v>
      </c>
      <c r="G366" s="1" t="s">
        <v>233</v>
      </c>
      <c r="H366" s="1" t="s">
        <v>15836</v>
      </c>
      <c r="I366" s="5">
        <v>25982</v>
      </c>
      <c r="J366" s="5">
        <v>344459169</v>
      </c>
      <c r="K366" s="3">
        <f>+Tabella2026[[#This Row],[POP_2024]]/SUM(Tabella2026[POP_2024])</f>
        <v>4.407952678179891E-4</v>
      </c>
      <c r="L366" s="3">
        <f>+Tabella2026[[#This Row],[INCIDENZA POPOLAZIONE]]*(PLAFOND/2)</f>
        <v>129769.79624916513</v>
      </c>
      <c r="M366" s="3">
        <f>+IFERROR(Tabella2026[[#This Row],[reddito_2024]]/Tabella2026[[#This Row],[POP_2024]],"")</f>
        <v>13257.607920868293</v>
      </c>
      <c r="N366" s="3">
        <f>+IF(Tabella2026[[#This Row],[REDDITO COMPLESSIVO PROCAPITE]]&lt;media_aggr_reddito_pc,(media_aggr_reddito_pc-Tabella2026[[#This Row],[REDDITO COMPLESSIVO PROCAPITE]]),0)</f>
        <v>4567.4581417404479</v>
      </c>
      <c r="O366" s="3">
        <f>+Tabella2026[[#This Row],[DIFFERENZA REDDITO INFERIORE ALLA MEDIA DALLA MEDIA]]*Tabella2026[[#This Row],[POP_2024]]</f>
        <v>118671697.43870032</v>
      </c>
      <c r="P366" s="3">
        <f>+Tabella2026[[#This Row],[POPOLAZIONE PER DIFFERENZA ]]/SUM(Tabella2026[[POPOLAZIONE PER DIFFERENZA ]])</f>
        <v>1.0528340637756064E-3</v>
      </c>
      <c r="Q366" s="3">
        <f>+Tabella2026[[#This Row],[INCIDENZA POPOLAZIONE PER DIFFERENZA]]*(PLAFOND-SUM(Tabella2026[CONTRIBUTO SULLA BASE DELLA POPOLAZIONE]))</f>
        <v>309953.55874999193</v>
      </c>
      <c r="R366" s="3">
        <f>+Tabella2026[[#This Row],[CONTRIBUTO SULLA BASE DELLA POPOLAZIONE]]+Tabella2026[[#This Row],[CONTRIBUTO SULLA BASE DEL REDDITO]]</f>
        <v>439723.35499915708</v>
      </c>
      <c r="S366" s="3">
        <f>+Tabella2026[[#This Row],[CONTRIBUTO TOTALE]]/(PLAFOND/N_TESSERE)</f>
        <v>879.44670999831419</v>
      </c>
      <c r="T366" s="3">
        <f>+MAX(CEILING(Tabella2026[[#This Row],[preDEF1]],1),1)</f>
        <v>880</v>
      </c>
      <c r="U366" s="9">
        <f xml:space="preserve"> IF(ROW(Tabella2026[[#This Row],[preDEF2]]) - ROW(Tabella2026[[#Headers],[preDEF2]])&lt;=ABS(SUM(Tabella2026[preDEF2])-N_TESSERE),Tabella2026[[#This Row],[preDEF2]]-1,Tabella2026[[#This Row],[preDEF2]])</f>
        <v>879</v>
      </c>
      <c r="V366" s="21">
        <f>+Tabella2026[[#This Row],[DEF - n. card]]*(PLAFOND/N_TESSERE)</f>
        <v>439500</v>
      </c>
      <c r="W366" s="18"/>
    </row>
    <row r="367" spans="2:23" x14ac:dyDescent="0.25">
      <c r="B367" s="1" t="s">
        <v>781</v>
      </c>
      <c r="C367" s="2">
        <v>35040</v>
      </c>
      <c r="D367" s="1" t="s">
        <v>782</v>
      </c>
      <c r="E367" s="1" t="s">
        <v>27</v>
      </c>
      <c r="F367" s="1" t="s">
        <v>64</v>
      </c>
      <c r="G367" s="1" t="s">
        <v>233</v>
      </c>
      <c r="H367" s="1" t="s">
        <v>15835</v>
      </c>
      <c r="I367" s="5">
        <v>25971</v>
      </c>
      <c r="J367" s="5">
        <v>562152233</v>
      </c>
      <c r="K367" s="3">
        <f>+Tabella2026[[#This Row],[POP_2024]]/SUM(Tabella2026[POP_2024])</f>
        <v>4.4060864831425584E-4</v>
      </c>
      <c r="L367" s="3">
        <f>+Tabella2026[[#This Row],[INCIDENZA POPOLAZIONE]]*(PLAFOND/2)</f>
        <v>129714.85560723068</v>
      </c>
      <c r="M367" s="3">
        <f>+IFERROR(Tabella2026[[#This Row],[reddito_2024]]/Tabella2026[[#This Row],[POP_2024]],"")</f>
        <v>21645.382657579608</v>
      </c>
      <c r="N367" s="3">
        <f>+IF(Tabella2026[[#This Row],[REDDITO COMPLESSIVO PROCAPITE]]&lt;media_aggr_reddito_pc,(media_aggr_reddito_pc-Tabella2026[[#This Row],[REDDITO COMPLESSIVO PROCAPITE]]),0)</f>
        <v>0</v>
      </c>
      <c r="O367" s="3">
        <f>+Tabella2026[[#This Row],[DIFFERENZA REDDITO INFERIORE ALLA MEDIA DALLA MEDIA]]*Tabella2026[[#This Row],[POP_2024]]</f>
        <v>0</v>
      </c>
      <c r="P367" s="3">
        <f>+Tabella2026[[#This Row],[POPOLAZIONE PER DIFFERENZA ]]/SUM(Tabella2026[[POPOLAZIONE PER DIFFERENZA ]])</f>
        <v>0</v>
      </c>
      <c r="Q367" s="3">
        <f>+Tabella2026[[#This Row],[INCIDENZA POPOLAZIONE PER DIFFERENZA]]*(PLAFOND-SUM(Tabella2026[CONTRIBUTO SULLA BASE DELLA POPOLAZIONE]))</f>
        <v>0</v>
      </c>
      <c r="R367" s="3">
        <f>+Tabella2026[[#This Row],[CONTRIBUTO SULLA BASE DELLA POPOLAZIONE]]+Tabella2026[[#This Row],[CONTRIBUTO SULLA BASE DEL REDDITO]]</f>
        <v>129714.85560723068</v>
      </c>
      <c r="S367" s="3">
        <f>+Tabella2026[[#This Row],[CONTRIBUTO TOTALE]]/(PLAFOND/N_TESSERE)</f>
        <v>259.42971121446135</v>
      </c>
      <c r="T367" s="3">
        <f>+MAX(CEILING(Tabella2026[[#This Row],[preDEF1]],1),1)</f>
        <v>260</v>
      </c>
      <c r="U367" s="9">
        <f xml:space="preserve"> IF(ROW(Tabella2026[[#This Row],[preDEF2]]) - ROW(Tabella2026[[#Headers],[preDEF2]])&lt;=ABS(SUM(Tabella2026[preDEF2])-N_TESSERE),Tabella2026[[#This Row],[preDEF2]]-1,Tabella2026[[#This Row],[preDEF2]])</f>
        <v>259</v>
      </c>
      <c r="V367" s="21">
        <f>+Tabella2026[[#This Row],[DEF - n. card]]*(PLAFOND/N_TESSERE)</f>
        <v>129500</v>
      </c>
      <c r="W367" s="18"/>
    </row>
    <row r="368" spans="2:23" x14ac:dyDescent="0.25">
      <c r="B368" s="1" t="s">
        <v>777</v>
      </c>
      <c r="C368" s="2">
        <v>72019</v>
      </c>
      <c r="D368" s="1" t="s">
        <v>778</v>
      </c>
      <c r="E368" s="1" t="s">
        <v>33</v>
      </c>
      <c r="F368" s="1" t="s">
        <v>32</v>
      </c>
      <c r="G368" s="1" t="s">
        <v>233</v>
      </c>
      <c r="H368" s="1" t="s">
        <v>15836</v>
      </c>
      <c r="I368" s="5">
        <v>25938</v>
      </c>
      <c r="J368" s="5">
        <v>370410857</v>
      </c>
      <c r="K368" s="3">
        <f>+Tabella2026[[#This Row],[POP_2024]]/SUM(Tabella2026[POP_2024])</f>
        <v>4.4004878980305603E-4</v>
      </c>
      <c r="L368" s="3">
        <f>+Tabella2026[[#This Row],[INCIDENZA POPOLAZIONE]]*(PLAFOND/2)</f>
        <v>129550.03368142735</v>
      </c>
      <c r="M368" s="3">
        <f>+IFERROR(Tabella2026[[#This Row],[reddito_2024]]/Tabella2026[[#This Row],[POP_2024]],"")</f>
        <v>14280.625221682474</v>
      </c>
      <c r="N368" s="3">
        <f>+IF(Tabella2026[[#This Row],[REDDITO COMPLESSIVO PROCAPITE]]&lt;media_aggr_reddito_pc,(media_aggr_reddito_pc-Tabella2026[[#This Row],[REDDITO COMPLESSIVO PROCAPITE]]),0)</f>
        <v>3544.4408409262669</v>
      </c>
      <c r="O368" s="3">
        <f>+Tabella2026[[#This Row],[DIFFERENZA REDDITO INFERIORE ALLA MEDIA DALLA MEDIA]]*Tabella2026[[#This Row],[POP_2024]]</f>
        <v>91935706.531945512</v>
      </c>
      <c r="P368" s="3">
        <f>+Tabella2026[[#This Row],[POPOLAZIONE PER DIFFERENZA ]]/SUM(Tabella2026[[POPOLAZIONE PER DIFFERENZA ]])</f>
        <v>8.1563713676639749E-4</v>
      </c>
      <c r="Q368" s="3">
        <f>+Tabella2026[[#This Row],[INCIDENZA POPOLAZIONE PER DIFFERENZA]]*(PLAFOND-SUM(Tabella2026[CONTRIBUTO SULLA BASE DELLA POPOLAZIONE]))</f>
        <v>240122.96133617582</v>
      </c>
      <c r="R368" s="3">
        <f>+Tabella2026[[#This Row],[CONTRIBUTO SULLA BASE DELLA POPOLAZIONE]]+Tabella2026[[#This Row],[CONTRIBUTO SULLA BASE DEL REDDITO]]</f>
        <v>369672.99501760316</v>
      </c>
      <c r="S368" s="3">
        <f>+Tabella2026[[#This Row],[CONTRIBUTO TOTALE]]/(PLAFOND/N_TESSERE)</f>
        <v>739.34599003520634</v>
      </c>
      <c r="T368" s="3">
        <f>+MAX(CEILING(Tabella2026[[#This Row],[preDEF1]],1),1)</f>
        <v>740</v>
      </c>
      <c r="U368" s="9">
        <f xml:space="preserve"> IF(ROW(Tabella2026[[#This Row],[preDEF2]]) - ROW(Tabella2026[[#Headers],[preDEF2]])&lt;=ABS(SUM(Tabella2026[preDEF2])-N_TESSERE),Tabella2026[[#This Row],[preDEF2]]-1,Tabella2026[[#This Row],[preDEF2]])</f>
        <v>739</v>
      </c>
      <c r="V368" s="21">
        <f>+Tabella2026[[#This Row],[DEF - n. card]]*(PLAFOND/N_TESSERE)</f>
        <v>369500</v>
      </c>
      <c r="W368" s="18"/>
    </row>
    <row r="369" spans="2:23" x14ac:dyDescent="0.25">
      <c r="B369" s="1" t="s">
        <v>799</v>
      </c>
      <c r="C369" s="2">
        <v>63089</v>
      </c>
      <c r="D369" s="1" t="s">
        <v>800</v>
      </c>
      <c r="E369" s="1" t="s">
        <v>15</v>
      </c>
      <c r="F369" s="1" t="s">
        <v>14</v>
      </c>
      <c r="G369" s="1" t="s">
        <v>233</v>
      </c>
      <c r="H369" s="1" t="s">
        <v>15836</v>
      </c>
      <c r="I369" s="5">
        <v>25936</v>
      </c>
      <c r="J369" s="5">
        <v>273246908</v>
      </c>
      <c r="K369" s="3">
        <f>+Tabella2026[[#This Row],[POP_2024]]/SUM(Tabella2026[POP_2024])</f>
        <v>4.4001485898419542E-4</v>
      </c>
      <c r="L369" s="3">
        <f>+Tabella2026[[#This Row],[INCIDENZA POPOLAZIONE]]*(PLAFOND/2)</f>
        <v>129540.04447380289</v>
      </c>
      <c r="M369" s="3">
        <f>+IFERROR(Tabella2026[[#This Row],[reddito_2024]]/Tabella2026[[#This Row],[POP_2024]],"")</f>
        <v>10535.429827267119</v>
      </c>
      <c r="N369" s="3">
        <f>+IF(Tabella2026[[#This Row],[REDDITO COMPLESSIVO PROCAPITE]]&lt;media_aggr_reddito_pc,(media_aggr_reddito_pc-Tabella2026[[#This Row],[REDDITO COMPLESSIVO PROCAPITE]]),0)</f>
        <v>7289.6362353416225</v>
      </c>
      <c r="O369" s="3">
        <f>+Tabella2026[[#This Row],[DIFFERENZA REDDITO INFERIORE ALLA MEDIA DALLA MEDIA]]*Tabella2026[[#This Row],[POP_2024]]</f>
        <v>189064005.39982033</v>
      </c>
      <c r="P369" s="3">
        <f>+Tabella2026[[#This Row],[POPOLAZIONE PER DIFFERENZA ]]/SUM(Tabella2026[[POPOLAZIONE PER DIFFERENZA ]])</f>
        <v>1.6773420235402512E-3</v>
      </c>
      <c r="Q369" s="3">
        <f>+Tabella2026[[#This Row],[INCIDENZA POPOLAZIONE PER DIFFERENZA]]*(PLAFOND-SUM(Tabella2026[CONTRIBUTO SULLA BASE DELLA POPOLAZIONE]))</f>
        <v>493808.23372373427</v>
      </c>
      <c r="R369" s="3">
        <f>+Tabella2026[[#This Row],[CONTRIBUTO SULLA BASE DELLA POPOLAZIONE]]+Tabella2026[[#This Row],[CONTRIBUTO SULLA BASE DEL REDDITO]]</f>
        <v>623348.27819753718</v>
      </c>
      <c r="S369" s="3">
        <f>+Tabella2026[[#This Row],[CONTRIBUTO TOTALE]]/(PLAFOND/N_TESSERE)</f>
        <v>1246.6965563950744</v>
      </c>
      <c r="T369" s="3">
        <f>+MAX(CEILING(Tabella2026[[#This Row],[preDEF1]],1),1)</f>
        <v>1247</v>
      </c>
      <c r="U369" s="9">
        <f xml:space="preserve"> IF(ROW(Tabella2026[[#This Row],[preDEF2]]) - ROW(Tabella2026[[#Headers],[preDEF2]])&lt;=ABS(SUM(Tabella2026[preDEF2])-N_TESSERE),Tabella2026[[#This Row],[preDEF2]]-1,Tabella2026[[#This Row],[preDEF2]])</f>
        <v>1246</v>
      </c>
      <c r="V369" s="21">
        <f>+Tabella2026[[#This Row],[DEF - n. card]]*(PLAFOND/N_TESSERE)</f>
        <v>623000</v>
      </c>
      <c r="W369" s="18"/>
    </row>
    <row r="370" spans="2:23" x14ac:dyDescent="0.25">
      <c r="B370" s="1" t="s">
        <v>753</v>
      </c>
      <c r="C370" s="2">
        <v>74010</v>
      </c>
      <c r="D370" s="1" t="s">
        <v>754</v>
      </c>
      <c r="E370" s="1" t="s">
        <v>33</v>
      </c>
      <c r="F370" s="1" t="s">
        <v>154</v>
      </c>
      <c r="G370" s="1" t="s">
        <v>233</v>
      </c>
      <c r="H370" s="1" t="s">
        <v>15836</v>
      </c>
      <c r="I370" s="5">
        <v>25921</v>
      </c>
      <c r="J370" s="5">
        <v>345454956</v>
      </c>
      <c r="K370" s="3">
        <f>+Tabella2026[[#This Row],[POP_2024]]/SUM(Tabella2026[POP_2024])</f>
        <v>4.3976037784274096E-4</v>
      </c>
      <c r="L370" s="3">
        <f>+Tabella2026[[#This Row],[INCIDENZA POPOLAZIONE]]*(PLAFOND/2)</f>
        <v>129465.12541661956</v>
      </c>
      <c r="M370" s="3">
        <f>+IFERROR(Tabella2026[[#This Row],[reddito_2024]]/Tabella2026[[#This Row],[POP_2024]],"")</f>
        <v>13327.223332433163</v>
      </c>
      <c r="N370" s="3">
        <f>+IF(Tabella2026[[#This Row],[REDDITO COMPLESSIVO PROCAPITE]]&lt;media_aggr_reddito_pc,(media_aggr_reddito_pc-Tabella2026[[#This Row],[REDDITO COMPLESSIVO PROCAPITE]]),0)</f>
        <v>4497.8427301755783</v>
      </c>
      <c r="O370" s="3">
        <f>+Tabella2026[[#This Row],[DIFFERENZA REDDITO INFERIORE ALLA MEDIA DALLA MEDIA]]*Tabella2026[[#This Row],[POP_2024]]</f>
        <v>116588581.40888116</v>
      </c>
      <c r="P370" s="3">
        <f>+Tabella2026[[#This Row],[POPOLAZIONE PER DIFFERENZA ]]/SUM(Tabella2026[[POPOLAZIONE PER DIFFERENZA ]])</f>
        <v>1.0343530311256481E-3</v>
      </c>
      <c r="Q370" s="3">
        <f>+Tabella2026[[#This Row],[INCIDENZA POPOLAZIONE PER DIFFERENZA]]*(PLAFOND-SUM(Tabella2026[CONTRIBUTO SULLA BASE DELLA POPOLAZIONE]))</f>
        <v>304512.7565986187</v>
      </c>
      <c r="R370" s="3">
        <f>+Tabella2026[[#This Row],[CONTRIBUTO SULLA BASE DELLA POPOLAZIONE]]+Tabella2026[[#This Row],[CONTRIBUTO SULLA BASE DEL REDDITO]]</f>
        <v>433977.88201523828</v>
      </c>
      <c r="S370" s="3">
        <f>+Tabella2026[[#This Row],[CONTRIBUTO TOTALE]]/(PLAFOND/N_TESSERE)</f>
        <v>867.95576403047653</v>
      </c>
      <c r="T370" s="3">
        <f>+MAX(CEILING(Tabella2026[[#This Row],[preDEF1]],1),1)</f>
        <v>868</v>
      </c>
      <c r="U370" s="9">
        <f xml:space="preserve"> IF(ROW(Tabella2026[[#This Row],[preDEF2]]) - ROW(Tabella2026[[#Headers],[preDEF2]])&lt;=ABS(SUM(Tabella2026[preDEF2])-N_TESSERE),Tabella2026[[#This Row],[preDEF2]]-1,Tabella2026[[#This Row],[preDEF2]])</f>
        <v>867</v>
      </c>
      <c r="V370" s="21">
        <f>+Tabella2026[[#This Row],[DEF - n. card]]*(PLAFOND/N_TESSERE)</f>
        <v>433500</v>
      </c>
      <c r="W370" s="18"/>
    </row>
    <row r="371" spans="2:23" x14ac:dyDescent="0.25">
      <c r="B371" s="1" t="s">
        <v>763</v>
      </c>
      <c r="C371" s="2">
        <v>72032</v>
      </c>
      <c r="D371" s="1" t="s">
        <v>764</v>
      </c>
      <c r="E371" s="1" t="s">
        <v>33</v>
      </c>
      <c r="F371" s="1" t="s">
        <v>32</v>
      </c>
      <c r="G371" s="1" t="s">
        <v>233</v>
      </c>
      <c r="H371" s="1" t="s">
        <v>15836</v>
      </c>
      <c r="I371" s="5">
        <v>25902</v>
      </c>
      <c r="J371" s="5">
        <v>342836978</v>
      </c>
      <c r="K371" s="3">
        <f>+Tabella2026[[#This Row],[POP_2024]]/SUM(Tabella2026[POP_2024])</f>
        <v>4.3943803506356534E-4</v>
      </c>
      <c r="L371" s="3">
        <f>+Tabella2026[[#This Row],[INCIDENZA POPOLAZIONE]]*(PLAFOND/2)</f>
        <v>129370.22794418734</v>
      </c>
      <c r="M371" s="3">
        <f>+IFERROR(Tabella2026[[#This Row],[reddito_2024]]/Tabella2026[[#This Row],[POP_2024]],"")</f>
        <v>13235.92687823334</v>
      </c>
      <c r="N371" s="3">
        <f>+IF(Tabella2026[[#This Row],[REDDITO COMPLESSIVO PROCAPITE]]&lt;media_aggr_reddito_pc,(media_aggr_reddito_pc-Tabella2026[[#This Row],[REDDITO COMPLESSIVO PROCAPITE]]),0)</f>
        <v>4589.1391843754009</v>
      </c>
      <c r="O371" s="3">
        <f>+Tabella2026[[#This Row],[DIFFERENZA REDDITO INFERIORE ALLA MEDIA DALLA MEDIA]]*Tabella2026[[#This Row],[POP_2024]]</f>
        <v>118867883.15369163</v>
      </c>
      <c r="P371" s="3">
        <f>+Tabella2026[[#This Row],[POPOLAZIONE PER DIFFERENZA ]]/SUM(Tabella2026[[POPOLAZIONE PER DIFFERENZA ]])</f>
        <v>1.0545745883322364E-3</v>
      </c>
      <c r="Q371" s="3">
        <f>+Tabella2026[[#This Row],[INCIDENZA POPOLAZIONE PER DIFFERENZA]]*(PLAFOND-SUM(Tabella2026[CONTRIBUTO SULLA BASE DELLA POPOLAZIONE]))</f>
        <v>310465.9678740704</v>
      </c>
      <c r="R371" s="3">
        <f>+Tabella2026[[#This Row],[CONTRIBUTO SULLA BASE DELLA POPOLAZIONE]]+Tabella2026[[#This Row],[CONTRIBUTO SULLA BASE DEL REDDITO]]</f>
        <v>439836.19581825775</v>
      </c>
      <c r="S371" s="3">
        <f>+Tabella2026[[#This Row],[CONTRIBUTO TOTALE]]/(PLAFOND/N_TESSERE)</f>
        <v>879.6723916365155</v>
      </c>
      <c r="T371" s="3">
        <f>+MAX(CEILING(Tabella2026[[#This Row],[preDEF1]],1),1)</f>
        <v>880</v>
      </c>
      <c r="U371" s="9">
        <f xml:space="preserve"> IF(ROW(Tabella2026[[#This Row],[preDEF2]]) - ROW(Tabella2026[[#Headers],[preDEF2]])&lt;=ABS(SUM(Tabella2026[preDEF2])-N_TESSERE),Tabella2026[[#This Row],[preDEF2]]-1,Tabella2026[[#This Row],[preDEF2]])</f>
        <v>879</v>
      </c>
      <c r="V371" s="21">
        <f>+Tabella2026[[#This Row],[DEF - n. card]]*(PLAFOND/N_TESSERE)</f>
        <v>439500</v>
      </c>
      <c r="W371" s="18"/>
    </row>
    <row r="372" spans="2:23" x14ac:dyDescent="0.25">
      <c r="B372" s="1" t="s">
        <v>791</v>
      </c>
      <c r="C372" s="2">
        <v>42018</v>
      </c>
      <c r="D372" s="1" t="s">
        <v>792</v>
      </c>
      <c r="E372" s="1" t="s">
        <v>117</v>
      </c>
      <c r="F372" s="1" t="s">
        <v>116</v>
      </c>
      <c r="G372" s="1" t="s">
        <v>233</v>
      </c>
      <c r="H372" s="1" t="s">
        <v>15834</v>
      </c>
      <c r="I372" s="5">
        <v>25900</v>
      </c>
      <c r="J372" s="5">
        <v>480204493</v>
      </c>
      <c r="K372" s="3">
        <f>+Tabella2026[[#This Row],[POP_2024]]/SUM(Tabella2026[POP_2024])</f>
        <v>4.3940410424470473E-4</v>
      </c>
      <c r="L372" s="3">
        <f>+Tabella2026[[#This Row],[INCIDENZA POPOLAZIONE]]*(PLAFOND/2)</f>
        <v>129360.23873656288</v>
      </c>
      <c r="M372" s="3">
        <f>+IFERROR(Tabella2026[[#This Row],[reddito_2024]]/Tabella2026[[#This Row],[POP_2024]],"")</f>
        <v>18540.714015444017</v>
      </c>
      <c r="N372" s="3">
        <f>+IF(Tabella2026[[#This Row],[REDDITO COMPLESSIVO PROCAPITE]]&lt;media_aggr_reddito_pc,(media_aggr_reddito_pc-Tabella2026[[#This Row],[REDDITO COMPLESSIVO PROCAPITE]]),0)</f>
        <v>0</v>
      </c>
      <c r="O372" s="3">
        <f>+Tabella2026[[#This Row],[DIFFERENZA REDDITO INFERIORE ALLA MEDIA DALLA MEDIA]]*Tabella2026[[#This Row],[POP_2024]]</f>
        <v>0</v>
      </c>
      <c r="P372" s="3">
        <f>+Tabella2026[[#This Row],[POPOLAZIONE PER DIFFERENZA ]]/SUM(Tabella2026[[POPOLAZIONE PER DIFFERENZA ]])</f>
        <v>0</v>
      </c>
      <c r="Q372" s="3">
        <f>+Tabella2026[[#This Row],[INCIDENZA POPOLAZIONE PER DIFFERENZA]]*(PLAFOND-SUM(Tabella2026[CONTRIBUTO SULLA BASE DELLA POPOLAZIONE]))</f>
        <v>0</v>
      </c>
      <c r="R372" s="3">
        <f>+Tabella2026[[#This Row],[CONTRIBUTO SULLA BASE DELLA POPOLAZIONE]]+Tabella2026[[#This Row],[CONTRIBUTO SULLA BASE DEL REDDITO]]</f>
        <v>129360.23873656288</v>
      </c>
      <c r="S372" s="3">
        <f>+Tabella2026[[#This Row],[CONTRIBUTO TOTALE]]/(PLAFOND/N_TESSERE)</f>
        <v>258.72047747312575</v>
      </c>
      <c r="T372" s="3">
        <f>+MAX(CEILING(Tabella2026[[#This Row],[preDEF1]],1),1)</f>
        <v>259</v>
      </c>
      <c r="U372" s="9">
        <f xml:space="preserve"> IF(ROW(Tabella2026[[#This Row],[preDEF2]]) - ROW(Tabella2026[[#Headers],[preDEF2]])&lt;=ABS(SUM(Tabella2026[preDEF2])-N_TESSERE),Tabella2026[[#This Row],[preDEF2]]-1,Tabella2026[[#This Row],[preDEF2]])</f>
        <v>258</v>
      </c>
      <c r="V372" s="21">
        <f>+Tabella2026[[#This Row],[DEF - n. card]]*(PLAFOND/N_TESSERE)</f>
        <v>129000</v>
      </c>
      <c r="W372" s="18"/>
    </row>
    <row r="373" spans="2:23" x14ac:dyDescent="0.25">
      <c r="B373" s="1" t="s">
        <v>793</v>
      </c>
      <c r="C373" s="2">
        <v>67037</v>
      </c>
      <c r="D373" s="1" t="s">
        <v>794</v>
      </c>
      <c r="E373" s="1" t="s">
        <v>96</v>
      </c>
      <c r="F373" s="1" t="s">
        <v>298</v>
      </c>
      <c r="G373" s="1" t="s">
        <v>233</v>
      </c>
      <c r="H373" s="1" t="s">
        <v>15836</v>
      </c>
      <c r="I373" s="5">
        <v>25882</v>
      </c>
      <c r="J373" s="5">
        <v>401807226</v>
      </c>
      <c r="K373" s="3">
        <f>+Tabella2026[[#This Row],[POP_2024]]/SUM(Tabella2026[POP_2024])</f>
        <v>4.3909872687495938E-4</v>
      </c>
      <c r="L373" s="3">
        <f>+Tabella2026[[#This Row],[INCIDENZA POPOLAZIONE]]*(PLAFOND/2)</f>
        <v>129270.33586794289</v>
      </c>
      <c r="M373" s="3">
        <f>+IFERROR(Tabella2026[[#This Row],[reddito_2024]]/Tabella2026[[#This Row],[POP_2024]],"")</f>
        <v>15524.581794297195</v>
      </c>
      <c r="N373" s="3">
        <f>+IF(Tabella2026[[#This Row],[REDDITO COMPLESSIVO PROCAPITE]]&lt;media_aggr_reddito_pc,(media_aggr_reddito_pc-Tabella2026[[#This Row],[REDDITO COMPLESSIVO PROCAPITE]]),0)</f>
        <v>2300.4842683115457</v>
      </c>
      <c r="O373" s="3">
        <f>+Tabella2026[[#This Row],[DIFFERENZA REDDITO INFERIORE ALLA MEDIA DALLA MEDIA]]*Tabella2026[[#This Row],[POP_2024]]</f>
        <v>59541133.83243943</v>
      </c>
      <c r="P373" s="3">
        <f>+Tabella2026[[#This Row],[POPOLAZIONE PER DIFFERENZA ]]/SUM(Tabella2026[[POPOLAZIONE PER DIFFERENZA ]])</f>
        <v>5.2823828467605171E-4</v>
      </c>
      <c r="Q373" s="3">
        <f>+Tabella2026[[#This Row],[INCIDENZA POPOLAZIONE PER DIFFERENZA]]*(PLAFOND-SUM(Tabella2026[CONTRIBUTO SULLA BASE DELLA POPOLAZIONE]))</f>
        <v>155512.95482991674</v>
      </c>
      <c r="R373" s="3">
        <f>+Tabella2026[[#This Row],[CONTRIBUTO SULLA BASE DELLA POPOLAZIONE]]+Tabella2026[[#This Row],[CONTRIBUTO SULLA BASE DEL REDDITO]]</f>
        <v>284783.2906978596</v>
      </c>
      <c r="S373" s="3">
        <f>+Tabella2026[[#This Row],[CONTRIBUTO TOTALE]]/(PLAFOND/N_TESSERE)</f>
        <v>569.56658139571925</v>
      </c>
      <c r="T373" s="3">
        <f>+MAX(CEILING(Tabella2026[[#This Row],[preDEF1]],1),1)</f>
        <v>570</v>
      </c>
      <c r="U373" s="9">
        <f xml:space="preserve"> IF(ROW(Tabella2026[[#This Row],[preDEF2]]) - ROW(Tabella2026[[#Headers],[preDEF2]])&lt;=ABS(SUM(Tabella2026[preDEF2])-N_TESSERE),Tabella2026[[#This Row],[preDEF2]]-1,Tabella2026[[#This Row],[preDEF2]])</f>
        <v>569</v>
      </c>
      <c r="V373" s="21">
        <f>+Tabella2026[[#This Row],[DEF - n. card]]*(PLAFOND/N_TESSERE)</f>
        <v>284500</v>
      </c>
      <c r="W373" s="18"/>
    </row>
    <row r="374" spans="2:23" x14ac:dyDescent="0.25">
      <c r="B374" s="1" t="s">
        <v>805</v>
      </c>
      <c r="C374" s="2">
        <v>23044</v>
      </c>
      <c r="D374" s="1" t="s">
        <v>806</v>
      </c>
      <c r="E374" s="1" t="s">
        <v>38</v>
      </c>
      <c r="F374" s="1" t="s">
        <v>37</v>
      </c>
      <c r="G374" s="1" t="s">
        <v>233</v>
      </c>
      <c r="H374" s="1" t="s">
        <v>15835</v>
      </c>
      <c r="I374" s="5">
        <v>25881</v>
      </c>
      <c r="J374" s="5">
        <v>526780072</v>
      </c>
      <c r="K374" s="3">
        <f>+Tabella2026[[#This Row],[POP_2024]]/SUM(Tabella2026[POP_2024])</f>
        <v>4.3908176146552905E-4</v>
      </c>
      <c r="L374" s="3">
        <f>+Tabella2026[[#This Row],[INCIDENZA POPOLAZIONE]]*(PLAFOND/2)</f>
        <v>129265.34126413065</v>
      </c>
      <c r="M374" s="3">
        <f>+IFERROR(Tabella2026[[#This Row],[reddito_2024]]/Tabella2026[[#This Row],[POP_2024]],"")</f>
        <v>20353.930373633168</v>
      </c>
      <c r="N374" s="3">
        <f>+IF(Tabella2026[[#This Row],[REDDITO COMPLESSIVO PROCAPITE]]&lt;media_aggr_reddito_pc,(media_aggr_reddito_pc-Tabella2026[[#This Row],[REDDITO COMPLESSIVO PROCAPITE]]),0)</f>
        <v>0</v>
      </c>
      <c r="O374" s="3">
        <f>+Tabella2026[[#This Row],[DIFFERENZA REDDITO INFERIORE ALLA MEDIA DALLA MEDIA]]*Tabella2026[[#This Row],[POP_2024]]</f>
        <v>0</v>
      </c>
      <c r="P374" s="3">
        <f>+Tabella2026[[#This Row],[POPOLAZIONE PER DIFFERENZA ]]/SUM(Tabella2026[[POPOLAZIONE PER DIFFERENZA ]])</f>
        <v>0</v>
      </c>
      <c r="Q374" s="3">
        <f>+Tabella2026[[#This Row],[INCIDENZA POPOLAZIONE PER DIFFERENZA]]*(PLAFOND-SUM(Tabella2026[CONTRIBUTO SULLA BASE DELLA POPOLAZIONE]))</f>
        <v>0</v>
      </c>
      <c r="R374" s="3">
        <f>+Tabella2026[[#This Row],[CONTRIBUTO SULLA BASE DELLA POPOLAZIONE]]+Tabella2026[[#This Row],[CONTRIBUTO SULLA BASE DEL REDDITO]]</f>
        <v>129265.34126413065</v>
      </c>
      <c r="S374" s="3">
        <f>+Tabella2026[[#This Row],[CONTRIBUTO TOTALE]]/(PLAFOND/N_TESSERE)</f>
        <v>258.53068252826131</v>
      </c>
      <c r="T374" s="3">
        <f>+MAX(CEILING(Tabella2026[[#This Row],[preDEF1]],1),1)</f>
        <v>259</v>
      </c>
      <c r="U374" s="9">
        <f xml:space="preserve"> IF(ROW(Tabella2026[[#This Row],[preDEF2]]) - ROW(Tabella2026[[#Headers],[preDEF2]])&lt;=ABS(SUM(Tabella2026[preDEF2])-N_TESSERE),Tabella2026[[#This Row],[preDEF2]]-1,Tabella2026[[#This Row],[preDEF2]])</f>
        <v>258</v>
      </c>
      <c r="V374" s="21">
        <f>+Tabella2026[[#This Row],[DEF - n. card]]*(PLAFOND/N_TESSERE)</f>
        <v>129000</v>
      </c>
      <c r="W374" s="18"/>
    </row>
    <row r="375" spans="2:23" x14ac:dyDescent="0.25">
      <c r="B375" s="1" t="s">
        <v>787</v>
      </c>
      <c r="C375" s="2">
        <v>24111</v>
      </c>
      <c r="D375" s="1" t="s">
        <v>788</v>
      </c>
      <c r="E375" s="1" t="s">
        <v>38</v>
      </c>
      <c r="F375" s="1" t="s">
        <v>106</v>
      </c>
      <c r="G375" s="1" t="s">
        <v>233</v>
      </c>
      <c r="H375" s="1" t="s">
        <v>15835</v>
      </c>
      <c r="I375" s="5">
        <v>25835</v>
      </c>
      <c r="J375" s="5">
        <v>500132825</v>
      </c>
      <c r="K375" s="3">
        <f>+Tabella2026[[#This Row],[POP_2024]]/SUM(Tabella2026[POP_2024])</f>
        <v>4.3830135263173538E-4</v>
      </c>
      <c r="L375" s="3">
        <f>+Tabella2026[[#This Row],[INCIDENZA POPOLAZIONE]]*(PLAFOND/2)</f>
        <v>129035.58948876843</v>
      </c>
      <c r="M375" s="3">
        <f>+IFERROR(Tabella2026[[#This Row],[reddito_2024]]/Tabella2026[[#This Row],[POP_2024]],"")</f>
        <v>19358.731372169539</v>
      </c>
      <c r="N375" s="3">
        <f>+IF(Tabella2026[[#This Row],[REDDITO COMPLESSIVO PROCAPITE]]&lt;media_aggr_reddito_pc,(media_aggr_reddito_pc-Tabella2026[[#This Row],[REDDITO COMPLESSIVO PROCAPITE]]),0)</f>
        <v>0</v>
      </c>
      <c r="O375" s="3">
        <f>+Tabella2026[[#This Row],[DIFFERENZA REDDITO INFERIORE ALLA MEDIA DALLA MEDIA]]*Tabella2026[[#This Row],[POP_2024]]</f>
        <v>0</v>
      </c>
      <c r="P375" s="3">
        <f>+Tabella2026[[#This Row],[POPOLAZIONE PER DIFFERENZA ]]/SUM(Tabella2026[[POPOLAZIONE PER DIFFERENZA ]])</f>
        <v>0</v>
      </c>
      <c r="Q375" s="3">
        <f>+Tabella2026[[#This Row],[INCIDENZA POPOLAZIONE PER DIFFERENZA]]*(PLAFOND-SUM(Tabella2026[CONTRIBUTO SULLA BASE DELLA POPOLAZIONE]))</f>
        <v>0</v>
      </c>
      <c r="R375" s="3">
        <f>+Tabella2026[[#This Row],[CONTRIBUTO SULLA BASE DELLA POPOLAZIONE]]+Tabella2026[[#This Row],[CONTRIBUTO SULLA BASE DEL REDDITO]]</f>
        <v>129035.58948876843</v>
      </c>
      <c r="S375" s="3">
        <f>+Tabella2026[[#This Row],[CONTRIBUTO TOTALE]]/(PLAFOND/N_TESSERE)</f>
        <v>258.07117897753687</v>
      </c>
      <c r="T375" s="3">
        <f>+MAX(CEILING(Tabella2026[[#This Row],[preDEF1]],1),1)</f>
        <v>259</v>
      </c>
      <c r="U375" s="9">
        <f xml:space="preserve"> IF(ROW(Tabella2026[[#This Row],[preDEF2]]) - ROW(Tabella2026[[#Headers],[preDEF2]])&lt;=ABS(SUM(Tabella2026[preDEF2])-N_TESSERE),Tabella2026[[#This Row],[preDEF2]]-1,Tabella2026[[#This Row],[preDEF2]])</f>
        <v>258</v>
      </c>
      <c r="V375" s="21">
        <f>+Tabella2026[[#This Row],[DEF - n. card]]*(PLAFOND/N_TESSERE)</f>
        <v>129000</v>
      </c>
      <c r="W375" s="18"/>
    </row>
    <row r="376" spans="2:23" x14ac:dyDescent="0.25">
      <c r="B376" s="1" t="s">
        <v>743</v>
      </c>
      <c r="C376" s="2">
        <v>63008</v>
      </c>
      <c r="D376" s="1" t="s">
        <v>744</v>
      </c>
      <c r="E376" s="1" t="s">
        <v>15</v>
      </c>
      <c r="F376" s="1" t="s">
        <v>14</v>
      </c>
      <c r="G376" s="1" t="s">
        <v>233</v>
      </c>
      <c r="H376" s="1" t="s">
        <v>15836</v>
      </c>
      <c r="I376" s="5">
        <v>25833</v>
      </c>
      <c r="J376" s="5">
        <v>247367960</v>
      </c>
      <c r="K376" s="3">
        <f>+Tabella2026[[#This Row],[POP_2024]]/SUM(Tabella2026[POP_2024])</f>
        <v>4.3826742181287477E-4</v>
      </c>
      <c r="L376" s="3">
        <f>+Tabella2026[[#This Row],[INCIDENZA POPOLAZIONE]]*(PLAFOND/2)</f>
        <v>129025.60028114397</v>
      </c>
      <c r="M376" s="3">
        <f>+IFERROR(Tabella2026[[#This Row],[reddito_2024]]/Tabella2026[[#This Row],[POP_2024]],"")</f>
        <v>9575.6574923547396</v>
      </c>
      <c r="N376" s="3">
        <f>+IF(Tabella2026[[#This Row],[REDDITO COMPLESSIVO PROCAPITE]]&lt;media_aggr_reddito_pc,(media_aggr_reddito_pc-Tabella2026[[#This Row],[REDDITO COMPLESSIVO PROCAPITE]]),0)</f>
        <v>8249.4085702540015</v>
      </c>
      <c r="O376" s="3">
        <f>+Tabella2026[[#This Row],[DIFFERENZA REDDITO INFERIORE ALLA MEDIA DALLA MEDIA]]*Tabella2026[[#This Row],[POP_2024]]</f>
        <v>213106971.59537163</v>
      </c>
      <c r="P376" s="3">
        <f>+Tabella2026[[#This Row],[POPOLAZIONE PER DIFFERENZA ]]/SUM(Tabella2026[[POPOLAZIONE PER DIFFERENZA ]])</f>
        <v>1.890646917219364E-3</v>
      </c>
      <c r="Q376" s="3">
        <f>+Tabella2026[[#This Row],[INCIDENZA POPOLAZIONE PER DIFFERENZA]]*(PLAFOND-SUM(Tabella2026[CONTRIBUTO SULLA BASE DELLA POPOLAZIONE]))</f>
        <v>556605.0344441951</v>
      </c>
      <c r="R376" s="3">
        <f>+Tabella2026[[#This Row],[CONTRIBUTO SULLA BASE DELLA POPOLAZIONE]]+Tabella2026[[#This Row],[CONTRIBUTO SULLA BASE DEL REDDITO]]</f>
        <v>685630.63472533901</v>
      </c>
      <c r="S376" s="3">
        <f>+Tabella2026[[#This Row],[CONTRIBUTO TOTALE]]/(PLAFOND/N_TESSERE)</f>
        <v>1371.2612694506781</v>
      </c>
      <c r="T376" s="3">
        <f>+MAX(CEILING(Tabella2026[[#This Row],[preDEF1]],1),1)</f>
        <v>1372</v>
      </c>
      <c r="U376" s="9">
        <f xml:space="preserve"> IF(ROW(Tabella2026[[#This Row],[preDEF2]]) - ROW(Tabella2026[[#Headers],[preDEF2]])&lt;=ABS(SUM(Tabella2026[preDEF2])-N_TESSERE),Tabella2026[[#This Row],[preDEF2]]-1,Tabella2026[[#This Row],[preDEF2]])</f>
        <v>1371</v>
      </c>
      <c r="V376" s="21">
        <f>+Tabella2026[[#This Row],[DEF - n. card]]*(PLAFOND/N_TESSERE)</f>
        <v>685500</v>
      </c>
      <c r="W376" s="18"/>
    </row>
    <row r="377" spans="2:23" x14ac:dyDescent="0.25">
      <c r="B377" s="1" t="s">
        <v>739</v>
      </c>
      <c r="C377" s="2">
        <v>81008</v>
      </c>
      <c r="D377" s="1" t="s">
        <v>740</v>
      </c>
      <c r="E377" s="1" t="s">
        <v>21</v>
      </c>
      <c r="F377" s="1" t="s">
        <v>166</v>
      </c>
      <c r="G377" s="1" t="s">
        <v>233</v>
      </c>
      <c r="H377" s="1" t="s">
        <v>15836</v>
      </c>
      <c r="I377" s="5">
        <v>25770</v>
      </c>
      <c r="J377" s="5">
        <v>379464661</v>
      </c>
      <c r="K377" s="3">
        <f>+Tabella2026[[#This Row],[POP_2024]]/SUM(Tabella2026[POP_2024])</f>
        <v>4.3719860101876603E-4</v>
      </c>
      <c r="L377" s="3">
        <f>+Tabella2026[[#This Row],[INCIDENZA POPOLAZIONE]]*(PLAFOND/2)</f>
        <v>128710.94024097396</v>
      </c>
      <c r="M377" s="3">
        <f>+IFERROR(Tabella2026[[#This Row],[reddito_2024]]/Tabella2026[[#This Row],[POP_2024]],"")</f>
        <v>14725.054753589446</v>
      </c>
      <c r="N377" s="3">
        <f>+IF(Tabella2026[[#This Row],[REDDITO COMPLESSIVO PROCAPITE]]&lt;media_aggr_reddito_pc,(media_aggr_reddito_pc-Tabella2026[[#This Row],[REDDITO COMPLESSIVO PROCAPITE]]),0)</f>
        <v>3100.0113090192954</v>
      </c>
      <c r="O377" s="3">
        <f>+Tabella2026[[#This Row],[DIFFERENZA REDDITO INFERIORE ALLA MEDIA DALLA MEDIA]]*Tabella2026[[#This Row],[POP_2024]]</f>
        <v>79887291.433427244</v>
      </c>
      <c r="P377" s="3">
        <f>+Tabella2026[[#This Row],[POPOLAZIONE PER DIFFERENZA ]]/SUM(Tabella2026[[POPOLAZIONE PER DIFFERENZA ]])</f>
        <v>7.0874575403564349E-4</v>
      </c>
      <c r="Q377" s="3">
        <f>+Tabella2026[[#This Row],[INCIDENZA POPOLAZIONE PER DIFFERENZA]]*(PLAFOND-SUM(Tabella2026[CONTRIBUTO SULLA BASE DELLA POPOLAZIONE]))</f>
        <v>208654.21842877875</v>
      </c>
      <c r="R377" s="3">
        <f>+Tabella2026[[#This Row],[CONTRIBUTO SULLA BASE DELLA POPOLAZIONE]]+Tabella2026[[#This Row],[CONTRIBUTO SULLA BASE DEL REDDITO]]</f>
        <v>337365.15866975271</v>
      </c>
      <c r="S377" s="3">
        <f>+Tabella2026[[#This Row],[CONTRIBUTO TOTALE]]/(PLAFOND/N_TESSERE)</f>
        <v>674.7303173395054</v>
      </c>
      <c r="T377" s="3">
        <f>+MAX(CEILING(Tabella2026[[#This Row],[preDEF1]],1),1)</f>
        <v>675</v>
      </c>
      <c r="U377" s="9">
        <f xml:space="preserve"> IF(ROW(Tabella2026[[#This Row],[preDEF2]]) - ROW(Tabella2026[[#Headers],[preDEF2]])&lt;=ABS(SUM(Tabella2026[preDEF2])-N_TESSERE),Tabella2026[[#This Row],[preDEF2]]-1,Tabella2026[[#This Row],[preDEF2]])</f>
        <v>674</v>
      </c>
      <c r="V377" s="21">
        <f>+Tabella2026[[#This Row],[DEF - n. card]]*(PLAFOND/N_TESSERE)</f>
        <v>337000</v>
      </c>
      <c r="W377" s="18"/>
    </row>
    <row r="378" spans="2:23" x14ac:dyDescent="0.25">
      <c r="B378" s="1" t="s">
        <v>755</v>
      </c>
      <c r="C378" s="2">
        <v>72046</v>
      </c>
      <c r="D378" s="1" t="s">
        <v>756</v>
      </c>
      <c r="E378" s="1" t="s">
        <v>33</v>
      </c>
      <c r="F378" s="1" t="s">
        <v>32</v>
      </c>
      <c r="G378" s="1" t="s">
        <v>233</v>
      </c>
      <c r="H378" s="1" t="s">
        <v>15836</v>
      </c>
      <c r="I378" s="5">
        <v>25764</v>
      </c>
      <c r="J378" s="5">
        <v>361402408</v>
      </c>
      <c r="K378" s="3">
        <f>+Tabella2026[[#This Row],[POP_2024]]/SUM(Tabella2026[POP_2024])</f>
        <v>4.3709680856218427E-4</v>
      </c>
      <c r="L378" s="3">
        <f>+Tabella2026[[#This Row],[INCIDENZA POPOLAZIONE]]*(PLAFOND/2)</f>
        <v>128680.97261810063</v>
      </c>
      <c r="M378" s="3">
        <f>+IFERROR(Tabella2026[[#This Row],[reddito_2024]]/Tabella2026[[#This Row],[POP_2024]],"")</f>
        <v>14027.418413289863</v>
      </c>
      <c r="N378" s="3">
        <f>+IF(Tabella2026[[#This Row],[REDDITO COMPLESSIVO PROCAPITE]]&lt;media_aggr_reddito_pc,(media_aggr_reddito_pc-Tabella2026[[#This Row],[REDDITO COMPLESSIVO PROCAPITE]]),0)</f>
        <v>3797.6476493188784</v>
      </c>
      <c r="O378" s="3">
        <f>+Tabella2026[[#This Row],[DIFFERENZA REDDITO INFERIORE ALLA MEDIA DALLA MEDIA]]*Tabella2026[[#This Row],[POP_2024]]</f>
        <v>97842594.037051588</v>
      </c>
      <c r="P378" s="3">
        <f>+Tabella2026[[#This Row],[POPOLAZIONE PER DIFFERENZA ]]/SUM(Tabella2026[[POPOLAZIONE PER DIFFERENZA ]])</f>
        <v>8.6804198569407536E-4</v>
      </c>
      <c r="Q378" s="3">
        <f>+Tabella2026[[#This Row],[INCIDENZA POPOLAZIONE PER DIFFERENZA]]*(PLAFOND-SUM(Tabella2026[CONTRIBUTO SULLA BASE DELLA POPOLAZIONE]))</f>
        <v>255550.90955684756</v>
      </c>
      <c r="R378" s="3">
        <f>+Tabella2026[[#This Row],[CONTRIBUTO SULLA BASE DELLA POPOLAZIONE]]+Tabella2026[[#This Row],[CONTRIBUTO SULLA BASE DEL REDDITO]]</f>
        <v>384231.88217494817</v>
      </c>
      <c r="S378" s="3">
        <f>+Tabella2026[[#This Row],[CONTRIBUTO TOTALE]]/(PLAFOND/N_TESSERE)</f>
        <v>768.46376434989634</v>
      </c>
      <c r="T378" s="3">
        <f>+MAX(CEILING(Tabella2026[[#This Row],[preDEF1]],1),1)</f>
        <v>769</v>
      </c>
      <c r="U378" s="9">
        <f xml:space="preserve"> IF(ROW(Tabella2026[[#This Row],[preDEF2]]) - ROW(Tabella2026[[#Headers],[preDEF2]])&lt;=ABS(SUM(Tabella2026[preDEF2])-N_TESSERE),Tabella2026[[#This Row],[preDEF2]]-1,Tabella2026[[#This Row],[preDEF2]])</f>
        <v>768</v>
      </c>
      <c r="V378" s="21">
        <f>+Tabella2026[[#This Row],[DEF - n. card]]*(PLAFOND/N_TESSERE)</f>
        <v>384000</v>
      </c>
      <c r="W378" s="18"/>
    </row>
    <row r="379" spans="2:23" x14ac:dyDescent="0.25">
      <c r="B379" s="1" t="s">
        <v>783</v>
      </c>
      <c r="C379" s="2">
        <v>109034</v>
      </c>
      <c r="D379" s="1" t="s">
        <v>784</v>
      </c>
      <c r="E379" s="1" t="s">
        <v>117</v>
      </c>
      <c r="F379" s="1" t="s">
        <v>506</v>
      </c>
      <c r="G379" s="1" t="s">
        <v>233</v>
      </c>
      <c r="H379" s="1" t="s">
        <v>15834</v>
      </c>
      <c r="I379" s="5">
        <v>25760</v>
      </c>
      <c r="J379" s="5">
        <v>407709442</v>
      </c>
      <c r="K379" s="3">
        <f>+Tabella2026[[#This Row],[POP_2024]]/SUM(Tabella2026[POP_2024])</f>
        <v>4.3702894692446305E-4</v>
      </c>
      <c r="L379" s="3">
        <f>+Tabella2026[[#This Row],[INCIDENZA POPOLAZIONE]]*(PLAFOND/2)</f>
        <v>128660.99420285173</v>
      </c>
      <c r="M379" s="3">
        <f>+IFERROR(Tabella2026[[#This Row],[reddito_2024]]/Tabella2026[[#This Row],[POP_2024]],"")</f>
        <v>15827.229891304349</v>
      </c>
      <c r="N379" s="3">
        <f>+IF(Tabella2026[[#This Row],[REDDITO COMPLESSIVO PROCAPITE]]&lt;media_aggr_reddito_pc,(media_aggr_reddito_pc-Tabella2026[[#This Row],[REDDITO COMPLESSIVO PROCAPITE]]),0)</f>
        <v>1997.8361713043923</v>
      </c>
      <c r="O379" s="3">
        <f>+Tabella2026[[#This Row],[DIFFERENZA REDDITO INFERIORE ALLA MEDIA DALLA MEDIA]]*Tabella2026[[#This Row],[POP_2024]]</f>
        <v>51464259.772801146</v>
      </c>
      <c r="P379" s="3">
        <f>+Tabella2026[[#This Row],[POPOLAZIONE PER DIFFERENZA ]]/SUM(Tabella2026[[POPOLAZIONE PER DIFFERENZA ]])</f>
        <v>4.5658170334834903E-4</v>
      </c>
      <c r="Q379" s="3">
        <f>+Tabella2026[[#This Row],[INCIDENZA POPOLAZIONE PER DIFFERENZA]]*(PLAFOND-SUM(Tabella2026[CONTRIBUTO SULLA BASE DELLA POPOLAZIONE]))</f>
        <v>134417.31102947699</v>
      </c>
      <c r="R379" s="3">
        <f>+Tabella2026[[#This Row],[CONTRIBUTO SULLA BASE DELLA POPOLAZIONE]]+Tabella2026[[#This Row],[CONTRIBUTO SULLA BASE DEL REDDITO]]</f>
        <v>263078.30523232871</v>
      </c>
      <c r="S379" s="3">
        <f>+Tabella2026[[#This Row],[CONTRIBUTO TOTALE]]/(PLAFOND/N_TESSERE)</f>
        <v>526.15661046465743</v>
      </c>
      <c r="T379" s="3">
        <f>+MAX(CEILING(Tabella2026[[#This Row],[preDEF1]],1),1)</f>
        <v>527</v>
      </c>
      <c r="U379" s="9">
        <f xml:space="preserve"> IF(ROW(Tabella2026[[#This Row],[preDEF2]]) - ROW(Tabella2026[[#Headers],[preDEF2]])&lt;=ABS(SUM(Tabella2026[preDEF2])-N_TESSERE),Tabella2026[[#This Row],[preDEF2]]-1,Tabella2026[[#This Row],[preDEF2]])</f>
        <v>526</v>
      </c>
      <c r="V379" s="21">
        <f>+Tabella2026[[#This Row],[DEF - n. card]]*(PLAFOND/N_TESSERE)</f>
        <v>263000</v>
      </c>
      <c r="W379" s="18"/>
    </row>
    <row r="380" spans="2:23" x14ac:dyDescent="0.25">
      <c r="B380" s="1" t="s">
        <v>815</v>
      </c>
      <c r="C380" s="2">
        <v>24008</v>
      </c>
      <c r="D380" s="1" t="s">
        <v>816</v>
      </c>
      <c r="E380" s="1" t="s">
        <v>38</v>
      </c>
      <c r="F380" s="1" t="s">
        <v>106</v>
      </c>
      <c r="G380" s="1" t="s">
        <v>233</v>
      </c>
      <c r="H380" s="1" t="s">
        <v>15835</v>
      </c>
      <c r="I380" s="5">
        <v>25734</v>
      </c>
      <c r="J380" s="5">
        <v>471675579</v>
      </c>
      <c r="K380" s="3">
        <f>+Tabella2026[[#This Row],[POP_2024]]/SUM(Tabella2026[POP_2024])</f>
        <v>4.3658784627927533E-4</v>
      </c>
      <c r="L380" s="3">
        <f>+Tabella2026[[#This Row],[INCIDENZA POPOLAZIONE]]*(PLAFOND/2)</f>
        <v>128531.13450373395</v>
      </c>
      <c r="M380" s="3">
        <f>+IFERROR(Tabella2026[[#This Row],[reddito_2024]]/Tabella2026[[#This Row],[POP_2024]],"")</f>
        <v>18328.887036605269</v>
      </c>
      <c r="N380" s="3">
        <f>+IF(Tabella2026[[#This Row],[REDDITO COMPLESSIVO PROCAPITE]]&lt;media_aggr_reddito_pc,(media_aggr_reddito_pc-Tabella2026[[#This Row],[REDDITO COMPLESSIVO PROCAPITE]]),0)</f>
        <v>0</v>
      </c>
      <c r="O380" s="3">
        <f>+Tabella2026[[#This Row],[DIFFERENZA REDDITO INFERIORE ALLA MEDIA DALLA MEDIA]]*Tabella2026[[#This Row],[POP_2024]]</f>
        <v>0</v>
      </c>
      <c r="P380" s="3">
        <f>+Tabella2026[[#This Row],[POPOLAZIONE PER DIFFERENZA ]]/SUM(Tabella2026[[POPOLAZIONE PER DIFFERENZA ]])</f>
        <v>0</v>
      </c>
      <c r="Q380" s="3">
        <f>+Tabella2026[[#This Row],[INCIDENZA POPOLAZIONE PER DIFFERENZA]]*(PLAFOND-SUM(Tabella2026[CONTRIBUTO SULLA BASE DELLA POPOLAZIONE]))</f>
        <v>0</v>
      </c>
      <c r="R380" s="3">
        <f>+Tabella2026[[#This Row],[CONTRIBUTO SULLA BASE DELLA POPOLAZIONE]]+Tabella2026[[#This Row],[CONTRIBUTO SULLA BASE DEL REDDITO]]</f>
        <v>128531.13450373395</v>
      </c>
      <c r="S380" s="3">
        <f>+Tabella2026[[#This Row],[CONTRIBUTO TOTALE]]/(PLAFOND/N_TESSERE)</f>
        <v>257.06226900746788</v>
      </c>
      <c r="T380" s="3">
        <f>+MAX(CEILING(Tabella2026[[#This Row],[preDEF1]],1),1)</f>
        <v>258</v>
      </c>
      <c r="U380" s="9">
        <f xml:space="preserve"> IF(ROW(Tabella2026[[#This Row],[preDEF2]]) - ROW(Tabella2026[[#Headers],[preDEF2]])&lt;=ABS(SUM(Tabella2026[preDEF2])-N_TESSERE),Tabella2026[[#This Row],[preDEF2]]-1,Tabella2026[[#This Row],[preDEF2]])</f>
        <v>257</v>
      </c>
      <c r="V380" s="21">
        <f>+Tabella2026[[#This Row],[DEF - n. card]]*(PLAFOND/N_TESSERE)</f>
        <v>128500</v>
      </c>
      <c r="W380" s="18"/>
    </row>
    <row r="381" spans="2:23" x14ac:dyDescent="0.25">
      <c r="B381" s="1" t="s">
        <v>759</v>
      </c>
      <c r="C381" s="2">
        <v>72036</v>
      </c>
      <c r="D381" s="1" t="s">
        <v>760</v>
      </c>
      <c r="E381" s="1" t="s">
        <v>33</v>
      </c>
      <c r="F381" s="1" t="s">
        <v>32</v>
      </c>
      <c r="G381" s="1" t="s">
        <v>233</v>
      </c>
      <c r="H381" s="1" t="s">
        <v>15836</v>
      </c>
      <c r="I381" s="5">
        <v>25718</v>
      </c>
      <c r="J381" s="5">
        <v>390481328</v>
      </c>
      <c r="K381" s="3">
        <f>+Tabella2026[[#This Row],[POP_2024]]/SUM(Tabella2026[POP_2024])</f>
        <v>4.3631639972839059E-4</v>
      </c>
      <c r="L381" s="3">
        <f>+Tabella2026[[#This Row],[INCIDENZA POPOLAZIONE]]*(PLAFOND/2)</f>
        <v>128451.22084273839</v>
      </c>
      <c r="M381" s="3">
        <f>+IFERROR(Tabella2026[[#This Row],[reddito_2024]]/Tabella2026[[#This Row],[POP_2024]],"")</f>
        <v>15183.191850066101</v>
      </c>
      <c r="N381" s="3">
        <f>+IF(Tabella2026[[#This Row],[REDDITO COMPLESSIVO PROCAPITE]]&lt;media_aggr_reddito_pc,(media_aggr_reddito_pc-Tabella2026[[#This Row],[REDDITO COMPLESSIVO PROCAPITE]]),0)</f>
        <v>2641.8742125426397</v>
      </c>
      <c r="O381" s="3">
        <f>+Tabella2026[[#This Row],[DIFFERENZA REDDITO INFERIORE ALLA MEDIA DALLA MEDIA]]*Tabella2026[[#This Row],[POP_2024]]</f>
        <v>67943720.998171613</v>
      </c>
      <c r="P381" s="3">
        <f>+Tabella2026[[#This Row],[POPOLAZIONE PER DIFFERENZA ]]/SUM(Tabella2026[[POPOLAZIONE PER DIFFERENZA ]])</f>
        <v>6.0278453439575614E-4</v>
      </c>
      <c r="Q381" s="3">
        <f>+Tabella2026[[#This Row],[INCIDENZA POPOLAZIONE PER DIFFERENZA]]*(PLAFOND-SUM(Tabella2026[CONTRIBUTO SULLA BASE DELLA POPOLAZIONE]))</f>
        <v>177459.31483771052</v>
      </c>
      <c r="R381" s="3">
        <f>+Tabella2026[[#This Row],[CONTRIBUTO SULLA BASE DELLA POPOLAZIONE]]+Tabella2026[[#This Row],[CONTRIBUTO SULLA BASE DEL REDDITO]]</f>
        <v>305910.53568044893</v>
      </c>
      <c r="S381" s="3">
        <f>+Tabella2026[[#This Row],[CONTRIBUTO TOTALE]]/(PLAFOND/N_TESSERE)</f>
        <v>611.8210713608978</v>
      </c>
      <c r="T381" s="3">
        <f>+MAX(CEILING(Tabella2026[[#This Row],[preDEF1]],1),1)</f>
        <v>612</v>
      </c>
      <c r="U381" s="9">
        <f xml:space="preserve"> IF(ROW(Tabella2026[[#This Row],[preDEF2]]) - ROW(Tabella2026[[#Headers],[preDEF2]])&lt;=ABS(SUM(Tabella2026[preDEF2])-N_TESSERE),Tabella2026[[#This Row],[preDEF2]]-1,Tabella2026[[#This Row],[preDEF2]])</f>
        <v>611</v>
      </c>
      <c r="V381" s="21">
        <f>+Tabella2026[[#This Row],[DEF - n. card]]*(PLAFOND/N_TESSERE)</f>
        <v>305500</v>
      </c>
      <c r="W381" s="18"/>
    </row>
    <row r="382" spans="2:23" x14ac:dyDescent="0.25">
      <c r="B382" s="1" t="s">
        <v>771</v>
      </c>
      <c r="C382" s="2">
        <v>72041</v>
      </c>
      <c r="D382" s="1" t="s">
        <v>772</v>
      </c>
      <c r="E382" s="1" t="s">
        <v>33</v>
      </c>
      <c r="F382" s="1" t="s">
        <v>32</v>
      </c>
      <c r="G382" s="1" t="s">
        <v>233</v>
      </c>
      <c r="H382" s="1" t="s">
        <v>15836</v>
      </c>
      <c r="I382" s="5">
        <v>25648</v>
      </c>
      <c r="J382" s="5">
        <v>326515003</v>
      </c>
      <c r="K382" s="3">
        <f>+Tabella2026[[#This Row],[POP_2024]]/SUM(Tabella2026[POP_2024])</f>
        <v>4.3512882106826976E-4</v>
      </c>
      <c r="L382" s="3">
        <f>+Tabella2026[[#This Row],[INCIDENZA POPOLAZIONE]]*(PLAFOND/2)</f>
        <v>128101.59857588282</v>
      </c>
      <c r="M382" s="3">
        <f>+IFERROR(Tabella2026[[#This Row],[reddito_2024]]/Tabella2026[[#This Row],[POP_2024]],"")</f>
        <v>12730.622387710542</v>
      </c>
      <c r="N382" s="3">
        <f>+IF(Tabella2026[[#This Row],[REDDITO COMPLESSIVO PROCAPITE]]&lt;media_aggr_reddito_pc,(media_aggr_reddito_pc-Tabella2026[[#This Row],[REDDITO COMPLESSIVO PROCAPITE]]),0)</f>
        <v>5094.4436748981989</v>
      </c>
      <c r="O382" s="3">
        <f>+Tabella2026[[#This Row],[DIFFERENZA REDDITO INFERIORE ALLA MEDIA DALLA MEDIA]]*Tabella2026[[#This Row],[POP_2024]]</f>
        <v>130662291.373789</v>
      </c>
      <c r="P382" s="3">
        <f>+Tabella2026[[#This Row],[POPOLAZIONE PER DIFFERENZA ]]/SUM(Tabella2026[[POPOLAZIONE PER DIFFERENZA ]])</f>
        <v>1.1592124674913156E-3</v>
      </c>
      <c r="Q382" s="3">
        <f>+Tabella2026[[#This Row],[INCIDENZA POPOLAZIONE PER DIFFERENZA]]*(PLAFOND-SUM(Tabella2026[CONTRIBUTO SULLA BASE DELLA POPOLAZIONE]))</f>
        <v>341271.28102009406</v>
      </c>
      <c r="R382" s="3">
        <f>+Tabella2026[[#This Row],[CONTRIBUTO SULLA BASE DELLA POPOLAZIONE]]+Tabella2026[[#This Row],[CONTRIBUTO SULLA BASE DEL REDDITO]]</f>
        <v>469372.8795959769</v>
      </c>
      <c r="S382" s="3">
        <f>+Tabella2026[[#This Row],[CONTRIBUTO TOTALE]]/(PLAFOND/N_TESSERE)</f>
        <v>938.74575919195377</v>
      </c>
      <c r="T382" s="3">
        <f>+MAX(CEILING(Tabella2026[[#This Row],[preDEF1]],1),1)</f>
        <v>939</v>
      </c>
      <c r="U382" s="9">
        <f xml:space="preserve"> IF(ROW(Tabella2026[[#This Row],[preDEF2]]) - ROW(Tabella2026[[#Headers],[preDEF2]])&lt;=ABS(SUM(Tabella2026[preDEF2])-N_TESSERE),Tabella2026[[#This Row],[preDEF2]]-1,Tabella2026[[#This Row],[preDEF2]])</f>
        <v>938</v>
      </c>
      <c r="V382" s="21">
        <f>+Tabella2026[[#This Row],[DEF - n. card]]*(PLAFOND/N_TESSERE)</f>
        <v>469000</v>
      </c>
      <c r="W382" s="18"/>
    </row>
    <row r="383" spans="2:23" x14ac:dyDescent="0.25">
      <c r="B383" s="1" t="s">
        <v>749</v>
      </c>
      <c r="C383" s="2">
        <v>118002</v>
      </c>
      <c r="D383" s="1" t="s">
        <v>750</v>
      </c>
      <c r="E383" s="1" t="s">
        <v>76</v>
      </c>
      <c r="F383" s="1" t="s">
        <v>75</v>
      </c>
      <c r="G383" s="1" t="s">
        <v>233</v>
      </c>
      <c r="H383" s="1" t="s">
        <v>15836</v>
      </c>
      <c r="I383" s="5">
        <v>25630</v>
      </c>
      <c r="J383" s="5">
        <v>372630215</v>
      </c>
      <c r="K383" s="3">
        <f>+Tabella2026[[#This Row],[POP_2024]]/SUM(Tabella2026[POP_2024])</f>
        <v>4.3482344369852441E-4</v>
      </c>
      <c r="L383" s="3">
        <f>+Tabella2026[[#This Row],[INCIDENZA POPOLAZIONE]]*(PLAFOND/2)</f>
        <v>128011.69570726281</v>
      </c>
      <c r="M383" s="3">
        <f>+IFERROR(Tabella2026[[#This Row],[reddito_2024]]/Tabella2026[[#This Row],[POP_2024]],"")</f>
        <v>14538.830081935232</v>
      </c>
      <c r="N383" s="3">
        <f>+IF(Tabella2026[[#This Row],[REDDITO COMPLESSIVO PROCAPITE]]&lt;media_aggr_reddito_pc,(media_aggr_reddito_pc-Tabella2026[[#This Row],[REDDITO COMPLESSIVO PROCAPITE]]),0)</f>
        <v>3286.2359806735094</v>
      </c>
      <c r="O383" s="3">
        <f>+Tabella2026[[#This Row],[DIFFERENZA REDDITO INFERIORE ALLA MEDIA DALLA MEDIA]]*Tabella2026[[#This Row],[POP_2024]]</f>
        <v>84226228.184662044</v>
      </c>
      <c r="P383" s="3">
        <f>+Tabella2026[[#This Row],[POPOLAZIONE PER DIFFERENZA ]]/SUM(Tabella2026[[POPOLAZIONE PER DIFFERENZA ]])</f>
        <v>7.4724002445448155E-4</v>
      </c>
      <c r="Q383" s="3">
        <f>+Tabella2026[[#This Row],[INCIDENZA POPOLAZIONE PER DIFFERENZA]]*(PLAFOND-SUM(Tabella2026[CONTRIBUTO SULLA BASE DELLA POPOLAZIONE]))</f>
        <v>219986.90276938191</v>
      </c>
      <c r="R383" s="3">
        <f>+Tabella2026[[#This Row],[CONTRIBUTO SULLA BASE DELLA POPOLAZIONE]]+Tabella2026[[#This Row],[CONTRIBUTO SULLA BASE DEL REDDITO]]</f>
        <v>347998.59847664472</v>
      </c>
      <c r="S383" s="3">
        <f>+Tabella2026[[#This Row],[CONTRIBUTO TOTALE]]/(PLAFOND/N_TESSERE)</f>
        <v>695.9971969532894</v>
      </c>
      <c r="T383" s="3">
        <f>+MAX(CEILING(Tabella2026[[#This Row],[preDEF1]],1),1)</f>
        <v>696</v>
      </c>
      <c r="U383" s="9">
        <f xml:space="preserve"> IF(ROW(Tabella2026[[#This Row],[preDEF2]]) - ROW(Tabella2026[[#Headers],[preDEF2]])&lt;=ABS(SUM(Tabella2026[preDEF2])-N_TESSERE),Tabella2026[[#This Row],[preDEF2]]-1,Tabella2026[[#This Row],[preDEF2]])</f>
        <v>695</v>
      </c>
      <c r="V383" s="21">
        <f>+Tabella2026[[#This Row],[DEF - n. card]]*(PLAFOND/N_TESSERE)</f>
        <v>347500</v>
      </c>
      <c r="W383" s="18"/>
    </row>
    <row r="384" spans="2:23" x14ac:dyDescent="0.25">
      <c r="B384" s="1" t="s">
        <v>731</v>
      </c>
      <c r="C384" s="2">
        <v>119003</v>
      </c>
      <c r="D384" s="1" t="s">
        <v>732</v>
      </c>
      <c r="E384" s="1" t="s">
        <v>76</v>
      </c>
      <c r="F384" s="1" t="s">
        <v>15838</v>
      </c>
      <c r="G384" s="1" t="s">
        <v>233</v>
      </c>
      <c r="H384" s="1" t="s">
        <v>15836</v>
      </c>
      <c r="I384" s="5">
        <v>25623</v>
      </c>
      <c r="J384" s="5">
        <v>361247252</v>
      </c>
      <c r="K384" s="3">
        <f>+Tabella2026[[#This Row],[POP_2024]]/SUM(Tabella2026[POP_2024])</f>
        <v>4.3470468583251231E-4</v>
      </c>
      <c r="L384" s="3">
        <f>+Tabella2026[[#This Row],[INCIDENZA POPOLAZIONE]]*(PLAFOND/2)</f>
        <v>127976.73348057726</v>
      </c>
      <c r="M384" s="3">
        <f>+IFERROR(Tabella2026[[#This Row],[reddito_2024]]/Tabella2026[[#This Row],[POP_2024]],"")</f>
        <v>14098.554111540412</v>
      </c>
      <c r="N384" s="3">
        <f>+IF(Tabella2026[[#This Row],[REDDITO COMPLESSIVO PROCAPITE]]&lt;media_aggr_reddito_pc,(media_aggr_reddito_pc-Tabella2026[[#This Row],[REDDITO COMPLESSIVO PROCAPITE]]),0)</f>
        <v>3726.5119510683289</v>
      </c>
      <c r="O384" s="3">
        <f>+Tabella2026[[#This Row],[DIFFERENZA REDDITO INFERIORE ALLA MEDIA DALLA MEDIA]]*Tabella2026[[#This Row],[POP_2024]]</f>
        <v>95484415.722223788</v>
      </c>
      <c r="P384" s="3">
        <f>+Tabella2026[[#This Row],[POPOLAZIONE PER DIFFERENZA ]]/SUM(Tabella2026[[POPOLAZIONE PER DIFFERENZA ]])</f>
        <v>8.471206496729897E-4</v>
      </c>
      <c r="Q384" s="3">
        <f>+Tabella2026[[#This Row],[INCIDENZA POPOLAZIONE PER DIFFERENZA]]*(PLAFOND-SUM(Tabella2026[CONTRIBUTO SULLA BASE DELLA POPOLAZIONE]))</f>
        <v>249391.68392324192</v>
      </c>
      <c r="R384" s="3">
        <f>+Tabella2026[[#This Row],[CONTRIBUTO SULLA BASE DELLA POPOLAZIONE]]+Tabella2026[[#This Row],[CONTRIBUTO SULLA BASE DEL REDDITO]]</f>
        <v>377368.41740381916</v>
      </c>
      <c r="S384" s="3">
        <f>+Tabella2026[[#This Row],[CONTRIBUTO TOTALE]]/(PLAFOND/N_TESSERE)</f>
        <v>754.73683480763827</v>
      </c>
      <c r="T384" s="3">
        <f>+MAX(CEILING(Tabella2026[[#This Row],[preDEF1]],1),1)</f>
        <v>755</v>
      </c>
      <c r="U384" s="9">
        <f xml:space="preserve"> IF(ROW(Tabella2026[[#This Row],[preDEF2]]) - ROW(Tabella2026[[#Headers],[preDEF2]])&lt;=ABS(SUM(Tabella2026[preDEF2])-N_TESSERE),Tabella2026[[#This Row],[preDEF2]]-1,Tabella2026[[#This Row],[preDEF2]])</f>
        <v>754</v>
      </c>
      <c r="V384" s="21">
        <f>+Tabella2026[[#This Row],[DEF - n. card]]*(PLAFOND/N_TESSERE)</f>
        <v>377000</v>
      </c>
      <c r="W384" s="18"/>
    </row>
    <row r="385" spans="2:23" x14ac:dyDescent="0.25">
      <c r="B385" s="1" t="s">
        <v>811</v>
      </c>
      <c r="C385" s="2">
        <v>16198</v>
      </c>
      <c r="D385" s="1" t="s">
        <v>812</v>
      </c>
      <c r="E385" s="1" t="s">
        <v>12</v>
      </c>
      <c r="F385" s="1" t="s">
        <v>93</v>
      </c>
      <c r="G385" s="1" t="s">
        <v>233</v>
      </c>
      <c r="H385" s="1" t="s">
        <v>15835</v>
      </c>
      <c r="I385" s="5">
        <v>25595</v>
      </c>
      <c r="J385" s="5">
        <v>526128173</v>
      </c>
      <c r="K385" s="3">
        <f>+Tabella2026[[#This Row],[POP_2024]]/SUM(Tabella2026[POP_2024])</f>
        <v>4.3422965436846399E-4</v>
      </c>
      <c r="L385" s="3">
        <f>+Tabella2026[[#This Row],[INCIDENZA POPOLAZIONE]]*(PLAFOND/2)</f>
        <v>127836.88457383502</v>
      </c>
      <c r="M385" s="3">
        <f>+IFERROR(Tabella2026[[#This Row],[reddito_2024]]/Tabella2026[[#This Row],[POP_2024]],"")</f>
        <v>20555.896581363548</v>
      </c>
      <c r="N385" s="3">
        <f>+IF(Tabella2026[[#This Row],[REDDITO COMPLESSIVO PROCAPITE]]&lt;media_aggr_reddito_pc,(media_aggr_reddito_pc-Tabella2026[[#This Row],[REDDITO COMPLESSIVO PROCAPITE]]),0)</f>
        <v>0</v>
      </c>
      <c r="O385" s="3">
        <f>+Tabella2026[[#This Row],[DIFFERENZA REDDITO INFERIORE ALLA MEDIA DALLA MEDIA]]*Tabella2026[[#This Row],[POP_2024]]</f>
        <v>0</v>
      </c>
      <c r="P385" s="3">
        <f>+Tabella2026[[#This Row],[POPOLAZIONE PER DIFFERENZA ]]/SUM(Tabella2026[[POPOLAZIONE PER DIFFERENZA ]])</f>
        <v>0</v>
      </c>
      <c r="Q385" s="3">
        <f>+Tabella2026[[#This Row],[INCIDENZA POPOLAZIONE PER DIFFERENZA]]*(PLAFOND-SUM(Tabella2026[CONTRIBUTO SULLA BASE DELLA POPOLAZIONE]))</f>
        <v>0</v>
      </c>
      <c r="R385" s="3">
        <f>+Tabella2026[[#This Row],[CONTRIBUTO SULLA BASE DELLA POPOLAZIONE]]+Tabella2026[[#This Row],[CONTRIBUTO SULLA BASE DEL REDDITO]]</f>
        <v>127836.88457383502</v>
      </c>
      <c r="S385" s="3">
        <f>+Tabella2026[[#This Row],[CONTRIBUTO TOTALE]]/(PLAFOND/N_TESSERE)</f>
        <v>255.67376914767004</v>
      </c>
      <c r="T385" s="3">
        <f>+MAX(CEILING(Tabella2026[[#This Row],[preDEF1]],1),1)</f>
        <v>256</v>
      </c>
      <c r="U385" s="9">
        <f xml:space="preserve"> IF(ROW(Tabella2026[[#This Row],[preDEF2]]) - ROW(Tabella2026[[#Headers],[preDEF2]])&lt;=ABS(SUM(Tabella2026[preDEF2])-N_TESSERE),Tabella2026[[#This Row],[preDEF2]]-1,Tabella2026[[#This Row],[preDEF2]])</f>
        <v>255</v>
      </c>
      <c r="V385" s="21">
        <f>+Tabella2026[[#This Row],[DEF - n. card]]*(PLAFOND/N_TESSERE)</f>
        <v>127500</v>
      </c>
      <c r="W385" s="18"/>
    </row>
    <row r="386" spans="2:23" x14ac:dyDescent="0.25">
      <c r="B386" s="1" t="s">
        <v>785</v>
      </c>
      <c r="C386" s="2">
        <v>69035</v>
      </c>
      <c r="D386" s="1" t="s">
        <v>786</v>
      </c>
      <c r="E386" s="1" t="s">
        <v>96</v>
      </c>
      <c r="F386" s="1" t="s">
        <v>328</v>
      </c>
      <c r="G386" s="1" t="s">
        <v>233</v>
      </c>
      <c r="H386" s="1" t="s">
        <v>15836</v>
      </c>
      <c r="I386" s="5">
        <v>25568</v>
      </c>
      <c r="J386" s="5">
        <v>405697683</v>
      </c>
      <c r="K386" s="3">
        <f>+Tabella2026[[#This Row],[POP_2024]]/SUM(Tabella2026[POP_2024])</f>
        <v>4.3377158831384594E-4</v>
      </c>
      <c r="L386" s="3">
        <f>+Tabella2026[[#This Row],[INCIDENZA POPOLAZIONE]]*(PLAFOND/2)</f>
        <v>127702.03027090502</v>
      </c>
      <c r="M386" s="3">
        <f>+IFERROR(Tabella2026[[#This Row],[reddito_2024]]/Tabella2026[[#This Row],[POP_2024]],"")</f>
        <v>15867.399992177721</v>
      </c>
      <c r="N386" s="3">
        <f>+IF(Tabella2026[[#This Row],[REDDITO COMPLESSIVO PROCAPITE]]&lt;media_aggr_reddito_pc,(media_aggr_reddito_pc-Tabella2026[[#This Row],[REDDITO COMPLESSIVO PROCAPITE]]),0)</f>
        <v>1957.6660704310198</v>
      </c>
      <c r="O386" s="3">
        <f>+Tabella2026[[#This Row],[DIFFERENZA REDDITO INFERIORE ALLA MEDIA DALLA MEDIA]]*Tabella2026[[#This Row],[POP_2024]]</f>
        <v>50053606.088780314</v>
      </c>
      <c r="P386" s="3">
        <f>+Tabella2026[[#This Row],[POPOLAZIONE PER DIFFERENZA ]]/SUM(Tabella2026[[POPOLAZIONE PER DIFFERENZA ]])</f>
        <v>4.4406663629544153E-4</v>
      </c>
      <c r="Q386" s="3">
        <f>+Tabella2026[[#This Row],[INCIDENZA POPOLAZIONE PER DIFFERENZA]]*(PLAFOND-SUM(Tabella2026[CONTRIBUTO SULLA BASE DELLA POPOLAZIONE]))</f>
        <v>130732.88467540129</v>
      </c>
      <c r="R386" s="3">
        <f>+Tabella2026[[#This Row],[CONTRIBUTO SULLA BASE DELLA POPOLAZIONE]]+Tabella2026[[#This Row],[CONTRIBUTO SULLA BASE DEL REDDITO]]</f>
        <v>258434.91494630632</v>
      </c>
      <c r="S386" s="3">
        <f>+Tabella2026[[#This Row],[CONTRIBUTO TOTALE]]/(PLAFOND/N_TESSERE)</f>
        <v>516.86982989261264</v>
      </c>
      <c r="T386" s="3">
        <f>+MAX(CEILING(Tabella2026[[#This Row],[preDEF1]],1),1)</f>
        <v>517</v>
      </c>
      <c r="U386" s="9">
        <f xml:space="preserve"> IF(ROW(Tabella2026[[#This Row],[preDEF2]]) - ROW(Tabella2026[[#Headers],[preDEF2]])&lt;=ABS(SUM(Tabella2026[preDEF2])-N_TESSERE),Tabella2026[[#This Row],[preDEF2]]-1,Tabella2026[[#This Row],[preDEF2]])</f>
        <v>516</v>
      </c>
      <c r="V386" s="21">
        <f>+Tabella2026[[#This Row],[DEF - n. card]]*(PLAFOND/N_TESSERE)</f>
        <v>258000</v>
      </c>
      <c r="W386" s="18"/>
    </row>
    <row r="387" spans="2:23" x14ac:dyDescent="0.25">
      <c r="B387" s="1" t="s">
        <v>801</v>
      </c>
      <c r="C387" s="2">
        <v>23071</v>
      </c>
      <c r="D387" s="1" t="s">
        <v>802</v>
      </c>
      <c r="E387" s="1" t="s">
        <v>38</v>
      </c>
      <c r="F387" s="1" t="s">
        <v>37</v>
      </c>
      <c r="G387" s="1" t="s">
        <v>233</v>
      </c>
      <c r="H387" s="1" t="s">
        <v>15835</v>
      </c>
      <c r="I387" s="5">
        <v>25470</v>
      </c>
      <c r="J387" s="5">
        <v>478252029</v>
      </c>
      <c r="K387" s="3">
        <f>+Tabella2026[[#This Row],[POP_2024]]/SUM(Tabella2026[POP_2024])</f>
        <v>4.3210897818967683E-4</v>
      </c>
      <c r="L387" s="3">
        <f>+Tabella2026[[#This Row],[INCIDENZA POPOLAZIONE]]*(PLAFOND/2)</f>
        <v>127212.55909730721</v>
      </c>
      <c r="M387" s="3">
        <f>+IFERROR(Tabella2026[[#This Row],[reddito_2024]]/Tabella2026[[#This Row],[POP_2024]],"")</f>
        <v>18777.072202591284</v>
      </c>
      <c r="N387" s="3">
        <f>+IF(Tabella2026[[#This Row],[REDDITO COMPLESSIVO PROCAPITE]]&lt;media_aggr_reddito_pc,(media_aggr_reddito_pc-Tabella2026[[#This Row],[REDDITO COMPLESSIVO PROCAPITE]]),0)</f>
        <v>0</v>
      </c>
      <c r="O387" s="3">
        <f>+Tabella2026[[#This Row],[DIFFERENZA REDDITO INFERIORE ALLA MEDIA DALLA MEDIA]]*Tabella2026[[#This Row],[POP_2024]]</f>
        <v>0</v>
      </c>
      <c r="P387" s="3">
        <f>+Tabella2026[[#This Row],[POPOLAZIONE PER DIFFERENZA ]]/SUM(Tabella2026[[POPOLAZIONE PER DIFFERENZA ]])</f>
        <v>0</v>
      </c>
      <c r="Q387" s="3">
        <f>+Tabella2026[[#This Row],[INCIDENZA POPOLAZIONE PER DIFFERENZA]]*(PLAFOND-SUM(Tabella2026[CONTRIBUTO SULLA BASE DELLA POPOLAZIONE]))</f>
        <v>0</v>
      </c>
      <c r="R387" s="3">
        <f>+Tabella2026[[#This Row],[CONTRIBUTO SULLA BASE DELLA POPOLAZIONE]]+Tabella2026[[#This Row],[CONTRIBUTO SULLA BASE DEL REDDITO]]</f>
        <v>127212.55909730721</v>
      </c>
      <c r="S387" s="3">
        <f>+Tabella2026[[#This Row],[CONTRIBUTO TOTALE]]/(PLAFOND/N_TESSERE)</f>
        <v>254.42511819461441</v>
      </c>
      <c r="T387" s="3">
        <f>+MAX(CEILING(Tabella2026[[#This Row],[preDEF1]],1),1)</f>
        <v>255</v>
      </c>
      <c r="U387" s="9">
        <f xml:space="preserve"> IF(ROW(Tabella2026[[#This Row],[preDEF2]]) - ROW(Tabella2026[[#Headers],[preDEF2]])&lt;=ABS(SUM(Tabella2026[preDEF2])-N_TESSERE),Tabella2026[[#This Row],[preDEF2]]-1,Tabella2026[[#This Row],[preDEF2]])</f>
        <v>254</v>
      </c>
      <c r="V387" s="21">
        <f>+Tabella2026[[#This Row],[DEF - n. card]]*(PLAFOND/N_TESSERE)</f>
        <v>127000</v>
      </c>
      <c r="W387" s="18"/>
    </row>
    <row r="388" spans="2:23" x14ac:dyDescent="0.25">
      <c r="B388" s="1" t="s">
        <v>807</v>
      </c>
      <c r="C388" s="2">
        <v>13143</v>
      </c>
      <c r="D388" s="1" t="s">
        <v>808</v>
      </c>
      <c r="E388" s="1" t="s">
        <v>12</v>
      </c>
      <c r="F388" s="1" t="s">
        <v>152</v>
      </c>
      <c r="G388" s="1" t="s">
        <v>233</v>
      </c>
      <c r="H388" s="1" t="s">
        <v>15835</v>
      </c>
      <c r="I388" s="5">
        <v>25430</v>
      </c>
      <c r="J388" s="5">
        <v>464677378</v>
      </c>
      <c r="K388" s="3">
        <f>+Tabella2026[[#This Row],[POP_2024]]/SUM(Tabella2026[POP_2024])</f>
        <v>4.3143036181246492E-4</v>
      </c>
      <c r="L388" s="3">
        <f>+Tabella2026[[#This Row],[INCIDENZA POPOLAZIONE]]*(PLAFOND/2)</f>
        <v>127012.77494481832</v>
      </c>
      <c r="M388" s="3">
        <f>+IFERROR(Tabella2026[[#This Row],[reddito_2024]]/Tabella2026[[#This Row],[POP_2024]],"")</f>
        <v>18272.802909948878</v>
      </c>
      <c r="N388" s="3">
        <f>+IF(Tabella2026[[#This Row],[REDDITO COMPLESSIVO PROCAPITE]]&lt;media_aggr_reddito_pc,(media_aggr_reddito_pc-Tabella2026[[#This Row],[REDDITO COMPLESSIVO PROCAPITE]]),0)</f>
        <v>0</v>
      </c>
      <c r="O388" s="3">
        <f>+Tabella2026[[#This Row],[DIFFERENZA REDDITO INFERIORE ALLA MEDIA DALLA MEDIA]]*Tabella2026[[#This Row],[POP_2024]]</f>
        <v>0</v>
      </c>
      <c r="P388" s="3">
        <f>+Tabella2026[[#This Row],[POPOLAZIONE PER DIFFERENZA ]]/SUM(Tabella2026[[POPOLAZIONE PER DIFFERENZA ]])</f>
        <v>0</v>
      </c>
      <c r="Q388" s="3">
        <f>+Tabella2026[[#This Row],[INCIDENZA POPOLAZIONE PER DIFFERENZA]]*(PLAFOND-SUM(Tabella2026[CONTRIBUTO SULLA BASE DELLA POPOLAZIONE]))</f>
        <v>0</v>
      </c>
      <c r="R388" s="3">
        <f>+Tabella2026[[#This Row],[CONTRIBUTO SULLA BASE DELLA POPOLAZIONE]]+Tabella2026[[#This Row],[CONTRIBUTO SULLA BASE DEL REDDITO]]</f>
        <v>127012.77494481832</v>
      </c>
      <c r="S388" s="3">
        <f>+Tabella2026[[#This Row],[CONTRIBUTO TOTALE]]/(PLAFOND/N_TESSERE)</f>
        <v>254.02554988963664</v>
      </c>
      <c r="T388" s="3">
        <f>+MAX(CEILING(Tabella2026[[#This Row],[preDEF1]],1),1)</f>
        <v>255</v>
      </c>
      <c r="U388" s="9">
        <f xml:space="preserve"> IF(ROW(Tabella2026[[#This Row],[preDEF2]]) - ROW(Tabella2026[[#Headers],[preDEF2]])&lt;=ABS(SUM(Tabella2026[preDEF2])-N_TESSERE),Tabella2026[[#This Row],[preDEF2]]-1,Tabella2026[[#This Row],[preDEF2]])</f>
        <v>254</v>
      </c>
      <c r="V388" s="21">
        <f>+Tabella2026[[#This Row],[DEF - n. card]]*(PLAFOND/N_TESSERE)</f>
        <v>127000</v>
      </c>
      <c r="W388" s="18"/>
    </row>
    <row r="389" spans="2:23" x14ac:dyDescent="0.25">
      <c r="B389" s="1" t="s">
        <v>769</v>
      </c>
      <c r="C389" s="2">
        <v>75029</v>
      </c>
      <c r="D389" s="1" t="s">
        <v>770</v>
      </c>
      <c r="E389" s="1" t="s">
        <v>33</v>
      </c>
      <c r="F389" s="1" t="s">
        <v>132</v>
      </c>
      <c r="G389" s="1" t="s">
        <v>233</v>
      </c>
      <c r="H389" s="1" t="s">
        <v>15836</v>
      </c>
      <c r="I389" s="5">
        <v>25319</v>
      </c>
      <c r="J389" s="5">
        <v>333012983</v>
      </c>
      <c r="K389" s="3">
        <f>+Tabella2026[[#This Row],[POP_2024]]/SUM(Tabella2026[POP_2024])</f>
        <v>4.295472013657019E-4</v>
      </c>
      <c r="L389" s="3">
        <f>+Tabella2026[[#This Row],[INCIDENZA POPOLAZIONE]]*(PLAFOND/2)</f>
        <v>126458.37392166162</v>
      </c>
      <c r="M389" s="3">
        <f>+IFERROR(Tabella2026[[#This Row],[reddito_2024]]/Tabella2026[[#This Row],[POP_2024]],"")</f>
        <v>13152.690983056204</v>
      </c>
      <c r="N389" s="3">
        <f>+IF(Tabella2026[[#This Row],[REDDITO COMPLESSIVO PROCAPITE]]&lt;media_aggr_reddito_pc,(media_aggr_reddito_pc-Tabella2026[[#This Row],[REDDITO COMPLESSIVO PROCAPITE]]),0)</f>
        <v>4672.3750795525375</v>
      </c>
      <c r="O389" s="3">
        <f>+Tabella2026[[#This Row],[DIFFERENZA REDDITO INFERIORE ALLA MEDIA DALLA MEDIA]]*Tabella2026[[#This Row],[POP_2024]]</f>
        <v>118299864.6391907</v>
      </c>
      <c r="P389" s="3">
        <f>+Tabella2026[[#This Row],[POPOLAZIONE PER DIFFERENZA ]]/SUM(Tabella2026[[POPOLAZIONE PER DIFFERENZA ]])</f>
        <v>1.0495352297165842E-3</v>
      </c>
      <c r="Q389" s="3">
        <f>+Tabella2026[[#This Row],[INCIDENZA POPOLAZIONE PER DIFFERENZA]]*(PLAFOND-SUM(Tabella2026[CONTRIBUTO SULLA BASE DELLA POPOLAZIONE]))</f>
        <v>308982.38447714137</v>
      </c>
      <c r="R389" s="3">
        <f>+Tabella2026[[#This Row],[CONTRIBUTO SULLA BASE DELLA POPOLAZIONE]]+Tabella2026[[#This Row],[CONTRIBUTO SULLA BASE DEL REDDITO]]</f>
        <v>435440.75839880301</v>
      </c>
      <c r="S389" s="3">
        <f>+Tabella2026[[#This Row],[CONTRIBUTO TOTALE]]/(PLAFOND/N_TESSERE)</f>
        <v>870.88151679760597</v>
      </c>
      <c r="T389" s="3">
        <f>+MAX(CEILING(Tabella2026[[#This Row],[preDEF1]],1),1)</f>
        <v>871</v>
      </c>
      <c r="U389" s="9">
        <f xml:space="preserve"> IF(ROW(Tabella2026[[#This Row],[preDEF2]]) - ROW(Tabella2026[[#Headers],[preDEF2]])&lt;=ABS(SUM(Tabella2026[preDEF2])-N_TESSERE),Tabella2026[[#This Row],[preDEF2]]-1,Tabella2026[[#This Row],[preDEF2]])</f>
        <v>870</v>
      </c>
      <c r="V389" s="21">
        <f>+Tabella2026[[#This Row],[DEF - n. card]]*(PLAFOND/N_TESSERE)</f>
        <v>435000</v>
      </c>
      <c r="W389" s="18"/>
    </row>
    <row r="390" spans="2:23" x14ac:dyDescent="0.25">
      <c r="B390" s="1" t="s">
        <v>813</v>
      </c>
      <c r="C390" s="2">
        <v>87019</v>
      </c>
      <c r="D390" s="1" t="s">
        <v>814</v>
      </c>
      <c r="E390" s="1" t="s">
        <v>21</v>
      </c>
      <c r="F390" s="1" t="s">
        <v>35</v>
      </c>
      <c r="G390" s="1" t="s">
        <v>233</v>
      </c>
      <c r="H390" s="1" t="s">
        <v>15836</v>
      </c>
      <c r="I390" s="5">
        <v>25318</v>
      </c>
      <c r="J390" s="5">
        <v>341187544</v>
      </c>
      <c r="K390" s="3">
        <f>+Tabella2026[[#This Row],[POP_2024]]/SUM(Tabella2026[POP_2024])</f>
        <v>4.2953023595627157E-4</v>
      </c>
      <c r="L390" s="3">
        <f>+Tabella2026[[#This Row],[INCIDENZA POPOLAZIONE]]*(PLAFOND/2)</f>
        <v>126453.37931784938</v>
      </c>
      <c r="M390" s="3">
        <f>+IFERROR(Tabella2026[[#This Row],[reddito_2024]]/Tabella2026[[#This Row],[POP_2024]],"")</f>
        <v>13476.085946757248</v>
      </c>
      <c r="N390" s="3">
        <f>+IF(Tabella2026[[#This Row],[REDDITO COMPLESSIVO PROCAPITE]]&lt;media_aggr_reddito_pc,(media_aggr_reddito_pc-Tabella2026[[#This Row],[REDDITO COMPLESSIVO PROCAPITE]]),0)</f>
        <v>4348.9801158514929</v>
      </c>
      <c r="O390" s="3">
        <f>+Tabella2026[[#This Row],[DIFFERENZA REDDITO INFERIORE ALLA MEDIA DALLA MEDIA]]*Tabella2026[[#This Row],[POP_2024]]</f>
        <v>110107478.5731281</v>
      </c>
      <c r="P390" s="3">
        <f>+Tabella2026[[#This Row],[POPOLAZIONE PER DIFFERENZA ]]/SUM(Tabella2026[[POPOLAZIONE PER DIFFERENZA ]])</f>
        <v>9.7685384653836953E-4</v>
      </c>
      <c r="Q390" s="3">
        <f>+Tabella2026[[#This Row],[INCIDENZA POPOLAZIONE PER DIFFERENZA]]*(PLAFOND-SUM(Tabella2026[CONTRIBUTO SULLA BASE DELLA POPOLAZIONE]))</f>
        <v>287585.03978051228</v>
      </c>
      <c r="R390" s="3">
        <f>+Tabella2026[[#This Row],[CONTRIBUTO SULLA BASE DELLA POPOLAZIONE]]+Tabella2026[[#This Row],[CONTRIBUTO SULLA BASE DEL REDDITO]]</f>
        <v>414038.41909836163</v>
      </c>
      <c r="S390" s="3">
        <f>+Tabella2026[[#This Row],[CONTRIBUTO TOTALE]]/(PLAFOND/N_TESSERE)</f>
        <v>828.0768381967232</v>
      </c>
      <c r="T390" s="3">
        <f>+MAX(CEILING(Tabella2026[[#This Row],[preDEF1]],1),1)</f>
        <v>829</v>
      </c>
      <c r="U390" s="9">
        <f xml:space="preserve"> IF(ROW(Tabella2026[[#This Row],[preDEF2]]) - ROW(Tabella2026[[#Headers],[preDEF2]])&lt;=ABS(SUM(Tabella2026[preDEF2])-N_TESSERE),Tabella2026[[#This Row],[preDEF2]]-1,Tabella2026[[#This Row],[preDEF2]])</f>
        <v>828</v>
      </c>
      <c r="V390" s="21">
        <f>+Tabella2026[[#This Row],[DEF - n. card]]*(PLAFOND/N_TESSERE)</f>
        <v>414000</v>
      </c>
      <c r="W390" s="18"/>
    </row>
    <row r="391" spans="2:23" x14ac:dyDescent="0.25">
      <c r="B391" s="1" t="s">
        <v>821</v>
      </c>
      <c r="C391" s="2">
        <v>35020</v>
      </c>
      <c r="D391" s="1" t="s">
        <v>822</v>
      </c>
      <c r="E391" s="1" t="s">
        <v>27</v>
      </c>
      <c r="F391" s="1" t="s">
        <v>64</v>
      </c>
      <c r="G391" s="1" t="s">
        <v>233</v>
      </c>
      <c r="H391" s="1" t="s">
        <v>15835</v>
      </c>
      <c r="I391" s="5">
        <v>25208</v>
      </c>
      <c r="J391" s="5">
        <v>553536806</v>
      </c>
      <c r="K391" s="3">
        <f>+Tabella2026[[#This Row],[POP_2024]]/SUM(Tabella2026[POP_2024])</f>
        <v>4.2766404091893888E-4</v>
      </c>
      <c r="L391" s="3">
        <f>+Tabella2026[[#This Row],[INCIDENZA POPOLAZIONE]]*(PLAFOND/2)</f>
        <v>125903.97289850492</v>
      </c>
      <c r="M391" s="3">
        <f>+IFERROR(Tabella2026[[#This Row],[reddito_2024]]/Tabella2026[[#This Row],[POP_2024]],"")</f>
        <v>21958.775230085688</v>
      </c>
      <c r="N391" s="3">
        <f>+IF(Tabella2026[[#This Row],[REDDITO COMPLESSIVO PROCAPITE]]&lt;media_aggr_reddito_pc,(media_aggr_reddito_pc-Tabella2026[[#This Row],[REDDITO COMPLESSIVO PROCAPITE]]),0)</f>
        <v>0</v>
      </c>
      <c r="O391" s="3">
        <f>+Tabella2026[[#This Row],[DIFFERENZA REDDITO INFERIORE ALLA MEDIA DALLA MEDIA]]*Tabella2026[[#This Row],[POP_2024]]</f>
        <v>0</v>
      </c>
      <c r="P391" s="3">
        <f>+Tabella2026[[#This Row],[POPOLAZIONE PER DIFFERENZA ]]/SUM(Tabella2026[[POPOLAZIONE PER DIFFERENZA ]])</f>
        <v>0</v>
      </c>
      <c r="Q391" s="3">
        <f>+Tabella2026[[#This Row],[INCIDENZA POPOLAZIONE PER DIFFERENZA]]*(PLAFOND-SUM(Tabella2026[CONTRIBUTO SULLA BASE DELLA POPOLAZIONE]))</f>
        <v>0</v>
      </c>
      <c r="R391" s="3">
        <f>+Tabella2026[[#This Row],[CONTRIBUTO SULLA BASE DELLA POPOLAZIONE]]+Tabella2026[[#This Row],[CONTRIBUTO SULLA BASE DEL REDDITO]]</f>
        <v>125903.97289850492</v>
      </c>
      <c r="S391" s="3">
        <f>+Tabella2026[[#This Row],[CONTRIBUTO TOTALE]]/(PLAFOND/N_TESSERE)</f>
        <v>251.80794579700984</v>
      </c>
      <c r="T391" s="3">
        <f>+MAX(CEILING(Tabella2026[[#This Row],[preDEF1]],1),1)</f>
        <v>252</v>
      </c>
      <c r="U391" s="9">
        <f xml:space="preserve"> IF(ROW(Tabella2026[[#This Row],[preDEF2]]) - ROW(Tabella2026[[#Headers],[preDEF2]])&lt;=ABS(SUM(Tabella2026[preDEF2])-N_TESSERE),Tabella2026[[#This Row],[preDEF2]]-1,Tabella2026[[#This Row],[preDEF2]])</f>
        <v>251</v>
      </c>
      <c r="V391" s="21">
        <f>+Tabella2026[[#This Row],[DEF - n. card]]*(PLAFOND/N_TESSERE)</f>
        <v>125500</v>
      </c>
      <c r="W391" s="18"/>
    </row>
    <row r="392" spans="2:23" x14ac:dyDescent="0.25">
      <c r="B392" s="1" t="s">
        <v>775</v>
      </c>
      <c r="C392" s="2">
        <v>86009</v>
      </c>
      <c r="D392" s="1" t="s">
        <v>776</v>
      </c>
      <c r="E392" s="1" t="s">
        <v>21</v>
      </c>
      <c r="F392" s="1" t="s">
        <v>776</v>
      </c>
      <c r="G392" s="1" t="s">
        <v>233</v>
      </c>
      <c r="H392" s="1" t="s">
        <v>15836</v>
      </c>
      <c r="I392" s="5">
        <v>25102</v>
      </c>
      <c r="J392" s="5">
        <v>389536968</v>
      </c>
      <c r="K392" s="3">
        <f>+Tabella2026[[#This Row],[POP_2024]]/SUM(Tabella2026[POP_2024])</f>
        <v>4.2586570751932735E-4</v>
      </c>
      <c r="L392" s="3">
        <f>+Tabella2026[[#This Row],[INCIDENZA POPOLAZIONE]]*(PLAFOND/2)</f>
        <v>125374.54489440934</v>
      </c>
      <c r="M392" s="3">
        <f>+IFERROR(Tabella2026[[#This Row],[reddito_2024]]/Tabella2026[[#This Row],[POP_2024]],"")</f>
        <v>15518.164608397738</v>
      </c>
      <c r="N392" s="3">
        <f>+IF(Tabella2026[[#This Row],[REDDITO COMPLESSIVO PROCAPITE]]&lt;media_aggr_reddito_pc,(media_aggr_reddito_pc-Tabella2026[[#This Row],[REDDITO COMPLESSIVO PROCAPITE]]),0)</f>
        <v>2306.9014542110035</v>
      </c>
      <c r="O392" s="3">
        <f>+Tabella2026[[#This Row],[DIFFERENZA REDDITO INFERIORE ALLA MEDIA DALLA MEDIA]]*Tabella2026[[#This Row],[POP_2024]]</f>
        <v>57907840.30360461</v>
      </c>
      <c r="P392" s="3">
        <f>+Tabella2026[[#This Row],[POPOLAZIONE PER DIFFERENZA ]]/SUM(Tabella2026[[POPOLAZIONE PER DIFFERENZA ]])</f>
        <v>5.1374799676060488E-4</v>
      </c>
      <c r="Q392" s="3">
        <f>+Tabella2026[[#This Row],[INCIDENZA POPOLAZIONE PER DIFFERENZA]]*(PLAFOND-SUM(Tabella2026[CONTRIBUTO SULLA BASE DELLA POPOLAZIONE]))</f>
        <v>151247.02493532511</v>
      </c>
      <c r="R392" s="3">
        <f>+Tabella2026[[#This Row],[CONTRIBUTO SULLA BASE DELLA POPOLAZIONE]]+Tabella2026[[#This Row],[CONTRIBUTO SULLA BASE DEL REDDITO]]</f>
        <v>276621.56982973445</v>
      </c>
      <c r="S392" s="3">
        <f>+Tabella2026[[#This Row],[CONTRIBUTO TOTALE]]/(PLAFOND/N_TESSERE)</f>
        <v>553.24313965946885</v>
      </c>
      <c r="T392" s="3">
        <f>+MAX(CEILING(Tabella2026[[#This Row],[preDEF1]],1),1)</f>
        <v>554</v>
      </c>
      <c r="U392" s="9">
        <f xml:space="preserve"> IF(ROW(Tabella2026[[#This Row],[preDEF2]]) - ROW(Tabella2026[[#Headers],[preDEF2]])&lt;=ABS(SUM(Tabella2026[preDEF2])-N_TESSERE),Tabella2026[[#This Row],[preDEF2]]-1,Tabella2026[[#This Row],[preDEF2]])</f>
        <v>553</v>
      </c>
      <c r="V392" s="21">
        <f>+Tabella2026[[#This Row],[DEF - n. card]]*(PLAFOND/N_TESSERE)</f>
        <v>276500</v>
      </c>
      <c r="W392" s="18"/>
    </row>
    <row r="393" spans="2:23" x14ac:dyDescent="0.25">
      <c r="B393" s="1" t="s">
        <v>795</v>
      </c>
      <c r="C393" s="2">
        <v>63006</v>
      </c>
      <c r="D393" s="1" t="s">
        <v>796</v>
      </c>
      <c r="E393" s="1" t="s">
        <v>15</v>
      </c>
      <c r="F393" s="1" t="s">
        <v>14</v>
      </c>
      <c r="G393" s="1" t="s">
        <v>233</v>
      </c>
      <c r="H393" s="1" t="s">
        <v>15836</v>
      </c>
      <c r="I393" s="5">
        <v>24988</v>
      </c>
      <c r="J393" s="5">
        <v>302557553</v>
      </c>
      <c r="K393" s="3">
        <f>+Tabella2026[[#This Row],[POP_2024]]/SUM(Tabella2026[POP_2024])</f>
        <v>4.2393165084427344E-4</v>
      </c>
      <c r="L393" s="3">
        <f>+Tabella2026[[#This Row],[INCIDENZA POPOLAZIONE]]*(PLAFOND/2)</f>
        <v>124805.16005981597</v>
      </c>
      <c r="M393" s="3">
        <f>+IFERROR(Tabella2026[[#This Row],[reddito_2024]]/Tabella2026[[#This Row],[POP_2024]],"")</f>
        <v>12108.114014727069</v>
      </c>
      <c r="N393" s="3">
        <f>+IF(Tabella2026[[#This Row],[REDDITO COMPLESSIVO PROCAPITE]]&lt;media_aggr_reddito_pc,(media_aggr_reddito_pc-Tabella2026[[#This Row],[REDDITO COMPLESSIVO PROCAPITE]]),0)</f>
        <v>5716.9520478816721</v>
      </c>
      <c r="O393" s="3">
        <f>+Tabella2026[[#This Row],[DIFFERENZA REDDITO INFERIORE ALLA MEDIA DALLA MEDIA]]*Tabella2026[[#This Row],[POP_2024]]</f>
        <v>142855197.77246723</v>
      </c>
      <c r="P393" s="3">
        <f>+Tabella2026[[#This Row],[POPOLAZIONE PER DIFFERENZA ]]/SUM(Tabella2026[[POPOLAZIONE PER DIFFERENZA ]])</f>
        <v>1.2673857511808573E-3</v>
      </c>
      <c r="Q393" s="3">
        <f>+Tabella2026[[#This Row],[INCIDENZA POPOLAZIONE PER DIFFERENZA]]*(PLAFOND-SUM(Tabella2026[CONTRIBUTO SULLA BASE DELLA POPOLAZIONE]))</f>
        <v>373117.4146083325</v>
      </c>
      <c r="R393" s="3">
        <f>+Tabella2026[[#This Row],[CONTRIBUTO SULLA BASE DELLA POPOLAZIONE]]+Tabella2026[[#This Row],[CONTRIBUTO SULLA BASE DEL REDDITO]]</f>
        <v>497922.57466814847</v>
      </c>
      <c r="S393" s="3">
        <f>+Tabella2026[[#This Row],[CONTRIBUTO TOTALE]]/(PLAFOND/N_TESSERE)</f>
        <v>995.84514933629691</v>
      </c>
      <c r="T393" s="3">
        <f>+MAX(CEILING(Tabella2026[[#This Row],[preDEF1]],1),1)</f>
        <v>996</v>
      </c>
      <c r="U393" s="9">
        <f xml:space="preserve"> IF(ROW(Tabella2026[[#This Row],[preDEF2]]) - ROW(Tabella2026[[#Headers],[preDEF2]])&lt;=ABS(SUM(Tabella2026[preDEF2])-N_TESSERE),Tabella2026[[#This Row],[preDEF2]]-1,Tabella2026[[#This Row],[preDEF2]])</f>
        <v>995</v>
      </c>
      <c r="V393" s="21">
        <f>+Tabella2026[[#This Row],[DEF - n. card]]*(PLAFOND/N_TESSERE)</f>
        <v>497500</v>
      </c>
      <c r="W393" s="18"/>
    </row>
    <row r="394" spans="2:23" x14ac:dyDescent="0.25">
      <c r="B394" s="1" t="s">
        <v>803</v>
      </c>
      <c r="C394" s="2">
        <v>48001</v>
      </c>
      <c r="D394" s="1" t="s">
        <v>804</v>
      </c>
      <c r="E394" s="1" t="s">
        <v>30</v>
      </c>
      <c r="F394" s="1" t="s">
        <v>29</v>
      </c>
      <c r="G394" s="1" t="s">
        <v>233</v>
      </c>
      <c r="H394" s="1" t="s">
        <v>15834</v>
      </c>
      <c r="I394" s="5">
        <v>24946</v>
      </c>
      <c r="J394" s="5">
        <v>602690670</v>
      </c>
      <c r="K394" s="3">
        <f>+Tabella2026[[#This Row],[POP_2024]]/SUM(Tabella2026[POP_2024])</f>
        <v>4.2321910364820093E-4</v>
      </c>
      <c r="L394" s="3">
        <f>+Tabella2026[[#This Row],[INCIDENZA POPOLAZIONE]]*(PLAFOND/2)</f>
        <v>124595.38669970262</v>
      </c>
      <c r="M394" s="3">
        <f>+IFERROR(Tabella2026[[#This Row],[reddito_2024]]/Tabella2026[[#This Row],[POP_2024]],"")</f>
        <v>24159.811993906838</v>
      </c>
      <c r="N394" s="3">
        <f>+IF(Tabella2026[[#This Row],[REDDITO COMPLESSIVO PROCAPITE]]&lt;media_aggr_reddito_pc,(media_aggr_reddito_pc-Tabella2026[[#This Row],[REDDITO COMPLESSIVO PROCAPITE]]),0)</f>
        <v>0</v>
      </c>
      <c r="O394" s="3">
        <f>+Tabella2026[[#This Row],[DIFFERENZA REDDITO INFERIORE ALLA MEDIA DALLA MEDIA]]*Tabella2026[[#This Row],[POP_2024]]</f>
        <v>0</v>
      </c>
      <c r="P394" s="3">
        <f>+Tabella2026[[#This Row],[POPOLAZIONE PER DIFFERENZA ]]/SUM(Tabella2026[[POPOLAZIONE PER DIFFERENZA ]])</f>
        <v>0</v>
      </c>
      <c r="Q394" s="3">
        <f>+Tabella2026[[#This Row],[INCIDENZA POPOLAZIONE PER DIFFERENZA]]*(PLAFOND-SUM(Tabella2026[CONTRIBUTO SULLA BASE DELLA POPOLAZIONE]))</f>
        <v>0</v>
      </c>
      <c r="R394" s="3">
        <f>+Tabella2026[[#This Row],[CONTRIBUTO SULLA BASE DELLA POPOLAZIONE]]+Tabella2026[[#This Row],[CONTRIBUTO SULLA BASE DEL REDDITO]]</f>
        <v>124595.38669970262</v>
      </c>
      <c r="S394" s="3">
        <f>+Tabella2026[[#This Row],[CONTRIBUTO TOTALE]]/(PLAFOND/N_TESSERE)</f>
        <v>249.19077339940523</v>
      </c>
      <c r="T394" s="3">
        <f>+MAX(CEILING(Tabella2026[[#This Row],[preDEF1]],1),1)</f>
        <v>250</v>
      </c>
      <c r="U394" s="9">
        <f xml:space="preserve"> IF(ROW(Tabella2026[[#This Row],[preDEF2]]) - ROW(Tabella2026[[#Headers],[preDEF2]])&lt;=ABS(SUM(Tabella2026[preDEF2])-N_TESSERE),Tabella2026[[#This Row],[preDEF2]]-1,Tabella2026[[#This Row],[preDEF2]])</f>
        <v>249</v>
      </c>
      <c r="V394" s="21">
        <f>+Tabella2026[[#This Row],[DEF - n. card]]*(PLAFOND/N_TESSERE)</f>
        <v>124500</v>
      </c>
      <c r="W394" s="18"/>
    </row>
    <row r="395" spans="2:23" x14ac:dyDescent="0.25">
      <c r="B395" s="1" t="s">
        <v>817</v>
      </c>
      <c r="C395" s="2">
        <v>82070</v>
      </c>
      <c r="D395" s="1" t="s">
        <v>818</v>
      </c>
      <c r="E395" s="1" t="s">
        <v>21</v>
      </c>
      <c r="F395" s="1" t="s">
        <v>20</v>
      </c>
      <c r="G395" s="1" t="s">
        <v>233</v>
      </c>
      <c r="H395" s="1" t="s">
        <v>15836</v>
      </c>
      <c r="I395" s="5">
        <v>24797</v>
      </c>
      <c r="J395" s="5">
        <v>297471682</v>
      </c>
      <c r="K395" s="3">
        <f>+Tabella2026[[#This Row],[POP_2024]]/SUM(Tabella2026[POP_2024])</f>
        <v>4.2069125764308661E-4</v>
      </c>
      <c r="L395" s="3">
        <f>+Tabella2026[[#This Row],[INCIDENZA POPOLAZIONE]]*(PLAFOND/2)</f>
        <v>123851.19073168146</v>
      </c>
      <c r="M395" s="3">
        <f>+IFERROR(Tabella2026[[#This Row],[reddito_2024]]/Tabella2026[[#This Row],[POP_2024]],"")</f>
        <v>11996.277049643102</v>
      </c>
      <c r="N395" s="3">
        <f>+IF(Tabella2026[[#This Row],[REDDITO COMPLESSIVO PROCAPITE]]&lt;media_aggr_reddito_pc,(media_aggr_reddito_pc-Tabella2026[[#This Row],[REDDITO COMPLESSIVO PROCAPITE]]),0)</f>
        <v>5828.7890129656389</v>
      </c>
      <c r="O395" s="3">
        <f>+Tabella2026[[#This Row],[DIFFERENZA REDDITO INFERIORE ALLA MEDIA DALLA MEDIA]]*Tabella2026[[#This Row],[POP_2024]]</f>
        <v>144536481.15450895</v>
      </c>
      <c r="P395" s="3">
        <f>+Tabella2026[[#This Row],[POPOLAZIONE PER DIFFERENZA ]]/SUM(Tabella2026[[POPOLAZIONE PER DIFFERENZA ]])</f>
        <v>1.2823017964863333E-3</v>
      </c>
      <c r="Q395" s="3">
        <f>+Tabella2026[[#This Row],[INCIDENZA POPOLAZIONE PER DIFFERENZA]]*(PLAFOND-SUM(Tabella2026[CONTRIBUTO SULLA BASE DELLA POPOLAZIONE]))</f>
        <v>377508.6871592307</v>
      </c>
      <c r="R395" s="3">
        <f>+Tabella2026[[#This Row],[CONTRIBUTO SULLA BASE DELLA POPOLAZIONE]]+Tabella2026[[#This Row],[CONTRIBUTO SULLA BASE DEL REDDITO]]</f>
        <v>501359.87789091218</v>
      </c>
      <c r="S395" s="3">
        <f>+Tabella2026[[#This Row],[CONTRIBUTO TOTALE]]/(PLAFOND/N_TESSERE)</f>
        <v>1002.7197557818243</v>
      </c>
      <c r="T395" s="3">
        <f>+MAX(CEILING(Tabella2026[[#This Row],[preDEF1]],1),1)</f>
        <v>1003</v>
      </c>
      <c r="U395" s="9">
        <f xml:space="preserve"> IF(ROW(Tabella2026[[#This Row],[preDEF2]]) - ROW(Tabella2026[[#Headers],[preDEF2]])&lt;=ABS(SUM(Tabella2026[preDEF2])-N_TESSERE),Tabella2026[[#This Row],[preDEF2]]-1,Tabella2026[[#This Row],[preDEF2]])</f>
        <v>1002</v>
      </c>
      <c r="V395" s="21">
        <f>+Tabella2026[[#This Row],[DEF - n. card]]*(PLAFOND/N_TESSERE)</f>
        <v>501000</v>
      </c>
      <c r="W395" s="18"/>
    </row>
    <row r="396" spans="2:23" x14ac:dyDescent="0.25">
      <c r="B396" s="1" t="s">
        <v>823</v>
      </c>
      <c r="C396" s="2">
        <v>63062</v>
      </c>
      <c r="D396" s="1" t="s">
        <v>824</v>
      </c>
      <c r="E396" s="1" t="s">
        <v>15</v>
      </c>
      <c r="F396" s="1" t="s">
        <v>14</v>
      </c>
      <c r="G396" s="1" t="s">
        <v>233</v>
      </c>
      <c r="H396" s="1" t="s">
        <v>15836</v>
      </c>
      <c r="I396" s="5">
        <v>24780</v>
      </c>
      <c r="J396" s="5">
        <v>203204341</v>
      </c>
      <c r="K396" s="3">
        <f>+Tabella2026[[#This Row],[POP_2024]]/SUM(Tabella2026[POP_2024])</f>
        <v>4.2040284568277154E-4</v>
      </c>
      <c r="L396" s="3">
        <f>+Tabella2026[[#This Row],[INCIDENZA POPOLAZIONE]]*(PLAFOND/2)</f>
        <v>123766.28246687367</v>
      </c>
      <c r="M396" s="3">
        <f>+IFERROR(Tabella2026[[#This Row],[reddito_2024]]/Tabella2026[[#This Row],[POP_2024]],"")</f>
        <v>8200.3366020984668</v>
      </c>
      <c r="N396" s="3">
        <f>+IF(Tabella2026[[#This Row],[REDDITO COMPLESSIVO PROCAPITE]]&lt;media_aggr_reddito_pc,(media_aggr_reddito_pc-Tabella2026[[#This Row],[REDDITO COMPLESSIVO PROCAPITE]]),0)</f>
        <v>9624.7294605102743</v>
      </c>
      <c r="O396" s="3">
        <f>+Tabella2026[[#This Row],[DIFFERENZA REDDITO INFERIORE ALLA MEDIA DALLA MEDIA]]*Tabella2026[[#This Row],[POP_2024]]</f>
        <v>238500796.03144461</v>
      </c>
      <c r="P396" s="3">
        <f>+Tabella2026[[#This Row],[POPOLAZIONE PER DIFFERENZA ]]/SUM(Tabella2026[[POPOLAZIONE PER DIFFERENZA ]])</f>
        <v>2.1159363834768528E-3</v>
      </c>
      <c r="Q396" s="3">
        <f>+Tabella2026[[#This Row],[INCIDENZA POPOLAZIONE PER DIFFERENZA]]*(PLAFOND-SUM(Tabella2026[CONTRIBUTO SULLA BASE DELLA POPOLAZIONE]))</f>
        <v>622930.08434330043</v>
      </c>
      <c r="R396" s="3">
        <f>+Tabella2026[[#This Row],[CONTRIBUTO SULLA BASE DELLA POPOLAZIONE]]+Tabella2026[[#This Row],[CONTRIBUTO SULLA BASE DEL REDDITO]]</f>
        <v>746696.36681017408</v>
      </c>
      <c r="S396" s="3">
        <f>+Tabella2026[[#This Row],[CONTRIBUTO TOTALE]]/(PLAFOND/N_TESSERE)</f>
        <v>1493.3927336203481</v>
      </c>
      <c r="T396" s="3">
        <f>+MAX(CEILING(Tabella2026[[#This Row],[preDEF1]],1),1)</f>
        <v>1494</v>
      </c>
      <c r="U396" s="9">
        <f xml:space="preserve"> IF(ROW(Tabella2026[[#This Row],[preDEF2]]) - ROW(Tabella2026[[#Headers],[preDEF2]])&lt;=ABS(SUM(Tabella2026[preDEF2])-N_TESSERE),Tabella2026[[#This Row],[preDEF2]]-1,Tabella2026[[#This Row],[preDEF2]])</f>
        <v>1493</v>
      </c>
      <c r="V396" s="21">
        <f>+Tabella2026[[#This Row],[DEF - n. card]]*(PLAFOND/N_TESSERE)</f>
        <v>746500</v>
      </c>
      <c r="W396" s="18"/>
    </row>
    <row r="397" spans="2:23" x14ac:dyDescent="0.25">
      <c r="B397" s="1" t="s">
        <v>809</v>
      </c>
      <c r="C397" s="2">
        <v>85013</v>
      </c>
      <c r="D397" s="1" t="s">
        <v>810</v>
      </c>
      <c r="E397" s="1" t="s">
        <v>21</v>
      </c>
      <c r="F397" s="1" t="s">
        <v>189</v>
      </c>
      <c r="G397" s="1" t="s">
        <v>233</v>
      </c>
      <c r="H397" s="1" t="s">
        <v>15836</v>
      </c>
      <c r="I397" s="5">
        <v>24770</v>
      </c>
      <c r="J397" s="5">
        <v>200203757</v>
      </c>
      <c r="K397" s="3">
        <f>+Tabella2026[[#This Row],[POP_2024]]/SUM(Tabella2026[POP_2024])</f>
        <v>4.2023319158846856E-4</v>
      </c>
      <c r="L397" s="3">
        <f>+Tabella2026[[#This Row],[INCIDENZA POPOLAZIONE]]*(PLAFOND/2)</f>
        <v>123716.33642875146</v>
      </c>
      <c r="M397" s="3">
        <f>+IFERROR(Tabella2026[[#This Row],[reddito_2024]]/Tabella2026[[#This Row],[POP_2024]],"")</f>
        <v>8082.5093661687524</v>
      </c>
      <c r="N397" s="3">
        <f>+IF(Tabella2026[[#This Row],[REDDITO COMPLESSIVO PROCAPITE]]&lt;media_aggr_reddito_pc,(media_aggr_reddito_pc-Tabella2026[[#This Row],[REDDITO COMPLESSIVO PROCAPITE]]),0)</f>
        <v>9742.5566964399877</v>
      </c>
      <c r="O397" s="3">
        <f>+Tabella2026[[#This Row],[DIFFERENZA REDDITO INFERIORE ALLA MEDIA DALLA MEDIA]]*Tabella2026[[#This Row],[POP_2024]]</f>
        <v>241323129.3708185</v>
      </c>
      <c r="P397" s="3">
        <f>+Tabella2026[[#This Row],[POPOLAZIONE PER DIFFERENZA ]]/SUM(Tabella2026[[POPOLAZIONE PER DIFFERENZA ]])</f>
        <v>2.1409756198167334E-3</v>
      </c>
      <c r="Q397" s="3">
        <f>+Tabella2026[[#This Row],[INCIDENZA POPOLAZIONE PER DIFFERENZA]]*(PLAFOND-SUM(Tabella2026[CONTRIBUTO SULLA BASE DELLA POPOLAZIONE]))</f>
        <v>630301.61674233398</v>
      </c>
      <c r="R397" s="3">
        <f>+Tabella2026[[#This Row],[CONTRIBUTO SULLA BASE DELLA POPOLAZIONE]]+Tabella2026[[#This Row],[CONTRIBUTO SULLA BASE DEL REDDITO]]</f>
        <v>754017.95317108545</v>
      </c>
      <c r="S397" s="3">
        <f>+Tabella2026[[#This Row],[CONTRIBUTO TOTALE]]/(PLAFOND/N_TESSERE)</f>
        <v>1508.0359063421708</v>
      </c>
      <c r="T397" s="3">
        <f>+MAX(CEILING(Tabella2026[[#This Row],[preDEF1]],1),1)</f>
        <v>1509</v>
      </c>
      <c r="U397" s="9">
        <f xml:space="preserve"> IF(ROW(Tabella2026[[#This Row],[preDEF2]]) - ROW(Tabella2026[[#Headers],[preDEF2]])&lt;=ABS(SUM(Tabella2026[preDEF2])-N_TESSERE),Tabella2026[[#This Row],[preDEF2]]-1,Tabella2026[[#This Row],[preDEF2]])</f>
        <v>1508</v>
      </c>
      <c r="V397" s="21">
        <f>+Tabella2026[[#This Row],[DEF - n. card]]*(PLAFOND/N_TESSERE)</f>
        <v>754000</v>
      </c>
      <c r="W397" s="18"/>
    </row>
    <row r="398" spans="2:23" x14ac:dyDescent="0.25">
      <c r="B398" s="1" t="s">
        <v>835</v>
      </c>
      <c r="C398" s="2">
        <v>15130</v>
      </c>
      <c r="D398" s="1" t="s">
        <v>836</v>
      </c>
      <c r="E398" s="1" t="s">
        <v>12</v>
      </c>
      <c r="F398" s="1" t="s">
        <v>11</v>
      </c>
      <c r="G398" s="1" t="s">
        <v>233</v>
      </c>
      <c r="H398" s="1" t="s">
        <v>15835</v>
      </c>
      <c r="I398" s="5">
        <v>24752</v>
      </c>
      <c r="J398" s="5">
        <v>500639809</v>
      </c>
      <c r="K398" s="3">
        <f>+Tabella2026[[#This Row],[POP_2024]]/SUM(Tabella2026[POP_2024])</f>
        <v>4.1992781421872321E-4</v>
      </c>
      <c r="L398" s="3">
        <f>+Tabella2026[[#This Row],[INCIDENZA POPOLAZIONE]]*(PLAFOND/2)</f>
        <v>123626.43356013145</v>
      </c>
      <c r="M398" s="3">
        <f>+IFERROR(Tabella2026[[#This Row],[reddito_2024]]/Tabella2026[[#This Row],[POP_2024]],"")</f>
        <v>20226.236627343245</v>
      </c>
      <c r="N398" s="3">
        <f>+IF(Tabella2026[[#This Row],[REDDITO COMPLESSIVO PROCAPITE]]&lt;media_aggr_reddito_pc,(media_aggr_reddito_pc-Tabella2026[[#This Row],[REDDITO COMPLESSIVO PROCAPITE]]),0)</f>
        <v>0</v>
      </c>
      <c r="O398" s="3">
        <f>+Tabella2026[[#This Row],[DIFFERENZA REDDITO INFERIORE ALLA MEDIA DALLA MEDIA]]*Tabella2026[[#This Row],[POP_2024]]</f>
        <v>0</v>
      </c>
      <c r="P398" s="3">
        <f>+Tabella2026[[#This Row],[POPOLAZIONE PER DIFFERENZA ]]/SUM(Tabella2026[[POPOLAZIONE PER DIFFERENZA ]])</f>
        <v>0</v>
      </c>
      <c r="Q398" s="3">
        <f>+Tabella2026[[#This Row],[INCIDENZA POPOLAZIONE PER DIFFERENZA]]*(PLAFOND-SUM(Tabella2026[CONTRIBUTO SULLA BASE DELLA POPOLAZIONE]))</f>
        <v>0</v>
      </c>
      <c r="R398" s="3">
        <f>+Tabella2026[[#This Row],[CONTRIBUTO SULLA BASE DELLA POPOLAZIONE]]+Tabella2026[[#This Row],[CONTRIBUTO SULLA BASE DEL REDDITO]]</f>
        <v>123626.43356013145</v>
      </c>
      <c r="S398" s="3">
        <f>+Tabella2026[[#This Row],[CONTRIBUTO TOTALE]]/(PLAFOND/N_TESSERE)</f>
        <v>247.25286712026289</v>
      </c>
      <c r="T398" s="3">
        <f>+MAX(CEILING(Tabella2026[[#This Row],[preDEF1]],1),1)</f>
        <v>248</v>
      </c>
      <c r="U398" s="9">
        <f xml:space="preserve"> IF(ROW(Tabella2026[[#This Row],[preDEF2]]) - ROW(Tabella2026[[#Headers],[preDEF2]])&lt;=ABS(SUM(Tabella2026[preDEF2])-N_TESSERE),Tabella2026[[#This Row],[preDEF2]]-1,Tabella2026[[#This Row],[preDEF2]])</f>
        <v>247</v>
      </c>
      <c r="V398" s="21">
        <f>+Tabella2026[[#This Row],[DEF - n. card]]*(PLAFOND/N_TESSERE)</f>
        <v>123500</v>
      </c>
      <c r="W398" s="18"/>
    </row>
    <row r="399" spans="2:23" x14ac:dyDescent="0.25">
      <c r="B399" s="1" t="s">
        <v>819</v>
      </c>
      <c r="C399" s="2">
        <v>60074</v>
      </c>
      <c r="D399" s="1" t="s">
        <v>820</v>
      </c>
      <c r="E399" s="1" t="s">
        <v>8</v>
      </c>
      <c r="F399" s="1" t="s">
        <v>397</v>
      </c>
      <c r="G399" s="1" t="s">
        <v>233</v>
      </c>
      <c r="H399" s="1" t="s">
        <v>15834</v>
      </c>
      <c r="I399" s="5">
        <v>24735</v>
      </c>
      <c r="J399" s="5">
        <v>365062887</v>
      </c>
      <c r="K399" s="3">
        <f>+Tabella2026[[#This Row],[POP_2024]]/SUM(Tabella2026[POP_2024])</f>
        <v>4.1963940225840814E-4</v>
      </c>
      <c r="L399" s="3">
        <f>+Tabella2026[[#This Row],[INCIDENZA POPOLAZIONE]]*(PLAFOND/2)</f>
        <v>123541.52529532366</v>
      </c>
      <c r="M399" s="3">
        <f>+IFERROR(Tabella2026[[#This Row],[reddito_2024]]/Tabella2026[[#This Row],[POP_2024]],"")</f>
        <v>14758.960460885384</v>
      </c>
      <c r="N399" s="3">
        <f>+IF(Tabella2026[[#This Row],[REDDITO COMPLESSIVO PROCAPITE]]&lt;media_aggr_reddito_pc,(media_aggr_reddito_pc-Tabella2026[[#This Row],[REDDITO COMPLESSIVO PROCAPITE]]),0)</f>
        <v>3066.1056017233568</v>
      </c>
      <c r="O399" s="3">
        <f>+Tabella2026[[#This Row],[DIFFERENZA REDDITO INFERIORE ALLA MEDIA DALLA MEDIA]]*Tabella2026[[#This Row],[POP_2024]]</f>
        <v>75840122.058627233</v>
      </c>
      <c r="P399" s="3">
        <f>+Tabella2026[[#This Row],[POPOLAZIONE PER DIFFERENZA ]]/SUM(Tabella2026[[POPOLAZIONE PER DIFFERENZA ]])</f>
        <v>6.7283999156974564E-4</v>
      </c>
      <c r="Q399" s="3">
        <f>+Tabella2026[[#This Row],[INCIDENZA POPOLAZIONE PER DIFFERENZA]]*(PLAFOND-SUM(Tabella2026[CONTRIBUTO SULLA BASE DELLA POPOLAZIONE]))</f>
        <v>198083.58888814025</v>
      </c>
      <c r="R399" s="3">
        <f>+Tabella2026[[#This Row],[CONTRIBUTO SULLA BASE DELLA POPOLAZIONE]]+Tabella2026[[#This Row],[CONTRIBUTO SULLA BASE DEL REDDITO]]</f>
        <v>321625.11418346391</v>
      </c>
      <c r="S399" s="3">
        <f>+Tabella2026[[#This Row],[CONTRIBUTO TOTALE]]/(PLAFOND/N_TESSERE)</f>
        <v>643.25022836692779</v>
      </c>
      <c r="T399" s="3">
        <f>+MAX(CEILING(Tabella2026[[#This Row],[preDEF1]],1),1)</f>
        <v>644</v>
      </c>
      <c r="U399" s="9">
        <f xml:space="preserve"> IF(ROW(Tabella2026[[#This Row],[preDEF2]]) - ROW(Tabella2026[[#Headers],[preDEF2]])&lt;=ABS(SUM(Tabella2026[preDEF2])-N_TESSERE),Tabella2026[[#This Row],[preDEF2]]-1,Tabella2026[[#This Row],[preDEF2]])</f>
        <v>643</v>
      </c>
      <c r="V399" s="21">
        <f>+Tabella2026[[#This Row],[DEF - n. card]]*(PLAFOND/N_TESSERE)</f>
        <v>321500</v>
      </c>
      <c r="W399" s="18"/>
    </row>
    <row r="400" spans="2:23" x14ac:dyDescent="0.25">
      <c r="B400" s="1" t="s">
        <v>797</v>
      </c>
      <c r="C400" s="2">
        <v>119009</v>
      </c>
      <c r="D400" s="1" t="s">
        <v>798</v>
      </c>
      <c r="E400" s="1" t="s">
        <v>76</v>
      </c>
      <c r="F400" s="1" t="s">
        <v>15838</v>
      </c>
      <c r="G400" s="1" t="s">
        <v>233</v>
      </c>
      <c r="H400" s="1" t="s">
        <v>15836</v>
      </c>
      <c r="I400" s="5">
        <v>24653</v>
      </c>
      <c r="J400" s="5">
        <v>363684251</v>
      </c>
      <c r="K400" s="3">
        <f>+Tabella2026[[#This Row],[POP_2024]]/SUM(Tabella2026[POP_2024])</f>
        <v>4.1824823868512377E-4</v>
      </c>
      <c r="L400" s="3">
        <f>+Tabella2026[[#This Row],[INCIDENZA POPOLAZIONE]]*(PLAFOND/2)</f>
        <v>123131.96778272142</v>
      </c>
      <c r="M400" s="3">
        <f>+IFERROR(Tabella2026[[#This Row],[reddito_2024]]/Tabella2026[[#This Row],[POP_2024]],"")</f>
        <v>14752.129598831785</v>
      </c>
      <c r="N400" s="3">
        <f>+IF(Tabella2026[[#This Row],[REDDITO COMPLESSIVO PROCAPITE]]&lt;media_aggr_reddito_pc,(media_aggr_reddito_pc-Tabella2026[[#This Row],[REDDITO COMPLESSIVO PROCAPITE]]),0)</f>
        <v>3072.9364637769559</v>
      </c>
      <c r="O400" s="3">
        <f>+Tabella2026[[#This Row],[DIFFERENZA REDDITO INFERIORE ALLA MEDIA DALLA MEDIA]]*Tabella2026[[#This Row],[POP_2024]]</f>
        <v>75757102.641493291</v>
      </c>
      <c r="P400" s="3">
        <f>+Tabella2026[[#This Row],[POPOLAZIONE PER DIFFERENZA ]]/SUM(Tabella2026[[POPOLAZIONE PER DIFFERENZA ]])</f>
        <v>6.7210345815697835E-4</v>
      </c>
      <c r="Q400" s="3">
        <f>+Tabella2026[[#This Row],[INCIDENZA POPOLAZIONE PER DIFFERENZA]]*(PLAFOND-SUM(Tabella2026[CONTRIBUTO SULLA BASE DELLA POPOLAZIONE]))</f>
        <v>197866.75400382161</v>
      </c>
      <c r="R400" s="3">
        <f>+Tabella2026[[#This Row],[CONTRIBUTO SULLA BASE DELLA POPOLAZIONE]]+Tabella2026[[#This Row],[CONTRIBUTO SULLA BASE DEL REDDITO]]</f>
        <v>320998.72178654303</v>
      </c>
      <c r="S400" s="3">
        <f>+Tabella2026[[#This Row],[CONTRIBUTO TOTALE]]/(PLAFOND/N_TESSERE)</f>
        <v>641.997443573086</v>
      </c>
      <c r="T400" s="3">
        <f>+MAX(CEILING(Tabella2026[[#This Row],[preDEF1]],1),1)</f>
        <v>642</v>
      </c>
      <c r="U400" s="9">
        <f xml:space="preserve"> IF(ROW(Tabella2026[[#This Row],[preDEF2]]) - ROW(Tabella2026[[#Headers],[preDEF2]])&lt;=ABS(SUM(Tabella2026[preDEF2])-N_TESSERE),Tabella2026[[#This Row],[preDEF2]]-1,Tabella2026[[#This Row],[preDEF2]])</f>
        <v>641</v>
      </c>
      <c r="V400" s="21">
        <f>+Tabella2026[[#This Row],[DEF - n. card]]*(PLAFOND/N_TESSERE)</f>
        <v>320500</v>
      </c>
      <c r="W400" s="18"/>
    </row>
    <row r="401" spans="2:23" x14ac:dyDescent="0.25">
      <c r="B401" s="1" t="s">
        <v>833</v>
      </c>
      <c r="C401" s="2">
        <v>36022</v>
      </c>
      <c r="D401" s="1" t="s">
        <v>834</v>
      </c>
      <c r="E401" s="1" t="s">
        <v>27</v>
      </c>
      <c r="F401" s="1" t="s">
        <v>58</v>
      </c>
      <c r="G401" s="1" t="s">
        <v>233</v>
      </c>
      <c r="H401" s="1" t="s">
        <v>15835</v>
      </c>
      <c r="I401" s="5">
        <v>24623</v>
      </c>
      <c r="J401" s="5">
        <v>542787528</v>
      </c>
      <c r="K401" s="3">
        <f>+Tabella2026[[#This Row],[POP_2024]]/SUM(Tabella2026[POP_2024])</f>
        <v>4.1773927640221484E-4</v>
      </c>
      <c r="L401" s="3">
        <f>+Tabella2026[[#This Row],[INCIDENZA POPOLAZIONE]]*(PLAFOND/2)</f>
        <v>122982.12966835476</v>
      </c>
      <c r="M401" s="3">
        <f>+IFERROR(Tabella2026[[#This Row],[reddito_2024]]/Tabella2026[[#This Row],[POP_2024]],"")</f>
        <v>22043.923486171465</v>
      </c>
      <c r="N401" s="3">
        <f>+IF(Tabella2026[[#This Row],[REDDITO COMPLESSIVO PROCAPITE]]&lt;media_aggr_reddito_pc,(media_aggr_reddito_pc-Tabella2026[[#This Row],[REDDITO COMPLESSIVO PROCAPITE]]),0)</f>
        <v>0</v>
      </c>
      <c r="O401" s="3">
        <f>+Tabella2026[[#This Row],[DIFFERENZA REDDITO INFERIORE ALLA MEDIA DALLA MEDIA]]*Tabella2026[[#This Row],[POP_2024]]</f>
        <v>0</v>
      </c>
      <c r="P401" s="3">
        <f>+Tabella2026[[#This Row],[POPOLAZIONE PER DIFFERENZA ]]/SUM(Tabella2026[[POPOLAZIONE PER DIFFERENZA ]])</f>
        <v>0</v>
      </c>
      <c r="Q401" s="3">
        <f>+Tabella2026[[#This Row],[INCIDENZA POPOLAZIONE PER DIFFERENZA]]*(PLAFOND-SUM(Tabella2026[CONTRIBUTO SULLA BASE DELLA POPOLAZIONE]))</f>
        <v>0</v>
      </c>
      <c r="R401" s="3">
        <f>+Tabella2026[[#This Row],[CONTRIBUTO SULLA BASE DELLA POPOLAZIONE]]+Tabella2026[[#This Row],[CONTRIBUTO SULLA BASE DEL REDDITO]]</f>
        <v>122982.12966835476</v>
      </c>
      <c r="S401" s="3">
        <f>+Tabella2026[[#This Row],[CONTRIBUTO TOTALE]]/(PLAFOND/N_TESSERE)</f>
        <v>245.96425933670952</v>
      </c>
      <c r="T401" s="3">
        <f>+MAX(CEILING(Tabella2026[[#This Row],[preDEF1]],1),1)</f>
        <v>246</v>
      </c>
      <c r="U401" s="9">
        <f xml:space="preserve"> IF(ROW(Tabella2026[[#This Row],[preDEF2]]) - ROW(Tabella2026[[#Headers],[preDEF2]])&lt;=ABS(SUM(Tabella2026[preDEF2])-N_TESSERE),Tabella2026[[#This Row],[preDEF2]]-1,Tabella2026[[#This Row],[preDEF2]])</f>
        <v>245</v>
      </c>
      <c r="V401" s="21">
        <f>+Tabella2026[[#This Row],[DEF - n. card]]*(PLAFOND/N_TESSERE)</f>
        <v>122500</v>
      </c>
      <c r="W401" s="18"/>
    </row>
    <row r="402" spans="2:23" x14ac:dyDescent="0.25">
      <c r="B402" s="1" t="s">
        <v>845</v>
      </c>
      <c r="C402" s="2">
        <v>89013</v>
      </c>
      <c r="D402" s="1" t="s">
        <v>846</v>
      </c>
      <c r="E402" s="1" t="s">
        <v>21</v>
      </c>
      <c r="F402" s="1" t="s">
        <v>101</v>
      </c>
      <c r="G402" s="1" t="s">
        <v>233</v>
      </c>
      <c r="H402" s="1" t="s">
        <v>15836</v>
      </c>
      <c r="I402" s="5">
        <v>24612</v>
      </c>
      <c r="J402" s="5">
        <v>265055587</v>
      </c>
      <c r="K402" s="3">
        <f>+Tabella2026[[#This Row],[POP_2024]]/SUM(Tabella2026[POP_2024])</f>
        <v>4.1755265689848159E-4</v>
      </c>
      <c r="L402" s="3">
        <f>+Tabella2026[[#This Row],[INCIDENZA POPOLAZIONE]]*(PLAFOND/2)</f>
        <v>122927.18902642031</v>
      </c>
      <c r="M402" s="3">
        <f>+IFERROR(Tabella2026[[#This Row],[reddito_2024]]/Tabella2026[[#This Row],[POP_2024]],"")</f>
        <v>10769.364009426296</v>
      </c>
      <c r="N402" s="3">
        <f>+IF(Tabella2026[[#This Row],[REDDITO COMPLESSIVO PROCAPITE]]&lt;media_aggr_reddito_pc,(media_aggr_reddito_pc-Tabella2026[[#This Row],[REDDITO COMPLESSIVO PROCAPITE]]),0)</f>
        <v>7055.7020531824455</v>
      </c>
      <c r="O402" s="3">
        <f>+Tabella2026[[#This Row],[DIFFERENZA REDDITO INFERIORE ALLA MEDIA DALLA MEDIA]]*Tabella2026[[#This Row],[POP_2024]]</f>
        <v>173654938.93292636</v>
      </c>
      <c r="P402" s="3">
        <f>+Tabella2026[[#This Row],[POPOLAZIONE PER DIFFERENZA ]]/SUM(Tabella2026[[POPOLAZIONE PER DIFFERENZA ]])</f>
        <v>1.5406355432465108E-3</v>
      </c>
      <c r="Q402" s="3">
        <f>+Tabella2026[[#This Row],[INCIDENZA POPOLAZIONE PER DIFFERENZA]]*(PLAFOND-SUM(Tabella2026[CONTRIBUTO SULLA BASE DELLA POPOLAZIONE]))</f>
        <v>453561.94845511718</v>
      </c>
      <c r="R402" s="3">
        <f>+Tabella2026[[#This Row],[CONTRIBUTO SULLA BASE DELLA POPOLAZIONE]]+Tabella2026[[#This Row],[CONTRIBUTO SULLA BASE DEL REDDITO]]</f>
        <v>576489.13748153753</v>
      </c>
      <c r="S402" s="3">
        <f>+Tabella2026[[#This Row],[CONTRIBUTO TOTALE]]/(PLAFOND/N_TESSERE)</f>
        <v>1152.9782749630751</v>
      </c>
      <c r="T402" s="3">
        <f>+MAX(CEILING(Tabella2026[[#This Row],[preDEF1]],1),1)</f>
        <v>1153</v>
      </c>
      <c r="U402" s="9">
        <f xml:space="preserve"> IF(ROW(Tabella2026[[#This Row],[preDEF2]]) - ROW(Tabella2026[[#Headers],[preDEF2]])&lt;=ABS(SUM(Tabella2026[preDEF2])-N_TESSERE),Tabella2026[[#This Row],[preDEF2]]-1,Tabella2026[[#This Row],[preDEF2]])</f>
        <v>1152</v>
      </c>
      <c r="V402" s="21">
        <f>+Tabella2026[[#This Row],[DEF - n. card]]*(PLAFOND/N_TESSERE)</f>
        <v>576000</v>
      </c>
      <c r="W402" s="18"/>
    </row>
    <row r="403" spans="2:23" x14ac:dyDescent="0.25">
      <c r="B403" s="1" t="s">
        <v>829</v>
      </c>
      <c r="C403" s="2">
        <v>27029</v>
      </c>
      <c r="D403" s="1" t="s">
        <v>830</v>
      </c>
      <c r="E403" s="1" t="s">
        <v>38</v>
      </c>
      <c r="F403" s="1" t="s">
        <v>40</v>
      </c>
      <c r="G403" s="1" t="s">
        <v>233</v>
      </c>
      <c r="H403" s="1" t="s">
        <v>15835</v>
      </c>
      <c r="I403" s="5">
        <v>24381</v>
      </c>
      <c r="J403" s="5">
        <v>475923510</v>
      </c>
      <c r="K403" s="3">
        <f>+Tabella2026[[#This Row],[POP_2024]]/SUM(Tabella2026[POP_2024])</f>
        <v>4.1363364732008285E-4</v>
      </c>
      <c r="L403" s="3">
        <f>+Tabella2026[[#This Row],[INCIDENZA POPOLAZIONE]]*(PLAFOND/2)</f>
        <v>121773.43554579691</v>
      </c>
      <c r="M403" s="3">
        <f>+IFERROR(Tabella2026[[#This Row],[reddito_2024]]/Tabella2026[[#This Row],[POP_2024]],"")</f>
        <v>19520.262089331856</v>
      </c>
      <c r="N403" s="3">
        <f>+IF(Tabella2026[[#This Row],[REDDITO COMPLESSIVO PROCAPITE]]&lt;media_aggr_reddito_pc,(media_aggr_reddito_pc-Tabella2026[[#This Row],[REDDITO COMPLESSIVO PROCAPITE]]),0)</f>
        <v>0</v>
      </c>
      <c r="O403" s="3">
        <f>+Tabella2026[[#This Row],[DIFFERENZA REDDITO INFERIORE ALLA MEDIA DALLA MEDIA]]*Tabella2026[[#This Row],[POP_2024]]</f>
        <v>0</v>
      </c>
      <c r="P403" s="3">
        <f>+Tabella2026[[#This Row],[POPOLAZIONE PER DIFFERENZA ]]/SUM(Tabella2026[[POPOLAZIONE PER DIFFERENZA ]])</f>
        <v>0</v>
      </c>
      <c r="Q403" s="3">
        <f>+Tabella2026[[#This Row],[INCIDENZA POPOLAZIONE PER DIFFERENZA]]*(PLAFOND-SUM(Tabella2026[CONTRIBUTO SULLA BASE DELLA POPOLAZIONE]))</f>
        <v>0</v>
      </c>
      <c r="R403" s="3">
        <f>+Tabella2026[[#This Row],[CONTRIBUTO SULLA BASE DELLA POPOLAZIONE]]+Tabella2026[[#This Row],[CONTRIBUTO SULLA BASE DEL REDDITO]]</f>
        <v>121773.43554579691</v>
      </c>
      <c r="S403" s="3">
        <f>+Tabella2026[[#This Row],[CONTRIBUTO TOTALE]]/(PLAFOND/N_TESSERE)</f>
        <v>243.5468710915938</v>
      </c>
      <c r="T403" s="3">
        <f>+MAX(CEILING(Tabella2026[[#This Row],[preDEF1]],1),1)</f>
        <v>244</v>
      </c>
      <c r="U403" s="9">
        <f xml:space="preserve"> IF(ROW(Tabella2026[[#This Row],[preDEF2]]) - ROW(Tabella2026[[#Headers],[preDEF2]])&lt;=ABS(SUM(Tabella2026[preDEF2])-N_TESSERE),Tabella2026[[#This Row],[preDEF2]]-1,Tabella2026[[#This Row],[preDEF2]])</f>
        <v>243</v>
      </c>
      <c r="V403" s="21">
        <f>+Tabella2026[[#This Row],[DEF - n. card]]*(PLAFOND/N_TESSERE)</f>
        <v>121500</v>
      </c>
      <c r="W403" s="18"/>
    </row>
    <row r="404" spans="2:23" x14ac:dyDescent="0.25">
      <c r="B404" s="1" t="s">
        <v>839</v>
      </c>
      <c r="C404" s="2">
        <v>15171</v>
      </c>
      <c r="D404" s="1" t="s">
        <v>840</v>
      </c>
      <c r="E404" s="1" t="s">
        <v>12</v>
      </c>
      <c r="F404" s="1" t="s">
        <v>11</v>
      </c>
      <c r="G404" s="1" t="s">
        <v>233</v>
      </c>
      <c r="H404" s="1" t="s">
        <v>15835</v>
      </c>
      <c r="I404" s="5">
        <v>24300</v>
      </c>
      <c r="J404" s="5">
        <v>676830977</v>
      </c>
      <c r="K404" s="3">
        <f>+Tabella2026[[#This Row],[POP_2024]]/SUM(Tabella2026[POP_2024])</f>
        <v>4.1225944915622876E-4</v>
      </c>
      <c r="L404" s="3">
        <f>+Tabella2026[[#This Row],[INCIDENZA POPOLAZIONE]]*(PLAFOND/2)</f>
        <v>121368.87263700688</v>
      </c>
      <c r="M404" s="3">
        <f>+IFERROR(Tabella2026[[#This Row],[reddito_2024]]/Tabella2026[[#This Row],[POP_2024]],"")</f>
        <v>27853.126625514404</v>
      </c>
      <c r="N404" s="3">
        <f>+IF(Tabella2026[[#This Row],[REDDITO COMPLESSIVO PROCAPITE]]&lt;media_aggr_reddito_pc,(media_aggr_reddito_pc-Tabella2026[[#This Row],[REDDITO COMPLESSIVO PROCAPITE]]),0)</f>
        <v>0</v>
      </c>
      <c r="O404" s="3">
        <f>+Tabella2026[[#This Row],[DIFFERENZA REDDITO INFERIORE ALLA MEDIA DALLA MEDIA]]*Tabella2026[[#This Row],[POP_2024]]</f>
        <v>0</v>
      </c>
      <c r="P404" s="3">
        <f>+Tabella2026[[#This Row],[POPOLAZIONE PER DIFFERENZA ]]/SUM(Tabella2026[[POPOLAZIONE PER DIFFERENZA ]])</f>
        <v>0</v>
      </c>
      <c r="Q404" s="3">
        <f>+Tabella2026[[#This Row],[INCIDENZA POPOLAZIONE PER DIFFERENZA]]*(PLAFOND-SUM(Tabella2026[CONTRIBUTO SULLA BASE DELLA POPOLAZIONE]))</f>
        <v>0</v>
      </c>
      <c r="R404" s="3">
        <f>+Tabella2026[[#This Row],[CONTRIBUTO SULLA BASE DELLA POPOLAZIONE]]+Tabella2026[[#This Row],[CONTRIBUTO SULLA BASE DEL REDDITO]]</f>
        <v>121368.87263700688</v>
      </c>
      <c r="S404" s="3">
        <f>+Tabella2026[[#This Row],[CONTRIBUTO TOTALE]]/(PLAFOND/N_TESSERE)</f>
        <v>242.73774527401375</v>
      </c>
      <c r="T404" s="3">
        <f>+MAX(CEILING(Tabella2026[[#This Row],[preDEF1]],1),1)</f>
        <v>243</v>
      </c>
      <c r="U404" s="9">
        <f xml:space="preserve"> IF(ROW(Tabella2026[[#This Row],[preDEF2]]) - ROW(Tabella2026[[#Headers],[preDEF2]])&lt;=ABS(SUM(Tabella2026[preDEF2])-N_TESSERE),Tabella2026[[#This Row],[preDEF2]]-1,Tabella2026[[#This Row],[preDEF2]])</f>
        <v>242</v>
      </c>
      <c r="V404" s="21">
        <f>+Tabella2026[[#This Row],[DEF - n. card]]*(PLAFOND/N_TESSERE)</f>
        <v>121000</v>
      </c>
      <c r="W404" s="18"/>
    </row>
    <row r="405" spans="2:23" x14ac:dyDescent="0.25">
      <c r="B405" s="1" t="s">
        <v>827</v>
      </c>
      <c r="C405" s="2">
        <v>72038</v>
      </c>
      <c r="D405" s="1" t="s">
        <v>828</v>
      </c>
      <c r="E405" s="1" t="s">
        <v>33</v>
      </c>
      <c r="F405" s="1" t="s">
        <v>32</v>
      </c>
      <c r="G405" s="1" t="s">
        <v>233</v>
      </c>
      <c r="H405" s="1" t="s">
        <v>15836</v>
      </c>
      <c r="I405" s="5">
        <v>24254</v>
      </c>
      <c r="J405" s="5">
        <v>305566764</v>
      </c>
      <c r="K405" s="3">
        <f>+Tabella2026[[#This Row],[POP_2024]]/SUM(Tabella2026[POP_2024])</f>
        <v>4.1147904032243508E-4</v>
      </c>
      <c r="L405" s="3">
        <f>+Tabella2026[[#This Row],[INCIDENZA POPOLAZIONE]]*(PLAFOND/2)</f>
        <v>121139.12086164465</v>
      </c>
      <c r="M405" s="3">
        <f>+IFERROR(Tabella2026[[#This Row],[reddito_2024]]/Tabella2026[[#This Row],[POP_2024]],"")</f>
        <v>12598.613177207882</v>
      </c>
      <c r="N405" s="3">
        <f>+IF(Tabella2026[[#This Row],[REDDITO COMPLESSIVO PROCAPITE]]&lt;media_aggr_reddito_pc,(media_aggr_reddito_pc-Tabella2026[[#This Row],[REDDITO COMPLESSIVO PROCAPITE]]),0)</f>
        <v>5226.4528854008586</v>
      </c>
      <c r="O405" s="3">
        <f>+Tabella2026[[#This Row],[DIFFERENZA REDDITO INFERIORE ALLA MEDIA DALLA MEDIA]]*Tabella2026[[#This Row],[POP_2024]]</f>
        <v>126762388.28251243</v>
      </c>
      <c r="P405" s="3">
        <f>+Tabella2026[[#This Row],[POPOLAZIONE PER DIFFERENZA ]]/SUM(Tabella2026[[POPOLAZIONE PER DIFFERENZA ]])</f>
        <v>1.1246132251400323E-3</v>
      </c>
      <c r="Q405" s="3">
        <f>+Tabella2026[[#This Row],[INCIDENZA POPOLAZIONE PER DIFFERENZA]]*(PLAFOND-SUM(Tabella2026[CONTRIBUTO SULLA BASE DELLA POPOLAZIONE]))</f>
        <v>331085.290021308</v>
      </c>
      <c r="R405" s="3">
        <f>+Tabella2026[[#This Row],[CONTRIBUTO SULLA BASE DELLA POPOLAZIONE]]+Tabella2026[[#This Row],[CONTRIBUTO SULLA BASE DEL REDDITO]]</f>
        <v>452224.41088295262</v>
      </c>
      <c r="S405" s="3">
        <f>+Tabella2026[[#This Row],[CONTRIBUTO TOTALE]]/(PLAFOND/N_TESSERE)</f>
        <v>904.44882176590522</v>
      </c>
      <c r="T405" s="3">
        <f>+MAX(CEILING(Tabella2026[[#This Row],[preDEF1]],1),1)</f>
        <v>905</v>
      </c>
      <c r="U405" s="9">
        <f xml:space="preserve"> IF(ROW(Tabella2026[[#This Row],[preDEF2]]) - ROW(Tabella2026[[#Headers],[preDEF2]])&lt;=ABS(SUM(Tabella2026[preDEF2])-N_TESSERE),Tabella2026[[#This Row],[preDEF2]]-1,Tabella2026[[#This Row],[preDEF2]])</f>
        <v>904</v>
      </c>
      <c r="V405" s="21">
        <f>+Tabella2026[[#This Row],[DEF - n. card]]*(PLAFOND/N_TESSERE)</f>
        <v>452000</v>
      </c>
      <c r="W405" s="18"/>
    </row>
    <row r="406" spans="2:23" x14ac:dyDescent="0.25">
      <c r="B406" s="1" t="s">
        <v>825</v>
      </c>
      <c r="C406" s="2">
        <v>72028</v>
      </c>
      <c r="D406" s="1" t="s">
        <v>826</v>
      </c>
      <c r="E406" s="1" t="s">
        <v>33</v>
      </c>
      <c r="F406" s="1" t="s">
        <v>32</v>
      </c>
      <c r="G406" s="1" t="s">
        <v>233</v>
      </c>
      <c r="H406" s="1" t="s">
        <v>15836</v>
      </c>
      <c r="I406" s="5">
        <v>24245</v>
      </c>
      <c r="J406" s="5">
        <v>330341403</v>
      </c>
      <c r="K406" s="3">
        <f>+Tabella2026[[#This Row],[POP_2024]]/SUM(Tabella2026[POP_2024])</f>
        <v>4.1132635163756238E-4</v>
      </c>
      <c r="L406" s="3">
        <f>+Tabella2026[[#This Row],[INCIDENZA POPOLAZIONE]]*(PLAFOND/2)</f>
        <v>121094.16942733464</v>
      </c>
      <c r="M406" s="3">
        <f>+IFERROR(Tabella2026[[#This Row],[reddito_2024]]/Tabella2026[[#This Row],[POP_2024]],"")</f>
        <v>13625.135203134667</v>
      </c>
      <c r="N406" s="3">
        <f>+IF(Tabella2026[[#This Row],[REDDITO COMPLESSIVO PROCAPITE]]&lt;media_aggr_reddito_pc,(media_aggr_reddito_pc-Tabella2026[[#This Row],[REDDITO COMPLESSIVO PROCAPITE]]),0)</f>
        <v>4199.9308594740742</v>
      </c>
      <c r="O406" s="3">
        <f>+Tabella2026[[#This Row],[DIFFERENZA REDDITO INFERIORE ALLA MEDIA DALLA MEDIA]]*Tabella2026[[#This Row],[POP_2024]]</f>
        <v>101827323.68794893</v>
      </c>
      <c r="P406" s="3">
        <f>+Tabella2026[[#This Row],[POPOLAZIONE PER DIFFERENZA ]]/SUM(Tabella2026[[POPOLAZIONE PER DIFFERENZA ]])</f>
        <v>9.0339379410288702E-4</v>
      </c>
      <c r="Q406" s="3">
        <f>+Tabella2026[[#This Row],[INCIDENZA POPOLAZIONE PER DIFFERENZA]]*(PLAFOND-SUM(Tabella2026[CONTRIBUTO SULLA BASE DELLA POPOLAZIONE]))</f>
        <v>265958.45543854544</v>
      </c>
      <c r="R406" s="3">
        <f>+Tabella2026[[#This Row],[CONTRIBUTO SULLA BASE DELLA POPOLAZIONE]]+Tabella2026[[#This Row],[CONTRIBUTO SULLA BASE DEL REDDITO]]</f>
        <v>387052.62486588006</v>
      </c>
      <c r="S406" s="3">
        <f>+Tabella2026[[#This Row],[CONTRIBUTO TOTALE]]/(PLAFOND/N_TESSERE)</f>
        <v>774.10524973176007</v>
      </c>
      <c r="T406" s="3">
        <f>+MAX(CEILING(Tabella2026[[#This Row],[preDEF1]],1),1)</f>
        <v>775</v>
      </c>
      <c r="U406" s="9">
        <f xml:space="preserve"> IF(ROW(Tabella2026[[#This Row],[preDEF2]]) - ROW(Tabella2026[[#Headers],[preDEF2]])&lt;=ABS(SUM(Tabella2026[preDEF2])-N_TESSERE),Tabella2026[[#This Row],[preDEF2]]-1,Tabella2026[[#This Row],[preDEF2]])</f>
        <v>774</v>
      </c>
      <c r="V406" s="21">
        <f>+Tabella2026[[#This Row],[DEF - n. card]]*(PLAFOND/N_TESSERE)</f>
        <v>387000</v>
      </c>
      <c r="W406" s="18"/>
    </row>
    <row r="407" spans="2:23" x14ac:dyDescent="0.25">
      <c r="B407" s="1" t="s">
        <v>853</v>
      </c>
      <c r="C407" s="2">
        <v>87041</v>
      </c>
      <c r="D407" s="1" t="s">
        <v>854</v>
      </c>
      <c r="E407" s="1" t="s">
        <v>21</v>
      </c>
      <c r="F407" s="1" t="s">
        <v>35</v>
      </c>
      <c r="G407" s="1" t="s">
        <v>233</v>
      </c>
      <c r="H407" s="1" t="s">
        <v>15836</v>
      </c>
      <c r="I407" s="5">
        <v>24231</v>
      </c>
      <c r="J407" s="5">
        <v>343515986</v>
      </c>
      <c r="K407" s="3">
        <f>+Tabella2026[[#This Row],[POP_2024]]/SUM(Tabella2026[POP_2024])</f>
        <v>4.1108883590553825E-4</v>
      </c>
      <c r="L407" s="3">
        <f>+Tabella2026[[#This Row],[INCIDENZA POPOLAZIONE]]*(PLAFOND/2)</f>
        <v>121024.24497396353</v>
      </c>
      <c r="M407" s="3">
        <f>+IFERROR(Tabella2026[[#This Row],[reddito_2024]]/Tabella2026[[#This Row],[POP_2024]],"")</f>
        <v>14176.715199537783</v>
      </c>
      <c r="N407" s="3">
        <f>+IF(Tabella2026[[#This Row],[REDDITO COMPLESSIVO PROCAPITE]]&lt;media_aggr_reddito_pc,(media_aggr_reddito_pc-Tabella2026[[#This Row],[REDDITO COMPLESSIVO PROCAPITE]]),0)</f>
        <v>3648.3508630709584</v>
      </c>
      <c r="O407" s="3">
        <f>+Tabella2026[[#This Row],[DIFFERENZA REDDITO INFERIORE ALLA MEDIA DALLA MEDIA]]*Tabella2026[[#This Row],[POP_2024]]</f>
        <v>88403189.763072401</v>
      </c>
      <c r="P407" s="3">
        <f>+Tabella2026[[#This Row],[POPOLAZIONE PER DIFFERENZA ]]/SUM(Tabella2026[[POPOLAZIONE PER DIFFERENZA ]])</f>
        <v>7.8429728012493279E-4</v>
      </c>
      <c r="Q407" s="3">
        <f>+Tabella2026[[#This Row],[INCIDENZA POPOLAZIONE PER DIFFERENZA]]*(PLAFOND-SUM(Tabella2026[CONTRIBUTO SULLA BASE DELLA POPOLAZIONE]))</f>
        <v>230896.53104582106</v>
      </c>
      <c r="R407" s="3">
        <f>+Tabella2026[[#This Row],[CONTRIBUTO SULLA BASE DELLA POPOLAZIONE]]+Tabella2026[[#This Row],[CONTRIBUTO SULLA BASE DEL REDDITO]]</f>
        <v>351920.77601978462</v>
      </c>
      <c r="S407" s="3">
        <f>+Tabella2026[[#This Row],[CONTRIBUTO TOTALE]]/(PLAFOND/N_TESSERE)</f>
        <v>703.84155203956925</v>
      </c>
      <c r="T407" s="3">
        <f>+MAX(CEILING(Tabella2026[[#This Row],[preDEF1]],1),1)</f>
        <v>704</v>
      </c>
      <c r="U407" s="9">
        <f xml:space="preserve"> IF(ROW(Tabella2026[[#This Row],[preDEF2]]) - ROW(Tabella2026[[#Headers],[preDEF2]])&lt;=ABS(SUM(Tabella2026[preDEF2])-N_TESSERE),Tabella2026[[#This Row],[preDEF2]]-1,Tabella2026[[#This Row],[preDEF2]])</f>
        <v>703</v>
      </c>
      <c r="V407" s="21">
        <f>+Tabella2026[[#This Row],[DEF - n. card]]*(PLAFOND/N_TESSERE)</f>
        <v>351500</v>
      </c>
      <c r="W407" s="18"/>
    </row>
    <row r="408" spans="2:23" x14ac:dyDescent="0.25">
      <c r="B408" s="1" t="s">
        <v>831</v>
      </c>
      <c r="C408" s="2">
        <v>4089</v>
      </c>
      <c r="D408" s="1" t="s">
        <v>832</v>
      </c>
      <c r="E408" s="1" t="s">
        <v>18</v>
      </c>
      <c r="F408" s="1" t="s">
        <v>263</v>
      </c>
      <c r="G408" s="1" t="s">
        <v>233</v>
      </c>
      <c r="H408" s="1" t="s">
        <v>15835</v>
      </c>
      <c r="I408" s="5">
        <v>24097</v>
      </c>
      <c r="J408" s="5">
        <v>445672216</v>
      </c>
      <c r="K408" s="3">
        <f>+Tabella2026[[#This Row],[POP_2024]]/SUM(Tabella2026[POP_2024])</f>
        <v>4.0881547104187839E-4</v>
      </c>
      <c r="L408" s="3">
        <f>+Tabella2026[[#This Row],[INCIDENZA POPOLAZIONE]]*(PLAFOND/2)</f>
        <v>120354.96806312572</v>
      </c>
      <c r="M408" s="3">
        <f>+IFERROR(Tabella2026[[#This Row],[reddito_2024]]/Tabella2026[[#This Row],[POP_2024]],"")</f>
        <v>18494.925343403742</v>
      </c>
      <c r="N408" s="3">
        <f>+IF(Tabella2026[[#This Row],[REDDITO COMPLESSIVO PROCAPITE]]&lt;media_aggr_reddito_pc,(media_aggr_reddito_pc-Tabella2026[[#This Row],[REDDITO COMPLESSIVO PROCAPITE]]),0)</f>
        <v>0</v>
      </c>
      <c r="O408" s="3">
        <f>+Tabella2026[[#This Row],[DIFFERENZA REDDITO INFERIORE ALLA MEDIA DALLA MEDIA]]*Tabella2026[[#This Row],[POP_2024]]</f>
        <v>0</v>
      </c>
      <c r="P408" s="3">
        <f>+Tabella2026[[#This Row],[POPOLAZIONE PER DIFFERENZA ]]/SUM(Tabella2026[[POPOLAZIONE PER DIFFERENZA ]])</f>
        <v>0</v>
      </c>
      <c r="Q408" s="3">
        <f>+Tabella2026[[#This Row],[INCIDENZA POPOLAZIONE PER DIFFERENZA]]*(PLAFOND-SUM(Tabella2026[CONTRIBUTO SULLA BASE DELLA POPOLAZIONE]))</f>
        <v>0</v>
      </c>
      <c r="R408" s="3">
        <f>+Tabella2026[[#This Row],[CONTRIBUTO SULLA BASE DELLA POPOLAZIONE]]+Tabella2026[[#This Row],[CONTRIBUTO SULLA BASE DEL REDDITO]]</f>
        <v>120354.96806312572</v>
      </c>
      <c r="S408" s="3">
        <f>+Tabella2026[[#This Row],[CONTRIBUTO TOTALE]]/(PLAFOND/N_TESSERE)</f>
        <v>240.70993612625145</v>
      </c>
      <c r="T408" s="3">
        <f>+MAX(CEILING(Tabella2026[[#This Row],[preDEF1]],1),1)</f>
        <v>241</v>
      </c>
      <c r="U408" s="9">
        <f xml:space="preserve"> IF(ROW(Tabella2026[[#This Row],[preDEF2]]) - ROW(Tabella2026[[#Headers],[preDEF2]])&lt;=ABS(SUM(Tabella2026[preDEF2])-N_TESSERE),Tabella2026[[#This Row],[preDEF2]]-1,Tabella2026[[#This Row],[preDEF2]])</f>
        <v>240</v>
      </c>
      <c r="V408" s="21">
        <f>+Tabella2026[[#This Row],[DEF - n. card]]*(PLAFOND/N_TESSERE)</f>
        <v>120000</v>
      </c>
      <c r="W408" s="18"/>
    </row>
    <row r="409" spans="2:23" x14ac:dyDescent="0.25">
      <c r="B409" s="1" t="s">
        <v>841</v>
      </c>
      <c r="C409" s="2">
        <v>51026</v>
      </c>
      <c r="D409" s="1" t="s">
        <v>842</v>
      </c>
      <c r="E409" s="1" t="s">
        <v>30</v>
      </c>
      <c r="F409" s="1" t="s">
        <v>125</v>
      </c>
      <c r="G409" s="1" t="s">
        <v>233</v>
      </c>
      <c r="H409" s="1" t="s">
        <v>15834</v>
      </c>
      <c r="I409" s="5">
        <v>24060</v>
      </c>
      <c r="J409" s="5">
        <v>423914906</v>
      </c>
      <c r="K409" s="3">
        <f>+Tabella2026[[#This Row],[POP_2024]]/SUM(Tabella2026[POP_2024])</f>
        <v>4.0818775089295736E-4</v>
      </c>
      <c r="L409" s="3">
        <f>+Tabella2026[[#This Row],[INCIDENZA POPOLAZIONE]]*(PLAFOND/2)</f>
        <v>120170.16772207349</v>
      </c>
      <c r="M409" s="3">
        <f>+IFERROR(Tabella2026[[#This Row],[reddito_2024]]/Tabella2026[[#This Row],[POP_2024]],"")</f>
        <v>17619.073399833749</v>
      </c>
      <c r="N409" s="3">
        <f>+IF(Tabella2026[[#This Row],[REDDITO COMPLESSIVO PROCAPITE]]&lt;media_aggr_reddito_pc,(media_aggr_reddito_pc-Tabella2026[[#This Row],[REDDITO COMPLESSIVO PROCAPITE]]),0)</f>
        <v>205.99266277499191</v>
      </c>
      <c r="O409" s="3">
        <f>+Tabella2026[[#This Row],[DIFFERENZA REDDITO INFERIORE ALLA MEDIA DALLA MEDIA]]*Tabella2026[[#This Row],[POP_2024]]</f>
        <v>4956183.466366305</v>
      </c>
      <c r="P409" s="3">
        <f>+Tabella2026[[#This Row],[POPOLAZIONE PER DIFFERENZA ]]/SUM(Tabella2026[[POPOLAZIONE PER DIFFERENZA ]])</f>
        <v>4.397037282126413E-5</v>
      </c>
      <c r="Q409" s="3">
        <f>+Tabella2026[[#This Row],[INCIDENZA POPOLAZIONE PER DIFFERENZA]]*(PLAFOND-SUM(Tabella2026[CONTRIBUTO SULLA BASE DELLA POPOLAZIONE]))</f>
        <v>12944.844780800597</v>
      </c>
      <c r="R409" s="3">
        <f>+Tabella2026[[#This Row],[CONTRIBUTO SULLA BASE DELLA POPOLAZIONE]]+Tabella2026[[#This Row],[CONTRIBUTO SULLA BASE DEL REDDITO]]</f>
        <v>133115.01250287407</v>
      </c>
      <c r="S409" s="3">
        <f>+Tabella2026[[#This Row],[CONTRIBUTO TOTALE]]/(PLAFOND/N_TESSERE)</f>
        <v>266.23002500574813</v>
      </c>
      <c r="T409" s="3">
        <f>+MAX(CEILING(Tabella2026[[#This Row],[preDEF1]],1),1)</f>
        <v>267</v>
      </c>
      <c r="U409" s="9">
        <f xml:space="preserve"> IF(ROW(Tabella2026[[#This Row],[preDEF2]]) - ROW(Tabella2026[[#Headers],[preDEF2]])&lt;=ABS(SUM(Tabella2026[preDEF2])-N_TESSERE),Tabella2026[[#This Row],[preDEF2]]-1,Tabella2026[[#This Row],[preDEF2]])</f>
        <v>266</v>
      </c>
      <c r="V409" s="21">
        <f>+Tabella2026[[#This Row],[DEF - n. card]]*(PLAFOND/N_TESSERE)</f>
        <v>133000</v>
      </c>
      <c r="W409" s="18"/>
    </row>
    <row r="410" spans="2:23" x14ac:dyDescent="0.25">
      <c r="B410" s="1" t="s">
        <v>843</v>
      </c>
      <c r="C410" s="2">
        <v>24105</v>
      </c>
      <c r="D410" s="1" t="s">
        <v>844</v>
      </c>
      <c r="E410" s="1" t="s">
        <v>38</v>
      </c>
      <c r="F410" s="1" t="s">
        <v>106</v>
      </c>
      <c r="G410" s="1" t="s">
        <v>233</v>
      </c>
      <c r="H410" s="1" t="s">
        <v>15835</v>
      </c>
      <c r="I410" s="5">
        <v>24009</v>
      </c>
      <c r="J410" s="5">
        <v>452736079</v>
      </c>
      <c r="K410" s="3">
        <f>+Tabella2026[[#This Row],[POP_2024]]/SUM(Tabella2026[POP_2024])</f>
        <v>4.073225150120122E-4</v>
      </c>
      <c r="L410" s="3">
        <f>+Tabella2026[[#This Row],[INCIDENZA POPOLAZIONE]]*(PLAFOND/2)</f>
        <v>119915.44292765013</v>
      </c>
      <c r="M410" s="3">
        <f>+IFERROR(Tabella2026[[#This Row],[reddito_2024]]/Tabella2026[[#This Row],[POP_2024]],"")</f>
        <v>18856.931942188345</v>
      </c>
      <c r="N410" s="3">
        <f>+IF(Tabella2026[[#This Row],[REDDITO COMPLESSIVO PROCAPITE]]&lt;media_aggr_reddito_pc,(media_aggr_reddito_pc-Tabella2026[[#This Row],[REDDITO COMPLESSIVO PROCAPITE]]),0)</f>
        <v>0</v>
      </c>
      <c r="O410" s="3">
        <f>+Tabella2026[[#This Row],[DIFFERENZA REDDITO INFERIORE ALLA MEDIA DALLA MEDIA]]*Tabella2026[[#This Row],[POP_2024]]</f>
        <v>0</v>
      </c>
      <c r="P410" s="3">
        <f>+Tabella2026[[#This Row],[POPOLAZIONE PER DIFFERENZA ]]/SUM(Tabella2026[[POPOLAZIONE PER DIFFERENZA ]])</f>
        <v>0</v>
      </c>
      <c r="Q410" s="3">
        <f>+Tabella2026[[#This Row],[INCIDENZA POPOLAZIONE PER DIFFERENZA]]*(PLAFOND-SUM(Tabella2026[CONTRIBUTO SULLA BASE DELLA POPOLAZIONE]))</f>
        <v>0</v>
      </c>
      <c r="R410" s="3">
        <f>+Tabella2026[[#This Row],[CONTRIBUTO SULLA BASE DELLA POPOLAZIONE]]+Tabella2026[[#This Row],[CONTRIBUTO SULLA BASE DEL REDDITO]]</f>
        <v>119915.44292765013</v>
      </c>
      <c r="S410" s="3">
        <f>+Tabella2026[[#This Row],[CONTRIBUTO TOTALE]]/(PLAFOND/N_TESSERE)</f>
        <v>239.83088585530027</v>
      </c>
      <c r="T410" s="3">
        <f>+MAX(CEILING(Tabella2026[[#This Row],[preDEF1]],1),1)</f>
        <v>240</v>
      </c>
      <c r="U410" s="9">
        <f xml:space="preserve"> IF(ROW(Tabella2026[[#This Row],[preDEF2]]) - ROW(Tabella2026[[#Headers],[preDEF2]])&lt;=ABS(SUM(Tabella2026[preDEF2])-N_TESSERE),Tabella2026[[#This Row],[preDEF2]]-1,Tabella2026[[#This Row],[preDEF2]])</f>
        <v>239</v>
      </c>
      <c r="V410" s="21">
        <f>+Tabella2026[[#This Row],[DEF - n. card]]*(PLAFOND/N_TESSERE)</f>
        <v>119500</v>
      </c>
      <c r="W410" s="18"/>
    </row>
    <row r="411" spans="2:23" x14ac:dyDescent="0.25">
      <c r="B411" s="1" t="s">
        <v>849</v>
      </c>
      <c r="C411" s="2">
        <v>108040</v>
      </c>
      <c r="D411" s="1" t="s">
        <v>850</v>
      </c>
      <c r="E411" s="1" t="s">
        <v>12</v>
      </c>
      <c r="F411" s="1" t="s">
        <v>91</v>
      </c>
      <c r="G411" s="1" t="s">
        <v>233</v>
      </c>
      <c r="H411" s="1" t="s">
        <v>15835</v>
      </c>
      <c r="I411" s="5">
        <v>23902</v>
      </c>
      <c r="J411" s="5">
        <v>450024995</v>
      </c>
      <c r="K411" s="3">
        <f>+Tabella2026[[#This Row],[POP_2024]]/SUM(Tabella2026[POP_2024])</f>
        <v>4.0550721620297034E-4</v>
      </c>
      <c r="L411" s="3">
        <f>+Tabella2026[[#This Row],[INCIDENZA POPOLAZIONE]]*(PLAFOND/2)</f>
        <v>119381.02031974231</v>
      </c>
      <c r="M411" s="3">
        <f>+IFERROR(Tabella2026[[#This Row],[reddito_2024]]/Tabella2026[[#This Row],[POP_2024]],"")</f>
        <v>18827.922140406659</v>
      </c>
      <c r="N411" s="3">
        <f>+IF(Tabella2026[[#This Row],[REDDITO COMPLESSIVO PROCAPITE]]&lt;media_aggr_reddito_pc,(media_aggr_reddito_pc-Tabella2026[[#This Row],[REDDITO COMPLESSIVO PROCAPITE]]),0)</f>
        <v>0</v>
      </c>
      <c r="O411" s="3">
        <f>+Tabella2026[[#This Row],[DIFFERENZA REDDITO INFERIORE ALLA MEDIA DALLA MEDIA]]*Tabella2026[[#This Row],[POP_2024]]</f>
        <v>0</v>
      </c>
      <c r="P411" s="3">
        <f>+Tabella2026[[#This Row],[POPOLAZIONE PER DIFFERENZA ]]/SUM(Tabella2026[[POPOLAZIONE PER DIFFERENZA ]])</f>
        <v>0</v>
      </c>
      <c r="Q411" s="3">
        <f>+Tabella2026[[#This Row],[INCIDENZA POPOLAZIONE PER DIFFERENZA]]*(PLAFOND-SUM(Tabella2026[CONTRIBUTO SULLA BASE DELLA POPOLAZIONE]))</f>
        <v>0</v>
      </c>
      <c r="R411" s="3">
        <f>+Tabella2026[[#This Row],[CONTRIBUTO SULLA BASE DELLA POPOLAZIONE]]+Tabella2026[[#This Row],[CONTRIBUTO SULLA BASE DEL REDDITO]]</f>
        <v>119381.02031974231</v>
      </c>
      <c r="S411" s="3">
        <f>+Tabella2026[[#This Row],[CONTRIBUTO TOTALE]]/(PLAFOND/N_TESSERE)</f>
        <v>238.76204063948461</v>
      </c>
      <c r="T411" s="3">
        <f>+MAX(CEILING(Tabella2026[[#This Row],[preDEF1]],1),1)</f>
        <v>239</v>
      </c>
      <c r="U411" s="9">
        <f xml:space="preserve"> IF(ROW(Tabella2026[[#This Row],[preDEF2]]) - ROW(Tabella2026[[#Headers],[preDEF2]])&lt;=ABS(SUM(Tabella2026[preDEF2])-N_TESSERE),Tabella2026[[#This Row],[preDEF2]]-1,Tabella2026[[#This Row],[preDEF2]])</f>
        <v>238</v>
      </c>
      <c r="V411" s="21">
        <f>+Tabella2026[[#This Row],[DEF - n. card]]*(PLAFOND/N_TESSERE)</f>
        <v>119000</v>
      </c>
      <c r="W411" s="18"/>
    </row>
    <row r="412" spans="2:23" x14ac:dyDescent="0.25">
      <c r="B412" s="1" t="s">
        <v>865</v>
      </c>
      <c r="C412" s="2">
        <v>20017</v>
      </c>
      <c r="D412" s="1" t="s">
        <v>866</v>
      </c>
      <c r="E412" s="1" t="s">
        <v>12</v>
      </c>
      <c r="F412" s="1" t="s">
        <v>332</v>
      </c>
      <c r="G412" s="1" t="s">
        <v>233</v>
      </c>
      <c r="H412" s="1" t="s">
        <v>15835</v>
      </c>
      <c r="I412" s="5">
        <v>23864</v>
      </c>
      <c r="J412" s="5">
        <v>466690754</v>
      </c>
      <c r="K412" s="3">
        <f>+Tabella2026[[#This Row],[POP_2024]]/SUM(Tabella2026[POP_2024])</f>
        <v>4.0486253064461904E-4</v>
      </c>
      <c r="L412" s="3">
        <f>+Tabella2026[[#This Row],[INCIDENZA POPOLAZIONE]]*(PLAFOND/2)</f>
        <v>119191.22537487786</v>
      </c>
      <c r="M412" s="3">
        <f>+IFERROR(Tabella2026[[#This Row],[reddito_2024]]/Tabella2026[[#This Row],[POP_2024]],"")</f>
        <v>19556.266929265839</v>
      </c>
      <c r="N412" s="3">
        <f>+IF(Tabella2026[[#This Row],[REDDITO COMPLESSIVO PROCAPITE]]&lt;media_aggr_reddito_pc,(media_aggr_reddito_pc-Tabella2026[[#This Row],[REDDITO COMPLESSIVO PROCAPITE]]),0)</f>
        <v>0</v>
      </c>
      <c r="O412" s="3">
        <f>+Tabella2026[[#This Row],[DIFFERENZA REDDITO INFERIORE ALLA MEDIA DALLA MEDIA]]*Tabella2026[[#This Row],[POP_2024]]</f>
        <v>0</v>
      </c>
      <c r="P412" s="3">
        <f>+Tabella2026[[#This Row],[POPOLAZIONE PER DIFFERENZA ]]/SUM(Tabella2026[[POPOLAZIONE PER DIFFERENZA ]])</f>
        <v>0</v>
      </c>
      <c r="Q412" s="3">
        <f>+Tabella2026[[#This Row],[INCIDENZA POPOLAZIONE PER DIFFERENZA]]*(PLAFOND-SUM(Tabella2026[CONTRIBUTO SULLA BASE DELLA POPOLAZIONE]))</f>
        <v>0</v>
      </c>
      <c r="R412" s="3">
        <f>+Tabella2026[[#This Row],[CONTRIBUTO SULLA BASE DELLA POPOLAZIONE]]+Tabella2026[[#This Row],[CONTRIBUTO SULLA BASE DEL REDDITO]]</f>
        <v>119191.22537487786</v>
      </c>
      <c r="S412" s="3">
        <f>+Tabella2026[[#This Row],[CONTRIBUTO TOTALE]]/(PLAFOND/N_TESSERE)</f>
        <v>238.38245074975572</v>
      </c>
      <c r="T412" s="3">
        <f>+MAX(CEILING(Tabella2026[[#This Row],[preDEF1]],1),1)</f>
        <v>239</v>
      </c>
      <c r="U412" s="9">
        <f xml:space="preserve"> IF(ROW(Tabella2026[[#This Row],[preDEF2]]) - ROW(Tabella2026[[#Headers],[preDEF2]])&lt;=ABS(SUM(Tabella2026[preDEF2])-N_TESSERE),Tabella2026[[#This Row],[preDEF2]]-1,Tabella2026[[#This Row],[preDEF2]])</f>
        <v>238</v>
      </c>
      <c r="V412" s="21">
        <f>+Tabella2026[[#This Row],[DEF - n. card]]*(PLAFOND/N_TESSERE)</f>
        <v>119000</v>
      </c>
      <c r="W412" s="18"/>
    </row>
    <row r="413" spans="2:23" x14ac:dyDescent="0.25">
      <c r="B413" s="1" t="s">
        <v>873</v>
      </c>
      <c r="C413" s="2">
        <v>24061</v>
      </c>
      <c r="D413" s="1" t="s">
        <v>874</v>
      </c>
      <c r="E413" s="1" t="s">
        <v>38</v>
      </c>
      <c r="F413" s="1" t="s">
        <v>106</v>
      </c>
      <c r="G413" s="1" t="s">
        <v>233</v>
      </c>
      <c r="H413" s="1" t="s">
        <v>15835</v>
      </c>
      <c r="I413" s="5">
        <v>23799</v>
      </c>
      <c r="J413" s="5">
        <v>435946878</v>
      </c>
      <c r="K413" s="3">
        <f>+Tabella2026[[#This Row],[POP_2024]]/SUM(Tabella2026[POP_2024])</f>
        <v>4.0375977903164974E-4</v>
      </c>
      <c r="L413" s="3">
        <f>+Tabella2026[[#This Row],[INCIDENZA POPOLAZIONE]]*(PLAFOND/2)</f>
        <v>118866.5761270834</v>
      </c>
      <c r="M413" s="3">
        <f>+IFERROR(Tabella2026[[#This Row],[reddito_2024]]/Tabella2026[[#This Row],[POP_2024]],"")</f>
        <v>18317.865372494642</v>
      </c>
      <c r="N413" s="3">
        <f>+IF(Tabella2026[[#This Row],[REDDITO COMPLESSIVO PROCAPITE]]&lt;media_aggr_reddito_pc,(media_aggr_reddito_pc-Tabella2026[[#This Row],[REDDITO COMPLESSIVO PROCAPITE]]),0)</f>
        <v>0</v>
      </c>
      <c r="O413" s="3">
        <f>+Tabella2026[[#This Row],[DIFFERENZA REDDITO INFERIORE ALLA MEDIA DALLA MEDIA]]*Tabella2026[[#This Row],[POP_2024]]</f>
        <v>0</v>
      </c>
      <c r="P413" s="3">
        <f>+Tabella2026[[#This Row],[POPOLAZIONE PER DIFFERENZA ]]/SUM(Tabella2026[[POPOLAZIONE PER DIFFERENZA ]])</f>
        <v>0</v>
      </c>
      <c r="Q413" s="3">
        <f>+Tabella2026[[#This Row],[INCIDENZA POPOLAZIONE PER DIFFERENZA]]*(PLAFOND-SUM(Tabella2026[CONTRIBUTO SULLA BASE DELLA POPOLAZIONE]))</f>
        <v>0</v>
      </c>
      <c r="R413" s="3">
        <f>+Tabella2026[[#This Row],[CONTRIBUTO SULLA BASE DELLA POPOLAZIONE]]+Tabella2026[[#This Row],[CONTRIBUTO SULLA BASE DEL REDDITO]]</f>
        <v>118866.5761270834</v>
      </c>
      <c r="S413" s="3">
        <f>+Tabella2026[[#This Row],[CONTRIBUTO TOTALE]]/(PLAFOND/N_TESSERE)</f>
        <v>237.73315225416681</v>
      </c>
      <c r="T413" s="3">
        <f>+MAX(CEILING(Tabella2026[[#This Row],[preDEF1]],1),1)</f>
        <v>238</v>
      </c>
      <c r="U413" s="9">
        <f xml:space="preserve"> IF(ROW(Tabella2026[[#This Row],[preDEF2]]) - ROW(Tabella2026[[#Headers],[preDEF2]])&lt;=ABS(SUM(Tabella2026[preDEF2])-N_TESSERE),Tabella2026[[#This Row],[preDEF2]]-1,Tabella2026[[#This Row],[preDEF2]])</f>
        <v>237</v>
      </c>
      <c r="V413" s="21">
        <f>+Tabella2026[[#This Row],[DEF - n. card]]*(PLAFOND/N_TESSERE)</f>
        <v>118500</v>
      </c>
      <c r="W413" s="18"/>
    </row>
    <row r="414" spans="2:23" x14ac:dyDescent="0.25">
      <c r="B414" s="1" t="s">
        <v>867</v>
      </c>
      <c r="C414" s="2">
        <v>16091</v>
      </c>
      <c r="D414" s="1" t="s">
        <v>868</v>
      </c>
      <c r="E414" s="1" t="s">
        <v>12</v>
      </c>
      <c r="F414" s="1" t="s">
        <v>93</v>
      </c>
      <c r="G414" s="1" t="s">
        <v>233</v>
      </c>
      <c r="H414" s="1" t="s">
        <v>15835</v>
      </c>
      <c r="I414" s="5">
        <v>23742</v>
      </c>
      <c r="J414" s="5">
        <v>496825290</v>
      </c>
      <c r="K414" s="3">
        <f>+Tabella2026[[#This Row],[POP_2024]]/SUM(Tabella2026[POP_2024])</f>
        <v>4.0279275069412277E-4</v>
      </c>
      <c r="L414" s="3">
        <f>+Tabella2026[[#This Row],[INCIDENZA POPOLAZIONE]]*(PLAFOND/2)</f>
        <v>118581.88370978672</v>
      </c>
      <c r="M414" s="3">
        <f>+IFERROR(Tabella2026[[#This Row],[reddito_2024]]/Tabella2026[[#This Row],[POP_2024]],"")</f>
        <v>20926.008339651253</v>
      </c>
      <c r="N414" s="3">
        <f>+IF(Tabella2026[[#This Row],[REDDITO COMPLESSIVO PROCAPITE]]&lt;media_aggr_reddito_pc,(media_aggr_reddito_pc-Tabella2026[[#This Row],[REDDITO COMPLESSIVO PROCAPITE]]),0)</f>
        <v>0</v>
      </c>
      <c r="O414" s="3">
        <f>+Tabella2026[[#This Row],[DIFFERENZA REDDITO INFERIORE ALLA MEDIA DALLA MEDIA]]*Tabella2026[[#This Row],[POP_2024]]</f>
        <v>0</v>
      </c>
      <c r="P414" s="3">
        <f>+Tabella2026[[#This Row],[POPOLAZIONE PER DIFFERENZA ]]/SUM(Tabella2026[[POPOLAZIONE PER DIFFERENZA ]])</f>
        <v>0</v>
      </c>
      <c r="Q414" s="3">
        <f>+Tabella2026[[#This Row],[INCIDENZA POPOLAZIONE PER DIFFERENZA]]*(PLAFOND-SUM(Tabella2026[CONTRIBUTO SULLA BASE DELLA POPOLAZIONE]))</f>
        <v>0</v>
      </c>
      <c r="R414" s="3">
        <f>+Tabella2026[[#This Row],[CONTRIBUTO SULLA BASE DELLA POPOLAZIONE]]+Tabella2026[[#This Row],[CONTRIBUTO SULLA BASE DEL REDDITO]]</f>
        <v>118581.88370978672</v>
      </c>
      <c r="S414" s="3">
        <f>+Tabella2026[[#This Row],[CONTRIBUTO TOTALE]]/(PLAFOND/N_TESSERE)</f>
        <v>237.16376741957345</v>
      </c>
      <c r="T414" s="3">
        <f>+MAX(CEILING(Tabella2026[[#This Row],[preDEF1]],1),1)</f>
        <v>238</v>
      </c>
      <c r="U414" s="9">
        <f xml:space="preserve"> IF(ROW(Tabella2026[[#This Row],[preDEF2]]) - ROW(Tabella2026[[#Headers],[preDEF2]])&lt;=ABS(SUM(Tabella2026[preDEF2])-N_TESSERE),Tabella2026[[#This Row],[preDEF2]]-1,Tabella2026[[#This Row],[preDEF2]])</f>
        <v>237</v>
      </c>
      <c r="V414" s="21">
        <f>+Tabella2026[[#This Row],[DEF - n. card]]*(PLAFOND/N_TESSERE)</f>
        <v>118500</v>
      </c>
      <c r="W414" s="18"/>
    </row>
    <row r="415" spans="2:23" x14ac:dyDescent="0.25">
      <c r="B415" s="1" t="s">
        <v>851</v>
      </c>
      <c r="C415" s="2">
        <v>59028</v>
      </c>
      <c r="D415" s="1" t="s">
        <v>852</v>
      </c>
      <c r="E415" s="1" t="s">
        <v>8</v>
      </c>
      <c r="F415" s="1" t="s">
        <v>84</v>
      </c>
      <c r="G415" s="1" t="s">
        <v>233</v>
      </c>
      <c r="H415" s="1" t="s">
        <v>15834</v>
      </c>
      <c r="I415" s="5">
        <v>23698</v>
      </c>
      <c r="J415" s="5">
        <v>288198582</v>
      </c>
      <c r="K415" s="3">
        <f>+Tabella2026[[#This Row],[POP_2024]]/SUM(Tabella2026[POP_2024])</f>
        <v>4.020462726791897E-4</v>
      </c>
      <c r="L415" s="3">
        <f>+Tabella2026[[#This Row],[INCIDENZA POPOLAZIONE]]*(PLAFOND/2)</f>
        <v>118362.12114204894</v>
      </c>
      <c r="M415" s="3">
        <f>+IFERROR(Tabella2026[[#This Row],[reddito_2024]]/Tabella2026[[#This Row],[POP_2024]],"")</f>
        <v>12161.30399189805</v>
      </c>
      <c r="N415" s="3">
        <f>+IF(Tabella2026[[#This Row],[REDDITO COMPLESSIVO PROCAPITE]]&lt;media_aggr_reddito_pc,(media_aggr_reddito_pc-Tabella2026[[#This Row],[REDDITO COMPLESSIVO PROCAPITE]]),0)</f>
        <v>5663.7620707106908</v>
      </c>
      <c r="O415" s="3">
        <f>+Tabella2026[[#This Row],[DIFFERENZA REDDITO INFERIORE ALLA MEDIA DALLA MEDIA]]*Tabella2026[[#This Row],[POP_2024]]</f>
        <v>134219833.55170196</v>
      </c>
      <c r="P415" s="3">
        <f>+Tabella2026[[#This Row],[POPOLAZIONE PER DIFFERENZA ]]/SUM(Tabella2026[[POPOLAZIONE PER DIFFERENZA ]])</f>
        <v>1.1907743450835693E-3</v>
      </c>
      <c r="Q415" s="3">
        <f>+Tabella2026[[#This Row],[INCIDENZA POPOLAZIONE PER DIFFERENZA]]*(PLAFOND-SUM(Tabella2026[CONTRIBUTO SULLA BASE DELLA POPOLAZIONE]))</f>
        <v>350563.0741118454</v>
      </c>
      <c r="R415" s="3">
        <f>+Tabella2026[[#This Row],[CONTRIBUTO SULLA BASE DELLA POPOLAZIONE]]+Tabella2026[[#This Row],[CONTRIBUTO SULLA BASE DEL REDDITO]]</f>
        <v>468925.19525389432</v>
      </c>
      <c r="S415" s="3">
        <f>+Tabella2026[[#This Row],[CONTRIBUTO TOTALE]]/(PLAFOND/N_TESSERE)</f>
        <v>937.85039050778857</v>
      </c>
      <c r="T415" s="3">
        <f>+MAX(CEILING(Tabella2026[[#This Row],[preDEF1]],1),1)</f>
        <v>938</v>
      </c>
      <c r="U415" s="9">
        <f xml:space="preserve"> IF(ROW(Tabella2026[[#This Row],[preDEF2]]) - ROW(Tabella2026[[#Headers],[preDEF2]])&lt;=ABS(SUM(Tabella2026[preDEF2])-N_TESSERE),Tabella2026[[#This Row],[preDEF2]]-1,Tabella2026[[#This Row],[preDEF2]])</f>
        <v>937</v>
      </c>
      <c r="V415" s="21">
        <f>+Tabella2026[[#This Row],[DEF - n. card]]*(PLAFOND/N_TESSERE)</f>
        <v>468500</v>
      </c>
      <c r="W415" s="18"/>
    </row>
    <row r="416" spans="2:23" x14ac:dyDescent="0.25">
      <c r="B416" s="1" t="s">
        <v>837</v>
      </c>
      <c r="C416" s="2">
        <v>63058</v>
      </c>
      <c r="D416" s="1" t="s">
        <v>838</v>
      </c>
      <c r="E416" s="1" t="s">
        <v>15</v>
      </c>
      <c r="F416" s="1" t="s">
        <v>14</v>
      </c>
      <c r="G416" s="1" t="s">
        <v>233</v>
      </c>
      <c r="H416" s="1" t="s">
        <v>15836</v>
      </c>
      <c r="I416" s="5">
        <v>23647</v>
      </c>
      <c r="J416" s="5">
        <v>282636223</v>
      </c>
      <c r="K416" s="3">
        <f>+Tabella2026[[#This Row],[POP_2024]]/SUM(Tabella2026[POP_2024])</f>
        <v>4.0118103679824448E-4</v>
      </c>
      <c r="L416" s="3">
        <f>+Tabella2026[[#This Row],[INCIDENZA POPOLAZIONE]]*(PLAFOND/2)</f>
        <v>118107.39634762557</v>
      </c>
      <c r="M416" s="3">
        <f>+IFERROR(Tabella2026[[#This Row],[reddito_2024]]/Tabella2026[[#This Row],[POP_2024]],"")</f>
        <v>11952.30781917368</v>
      </c>
      <c r="N416" s="3">
        <f>+IF(Tabella2026[[#This Row],[REDDITO COMPLESSIVO PROCAPITE]]&lt;media_aggr_reddito_pc,(media_aggr_reddito_pc-Tabella2026[[#This Row],[REDDITO COMPLESSIVO PROCAPITE]]),0)</f>
        <v>5872.7582434350606</v>
      </c>
      <c r="O416" s="3">
        <f>+Tabella2026[[#This Row],[DIFFERENZA REDDITO INFERIORE ALLA MEDIA DALLA MEDIA]]*Tabella2026[[#This Row],[POP_2024]]</f>
        <v>138873114.18250889</v>
      </c>
      <c r="P416" s="3">
        <f>+Tabella2026[[#This Row],[POPOLAZIONE PER DIFFERENZA ]]/SUM(Tabella2026[[POPOLAZIONE PER DIFFERENZA ]])</f>
        <v>1.2320574181511929E-3</v>
      </c>
      <c r="Q416" s="3">
        <f>+Tabella2026[[#This Row],[INCIDENZA POPOLAZIONE PER DIFFERENZA]]*(PLAFOND-SUM(Tabella2026[CONTRIBUTO SULLA BASE DELLA POPOLAZIONE]))</f>
        <v>362716.77986064903</v>
      </c>
      <c r="R416" s="3">
        <f>+Tabella2026[[#This Row],[CONTRIBUTO SULLA BASE DELLA POPOLAZIONE]]+Tabella2026[[#This Row],[CONTRIBUTO SULLA BASE DEL REDDITO]]</f>
        <v>480824.17620827461</v>
      </c>
      <c r="S416" s="3">
        <f>+Tabella2026[[#This Row],[CONTRIBUTO TOTALE]]/(PLAFOND/N_TESSERE)</f>
        <v>961.64835241654919</v>
      </c>
      <c r="T416" s="3">
        <f>+MAX(CEILING(Tabella2026[[#This Row],[preDEF1]],1),1)</f>
        <v>962</v>
      </c>
      <c r="U416" s="9">
        <f xml:space="preserve"> IF(ROW(Tabella2026[[#This Row],[preDEF2]]) - ROW(Tabella2026[[#Headers],[preDEF2]])&lt;=ABS(SUM(Tabella2026[preDEF2])-N_TESSERE),Tabella2026[[#This Row],[preDEF2]]-1,Tabella2026[[#This Row],[preDEF2]])</f>
        <v>961</v>
      </c>
      <c r="V416" s="21">
        <f>+Tabella2026[[#This Row],[DEF - n. card]]*(PLAFOND/N_TESSERE)</f>
        <v>480500</v>
      </c>
      <c r="W416" s="18"/>
    </row>
    <row r="417" spans="2:23" x14ac:dyDescent="0.25">
      <c r="B417" s="1" t="s">
        <v>863</v>
      </c>
      <c r="C417" s="2">
        <v>108030</v>
      </c>
      <c r="D417" s="1" t="s">
        <v>864</v>
      </c>
      <c r="E417" s="1" t="s">
        <v>12</v>
      </c>
      <c r="F417" s="1" t="s">
        <v>91</v>
      </c>
      <c r="G417" s="1" t="s">
        <v>233</v>
      </c>
      <c r="H417" s="1" t="s">
        <v>15835</v>
      </c>
      <c r="I417" s="5">
        <v>23608</v>
      </c>
      <c r="J417" s="5">
        <v>449333720</v>
      </c>
      <c r="K417" s="3">
        <f>+Tabella2026[[#This Row],[POP_2024]]/SUM(Tabella2026[POP_2024])</f>
        <v>4.0051938583046291E-4</v>
      </c>
      <c r="L417" s="3">
        <f>+Tabella2026[[#This Row],[INCIDENZA POPOLAZIONE]]*(PLAFOND/2)</f>
        <v>117912.60679894891</v>
      </c>
      <c r="M417" s="3">
        <f>+IFERROR(Tabella2026[[#This Row],[reddito_2024]]/Tabella2026[[#This Row],[POP_2024]],"")</f>
        <v>19033.112504235851</v>
      </c>
      <c r="N417" s="3">
        <f>+IF(Tabella2026[[#This Row],[REDDITO COMPLESSIVO PROCAPITE]]&lt;media_aggr_reddito_pc,(media_aggr_reddito_pc-Tabella2026[[#This Row],[REDDITO COMPLESSIVO PROCAPITE]]),0)</f>
        <v>0</v>
      </c>
      <c r="O417" s="3">
        <f>+Tabella2026[[#This Row],[DIFFERENZA REDDITO INFERIORE ALLA MEDIA DALLA MEDIA]]*Tabella2026[[#This Row],[POP_2024]]</f>
        <v>0</v>
      </c>
      <c r="P417" s="3">
        <f>+Tabella2026[[#This Row],[POPOLAZIONE PER DIFFERENZA ]]/SUM(Tabella2026[[POPOLAZIONE PER DIFFERENZA ]])</f>
        <v>0</v>
      </c>
      <c r="Q417" s="3">
        <f>+Tabella2026[[#This Row],[INCIDENZA POPOLAZIONE PER DIFFERENZA]]*(PLAFOND-SUM(Tabella2026[CONTRIBUTO SULLA BASE DELLA POPOLAZIONE]))</f>
        <v>0</v>
      </c>
      <c r="R417" s="3">
        <f>+Tabella2026[[#This Row],[CONTRIBUTO SULLA BASE DELLA POPOLAZIONE]]+Tabella2026[[#This Row],[CONTRIBUTO SULLA BASE DEL REDDITO]]</f>
        <v>117912.60679894891</v>
      </c>
      <c r="S417" s="3">
        <f>+Tabella2026[[#This Row],[CONTRIBUTO TOTALE]]/(PLAFOND/N_TESSERE)</f>
        <v>235.82521359789783</v>
      </c>
      <c r="T417" s="3">
        <f>+MAX(CEILING(Tabella2026[[#This Row],[preDEF1]],1),1)</f>
        <v>236</v>
      </c>
      <c r="U417" s="9">
        <f xml:space="preserve"> IF(ROW(Tabella2026[[#This Row],[preDEF2]]) - ROW(Tabella2026[[#Headers],[preDEF2]])&lt;=ABS(SUM(Tabella2026[preDEF2])-N_TESSERE),Tabella2026[[#This Row],[preDEF2]]-1,Tabella2026[[#This Row],[preDEF2]])</f>
        <v>235</v>
      </c>
      <c r="V417" s="21">
        <f>+Tabella2026[[#This Row],[DEF - n. card]]*(PLAFOND/N_TESSERE)</f>
        <v>117500</v>
      </c>
      <c r="W417" s="18"/>
    </row>
    <row r="418" spans="2:23" x14ac:dyDescent="0.25">
      <c r="B418" s="1" t="s">
        <v>859</v>
      </c>
      <c r="C418" s="2">
        <v>67025</v>
      </c>
      <c r="D418" s="1" t="s">
        <v>860</v>
      </c>
      <c r="E418" s="1" t="s">
        <v>96</v>
      </c>
      <c r="F418" s="1" t="s">
        <v>298</v>
      </c>
      <c r="G418" s="1" t="s">
        <v>233</v>
      </c>
      <c r="H418" s="1" t="s">
        <v>15836</v>
      </c>
      <c r="I418" s="5">
        <v>23584</v>
      </c>
      <c r="J418" s="5">
        <v>409503800</v>
      </c>
      <c r="K418" s="3">
        <f>+Tabella2026[[#This Row],[POP_2024]]/SUM(Tabella2026[POP_2024])</f>
        <v>4.0011221600413574E-4</v>
      </c>
      <c r="L418" s="3">
        <f>+Tabella2026[[#This Row],[INCIDENZA POPOLAZIONE]]*(PLAFOND/2)</f>
        <v>117792.73630745556</v>
      </c>
      <c r="M418" s="3">
        <f>+IFERROR(Tabella2026[[#This Row],[reddito_2024]]/Tabella2026[[#This Row],[POP_2024]],"")</f>
        <v>17363.627883310721</v>
      </c>
      <c r="N418" s="3">
        <f>+IF(Tabella2026[[#This Row],[REDDITO COMPLESSIVO PROCAPITE]]&lt;media_aggr_reddito_pc,(media_aggr_reddito_pc-Tabella2026[[#This Row],[REDDITO COMPLESSIVO PROCAPITE]]),0)</f>
        <v>461.43817929802026</v>
      </c>
      <c r="O418" s="3">
        <f>+Tabella2026[[#This Row],[DIFFERENZA REDDITO INFERIORE ALLA MEDIA DALLA MEDIA]]*Tabella2026[[#This Row],[POP_2024]]</f>
        <v>10882558.02056451</v>
      </c>
      <c r="P418" s="3">
        <f>+Tabella2026[[#This Row],[POPOLAZIONE PER DIFFERENZA ]]/SUM(Tabella2026[[POPOLAZIONE PER DIFFERENZA ]])</f>
        <v>9.6548107361345533E-5</v>
      </c>
      <c r="Q418" s="3">
        <f>+Tabella2026[[#This Row],[INCIDENZA POPOLAZIONE PER DIFFERENZA]]*(PLAFOND-SUM(Tabella2026[CONTRIBUTO SULLA BASE DELLA POPOLAZIONE]))</f>
        <v>28423.690396099719</v>
      </c>
      <c r="R418" s="3">
        <f>+Tabella2026[[#This Row],[CONTRIBUTO SULLA BASE DELLA POPOLAZIONE]]+Tabella2026[[#This Row],[CONTRIBUTO SULLA BASE DEL REDDITO]]</f>
        <v>146216.42670355528</v>
      </c>
      <c r="S418" s="3">
        <f>+Tabella2026[[#This Row],[CONTRIBUTO TOTALE]]/(PLAFOND/N_TESSERE)</f>
        <v>292.43285340711054</v>
      </c>
      <c r="T418" s="3">
        <f>+MAX(CEILING(Tabella2026[[#This Row],[preDEF1]],1),1)</f>
        <v>293</v>
      </c>
      <c r="U418" s="9">
        <f xml:space="preserve"> IF(ROW(Tabella2026[[#This Row],[preDEF2]]) - ROW(Tabella2026[[#Headers],[preDEF2]])&lt;=ABS(SUM(Tabella2026[preDEF2])-N_TESSERE),Tabella2026[[#This Row],[preDEF2]]-1,Tabella2026[[#This Row],[preDEF2]])</f>
        <v>292</v>
      </c>
      <c r="V418" s="21">
        <f>+Tabella2026[[#This Row],[DEF - n. card]]*(PLAFOND/N_TESSERE)</f>
        <v>146000</v>
      </c>
      <c r="W418" s="18"/>
    </row>
    <row r="419" spans="2:23" x14ac:dyDescent="0.25">
      <c r="B419" s="1" t="s">
        <v>861</v>
      </c>
      <c r="C419" s="2">
        <v>9002</v>
      </c>
      <c r="D419" s="1" t="s">
        <v>862</v>
      </c>
      <c r="E419" s="1" t="s">
        <v>24</v>
      </c>
      <c r="F419" s="1" t="s">
        <v>246</v>
      </c>
      <c r="G419" s="1" t="s">
        <v>233</v>
      </c>
      <c r="H419" s="1" t="s">
        <v>15835</v>
      </c>
      <c r="I419" s="5">
        <v>23539</v>
      </c>
      <c r="J419" s="5">
        <v>405493364</v>
      </c>
      <c r="K419" s="3">
        <f>+Tabella2026[[#This Row],[POP_2024]]/SUM(Tabella2026[POP_2024])</f>
        <v>3.993487725797724E-4</v>
      </c>
      <c r="L419" s="3">
        <f>+Tabella2026[[#This Row],[INCIDENZA POPOLAZIONE]]*(PLAFOND/2)</f>
        <v>117567.97913590555</v>
      </c>
      <c r="M419" s="3">
        <f>+IFERROR(Tabella2026[[#This Row],[reddito_2024]]/Tabella2026[[#This Row],[POP_2024]],"")</f>
        <v>17226.448192361611</v>
      </c>
      <c r="N419" s="3">
        <f>+IF(Tabella2026[[#This Row],[REDDITO COMPLESSIVO PROCAPITE]]&lt;media_aggr_reddito_pc,(media_aggr_reddito_pc-Tabella2026[[#This Row],[REDDITO COMPLESSIVO PROCAPITE]]),0)</f>
        <v>598.61787024712976</v>
      </c>
      <c r="O419" s="3">
        <f>+Tabella2026[[#This Row],[DIFFERENZA REDDITO INFERIORE ALLA MEDIA DALLA MEDIA]]*Tabella2026[[#This Row],[POP_2024]]</f>
        <v>14090866.047747187</v>
      </c>
      <c r="P419" s="3">
        <f>+Tabella2026[[#This Row],[POPOLAZIONE PER DIFFERENZA ]]/SUM(Tabella2026[[POPOLAZIONE PER DIFFERENZA ]])</f>
        <v>1.2501164206259511E-4</v>
      </c>
      <c r="Q419" s="3">
        <f>+Tabella2026[[#This Row],[INCIDENZA POPOLAZIONE PER DIFFERENZA]]*(PLAFOND-SUM(Tabella2026[CONTRIBUTO SULLA BASE DELLA POPOLAZIONE]))</f>
        <v>36803.333664496604</v>
      </c>
      <c r="R419" s="3">
        <f>+Tabella2026[[#This Row],[CONTRIBUTO SULLA BASE DELLA POPOLAZIONE]]+Tabella2026[[#This Row],[CONTRIBUTO SULLA BASE DEL REDDITO]]</f>
        <v>154371.31280040217</v>
      </c>
      <c r="S419" s="3">
        <f>+Tabella2026[[#This Row],[CONTRIBUTO TOTALE]]/(PLAFOND/N_TESSERE)</f>
        <v>308.74262560080433</v>
      </c>
      <c r="T419" s="3">
        <f>+MAX(CEILING(Tabella2026[[#This Row],[preDEF1]],1),1)</f>
        <v>309</v>
      </c>
      <c r="U419" s="9">
        <f xml:space="preserve"> IF(ROW(Tabella2026[[#This Row],[preDEF2]]) - ROW(Tabella2026[[#Headers],[preDEF2]])&lt;=ABS(SUM(Tabella2026[preDEF2])-N_TESSERE),Tabella2026[[#This Row],[preDEF2]]-1,Tabella2026[[#This Row],[preDEF2]])</f>
        <v>308</v>
      </c>
      <c r="V419" s="21">
        <f>+Tabella2026[[#This Row],[DEF - n. card]]*(PLAFOND/N_TESSERE)</f>
        <v>154000</v>
      </c>
      <c r="W419" s="18"/>
    </row>
    <row r="420" spans="2:23" x14ac:dyDescent="0.25">
      <c r="B420" s="1" t="s">
        <v>847</v>
      </c>
      <c r="C420" s="2">
        <v>65079</v>
      </c>
      <c r="D420" s="1" t="s">
        <v>848</v>
      </c>
      <c r="E420" s="1" t="s">
        <v>15</v>
      </c>
      <c r="F420" s="1" t="s">
        <v>82</v>
      </c>
      <c r="G420" s="1" t="s">
        <v>233</v>
      </c>
      <c r="H420" s="1" t="s">
        <v>15836</v>
      </c>
      <c r="I420" s="5">
        <v>23511</v>
      </c>
      <c r="J420" s="5">
        <v>288415592</v>
      </c>
      <c r="K420" s="3">
        <f>+Tabella2026[[#This Row],[POP_2024]]/SUM(Tabella2026[POP_2024])</f>
        <v>3.9887374111572402E-4</v>
      </c>
      <c r="L420" s="3">
        <f>+Tabella2026[[#This Row],[INCIDENZA POPOLAZIONE]]*(PLAFOND/2)</f>
        <v>117428.13022916332</v>
      </c>
      <c r="M420" s="3">
        <f>+IFERROR(Tabella2026[[#This Row],[reddito_2024]]/Tabella2026[[#This Row],[POP_2024]],"")</f>
        <v>12267.261792352516</v>
      </c>
      <c r="N420" s="3">
        <f>+IF(Tabella2026[[#This Row],[REDDITO COMPLESSIVO PROCAPITE]]&lt;media_aggr_reddito_pc,(media_aggr_reddito_pc-Tabella2026[[#This Row],[REDDITO COMPLESSIVO PROCAPITE]]),0)</f>
        <v>5557.8042702562252</v>
      </c>
      <c r="O420" s="3">
        <f>+Tabella2026[[#This Row],[DIFFERENZA REDDITO INFERIORE ALLA MEDIA DALLA MEDIA]]*Tabella2026[[#This Row],[POP_2024]]</f>
        <v>130669536.19799411</v>
      </c>
      <c r="P420" s="3">
        <f>+Tabella2026[[#This Row],[POPOLAZIONE PER DIFFERENZA ]]/SUM(Tabella2026[[POPOLAZIONE PER DIFFERENZA ]])</f>
        <v>1.1592767422752266E-3</v>
      </c>
      <c r="Q420" s="3">
        <f>+Tabella2026[[#This Row],[INCIDENZA POPOLAZIONE PER DIFFERENZA]]*(PLAFOND-SUM(Tabella2026[CONTRIBUTO SULLA BASE DELLA POPOLAZIONE]))</f>
        <v>341290.20346827141</v>
      </c>
      <c r="R420" s="3">
        <f>+Tabella2026[[#This Row],[CONTRIBUTO SULLA BASE DELLA POPOLAZIONE]]+Tabella2026[[#This Row],[CONTRIBUTO SULLA BASE DEL REDDITO]]</f>
        <v>458718.33369743475</v>
      </c>
      <c r="S420" s="3">
        <f>+Tabella2026[[#This Row],[CONTRIBUTO TOTALE]]/(PLAFOND/N_TESSERE)</f>
        <v>917.43666739486946</v>
      </c>
      <c r="T420" s="3">
        <f>+MAX(CEILING(Tabella2026[[#This Row],[preDEF1]],1),1)</f>
        <v>918</v>
      </c>
      <c r="U420" s="9">
        <f xml:space="preserve"> IF(ROW(Tabella2026[[#This Row],[preDEF2]]) - ROW(Tabella2026[[#Headers],[preDEF2]])&lt;=ABS(SUM(Tabella2026[preDEF2])-N_TESSERE),Tabella2026[[#This Row],[preDEF2]]-1,Tabella2026[[#This Row],[preDEF2]])</f>
        <v>917</v>
      </c>
      <c r="V420" s="21">
        <f>+Tabella2026[[#This Row],[DEF - n. card]]*(PLAFOND/N_TESSERE)</f>
        <v>458500</v>
      </c>
      <c r="W420" s="18"/>
    </row>
    <row r="421" spans="2:23" x14ac:dyDescent="0.25">
      <c r="B421" s="1" t="s">
        <v>857</v>
      </c>
      <c r="C421" s="2">
        <v>108034</v>
      </c>
      <c r="D421" s="1" t="s">
        <v>858</v>
      </c>
      <c r="E421" s="1" t="s">
        <v>12</v>
      </c>
      <c r="F421" s="1" t="s">
        <v>91</v>
      </c>
      <c r="G421" s="1" t="s">
        <v>233</v>
      </c>
      <c r="H421" s="1" t="s">
        <v>15835</v>
      </c>
      <c r="I421" s="5">
        <v>23487</v>
      </c>
      <c r="J421" s="5">
        <v>452523929</v>
      </c>
      <c r="K421" s="3">
        <f>+Tabella2026[[#This Row],[POP_2024]]/SUM(Tabella2026[POP_2024])</f>
        <v>3.9846657128939691E-4</v>
      </c>
      <c r="L421" s="3">
        <f>+Tabella2026[[#This Row],[INCIDENZA POPOLAZIONE]]*(PLAFOND/2)</f>
        <v>117308.25973766999</v>
      </c>
      <c r="M421" s="3">
        <f>+IFERROR(Tabella2026[[#This Row],[reddito_2024]]/Tabella2026[[#This Row],[POP_2024]],"")</f>
        <v>19266.99574232554</v>
      </c>
      <c r="N421" s="3">
        <f>+IF(Tabella2026[[#This Row],[REDDITO COMPLESSIVO PROCAPITE]]&lt;media_aggr_reddito_pc,(media_aggr_reddito_pc-Tabella2026[[#This Row],[REDDITO COMPLESSIVO PROCAPITE]]),0)</f>
        <v>0</v>
      </c>
      <c r="O421" s="3">
        <f>+Tabella2026[[#This Row],[DIFFERENZA REDDITO INFERIORE ALLA MEDIA DALLA MEDIA]]*Tabella2026[[#This Row],[POP_2024]]</f>
        <v>0</v>
      </c>
      <c r="P421" s="3">
        <f>+Tabella2026[[#This Row],[POPOLAZIONE PER DIFFERENZA ]]/SUM(Tabella2026[[POPOLAZIONE PER DIFFERENZA ]])</f>
        <v>0</v>
      </c>
      <c r="Q421" s="3">
        <f>+Tabella2026[[#This Row],[INCIDENZA POPOLAZIONE PER DIFFERENZA]]*(PLAFOND-SUM(Tabella2026[CONTRIBUTO SULLA BASE DELLA POPOLAZIONE]))</f>
        <v>0</v>
      </c>
      <c r="R421" s="3">
        <f>+Tabella2026[[#This Row],[CONTRIBUTO SULLA BASE DELLA POPOLAZIONE]]+Tabella2026[[#This Row],[CONTRIBUTO SULLA BASE DEL REDDITO]]</f>
        <v>117308.25973766999</v>
      </c>
      <c r="S421" s="3">
        <f>+Tabella2026[[#This Row],[CONTRIBUTO TOTALE]]/(PLAFOND/N_TESSERE)</f>
        <v>234.61651947533997</v>
      </c>
      <c r="T421" s="3">
        <f>+MAX(CEILING(Tabella2026[[#This Row],[preDEF1]],1),1)</f>
        <v>235</v>
      </c>
      <c r="U421" s="9">
        <f xml:space="preserve"> IF(ROW(Tabella2026[[#This Row],[preDEF2]]) - ROW(Tabella2026[[#Headers],[preDEF2]])&lt;=ABS(SUM(Tabella2026[preDEF2])-N_TESSERE),Tabella2026[[#This Row],[preDEF2]]-1,Tabella2026[[#This Row],[preDEF2]])</f>
        <v>234</v>
      </c>
      <c r="V421" s="21">
        <f>+Tabella2026[[#This Row],[DEF - n. card]]*(PLAFOND/N_TESSERE)</f>
        <v>117000</v>
      </c>
      <c r="W421" s="18"/>
    </row>
    <row r="422" spans="2:23" x14ac:dyDescent="0.25">
      <c r="B422" s="1" t="s">
        <v>883</v>
      </c>
      <c r="C422" s="2">
        <v>63051</v>
      </c>
      <c r="D422" s="1" t="s">
        <v>884</v>
      </c>
      <c r="E422" s="1" t="s">
        <v>15</v>
      </c>
      <c r="F422" s="1" t="s">
        <v>14</v>
      </c>
      <c r="G422" s="1" t="s">
        <v>233</v>
      </c>
      <c r="H422" s="1" t="s">
        <v>15836</v>
      </c>
      <c r="I422" s="5">
        <v>23271</v>
      </c>
      <c r="J422" s="5">
        <v>229327769</v>
      </c>
      <c r="K422" s="3">
        <f>+Tabella2026[[#This Row],[POP_2024]]/SUM(Tabella2026[POP_2024])</f>
        <v>3.9480204285245263E-4</v>
      </c>
      <c r="L422" s="3">
        <f>+Tabella2026[[#This Row],[INCIDENZA POPOLAZIONE]]*(PLAFOND/2)</f>
        <v>116229.42531422991</v>
      </c>
      <c r="M422" s="3">
        <f>+IFERROR(Tabella2026[[#This Row],[reddito_2024]]/Tabella2026[[#This Row],[POP_2024]],"")</f>
        <v>9854.6589746895279</v>
      </c>
      <c r="N422" s="3">
        <f>+IF(Tabella2026[[#This Row],[REDDITO COMPLESSIVO PROCAPITE]]&lt;media_aggr_reddito_pc,(media_aggr_reddito_pc-Tabella2026[[#This Row],[REDDITO COMPLESSIVO PROCAPITE]]),0)</f>
        <v>7970.4070879192132</v>
      </c>
      <c r="O422" s="3">
        <f>+Tabella2026[[#This Row],[DIFFERENZA REDDITO INFERIORE ALLA MEDIA DALLA MEDIA]]*Tabella2026[[#This Row],[POP_2024]]</f>
        <v>185479343.34296802</v>
      </c>
      <c r="P422" s="3">
        <f>+Tabella2026[[#This Row],[POPOLAZIONE PER DIFFERENZA ]]/SUM(Tabella2026[[POPOLAZIONE PER DIFFERENZA ]])</f>
        <v>1.6455395432350586E-3</v>
      </c>
      <c r="Q422" s="3">
        <f>+Tabella2026[[#This Row],[INCIDENZA POPOLAZIONE PER DIFFERENZA]]*(PLAFOND-SUM(Tabella2026[CONTRIBUTO SULLA BASE DELLA POPOLAZIONE]))</f>
        <v>484445.60737374576</v>
      </c>
      <c r="R422" s="3">
        <f>+Tabella2026[[#This Row],[CONTRIBUTO SULLA BASE DELLA POPOLAZIONE]]+Tabella2026[[#This Row],[CONTRIBUTO SULLA BASE DEL REDDITO]]</f>
        <v>600675.03268797568</v>
      </c>
      <c r="S422" s="3">
        <f>+Tabella2026[[#This Row],[CONTRIBUTO TOTALE]]/(PLAFOND/N_TESSERE)</f>
        <v>1201.3500653759513</v>
      </c>
      <c r="T422" s="3">
        <f>+MAX(CEILING(Tabella2026[[#This Row],[preDEF1]],1),1)</f>
        <v>1202</v>
      </c>
      <c r="U422" s="9">
        <f xml:space="preserve"> IF(ROW(Tabella2026[[#This Row],[preDEF2]]) - ROW(Tabella2026[[#Headers],[preDEF2]])&lt;=ABS(SUM(Tabella2026[preDEF2])-N_TESSERE),Tabella2026[[#This Row],[preDEF2]]-1,Tabella2026[[#This Row],[preDEF2]])</f>
        <v>1201</v>
      </c>
      <c r="V422" s="21">
        <f>+Tabella2026[[#This Row],[DEF - n. card]]*(PLAFOND/N_TESSERE)</f>
        <v>600500</v>
      </c>
      <c r="W422" s="18"/>
    </row>
    <row r="423" spans="2:23" x14ac:dyDescent="0.25">
      <c r="B423" s="1" t="s">
        <v>855</v>
      </c>
      <c r="C423" s="2">
        <v>15074</v>
      </c>
      <c r="D423" s="1" t="s">
        <v>856</v>
      </c>
      <c r="E423" s="1" t="s">
        <v>12</v>
      </c>
      <c r="F423" s="1" t="s">
        <v>11</v>
      </c>
      <c r="G423" s="1" t="s">
        <v>233</v>
      </c>
      <c r="H423" s="1" t="s">
        <v>15835</v>
      </c>
      <c r="I423" s="5">
        <v>23262</v>
      </c>
      <c r="J423" s="5">
        <v>432240624</v>
      </c>
      <c r="K423" s="3">
        <f>+Tabella2026[[#This Row],[POP_2024]]/SUM(Tabella2026[POP_2024])</f>
        <v>3.9464935416757998E-4</v>
      </c>
      <c r="L423" s="3">
        <f>+Tabella2026[[#This Row],[INCIDENZA POPOLAZIONE]]*(PLAFOND/2)</f>
        <v>116184.47387991993</v>
      </c>
      <c r="M423" s="3">
        <f>+IFERROR(Tabella2026[[#This Row],[reddito_2024]]/Tabella2026[[#This Row],[POP_2024]],"")</f>
        <v>18581.404178488523</v>
      </c>
      <c r="N423" s="3">
        <f>+IF(Tabella2026[[#This Row],[REDDITO COMPLESSIVO PROCAPITE]]&lt;media_aggr_reddito_pc,(media_aggr_reddito_pc-Tabella2026[[#This Row],[REDDITO COMPLESSIVO PROCAPITE]]),0)</f>
        <v>0</v>
      </c>
      <c r="O423" s="3">
        <f>+Tabella2026[[#This Row],[DIFFERENZA REDDITO INFERIORE ALLA MEDIA DALLA MEDIA]]*Tabella2026[[#This Row],[POP_2024]]</f>
        <v>0</v>
      </c>
      <c r="P423" s="3">
        <f>+Tabella2026[[#This Row],[POPOLAZIONE PER DIFFERENZA ]]/SUM(Tabella2026[[POPOLAZIONE PER DIFFERENZA ]])</f>
        <v>0</v>
      </c>
      <c r="Q423" s="3">
        <f>+Tabella2026[[#This Row],[INCIDENZA POPOLAZIONE PER DIFFERENZA]]*(PLAFOND-SUM(Tabella2026[CONTRIBUTO SULLA BASE DELLA POPOLAZIONE]))</f>
        <v>0</v>
      </c>
      <c r="R423" s="3">
        <f>+Tabella2026[[#This Row],[CONTRIBUTO SULLA BASE DELLA POPOLAZIONE]]+Tabella2026[[#This Row],[CONTRIBUTO SULLA BASE DEL REDDITO]]</f>
        <v>116184.47387991993</v>
      </c>
      <c r="S423" s="3">
        <f>+Tabella2026[[#This Row],[CONTRIBUTO TOTALE]]/(PLAFOND/N_TESSERE)</f>
        <v>232.36894775983984</v>
      </c>
      <c r="T423" s="3">
        <f>+MAX(CEILING(Tabella2026[[#This Row],[preDEF1]],1),1)</f>
        <v>233</v>
      </c>
      <c r="U423" s="9">
        <f xml:space="preserve"> IF(ROW(Tabella2026[[#This Row],[preDEF2]]) - ROW(Tabella2026[[#Headers],[preDEF2]])&lt;=ABS(SUM(Tabella2026[preDEF2])-N_TESSERE),Tabella2026[[#This Row],[preDEF2]]-1,Tabella2026[[#This Row],[preDEF2]])</f>
        <v>232</v>
      </c>
      <c r="V423" s="21">
        <f>+Tabella2026[[#This Row],[DEF - n. card]]*(PLAFOND/N_TESSERE)</f>
        <v>116000</v>
      </c>
      <c r="W423" s="18"/>
    </row>
    <row r="424" spans="2:23" x14ac:dyDescent="0.25">
      <c r="B424" s="1" t="s">
        <v>877</v>
      </c>
      <c r="C424" s="2">
        <v>28100</v>
      </c>
      <c r="D424" s="1" t="s">
        <v>878</v>
      </c>
      <c r="E424" s="1" t="s">
        <v>38</v>
      </c>
      <c r="F424" s="1" t="s">
        <v>45</v>
      </c>
      <c r="G424" s="1" t="s">
        <v>233</v>
      </c>
      <c r="H424" s="1" t="s">
        <v>15835</v>
      </c>
      <c r="I424" s="5">
        <v>23258</v>
      </c>
      <c r="J424" s="5">
        <v>520658385</v>
      </c>
      <c r="K424" s="3">
        <f>+Tabella2026[[#This Row],[POP_2024]]/SUM(Tabella2026[POP_2024])</f>
        <v>3.9458149252985877E-4</v>
      </c>
      <c r="L424" s="3">
        <f>+Tabella2026[[#This Row],[INCIDENZA POPOLAZIONE]]*(PLAFOND/2)</f>
        <v>116164.49546467102</v>
      </c>
      <c r="M424" s="3">
        <f>+IFERROR(Tabella2026[[#This Row],[reddito_2024]]/Tabella2026[[#This Row],[POP_2024]],"")</f>
        <v>22386.206251612348</v>
      </c>
      <c r="N424" s="3">
        <f>+IF(Tabella2026[[#This Row],[REDDITO COMPLESSIVO PROCAPITE]]&lt;media_aggr_reddito_pc,(media_aggr_reddito_pc-Tabella2026[[#This Row],[REDDITO COMPLESSIVO PROCAPITE]]),0)</f>
        <v>0</v>
      </c>
      <c r="O424" s="3">
        <f>+Tabella2026[[#This Row],[DIFFERENZA REDDITO INFERIORE ALLA MEDIA DALLA MEDIA]]*Tabella2026[[#This Row],[POP_2024]]</f>
        <v>0</v>
      </c>
      <c r="P424" s="3">
        <f>+Tabella2026[[#This Row],[POPOLAZIONE PER DIFFERENZA ]]/SUM(Tabella2026[[POPOLAZIONE PER DIFFERENZA ]])</f>
        <v>0</v>
      </c>
      <c r="Q424" s="3">
        <f>+Tabella2026[[#This Row],[INCIDENZA POPOLAZIONE PER DIFFERENZA]]*(PLAFOND-SUM(Tabella2026[CONTRIBUTO SULLA BASE DELLA POPOLAZIONE]))</f>
        <v>0</v>
      </c>
      <c r="R424" s="3">
        <f>+Tabella2026[[#This Row],[CONTRIBUTO SULLA BASE DELLA POPOLAZIONE]]+Tabella2026[[#This Row],[CONTRIBUTO SULLA BASE DEL REDDITO]]</f>
        <v>116164.49546467102</v>
      </c>
      <c r="S424" s="3">
        <f>+Tabella2026[[#This Row],[CONTRIBUTO TOTALE]]/(PLAFOND/N_TESSERE)</f>
        <v>232.32899092934204</v>
      </c>
      <c r="T424" s="3">
        <f>+MAX(CEILING(Tabella2026[[#This Row],[preDEF1]],1),1)</f>
        <v>233</v>
      </c>
      <c r="U424" s="9">
        <f xml:space="preserve"> IF(ROW(Tabella2026[[#This Row],[preDEF2]]) - ROW(Tabella2026[[#Headers],[preDEF2]])&lt;=ABS(SUM(Tabella2026[preDEF2])-N_TESSERE),Tabella2026[[#This Row],[preDEF2]]-1,Tabella2026[[#This Row],[preDEF2]])</f>
        <v>232</v>
      </c>
      <c r="V424" s="21">
        <f>+Tabella2026[[#This Row],[DEF - n. card]]*(PLAFOND/N_TESSERE)</f>
        <v>116000</v>
      </c>
      <c r="W424" s="18"/>
    </row>
    <row r="425" spans="2:23" x14ac:dyDescent="0.25">
      <c r="B425" s="1" t="s">
        <v>871</v>
      </c>
      <c r="C425" s="2">
        <v>48052</v>
      </c>
      <c r="D425" s="1" t="s">
        <v>872</v>
      </c>
      <c r="E425" s="1" t="s">
        <v>30</v>
      </c>
      <c r="F425" s="1" t="s">
        <v>29</v>
      </c>
      <c r="G425" s="1" t="s">
        <v>233</v>
      </c>
      <c r="H425" s="1" t="s">
        <v>15834</v>
      </c>
      <c r="I425" s="5">
        <v>23193</v>
      </c>
      <c r="J425" s="5">
        <v>429959296</v>
      </c>
      <c r="K425" s="3">
        <f>+Tabella2026[[#This Row],[POP_2024]]/SUM(Tabella2026[POP_2024])</f>
        <v>3.9347874091688942E-4</v>
      </c>
      <c r="L425" s="3">
        <f>+Tabella2026[[#This Row],[INCIDENZA POPOLAZIONE]]*(PLAFOND/2)</f>
        <v>115839.84621687655</v>
      </c>
      <c r="M425" s="3">
        <f>+IFERROR(Tabella2026[[#This Row],[reddito_2024]]/Tabella2026[[#This Row],[POP_2024]],"")</f>
        <v>18538.321735006251</v>
      </c>
      <c r="N425" s="3">
        <f>+IF(Tabella2026[[#This Row],[REDDITO COMPLESSIVO PROCAPITE]]&lt;media_aggr_reddito_pc,(media_aggr_reddito_pc-Tabella2026[[#This Row],[REDDITO COMPLESSIVO PROCAPITE]]),0)</f>
        <v>0</v>
      </c>
      <c r="O425" s="3">
        <f>+Tabella2026[[#This Row],[DIFFERENZA REDDITO INFERIORE ALLA MEDIA DALLA MEDIA]]*Tabella2026[[#This Row],[POP_2024]]</f>
        <v>0</v>
      </c>
      <c r="P425" s="3">
        <f>+Tabella2026[[#This Row],[POPOLAZIONE PER DIFFERENZA ]]/SUM(Tabella2026[[POPOLAZIONE PER DIFFERENZA ]])</f>
        <v>0</v>
      </c>
      <c r="Q425" s="3">
        <f>+Tabella2026[[#This Row],[INCIDENZA POPOLAZIONE PER DIFFERENZA]]*(PLAFOND-SUM(Tabella2026[CONTRIBUTO SULLA BASE DELLA POPOLAZIONE]))</f>
        <v>0</v>
      </c>
      <c r="R425" s="3">
        <f>+Tabella2026[[#This Row],[CONTRIBUTO SULLA BASE DELLA POPOLAZIONE]]+Tabella2026[[#This Row],[CONTRIBUTO SULLA BASE DEL REDDITO]]</f>
        <v>115839.84621687655</v>
      </c>
      <c r="S425" s="3">
        <f>+Tabella2026[[#This Row],[CONTRIBUTO TOTALE]]/(PLAFOND/N_TESSERE)</f>
        <v>231.6796924337531</v>
      </c>
      <c r="T425" s="3">
        <f>+MAX(CEILING(Tabella2026[[#This Row],[preDEF1]],1),1)</f>
        <v>232</v>
      </c>
      <c r="U425" s="9">
        <f xml:space="preserve"> IF(ROW(Tabella2026[[#This Row],[preDEF2]]) - ROW(Tabella2026[[#Headers],[preDEF2]])&lt;=ABS(SUM(Tabella2026[preDEF2])-N_TESSERE),Tabella2026[[#This Row],[preDEF2]]-1,Tabella2026[[#This Row],[preDEF2]])</f>
        <v>231</v>
      </c>
      <c r="V425" s="21">
        <f>+Tabella2026[[#This Row],[DEF - n. card]]*(PLAFOND/N_TESSERE)</f>
        <v>115500</v>
      </c>
      <c r="W425" s="18"/>
    </row>
    <row r="426" spans="2:23" x14ac:dyDescent="0.25">
      <c r="B426" s="1" t="s">
        <v>879</v>
      </c>
      <c r="C426" s="2">
        <v>108035</v>
      </c>
      <c r="D426" s="1" t="s">
        <v>880</v>
      </c>
      <c r="E426" s="1" t="s">
        <v>12</v>
      </c>
      <c r="F426" s="1" t="s">
        <v>91</v>
      </c>
      <c r="G426" s="1" t="s">
        <v>233</v>
      </c>
      <c r="H426" s="1" t="s">
        <v>15835</v>
      </c>
      <c r="I426" s="5">
        <v>23142</v>
      </c>
      <c r="J426" s="5">
        <v>429908088</v>
      </c>
      <c r="K426" s="3">
        <f>+Tabella2026[[#This Row],[POP_2024]]/SUM(Tabella2026[POP_2024])</f>
        <v>3.9261350503594426E-4</v>
      </c>
      <c r="L426" s="3">
        <f>+Tabella2026[[#This Row],[INCIDENZA POPOLAZIONE]]*(PLAFOND/2)</f>
        <v>115585.12142245322</v>
      </c>
      <c r="M426" s="3">
        <f>+IFERROR(Tabella2026[[#This Row],[reddito_2024]]/Tabella2026[[#This Row],[POP_2024]],"")</f>
        <v>18576.963443090484</v>
      </c>
      <c r="N426" s="3">
        <f>+IF(Tabella2026[[#This Row],[REDDITO COMPLESSIVO PROCAPITE]]&lt;media_aggr_reddito_pc,(media_aggr_reddito_pc-Tabella2026[[#This Row],[REDDITO COMPLESSIVO PROCAPITE]]),0)</f>
        <v>0</v>
      </c>
      <c r="O426" s="3">
        <f>+Tabella2026[[#This Row],[DIFFERENZA REDDITO INFERIORE ALLA MEDIA DALLA MEDIA]]*Tabella2026[[#This Row],[POP_2024]]</f>
        <v>0</v>
      </c>
      <c r="P426" s="3">
        <f>+Tabella2026[[#This Row],[POPOLAZIONE PER DIFFERENZA ]]/SUM(Tabella2026[[POPOLAZIONE PER DIFFERENZA ]])</f>
        <v>0</v>
      </c>
      <c r="Q426" s="3">
        <f>+Tabella2026[[#This Row],[INCIDENZA POPOLAZIONE PER DIFFERENZA]]*(PLAFOND-SUM(Tabella2026[CONTRIBUTO SULLA BASE DELLA POPOLAZIONE]))</f>
        <v>0</v>
      </c>
      <c r="R426" s="3">
        <f>+Tabella2026[[#This Row],[CONTRIBUTO SULLA BASE DELLA POPOLAZIONE]]+Tabella2026[[#This Row],[CONTRIBUTO SULLA BASE DEL REDDITO]]</f>
        <v>115585.12142245322</v>
      </c>
      <c r="S426" s="3">
        <f>+Tabella2026[[#This Row],[CONTRIBUTO TOTALE]]/(PLAFOND/N_TESSERE)</f>
        <v>231.17024284490643</v>
      </c>
      <c r="T426" s="3">
        <f>+MAX(CEILING(Tabella2026[[#This Row],[preDEF1]],1),1)</f>
        <v>232</v>
      </c>
      <c r="U426" s="9">
        <f xml:space="preserve"> IF(ROW(Tabella2026[[#This Row],[preDEF2]]) - ROW(Tabella2026[[#Headers],[preDEF2]])&lt;=ABS(SUM(Tabella2026[preDEF2])-N_TESSERE),Tabella2026[[#This Row],[preDEF2]]-1,Tabella2026[[#This Row],[preDEF2]])</f>
        <v>231</v>
      </c>
      <c r="V426" s="21">
        <f>+Tabella2026[[#This Row],[DEF - n. card]]*(PLAFOND/N_TESSERE)</f>
        <v>115500</v>
      </c>
      <c r="W426" s="18"/>
    </row>
    <row r="427" spans="2:23" x14ac:dyDescent="0.25">
      <c r="B427" s="1" t="s">
        <v>897</v>
      </c>
      <c r="C427" s="2">
        <v>21011</v>
      </c>
      <c r="D427" s="1" t="s">
        <v>898</v>
      </c>
      <c r="E427" s="1" t="s">
        <v>99</v>
      </c>
      <c r="F427" s="1" t="s">
        <v>110</v>
      </c>
      <c r="G427" s="1" t="s">
        <v>233</v>
      </c>
      <c r="H427" s="1" t="s">
        <v>15835</v>
      </c>
      <c r="I427" s="5">
        <v>23108</v>
      </c>
      <c r="J427" s="5">
        <v>505710655</v>
      </c>
      <c r="K427" s="3">
        <f>+Tabella2026[[#This Row],[POP_2024]]/SUM(Tabella2026[POP_2024])</f>
        <v>3.9203668111531417E-4</v>
      </c>
      <c r="L427" s="3">
        <f>+Tabella2026[[#This Row],[INCIDENZA POPOLAZIONE]]*(PLAFOND/2)</f>
        <v>115415.30489283765</v>
      </c>
      <c r="M427" s="3">
        <f>+IFERROR(Tabella2026[[#This Row],[reddito_2024]]/Tabella2026[[#This Row],[POP_2024]],"")</f>
        <v>21884.657045179159</v>
      </c>
      <c r="N427" s="3">
        <f>+IF(Tabella2026[[#This Row],[REDDITO COMPLESSIVO PROCAPITE]]&lt;media_aggr_reddito_pc,(media_aggr_reddito_pc-Tabella2026[[#This Row],[REDDITO COMPLESSIVO PROCAPITE]]),0)</f>
        <v>0</v>
      </c>
      <c r="O427" s="3">
        <f>+Tabella2026[[#This Row],[DIFFERENZA REDDITO INFERIORE ALLA MEDIA DALLA MEDIA]]*Tabella2026[[#This Row],[POP_2024]]</f>
        <v>0</v>
      </c>
      <c r="P427" s="3">
        <f>+Tabella2026[[#This Row],[POPOLAZIONE PER DIFFERENZA ]]/SUM(Tabella2026[[POPOLAZIONE PER DIFFERENZA ]])</f>
        <v>0</v>
      </c>
      <c r="Q427" s="3">
        <f>+Tabella2026[[#This Row],[INCIDENZA POPOLAZIONE PER DIFFERENZA]]*(PLAFOND-SUM(Tabella2026[CONTRIBUTO SULLA BASE DELLA POPOLAZIONE]))</f>
        <v>0</v>
      </c>
      <c r="R427" s="3">
        <f>+Tabella2026[[#This Row],[CONTRIBUTO SULLA BASE DELLA POPOLAZIONE]]+Tabella2026[[#This Row],[CONTRIBUTO SULLA BASE DEL REDDITO]]</f>
        <v>115415.30489283765</v>
      </c>
      <c r="S427" s="3">
        <f>+Tabella2026[[#This Row],[CONTRIBUTO TOTALE]]/(PLAFOND/N_TESSERE)</f>
        <v>230.83060978567531</v>
      </c>
      <c r="T427" s="3">
        <f>+MAX(CEILING(Tabella2026[[#This Row],[preDEF1]],1),1)</f>
        <v>231</v>
      </c>
      <c r="U427" s="9">
        <f xml:space="preserve"> IF(ROW(Tabella2026[[#This Row],[preDEF2]]) - ROW(Tabella2026[[#Headers],[preDEF2]])&lt;=ABS(SUM(Tabella2026[preDEF2])-N_TESSERE),Tabella2026[[#This Row],[preDEF2]]-1,Tabella2026[[#This Row],[preDEF2]])</f>
        <v>230</v>
      </c>
      <c r="V427" s="21">
        <f>+Tabella2026[[#This Row],[DEF - n. card]]*(PLAFOND/N_TESSERE)</f>
        <v>115000</v>
      </c>
      <c r="W427" s="18"/>
    </row>
    <row r="428" spans="2:23" x14ac:dyDescent="0.25">
      <c r="B428" s="1" t="s">
        <v>869</v>
      </c>
      <c r="C428" s="2">
        <v>118007</v>
      </c>
      <c r="D428" s="1" t="s">
        <v>870</v>
      </c>
      <c r="E428" s="1" t="s">
        <v>76</v>
      </c>
      <c r="F428" s="1" t="s">
        <v>75</v>
      </c>
      <c r="G428" s="1" t="s">
        <v>233</v>
      </c>
      <c r="H428" s="1" t="s">
        <v>15836</v>
      </c>
      <c r="I428" s="5">
        <v>23092</v>
      </c>
      <c r="J428" s="5">
        <v>347202365</v>
      </c>
      <c r="K428" s="3">
        <f>+Tabella2026[[#This Row],[POP_2024]]/SUM(Tabella2026[POP_2024])</f>
        <v>3.9176523456442938E-4</v>
      </c>
      <c r="L428" s="3">
        <f>+Tabella2026[[#This Row],[INCIDENZA POPOLAZIONE]]*(PLAFOND/2)</f>
        <v>115335.39123184209</v>
      </c>
      <c r="M428" s="3">
        <f>+IFERROR(Tabella2026[[#This Row],[reddito_2024]]/Tabella2026[[#This Row],[POP_2024]],"")</f>
        <v>15035.612549800797</v>
      </c>
      <c r="N428" s="3">
        <f>+IF(Tabella2026[[#This Row],[REDDITO COMPLESSIVO PROCAPITE]]&lt;media_aggr_reddito_pc,(media_aggr_reddito_pc-Tabella2026[[#This Row],[REDDITO COMPLESSIVO PROCAPITE]]),0)</f>
        <v>2789.4535128079442</v>
      </c>
      <c r="O428" s="3">
        <f>+Tabella2026[[#This Row],[DIFFERENZA REDDITO INFERIORE ALLA MEDIA DALLA MEDIA]]*Tabella2026[[#This Row],[POP_2024]]</f>
        <v>64414060.517761044</v>
      </c>
      <c r="P428" s="3">
        <f>+Tabella2026[[#This Row],[POPOLAZIONE PER DIFFERENZA ]]/SUM(Tabella2026[[POPOLAZIONE PER DIFFERENZA ]])</f>
        <v>5.7147001823440783E-4</v>
      </c>
      <c r="Q428" s="3">
        <f>+Tabella2026[[#This Row],[INCIDENZA POPOLAZIONE PER DIFFERENZA]]*(PLAFOND-SUM(Tabella2026[CONTRIBUTO SULLA BASE DELLA POPOLAZIONE]))</f>
        <v>168240.34476569667</v>
      </c>
      <c r="R428" s="3">
        <f>+Tabella2026[[#This Row],[CONTRIBUTO SULLA BASE DELLA POPOLAZIONE]]+Tabella2026[[#This Row],[CONTRIBUTO SULLA BASE DEL REDDITO]]</f>
        <v>283575.73599753878</v>
      </c>
      <c r="S428" s="3">
        <f>+Tabella2026[[#This Row],[CONTRIBUTO TOTALE]]/(PLAFOND/N_TESSERE)</f>
        <v>567.1514719950776</v>
      </c>
      <c r="T428" s="3">
        <f>+MAX(CEILING(Tabella2026[[#This Row],[preDEF1]],1),1)</f>
        <v>568</v>
      </c>
      <c r="U428" s="9">
        <f xml:space="preserve"> IF(ROW(Tabella2026[[#This Row],[preDEF2]]) - ROW(Tabella2026[[#Headers],[preDEF2]])&lt;=ABS(SUM(Tabella2026[preDEF2])-N_TESSERE),Tabella2026[[#This Row],[preDEF2]]-1,Tabella2026[[#This Row],[preDEF2]])</f>
        <v>567</v>
      </c>
      <c r="V428" s="21">
        <f>+Tabella2026[[#This Row],[DEF - n. card]]*(PLAFOND/N_TESSERE)</f>
        <v>283500</v>
      </c>
      <c r="W428" s="18"/>
    </row>
    <row r="429" spans="2:23" x14ac:dyDescent="0.25">
      <c r="B429" s="1" t="s">
        <v>891</v>
      </c>
      <c r="C429" s="2">
        <v>8065</v>
      </c>
      <c r="D429" s="1" t="s">
        <v>892</v>
      </c>
      <c r="E429" s="1" t="s">
        <v>24</v>
      </c>
      <c r="F429" s="1" t="s">
        <v>286</v>
      </c>
      <c r="G429" s="1" t="s">
        <v>233</v>
      </c>
      <c r="H429" s="1" t="s">
        <v>15835</v>
      </c>
      <c r="I429" s="5">
        <v>23024</v>
      </c>
      <c r="J429" s="5">
        <v>312383754</v>
      </c>
      <c r="K429" s="3">
        <f>+Tabella2026[[#This Row],[POP_2024]]/SUM(Tabella2026[POP_2024])</f>
        <v>3.9061158672316915E-4</v>
      </c>
      <c r="L429" s="3">
        <f>+Tabella2026[[#This Row],[INCIDENZA POPOLAZIONE]]*(PLAFOND/2)</f>
        <v>114995.75817261095</v>
      </c>
      <c r="M429" s="3">
        <f>+IFERROR(Tabella2026[[#This Row],[reddito_2024]]/Tabella2026[[#This Row],[POP_2024]],"")</f>
        <v>13567.744701181377</v>
      </c>
      <c r="N429" s="3">
        <f>+IF(Tabella2026[[#This Row],[REDDITO COMPLESSIVO PROCAPITE]]&lt;media_aggr_reddito_pc,(media_aggr_reddito_pc-Tabella2026[[#This Row],[REDDITO COMPLESSIVO PROCAPITE]]),0)</f>
        <v>4257.3213614273645</v>
      </c>
      <c r="O429" s="3">
        <f>+Tabella2026[[#This Row],[DIFFERENZA REDDITO INFERIORE ALLA MEDIA DALLA MEDIA]]*Tabella2026[[#This Row],[POP_2024]]</f>
        <v>98020567.025503635</v>
      </c>
      <c r="P429" s="3">
        <f>+Tabella2026[[#This Row],[POPOLAZIONE PER DIFFERENZA ]]/SUM(Tabella2026[[POPOLAZIONE PER DIFFERENZA ]])</f>
        <v>8.6962093019995513E-4</v>
      </c>
      <c r="Q429" s="3">
        <f>+Tabella2026[[#This Row],[INCIDENZA POPOLAZIONE PER DIFFERENZA]]*(PLAFOND-SUM(Tabella2026[CONTRIBUTO SULLA BASE DELLA POPOLAZIONE]))</f>
        <v>256015.74963517018</v>
      </c>
      <c r="R429" s="3">
        <f>+Tabella2026[[#This Row],[CONTRIBUTO SULLA BASE DELLA POPOLAZIONE]]+Tabella2026[[#This Row],[CONTRIBUTO SULLA BASE DEL REDDITO]]</f>
        <v>371011.5078077811</v>
      </c>
      <c r="S429" s="3">
        <f>+Tabella2026[[#This Row],[CONTRIBUTO TOTALE]]/(PLAFOND/N_TESSERE)</f>
        <v>742.02301561556226</v>
      </c>
      <c r="T429" s="3">
        <f>+MAX(CEILING(Tabella2026[[#This Row],[preDEF1]],1),1)</f>
        <v>743</v>
      </c>
      <c r="U429" s="9">
        <f xml:space="preserve"> IF(ROW(Tabella2026[[#This Row],[preDEF2]]) - ROW(Tabella2026[[#Headers],[preDEF2]])&lt;=ABS(SUM(Tabella2026[preDEF2])-N_TESSERE),Tabella2026[[#This Row],[preDEF2]]-1,Tabella2026[[#This Row],[preDEF2]])</f>
        <v>742</v>
      </c>
      <c r="V429" s="21">
        <f>+Tabella2026[[#This Row],[DEF - n. card]]*(PLAFOND/N_TESSERE)</f>
        <v>371000</v>
      </c>
      <c r="W429" s="18"/>
    </row>
    <row r="430" spans="2:23" x14ac:dyDescent="0.25">
      <c r="B430" s="1" t="s">
        <v>889</v>
      </c>
      <c r="C430" s="2">
        <v>87008</v>
      </c>
      <c r="D430" s="1" t="s">
        <v>890</v>
      </c>
      <c r="E430" s="1" t="s">
        <v>21</v>
      </c>
      <c r="F430" s="1" t="s">
        <v>35</v>
      </c>
      <c r="G430" s="1" t="s">
        <v>233</v>
      </c>
      <c r="H430" s="1" t="s">
        <v>15836</v>
      </c>
      <c r="I430" s="5">
        <v>22942</v>
      </c>
      <c r="J430" s="5">
        <v>194908138</v>
      </c>
      <c r="K430" s="3">
        <f>+Tabella2026[[#This Row],[POP_2024]]/SUM(Tabella2026[POP_2024])</f>
        <v>3.8922042314988478E-4</v>
      </c>
      <c r="L430" s="3">
        <f>+Tabella2026[[#This Row],[INCIDENZA POPOLAZIONE]]*(PLAFOND/2)</f>
        <v>114586.20066000872</v>
      </c>
      <c r="M430" s="3">
        <f>+IFERROR(Tabella2026[[#This Row],[reddito_2024]]/Tabella2026[[#This Row],[POP_2024]],"")</f>
        <v>8495.6907854589826</v>
      </c>
      <c r="N430" s="3">
        <f>+IF(Tabella2026[[#This Row],[REDDITO COMPLESSIVO PROCAPITE]]&lt;media_aggr_reddito_pc,(media_aggr_reddito_pc-Tabella2026[[#This Row],[REDDITO COMPLESSIVO PROCAPITE]]),0)</f>
        <v>9329.3752771497584</v>
      </c>
      <c r="O430" s="3">
        <f>+Tabella2026[[#This Row],[DIFFERENZA REDDITO INFERIORE ALLA MEDIA DALLA MEDIA]]*Tabella2026[[#This Row],[POP_2024]]</f>
        <v>214034527.60836977</v>
      </c>
      <c r="P430" s="3">
        <f>+Tabella2026[[#This Row],[POPOLAZIONE PER DIFFERENZA ]]/SUM(Tabella2026[[POPOLAZIONE PER DIFFERENZA ]])</f>
        <v>1.898876028183659E-3</v>
      </c>
      <c r="Q430" s="3">
        <f>+Tabella2026[[#This Row],[INCIDENZA POPOLAZIONE PER DIFFERENZA]]*(PLAFOND-SUM(Tabella2026[CONTRIBUTO SULLA BASE DELLA POPOLAZIONE]))</f>
        <v>559027.6785402504</v>
      </c>
      <c r="R430" s="3">
        <f>+Tabella2026[[#This Row],[CONTRIBUTO SULLA BASE DELLA POPOLAZIONE]]+Tabella2026[[#This Row],[CONTRIBUTO SULLA BASE DEL REDDITO]]</f>
        <v>673613.87920025911</v>
      </c>
      <c r="S430" s="3">
        <f>+Tabella2026[[#This Row],[CONTRIBUTO TOTALE]]/(PLAFOND/N_TESSERE)</f>
        <v>1347.2277584005183</v>
      </c>
      <c r="T430" s="3">
        <f>+MAX(CEILING(Tabella2026[[#This Row],[preDEF1]],1),1)</f>
        <v>1348</v>
      </c>
      <c r="U430" s="9">
        <f xml:space="preserve"> IF(ROW(Tabella2026[[#This Row],[preDEF2]]) - ROW(Tabella2026[[#Headers],[preDEF2]])&lt;=ABS(SUM(Tabella2026[preDEF2])-N_TESSERE),Tabella2026[[#This Row],[preDEF2]]-1,Tabella2026[[#This Row],[preDEF2]])</f>
        <v>1347</v>
      </c>
      <c r="V430" s="21">
        <f>+Tabella2026[[#This Row],[DEF - n. card]]*(PLAFOND/N_TESSERE)</f>
        <v>673500</v>
      </c>
      <c r="W430" s="18"/>
    </row>
    <row r="431" spans="2:23" x14ac:dyDescent="0.25">
      <c r="B431" s="1" t="s">
        <v>893</v>
      </c>
      <c r="C431" s="2">
        <v>28086</v>
      </c>
      <c r="D431" s="1" t="s">
        <v>894</v>
      </c>
      <c r="E431" s="1" t="s">
        <v>38</v>
      </c>
      <c r="F431" s="1" t="s">
        <v>45</v>
      </c>
      <c r="G431" s="1" t="s">
        <v>233</v>
      </c>
      <c r="H431" s="1" t="s">
        <v>15835</v>
      </c>
      <c r="I431" s="5">
        <v>22932</v>
      </c>
      <c r="J431" s="5">
        <v>449871865</v>
      </c>
      <c r="K431" s="3">
        <f>+Tabella2026[[#This Row],[POP_2024]]/SUM(Tabella2026[POP_2024])</f>
        <v>3.890507690555818E-4</v>
      </c>
      <c r="L431" s="3">
        <f>+Tabella2026[[#This Row],[INCIDENZA POPOLAZIONE]]*(PLAFOND/2)</f>
        <v>114536.25462188649</v>
      </c>
      <c r="M431" s="3">
        <f>+IFERROR(Tabella2026[[#This Row],[reddito_2024]]/Tabella2026[[#This Row],[POP_2024]],"")</f>
        <v>19617.646302110588</v>
      </c>
      <c r="N431" s="3">
        <f>+IF(Tabella2026[[#This Row],[REDDITO COMPLESSIVO PROCAPITE]]&lt;media_aggr_reddito_pc,(media_aggr_reddito_pc-Tabella2026[[#This Row],[REDDITO COMPLESSIVO PROCAPITE]]),0)</f>
        <v>0</v>
      </c>
      <c r="O431" s="3">
        <f>+Tabella2026[[#This Row],[DIFFERENZA REDDITO INFERIORE ALLA MEDIA DALLA MEDIA]]*Tabella2026[[#This Row],[POP_2024]]</f>
        <v>0</v>
      </c>
      <c r="P431" s="3">
        <f>+Tabella2026[[#This Row],[POPOLAZIONE PER DIFFERENZA ]]/SUM(Tabella2026[[POPOLAZIONE PER DIFFERENZA ]])</f>
        <v>0</v>
      </c>
      <c r="Q431" s="3">
        <f>+Tabella2026[[#This Row],[INCIDENZA POPOLAZIONE PER DIFFERENZA]]*(PLAFOND-SUM(Tabella2026[CONTRIBUTO SULLA BASE DELLA POPOLAZIONE]))</f>
        <v>0</v>
      </c>
      <c r="R431" s="3">
        <f>+Tabella2026[[#This Row],[CONTRIBUTO SULLA BASE DELLA POPOLAZIONE]]+Tabella2026[[#This Row],[CONTRIBUTO SULLA BASE DEL REDDITO]]</f>
        <v>114536.25462188649</v>
      </c>
      <c r="S431" s="3">
        <f>+Tabella2026[[#This Row],[CONTRIBUTO TOTALE]]/(PLAFOND/N_TESSERE)</f>
        <v>229.07250924377297</v>
      </c>
      <c r="T431" s="3">
        <f>+MAX(CEILING(Tabella2026[[#This Row],[preDEF1]],1),1)</f>
        <v>230</v>
      </c>
      <c r="U431" s="9">
        <f xml:space="preserve"> IF(ROW(Tabella2026[[#This Row],[preDEF2]]) - ROW(Tabella2026[[#Headers],[preDEF2]])&lt;=ABS(SUM(Tabella2026[preDEF2])-N_TESSERE),Tabella2026[[#This Row],[preDEF2]]-1,Tabella2026[[#This Row],[preDEF2]])</f>
        <v>229</v>
      </c>
      <c r="V431" s="21">
        <f>+Tabella2026[[#This Row],[DEF - n. card]]*(PLAFOND/N_TESSERE)</f>
        <v>114500</v>
      </c>
      <c r="W431" s="18"/>
    </row>
    <row r="432" spans="2:23" x14ac:dyDescent="0.25">
      <c r="B432" s="1" t="s">
        <v>899</v>
      </c>
      <c r="C432" s="2">
        <v>58039</v>
      </c>
      <c r="D432" s="1" t="s">
        <v>900</v>
      </c>
      <c r="E432" s="1" t="s">
        <v>8</v>
      </c>
      <c r="F432" s="1" t="s">
        <v>7</v>
      </c>
      <c r="G432" s="1" t="s">
        <v>233</v>
      </c>
      <c r="H432" s="1" t="s">
        <v>15834</v>
      </c>
      <c r="I432" s="5">
        <v>22867</v>
      </c>
      <c r="J432" s="5">
        <v>461429023</v>
      </c>
      <c r="K432" s="3">
        <f>+Tabella2026[[#This Row],[POP_2024]]/SUM(Tabella2026[POP_2024])</f>
        <v>3.8794801744261245E-4</v>
      </c>
      <c r="L432" s="3">
        <f>+Tabella2026[[#This Row],[INCIDENZA POPOLAZIONE]]*(PLAFOND/2)</f>
        <v>114211.60537409202</v>
      </c>
      <c r="M432" s="3">
        <f>+IFERROR(Tabella2026[[#This Row],[reddito_2024]]/Tabella2026[[#This Row],[POP_2024]],"")</f>
        <v>20178.817641142257</v>
      </c>
      <c r="N432" s="3">
        <f>+IF(Tabella2026[[#This Row],[REDDITO COMPLESSIVO PROCAPITE]]&lt;media_aggr_reddito_pc,(media_aggr_reddito_pc-Tabella2026[[#This Row],[REDDITO COMPLESSIVO PROCAPITE]]),0)</f>
        <v>0</v>
      </c>
      <c r="O432" s="3">
        <f>+Tabella2026[[#This Row],[DIFFERENZA REDDITO INFERIORE ALLA MEDIA DALLA MEDIA]]*Tabella2026[[#This Row],[POP_2024]]</f>
        <v>0</v>
      </c>
      <c r="P432" s="3">
        <f>+Tabella2026[[#This Row],[POPOLAZIONE PER DIFFERENZA ]]/SUM(Tabella2026[[POPOLAZIONE PER DIFFERENZA ]])</f>
        <v>0</v>
      </c>
      <c r="Q432" s="3">
        <f>+Tabella2026[[#This Row],[INCIDENZA POPOLAZIONE PER DIFFERENZA]]*(PLAFOND-SUM(Tabella2026[CONTRIBUTO SULLA BASE DELLA POPOLAZIONE]))</f>
        <v>0</v>
      </c>
      <c r="R432" s="3">
        <f>+Tabella2026[[#This Row],[CONTRIBUTO SULLA BASE DELLA POPOLAZIONE]]+Tabella2026[[#This Row],[CONTRIBUTO SULLA BASE DEL REDDITO]]</f>
        <v>114211.60537409202</v>
      </c>
      <c r="S432" s="3">
        <f>+Tabella2026[[#This Row],[CONTRIBUTO TOTALE]]/(PLAFOND/N_TESSERE)</f>
        <v>228.42321074818403</v>
      </c>
      <c r="T432" s="3">
        <f>+MAX(CEILING(Tabella2026[[#This Row],[preDEF1]],1),1)</f>
        <v>229</v>
      </c>
      <c r="U432" s="9">
        <f xml:space="preserve"> IF(ROW(Tabella2026[[#This Row],[preDEF2]]) - ROW(Tabella2026[[#Headers],[preDEF2]])&lt;=ABS(SUM(Tabella2026[preDEF2])-N_TESSERE),Tabella2026[[#This Row],[preDEF2]]-1,Tabella2026[[#This Row],[preDEF2]])</f>
        <v>228</v>
      </c>
      <c r="V432" s="21">
        <f>+Tabella2026[[#This Row],[DEF - n. card]]*(PLAFOND/N_TESSERE)</f>
        <v>114000</v>
      </c>
      <c r="W432" s="18"/>
    </row>
    <row r="433" spans="2:23" x14ac:dyDescent="0.25">
      <c r="B433" s="1" t="s">
        <v>895</v>
      </c>
      <c r="C433" s="2">
        <v>48019</v>
      </c>
      <c r="D433" s="1" t="s">
        <v>896</v>
      </c>
      <c r="E433" s="1" t="s">
        <v>30</v>
      </c>
      <c r="F433" s="1" t="s">
        <v>29</v>
      </c>
      <c r="G433" s="1" t="s">
        <v>233</v>
      </c>
      <c r="H433" s="1" t="s">
        <v>15834</v>
      </c>
      <c r="I433" s="5">
        <v>22847</v>
      </c>
      <c r="J433" s="5">
        <v>406001437</v>
      </c>
      <c r="K433" s="3">
        <f>+Tabella2026[[#This Row],[POP_2024]]/SUM(Tabella2026[POP_2024])</f>
        <v>3.876087092540065E-4</v>
      </c>
      <c r="L433" s="3">
        <f>+Tabella2026[[#This Row],[INCIDENZA POPOLAZIONE]]*(PLAFOND/2)</f>
        <v>114111.71329784757</v>
      </c>
      <c r="M433" s="3">
        <f>+IFERROR(Tabella2026[[#This Row],[reddito_2024]]/Tabella2026[[#This Row],[POP_2024]],"")</f>
        <v>17770.448505274217</v>
      </c>
      <c r="N433" s="3">
        <f>+IF(Tabella2026[[#This Row],[REDDITO COMPLESSIVO PROCAPITE]]&lt;media_aggr_reddito_pc,(media_aggr_reddito_pc-Tabella2026[[#This Row],[REDDITO COMPLESSIVO PROCAPITE]]),0)</f>
        <v>54.617557334524463</v>
      </c>
      <c r="O433" s="3">
        <f>+Tabella2026[[#This Row],[DIFFERENZA REDDITO INFERIORE ALLA MEDIA DALLA MEDIA]]*Tabella2026[[#This Row],[POP_2024]]</f>
        <v>1247847.3324218804</v>
      </c>
      <c r="P433" s="3">
        <f>+Tabella2026[[#This Row],[POPOLAZIONE PER DIFFERENZA ]]/SUM(Tabella2026[[POPOLAZIONE PER DIFFERENZA ]])</f>
        <v>1.1070678235169826E-5</v>
      </c>
      <c r="Q433" s="3">
        <f>+Tabella2026[[#This Row],[INCIDENZA POPOLAZIONE PER DIFFERENZA]]*(PLAFOND-SUM(Tabella2026[CONTRIBUTO SULLA BASE DELLA POPOLAZIONE]))</f>
        <v>3259.1993694253338</v>
      </c>
      <c r="R433" s="3">
        <f>+Tabella2026[[#This Row],[CONTRIBUTO SULLA BASE DELLA POPOLAZIONE]]+Tabella2026[[#This Row],[CONTRIBUTO SULLA BASE DEL REDDITO]]</f>
        <v>117370.9126672729</v>
      </c>
      <c r="S433" s="3">
        <f>+Tabella2026[[#This Row],[CONTRIBUTO TOTALE]]/(PLAFOND/N_TESSERE)</f>
        <v>234.74182533454581</v>
      </c>
      <c r="T433" s="3">
        <f>+MAX(CEILING(Tabella2026[[#This Row],[preDEF1]],1),1)</f>
        <v>235</v>
      </c>
      <c r="U433" s="9">
        <f xml:space="preserve"> IF(ROW(Tabella2026[[#This Row],[preDEF2]]) - ROW(Tabella2026[[#Headers],[preDEF2]])&lt;=ABS(SUM(Tabella2026[preDEF2])-N_TESSERE),Tabella2026[[#This Row],[preDEF2]]-1,Tabella2026[[#This Row],[preDEF2]])</f>
        <v>234</v>
      </c>
      <c r="V433" s="21">
        <f>+Tabella2026[[#This Row],[DEF - n. card]]*(PLAFOND/N_TESSERE)</f>
        <v>117000</v>
      </c>
      <c r="W433" s="18"/>
    </row>
    <row r="434" spans="2:23" x14ac:dyDescent="0.25">
      <c r="B434" s="1" t="s">
        <v>875</v>
      </c>
      <c r="C434" s="2">
        <v>75022</v>
      </c>
      <c r="D434" s="1" t="s">
        <v>876</v>
      </c>
      <c r="E434" s="1" t="s">
        <v>33</v>
      </c>
      <c r="F434" s="1" t="s">
        <v>132</v>
      </c>
      <c r="G434" s="1" t="s">
        <v>233</v>
      </c>
      <c r="H434" s="1" t="s">
        <v>15836</v>
      </c>
      <c r="I434" s="5">
        <v>22827</v>
      </c>
      <c r="J434" s="5">
        <v>273456800</v>
      </c>
      <c r="K434" s="3">
        <f>+Tabella2026[[#This Row],[POP_2024]]/SUM(Tabella2026[POP_2024])</f>
        <v>3.8726940106540054E-4</v>
      </c>
      <c r="L434" s="3">
        <f>+Tabella2026[[#This Row],[INCIDENZA POPOLAZIONE]]*(PLAFOND/2)</f>
        <v>114011.82122160312</v>
      </c>
      <c r="M434" s="3">
        <f>+IFERROR(Tabella2026[[#This Row],[reddito_2024]]/Tabella2026[[#This Row],[POP_2024]],"")</f>
        <v>11979.533009155824</v>
      </c>
      <c r="N434" s="3">
        <f>+IF(Tabella2026[[#This Row],[REDDITO COMPLESSIVO PROCAPITE]]&lt;media_aggr_reddito_pc,(media_aggr_reddito_pc-Tabella2026[[#This Row],[REDDITO COMPLESSIVO PROCAPITE]]),0)</f>
        <v>5845.5330534529166</v>
      </c>
      <c r="O434" s="3">
        <f>+Tabella2026[[#This Row],[DIFFERENZA REDDITO INFERIORE ALLA MEDIA DALLA MEDIA]]*Tabella2026[[#This Row],[POP_2024]]</f>
        <v>133435983.01116973</v>
      </c>
      <c r="P434" s="3">
        <f>+Tabella2026[[#This Row],[POPOLAZIONE PER DIFFERENZA ]]/SUM(Tabella2026[[POPOLAZIONE PER DIFFERENZA ]])</f>
        <v>1.1838201633553814E-3</v>
      </c>
      <c r="Q434" s="3">
        <f>+Tabella2026[[#This Row],[INCIDENZA POPOLAZIONE PER DIFFERENZA]]*(PLAFOND-SUM(Tabella2026[CONTRIBUTO SULLA BASE DELLA POPOLAZIONE]))</f>
        <v>348515.76822670322</v>
      </c>
      <c r="R434" s="3">
        <f>+Tabella2026[[#This Row],[CONTRIBUTO SULLA BASE DELLA POPOLAZIONE]]+Tabella2026[[#This Row],[CONTRIBUTO SULLA BASE DEL REDDITO]]</f>
        <v>462527.58944830636</v>
      </c>
      <c r="S434" s="3">
        <f>+Tabella2026[[#This Row],[CONTRIBUTO TOTALE]]/(PLAFOND/N_TESSERE)</f>
        <v>925.05517889661269</v>
      </c>
      <c r="T434" s="3">
        <f>+MAX(CEILING(Tabella2026[[#This Row],[preDEF1]],1),1)</f>
        <v>926</v>
      </c>
      <c r="U434" s="9">
        <f xml:space="preserve"> IF(ROW(Tabella2026[[#This Row],[preDEF2]]) - ROW(Tabella2026[[#Headers],[preDEF2]])&lt;=ABS(SUM(Tabella2026[preDEF2])-N_TESSERE),Tabella2026[[#This Row],[preDEF2]]-1,Tabella2026[[#This Row],[preDEF2]])</f>
        <v>925</v>
      </c>
      <c r="V434" s="21">
        <f>+Tabella2026[[#This Row],[DEF - n. card]]*(PLAFOND/N_TESSERE)</f>
        <v>462500</v>
      </c>
      <c r="W434" s="18"/>
    </row>
    <row r="435" spans="2:23" x14ac:dyDescent="0.25">
      <c r="B435" s="1" t="s">
        <v>887</v>
      </c>
      <c r="C435" s="2">
        <v>1171</v>
      </c>
      <c r="D435" s="1" t="s">
        <v>888</v>
      </c>
      <c r="E435" s="1" t="s">
        <v>18</v>
      </c>
      <c r="F435" s="1" t="s">
        <v>17</v>
      </c>
      <c r="G435" s="1" t="s">
        <v>233</v>
      </c>
      <c r="H435" s="1" t="s">
        <v>15835</v>
      </c>
      <c r="I435" s="5">
        <v>22811</v>
      </c>
      <c r="J435" s="5">
        <v>441876375</v>
      </c>
      <c r="K435" s="3">
        <f>+Tabella2026[[#This Row],[POP_2024]]/SUM(Tabella2026[POP_2024])</f>
        <v>3.869979545145158E-4</v>
      </c>
      <c r="L435" s="3">
        <f>+Tabella2026[[#This Row],[INCIDENZA POPOLAZIONE]]*(PLAFOND/2)</f>
        <v>113931.90756060756</v>
      </c>
      <c r="M435" s="3">
        <f>+IFERROR(Tabella2026[[#This Row],[reddito_2024]]/Tabella2026[[#This Row],[POP_2024]],"")</f>
        <v>19371.197010214371</v>
      </c>
      <c r="N435" s="3">
        <f>+IF(Tabella2026[[#This Row],[REDDITO COMPLESSIVO PROCAPITE]]&lt;media_aggr_reddito_pc,(media_aggr_reddito_pc-Tabella2026[[#This Row],[REDDITO COMPLESSIVO PROCAPITE]]),0)</f>
        <v>0</v>
      </c>
      <c r="O435" s="3">
        <f>+Tabella2026[[#This Row],[DIFFERENZA REDDITO INFERIORE ALLA MEDIA DALLA MEDIA]]*Tabella2026[[#This Row],[POP_2024]]</f>
        <v>0</v>
      </c>
      <c r="P435" s="3">
        <f>+Tabella2026[[#This Row],[POPOLAZIONE PER DIFFERENZA ]]/SUM(Tabella2026[[POPOLAZIONE PER DIFFERENZA ]])</f>
        <v>0</v>
      </c>
      <c r="Q435" s="3">
        <f>+Tabella2026[[#This Row],[INCIDENZA POPOLAZIONE PER DIFFERENZA]]*(PLAFOND-SUM(Tabella2026[CONTRIBUTO SULLA BASE DELLA POPOLAZIONE]))</f>
        <v>0</v>
      </c>
      <c r="R435" s="3">
        <f>+Tabella2026[[#This Row],[CONTRIBUTO SULLA BASE DELLA POPOLAZIONE]]+Tabella2026[[#This Row],[CONTRIBUTO SULLA BASE DEL REDDITO]]</f>
        <v>113931.90756060756</v>
      </c>
      <c r="S435" s="3">
        <f>+Tabella2026[[#This Row],[CONTRIBUTO TOTALE]]/(PLAFOND/N_TESSERE)</f>
        <v>227.86381512121514</v>
      </c>
      <c r="T435" s="3">
        <f>+MAX(CEILING(Tabella2026[[#This Row],[preDEF1]],1),1)</f>
        <v>228</v>
      </c>
      <c r="U435" s="9">
        <f xml:space="preserve"> IF(ROW(Tabella2026[[#This Row],[preDEF2]]) - ROW(Tabella2026[[#Headers],[preDEF2]])&lt;=ABS(SUM(Tabella2026[preDEF2])-N_TESSERE),Tabella2026[[#This Row],[preDEF2]]-1,Tabella2026[[#This Row],[preDEF2]])</f>
        <v>227</v>
      </c>
      <c r="V435" s="21">
        <f>+Tabella2026[[#This Row],[DEF - n. card]]*(PLAFOND/N_TESSERE)</f>
        <v>113500</v>
      </c>
      <c r="W435" s="18"/>
    </row>
    <row r="436" spans="2:23" x14ac:dyDescent="0.25">
      <c r="B436" s="1" t="s">
        <v>881</v>
      </c>
      <c r="C436" s="2">
        <v>46024</v>
      </c>
      <c r="D436" s="1" t="s">
        <v>882</v>
      </c>
      <c r="E436" s="1" t="s">
        <v>30</v>
      </c>
      <c r="F436" s="1" t="s">
        <v>142</v>
      </c>
      <c r="G436" s="1" t="s">
        <v>233</v>
      </c>
      <c r="H436" s="1" t="s">
        <v>15834</v>
      </c>
      <c r="I436" s="5">
        <v>22743</v>
      </c>
      <c r="J436" s="5">
        <v>391826460</v>
      </c>
      <c r="K436" s="3">
        <f>+Tabella2026[[#This Row],[POP_2024]]/SUM(Tabella2026[POP_2024])</f>
        <v>3.8584430667325557E-4</v>
      </c>
      <c r="L436" s="3">
        <f>+Tabella2026[[#This Row],[INCIDENZA POPOLAZIONE]]*(PLAFOND/2)</f>
        <v>113592.27450137644</v>
      </c>
      <c r="M436" s="3">
        <f>+IFERROR(Tabella2026[[#This Row],[reddito_2024]]/Tabella2026[[#This Row],[POP_2024]],"")</f>
        <v>17228.442158026646</v>
      </c>
      <c r="N436" s="3">
        <f>+IF(Tabella2026[[#This Row],[REDDITO COMPLESSIVO PROCAPITE]]&lt;media_aggr_reddito_pc,(media_aggr_reddito_pc-Tabella2026[[#This Row],[REDDITO COMPLESSIVO PROCAPITE]]),0)</f>
        <v>596.62390458209484</v>
      </c>
      <c r="O436" s="3">
        <f>+Tabella2026[[#This Row],[DIFFERENZA REDDITO INFERIORE ALLA MEDIA DALLA MEDIA]]*Tabella2026[[#This Row],[POP_2024]]</f>
        <v>13569017.461910583</v>
      </c>
      <c r="P436" s="3">
        <f>+Tabella2026[[#This Row],[POPOLAZIONE PER DIFFERENZA ]]/SUM(Tabella2026[[POPOLAZIONE PER DIFFERENZA ]])</f>
        <v>1.2038189479209949E-4</v>
      </c>
      <c r="Q436" s="3">
        <f>+Tabella2026[[#This Row],[INCIDENZA POPOLAZIONE PER DIFFERENZA]]*(PLAFOND-SUM(Tabella2026[CONTRIBUTO SULLA BASE DELLA POPOLAZIONE]))</f>
        <v>35440.339540373141</v>
      </c>
      <c r="R436" s="3">
        <f>+Tabella2026[[#This Row],[CONTRIBUTO SULLA BASE DELLA POPOLAZIONE]]+Tabella2026[[#This Row],[CONTRIBUTO SULLA BASE DEL REDDITO]]</f>
        <v>149032.61404174956</v>
      </c>
      <c r="S436" s="3">
        <f>+Tabella2026[[#This Row],[CONTRIBUTO TOTALE]]/(PLAFOND/N_TESSERE)</f>
        <v>298.06522808349911</v>
      </c>
      <c r="T436" s="3">
        <f>+MAX(CEILING(Tabella2026[[#This Row],[preDEF1]],1),1)</f>
        <v>299</v>
      </c>
      <c r="U436" s="9">
        <f xml:space="preserve"> IF(ROW(Tabella2026[[#This Row],[preDEF2]]) - ROW(Tabella2026[[#Headers],[preDEF2]])&lt;=ABS(SUM(Tabella2026[preDEF2])-N_TESSERE),Tabella2026[[#This Row],[preDEF2]]-1,Tabella2026[[#This Row],[preDEF2]])</f>
        <v>298</v>
      </c>
      <c r="V436" s="21">
        <f>+Tabella2026[[#This Row],[DEF - n. card]]*(PLAFOND/N_TESSERE)</f>
        <v>149000</v>
      </c>
      <c r="W436" s="18"/>
    </row>
    <row r="437" spans="2:23" x14ac:dyDescent="0.25">
      <c r="B437" s="1" t="s">
        <v>923</v>
      </c>
      <c r="C437" s="2">
        <v>63055</v>
      </c>
      <c r="D437" s="1" t="s">
        <v>924</v>
      </c>
      <c r="E437" s="1" t="s">
        <v>15</v>
      </c>
      <c r="F437" s="1" t="s">
        <v>14</v>
      </c>
      <c r="G437" s="1" t="s">
        <v>233</v>
      </c>
      <c r="H437" s="1" t="s">
        <v>15836</v>
      </c>
      <c r="I437" s="5">
        <v>22618</v>
      </c>
      <c r="J437" s="5">
        <v>210561135</v>
      </c>
      <c r="K437" s="3">
        <f>+Tabella2026[[#This Row],[POP_2024]]/SUM(Tabella2026[POP_2024])</f>
        <v>3.8372363049446841E-4</v>
      </c>
      <c r="L437" s="3">
        <f>+Tabella2026[[#This Row],[INCIDENZA POPOLAZIONE]]*(PLAFOND/2)</f>
        <v>112967.94902484863</v>
      </c>
      <c r="M437" s="3">
        <f>+IFERROR(Tabella2026[[#This Row],[reddito_2024]]/Tabella2026[[#This Row],[POP_2024]],"")</f>
        <v>9309.4497745158715</v>
      </c>
      <c r="N437" s="3">
        <f>+IF(Tabella2026[[#This Row],[REDDITO COMPLESSIVO PROCAPITE]]&lt;media_aggr_reddito_pc,(media_aggr_reddito_pc-Tabella2026[[#This Row],[REDDITO COMPLESSIVO PROCAPITE]]),0)</f>
        <v>8515.6162880928696</v>
      </c>
      <c r="O437" s="3">
        <f>+Tabella2026[[#This Row],[DIFFERENZA REDDITO INFERIORE ALLA MEDIA DALLA MEDIA]]*Tabella2026[[#This Row],[POP_2024]]</f>
        <v>192606209.20408452</v>
      </c>
      <c r="P437" s="3">
        <f>+Tabella2026[[#This Row],[POPOLAZIONE PER DIFFERENZA ]]/SUM(Tabella2026[[POPOLAZIONE PER DIFFERENZA ]])</f>
        <v>1.7087678218262433E-3</v>
      </c>
      <c r="Q437" s="3">
        <f>+Tabella2026[[#This Row],[INCIDENZA POPOLAZIONE PER DIFFERENZA]]*(PLAFOND-SUM(Tabella2026[CONTRIBUTO SULLA BASE DELLA POPOLAZIONE]))</f>
        <v>503059.9651697817</v>
      </c>
      <c r="R437" s="3">
        <f>+Tabella2026[[#This Row],[CONTRIBUTO SULLA BASE DELLA POPOLAZIONE]]+Tabella2026[[#This Row],[CONTRIBUTO SULLA BASE DEL REDDITO]]</f>
        <v>616027.91419463034</v>
      </c>
      <c r="S437" s="3">
        <f>+Tabella2026[[#This Row],[CONTRIBUTO TOTALE]]/(PLAFOND/N_TESSERE)</f>
        <v>1232.0558283892608</v>
      </c>
      <c r="T437" s="3">
        <f>+MAX(CEILING(Tabella2026[[#This Row],[preDEF1]],1),1)</f>
        <v>1233</v>
      </c>
      <c r="U437" s="9">
        <f xml:space="preserve"> IF(ROW(Tabella2026[[#This Row],[preDEF2]]) - ROW(Tabella2026[[#Headers],[preDEF2]])&lt;=ABS(SUM(Tabella2026[preDEF2])-N_TESSERE),Tabella2026[[#This Row],[preDEF2]]-1,Tabella2026[[#This Row],[preDEF2]])</f>
        <v>1232</v>
      </c>
      <c r="V437" s="21">
        <f>+Tabella2026[[#This Row],[DEF - n. card]]*(PLAFOND/N_TESSERE)</f>
        <v>616000</v>
      </c>
      <c r="W437" s="18"/>
    </row>
    <row r="438" spans="2:23" x14ac:dyDescent="0.25">
      <c r="B438" s="1" t="s">
        <v>901</v>
      </c>
      <c r="C438" s="2">
        <v>58059</v>
      </c>
      <c r="D438" s="1" t="s">
        <v>902</v>
      </c>
      <c r="E438" s="1" t="s">
        <v>8</v>
      </c>
      <c r="F438" s="1" t="s">
        <v>7</v>
      </c>
      <c r="G438" s="1" t="s">
        <v>233</v>
      </c>
      <c r="H438" s="1" t="s">
        <v>15834</v>
      </c>
      <c r="I438" s="5">
        <v>22565</v>
      </c>
      <c r="J438" s="5">
        <v>314497317</v>
      </c>
      <c r="K438" s="3">
        <f>+Tabella2026[[#This Row],[POP_2024]]/SUM(Tabella2026[POP_2024])</f>
        <v>3.8282446379466265E-4</v>
      </c>
      <c r="L438" s="3">
        <f>+Tabella2026[[#This Row],[INCIDENZA POPOLAZIONE]]*(PLAFOND/2)</f>
        <v>112703.23502280084</v>
      </c>
      <c r="M438" s="3">
        <f>+IFERROR(Tabella2026[[#This Row],[reddito_2024]]/Tabella2026[[#This Row],[POP_2024]],"")</f>
        <v>13937.394947928207</v>
      </c>
      <c r="N438" s="3">
        <f>+IF(Tabella2026[[#This Row],[REDDITO COMPLESSIVO PROCAPITE]]&lt;media_aggr_reddito_pc,(media_aggr_reddito_pc-Tabella2026[[#This Row],[REDDITO COMPLESSIVO PROCAPITE]]),0)</f>
        <v>3887.6711146805337</v>
      </c>
      <c r="O438" s="3">
        <f>+Tabella2026[[#This Row],[DIFFERENZA REDDITO INFERIORE ALLA MEDIA DALLA MEDIA]]*Tabella2026[[#This Row],[POP_2024]]</f>
        <v>87725298.70276624</v>
      </c>
      <c r="P438" s="3">
        <f>+Tabella2026[[#This Row],[POPOLAZIONE PER DIFFERENZA ]]/SUM(Tabella2026[[POPOLAZIONE PER DIFFERENZA ]])</f>
        <v>7.7828315194421844E-4</v>
      </c>
      <c r="Q438" s="3">
        <f>+Tabella2026[[#This Row],[INCIDENZA POPOLAZIONE PER DIFFERENZA]]*(PLAFOND-SUM(Tabella2026[CONTRIBUTO SULLA BASE DELLA POPOLAZIONE]))</f>
        <v>229125.97622001488</v>
      </c>
      <c r="R438" s="3">
        <f>+Tabella2026[[#This Row],[CONTRIBUTO SULLA BASE DELLA POPOLAZIONE]]+Tabella2026[[#This Row],[CONTRIBUTO SULLA BASE DEL REDDITO]]</f>
        <v>341829.21124281571</v>
      </c>
      <c r="S438" s="3">
        <f>+Tabella2026[[#This Row],[CONTRIBUTO TOTALE]]/(PLAFOND/N_TESSERE)</f>
        <v>683.65842248563138</v>
      </c>
      <c r="T438" s="3">
        <f>+MAX(CEILING(Tabella2026[[#This Row],[preDEF1]],1),1)</f>
        <v>684</v>
      </c>
      <c r="U438" s="9">
        <f xml:space="preserve"> IF(ROW(Tabella2026[[#This Row],[preDEF2]]) - ROW(Tabella2026[[#Headers],[preDEF2]])&lt;=ABS(SUM(Tabella2026[preDEF2])-N_TESSERE),Tabella2026[[#This Row],[preDEF2]]-1,Tabella2026[[#This Row],[preDEF2]])</f>
        <v>683</v>
      </c>
      <c r="V438" s="21">
        <f>+Tabella2026[[#This Row],[DEF - n. card]]*(PLAFOND/N_TESSERE)</f>
        <v>341500</v>
      </c>
      <c r="W438" s="18"/>
    </row>
    <row r="439" spans="2:23" x14ac:dyDescent="0.25">
      <c r="B439" s="1" t="s">
        <v>903</v>
      </c>
      <c r="C439" s="2">
        <v>1125</v>
      </c>
      <c r="D439" s="1" t="s">
        <v>904</v>
      </c>
      <c r="E439" s="1" t="s">
        <v>18</v>
      </c>
      <c r="F439" s="1" t="s">
        <v>17</v>
      </c>
      <c r="G439" s="1" t="s">
        <v>233</v>
      </c>
      <c r="H439" s="1" t="s">
        <v>15835</v>
      </c>
      <c r="I439" s="5">
        <v>22532</v>
      </c>
      <c r="J439" s="5">
        <v>444417000</v>
      </c>
      <c r="K439" s="3">
        <f>+Tabella2026[[#This Row],[POP_2024]]/SUM(Tabella2026[POP_2024])</f>
        <v>3.8226460528346283E-4</v>
      </c>
      <c r="L439" s="3">
        <f>+Tabella2026[[#This Row],[INCIDENZA POPOLAZIONE]]*(PLAFOND/2)</f>
        <v>112538.41309699749</v>
      </c>
      <c r="M439" s="3">
        <f>+IFERROR(Tabella2026[[#This Row],[reddito_2024]]/Tabella2026[[#This Row],[POP_2024]],"")</f>
        <v>19723.815018640154</v>
      </c>
      <c r="N439" s="3">
        <f>+IF(Tabella2026[[#This Row],[REDDITO COMPLESSIVO PROCAPITE]]&lt;media_aggr_reddito_pc,(media_aggr_reddito_pc-Tabella2026[[#This Row],[REDDITO COMPLESSIVO PROCAPITE]]),0)</f>
        <v>0</v>
      </c>
      <c r="O439" s="3">
        <f>+Tabella2026[[#This Row],[DIFFERENZA REDDITO INFERIORE ALLA MEDIA DALLA MEDIA]]*Tabella2026[[#This Row],[POP_2024]]</f>
        <v>0</v>
      </c>
      <c r="P439" s="3">
        <f>+Tabella2026[[#This Row],[POPOLAZIONE PER DIFFERENZA ]]/SUM(Tabella2026[[POPOLAZIONE PER DIFFERENZA ]])</f>
        <v>0</v>
      </c>
      <c r="Q439" s="3">
        <f>+Tabella2026[[#This Row],[INCIDENZA POPOLAZIONE PER DIFFERENZA]]*(PLAFOND-SUM(Tabella2026[CONTRIBUTO SULLA BASE DELLA POPOLAZIONE]))</f>
        <v>0</v>
      </c>
      <c r="R439" s="3">
        <f>+Tabella2026[[#This Row],[CONTRIBUTO SULLA BASE DELLA POPOLAZIONE]]+Tabella2026[[#This Row],[CONTRIBUTO SULLA BASE DEL REDDITO]]</f>
        <v>112538.41309699749</v>
      </c>
      <c r="S439" s="3">
        <f>+Tabella2026[[#This Row],[CONTRIBUTO TOTALE]]/(PLAFOND/N_TESSERE)</f>
        <v>225.07682619399498</v>
      </c>
      <c r="T439" s="3">
        <f>+MAX(CEILING(Tabella2026[[#This Row],[preDEF1]],1),1)</f>
        <v>226</v>
      </c>
      <c r="U439" s="9">
        <f xml:space="preserve"> IF(ROW(Tabella2026[[#This Row],[preDEF2]]) - ROW(Tabella2026[[#Headers],[preDEF2]])&lt;=ABS(SUM(Tabella2026[preDEF2])-N_TESSERE),Tabella2026[[#This Row],[preDEF2]]-1,Tabella2026[[#This Row],[preDEF2]])</f>
        <v>225</v>
      </c>
      <c r="V439" s="21">
        <f>+Tabella2026[[#This Row],[DEF - n. card]]*(PLAFOND/N_TESSERE)</f>
        <v>112500</v>
      </c>
      <c r="W439" s="18"/>
    </row>
    <row r="440" spans="2:23" x14ac:dyDescent="0.25">
      <c r="B440" s="1" t="s">
        <v>885</v>
      </c>
      <c r="C440" s="2">
        <v>58043</v>
      </c>
      <c r="D440" s="1" t="s">
        <v>886</v>
      </c>
      <c r="E440" s="1" t="s">
        <v>8</v>
      </c>
      <c r="F440" s="1" t="s">
        <v>7</v>
      </c>
      <c r="G440" s="1" t="s">
        <v>233</v>
      </c>
      <c r="H440" s="1" t="s">
        <v>15834</v>
      </c>
      <c r="I440" s="5">
        <v>22484</v>
      </c>
      <c r="J440" s="5">
        <v>347880145</v>
      </c>
      <c r="K440" s="3">
        <f>+Tabella2026[[#This Row],[POP_2024]]/SUM(Tabella2026[POP_2024])</f>
        <v>3.8145026563080856E-4</v>
      </c>
      <c r="L440" s="3">
        <f>+Tabella2026[[#This Row],[INCIDENZA POPOLAZIONE]]*(PLAFOND/2)</f>
        <v>112298.67211401081</v>
      </c>
      <c r="M440" s="3">
        <f>+IFERROR(Tabella2026[[#This Row],[reddito_2024]]/Tabella2026[[#This Row],[POP_2024]],"")</f>
        <v>15472.342332325208</v>
      </c>
      <c r="N440" s="3">
        <f>+IF(Tabella2026[[#This Row],[REDDITO COMPLESSIVO PROCAPITE]]&lt;media_aggr_reddito_pc,(media_aggr_reddito_pc-Tabella2026[[#This Row],[REDDITO COMPLESSIVO PROCAPITE]]),0)</f>
        <v>2352.7237302835329</v>
      </c>
      <c r="O440" s="3">
        <f>+Tabella2026[[#This Row],[DIFFERENZA REDDITO INFERIORE ALLA MEDIA DALLA MEDIA]]*Tabella2026[[#This Row],[POP_2024]]</f>
        <v>52898640.351694956</v>
      </c>
      <c r="P440" s="3">
        <f>+Tabella2026[[#This Row],[POPOLAZIONE PER DIFFERENZA ]]/SUM(Tabella2026[[POPOLAZIONE PER DIFFERENZA ]])</f>
        <v>4.6930727116672164E-4</v>
      </c>
      <c r="Q440" s="3">
        <f>+Tabella2026[[#This Row],[INCIDENZA POPOLAZIONE PER DIFFERENZA]]*(PLAFOND-SUM(Tabella2026[CONTRIBUTO SULLA BASE DELLA POPOLAZIONE]))</f>
        <v>138163.70865103003</v>
      </c>
      <c r="R440" s="3">
        <f>+Tabella2026[[#This Row],[CONTRIBUTO SULLA BASE DELLA POPOLAZIONE]]+Tabella2026[[#This Row],[CONTRIBUTO SULLA BASE DEL REDDITO]]</f>
        <v>250462.38076504084</v>
      </c>
      <c r="S440" s="3">
        <f>+Tabella2026[[#This Row],[CONTRIBUTO TOTALE]]/(PLAFOND/N_TESSERE)</f>
        <v>500.9247615300817</v>
      </c>
      <c r="T440" s="3">
        <f>+MAX(CEILING(Tabella2026[[#This Row],[preDEF1]],1),1)</f>
        <v>501</v>
      </c>
      <c r="U440" s="9">
        <f xml:space="preserve"> IF(ROW(Tabella2026[[#This Row],[preDEF2]]) - ROW(Tabella2026[[#Headers],[preDEF2]])&lt;=ABS(SUM(Tabella2026[preDEF2])-N_TESSERE),Tabella2026[[#This Row],[preDEF2]]-1,Tabella2026[[#This Row],[preDEF2]])</f>
        <v>500</v>
      </c>
      <c r="V440" s="21">
        <f>+Tabella2026[[#This Row],[DEF - n. card]]*(PLAFOND/N_TESSERE)</f>
        <v>250000</v>
      </c>
      <c r="W440" s="18"/>
    </row>
    <row r="441" spans="2:23" x14ac:dyDescent="0.25">
      <c r="B441" s="1" t="s">
        <v>909</v>
      </c>
      <c r="C441" s="2">
        <v>65025</v>
      </c>
      <c r="D441" s="1" t="s">
        <v>910</v>
      </c>
      <c r="E441" s="1" t="s">
        <v>15</v>
      </c>
      <c r="F441" s="1" t="s">
        <v>82</v>
      </c>
      <c r="G441" s="1" t="s">
        <v>233</v>
      </c>
      <c r="H441" s="1" t="s">
        <v>15836</v>
      </c>
      <c r="I441" s="5">
        <v>22410</v>
      </c>
      <c r="J441" s="5">
        <v>254175560</v>
      </c>
      <c r="K441" s="3">
        <f>+Tabella2026[[#This Row],[POP_2024]]/SUM(Tabella2026[POP_2024])</f>
        <v>3.8019482533296651E-4</v>
      </c>
      <c r="L441" s="3">
        <f>+Tabella2026[[#This Row],[INCIDENZA POPOLAZIONE]]*(PLAFOND/2)</f>
        <v>111929.07143190634</v>
      </c>
      <c r="M441" s="3">
        <f>+IFERROR(Tabella2026[[#This Row],[reddito_2024]]/Tabella2026[[#This Row],[POP_2024]],"")</f>
        <v>11342.059794734494</v>
      </c>
      <c r="N441" s="3">
        <f>+IF(Tabella2026[[#This Row],[REDDITO COMPLESSIVO PROCAPITE]]&lt;media_aggr_reddito_pc,(media_aggr_reddito_pc-Tabella2026[[#This Row],[REDDITO COMPLESSIVO PROCAPITE]]),0)</f>
        <v>6483.006267874247</v>
      </c>
      <c r="O441" s="3">
        <f>+Tabella2026[[#This Row],[DIFFERENZA REDDITO INFERIORE ALLA MEDIA DALLA MEDIA]]*Tabella2026[[#This Row],[POP_2024]]</f>
        <v>145284170.46306187</v>
      </c>
      <c r="P441" s="3">
        <f>+Tabella2026[[#This Row],[POPOLAZIONE PER DIFFERENZA ]]/SUM(Tabella2026[[POPOLAZIONE PER DIFFERENZA ]])</f>
        <v>1.2889351622353315E-3</v>
      </c>
      <c r="Q441" s="3">
        <f>+Tabella2026[[#This Row],[INCIDENZA POPOLAZIONE PER DIFFERENZA]]*(PLAFOND-SUM(Tabella2026[CONTRIBUTO SULLA BASE DELLA POPOLAZIONE]))</f>
        <v>379461.54506071145</v>
      </c>
      <c r="R441" s="3">
        <f>+Tabella2026[[#This Row],[CONTRIBUTO SULLA BASE DELLA POPOLAZIONE]]+Tabella2026[[#This Row],[CONTRIBUTO SULLA BASE DEL REDDITO]]</f>
        <v>491390.61649261776</v>
      </c>
      <c r="S441" s="3">
        <f>+Tabella2026[[#This Row],[CONTRIBUTO TOTALE]]/(PLAFOND/N_TESSERE)</f>
        <v>982.78123298523553</v>
      </c>
      <c r="T441" s="3">
        <f>+MAX(CEILING(Tabella2026[[#This Row],[preDEF1]],1),1)</f>
        <v>983</v>
      </c>
      <c r="U441" s="9">
        <f xml:space="preserve"> IF(ROW(Tabella2026[[#This Row],[preDEF2]]) - ROW(Tabella2026[[#Headers],[preDEF2]])&lt;=ABS(SUM(Tabella2026[preDEF2])-N_TESSERE),Tabella2026[[#This Row],[preDEF2]]-1,Tabella2026[[#This Row],[preDEF2]])</f>
        <v>982</v>
      </c>
      <c r="V441" s="21">
        <f>+Tabella2026[[#This Row],[DEF - n. card]]*(PLAFOND/N_TESSERE)</f>
        <v>491000</v>
      </c>
      <c r="W441" s="18"/>
    </row>
    <row r="442" spans="2:23" x14ac:dyDescent="0.25">
      <c r="B442" s="1" t="s">
        <v>915</v>
      </c>
      <c r="C442" s="2">
        <v>99018</v>
      </c>
      <c r="D442" s="1" t="s">
        <v>916</v>
      </c>
      <c r="E442" s="1" t="s">
        <v>27</v>
      </c>
      <c r="F442" s="1" t="s">
        <v>73</v>
      </c>
      <c r="G442" s="1" t="s">
        <v>233</v>
      </c>
      <c r="H442" s="1" t="s">
        <v>15835</v>
      </c>
      <c r="I442" s="5">
        <v>22216</v>
      </c>
      <c r="J442" s="5">
        <v>386554943</v>
      </c>
      <c r="K442" s="3">
        <f>+Tabella2026[[#This Row],[POP_2024]]/SUM(Tabella2026[POP_2024])</f>
        <v>3.7690353590348879E-4</v>
      </c>
      <c r="L442" s="3">
        <f>+Tabella2026[[#This Row],[INCIDENZA POPOLAZIONE]]*(PLAFOND/2)</f>
        <v>110960.11829233517</v>
      </c>
      <c r="M442" s="3">
        <f>+IFERROR(Tabella2026[[#This Row],[reddito_2024]]/Tabella2026[[#This Row],[POP_2024]],"")</f>
        <v>17399.8443914296</v>
      </c>
      <c r="N442" s="3">
        <f>+IF(Tabella2026[[#This Row],[REDDITO COMPLESSIVO PROCAPITE]]&lt;media_aggr_reddito_pc,(media_aggr_reddito_pc-Tabella2026[[#This Row],[REDDITO COMPLESSIVO PROCAPITE]]),0)</f>
        <v>425.22167117914069</v>
      </c>
      <c r="O442" s="3">
        <f>+Tabella2026[[#This Row],[DIFFERENZA REDDITO INFERIORE ALLA MEDIA DALLA MEDIA]]*Tabella2026[[#This Row],[POP_2024]]</f>
        <v>9446724.6469157897</v>
      </c>
      <c r="P442" s="3">
        <f>+Tabella2026[[#This Row],[POPOLAZIONE PER DIFFERENZA ]]/SUM(Tabella2026[[POPOLAZIONE PER DIFFERENZA ]])</f>
        <v>8.3809650607880081E-5</v>
      </c>
      <c r="Q442" s="3">
        <f>+Tabella2026[[#This Row],[INCIDENZA POPOLAZIONE PER DIFFERENZA]]*(PLAFOND-SUM(Tabella2026[CONTRIBUTO SULLA BASE DELLA POPOLAZIONE]))</f>
        <v>24673.498281722041</v>
      </c>
      <c r="R442" s="3">
        <f>+Tabella2026[[#This Row],[CONTRIBUTO SULLA BASE DELLA POPOLAZIONE]]+Tabella2026[[#This Row],[CONTRIBUTO SULLA BASE DEL REDDITO]]</f>
        <v>135633.6165740572</v>
      </c>
      <c r="S442" s="3">
        <f>+Tabella2026[[#This Row],[CONTRIBUTO TOTALE]]/(PLAFOND/N_TESSERE)</f>
        <v>271.26723314811443</v>
      </c>
      <c r="T442" s="3">
        <f>+MAX(CEILING(Tabella2026[[#This Row],[preDEF1]],1),1)</f>
        <v>272</v>
      </c>
      <c r="U442" s="9">
        <f xml:space="preserve"> IF(ROW(Tabella2026[[#This Row],[preDEF2]]) - ROW(Tabella2026[[#Headers],[preDEF2]])&lt;=ABS(SUM(Tabella2026[preDEF2])-N_TESSERE),Tabella2026[[#This Row],[preDEF2]]-1,Tabella2026[[#This Row],[preDEF2]])</f>
        <v>271</v>
      </c>
      <c r="V442" s="21">
        <f>+Tabella2026[[#This Row],[DEF - n. card]]*(PLAFOND/N_TESSERE)</f>
        <v>135500</v>
      </c>
      <c r="W442" s="18"/>
    </row>
    <row r="443" spans="2:23" x14ac:dyDescent="0.25">
      <c r="B443" s="1" t="s">
        <v>921</v>
      </c>
      <c r="C443" s="2">
        <v>26055</v>
      </c>
      <c r="D443" s="1" t="s">
        <v>922</v>
      </c>
      <c r="E443" s="1" t="s">
        <v>38</v>
      </c>
      <c r="F443" s="1" t="s">
        <v>150</v>
      </c>
      <c r="G443" s="1" t="s">
        <v>233</v>
      </c>
      <c r="H443" s="1" t="s">
        <v>15835</v>
      </c>
      <c r="I443" s="5">
        <v>22174</v>
      </c>
      <c r="J443" s="5">
        <v>439985248</v>
      </c>
      <c r="K443" s="3">
        <f>+Tabella2026[[#This Row],[POP_2024]]/SUM(Tabella2026[POP_2024])</f>
        <v>3.7619098870741633E-4</v>
      </c>
      <c r="L443" s="3">
        <f>+Tabella2026[[#This Row],[INCIDENZA POPOLAZIONE]]*(PLAFOND/2)</f>
        <v>110750.34493222184</v>
      </c>
      <c r="M443" s="3">
        <f>+IFERROR(Tabella2026[[#This Row],[reddito_2024]]/Tabella2026[[#This Row],[POP_2024]],"")</f>
        <v>19842.394155317037</v>
      </c>
      <c r="N443" s="3">
        <f>+IF(Tabella2026[[#This Row],[REDDITO COMPLESSIVO PROCAPITE]]&lt;media_aggr_reddito_pc,(media_aggr_reddito_pc-Tabella2026[[#This Row],[REDDITO COMPLESSIVO PROCAPITE]]),0)</f>
        <v>0</v>
      </c>
      <c r="O443" s="3">
        <f>+Tabella2026[[#This Row],[DIFFERENZA REDDITO INFERIORE ALLA MEDIA DALLA MEDIA]]*Tabella2026[[#This Row],[POP_2024]]</f>
        <v>0</v>
      </c>
      <c r="P443" s="3">
        <f>+Tabella2026[[#This Row],[POPOLAZIONE PER DIFFERENZA ]]/SUM(Tabella2026[[POPOLAZIONE PER DIFFERENZA ]])</f>
        <v>0</v>
      </c>
      <c r="Q443" s="3">
        <f>+Tabella2026[[#This Row],[INCIDENZA POPOLAZIONE PER DIFFERENZA]]*(PLAFOND-SUM(Tabella2026[CONTRIBUTO SULLA BASE DELLA POPOLAZIONE]))</f>
        <v>0</v>
      </c>
      <c r="R443" s="3">
        <f>+Tabella2026[[#This Row],[CONTRIBUTO SULLA BASE DELLA POPOLAZIONE]]+Tabella2026[[#This Row],[CONTRIBUTO SULLA BASE DEL REDDITO]]</f>
        <v>110750.34493222184</v>
      </c>
      <c r="S443" s="3">
        <f>+Tabella2026[[#This Row],[CONTRIBUTO TOTALE]]/(PLAFOND/N_TESSERE)</f>
        <v>221.50068986444367</v>
      </c>
      <c r="T443" s="3">
        <f>+MAX(CEILING(Tabella2026[[#This Row],[preDEF1]],1),1)</f>
        <v>222</v>
      </c>
      <c r="U443" s="9">
        <f xml:space="preserve"> IF(ROW(Tabella2026[[#This Row],[preDEF2]]) - ROW(Tabella2026[[#Headers],[preDEF2]])&lt;=ABS(SUM(Tabella2026[preDEF2])-N_TESSERE),Tabella2026[[#This Row],[preDEF2]]-1,Tabella2026[[#This Row],[preDEF2]])</f>
        <v>221</v>
      </c>
      <c r="V443" s="21">
        <f>+Tabella2026[[#This Row],[DEF - n. card]]*(PLAFOND/N_TESSERE)</f>
        <v>110500</v>
      </c>
      <c r="W443" s="18"/>
    </row>
    <row r="444" spans="2:23" x14ac:dyDescent="0.25">
      <c r="B444" s="1" t="s">
        <v>935</v>
      </c>
      <c r="C444" s="2">
        <v>89014</v>
      </c>
      <c r="D444" s="1" t="s">
        <v>936</v>
      </c>
      <c r="E444" s="1" t="s">
        <v>21</v>
      </c>
      <c r="F444" s="1" t="s">
        <v>101</v>
      </c>
      <c r="G444" s="1" t="s">
        <v>233</v>
      </c>
      <c r="H444" s="1" t="s">
        <v>15836</v>
      </c>
      <c r="I444" s="5">
        <v>22117</v>
      </c>
      <c r="J444" s="5">
        <v>199961507</v>
      </c>
      <c r="K444" s="3">
        <f>+Tabella2026[[#This Row],[POP_2024]]/SUM(Tabella2026[POP_2024])</f>
        <v>3.7522396036988935E-4</v>
      </c>
      <c r="L444" s="3">
        <f>+Tabella2026[[#This Row],[INCIDENZA POPOLAZIONE]]*(PLAFOND/2)</f>
        <v>110465.65251492515</v>
      </c>
      <c r="M444" s="3">
        <f>+IFERROR(Tabella2026[[#This Row],[reddito_2024]]/Tabella2026[[#This Row],[POP_2024]],"")</f>
        <v>9041.0773160916942</v>
      </c>
      <c r="N444" s="3">
        <f>+IF(Tabella2026[[#This Row],[REDDITO COMPLESSIVO PROCAPITE]]&lt;media_aggr_reddito_pc,(media_aggr_reddito_pc-Tabella2026[[#This Row],[REDDITO COMPLESSIVO PROCAPITE]]),0)</f>
        <v>8783.9887465170468</v>
      </c>
      <c r="O444" s="3">
        <f>+Tabella2026[[#This Row],[DIFFERENZA REDDITO INFERIORE ALLA MEDIA DALLA MEDIA]]*Tabella2026[[#This Row],[POP_2024]]</f>
        <v>194275479.10671753</v>
      </c>
      <c r="P444" s="3">
        <f>+Tabella2026[[#This Row],[POPOLAZIONE PER DIFFERENZA ]]/SUM(Tabella2026[[POPOLAZIONE PER DIFFERENZA ]])</f>
        <v>1.7235772856921767E-3</v>
      </c>
      <c r="Q444" s="3">
        <f>+Tabella2026[[#This Row],[INCIDENZA POPOLAZIONE PER DIFFERENZA]]*(PLAFOND-SUM(Tabella2026[CONTRIBUTO SULLA BASE DELLA POPOLAZIONE]))</f>
        <v>507419.86022481462</v>
      </c>
      <c r="R444" s="3">
        <f>+Tabella2026[[#This Row],[CONTRIBUTO SULLA BASE DELLA POPOLAZIONE]]+Tabella2026[[#This Row],[CONTRIBUTO SULLA BASE DEL REDDITO]]</f>
        <v>617885.51273973973</v>
      </c>
      <c r="S444" s="3">
        <f>+Tabella2026[[#This Row],[CONTRIBUTO TOTALE]]/(PLAFOND/N_TESSERE)</f>
        <v>1235.7710254794795</v>
      </c>
      <c r="T444" s="3">
        <f>+MAX(CEILING(Tabella2026[[#This Row],[preDEF1]],1),1)</f>
        <v>1236</v>
      </c>
      <c r="U444" s="9">
        <f xml:space="preserve"> IF(ROW(Tabella2026[[#This Row],[preDEF2]]) - ROW(Tabella2026[[#Headers],[preDEF2]])&lt;=ABS(SUM(Tabella2026[preDEF2])-N_TESSERE),Tabella2026[[#This Row],[preDEF2]]-1,Tabella2026[[#This Row],[preDEF2]])</f>
        <v>1235</v>
      </c>
      <c r="V444" s="21">
        <f>+Tabella2026[[#This Row],[DEF - n. card]]*(PLAFOND/N_TESSERE)</f>
        <v>617500</v>
      </c>
      <c r="W444" s="18"/>
    </row>
    <row r="445" spans="2:23" x14ac:dyDescent="0.25">
      <c r="B445" s="1" t="s">
        <v>919</v>
      </c>
      <c r="C445" s="2">
        <v>4130</v>
      </c>
      <c r="D445" s="1" t="s">
        <v>920</v>
      </c>
      <c r="E445" s="1" t="s">
        <v>18</v>
      </c>
      <c r="F445" s="1" t="s">
        <v>263</v>
      </c>
      <c r="G445" s="1" t="s">
        <v>233</v>
      </c>
      <c r="H445" s="1" t="s">
        <v>15835</v>
      </c>
      <c r="I445" s="5">
        <v>22114</v>
      </c>
      <c r="J445" s="5">
        <v>454252815</v>
      </c>
      <c r="K445" s="3">
        <f>+Tabella2026[[#This Row],[POP_2024]]/SUM(Tabella2026[POP_2024])</f>
        <v>3.7517306414159847E-4</v>
      </c>
      <c r="L445" s="3">
        <f>+Tabella2026[[#This Row],[INCIDENZA POPOLAZIONE]]*(PLAFOND/2)</f>
        <v>110450.66870348848</v>
      </c>
      <c r="M445" s="3">
        <f>+IFERROR(Tabella2026[[#This Row],[reddito_2024]]/Tabella2026[[#This Row],[POP_2024]],"")</f>
        <v>20541.41335805372</v>
      </c>
      <c r="N445" s="3">
        <f>+IF(Tabella2026[[#This Row],[REDDITO COMPLESSIVO PROCAPITE]]&lt;media_aggr_reddito_pc,(media_aggr_reddito_pc-Tabella2026[[#This Row],[REDDITO COMPLESSIVO PROCAPITE]]),0)</f>
        <v>0</v>
      </c>
      <c r="O445" s="3">
        <f>+Tabella2026[[#This Row],[DIFFERENZA REDDITO INFERIORE ALLA MEDIA DALLA MEDIA]]*Tabella2026[[#This Row],[POP_2024]]</f>
        <v>0</v>
      </c>
      <c r="P445" s="3">
        <f>+Tabella2026[[#This Row],[POPOLAZIONE PER DIFFERENZA ]]/SUM(Tabella2026[[POPOLAZIONE PER DIFFERENZA ]])</f>
        <v>0</v>
      </c>
      <c r="Q445" s="3">
        <f>+Tabella2026[[#This Row],[INCIDENZA POPOLAZIONE PER DIFFERENZA]]*(PLAFOND-SUM(Tabella2026[CONTRIBUTO SULLA BASE DELLA POPOLAZIONE]))</f>
        <v>0</v>
      </c>
      <c r="R445" s="3">
        <f>+Tabella2026[[#This Row],[CONTRIBUTO SULLA BASE DELLA POPOLAZIONE]]+Tabella2026[[#This Row],[CONTRIBUTO SULLA BASE DEL REDDITO]]</f>
        <v>110450.66870348848</v>
      </c>
      <c r="S445" s="3">
        <f>+Tabella2026[[#This Row],[CONTRIBUTO TOTALE]]/(PLAFOND/N_TESSERE)</f>
        <v>220.90133740697695</v>
      </c>
      <c r="T445" s="3">
        <f>+MAX(CEILING(Tabella2026[[#This Row],[preDEF1]],1),1)</f>
        <v>221</v>
      </c>
      <c r="U445" s="9">
        <f xml:space="preserve"> IF(ROW(Tabella2026[[#This Row],[preDEF2]]) - ROW(Tabella2026[[#Headers],[preDEF2]])&lt;=ABS(SUM(Tabella2026[preDEF2])-N_TESSERE),Tabella2026[[#This Row],[preDEF2]]-1,Tabella2026[[#This Row],[preDEF2]])</f>
        <v>220</v>
      </c>
      <c r="V445" s="21">
        <f>+Tabella2026[[#This Row],[DEF - n. card]]*(PLAFOND/N_TESSERE)</f>
        <v>110000</v>
      </c>
      <c r="W445" s="18"/>
    </row>
    <row r="446" spans="2:23" x14ac:dyDescent="0.25">
      <c r="B446" s="1" t="s">
        <v>905</v>
      </c>
      <c r="C446" s="2">
        <v>60024</v>
      </c>
      <c r="D446" s="1" t="s">
        <v>906</v>
      </c>
      <c r="E446" s="1" t="s">
        <v>8</v>
      </c>
      <c r="F446" s="1" t="s">
        <v>397</v>
      </c>
      <c r="G446" s="1" t="s">
        <v>233</v>
      </c>
      <c r="H446" s="1" t="s">
        <v>15834</v>
      </c>
      <c r="I446" s="5">
        <v>22102</v>
      </c>
      <c r="J446" s="5">
        <v>313175748</v>
      </c>
      <c r="K446" s="3">
        <f>+Tabella2026[[#This Row],[POP_2024]]/SUM(Tabella2026[POP_2024])</f>
        <v>3.7496947922843488E-4</v>
      </c>
      <c r="L446" s="3">
        <f>+Tabella2026[[#This Row],[INCIDENZA POPOLAZIONE]]*(PLAFOND/2)</f>
        <v>110390.73345774181</v>
      </c>
      <c r="M446" s="3">
        <f>+IFERROR(Tabella2026[[#This Row],[reddito_2024]]/Tabella2026[[#This Row],[POP_2024]],"")</f>
        <v>14169.566012125599</v>
      </c>
      <c r="N446" s="3">
        <f>+IF(Tabella2026[[#This Row],[REDDITO COMPLESSIVO PROCAPITE]]&lt;media_aggr_reddito_pc,(media_aggr_reddito_pc-Tabella2026[[#This Row],[REDDITO COMPLESSIVO PROCAPITE]]),0)</f>
        <v>3655.5000504831423</v>
      </c>
      <c r="O446" s="3">
        <f>+Tabella2026[[#This Row],[DIFFERENZA REDDITO INFERIORE ALLA MEDIA DALLA MEDIA]]*Tabella2026[[#This Row],[POP_2024]]</f>
        <v>80793862.115778416</v>
      </c>
      <c r="P446" s="3">
        <f>+Tabella2026[[#This Row],[POPOLAZIONE PER DIFFERENZA ]]/SUM(Tabella2026[[POPOLAZIONE PER DIFFERENZA ]])</f>
        <v>7.1678868690169296E-4</v>
      </c>
      <c r="Q446" s="3">
        <f>+Tabella2026[[#This Row],[INCIDENZA POPOLAZIONE PER DIFFERENZA]]*(PLAFOND-SUM(Tabella2026[CONTRIBUTO SULLA BASE DELLA POPOLAZIONE]))</f>
        <v>211022.05183234409</v>
      </c>
      <c r="R446" s="3">
        <f>+Tabella2026[[#This Row],[CONTRIBUTO SULLA BASE DELLA POPOLAZIONE]]+Tabella2026[[#This Row],[CONTRIBUTO SULLA BASE DEL REDDITO]]</f>
        <v>321412.78529008589</v>
      </c>
      <c r="S446" s="3">
        <f>+Tabella2026[[#This Row],[CONTRIBUTO TOTALE]]/(PLAFOND/N_TESSERE)</f>
        <v>642.82557058017176</v>
      </c>
      <c r="T446" s="3">
        <f>+MAX(CEILING(Tabella2026[[#This Row],[preDEF1]],1),1)</f>
        <v>643</v>
      </c>
      <c r="U446" s="9">
        <f xml:space="preserve"> IF(ROW(Tabella2026[[#This Row],[preDEF2]]) - ROW(Tabella2026[[#Headers],[preDEF2]])&lt;=ABS(SUM(Tabella2026[preDEF2])-N_TESSERE),Tabella2026[[#This Row],[preDEF2]]-1,Tabella2026[[#This Row],[preDEF2]])</f>
        <v>642</v>
      </c>
      <c r="V446" s="21">
        <f>+Tabella2026[[#This Row],[DEF - n. card]]*(PLAFOND/N_TESSERE)</f>
        <v>321000</v>
      </c>
      <c r="W446" s="18"/>
    </row>
    <row r="447" spans="2:23" x14ac:dyDescent="0.25">
      <c r="B447" s="1" t="s">
        <v>917</v>
      </c>
      <c r="C447" s="2">
        <v>58074</v>
      </c>
      <c r="D447" s="1" t="s">
        <v>918</v>
      </c>
      <c r="E447" s="1" t="s">
        <v>8</v>
      </c>
      <c r="F447" s="1" t="s">
        <v>7</v>
      </c>
      <c r="G447" s="1" t="s">
        <v>233</v>
      </c>
      <c r="H447" s="1" t="s">
        <v>15834</v>
      </c>
      <c r="I447" s="5">
        <v>22092</v>
      </c>
      <c r="J447" s="5">
        <v>317783548</v>
      </c>
      <c r="K447" s="3">
        <f>+Tabella2026[[#This Row],[POP_2024]]/SUM(Tabella2026[POP_2024])</f>
        <v>3.7479982513413191E-4</v>
      </c>
      <c r="L447" s="3">
        <f>+Tabella2026[[#This Row],[INCIDENZA POPOLAZIONE]]*(PLAFOND/2)</f>
        <v>110340.78741961958</v>
      </c>
      <c r="M447" s="3">
        <f>+IFERROR(Tabella2026[[#This Row],[reddito_2024]]/Tabella2026[[#This Row],[POP_2024]],"")</f>
        <v>14384.553141408654</v>
      </c>
      <c r="N447" s="3">
        <f>+IF(Tabella2026[[#This Row],[REDDITO COMPLESSIVO PROCAPITE]]&lt;media_aggr_reddito_pc,(media_aggr_reddito_pc-Tabella2026[[#This Row],[REDDITO COMPLESSIVO PROCAPITE]]),0)</f>
        <v>3440.5129212000866</v>
      </c>
      <c r="O447" s="3">
        <f>+Tabella2026[[#This Row],[DIFFERENZA REDDITO INFERIORE ALLA MEDIA DALLA MEDIA]]*Tabella2026[[#This Row],[POP_2024]]</f>
        <v>76007811.455152318</v>
      </c>
      <c r="P447" s="3">
        <f>+Tabella2026[[#This Row],[POPOLAZIONE PER DIFFERENZA ]]/SUM(Tabella2026[[POPOLAZIONE PER DIFFERENZA ]])</f>
        <v>6.743277018882635E-4</v>
      </c>
      <c r="Q447" s="3">
        <f>+Tabella2026[[#This Row],[INCIDENZA POPOLAZIONE PER DIFFERENZA]]*(PLAFOND-SUM(Tabella2026[CONTRIBUTO SULLA BASE DELLA POPOLAZIONE]))</f>
        <v>198521.56969012917</v>
      </c>
      <c r="R447" s="3">
        <f>+Tabella2026[[#This Row],[CONTRIBUTO SULLA BASE DELLA POPOLAZIONE]]+Tabella2026[[#This Row],[CONTRIBUTO SULLA BASE DEL REDDITO]]</f>
        <v>308862.35710974876</v>
      </c>
      <c r="S447" s="3">
        <f>+Tabella2026[[#This Row],[CONTRIBUTO TOTALE]]/(PLAFOND/N_TESSERE)</f>
        <v>617.72471421949751</v>
      </c>
      <c r="T447" s="3">
        <f>+MAX(CEILING(Tabella2026[[#This Row],[preDEF1]],1),1)</f>
        <v>618</v>
      </c>
      <c r="U447" s="9">
        <f xml:space="preserve"> IF(ROW(Tabella2026[[#This Row],[preDEF2]]) - ROW(Tabella2026[[#Headers],[preDEF2]])&lt;=ABS(SUM(Tabella2026[preDEF2])-N_TESSERE),Tabella2026[[#This Row],[preDEF2]]-1,Tabella2026[[#This Row],[preDEF2]])</f>
        <v>617</v>
      </c>
      <c r="V447" s="21">
        <f>+Tabella2026[[#This Row],[DEF - n. card]]*(PLAFOND/N_TESSERE)</f>
        <v>308500</v>
      </c>
      <c r="W447" s="18"/>
    </row>
    <row r="448" spans="2:23" x14ac:dyDescent="0.25">
      <c r="B448" s="1" t="s">
        <v>911</v>
      </c>
      <c r="C448" s="2">
        <v>69058</v>
      </c>
      <c r="D448" s="1" t="s">
        <v>912</v>
      </c>
      <c r="E448" s="1" t="s">
        <v>96</v>
      </c>
      <c r="F448" s="1" t="s">
        <v>328</v>
      </c>
      <c r="G448" s="1" t="s">
        <v>233</v>
      </c>
      <c r="H448" s="1" t="s">
        <v>15836</v>
      </c>
      <c r="I448" s="5">
        <v>21984</v>
      </c>
      <c r="J448" s="5">
        <v>339264227</v>
      </c>
      <c r="K448" s="3">
        <f>+Tabella2026[[#This Row],[POP_2024]]/SUM(Tabella2026[POP_2024])</f>
        <v>3.7296756091565977E-4</v>
      </c>
      <c r="L448" s="3">
        <f>+Tabella2026[[#This Row],[INCIDENZA POPOLAZIONE]]*(PLAFOND/2)</f>
        <v>109801.37020789956</v>
      </c>
      <c r="M448" s="3">
        <f>+IFERROR(Tabella2026[[#This Row],[reddito_2024]]/Tabella2026[[#This Row],[POP_2024]],"")</f>
        <v>15432.32473617176</v>
      </c>
      <c r="N448" s="3">
        <f>+IF(Tabella2026[[#This Row],[REDDITO COMPLESSIVO PROCAPITE]]&lt;media_aggr_reddito_pc,(media_aggr_reddito_pc-Tabella2026[[#This Row],[REDDITO COMPLESSIVO PROCAPITE]]),0)</f>
        <v>2392.7413264369807</v>
      </c>
      <c r="O448" s="3">
        <f>+Tabella2026[[#This Row],[DIFFERENZA REDDITO INFERIORE ALLA MEDIA DALLA MEDIA]]*Tabella2026[[#This Row],[POP_2024]]</f>
        <v>52602025.320390582</v>
      </c>
      <c r="P448" s="3">
        <f>+Tabella2026[[#This Row],[POPOLAZIONE PER DIFFERENZA ]]/SUM(Tabella2026[[POPOLAZIONE PER DIFFERENZA ]])</f>
        <v>4.6667575568725003E-4</v>
      </c>
      <c r="Q448" s="3">
        <f>+Tabella2026[[#This Row],[INCIDENZA POPOLAZIONE PER DIFFERENZA]]*(PLAFOND-SUM(Tabella2026[CONTRIBUTO SULLA BASE DELLA POPOLAZIONE]))</f>
        <v>137388.99246751019</v>
      </c>
      <c r="R448" s="3">
        <f>+Tabella2026[[#This Row],[CONTRIBUTO SULLA BASE DELLA POPOLAZIONE]]+Tabella2026[[#This Row],[CONTRIBUTO SULLA BASE DEL REDDITO]]</f>
        <v>247190.36267540976</v>
      </c>
      <c r="S448" s="3">
        <f>+Tabella2026[[#This Row],[CONTRIBUTO TOTALE]]/(PLAFOND/N_TESSERE)</f>
        <v>494.38072535081955</v>
      </c>
      <c r="T448" s="3">
        <f>+MAX(CEILING(Tabella2026[[#This Row],[preDEF1]],1),1)</f>
        <v>495</v>
      </c>
      <c r="U448" s="9">
        <f xml:space="preserve"> IF(ROW(Tabella2026[[#This Row],[preDEF2]]) - ROW(Tabella2026[[#Headers],[preDEF2]])&lt;=ABS(SUM(Tabella2026[preDEF2])-N_TESSERE),Tabella2026[[#This Row],[preDEF2]]-1,Tabella2026[[#This Row],[preDEF2]])</f>
        <v>494</v>
      </c>
      <c r="V448" s="21">
        <f>+Tabella2026[[#This Row],[DEF - n. card]]*(PLAFOND/N_TESSERE)</f>
        <v>247000</v>
      </c>
      <c r="W448" s="18"/>
    </row>
    <row r="449" spans="2:23" x14ac:dyDescent="0.25">
      <c r="B449" s="1" t="s">
        <v>925</v>
      </c>
      <c r="C449" s="2">
        <v>38006</v>
      </c>
      <c r="D449" s="1" t="s">
        <v>926</v>
      </c>
      <c r="E449" s="1" t="s">
        <v>27</v>
      </c>
      <c r="F449" s="1" t="s">
        <v>80</v>
      </c>
      <c r="G449" s="1" t="s">
        <v>233</v>
      </c>
      <c r="H449" s="1" t="s">
        <v>15835</v>
      </c>
      <c r="I449" s="5">
        <v>21910</v>
      </c>
      <c r="J449" s="5">
        <v>373377322</v>
      </c>
      <c r="K449" s="3">
        <f>+Tabella2026[[#This Row],[POP_2024]]/SUM(Tabella2026[POP_2024])</f>
        <v>3.7171212061781777E-4</v>
      </c>
      <c r="L449" s="3">
        <f>+Tabella2026[[#This Row],[INCIDENZA POPOLAZIONE]]*(PLAFOND/2)</f>
        <v>109431.76952579508</v>
      </c>
      <c r="M449" s="3">
        <f>+IFERROR(Tabella2026[[#This Row],[reddito_2024]]/Tabella2026[[#This Row],[POP_2024]],"")</f>
        <v>17041.411319032406</v>
      </c>
      <c r="N449" s="3">
        <f>+IF(Tabella2026[[#This Row],[REDDITO COMPLESSIVO PROCAPITE]]&lt;media_aggr_reddito_pc,(media_aggr_reddito_pc-Tabella2026[[#This Row],[REDDITO COMPLESSIVO PROCAPITE]]),0)</f>
        <v>783.65474357633502</v>
      </c>
      <c r="O449" s="3">
        <f>+Tabella2026[[#This Row],[DIFFERENZA REDDITO INFERIORE ALLA MEDIA DALLA MEDIA]]*Tabella2026[[#This Row],[POP_2024]]</f>
        <v>17169875.431757499</v>
      </c>
      <c r="P449" s="3">
        <f>+Tabella2026[[#This Row],[POPOLAZIONE PER DIFFERENZA ]]/SUM(Tabella2026[[POPOLAZIONE PER DIFFERENZA ]])</f>
        <v>1.5232806233917616E-4</v>
      </c>
      <c r="Q449" s="3">
        <f>+Tabella2026[[#This Row],[INCIDENZA POPOLAZIONE PER DIFFERENZA]]*(PLAFOND-SUM(Tabella2026[CONTRIBUTO SULLA BASE DELLA POPOLAZIONE]))</f>
        <v>44845.267306606889</v>
      </c>
      <c r="R449" s="3">
        <f>+Tabella2026[[#This Row],[CONTRIBUTO SULLA BASE DELLA POPOLAZIONE]]+Tabella2026[[#This Row],[CONTRIBUTO SULLA BASE DEL REDDITO]]</f>
        <v>154277.03683240197</v>
      </c>
      <c r="S449" s="3">
        <f>+Tabella2026[[#This Row],[CONTRIBUTO TOTALE]]/(PLAFOND/N_TESSERE)</f>
        <v>308.55407366480392</v>
      </c>
      <c r="T449" s="3">
        <f>+MAX(CEILING(Tabella2026[[#This Row],[preDEF1]],1),1)</f>
        <v>309</v>
      </c>
      <c r="U449" s="9">
        <f xml:space="preserve"> IF(ROW(Tabella2026[[#This Row],[preDEF2]]) - ROW(Tabella2026[[#Headers],[preDEF2]])&lt;=ABS(SUM(Tabella2026[preDEF2])-N_TESSERE),Tabella2026[[#This Row],[preDEF2]]-1,Tabella2026[[#This Row],[preDEF2]])</f>
        <v>308</v>
      </c>
      <c r="V449" s="21">
        <f>+Tabella2026[[#This Row],[DEF - n. card]]*(PLAFOND/N_TESSERE)</f>
        <v>154000</v>
      </c>
      <c r="W449" s="18"/>
    </row>
    <row r="450" spans="2:23" x14ac:dyDescent="0.25">
      <c r="B450" s="1" t="s">
        <v>913</v>
      </c>
      <c r="C450" s="2">
        <v>61078</v>
      </c>
      <c r="D450" s="1" t="s">
        <v>914</v>
      </c>
      <c r="E450" s="1" t="s">
        <v>15</v>
      </c>
      <c r="F450" s="1" t="s">
        <v>184</v>
      </c>
      <c r="G450" s="1" t="s">
        <v>233</v>
      </c>
      <c r="H450" s="1" t="s">
        <v>15836</v>
      </c>
      <c r="I450" s="5">
        <v>21873</v>
      </c>
      <c r="J450" s="5">
        <v>314036913</v>
      </c>
      <c r="K450" s="3">
        <f>+Tabella2026[[#This Row],[POP_2024]]/SUM(Tabella2026[POP_2024])</f>
        <v>3.7108440046889675E-4</v>
      </c>
      <c r="L450" s="3">
        <f>+Tabella2026[[#This Row],[INCIDENZA POPOLAZIONE]]*(PLAFOND/2)</f>
        <v>109246.96918474285</v>
      </c>
      <c r="M450" s="3">
        <f>+IFERROR(Tabella2026[[#This Row],[reddito_2024]]/Tabella2026[[#This Row],[POP_2024]],"")</f>
        <v>14357.285831847483</v>
      </c>
      <c r="N450" s="3">
        <f>+IF(Tabella2026[[#This Row],[REDDITO COMPLESSIVO PROCAPITE]]&lt;media_aggr_reddito_pc,(media_aggr_reddito_pc-Tabella2026[[#This Row],[REDDITO COMPLESSIVO PROCAPITE]]),0)</f>
        <v>3467.7802307612583</v>
      </c>
      <c r="O450" s="3">
        <f>+Tabella2026[[#This Row],[DIFFERENZA REDDITO INFERIORE ALLA MEDIA DALLA MEDIA]]*Tabella2026[[#This Row],[POP_2024]]</f>
        <v>75850756.987441003</v>
      </c>
      <c r="P450" s="3">
        <f>+Tabella2026[[#This Row],[POPOLAZIONE PER DIFFERENZA ]]/SUM(Tabella2026[[POPOLAZIONE PER DIFFERENZA ]])</f>
        <v>6.7293434275509669E-4</v>
      </c>
      <c r="Q450" s="3">
        <f>+Tabella2026[[#This Row],[INCIDENZA POPOLAZIONE PER DIFFERENZA]]*(PLAFOND-SUM(Tabella2026[CONTRIBUTO SULLA BASE DELLA POPOLAZIONE]))</f>
        <v>198111.3658063442</v>
      </c>
      <c r="R450" s="3">
        <f>+Tabella2026[[#This Row],[CONTRIBUTO SULLA BASE DELLA POPOLAZIONE]]+Tabella2026[[#This Row],[CONTRIBUTO SULLA BASE DEL REDDITO]]</f>
        <v>307358.33499108703</v>
      </c>
      <c r="S450" s="3">
        <f>+Tabella2026[[#This Row],[CONTRIBUTO TOTALE]]/(PLAFOND/N_TESSERE)</f>
        <v>614.71666998217404</v>
      </c>
      <c r="T450" s="3">
        <f>+MAX(CEILING(Tabella2026[[#This Row],[preDEF1]],1),1)</f>
        <v>615</v>
      </c>
      <c r="U450" s="9">
        <f xml:space="preserve"> IF(ROW(Tabella2026[[#This Row],[preDEF2]]) - ROW(Tabella2026[[#Headers],[preDEF2]])&lt;=ABS(SUM(Tabella2026[preDEF2])-N_TESSERE),Tabella2026[[#This Row],[preDEF2]]-1,Tabella2026[[#This Row],[preDEF2]])</f>
        <v>614</v>
      </c>
      <c r="V450" s="21">
        <f>+Tabella2026[[#This Row],[DEF - n. card]]*(PLAFOND/N_TESSERE)</f>
        <v>307000</v>
      </c>
      <c r="W450" s="18"/>
    </row>
    <row r="451" spans="2:23" x14ac:dyDescent="0.25">
      <c r="B451" s="1" t="s">
        <v>931</v>
      </c>
      <c r="C451" s="2">
        <v>46018</v>
      </c>
      <c r="D451" s="1" t="s">
        <v>932</v>
      </c>
      <c r="E451" s="1" t="s">
        <v>30</v>
      </c>
      <c r="F451" s="1" t="s">
        <v>142</v>
      </c>
      <c r="G451" s="1" t="s">
        <v>233</v>
      </c>
      <c r="H451" s="1" t="s">
        <v>15834</v>
      </c>
      <c r="I451" s="5">
        <v>21806</v>
      </c>
      <c r="J451" s="5">
        <v>369561101</v>
      </c>
      <c r="K451" s="3">
        <f>+Tabella2026[[#This Row],[POP_2024]]/SUM(Tabella2026[POP_2024])</f>
        <v>3.6994771803706684E-4</v>
      </c>
      <c r="L451" s="3">
        <f>+Tabella2026[[#This Row],[INCIDENZA POPOLAZIONE]]*(PLAFOND/2)</f>
        <v>108912.33072932395</v>
      </c>
      <c r="M451" s="3">
        <f>+IFERROR(Tabella2026[[#This Row],[reddito_2024]]/Tabella2026[[#This Row],[POP_2024]],"")</f>
        <v>16947.679583600842</v>
      </c>
      <c r="N451" s="3">
        <f>+IF(Tabella2026[[#This Row],[REDDITO COMPLESSIVO PROCAPITE]]&lt;media_aggr_reddito_pc,(media_aggr_reddito_pc-Tabella2026[[#This Row],[REDDITO COMPLESSIVO PROCAPITE]]),0)</f>
        <v>877.38647900789874</v>
      </c>
      <c r="O451" s="3">
        <f>+Tabella2026[[#This Row],[DIFFERENZA REDDITO INFERIORE ALLA MEDIA DALLA MEDIA]]*Tabella2026[[#This Row],[POP_2024]]</f>
        <v>19132289.561246239</v>
      </c>
      <c r="P451" s="3">
        <f>+Tabella2026[[#This Row],[POPOLAZIONE PER DIFFERENZA ]]/SUM(Tabella2026[[POPOLAZIONE PER DIFFERENZA ]])</f>
        <v>1.6973824932860164E-4</v>
      </c>
      <c r="Q451" s="3">
        <f>+Tabella2026[[#This Row],[INCIDENZA POPOLAZIONE PER DIFFERENZA]]*(PLAFOND-SUM(Tabella2026[CONTRIBUTO SULLA BASE DELLA POPOLAZIONE]))</f>
        <v>49970.813298653527</v>
      </c>
      <c r="R451" s="3">
        <f>+Tabella2026[[#This Row],[CONTRIBUTO SULLA BASE DELLA POPOLAZIONE]]+Tabella2026[[#This Row],[CONTRIBUTO SULLA BASE DEL REDDITO]]</f>
        <v>158883.14402797748</v>
      </c>
      <c r="S451" s="3">
        <f>+Tabella2026[[#This Row],[CONTRIBUTO TOTALE]]/(PLAFOND/N_TESSERE)</f>
        <v>317.76628805595499</v>
      </c>
      <c r="T451" s="3">
        <f>+MAX(CEILING(Tabella2026[[#This Row],[preDEF1]],1),1)</f>
        <v>318</v>
      </c>
      <c r="U451" s="9">
        <f xml:space="preserve"> IF(ROW(Tabella2026[[#This Row],[preDEF2]]) - ROW(Tabella2026[[#Headers],[preDEF2]])&lt;=ABS(SUM(Tabella2026[preDEF2])-N_TESSERE),Tabella2026[[#This Row],[preDEF2]]-1,Tabella2026[[#This Row],[preDEF2]])</f>
        <v>317</v>
      </c>
      <c r="V451" s="21">
        <f>+Tabella2026[[#This Row],[DEF - n. card]]*(PLAFOND/N_TESSERE)</f>
        <v>158500</v>
      </c>
      <c r="W451" s="18"/>
    </row>
    <row r="452" spans="2:23" x14ac:dyDescent="0.25">
      <c r="B452" s="1" t="s">
        <v>951</v>
      </c>
      <c r="C452" s="2">
        <v>4215</v>
      </c>
      <c r="D452" s="1" t="s">
        <v>952</v>
      </c>
      <c r="E452" s="1" t="s">
        <v>18</v>
      </c>
      <c r="F452" s="1" t="s">
        <v>263</v>
      </c>
      <c r="G452" s="1" t="s">
        <v>233</v>
      </c>
      <c r="H452" s="1" t="s">
        <v>15835</v>
      </c>
      <c r="I452" s="5">
        <v>21792</v>
      </c>
      <c r="J452" s="5">
        <v>407118572</v>
      </c>
      <c r="K452" s="3">
        <f>+Tabella2026[[#This Row],[POP_2024]]/SUM(Tabella2026[POP_2024])</f>
        <v>3.6971020230504265E-4</v>
      </c>
      <c r="L452" s="3">
        <f>+Tabella2026[[#This Row],[INCIDENZA POPOLAZIONE]]*(PLAFOND/2)</f>
        <v>108842.40627595283</v>
      </c>
      <c r="M452" s="3">
        <f>+IFERROR(Tabella2026[[#This Row],[reddito_2024]]/Tabella2026[[#This Row],[POP_2024]],"")</f>
        <v>18682.01964023495</v>
      </c>
      <c r="N452" s="3">
        <f>+IF(Tabella2026[[#This Row],[REDDITO COMPLESSIVO PROCAPITE]]&lt;media_aggr_reddito_pc,(media_aggr_reddito_pc-Tabella2026[[#This Row],[REDDITO COMPLESSIVO PROCAPITE]]),0)</f>
        <v>0</v>
      </c>
      <c r="O452" s="3">
        <f>+Tabella2026[[#This Row],[DIFFERENZA REDDITO INFERIORE ALLA MEDIA DALLA MEDIA]]*Tabella2026[[#This Row],[POP_2024]]</f>
        <v>0</v>
      </c>
      <c r="P452" s="3">
        <f>+Tabella2026[[#This Row],[POPOLAZIONE PER DIFFERENZA ]]/SUM(Tabella2026[[POPOLAZIONE PER DIFFERENZA ]])</f>
        <v>0</v>
      </c>
      <c r="Q452" s="3">
        <f>+Tabella2026[[#This Row],[INCIDENZA POPOLAZIONE PER DIFFERENZA]]*(PLAFOND-SUM(Tabella2026[CONTRIBUTO SULLA BASE DELLA POPOLAZIONE]))</f>
        <v>0</v>
      </c>
      <c r="R452" s="3">
        <f>+Tabella2026[[#This Row],[CONTRIBUTO SULLA BASE DELLA POPOLAZIONE]]+Tabella2026[[#This Row],[CONTRIBUTO SULLA BASE DEL REDDITO]]</f>
        <v>108842.40627595283</v>
      </c>
      <c r="S452" s="3">
        <f>+Tabella2026[[#This Row],[CONTRIBUTO TOTALE]]/(PLAFOND/N_TESSERE)</f>
        <v>217.68481255190565</v>
      </c>
      <c r="T452" s="3">
        <f>+MAX(CEILING(Tabella2026[[#This Row],[preDEF1]],1),1)</f>
        <v>218</v>
      </c>
      <c r="U452" s="9">
        <f xml:space="preserve"> IF(ROW(Tabella2026[[#This Row],[preDEF2]]) - ROW(Tabella2026[[#Headers],[preDEF2]])&lt;=ABS(SUM(Tabella2026[preDEF2])-N_TESSERE),Tabella2026[[#This Row],[preDEF2]]-1,Tabella2026[[#This Row],[preDEF2]])</f>
        <v>217</v>
      </c>
      <c r="V452" s="21">
        <f>+Tabella2026[[#This Row],[DEF - n. card]]*(PLAFOND/N_TESSERE)</f>
        <v>108500</v>
      </c>
      <c r="W452" s="18"/>
    </row>
    <row r="453" spans="2:23" x14ac:dyDescent="0.25">
      <c r="B453" s="1" t="s">
        <v>939</v>
      </c>
      <c r="C453" s="2">
        <v>11027</v>
      </c>
      <c r="D453" s="1" t="s">
        <v>940</v>
      </c>
      <c r="E453" s="1" t="s">
        <v>24</v>
      </c>
      <c r="F453" s="1" t="s">
        <v>136</v>
      </c>
      <c r="G453" s="1" t="s">
        <v>233</v>
      </c>
      <c r="H453" s="1" t="s">
        <v>15835</v>
      </c>
      <c r="I453" s="5">
        <v>21768</v>
      </c>
      <c r="J453" s="5">
        <v>444323700</v>
      </c>
      <c r="K453" s="3">
        <f>+Tabella2026[[#This Row],[POP_2024]]/SUM(Tabella2026[POP_2024])</f>
        <v>3.6930303247871554E-4</v>
      </c>
      <c r="L453" s="3">
        <f>+Tabella2026[[#This Row],[INCIDENZA POPOLAZIONE]]*(PLAFOND/2)</f>
        <v>108722.5357844595</v>
      </c>
      <c r="M453" s="3">
        <f>+IFERROR(Tabella2026[[#This Row],[reddito_2024]]/Tabella2026[[#This Row],[POP_2024]],"")</f>
        <v>20411.783351708931</v>
      </c>
      <c r="N453" s="3">
        <f>+IF(Tabella2026[[#This Row],[REDDITO COMPLESSIVO PROCAPITE]]&lt;media_aggr_reddito_pc,(media_aggr_reddito_pc-Tabella2026[[#This Row],[REDDITO COMPLESSIVO PROCAPITE]]),0)</f>
        <v>0</v>
      </c>
      <c r="O453" s="3">
        <f>+Tabella2026[[#This Row],[DIFFERENZA REDDITO INFERIORE ALLA MEDIA DALLA MEDIA]]*Tabella2026[[#This Row],[POP_2024]]</f>
        <v>0</v>
      </c>
      <c r="P453" s="3">
        <f>+Tabella2026[[#This Row],[POPOLAZIONE PER DIFFERENZA ]]/SUM(Tabella2026[[POPOLAZIONE PER DIFFERENZA ]])</f>
        <v>0</v>
      </c>
      <c r="Q453" s="3">
        <f>+Tabella2026[[#This Row],[INCIDENZA POPOLAZIONE PER DIFFERENZA]]*(PLAFOND-SUM(Tabella2026[CONTRIBUTO SULLA BASE DELLA POPOLAZIONE]))</f>
        <v>0</v>
      </c>
      <c r="R453" s="3">
        <f>+Tabella2026[[#This Row],[CONTRIBUTO SULLA BASE DELLA POPOLAZIONE]]+Tabella2026[[#This Row],[CONTRIBUTO SULLA BASE DEL REDDITO]]</f>
        <v>108722.5357844595</v>
      </c>
      <c r="S453" s="3">
        <f>+Tabella2026[[#This Row],[CONTRIBUTO TOTALE]]/(PLAFOND/N_TESSERE)</f>
        <v>217.44507156891899</v>
      </c>
      <c r="T453" s="3">
        <f>+MAX(CEILING(Tabella2026[[#This Row],[preDEF1]],1),1)</f>
        <v>218</v>
      </c>
      <c r="U453" s="9">
        <f xml:space="preserve"> IF(ROW(Tabella2026[[#This Row],[preDEF2]]) - ROW(Tabella2026[[#Headers],[preDEF2]])&lt;=ABS(SUM(Tabella2026[preDEF2])-N_TESSERE),Tabella2026[[#This Row],[preDEF2]]-1,Tabella2026[[#This Row],[preDEF2]])</f>
        <v>217</v>
      </c>
      <c r="V453" s="21">
        <f>+Tabella2026[[#This Row],[DEF - n. card]]*(PLAFOND/N_TESSERE)</f>
        <v>108500</v>
      </c>
      <c r="W453" s="18"/>
    </row>
    <row r="454" spans="2:23" x14ac:dyDescent="0.25">
      <c r="B454" s="1" t="s">
        <v>907</v>
      </c>
      <c r="C454" s="2">
        <v>66098</v>
      </c>
      <c r="D454" s="1" t="s">
        <v>908</v>
      </c>
      <c r="E454" s="1" t="s">
        <v>96</v>
      </c>
      <c r="F454" s="1" t="s">
        <v>201</v>
      </c>
      <c r="G454" s="1" t="s">
        <v>233</v>
      </c>
      <c r="H454" s="1" t="s">
        <v>15836</v>
      </c>
      <c r="I454" s="5">
        <v>21759</v>
      </c>
      <c r="J454" s="5">
        <v>385187208</v>
      </c>
      <c r="K454" s="3">
        <f>+Tabella2026[[#This Row],[POP_2024]]/SUM(Tabella2026[POP_2024])</f>
        <v>3.6915034379384284E-4</v>
      </c>
      <c r="L454" s="3">
        <f>+Tabella2026[[#This Row],[INCIDENZA POPOLAZIONE]]*(PLAFOND/2)</f>
        <v>108677.58435014948</v>
      </c>
      <c r="M454" s="3">
        <f>+IFERROR(Tabella2026[[#This Row],[reddito_2024]]/Tabella2026[[#This Row],[POP_2024]],"")</f>
        <v>17702.431545567353</v>
      </c>
      <c r="N454" s="3">
        <f>+IF(Tabella2026[[#This Row],[REDDITO COMPLESSIVO PROCAPITE]]&lt;media_aggr_reddito_pc,(media_aggr_reddito_pc-Tabella2026[[#This Row],[REDDITO COMPLESSIVO PROCAPITE]]),0)</f>
        <v>122.63451704138788</v>
      </c>
      <c r="O454" s="3">
        <f>+Tabella2026[[#This Row],[DIFFERENZA REDDITO INFERIORE ALLA MEDIA DALLA MEDIA]]*Tabella2026[[#This Row],[POP_2024]]</f>
        <v>2668404.4563035588</v>
      </c>
      <c r="P454" s="3">
        <f>+Tabella2026[[#This Row],[POPOLAZIONE PER DIFFERENZA ]]/SUM(Tabella2026[[POPOLAZIONE PER DIFFERENZA ]])</f>
        <v>2.3673606834335527E-5</v>
      </c>
      <c r="Q454" s="3">
        <f>+Tabella2026[[#This Row],[INCIDENZA POPOLAZIONE PER DIFFERENZA]]*(PLAFOND-SUM(Tabella2026[CONTRIBUTO SULLA BASE DELLA POPOLAZIONE]))</f>
        <v>6969.4920968232818</v>
      </c>
      <c r="R454" s="3">
        <f>+Tabella2026[[#This Row],[CONTRIBUTO SULLA BASE DELLA POPOLAZIONE]]+Tabella2026[[#This Row],[CONTRIBUTO SULLA BASE DEL REDDITO]]</f>
        <v>115647.07644697276</v>
      </c>
      <c r="S454" s="3">
        <f>+Tabella2026[[#This Row],[CONTRIBUTO TOTALE]]/(PLAFOND/N_TESSERE)</f>
        <v>231.29415289394552</v>
      </c>
      <c r="T454" s="3">
        <f>+MAX(CEILING(Tabella2026[[#This Row],[preDEF1]],1),1)</f>
        <v>232</v>
      </c>
      <c r="U454" s="9">
        <f xml:space="preserve"> IF(ROW(Tabella2026[[#This Row],[preDEF2]]) - ROW(Tabella2026[[#Headers],[preDEF2]])&lt;=ABS(SUM(Tabella2026[preDEF2])-N_TESSERE),Tabella2026[[#This Row],[preDEF2]]-1,Tabella2026[[#This Row],[preDEF2]])</f>
        <v>231</v>
      </c>
      <c r="V454" s="21">
        <f>+Tabella2026[[#This Row],[DEF - n. card]]*(PLAFOND/N_TESSERE)</f>
        <v>115500</v>
      </c>
      <c r="W454" s="18"/>
    </row>
    <row r="455" spans="2:23" x14ac:dyDescent="0.25">
      <c r="B455" s="1" t="s">
        <v>973</v>
      </c>
      <c r="C455" s="2">
        <v>61019</v>
      </c>
      <c r="D455" s="1" t="s">
        <v>974</v>
      </c>
      <c r="E455" s="1" t="s">
        <v>15</v>
      </c>
      <c r="F455" s="1" t="s">
        <v>184</v>
      </c>
      <c r="G455" s="1" t="s">
        <v>233</v>
      </c>
      <c r="H455" s="1" t="s">
        <v>15836</v>
      </c>
      <c r="I455" s="5">
        <v>21744</v>
      </c>
      <c r="J455" s="5">
        <v>181052232</v>
      </c>
      <c r="K455" s="3">
        <f>+Tabella2026[[#This Row],[POP_2024]]/SUM(Tabella2026[POP_2024])</f>
        <v>3.6889586265238838E-4</v>
      </c>
      <c r="L455" s="3">
        <f>+Tabella2026[[#This Row],[INCIDENZA POPOLAZIONE]]*(PLAFOND/2)</f>
        <v>108602.66529296615</v>
      </c>
      <c r="M455" s="3">
        <f>+IFERROR(Tabella2026[[#This Row],[reddito_2024]]/Tabella2026[[#This Row],[POP_2024]],"")</f>
        <v>8326.5375275938186</v>
      </c>
      <c r="N455" s="3">
        <f>+IF(Tabella2026[[#This Row],[REDDITO COMPLESSIVO PROCAPITE]]&lt;media_aggr_reddito_pc,(media_aggr_reddito_pc-Tabella2026[[#This Row],[REDDITO COMPLESSIVO PROCAPITE]]),0)</f>
        <v>9498.5285350149225</v>
      </c>
      <c r="O455" s="3">
        <f>+Tabella2026[[#This Row],[DIFFERENZA REDDITO INFERIORE ALLA MEDIA DALLA MEDIA]]*Tabella2026[[#This Row],[POP_2024]]</f>
        <v>206536004.46536449</v>
      </c>
      <c r="P455" s="3">
        <f>+Tabella2026[[#This Row],[POPOLAZIONE PER DIFFERENZA ]]/SUM(Tabella2026[[POPOLAZIONE PER DIFFERENZA ]])</f>
        <v>1.832350472694376E-3</v>
      </c>
      <c r="Q455" s="3">
        <f>+Tabella2026[[#This Row],[INCIDENZA POPOLAZIONE PER DIFFERENZA]]*(PLAFOND-SUM(Tabella2026[CONTRIBUTO SULLA BASE DELLA POPOLAZIONE]))</f>
        <v>539442.60489837197</v>
      </c>
      <c r="R455" s="3">
        <f>+Tabella2026[[#This Row],[CONTRIBUTO SULLA BASE DELLA POPOLAZIONE]]+Tabella2026[[#This Row],[CONTRIBUTO SULLA BASE DEL REDDITO]]</f>
        <v>648045.27019133815</v>
      </c>
      <c r="S455" s="3">
        <f>+Tabella2026[[#This Row],[CONTRIBUTO TOTALE]]/(PLAFOND/N_TESSERE)</f>
        <v>1296.0905403826762</v>
      </c>
      <c r="T455" s="3">
        <f>+MAX(CEILING(Tabella2026[[#This Row],[preDEF1]],1),1)</f>
        <v>1297</v>
      </c>
      <c r="U455" s="9">
        <f xml:space="preserve"> IF(ROW(Tabella2026[[#This Row],[preDEF2]]) - ROW(Tabella2026[[#Headers],[preDEF2]])&lt;=ABS(SUM(Tabella2026[preDEF2])-N_TESSERE),Tabella2026[[#This Row],[preDEF2]]-1,Tabella2026[[#This Row],[preDEF2]])</f>
        <v>1296</v>
      </c>
      <c r="V455" s="21">
        <f>+Tabella2026[[#This Row],[DEF - n. card]]*(PLAFOND/N_TESSERE)</f>
        <v>648000</v>
      </c>
      <c r="W455" s="18"/>
    </row>
    <row r="456" spans="2:23" x14ac:dyDescent="0.25">
      <c r="B456" s="1" t="s">
        <v>949</v>
      </c>
      <c r="C456" s="2">
        <v>15220</v>
      </c>
      <c r="D456" s="1" t="s">
        <v>950</v>
      </c>
      <c r="E456" s="1" t="s">
        <v>12</v>
      </c>
      <c r="F456" s="1" t="s">
        <v>11</v>
      </c>
      <c r="G456" s="1" t="s">
        <v>233</v>
      </c>
      <c r="H456" s="1" t="s">
        <v>15835</v>
      </c>
      <c r="I456" s="5">
        <v>21738</v>
      </c>
      <c r="J456" s="5">
        <v>425725022</v>
      </c>
      <c r="K456" s="3">
        <f>+Tabella2026[[#This Row],[POP_2024]]/SUM(Tabella2026[POP_2024])</f>
        <v>3.6879407019580661E-4</v>
      </c>
      <c r="L456" s="3">
        <f>+Tabella2026[[#This Row],[INCIDENZA POPOLAZIONE]]*(PLAFOND/2)</f>
        <v>108572.69767009282</v>
      </c>
      <c r="M456" s="3">
        <f>+IFERROR(Tabella2026[[#This Row],[reddito_2024]]/Tabella2026[[#This Row],[POP_2024]],"")</f>
        <v>19584.369399208757</v>
      </c>
      <c r="N456" s="3">
        <f>+IF(Tabella2026[[#This Row],[REDDITO COMPLESSIVO PROCAPITE]]&lt;media_aggr_reddito_pc,(media_aggr_reddito_pc-Tabella2026[[#This Row],[REDDITO COMPLESSIVO PROCAPITE]]),0)</f>
        <v>0</v>
      </c>
      <c r="O456" s="3">
        <f>+Tabella2026[[#This Row],[DIFFERENZA REDDITO INFERIORE ALLA MEDIA DALLA MEDIA]]*Tabella2026[[#This Row],[POP_2024]]</f>
        <v>0</v>
      </c>
      <c r="P456" s="3">
        <f>+Tabella2026[[#This Row],[POPOLAZIONE PER DIFFERENZA ]]/SUM(Tabella2026[[POPOLAZIONE PER DIFFERENZA ]])</f>
        <v>0</v>
      </c>
      <c r="Q456" s="3">
        <f>+Tabella2026[[#This Row],[INCIDENZA POPOLAZIONE PER DIFFERENZA]]*(PLAFOND-SUM(Tabella2026[CONTRIBUTO SULLA BASE DELLA POPOLAZIONE]))</f>
        <v>0</v>
      </c>
      <c r="R456" s="3">
        <f>+Tabella2026[[#This Row],[CONTRIBUTO SULLA BASE DELLA POPOLAZIONE]]+Tabella2026[[#This Row],[CONTRIBUTO SULLA BASE DEL REDDITO]]</f>
        <v>108572.69767009282</v>
      </c>
      <c r="S456" s="3">
        <f>+Tabella2026[[#This Row],[CONTRIBUTO TOTALE]]/(PLAFOND/N_TESSERE)</f>
        <v>217.14539534018564</v>
      </c>
      <c r="T456" s="3">
        <f>+MAX(CEILING(Tabella2026[[#This Row],[preDEF1]],1),1)</f>
        <v>218</v>
      </c>
      <c r="U456" s="9">
        <f xml:space="preserve"> IF(ROW(Tabella2026[[#This Row],[preDEF2]]) - ROW(Tabella2026[[#Headers],[preDEF2]])&lt;=ABS(SUM(Tabella2026[preDEF2])-N_TESSERE),Tabella2026[[#This Row],[preDEF2]]-1,Tabella2026[[#This Row],[preDEF2]])</f>
        <v>217</v>
      </c>
      <c r="V456" s="21">
        <f>+Tabella2026[[#This Row],[DEF - n. card]]*(PLAFOND/N_TESSERE)</f>
        <v>108500</v>
      </c>
      <c r="W456" s="18"/>
    </row>
    <row r="457" spans="2:23" x14ac:dyDescent="0.25">
      <c r="B457" s="1" t="s">
        <v>929</v>
      </c>
      <c r="C457" s="2">
        <v>73007</v>
      </c>
      <c r="D457" s="1" t="s">
        <v>930</v>
      </c>
      <c r="E457" s="1" t="s">
        <v>33</v>
      </c>
      <c r="F457" s="1" t="s">
        <v>56</v>
      </c>
      <c r="G457" s="1" t="s">
        <v>233</v>
      </c>
      <c r="H457" s="1" t="s">
        <v>15836</v>
      </c>
      <c r="I457" s="5">
        <v>21717</v>
      </c>
      <c r="J457" s="5">
        <v>263592712</v>
      </c>
      <c r="K457" s="3">
        <f>+Tabella2026[[#This Row],[POP_2024]]/SUM(Tabella2026[POP_2024])</f>
        <v>3.6843779659777038E-4</v>
      </c>
      <c r="L457" s="3">
        <f>+Tabella2026[[#This Row],[INCIDENZA POPOLAZIONE]]*(PLAFOND/2)</f>
        <v>108467.81099003615</v>
      </c>
      <c r="M457" s="3">
        <f>+IFERROR(Tabella2026[[#This Row],[reddito_2024]]/Tabella2026[[#This Row],[POP_2024]],"")</f>
        <v>12137.620850025325</v>
      </c>
      <c r="N457" s="3">
        <f>+IF(Tabella2026[[#This Row],[REDDITO COMPLESSIVO PROCAPITE]]&lt;media_aggr_reddito_pc,(media_aggr_reddito_pc-Tabella2026[[#This Row],[REDDITO COMPLESSIVO PROCAPITE]]),0)</f>
        <v>5687.4452125834159</v>
      </c>
      <c r="O457" s="3">
        <f>+Tabella2026[[#This Row],[DIFFERENZA REDDITO INFERIORE ALLA MEDIA DALLA MEDIA]]*Tabella2026[[#This Row],[POP_2024]]</f>
        <v>123514247.68167405</v>
      </c>
      <c r="P457" s="3">
        <f>+Tabella2026[[#This Row],[POPOLAZIONE PER DIFFERENZA ]]/SUM(Tabella2026[[POPOLAZIONE PER DIFFERENZA ]])</f>
        <v>1.0957963029732142E-3</v>
      </c>
      <c r="Q457" s="3">
        <f>+Tabella2026[[#This Row],[INCIDENZA POPOLAZIONE PER DIFFERENZA]]*(PLAFOND-SUM(Tabella2026[CONTRIBUTO SULLA BASE DELLA POPOLAZIONE]))</f>
        <v>322601.60974808835</v>
      </c>
      <c r="R457" s="3">
        <f>+Tabella2026[[#This Row],[CONTRIBUTO SULLA BASE DELLA POPOLAZIONE]]+Tabella2026[[#This Row],[CONTRIBUTO SULLA BASE DEL REDDITO]]</f>
        <v>431069.42073812452</v>
      </c>
      <c r="S457" s="3">
        <f>+Tabella2026[[#This Row],[CONTRIBUTO TOTALE]]/(PLAFOND/N_TESSERE)</f>
        <v>862.13884147624901</v>
      </c>
      <c r="T457" s="3">
        <f>+MAX(CEILING(Tabella2026[[#This Row],[preDEF1]],1),1)</f>
        <v>863</v>
      </c>
      <c r="U457" s="9">
        <f xml:space="preserve"> IF(ROW(Tabella2026[[#This Row],[preDEF2]]) - ROW(Tabella2026[[#Headers],[preDEF2]])&lt;=ABS(SUM(Tabella2026[preDEF2])-N_TESSERE),Tabella2026[[#This Row],[preDEF2]]-1,Tabella2026[[#This Row],[preDEF2]])</f>
        <v>862</v>
      </c>
      <c r="V457" s="21">
        <f>+Tabella2026[[#This Row],[DEF - n. card]]*(PLAFOND/N_TESSERE)</f>
        <v>431000</v>
      </c>
      <c r="W457" s="18"/>
    </row>
    <row r="458" spans="2:23" x14ac:dyDescent="0.25">
      <c r="B458" s="1" t="s">
        <v>955</v>
      </c>
      <c r="C458" s="2">
        <v>17096</v>
      </c>
      <c r="D458" s="1" t="s">
        <v>956</v>
      </c>
      <c r="E458" s="1" t="s">
        <v>12</v>
      </c>
      <c r="F458" s="1" t="s">
        <v>50</v>
      </c>
      <c r="G458" s="1" t="s">
        <v>233</v>
      </c>
      <c r="H458" s="1" t="s">
        <v>15835</v>
      </c>
      <c r="I458" s="5">
        <v>21637</v>
      </c>
      <c r="J458" s="5">
        <v>428270977</v>
      </c>
      <c r="K458" s="3">
        <f>+Tabella2026[[#This Row],[POP_2024]]/SUM(Tabella2026[POP_2024])</f>
        <v>3.6708056384334657E-4</v>
      </c>
      <c r="L458" s="3">
        <f>+Tabella2026[[#This Row],[INCIDENZA POPOLAZIONE]]*(PLAFOND/2)</f>
        <v>108068.24268505834</v>
      </c>
      <c r="M458" s="3">
        <f>+IFERROR(Tabella2026[[#This Row],[reddito_2024]]/Tabella2026[[#This Row],[POP_2024]],"")</f>
        <v>19793.454591671674</v>
      </c>
      <c r="N458" s="3">
        <f>+IF(Tabella2026[[#This Row],[REDDITO COMPLESSIVO PROCAPITE]]&lt;media_aggr_reddito_pc,(media_aggr_reddito_pc-Tabella2026[[#This Row],[REDDITO COMPLESSIVO PROCAPITE]]),0)</f>
        <v>0</v>
      </c>
      <c r="O458" s="3">
        <f>+Tabella2026[[#This Row],[DIFFERENZA REDDITO INFERIORE ALLA MEDIA DALLA MEDIA]]*Tabella2026[[#This Row],[POP_2024]]</f>
        <v>0</v>
      </c>
      <c r="P458" s="3">
        <f>+Tabella2026[[#This Row],[POPOLAZIONE PER DIFFERENZA ]]/SUM(Tabella2026[[POPOLAZIONE PER DIFFERENZA ]])</f>
        <v>0</v>
      </c>
      <c r="Q458" s="3">
        <f>+Tabella2026[[#This Row],[INCIDENZA POPOLAZIONE PER DIFFERENZA]]*(PLAFOND-SUM(Tabella2026[CONTRIBUTO SULLA BASE DELLA POPOLAZIONE]))</f>
        <v>0</v>
      </c>
      <c r="R458" s="3">
        <f>+Tabella2026[[#This Row],[CONTRIBUTO SULLA BASE DELLA POPOLAZIONE]]+Tabella2026[[#This Row],[CONTRIBUTO SULLA BASE DEL REDDITO]]</f>
        <v>108068.24268505834</v>
      </c>
      <c r="S458" s="3">
        <f>+Tabella2026[[#This Row],[CONTRIBUTO TOTALE]]/(PLAFOND/N_TESSERE)</f>
        <v>216.13648537011667</v>
      </c>
      <c r="T458" s="3">
        <f>+MAX(CEILING(Tabella2026[[#This Row],[preDEF1]],1),1)</f>
        <v>217</v>
      </c>
      <c r="U458" s="9">
        <f xml:space="preserve"> IF(ROW(Tabella2026[[#This Row],[preDEF2]]) - ROW(Tabella2026[[#Headers],[preDEF2]])&lt;=ABS(SUM(Tabella2026[preDEF2])-N_TESSERE),Tabella2026[[#This Row],[preDEF2]]-1,Tabella2026[[#This Row],[preDEF2]])</f>
        <v>216</v>
      </c>
      <c r="V458" s="21">
        <f>+Tabella2026[[#This Row],[DEF - n. card]]*(PLAFOND/N_TESSERE)</f>
        <v>108000</v>
      </c>
      <c r="W458" s="18"/>
    </row>
    <row r="459" spans="2:23" x14ac:dyDescent="0.25">
      <c r="B459" s="1" t="s">
        <v>953</v>
      </c>
      <c r="C459" s="2">
        <v>54015</v>
      </c>
      <c r="D459" s="1" t="s">
        <v>954</v>
      </c>
      <c r="E459" s="1" t="s">
        <v>67</v>
      </c>
      <c r="F459" s="1" t="s">
        <v>66</v>
      </c>
      <c r="G459" s="1" t="s">
        <v>233</v>
      </c>
      <c r="H459" s="1" t="s">
        <v>15834</v>
      </c>
      <c r="I459" s="5">
        <v>21623</v>
      </c>
      <c r="J459" s="5">
        <v>390630220</v>
      </c>
      <c r="K459" s="3">
        <f>+Tabella2026[[#This Row],[POP_2024]]/SUM(Tabella2026[POP_2024])</f>
        <v>3.6684304811132238E-4</v>
      </c>
      <c r="L459" s="3">
        <f>+Tabella2026[[#This Row],[INCIDENZA POPOLAZIONE]]*(PLAFOND/2)</f>
        <v>107998.31823168723</v>
      </c>
      <c r="M459" s="3">
        <f>+IFERROR(Tabella2026[[#This Row],[reddito_2024]]/Tabella2026[[#This Row],[POP_2024]],"")</f>
        <v>18065.495999630024</v>
      </c>
      <c r="N459" s="3">
        <f>+IF(Tabella2026[[#This Row],[REDDITO COMPLESSIVO PROCAPITE]]&lt;media_aggr_reddito_pc,(media_aggr_reddito_pc-Tabella2026[[#This Row],[REDDITO COMPLESSIVO PROCAPITE]]),0)</f>
        <v>0</v>
      </c>
      <c r="O459" s="3">
        <f>+Tabella2026[[#This Row],[DIFFERENZA REDDITO INFERIORE ALLA MEDIA DALLA MEDIA]]*Tabella2026[[#This Row],[POP_2024]]</f>
        <v>0</v>
      </c>
      <c r="P459" s="3">
        <f>+Tabella2026[[#This Row],[POPOLAZIONE PER DIFFERENZA ]]/SUM(Tabella2026[[POPOLAZIONE PER DIFFERENZA ]])</f>
        <v>0</v>
      </c>
      <c r="Q459" s="3">
        <f>+Tabella2026[[#This Row],[INCIDENZA POPOLAZIONE PER DIFFERENZA]]*(PLAFOND-SUM(Tabella2026[CONTRIBUTO SULLA BASE DELLA POPOLAZIONE]))</f>
        <v>0</v>
      </c>
      <c r="R459" s="3">
        <f>+Tabella2026[[#This Row],[CONTRIBUTO SULLA BASE DELLA POPOLAZIONE]]+Tabella2026[[#This Row],[CONTRIBUTO SULLA BASE DEL REDDITO]]</f>
        <v>107998.31823168723</v>
      </c>
      <c r="S459" s="3">
        <f>+Tabella2026[[#This Row],[CONTRIBUTO TOTALE]]/(PLAFOND/N_TESSERE)</f>
        <v>215.99663646337444</v>
      </c>
      <c r="T459" s="3">
        <f>+MAX(CEILING(Tabella2026[[#This Row],[preDEF1]],1),1)</f>
        <v>216</v>
      </c>
      <c r="U459" s="9">
        <f xml:space="preserve"> IF(ROW(Tabella2026[[#This Row],[preDEF2]]) - ROW(Tabella2026[[#Headers],[preDEF2]])&lt;=ABS(SUM(Tabella2026[preDEF2])-N_TESSERE),Tabella2026[[#This Row],[preDEF2]]-1,Tabella2026[[#This Row],[preDEF2]])</f>
        <v>215</v>
      </c>
      <c r="V459" s="21">
        <f>+Tabella2026[[#This Row],[DEF - n. card]]*(PLAFOND/N_TESSERE)</f>
        <v>107500</v>
      </c>
      <c r="W459" s="18"/>
    </row>
    <row r="460" spans="2:23" x14ac:dyDescent="0.25">
      <c r="B460" s="1" t="s">
        <v>937</v>
      </c>
      <c r="C460" s="2">
        <v>52012</v>
      </c>
      <c r="D460" s="1" t="s">
        <v>938</v>
      </c>
      <c r="E460" s="1" t="s">
        <v>30</v>
      </c>
      <c r="F460" s="1" t="s">
        <v>283</v>
      </c>
      <c r="G460" s="1" t="s">
        <v>233</v>
      </c>
      <c r="H460" s="1" t="s">
        <v>15834</v>
      </c>
      <c r="I460" s="5">
        <v>21605</v>
      </c>
      <c r="J460" s="5">
        <v>414801099</v>
      </c>
      <c r="K460" s="3">
        <f>+Tabella2026[[#This Row],[POP_2024]]/SUM(Tabella2026[POP_2024])</f>
        <v>3.6653767074157703E-4</v>
      </c>
      <c r="L460" s="3">
        <f>+Tabella2026[[#This Row],[INCIDENZA POPOLAZIONE]]*(PLAFOND/2)</f>
        <v>107908.41536306722</v>
      </c>
      <c r="M460" s="3">
        <f>+IFERROR(Tabella2026[[#This Row],[reddito_2024]]/Tabella2026[[#This Row],[POP_2024]],"")</f>
        <v>19199.310298542005</v>
      </c>
      <c r="N460" s="3">
        <f>+IF(Tabella2026[[#This Row],[REDDITO COMPLESSIVO PROCAPITE]]&lt;media_aggr_reddito_pc,(media_aggr_reddito_pc-Tabella2026[[#This Row],[REDDITO COMPLESSIVO PROCAPITE]]),0)</f>
        <v>0</v>
      </c>
      <c r="O460" s="3">
        <f>+Tabella2026[[#This Row],[DIFFERENZA REDDITO INFERIORE ALLA MEDIA DALLA MEDIA]]*Tabella2026[[#This Row],[POP_2024]]</f>
        <v>0</v>
      </c>
      <c r="P460" s="3">
        <f>+Tabella2026[[#This Row],[POPOLAZIONE PER DIFFERENZA ]]/SUM(Tabella2026[[POPOLAZIONE PER DIFFERENZA ]])</f>
        <v>0</v>
      </c>
      <c r="Q460" s="3">
        <f>+Tabella2026[[#This Row],[INCIDENZA POPOLAZIONE PER DIFFERENZA]]*(PLAFOND-SUM(Tabella2026[CONTRIBUTO SULLA BASE DELLA POPOLAZIONE]))</f>
        <v>0</v>
      </c>
      <c r="R460" s="3">
        <f>+Tabella2026[[#This Row],[CONTRIBUTO SULLA BASE DELLA POPOLAZIONE]]+Tabella2026[[#This Row],[CONTRIBUTO SULLA BASE DEL REDDITO]]</f>
        <v>107908.41536306722</v>
      </c>
      <c r="S460" s="3">
        <f>+Tabella2026[[#This Row],[CONTRIBUTO TOTALE]]/(PLAFOND/N_TESSERE)</f>
        <v>215.81683072613444</v>
      </c>
      <c r="T460" s="3">
        <f>+MAX(CEILING(Tabella2026[[#This Row],[preDEF1]],1),1)</f>
        <v>216</v>
      </c>
      <c r="U460" s="9">
        <f xml:space="preserve"> IF(ROW(Tabella2026[[#This Row],[preDEF2]]) - ROW(Tabella2026[[#Headers],[preDEF2]])&lt;=ABS(SUM(Tabella2026[preDEF2])-N_TESSERE),Tabella2026[[#This Row],[preDEF2]]-1,Tabella2026[[#This Row],[preDEF2]])</f>
        <v>215</v>
      </c>
      <c r="V460" s="21">
        <f>+Tabella2026[[#This Row],[DEF - n. card]]*(PLAFOND/N_TESSERE)</f>
        <v>107500</v>
      </c>
      <c r="W460" s="18"/>
    </row>
    <row r="461" spans="2:23" x14ac:dyDescent="0.25">
      <c r="B461" s="1" t="s">
        <v>945</v>
      </c>
      <c r="C461" s="2">
        <v>22139</v>
      </c>
      <c r="D461" s="1" t="s">
        <v>946</v>
      </c>
      <c r="E461" s="1" t="s">
        <v>99</v>
      </c>
      <c r="F461" s="1" t="s">
        <v>98</v>
      </c>
      <c r="G461" s="1" t="s">
        <v>233</v>
      </c>
      <c r="H461" s="1" t="s">
        <v>15835</v>
      </c>
      <c r="I461" s="5">
        <v>21577</v>
      </c>
      <c r="J461" s="5">
        <v>454452727</v>
      </c>
      <c r="K461" s="3">
        <f>+Tabella2026[[#This Row],[POP_2024]]/SUM(Tabella2026[POP_2024])</f>
        <v>3.6606263927752871E-4</v>
      </c>
      <c r="L461" s="3">
        <f>+Tabella2026[[#This Row],[INCIDENZA POPOLAZIONE]]*(PLAFOND/2)</f>
        <v>107768.56645632499</v>
      </c>
      <c r="M461" s="3">
        <f>+IFERROR(Tabella2026[[#This Row],[reddito_2024]]/Tabella2026[[#This Row],[POP_2024]],"")</f>
        <v>21061.905130462994</v>
      </c>
      <c r="N461" s="3">
        <f>+IF(Tabella2026[[#This Row],[REDDITO COMPLESSIVO PROCAPITE]]&lt;media_aggr_reddito_pc,(media_aggr_reddito_pc-Tabella2026[[#This Row],[REDDITO COMPLESSIVO PROCAPITE]]),0)</f>
        <v>0</v>
      </c>
      <c r="O461" s="3">
        <f>+Tabella2026[[#This Row],[DIFFERENZA REDDITO INFERIORE ALLA MEDIA DALLA MEDIA]]*Tabella2026[[#This Row],[POP_2024]]</f>
        <v>0</v>
      </c>
      <c r="P461" s="3">
        <f>+Tabella2026[[#This Row],[POPOLAZIONE PER DIFFERENZA ]]/SUM(Tabella2026[[POPOLAZIONE PER DIFFERENZA ]])</f>
        <v>0</v>
      </c>
      <c r="Q461" s="3">
        <f>+Tabella2026[[#This Row],[INCIDENZA POPOLAZIONE PER DIFFERENZA]]*(PLAFOND-SUM(Tabella2026[CONTRIBUTO SULLA BASE DELLA POPOLAZIONE]))</f>
        <v>0</v>
      </c>
      <c r="R461" s="3">
        <f>+Tabella2026[[#This Row],[CONTRIBUTO SULLA BASE DELLA POPOLAZIONE]]+Tabella2026[[#This Row],[CONTRIBUTO SULLA BASE DEL REDDITO]]</f>
        <v>107768.56645632499</v>
      </c>
      <c r="S461" s="3">
        <f>+Tabella2026[[#This Row],[CONTRIBUTO TOTALE]]/(PLAFOND/N_TESSERE)</f>
        <v>215.53713291264998</v>
      </c>
      <c r="T461" s="3">
        <f>+MAX(CEILING(Tabella2026[[#This Row],[preDEF1]],1),1)</f>
        <v>216</v>
      </c>
      <c r="U461" s="9">
        <f xml:space="preserve"> IF(ROW(Tabella2026[[#This Row],[preDEF2]]) - ROW(Tabella2026[[#Headers],[preDEF2]])&lt;=ABS(SUM(Tabella2026[preDEF2])-N_TESSERE),Tabella2026[[#This Row],[preDEF2]]-1,Tabella2026[[#This Row],[preDEF2]])</f>
        <v>215</v>
      </c>
      <c r="V461" s="21">
        <f>+Tabella2026[[#This Row],[DEF - n. card]]*(PLAFOND/N_TESSERE)</f>
        <v>107500</v>
      </c>
      <c r="W461" s="18"/>
    </row>
    <row r="462" spans="2:23" x14ac:dyDescent="0.25">
      <c r="B462" s="1" t="s">
        <v>959</v>
      </c>
      <c r="C462" s="2">
        <v>15206</v>
      </c>
      <c r="D462" s="1" t="s">
        <v>960</v>
      </c>
      <c r="E462" s="1" t="s">
        <v>12</v>
      </c>
      <c r="F462" s="1" t="s">
        <v>11</v>
      </c>
      <c r="G462" s="1" t="s">
        <v>233</v>
      </c>
      <c r="H462" s="1" t="s">
        <v>15835</v>
      </c>
      <c r="I462" s="5">
        <v>21566</v>
      </c>
      <c r="J462" s="5">
        <v>410308371</v>
      </c>
      <c r="K462" s="3">
        <f>+Tabella2026[[#This Row],[POP_2024]]/SUM(Tabella2026[POP_2024])</f>
        <v>3.6587601977379545E-4</v>
      </c>
      <c r="L462" s="3">
        <f>+Tabella2026[[#This Row],[INCIDENZA POPOLAZIONE]]*(PLAFOND/2)</f>
        <v>107713.62581439056</v>
      </c>
      <c r="M462" s="3">
        <f>+IFERROR(Tabella2026[[#This Row],[reddito_2024]]/Tabella2026[[#This Row],[POP_2024]],"")</f>
        <v>19025.705786886767</v>
      </c>
      <c r="N462" s="3">
        <f>+IF(Tabella2026[[#This Row],[REDDITO COMPLESSIVO PROCAPITE]]&lt;media_aggr_reddito_pc,(media_aggr_reddito_pc-Tabella2026[[#This Row],[REDDITO COMPLESSIVO PROCAPITE]]),0)</f>
        <v>0</v>
      </c>
      <c r="O462" s="3">
        <f>+Tabella2026[[#This Row],[DIFFERENZA REDDITO INFERIORE ALLA MEDIA DALLA MEDIA]]*Tabella2026[[#This Row],[POP_2024]]</f>
        <v>0</v>
      </c>
      <c r="P462" s="3">
        <f>+Tabella2026[[#This Row],[POPOLAZIONE PER DIFFERENZA ]]/SUM(Tabella2026[[POPOLAZIONE PER DIFFERENZA ]])</f>
        <v>0</v>
      </c>
      <c r="Q462" s="3">
        <f>+Tabella2026[[#This Row],[INCIDENZA POPOLAZIONE PER DIFFERENZA]]*(PLAFOND-SUM(Tabella2026[CONTRIBUTO SULLA BASE DELLA POPOLAZIONE]))</f>
        <v>0</v>
      </c>
      <c r="R462" s="3">
        <f>+Tabella2026[[#This Row],[CONTRIBUTO SULLA BASE DELLA POPOLAZIONE]]+Tabella2026[[#This Row],[CONTRIBUTO SULLA BASE DEL REDDITO]]</f>
        <v>107713.62581439056</v>
      </c>
      <c r="S462" s="3">
        <f>+Tabella2026[[#This Row],[CONTRIBUTO TOTALE]]/(PLAFOND/N_TESSERE)</f>
        <v>215.42725162878111</v>
      </c>
      <c r="T462" s="3">
        <f>+MAX(CEILING(Tabella2026[[#This Row],[preDEF1]],1),1)</f>
        <v>216</v>
      </c>
      <c r="U462" s="9">
        <f xml:space="preserve"> IF(ROW(Tabella2026[[#This Row],[preDEF2]]) - ROW(Tabella2026[[#Headers],[preDEF2]])&lt;=ABS(SUM(Tabella2026[preDEF2])-N_TESSERE),Tabella2026[[#This Row],[preDEF2]]-1,Tabella2026[[#This Row],[preDEF2]])</f>
        <v>215</v>
      </c>
      <c r="V462" s="21">
        <f>+Tabella2026[[#This Row],[DEF - n. card]]*(PLAFOND/N_TESSERE)</f>
        <v>107500</v>
      </c>
      <c r="W462" s="18"/>
    </row>
    <row r="463" spans="2:23" x14ac:dyDescent="0.25">
      <c r="B463" s="1" t="s">
        <v>933</v>
      </c>
      <c r="C463" s="2">
        <v>65067</v>
      </c>
      <c r="D463" s="1" t="s">
        <v>934</v>
      </c>
      <c r="E463" s="1" t="s">
        <v>15</v>
      </c>
      <c r="F463" s="1" t="s">
        <v>82</v>
      </c>
      <c r="G463" s="1" t="s">
        <v>233</v>
      </c>
      <c r="H463" s="1" t="s">
        <v>15836</v>
      </c>
      <c r="I463" s="5">
        <v>21485</v>
      </c>
      <c r="J463" s="5">
        <v>269857600</v>
      </c>
      <c r="K463" s="3">
        <f>+Tabella2026[[#This Row],[POP_2024]]/SUM(Tabella2026[POP_2024])</f>
        <v>3.6450182160994136E-4</v>
      </c>
      <c r="L463" s="3">
        <f>+Tabella2026[[#This Row],[INCIDENZA POPOLAZIONE]]*(PLAFOND/2)</f>
        <v>107309.06290560053</v>
      </c>
      <c r="M463" s="3">
        <f>+IFERROR(Tabella2026[[#This Row],[reddito_2024]]/Tabella2026[[#This Row],[POP_2024]],"")</f>
        <v>12560.279264603212</v>
      </c>
      <c r="N463" s="3">
        <f>+IF(Tabella2026[[#This Row],[REDDITO COMPLESSIVO PROCAPITE]]&lt;media_aggr_reddito_pc,(media_aggr_reddito_pc-Tabella2026[[#This Row],[REDDITO COMPLESSIVO PROCAPITE]]),0)</f>
        <v>5264.7867980055289</v>
      </c>
      <c r="O463" s="3">
        <f>+Tabella2026[[#This Row],[DIFFERENZA REDDITO INFERIORE ALLA MEDIA DALLA MEDIA]]*Tabella2026[[#This Row],[POP_2024]]</f>
        <v>113113944.35514879</v>
      </c>
      <c r="P463" s="3">
        <f>+Tabella2026[[#This Row],[POPOLAZIONE PER DIFFERENZA ]]/SUM(Tabella2026[[POPOLAZIONE PER DIFFERENZA ]])</f>
        <v>1.0035266729595319E-3</v>
      </c>
      <c r="Q463" s="3">
        <f>+Tabella2026[[#This Row],[INCIDENZA POPOLAZIONE PER DIFFERENZA]]*(PLAFOND-SUM(Tabella2026[CONTRIBUTO SULLA BASE DELLA POPOLAZIONE]))</f>
        <v>295437.49987428269</v>
      </c>
      <c r="R463" s="3">
        <f>+Tabella2026[[#This Row],[CONTRIBUTO SULLA BASE DELLA POPOLAZIONE]]+Tabella2026[[#This Row],[CONTRIBUTO SULLA BASE DEL REDDITO]]</f>
        <v>402746.56277988321</v>
      </c>
      <c r="S463" s="3">
        <f>+Tabella2026[[#This Row],[CONTRIBUTO TOTALE]]/(PLAFOND/N_TESSERE)</f>
        <v>805.49312555976644</v>
      </c>
      <c r="T463" s="3">
        <f>+MAX(CEILING(Tabella2026[[#This Row],[preDEF1]],1),1)</f>
        <v>806</v>
      </c>
      <c r="U463" s="9">
        <f xml:space="preserve"> IF(ROW(Tabella2026[[#This Row],[preDEF2]]) - ROW(Tabella2026[[#Headers],[preDEF2]])&lt;=ABS(SUM(Tabella2026[preDEF2])-N_TESSERE),Tabella2026[[#This Row],[preDEF2]]-1,Tabella2026[[#This Row],[preDEF2]])</f>
        <v>805</v>
      </c>
      <c r="V463" s="21">
        <f>+Tabella2026[[#This Row],[DEF - n. card]]*(PLAFOND/N_TESSERE)</f>
        <v>402500</v>
      </c>
      <c r="W463" s="18"/>
    </row>
    <row r="464" spans="2:23" x14ac:dyDescent="0.25">
      <c r="B464" s="1" t="s">
        <v>941</v>
      </c>
      <c r="C464" s="2">
        <v>63016</v>
      </c>
      <c r="D464" s="1" t="s">
        <v>942</v>
      </c>
      <c r="E464" s="1" t="s">
        <v>15</v>
      </c>
      <c r="F464" s="1" t="s">
        <v>14</v>
      </c>
      <c r="G464" s="1" t="s">
        <v>233</v>
      </c>
      <c r="H464" s="1" t="s">
        <v>15836</v>
      </c>
      <c r="I464" s="5">
        <v>21484</v>
      </c>
      <c r="J464" s="5">
        <v>203186359</v>
      </c>
      <c r="K464" s="3">
        <f>+Tabella2026[[#This Row],[POP_2024]]/SUM(Tabella2026[POP_2024])</f>
        <v>3.6448485620051103E-4</v>
      </c>
      <c r="L464" s="3">
        <f>+Tabella2026[[#This Row],[INCIDENZA POPOLAZIONE]]*(PLAFOND/2)</f>
        <v>107304.0683017883</v>
      </c>
      <c r="M464" s="3">
        <f>+IFERROR(Tabella2026[[#This Row],[reddito_2024]]/Tabella2026[[#This Row],[POP_2024]],"")</f>
        <v>9457.5665146155279</v>
      </c>
      <c r="N464" s="3">
        <f>+IF(Tabella2026[[#This Row],[REDDITO COMPLESSIVO PROCAPITE]]&lt;media_aggr_reddito_pc,(media_aggr_reddito_pc-Tabella2026[[#This Row],[REDDITO COMPLESSIVO PROCAPITE]]),0)</f>
        <v>8367.4995479932131</v>
      </c>
      <c r="O464" s="3">
        <f>+Tabella2026[[#This Row],[DIFFERENZA REDDITO INFERIORE ALLA MEDIA DALLA MEDIA]]*Tabella2026[[#This Row],[POP_2024]]</f>
        <v>179767360.28908619</v>
      </c>
      <c r="P464" s="3">
        <f>+Tabella2026[[#This Row],[POPOLAZIONE PER DIFFERENZA ]]/SUM(Tabella2026[[POPOLAZIONE PER DIFFERENZA ]])</f>
        <v>1.5948638517211474E-3</v>
      </c>
      <c r="Q464" s="3">
        <f>+Tabella2026[[#This Row],[INCIDENZA POPOLAZIONE PER DIFFERENZA]]*(PLAFOND-SUM(Tabella2026[CONTRIBUTO SULLA BASE DELLA POPOLAZIONE]))</f>
        <v>469526.72179881891</v>
      </c>
      <c r="R464" s="3">
        <f>+Tabella2026[[#This Row],[CONTRIBUTO SULLA BASE DELLA POPOLAZIONE]]+Tabella2026[[#This Row],[CONTRIBUTO SULLA BASE DEL REDDITO]]</f>
        <v>576830.79010060721</v>
      </c>
      <c r="S464" s="3">
        <f>+Tabella2026[[#This Row],[CONTRIBUTO TOTALE]]/(PLAFOND/N_TESSERE)</f>
        <v>1153.6615802012145</v>
      </c>
      <c r="T464" s="3">
        <f>+MAX(CEILING(Tabella2026[[#This Row],[preDEF1]],1),1)</f>
        <v>1154</v>
      </c>
      <c r="U464" s="9">
        <f xml:space="preserve"> IF(ROW(Tabella2026[[#This Row],[preDEF2]]) - ROW(Tabella2026[[#Headers],[preDEF2]])&lt;=ABS(SUM(Tabella2026[preDEF2])-N_TESSERE),Tabella2026[[#This Row],[preDEF2]]-1,Tabella2026[[#This Row],[preDEF2]])</f>
        <v>1153</v>
      </c>
      <c r="V464" s="21">
        <f>+Tabella2026[[#This Row],[DEF - n. card]]*(PLAFOND/N_TESSERE)</f>
        <v>576500</v>
      </c>
      <c r="W464" s="18"/>
    </row>
    <row r="465" spans="2:23" x14ac:dyDescent="0.25">
      <c r="B465" s="1" t="s">
        <v>1021</v>
      </c>
      <c r="C465" s="2">
        <v>47011</v>
      </c>
      <c r="D465" s="1" t="s">
        <v>1022</v>
      </c>
      <c r="E465" s="1" t="s">
        <v>30</v>
      </c>
      <c r="F465" s="1" t="s">
        <v>140</v>
      </c>
      <c r="G465" s="1" t="s">
        <v>233</v>
      </c>
      <c r="H465" s="1" t="s">
        <v>15834</v>
      </c>
      <c r="I465" s="5">
        <v>21367</v>
      </c>
      <c r="J465" s="5">
        <v>331457089</v>
      </c>
      <c r="K465" s="3">
        <f>+Tabella2026[[#This Row],[POP_2024]]/SUM(Tabella2026[POP_2024])</f>
        <v>3.6249990329716625E-4</v>
      </c>
      <c r="L465" s="3">
        <f>+Tabella2026[[#This Row],[INCIDENZA POPOLAZIONE]]*(PLAFOND/2)</f>
        <v>106719.69965575828</v>
      </c>
      <c r="M465" s="3">
        <f>+IFERROR(Tabella2026[[#This Row],[reddito_2024]]/Tabella2026[[#This Row],[POP_2024]],"")</f>
        <v>15512.570271914634</v>
      </c>
      <c r="N465" s="3">
        <f>+IF(Tabella2026[[#This Row],[REDDITO COMPLESSIVO PROCAPITE]]&lt;media_aggr_reddito_pc,(media_aggr_reddito_pc-Tabella2026[[#This Row],[REDDITO COMPLESSIVO PROCAPITE]]),0)</f>
        <v>2312.4957906941072</v>
      </c>
      <c r="O465" s="3">
        <f>+Tabella2026[[#This Row],[DIFFERENZA REDDITO INFERIORE ALLA MEDIA DALLA MEDIA]]*Tabella2026[[#This Row],[POP_2024]]</f>
        <v>49411097.559760988</v>
      </c>
      <c r="P465" s="3">
        <f>+Tabella2026[[#This Row],[POPOLAZIONE PER DIFFERENZA ]]/SUM(Tabella2026[[POPOLAZIONE PER DIFFERENZA ]])</f>
        <v>4.3836641560071924E-4</v>
      </c>
      <c r="Q465" s="3">
        <f>+Tabella2026[[#This Row],[INCIDENZA POPOLAZIONE PER DIFFERENZA]]*(PLAFOND-SUM(Tabella2026[CONTRIBUTO SULLA BASE DELLA POPOLAZIONE]))</f>
        <v>129054.74397804057</v>
      </c>
      <c r="R465" s="3">
        <f>+Tabella2026[[#This Row],[CONTRIBUTO SULLA BASE DELLA POPOLAZIONE]]+Tabella2026[[#This Row],[CONTRIBUTO SULLA BASE DEL REDDITO]]</f>
        <v>235774.44363379886</v>
      </c>
      <c r="S465" s="3">
        <f>+Tabella2026[[#This Row],[CONTRIBUTO TOTALE]]/(PLAFOND/N_TESSERE)</f>
        <v>471.54888726759771</v>
      </c>
      <c r="T465" s="3">
        <f>+MAX(CEILING(Tabella2026[[#This Row],[preDEF1]],1),1)</f>
        <v>472</v>
      </c>
      <c r="U465" s="9">
        <f xml:space="preserve"> IF(ROW(Tabella2026[[#This Row],[preDEF2]]) - ROW(Tabella2026[[#Headers],[preDEF2]])&lt;=ABS(SUM(Tabella2026[preDEF2])-N_TESSERE),Tabella2026[[#This Row],[preDEF2]]-1,Tabella2026[[#This Row],[preDEF2]])</f>
        <v>471</v>
      </c>
      <c r="V465" s="21">
        <f>+Tabella2026[[#This Row],[DEF - n. card]]*(PLAFOND/N_TESSERE)</f>
        <v>235500</v>
      </c>
      <c r="W465" s="18"/>
    </row>
    <row r="466" spans="2:23" x14ac:dyDescent="0.25">
      <c r="B466" s="1" t="s">
        <v>943</v>
      </c>
      <c r="C466" s="2">
        <v>84027</v>
      </c>
      <c r="D466" s="1" t="s">
        <v>944</v>
      </c>
      <c r="E466" s="1" t="s">
        <v>21</v>
      </c>
      <c r="F466" s="1" t="s">
        <v>261</v>
      </c>
      <c r="G466" s="1" t="s">
        <v>233</v>
      </c>
      <c r="H466" s="1" t="s">
        <v>15836</v>
      </c>
      <c r="I466" s="5">
        <v>21341</v>
      </c>
      <c r="J466" s="5">
        <v>174677999</v>
      </c>
      <c r="K466" s="3">
        <f>+Tabella2026[[#This Row],[POP_2024]]/SUM(Tabella2026[POP_2024])</f>
        <v>3.6205880265197853E-4</v>
      </c>
      <c r="L466" s="3">
        <f>+Tabella2026[[#This Row],[INCIDENZA POPOLAZIONE]]*(PLAFOND/2)</f>
        <v>106589.83995664048</v>
      </c>
      <c r="M466" s="3">
        <f>+IFERROR(Tabella2026[[#This Row],[reddito_2024]]/Tabella2026[[#This Row],[POP_2024]],"")</f>
        <v>8185.089686518907</v>
      </c>
      <c r="N466" s="3">
        <f>+IF(Tabella2026[[#This Row],[REDDITO COMPLESSIVO PROCAPITE]]&lt;media_aggr_reddito_pc,(media_aggr_reddito_pc-Tabella2026[[#This Row],[REDDITO COMPLESSIVO PROCAPITE]]),0)</f>
        <v>9639.976376089835</v>
      </c>
      <c r="O466" s="3">
        <f>+Tabella2026[[#This Row],[DIFFERENZA REDDITO INFERIORE ALLA MEDIA DALLA MEDIA]]*Tabella2026[[#This Row],[POP_2024]]</f>
        <v>205726735.84213316</v>
      </c>
      <c r="P466" s="3">
        <f>+Tabella2026[[#This Row],[POPOLAZIONE PER DIFFERENZA ]]/SUM(Tabella2026[[POPOLAZIONE PER DIFFERENZA ]])</f>
        <v>1.8251707862849619E-3</v>
      </c>
      <c r="Q466" s="3">
        <f>+Tabella2026[[#This Row],[INCIDENZA POPOLAZIONE PER DIFFERENZA]]*(PLAFOND-SUM(Tabella2026[CONTRIBUTO SULLA BASE DELLA POPOLAZIONE]))</f>
        <v>537328.91060420522</v>
      </c>
      <c r="R466" s="3">
        <f>+Tabella2026[[#This Row],[CONTRIBUTO SULLA BASE DELLA POPOLAZIONE]]+Tabella2026[[#This Row],[CONTRIBUTO SULLA BASE DEL REDDITO]]</f>
        <v>643918.75056084571</v>
      </c>
      <c r="S466" s="3">
        <f>+Tabella2026[[#This Row],[CONTRIBUTO TOTALE]]/(PLAFOND/N_TESSERE)</f>
        <v>1287.8375011216915</v>
      </c>
      <c r="T466" s="3">
        <f>+MAX(CEILING(Tabella2026[[#This Row],[preDEF1]],1),1)</f>
        <v>1288</v>
      </c>
      <c r="U466" s="9">
        <f xml:space="preserve"> IF(ROW(Tabella2026[[#This Row],[preDEF2]]) - ROW(Tabella2026[[#Headers],[preDEF2]])&lt;=ABS(SUM(Tabella2026[preDEF2])-N_TESSERE),Tabella2026[[#This Row],[preDEF2]]-1,Tabella2026[[#This Row],[preDEF2]])</f>
        <v>1287</v>
      </c>
      <c r="V466" s="21">
        <f>+Tabella2026[[#This Row],[DEF - n. card]]*(PLAFOND/N_TESSERE)</f>
        <v>643500</v>
      </c>
      <c r="W466" s="18"/>
    </row>
    <row r="467" spans="2:23" x14ac:dyDescent="0.25">
      <c r="B467" s="1" t="s">
        <v>979</v>
      </c>
      <c r="C467" s="2">
        <v>14061</v>
      </c>
      <c r="D467" s="1" t="s">
        <v>980</v>
      </c>
      <c r="E467" s="1" t="s">
        <v>12</v>
      </c>
      <c r="F467" s="1" t="s">
        <v>980</v>
      </c>
      <c r="G467" s="1" t="s">
        <v>233</v>
      </c>
      <c r="H467" s="1" t="s">
        <v>15835</v>
      </c>
      <c r="I467" s="5">
        <v>21331</v>
      </c>
      <c r="J467" s="5">
        <v>425844489</v>
      </c>
      <c r="K467" s="3">
        <f>+Tabella2026[[#This Row],[POP_2024]]/SUM(Tabella2026[POP_2024])</f>
        <v>3.6188914855767555E-4</v>
      </c>
      <c r="L467" s="3">
        <f>+Tabella2026[[#This Row],[INCIDENZA POPOLAZIONE]]*(PLAFOND/2)</f>
        <v>106539.89391851827</v>
      </c>
      <c r="M467" s="3">
        <f>+IFERROR(Tabella2026[[#This Row],[reddito_2024]]/Tabella2026[[#This Row],[POP_2024]],"")</f>
        <v>19963.643945431533</v>
      </c>
      <c r="N467" s="3">
        <f>+IF(Tabella2026[[#This Row],[REDDITO COMPLESSIVO PROCAPITE]]&lt;media_aggr_reddito_pc,(media_aggr_reddito_pc-Tabella2026[[#This Row],[REDDITO COMPLESSIVO PROCAPITE]]),0)</f>
        <v>0</v>
      </c>
      <c r="O467" s="3">
        <f>+Tabella2026[[#This Row],[DIFFERENZA REDDITO INFERIORE ALLA MEDIA DALLA MEDIA]]*Tabella2026[[#This Row],[POP_2024]]</f>
        <v>0</v>
      </c>
      <c r="P467" s="3">
        <f>+Tabella2026[[#This Row],[POPOLAZIONE PER DIFFERENZA ]]/SUM(Tabella2026[[POPOLAZIONE PER DIFFERENZA ]])</f>
        <v>0</v>
      </c>
      <c r="Q467" s="3">
        <f>+Tabella2026[[#This Row],[INCIDENZA POPOLAZIONE PER DIFFERENZA]]*(PLAFOND-SUM(Tabella2026[CONTRIBUTO SULLA BASE DELLA POPOLAZIONE]))</f>
        <v>0</v>
      </c>
      <c r="R467" s="3">
        <f>+Tabella2026[[#This Row],[CONTRIBUTO SULLA BASE DELLA POPOLAZIONE]]+Tabella2026[[#This Row],[CONTRIBUTO SULLA BASE DEL REDDITO]]</f>
        <v>106539.89391851827</v>
      </c>
      <c r="S467" s="3">
        <f>+Tabella2026[[#This Row],[CONTRIBUTO TOTALE]]/(PLAFOND/N_TESSERE)</f>
        <v>213.07978783703655</v>
      </c>
      <c r="T467" s="3">
        <f>+MAX(CEILING(Tabella2026[[#This Row],[preDEF1]],1),1)</f>
        <v>214</v>
      </c>
      <c r="U467" s="9">
        <f xml:space="preserve"> IF(ROW(Tabella2026[[#This Row],[preDEF2]]) - ROW(Tabella2026[[#Headers],[preDEF2]])&lt;=ABS(SUM(Tabella2026[preDEF2])-N_TESSERE),Tabella2026[[#This Row],[preDEF2]]-1,Tabella2026[[#This Row],[preDEF2]])</f>
        <v>213</v>
      </c>
      <c r="V467" s="21">
        <f>+Tabella2026[[#This Row],[DEF - n. card]]*(PLAFOND/N_TESSERE)</f>
        <v>106500</v>
      </c>
      <c r="W467" s="18"/>
    </row>
    <row r="468" spans="2:23" x14ac:dyDescent="0.25">
      <c r="B468" s="1" t="s">
        <v>957</v>
      </c>
      <c r="C468" s="2">
        <v>12040</v>
      </c>
      <c r="D468" s="1" t="s">
        <v>958</v>
      </c>
      <c r="E468" s="1" t="s">
        <v>12</v>
      </c>
      <c r="F468" s="1" t="s">
        <v>157</v>
      </c>
      <c r="G468" s="1" t="s">
        <v>233</v>
      </c>
      <c r="H468" s="1" t="s">
        <v>15835</v>
      </c>
      <c r="I468" s="5">
        <v>21326</v>
      </c>
      <c r="J468" s="5">
        <v>423024962</v>
      </c>
      <c r="K468" s="3">
        <f>+Tabella2026[[#This Row],[POP_2024]]/SUM(Tabella2026[POP_2024])</f>
        <v>3.6180432151052406E-4</v>
      </c>
      <c r="L468" s="3">
        <f>+Tabella2026[[#This Row],[INCIDENZA POPOLAZIONE]]*(PLAFOND/2)</f>
        <v>106514.92089945715</v>
      </c>
      <c r="M468" s="3">
        <f>+IFERROR(Tabella2026[[#This Row],[reddito_2024]]/Tabella2026[[#This Row],[POP_2024]],"")</f>
        <v>19836.113757854262</v>
      </c>
      <c r="N468" s="3">
        <f>+IF(Tabella2026[[#This Row],[REDDITO COMPLESSIVO PROCAPITE]]&lt;media_aggr_reddito_pc,(media_aggr_reddito_pc-Tabella2026[[#This Row],[REDDITO COMPLESSIVO PROCAPITE]]),0)</f>
        <v>0</v>
      </c>
      <c r="O468" s="3">
        <f>+Tabella2026[[#This Row],[DIFFERENZA REDDITO INFERIORE ALLA MEDIA DALLA MEDIA]]*Tabella2026[[#This Row],[POP_2024]]</f>
        <v>0</v>
      </c>
      <c r="P468" s="3">
        <f>+Tabella2026[[#This Row],[POPOLAZIONE PER DIFFERENZA ]]/SUM(Tabella2026[[POPOLAZIONE PER DIFFERENZA ]])</f>
        <v>0</v>
      </c>
      <c r="Q468" s="3">
        <f>+Tabella2026[[#This Row],[INCIDENZA POPOLAZIONE PER DIFFERENZA]]*(PLAFOND-SUM(Tabella2026[CONTRIBUTO SULLA BASE DELLA POPOLAZIONE]))</f>
        <v>0</v>
      </c>
      <c r="R468" s="3">
        <f>+Tabella2026[[#This Row],[CONTRIBUTO SULLA BASE DELLA POPOLAZIONE]]+Tabella2026[[#This Row],[CONTRIBUTO SULLA BASE DEL REDDITO]]</f>
        <v>106514.92089945715</v>
      </c>
      <c r="S468" s="3">
        <f>+Tabella2026[[#This Row],[CONTRIBUTO TOTALE]]/(PLAFOND/N_TESSERE)</f>
        <v>213.0298417989143</v>
      </c>
      <c r="T468" s="3">
        <f>+MAX(CEILING(Tabella2026[[#This Row],[preDEF1]],1),1)</f>
        <v>214</v>
      </c>
      <c r="U468" s="9">
        <f xml:space="preserve"> IF(ROW(Tabella2026[[#This Row],[preDEF2]]) - ROW(Tabella2026[[#Headers],[preDEF2]])&lt;=ABS(SUM(Tabella2026[preDEF2])-N_TESSERE),Tabella2026[[#This Row],[preDEF2]]-1,Tabella2026[[#This Row],[preDEF2]])</f>
        <v>213</v>
      </c>
      <c r="V468" s="21">
        <f>+Tabella2026[[#This Row],[DEF - n. card]]*(PLAFOND/N_TESSERE)</f>
        <v>106500</v>
      </c>
      <c r="W468" s="18"/>
    </row>
    <row r="469" spans="2:23" x14ac:dyDescent="0.25">
      <c r="B469" s="1" t="s">
        <v>971</v>
      </c>
      <c r="C469" s="2">
        <v>54002</v>
      </c>
      <c r="D469" s="1" t="s">
        <v>972</v>
      </c>
      <c r="E469" s="1" t="s">
        <v>67</v>
      </c>
      <c r="F469" s="1" t="s">
        <v>66</v>
      </c>
      <c r="G469" s="1" t="s">
        <v>233</v>
      </c>
      <c r="H469" s="1" t="s">
        <v>15834</v>
      </c>
      <c r="I469" s="5">
        <v>21321</v>
      </c>
      <c r="J469" s="5">
        <v>355812460</v>
      </c>
      <c r="K469" s="3">
        <f>+Tabella2026[[#This Row],[POP_2024]]/SUM(Tabella2026[POP_2024])</f>
        <v>3.6171949446337257E-4</v>
      </c>
      <c r="L469" s="3">
        <f>+Tabella2026[[#This Row],[INCIDENZA POPOLAZIONE]]*(PLAFOND/2)</f>
        <v>106489.94788039604</v>
      </c>
      <c r="M469" s="3">
        <f>+IFERROR(Tabella2026[[#This Row],[reddito_2024]]/Tabella2026[[#This Row],[POP_2024]],"")</f>
        <v>16688.357018901552</v>
      </c>
      <c r="N469" s="3">
        <f>+IF(Tabella2026[[#This Row],[REDDITO COMPLESSIVO PROCAPITE]]&lt;media_aggr_reddito_pc,(media_aggr_reddito_pc-Tabella2026[[#This Row],[REDDITO COMPLESSIVO PROCAPITE]]),0)</f>
        <v>1136.7090437071893</v>
      </c>
      <c r="O469" s="3">
        <f>+Tabella2026[[#This Row],[DIFFERENZA REDDITO INFERIORE ALLA MEDIA DALLA MEDIA]]*Tabella2026[[#This Row],[POP_2024]]</f>
        <v>24235773.520880982</v>
      </c>
      <c r="P469" s="3">
        <f>+Tabella2026[[#This Row],[POPOLAZIONE PER DIFFERENZA ]]/SUM(Tabella2026[[POPOLAZIONE PER DIFFERENZA ]])</f>
        <v>2.1501544576721623E-4</v>
      </c>
      <c r="Q469" s="3">
        <f>+Tabella2026[[#This Row],[INCIDENZA POPOLAZIONE PER DIFFERENZA]]*(PLAFOND-SUM(Tabella2026[CONTRIBUTO SULLA BASE DELLA POPOLAZIONE]))</f>
        <v>63300.385972284392</v>
      </c>
      <c r="R469" s="3">
        <f>+Tabella2026[[#This Row],[CONTRIBUTO SULLA BASE DELLA POPOLAZIONE]]+Tabella2026[[#This Row],[CONTRIBUTO SULLA BASE DEL REDDITO]]</f>
        <v>169790.33385268043</v>
      </c>
      <c r="S469" s="3">
        <f>+Tabella2026[[#This Row],[CONTRIBUTO TOTALE]]/(PLAFOND/N_TESSERE)</f>
        <v>339.58066770536084</v>
      </c>
      <c r="T469" s="3">
        <f>+MAX(CEILING(Tabella2026[[#This Row],[preDEF1]],1),1)</f>
        <v>340</v>
      </c>
      <c r="U469" s="9">
        <f xml:space="preserve"> IF(ROW(Tabella2026[[#This Row],[preDEF2]]) - ROW(Tabella2026[[#Headers],[preDEF2]])&lt;=ABS(SUM(Tabella2026[preDEF2])-N_TESSERE),Tabella2026[[#This Row],[preDEF2]]-1,Tabella2026[[#This Row],[preDEF2]])</f>
        <v>339</v>
      </c>
      <c r="V469" s="21">
        <f>+Tabella2026[[#This Row],[DEF - n. card]]*(PLAFOND/N_TESSERE)</f>
        <v>169500</v>
      </c>
      <c r="W469" s="18"/>
    </row>
    <row r="470" spans="2:23" x14ac:dyDescent="0.25">
      <c r="B470" s="1" t="s">
        <v>981</v>
      </c>
      <c r="C470" s="2">
        <v>65002</v>
      </c>
      <c r="D470" s="1" t="s">
        <v>982</v>
      </c>
      <c r="E470" s="1" t="s">
        <v>15</v>
      </c>
      <c r="F470" s="1" t="s">
        <v>82</v>
      </c>
      <c r="G470" s="1" t="s">
        <v>233</v>
      </c>
      <c r="H470" s="1" t="s">
        <v>15836</v>
      </c>
      <c r="I470" s="5">
        <v>21311</v>
      </c>
      <c r="J470" s="5">
        <v>292145962</v>
      </c>
      <c r="K470" s="3">
        <f>+Tabella2026[[#This Row],[POP_2024]]/SUM(Tabella2026[POP_2024])</f>
        <v>3.615498403690696E-4</v>
      </c>
      <c r="L470" s="3">
        <f>+Tabella2026[[#This Row],[INCIDENZA POPOLAZIONE]]*(PLAFOND/2)</f>
        <v>106440.00184227381</v>
      </c>
      <c r="M470" s="3">
        <f>+IFERROR(Tabella2026[[#This Row],[reddito_2024]]/Tabella2026[[#This Row],[POP_2024]],"")</f>
        <v>13708.693257003426</v>
      </c>
      <c r="N470" s="3">
        <f>+IF(Tabella2026[[#This Row],[REDDITO COMPLESSIVO PROCAPITE]]&lt;media_aggr_reddito_pc,(media_aggr_reddito_pc-Tabella2026[[#This Row],[REDDITO COMPLESSIVO PROCAPITE]]),0)</f>
        <v>4116.3728056053151</v>
      </c>
      <c r="O470" s="3">
        <f>+Tabella2026[[#This Row],[DIFFERENZA REDDITO INFERIORE ALLA MEDIA DALLA MEDIA]]*Tabella2026[[#This Row],[POP_2024]]</f>
        <v>87724020.860254869</v>
      </c>
      <c r="P470" s="3">
        <f>+Tabella2026[[#This Row],[POPOLAZIONE PER DIFFERENZA ]]/SUM(Tabella2026[[POPOLAZIONE PER DIFFERENZA ]])</f>
        <v>7.7827181515412321E-4</v>
      </c>
      <c r="Q470" s="3">
        <f>+Tabella2026[[#This Row],[INCIDENZA POPOLAZIONE PER DIFFERENZA]]*(PLAFOND-SUM(Tabella2026[CONTRIBUTO SULLA BASE DELLA POPOLAZIONE]))</f>
        <v>229122.63867751343</v>
      </c>
      <c r="R470" s="3">
        <f>+Tabella2026[[#This Row],[CONTRIBUTO SULLA BASE DELLA POPOLAZIONE]]+Tabella2026[[#This Row],[CONTRIBUTO SULLA BASE DEL REDDITO]]</f>
        <v>335562.64051978721</v>
      </c>
      <c r="S470" s="3">
        <f>+Tabella2026[[#This Row],[CONTRIBUTO TOTALE]]/(PLAFOND/N_TESSERE)</f>
        <v>671.12528103957436</v>
      </c>
      <c r="T470" s="3">
        <f>+MAX(CEILING(Tabella2026[[#This Row],[preDEF1]],1),1)</f>
        <v>672</v>
      </c>
      <c r="U470" s="9">
        <f xml:space="preserve"> IF(ROW(Tabella2026[[#This Row],[preDEF2]]) - ROW(Tabella2026[[#Headers],[preDEF2]])&lt;=ABS(SUM(Tabella2026[preDEF2])-N_TESSERE),Tabella2026[[#This Row],[preDEF2]]-1,Tabella2026[[#This Row],[preDEF2]])</f>
        <v>671</v>
      </c>
      <c r="V470" s="21">
        <f>+Tabella2026[[#This Row],[DEF - n. card]]*(PLAFOND/N_TESSERE)</f>
        <v>335500</v>
      </c>
      <c r="W470" s="18"/>
    </row>
    <row r="471" spans="2:23" x14ac:dyDescent="0.25">
      <c r="B471" s="1" t="s">
        <v>961</v>
      </c>
      <c r="C471" s="2">
        <v>23069</v>
      </c>
      <c r="D471" s="1" t="s">
        <v>962</v>
      </c>
      <c r="E471" s="1" t="s">
        <v>38</v>
      </c>
      <c r="F471" s="1" t="s">
        <v>37</v>
      </c>
      <c r="G471" s="1" t="s">
        <v>233</v>
      </c>
      <c r="H471" s="1" t="s">
        <v>15835</v>
      </c>
      <c r="I471" s="5">
        <v>21309</v>
      </c>
      <c r="J471" s="5">
        <v>367990170</v>
      </c>
      <c r="K471" s="3">
        <f>+Tabella2026[[#This Row],[POP_2024]]/SUM(Tabella2026[POP_2024])</f>
        <v>3.6151590955020899E-4</v>
      </c>
      <c r="L471" s="3">
        <f>+Tabella2026[[#This Row],[INCIDENZA POPOLAZIONE]]*(PLAFOND/2)</f>
        <v>106430.01263464936</v>
      </c>
      <c r="M471" s="3">
        <f>+IFERROR(Tabella2026[[#This Row],[reddito_2024]]/Tabella2026[[#This Row],[POP_2024]],"")</f>
        <v>17269.236942137126</v>
      </c>
      <c r="N471" s="3">
        <f>+IF(Tabella2026[[#This Row],[REDDITO COMPLESSIVO PROCAPITE]]&lt;media_aggr_reddito_pc,(media_aggr_reddito_pc-Tabella2026[[#This Row],[REDDITO COMPLESSIVO PROCAPITE]]),0)</f>
        <v>555.82912047161517</v>
      </c>
      <c r="O471" s="3">
        <f>+Tabella2026[[#This Row],[DIFFERENZA REDDITO INFERIORE ALLA MEDIA DALLA MEDIA]]*Tabella2026[[#This Row],[POP_2024]]</f>
        <v>11844162.728129648</v>
      </c>
      <c r="P471" s="3">
        <f>+Tabella2026[[#This Row],[POPOLAZIONE PER DIFFERENZA ]]/SUM(Tabella2026[[POPOLAZIONE PER DIFFERENZA ]])</f>
        <v>1.0507929225093993E-4</v>
      </c>
      <c r="Q471" s="3">
        <f>+Tabella2026[[#This Row],[INCIDENZA POPOLAZIONE PER DIFFERENZA]]*(PLAFOND-SUM(Tabella2026[CONTRIBUTO SULLA BASE DELLA POPOLAZIONE]))</f>
        <v>30935.264829207656</v>
      </c>
      <c r="R471" s="3">
        <f>+Tabella2026[[#This Row],[CONTRIBUTO SULLA BASE DELLA POPOLAZIONE]]+Tabella2026[[#This Row],[CONTRIBUTO SULLA BASE DEL REDDITO]]</f>
        <v>137365.27746385703</v>
      </c>
      <c r="S471" s="3">
        <f>+Tabella2026[[#This Row],[CONTRIBUTO TOTALE]]/(PLAFOND/N_TESSERE)</f>
        <v>274.73055492771402</v>
      </c>
      <c r="T471" s="3">
        <f>+MAX(CEILING(Tabella2026[[#This Row],[preDEF1]],1),1)</f>
        <v>275</v>
      </c>
      <c r="U471" s="9">
        <f xml:space="preserve"> IF(ROW(Tabella2026[[#This Row],[preDEF2]]) - ROW(Tabella2026[[#Headers],[preDEF2]])&lt;=ABS(SUM(Tabella2026[preDEF2])-N_TESSERE),Tabella2026[[#This Row],[preDEF2]]-1,Tabella2026[[#This Row],[preDEF2]])</f>
        <v>274</v>
      </c>
      <c r="V471" s="21">
        <f>+Tabella2026[[#This Row],[DEF - n. card]]*(PLAFOND/N_TESSERE)</f>
        <v>137000</v>
      </c>
      <c r="W471" s="18"/>
    </row>
    <row r="472" spans="2:23" x14ac:dyDescent="0.25">
      <c r="B472" s="1" t="s">
        <v>985</v>
      </c>
      <c r="C472" s="2">
        <v>15108</v>
      </c>
      <c r="D472" s="1" t="s">
        <v>986</v>
      </c>
      <c r="E472" s="1" t="s">
        <v>12</v>
      </c>
      <c r="F472" s="1" t="s">
        <v>11</v>
      </c>
      <c r="G472" s="1" t="s">
        <v>233</v>
      </c>
      <c r="H472" s="1" t="s">
        <v>15835</v>
      </c>
      <c r="I472" s="5">
        <v>21306</v>
      </c>
      <c r="J472" s="5">
        <v>454928517</v>
      </c>
      <c r="K472" s="3">
        <f>+Tabella2026[[#This Row],[POP_2024]]/SUM(Tabella2026[POP_2024])</f>
        <v>3.6146501332191811E-4</v>
      </c>
      <c r="L472" s="3">
        <f>+Tabella2026[[#This Row],[INCIDENZA POPOLAZIONE]]*(PLAFOND/2)</f>
        <v>106415.02882321271</v>
      </c>
      <c r="M472" s="3">
        <f>+IFERROR(Tabella2026[[#This Row],[reddito_2024]]/Tabella2026[[#This Row],[POP_2024]],"")</f>
        <v>21352.131653055476</v>
      </c>
      <c r="N472" s="3">
        <f>+IF(Tabella2026[[#This Row],[REDDITO COMPLESSIVO PROCAPITE]]&lt;media_aggr_reddito_pc,(media_aggr_reddito_pc-Tabella2026[[#This Row],[REDDITO COMPLESSIVO PROCAPITE]]),0)</f>
        <v>0</v>
      </c>
      <c r="O472" s="3">
        <f>+Tabella2026[[#This Row],[DIFFERENZA REDDITO INFERIORE ALLA MEDIA DALLA MEDIA]]*Tabella2026[[#This Row],[POP_2024]]</f>
        <v>0</v>
      </c>
      <c r="P472" s="3">
        <f>+Tabella2026[[#This Row],[POPOLAZIONE PER DIFFERENZA ]]/SUM(Tabella2026[[POPOLAZIONE PER DIFFERENZA ]])</f>
        <v>0</v>
      </c>
      <c r="Q472" s="3">
        <f>+Tabella2026[[#This Row],[INCIDENZA POPOLAZIONE PER DIFFERENZA]]*(PLAFOND-SUM(Tabella2026[CONTRIBUTO SULLA BASE DELLA POPOLAZIONE]))</f>
        <v>0</v>
      </c>
      <c r="R472" s="3">
        <f>+Tabella2026[[#This Row],[CONTRIBUTO SULLA BASE DELLA POPOLAZIONE]]+Tabella2026[[#This Row],[CONTRIBUTO SULLA BASE DEL REDDITO]]</f>
        <v>106415.02882321271</v>
      </c>
      <c r="S472" s="3">
        <f>+Tabella2026[[#This Row],[CONTRIBUTO TOTALE]]/(PLAFOND/N_TESSERE)</f>
        <v>212.83005764642542</v>
      </c>
      <c r="T472" s="3">
        <f>+MAX(CEILING(Tabella2026[[#This Row],[preDEF1]],1),1)</f>
        <v>213</v>
      </c>
      <c r="U472" s="9">
        <f xml:space="preserve"> IF(ROW(Tabella2026[[#This Row],[preDEF2]]) - ROW(Tabella2026[[#Headers],[preDEF2]])&lt;=ABS(SUM(Tabella2026[preDEF2])-N_TESSERE),Tabella2026[[#This Row],[preDEF2]]-1,Tabella2026[[#This Row],[preDEF2]])</f>
        <v>212</v>
      </c>
      <c r="V472" s="21">
        <f>+Tabella2026[[#This Row],[DEF - n. card]]*(PLAFOND/N_TESSERE)</f>
        <v>106000</v>
      </c>
      <c r="W472" s="18"/>
    </row>
    <row r="473" spans="2:23" x14ac:dyDescent="0.25">
      <c r="B473" s="1" t="s">
        <v>967</v>
      </c>
      <c r="C473" s="2">
        <v>27021</v>
      </c>
      <c r="D473" s="1" t="s">
        <v>968</v>
      </c>
      <c r="E473" s="1" t="s">
        <v>38</v>
      </c>
      <c r="F473" s="1" t="s">
        <v>40</v>
      </c>
      <c r="G473" s="1" t="s">
        <v>233</v>
      </c>
      <c r="H473" s="1" t="s">
        <v>15835</v>
      </c>
      <c r="I473" s="5">
        <v>21242</v>
      </c>
      <c r="J473" s="5">
        <v>442124087</v>
      </c>
      <c r="K473" s="3">
        <f>+Tabella2026[[#This Row],[POP_2024]]/SUM(Tabella2026[POP_2024])</f>
        <v>3.6037922711837909E-4</v>
      </c>
      <c r="L473" s="3">
        <f>+Tabella2026[[#This Row],[INCIDENZA POPOLAZIONE]]*(PLAFOND/2)</f>
        <v>106095.37417923046</v>
      </c>
      <c r="M473" s="3">
        <f>+IFERROR(Tabella2026[[#This Row],[reddito_2024]]/Tabella2026[[#This Row],[POP_2024]],"")</f>
        <v>20813.675124752848</v>
      </c>
      <c r="N473" s="3">
        <f>+IF(Tabella2026[[#This Row],[REDDITO COMPLESSIVO PROCAPITE]]&lt;media_aggr_reddito_pc,(media_aggr_reddito_pc-Tabella2026[[#This Row],[REDDITO COMPLESSIVO PROCAPITE]]),0)</f>
        <v>0</v>
      </c>
      <c r="O473" s="3">
        <f>+Tabella2026[[#This Row],[DIFFERENZA REDDITO INFERIORE ALLA MEDIA DALLA MEDIA]]*Tabella2026[[#This Row],[POP_2024]]</f>
        <v>0</v>
      </c>
      <c r="P473" s="3">
        <f>+Tabella2026[[#This Row],[POPOLAZIONE PER DIFFERENZA ]]/SUM(Tabella2026[[POPOLAZIONE PER DIFFERENZA ]])</f>
        <v>0</v>
      </c>
      <c r="Q473" s="3">
        <f>+Tabella2026[[#This Row],[INCIDENZA POPOLAZIONE PER DIFFERENZA]]*(PLAFOND-SUM(Tabella2026[CONTRIBUTO SULLA BASE DELLA POPOLAZIONE]))</f>
        <v>0</v>
      </c>
      <c r="R473" s="3">
        <f>+Tabella2026[[#This Row],[CONTRIBUTO SULLA BASE DELLA POPOLAZIONE]]+Tabella2026[[#This Row],[CONTRIBUTO SULLA BASE DEL REDDITO]]</f>
        <v>106095.37417923046</v>
      </c>
      <c r="S473" s="3">
        <f>+Tabella2026[[#This Row],[CONTRIBUTO TOTALE]]/(PLAFOND/N_TESSERE)</f>
        <v>212.19074835846092</v>
      </c>
      <c r="T473" s="3">
        <f>+MAX(CEILING(Tabella2026[[#This Row],[preDEF1]],1),1)</f>
        <v>213</v>
      </c>
      <c r="U473" s="9">
        <f xml:space="preserve"> IF(ROW(Tabella2026[[#This Row],[preDEF2]]) - ROW(Tabella2026[[#Headers],[preDEF2]])&lt;=ABS(SUM(Tabella2026[preDEF2])-N_TESSERE),Tabella2026[[#This Row],[preDEF2]]-1,Tabella2026[[#This Row],[preDEF2]])</f>
        <v>212</v>
      </c>
      <c r="V473" s="21">
        <f>+Tabella2026[[#This Row],[DEF - n. card]]*(PLAFOND/N_TESSERE)</f>
        <v>106000</v>
      </c>
      <c r="W473" s="18"/>
    </row>
    <row r="474" spans="2:23" x14ac:dyDescent="0.25">
      <c r="B474" s="1" t="s">
        <v>927</v>
      </c>
      <c r="C474" s="2">
        <v>89011</v>
      </c>
      <c r="D474" s="1" t="s">
        <v>928</v>
      </c>
      <c r="E474" s="1" t="s">
        <v>21</v>
      </c>
      <c r="F474" s="1" t="s">
        <v>101</v>
      </c>
      <c r="G474" s="1" t="s">
        <v>233</v>
      </c>
      <c r="H474" s="1" t="s">
        <v>15836</v>
      </c>
      <c r="I474" s="5">
        <v>21235</v>
      </c>
      <c r="J474" s="5">
        <v>222985124</v>
      </c>
      <c r="K474" s="3">
        <f>+Tabella2026[[#This Row],[POP_2024]]/SUM(Tabella2026[POP_2024])</f>
        <v>3.6026046925236699E-4</v>
      </c>
      <c r="L474" s="3">
        <f>+Tabella2026[[#This Row],[INCIDENZA POPOLAZIONE]]*(PLAFOND/2)</f>
        <v>106060.41195254491</v>
      </c>
      <c r="M474" s="3">
        <f>+IFERROR(Tabella2026[[#This Row],[reddito_2024]]/Tabella2026[[#This Row],[POP_2024]],"")</f>
        <v>10500.829950553332</v>
      </c>
      <c r="N474" s="3">
        <f>+IF(Tabella2026[[#This Row],[REDDITO COMPLESSIVO PROCAPITE]]&lt;media_aggr_reddito_pc,(media_aggr_reddito_pc-Tabella2026[[#This Row],[REDDITO COMPLESSIVO PROCAPITE]]),0)</f>
        <v>7324.2361120554087</v>
      </c>
      <c r="O474" s="3">
        <f>+Tabella2026[[#This Row],[DIFFERENZA REDDITO INFERIORE ALLA MEDIA DALLA MEDIA]]*Tabella2026[[#This Row],[POP_2024]]</f>
        <v>155530153.83949661</v>
      </c>
      <c r="P474" s="3">
        <f>+Tabella2026[[#This Row],[POPOLAZIONE PER DIFFERENZA ]]/SUM(Tabella2026[[POPOLAZIONE PER DIFFERENZA ]])</f>
        <v>1.3798356932668461E-3</v>
      </c>
      <c r="Q474" s="3">
        <f>+Tabella2026[[#This Row],[INCIDENZA POPOLAZIONE PER DIFFERENZA]]*(PLAFOND-SUM(Tabella2026[CONTRIBUTO SULLA BASE DELLA POPOLAZIONE]))</f>
        <v>406222.5932209912</v>
      </c>
      <c r="R474" s="3">
        <f>+Tabella2026[[#This Row],[CONTRIBUTO SULLA BASE DELLA POPOLAZIONE]]+Tabella2026[[#This Row],[CONTRIBUTO SULLA BASE DEL REDDITO]]</f>
        <v>512283.00517353613</v>
      </c>
      <c r="S474" s="3">
        <f>+Tabella2026[[#This Row],[CONTRIBUTO TOTALE]]/(PLAFOND/N_TESSERE)</f>
        <v>1024.5660103470723</v>
      </c>
      <c r="T474" s="3">
        <f>+MAX(CEILING(Tabella2026[[#This Row],[preDEF1]],1),1)</f>
        <v>1025</v>
      </c>
      <c r="U474" s="9">
        <f xml:space="preserve"> IF(ROW(Tabella2026[[#This Row],[preDEF2]]) - ROW(Tabella2026[[#Headers],[preDEF2]])&lt;=ABS(SUM(Tabella2026[preDEF2])-N_TESSERE),Tabella2026[[#This Row],[preDEF2]]-1,Tabella2026[[#This Row],[preDEF2]])</f>
        <v>1024</v>
      </c>
      <c r="V474" s="21">
        <f>+Tabella2026[[#This Row],[DEF - n. card]]*(PLAFOND/N_TESSERE)</f>
        <v>512000</v>
      </c>
      <c r="W474" s="18"/>
    </row>
    <row r="475" spans="2:23" x14ac:dyDescent="0.25">
      <c r="B475" s="1" t="s">
        <v>969</v>
      </c>
      <c r="C475" s="2">
        <v>3024</v>
      </c>
      <c r="D475" s="1" t="s">
        <v>970</v>
      </c>
      <c r="E475" s="1" t="s">
        <v>18</v>
      </c>
      <c r="F475" s="1" t="s">
        <v>114</v>
      </c>
      <c r="G475" s="1" t="s">
        <v>233</v>
      </c>
      <c r="H475" s="1" t="s">
        <v>15835</v>
      </c>
      <c r="I475" s="5">
        <v>21208</v>
      </c>
      <c r="J475" s="5">
        <v>397115836</v>
      </c>
      <c r="K475" s="3">
        <f>+Tabella2026[[#This Row],[POP_2024]]/SUM(Tabella2026[POP_2024])</f>
        <v>3.5980240319774895E-4</v>
      </c>
      <c r="L475" s="3">
        <f>+Tabella2026[[#This Row],[INCIDENZA POPOLAZIONE]]*(PLAFOND/2)</f>
        <v>105925.55764961489</v>
      </c>
      <c r="M475" s="3">
        <f>+IFERROR(Tabella2026[[#This Row],[reddito_2024]]/Tabella2026[[#This Row],[POP_2024]],"")</f>
        <v>18724.813089400228</v>
      </c>
      <c r="N475" s="3">
        <f>+IF(Tabella2026[[#This Row],[REDDITO COMPLESSIVO PROCAPITE]]&lt;media_aggr_reddito_pc,(media_aggr_reddito_pc-Tabella2026[[#This Row],[REDDITO COMPLESSIVO PROCAPITE]]),0)</f>
        <v>0</v>
      </c>
      <c r="O475" s="3">
        <f>+Tabella2026[[#This Row],[DIFFERENZA REDDITO INFERIORE ALLA MEDIA DALLA MEDIA]]*Tabella2026[[#This Row],[POP_2024]]</f>
        <v>0</v>
      </c>
      <c r="P475" s="3">
        <f>+Tabella2026[[#This Row],[POPOLAZIONE PER DIFFERENZA ]]/SUM(Tabella2026[[POPOLAZIONE PER DIFFERENZA ]])</f>
        <v>0</v>
      </c>
      <c r="Q475" s="3">
        <f>+Tabella2026[[#This Row],[INCIDENZA POPOLAZIONE PER DIFFERENZA]]*(PLAFOND-SUM(Tabella2026[CONTRIBUTO SULLA BASE DELLA POPOLAZIONE]))</f>
        <v>0</v>
      </c>
      <c r="R475" s="3">
        <f>+Tabella2026[[#This Row],[CONTRIBUTO SULLA BASE DELLA POPOLAZIONE]]+Tabella2026[[#This Row],[CONTRIBUTO SULLA BASE DEL REDDITO]]</f>
        <v>105925.55764961489</v>
      </c>
      <c r="S475" s="3">
        <f>+Tabella2026[[#This Row],[CONTRIBUTO TOTALE]]/(PLAFOND/N_TESSERE)</f>
        <v>211.85111529922978</v>
      </c>
      <c r="T475" s="3">
        <f>+MAX(CEILING(Tabella2026[[#This Row],[preDEF1]],1),1)</f>
        <v>212</v>
      </c>
      <c r="U475" s="9">
        <f xml:space="preserve"> IF(ROW(Tabella2026[[#This Row],[preDEF2]]) - ROW(Tabella2026[[#Headers],[preDEF2]])&lt;=ABS(SUM(Tabella2026[preDEF2])-N_TESSERE),Tabella2026[[#This Row],[preDEF2]]-1,Tabella2026[[#This Row],[preDEF2]])</f>
        <v>211</v>
      </c>
      <c r="V475" s="21">
        <f>+Tabella2026[[#This Row],[DEF - n. card]]*(PLAFOND/N_TESSERE)</f>
        <v>105500</v>
      </c>
      <c r="W475" s="18"/>
    </row>
    <row r="476" spans="2:23" x14ac:dyDescent="0.25">
      <c r="B476" s="1" t="s">
        <v>989</v>
      </c>
      <c r="C476" s="2">
        <v>20065</v>
      </c>
      <c r="D476" s="1" t="s">
        <v>990</v>
      </c>
      <c r="E476" s="1" t="s">
        <v>12</v>
      </c>
      <c r="F476" s="1" t="s">
        <v>332</v>
      </c>
      <c r="G476" s="1" t="s">
        <v>233</v>
      </c>
      <c r="H476" s="1" t="s">
        <v>15835</v>
      </c>
      <c r="I476" s="5">
        <v>21195</v>
      </c>
      <c r="J476" s="5">
        <v>397809980</v>
      </c>
      <c r="K476" s="3">
        <f>+Tabella2026[[#This Row],[POP_2024]]/SUM(Tabella2026[POP_2024])</f>
        <v>3.5958185287515509E-4</v>
      </c>
      <c r="L476" s="3">
        <f>+Tabella2026[[#This Row],[INCIDENZA POPOLAZIONE]]*(PLAFOND/2)</f>
        <v>105860.627800056</v>
      </c>
      <c r="M476" s="3">
        <f>+IFERROR(Tabella2026[[#This Row],[reddito_2024]]/Tabella2026[[#This Row],[POP_2024]],"")</f>
        <v>18769.048360462373</v>
      </c>
      <c r="N476" s="3">
        <f>+IF(Tabella2026[[#This Row],[REDDITO COMPLESSIVO PROCAPITE]]&lt;media_aggr_reddito_pc,(media_aggr_reddito_pc-Tabella2026[[#This Row],[REDDITO COMPLESSIVO PROCAPITE]]),0)</f>
        <v>0</v>
      </c>
      <c r="O476" s="3">
        <f>+Tabella2026[[#This Row],[DIFFERENZA REDDITO INFERIORE ALLA MEDIA DALLA MEDIA]]*Tabella2026[[#This Row],[POP_2024]]</f>
        <v>0</v>
      </c>
      <c r="P476" s="3">
        <f>+Tabella2026[[#This Row],[POPOLAZIONE PER DIFFERENZA ]]/SUM(Tabella2026[[POPOLAZIONE PER DIFFERENZA ]])</f>
        <v>0</v>
      </c>
      <c r="Q476" s="3">
        <f>+Tabella2026[[#This Row],[INCIDENZA POPOLAZIONE PER DIFFERENZA]]*(PLAFOND-SUM(Tabella2026[CONTRIBUTO SULLA BASE DELLA POPOLAZIONE]))</f>
        <v>0</v>
      </c>
      <c r="R476" s="3">
        <f>+Tabella2026[[#This Row],[CONTRIBUTO SULLA BASE DELLA POPOLAZIONE]]+Tabella2026[[#This Row],[CONTRIBUTO SULLA BASE DEL REDDITO]]</f>
        <v>105860.627800056</v>
      </c>
      <c r="S476" s="3">
        <f>+Tabella2026[[#This Row],[CONTRIBUTO TOTALE]]/(PLAFOND/N_TESSERE)</f>
        <v>211.72125560011199</v>
      </c>
      <c r="T476" s="3">
        <f>+MAX(CEILING(Tabella2026[[#This Row],[preDEF1]],1),1)</f>
        <v>212</v>
      </c>
      <c r="U476" s="9">
        <f xml:space="preserve"> IF(ROW(Tabella2026[[#This Row],[preDEF2]]) - ROW(Tabella2026[[#Headers],[preDEF2]])&lt;=ABS(SUM(Tabella2026[preDEF2])-N_TESSERE),Tabella2026[[#This Row],[preDEF2]]-1,Tabella2026[[#This Row],[preDEF2]])</f>
        <v>211</v>
      </c>
      <c r="V476" s="21">
        <f>+Tabella2026[[#This Row],[DEF - n. card]]*(PLAFOND/N_TESSERE)</f>
        <v>105500</v>
      </c>
      <c r="W476" s="18"/>
    </row>
    <row r="477" spans="2:23" x14ac:dyDescent="0.25">
      <c r="B477" s="1" t="s">
        <v>983</v>
      </c>
      <c r="C477" s="2">
        <v>38001</v>
      </c>
      <c r="D477" s="1" t="s">
        <v>984</v>
      </c>
      <c r="E477" s="1" t="s">
        <v>27</v>
      </c>
      <c r="F477" s="1" t="s">
        <v>80</v>
      </c>
      <c r="G477" s="1" t="s">
        <v>233</v>
      </c>
      <c r="H477" s="1" t="s">
        <v>15835</v>
      </c>
      <c r="I477" s="5">
        <v>21187</v>
      </c>
      <c r="J477" s="5">
        <v>379470703</v>
      </c>
      <c r="K477" s="3">
        <f>+Tabella2026[[#This Row],[POP_2024]]/SUM(Tabella2026[POP_2024])</f>
        <v>3.5944612959971272E-4</v>
      </c>
      <c r="L477" s="3">
        <f>+Tabella2026[[#This Row],[INCIDENZA POPOLAZIONE]]*(PLAFOND/2)</f>
        <v>105820.67096955822</v>
      </c>
      <c r="M477" s="3">
        <f>+IFERROR(Tabella2026[[#This Row],[reddito_2024]]/Tabella2026[[#This Row],[POP_2024]],"")</f>
        <v>17910.54434322934</v>
      </c>
      <c r="N477" s="3">
        <f>+IF(Tabella2026[[#This Row],[REDDITO COMPLESSIVO PROCAPITE]]&lt;media_aggr_reddito_pc,(media_aggr_reddito_pc-Tabella2026[[#This Row],[REDDITO COMPLESSIVO PROCAPITE]]),0)</f>
        <v>0</v>
      </c>
      <c r="O477" s="3">
        <f>+Tabella2026[[#This Row],[DIFFERENZA REDDITO INFERIORE ALLA MEDIA DALLA MEDIA]]*Tabella2026[[#This Row],[POP_2024]]</f>
        <v>0</v>
      </c>
      <c r="P477" s="3">
        <f>+Tabella2026[[#This Row],[POPOLAZIONE PER DIFFERENZA ]]/SUM(Tabella2026[[POPOLAZIONE PER DIFFERENZA ]])</f>
        <v>0</v>
      </c>
      <c r="Q477" s="3">
        <f>+Tabella2026[[#This Row],[INCIDENZA POPOLAZIONE PER DIFFERENZA]]*(PLAFOND-SUM(Tabella2026[CONTRIBUTO SULLA BASE DELLA POPOLAZIONE]))</f>
        <v>0</v>
      </c>
      <c r="R477" s="3">
        <f>+Tabella2026[[#This Row],[CONTRIBUTO SULLA BASE DELLA POPOLAZIONE]]+Tabella2026[[#This Row],[CONTRIBUTO SULLA BASE DEL REDDITO]]</f>
        <v>105820.67096955822</v>
      </c>
      <c r="S477" s="3">
        <f>+Tabella2026[[#This Row],[CONTRIBUTO TOTALE]]/(PLAFOND/N_TESSERE)</f>
        <v>211.64134193911644</v>
      </c>
      <c r="T477" s="3">
        <f>+MAX(CEILING(Tabella2026[[#This Row],[preDEF1]],1),1)</f>
        <v>212</v>
      </c>
      <c r="U477" s="9">
        <f xml:space="preserve"> IF(ROW(Tabella2026[[#This Row],[preDEF2]]) - ROW(Tabella2026[[#Headers],[preDEF2]])&lt;=ABS(SUM(Tabella2026[preDEF2])-N_TESSERE),Tabella2026[[#This Row],[preDEF2]]-1,Tabella2026[[#This Row],[preDEF2]])</f>
        <v>211</v>
      </c>
      <c r="V477" s="21">
        <f>+Tabella2026[[#This Row],[DEF - n. card]]*(PLAFOND/N_TESSERE)</f>
        <v>105500</v>
      </c>
      <c r="W477" s="18"/>
    </row>
    <row r="478" spans="2:23" x14ac:dyDescent="0.25">
      <c r="B478" s="1" t="s">
        <v>947</v>
      </c>
      <c r="C478" s="2">
        <v>89009</v>
      </c>
      <c r="D478" s="1" t="s">
        <v>948</v>
      </c>
      <c r="E478" s="1" t="s">
        <v>21</v>
      </c>
      <c r="F478" s="1" t="s">
        <v>101</v>
      </c>
      <c r="G478" s="1" t="s">
        <v>233</v>
      </c>
      <c r="H478" s="1" t="s">
        <v>15836</v>
      </c>
      <c r="I478" s="5">
        <v>21141</v>
      </c>
      <c r="J478" s="5">
        <v>232441938</v>
      </c>
      <c r="K478" s="3">
        <f>+Tabella2026[[#This Row],[POP_2024]]/SUM(Tabella2026[POP_2024])</f>
        <v>3.5866572076591899E-4</v>
      </c>
      <c r="L478" s="3">
        <f>+Tabella2026[[#This Row],[INCIDENZA POPOLAZIONE]]*(PLAFOND/2)</f>
        <v>105590.91919419597</v>
      </c>
      <c r="M478" s="3">
        <f>+IFERROR(Tabella2026[[#This Row],[reddito_2024]]/Tabella2026[[#This Row],[POP_2024]],"")</f>
        <v>10994.841209025117</v>
      </c>
      <c r="N478" s="3">
        <f>+IF(Tabella2026[[#This Row],[REDDITO COMPLESSIVO PROCAPITE]]&lt;media_aggr_reddito_pc,(media_aggr_reddito_pc-Tabella2026[[#This Row],[REDDITO COMPLESSIVO PROCAPITE]]),0)</f>
        <v>6830.2248535836243</v>
      </c>
      <c r="O478" s="3">
        <f>+Tabella2026[[#This Row],[DIFFERENZA REDDITO INFERIORE ALLA MEDIA DALLA MEDIA]]*Tabella2026[[#This Row],[POP_2024]]</f>
        <v>144397783.6296114</v>
      </c>
      <c r="P478" s="3">
        <f>+Tabella2026[[#This Row],[POPOLAZIONE PER DIFFERENZA ]]/SUM(Tabella2026[[POPOLAZIONE PER DIFFERENZA ]])</f>
        <v>1.2810712968648972E-3</v>
      </c>
      <c r="Q478" s="3">
        <f>+Tabella2026[[#This Row],[INCIDENZA POPOLAZIONE PER DIFFERENZA]]*(PLAFOND-SUM(Tabella2026[CONTRIBUTO SULLA BASE DELLA POPOLAZIONE]))</f>
        <v>377146.42899355461</v>
      </c>
      <c r="R478" s="3">
        <f>+Tabella2026[[#This Row],[CONTRIBUTO SULLA BASE DELLA POPOLAZIONE]]+Tabella2026[[#This Row],[CONTRIBUTO SULLA BASE DEL REDDITO]]</f>
        <v>482737.34818775055</v>
      </c>
      <c r="S478" s="3">
        <f>+Tabella2026[[#This Row],[CONTRIBUTO TOTALE]]/(PLAFOND/N_TESSERE)</f>
        <v>965.47469637550114</v>
      </c>
      <c r="T478" s="3">
        <f>+MAX(CEILING(Tabella2026[[#This Row],[preDEF1]],1),1)</f>
        <v>966</v>
      </c>
      <c r="U478" s="9">
        <f xml:space="preserve"> IF(ROW(Tabella2026[[#This Row],[preDEF2]]) - ROW(Tabella2026[[#Headers],[preDEF2]])&lt;=ABS(SUM(Tabella2026[preDEF2])-N_TESSERE),Tabella2026[[#This Row],[preDEF2]]-1,Tabella2026[[#This Row],[preDEF2]])</f>
        <v>965</v>
      </c>
      <c r="V478" s="21">
        <f>+Tabella2026[[#This Row],[DEF - n. card]]*(PLAFOND/N_TESSERE)</f>
        <v>482500</v>
      </c>
      <c r="W478" s="18"/>
    </row>
    <row r="479" spans="2:23" x14ac:dyDescent="0.25">
      <c r="B479" s="1" t="s">
        <v>1019</v>
      </c>
      <c r="C479" s="2">
        <v>3149</v>
      </c>
      <c r="D479" s="1" t="s">
        <v>1020</v>
      </c>
      <c r="E479" s="1" t="s">
        <v>18</v>
      </c>
      <c r="F479" s="1" t="s">
        <v>114</v>
      </c>
      <c r="G479" s="1" t="s">
        <v>233</v>
      </c>
      <c r="H479" s="1" t="s">
        <v>15835</v>
      </c>
      <c r="I479" s="5">
        <v>21084</v>
      </c>
      <c r="J479" s="5">
        <v>374330126</v>
      </c>
      <c r="K479" s="3">
        <f>+Tabella2026[[#This Row],[POP_2024]]/SUM(Tabella2026[POP_2024])</f>
        <v>3.5769869242839207E-4</v>
      </c>
      <c r="L479" s="3">
        <f>+Tabella2026[[#This Row],[INCIDENZA POPOLAZIONE]]*(PLAFOND/2)</f>
        <v>105306.2267768993</v>
      </c>
      <c r="M479" s="3">
        <f>+IFERROR(Tabella2026[[#This Row],[reddito_2024]]/Tabella2026[[#This Row],[POP_2024]],"")</f>
        <v>17754.227186492128</v>
      </c>
      <c r="N479" s="3">
        <f>+IF(Tabella2026[[#This Row],[REDDITO COMPLESSIVO PROCAPITE]]&lt;media_aggr_reddito_pc,(media_aggr_reddito_pc-Tabella2026[[#This Row],[REDDITO COMPLESSIVO PROCAPITE]]),0)</f>
        <v>70.838876116613392</v>
      </c>
      <c r="O479" s="3">
        <f>+Tabella2026[[#This Row],[DIFFERENZA REDDITO INFERIORE ALLA MEDIA DALLA MEDIA]]*Tabella2026[[#This Row],[POP_2024]]</f>
        <v>1493566.8640426768</v>
      </c>
      <c r="P479" s="3">
        <f>+Tabella2026[[#This Row],[POPOLAZIONE PER DIFFERENZA ]]/SUM(Tabella2026[[POPOLAZIONE PER DIFFERENZA ]])</f>
        <v>1.3250657949026989E-5</v>
      </c>
      <c r="Q479" s="3">
        <f>+Tabella2026[[#This Row],[INCIDENZA POPOLAZIONE PER DIFFERENZA]]*(PLAFOND-SUM(Tabella2026[CONTRIBUTO SULLA BASE DELLA POPOLAZIONE]))</f>
        <v>3900.9837622000996</v>
      </c>
      <c r="R479" s="3">
        <f>+Tabella2026[[#This Row],[CONTRIBUTO SULLA BASE DELLA POPOLAZIONE]]+Tabella2026[[#This Row],[CONTRIBUTO SULLA BASE DEL REDDITO]]</f>
        <v>109207.21053909941</v>
      </c>
      <c r="S479" s="3">
        <f>+Tabella2026[[#This Row],[CONTRIBUTO TOTALE]]/(PLAFOND/N_TESSERE)</f>
        <v>218.41442107819881</v>
      </c>
      <c r="T479" s="3">
        <f>+MAX(CEILING(Tabella2026[[#This Row],[preDEF1]],1),1)</f>
        <v>219</v>
      </c>
      <c r="U479" s="9">
        <f xml:space="preserve"> IF(ROW(Tabella2026[[#This Row],[preDEF2]]) - ROW(Tabella2026[[#Headers],[preDEF2]])&lt;=ABS(SUM(Tabella2026[preDEF2])-N_TESSERE),Tabella2026[[#This Row],[preDEF2]]-1,Tabella2026[[#This Row],[preDEF2]])</f>
        <v>218</v>
      </c>
      <c r="V479" s="21">
        <f>+Tabella2026[[#This Row],[DEF - n. card]]*(PLAFOND/N_TESSERE)</f>
        <v>109000</v>
      </c>
      <c r="W479" s="18"/>
    </row>
    <row r="480" spans="2:23" x14ac:dyDescent="0.25">
      <c r="B480" s="1" t="s">
        <v>1009</v>
      </c>
      <c r="C480" s="2">
        <v>23015</v>
      </c>
      <c r="D480" s="1" t="s">
        <v>1010</v>
      </c>
      <c r="E480" s="1" t="s">
        <v>38</v>
      </c>
      <c r="F480" s="1" t="s">
        <v>37</v>
      </c>
      <c r="G480" s="1" t="s">
        <v>233</v>
      </c>
      <c r="H480" s="1" t="s">
        <v>15835</v>
      </c>
      <c r="I480" s="5">
        <v>20943</v>
      </c>
      <c r="J480" s="5">
        <v>405165590</v>
      </c>
      <c r="K480" s="3">
        <f>+Tabella2026[[#This Row],[POP_2024]]/SUM(Tabella2026[POP_2024])</f>
        <v>3.5530656969872011E-4</v>
      </c>
      <c r="L480" s="3">
        <f>+Tabella2026[[#This Row],[INCIDENZA POPOLAZIONE]]*(PLAFOND/2)</f>
        <v>104601.98763937593</v>
      </c>
      <c r="M480" s="3">
        <f>+IFERROR(Tabella2026[[#This Row],[reddito_2024]]/Tabella2026[[#This Row],[POP_2024]],"")</f>
        <v>19346.110394881343</v>
      </c>
      <c r="N480" s="3">
        <f>+IF(Tabella2026[[#This Row],[REDDITO COMPLESSIVO PROCAPITE]]&lt;media_aggr_reddito_pc,(media_aggr_reddito_pc-Tabella2026[[#This Row],[REDDITO COMPLESSIVO PROCAPITE]]),0)</f>
        <v>0</v>
      </c>
      <c r="O480" s="3">
        <f>+Tabella2026[[#This Row],[DIFFERENZA REDDITO INFERIORE ALLA MEDIA DALLA MEDIA]]*Tabella2026[[#This Row],[POP_2024]]</f>
        <v>0</v>
      </c>
      <c r="P480" s="3">
        <f>+Tabella2026[[#This Row],[POPOLAZIONE PER DIFFERENZA ]]/SUM(Tabella2026[[POPOLAZIONE PER DIFFERENZA ]])</f>
        <v>0</v>
      </c>
      <c r="Q480" s="3">
        <f>+Tabella2026[[#This Row],[INCIDENZA POPOLAZIONE PER DIFFERENZA]]*(PLAFOND-SUM(Tabella2026[CONTRIBUTO SULLA BASE DELLA POPOLAZIONE]))</f>
        <v>0</v>
      </c>
      <c r="R480" s="3">
        <f>+Tabella2026[[#This Row],[CONTRIBUTO SULLA BASE DELLA POPOLAZIONE]]+Tabella2026[[#This Row],[CONTRIBUTO SULLA BASE DEL REDDITO]]</f>
        <v>104601.98763937593</v>
      </c>
      <c r="S480" s="3">
        <f>+Tabella2026[[#This Row],[CONTRIBUTO TOTALE]]/(PLAFOND/N_TESSERE)</f>
        <v>209.20397527875187</v>
      </c>
      <c r="T480" s="3">
        <f>+MAX(CEILING(Tabella2026[[#This Row],[preDEF1]],1),1)</f>
        <v>210</v>
      </c>
      <c r="U480" s="9">
        <f xml:space="preserve"> IF(ROW(Tabella2026[[#This Row],[preDEF2]]) - ROW(Tabella2026[[#Headers],[preDEF2]])&lt;=ABS(SUM(Tabella2026[preDEF2])-N_TESSERE),Tabella2026[[#This Row],[preDEF2]]-1,Tabella2026[[#This Row],[preDEF2]])</f>
        <v>209</v>
      </c>
      <c r="V480" s="21">
        <f>+Tabella2026[[#This Row],[DEF - n. card]]*(PLAFOND/N_TESSERE)</f>
        <v>104500</v>
      </c>
      <c r="W480" s="18"/>
    </row>
    <row r="481" spans="2:23" x14ac:dyDescent="0.25">
      <c r="B481" s="1" t="s">
        <v>1013</v>
      </c>
      <c r="C481" s="2">
        <v>16183</v>
      </c>
      <c r="D481" s="1" t="s">
        <v>1014</v>
      </c>
      <c r="E481" s="1" t="s">
        <v>12</v>
      </c>
      <c r="F481" s="1" t="s">
        <v>93</v>
      </c>
      <c r="G481" s="1" t="s">
        <v>233</v>
      </c>
      <c r="H481" s="1" t="s">
        <v>15835</v>
      </c>
      <c r="I481" s="5">
        <v>20929</v>
      </c>
      <c r="J481" s="5">
        <v>382823097</v>
      </c>
      <c r="K481" s="3">
        <f>+Tabella2026[[#This Row],[POP_2024]]/SUM(Tabella2026[POP_2024])</f>
        <v>3.5506905396669592E-4</v>
      </c>
      <c r="L481" s="3">
        <f>+Tabella2026[[#This Row],[INCIDENZA POPOLAZIONE]]*(PLAFOND/2)</f>
        <v>104532.0631860048</v>
      </c>
      <c r="M481" s="3">
        <f>+IFERROR(Tabella2026[[#This Row],[reddito_2024]]/Tabella2026[[#This Row],[POP_2024]],"")</f>
        <v>18291.514023603613</v>
      </c>
      <c r="N481" s="3">
        <f>+IF(Tabella2026[[#This Row],[REDDITO COMPLESSIVO PROCAPITE]]&lt;media_aggr_reddito_pc,(media_aggr_reddito_pc-Tabella2026[[#This Row],[REDDITO COMPLESSIVO PROCAPITE]]),0)</f>
        <v>0</v>
      </c>
      <c r="O481" s="3">
        <f>+Tabella2026[[#This Row],[DIFFERENZA REDDITO INFERIORE ALLA MEDIA DALLA MEDIA]]*Tabella2026[[#This Row],[POP_2024]]</f>
        <v>0</v>
      </c>
      <c r="P481" s="3">
        <f>+Tabella2026[[#This Row],[POPOLAZIONE PER DIFFERENZA ]]/SUM(Tabella2026[[POPOLAZIONE PER DIFFERENZA ]])</f>
        <v>0</v>
      </c>
      <c r="Q481" s="3">
        <f>+Tabella2026[[#This Row],[INCIDENZA POPOLAZIONE PER DIFFERENZA]]*(PLAFOND-SUM(Tabella2026[CONTRIBUTO SULLA BASE DELLA POPOLAZIONE]))</f>
        <v>0</v>
      </c>
      <c r="R481" s="3">
        <f>+Tabella2026[[#This Row],[CONTRIBUTO SULLA BASE DELLA POPOLAZIONE]]+Tabella2026[[#This Row],[CONTRIBUTO SULLA BASE DEL REDDITO]]</f>
        <v>104532.0631860048</v>
      </c>
      <c r="S481" s="3">
        <f>+Tabella2026[[#This Row],[CONTRIBUTO TOTALE]]/(PLAFOND/N_TESSERE)</f>
        <v>209.06412637200961</v>
      </c>
      <c r="T481" s="3">
        <f>+MAX(CEILING(Tabella2026[[#This Row],[preDEF1]],1),1)</f>
        <v>210</v>
      </c>
      <c r="U481" s="9">
        <f xml:space="preserve"> IF(ROW(Tabella2026[[#This Row],[preDEF2]]) - ROW(Tabella2026[[#Headers],[preDEF2]])&lt;=ABS(SUM(Tabella2026[preDEF2])-N_TESSERE),Tabella2026[[#This Row],[preDEF2]]-1,Tabella2026[[#This Row],[preDEF2]])</f>
        <v>209</v>
      </c>
      <c r="V481" s="21">
        <f>+Tabella2026[[#This Row],[DEF - n. card]]*(PLAFOND/N_TESSERE)</f>
        <v>104500</v>
      </c>
      <c r="W481" s="18"/>
    </row>
    <row r="482" spans="2:23" x14ac:dyDescent="0.25">
      <c r="B482" s="1" t="s">
        <v>963</v>
      </c>
      <c r="C482" s="2">
        <v>112045</v>
      </c>
      <c r="D482" s="1" t="s">
        <v>964</v>
      </c>
      <c r="E482" s="1" t="s">
        <v>76</v>
      </c>
      <c r="F482" s="1" t="s">
        <v>88</v>
      </c>
      <c r="G482" s="1" t="s">
        <v>233</v>
      </c>
      <c r="H482" s="1" t="s">
        <v>15836</v>
      </c>
      <c r="I482" s="5">
        <v>20846</v>
      </c>
      <c r="J482" s="5">
        <v>293338174</v>
      </c>
      <c r="K482" s="3">
        <f>+Tabella2026[[#This Row],[POP_2024]]/SUM(Tabella2026[POP_2024])</f>
        <v>3.5366092498398128E-4</v>
      </c>
      <c r="L482" s="3">
        <f>+Tabella2026[[#This Row],[INCIDENZA POPOLAZIONE]]*(PLAFOND/2)</f>
        <v>104117.51106959036</v>
      </c>
      <c r="M482" s="3">
        <f>+IFERROR(Tabella2026[[#This Row],[reddito_2024]]/Tabella2026[[#This Row],[POP_2024]],"")</f>
        <v>14071.676772522307</v>
      </c>
      <c r="N482" s="3">
        <f>+IF(Tabella2026[[#This Row],[REDDITO COMPLESSIVO PROCAPITE]]&lt;media_aggr_reddito_pc,(media_aggr_reddito_pc-Tabella2026[[#This Row],[REDDITO COMPLESSIVO PROCAPITE]]),0)</f>
        <v>3753.3892900864339</v>
      </c>
      <c r="O482" s="3">
        <f>+Tabella2026[[#This Row],[DIFFERENZA REDDITO INFERIORE ALLA MEDIA DALLA MEDIA]]*Tabella2026[[#This Row],[POP_2024]]</f>
        <v>78243153.141141802</v>
      </c>
      <c r="P482" s="3">
        <f>+Tabella2026[[#This Row],[POPOLAZIONE PER DIFFERENZA ]]/SUM(Tabella2026[[POPOLAZIONE PER DIFFERENZA ]])</f>
        <v>6.9415925331949664E-4</v>
      </c>
      <c r="Q482" s="3">
        <f>+Tabella2026[[#This Row],[INCIDENZA POPOLAZIONE PER DIFFERENZA]]*(PLAFOND-SUM(Tabella2026[CONTRIBUTO SULLA BASE DELLA POPOLAZIONE]))</f>
        <v>204359.96355782065</v>
      </c>
      <c r="R482" s="3">
        <f>+Tabella2026[[#This Row],[CONTRIBUTO SULLA BASE DELLA POPOLAZIONE]]+Tabella2026[[#This Row],[CONTRIBUTO SULLA BASE DEL REDDITO]]</f>
        <v>308477.47462741099</v>
      </c>
      <c r="S482" s="3">
        <f>+Tabella2026[[#This Row],[CONTRIBUTO TOTALE]]/(PLAFOND/N_TESSERE)</f>
        <v>616.95494925482194</v>
      </c>
      <c r="T482" s="3">
        <f>+MAX(CEILING(Tabella2026[[#This Row],[preDEF1]],1),1)</f>
        <v>617</v>
      </c>
      <c r="U482" s="9">
        <f xml:space="preserve"> IF(ROW(Tabella2026[[#This Row],[preDEF2]]) - ROW(Tabella2026[[#Headers],[preDEF2]])&lt;=ABS(SUM(Tabella2026[preDEF2])-N_TESSERE),Tabella2026[[#This Row],[preDEF2]]-1,Tabella2026[[#This Row],[preDEF2]])</f>
        <v>616</v>
      </c>
      <c r="V482" s="21">
        <f>+Tabella2026[[#This Row],[DEF - n. card]]*(PLAFOND/N_TESSERE)</f>
        <v>308000</v>
      </c>
      <c r="W482" s="18"/>
    </row>
    <row r="483" spans="2:23" x14ac:dyDescent="0.25">
      <c r="B483" s="1" t="s">
        <v>965</v>
      </c>
      <c r="C483" s="2">
        <v>51017</v>
      </c>
      <c r="D483" s="1" t="s">
        <v>966</v>
      </c>
      <c r="E483" s="1" t="s">
        <v>30</v>
      </c>
      <c r="F483" s="1" t="s">
        <v>125</v>
      </c>
      <c r="G483" s="1" t="s">
        <v>233</v>
      </c>
      <c r="H483" s="1" t="s">
        <v>15834</v>
      </c>
      <c r="I483" s="5">
        <v>20834</v>
      </c>
      <c r="J483" s="5">
        <v>357602327</v>
      </c>
      <c r="K483" s="3">
        <f>+Tabella2026[[#This Row],[POP_2024]]/SUM(Tabella2026[POP_2024])</f>
        <v>3.534573400708177E-4</v>
      </c>
      <c r="L483" s="3">
        <f>+Tabella2026[[#This Row],[INCIDENZA POPOLAZIONE]]*(PLAFOND/2)</f>
        <v>104057.57582384368</v>
      </c>
      <c r="M483" s="3">
        <f>+IFERROR(Tabella2026[[#This Row],[reddito_2024]]/Tabella2026[[#This Row],[POP_2024]],"")</f>
        <v>17164.362436402036</v>
      </c>
      <c r="N483" s="3">
        <f>+IF(Tabella2026[[#This Row],[REDDITO COMPLESSIVO PROCAPITE]]&lt;media_aggr_reddito_pc,(media_aggr_reddito_pc-Tabella2026[[#This Row],[REDDITO COMPLESSIVO PROCAPITE]]),0)</f>
        <v>660.70362620670494</v>
      </c>
      <c r="O483" s="3">
        <f>+Tabella2026[[#This Row],[DIFFERENZA REDDITO INFERIORE ALLA MEDIA DALLA MEDIA]]*Tabella2026[[#This Row],[POP_2024]]</f>
        <v>13765099.34839049</v>
      </c>
      <c r="P483" s="3">
        <f>+Tabella2026[[#This Row],[POPOLAZIONE PER DIFFERENZA ]]/SUM(Tabella2026[[POPOLAZIONE PER DIFFERENZA ]])</f>
        <v>1.2212149820075609E-4</v>
      </c>
      <c r="Q483" s="3">
        <f>+Tabella2026[[#This Row],[INCIDENZA POPOLAZIONE PER DIFFERENZA]]*(PLAFOND-SUM(Tabella2026[CONTRIBUTO SULLA BASE DELLA POPOLAZIONE]))</f>
        <v>35952.477479179084</v>
      </c>
      <c r="R483" s="3">
        <f>+Tabella2026[[#This Row],[CONTRIBUTO SULLA BASE DELLA POPOLAZIONE]]+Tabella2026[[#This Row],[CONTRIBUTO SULLA BASE DEL REDDITO]]</f>
        <v>140010.05330302275</v>
      </c>
      <c r="S483" s="3">
        <f>+Tabella2026[[#This Row],[CONTRIBUTO TOTALE]]/(PLAFOND/N_TESSERE)</f>
        <v>280.02010660604549</v>
      </c>
      <c r="T483" s="3">
        <f>+MAX(CEILING(Tabella2026[[#This Row],[preDEF1]],1),1)</f>
        <v>281</v>
      </c>
      <c r="U483" s="9">
        <f xml:space="preserve"> IF(ROW(Tabella2026[[#This Row],[preDEF2]]) - ROW(Tabella2026[[#Headers],[preDEF2]])&lt;=ABS(SUM(Tabella2026[preDEF2])-N_TESSERE),Tabella2026[[#This Row],[preDEF2]]-1,Tabella2026[[#This Row],[preDEF2]])</f>
        <v>280</v>
      </c>
      <c r="V483" s="21">
        <f>+Tabella2026[[#This Row],[DEF - n. card]]*(PLAFOND/N_TESSERE)</f>
        <v>140000</v>
      </c>
      <c r="W483" s="18"/>
    </row>
    <row r="484" spans="2:23" x14ac:dyDescent="0.25">
      <c r="B484" s="1" t="s">
        <v>991</v>
      </c>
      <c r="C484" s="2">
        <v>47009</v>
      </c>
      <c r="D484" s="1" t="s">
        <v>992</v>
      </c>
      <c r="E484" s="1" t="s">
        <v>30</v>
      </c>
      <c r="F484" s="1" t="s">
        <v>140</v>
      </c>
      <c r="G484" s="1" t="s">
        <v>233</v>
      </c>
      <c r="H484" s="1" t="s">
        <v>15834</v>
      </c>
      <c r="I484" s="5">
        <v>20797</v>
      </c>
      <c r="J484" s="5">
        <v>323095879</v>
      </c>
      <c r="K484" s="3">
        <f>+Tabella2026[[#This Row],[POP_2024]]/SUM(Tabella2026[POP_2024])</f>
        <v>3.5282961992189667E-4</v>
      </c>
      <c r="L484" s="3">
        <f>+Tabella2026[[#This Row],[INCIDENZA POPOLAZIONE]]*(PLAFOND/2)</f>
        <v>103872.77548279143</v>
      </c>
      <c r="M484" s="3">
        <f>+IFERROR(Tabella2026[[#This Row],[reddito_2024]]/Tabella2026[[#This Row],[POP_2024]],"")</f>
        <v>15535.696446602875</v>
      </c>
      <c r="N484" s="3">
        <f>+IF(Tabella2026[[#This Row],[REDDITO COMPLESSIVO PROCAPITE]]&lt;media_aggr_reddito_pc,(media_aggr_reddito_pc-Tabella2026[[#This Row],[REDDITO COMPLESSIVO PROCAPITE]]),0)</f>
        <v>2289.3696160058662</v>
      </c>
      <c r="O484" s="3">
        <f>+Tabella2026[[#This Row],[DIFFERENZA REDDITO INFERIORE ALLA MEDIA DALLA MEDIA]]*Tabella2026[[#This Row],[POP_2024]]</f>
        <v>47612019.904073998</v>
      </c>
      <c r="P484" s="3">
        <f>+Tabella2026[[#This Row],[POPOLAZIONE PER DIFFERENZA ]]/SUM(Tabella2026[[POPOLAZIONE PER DIFFERENZA ]])</f>
        <v>4.2240532057835102E-4</v>
      </c>
      <c r="Q484" s="3">
        <f>+Tabella2026[[#This Row],[INCIDENZA POPOLAZIONE PER DIFFERENZA]]*(PLAFOND-SUM(Tabella2026[CONTRIBUTO SULLA BASE DELLA POPOLAZIONE]))</f>
        <v>124355.80957427662</v>
      </c>
      <c r="R484" s="3">
        <f>+Tabella2026[[#This Row],[CONTRIBUTO SULLA BASE DELLA POPOLAZIONE]]+Tabella2026[[#This Row],[CONTRIBUTO SULLA BASE DEL REDDITO]]</f>
        <v>228228.58505706803</v>
      </c>
      <c r="S484" s="3">
        <f>+Tabella2026[[#This Row],[CONTRIBUTO TOTALE]]/(PLAFOND/N_TESSERE)</f>
        <v>456.45717011413609</v>
      </c>
      <c r="T484" s="3">
        <f>+MAX(CEILING(Tabella2026[[#This Row],[preDEF1]],1),1)</f>
        <v>457</v>
      </c>
      <c r="U484" s="9">
        <f xml:space="preserve"> IF(ROW(Tabella2026[[#This Row],[preDEF2]]) - ROW(Tabella2026[[#Headers],[preDEF2]])&lt;=ABS(SUM(Tabella2026[preDEF2])-N_TESSERE),Tabella2026[[#This Row],[preDEF2]]-1,Tabella2026[[#This Row],[preDEF2]])</f>
        <v>456</v>
      </c>
      <c r="V484" s="21">
        <f>+Tabella2026[[#This Row],[DEF - n. card]]*(PLAFOND/N_TESSERE)</f>
        <v>228000</v>
      </c>
      <c r="W484" s="18"/>
    </row>
    <row r="485" spans="2:23" x14ac:dyDescent="0.25">
      <c r="B485" s="1" t="s">
        <v>993</v>
      </c>
      <c r="C485" s="2">
        <v>118053</v>
      </c>
      <c r="D485" s="1" t="s">
        <v>994</v>
      </c>
      <c r="E485" s="1" t="s">
        <v>76</v>
      </c>
      <c r="F485" s="1" t="s">
        <v>75</v>
      </c>
      <c r="G485" s="1" t="s">
        <v>233</v>
      </c>
      <c r="H485" s="1" t="s">
        <v>15836</v>
      </c>
      <c r="I485" s="5">
        <v>20751</v>
      </c>
      <c r="J485" s="5">
        <v>296213214</v>
      </c>
      <c r="K485" s="3">
        <f>+Tabella2026[[#This Row],[POP_2024]]/SUM(Tabella2026[POP_2024])</f>
        <v>3.52049211088103E-4</v>
      </c>
      <c r="L485" s="3">
        <f>+Tabella2026[[#This Row],[INCIDENZA POPOLAZIONE]]*(PLAFOND/2)</f>
        <v>103643.02370742921</v>
      </c>
      <c r="M485" s="3">
        <f>+IFERROR(Tabella2026[[#This Row],[reddito_2024]]/Tabella2026[[#This Row],[POP_2024]],"")</f>
        <v>14274.647679629898</v>
      </c>
      <c r="N485" s="3">
        <f>+IF(Tabella2026[[#This Row],[REDDITO COMPLESSIVO PROCAPITE]]&lt;media_aggr_reddito_pc,(media_aggr_reddito_pc-Tabella2026[[#This Row],[REDDITO COMPLESSIVO PROCAPITE]]),0)</f>
        <v>3550.4183829788435</v>
      </c>
      <c r="O485" s="3">
        <f>+Tabella2026[[#This Row],[DIFFERENZA REDDITO INFERIORE ALLA MEDIA DALLA MEDIA]]*Tabella2026[[#This Row],[POP_2024]]</f>
        <v>73674731.865193978</v>
      </c>
      <c r="P485" s="3">
        <f>+Tabella2026[[#This Row],[POPOLAZIONE PER DIFFERENZA ]]/SUM(Tabella2026[[POPOLAZIONE PER DIFFERENZA ]])</f>
        <v>6.536290372628873E-4</v>
      </c>
      <c r="Q485" s="3">
        <f>+Tabella2026[[#This Row],[INCIDENZA POPOLAZIONE PER DIFFERENZA]]*(PLAFOND-SUM(Tabella2026[CONTRIBUTO SULLA BASE DELLA POPOLAZIONE]))</f>
        <v>192427.89834841684</v>
      </c>
      <c r="R485" s="3">
        <f>+Tabella2026[[#This Row],[CONTRIBUTO SULLA BASE DELLA POPOLAZIONE]]+Tabella2026[[#This Row],[CONTRIBUTO SULLA BASE DEL REDDITO]]</f>
        <v>296070.92205584608</v>
      </c>
      <c r="S485" s="3">
        <f>+Tabella2026[[#This Row],[CONTRIBUTO TOTALE]]/(PLAFOND/N_TESSERE)</f>
        <v>592.14184411169219</v>
      </c>
      <c r="T485" s="3">
        <f>+MAX(CEILING(Tabella2026[[#This Row],[preDEF1]],1),1)</f>
        <v>593</v>
      </c>
      <c r="U485" s="9">
        <f xml:space="preserve"> IF(ROW(Tabella2026[[#This Row],[preDEF2]]) - ROW(Tabella2026[[#Headers],[preDEF2]])&lt;=ABS(SUM(Tabella2026[preDEF2])-N_TESSERE),Tabella2026[[#This Row],[preDEF2]]-1,Tabella2026[[#This Row],[preDEF2]])</f>
        <v>592</v>
      </c>
      <c r="V485" s="21">
        <f>+Tabella2026[[#This Row],[DEF - n. card]]*(PLAFOND/N_TESSERE)</f>
        <v>296000</v>
      </c>
      <c r="W485" s="18"/>
    </row>
    <row r="486" spans="2:23" x14ac:dyDescent="0.25">
      <c r="B486" s="1" t="s">
        <v>1031</v>
      </c>
      <c r="C486" s="2">
        <v>15086</v>
      </c>
      <c r="D486" s="1" t="s">
        <v>1032</v>
      </c>
      <c r="E486" s="1" t="s">
        <v>12</v>
      </c>
      <c r="F486" s="1" t="s">
        <v>11</v>
      </c>
      <c r="G486" s="1" t="s">
        <v>233</v>
      </c>
      <c r="H486" s="1" t="s">
        <v>15835</v>
      </c>
      <c r="I486" s="5">
        <v>20744</v>
      </c>
      <c r="J486" s="5">
        <v>427358991</v>
      </c>
      <c r="K486" s="3">
        <f>+Tabella2026[[#This Row],[POP_2024]]/SUM(Tabella2026[POP_2024])</f>
        <v>3.5193045322209091E-4</v>
      </c>
      <c r="L486" s="3">
        <f>+Tabella2026[[#This Row],[INCIDENZA POPOLAZIONE]]*(PLAFOND/2)</f>
        <v>103608.06148074365</v>
      </c>
      <c r="M486" s="3">
        <f>+IFERROR(Tabella2026[[#This Row],[reddito_2024]]/Tabella2026[[#This Row],[POP_2024]],"")</f>
        <v>20601.571104897801</v>
      </c>
      <c r="N486" s="3">
        <f>+IF(Tabella2026[[#This Row],[REDDITO COMPLESSIVO PROCAPITE]]&lt;media_aggr_reddito_pc,(media_aggr_reddito_pc-Tabella2026[[#This Row],[REDDITO COMPLESSIVO PROCAPITE]]),0)</f>
        <v>0</v>
      </c>
      <c r="O486" s="3">
        <f>+Tabella2026[[#This Row],[DIFFERENZA REDDITO INFERIORE ALLA MEDIA DALLA MEDIA]]*Tabella2026[[#This Row],[POP_2024]]</f>
        <v>0</v>
      </c>
      <c r="P486" s="3">
        <f>+Tabella2026[[#This Row],[POPOLAZIONE PER DIFFERENZA ]]/SUM(Tabella2026[[POPOLAZIONE PER DIFFERENZA ]])</f>
        <v>0</v>
      </c>
      <c r="Q486" s="3">
        <f>+Tabella2026[[#This Row],[INCIDENZA POPOLAZIONE PER DIFFERENZA]]*(PLAFOND-SUM(Tabella2026[CONTRIBUTO SULLA BASE DELLA POPOLAZIONE]))</f>
        <v>0</v>
      </c>
      <c r="R486" s="3">
        <f>+Tabella2026[[#This Row],[CONTRIBUTO SULLA BASE DELLA POPOLAZIONE]]+Tabella2026[[#This Row],[CONTRIBUTO SULLA BASE DEL REDDITO]]</f>
        <v>103608.06148074365</v>
      </c>
      <c r="S486" s="3">
        <f>+Tabella2026[[#This Row],[CONTRIBUTO TOTALE]]/(PLAFOND/N_TESSERE)</f>
        <v>207.21612296148732</v>
      </c>
      <c r="T486" s="3">
        <f>+MAX(CEILING(Tabella2026[[#This Row],[preDEF1]],1),1)</f>
        <v>208</v>
      </c>
      <c r="U486" s="9">
        <f xml:space="preserve"> IF(ROW(Tabella2026[[#This Row],[preDEF2]]) - ROW(Tabella2026[[#Headers],[preDEF2]])&lt;=ABS(SUM(Tabella2026[preDEF2])-N_TESSERE),Tabella2026[[#This Row],[preDEF2]]-1,Tabella2026[[#This Row],[preDEF2]])</f>
        <v>207</v>
      </c>
      <c r="V486" s="21">
        <f>+Tabella2026[[#This Row],[DEF - n. card]]*(PLAFOND/N_TESSERE)</f>
        <v>103500</v>
      </c>
      <c r="W486" s="18"/>
    </row>
    <row r="487" spans="2:23" x14ac:dyDescent="0.25">
      <c r="B487" s="1" t="s">
        <v>975</v>
      </c>
      <c r="C487" s="2">
        <v>64005</v>
      </c>
      <c r="D487" s="1" t="s">
        <v>976</v>
      </c>
      <c r="E487" s="1" t="s">
        <v>15</v>
      </c>
      <c r="F487" s="1" t="s">
        <v>290</v>
      </c>
      <c r="G487" s="1" t="s">
        <v>233</v>
      </c>
      <c r="H487" s="1" t="s">
        <v>15836</v>
      </c>
      <c r="I487" s="5">
        <v>20741</v>
      </c>
      <c r="J487" s="5">
        <v>272950722</v>
      </c>
      <c r="K487" s="3">
        <f>+Tabella2026[[#This Row],[POP_2024]]/SUM(Tabella2026[POP_2024])</f>
        <v>3.5187955699380002E-4</v>
      </c>
      <c r="L487" s="3">
        <f>+Tabella2026[[#This Row],[INCIDENZA POPOLAZIONE]]*(PLAFOND/2)</f>
        <v>103593.07766930698</v>
      </c>
      <c r="M487" s="3">
        <f>+IFERROR(Tabella2026[[#This Row],[reddito_2024]]/Tabella2026[[#This Row],[POP_2024]],"")</f>
        <v>13159.95959693361</v>
      </c>
      <c r="N487" s="3">
        <f>+IF(Tabella2026[[#This Row],[REDDITO COMPLESSIVO PROCAPITE]]&lt;media_aggr_reddito_pc,(media_aggr_reddito_pc-Tabella2026[[#This Row],[REDDITO COMPLESSIVO PROCAPITE]]),0)</f>
        <v>4665.1064656751314</v>
      </c>
      <c r="O487" s="3">
        <f>+Tabella2026[[#This Row],[DIFFERENZA REDDITO INFERIORE ALLA MEDIA DALLA MEDIA]]*Tabella2026[[#This Row],[POP_2024]]</f>
        <v>96758973.204567894</v>
      </c>
      <c r="P487" s="3">
        <f>+Tabella2026[[#This Row],[POPOLAZIONE PER DIFFERENZA ]]/SUM(Tabella2026[[POPOLAZIONE PER DIFFERENZA ]])</f>
        <v>8.5842829557857816E-4</v>
      </c>
      <c r="Q487" s="3">
        <f>+Tabella2026[[#This Row],[INCIDENZA POPOLAZIONE PER DIFFERENZA]]*(PLAFOND-SUM(Tabella2026[CONTRIBUTO SULLA BASE DELLA POPOLAZIONE]))</f>
        <v>252720.64639711275</v>
      </c>
      <c r="R487" s="3">
        <f>+Tabella2026[[#This Row],[CONTRIBUTO SULLA BASE DELLA POPOLAZIONE]]+Tabella2026[[#This Row],[CONTRIBUTO SULLA BASE DEL REDDITO]]</f>
        <v>356313.72406641976</v>
      </c>
      <c r="S487" s="3">
        <f>+Tabella2026[[#This Row],[CONTRIBUTO TOTALE]]/(PLAFOND/N_TESSERE)</f>
        <v>712.6274481328395</v>
      </c>
      <c r="T487" s="3">
        <f>+MAX(CEILING(Tabella2026[[#This Row],[preDEF1]],1),1)</f>
        <v>713</v>
      </c>
      <c r="U487" s="9">
        <f xml:space="preserve"> IF(ROW(Tabella2026[[#This Row],[preDEF2]]) - ROW(Tabella2026[[#Headers],[preDEF2]])&lt;=ABS(SUM(Tabella2026[preDEF2])-N_TESSERE),Tabella2026[[#This Row],[preDEF2]]-1,Tabella2026[[#This Row],[preDEF2]])</f>
        <v>712</v>
      </c>
      <c r="V487" s="21">
        <f>+Tabella2026[[#This Row],[DEF - n. card]]*(PLAFOND/N_TESSERE)</f>
        <v>356000</v>
      </c>
      <c r="W487" s="18"/>
    </row>
    <row r="488" spans="2:23" x14ac:dyDescent="0.25">
      <c r="B488" s="1" t="s">
        <v>1045</v>
      </c>
      <c r="C488" s="2">
        <v>61094</v>
      </c>
      <c r="D488" s="1" t="s">
        <v>1046</v>
      </c>
      <c r="E488" s="1" t="s">
        <v>15</v>
      </c>
      <c r="F488" s="1" t="s">
        <v>184</v>
      </c>
      <c r="G488" s="1" t="s">
        <v>233</v>
      </c>
      <c r="H488" s="1" t="s">
        <v>15836</v>
      </c>
      <c r="I488" s="5">
        <v>20741</v>
      </c>
      <c r="J488" s="5">
        <v>217697672</v>
      </c>
      <c r="K488" s="3">
        <f>+Tabella2026[[#This Row],[POP_2024]]/SUM(Tabella2026[POP_2024])</f>
        <v>3.5187955699380002E-4</v>
      </c>
      <c r="L488" s="3">
        <f>+Tabella2026[[#This Row],[INCIDENZA POPOLAZIONE]]*(PLAFOND/2)</f>
        <v>103593.07766930698</v>
      </c>
      <c r="M488" s="3">
        <f>+IFERROR(Tabella2026[[#This Row],[reddito_2024]]/Tabella2026[[#This Row],[POP_2024]],"")</f>
        <v>10496.006557060893</v>
      </c>
      <c r="N488" s="3">
        <f>+IF(Tabella2026[[#This Row],[REDDITO COMPLESSIVO PROCAPITE]]&lt;media_aggr_reddito_pc,(media_aggr_reddito_pc-Tabella2026[[#This Row],[REDDITO COMPLESSIVO PROCAPITE]]),0)</f>
        <v>7329.0595055478479</v>
      </c>
      <c r="O488" s="3">
        <f>+Tabella2026[[#This Row],[DIFFERENZA REDDITO INFERIORE ALLA MEDIA DALLA MEDIA]]*Tabella2026[[#This Row],[POP_2024]]</f>
        <v>152012023.20456791</v>
      </c>
      <c r="P488" s="3">
        <f>+Tabella2026[[#This Row],[POPOLAZIONE PER DIFFERENZA ]]/SUM(Tabella2026[[POPOLAZIONE PER DIFFERENZA ]])</f>
        <v>1.3486234678313858E-3</v>
      </c>
      <c r="Q488" s="3">
        <f>+Tabella2026[[#This Row],[INCIDENZA POPOLAZIONE PER DIFFERENZA]]*(PLAFOND-SUM(Tabella2026[CONTRIBUTO SULLA BASE DELLA POPOLAZIONE]))</f>
        <v>397033.7374619607</v>
      </c>
      <c r="R488" s="3">
        <f>+Tabella2026[[#This Row],[CONTRIBUTO SULLA BASE DELLA POPOLAZIONE]]+Tabella2026[[#This Row],[CONTRIBUTO SULLA BASE DEL REDDITO]]</f>
        <v>500626.81513126765</v>
      </c>
      <c r="S488" s="3">
        <f>+Tabella2026[[#This Row],[CONTRIBUTO TOTALE]]/(PLAFOND/N_TESSERE)</f>
        <v>1001.2536302625354</v>
      </c>
      <c r="T488" s="3">
        <f>+MAX(CEILING(Tabella2026[[#This Row],[preDEF1]],1),1)</f>
        <v>1002</v>
      </c>
      <c r="U488" s="9">
        <f xml:space="preserve"> IF(ROW(Tabella2026[[#This Row],[preDEF2]]) - ROW(Tabella2026[[#Headers],[preDEF2]])&lt;=ABS(SUM(Tabella2026[preDEF2])-N_TESSERE),Tabella2026[[#This Row],[preDEF2]]-1,Tabella2026[[#This Row],[preDEF2]])</f>
        <v>1001</v>
      </c>
      <c r="V488" s="21">
        <f>+Tabella2026[[#This Row],[DEF - n. card]]*(PLAFOND/N_TESSERE)</f>
        <v>500500</v>
      </c>
      <c r="W488" s="18"/>
    </row>
    <row r="489" spans="2:23" x14ac:dyDescent="0.25">
      <c r="B489" s="1" t="s">
        <v>1017</v>
      </c>
      <c r="C489" s="2">
        <v>15087</v>
      </c>
      <c r="D489" s="1" t="s">
        <v>1018</v>
      </c>
      <c r="E489" s="1" t="s">
        <v>12</v>
      </c>
      <c r="F489" s="1" t="s">
        <v>11</v>
      </c>
      <c r="G489" s="1" t="s">
        <v>233</v>
      </c>
      <c r="H489" s="1" t="s">
        <v>15835</v>
      </c>
      <c r="I489" s="5">
        <v>20708</v>
      </c>
      <c r="J489" s="5">
        <v>429413852</v>
      </c>
      <c r="K489" s="3">
        <f>+Tabella2026[[#This Row],[POP_2024]]/SUM(Tabella2026[POP_2024])</f>
        <v>3.5131969848260021E-4</v>
      </c>
      <c r="L489" s="3">
        <f>+Tabella2026[[#This Row],[INCIDENZA POPOLAZIONE]]*(PLAFOND/2)</f>
        <v>103428.25574350364</v>
      </c>
      <c r="M489" s="3">
        <f>+IFERROR(Tabella2026[[#This Row],[reddito_2024]]/Tabella2026[[#This Row],[POP_2024]],"")</f>
        <v>20736.616380142939</v>
      </c>
      <c r="N489" s="3">
        <f>+IF(Tabella2026[[#This Row],[REDDITO COMPLESSIVO PROCAPITE]]&lt;media_aggr_reddito_pc,(media_aggr_reddito_pc-Tabella2026[[#This Row],[REDDITO COMPLESSIVO PROCAPITE]]),0)</f>
        <v>0</v>
      </c>
      <c r="O489" s="3">
        <f>+Tabella2026[[#This Row],[DIFFERENZA REDDITO INFERIORE ALLA MEDIA DALLA MEDIA]]*Tabella2026[[#This Row],[POP_2024]]</f>
        <v>0</v>
      </c>
      <c r="P489" s="3">
        <f>+Tabella2026[[#This Row],[POPOLAZIONE PER DIFFERENZA ]]/SUM(Tabella2026[[POPOLAZIONE PER DIFFERENZA ]])</f>
        <v>0</v>
      </c>
      <c r="Q489" s="3">
        <f>+Tabella2026[[#This Row],[INCIDENZA POPOLAZIONE PER DIFFERENZA]]*(PLAFOND-SUM(Tabella2026[CONTRIBUTO SULLA BASE DELLA POPOLAZIONE]))</f>
        <v>0</v>
      </c>
      <c r="R489" s="3">
        <f>+Tabella2026[[#This Row],[CONTRIBUTO SULLA BASE DELLA POPOLAZIONE]]+Tabella2026[[#This Row],[CONTRIBUTO SULLA BASE DEL REDDITO]]</f>
        <v>103428.25574350364</v>
      </c>
      <c r="S489" s="3">
        <f>+Tabella2026[[#This Row],[CONTRIBUTO TOTALE]]/(PLAFOND/N_TESSERE)</f>
        <v>206.85651148700728</v>
      </c>
      <c r="T489" s="3">
        <f>+MAX(CEILING(Tabella2026[[#This Row],[preDEF1]],1),1)</f>
        <v>207</v>
      </c>
      <c r="U489" s="9">
        <f xml:space="preserve"> IF(ROW(Tabella2026[[#This Row],[preDEF2]]) - ROW(Tabella2026[[#Headers],[preDEF2]])&lt;=ABS(SUM(Tabella2026[preDEF2])-N_TESSERE),Tabella2026[[#This Row],[preDEF2]]-1,Tabella2026[[#This Row],[preDEF2]])</f>
        <v>206</v>
      </c>
      <c r="V489" s="21">
        <f>+Tabella2026[[#This Row],[DEF - n. card]]*(PLAFOND/N_TESSERE)</f>
        <v>103000</v>
      </c>
      <c r="W489" s="18"/>
    </row>
    <row r="490" spans="2:23" x14ac:dyDescent="0.25">
      <c r="B490" s="1" t="s">
        <v>1025</v>
      </c>
      <c r="C490" s="2">
        <v>25021</v>
      </c>
      <c r="D490" s="1" t="s">
        <v>1026</v>
      </c>
      <c r="E490" s="1" t="s">
        <v>38</v>
      </c>
      <c r="F490" s="1" t="s">
        <v>514</v>
      </c>
      <c r="G490" s="1" t="s">
        <v>233</v>
      </c>
      <c r="H490" s="1" t="s">
        <v>15835</v>
      </c>
      <c r="I490" s="5">
        <v>20631</v>
      </c>
      <c r="J490" s="5">
        <v>399312449</v>
      </c>
      <c r="K490" s="3">
        <f>+Tabella2026[[#This Row],[POP_2024]]/SUM(Tabella2026[POP_2024])</f>
        <v>3.5001336195646728E-4</v>
      </c>
      <c r="L490" s="3">
        <f>+Tabella2026[[#This Row],[INCIDENZA POPOLAZIONE]]*(PLAFOND/2)</f>
        <v>103043.6712499625</v>
      </c>
      <c r="M490" s="3">
        <f>+IFERROR(Tabella2026[[#This Row],[reddito_2024]]/Tabella2026[[#This Row],[POP_2024]],"")</f>
        <v>19354.973050264165</v>
      </c>
      <c r="N490" s="3">
        <f>+IF(Tabella2026[[#This Row],[REDDITO COMPLESSIVO PROCAPITE]]&lt;media_aggr_reddito_pc,(media_aggr_reddito_pc-Tabella2026[[#This Row],[REDDITO COMPLESSIVO PROCAPITE]]),0)</f>
        <v>0</v>
      </c>
      <c r="O490" s="3">
        <f>+Tabella2026[[#This Row],[DIFFERENZA REDDITO INFERIORE ALLA MEDIA DALLA MEDIA]]*Tabella2026[[#This Row],[POP_2024]]</f>
        <v>0</v>
      </c>
      <c r="P490" s="3">
        <f>+Tabella2026[[#This Row],[POPOLAZIONE PER DIFFERENZA ]]/SUM(Tabella2026[[POPOLAZIONE PER DIFFERENZA ]])</f>
        <v>0</v>
      </c>
      <c r="Q490" s="3">
        <f>+Tabella2026[[#This Row],[INCIDENZA POPOLAZIONE PER DIFFERENZA]]*(PLAFOND-SUM(Tabella2026[CONTRIBUTO SULLA BASE DELLA POPOLAZIONE]))</f>
        <v>0</v>
      </c>
      <c r="R490" s="3">
        <f>+Tabella2026[[#This Row],[CONTRIBUTO SULLA BASE DELLA POPOLAZIONE]]+Tabella2026[[#This Row],[CONTRIBUTO SULLA BASE DEL REDDITO]]</f>
        <v>103043.6712499625</v>
      </c>
      <c r="S490" s="3">
        <f>+Tabella2026[[#This Row],[CONTRIBUTO TOTALE]]/(PLAFOND/N_TESSERE)</f>
        <v>206.087342499925</v>
      </c>
      <c r="T490" s="3">
        <f>+MAX(CEILING(Tabella2026[[#This Row],[preDEF1]],1),1)</f>
        <v>207</v>
      </c>
      <c r="U490" s="9">
        <f xml:space="preserve"> IF(ROW(Tabella2026[[#This Row],[preDEF2]]) - ROW(Tabella2026[[#Headers],[preDEF2]])&lt;=ABS(SUM(Tabella2026[preDEF2])-N_TESSERE),Tabella2026[[#This Row],[preDEF2]]-1,Tabella2026[[#This Row],[preDEF2]])</f>
        <v>206</v>
      </c>
      <c r="V490" s="21">
        <f>+Tabella2026[[#This Row],[DEF - n. card]]*(PLAFOND/N_TESSERE)</f>
        <v>103000</v>
      </c>
      <c r="W490" s="18"/>
    </row>
    <row r="491" spans="2:23" x14ac:dyDescent="0.25">
      <c r="B491" s="1" t="s">
        <v>995</v>
      </c>
      <c r="C491" s="2">
        <v>60006</v>
      </c>
      <c r="D491" s="1" t="s">
        <v>996</v>
      </c>
      <c r="E491" s="1" t="s">
        <v>8</v>
      </c>
      <c r="F491" s="1" t="s">
        <v>397</v>
      </c>
      <c r="G491" s="1" t="s">
        <v>233</v>
      </c>
      <c r="H491" s="1" t="s">
        <v>15834</v>
      </c>
      <c r="I491" s="5">
        <v>20616</v>
      </c>
      <c r="J491" s="5">
        <v>324544687</v>
      </c>
      <c r="K491" s="3">
        <f>+Tabella2026[[#This Row],[POP_2024]]/SUM(Tabella2026[POP_2024])</f>
        <v>3.4975888081501281E-4</v>
      </c>
      <c r="L491" s="3">
        <f>+Tabella2026[[#This Row],[INCIDENZA POPOLAZIONE]]*(PLAFOND/2)</f>
        <v>102968.75219277917</v>
      </c>
      <c r="M491" s="3">
        <f>+IFERROR(Tabella2026[[#This Row],[reddito_2024]]/Tabella2026[[#This Row],[POP_2024]],"")</f>
        <v>15742.36937330229</v>
      </c>
      <c r="N491" s="3">
        <f>+IF(Tabella2026[[#This Row],[REDDITO COMPLESSIVO PROCAPITE]]&lt;media_aggr_reddito_pc,(media_aggr_reddito_pc-Tabella2026[[#This Row],[REDDITO COMPLESSIVO PROCAPITE]]),0)</f>
        <v>2082.6966893064509</v>
      </c>
      <c r="O491" s="3">
        <f>+Tabella2026[[#This Row],[DIFFERENZA REDDITO INFERIORE ALLA MEDIA DALLA MEDIA]]*Tabella2026[[#This Row],[POP_2024]]</f>
        <v>42936874.94674179</v>
      </c>
      <c r="P491" s="3">
        <f>+Tabella2026[[#This Row],[POPOLAZIONE PER DIFFERENZA ]]/SUM(Tabella2026[[POPOLAZIONE PER DIFFERENZA ]])</f>
        <v>3.8092827111834283E-4</v>
      </c>
      <c r="Q491" s="3">
        <f>+Tabella2026[[#This Row],[INCIDENZA POPOLAZIONE PER DIFFERENZA]]*(PLAFOND-SUM(Tabella2026[CONTRIBUTO SULLA BASE DELLA POPOLAZIONE]))</f>
        <v>112144.99732103724</v>
      </c>
      <c r="R491" s="3">
        <f>+Tabella2026[[#This Row],[CONTRIBUTO SULLA BASE DELLA POPOLAZIONE]]+Tabella2026[[#This Row],[CONTRIBUTO SULLA BASE DEL REDDITO]]</f>
        <v>215113.74951381641</v>
      </c>
      <c r="S491" s="3">
        <f>+Tabella2026[[#This Row],[CONTRIBUTO TOTALE]]/(PLAFOND/N_TESSERE)</f>
        <v>430.2274990276328</v>
      </c>
      <c r="T491" s="3">
        <f>+MAX(CEILING(Tabella2026[[#This Row],[preDEF1]],1),1)</f>
        <v>431</v>
      </c>
      <c r="U491" s="9">
        <f xml:space="preserve"> IF(ROW(Tabella2026[[#This Row],[preDEF2]]) - ROW(Tabella2026[[#Headers],[preDEF2]])&lt;=ABS(SUM(Tabella2026[preDEF2])-N_TESSERE),Tabella2026[[#This Row],[preDEF2]]-1,Tabella2026[[#This Row],[preDEF2]])</f>
        <v>430</v>
      </c>
      <c r="V491" s="21">
        <f>+Tabella2026[[#This Row],[DEF - n. card]]*(PLAFOND/N_TESSERE)</f>
        <v>215000</v>
      </c>
      <c r="W491" s="18"/>
    </row>
    <row r="492" spans="2:23" x14ac:dyDescent="0.25">
      <c r="B492" s="1" t="s">
        <v>1005</v>
      </c>
      <c r="C492" s="2">
        <v>37020</v>
      </c>
      <c r="D492" s="1" t="s">
        <v>1006</v>
      </c>
      <c r="E492" s="1" t="s">
        <v>27</v>
      </c>
      <c r="F492" s="1" t="s">
        <v>26</v>
      </c>
      <c r="G492" s="1" t="s">
        <v>233</v>
      </c>
      <c r="H492" s="1" t="s">
        <v>15835</v>
      </c>
      <c r="I492" s="5">
        <v>20613</v>
      </c>
      <c r="J492" s="5">
        <v>436478182</v>
      </c>
      <c r="K492" s="3">
        <f>+Tabella2026[[#This Row],[POP_2024]]/SUM(Tabella2026[POP_2024])</f>
        <v>3.4970798458672193E-4</v>
      </c>
      <c r="L492" s="3">
        <f>+Tabella2026[[#This Row],[INCIDENZA POPOLAZIONE]]*(PLAFOND/2)</f>
        <v>102953.7683813425</v>
      </c>
      <c r="M492" s="3">
        <f>+IFERROR(Tabella2026[[#This Row],[reddito_2024]]/Tabella2026[[#This Row],[POP_2024]],"")</f>
        <v>21174.898462135545</v>
      </c>
      <c r="N492" s="3">
        <f>+IF(Tabella2026[[#This Row],[REDDITO COMPLESSIVO PROCAPITE]]&lt;media_aggr_reddito_pc,(media_aggr_reddito_pc-Tabella2026[[#This Row],[REDDITO COMPLESSIVO PROCAPITE]]),0)</f>
        <v>0</v>
      </c>
      <c r="O492" s="3">
        <f>+Tabella2026[[#This Row],[DIFFERENZA REDDITO INFERIORE ALLA MEDIA DALLA MEDIA]]*Tabella2026[[#This Row],[POP_2024]]</f>
        <v>0</v>
      </c>
      <c r="P492" s="3">
        <f>+Tabella2026[[#This Row],[POPOLAZIONE PER DIFFERENZA ]]/SUM(Tabella2026[[POPOLAZIONE PER DIFFERENZA ]])</f>
        <v>0</v>
      </c>
      <c r="Q492" s="3">
        <f>+Tabella2026[[#This Row],[INCIDENZA POPOLAZIONE PER DIFFERENZA]]*(PLAFOND-SUM(Tabella2026[CONTRIBUTO SULLA BASE DELLA POPOLAZIONE]))</f>
        <v>0</v>
      </c>
      <c r="R492" s="3">
        <f>+Tabella2026[[#This Row],[CONTRIBUTO SULLA BASE DELLA POPOLAZIONE]]+Tabella2026[[#This Row],[CONTRIBUTO SULLA BASE DEL REDDITO]]</f>
        <v>102953.7683813425</v>
      </c>
      <c r="S492" s="3">
        <f>+Tabella2026[[#This Row],[CONTRIBUTO TOTALE]]/(PLAFOND/N_TESSERE)</f>
        <v>205.907536762685</v>
      </c>
      <c r="T492" s="3">
        <f>+MAX(CEILING(Tabella2026[[#This Row],[preDEF1]],1),1)</f>
        <v>206</v>
      </c>
      <c r="U492" s="9">
        <f xml:space="preserve"> IF(ROW(Tabella2026[[#This Row],[preDEF2]]) - ROW(Tabella2026[[#Headers],[preDEF2]])&lt;=ABS(SUM(Tabella2026[preDEF2])-N_TESSERE),Tabella2026[[#This Row],[preDEF2]]-1,Tabella2026[[#This Row],[preDEF2]])</f>
        <v>205</v>
      </c>
      <c r="V492" s="21">
        <f>+Tabella2026[[#This Row],[DEF - n. card]]*(PLAFOND/N_TESSERE)</f>
        <v>102500</v>
      </c>
      <c r="W492" s="18"/>
    </row>
    <row r="493" spans="2:23" x14ac:dyDescent="0.25">
      <c r="B493" s="1" t="s">
        <v>987</v>
      </c>
      <c r="C493" s="2">
        <v>78033</v>
      </c>
      <c r="D493" s="1" t="s">
        <v>988</v>
      </c>
      <c r="E493" s="1" t="s">
        <v>61</v>
      </c>
      <c r="F493" s="1" t="s">
        <v>178</v>
      </c>
      <c r="G493" s="1" t="s">
        <v>233</v>
      </c>
      <c r="H493" s="1" t="s">
        <v>15836</v>
      </c>
      <c r="I493" s="5">
        <v>20605</v>
      </c>
      <c r="J493" s="5">
        <v>257475593</v>
      </c>
      <c r="K493" s="3">
        <f>+Tabella2026[[#This Row],[POP_2024]]/SUM(Tabella2026[POP_2024])</f>
        <v>3.4957226131127956E-4</v>
      </c>
      <c r="L493" s="3">
        <f>+Tabella2026[[#This Row],[INCIDENZA POPOLAZIONE]]*(PLAFOND/2)</f>
        <v>102913.81155084472</v>
      </c>
      <c r="M493" s="3">
        <f>+IFERROR(Tabella2026[[#This Row],[reddito_2024]]/Tabella2026[[#This Row],[POP_2024]],"")</f>
        <v>12495.782237321038</v>
      </c>
      <c r="N493" s="3">
        <f>+IF(Tabella2026[[#This Row],[REDDITO COMPLESSIVO PROCAPITE]]&lt;media_aggr_reddito_pc,(media_aggr_reddito_pc-Tabella2026[[#This Row],[REDDITO COMPLESSIVO PROCAPITE]]),0)</f>
        <v>5329.2838252877027</v>
      </c>
      <c r="O493" s="3">
        <f>+Tabella2026[[#This Row],[DIFFERENZA REDDITO INFERIORE ALLA MEDIA DALLA MEDIA]]*Tabella2026[[#This Row],[POP_2024]]</f>
        <v>109809893.22005312</v>
      </c>
      <c r="P493" s="3">
        <f>+Tabella2026[[#This Row],[POPOLAZIONE PER DIFFERENZA ]]/SUM(Tabella2026[[POPOLAZIONE PER DIFFERENZA ]])</f>
        <v>9.7421372253778484E-4</v>
      </c>
      <c r="Q493" s="3">
        <f>+Tabella2026[[#This Row],[INCIDENZA POPOLAZIONE PER DIFFERENZA]]*(PLAFOND-SUM(Tabella2026[CONTRIBUTO SULLA BASE DELLA POPOLAZIONE]))</f>
        <v>286807.78925483313</v>
      </c>
      <c r="R493" s="3">
        <f>+Tabella2026[[#This Row],[CONTRIBUTO SULLA BASE DELLA POPOLAZIONE]]+Tabella2026[[#This Row],[CONTRIBUTO SULLA BASE DEL REDDITO]]</f>
        <v>389721.60080567782</v>
      </c>
      <c r="S493" s="3">
        <f>+Tabella2026[[#This Row],[CONTRIBUTO TOTALE]]/(PLAFOND/N_TESSERE)</f>
        <v>779.44320161135568</v>
      </c>
      <c r="T493" s="3">
        <f>+MAX(CEILING(Tabella2026[[#This Row],[preDEF1]],1),1)</f>
        <v>780</v>
      </c>
      <c r="U493" s="9">
        <f xml:space="preserve"> IF(ROW(Tabella2026[[#This Row],[preDEF2]]) - ROW(Tabella2026[[#Headers],[preDEF2]])&lt;=ABS(SUM(Tabella2026[preDEF2])-N_TESSERE),Tabella2026[[#This Row],[preDEF2]]-1,Tabella2026[[#This Row],[preDEF2]])</f>
        <v>779</v>
      </c>
      <c r="V493" s="21">
        <f>+Tabella2026[[#This Row],[DEF - n. card]]*(PLAFOND/N_TESSERE)</f>
        <v>389500</v>
      </c>
      <c r="W493" s="18"/>
    </row>
    <row r="494" spans="2:23" x14ac:dyDescent="0.25">
      <c r="B494" s="1" t="s">
        <v>1003</v>
      </c>
      <c r="C494" s="2">
        <v>43044</v>
      </c>
      <c r="D494" s="1" t="s">
        <v>1004</v>
      </c>
      <c r="E494" s="1" t="s">
        <v>117</v>
      </c>
      <c r="F494" s="1" t="s">
        <v>411</v>
      </c>
      <c r="G494" s="1" t="s">
        <v>233</v>
      </c>
      <c r="H494" s="1" t="s">
        <v>15834</v>
      </c>
      <c r="I494" s="5">
        <v>20599</v>
      </c>
      <c r="J494" s="5">
        <v>359697345</v>
      </c>
      <c r="K494" s="3">
        <f>+Tabella2026[[#This Row],[POP_2024]]/SUM(Tabella2026[POP_2024])</f>
        <v>3.494704688546978E-4</v>
      </c>
      <c r="L494" s="3">
        <f>+Tabella2026[[#This Row],[INCIDENZA POPOLAZIONE]]*(PLAFOND/2)</f>
        <v>102883.84392797139</v>
      </c>
      <c r="M494" s="3">
        <f>+IFERROR(Tabella2026[[#This Row],[reddito_2024]]/Tabella2026[[#This Row],[POP_2024]],"")</f>
        <v>17461.883829312101</v>
      </c>
      <c r="N494" s="3">
        <f>+IF(Tabella2026[[#This Row],[REDDITO COMPLESSIVO PROCAPITE]]&lt;media_aggr_reddito_pc,(media_aggr_reddito_pc-Tabella2026[[#This Row],[REDDITO COMPLESSIVO PROCAPITE]]),0)</f>
        <v>363.18223329664033</v>
      </c>
      <c r="O494" s="3">
        <f>+Tabella2026[[#This Row],[DIFFERENZA REDDITO INFERIORE ALLA MEDIA DALLA MEDIA]]*Tabella2026[[#This Row],[POP_2024]]</f>
        <v>7481190.8236774942</v>
      </c>
      <c r="P494" s="3">
        <f>+Tabella2026[[#This Row],[POPOLAZIONE PER DIFFERENZA ]]/SUM(Tabella2026[[POPOLAZIONE PER DIFFERENZA ]])</f>
        <v>6.6371786253767217E-5</v>
      </c>
      <c r="Q494" s="3">
        <f>+Tabella2026[[#This Row],[INCIDENZA POPOLAZIONE PER DIFFERENZA]]*(PLAFOND-SUM(Tabella2026[CONTRIBUTO SULLA BASE DELLA POPOLAZIONE]))</f>
        <v>19539.804094269457</v>
      </c>
      <c r="R494" s="3">
        <f>+Tabella2026[[#This Row],[CONTRIBUTO SULLA BASE DELLA POPOLAZIONE]]+Tabella2026[[#This Row],[CONTRIBUTO SULLA BASE DEL REDDITO]]</f>
        <v>122423.64802224084</v>
      </c>
      <c r="S494" s="3">
        <f>+Tabella2026[[#This Row],[CONTRIBUTO TOTALE]]/(PLAFOND/N_TESSERE)</f>
        <v>244.84729604448168</v>
      </c>
      <c r="T494" s="3">
        <f>+MAX(CEILING(Tabella2026[[#This Row],[preDEF1]],1),1)</f>
        <v>245</v>
      </c>
      <c r="U494" s="9">
        <f xml:space="preserve"> IF(ROW(Tabella2026[[#This Row],[preDEF2]]) - ROW(Tabella2026[[#Headers],[preDEF2]])&lt;=ABS(SUM(Tabella2026[preDEF2])-N_TESSERE),Tabella2026[[#This Row],[preDEF2]]-1,Tabella2026[[#This Row],[preDEF2]])</f>
        <v>244</v>
      </c>
      <c r="V494" s="21">
        <f>+Tabella2026[[#This Row],[DEF - n. card]]*(PLAFOND/N_TESSERE)</f>
        <v>122000</v>
      </c>
      <c r="W494" s="18"/>
    </row>
    <row r="495" spans="2:23" x14ac:dyDescent="0.25">
      <c r="B495" s="1" t="s">
        <v>1001</v>
      </c>
      <c r="C495" s="2">
        <v>86014</v>
      </c>
      <c r="D495" s="1" t="s">
        <v>1002</v>
      </c>
      <c r="E495" s="1" t="s">
        <v>21</v>
      </c>
      <c r="F495" s="1" t="s">
        <v>776</v>
      </c>
      <c r="G495" s="1" t="s">
        <v>233</v>
      </c>
      <c r="H495" s="1" t="s">
        <v>15836</v>
      </c>
      <c r="I495" s="5">
        <v>20554</v>
      </c>
      <c r="J495" s="5">
        <v>248920422</v>
      </c>
      <c r="K495" s="3">
        <f>+Tabella2026[[#This Row],[POP_2024]]/SUM(Tabella2026[POP_2024])</f>
        <v>3.487070254303344E-4</v>
      </c>
      <c r="L495" s="3">
        <f>+Tabella2026[[#This Row],[INCIDENZA POPOLAZIONE]]*(PLAFOND/2)</f>
        <v>102659.08675642137</v>
      </c>
      <c r="M495" s="3">
        <f>+IFERROR(Tabella2026[[#This Row],[reddito_2024]]/Tabella2026[[#This Row],[POP_2024]],"")</f>
        <v>12110.558626058188</v>
      </c>
      <c r="N495" s="3">
        <f>+IF(Tabella2026[[#This Row],[REDDITO COMPLESSIVO PROCAPITE]]&lt;media_aggr_reddito_pc,(media_aggr_reddito_pc-Tabella2026[[#This Row],[REDDITO COMPLESSIVO PROCAPITE]]),0)</f>
        <v>5714.5074365505534</v>
      </c>
      <c r="O495" s="3">
        <f>+Tabella2026[[#This Row],[DIFFERENZA REDDITO INFERIORE ALLA MEDIA DALLA MEDIA]]*Tabella2026[[#This Row],[POP_2024]]</f>
        <v>117455985.85086007</v>
      </c>
      <c r="P495" s="3">
        <f>+Tabella2026[[#This Row],[POPOLAZIONE PER DIFFERENZA ]]/SUM(Tabella2026[[POPOLAZIONE PER DIFFERENZA ]])</f>
        <v>1.0420484881157816E-3</v>
      </c>
      <c r="Q495" s="3">
        <f>+Tabella2026[[#This Row],[INCIDENZA POPOLAZIONE PER DIFFERENZA]]*(PLAFOND-SUM(Tabella2026[CONTRIBUTO SULLA BASE DELLA POPOLAZIONE]))</f>
        <v>306778.29336492124</v>
      </c>
      <c r="R495" s="3">
        <f>+Tabella2026[[#This Row],[CONTRIBUTO SULLA BASE DELLA POPOLAZIONE]]+Tabella2026[[#This Row],[CONTRIBUTO SULLA BASE DEL REDDITO]]</f>
        <v>409437.3801213426</v>
      </c>
      <c r="S495" s="3">
        <f>+Tabella2026[[#This Row],[CONTRIBUTO TOTALE]]/(PLAFOND/N_TESSERE)</f>
        <v>818.87476024268517</v>
      </c>
      <c r="T495" s="3">
        <f>+MAX(CEILING(Tabella2026[[#This Row],[preDEF1]],1),1)</f>
        <v>819</v>
      </c>
      <c r="U495" s="9">
        <f xml:space="preserve"> IF(ROW(Tabella2026[[#This Row],[preDEF2]]) - ROW(Tabella2026[[#Headers],[preDEF2]])&lt;=ABS(SUM(Tabella2026[preDEF2])-N_TESSERE),Tabella2026[[#This Row],[preDEF2]]-1,Tabella2026[[#This Row],[preDEF2]])</f>
        <v>818</v>
      </c>
      <c r="V495" s="21">
        <f>+Tabella2026[[#This Row],[DEF - n. card]]*(PLAFOND/N_TESSERE)</f>
        <v>409000</v>
      </c>
      <c r="W495" s="18"/>
    </row>
    <row r="496" spans="2:23" x14ac:dyDescent="0.25">
      <c r="B496" s="1" t="s">
        <v>1011</v>
      </c>
      <c r="C496" s="2">
        <v>89016</v>
      </c>
      <c r="D496" s="1" t="s">
        <v>1012</v>
      </c>
      <c r="E496" s="1" t="s">
        <v>21</v>
      </c>
      <c r="F496" s="1" t="s">
        <v>101</v>
      </c>
      <c r="G496" s="1" t="s">
        <v>233</v>
      </c>
      <c r="H496" s="1" t="s">
        <v>15836</v>
      </c>
      <c r="I496" s="5">
        <v>20543</v>
      </c>
      <c r="J496" s="5">
        <v>218994598</v>
      </c>
      <c r="K496" s="3">
        <f>+Tabella2026[[#This Row],[POP_2024]]/SUM(Tabella2026[POP_2024])</f>
        <v>3.4852040592660115E-4</v>
      </c>
      <c r="L496" s="3">
        <f>+Tabella2026[[#This Row],[INCIDENZA POPOLAZIONE]]*(PLAFOND/2)</f>
        <v>102604.14611448694</v>
      </c>
      <c r="M496" s="3">
        <f>+IFERROR(Tabella2026[[#This Row],[reddito_2024]]/Tabella2026[[#This Row],[POP_2024]],"")</f>
        <v>10660.302682178844</v>
      </c>
      <c r="N496" s="3">
        <f>+IF(Tabella2026[[#This Row],[REDDITO COMPLESSIVO PROCAPITE]]&lt;media_aggr_reddito_pc,(media_aggr_reddito_pc-Tabella2026[[#This Row],[REDDITO COMPLESSIVO PROCAPITE]]),0)</f>
        <v>7164.7633804298966</v>
      </c>
      <c r="O496" s="3">
        <f>+Tabella2026[[#This Row],[DIFFERENZA REDDITO INFERIORE ALLA MEDIA DALLA MEDIA]]*Tabella2026[[#This Row],[POP_2024]]</f>
        <v>147185734.12417138</v>
      </c>
      <c r="P496" s="3">
        <f>+Tabella2026[[#This Row],[POPOLAZIONE PER DIFFERENZA ]]/SUM(Tabella2026[[POPOLAZIONE PER DIFFERENZA ]])</f>
        <v>1.3058054947582827E-3</v>
      </c>
      <c r="Q496" s="3">
        <f>+Tabella2026[[#This Row],[INCIDENZA POPOLAZIONE PER DIFFERENZA]]*(PLAFOND-SUM(Tabella2026[CONTRIBUTO SULLA BASE DELLA POPOLAZIONE]))</f>
        <v>384428.15830271889</v>
      </c>
      <c r="R496" s="3">
        <f>+Tabella2026[[#This Row],[CONTRIBUTO SULLA BASE DELLA POPOLAZIONE]]+Tabella2026[[#This Row],[CONTRIBUTO SULLA BASE DEL REDDITO]]</f>
        <v>487032.30441720586</v>
      </c>
      <c r="S496" s="3">
        <f>+Tabella2026[[#This Row],[CONTRIBUTO TOTALE]]/(PLAFOND/N_TESSERE)</f>
        <v>974.06460883441173</v>
      </c>
      <c r="T496" s="3">
        <f>+MAX(CEILING(Tabella2026[[#This Row],[preDEF1]],1),1)</f>
        <v>975</v>
      </c>
      <c r="U496" s="9">
        <f xml:space="preserve"> IF(ROW(Tabella2026[[#This Row],[preDEF2]]) - ROW(Tabella2026[[#Headers],[preDEF2]])&lt;=ABS(SUM(Tabella2026[preDEF2])-N_TESSERE),Tabella2026[[#This Row],[preDEF2]]-1,Tabella2026[[#This Row],[preDEF2]])</f>
        <v>974</v>
      </c>
      <c r="V496" s="21">
        <f>+Tabella2026[[#This Row],[DEF - n. card]]*(PLAFOND/N_TESSERE)</f>
        <v>487000</v>
      </c>
      <c r="W496" s="18"/>
    </row>
    <row r="497" spans="2:23" x14ac:dyDescent="0.25">
      <c r="B497" s="1" t="s">
        <v>999</v>
      </c>
      <c r="C497" s="2">
        <v>94023</v>
      </c>
      <c r="D497" s="1" t="s">
        <v>1000</v>
      </c>
      <c r="E497" s="1" t="s">
        <v>345</v>
      </c>
      <c r="F497" s="1" t="s">
        <v>1000</v>
      </c>
      <c r="G497" s="1" t="s">
        <v>233</v>
      </c>
      <c r="H497" s="1" t="s">
        <v>15836</v>
      </c>
      <c r="I497" s="5">
        <v>20529</v>
      </c>
      <c r="J497" s="5">
        <v>322516555</v>
      </c>
      <c r="K497" s="3">
        <f>+Tabella2026[[#This Row],[POP_2024]]/SUM(Tabella2026[POP_2024])</f>
        <v>3.4828289019457696E-4</v>
      </c>
      <c r="L497" s="3">
        <f>+Tabella2026[[#This Row],[INCIDENZA POPOLAZIONE]]*(PLAFOND/2)</f>
        <v>102534.22166111581</v>
      </c>
      <c r="M497" s="3">
        <f>+IFERROR(Tabella2026[[#This Row],[reddito_2024]]/Tabella2026[[#This Row],[POP_2024]],"")</f>
        <v>15710.290564567198</v>
      </c>
      <c r="N497" s="3">
        <f>+IF(Tabella2026[[#This Row],[REDDITO COMPLESSIVO PROCAPITE]]&lt;media_aggr_reddito_pc,(media_aggr_reddito_pc-Tabella2026[[#This Row],[REDDITO COMPLESSIVO PROCAPITE]]),0)</f>
        <v>2114.775498041543</v>
      </c>
      <c r="O497" s="3">
        <f>+Tabella2026[[#This Row],[DIFFERENZA REDDITO INFERIORE ALLA MEDIA DALLA MEDIA]]*Tabella2026[[#This Row],[POP_2024]]</f>
        <v>43414226.199294835</v>
      </c>
      <c r="P497" s="3">
        <f>+Tabella2026[[#This Row],[POPOLAZIONE PER DIFFERENZA ]]/SUM(Tabella2026[[POPOLAZIONE PER DIFFERENZA ]])</f>
        <v>3.8516324601059465E-4</v>
      </c>
      <c r="Q497" s="3">
        <f>+Tabella2026[[#This Row],[INCIDENZA POPOLAZIONE PER DIFFERENZA]]*(PLAFOND-SUM(Tabella2026[CONTRIBUTO SULLA BASE DELLA POPOLAZIONE]))</f>
        <v>113391.77075308502</v>
      </c>
      <c r="R497" s="3">
        <f>+Tabella2026[[#This Row],[CONTRIBUTO SULLA BASE DELLA POPOLAZIONE]]+Tabella2026[[#This Row],[CONTRIBUTO SULLA BASE DEL REDDITO]]</f>
        <v>215925.99241420082</v>
      </c>
      <c r="S497" s="3">
        <f>+Tabella2026[[#This Row],[CONTRIBUTO TOTALE]]/(PLAFOND/N_TESSERE)</f>
        <v>431.85198482840167</v>
      </c>
      <c r="T497" s="3">
        <f>+MAX(CEILING(Tabella2026[[#This Row],[preDEF1]],1),1)</f>
        <v>432</v>
      </c>
      <c r="U497" s="9">
        <f xml:space="preserve"> IF(ROW(Tabella2026[[#This Row],[preDEF2]]) - ROW(Tabella2026[[#Headers],[preDEF2]])&lt;=ABS(SUM(Tabella2026[preDEF2])-N_TESSERE),Tabella2026[[#This Row],[preDEF2]]-1,Tabella2026[[#This Row],[preDEF2]])</f>
        <v>431</v>
      </c>
      <c r="V497" s="21">
        <f>+Tabella2026[[#This Row],[DEF - n. card]]*(PLAFOND/N_TESSERE)</f>
        <v>215500</v>
      </c>
      <c r="W497" s="18"/>
    </row>
    <row r="498" spans="2:23" x14ac:dyDescent="0.25">
      <c r="B498" s="1" t="s">
        <v>1060</v>
      </c>
      <c r="C498" s="2">
        <v>34032</v>
      </c>
      <c r="D498" s="1" t="s">
        <v>1061</v>
      </c>
      <c r="E498" s="1" t="s">
        <v>27</v>
      </c>
      <c r="F498" s="1" t="s">
        <v>52</v>
      </c>
      <c r="G498" s="1" t="s">
        <v>233</v>
      </c>
      <c r="H498" s="1" t="s">
        <v>15835</v>
      </c>
      <c r="I498" s="5">
        <v>20511</v>
      </c>
      <c r="J498" s="5">
        <v>398029100</v>
      </c>
      <c r="K498" s="3">
        <f>+Tabella2026[[#This Row],[POP_2024]]/SUM(Tabella2026[POP_2024])</f>
        <v>3.4797751282483161E-4</v>
      </c>
      <c r="L498" s="3">
        <f>+Tabella2026[[#This Row],[INCIDENZA POPOLAZIONE]]*(PLAFOND/2)</f>
        <v>102444.3187924958</v>
      </c>
      <c r="M498" s="3">
        <f>+IFERROR(Tabella2026[[#This Row],[reddito_2024]]/Tabella2026[[#This Row],[POP_2024]],"")</f>
        <v>19405.640875627712</v>
      </c>
      <c r="N498" s="3">
        <f>+IF(Tabella2026[[#This Row],[REDDITO COMPLESSIVO PROCAPITE]]&lt;media_aggr_reddito_pc,(media_aggr_reddito_pc-Tabella2026[[#This Row],[REDDITO COMPLESSIVO PROCAPITE]]),0)</f>
        <v>0</v>
      </c>
      <c r="O498" s="3">
        <f>+Tabella2026[[#This Row],[DIFFERENZA REDDITO INFERIORE ALLA MEDIA DALLA MEDIA]]*Tabella2026[[#This Row],[POP_2024]]</f>
        <v>0</v>
      </c>
      <c r="P498" s="3">
        <f>+Tabella2026[[#This Row],[POPOLAZIONE PER DIFFERENZA ]]/SUM(Tabella2026[[POPOLAZIONE PER DIFFERENZA ]])</f>
        <v>0</v>
      </c>
      <c r="Q498" s="3">
        <f>+Tabella2026[[#This Row],[INCIDENZA POPOLAZIONE PER DIFFERENZA]]*(PLAFOND-SUM(Tabella2026[CONTRIBUTO SULLA BASE DELLA POPOLAZIONE]))</f>
        <v>0</v>
      </c>
      <c r="R498" s="3">
        <f>+Tabella2026[[#This Row],[CONTRIBUTO SULLA BASE DELLA POPOLAZIONE]]+Tabella2026[[#This Row],[CONTRIBUTO SULLA BASE DEL REDDITO]]</f>
        <v>102444.3187924958</v>
      </c>
      <c r="S498" s="3">
        <f>+Tabella2026[[#This Row],[CONTRIBUTO TOTALE]]/(PLAFOND/N_TESSERE)</f>
        <v>204.88863758499161</v>
      </c>
      <c r="T498" s="3">
        <f>+MAX(CEILING(Tabella2026[[#This Row],[preDEF1]],1),1)</f>
        <v>205</v>
      </c>
      <c r="U498" s="9">
        <f xml:space="preserve"> IF(ROW(Tabella2026[[#This Row],[preDEF2]]) - ROW(Tabella2026[[#Headers],[preDEF2]])&lt;=ABS(SUM(Tabella2026[preDEF2])-N_TESSERE),Tabella2026[[#This Row],[preDEF2]]-1,Tabella2026[[#This Row],[preDEF2]])</f>
        <v>204</v>
      </c>
      <c r="V498" s="21">
        <f>+Tabella2026[[#This Row],[DEF - n. card]]*(PLAFOND/N_TESSERE)</f>
        <v>102000</v>
      </c>
      <c r="W498" s="18"/>
    </row>
    <row r="499" spans="2:23" x14ac:dyDescent="0.25">
      <c r="B499" s="1" t="s">
        <v>977</v>
      </c>
      <c r="C499" s="2">
        <v>85016</v>
      </c>
      <c r="D499" s="1" t="s">
        <v>978</v>
      </c>
      <c r="E499" s="1" t="s">
        <v>21</v>
      </c>
      <c r="F499" s="1" t="s">
        <v>189</v>
      </c>
      <c r="G499" s="1" t="s">
        <v>233</v>
      </c>
      <c r="H499" s="1" t="s">
        <v>15836</v>
      </c>
      <c r="I499" s="5">
        <v>20477</v>
      </c>
      <c r="J499" s="5">
        <v>245167527</v>
      </c>
      <c r="K499" s="3">
        <f>+Tabella2026[[#This Row],[POP_2024]]/SUM(Tabella2026[POP_2024])</f>
        <v>3.4740068890420147E-4</v>
      </c>
      <c r="L499" s="3">
        <f>+Tabella2026[[#This Row],[INCIDENZA POPOLAZIONE]]*(PLAFOND/2)</f>
        <v>102274.50226288024</v>
      </c>
      <c r="M499" s="3">
        <f>+IFERROR(Tabella2026[[#This Row],[reddito_2024]]/Tabella2026[[#This Row],[POP_2024]],"")</f>
        <v>11972.824486008692</v>
      </c>
      <c r="N499" s="3">
        <f>+IF(Tabella2026[[#This Row],[REDDITO COMPLESSIVO PROCAPITE]]&lt;media_aggr_reddito_pc,(media_aggr_reddito_pc-Tabella2026[[#This Row],[REDDITO COMPLESSIVO PROCAPITE]]),0)</f>
        <v>5852.2415766000486</v>
      </c>
      <c r="O499" s="3">
        <f>+Tabella2026[[#This Row],[DIFFERENZA REDDITO INFERIORE ALLA MEDIA DALLA MEDIA]]*Tabella2026[[#This Row],[POP_2024]]</f>
        <v>119836350.76403919</v>
      </c>
      <c r="P499" s="3">
        <f>+Tabella2026[[#This Row],[POPOLAZIONE PER DIFFERENZA ]]/SUM(Tabella2026[[POPOLAZIONE PER DIFFERENZA ]])</f>
        <v>1.0631666596672231E-3</v>
      </c>
      <c r="Q499" s="3">
        <f>+Tabella2026[[#This Row],[INCIDENZA POPOLAZIONE PER DIFFERENZA]]*(PLAFOND-SUM(Tabella2026[CONTRIBUTO SULLA BASE DELLA POPOLAZIONE]))</f>
        <v>312995.46723103698</v>
      </c>
      <c r="R499" s="3">
        <f>+Tabella2026[[#This Row],[CONTRIBUTO SULLA BASE DELLA POPOLAZIONE]]+Tabella2026[[#This Row],[CONTRIBUTO SULLA BASE DEL REDDITO]]</f>
        <v>415269.96949391719</v>
      </c>
      <c r="S499" s="3">
        <f>+Tabella2026[[#This Row],[CONTRIBUTO TOTALE]]/(PLAFOND/N_TESSERE)</f>
        <v>830.53993898783438</v>
      </c>
      <c r="T499" s="3">
        <f>+MAX(CEILING(Tabella2026[[#This Row],[preDEF1]],1),1)</f>
        <v>831</v>
      </c>
      <c r="U499" s="9">
        <f xml:space="preserve"> IF(ROW(Tabella2026[[#This Row],[preDEF2]]) - ROW(Tabella2026[[#Headers],[preDEF2]])&lt;=ABS(SUM(Tabella2026[preDEF2])-N_TESSERE),Tabella2026[[#This Row],[preDEF2]]-1,Tabella2026[[#This Row],[preDEF2]])</f>
        <v>830</v>
      </c>
      <c r="V499" s="21">
        <f>+Tabella2026[[#This Row],[DEF - n. card]]*(PLAFOND/N_TESSERE)</f>
        <v>415000</v>
      </c>
      <c r="W499" s="18"/>
    </row>
    <row r="500" spans="2:23" x14ac:dyDescent="0.25">
      <c r="B500" s="1" t="s">
        <v>1047</v>
      </c>
      <c r="C500" s="2">
        <v>28001</v>
      </c>
      <c r="D500" s="1" t="s">
        <v>1048</v>
      </c>
      <c r="E500" s="1" t="s">
        <v>38</v>
      </c>
      <c r="F500" s="1" t="s">
        <v>45</v>
      </c>
      <c r="G500" s="1" t="s">
        <v>233</v>
      </c>
      <c r="H500" s="1" t="s">
        <v>15835</v>
      </c>
      <c r="I500" s="5">
        <v>20464</v>
      </c>
      <c r="J500" s="5">
        <v>458701086</v>
      </c>
      <c r="K500" s="3">
        <f>+Tabella2026[[#This Row],[POP_2024]]/SUM(Tabella2026[POP_2024])</f>
        <v>3.4718013858160761E-4</v>
      </c>
      <c r="L500" s="3">
        <f>+Tabella2026[[#This Row],[INCIDENZA POPOLAZIONE]]*(PLAFOND/2)</f>
        <v>102209.57241332134</v>
      </c>
      <c r="M500" s="3">
        <f>+IFERROR(Tabella2026[[#This Row],[reddito_2024]]/Tabella2026[[#This Row],[POP_2024]],"")</f>
        <v>22415.025703674746</v>
      </c>
      <c r="N500" s="3">
        <f>+IF(Tabella2026[[#This Row],[REDDITO COMPLESSIVO PROCAPITE]]&lt;media_aggr_reddito_pc,(media_aggr_reddito_pc-Tabella2026[[#This Row],[REDDITO COMPLESSIVO PROCAPITE]]),0)</f>
        <v>0</v>
      </c>
      <c r="O500" s="3">
        <f>+Tabella2026[[#This Row],[DIFFERENZA REDDITO INFERIORE ALLA MEDIA DALLA MEDIA]]*Tabella2026[[#This Row],[POP_2024]]</f>
        <v>0</v>
      </c>
      <c r="P500" s="3">
        <f>+Tabella2026[[#This Row],[POPOLAZIONE PER DIFFERENZA ]]/SUM(Tabella2026[[POPOLAZIONE PER DIFFERENZA ]])</f>
        <v>0</v>
      </c>
      <c r="Q500" s="3">
        <f>+Tabella2026[[#This Row],[INCIDENZA POPOLAZIONE PER DIFFERENZA]]*(PLAFOND-SUM(Tabella2026[CONTRIBUTO SULLA BASE DELLA POPOLAZIONE]))</f>
        <v>0</v>
      </c>
      <c r="R500" s="3">
        <f>+Tabella2026[[#This Row],[CONTRIBUTO SULLA BASE DELLA POPOLAZIONE]]+Tabella2026[[#This Row],[CONTRIBUTO SULLA BASE DEL REDDITO]]</f>
        <v>102209.57241332134</v>
      </c>
      <c r="S500" s="3">
        <f>+Tabella2026[[#This Row],[CONTRIBUTO TOTALE]]/(PLAFOND/N_TESSERE)</f>
        <v>204.41914482664268</v>
      </c>
      <c r="T500" s="3">
        <f>+MAX(CEILING(Tabella2026[[#This Row],[preDEF1]],1),1)</f>
        <v>205</v>
      </c>
      <c r="U500" s="9">
        <f xml:space="preserve"> IF(ROW(Tabella2026[[#This Row],[preDEF2]]) - ROW(Tabella2026[[#Headers],[preDEF2]])&lt;=ABS(SUM(Tabella2026[preDEF2])-N_TESSERE),Tabella2026[[#This Row],[preDEF2]]-1,Tabella2026[[#This Row],[preDEF2]])</f>
        <v>204</v>
      </c>
      <c r="V500" s="21">
        <f>+Tabella2026[[#This Row],[DEF - n. card]]*(PLAFOND/N_TESSERE)</f>
        <v>102000</v>
      </c>
      <c r="W500" s="18"/>
    </row>
    <row r="501" spans="2:23" x14ac:dyDescent="0.25">
      <c r="B501" s="1" t="s">
        <v>1035</v>
      </c>
      <c r="C501" s="2">
        <v>59014</v>
      </c>
      <c r="D501" s="1" t="s">
        <v>1036</v>
      </c>
      <c r="E501" s="1" t="s">
        <v>8</v>
      </c>
      <c r="F501" s="1" t="s">
        <v>84</v>
      </c>
      <c r="G501" s="1" t="s">
        <v>233</v>
      </c>
      <c r="H501" s="1" t="s">
        <v>15834</v>
      </c>
      <c r="I501" s="5">
        <v>20452</v>
      </c>
      <c r="J501" s="5">
        <v>282954027</v>
      </c>
      <c r="K501" s="3">
        <f>+Tabella2026[[#This Row],[POP_2024]]/SUM(Tabella2026[POP_2024])</f>
        <v>3.4697655366844408E-4</v>
      </c>
      <c r="L501" s="3">
        <f>+Tabella2026[[#This Row],[INCIDENZA POPOLAZIONE]]*(PLAFOND/2)</f>
        <v>102149.63716757469</v>
      </c>
      <c r="M501" s="3">
        <f>+IFERROR(Tabella2026[[#This Row],[reddito_2024]]/Tabella2026[[#This Row],[POP_2024]],"")</f>
        <v>13835.029679248973</v>
      </c>
      <c r="N501" s="3">
        <f>+IF(Tabella2026[[#This Row],[REDDITO COMPLESSIVO PROCAPITE]]&lt;media_aggr_reddito_pc,(media_aggr_reddito_pc-Tabella2026[[#This Row],[REDDITO COMPLESSIVO PROCAPITE]]),0)</f>
        <v>3990.0363833597676</v>
      </c>
      <c r="O501" s="3">
        <f>+Tabella2026[[#This Row],[DIFFERENZA REDDITO INFERIORE ALLA MEDIA DALLA MEDIA]]*Tabella2026[[#This Row],[POP_2024]]</f>
        <v>81604224.112473965</v>
      </c>
      <c r="P501" s="3">
        <f>+Tabella2026[[#This Row],[POPOLAZIONE PER DIFFERENZA ]]/SUM(Tabella2026[[POPOLAZIONE PER DIFFERENZA ]])</f>
        <v>7.2397807352482611E-4</v>
      </c>
      <c r="Q501" s="3">
        <f>+Tabella2026[[#This Row],[INCIDENZA POPOLAZIONE PER DIFFERENZA]]*(PLAFOND-SUM(Tabella2026[CONTRIBUTO SULLA BASE DELLA POPOLAZIONE]))</f>
        <v>213138.60186215452</v>
      </c>
      <c r="R501" s="3">
        <f>+Tabella2026[[#This Row],[CONTRIBUTO SULLA BASE DELLA POPOLAZIONE]]+Tabella2026[[#This Row],[CONTRIBUTO SULLA BASE DEL REDDITO]]</f>
        <v>315288.23902972921</v>
      </c>
      <c r="S501" s="3">
        <f>+Tabella2026[[#This Row],[CONTRIBUTO TOTALE]]/(PLAFOND/N_TESSERE)</f>
        <v>630.5764780594584</v>
      </c>
      <c r="T501" s="3">
        <f>+MAX(CEILING(Tabella2026[[#This Row],[preDEF1]],1),1)</f>
        <v>631</v>
      </c>
      <c r="U501" s="9">
        <f xml:space="preserve"> IF(ROW(Tabella2026[[#This Row],[preDEF2]]) - ROW(Tabella2026[[#Headers],[preDEF2]])&lt;=ABS(SUM(Tabella2026[preDEF2])-N_TESSERE),Tabella2026[[#This Row],[preDEF2]]-1,Tabella2026[[#This Row],[preDEF2]])</f>
        <v>630</v>
      </c>
      <c r="V501" s="21">
        <f>+Tabella2026[[#This Row],[DEF - n. card]]*(PLAFOND/N_TESSERE)</f>
        <v>315000</v>
      </c>
      <c r="W501" s="18"/>
    </row>
    <row r="502" spans="2:23" x14ac:dyDescent="0.25">
      <c r="B502" s="1" t="s">
        <v>1007</v>
      </c>
      <c r="C502" s="2">
        <v>58034</v>
      </c>
      <c r="D502" s="1" t="s">
        <v>1008</v>
      </c>
      <c r="E502" s="1" t="s">
        <v>8</v>
      </c>
      <c r="F502" s="1" t="s">
        <v>7</v>
      </c>
      <c r="G502" s="1" t="s">
        <v>233</v>
      </c>
      <c r="H502" s="1" t="s">
        <v>15834</v>
      </c>
      <c r="I502" s="5">
        <v>20426</v>
      </c>
      <c r="J502" s="5">
        <v>356876783</v>
      </c>
      <c r="K502" s="3">
        <f>+Tabella2026[[#This Row],[POP_2024]]/SUM(Tabella2026[POP_2024])</f>
        <v>3.4653545302325631E-4</v>
      </c>
      <c r="L502" s="3">
        <f>+Tabella2026[[#This Row],[INCIDENZA POPOLAZIONE]]*(PLAFOND/2)</f>
        <v>102019.77746845689</v>
      </c>
      <c r="M502" s="3">
        <f>+IFERROR(Tabella2026[[#This Row],[reddito_2024]]/Tabella2026[[#This Row],[POP_2024]],"")</f>
        <v>17471.692108097523</v>
      </c>
      <c r="N502" s="3">
        <f>+IF(Tabella2026[[#This Row],[REDDITO COMPLESSIVO PROCAPITE]]&lt;media_aggr_reddito_pc,(media_aggr_reddito_pc-Tabella2026[[#This Row],[REDDITO COMPLESSIVO PROCAPITE]]),0)</f>
        <v>353.37395451121847</v>
      </c>
      <c r="O502" s="3">
        <f>+Tabella2026[[#This Row],[DIFFERENZA REDDITO INFERIORE ALLA MEDIA DALLA MEDIA]]*Tabella2026[[#This Row],[POP_2024]]</f>
        <v>7218016.3948461488</v>
      </c>
      <c r="P502" s="3">
        <f>+Tabella2026[[#This Row],[POPOLAZIONE PER DIFFERENZA ]]/SUM(Tabella2026[[POPOLAZIONE PER DIFFERENZA ]])</f>
        <v>6.4036949815353126E-5</v>
      </c>
      <c r="Q502" s="3">
        <f>+Tabella2026[[#This Row],[INCIDENZA POPOLAZIONE PER DIFFERENZA]]*(PLAFOND-SUM(Tabella2026[CONTRIBUTO SULLA BASE DELLA POPOLAZIONE]))</f>
        <v>18852.429997927677</v>
      </c>
      <c r="R502" s="3">
        <f>+Tabella2026[[#This Row],[CONTRIBUTO SULLA BASE DELLA POPOLAZIONE]]+Tabella2026[[#This Row],[CONTRIBUTO SULLA BASE DEL REDDITO]]</f>
        <v>120872.20746638457</v>
      </c>
      <c r="S502" s="3">
        <f>+Tabella2026[[#This Row],[CONTRIBUTO TOTALE]]/(PLAFOND/N_TESSERE)</f>
        <v>241.74441493276913</v>
      </c>
      <c r="T502" s="3">
        <f>+MAX(CEILING(Tabella2026[[#This Row],[preDEF1]],1),1)</f>
        <v>242</v>
      </c>
      <c r="U502" s="9">
        <f xml:space="preserve"> IF(ROW(Tabella2026[[#This Row],[preDEF2]]) - ROW(Tabella2026[[#Headers],[preDEF2]])&lt;=ABS(SUM(Tabella2026[preDEF2])-N_TESSERE),Tabella2026[[#This Row],[preDEF2]]-1,Tabella2026[[#This Row],[preDEF2]])</f>
        <v>241</v>
      </c>
      <c r="V502" s="21">
        <f>+Tabella2026[[#This Row],[DEF - n. card]]*(PLAFOND/N_TESSERE)</f>
        <v>120500</v>
      </c>
      <c r="W502" s="18"/>
    </row>
    <row r="503" spans="2:23" x14ac:dyDescent="0.25">
      <c r="B503" s="1" t="s">
        <v>1057</v>
      </c>
      <c r="C503" s="2">
        <v>17133</v>
      </c>
      <c r="D503" s="1" t="s">
        <v>1058</v>
      </c>
      <c r="E503" s="1" t="s">
        <v>12</v>
      </c>
      <c r="F503" s="1" t="s">
        <v>50</v>
      </c>
      <c r="G503" s="1" t="s">
        <v>233</v>
      </c>
      <c r="H503" s="1" t="s">
        <v>15835</v>
      </c>
      <c r="I503" s="5">
        <v>20403</v>
      </c>
      <c r="J503" s="5">
        <v>398112561</v>
      </c>
      <c r="K503" s="3">
        <f>+Tabella2026[[#This Row],[POP_2024]]/SUM(Tabella2026[POP_2024])</f>
        <v>3.4614524860635947E-4</v>
      </c>
      <c r="L503" s="3">
        <f>+Tabella2026[[#This Row],[INCIDENZA POPOLAZIONE]]*(PLAFOND/2)</f>
        <v>101904.90158077577</v>
      </c>
      <c r="M503" s="3">
        <f>+IFERROR(Tabella2026[[#This Row],[reddito_2024]]/Tabella2026[[#This Row],[POP_2024]],"")</f>
        <v>19512.452139391266</v>
      </c>
      <c r="N503" s="3">
        <f>+IF(Tabella2026[[#This Row],[REDDITO COMPLESSIVO PROCAPITE]]&lt;media_aggr_reddito_pc,(media_aggr_reddito_pc-Tabella2026[[#This Row],[REDDITO COMPLESSIVO PROCAPITE]]),0)</f>
        <v>0</v>
      </c>
      <c r="O503" s="3">
        <f>+Tabella2026[[#This Row],[DIFFERENZA REDDITO INFERIORE ALLA MEDIA DALLA MEDIA]]*Tabella2026[[#This Row],[POP_2024]]</f>
        <v>0</v>
      </c>
      <c r="P503" s="3">
        <f>+Tabella2026[[#This Row],[POPOLAZIONE PER DIFFERENZA ]]/SUM(Tabella2026[[POPOLAZIONE PER DIFFERENZA ]])</f>
        <v>0</v>
      </c>
      <c r="Q503" s="3">
        <f>+Tabella2026[[#This Row],[INCIDENZA POPOLAZIONE PER DIFFERENZA]]*(PLAFOND-SUM(Tabella2026[CONTRIBUTO SULLA BASE DELLA POPOLAZIONE]))</f>
        <v>0</v>
      </c>
      <c r="R503" s="3">
        <f>+Tabella2026[[#This Row],[CONTRIBUTO SULLA BASE DELLA POPOLAZIONE]]+Tabella2026[[#This Row],[CONTRIBUTO SULLA BASE DEL REDDITO]]</f>
        <v>101904.90158077577</v>
      </c>
      <c r="S503" s="3">
        <f>+Tabella2026[[#This Row],[CONTRIBUTO TOTALE]]/(PLAFOND/N_TESSERE)</f>
        <v>203.80980316155154</v>
      </c>
      <c r="T503" s="3">
        <f>+MAX(CEILING(Tabella2026[[#This Row],[preDEF1]],1),1)</f>
        <v>204</v>
      </c>
      <c r="U503" s="9">
        <f xml:space="preserve"> IF(ROW(Tabella2026[[#This Row],[preDEF2]]) - ROW(Tabella2026[[#Headers],[preDEF2]])&lt;=ABS(SUM(Tabella2026[preDEF2])-N_TESSERE),Tabella2026[[#This Row],[preDEF2]]-1,Tabella2026[[#This Row],[preDEF2]])</f>
        <v>203</v>
      </c>
      <c r="V503" s="21">
        <f>+Tabella2026[[#This Row],[DEF - n. card]]*(PLAFOND/N_TESSERE)</f>
        <v>101500</v>
      </c>
      <c r="W503" s="18"/>
    </row>
    <row r="504" spans="2:23" x14ac:dyDescent="0.25">
      <c r="B504" s="1" t="s">
        <v>997</v>
      </c>
      <c r="C504" s="2">
        <v>72033</v>
      </c>
      <c r="D504" s="1" t="s">
        <v>998</v>
      </c>
      <c r="E504" s="1" t="s">
        <v>33</v>
      </c>
      <c r="F504" s="1" t="s">
        <v>32</v>
      </c>
      <c r="G504" s="1" t="s">
        <v>233</v>
      </c>
      <c r="H504" s="1" t="s">
        <v>15836</v>
      </c>
      <c r="I504" s="5">
        <v>20366</v>
      </c>
      <c r="J504" s="5">
        <v>254874324</v>
      </c>
      <c r="K504" s="3">
        <f>+Tabella2026[[#This Row],[POP_2024]]/SUM(Tabella2026[POP_2024])</f>
        <v>3.4551752845743845E-4</v>
      </c>
      <c r="L504" s="3">
        <f>+Tabella2026[[#This Row],[INCIDENZA POPOLAZIONE]]*(PLAFOND/2)</f>
        <v>101720.10123972353</v>
      </c>
      <c r="M504" s="3">
        <f>+IFERROR(Tabella2026[[#This Row],[reddito_2024]]/Tabella2026[[#This Row],[POP_2024]],"")</f>
        <v>12514.69724049887</v>
      </c>
      <c r="N504" s="3">
        <f>+IF(Tabella2026[[#This Row],[REDDITO COMPLESSIVO PROCAPITE]]&lt;media_aggr_reddito_pc,(media_aggr_reddito_pc-Tabella2026[[#This Row],[REDDITO COMPLESSIVO PROCAPITE]]),0)</f>
        <v>5310.368822109871</v>
      </c>
      <c r="O504" s="3">
        <f>+Tabella2026[[#This Row],[DIFFERENZA REDDITO INFERIORE ALLA MEDIA DALLA MEDIA]]*Tabella2026[[#This Row],[POP_2024]]</f>
        <v>108150971.43108962</v>
      </c>
      <c r="P504" s="3">
        <f>+Tabella2026[[#This Row],[POPOLAZIONE PER DIFFERENZA ]]/SUM(Tabella2026[[POPOLAZIONE PER DIFFERENZA ]])</f>
        <v>9.5949606528456714E-4</v>
      </c>
      <c r="Q504" s="3">
        <f>+Tabella2026[[#This Row],[INCIDENZA POPOLAZIONE PER DIFFERENZA]]*(PLAFOND-SUM(Tabella2026[CONTRIBUTO SULLA BASE DELLA POPOLAZIONE]))</f>
        <v>282474.92199772876</v>
      </c>
      <c r="R504" s="3">
        <f>+Tabella2026[[#This Row],[CONTRIBUTO SULLA BASE DELLA POPOLAZIONE]]+Tabella2026[[#This Row],[CONTRIBUTO SULLA BASE DEL REDDITO]]</f>
        <v>384195.02323745226</v>
      </c>
      <c r="S504" s="3">
        <f>+Tabella2026[[#This Row],[CONTRIBUTO TOTALE]]/(PLAFOND/N_TESSERE)</f>
        <v>768.39004647490447</v>
      </c>
      <c r="T504" s="3">
        <f>+MAX(CEILING(Tabella2026[[#This Row],[preDEF1]],1),1)</f>
        <v>769</v>
      </c>
      <c r="U504" s="9">
        <f xml:space="preserve"> IF(ROW(Tabella2026[[#This Row],[preDEF2]]) - ROW(Tabella2026[[#Headers],[preDEF2]])&lt;=ABS(SUM(Tabella2026[preDEF2])-N_TESSERE),Tabella2026[[#This Row],[preDEF2]]-1,Tabella2026[[#This Row],[preDEF2]])</f>
        <v>768</v>
      </c>
      <c r="V504" s="21">
        <f>+Tabella2026[[#This Row],[DEF - n. card]]*(PLAFOND/N_TESSERE)</f>
        <v>384000</v>
      </c>
      <c r="W504" s="18"/>
    </row>
    <row r="505" spans="2:23" x14ac:dyDescent="0.25">
      <c r="B505" s="1" t="s">
        <v>1023</v>
      </c>
      <c r="C505" s="2">
        <v>58046</v>
      </c>
      <c r="D505" s="1" t="s">
        <v>1024</v>
      </c>
      <c r="E505" s="1" t="s">
        <v>8</v>
      </c>
      <c r="F505" s="1" t="s">
        <v>7</v>
      </c>
      <c r="G505" s="1" t="s">
        <v>233</v>
      </c>
      <c r="H505" s="1" t="s">
        <v>15834</v>
      </c>
      <c r="I505" s="5">
        <v>20307</v>
      </c>
      <c r="J505" s="5">
        <v>381923353</v>
      </c>
      <c r="K505" s="3">
        <f>+Tabella2026[[#This Row],[POP_2024]]/SUM(Tabella2026[POP_2024])</f>
        <v>3.4451656930105091E-4</v>
      </c>
      <c r="L505" s="3">
        <f>+Tabella2026[[#This Row],[INCIDENZA POPOLAZIONE]]*(PLAFOND/2)</f>
        <v>101425.41961480242</v>
      </c>
      <c r="M505" s="3">
        <f>+IFERROR(Tabella2026[[#This Row],[reddito_2024]]/Tabella2026[[#This Row],[POP_2024]],"")</f>
        <v>18807.472940365391</v>
      </c>
      <c r="N505" s="3">
        <f>+IF(Tabella2026[[#This Row],[REDDITO COMPLESSIVO PROCAPITE]]&lt;media_aggr_reddito_pc,(media_aggr_reddito_pc-Tabella2026[[#This Row],[REDDITO COMPLESSIVO PROCAPITE]]),0)</f>
        <v>0</v>
      </c>
      <c r="O505" s="3">
        <f>+Tabella2026[[#This Row],[DIFFERENZA REDDITO INFERIORE ALLA MEDIA DALLA MEDIA]]*Tabella2026[[#This Row],[POP_2024]]</f>
        <v>0</v>
      </c>
      <c r="P505" s="3">
        <f>+Tabella2026[[#This Row],[POPOLAZIONE PER DIFFERENZA ]]/SUM(Tabella2026[[POPOLAZIONE PER DIFFERENZA ]])</f>
        <v>0</v>
      </c>
      <c r="Q505" s="3">
        <f>+Tabella2026[[#This Row],[INCIDENZA POPOLAZIONE PER DIFFERENZA]]*(PLAFOND-SUM(Tabella2026[CONTRIBUTO SULLA BASE DELLA POPOLAZIONE]))</f>
        <v>0</v>
      </c>
      <c r="R505" s="3">
        <f>+Tabella2026[[#This Row],[CONTRIBUTO SULLA BASE DELLA POPOLAZIONE]]+Tabella2026[[#This Row],[CONTRIBUTO SULLA BASE DEL REDDITO]]</f>
        <v>101425.41961480242</v>
      </c>
      <c r="S505" s="3">
        <f>+Tabella2026[[#This Row],[CONTRIBUTO TOTALE]]/(PLAFOND/N_TESSERE)</f>
        <v>202.85083922960484</v>
      </c>
      <c r="T505" s="3">
        <f>+MAX(CEILING(Tabella2026[[#This Row],[preDEF1]],1),1)</f>
        <v>203</v>
      </c>
      <c r="U505" s="9">
        <f xml:space="preserve"> IF(ROW(Tabella2026[[#This Row],[preDEF2]]) - ROW(Tabella2026[[#Headers],[preDEF2]])&lt;=ABS(SUM(Tabella2026[preDEF2])-N_TESSERE),Tabella2026[[#This Row],[preDEF2]]-1,Tabella2026[[#This Row],[preDEF2]])</f>
        <v>202</v>
      </c>
      <c r="V505" s="21">
        <f>+Tabella2026[[#This Row],[DEF - n. card]]*(PLAFOND/N_TESSERE)</f>
        <v>101000</v>
      </c>
      <c r="W505" s="18"/>
    </row>
    <row r="506" spans="2:23" x14ac:dyDescent="0.25">
      <c r="B506" s="1" t="s">
        <v>1062</v>
      </c>
      <c r="C506" s="2">
        <v>15157</v>
      </c>
      <c r="D506" s="1" t="s">
        <v>1063</v>
      </c>
      <c r="E506" s="1" t="s">
        <v>12</v>
      </c>
      <c r="F506" s="1" t="s">
        <v>11</v>
      </c>
      <c r="G506" s="1" t="s">
        <v>233</v>
      </c>
      <c r="H506" s="1" t="s">
        <v>15835</v>
      </c>
      <c r="I506" s="5">
        <v>20296</v>
      </c>
      <c r="J506" s="5">
        <v>426565230</v>
      </c>
      <c r="K506" s="3">
        <f>+Tabella2026[[#This Row],[POP_2024]]/SUM(Tabella2026[POP_2024])</f>
        <v>3.4432994979731766E-4</v>
      </c>
      <c r="L506" s="3">
        <f>+Tabella2026[[#This Row],[INCIDENZA POPOLAZIONE]]*(PLAFOND/2)</f>
        <v>101370.47897286798</v>
      </c>
      <c r="M506" s="3">
        <f>+IFERROR(Tabella2026[[#This Row],[reddito_2024]]/Tabella2026[[#This Row],[POP_2024]],"")</f>
        <v>21017.206838785969</v>
      </c>
      <c r="N506" s="3">
        <f>+IF(Tabella2026[[#This Row],[REDDITO COMPLESSIVO PROCAPITE]]&lt;media_aggr_reddito_pc,(media_aggr_reddito_pc-Tabella2026[[#This Row],[REDDITO COMPLESSIVO PROCAPITE]]),0)</f>
        <v>0</v>
      </c>
      <c r="O506" s="3">
        <f>+Tabella2026[[#This Row],[DIFFERENZA REDDITO INFERIORE ALLA MEDIA DALLA MEDIA]]*Tabella2026[[#This Row],[POP_2024]]</f>
        <v>0</v>
      </c>
      <c r="P506" s="3">
        <f>+Tabella2026[[#This Row],[POPOLAZIONE PER DIFFERENZA ]]/SUM(Tabella2026[[POPOLAZIONE PER DIFFERENZA ]])</f>
        <v>0</v>
      </c>
      <c r="Q506" s="3">
        <f>+Tabella2026[[#This Row],[INCIDENZA POPOLAZIONE PER DIFFERENZA]]*(PLAFOND-SUM(Tabella2026[CONTRIBUTO SULLA BASE DELLA POPOLAZIONE]))</f>
        <v>0</v>
      </c>
      <c r="R506" s="3">
        <f>+Tabella2026[[#This Row],[CONTRIBUTO SULLA BASE DELLA POPOLAZIONE]]+Tabella2026[[#This Row],[CONTRIBUTO SULLA BASE DEL REDDITO]]</f>
        <v>101370.47897286798</v>
      </c>
      <c r="S506" s="3">
        <f>+Tabella2026[[#This Row],[CONTRIBUTO TOTALE]]/(PLAFOND/N_TESSERE)</f>
        <v>202.74095794573594</v>
      </c>
      <c r="T506" s="3">
        <f>+MAX(CEILING(Tabella2026[[#This Row],[preDEF1]],1),1)</f>
        <v>203</v>
      </c>
      <c r="U506" s="9">
        <f xml:space="preserve"> IF(ROW(Tabella2026[[#This Row],[preDEF2]]) - ROW(Tabella2026[[#Headers],[preDEF2]])&lt;=ABS(SUM(Tabella2026[preDEF2])-N_TESSERE),Tabella2026[[#This Row],[preDEF2]]-1,Tabella2026[[#This Row],[preDEF2]])</f>
        <v>202</v>
      </c>
      <c r="V506" s="21">
        <f>+Tabella2026[[#This Row],[DEF - n. card]]*(PLAFOND/N_TESSERE)</f>
        <v>101000</v>
      </c>
      <c r="W506" s="18"/>
    </row>
    <row r="507" spans="2:23" x14ac:dyDescent="0.25">
      <c r="B507" s="1" t="s">
        <v>1055</v>
      </c>
      <c r="C507" s="2">
        <v>26051</v>
      </c>
      <c r="D507" s="1" t="s">
        <v>1056</v>
      </c>
      <c r="E507" s="1" t="s">
        <v>38</v>
      </c>
      <c r="F507" s="1" t="s">
        <v>150</v>
      </c>
      <c r="G507" s="1" t="s">
        <v>233</v>
      </c>
      <c r="H507" s="1" t="s">
        <v>15835</v>
      </c>
      <c r="I507" s="5">
        <v>20244</v>
      </c>
      <c r="J507" s="5">
        <v>387591469</v>
      </c>
      <c r="K507" s="3">
        <f>+Tabella2026[[#This Row],[POP_2024]]/SUM(Tabella2026[POP_2024])</f>
        <v>3.4344774850694217E-4</v>
      </c>
      <c r="L507" s="3">
        <f>+Tabella2026[[#This Row],[INCIDENZA POPOLAZIONE]]*(PLAFOND/2)</f>
        <v>101110.75957463239</v>
      </c>
      <c r="M507" s="3">
        <f>+IFERROR(Tabella2026[[#This Row],[reddito_2024]]/Tabella2026[[#This Row],[POP_2024]],"")</f>
        <v>19145.992343410395</v>
      </c>
      <c r="N507" s="3">
        <f>+IF(Tabella2026[[#This Row],[REDDITO COMPLESSIVO PROCAPITE]]&lt;media_aggr_reddito_pc,(media_aggr_reddito_pc-Tabella2026[[#This Row],[REDDITO COMPLESSIVO PROCAPITE]]),0)</f>
        <v>0</v>
      </c>
      <c r="O507" s="3">
        <f>+Tabella2026[[#This Row],[DIFFERENZA REDDITO INFERIORE ALLA MEDIA DALLA MEDIA]]*Tabella2026[[#This Row],[POP_2024]]</f>
        <v>0</v>
      </c>
      <c r="P507" s="3">
        <f>+Tabella2026[[#This Row],[POPOLAZIONE PER DIFFERENZA ]]/SUM(Tabella2026[[POPOLAZIONE PER DIFFERENZA ]])</f>
        <v>0</v>
      </c>
      <c r="Q507" s="3">
        <f>+Tabella2026[[#This Row],[INCIDENZA POPOLAZIONE PER DIFFERENZA]]*(PLAFOND-SUM(Tabella2026[CONTRIBUTO SULLA BASE DELLA POPOLAZIONE]))</f>
        <v>0</v>
      </c>
      <c r="R507" s="3">
        <f>+Tabella2026[[#This Row],[CONTRIBUTO SULLA BASE DELLA POPOLAZIONE]]+Tabella2026[[#This Row],[CONTRIBUTO SULLA BASE DEL REDDITO]]</f>
        <v>101110.75957463239</v>
      </c>
      <c r="S507" s="3">
        <f>+Tabella2026[[#This Row],[CONTRIBUTO TOTALE]]/(PLAFOND/N_TESSERE)</f>
        <v>202.22151914926479</v>
      </c>
      <c r="T507" s="3">
        <f>+MAX(CEILING(Tabella2026[[#This Row],[preDEF1]],1),1)</f>
        <v>203</v>
      </c>
      <c r="U507" s="9">
        <f xml:space="preserve"> IF(ROW(Tabella2026[[#This Row],[preDEF2]]) - ROW(Tabella2026[[#Headers],[preDEF2]])&lt;=ABS(SUM(Tabella2026[preDEF2])-N_TESSERE),Tabella2026[[#This Row],[preDEF2]]-1,Tabella2026[[#This Row],[preDEF2]])</f>
        <v>202</v>
      </c>
      <c r="V507" s="21">
        <f>+Tabella2026[[#This Row],[DEF - n. card]]*(PLAFOND/N_TESSERE)</f>
        <v>101000</v>
      </c>
      <c r="W507" s="18"/>
    </row>
    <row r="508" spans="2:23" x14ac:dyDescent="0.25">
      <c r="B508" s="1" t="s">
        <v>1043</v>
      </c>
      <c r="C508" s="2">
        <v>28065</v>
      </c>
      <c r="D508" s="1" t="s">
        <v>1044</v>
      </c>
      <c r="E508" s="1" t="s">
        <v>38</v>
      </c>
      <c r="F508" s="1" t="s">
        <v>45</v>
      </c>
      <c r="G508" s="1" t="s">
        <v>233</v>
      </c>
      <c r="H508" s="1" t="s">
        <v>15835</v>
      </c>
      <c r="I508" s="5">
        <v>20236</v>
      </c>
      <c r="J508" s="5">
        <v>399363541</v>
      </c>
      <c r="K508" s="3">
        <f>+Tabella2026[[#This Row],[POP_2024]]/SUM(Tabella2026[POP_2024])</f>
        <v>3.433120252314998E-4</v>
      </c>
      <c r="L508" s="3">
        <f>+Tabella2026[[#This Row],[INCIDENZA POPOLAZIONE]]*(PLAFOND/2)</f>
        <v>101070.80274413462</v>
      </c>
      <c r="M508" s="3">
        <f>+IFERROR(Tabella2026[[#This Row],[reddito_2024]]/Tabella2026[[#This Row],[POP_2024]],"")</f>
        <v>19735.300504052186</v>
      </c>
      <c r="N508" s="3">
        <f>+IF(Tabella2026[[#This Row],[REDDITO COMPLESSIVO PROCAPITE]]&lt;media_aggr_reddito_pc,(media_aggr_reddito_pc-Tabella2026[[#This Row],[REDDITO COMPLESSIVO PROCAPITE]]),0)</f>
        <v>0</v>
      </c>
      <c r="O508" s="3">
        <f>+Tabella2026[[#This Row],[DIFFERENZA REDDITO INFERIORE ALLA MEDIA DALLA MEDIA]]*Tabella2026[[#This Row],[POP_2024]]</f>
        <v>0</v>
      </c>
      <c r="P508" s="3">
        <f>+Tabella2026[[#This Row],[POPOLAZIONE PER DIFFERENZA ]]/SUM(Tabella2026[[POPOLAZIONE PER DIFFERENZA ]])</f>
        <v>0</v>
      </c>
      <c r="Q508" s="3">
        <f>+Tabella2026[[#This Row],[INCIDENZA POPOLAZIONE PER DIFFERENZA]]*(PLAFOND-SUM(Tabella2026[CONTRIBUTO SULLA BASE DELLA POPOLAZIONE]))</f>
        <v>0</v>
      </c>
      <c r="R508" s="3">
        <f>+Tabella2026[[#This Row],[CONTRIBUTO SULLA BASE DELLA POPOLAZIONE]]+Tabella2026[[#This Row],[CONTRIBUTO SULLA BASE DEL REDDITO]]</f>
        <v>101070.80274413462</v>
      </c>
      <c r="S508" s="3">
        <f>+Tabella2026[[#This Row],[CONTRIBUTO TOTALE]]/(PLAFOND/N_TESSERE)</f>
        <v>202.14160548826925</v>
      </c>
      <c r="T508" s="3">
        <f>+MAX(CEILING(Tabella2026[[#This Row],[preDEF1]],1),1)</f>
        <v>203</v>
      </c>
      <c r="U508" s="9">
        <f xml:space="preserve"> IF(ROW(Tabella2026[[#This Row],[preDEF2]]) - ROW(Tabella2026[[#Headers],[preDEF2]])&lt;=ABS(SUM(Tabella2026[preDEF2])-N_TESSERE),Tabella2026[[#This Row],[preDEF2]]-1,Tabella2026[[#This Row],[preDEF2]])</f>
        <v>202</v>
      </c>
      <c r="V508" s="21">
        <f>+Tabella2026[[#This Row],[DEF - n. card]]*(PLAFOND/N_TESSERE)</f>
        <v>101000</v>
      </c>
      <c r="W508" s="18"/>
    </row>
    <row r="509" spans="2:23" x14ac:dyDescent="0.25">
      <c r="B509" s="1" t="s">
        <v>1029</v>
      </c>
      <c r="C509" s="2">
        <v>63086</v>
      </c>
      <c r="D509" s="1" t="s">
        <v>1030</v>
      </c>
      <c r="E509" s="1" t="s">
        <v>15</v>
      </c>
      <c r="F509" s="1" t="s">
        <v>14</v>
      </c>
      <c r="G509" s="1" t="s">
        <v>233</v>
      </c>
      <c r="H509" s="1" t="s">
        <v>15836</v>
      </c>
      <c r="I509" s="5">
        <v>20198</v>
      </c>
      <c r="J509" s="5">
        <v>293523170</v>
      </c>
      <c r="K509" s="3">
        <f>+Tabella2026[[#This Row],[POP_2024]]/SUM(Tabella2026[POP_2024])</f>
        <v>3.426673396731485E-4</v>
      </c>
      <c r="L509" s="3">
        <f>+Tabella2026[[#This Row],[INCIDENZA POPOLAZIONE]]*(PLAFOND/2)</f>
        <v>100881.00779927017</v>
      </c>
      <c r="M509" s="3">
        <f>+IFERROR(Tabella2026[[#This Row],[reddito_2024]]/Tabella2026[[#This Row],[POP_2024]],"")</f>
        <v>14532.288840479256</v>
      </c>
      <c r="N509" s="3">
        <f>+IF(Tabella2026[[#This Row],[REDDITO COMPLESSIVO PROCAPITE]]&lt;media_aggr_reddito_pc,(media_aggr_reddito_pc-Tabella2026[[#This Row],[REDDITO COMPLESSIVO PROCAPITE]]),0)</f>
        <v>3292.7772221294854</v>
      </c>
      <c r="O509" s="3">
        <f>+Tabella2026[[#This Row],[DIFFERENZA REDDITO INFERIORE ALLA MEDIA DALLA MEDIA]]*Tabella2026[[#This Row],[POP_2024]]</f>
        <v>66507514.332571343</v>
      </c>
      <c r="P509" s="3">
        <f>+Tabella2026[[#This Row],[POPOLAZIONE PER DIFFERENZA ]]/SUM(Tabella2026[[POPOLAZIONE PER DIFFERENZA ]])</f>
        <v>5.9004276586289593E-4</v>
      </c>
      <c r="Q509" s="3">
        <f>+Tabella2026[[#This Row],[INCIDENZA POPOLAZIONE PER DIFFERENZA]]*(PLAFOND-SUM(Tabella2026[CONTRIBUTO SULLA BASE DELLA POPOLAZIONE]))</f>
        <v>173708.14773796286</v>
      </c>
      <c r="R509" s="3">
        <f>+Tabella2026[[#This Row],[CONTRIBUTO SULLA BASE DELLA POPOLAZIONE]]+Tabella2026[[#This Row],[CONTRIBUTO SULLA BASE DEL REDDITO]]</f>
        <v>274589.15553723305</v>
      </c>
      <c r="S509" s="3">
        <f>+Tabella2026[[#This Row],[CONTRIBUTO TOTALE]]/(PLAFOND/N_TESSERE)</f>
        <v>549.17831107446614</v>
      </c>
      <c r="T509" s="3">
        <f>+MAX(CEILING(Tabella2026[[#This Row],[preDEF1]],1),1)</f>
        <v>550</v>
      </c>
      <c r="U509" s="9">
        <f xml:space="preserve"> IF(ROW(Tabella2026[[#This Row],[preDEF2]]) - ROW(Tabella2026[[#Headers],[preDEF2]])&lt;=ABS(SUM(Tabella2026[preDEF2])-N_TESSERE),Tabella2026[[#This Row],[preDEF2]]-1,Tabella2026[[#This Row],[preDEF2]])</f>
        <v>549</v>
      </c>
      <c r="V509" s="21">
        <f>+Tabella2026[[#This Row],[DEF - n. card]]*(PLAFOND/N_TESSERE)</f>
        <v>274500</v>
      </c>
      <c r="W509" s="18"/>
    </row>
    <row r="510" spans="2:23" x14ac:dyDescent="0.25">
      <c r="B510" s="1" t="s">
        <v>1015</v>
      </c>
      <c r="C510" s="2">
        <v>53009</v>
      </c>
      <c r="D510" s="1" t="s">
        <v>1016</v>
      </c>
      <c r="E510" s="1" t="s">
        <v>30</v>
      </c>
      <c r="F510" s="1" t="s">
        <v>159</v>
      </c>
      <c r="G510" s="1" t="s">
        <v>233</v>
      </c>
      <c r="H510" s="1" t="s">
        <v>15834</v>
      </c>
      <c r="I510" s="5">
        <v>20174</v>
      </c>
      <c r="J510" s="5">
        <v>359793014</v>
      </c>
      <c r="K510" s="3">
        <f>+Tabella2026[[#This Row],[POP_2024]]/SUM(Tabella2026[POP_2024])</f>
        <v>3.4226016984682133E-4</v>
      </c>
      <c r="L510" s="3">
        <f>+Tabella2026[[#This Row],[INCIDENZA POPOLAZIONE]]*(PLAFOND/2)</f>
        <v>100761.13730777682</v>
      </c>
      <c r="M510" s="3">
        <f>+IFERROR(Tabella2026[[#This Row],[reddito_2024]]/Tabella2026[[#This Row],[POP_2024]],"")</f>
        <v>17834.490631505898</v>
      </c>
      <c r="N510" s="3">
        <f>+IF(Tabella2026[[#This Row],[REDDITO COMPLESSIVO PROCAPITE]]&lt;media_aggr_reddito_pc,(media_aggr_reddito_pc-Tabella2026[[#This Row],[REDDITO COMPLESSIVO PROCAPITE]]),0)</f>
        <v>0</v>
      </c>
      <c r="O510" s="3">
        <f>+Tabella2026[[#This Row],[DIFFERENZA REDDITO INFERIORE ALLA MEDIA DALLA MEDIA]]*Tabella2026[[#This Row],[POP_2024]]</f>
        <v>0</v>
      </c>
      <c r="P510" s="3">
        <f>+Tabella2026[[#This Row],[POPOLAZIONE PER DIFFERENZA ]]/SUM(Tabella2026[[POPOLAZIONE PER DIFFERENZA ]])</f>
        <v>0</v>
      </c>
      <c r="Q510" s="3">
        <f>+Tabella2026[[#This Row],[INCIDENZA POPOLAZIONE PER DIFFERENZA]]*(PLAFOND-SUM(Tabella2026[CONTRIBUTO SULLA BASE DELLA POPOLAZIONE]))</f>
        <v>0</v>
      </c>
      <c r="R510" s="3">
        <f>+Tabella2026[[#This Row],[CONTRIBUTO SULLA BASE DELLA POPOLAZIONE]]+Tabella2026[[#This Row],[CONTRIBUTO SULLA BASE DEL REDDITO]]</f>
        <v>100761.13730777682</v>
      </c>
      <c r="S510" s="3">
        <f>+Tabella2026[[#This Row],[CONTRIBUTO TOTALE]]/(PLAFOND/N_TESSERE)</f>
        <v>201.52227461555364</v>
      </c>
      <c r="T510" s="3">
        <f>+MAX(CEILING(Tabella2026[[#This Row],[preDEF1]],1),1)</f>
        <v>202</v>
      </c>
      <c r="U510" s="9">
        <f xml:space="preserve"> IF(ROW(Tabella2026[[#This Row],[preDEF2]]) - ROW(Tabella2026[[#Headers],[preDEF2]])&lt;=ABS(SUM(Tabella2026[preDEF2])-N_TESSERE),Tabella2026[[#This Row],[preDEF2]]-1,Tabella2026[[#This Row],[preDEF2]])</f>
        <v>201</v>
      </c>
      <c r="V510" s="21">
        <f>+Tabella2026[[#This Row],[DEF - n. card]]*(PLAFOND/N_TESSERE)</f>
        <v>100500</v>
      </c>
      <c r="W510" s="18"/>
    </row>
    <row r="511" spans="2:23" x14ac:dyDescent="0.25">
      <c r="B511" s="1" t="s">
        <v>1033</v>
      </c>
      <c r="C511" s="2">
        <v>48033</v>
      </c>
      <c r="D511" s="1" t="s">
        <v>1034</v>
      </c>
      <c r="E511" s="1" t="s">
        <v>30</v>
      </c>
      <c r="F511" s="1" t="s">
        <v>29</v>
      </c>
      <c r="G511" s="1" t="s">
        <v>233</v>
      </c>
      <c r="H511" s="1" t="s">
        <v>15834</v>
      </c>
      <c r="I511" s="5">
        <v>20127</v>
      </c>
      <c r="J511" s="5">
        <v>400941649</v>
      </c>
      <c r="K511" s="3">
        <f>+Tabella2026[[#This Row],[POP_2024]]/SUM(Tabella2026[POP_2024])</f>
        <v>3.4146279560359739E-4</v>
      </c>
      <c r="L511" s="3">
        <f>+Tabella2026[[#This Row],[INCIDENZA POPOLAZIONE]]*(PLAFOND/2)</f>
        <v>100526.39092860237</v>
      </c>
      <c r="M511" s="3">
        <f>+IFERROR(Tabella2026[[#This Row],[reddito_2024]]/Tabella2026[[#This Row],[POP_2024]],"")</f>
        <v>19920.586724300691</v>
      </c>
      <c r="N511" s="3">
        <f>+IF(Tabella2026[[#This Row],[REDDITO COMPLESSIVO PROCAPITE]]&lt;media_aggr_reddito_pc,(media_aggr_reddito_pc-Tabella2026[[#This Row],[REDDITO COMPLESSIVO PROCAPITE]]),0)</f>
        <v>0</v>
      </c>
      <c r="O511" s="3">
        <f>+Tabella2026[[#This Row],[DIFFERENZA REDDITO INFERIORE ALLA MEDIA DALLA MEDIA]]*Tabella2026[[#This Row],[POP_2024]]</f>
        <v>0</v>
      </c>
      <c r="P511" s="3">
        <f>+Tabella2026[[#This Row],[POPOLAZIONE PER DIFFERENZA ]]/SUM(Tabella2026[[POPOLAZIONE PER DIFFERENZA ]])</f>
        <v>0</v>
      </c>
      <c r="Q511" s="3">
        <f>+Tabella2026[[#This Row],[INCIDENZA POPOLAZIONE PER DIFFERENZA]]*(PLAFOND-SUM(Tabella2026[CONTRIBUTO SULLA BASE DELLA POPOLAZIONE]))</f>
        <v>0</v>
      </c>
      <c r="R511" s="3">
        <f>+Tabella2026[[#This Row],[CONTRIBUTO SULLA BASE DELLA POPOLAZIONE]]+Tabella2026[[#This Row],[CONTRIBUTO SULLA BASE DEL REDDITO]]</f>
        <v>100526.39092860237</v>
      </c>
      <c r="S511" s="3">
        <f>+Tabella2026[[#This Row],[CONTRIBUTO TOTALE]]/(PLAFOND/N_TESSERE)</f>
        <v>201.05278185720474</v>
      </c>
      <c r="T511" s="3">
        <f>+MAX(CEILING(Tabella2026[[#This Row],[preDEF1]],1),1)</f>
        <v>202</v>
      </c>
      <c r="U511" s="9">
        <f xml:space="preserve"> IF(ROW(Tabella2026[[#This Row],[preDEF2]]) - ROW(Tabella2026[[#Headers],[preDEF2]])&lt;=ABS(SUM(Tabella2026[preDEF2])-N_TESSERE),Tabella2026[[#This Row],[preDEF2]]-1,Tabella2026[[#This Row],[preDEF2]])</f>
        <v>201</v>
      </c>
      <c r="V511" s="21">
        <f>+Tabella2026[[#This Row],[DEF - n. card]]*(PLAFOND/N_TESSERE)</f>
        <v>100500</v>
      </c>
      <c r="W511" s="18"/>
    </row>
    <row r="512" spans="2:23" x14ac:dyDescent="0.25">
      <c r="B512" s="1" t="s">
        <v>1027</v>
      </c>
      <c r="C512" s="2">
        <v>61088</v>
      </c>
      <c r="D512" s="1" t="s">
        <v>1028</v>
      </c>
      <c r="E512" s="1" t="s">
        <v>15</v>
      </c>
      <c r="F512" s="1" t="s">
        <v>184</v>
      </c>
      <c r="G512" s="1" t="s">
        <v>233</v>
      </c>
      <c r="H512" s="1" t="s">
        <v>15836</v>
      </c>
      <c r="I512" s="5">
        <v>20093</v>
      </c>
      <c r="J512" s="5">
        <v>244446243</v>
      </c>
      <c r="K512" s="3">
        <f>+Tabella2026[[#This Row],[POP_2024]]/SUM(Tabella2026[POP_2024])</f>
        <v>3.4088597168296724E-4</v>
      </c>
      <c r="L512" s="3">
        <f>+Tabella2026[[#This Row],[INCIDENZA POPOLAZIONE]]*(PLAFOND/2)</f>
        <v>100356.57439898679</v>
      </c>
      <c r="M512" s="3">
        <f>+IFERROR(Tabella2026[[#This Row],[reddito_2024]]/Tabella2026[[#This Row],[POP_2024]],"")</f>
        <v>12165.741452247052</v>
      </c>
      <c r="N512" s="3">
        <f>+IF(Tabella2026[[#This Row],[REDDITO COMPLESSIVO PROCAPITE]]&lt;media_aggr_reddito_pc,(media_aggr_reddito_pc-Tabella2026[[#This Row],[REDDITO COMPLESSIVO PROCAPITE]]),0)</f>
        <v>5659.3246103616893</v>
      </c>
      <c r="O512" s="3">
        <f>+Tabella2026[[#This Row],[DIFFERENZA REDDITO INFERIORE ALLA MEDIA DALLA MEDIA]]*Tabella2026[[#This Row],[POP_2024]]</f>
        <v>113712809.39599742</v>
      </c>
      <c r="P512" s="3">
        <f>+Tabella2026[[#This Row],[POPOLAZIONE PER DIFFERENZA ]]/SUM(Tabella2026[[POPOLAZIONE PER DIFFERENZA ]])</f>
        <v>1.0088396964370589E-3</v>
      </c>
      <c r="Q512" s="3">
        <f>+Tabella2026[[#This Row],[INCIDENZA POPOLAZIONE PER DIFFERENZA]]*(PLAFOND-SUM(Tabella2026[CONTRIBUTO SULLA BASE DELLA POPOLAZIONE]))</f>
        <v>297001.65000129904</v>
      </c>
      <c r="R512" s="3">
        <f>+Tabella2026[[#This Row],[CONTRIBUTO SULLA BASE DELLA POPOLAZIONE]]+Tabella2026[[#This Row],[CONTRIBUTO SULLA BASE DEL REDDITO]]</f>
        <v>397358.22440028586</v>
      </c>
      <c r="S512" s="3">
        <f>+Tabella2026[[#This Row],[CONTRIBUTO TOTALE]]/(PLAFOND/N_TESSERE)</f>
        <v>794.7164488005717</v>
      </c>
      <c r="T512" s="3">
        <f>+MAX(CEILING(Tabella2026[[#This Row],[preDEF1]],1),1)</f>
        <v>795</v>
      </c>
      <c r="U512" s="9">
        <f xml:space="preserve"> IF(ROW(Tabella2026[[#This Row],[preDEF2]]) - ROW(Tabella2026[[#Headers],[preDEF2]])&lt;=ABS(SUM(Tabella2026[preDEF2])-N_TESSERE),Tabella2026[[#This Row],[preDEF2]]-1,Tabella2026[[#This Row],[preDEF2]])</f>
        <v>794</v>
      </c>
      <c r="V512" s="21">
        <f>+Tabella2026[[#This Row],[DEF - n. card]]*(PLAFOND/N_TESSERE)</f>
        <v>397000</v>
      </c>
      <c r="W512" s="18"/>
    </row>
    <row r="513" spans="2:23" x14ac:dyDescent="0.25">
      <c r="B513" s="1" t="s">
        <v>1037</v>
      </c>
      <c r="C513" s="2">
        <v>1214</v>
      </c>
      <c r="D513" s="1" t="s">
        <v>1038</v>
      </c>
      <c r="E513" s="1" t="s">
        <v>18</v>
      </c>
      <c r="F513" s="1" t="s">
        <v>17</v>
      </c>
      <c r="G513" s="1" t="s">
        <v>233</v>
      </c>
      <c r="H513" s="1" t="s">
        <v>15835</v>
      </c>
      <c r="I513" s="5">
        <v>20057</v>
      </c>
      <c r="J513" s="5">
        <v>422510347</v>
      </c>
      <c r="K513" s="3">
        <f>+Tabella2026[[#This Row],[POP_2024]]/SUM(Tabella2026[POP_2024])</f>
        <v>3.4027521694347655E-4</v>
      </c>
      <c r="L513" s="3">
        <f>+Tabella2026[[#This Row],[INCIDENZA POPOLAZIONE]]*(PLAFOND/2)</f>
        <v>100176.76866174678</v>
      </c>
      <c r="M513" s="3">
        <f>+IFERROR(Tabella2026[[#This Row],[reddito_2024]]/Tabella2026[[#This Row],[POP_2024]],"")</f>
        <v>21065.480729919727</v>
      </c>
      <c r="N513" s="3">
        <f>+IF(Tabella2026[[#This Row],[REDDITO COMPLESSIVO PROCAPITE]]&lt;media_aggr_reddito_pc,(media_aggr_reddito_pc-Tabella2026[[#This Row],[REDDITO COMPLESSIVO PROCAPITE]]),0)</f>
        <v>0</v>
      </c>
      <c r="O513" s="3">
        <f>+Tabella2026[[#This Row],[DIFFERENZA REDDITO INFERIORE ALLA MEDIA DALLA MEDIA]]*Tabella2026[[#This Row],[POP_2024]]</f>
        <v>0</v>
      </c>
      <c r="P513" s="3">
        <f>+Tabella2026[[#This Row],[POPOLAZIONE PER DIFFERENZA ]]/SUM(Tabella2026[[POPOLAZIONE PER DIFFERENZA ]])</f>
        <v>0</v>
      </c>
      <c r="Q513" s="3">
        <f>+Tabella2026[[#This Row],[INCIDENZA POPOLAZIONE PER DIFFERENZA]]*(PLAFOND-SUM(Tabella2026[CONTRIBUTO SULLA BASE DELLA POPOLAZIONE]))</f>
        <v>0</v>
      </c>
      <c r="R513" s="3">
        <f>+Tabella2026[[#This Row],[CONTRIBUTO SULLA BASE DELLA POPOLAZIONE]]+Tabella2026[[#This Row],[CONTRIBUTO SULLA BASE DEL REDDITO]]</f>
        <v>100176.76866174678</v>
      </c>
      <c r="S513" s="3">
        <f>+Tabella2026[[#This Row],[CONTRIBUTO TOTALE]]/(PLAFOND/N_TESSERE)</f>
        <v>200.35353732349355</v>
      </c>
      <c r="T513" s="3">
        <f>+MAX(CEILING(Tabella2026[[#This Row],[preDEF1]],1),1)</f>
        <v>201</v>
      </c>
      <c r="U513" s="9">
        <f xml:space="preserve"> IF(ROW(Tabella2026[[#This Row],[preDEF2]]) - ROW(Tabella2026[[#Headers],[preDEF2]])&lt;=ABS(SUM(Tabella2026[preDEF2])-N_TESSERE),Tabella2026[[#This Row],[preDEF2]]-1,Tabella2026[[#This Row],[preDEF2]])</f>
        <v>200</v>
      </c>
      <c r="V513" s="21">
        <f>+Tabella2026[[#This Row],[DEF - n. card]]*(PLAFOND/N_TESSERE)</f>
        <v>100000</v>
      </c>
      <c r="W513" s="18"/>
    </row>
    <row r="514" spans="2:23" x14ac:dyDescent="0.25">
      <c r="B514" s="1" t="s">
        <v>1041</v>
      </c>
      <c r="C514" s="2">
        <v>78081</v>
      </c>
      <c r="D514" s="1" t="s">
        <v>1042</v>
      </c>
      <c r="E514" s="1" t="s">
        <v>61</v>
      </c>
      <c r="F514" s="1" t="s">
        <v>178</v>
      </c>
      <c r="G514" s="1" t="s">
        <v>233</v>
      </c>
      <c r="H514" s="1" t="s">
        <v>15836</v>
      </c>
      <c r="I514" s="5">
        <v>20034</v>
      </c>
      <c r="J514" s="5">
        <v>226276426</v>
      </c>
      <c r="K514" s="3">
        <f>+Tabella2026[[#This Row],[POP_2024]]/SUM(Tabella2026[POP_2024])</f>
        <v>3.3988501252657971E-4</v>
      </c>
      <c r="L514" s="3">
        <f>+Tabella2026[[#This Row],[INCIDENZA POPOLAZIONE]]*(PLAFOND/2)</f>
        <v>100061.89277406567</v>
      </c>
      <c r="M514" s="3">
        <f>+IFERROR(Tabella2026[[#This Row],[reddito_2024]]/Tabella2026[[#This Row],[POP_2024]],"")</f>
        <v>11294.620445243087</v>
      </c>
      <c r="N514" s="3">
        <f>+IF(Tabella2026[[#This Row],[REDDITO COMPLESSIVO PROCAPITE]]&lt;media_aggr_reddito_pc,(media_aggr_reddito_pc-Tabella2026[[#This Row],[REDDITO COMPLESSIVO PROCAPITE]]),0)</f>
        <v>6530.4456173656545</v>
      </c>
      <c r="O514" s="3">
        <f>+Tabella2026[[#This Row],[DIFFERENZA REDDITO INFERIORE ALLA MEDIA DALLA MEDIA]]*Tabella2026[[#This Row],[POP_2024]]</f>
        <v>130830947.49830352</v>
      </c>
      <c r="P514" s="3">
        <f>+Tabella2026[[#This Row],[POPOLAZIONE PER DIFFERENZA ]]/SUM(Tabella2026[[POPOLAZIONE PER DIFFERENZA ]])</f>
        <v>1.1607087544475631E-3</v>
      </c>
      <c r="Q514" s="3">
        <f>+Tabella2026[[#This Row],[INCIDENZA POPOLAZIONE PER DIFFERENZA]]*(PLAFOND-SUM(Tabella2026[CONTRIBUTO SULLA BASE DELLA POPOLAZIONE]))</f>
        <v>341711.78677779814</v>
      </c>
      <c r="R514" s="3">
        <f>+Tabella2026[[#This Row],[CONTRIBUTO SULLA BASE DELLA POPOLAZIONE]]+Tabella2026[[#This Row],[CONTRIBUTO SULLA BASE DEL REDDITO]]</f>
        <v>441773.67955186381</v>
      </c>
      <c r="S514" s="3">
        <f>+Tabella2026[[#This Row],[CONTRIBUTO TOTALE]]/(PLAFOND/N_TESSERE)</f>
        <v>883.54735910372767</v>
      </c>
      <c r="T514" s="3">
        <f>+MAX(CEILING(Tabella2026[[#This Row],[preDEF1]],1),1)</f>
        <v>884</v>
      </c>
      <c r="U514" s="9">
        <f xml:space="preserve"> IF(ROW(Tabella2026[[#This Row],[preDEF2]]) - ROW(Tabella2026[[#Headers],[preDEF2]])&lt;=ABS(SUM(Tabella2026[preDEF2])-N_TESSERE),Tabella2026[[#This Row],[preDEF2]]-1,Tabella2026[[#This Row],[preDEF2]])</f>
        <v>883</v>
      </c>
      <c r="V514" s="21">
        <f>+Tabella2026[[#This Row],[DEF - n. card]]*(PLAFOND/N_TESSERE)</f>
        <v>441500</v>
      </c>
      <c r="W514" s="18"/>
    </row>
    <row r="515" spans="2:23" x14ac:dyDescent="0.25">
      <c r="B515" s="1" t="s">
        <v>1051</v>
      </c>
      <c r="C515" s="2">
        <v>28032</v>
      </c>
      <c r="D515" s="1" t="s">
        <v>1052</v>
      </c>
      <c r="E515" s="1" t="s">
        <v>38</v>
      </c>
      <c r="F515" s="1" t="s">
        <v>45</v>
      </c>
      <c r="G515" s="1" t="s">
        <v>233</v>
      </c>
      <c r="H515" s="1" t="s">
        <v>15835</v>
      </c>
      <c r="I515" s="5">
        <v>20022</v>
      </c>
      <c r="J515" s="5">
        <v>392478223</v>
      </c>
      <c r="K515" s="3">
        <f>+Tabella2026[[#This Row],[POP_2024]]/SUM(Tabella2026[POP_2024])</f>
        <v>3.3968142761341613E-4</v>
      </c>
      <c r="L515" s="3">
        <f>+Tabella2026[[#This Row],[INCIDENZA POPOLAZIONE]]*(PLAFOND/2)</f>
        <v>100001.95752831899</v>
      </c>
      <c r="M515" s="3">
        <f>+IFERROR(Tabella2026[[#This Row],[reddito_2024]]/Tabella2026[[#This Row],[POP_2024]],"")</f>
        <v>19602.348566576766</v>
      </c>
      <c r="N515" s="3">
        <f>+IF(Tabella2026[[#This Row],[REDDITO COMPLESSIVO PROCAPITE]]&lt;media_aggr_reddito_pc,(media_aggr_reddito_pc-Tabella2026[[#This Row],[REDDITO COMPLESSIVO PROCAPITE]]),0)</f>
        <v>0</v>
      </c>
      <c r="O515" s="3">
        <f>+Tabella2026[[#This Row],[DIFFERENZA REDDITO INFERIORE ALLA MEDIA DALLA MEDIA]]*Tabella2026[[#This Row],[POP_2024]]</f>
        <v>0</v>
      </c>
      <c r="P515" s="3">
        <f>+Tabella2026[[#This Row],[POPOLAZIONE PER DIFFERENZA ]]/SUM(Tabella2026[[POPOLAZIONE PER DIFFERENZA ]])</f>
        <v>0</v>
      </c>
      <c r="Q515" s="3">
        <f>+Tabella2026[[#This Row],[INCIDENZA POPOLAZIONE PER DIFFERENZA]]*(PLAFOND-SUM(Tabella2026[CONTRIBUTO SULLA BASE DELLA POPOLAZIONE]))</f>
        <v>0</v>
      </c>
      <c r="R515" s="3">
        <f>+Tabella2026[[#This Row],[CONTRIBUTO SULLA BASE DELLA POPOLAZIONE]]+Tabella2026[[#This Row],[CONTRIBUTO SULLA BASE DEL REDDITO]]</f>
        <v>100001.95752831899</v>
      </c>
      <c r="S515" s="3">
        <f>+Tabella2026[[#This Row],[CONTRIBUTO TOTALE]]/(PLAFOND/N_TESSERE)</f>
        <v>200.00391505663799</v>
      </c>
      <c r="T515" s="3">
        <f>+MAX(CEILING(Tabella2026[[#This Row],[preDEF1]],1),1)</f>
        <v>201</v>
      </c>
      <c r="U515" s="9">
        <f xml:space="preserve"> IF(ROW(Tabella2026[[#This Row],[preDEF2]]) - ROW(Tabella2026[[#Headers],[preDEF2]])&lt;=ABS(SUM(Tabella2026[preDEF2])-N_TESSERE),Tabella2026[[#This Row],[preDEF2]]-1,Tabella2026[[#This Row],[preDEF2]])</f>
        <v>200</v>
      </c>
      <c r="V515" s="21">
        <f>+Tabella2026[[#This Row],[DEF - n. card]]*(PLAFOND/N_TESSERE)</f>
        <v>100000</v>
      </c>
      <c r="W515" s="18"/>
    </row>
    <row r="516" spans="2:23" x14ac:dyDescent="0.25">
      <c r="B516" s="1" t="s">
        <v>1064</v>
      </c>
      <c r="C516" s="2">
        <v>93037</v>
      </c>
      <c r="D516" s="1" t="s">
        <v>1065</v>
      </c>
      <c r="E516" s="1" t="s">
        <v>48</v>
      </c>
      <c r="F516" s="1" t="s">
        <v>300</v>
      </c>
      <c r="G516" s="1" t="s">
        <v>1059</v>
      </c>
      <c r="H516" s="1" t="s">
        <v>15835</v>
      </c>
      <c r="I516" s="5">
        <v>19951</v>
      </c>
      <c r="J516" s="5">
        <v>386226646</v>
      </c>
      <c r="K516" s="3">
        <f>+Tabella2026[[#This Row],[POP_2024]]/SUM(Tabella2026[POP_2024])</f>
        <v>3.3847688354386501E-4</v>
      </c>
      <c r="L516" s="3">
        <f>+Tabella2026[[#This Row],[INCIDENZA POPOLAZIONE]]*(PLAFOND/2)</f>
        <v>99647.340657651206</v>
      </c>
      <c r="M516" s="3">
        <f>+IFERROR(Tabella2026[[#This Row],[reddito_2024]]/Tabella2026[[#This Row],[POP_2024]],"")</f>
        <v>19358.761265099492</v>
      </c>
      <c r="N516" s="3">
        <f>+IF(Tabella2026[[#This Row],[REDDITO COMPLESSIVO PROCAPITE]]&lt;media_aggr_reddito_pc,(media_aggr_reddito_pc-Tabella2026[[#This Row],[REDDITO COMPLESSIVO PROCAPITE]]),0)</f>
        <v>0</v>
      </c>
      <c r="O516" s="3">
        <f>+Tabella2026[[#This Row],[DIFFERENZA REDDITO INFERIORE ALLA MEDIA DALLA MEDIA]]*Tabella2026[[#This Row],[POP_2024]]</f>
        <v>0</v>
      </c>
      <c r="P516" s="3">
        <f>+Tabella2026[[#This Row],[POPOLAZIONE PER DIFFERENZA ]]/SUM(Tabella2026[[POPOLAZIONE PER DIFFERENZA ]])</f>
        <v>0</v>
      </c>
      <c r="Q516" s="3">
        <f>+Tabella2026[[#This Row],[INCIDENZA POPOLAZIONE PER DIFFERENZA]]*(PLAFOND-SUM(Tabella2026[CONTRIBUTO SULLA BASE DELLA POPOLAZIONE]))</f>
        <v>0</v>
      </c>
      <c r="R516" s="3">
        <f>+Tabella2026[[#This Row],[CONTRIBUTO SULLA BASE DELLA POPOLAZIONE]]+Tabella2026[[#This Row],[CONTRIBUTO SULLA BASE DEL REDDITO]]</f>
        <v>99647.340657651206</v>
      </c>
      <c r="S516" s="3">
        <f>+Tabella2026[[#This Row],[CONTRIBUTO TOTALE]]/(PLAFOND/N_TESSERE)</f>
        <v>199.2946813153024</v>
      </c>
      <c r="T516" s="3">
        <f>+MAX(CEILING(Tabella2026[[#This Row],[preDEF1]],1),1)</f>
        <v>200</v>
      </c>
      <c r="U516" s="9">
        <f xml:space="preserve"> IF(ROW(Tabella2026[[#This Row],[preDEF2]]) - ROW(Tabella2026[[#Headers],[preDEF2]])&lt;=ABS(SUM(Tabella2026[preDEF2])-N_TESSERE),Tabella2026[[#This Row],[preDEF2]]-1,Tabella2026[[#This Row],[preDEF2]])</f>
        <v>199</v>
      </c>
      <c r="V516" s="21">
        <f>+Tabella2026[[#This Row],[DEF - n. card]]*(PLAFOND/N_TESSERE)</f>
        <v>99500</v>
      </c>
      <c r="W516" s="18"/>
    </row>
    <row r="517" spans="2:23" x14ac:dyDescent="0.25">
      <c r="B517" s="1" t="s">
        <v>1039</v>
      </c>
      <c r="C517" s="2">
        <v>60033</v>
      </c>
      <c r="D517" s="1" t="s">
        <v>1040</v>
      </c>
      <c r="E517" s="1" t="s">
        <v>8</v>
      </c>
      <c r="F517" s="1" t="s">
        <v>397</v>
      </c>
      <c r="G517" s="1" t="s">
        <v>1059</v>
      </c>
      <c r="H517" s="1" t="s">
        <v>15834</v>
      </c>
      <c r="I517" s="5">
        <v>19949</v>
      </c>
      <c r="J517" s="5">
        <v>301795905</v>
      </c>
      <c r="K517" s="3">
        <f>+Tabella2026[[#This Row],[POP_2024]]/SUM(Tabella2026[POP_2024])</f>
        <v>3.3844295272500441E-4</v>
      </c>
      <c r="L517" s="3">
        <f>+Tabella2026[[#This Row],[INCIDENZA POPOLAZIONE]]*(PLAFOND/2)</f>
        <v>99637.351450026748</v>
      </c>
      <c r="M517" s="3">
        <f>+IFERROR(Tabella2026[[#This Row],[reddito_2024]]/Tabella2026[[#This Row],[POP_2024]],"")</f>
        <v>15128.372600130333</v>
      </c>
      <c r="N517" s="3">
        <f>+IF(Tabella2026[[#This Row],[REDDITO COMPLESSIVO PROCAPITE]]&lt;media_aggr_reddito_pc,(media_aggr_reddito_pc-Tabella2026[[#This Row],[REDDITO COMPLESSIVO PROCAPITE]]),0)</f>
        <v>2696.693462478408</v>
      </c>
      <c r="O517" s="3">
        <f>+Tabella2026[[#This Row],[DIFFERENZA REDDITO INFERIORE ALLA MEDIA DALLA MEDIA]]*Tabella2026[[#This Row],[POP_2024]]</f>
        <v>53796337.882981762</v>
      </c>
      <c r="P517" s="3">
        <f>+Tabella2026[[#This Row],[POPOLAZIONE PER DIFFERENZA ]]/SUM(Tabella2026[[POPOLAZIONE PER DIFFERENZA ]])</f>
        <v>4.7727148302434863E-4</v>
      </c>
      <c r="Q517" s="3">
        <f>+Tabella2026[[#This Row],[INCIDENZA POPOLAZIONE PER DIFFERENZA]]*(PLAFOND-SUM(Tabella2026[CONTRIBUTO SULLA BASE DELLA POPOLAZIONE]))</f>
        <v>140508.36664875655</v>
      </c>
      <c r="R517" s="3">
        <f>+Tabella2026[[#This Row],[CONTRIBUTO SULLA BASE DELLA POPOLAZIONE]]+Tabella2026[[#This Row],[CONTRIBUTO SULLA BASE DEL REDDITO]]</f>
        <v>240145.71809878328</v>
      </c>
      <c r="S517" s="3">
        <f>+Tabella2026[[#This Row],[CONTRIBUTO TOTALE]]/(PLAFOND/N_TESSERE)</f>
        <v>480.29143619756655</v>
      </c>
      <c r="T517" s="3">
        <f>+MAX(CEILING(Tabella2026[[#This Row],[preDEF1]],1),1)</f>
        <v>481</v>
      </c>
      <c r="U517" s="9">
        <f xml:space="preserve"> IF(ROW(Tabella2026[[#This Row],[preDEF2]]) - ROW(Tabella2026[[#Headers],[preDEF2]])&lt;=ABS(SUM(Tabella2026[preDEF2])-N_TESSERE),Tabella2026[[#This Row],[preDEF2]]-1,Tabella2026[[#This Row],[preDEF2]])</f>
        <v>480</v>
      </c>
      <c r="V517" s="21">
        <f>+Tabella2026[[#This Row],[DEF - n. card]]*(PLAFOND/N_TESSERE)</f>
        <v>240000</v>
      </c>
      <c r="W517" s="18"/>
    </row>
    <row r="518" spans="2:23" x14ac:dyDescent="0.25">
      <c r="B518" s="1" t="s">
        <v>1053</v>
      </c>
      <c r="C518" s="2">
        <v>15211</v>
      </c>
      <c r="D518" s="1" t="s">
        <v>1054</v>
      </c>
      <c r="E518" s="1" t="s">
        <v>12</v>
      </c>
      <c r="F518" s="1" t="s">
        <v>11</v>
      </c>
      <c r="G518" s="1" t="s">
        <v>1059</v>
      </c>
      <c r="H518" s="1" t="s">
        <v>15835</v>
      </c>
      <c r="I518" s="5">
        <v>19922</v>
      </c>
      <c r="J518" s="5">
        <v>423714297</v>
      </c>
      <c r="K518" s="3">
        <f>+Tabella2026[[#This Row],[POP_2024]]/SUM(Tabella2026[POP_2024])</f>
        <v>3.3798488667038641E-4</v>
      </c>
      <c r="L518" s="3">
        <f>+Tabella2026[[#This Row],[INCIDENZA POPOLAZIONE]]*(PLAFOND/2)</f>
        <v>99502.497147096758</v>
      </c>
      <c r="M518" s="3">
        <f>+IFERROR(Tabella2026[[#This Row],[reddito_2024]]/Tabella2026[[#This Row],[POP_2024]],"")</f>
        <v>21268.662634273667</v>
      </c>
      <c r="N518" s="3">
        <f>+IF(Tabella2026[[#This Row],[REDDITO COMPLESSIVO PROCAPITE]]&lt;media_aggr_reddito_pc,(media_aggr_reddito_pc-Tabella2026[[#This Row],[REDDITO COMPLESSIVO PROCAPITE]]),0)</f>
        <v>0</v>
      </c>
      <c r="O518" s="3">
        <f>+Tabella2026[[#This Row],[DIFFERENZA REDDITO INFERIORE ALLA MEDIA DALLA MEDIA]]*Tabella2026[[#This Row],[POP_2024]]</f>
        <v>0</v>
      </c>
      <c r="P518" s="3">
        <f>+Tabella2026[[#This Row],[POPOLAZIONE PER DIFFERENZA ]]/SUM(Tabella2026[[POPOLAZIONE PER DIFFERENZA ]])</f>
        <v>0</v>
      </c>
      <c r="Q518" s="3">
        <f>+Tabella2026[[#This Row],[INCIDENZA POPOLAZIONE PER DIFFERENZA]]*(PLAFOND-SUM(Tabella2026[CONTRIBUTO SULLA BASE DELLA POPOLAZIONE]))</f>
        <v>0</v>
      </c>
      <c r="R518" s="3">
        <f>+Tabella2026[[#This Row],[CONTRIBUTO SULLA BASE DELLA POPOLAZIONE]]+Tabella2026[[#This Row],[CONTRIBUTO SULLA BASE DEL REDDITO]]</f>
        <v>99502.497147096758</v>
      </c>
      <c r="S518" s="3">
        <f>+Tabella2026[[#This Row],[CONTRIBUTO TOTALE]]/(PLAFOND/N_TESSERE)</f>
        <v>199.00499429419352</v>
      </c>
      <c r="T518" s="3">
        <f>+MAX(CEILING(Tabella2026[[#This Row],[preDEF1]],1),1)</f>
        <v>200</v>
      </c>
      <c r="U518" s="9">
        <f xml:space="preserve"> IF(ROW(Tabella2026[[#This Row],[preDEF2]]) - ROW(Tabella2026[[#Headers],[preDEF2]])&lt;=ABS(SUM(Tabella2026[preDEF2])-N_TESSERE),Tabella2026[[#This Row],[preDEF2]]-1,Tabella2026[[#This Row],[preDEF2]])</f>
        <v>199</v>
      </c>
      <c r="V518" s="21">
        <f>+Tabella2026[[#This Row],[DEF - n. card]]*(PLAFOND/N_TESSERE)</f>
        <v>99500</v>
      </c>
      <c r="W518" s="18"/>
    </row>
    <row r="519" spans="2:23" x14ac:dyDescent="0.25">
      <c r="B519" s="1" t="s">
        <v>1084</v>
      </c>
      <c r="C519" s="2">
        <v>69083</v>
      </c>
      <c r="D519" s="1" t="s">
        <v>1085</v>
      </c>
      <c r="E519" s="1" t="s">
        <v>96</v>
      </c>
      <c r="F519" s="1" t="s">
        <v>328</v>
      </c>
      <c r="G519" s="1" t="s">
        <v>1059</v>
      </c>
      <c r="H519" s="1" t="s">
        <v>15836</v>
      </c>
      <c r="I519" s="5">
        <v>19890</v>
      </c>
      <c r="J519" s="5">
        <v>288970087</v>
      </c>
      <c r="K519" s="3">
        <f>+Tabella2026[[#This Row],[POP_2024]]/SUM(Tabella2026[POP_2024])</f>
        <v>3.3744199356861688E-4</v>
      </c>
      <c r="L519" s="3">
        <f>+Tabella2026[[#This Row],[INCIDENZA POPOLAZIONE]]*(PLAFOND/2)</f>
        <v>99342.669825105637</v>
      </c>
      <c r="M519" s="3">
        <f>+IFERROR(Tabella2026[[#This Row],[reddito_2024]]/Tabella2026[[#This Row],[POP_2024]],"")</f>
        <v>14528.410608345903</v>
      </c>
      <c r="N519" s="3">
        <f>+IF(Tabella2026[[#This Row],[REDDITO COMPLESSIVO PROCAPITE]]&lt;media_aggr_reddito_pc,(media_aggr_reddito_pc-Tabella2026[[#This Row],[REDDITO COMPLESSIVO PROCAPITE]]),0)</f>
        <v>3296.6554542628382</v>
      </c>
      <c r="O519" s="3">
        <f>+Tabella2026[[#This Row],[DIFFERENZA REDDITO INFERIORE ALLA MEDIA DALLA MEDIA]]*Tabella2026[[#This Row],[POP_2024]]</f>
        <v>65570476.985287853</v>
      </c>
      <c r="P519" s="3">
        <f>+Tabella2026[[#This Row],[POPOLAZIONE PER DIFFERENZA ]]/SUM(Tabella2026[[POPOLAZIONE PER DIFFERENZA ]])</f>
        <v>5.8172953819747391E-4</v>
      </c>
      <c r="Q519" s="3">
        <f>+Tabella2026[[#This Row],[INCIDENZA POPOLAZIONE PER DIFFERENZA]]*(PLAFOND-SUM(Tabella2026[CONTRIBUTO SULLA BASE DELLA POPOLAZIONE]))</f>
        <v>171260.73974818338</v>
      </c>
      <c r="R519" s="3">
        <f>+Tabella2026[[#This Row],[CONTRIBUTO SULLA BASE DELLA POPOLAZIONE]]+Tabella2026[[#This Row],[CONTRIBUTO SULLA BASE DEL REDDITO]]</f>
        <v>270603.40957328898</v>
      </c>
      <c r="S519" s="3">
        <f>+Tabella2026[[#This Row],[CONTRIBUTO TOTALE]]/(PLAFOND/N_TESSERE)</f>
        <v>541.20681914657791</v>
      </c>
      <c r="T519" s="3">
        <f>+MAX(CEILING(Tabella2026[[#This Row],[preDEF1]],1),1)</f>
        <v>542</v>
      </c>
      <c r="U519" s="9">
        <f xml:space="preserve"> IF(ROW(Tabella2026[[#This Row],[preDEF2]]) - ROW(Tabella2026[[#Headers],[preDEF2]])&lt;=ABS(SUM(Tabella2026[preDEF2])-N_TESSERE),Tabella2026[[#This Row],[preDEF2]]-1,Tabella2026[[#This Row],[preDEF2]])</f>
        <v>541</v>
      </c>
      <c r="V519" s="21">
        <f>+Tabella2026[[#This Row],[DEF - n. card]]*(PLAFOND/N_TESSERE)</f>
        <v>270500</v>
      </c>
      <c r="W519" s="18"/>
    </row>
    <row r="520" spans="2:23" x14ac:dyDescent="0.25">
      <c r="B520" s="1" t="s">
        <v>1076</v>
      </c>
      <c r="C520" s="2">
        <v>48024</v>
      </c>
      <c r="D520" s="1" t="s">
        <v>1077</v>
      </c>
      <c r="E520" s="1" t="s">
        <v>30</v>
      </c>
      <c r="F520" s="1" t="s">
        <v>29</v>
      </c>
      <c r="G520" s="1" t="s">
        <v>1059</v>
      </c>
      <c r="H520" s="1" t="s">
        <v>15834</v>
      </c>
      <c r="I520" s="5">
        <v>19869</v>
      </c>
      <c r="J520" s="5">
        <v>387783295</v>
      </c>
      <c r="K520" s="3">
        <f>+Tabella2026[[#This Row],[POP_2024]]/SUM(Tabella2026[POP_2024])</f>
        <v>3.3708571997058065E-4</v>
      </c>
      <c r="L520" s="3">
        <f>+Tabella2026[[#This Row],[INCIDENZA POPOLAZIONE]]*(PLAFOND/2)</f>
        <v>99237.783145048961</v>
      </c>
      <c r="M520" s="3">
        <f>+IFERROR(Tabella2026[[#This Row],[reddito_2024]]/Tabella2026[[#This Row],[POP_2024]],"")</f>
        <v>19517.001107252505</v>
      </c>
      <c r="N520" s="3">
        <f>+IF(Tabella2026[[#This Row],[REDDITO COMPLESSIVO PROCAPITE]]&lt;media_aggr_reddito_pc,(media_aggr_reddito_pc-Tabella2026[[#This Row],[REDDITO COMPLESSIVO PROCAPITE]]),0)</f>
        <v>0</v>
      </c>
      <c r="O520" s="3">
        <f>+Tabella2026[[#This Row],[DIFFERENZA REDDITO INFERIORE ALLA MEDIA DALLA MEDIA]]*Tabella2026[[#This Row],[POP_2024]]</f>
        <v>0</v>
      </c>
      <c r="P520" s="3">
        <f>+Tabella2026[[#This Row],[POPOLAZIONE PER DIFFERENZA ]]/SUM(Tabella2026[[POPOLAZIONE PER DIFFERENZA ]])</f>
        <v>0</v>
      </c>
      <c r="Q520" s="3">
        <f>+Tabella2026[[#This Row],[INCIDENZA POPOLAZIONE PER DIFFERENZA]]*(PLAFOND-SUM(Tabella2026[CONTRIBUTO SULLA BASE DELLA POPOLAZIONE]))</f>
        <v>0</v>
      </c>
      <c r="R520" s="3">
        <f>+Tabella2026[[#This Row],[CONTRIBUTO SULLA BASE DELLA POPOLAZIONE]]+Tabella2026[[#This Row],[CONTRIBUTO SULLA BASE DEL REDDITO]]</f>
        <v>99237.783145048961</v>
      </c>
      <c r="S520" s="3">
        <f>+Tabella2026[[#This Row],[CONTRIBUTO TOTALE]]/(PLAFOND/N_TESSERE)</f>
        <v>198.47556629009793</v>
      </c>
      <c r="T520" s="3">
        <f>+MAX(CEILING(Tabella2026[[#This Row],[preDEF1]],1),1)</f>
        <v>199</v>
      </c>
      <c r="U520" s="9">
        <f xml:space="preserve"> IF(ROW(Tabella2026[[#This Row],[preDEF2]]) - ROW(Tabella2026[[#Headers],[preDEF2]])&lt;=ABS(SUM(Tabella2026[preDEF2])-N_TESSERE),Tabella2026[[#This Row],[preDEF2]]-1,Tabella2026[[#This Row],[preDEF2]])</f>
        <v>198</v>
      </c>
      <c r="V520" s="21">
        <f>+Tabella2026[[#This Row],[DEF - n. card]]*(PLAFOND/N_TESSERE)</f>
        <v>99000</v>
      </c>
      <c r="W520" s="18"/>
    </row>
    <row r="521" spans="2:23" x14ac:dyDescent="0.25">
      <c r="B521" s="1" t="s">
        <v>1049</v>
      </c>
      <c r="C521" s="2">
        <v>72001</v>
      </c>
      <c r="D521" s="1" t="s">
        <v>1050</v>
      </c>
      <c r="E521" s="1" t="s">
        <v>33</v>
      </c>
      <c r="F521" s="1" t="s">
        <v>32</v>
      </c>
      <c r="G521" s="1" t="s">
        <v>1059</v>
      </c>
      <c r="H521" s="1" t="s">
        <v>15836</v>
      </c>
      <c r="I521" s="5">
        <v>19746</v>
      </c>
      <c r="J521" s="5">
        <v>302059200</v>
      </c>
      <c r="K521" s="3">
        <f>+Tabella2026[[#This Row],[POP_2024]]/SUM(Tabella2026[POP_2024])</f>
        <v>3.3499897461065404E-4</v>
      </c>
      <c r="L521" s="3">
        <f>+Tabella2026[[#This Row],[INCIDENZA POPOLAZIONE]]*(PLAFOND/2)</f>
        <v>98623.446876145594</v>
      </c>
      <c r="M521" s="3">
        <f>+IFERROR(Tabella2026[[#This Row],[reddito_2024]]/Tabella2026[[#This Row],[POP_2024]],"")</f>
        <v>15297.234883014282</v>
      </c>
      <c r="N521" s="3">
        <f>+IF(Tabella2026[[#This Row],[REDDITO COMPLESSIVO PROCAPITE]]&lt;media_aggr_reddito_pc,(media_aggr_reddito_pc-Tabella2026[[#This Row],[REDDITO COMPLESSIVO PROCAPITE]]),0)</f>
        <v>2527.8311795944592</v>
      </c>
      <c r="O521" s="3">
        <f>+Tabella2026[[#This Row],[DIFFERENZA REDDITO INFERIORE ALLA MEDIA DALLA MEDIA]]*Tabella2026[[#This Row],[POP_2024]]</f>
        <v>49914554.472272187</v>
      </c>
      <c r="P521" s="3">
        <f>+Tabella2026[[#This Row],[POPOLAZIONE PER DIFFERENZA ]]/SUM(Tabella2026[[POPOLAZIONE PER DIFFERENZA ]])</f>
        <v>4.4283299523659988E-4</v>
      </c>
      <c r="Q521" s="3">
        <f>+Tabella2026[[#This Row],[INCIDENZA POPOLAZIONE PER DIFFERENZA]]*(PLAFOND-SUM(Tabella2026[CONTRIBUTO SULLA BASE DELLA POPOLAZIONE]))</f>
        <v>130369.70167290911</v>
      </c>
      <c r="R521" s="3">
        <f>+Tabella2026[[#This Row],[CONTRIBUTO SULLA BASE DELLA POPOLAZIONE]]+Tabella2026[[#This Row],[CONTRIBUTO SULLA BASE DEL REDDITO]]</f>
        <v>228993.14854905469</v>
      </c>
      <c r="S521" s="3">
        <f>+Tabella2026[[#This Row],[CONTRIBUTO TOTALE]]/(PLAFOND/N_TESSERE)</f>
        <v>457.98629709810939</v>
      </c>
      <c r="T521" s="3">
        <f>+MAX(CEILING(Tabella2026[[#This Row],[preDEF1]],1),1)</f>
        <v>458</v>
      </c>
      <c r="U521" s="9">
        <f xml:space="preserve"> IF(ROW(Tabella2026[[#This Row],[preDEF2]]) - ROW(Tabella2026[[#Headers],[preDEF2]])&lt;=ABS(SUM(Tabella2026[preDEF2])-N_TESSERE),Tabella2026[[#This Row],[preDEF2]]-1,Tabella2026[[#This Row],[preDEF2]])</f>
        <v>457</v>
      </c>
      <c r="V521" s="21">
        <f>+Tabella2026[[#This Row],[DEF - n. card]]*(PLAFOND/N_TESSERE)</f>
        <v>228500</v>
      </c>
      <c r="W521" s="18"/>
    </row>
    <row r="522" spans="2:23" x14ac:dyDescent="0.25">
      <c r="B522" s="1" t="s">
        <v>1070</v>
      </c>
      <c r="C522" s="2">
        <v>20066</v>
      </c>
      <c r="D522" s="1" t="s">
        <v>1071</v>
      </c>
      <c r="E522" s="1" t="s">
        <v>12</v>
      </c>
      <c r="F522" s="1" t="s">
        <v>332</v>
      </c>
      <c r="G522" s="1" t="s">
        <v>1059</v>
      </c>
      <c r="H522" s="1" t="s">
        <v>15835</v>
      </c>
      <c r="I522" s="5">
        <v>19739</v>
      </c>
      <c r="J522" s="5">
        <v>376527022</v>
      </c>
      <c r="K522" s="3">
        <f>+Tabella2026[[#This Row],[POP_2024]]/SUM(Tabella2026[POP_2024])</f>
        <v>3.3488021674464195E-4</v>
      </c>
      <c r="L522" s="3">
        <f>+Tabella2026[[#This Row],[INCIDENZA POPOLAZIONE]]*(PLAFOND/2)</f>
        <v>98588.484649460035</v>
      </c>
      <c r="M522" s="3">
        <f>+IFERROR(Tabella2026[[#This Row],[reddito_2024]]/Tabella2026[[#This Row],[POP_2024]],"")</f>
        <v>19075.283550331831</v>
      </c>
      <c r="N522" s="3">
        <f>+IF(Tabella2026[[#This Row],[REDDITO COMPLESSIVO PROCAPITE]]&lt;media_aggr_reddito_pc,(media_aggr_reddito_pc-Tabella2026[[#This Row],[REDDITO COMPLESSIVO PROCAPITE]]),0)</f>
        <v>0</v>
      </c>
      <c r="O522" s="3">
        <f>+Tabella2026[[#This Row],[DIFFERENZA REDDITO INFERIORE ALLA MEDIA DALLA MEDIA]]*Tabella2026[[#This Row],[POP_2024]]</f>
        <v>0</v>
      </c>
      <c r="P522" s="3">
        <f>+Tabella2026[[#This Row],[POPOLAZIONE PER DIFFERENZA ]]/SUM(Tabella2026[[POPOLAZIONE PER DIFFERENZA ]])</f>
        <v>0</v>
      </c>
      <c r="Q522" s="3">
        <f>+Tabella2026[[#This Row],[INCIDENZA POPOLAZIONE PER DIFFERENZA]]*(PLAFOND-SUM(Tabella2026[CONTRIBUTO SULLA BASE DELLA POPOLAZIONE]))</f>
        <v>0</v>
      </c>
      <c r="R522" s="3">
        <f>+Tabella2026[[#This Row],[CONTRIBUTO SULLA BASE DELLA POPOLAZIONE]]+Tabella2026[[#This Row],[CONTRIBUTO SULLA BASE DEL REDDITO]]</f>
        <v>98588.484649460035</v>
      </c>
      <c r="S522" s="3">
        <f>+Tabella2026[[#This Row],[CONTRIBUTO TOTALE]]/(PLAFOND/N_TESSERE)</f>
        <v>197.17696929892006</v>
      </c>
      <c r="T522" s="3">
        <f>+MAX(CEILING(Tabella2026[[#This Row],[preDEF1]],1),1)</f>
        <v>198</v>
      </c>
      <c r="U522" s="9">
        <f xml:space="preserve"> IF(ROW(Tabella2026[[#This Row],[preDEF2]]) - ROW(Tabella2026[[#Headers],[preDEF2]])&lt;=ABS(SUM(Tabella2026[preDEF2])-N_TESSERE),Tabella2026[[#This Row],[preDEF2]]-1,Tabella2026[[#This Row],[preDEF2]])</f>
        <v>197</v>
      </c>
      <c r="V522" s="21">
        <f>+Tabella2026[[#This Row],[DEF - n. card]]*(PLAFOND/N_TESSERE)</f>
        <v>98500</v>
      </c>
      <c r="W522" s="18"/>
    </row>
    <row r="523" spans="2:23" x14ac:dyDescent="0.25">
      <c r="B523" s="1" t="s">
        <v>1096</v>
      </c>
      <c r="C523" s="2">
        <v>72017</v>
      </c>
      <c r="D523" s="1" t="s">
        <v>1097</v>
      </c>
      <c r="E523" s="1" t="s">
        <v>33</v>
      </c>
      <c r="F523" s="1" t="s">
        <v>32</v>
      </c>
      <c r="G523" s="1" t="s">
        <v>1059</v>
      </c>
      <c r="H523" s="1" t="s">
        <v>15836</v>
      </c>
      <c r="I523" s="5">
        <v>19697</v>
      </c>
      <c r="J523" s="5">
        <v>283426976</v>
      </c>
      <c r="K523" s="3">
        <f>+Tabella2026[[#This Row],[POP_2024]]/SUM(Tabella2026[POP_2024])</f>
        <v>3.3416766954856943E-4</v>
      </c>
      <c r="L523" s="3">
        <f>+Tabella2026[[#This Row],[INCIDENZA POPOLAZIONE]]*(PLAFOND/2)</f>
        <v>98378.711289346684</v>
      </c>
      <c r="M523" s="3">
        <f>+IFERROR(Tabella2026[[#This Row],[reddito_2024]]/Tabella2026[[#This Row],[POP_2024]],"")</f>
        <v>14389.347413311672</v>
      </c>
      <c r="N523" s="3">
        <f>+IF(Tabella2026[[#This Row],[REDDITO COMPLESSIVO PROCAPITE]]&lt;media_aggr_reddito_pc,(media_aggr_reddito_pc-Tabella2026[[#This Row],[REDDITO COMPLESSIVO PROCAPITE]]),0)</f>
        <v>3435.7186492970686</v>
      </c>
      <c r="O523" s="3">
        <f>+Tabella2026[[#This Row],[DIFFERENZA REDDITO INFERIORE ALLA MEDIA DALLA MEDIA]]*Tabella2026[[#This Row],[POP_2024]]</f>
        <v>67673350.235204354</v>
      </c>
      <c r="P523" s="3">
        <f>+Tabella2026[[#This Row],[POPOLAZIONE PER DIFFERENZA ]]/SUM(Tabella2026[[POPOLAZIONE PER DIFFERENZA ]])</f>
        <v>6.0038585336864804E-4</v>
      </c>
      <c r="Q523" s="3">
        <f>+Tabella2026[[#This Row],[INCIDENZA POPOLAZIONE PER DIFFERENZA]]*(PLAFOND-SUM(Tabella2026[CONTRIBUTO SULLA BASE DELLA POPOLAZIONE]))</f>
        <v>176753.14494234067</v>
      </c>
      <c r="R523" s="3">
        <f>+Tabella2026[[#This Row],[CONTRIBUTO SULLA BASE DELLA POPOLAZIONE]]+Tabella2026[[#This Row],[CONTRIBUTO SULLA BASE DEL REDDITO]]</f>
        <v>275131.85623168736</v>
      </c>
      <c r="S523" s="3">
        <f>+Tabella2026[[#This Row],[CONTRIBUTO TOTALE]]/(PLAFOND/N_TESSERE)</f>
        <v>550.26371246337476</v>
      </c>
      <c r="T523" s="3">
        <f>+MAX(CEILING(Tabella2026[[#This Row],[preDEF1]],1),1)</f>
        <v>551</v>
      </c>
      <c r="U523" s="9">
        <f xml:space="preserve"> IF(ROW(Tabella2026[[#This Row],[preDEF2]]) - ROW(Tabella2026[[#Headers],[preDEF2]])&lt;=ABS(SUM(Tabella2026[preDEF2])-N_TESSERE),Tabella2026[[#This Row],[preDEF2]]-1,Tabella2026[[#This Row],[preDEF2]])</f>
        <v>550</v>
      </c>
      <c r="V523" s="21">
        <f>+Tabella2026[[#This Row],[DEF - n. card]]*(PLAFOND/N_TESSERE)</f>
        <v>275000</v>
      </c>
      <c r="W523" s="18"/>
    </row>
    <row r="524" spans="2:23" x14ac:dyDescent="0.25">
      <c r="B524" s="1" t="s">
        <v>1108</v>
      </c>
      <c r="C524" s="2">
        <v>15059</v>
      </c>
      <c r="D524" s="1" t="s">
        <v>1109</v>
      </c>
      <c r="E524" s="1" t="s">
        <v>12</v>
      </c>
      <c r="F524" s="1" t="s">
        <v>11</v>
      </c>
      <c r="G524" s="1" t="s">
        <v>1059</v>
      </c>
      <c r="H524" s="1" t="s">
        <v>15835</v>
      </c>
      <c r="I524" s="5">
        <v>19683</v>
      </c>
      <c r="J524" s="5">
        <v>389019637</v>
      </c>
      <c r="K524" s="3">
        <f>+Tabella2026[[#This Row],[POP_2024]]/SUM(Tabella2026[POP_2024])</f>
        <v>3.339301538165453E-4</v>
      </c>
      <c r="L524" s="3">
        <f>+Tabella2026[[#This Row],[INCIDENZA POPOLAZIONE]]*(PLAFOND/2)</f>
        <v>98308.786835975567</v>
      </c>
      <c r="M524" s="3">
        <f>+IFERROR(Tabella2026[[#This Row],[reddito_2024]]/Tabella2026[[#This Row],[POP_2024]],"")</f>
        <v>19764.245135396028</v>
      </c>
      <c r="N524" s="3">
        <f>+IF(Tabella2026[[#This Row],[REDDITO COMPLESSIVO PROCAPITE]]&lt;media_aggr_reddito_pc,(media_aggr_reddito_pc-Tabella2026[[#This Row],[REDDITO COMPLESSIVO PROCAPITE]]),0)</f>
        <v>0</v>
      </c>
      <c r="O524" s="3">
        <f>+Tabella2026[[#This Row],[DIFFERENZA REDDITO INFERIORE ALLA MEDIA DALLA MEDIA]]*Tabella2026[[#This Row],[POP_2024]]</f>
        <v>0</v>
      </c>
      <c r="P524" s="3">
        <f>+Tabella2026[[#This Row],[POPOLAZIONE PER DIFFERENZA ]]/SUM(Tabella2026[[POPOLAZIONE PER DIFFERENZA ]])</f>
        <v>0</v>
      </c>
      <c r="Q524" s="3">
        <f>+Tabella2026[[#This Row],[INCIDENZA POPOLAZIONE PER DIFFERENZA]]*(PLAFOND-SUM(Tabella2026[CONTRIBUTO SULLA BASE DELLA POPOLAZIONE]))</f>
        <v>0</v>
      </c>
      <c r="R524" s="3">
        <f>+Tabella2026[[#This Row],[CONTRIBUTO SULLA BASE DELLA POPOLAZIONE]]+Tabella2026[[#This Row],[CONTRIBUTO SULLA BASE DEL REDDITO]]</f>
        <v>98308.786835975567</v>
      </c>
      <c r="S524" s="3">
        <f>+Tabella2026[[#This Row],[CONTRIBUTO TOTALE]]/(PLAFOND/N_TESSERE)</f>
        <v>196.61757367195113</v>
      </c>
      <c r="T524" s="3">
        <f>+MAX(CEILING(Tabella2026[[#This Row],[preDEF1]],1),1)</f>
        <v>197</v>
      </c>
      <c r="U524" s="9">
        <f xml:space="preserve"> IF(ROW(Tabella2026[[#This Row],[preDEF2]]) - ROW(Tabella2026[[#Headers],[preDEF2]])&lt;=ABS(SUM(Tabella2026[preDEF2])-N_TESSERE),Tabella2026[[#This Row],[preDEF2]]-1,Tabella2026[[#This Row],[preDEF2]])</f>
        <v>196</v>
      </c>
      <c r="V524" s="21">
        <f>+Tabella2026[[#This Row],[DEF - n. card]]*(PLAFOND/N_TESSERE)</f>
        <v>98000</v>
      </c>
      <c r="W524" s="18"/>
    </row>
    <row r="525" spans="2:23" x14ac:dyDescent="0.25">
      <c r="B525" s="1" t="s">
        <v>1106</v>
      </c>
      <c r="C525" s="2">
        <v>17166</v>
      </c>
      <c r="D525" s="1" t="s">
        <v>1107</v>
      </c>
      <c r="E525" s="1" t="s">
        <v>12</v>
      </c>
      <c r="F525" s="1" t="s">
        <v>50</v>
      </c>
      <c r="G525" s="1" t="s">
        <v>1059</v>
      </c>
      <c r="H525" s="1" t="s">
        <v>15835</v>
      </c>
      <c r="I525" s="5">
        <v>19649</v>
      </c>
      <c r="J525" s="5">
        <v>319844498</v>
      </c>
      <c r="K525" s="3">
        <f>+Tabella2026[[#This Row],[POP_2024]]/SUM(Tabella2026[POP_2024])</f>
        <v>3.3335332989591516E-4</v>
      </c>
      <c r="L525" s="3">
        <f>+Tabella2026[[#This Row],[INCIDENZA POPOLAZIONE]]*(PLAFOND/2)</f>
        <v>98138.970306360003</v>
      </c>
      <c r="M525" s="3">
        <f>+IFERROR(Tabella2026[[#This Row],[reddito_2024]]/Tabella2026[[#This Row],[POP_2024]],"")</f>
        <v>16277.902081530867</v>
      </c>
      <c r="N525" s="3">
        <f>+IF(Tabella2026[[#This Row],[REDDITO COMPLESSIVO PROCAPITE]]&lt;media_aggr_reddito_pc,(media_aggr_reddito_pc-Tabella2026[[#This Row],[REDDITO COMPLESSIVO PROCAPITE]]),0)</f>
        <v>1547.1639810778743</v>
      </c>
      <c r="O525" s="3">
        <f>+Tabella2026[[#This Row],[DIFFERENZA REDDITO INFERIORE ALLA MEDIA DALLA MEDIA]]*Tabella2026[[#This Row],[POP_2024]]</f>
        <v>30400225.064199153</v>
      </c>
      <c r="P525" s="3">
        <f>+Tabella2026[[#This Row],[POPOLAZIONE PER DIFFERENZA ]]/SUM(Tabella2026[[POPOLAZIONE PER DIFFERENZA ]])</f>
        <v>2.6970535675169467E-4</v>
      </c>
      <c r="Q525" s="3">
        <f>+Tabella2026[[#This Row],[INCIDENZA POPOLAZIONE PER DIFFERENZA]]*(PLAFOND-SUM(Tabella2026[CONTRIBUTO SULLA BASE DELLA POPOLAZIONE]))</f>
        <v>79401.054748681665</v>
      </c>
      <c r="R525" s="3">
        <f>+Tabella2026[[#This Row],[CONTRIBUTO SULLA BASE DELLA POPOLAZIONE]]+Tabella2026[[#This Row],[CONTRIBUTO SULLA BASE DEL REDDITO]]</f>
        <v>177540.02505504165</v>
      </c>
      <c r="S525" s="3">
        <f>+Tabella2026[[#This Row],[CONTRIBUTO TOTALE]]/(PLAFOND/N_TESSERE)</f>
        <v>355.08005011008333</v>
      </c>
      <c r="T525" s="3">
        <f>+MAX(CEILING(Tabella2026[[#This Row],[preDEF1]],1),1)</f>
        <v>356</v>
      </c>
      <c r="U525" s="9">
        <f xml:space="preserve"> IF(ROW(Tabella2026[[#This Row],[preDEF2]]) - ROW(Tabella2026[[#Headers],[preDEF2]])&lt;=ABS(SUM(Tabella2026[preDEF2])-N_TESSERE),Tabella2026[[#This Row],[preDEF2]]-1,Tabella2026[[#This Row],[preDEF2]])</f>
        <v>355</v>
      </c>
      <c r="V525" s="21">
        <f>+Tabella2026[[#This Row],[DEF - n. card]]*(PLAFOND/N_TESSERE)</f>
        <v>177500</v>
      </c>
      <c r="W525" s="18"/>
    </row>
    <row r="526" spans="2:23" x14ac:dyDescent="0.25">
      <c r="B526" s="1" t="s">
        <v>1114</v>
      </c>
      <c r="C526" s="2">
        <v>17052</v>
      </c>
      <c r="D526" s="1" t="s">
        <v>1115</v>
      </c>
      <c r="E526" s="1" t="s">
        <v>12</v>
      </c>
      <c r="F526" s="1" t="s">
        <v>50</v>
      </c>
      <c r="G526" s="1" t="s">
        <v>1059</v>
      </c>
      <c r="H526" s="1" t="s">
        <v>15835</v>
      </c>
      <c r="I526" s="5">
        <v>19552</v>
      </c>
      <c r="J526" s="5">
        <v>334738635</v>
      </c>
      <c r="K526" s="3">
        <f>+Tabella2026[[#This Row],[POP_2024]]/SUM(Tabella2026[POP_2024])</f>
        <v>3.3170768518117632E-4</v>
      </c>
      <c r="L526" s="3">
        <f>+Tabella2026[[#This Row],[INCIDENZA POPOLAZIONE]]*(PLAFOND/2)</f>
        <v>97654.493736574426</v>
      </c>
      <c r="M526" s="3">
        <f>+IFERROR(Tabella2026[[#This Row],[reddito_2024]]/Tabella2026[[#This Row],[POP_2024]],"")</f>
        <v>17120.429367839606</v>
      </c>
      <c r="N526" s="3">
        <f>+IF(Tabella2026[[#This Row],[REDDITO COMPLESSIVO PROCAPITE]]&lt;media_aggr_reddito_pc,(media_aggr_reddito_pc-Tabella2026[[#This Row],[REDDITO COMPLESSIVO PROCAPITE]]),0)</f>
        <v>704.63669476913492</v>
      </c>
      <c r="O526" s="3">
        <f>+Tabella2026[[#This Row],[DIFFERENZA REDDITO INFERIORE ALLA MEDIA DALLA MEDIA]]*Tabella2026[[#This Row],[POP_2024]]</f>
        <v>13777056.656126127</v>
      </c>
      <c r="P526" s="3">
        <f>+Tabella2026[[#This Row],[POPOLAZIONE PER DIFFERENZA ]]/SUM(Tabella2026[[POPOLAZIONE PER DIFFERENZA ]])</f>
        <v>1.222275812952667E-4</v>
      </c>
      <c r="Q526" s="3">
        <f>+Tabella2026[[#This Row],[INCIDENZA POPOLAZIONE PER DIFFERENZA]]*(PLAFOND-SUM(Tabella2026[CONTRIBUTO SULLA BASE DELLA POPOLAZIONE]))</f>
        <v>35983.708262640692</v>
      </c>
      <c r="R526" s="3">
        <f>+Tabella2026[[#This Row],[CONTRIBUTO SULLA BASE DELLA POPOLAZIONE]]+Tabella2026[[#This Row],[CONTRIBUTO SULLA BASE DEL REDDITO]]</f>
        <v>133638.20199921512</v>
      </c>
      <c r="S526" s="3">
        <f>+Tabella2026[[#This Row],[CONTRIBUTO TOTALE]]/(PLAFOND/N_TESSERE)</f>
        <v>267.27640399843023</v>
      </c>
      <c r="T526" s="3">
        <f>+MAX(CEILING(Tabella2026[[#This Row],[preDEF1]],1),1)</f>
        <v>268</v>
      </c>
      <c r="U526" s="9">
        <f xml:space="preserve"> IF(ROW(Tabella2026[[#This Row],[preDEF2]]) - ROW(Tabella2026[[#Headers],[preDEF2]])&lt;=ABS(SUM(Tabella2026[preDEF2])-N_TESSERE),Tabella2026[[#This Row],[preDEF2]]-1,Tabella2026[[#This Row],[preDEF2]])</f>
        <v>267</v>
      </c>
      <c r="V526" s="21">
        <f>+Tabella2026[[#This Row],[DEF - n. card]]*(PLAFOND/N_TESSERE)</f>
        <v>133500</v>
      </c>
      <c r="W526" s="18"/>
    </row>
    <row r="527" spans="2:23" x14ac:dyDescent="0.25">
      <c r="B527" s="1" t="s">
        <v>1068</v>
      </c>
      <c r="C527" s="2">
        <v>60085</v>
      </c>
      <c r="D527" s="1" t="s">
        <v>1069</v>
      </c>
      <c r="E527" s="1" t="s">
        <v>8</v>
      </c>
      <c r="F527" s="1" t="s">
        <v>397</v>
      </c>
      <c r="G527" s="1" t="s">
        <v>1059</v>
      </c>
      <c r="H527" s="1" t="s">
        <v>15834</v>
      </c>
      <c r="I527" s="5">
        <v>19511</v>
      </c>
      <c r="J527" s="5">
        <v>255636144</v>
      </c>
      <c r="K527" s="3">
        <f>+Tabella2026[[#This Row],[POP_2024]]/SUM(Tabella2026[POP_2024])</f>
        <v>3.3101210339453414E-4</v>
      </c>
      <c r="L527" s="3">
        <f>+Tabella2026[[#This Row],[INCIDENZA POPOLAZIONE]]*(PLAFOND/2)</f>
        <v>97449.714980273304</v>
      </c>
      <c r="M527" s="3">
        <f>+IFERROR(Tabella2026[[#This Row],[reddito_2024]]/Tabella2026[[#This Row],[POP_2024]],"")</f>
        <v>13102.154886986827</v>
      </c>
      <c r="N527" s="3">
        <f>+IF(Tabella2026[[#This Row],[REDDITO COMPLESSIVO PROCAPITE]]&lt;media_aggr_reddito_pc,(media_aggr_reddito_pc-Tabella2026[[#This Row],[REDDITO COMPLESSIVO PROCAPITE]]),0)</f>
        <v>4722.9111756219136</v>
      </c>
      <c r="O527" s="3">
        <f>+Tabella2026[[#This Row],[DIFFERENZA REDDITO INFERIORE ALLA MEDIA DALLA MEDIA]]*Tabella2026[[#This Row],[POP_2024]]</f>
        <v>92148719.947559163</v>
      </c>
      <c r="P527" s="3">
        <f>+Tabella2026[[#This Row],[POPOLAZIONE PER DIFFERENZA ]]/SUM(Tabella2026[[POPOLAZIONE PER DIFFERENZA ]])</f>
        <v>8.1752695367168855E-4</v>
      </c>
      <c r="Q527" s="3">
        <f>+Tabella2026[[#This Row],[INCIDENZA POPOLAZIONE PER DIFFERENZA]]*(PLAFOND-SUM(Tabella2026[CONTRIBUTO SULLA BASE DELLA POPOLAZIONE]))</f>
        <v>240679.32201573084</v>
      </c>
      <c r="R527" s="3">
        <f>+Tabella2026[[#This Row],[CONTRIBUTO SULLA BASE DELLA POPOLAZIONE]]+Tabella2026[[#This Row],[CONTRIBUTO SULLA BASE DEL REDDITO]]</f>
        <v>338129.03699600417</v>
      </c>
      <c r="S527" s="3">
        <f>+Tabella2026[[#This Row],[CONTRIBUTO TOTALE]]/(PLAFOND/N_TESSERE)</f>
        <v>676.25807399200835</v>
      </c>
      <c r="T527" s="3">
        <f>+MAX(CEILING(Tabella2026[[#This Row],[preDEF1]],1),1)</f>
        <v>677</v>
      </c>
      <c r="U527" s="9">
        <f xml:space="preserve"> IF(ROW(Tabella2026[[#This Row],[preDEF2]]) - ROW(Tabella2026[[#Headers],[preDEF2]])&lt;=ABS(SUM(Tabella2026[preDEF2])-N_TESSERE),Tabella2026[[#This Row],[preDEF2]]-1,Tabella2026[[#This Row],[preDEF2]])</f>
        <v>676</v>
      </c>
      <c r="V527" s="21">
        <f>+Tabella2026[[#This Row],[DEF - n. card]]*(PLAFOND/N_TESSERE)</f>
        <v>338000</v>
      </c>
      <c r="W527" s="18"/>
    </row>
    <row r="528" spans="2:23" x14ac:dyDescent="0.25">
      <c r="B528" s="1" t="s">
        <v>1086</v>
      </c>
      <c r="C528" s="2">
        <v>15009</v>
      </c>
      <c r="D528" s="1" t="s">
        <v>1087</v>
      </c>
      <c r="E528" s="1" t="s">
        <v>12</v>
      </c>
      <c r="F528" s="1" t="s">
        <v>11</v>
      </c>
      <c r="G528" s="1" t="s">
        <v>1059</v>
      </c>
      <c r="H528" s="1" t="s">
        <v>15835</v>
      </c>
      <c r="I528" s="5">
        <v>19505</v>
      </c>
      <c r="J528" s="5">
        <v>457037933</v>
      </c>
      <c r="K528" s="3">
        <f>+Tabella2026[[#This Row],[POP_2024]]/SUM(Tabella2026[POP_2024])</f>
        <v>3.3091031093795232E-4</v>
      </c>
      <c r="L528" s="3">
        <f>+Tabella2026[[#This Row],[INCIDENZA POPOLAZIONE]]*(PLAFOND/2)</f>
        <v>97419.74735739996</v>
      </c>
      <c r="M528" s="3">
        <f>+IFERROR(Tabella2026[[#This Row],[reddito_2024]]/Tabella2026[[#This Row],[POP_2024]],"")</f>
        <v>23431.834555242247</v>
      </c>
      <c r="N528" s="3">
        <f>+IF(Tabella2026[[#This Row],[REDDITO COMPLESSIVO PROCAPITE]]&lt;media_aggr_reddito_pc,(media_aggr_reddito_pc-Tabella2026[[#This Row],[REDDITO COMPLESSIVO PROCAPITE]]),0)</f>
        <v>0</v>
      </c>
      <c r="O528" s="3">
        <f>+Tabella2026[[#This Row],[DIFFERENZA REDDITO INFERIORE ALLA MEDIA DALLA MEDIA]]*Tabella2026[[#This Row],[POP_2024]]</f>
        <v>0</v>
      </c>
      <c r="P528" s="3">
        <f>+Tabella2026[[#This Row],[POPOLAZIONE PER DIFFERENZA ]]/SUM(Tabella2026[[POPOLAZIONE PER DIFFERENZA ]])</f>
        <v>0</v>
      </c>
      <c r="Q528" s="3">
        <f>+Tabella2026[[#This Row],[INCIDENZA POPOLAZIONE PER DIFFERENZA]]*(PLAFOND-SUM(Tabella2026[CONTRIBUTO SULLA BASE DELLA POPOLAZIONE]))</f>
        <v>0</v>
      </c>
      <c r="R528" s="3">
        <f>+Tabella2026[[#This Row],[CONTRIBUTO SULLA BASE DELLA POPOLAZIONE]]+Tabella2026[[#This Row],[CONTRIBUTO SULLA BASE DEL REDDITO]]</f>
        <v>97419.74735739996</v>
      </c>
      <c r="S528" s="3">
        <f>+Tabella2026[[#This Row],[CONTRIBUTO TOTALE]]/(PLAFOND/N_TESSERE)</f>
        <v>194.83949471479991</v>
      </c>
      <c r="T528" s="3">
        <f>+MAX(CEILING(Tabella2026[[#This Row],[preDEF1]],1),1)</f>
        <v>195</v>
      </c>
      <c r="U528" s="9">
        <f xml:space="preserve"> IF(ROW(Tabella2026[[#This Row],[preDEF2]]) - ROW(Tabella2026[[#Headers],[preDEF2]])&lt;=ABS(SUM(Tabella2026[preDEF2])-N_TESSERE),Tabella2026[[#This Row],[preDEF2]]-1,Tabella2026[[#This Row],[preDEF2]])</f>
        <v>194</v>
      </c>
      <c r="V528" s="21">
        <f>+Tabella2026[[#This Row],[DEF - n. card]]*(PLAFOND/N_TESSERE)</f>
        <v>97000</v>
      </c>
      <c r="W528" s="18"/>
    </row>
    <row r="529" spans="2:23" x14ac:dyDescent="0.25">
      <c r="B529" s="1" t="s">
        <v>1088</v>
      </c>
      <c r="C529" s="2">
        <v>63037</v>
      </c>
      <c r="D529" s="1" t="s">
        <v>1089</v>
      </c>
      <c r="E529" s="1" t="s">
        <v>15</v>
      </c>
      <c r="F529" s="1" t="s">
        <v>14</v>
      </c>
      <c r="G529" s="1" t="s">
        <v>1059</v>
      </c>
      <c r="H529" s="1" t="s">
        <v>15836</v>
      </c>
      <c r="I529" s="5">
        <v>19492</v>
      </c>
      <c r="J529" s="5">
        <v>268149209</v>
      </c>
      <c r="K529" s="3">
        <f>+Tabella2026[[#This Row],[POP_2024]]/SUM(Tabella2026[POP_2024])</f>
        <v>3.3068976061535846E-4</v>
      </c>
      <c r="L529" s="3">
        <f>+Tabella2026[[#This Row],[INCIDENZA POPOLAZIONE]]*(PLAFOND/2)</f>
        <v>97354.817507841071</v>
      </c>
      <c r="M529" s="3">
        <f>+IFERROR(Tabella2026[[#This Row],[reddito_2024]]/Tabella2026[[#This Row],[POP_2024]],"")</f>
        <v>13756.885337574389</v>
      </c>
      <c r="N529" s="3">
        <f>+IF(Tabella2026[[#This Row],[REDDITO COMPLESSIVO PROCAPITE]]&lt;media_aggr_reddito_pc,(media_aggr_reddito_pc-Tabella2026[[#This Row],[REDDITO COMPLESSIVO PROCAPITE]]),0)</f>
        <v>4068.1807250343518</v>
      </c>
      <c r="O529" s="3">
        <f>+Tabella2026[[#This Row],[DIFFERENZA REDDITO INFERIORE ALLA MEDIA DALLA MEDIA]]*Tabella2026[[#This Row],[POP_2024]]</f>
        <v>79296978.69236958</v>
      </c>
      <c r="P529" s="3">
        <f>+Tabella2026[[#This Row],[POPOLAZIONE PER DIFFERENZA ]]/SUM(Tabella2026[[POPOLAZIONE PER DIFFERENZA ]])</f>
        <v>7.0350860503145662E-4</v>
      </c>
      <c r="Q529" s="3">
        <f>+Tabella2026[[#This Row],[INCIDENZA POPOLAZIONE PER DIFFERENZA]]*(PLAFOND-SUM(Tabella2026[CONTRIBUTO SULLA BASE DELLA POPOLAZIONE]))</f>
        <v>207112.4056898079</v>
      </c>
      <c r="R529" s="3">
        <f>+Tabella2026[[#This Row],[CONTRIBUTO SULLA BASE DELLA POPOLAZIONE]]+Tabella2026[[#This Row],[CONTRIBUTO SULLA BASE DEL REDDITO]]</f>
        <v>304467.223197649</v>
      </c>
      <c r="S529" s="3">
        <f>+Tabella2026[[#This Row],[CONTRIBUTO TOTALE]]/(PLAFOND/N_TESSERE)</f>
        <v>608.93444639529798</v>
      </c>
      <c r="T529" s="3">
        <f>+MAX(CEILING(Tabella2026[[#This Row],[preDEF1]],1),1)</f>
        <v>609</v>
      </c>
      <c r="U529" s="9">
        <f xml:space="preserve"> IF(ROW(Tabella2026[[#This Row],[preDEF2]]) - ROW(Tabella2026[[#Headers],[preDEF2]])&lt;=ABS(SUM(Tabella2026[preDEF2])-N_TESSERE),Tabella2026[[#This Row],[preDEF2]]-1,Tabella2026[[#This Row],[preDEF2]])</f>
        <v>608</v>
      </c>
      <c r="V529" s="21">
        <f>+Tabella2026[[#This Row],[DEF - n. card]]*(PLAFOND/N_TESSERE)</f>
        <v>304000</v>
      </c>
      <c r="W529" s="18"/>
    </row>
    <row r="530" spans="2:23" x14ac:dyDescent="0.25">
      <c r="B530" s="1" t="s">
        <v>1072</v>
      </c>
      <c r="C530" s="2">
        <v>82079</v>
      </c>
      <c r="D530" s="1" t="s">
        <v>1073</v>
      </c>
      <c r="E530" s="1" t="s">
        <v>21</v>
      </c>
      <c r="F530" s="1" t="s">
        <v>20</v>
      </c>
      <c r="G530" s="1" t="s">
        <v>1059</v>
      </c>
      <c r="H530" s="1" t="s">
        <v>15836</v>
      </c>
      <c r="I530" s="5">
        <v>19487</v>
      </c>
      <c r="J530" s="5">
        <v>165218215</v>
      </c>
      <c r="K530" s="3">
        <f>+Tabella2026[[#This Row],[POP_2024]]/SUM(Tabella2026[POP_2024])</f>
        <v>3.3060493356820697E-4</v>
      </c>
      <c r="L530" s="3">
        <f>+Tabella2026[[#This Row],[INCIDENZA POPOLAZIONE]]*(PLAFOND/2)</f>
        <v>97329.844488779956</v>
      </c>
      <c r="M530" s="3">
        <f>+IFERROR(Tabella2026[[#This Row],[reddito_2024]]/Tabella2026[[#This Row],[POP_2024]],"")</f>
        <v>8478.3812285113145</v>
      </c>
      <c r="N530" s="3">
        <f>+IF(Tabella2026[[#This Row],[REDDITO COMPLESSIVO PROCAPITE]]&lt;media_aggr_reddito_pc,(media_aggr_reddito_pc-Tabella2026[[#This Row],[REDDITO COMPLESSIVO PROCAPITE]]),0)</f>
        <v>9346.6848340974266</v>
      </c>
      <c r="O530" s="3">
        <f>+Tabella2026[[#This Row],[DIFFERENZA REDDITO INFERIORE ALLA MEDIA DALLA MEDIA]]*Tabella2026[[#This Row],[POP_2024]]</f>
        <v>182138847.36205655</v>
      </c>
      <c r="P530" s="3">
        <f>+Tabella2026[[#This Row],[POPOLAZIONE PER DIFFERENZA ]]/SUM(Tabella2026[[POPOLAZIONE PER DIFFERENZA ]])</f>
        <v>1.6159032606629163E-3</v>
      </c>
      <c r="Q530" s="3">
        <f>+Tabella2026[[#This Row],[INCIDENZA POPOLAZIONE PER DIFFERENZA]]*(PLAFOND-SUM(Tabella2026[CONTRIBUTO SULLA BASE DELLA POPOLAZIONE]))</f>
        <v>475720.70801171899</v>
      </c>
      <c r="R530" s="3">
        <f>+Tabella2026[[#This Row],[CONTRIBUTO SULLA BASE DELLA POPOLAZIONE]]+Tabella2026[[#This Row],[CONTRIBUTO SULLA BASE DEL REDDITO]]</f>
        <v>573050.55250049895</v>
      </c>
      <c r="S530" s="3">
        <f>+Tabella2026[[#This Row],[CONTRIBUTO TOTALE]]/(PLAFOND/N_TESSERE)</f>
        <v>1146.1011050009979</v>
      </c>
      <c r="T530" s="3">
        <f>+MAX(CEILING(Tabella2026[[#This Row],[preDEF1]],1),1)</f>
        <v>1147</v>
      </c>
      <c r="U530" s="9">
        <f xml:space="preserve"> IF(ROW(Tabella2026[[#This Row],[preDEF2]]) - ROW(Tabella2026[[#Headers],[preDEF2]])&lt;=ABS(SUM(Tabella2026[preDEF2])-N_TESSERE),Tabella2026[[#This Row],[preDEF2]]-1,Tabella2026[[#This Row],[preDEF2]])</f>
        <v>1146</v>
      </c>
      <c r="V530" s="21">
        <f>+Tabella2026[[#This Row],[DEF - n. card]]*(PLAFOND/N_TESSERE)</f>
        <v>573000</v>
      </c>
      <c r="W530" s="18"/>
    </row>
    <row r="531" spans="2:23" x14ac:dyDescent="0.25">
      <c r="B531" s="1" t="s">
        <v>1090</v>
      </c>
      <c r="C531" s="2">
        <v>99001</v>
      </c>
      <c r="D531" s="1" t="s">
        <v>1091</v>
      </c>
      <c r="E531" s="1" t="s">
        <v>27</v>
      </c>
      <c r="F531" s="1" t="s">
        <v>73</v>
      </c>
      <c r="G531" s="1" t="s">
        <v>1059</v>
      </c>
      <c r="H531" s="1" t="s">
        <v>15835</v>
      </c>
      <c r="I531" s="5">
        <v>19480</v>
      </c>
      <c r="J531" s="5">
        <v>341577041</v>
      </c>
      <c r="K531" s="3">
        <f>+Tabella2026[[#This Row],[POP_2024]]/SUM(Tabella2026[POP_2024])</f>
        <v>3.3048617570219488E-4</v>
      </c>
      <c r="L531" s="3">
        <f>+Tabella2026[[#This Row],[INCIDENZA POPOLAZIONE]]*(PLAFOND/2)</f>
        <v>97294.882262094397</v>
      </c>
      <c r="M531" s="3">
        <f>+IFERROR(Tabella2026[[#This Row],[reddito_2024]]/Tabella2026[[#This Row],[POP_2024]],"")</f>
        <v>17534.755698151952</v>
      </c>
      <c r="N531" s="3">
        <f>+IF(Tabella2026[[#This Row],[REDDITO COMPLESSIVO PROCAPITE]]&lt;media_aggr_reddito_pc,(media_aggr_reddito_pc-Tabella2026[[#This Row],[REDDITO COMPLESSIVO PROCAPITE]]),0)</f>
        <v>290.3103644567891</v>
      </c>
      <c r="O531" s="3">
        <f>+Tabella2026[[#This Row],[DIFFERENZA REDDITO INFERIORE ALLA MEDIA DALLA MEDIA]]*Tabella2026[[#This Row],[POP_2024]]</f>
        <v>5655245.8996182512</v>
      </c>
      <c r="P531" s="3">
        <f>+Tabella2026[[#This Row],[POPOLAZIONE PER DIFFERENZA ]]/SUM(Tabella2026[[POPOLAZIONE PER DIFFERENZA ]])</f>
        <v>5.0172329634207571E-5</v>
      </c>
      <c r="Q531" s="3">
        <f>+Tabella2026[[#This Row],[INCIDENZA POPOLAZIONE PER DIFFERENZA]]*(PLAFOND-SUM(Tabella2026[CONTRIBUTO SULLA BASE DELLA POPOLAZIONE]))</f>
        <v>14770.696215063543</v>
      </c>
      <c r="R531" s="3">
        <f>+Tabella2026[[#This Row],[CONTRIBUTO SULLA BASE DELLA POPOLAZIONE]]+Tabella2026[[#This Row],[CONTRIBUTO SULLA BASE DEL REDDITO]]</f>
        <v>112065.57847715793</v>
      </c>
      <c r="S531" s="3">
        <f>+Tabella2026[[#This Row],[CONTRIBUTO TOTALE]]/(PLAFOND/N_TESSERE)</f>
        <v>224.13115695431586</v>
      </c>
      <c r="T531" s="3">
        <f>+MAX(CEILING(Tabella2026[[#This Row],[preDEF1]],1),1)</f>
        <v>225</v>
      </c>
      <c r="U531" s="9">
        <f xml:space="preserve"> IF(ROW(Tabella2026[[#This Row],[preDEF2]]) - ROW(Tabella2026[[#Headers],[preDEF2]])&lt;=ABS(SUM(Tabella2026[preDEF2])-N_TESSERE),Tabella2026[[#This Row],[preDEF2]]-1,Tabella2026[[#This Row],[preDEF2]])</f>
        <v>224</v>
      </c>
      <c r="V531" s="21">
        <f>+Tabella2026[[#This Row],[DEF - n. card]]*(PLAFOND/N_TESSERE)</f>
        <v>112000</v>
      </c>
      <c r="W531" s="18"/>
    </row>
    <row r="532" spans="2:23" x14ac:dyDescent="0.25">
      <c r="B532" s="1" t="s">
        <v>1120</v>
      </c>
      <c r="C532" s="2">
        <v>37060</v>
      </c>
      <c r="D532" s="1" t="s">
        <v>1121</v>
      </c>
      <c r="E532" s="1" t="s">
        <v>27</v>
      </c>
      <c r="F532" s="1" t="s">
        <v>26</v>
      </c>
      <c r="G532" s="1" t="s">
        <v>1059</v>
      </c>
      <c r="H532" s="1" t="s">
        <v>15835</v>
      </c>
      <c r="I532" s="5">
        <v>19466</v>
      </c>
      <c r="J532" s="5">
        <v>487736177</v>
      </c>
      <c r="K532" s="3">
        <f>+Tabella2026[[#This Row],[POP_2024]]/SUM(Tabella2026[POP_2024])</f>
        <v>3.3024865997017074E-4</v>
      </c>
      <c r="L532" s="3">
        <f>+Tabella2026[[#This Row],[INCIDENZA POPOLAZIONE]]*(PLAFOND/2)</f>
        <v>97224.957808723295</v>
      </c>
      <c r="M532" s="3">
        <f>+IFERROR(Tabella2026[[#This Row],[reddito_2024]]/Tabella2026[[#This Row],[POP_2024]],"")</f>
        <v>25055.798674612146</v>
      </c>
      <c r="N532" s="3">
        <f>+IF(Tabella2026[[#This Row],[REDDITO COMPLESSIVO PROCAPITE]]&lt;media_aggr_reddito_pc,(media_aggr_reddito_pc-Tabella2026[[#This Row],[REDDITO COMPLESSIVO PROCAPITE]]),0)</f>
        <v>0</v>
      </c>
      <c r="O532" s="3">
        <f>+Tabella2026[[#This Row],[DIFFERENZA REDDITO INFERIORE ALLA MEDIA DALLA MEDIA]]*Tabella2026[[#This Row],[POP_2024]]</f>
        <v>0</v>
      </c>
      <c r="P532" s="3">
        <f>+Tabella2026[[#This Row],[POPOLAZIONE PER DIFFERENZA ]]/SUM(Tabella2026[[POPOLAZIONE PER DIFFERENZA ]])</f>
        <v>0</v>
      </c>
      <c r="Q532" s="3">
        <f>+Tabella2026[[#This Row],[INCIDENZA POPOLAZIONE PER DIFFERENZA]]*(PLAFOND-SUM(Tabella2026[CONTRIBUTO SULLA BASE DELLA POPOLAZIONE]))</f>
        <v>0</v>
      </c>
      <c r="R532" s="3">
        <f>+Tabella2026[[#This Row],[CONTRIBUTO SULLA BASE DELLA POPOLAZIONE]]+Tabella2026[[#This Row],[CONTRIBUTO SULLA BASE DEL REDDITO]]</f>
        <v>97224.957808723295</v>
      </c>
      <c r="S532" s="3">
        <f>+Tabella2026[[#This Row],[CONTRIBUTO TOTALE]]/(PLAFOND/N_TESSERE)</f>
        <v>194.44991561744658</v>
      </c>
      <c r="T532" s="3">
        <f>+MAX(CEILING(Tabella2026[[#This Row],[preDEF1]],1),1)</f>
        <v>195</v>
      </c>
      <c r="U532" s="9">
        <f xml:space="preserve"> IF(ROW(Tabella2026[[#This Row],[preDEF2]]) - ROW(Tabella2026[[#Headers],[preDEF2]])&lt;=ABS(SUM(Tabella2026[preDEF2])-N_TESSERE),Tabella2026[[#This Row],[preDEF2]]-1,Tabella2026[[#This Row],[preDEF2]])</f>
        <v>194</v>
      </c>
      <c r="V532" s="21">
        <f>+Tabella2026[[#This Row],[DEF - n. card]]*(PLAFOND/N_TESSERE)</f>
        <v>97000</v>
      </c>
      <c r="W532" s="18"/>
    </row>
    <row r="533" spans="2:23" x14ac:dyDescent="0.25">
      <c r="B533" s="1" t="s">
        <v>1098</v>
      </c>
      <c r="C533" s="2">
        <v>64121</v>
      </c>
      <c r="D533" s="1" t="s">
        <v>1099</v>
      </c>
      <c r="E533" s="1" t="s">
        <v>15</v>
      </c>
      <c r="F533" s="1" t="s">
        <v>290</v>
      </c>
      <c r="G533" s="1" t="s">
        <v>1059</v>
      </c>
      <c r="H533" s="1" t="s">
        <v>15836</v>
      </c>
      <c r="I533" s="5">
        <v>19437</v>
      </c>
      <c r="J533" s="5">
        <v>220487435</v>
      </c>
      <c r="K533" s="3">
        <f>+Tabella2026[[#This Row],[POP_2024]]/SUM(Tabella2026[POP_2024])</f>
        <v>3.2975666309669209E-4</v>
      </c>
      <c r="L533" s="3">
        <f>+Tabella2026[[#This Row],[INCIDENZA POPOLAZIONE]]*(PLAFOND/2)</f>
        <v>97080.114298168832</v>
      </c>
      <c r="M533" s="3">
        <f>+IFERROR(Tabella2026[[#This Row],[reddito_2024]]/Tabella2026[[#This Row],[POP_2024]],"")</f>
        <v>11343.696815352163</v>
      </c>
      <c r="N533" s="3">
        <f>+IF(Tabella2026[[#This Row],[REDDITO COMPLESSIVO PROCAPITE]]&lt;media_aggr_reddito_pc,(media_aggr_reddito_pc-Tabella2026[[#This Row],[REDDITO COMPLESSIVO PROCAPITE]]),0)</f>
        <v>6481.3692472565781</v>
      </c>
      <c r="O533" s="3">
        <f>+Tabella2026[[#This Row],[DIFFERENZA REDDITO INFERIORE ALLA MEDIA DALLA MEDIA]]*Tabella2026[[#This Row],[POP_2024]]</f>
        <v>125978374.05892611</v>
      </c>
      <c r="P533" s="3">
        <f>+Tabella2026[[#This Row],[POPOLAZIONE PER DIFFERENZA ]]/SUM(Tabella2026[[POPOLAZIONE PER DIFFERENZA ]])</f>
        <v>1.1176575912450791E-3</v>
      </c>
      <c r="Q533" s="3">
        <f>+Tabella2026[[#This Row],[INCIDENZA POPOLAZIONE PER DIFFERENZA]]*(PLAFOND-SUM(Tabella2026[CONTRIBUTO SULLA BASE DELLA POPOLAZIONE]))</f>
        <v>329037.55661935918</v>
      </c>
      <c r="R533" s="3">
        <f>+Tabella2026[[#This Row],[CONTRIBUTO SULLA BASE DELLA POPOLAZIONE]]+Tabella2026[[#This Row],[CONTRIBUTO SULLA BASE DEL REDDITO]]</f>
        <v>426117.67091752798</v>
      </c>
      <c r="S533" s="3">
        <f>+Tabella2026[[#This Row],[CONTRIBUTO TOTALE]]/(PLAFOND/N_TESSERE)</f>
        <v>852.23534183505592</v>
      </c>
      <c r="T533" s="3">
        <f>+MAX(CEILING(Tabella2026[[#This Row],[preDEF1]],1),1)</f>
        <v>853</v>
      </c>
      <c r="U533" s="9">
        <f xml:space="preserve"> IF(ROW(Tabella2026[[#This Row],[preDEF2]]) - ROW(Tabella2026[[#Headers],[preDEF2]])&lt;=ABS(SUM(Tabella2026[preDEF2])-N_TESSERE),Tabella2026[[#This Row],[preDEF2]]-1,Tabella2026[[#This Row],[preDEF2]])</f>
        <v>852</v>
      </c>
      <c r="V533" s="21">
        <f>+Tabella2026[[#This Row],[DEF - n. card]]*(PLAFOND/N_TESSERE)</f>
        <v>426000</v>
      </c>
      <c r="W533" s="18"/>
    </row>
    <row r="534" spans="2:23" x14ac:dyDescent="0.25">
      <c r="B534" s="1" t="s">
        <v>1078</v>
      </c>
      <c r="C534" s="2">
        <v>59024</v>
      </c>
      <c r="D534" s="1" t="s">
        <v>1079</v>
      </c>
      <c r="E534" s="1" t="s">
        <v>8</v>
      </c>
      <c r="F534" s="1" t="s">
        <v>84</v>
      </c>
      <c r="G534" s="1" t="s">
        <v>1059</v>
      </c>
      <c r="H534" s="1" t="s">
        <v>15834</v>
      </c>
      <c r="I534" s="5">
        <v>19322</v>
      </c>
      <c r="J534" s="5">
        <v>290509419</v>
      </c>
      <c r="K534" s="3">
        <f>+Tabella2026[[#This Row],[POP_2024]]/SUM(Tabella2026[POP_2024])</f>
        <v>3.2780564101220791E-4</v>
      </c>
      <c r="L534" s="3">
        <f>+Tabella2026[[#This Row],[INCIDENZA POPOLAZIONE]]*(PLAFOND/2)</f>
        <v>96505.734859763252</v>
      </c>
      <c r="M534" s="3">
        <f>+IFERROR(Tabella2026[[#This Row],[reddito_2024]]/Tabella2026[[#This Row],[POP_2024]],"")</f>
        <v>15035.162974847324</v>
      </c>
      <c r="N534" s="3">
        <f>+IF(Tabella2026[[#This Row],[REDDITO COMPLESSIVO PROCAPITE]]&lt;media_aggr_reddito_pc,(media_aggr_reddito_pc-Tabella2026[[#This Row],[REDDITO COMPLESSIVO PROCAPITE]]),0)</f>
        <v>2789.9030877614168</v>
      </c>
      <c r="O534" s="3">
        <f>+Tabella2026[[#This Row],[DIFFERENZA REDDITO INFERIORE ALLA MEDIA DALLA MEDIA]]*Tabella2026[[#This Row],[POP_2024]]</f>
        <v>53906507.461726099</v>
      </c>
      <c r="P534" s="3">
        <f>+Tabella2026[[#This Row],[POPOLAZIONE PER DIFFERENZA ]]/SUM(Tabella2026[[POPOLAZIONE PER DIFFERENZA ]])</f>
        <v>4.7824888781249335E-4</v>
      </c>
      <c r="Q534" s="3">
        <f>+Tabella2026[[#This Row],[INCIDENZA POPOLAZIONE PER DIFFERENZA]]*(PLAFOND-SUM(Tabella2026[CONTRIBUTO SULLA BASE DELLA POPOLAZIONE]))</f>
        <v>140796.11388533274</v>
      </c>
      <c r="R534" s="3">
        <f>+Tabella2026[[#This Row],[CONTRIBUTO SULLA BASE DELLA POPOLAZIONE]]+Tabella2026[[#This Row],[CONTRIBUTO SULLA BASE DEL REDDITO]]</f>
        <v>237301.84874509601</v>
      </c>
      <c r="S534" s="3">
        <f>+Tabella2026[[#This Row],[CONTRIBUTO TOTALE]]/(PLAFOND/N_TESSERE)</f>
        <v>474.60369749019202</v>
      </c>
      <c r="T534" s="3">
        <f>+MAX(CEILING(Tabella2026[[#This Row],[preDEF1]],1),1)</f>
        <v>475</v>
      </c>
      <c r="U534" s="9">
        <f xml:space="preserve"> IF(ROW(Tabella2026[[#This Row],[preDEF2]]) - ROW(Tabella2026[[#Headers],[preDEF2]])&lt;=ABS(SUM(Tabella2026[preDEF2])-N_TESSERE),Tabella2026[[#This Row],[preDEF2]]-1,Tabella2026[[#This Row],[preDEF2]])</f>
        <v>474</v>
      </c>
      <c r="V534" s="21">
        <f>+Tabella2026[[#This Row],[DEF - n. card]]*(PLAFOND/N_TESSERE)</f>
        <v>237000</v>
      </c>
      <c r="W534" s="18"/>
    </row>
    <row r="535" spans="2:23" x14ac:dyDescent="0.25">
      <c r="B535" s="1" t="s">
        <v>1102</v>
      </c>
      <c r="C535" s="2">
        <v>80038</v>
      </c>
      <c r="D535" s="1" t="s">
        <v>1103</v>
      </c>
      <c r="E535" s="1" t="s">
        <v>61</v>
      </c>
      <c r="F535" s="1" t="s">
        <v>62</v>
      </c>
      <c r="G535" s="1" t="s">
        <v>1059</v>
      </c>
      <c r="H535" s="1" t="s">
        <v>15836</v>
      </c>
      <c r="I535" s="5">
        <v>19301</v>
      </c>
      <c r="J535" s="5">
        <v>185350775</v>
      </c>
      <c r="K535" s="3">
        <f>+Tabella2026[[#This Row],[POP_2024]]/SUM(Tabella2026[POP_2024])</f>
        <v>3.2744936741417168E-4</v>
      </c>
      <c r="L535" s="3">
        <f>+Tabella2026[[#This Row],[INCIDENZA POPOLAZIONE]]*(PLAFOND/2)</f>
        <v>96400.848179706576</v>
      </c>
      <c r="M535" s="3">
        <f>+IFERROR(Tabella2026[[#This Row],[reddito_2024]]/Tabella2026[[#This Row],[POP_2024]],"")</f>
        <v>9603.1695248950837</v>
      </c>
      <c r="N535" s="3">
        <f>+IF(Tabella2026[[#This Row],[REDDITO COMPLESSIVO PROCAPITE]]&lt;media_aggr_reddito_pc,(media_aggr_reddito_pc-Tabella2026[[#This Row],[REDDITO COMPLESSIVO PROCAPITE]]),0)</f>
        <v>8221.8965377136574</v>
      </c>
      <c r="O535" s="3">
        <f>+Tabella2026[[#This Row],[DIFFERENZA REDDITO INFERIORE ALLA MEDIA DALLA MEDIA]]*Tabella2026[[#This Row],[POP_2024]]</f>
        <v>158690825.0744113</v>
      </c>
      <c r="P535" s="3">
        <f>+Tabella2026[[#This Row],[POPOLAZIONE PER DIFFERENZA ]]/SUM(Tabella2026[[POPOLAZIONE PER DIFFERENZA ]])</f>
        <v>1.4078766028715376E-3</v>
      </c>
      <c r="Q535" s="3">
        <f>+Tabella2026[[#This Row],[INCIDENZA POPOLAZIONE PER DIFFERENZA]]*(PLAFOND-SUM(Tabella2026[CONTRIBUTO SULLA BASE DELLA POPOLAZIONE]))</f>
        <v>414477.81597793021</v>
      </c>
      <c r="R535" s="3">
        <f>+Tabella2026[[#This Row],[CONTRIBUTO SULLA BASE DELLA POPOLAZIONE]]+Tabella2026[[#This Row],[CONTRIBUTO SULLA BASE DEL REDDITO]]</f>
        <v>510878.66415763681</v>
      </c>
      <c r="S535" s="3">
        <f>+Tabella2026[[#This Row],[CONTRIBUTO TOTALE]]/(PLAFOND/N_TESSERE)</f>
        <v>1021.7573283152736</v>
      </c>
      <c r="T535" s="3">
        <f>+MAX(CEILING(Tabella2026[[#This Row],[preDEF1]],1),1)</f>
        <v>1022</v>
      </c>
      <c r="U535" s="9">
        <f xml:space="preserve"> IF(ROW(Tabella2026[[#This Row],[preDEF2]]) - ROW(Tabella2026[[#Headers],[preDEF2]])&lt;=ABS(SUM(Tabella2026[preDEF2])-N_TESSERE),Tabella2026[[#This Row],[preDEF2]]-1,Tabella2026[[#This Row],[preDEF2]])</f>
        <v>1021</v>
      </c>
      <c r="V535" s="21">
        <f>+Tabella2026[[#This Row],[DEF - n. card]]*(PLAFOND/N_TESSERE)</f>
        <v>510500</v>
      </c>
      <c r="W535" s="18"/>
    </row>
    <row r="536" spans="2:23" x14ac:dyDescent="0.25">
      <c r="B536" s="1" t="s">
        <v>1104</v>
      </c>
      <c r="C536" s="2">
        <v>47012</v>
      </c>
      <c r="D536" s="1" t="s">
        <v>1105</v>
      </c>
      <c r="E536" s="1" t="s">
        <v>30</v>
      </c>
      <c r="F536" s="1" t="s">
        <v>140</v>
      </c>
      <c r="G536" s="1" t="s">
        <v>1059</v>
      </c>
      <c r="H536" s="1" t="s">
        <v>15834</v>
      </c>
      <c r="I536" s="5">
        <v>19290</v>
      </c>
      <c r="J536" s="5">
        <v>333686142</v>
      </c>
      <c r="K536" s="3">
        <f>+Tabella2026[[#This Row],[POP_2024]]/SUM(Tabella2026[POP_2024])</f>
        <v>3.2726274791043837E-4</v>
      </c>
      <c r="L536" s="3">
        <f>+Tabella2026[[#This Row],[INCIDENZA POPOLAZIONE]]*(PLAFOND/2)</f>
        <v>96345.907537772131</v>
      </c>
      <c r="M536" s="3">
        <f>+IFERROR(Tabella2026[[#This Row],[reddito_2024]]/Tabella2026[[#This Row],[POP_2024]],"")</f>
        <v>17298.400311041991</v>
      </c>
      <c r="N536" s="3">
        <f>+IF(Tabella2026[[#This Row],[REDDITO COMPLESSIVO PROCAPITE]]&lt;media_aggr_reddito_pc,(media_aggr_reddito_pc-Tabella2026[[#This Row],[REDDITO COMPLESSIVO PROCAPITE]]),0)</f>
        <v>526.66575156675026</v>
      </c>
      <c r="O536" s="3">
        <f>+Tabella2026[[#This Row],[DIFFERENZA REDDITO INFERIORE ALLA MEDIA DALLA MEDIA]]*Tabella2026[[#This Row],[POP_2024]]</f>
        <v>10159382.347722612</v>
      </c>
      <c r="P536" s="3">
        <f>+Tabella2026[[#This Row],[POPOLAZIONE PER DIFFERENZA ]]/SUM(Tabella2026[[POPOLAZIONE PER DIFFERENZA ]])</f>
        <v>9.0132222201743059E-5</v>
      </c>
      <c r="Q536" s="3">
        <f>+Tabella2026[[#This Row],[INCIDENZA POPOLAZIONE PER DIFFERENZA]]*(PLAFOND-SUM(Tabella2026[CONTRIBUTO SULLA BASE DELLA POPOLAZIONE]))</f>
        <v>26534.858617026614</v>
      </c>
      <c r="R536" s="3">
        <f>+Tabella2026[[#This Row],[CONTRIBUTO SULLA BASE DELLA POPOLAZIONE]]+Tabella2026[[#This Row],[CONTRIBUTO SULLA BASE DEL REDDITO]]</f>
        <v>122880.76615479874</v>
      </c>
      <c r="S536" s="3">
        <f>+Tabella2026[[#This Row],[CONTRIBUTO TOTALE]]/(PLAFOND/N_TESSERE)</f>
        <v>245.76153230959747</v>
      </c>
      <c r="T536" s="3">
        <f>+MAX(CEILING(Tabella2026[[#This Row],[preDEF1]],1),1)</f>
        <v>246</v>
      </c>
      <c r="U536" s="9">
        <f xml:space="preserve"> IF(ROW(Tabella2026[[#This Row],[preDEF2]]) - ROW(Tabella2026[[#Headers],[preDEF2]])&lt;=ABS(SUM(Tabella2026[preDEF2])-N_TESSERE),Tabella2026[[#This Row],[preDEF2]]-1,Tabella2026[[#This Row],[preDEF2]])</f>
        <v>245</v>
      </c>
      <c r="V536" s="21">
        <f>+Tabella2026[[#This Row],[DEF - n. card]]*(PLAFOND/N_TESSERE)</f>
        <v>122500</v>
      </c>
      <c r="W536" s="18"/>
    </row>
    <row r="537" spans="2:23" x14ac:dyDescent="0.25">
      <c r="B537" s="1" t="s">
        <v>1066</v>
      </c>
      <c r="C537" s="2">
        <v>87051</v>
      </c>
      <c r="D537" s="1" t="s">
        <v>1067</v>
      </c>
      <c r="E537" s="1" t="s">
        <v>21</v>
      </c>
      <c r="F537" s="1" t="s">
        <v>35</v>
      </c>
      <c r="G537" s="1" t="s">
        <v>1059</v>
      </c>
      <c r="H537" s="1" t="s">
        <v>15836</v>
      </c>
      <c r="I537" s="5">
        <v>19275</v>
      </c>
      <c r="J537" s="5">
        <v>297101982</v>
      </c>
      <c r="K537" s="3">
        <f>+Tabella2026[[#This Row],[POP_2024]]/SUM(Tabella2026[POP_2024])</f>
        <v>3.2700826676898391E-4</v>
      </c>
      <c r="L537" s="3">
        <f>+Tabella2026[[#This Row],[INCIDENZA POPOLAZIONE]]*(PLAFOND/2)</f>
        <v>96270.988480588785</v>
      </c>
      <c r="M537" s="3">
        <f>+IFERROR(Tabella2026[[#This Row],[reddito_2024]]/Tabella2026[[#This Row],[POP_2024]],"")</f>
        <v>15413.851206225681</v>
      </c>
      <c r="N537" s="3">
        <f>+IF(Tabella2026[[#This Row],[REDDITO COMPLESSIVO PROCAPITE]]&lt;media_aggr_reddito_pc,(media_aggr_reddito_pc-Tabella2026[[#This Row],[REDDITO COMPLESSIVO PROCAPITE]]),0)</f>
        <v>2411.2148563830597</v>
      </c>
      <c r="O537" s="3">
        <f>+Tabella2026[[#This Row],[DIFFERENZA REDDITO INFERIORE ALLA MEDIA DALLA MEDIA]]*Tabella2026[[#This Row],[POP_2024]]</f>
        <v>46476166.356783472</v>
      </c>
      <c r="P537" s="3">
        <f>+Tabella2026[[#This Row],[POPOLAZIONE PER DIFFERENZA ]]/SUM(Tabella2026[[POPOLAZIONE PER DIFFERENZA ]])</f>
        <v>4.1232823116395598E-4</v>
      </c>
      <c r="Q537" s="3">
        <f>+Tabella2026[[#This Row],[INCIDENZA POPOLAZIONE PER DIFFERENZA]]*(PLAFOND-SUM(Tabella2026[CONTRIBUTO SULLA BASE DELLA POPOLAZIONE]))</f>
        <v>121389.12200849576</v>
      </c>
      <c r="R537" s="3">
        <f>+Tabella2026[[#This Row],[CONTRIBUTO SULLA BASE DELLA POPOLAZIONE]]+Tabella2026[[#This Row],[CONTRIBUTO SULLA BASE DEL REDDITO]]</f>
        <v>217660.11048908456</v>
      </c>
      <c r="S537" s="3">
        <f>+Tabella2026[[#This Row],[CONTRIBUTO TOTALE]]/(PLAFOND/N_TESSERE)</f>
        <v>435.32022097816912</v>
      </c>
      <c r="T537" s="3">
        <f>+MAX(CEILING(Tabella2026[[#This Row],[preDEF1]],1),1)</f>
        <v>436</v>
      </c>
      <c r="U537" s="9">
        <f xml:space="preserve"> IF(ROW(Tabella2026[[#This Row],[preDEF2]]) - ROW(Tabella2026[[#Headers],[preDEF2]])&lt;=ABS(SUM(Tabella2026[preDEF2])-N_TESSERE),Tabella2026[[#This Row],[preDEF2]]-1,Tabella2026[[#This Row],[preDEF2]])</f>
        <v>435</v>
      </c>
      <c r="V537" s="21">
        <f>+Tabella2026[[#This Row],[DEF - n. card]]*(PLAFOND/N_TESSERE)</f>
        <v>217500</v>
      </c>
      <c r="W537" s="18"/>
    </row>
    <row r="538" spans="2:23" x14ac:dyDescent="0.25">
      <c r="B538" s="1" t="s">
        <v>1094</v>
      </c>
      <c r="C538" s="2">
        <v>72015</v>
      </c>
      <c r="D538" s="1" t="s">
        <v>1095</v>
      </c>
      <c r="E538" s="1" t="s">
        <v>33</v>
      </c>
      <c r="F538" s="1" t="s">
        <v>32</v>
      </c>
      <c r="G538" s="1" t="s">
        <v>1059</v>
      </c>
      <c r="H538" s="1" t="s">
        <v>15836</v>
      </c>
      <c r="I538" s="5">
        <v>19213</v>
      </c>
      <c r="J538" s="5">
        <v>255533584</v>
      </c>
      <c r="K538" s="3">
        <f>+Tabella2026[[#This Row],[POP_2024]]/SUM(Tabella2026[POP_2024])</f>
        <v>3.2595641138430549E-4</v>
      </c>
      <c r="L538" s="3">
        <f>+Tabella2026[[#This Row],[INCIDENZA POPOLAZIONE]]*(PLAFOND/2)</f>
        <v>95961.323044231001</v>
      </c>
      <c r="M538" s="3">
        <f>+IFERROR(Tabella2026[[#This Row],[reddito_2024]]/Tabella2026[[#This Row],[POP_2024]],"")</f>
        <v>13300.035600895228</v>
      </c>
      <c r="N538" s="3">
        <f>+IF(Tabella2026[[#This Row],[REDDITO COMPLESSIVO PROCAPITE]]&lt;media_aggr_reddito_pc,(media_aggr_reddito_pc-Tabella2026[[#This Row],[REDDITO COMPLESSIVO PROCAPITE]]),0)</f>
        <v>4525.0304617135134</v>
      </c>
      <c r="O538" s="3">
        <f>+Tabella2026[[#This Row],[DIFFERENZA REDDITO INFERIORE ALLA MEDIA DALLA MEDIA]]*Tabella2026[[#This Row],[POP_2024]]</f>
        <v>86939410.260901734</v>
      </c>
      <c r="P538" s="3">
        <f>+Tabella2026[[#This Row],[POPOLAZIONE PER DIFFERENZA ]]/SUM(Tabella2026[[POPOLAZIONE PER DIFFERENZA ]])</f>
        <v>7.713108903200862E-4</v>
      </c>
      <c r="Q538" s="3">
        <f>+Tabella2026[[#This Row],[INCIDENZA POPOLAZIONE PER DIFFERENZA]]*(PLAFOND-SUM(Tabella2026[CONTRIBUTO SULLA BASE DELLA POPOLAZIONE]))</f>
        <v>227073.34762706654</v>
      </c>
      <c r="R538" s="3">
        <f>+Tabella2026[[#This Row],[CONTRIBUTO SULLA BASE DELLA POPOLAZIONE]]+Tabella2026[[#This Row],[CONTRIBUTO SULLA BASE DEL REDDITO]]</f>
        <v>323034.67067129753</v>
      </c>
      <c r="S538" s="3">
        <f>+Tabella2026[[#This Row],[CONTRIBUTO TOTALE]]/(PLAFOND/N_TESSERE)</f>
        <v>646.06934134259507</v>
      </c>
      <c r="T538" s="3">
        <f>+MAX(CEILING(Tabella2026[[#This Row],[preDEF1]],1),1)</f>
        <v>647</v>
      </c>
      <c r="U538" s="9">
        <f xml:space="preserve"> IF(ROW(Tabella2026[[#This Row],[preDEF2]]) - ROW(Tabella2026[[#Headers],[preDEF2]])&lt;=ABS(SUM(Tabella2026[preDEF2])-N_TESSERE),Tabella2026[[#This Row],[preDEF2]]-1,Tabella2026[[#This Row],[preDEF2]])</f>
        <v>646</v>
      </c>
      <c r="V538" s="21">
        <f>+Tabella2026[[#This Row],[DEF - n. card]]*(PLAFOND/N_TESSERE)</f>
        <v>323000</v>
      </c>
      <c r="W538" s="18"/>
    </row>
    <row r="539" spans="2:23" x14ac:dyDescent="0.25">
      <c r="B539" s="1" t="s">
        <v>1074</v>
      </c>
      <c r="C539" s="2">
        <v>55023</v>
      </c>
      <c r="D539" s="1" t="s">
        <v>1075</v>
      </c>
      <c r="E539" s="1" t="s">
        <v>67</v>
      </c>
      <c r="F539" s="1" t="s">
        <v>108</v>
      </c>
      <c r="G539" s="1" t="s">
        <v>1059</v>
      </c>
      <c r="H539" s="1" t="s">
        <v>15834</v>
      </c>
      <c r="I539" s="5">
        <v>19196</v>
      </c>
      <c r="J539" s="5">
        <v>337105793</v>
      </c>
      <c r="K539" s="3">
        <f>+Tabella2026[[#This Row],[POP_2024]]/SUM(Tabella2026[POP_2024])</f>
        <v>3.2566799942399042E-4</v>
      </c>
      <c r="L539" s="3">
        <f>+Tabella2026[[#This Row],[INCIDENZA POPOLAZIONE]]*(PLAFOND/2)</f>
        <v>95876.414779423212</v>
      </c>
      <c r="M539" s="3">
        <f>+IFERROR(Tabella2026[[#This Row],[reddito_2024]]/Tabella2026[[#This Row],[POP_2024]],"")</f>
        <v>17561.251979579079</v>
      </c>
      <c r="N539" s="3">
        <f>+IF(Tabella2026[[#This Row],[REDDITO COMPLESSIVO PROCAPITE]]&lt;media_aggr_reddito_pc,(media_aggr_reddito_pc-Tabella2026[[#This Row],[REDDITO COMPLESSIVO PROCAPITE]]),0)</f>
        <v>263.81408302966156</v>
      </c>
      <c r="O539" s="3">
        <f>+Tabella2026[[#This Row],[DIFFERENZA REDDITO INFERIORE ALLA MEDIA DALLA MEDIA]]*Tabella2026[[#This Row],[POP_2024]]</f>
        <v>5064175.137837383</v>
      </c>
      <c r="P539" s="3">
        <f>+Tabella2026[[#This Row],[POPOLAZIONE PER DIFFERENZA ]]/SUM(Tabella2026[[POPOLAZIONE PER DIFFERENZA ]])</f>
        <v>4.4928455605809665E-5</v>
      </c>
      <c r="Q539" s="3">
        <f>+Tabella2026[[#This Row],[INCIDENZA POPOLAZIONE PER DIFFERENZA]]*(PLAFOND-SUM(Tabella2026[CONTRIBUTO SULLA BASE DELLA POPOLAZIONE]))</f>
        <v>13226.903634008715</v>
      </c>
      <c r="R539" s="3">
        <f>+Tabella2026[[#This Row],[CONTRIBUTO SULLA BASE DELLA POPOLAZIONE]]+Tabella2026[[#This Row],[CONTRIBUTO SULLA BASE DEL REDDITO]]</f>
        <v>109103.31841343193</v>
      </c>
      <c r="S539" s="3">
        <f>+Tabella2026[[#This Row],[CONTRIBUTO TOTALE]]/(PLAFOND/N_TESSERE)</f>
        <v>218.20663682686387</v>
      </c>
      <c r="T539" s="3">
        <f>+MAX(CEILING(Tabella2026[[#This Row],[preDEF1]],1),1)</f>
        <v>219</v>
      </c>
      <c r="U539" s="9">
        <f xml:space="preserve"> IF(ROW(Tabella2026[[#This Row],[preDEF2]]) - ROW(Tabella2026[[#Headers],[preDEF2]])&lt;=ABS(SUM(Tabella2026[preDEF2])-N_TESSERE),Tabella2026[[#This Row],[preDEF2]]-1,Tabella2026[[#This Row],[preDEF2]])</f>
        <v>218</v>
      </c>
      <c r="V539" s="21">
        <f>+Tabella2026[[#This Row],[DEF - n. card]]*(PLAFOND/N_TESSERE)</f>
        <v>109000</v>
      </c>
      <c r="W539" s="18"/>
    </row>
    <row r="540" spans="2:23" x14ac:dyDescent="0.25">
      <c r="B540" s="1" t="s">
        <v>1092</v>
      </c>
      <c r="C540" s="2">
        <v>72022</v>
      </c>
      <c r="D540" s="1" t="s">
        <v>1093</v>
      </c>
      <c r="E540" s="1" t="s">
        <v>33</v>
      </c>
      <c r="F540" s="1" t="s">
        <v>32</v>
      </c>
      <c r="G540" s="1" t="s">
        <v>1059</v>
      </c>
      <c r="H540" s="1" t="s">
        <v>15836</v>
      </c>
      <c r="I540" s="5">
        <v>19156</v>
      </c>
      <c r="J540" s="5">
        <v>297907163</v>
      </c>
      <c r="K540" s="3">
        <f>+Tabella2026[[#This Row],[POP_2024]]/SUM(Tabella2026[POP_2024])</f>
        <v>3.2498938304677852E-4</v>
      </c>
      <c r="L540" s="3">
        <f>+Tabella2026[[#This Row],[INCIDENZA POPOLAZIONE]]*(PLAFOND/2)</f>
        <v>95676.630626934304</v>
      </c>
      <c r="M540" s="3">
        <f>+IFERROR(Tabella2026[[#This Row],[reddito_2024]]/Tabella2026[[#This Row],[POP_2024]],"")</f>
        <v>15551.637241595323</v>
      </c>
      <c r="N540" s="3">
        <f>+IF(Tabella2026[[#This Row],[REDDITO COMPLESSIVO PROCAPITE]]&lt;media_aggr_reddito_pc,(media_aggr_reddito_pc-Tabella2026[[#This Row],[REDDITO COMPLESSIVO PROCAPITE]]),0)</f>
        <v>2273.4288210134182</v>
      </c>
      <c r="O540" s="3">
        <f>+Tabella2026[[#This Row],[DIFFERENZA REDDITO INFERIORE ALLA MEDIA DALLA MEDIA]]*Tabella2026[[#This Row],[POP_2024]]</f>
        <v>43549802.495333038</v>
      </c>
      <c r="P540" s="3">
        <f>+Tabella2026[[#This Row],[POPOLAZIONE PER DIFFERENZA ]]/SUM(Tabella2026[[POPOLAZIONE PER DIFFERENZA ]])</f>
        <v>3.8636605464812405E-4</v>
      </c>
      <c r="Q540" s="3">
        <f>+Tabella2026[[#This Row],[INCIDENZA POPOLAZIONE PER DIFFERENZA]]*(PLAFOND-SUM(Tabella2026[CONTRIBUTO SULLA BASE DELLA POPOLAZIONE]))</f>
        <v>113745.8767138672</v>
      </c>
      <c r="R540" s="3">
        <f>+Tabella2026[[#This Row],[CONTRIBUTO SULLA BASE DELLA POPOLAZIONE]]+Tabella2026[[#This Row],[CONTRIBUTO SULLA BASE DEL REDDITO]]</f>
        <v>209422.5073408015</v>
      </c>
      <c r="S540" s="3">
        <f>+Tabella2026[[#This Row],[CONTRIBUTO TOTALE]]/(PLAFOND/N_TESSERE)</f>
        <v>418.845014681603</v>
      </c>
      <c r="T540" s="3">
        <f>+MAX(CEILING(Tabella2026[[#This Row],[preDEF1]],1),1)</f>
        <v>419</v>
      </c>
      <c r="U540" s="9">
        <f xml:space="preserve"> IF(ROW(Tabella2026[[#This Row],[preDEF2]]) - ROW(Tabella2026[[#Headers],[preDEF2]])&lt;=ABS(SUM(Tabella2026[preDEF2])-N_TESSERE),Tabella2026[[#This Row],[preDEF2]]-1,Tabella2026[[#This Row],[preDEF2]])</f>
        <v>418</v>
      </c>
      <c r="V540" s="21">
        <f>+Tabella2026[[#This Row],[DEF - n. card]]*(PLAFOND/N_TESSERE)</f>
        <v>209000</v>
      </c>
      <c r="W540" s="18"/>
    </row>
    <row r="541" spans="2:23" x14ac:dyDescent="0.25">
      <c r="B541" s="1" t="s">
        <v>1080</v>
      </c>
      <c r="C541" s="2">
        <v>59009</v>
      </c>
      <c r="D541" s="1" t="s">
        <v>1081</v>
      </c>
      <c r="E541" s="1" t="s">
        <v>8</v>
      </c>
      <c r="F541" s="1" t="s">
        <v>84</v>
      </c>
      <c r="G541" s="1" t="s">
        <v>1059</v>
      </c>
      <c r="H541" s="1" t="s">
        <v>15834</v>
      </c>
      <c r="I541" s="5">
        <v>19137</v>
      </c>
      <c r="J541" s="5">
        <v>319342052</v>
      </c>
      <c r="K541" s="3">
        <f>+Tabella2026[[#This Row],[POP_2024]]/SUM(Tabella2026[POP_2024])</f>
        <v>3.2466704026760289E-4</v>
      </c>
      <c r="L541" s="3">
        <f>+Tabella2026[[#This Row],[INCIDENZA POPOLAZIONE]]*(PLAFOND/2)</f>
        <v>95581.733154502086</v>
      </c>
      <c r="M541" s="3">
        <f>+IFERROR(Tabella2026[[#This Row],[reddito_2024]]/Tabella2026[[#This Row],[POP_2024]],"")</f>
        <v>16687.15326331191</v>
      </c>
      <c r="N541" s="3">
        <f>+IF(Tabella2026[[#This Row],[REDDITO COMPLESSIVO PROCAPITE]]&lt;media_aggr_reddito_pc,(media_aggr_reddito_pc-Tabella2026[[#This Row],[REDDITO COMPLESSIVO PROCAPITE]]),0)</f>
        <v>1137.9127992968315</v>
      </c>
      <c r="O541" s="3">
        <f>+Tabella2026[[#This Row],[DIFFERENZA REDDITO INFERIORE ALLA MEDIA DALLA MEDIA]]*Tabella2026[[#This Row],[POP_2024]]</f>
        <v>21776237.240143463</v>
      </c>
      <c r="P541" s="3">
        <f>+Tabella2026[[#This Row],[POPOLAZIONE PER DIFFERENZA ]]/SUM(Tabella2026[[POPOLAZIONE PER DIFFERENZA ]])</f>
        <v>1.9319488001024612E-4</v>
      </c>
      <c r="Q541" s="3">
        <f>+Tabella2026[[#This Row],[INCIDENZA POPOLAZIONE PER DIFFERENZA]]*(PLAFOND-SUM(Tabella2026[CONTRIBUTO SULLA BASE DELLA POPOLAZIONE]))</f>
        <v>56876.427778856683</v>
      </c>
      <c r="R541" s="3">
        <f>+Tabella2026[[#This Row],[CONTRIBUTO SULLA BASE DELLA POPOLAZIONE]]+Tabella2026[[#This Row],[CONTRIBUTO SULLA BASE DEL REDDITO]]</f>
        <v>152458.16093335877</v>
      </c>
      <c r="S541" s="3">
        <f>+Tabella2026[[#This Row],[CONTRIBUTO TOTALE]]/(PLAFOND/N_TESSERE)</f>
        <v>304.91632186671757</v>
      </c>
      <c r="T541" s="3">
        <f>+MAX(CEILING(Tabella2026[[#This Row],[preDEF1]],1),1)</f>
        <v>305</v>
      </c>
      <c r="U541" s="9">
        <f xml:space="preserve"> IF(ROW(Tabella2026[[#This Row],[preDEF2]]) - ROW(Tabella2026[[#Headers],[preDEF2]])&lt;=ABS(SUM(Tabella2026[preDEF2])-N_TESSERE),Tabella2026[[#This Row],[preDEF2]]-1,Tabella2026[[#This Row],[preDEF2]])</f>
        <v>304</v>
      </c>
      <c r="V541" s="21">
        <f>+Tabella2026[[#This Row],[DEF - n. card]]*(PLAFOND/N_TESSERE)</f>
        <v>152000</v>
      </c>
      <c r="W541" s="18"/>
    </row>
    <row r="542" spans="2:23" x14ac:dyDescent="0.25">
      <c r="B542" s="1" t="s">
        <v>1144</v>
      </c>
      <c r="C542" s="2">
        <v>15085</v>
      </c>
      <c r="D542" s="1" t="s">
        <v>1145</v>
      </c>
      <c r="E542" s="1" t="s">
        <v>12</v>
      </c>
      <c r="F542" s="1" t="s">
        <v>11</v>
      </c>
      <c r="G542" s="1" t="s">
        <v>1059</v>
      </c>
      <c r="H542" s="1" t="s">
        <v>15835</v>
      </c>
      <c r="I542" s="5">
        <v>19111</v>
      </c>
      <c r="J542" s="5">
        <v>416260981</v>
      </c>
      <c r="K542" s="3">
        <f>+Tabella2026[[#This Row],[POP_2024]]/SUM(Tabella2026[POP_2024])</f>
        <v>3.2422593962241512E-4</v>
      </c>
      <c r="L542" s="3">
        <f>+Tabella2026[[#This Row],[INCIDENZA POPOLAZIONE]]*(PLAFOND/2)</f>
        <v>95451.873455384295</v>
      </c>
      <c r="M542" s="3">
        <f>+IFERROR(Tabella2026[[#This Row],[reddito_2024]]/Tabella2026[[#This Row],[POP_2024]],"")</f>
        <v>21781.224478049291</v>
      </c>
      <c r="N542" s="3">
        <f>+IF(Tabella2026[[#This Row],[REDDITO COMPLESSIVO PROCAPITE]]&lt;media_aggr_reddito_pc,(media_aggr_reddito_pc-Tabella2026[[#This Row],[REDDITO COMPLESSIVO PROCAPITE]]),0)</f>
        <v>0</v>
      </c>
      <c r="O542" s="3">
        <f>+Tabella2026[[#This Row],[DIFFERENZA REDDITO INFERIORE ALLA MEDIA DALLA MEDIA]]*Tabella2026[[#This Row],[POP_2024]]</f>
        <v>0</v>
      </c>
      <c r="P542" s="3">
        <f>+Tabella2026[[#This Row],[POPOLAZIONE PER DIFFERENZA ]]/SUM(Tabella2026[[POPOLAZIONE PER DIFFERENZA ]])</f>
        <v>0</v>
      </c>
      <c r="Q542" s="3">
        <f>+Tabella2026[[#This Row],[INCIDENZA POPOLAZIONE PER DIFFERENZA]]*(PLAFOND-SUM(Tabella2026[CONTRIBUTO SULLA BASE DELLA POPOLAZIONE]))</f>
        <v>0</v>
      </c>
      <c r="R542" s="3">
        <f>+Tabella2026[[#This Row],[CONTRIBUTO SULLA BASE DELLA POPOLAZIONE]]+Tabella2026[[#This Row],[CONTRIBUTO SULLA BASE DEL REDDITO]]</f>
        <v>95451.873455384295</v>
      </c>
      <c r="S542" s="3">
        <f>+Tabella2026[[#This Row],[CONTRIBUTO TOTALE]]/(PLAFOND/N_TESSERE)</f>
        <v>190.9037469107686</v>
      </c>
      <c r="T542" s="3">
        <f>+MAX(CEILING(Tabella2026[[#This Row],[preDEF1]],1),1)</f>
        <v>191</v>
      </c>
      <c r="U542" s="9">
        <f xml:space="preserve"> IF(ROW(Tabella2026[[#This Row],[preDEF2]]) - ROW(Tabella2026[[#Headers],[preDEF2]])&lt;=ABS(SUM(Tabella2026[preDEF2])-N_TESSERE),Tabella2026[[#This Row],[preDEF2]]-1,Tabella2026[[#This Row],[preDEF2]])</f>
        <v>190</v>
      </c>
      <c r="V542" s="21">
        <f>+Tabella2026[[#This Row],[DEF - n. card]]*(PLAFOND/N_TESSERE)</f>
        <v>95000</v>
      </c>
      <c r="W542" s="18"/>
    </row>
    <row r="543" spans="2:23" x14ac:dyDescent="0.25">
      <c r="B543" s="1" t="s">
        <v>1100</v>
      </c>
      <c r="C543" s="2">
        <v>75016</v>
      </c>
      <c r="D543" s="1" t="s">
        <v>1101</v>
      </c>
      <c r="E543" s="1" t="s">
        <v>33</v>
      </c>
      <c r="F543" s="1" t="s">
        <v>132</v>
      </c>
      <c r="G543" s="1" t="s">
        <v>1059</v>
      </c>
      <c r="H543" s="1" t="s">
        <v>15836</v>
      </c>
      <c r="I543" s="5">
        <v>19093</v>
      </c>
      <c r="J543" s="5">
        <v>234763314</v>
      </c>
      <c r="K543" s="3">
        <f>+Tabella2026[[#This Row],[POP_2024]]/SUM(Tabella2026[POP_2024])</f>
        <v>3.2392056225266977E-4</v>
      </c>
      <c r="L543" s="3">
        <f>+Tabella2026[[#This Row],[INCIDENZA POPOLAZIONE]]*(PLAFOND/2)</f>
        <v>95361.970586764292</v>
      </c>
      <c r="M543" s="3">
        <f>+IFERROR(Tabella2026[[#This Row],[reddito_2024]]/Tabella2026[[#This Row],[POP_2024]],"")</f>
        <v>12295.779290839575</v>
      </c>
      <c r="N543" s="3">
        <f>+IF(Tabella2026[[#This Row],[REDDITO COMPLESSIVO PROCAPITE]]&lt;media_aggr_reddito_pc,(media_aggr_reddito_pc-Tabella2026[[#This Row],[REDDITO COMPLESSIVO PROCAPITE]]),0)</f>
        <v>5529.2867717691661</v>
      </c>
      <c r="O543" s="3">
        <f>+Tabella2026[[#This Row],[DIFFERENZA REDDITO INFERIORE ALLA MEDIA DALLA MEDIA]]*Tabella2026[[#This Row],[POP_2024]]</f>
        <v>105570672.33338869</v>
      </c>
      <c r="P543" s="3">
        <f>+Tabella2026[[#This Row],[POPOLAZIONE PER DIFFERENZA ]]/SUM(Tabella2026[[POPOLAZIONE PER DIFFERENZA ]])</f>
        <v>9.3660411342559699E-4</v>
      </c>
      <c r="Q543" s="3">
        <f>+Tabella2026[[#This Row],[INCIDENZA POPOLAZIONE PER DIFFERENZA]]*(PLAFOND-SUM(Tabella2026[CONTRIBUTO SULLA BASE DELLA POPOLAZIONE]))</f>
        <v>275735.5485394118</v>
      </c>
      <c r="R543" s="3">
        <f>+Tabella2026[[#This Row],[CONTRIBUTO SULLA BASE DELLA POPOLAZIONE]]+Tabella2026[[#This Row],[CONTRIBUTO SULLA BASE DEL REDDITO]]</f>
        <v>371097.51912617608</v>
      </c>
      <c r="S543" s="3">
        <f>+Tabella2026[[#This Row],[CONTRIBUTO TOTALE]]/(PLAFOND/N_TESSERE)</f>
        <v>742.19503825235211</v>
      </c>
      <c r="T543" s="3">
        <f>+MAX(CEILING(Tabella2026[[#This Row],[preDEF1]],1),1)</f>
        <v>743</v>
      </c>
      <c r="U543" s="9">
        <f xml:space="preserve"> IF(ROW(Tabella2026[[#This Row],[preDEF2]]) - ROW(Tabella2026[[#Headers],[preDEF2]])&lt;=ABS(SUM(Tabella2026[preDEF2])-N_TESSERE),Tabella2026[[#This Row],[preDEF2]]-1,Tabella2026[[#This Row],[preDEF2]])</f>
        <v>742</v>
      </c>
      <c r="V543" s="21">
        <f>+Tabella2026[[#This Row],[DEF - n. card]]*(PLAFOND/N_TESSERE)</f>
        <v>371000</v>
      </c>
      <c r="W543" s="18"/>
    </row>
    <row r="544" spans="2:23" x14ac:dyDescent="0.25">
      <c r="B544" s="1" t="s">
        <v>1130</v>
      </c>
      <c r="C544" s="2">
        <v>48044</v>
      </c>
      <c r="D544" s="1" t="s">
        <v>1131</v>
      </c>
      <c r="E544" s="1" t="s">
        <v>30</v>
      </c>
      <c r="F544" s="1" t="s">
        <v>29</v>
      </c>
      <c r="G544" s="1" t="s">
        <v>1059</v>
      </c>
      <c r="H544" s="1" t="s">
        <v>15834</v>
      </c>
      <c r="I544" s="5">
        <v>19063</v>
      </c>
      <c r="J544" s="5">
        <v>323689562</v>
      </c>
      <c r="K544" s="3">
        <f>+Tabella2026[[#This Row],[POP_2024]]/SUM(Tabella2026[POP_2024])</f>
        <v>3.2341159996976084E-4</v>
      </c>
      <c r="L544" s="3">
        <f>+Tabella2026[[#This Row],[INCIDENZA POPOLAZIONE]]*(PLAFOND/2)</f>
        <v>95212.132472397614</v>
      </c>
      <c r="M544" s="3">
        <f>+IFERROR(Tabella2026[[#This Row],[reddito_2024]]/Tabella2026[[#This Row],[POP_2024]],"")</f>
        <v>16979.99066254</v>
      </c>
      <c r="N544" s="3">
        <f>+IF(Tabella2026[[#This Row],[REDDITO COMPLESSIVO PROCAPITE]]&lt;media_aggr_reddito_pc,(media_aggr_reddito_pc-Tabella2026[[#This Row],[REDDITO COMPLESSIVO PROCAPITE]]),0)</f>
        <v>845.07540006874115</v>
      </c>
      <c r="O544" s="3">
        <f>+Tabella2026[[#This Row],[DIFFERENZA REDDITO INFERIORE ALLA MEDIA DALLA MEDIA]]*Tabella2026[[#This Row],[POP_2024]]</f>
        <v>16109672.351510413</v>
      </c>
      <c r="P544" s="3">
        <f>+Tabella2026[[#This Row],[POPOLAZIONE PER DIFFERENZA ]]/SUM(Tabella2026[[POPOLAZIONE PER DIFFERENZA ]])</f>
        <v>1.429221303309942E-4</v>
      </c>
      <c r="Q544" s="3">
        <f>+Tabella2026[[#This Row],[INCIDENZA POPOLAZIONE PER DIFFERENZA]]*(PLAFOND-SUM(Tabella2026[CONTRIBUTO SULLA BASE DELLA POPOLAZIONE]))</f>
        <v>42076.167977847115</v>
      </c>
      <c r="R544" s="3">
        <f>+Tabella2026[[#This Row],[CONTRIBUTO SULLA BASE DELLA POPOLAZIONE]]+Tabella2026[[#This Row],[CONTRIBUTO SULLA BASE DEL REDDITO]]</f>
        <v>137288.30045024474</v>
      </c>
      <c r="S544" s="3">
        <f>+Tabella2026[[#This Row],[CONTRIBUTO TOTALE]]/(PLAFOND/N_TESSERE)</f>
        <v>274.5766009004895</v>
      </c>
      <c r="T544" s="3">
        <f>+MAX(CEILING(Tabella2026[[#This Row],[preDEF1]],1),1)</f>
        <v>275</v>
      </c>
      <c r="U544" s="9">
        <f xml:space="preserve"> IF(ROW(Tabella2026[[#This Row],[preDEF2]]) - ROW(Tabella2026[[#Headers],[preDEF2]])&lt;=ABS(SUM(Tabella2026[preDEF2])-N_TESSERE),Tabella2026[[#This Row],[preDEF2]]-1,Tabella2026[[#This Row],[preDEF2]])</f>
        <v>274</v>
      </c>
      <c r="V544" s="21">
        <f>+Tabella2026[[#This Row],[DEF - n. card]]*(PLAFOND/N_TESSERE)</f>
        <v>137000</v>
      </c>
      <c r="W544" s="18"/>
    </row>
    <row r="545" spans="2:23" x14ac:dyDescent="0.25">
      <c r="B545" s="1" t="s">
        <v>1140</v>
      </c>
      <c r="C545" s="2">
        <v>12127</v>
      </c>
      <c r="D545" s="1" t="s">
        <v>1141</v>
      </c>
      <c r="E545" s="1" t="s">
        <v>12</v>
      </c>
      <c r="F545" s="1" t="s">
        <v>157</v>
      </c>
      <c r="G545" s="1" t="s">
        <v>1059</v>
      </c>
      <c r="H545" s="1" t="s">
        <v>15835</v>
      </c>
      <c r="I545" s="5">
        <v>19056</v>
      </c>
      <c r="J545" s="5">
        <v>390043794</v>
      </c>
      <c r="K545" s="3">
        <f>+Tabella2026[[#This Row],[POP_2024]]/SUM(Tabella2026[POP_2024])</f>
        <v>3.2329284210374875E-4</v>
      </c>
      <c r="L545" s="3">
        <f>+Tabella2026[[#This Row],[INCIDENZA POPOLAZIONE]]*(PLAFOND/2)</f>
        <v>95177.170245712055</v>
      </c>
      <c r="M545" s="3">
        <f>+IFERROR(Tabella2026[[#This Row],[reddito_2024]]/Tabella2026[[#This Row],[POP_2024]],"")</f>
        <v>20468.293136020151</v>
      </c>
      <c r="N545" s="3">
        <f>+IF(Tabella2026[[#This Row],[REDDITO COMPLESSIVO PROCAPITE]]&lt;media_aggr_reddito_pc,(media_aggr_reddito_pc-Tabella2026[[#This Row],[REDDITO COMPLESSIVO PROCAPITE]]),0)</f>
        <v>0</v>
      </c>
      <c r="O545" s="3">
        <f>+Tabella2026[[#This Row],[DIFFERENZA REDDITO INFERIORE ALLA MEDIA DALLA MEDIA]]*Tabella2026[[#This Row],[POP_2024]]</f>
        <v>0</v>
      </c>
      <c r="P545" s="3">
        <f>+Tabella2026[[#This Row],[POPOLAZIONE PER DIFFERENZA ]]/SUM(Tabella2026[[POPOLAZIONE PER DIFFERENZA ]])</f>
        <v>0</v>
      </c>
      <c r="Q545" s="3">
        <f>+Tabella2026[[#This Row],[INCIDENZA POPOLAZIONE PER DIFFERENZA]]*(PLAFOND-SUM(Tabella2026[CONTRIBUTO SULLA BASE DELLA POPOLAZIONE]))</f>
        <v>0</v>
      </c>
      <c r="R545" s="3">
        <f>+Tabella2026[[#This Row],[CONTRIBUTO SULLA BASE DELLA POPOLAZIONE]]+Tabella2026[[#This Row],[CONTRIBUTO SULLA BASE DEL REDDITO]]</f>
        <v>95177.170245712055</v>
      </c>
      <c r="S545" s="3">
        <f>+Tabella2026[[#This Row],[CONTRIBUTO TOTALE]]/(PLAFOND/N_TESSERE)</f>
        <v>190.35434049142413</v>
      </c>
      <c r="T545" s="3">
        <f>+MAX(CEILING(Tabella2026[[#This Row],[preDEF1]],1),1)</f>
        <v>191</v>
      </c>
      <c r="U545" s="9">
        <f xml:space="preserve"> IF(ROW(Tabella2026[[#This Row],[preDEF2]]) - ROW(Tabella2026[[#Headers],[preDEF2]])&lt;=ABS(SUM(Tabella2026[preDEF2])-N_TESSERE),Tabella2026[[#This Row],[preDEF2]]-1,Tabella2026[[#This Row],[preDEF2]])</f>
        <v>190</v>
      </c>
      <c r="V545" s="21">
        <f>+Tabella2026[[#This Row],[DEF - n. card]]*(PLAFOND/N_TESSERE)</f>
        <v>95000</v>
      </c>
      <c r="W545" s="18"/>
    </row>
    <row r="546" spans="2:23" x14ac:dyDescent="0.25">
      <c r="B546" s="1" t="s">
        <v>1112</v>
      </c>
      <c r="C546" s="2">
        <v>58005</v>
      </c>
      <c r="D546" s="1" t="s">
        <v>1113</v>
      </c>
      <c r="E546" s="1" t="s">
        <v>8</v>
      </c>
      <c r="F546" s="1" t="s">
        <v>7</v>
      </c>
      <c r="G546" s="1" t="s">
        <v>1059</v>
      </c>
      <c r="H546" s="1" t="s">
        <v>15834</v>
      </c>
      <c r="I546" s="5">
        <v>19038</v>
      </c>
      <c r="J546" s="5">
        <v>303237647</v>
      </c>
      <c r="K546" s="3">
        <f>+Tabella2026[[#This Row],[POP_2024]]/SUM(Tabella2026[POP_2024])</f>
        <v>3.229874647340034E-4</v>
      </c>
      <c r="L546" s="3">
        <f>+Tabella2026[[#This Row],[INCIDENZA POPOLAZIONE]]*(PLAFOND/2)</f>
        <v>95087.267377092052</v>
      </c>
      <c r="M546" s="3">
        <f>+IFERROR(Tabella2026[[#This Row],[reddito_2024]]/Tabella2026[[#This Row],[POP_2024]],"")</f>
        <v>15928.020117659418</v>
      </c>
      <c r="N546" s="3">
        <f>+IF(Tabella2026[[#This Row],[REDDITO COMPLESSIVO PROCAPITE]]&lt;media_aggr_reddito_pc,(media_aggr_reddito_pc-Tabella2026[[#This Row],[REDDITO COMPLESSIVO PROCAPITE]]),0)</f>
        <v>1897.0459449493228</v>
      </c>
      <c r="O546" s="3">
        <f>+Tabella2026[[#This Row],[DIFFERENZA REDDITO INFERIORE ALLA MEDIA DALLA MEDIA]]*Tabella2026[[#This Row],[POP_2024]]</f>
        <v>36115960.699945204</v>
      </c>
      <c r="P546" s="3">
        <f>+Tabella2026[[#This Row],[POPOLAZIONE PER DIFFERENZA ]]/SUM(Tabella2026[[POPOLAZIONE PER DIFFERENZA ]])</f>
        <v>3.2041434050039355E-4</v>
      </c>
      <c r="Q546" s="3">
        <f>+Tabella2026[[#This Row],[INCIDENZA POPOLAZIONE PER DIFFERENZA]]*(PLAFOND-SUM(Tabella2026[CONTRIBUTO SULLA BASE DELLA POPOLAZIONE]))</f>
        <v>94329.74153256086</v>
      </c>
      <c r="R546" s="3">
        <f>+Tabella2026[[#This Row],[CONTRIBUTO SULLA BASE DELLA POPOLAZIONE]]+Tabella2026[[#This Row],[CONTRIBUTO SULLA BASE DEL REDDITO]]</f>
        <v>189417.00890965291</v>
      </c>
      <c r="S546" s="3">
        <f>+Tabella2026[[#This Row],[CONTRIBUTO TOTALE]]/(PLAFOND/N_TESSERE)</f>
        <v>378.83401781930581</v>
      </c>
      <c r="T546" s="3">
        <f>+MAX(CEILING(Tabella2026[[#This Row],[preDEF1]],1),1)</f>
        <v>379</v>
      </c>
      <c r="U546" s="9">
        <f xml:space="preserve"> IF(ROW(Tabella2026[[#This Row],[preDEF2]]) - ROW(Tabella2026[[#Headers],[preDEF2]])&lt;=ABS(SUM(Tabella2026[preDEF2])-N_TESSERE),Tabella2026[[#This Row],[preDEF2]]-1,Tabella2026[[#This Row],[preDEF2]])</f>
        <v>378</v>
      </c>
      <c r="V546" s="21">
        <f>+Tabella2026[[#This Row],[DEF - n. card]]*(PLAFOND/N_TESSERE)</f>
        <v>189000</v>
      </c>
      <c r="W546" s="18"/>
    </row>
    <row r="547" spans="2:23" x14ac:dyDescent="0.25">
      <c r="B547" s="1" t="s">
        <v>1136</v>
      </c>
      <c r="C547" s="2">
        <v>15098</v>
      </c>
      <c r="D547" s="1" t="s">
        <v>1137</v>
      </c>
      <c r="E547" s="1" t="s">
        <v>12</v>
      </c>
      <c r="F547" s="1" t="s">
        <v>11</v>
      </c>
      <c r="G547" s="1" t="s">
        <v>1059</v>
      </c>
      <c r="H547" s="1" t="s">
        <v>15835</v>
      </c>
      <c r="I547" s="5">
        <v>19016</v>
      </c>
      <c r="J547" s="5">
        <v>457232802</v>
      </c>
      <c r="K547" s="3">
        <f>+Tabella2026[[#This Row],[POP_2024]]/SUM(Tabella2026[POP_2024])</f>
        <v>3.2261422572653689E-4</v>
      </c>
      <c r="L547" s="3">
        <f>+Tabella2026[[#This Row],[INCIDENZA POPOLAZIONE]]*(PLAFOND/2)</f>
        <v>94977.386093223162</v>
      </c>
      <c r="M547" s="3">
        <f>+IFERROR(Tabella2026[[#This Row],[reddito_2024]]/Tabella2026[[#This Row],[POP_2024]],"")</f>
        <v>24044.636201093817</v>
      </c>
      <c r="N547" s="3">
        <f>+IF(Tabella2026[[#This Row],[REDDITO COMPLESSIVO PROCAPITE]]&lt;media_aggr_reddito_pc,(media_aggr_reddito_pc-Tabella2026[[#This Row],[REDDITO COMPLESSIVO PROCAPITE]]),0)</f>
        <v>0</v>
      </c>
      <c r="O547" s="3">
        <f>+Tabella2026[[#This Row],[DIFFERENZA REDDITO INFERIORE ALLA MEDIA DALLA MEDIA]]*Tabella2026[[#This Row],[POP_2024]]</f>
        <v>0</v>
      </c>
      <c r="P547" s="3">
        <f>+Tabella2026[[#This Row],[POPOLAZIONE PER DIFFERENZA ]]/SUM(Tabella2026[[POPOLAZIONE PER DIFFERENZA ]])</f>
        <v>0</v>
      </c>
      <c r="Q547" s="3">
        <f>+Tabella2026[[#This Row],[INCIDENZA POPOLAZIONE PER DIFFERENZA]]*(PLAFOND-SUM(Tabella2026[CONTRIBUTO SULLA BASE DELLA POPOLAZIONE]))</f>
        <v>0</v>
      </c>
      <c r="R547" s="3">
        <f>+Tabella2026[[#This Row],[CONTRIBUTO SULLA BASE DELLA POPOLAZIONE]]+Tabella2026[[#This Row],[CONTRIBUTO SULLA BASE DEL REDDITO]]</f>
        <v>94977.386093223162</v>
      </c>
      <c r="S547" s="3">
        <f>+Tabella2026[[#This Row],[CONTRIBUTO TOTALE]]/(PLAFOND/N_TESSERE)</f>
        <v>189.95477218644632</v>
      </c>
      <c r="T547" s="3">
        <f>+MAX(CEILING(Tabella2026[[#This Row],[preDEF1]],1),1)</f>
        <v>190</v>
      </c>
      <c r="U547" s="9">
        <f xml:space="preserve"> IF(ROW(Tabella2026[[#This Row],[preDEF2]]) - ROW(Tabella2026[[#Headers],[preDEF2]])&lt;=ABS(SUM(Tabella2026[preDEF2])-N_TESSERE),Tabella2026[[#This Row],[preDEF2]]-1,Tabella2026[[#This Row],[preDEF2]])</f>
        <v>189</v>
      </c>
      <c r="V547" s="21">
        <f>+Tabella2026[[#This Row],[DEF - n. card]]*(PLAFOND/N_TESSERE)</f>
        <v>94500</v>
      </c>
      <c r="W547" s="18"/>
    </row>
    <row r="548" spans="2:23" x14ac:dyDescent="0.25">
      <c r="B548" s="1" t="s">
        <v>1138</v>
      </c>
      <c r="C548" s="2">
        <v>35012</v>
      </c>
      <c r="D548" s="1" t="s">
        <v>1139</v>
      </c>
      <c r="E548" s="1" t="s">
        <v>27</v>
      </c>
      <c r="F548" s="1" t="s">
        <v>64</v>
      </c>
      <c r="G548" s="1" t="s">
        <v>1059</v>
      </c>
      <c r="H548" s="1" t="s">
        <v>15835</v>
      </c>
      <c r="I548" s="5">
        <v>19013</v>
      </c>
      <c r="J548" s="5">
        <v>406938674</v>
      </c>
      <c r="K548" s="3">
        <f>+Tabella2026[[#This Row],[POP_2024]]/SUM(Tabella2026[POP_2024])</f>
        <v>3.2256332949824596E-4</v>
      </c>
      <c r="L548" s="3">
        <f>+Tabella2026[[#This Row],[INCIDENZA POPOLAZIONE]]*(PLAFOND/2)</f>
        <v>94962.40228178649</v>
      </c>
      <c r="M548" s="3">
        <f>+IFERROR(Tabella2026[[#This Row],[reddito_2024]]/Tabella2026[[#This Row],[POP_2024]],"")</f>
        <v>21403.1806658602</v>
      </c>
      <c r="N548" s="3">
        <f>+IF(Tabella2026[[#This Row],[REDDITO COMPLESSIVO PROCAPITE]]&lt;media_aggr_reddito_pc,(media_aggr_reddito_pc-Tabella2026[[#This Row],[REDDITO COMPLESSIVO PROCAPITE]]),0)</f>
        <v>0</v>
      </c>
      <c r="O548" s="3">
        <f>+Tabella2026[[#This Row],[DIFFERENZA REDDITO INFERIORE ALLA MEDIA DALLA MEDIA]]*Tabella2026[[#This Row],[POP_2024]]</f>
        <v>0</v>
      </c>
      <c r="P548" s="3">
        <f>+Tabella2026[[#This Row],[POPOLAZIONE PER DIFFERENZA ]]/SUM(Tabella2026[[POPOLAZIONE PER DIFFERENZA ]])</f>
        <v>0</v>
      </c>
      <c r="Q548" s="3">
        <f>+Tabella2026[[#This Row],[INCIDENZA POPOLAZIONE PER DIFFERENZA]]*(PLAFOND-SUM(Tabella2026[CONTRIBUTO SULLA BASE DELLA POPOLAZIONE]))</f>
        <v>0</v>
      </c>
      <c r="R548" s="3">
        <f>+Tabella2026[[#This Row],[CONTRIBUTO SULLA BASE DELLA POPOLAZIONE]]+Tabella2026[[#This Row],[CONTRIBUTO SULLA BASE DEL REDDITO]]</f>
        <v>94962.40228178649</v>
      </c>
      <c r="S548" s="3">
        <f>+Tabella2026[[#This Row],[CONTRIBUTO TOTALE]]/(PLAFOND/N_TESSERE)</f>
        <v>189.92480456357299</v>
      </c>
      <c r="T548" s="3">
        <f>+MAX(CEILING(Tabella2026[[#This Row],[preDEF1]],1),1)</f>
        <v>190</v>
      </c>
      <c r="U548" s="9">
        <f xml:space="preserve"> IF(ROW(Tabella2026[[#This Row],[preDEF2]]) - ROW(Tabella2026[[#Headers],[preDEF2]])&lt;=ABS(SUM(Tabella2026[preDEF2])-N_TESSERE),Tabella2026[[#This Row],[preDEF2]]-1,Tabella2026[[#This Row],[preDEF2]])</f>
        <v>189</v>
      </c>
      <c r="V548" s="21">
        <f>+Tabella2026[[#This Row],[DEF - n. card]]*(PLAFOND/N_TESSERE)</f>
        <v>94500</v>
      </c>
      <c r="W548" s="18"/>
    </row>
    <row r="549" spans="2:23" x14ac:dyDescent="0.25">
      <c r="B549" s="1" t="s">
        <v>1128</v>
      </c>
      <c r="C549" s="2">
        <v>27037</v>
      </c>
      <c r="D549" s="1" t="s">
        <v>1129</v>
      </c>
      <c r="E549" s="1" t="s">
        <v>38</v>
      </c>
      <c r="F549" s="1" t="s">
        <v>40</v>
      </c>
      <c r="G549" s="1" t="s">
        <v>1059</v>
      </c>
      <c r="H549" s="1" t="s">
        <v>15835</v>
      </c>
      <c r="I549" s="5">
        <v>19010</v>
      </c>
      <c r="J549" s="5">
        <v>386989131</v>
      </c>
      <c r="K549" s="3">
        <f>+Tabella2026[[#This Row],[POP_2024]]/SUM(Tabella2026[POP_2024])</f>
        <v>3.2251243326995507E-4</v>
      </c>
      <c r="L549" s="3">
        <f>+Tabella2026[[#This Row],[INCIDENZA POPOLAZIONE]]*(PLAFOND/2)</f>
        <v>94947.418470349818</v>
      </c>
      <c r="M549" s="3">
        <f>+IFERROR(Tabella2026[[#This Row],[reddito_2024]]/Tabella2026[[#This Row],[POP_2024]],"")</f>
        <v>20357.134718569174</v>
      </c>
      <c r="N549" s="3">
        <f>+IF(Tabella2026[[#This Row],[REDDITO COMPLESSIVO PROCAPITE]]&lt;media_aggr_reddito_pc,(media_aggr_reddito_pc-Tabella2026[[#This Row],[REDDITO COMPLESSIVO PROCAPITE]]),0)</f>
        <v>0</v>
      </c>
      <c r="O549" s="3">
        <f>+Tabella2026[[#This Row],[DIFFERENZA REDDITO INFERIORE ALLA MEDIA DALLA MEDIA]]*Tabella2026[[#This Row],[POP_2024]]</f>
        <v>0</v>
      </c>
      <c r="P549" s="3">
        <f>+Tabella2026[[#This Row],[POPOLAZIONE PER DIFFERENZA ]]/SUM(Tabella2026[[POPOLAZIONE PER DIFFERENZA ]])</f>
        <v>0</v>
      </c>
      <c r="Q549" s="3">
        <f>+Tabella2026[[#This Row],[INCIDENZA POPOLAZIONE PER DIFFERENZA]]*(PLAFOND-SUM(Tabella2026[CONTRIBUTO SULLA BASE DELLA POPOLAZIONE]))</f>
        <v>0</v>
      </c>
      <c r="R549" s="3">
        <f>+Tabella2026[[#This Row],[CONTRIBUTO SULLA BASE DELLA POPOLAZIONE]]+Tabella2026[[#This Row],[CONTRIBUTO SULLA BASE DEL REDDITO]]</f>
        <v>94947.418470349818</v>
      </c>
      <c r="S549" s="3">
        <f>+Tabella2026[[#This Row],[CONTRIBUTO TOTALE]]/(PLAFOND/N_TESSERE)</f>
        <v>189.89483694069963</v>
      </c>
      <c r="T549" s="3">
        <f>+MAX(CEILING(Tabella2026[[#This Row],[preDEF1]],1),1)</f>
        <v>190</v>
      </c>
      <c r="U549" s="9">
        <f xml:space="preserve"> IF(ROW(Tabella2026[[#This Row],[preDEF2]]) - ROW(Tabella2026[[#Headers],[preDEF2]])&lt;=ABS(SUM(Tabella2026[preDEF2])-N_TESSERE),Tabella2026[[#This Row],[preDEF2]]-1,Tabella2026[[#This Row],[preDEF2]])</f>
        <v>189</v>
      </c>
      <c r="V549" s="21">
        <f>+Tabella2026[[#This Row],[DEF - n. card]]*(PLAFOND/N_TESSERE)</f>
        <v>94500</v>
      </c>
      <c r="W549" s="18"/>
    </row>
    <row r="550" spans="2:23" x14ac:dyDescent="0.25">
      <c r="B550" s="1" t="s">
        <v>1124</v>
      </c>
      <c r="C550" s="2">
        <v>6001</v>
      </c>
      <c r="D550" s="1" t="s">
        <v>1125</v>
      </c>
      <c r="E550" s="1" t="s">
        <v>18</v>
      </c>
      <c r="F550" s="1" t="s">
        <v>138</v>
      </c>
      <c r="G550" s="1" t="s">
        <v>1059</v>
      </c>
      <c r="H550" s="1" t="s">
        <v>15835</v>
      </c>
      <c r="I550" s="5">
        <v>19005</v>
      </c>
      <c r="J550" s="5">
        <v>328827751</v>
      </c>
      <c r="K550" s="3">
        <f>+Tabella2026[[#This Row],[POP_2024]]/SUM(Tabella2026[POP_2024])</f>
        <v>3.2242760622280359E-4</v>
      </c>
      <c r="L550" s="3">
        <f>+Tabella2026[[#This Row],[INCIDENZA POPOLAZIONE]]*(PLAFOND/2)</f>
        <v>94922.445451288702</v>
      </c>
      <c r="M550" s="3">
        <f>+IFERROR(Tabella2026[[#This Row],[reddito_2024]]/Tabella2026[[#This Row],[POP_2024]],"")</f>
        <v>17302.170534069981</v>
      </c>
      <c r="N550" s="3">
        <f>+IF(Tabella2026[[#This Row],[REDDITO COMPLESSIVO PROCAPITE]]&lt;media_aggr_reddito_pc,(media_aggr_reddito_pc-Tabella2026[[#This Row],[REDDITO COMPLESSIVO PROCAPITE]]),0)</f>
        <v>522.89552853876012</v>
      </c>
      <c r="O550" s="3">
        <f>+Tabella2026[[#This Row],[DIFFERENZA REDDITO INFERIORE ALLA MEDIA DALLA MEDIA]]*Tabella2026[[#This Row],[POP_2024]]</f>
        <v>9937629.5198791362</v>
      </c>
      <c r="P550" s="3">
        <f>+Tabella2026[[#This Row],[POPOLAZIONE PER DIFFERENZA ]]/SUM(Tabella2026[[POPOLAZIONE PER DIFFERENZA ]])</f>
        <v>8.816487079503736E-5</v>
      </c>
      <c r="Q550" s="3">
        <f>+Tabella2026[[#This Row],[INCIDENZA POPOLAZIONE PER DIFFERENZA]]*(PLAFOND-SUM(Tabella2026[CONTRIBUTO SULLA BASE DELLA POPOLAZIONE]))</f>
        <v>25955.671838406008</v>
      </c>
      <c r="R550" s="3">
        <f>+Tabella2026[[#This Row],[CONTRIBUTO SULLA BASE DELLA POPOLAZIONE]]+Tabella2026[[#This Row],[CONTRIBUTO SULLA BASE DEL REDDITO]]</f>
        <v>120878.11728969471</v>
      </c>
      <c r="S550" s="3">
        <f>+Tabella2026[[#This Row],[CONTRIBUTO TOTALE]]/(PLAFOND/N_TESSERE)</f>
        <v>241.75623457938943</v>
      </c>
      <c r="T550" s="3">
        <f>+MAX(CEILING(Tabella2026[[#This Row],[preDEF1]],1),1)</f>
        <v>242</v>
      </c>
      <c r="U550" s="9">
        <f xml:space="preserve"> IF(ROW(Tabella2026[[#This Row],[preDEF2]]) - ROW(Tabella2026[[#Headers],[preDEF2]])&lt;=ABS(SUM(Tabella2026[preDEF2])-N_TESSERE),Tabella2026[[#This Row],[preDEF2]]-1,Tabella2026[[#This Row],[preDEF2]])</f>
        <v>241</v>
      </c>
      <c r="V550" s="21">
        <f>+Tabella2026[[#This Row],[DEF - n. card]]*(PLAFOND/N_TESSERE)</f>
        <v>120500</v>
      </c>
      <c r="W550" s="18"/>
    </row>
    <row r="551" spans="2:23" x14ac:dyDescent="0.25">
      <c r="B551" s="1" t="s">
        <v>1122</v>
      </c>
      <c r="C551" s="2">
        <v>100003</v>
      </c>
      <c r="D551" s="1" t="s">
        <v>1123</v>
      </c>
      <c r="E551" s="1" t="s">
        <v>30</v>
      </c>
      <c r="F551" s="1" t="s">
        <v>54</v>
      </c>
      <c r="G551" s="1" t="s">
        <v>1059</v>
      </c>
      <c r="H551" s="1" t="s">
        <v>15834</v>
      </c>
      <c r="I551" s="5">
        <v>18992</v>
      </c>
      <c r="J551" s="5">
        <v>347659685</v>
      </c>
      <c r="K551" s="3">
        <f>+Tabella2026[[#This Row],[POP_2024]]/SUM(Tabella2026[POP_2024])</f>
        <v>3.2220705590020973E-4</v>
      </c>
      <c r="L551" s="3">
        <f>+Tabella2026[[#This Row],[INCIDENZA POPOLAZIONE]]*(PLAFOND/2)</f>
        <v>94857.515601729814</v>
      </c>
      <c r="M551" s="3">
        <f>+IFERROR(Tabella2026[[#This Row],[reddito_2024]]/Tabella2026[[#This Row],[POP_2024]],"")</f>
        <v>18305.585772957034</v>
      </c>
      <c r="N551" s="3">
        <f>+IF(Tabella2026[[#This Row],[REDDITO COMPLESSIVO PROCAPITE]]&lt;media_aggr_reddito_pc,(media_aggr_reddito_pc-Tabella2026[[#This Row],[REDDITO COMPLESSIVO PROCAPITE]]),0)</f>
        <v>0</v>
      </c>
      <c r="O551" s="3">
        <f>+Tabella2026[[#This Row],[DIFFERENZA REDDITO INFERIORE ALLA MEDIA DALLA MEDIA]]*Tabella2026[[#This Row],[POP_2024]]</f>
        <v>0</v>
      </c>
      <c r="P551" s="3">
        <f>+Tabella2026[[#This Row],[POPOLAZIONE PER DIFFERENZA ]]/SUM(Tabella2026[[POPOLAZIONE PER DIFFERENZA ]])</f>
        <v>0</v>
      </c>
      <c r="Q551" s="3">
        <f>+Tabella2026[[#This Row],[INCIDENZA POPOLAZIONE PER DIFFERENZA]]*(PLAFOND-SUM(Tabella2026[CONTRIBUTO SULLA BASE DELLA POPOLAZIONE]))</f>
        <v>0</v>
      </c>
      <c r="R551" s="3">
        <f>+Tabella2026[[#This Row],[CONTRIBUTO SULLA BASE DELLA POPOLAZIONE]]+Tabella2026[[#This Row],[CONTRIBUTO SULLA BASE DEL REDDITO]]</f>
        <v>94857.515601729814</v>
      </c>
      <c r="S551" s="3">
        <f>+Tabella2026[[#This Row],[CONTRIBUTO TOTALE]]/(PLAFOND/N_TESSERE)</f>
        <v>189.71503120345963</v>
      </c>
      <c r="T551" s="3">
        <f>+MAX(CEILING(Tabella2026[[#This Row],[preDEF1]],1),1)</f>
        <v>190</v>
      </c>
      <c r="U551" s="9">
        <f xml:space="preserve"> IF(ROW(Tabella2026[[#This Row],[preDEF2]]) - ROW(Tabella2026[[#Headers],[preDEF2]])&lt;=ABS(SUM(Tabella2026[preDEF2])-N_TESSERE),Tabella2026[[#This Row],[preDEF2]]-1,Tabella2026[[#This Row],[preDEF2]])</f>
        <v>189</v>
      </c>
      <c r="V551" s="21">
        <f>+Tabella2026[[#This Row],[DEF - n. card]]*(PLAFOND/N_TESSERE)</f>
        <v>94500</v>
      </c>
      <c r="W551" s="18"/>
    </row>
    <row r="552" spans="2:23" x14ac:dyDescent="0.25">
      <c r="B552" s="1" t="s">
        <v>1132</v>
      </c>
      <c r="C552" s="2">
        <v>68041</v>
      </c>
      <c r="D552" s="1" t="s">
        <v>1133</v>
      </c>
      <c r="E552" s="1" t="s">
        <v>96</v>
      </c>
      <c r="F552" s="1" t="s">
        <v>95</v>
      </c>
      <c r="G552" s="1" t="s">
        <v>1059</v>
      </c>
      <c r="H552" s="1" t="s">
        <v>15836</v>
      </c>
      <c r="I552" s="5">
        <v>18967</v>
      </c>
      <c r="J552" s="5">
        <v>296353660</v>
      </c>
      <c r="K552" s="3">
        <f>+Tabella2026[[#This Row],[POP_2024]]/SUM(Tabella2026[POP_2024])</f>
        <v>3.2178292066445228E-4</v>
      </c>
      <c r="L552" s="3">
        <f>+Tabella2026[[#This Row],[INCIDENZA POPOLAZIONE]]*(PLAFOND/2)</f>
        <v>94732.650506424252</v>
      </c>
      <c r="M552" s="3">
        <f>+IFERROR(Tabella2026[[#This Row],[reddito_2024]]/Tabella2026[[#This Row],[POP_2024]],"")</f>
        <v>15624.698687193546</v>
      </c>
      <c r="N552" s="3">
        <f>+IF(Tabella2026[[#This Row],[REDDITO COMPLESSIVO PROCAPITE]]&lt;media_aggr_reddito_pc,(media_aggr_reddito_pc-Tabella2026[[#This Row],[REDDITO COMPLESSIVO PROCAPITE]]),0)</f>
        <v>2200.3673754151951</v>
      </c>
      <c r="O552" s="3">
        <f>+Tabella2026[[#This Row],[DIFFERENZA REDDITO INFERIORE ALLA MEDIA DALLA MEDIA]]*Tabella2026[[#This Row],[POP_2024]]</f>
        <v>41734368.009500004</v>
      </c>
      <c r="P552" s="3">
        <f>+Tabella2026[[#This Row],[POPOLAZIONE PER DIFFERENZA ]]/SUM(Tabella2026[[POPOLAZIONE PER DIFFERENZA ]])</f>
        <v>3.7025984475569981E-4</v>
      </c>
      <c r="Q552" s="3">
        <f>+Tabella2026[[#This Row],[INCIDENZA POPOLAZIONE PER DIFFERENZA]]*(PLAFOND-SUM(Tabella2026[CONTRIBUTO SULLA BASE DELLA POPOLAZIONE]))</f>
        <v>109004.2206011949</v>
      </c>
      <c r="R552" s="3">
        <f>+Tabella2026[[#This Row],[CONTRIBUTO SULLA BASE DELLA POPOLAZIONE]]+Tabella2026[[#This Row],[CONTRIBUTO SULLA BASE DEL REDDITO]]</f>
        <v>203736.87110761914</v>
      </c>
      <c r="S552" s="3">
        <f>+Tabella2026[[#This Row],[CONTRIBUTO TOTALE]]/(PLAFOND/N_TESSERE)</f>
        <v>407.4737422152383</v>
      </c>
      <c r="T552" s="3">
        <f>+MAX(CEILING(Tabella2026[[#This Row],[preDEF1]],1),1)</f>
        <v>408</v>
      </c>
      <c r="U552" s="9">
        <f xml:space="preserve"> IF(ROW(Tabella2026[[#This Row],[preDEF2]]) - ROW(Tabella2026[[#Headers],[preDEF2]])&lt;=ABS(SUM(Tabella2026[preDEF2])-N_TESSERE),Tabella2026[[#This Row],[preDEF2]]-1,Tabella2026[[#This Row],[preDEF2]])</f>
        <v>407</v>
      </c>
      <c r="V552" s="21">
        <f>+Tabella2026[[#This Row],[DEF - n. card]]*(PLAFOND/N_TESSERE)</f>
        <v>203500</v>
      </c>
      <c r="W552" s="18"/>
    </row>
    <row r="553" spans="2:23" x14ac:dyDescent="0.25">
      <c r="B553" s="1" t="s">
        <v>1126</v>
      </c>
      <c r="C553" s="2">
        <v>88008</v>
      </c>
      <c r="D553" s="1" t="s">
        <v>1127</v>
      </c>
      <c r="E553" s="1" t="s">
        <v>21</v>
      </c>
      <c r="F553" s="1" t="s">
        <v>186</v>
      </c>
      <c r="G553" s="1" t="s">
        <v>1059</v>
      </c>
      <c r="H553" s="1" t="s">
        <v>15836</v>
      </c>
      <c r="I553" s="5">
        <v>18949</v>
      </c>
      <c r="J553" s="5">
        <v>219787704</v>
      </c>
      <c r="K553" s="3">
        <f>+Tabella2026[[#This Row],[POP_2024]]/SUM(Tabella2026[POP_2024])</f>
        <v>3.2147754329470694E-4</v>
      </c>
      <c r="L553" s="3">
        <f>+Tabella2026[[#This Row],[INCIDENZA POPOLAZIONE]]*(PLAFOND/2)</f>
        <v>94642.747637804248</v>
      </c>
      <c r="M553" s="3">
        <f>+IFERROR(Tabella2026[[#This Row],[reddito_2024]]/Tabella2026[[#This Row],[POP_2024]],"")</f>
        <v>11598.907805161221</v>
      </c>
      <c r="N553" s="3">
        <f>+IF(Tabella2026[[#This Row],[REDDITO COMPLESSIVO PROCAPITE]]&lt;media_aggr_reddito_pc,(media_aggr_reddito_pc-Tabella2026[[#This Row],[REDDITO COMPLESSIVO PROCAPITE]]),0)</f>
        <v>6226.1582574475196</v>
      </c>
      <c r="O553" s="3">
        <f>+Tabella2026[[#This Row],[DIFFERENZA REDDITO INFERIORE ALLA MEDIA DALLA MEDIA]]*Tabella2026[[#This Row],[POP_2024]]</f>
        <v>117979472.82037304</v>
      </c>
      <c r="P553" s="3">
        <f>+Tabella2026[[#This Row],[POPOLAZIONE PER DIFFERENZA ]]/SUM(Tabella2026[[POPOLAZIONE PER DIFFERENZA ]])</f>
        <v>1.0466927708330707E-3</v>
      </c>
      <c r="Q553" s="3">
        <f>+Tabella2026[[#This Row],[INCIDENZA POPOLAZIONE PER DIFFERENZA]]*(PLAFOND-SUM(Tabella2026[CONTRIBUTO SULLA BASE DELLA POPOLAZIONE]))</f>
        <v>308145.56671367912</v>
      </c>
      <c r="R553" s="3">
        <f>+Tabella2026[[#This Row],[CONTRIBUTO SULLA BASE DELLA POPOLAZIONE]]+Tabella2026[[#This Row],[CONTRIBUTO SULLA BASE DEL REDDITO]]</f>
        <v>402788.31435148336</v>
      </c>
      <c r="S553" s="3">
        <f>+Tabella2026[[#This Row],[CONTRIBUTO TOTALE]]/(PLAFOND/N_TESSERE)</f>
        <v>805.57662870296667</v>
      </c>
      <c r="T553" s="3">
        <f>+MAX(CEILING(Tabella2026[[#This Row],[preDEF1]],1),1)</f>
        <v>806</v>
      </c>
      <c r="U553" s="9">
        <f xml:space="preserve"> IF(ROW(Tabella2026[[#This Row],[preDEF2]]) - ROW(Tabella2026[[#Headers],[preDEF2]])&lt;=ABS(SUM(Tabella2026[preDEF2])-N_TESSERE),Tabella2026[[#This Row],[preDEF2]]-1,Tabella2026[[#This Row],[preDEF2]])</f>
        <v>805</v>
      </c>
      <c r="V553" s="21">
        <f>+Tabella2026[[#This Row],[DEF - n. card]]*(PLAFOND/N_TESSERE)</f>
        <v>402500</v>
      </c>
      <c r="W553" s="18"/>
    </row>
    <row r="554" spans="2:23" x14ac:dyDescent="0.25">
      <c r="B554" s="1" t="s">
        <v>1082</v>
      </c>
      <c r="C554" s="2">
        <v>75031</v>
      </c>
      <c r="D554" s="1" t="s">
        <v>1083</v>
      </c>
      <c r="E554" s="1" t="s">
        <v>33</v>
      </c>
      <c r="F554" s="1" t="s">
        <v>132</v>
      </c>
      <c r="G554" s="1" t="s">
        <v>1059</v>
      </c>
      <c r="H554" s="1" t="s">
        <v>15836</v>
      </c>
      <c r="I554" s="5">
        <v>18934</v>
      </c>
      <c r="J554" s="5">
        <v>253259535</v>
      </c>
      <c r="K554" s="3">
        <f>+Tabella2026[[#This Row],[POP_2024]]/SUM(Tabella2026[POP_2024])</f>
        <v>3.2122306215325247E-4</v>
      </c>
      <c r="L554" s="3">
        <f>+Tabella2026[[#This Row],[INCIDENZA POPOLAZIONE]]*(PLAFOND/2)</f>
        <v>94567.828580620917</v>
      </c>
      <c r="M554" s="3">
        <f>+IFERROR(Tabella2026[[#This Row],[reddito_2024]]/Tabella2026[[#This Row],[POP_2024]],"")</f>
        <v>13375.912907996197</v>
      </c>
      <c r="N554" s="3">
        <f>+IF(Tabella2026[[#This Row],[REDDITO COMPLESSIVO PROCAPITE]]&lt;media_aggr_reddito_pc,(media_aggr_reddito_pc-Tabella2026[[#This Row],[REDDITO COMPLESSIVO PROCAPITE]]),0)</f>
        <v>4449.1531546125443</v>
      </c>
      <c r="O554" s="3">
        <f>+Tabella2026[[#This Row],[DIFFERENZA REDDITO INFERIORE ALLA MEDIA DALLA MEDIA]]*Tabella2026[[#This Row],[POP_2024]]</f>
        <v>84240265.829433918</v>
      </c>
      <c r="P554" s="3">
        <f>+Tabella2026[[#This Row],[POPOLAZIONE PER DIFFERENZA ]]/SUM(Tabella2026[[POPOLAZIONE PER DIFFERENZA ]])</f>
        <v>7.4736456392690835E-4</v>
      </c>
      <c r="Q554" s="3">
        <f>+Tabella2026[[#This Row],[INCIDENZA POPOLAZIONE PER DIFFERENZA]]*(PLAFOND-SUM(Tabella2026[CONTRIBUTO SULLA BASE DELLA POPOLAZIONE]))</f>
        <v>220023.56709665977</v>
      </c>
      <c r="R554" s="3">
        <f>+Tabella2026[[#This Row],[CONTRIBUTO SULLA BASE DELLA POPOLAZIONE]]+Tabella2026[[#This Row],[CONTRIBUTO SULLA BASE DEL REDDITO]]</f>
        <v>314591.39567728067</v>
      </c>
      <c r="S554" s="3">
        <f>+Tabella2026[[#This Row],[CONTRIBUTO TOTALE]]/(PLAFOND/N_TESSERE)</f>
        <v>629.18279135456135</v>
      </c>
      <c r="T554" s="3">
        <f>+MAX(CEILING(Tabella2026[[#This Row],[preDEF1]],1),1)</f>
        <v>630</v>
      </c>
      <c r="U554" s="9">
        <f xml:space="preserve"> IF(ROW(Tabella2026[[#This Row],[preDEF2]]) - ROW(Tabella2026[[#Headers],[preDEF2]])&lt;=ABS(SUM(Tabella2026[preDEF2])-N_TESSERE),Tabella2026[[#This Row],[preDEF2]]-1,Tabella2026[[#This Row],[preDEF2]])</f>
        <v>629</v>
      </c>
      <c r="V554" s="21">
        <f>+Tabella2026[[#This Row],[DEF - n. card]]*(PLAFOND/N_TESSERE)</f>
        <v>314500</v>
      </c>
      <c r="W554" s="18"/>
    </row>
    <row r="555" spans="2:23" x14ac:dyDescent="0.25">
      <c r="B555" s="1" t="s">
        <v>1110</v>
      </c>
      <c r="C555" s="2">
        <v>63074</v>
      </c>
      <c r="D555" s="1" t="s">
        <v>1111</v>
      </c>
      <c r="E555" s="1" t="s">
        <v>15</v>
      </c>
      <c r="F555" s="1" t="s">
        <v>14</v>
      </c>
      <c r="G555" s="1" t="s">
        <v>1059</v>
      </c>
      <c r="H555" s="1" t="s">
        <v>15836</v>
      </c>
      <c r="I555" s="5">
        <v>18931</v>
      </c>
      <c r="J555" s="5">
        <v>194152513</v>
      </c>
      <c r="K555" s="3">
        <f>+Tabella2026[[#This Row],[POP_2024]]/SUM(Tabella2026[POP_2024])</f>
        <v>3.2117216592496159E-4</v>
      </c>
      <c r="L555" s="3">
        <f>+Tabella2026[[#This Row],[INCIDENZA POPOLAZIONE]]*(PLAFOND/2)</f>
        <v>94552.844769184245</v>
      </c>
      <c r="M555" s="3">
        <f>+IFERROR(Tabella2026[[#This Row],[reddito_2024]]/Tabella2026[[#This Row],[POP_2024]],"")</f>
        <v>10255.798056098463</v>
      </c>
      <c r="N555" s="3">
        <f>+IF(Tabella2026[[#This Row],[REDDITO COMPLESSIVO PROCAPITE]]&lt;media_aggr_reddito_pc,(media_aggr_reddito_pc-Tabella2026[[#This Row],[REDDITO COMPLESSIVO PROCAPITE]]),0)</f>
        <v>7569.2680065102777</v>
      </c>
      <c r="O555" s="3">
        <f>+Tabella2026[[#This Row],[DIFFERENZA REDDITO INFERIORE ALLA MEDIA DALLA MEDIA]]*Tabella2026[[#This Row],[POP_2024]]</f>
        <v>143293812.63124606</v>
      </c>
      <c r="P555" s="3">
        <f>+Tabella2026[[#This Row],[POPOLAZIONE PER DIFFERENZA ]]/SUM(Tabella2026[[POPOLAZIONE PER DIFFERENZA ]])</f>
        <v>1.2712770637192917E-3</v>
      </c>
      <c r="Q555" s="3">
        <f>+Tabella2026[[#This Row],[INCIDENZA POPOLAZIONE PER DIFFERENZA]]*(PLAFOND-SUM(Tabella2026[CONTRIBUTO SULLA BASE DELLA POPOLAZIONE]))</f>
        <v>374263.01410116319</v>
      </c>
      <c r="R555" s="3">
        <f>+Tabella2026[[#This Row],[CONTRIBUTO SULLA BASE DELLA POPOLAZIONE]]+Tabella2026[[#This Row],[CONTRIBUTO SULLA BASE DEL REDDITO]]</f>
        <v>468815.85887034744</v>
      </c>
      <c r="S555" s="3">
        <f>+Tabella2026[[#This Row],[CONTRIBUTO TOTALE]]/(PLAFOND/N_TESSERE)</f>
        <v>937.63171774069485</v>
      </c>
      <c r="T555" s="3">
        <f>+MAX(CEILING(Tabella2026[[#This Row],[preDEF1]],1),1)</f>
        <v>938</v>
      </c>
      <c r="U555" s="9">
        <f xml:space="preserve"> IF(ROW(Tabella2026[[#This Row],[preDEF2]]) - ROW(Tabella2026[[#Headers],[preDEF2]])&lt;=ABS(SUM(Tabella2026[preDEF2])-N_TESSERE),Tabella2026[[#This Row],[preDEF2]]-1,Tabella2026[[#This Row],[preDEF2]])</f>
        <v>937</v>
      </c>
      <c r="V555" s="21">
        <f>+Tabella2026[[#This Row],[DEF - n. card]]*(PLAFOND/N_TESSERE)</f>
        <v>468500</v>
      </c>
      <c r="W555" s="18"/>
    </row>
    <row r="556" spans="2:23" x14ac:dyDescent="0.25">
      <c r="B556" s="1" t="s">
        <v>1162</v>
      </c>
      <c r="C556" s="2">
        <v>58114</v>
      </c>
      <c r="D556" s="1" t="s">
        <v>1163</v>
      </c>
      <c r="E556" s="1" t="s">
        <v>8</v>
      </c>
      <c r="F556" s="1" t="s">
        <v>7</v>
      </c>
      <c r="G556" s="1" t="s">
        <v>1059</v>
      </c>
      <c r="H556" s="1" t="s">
        <v>15834</v>
      </c>
      <c r="I556" s="5">
        <v>18876</v>
      </c>
      <c r="J556" s="5">
        <v>248606263</v>
      </c>
      <c r="K556" s="3">
        <f>+Tabella2026[[#This Row],[POP_2024]]/SUM(Tabella2026[POP_2024])</f>
        <v>3.2023906840629522E-4</v>
      </c>
      <c r="L556" s="3">
        <f>+Tabella2026[[#This Row],[INCIDENZA POPOLAZIONE]]*(PLAFOND/2)</f>
        <v>94278.141559512005</v>
      </c>
      <c r="M556" s="3">
        <f>+IFERROR(Tabella2026[[#This Row],[reddito_2024]]/Tabella2026[[#This Row],[POP_2024]],"")</f>
        <v>13170.494967154058</v>
      </c>
      <c r="N556" s="3">
        <f>+IF(Tabella2026[[#This Row],[REDDITO COMPLESSIVO PROCAPITE]]&lt;media_aggr_reddito_pc,(media_aggr_reddito_pc-Tabella2026[[#This Row],[REDDITO COMPLESSIVO PROCAPITE]]),0)</f>
        <v>4654.571095454683</v>
      </c>
      <c r="O556" s="3">
        <f>+Tabella2026[[#This Row],[DIFFERENZA REDDITO INFERIORE ALLA MEDIA DALLA MEDIA]]*Tabella2026[[#This Row],[POP_2024]]</f>
        <v>87859683.9978026</v>
      </c>
      <c r="P556" s="3">
        <f>+Tabella2026[[#This Row],[POPOLAZIONE PER DIFFERENZA ]]/SUM(Tabella2026[[POPOLAZIONE PER DIFFERENZA ]])</f>
        <v>7.7947539423398515E-4</v>
      </c>
      <c r="Q556" s="3">
        <f>+Tabella2026[[#This Row],[INCIDENZA POPOLAZIONE PER DIFFERENZA]]*(PLAFOND-SUM(Tabella2026[CONTRIBUTO SULLA BASE DELLA POPOLAZIONE]))</f>
        <v>229476.97145594048</v>
      </c>
      <c r="R556" s="3">
        <f>+Tabella2026[[#This Row],[CONTRIBUTO SULLA BASE DELLA POPOLAZIONE]]+Tabella2026[[#This Row],[CONTRIBUTO SULLA BASE DEL REDDITO]]</f>
        <v>323755.11301545252</v>
      </c>
      <c r="S556" s="3">
        <f>+Tabella2026[[#This Row],[CONTRIBUTO TOTALE]]/(PLAFOND/N_TESSERE)</f>
        <v>647.51022603090507</v>
      </c>
      <c r="T556" s="3">
        <f>+MAX(CEILING(Tabella2026[[#This Row],[preDEF1]],1),1)</f>
        <v>648</v>
      </c>
      <c r="U556" s="9">
        <f xml:space="preserve"> IF(ROW(Tabella2026[[#This Row],[preDEF2]]) - ROW(Tabella2026[[#Headers],[preDEF2]])&lt;=ABS(SUM(Tabella2026[preDEF2])-N_TESSERE),Tabella2026[[#This Row],[preDEF2]]-1,Tabella2026[[#This Row],[preDEF2]])</f>
        <v>647</v>
      </c>
      <c r="V556" s="21">
        <f>+Tabella2026[[#This Row],[DEF - n. card]]*(PLAFOND/N_TESSERE)</f>
        <v>323500</v>
      </c>
      <c r="W556" s="18"/>
    </row>
    <row r="557" spans="2:23" x14ac:dyDescent="0.25">
      <c r="B557" s="1" t="s">
        <v>1142</v>
      </c>
      <c r="C557" s="2">
        <v>29001</v>
      </c>
      <c r="D557" s="1" t="s">
        <v>1143</v>
      </c>
      <c r="E557" s="1" t="s">
        <v>38</v>
      </c>
      <c r="F557" s="1" t="s">
        <v>314</v>
      </c>
      <c r="G557" s="1" t="s">
        <v>1059</v>
      </c>
      <c r="H557" s="1" t="s">
        <v>15835</v>
      </c>
      <c r="I557" s="5">
        <v>18787</v>
      </c>
      <c r="J557" s="5">
        <v>353400775</v>
      </c>
      <c r="K557" s="3">
        <f>+Tabella2026[[#This Row],[POP_2024]]/SUM(Tabella2026[POP_2024])</f>
        <v>3.1872914696699876E-4</v>
      </c>
      <c r="L557" s="3">
        <f>+Tabella2026[[#This Row],[INCIDENZA POPOLAZIONE]]*(PLAFOND/2)</f>
        <v>93833.621820224202</v>
      </c>
      <c r="M557" s="3">
        <f>+IFERROR(Tabella2026[[#This Row],[reddito_2024]]/Tabella2026[[#This Row],[POP_2024]],"")</f>
        <v>18810.921115665089</v>
      </c>
      <c r="N557" s="3">
        <f>+IF(Tabella2026[[#This Row],[REDDITO COMPLESSIVO PROCAPITE]]&lt;media_aggr_reddito_pc,(media_aggr_reddito_pc-Tabella2026[[#This Row],[REDDITO COMPLESSIVO PROCAPITE]]),0)</f>
        <v>0</v>
      </c>
      <c r="O557" s="3">
        <f>+Tabella2026[[#This Row],[DIFFERENZA REDDITO INFERIORE ALLA MEDIA DALLA MEDIA]]*Tabella2026[[#This Row],[POP_2024]]</f>
        <v>0</v>
      </c>
      <c r="P557" s="3">
        <f>+Tabella2026[[#This Row],[POPOLAZIONE PER DIFFERENZA ]]/SUM(Tabella2026[[POPOLAZIONE PER DIFFERENZA ]])</f>
        <v>0</v>
      </c>
      <c r="Q557" s="3">
        <f>+Tabella2026[[#This Row],[INCIDENZA POPOLAZIONE PER DIFFERENZA]]*(PLAFOND-SUM(Tabella2026[CONTRIBUTO SULLA BASE DELLA POPOLAZIONE]))</f>
        <v>0</v>
      </c>
      <c r="R557" s="3">
        <f>+Tabella2026[[#This Row],[CONTRIBUTO SULLA BASE DELLA POPOLAZIONE]]+Tabella2026[[#This Row],[CONTRIBUTO SULLA BASE DEL REDDITO]]</f>
        <v>93833.621820224202</v>
      </c>
      <c r="S557" s="3">
        <f>+Tabella2026[[#This Row],[CONTRIBUTO TOTALE]]/(PLAFOND/N_TESSERE)</f>
        <v>187.66724364044839</v>
      </c>
      <c r="T557" s="3">
        <f>+MAX(CEILING(Tabella2026[[#This Row],[preDEF1]],1),1)</f>
        <v>188</v>
      </c>
      <c r="U557" s="9">
        <f xml:space="preserve"> IF(ROW(Tabella2026[[#This Row],[preDEF2]]) - ROW(Tabella2026[[#Headers],[preDEF2]])&lt;=ABS(SUM(Tabella2026[preDEF2])-N_TESSERE),Tabella2026[[#This Row],[preDEF2]]-1,Tabella2026[[#This Row],[preDEF2]])</f>
        <v>187</v>
      </c>
      <c r="V557" s="21">
        <f>+Tabella2026[[#This Row],[DEF - n. card]]*(PLAFOND/N_TESSERE)</f>
        <v>93500</v>
      </c>
      <c r="W557" s="18"/>
    </row>
    <row r="558" spans="2:23" x14ac:dyDescent="0.25">
      <c r="B558" s="1" t="s">
        <v>1118</v>
      </c>
      <c r="C558" s="2">
        <v>118028</v>
      </c>
      <c r="D558" s="1" t="s">
        <v>1119</v>
      </c>
      <c r="E558" s="1" t="s">
        <v>76</v>
      </c>
      <c r="F558" s="1" t="s">
        <v>75</v>
      </c>
      <c r="G558" s="1" t="s">
        <v>1059</v>
      </c>
      <c r="H558" s="1" t="s">
        <v>15836</v>
      </c>
      <c r="I558" s="5">
        <v>18719</v>
      </c>
      <c r="J558" s="5">
        <v>297120100</v>
      </c>
      <c r="K558" s="3">
        <f>+Tabella2026[[#This Row],[POP_2024]]/SUM(Tabella2026[POP_2024])</f>
        <v>3.1757549912573852E-4</v>
      </c>
      <c r="L558" s="3">
        <f>+Tabella2026[[#This Row],[INCIDENZA POPOLAZIONE]]*(PLAFOND/2)</f>
        <v>93493.988760993074</v>
      </c>
      <c r="M558" s="3">
        <f>+IFERROR(Tabella2026[[#This Row],[reddito_2024]]/Tabella2026[[#This Row],[POP_2024]],"")</f>
        <v>15872.64811154442</v>
      </c>
      <c r="N558" s="3">
        <f>+IF(Tabella2026[[#This Row],[REDDITO COMPLESSIVO PROCAPITE]]&lt;media_aggr_reddito_pc,(media_aggr_reddito_pc-Tabella2026[[#This Row],[REDDITO COMPLESSIVO PROCAPITE]]),0)</f>
        <v>1952.4179510643207</v>
      </c>
      <c r="O558" s="3">
        <f>+Tabella2026[[#This Row],[DIFFERENZA REDDITO INFERIORE ALLA MEDIA DALLA MEDIA]]*Tabella2026[[#This Row],[POP_2024]]</f>
        <v>36547311.625973023</v>
      </c>
      <c r="P558" s="3">
        <f>+Tabella2026[[#This Row],[POPOLAZIONE PER DIFFERENZA ]]/SUM(Tabella2026[[POPOLAZIONE PER DIFFERENZA ]])</f>
        <v>3.2424120872731702E-4</v>
      </c>
      <c r="Q558" s="3">
        <f>+Tabella2026[[#This Row],[INCIDENZA POPOLAZIONE PER DIFFERENZA]]*(PLAFOND-SUM(Tabella2026[CONTRIBUTO SULLA BASE DELLA POPOLAZIONE]))</f>
        <v>95456.368668415977</v>
      </c>
      <c r="R558" s="3">
        <f>+Tabella2026[[#This Row],[CONTRIBUTO SULLA BASE DELLA POPOLAZIONE]]+Tabella2026[[#This Row],[CONTRIBUTO SULLA BASE DEL REDDITO]]</f>
        <v>188950.35742940905</v>
      </c>
      <c r="S558" s="3">
        <f>+Tabella2026[[#This Row],[CONTRIBUTO TOTALE]]/(PLAFOND/N_TESSERE)</f>
        <v>377.90071485881811</v>
      </c>
      <c r="T558" s="3">
        <f>+MAX(CEILING(Tabella2026[[#This Row],[preDEF1]],1),1)</f>
        <v>378</v>
      </c>
      <c r="U558" s="9">
        <f xml:space="preserve"> IF(ROW(Tabella2026[[#This Row],[preDEF2]]) - ROW(Tabella2026[[#Headers],[preDEF2]])&lt;=ABS(SUM(Tabella2026[preDEF2])-N_TESSERE),Tabella2026[[#This Row],[preDEF2]]-1,Tabella2026[[#This Row],[preDEF2]])</f>
        <v>377</v>
      </c>
      <c r="V558" s="21">
        <f>+Tabella2026[[#This Row],[DEF - n. card]]*(PLAFOND/N_TESSERE)</f>
        <v>188500</v>
      </c>
      <c r="W558" s="18"/>
    </row>
    <row r="559" spans="2:23" x14ac:dyDescent="0.25">
      <c r="B559" s="1" t="s">
        <v>1180</v>
      </c>
      <c r="C559" s="2">
        <v>21040</v>
      </c>
      <c r="D559" s="1" t="s">
        <v>1181</v>
      </c>
      <c r="E559" s="1" t="s">
        <v>99</v>
      </c>
      <c r="F559" s="1" t="s">
        <v>110</v>
      </c>
      <c r="G559" s="1" t="s">
        <v>1059</v>
      </c>
      <c r="H559" s="1" t="s">
        <v>15835</v>
      </c>
      <c r="I559" s="5">
        <v>18658</v>
      </c>
      <c r="J559" s="5">
        <v>432761330</v>
      </c>
      <c r="K559" s="3">
        <f>+Tabella2026[[#This Row],[POP_2024]]/SUM(Tabella2026[POP_2024])</f>
        <v>3.1654060915049039E-4</v>
      </c>
      <c r="L559" s="3">
        <f>+Tabella2026[[#This Row],[INCIDENZA POPOLAZIONE]]*(PLAFOND/2)</f>
        <v>93189.317928447505</v>
      </c>
      <c r="M559" s="3">
        <f>+IFERROR(Tabella2026[[#This Row],[reddito_2024]]/Tabella2026[[#This Row],[POP_2024]],"")</f>
        <v>23194.411512487939</v>
      </c>
      <c r="N559" s="3">
        <f>+IF(Tabella2026[[#This Row],[REDDITO COMPLESSIVO PROCAPITE]]&lt;media_aggr_reddito_pc,(media_aggr_reddito_pc-Tabella2026[[#This Row],[REDDITO COMPLESSIVO PROCAPITE]]),0)</f>
        <v>0</v>
      </c>
      <c r="O559" s="3">
        <f>+Tabella2026[[#This Row],[DIFFERENZA REDDITO INFERIORE ALLA MEDIA DALLA MEDIA]]*Tabella2026[[#This Row],[POP_2024]]</f>
        <v>0</v>
      </c>
      <c r="P559" s="3">
        <f>+Tabella2026[[#This Row],[POPOLAZIONE PER DIFFERENZA ]]/SUM(Tabella2026[[POPOLAZIONE PER DIFFERENZA ]])</f>
        <v>0</v>
      </c>
      <c r="Q559" s="3">
        <f>+Tabella2026[[#This Row],[INCIDENZA POPOLAZIONE PER DIFFERENZA]]*(PLAFOND-SUM(Tabella2026[CONTRIBUTO SULLA BASE DELLA POPOLAZIONE]))</f>
        <v>0</v>
      </c>
      <c r="R559" s="3">
        <f>+Tabella2026[[#This Row],[CONTRIBUTO SULLA BASE DELLA POPOLAZIONE]]+Tabella2026[[#This Row],[CONTRIBUTO SULLA BASE DEL REDDITO]]</f>
        <v>93189.317928447505</v>
      </c>
      <c r="S559" s="3">
        <f>+Tabella2026[[#This Row],[CONTRIBUTO TOTALE]]/(PLAFOND/N_TESSERE)</f>
        <v>186.37863585689502</v>
      </c>
      <c r="T559" s="3">
        <f>+MAX(CEILING(Tabella2026[[#This Row],[preDEF1]],1),1)</f>
        <v>187</v>
      </c>
      <c r="U559" s="9">
        <f xml:space="preserve"> IF(ROW(Tabella2026[[#This Row],[preDEF2]]) - ROW(Tabella2026[[#Headers],[preDEF2]])&lt;=ABS(SUM(Tabella2026[preDEF2])-N_TESSERE),Tabella2026[[#This Row],[preDEF2]]-1,Tabella2026[[#This Row],[preDEF2]])</f>
        <v>186</v>
      </c>
      <c r="V559" s="21">
        <f>+Tabella2026[[#This Row],[DEF - n. card]]*(PLAFOND/N_TESSERE)</f>
        <v>93000</v>
      </c>
      <c r="W559" s="18"/>
    </row>
    <row r="560" spans="2:23" x14ac:dyDescent="0.25">
      <c r="B560" s="1" t="s">
        <v>1156</v>
      </c>
      <c r="C560" s="2">
        <v>37019</v>
      </c>
      <c r="D560" s="1" t="s">
        <v>1157</v>
      </c>
      <c r="E560" s="1" t="s">
        <v>27</v>
      </c>
      <c r="F560" s="1" t="s">
        <v>26</v>
      </c>
      <c r="G560" s="1" t="s">
        <v>1059</v>
      </c>
      <c r="H560" s="1" t="s">
        <v>15835</v>
      </c>
      <c r="I560" s="5">
        <v>18512</v>
      </c>
      <c r="J560" s="5">
        <v>404417688</v>
      </c>
      <c r="K560" s="3">
        <f>+Tabella2026[[#This Row],[POP_2024]]/SUM(Tabella2026[POP_2024])</f>
        <v>3.1406365937366695E-4</v>
      </c>
      <c r="L560" s="3">
        <f>+Tabella2026[[#This Row],[INCIDENZA POPOLAZIONE]]*(PLAFOND/2)</f>
        <v>92460.105771863018</v>
      </c>
      <c r="M560" s="3">
        <f>+IFERROR(Tabella2026[[#This Row],[reddito_2024]]/Tabella2026[[#This Row],[POP_2024]],"")</f>
        <v>21846.245030250648</v>
      </c>
      <c r="N560" s="3">
        <f>+IF(Tabella2026[[#This Row],[REDDITO COMPLESSIVO PROCAPITE]]&lt;media_aggr_reddito_pc,(media_aggr_reddito_pc-Tabella2026[[#This Row],[REDDITO COMPLESSIVO PROCAPITE]]),0)</f>
        <v>0</v>
      </c>
      <c r="O560" s="3">
        <f>+Tabella2026[[#This Row],[DIFFERENZA REDDITO INFERIORE ALLA MEDIA DALLA MEDIA]]*Tabella2026[[#This Row],[POP_2024]]</f>
        <v>0</v>
      </c>
      <c r="P560" s="3">
        <f>+Tabella2026[[#This Row],[POPOLAZIONE PER DIFFERENZA ]]/SUM(Tabella2026[[POPOLAZIONE PER DIFFERENZA ]])</f>
        <v>0</v>
      </c>
      <c r="Q560" s="3">
        <f>+Tabella2026[[#This Row],[INCIDENZA POPOLAZIONE PER DIFFERENZA]]*(PLAFOND-SUM(Tabella2026[CONTRIBUTO SULLA BASE DELLA POPOLAZIONE]))</f>
        <v>0</v>
      </c>
      <c r="R560" s="3">
        <f>+Tabella2026[[#This Row],[CONTRIBUTO SULLA BASE DELLA POPOLAZIONE]]+Tabella2026[[#This Row],[CONTRIBUTO SULLA BASE DEL REDDITO]]</f>
        <v>92460.105771863018</v>
      </c>
      <c r="S560" s="3">
        <f>+Tabella2026[[#This Row],[CONTRIBUTO TOTALE]]/(PLAFOND/N_TESSERE)</f>
        <v>184.92021154372603</v>
      </c>
      <c r="T560" s="3">
        <f>+MAX(CEILING(Tabella2026[[#This Row],[preDEF1]],1),1)</f>
        <v>185</v>
      </c>
      <c r="U560" s="9">
        <f xml:space="preserve"> IF(ROW(Tabella2026[[#This Row],[preDEF2]]) - ROW(Tabella2026[[#Headers],[preDEF2]])&lt;=ABS(SUM(Tabella2026[preDEF2])-N_TESSERE),Tabella2026[[#This Row],[preDEF2]]-1,Tabella2026[[#This Row],[preDEF2]])</f>
        <v>184</v>
      </c>
      <c r="V560" s="21">
        <f>+Tabella2026[[#This Row],[DEF - n. card]]*(PLAFOND/N_TESSERE)</f>
        <v>92000</v>
      </c>
      <c r="W560" s="18"/>
    </row>
    <row r="561" spans="2:23" x14ac:dyDescent="0.25">
      <c r="B561" s="1" t="s">
        <v>1152</v>
      </c>
      <c r="C561" s="2">
        <v>17078</v>
      </c>
      <c r="D561" s="1" t="s">
        <v>1153</v>
      </c>
      <c r="E561" s="1" t="s">
        <v>12</v>
      </c>
      <c r="F561" s="1" t="s">
        <v>50</v>
      </c>
      <c r="G561" s="1" t="s">
        <v>1059</v>
      </c>
      <c r="H561" s="1" t="s">
        <v>15835</v>
      </c>
      <c r="I561" s="5">
        <v>18504</v>
      </c>
      <c r="J561" s="5">
        <v>330963618</v>
      </c>
      <c r="K561" s="3">
        <f>+Tabella2026[[#This Row],[POP_2024]]/SUM(Tabella2026[POP_2024])</f>
        <v>3.1392793609822458E-4</v>
      </c>
      <c r="L561" s="3">
        <f>+Tabella2026[[#This Row],[INCIDENZA POPOLAZIONE]]*(PLAFOND/2)</f>
        <v>92420.148941365245</v>
      </c>
      <c r="M561" s="3">
        <f>+IFERROR(Tabella2026[[#This Row],[reddito_2024]]/Tabella2026[[#This Row],[POP_2024]],"")</f>
        <v>17886.058041504541</v>
      </c>
      <c r="N561" s="3">
        <f>+IF(Tabella2026[[#This Row],[REDDITO COMPLESSIVO PROCAPITE]]&lt;media_aggr_reddito_pc,(media_aggr_reddito_pc-Tabella2026[[#This Row],[REDDITO COMPLESSIVO PROCAPITE]]),0)</f>
        <v>0</v>
      </c>
      <c r="O561" s="3">
        <f>+Tabella2026[[#This Row],[DIFFERENZA REDDITO INFERIORE ALLA MEDIA DALLA MEDIA]]*Tabella2026[[#This Row],[POP_2024]]</f>
        <v>0</v>
      </c>
      <c r="P561" s="3">
        <f>+Tabella2026[[#This Row],[POPOLAZIONE PER DIFFERENZA ]]/SUM(Tabella2026[[POPOLAZIONE PER DIFFERENZA ]])</f>
        <v>0</v>
      </c>
      <c r="Q561" s="3">
        <f>+Tabella2026[[#This Row],[INCIDENZA POPOLAZIONE PER DIFFERENZA]]*(PLAFOND-SUM(Tabella2026[CONTRIBUTO SULLA BASE DELLA POPOLAZIONE]))</f>
        <v>0</v>
      </c>
      <c r="R561" s="3">
        <f>+Tabella2026[[#This Row],[CONTRIBUTO SULLA BASE DELLA POPOLAZIONE]]+Tabella2026[[#This Row],[CONTRIBUTO SULLA BASE DEL REDDITO]]</f>
        <v>92420.148941365245</v>
      </c>
      <c r="S561" s="3">
        <f>+Tabella2026[[#This Row],[CONTRIBUTO TOTALE]]/(PLAFOND/N_TESSERE)</f>
        <v>184.84029788273048</v>
      </c>
      <c r="T561" s="3">
        <f>+MAX(CEILING(Tabella2026[[#This Row],[preDEF1]],1),1)</f>
        <v>185</v>
      </c>
      <c r="U561" s="9">
        <f xml:space="preserve"> IF(ROW(Tabella2026[[#This Row],[preDEF2]]) - ROW(Tabella2026[[#Headers],[preDEF2]])&lt;=ABS(SUM(Tabella2026[preDEF2])-N_TESSERE),Tabella2026[[#This Row],[preDEF2]]-1,Tabella2026[[#This Row],[preDEF2]])</f>
        <v>184</v>
      </c>
      <c r="V561" s="21">
        <f>+Tabella2026[[#This Row],[DEF - n. card]]*(PLAFOND/N_TESSERE)</f>
        <v>92000</v>
      </c>
      <c r="W561" s="18"/>
    </row>
    <row r="562" spans="2:23" x14ac:dyDescent="0.25">
      <c r="B562" s="1" t="s">
        <v>1134</v>
      </c>
      <c r="C562" s="2">
        <v>74003</v>
      </c>
      <c r="D562" s="1" t="s">
        <v>1135</v>
      </c>
      <c r="E562" s="1" t="s">
        <v>33</v>
      </c>
      <c r="F562" s="1" t="s">
        <v>154</v>
      </c>
      <c r="G562" s="1" t="s">
        <v>1059</v>
      </c>
      <c r="H562" s="1" t="s">
        <v>15836</v>
      </c>
      <c r="I562" s="5">
        <v>18502</v>
      </c>
      <c r="J562" s="5">
        <v>233982990</v>
      </c>
      <c r="K562" s="3">
        <f>+Tabella2026[[#This Row],[POP_2024]]/SUM(Tabella2026[POP_2024])</f>
        <v>3.1389400527936397E-4</v>
      </c>
      <c r="L562" s="3">
        <f>+Tabella2026[[#This Row],[INCIDENZA POPOLAZIONE]]*(PLAFOND/2)</f>
        <v>92410.159733740787</v>
      </c>
      <c r="M562" s="3">
        <f>+IFERROR(Tabella2026[[#This Row],[reddito_2024]]/Tabella2026[[#This Row],[POP_2024]],"")</f>
        <v>12646.362014917306</v>
      </c>
      <c r="N562" s="3">
        <f>+IF(Tabella2026[[#This Row],[REDDITO COMPLESSIVO PROCAPITE]]&lt;media_aggr_reddito_pc,(media_aggr_reddito_pc-Tabella2026[[#This Row],[REDDITO COMPLESSIVO PROCAPITE]]),0)</f>
        <v>5178.7040476914353</v>
      </c>
      <c r="O562" s="3">
        <f>+Tabella2026[[#This Row],[DIFFERENZA REDDITO INFERIORE ALLA MEDIA DALLA MEDIA]]*Tabella2026[[#This Row],[POP_2024]]</f>
        <v>95816382.29038693</v>
      </c>
      <c r="P562" s="3">
        <f>+Tabella2026[[#This Row],[POPOLAZIONE PER DIFFERENZA ]]/SUM(Tabella2026[[POPOLAZIONE PER DIFFERENZA ]])</f>
        <v>8.5006579766143387E-4</v>
      </c>
      <c r="Q562" s="3">
        <f>+Tabella2026[[#This Row],[INCIDENZA POPOLAZIONE PER DIFFERENZA]]*(PLAFOND-SUM(Tabella2026[CONTRIBUTO SULLA BASE DELLA POPOLAZIONE]))</f>
        <v>250258.7332821789</v>
      </c>
      <c r="R562" s="3">
        <f>+Tabella2026[[#This Row],[CONTRIBUTO SULLA BASE DELLA POPOLAZIONE]]+Tabella2026[[#This Row],[CONTRIBUTO SULLA BASE DEL REDDITO]]</f>
        <v>342668.89301591972</v>
      </c>
      <c r="S562" s="3">
        <f>+Tabella2026[[#This Row],[CONTRIBUTO TOTALE]]/(PLAFOND/N_TESSERE)</f>
        <v>685.33778603183941</v>
      </c>
      <c r="T562" s="3">
        <f>+MAX(CEILING(Tabella2026[[#This Row],[preDEF1]],1),1)</f>
        <v>686</v>
      </c>
      <c r="U562" s="9">
        <f xml:space="preserve"> IF(ROW(Tabella2026[[#This Row],[preDEF2]]) - ROW(Tabella2026[[#Headers],[preDEF2]])&lt;=ABS(SUM(Tabella2026[preDEF2])-N_TESSERE),Tabella2026[[#This Row],[preDEF2]]-1,Tabella2026[[#This Row],[preDEF2]])</f>
        <v>685</v>
      </c>
      <c r="V562" s="21">
        <f>+Tabella2026[[#This Row],[DEF - n. card]]*(PLAFOND/N_TESSERE)</f>
        <v>342500</v>
      </c>
      <c r="W562" s="18"/>
    </row>
    <row r="563" spans="2:23" x14ac:dyDescent="0.25">
      <c r="B563" s="1" t="s">
        <v>1186</v>
      </c>
      <c r="C563" s="2">
        <v>12034</v>
      </c>
      <c r="D563" s="1" t="s">
        <v>1187</v>
      </c>
      <c r="E563" s="1" t="s">
        <v>12</v>
      </c>
      <c r="F563" s="1" t="s">
        <v>157</v>
      </c>
      <c r="G563" s="1" t="s">
        <v>1059</v>
      </c>
      <c r="H563" s="1" t="s">
        <v>15835</v>
      </c>
      <c r="I563" s="5">
        <v>18475</v>
      </c>
      <c r="J563" s="5">
        <v>392648913</v>
      </c>
      <c r="K563" s="3">
        <f>+Tabella2026[[#This Row],[POP_2024]]/SUM(Tabella2026[POP_2024])</f>
        <v>3.1343593922474592E-4</v>
      </c>
      <c r="L563" s="3">
        <f>+Tabella2026[[#This Row],[INCIDENZA POPOLAZIONE]]*(PLAFOND/2)</f>
        <v>92275.305430810782</v>
      </c>
      <c r="M563" s="3">
        <f>+IFERROR(Tabella2026[[#This Row],[reddito_2024]]/Tabella2026[[#This Row],[POP_2024]],"")</f>
        <v>21252.985818673882</v>
      </c>
      <c r="N563" s="3">
        <f>+IF(Tabella2026[[#This Row],[REDDITO COMPLESSIVO PROCAPITE]]&lt;media_aggr_reddito_pc,(media_aggr_reddito_pc-Tabella2026[[#This Row],[REDDITO COMPLESSIVO PROCAPITE]]),0)</f>
        <v>0</v>
      </c>
      <c r="O563" s="3">
        <f>+Tabella2026[[#This Row],[DIFFERENZA REDDITO INFERIORE ALLA MEDIA DALLA MEDIA]]*Tabella2026[[#This Row],[POP_2024]]</f>
        <v>0</v>
      </c>
      <c r="P563" s="3">
        <f>+Tabella2026[[#This Row],[POPOLAZIONE PER DIFFERENZA ]]/SUM(Tabella2026[[POPOLAZIONE PER DIFFERENZA ]])</f>
        <v>0</v>
      </c>
      <c r="Q563" s="3">
        <f>+Tabella2026[[#This Row],[INCIDENZA POPOLAZIONE PER DIFFERENZA]]*(PLAFOND-SUM(Tabella2026[CONTRIBUTO SULLA BASE DELLA POPOLAZIONE]))</f>
        <v>0</v>
      </c>
      <c r="R563" s="3">
        <f>+Tabella2026[[#This Row],[CONTRIBUTO SULLA BASE DELLA POPOLAZIONE]]+Tabella2026[[#This Row],[CONTRIBUTO SULLA BASE DEL REDDITO]]</f>
        <v>92275.305430810782</v>
      </c>
      <c r="S563" s="3">
        <f>+Tabella2026[[#This Row],[CONTRIBUTO TOTALE]]/(PLAFOND/N_TESSERE)</f>
        <v>184.55061086162158</v>
      </c>
      <c r="T563" s="3">
        <f>+MAX(CEILING(Tabella2026[[#This Row],[preDEF1]],1),1)</f>
        <v>185</v>
      </c>
      <c r="U563" s="9">
        <f xml:space="preserve"> IF(ROW(Tabella2026[[#This Row],[preDEF2]]) - ROW(Tabella2026[[#Headers],[preDEF2]])&lt;=ABS(SUM(Tabella2026[preDEF2])-N_TESSERE),Tabella2026[[#This Row],[preDEF2]]-1,Tabella2026[[#This Row],[preDEF2]])</f>
        <v>184</v>
      </c>
      <c r="V563" s="21">
        <f>+Tabella2026[[#This Row],[DEF - n. card]]*(PLAFOND/N_TESSERE)</f>
        <v>92000</v>
      </c>
      <c r="W563" s="18"/>
    </row>
    <row r="564" spans="2:23" x14ac:dyDescent="0.25">
      <c r="B564" s="1" t="s">
        <v>1150</v>
      </c>
      <c r="C564" s="2">
        <v>58097</v>
      </c>
      <c r="D564" s="1" t="s">
        <v>1151</v>
      </c>
      <c r="E564" s="1" t="s">
        <v>8</v>
      </c>
      <c r="F564" s="1" t="s">
        <v>7</v>
      </c>
      <c r="G564" s="1" t="s">
        <v>1059</v>
      </c>
      <c r="H564" s="1" t="s">
        <v>15834</v>
      </c>
      <c r="I564" s="5">
        <v>18431</v>
      </c>
      <c r="J564" s="5">
        <v>309248075</v>
      </c>
      <c r="K564" s="3">
        <f>+Tabella2026[[#This Row],[POP_2024]]/SUM(Tabella2026[POP_2024])</f>
        <v>3.1268946120981285E-4</v>
      </c>
      <c r="L564" s="3">
        <f>+Tabella2026[[#This Row],[INCIDENZA POPOLAZIONE]]*(PLAFOND/2)</f>
        <v>92055.542863073002</v>
      </c>
      <c r="M564" s="3">
        <f>+IFERROR(Tabella2026[[#This Row],[reddito_2024]]/Tabella2026[[#This Row],[POP_2024]],"")</f>
        <v>16778.692149096631</v>
      </c>
      <c r="N564" s="3">
        <f>+IF(Tabella2026[[#This Row],[REDDITO COMPLESSIVO PROCAPITE]]&lt;media_aggr_reddito_pc,(media_aggr_reddito_pc-Tabella2026[[#This Row],[REDDITO COMPLESSIVO PROCAPITE]]),0)</f>
        <v>1046.3739135121104</v>
      </c>
      <c r="O564" s="3">
        <f>+Tabella2026[[#This Row],[DIFFERENZA REDDITO INFERIORE ALLA MEDIA DALLA MEDIA]]*Tabella2026[[#This Row],[POP_2024]]</f>
        <v>19285717.599941708</v>
      </c>
      <c r="P564" s="3">
        <f>+Tabella2026[[#This Row],[POPOLAZIONE PER DIFFERENZA ]]/SUM(Tabella2026[[POPOLAZIONE PER DIFFERENZA ]])</f>
        <v>1.710994354324771E-4</v>
      </c>
      <c r="Q564" s="3">
        <f>+Tabella2026[[#This Row],[INCIDENZA POPOLAZIONE PER DIFFERENZA]]*(PLAFOND-SUM(Tabella2026[CONTRIBUTO SULLA BASE DELLA POPOLAZIONE]))</f>
        <v>50371.545466744887</v>
      </c>
      <c r="R564" s="3">
        <f>+Tabella2026[[#This Row],[CONTRIBUTO SULLA BASE DELLA POPOLAZIONE]]+Tabella2026[[#This Row],[CONTRIBUTO SULLA BASE DEL REDDITO]]</f>
        <v>142427.0883298179</v>
      </c>
      <c r="S564" s="3">
        <f>+Tabella2026[[#This Row],[CONTRIBUTO TOTALE]]/(PLAFOND/N_TESSERE)</f>
        <v>284.85417665963581</v>
      </c>
      <c r="T564" s="3">
        <f>+MAX(CEILING(Tabella2026[[#This Row],[preDEF1]],1),1)</f>
        <v>285</v>
      </c>
      <c r="U564" s="9">
        <f xml:space="preserve"> IF(ROW(Tabella2026[[#This Row],[preDEF2]]) - ROW(Tabella2026[[#Headers],[preDEF2]])&lt;=ABS(SUM(Tabella2026[preDEF2])-N_TESSERE),Tabella2026[[#This Row],[preDEF2]]-1,Tabella2026[[#This Row],[preDEF2]])</f>
        <v>284</v>
      </c>
      <c r="V564" s="21">
        <f>+Tabella2026[[#This Row],[DEF - n. card]]*(PLAFOND/N_TESSERE)</f>
        <v>142000</v>
      </c>
      <c r="W564" s="18"/>
    </row>
    <row r="565" spans="2:23" x14ac:dyDescent="0.25">
      <c r="B565" s="1" t="s">
        <v>1166</v>
      </c>
      <c r="C565" s="2">
        <v>37008</v>
      </c>
      <c r="D565" s="1" t="s">
        <v>1167</v>
      </c>
      <c r="E565" s="1" t="s">
        <v>27</v>
      </c>
      <c r="F565" s="1" t="s">
        <v>26</v>
      </c>
      <c r="G565" s="1" t="s">
        <v>1059</v>
      </c>
      <c r="H565" s="1" t="s">
        <v>15835</v>
      </c>
      <c r="I565" s="5">
        <v>18421</v>
      </c>
      <c r="J565" s="5">
        <v>379310188</v>
      </c>
      <c r="K565" s="3">
        <f>+Tabella2026[[#This Row],[POP_2024]]/SUM(Tabella2026[POP_2024])</f>
        <v>3.1251980711550988E-4</v>
      </c>
      <c r="L565" s="3">
        <f>+Tabella2026[[#This Row],[INCIDENZA POPOLAZIONE]]*(PLAFOND/2)</f>
        <v>92005.596824950771</v>
      </c>
      <c r="M565" s="3">
        <f>+IFERROR(Tabella2026[[#This Row],[reddito_2024]]/Tabella2026[[#This Row],[POP_2024]],"")</f>
        <v>20591.183323380923</v>
      </c>
      <c r="N565" s="3">
        <f>+IF(Tabella2026[[#This Row],[REDDITO COMPLESSIVO PROCAPITE]]&lt;media_aggr_reddito_pc,(media_aggr_reddito_pc-Tabella2026[[#This Row],[REDDITO COMPLESSIVO PROCAPITE]]),0)</f>
        <v>0</v>
      </c>
      <c r="O565" s="3">
        <f>+Tabella2026[[#This Row],[DIFFERENZA REDDITO INFERIORE ALLA MEDIA DALLA MEDIA]]*Tabella2026[[#This Row],[POP_2024]]</f>
        <v>0</v>
      </c>
      <c r="P565" s="3">
        <f>+Tabella2026[[#This Row],[POPOLAZIONE PER DIFFERENZA ]]/SUM(Tabella2026[[POPOLAZIONE PER DIFFERENZA ]])</f>
        <v>0</v>
      </c>
      <c r="Q565" s="3">
        <f>+Tabella2026[[#This Row],[INCIDENZA POPOLAZIONE PER DIFFERENZA]]*(PLAFOND-SUM(Tabella2026[CONTRIBUTO SULLA BASE DELLA POPOLAZIONE]))</f>
        <v>0</v>
      </c>
      <c r="R565" s="3">
        <f>+Tabella2026[[#This Row],[CONTRIBUTO SULLA BASE DELLA POPOLAZIONE]]+Tabella2026[[#This Row],[CONTRIBUTO SULLA BASE DEL REDDITO]]</f>
        <v>92005.596824950771</v>
      </c>
      <c r="S565" s="3">
        <f>+Tabella2026[[#This Row],[CONTRIBUTO TOTALE]]/(PLAFOND/N_TESSERE)</f>
        <v>184.01119364990154</v>
      </c>
      <c r="T565" s="3">
        <f>+MAX(CEILING(Tabella2026[[#This Row],[preDEF1]],1),1)</f>
        <v>185</v>
      </c>
      <c r="U565" s="9">
        <f xml:space="preserve"> IF(ROW(Tabella2026[[#This Row],[preDEF2]]) - ROW(Tabella2026[[#Headers],[preDEF2]])&lt;=ABS(SUM(Tabella2026[preDEF2])-N_TESSERE),Tabella2026[[#This Row],[preDEF2]]-1,Tabella2026[[#This Row],[preDEF2]])</f>
        <v>184</v>
      </c>
      <c r="V565" s="21">
        <f>+Tabella2026[[#This Row],[DEF - n. card]]*(PLAFOND/N_TESSERE)</f>
        <v>92000</v>
      </c>
      <c r="W565" s="18"/>
    </row>
    <row r="566" spans="2:23" x14ac:dyDescent="0.25">
      <c r="B566" s="1" t="s">
        <v>1158</v>
      </c>
      <c r="C566" s="2">
        <v>42010</v>
      </c>
      <c r="D566" s="1" t="s">
        <v>1159</v>
      </c>
      <c r="E566" s="1" t="s">
        <v>117</v>
      </c>
      <c r="F566" s="1" t="s">
        <v>116</v>
      </c>
      <c r="G566" s="1" t="s">
        <v>1059</v>
      </c>
      <c r="H566" s="1" t="s">
        <v>15834</v>
      </c>
      <c r="I566" s="5">
        <v>18418</v>
      </c>
      <c r="J566" s="5">
        <v>341611590</v>
      </c>
      <c r="K566" s="3">
        <f>+Tabella2026[[#This Row],[POP_2024]]/SUM(Tabella2026[POP_2024])</f>
        <v>3.12468910887219E-4</v>
      </c>
      <c r="L566" s="3">
        <f>+Tabella2026[[#This Row],[INCIDENZA POPOLAZIONE]]*(PLAFOND/2)</f>
        <v>91990.613013514114</v>
      </c>
      <c r="M566" s="3">
        <f>+IFERROR(Tabella2026[[#This Row],[reddito_2024]]/Tabella2026[[#This Row],[POP_2024]],"")</f>
        <v>18547.702790748182</v>
      </c>
      <c r="N566" s="3">
        <f>+IF(Tabella2026[[#This Row],[REDDITO COMPLESSIVO PROCAPITE]]&lt;media_aggr_reddito_pc,(media_aggr_reddito_pc-Tabella2026[[#This Row],[REDDITO COMPLESSIVO PROCAPITE]]),0)</f>
        <v>0</v>
      </c>
      <c r="O566" s="3">
        <f>+Tabella2026[[#This Row],[DIFFERENZA REDDITO INFERIORE ALLA MEDIA DALLA MEDIA]]*Tabella2026[[#This Row],[POP_2024]]</f>
        <v>0</v>
      </c>
      <c r="P566" s="3">
        <f>+Tabella2026[[#This Row],[POPOLAZIONE PER DIFFERENZA ]]/SUM(Tabella2026[[POPOLAZIONE PER DIFFERENZA ]])</f>
        <v>0</v>
      </c>
      <c r="Q566" s="3">
        <f>+Tabella2026[[#This Row],[INCIDENZA POPOLAZIONE PER DIFFERENZA]]*(PLAFOND-SUM(Tabella2026[CONTRIBUTO SULLA BASE DELLA POPOLAZIONE]))</f>
        <v>0</v>
      </c>
      <c r="R566" s="3">
        <f>+Tabella2026[[#This Row],[CONTRIBUTO SULLA BASE DELLA POPOLAZIONE]]+Tabella2026[[#This Row],[CONTRIBUTO SULLA BASE DEL REDDITO]]</f>
        <v>91990.613013514114</v>
      </c>
      <c r="S566" s="3">
        <f>+Tabella2026[[#This Row],[CONTRIBUTO TOTALE]]/(PLAFOND/N_TESSERE)</f>
        <v>183.98122602702821</v>
      </c>
      <c r="T566" s="3">
        <f>+MAX(CEILING(Tabella2026[[#This Row],[preDEF1]],1),1)</f>
        <v>184</v>
      </c>
      <c r="U566" s="9">
        <f xml:space="preserve"> IF(ROW(Tabella2026[[#This Row],[preDEF2]]) - ROW(Tabella2026[[#Headers],[preDEF2]])&lt;=ABS(SUM(Tabella2026[preDEF2])-N_TESSERE),Tabella2026[[#This Row],[preDEF2]]-1,Tabella2026[[#This Row],[preDEF2]])</f>
        <v>183</v>
      </c>
      <c r="V566" s="21">
        <f>+Tabella2026[[#This Row],[DEF - n. card]]*(PLAFOND/N_TESSERE)</f>
        <v>91500</v>
      </c>
      <c r="W566" s="18"/>
    </row>
    <row r="567" spans="2:23" x14ac:dyDescent="0.25">
      <c r="B567" s="1" t="s">
        <v>1146</v>
      </c>
      <c r="C567" s="2">
        <v>1249</v>
      </c>
      <c r="D567" s="1" t="s">
        <v>1147</v>
      </c>
      <c r="E567" s="1" t="s">
        <v>18</v>
      </c>
      <c r="F567" s="1" t="s">
        <v>17</v>
      </c>
      <c r="G567" s="1" t="s">
        <v>1059</v>
      </c>
      <c r="H567" s="1" t="s">
        <v>15835</v>
      </c>
      <c r="I567" s="5">
        <v>18411</v>
      </c>
      <c r="J567" s="5">
        <v>424914539</v>
      </c>
      <c r="K567" s="3">
        <f>+Tabella2026[[#This Row],[POP_2024]]/SUM(Tabella2026[POP_2024])</f>
        <v>3.123501530212069E-4</v>
      </c>
      <c r="L567" s="3">
        <f>+Tabella2026[[#This Row],[INCIDENZA POPOLAZIONE]]*(PLAFOND/2)</f>
        <v>91955.650786828541</v>
      </c>
      <c r="M567" s="3">
        <f>+IFERROR(Tabella2026[[#This Row],[reddito_2024]]/Tabella2026[[#This Row],[POP_2024]],"")</f>
        <v>23079.384009559504</v>
      </c>
      <c r="N567" s="3">
        <f>+IF(Tabella2026[[#This Row],[REDDITO COMPLESSIVO PROCAPITE]]&lt;media_aggr_reddito_pc,(media_aggr_reddito_pc-Tabella2026[[#This Row],[REDDITO COMPLESSIVO PROCAPITE]]),0)</f>
        <v>0</v>
      </c>
      <c r="O567" s="3">
        <f>+Tabella2026[[#This Row],[DIFFERENZA REDDITO INFERIORE ALLA MEDIA DALLA MEDIA]]*Tabella2026[[#This Row],[POP_2024]]</f>
        <v>0</v>
      </c>
      <c r="P567" s="3">
        <f>+Tabella2026[[#This Row],[POPOLAZIONE PER DIFFERENZA ]]/SUM(Tabella2026[[POPOLAZIONE PER DIFFERENZA ]])</f>
        <v>0</v>
      </c>
      <c r="Q567" s="3">
        <f>+Tabella2026[[#This Row],[INCIDENZA POPOLAZIONE PER DIFFERENZA]]*(PLAFOND-SUM(Tabella2026[CONTRIBUTO SULLA BASE DELLA POPOLAZIONE]))</f>
        <v>0</v>
      </c>
      <c r="R567" s="3">
        <f>+Tabella2026[[#This Row],[CONTRIBUTO SULLA BASE DELLA POPOLAZIONE]]+Tabella2026[[#This Row],[CONTRIBUTO SULLA BASE DEL REDDITO]]</f>
        <v>91955.650786828541</v>
      </c>
      <c r="S567" s="3">
        <f>+Tabella2026[[#This Row],[CONTRIBUTO TOTALE]]/(PLAFOND/N_TESSERE)</f>
        <v>183.91130157365708</v>
      </c>
      <c r="T567" s="3">
        <f>+MAX(CEILING(Tabella2026[[#This Row],[preDEF1]],1),1)</f>
        <v>184</v>
      </c>
      <c r="U567" s="9">
        <f xml:space="preserve"> IF(ROW(Tabella2026[[#This Row],[preDEF2]]) - ROW(Tabella2026[[#Headers],[preDEF2]])&lt;=ABS(SUM(Tabella2026[preDEF2])-N_TESSERE),Tabella2026[[#This Row],[preDEF2]]-1,Tabella2026[[#This Row],[preDEF2]])</f>
        <v>183</v>
      </c>
      <c r="V567" s="21">
        <f>+Tabella2026[[#This Row],[DEF - n. card]]*(PLAFOND/N_TESSERE)</f>
        <v>91500</v>
      </c>
      <c r="W567" s="18"/>
    </row>
    <row r="568" spans="2:23" x14ac:dyDescent="0.25">
      <c r="B568" s="1" t="s">
        <v>1264</v>
      </c>
      <c r="C568" s="2">
        <v>101013</v>
      </c>
      <c r="D568" s="1" t="s">
        <v>1265</v>
      </c>
      <c r="E568" s="1" t="s">
        <v>61</v>
      </c>
      <c r="F568" s="1" t="s">
        <v>239</v>
      </c>
      <c r="G568" s="1" t="s">
        <v>1059</v>
      </c>
      <c r="H568" s="1" t="s">
        <v>15836</v>
      </c>
      <c r="I568" s="5">
        <v>18392</v>
      </c>
      <c r="J568" s="5">
        <v>117996063</v>
      </c>
      <c r="K568" s="3">
        <f>+Tabella2026[[#This Row],[POP_2024]]/SUM(Tabella2026[POP_2024])</f>
        <v>3.1202781024203122E-4</v>
      </c>
      <c r="L568" s="3">
        <f>+Tabella2026[[#This Row],[INCIDENZA POPOLAZIONE]]*(PLAFOND/2)</f>
        <v>91860.753314396308</v>
      </c>
      <c r="M568" s="3">
        <f>+IFERROR(Tabella2026[[#This Row],[reddito_2024]]/Tabella2026[[#This Row],[POP_2024]],"")</f>
        <v>6415.6189103958241</v>
      </c>
      <c r="N568" s="3">
        <f>+IF(Tabella2026[[#This Row],[REDDITO COMPLESSIVO PROCAPITE]]&lt;media_aggr_reddito_pc,(media_aggr_reddito_pc-Tabella2026[[#This Row],[REDDITO COMPLESSIVO PROCAPITE]]),0)</f>
        <v>11409.447152212917</v>
      </c>
      <c r="O568" s="3">
        <f>+Tabella2026[[#This Row],[DIFFERENZA REDDITO INFERIORE ALLA MEDIA DALLA MEDIA]]*Tabella2026[[#This Row],[POP_2024]]</f>
        <v>209842552.02349997</v>
      </c>
      <c r="P568" s="3">
        <f>+Tabella2026[[#This Row],[POPOLAZIONE PER DIFFERENZA ]]/SUM(Tabella2026[[POPOLAZIONE PER DIFFERENZA ]])</f>
        <v>1.8616855709346057E-3</v>
      </c>
      <c r="Q568" s="3">
        <f>+Tabella2026[[#This Row],[INCIDENZA POPOLAZIONE PER DIFFERENZA]]*(PLAFOND-SUM(Tabella2026[CONTRIBUTO SULLA BASE DELLA POPOLAZIONE]))</f>
        <v>548078.83581897197</v>
      </c>
      <c r="R568" s="3">
        <f>+Tabella2026[[#This Row],[CONTRIBUTO SULLA BASE DELLA POPOLAZIONE]]+Tabella2026[[#This Row],[CONTRIBUTO SULLA BASE DEL REDDITO]]</f>
        <v>639939.58913336834</v>
      </c>
      <c r="S568" s="3">
        <f>+Tabella2026[[#This Row],[CONTRIBUTO TOTALE]]/(PLAFOND/N_TESSERE)</f>
        <v>1279.8791782667367</v>
      </c>
      <c r="T568" s="3">
        <f>+MAX(CEILING(Tabella2026[[#This Row],[preDEF1]],1),1)</f>
        <v>1280</v>
      </c>
      <c r="U568" s="9">
        <f xml:space="preserve"> IF(ROW(Tabella2026[[#This Row],[preDEF2]]) - ROW(Tabella2026[[#Headers],[preDEF2]])&lt;=ABS(SUM(Tabella2026[preDEF2])-N_TESSERE),Tabella2026[[#This Row],[preDEF2]]-1,Tabella2026[[#This Row],[preDEF2]])</f>
        <v>1279</v>
      </c>
      <c r="V568" s="21">
        <f>+Tabella2026[[#This Row],[DEF - n. card]]*(PLAFOND/N_TESSERE)</f>
        <v>639500</v>
      </c>
      <c r="W568" s="18"/>
    </row>
    <row r="569" spans="2:23" x14ac:dyDescent="0.25">
      <c r="B569" s="1" t="s">
        <v>1148</v>
      </c>
      <c r="C569" s="2">
        <v>58013</v>
      </c>
      <c r="D569" s="1" t="s">
        <v>1149</v>
      </c>
      <c r="E569" s="1" t="s">
        <v>8</v>
      </c>
      <c r="F569" s="1" t="s">
        <v>7</v>
      </c>
      <c r="G569" s="1" t="s">
        <v>1059</v>
      </c>
      <c r="H569" s="1" t="s">
        <v>15834</v>
      </c>
      <c r="I569" s="5">
        <v>18379</v>
      </c>
      <c r="J569" s="5">
        <v>304793458</v>
      </c>
      <c r="K569" s="3">
        <f>+Tabella2026[[#This Row],[POP_2024]]/SUM(Tabella2026[POP_2024])</f>
        <v>3.1180725991943736E-4</v>
      </c>
      <c r="L569" s="3">
        <f>+Tabella2026[[#This Row],[INCIDENZA POPOLAZIONE]]*(PLAFOND/2)</f>
        <v>91795.82346483742</v>
      </c>
      <c r="M569" s="3">
        <f>+IFERROR(Tabella2026[[#This Row],[reddito_2024]]/Tabella2026[[#This Row],[POP_2024]],"")</f>
        <v>16583.788998313292</v>
      </c>
      <c r="N569" s="3">
        <f>+IF(Tabella2026[[#This Row],[REDDITO COMPLESSIVO PROCAPITE]]&lt;media_aggr_reddito_pc,(media_aggr_reddito_pc-Tabella2026[[#This Row],[REDDITO COMPLESSIVO PROCAPITE]]),0)</f>
        <v>1241.2770642954492</v>
      </c>
      <c r="O569" s="3">
        <f>+Tabella2026[[#This Row],[DIFFERENZA REDDITO INFERIORE ALLA MEDIA DALLA MEDIA]]*Tabella2026[[#This Row],[POP_2024]]</f>
        <v>22813431.164686061</v>
      </c>
      <c r="P569" s="3">
        <f>+Tabella2026[[#This Row],[POPOLAZIONE PER DIFFERENZA ]]/SUM(Tabella2026[[POPOLAZIONE PER DIFFERENZA ]])</f>
        <v>2.0239667890642875E-4</v>
      </c>
      <c r="Q569" s="3">
        <f>+Tabella2026[[#This Row],[INCIDENZA POPOLAZIONE PER DIFFERENZA]]*(PLAFOND-SUM(Tabella2026[CONTRIBUTO SULLA BASE DELLA POPOLAZIONE]))</f>
        <v>59585.430472543681</v>
      </c>
      <c r="R569" s="3">
        <f>+Tabella2026[[#This Row],[CONTRIBUTO SULLA BASE DELLA POPOLAZIONE]]+Tabella2026[[#This Row],[CONTRIBUTO SULLA BASE DEL REDDITO]]</f>
        <v>151381.25393738109</v>
      </c>
      <c r="S569" s="3">
        <f>+Tabella2026[[#This Row],[CONTRIBUTO TOTALE]]/(PLAFOND/N_TESSERE)</f>
        <v>302.76250787476215</v>
      </c>
      <c r="T569" s="3">
        <f>+MAX(CEILING(Tabella2026[[#This Row],[preDEF1]],1),1)</f>
        <v>303</v>
      </c>
      <c r="U569" s="9">
        <f xml:space="preserve"> IF(ROW(Tabella2026[[#This Row],[preDEF2]]) - ROW(Tabella2026[[#Headers],[preDEF2]])&lt;=ABS(SUM(Tabella2026[preDEF2])-N_TESSERE),Tabella2026[[#This Row],[preDEF2]]-1,Tabella2026[[#This Row],[preDEF2]])</f>
        <v>302</v>
      </c>
      <c r="V569" s="21">
        <f>+Tabella2026[[#This Row],[DEF - n. card]]*(PLAFOND/N_TESSERE)</f>
        <v>151000</v>
      </c>
      <c r="W569" s="18"/>
    </row>
    <row r="570" spans="2:23" x14ac:dyDescent="0.25">
      <c r="B570" s="1" t="s">
        <v>1194</v>
      </c>
      <c r="C570" s="2">
        <v>36030</v>
      </c>
      <c r="D570" s="1" t="s">
        <v>1195</v>
      </c>
      <c r="E570" s="1" t="s">
        <v>27</v>
      </c>
      <c r="F570" s="1" t="s">
        <v>58</v>
      </c>
      <c r="G570" s="1" t="s">
        <v>1059</v>
      </c>
      <c r="H570" s="1" t="s">
        <v>15835</v>
      </c>
      <c r="I570" s="5">
        <v>18360</v>
      </c>
      <c r="J570" s="5">
        <v>362718516</v>
      </c>
      <c r="K570" s="3">
        <f>+Tabella2026[[#This Row],[POP_2024]]/SUM(Tabella2026[POP_2024])</f>
        <v>3.1148491714026174E-4</v>
      </c>
      <c r="L570" s="3">
        <f>+Tabella2026[[#This Row],[INCIDENZA POPOLAZIONE]]*(PLAFOND/2)</f>
        <v>91700.925992405202</v>
      </c>
      <c r="M570" s="3">
        <f>+IFERROR(Tabella2026[[#This Row],[reddito_2024]]/Tabella2026[[#This Row],[POP_2024]],"")</f>
        <v>19755.91045751634</v>
      </c>
      <c r="N570" s="3">
        <f>+IF(Tabella2026[[#This Row],[REDDITO COMPLESSIVO PROCAPITE]]&lt;media_aggr_reddito_pc,(media_aggr_reddito_pc-Tabella2026[[#This Row],[REDDITO COMPLESSIVO PROCAPITE]]),0)</f>
        <v>0</v>
      </c>
      <c r="O570" s="3">
        <f>+Tabella2026[[#This Row],[DIFFERENZA REDDITO INFERIORE ALLA MEDIA DALLA MEDIA]]*Tabella2026[[#This Row],[POP_2024]]</f>
        <v>0</v>
      </c>
      <c r="P570" s="3">
        <f>+Tabella2026[[#This Row],[POPOLAZIONE PER DIFFERENZA ]]/SUM(Tabella2026[[POPOLAZIONE PER DIFFERENZA ]])</f>
        <v>0</v>
      </c>
      <c r="Q570" s="3">
        <f>+Tabella2026[[#This Row],[INCIDENZA POPOLAZIONE PER DIFFERENZA]]*(PLAFOND-SUM(Tabella2026[CONTRIBUTO SULLA BASE DELLA POPOLAZIONE]))</f>
        <v>0</v>
      </c>
      <c r="R570" s="3">
        <f>+Tabella2026[[#This Row],[CONTRIBUTO SULLA BASE DELLA POPOLAZIONE]]+Tabella2026[[#This Row],[CONTRIBUTO SULLA BASE DEL REDDITO]]</f>
        <v>91700.925992405202</v>
      </c>
      <c r="S570" s="3">
        <f>+Tabella2026[[#This Row],[CONTRIBUTO TOTALE]]/(PLAFOND/N_TESSERE)</f>
        <v>183.40185198481041</v>
      </c>
      <c r="T570" s="3">
        <f>+MAX(CEILING(Tabella2026[[#This Row],[preDEF1]],1),1)</f>
        <v>184</v>
      </c>
      <c r="U570" s="9">
        <f xml:space="preserve"> IF(ROW(Tabella2026[[#This Row],[preDEF2]]) - ROW(Tabella2026[[#Headers],[preDEF2]])&lt;=ABS(SUM(Tabella2026[preDEF2])-N_TESSERE),Tabella2026[[#This Row],[preDEF2]]-1,Tabella2026[[#This Row],[preDEF2]])</f>
        <v>183</v>
      </c>
      <c r="V570" s="21">
        <f>+Tabella2026[[#This Row],[DEF - n. card]]*(PLAFOND/N_TESSERE)</f>
        <v>91500</v>
      </c>
      <c r="W570" s="18"/>
    </row>
    <row r="571" spans="2:23" x14ac:dyDescent="0.25">
      <c r="B571" s="1" t="s">
        <v>1116</v>
      </c>
      <c r="C571" s="2">
        <v>78003</v>
      </c>
      <c r="D571" s="1" t="s">
        <v>1117</v>
      </c>
      <c r="E571" s="1" t="s">
        <v>61</v>
      </c>
      <c r="F571" s="1" t="s">
        <v>178</v>
      </c>
      <c r="G571" s="1" t="s">
        <v>1059</v>
      </c>
      <c r="H571" s="1" t="s">
        <v>15836</v>
      </c>
      <c r="I571" s="5">
        <v>18337</v>
      </c>
      <c r="J571" s="5">
        <v>226833733</v>
      </c>
      <c r="K571" s="3">
        <f>+Tabella2026[[#This Row],[POP_2024]]/SUM(Tabella2026[POP_2024])</f>
        <v>3.110947127233649E-4</v>
      </c>
      <c r="L571" s="3">
        <f>+Tabella2026[[#This Row],[INCIDENZA POPOLAZIONE]]*(PLAFOND/2)</f>
        <v>91586.050104724083</v>
      </c>
      <c r="M571" s="3">
        <f>+IFERROR(Tabella2026[[#This Row],[reddito_2024]]/Tabella2026[[#This Row],[POP_2024]],"")</f>
        <v>12370.275017723729</v>
      </c>
      <c r="N571" s="3">
        <f>+IF(Tabella2026[[#This Row],[REDDITO COMPLESSIVO PROCAPITE]]&lt;media_aggr_reddito_pc,(media_aggr_reddito_pc-Tabella2026[[#This Row],[REDDITO COMPLESSIVO PROCAPITE]]),0)</f>
        <v>5454.7910448850125</v>
      </c>
      <c r="O571" s="3">
        <f>+Tabella2026[[#This Row],[DIFFERENZA REDDITO INFERIORE ALLA MEDIA DALLA MEDIA]]*Tabella2026[[#This Row],[POP_2024]]</f>
        <v>100024503.39005648</v>
      </c>
      <c r="P571" s="3">
        <f>+Tabella2026[[#This Row],[POPOLAZIONE PER DIFFERENZA ]]/SUM(Tabella2026[[POPOLAZIONE PER DIFFERENZA ]])</f>
        <v>8.8739949502860522E-4</v>
      </c>
      <c r="Q571" s="3">
        <f>+Tabella2026[[#This Row],[INCIDENZA POPOLAZIONE PER DIFFERENZA]]*(PLAFOND-SUM(Tabella2026[CONTRIBUTO SULLA BASE DELLA POPOLAZIONE]))</f>
        <v>261249.74578680116</v>
      </c>
      <c r="R571" s="3">
        <f>+Tabella2026[[#This Row],[CONTRIBUTO SULLA BASE DELLA POPOLAZIONE]]+Tabella2026[[#This Row],[CONTRIBUTO SULLA BASE DEL REDDITO]]</f>
        <v>352835.79589152522</v>
      </c>
      <c r="S571" s="3">
        <f>+Tabella2026[[#This Row],[CONTRIBUTO TOTALE]]/(PLAFOND/N_TESSERE)</f>
        <v>705.67159178305042</v>
      </c>
      <c r="T571" s="3">
        <f>+MAX(CEILING(Tabella2026[[#This Row],[preDEF1]],1),1)</f>
        <v>706</v>
      </c>
      <c r="U571" s="9">
        <f xml:space="preserve"> IF(ROW(Tabella2026[[#This Row],[preDEF2]]) - ROW(Tabella2026[[#Headers],[preDEF2]])&lt;=ABS(SUM(Tabella2026[preDEF2])-N_TESSERE),Tabella2026[[#This Row],[preDEF2]]-1,Tabella2026[[#This Row],[preDEF2]])</f>
        <v>705</v>
      </c>
      <c r="V571" s="21">
        <f>+Tabella2026[[#This Row],[DEF - n. card]]*(PLAFOND/N_TESSERE)</f>
        <v>352500</v>
      </c>
      <c r="W571" s="18"/>
    </row>
    <row r="572" spans="2:23" x14ac:dyDescent="0.25">
      <c r="B572" s="1" t="s">
        <v>1154</v>
      </c>
      <c r="C572" s="2">
        <v>15142</v>
      </c>
      <c r="D572" s="1" t="s">
        <v>1155</v>
      </c>
      <c r="E572" s="1" t="s">
        <v>12</v>
      </c>
      <c r="F572" s="1" t="s">
        <v>11</v>
      </c>
      <c r="G572" s="1" t="s">
        <v>1059</v>
      </c>
      <c r="H572" s="1" t="s">
        <v>15835</v>
      </c>
      <c r="I572" s="5">
        <v>18330</v>
      </c>
      <c r="J572" s="5">
        <v>405732538</v>
      </c>
      <c r="K572" s="3">
        <f>+Tabella2026[[#This Row],[POP_2024]]/SUM(Tabella2026[POP_2024])</f>
        <v>3.1097595485735281E-4</v>
      </c>
      <c r="L572" s="3">
        <f>+Tabella2026[[#This Row],[INCIDENZA POPOLAZIONE]]*(PLAFOND/2)</f>
        <v>91551.087878038525</v>
      </c>
      <c r="M572" s="3">
        <f>+IFERROR(Tabella2026[[#This Row],[reddito_2024]]/Tabella2026[[#This Row],[POP_2024]],"")</f>
        <v>22134.890234588107</v>
      </c>
      <c r="N572" s="3">
        <f>+IF(Tabella2026[[#This Row],[REDDITO COMPLESSIVO PROCAPITE]]&lt;media_aggr_reddito_pc,(media_aggr_reddito_pc-Tabella2026[[#This Row],[REDDITO COMPLESSIVO PROCAPITE]]),0)</f>
        <v>0</v>
      </c>
      <c r="O572" s="3">
        <f>+Tabella2026[[#This Row],[DIFFERENZA REDDITO INFERIORE ALLA MEDIA DALLA MEDIA]]*Tabella2026[[#This Row],[POP_2024]]</f>
        <v>0</v>
      </c>
      <c r="P572" s="3">
        <f>+Tabella2026[[#This Row],[POPOLAZIONE PER DIFFERENZA ]]/SUM(Tabella2026[[POPOLAZIONE PER DIFFERENZA ]])</f>
        <v>0</v>
      </c>
      <c r="Q572" s="3">
        <f>+Tabella2026[[#This Row],[INCIDENZA POPOLAZIONE PER DIFFERENZA]]*(PLAFOND-SUM(Tabella2026[CONTRIBUTO SULLA BASE DELLA POPOLAZIONE]))</f>
        <v>0</v>
      </c>
      <c r="R572" s="3">
        <f>+Tabella2026[[#This Row],[CONTRIBUTO SULLA BASE DELLA POPOLAZIONE]]+Tabella2026[[#This Row],[CONTRIBUTO SULLA BASE DEL REDDITO]]</f>
        <v>91551.087878038525</v>
      </c>
      <c r="S572" s="3">
        <f>+Tabella2026[[#This Row],[CONTRIBUTO TOTALE]]/(PLAFOND/N_TESSERE)</f>
        <v>183.10217575607706</v>
      </c>
      <c r="T572" s="3">
        <f>+MAX(CEILING(Tabella2026[[#This Row],[preDEF1]],1),1)</f>
        <v>184</v>
      </c>
      <c r="U572" s="9">
        <f xml:space="preserve"> IF(ROW(Tabella2026[[#This Row],[preDEF2]]) - ROW(Tabella2026[[#Headers],[preDEF2]])&lt;=ABS(SUM(Tabella2026[preDEF2])-N_TESSERE),Tabella2026[[#This Row],[preDEF2]]-1,Tabella2026[[#This Row],[preDEF2]])</f>
        <v>183</v>
      </c>
      <c r="V572" s="21">
        <f>+Tabella2026[[#This Row],[DEF - n. card]]*(PLAFOND/N_TESSERE)</f>
        <v>91500</v>
      </c>
      <c r="W572" s="18"/>
    </row>
    <row r="573" spans="2:23" x14ac:dyDescent="0.25">
      <c r="B573" s="1" t="s">
        <v>1178</v>
      </c>
      <c r="C573" s="2">
        <v>48004</v>
      </c>
      <c r="D573" s="1" t="s">
        <v>1179</v>
      </c>
      <c r="E573" s="1" t="s">
        <v>30</v>
      </c>
      <c r="F573" s="1" t="s">
        <v>29</v>
      </c>
      <c r="G573" s="1" t="s">
        <v>1059</v>
      </c>
      <c r="H573" s="1" t="s">
        <v>15834</v>
      </c>
      <c r="I573" s="5">
        <v>18286</v>
      </c>
      <c r="J573" s="5">
        <v>362322305</v>
      </c>
      <c r="K573" s="3">
        <f>+Tabella2026[[#This Row],[POP_2024]]/SUM(Tabella2026[POP_2024])</f>
        <v>3.1022947684241969E-4</v>
      </c>
      <c r="L573" s="3">
        <f>+Tabella2026[[#This Row],[INCIDENZA POPOLAZIONE]]*(PLAFOND/2)</f>
        <v>91331.32531030073</v>
      </c>
      <c r="M573" s="3">
        <f>+IFERROR(Tabella2026[[#This Row],[reddito_2024]]/Tabella2026[[#This Row],[POP_2024]],"")</f>
        <v>19814.19145794597</v>
      </c>
      <c r="N573" s="3">
        <f>+IF(Tabella2026[[#This Row],[REDDITO COMPLESSIVO PROCAPITE]]&lt;media_aggr_reddito_pc,(media_aggr_reddito_pc-Tabella2026[[#This Row],[REDDITO COMPLESSIVO PROCAPITE]]),0)</f>
        <v>0</v>
      </c>
      <c r="O573" s="3">
        <f>+Tabella2026[[#This Row],[DIFFERENZA REDDITO INFERIORE ALLA MEDIA DALLA MEDIA]]*Tabella2026[[#This Row],[POP_2024]]</f>
        <v>0</v>
      </c>
      <c r="P573" s="3">
        <f>+Tabella2026[[#This Row],[POPOLAZIONE PER DIFFERENZA ]]/SUM(Tabella2026[[POPOLAZIONE PER DIFFERENZA ]])</f>
        <v>0</v>
      </c>
      <c r="Q573" s="3">
        <f>+Tabella2026[[#This Row],[INCIDENZA POPOLAZIONE PER DIFFERENZA]]*(PLAFOND-SUM(Tabella2026[CONTRIBUTO SULLA BASE DELLA POPOLAZIONE]))</f>
        <v>0</v>
      </c>
      <c r="R573" s="3">
        <f>+Tabella2026[[#This Row],[CONTRIBUTO SULLA BASE DELLA POPOLAZIONE]]+Tabella2026[[#This Row],[CONTRIBUTO SULLA BASE DEL REDDITO]]</f>
        <v>91331.32531030073</v>
      </c>
      <c r="S573" s="3">
        <f>+Tabella2026[[#This Row],[CONTRIBUTO TOTALE]]/(PLAFOND/N_TESSERE)</f>
        <v>182.66265062060145</v>
      </c>
      <c r="T573" s="3">
        <f>+MAX(CEILING(Tabella2026[[#This Row],[preDEF1]],1),1)</f>
        <v>183</v>
      </c>
      <c r="U573" s="9">
        <f xml:space="preserve"> IF(ROW(Tabella2026[[#This Row],[preDEF2]]) - ROW(Tabella2026[[#Headers],[preDEF2]])&lt;=ABS(SUM(Tabella2026[preDEF2])-N_TESSERE),Tabella2026[[#This Row],[preDEF2]]-1,Tabella2026[[#This Row],[preDEF2]])</f>
        <v>182</v>
      </c>
      <c r="V573" s="21">
        <f>+Tabella2026[[#This Row],[DEF - n. card]]*(PLAFOND/N_TESSERE)</f>
        <v>91000</v>
      </c>
      <c r="W573" s="18"/>
    </row>
    <row r="574" spans="2:23" x14ac:dyDescent="0.25">
      <c r="B574" s="1" t="s">
        <v>1172</v>
      </c>
      <c r="C574" s="2">
        <v>72037</v>
      </c>
      <c r="D574" s="1" t="s">
        <v>1173</v>
      </c>
      <c r="E574" s="1" t="s">
        <v>33</v>
      </c>
      <c r="F574" s="1" t="s">
        <v>32</v>
      </c>
      <c r="G574" s="1" t="s">
        <v>1059</v>
      </c>
      <c r="H574" s="1" t="s">
        <v>15836</v>
      </c>
      <c r="I574" s="5">
        <v>18223</v>
      </c>
      <c r="J574" s="5">
        <v>226340593</v>
      </c>
      <c r="K574" s="3">
        <f>+Tabella2026[[#This Row],[POP_2024]]/SUM(Tabella2026[POP_2024])</f>
        <v>3.0916065604831095E-4</v>
      </c>
      <c r="L574" s="3">
        <f>+Tabella2026[[#This Row],[INCIDENZA POPOLAZIONE]]*(PLAFOND/2)</f>
        <v>91016.665270130703</v>
      </c>
      <c r="M574" s="3">
        <f>+IFERROR(Tabella2026[[#This Row],[reddito_2024]]/Tabella2026[[#This Row],[POP_2024]],"")</f>
        <v>12420.599956099435</v>
      </c>
      <c r="N574" s="3">
        <f>+IF(Tabella2026[[#This Row],[REDDITO COMPLESSIVO PROCAPITE]]&lt;media_aggr_reddito_pc,(media_aggr_reddito_pc-Tabella2026[[#This Row],[REDDITO COMPLESSIVO PROCAPITE]]),0)</f>
        <v>5404.466106509306</v>
      </c>
      <c r="O574" s="3">
        <f>+Tabella2026[[#This Row],[DIFFERENZA REDDITO INFERIORE ALLA MEDIA DALLA MEDIA]]*Tabella2026[[#This Row],[POP_2024]]</f>
        <v>98485585.858919084</v>
      </c>
      <c r="P574" s="3">
        <f>+Tabella2026[[#This Row],[POPOLAZIONE PER DIFFERENZA ]]/SUM(Tabella2026[[POPOLAZIONE PER DIFFERENZA ]])</f>
        <v>8.7374649407646302E-4</v>
      </c>
      <c r="Q574" s="3">
        <f>+Tabella2026[[#This Row],[INCIDENZA POPOLAZIONE PER DIFFERENZA]]*(PLAFOND-SUM(Tabella2026[CONTRIBUTO SULLA BASE DELLA POPOLAZIONE]))</f>
        <v>257230.31254624118</v>
      </c>
      <c r="R574" s="3">
        <f>+Tabella2026[[#This Row],[CONTRIBUTO SULLA BASE DELLA POPOLAZIONE]]+Tabella2026[[#This Row],[CONTRIBUTO SULLA BASE DEL REDDITO]]</f>
        <v>348246.97781637189</v>
      </c>
      <c r="S574" s="3">
        <f>+Tabella2026[[#This Row],[CONTRIBUTO TOTALE]]/(PLAFOND/N_TESSERE)</f>
        <v>696.49395563274379</v>
      </c>
      <c r="T574" s="3">
        <f>+MAX(CEILING(Tabella2026[[#This Row],[preDEF1]],1),1)</f>
        <v>697</v>
      </c>
      <c r="U574" s="9">
        <f xml:space="preserve"> IF(ROW(Tabella2026[[#This Row],[preDEF2]]) - ROW(Tabella2026[[#Headers],[preDEF2]])&lt;=ABS(SUM(Tabella2026[preDEF2])-N_TESSERE),Tabella2026[[#This Row],[preDEF2]]-1,Tabella2026[[#This Row],[preDEF2]])</f>
        <v>696</v>
      </c>
      <c r="V574" s="21">
        <f>+Tabella2026[[#This Row],[DEF - n. card]]*(PLAFOND/N_TESSERE)</f>
        <v>348000</v>
      </c>
      <c r="W574" s="18"/>
    </row>
    <row r="575" spans="2:23" x14ac:dyDescent="0.25">
      <c r="B575" s="1" t="s">
        <v>1164</v>
      </c>
      <c r="C575" s="2">
        <v>87009</v>
      </c>
      <c r="D575" s="1" t="s">
        <v>1165</v>
      </c>
      <c r="E575" s="1" t="s">
        <v>21</v>
      </c>
      <c r="F575" s="1" t="s">
        <v>35</v>
      </c>
      <c r="G575" s="1" t="s">
        <v>1059</v>
      </c>
      <c r="H575" s="1" t="s">
        <v>15836</v>
      </c>
      <c r="I575" s="5">
        <v>18218</v>
      </c>
      <c r="J575" s="5">
        <v>194224333</v>
      </c>
      <c r="K575" s="3">
        <f>+Tabella2026[[#This Row],[POP_2024]]/SUM(Tabella2026[POP_2024])</f>
        <v>3.0907582900115946E-4</v>
      </c>
      <c r="L575" s="3">
        <f>+Tabella2026[[#This Row],[INCIDENZA POPOLAZIONE]]*(PLAFOND/2)</f>
        <v>90991.692251069588</v>
      </c>
      <c r="M575" s="3">
        <f>+IFERROR(Tabella2026[[#This Row],[reddito_2024]]/Tabella2026[[#This Row],[POP_2024]],"")</f>
        <v>10661.122680865079</v>
      </c>
      <c r="N575" s="3">
        <f>+IF(Tabella2026[[#This Row],[REDDITO COMPLESSIVO PROCAPITE]]&lt;media_aggr_reddito_pc,(media_aggr_reddito_pc-Tabella2026[[#This Row],[REDDITO COMPLESSIVO PROCAPITE]]),0)</f>
        <v>7163.943381743662</v>
      </c>
      <c r="O575" s="3">
        <f>+Tabella2026[[#This Row],[DIFFERENZA REDDITO INFERIORE ALLA MEDIA DALLA MEDIA]]*Tabella2026[[#This Row],[POP_2024]]</f>
        <v>130512720.52860604</v>
      </c>
      <c r="P575" s="3">
        <f>+Tabella2026[[#This Row],[POPOLAZIONE PER DIFFERENZA ]]/SUM(Tabella2026[[POPOLAZIONE PER DIFFERENZA ]])</f>
        <v>1.1578855017180514E-3</v>
      </c>
      <c r="Q575" s="3">
        <f>+Tabella2026[[#This Row],[INCIDENZA POPOLAZIONE PER DIFFERENZA]]*(PLAFOND-SUM(Tabella2026[CONTRIBUTO SULLA BASE DELLA POPOLAZIONE]))</f>
        <v>340880.62329166941</v>
      </c>
      <c r="R575" s="3">
        <f>+Tabella2026[[#This Row],[CONTRIBUTO SULLA BASE DELLA POPOLAZIONE]]+Tabella2026[[#This Row],[CONTRIBUTO SULLA BASE DEL REDDITO]]</f>
        <v>431872.315542739</v>
      </c>
      <c r="S575" s="3">
        <f>+Tabella2026[[#This Row],[CONTRIBUTO TOTALE]]/(PLAFOND/N_TESSERE)</f>
        <v>863.74463108547798</v>
      </c>
      <c r="T575" s="3">
        <f>+MAX(CEILING(Tabella2026[[#This Row],[preDEF1]],1),1)</f>
        <v>864</v>
      </c>
      <c r="U575" s="9">
        <f xml:space="preserve"> IF(ROW(Tabella2026[[#This Row],[preDEF2]]) - ROW(Tabella2026[[#Headers],[preDEF2]])&lt;=ABS(SUM(Tabella2026[preDEF2])-N_TESSERE),Tabella2026[[#This Row],[preDEF2]]-1,Tabella2026[[#This Row],[preDEF2]])</f>
        <v>863</v>
      </c>
      <c r="V575" s="21">
        <f>+Tabella2026[[#This Row],[DEF - n. card]]*(PLAFOND/N_TESSERE)</f>
        <v>431500</v>
      </c>
      <c r="W575" s="18"/>
    </row>
    <row r="576" spans="2:23" x14ac:dyDescent="0.25">
      <c r="B576" s="1" t="s">
        <v>1188</v>
      </c>
      <c r="C576" s="2">
        <v>6177</v>
      </c>
      <c r="D576" s="1" t="s">
        <v>1189</v>
      </c>
      <c r="E576" s="1" t="s">
        <v>18</v>
      </c>
      <c r="F576" s="1" t="s">
        <v>138</v>
      </c>
      <c r="G576" s="1" t="s">
        <v>1059</v>
      </c>
      <c r="H576" s="1" t="s">
        <v>15835</v>
      </c>
      <c r="I576" s="5">
        <v>18218</v>
      </c>
      <c r="J576" s="5">
        <v>358249183</v>
      </c>
      <c r="K576" s="3">
        <f>+Tabella2026[[#This Row],[POP_2024]]/SUM(Tabella2026[POP_2024])</f>
        <v>3.0907582900115946E-4</v>
      </c>
      <c r="L576" s="3">
        <f>+Tabella2026[[#This Row],[INCIDENZA POPOLAZIONE]]*(PLAFOND/2)</f>
        <v>90991.692251069588</v>
      </c>
      <c r="M576" s="3">
        <f>+IFERROR(Tabella2026[[#This Row],[reddito_2024]]/Tabella2026[[#This Row],[POP_2024]],"")</f>
        <v>19664.572565594466</v>
      </c>
      <c r="N576" s="3">
        <f>+IF(Tabella2026[[#This Row],[REDDITO COMPLESSIVO PROCAPITE]]&lt;media_aggr_reddito_pc,(media_aggr_reddito_pc-Tabella2026[[#This Row],[REDDITO COMPLESSIVO PROCAPITE]]),0)</f>
        <v>0</v>
      </c>
      <c r="O576" s="3">
        <f>+Tabella2026[[#This Row],[DIFFERENZA REDDITO INFERIORE ALLA MEDIA DALLA MEDIA]]*Tabella2026[[#This Row],[POP_2024]]</f>
        <v>0</v>
      </c>
      <c r="P576" s="3">
        <f>+Tabella2026[[#This Row],[POPOLAZIONE PER DIFFERENZA ]]/SUM(Tabella2026[[POPOLAZIONE PER DIFFERENZA ]])</f>
        <v>0</v>
      </c>
      <c r="Q576" s="3">
        <f>+Tabella2026[[#This Row],[INCIDENZA POPOLAZIONE PER DIFFERENZA]]*(PLAFOND-SUM(Tabella2026[CONTRIBUTO SULLA BASE DELLA POPOLAZIONE]))</f>
        <v>0</v>
      </c>
      <c r="R576" s="3">
        <f>+Tabella2026[[#This Row],[CONTRIBUTO SULLA BASE DELLA POPOLAZIONE]]+Tabella2026[[#This Row],[CONTRIBUTO SULLA BASE DEL REDDITO]]</f>
        <v>90991.692251069588</v>
      </c>
      <c r="S576" s="3">
        <f>+Tabella2026[[#This Row],[CONTRIBUTO TOTALE]]/(PLAFOND/N_TESSERE)</f>
        <v>181.98338450213919</v>
      </c>
      <c r="T576" s="3">
        <f>+MAX(CEILING(Tabella2026[[#This Row],[preDEF1]],1),1)</f>
        <v>182</v>
      </c>
      <c r="U576" s="9">
        <f xml:space="preserve"> IF(ROW(Tabella2026[[#This Row],[preDEF2]]) - ROW(Tabella2026[[#Headers],[preDEF2]])&lt;=ABS(SUM(Tabella2026[preDEF2])-N_TESSERE),Tabella2026[[#This Row],[preDEF2]]-1,Tabella2026[[#This Row],[preDEF2]])</f>
        <v>181</v>
      </c>
      <c r="V576" s="21">
        <f>+Tabella2026[[#This Row],[DEF - n. card]]*(PLAFOND/N_TESSERE)</f>
        <v>90500</v>
      </c>
      <c r="W576" s="18"/>
    </row>
    <row r="577" spans="2:23" x14ac:dyDescent="0.25">
      <c r="B577" s="1" t="s">
        <v>1168</v>
      </c>
      <c r="C577" s="2">
        <v>63021</v>
      </c>
      <c r="D577" s="1" t="s">
        <v>1169</v>
      </c>
      <c r="E577" s="1" t="s">
        <v>15</v>
      </c>
      <c r="F577" s="1" t="s">
        <v>14</v>
      </c>
      <c r="G577" s="1" t="s">
        <v>1059</v>
      </c>
      <c r="H577" s="1" t="s">
        <v>15836</v>
      </c>
      <c r="I577" s="5">
        <v>18207</v>
      </c>
      <c r="J577" s="5">
        <v>186022354</v>
      </c>
      <c r="K577" s="3">
        <f>+Tabella2026[[#This Row],[POP_2024]]/SUM(Tabella2026[POP_2024])</f>
        <v>3.0888920949742621E-4</v>
      </c>
      <c r="L577" s="3">
        <f>+Tabella2026[[#This Row],[INCIDENZA POPOLAZIONE]]*(PLAFOND/2)</f>
        <v>90936.751609135157</v>
      </c>
      <c r="M577" s="3">
        <f>+IFERROR(Tabella2026[[#This Row],[reddito_2024]]/Tabella2026[[#This Row],[POP_2024]],"")</f>
        <v>10217.078815840061</v>
      </c>
      <c r="N577" s="3">
        <f>+IF(Tabella2026[[#This Row],[REDDITO COMPLESSIVO PROCAPITE]]&lt;media_aggr_reddito_pc,(media_aggr_reddito_pc-Tabella2026[[#This Row],[REDDITO COMPLESSIVO PROCAPITE]]),0)</f>
        <v>7607.9872467686801</v>
      </c>
      <c r="O577" s="3">
        <f>+Tabella2026[[#This Row],[DIFFERENZA REDDITO INFERIORE ALLA MEDIA DALLA MEDIA]]*Tabella2026[[#This Row],[POP_2024]]</f>
        <v>138518623.80191734</v>
      </c>
      <c r="P577" s="3">
        <f>+Tabella2026[[#This Row],[POPOLAZIONE PER DIFFERENZA ]]/SUM(Tabella2026[[POPOLAZIONE PER DIFFERENZA ]])</f>
        <v>1.2289124429294442E-3</v>
      </c>
      <c r="Q577" s="3">
        <f>+Tabella2026[[#This Row],[INCIDENZA POPOLAZIONE PER DIFFERENZA]]*(PLAFOND-SUM(Tabella2026[CONTRIBUTO SULLA BASE DELLA POPOLAZIONE]))</f>
        <v>361790.90151409764</v>
      </c>
      <c r="R577" s="3">
        <f>+Tabella2026[[#This Row],[CONTRIBUTO SULLA BASE DELLA POPOLAZIONE]]+Tabella2026[[#This Row],[CONTRIBUTO SULLA BASE DEL REDDITO]]</f>
        <v>452727.65312323277</v>
      </c>
      <c r="S577" s="3">
        <f>+Tabella2026[[#This Row],[CONTRIBUTO TOTALE]]/(PLAFOND/N_TESSERE)</f>
        <v>905.45530624646551</v>
      </c>
      <c r="T577" s="3">
        <f>+MAX(CEILING(Tabella2026[[#This Row],[preDEF1]],1),1)</f>
        <v>906</v>
      </c>
      <c r="U577" s="9">
        <f xml:space="preserve"> IF(ROW(Tabella2026[[#This Row],[preDEF2]]) - ROW(Tabella2026[[#Headers],[preDEF2]])&lt;=ABS(SUM(Tabella2026[preDEF2])-N_TESSERE),Tabella2026[[#This Row],[preDEF2]]-1,Tabella2026[[#This Row],[preDEF2]])</f>
        <v>905</v>
      </c>
      <c r="V577" s="21">
        <f>+Tabella2026[[#This Row],[DEF - n. card]]*(PLAFOND/N_TESSERE)</f>
        <v>452500</v>
      </c>
      <c r="W577" s="18"/>
    </row>
    <row r="578" spans="2:23" x14ac:dyDescent="0.25">
      <c r="B578" s="1" t="s">
        <v>1204</v>
      </c>
      <c r="C578" s="2">
        <v>15140</v>
      </c>
      <c r="D578" s="1" t="s">
        <v>1205</v>
      </c>
      <c r="E578" s="1" t="s">
        <v>12</v>
      </c>
      <c r="F578" s="1" t="s">
        <v>11</v>
      </c>
      <c r="G578" s="1" t="s">
        <v>1059</v>
      </c>
      <c r="H578" s="1" t="s">
        <v>15835</v>
      </c>
      <c r="I578" s="5">
        <v>18138</v>
      </c>
      <c r="J578" s="5">
        <v>363902177</v>
      </c>
      <c r="K578" s="3">
        <f>+Tabella2026[[#This Row],[POP_2024]]/SUM(Tabella2026[POP_2024])</f>
        <v>3.077185962467357E-4</v>
      </c>
      <c r="L578" s="3">
        <f>+Tabella2026[[#This Row],[INCIDENZA POPOLAZIONE]]*(PLAFOND/2)</f>
        <v>90592.1239460918</v>
      </c>
      <c r="M578" s="3">
        <f>+IFERROR(Tabella2026[[#This Row],[reddito_2024]]/Tabella2026[[#This Row],[POP_2024]],"")</f>
        <v>20062.971496306098</v>
      </c>
      <c r="N578" s="3">
        <f>+IF(Tabella2026[[#This Row],[REDDITO COMPLESSIVO PROCAPITE]]&lt;media_aggr_reddito_pc,(media_aggr_reddito_pc-Tabella2026[[#This Row],[REDDITO COMPLESSIVO PROCAPITE]]),0)</f>
        <v>0</v>
      </c>
      <c r="O578" s="3">
        <f>+Tabella2026[[#This Row],[DIFFERENZA REDDITO INFERIORE ALLA MEDIA DALLA MEDIA]]*Tabella2026[[#This Row],[POP_2024]]</f>
        <v>0</v>
      </c>
      <c r="P578" s="3">
        <f>+Tabella2026[[#This Row],[POPOLAZIONE PER DIFFERENZA ]]/SUM(Tabella2026[[POPOLAZIONE PER DIFFERENZA ]])</f>
        <v>0</v>
      </c>
      <c r="Q578" s="3">
        <f>+Tabella2026[[#This Row],[INCIDENZA POPOLAZIONE PER DIFFERENZA]]*(PLAFOND-SUM(Tabella2026[CONTRIBUTO SULLA BASE DELLA POPOLAZIONE]))</f>
        <v>0</v>
      </c>
      <c r="R578" s="3">
        <f>+Tabella2026[[#This Row],[CONTRIBUTO SULLA BASE DELLA POPOLAZIONE]]+Tabella2026[[#This Row],[CONTRIBUTO SULLA BASE DEL REDDITO]]</f>
        <v>90592.1239460918</v>
      </c>
      <c r="S578" s="3">
        <f>+Tabella2026[[#This Row],[CONTRIBUTO TOTALE]]/(PLAFOND/N_TESSERE)</f>
        <v>181.18424789218361</v>
      </c>
      <c r="T578" s="3">
        <f>+MAX(CEILING(Tabella2026[[#This Row],[preDEF1]],1),1)</f>
        <v>182</v>
      </c>
      <c r="U578" s="9">
        <f xml:space="preserve"> IF(ROW(Tabella2026[[#This Row],[preDEF2]]) - ROW(Tabella2026[[#Headers],[preDEF2]])&lt;=ABS(SUM(Tabella2026[preDEF2])-N_TESSERE),Tabella2026[[#This Row],[preDEF2]]-1,Tabella2026[[#This Row],[preDEF2]])</f>
        <v>181</v>
      </c>
      <c r="V578" s="21">
        <f>+Tabella2026[[#This Row],[DEF - n. card]]*(PLAFOND/N_TESSERE)</f>
        <v>90500</v>
      </c>
      <c r="W578" s="18"/>
    </row>
    <row r="579" spans="2:23" x14ac:dyDescent="0.25">
      <c r="B579" s="1" t="s">
        <v>1160</v>
      </c>
      <c r="C579" s="2">
        <v>72031</v>
      </c>
      <c r="D579" s="1" t="s">
        <v>1161</v>
      </c>
      <c r="E579" s="1" t="s">
        <v>33</v>
      </c>
      <c r="F579" s="1" t="s">
        <v>32</v>
      </c>
      <c r="G579" s="1" t="s">
        <v>1059</v>
      </c>
      <c r="H579" s="1" t="s">
        <v>15836</v>
      </c>
      <c r="I579" s="5">
        <v>18122</v>
      </c>
      <c r="J579" s="5">
        <v>259576765</v>
      </c>
      <c r="K579" s="3">
        <f>+Tabella2026[[#This Row],[POP_2024]]/SUM(Tabella2026[POP_2024])</f>
        <v>3.074471496958509E-4</v>
      </c>
      <c r="L579" s="3">
        <f>+Tabella2026[[#This Row],[INCIDENZA POPOLAZIONE]]*(PLAFOND/2)</f>
        <v>90512.21028509624</v>
      </c>
      <c r="M579" s="3">
        <f>+IFERROR(Tabella2026[[#This Row],[reddito_2024]]/Tabella2026[[#This Row],[POP_2024]],"")</f>
        <v>14323.847533384836</v>
      </c>
      <c r="N579" s="3">
        <f>+IF(Tabella2026[[#This Row],[REDDITO COMPLESSIVO PROCAPITE]]&lt;media_aggr_reddito_pc,(media_aggr_reddito_pc-Tabella2026[[#This Row],[REDDITO COMPLESSIVO PROCAPITE]]),0)</f>
        <v>3501.2185292239046</v>
      </c>
      <c r="O579" s="3">
        <f>+Tabella2026[[#This Row],[DIFFERENZA REDDITO INFERIORE ALLA MEDIA DALLA MEDIA]]*Tabella2026[[#This Row],[POP_2024]]</f>
        <v>63449082.186595596</v>
      </c>
      <c r="P579" s="3">
        <f>+Tabella2026[[#This Row],[POPOLAZIONE PER DIFFERENZA ]]/SUM(Tabella2026[[POPOLAZIONE PER DIFFERENZA ]])</f>
        <v>5.6290890315993007E-4</v>
      </c>
      <c r="Q579" s="3">
        <f>+Tabella2026[[#This Row],[INCIDENZA POPOLAZIONE PER DIFFERENZA]]*(PLAFOND-SUM(Tabella2026[CONTRIBUTO SULLA BASE DELLA POPOLAZIONE]))</f>
        <v>165719.95890860673</v>
      </c>
      <c r="R579" s="3">
        <f>+Tabella2026[[#This Row],[CONTRIBUTO SULLA BASE DELLA POPOLAZIONE]]+Tabella2026[[#This Row],[CONTRIBUTO SULLA BASE DEL REDDITO]]</f>
        <v>256232.16919370298</v>
      </c>
      <c r="S579" s="3">
        <f>+Tabella2026[[#This Row],[CONTRIBUTO TOTALE]]/(PLAFOND/N_TESSERE)</f>
        <v>512.46433838740597</v>
      </c>
      <c r="T579" s="3">
        <f>+MAX(CEILING(Tabella2026[[#This Row],[preDEF1]],1),1)</f>
        <v>513</v>
      </c>
      <c r="U579" s="9">
        <f xml:space="preserve"> IF(ROW(Tabella2026[[#This Row],[preDEF2]]) - ROW(Tabella2026[[#Headers],[preDEF2]])&lt;=ABS(SUM(Tabella2026[preDEF2])-N_TESSERE),Tabella2026[[#This Row],[preDEF2]]-1,Tabella2026[[#This Row],[preDEF2]])</f>
        <v>512</v>
      </c>
      <c r="V579" s="21">
        <f>+Tabella2026[[#This Row],[DEF - n. card]]*(PLAFOND/N_TESSERE)</f>
        <v>256000</v>
      </c>
      <c r="W579" s="18"/>
    </row>
    <row r="580" spans="2:23" x14ac:dyDescent="0.25">
      <c r="B580" s="1" t="s">
        <v>1192</v>
      </c>
      <c r="C580" s="2">
        <v>87005</v>
      </c>
      <c r="D580" s="1" t="s">
        <v>1193</v>
      </c>
      <c r="E580" s="1" t="s">
        <v>21</v>
      </c>
      <c r="F580" s="1" t="s">
        <v>35</v>
      </c>
      <c r="G580" s="1" t="s">
        <v>1059</v>
      </c>
      <c r="H580" s="1" t="s">
        <v>15836</v>
      </c>
      <c r="I580" s="5">
        <v>18076</v>
      </c>
      <c r="J580" s="5">
        <v>218198579</v>
      </c>
      <c r="K580" s="3">
        <f>+Tabella2026[[#This Row],[POP_2024]]/SUM(Tabella2026[POP_2024])</f>
        <v>3.0666674086205723E-4</v>
      </c>
      <c r="L580" s="3">
        <f>+Tabella2026[[#This Row],[INCIDENZA POPOLAZIONE]]*(PLAFOND/2)</f>
        <v>90282.458509734002</v>
      </c>
      <c r="M580" s="3">
        <f>+IFERROR(Tabella2026[[#This Row],[reddito_2024]]/Tabella2026[[#This Row],[POP_2024]],"")</f>
        <v>12071.176089842886</v>
      </c>
      <c r="N580" s="3">
        <f>+IF(Tabella2026[[#This Row],[REDDITO COMPLESSIVO PROCAPITE]]&lt;media_aggr_reddito_pc,(media_aggr_reddito_pc-Tabella2026[[#This Row],[REDDITO COMPLESSIVO PROCAPITE]]),0)</f>
        <v>5753.8899727658554</v>
      </c>
      <c r="O580" s="3">
        <f>+Tabella2026[[#This Row],[DIFFERENZA REDDITO INFERIORE ALLA MEDIA DALLA MEDIA]]*Tabella2026[[#This Row],[POP_2024]]</f>
        <v>104007315.1477156</v>
      </c>
      <c r="P580" s="3">
        <f>+Tabella2026[[#This Row],[POPOLAZIONE PER DIFFERENZA ]]/SUM(Tabella2026[[POPOLAZIONE PER DIFFERENZA ]])</f>
        <v>9.2273428823180792E-4</v>
      </c>
      <c r="Q580" s="3">
        <f>+Tabella2026[[#This Row],[INCIDENZA POPOLAZIONE PER DIFFERENZA]]*(PLAFOND-SUM(Tabella2026[CONTRIBUTO SULLA BASE DELLA POPOLAZIONE]))</f>
        <v>271652.28240472917</v>
      </c>
      <c r="R580" s="3">
        <f>+Tabella2026[[#This Row],[CONTRIBUTO SULLA BASE DELLA POPOLAZIONE]]+Tabella2026[[#This Row],[CONTRIBUTO SULLA BASE DEL REDDITO]]</f>
        <v>361934.74091446318</v>
      </c>
      <c r="S580" s="3">
        <f>+Tabella2026[[#This Row],[CONTRIBUTO TOTALE]]/(PLAFOND/N_TESSERE)</f>
        <v>723.86948182892638</v>
      </c>
      <c r="T580" s="3">
        <f>+MAX(CEILING(Tabella2026[[#This Row],[preDEF1]],1),1)</f>
        <v>724</v>
      </c>
      <c r="U580" s="9">
        <f xml:space="preserve"> IF(ROW(Tabella2026[[#This Row],[preDEF2]]) - ROW(Tabella2026[[#Headers],[preDEF2]])&lt;=ABS(SUM(Tabella2026[preDEF2])-N_TESSERE),Tabella2026[[#This Row],[preDEF2]]-1,Tabella2026[[#This Row],[preDEF2]])</f>
        <v>723</v>
      </c>
      <c r="V580" s="21">
        <f>+Tabella2026[[#This Row],[DEF - n. card]]*(PLAFOND/N_TESSERE)</f>
        <v>361500</v>
      </c>
      <c r="W580" s="18"/>
    </row>
    <row r="581" spans="2:23" x14ac:dyDescent="0.25">
      <c r="B581" s="1" t="s">
        <v>1176</v>
      </c>
      <c r="C581" s="2">
        <v>1086</v>
      </c>
      <c r="D581" s="1" t="s">
        <v>1177</v>
      </c>
      <c r="E581" s="1" t="s">
        <v>18</v>
      </c>
      <c r="F581" s="1" t="s">
        <v>17</v>
      </c>
      <c r="G581" s="1" t="s">
        <v>1059</v>
      </c>
      <c r="H581" s="1" t="s">
        <v>15835</v>
      </c>
      <c r="I581" s="5">
        <v>18065</v>
      </c>
      <c r="J581" s="5">
        <v>373998220</v>
      </c>
      <c r="K581" s="3">
        <f>+Tabella2026[[#This Row],[POP_2024]]/SUM(Tabella2026[POP_2024])</f>
        <v>3.0648012135832398E-4</v>
      </c>
      <c r="L581" s="3">
        <f>+Tabella2026[[#This Row],[INCIDENZA POPOLAZIONE]]*(PLAFOND/2)</f>
        <v>90227.517867799557</v>
      </c>
      <c r="M581" s="3">
        <f>+IFERROR(Tabella2026[[#This Row],[reddito_2024]]/Tabella2026[[#This Row],[POP_2024]],"")</f>
        <v>20702.918350401327</v>
      </c>
      <c r="N581" s="3">
        <f>+IF(Tabella2026[[#This Row],[REDDITO COMPLESSIVO PROCAPITE]]&lt;media_aggr_reddito_pc,(media_aggr_reddito_pc-Tabella2026[[#This Row],[REDDITO COMPLESSIVO PROCAPITE]]),0)</f>
        <v>0</v>
      </c>
      <c r="O581" s="3">
        <f>+Tabella2026[[#This Row],[DIFFERENZA REDDITO INFERIORE ALLA MEDIA DALLA MEDIA]]*Tabella2026[[#This Row],[POP_2024]]</f>
        <v>0</v>
      </c>
      <c r="P581" s="3">
        <f>+Tabella2026[[#This Row],[POPOLAZIONE PER DIFFERENZA ]]/SUM(Tabella2026[[POPOLAZIONE PER DIFFERENZA ]])</f>
        <v>0</v>
      </c>
      <c r="Q581" s="3">
        <f>+Tabella2026[[#This Row],[INCIDENZA POPOLAZIONE PER DIFFERENZA]]*(PLAFOND-SUM(Tabella2026[CONTRIBUTO SULLA BASE DELLA POPOLAZIONE]))</f>
        <v>0</v>
      </c>
      <c r="R581" s="3">
        <f>+Tabella2026[[#This Row],[CONTRIBUTO SULLA BASE DELLA POPOLAZIONE]]+Tabella2026[[#This Row],[CONTRIBUTO SULLA BASE DEL REDDITO]]</f>
        <v>90227.517867799557</v>
      </c>
      <c r="S581" s="3">
        <f>+Tabella2026[[#This Row],[CONTRIBUTO TOTALE]]/(PLAFOND/N_TESSERE)</f>
        <v>180.45503573559913</v>
      </c>
      <c r="T581" s="3">
        <f>+MAX(CEILING(Tabella2026[[#This Row],[preDEF1]],1),1)</f>
        <v>181</v>
      </c>
      <c r="U581" s="9">
        <f xml:space="preserve"> IF(ROW(Tabella2026[[#This Row],[preDEF2]]) - ROW(Tabella2026[[#Headers],[preDEF2]])&lt;=ABS(SUM(Tabella2026[preDEF2])-N_TESSERE),Tabella2026[[#This Row],[preDEF2]]-1,Tabella2026[[#This Row],[preDEF2]])</f>
        <v>180</v>
      </c>
      <c r="V581" s="21">
        <f>+Tabella2026[[#This Row],[DEF - n. card]]*(PLAFOND/N_TESSERE)</f>
        <v>90000</v>
      </c>
      <c r="W581" s="18"/>
    </row>
    <row r="582" spans="2:23" x14ac:dyDescent="0.25">
      <c r="B582" s="1" t="s">
        <v>1190</v>
      </c>
      <c r="C582" s="2">
        <v>1194</v>
      </c>
      <c r="D582" s="1" t="s">
        <v>1191</v>
      </c>
      <c r="E582" s="1" t="s">
        <v>18</v>
      </c>
      <c r="F582" s="1" t="s">
        <v>17</v>
      </c>
      <c r="G582" s="1" t="s">
        <v>1059</v>
      </c>
      <c r="H582" s="1" t="s">
        <v>15835</v>
      </c>
      <c r="I582" s="5">
        <v>18051</v>
      </c>
      <c r="J582" s="5">
        <v>330618206</v>
      </c>
      <c r="K582" s="3">
        <f>+Tabella2026[[#This Row],[POP_2024]]/SUM(Tabella2026[POP_2024])</f>
        <v>3.0624260562629979E-4</v>
      </c>
      <c r="L582" s="3">
        <f>+Tabella2026[[#This Row],[INCIDENZA POPOLAZIONE]]*(PLAFOND/2)</f>
        <v>90157.59341442844</v>
      </c>
      <c r="M582" s="3">
        <f>+IFERROR(Tabella2026[[#This Row],[reddito_2024]]/Tabella2026[[#This Row],[POP_2024]],"")</f>
        <v>18315.783391501856</v>
      </c>
      <c r="N582" s="3">
        <f>+IF(Tabella2026[[#This Row],[REDDITO COMPLESSIVO PROCAPITE]]&lt;media_aggr_reddito_pc,(media_aggr_reddito_pc-Tabella2026[[#This Row],[REDDITO COMPLESSIVO PROCAPITE]]),0)</f>
        <v>0</v>
      </c>
      <c r="O582" s="3">
        <f>+Tabella2026[[#This Row],[DIFFERENZA REDDITO INFERIORE ALLA MEDIA DALLA MEDIA]]*Tabella2026[[#This Row],[POP_2024]]</f>
        <v>0</v>
      </c>
      <c r="P582" s="3">
        <f>+Tabella2026[[#This Row],[POPOLAZIONE PER DIFFERENZA ]]/SUM(Tabella2026[[POPOLAZIONE PER DIFFERENZA ]])</f>
        <v>0</v>
      </c>
      <c r="Q582" s="3">
        <f>+Tabella2026[[#This Row],[INCIDENZA POPOLAZIONE PER DIFFERENZA]]*(PLAFOND-SUM(Tabella2026[CONTRIBUTO SULLA BASE DELLA POPOLAZIONE]))</f>
        <v>0</v>
      </c>
      <c r="R582" s="3">
        <f>+Tabella2026[[#This Row],[CONTRIBUTO SULLA BASE DELLA POPOLAZIONE]]+Tabella2026[[#This Row],[CONTRIBUTO SULLA BASE DEL REDDITO]]</f>
        <v>90157.59341442844</v>
      </c>
      <c r="S582" s="3">
        <f>+Tabella2026[[#This Row],[CONTRIBUTO TOTALE]]/(PLAFOND/N_TESSERE)</f>
        <v>180.31518682885687</v>
      </c>
      <c r="T582" s="3">
        <f>+MAX(CEILING(Tabella2026[[#This Row],[preDEF1]],1),1)</f>
        <v>181</v>
      </c>
      <c r="U582" s="9">
        <f xml:space="preserve"> IF(ROW(Tabella2026[[#This Row],[preDEF2]]) - ROW(Tabella2026[[#Headers],[preDEF2]])&lt;=ABS(SUM(Tabella2026[preDEF2])-N_TESSERE),Tabella2026[[#This Row],[preDEF2]]-1,Tabella2026[[#This Row],[preDEF2]])</f>
        <v>180</v>
      </c>
      <c r="V582" s="21">
        <f>+Tabella2026[[#This Row],[DEF - n. card]]*(PLAFOND/N_TESSERE)</f>
        <v>90000</v>
      </c>
      <c r="W582" s="18"/>
    </row>
    <row r="583" spans="2:23" x14ac:dyDescent="0.25">
      <c r="B583" s="1" t="s">
        <v>1214</v>
      </c>
      <c r="C583" s="2">
        <v>40045</v>
      </c>
      <c r="D583" s="1" t="s">
        <v>1215</v>
      </c>
      <c r="E583" s="1" t="s">
        <v>27</v>
      </c>
      <c r="F583" s="1" t="s">
        <v>104</v>
      </c>
      <c r="G583" s="1" t="s">
        <v>1059</v>
      </c>
      <c r="H583" s="1" t="s">
        <v>15835</v>
      </c>
      <c r="I583" s="5">
        <v>18028</v>
      </c>
      <c r="J583" s="5">
        <v>304400912</v>
      </c>
      <c r="K583" s="3">
        <f>+Tabella2026[[#This Row],[POP_2024]]/SUM(Tabella2026[POP_2024])</f>
        <v>3.0585240120940295E-4</v>
      </c>
      <c r="L583" s="3">
        <f>+Tabella2026[[#This Row],[INCIDENZA POPOLAZIONE]]*(PLAFOND/2)</f>
        <v>90042.717526747321</v>
      </c>
      <c r="M583" s="3">
        <f>+IFERROR(Tabella2026[[#This Row],[reddito_2024]]/Tabella2026[[#This Row],[POP_2024]],"")</f>
        <v>16884.896383403593</v>
      </c>
      <c r="N583" s="3">
        <f>+IF(Tabella2026[[#This Row],[REDDITO COMPLESSIVO PROCAPITE]]&lt;media_aggr_reddito_pc,(media_aggr_reddito_pc-Tabella2026[[#This Row],[REDDITO COMPLESSIVO PROCAPITE]]),0)</f>
        <v>940.16967920514799</v>
      </c>
      <c r="O583" s="3">
        <f>+Tabella2026[[#This Row],[DIFFERENZA REDDITO INFERIORE ALLA MEDIA DALLA MEDIA]]*Tabella2026[[#This Row],[POP_2024]]</f>
        <v>16949378.976710409</v>
      </c>
      <c r="P583" s="3">
        <f>+Tabella2026[[#This Row],[POPOLAZIONE PER DIFFERENZA ]]/SUM(Tabella2026[[POPOLAZIONE PER DIFFERENZA ]])</f>
        <v>1.5037185724709631E-4</v>
      </c>
      <c r="Q583" s="3">
        <f>+Tabella2026[[#This Row],[INCIDENZA POPOLAZIONE PER DIFFERENZA]]*(PLAFOND-SUM(Tabella2026[CONTRIBUTO SULLA BASE DELLA POPOLAZIONE]))</f>
        <v>44269.361994652398</v>
      </c>
      <c r="R583" s="3">
        <f>+Tabella2026[[#This Row],[CONTRIBUTO SULLA BASE DELLA POPOLAZIONE]]+Tabella2026[[#This Row],[CONTRIBUTO SULLA BASE DEL REDDITO]]</f>
        <v>134312.07952139972</v>
      </c>
      <c r="S583" s="3">
        <f>+Tabella2026[[#This Row],[CONTRIBUTO TOTALE]]/(PLAFOND/N_TESSERE)</f>
        <v>268.62415904279942</v>
      </c>
      <c r="T583" s="3">
        <f>+MAX(CEILING(Tabella2026[[#This Row],[preDEF1]],1),1)</f>
        <v>269</v>
      </c>
      <c r="U583" s="9">
        <f xml:space="preserve"> IF(ROW(Tabella2026[[#This Row],[preDEF2]]) - ROW(Tabella2026[[#Headers],[preDEF2]])&lt;=ABS(SUM(Tabella2026[preDEF2])-N_TESSERE),Tabella2026[[#This Row],[preDEF2]]-1,Tabella2026[[#This Row],[preDEF2]])</f>
        <v>268</v>
      </c>
      <c r="V583" s="21">
        <f>+Tabella2026[[#This Row],[DEF - n. card]]*(PLAFOND/N_TESSERE)</f>
        <v>134000</v>
      </c>
      <c r="W583" s="18"/>
    </row>
    <row r="584" spans="2:23" x14ac:dyDescent="0.25">
      <c r="B584" s="1" t="s">
        <v>1196</v>
      </c>
      <c r="C584" s="2">
        <v>48005</v>
      </c>
      <c r="D584" s="1" t="s">
        <v>1197</v>
      </c>
      <c r="E584" s="1" t="s">
        <v>30</v>
      </c>
      <c r="F584" s="1" t="s">
        <v>29</v>
      </c>
      <c r="G584" s="1" t="s">
        <v>1059</v>
      </c>
      <c r="H584" s="1" t="s">
        <v>15834</v>
      </c>
      <c r="I584" s="5">
        <v>17994</v>
      </c>
      <c r="J584" s="5">
        <v>356976890</v>
      </c>
      <c r="K584" s="3">
        <f>+Tabella2026[[#This Row],[POP_2024]]/SUM(Tabella2026[POP_2024])</f>
        <v>3.0527557728877286E-4</v>
      </c>
      <c r="L584" s="3">
        <f>+Tabella2026[[#This Row],[INCIDENZA POPOLAZIONE]]*(PLAFOND/2)</f>
        <v>89872.900997131757</v>
      </c>
      <c r="M584" s="3">
        <f>+IFERROR(Tabella2026[[#This Row],[reddito_2024]]/Tabella2026[[#This Row],[POP_2024]],"")</f>
        <v>19838.662331888409</v>
      </c>
      <c r="N584" s="3">
        <f>+IF(Tabella2026[[#This Row],[REDDITO COMPLESSIVO PROCAPITE]]&lt;media_aggr_reddito_pc,(media_aggr_reddito_pc-Tabella2026[[#This Row],[REDDITO COMPLESSIVO PROCAPITE]]),0)</f>
        <v>0</v>
      </c>
      <c r="O584" s="3">
        <f>+Tabella2026[[#This Row],[DIFFERENZA REDDITO INFERIORE ALLA MEDIA DALLA MEDIA]]*Tabella2026[[#This Row],[POP_2024]]</f>
        <v>0</v>
      </c>
      <c r="P584" s="3">
        <f>+Tabella2026[[#This Row],[POPOLAZIONE PER DIFFERENZA ]]/SUM(Tabella2026[[POPOLAZIONE PER DIFFERENZA ]])</f>
        <v>0</v>
      </c>
      <c r="Q584" s="3">
        <f>+Tabella2026[[#This Row],[INCIDENZA POPOLAZIONE PER DIFFERENZA]]*(PLAFOND-SUM(Tabella2026[CONTRIBUTO SULLA BASE DELLA POPOLAZIONE]))</f>
        <v>0</v>
      </c>
      <c r="R584" s="3">
        <f>+Tabella2026[[#This Row],[CONTRIBUTO SULLA BASE DELLA POPOLAZIONE]]+Tabella2026[[#This Row],[CONTRIBUTO SULLA BASE DEL REDDITO]]</f>
        <v>89872.900997131757</v>
      </c>
      <c r="S584" s="3">
        <f>+Tabella2026[[#This Row],[CONTRIBUTO TOTALE]]/(PLAFOND/N_TESSERE)</f>
        <v>179.7458019942635</v>
      </c>
      <c r="T584" s="3">
        <f>+MAX(CEILING(Tabella2026[[#This Row],[preDEF1]],1),1)</f>
        <v>180</v>
      </c>
      <c r="U584" s="9">
        <f xml:space="preserve"> IF(ROW(Tabella2026[[#This Row],[preDEF2]]) - ROW(Tabella2026[[#Headers],[preDEF2]])&lt;=ABS(SUM(Tabella2026[preDEF2])-N_TESSERE),Tabella2026[[#This Row],[preDEF2]]-1,Tabella2026[[#This Row],[preDEF2]])</f>
        <v>179</v>
      </c>
      <c r="V584" s="21">
        <f>+Tabella2026[[#This Row],[DEF - n. card]]*(PLAFOND/N_TESSERE)</f>
        <v>89500</v>
      </c>
      <c r="W584" s="18"/>
    </row>
    <row r="585" spans="2:23" x14ac:dyDescent="0.25">
      <c r="B585" s="1" t="s">
        <v>1210</v>
      </c>
      <c r="C585" s="2">
        <v>80057</v>
      </c>
      <c r="D585" s="1" t="s">
        <v>1211</v>
      </c>
      <c r="E585" s="1" t="s">
        <v>61</v>
      </c>
      <c r="F585" s="1" t="s">
        <v>62</v>
      </c>
      <c r="G585" s="1" t="s">
        <v>1059</v>
      </c>
      <c r="H585" s="1" t="s">
        <v>15836</v>
      </c>
      <c r="I585" s="5">
        <v>17972</v>
      </c>
      <c r="J585" s="5">
        <v>223130093</v>
      </c>
      <c r="K585" s="3">
        <f>+Tabella2026[[#This Row],[POP_2024]]/SUM(Tabella2026[POP_2024])</f>
        <v>3.049023382813063E-4</v>
      </c>
      <c r="L585" s="3">
        <f>+Tabella2026[[#This Row],[INCIDENZA POPOLAZIONE]]*(PLAFOND/2)</f>
        <v>89763.019713262867</v>
      </c>
      <c r="M585" s="3">
        <f>+IFERROR(Tabella2026[[#This Row],[reddito_2024]]/Tabella2026[[#This Row],[POP_2024]],"")</f>
        <v>12415.429167594035</v>
      </c>
      <c r="N585" s="3">
        <f>+IF(Tabella2026[[#This Row],[REDDITO COMPLESSIVO PROCAPITE]]&lt;media_aggr_reddito_pc,(media_aggr_reddito_pc-Tabella2026[[#This Row],[REDDITO COMPLESSIVO PROCAPITE]]),0)</f>
        <v>5409.6368950147062</v>
      </c>
      <c r="O585" s="3">
        <f>+Tabella2026[[#This Row],[DIFFERENZA REDDITO INFERIORE ALLA MEDIA DALLA MEDIA]]*Tabella2026[[#This Row],[POP_2024]]</f>
        <v>97221994.277204305</v>
      </c>
      <c r="P585" s="3">
        <f>+Tabella2026[[#This Row],[POPOLAZIONE PER DIFFERENZA ]]/SUM(Tabella2026[[POPOLAZIONE PER DIFFERENZA ]])</f>
        <v>8.6253613567894693E-4</v>
      </c>
      <c r="Q585" s="3">
        <f>+Tabella2026[[#This Row],[INCIDENZA POPOLAZIONE PER DIFFERENZA]]*(PLAFOND-SUM(Tabella2026[CONTRIBUTO SULLA BASE DELLA POPOLAZIONE]))</f>
        <v>253929.99144178125</v>
      </c>
      <c r="R585" s="3">
        <f>+Tabella2026[[#This Row],[CONTRIBUTO SULLA BASE DELLA POPOLAZIONE]]+Tabella2026[[#This Row],[CONTRIBUTO SULLA BASE DEL REDDITO]]</f>
        <v>343693.01115504414</v>
      </c>
      <c r="S585" s="3">
        <f>+Tabella2026[[#This Row],[CONTRIBUTO TOTALE]]/(PLAFOND/N_TESSERE)</f>
        <v>687.38602231008826</v>
      </c>
      <c r="T585" s="3">
        <f>+MAX(CEILING(Tabella2026[[#This Row],[preDEF1]],1),1)</f>
        <v>688</v>
      </c>
      <c r="U585" s="9">
        <f xml:space="preserve"> IF(ROW(Tabella2026[[#This Row],[preDEF2]]) - ROW(Tabella2026[[#Headers],[preDEF2]])&lt;=ABS(SUM(Tabella2026[preDEF2])-N_TESSERE),Tabella2026[[#This Row],[preDEF2]]-1,Tabella2026[[#This Row],[preDEF2]])</f>
        <v>687</v>
      </c>
      <c r="V585" s="21">
        <f>+Tabella2026[[#This Row],[DEF - n. card]]*(PLAFOND/N_TESSERE)</f>
        <v>343500</v>
      </c>
      <c r="W585" s="18"/>
    </row>
    <row r="586" spans="2:23" x14ac:dyDescent="0.25">
      <c r="B586" s="1" t="s">
        <v>1206</v>
      </c>
      <c r="C586" s="2">
        <v>47002</v>
      </c>
      <c r="D586" s="1" t="s">
        <v>1207</v>
      </c>
      <c r="E586" s="1" t="s">
        <v>30</v>
      </c>
      <c r="F586" s="1" t="s">
        <v>140</v>
      </c>
      <c r="G586" s="1" t="s">
        <v>1059</v>
      </c>
      <c r="H586" s="1" t="s">
        <v>15834</v>
      </c>
      <c r="I586" s="5">
        <v>17946</v>
      </c>
      <c r="J586" s="5">
        <v>314288367</v>
      </c>
      <c r="K586" s="3">
        <f>+Tabella2026[[#This Row],[POP_2024]]/SUM(Tabella2026[POP_2024])</f>
        <v>3.0446123763611858E-4</v>
      </c>
      <c r="L586" s="3">
        <f>+Tabella2026[[#This Row],[INCIDENZA POPOLAZIONE]]*(PLAFOND/2)</f>
        <v>89633.160014145091</v>
      </c>
      <c r="M586" s="3">
        <f>+IFERROR(Tabella2026[[#This Row],[reddito_2024]]/Tabella2026[[#This Row],[POP_2024]],"")</f>
        <v>17513.003844867937</v>
      </c>
      <c r="N586" s="3">
        <f>+IF(Tabella2026[[#This Row],[REDDITO COMPLESSIVO PROCAPITE]]&lt;media_aggr_reddito_pc,(media_aggr_reddito_pc-Tabella2026[[#This Row],[REDDITO COMPLESSIVO PROCAPITE]]),0)</f>
        <v>312.06221774080404</v>
      </c>
      <c r="O586" s="3">
        <f>+Tabella2026[[#This Row],[DIFFERENZA REDDITO INFERIORE ALLA MEDIA DALLA MEDIA]]*Tabella2026[[#This Row],[POP_2024]]</f>
        <v>5600268.5595764695</v>
      </c>
      <c r="P586" s="3">
        <f>+Tabella2026[[#This Row],[POPOLAZIONE PER DIFFERENZA ]]/SUM(Tabella2026[[POPOLAZIONE PER DIFFERENZA ]])</f>
        <v>4.9684580511366706E-5</v>
      </c>
      <c r="Q586" s="3">
        <f>+Tabella2026[[#This Row],[INCIDENZA POPOLAZIONE PER DIFFERENZA]]*(PLAFOND-SUM(Tabella2026[CONTRIBUTO SULLA BASE DELLA POPOLAZIONE]))</f>
        <v>14627.103239111035</v>
      </c>
      <c r="R586" s="3">
        <f>+Tabella2026[[#This Row],[CONTRIBUTO SULLA BASE DELLA POPOLAZIONE]]+Tabella2026[[#This Row],[CONTRIBUTO SULLA BASE DEL REDDITO]]</f>
        <v>104260.26325325613</v>
      </c>
      <c r="S586" s="3">
        <f>+Tabella2026[[#This Row],[CONTRIBUTO TOTALE]]/(PLAFOND/N_TESSERE)</f>
        <v>208.52052650651225</v>
      </c>
      <c r="T586" s="3">
        <f>+MAX(CEILING(Tabella2026[[#This Row],[preDEF1]],1),1)</f>
        <v>209</v>
      </c>
      <c r="U586" s="9">
        <f xml:space="preserve"> IF(ROW(Tabella2026[[#This Row],[preDEF2]]) - ROW(Tabella2026[[#Headers],[preDEF2]])&lt;=ABS(SUM(Tabella2026[preDEF2])-N_TESSERE),Tabella2026[[#This Row],[preDEF2]]-1,Tabella2026[[#This Row],[preDEF2]])</f>
        <v>208</v>
      </c>
      <c r="V586" s="21">
        <f>+Tabella2026[[#This Row],[DEF - n. card]]*(PLAFOND/N_TESSERE)</f>
        <v>104000</v>
      </c>
      <c r="W586" s="18"/>
    </row>
    <row r="587" spans="2:23" x14ac:dyDescent="0.25">
      <c r="B587" s="1" t="s">
        <v>1216</v>
      </c>
      <c r="C587" s="2">
        <v>108015</v>
      </c>
      <c r="D587" s="1" t="s">
        <v>1217</v>
      </c>
      <c r="E587" s="1" t="s">
        <v>12</v>
      </c>
      <c r="F587" s="1" t="s">
        <v>91</v>
      </c>
      <c r="G587" s="1" t="s">
        <v>1059</v>
      </c>
      <c r="H587" s="1" t="s">
        <v>15835</v>
      </c>
      <c r="I587" s="5">
        <v>17944</v>
      </c>
      <c r="J587" s="5">
        <v>358721164</v>
      </c>
      <c r="K587" s="3">
        <f>+Tabella2026[[#This Row],[POP_2024]]/SUM(Tabella2026[POP_2024])</f>
        <v>3.0442730681725798E-4</v>
      </c>
      <c r="L587" s="3">
        <f>+Tabella2026[[#This Row],[INCIDENZA POPOLAZIONE]]*(PLAFOND/2)</f>
        <v>89623.170806520633</v>
      </c>
      <c r="M587" s="3">
        <f>+IFERROR(Tabella2026[[#This Row],[reddito_2024]]/Tabella2026[[#This Row],[POP_2024]],"")</f>
        <v>19991.14823896567</v>
      </c>
      <c r="N587" s="3">
        <f>+IF(Tabella2026[[#This Row],[REDDITO COMPLESSIVO PROCAPITE]]&lt;media_aggr_reddito_pc,(media_aggr_reddito_pc-Tabella2026[[#This Row],[REDDITO COMPLESSIVO PROCAPITE]]),0)</f>
        <v>0</v>
      </c>
      <c r="O587" s="3">
        <f>+Tabella2026[[#This Row],[DIFFERENZA REDDITO INFERIORE ALLA MEDIA DALLA MEDIA]]*Tabella2026[[#This Row],[POP_2024]]</f>
        <v>0</v>
      </c>
      <c r="P587" s="3">
        <f>+Tabella2026[[#This Row],[POPOLAZIONE PER DIFFERENZA ]]/SUM(Tabella2026[[POPOLAZIONE PER DIFFERENZA ]])</f>
        <v>0</v>
      </c>
      <c r="Q587" s="3">
        <f>+Tabella2026[[#This Row],[INCIDENZA POPOLAZIONE PER DIFFERENZA]]*(PLAFOND-SUM(Tabella2026[CONTRIBUTO SULLA BASE DELLA POPOLAZIONE]))</f>
        <v>0</v>
      </c>
      <c r="R587" s="3">
        <f>+Tabella2026[[#This Row],[CONTRIBUTO SULLA BASE DELLA POPOLAZIONE]]+Tabella2026[[#This Row],[CONTRIBUTO SULLA BASE DEL REDDITO]]</f>
        <v>89623.170806520633</v>
      </c>
      <c r="S587" s="3">
        <f>+Tabella2026[[#This Row],[CONTRIBUTO TOTALE]]/(PLAFOND/N_TESSERE)</f>
        <v>179.24634161304127</v>
      </c>
      <c r="T587" s="3">
        <f>+MAX(CEILING(Tabella2026[[#This Row],[preDEF1]],1),1)</f>
        <v>180</v>
      </c>
      <c r="U587" s="9">
        <f xml:space="preserve"> IF(ROW(Tabella2026[[#This Row],[preDEF2]]) - ROW(Tabella2026[[#Headers],[preDEF2]])&lt;=ABS(SUM(Tabella2026[preDEF2])-N_TESSERE),Tabella2026[[#This Row],[preDEF2]]-1,Tabella2026[[#This Row],[preDEF2]])</f>
        <v>179</v>
      </c>
      <c r="V587" s="21">
        <f>+Tabella2026[[#This Row],[DEF - n. card]]*(PLAFOND/N_TESSERE)</f>
        <v>89500</v>
      </c>
      <c r="W587" s="18"/>
    </row>
    <row r="588" spans="2:23" x14ac:dyDescent="0.25">
      <c r="B588" s="1" t="s">
        <v>1198</v>
      </c>
      <c r="C588" s="2">
        <v>54027</v>
      </c>
      <c r="D588" s="1" t="s">
        <v>1199</v>
      </c>
      <c r="E588" s="1" t="s">
        <v>67</v>
      </c>
      <c r="F588" s="1" t="s">
        <v>66</v>
      </c>
      <c r="G588" s="1" t="s">
        <v>1059</v>
      </c>
      <c r="H588" s="1" t="s">
        <v>15834</v>
      </c>
      <c r="I588" s="5">
        <v>17931</v>
      </c>
      <c r="J588" s="5">
        <v>294977884</v>
      </c>
      <c r="K588" s="3">
        <f>+Tabella2026[[#This Row],[POP_2024]]/SUM(Tabella2026[POP_2024])</f>
        <v>3.0420675649466412E-4</v>
      </c>
      <c r="L588" s="3">
        <f>+Tabella2026[[#This Row],[INCIDENZA POPOLAZIONE]]*(PLAFOND/2)</f>
        <v>89558.240956961745</v>
      </c>
      <c r="M588" s="3">
        <f>+IFERROR(Tabella2026[[#This Row],[reddito_2024]]/Tabella2026[[#This Row],[POP_2024]],"")</f>
        <v>16450.721320617926</v>
      </c>
      <c r="N588" s="3">
        <f>+IF(Tabella2026[[#This Row],[REDDITO COMPLESSIVO PROCAPITE]]&lt;media_aggr_reddito_pc,(media_aggr_reddito_pc-Tabella2026[[#This Row],[REDDITO COMPLESSIVO PROCAPITE]]),0)</f>
        <v>1374.3447419908152</v>
      </c>
      <c r="O588" s="3">
        <f>+Tabella2026[[#This Row],[DIFFERENZA REDDITO INFERIORE ALLA MEDIA DALLA MEDIA]]*Tabella2026[[#This Row],[POP_2024]]</f>
        <v>24643375.568637308</v>
      </c>
      <c r="P588" s="3">
        <f>+Tabella2026[[#This Row],[POPOLAZIONE PER DIFFERENZA ]]/SUM(Tabella2026[[POPOLAZIONE PER DIFFERENZA ]])</f>
        <v>2.1863161819589682E-4</v>
      </c>
      <c r="Q588" s="3">
        <f>+Tabella2026[[#This Row],[INCIDENZA POPOLAZIONE PER DIFFERENZA]]*(PLAFOND-SUM(Tabella2026[CONTRIBUTO SULLA BASE DELLA POPOLAZIONE]))</f>
        <v>64364.984423158639</v>
      </c>
      <c r="R588" s="3">
        <f>+Tabella2026[[#This Row],[CONTRIBUTO SULLA BASE DELLA POPOLAZIONE]]+Tabella2026[[#This Row],[CONTRIBUTO SULLA BASE DEL REDDITO]]</f>
        <v>153923.22538012039</v>
      </c>
      <c r="S588" s="3">
        <f>+Tabella2026[[#This Row],[CONTRIBUTO TOTALE]]/(PLAFOND/N_TESSERE)</f>
        <v>307.84645076024077</v>
      </c>
      <c r="T588" s="3">
        <f>+MAX(CEILING(Tabella2026[[#This Row],[preDEF1]],1),1)</f>
        <v>308</v>
      </c>
      <c r="U588" s="9">
        <f xml:space="preserve"> IF(ROW(Tabella2026[[#This Row],[preDEF2]]) - ROW(Tabella2026[[#Headers],[preDEF2]])&lt;=ABS(SUM(Tabella2026[preDEF2])-N_TESSERE),Tabella2026[[#This Row],[preDEF2]]-1,Tabella2026[[#This Row],[preDEF2]])</f>
        <v>307</v>
      </c>
      <c r="V588" s="21">
        <f>+Tabella2026[[#This Row],[DEF - n. card]]*(PLAFOND/N_TESSERE)</f>
        <v>153500</v>
      </c>
      <c r="W588" s="18"/>
    </row>
    <row r="589" spans="2:23" x14ac:dyDescent="0.25">
      <c r="B589" s="1" t="s">
        <v>1230</v>
      </c>
      <c r="C589" s="2">
        <v>61015</v>
      </c>
      <c r="D589" s="1" t="s">
        <v>1231</v>
      </c>
      <c r="E589" s="1" t="s">
        <v>15</v>
      </c>
      <c r="F589" s="1" t="s">
        <v>184</v>
      </c>
      <c r="G589" s="1" t="s">
        <v>1059</v>
      </c>
      <c r="H589" s="1" t="s">
        <v>15836</v>
      </c>
      <c r="I589" s="5">
        <v>17918</v>
      </c>
      <c r="J589" s="5">
        <v>243534687</v>
      </c>
      <c r="K589" s="3">
        <f>+Tabella2026[[#This Row],[POP_2024]]/SUM(Tabella2026[POP_2024])</f>
        <v>3.0398620617207026E-4</v>
      </c>
      <c r="L589" s="3">
        <f>+Tabella2026[[#This Row],[INCIDENZA POPOLAZIONE]]*(PLAFOND/2)</f>
        <v>89493.311107402857</v>
      </c>
      <c r="M589" s="3">
        <f>+IFERROR(Tabella2026[[#This Row],[reddito_2024]]/Tabella2026[[#This Row],[POP_2024]],"")</f>
        <v>13591.62222346244</v>
      </c>
      <c r="N589" s="3">
        <f>+IF(Tabella2026[[#This Row],[REDDITO COMPLESSIVO PROCAPITE]]&lt;media_aggr_reddito_pc,(media_aggr_reddito_pc-Tabella2026[[#This Row],[REDDITO COMPLESSIVO PROCAPITE]]),0)</f>
        <v>4233.4438391463009</v>
      </c>
      <c r="O589" s="3">
        <f>+Tabella2026[[#This Row],[DIFFERENZA REDDITO INFERIORE ALLA MEDIA DALLA MEDIA]]*Tabella2026[[#This Row],[POP_2024]]</f>
        <v>75854846.709823415</v>
      </c>
      <c r="P589" s="3">
        <f>+Tabella2026[[#This Row],[POPOLAZIONE PER DIFFERENZA ]]/SUM(Tabella2026[[POPOLAZIONE PER DIFFERENZA ]])</f>
        <v>6.7297062604023143E-4</v>
      </c>
      <c r="Q589" s="3">
        <f>+Tabella2026[[#This Row],[INCIDENZA POPOLAZIONE PER DIFFERENZA]]*(PLAFOND-SUM(Tabella2026[CONTRIBUTO SULLA BASE DELLA POPOLAZIONE]))</f>
        <v>198122.04757827541</v>
      </c>
      <c r="R589" s="3">
        <f>+Tabella2026[[#This Row],[CONTRIBUTO SULLA BASE DELLA POPOLAZIONE]]+Tabella2026[[#This Row],[CONTRIBUTO SULLA BASE DEL REDDITO]]</f>
        <v>287615.35868567828</v>
      </c>
      <c r="S589" s="3">
        <f>+Tabella2026[[#This Row],[CONTRIBUTO TOTALE]]/(PLAFOND/N_TESSERE)</f>
        <v>575.2307173713566</v>
      </c>
      <c r="T589" s="3">
        <f>+MAX(CEILING(Tabella2026[[#This Row],[preDEF1]],1),1)</f>
        <v>576</v>
      </c>
      <c r="U589" s="9">
        <f xml:space="preserve"> IF(ROW(Tabella2026[[#This Row],[preDEF2]]) - ROW(Tabella2026[[#Headers],[preDEF2]])&lt;=ABS(SUM(Tabella2026[preDEF2])-N_TESSERE),Tabella2026[[#This Row],[preDEF2]]-1,Tabella2026[[#This Row],[preDEF2]])</f>
        <v>575</v>
      </c>
      <c r="V589" s="21">
        <f>+Tabella2026[[#This Row],[DEF - n. card]]*(PLAFOND/N_TESSERE)</f>
        <v>287500</v>
      </c>
      <c r="W589" s="18"/>
    </row>
    <row r="590" spans="2:23" x14ac:dyDescent="0.25">
      <c r="B590" s="1" t="s">
        <v>1184</v>
      </c>
      <c r="C590" s="2">
        <v>58009</v>
      </c>
      <c r="D590" s="1" t="s">
        <v>1185</v>
      </c>
      <c r="E590" s="1" t="s">
        <v>8</v>
      </c>
      <c r="F590" s="1" t="s">
        <v>7</v>
      </c>
      <c r="G590" s="1" t="s">
        <v>1059</v>
      </c>
      <c r="H590" s="1" t="s">
        <v>15834</v>
      </c>
      <c r="I590" s="5">
        <v>17917</v>
      </c>
      <c r="J590" s="5">
        <v>292054131</v>
      </c>
      <c r="K590" s="3">
        <f>+Tabella2026[[#This Row],[POP_2024]]/SUM(Tabella2026[POP_2024])</f>
        <v>3.0396924076263993E-4</v>
      </c>
      <c r="L590" s="3">
        <f>+Tabella2026[[#This Row],[INCIDENZA POPOLAZIONE]]*(PLAFOND/2)</f>
        <v>89488.316503590628</v>
      </c>
      <c r="M590" s="3">
        <f>+IFERROR(Tabella2026[[#This Row],[reddito_2024]]/Tabella2026[[#This Row],[POP_2024]],"")</f>
        <v>16300.392420606127</v>
      </c>
      <c r="N590" s="3">
        <f>+IF(Tabella2026[[#This Row],[REDDITO COMPLESSIVO PROCAPITE]]&lt;media_aggr_reddito_pc,(media_aggr_reddito_pc-Tabella2026[[#This Row],[REDDITO COMPLESSIVO PROCAPITE]]),0)</f>
        <v>1524.6736420026136</v>
      </c>
      <c r="O590" s="3">
        <f>+Tabella2026[[#This Row],[DIFFERENZA REDDITO INFERIORE ALLA MEDIA DALLA MEDIA]]*Tabella2026[[#This Row],[POP_2024]]</f>
        <v>27317577.64376083</v>
      </c>
      <c r="P590" s="3">
        <f>+Tabella2026[[#This Row],[POPOLAZIONE PER DIFFERENZA ]]/SUM(Tabella2026[[POPOLAZIONE PER DIFFERENZA ]])</f>
        <v>2.423566604669387E-4</v>
      </c>
      <c r="Q590" s="3">
        <f>+Tabella2026[[#This Row],[INCIDENZA POPOLAZIONE PER DIFFERENZA]]*(PLAFOND-SUM(Tabella2026[CONTRIBUTO SULLA BASE DELLA POPOLAZIONE]))</f>
        <v>71349.619073971699</v>
      </c>
      <c r="R590" s="3">
        <f>+Tabella2026[[#This Row],[CONTRIBUTO SULLA BASE DELLA POPOLAZIONE]]+Tabella2026[[#This Row],[CONTRIBUTO SULLA BASE DEL REDDITO]]</f>
        <v>160837.93557756231</v>
      </c>
      <c r="S590" s="3">
        <f>+Tabella2026[[#This Row],[CONTRIBUTO TOTALE]]/(PLAFOND/N_TESSERE)</f>
        <v>321.67587115512464</v>
      </c>
      <c r="T590" s="3">
        <f>+MAX(CEILING(Tabella2026[[#This Row],[preDEF1]],1),1)</f>
        <v>322</v>
      </c>
      <c r="U590" s="9">
        <f xml:space="preserve"> IF(ROW(Tabella2026[[#This Row],[preDEF2]]) - ROW(Tabella2026[[#Headers],[preDEF2]])&lt;=ABS(SUM(Tabella2026[preDEF2])-N_TESSERE),Tabella2026[[#This Row],[preDEF2]]-1,Tabella2026[[#This Row],[preDEF2]])</f>
        <v>321</v>
      </c>
      <c r="V590" s="21">
        <f>+Tabella2026[[#This Row],[DEF - n. card]]*(PLAFOND/N_TESSERE)</f>
        <v>160500</v>
      </c>
      <c r="W590" s="18"/>
    </row>
    <row r="591" spans="2:23" x14ac:dyDescent="0.25">
      <c r="B591" s="1" t="s">
        <v>1212</v>
      </c>
      <c r="C591" s="2">
        <v>108004</v>
      </c>
      <c r="D591" s="1" t="s">
        <v>1213</v>
      </c>
      <c r="E591" s="1" t="s">
        <v>12</v>
      </c>
      <c r="F591" s="1" t="s">
        <v>91</v>
      </c>
      <c r="G591" s="1" t="s">
        <v>1059</v>
      </c>
      <c r="H591" s="1" t="s">
        <v>15835</v>
      </c>
      <c r="I591" s="5">
        <v>17896</v>
      </c>
      <c r="J591" s="5">
        <v>379181197</v>
      </c>
      <c r="K591" s="3">
        <f>+Tabella2026[[#This Row],[POP_2024]]/SUM(Tabella2026[POP_2024])</f>
        <v>3.036129671646037E-4</v>
      </c>
      <c r="L591" s="3">
        <f>+Tabella2026[[#This Row],[INCIDENZA POPOLAZIONE]]*(PLAFOND/2)</f>
        <v>89383.429823533952</v>
      </c>
      <c r="M591" s="3">
        <f>+IFERROR(Tabella2026[[#This Row],[reddito_2024]]/Tabella2026[[#This Row],[POP_2024]],"")</f>
        <v>21188.041852928029</v>
      </c>
      <c r="N591" s="3">
        <f>+IF(Tabella2026[[#This Row],[REDDITO COMPLESSIVO PROCAPITE]]&lt;media_aggr_reddito_pc,(media_aggr_reddito_pc-Tabella2026[[#This Row],[REDDITO COMPLESSIVO PROCAPITE]]),0)</f>
        <v>0</v>
      </c>
      <c r="O591" s="3">
        <f>+Tabella2026[[#This Row],[DIFFERENZA REDDITO INFERIORE ALLA MEDIA DALLA MEDIA]]*Tabella2026[[#This Row],[POP_2024]]</f>
        <v>0</v>
      </c>
      <c r="P591" s="3">
        <f>+Tabella2026[[#This Row],[POPOLAZIONE PER DIFFERENZA ]]/SUM(Tabella2026[[POPOLAZIONE PER DIFFERENZA ]])</f>
        <v>0</v>
      </c>
      <c r="Q591" s="3">
        <f>+Tabella2026[[#This Row],[INCIDENZA POPOLAZIONE PER DIFFERENZA]]*(PLAFOND-SUM(Tabella2026[CONTRIBUTO SULLA BASE DELLA POPOLAZIONE]))</f>
        <v>0</v>
      </c>
      <c r="R591" s="3">
        <f>+Tabella2026[[#This Row],[CONTRIBUTO SULLA BASE DELLA POPOLAZIONE]]+Tabella2026[[#This Row],[CONTRIBUTO SULLA BASE DEL REDDITO]]</f>
        <v>89383.429823533952</v>
      </c>
      <c r="S591" s="3">
        <f>+Tabella2026[[#This Row],[CONTRIBUTO TOTALE]]/(PLAFOND/N_TESSERE)</f>
        <v>178.76685964706792</v>
      </c>
      <c r="T591" s="3">
        <f>+MAX(CEILING(Tabella2026[[#This Row],[preDEF1]],1),1)</f>
        <v>179</v>
      </c>
      <c r="U591" s="9">
        <f xml:space="preserve"> IF(ROW(Tabella2026[[#This Row],[preDEF2]]) - ROW(Tabella2026[[#Headers],[preDEF2]])&lt;=ABS(SUM(Tabella2026[preDEF2])-N_TESSERE),Tabella2026[[#This Row],[preDEF2]]-1,Tabella2026[[#This Row],[preDEF2]])</f>
        <v>178</v>
      </c>
      <c r="V591" s="21">
        <f>+Tabella2026[[#This Row],[DEF - n. card]]*(PLAFOND/N_TESSERE)</f>
        <v>89000</v>
      </c>
      <c r="W591" s="18"/>
    </row>
    <row r="592" spans="2:23" x14ac:dyDescent="0.25">
      <c r="B592" s="1" t="s">
        <v>1218</v>
      </c>
      <c r="C592" s="2">
        <v>12123</v>
      </c>
      <c r="D592" s="1" t="s">
        <v>1219</v>
      </c>
      <c r="E592" s="1" t="s">
        <v>12</v>
      </c>
      <c r="F592" s="1" t="s">
        <v>157</v>
      </c>
      <c r="G592" s="1" t="s">
        <v>1059</v>
      </c>
      <c r="H592" s="1" t="s">
        <v>15835</v>
      </c>
      <c r="I592" s="5">
        <v>17879</v>
      </c>
      <c r="J592" s="5">
        <v>345629146</v>
      </c>
      <c r="K592" s="3">
        <f>+Tabella2026[[#This Row],[POP_2024]]/SUM(Tabella2026[POP_2024])</f>
        <v>3.0332455520428863E-4</v>
      </c>
      <c r="L592" s="3">
        <f>+Tabella2026[[#This Row],[INCIDENZA POPOLAZIONE]]*(PLAFOND/2)</f>
        <v>89298.521558726163</v>
      </c>
      <c r="M592" s="3">
        <f>+IFERROR(Tabella2026[[#This Row],[reddito_2024]]/Tabella2026[[#This Row],[POP_2024]],"")</f>
        <v>19331.570333911292</v>
      </c>
      <c r="N592" s="3">
        <f>+IF(Tabella2026[[#This Row],[REDDITO COMPLESSIVO PROCAPITE]]&lt;media_aggr_reddito_pc,(media_aggr_reddito_pc-Tabella2026[[#This Row],[REDDITO COMPLESSIVO PROCAPITE]]),0)</f>
        <v>0</v>
      </c>
      <c r="O592" s="3">
        <f>+Tabella2026[[#This Row],[DIFFERENZA REDDITO INFERIORE ALLA MEDIA DALLA MEDIA]]*Tabella2026[[#This Row],[POP_2024]]</f>
        <v>0</v>
      </c>
      <c r="P592" s="3">
        <f>+Tabella2026[[#This Row],[POPOLAZIONE PER DIFFERENZA ]]/SUM(Tabella2026[[POPOLAZIONE PER DIFFERENZA ]])</f>
        <v>0</v>
      </c>
      <c r="Q592" s="3">
        <f>+Tabella2026[[#This Row],[INCIDENZA POPOLAZIONE PER DIFFERENZA]]*(PLAFOND-SUM(Tabella2026[CONTRIBUTO SULLA BASE DELLA POPOLAZIONE]))</f>
        <v>0</v>
      </c>
      <c r="R592" s="3">
        <f>+Tabella2026[[#This Row],[CONTRIBUTO SULLA BASE DELLA POPOLAZIONE]]+Tabella2026[[#This Row],[CONTRIBUTO SULLA BASE DEL REDDITO]]</f>
        <v>89298.521558726163</v>
      </c>
      <c r="S592" s="3">
        <f>+Tabella2026[[#This Row],[CONTRIBUTO TOTALE]]/(PLAFOND/N_TESSERE)</f>
        <v>178.59704311745233</v>
      </c>
      <c r="T592" s="3">
        <f>+MAX(CEILING(Tabella2026[[#This Row],[preDEF1]],1),1)</f>
        <v>179</v>
      </c>
      <c r="U592" s="9">
        <f xml:space="preserve"> IF(ROW(Tabella2026[[#This Row],[preDEF2]]) - ROW(Tabella2026[[#Headers],[preDEF2]])&lt;=ABS(SUM(Tabella2026[preDEF2])-N_TESSERE),Tabella2026[[#This Row],[preDEF2]]-1,Tabella2026[[#This Row],[preDEF2]])</f>
        <v>178</v>
      </c>
      <c r="V592" s="21">
        <f>+Tabella2026[[#This Row],[DEF - n. card]]*(PLAFOND/N_TESSERE)</f>
        <v>89000</v>
      </c>
      <c r="W592" s="18"/>
    </row>
    <row r="593" spans="2:23" x14ac:dyDescent="0.25">
      <c r="B593" s="1" t="s">
        <v>1238</v>
      </c>
      <c r="C593" s="2">
        <v>37047</v>
      </c>
      <c r="D593" s="1" t="s">
        <v>1239</v>
      </c>
      <c r="E593" s="1" t="s">
        <v>27</v>
      </c>
      <c r="F593" s="1" t="s">
        <v>26</v>
      </c>
      <c r="G593" s="1" t="s">
        <v>1059</v>
      </c>
      <c r="H593" s="1" t="s">
        <v>15835</v>
      </c>
      <c r="I593" s="5">
        <v>17866</v>
      </c>
      <c r="J593" s="5">
        <v>432648461</v>
      </c>
      <c r="K593" s="3">
        <f>+Tabella2026[[#This Row],[POP_2024]]/SUM(Tabella2026[POP_2024])</f>
        <v>3.0310400488169477E-4</v>
      </c>
      <c r="L593" s="3">
        <f>+Tabella2026[[#This Row],[INCIDENZA POPOLAZIONE]]*(PLAFOND/2)</f>
        <v>89233.591709167275</v>
      </c>
      <c r="M593" s="3">
        <f>+IFERROR(Tabella2026[[#This Row],[reddito_2024]]/Tabella2026[[#This Row],[POP_2024]],"")</f>
        <v>24216.302529945147</v>
      </c>
      <c r="N593" s="3">
        <f>+IF(Tabella2026[[#This Row],[REDDITO COMPLESSIVO PROCAPITE]]&lt;media_aggr_reddito_pc,(media_aggr_reddito_pc-Tabella2026[[#This Row],[REDDITO COMPLESSIVO PROCAPITE]]),0)</f>
        <v>0</v>
      </c>
      <c r="O593" s="3">
        <f>+Tabella2026[[#This Row],[DIFFERENZA REDDITO INFERIORE ALLA MEDIA DALLA MEDIA]]*Tabella2026[[#This Row],[POP_2024]]</f>
        <v>0</v>
      </c>
      <c r="P593" s="3">
        <f>+Tabella2026[[#This Row],[POPOLAZIONE PER DIFFERENZA ]]/SUM(Tabella2026[[POPOLAZIONE PER DIFFERENZA ]])</f>
        <v>0</v>
      </c>
      <c r="Q593" s="3">
        <f>+Tabella2026[[#This Row],[INCIDENZA POPOLAZIONE PER DIFFERENZA]]*(PLAFOND-SUM(Tabella2026[CONTRIBUTO SULLA BASE DELLA POPOLAZIONE]))</f>
        <v>0</v>
      </c>
      <c r="R593" s="3">
        <f>+Tabella2026[[#This Row],[CONTRIBUTO SULLA BASE DELLA POPOLAZIONE]]+Tabella2026[[#This Row],[CONTRIBUTO SULLA BASE DEL REDDITO]]</f>
        <v>89233.591709167275</v>
      </c>
      <c r="S593" s="3">
        <f>+Tabella2026[[#This Row],[CONTRIBUTO TOTALE]]/(PLAFOND/N_TESSERE)</f>
        <v>178.46718341833454</v>
      </c>
      <c r="T593" s="3">
        <f>+MAX(CEILING(Tabella2026[[#This Row],[preDEF1]],1),1)</f>
        <v>179</v>
      </c>
      <c r="U593" s="9">
        <f xml:space="preserve"> IF(ROW(Tabella2026[[#This Row],[preDEF2]]) - ROW(Tabella2026[[#Headers],[preDEF2]])&lt;=ABS(SUM(Tabella2026[preDEF2])-N_TESSERE),Tabella2026[[#This Row],[preDEF2]]-1,Tabella2026[[#This Row],[preDEF2]])</f>
        <v>178</v>
      </c>
      <c r="V593" s="21">
        <f>+Tabella2026[[#This Row],[DEF - n. card]]*(PLAFOND/N_TESSERE)</f>
        <v>89000</v>
      </c>
      <c r="W593" s="18"/>
    </row>
    <row r="594" spans="2:23" x14ac:dyDescent="0.25">
      <c r="B594" s="1" t="s">
        <v>1258</v>
      </c>
      <c r="C594" s="2">
        <v>58086</v>
      </c>
      <c r="D594" s="1" t="s">
        <v>1259</v>
      </c>
      <c r="E594" s="1" t="s">
        <v>8</v>
      </c>
      <c r="F594" s="1" t="s">
        <v>7</v>
      </c>
      <c r="G594" s="1" t="s">
        <v>1059</v>
      </c>
      <c r="H594" s="1" t="s">
        <v>15834</v>
      </c>
      <c r="I594" s="5">
        <v>17853</v>
      </c>
      <c r="J594" s="5">
        <v>260933806</v>
      </c>
      <c r="K594" s="3">
        <f>+Tabella2026[[#This Row],[POP_2024]]/SUM(Tabella2026[POP_2024])</f>
        <v>3.0288345455910091E-4</v>
      </c>
      <c r="L594" s="3">
        <f>+Tabella2026[[#This Row],[INCIDENZA POPOLAZIONE]]*(PLAFOND/2)</f>
        <v>89168.661859608386</v>
      </c>
      <c r="M594" s="3">
        <f>+IFERROR(Tabella2026[[#This Row],[reddito_2024]]/Tabella2026[[#This Row],[POP_2024]],"")</f>
        <v>14615.683974682126</v>
      </c>
      <c r="N594" s="3">
        <f>+IF(Tabella2026[[#This Row],[REDDITO COMPLESSIVO PROCAPITE]]&lt;media_aggr_reddito_pc,(media_aggr_reddito_pc-Tabella2026[[#This Row],[REDDITO COMPLESSIVO PROCAPITE]]),0)</f>
        <v>3209.382087926615</v>
      </c>
      <c r="O594" s="3">
        <f>+Tabella2026[[#This Row],[DIFFERENZA REDDITO INFERIORE ALLA MEDIA DALLA MEDIA]]*Tabella2026[[#This Row],[POP_2024]]</f>
        <v>57297098.415753856</v>
      </c>
      <c r="P594" s="3">
        <f>+Tabella2026[[#This Row],[POPOLAZIONE PER DIFFERENZA ]]/SUM(Tabella2026[[POPOLAZIONE PER DIFFERENZA ]])</f>
        <v>5.0832960402179663E-4</v>
      </c>
      <c r="Q594" s="3">
        <f>+Tabella2026[[#This Row],[INCIDENZA POPOLAZIONE PER DIFFERENZA]]*(PLAFOND-SUM(Tabella2026[CONTRIBUTO SULLA BASE DELLA POPOLAZIONE]))</f>
        <v>149651.85417681452</v>
      </c>
      <c r="R594" s="3">
        <f>+Tabella2026[[#This Row],[CONTRIBUTO SULLA BASE DELLA POPOLAZIONE]]+Tabella2026[[#This Row],[CONTRIBUTO SULLA BASE DEL REDDITO]]</f>
        <v>238820.51603642292</v>
      </c>
      <c r="S594" s="3">
        <f>+Tabella2026[[#This Row],[CONTRIBUTO TOTALE]]/(PLAFOND/N_TESSERE)</f>
        <v>477.64103207284586</v>
      </c>
      <c r="T594" s="3">
        <f>+MAX(CEILING(Tabella2026[[#This Row],[preDEF1]],1),1)</f>
        <v>478</v>
      </c>
      <c r="U594" s="9">
        <f xml:space="preserve"> IF(ROW(Tabella2026[[#This Row],[preDEF2]]) - ROW(Tabella2026[[#Headers],[preDEF2]])&lt;=ABS(SUM(Tabella2026[preDEF2])-N_TESSERE),Tabella2026[[#This Row],[preDEF2]]-1,Tabella2026[[#This Row],[preDEF2]])</f>
        <v>477</v>
      </c>
      <c r="V594" s="21">
        <f>+Tabella2026[[#This Row],[DEF - n. card]]*(PLAFOND/N_TESSERE)</f>
        <v>238500</v>
      </c>
      <c r="W594" s="18"/>
    </row>
    <row r="595" spans="2:23" x14ac:dyDescent="0.25">
      <c r="B595" s="1" t="s">
        <v>1170</v>
      </c>
      <c r="C595" s="2">
        <v>74017</v>
      </c>
      <c r="D595" s="1" t="s">
        <v>1171</v>
      </c>
      <c r="E595" s="1" t="s">
        <v>33</v>
      </c>
      <c r="F595" s="1" t="s">
        <v>154</v>
      </c>
      <c r="G595" s="1" t="s">
        <v>1059</v>
      </c>
      <c r="H595" s="1" t="s">
        <v>15836</v>
      </c>
      <c r="I595" s="5">
        <v>17833</v>
      </c>
      <c r="J595" s="5">
        <v>239855437</v>
      </c>
      <c r="K595" s="3">
        <f>+Tabella2026[[#This Row],[POP_2024]]/SUM(Tabella2026[POP_2024])</f>
        <v>3.0254414637049496E-4</v>
      </c>
      <c r="L595" s="3">
        <f>+Tabella2026[[#This Row],[INCIDENZA POPOLAZIONE]]*(PLAFOND/2)</f>
        <v>89068.769783363939</v>
      </c>
      <c r="M595" s="3">
        <f>+IFERROR(Tabella2026[[#This Row],[reddito_2024]]/Tabella2026[[#This Row],[POP_2024]],"")</f>
        <v>13450.088992317613</v>
      </c>
      <c r="N595" s="3">
        <f>+IF(Tabella2026[[#This Row],[REDDITO COMPLESSIVO PROCAPITE]]&lt;media_aggr_reddito_pc,(media_aggr_reddito_pc-Tabella2026[[#This Row],[REDDITO COMPLESSIVO PROCAPITE]]),0)</f>
        <v>4374.9770702911283</v>
      </c>
      <c r="O595" s="3">
        <f>+Tabella2026[[#This Row],[DIFFERENZA REDDITO INFERIORE ALLA MEDIA DALLA MEDIA]]*Tabella2026[[#This Row],[POP_2024]]</f>
        <v>78018966.094501689</v>
      </c>
      <c r="P595" s="3">
        <f>+Tabella2026[[#This Row],[POPOLAZIONE PER DIFFERENZA ]]/SUM(Tabella2026[[POPOLAZIONE PER DIFFERENZA ]])</f>
        <v>6.9217030595922235E-4</v>
      </c>
      <c r="Q595" s="3">
        <f>+Tabella2026[[#This Row],[INCIDENZA POPOLAZIONE PER DIFFERENZA]]*(PLAFOND-SUM(Tabella2026[CONTRIBUTO SULLA BASE DELLA POPOLAZIONE]))</f>
        <v>203774.41894666641</v>
      </c>
      <c r="R595" s="3">
        <f>+Tabella2026[[#This Row],[CONTRIBUTO SULLA BASE DELLA POPOLAZIONE]]+Tabella2026[[#This Row],[CONTRIBUTO SULLA BASE DEL REDDITO]]</f>
        <v>292843.18873003032</v>
      </c>
      <c r="S595" s="3">
        <f>+Tabella2026[[#This Row],[CONTRIBUTO TOTALE]]/(PLAFOND/N_TESSERE)</f>
        <v>585.68637746006061</v>
      </c>
      <c r="T595" s="3">
        <f>+MAX(CEILING(Tabella2026[[#This Row],[preDEF1]],1),1)</f>
        <v>586</v>
      </c>
      <c r="U595" s="9">
        <f xml:space="preserve"> IF(ROW(Tabella2026[[#This Row],[preDEF2]]) - ROW(Tabella2026[[#Headers],[preDEF2]])&lt;=ABS(SUM(Tabella2026[preDEF2])-N_TESSERE),Tabella2026[[#This Row],[preDEF2]]-1,Tabella2026[[#This Row],[preDEF2]])</f>
        <v>585</v>
      </c>
      <c r="V595" s="21">
        <f>+Tabella2026[[#This Row],[DEF - n. card]]*(PLAFOND/N_TESSERE)</f>
        <v>292500</v>
      </c>
      <c r="W595" s="18"/>
    </row>
    <row r="596" spans="2:23" x14ac:dyDescent="0.25">
      <c r="B596" s="1" t="s">
        <v>1220</v>
      </c>
      <c r="C596" s="2">
        <v>22153</v>
      </c>
      <c r="D596" s="1" t="s">
        <v>1221</v>
      </c>
      <c r="E596" s="1" t="s">
        <v>99</v>
      </c>
      <c r="F596" s="1" t="s">
        <v>98</v>
      </c>
      <c r="G596" s="1" t="s">
        <v>1059</v>
      </c>
      <c r="H596" s="1" t="s">
        <v>15835</v>
      </c>
      <c r="I596" s="5">
        <v>17782</v>
      </c>
      <c r="J596" s="5">
        <v>396723578</v>
      </c>
      <c r="K596" s="3">
        <f>+Tabella2026[[#This Row],[POP_2024]]/SUM(Tabella2026[POP_2024])</f>
        <v>3.016789104895498E-4</v>
      </c>
      <c r="L596" s="3">
        <f>+Tabella2026[[#This Row],[INCIDENZA POPOLAZIONE]]*(PLAFOND/2)</f>
        <v>88814.044988940586</v>
      </c>
      <c r="M596" s="3">
        <f>+IFERROR(Tabella2026[[#This Row],[reddito_2024]]/Tabella2026[[#This Row],[POP_2024]],"")</f>
        <v>22310.402541896299</v>
      </c>
      <c r="N596" s="3">
        <f>+IF(Tabella2026[[#This Row],[REDDITO COMPLESSIVO PROCAPITE]]&lt;media_aggr_reddito_pc,(media_aggr_reddito_pc-Tabella2026[[#This Row],[REDDITO COMPLESSIVO PROCAPITE]]),0)</f>
        <v>0</v>
      </c>
      <c r="O596" s="3">
        <f>+Tabella2026[[#This Row],[DIFFERENZA REDDITO INFERIORE ALLA MEDIA DALLA MEDIA]]*Tabella2026[[#This Row],[POP_2024]]</f>
        <v>0</v>
      </c>
      <c r="P596" s="3">
        <f>+Tabella2026[[#This Row],[POPOLAZIONE PER DIFFERENZA ]]/SUM(Tabella2026[[POPOLAZIONE PER DIFFERENZA ]])</f>
        <v>0</v>
      </c>
      <c r="Q596" s="3">
        <f>+Tabella2026[[#This Row],[INCIDENZA POPOLAZIONE PER DIFFERENZA]]*(PLAFOND-SUM(Tabella2026[CONTRIBUTO SULLA BASE DELLA POPOLAZIONE]))</f>
        <v>0</v>
      </c>
      <c r="R596" s="3">
        <f>+Tabella2026[[#This Row],[CONTRIBUTO SULLA BASE DELLA POPOLAZIONE]]+Tabella2026[[#This Row],[CONTRIBUTO SULLA BASE DEL REDDITO]]</f>
        <v>88814.044988940586</v>
      </c>
      <c r="S596" s="3">
        <f>+Tabella2026[[#This Row],[CONTRIBUTO TOTALE]]/(PLAFOND/N_TESSERE)</f>
        <v>177.62808997788116</v>
      </c>
      <c r="T596" s="3">
        <f>+MAX(CEILING(Tabella2026[[#This Row],[preDEF1]],1),1)</f>
        <v>178</v>
      </c>
      <c r="U596" s="9">
        <f xml:space="preserve"> IF(ROW(Tabella2026[[#This Row],[preDEF2]]) - ROW(Tabella2026[[#Headers],[preDEF2]])&lt;=ABS(SUM(Tabella2026[preDEF2])-N_TESSERE),Tabella2026[[#This Row],[preDEF2]]-1,Tabella2026[[#This Row],[preDEF2]])</f>
        <v>177</v>
      </c>
      <c r="V596" s="21">
        <f>+Tabella2026[[#This Row],[DEF - n. card]]*(PLAFOND/N_TESSERE)</f>
        <v>88500</v>
      </c>
      <c r="W596" s="18"/>
    </row>
    <row r="597" spans="2:23" x14ac:dyDescent="0.25">
      <c r="B597" s="1" t="s">
        <v>1174</v>
      </c>
      <c r="C597" s="2">
        <v>55022</v>
      </c>
      <c r="D597" s="1" t="s">
        <v>1175</v>
      </c>
      <c r="E597" s="1" t="s">
        <v>67</v>
      </c>
      <c r="F597" s="1" t="s">
        <v>108</v>
      </c>
      <c r="G597" s="1" t="s">
        <v>1059</v>
      </c>
      <c r="H597" s="1" t="s">
        <v>15834</v>
      </c>
      <c r="I597" s="5">
        <v>17769</v>
      </c>
      <c r="J597" s="5">
        <v>292541900</v>
      </c>
      <c r="K597" s="3">
        <f>+Tabella2026[[#This Row],[POP_2024]]/SUM(Tabella2026[POP_2024])</f>
        <v>3.0145836016695594E-4</v>
      </c>
      <c r="L597" s="3">
        <f>+Tabella2026[[#This Row],[INCIDENZA POPOLAZIONE]]*(PLAFOND/2)</f>
        <v>88749.115139381698</v>
      </c>
      <c r="M597" s="3">
        <f>+IFERROR(Tabella2026[[#This Row],[reddito_2024]]/Tabella2026[[#This Row],[POP_2024]],"")</f>
        <v>16463.61078282402</v>
      </c>
      <c r="N597" s="3">
        <f>+IF(Tabella2026[[#This Row],[REDDITO COMPLESSIVO PROCAPITE]]&lt;media_aggr_reddito_pc,(media_aggr_reddito_pc-Tabella2026[[#This Row],[REDDITO COMPLESSIVO PROCAPITE]]),0)</f>
        <v>1361.4552797847209</v>
      </c>
      <c r="O597" s="3">
        <f>+Tabella2026[[#This Row],[DIFFERENZA REDDITO INFERIORE ALLA MEDIA DALLA MEDIA]]*Tabella2026[[#This Row],[POP_2024]]</f>
        <v>24191698.866494708</v>
      </c>
      <c r="P597" s="3">
        <f>+Tabella2026[[#This Row],[POPOLAZIONE PER DIFFERENZA ]]/SUM(Tabella2026[[POPOLAZIONE PER DIFFERENZA ]])</f>
        <v>2.1462442332051215E-4</v>
      </c>
      <c r="Q597" s="3">
        <f>+Tabella2026[[#This Row],[INCIDENZA POPOLAZIONE PER DIFFERENZA]]*(PLAFOND-SUM(Tabella2026[CONTRIBUTO SULLA BASE DELLA POPOLAZIONE]))</f>
        <v>63185.26925724154</v>
      </c>
      <c r="R597" s="3">
        <f>+Tabella2026[[#This Row],[CONTRIBUTO SULLA BASE DELLA POPOLAZIONE]]+Tabella2026[[#This Row],[CONTRIBUTO SULLA BASE DEL REDDITO]]</f>
        <v>151934.38439662324</v>
      </c>
      <c r="S597" s="3">
        <f>+Tabella2026[[#This Row],[CONTRIBUTO TOTALE]]/(PLAFOND/N_TESSERE)</f>
        <v>303.86876879324649</v>
      </c>
      <c r="T597" s="3">
        <f>+MAX(CEILING(Tabella2026[[#This Row],[preDEF1]],1),1)</f>
        <v>304</v>
      </c>
      <c r="U597" s="9">
        <f xml:space="preserve"> IF(ROW(Tabella2026[[#This Row],[preDEF2]]) - ROW(Tabella2026[[#Headers],[preDEF2]])&lt;=ABS(SUM(Tabella2026[preDEF2])-N_TESSERE),Tabella2026[[#This Row],[preDEF2]]-1,Tabella2026[[#This Row],[preDEF2]])</f>
        <v>303</v>
      </c>
      <c r="V597" s="21">
        <f>+Tabella2026[[#This Row],[DEF - n. card]]*(PLAFOND/N_TESSERE)</f>
        <v>151500</v>
      </c>
      <c r="W597" s="18"/>
    </row>
    <row r="598" spans="2:23" x14ac:dyDescent="0.25">
      <c r="B598" s="1" t="s">
        <v>1200</v>
      </c>
      <c r="C598" s="2">
        <v>84033</v>
      </c>
      <c r="D598" s="1" t="s">
        <v>1201</v>
      </c>
      <c r="E598" s="1" t="s">
        <v>21</v>
      </c>
      <c r="F598" s="1" t="s">
        <v>261</v>
      </c>
      <c r="G598" s="1" t="s">
        <v>1059</v>
      </c>
      <c r="H598" s="1" t="s">
        <v>15836</v>
      </c>
      <c r="I598" s="5">
        <v>17723</v>
      </c>
      <c r="J598" s="5">
        <v>185817986</v>
      </c>
      <c r="K598" s="3">
        <f>+Tabella2026[[#This Row],[POP_2024]]/SUM(Tabella2026[POP_2024])</f>
        <v>3.0067795133316221E-4</v>
      </c>
      <c r="L598" s="3">
        <f>+Tabella2026[[#This Row],[INCIDENZA POPOLAZIONE]]*(PLAFOND/2)</f>
        <v>88519.36336401946</v>
      </c>
      <c r="M598" s="3">
        <f>+IFERROR(Tabella2026[[#This Row],[reddito_2024]]/Tabella2026[[#This Row],[POP_2024]],"")</f>
        <v>10484.567285448287</v>
      </c>
      <c r="N598" s="3">
        <f>+IF(Tabella2026[[#This Row],[REDDITO COMPLESSIVO PROCAPITE]]&lt;media_aggr_reddito_pc,(media_aggr_reddito_pc-Tabella2026[[#This Row],[REDDITO COMPLESSIVO PROCAPITE]]),0)</f>
        <v>7340.4987771604538</v>
      </c>
      <c r="O598" s="3">
        <f>+Tabella2026[[#This Row],[DIFFERENZA REDDITO INFERIORE ALLA MEDIA DALLA MEDIA]]*Tabella2026[[#This Row],[POP_2024]]</f>
        <v>130095659.82761472</v>
      </c>
      <c r="P598" s="3">
        <f>+Tabella2026[[#This Row],[POPOLAZIONE PER DIFFERENZA ]]/SUM(Tabella2026[[POPOLAZIONE PER DIFFERENZA ]])</f>
        <v>1.154185413810464E-3</v>
      </c>
      <c r="Q598" s="3">
        <f>+Tabella2026[[#This Row],[INCIDENZA POPOLAZIONE PER DIFFERENZA]]*(PLAFOND-SUM(Tabella2026[CONTRIBUTO SULLA BASE DELLA POPOLAZIONE]))</f>
        <v>339791.32018674165</v>
      </c>
      <c r="R598" s="3">
        <f>+Tabella2026[[#This Row],[CONTRIBUTO SULLA BASE DELLA POPOLAZIONE]]+Tabella2026[[#This Row],[CONTRIBUTO SULLA BASE DEL REDDITO]]</f>
        <v>428310.68355076108</v>
      </c>
      <c r="S598" s="3">
        <f>+Tabella2026[[#This Row],[CONTRIBUTO TOTALE]]/(PLAFOND/N_TESSERE)</f>
        <v>856.6213671015222</v>
      </c>
      <c r="T598" s="3">
        <f>+MAX(CEILING(Tabella2026[[#This Row],[preDEF1]],1),1)</f>
        <v>857</v>
      </c>
      <c r="U598" s="9">
        <f xml:space="preserve"> IF(ROW(Tabella2026[[#This Row],[preDEF2]]) - ROW(Tabella2026[[#Headers],[preDEF2]])&lt;=ABS(SUM(Tabella2026[preDEF2])-N_TESSERE),Tabella2026[[#This Row],[preDEF2]]-1,Tabella2026[[#This Row],[preDEF2]])</f>
        <v>856</v>
      </c>
      <c r="V598" s="21">
        <f>+Tabella2026[[#This Row],[DEF - n. card]]*(PLAFOND/N_TESSERE)</f>
        <v>428000</v>
      </c>
      <c r="W598" s="18"/>
    </row>
    <row r="599" spans="2:23" x14ac:dyDescent="0.25">
      <c r="B599" s="1" t="s">
        <v>1208</v>
      </c>
      <c r="C599" s="2">
        <v>93017</v>
      </c>
      <c r="D599" s="1" t="s">
        <v>1209</v>
      </c>
      <c r="E599" s="1" t="s">
        <v>48</v>
      </c>
      <c r="F599" s="1" t="s">
        <v>300</v>
      </c>
      <c r="G599" s="1" t="s">
        <v>1059</v>
      </c>
      <c r="H599" s="1" t="s">
        <v>15835</v>
      </c>
      <c r="I599" s="5">
        <v>17718</v>
      </c>
      <c r="J599" s="5">
        <v>359334243</v>
      </c>
      <c r="K599" s="3">
        <f>+Tabella2026[[#This Row],[POP_2024]]/SUM(Tabella2026[POP_2024])</f>
        <v>3.0059312428601072E-4</v>
      </c>
      <c r="L599" s="3">
        <f>+Tabella2026[[#This Row],[INCIDENZA POPOLAZIONE]]*(PLAFOND/2)</f>
        <v>88494.390344958345</v>
      </c>
      <c r="M599" s="3">
        <f>+IFERROR(Tabella2026[[#This Row],[reddito_2024]]/Tabella2026[[#This Row],[POP_2024]],"")</f>
        <v>20280.745174398915</v>
      </c>
      <c r="N599" s="3">
        <f>+IF(Tabella2026[[#This Row],[REDDITO COMPLESSIVO PROCAPITE]]&lt;media_aggr_reddito_pc,(media_aggr_reddito_pc-Tabella2026[[#This Row],[REDDITO COMPLESSIVO PROCAPITE]]),0)</f>
        <v>0</v>
      </c>
      <c r="O599" s="3">
        <f>+Tabella2026[[#This Row],[DIFFERENZA REDDITO INFERIORE ALLA MEDIA DALLA MEDIA]]*Tabella2026[[#This Row],[POP_2024]]</f>
        <v>0</v>
      </c>
      <c r="P599" s="3">
        <f>+Tabella2026[[#This Row],[POPOLAZIONE PER DIFFERENZA ]]/SUM(Tabella2026[[POPOLAZIONE PER DIFFERENZA ]])</f>
        <v>0</v>
      </c>
      <c r="Q599" s="3">
        <f>+Tabella2026[[#This Row],[INCIDENZA POPOLAZIONE PER DIFFERENZA]]*(PLAFOND-SUM(Tabella2026[CONTRIBUTO SULLA BASE DELLA POPOLAZIONE]))</f>
        <v>0</v>
      </c>
      <c r="R599" s="3">
        <f>+Tabella2026[[#This Row],[CONTRIBUTO SULLA BASE DELLA POPOLAZIONE]]+Tabella2026[[#This Row],[CONTRIBUTO SULLA BASE DEL REDDITO]]</f>
        <v>88494.390344958345</v>
      </c>
      <c r="S599" s="3">
        <f>+Tabella2026[[#This Row],[CONTRIBUTO TOTALE]]/(PLAFOND/N_TESSERE)</f>
        <v>176.98878068991669</v>
      </c>
      <c r="T599" s="3">
        <f>+MAX(CEILING(Tabella2026[[#This Row],[preDEF1]],1),1)</f>
        <v>177</v>
      </c>
      <c r="U599" s="9">
        <f xml:space="preserve"> IF(ROW(Tabella2026[[#This Row],[preDEF2]]) - ROW(Tabella2026[[#Headers],[preDEF2]])&lt;=ABS(SUM(Tabella2026[preDEF2])-N_TESSERE),Tabella2026[[#This Row],[preDEF2]]-1,Tabella2026[[#This Row],[preDEF2]])</f>
        <v>176</v>
      </c>
      <c r="V599" s="21">
        <f>+Tabella2026[[#This Row],[DEF - n. card]]*(PLAFOND/N_TESSERE)</f>
        <v>88000</v>
      </c>
      <c r="W599" s="18"/>
    </row>
    <row r="600" spans="2:23" x14ac:dyDescent="0.25">
      <c r="B600" s="1" t="s">
        <v>1202</v>
      </c>
      <c r="C600" s="2">
        <v>87002</v>
      </c>
      <c r="D600" s="1" t="s">
        <v>1203</v>
      </c>
      <c r="E600" s="1" t="s">
        <v>21</v>
      </c>
      <c r="F600" s="1" t="s">
        <v>35</v>
      </c>
      <c r="G600" s="1" t="s">
        <v>1059</v>
      </c>
      <c r="H600" s="1" t="s">
        <v>15836</v>
      </c>
      <c r="I600" s="5">
        <v>17713</v>
      </c>
      <c r="J600" s="5">
        <v>322720459</v>
      </c>
      <c r="K600" s="3">
        <f>+Tabella2026[[#This Row],[POP_2024]]/SUM(Tabella2026[POP_2024])</f>
        <v>3.0050829723885923E-4</v>
      </c>
      <c r="L600" s="3">
        <f>+Tabella2026[[#This Row],[INCIDENZA POPOLAZIONE]]*(PLAFOND/2)</f>
        <v>88469.41732589723</v>
      </c>
      <c r="M600" s="3">
        <f>+IFERROR(Tabella2026[[#This Row],[reddito_2024]]/Tabella2026[[#This Row],[POP_2024]],"")</f>
        <v>18219.412804155141</v>
      </c>
      <c r="N600" s="3">
        <f>+IF(Tabella2026[[#This Row],[REDDITO COMPLESSIVO PROCAPITE]]&lt;media_aggr_reddito_pc,(media_aggr_reddito_pc-Tabella2026[[#This Row],[REDDITO COMPLESSIVO PROCAPITE]]),0)</f>
        <v>0</v>
      </c>
      <c r="O600" s="3">
        <f>+Tabella2026[[#This Row],[DIFFERENZA REDDITO INFERIORE ALLA MEDIA DALLA MEDIA]]*Tabella2026[[#This Row],[POP_2024]]</f>
        <v>0</v>
      </c>
      <c r="P600" s="3">
        <f>+Tabella2026[[#This Row],[POPOLAZIONE PER DIFFERENZA ]]/SUM(Tabella2026[[POPOLAZIONE PER DIFFERENZA ]])</f>
        <v>0</v>
      </c>
      <c r="Q600" s="3">
        <f>+Tabella2026[[#This Row],[INCIDENZA POPOLAZIONE PER DIFFERENZA]]*(PLAFOND-SUM(Tabella2026[CONTRIBUTO SULLA BASE DELLA POPOLAZIONE]))</f>
        <v>0</v>
      </c>
      <c r="R600" s="3">
        <f>+Tabella2026[[#This Row],[CONTRIBUTO SULLA BASE DELLA POPOLAZIONE]]+Tabella2026[[#This Row],[CONTRIBUTO SULLA BASE DEL REDDITO]]</f>
        <v>88469.41732589723</v>
      </c>
      <c r="S600" s="3">
        <f>+Tabella2026[[#This Row],[CONTRIBUTO TOTALE]]/(PLAFOND/N_TESSERE)</f>
        <v>176.93883465179445</v>
      </c>
      <c r="T600" s="3">
        <f>+MAX(CEILING(Tabella2026[[#This Row],[preDEF1]],1),1)</f>
        <v>177</v>
      </c>
      <c r="U600" s="9">
        <f xml:space="preserve"> IF(ROW(Tabella2026[[#This Row],[preDEF2]]) - ROW(Tabella2026[[#Headers],[preDEF2]])&lt;=ABS(SUM(Tabella2026[preDEF2])-N_TESSERE),Tabella2026[[#This Row],[preDEF2]]-1,Tabella2026[[#This Row],[preDEF2]])</f>
        <v>176</v>
      </c>
      <c r="V600" s="21">
        <f>+Tabella2026[[#This Row],[DEF - n. card]]*(PLAFOND/N_TESSERE)</f>
        <v>88000</v>
      </c>
      <c r="W600" s="18"/>
    </row>
    <row r="601" spans="2:23" x14ac:dyDescent="0.25">
      <c r="B601" s="1" t="s">
        <v>1242</v>
      </c>
      <c r="C601" s="2">
        <v>27020</v>
      </c>
      <c r="D601" s="1" t="s">
        <v>1243</v>
      </c>
      <c r="E601" s="1" t="s">
        <v>38</v>
      </c>
      <c r="F601" s="1" t="s">
        <v>40</v>
      </c>
      <c r="G601" s="1" t="s">
        <v>1059</v>
      </c>
      <c r="H601" s="1" t="s">
        <v>15835</v>
      </c>
      <c r="I601" s="5">
        <v>17708</v>
      </c>
      <c r="J601" s="5">
        <v>374686954</v>
      </c>
      <c r="K601" s="3">
        <f>+Tabella2026[[#This Row],[POP_2024]]/SUM(Tabella2026[POP_2024])</f>
        <v>3.0042347019170775E-4</v>
      </c>
      <c r="L601" s="3">
        <f>+Tabella2026[[#This Row],[INCIDENZA POPOLAZIONE]]*(PLAFOND/2)</f>
        <v>88444.444306836114</v>
      </c>
      <c r="M601" s="3">
        <f>+IFERROR(Tabella2026[[#This Row],[reddito_2024]]/Tabella2026[[#This Row],[POP_2024]],"")</f>
        <v>21159.190987124464</v>
      </c>
      <c r="N601" s="3">
        <f>+IF(Tabella2026[[#This Row],[REDDITO COMPLESSIVO PROCAPITE]]&lt;media_aggr_reddito_pc,(media_aggr_reddito_pc-Tabella2026[[#This Row],[REDDITO COMPLESSIVO PROCAPITE]]),0)</f>
        <v>0</v>
      </c>
      <c r="O601" s="3">
        <f>+Tabella2026[[#This Row],[DIFFERENZA REDDITO INFERIORE ALLA MEDIA DALLA MEDIA]]*Tabella2026[[#This Row],[POP_2024]]</f>
        <v>0</v>
      </c>
      <c r="P601" s="3">
        <f>+Tabella2026[[#This Row],[POPOLAZIONE PER DIFFERENZA ]]/SUM(Tabella2026[[POPOLAZIONE PER DIFFERENZA ]])</f>
        <v>0</v>
      </c>
      <c r="Q601" s="3">
        <f>+Tabella2026[[#This Row],[INCIDENZA POPOLAZIONE PER DIFFERENZA]]*(PLAFOND-SUM(Tabella2026[CONTRIBUTO SULLA BASE DELLA POPOLAZIONE]))</f>
        <v>0</v>
      </c>
      <c r="R601" s="3">
        <f>+Tabella2026[[#This Row],[CONTRIBUTO SULLA BASE DELLA POPOLAZIONE]]+Tabella2026[[#This Row],[CONTRIBUTO SULLA BASE DEL REDDITO]]</f>
        <v>88444.444306836114</v>
      </c>
      <c r="S601" s="3">
        <f>+Tabella2026[[#This Row],[CONTRIBUTO TOTALE]]/(PLAFOND/N_TESSERE)</f>
        <v>176.88888861367224</v>
      </c>
      <c r="T601" s="3">
        <f>+MAX(CEILING(Tabella2026[[#This Row],[preDEF1]],1),1)</f>
        <v>177</v>
      </c>
      <c r="U601" s="9">
        <f xml:space="preserve"> IF(ROW(Tabella2026[[#This Row],[preDEF2]]) - ROW(Tabella2026[[#Headers],[preDEF2]])&lt;=ABS(SUM(Tabella2026[preDEF2])-N_TESSERE),Tabella2026[[#This Row],[preDEF2]]-1,Tabella2026[[#This Row],[preDEF2]])</f>
        <v>176</v>
      </c>
      <c r="V601" s="21">
        <f>+Tabella2026[[#This Row],[DEF - n. card]]*(PLAFOND/N_TESSERE)</f>
        <v>88000</v>
      </c>
      <c r="W601" s="18"/>
    </row>
    <row r="602" spans="2:23" x14ac:dyDescent="0.25">
      <c r="B602" s="1" t="s">
        <v>1224</v>
      </c>
      <c r="C602" s="2">
        <v>77021</v>
      </c>
      <c r="D602" s="1" t="s">
        <v>1225</v>
      </c>
      <c r="E602" s="1" t="s">
        <v>213</v>
      </c>
      <c r="F602" s="1" t="s">
        <v>237</v>
      </c>
      <c r="G602" s="1" t="s">
        <v>1059</v>
      </c>
      <c r="H602" s="1" t="s">
        <v>15836</v>
      </c>
      <c r="I602" s="5">
        <v>17682</v>
      </c>
      <c r="J602" s="5">
        <v>228892580</v>
      </c>
      <c r="K602" s="3">
        <f>+Tabella2026[[#This Row],[POP_2024]]/SUM(Tabella2026[POP_2024])</f>
        <v>2.9998236954652003E-4</v>
      </c>
      <c r="L602" s="3">
        <f>+Tabella2026[[#This Row],[INCIDENZA POPOLAZIONE]]*(PLAFOND/2)</f>
        <v>88314.584607718338</v>
      </c>
      <c r="M602" s="3">
        <f>+IFERROR(Tabella2026[[#This Row],[reddito_2024]]/Tabella2026[[#This Row],[POP_2024]],"")</f>
        <v>12944.948535233571</v>
      </c>
      <c r="N602" s="3">
        <f>+IF(Tabella2026[[#This Row],[REDDITO COMPLESSIVO PROCAPITE]]&lt;media_aggr_reddito_pc,(media_aggr_reddito_pc-Tabella2026[[#This Row],[REDDITO COMPLESSIVO PROCAPITE]]),0)</f>
        <v>4880.1175273751705</v>
      </c>
      <c r="O602" s="3">
        <f>+Tabella2026[[#This Row],[DIFFERENZA REDDITO INFERIORE ALLA MEDIA DALLA MEDIA]]*Tabella2026[[#This Row],[POP_2024]]</f>
        <v>86290238.119047761</v>
      </c>
      <c r="P602" s="3">
        <f>+Tabella2026[[#This Row],[POPOLAZIONE PER DIFFERENZA ]]/SUM(Tabella2026[[POPOLAZIONE PER DIFFERENZA ]])</f>
        <v>7.6555155124472592E-4</v>
      </c>
      <c r="Q602" s="3">
        <f>+Tabella2026[[#This Row],[INCIDENZA POPOLAZIONE PER DIFFERENZA]]*(PLAFOND-SUM(Tabella2026[CONTRIBUTO SULLA BASE DELLA POPOLAZIONE]))</f>
        <v>225377.8025227848</v>
      </c>
      <c r="R602" s="3">
        <f>+Tabella2026[[#This Row],[CONTRIBUTO SULLA BASE DELLA POPOLAZIONE]]+Tabella2026[[#This Row],[CONTRIBUTO SULLA BASE DEL REDDITO]]</f>
        <v>313692.38713050314</v>
      </c>
      <c r="S602" s="3">
        <f>+Tabella2026[[#This Row],[CONTRIBUTO TOTALE]]/(PLAFOND/N_TESSERE)</f>
        <v>627.38477426100621</v>
      </c>
      <c r="T602" s="3">
        <f>+MAX(CEILING(Tabella2026[[#This Row],[preDEF1]],1),1)</f>
        <v>628</v>
      </c>
      <c r="U602" s="9">
        <f xml:space="preserve"> IF(ROW(Tabella2026[[#This Row],[preDEF2]]) - ROW(Tabella2026[[#Headers],[preDEF2]])&lt;=ABS(SUM(Tabella2026[preDEF2])-N_TESSERE),Tabella2026[[#This Row],[preDEF2]]-1,Tabella2026[[#This Row],[preDEF2]])</f>
        <v>627</v>
      </c>
      <c r="V602" s="21">
        <f>+Tabella2026[[#This Row],[DEF - n. card]]*(PLAFOND/N_TESSERE)</f>
        <v>313500</v>
      </c>
      <c r="W602" s="18"/>
    </row>
    <row r="603" spans="2:23" x14ac:dyDescent="0.25">
      <c r="B603" s="1" t="s">
        <v>1226</v>
      </c>
      <c r="C603" s="2">
        <v>103028</v>
      </c>
      <c r="D603" s="1" t="s">
        <v>1227</v>
      </c>
      <c r="E603" s="1" t="s">
        <v>18</v>
      </c>
      <c r="F603" s="1" t="s">
        <v>648</v>
      </c>
      <c r="G603" s="1" t="s">
        <v>1059</v>
      </c>
      <c r="H603" s="1" t="s">
        <v>15835</v>
      </c>
      <c r="I603" s="5">
        <v>17663</v>
      </c>
      <c r="J603" s="5">
        <v>294348259</v>
      </c>
      <c r="K603" s="3">
        <f>+Tabella2026[[#This Row],[POP_2024]]/SUM(Tabella2026[POP_2024])</f>
        <v>2.996600267673444E-4</v>
      </c>
      <c r="L603" s="3">
        <f>+Tabella2026[[#This Row],[INCIDENZA POPOLAZIONE]]*(PLAFOND/2)</f>
        <v>88219.68713528612</v>
      </c>
      <c r="M603" s="3">
        <f>+IFERROR(Tabella2026[[#This Row],[reddito_2024]]/Tabella2026[[#This Row],[POP_2024]],"")</f>
        <v>16664.680914906869</v>
      </c>
      <c r="N603" s="3">
        <f>+IF(Tabella2026[[#This Row],[REDDITO COMPLESSIVO PROCAPITE]]&lt;media_aggr_reddito_pc,(media_aggr_reddito_pc-Tabella2026[[#This Row],[REDDITO COMPLESSIVO PROCAPITE]]),0)</f>
        <v>1160.3851477018725</v>
      </c>
      <c r="O603" s="3">
        <f>+Tabella2026[[#This Row],[DIFFERENZA REDDITO INFERIORE ALLA MEDIA DALLA MEDIA]]*Tabella2026[[#This Row],[POP_2024]]</f>
        <v>20495882.863858175</v>
      </c>
      <c r="P603" s="3">
        <f>+Tabella2026[[#This Row],[POPOLAZIONE PER DIFFERENZA ]]/SUM(Tabella2026[[POPOLAZIONE PER DIFFERENZA ]])</f>
        <v>1.8183580509894615E-4</v>
      </c>
      <c r="Q603" s="3">
        <f>+Tabella2026[[#This Row],[INCIDENZA POPOLAZIONE PER DIFFERENZA]]*(PLAFOND-SUM(Tabella2026[CONTRIBUTO SULLA BASE DELLA POPOLAZIONE]))</f>
        <v>53532.324644276137</v>
      </c>
      <c r="R603" s="3">
        <f>+Tabella2026[[#This Row],[CONTRIBUTO SULLA BASE DELLA POPOLAZIONE]]+Tabella2026[[#This Row],[CONTRIBUTO SULLA BASE DEL REDDITO]]</f>
        <v>141752.01177956225</v>
      </c>
      <c r="S603" s="3">
        <f>+Tabella2026[[#This Row],[CONTRIBUTO TOTALE]]/(PLAFOND/N_TESSERE)</f>
        <v>283.50402355912451</v>
      </c>
      <c r="T603" s="3">
        <f>+MAX(CEILING(Tabella2026[[#This Row],[preDEF1]],1),1)</f>
        <v>284</v>
      </c>
      <c r="U603" s="9">
        <f xml:space="preserve"> IF(ROW(Tabella2026[[#This Row],[preDEF2]]) - ROW(Tabella2026[[#Headers],[preDEF2]])&lt;=ABS(SUM(Tabella2026[preDEF2])-N_TESSERE),Tabella2026[[#This Row],[preDEF2]]-1,Tabella2026[[#This Row],[preDEF2]])</f>
        <v>283</v>
      </c>
      <c r="V603" s="21">
        <f>+Tabella2026[[#This Row],[DEF - n. card]]*(PLAFOND/N_TESSERE)</f>
        <v>141500</v>
      </c>
      <c r="W603" s="18"/>
    </row>
    <row r="604" spans="2:23" x14ac:dyDescent="0.25">
      <c r="B604" s="1" t="s">
        <v>1222</v>
      </c>
      <c r="C604" s="2">
        <v>22006</v>
      </c>
      <c r="D604" s="1" t="s">
        <v>1223</v>
      </c>
      <c r="E604" s="1" t="s">
        <v>99</v>
      </c>
      <c r="F604" s="1" t="s">
        <v>98</v>
      </c>
      <c r="G604" s="1" t="s">
        <v>1059</v>
      </c>
      <c r="H604" s="1" t="s">
        <v>15835</v>
      </c>
      <c r="I604" s="5">
        <v>17653</v>
      </c>
      <c r="J604" s="5">
        <v>347378743</v>
      </c>
      <c r="K604" s="3">
        <f>+Tabella2026[[#This Row],[POP_2024]]/SUM(Tabella2026[POP_2024])</f>
        <v>2.9949037267304143E-4</v>
      </c>
      <c r="L604" s="3">
        <f>+Tabella2026[[#This Row],[INCIDENZA POPOLAZIONE]]*(PLAFOND/2)</f>
        <v>88169.741097163889</v>
      </c>
      <c r="M604" s="3">
        <f>+IFERROR(Tabella2026[[#This Row],[reddito_2024]]/Tabella2026[[#This Row],[POP_2024]],"")</f>
        <v>19678.170452614286</v>
      </c>
      <c r="N604" s="3">
        <f>+IF(Tabella2026[[#This Row],[REDDITO COMPLESSIVO PROCAPITE]]&lt;media_aggr_reddito_pc,(media_aggr_reddito_pc-Tabella2026[[#This Row],[REDDITO COMPLESSIVO PROCAPITE]]),0)</f>
        <v>0</v>
      </c>
      <c r="O604" s="3">
        <f>+Tabella2026[[#This Row],[DIFFERENZA REDDITO INFERIORE ALLA MEDIA DALLA MEDIA]]*Tabella2026[[#This Row],[POP_2024]]</f>
        <v>0</v>
      </c>
      <c r="P604" s="3">
        <f>+Tabella2026[[#This Row],[POPOLAZIONE PER DIFFERENZA ]]/SUM(Tabella2026[[POPOLAZIONE PER DIFFERENZA ]])</f>
        <v>0</v>
      </c>
      <c r="Q604" s="3">
        <f>+Tabella2026[[#This Row],[INCIDENZA POPOLAZIONE PER DIFFERENZA]]*(PLAFOND-SUM(Tabella2026[CONTRIBUTO SULLA BASE DELLA POPOLAZIONE]))</f>
        <v>0</v>
      </c>
      <c r="R604" s="3">
        <f>+Tabella2026[[#This Row],[CONTRIBUTO SULLA BASE DELLA POPOLAZIONE]]+Tabella2026[[#This Row],[CONTRIBUTO SULLA BASE DEL REDDITO]]</f>
        <v>88169.741097163889</v>
      </c>
      <c r="S604" s="3">
        <f>+Tabella2026[[#This Row],[CONTRIBUTO TOTALE]]/(PLAFOND/N_TESSERE)</f>
        <v>176.33948219432779</v>
      </c>
      <c r="T604" s="3">
        <f>+MAX(CEILING(Tabella2026[[#This Row],[preDEF1]],1),1)</f>
        <v>177</v>
      </c>
      <c r="U604" s="9">
        <f xml:space="preserve"> IF(ROW(Tabella2026[[#This Row],[preDEF2]]) - ROW(Tabella2026[[#Headers],[preDEF2]])&lt;=ABS(SUM(Tabella2026[preDEF2])-N_TESSERE),Tabella2026[[#This Row],[preDEF2]]-1,Tabella2026[[#This Row],[preDEF2]])</f>
        <v>176</v>
      </c>
      <c r="V604" s="21">
        <f>+Tabella2026[[#This Row],[DEF - n. card]]*(PLAFOND/N_TESSERE)</f>
        <v>88000</v>
      </c>
      <c r="W604" s="18"/>
    </row>
    <row r="605" spans="2:23" x14ac:dyDescent="0.25">
      <c r="B605" s="1" t="s">
        <v>1240</v>
      </c>
      <c r="C605" s="2">
        <v>23083</v>
      </c>
      <c r="D605" s="1" t="s">
        <v>1241</v>
      </c>
      <c r="E605" s="1" t="s">
        <v>38</v>
      </c>
      <c r="F605" s="1" t="s">
        <v>37</v>
      </c>
      <c r="G605" s="1" t="s">
        <v>1059</v>
      </c>
      <c r="H605" s="1" t="s">
        <v>15835</v>
      </c>
      <c r="I605" s="5">
        <v>17583</v>
      </c>
      <c r="J605" s="5">
        <v>328525232</v>
      </c>
      <c r="K605" s="3">
        <f>+Tabella2026[[#This Row],[POP_2024]]/SUM(Tabella2026[POP_2024])</f>
        <v>2.9830279401292059E-4</v>
      </c>
      <c r="L605" s="3">
        <f>+Tabella2026[[#This Row],[INCIDENZA POPOLAZIONE]]*(PLAFOND/2)</f>
        <v>87820.118830308318</v>
      </c>
      <c r="M605" s="3">
        <f>+IFERROR(Tabella2026[[#This Row],[reddito_2024]]/Tabella2026[[#This Row],[POP_2024]],"")</f>
        <v>18684.253654097709</v>
      </c>
      <c r="N605" s="3">
        <f>+IF(Tabella2026[[#This Row],[REDDITO COMPLESSIVO PROCAPITE]]&lt;media_aggr_reddito_pc,(media_aggr_reddito_pc-Tabella2026[[#This Row],[REDDITO COMPLESSIVO PROCAPITE]]),0)</f>
        <v>0</v>
      </c>
      <c r="O605" s="3">
        <f>+Tabella2026[[#This Row],[DIFFERENZA REDDITO INFERIORE ALLA MEDIA DALLA MEDIA]]*Tabella2026[[#This Row],[POP_2024]]</f>
        <v>0</v>
      </c>
      <c r="P605" s="3">
        <f>+Tabella2026[[#This Row],[POPOLAZIONE PER DIFFERENZA ]]/SUM(Tabella2026[[POPOLAZIONE PER DIFFERENZA ]])</f>
        <v>0</v>
      </c>
      <c r="Q605" s="3">
        <f>+Tabella2026[[#This Row],[INCIDENZA POPOLAZIONE PER DIFFERENZA]]*(PLAFOND-SUM(Tabella2026[CONTRIBUTO SULLA BASE DELLA POPOLAZIONE]))</f>
        <v>0</v>
      </c>
      <c r="R605" s="3">
        <f>+Tabella2026[[#This Row],[CONTRIBUTO SULLA BASE DELLA POPOLAZIONE]]+Tabella2026[[#This Row],[CONTRIBUTO SULLA BASE DEL REDDITO]]</f>
        <v>87820.118830308318</v>
      </c>
      <c r="S605" s="3">
        <f>+Tabella2026[[#This Row],[CONTRIBUTO TOTALE]]/(PLAFOND/N_TESSERE)</f>
        <v>175.64023766061663</v>
      </c>
      <c r="T605" s="3">
        <f>+MAX(CEILING(Tabella2026[[#This Row],[preDEF1]],1),1)</f>
        <v>176</v>
      </c>
      <c r="U605" s="9">
        <f xml:space="preserve"> IF(ROW(Tabella2026[[#This Row],[preDEF2]]) - ROW(Tabella2026[[#Headers],[preDEF2]])&lt;=ABS(SUM(Tabella2026[preDEF2])-N_TESSERE),Tabella2026[[#This Row],[preDEF2]]-1,Tabella2026[[#This Row],[preDEF2]])</f>
        <v>175</v>
      </c>
      <c r="V605" s="21">
        <f>+Tabella2026[[#This Row],[DEF - n. card]]*(PLAFOND/N_TESSERE)</f>
        <v>87500</v>
      </c>
      <c r="W605" s="18"/>
    </row>
    <row r="606" spans="2:23" x14ac:dyDescent="0.25">
      <c r="B606" s="1" t="s">
        <v>1232</v>
      </c>
      <c r="C606" s="2">
        <v>80088</v>
      </c>
      <c r="D606" s="1" t="s">
        <v>1233</v>
      </c>
      <c r="E606" s="1" t="s">
        <v>61</v>
      </c>
      <c r="F606" s="1" t="s">
        <v>62</v>
      </c>
      <c r="G606" s="1" t="s">
        <v>1059</v>
      </c>
      <c r="H606" s="1" t="s">
        <v>15836</v>
      </c>
      <c r="I606" s="5">
        <v>17570</v>
      </c>
      <c r="J606" s="5">
        <v>179252239</v>
      </c>
      <c r="K606" s="3">
        <f>+Tabella2026[[#This Row],[POP_2024]]/SUM(Tabella2026[POP_2024])</f>
        <v>2.9808224369032673E-4</v>
      </c>
      <c r="L606" s="3">
        <f>+Tabella2026[[#This Row],[INCIDENZA POPOLAZIONE]]*(PLAFOND/2)</f>
        <v>87755.188980749415</v>
      </c>
      <c r="M606" s="3">
        <f>+IFERROR(Tabella2026[[#This Row],[reddito_2024]]/Tabella2026[[#This Row],[POP_2024]],"")</f>
        <v>10202.176380193512</v>
      </c>
      <c r="N606" s="3">
        <f>+IF(Tabella2026[[#This Row],[REDDITO COMPLESSIVO PROCAPITE]]&lt;media_aggr_reddito_pc,(media_aggr_reddito_pc-Tabella2026[[#This Row],[REDDITO COMPLESSIVO PROCAPITE]]),0)</f>
        <v>7622.8896824152289</v>
      </c>
      <c r="O606" s="3">
        <f>+Tabella2026[[#This Row],[DIFFERENZA REDDITO INFERIORE ALLA MEDIA DALLA MEDIA]]*Tabella2026[[#This Row],[POP_2024]]</f>
        <v>133934171.72003557</v>
      </c>
      <c r="P606" s="3">
        <f>+Tabella2026[[#This Row],[POPOLAZIONE PER DIFFERENZA ]]/SUM(Tabella2026[[POPOLAZIONE PER DIFFERENZA ]])</f>
        <v>1.1882400044312476E-3</v>
      </c>
      <c r="Q606" s="3">
        <f>+Tabella2026[[#This Row],[INCIDENZA POPOLAZIONE PER DIFFERENZA]]*(PLAFOND-SUM(Tabella2026[CONTRIBUTO SULLA BASE DELLA POPOLAZIONE]))</f>
        <v>349816.96612455737</v>
      </c>
      <c r="R606" s="3">
        <f>+Tabella2026[[#This Row],[CONTRIBUTO SULLA BASE DELLA POPOLAZIONE]]+Tabella2026[[#This Row],[CONTRIBUTO SULLA BASE DEL REDDITO]]</f>
        <v>437572.15510530677</v>
      </c>
      <c r="S606" s="3">
        <f>+Tabella2026[[#This Row],[CONTRIBUTO TOTALE]]/(PLAFOND/N_TESSERE)</f>
        <v>875.14431021061353</v>
      </c>
      <c r="T606" s="3">
        <f>+MAX(CEILING(Tabella2026[[#This Row],[preDEF1]],1),1)</f>
        <v>876</v>
      </c>
      <c r="U606" s="9">
        <f xml:space="preserve"> IF(ROW(Tabella2026[[#This Row],[preDEF2]]) - ROW(Tabella2026[[#Headers],[preDEF2]])&lt;=ABS(SUM(Tabella2026[preDEF2])-N_TESSERE),Tabella2026[[#This Row],[preDEF2]]-1,Tabella2026[[#This Row],[preDEF2]])</f>
        <v>875</v>
      </c>
      <c r="V606" s="21">
        <f>+Tabella2026[[#This Row],[DEF - n. card]]*(PLAFOND/N_TESSERE)</f>
        <v>437500</v>
      </c>
      <c r="W606" s="18"/>
    </row>
    <row r="607" spans="2:23" x14ac:dyDescent="0.25">
      <c r="B607" s="1" t="s">
        <v>1244</v>
      </c>
      <c r="C607" s="2">
        <v>16004</v>
      </c>
      <c r="D607" s="1" t="s">
        <v>1245</v>
      </c>
      <c r="E607" s="1" t="s">
        <v>12</v>
      </c>
      <c r="F607" s="1" t="s">
        <v>93</v>
      </c>
      <c r="G607" s="1" t="s">
        <v>1059</v>
      </c>
      <c r="H607" s="1" t="s">
        <v>15835</v>
      </c>
      <c r="I607" s="5">
        <v>17567</v>
      </c>
      <c r="J607" s="5">
        <v>331296710</v>
      </c>
      <c r="K607" s="3">
        <f>+Tabella2026[[#This Row],[POP_2024]]/SUM(Tabella2026[POP_2024])</f>
        <v>2.9803134746203585E-4</v>
      </c>
      <c r="L607" s="3">
        <f>+Tabella2026[[#This Row],[INCIDENZA POPOLAZIONE]]*(PLAFOND/2)</f>
        <v>87740.205169312758</v>
      </c>
      <c r="M607" s="3">
        <f>+IFERROR(Tabella2026[[#This Row],[reddito_2024]]/Tabella2026[[#This Row],[POP_2024]],"")</f>
        <v>18859.037399669836</v>
      </c>
      <c r="N607" s="3">
        <f>+IF(Tabella2026[[#This Row],[REDDITO COMPLESSIVO PROCAPITE]]&lt;media_aggr_reddito_pc,(media_aggr_reddito_pc-Tabella2026[[#This Row],[REDDITO COMPLESSIVO PROCAPITE]]),0)</f>
        <v>0</v>
      </c>
      <c r="O607" s="3">
        <f>+Tabella2026[[#This Row],[DIFFERENZA REDDITO INFERIORE ALLA MEDIA DALLA MEDIA]]*Tabella2026[[#This Row],[POP_2024]]</f>
        <v>0</v>
      </c>
      <c r="P607" s="3">
        <f>+Tabella2026[[#This Row],[POPOLAZIONE PER DIFFERENZA ]]/SUM(Tabella2026[[POPOLAZIONE PER DIFFERENZA ]])</f>
        <v>0</v>
      </c>
      <c r="Q607" s="3">
        <f>+Tabella2026[[#This Row],[INCIDENZA POPOLAZIONE PER DIFFERENZA]]*(PLAFOND-SUM(Tabella2026[CONTRIBUTO SULLA BASE DELLA POPOLAZIONE]))</f>
        <v>0</v>
      </c>
      <c r="R607" s="3">
        <f>+Tabella2026[[#This Row],[CONTRIBUTO SULLA BASE DELLA POPOLAZIONE]]+Tabella2026[[#This Row],[CONTRIBUTO SULLA BASE DEL REDDITO]]</f>
        <v>87740.205169312758</v>
      </c>
      <c r="S607" s="3">
        <f>+Tabella2026[[#This Row],[CONTRIBUTO TOTALE]]/(PLAFOND/N_TESSERE)</f>
        <v>175.48041033862552</v>
      </c>
      <c r="T607" s="3">
        <f>+MAX(CEILING(Tabella2026[[#This Row],[preDEF1]],1),1)</f>
        <v>176</v>
      </c>
      <c r="U607" s="9">
        <f xml:space="preserve"> IF(ROW(Tabella2026[[#This Row],[preDEF2]]) - ROW(Tabella2026[[#Headers],[preDEF2]])&lt;=ABS(SUM(Tabella2026[preDEF2])-N_TESSERE),Tabella2026[[#This Row],[preDEF2]]-1,Tabella2026[[#This Row],[preDEF2]])</f>
        <v>175</v>
      </c>
      <c r="V607" s="21">
        <f>+Tabella2026[[#This Row],[DEF - n. card]]*(PLAFOND/N_TESSERE)</f>
        <v>87500</v>
      </c>
      <c r="W607" s="18"/>
    </row>
    <row r="608" spans="2:23" x14ac:dyDescent="0.25">
      <c r="B608" s="1" t="s">
        <v>1254</v>
      </c>
      <c r="C608" s="2">
        <v>4203</v>
      </c>
      <c r="D608" s="1" t="s">
        <v>1255</v>
      </c>
      <c r="E608" s="1" t="s">
        <v>18</v>
      </c>
      <c r="F608" s="1" t="s">
        <v>263</v>
      </c>
      <c r="G608" s="1" t="s">
        <v>1059</v>
      </c>
      <c r="H608" s="1" t="s">
        <v>15835</v>
      </c>
      <c r="I608" s="5">
        <v>17560</v>
      </c>
      <c r="J608" s="5">
        <v>376694435</v>
      </c>
      <c r="K608" s="3">
        <f>+Tabella2026[[#This Row],[POP_2024]]/SUM(Tabella2026[POP_2024])</f>
        <v>2.9791258959602375E-4</v>
      </c>
      <c r="L608" s="3">
        <f>+Tabella2026[[#This Row],[INCIDENZA POPOLAZIONE]]*(PLAFOND/2)</f>
        <v>87705.242942627199</v>
      </c>
      <c r="M608" s="3">
        <f>+IFERROR(Tabella2026[[#This Row],[reddito_2024]]/Tabella2026[[#This Row],[POP_2024]],"")</f>
        <v>21451.847095671983</v>
      </c>
      <c r="N608" s="3">
        <f>+IF(Tabella2026[[#This Row],[REDDITO COMPLESSIVO PROCAPITE]]&lt;media_aggr_reddito_pc,(media_aggr_reddito_pc-Tabella2026[[#This Row],[REDDITO COMPLESSIVO PROCAPITE]]),0)</f>
        <v>0</v>
      </c>
      <c r="O608" s="3">
        <f>+Tabella2026[[#This Row],[DIFFERENZA REDDITO INFERIORE ALLA MEDIA DALLA MEDIA]]*Tabella2026[[#This Row],[POP_2024]]</f>
        <v>0</v>
      </c>
      <c r="P608" s="3">
        <f>+Tabella2026[[#This Row],[POPOLAZIONE PER DIFFERENZA ]]/SUM(Tabella2026[[POPOLAZIONE PER DIFFERENZA ]])</f>
        <v>0</v>
      </c>
      <c r="Q608" s="3">
        <f>+Tabella2026[[#This Row],[INCIDENZA POPOLAZIONE PER DIFFERENZA]]*(PLAFOND-SUM(Tabella2026[CONTRIBUTO SULLA BASE DELLA POPOLAZIONE]))</f>
        <v>0</v>
      </c>
      <c r="R608" s="3">
        <f>+Tabella2026[[#This Row],[CONTRIBUTO SULLA BASE DELLA POPOLAZIONE]]+Tabella2026[[#This Row],[CONTRIBUTO SULLA BASE DEL REDDITO]]</f>
        <v>87705.242942627199</v>
      </c>
      <c r="S608" s="3">
        <f>+Tabella2026[[#This Row],[CONTRIBUTO TOTALE]]/(PLAFOND/N_TESSERE)</f>
        <v>175.41048588525439</v>
      </c>
      <c r="T608" s="3">
        <f>+MAX(CEILING(Tabella2026[[#This Row],[preDEF1]],1),1)</f>
        <v>176</v>
      </c>
      <c r="U608" s="9">
        <f xml:space="preserve"> IF(ROW(Tabella2026[[#This Row],[preDEF2]]) - ROW(Tabella2026[[#Headers],[preDEF2]])&lt;=ABS(SUM(Tabella2026[preDEF2])-N_TESSERE),Tabella2026[[#This Row],[preDEF2]]-1,Tabella2026[[#This Row],[preDEF2]])</f>
        <v>175</v>
      </c>
      <c r="V608" s="21">
        <f>+Tabella2026[[#This Row],[DEF - n. card]]*(PLAFOND/N_TESSERE)</f>
        <v>87500</v>
      </c>
      <c r="W608" s="18"/>
    </row>
    <row r="609" spans="2:23" x14ac:dyDescent="0.25">
      <c r="B609" s="1" t="s">
        <v>1182</v>
      </c>
      <c r="C609" s="2">
        <v>43053</v>
      </c>
      <c r="D609" s="1" t="s">
        <v>1183</v>
      </c>
      <c r="E609" s="1" t="s">
        <v>117</v>
      </c>
      <c r="F609" s="1" t="s">
        <v>411</v>
      </c>
      <c r="G609" s="1" t="s">
        <v>1059</v>
      </c>
      <c r="H609" s="1" t="s">
        <v>15834</v>
      </c>
      <c r="I609" s="5">
        <v>17557</v>
      </c>
      <c r="J609" s="5">
        <v>305033636</v>
      </c>
      <c r="K609" s="3">
        <f>+Tabella2026[[#This Row],[POP_2024]]/SUM(Tabella2026[POP_2024])</f>
        <v>2.9786169336773287E-4</v>
      </c>
      <c r="L609" s="3">
        <f>+Tabella2026[[#This Row],[INCIDENZA POPOLAZIONE]]*(PLAFOND/2)</f>
        <v>87690.259131190527</v>
      </c>
      <c r="M609" s="3">
        <f>+IFERROR(Tabella2026[[#This Row],[reddito_2024]]/Tabella2026[[#This Row],[POP_2024]],"")</f>
        <v>17373.904197755881</v>
      </c>
      <c r="N609" s="3">
        <f>+IF(Tabella2026[[#This Row],[REDDITO COMPLESSIVO PROCAPITE]]&lt;media_aggr_reddito_pc,(media_aggr_reddito_pc-Tabella2026[[#This Row],[REDDITO COMPLESSIVO PROCAPITE]]),0)</f>
        <v>451.16186485286016</v>
      </c>
      <c r="O609" s="3">
        <f>+Tabella2026[[#This Row],[DIFFERENZA REDDITO INFERIORE ALLA MEDIA DALLA MEDIA]]*Tabella2026[[#This Row],[POP_2024]]</f>
        <v>7921048.8612216655</v>
      </c>
      <c r="P609" s="3">
        <f>+Tabella2026[[#This Row],[POPOLAZIONE PER DIFFERENZA ]]/SUM(Tabella2026[[POPOLAZIONE PER DIFFERENZA ]])</f>
        <v>7.0274128051744838E-5</v>
      </c>
      <c r="Q609" s="3">
        <f>+Tabella2026[[#This Row],[INCIDENZA POPOLAZIONE PER DIFFERENZA]]*(PLAFOND-SUM(Tabella2026[CONTRIBUTO SULLA BASE DELLA POPOLAZIONE]))</f>
        <v>20688.650592837726</v>
      </c>
      <c r="R609" s="3">
        <f>+Tabella2026[[#This Row],[CONTRIBUTO SULLA BASE DELLA POPOLAZIONE]]+Tabella2026[[#This Row],[CONTRIBUTO SULLA BASE DEL REDDITO]]</f>
        <v>108378.90972402826</v>
      </c>
      <c r="S609" s="3">
        <f>+Tabella2026[[#This Row],[CONTRIBUTO TOTALE]]/(PLAFOND/N_TESSERE)</f>
        <v>216.75781944805652</v>
      </c>
      <c r="T609" s="3">
        <f>+MAX(CEILING(Tabella2026[[#This Row],[preDEF1]],1),1)</f>
        <v>217</v>
      </c>
      <c r="U609" s="9">
        <f xml:space="preserve"> IF(ROW(Tabella2026[[#This Row],[preDEF2]]) - ROW(Tabella2026[[#Headers],[preDEF2]])&lt;=ABS(SUM(Tabella2026[preDEF2])-N_TESSERE),Tabella2026[[#This Row],[preDEF2]]-1,Tabella2026[[#This Row],[preDEF2]])</f>
        <v>216</v>
      </c>
      <c r="V609" s="21">
        <f>+Tabella2026[[#This Row],[DEF - n. card]]*(PLAFOND/N_TESSERE)</f>
        <v>108000</v>
      </c>
      <c r="W609" s="18"/>
    </row>
    <row r="610" spans="2:23" x14ac:dyDescent="0.25">
      <c r="B610" s="1" t="s">
        <v>1256</v>
      </c>
      <c r="C610" s="2">
        <v>23058</v>
      </c>
      <c r="D610" s="1" t="s">
        <v>1257</v>
      </c>
      <c r="E610" s="1" t="s">
        <v>38</v>
      </c>
      <c r="F610" s="1" t="s">
        <v>37</v>
      </c>
      <c r="G610" s="1" t="s">
        <v>1059</v>
      </c>
      <c r="H610" s="1" t="s">
        <v>15835</v>
      </c>
      <c r="I610" s="5">
        <v>17547</v>
      </c>
      <c r="J610" s="5">
        <v>326712459</v>
      </c>
      <c r="K610" s="3">
        <f>+Tabella2026[[#This Row],[POP_2024]]/SUM(Tabella2026[POP_2024])</f>
        <v>2.9769203927342989E-4</v>
      </c>
      <c r="L610" s="3">
        <f>+Tabella2026[[#This Row],[INCIDENZA POPOLAZIONE]]*(PLAFOND/2)</f>
        <v>87640.313093068311</v>
      </c>
      <c r="M610" s="3">
        <f>+IFERROR(Tabella2026[[#This Row],[reddito_2024]]/Tabella2026[[#This Row],[POP_2024]],"")</f>
        <v>18619.277312361086</v>
      </c>
      <c r="N610" s="3">
        <f>+IF(Tabella2026[[#This Row],[REDDITO COMPLESSIVO PROCAPITE]]&lt;media_aggr_reddito_pc,(media_aggr_reddito_pc-Tabella2026[[#This Row],[REDDITO COMPLESSIVO PROCAPITE]]),0)</f>
        <v>0</v>
      </c>
      <c r="O610" s="3">
        <f>+Tabella2026[[#This Row],[DIFFERENZA REDDITO INFERIORE ALLA MEDIA DALLA MEDIA]]*Tabella2026[[#This Row],[POP_2024]]</f>
        <v>0</v>
      </c>
      <c r="P610" s="3">
        <f>+Tabella2026[[#This Row],[POPOLAZIONE PER DIFFERENZA ]]/SUM(Tabella2026[[POPOLAZIONE PER DIFFERENZA ]])</f>
        <v>0</v>
      </c>
      <c r="Q610" s="3">
        <f>+Tabella2026[[#This Row],[INCIDENZA POPOLAZIONE PER DIFFERENZA]]*(PLAFOND-SUM(Tabella2026[CONTRIBUTO SULLA BASE DELLA POPOLAZIONE]))</f>
        <v>0</v>
      </c>
      <c r="R610" s="3">
        <f>+Tabella2026[[#This Row],[CONTRIBUTO SULLA BASE DELLA POPOLAZIONE]]+Tabella2026[[#This Row],[CONTRIBUTO SULLA BASE DEL REDDITO]]</f>
        <v>87640.313093068311</v>
      </c>
      <c r="S610" s="3">
        <f>+Tabella2026[[#This Row],[CONTRIBUTO TOTALE]]/(PLAFOND/N_TESSERE)</f>
        <v>175.28062618613663</v>
      </c>
      <c r="T610" s="3">
        <f>+MAX(CEILING(Tabella2026[[#This Row],[preDEF1]],1),1)</f>
        <v>176</v>
      </c>
      <c r="U610" s="9">
        <f xml:space="preserve"> IF(ROW(Tabella2026[[#This Row],[preDEF2]]) - ROW(Tabella2026[[#Headers],[preDEF2]])&lt;=ABS(SUM(Tabella2026[preDEF2])-N_TESSERE),Tabella2026[[#This Row],[preDEF2]]-1,Tabella2026[[#This Row],[preDEF2]])</f>
        <v>175</v>
      </c>
      <c r="V610" s="21">
        <f>+Tabella2026[[#This Row],[DEF - n. card]]*(PLAFOND/N_TESSERE)</f>
        <v>87500</v>
      </c>
      <c r="W610" s="18"/>
    </row>
    <row r="611" spans="2:23" x14ac:dyDescent="0.25">
      <c r="B611" s="1" t="s">
        <v>1250</v>
      </c>
      <c r="C611" s="2">
        <v>63031</v>
      </c>
      <c r="D611" s="1" t="s">
        <v>1251</v>
      </c>
      <c r="E611" s="1" t="s">
        <v>15</v>
      </c>
      <c r="F611" s="1" t="s">
        <v>14</v>
      </c>
      <c r="G611" s="1" t="s">
        <v>1059</v>
      </c>
      <c r="H611" s="1" t="s">
        <v>15836</v>
      </c>
      <c r="I611" s="5">
        <v>17531</v>
      </c>
      <c r="J611" s="5">
        <v>215557070</v>
      </c>
      <c r="K611" s="3">
        <f>+Tabella2026[[#This Row],[POP_2024]]/SUM(Tabella2026[POP_2024])</f>
        <v>2.974205927225451E-4</v>
      </c>
      <c r="L611" s="3">
        <f>+Tabella2026[[#This Row],[INCIDENZA POPOLAZIONE]]*(PLAFOND/2)</f>
        <v>87560.399432072736</v>
      </c>
      <c r="M611" s="3">
        <f>+IFERROR(Tabella2026[[#This Row],[reddito_2024]]/Tabella2026[[#This Row],[POP_2024]],"")</f>
        <v>12295.765786321374</v>
      </c>
      <c r="N611" s="3">
        <f>+IF(Tabella2026[[#This Row],[REDDITO COMPLESSIVO PROCAPITE]]&lt;media_aggr_reddito_pc,(media_aggr_reddito_pc-Tabella2026[[#This Row],[REDDITO COMPLESSIVO PROCAPITE]]),0)</f>
        <v>5529.3002762873675</v>
      </c>
      <c r="O611" s="3">
        <f>+Tabella2026[[#This Row],[DIFFERENZA REDDITO INFERIORE ALLA MEDIA DALLA MEDIA]]*Tabella2026[[#This Row],[POP_2024]]</f>
        <v>96934163.143593833</v>
      </c>
      <c r="P611" s="3">
        <f>+Tabella2026[[#This Row],[POPOLAZIONE PER DIFFERENZA ]]/SUM(Tabella2026[[POPOLAZIONE PER DIFFERENZA ]])</f>
        <v>8.5998254936796672E-4</v>
      </c>
      <c r="Q611" s="3">
        <f>+Tabella2026[[#This Row],[INCIDENZA POPOLAZIONE PER DIFFERENZA]]*(PLAFOND-SUM(Tabella2026[CONTRIBUTO SULLA BASE DELLA POPOLAZIONE]))</f>
        <v>253178.2175470184</v>
      </c>
      <c r="R611" s="3">
        <f>+Tabella2026[[#This Row],[CONTRIBUTO SULLA BASE DELLA POPOLAZIONE]]+Tabella2026[[#This Row],[CONTRIBUTO SULLA BASE DEL REDDITO]]</f>
        <v>340738.61697909114</v>
      </c>
      <c r="S611" s="3">
        <f>+Tabella2026[[#This Row],[CONTRIBUTO TOTALE]]/(PLAFOND/N_TESSERE)</f>
        <v>681.4772339581823</v>
      </c>
      <c r="T611" s="3">
        <f>+MAX(CEILING(Tabella2026[[#This Row],[preDEF1]],1),1)</f>
        <v>682</v>
      </c>
      <c r="U611" s="9">
        <f xml:space="preserve"> IF(ROW(Tabella2026[[#This Row],[preDEF2]]) - ROW(Tabella2026[[#Headers],[preDEF2]])&lt;=ABS(SUM(Tabella2026[preDEF2])-N_TESSERE),Tabella2026[[#This Row],[preDEF2]]-1,Tabella2026[[#This Row],[preDEF2]])</f>
        <v>681</v>
      </c>
      <c r="V611" s="21">
        <f>+Tabella2026[[#This Row],[DEF - n. card]]*(PLAFOND/N_TESSERE)</f>
        <v>340500</v>
      </c>
      <c r="W611" s="18"/>
    </row>
    <row r="612" spans="2:23" x14ac:dyDescent="0.25">
      <c r="B612" s="1" t="s">
        <v>1236</v>
      </c>
      <c r="C612" s="2">
        <v>26091</v>
      </c>
      <c r="D612" s="1" t="s">
        <v>1237</v>
      </c>
      <c r="E612" s="1" t="s">
        <v>38</v>
      </c>
      <c r="F612" s="1" t="s">
        <v>150</v>
      </c>
      <c r="G612" s="1" t="s">
        <v>1059</v>
      </c>
      <c r="H612" s="1" t="s">
        <v>15835</v>
      </c>
      <c r="I612" s="5">
        <v>17526</v>
      </c>
      <c r="J612" s="5">
        <v>376961649</v>
      </c>
      <c r="K612" s="3">
        <f>+Tabella2026[[#This Row],[POP_2024]]/SUM(Tabella2026[POP_2024])</f>
        <v>2.9733576567539361E-4</v>
      </c>
      <c r="L612" s="3">
        <f>+Tabella2026[[#This Row],[INCIDENZA POPOLAZIONE]]*(PLAFOND/2)</f>
        <v>87535.426413011621</v>
      </c>
      <c r="M612" s="3">
        <f>+IFERROR(Tabella2026[[#This Row],[reddito_2024]]/Tabella2026[[#This Row],[POP_2024]],"")</f>
        <v>21508.709859637111</v>
      </c>
      <c r="N612" s="3">
        <f>+IF(Tabella2026[[#This Row],[REDDITO COMPLESSIVO PROCAPITE]]&lt;media_aggr_reddito_pc,(media_aggr_reddito_pc-Tabella2026[[#This Row],[REDDITO COMPLESSIVO PROCAPITE]]),0)</f>
        <v>0</v>
      </c>
      <c r="O612" s="3">
        <f>+Tabella2026[[#This Row],[DIFFERENZA REDDITO INFERIORE ALLA MEDIA DALLA MEDIA]]*Tabella2026[[#This Row],[POP_2024]]</f>
        <v>0</v>
      </c>
      <c r="P612" s="3">
        <f>+Tabella2026[[#This Row],[POPOLAZIONE PER DIFFERENZA ]]/SUM(Tabella2026[[POPOLAZIONE PER DIFFERENZA ]])</f>
        <v>0</v>
      </c>
      <c r="Q612" s="3">
        <f>+Tabella2026[[#This Row],[INCIDENZA POPOLAZIONE PER DIFFERENZA]]*(PLAFOND-SUM(Tabella2026[CONTRIBUTO SULLA BASE DELLA POPOLAZIONE]))</f>
        <v>0</v>
      </c>
      <c r="R612" s="3">
        <f>+Tabella2026[[#This Row],[CONTRIBUTO SULLA BASE DELLA POPOLAZIONE]]+Tabella2026[[#This Row],[CONTRIBUTO SULLA BASE DEL REDDITO]]</f>
        <v>87535.426413011621</v>
      </c>
      <c r="S612" s="3">
        <f>+Tabella2026[[#This Row],[CONTRIBUTO TOTALE]]/(PLAFOND/N_TESSERE)</f>
        <v>175.07085282602324</v>
      </c>
      <c r="T612" s="3">
        <f>+MAX(CEILING(Tabella2026[[#This Row],[preDEF1]],1),1)</f>
        <v>176</v>
      </c>
      <c r="U612" s="9">
        <f xml:space="preserve"> IF(ROW(Tabella2026[[#This Row],[preDEF2]]) - ROW(Tabella2026[[#Headers],[preDEF2]])&lt;=ABS(SUM(Tabella2026[preDEF2])-N_TESSERE),Tabella2026[[#This Row],[preDEF2]]-1,Tabella2026[[#This Row],[preDEF2]])</f>
        <v>175</v>
      </c>
      <c r="V612" s="21">
        <f>+Tabella2026[[#This Row],[DEF - n. card]]*(PLAFOND/N_TESSERE)</f>
        <v>87500</v>
      </c>
      <c r="W612" s="18"/>
    </row>
    <row r="613" spans="2:23" x14ac:dyDescent="0.25">
      <c r="B613" s="1" t="s">
        <v>1252</v>
      </c>
      <c r="C613" s="2">
        <v>27035</v>
      </c>
      <c r="D613" s="1" t="s">
        <v>1253</v>
      </c>
      <c r="E613" s="1" t="s">
        <v>38</v>
      </c>
      <c r="F613" s="1" t="s">
        <v>40</v>
      </c>
      <c r="G613" s="1" t="s">
        <v>1059</v>
      </c>
      <c r="H613" s="1" t="s">
        <v>15835</v>
      </c>
      <c r="I613" s="5">
        <v>17473</v>
      </c>
      <c r="J613" s="5">
        <v>316625775</v>
      </c>
      <c r="K613" s="3">
        <f>+Tabella2026[[#This Row],[POP_2024]]/SUM(Tabella2026[POP_2024])</f>
        <v>2.9643659897558784E-4</v>
      </c>
      <c r="L613" s="3">
        <f>+Tabella2026[[#This Row],[INCIDENZA POPOLAZIONE]]*(PLAFOND/2)</f>
        <v>87270.712410963824</v>
      </c>
      <c r="M613" s="3">
        <f>+IFERROR(Tabella2026[[#This Row],[reddito_2024]]/Tabella2026[[#This Row],[POP_2024]],"")</f>
        <v>18120.859325816975</v>
      </c>
      <c r="N613" s="3">
        <f>+IF(Tabella2026[[#This Row],[REDDITO COMPLESSIVO PROCAPITE]]&lt;media_aggr_reddito_pc,(media_aggr_reddito_pc-Tabella2026[[#This Row],[REDDITO COMPLESSIVO PROCAPITE]]),0)</f>
        <v>0</v>
      </c>
      <c r="O613" s="3">
        <f>+Tabella2026[[#This Row],[DIFFERENZA REDDITO INFERIORE ALLA MEDIA DALLA MEDIA]]*Tabella2026[[#This Row],[POP_2024]]</f>
        <v>0</v>
      </c>
      <c r="P613" s="3">
        <f>+Tabella2026[[#This Row],[POPOLAZIONE PER DIFFERENZA ]]/SUM(Tabella2026[[POPOLAZIONE PER DIFFERENZA ]])</f>
        <v>0</v>
      </c>
      <c r="Q613" s="3">
        <f>+Tabella2026[[#This Row],[INCIDENZA POPOLAZIONE PER DIFFERENZA]]*(PLAFOND-SUM(Tabella2026[CONTRIBUTO SULLA BASE DELLA POPOLAZIONE]))</f>
        <v>0</v>
      </c>
      <c r="R613" s="3">
        <f>+Tabella2026[[#This Row],[CONTRIBUTO SULLA BASE DELLA POPOLAZIONE]]+Tabella2026[[#This Row],[CONTRIBUTO SULLA BASE DEL REDDITO]]</f>
        <v>87270.712410963824</v>
      </c>
      <c r="S613" s="3">
        <f>+Tabella2026[[#This Row],[CONTRIBUTO TOTALE]]/(PLAFOND/N_TESSERE)</f>
        <v>174.54142482192765</v>
      </c>
      <c r="T613" s="3">
        <f>+MAX(CEILING(Tabella2026[[#This Row],[preDEF1]],1),1)</f>
        <v>175</v>
      </c>
      <c r="U613" s="9">
        <f xml:space="preserve"> IF(ROW(Tabella2026[[#This Row],[preDEF2]]) - ROW(Tabella2026[[#Headers],[preDEF2]])&lt;=ABS(SUM(Tabella2026[preDEF2])-N_TESSERE),Tabella2026[[#This Row],[preDEF2]]-1,Tabella2026[[#This Row],[preDEF2]])</f>
        <v>174</v>
      </c>
      <c r="V613" s="21">
        <f>+Tabella2026[[#This Row],[DEF - n. card]]*(PLAFOND/N_TESSERE)</f>
        <v>87000</v>
      </c>
      <c r="W613" s="18"/>
    </row>
    <row r="614" spans="2:23" x14ac:dyDescent="0.25">
      <c r="B614" s="1" t="s">
        <v>1262</v>
      </c>
      <c r="C614" s="2">
        <v>118058</v>
      </c>
      <c r="D614" s="1" t="s">
        <v>1263</v>
      </c>
      <c r="E614" s="1" t="s">
        <v>76</v>
      </c>
      <c r="F614" s="1" t="s">
        <v>75</v>
      </c>
      <c r="G614" s="1" t="s">
        <v>1059</v>
      </c>
      <c r="H614" s="1" t="s">
        <v>15836</v>
      </c>
      <c r="I614" s="5">
        <v>17360</v>
      </c>
      <c r="J614" s="5">
        <v>238612134</v>
      </c>
      <c r="K614" s="3">
        <f>+Tabella2026[[#This Row],[POP_2024]]/SUM(Tabella2026[POP_2024])</f>
        <v>2.9451950770996427E-4</v>
      </c>
      <c r="L614" s="3">
        <f>+Tabella2026[[#This Row],[INCIDENZA POPOLAZIONE]]*(PLAFOND/2)</f>
        <v>86706.322180182702</v>
      </c>
      <c r="M614" s="3">
        <f>+IFERROR(Tabella2026[[#This Row],[reddito_2024]]/Tabella2026[[#This Row],[POP_2024]],"")</f>
        <v>13744.938594470046</v>
      </c>
      <c r="N614" s="3">
        <f>+IF(Tabella2026[[#This Row],[REDDITO COMPLESSIVO PROCAPITE]]&lt;media_aggr_reddito_pc,(media_aggr_reddito_pc-Tabella2026[[#This Row],[REDDITO COMPLESSIVO PROCAPITE]]),0)</f>
        <v>4080.1274681386949</v>
      </c>
      <c r="O614" s="3">
        <f>+Tabella2026[[#This Row],[DIFFERENZA REDDITO INFERIORE ALLA MEDIA DALLA MEDIA]]*Tabella2026[[#This Row],[POP_2024]]</f>
        <v>70831012.846887738</v>
      </c>
      <c r="P614" s="3">
        <f>+Tabella2026[[#This Row],[POPOLAZIONE PER DIFFERENZA ]]/SUM(Tabella2026[[POPOLAZIONE PER DIFFERENZA ]])</f>
        <v>6.2840007100641439E-4</v>
      </c>
      <c r="Q614" s="3">
        <f>+Tabella2026[[#This Row],[INCIDENZA POPOLAZIONE PER DIFFERENZA]]*(PLAFOND-SUM(Tabella2026[CONTRIBUTO SULLA BASE DELLA POPOLAZIONE]))</f>
        <v>185000.50960423588</v>
      </c>
      <c r="R614" s="3">
        <f>+Tabella2026[[#This Row],[CONTRIBUTO SULLA BASE DELLA POPOLAZIONE]]+Tabella2026[[#This Row],[CONTRIBUTO SULLA BASE DEL REDDITO]]</f>
        <v>271706.83178441855</v>
      </c>
      <c r="S614" s="3">
        <f>+Tabella2026[[#This Row],[CONTRIBUTO TOTALE]]/(PLAFOND/N_TESSERE)</f>
        <v>543.41366356883714</v>
      </c>
      <c r="T614" s="3">
        <f>+MAX(CEILING(Tabella2026[[#This Row],[preDEF1]],1),1)</f>
        <v>544</v>
      </c>
      <c r="U614" s="9">
        <f xml:space="preserve"> IF(ROW(Tabella2026[[#This Row],[preDEF2]]) - ROW(Tabella2026[[#Headers],[preDEF2]])&lt;=ABS(SUM(Tabella2026[preDEF2])-N_TESSERE),Tabella2026[[#This Row],[preDEF2]]-1,Tabella2026[[#This Row],[preDEF2]])</f>
        <v>543</v>
      </c>
      <c r="V614" s="21">
        <f>+Tabella2026[[#This Row],[DEF - n. card]]*(PLAFOND/N_TESSERE)</f>
        <v>271500</v>
      </c>
      <c r="W614" s="18"/>
    </row>
    <row r="615" spans="2:23" x14ac:dyDescent="0.25">
      <c r="B615" s="1" t="s">
        <v>1260</v>
      </c>
      <c r="C615" s="2">
        <v>48010</v>
      </c>
      <c r="D615" s="1" t="s">
        <v>1261</v>
      </c>
      <c r="E615" s="1" t="s">
        <v>30</v>
      </c>
      <c r="F615" s="1" t="s">
        <v>29</v>
      </c>
      <c r="G615" s="1" t="s">
        <v>1059</v>
      </c>
      <c r="H615" s="1" t="s">
        <v>15834</v>
      </c>
      <c r="I615" s="5">
        <v>17353</v>
      </c>
      <c r="J615" s="5">
        <v>285045149</v>
      </c>
      <c r="K615" s="3">
        <f>+Tabella2026[[#This Row],[POP_2024]]/SUM(Tabella2026[POP_2024])</f>
        <v>2.9440074984395218E-4</v>
      </c>
      <c r="L615" s="3">
        <f>+Tabella2026[[#This Row],[INCIDENZA POPOLAZIONE]]*(PLAFOND/2)</f>
        <v>86671.359953497144</v>
      </c>
      <c r="M615" s="3">
        <f>+IFERROR(Tabella2026[[#This Row],[reddito_2024]]/Tabella2026[[#This Row],[POP_2024]],"")</f>
        <v>16426.274938051058</v>
      </c>
      <c r="N615" s="3">
        <f>+IF(Tabella2026[[#This Row],[REDDITO COMPLESSIVO PROCAPITE]]&lt;media_aggr_reddito_pc,(media_aggr_reddito_pc-Tabella2026[[#This Row],[REDDITO COMPLESSIVO PROCAPITE]]),0)</f>
        <v>1398.7911245576834</v>
      </c>
      <c r="O615" s="3">
        <f>+Tabella2026[[#This Row],[DIFFERENZA REDDITO INFERIORE ALLA MEDIA DALLA MEDIA]]*Tabella2026[[#This Row],[POP_2024]]</f>
        <v>24273222.384449478</v>
      </c>
      <c r="P615" s="3">
        <f>+Tabella2026[[#This Row],[POPOLAZIONE PER DIFFERENZA ]]/SUM(Tabella2026[[POPOLAZIONE PER DIFFERENZA ]])</f>
        <v>2.1534768538344792E-4</v>
      </c>
      <c r="Q615" s="3">
        <f>+Tabella2026[[#This Row],[INCIDENZA POPOLAZIONE PER DIFFERENZA]]*(PLAFOND-SUM(Tabella2026[CONTRIBUTO SULLA BASE DELLA POPOLAZIONE]))</f>
        <v>63398.197066123284</v>
      </c>
      <c r="R615" s="3">
        <f>+Tabella2026[[#This Row],[CONTRIBUTO SULLA BASE DELLA POPOLAZIONE]]+Tabella2026[[#This Row],[CONTRIBUTO SULLA BASE DEL REDDITO]]</f>
        <v>150069.55701962044</v>
      </c>
      <c r="S615" s="3">
        <f>+Tabella2026[[#This Row],[CONTRIBUTO TOTALE]]/(PLAFOND/N_TESSERE)</f>
        <v>300.13911403924089</v>
      </c>
      <c r="T615" s="3">
        <f>+MAX(CEILING(Tabella2026[[#This Row],[preDEF1]],1),1)</f>
        <v>301</v>
      </c>
      <c r="U615" s="9">
        <f xml:space="preserve"> IF(ROW(Tabella2026[[#This Row],[preDEF2]]) - ROW(Tabella2026[[#Headers],[preDEF2]])&lt;=ABS(SUM(Tabella2026[preDEF2])-N_TESSERE),Tabella2026[[#This Row],[preDEF2]]-1,Tabella2026[[#This Row],[preDEF2]])</f>
        <v>300</v>
      </c>
      <c r="V615" s="21">
        <f>+Tabella2026[[#This Row],[DEF - n. card]]*(PLAFOND/N_TESSERE)</f>
        <v>150000</v>
      </c>
      <c r="W615" s="18"/>
    </row>
    <row r="616" spans="2:23" x14ac:dyDescent="0.25">
      <c r="B616" s="1" t="s">
        <v>1228</v>
      </c>
      <c r="C616" s="2">
        <v>72035</v>
      </c>
      <c r="D616" s="1" t="s">
        <v>1229</v>
      </c>
      <c r="E616" s="1" t="s">
        <v>33</v>
      </c>
      <c r="F616" s="1" t="s">
        <v>32</v>
      </c>
      <c r="G616" s="1" t="s">
        <v>1059</v>
      </c>
      <c r="H616" s="1" t="s">
        <v>15836</v>
      </c>
      <c r="I616" s="5">
        <v>17353</v>
      </c>
      <c r="J616" s="5">
        <v>249008478</v>
      </c>
      <c r="K616" s="3">
        <f>+Tabella2026[[#This Row],[POP_2024]]/SUM(Tabella2026[POP_2024])</f>
        <v>2.9440074984395218E-4</v>
      </c>
      <c r="L616" s="3">
        <f>+Tabella2026[[#This Row],[INCIDENZA POPOLAZIONE]]*(PLAFOND/2)</f>
        <v>86671.359953497144</v>
      </c>
      <c r="M616" s="3">
        <f>+IFERROR(Tabella2026[[#This Row],[reddito_2024]]/Tabella2026[[#This Row],[POP_2024]],"")</f>
        <v>14349.592462398432</v>
      </c>
      <c r="N616" s="3">
        <f>+IF(Tabella2026[[#This Row],[REDDITO COMPLESSIVO PROCAPITE]]&lt;media_aggr_reddito_pc,(media_aggr_reddito_pc-Tabella2026[[#This Row],[REDDITO COMPLESSIVO PROCAPITE]]),0)</f>
        <v>3475.4736002103091</v>
      </c>
      <c r="O616" s="3">
        <f>+Tabella2026[[#This Row],[DIFFERENZA REDDITO INFERIORE ALLA MEDIA DALLA MEDIA]]*Tabella2026[[#This Row],[POP_2024]]</f>
        <v>60309893.384449497</v>
      </c>
      <c r="P616" s="3">
        <f>+Tabella2026[[#This Row],[POPOLAZIONE PER DIFFERENZA ]]/SUM(Tabella2026[[POPOLAZIONE PER DIFFERENZA ]])</f>
        <v>5.3505858185455253E-4</v>
      </c>
      <c r="Q616" s="3">
        <f>+Tabella2026[[#This Row],[INCIDENZA POPOLAZIONE PER DIFFERENZA]]*(PLAFOND-SUM(Tabella2026[CONTRIBUTO SULLA BASE DELLA POPOLAZIONE]))</f>
        <v>157520.84520404451</v>
      </c>
      <c r="R616" s="3">
        <f>+Tabella2026[[#This Row],[CONTRIBUTO SULLA BASE DELLA POPOLAZIONE]]+Tabella2026[[#This Row],[CONTRIBUTO SULLA BASE DEL REDDITO]]</f>
        <v>244192.20515754167</v>
      </c>
      <c r="S616" s="3">
        <f>+Tabella2026[[#This Row],[CONTRIBUTO TOTALE]]/(PLAFOND/N_TESSERE)</f>
        <v>488.38441031508336</v>
      </c>
      <c r="T616" s="3">
        <f>+MAX(CEILING(Tabella2026[[#This Row],[preDEF1]],1),1)</f>
        <v>489</v>
      </c>
      <c r="U616" s="9">
        <f xml:space="preserve"> IF(ROW(Tabella2026[[#This Row],[preDEF2]]) - ROW(Tabella2026[[#Headers],[preDEF2]])&lt;=ABS(SUM(Tabella2026[preDEF2])-N_TESSERE),Tabella2026[[#This Row],[preDEF2]]-1,Tabella2026[[#This Row],[preDEF2]])</f>
        <v>488</v>
      </c>
      <c r="V616" s="21">
        <f>+Tabella2026[[#This Row],[DEF - n. card]]*(PLAFOND/N_TESSERE)</f>
        <v>244000</v>
      </c>
      <c r="W616" s="18"/>
    </row>
    <row r="617" spans="2:23" x14ac:dyDescent="0.25">
      <c r="B617" s="1" t="s">
        <v>1246</v>
      </c>
      <c r="C617" s="2">
        <v>1024</v>
      </c>
      <c r="D617" s="1" t="s">
        <v>1247</v>
      </c>
      <c r="E617" s="1" t="s">
        <v>18</v>
      </c>
      <c r="F617" s="1" t="s">
        <v>17</v>
      </c>
      <c r="G617" s="1" t="s">
        <v>1059</v>
      </c>
      <c r="H617" s="1" t="s">
        <v>15835</v>
      </c>
      <c r="I617" s="5">
        <v>17351</v>
      </c>
      <c r="J617" s="5">
        <v>343434937</v>
      </c>
      <c r="K617" s="3">
        <f>+Tabella2026[[#This Row],[POP_2024]]/SUM(Tabella2026[POP_2024])</f>
        <v>2.9436681902509157E-4</v>
      </c>
      <c r="L617" s="3">
        <f>+Tabella2026[[#This Row],[INCIDENZA POPOLAZIONE]]*(PLAFOND/2)</f>
        <v>86661.370745872686</v>
      </c>
      <c r="M617" s="3">
        <f>+IFERROR(Tabella2026[[#This Row],[reddito_2024]]/Tabella2026[[#This Row],[POP_2024]],"")</f>
        <v>19793.380035732811</v>
      </c>
      <c r="N617" s="3">
        <f>+IF(Tabella2026[[#This Row],[REDDITO COMPLESSIVO PROCAPITE]]&lt;media_aggr_reddito_pc,(media_aggr_reddito_pc-Tabella2026[[#This Row],[REDDITO COMPLESSIVO PROCAPITE]]),0)</f>
        <v>0</v>
      </c>
      <c r="O617" s="3">
        <f>+Tabella2026[[#This Row],[DIFFERENZA REDDITO INFERIORE ALLA MEDIA DALLA MEDIA]]*Tabella2026[[#This Row],[POP_2024]]</f>
        <v>0</v>
      </c>
      <c r="P617" s="3">
        <f>+Tabella2026[[#This Row],[POPOLAZIONE PER DIFFERENZA ]]/SUM(Tabella2026[[POPOLAZIONE PER DIFFERENZA ]])</f>
        <v>0</v>
      </c>
      <c r="Q617" s="3">
        <f>+Tabella2026[[#This Row],[INCIDENZA POPOLAZIONE PER DIFFERENZA]]*(PLAFOND-SUM(Tabella2026[CONTRIBUTO SULLA BASE DELLA POPOLAZIONE]))</f>
        <v>0</v>
      </c>
      <c r="R617" s="3">
        <f>+Tabella2026[[#This Row],[CONTRIBUTO SULLA BASE DELLA POPOLAZIONE]]+Tabella2026[[#This Row],[CONTRIBUTO SULLA BASE DEL REDDITO]]</f>
        <v>86661.370745872686</v>
      </c>
      <c r="S617" s="3">
        <f>+Tabella2026[[#This Row],[CONTRIBUTO TOTALE]]/(PLAFOND/N_TESSERE)</f>
        <v>173.32274149174538</v>
      </c>
      <c r="T617" s="3">
        <f>+MAX(CEILING(Tabella2026[[#This Row],[preDEF1]],1),1)</f>
        <v>174</v>
      </c>
      <c r="U617" s="9">
        <f xml:space="preserve"> IF(ROW(Tabella2026[[#This Row],[preDEF2]]) - ROW(Tabella2026[[#Headers],[preDEF2]])&lt;=ABS(SUM(Tabella2026[preDEF2])-N_TESSERE),Tabella2026[[#This Row],[preDEF2]]-1,Tabella2026[[#This Row],[preDEF2]])</f>
        <v>173</v>
      </c>
      <c r="V617" s="21">
        <f>+Tabella2026[[#This Row],[DEF - n. card]]*(PLAFOND/N_TESSERE)</f>
        <v>86500</v>
      </c>
      <c r="W617" s="18"/>
    </row>
    <row r="618" spans="2:23" x14ac:dyDescent="0.25">
      <c r="B618" s="1" t="s">
        <v>1266</v>
      </c>
      <c r="C618" s="2">
        <v>36019</v>
      </c>
      <c r="D618" s="1" t="s">
        <v>1267</v>
      </c>
      <c r="E618" s="1" t="s">
        <v>27</v>
      </c>
      <c r="F618" s="1" t="s">
        <v>58</v>
      </c>
      <c r="G618" s="1" t="s">
        <v>1059</v>
      </c>
      <c r="H618" s="1" t="s">
        <v>15835</v>
      </c>
      <c r="I618" s="5">
        <v>17299</v>
      </c>
      <c r="J618" s="5">
        <v>405189753</v>
      </c>
      <c r="K618" s="3">
        <f>+Tabella2026[[#This Row],[POP_2024]]/SUM(Tabella2026[POP_2024])</f>
        <v>2.9348461773471608E-4</v>
      </c>
      <c r="L618" s="3">
        <f>+Tabella2026[[#This Row],[INCIDENZA POPOLAZIONE]]*(PLAFOND/2)</f>
        <v>86401.651347637118</v>
      </c>
      <c r="M618" s="3">
        <f>+IFERROR(Tabella2026[[#This Row],[reddito_2024]]/Tabella2026[[#This Row],[POP_2024]],"")</f>
        <v>23422.726920631252</v>
      </c>
      <c r="N618" s="3">
        <f>+IF(Tabella2026[[#This Row],[REDDITO COMPLESSIVO PROCAPITE]]&lt;media_aggr_reddito_pc,(media_aggr_reddito_pc-Tabella2026[[#This Row],[REDDITO COMPLESSIVO PROCAPITE]]),0)</f>
        <v>0</v>
      </c>
      <c r="O618" s="3">
        <f>+Tabella2026[[#This Row],[DIFFERENZA REDDITO INFERIORE ALLA MEDIA DALLA MEDIA]]*Tabella2026[[#This Row],[POP_2024]]</f>
        <v>0</v>
      </c>
      <c r="P618" s="3">
        <f>+Tabella2026[[#This Row],[POPOLAZIONE PER DIFFERENZA ]]/SUM(Tabella2026[[POPOLAZIONE PER DIFFERENZA ]])</f>
        <v>0</v>
      </c>
      <c r="Q618" s="3">
        <f>+Tabella2026[[#This Row],[INCIDENZA POPOLAZIONE PER DIFFERENZA]]*(PLAFOND-SUM(Tabella2026[CONTRIBUTO SULLA BASE DELLA POPOLAZIONE]))</f>
        <v>0</v>
      </c>
      <c r="R618" s="3">
        <f>+Tabella2026[[#This Row],[CONTRIBUTO SULLA BASE DELLA POPOLAZIONE]]+Tabella2026[[#This Row],[CONTRIBUTO SULLA BASE DEL REDDITO]]</f>
        <v>86401.651347637118</v>
      </c>
      <c r="S618" s="3">
        <f>+Tabella2026[[#This Row],[CONTRIBUTO TOTALE]]/(PLAFOND/N_TESSERE)</f>
        <v>172.80330269527423</v>
      </c>
      <c r="T618" s="3">
        <f>+MAX(CEILING(Tabella2026[[#This Row],[preDEF1]],1),1)</f>
        <v>173</v>
      </c>
      <c r="U618" s="9">
        <f xml:space="preserve"> IF(ROW(Tabella2026[[#This Row],[preDEF2]]) - ROW(Tabella2026[[#Headers],[preDEF2]])&lt;=ABS(SUM(Tabella2026[preDEF2])-N_TESSERE),Tabella2026[[#This Row],[preDEF2]]-1,Tabella2026[[#This Row],[preDEF2]])</f>
        <v>172</v>
      </c>
      <c r="V618" s="21">
        <f>+Tabella2026[[#This Row],[DEF - n. card]]*(PLAFOND/N_TESSERE)</f>
        <v>86000</v>
      </c>
      <c r="W618" s="18"/>
    </row>
    <row r="619" spans="2:23" x14ac:dyDescent="0.25">
      <c r="B619" s="1" t="s">
        <v>1268</v>
      </c>
      <c r="C619" s="2">
        <v>63082</v>
      </c>
      <c r="D619" s="1" t="s">
        <v>1269</v>
      </c>
      <c r="E619" s="1" t="s">
        <v>15</v>
      </c>
      <c r="F619" s="1" t="s">
        <v>14</v>
      </c>
      <c r="G619" s="1" t="s">
        <v>1059</v>
      </c>
      <c r="H619" s="1" t="s">
        <v>15836</v>
      </c>
      <c r="I619" s="5">
        <v>17260</v>
      </c>
      <c r="J619" s="5">
        <v>145957329</v>
      </c>
      <c r="K619" s="3">
        <f>+Tabella2026[[#This Row],[POP_2024]]/SUM(Tabella2026[POP_2024])</f>
        <v>2.928229667669345E-4</v>
      </c>
      <c r="L619" s="3">
        <f>+Tabella2026[[#This Row],[INCIDENZA POPOLAZIONE]]*(PLAFOND/2)</f>
        <v>86206.861798960439</v>
      </c>
      <c r="M619" s="3">
        <f>+IFERROR(Tabella2026[[#This Row],[reddito_2024]]/Tabella2026[[#This Row],[POP_2024]],"")</f>
        <v>8456.3921784472768</v>
      </c>
      <c r="N619" s="3">
        <f>+IF(Tabella2026[[#This Row],[REDDITO COMPLESSIVO PROCAPITE]]&lt;media_aggr_reddito_pc,(media_aggr_reddito_pc-Tabella2026[[#This Row],[REDDITO COMPLESSIVO PROCAPITE]]),0)</f>
        <v>9368.6738841614642</v>
      </c>
      <c r="O619" s="3">
        <f>+Tabella2026[[#This Row],[DIFFERENZA REDDITO INFERIORE ALLA MEDIA DALLA MEDIA]]*Tabella2026[[#This Row],[POP_2024]]</f>
        <v>161703311.24062687</v>
      </c>
      <c r="P619" s="3">
        <f>+Tabella2026[[#This Row],[POPOLAZIONE PER DIFFERENZA ]]/SUM(Tabella2026[[POPOLAZIONE PER DIFFERENZA ]])</f>
        <v>1.4346028410639495E-3</v>
      </c>
      <c r="Q619" s="3">
        <f>+Tabella2026[[#This Row],[INCIDENZA POPOLAZIONE PER DIFFERENZA]]*(PLAFOND-SUM(Tabella2026[CONTRIBUTO SULLA BASE DELLA POPOLAZIONE]))</f>
        <v>422346.00045709766</v>
      </c>
      <c r="R619" s="3">
        <f>+Tabella2026[[#This Row],[CONTRIBUTO SULLA BASE DELLA POPOLAZIONE]]+Tabella2026[[#This Row],[CONTRIBUTO SULLA BASE DEL REDDITO]]</f>
        <v>508552.86225605808</v>
      </c>
      <c r="S619" s="3">
        <f>+Tabella2026[[#This Row],[CONTRIBUTO TOTALE]]/(PLAFOND/N_TESSERE)</f>
        <v>1017.1057245121161</v>
      </c>
      <c r="T619" s="3">
        <f>+MAX(CEILING(Tabella2026[[#This Row],[preDEF1]],1),1)</f>
        <v>1018</v>
      </c>
      <c r="U619" s="9">
        <f xml:space="preserve"> IF(ROW(Tabella2026[[#This Row],[preDEF2]]) - ROW(Tabella2026[[#Headers],[preDEF2]])&lt;=ABS(SUM(Tabella2026[preDEF2])-N_TESSERE),Tabella2026[[#This Row],[preDEF2]]-1,Tabella2026[[#This Row],[preDEF2]])</f>
        <v>1017</v>
      </c>
      <c r="V619" s="21">
        <f>+Tabella2026[[#This Row],[DEF - n. card]]*(PLAFOND/N_TESSERE)</f>
        <v>508500</v>
      </c>
      <c r="W619" s="18"/>
    </row>
    <row r="620" spans="2:23" x14ac:dyDescent="0.25">
      <c r="B620" s="1" t="s">
        <v>1234</v>
      </c>
      <c r="C620" s="2">
        <v>10059</v>
      </c>
      <c r="D620" s="1" t="s">
        <v>1235</v>
      </c>
      <c r="E620" s="1" t="s">
        <v>24</v>
      </c>
      <c r="F620" s="1" t="s">
        <v>23</v>
      </c>
      <c r="G620" s="1" t="s">
        <v>1059</v>
      </c>
      <c r="H620" s="1" t="s">
        <v>15835</v>
      </c>
      <c r="I620" s="5">
        <v>17240</v>
      </c>
      <c r="J620" s="5">
        <v>328901063</v>
      </c>
      <c r="K620" s="3">
        <f>+Tabella2026[[#This Row],[POP_2024]]/SUM(Tabella2026[POP_2024])</f>
        <v>2.9248365857832855E-4</v>
      </c>
      <c r="L620" s="3">
        <f>+Tabella2026[[#This Row],[INCIDENZA POPOLAZIONE]]*(PLAFOND/2)</f>
        <v>86106.969722715992</v>
      </c>
      <c r="M620" s="3">
        <f>+IFERROR(Tabella2026[[#This Row],[reddito_2024]]/Tabella2026[[#This Row],[POP_2024]],"")</f>
        <v>19077.787877030161</v>
      </c>
      <c r="N620" s="3">
        <f>+IF(Tabella2026[[#This Row],[REDDITO COMPLESSIVO PROCAPITE]]&lt;media_aggr_reddito_pc,(media_aggr_reddito_pc-Tabella2026[[#This Row],[REDDITO COMPLESSIVO PROCAPITE]]),0)</f>
        <v>0</v>
      </c>
      <c r="O620" s="3">
        <f>+Tabella2026[[#This Row],[DIFFERENZA REDDITO INFERIORE ALLA MEDIA DALLA MEDIA]]*Tabella2026[[#This Row],[POP_2024]]</f>
        <v>0</v>
      </c>
      <c r="P620" s="3">
        <f>+Tabella2026[[#This Row],[POPOLAZIONE PER DIFFERENZA ]]/SUM(Tabella2026[[POPOLAZIONE PER DIFFERENZA ]])</f>
        <v>0</v>
      </c>
      <c r="Q620" s="3">
        <f>+Tabella2026[[#This Row],[INCIDENZA POPOLAZIONE PER DIFFERENZA]]*(PLAFOND-SUM(Tabella2026[CONTRIBUTO SULLA BASE DELLA POPOLAZIONE]))</f>
        <v>0</v>
      </c>
      <c r="R620" s="3">
        <f>+Tabella2026[[#This Row],[CONTRIBUTO SULLA BASE DELLA POPOLAZIONE]]+Tabella2026[[#This Row],[CONTRIBUTO SULLA BASE DEL REDDITO]]</f>
        <v>86106.969722715992</v>
      </c>
      <c r="S620" s="3">
        <f>+Tabella2026[[#This Row],[CONTRIBUTO TOTALE]]/(PLAFOND/N_TESSERE)</f>
        <v>172.21393944543198</v>
      </c>
      <c r="T620" s="3">
        <f>+MAX(CEILING(Tabella2026[[#This Row],[preDEF1]],1),1)</f>
        <v>173</v>
      </c>
      <c r="U620" s="9">
        <f xml:space="preserve"> IF(ROW(Tabella2026[[#This Row],[preDEF2]]) - ROW(Tabella2026[[#Headers],[preDEF2]])&lt;=ABS(SUM(Tabella2026[preDEF2])-N_TESSERE),Tabella2026[[#This Row],[preDEF2]]-1,Tabella2026[[#This Row],[preDEF2]])</f>
        <v>172</v>
      </c>
      <c r="V620" s="21">
        <f>+Tabella2026[[#This Row],[DEF - n. card]]*(PLAFOND/N_TESSERE)</f>
        <v>86000</v>
      </c>
      <c r="W620" s="18"/>
    </row>
    <row r="621" spans="2:23" x14ac:dyDescent="0.25">
      <c r="B621" s="1" t="s">
        <v>1274</v>
      </c>
      <c r="C621" s="2">
        <v>15012</v>
      </c>
      <c r="D621" s="1" t="s">
        <v>1275</v>
      </c>
      <c r="E621" s="1" t="s">
        <v>12</v>
      </c>
      <c r="F621" s="1" t="s">
        <v>11</v>
      </c>
      <c r="G621" s="1" t="s">
        <v>1059</v>
      </c>
      <c r="H621" s="1" t="s">
        <v>15835</v>
      </c>
      <c r="I621" s="5">
        <v>17236</v>
      </c>
      <c r="J621" s="5">
        <v>377631330</v>
      </c>
      <c r="K621" s="3">
        <f>+Tabella2026[[#This Row],[POP_2024]]/SUM(Tabella2026[POP_2024])</f>
        <v>2.9241579694060734E-4</v>
      </c>
      <c r="L621" s="3">
        <f>+Tabella2026[[#This Row],[INCIDENZA POPOLAZIONE]]*(PLAFOND/2)</f>
        <v>86086.991307467091</v>
      </c>
      <c r="M621" s="3">
        <f>+IFERROR(Tabella2026[[#This Row],[reddito_2024]]/Tabella2026[[#This Row],[POP_2024]],"")</f>
        <v>21909.452889301461</v>
      </c>
      <c r="N621" s="3">
        <f>+IF(Tabella2026[[#This Row],[REDDITO COMPLESSIVO PROCAPITE]]&lt;media_aggr_reddito_pc,(media_aggr_reddito_pc-Tabella2026[[#This Row],[REDDITO COMPLESSIVO PROCAPITE]]),0)</f>
        <v>0</v>
      </c>
      <c r="O621" s="3">
        <f>+Tabella2026[[#This Row],[DIFFERENZA REDDITO INFERIORE ALLA MEDIA DALLA MEDIA]]*Tabella2026[[#This Row],[POP_2024]]</f>
        <v>0</v>
      </c>
      <c r="P621" s="3">
        <f>+Tabella2026[[#This Row],[POPOLAZIONE PER DIFFERENZA ]]/SUM(Tabella2026[[POPOLAZIONE PER DIFFERENZA ]])</f>
        <v>0</v>
      </c>
      <c r="Q621" s="3">
        <f>+Tabella2026[[#This Row],[INCIDENZA POPOLAZIONE PER DIFFERENZA]]*(PLAFOND-SUM(Tabella2026[CONTRIBUTO SULLA BASE DELLA POPOLAZIONE]))</f>
        <v>0</v>
      </c>
      <c r="R621" s="3">
        <f>+Tabella2026[[#This Row],[CONTRIBUTO SULLA BASE DELLA POPOLAZIONE]]+Tabella2026[[#This Row],[CONTRIBUTO SULLA BASE DEL REDDITO]]</f>
        <v>86086.991307467091</v>
      </c>
      <c r="S621" s="3">
        <f>+Tabella2026[[#This Row],[CONTRIBUTO TOTALE]]/(PLAFOND/N_TESSERE)</f>
        <v>172.17398261493418</v>
      </c>
      <c r="T621" s="3">
        <f>+MAX(CEILING(Tabella2026[[#This Row],[preDEF1]],1),1)</f>
        <v>173</v>
      </c>
      <c r="U621" s="9">
        <f xml:space="preserve"> IF(ROW(Tabella2026[[#This Row],[preDEF2]]) - ROW(Tabella2026[[#Headers],[preDEF2]])&lt;=ABS(SUM(Tabella2026[preDEF2])-N_TESSERE),Tabella2026[[#This Row],[preDEF2]]-1,Tabella2026[[#This Row],[preDEF2]])</f>
        <v>172</v>
      </c>
      <c r="V621" s="21">
        <f>+Tabella2026[[#This Row],[DEF - n. card]]*(PLAFOND/N_TESSERE)</f>
        <v>86000</v>
      </c>
      <c r="W621" s="18"/>
    </row>
    <row r="622" spans="2:23" x14ac:dyDescent="0.25">
      <c r="B622" s="1" t="s">
        <v>1248</v>
      </c>
      <c r="C622" s="2">
        <v>72048</v>
      </c>
      <c r="D622" s="1" t="s">
        <v>1249</v>
      </c>
      <c r="E622" s="1" t="s">
        <v>33</v>
      </c>
      <c r="F622" s="1" t="s">
        <v>32</v>
      </c>
      <c r="G622" s="1" t="s">
        <v>1059</v>
      </c>
      <c r="H622" s="1" t="s">
        <v>15836</v>
      </c>
      <c r="I622" s="5">
        <v>17220</v>
      </c>
      <c r="J622" s="5">
        <v>258329684</v>
      </c>
      <c r="K622" s="3">
        <f>+Tabella2026[[#This Row],[POP_2024]]/SUM(Tabella2026[POP_2024])</f>
        <v>2.9214435038972259E-4</v>
      </c>
      <c r="L622" s="3">
        <f>+Tabella2026[[#This Row],[INCIDENZA POPOLAZIONE]]*(PLAFOND/2)</f>
        <v>86007.077646471545</v>
      </c>
      <c r="M622" s="3">
        <f>+IFERROR(Tabella2026[[#This Row],[reddito_2024]]/Tabella2026[[#This Row],[POP_2024]],"")</f>
        <v>15001.72380952381</v>
      </c>
      <c r="N622" s="3">
        <f>+IF(Tabella2026[[#This Row],[REDDITO COMPLESSIVO PROCAPITE]]&lt;media_aggr_reddito_pc,(media_aggr_reddito_pc-Tabella2026[[#This Row],[REDDITO COMPLESSIVO PROCAPITE]]),0)</f>
        <v>2823.3422530849311</v>
      </c>
      <c r="O622" s="3">
        <f>+Tabella2026[[#This Row],[DIFFERENZA REDDITO INFERIORE ALLA MEDIA DALLA MEDIA]]*Tabella2026[[#This Row],[POP_2024]]</f>
        <v>48617953.598122515</v>
      </c>
      <c r="P622" s="3">
        <f>+Tabella2026[[#This Row],[POPOLAZIONE PER DIFFERENZA ]]/SUM(Tabella2026[[POPOLAZIONE PER DIFFERENZA ]])</f>
        <v>4.3132978430350315E-4</v>
      </c>
      <c r="Q622" s="3">
        <f>+Tabella2026[[#This Row],[INCIDENZA POPOLAZIONE PER DIFFERENZA]]*(PLAFOND-SUM(Tabella2026[CONTRIBUTO SULLA BASE DELLA POPOLAZIONE]))</f>
        <v>126983.16500161361</v>
      </c>
      <c r="R622" s="3">
        <f>+Tabella2026[[#This Row],[CONTRIBUTO SULLA BASE DELLA POPOLAZIONE]]+Tabella2026[[#This Row],[CONTRIBUTO SULLA BASE DEL REDDITO]]</f>
        <v>212990.24264808517</v>
      </c>
      <c r="S622" s="3">
        <f>+Tabella2026[[#This Row],[CONTRIBUTO TOTALE]]/(PLAFOND/N_TESSERE)</f>
        <v>425.98048529617034</v>
      </c>
      <c r="T622" s="3">
        <f>+MAX(CEILING(Tabella2026[[#This Row],[preDEF1]],1),1)</f>
        <v>426</v>
      </c>
      <c r="U622" s="9">
        <f xml:space="preserve"> IF(ROW(Tabella2026[[#This Row],[preDEF2]]) - ROW(Tabella2026[[#Headers],[preDEF2]])&lt;=ABS(SUM(Tabella2026[preDEF2])-N_TESSERE),Tabella2026[[#This Row],[preDEF2]]-1,Tabella2026[[#This Row],[preDEF2]])</f>
        <v>425</v>
      </c>
      <c r="V622" s="21">
        <f>+Tabella2026[[#This Row],[DEF - n. card]]*(PLAFOND/N_TESSERE)</f>
        <v>212500</v>
      </c>
      <c r="W622" s="18"/>
    </row>
    <row r="623" spans="2:23" x14ac:dyDescent="0.25">
      <c r="B623" s="1" t="s">
        <v>1284</v>
      </c>
      <c r="C623" s="2">
        <v>21013</v>
      </c>
      <c r="D623" s="1" t="s">
        <v>1285</v>
      </c>
      <c r="E623" s="1" t="s">
        <v>99</v>
      </c>
      <c r="F623" s="1" t="s">
        <v>110</v>
      </c>
      <c r="G623" s="1" t="s">
        <v>1059</v>
      </c>
      <c r="H623" s="1" t="s">
        <v>15835</v>
      </c>
      <c r="I623" s="5">
        <v>17157</v>
      </c>
      <c r="J623" s="5">
        <v>386735066</v>
      </c>
      <c r="K623" s="3">
        <f>+Tabella2026[[#This Row],[POP_2024]]/SUM(Tabella2026[POP_2024])</f>
        <v>2.9107552959561385E-4</v>
      </c>
      <c r="L623" s="3">
        <f>+Tabella2026[[#This Row],[INCIDENZA POPOLAZIONE]]*(PLAFOND/2)</f>
        <v>85692.417606301518</v>
      </c>
      <c r="M623" s="3">
        <f>+IFERROR(Tabella2026[[#This Row],[reddito_2024]]/Tabella2026[[#This Row],[POP_2024]],"")</f>
        <v>22540.949233548989</v>
      </c>
      <c r="N623" s="3">
        <f>+IF(Tabella2026[[#This Row],[REDDITO COMPLESSIVO PROCAPITE]]&lt;media_aggr_reddito_pc,(media_aggr_reddito_pc-Tabella2026[[#This Row],[REDDITO COMPLESSIVO PROCAPITE]]),0)</f>
        <v>0</v>
      </c>
      <c r="O623" s="3">
        <f>+Tabella2026[[#This Row],[DIFFERENZA REDDITO INFERIORE ALLA MEDIA DALLA MEDIA]]*Tabella2026[[#This Row],[POP_2024]]</f>
        <v>0</v>
      </c>
      <c r="P623" s="3">
        <f>+Tabella2026[[#This Row],[POPOLAZIONE PER DIFFERENZA ]]/SUM(Tabella2026[[POPOLAZIONE PER DIFFERENZA ]])</f>
        <v>0</v>
      </c>
      <c r="Q623" s="3">
        <f>+Tabella2026[[#This Row],[INCIDENZA POPOLAZIONE PER DIFFERENZA]]*(PLAFOND-SUM(Tabella2026[CONTRIBUTO SULLA BASE DELLA POPOLAZIONE]))</f>
        <v>0</v>
      </c>
      <c r="R623" s="3">
        <f>+Tabella2026[[#This Row],[CONTRIBUTO SULLA BASE DELLA POPOLAZIONE]]+Tabella2026[[#This Row],[CONTRIBUTO SULLA BASE DEL REDDITO]]</f>
        <v>85692.417606301518</v>
      </c>
      <c r="S623" s="3">
        <f>+Tabella2026[[#This Row],[CONTRIBUTO TOTALE]]/(PLAFOND/N_TESSERE)</f>
        <v>171.38483521260304</v>
      </c>
      <c r="T623" s="3">
        <f>+MAX(CEILING(Tabella2026[[#This Row],[preDEF1]],1),1)</f>
        <v>172</v>
      </c>
      <c r="U623" s="9">
        <f xml:space="preserve"> IF(ROW(Tabella2026[[#This Row],[preDEF2]]) - ROW(Tabella2026[[#Headers],[preDEF2]])&lt;=ABS(SUM(Tabella2026[preDEF2])-N_TESSERE),Tabella2026[[#This Row],[preDEF2]]-1,Tabella2026[[#This Row],[preDEF2]])</f>
        <v>171</v>
      </c>
      <c r="V623" s="21">
        <f>+Tabella2026[[#This Row],[DEF - n. card]]*(PLAFOND/N_TESSERE)</f>
        <v>85500</v>
      </c>
      <c r="W623" s="18"/>
    </row>
    <row r="624" spans="2:23" x14ac:dyDescent="0.25">
      <c r="B624" s="1" t="s">
        <v>1310</v>
      </c>
      <c r="C624" s="2">
        <v>23025</v>
      </c>
      <c r="D624" s="1" t="s">
        <v>1311</v>
      </c>
      <c r="E624" s="1" t="s">
        <v>38</v>
      </c>
      <c r="F624" s="1" t="s">
        <v>37</v>
      </c>
      <c r="G624" s="1" t="s">
        <v>1059</v>
      </c>
      <c r="H624" s="1" t="s">
        <v>15835</v>
      </c>
      <c r="I624" s="5">
        <v>17084</v>
      </c>
      <c r="J624" s="5">
        <v>288165407</v>
      </c>
      <c r="K624" s="3">
        <f>+Tabella2026[[#This Row],[POP_2024]]/SUM(Tabella2026[POP_2024])</f>
        <v>2.8983705470720213E-4</v>
      </c>
      <c r="L624" s="3">
        <f>+Tabella2026[[#This Row],[INCIDENZA POPOLAZIONE]]*(PLAFOND/2)</f>
        <v>85327.811528009275</v>
      </c>
      <c r="M624" s="3">
        <f>+IFERROR(Tabella2026[[#This Row],[reddito_2024]]/Tabella2026[[#This Row],[POP_2024]],"")</f>
        <v>16867.56070007024</v>
      </c>
      <c r="N624" s="3">
        <f>+IF(Tabella2026[[#This Row],[REDDITO COMPLESSIVO PROCAPITE]]&lt;media_aggr_reddito_pc,(media_aggr_reddito_pc-Tabella2026[[#This Row],[REDDITO COMPLESSIVO PROCAPITE]]),0)</f>
        <v>957.50536253850078</v>
      </c>
      <c r="O624" s="3">
        <f>+Tabella2026[[#This Row],[DIFFERENZA REDDITO INFERIORE ALLA MEDIA DALLA MEDIA]]*Tabella2026[[#This Row],[POP_2024]]</f>
        <v>16358021.613607747</v>
      </c>
      <c r="P624" s="3">
        <f>+Tabella2026[[#This Row],[POPOLAZIONE PER DIFFERENZA ]]/SUM(Tabella2026[[POPOLAZIONE PER DIFFERENZA ]])</f>
        <v>1.4512544054305781E-4</v>
      </c>
      <c r="Q624" s="3">
        <f>+Tabella2026[[#This Row],[INCIDENZA POPOLAZIONE PER DIFFERENZA]]*(PLAFOND-SUM(Tabella2026[CONTRIBUTO SULLA BASE DELLA POPOLAZIONE]))</f>
        <v>42724.820851795987</v>
      </c>
      <c r="R624" s="3">
        <f>+Tabella2026[[#This Row],[CONTRIBUTO SULLA BASE DELLA POPOLAZIONE]]+Tabella2026[[#This Row],[CONTRIBUTO SULLA BASE DEL REDDITO]]</f>
        <v>128052.63237980526</v>
      </c>
      <c r="S624" s="3">
        <f>+Tabella2026[[#This Row],[CONTRIBUTO TOTALE]]/(PLAFOND/N_TESSERE)</f>
        <v>256.10526475961052</v>
      </c>
      <c r="T624" s="3">
        <f>+MAX(CEILING(Tabella2026[[#This Row],[preDEF1]],1),1)</f>
        <v>257</v>
      </c>
      <c r="U624" s="9">
        <f xml:space="preserve"> IF(ROW(Tabella2026[[#This Row],[preDEF2]]) - ROW(Tabella2026[[#Headers],[preDEF2]])&lt;=ABS(SUM(Tabella2026[preDEF2])-N_TESSERE),Tabella2026[[#This Row],[preDEF2]]-1,Tabella2026[[#This Row],[preDEF2]])</f>
        <v>256</v>
      </c>
      <c r="V624" s="21">
        <f>+Tabella2026[[#This Row],[DEF - n. card]]*(PLAFOND/N_TESSERE)</f>
        <v>128000</v>
      </c>
      <c r="W624" s="18"/>
    </row>
    <row r="625" spans="2:23" x14ac:dyDescent="0.25">
      <c r="B625" s="1" t="s">
        <v>1270</v>
      </c>
      <c r="C625" s="2">
        <v>28055</v>
      </c>
      <c r="D625" s="1" t="s">
        <v>1271</v>
      </c>
      <c r="E625" s="1" t="s">
        <v>38</v>
      </c>
      <c r="F625" s="1" t="s">
        <v>45</v>
      </c>
      <c r="G625" s="1" t="s">
        <v>1059</v>
      </c>
      <c r="H625" s="1" t="s">
        <v>15835</v>
      </c>
      <c r="I625" s="5">
        <v>17075</v>
      </c>
      <c r="J625" s="5">
        <v>345454740</v>
      </c>
      <c r="K625" s="3">
        <f>+Tabella2026[[#This Row],[POP_2024]]/SUM(Tabella2026[POP_2024])</f>
        <v>2.8968436602232948E-4</v>
      </c>
      <c r="L625" s="3">
        <f>+Tabella2026[[#This Row],[INCIDENZA POPOLAZIONE]]*(PLAFOND/2)</f>
        <v>85282.860093699288</v>
      </c>
      <c r="M625" s="3">
        <f>+IFERROR(Tabella2026[[#This Row],[reddito_2024]]/Tabella2026[[#This Row],[POP_2024]],"")</f>
        <v>20231.609956076136</v>
      </c>
      <c r="N625" s="3">
        <f>+IF(Tabella2026[[#This Row],[REDDITO COMPLESSIVO PROCAPITE]]&lt;media_aggr_reddito_pc,(media_aggr_reddito_pc-Tabella2026[[#This Row],[REDDITO COMPLESSIVO PROCAPITE]]),0)</f>
        <v>0</v>
      </c>
      <c r="O625" s="3">
        <f>+Tabella2026[[#This Row],[DIFFERENZA REDDITO INFERIORE ALLA MEDIA DALLA MEDIA]]*Tabella2026[[#This Row],[POP_2024]]</f>
        <v>0</v>
      </c>
      <c r="P625" s="3">
        <f>+Tabella2026[[#This Row],[POPOLAZIONE PER DIFFERENZA ]]/SUM(Tabella2026[[POPOLAZIONE PER DIFFERENZA ]])</f>
        <v>0</v>
      </c>
      <c r="Q625" s="3">
        <f>+Tabella2026[[#This Row],[INCIDENZA POPOLAZIONE PER DIFFERENZA]]*(PLAFOND-SUM(Tabella2026[CONTRIBUTO SULLA BASE DELLA POPOLAZIONE]))</f>
        <v>0</v>
      </c>
      <c r="R625" s="3">
        <f>+Tabella2026[[#This Row],[CONTRIBUTO SULLA BASE DELLA POPOLAZIONE]]+Tabella2026[[#This Row],[CONTRIBUTO SULLA BASE DEL REDDITO]]</f>
        <v>85282.860093699288</v>
      </c>
      <c r="S625" s="3">
        <f>+Tabella2026[[#This Row],[CONTRIBUTO TOTALE]]/(PLAFOND/N_TESSERE)</f>
        <v>170.56572018739857</v>
      </c>
      <c r="T625" s="3">
        <f>+MAX(CEILING(Tabella2026[[#This Row],[preDEF1]],1),1)</f>
        <v>171</v>
      </c>
      <c r="U625" s="9">
        <f xml:space="preserve"> IF(ROW(Tabella2026[[#This Row],[preDEF2]]) - ROW(Tabella2026[[#Headers],[preDEF2]])&lt;=ABS(SUM(Tabella2026[preDEF2])-N_TESSERE),Tabella2026[[#This Row],[preDEF2]]-1,Tabella2026[[#This Row],[preDEF2]])</f>
        <v>170</v>
      </c>
      <c r="V625" s="21">
        <f>+Tabella2026[[#This Row],[DEF - n. card]]*(PLAFOND/N_TESSERE)</f>
        <v>85000</v>
      </c>
      <c r="W625" s="18"/>
    </row>
    <row r="626" spans="2:23" x14ac:dyDescent="0.25">
      <c r="B626" s="1" t="s">
        <v>1272</v>
      </c>
      <c r="C626" s="2">
        <v>63036</v>
      </c>
      <c r="D626" s="1" t="s">
        <v>1273</v>
      </c>
      <c r="E626" s="1" t="s">
        <v>15</v>
      </c>
      <c r="F626" s="1" t="s">
        <v>14</v>
      </c>
      <c r="G626" s="1" t="s">
        <v>1059</v>
      </c>
      <c r="H626" s="1" t="s">
        <v>15836</v>
      </c>
      <c r="I626" s="5">
        <v>17063</v>
      </c>
      <c r="J626" s="5">
        <v>168841317</v>
      </c>
      <c r="K626" s="3">
        <f>+Tabella2026[[#This Row],[POP_2024]]/SUM(Tabella2026[POP_2024])</f>
        <v>2.894807811091659E-4</v>
      </c>
      <c r="L626" s="3">
        <f>+Tabella2026[[#This Row],[INCIDENZA POPOLAZIONE]]*(PLAFOND/2)</f>
        <v>85222.924847952614</v>
      </c>
      <c r="M626" s="3">
        <f>+IFERROR(Tabella2026[[#This Row],[reddito_2024]]/Tabella2026[[#This Row],[POP_2024]],"")</f>
        <v>9895.1718337924158</v>
      </c>
      <c r="N626" s="3">
        <f>+IF(Tabella2026[[#This Row],[REDDITO COMPLESSIVO PROCAPITE]]&lt;media_aggr_reddito_pc,(media_aggr_reddito_pc-Tabella2026[[#This Row],[REDDITO COMPLESSIVO PROCAPITE]]),0)</f>
        <v>7929.8942288163253</v>
      </c>
      <c r="O626" s="3">
        <f>+Tabella2026[[#This Row],[DIFFERENZA REDDITO INFERIORE ALLA MEDIA DALLA MEDIA]]*Tabella2026[[#This Row],[POP_2024]]</f>
        <v>135307785.22629297</v>
      </c>
      <c r="P626" s="3">
        <f>+Tabella2026[[#This Row],[POPOLAZIONE PER DIFFERENZA ]]/SUM(Tabella2026[[POPOLAZIONE PER DIFFERENZA ]])</f>
        <v>1.200426457655253E-3</v>
      </c>
      <c r="Q626" s="3">
        <f>+Tabella2026[[#This Row],[INCIDENZA POPOLAZIONE PER DIFFERENZA]]*(PLAFOND-SUM(Tabella2026[CONTRIBUTO SULLA BASE DELLA POPOLAZIONE]))</f>
        <v>353404.64881386468</v>
      </c>
      <c r="R626" s="3">
        <f>+Tabella2026[[#This Row],[CONTRIBUTO SULLA BASE DELLA POPOLAZIONE]]+Tabella2026[[#This Row],[CONTRIBUTO SULLA BASE DEL REDDITO]]</f>
        <v>438627.5736618173</v>
      </c>
      <c r="S626" s="3">
        <f>+Tabella2026[[#This Row],[CONTRIBUTO TOTALE]]/(PLAFOND/N_TESSERE)</f>
        <v>877.25514732363456</v>
      </c>
      <c r="T626" s="3">
        <f>+MAX(CEILING(Tabella2026[[#This Row],[preDEF1]],1),1)</f>
        <v>878</v>
      </c>
      <c r="U626" s="9">
        <f xml:space="preserve"> IF(ROW(Tabella2026[[#This Row],[preDEF2]]) - ROW(Tabella2026[[#Headers],[preDEF2]])&lt;=ABS(SUM(Tabella2026[preDEF2])-N_TESSERE),Tabella2026[[#This Row],[preDEF2]]-1,Tabella2026[[#This Row],[preDEF2]])</f>
        <v>877</v>
      </c>
      <c r="V626" s="21">
        <f>+Tabella2026[[#This Row],[DEF - n. card]]*(PLAFOND/N_TESSERE)</f>
        <v>438500</v>
      </c>
      <c r="W626" s="18"/>
    </row>
    <row r="627" spans="2:23" x14ac:dyDescent="0.25">
      <c r="B627" s="1" t="s">
        <v>1298</v>
      </c>
      <c r="C627" s="2">
        <v>17092</v>
      </c>
      <c r="D627" s="1" t="s">
        <v>1299</v>
      </c>
      <c r="E627" s="1" t="s">
        <v>12</v>
      </c>
      <c r="F627" s="1" t="s">
        <v>50</v>
      </c>
      <c r="G627" s="1" t="s">
        <v>1059</v>
      </c>
      <c r="H627" s="1" t="s">
        <v>15835</v>
      </c>
      <c r="I627" s="5">
        <v>17062</v>
      </c>
      <c r="J627" s="5">
        <v>310088353</v>
      </c>
      <c r="K627" s="3">
        <f>+Tabella2026[[#This Row],[POP_2024]]/SUM(Tabella2026[POP_2024])</f>
        <v>2.8946381569973557E-4</v>
      </c>
      <c r="L627" s="3">
        <f>+Tabella2026[[#This Row],[INCIDENZA POPOLAZIONE]]*(PLAFOND/2)</f>
        <v>85217.930244140371</v>
      </c>
      <c r="M627" s="3">
        <f>+IFERROR(Tabella2026[[#This Row],[reddito_2024]]/Tabella2026[[#This Row],[POP_2024]],"")</f>
        <v>18174.208943851834</v>
      </c>
      <c r="N627" s="3">
        <f>+IF(Tabella2026[[#This Row],[REDDITO COMPLESSIVO PROCAPITE]]&lt;media_aggr_reddito_pc,(media_aggr_reddito_pc-Tabella2026[[#This Row],[REDDITO COMPLESSIVO PROCAPITE]]),0)</f>
        <v>0</v>
      </c>
      <c r="O627" s="3">
        <f>+Tabella2026[[#This Row],[DIFFERENZA REDDITO INFERIORE ALLA MEDIA DALLA MEDIA]]*Tabella2026[[#This Row],[POP_2024]]</f>
        <v>0</v>
      </c>
      <c r="P627" s="3">
        <f>+Tabella2026[[#This Row],[POPOLAZIONE PER DIFFERENZA ]]/SUM(Tabella2026[[POPOLAZIONE PER DIFFERENZA ]])</f>
        <v>0</v>
      </c>
      <c r="Q627" s="3">
        <f>+Tabella2026[[#This Row],[INCIDENZA POPOLAZIONE PER DIFFERENZA]]*(PLAFOND-SUM(Tabella2026[CONTRIBUTO SULLA BASE DELLA POPOLAZIONE]))</f>
        <v>0</v>
      </c>
      <c r="R627" s="3">
        <f>+Tabella2026[[#This Row],[CONTRIBUTO SULLA BASE DELLA POPOLAZIONE]]+Tabella2026[[#This Row],[CONTRIBUTO SULLA BASE DEL REDDITO]]</f>
        <v>85217.930244140371</v>
      </c>
      <c r="S627" s="3">
        <f>+Tabella2026[[#This Row],[CONTRIBUTO TOTALE]]/(PLAFOND/N_TESSERE)</f>
        <v>170.43586048828075</v>
      </c>
      <c r="T627" s="3">
        <f>+MAX(CEILING(Tabella2026[[#This Row],[preDEF1]],1),1)</f>
        <v>171</v>
      </c>
      <c r="U627" s="9">
        <f xml:space="preserve"> IF(ROW(Tabella2026[[#This Row],[preDEF2]]) - ROW(Tabella2026[[#Headers],[preDEF2]])&lt;=ABS(SUM(Tabella2026[preDEF2])-N_TESSERE),Tabella2026[[#This Row],[preDEF2]]-1,Tabella2026[[#This Row],[preDEF2]])</f>
        <v>170</v>
      </c>
      <c r="V627" s="21">
        <f>+Tabella2026[[#This Row],[DEF - n. card]]*(PLAFOND/N_TESSERE)</f>
        <v>85000</v>
      </c>
      <c r="W627" s="18"/>
    </row>
    <row r="628" spans="2:23" x14ac:dyDescent="0.25">
      <c r="B628" s="1" t="s">
        <v>1290</v>
      </c>
      <c r="C628" s="2">
        <v>74002</v>
      </c>
      <c r="D628" s="1" t="s">
        <v>1291</v>
      </c>
      <c r="E628" s="1" t="s">
        <v>33</v>
      </c>
      <c r="F628" s="1" t="s">
        <v>154</v>
      </c>
      <c r="G628" s="1" t="s">
        <v>1059</v>
      </c>
      <c r="H628" s="1" t="s">
        <v>15836</v>
      </c>
      <c r="I628" s="5">
        <v>17040</v>
      </c>
      <c r="J628" s="5">
        <v>209370580</v>
      </c>
      <c r="K628" s="3">
        <f>+Tabella2026[[#This Row],[POP_2024]]/SUM(Tabella2026[POP_2024])</f>
        <v>2.8909057669226906E-4</v>
      </c>
      <c r="L628" s="3">
        <f>+Tabella2026[[#This Row],[INCIDENZA POPOLAZIONE]]*(PLAFOND/2)</f>
        <v>85108.048960271495</v>
      </c>
      <c r="M628" s="3">
        <f>+IFERROR(Tabella2026[[#This Row],[reddito_2024]]/Tabella2026[[#This Row],[POP_2024]],"")</f>
        <v>12287.0058685446</v>
      </c>
      <c r="N628" s="3">
        <f>+IF(Tabella2026[[#This Row],[REDDITO COMPLESSIVO PROCAPITE]]&lt;media_aggr_reddito_pc,(media_aggr_reddito_pc-Tabella2026[[#This Row],[REDDITO COMPLESSIVO PROCAPITE]]),0)</f>
        <v>5538.0601940641409</v>
      </c>
      <c r="O628" s="3">
        <f>+Tabella2026[[#This Row],[DIFFERENZA REDDITO INFERIORE ALLA MEDIA DALLA MEDIA]]*Tabella2026[[#This Row],[POP_2024]]</f>
        <v>94368545.706852958</v>
      </c>
      <c r="P628" s="3">
        <f>+Tabella2026[[#This Row],[POPOLAZIONE PER DIFFERENZA ]]/SUM(Tabella2026[[POPOLAZIONE PER DIFFERENZA ]])</f>
        <v>8.3722085057780042E-4</v>
      </c>
      <c r="Q628" s="3">
        <f>+Tabella2026[[#This Row],[INCIDENZA POPOLAZIONE PER DIFFERENZA]]*(PLAFOND-SUM(Tabella2026[CONTRIBUTO SULLA BASE DELLA POPOLAZIONE]))</f>
        <v>246477.1904944675</v>
      </c>
      <c r="R628" s="3">
        <f>+Tabella2026[[#This Row],[CONTRIBUTO SULLA BASE DELLA POPOLAZIONE]]+Tabella2026[[#This Row],[CONTRIBUTO SULLA BASE DEL REDDITO]]</f>
        <v>331585.23945473903</v>
      </c>
      <c r="S628" s="3">
        <f>+Tabella2026[[#This Row],[CONTRIBUTO TOTALE]]/(PLAFOND/N_TESSERE)</f>
        <v>663.17047890947811</v>
      </c>
      <c r="T628" s="3">
        <f>+MAX(CEILING(Tabella2026[[#This Row],[preDEF1]],1),1)</f>
        <v>664</v>
      </c>
      <c r="U628" s="9">
        <f xml:space="preserve"> IF(ROW(Tabella2026[[#This Row],[preDEF2]]) - ROW(Tabella2026[[#Headers],[preDEF2]])&lt;=ABS(SUM(Tabella2026[preDEF2])-N_TESSERE),Tabella2026[[#This Row],[preDEF2]]-1,Tabella2026[[#This Row],[preDEF2]])</f>
        <v>663</v>
      </c>
      <c r="V628" s="21">
        <f>+Tabella2026[[#This Row],[DEF - n. card]]*(PLAFOND/N_TESSERE)</f>
        <v>331500</v>
      </c>
      <c r="W628" s="18"/>
    </row>
    <row r="629" spans="2:23" x14ac:dyDescent="0.25">
      <c r="B629" s="1" t="s">
        <v>1304</v>
      </c>
      <c r="C629" s="2">
        <v>28072</v>
      </c>
      <c r="D629" s="1" t="s">
        <v>1305</v>
      </c>
      <c r="E629" s="1" t="s">
        <v>38</v>
      </c>
      <c r="F629" s="1" t="s">
        <v>45</v>
      </c>
      <c r="G629" s="1" t="s">
        <v>1059</v>
      </c>
      <c r="H629" s="1" t="s">
        <v>15835</v>
      </c>
      <c r="I629" s="5">
        <v>17038</v>
      </c>
      <c r="J629" s="5">
        <v>363692350</v>
      </c>
      <c r="K629" s="3">
        <f>+Tabella2026[[#This Row],[POP_2024]]/SUM(Tabella2026[POP_2024])</f>
        <v>2.8905664587340846E-4</v>
      </c>
      <c r="L629" s="3">
        <f>+Tabella2026[[#This Row],[INCIDENZA POPOLAZIONE]]*(PLAFOND/2)</f>
        <v>85098.059752647052</v>
      </c>
      <c r="M629" s="3">
        <f>+IFERROR(Tabella2026[[#This Row],[reddito_2024]]/Tabella2026[[#This Row],[POP_2024]],"")</f>
        <v>21345.953163516846</v>
      </c>
      <c r="N629" s="3">
        <f>+IF(Tabella2026[[#This Row],[REDDITO COMPLESSIVO PROCAPITE]]&lt;media_aggr_reddito_pc,(media_aggr_reddito_pc-Tabella2026[[#This Row],[REDDITO COMPLESSIVO PROCAPITE]]),0)</f>
        <v>0</v>
      </c>
      <c r="O629" s="3">
        <f>+Tabella2026[[#This Row],[DIFFERENZA REDDITO INFERIORE ALLA MEDIA DALLA MEDIA]]*Tabella2026[[#This Row],[POP_2024]]</f>
        <v>0</v>
      </c>
      <c r="P629" s="3">
        <f>+Tabella2026[[#This Row],[POPOLAZIONE PER DIFFERENZA ]]/SUM(Tabella2026[[POPOLAZIONE PER DIFFERENZA ]])</f>
        <v>0</v>
      </c>
      <c r="Q629" s="3">
        <f>+Tabella2026[[#This Row],[INCIDENZA POPOLAZIONE PER DIFFERENZA]]*(PLAFOND-SUM(Tabella2026[CONTRIBUTO SULLA BASE DELLA POPOLAZIONE]))</f>
        <v>0</v>
      </c>
      <c r="R629" s="3">
        <f>+Tabella2026[[#This Row],[CONTRIBUTO SULLA BASE DELLA POPOLAZIONE]]+Tabella2026[[#This Row],[CONTRIBUTO SULLA BASE DEL REDDITO]]</f>
        <v>85098.059752647052</v>
      </c>
      <c r="S629" s="3">
        <f>+Tabella2026[[#This Row],[CONTRIBUTO TOTALE]]/(PLAFOND/N_TESSERE)</f>
        <v>170.19611950529409</v>
      </c>
      <c r="T629" s="3">
        <f>+MAX(CEILING(Tabella2026[[#This Row],[preDEF1]],1),1)</f>
        <v>171</v>
      </c>
      <c r="U629" s="9">
        <f xml:space="preserve"> IF(ROW(Tabella2026[[#This Row],[preDEF2]]) - ROW(Tabella2026[[#Headers],[preDEF2]])&lt;=ABS(SUM(Tabella2026[preDEF2])-N_TESSERE),Tabella2026[[#This Row],[preDEF2]]-1,Tabella2026[[#This Row],[preDEF2]])</f>
        <v>170</v>
      </c>
      <c r="V629" s="21">
        <f>+Tabella2026[[#This Row],[DEF - n. card]]*(PLAFOND/N_TESSERE)</f>
        <v>85000</v>
      </c>
      <c r="W629" s="18"/>
    </row>
    <row r="630" spans="2:23" x14ac:dyDescent="0.25">
      <c r="B630" s="1" t="s">
        <v>1276</v>
      </c>
      <c r="C630" s="2">
        <v>89006</v>
      </c>
      <c r="D630" s="1" t="s">
        <v>1277</v>
      </c>
      <c r="E630" s="1" t="s">
        <v>21</v>
      </c>
      <c r="F630" s="1" t="s">
        <v>101</v>
      </c>
      <c r="G630" s="1" t="s">
        <v>1059</v>
      </c>
      <c r="H630" s="1" t="s">
        <v>15836</v>
      </c>
      <c r="I630" s="5">
        <v>17016</v>
      </c>
      <c r="J630" s="5">
        <v>217539984</v>
      </c>
      <c r="K630" s="3">
        <f>+Tabella2026[[#This Row],[POP_2024]]/SUM(Tabella2026[POP_2024])</f>
        <v>2.886834068659419E-4</v>
      </c>
      <c r="L630" s="3">
        <f>+Tabella2026[[#This Row],[INCIDENZA POPOLAZIONE]]*(PLAFOND/2)</f>
        <v>84988.178468778147</v>
      </c>
      <c r="M630" s="3">
        <f>+IFERROR(Tabella2026[[#This Row],[reddito_2024]]/Tabella2026[[#This Row],[POP_2024]],"")</f>
        <v>12784.437235543019</v>
      </c>
      <c r="N630" s="3">
        <f>+IF(Tabella2026[[#This Row],[REDDITO COMPLESSIVO PROCAPITE]]&lt;media_aggr_reddito_pc,(media_aggr_reddito_pc-Tabella2026[[#This Row],[REDDITO COMPLESSIVO PROCAPITE]]),0)</f>
        <v>5040.6288270657224</v>
      </c>
      <c r="O630" s="3">
        <f>+Tabella2026[[#This Row],[DIFFERENZA REDDITO INFERIORE ALLA MEDIA DALLA MEDIA]]*Tabella2026[[#This Row],[POP_2024]]</f>
        <v>85771340.121350333</v>
      </c>
      <c r="P630" s="3">
        <f>+Tabella2026[[#This Row],[POPOLAZIONE PER DIFFERENZA ]]/SUM(Tabella2026[[POPOLAZIONE PER DIFFERENZA ]])</f>
        <v>7.6094798106420328E-4</v>
      </c>
      <c r="Q630" s="3">
        <f>+Tabella2026[[#This Row],[INCIDENZA POPOLAZIONE PER DIFFERENZA]]*(PLAFOND-SUM(Tabella2026[CONTRIBUTO SULLA BASE DELLA POPOLAZIONE]))</f>
        <v>224022.51491431656</v>
      </c>
      <c r="R630" s="3">
        <f>+Tabella2026[[#This Row],[CONTRIBUTO SULLA BASE DELLA POPOLAZIONE]]+Tabella2026[[#This Row],[CONTRIBUTO SULLA BASE DEL REDDITO]]</f>
        <v>309010.69338309474</v>
      </c>
      <c r="S630" s="3">
        <f>+Tabella2026[[#This Row],[CONTRIBUTO TOTALE]]/(PLAFOND/N_TESSERE)</f>
        <v>618.02138676618949</v>
      </c>
      <c r="T630" s="3">
        <f>+MAX(CEILING(Tabella2026[[#This Row],[preDEF1]],1),1)</f>
        <v>619</v>
      </c>
      <c r="U630" s="9">
        <f xml:space="preserve"> IF(ROW(Tabella2026[[#This Row],[preDEF2]]) - ROW(Tabella2026[[#Headers],[preDEF2]])&lt;=ABS(SUM(Tabella2026[preDEF2])-N_TESSERE),Tabella2026[[#This Row],[preDEF2]]-1,Tabella2026[[#This Row],[preDEF2]])</f>
        <v>618</v>
      </c>
      <c r="V630" s="21">
        <f>+Tabella2026[[#This Row],[DEF - n. card]]*(PLAFOND/N_TESSERE)</f>
        <v>309000</v>
      </c>
      <c r="W630" s="18"/>
    </row>
    <row r="631" spans="2:23" x14ac:dyDescent="0.25">
      <c r="B631" s="1" t="s">
        <v>1326</v>
      </c>
      <c r="C631" s="2">
        <v>65022</v>
      </c>
      <c r="D631" s="1" t="s">
        <v>1327</v>
      </c>
      <c r="E631" s="1" t="s">
        <v>15</v>
      </c>
      <c r="F631" s="1" t="s">
        <v>82</v>
      </c>
      <c r="G631" s="1" t="s">
        <v>1059</v>
      </c>
      <c r="H631" s="1" t="s">
        <v>15836</v>
      </c>
      <c r="I631" s="5">
        <v>17001</v>
      </c>
      <c r="J631" s="5">
        <v>185423602</v>
      </c>
      <c r="K631" s="3">
        <f>+Tabella2026[[#This Row],[POP_2024]]/SUM(Tabella2026[POP_2024])</f>
        <v>2.8842892572448743E-4</v>
      </c>
      <c r="L631" s="3">
        <f>+Tabella2026[[#This Row],[INCIDENZA POPOLAZIONE]]*(PLAFOND/2)</f>
        <v>84913.259411594801</v>
      </c>
      <c r="M631" s="3">
        <f>+IFERROR(Tabella2026[[#This Row],[reddito_2024]]/Tabella2026[[#This Row],[POP_2024]],"")</f>
        <v>10906.629139462384</v>
      </c>
      <c r="N631" s="3">
        <f>+IF(Tabella2026[[#This Row],[REDDITO COMPLESSIVO PROCAPITE]]&lt;media_aggr_reddito_pc,(media_aggr_reddito_pc-Tabella2026[[#This Row],[REDDITO COMPLESSIVO PROCAPITE]]),0)</f>
        <v>6918.436923146357</v>
      </c>
      <c r="O631" s="3">
        <f>+Tabella2026[[#This Row],[DIFFERENZA REDDITO INFERIORE ALLA MEDIA DALLA MEDIA]]*Tabella2026[[#This Row],[POP_2024]]</f>
        <v>117620346.13041122</v>
      </c>
      <c r="P631" s="3">
        <f>+Tabella2026[[#This Row],[POPOLAZIONE PER DIFFERENZA ]]/SUM(Tabella2026[[POPOLAZIONE PER DIFFERENZA ]])</f>
        <v>1.043506663104241E-3</v>
      </c>
      <c r="Q631" s="3">
        <f>+Tabella2026[[#This Row],[INCIDENZA POPOLAZIONE PER DIFFERENZA]]*(PLAFOND-SUM(Tabella2026[CONTRIBUTO SULLA BASE DELLA POPOLAZIONE]))</f>
        <v>307207.57898789248</v>
      </c>
      <c r="R631" s="3">
        <f>+Tabella2026[[#This Row],[CONTRIBUTO SULLA BASE DELLA POPOLAZIONE]]+Tabella2026[[#This Row],[CONTRIBUTO SULLA BASE DEL REDDITO]]</f>
        <v>392120.83839948731</v>
      </c>
      <c r="S631" s="3">
        <f>+Tabella2026[[#This Row],[CONTRIBUTO TOTALE]]/(PLAFOND/N_TESSERE)</f>
        <v>784.24167679897459</v>
      </c>
      <c r="T631" s="3">
        <f>+MAX(CEILING(Tabella2026[[#This Row],[preDEF1]],1),1)</f>
        <v>785</v>
      </c>
      <c r="U631" s="9">
        <f xml:space="preserve"> IF(ROW(Tabella2026[[#This Row],[preDEF2]]) - ROW(Tabella2026[[#Headers],[preDEF2]])&lt;=ABS(SUM(Tabella2026[preDEF2])-N_TESSERE),Tabella2026[[#This Row],[preDEF2]]-1,Tabella2026[[#This Row],[preDEF2]])</f>
        <v>784</v>
      </c>
      <c r="V631" s="21">
        <f>+Tabella2026[[#This Row],[DEF - n. card]]*(PLAFOND/N_TESSERE)</f>
        <v>392000</v>
      </c>
      <c r="W631" s="18"/>
    </row>
    <row r="632" spans="2:23" x14ac:dyDescent="0.25">
      <c r="B632" s="1" t="s">
        <v>1288</v>
      </c>
      <c r="C632" s="2">
        <v>15154</v>
      </c>
      <c r="D632" s="1" t="s">
        <v>1289</v>
      </c>
      <c r="E632" s="1" t="s">
        <v>12</v>
      </c>
      <c r="F632" s="1" t="s">
        <v>11</v>
      </c>
      <c r="G632" s="1" t="s">
        <v>1059</v>
      </c>
      <c r="H632" s="1" t="s">
        <v>15835</v>
      </c>
      <c r="I632" s="5">
        <v>16989</v>
      </c>
      <c r="J632" s="5">
        <v>340846718</v>
      </c>
      <c r="K632" s="3">
        <f>+Tabella2026[[#This Row],[POP_2024]]/SUM(Tabella2026[POP_2024])</f>
        <v>2.882253408113239E-4</v>
      </c>
      <c r="L632" s="3">
        <f>+Tabella2026[[#This Row],[INCIDENZA POPOLAZIONE]]*(PLAFOND/2)</f>
        <v>84853.324165848142</v>
      </c>
      <c r="M632" s="3">
        <f>+IFERROR(Tabella2026[[#This Row],[reddito_2024]]/Tabella2026[[#This Row],[POP_2024]],"")</f>
        <v>20062.788745658956</v>
      </c>
      <c r="N632" s="3">
        <f>+IF(Tabella2026[[#This Row],[REDDITO COMPLESSIVO PROCAPITE]]&lt;media_aggr_reddito_pc,(media_aggr_reddito_pc-Tabella2026[[#This Row],[REDDITO COMPLESSIVO PROCAPITE]]),0)</f>
        <v>0</v>
      </c>
      <c r="O632" s="3">
        <f>+Tabella2026[[#This Row],[DIFFERENZA REDDITO INFERIORE ALLA MEDIA DALLA MEDIA]]*Tabella2026[[#This Row],[POP_2024]]</f>
        <v>0</v>
      </c>
      <c r="P632" s="3">
        <f>+Tabella2026[[#This Row],[POPOLAZIONE PER DIFFERENZA ]]/SUM(Tabella2026[[POPOLAZIONE PER DIFFERENZA ]])</f>
        <v>0</v>
      </c>
      <c r="Q632" s="3">
        <f>+Tabella2026[[#This Row],[INCIDENZA POPOLAZIONE PER DIFFERENZA]]*(PLAFOND-SUM(Tabella2026[CONTRIBUTO SULLA BASE DELLA POPOLAZIONE]))</f>
        <v>0</v>
      </c>
      <c r="R632" s="3">
        <f>+Tabella2026[[#This Row],[CONTRIBUTO SULLA BASE DELLA POPOLAZIONE]]+Tabella2026[[#This Row],[CONTRIBUTO SULLA BASE DEL REDDITO]]</f>
        <v>84853.324165848142</v>
      </c>
      <c r="S632" s="3">
        <f>+Tabella2026[[#This Row],[CONTRIBUTO TOTALE]]/(PLAFOND/N_TESSERE)</f>
        <v>169.70664833169627</v>
      </c>
      <c r="T632" s="3">
        <f>+MAX(CEILING(Tabella2026[[#This Row],[preDEF1]],1),1)</f>
        <v>170</v>
      </c>
      <c r="U632" s="9">
        <f xml:space="preserve"> IF(ROW(Tabella2026[[#This Row],[preDEF2]]) - ROW(Tabella2026[[#Headers],[preDEF2]])&lt;=ABS(SUM(Tabella2026[preDEF2])-N_TESSERE),Tabella2026[[#This Row],[preDEF2]]-1,Tabella2026[[#This Row],[preDEF2]])</f>
        <v>169</v>
      </c>
      <c r="V632" s="21">
        <f>+Tabella2026[[#This Row],[DEF - n. card]]*(PLAFOND/N_TESSERE)</f>
        <v>84500</v>
      </c>
      <c r="W632" s="18"/>
    </row>
    <row r="633" spans="2:23" x14ac:dyDescent="0.25">
      <c r="B633" s="1" t="s">
        <v>1278</v>
      </c>
      <c r="C633" s="2">
        <v>75088</v>
      </c>
      <c r="D633" s="1" t="s">
        <v>1279</v>
      </c>
      <c r="E633" s="1" t="s">
        <v>33</v>
      </c>
      <c r="F633" s="1" t="s">
        <v>132</v>
      </c>
      <c r="G633" s="1" t="s">
        <v>1059</v>
      </c>
      <c r="H633" s="1" t="s">
        <v>15836</v>
      </c>
      <c r="I633" s="5">
        <v>16977</v>
      </c>
      <c r="J633" s="5">
        <v>243287819</v>
      </c>
      <c r="K633" s="3">
        <f>+Tabella2026[[#This Row],[POP_2024]]/SUM(Tabella2026[POP_2024])</f>
        <v>2.8802175589816032E-4</v>
      </c>
      <c r="L633" s="3">
        <f>+Tabella2026[[#This Row],[INCIDENZA POPOLAZIONE]]*(PLAFOND/2)</f>
        <v>84793.388920101468</v>
      </c>
      <c r="M633" s="3">
        <f>+IFERROR(Tabella2026[[#This Row],[reddito_2024]]/Tabella2026[[#This Row],[POP_2024]],"")</f>
        <v>14330.436413971844</v>
      </c>
      <c r="N633" s="3">
        <f>+IF(Tabella2026[[#This Row],[REDDITO COMPLESSIVO PROCAPITE]]&lt;media_aggr_reddito_pc,(media_aggr_reddito_pc-Tabella2026[[#This Row],[REDDITO COMPLESSIVO PROCAPITE]]),0)</f>
        <v>3494.6296486368974</v>
      </c>
      <c r="O633" s="3">
        <f>+Tabella2026[[#This Row],[DIFFERENZA REDDITO INFERIORE ALLA MEDIA DALLA MEDIA]]*Tabella2026[[#This Row],[POP_2024]]</f>
        <v>59328327.544908606</v>
      </c>
      <c r="P633" s="3">
        <f>+Tabella2026[[#This Row],[POPOLAZIONE PER DIFFERENZA ]]/SUM(Tabella2026[[POPOLAZIONE PER DIFFERENZA ]])</f>
        <v>5.2635030537404655E-4</v>
      </c>
      <c r="Q633" s="3">
        <f>+Tabella2026[[#This Row],[INCIDENZA POPOLAZIONE PER DIFFERENZA]]*(PLAFOND-SUM(Tabella2026[CONTRIBUTO SULLA BASE DELLA POPOLAZIONE]))</f>
        <v>154957.13513939091</v>
      </c>
      <c r="R633" s="3">
        <f>+Tabella2026[[#This Row],[CONTRIBUTO SULLA BASE DELLA POPOLAZIONE]]+Tabella2026[[#This Row],[CONTRIBUTO SULLA BASE DEL REDDITO]]</f>
        <v>239750.5240594924</v>
      </c>
      <c r="S633" s="3">
        <f>+Tabella2026[[#This Row],[CONTRIBUTO TOTALE]]/(PLAFOND/N_TESSERE)</f>
        <v>479.50104811898478</v>
      </c>
      <c r="T633" s="3">
        <f>+MAX(CEILING(Tabella2026[[#This Row],[preDEF1]],1),1)</f>
        <v>480</v>
      </c>
      <c r="U633" s="9">
        <f xml:space="preserve"> IF(ROW(Tabella2026[[#This Row],[preDEF2]]) - ROW(Tabella2026[[#Headers],[preDEF2]])&lt;=ABS(SUM(Tabella2026[preDEF2])-N_TESSERE),Tabella2026[[#This Row],[preDEF2]]-1,Tabella2026[[#This Row],[preDEF2]])</f>
        <v>479</v>
      </c>
      <c r="V633" s="21">
        <f>+Tabella2026[[#This Row],[DEF - n. card]]*(PLAFOND/N_TESSERE)</f>
        <v>239500</v>
      </c>
      <c r="W633" s="18"/>
    </row>
    <row r="634" spans="2:23" x14ac:dyDescent="0.25">
      <c r="B634" s="1" t="s">
        <v>1282</v>
      </c>
      <c r="C634" s="2">
        <v>76048</v>
      </c>
      <c r="D634" s="1" t="s">
        <v>1283</v>
      </c>
      <c r="E634" s="1" t="s">
        <v>213</v>
      </c>
      <c r="F634" s="1" t="s">
        <v>212</v>
      </c>
      <c r="G634" s="1" t="s">
        <v>1059</v>
      </c>
      <c r="H634" s="1" t="s">
        <v>15836</v>
      </c>
      <c r="I634" s="5">
        <v>16961</v>
      </c>
      <c r="J634" s="5">
        <v>233816994</v>
      </c>
      <c r="K634" s="3">
        <f>+Tabella2026[[#This Row],[POP_2024]]/SUM(Tabella2026[POP_2024])</f>
        <v>2.8775030934727553E-4</v>
      </c>
      <c r="L634" s="3">
        <f>+Tabella2026[[#This Row],[INCIDENZA POPOLAZIONE]]*(PLAFOND/2)</f>
        <v>84713.475259105908</v>
      </c>
      <c r="M634" s="3">
        <f>+IFERROR(Tabella2026[[#This Row],[reddito_2024]]/Tabella2026[[#This Row],[POP_2024]],"")</f>
        <v>13785.56653499204</v>
      </c>
      <c r="N634" s="3">
        <f>+IF(Tabella2026[[#This Row],[REDDITO COMPLESSIVO PROCAPITE]]&lt;media_aggr_reddito_pc,(media_aggr_reddito_pc-Tabella2026[[#This Row],[REDDITO COMPLESSIVO PROCAPITE]]),0)</f>
        <v>4039.499527616701</v>
      </c>
      <c r="O634" s="3">
        <f>+Tabella2026[[#This Row],[DIFFERENZA REDDITO INFERIORE ALLA MEDIA DALLA MEDIA]]*Tabella2026[[#This Row],[POP_2024]]</f>
        <v>68513951.487906873</v>
      </c>
      <c r="P634" s="3">
        <f>+Tabella2026[[#This Row],[POPOLAZIONE PER DIFFERENZA ]]/SUM(Tabella2026[[POPOLAZIONE PER DIFFERENZA ]])</f>
        <v>6.0784351725986195E-4</v>
      </c>
      <c r="Q634" s="3">
        <f>+Tabella2026[[#This Row],[INCIDENZA POPOLAZIONE PER DIFFERENZA]]*(PLAFOND-SUM(Tabella2026[CONTRIBUTO SULLA BASE DELLA POPOLAZIONE]))</f>
        <v>178948.67559866613</v>
      </c>
      <c r="R634" s="3">
        <f>+Tabella2026[[#This Row],[CONTRIBUTO SULLA BASE DELLA POPOLAZIONE]]+Tabella2026[[#This Row],[CONTRIBUTO SULLA BASE DEL REDDITO]]</f>
        <v>263662.15085777204</v>
      </c>
      <c r="S634" s="3">
        <f>+Tabella2026[[#This Row],[CONTRIBUTO TOTALE]]/(PLAFOND/N_TESSERE)</f>
        <v>527.32430171554404</v>
      </c>
      <c r="T634" s="3">
        <f>+MAX(CEILING(Tabella2026[[#This Row],[preDEF1]],1),1)</f>
        <v>528</v>
      </c>
      <c r="U634" s="9">
        <f xml:space="preserve"> IF(ROW(Tabella2026[[#This Row],[preDEF2]]) - ROW(Tabella2026[[#Headers],[preDEF2]])&lt;=ABS(SUM(Tabella2026[preDEF2])-N_TESSERE),Tabella2026[[#This Row],[preDEF2]]-1,Tabella2026[[#This Row],[preDEF2]])</f>
        <v>527</v>
      </c>
      <c r="V634" s="21">
        <f>+Tabella2026[[#This Row],[DEF - n. card]]*(PLAFOND/N_TESSERE)</f>
        <v>263500</v>
      </c>
      <c r="W634" s="18"/>
    </row>
    <row r="635" spans="2:23" x14ac:dyDescent="0.25">
      <c r="B635" s="1" t="s">
        <v>1308</v>
      </c>
      <c r="C635" s="2">
        <v>15242</v>
      </c>
      <c r="D635" s="1" t="s">
        <v>1309</v>
      </c>
      <c r="E635" s="1" t="s">
        <v>12</v>
      </c>
      <c r="F635" s="1" t="s">
        <v>11</v>
      </c>
      <c r="G635" s="1" t="s">
        <v>1059</v>
      </c>
      <c r="H635" s="1" t="s">
        <v>15835</v>
      </c>
      <c r="I635" s="5">
        <v>16938</v>
      </c>
      <c r="J635" s="5">
        <v>392698108</v>
      </c>
      <c r="K635" s="3">
        <f>+Tabella2026[[#This Row],[POP_2024]]/SUM(Tabella2026[POP_2024])</f>
        <v>2.8736010493037869E-4</v>
      </c>
      <c r="L635" s="3">
        <f>+Tabella2026[[#This Row],[INCIDENZA POPOLAZIONE]]*(PLAFOND/2)</f>
        <v>84598.599371424789</v>
      </c>
      <c r="M635" s="3">
        <f>+IFERROR(Tabella2026[[#This Row],[reddito_2024]]/Tabella2026[[#This Row],[POP_2024]],"")</f>
        <v>23184.443735978275</v>
      </c>
      <c r="N635" s="3">
        <f>+IF(Tabella2026[[#This Row],[REDDITO COMPLESSIVO PROCAPITE]]&lt;media_aggr_reddito_pc,(media_aggr_reddito_pc-Tabella2026[[#This Row],[REDDITO COMPLESSIVO PROCAPITE]]),0)</f>
        <v>0</v>
      </c>
      <c r="O635" s="3">
        <f>+Tabella2026[[#This Row],[DIFFERENZA REDDITO INFERIORE ALLA MEDIA DALLA MEDIA]]*Tabella2026[[#This Row],[POP_2024]]</f>
        <v>0</v>
      </c>
      <c r="P635" s="3">
        <f>+Tabella2026[[#This Row],[POPOLAZIONE PER DIFFERENZA ]]/SUM(Tabella2026[[POPOLAZIONE PER DIFFERENZA ]])</f>
        <v>0</v>
      </c>
      <c r="Q635" s="3">
        <f>+Tabella2026[[#This Row],[INCIDENZA POPOLAZIONE PER DIFFERENZA]]*(PLAFOND-SUM(Tabella2026[CONTRIBUTO SULLA BASE DELLA POPOLAZIONE]))</f>
        <v>0</v>
      </c>
      <c r="R635" s="3">
        <f>+Tabella2026[[#This Row],[CONTRIBUTO SULLA BASE DELLA POPOLAZIONE]]+Tabella2026[[#This Row],[CONTRIBUTO SULLA BASE DEL REDDITO]]</f>
        <v>84598.599371424789</v>
      </c>
      <c r="S635" s="3">
        <f>+Tabella2026[[#This Row],[CONTRIBUTO TOTALE]]/(PLAFOND/N_TESSERE)</f>
        <v>169.19719874284957</v>
      </c>
      <c r="T635" s="3">
        <f>+MAX(CEILING(Tabella2026[[#This Row],[preDEF1]],1),1)</f>
        <v>170</v>
      </c>
      <c r="U635" s="9">
        <f xml:space="preserve"> IF(ROW(Tabella2026[[#This Row],[preDEF2]]) - ROW(Tabella2026[[#Headers],[preDEF2]])&lt;=ABS(SUM(Tabella2026[preDEF2])-N_TESSERE),Tabella2026[[#This Row],[preDEF2]]-1,Tabella2026[[#This Row],[preDEF2]])</f>
        <v>169</v>
      </c>
      <c r="V635" s="21">
        <f>+Tabella2026[[#This Row],[DEF - n. card]]*(PLAFOND/N_TESSERE)</f>
        <v>84500</v>
      </c>
      <c r="W635" s="18"/>
    </row>
    <row r="636" spans="2:23" x14ac:dyDescent="0.25">
      <c r="B636" s="1" t="s">
        <v>1286</v>
      </c>
      <c r="C636" s="2">
        <v>61075</v>
      </c>
      <c r="D636" s="1" t="s">
        <v>1287</v>
      </c>
      <c r="E636" s="1" t="s">
        <v>15</v>
      </c>
      <c r="F636" s="1" t="s">
        <v>184</v>
      </c>
      <c r="G636" s="1" t="s">
        <v>1059</v>
      </c>
      <c r="H636" s="1" t="s">
        <v>15836</v>
      </c>
      <c r="I636" s="5">
        <v>16861</v>
      </c>
      <c r="J636" s="5">
        <v>178560604</v>
      </c>
      <c r="K636" s="3">
        <f>+Tabella2026[[#This Row],[POP_2024]]/SUM(Tabella2026[POP_2024])</f>
        <v>2.8605376840424581E-4</v>
      </c>
      <c r="L636" s="3">
        <f>+Tabella2026[[#This Row],[INCIDENZA POPOLAZIONE]]*(PLAFOND/2)</f>
        <v>84214.014877883659</v>
      </c>
      <c r="M636" s="3">
        <f>+IFERROR(Tabella2026[[#This Row],[reddito_2024]]/Tabella2026[[#This Row],[POP_2024]],"")</f>
        <v>10590.155032323113</v>
      </c>
      <c r="N636" s="3">
        <f>+IF(Tabella2026[[#This Row],[REDDITO COMPLESSIVO PROCAPITE]]&lt;media_aggr_reddito_pc,(media_aggr_reddito_pc-Tabella2026[[#This Row],[REDDITO COMPLESSIVO PROCAPITE]]),0)</f>
        <v>7234.9110302856279</v>
      </c>
      <c r="O636" s="3">
        <f>+Tabella2026[[#This Row],[DIFFERENZA REDDITO INFERIORE ALLA MEDIA DALLA MEDIA]]*Tabella2026[[#This Row],[POP_2024]]</f>
        <v>121987834.88164598</v>
      </c>
      <c r="P636" s="3">
        <f>+Tabella2026[[#This Row],[POPOLAZIONE PER DIFFERENZA ]]/SUM(Tabella2026[[POPOLAZIONE PER DIFFERENZA ]])</f>
        <v>1.0822542417577945E-3</v>
      </c>
      <c r="Q636" s="3">
        <f>+Tabella2026[[#This Row],[INCIDENZA POPOLAZIONE PER DIFFERENZA]]*(PLAFOND-SUM(Tabella2026[CONTRIBUTO SULLA BASE DELLA POPOLAZIONE]))</f>
        <v>318614.83708281466</v>
      </c>
      <c r="R636" s="3">
        <f>+Tabella2026[[#This Row],[CONTRIBUTO SULLA BASE DELLA POPOLAZIONE]]+Tabella2026[[#This Row],[CONTRIBUTO SULLA BASE DEL REDDITO]]</f>
        <v>402828.85196069832</v>
      </c>
      <c r="S636" s="3">
        <f>+Tabella2026[[#This Row],[CONTRIBUTO TOTALE]]/(PLAFOND/N_TESSERE)</f>
        <v>805.65770392139666</v>
      </c>
      <c r="T636" s="3">
        <f>+MAX(CEILING(Tabella2026[[#This Row],[preDEF1]],1),1)</f>
        <v>806</v>
      </c>
      <c r="U636" s="9">
        <f xml:space="preserve"> IF(ROW(Tabella2026[[#This Row],[preDEF2]]) - ROW(Tabella2026[[#Headers],[preDEF2]])&lt;=ABS(SUM(Tabella2026[preDEF2])-N_TESSERE),Tabella2026[[#This Row],[preDEF2]]-1,Tabella2026[[#This Row],[preDEF2]])</f>
        <v>805</v>
      </c>
      <c r="V636" s="21">
        <f>+Tabella2026[[#This Row],[DEF - n. card]]*(PLAFOND/N_TESSERE)</f>
        <v>402500</v>
      </c>
      <c r="W636" s="18"/>
    </row>
    <row r="637" spans="2:23" x14ac:dyDescent="0.25">
      <c r="B637" s="1" t="s">
        <v>1306</v>
      </c>
      <c r="C637" s="2">
        <v>108010</v>
      </c>
      <c r="D637" s="1" t="s">
        <v>1307</v>
      </c>
      <c r="E637" s="1" t="s">
        <v>12</v>
      </c>
      <c r="F637" s="1" t="s">
        <v>91</v>
      </c>
      <c r="G637" s="1" t="s">
        <v>1059</v>
      </c>
      <c r="H637" s="1" t="s">
        <v>15835</v>
      </c>
      <c r="I637" s="5">
        <v>16855</v>
      </c>
      <c r="J637" s="5">
        <v>360130761</v>
      </c>
      <c r="K637" s="3">
        <f>+Tabella2026[[#This Row],[POP_2024]]/SUM(Tabella2026[POP_2024])</f>
        <v>2.8595197594766399E-4</v>
      </c>
      <c r="L637" s="3">
        <f>+Tabella2026[[#This Row],[INCIDENZA POPOLAZIONE]]*(PLAFOND/2)</f>
        <v>84184.047255010315</v>
      </c>
      <c r="M637" s="3">
        <f>+IFERROR(Tabella2026[[#This Row],[reddito_2024]]/Tabella2026[[#This Row],[POP_2024]],"")</f>
        <v>21366.405280332245</v>
      </c>
      <c r="N637" s="3">
        <f>+IF(Tabella2026[[#This Row],[REDDITO COMPLESSIVO PROCAPITE]]&lt;media_aggr_reddito_pc,(media_aggr_reddito_pc-Tabella2026[[#This Row],[REDDITO COMPLESSIVO PROCAPITE]]),0)</f>
        <v>0</v>
      </c>
      <c r="O637" s="3">
        <f>+Tabella2026[[#This Row],[DIFFERENZA REDDITO INFERIORE ALLA MEDIA DALLA MEDIA]]*Tabella2026[[#This Row],[POP_2024]]</f>
        <v>0</v>
      </c>
      <c r="P637" s="3">
        <f>+Tabella2026[[#This Row],[POPOLAZIONE PER DIFFERENZA ]]/SUM(Tabella2026[[POPOLAZIONE PER DIFFERENZA ]])</f>
        <v>0</v>
      </c>
      <c r="Q637" s="3">
        <f>+Tabella2026[[#This Row],[INCIDENZA POPOLAZIONE PER DIFFERENZA]]*(PLAFOND-SUM(Tabella2026[CONTRIBUTO SULLA BASE DELLA POPOLAZIONE]))</f>
        <v>0</v>
      </c>
      <c r="R637" s="3">
        <f>+Tabella2026[[#This Row],[CONTRIBUTO SULLA BASE DELLA POPOLAZIONE]]+Tabella2026[[#This Row],[CONTRIBUTO SULLA BASE DEL REDDITO]]</f>
        <v>84184.047255010315</v>
      </c>
      <c r="S637" s="3">
        <f>+Tabella2026[[#This Row],[CONTRIBUTO TOTALE]]/(PLAFOND/N_TESSERE)</f>
        <v>168.36809451002063</v>
      </c>
      <c r="T637" s="3">
        <f>+MAX(CEILING(Tabella2026[[#This Row],[preDEF1]],1),1)</f>
        <v>169</v>
      </c>
      <c r="U637" s="9">
        <f xml:space="preserve"> IF(ROW(Tabella2026[[#This Row],[preDEF2]]) - ROW(Tabella2026[[#Headers],[preDEF2]])&lt;=ABS(SUM(Tabella2026[preDEF2])-N_TESSERE),Tabella2026[[#This Row],[preDEF2]]-1,Tabella2026[[#This Row],[preDEF2]])</f>
        <v>168</v>
      </c>
      <c r="V637" s="21">
        <f>+Tabella2026[[#This Row],[DEF - n. card]]*(PLAFOND/N_TESSERE)</f>
        <v>84000</v>
      </c>
      <c r="W637" s="18"/>
    </row>
    <row r="638" spans="2:23" x14ac:dyDescent="0.25">
      <c r="B638" s="1" t="s">
        <v>1302</v>
      </c>
      <c r="C638" s="2">
        <v>65013</v>
      </c>
      <c r="D638" s="1" t="s">
        <v>1303</v>
      </c>
      <c r="E638" s="1" t="s">
        <v>15</v>
      </c>
      <c r="F638" s="1" t="s">
        <v>82</v>
      </c>
      <c r="G638" s="1" t="s">
        <v>1059</v>
      </c>
      <c r="H638" s="1" t="s">
        <v>15836</v>
      </c>
      <c r="I638" s="5">
        <v>16838</v>
      </c>
      <c r="J638" s="5">
        <v>217652221</v>
      </c>
      <c r="K638" s="3">
        <f>+Tabella2026[[#This Row],[POP_2024]]/SUM(Tabella2026[POP_2024])</f>
        <v>2.8566356398734898E-4</v>
      </c>
      <c r="L638" s="3">
        <f>+Tabella2026[[#This Row],[INCIDENZA POPOLAZIONE]]*(PLAFOND/2)</f>
        <v>84099.138990202555</v>
      </c>
      <c r="M638" s="3">
        <f>+IFERROR(Tabella2026[[#This Row],[reddito_2024]]/Tabella2026[[#This Row],[POP_2024]],"")</f>
        <v>12926.251395652691</v>
      </c>
      <c r="N638" s="3">
        <f>+IF(Tabella2026[[#This Row],[REDDITO COMPLESSIVO PROCAPITE]]&lt;media_aggr_reddito_pc,(media_aggr_reddito_pc-Tabella2026[[#This Row],[REDDITO COMPLESSIVO PROCAPITE]]),0)</f>
        <v>4898.8146669560501</v>
      </c>
      <c r="O638" s="3">
        <f>+Tabella2026[[#This Row],[DIFFERENZA REDDITO INFERIORE ALLA MEDIA DALLA MEDIA]]*Tabella2026[[#This Row],[POP_2024]]</f>
        <v>82486241.362205967</v>
      </c>
      <c r="P638" s="3">
        <f>+Tabella2026[[#This Row],[POPOLAZIONE PER DIFFERENZA ]]/SUM(Tabella2026[[POPOLAZIONE PER DIFFERENZA ]])</f>
        <v>7.3180317273043244E-4</v>
      </c>
      <c r="Q638" s="3">
        <f>+Tabella2026[[#This Row],[INCIDENZA POPOLAZIONE PER DIFFERENZA]]*(PLAFOND-SUM(Tabella2026[CONTRIBUTO SULLA BASE DELLA POPOLAZIONE]))</f>
        <v>215442.30519946062</v>
      </c>
      <c r="R638" s="3">
        <f>+Tabella2026[[#This Row],[CONTRIBUTO SULLA BASE DELLA POPOLAZIONE]]+Tabella2026[[#This Row],[CONTRIBUTO SULLA BASE DEL REDDITO]]</f>
        <v>299541.44418966316</v>
      </c>
      <c r="S638" s="3">
        <f>+Tabella2026[[#This Row],[CONTRIBUTO TOTALE]]/(PLAFOND/N_TESSERE)</f>
        <v>599.08288837932628</v>
      </c>
      <c r="T638" s="3">
        <f>+MAX(CEILING(Tabella2026[[#This Row],[preDEF1]],1),1)</f>
        <v>600</v>
      </c>
      <c r="U638" s="9">
        <f xml:space="preserve"> IF(ROW(Tabella2026[[#This Row],[preDEF2]]) - ROW(Tabella2026[[#Headers],[preDEF2]])&lt;=ABS(SUM(Tabella2026[preDEF2])-N_TESSERE),Tabella2026[[#This Row],[preDEF2]]-1,Tabella2026[[#This Row],[preDEF2]])</f>
        <v>599</v>
      </c>
      <c r="V638" s="21">
        <f>+Tabella2026[[#This Row],[DEF - n. card]]*(PLAFOND/N_TESSERE)</f>
        <v>299500</v>
      </c>
      <c r="W638" s="18"/>
    </row>
    <row r="639" spans="2:23" x14ac:dyDescent="0.25">
      <c r="B639" s="1" t="s">
        <v>1314</v>
      </c>
      <c r="C639" s="2">
        <v>37037</v>
      </c>
      <c r="D639" s="1" t="s">
        <v>1315</v>
      </c>
      <c r="E639" s="1" t="s">
        <v>27</v>
      </c>
      <c r="F639" s="1" t="s">
        <v>26</v>
      </c>
      <c r="G639" s="1" t="s">
        <v>1059</v>
      </c>
      <c r="H639" s="1" t="s">
        <v>15835</v>
      </c>
      <c r="I639" s="5">
        <v>16812</v>
      </c>
      <c r="J639" s="5">
        <v>329423383</v>
      </c>
      <c r="K639" s="3">
        <f>+Tabella2026[[#This Row],[POP_2024]]/SUM(Tabella2026[POP_2024])</f>
        <v>2.852224633421612E-4</v>
      </c>
      <c r="L639" s="3">
        <f>+Tabella2026[[#This Row],[INCIDENZA POPOLAZIONE]]*(PLAFOND/2)</f>
        <v>83969.279291084749</v>
      </c>
      <c r="M639" s="3">
        <f>+IFERROR(Tabella2026[[#This Row],[reddito_2024]]/Tabella2026[[#This Row],[POP_2024]],"")</f>
        <v>19594.53860337854</v>
      </c>
      <c r="N639" s="3">
        <f>+IF(Tabella2026[[#This Row],[REDDITO COMPLESSIVO PROCAPITE]]&lt;media_aggr_reddito_pc,(media_aggr_reddito_pc-Tabella2026[[#This Row],[REDDITO COMPLESSIVO PROCAPITE]]),0)</f>
        <v>0</v>
      </c>
      <c r="O639" s="3">
        <f>+Tabella2026[[#This Row],[DIFFERENZA REDDITO INFERIORE ALLA MEDIA DALLA MEDIA]]*Tabella2026[[#This Row],[POP_2024]]</f>
        <v>0</v>
      </c>
      <c r="P639" s="3">
        <f>+Tabella2026[[#This Row],[POPOLAZIONE PER DIFFERENZA ]]/SUM(Tabella2026[[POPOLAZIONE PER DIFFERENZA ]])</f>
        <v>0</v>
      </c>
      <c r="Q639" s="3">
        <f>+Tabella2026[[#This Row],[INCIDENZA POPOLAZIONE PER DIFFERENZA]]*(PLAFOND-SUM(Tabella2026[CONTRIBUTO SULLA BASE DELLA POPOLAZIONE]))</f>
        <v>0</v>
      </c>
      <c r="R639" s="3">
        <f>+Tabella2026[[#This Row],[CONTRIBUTO SULLA BASE DELLA POPOLAZIONE]]+Tabella2026[[#This Row],[CONTRIBUTO SULLA BASE DEL REDDITO]]</f>
        <v>83969.279291084749</v>
      </c>
      <c r="S639" s="3">
        <f>+Tabella2026[[#This Row],[CONTRIBUTO TOTALE]]/(PLAFOND/N_TESSERE)</f>
        <v>167.93855858216949</v>
      </c>
      <c r="T639" s="3">
        <f>+MAX(CEILING(Tabella2026[[#This Row],[preDEF1]],1),1)</f>
        <v>168</v>
      </c>
      <c r="U639" s="9">
        <f xml:space="preserve"> IF(ROW(Tabella2026[[#This Row],[preDEF2]]) - ROW(Tabella2026[[#Headers],[preDEF2]])&lt;=ABS(SUM(Tabella2026[preDEF2])-N_TESSERE),Tabella2026[[#This Row],[preDEF2]]-1,Tabella2026[[#This Row],[preDEF2]])</f>
        <v>167</v>
      </c>
      <c r="V639" s="21">
        <f>+Tabella2026[[#This Row],[DEF - n. card]]*(PLAFOND/N_TESSERE)</f>
        <v>83500</v>
      </c>
      <c r="W639" s="18"/>
    </row>
    <row r="640" spans="2:23" x14ac:dyDescent="0.25">
      <c r="B640" s="1" t="s">
        <v>1280</v>
      </c>
      <c r="C640" s="2">
        <v>63026</v>
      </c>
      <c r="D640" s="1" t="s">
        <v>1281</v>
      </c>
      <c r="E640" s="1" t="s">
        <v>15</v>
      </c>
      <c r="F640" s="1" t="s">
        <v>14</v>
      </c>
      <c r="G640" s="1" t="s">
        <v>1059</v>
      </c>
      <c r="H640" s="1" t="s">
        <v>15836</v>
      </c>
      <c r="I640" s="5">
        <v>16793</v>
      </c>
      <c r="J640" s="5">
        <v>191220798</v>
      </c>
      <c r="K640" s="3">
        <f>+Tabella2026[[#This Row],[POP_2024]]/SUM(Tabella2026[POP_2024])</f>
        <v>2.8490012056298558E-4</v>
      </c>
      <c r="L640" s="3">
        <f>+Tabella2026[[#This Row],[INCIDENZA POPOLAZIONE]]*(PLAFOND/2)</f>
        <v>83874.381818652531</v>
      </c>
      <c r="M640" s="3">
        <f>+IFERROR(Tabella2026[[#This Row],[reddito_2024]]/Tabella2026[[#This Row],[POP_2024]],"")</f>
        <v>11386.934913356756</v>
      </c>
      <c r="N640" s="3">
        <f>+IF(Tabella2026[[#This Row],[REDDITO COMPLESSIVO PROCAPITE]]&lt;media_aggr_reddito_pc,(media_aggr_reddito_pc-Tabella2026[[#This Row],[REDDITO COMPLESSIVO PROCAPITE]]),0)</f>
        <v>6438.1311492519853</v>
      </c>
      <c r="O640" s="3">
        <f>+Tabella2026[[#This Row],[DIFFERENZA REDDITO INFERIORE ALLA MEDIA DALLA MEDIA]]*Tabella2026[[#This Row],[POP_2024]]</f>
        <v>108115536.38938859</v>
      </c>
      <c r="P640" s="3">
        <f>+Tabella2026[[#This Row],[POPOLAZIONE PER DIFFERENZA ]]/SUM(Tabella2026[[POPOLAZIONE PER DIFFERENZA ]])</f>
        <v>9.5918169193557701E-4</v>
      </c>
      <c r="Q640" s="3">
        <f>+Tabella2026[[#This Row],[INCIDENZA POPOLAZIONE PER DIFFERENZA]]*(PLAFOND-SUM(Tabella2026[CONTRIBUTO SULLA BASE DELLA POPOLAZIONE]))</f>
        <v>282382.37071956607</v>
      </c>
      <c r="R640" s="3">
        <f>+Tabella2026[[#This Row],[CONTRIBUTO SULLA BASE DELLA POPOLAZIONE]]+Tabella2026[[#This Row],[CONTRIBUTO SULLA BASE DEL REDDITO]]</f>
        <v>366256.75253821863</v>
      </c>
      <c r="S640" s="3">
        <f>+Tabella2026[[#This Row],[CONTRIBUTO TOTALE]]/(PLAFOND/N_TESSERE)</f>
        <v>732.51350507643724</v>
      </c>
      <c r="T640" s="3">
        <f>+MAX(CEILING(Tabella2026[[#This Row],[preDEF1]],1),1)</f>
        <v>733</v>
      </c>
      <c r="U640" s="9">
        <f xml:space="preserve"> IF(ROW(Tabella2026[[#This Row],[preDEF2]]) - ROW(Tabella2026[[#Headers],[preDEF2]])&lt;=ABS(SUM(Tabella2026[preDEF2])-N_TESSERE),Tabella2026[[#This Row],[preDEF2]]-1,Tabella2026[[#This Row],[preDEF2]])</f>
        <v>732</v>
      </c>
      <c r="V640" s="21">
        <f>+Tabella2026[[#This Row],[DEF - n. card]]*(PLAFOND/N_TESSERE)</f>
        <v>366000</v>
      </c>
      <c r="W640" s="18"/>
    </row>
    <row r="641" spans="2:23" x14ac:dyDescent="0.25">
      <c r="B641" s="1" t="s">
        <v>1300</v>
      </c>
      <c r="C641" s="2">
        <v>26063</v>
      </c>
      <c r="D641" s="1" t="s">
        <v>1301</v>
      </c>
      <c r="E641" s="1" t="s">
        <v>38</v>
      </c>
      <c r="F641" s="1" t="s">
        <v>150</v>
      </c>
      <c r="G641" s="1" t="s">
        <v>1059</v>
      </c>
      <c r="H641" s="1" t="s">
        <v>15835</v>
      </c>
      <c r="I641" s="5">
        <v>16759</v>
      </c>
      <c r="J641" s="5">
        <v>363505443</v>
      </c>
      <c r="K641" s="3">
        <f>+Tabella2026[[#This Row],[POP_2024]]/SUM(Tabella2026[POP_2024])</f>
        <v>2.8432329664235544E-4</v>
      </c>
      <c r="L641" s="3">
        <f>+Tabella2026[[#This Row],[INCIDENZA POPOLAZIONE]]*(PLAFOND/2)</f>
        <v>83704.565289036953</v>
      </c>
      <c r="M641" s="3">
        <f>+IFERROR(Tabella2026[[#This Row],[reddito_2024]]/Tabella2026[[#This Row],[POP_2024]],"")</f>
        <v>21690.16307655588</v>
      </c>
      <c r="N641" s="3">
        <f>+IF(Tabella2026[[#This Row],[REDDITO COMPLESSIVO PROCAPITE]]&lt;media_aggr_reddito_pc,(media_aggr_reddito_pc-Tabella2026[[#This Row],[REDDITO COMPLESSIVO PROCAPITE]]),0)</f>
        <v>0</v>
      </c>
      <c r="O641" s="3">
        <f>+Tabella2026[[#This Row],[DIFFERENZA REDDITO INFERIORE ALLA MEDIA DALLA MEDIA]]*Tabella2026[[#This Row],[POP_2024]]</f>
        <v>0</v>
      </c>
      <c r="P641" s="3">
        <f>+Tabella2026[[#This Row],[POPOLAZIONE PER DIFFERENZA ]]/SUM(Tabella2026[[POPOLAZIONE PER DIFFERENZA ]])</f>
        <v>0</v>
      </c>
      <c r="Q641" s="3">
        <f>+Tabella2026[[#This Row],[INCIDENZA POPOLAZIONE PER DIFFERENZA]]*(PLAFOND-SUM(Tabella2026[CONTRIBUTO SULLA BASE DELLA POPOLAZIONE]))</f>
        <v>0</v>
      </c>
      <c r="R641" s="3">
        <f>+Tabella2026[[#This Row],[CONTRIBUTO SULLA BASE DELLA POPOLAZIONE]]+Tabella2026[[#This Row],[CONTRIBUTO SULLA BASE DEL REDDITO]]</f>
        <v>83704.565289036953</v>
      </c>
      <c r="S641" s="3">
        <f>+Tabella2026[[#This Row],[CONTRIBUTO TOTALE]]/(PLAFOND/N_TESSERE)</f>
        <v>167.4091305780739</v>
      </c>
      <c r="T641" s="3">
        <f>+MAX(CEILING(Tabella2026[[#This Row],[preDEF1]],1),1)</f>
        <v>168</v>
      </c>
      <c r="U641" s="9">
        <f xml:space="preserve"> IF(ROW(Tabella2026[[#This Row],[preDEF2]]) - ROW(Tabella2026[[#Headers],[preDEF2]])&lt;=ABS(SUM(Tabella2026[preDEF2])-N_TESSERE),Tabella2026[[#This Row],[preDEF2]]-1,Tabella2026[[#This Row],[preDEF2]])</f>
        <v>167</v>
      </c>
      <c r="V641" s="21">
        <f>+Tabella2026[[#This Row],[DEF - n. card]]*(PLAFOND/N_TESSERE)</f>
        <v>83500</v>
      </c>
      <c r="W641" s="18"/>
    </row>
    <row r="642" spans="2:23" x14ac:dyDescent="0.25">
      <c r="B642" s="1" t="s">
        <v>1292</v>
      </c>
      <c r="C642" s="2">
        <v>36013</v>
      </c>
      <c r="D642" s="1" t="s">
        <v>1293</v>
      </c>
      <c r="E642" s="1" t="s">
        <v>27</v>
      </c>
      <c r="F642" s="1" t="s">
        <v>58</v>
      </c>
      <c r="G642" s="1" t="s">
        <v>1059</v>
      </c>
      <c r="H642" s="1" t="s">
        <v>15835</v>
      </c>
      <c r="I642" s="5">
        <v>16723</v>
      </c>
      <c r="J642" s="5">
        <v>360045251</v>
      </c>
      <c r="K642" s="3">
        <f>+Tabella2026[[#This Row],[POP_2024]]/SUM(Tabella2026[POP_2024])</f>
        <v>2.8371254190286474E-4</v>
      </c>
      <c r="L642" s="3">
        <f>+Tabella2026[[#This Row],[INCIDENZA POPOLAZIONE]]*(PLAFOND/2)</f>
        <v>83524.759551796946</v>
      </c>
      <c r="M642" s="3">
        <f>+IFERROR(Tabella2026[[#This Row],[reddito_2024]]/Tabella2026[[#This Row],[POP_2024]],"")</f>
        <v>21529.943849787716</v>
      </c>
      <c r="N642" s="3">
        <f>+IF(Tabella2026[[#This Row],[REDDITO COMPLESSIVO PROCAPITE]]&lt;media_aggr_reddito_pc,(media_aggr_reddito_pc-Tabella2026[[#This Row],[REDDITO COMPLESSIVO PROCAPITE]]),0)</f>
        <v>0</v>
      </c>
      <c r="O642" s="3">
        <f>+Tabella2026[[#This Row],[DIFFERENZA REDDITO INFERIORE ALLA MEDIA DALLA MEDIA]]*Tabella2026[[#This Row],[POP_2024]]</f>
        <v>0</v>
      </c>
      <c r="P642" s="3">
        <f>+Tabella2026[[#This Row],[POPOLAZIONE PER DIFFERENZA ]]/SUM(Tabella2026[[POPOLAZIONE PER DIFFERENZA ]])</f>
        <v>0</v>
      </c>
      <c r="Q642" s="3">
        <f>+Tabella2026[[#This Row],[INCIDENZA POPOLAZIONE PER DIFFERENZA]]*(PLAFOND-SUM(Tabella2026[CONTRIBUTO SULLA BASE DELLA POPOLAZIONE]))</f>
        <v>0</v>
      </c>
      <c r="R642" s="3">
        <f>+Tabella2026[[#This Row],[CONTRIBUTO SULLA BASE DELLA POPOLAZIONE]]+Tabella2026[[#This Row],[CONTRIBUTO SULLA BASE DEL REDDITO]]</f>
        <v>83524.759551796946</v>
      </c>
      <c r="S642" s="3">
        <f>+Tabella2026[[#This Row],[CONTRIBUTO TOTALE]]/(PLAFOND/N_TESSERE)</f>
        <v>167.04951910359389</v>
      </c>
      <c r="T642" s="3">
        <f>+MAX(CEILING(Tabella2026[[#This Row],[preDEF1]],1),1)</f>
        <v>168</v>
      </c>
      <c r="U642" s="9">
        <f xml:space="preserve"> IF(ROW(Tabella2026[[#This Row],[preDEF2]]) - ROW(Tabella2026[[#Headers],[preDEF2]])&lt;=ABS(SUM(Tabella2026[preDEF2])-N_TESSERE),Tabella2026[[#This Row],[preDEF2]]-1,Tabella2026[[#This Row],[preDEF2]])</f>
        <v>167</v>
      </c>
      <c r="V642" s="21">
        <f>+Tabella2026[[#This Row],[DEF - n. card]]*(PLAFOND/N_TESSERE)</f>
        <v>83500</v>
      </c>
      <c r="W642" s="18"/>
    </row>
    <row r="643" spans="2:23" x14ac:dyDescent="0.25">
      <c r="B643" s="1" t="s">
        <v>1340</v>
      </c>
      <c r="C643" s="2">
        <v>17081</v>
      </c>
      <c r="D643" s="1" t="s">
        <v>1341</v>
      </c>
      <c r="E643" s="1" t="s">
        <v>12</v>
      </c>
      <c r="F643" s="1" t="s">
        <v>50</v>
      </c>
      <c r="G643" s="1" t="s">
        <v>1059</v>
      </c>
      <c r="H643" s="1" t="s">
        <v>15835</v>
      </c>
      <c r="I643" s="5">
        <v>16692</v>
      </c>
      <c r="J643" s="5">
        <v>372622364</v>
      </c>
      <c r="K643" s="3">
        <f>+Tabella2026[[#This Row],[POP_2024]]/SUM(Tabella2026[POP_2024])</f>
        <v>2.8318661421052553E-4</v>
      </c>
      <c r="L643" s="3">
        <f>+Tabella2026[[#This Row],[INCIDENZA POPOLAZIONE]]*(PLAFOND/2)</f>
        <v>83369.926833618054</v>
      </c>
      <c r="M643" s="3">
        <f>+IFERROR(Tabella2026[[#This Row],[reddito_2024]]/Tabella2026[[#This Row],[POP_2024]],"")</f>
        <v>22323.410256410258</v>
      </c>
      <c r="N643" s="3">
        <f>+IF(Tabella2026[[#This Row],[REDDITO COMPLESSIVO PROCAPITE]]&lt;media_aggr_reddito_pc,(media_aggr_reddito_pc-Tabella2026[[#This Row],[REDDITO COMPLESSIVO PROCAPITE]]),0)</f>
        <v>0</v>
      </c>
      <c r="O643" s="3">
        <f>+Tabella2026[[#This Row],[DIFFERENZA REDDITO INFERIORE ALLA MEDIA DALLA MEDIA]]*Tabella2026[[#This Row],[POP_2024]]</f>
        <v>0</v>
      </c>
      <c r="P643" s="3">
        <f>+Tabella2026[[#This Row],[POPOLAZIONE PER DIFFERENZA ]]/SUM(Tabella2026[[POPOLAZIONE PER DIFFERENZA ]])</f>
        <v>0</v>
      </c>
      <c r="Q643" s="3">
        <f>+Tabella2026[[#This Row],[INCIDENZA POPOLAZIONE PER DIFFERENZA]]*(PLAFOND-SUM(Tabella2026[CONTRIBUTO SULLA BASE DELLA POPOLAZIONE]))</f>
        <v>0</v>
      </c>
      <c r="R643" s="3">
        <f>+Tabella2026[[#This Row],[CONTRIBUTO SULLA BASE DELLA POPOLAZIONE]]+Tabella2026[[#This Row],[CONTRIBUTO SULLA BASE DEL REDDITO]]</f>
        <v>83369.926833618054</v>
      </c>
      <c r="S643" s="3">
        <f>+Tabella2026[[#This Row],[CONTRIBUTO TOTALE]]/(PLAFOND/N_TESSERE)</f>
        <v>166.7398536672361</v>
      </c>
      <c r="T643" s="3">
        <f>+MAX(CEILING(Tabella2026[[#This Row],[preDEF1]],1),1)</f>
        <v>167</v>
      </c>
      <c r="U643" s="9">
        <f xml:space="preserve"> IF(ROW(Tabella2026[[#This Row],[preDEF2]]) - ROW(Tabella2026[[#Headers],[preDEF2]])&lt;=ABS(SUM(Tabella2026[preDEF2])-N_TESSERE),Tabella2026[[#This Row],[preDEF2]]-1,Tabella2026[[#This Row],[preDEF2]])</f>
        <v>166</v>
      </c>
      <c r="V643" s="21">
        <f>+Tabella2026[[#This Row],[DEF - n. card]]*(PLAFOND/N_TESSERE)</f>
        <v>83000</v>
      </c>
      <c r="W643" s="18"/>
    </row>
    <row r="644" spans="2:23" x14ac:dyDescent="0.25">
      <c r="B644" s="1" t="s">
        <v>1338</v>
      </c>
      <c r="C644" s="2">
        <v>20045</v>
      </c>
      <c r="D644" s="1" t="s">
        <v>1339</v>
      </c>
      <c r="E644" s="1" t="s">
        <v>12</v>
      </c>
      <c r="F644" s="1" t="s">
        <v>332</v>
      </c>
      <c r="G644" s="1" t="s">
        <v>1059</v>
      </c>
      <c r="H644" s="1" t="s">
        <v>15835</v>
      </c>
      <c r="I644" s="5">
        <v>16691</v>
      </c>
      <c r="J644" s="5">
        <v>345127970</v>
      </c>
      <c r="K644" s="3">
        <f>+Tabella2026[[#This Row],[POP_2024]]/SUM(Tabella2026[POP_2024])</f>
        <v>2.8316964880109526E-4</v>
      </c>
      <c r="L644" s="3">
        <f>+Tabella2026[[#This Row],[INCIDENZA POPOLAZIONE]]*(PLAFOND/2)</f>
        <v>83364.93222980584</v>
      </c>
      <c r="M644" s="3">
        <f>+IFERROR(Tabella2026[[#This Row],[reddito_2024]]/Tabella2026[[#This Row],[POP_2024]],"")</f>
        <v>20677.489065963691</v>
      </c>
      <c r="N644" s="3">
        <f>+IF(Tabella2026[[#This Row],[REDDITO COMPLESSIVO PROCAPITE]]&lt;media_aggr_reddito_pc,(media_aggr_reddito_pc-Tabella2026[[#This Row],[REDDITO COMPLESSIVO PROCAPITE]]),0)</f>
        <v>0</v>
      </c>
      <c r="O644" s="3">
        <f>+Tabella2026[[#This Row],[DIFFERENZA REDDITO INFERIORE ALLA MEDIA DALLA MEDIA]]*Tabella2026[[#This Row],[POP_2024]]</f>
        <v>0</v>
      </c>
      <c r="P644" s="3">
        <f>+Tabella2026[[#This Row],[POPOLAZIONE PER DIFFERENZA ]]/SUM(Tabella2026[[POPOLAZIONE PER DIFFERENZA ]])</f>
        <v>0</v>
      </c>
      <c r="Q644" s="3">
        <f>+Tabella2026[[#This Row],[INCIDENZA POPOLAZIONE PER DIFFERENZA]]*(PLAFOND-SUM(Tabella2026[CONTRIBUTO SULLA BASE DELLA POPOLAZIONE]))</f>
        <v>0</v>
      </c>
      <c r="R644" s="3">
        <f>+Tabella2026[[#This Row],[CONTRIBUTO SULLA BASE DELLA POPOLAZIONE]]+Tabella2026[[#This Row],[CONTRIBUTO SULLA BASE DEL REDDITO]]</f>
        <v>83364.93222980584</v>
      </c>
      <c r="S644" s="3">
        <f>+Tabella2026[[#This Row],[CONTRIBUTO TOTALE]]/(PLAFOND/N_TESSERE)</f>
        <v>166.72986445961169</v>
      </c>
      <c r="T644" s="3">
        <f>+MAX(CEILING(Tabella2026[[#This Row],[preDEF1]],1),1)</f>
        <v>167</v>
      </c>
      <c r="U644" s="9">
        <f xml:space="preserve"> IF(ROW(Tabella2026[[#This Row],[preDEF2]]) - ROW(Tabella2026[[#Headers],[preDEF2]])&lt;=ABS(SUM(Tabella2026[preDEF2])-N_TESSERE),Tabella2026[[#This Row],[preDEF2]]-1,Tabella2026[[#This Row],[preDEF2]])</f>
        <v>166</v>
      </c>
      <c r="V644" s="21">
        <f>+Tabella2026[[#This Row],[DEF - n. card]]*(PLAFOND/N_TESSERE)</f>
        <v>83000</v>
      </c>
      <c r="W644" s="18"/>
    </row>
    <row r="645" spans="2:23" x14ac:dyDescent="0.25">
      <c r="B645" s="1" t="s">
        <v>1378</v>
      </c>
      <c r="C645" s="2">
        <v>58036</v>
      </c>
      <c r="D645" s="1" t="s">
        <v>1379</v>
      </c>
      <c r="E645" s="1" t="s">
        <v>8</v>
      </c>
      <c r="F645" s="1" t="s">
        <v>7</v>
      </c>
      <c r="G645" s="1" t="s">
        <v>1059</v>
      </c>
      <c r="H645" s="1" t="s">
        <v>15834</v>
      </c>
      <c r="I645" s="5">
        <v>16678</v>
      </c>
      <c r="J645" s="5">
        <v>251738287</v>
      </c>
      <c r="K645" s="3">
        <f>+Tabella2026[[#This Row],[POP_2024]]/SUM(Tabella2026[POP_2024])</f>
        <v>2.8294909847850135E-4</v>
      </c>
      <c r="L645" s="3">
        <f>+Tabella2026[[#This Row],[INCIDENZA POPOLAZIONE]]*(PLAFOND/2)</f>
        <v>83300.002380246937</v>
      </c>
      <c r="M645" s="3">
        <f>+IFERROR(Tabella2026[[#This Row],[reddito_2024]]/Tabella2026[[#This Row],[POP_2024]],"")</f>
        <v>15094.033277371387</v>
      </c>
      <c r="N645" s="3">
        <f>+IF(Tabella2026[[#This Row],[REDDITO COMPLESSIVO PROCAPITE]]&lt;media_aggr_reddito_pc,(media_aggr_reddito_pc-Tabella2026[[#This Row],[REDDITO COMPLESSIVO PROCAPITE]]),0)</f>
        <v>2731.0327852373539</v>
      </c>
      <c r="O645" s="3">
        <f>+Tabella2026[[#This Row],[DIFFERENZA REDDITO INFERIORE ALLA MEDIA DALLA MEDIA]]*Tabella2026[[#This Row],[POP_2024]]</f>
        <v>45548164.792188585</v>
      </c>
      <c r="P645" s="3">
        <f>+Tabella2026[[#This Row],[POPOLAZIONE PER DIFFERENZA ]]/SUM(Tabella2026[[POPOLAZIONE PER DIFFERENZA ]])</f>
        <v>4.0409516734562438E-4</v>
      </c>
      <c r="Q645" s="3">
        <f>+Tabella2026[[#This Row],[INCIDENZA POPOLAZIONE PER DIFFERENZA]]*(PLAFOND-SUM(Tabella2026[CONTRIBUTO SULLA BASE DELLA POPOLAZIONE]))</f>
        <v>118965.31419517679</v>
      </c>
      <c r="R645" s="3">
        <f>+Tabella2026[[#This Row],[CONTRIBUTO SULLA BASE DELLA POPOLAZIONE]]+Tabella2026[[#This Row],[CONTRIBUTO SULLA BASE DEL REDDITO]]</f>
        <v>202265.31657542373</v>
      </c>
      <c r="S645" s="3">
        <f>+Tabella2026[[#This Row],[CONTRIBUTO TOTALE]]/(PLAFOND/N_TESSERE)</f>
        <v>404.53063315084745</v>
      </c>
      <c r="T645" s="3">
        <f>+MAX(CEILING(Tabella2026[[#This Row],[preDEF1]],1),1)</f>
        <v>405</v>
      </c>
      <c r="U645" s="9">
        <f xml:space="preserve"> IF(ROW(Tabella2026[[#This Row],[preDEF2]]) - ROW(Tabella2026[[#Headers],[preDEF2]])&lt;=ABS(SUM(Tabella2026[preDEF2])-N_TESSERE),Tabella2026[[#This Row],[preDEF2]]-1,Tabella2026[[#This Row],[preDEF2]])</f>
        <v>404</v>
      </c>
      <c r="V645" s="21">
        <f>+Tabella2026[[#This Row],[DEF - n. card]]*(PLAFOND/N_TESSERE)</f>
        <v>202000</v>
      </c>
      <c r="W645" s="18"/>
    </row>
    <row r="646" spans="2:23" x14ac:dyDescent="0.25">
      <c r="B646" s="1" t="s">
        <v>1348</v>
      </c>
      <c r="C646" s="2">
        <v>12096</v>
      </c>
      <c r="D646" s="1" t="s">
        <v>1349</v>
      </c>
      <c r="E646" s="1" t="s">
        <v>12</v>
      </c>
      <c r="F646" s="1" t="s">
        <v>157</v>
      </c>
      <c r="G646" s="1" t="s">
        <v>1059</v>
      </c>
      <c r="H646" s="1" t="s">
        <v>15835</v>
      </c>
      <c r="I646" s="5">
        <v>16612</v>
      </c>
      <c r="J646" s="5">
        <v>252805296</v>
      </c>
      <c r="K646" s="3">
        <f>+Tabella2026[[#This Row],[POP_2024]]/SUM(Tabella2026[POP_2024])</f>
        <v>2.8182938145610172E-4</v>
      </c>
      <c r="L646" s="3">
        <f>+Tabella2026[[#This Row],[INCIDENZA POPOLAZIONE]]*(PLAFOND/2)</f>
        <v>82970.358528640252</v>
      </c>
      <c r="M646" s="3">
        <f>+IFERROR(Tabella2026[[#This Row],[reddito_2024]]/Tabella2026[[#This Row],[POP_2024]],"")</f>
        <v>15218.233566096798</v>
      </c>
      <c r="N646" s="3">
        <f>+IF(Tabella2026[[#This Row],[REDDITO COMPLESSIVO PROCAPITE]]&lt;media_aggr_reddito_pc,(media_aggr_reddito_pc-Tabella2026[[#This Row],[REDDITO COMPLESSIVO PROCAPITE]]),0)</f>
        <v>2606.8324965119427</v>
      </c>
      <c r="O646" s="3">
        <f>+Tabella2026[[#This Row],[DIFFERENZA REDDITO INFERIORE ALLA MEDIA DALLA MEDIA]]*Tabella2026[[#This Row],[POP_2024]]</f>
        <v>43304701.43205639</v>
      </c>
      <c r="P646" s="3">
        <f>+Tabella2026[[#This Row],[POPOLAZIONE PER DIFFERENZA ]]/SUM(Tabella2026[[POPOLAZIONE PER DIFFERENZA ]])</f>
        <v>3.8419156187474333E-4</v>
      </c>
      <c r="Q646" s="3">
        <f>+Tabella2026[[#This Row],[INCIDENZA POPOLAZIONE PER DIFFERENZA]]*(PLAFOND-SUM(Tabella2026[CONTRIBUTO SULLA BASE DELLA POPOLAZIONE]))</f>
        <v>113105.70767225348</v>
      </c>
      <c r="R646" s="3">
        <f>+Tabella2026[[#This Row],[CONTRIBUTO SULLA BASE DELLA POPOLAZIONE]]+Tabella2026[[#This Row],[CONTRIBUTO SULLA BASE DEL REDDITO]]</f>
        <v>196076.06620089372</v>
      </c>
      <c r="S646" s="3">
        <f>+Tabella2026[[#This Row],[CONTRIBUTO TOTALE]]/(PLAFOND/N_TESSERE)</f>
        <v>392.15213240178747</v>
      </c>
      <c r="T646" s="3">
        <f>+MAX(CEILING(Tabella2026[[#This Row],[preDEF1]],1),1)</f>
        <v>393</v>
      </c>
      <c r="U646" s="9">
        <f xml:space="preserve"> IF(ROW(Tabella2026[[#This Row],[preDEF2]]) - ROW(Tabella2026[[#Headers],[preDEF2]])&lt;=ABS(SUM(Tabella2026[preDEF2])-N_TESSERE),Tabella2026[[#This Row],[preDEF2]]-1,Tabella2026[[#This Row],[preDEF2]])</f>
        <v>392</v>
      </c>
      <c r="V646" s="21">
        <f>+Tabella2026[[#This Row],[DEF - n. card]]*(PLAFOND/N_TESSERE)</f>
        <v>196000</v>
      </c>
      <c r="W646" s="18"/>
    </row>
    <row r="647" spans="2:23" x14ac:dyDescent="0.25">
      <c r="B647" s="1" t="s">
        <v>1322</v>
      </c>
      <c r="C647" s="2">
        <v>99002</v>
      </c>
      <c r="D647" s="1" t="s">
        <v>1323</v>
      </c>
      <c r="E647" s="1" t="s">
        <v>27</v>
      </c>
      <c r="F647" s="1" t="s">
        <v>73</v>
      </c>
      <c r="G647" s="1" t="s">
        <v>1059</v>
      </c>
      <c r="H647" s="1" t="s">
        <v>15835</v>
      </c>
      <c r="I647" s="5">
        <v>16601</v>
      </c>
      <c r="J647" s="5">
        <v>286705252</v>
      </c>
      <c r="K647" s="3">
        <f>+Tabella2026[[#This Row],[POP_2024]]/SUM(Tabella2026[POP_2024])</f>
        <v>2.8164276195236847E-4</v>
      </c>
      <c r="L647" s="3">
        <f>+Tabella2026[[#This Row],[INCIDENZA POPOLAZIONE]]*(PLAFOND/2)</f>
        <v>82915.417886705807</v>
      </c>
      <c r="M647" s="3">
        <f>+IFERROR(Tabella2026[[#This Row],[reddito_2024]]/Tabella2026[[#This Row],[POP_2024]],"")</f>
        <v>17270.36033973857</v>
      </c>
      <c r="N647" s="3">
        <f>+IF(Tabella2026[[#This Row],[REDDITO COMPLESSIVO PROCAPITE]]&lt;media_aggr_reddito_pc,(media_aggr_reddito_pc-Tabella2026[[#This Row],[REDDITO COMPLESSIVO PROCAPITE]]),0)</f>
        <v>554.70572287017058</v>
      </c>
      <c r="O647" s="3">
        <f>+Tabella2026[[#This Row],[DIFFERENZA REDDITO INFERIORE ALLA MEDIA DALLA MEDIA]]*Tabella2026[[#This Row],[POP_2024]]</f>
        <v>9208669.7053677011</v>
      </c>
      <c r="P647" s="3">
        <f>+Tabella2026[[#This Row],[POPOLAZIONE PER DIFFERENZA ]]/SUM(Tabella2026[[POPOLAZIONE PER DIFFERENZA ]])</f>
        <v>8.1697669765595416E-5</v>
      </c>
      <c r="Q647" s="3">
        <f>+Tabella2026[[#This Row],[INCIDENZA POPOLAZIONE PER DIFFERENZA]]*(PLAFOND-SUM(Tabella2026[CONTRIBUTO SULLA BASE DELLA POPOLAZIONE]))</f>
        <v>24051.732705739065</v>
      </c>
      <c r="R647" s="3">
        <f>+Tabella2026[[#This Row],[CONTRIBUTO SULLA BASE DELLA POPOLAZIONE]]+Tabella2026[[#This Row],[CONTRIBUTO SULLA BASE DEL REDDITO]]</f>
        <v>106967.15059244487</v>
      </c>
      <c r="S647" s="3">
        <f>+Tabella2026[[#This Row],[CONTRIBUTO TOTALE]]/(PLAFOND/N_TESSERE)</f>
        <v>213.93430118488973</v>
      </c>
      <c r="T647" s="3">
        <f>+MAX(CEILING(Tabella2026[[#This Row],[preDEF1]],1),1)</f>
        <v>214</v>
      </c>
      <c r="U647" s="9">
        <f xml:space="preserve"> IF(ROW(Tabella2026[[#This Row],[preDEF2]]) - ROW(Tabella2026[[#Headers],[preDEF2]])&lt;=ABS(SUM(Tabella2026[preDEF2])-N_TESSERE),Tabella2026[[#This Row],[preDEF2]]-1,Tabella2026[[#This Row],[preDEF2]])</f>
        <v>213</v>
      </c>
      <c r="V647" s="21">
        <f>+Tabella2026[[#This Row],[DEF - n. card]]*(PLAFOND/N_TESSERE)</f>
        <v>106500</v>
      </c>
      <c r="W647" s="18"/>
    </row>
    <row r="648" spans="2:23" x14ac:dyDescent="0.25">
      <c r="B648" s="1" t="s">
        <v>1296</v>
      </c>
      <c r="C648" s="2">
        <v>77020</v>
      </c>
      <c r="D648" s="1" t="s">
        <v>1297</v>
      </c>
      <c r="E648" s="1" t="s">
        <v>213</v>
      </c>
      <c r="F648" s="1" t="s">
        <v>237</v>
      </c>
      <c r="G648" s="1" t="s">
        <v>1059</v>
      </c>
      <c r="H648" s="1" t="s">
        <v>15836</v>
      </c>
      <c r="I648" s="5">
        <v>16600</v>
      </c>
      <c r="J648" s="5">
        <v>211690159</v>
      </c>
      <c r="K648" s="3">
        <f>+Tabella2026[[#This Row],[POP_2024]]/SUM(Tabella2026[POP_2024])</f>
        <v>2.8162579654293814E-4</v>
      </c>
      <c r="L648" s="3">
        <f>+Tabella2026[[#This Row],[INCIDENZA POPOLAZIONE]]*(PLAFOND/2)</f>
        <v>82910.423282893578</v>
      </c>
      <c r="M648" s="3">
        <f>+IFERROR(Tabella2026[[#This Row],[reddito_2024]]/Tabella2026[[#This Row],[POP_2024]],"")</f>
        <v>12752.419216867469</v>
      </c>
      <c r="N648" s="3">
        <f>+IF(Tabella2026[[#This Row],[REDDITO COMPLESSIVO PROCAPITE]]&lt;media_aggr_reddito_pc,(media_aggr_reddito_pc-Tabella2026[[#This Row],[REDDITO COMPLESSIVO PROCAPITE]]),0)</f>
        <v>5072.646845741272</v>
      </c>
      <c r="O648" s="3">
        <f>+Tabella2026[[#This Row],[DIFFERENZA REDDITO INFERIORE ALLA MEDIA DALLA MEDIA]]*Tabella2026[[#This Row],[POP_2024]]</f>
        <v>84205937.639305115</v>
      </c>
      <c r="P648" s="3">
        <f>+Tabella2026[[#This Row],[POPOLAZIONE PER DIFFERENZA ]]/SUM(Tabella2026[[POPOLAZIONE PER DIFFERENZA ]])</f>
        <v>7.470600103669996E-4</v>
      </c>
      <c r="Q648" s="3">
        <f>+Tabella2026[[#This Row],[INCIDENZA POPOLAZIONE PER DIFFERENZA]]*(PLAFOND-SUM(Tabella2026[CONTRIBUTO SULLA BASE DELLA POPOLAZIONE]))</f>
        <v>219933.9067570378</v>
      </c>
      <c r="R648" s="3">
        <f>+Tabella2026[[#This Row],[CONTRIBUTO SULLA BASE DELLA POPOLAZIONE]]+Tabella2026[[#This Row],[CONTRIBUTO SULLA BASE DEL REDDITO]]</f>
        <v>302844.33003993134</v>
      </c>
      <c r="S648" s="3">
        <f>+Tabella2026[[#This Row],[CONTRIBUTO TOTALE]]/(PLAFOND/N_TESSERE)</f>
        <v>605.68866007986264</v>
      </c>
      <c r="T648" s="3">
        <f>+MAX(CEILING(Tabella2026[[#This Row],[preDEF1]],1),1)</f>
        <v>606</v>
      </c>
      <c r="U648" s="9">
        <f xml:space="preserve"> IF(ROW(Tabella2026[[#This Row],[preDEF2]]) - ROW(Tabella2026[[#Headers],[preDEF2]])&lt;=ABS(SUM(Tabella2026[preDEF2])-N_TESSERE),Tabella2026[[#This Row],[preDEF2]]-1,Tabella2026[[#This Row],[preDEF2]])</f>
        <v>605</v>
      </c>
      <c r="V648" s="21">
        <f>+Tabella2026[[#This Row],[DEF - n. card]]*(PLAFOND/N_TESSERE)</f>
        <v>302500</v>
      </c>
      <c r="W648" s="18"/>
    </row>
    <row r="649" spans="2:23" x14ac:dyDescent="0.25">
      <c r="B649" s="1" t="s">
        <v>1294</v>
      </c>
      <c r="C649" s="2">
        <v>71036</v>
      </c>
      <c r="D649" s="1" t="s">
        <v>1295</v>
      </c>
      <c r="E649" s="1" t="s">
        <v>33</v>
      </c>
      <c r="F649" s="1" t="s">
        <v>78</v>
      </c>
      <c r="G649" s="1" t="s">
        <v>1059</v>
      </c>
      <c r="H649" s="1" t="s">
        <v>15836</v>
      </c>
      <c r="I649" s="5">
        <v>16597</v>
      </c>
      <c r="J649" s="5">
        <v>175515578</v>
      </c>
      <c r="K649" s="3">
        <f>+Tabella2026[[#This Row],[POP_2024]]/SUM(Tabella2026[POP_2024])</f>
        <v>2.8157490031464725E-4</v>
      </c>
      <c r="L649" s="3">
        <f>+Tabella2026[[#This Row],[INCIDENZA POPOLAZIONE]]*(PLAFOND/2)</f>
        <v>82895.439471456921</v>
      </c>
      <c r="M649" s="3">
        <f>+IFERROR(Tabella2026[[#This Row],[reddito_2024]]/Tabella2026[[#This Row],[POP_2024]],"")</f>
        <v>10575.138760016871</v>
      </c>
      <c r="N649" s="3">
        <f>+IF(Tabella2026[[#This Row],[REDDITO COMPLESSIVO PROCAPITE]]&lt;media_aggr_reddito_pc,(media_aggr_reddito_pc-Tabella2026[[#This Row],[REDDITO COMPLESSIVO PROCAPITE]]),0)</f>
        <v>7249.9273025918701</v>
      </c>
      <c r="O649" s="3">
        <f>+Tabella2026[[#This Row],[DIFFERENZA REDDITO INFERIORE ALLA MEDIA DALLA MEDIA]]*Tabella2026[[#This Row],[POP_2024]]</f>
        <v>120327043.44111727</v>
      </c>
      <c r="P649" s="3">
        <f>+Tabella2026[[#This Row],[POPOLAZIONE PER DIFFERENZA ]]/SUM(Tabella2026[[POPOLAZIONE PER DIFFERENZA ]])</f>
        <v>1.0675199972904582E-3</v>
      </c>
      <c r="Q649" s="3">
        <f>+Tabella2026[[#This Row],[INCIDENZA POPOLAZIONE PER DIFFERENZA]]*(PLAFOND-SUM(Tabella2026[CONTRIBUTO SULLA BASE DELLA POPOLAZIONE]))</f>
        <v>314277.08656231419</v>
      </c>
      <c r="R649" s="3">
        <f>+Tabella2026[[#This Row],[CONTRIBUTO SULLA BASE DELLA POPOLAZIONE]]+Tabella2026[[#This Row],[CONTRIBUTO SULLA BASE DEL REDDITO]]</f>
        <v>397172.52603377111</v>
      </c>
      <c r="S649" s="3">
        <f>+Tabella2026[[#This Row],[CONTRIBUTO TOTALE]]/(PLAFOND/N_TESSERE)</f>
        <v>794.34505206754227</v>
      </c>
      <c r="T649" s="3">
        <f>+MAX(CEILING(Tabella2026[[#This Row],[preDEF1]],1),1)</f>
        <v>795</v>
      </c>
      <c r="U649" s="9">
        <f xml:space="preserve"> IF(ROW(Tabella2026[[#This Row],[preDEF2]]) - ROW(Tabella2026[[#Headers],[preDEF2]])&lt;=ABS(SUM(Tabella2026[preDEF2])-N_TESSERE),Tabella2026[[#This Row],[preDEF2]]-1,Tabella2026[[#This Row],[preDEF2]])</f>
        <v>794</v>
      </c>
      <c r="V649" s="21">
        <f>+Tabella2026[[#This Row],[DEF - n. card]]*(PLAFOND/N_TESSERE)</f>
        <v>397000</v>
      </c>
      <c r="W649" s="18"/>
    </row>
    <row r="650" spans="2:23" x14ac:dyDescent="0.25">
      <c r="B650" s="1" t="s">
        <v>1382</v>
      </c>
      <c r="C650" s="2">
        <v>23073</v>
      </c>
      <c r="D650" s="1" t="s">
        <v>1383</v>
      </c>
      <c r="E650" s="1" t="s">
        <v>38</v>
      </c>
      <c r="F650" s="1" t="s">
        <v>37</v>
      </c>
      <c r="G650" s="1" t="s">
        <v>1059</v>
      </c>
      <c r="H650" s="1" t="s">
        <v>15835</v>
      </c>
      <c r="I650" s="5">
        <v>16590</v>
      </c>
      <c r="J650" s="5">
        <v>334958375</v>
      </c>
      <c r="K650" s="3">
        <f>+Tabella2026[[#This Row],[POP_2024]]/SUM(Tabella2026[POP_2024])</f>
        <v>2.8145614244863521E-4</v>
      </c>
      <c r="L650" s="3">
        <f>+Tabella2026[[#This Row],[INCIDENZA POPOLAZIONE]]*(PLAFOND/2)</f>
        <v>82860.477244771377</v>
      </c>
      <c r="M650" s="3">
        <f>+IFERROR(Tabella2026[[#This Row],[reddito_2024]]/Tabella2026[[#This Row],[POP_2024]],"")</f>
        <v>20190.378239903555</v>
      </c>
      <c r="N650" s="3">
        <f>+IF(Tabella2026[[#This Row],[REDDITO COMPLESSIVO PROCAPITE]]&lt;media_aggr_reddito_pc,(media_aggr_reddito_pc-Tabella2026[[#This Row],[REDDITO COMPLESSIVO PROCAPITE]]),0)</f>
        <v>0</v>
      </c>
      <c r="O650" s="3">
        <f>+Tabella2026[[#This Row],[DIFFERENZA REDDITO INFERIORE ALLA MEDIA DALLA MEDIA]]*Tabella2026[[#This Row],[POP_2024]]</f>
        <v>0</v>
      </c>
      <c r="P650" s="3">
        <f>+Tabella2026[[#This Row],[POPOLAZIONE PER DIFFERENZA ]]/SUM(Tabella2026[[POPOLAZIONE PER DIFFERENZA ]])</f>
        <v>0</v>
      </c>
      <c r="Q650" s="3">
        <f>+Tabella2026[[#This Row],[INCIDENZA POPOLAZIONE PER DIFFERENZA]]*(PLAFOND-SUM(Tabella2026[CONTRIBUTO SULLA BASE DELLA POPOLAZIONE]))</f>
        <v>0</v>
      </c>
      <c r="R650" s="3">
        <f>+Tabella2026[[#This Row],[CONTRIBUTO SULLA BASE DELLA POPOLAZIONE]]+Tabella2026[[#This Row],[CONTRIBUTO SULLA BASE DEL REDDITO]]</f>
        <v>82860.477244771377</v>
      </c>
      <c r="S650" s="3">
        <f>+Tabella2026[[#This Row],[CONTRIBUTO TOTALE]]/(PLAFOND/N_TESSERE)</f>
        <v>165.72095448954275</v>
      </c>
      <c r="T650" s="3">
        <f>+MAX(CEILING(Tabella2026[[#This Row],[preDEF1]],1),1)</f>
        <v>166</v>
      </c>
      <c r="U650" s="9">
        <f xml:space="preserve"> IF(ROW(Tabella2026[[#This Row],[preDEF2]]) - ROW(Tabella2026[[#Headers],[preDEF2]])&lt;=ABS(SUM(Tabella2026[preDEF2])-N_TESSERE),Tabella2026[[#This Row],[preDEF2]]-1,Tabella2026[[#This Row],[preDEF2]])</f>
        <v>165</v>
      </c>
      <c r="V650" s="21">
        <f>+Tabella2026[[#This Row],[DEF - n. card]]*(PLAFOND/N_TESSERE)</f>
        <v>82500</v>
      </c>
      <c r="W650" s="18"/>
    </row>
    <row r="651" spans="2:23" x14ac:dyDescent="0.25">
      <c r="B651" s="1" t="s">
        <v>1334</v>
      </c>
      <c r="C651" s="2">
        <v>48035</v>
      </c>
      <c r="D651" s="1" t="s">
        <v>1335</v>
      </c>
      <c r="E651" s="1" t="s">
        <v>30</v>
      </c>
      <c r="F651" s="1" t="s">
        <v>29</v>
      </c>
      <c r="G651" s="1" t="s">
        <v>1059</v>
      </c>
      <c r="H651" s="1" t="s">
        <v>15834</v>
      </c>
      <c r="I651" s="5">
        <v>16556</v>
      </c>
      <c r="J651" s="5">
        <v>328039896</v>
      </c>
      <c r="K651" s="3">
        <f>+Tabella2026[[#This Row],[POP_2024]]/SUM(Tabella2026[POP_2024])</f>
        <v>2.8087931852800507E-4</v>
      </c>
      <c r="L651" s="3">
        <f>+Tabella2026[[#This Row],[INCIDENZA POPOLAZIONE]]*(PLAFOND/2)</f>
        <v>82690.660715155798</v>
      </c>
      <c r="M651" s="3">
        <f>+IFERROR(Tabella2026[[#This Row],[reddito_2024]]/Tabella2026[[#This Row],[POP_2024]],"")</f>
        <v>19813.958444068616</v>
      </c>
      <c r="N651" s="3">
        <f>+IF(Tabella2026[[#This Row],[REDDITO COMPLESSIVO PROCAPITE]]&lt;media_aggr_reddito_pc,(media_aggr_reddito_pc-Tabella2026[[#This Row],[REDDITO COMPLESSIVO PROCAPITE]]),0)</f>
        <v>0</v>
      </c>
      <c r="O651" s="3">
        <f>+Tabella2026[[#This Row],[DIFFERENZA REDDITO INFERIORE ALLA MEDIA DALLA MEDIA]]*Tabella2026[[#This Row],[POP_2024]]</f>
        <v>0</v>
      </c>
      <c r="P651" s="3">
        <f>+Tabella2026[[#This Row],[POPOLAZIONE PER DIFFERENZA ]]/SUM(Tabella2026[[POPOLAZIONE PER DIFFERENZA ]])</f>
        <v>0</v>
      </c>
      <c r="Q651" s="3">
        <f>+Tabella2026[[#This Row],[INCIDENZA POPOLAZIONE PER DIFFERENZA]]*(PLAFOND-SUM(Tabella2026[CONTRIBUTO SULLA BASE DELLA POPOLAZIONE]))</f>
        <v>0</v>
      </c>
      <c r="R651" s="3">
        <f>+Tabella2026[[#This Row],[CONTRIBUTO SULLA BASE DELLA POPOLAZIONE]]+Tabella2026[[#This Row],[CONTRIBUTO SULLA BASE DEL REDDITO]]</f>
        <v>82690.660715155798</v>
      </c>
      <c r="S651" s="3">
        <f>+Tabella2026[[#This Row],[CONTRIBUTO TOTALE]]/(PLAFOND/N_TESSERE)</f>
        <v>165.3813214303116</v>
      </c>
      <c r="T651" s="3">
        <f>+MAX(CEILING(Tabella2026[[#This Row],[preDEF1]],1),1)</f>
        <v>166</v>
      </c>
      <c r="U651" s="9">
        <f xml:space="preserve"> IF(ROW(Tabella2026[[#This Row],[preDEF2]]) - ROW(Tabella2026[[#Headers],[preDEF2]])&lt;=ABS(SUM(Tabella2026[preDEF2])-N_TESSERE),Tabella2026[[#This Row],[preDEF2]]-1,Tabella2026[[#This Row],[preDEF2]])</f>
        <v>165</v>
      </c>
      <c r="V651" s="21">
        <f>+Tabella2026[[#This Row],[DEF - n. card]]*(PLAFOND/N_TESSERE)</f>
        <v>82500</v>
      </c>
      <c r="W651" s="18"/>
    </row>
    <row r="652" spans="2:23" x14ac:dyDescent="0.25">
      <c r="B652" s="1" t="s">
        <v>1330</v>
      </c>
      <c r="C652" s="2">
        <v>26089</v>
      </c>
      <c r="D652" s="1" t="s">
        <v>1331</v>
      </c>
      <c r="E652" s="1" t="s">
        <v>38</v>
      </c>
      <c r="F652" s="1" t="s">
        <v>150</v>
      </c>
      <c r="G652" s="1" t="s">
        <v>1059</v>
      </c>
      <c r="H652" s="1" t="s">
        <v>15835</v>
      </c>
      <c r="I652" s="5">
        <v>16554</v>
      </c>
      <c r="J652" s="5">
        <v>300265611</v>
      </c>
      <c r="K652" s="3">
        <f>+Tabella2026[[#This Row],[POP_2024]]/SUM(Tabella2026[POP_2024])</f>
        <v>2.8084538770914446E-4</v>
      </c>
      <c r="L652" s="3">
        <f>+Tabella2026[[#This Row],[INCIDENZA POPOLAZIONE]]*(PLAFOND/2)</f>
        <v>82680.671507531355</v>
      </c>
      <c r="M652" s="3">
        <f>+IFERROR(Tabella2026[[#This Row],[reddito_2024]]/Tabella2026[[#This Row],[POP_2024]],"")</f>
        <v>18138.553280173976</v>
      </c>
      <c r="N652" s="3">
        <f>+IF(Tabella2026[[#This Row],[REDDITO COMPLESSIVO PROCAPITE]]&lt;media_aggr_reddito_pc,(media_aggr_reddito_pc-Tabella2026[[#This Row],[REDDITO COMPLESSIVO PROCAPITE]]),0)</f>
        <v>0</v>
      </c>
      <c r="O652" s="3">
        <f>+Tabella2026[[#This Row],[DIFFERENZA REDDITO INFERIORE ALLA MEDIA DALLA MEDIA]]*Tabella2026[[#This Row],[POP_2024]]</f>
        <v>0</v>
      </c>
      <c r="P652" s="3">
        <f>+Tabella2026[[#This Row],[POPOLAZIONE PER DIFFERENZA ]]/SUM(Tabella2026[[POPOLAZIONE PER DIFFERENZA ]])</f>
        <v>0</v>
      </c>
      <c r="Q652" s="3">
        <f>+Tabella2026[[#This Row],[INCIDENZA POPOLAZIONE PER DIFFERENZA]]*(PLAFOND-SUM(Tabella2026[CONTRIBUTO SULLA BASE DELLA POPOLAZIONE]))</f>
        <v>0</v>
      </c>
      <c r="R652" s="3">
        <f>+Tabella2026[[#This Row],[CONTRIBUTO SULLA BASE DELLA POPOLAZIONE]]+Tabella2026[[#This Row],[CONTRIBUTO SULLA BASE DEL REDDITO]]</f>
        <v>82680.671507531355</v>
      </c>
      <c r="S652" s="3">
        <f>+Tabella2026[[#This Row],[CONTRIBUTO TOTALE]]/(PLAFOND/N_TESSERE)</f>
        <v>165.36134301506272</v>
      </c>
      <c r="T652" s="3">
        <f>+MAX(CEILING(Tabella2026[[#This Row],[preDEF1]],1),1)</f>
        <v>166</v>
      </c>
      <c r="U652" s="9">
        <f xml:space="preserve"> IF(ROW(Tabella2026[[#This Row],[preDEF2]]) - ROW(Tabella2026[[#Headers],[preDEF2]])&lt;=ABS(SUM(Tabella2026[preDEF2])-N_TESSERE),Tabella2026[[#This Row],[preDEF2]]-1,Tabella2026[[#This Row],[preDEF2]])</f>
        <v>165</v>
      </c>
      <c r="V652" s="21">
        <f>+Tabella2026[[#This Row],[DEF - n. card]]*(PLAFOND/N_TESSERE)</f>
        <v>82500</v>
      </c>
      <c r="W652" s="18"/>
    </row>
    <row r="653" spans="2:23" x14ac:dyDescent="0.25">
      <c r="B653" s="1" t="s">
        <v>1342</v>
      </c>
      <c r="C653" s="2">
        <v>39002</v>
      </c>
      <c r="D653" s="1" t="s">
        <v>1343</v>
      </c>
      <c r="E653" s="1" t="s">
        <v>27</v>
      </c>
      <c r="F653" s="1" t="s">
        <v>69</v>
      </c>
      <c r="G653" s="1" t="s">
        <v>1059</v>
      </c>
      <c r="H653" s="1" t="s">
        <v>15835</v>
      </c>
      <c r="I653" s="5">
        <v>16543</v>
      </c>
      <c r="J653" s="5">
        <v>313940126</v>
      </c>
      <c r="K653" s="3">
        <f>+Tabella2026[[#This Row],[POP_2024]]/SUM(Tabella2026[POP_2024])</f>
        <v>2.8065876820541121E-4</v>
      </c>
      <c r="L653" s="3">
        <f>+Tabella2026[[#This Row],[INCIDENZA POPOLAZIONE]]*(PLAFOND/2)</f>
        <v>82625.73086559691</v>
      </c>
      <c r="M653" s="3">
        <f>+IFERROR(Tabella2026[[#This Row],[reddito_2024]]/Tabella2026[[#This Row],[POP_2024]],"")</f>
        <v>18977.218521429004</v>
      </c>
      <c r="N653" s="3">
        <f>+IF(Tabella2026[[#This Row],[REDDITO COMPLESSIVO PROCAPITE]]&lt;media_aggr_reddito_pc,(media_aggr_reddito_pc-Tabella2026[[#This Row],[REDDITO COMPLESSIVO PROCAPITE]]),0)</f>
        <v>0</v>
      </c>
      <c r="O653" s="3">
        <f>+Tabella2026[[#This Row],[DIFFERENZA REDDITO INFERIORE ALLA MEDIA DALLA MEDIA]]*Tabella2026[[#This Row],[POP_2024]]</f>
        <v>0</v>
      </c>
      <c r="P653" s="3">
        <f>+Tabella2026[[#This Row],[POPOLAZIONE PER DIFFERENZA ]]/SUM(Tabella2026[[POPOLAZIONE PER DIFFERENZA ]])</f>
        <v>0</v>
      </c>
      <c r="Q653" s="3">
        <f>+Tabella2026[[#This Row],[INCIDENZA POPOLAZIONE PER DIFFERENZA]]*(PLAFOND-SUM(Tabella2026[CONTRIBUTO SULLA BASE DELLA POPOLAZIONE]))</f>
        <v>0</v>
      </c>
      <c r="R653" s="3">
        <f>+Tabella2026[[#This Row],[CONTRIBUTO SULLA BASE DELLA POPOLAZIONE]]+Tabella2026[[#This Row],[CONTRIBUTO SULLA BASE DEL REDDITO]]</f>
        <v>82625.73086559691</v>
      </c>
      <c r="S653" s="3">
        <f>+Tabella2026[[#This Row],[CONTRIBUTO TOTALE]]/(PLAFOND/N_TESSERE)</f>
        <v>165.25146173119381</v>
      </c>
      <c r="T653" s="3">
        <f>+MAX(CEILING(Tabella2026[[#This Row],[preDEF1]],1),1)</f>
        <v>166</v>
      </c>
      <c r="U653" s="9">
        <f xml:space="preserve"> IF(ROW(Tabella2026[[#This Row],[preDEF2]]) - ROW(Tabella2026[[#Headers],[preDEF2]])&lt;=ABS(SUM(Tabella2026[preDEF2])-N_TESSERE),Tabella2026[[#This Row],[preDEF2]]-1,Tabella2026[[#This Row],[preDEF2]])</f>
        <v>165</v>
      </c>
      <c r="V653" s="21">
        <f>+Tabella2026[[#This Row],[DEF - n. card]]*(PLAFOND/N_TESSERE)</f>
        <v>82500</v>
      </c>
      <c r="W653" s="18"/>
    </row>
    <row r="654" spans="2:23" x14ac:dyDescent="0.25">
      <c r="B654" s="1" t="s">
        <v>1392</v>
      </c>
      <c r="C654" s="2">
        <v>37021</v>
      </c>
      <c r="D654" s="1" t="s">
        <v>1393</v>
      </c>
      <c r="E654" s="1" t="s">
        <v>27</v>
      </c>
      <c r="F654" s="1" t="s">
        <v>26</v>
      </c>
      <c r="G654" s="1" t="s">
        <v>1059</v>
      </c>
      <c r="H654" s="1" t="s">
        <v>15835</v>
      </c>
      <c r="I654" s="5">
        <v>16531</v>
      </c>
      <c r="J654" s="5">
        <v>374425301</v>
      </c>
      <c r="K654" s="3">
        <f>+Tabella2026[[#This Row],[POP_2024]]/SUM(Tabella2026[POP_2024])</f>
        <v>2.8045518329224763E-4</v>
      </c>
      <c r="L654" s="3">
        <f>+Tabella2026[[#This Row],[INCIDENZA POPOLAZIONE]]*(PLAFOND/2)</f>
        <v>82565.795619850236</v>
      </c>
      <c r="M654" s="3">
        <f>+IFERROR(Tabella2026[[#This Row],[reddito_2024]]/Tabella2026[[#This Row],[POP_2024]],"")</f>
        <v>22649.888149537233</v>
      </c>
      <c r="N654" s="3">
        <f>+IF(Tabella2026[[#This Row],[REDDITO COMPLESSIVO PROCAPITE]]&lt;media_aggr_reddito_pc,(media_aggr_reddito_pc-Tabella2026[[#This Row],[REDDITO COMPLESSIVO PROCAPITE]]),0)</f>
        <v>0</v>
      </c>
      <c r="O654" s="3">
        <f>+Tabella2026[[#This Row],[DIFFERENZA REDDITO INFERIORE ALLA MEDIA DALLA MEDIA]]*Tabella2026[[#This Row],[POP_2024]]</f>
        <v>0</v>
      </c>
      <c r="P654" s="3">
        <f>+Tabella2026[[#This Row],[POPOLAZIONE PER DIFFERENZA ]]/SUM(Tabella2026[[POPOLAZIONE PER DIFFERENZA ]])</f>
        <v>0</v>
      </c>
      <c r="Q654" s="3">
        <f>+Tabella2026[[#This Row],[INCIDENZA POPOLAZIONE PER DIFFERENZA]]*(PLAFOND-SUM(Tabella2026[CONTRIBUTO SULLA BASE DELLA POPOLAZIONE]))</f>
        <v>0</v>
      </c>
      <c r="R654" s="3">
        <f>+Tabella2026[[#This Row],[CONTRIBUTO SULLA BASE DELLA POPOLAZIONE]]+Tabella2026[[#This Row],[CONTRIBUTO SULLA BASE DEL REDDITO]]</f>
        <v>82565.795619850236</v>
      </c>
      <c r="S654" s="3">
        <f>+Tabella2026[[#This Row],[CONTRIBUTO TOTALE]]/(PLAFOND/N_TESSERE)</f>
        <v>165.13159123970047</v>
      </c>
      <c r="T654" s="3">
        <f>+MAX(CEILING(Tabella2026[[#This Row],[preDEF1]],1),1)</f>
        <v>166</v>
      </c>
      <c r="U654" s="9">
        <f xml:space="preserve"> IF(ROW(Tabella2026[[#This Row],[preDEF2]]) - ROW(Tabella2026[[#Headers],[preDEF2]])&lt;=ABS(SUM(Tabella2026[preDEF2])-N_TESSERE),Tabella2026[[#This Row],[preDEF2]]-1,Tabella2026[[#This Row],[preDEF2]])</f>
        <v>165</v>
      </c>
      <c r="V654" s="21">
        <f>+Tabella2026[[#This Row],[DEF - n. card]]*(PLAFOND/N_TESSERE)</f>
        <v>82500</v>
      </c>
      <c r="W654" s="18"/>
    </row>
    <row r="655" spans="2:23" x14ac:dyDescent="0.25">
      <c r="B655" s="1" t="s">
        <v>1362</v>
      </c>
      <c r="C655" s="2">
        <v>88005</v>
      </c>
      <c r="D655" s="1" t="s">
        <v>1363</v>
      </c>
      <c r="E655" s="1" t="s">
        <v>21</v>
      </c>
      <c r="F655" s="1" t="s">
        <v>186</v>
      </c>
      <c r="G655" s="1" t="s">
        <v>1059</v>
      </c>
      <c r="H655" s="1" t="s">
        <v>15836</v>
      </c>
      <c r="I655" s="5">
        <v>16530</v>
      </c>
      <c r="J655" s="5">
        <v>192844003</v>
      </c>
      <c r="K655" s="3">
        <f>+Tabella2026[[#This Row],[POP_2024]]/SUM(Tabella2026[POP_2024])</f>
        <v>2.8043821788281735E-4</v>
      </c>
      <c r="L655" s="3">
        <f>+Tabella2026[[#This Row],[INCIDENZA POPOLAZIONE]]*(PLAFOND/2)</f>
        <v>82560.801016038022</v>
      </c>
      <c r="M655" s="3">
        <f>+IFERROR(Tabella2026[[#This Row],[reddito_2024]]/Tabella2026[[#This Row],[POP_2024]],"")</f>
        <v>11666.303871748336</v>
      </c>
      <c r="N655" s="3">
        <f>+IF(Tabella2026[[#This Row],[REDDITO COMPLESSIVO PROCAPITE]]&lt;media_aggr_reddito_pc,(media_aggr_reddito_pc-Tabella2026[[#This Row],[REDDITO COMPLESSIVO PROCAPITE]]),0)</f>
        <v>6158.7621908604051</v>
      </c>
      <c r="O655" s="3">
        <f>+Tabella2026[[#This Row],[DIFFERENZA REDDITO INFERIORE ALLA MEDIA DALLA MEDIA]]*Tabella2026[[#This Row],[POP_2024]]</f>
        <v>101804339.0149225</v>
      </c>
      <c r="P655" s="3">
        <f>+Tabella2026[[#This Row],[POPOLAZIONE PER DIFFERENZA ]]/SUM(Tabella2026[[POPOLAZIONE PER DIFFERENZA ]])</f>
        <v>9.0318987819682645E-4</v>
      </c>
      <c r="Q655" s="3">
        <f>+Tabella2026[[#This Row],[INCIDENZA POPOLAZIONE PER DIFFERENZA]]*(PLAFOND-SUM(Tabella2026[CONTRIBUTO SULLA BASE DELLA POPOLAZIONE]))</f>
        <v>265898.42274873814</v>
      </c>
      <c r="R655" s="3">
        <f>+Tabella2026[[#This Row],[CONTRIBUTO SULLA BASE DELLA POPOLAZIONE]]+Tabella2026[[#This Row],[CONTRIBUTO SULLA BASE DEL REDDITO]]</f>
        <v>348459.22376477614</v>
      </c>
      <c r="S655" s="3">
        <f>+Tabella2026[[#This Row],[CONTRIBUTO TOTALE]]/(PLAFOND/N_TESSERE)</f>
        <v>696.91844752955228</v>
      </c>
      <c r="T655" s="3">
        <f>+MAX(CEILING(Tabella2026[[#This Row],[preDEF1]],1),1)</f>
        <v>697</v>
      </c>
      <c r="U655" s="9">
        <f xml:space="preserve"> IF(ROW(Tabella2026[[#This Row],[preDEF2]]) - ROW(Tabella2026[[#Headers],[preDEF2]])&lt;=ABS(SUM(Tabella2026[preDEF2])-N_TESSERE),Tabella2026[[#This Row],[preDEF2]]-1,Tabella2026[[#This Row],[preDEF2]])</f>
        <v>696</v>
      </c>
      <c r="V655" s="21">
        <f>+Tabella2026[[#This Row],[DEF - n. card]]*(PLAFOND/N_TESSERE)</f>
        <v>348000</v>
      </c>
      <c r="W655" s="18"/>
    </row>
    <row r="656" spans="2:23" x14ac:dyDescent="0.25">
      <c r="B656" s="1" t="s">
        <v>1316</v>
      </c>
      <c r="C656" s="2">
        <v>51033</v>
      </c>
      <c r="D656" s="1" t="s">
        <v>1317</v>
      </c>
      <c r="E656" s="1" t="s">
        <v>30</v>
      </c>
      <c r="F656" s="1" t="s">
        <v>125</v>
      </c>
      <c r="G656" s="1" t="s">
        <v>1059</v>
      </c>
      <c r="H656" s="1" t="s">
        <v>15834</v>
      </c>
      <c r="I656" s="5">
        <v>16503</v>
      </c>
      <c r="J656" s="5">
        <v>316100238</v>
      </c>
      <c r="K656" s="3">
        <f>+Tabella2026[[#This Row],[POP_2024]]/SUM(Tabella2026[POP_2024])</f>
        <v>2.799801518281993E-4</v>
      </c>
      <c r="L656" s="3">
        <f>+Tabella2026[[#This Row],[INCIDENZA POPOLAZIONE]]*(PLAFOND/2)</f>
        <v>82425.946713108002</v>
      </c>
      <c r="M656" s="3">
        <f>+IFERROR(Tabella2026[[#This Row],[reddito_2024]]/Tabella2026[[#This Row],[POP_2024]],"")</f>
        <v>19154.107616796948</v>
      </c>
      <c r="N656" s="3">
        <f>+IF(Tabella2026[[#This Row],[REDDITO COMPLESSIVO PROCAPITE]]&lt;media_aggr_reddito_pc,(media_aggr_reddito_pc-Tabella2026[[#This Row],[REDDITO COMPLESSIVO PROCAPITE]]),0)</f>
        <v>0</v>
      </c>
      <c r="O656" s="3">
        <f>+Tabella2026[[#This Row],[DIFFERENZA REDDITO INFERIORE ALLA MEDIA DALLA MEDIA]]*Tabella2026[[#This Row],[POP_2024]]</f>
        <v>0</v>
      </c>
      <c r="P656" s="3">
        <f>+Tabella2026[[#This Row],[POPOLAZIONE PER DIFFERENZA ]]/SUM(Tabella2026[[POPOLAZIONE PER DIFFERENZA ]])</f>
        <v>0</v>
      </c>
      <c r="Q656" s="3">
        <f>+Tabella2026[[#This Row],[INCIDENZA POPOLAZIONE PER DIFFERENZA]]*(PLAFOND-SUM(Tabella2026[CONTRIBUTO SULLA BASE DELLA POPOLAZIONE]))</f>
        <v>0</v>
      </c>
      <c r="R656" s="3">
        <f>+Tabella2026[[#This Row],[CONTRIBUTO SULLA BASE DELLA POPOLAZIONE]]+Tabella2026[[#This Row],[CONTRIBUTO SULLA BASE DEL REDDITO]]</f>
        <v>82425.946713108002</v>
      </c>
      <c r="S656" s="3">
        <f>+Tabella2026[[#This Row],[CONTRIBUTO TOTALE]]/(PLAFOND/N_TESSERE)</f>
        <v>164.85189342621601</v>
      </c>
      <c r="T656" s="3">
        <f>+MAX(CEILING(Tabella2026[[#This Row],[preDEF1]],1),1)</f>
        <v>165</v>
      </c>
      <c r="U656" s="9">
        <f xml:space="preserve"> IF(ROW(Tabella2026[[#This Row],[preDEF2]]) - ROW(Tabella2026[[#Headers],[preDEF2]])&lt;=ABS(SUM(Tabella2026[preDEF2])-N_TESSERE),Tabella2026[[#This Row],[preDEF2]]-1,Tabella2026[[#This Row],[preDEF2]])</f>
        <v>164</v>
      </c>
      <c r="V656" s="21">
        <f>+Tabella2026[[#This Row],[DEF - n. card]]*(PLAFOND/N_TESSERE)</f>
        <v>82000</v>
      </c>
      <c r="W656" s="18"/>
    </row>
    <row r="657" spans="2:23" x14ac:dyDescent="0.25">
      <c r="B657" s="1" t="s">
        <v>1336</v>
      </c>
      <c r="C657" s="2">
        <v>1008</v>
      </c>
      <c r="D657" s="1" t="s">
        <v>1337</v>
      </c>
      <c r="E657" s="1" t="s">
        <v>18</v>
      </c>
      <c r="F657" s="1" t="s">
        <v>17</v>
      </c>
      <c r="G657" s="1" t="s">
        <v>1059</v>
      </c>
      <c r="H657" s="1" t="s">
        <v>15835</v>
      </c>
      <c r="I657" s="5">
        <v>16494</v>
      </c>
      <c r="J657" s="5">
        <v>311604817</v>
      </c>
      <c r="K657" s="3">
        <f>+Tabella2026[[#This Row],[POP_2024]]/SUM(Tabella2026[POP_2024])</f>
        <v>2.798274631433266E-4</v>
      </c>
      <c r="L657" s="3">
        <f>+Tabella2026[[#This Row],[INCIDENZA POPOLAZIONE]]*(PLAFOND/2)</f>
        <v>82380.995278798</v>
      </c>
      <c r="M657" s="3">
        <f>+IFERROR(Tabella2026[[#This Row],[reddito_2024]]/Tabella2026[[#This Row],[POP_2024]],"")</f>
        <v>18892.010246150116</v>
      </c>
      <c r="N657" s="3">
        <f>+IF(Tabella2026[[#This Row],[REDDITO COMPLESSIVO PROCAPITE]]&lt;media_aggr_reddito_pc,(media_aggr_reddito_pc-Tabella2026[[#This Row],[REDDITO COMPLESSIVO PROCAPITE]]),0)</f>
        <v>0</v>
      </c>
      <c r="O657" s="3">
        <f>+Tabella2026[[#This Row],[DIFFERENZA REDDITO INFERIORE ALLA MEDIA DALLA MEDIA]]*Tabella2026[[#This Row],[POP_2024]]</f>
        <v>0</v>
      </c>
      <c r="P657" s="3">
        <f>+Tabella2026[[#This Row],[POPOLAZIONE PER DIFFERENZA ]]/SUM(Tabella2026[[POPOLAZIONE PER DIFFERENZA ]])</f>
        <v>0</v>
      </c>
      <c r="Q657" s="3">
        <f>+Tabella2026[[#This Row],[INCIDENZA POPOLAZIONE PER DIFFERENZA]]*(PLAFOND-SUM(Tabella2026[CONTRIBUTO SULLA BASE DELLA POPOLAZIONE]))</f>
        <v>0</v>
      </c>
      <c r="R657" s="3">
        <f>+Tabella2026[[#This Row],[CONTRIBUTO SULLA BASE DELLA POPOLAZIONE]]+Tabella2026[[#This Row],[CONTRIBUTO SULLA BASE DEL REDDITO]]</f>
        <v>82380.995278798</v>
      </c>
      <c r="S657" s="3">
        <f>+Tabella2026[[#This Row],[CONTRIBUTO TOTALE]]/(PLAFOND/N_TESSERE)</f>
        <v>164.76199055759599</v>
      </c>
      <c r="T657" s="3">
        <f>+MAX(CEILING(Tabella2026[[#This Row],[preDEF1]],1),1)</f>
        <v>165</v>
      </c>
      <c r="U657" s="9">
        <f xml:space="preserve"> IF(ROW(Tabella2026[[#This Row],[preDEF2]]) - ROW(Tabella2026[[#Headers],[preDEF2]])&lt;=ABS(SUM(Tabella2026[preDEF2])-N_TESSERE),Tabella2026[[#This Row],[preDEF2]]-1,Tabella2026[[#This Row],[preDEF2]])</f>
        <v>164</v>
      </c>
      <c r="V657" s="21">
        <f>+Tabella2026[[#This Row],[DEF - n. card]]*(PLAFOND/N_TESSERE)</f>
        <v>82000</v>
      </c>
      <c r="W657" s="18"/>
    </row>
    <row r="658" spans="2:23" x14ac:dyDescent="0.25">
      <c r="B658" s="1" t="s">
        <v>1312</v>
      </c>
      <c r="C658" s="2">
        <v>23052</v>
      </c>
      <c r="D658" s="1" t="s">
        <v>1313</v>
      </c>
      <c r="E658" s="1" t="s">
        <v>38</v>
      </c>
      <c r="F658" s="1" t="s">
        <v>37</v>
      </c>
      <c r="G658" s="1" t="s">
        <v>1059</v>
      </c>
      <c r="H658" s="1" t="s">
        <v>15835</v>
      </c>
      <c r="I658" s="5">
        <v>16467</v>
      </c>
      <c r="J658" s="5">
        <v>311439599</v>
      </c>
      <c r="K658" s="3">
        <f>+Tabella2026[[#This Row],[POP_2024]]/SUM(Tabella2026[POP_2024])</f>
        <v>2.7936939708870861E-4</v>
      </c>
      <c r="L658" s="3">
        <f>+Tabella2026[[#This Row],[INCIDENZA POPOLAZIONE]]*(PLAFOND/2)</f>
        <v>82246.140975867995</v>
      </c>
      <c r="M658" s="3">
        <f>+IFERROR(Tabella2026[[#This Row],[reddito_2024]]/Tabella2026[[#This Row],[POP_2024]],"")</f>
        <v>18912.953118357927</v>
      </c>
      <c r="N658" s="3">
        <f>+IF(Tabella2026[[#This Row],[REDDITO COMPLESSIVO PROCAPITE]]&lt;media_aggr_reddito_pc,(media_aggr_reddito_pc-Tabella2026[[#This Row],[REDDITO COMPLESSIVO PROCAPITE]]),0)</f>
        <v>0</v>
      </c>
      <c r="O658" s="3">
        <f>+Tabella2026[[#This Row],[DIFFERENZA REDDITO INFERIORE ALLA MEDIA DALLA MEDIA]]*Tabella2026[[#This Row],[POP_2024]]</f>
        <v>0</v>
      </c>
      <c r="P658" s="3">
        <f>+Tabella2026[[#This Row],[POPOLAZIONE PER DIFFERENZA ]]/SUM(Tabella2026[[POPOLAZIONE PER DIFFERENZA ]])</f>
        <v>0</v>
      </c>
      <c r="Q658" s="3">
        <f>+Tabella2026[[#This Row],[INCIDENZA POPOLAZIONE PER DIFFERENZA]]*(PLAFOND-SUM(Tabella2026[CONTRIBUTO SULLA BASE DELLA POPOLAZIONE]))</f>
        <v>0</v>
      </c>
      <c r="R658" s="3">
        <f>+Tabella2026[[#This Row],[CONTRIBUTO SULLA BASE DELLA POPOLAZIONE]]+Tabella2026[[#This Row],[CONTRIBUTO SULLA BASE DEL REDDITO]]</f>
        <v>82246.140975867995</v>
      </c>
      <c r="S658" s="3">
        <f>+Tabella2026[[#This Row],[CONTRIBUTO TOTALE]]/(PLAFOND/N_TESSERE)</f>
        <v>164.49228195173598</v>
      </c>
      <c r="T658" s="3">
        <f>+MAX(CEILING(Tabella2026[[#This Row],[preDEF1]],1),1)</f>
        <v>165</v>
      </c>
      <c r="U658" s="9">
        <f xml:space="preserve"> IF(ROW(Tabella2026[[#This Row],[preDEF2]]) - ROW(Tabella2026[[#Headers],[preDEF2]])&lt;=ABS(SUM(Tabella2026[preDEF2])-N_TESSERE),Tabella2026[[#This Row],[preDEF2]]-1,Tabella2026[[#This Row],[preDEF2]])</f>
        <v>164</v>
      </c>
      <c r="V658" s="21">
        <f>+Tabella2026[[#This Row],[DEF - n. card]]*(PLAFOND/N_TESSERE)</f>
        <v>82000</v>
      </c>
      <c r="W658" s="18"/>
    </row>
    <row r="659" spans="2:23" x14ac:dyDescent="0.25">
      <c r="B659" s="1" t="s">
        <v>1366</v>
      </c>
      <c r="C659" s="2">
        <v>16053</v>
      </c>
      <c r="D659" s="1" t="s">
        <v>1367</v>
      </c>
      <c r="E659" s="1" t="s">
        <v>12</v>
      </c>
      <c r="F659" s="1" t="s">
        <v>93</v>
      </c>
      <c r="G659" s="1" t="s">
        <v>1059</v>
      </c>
      <c r="H659" s="1" t="s">
        <v>15835</v>
      </c>
      <c r="I659" s="5">
        <v>16443</v>
      </c>
      <c r="J659" s="5">
        <v>306735515</v>
      </c>
      <c r="K659" s="3">
        <f>+Tabella2026[[#This Row],[POP_2024]]/SUM(Tabella2026[POP_2024])</f>
        <v>2.7896222726238144E-4</v>
      </c>
      <c r="L659" s="3">
        <f>+Tabella2026[[#This Row],[INCIDENZA POPOLAZIONE]]*(PLAFOND/2)</f>
        <v>82126.270484374647</v>
      </c>
      <c r="M659" s="3">
        <f>+IFERROR(Tabella2026[[#This Row],[reddito_2024]]/Tabella2026[[#This Row],[POP_2024]],"")</f>
        <v>18654.473940278538</v>
      </c>
      <c r="N659" s="3">
        <f>+IF(Tabella2026[[#This Row],[REDDITO COMPLESSIVO PROCAPITE]]&lt;media_aggr_reddito_pc,(media_aggr_reddito_pc-Tabella2026[[#This Row],[REDDITO COMPLESSIVO PROCAPITE]]),0)</f>
        <v>0</v>
      </c>
      <c r="O659" s="3">
        <f>+Tabella2026[[#This Row],[DIFFERENZA REDDITO INFERIORE ALLA MEDIA DALLA MEDIA]]*Tabella2026[[#This Row],[POP_2024]]</f>
        <v>0</v>
      </c>
      <c r="P659" s="3">
        <f>+Tabella2026[[#This Row],[POPOLAZIONE PER DIFFERENZA ]]/SUM(Tabella2026[[POPOLAZIONE PER DIFFERENZA ]])</f>
        <v>0</v>
      </c>
      <c r="Q659" s="3">
        <f>+Tabella2026[[#This Row],[INCIDENZA POPOLAZIONE PER DIFFERENZA]]*(PLAFOND-SUM(Tabella2026[CONTRIBUTO SULLA BASE DELLA POPOLAZIONE]))</f>
        <v>0</v>
      </c>
      <c r="R659" s="3">
        <f>+Tabella2026[[#This Row],[CONTRIBUTO SULLA BASE DELLA POPOLAZIONE]]+Tabella2026[[#This Row],[CONTRIBUTO SULLA BASE DEL REDDITO]]</f>
        <v>82126.270484374647</v>
      </c>
      <c r="S659" s="3">
        <f>+Tabella2026[[#This Row],[CONTRIBUTO TOTALE]]/(PLAFOND/N_TESSERE)</f>
        <v>164.25254096874929</v>
      </c>
      <c r="T659" s="3">
        <f>+MAX(CEILING(Tabella2026[[#This Row],[preDEF1]],1),1)</f>
        <v>165</v>
      </c>
      <c r="U659" s="9">
        <f xml:space="preserve"> IF(ROW(Tabella2026[[#This Row],[preDEF2]]) - ROW(Tabella2026[[#Headers],[preDEF2]])&lt;=ABS(SUM(Tabella2026[preDEF2])-N_TESSERE),Tabella2026[[#This Row],[preDEF2]]-1,Tabella2026[[#This Row],[preDEF2]])</f>
        <v>164</v>
      </c>
      <c r="V659" s="21">
        <f>+Tabella2026[[#This Row],[DEF - n. card]]*(PLAFOND/N_TESSERE)</f>
        <v>82000</v>
      </c>
      <c r="W659" s="18"/>
    </row>
    <row r="660" spans="2:23" x14ac:dyDescent="0.25">
      <c r="B660" s="1" t="s">
        <v>1328</v>
      </c>
      <c r="C660" s="2">
        <v>72002</v>
      </c>
      <c r="D660" s="1" t="s">
        <v>1329</v>
      </c>
      <c r="E660" s="1" t="s">
        <v>33</v>
      </c>
      <c r="F660" s="1" t="s">
        <v>32</v>
      </c>
      <c r="G660" s="1" t="s">
        <v>1059</v>
      </c>
      <c r="H660" s="1" t="s">
        <v>15836</v>
      </c>
      <c r="I660" s="5">
        <v>16436</v>
      </c>
      <c r="J660" s="5">
        <v>226354423</v>
      </c>
      <c r="K660" s="3">
        <f>+Tabella2026[[#This Row],[POP_2024]]/SUM(Tabella2026[POP_2024])</f>
        <v>2.7884346939636935E-4</v>
      </c>
      <c r="L660" s="3">
        <f>+Tabella2026[[#This Row],[INCIDENZA POPOLAZIONE]]*(PLAFOND/2)</f>
        <v>82091.308257689088</v>
      </c>
      <c r="M660" s="3">
        <f>+IFERROR(Tabella2026[[#This Row],[reddito_2024]]/Tabella2026[[#This Row],[POP_2024]],"")</f>
        <v>13771.868033584813</v>
      </c>
      <c r="N660" s="3">
        <f>+IF(Tabella2026[[#This Row],[REDDITO COMPLESSIVO PROCAPITE]]&lt;media_aggr_reddito_pc,(media_aggr_reddito_pc-Tabella2026[[#This Row],[REDDITO COMPLESSIVO PROCAPITE]]),0)</f>
        <v>4053.198029023928</v>
      </c>
      <c r="O660" s="3">
        <f>+Tabella2026[[#This Row],[DIFFERENZA REDDITO INFERIORE ALLA MEDIA DALLA MEDIA]]*Tabella2026[[#This Row],[POP_2024]]</f>
        <v>66618362.805037282</v>
      </c>
      <c r="P660" s="3">
        <f>+Tabella2026[[#This Row],[POPOLAZIONE PER DIFFERENZA ]]/SUM(Tabella2026[[POPOLAZIONE PER DIFFERENZA ]])</f>
        <v>5.9102619367465295E-4</v>
      </c>
      <c r="Q660" s="3">
        <f>+Tabella2026[[#This Row],[INCIDENZA POPOLAZIONE PER DIFFERENZA]]*(PLAFOND-SUM(Tabella2026[CONTRIBUTO SULLA BASE DELLA POPOLAZIONE]))</f>
        <v>173997.66814817328</v>
      </c>
      <c r="R660" s="3">
        <f>+Tabella2026[[#This Row],[CONTRIBUTO SULLA BASE DELLA POPOLAZIONE]]+Tabella2026[[#This Row],[CONTRIBUTO SULLA BASE DEL REDDITO]]</f>
        <v>256088.97640586237</v>
      </c>
      <c r="S660" s="3">
        <f>+Tabella2026[[#This Row],[CONTRIBUTO TOTALE]]/(PLAFOND/N_TESSERE)</f>
        <v>512.17795281172471</v>
      </c>
      <c r="T660" s="3">
        <f>+MAX(CEILING(Tabella2026[[#This Row],[preDEF1]],1),1)</f>
        <v>513</v>
      </c>
      <c r="U660" s="9">
        <f xml:space="preserve"> IF(ROW(Tabella2026[[#This Row],[preDEF2]]) - ROW(Tabella2026[[#Headers],[preDEF2]])&lt;=ABS(SUM(Tabella2026[preDEF2])-N_TESSERE),Tabella2026[[#This Row],[preDEF2]]-1,Tabella2026[[#This Row],[preDEF2]])</f>
        <v>512</v>
      </c>
      <c r="V660" s="21">
        <f>+Tabella2026[[#This Row],[DEF - n. card]]*(PLAFOND/N_TESSERE)</f>
        <v>256000</v>
      </c>
      <c r="W660" s="18"/>
    </row>
    <row r="661" spans="2:23" x14ac:dyDescent="0.25">
      <c r="B661" s="1" t="s">
        <v>1344</v>
      </c>
      <c r="C661" s="2">
        <v>49008</v>
      </c>
      <c r="D661" s="1" t="s">
        <v>1345</v>
      </c>
      <c r="E661" s="1" t="s">
        <v>30</v>
      </c>
      <c r="F661" s="1" t="s">
        <v>71</v>
      </c>
      <c r="G661" s="1" t="s">
        <v>1059</v>
      </c>
      <c r="H661" s="1" t="s">
        <v>15834</v>
      </c>
      <c r="I661" s="5">
        <v>16418</v>
      </c>
      <c r="J661" s="5">
        <v>294571950</v>
      </c>
      <c r="K661" s="3">
        <f>+Tabella2026[[#This Row],[POP_2024]]/SUM(Tabella2026[POP_2024])</f>
        <v>2.78538092026624E-4</v>
      </c>
      <c r="L661" s="3">
        <f>+Tabella2026[[#This Row],[INCIDENZA POPOLAZIONE]]*(PLAFOND/2)</f>
        <v>82001.405389069085</v>
      </c>
      <c r="M661" s="3">
        <f>+IFERROR(Tabella2026[[#This Row],[reddito_2024]]/Tabella2026[[#This Row],[POP_2024]],"")</f>
        <v>17942.011816299182</v>
      </c>
      <c r="N661" s="3">
        <f>+IF(Tabella2026[[#This Row],[REDDITO COMPLESSIVO PROCAPITE]]&lt;media_aggr_reddito_pc,(media_aggr_reddito_pc-Tabella2026[[#This Row],[REDDITO COMPLESSIVO PROCAPITE]]),0)</f>
        <v>0</v>
      </c>
      <c r="O661" s="3">
        <f>+Tabella2026[[#This Row],[DIFFERENZA REDDITO INFERIORE ALLA MEDIA DALLA MEDIA]]*Tabella2026[[#This Row],[POP_2024]]</f>
        <v>0</v>
      </c>
      <c r="P661" s="3">
        <f>+Tabella2026[[#This Row],[POPOLAZIONE PER DIFFERENZA ]]/SUM(Tabella2026[[POPOLAZIONE PER DIFFERENZA ]])</f>
        <v>0</v>
      </c>
      <c r="Q661" s="3">
        <f>+Tabella2026[[#This Row],[INCIDENZA POPOLAZIONE PER DIFFERENZA]]*(PLAFOND-SUM(Tabella2026[CONTRIBUTO SULLA BASE DELLA POPOLAZIONE]))</f>
        <v>0</v>
      </c>
      <c r="R661" s="3">
        <f>+Tabella2026[[#This Row],[CONTRIBUTO SULLA BASE DELLA POPOLAZIONE]]+Tabella2026[[#This Row],[CONTRIBUTO SULLA BASE DEL REDDITO]]</f>
        <v>82001.405389069085</v>
      </c>
      <c r="S661" s="3">
        <f>+Tabella2026[[#This Row],[CONTRIBUTO TOTALE]]/(PLAFOND/N_TESSERE)</f>
        <v>164.00281077813818</v>
      </c>
      <c r="T661" s="3">
        <f>+MAX(CEILING(Tabella2026[[#This Row],[preDEF1]],1),1)</f>
        <v>165</v>
      </c>
      <c r="U661" s="9">
        <f xml:space="preserve"> IF(ROW(Tabella2026[[#This Row],[preDEF2]]) - ROW(Tabella2026[[#Headers],[preDEF2]])&lt;=ABS(SUM(Tabella2026[preDEF2])-N_TESSERE),Tabella2026[[#This Row],[preDEF2]]-1,Tabella2026[[#This Row],[preDEF2]])</f>
        <v>164</v>
      </c>
      <c r="V661" s="21">
        <f>+Tabella2026[[#This Row],[DEF - n. card]]*(PLAFOND/N_TESSERE)</f>
        <v>82000</v>
      </c>
      <c r="W661" s="18"/>
    </row>
    <row r="662" spans="2:23" x14ac:dyDescent="0.25">
      <c r="B662" s="1" t="s">
        <v>1332</v>
      </c>
      <c r="C662" s="2">
        <v>109037</v>
      </c>
      <c r="D662" s="1" t="s">
        <v>1333</v>
      </c>
      <c r="E662" s="1" t="s">
        <v>117</v>
      </c>
      <c r="F662" s="1" t="s">
        <v>506</v>
      </c>
      <c r="G662" s="1" t="s">
        <v>1059</v>
      </c>
      <c r="H662" s="1" t="s">
        <v>15834</v>
      </c>
      <c r="I662" s="5">
        <v>16398</v>
      </c>
      <c r="J662" s="5">
        <v>246263961</v>
      </c>
      <c r="K662" s="3">
        <f>+Tabella2026[[#This Row],[POP_2024]]/SUM(Tabella2026[POP_2024])</f>
        <v>2.7819878383801805E-4</v>
      </c>
      <c r="L662" s="3">
        <f>+Tabella2026[[#This Row],[INCIDENZA POPOLAZIONE]]*(PLAFOND/2)</f>
        <v>81901.513312824638</v>
      </c>
      <c r="M662" s="3">
        <f>+IFERROR(Tabella2026[[#This Row],[reddito_2024]]/Tabella2026[[#This Row],[POP_2024]],"")</f>
        <v>15017.926637394805</v>
      </c>
      <c r="N662" s="3">
        <f>+IF(Tabella2026[[#This Row],[REDDITO COMPLESSIVO PROCAPITE]]&lt;media_aggr_reddito_pc,(media_aggr_reddito_pc-Tabella2026[[#This Row],[REDDITO COMPLESSIVO PROCAPITE]]),0)</f>
        <v>2807.1394252139362</v>
      </c>
      <c r="O662" s="3">
        <f>+Tabella2026[[#This Row],[DIFFERENZA REDDITO INFERIORE ALLA MEDIA DALLA MEDIA]]*Tabella2026[[#This Row],[POP_2024]]</f>
        <v>46031472.294658124</v>
      </c>
      <c r="P662" s="3">
        <f>+Tabella2026[[#This Row],[POPOLAZIONE PER DIFFERENZA ]]/SUM(Tabella2026[[POPOLAZIONE PER DIFFERENZA ]])</f>
        <v>4.0838298502128448E-4</v>
      </c>
      <c r="Q662" s="3">
        <f>+Tabella2026[[#This Row],[INCIDENZA POPOLAZIONE PER DIFFERENZA]]*(PLAFOND-SUM(Tabella2026[CONTRIBUTO SULLA BASE DELLA POPOLAZIONE]))</f>
        <v>120227.64450302787</v>
      </c>
      <c r="R662" s="3">
        <f>+Tabella2026[[#This Row],[CONTRIBUTO SULLA BASE DELLA POPOLAZIONE]]+Tabella2026[[#This Row],[CONTRIBUTO SULLA BASE DEL REDDITO]]</f>
        <v>202129.15781585249</v>
      </c>
      <c r="S662" s="3">
        <f>+Tabella2026[[#This Row],[CONTRIBUTO TOTALE]]/(PLAFOND/N_TESSERE)</f>
        <v>404.25831563170499</v>
      </c>
      <c r="T662" s="3">
        <f>+MAX(CEILING(Tabella2026[[#This Row],[preDEF1]],1),1)</f>
        <v>405</v>
      </c>
      <c r="U662" s="9">
        <f xml:space="preserve"> IF(ROW(Tabella2026[[#This Row],[preDEF2]]) - ROW(Tabella2026[[#Headers],[preDEF2]])&lt;=ABS(SUM(Tabella2026[preDEF2])-N_TESSERE),Tabella2026[[#This Row],[preDEF2]]-1,Tabella2026[[#This Row],[preDEF2]])</f>
        <v>404</v>
      </c>
      <c r="V662" s="21">
        <f>+Tabella2026[[#This Row],[DEF - n. card]]*(PLAFOND/N_TESSERE)</f>
        <v>202000</v>
      </c>
      <c r="W662" s="18"/>
    </row>
    <row r="663" spans="2:23" x14ac:dyDescent="0.25">
      <c r="B663" s="1" t="s">
        <v>1356</v>
      </c>
      <c r="C663" s="2">
        <v>67047</v>
      </c>
      <c r="D663" s="1" t="s">
        <v>1357</v>
      </c>
      <c r="E663" s="1" t="s">
        <v>96</v>
      </c>
      <c r="F663" s="1" t="s">
        <v>298</v>
      </c>
      <c r="G663" s="1" t="s">
        <v>1059</v>
      </c>
      <c r="H663" s="1" t="s">
        <v>15836</v>
      </c>
      <c r="I663" s="5">
        <v>16378</v>
      </c>
      <c r="J663" s="5">
        <v>220087845</v>
      </c>
      <c r="K663" s="3">
        <f>+Tabella2026[[#This Row],[POP_2024]]/SUM(Tabella2026[POP_2024])</f>
        <v>2.7785947564941215E-4</v>
      </c>
      <c r="L663" s="3">
        <f>+Tabella2026[[#This Row],[INCIDENZA POPOLAZIONE]]*(PLAFOND/2)</f>
        <v>81801.621236580206</v>
      </c>
      <c r="M663" s="3">
        <f>+IFERROR(Tabella2026[[#This Row],[reddito_2024]]/Tabella2026[[#This Row],[POP_2024]],"")</f>
        <v>13438.017157162047</v>
      </c>
      <c r="N663" s="3">
        <f>+IF(Tabella2026[[#This Row],[REDDITO COMPLESSIVO PROCAPITE]]&lt;media_aggr_reddito_pc,(media_aggr_reddito_pc-Tabella2026[[#This Row],[REDDITO COMPLESSIVO PROCAPITE]]),0)</f>
        <v>4387.0489054466943</v>
      </c>
      <c r="O663" s="3">
        <f>+Tabella2026[[#This Row],[DIFFERENZA REDDITO INFERIORE ALLA MEDIA DALLA MEDIA]]*Tabella2026[[#This Row],[POP_2024]]</f>
        <v>71851086.973405957</v>
      </c>
      <c r="P663" s="3">
        <f>+Tabella2026[[#This Row],[POPOLAZIONE PER DIFFERENZA ]]/SUM(Tabella2026[[POPOLAZIONE PER DIFFERENZA ]])</f>
        <v>6.3744998611805494E-4</v>
      </c>
      <c r="Q663" s="3">
        <f>+Tabella2026[[#This Row],[INCIDENZA POPOLAZIONE PER DIFFERENZA]]*(PLAFOND-SUM(Tabella2026[CONTRIBUTO SULLA BASE DELLA POPOLAZIONE]))</f>
        <v>187664.79782566655</v>
      </c>
      <c r="R663" s="3">
        <f>+Tabella2026[[#This Row],[CONTRIBUTO SULLA BASE DELLA POPOLAZIONE]]+Tabella2026[[#This Row],[CONTRIBUTO SULLA BASE DEL REDDITO]]</f>
        <v>269466.41906224674</v>
      </c>
      <c r="S663" s="3">
        <f>+Tabella2026[[#This Row],[CONTRIBUTO TOTALE]]/(PLAFOND/N_TESSERE)</f>
        <v>538.93283812449351</v>
      </c>
      <c r="T663" s="3">
        <f>+MAX(CEILING(Tabella2026[[#This Row],[preDEF1]],1),1)</f>
        <v>539</v>
      </c>
      <c r="U663" s="9">
        <f xml:space="preserve"> IF(ROW(Tabella2026[[#This Row],[preDEF2]]) - ROW(Tabella2026[[#Headers],[preDEF2]])&lt;=ABS(SUM(Tabella2026[preDEF2])-N_TESSERE),Tabella2026[[#This Row],[preDEF2]]-1,Tabella2026[[#This Row],[preDEF2]])</f>
        <v>538</v>
      </c>
      <c r="V663" s="21">
        <f>+Tabella2026[[#This Row],[DEF - n. card]]*(PLAFOND/N_TESSERE)</f>
        <v>269000</v>
      </c>
      <c r="W663" s="18"/>
    </row>
    <row r="664" spans="2:23" x14ac:dyDescent="0.25">
      <c r="B664" s="1" t="s">
        <v>1324</v>
      </c>
      <c r="C664" s="2">
        <v>71056</v>
      </c>
      <c r="D664" s="1" t="s">
        <v>1325</v>
      </c>
      <c r="E664" s="1" t="s">
        <v>33</v>
      </c>
      <c r="F664" s="1" t="s">
        <v>78</v>
      </c>
      <c r="G664" s="1" t="s">
        <v>1059</v>
      </c>
      <c r="H664" s="1" t="s">
        <v>15836</v>
      </c>
      <c r="I664" s="5">
        <v>16371</v>
      </c>
      <c r="J664" s="5">
        <v>184046095</v>
      </c>
      <c r="K664" s="3">
        <f>+Tabella2026[[#This Row],[POP_2024]]/SUM(Tabella2026[POP_2024])</f>
        <v>2.7774071778340005E-4</v>
      </c>
      <c r="L664" s="3">
        <f>+Tabella2026[[#This Row],[INCIDENZA POPOLAZIONE]]*(PLAFOND/2)</f>
        <v>81766.659009894633</v>
      </c>
      <c r="M664" s="3">
        <f>+IFERROR(Tabella2026[[#This Row],[reddito_2024]]/Tabella2026[[#This Row],[POP_2024]],"")</f>
        <v>11242.202370044592</v>
      </c>
      <c r="N664" s="3">
        <f>+IF(Tabella2026[[#This Row],[REDDITO COMPLESSIVO PROCAPITE]]&lt;media_aggr_reddito_pc,(media_aggr_reddito_pc-Tabella2026[[#This Row],[REDDITO COMPLESSIVO PROCAPITE]]),0)</f>
        <v>6582.8636925641495</v>
      </c>
      <c r="O664" s="3">
        <f>+Tabella2026[[#This Row],[DIFFERENZA REDDITO INFERIORE ALLA MEDIA DALLA MEDIA]]*Tabella2026[[#This Row],[POP_2024]]</f>
        <v>107768061.51096769</v>
      </c>
      <c r="P664" s="3">
        <f>+Tabella2026[[#This Row],[POPOLAZIONE PER DIFFERENZA ]]/SUM(Tabella2026[[POPOLAZIONE PER DIFFERENZA ]])</f>
        <v>9.5609895699368585E-4</v>
      </c>
      <c r="Q664" s="3">
        <f>+Tabella2026[[#This Row],[INCIDENZA POPOLAZIONE PER DIFFERENZA]]*(PLAFOND-SUM(Tabella2026[CONTRIBUTO SULLA BASE DELLA POPOLAZIONE]))</f>
        <v>281474.81586472451</v>
      </c>
      <c r="R664" s="3">
        <f>+Tabella2026[[#This Row],[CONTRIBUTO SULLA BASE DELLA POPOLAZIONE]]+Tabella2026[[#This Row],[CONTRIBUTO SULLA BASE DEL REDDITO]]</f>
        <v>363241.47487461916</v>
      </c>
      <c r="S664" s="3">
        <f>+Tabella2026[[#This Row],[CONTRIBUTO TOTALE]]/(PLAFOND/N_TESSERE)</f>
        <v>726.48294974923829</v>
      </c>
      <c r="T664" s="3">
        <f>+MAX(CEILING(Tabella2026[[#This Row],[preDEF1]],1),1)</f>
        <v>727</v>
      </c>
      <c r="U664" s="9">
        <f xml:space="preserve"> IF(ROW(Tabella2026[[#This Row],[preDEF2]]) - ROW(Tabella2026[[#Headers],[preDEF2]])&lt;=ABS(SUM(Tabella2026[preDEF2])-N_TESSERE),Tabella2026[[#This Row],[preDEF2]]-1,Tabella2026[[#This Row],[preDEF2]])</f>
        <v>726</v>
      </c>
      <c r="V664" s="21">
        <f>+Tabella2026[[#This Row],[DEF - n. card]]*(PLAFOND/N_TESSERE)</f>
        <v>363000</v>
      </c>
      <c r="W664" s="18"/>
    </row>
    <row r="665" spans="2:23" x14ac:dyDescent="0.25">
      <c r="B665" s="1" t="s">
        <v>1354</v>
      </c>
      <c r="C665" s="2">
        <v>63052</v>
      </c>
      <c r="D665" s="1" t="s">
        <v>1355</v>
      </c>
      <c r="E665" s="1" t="s">
        <v>15</v>
      </c>
      <c r="F665" s="1" t="s">
        <v>14</v>
      </c>
      <c r="G665" s="1" t="s">
        <v>1059</v>
      </c>
      <c r="H665" s="1" t="s">
        <v>15836</v>
      </c>
      <c r="I665" s="5">
        <v>16356</v>
      </c>
      <c r="J665" s="5">
        <v>192037345</v>
      </c>
      <c r="K665" s="3">
        <f>+Tabella2026[[#This Row],[POP_2024]]/SUM(Tabella2026[POP_2024])</f>
        <v>2.7748623664194559E-4</v>
      </c>
      <c r="L665" s="3">
        <f>+Tabella2026[[#This Row],[INCIDENZA POPOLAZIONE]]*(PLAFOND/2)</f>
        <v>81691.739952711301</v>
      </c>
      <c r="M665" s="3">
        <f>+IFERROR(Tabella2026[[#This Row],[reddito_2024]]/Tabella2026[[#This Row],[POP_2024]],"")</f>
        <v>11741.094705306921</v>
      </c>
      <c r="N665" s="3">
        <f>+IF(Tabella2026[[#This Row],[REDDITO COMPLESSIVO PROCAPITE]]&lt;media_aggr_reddito_pc,(media_aggr_reddito_pc-Tabella2026[[#This Row],[REDDITO COMPLESSIVO PROCAPITE]]),0)</f>
        <v>6083.9713573018198</v>
      </c>
      <c r="O665" s="3">
        <f>+Tabella2026[[#This Row],[DIFFERENZA REDDITO INFERIORE ALLA MEDIA DALLA MEDIA]]*Tabella2026[[#This Row],[POP_2024]]</f>
        <v>99509435.520028561</v>
      </c>
      <c r="P665" s="3">
        <f>+Tabella2026[[#This Row],[POPOLAZIONE PER DIFFERENZA ]]/SUM(Tabella2026[[POPOLAZIONE PER DIFFERENZA ]])</f>
        <v>8.8282990505537799E-4</v>
      </c>
      <c r="Q665" s="3">
        <f>+Tabella2026[[#This Row],[INCIDENZA POPOLAZIONE PER DIFFERENZA]]*(PLAFOND-SUM(Tabella2026[CONTRIBUTO SULLA BASE DELLA POPOLAZIONE]))</f>
        <v>259904.46192587554</v>
      </c>
      <c r="R665" s="3">
        <f>+Tabella2026[[#This Row],[CONTRIBUTO SULLA BASE DELLA POPOLAZIONE]]+Tabella2026[[#This Row],[CONTRIBUTO SULLA BASE DEL REDDITO]]</f>
        <v>341596.20187858684</v>
      </c>
      <c r="S665" s="3">
        <f>+Tabella2026[[#This Row],[CONTRIBUTO TOTALE]]/(PLAFOND/N_TESSERE)</f>
        <v>683.19240375717368</v>
      </c>
      <c r="T665" s="3">
        <f>+MAX(CEILING(Tabella2026[[#This Row],[preDEF1]],1),1)</f>
        <v>684</v>
      </c>
      <c r="U665" s="9">
        <f xml:space="preserve"> IF(ROW(Tabella2026[[#This Row],[preDEF2]]) - ROW(Tabella2026[[#Headers],[preDEF2]])&lt;=ABS(SUM(Tabella2026[preDEF2])-N_TESSERE),Tabella2026[[#This Row],[preDEF2]]-1,Tabella2026[[#This Row],[preDEF2]])</f>
        <v>683</v>
      </c>
      <c r="V665" s="21">
        <f>+Tabella2026[[#This Row],[DEF - n. card]]*(PLAFOND/N_TESSERE)</f>
        <v>341500</v>
      </c>
      <c r="W665" s="18"/>
    </row>
    <row r="666" spans="2:23" x14ac:dyDescent="0.25">
      <c r="B666" s="1" t="s">
        <v>1386</v>
      </c>
      <c r="C666" s="2">
        <v>58119</v>
      </c>
      <c r="D666" s="1" t="s">
        <v>1387</v>
      </c>
      <c r="E666" s="1" t="s">
        <v>8</v>
      </c>
      <c r="F666" s="1" t="s">
        <v>7</v>
      </c>
      <c r="G666" s="1" t="s">
        <v>1059</v>
      </c>
      <c r="H666" s="1" t="s">
        <v>15834</v>
      </c>
      <c r="I666" s="5">
        <v>16332</v>
      </c>
      <c r="J666" s="5">
        <v>223430683</v>
      </c>
      <c r="K666" s="3">
        <f>+Tabella2026[[#This Row],[POP_2024]]/SUM(Tabella2026[POP_2024])</f>
        <v>2.7707906681561842E-4</v>
      </c>
      <c r="L666" s="3">
        <f>+Tabella2026[[#This Row],[INCIDENZA POPOLAZIONE]]*(PLAFOND/2)</f>
        <v>81571.869461217953</v>
      </c>
      <c r="M666" s="3">
        <f>+IFERROR(Tabella2026[[#This Row],[reddito_2024]]/Tabella2026[[#This Row],[POP_2024]],"")</f>
        <v>13680.546350722509</v>
      </c>
      <c r="N666" s="3">
        <f>+IF(Tabella2026[[#This Row],[REDDITO COMPLESSIVO PROCAPITE]]&lt;media_aggr_reddito_pc,(media_aggr_reddito_pc-Tabella2026[[#This Row],[REDDITO COMPLESSIVO PROCAPITE]]),0)</f>
        <v>4144.5197118862325</v>
      </c>
      <c r="O666" s="3">
        <f>+Tabella2026[[#This Row],[DIFFERENZA REDDITO INFERIORE ALLA MEDIA DALLA MEDIA]]*Tabella2026[[#This Row],[POP_2024]]</f>
        <v>67688295.934525952</v>
      </c>
      <c r="P666" s="3">
        <f>+Tabella2026[[#This Row],[POPOLAZIONE PER DIFFERENZA ]]/SUM(Tabella2026[[POPOLAZIONE PER DIFFERENZA ]])</f>
        <v>6.0051844893854668E-4</v>
      </c>
      <c r="Q666" s="3">
        <f>+Tabella2026[[#This Row],[INCIDENZA POPOLAZIONE PER DIFFERENZA]]*(PLAFOND-SUM(Tabella2026[CONTRIBUTO SULLA BASE DELLA POPOLAZIONE]))</f>
        <v>176792.18097867214</v>
      </c>
      <c r="R666" s="3">
        <f>+Tabella2026[[#This Row],[CONTRIBUTO SULLA BASE DELLA POPOLAZIONE]]+Tabella2026[[#This Row],[CONTRIBUTO SULLA BASE DEL REDDITO]]</f>
        <v>258364.0504398901</v>
      </c>
      <c r="S666" s="3">
        <f>+Tabella2026[[#This Row],[CONTRIBUTO TOTALE]]/(PLAFOND/N_TESSERE)</f>
        <v>516.72810087978019</v>
      </c>
      <c r="T666" s="3">
        <f>+MAX(CEILING(Tabella2026[[#This Row],[preDEF1]],1),1)</f>
        <v>517</v>
      </c>
      <c r="U666" s="9">
        <f xml:space="preserve"> IF(ROW(Tabella2026[[#This Row],[preDEF2]]) - ROW(Tabella2026[[#Headers],[preDEF2]])&lt;=ABS(SUM(Tabella2026[preDEF2])-N_TESSERE),Tabella2026[[#This Row],[preDEF2]]-1,Tabella2026[[#This Row],[preDEF2]])</f>
        <v>516</v>
      </c>
      <c r="V666" s="21">
        <f>+Tabella2026[[#This Row],[DEF - n. card]]*(PLAFOND/N_TESSERE)</f>
        <v>258000</v>
      </c>
      <c r="W666" s="18"/>
    </row>
    <row r="667" spans="2:23" x14ac:dyDescent="0.25">
      <c r="B667" s="1" t="s">
        <v>1318</v>
      </c>
      <c r="C667" s="2">
        <v>48038</v>
      </c>
      <c r="D667" s="1" t="s">
        <v>1319</v>
      </c>
      <c r="E667" s="1" t="s">
        <v>30</v>
      </c>
      <c r="F667" s="1" t="s">
        <v>29</v>
      </c>
      <c r="G667" s="1" t="s">
        <v>1059</v>
      </c>
      <c r="H667" s="1" t="s">
        <v>15834</v>
      </c>
      <c r="I667" s="5">
        <v>16313</v>
      </c>
      <c r="J667" s="5">
        <v>357748801</v>
      </c>
      <c r="K667" s="3">
        <f>+Tabella2026[[#This Row],[POP_2024]]/SUM(Tabella2026[POP_2024])</f>
        <v>2.767567240364428E-4</v>
      </c>
      <c r="L667" s="3">
        <f>+Tabella2026[[#This Row],[INCIDENZA POPOLAZIONE]]*(PLAFOND/2)</f>
        <v>81476.971988785735</v>
      </c>
      <c r="M667" s="3">
        <f>+IFERROR(Tabella2026[[#This Row],[reddito_2024]]/Tabella2026[[#This Row],[POP_2024]],"")</f>
        <v>21930.288788083122</v>
      </c>
      <c r="N667" s="3">
        <f>+IF(Tabella2026[[#This Row],[REDDITO COMPLESSIVO PROCAPITE]]&lt;media_aggr_reddito_pc,(media_aggr_reddito_pc-Tabella2026[[#This Row],[REDDITO COMPLESSIVO PROCAPITE]]),0)</f>
        <v>0</v>
      </c>
      <c r="O667" s="3">
        <f>+Tabella2026[[#This Row],[DIFFERENZA REDDITO INFERIORE ALLA MEDIA DALLA MEDIA]]*Tabella2026[[#This Row],[POP_2024]]</f>
        <v>0</v>
      </c>
      <c r="P667" s="3">
        <f>+Tabella2026[[#This Row],[POPOLAZIONE PER DIFFERENZA ]]/SUM(Tabella2026[[POPOLAZIONE PER DIFFERENZA ]])</f>
        <v>0</v>
      </c>
      <c r="Q667" s="3">
        <f>+Tabella2026[[#This Row],[INCIDENZA POPOLAZIONE PER DIFFERENZA]]*(PLAFOND-SUM(Tabella2026[CONTRIBUTO SULLA BASE DELLA POPOLAZIONE]))</f>
        <v>0</v>
      </c>
      <c r="R667" s="3">
        <f>+Tabella2026[[#This Row],[CONTRIBUTO SULLA BASE DELLA POPOLAZIONE]]+Tabella2026[[#This Row],[CONTRIBUTO SULLA BASE DEL REDDITO]]</f>
        <v>81476.971988785735</v>
      </c>
      <c r="S667" s="3">
        <f>+Tabella2026[[#This Row],[CONTRIBUTO TOTALE]]/(PLAFOND/N_TESSERE)</f>
        <v>162.95394397757147</v>
      </c>
      <c r="T667" s="3">
        <f>+MAX(CEILING(Tabella2026[[#This Row],[preDEF1]],1),1)</f>
        <v>163</v>
      </c>
      <c r="U667" s="9">
        <f xml:space="preserve"> IF(ROW(Tabella2026[[#This Row],[preDEF2]]) - ROW(Tabella2026[[#Headers],[preDEF2]])&lt;=ABS(SUM(Tabella2026[preDEF2])-N_TESSERE),Tabella2026[[#This Row],[preDEF2]]-1,Tabella2026[[#This Row],[preDEF2]])</f>
        <v>162</v>
      </c>
      <c r="V667" s="21">
        <f>+Tabella2026[[#This Row],[DEF - n. card]]*(PLAFOND/N_TESSERE)</f>
        <v>81000</v>
      </c>
      <c r="W667" s="18"/>
    </row>
    <row r="668" spans="2:23" x14ac:dyDescent="0.25">
      <c r="B668" s="1" t="s">
        <v>1320</v>
      </c>
      <c r="C668" s="2">
        <v>78029</v>
      </c>
      <c r="D668" s="1" t="s">
        <v>1321</v>
      </c>
      <c r="E668" s="1" t="s">
        <v>61</v>
      </c>
      <c r="F668" s="1" t="s">
        <v>178</v>
      </c>
      <c r="G668" s="1" t="s">
        <v>1059</v>
      </c>
      <c r="H668" s="1" t="s">
        <v>15836</v>
      </c>
      <c r="I668" s="5">
        <v>16307</v>
      </c>
      <c r="J668" s="5">
        <v>151192777</v>
      </c>
      <c r="K668" s="3">
        <f>+Tabella2026[[#This Row],[POP_2024]]/SUM(Tabella2026[POP_2024])</f>
        <v>2.7665493157986098E-4</v>
      </c>
      <c r="L668" s="3">
        <f>+Tabella2026[[#This Row],[INCIDENZA POPOLAZIONE]]*(PLAFOND/2)</f>
        <v>81447.004365912391</v>
      </c>
      <c r="M668" s="3">
        <f>+IFERROR(Tabella2026[[#This Row],[reddito_2024]]/Tabella2026[[#This Row],[POP_2024]],"")</f>
        <v>9271.6488011283491</v>
      </c>
      <c r="N668" s="3">
        <f>+IF(Tabella2026[[#This Row],[REDDITO COMPLESSIVO PROCAPITE]]&lt;media_aggr_reddito_pc,(media_aggr_reddito_pc-Tabella2026[[#This Row],[REDDITO COMPLESSIVO PROCAPITE]]),0)</f>
        <v>8553.417261480392</v>
      </c>
      <c r="O668" s="3">
        <f>+Tabella2026[[#This Row],[DIFFERENZA REDDITO INFERIORE ALLA MEDIA DALLA MEDIA]]*Tabella2026[[#This Row],[POP_2024]]</f>
        <v>139480575.28296074</v>
      </c>
      <c r="P668" s="3">
        <f>+Tabella2026[[#This Row],[POPOLAZIONE PER DIFFERENZA ]]/SUM(Tabella2026[[POPOLAZIONE PER DIFFERENZA ]])</f>
        <v>1.237446704331284E-3</v>
      </c>
      <c r="Q668" s="3">
        <f>+Tabella2026[[#This Row],[INCIDENZA POPOLAZIONE PER DIFFERENZA]]*(PLAFOND-SUM(Tabella2026[CONTRIBUTO SULLA BASE DELLA POPOLAZIONE]))</f>
        <v>364303.38167010323</v>
      </c>
      <c r="R668" s="3">
        <f>+Tabella2026[[#This Row],[CONTRIBUTO SULLA BASE DELLA POPOLAZIONE]]+Tabella2026[[#This Row],[CONTRIBUTO SULLA BASE DEL REDDITO]]</f>
        <v>445750.38603601564</v>
      </c>
      <c r="S668" s="3">
        <f>+Tabella2026[[#This Row],[CONTRIBUTO TOTALE]]/(PLAFOND/N_TESSERE)</f>
        <v>891.50077207203128</v>
      </c>
      <c r="T668" s="3">
        <f>+MAX(CEILING(Tabella2026[[#This Row],[preDEF1]],1),1)</f>
        <v>892</v>
      </c>
      <c r="U668" s="9">
        <f xml:space="preserve"> IF(ROW(Tabella2026[[#This Row],[preDEF2]]) - ROW(Tabella2026[[#Headers],[preDEF2]])&lt;=ABS(SUM(Tabella2026[preDEF2])-N_TESSERE),Tabella2026[[#This Row],[preDEF2]]-1,Tabella2026[[#This Row],[preDEF2]])</f>
        <v>891</v>
      </c>
      <c r="V668" s="21">
        <f>+Tabella2026[[#This Row],[DEF - n. card]]*(PLAFOND/N_TESSERE)</f>
        <v>445500</v>
      </c>
      <c r="W668" s="18"/>
    </row>
    <row r="669" spans="2:23" x14ac:dyDescent="0.25">
      <c r="B669" s="1" t="s">
        <v>1400</v>
      </c>
      <c r="C669" s="2">
        <v>61046</v>
      </c>
      <c r="D669" s="1" t="s">
        <v>1401</v>
      </c>
      <c r="E669" s="1" t="s">
        <v>15</v>
      </c>
      <c r="F669" s="1" t="s">
        <v>184</v>
      </c>
      <c r="G669" s="1" t="s">
        <v>1059</v>
      </c>
      <c r="H669" s="1" t="s">
        <v>15836</v>
      </c>
      <c r="I669" s="5">
        <v>16299</v>
      </c>
      <c r="J669" s="5">
        <v>173254778</v>
      </c>
      <c r="K669" s="3">
        <f>+Tabella2026[[#This Row],[POP_2024]]/SUM(Tabella2026[POP_2024])</f>
        <v>2.7651920830441861E-4</v>
      </c>
      <c r="L669" s="3">
        <f>+Tabella2026[[#This Row],[INCIDENZA POPOLAZIONE]]*(PLAFOND/2)</f>
        <v>81407.047535414604</v>
      </c>
      <c r="M669" s="3">
        <f>+IFERROR(Tabella2026[[#This Row],[reddito_2024]]/Tabella2026[[#This Row],[POP_2024]],"")</f>
        <v>10629.779618381495</v>
      </c>
      <c r="N669" s="3">
        <f>+IF(Tabella2026[[#This Row],[REDDITO COMPLESSIVO PROCAPITE]]&lt;media_aggr_reddito_pc,(media_aggr_reddito_pc-Tabella2026[[#This Row],[REDDITO COMPLESSIVO PROCAPITE]]),0)</f>
        <v>7195.2864442272457</v>
      </c>
      <c r="O669" s="3">
        <f>+Tabella2026[[#This Row],[DIFFERENZA REDDITO INFERIORE ALLA MEDIA DALLA MEDIA]]*Tabella2026[[#This Row],[POP_2024]]</f>
        <v>117275973.75445987</v>
      </c>
      <c r="P669" s="3">
        <f>+Tabella2026[[#This Row],[POPOLAZIONE PER DIFFERENZA ]]/SUM(Tabella2026[[POPOLAZIONE PER DIFFERENZA ]])</f>
        <v>1.0404514530090775E-3</v>
      </c>
      <c r="Q669" s="3">
        <f>+Tabella2026[[#This Row],[INCIDENZA POPOLAZIONE PER DIFFERENZA]]*(PLAFOND-SUM(Tabella2026[CONTRIBUTO SULLA BASE DELLA POPOLAZIONE]))</f>
        <v>306308.12742728391</v>
      </c>
      <c r="R669" s="3">
        <f>+Tabella2026[[#This Row],[CONTRIBUTO SULLA BASE DELLA POPOLAZIONE]]+Tabella2026[[#This Row],[CONTRIBUTO SULLA BASE DEL REDDITO]]</f>
        <v>387715.17496269848</v>
      </c>
      <c r="S669" s="3">
        <f>+Tabella2026[[#This Row],[CONTRIBUTO TOTALE]]/(PLAFOND/N_TESSERE)</f>
        <v>775.43034992539697</v>
      </c>
      <c r="T669" s="3">
        <f>+MAX(CEILING(Tabella2026[[#This Row],[preDEF1]],1),1)</f>
        <v>776</v>
      </c>
      <c r="U669" s="9">
        <f xml:space="preserve"> IF(ROW(Tabella2026[[#This Row],[preDEF2]]) - ROW(Tabella2026[[#Headers],[preDEF2]])&lt;=ABS(SUM(Tabella2026[preDEF2])-N_TESSERE),Tabella2026[[#This Row],[preDEF2]]-1,Tabella2026[[#This Row],[preDEF2]])</f>
        <v>775</v>
      </c>
      <c r="V669" s="21">
        <f>+Tabella2026[[#This Row],[DEF - n. card]]*(PLAFOND/N_TESSERE)</f>
        <v>387500</v>
      </c>
      <c r="W669" s="18"/>
    </row>
    <row r="670" spans="2:23" x14ac:dyDescent="0.25">
      <c r="B670" s="1" t="s">
        <v>1358</v>
      </c>
      <c r="C670" s="2">
        <v>1115</v>
      </c>
      <c r="D670" s="1" t="s">
        <v>1359</v>
      </c>
      <c r="E670" s="1" t="s">
        <v>18</v>
      </c>
      <c r="F670" s="1" t="s">
        <v>17</v>
      </c>
      <c r="G670" s="1" t="s">
        <v>1059</v>
      </c>
      <c r="H670" s="1" t="s">
        <v>15835</v>
      </c>
      <c r="I670" s="5">
        <v>16295</v>
      </c>
      <c r="J670" s="5">
        <v>326062274</v>
      </c>
      <c r="K670" s="3">
        <f>+Tabella2026[[#This Row],[POP_2024]]/SUM(Tabella2026[POP_2024])</f>
        <v>2.7645134666669745E-4</v>
      </c>
      <c r="L670" s="3">
        <f>+Tabella2026[[#This Row],[INCIDENZA POPOLAZIONE]]*(PLAFOND/2)</f>
        <v>81387.069120165732</v>
      </c>
      <c r="M670" s="3">
        <f>+IFERROR(Tabella2026[[#This Row],[reddito_2024]]/Tabella2026[[#This Row],[POP_2024]],"")</f>
        <v>20009.958514881866</v>
      </c>
      <c r="N670" s="3">
        <f>+IF(Tabella2026[[#This Row],[REDDITO COMPLESSIVO PROCAPITE]]&lt;media_aggr_reddito_pc,(media_aggr_reddito_pc-Tabella2026[[#This Row],[REDDITO COMPLESSIVO PROCAPITE]]),0)</f>
        <v>0</v>
      </c>
      <c r="O670" s="3">
        <f>+Tabella2026[[#This Row],[DIFFERENZA REDDITO INFERIORE ALLA MEDIA DALLA MEDIA]]*Tabella2026[[#This Row],[POP_2024]]</f>
        <v>0</v>
      </c>
      <c r="P670" s="3">
        <f>+Tabella2026[[#This Row],[POPOLAZIONE PER DIFFERENZA ]]/SUM(Tabella2026[[POPOLAZIONE PER DIFFERENZA ]])</f>
        <v>0</v>
      </c>
      <c r="Q670" s="3">
        <f>+Tabella2026[[#This Row],[INCIDENZA POPOLAZIONE PER DIFFERENZA]]*(PLAFOND-SUM(Tabella2026[CONTRIBUTO SULLA BASE DELLA POPOLAZIONE]))</f>
        <v>0</v>
      </c>
      <c r="R670" s="3">
        <f>+Tabella2026[[#This Row],[CONTRIBUTO SULLA BASE DELLA POPOLAZIONE]]+Tabella2026[[#This Row],[CONTRIBUTO SULLA BASE DEL REDDITO]]</f>
        <v>81387.069120165732</v>
      </c>
      <c r="S670" s="3">
        <f>+Tabella2026[[#This Row],[CONTRIBUTO TOTALE]]/(PLAFOND/N_TESSERE)</f>
        <v>162.77413824033147</v>
      </c>
      <c r="T670" s="3">
        <f>+MAX(CEILING(Tabella2026[[#This Row],[preDEF1]],1),1)</f>
        <v>163</v>
      </c>
      <c r="U670" s="9">
        <f xml:space="preserve"> IF(ROW(Tabella2026[[#This Row],[preDEF2]]) - ROW(Tabella2026[[#Headers],[preDEF2]])&lt;=ABS(SUM(Tabella2026[preDEF2])-N_TESSERE),Tabella2026[[#This Row],[preDEF2]]-1,Tabella2026[[#This Row],[preDEF2]])</f>
        <v>162</v>
      </c>
      <c r="V670" s="21">
        <f>+Tabella2026[[#This Row],[DEF - n. card]]*(PLAFOND/N_TESSERE)</f>
        <v>81000</v>
      </c>
      <c r="W670" s="18"/>
    </row>
    <row r="671" spans="2:23" x14ac:dyDescent="0.25">
      <c r="B671" s="1" t="s">
        <v>1376</v>
      </c>
      <c r="C671" s="2">
        <v>23012</v>
      </c>
      <c r="D671" s="1" t="s">
        <v>1377</v>
      </c>
      <c r="E671" s="1" t="s">
        <v>38</v>
      </c>
      <c r="F671" s="1" t="s">
        <v>37</v>
      </c>
      <c r="G671" s="1" t="s">
        <v>1059</v>
      </c>
      <c r="H671" s="1" t="s">
        <v>15835</v>
      </c>
      <c r="I671" s="5">
        <v>16265</v>
      </c>
      <c r="J671" s="5">
        <v>274367896</v>
      </c>
      <c r="K671" s="3">
        <f>+Tabella2026[[#This Row],[POP_2024]]/SUM(Tabella2026[POP_2024])</f>
        <v>2.7594238438378852E-4</v>
      </c>
      <c r="L671" s="3">
        <f>+Tabella2026[[#This Row],[INCIDENZA POPOLAZIONE]]*(PLAFOND/2)</f>
        <v>81237.231005799054</v>
      </c>
      <c r="M671" s="3">
        <f>+IFERROR(Tabella2026[[#This Row],[reddito_2024]]/Tabella2026[[#This Row],[POP_2024]],"")</f>
        <v>16868.607193359974</v>
      </c>
      <c r="N671" s="3">
        <f>+IF(Tabella2026[[#This Row],[REDDITO COMPLESSIVO PROCAPITE]]&lt;media_aggr_reddito_pc,(media_aggr_reddito_pc-Tabella2026[[#This Row],[REDDITO COMPLESSIVO PROCAPITE]]),0)</f>
        <v>956.45886924876686</v>
      </c>
      <c r="O671" s="3">
        <f>+Tabella2026[[#This Row],[DIFFERENZA REDDITO INFERIORE ALLA MEDIA DALLA MEDIA]]*Tabella2026[[#This Row],[POP_2024]]</f>
        <v>15556803.508331193</v>
      </c>
      <c r="P671" s="3">
        <f>+Tabella2026[[#This Row],[POPOLAZIONE PER DIFFERENZA ]]/SUM(Tabella2026[[POPOLAZIONE PER DIFFERENZA ]])</f>
        <v>1.3801717688832546E-4</v>
      </c>
      <c r="Q671" s="3">
        <f>+Tabella2026[[#This Row],[INCIDENZA POPOLAZIONE PER DIFFERENZA]]*(PLAFOND-SUM(Tabella2026[CONTRIBUTO SULLA BASE DELLA POPOLAZIONE]))</f>
        <v>40632.15336304051</v>
      </c>
      <c r="R671" s="3">
        <f>+Tabella2026[[#This Row],[CONTRIBUTO SULLA BASE DELLA POPOLAZIONE]]+Tabella2026[[#This Row],[CONTRIBUTO SULLA BASE DEL REDDITO]]</f>
        <v>121869.38436883956</v>
      </c>
      <c r="S671" s="3">
        <f>+Tabella2026[[#This Row],[CONTRIBUTO TOTALE]]/(PLAFOND/N_TESSERE)</f>
        <v>243.73876873767912</v>
      </c>
      <c r="T671" s="3">
        <f>+MAX(CEILING(Tabella2026[[#This Row],[preDEF1]],1),1)</f>
        <v>244</v>
      </c>
      <c r="U671" s="9">
        <f xml:space="preserve"> IF(ROW(Tabella2026[[#This Row],[preDEF2]]) - ROW(Tabella2026[[#Headers],[preDEF2]])&lt;=ABS(SUM(Tabella2026[preDEF2])-N_TESSERE),Tabella2026[[#This Row],[preDEF2]]-1,Tabella2026[[#This Row],[preDEF2]])</f>
        <v>243</v>
      </c>
      <c r="V671" s="21">
        <f>+Tabella2026[[#This Row],[DEF - n. card]]*(PLAFOND/N_TESSERE)</f>
        <v>121500</v>
      </c>
      <c r="W671" s="18"/>
    </row>
    <row r="672" spans="2:23" x14ac:dyDescent="0.25">
      <c r="B672" s="1" t="s">
        <v>1370</v>
      </c>
      <c r="C672" s="2">
        <v>13095</v>
      </c>
      <c r="D672" s="1" t="s">
        <v>1371</v>
      </c>
      <c r="E672" s="1" t="s">
        <v>12</v>
      </c>
      <c r="F672" s="1" t="s">
        <v>152</v>
      </c>
      <c r="G672" s="1" t="s">
        <v>1059</v>
      </c>
      <c r="H672" s="1" t="s">
        <v>15835</v>
      </c>
      <c r="I672" s="5">
        <v>16264</v>
      </c>
      <c r="J672" s="5">
        <v>358096523</v>
      </c>
      <c r="K672" s="3">
        <f>+Tabella2026[[#This Row],[POP_2024]]/SUM(Tabella2026[POP_2024])</f>
        <v>2.7592541897435819E-4</v>
      </c>
      <c r="L672" s="3">
        <f>+Tabella2026[[#This Row],[INCIDENZA POPOLAZIONE]]*(PLAFOND/2)</f>
        <v>81232.236401986826</v>
      </c>
      <c r="M672" s="3">
        <f>+IFERROR(Tabella2026[[#This Row],[reddito_2024]]/Tabella2026[[#This Row],[POP_2024]],"")</f>
        <v>22017.739977865225</v>
      </c>
      <c r="N672" s="3">
        <f>+IF(Tabella2026[[#This Row],[REDDITO COMPLESSIVO PROCAPITE]]&lt;media_aggr_reddito_pc,(media_aggr_reddito_pc-Tabella2026[[#This Row],[REDDITO COMPLESSIVO PROCAPITE]]),0)</f>
        <v>0</v>
      </c>
      <c r="O672" s="3">
        <f>+Tabella2026[[#This Row],[DIFFERENZA REDDITO INFERIORE ALLA MEDIA DALLA MEDIA]]*Tabella2026[[#This Row],[POP_2024]]</f>
        <v>0</v>
      </c>
      <c r="P672" s="3">
        <f>+Tabella2026[[#This Row],[POPOLAZIONE PER DIFFERENZA ]]/SUM(Tabella2026[[POPOLAZIONE PER DIFFERENZA ]])</f>
        <v>0</v>
      </c>
      <c r="Q672" s="3">
        <f>+Tabella2026[[#This Row],[INCIDENZA POPOLAZIONE PER DIFFERENZA]]*(PLAFOND-SUM(Tabella2026[CONTRIBUTO SULLA BASE DELLA POPOLAZIONE]))</f>
        <v>0</v>
      </c>
      <c r="R672" s="3">
        <f>+Tabella2026[[#This Row],[CONTRIBUTO SULLA BASE DELLA POPOLAZIONE]]+Tabella2026[[#This Row],[CONTRIBUTO SULLA BASE DEL REDDITO]]</f>
        <v>81232.236401986826</v>
      </c>
      <c r="S672" s="3">
        <f>+Tabella2026[[#This Row],[CONTRIBUTO TOTALE]]/(PLAFOND/N_TESSERE)</f>
        <v>162.46447280397365</v>
      </c>
      <c r="T672" s="3">
        <f>+MAX(CEILING(Tabella2026[[#This Row],[preDEF1]],1),1)</f>
        <v>163</v>
      </c>
      <c r="U672" s="9">
        <f xml:space="preserve"> IF(ROW(Tabella2026[[#This Row],[preDEF2]]) - ROW(Tabella2026[[#Headers],[preDEF2]])&lt;=ABS(SUM(Tabella2026[preDEF2])-N_TESSERE),Tabella2026[[#This Row],[preDEF2]]-1,Tabella2026[[#This Row],[preDEF2]])</f>
        <v>162</v>
      </c>
      <c r="V672" s="21">
        <f>+Tabella2026[[#This Row],[DEF - n. card]]*(PLAFOND/N_TESSERE)</f>
        <v>81000</v>
      </c>
      <c r="W672" s="18"/>
    </row>
    <row r="673" spans="2:23" x14ac:dyDescent="0.25">
      <c r="B673" s="1" t="s">
        <v>1346</v>
      </c>
      <c r="C673" s="2">
        <v>54056</v>
      </c>
      <c r="D673" s="1" t="s">
        <v>1347</v>
      </c>
      <c r="E673" s="1" t="s">
        <v>67</v>
      </c>
      <c r="F673" s="1" t="s">
        <v>66</v>
      </c>
      <c r="G673" s="1" t="s">
        <v>1059</v>
      </c>
      <c r="H673" s="1" t="s">
        <v>15834</v>
      </c>
      <c r="I673" s="5">
        <v>16232</v>
      </c>
      <c r="J673" s="5">
        <v>279633996</v>
      </c>
      <c r="K673" s="3">
        <f>+Tabella2026[[#This Row],[POP_2024]]/SUM(Tabella2026[POP_2024])</f>
        <v>2.7538252587258871E-4</v>
      </c>
      <c r="L673" s="3">
        <f>+Tabella2026[[#This Row],[INCIDENZA POPOLAZIONE]]*(PLAFOND/2)</f>
        <v>81072.409079995705</v>
      </c>
      <c r="M673" s="3">
        <f>+IFERROR(Tabella2026[[#This Row],[reddito_2024]]/Tabella2026[[#This Row],[POP_2024]],"")</f>
        <v>17227.328486939379</v>
      </c>
      <c r="N673" s="3">
        <f>+IF(Tabella2026[[#This Row],[REDDITO COMPLESSIVO PROCAPITE]]&lt;media_aggr_reddito_pc,(media_aggr_reddito_pc-Tabella2026[[#This Row],[REDDITO COMPLESSIVO PROCAPITE]]),0)</f>
        <v>597.73757566936183</v>
      </c>
      <c r="O673" s="3">
        <f>+Tabella2026[[#This Row],[DIFFERENZA REDDITO INFERIORE ALLA MEDIA DALLA MEDIA]]*Tabella2026[[#This Row],[POP_2024]]</f>
        <v>9702476.3282650821</v>
      </c>
      <c r="P673" s="3">
        <f>+Tabella2026[[#This Row],[POPOLAZIONE PER DIFFERENZA ]]/SUM(Tabella2026[[POPOLAZIONE PER DIFFERENZA ]])</f>
        <v>8.6078633758909066E-5</v>
      </c>
      <c r="Q673" s="3">
        <f>+Tabella2026[[#This Row],[INCIDENZA POPOLAZIONE PER DIFFERENZA]]*(PLAFOND-SUM(Tabella2026[CONTRIBUTO SULLA BASE DELLA POPOLAZIONE]))</f>
        <v>25341.485219647613</v>
      </c>
      <c r="R673" s="3">
        <f>+Tabella2026[[#This Row],[CONTRIBUTO SULLA BASE DELLA POPOLAZIONE]]+Tabella2026[[#This Row],[CONTRIBUTO SULLA BASE DEL REDDITO]]</f>
        <v>106413.89429964332</v>
      </c>
      <c r="S673" s="3">
        <f>+Tabella2026[[#This Row],[CONTRIBUTO TOTALE]]/(PLAFOND/N_TESSERE)</f>
        <v>212.82778859928663</v>
      </c>
      <c r="T673" s="3">
        <f>+MAX(CEILING(Tabella2026[[#This Row],[preDEF1]],1),1)</f>
        <v>213</v>
      </c>
      <c r="U673" s="9">
        <f xml:space="preserve"> IF(ROW(Tabella2026[[#This Row],[preDEF2]]) - ROW(Tabella2026[[#Headers],[preDEF2]])&lt;=ABS(SUM(Tabella2026[preDEF2])-N_TESSERE),Tabella2026[[#This Row],[preDEF2]]-1,Tabella2026[[#This Row],[preDEF2]])</f>
        <v>212</v>
      </c>
      <c r="V673" s="21">
        <f>+Tabella2026[[#This Row],[DEF - n. card]]*(PLAFOND/N_TESSERE)</f>
        <v>106000</v>
      </c>
      <c r="W673" s="18"/>
    </row>
    <row r="674" spans="2:23" x14ac:dyDescent="0.25">
      <c r="B674" s="1" t="s">
        <v>1352</v>
      </c>
      <c r="C674" s="2">
        <v>1130</v>
      </c>
      <c r="D674" s="1" t="s">
        <v>1353</v>
      </c>
      <c r="E674" s="1" t="s">
        <v>18</v>
      </c>
      <c r="F674" s="1" t="s">
        <v>17</v>
      </c>
      <c r="G674" s="1" t="s">
        <v>1059</v>
      </c>
      <c r="H674" s="1" t="s">
        <v>15835</v>
      </c>
      <c r="I674" s="5">
        <v>16232</v>
      </c>
      <c r="J674" s="5">
        <v>309745249</v>
      </c>
      <c r="K674" s="3">
        <f>+Tabella2026[[#This Row],[POP_2024]]/SUM(Tabella2026[POP_2024])</f>
        <v>2.7538252587258871E-4</v>
      </c>
      <c r="L674" s="3">
        <f>+Tabella2026[[#This Row],[INCIDENZA POPOLAZIONE]]*(PLAFOND/2)</f>
        <v>81072.409079995705</v>
      </c>
      <c r="M674" s="3">
        <f>+IFERROR(Tabella2026[[#This Row],[reddito_2024]]/Tabella2026[[#This Row],[POP_2024]],"")</f>
        <v>19082.383501724988</v>
      </c>
      <c r="N674" s="3">
        <f>+IF(Tabella2026[[#This Row],[REDDITO COMPLESSIVO PROCAPITE]]&lt;media_aggr_reddito_pc,(media_aggr_reddito_pc-Tabella2026[[#This Row],[REDDITO COMPLESSIVO PROCAPITE]]),0)</f>
        <v>0</v>
      </c>
      <c r="O674" s="3">
        <f>+Tabella2026[[#This Row],[DIFFERENZA REDDITO INFERIORE ALLA MEDIA DALLA MEDIA]]*Tabella2026[[#This Row],[POP_2024]]</f>
        <v>0</v>
      </c>
      <c r="P674" s="3">
        <f>+Tabella2026[[#This Row],[POPOLAZIONE PER DIFFERENZA ]]/SUM(Tabella2026[[POPOLAZIONE PER DIFFERENZA ]])</f>
        <v>0</v>
      </c>
      <c r="Q674" s="3">
        <f>+Tabella2026[[#This Row],[INCIDENZA POPOLAZIONE PER DIFFERENZA]]*(PLAFOND-SUM(Tabella2026[CONTRIBUTO SULLA BASE DELLA POPOLAZIONE]))</f>
        <v>0</v>
      </c>
      <c r="R674" s="3">
        <f>+Tabella2026[[#This Row],[CONTRIBUTO SULLA BASE DELLA POPOLAZIONE]]+Tabella2026[[#This Row],[CONTRIBUTO SULLA BASE DEL REDDITO]]</f>
        <v>81072.409079995705</v>
      </c>
      <c r="S674" s="3">
        <f>+Tabella2026[[#This Row],[CONTRIBUTO TOTALE]]/(PLAFOND/N_TESSERE)</f>
        <v>162.14481815999142</v>
      </c>
      <c r="T674" s="3">
        <f>+MAX(CEILING(Tabella2026[[#This Row],[preDEF1]],1),1)</f>
        <v>163</v>
      </c>
      <c r="U674" s="9">
        <f xml:space="preserve"> IF(ROW(Tabella2026[[#This Row],[preDEF2]]) - ROW(Tabella2026[[#Headers],[preDEF2]])&lt;=ABS(SUM(Tabella2026[preDEF2])-N_TESSERE),Tabella2026[[#This Row],[preDEF2]]-1,Tabella2026[[#This Row],[preDEF2]])</f>
        <v>162</v>
      </c>
      <c r="V674" s="21">
        <f>+Tabella2026[[#This Row],[DEF - n. card]]*(PLAFOND/N_TESSERE)</f>
        <v>81000</v>
      </c>
      <c r="W674" s="18"/>
    </row>
    <row r="675" spans="2:23" x14ac:dyDescent="0.25">
      <c r="B675" s="1" t="s">
        <v>1364</v>
      </c>
      <c r="C675" s="2">
        <v>27026</v>
      </c>
      <c r="D675" s="1" t="s">
        <v>1365</v>
      </c>
      <c r="E675" s="1" t="s">
        <v>38</v>
      </c>
      <c r="F675" s="1" t="s">
        <v>40</v>
      </c>
      <c r="G675" s="1" t="s">
        <v>1059</v>
      </c>
      <c r="H675" s="1" t="s">
        <v>15835</v>
      </c>
      <c r="I675" s="5">
        <v>16216</v>
      </c>
      <c r="J675" s="5">
        <v>343091611</v>
      </c>
      <c r="K675" s="3">
        <f>+Tabella2026[[#This Row],[POP_2024]]/SUM(Tabella2026[POP_2024])</f>
        <v>2.7511107932170391E-4</v>
      </c>
      <c r="L675" s="3">
        <f>+Tabella2026[[#This Row],[INCIDENZA POPOLAZIONE]]*(PLAFOND/2)</f>
        <v>80992.495419000144</v>
      </c>
      <c r="M675" s="3">
        <f>+IFERROR(Tabella2026[[#This Row],[reddito_2024]]/Tabella2026[[#This Row],[POP_2024]],"")</f>
        <v>21157.59811297484</v>
      </c>
      <c r="N675" s="3">
        <f>+IF(Tabella2026[[#This Row],[REDDITO COMPLESSIVO PROCAPITE]]&lt;media_aggr_reddito_pc,(media_aggr_reddito_pc-Tabella2026[[#This Row],[REDDITO COMPLESSIVO PROCAPITE]]),0)</f>
        <v>0</v>
      </c>
      <c r="O675" s="3">
        <f>+Tabella2026[[#This Row],[DIFFERENZA REDDITO INFERIORE ALLA MEDIA DALLA MEDIA]]*Tabella2026[[#This Row],[POP_2024]]</f>
        <v>0</v>
      </c>
      <c r="P675" s="3">
        <f>+Tabella2026[[#This Row],[POPOLAZIONE PER DIFFERENZA ]]/SUM(Tabella2026[[POPOLAZIONE PER DIFFERENZA ]])</f>
        <v>0</v>
      </c>
      <c r="Q675" s="3">
        <f>+Tabella2026[[#This Row],[INCIDENZA POPOLAZIONE PER DIFFERENZA]]*(PLAFOND-SUM(Tabella2026[CONTRIBUTO SULLA BASE DELLA POPOLAZIONE]))</f>
        <v>0</v>
      </c>
      <c r="R675" s="3">
        <f>+Tabella2026[[#This Row],[CONTRIBUTO SULLA BASE DELLA POPOLAZIONE]]+Tabella2026[[#This Row],[CONTRIBUTO SULLA BASE DEL REDDITO]]</f>
        <v>80992.495419000144</v>
      </c>
      <c r="S675" s="3">
        <f>+Tabella2026[[#This Row],[CONTRIBUTO TOTALE]]/(PLAFOND/N_TESSERE)</f>
        <v>161.9849908380003</v>
      </c>
      <c r="T675" s="3">
        <f>+MAX(CEILING(Tabella2026[[#This Row],[preDEF1]],1),1)</f>
        <v>162</v>
      </c>
      <c r="U675" s="9">
        <f xml:space="preserve"> IF(ROW(Tabella2026[[#This Row],[preDEF2]]) - ROW(Tabella2026[[#Headers],[preDEF2]])&lt;=ABS(SUM(Tabella2026[preDEF2])-N_TESSERE),Tabella2026[[#This Row],[preDEF2]]-1,Tabella2026[[#This Row],[preDEF2]])</f>
        <v>161</v>
      </c>
      <c r="V675" s="21">
        <f>+Tabella2026[[#This Row],[DEF - n. card]]*(PLAFOND/N_TESSERE)</f>
        <v>80500</v>
      </c>
      <c r="W675" s="18"/>
    </row>
    <row r="676" spans="2:23" x14ac:dyDescent="0.25">
      <c r="B676" s="1" t="s">
        <v>1374</v>
      </c>
      <c r="C676" s="2">
        <v>12118</v>
      </c>
      <c r="D676" s="1" t="s">
        <v>1375</v>
      </c>
      <c r="E676" s="1" t="s">
        <v>12</v>
      </c>
      <c r="F676" s="1" t="s">
        <v>157</v>
      </c>
      <c r="G676" s="1" t="s">
        <v>1059</v>
      </c>
      <c r="H676" s="1" t="s">
        <v>15835</v>
      </c>
      <c r="I676" s="5">
        <v>16184</v>
      </c>
      <c r="J676" s="5">
        <v>325248718</v>
      </c>
      <c r="K676" s="3">
        <f>+Tabella2026[[#This Row],[POP_2024]]/SUM(Tabella2026[POP_2024])</f>
        <v>2.7456818621993443E-4</v>
      </c>
      <c r="L676" s="3">
        <f>+Tabella2026[[#This Row],[INCIDENZA POPOLAZIONE]]*(PLAFOND/2)</f>
        <v>80832.668097009024</v>
      </c>
      <c r="M676" s="3">
        <f>+IFERROR(Tabella2026[[#This Row],[reddito_2024]]/Tabella2026[[#This Row],[POP_2024]],"")</f>
        <v>20096.930177953534</v>
      </c>
      <c r="N676" s="3">
        <f>+IF(Tabella2026[[#This Row],[REDDITO COMPLESSIVO PROCAPITE]]&lt;media_aggr_reddito_pc,(media_aggr_reddito_pc-Tabella2026[[#This Row],[REDDITO COMPLESSIVO PROCAPITE]]),0)</f>
        <v>0</v>
      </c>
      <c r="O676" s="3">
        <f>+Tabella2026[[#This Row],[DIFFERENZA REDDITO INFERIORE ALLA MEDIA DALLA MEDIA]]*Tabella2026[[#This Row],[POP_2024]]</f>
        <v>0</v>
      </c>
      <c r="P676" s="3">
        <f>+Tabella2026[[#This Row],[POPOLAZIONE PER DIFFERENZA ]]/SUM(Tabella2026[[POPOLAZIONE PER DIFFERENZA ]])</f>
        <v>0</v>
      </c>
      <c r="Q676" s="3">
        <f>+Tabella2026[[#This Row],[INCIDENZA POPOLAZIONE PER DIFFERENZA]]*(PLAFOND-SUM(Tabella2026[CONTRIBUTO SULLA BASE DELLA POPOLAZIONE]))</f>
        <v>0</v>
      </c>
      <c r="R676" s="3">
        <f>+Tabella2026[[#This Row],[CONTRIBUTO SULLA BASE DELLA POPOLAZIONE]]+Tabella2026[[#This Row],[CONTRIBUTO SULLA BASE DEL REDDITO]]</f>
        <v>80832.668097009024</v>
      </c>
      <c r="S676" s="3">
        <f>+Tabella2026[[#This Row],[CONTRIBUTO TOTALE]]/(PLAFOND/N_TESSERE)</f>
        <v>161.66533619401804</v>
      </c>
      <c r="T676" s="3">
        <f>+MAX(CEILING(Tabella2026[[#This Row],[preDEF1]],1),1)</f>
        <v>162</v>
      </c>
      <c r="U676" s="9">
        <f xml:space="preserve"> IF(ROW(Tabella2026[[#This Row],[preDEF2]]) - ROW(Tabella2026[[#Headers],[preDEF2]])&lt;=ABS(SUM(Tabella2026[preDEF2])-N_TESSERE),Tabella2026[[#This Row],[preDEF2]]-1,Tabella2026[[#This Row],[preDEF2]])</f>
        <v>161</v>
      </c>
      <c r="V676" s="21">
        <f>+Tabella2026[[#This Row],[DEF - n. card]]*(PLAFOND/N_TESSERE)</f>
        <v>80500</v>
      </c>
      <c r="W676" s="18"/>
    </row>
    <row r="677" spans="2:23" x14ac:dyDescent="0.25">
      <c r="B677" s="1" t="s">
        <v>1380</v>
      </c>
      <c r="C677" s="2">
        <v>36027</v>
      </c>
      <c r="D677" s="1" t="s">
        <v>1381</v>
      </c>
      <c r="E677" s="1" t="s">
        <v>27</v>
      </c>
      <c r="F677" s="1" t="s">
        <v>58</v>
      </c>
      <c r="G677" s="1" t="s">
        <v>1059</v>
      </c>
      <c r="H677" s="1" t="s">
        <v>15835</v>
      </c>
      <c r="I677" s="5">
        <v>16155</v>
      </c>
      <c r="J677" s="5">
        <v>350599847</v>
      </c>
      <c r="K677" s="3">
        <f>+Tabella2026[[#This Row],[POP_2024]]/SUM(Tabella2026[POP_2024])</f>
        <v>2.7407618934645577E-4</v>
      </c>
      <c r="L677" s="3">
        <f>+Tabella2026[[#This Row],[INCIDENZA POPOLAZIONE]]*(PLAFOND/2)</f>
        <v>80687.824586454575</v>
      </c>
      <c r="M677" s="3">
        <f>+IFERROR(Tabella2026[[#This Row],[reddito_2024]]/Tabella2026[[#This Row],[POP_2024]],"")</f>
        <v>21702.249891674404</v>
      </c>
      <c r="N677" s="3">
        <f>+IF(Tabella2026[[#This Row],[REDDITO COMPLESSIVO PROCAPITE]]&lt;media_aggr_reddito_pc,(media_aggr_reddito_pc-Tabella2026[[#This Row],[REDDITO COMPLESSIVO PROCAPITE]]),0)</f>
        <v>0</v>
      </c>
      <c r="O677" s="3">
        <f>+Tabella2026[[#This Row],[DIFFERENZA REDDITO INFERIORE ALLA MEDIA DALLA MEDIA]]*Tabella2026[[#This Row],[POP_2024]]</f>
        <v>0</v>
      </c>
      <c r="P677" s="3">
        <f>+Tabella2026[[#This Row],[POPOLAZIONE PER DIFFERENZA ]]/SUM(Tabella2026[[POPOLAZIONE PER DIFFERENZA ]])</f>
        <v>0</v>
      </c>
      <c r="Q677" s="3">
        <f>+Tabella2026[[#This Row],[INCIDENZA POPOLAZIONE PER DIFFERENZA]]*(PLAFOND-SUM(Tabella2026[CONTRIBUTO SULLA BASE DELLA POPOLAZIONE]))</f>
        <v>0</v>
      </c>
      <c r="R677" s="3">
        <f>+Tabella2026[[#This Row],[CONTRIBUTO SULLA BASE DELLA POPOLAZIONE]]+Tabella2026[[#This Row],[CONTRIBUTO SULLA BASE DEL REDDITO]]</f>
        <v>80687.824586454575</v>
      </c>
      <c r="S677" s="3">
        <f>+Tabella2026[[#This Row],[CONTRIBUTO TOTALE]]/(PLAFOND/N_TESSERE)</f>
        <v>161.37564917290916</v>
      </c>
      <c r="T677" s="3">
        <f>+MAX(CEILING(Tabella2026[[#This Row],[preDEF1]],1),1)</f>
        <v>162</v>
      </c>
      <c r="U677" s="9">
        <f xml:space="preserve"> IF(ROW(Tabella2026[[#This Row],[preDEF2]]) - ROW(Tabella2026[[#Headers],[preDEF2]])&lt;=ABS(SUM(Tabella2026[preDEF2])-N_TESSERE),Tabella2026[[#This Row],[preDEF2]]-1,Tabella2026[[#This Row],[preDEF2]])</f>
        <v>161</v>
      </c>
      <c r="V677" s="21">
        <f>+Tabella2026[[#This Row],[DEF - n. card]]*(PLAFOND/N_TESSERE)</f>
        <v>80500</v>
      </c>
      <c r="W677" s="18"/>
    </row>
    <row r="678" spans="2:23" x14ac:dyDescent="0.25">
      <c r="B678" s="1" t="s">
        <v>1418</v>
      </c>
      <c r="C678" s="2">
        <v>46001</v>
      </c>
      <c r="D678" s="1" t="s">
        <v>1419</v>
      </c>
      <c r="E678" s="1" t="s">
        <v>30</v>
      </c>
      <c r="F678" s="1" t="s">
        <v>142</v>
      </c>
      <c r="G678" s="1" t="s">
        <v>1059</v>
      </c>
      <c r="H678" s="1" t="s">
        <v>15834</v>
      </c>
      <c r="I678" s="5">
        <v>16099</v>
      </c>
      <c r="J678" s="5">
        <v>245073767</v>
      </c>
      <c r="K678" s="3">
        <f>+Tabella2026[[#This Row],[POP_2024]]/SUM(Tabella2026[POP_2024])</f>
        <v>2.7312612641835913E-4</v>
      </c>
      <c r="L678" s="3">
        <f>+Tabella2026[[#This Row],[INCIDENZA POPOLAZIONE]]*(PLAFOND/2)</f>
        <v>80408.126772970107</v>
      </c>
      <c r="M678" s="3">
        <f>+IFERROR(Tabella2026[[#This Row],[reddito_2024]]/Tabella2026[[#This Row],[POP_2024]],"")</f>
        <v>15222.918628486241</v>
      </c>
      <c r="N678" s="3">
        <f>+IF(Tabella2026[[#This Row],[REDDITO COMPLESSIVO PROCAPITE]]&lt;media_aggr_reddito_pc,(media_aggr_reddito_pc-Tabella2026[[#This Row],[REDDITO COMPLESSIVO PROCAPITE]]),0)</f>
        <v>2602.1474341225003</v>
      </c>
      <c r="O678" s="3">
        <f>+Tabella2026[[#This Row],[DIFFERENZA REDDITO INFERIORE ALLA MEDIA DALLA MEDIA]]*Tabella2026[[#This Row],[POP_2024]]</f>
        <v>41891971.541938134</v>
      </c>
      <c r="P678" s="3">
        <f>+Tabella2026[[#This Row],[POPOLAZIONE PER DIFFERENZA ]]/SUM(Tabella2026[[POPOLAZIONE PER DIFFERENZA ]])</f>
        <v>3.7165807509286961E-4</v>
      </c>
      <c r="Q678" s="3">
        <f>+Tabella2026[[#This Row],[INCIDENZA POPOLAZIONE PER DIFFERENZA]]*(PLAFOND-SUM(Tabella2026[CONTRIBUTO SULLA BASE DELLA POPOLAZIONE]))</f>
        <v>109415.85856378493</v>
      </c>
      <c r="R678" s="3">
        <f>+Tabella2026[[#This Row],[CONTRIBUTO SULLA BASE DELLA POPOLAZIONE]]+Tabella2026[[#This Row],[CONTRIBUTO SULLA BASE DEL REDDITO]]</f>
        <v>189823.98533675505</v>
      </c>
      <c r="S678" s="3">
        <f>+Tabella2026[[#This Row],[CONTRIBUTO TOTALE]]/(PLAFOND/N_TESSERE)</f>
        <v>379.64797067351009</v>
      </c>
      <c r="T678" s="3">
        <f>+MAX(CEILING(Tabella2026[[#This Row],[preDEF1]],1),1)</f>
        <v>380</v>
      </c>
      <c r="U678" s="9">
        <f xml:space="preserve"> IF(ROW(Tabella2026[[#This Row],[preDEF2]]) - ROW(Tabella2026[[#Headers],[preDEF2]])&lt;=ABS(SUM(Tabella2026[preDEF2])-N_TESSERE),Tabella2026[[#This Row],[preDEF2]]-1,Tabella2026[[#This Row],[preDEF2]])</f>
        <v>379</v>
      </c>
      <c r="V678" s="21">
        <f>+Tabella2026[[#This Row],[DEF - n. card]]*(PLAFOND/N_TESSERE)</f>
        <v>189500</v>
      </c>
      <c r="W678" s="18"/>
    </row>
    <row r="679" spans="2:23" x14ac:dyDescent="0.25">
      <c r="B679" s="1" t="s">
        <v>1412</v>
      </c>
      <c r="C679" s="2">
        <v>108021</v>
      </c>
      <c r="D679" s="1" t="s">
        <v>1413</v>
      </c>
      <c r="E679" s="1" t="s">
        <v>12</v>
      </c>
      <c r="F679" s="1" t="s">
        <v>91</v>
      </c>
      <c r="G679" s="1" t="s">
        <v>1059</v>
      </c>
      <c r="H679" s="1" t="s">
        <v>15835</v>
      </c>
      <c r="I679" s="5">
        <v>16067</v>
      </c>
      <c r="J679" s="5">
        <v>367919197</v>
      </c>
      <c r="K679" s="3">
        <f>+Tabella2026[[#This Row],[POP_2024]]/SUM(Tabella2026[POP_2024])</f>
        <v>2.7258323331658959E-4</v>
      </c>
      <c r="L679" s="3">
        <f>+Tabella2026[[#This Row],[INCIDENZA POPOLAZIONE]]*(PLAFOND/2)</f>
        <v>80248.299450978986</v>
      </c>
      <c r="M679" s="3">
        <f>+IFERROR(Tabella2026[[#This Row],[reddito_2024]]/Tabella2026[[#This Row],[POP_2024]],"")</f>
        <v>22899.059998755212</v>
      </c>
      <c r="N679" s="3">
        <f>+IF(Tabella2026[[#This Row],[REDDITO COMPLESSIVO PROCAPITE]]&lt;media_aggr_reddito_pc,(media_aggr_reddito_pc-Tabella2026[[#This Row],[REDDITO COMPLESSIVO PROCAPITE]]),0)</f>
        <v>0</v>
      </c>
      <c r="O679" s="3">
        <f>+Tabella2026[[#This Row],[DIFFERENZA REDDITO INFERIORE ALLA MEDIA DALLA MEDIA]]*Tabella2026[[#This Row],[POP_2024]]</f>
        <v>0</v>
      </c>
      <c r="P679" s="3">
        <f>+Tabella2026[[#This Row],[POPOLAZIONE PER DIFFERENZA ]]/SUM(Tabella2026[[POPOLAZIONE PER DIFFERENZA ]])</f>
        <v>0</v>
      </c>
      <c r="Q679" s="3">
        <f>+Tabella2026[[#This Row],[INCIDENZA POPOLAZIONE PER DIFFERENZA]]*(PLAFOND-SUM(Tabella2026[CONTRIBUTO SULLA BASE DELLA POPOLAZIONE]))</f>
        <v>0</v>
      </c>
      <c r="R679" s="3">
        <f>+Tabella2026[[#This Row],[CONTRIBUTO SULLA BASE DELLA POPOLAZIONE]]+Tabella2026[[#This Row],[CONTRIBUTO SULLA BASE DEL REDDITO]]</f>
        <v>80248.299450978986</v>
      </c>
      <c r="S679" s="3">
        <f>+Tabella2026[[#This Row],[CONTRIBUTO TOTALE]]/(PLAFOND/N_TESSERE)</f>
        <v>160.49659890195798</v>
      </c>
      <c r="T679" s="3">
        <f>+MAX(CEILING(Tabella2026[[#This Row],[preDEF1]],1),1)</f>
        <v>161</v>
      </c>
      <c r="U679" s="9">
        <f xml:space="preserve"> IF(ROW(Tabella2026[[#This Row],[preDEF2]]) - ROW(Tabella2026[[#Headers],[preDEF2]])&lt;=ABS(SUM(Tabella2026[preDEF2])-N_TESSERE),Tabella2026[[#This Row],[preDEF2]]-1,Tabella2026[[#This Row],[preDEF2]])</f>
        <v>160</v>
      </c>
      <c r="V679" s="21">
        <f>+Tabella2026[[#This Row],[DEF - n. card]]*(PLAFOND/N_TESSERE)</f>
        <v>80000</v>
      </c>
      <c r="W679" s="18"/>
    </row>
    <row r="680" spans="2:23" x14ac:dyDescent="0.25">
      <c r="B680" s="1" t="s">
        <v>1398</v>
      </c>
      <c r="C680" s="2">
        <v>23089</v>
      </c>
      <c r="D680" s="1" t="s">
        <v>1399</v>
      </c>
      <c r="E680" s="1" t="s">
        <v>38</v>
      </c>
      <c r="F680" s="1" t="s">
        <v>37</v>
      </c>
      <c r="G680" s="1" t="s">
        <v>1059</v>
      </c>
      <c r="H680" s="1" t="s">
        <v>15835</v>
      </c>
      <c r="I680" s="5">
        <v>16059</v>
      </c>
      <c r="J680" s="5">
        <v>303842760</v>
      </c>
      <c r="K680" s="3">
        <f>+Tabella2026[[#This Row],[POP_2024]]/SUM(Tabella2026[POP_2024])</f>
        <v>2.7244751004114722E-4</v>
      </c>
      <c r="L680" s="3">
        <f>+Tabella2026[[#This Row],[INCIDENZA POPOLAZIONE]]*(PLAFOND/2)</f>
        <v>80208.342620481213</v>
      </c>
      <c r="M680" s="3">
        <f>+IFERROR(Tabella2026[[#This Row],[reddito_2024]]/Tabella2026[[#This Row],[POP_2024]],"")</f>
        <v>18920.403512049317</v>
      </c>
      <c r="N680" s="3">
        <f>+IF(Tabella2026[[#This Row],[REDDITO COMPLESSIVO PROCAPITE]]&lt;media_aggr_reddito_pc,(media_aggr_reddito_pc-Tabella2026[[#This Row],[REDDITO COMPLESSIVO PROCAPITE]]),0)</f>
        <v>0</v>
      </c>
      <c r="O680" s="3">
        <f>+Tabella2026[[#This Row],[DIFFERENZA REDDITO INFERIORE ALLA MEDIA DALLA MEDIA]]*Tabella2026[[#This Row],[POP_2024]]</f>
        <v>0</v>
      </c>
      <c r="P680" s="3">
        <f>+Tabella2026[[#This Row],[POPOLAZIONE PER DIFFERENZA ]]/SUM(Tabella2026[[POPOLAZIONE PER DIFFERENZA ]])</f>
        <v>0</v>
      </c>
      <c r="Q680" s="3">
        <f>+Tabella2026[[#This Row],[INCIDENZA POPOLAZIONE PER DIFFERENZA]]*(PLAFOND-SUM(Tabella2026[CONTRIBUTO SULLA BASE DELLA POPOLAZIONE]))</f>
        <v>0</v>
      </c>
      <c r="R680" s="3">
        <f>+Tabella2026[[#This Row],[CONTRIBUTO SULLA BASE DELLA POPOLAZIONE]]+Tabella2026[[#This Row],[CONTRIBUTO SULLA BASE DEL REDDITO]]</f>
        <v>80208.342620481213</v>
      </c>
      <c r="S680" s="3">
        <f>+Tabella2026[[#This Row],[CONTRIBUTO TOTALE]]/(PLAFOND/N_TESSERE)</f>
        <v>160.41668524096244</v>
      </c>
      <c r="T680" s="3">
        <f>+MAX(CEILING(Tabella2026[[#This Row],[preDEF1]],1),1)</f>
        <v>161</v>
      </c>
      <c r="U680" s="9">
        <f xml:space="preserve"> IF(ROW(Tabella2026[[#This Row],[preDEF2]]) - ROW(Tabella2026[[#Headers],[preDEF2]])&lt;=ABS(SUM(Tabella2026[preDEF2])-N_TESSERE),Tabella2026[[#This Row],[preDEF2]]-1,Tabella2026[[#This Row],[preDEF2]])</f>
        <v>160</v>
      </c>
      <c r="V680" s="21">
        <f>+Tabella2026[[#This Row],[DEF - n. card]]*(PLAFOND/N_TESSERE)</f>
        <v>80000</v>
      </c>
      <c r="W680" s="18"/>
    </row>
    <row r="681" spans="2:23" x14ac:dyDescent="0.25">
      <c r="B681" s="1" t="s">
        <v>1394</v>
      </c>
      <c r="C681" s="2">
        <v>63010</v>
      </c>
      <c r="D681" s="1" t="s">
        <v>1395</v>
      </c>
      <c r="E681" s="1" t="s">
        <v>15</v>
      </c>
      <c r="F681" s="1" t="s">
        <v>14</v>
      </c>
      <c r="G681" s="1" t="s">
        <v>1059</v>
      </c>
      <c r="H681" s="1" t="s">
        <v>15836</v>
      </c>
      <c r="I681" s="5">
        <v>16034</v>
      </c>
      <c r="J681" s="5">
        <v>170722401</v>
      </c>
      <c r="K681" s="3">
        <f>+Tabella2026[[#This Row],[POP_2024]]/SUM(Tabella2026[POP_2024])</f>
        <v>2.7202337480538978E-4</v>
      </c>
      <c r="L681" s="3">
        <f>+Tabella2026[[#This Row],[INCIDENZA POPOLAZIONE]]*(PLAFOND/2)</f>
        <v>80083.477525175651</v>
      </c>
      <c r="M681" s="3">
        <f>+IFERROR(Tabella2026[[#This Row],[reddito_2024]]/Tabella2026[[#This Row],[POP_2024]],"")</f>
        <v>10647.524073843084</v>
      </c>
      <c r="N681" s="3">
        <f>+IF(Tabella2026[[#This Row],[REDDITO COMPLESSIVO PROCAPITE]]&lt;media_aggr_reddito_pc,(media_aggr_reddito_pc-Tabella2026[[#This Row],[REDDITO COMPLESSIVO PROCAPITE]]),0)</f>
        <v>7177.5419887656572</v>
      </c>
      <c r="O681" s="3">
        <f>+Tabella2026[[#This Row],[DIFFERENZA REDDITO INFERIORE ALLA MEDIA DALLA MEDIA]]*Tabella2026[[#This Row],[POP_2024]]</f>
        <v>115084708.24786855</v>
      </c>
      <c r="P681" s="3">
        <f>+Tabella2026[[#This Row],[POPOLAZIONE PER DIFFERENZA ]]/SUM(Tabella2026[[POPOLAZIONE PER DIFFERENZA ]])</f>
        <v>1.0210109375541809E-3</v>
      </c>
      <c r="Q681" s="3">
        <f>+Tabella2026[[#This Row],[INCIDENZA POPOLAZIONE PER DIFFERENZA]]*(PLAFOND-SUM(Tabella2026[CONTRIBUTO SULLA BASE DELLA POPOLAZIONE]))</f>
        <v>300584.85425774893</v>
      </c>
      <c r="R681" s="3">
        <f>+Tabella2026[[#This Row],[CONTRIBUTO SULLA BASE DELLA POPOLAZIONE]]+Tabella2026[[#This Row],[CONTRIBUTO SULLA BASE DEL REDDITO]]</f>
        <v>380668.33178292459</v>
      </c>
      <c r="S681" s="3">
        <f>+Tabella2026[[#This Row],[CONTRIBUTO TOTALE]]/(PLAFOND/N_TESSERE)</f>
        <v>761.33666356584922</v>
      </c>
      <c r="T681" s="3">
        <f>+MAX(CEILING(Tabella2026[[#This Row],[preDEF1]],1),1)</f>
        <v>762</v>
      </c>
      <c r="U681" s="9">
        <f xml:space="preserve"> IF(ROW(Tabella2026[[#This Row],[preDEF2]]) - ROW(Tabella2026[[#Headers],[preDEF2]])&lt;=ABS(SUM(Tabella2026[preDEF2])-N_TESSERE),Tabella2026[[#This Row],[preDEF2]]-1,Tabella2026[[#This Row],[preDEF2]])</f>
        <v>761</v>
      </c>
      <c r="V681" s="21">
        <f>+Tabella2026[[#This Row],[DEF - n. card]]*(PLAFOND/N_TESSERE)</f>
        <v>380500</v>
      </c>
      <c r="W681" s="18"/>
    </row>
    <row r="682" spans="2:23" x14ac:dyDescent="0.25">
      <c r="B682" s="1" t="s">
        <v>1416</v>
      </c>
      <c r="C682" s="2">
        <v>24052</v>
      </c>
      <c r="D682" s="1" t="s">
        <v>1417</v>
      </c>
      <c r="E682" s="1" t="s">
        <v>38</v>
      </c>
      <c r="F682" s="1" t="s">
        <v>106</v>
      </c>
      <c r="G682" s="1" t="s">
        <v>1059</v>
      </c>
      <c r="H682" s="1" t="s">
        <v>15835</v>
      </c>
      <c r="I682" s="5">
        <v>15998</v>
      </c>
      <c r="J682" s="5">
        <v>291774905</v>
      </c>
      <c r="K682" s="3">
        <f>+Tabella2026[[#This Row],[POP_2024]]/SUM(Tabella2026[POP_2024])</f>
        <v>2.7141262006589908E-4</v>
      </c>
      <c r="L682" s="3">
        <f>+Tabella2026[[#This Row],[INCIDENZA POPOLAZIONE]]*(PLAFOND/2)</f>
        <v>79903.671787935644</v>
      </c>
      <c r="M682" s="3">
        <f>+IFERROR(Tabella2026[[#This Row],[reddito_2024]]/Tabella2026[[#This Row],[POP_2024]],"")</f>
        <v>18238.211338917365</v>
      </c>
      <c r="N682" s="3">
        <f>+IF(Tabella2026[[#This Row],[REDDITO COMPLESSIVO PROCAPITE]]&lt;media_aggr_reddito_pc,(media_aggr_reddito_pc-Tabella2026[[#This Row],[REDDITO COMPLESSIVO PROCAPITE]]),0)</f>
        <v>0</v>
      </c>
      <c r="O682" s="3">
        <f>+Tabella2026[[#This Row],[DIFFERENZA REDDITO INFERIORE ALLA MEDIA DALLA MEDIA]]*Tabella2026[[#This Row],[POP_2024]]</f>
        <v>0</v>
      </c>
      <c r="P682" s="3">
        <f>+Tabella2026[[#This Row],[POPOLAZIONE PER DIFFERENZA ]]/SUM(Tabella2026[[POPOLAZIONE PER DIFFERENZA ]])</f>
        <v>0</v>
      </c>
      <c r="Q682" s="3">
        <f>+Tabella2026[[#This Row],[INCIDENZA POPOLAZIONE PER DIFFERENZA]]*(PLAFOND-SUM(Tabella2026[CONTRIBUTO SULLA BASE DELLA POPOLAZIONE]))</f>
        <v>0</v>
      </c>
      <c r="R682" s="3">
        <f>+Tabella2026[[#This Row],[CONTRIBUTO SULLA BASE DELLA POPOLAZIONE]]+Tabella2026[[#This Row],[CONTRIBUTO SULLA BASE DEL REDDITO]]</f>
        <v>79903.671787935644</v>
      </c>
      <c r="S682" s="3">
        <f>+Tabella2026[[#This Row],[CONTRIBUTO TOTALE]]/(PLAFOND/N_TESSERE)</f>
        <v>159.8073435758713</v>
      </c>
      <c r="T682" s="3">
        <f>+MAX(CEILING(Tabella2026[[#This Row],[preDEF1]],1),1)</f>
        <v>160</v>
      </c>
      <c r="U682" s="9">
        <f xml:space="preserve"> IF(ROW(Tabella2026[[#This Row],[preDEF2]]) - ROW(Tabella2026[[#Headers],[preDEF2]])&lt;=ABS(SUM(Tabella2026[preDEF2])-N_TESSERE),Tabella2026[[#This Row],[preDEF2]]-1,Tabella2026[[#This Row],[preDEF2]])</f>
        <v>159</v>
      </c>
      <c r="V682" s="21">
        <f>+Tabella2026[[#This Row],[DEF - n. card]]*(PLAFOND/N_TESSERE)</f>
        <v>79500</v>
      </c>
      <c r="W682" s="18"/>
    </row>
    <row r="683" spans="2:23" x14ac:dyDescent="0.25">
      <c r="B683" s="1" t="s">
        <v>1402</v>
      </c>
      <c r="C683" s="2">
        <v>108054</v>
      </c>
      <c r="D683" s="1" t="s">
        <v>1403</v>
      </c>
      <c r="E683" s="1" t="s">
        <v>12</v>
      </c>
      <c r="F683" s="1" t="s">
        <v>91</v>
      </c>
      <c r="G683" s="1" t="s">
        <v>1059</v>
      </c>
      <c r="H683" s="1" t="s">
        <v>15835</v>
      </c>
      <c r="I683" s="5">
        <v>15990</v>
      </c>
      <c r="J683" s="5">
        <v>299040999</v>
      </c>
      <c r="K683" s="3">
        <f>+Tabella2026[[#This Row],[POP_2024]]/SUM(Tabella2026[POP_2024])</f>
        <v>2.7127689679045671E-4</v>
      </c>
      <c r="L683" s="3">
        <f>+Tabella2026[[#This Row],[INCIDENZA POPOLAZIONE]]*(PLAFOND/2)</f>
        <v>79863.714957437856</v>
      </c>
      <c r="M683" s="3">
        <f>+IFERROR(Tabella2026[[#This Row],[reddito_2024]]/Tabella2026[[#This Row],[POP_2024]],"")</f>
        <v>18701.751031894935</v>
      </c>
      <c r="N683" s="3">
        <f>+IF(Tabella2026[[#This Row],[REDDITO COMPLESSIVO PROCAPITE]]&lt;media_aggr_reddito_pc,(media_aggr_reddito_pc-Tabella2026[[#This Row],[REDDITO COMPLESSIVO PROCAPITE]]),0)</f>
        <v>0</v>
      </c>
      <c r="O683" s="3">
        <f>+Tabella2026[[#This Row],[DIFFERENZA REDDITO INFERIORE ALLA MEDIA DALLA MEDIA]]*Tabella2026[[#This Row],[POP_2024]]</f>
        <v>0</v>
      </c>
      <c r="P683" s="3">
        <f>+Tabella2026[[#This Row],[POPOLAZIONE PER DIFFERENZA ]]/SUM(Tabella2026[[POPOLAZIONE PER DIFFERENZA ]])</f>
        <v>0</v>
      </c>
      <c r="Q683" s="3">
        <f>+Tabella2026[[#This Row],[INCIDENZA POPOLAZIONE PER DIFFERENZA]]*(PLAFOND-SUM(Tabella2026[CONTRIBUTO SULLA BASE DELLA POPOLAZIONE]))</f>
        <v>0</v>
      </c>
      <c r="R683" s="3">
        <f>+Tabella2026[[#This Row],[CONTRIBUTO SULLA BASE DELLA POPOLAZIONE]]+Tabella2026[[#This Row],[CONTRIBUTO SULLA BASE DEL REDDITO]]</f>
        <v>79863.714957437856</v>
      </c>
      <c r="S683" s="3">
        <f>+Tabella2026[[#This Row],[CONTRIBUTO TOTALE]]/(PLAFOND/N_TESSERE)</f>
        <v>159.7274299148757</v>
      </c>
      <c r="T683" s="3">
        <f>+MAX(CEILING(Tabella2026[[#This Row],[preDEF1]],1),1)</f>
        <v>160</v>
      </c>
      <c r="U683" s="9">
        <f xml:space="preserve"> IF(ROW(Tabella2026[[#This Row],[preDEF2]]) - ROW(Tabella2026[[#Headers],[preDEF2]])&lt;=ABS(SUM(Tabella2026[preDEF2])-N_TESSERE),Tabella2026[[#This Row],[preDEF2]]-1,Tabella2026[[#This Row],[preDEF2]])</f>
        <v>159</v>
      </c>
      <c r="V683" s="21">
        <f>+Tabella2026[[#This Row],[DEF - n. card]]*(PLAFOND/N_TESSERE)</f>
        <v>79500</v>
      </c>
      <c r="W683" s="18"/>
    </row>
    <row r="684" spans="2:23" x14ac:dyDescent="0.25">
      <c r="B684" s="1" t="s">
        <v>1360</v>
      </c>
      <c r="C684" s="2">
        <v>87049</v>
      </c>
      <c r="D684" s="1" t="s">
        <v>1361</v>
      </c>
      <c r="E684" s="1" t="s">
        <v>21</v>
      </c>
      <c r="F684" s="1" t="s">
        <v>35</v>
      </c>
      <c r="G684" s="1" t="s">
        <v>1059</v>
      </c>
      <c r="H684" s="1" t="s">
        <v>15836</v>
      </c>
      <c r="I684" s="5">
        <v>15959</v>
      </c>
      <c r="J684" s="5">
        <v>158062535</v>
      </c>
      <c r="K684" s="3">
        <f>+Tabella2026[[#This Row],[POP_2024]]/SUM(Tabella2026[POP_2024])</f>
        <v>2.707509690981175E-4</v>
      </c>
      <c r="L684" s="3">
        <f>+Tabella2026[[#This Row],[INCIDENZA POPOLAZIONE]]*(PLAFOND/2)</f>
        <v>79708.882239258965</v>
      </c>
      <c r="M684" s="3">
        <f>+IFERROR(Tabella2026[[#This Row],[reddito_2024]]/Tabella2026[[#This Row],[POP_2024]],"")</f>
        <v>9904.2881759508746</v>
      </c>
      <c r="N684" s="3">
        <f>+IF(Tabella2026[[#This Row],[REDDITO COMPLESSIVO PROCAPITE]]&lt;media_aggr_reddito_pc,(media_aggr_reddito_pc-Tabella2026[[#This Row],[REDDITO COMPLESSIVO PROCAPITE]]),0)</f>
        <v>7920.7778866578665</v>
      </c>
      <c r="O684" s="3">
        <f>+Tabella2026[[#This Row],[DIFFERENZA REDDITO INFERIORE ALLA MEDIA DALLA MEDIA]]*Tabella2026[[#This Row],[POP_2024]]</f>
        <v>126407694.2931729</v>
      </c>
      <c r="P684" s="3">
        <f>+Tabella2026[[#This Row],[POPOLAZIONE PER DIFFERENZA ]]/SUM(Tabella2026[[POPOLAZIONE PER DIFFERENZA ]])</f>
        <v>1.1214664435379067E-3</v>
      </c>
      <c r="Q684" s="3">
        <f>+Tabella2026[[#This Row],[INCIDENZA POPOLAZIONE PER DIFFERENZA]]*(PLAFOND-SUM(Tabella2026[CONTRIBUTO SULLA BASE DELLA POPOLAZIONE]))</f>
        <v>330158.87987772841</v>
      </c>
      <c r="R684" s="3">
        <f>+Tabella2026[[#This Row],[CONTRIBUTO SULLA BASE DELLA POPOLAZIONE]]+Tabella2026[[#This Row],[CONTRIBUTO SULLA BASE DEL REDDITO]]</f>
        <v>409867.76211698737</v>
      </c>
      <c r="S684" s="3">
        <f>+Tabella2026[[#This Row],[CONTRIBUTO TOTALE]]/(PLAFOND/N_TESSERE)</f>
        <v>819.73552423397473</v>
      </c>
      <c r="T684" s="3">
        <f>+MAX(CEILING(Tabella2026[[#This Row],[preDEF1]],1),1)</f>
        <v>820</v>
      </c>
      <c r="U684" s="9">
        <f xml:space="preserve"> IF(ROW(Tabella2026[[#This Row],[preDEF2]]) - ROW(Tabella2026[[#Headers],[preDEF2]])&lt;=ABS(SUM(Tabella2026[preDEF2])-N_TESSERE),Tabella2026[[#This Row],[preDEF2]]-1,Tabella2026[[#This Row],[preDEF2]])</f>
        <v>819</v>
      </c>
      <c r="V684" s="21">
        <f>+Tabella2026[[#This Row],[DEF - n. card]]*(PLAFOND/N_TESSERE)</f>
        <v>409500</v>
      </c>
      <c r="W684" s="18"/>
    </row>
    <row r="685" spans="2:23" x14ac:dyDescent="0.25">
      <c r="B685" s="1" t="s">
        <v>1388</v>
      </c>
      <c r="C685" s="2">
        <v>63076</v>
      </c>
      <c r="D685" s="1" t="s">
        <v>1389</v>
      </c>
      <c r="E685" s="1" t="s">
        <v>15</v>
      </c>
      <c r="F685" s="1" t="s">
        <v>14</v>
      </c>
      <c r="G685" s="1" t="s">
        <v>1059</v>
      </c>
      <c r="H685" s="1" t="s">
        <v>15836</v>
      </c>
      <c r="I685" s="5">
        <v>15954</v>
      </c>
      <c r="J685" s="5">
        <v>187265235</v>
      </c>
      <c r="K685" s="3">
        <f>+Tabella2026[[#This Row],[POP_2024]]/SUM(Tabella2026[POP_2024])</f>
        <v>2.7066614205096602E-4</v>
      </c>
      <c r="L685" s="3">
        <f>+Tabella2026[[#This Row],[INCIDENZA POPOLAZIONE]]*(PLAFOND/2)</f>
        <v>79683.909220197864</v>
      </c>
      <c r="M685" s="3">
        <f>+IFERROR(Tabella2026[[#This Row],[reddito_2024]]/Tabella2026[[#This Row],[POP_2024]],"")</f>
        <v>11737.82342986085</v>
      </c>
      <c r="N685" s="3">
        <f>+IF(Tabella2026[[#This Row],[REDDITO COMPLESSIVO PROCAPITE]]&lt;media_aggr_reddito_pc,(media_aggr_reddito_pc-Tabella2026[[#This Row],[REDDITO COMPLESSIVO PROCAPITE]]),0)</f>
        <v>6087.2426327478915</v>
      </c>
      <c r="O685" s="3">
        <f>+Tabella2026[[#This Row],[DIFFERENZA REDDITO INFERIORE ALLA MEDIA DALLA MEDIA]]*Tabella2026[[#This Row],[POP_2024]]</f>
        <v>97115868.962859869</v>
      </c>
      <c r="P685" s="3">
        <f>+Tabella2026[[#This Row],[POPOLAZIONE PER DIFFERENZA ]]/SUM(Tabella2026[[POPOLAZIONE PER DIFFERENZA ]])</f>
        <v>8.6159461088085071E-4</v>
      </c>
      <c r="Q685" s="3">
        <f>+Tabella2026[[#This Row],[INCIDENZA POPOLAZIONE PER DIFFERENZA]]*(PLAFOND-SUM(Tabella2026[CONTRIBUTO SULLA BASE DELLA POPOLAZIONE]))</f>
        <v>253652.80724736533</v>
      </c>
      <c r="R685" s="3">
        <f>+Tabella2026[[#This Row],[CONTRIBUTO SULLA BASE DELLA POPOLAZIONE]]+Tabella2026[[#This Row],[CONTRIBUTO SULLA BASE DEL REDDITO]]</f>
        <v>333336.71646756318</v>
      </c>
      <c r="S685" s="3">
        <f>+Tabella2026[[#This Row],[CONTRIBUTO TOTALE]]/(PLAFOND/N_TESSERE)</f>
        <v>666.67343293512636</v>
      </c>
      <c r="T685" s="3">
        <f>+MAX(CEILING(Tabella2026[[#This Row],[preDEF1]],1),1)</f>
        <v>667</v>
      </c>
      <c r="U685" s="9">
        <f xml:space="preserve"> IF(ROW(Tabella2026[[#This Row],[preDEF2]]) - ROW(Tabella2026[[#Headers],[preDEF2]])&lt;=ABS(SUM(Tabella2026[preDEF2])-N_TESSERE),Tabella2026[[#This Row],[preDEF2]]-1,Tabella2026[[#This Row],[preDEF2]])</f>
        <v>666</v>
      </c>
      <c r="V685" s="21">
        <f>+Tabella2026[[#This Row],[DEF - n. card]]*(PLAFOND/N_TESSERE)</f>
        <v>333000</v>
      </c>
      <c r="W685" s="18"/>
    </row>
    <row r="686" spans="2:23" x14ac:dyDescent="0.25">
      <c r="B686" s="1" t="s">
        <v>1350</v>
      </c>
      <c r="C686" s="2">
        <v>73003</v>
      </c>
      <c r="D686" s="1" t="s">
        <v>1351</v>
      </c>
      <c r="E686" s="1" t="s">
        <v>33</v>
      </c>
      <c r="F686" s="1" t="s">
        <v>56</v>
      </c>
      <c r="G686" s="1" t="s">
        <v>1059</v>
      </c>
      <c r="H686" s="1" t="s">
        <v>15836</v>
      </c>
      <c r="I686" s="5">
        <v>15927</v>
      </c>
      <c r="J686" s="5">
        <v>218307689</v>
      </c>
      <c r="K686" s="3">
        <f>+Tabella2026[[#This Row],[POP_2024]]/SUM(Tabella2026[POP_2024])</f>
        <v>2.7020807599634797E-4</v>
      </c>
      <c r="L686" s="3">
        <f>+Tabella2026[[#This Row],[INCIDENZA POPOLAZIONE]]*(PLAFOND/2)</f>
        <v>79549.054917267844</v>
      </c>
      <c r="M686" s="3">
        <f>+IFERROR(Tabella2026[[#This Row],[reddito_2024]]/Tabella2026[[#This Row],[POP_2024]],"")</f>
        <v>13706.767690086017</v>
      </c>
      <c r="N686" s="3">
        <f>+IF(Tabella2026[[#This Row],[REDDITO COMPLESSIVO PROCAPITE]]&lt;media_aggr_reddito_pc,(media_aggr_reddito_pc-Tabella2026[[#This Row],[REDDITO COMPLESSIVO PROCAPITE]]),0)</f>
        <v>4118.2983725227241</v>
      </c>
      <c r="O686" s="3">
        <f>+Tabella2026[[#This Row],[DIFFERENZA REDDITO INFERIORE ALLA MEDIA DALLA MEDIA]]*Tabella2026[[#This Row],[POP_2024]]</f>
        <v>65592138.179169424</v>
      </c>
      <c r="P686" s="3">
        <f>+Tabella2026[[#This Row],[POPOLAZIONE PER DIFFERENZA ]]/SUM(Tabella2026[[POPOLAZIONE PER DIFFERENZA ]])</f>
        <v>5.8192171243339353E-4</v>
      </c>
      <c r="Q686" s="3">
        <f>+Tabella2026[[#This Row],[INCIDENZA POPOLAZIONE PER DIFFERENZA]]*(PLAFOND-SUM(Tabella2026[CONTRIBUTO SULLA BASE DELLA POPOLAZIONE]))</f>
        <v>171317.31569910742</v>
      </c>
      <c r="R686" s="3">
        <f>+Tabella2026[[#This Row],[CONTRIBUTO SULLA BASE DELLA POPOLAZIONE]]+Tabella2026[[#This Row],[CONTRIBUTO SULLA BASE DEL REDDITO]]</f>
        <v>250866.37061637526</v>
      </c>
      <c r="S686" s="3">
        <f>+Tabella2026[[#This Row],[CONTRIBUTO TOTALE]]/(PLAFOND/N_TESSERE)</f>
        <v>501.73274123275053</v>
      </c>
      <c r="T686" s="3">
        <f>+MAX(CEILING(Tabella2026[[#This Row],[preDEF1]],1),1)</f>
        <v>502</v>
      </c>
      <c r="U686" s="9">
        <f xml:space="preserve"> IF(ROW(Tabella2026[[#This Row],[preDEF2]]) - ROW(Tabella2026[[#Headers],[preDEF2]])&lt;=ABS(SUM(Tabella2026[preDEF2])-N_TESSERE),Tabella2026[[#This Row],[preDEF2]]-1,Tabella2026[[#This Row],[preDEF2]])</f>
        <v>501</v>
      </c>
      <c r="V686" s="21">
        <f>+Tabella2026[[#This Row],[DEF - n. card]]*(PLAFOND/N_TESSERE)</f>
        <v>250500</v>
      </c>
      <c r="W686" s="18"/>
    </row>
    <row r="687" spans="2:23" x14ac:dyDescent="0.25">
      <c r="B687" s="1" t="s">
        <v>1390</v>
      </c>
      <c r="C687" s="2">
        <v>44023</v>
      </c>
      <c r="D687" s="1" t="s">
        <v>1391</v>
      </c>
      <c r="E687" s="1" t="s">
        <v>117</v>
      </c>
      <c r="F687" s="1" t="s">
        <v>360</v>
      </c>
      <c r="G687" s="1" t="s">
        <v>1059</v>
      </c>
      <c r="H687" s="1" t="s">
        <v>15834</v>
      </c>
      <c r="I687" s="5">
        <v>15924</v>
      </c>
      <c r="J687" s="5">
        <v>264335119</v>
      </c>
      <c r="K687" s="3">
        <f>+Tabella2026[[#This Row],[POP_2024]]/SUM(Tabella2026[POP_2024])</f>
        <v>2.7015717976805708E-4</v>
      </c>
      <c r="L687" s="3">
        <f>+Tabella2026[[#This Row],[INCIDENZA POPOLAZIONE]]*(PLAFOND/2)</f>
        <v>79534.071105831186</v>
      </c>
      <c r="M687" s="3">
        <f>+IFERROR(Tabella2026[[#This Row],[reddito_2024]]/Tabella2026[[#This Row],[POP_2024]],"")</f>
        <v>16599.793958804319</v>
      </c>
      <c r="N687" s="3">
        <f>+IF(Tabella2026[[#This Row],[REDDITO COMPLESSIVO PROCAPITE]]&lt;media_aggr_reddito_pc,(media_aggr_reddito_pc-Tabella2026[[#This Row],[REDDITO COMPLESSIVO PROCAPITE]]),0)</f>
        <v>1225.2721038044219</v>
      </c>
      <c r="O687" s="3">
        <f>+Tabella2026[[#This Row],[DIFFERENZA REDDITO INFERIORE ALLA MEDIA DALLA MEDIA]]*Tabella2026[[#This Row],[POP_2024]]</f>
        <v>19511232.980981614</v>
      </c>
      <c r="P687" s="3">
        <f>+Tabella2026[[#This Row],[POPOLAZIONE PER DIFFERENZA ]]/SUM(Tabella2026[[POPOLAZIONE PER DIFFERENZA ]])</f>
        <v>1.7310016753784531E-4</v>
      </c>
      <c r="Q687" s="3">
        <f>+Tabella2026[[#This Row],[INCIDENZA POPOLAZIONE PER DIFFERENZA]]*(PLAFOND-SUM(Tabella2026[CONTRIBUTO SULLA BASE DELLA POPOLAZIONE]))</f>
        <v>50960.559498016213</v>
      </c>
      <c r="R687" s="3">
        <f>+Tabella2026[[#This Row],[CONTRIBUTO SULLA BASE DELLA POPOLAZIONE]]+Tabella2026[[#This Row],[CONTRIBUTO SULLA BASE DEL REDDITO]]</f>
        <v>130494.6306038474</v>
      </c>
      <c r="S687" s="3">
        <f>+Tabella2026[[#This Row],[CONTRIBUTO TOTALE]]/(PLAFOND/N_TESSERE)</f>
        <v>260.98926120769482</v>
      </c>
      <c r="T687" s="3">
        <f>+MAX(CEILING(Tabella2026[[#This Row],[preDEF1]],1),1)</f>
        <v>261</v>
      </c>
      <c r="U687" s="9">
        <f xml:space="preserve"> IF(ROW(Tabella2026[[#This Row],[preDEF2]]) - ROW(Tabella2026[[#Headers],[preDEF2]])&lt;=ABS(SUM(Tabella2026[preDEF2])-N_TESSERE),Tabella2026[[#This Row],[preDEF2]]-1,Tabella2026[[#This Row],[preDEF2]])</f>
        <v>260</v>
      </c>
      <c r="V687" s="21">
        <f>+Tabella2026[[#This Row],[DEF - n. card]]*(PLAFOND/N_TESSERE)</f>
        <v>130000</v>
      </c>
      <c r="W687" s="18"/>
    </row>
    <row r="688" spans="2:23" x14ac:dyDescent="0.25">
      <c r="B688" s="1" t="s">
        <v>1384</v>
      </c>
      <c r="C688" s="2">
        <v>28037</v>
      </c>
      <c r="D688" s="1" t="s">
        <v>1385</v>
      </c>
      <c r="E688" s="1" t="s">
        <v>38</v>
      </c>
      <c r="F688" s="1" t="s">
        <v>45</v>
      </c>
      <c r="G688" s="1" t="s">
        <v>1059</v>
      </c>
      <c r="H688" s="1" t="s">
        <v>15835</v>
      </c>
      <c r="I688" s="5">
        <v>15888</v>
      </c>
      <c r="J688" s="5">
        <v>333666916</v>
      </c>
      <c r="K688" s="3">
        <f>+Tabella2026[[#This Row],[POP_2024]]/SUM(Tabella2026[POP_2024])</f>
        <v>2.6954642502856634E-4</v>
      </c>
      <c r="L688" s="3">
        <f>+Tabella2026[[#This Row],[INCIDENZA POPOLAZIONE]]*(PLAFOND/2)</f>
        <v>79354.265368591165</v>
      </c>
      <c r="M688" s="3">
        <f>+IFERROR(Tabella2026[[#This Row],[reddito_2024]]/Tabella2026[[#This Row],[POP_2024]],"")</f>
        <v>21001.190584088621</v>
      </c>
      <c r="N688" s="3">
        <f>+IF(Tabella2026[[#This Row],[REDDITO COMPLESSIVO PROCAPITE]]&lt;media_aggr_reddito_pc,(media_aggr_reddito_pc-Tabella2026[[#This Row],[REDDITO COMPLESSIVO PROCAPITE]]),0)</f>
        <v>0</v>
      </c>
      <c r="O688" s="3">
        <f>+Tabella2026[[#This Row],[DIFFERENZA REDDITO INFERIORE ALLA MEDIA DALLA MEDIA]]*Tabella2026[[#This Row],[POP_2024]]</f>
        <v>0</v>
      </c>
      <c r="P688" s="3">
        <f>+Tabella2026[[#This Row],[POPOLAZIONE PER DIFFERENZA ]]/SUM(Tabella2026[[POPOLAZIONE PER DIFFERENZA ]])</f>
        <v>0</v>
      </c>
      <c r="Q688" s="3">
        <f>+Tabella2026[[#This Row],[INCIDENZA POPOLAZIONE PER DIFFERENZA]]*(PLAFOND-SUM(Tabella2026[CONTRIBUTO SULLA BASE DELLA POPOLAZIONE]))</f>
        <v>0</v>
      </c>
      <c r="R688" s="3">
        <f>+Tabella2026[[#This Row],[CONTRIBUTO SULLA BASE DELLA POPOLAZIONE]]+Tabella2026[[#This Row],[CONTRIBUTO SULLA BASE DEL REDDITO]]</f>
        <v>79354.265368591165</v>
      </c>
      <c r="S688" s="3">
        <f>+Tabella2026[[#This Row],[CONTRIBUTO TOTALE]]/(PLAFOND/N_TESSERE)</f>
        <v>158.70853073718234</v>
      </c>
      <c r="T688" s="3">
        <f>+MAX(CEILING(Tabella2026[[#This Row],[preDEF1]],1),1)</f>
        <v>159</v>
      </c>
      <c r="U688" s="9">
        <f xml:space="preserve"> IF(ROW(Tabella2026[[#This Row],[preDEF2]]) - ROW(Tabella2026[[#Headers],[preDEF2]])&lt;=ABS(SUM(Tabella2026[preDEF2])-N_TESSERE),Tabella2026[[#This Row],[preDEF2]]-1,Tabella2026[[#This Row],[preDEF2]])</f>
        <v>158</v>
      </c>
      <c r="V688" s="21">
        <f>+Tabella2026[[#This Row],[DEF - n. card]]*(PLAFOND/N_TESSERE)</f>
        <v>79000</v>
      </c>
      <c r="W688" s="18"/>
    </row>
    <row r="689" spans="2:23" x14ac:dyDescent="0.25">
      <c r="B689" s="1" t="s">
        <v>1444</v>
      </c>
      <c r="C689" s="2">
        <v>17065</v>
      </c>
      <c r="D689" s="1" t="s">
        <v>1445</v>
      </c>
      <c r="E689" s="1" t="s">
        <v>12</v>
      </c>
      <c r="F689" s="1" t="s">
        <v>50</v>
      </c>
      <c r="G689" s="1" t="s">
        <v>1059</v>
      </c>
      <c r="H689" s="1" t="s">
        <v>15835</v>
      </c>
      <c r="I689" s="5">
        <v>15877</v>
      </c>
      <c r="J689" s="5">
        <v>267760272</v>
      </c>
      <c r="K689" s="3">
        <f>+Tabella2026[[#This Row],[POP_2024]]/SUM(Tabella2026[POP_2024])</f>
        <v>2.6935980552483308E-4</v>
      </c>
      <c r="L689" s="3">
        <f>+Tabella2026[[#This Row],[INCIDENZA POPOLAZIONE]]*(PLAFOND/2)</f>
        <v>79299.32472665672</v>
      </c>
      <c r="M689" s="3">
        <f>+IFERROR(Tabella2026[[#This Row],[reddito_2024]]/Tabella2026[[#This Row],[POP_2024]],"")</f>
        <v>16864.664105309566</v>
      </c>
      <c r="N689" s="3">
        <f>+IF(Tabella2026[[#This Row],[REDDITO COMPLESSIVO PROCAPITE]]&lt;media_aggr_reddito_pc,(media_aggr_reddito_pc-Tabella2026[[#This Row],[REDDITO COMPLESSIVO PROCAPITE]]),0)</f>
        <v>960.40195729917468</v>
      </c>
      <c r="O689" s="3">
        <f>+Tabella2026[[#This Row],[DIFFERENZA REDDITO INFERIORE ALLA MEDIA DALLA MEDIA]]*Tabella2026[[#This Row],[POP_2024]]</f>
        <v>15248301.876038997</v>
      </c>
      <c r="P689" s="3">
        <f>+Tabella2026[[#This Row],[POPOLAZIONE PER DIFFERENZA ]]/SUM(Tabella2026[[POPOLAZIONE PER DIFFERENZA ]])</f>
        <v>1.3528020561195709E-4</v>
      </c>
      <c r="Q689" s="3">
        <f>+Tabella2026[[#This Row],[INCIDENZA POPOLAZIONE PER DIFFERENZA]]*(PLAFOND-SUM(Tabella2026[CONTRIBUTO SULLA BASE DELLA POPOLAZIONE]))</f>
        <v>39826.391072006118</v>
      </c>
      <c r="R689" s="3">
        <f>+Tabella2026[[#This Row],[CONTRIBUTO SULLA BASE DELLA POPOLAZIONE]]+Tabella2026[[#This Row],[CONTRIBUTO SULLA BASE DEL REDDITO]]</f>
        <v>119125.71579866283</v>
      </c>
      <c r="S689" s="3">
        <f>+Tabella2026[[#This Row],[CONTRIBUTO TOTALE]]/(PLAFOND/N_TESSERE)</f>
        <v>238.25143159732565</v>
      </c>
      <c r="T689" s="3">
        <f>+MAX(CEILING(Tabella2026[[#This Row],[preDEF1]],1),1)</f>
        <v>239</v>
      </c>
      <c r="U689" s="9">
        <f xml:space="preserve"> IF(ROW(Tabella2026[[#This Row],[preDEF2]]) - ROW(Tabella2026[[#Headers],[preDEF2]])&lt;=ABS(SUM(Tabella2026[preDEF2])-N_TESSERE),Tabella2026[[#This Row],[preDEF2]]-1,Tabella2026[[#This Row],[preDEF2]])</f>
        <v>238</v>
      </c>
      <c r="V689" s="21">
        <f>+Tabella2026[[#This Row],[DEF - n. card]]*(PLAFOND/N_TESSERE)</f>
        <v>119000</v>
      </c>
      <c r="W689" s="18"/>
    </row>
    <row r="690" spans="2:23" x14ac:dyDescent="0.25">
      <c r="B690" s="1" t="s">
        <v>1372</v>
      </c>
      <c r="C690" s="2">
        <v>56050</v>
      </c>
      <c r="D690" s="1" t="s">
        <v>1373</v>
      </c>
      <c r="E690" s="1" t="s">
        <v>8</v>
      </c>
      <c r="F690" s="1" t="s">
        <v>210</v>
      </c>
      <c r="G690" s="1" t="s">
        <v>1059</v>
      </c>
      <c r="H690" s="1" t="s">
        <v>15834</v>
      </c>
      <c r="I690" s="5">
        <v>15856</v>
      </c>
      <c r="J690" s="5">
        <v>278256920</v>
      </c>
      <c r="K690" s="3">
        <f>+Tabella2026[[#This Row],[POP_2024]]/SUM(Tabella2026[POP_2024])</f>
        <v>2.6900353192679685E-4</v>
      </c>
      <c r="L690" s="3">
        <f>+Tabella2026[[#This Row],[INCIDENZA POPOLAZIONE]]*(PLAFOND/2)</f>
        <v>79194.438046600044</v>
      </c>
      <c r="M690" s="3">
        <f>+IFERROR(Tabella2026[[#This Row],[reddito_2024]]/Tabella2026[[#This Row],[POP_2024]],"")</f>
        <v>17548.998486377397</v>
      </c>
      <c r="N690" s="3">
        <f>+IF(Tabella2026[[#This Row],[REDDITO COMPLESSIVO PROCAPITE]]&lt;media_aggr_reddito_pc,(media_aggr_reddito_pc-Tabella2026[[#This Row],[REDDITO COMPLESSIVO PROCAPITE]]),0)</f>
        <v>276.06757623134399</v>
      </c>
      <c r="O690" s="3">
        <f>+Tabella2026[[#This Row],[DIFFERENZA REDDITO INFERIORE ALLA MEDIA DALLA MEDIA]]*Tabella2026[[#This Row],[POP_2024]]</f>
        <v>4377327.4887241907</v>
      </c>
      <c r="P690" s="3">
        <f>+Tabella2026[[#This Row],[POPOLAZIONE PER DIFFERENZA ]]/SUM(Tabella2026[[POPOLAZIONE PER DIFFERENZA ]])</f>
        <v>3.8834866171950768E-5</v>
      </c>
      <c r="Q690" s="3">
        <f>+Tabella2026[[#This Row],[INCIDENZA POPOLAZIONE PER DIFFERENZA]]*(PLAFOND-SUM(Tabella2026[CONTRIBUTO SULLA BASE DELLA POPOLAZIONE]))</f>
        <v>11432.955474872724</v>
      </c>
      <c r="R690" s="3">
        <f>+Tabella2026[[#This Row],[CONTRIBUTO SULLA BASE DELLA POPOLAZIONE]]+Tabella2026[[#This Row],[CONTRIBUTO SULLA BASE DEL REDDITO]]</f>
        <v>90627.393521472768</v>
      </c>
      <c r="S690" s="3">
        <f>+Tabella2026[[#This Row],[CONTRIBUTO TOTALE]]/(PLAFOND/N_TESSERE)</f>
        <v>181.25478704294554</v>
      </c>
      <c r="T690" s="3">
        <f>+MAX(CEILING(Tabella2026[[#This Row],[preDEF1]],1),1)</f>
        <v>182</v>
      </c>
      <c r="U690" s="9">
        <f xml:space="preserve"> IF(ROW(Tabella2026[[#This Row],[preDEF2]]) - ROW(Tabella2026[[#Headers],[preDEF2]])&lt;=ABS(SUM(Tabella2026[preDEF2])-N_TESSERE),Tabella2026[[#This Row],[preDEF2]]-1,Tabella2026[[#This Row],[preDEF2]])</f>
        <v>181</v>
      </c>
      <c r="V690" s="21">
        <f>+Tabella2026[[#This Row],[DEF - n. card]]*(PLAFOND/N_TESSERE)</f>
        <v>90500</v>
      </c>
      <c r="W690" s="18"/>
    </row>
    <row r="691" spans="2:23" x14ac:dyDescent="0.25">
      <c r="B691" s="1" t="s">
        <v>1448</v>
      </c>
      <c r="C691" s="2">
        <v>108001</v>
      </c>
      <c r="D691" s="1" t="s">
        <v>1449</v>
      </c>
      <c r="E691" s="1" t="s">
        <v>12</v>
      </c>
      <c r="F691" s="1" t="s">
        <v>91</v>
      </c>
      <c r="G691" s="1" t="s">
        <v>1059</v>
      </c>
      <c r="H691" s="1" t="s">
        <v>15835</v>
      </c>
      <c r="I691" s="5">
        <v>15809</v>
      </c>
      <c r="J691" s="5">
        <v>366533819</v>
      </c>
      <c r="K691" s="3">
        <f>+Tabella2026[[#This Row],[POP_2024]]/SUM(Tabella2026[POP_2024])</f>
        <v>2.6820615768357285E-4</v>
      </c>
      <c r="L691" s="3">
        <f>+Tabella2026[[#This Row],[INCIDENZA POPOLAZIONE]]*(PLAFOND/2)</f>
        <v>78959.691667425592</v>
      </c>
      <c r="M691" s="3">
        <f>+IFERROR(Tabella2026[[#This Row],[reddito_2024]]/Tabella2026[[#This Row],[POP_2024]],"")</f>
        <v>23185.13625150231</v>
      </c>
      <c r="N691" s="3">
        <f>+IF(Tabella2026[[#This Row],[REDDITO COMPLESSIVO PROCAPITE]]&lt;media_aggr_reddito_pc,(media_aggr_reddito_pc-Tabella2026[[#This Row],[REDDITO COMPLESSIVO PROCAPITE]]),0)</f>
        <v>0</v>
      </c>
      <c r="O691" s="3">
        <f>+Tabella2026[[#This Row],[DIFFERENZA REDDITO INFERIORE ALLA MEDIA DALLA MEDIA]]*Tabella2026[[#This Row],[POP_2024]]</f>
        <v>0</v>
      </c>
      <c r="P691" s="3">
        <f>+Tabella2026[[#This Row],[POPOLAZIONE PER DIFFERENZA ]]/SUM(Tabella2026[[POPOLAZIONE PER DIFFERENZA ]])</f>
        <v>0</v>
      </c>
      <c r="Q691" s="3">
        <f>+Tabella2026[[#This Row],[INCIDENZA POPOLAZIONE PER DIFFERENZA]]*(PLAFOND-SUM(Tabella2026[CONTRIBUTO SULLA BASE DELLA POPOLAZIONE]))</f>
        <v>0</v>
      </c>
      <c r="R691" s="3">
        <f>+Tabella2026[[#This Row],[CONTRIBUTO SULLA BASE DELLA POPOLAZIONE]]+Tabella2026[[#This Row],[CONTRIBUTO SULLA BASE DEL REDDITO]]</f>
        <v>78959.691667425592</v>
      </c>
      <c r="S691" s="3">
        <f>+Tabella2026[[#This Row],[CONTRIBUTO TOTALE]]/(PLAFOND/N_TESSERE)</f>
        <v>157.91938333485118</v>
      </c>
      <c r="T691" s="3">
        <f>+MAX(CEILING(Tabella2026[[#This Row],[preDEF1]],1),1)</f>
        <v>158</v>
      </c>
      <c r="U691" s="9">
        <f xml:space="preserve"> IF(ROW(Tabella2026[[#This Row],[preDEF2]]) - ROW(Tabella2026[[#Headers],[preDEF2]])&lt;=ABS(SUM(Tabella2026[preDEF2])-N_TESSERE),Tabella2026[[#This Row],[preDEF2]]-1,Tabella2026[[#This Row],[preDEF2]])</f>
        <v>157</v>
      </c>
      <c r="V691" s="21">
        <f>+Tabella2026[[#This Row],[DEF - n. card]]*(PLAFOND/N_TESSERE)</f>
        <v>78500</v>
      </c>
      <c r="W691" s="18"/>
    </row>
    <row r="692" spans="2:23" x14ac:dyDescent="0.25">
      <c r="B692" s="1" t="s">
        <v>1450</v>
      </c>
      <c r="C692" s="2">
        <v>23097</v>
      </c>
      <c r="D692" s="1" t="s">
        <v>1451</v>
      </c>
      <c r="E692" s="1" t="s">
        <v>38</v>
      </c>
      <c r="F692" s="1" t="s">
        <v>37</v>
      </c>
      <c r="G692" s="1" t="s">
        <v>1059</v>
      </c>
      <c r="H692" s="1" t="s">
        <v>15835</v>
      </c>
      <c r="I692" s="5">
        <v>15809</v>
      </c>
      <c r="J692" s="5">
        <v>283039855</v>
      </c>
      <c r="K692" s="3">
        <f>+Tabella2026[[#This Row],[POP_2024]]/SUM(Tabella2026[POP_2024])</f>
        <v>2.6820615768357285E-4</v>
      </c>
      <c r="L692" s="3">
        <f>+Tabella2026[[#This Row],[INCIDENZA POPOLAZIONE]]*(PLAFOND/2)</f>
        <v>78959.691667425592</v>
      </c>
      <c r="M692" s="3">
        <f>+IFERROR(Tabella2026[[#This Row],[reddito_2024]]/Tabella2026[[#This Row],[POP_2024]],"")</f>
        <v>17903.716553861723</v>
      </c>
      <c r="N692" s="3">
        <f>+IF(Tabella2026[[#This Row],[REDDITO COMPLESSIVO PROCAPITE]]&lt;media_aggr_reddito_pc,(media_aggr_reddito_pc-Tabella2026[[#This Row],[REDDITO COMPLESSIVO PROCAPITE]]),0)</f>
        <v>0</v>
      </c>
      <c r="O692" s="3">
        <f>+Tabella2026[[#This Row],[DIFFERENZA REDDITO INFERIORE ALLA MEDIA DALLA MEDIA]]*Tabella2026[[#This Row],[POP_2024]]</f>
        <v>0</v>
      </c>
      <c r="P692" s="3">
        <f>+Tabella2026[[#This Row],[POPOLAZIONE PER DIFFERENZA ]]/SUM(Tabella2026[[POPOLAZIONE PER DIFFERENZA ]])</f>
        <v>0</v>
      </c>
      <c r="Q692" s="3">
        <f>+Tabella2026[[#This Row],[INCIDENZA POPOLAZIONE PER DIFFERENZA]]*(PLAFOND-SUM(Tabella2026[CONTRIBUTO SULLA BASE DELLA POPOLAZIONE]))</f>
        <v>0</v>
      </c>
      <c r="R692" s="3">
        <f>+Tabella2026[[#This Row],[CONTRIBUTO SULLA BASE DELLA POPOLAZIONE]]+Tabella2026[[#This Row],[CONTRIBUTO SULLA BASE DEL REDDITO]]</f>
        <v>78959.691667425592</v>
      </c>
      <c r="S692" s="3">
        <f>+Tabella2026[[#This Row],[CONTRIBUTO TOTALE]]/(PLAFOND/N_TESSERE)</f>
        <v>157.91938333485118</v>
      </c>
      <c r="T692" s="3">
        <f>+MAX(CEILING(Tabella2026[[#This Row],[preDEF1]],1),1)</f>
        <v>158</v>
      </c>
      <c r="U692" s="9">
        <f xml:space="preserve"> IF(ROW(Tabella2026[[#This Row],[preDEF2]]) - ROW(Tabella2026[[#Headers],[preDEF2]])&lt;=ABS(SUM(Tabella2026[preDEF2])-N_TESSERE),Tabella2026[[#This Row],[preDEF2]]-1,Tabella2026[[#This Row],[preDEF2]])</f>
        <v>157</v>
      </c>
      <c r="V692" s="21">
        <f>+Tabella2026[[#This Row],[DEF - n. card]]*(PLAFOND/N_TESSERE)</f>
        <v>78500</v>
      </c>
      <c r="W692" s="18"/>
    </row>
    <row r="693" spans="2:23" x14ac:dyDescent="0.25">
      <c r="B693" s="1" t="s">
        <v>1396</v>
      </c>
      <c r="C693" s="2">
        <v>30027</v>
      </c>
      <c r="D693" s="1" t="s">
        <v>1397</v>
      </c>
      <c r="E693" s="1" t="s">
        <v>48</v>
      </c>
      <c r="F693" s="1" t="s">
        <v>120</v>
      </c>
      <c r="G693" s="1" t="s">
        <v>1059</v>
      </c>
      <c r="H693" s="1" t="s">
        <v>15835</v>
      </c>
      <c r="I693" s="5">
        <v>15802</v>
      </c>
      <c r="J693" s="5">
        <v>324261507</v>
      </c>
      <c r="K693" s="3">
        <f>+Tabella2026[[#This Row],[POP_2024]]/SUM(Tabella2026[POP_2024])</f>
        <v>2.6808739981756076E-4</v>
      </c>
      <c r="L693" s="3">
        <f>+Tabella2026[[#This Row],[INCIDENZA POPOLAZIONE]]*(PLAFOND/2)</f>
        <v>78924.729440740019</v>
      </c>
      <c r="M693" s="3">
        <f>+IFERROR(Tabella2026[[#This Row],[reddito_2024]]/Tabella2026[[#This Row],[POP_2024]],"")</f>
        <v>20520.282685735983</v>
      </c>
      <c r="N693" s="3">
        <f>+IF(Tabella2026[[#This Row],[REDDITO COMPLESSIVO PROCAPITE]]&lt;media_aggr_reddito_pc,(media_aggr_reddito_pc-Tabella2026[[#This Row],[REDDITO COMPLESSIVO PROCAPITE]]),0)</f>
        <v>0</v>
      </c>
      <c r="O693" s="3">
        <f>+Tabella2026[[#This Row],[DIFFERENZA REDDITO INFERIORE ALLA MEDIA DALLA MEDIA]]*Tabella2026[[#This Row],[POP_2024]]</f>
        <v>0</v>
      </c>
      <c r="P693" s="3">
        <f>+Tabella2026[[#This Row],[POPOLAZIONE PER DIFFERENZA ]]/SUM(Tabella2026[[POPOLAZIONE PER DIFFERENZA ]])</f>
        <v>0</v>
      </c>
      <c r="Q693" s="3">
        <f>+Tabella2026[[#This Row],[INCIDENZA POPOLAZIONE PER DIFFERENZA]]*(PLAFOND-SUM(Tabella2026[CONTRIBUTO SULLA BASE DELLA POPOLAZIONE]))</f>
        <v>0</v>
      </c>
      <c r="R693" s="3">
        <f>+Tabella2026[[#This Row],[CONTRIBUTO SULLA BASE DELLA POPOLAZIONE]]+Tabella2026[[#This Row],[CONTRIBUTO SULLA BASE DEL REDDITO]]</f>
        <v>78924.729440740019</v>
      </c>
      <c r="S693" s="3">
        <f>+Tabella2026[[#This Row],[CONTRIBUTO TOTALE]]/(PLAFOND/N_TESSERE)</f>
        <v>157.84945888148005</v>
      </c>
      <c r="T693" s="3">
        <f>+MAX(CEILING(Tabella2026[[#This Row],[preDEF1]],1),1)</f>
        <v>158</v>
      </c>
      <c r="U693" s="9">
        <f xml:space="preserve"> IF(ROW(Tabella2026[[#This Row],[preDEF2]]) - ROW(Tabella2026[[#Headers],[preDEF2]])&lt;=ABS(SUM(Tabella2026[preDEF2])-N_TESSERE),Tabella2026[[#This Row],[preDEF2]]-1,Tabella2026[[#This Row],[preDEF2]])</f>
        <v>157</v>
      </c>
      <c r="V693" s="21">
        <f>+Tabella2026[[#This Row],[DEF - n. card]]*(PLAFOND/N_TESSERE)</f>
        <v>78500</v>
      </c>
      <c r="W693" s="18"/>
    </row>
    <row r="694" spans="2:23" x14ac:dyDescent="0.25">
      <c r="B694" s="1" t="s">
        <v>1432</v>
      </c>
      <c r="C694" s="2">
        <v>37039</v>
      </c>
      <c r="D694" s="1" t="s">
        <v>1433</v>
      </c>
      <c r="E694" s="1" t="s">
        <v>27</v>
      </c>
      <c r="F694" s="1" t="s">
        <v>26</v>
      </c>
      <c r="G694" s="1" t="s">
        <v>1059</v>
      </c>
      <c r="H694" s="1" t="s">
        <v>15835</v>
      </c>
      <c r="I694" s="5">
        <v>15792</v>
      </c>
      <c r="J694" s="5">
        <v>305632699</v>
      </c>
      <c r="K694" s="3">
        <f>+Tabella2026[[#This Row],[POP_2024]]/SUM(Tabella2026[POP_2024])</f>
        <v>2.6791774572325778E-4</v>
      </c>
      <c r="L694" s="3">
        <f>+Tabella2026[[#This Row],[INCIDENZA POPOLAZIONE]]*(PLAFOND/2)</f>
        <v>78874.783402617802</v>
      </c>
      <c r="M694" s="3">
        <f>+IFERROR(Tabella2026[[#This Row],[reddito_2024]]/Tabella2026[[#This Row],[POP_2024]],"")</f>
        <v>19353.64102077001</v>
      </c>
      <c r="N694" s="3">
        <f>+IF(Tabella2026[[#This Row],[REDDITO COMPLESSIVO PROCAPITE]]&lt;media_aggr_reddito_pc,(media_aggr_reddito_pc-Tabella2026[[#This Row],[REDDITO COMPLESSIVO PROCAPITE]]),0)</f>
        <v>0</v>
      </c>
      <c r="O694" s="3">
        <f>+Tabella2026[[#This Row],[DIFFERENZA REDDITO INFERIORE ALLA MEDIA DALLA MEDIA]]*Tabella2026[[#This Row],[POP_2024]]</f>
        <v>0</v>
      </c>
      <c r="P694" s="3">
        <f>+Tabella2026[[#This Row],[POPOLAZIONE PER DIFFERENZA ]]/SUM(Tabella2026[[POPOLAZIONE PER DIFFERENZA ]])</f>
        <v>0</v>
      </c>
      <c r="Q694" s="3">
        <f>+Tabella2026[[#This Row],[INCIDENZA POPOLAZIONE PER DIFFERENZA]]*(PLAFOND-SUM(Tabella2026[CONTRIBUTO SULLA BASE DELLA POPOLAZIONE]))</f>
        <v>0</v>
      </c>
      <c r="R694" s="3">
        <f>+Tabella2026[[#This Row],[CONTRIBUTO SULLA BASE DELLA POPOLAZIONE]]+Tabella2026[[#This Row],[CONTRIBUTO SULLA BASE DEL REDDITO]]</f>
        <v>78874.783402617802</v>
      </c>
      <c r="S694" s="3">
        <f>+Tabella2026[[#This Row],[CONTRIBUTO TOTALE]]/(PLAFOND/N_TESSERE)</f>
        <v>157.74956680523562</v>
      </c>
      <c r="T694" s="3">
        <f>+MAX(CEILING(Tabella2026[[#This Row],[preDEF1]],1),1)</f>
        <v>158</v>
      </c>
      <c r="U694" s="9">
        <f xml:space="preserve"> IF(ROW(Tabella2026[[#This Row],[preDEF2]]) - ROW(Tabella2026[[#Headers],[preDEF2]])&lt;=ABS(SUM(Tabella2026[preDEF2])-N_TESSERE),Tabella2026[[#This Row],[preDEF2]]-1,Tabella2026[[#This Row],[preDEF2]])</f>
        <v>157</v>
      </c>
      <c r="V694" s="21">
        <f>+Tabella2026[[#This Row],[DEF - n. card]]*(PLAFOND/N_TESSERE)</f>
        <v>78500</v>
      </c>
      <c r="W694" s="18"/>
    </row>
    <row r="695" spans="2:23" x14ac:dyDescent="0.25">
      <c r="B695" s="1" t="s">
        <v>1410</v>
      </c>
      <c r="C695" s="2">
        <v>28016</v>
      </c>
      <c r="D695" s="1" t="s">
        <v>1411</v>
      </c>
      <c r="E695" s="1" t="s">
        <v>38</v>
      </c>
      <c r="F695" s="1" t="s">
        <v>45</v>
      </c>
      <c r="G695" s="1" t="s">
        <v>1059</v>
      </c>
      <c r="H695" s="1" t="s">
        <v>15835</v>
      </c>
      <c r="I695" s="5">
        <v>15783</v>
      </c>
      <c r="J695" s="5">
        <v>332067037</v>
      </c>
      <c r="K695" s="3">
        <f>+Tabella2026[[#This Row],[POP_2024]]/SUM(Tabella2026[POP_2024])</f>
        <v>2.6776505703838513E-4</v>
      </c>
      <c r="L695" s="3">
        <f>+Tabella2026[[#This Row],[INCIDENZA POPOLAZIONE]]*(PLAFOND/2)</f>
        <v>78829.831968307801</v>
      </c>
      <c r="M695" s="3">
        <f>+IFERROR(Tabella2026[[#This Row],[reddito_2024]]/Tabella2026[[#This Row],[POP_2024]],"")</f>
        <v>21039.53855414053</v>
      </c>
      <c r="N695" s="3">
        <f>+IF(Tabella2026[[#This Row],[REDDITO COMPLESSIVO PROCAPITE]]&lt;media_aggr_reddito_pc,(media_aggr_reddito_pc-Tabella2026[[#This Row],[REDDITO COMPLESSIVO PROCAPITE]]),0)</f>
        <v>0</v>
      </c>
      <c r="O695" s="3">
        <f>+Tabella2026[[#This Row],[DIFFERENZA REDDITO INFERIORE ALLA MEDIA DALLA MEDIA]]*Tabella2026[[#This Row],[POP_2024]]</f>
        <v>0</v>
      </c>
      <c r="P695" s="3">
        <f>+Tabella2026[[#This Row],[POPOLAZIONE PER DIFFERENZA ]]/SUM(Tabella2026[[POPOLAZIONE PER DIFFERENZA ]])</f>
        <v>0</v>
      </c>
      <c r="Q695" s="3">
        <f>+Tabella2026[[#This Row],[INCIDENZA POPOLAZIONE PER DIFFERENZA]]*(PLAFOND-SUM(Tabella2026[CONTRIBUTO SULLA BASE DELLA POPOLAZIONE]))</f>
        <v>0</v>
      </c>
      <c r="R695" s="3">
        <f>+Tabella2026[[#This Row],[CONTRIBUTO SULLA BASE DELLA POPOLAZIONE]]+Tabella2026[[#This Row],[CONTRIBUTO SULLA BASE DEL REDDITO]]</f>
        <v>78829.831968307801</v>
      </c>
      <c r="S695" s="3">
        <f>+Tabella2026[[#This Row],[CONTRIBUTO TOTALE]]/(PLAFOND/N_TESSERE)</f>
        <v>157.6596639366156</v>
      </c>
      <c r="T695" s="3">
        <f>+MAX(CEILING(Tabella2026[[#This Row],[preDEF1]],1),1)</f>
        <v>158</v>
      </c>
      <c r="U695" s="9">
        <f xml:space="preserve"> IF(ROW(Tabella2026[[#This Row],[preDEF2]]) - ROW(Tabella2026[[#Headers],[preDEF2]])&lt;=ABS(SUM(Tabella2026[preDEF2])-N_TESSERE),Tabella2026[[#This Row],[preDEF2]]-1,Tabella2026[[#This Row],[preDEF2]])</f>
        <v>157</v>
      </c>
      <c r="V695" s="21">
        <f>+Tabella2026[[#This Row],[DEF - n. card]]*(PLAFOND/N_TESSERE)</f>
        <v>78500</v>
      </c>
      <c r="W695" s="18"/>
    </row>
    <row r="696" spans="2:23" x14ac:dyDescent="0.25">
      <c r="B696" s="1" t="s">
        <v>1430</v>
      </c>
      <c r="C696" s="2">
        <v>93005</v>
      </c>
      <c r="D696" s="1" t="s">
        <v>1431</v>
      </c>
      <c r="E696" s="1" t="s">
        <v>48</v>
      </c>
      <c r="F696" s="1" t="s">
        <v>300</v>
      </c>
      <c r="G696" s="1" t="s">
        <v>1059</v>
      </c>
      <c r="H696" s="1" t="s">
        <v>15835</v>
      </c>
      <c r="I696" s="5">
        <v>15769</v>
      </c>
      <c r="J696" s="5">
        <v>319011347</v>
      </c>
      <c r="K696" s="3">
        <f>+Tabella2026[[#This Row],[POP_2024]]/SUM(Tabella2026[POP_2024])</f>
        <v>2.6752754130636094E-4</v>
      </c>
      <c r="L696" s="3">
        <f>+Tabella2026[[#This Row],[INCIDENZA POPOLAZIONE]]*(PLAFOND/2)</f>
        <v>78759.907514936684</v>
      </c>
      <c r="M696" s="3">
        <f>+IFERROR(Tabella2026[[#This Row],[reddito_2024]]/Tabella2026[[#This Row],[POP_2024]],"")</f>
        <v>20230.283911471874</v>
      </c>
      <c r="N696" s="3">
        <f>+IF(Tabella2026[[#This Row],[REDDITO COMPLESSIVO PROCAPITE]]&lt;media_aggr_reddito_pc,(media_aggr_reddito_pc-Tabella2026[[#This Row],[REDDITO COMPLESSIVO PROCAPITE]]),0)</f>
        <v>0</v>
      </c>
      <c r="O696" s="3">
        <f>+Tabella2026[[#This Row],[DIFFERENZA REDDITO INFERIORE ALLA MEDIA DALLA MEDIA]]*Tabella2026[[#This Row],[POP_2024]]</f>
        <v>0</v>
      </c>
      <c r="P696" s="3">
        <f>+Tabella2026[[#This Row],[POPOLAZIONE PER DIFFERENZA ]]/SUM(Tabella2026[[POPOLAZIONE PER DIFFERENZA ]])</f>
        <v>0</v>
      </c>
      <c r="Q696" s="3">
        <f>+Tabella2026[[#This Row],[INCIDENZA POPOLAZIONE PER DIFFERENZA]]*(PLAFOND-SUM(Tabella2026[CONTRIBUTO SULLA BASE DELLA POPOLAZIONE]))</f>
        <v>0</v>
      </c>
      <c r="R696" s="3">
        <f>+Tabella2026[[#This Row],[CONTRIBUTO SULLA BASE DELLA POPOLAZIONE]]+Tabella2026[[#This Row],[CONTRIBUTO SULLA BASE DEL REDDITO]]</f>
        <v>78759.907514936684</v>
      </c>
      <c r="S696" s="3">
        <f>+Tabella2026[[#This Row],[CONTRIBUTO TOTALE]]/(PLAFOND/N_TESSERE)</f>
        <v>157.51981502987337</v>
      </c>
      <c r="T696" s="3">
        <f>+MAX(CEILING(Tabella2026[[#This Row],[preDEF1]],1),1)</f>
        <v>158</v>
      </c>
      <c r="U696" s="9">
        <f xml:space="preserve"> IF(ROW(Tabella2026[[#This Row],[preDEF2]]) - ROW(Tabella2026[[#Headers],[preDEF2]])&lt;=ABS(SUM(Tabella2026[preDEF2])-N_TESSERE),Tabella2026[[#This Row],[preDEF2]]-1,Tabella2026[[#This Row],[preDEF2]])</f>
        <v>157</v>
      </c>
      <c r="V696" s="21">
        <f>+Tabella2026[[#This Row],[DEF - n. card]]*(PLAFOND/N_TESSERE)</f>
        <v>78500</v>
      </c>
      <c r="W696" s="18"/>
    </row>
    <row r="697" spans="2:23" x14ac:dyDescent="0.25">
      <c r="B697" s="1" t="s">
        <v>1468</v>
      </c>
      <c r="C697" s="2">
        <v>98010</v>
      </c>
      <c r="D697" s="1" t="s">
        <v>1469</v>
      </c>
      <c r="E697" s="1" t="s">
        <v>12</v>
      </c>
      <c r="F697" s="1" t="s">
        <v>389</v>
      </c>
      <c r="G697" s="1" t="s">
        <v>1059</v>
      </c>
      <c r="H697" s="1" t="s">
        <v>15835</v>
      </c>
      <c r="I697" s="5">
        <v>15757</v>
      </c>
      <c r="J697" s="5">
        <v>290647705</v>
      </c>
      <c r="K697" s="3">
        <f>+Tabella2026[[#This Row],[POP_2024]]/SUM(Tabella2026[POP_2024])</f>
        <v>2.6732395639319736E-4</v>
      </c>
      <c r="L697" s="3">
        <f>+Tabella2026[[#This Row],[INCIDENZA POPOLAZIONE]]*(PLAFOND/2)</f>
        <v>78699.97226919001</v>
      </c>
      <c r="M697" s="3">
        <f>+IFERROR(Tabella2026[[#This Row],[reddito_2024]]/Tabella2026[[#This Row],[POP_2024]],"")</f>
        <v>18445.624484356158</v>
      </c>
      <c r="N697" s="3">
        <f>+IF(Tabella2026[[#This Row],[REDDITO COMPLESSIVO PROCAPITE]]&lt;media_aggr_reddito_pc,(media_aggr_reddito_pc-Tabella2026[[#This Row],[REDDITO COMPLESSIVO PROCAPITE]]),0)</f>
        <v>0</v>
      </c>
      <c r="O697" s="3">
        <f>+Tabella2026[[#This Row],[DIFFERENZA REDDITO INFERIORE ALLA MEDIA DALLA MEDIA]]*Tabella2026[[#This Row],[POP_2024]]</f>
        <v>0</v>
      </c>
      <c r="P697" s="3">
        <f>+Tabella2026[[#This Row],[POPOLAZIONE PER DIFFERENZA ]]/SUM(Tabella2026[[POPOLAZIONE PER DIFFERENZA ]])</f>
        <v>0</v>
      </c>
      <c r="Q697" s="3">
        <f>+Tabella2026[[#This Row],[INCIDENZA POPOLAZIONE PER DIFFERENZA]]*(PLAFOND-SUM(Tabella2026[CONTRIBUTO SULLA BASE DELLA POPOLAZIONE]))</f>
        <v>0</v>
      </c>
      <c r="R697" s="3">
        <f>+Tabella2026[[#This Row],[CONTRIBUTO SULLA BASE DELLA POPOLAZIONE]]+Tabella2026[[#This Row],[CONTRIBUTO SULLA BASE DEL REDDITO]]</f>
        <v>78699.97226919001</v>
      </c>
      <c r="S697" s="3">
        <f>+Tabella2026[[#This Row],[CONTRIBUTO TOTALE]]/(PLAFOND/N_TESSERE)</f>
        <v>157.39994453838003</v>
      </c>
      <c r="T697" s="3">
        <f>+MAX(CEILING(Tabella2026[[#This Row],[preDEF1]],1),1)</f>
        <v>158</v>
      </c>
      <c r="U697" s="9">
        <f xml:space="preserve"> IF(ROW(Tabella2026[[#This Row],[preDEF2]]) - ROW(Tabella2026[[#Headers],[preDEF2]])&lt;=ABS(SUM(Tabella2026[preDEF2])-N_TESSERE),Tabella2026[[#This Row],[preDEF2]]-1,Tabella2026[[#This Row],[preDEF2]])</f>
        <v>157</v>
      </c>
      <c r="V697" s="21">
        <f>+Tabella2026[[#This Row],[DEF - n. card]]*(PLAFOND/N_TESSERE)</f>
        <v>78500</v>
      </c>
      <c r="W697" s="18"/>
    </row>
    <row r="698" spans="2:23" x14ac:dyDescent="0.25">
      <c r="B698" s="1" t="s">
        <v>1424</v>
      </c>
      <c r="C698" s="2">
        <v>15173</v>
      </c>
      <c r="D698" s="1" t="s">
        <v>1425</v>
      </c>
      <c r="E698" s="1" t="s">
        <v>12</v>
      </c>
      <c r="F698" s="1" t="s">
        <v>11</v>
      </c>
      <c r="G698" s="1" t="s">
        <v>1059</v>
      </c>
      <c r="H698" s="1" t="s">
        <v>15835</v>
      </c>
      <c r="I698" s="5">
        <v>15739</v>
      </c>
      <c r="J698" s="5">
        <v>308340114</v>
      </c>
      <c r="K698" s="3">
        <f>+Tabella2026[[#This Row],[POP_2024]]/SUM(Tabella2026[POP_2024])</f>
        <v>2.6701857902345201E-4</v>
      </c>
      <c r="L698" s="3">
        <f>+Tabella2026[[#This Row],[INCIDENZA POPOLAZIONE]]*(PLAFOND/2)</f>
        <v>78610.069400570006</v>
      </c>
      <c r="M698" s="3">
        <f>+IFERROR(Tabella2026[[#This Row],[reddito_2024]]/Tabella2026[[#This Row],[POP_2024]],"")</f>
        <v>19590.832581485483</v>
      </c>
      <c r="N698" s="3">
        <f>+IF(Tabella2026[[#This Row],[REDDITO COMPLESSIVO PROCAPITE]]&lt;media_aggr_reddito_pc,(media_aggr_reddito_pc-Tabella2026[[#This Row],[REDDITO COMPLESSIVO PROCAPITE]]),0)</f>
        <v>0</v>
      </c>
      <c r="O698" s="3">
        <f>+Tabella2026[[#This Row],[DIFFERENZA REDDITO INFERIORE ALLA MEDIA DALLA MEDIA]]*Tabella2026[[#This Row],[POP_2024]]</f>
        <v>0</v>
      </c>
      <c r="P698" s="3">
        <f>+Tabella2026[[#This Row],[POPOLAZIONE PER DIFFERENZA ]]/SUM(Tabella2026[[POPOLAZIONE PER DIFFERENZA ]])</f>
        <v>0</v>
      </c>
      <c r="Q698" s="3">
        <f>+Tabella2026[[#This Row],[INCIDENZA POPOLAZIONE PER DIFFERENZA]]*(PLAFOND-SUM(Tabella2026[CONTRIBUTO SULLA BASE DELLA POPOLAZIONE]))</f>
        <v>0</v>
      </c>
      <c r="R698" s="3">
        <f>+Tabella2026[[#This Row],[CONTRIBUTO SULLA BASE DELLA POPOLAZIONE]]+Tabella2026[[#This Row],[CONTRIBUTO SULLA BASE DEL REDDITO]]</f>
        <v>78610.069400570006</v>
      </c>
      <c r="S698" s="3">
        <f>+Tabella2026[[#This Row],[CONTRIBUTO TOTALE]]/(PLAFOND/N_TESSERE)</f>
        <v>157.22013880114002</v>
      </c>
      <c r="T698" s="3">
        <f>+MAX(CEILING(Tabella2026[[#This Row],[preDEF1]],1),1)</f>
        <v>158</v>
      </c>
      <c r="U698" s="9">
        <f xml:space="preserve"> IF(ROW(Tabella2026[[#This Row],[preDEF2]]) - ROW(Tabella2026[[#Headers],[preDEF2]])&lt;=ABS(SUM(Tabella2026[preDEF2])-N_TESSERE),Tabella2026[[#This Row],[preDEF2]]-1,Tabella2026[[#This Row],[preDEF2]])</f>
        <v>157</v>
      </c>
      <c r="V698" s="21">
        <f>+Tabella2026[[#This Row],[DEF - n. card]]*(PLAFOND/N_TESSERE)</f>
        <v>78500</v>
      </c>
      <c r="W698" s="18"/>
    </row>
    <row r="699" spans="2:23" x14ac:dyDescent="0.25">
      <c r="B699" s="1" t="s">
        <v>1414</v>
      </c>
      <c r="C699" s="2">
        <v>38007</v>
      </c>
      <c r="D699" s="1" t="s">
        <v>1415</v>
      </c>
      <c r="E699" s="1" t="s">
        <v>27</v>
      </c>
      <c r="F699" s="1" t="s">
        <v>80</v>
      </c>
      <c r="G699" s="1" t="s">
        <v>1059</v>
      </c>
      <c r="H699" s="1" t="s">
        <v>15835</v>
      </c>
      <c r="I699" s="5">
        <v>15714</v>
      </c>
      <c r="J699" s="5">
        <v>285204421</v>
      </c>
      <c r="K699" s="3">
        <f>+Tabella2026[[#This Row],[POP_2024]]/SUM(Tabella2026[POP_2024])</f>
        <v>2.6659444378769457E-4</v>
      </c>
      <c r="L699" s="3">
        <f>+Tabella2026[[#This Row],[INCIDENZA POPOLAZIONE]]*(PLAFOND/2)</f>
        <v>78485.204305264444</v>
      </c>
      <c r="M699" s="3">
        <f>+IFERROR(Tabella2026[[#This Row],[reddito_2024]]/Tabella2026[[#This Row],[POP_2024]],"")</f>
        <v>18149.70224004073</v>
      </c>
      <c r="N699" s="3">
        <f>+IF(Tabella2026[[#This Row],[REDDITO COMPLESSIVO PROCAPITE]]&lt;media_aggr_reddito_pc,(media_aggr_reddito_pc-Tabella2026[[#This Row],[REDDITO COMPLESSIVO PROCAPITE]]),0)</f>
        <v>0</v>
      </c>
      <c r="O699" s="3">
        <f>+Tabella2026[[#This Row],[DIFFERENZA REDDITO INFERIORE ALLA MEDIA DALLA MEDIA]]*Tabella2026[[#This Row],[POP_2024]]</f>
        <v>0</v>
      </c>
      <c r="P699" s="3">
        <f>+Tabella2026[[#This Row],[POPOLAZIONE PER DIFFERENZA ]]/SUM(Tabella2026[[POPOLAZIONE PER DIFFERENZA ]])</f>
        <v>0</v>
      </c>
      <c r="Q699" s="3">
        <f>+Tabella2026[[#This Row],[INCIDENZA POPOLAZIONE PER DIFFERENZA]]*(PLAFOND-SUM(Tabella2026[CONTRIBUTO SULLA BASE DELLA POPOLAZIONE]))</f>
        <v>0</v>
      </c>
      <c r="R699" s="3">
        <f>+Tabella2026[[#This Row],[CONTRIBUTO SULLA BASE DELLA POPOLAZIONE]]+Tabella2026[[#This Row],[CONTRIBUTO SULLA BASE DEL REDDITO]]</f>
        <v>78485.204305264444</v>
      </c>
      <c r="S699" s="3">
        <f>+Tabella2026[[#This Row],[CONTRIBUTO TOTALE]]/(PLAFOND/N_TESSERE)</f>
        <v>156.97040861052889</v>
      </c>
      <c r="T699" s="3">
        <f>+MAX(CEILING(Tabella2026[[#This Row],[preDEF1]],1),1)</f>
        <v>157</v>
      </c>
      <c r="U699" s="9">
        <f xml:space="preserve"> IF(ROW(Tabella2026[[#This Row],[preDEF2]]) - ROW(Tabella2026[[#Headers],[preDEF2]])&lt;=ABS(SUM(Tabella2026[preDEF2])-N_TESSERE),Tabella2026[[#This Row],[preDEF2]]-1,Tabella2026[[#This Row],[preDEF2]])</f>
        <v>156</v>
      </c>
      <c r="V699" s="21">
        <f>+Tabella2026[[#This Row],[DEF - n. card]]*(PLAFOND/N_TESSERE)</f>
        <v>78000</v>
      </c>
      <c r="W699" s="18"/>
    </row>
    <row r="700" spans="2:23" x14ac:dyDescent="0.25">
      <c r="B700" s="1" t="s">
        <v>1408</v>
      </c>
      <c r="C700" s="2">
        <v>73021</v>
      </c>
      <c r="D700" s="1" t="s">
        <v>1409</v>
      </c>
      <c r="E700" s="1" t="s">
        <v>33</v>
      </c>
      <c r="F700" s="1" t="s">
        <v>56</v>
      </c>
      <c r="G700" s="1" t="s">
        <v>1059</v>
      </c>
      <c r="H700" s="1" t="s">
        <v>15836</v>
      </c>
      <c r="I700" s="5">
        <v>15701</v>
      </c>
      <c r="J700" s="5">
        <v>201183420</v>
      </c>
      <c r="K700" s="3">
        <f>+Tabella2026[[#This Row],[POP_2024]]/SUM(Tabella2026[POP_2024])</f>
        <v>2.6637389346510071E-4</v>
      </c>
      <c r="L700" s="3">
        <f>+Tabella2026[[#This Row],[INCIDENZA POPOLAZIONE]]*(PLAFOND/2)</f>
        <v>78420.274455705556</v>
      </c>
      <c r="M700" s="3">
        <f>+IFERROR(Tabella2026[[#This Row],[reddito_2024]]/Tabella2026[[#This Row],[POP_2024]],"")</f>
        <v>12813.414432201771</v>
      </c>
      <c r="N700" s="3">
        <f>+IF(Tabella2026[[#This Row],[REDDITO COMPLESSIVO PROCAPITE]]&lt;media_aggr_reddito_pc,(media_aggr_reddito_pc-Tabella2026[[#This Row],[REDDITO COMPLESSIVO PROCAPITE]]),0)</f>
        <v>5011.6516304069701</v>
      </c>
      <c r="O700" s="3">
        <f>+Tabella2026[[#This Row],[DIFFERENZA REDDITO INFERIORE ALLA MEDIA DALLA MEDIA]]*Tabella2026[[#This Row],[POP_2024]]</f>
        <v>78687942.249019831</v>
      </c>
      <c r="P700" s="3">
        <f>+Tabella2026[[#This Row],[POPOLAZIONE PER DIFFERENZA ]]/SUM(Tabella2026[[POPOLAZIONE PER DIFFERENZA ]])</f>
        <v>6.9810534269107774E-4</v>
      </c>
      <c r="Q700" s="3">
        <f>+Tabella2026[[#This Row],[INCIDENZA POPOLAZIONE PER DIFFERENZA]]*(PLAFOND-SUM(Tabella2026[CONTRIBUTO SULLA BASE DELLA POPOLAZIONE]))</f>
        <v>205521.6893092471</v>
      </c>
      <c r="R700" s="3">
        <f>+Tabella2026[[#This Row],[CONTRIBUTO SULLA BASE DELLA POPOLAZIONE]]+Tabella2026[[#This Row],[CONTRIBUTO SULLA BASE DEL REDDITO]]</f>
        <v>283941.96376495267</v>
      </c>
      <c r="S700" s="3">
        <f>+Tabella2026[[#This Row],[CONTRIBUTO TOTALE]]/(PLAFOND/N_TESSERE)</f>
        <v>567.88392752990535</v>
      </c>
      <c r="T700" s="3">
        <f>+MAX(CEILING(Tabella2026[[#This Row],[preDEF1]],1),1)</f>
        <v>568</v>
      </c>
      <c r="U700" s="9">
        <f xml:space="preserve"> IF(ROW(Tabella2026[[#This Row],[preDEF2]]) - ROW(Tabella2026[[#Headers],[preDEF2]])&lt;=ABS(SUM(Tabella2026[preDEF2])-N_TESSERE),Tabella2026[[#This Row],[preDEF2]]-1,Tabella2026[[#This Row],[preDEF2]])</f>
        <v>567</v>
      </c>
      <c r="V700" s="21">
        <f>+Tabella2026[[#This Row],[DEF - n. card]]*(PLAFOND/N_TESSERE)</f>
        <v>283500</v>
      </c>
      <c r="W700" s="18"/>
    </row>
    <row r="701" spans="2:23" x14ac:dyDescent="0.25">
      <c r="B701" s="1" t="s">
        <v>1442</v>
      </c>
      <c r="C701" s="2">
        <v>3068</v>
      </c>
      <c r="D701" s="1" t="s">
        <v>1443</v>
      </c>
      <c r="E701" s="1" t="s">
        <v>18</v>
      </c>
      <c r="F701" s="1" t="s">
        <v>114</v>
      </c>
      <c r="G701" s="1" t="s">
        <v>1059</v>
      </c>
      <c r="H701" s="1" t="s">
        <v>15835</v>
      </c>
      <c r="I701" s="5">
        <v>15700</v>
      </c>
      <c r="J701" s="5">
        <v>295274594</v>
      </c>
      <c r="K701" s="3">
        <f>+Tabella2026[[#This Row],[POP_2024]]/SUM(Tabella2026[POP_2024])</f>
        <v>2.6635692805567044E-4</v>
      </c>
      <c r="L701" s="3">
        <f>+Tabella2026[[#This Row],[INCIDENZA POPOLAZIONE]]*(PLAFOND/2)</f>
        <v>78415.279851893341</v>
      </c>
      <c r="M701" s="3">
        <f>+IFERROR(Tabella2026[[#This Row],[reddito_2024]]/Tabella2026[[#This Row],[POP_2024]],"")</f>
        <v>18807.298980891719</v>
      </c>
      <c r="N701" s="3">
        <f>+IF(Tabella2026[[#This Row],[REDDITO COMPLESSIVO PROCAPITE]]&lt;media_aggr_reddito_pc,(media_aggr_reddito_pc-Tabella2026[[#This Row],[REDDITO COMPLESSIVO PROCAPITE]]),0)</f>
        <v>0</v>
      </c>
      <c r="O701" s="3">
        <f>+Tabella2026[[#This Row],[DIFFERENZA REDDITO INFERIORE ALLA MEDIA DALLA MEDIA]]*Tabella2026[[#This Row],[POP_2024]]</f>
        <v>0</v>
      </c>
      <c r="P701" s="3">
        <f>+Tabella2026[[#This Row],[POPOLAZIONE PER DIFFERENZA ]]/SUM(Tabella2026[[POPOLAZIONE PER DIFFERENZA ]])</f>
        <v>0</v>
      </c>
      <c r="Q701" s="3">
        <f>+Tabella2026[[#This Row],[INCIDENZA POPOLAZIONE PER DIFFERENZA]]*(PLAFOND-SUM(Tabella2026[CONTRIBUTO SULLA BASE DELLA POPOLAZIONE]))</f>
        <v>0</v>
      </c>
      <c r="R701" s="3">
        <f>+Tabella2026[[#This Row],[CONTRIBUTO SULLA BASE DELLA POPOLAZIONE]]+Tabella2026[[#This Row],[CONTRIBUTO SULLA BASE DEL REDDITO]]</f>
        <v>78415.279851893341</v>
      </c>
      <c r="S701" s="3">
        <f>+Tabella2026[[#This Row],[CONTRIBUTO TOTALE]]/(PLAFOND/N_TESSERE)</f>
        <v>156.83055970378669</v>
      </c>
      <c r="T701" s="3">
        <f>+MAX(CEILING(Tabella2026[[#This Row],[preDEF1]],1),1)</f>
        <v>157</v>
      </c>
      <c r="U701" s="9">
        <f xml:space="preserve"> IF(ROW(Tabella2026[[#This Row],[preDEF2]]) - ROW(Tabella2026[[#Headers],[preDEF2]])&lt;=ABS(SUM(Tabella2026[preDEF2])-N_TESSERE),Tabella2026[[#This Row],[preDEF2]]-1,Tabella2026[[#This Row],[preDEF2]])</f>
        <v>156</v>
      </c>
      <c r="V701" s="21">
        <f>+Tabella2026[[#This Row],[DEF - n. card]]*(PLAFOND/N_TESSERE)</f>
        <v>78000</v>
      </c>
      <c r="W701" s="18"/>
    </row>
    <row r="702" spans="2:23" x14ac:dyDescent="0.25">
      <c r="B702" s="1" t="s">
        <v>1426</v>
      </c>
      <c r="C702" s="2">
        <v>15051</v>
      </c>
      <c r="D702" s="1" t="s">
        <v>1427</v>
      </c>
      <c r="E702" s="1" t="s">
        <v>12</v>
      </c>
      <c r="F702" s="1" t="s">
        <v>11</v>
      </c>
      <c r="G702" s="1" t="s">
        <v>1059</v>
      </c>
      <c r="H702" s="1" t="s">
        <v>15835</v>
      </c>
      <c r="I702" s="5">
        <v>15691</v>
      </c>
      <c r="J702" s="5">
        <v>329532872</v>
      </c>
      <c r="K702" s="3">
        <f>+Tabella2026[[#This Row],[POP_2024]]/SUM(Tabella2026[POP_2024])</f>
        <v>2.6620423937079773E-4</v>
      </c>
      <c r="L702" s="3">
        <f>+Tabella2026[[#This Row],[INCIDENZA POPOLAZIONE]]*(PLAFOND/2)</f>
        <v>78370.328417583325</v>
      </c>
      <c r="M702" s="3">
        <f>+IFERROR(Tabella2026[[#This Row],[reddito_2024]]/Tabella2026[[#This Row],[POP_2024]],"")</f>
        <v>21001.393920081577</v>
      </c>
      <c r="N702" s="3">
        <f>+IF(Tabella2026[[#This Row],[REDDITO COMPLESSIVO PROCAPITE]]&lt;media_aggr_reddito_pc,(media_aggr_reddito_pc-Tabella2026[[#This Row],[REDDITO COMPLESSIVO PROCAPITE]]),0)</f>
        <v>0</v>
      </c>
      <c r="O702" s="3">
        <f>+Tabella2026[[#This Row],[DIFFERENZA REDDITO INFERIORE ALLA MEDIA DALLA MEDIA]]*Tabella2026[[#This Row],[POP_2024]]</f>
        <v>0</v>
      </c>
      <c r="P702" s="3">
        <f>+Tabella2026[[#This Row],[POPOLAZIONE PER DIFFERENZA ]]/SUM(Tabella2026[[POPOLAZIONE PER DIFFERENZA ]])</f>
        <v>0</v>
      </c>
      <c r="Q702" s="3">
        <f>+Tabella2026[[#This Row],[INCIDENZA POPOLAZIONE PER DIFFERENZA]]*(PLAFOND-SUM(Tabella2026[CONTRIBUTO SULLA BASE DELLA POPOLAZIONE]))</f>
        <v>0</v>
      </c>
      <c r="R702" s="3">
        <f>+Tabella2026[[#This Row],[CONTRIBUTO SULLA BASE DELLA POPOLAZIONE]]+Tabella2026[[#This Row],[CONTRIBUTO SULLA BASE DEL REDDITO]]</f>
        <v>78370.328417583325</v>
      </c>
      <c r="S702" s="3">
        <f>+Tabella2026[[#This Row],[CONTRIBUTO TOTALE]]/(PLAFOND/N_TESSERE)</f>
        <v>156.74065683516665</v>
      </c>
      <c r="T702" s="3">
        <f>+MAX(CEILING(Tabella2026[[#This Row],[preDEF1]],1),1)</f>
        <v>157</v>
      </c>
      <c r="U702" s="9">
        <f xml:space="preserve"> IF(ROW(Tabella2026[[#This Row],[preDEF2]]) - ROW(Tabella2026[[#Headers],[preDEF2]])&lt;=ABS(SUM(Tabella2026[preDEF2])-N_TESSERE),Tabella2026[[#This Row],[preDEF2]]-1,Tabella2026[[#This Row],[preDEF2]])</f>
        <v>156</v>
      </c>
      <c r="V702" s="21">
        <f>+Tabella2026[[#This Row],[DEF - n. card]]*(PLAFOND/N_TESSERE)</f>
        <v>78000</v>
      </c>
      <c r="W702" s="18"/>
    </row>
    <row r="703" spans="2:23" x14ac:dyDescent="0.25">
      <c r="B703" s="1" t="s">
        <v>1434</v>
      </c>
      <c r="C703" s="2">
        <v>17061</v>
      </c>
      <c r="D703" s="1" t="s">
        <v>1435</v>
      </c>
      <c r="E703" s="1" t="s">
        <v>12</v>
      </c>
      <c r="F703" s="1" t="s">
        <v>50</v>
      </c>
      <c r="G703" s="1" t="s">
        <v>1059</v>
      </c>
      <c r="H703" s="1" t="s">
        <v>15835</v>
      </c>
      <c r="I703" s="5">
        <v>15670</v>
      </c>
      <c r="J703" s="5">
        <v>315023087</v>
      </c>
      <c r="K703" s="3">
        <f>+Tabella2026[[#This Row],[POP_2024]]/SUM(Tabella2026[POP_2024])</f>
        <v>2.658479657727615E-4</v>
      </c>
      <c r="L703" s="3">
        <f>+Tabella2026[[#This Row],[INCIDENZA POPOLAZIONE]]*(PLAFOND/2)</f>
        <v>78265.441737526664</v>
      </c>
      <c r="M703" s="3">
        <f>+IFERROR(Tabella2026[[#This Row],[reddito_2024]]/Tabella2026[[#This Row],[POP_2024]],"")</f>
        <v>20103.579259731971</v>
      </c>
      <c r="N703" s="3">
        <f>+IF(Tabella2026[[#This Row],[REDDITO COMPLESSIVO PROCAPITE]]&lt;media_aggr_reddito_pc,(media_aggr_reddito_pc-Tabella2026[[#This Row],[REDDITO COMPLESSIVO PROCAPITE]]),0)</f>
        <v>0</v>
      </c>
      <c r="O703" s="3">
        <f>+Tabella2026[[#This Row],[DIFFERENZA REDDITO INFERIORE ALLA MEDIA DALLA MEDIA]]*Tabella2026[[#This Row],[POP_2024]]</f>
        <v>0</v>
      </c>
      <c r="P703" s="3">
        <f>+Tabella2026[[#This Row],[POPOLAZIONE PER DIFFERENZA ]]/SUM(Tabella2026[[POPOLAZIONE PER DIFFERENZA ]])</f>
        <v>0</v>
      </c>
      <c r="Q703" s="3">
        <f>+Tabella2026[[#This Row],[INCIDENZA POPOLAZIONE PER DIFFERENZA]]*(PLAFOND-SUM(Tabella2026[CONTRIBUTO SULLA BASE DELLA POPOLAZIONE]))</f>
        <v>0</v>
      </c>
      <c r="R703" s="3">
        <f>+Tabella2026[[#This Row],[CONTRIBUTO SULLA BASE DELLA POPOLAZIONE]]+Tabella2026[[#This Row],[CONTRIBUTO SULLA BASE DEL REDDITO]]</f>
        <v>78265.441737526664</v>
      </c>
      <c r="S703" s="3">
        <f>+Tabella2026[[#This Row],[CONTRIBUTO TOTALE]]/(PLAFOND/N_TESSERE)</f>
        <v>156.53088347505332</v>
      </c>
      <c r="T703" s="3">
        <f>+MAX(CEILING(Tabella2026[[#This Row],[preDEF1]],1),1)</f>
        <v>157</v>
      </c>
      <c r="U703" s="9">
        <f xml:space="preserve"> IF(ROW(Tabella2026[[#This Row],[preDEF2]]) - ROW(Tabella2026[[#Headers],[preDEF2]])&lt;=ABS(SUM(Tabella2026[preDEF2])-N_TESSERE),Tabella2026[[#This Row],[preDEF2]]-1,Tabella2026[[#This Row],[preDEF2]])</f>
        <v>156</v>
      </c>
      <c r="V703" s="21">
        <f>+Tabella2026[[#This Row],[DEF - n. card]]*(PLAFOND/N_TESSERE)</f>
        <v>78000</v>
      </c>
      <c r="W703" s="18"/>
    </row>
    <row r="704" spans="2:23" x14ac:dyDescent="0.25">
      <c r="B704" s="1" t="s">
        <v>1454</v>
      </c>
      <c r="C704" s="2">
        <v>48012</v>
      </c>
      <c r="D704" s="1" t="s">
        <v>1455</v>
      </c>
      <c r="E704" s="1" t="s">
        <v>30</v>
      </c>
      <c r="F704" s="1" t="s">
        <v>29</v>
      </c>
      <c r="G704" s="1" t="s">
        <v>1059</v>
      </c>
      <c r="H704" s="1" t="s">
        <v>15834</v>
      </c>
      <c r="I704" s="5">
        <v>15667</v>
      </c>
      <c r="J704" s="5">
        <v>286834451</v>
      </c>
      <c r="K704" s="3">
        <f>+Tabella2026[[#This Row],[POP_2024]]/SUM(Tabella2026[POP_2024])</f>
        <v>2.6579706954447062E-4</v>
      </c>
      <c r="L704" s="3">
        <f>+Tabella2026[[#This Row],[INCIDENZA POPOLAZIONE]]*(PLAFOND/2)</f>
        <v>78250.457926089992</v>
      </c>
      <c r="M704" s="3">
        <f>+IFERROR(Tabella2026[[#This Row],[reddito_2024]]/Tabella2026[[#This Row],[POP_2024]],"")</f>
        <v>18308.192442713986</v>
      </c>
      <c r="N704" s="3">
        <f>+IF(Tabella2026[[#This Row],[REDDITO COMPLESSIVO PROCAPITE]]&lt;media_aggr_reddito_pc,(media_aggr_reddito_pc-Tabella2026[[#This Row],[REDDITO COMPLESSIVO PROCAPITE]]),0)</f>
        <v>0</v>
      </c>
      <c r="O704" s="3">
        <f>+Tabella2026[[#This Row],[DIFFERENZA REDDITO INFERIORE ALLA MEDIA DALLA MEDIA]]*Tabella2026[[#This Row],[POP_2024]]</f>
        <v>0</v>
      </c>
      <c r="P704" s="3">
        <f>+Tabella2026[[#This Row],[POPOLAZIONE PER DIFFERENZA ]]/SUM(Tabella2026[[POPOLAZIONE PER DIFFERENZA ]])</f>
        <v>0</v>
      </c>
      <c r="Q704" s="3">
        <f>+Tabella2026[[#This Row],[INCIDENZA POPOLAZIONE PER DIFFERENZA]]*(PLAFOND-SUM(Tabella2026[CONTRIBUTO SULLA BASE DELLA POPOLAZIONE]))</f>
        <v>0</v>
      </c>
      <c r="R704" s="3">
        <f>+Tabella2026[[#This Row],[CONTRIBUTO SULLA BASE DELLA POPOLAZIONE]]+Tabella2026[[#This Row],[CONTRIBUTO SULLA BASE DEL REDDITO]]</f>
        <v>78250.457926089992</v>
      </c>
      <c r="S704" s="3">
        <f>+Tabella2026[[#This Row],[CONTRIBUTO TOTALE]]/(PLAFOND/N_TESSERE)</f>
        <v>156.50091585217999</v>
      </c>
      <c r="T704" s="3">
        <f>+MAX(CEILING(Tabella2026[[#This Row],[preDEF1]],1),1)</f>
        <v>157</v>
      </c>
      <c r="U704" s="9">
        <f xml:space="preserve"> IF(ROW(Tabella2026[[#This Row],[preDEF2]]) - ROW(Tabella2026[[#Headers],[preDEF2]])&lt;=ABS(SUM(Tabella2026[preDEF2])-N_TESSERE),Tabella2026[[#This Row],[preDEF2]]-1,Tabella2026[[#This Row],[preDEF2]])</f>
        <v>156</v>
      </c>
      <c r="V704" s="21">
        <f>+Tabella2026[[#This Row],[DEF - n. card]]*(PLAFOND/N_TESSERE)</f>
        <v>78000</v>
      </c>
      <c r="W704" s="18"/>
    </row>
    <row r="705" spans="2:23" x14ac:dyDescent="0.25">
      <c r="B705" s="1" t="s">
        <v>1452</v>
      </c>
      <c r="C705" s="2">
        <v>98019</v>
      </c>
      <c r="D705" s="1" t="s">
        <v>1453</v>
      </c>
      <c r="E705" s="1" t="s">
        <v>12</v>
      </c>
      <c r="F705" s="1" t="s">
        <v>389</v>
      </c>
      <c r="G705" s="1" t="s">
        <v>1059</v>
      </c>
      <c r="H705" s="1" t="s">
        <v>15835</v>
      </c>
      <c r="I705" s="5">
        <v>15663</v>
      </c>
      <c r="J705" s="5">
        <v>339508630</v>
      </c>
      <c r="K705" s="3">
        <f>+Tabella2026[[#This Row],[POP_2024]]/SUM(Tabella2026[POP_2024])</f>
        <v>2.6572920790674941E-4</v>
      </c>
      <c r="L705" s="3">
        <f>+Tabella2026[[#This Row],[INCIDENZA POPOLAZIONE]]*(PLAFOND/2)</f>
        <v>78230.479510841091</v>
      </c>
      <c r="M705" s="3">
        <f>+IFERROR(Tabella2026[[#This Row],[reddito_2024]]/Tabella2026[[#This Row],[POP_2024]],"")</f>
        <v>21675.836685181639</v>
      </c>
      <c r="N705" s="3">
        <f>+IF(Tabella2026[[#This Row],[REDDITO COMPLESSIVO PROCAPITE]]&lt;media_aggr_reddito_pc,(media_aggr_reddito_pc-Tabella2026[[#This Row],[REDDITO COMPLESSIVO PROCAPITE]]),0)</f>
        <v>0</v>
      </c>
      <c r="O705" s="3">
        <f>+Tabella2026[[#This Row],[DIFFERENZA REDDITO INFERIORE ALLA MEDIA DALLA MEDIA]]*Tabella2026[[#This Row],[POP_2024]]</f>
        <v>0</v>
      </c>
      <c r="P705" s="3">
        <f>+Tabella2026[[#This Row],[POPOLAZIONE PER DIFFERENZA ]]/SUM(Tabella2026[[POPOLAZIONE PER DIFFERENZA ]])</f>
        <v>0</v>
      </c>
      <c r="Q705" s="3">
        <f>+Tabella2026[[#This Row],[INCIDENZA POPOLAZIONE PER DIFFERENZA]]*(PLAFOND-SUM(Tabella2026[CONTRIBUTO SULLA BASE DELLA POPOLAZIONE]))</f>
        <v>0</v>
      </c>
      <c r="R705" s="3">
        <f>+Tabella2026[[#This Row],[CONTRIBUTO SULLA BASE DELLA POPOLAZIONE]]+Tabella2026[[#This Row],[CONTRIBUTO SULLA BASE DEL REDDITO]]</f>
        <v>78230.479510841091</v>
      </c>
      <c r="S705" s="3">
        <f>+Tabella2026[[#This Row],[CONTRIBUTO TOTALE]]/(PLAFOND/N_TESSERE)</f>
        <v>156.46095902168219</v>
      </c>
      <c r="T705" s="3">
        <f>+MAX(CEILING(Tabella2026[[#This Row],[preDEF1]],1),1)</f>
        <v>157</v>
      </c>
      <c r="U705" s="9">
        <f xml:space="preserve"> IF(ROW(Tabella2026[[#This Row],[preDEF2]]) - ROW(Tabella2026[[#Headers],[preDEF2]])&lt;=ABS(SUM(Tabella2026[preDEF2])-N_TESSERE),Tabella2026[[#This Row],[preDEF2]]-1,Tabella2026[[#This Row],[preDEF2]])</f>
        <v>156</v>
      </c>
      <c r="V705" s="21">
        <f>+Tabella2026[[#This Row],[DEF - n. card]]*(PLAFOND/N_TESSERE)</f>
        <v>78000</v>
      </c>
      <c r="W705" s="18"/>
    </row>
    <row r="706" spans="2:23" x14ac:dyDescent="0.25">
      <c r="B706" s="1" t="s">
        <v>1440</v>
      </c>
      <c r="C706" s="2">
        <v>50028</v>
      </c>
      <c r="D706" s="1" t="s">
        <v>1441</v>
      </c>
      <c r="E706" s="1" t="s">
        <v>30</v>
      </c>
      <c r="F706" s="1" t="s">
        <v>144</v>
      </c>
      <c r="G706" s="1" t="s">
        <v>1059</v>
      </c>
      <c r="H706" s="1" t="s">
        <v>15834</v>
      </c>
      <c r="I706" s="5">
        <v>15642</v>
      </c>
      <c r="J706" s="5">
        <v>275361771</v>
      </c>
      <c r="K706" s="3">
        <f>+Tabella2026[[#This Row],[POP_2024]]/SUM(Tabella2026[POP_2024])</f>
        <v>2.6537293430871318E-4</v>
      </c>
      <c r="L706" s="3">
        <f>+Tabella2026[[#This Row],[INCIDENZA POPOLAZIONE]]*(PLAFOND/2)</f>
        <v>78125.59283078443</v>
      </c>
      <c r="M706" s="3">
        <f>+IFERROR(Tabella2026[[#This Row],[reddito_2024]]/Tabella2026[[#This Row],[POP_2024]],"")</f>
        <v>17604.000191791332</v>
      </c>
      <c r="N706" s="3">
        <f>+IF(Tabella2026[[#This Row],[REDDITO COMPLESSIVO PROCAPITE]]&lt;media_aggr_reddito_pc,(media_aggr_reddito_pc-Tabella2026[[#This Row],[REDDITO COMPLESSIVO PROCAPITE]]),0)</f>
        <v>221.06587081740872</v>
      </c>
      <c r="O706" s="3">
        <f>+Tabella2026[[#This Row],[DIFFERENZA REDDITO INFERIORE ALLA MEDIA DALLA MEDIA]]*Tabella2026[[#This Row],[POP_2024]]</f>
        <v>3457912.3513259073</v>
      </c>
      <c r="P706" s="3">
        <f>+Tabella2026[[#This Row],[POPOLAZIONE PER DIFFERENZA ]]/SUM(Tabella2026[[POPOLAZIONE PER DIFFERENZA ]])</f>
        <v>3.0677979599195229E-5</v>
      </c>
      <c r="Q706" s="3">
        <f>+Tabella2026[[#This Row],[INCIDENZA POPOLAZIONE PER DIFFERENZA]]*(PLAFOND-SUM(Tabella2026[CONTRIBUTO SULLA BASE DELLA POPOLAZIONE]))</f>
        <v>9031.5741855184133</v>
      </c>
      <c r="R706" s="3">
        <f>+Tabella2026[[#This Row],[CONTRIBUTO SULLA BASE DELLA POPOLAZIONE]]+Tabella2026[[#This Row],[CONTRIBUTO SULLA BASE DEL REDDITO]]</f>
        <v>87157.167016302847</v>
      </c>
      <c r="S706" s="3">
        <f>+Tabella2026[[#This Row],[CONTRIBUTO TOTALE]]/(PLAFOND/N_TESSERE)</f>
        <v>174.3143340326057</v>
      </c>
      <c r="T706" s="3">
        <f>+MAX(CEILING(Tabella2026[[#This Row],[preDEF1]],1),1)</f>
        <v>175</v>
      </c>
      <c r="U706" s="9">
        <f xml:space="preserve"> IF(ROW(Tabella2026[[#This Row],[preDEF2]]) - ROW(Tabella2026[[#Headers],[preDEF2]])&lt;=ABS(SUM(Tabella2026[preDEF2])-N_TESSERE),Tabella2026[[#This Row],[preDEF2]]-1,Tabella2026[[#This Row],[preDEF2]])</f>
        <v>174</v>
      </c>
      <c r="V706" s="21">
        <f>+Tabella2026[[#This Row],[DEF - n. card]]*(PLAFOND/N_TESSERE)</f>
        <v>87000</v>
      </c>
      <c r="W706" s="18"/>
    </row>
    <row r="707" spans="2:23" x14ac:dyDescent="0.25">
      <c r="B707" s="1" t="s">
        <v>1422</v>
      </c>
      <c r="C707" s="2">
        <v>58110</v>
      </c>
      <c r="D707" s="1" t="s">
        <v>1423</v>
      </c>
      <c r="E707" s="1" t="s">
        <v>8</v>
      </c>
      <c r="F707" s="1" t="s">
        <v>7</v>
      </c>
      <c r="G707" s="1" t="s">
        <v>1059</v>
      </c>
      <c r="H707" s="1" t="s">
        <v>15834</v>
      </c>
      <c r="I707" s="5">
        <v>15620</v>
      </c>
      <c r="J707" s="5">
        <v>209470291</v>
      </c>
      <c r="K707" s="3">
        <f>+Tabella2026[[#This Row],[POP_2024]]/SUM(Tabella2026[POP_2024])</f>
        <v>2.6499969530124662E-4</v>
      </c>
      <c r="L707" s="3">
        <f>+Tabella2026[[#This Row],[INCIDENZA POPOLAZIONE]]*(PLAFOND/2)</f>
        <v>78015.711546915525</v>
      </c>
      <c r="M707" s="3">
        <f>+IFERROR(Tabella2026[[#This Row],[reddito_2024]]/Tabella2026[[#This Row],[POP_2024]],"")</f>
        <v>13410.389948783612</v>
      </c>
      <c r="N707" s="3">
        <f>+IF(Tabella2026[[#This Row],[REDDITO COMPLESSIVO PROCAPITE]]&lt;media_aggr_reddito_pc,(media_aggr_reddito_pc-Tabella2026[[#This Row],[REDDITO COMPLESSIVO PROCAPITE]]),0)</f>
        <v>4414.6761138251295</v>
      </c>
      <c r="O707" s="3">
        <f>+Tabella2026[[#This Row],[DIFFERENZA REDDITO INFERIORE ALLA MEDIA DALLA MEDIA]]*Tabella2026[[#This Row],[POP_2024]]</f>
        <v>68957240.897948518</v>
      </c>
      <c r="P707" s="3">
        <f>+Tabella2026[[#This Row],[POPOLAZIONE PER DIFFERENZA ]]/SUM(Tabella2026[[POPOLAZIONE PER DIFFERENZA ]])</f>
        <v>6.1177630158060464E-4</v>
      </c>
      <c r="Q707" s="3">
        <f>+Tabella2026[[#This Row],[INCIDENZA POPOLAZIONE PER DIFFERENZA]]*(PLAFOND-SUM(Tabella2026[CONTRIBUTO SULLA BASE DELLA POPOLAZIONE]))</f>
        <v>180106.48435310455</v>
      </c>
      <c r="R707" s="3">
        <f>+Tabella2026[[#This Row],[CONTRIBUTO SULLA BASE DELLA POPOLAZIONE]]+Tabella2026[[#This Row],[CONTRIBUTO SULLA BASE DEL REDDITO]]</f>
        <v>258122.19590002007</v>
      </c>
      <c r="S707" s="3">
        <f>+Tabella2026[[#This Row],[CONTRIBUTO TOTALE]]/(PLAFOND/N_TESSERE)</f>
        <v>516.24439180004015</v>
      </c>
      <c r="T707" s="3">
        <f>+MAX(CEILING(Tabella2026[[#This Row],[preDEF1]],1),1)</f>
        <v>517</v>
      </c>
      <c r="U707" s="9">
        <f xml:space="preserve"> IF(ROW(Tabella2026[[#This Row],[preDEF2]]) - ROW(Tabella2026[[#Headers],[preDEF2]])&lt;=ABS(SUM(Tabella2026[preDEF2])-N_TESSERE),Tabella2026[[#This Row],[preDEF2]]-1,Tabella2026[[#This Row],[preDEF2]])</f>
        <v>516</v>
      </c>
      <c r="V707" s="21">
        <f>+Tabella2026[[#This Row],[DEF - n. card]]*(PLAFOND/N_TESSERE)</f>
        <v>258000</v>
      </c>
      <c r="W707" s="18"/>
    </row>
    <row r="708" spans="2:23" x14ac:dyDescent="0.25">
      <c r="B708" s="1" t="s">
        <v>1456</v>
      </c>
      <c r="C708" s="2">
        <v>1189</v>
      </c>
      <c r="D708" s="1" t="s">
        <v>1457</v>
      </c>
      <c r="E708" s="1" t="s">
        <v>18</v>
      </c>
      <c r="F708" s="1" t="s">
        <v>17</v>
      </c>
      <c r="G708" s="1" t="s">
        <v>1059</v>
      </c>
      <c r="H708" s="1" t="s">
        <v>15835</v>
      </c>
      <c r="I708" s="5">
        <v>15604</v>
      </c>
      <c r="J708" s="5">
        <v>309483180</v>
      </c>
      <c r="K708" s="3">
        <f>+Tabella2026[[#This Row],[POP_2024]]/SUM(Tabella2026[POP_2024])</f>
        <v>2.6472824875036188E-4</v>
      </c>
      <c r="L708" s="3">
        <f>+Tabella2026[[#This Row],[INCIDENZA POPOLAZIONE]]*(PLAFOND/2)</f>
        <v>77935.797885919979</v>
      </c>
      <c r="M708" s="3">
        <f>+IFERROR(Tabella2026[[#This Row],[reddito_2024]]/Tabella2026[[#This Row],[POP_2024]],"")</f>
        <v>19833.579851320173</v>
      </c>
      <c r="N708" s="3">
        <f>+IF(Tabella2026[[#This Row],[REDDITO COMPLESSIVO PROCAPITE]]&lt;media_aggr_reddito_pc,(media_aggr_reddito_pc-Tabella2026[[#This Row],[REDDITO COMPLESSIVO PROCAPITE]]),0)</f>
        <v>0</v>
      </c>
      <c r="O708" s="3">
        <f>+Tabella2026[[#This Row],[DIFFERENZA REDDITO INFERIORE ALLA MEDIA DALLA MEDIA]]*Tabella2026[[#This Row],[POP_2024]]</f>
        <v>0</v>
      </c>
      <c r="P708" s="3">
        <f>+Tabella2026[[#This Row],[POPOLAZIONE PER DIFFERENZA ]]/SUM(Tabella2026[[POPOLAZIONE PER DIFFERENZA ]])</f>
        <v>0</v>
      </c>
      <c r="Q708" s="3">
        <f>+Tabella2026[[#This Row],[INCIDENZA POPOLAZIONE PER DIFFERENZA]]*(PLAFOND-SUM(Tabella2026[CONTRIBUTO SULLA BASE DELLA POPOLAZIONE]))</f>
        <v>0</v>
      </c>
      <c r="R708" s="3">
        <f>+Tabella2026[[#This Row],[CONTRIBUTO SULLA BASE DELLA POPOLAZIONE]]+Tabella2026[[#This Row],[CONTRIBUTO SULLA BASE DEL REDDITO]]</f>
        <v>77935.797885919979</v>
      </c>
      <c r="S708" s="3">
        <f>+Tabella2026[[#This Row],[CONTRIBUTO TOTALE]]/(PLAFOND/N_TESSERE)</f>
        <v>155.87159577183996</v>
      </c>
      <c r="T708" s="3">
        <f>+MAX(CEILING(Tabella2026[[#This Row],[preDEF1]],1),1)</f>
        <v>156</v>
      </c>
      <c r="U708" s="9">
        <f xml:space="preserve"> IF(ROW(Tabella2026[[#This Row],[preDEF2]]) - ROW(Tabella2026[[#Headers],[preDEF2]])&lt;=ABS(SUM(Tabella2026[preDEF2])-N_TESSERE),Tabella2026[[#This Row],[preDEF2]]-1,Tabella2026[[#This Row],[preDEF2]])</f>
        <v>155</v>
      </c>
      <c r="V708" s="21">
        <f>+Tabella2026[[#This Row],[DEF - n. card]]*(PLAFOND/N_TESSERE)</f>
        <v>77500</v>
      </c>
      <c r="W708" s="18"/>
    </row>
    <row r="709" spans="2:23" x14ac:dyDescent="0.25">
      <c r="B709" s="1" t="s">
        <v>1474</v>
      </c>
      <c r="C709" s="2">
        <v>18102</v>
      </c>
      <c r="D709" s="1" t="s">
        <v>1475</v>
      </c>
      <c r="E709" s="1" t="s">
        <v>12</v>
      </c>
      <c r="F709" s="1" t="s">
        <v>195</v>
      </c>
      <c r="G709" s="1" t="s">
        <v>1059</v>
      </c>
      <c r="H709" s="1" t="s">
        <v>15835</v>
      </c>
      <c r="I709" s="5">
        <v>15603</v>
      </c>
      <c r="J709" s="5">
        <v>283569006</v>
      </c>
      <c r="K709" s="3">
        <f>+Tabella2026[[#This Row],[POP_2024]]/SUM(Tabella2026[POP_2024])</f>
        <v>2.6471128334093155E-4</v>
      </c>
      <c r="L709" s="3">
        <f>+Tabella2026[[#This Row],[INCIDENZA POPOLAZIONE]]*(PLAFOND/2)</f>
        <v>77930.803282107736</v>
      </c>
      <c r="M709" s="3">
        <f>+IFERROR(Tabella2026[[#This Row],[reddito_2024]]/Tabella2026[[#This Row],[POP_2024]],"")</f>
        <v>18174.005383580079</v>
      </c>
      <c r="N709" s="3">
        <f>+IF(Tabella2026[[#This Row],[REDDITO COMPLESSIVO PROCAPITE]]&lt;media_aggr_reddito_pc,(media_aggr_reddito_pc-Tabella2026[[#This Row],[REDDITO COMPLESSIVO PROCAPITE]]),0)</f>
        <v>0</v>
      </c>
      <c r="O709" s="3">
        <f>+Tabella2026[[#This Row],[DIFFERENZA REDDITO INFERIORE ALLA MEDIA DALLA MEDIA]]*Tabella2026[[#This Row],[POP_2024]]</f>
        <v>0</v>
      </c>
      <c r="P709" s="3">
        <f>+Tabella2026[[#This Row],[POPOLAZIONE PER DIFFERENZA ]]/SUM(Tabella2026[[POPOLAZIONE PER DIFFERENZA ]])</f>
        <v>0</v>
      </c>
      <c r="Q709" s="3">
        <f>+Tabella2026[[#This Row],[INCIDENZA POPOLAZIONE PER DIFFERENZA]]*(PLAFOND-SUM(Tabella2026[CONTRIBUTO SULLA BASE DELLA POPOLAZIONE]))</f>
        <v>0</v>
      </c>
      <c r="R709" s="3">
        <f>+Tabella2026[[#This Row],[CONTRIBUTO SULLA BASE DELLA POPOLAZIONE]]+Tabella2026[[#This Row],[CONTRIBUTO SULLA BASE DEL REDDITO]]</f>
        <v>77930.803282107736</v>
      </c>
      <c r="S709" s="3">
        <f>+Tabella2026[[#This Row],[CONTRIBUTO TOTALE]]/(PLAFOND/N_TESSERE)</f>
        <v>155.86160656421546</v>
      </c>
      <c r="T709" s="3">
        <f>+MAX(CEILING(Tabella2026[[#This Row],[preDEF1]],1),1)</f>
        <v>156</v>
      </c>
      <c r="U709" s="9">
        <f xml:space="preserve"> IF(ROW(Tabella2026[[#This Row],[preDEF2]]) - ROW(Tabella2026[[#Headers],[preDEF2]])&lt;=ABS(SUM(Tabella2026[preDEF2])-N_TESSERE),Tabella2026[[#This Row],[preDEF2]]-1,Tabella2026[[#This Row],[preDEF2]])</f>
        <v>155</v>
      </c>
      <c r="V709" s="21">
        <f>+Tabella2026[[#This Row],[DEF - n. card]]*(PLAFOND/N_TESSERE)</f>
        <v>77500</v>
      </c>
      <c r="W709" s="18"/>
    </row>
    <row r="710" spans="2:23" x14ac:dyDescent="0.25">
      <c r="B710" s="1" t="s">
        <v>1460</v>
      </c>
      <c r="C710" s="2">
        <v>36044</v>
      </c>
      <c r="D710" s="1" t="s">
        <v>1461</v>
      </c>
      <c r="E710" s="1" t="s">
        <v>27</v>
      </c>
      <c r="F710" s="1" t="s">
        <v>58</v>
      </c>
      <c r="G710" s="1" t="s">
        <v>1059</v>
      </c>
      <c r="H710" s="1" t="s">
        <v>15835</v>
      </c>
      <c r="I710" s="5">
        <v>15549</v>
      </c>
      <c r="J710" s="5">
        <v>319374821</v>
      </c>
      <c r="K710" s="3">
        <f>+Tabella2026[[#This Row],[POP_2024]]/SUM(Tabella2026[POP_2024])</f>
        <v>2.6379515123169551E-4</v>
      </c>
      <c r="L710" s="3">
        <f>+Tabella2026[[#This Row],[INCIDENZA POPOLAZIONE]]*(PLAFOND/2)</f>
        <v>77661.09467624774</v>
      </c>
      <c r="M710" s="3">
        <f>+IFERROR(Tabella2026[[#This Row],[reddito_2024]]/Tabella2026[[#This Row],[POP_2024]],"")</f>
        <v>20539.894591292046</v>
      </c>
      <c r="N710" s="3">
        <f>+IF(Tabella2026[[#This Row],[REDDITO COMPLESSIVO PROCAPITE]]&lt;media_aggr_reddito_pc,(media_aggr_reddito_pc-Tabella2026[[#This Row],[REDDITO COMPLESSIVO PROCAPITE]]),0)</f>
        <v>0</v>
      </c>
      <c r="O710" s="3">
        <f>+Tabella2026[[#This Row],[DIFFERENZA REDDITO INFERIORE ALLA MEDIA DALLA MEDIA]]*Tabella2026[[#This Row],[POP_2024]]</f>
        <v>0</v>
      </c>
      <c r="P710" s="3">
        <f>+Tabella2026[[#This Row],[POPOLAZIONE PER DIFFERENZA ]]/SUM(Tabella2026[[POPOLAZIONE PER DIFFERENZA ]])</f>
        <v>0</v>
      </c>
      <c r="Q710" s="3">
        <f>+Tabella2026[[#This Row],[INCIDENZA POPOLAZIONE PER DIFFERENZA]]*(PLAFOND-SUM(Tabella2026[CONTRIBUTO SULLA BASE DELLA POPOLAZIONE]))</f>
        <v>0</v>
      </c>
      <c r="R710" s="3">
        <f>+Tabella2026[[#This Row],[CONTRIBUTO SULLA BASE DELLA POPOLAZIONE]]+Tabella2026[[#This Row],[CONTRIBUTO SULLA BASE DEL REDDITO]]</f>
        <v>77661.09467624774</v>
      </c>
      <c r="S710" s="3">
        <f>+Tabella2026[[#This Row],[CONTRIBUTO TOTALE]]/(PLAFOND/N_TESSERE)</f>
        <v>155.32218935249549</v>
      </c>
      <c r="T710" s="3">
        <f>+MAX(CEILING(Tabella2026[[#This Row],[preDEF1]],1),1)</f>
        <v>156</v>
      </c>
      <c r="U710" s="9">
        <f xml:space="preserve"> IF(ROW(Tabella2026[[#This Row],[preDEF2]]) - ROW(Tabella2026[[#Headers],[preDEF2]])&lt;=ABS(SUM(Tabella2026[preDEF2])-N_TESSERE),Tabella2026[[#This Row],[preDEF2]]-1,Tabella2026[[#This Row],[preDEF2]])</f>
        <v>155</v>
      </c>
      <c r="V710" s="21">
        <f>+Tabella2026[[#This Row],[DEF - n. card]]*(PLAFOND/N_TESSERE)</f>
        <v>77500</v>
      </c>
      <c r="W710" s="18"/>
    </row>
    <row r="711" spans="2:23" x14ac:dyDescent="0.25">
      <c r="B711" s="1" t="s">
        <v>1420</v>
      </c>
      <c r="C711" s="2">
        <v>109033</v>
      </c>
      <c r="D711" s="1" t="s">
        <v>1421</v>
      </c>
      <c r="E711" s="1" t="s">
        <v>117</v>
      </c>
      <c r="F711" s="1" t="s">
        <v>506</v>
      </c>
      <c r="G711" s="1" t="s">
        <v>1059</v>
      </c>
      <c r="H711" s="1" t="s">
        <v>15834</v>
      </c>
      <c r="I711" s="5">
        <v>15547</v>
      </c>
      <c r="J711" s="5">
        <v>318680271</v>
      </c>
      <c r="K711" s="3">
        <f>+Tabella2026[[#This Row],[POP_2024]]/SUM(Tabella2026[POP_2024])</f>
        <v>2.637612204128349E-4</v>
      </c>
      <c r="L711" s="3">
        <f>+Tabella2026[[#This Row],[INCIDENZA POPOLAZIONE]]*(PLAFOND/2)</f>
        <v>77651.105468623282</v>
      </c>
      <c r="M711" s="3">
        <f>+IFERROR(Tabella2026[[#This Row],[reddito_2024]]/Tabella2026[[#This Row],[POP_2024]],"")</f>
        <v>20497.862674470958</v>
      </c>
      <c r="N711" s="3">
        <f>+IF(Tabella2026[[#This Row],[REDDITO COMPLESSIVO PROCAPITE]]&lt;media_aggr_reddito_pc,(media_aggr_reddito_pc-Tabella2026[[#This Row],[REDDITO COMPLESSIVO PROCAPITE]]),0)</f>
        <v>0</v>
      </c>
      <c r="O711" s="3">
        <f>+Tabella2026[[#This Row],[DIFFERENZA REDDITO INFERIORE ALLA MEDIA DALLA MEDIA]]*Tabella2026[[#This Row],[POP_2024]]</f>
        <v>0</v>
      </c>
      <c r="P711" s="3">
        <f>+Tabella2026[[#This Row],[POPOLAZIONE PER DIFFERENZA ]]/SUM(Tabella2026[[POPOLAZIONE PER DIFFERENZA ]])</f>
        <v>0</v>
      </c>
      <c r="Q711" s="3">
        <f>+Tabella2026[[#This Row],[INCIDENZA POPOLAZIONE PER DIFFERENZA]]*(PLAFOND-SUM(Tabella2026[CONTRIBUTO SULLA BASE DELLA POPOLAZIONE]))</f>
        <v>0</v>
      </c>
      <c r="R711" s="3">
        <f>+Tabella2026[[#This Row],[CONTRIBUTO SULLA BASE DELLA POPOLAZIONE]]+Tabella2026[[#This Row],[CONTRIBUTO SULLA BASE DEL REDDITO]]</f>
        <v>77651.105468623282</v>
      </c>
      <c r="S711" s="3">
        <f>+Tabella2026[[#This Row],[CONTRIBUTO TOTALE]]/(PLAFOND/N_TESSERE)</f>
        <v>155.30221093724657</v>
      </c>
      <c r="T711" s="3">
        <f>+MAX(CEILING(Tabella2026[[#This Row],[preDEF1]],1),1)</f>
        <v>156</v>
      </c>
      <c r="U711" s="9">
        <f xml:space="preserve"> IF(ROW(Tabella2026[[#This Row],[preDEF2]]) - ROW(Tabella2026[[#Headers],[preDEF2]])&lt;=ABS(SUM(Tabella2026[preDEF2])-N_TESSERE),Tabella2026[[#This Row],[preDEF2]]-1,Tabella2026[[#This Row],[preDEF2]])</f>
        <v>155</v>
      </c>
      <c r="V711" s="21">
        <f>+Tabella2026[[#This Row],[DEF - n. card]]*(PLAFOND/N_TESSERE)</f>
        <v>77500</v>
      </c>
      <c r="W711" s="18"/>
    </row>
    <row r="712" spans="2:23" x14ac:dyDescent="0.25">
      <c r="B712" s="1" t="s">
        <v>1428</v>
      </c>
      <c r="C712" s="2">
        <v>84028</v>
      </c>
      <c r="D712" s="1" t="s">
        <v>1429</v>
      </c>
      <c r="E712" s="1" t="s">
        <v>21</v>
      </c>
      <c r="F712" s="1" t="s">
        <v>261</v>
      </c>
      <c r="G712" s="1" t="s">
        <v>1059</v>
      </c>
      <c r="H712" s="1" t="s">
        <v>15836</v>
      </c>
      <c r="I712" s="5">
        <v>15529</v>
      </c>
      <c r="J712" s="5">
        <v>163050669</v>
      </c>
      <c r="K712" s="3">
        <f>+Tabella2026[[#This Row],[POP_2024]]/SUM(Tabella2026[POP_2024])</f>
        <v>2.6345584304308955E-4</v>
      </c>
      <c r="L712" s="3">
        <f>+Tabella2026[[#This Row],[INCIDENZA POPOLAZIONE]]*(PLAFOND/2)</f>
        <v>77561.202600003278</v>
      </c>
      <c r="M712" s="3">
        <f>+IFERROR(Tabella2026[[#This Row],[reddito_2024]]/Tabella2026[[#This Row],[POP_2024]],"")</f>
        <v>10499.753300276901</v>
      </c>
      <c r="N712" s="3">
        <f>+IF(Tabella2026[[#This Row],[REDDITO COMPLESSIVO PROCAPITE]]&lt;media_aggr_reddito_pc,(media_aggr_reddito_pc-Tabella2026[[#This Row],[REDDITO COMPLESSIVO PROCAPITE]]),0)</f>
        <v>7325.3127623318396</v>
      </c>
      <c r="O712" s="3">
        <f>+Tabella2026[[#This Row],[DIFFERENZA REDDITO INFERIORE ALLA MEDIA DALLA MEDIA]]*Tabella2026[[#This Row],[POP_2024]]</f>
        <v>113754781.88625114</v>
      </c>
      <c r="P712" s="3">
        <f>+Tabella2026[[#This Row],[POPOLAZIONE PER DIFFERENZA ]]/SUM(Tabella2026[[POPOLAZIONE PER DIFFERENZA ]])</f>
        <v>1.0092120688597541E-3</v>
      </c>
      <c r="Q712" s="3">
        <f>+Tabella2026[[#This Row],[INCIDENZA POPOLAZIONE PER DIFFERENZA]]*(PLAFOND-SUM(Tabella2026[CONTRIBUTO SULLA BASE DELLA POPOLAZIONE]))</f>
        <v>297111.27616326115</v>
      </c>
      <c r="R712" s="3">
        <f>+Tabella2026[[#This Row],[CONTRIBUTO SULLA BASE DELLA POPOLAZIONE]]+Tabella2026[[#This Row],[CONTRIBUTO SULLA BASE DEL REDDITO]]</f>
        <v>374672.47876326443</v>
      </c>
      <c r="S712" s="3">
        <f>+Tabella2026[[#This Row],[CONTRIBUTO TOTALE]]/(PLAFOND/N_TESSERE)</f>
        <v>749.3449575265289</v>
      </c>
      <c r="T712" s="3">
        <f>+MAX(CEILING(Tabella2026[[#This Row],[preDEF1]],1),1)</f>
        <v>750</v>
      </c>
      <c r="U712" s="9">
        <f xml:space="preserve"> IF(ROW(Tabella2026[[#This Row],[preDEF2]]) - ROW(Tabella2026[[#Headers],[preDEF2]])&lt;=ABS(SUM(Tabella2026[preDEF2])-N_TESSERE),Tabella2026[[#This Row],[preDEF2]]-1,Tabella2026[[#This Row],[preDEF2]])</f>
        <v>749</v>
      </c>
      <c r="V712" s="21">
        <f>+Tabella2026[[#This Row],[DEF - n. card]]*(PLAFOND/N_TESSERE)</f>
        <v>374500</v>
      </c>
      <c r="W712" s="18"/>
    </row>
    <row r="713" spans="2:23" x14ac:dyDescent="0.25">
      <c r="B713" s="1" t="s">
        <v>1404</v>
      </c>
      <c r="C713" s="2">
        <v>87032</v>
      </c>
      <c r="D713" s="1" t="s">
        <v>1405</v>
      </c>
      <c r="E713" s="1" t="s">
        <v>21</v>
      </c>
      <c r="F713" s="1" t="s">
        <v>35</v>
      </c>
      <c r="G713" s="1" t="s">
        <v>1059</v>
      </c>
      <c r="H713" s="1" t="s">
        <v>15836</v>
      </c>
      <c r="I713" s="5">
        <v>15516</v>
      </c>
      <c r="J713" s="5">
        <v>115224334</v>
      </c>
      <c r="K713" s="3">
        <f>+Tabella2026[[#This Row],[POP_2024]]/SUM(Tabella2026[POP_2024])</f>
        <v>2.6323529272049569E-4</v>
      </c>
      <c r="L713" s="3">
        <f>+Tabella2026[[#This Row],[INCIDENZA POPOLAZIONE]]*(PLAFOND/2)</f>
        <v>77496.27275044439</v>
      </c>
      <c r="M713" s="3">
        <f>+IFERROR(Tabella2026[[#This Row],[reddito_2024]]/Tabella2026[[#This Row],[POP_2024]],"")</f>
        <v>7426.1622840938389</v>
      </c>
      <c r="N713" s="3">
        <f>+IF(Tabella2026[[#This Row],[REDDITO COMPLESSIVO PROCAPITE]]&lt;media_aggr_reddito_pc,(media_aggr_reddito_pc-Tabella2026[[#This Row],[REDDITO COMPLESSIVO PROCAPITE]]),0)</f>
        <v>10398.903778514901</v>
      </c>
      <c r="O713" s="3">
        <f>+Tabella2026[[#This Row],[DIFFERENZA REDDITO INFERIORE ALLA MEDIA DALLA MEDIA]]*Tabella2026[[#This Row],[POP_2024]]</f>
        <v>161349391.02743721</v>
      </c>
      <c r="P713" s="3">
        <f>+Tabella2026[[#This Row],[POPOLAZIONE PER DIFFERENZA ]]/SUM(Tabella2026[[POPOLAZIONE PER DIFFERENZA ]])</f>
        <v>1.431462924265361E-3</v>
      </c>
      <c r="Q713" s="3">
        <f>+Tabella2026[[#This Row],[INCIDENZA POPOLAZIONE PER DIFFERENZA]]*(PLAFOND-SUM(Tabella2026[CONTRIBUTO SULLA BASE DELLA POPOLAZIONE]))</f>
        <v>421421.61130653077</v>
      </c>
      <c r="R713" s="3">
        <f>+Tabella2026[[#This Row],[CONTRIBUTO SULLA BASE DELLA POPOLAZIONE]]+Tabella2026[[#This Row],[CONTRIBUTO SULLA BASE DEL REDDITO]]</f>
        <v>498917.88405697513</v>
      </c>
      <c r="S713" s="3">
        <f>+Tabella2026[[#This Row],[CONTRIBUTO TOTALE]]/(PLAFOND/N_TESSERE)</f>
        <v>997.83576811395028</v>
      </c>
      <c r="T713" s="3">
        <f>+MAX(CEILING(Tabella2026[[#This Row],[preDEF1]],1),1)</f>
        <v>998</v>
      </c>
      <c r="U713" s="9">
        <f xml:space="preserve"> IF(ROW(Tabella2026[[#This Row],[preDEF2]]) - ROW(Tabella2026[[#Headers],[preDEF2]])&lt;=ABS(SUM(Tabella2026[preDEF2])-N_TESSERE),Tabella2026[[#This Row],[preDEF2]]-1,Tabella2026[[#This Row],[preDEF2]])</f>
        <v>997</v>
      </c>
      <c r="V713" s="21">
        <f>+Tabella2026[[#This Row],[DEF - n. card]]*(PLAFOND/N_TESSERE)</f>
        <v>498500</v>
      </c>
      <c r="W713" s="18"/>
    </row>
    <row r="714" spans="2:23" x14ac:dyDescent="0.25">
      <c r="B714" s="1" t="s">
        <v>1368</v>
      </c>
      <c r="C714" s="2">
        <v>78119</v>
      </c>
      <c r="D714" s="1" t="s">
        <v>1369</v>
      </c>
      <c r="E714" s="1" t="s">
        <v>61</v>
      </c>
      <c r="F714" s="1" t="s">
        <v>178</v>
      </c>
      <c r="G714" s="1" t="s">
        <v>1059</v>
      </c>
      <c r="H714" s="1" t="s">
        <v>15836</v>
      </c>
      <c r="I714" s="5">
        <v>15487</v>
      </c>
      <c r="J714" s="5">
        <v>174964934</v>
      </c>
      <c r="K714" s="3">
        <f>+Tabella2026[[#This Row],[POP_2024]]/SUM(Tabella2026[POP_2024])</f>
        <v>2.6274329584701709E-4</v>
      </c>
      <c r="L714" s="3">
        <f>+Tabella2026[[#This Row],[INCIDENZA POPOLAZIONE]]*(PLAFOND/2)</f>
        <v>77351.429239889942</v>
      </c>
      <c r="M714" s="3">
        <f>+IFERROR(Tabella2026[[#This Row],[reddito_2024]]/Tabella2026[[#This Row],[POP_2024]],"")</f>
        <v>11297.535610512043</v>
      </c>
      <c r="N714" s="3">
        <f>+IF(Tabella2026[[#This Row],[REDDITO COMPLESSIVO PROCAPITE]]&lt;media_aggr_reddito_pc,(media_aggr_reddito_pc-Tabella2026[[#This Row],[REDDITO COMPLESSIVO PROCAPITE]]),0)</f>
        <v>6527.5304520966984</v>
      </c>
      <c r="O714" s="3">
        <f>+Tabella2026[[#This Row],[DIFFERENZA REDDITO INFERIORE ALLA MEDIA DALLA MEDIA]]*Tabella2026[[#This Row],[POP_2024]]</f>
        <v>101091864.11162157</v>
      </c>
      <c r="P714" s="3">
        <f>+Tabella2026[[#This Row],[POPOLAZIONE PER DIFFERENZA ]]/SUM(Tabella2026[[POPOLAZIONE PER DIFFERENZA ]])</f>
        <v>8.9686892834972478E-4</v>
      </c>
      <c r="Q714" s="3">
        <f>+Tabella2026[[#This Row],[INCIDENZA POPOLAZIONE PER DIFFERENZA]]*(PLAFOND-SUM(Tabella2026[CONTRIBUTO SULLA BASE DELLA POPOLAZIONE]))</f>
        <v>264037.53985446377</v>
      </c>
      <c r="R714" s="3">
        <f>+Tabella2026[[#This Row],[CONTRIBUTO SULLA BASE DELLA POPOLAZIONE]]+Tabella2026[[#This Row],[CONTRIBUTO SULLA BASE DEL REDDITO]]</f>
        <v>341388.96909435373</v>
      </c>
      <c r="S714" s="3">
        <f>+Tabella2026[[#This Row],[CONTRIBUTO TOTALE]]/(PLAFOND/N_TESSERE)</f>
        <v>682.77793818870748</v>
      </c>
      <c r="T714" s="3">
        <f>+MAX(CEILING(Tabella2026[[#This Row],[preDEF1]],1),1)</f>
        <v>683</v>
      </c>
      <c r="U714" s="9">
        <f xml:space="preserve"> IF(ROW(Tabella2026[[#This Row],[preDEF2]]) - ROW(Tabella2026[[#Headers],[preDEF2]])&lt;=ABS(SUM(Tabella2026[preDEF2])-N_TESSERE),Tabella2026[[#This Row],[preDEF2]]-1,Tabella2026[[#This Row],[preDEF2]])</f>
        <v>682</v>
      </c>
      <c r="V714" s="21">
        <f>+Tabella2026[[#This Row],[DEF - n. card]]*(PLAFOND/N_TESSERE)</f>
        <v>341000</v>
      </c>
      <c r="W714" s="18"/>
    </row>
    <row r="715" spans="2:23" x14ac:dyDescent="0.25">
      <c r="B715" s="1" t="s">
        <v>1458</v>
      </c>
      <c r="C715" s="2">
        <v>108008</v>
      </c>
      <c r="D715" s="1" t="s">
        <v>1459</v>
      </c>
      <c r="E715" s="1" t="s">
        <v>12</v>
      </c>
      <c r="F715" s="1" t="s">
        <v>91</v>
      </c>
      <c r="G715" s="1" t="s">
        <v>1059</v>
      </c>
      <c r="H715" s="1" t="s">
        <v>15835</v>
      </c>
      <c r="I715" s="5">
        <v>15482</v>
      </c>
      <c r="J715" s="5">
        <v>318414666</v>
      </c>
      <c r="K715" s="3">
        <f>+Tabella2026[[#This Row],[POP_2024]]/SUM(Tabella2026[POP_2024])</f>
        <v>2.626584687998656E-4</v>
      </c>
      <c r="L715" s="3">
        <f>+Tabella2026[[#This Row],[INCIDENZA POPOLAZIONE]]*(PLAFOND/2)</f>
        <v>77326.456220828841</v>
      </c>
      <c r="M715" s="3">
        <f>+IFERROR(Tabella2026[[#This Row],[reddito_2024]]/Tabella2026[[#This Row],[POP_2024]],"")</f>
        <v>20566.765663350987</v>
      </c>
      <c r="N715" s="3">
        <f>+IF(Tabella2026[[#This Row],[REDDITO COMPLESSIVO PROCAPITE]]&lt;media_aggr_reddito_pc,(media_aggr_reddito_pc-Tabella2026[[#This Row],[REDDITO COMPLESSIVO PROCAPITE]]),0)</f>
        <v>0</v>
      </c>
      <c r="O715" s="3">
        <f>+Tabella2026[[#This Row],[DIFFERENZA REDDITO INFERIORE ALLA MEDIA DALLA MEDIA]]*Tabella2026[[#This Row],[POP_2024]]</f>
        <v>0</v>
      </c>
      <c r="P715" s="3">
        <f>+Tabella2026[[#This Row],[POPOLAZIONE PER DIFFERENZA ]]/SUM(Tabella2026[[POPOLAZIONE PER DIFFERENZA ]])</f>
        <v>0</v>
      </c>
      <c r="Q715" s="3">
        <f>+Tabella2026[[#This Row],[INCIDENZA POPOLAZIONE PER DIFFERENZA]]*(PLAFOND-SUM(Tabella2026[CONTRIBUTO SULLA BASE DELLA POPOLAZIONE]))</f>
        <v>0</v>
      </c>
      <c r="R715" s="3">
        <f>+Tabella2026[[#This Row],[CONTRIBUTO SULLA BASE DELLA POPOLAZIONE]]+Tabella2026[[#This Row],[CONTRIBUTO SULLA BASE DEL REDDITO]]</f>
        <v>77326.456220828841</v>
      </c>
      <c r="S715" s="3">
        <f>+Tabella2026[[#This Row],[CONTRIBUTO TOTALE]]/(PLAFOND/N_TESSERE)</f>
        <v>154.65291244165769</v>
      </c>
      <c r="T715" s="3">
        <f>+MAX(CEILING(Tabella2026[[#This Row],[preDEF1]],1),1)</f>
        <v>155</v>
      </c>
      <c r="U715" s="9">
        <f xml:space="preserve"> IF(ROW(Tabella2026[[#This Row],[preDEF2]]) - ROW(Tabella2026[[#Headers],[preDEF2]])&lt;=ABS(SUM(Tabella2026[preDEF2])-N_TESSERE),Tabella2026[[#This Row],[preDEF2]]-1,Tabella2026[[#This Row],[preDEF2]])</f>
        <v>154</v>
      </c>
      <c r="V715" s="21">
        <f>+Tabella2026[[#This Row],[DEF - n. card]]*(PLAFOND/N_TESSERE)</f>
        <v>77000</v>
      </c>
      <c r="W715" s="18"/>
    </row>
    <row r="716" spans="2:23" x14ac:dyDescent="0.25">
      <c r="B716" s="1" t="s">
        <v>1470</v>
      </c>
      <c r="C716" s="2">
        <v>67040</v>
      </c>
      <c r="D716" s="1" t="s">
        <v>1471</v>
      </c>
      <c r="E716" s="1" t="s">
        <v>96</v>
      </c>
      <c r="F716" s="1" t="s">
        <v>298</v>
      </c>
      <c r="G716" s="1" t="s">
        <v>1059</v>
      </c>
      <c r="H716" s="1" t="s">
        <v>15836</v>
      </c>
      <c r="I716" s="5">
        <v>15482</v>
      </c>
      <c r="J716" s="5">
        <v>221993438</v>
      </c>
      <c r="K716" s="3">
        <f>+Tabella2026[[#This Row],[POP_2024]]/SUM(Tabella2026[POP_2024])</f>
        <v>2.626584687998656E-4</v>
      </c>
      <c r="L716" s="3">
        <f>+Tabella2026[[#This Row],[INCIDENZA POPOLAZIONE]]*(PLAFOND/2)</f>
        <v>77326.456220828841</v>
      </c>
      <c r="M716" s="3">
        <f>+IFERROR(Tabella2026[[#This Row],[reddito_2024]]/Tabella2026[[#This Row],[POP_2024]],"")</f>
        <v>14338.808810231236</v>
      </c>
      <c r="N716" s="3">
        <f>+IF(Tabella2026[[#This Row],[REDDITO COMPLESSIVO PROCAPITE]]&lt;media_aggr_reddito_pc,(media_aggr_reddito_pc-Tabella2026[[#This Row],[REDDITO COMPLESSIVO PROCAPITE]]),0)</f>
        <v>3486.2572523775052</v>
      </c>
      <c r="O716" s="3">
        <f>+Tabella2026[[#This Row],[DIFFERENZA REDDITO INFERIORE ALLA MEDIA DALLA MEDIA]]*Tabella2026[[#This Row],[POP_2024]]</f>
        <v>53974234.781308539</v>
      </c>
      <c r="P716" s="3">
        <f>+Tabella2026[[#This Row],[POPOLAZIONE PER DIFFERENZA ]]/SUM(Tabella2026[[POPOLAZIONE PER DIFFERENZA ]])</f>
        <v>4.7884975247225301E-4</v>
      </c>
      <c r="Q716" s="3">
        <f>+Tabella2026[[#This Row],[INCIDENZA POPOLAZIONE PER DIFFERENZA]]*(PLAFOND-SUM(Tabella2026[CONTRIBUTO SULLA BASE DELLA POPOLAZIONE]))</f>
        <v>140973.00799051751</v>
      </c>
      <c r="R716" s="3">
        <f>+Tabella2026[[#This Row],[CONTRIBUTO SULLA BASE DELLA POPOLAZIONE]]+Tabella2026[[#This Row],[CONTRIBUTO SULLA BASE DEL REDDITO]]</f>
        <v>218299.46421134635</v>
      </c>
      <c r="S716" s="3">
        <f>+Tabella2026[[#This Row],[CONTRIBUTO TOTALE]]/(PLAFOND/N_TESSERE)</f>
        <v>436.59892842269272</v>
      </c>
      <c r="T716" s="3">
        <f>+MAX(CEILING(Tabella2026[[#This Row],[preDEF1]],1),1)</f>
        <v>437</v>
      </c>
      <c r="U716" s="9">
        <f xml:space="preserve"> IF(ROW(Tabella2026[[#This Row],[preDEF2]]) - ROW(Tabella2026[[#Headers],[preDEF2]])&lt;=ABS(SUM(Tabella2026[preDEF2])-N_TESSERE),Tabella2026[[#This Row],[preDEF2]]-1,Tabella2026[[#This Row],[preDEF2]])</f>
        <v>436</v>
      </c>
      <c r="V716" s="21">
        <f>+Tabella2026[[#This Row],[DEF - n. card]]*(PLAFOND/N_TESSERE)</f>
        <v>218000</v>
      </c>
      <c r="W716" s="18"/>
    </row>
    <row r="717" spans="2:23" x14ac:dyDescent="0.25">
      <c r="B717" s="1" t="s">
        <v>1406</v>
      </c>
      <c r="C717" s="2">
        <v>54052</v>
      </c>
      <c r="D717" s="1" t="s">
        <v>1407</v>
      </c>
      <c r="E717" s="1" t="s">
        <v>67</v>
      </c>
      <c r="F717" s="1" t="s">
        <v>66</v>
      </c>
      <c r="G717" s="1" t="s">
        <v>1059</v>
      </c>
      <c r="H717" s="1" t="s">
        <v>15834</v>
      </c>
      <c r="I717" s="5">
        <v>15481</v>
      </c>
      <c r="J717" s="5">
        <v>287882486</v>
      </c>
      <c r="K717" s="3">
        <f>+Tabella2026[[#This Row],[POP_2024]]/SUM(Tabella2026[POP_2024])</f>
        <v>2.6264150339043527E-4</v>
      </c>
      <c r="L717" s="3">
        <f>+Tabella2026[[#This Row],[INCIDENZA POPOLAZIONE]]*(PLAFOND/2)</f>
        <v>77321.461617016597</v>
      </c>
      <c r="M717" s="3">
        <f>+IFERROR(Tabella2026[[#This Row],[reddito_2024]]/Tabella2026[[#This Row],[POP_2024]],"")</f>
        <v>18595.858536270265</v>
      </c>
      <c r="N717" s="3">
        <f>+IF(Tabella2026[[#This Row],[REDDITO COMPLESSIVO PROCAPITE]]&lt;media_aggr_reddito_pc,(media_aggr_reddito_pc-Tabella2026[[#This Row],[REDDITO COMPLESSIVO PROCAPITE]]),0)</f>
        <v>0</v>
      </c>
      <c r="O717" s="3">
        <f>+Tabella2026[[#This Row],[DIFFERENZA REDDITO INFERIORE ALLA MEDIA DALLA MEDIA]]*Tabella2026[[#This Row],[POP_2024]]</f>
        <v>0</v>
      </c>
      <c r="P717" s="3">
        <f>+Tabella2026[[#This Row],[POPOLAZIONE PER DIFFERENZA ]]/SUM(Tabella2026[[POPOLAZIONE PER DIFFERENZA ]])</f>
        <v>0</v>
      </c>
      <c r="Q717" s="3">
        <f>+Tabella2026[[#This Row],[INCIDENZA POPOLAZIONE PER DIFFERENZA]]*(PLAFOND-SUM(Tabella2026[CONTRIBUTO SULLA BASE DELLA POPOLAZIONE]))</f>
        <v>0</v>
      </c>
      <c r="R717" s="3">
        <f>+Tabella2026[[#This Row],[CONTRIBUTO SULLA BASE DELLA POPOLAZIONE]]+Tabella2026[[#This Row],[CONTRIBUTO SULLA BASE DEL REDDITO]]</f>
        <v>77321.461617016597</v>
      </c>
      <c r="S717" s="3">
        <f>+Tabella2026[[#This Row],[CONTRIBUTO TOTALE]]/(PLAFOND/N_TESSERE)</f>
        <v>154.64292323403319</v>
      </c>
      <c r="T717" s="3">
        <f>+MAX(CEILING(Tabella2026[[#This Row],[preDEF1]],1),1)</f>
        <v>155</v>
      </c>
      <c r="U717" s="9">
        <f xml:space="preserve"> IF(ROW(Tabella2026[[#This Row],[preDEF2]]) - ROW(Tabella2026[[#Headers],[preDEF2]])&lt;=ABS(SUM(Tabella2026[preDEF2])-N_TESSERE),Tabella2026[[#This Row],[preDEF2]]-1,Tabella2026[[#This Row],[preDEF2]])</f>
        <v>154</v>
      </c>
      <c r="V717" s="21">
        <f>+Tabella2026[[#This Row],[DEF - n. card]]*(PLAFOND/N_TESSERE)</f>
        <v>77000</v>
      </c>
      <c r="W717" s="18"/>
    </row>
    <row r="718" spans="2:23" x14ac:dyDescent="0.25">
      <c r="B718" s="1" t="s">
        <v>1446</v>
      </c>
      <c r="C718" s="2">
        <v>43043</v>
      </c>
      <c r="D718" s="1" t="s">
        <v>1447</v>
      </c>
      <c r="E718" s="1" t="s">
        <v>117</v>
      </c>
      <c r="F718" s="1" t="s">
        <v>411</v>
      </c>
      <c r="G718" s="1" t="s">
        <v>1059</v>
      </c>
      <c r="H718" s="1" t="s">
        <v>15834</v>
      </c>
      <c r="I718" s="5">
        <v>15445</v>
      </c>
      <c r="J718" s="5">
        <v>249871445</v>
      </c>
      <c r="K718" s="3">
        <f>+Tabella2026[[#This Row],[POP_2024]]/SUM(Tabella2026[POP_2024])</f>
        <v>2.6203074865094458E-4</v>
      </c>
      <c r="L718" s="3">
        <f>+Tabella2026[[#This Row],[INCIDENZA POPOLAZIONE]]*(PLAFOND/2)</f>
        <v>77141.65587977659</v>
      </c>
      <c r="M718" s="3">
        <f>+IFERROR(Tabella2026[[#This Row],[reddito_2024]]/Tabella2026[[#This Row],[POP_2024]],"")</f>
        <v>16178.144707024927</v>
      </c>
      <c r="N718" s="3">
        <f>+IF(Tabella2026[[#This Row],[REDDITO COMPLESSIVO PROCAPITE]]&lt;media_aggr_reddito_pc,(media_aggr_reddito_pc-Tabella2026[[#This Row],[REDDITO COMPLESSIVO PROCAPITE]]),0)</f>
        <v>1646.9213555838141</v>
      </c>
      <c r="O718" s="3">
        <f>+Tabella2026[[#This Row],[DIFFERENZA REDDITO INFERIORE ALLA MEDIA DALLA MEDIA]]*Tabella2026[[#This Row],[POP_2024]]</f>
        <v>25436700.33699201</v>
      </c>
      <c r="P718" s="3">
        <f>+Tabella2026[[#This Row],[POPOLAZIONE PER DIFFERENZA ]]/SUM(Tabella2026[[POPOLAZIONE PER DIFFERENZA ]])</f>
        <v>2.2566985357794453E-4</v>
      </c>
      <c r="Q718" s="3">
        <f>+Tabella2026[[#This Row],[INCIDENZA POPOLAZIONE PER DIFFERENZA]]*(PLAFOND-SUM(Tabella2026[CONTRIBUTO SULLA BASE DELLA POPOLAZIONE]))</f>
        <v>66437.03564095695</v>
      </c>
      <c r="R718" s="3">
        <f>+Tabella2026[[#This Row],[CONTRIBUTO SULLA BASE DELLA POPOLAZIONE]]+Tabella2026[[#This Row],[CONTRIBUTO SULLA BASE DEL REDDITO]]</f>
        <v>143578.69152073353</v>
      </c>
      <c r="S718" s="3">
        <f>+Tabella2026[[#This Row],[CONTRIBUTO TOTALE]]/(PLAFOND/N_TESSERE)</f>
        <v>287.15738304146703</v>
      </c>
      <c r="T718" s="3">
        <f>+MAX(CEILING(Tabella2026[[#This Row],[preDEF1]],1),1)</f>
        <v>288</v>
      </c>
      <c r="U718" s="9">
        <f xml:space="preserve"> IF(ROW(Tabella2026[[#This Row],[preDEF2]]) - ROW(Tabella2026[[#Headers],[preDEF2]])&lt;=ABS(SUM(Tabella2026[preDEF2])-N_TESSERE),Tabella2026[[#This Row],[preDEF2]]-1,Tabella2026[[#This Row],[preDEF2]])</f>
        <v>287</v>
      </c>
      <c r="V718" s="21">
        <f>+Tabella2026[[#This Row],[DEF - n. card]]*(PLAFOND/N_TESSERE)</f>
        <v>143500</v>
      </c>
      <c r="W718" s="18"/>
    </row>
    <row r="719" spans="2:23" x14ac:dyDescent="0.25">
      <c r="B719" s="1" t="s">
        <v>1512</v>
      </c>
      <c r="C719" s="2">
        <v>87034</v>
      </c>
      <c r="D719" s="1" t="s">
        <v>1513</v>
      </c>
      <c r="E719" s="1" t="s">
        <v>21</v>
      </c>
      <c r="F719" s="1" t="s">
        <v>35</v>
      </c>
      <c r="G719" s="1" t="s">
        <v>1059</v>
      </c>
      <c r="H719" s="1" t="s">
        <v>15836</v>
      </c>
      <c r="I719" s="5">
        <v>15422</v>
      </c>
      <c r="J719" s="5">
        <v>201910817</v>
      </c>
      <c r="K719" s="3">
        <f>+Tabella2026[[#This Row],[POP_2024]]/SUM(Tabella2026[POP_2024])</f>
        <v>2.6164054423404774E-4</v>
      </c>
      <c r="L719" s="3">
        <f>+Tabella2026[[#This Row],[INCIDENZA POPOLAZIONE]]*(PLAFOND/2)</f>
        <v>77026.779992095486</v>
      </c>
      <c r="M719" s="3">
        <f>+IFERROR(Tabella2026[[#This Row],[reddito_2024]]/Tabella2026[[#This Row],[POP_2024]],"")</f>
        <v>13092.388600700298</v>
      </c>
      <c r="N719" s="3">
        <f>+IF(Tabella2026[[#This Row],[REDDITO COMPLESSIVO PROCAPITE]]&lt;media_aggr_reddito_pc,(media_aggr_reddito_pc-Tabella2026[[#This Row],[REDDITO COMPLESSIVO PROCAPITE]]),0)</f>
        <v>4732.6774619084426</v>
      </c>
      <c r="O719" s="3">
        <f>+Tabella2026[[#This Row],[DIFFERENZA REDDITO INFERIORE ALLA MEDIA DALLA MEDIA]]*Tabella2026[[#This Row],[POP_2024]]</f>
        <v>72987351.817552</v>
      </c>
      <c r="P719" s="3">
        <f>+Tabella2026[[#This Row],[POPOLAZIONE PER DIFFERENZA ]]/SUM(Tabella2026[[POPOLAZIONE PER DIFFERENZA ]])</f>
        <v>6.47530724484552E-4</v>
      </c>
      <c r="Q719" s="3">
        <f>+Tabella2026[[#This Row],[INCIDENZA POPOLAZIONE PER DIFFERENZA]]*(PLAFOND-SUM(Tabella2026[CONTRIBUTO SULLA BASE DELLA POPOLAZIONE]))</f>
        <v>190632.55964020951</v>
      </c>
      <c r="R719" s="3">
        <f>+Tabella2026[[#This Row],[CONTRIBUTO SULLA BASE DELLA POPOLAZIONE]]+Tabella2026[[#This Row],[CONTRIBUTO SULLA BASE DEL REDDITO]]</f>
        <v>267659.33963230497</v>
      </c>
      <c r="S719" s="3">
        <f>+Tabella2026[[#This Row],[CONTRIBUTO TOTALE]]/(PLAFOND/N_TESSERE)</f>
        <v>535.31867926460995</v>
      </c>
      <c r="T719" s="3">
        <f>+MAX(CEILING(Tabella2026[[#This Row],[preDEF1]],1),1)</f>
        <v>536</v>
      </c>
      <c r="U719" s="9">
        <f xml:space="preserve"> IF(ROW(Tabella2026[[#This Row],[preDEF2]]) - ROW(Tabella2026[[#Headers],[preDEF2]])&lt;=ABS(SUM(Tabella2026[preDEF2])-N_TESSERE),Tabella2026[[#This Row],[preDEF2]]-1,Tabella2026[[#This Row],[preDEF2]])</f>
        <v>535</v>
      </c>
      <c r="V719" s="21">
        <f>+Tabella2026[[#This Row],[DEF - n. card]]*(PLAFOND/N_TESSERE)</f>
        <v>267500</v>
      </c>
      <c r="W719" s="18"/>
    </row>
    <row r="720" spans="2:23" x14ac:dyDescent="0.25">
      <c r="B720" s="1" t="s">
        <v>1438</v>
      </c>
      <c r="C720" s="2">
        <v>63033</v>
      </c>
      <c r="D720" s="1" t="s">
        <v>1439</v>
      </c>
      <c r="E720" s="1" t="s">
        <v>15</v>
      </c>
      <c r="F720" s="1" t="s">
        <v>14</v>
      </c>
      <c r="G720" s="1" t="s">
        <v>1059</v>
      </c>
      <c r="H720" s="1" t="s">
        <v>15836</v>
      </c>
      <c r="I720" s="5">
        <v>15344</v>
      </c>
      <c r="J720" s="5">
        <v>140996732</v>
      </c>
      <c r="K720" s="3">
        <f>+Tabella2026[[#This Row],[POP_2024]]/SUM(Tabella2026[POP_2024])</f>
        <v>2.6031724229848453E-4</v>
      </c>
      <c r="L720" s="3">
        <f>+Tabella2026[[#This Row],[INCIDENZA POPOLAZIONE]]*(PLAFOND/2)</f>
        <v>76637.200894742127</v>
      </c>
      <c r="M720" s="3">
        <f>+IFERROR(Tabella2026[[#This Row],[reddito_2024]]/Tabella2026[[#This Row],[POP_2024]],"")</f>
        <v>9189.0466631908239</v>
      </c>
      <c r="N720" s="3">
        <f>+IF(Tabella2026[[#This Row],[REDDITO COMPLESSIVO PROCAPITE]]&lt;media_aggr_reddito_pc,(media_aggr_reddito_pc-Tabella2026[[#This Row],[REDDITO COMPLESSIVO PROCAPITE]]),0)</f>
        <v>8636.0193994179172</v>
      </c>
      <c r="O720" s="3">
        <f>+Tabella2026[[#This Row],[DIFFERENZA REDDITO INFERIORE ALLA MEDIA DALLA MEDIA]]*Tabella2026[[#This Row],[POP_2024]]</f>
        <v>132511081.66466852</v>
      </c>
      <c r="P720" s="3">
        <f>+Tabella2026[[#This Row],[POPOLAZIONE PER DIFFERENZA ]]/SUM(Tabella2026[[POPOLAZIONE PER DIFFERENZA ]])</f>
        <v>1.1756146041172033E-3</v>
      </c>
      <c r="Q720" s="3">
        <f>+Tabella2026[[#This Row],[INCIDENZA POPOLAZIONE PER DIFFERENZA]]*(PLAFOND-SUM(Tabella2026[CONTRIBUTO SULLA BASE DELLA POPOLAZIONE]))</f>
        <v>346100.05774115294</v>
      </c>
      <c r="R720" s="3">
        <f>+Tabella2026[[#This Row],[CONTRIBUTO SULLA BASE DELLA POPOLAZIONE]]+Tabella2026[[#This Row],[CONTRIBUTO SULLA BASE DEL REDDITO]]</f>
        <v>422737.25863589509</v>
      </c>
      <c r="S720" s="3">
        <f>+Tabella2026[[#This Row],[CONTRIBUTO TOTALE]]/(PLAFOND/N_TESSERE)</f>
        <v>845.47451727179021</v>
      </c>
      <c r="T720" s="3">
        <f>+MAX(CEILING(Tabella2026[[#This Row],[preDEF1]],1),1)</f>
        <v>846</v>
      </c>
      <c r="U720" s="9">
        <f xml:space="preserve"> IF(ROW(Tabella2026[[#This Row],[preDEF2]]) - ROW(Tabella2026[[#Headers],[preDEF2]])&lt;=ABS(SUM(Tabella2026[preDEF2])-N_TESSERE),Tabella2026[[#This Row],[preDEF2]]-1,Tabella2026[[#This Row],[preDEF2]])</f>
        <v>845</v>
      </c>
      <c r="V720" s="21">
        <f>+Tabella2026[[#This Row],[DEF - n. card]]*(PLAFOND/N_TESSERE)</f>
        <v>422500</v>
      </c>
      <c r="W720" s="18"/>
    </row>
    <row r="721" spans="2:23" x14ac:dyDescent="0.25">
      <c r="B721" s="1" t="s">
        <v>1498</v>
      </c>
      <c r="C721" s="2">
        <v>36012</v>
      </c>
      <c r="D721" s="1" t="s">
        <v>1499</v>
      </c>
      <c r="E721" s="1" t="s">
        <v>27</v>
      </c>
      <c r="F721" s="1" t="s">
        <v>58</v>
      </c>
      <c r="G721" s="1" t="s">
        <v>1059</v>
      </c>
      <c r="H721" s="1" t="s">
        <v>15835</v>
      </c>
      <c r="I721" s="5">
        <v>15343</v>
      </c>
      <c r="J721" s="5">
        <v>288554297</v>
      </c>
      <c r="K721" s="3">
        <f>+Tabella2026[[#This Row],[POP_2024]]/SUM(Tabella2026[POP_2024])</f>
        <v>2.603002768890542E-4</v>
      </c>
      <c r="L721" s="3">
        <f>+Tabella2026[[#This Row],[INCIDENZA POPOLAZIONE]]*(PLAFOND/2)</f>
        <v>76632.206290929884</v>
      </c>
      <c r="M721" s="3">
        <f>+IFERROR(Tabella2026[[#This Row],[reddito_2024]]/Tabella2026[[#This Row],[POP_2024]],"")</f>
        <v>18806.901974841949</v>
      </c>
      <c r="N721" s="3">
        <f>+IF(Tabella2026[[#This Row],[REDDITO COMPLESSIVO PROCAPITE]]&lt;media_aggr_reddito_pc,(media_aggr_reddito_pc-Tabella2026[[#This Row],[REDDITO COMPLESSIVO PROCAPITE]]),0)</f>
        <v>0</v>
      </c>
      <c r="O721" s="3">
        <f>+Tabella2026[[#This Row],[DIFFERENZA REDDITO INFERIORE ALLA MEDIA DALLA MEDIA]]*Tabella2026[[#This Row],[POP_2024]]</f>
        <v>0</v>
      </c>
      <c r="P721" s="3">
        <f>+Tabella2026[[#This Row],[POPOLAZIONE PER DIFFERENZA ]]/SUM(Tabella2026[[POPOLAZIONE PER DIFFERENZA ]])</f>
        <v>0</v>
      </c>
      <c r="Q721" s="3">
        <f>+Tabella2026[[#This Row],[INCIDENZA POPOLAZIONE PER DIFFERENZA]]*(PLAFOND-SUM(Tabella2026[CONTRIBUTO SULLA BASE DELLA POPOLAZIONE]))</f>
        <v>0</v>
      </c>
      <c r="R721" s="3">
        <f>+Tabella2026[[#This Row],[CONTRIBUTO SULLA BASE DELLA POPOLAZIONE]]+Tabella2026[[#This Row],[CONTRIBUTO SULLA BASE DEL REDDITO]]</f>
        <v>76632.206290929884</v>
      </c>
      <c r="S721" s="3">
        <f>+Tabella2026[[#This Row],[CONTRIBUTO TOTALE]]/(PLAFOND/N_TESSERE)</f>
        <v>153.26441258185977</v>
      </c>
      <c r="T721" s="3">
        <f>+MAX(CEILING(Tabella2026[[#This Row],[preDEF1]],1),1)</f>
        <v>154</v>
      </c>
      <c r="U721" s="9">
        <f xml:space="preserve"> IF(ROW(Tabella2026[[#This Row],[preDEF2]]) - ROW(Tabella2026[[#Headers],[preDEF2]])&lt;=ABS(SUM(Tabella2026[preDEF2])-N_TESSERE),Tabella2026[[#This Row],[preDEF2]]-1,Tabella2026[[#This Row],[preDEF2]])</f>
        <v>153</v>
      </c>
      <c r="V721" s="21">
        <f>+Tabella2026[[#This Row],[DEF - n. card]]*(PLAFOND/N_TESSERE)</f>
        <v>76500</v>
      </c>
      <c r="W721" s="18"/>
    </row>
    <row r="722" spans="2:23" x14ac:dyDescent="0.25">
      <c r="B722" s="1" t="s">
        <v>1490</v>
      </c>
      <c r="C722" s="2">
        <v>24026</v>
      </c>
      <c r="D722" s="1" t="s">
        <v>1491</v>
      </c>
      <c r="E722" s="1" t="s">
        <v>38</v>
      </c>
      <c r="F722" s="1" t="s">
        <v>106</v>
      </c>
      <c r="G722" s="1" t="s">
        <v>1059</v>
      </c>
      <c r="H722" s="1" t="s">
        <v>15835</v>
      </c>
      <c r="I722" s="5">
        <v>15342</v>
      </c>
      <c r="J722" s="5">
        <v>305237883</v>
      </c>
      <c r="K722" s="3">
        <f>+Tabella2026[[#This Row],[POP_2024]]/SUM(Tabella2026[POP_2024])</f>
        <v>2.6028331147962393E-4</v>
      </c>
      <c r="L722" s="3">
        <f>+Tabella2026[[#This Row],[INCIDENZA POPOLAZIONE]]*(PLAFOND/2)</f>
        <v>76627.211687117669</v>
      </c>
      <c r="M722" s="3">
        <f>+IFERROR(Tabella2026[[#This Row],[reddito_2024]]/Tabella2026[[#This Row],[POP_2024]],"")</f>
        <v>19895.573132577239</v>
      </c>
      <c r="N722" s="3">
        <f>+IF(Tabella2026[[#This Row],[REDDITO COMPLESSIVO PROCAPITE]]&lt;media_aggr_reddito_pc,(media_aggr_reddito_pc-Tabella2026[[#This Row],[REDDITO COMPLESSIVO PROCAPITE]]),0)</f>
        <v>0</v>
      </c>
      <c r="O722" s="3">
        <f>+Tabella2026[[#This Row],[DIFFERENZA REDDITO INFERIORE ALLA MEDIA DALLA MEDIA]]*Tabella2026[[#This Row],[POP_2024]]</f>
        <v>0</v>
      </c>
      <c r="P722" s="3">
        <f>+Tabella2026[[#This Row],[POPOLAZIONE PER DIFFERENZA ]]/SUM(Tabella2026[[POPOLAZIONE PER DIFFERENZA ]])</f>
        <v>0</v>
      </c>
      <c r="Q722" s="3">
        <f>+Tabella2026[[#This Row],[INCIDENZA POPOLAZIONE PER DIFFERENZA]]*(PLAFOND-SUM(Tabella2026[CONTRIBUTO SULLA BASE DELLA POPOLAZIONE]))</f>
        <v>0</v>
      </c>
      <c r="R722" s="3">
        <f>+Tabella2026[[#This Row],[CONTRIBUTO SULLA BASE DELLA POPOLAZIONE]]+Tabella2026[[#This Row],[CONTRIBUTO SULLA BASE DEL REDDITO]]</f>
        <v>76627.211687117669</v>
      </c>
      <c r="S722" s="3">
        <f>+Tabella2026[[#This Row],[CONTRIBUTO TOTALE]]/(PLAFOND/N_TESSERE)</f>
        <v>153.25442337423533</v>
      </c>
      <c r="T722" s="3">
        <f>+MAX(CEILING(Tabella2026[[#This Row],[preDEF1]],1),1)</f>
        <v>154</v>
      </c>
      <c r="U722" s="9">
        <f xml:space="preserve"> IF(ROW(Tabella2026[[#This Row],[preDEF2]]) - ROW(Tabella2026[[#Headers],[preDEF2]])&lt;=ABS(SUM(Tabella2026[preDEF2])-N_TESSERE),Tabella2026[[#This Row],[preDEF2]]-1,Tabella2026[[#This Row],[preDEF2]])</f>
        <v>153</v>
      </c>
      <c r="V722" s="21">
        <f>+Tabella2026[[#This Row],[DEF - n. card]]*(PLAFOND/N_TESSERE)</f>
        <v>76500</v>
      </c>
      <c r="W722" s="18"/>
    </row>
    <row r="723" spans="2:23" x14ac:dyDescent="0.25">
      <c r="B723" s="1" t="s">
        <v>1484</v>
      </c>
      <c r="C723" s="2">
        <v>1309</v>
      </c>
      <c r="D723" s="1" t="s">
        <v>1485</v>
      </c>
      <c r="E723" s="1" t="s">
        <v>18</v>
      </c>
      <c r="F723" s="1" t="s">
        <v>17</v>
      </c>
      <c r="G723" s="1" t="s">
        <v>1059</v>
      </c>
      <c r="H723" s="1" t="s">
        <v>15835</v>
      </c>
      <c r="I723" s="5">
        <v>15334</v>
      </c>
      <c r="J723" s="5">
        <v>334242315</v>
      </c>
      <c r="K723" s="3">
        <f>+Tabella2026[[#This Row],[POP_2024]]/SUM(Tabella2026[POP_2024])</f>
        <v>2.6014758820418156E-4</v>
      </c>
      <c r="L723" s="3">
        <f>+Tabella2026[[#This Row],[INCIDENZA POPOLAZIONE]]*(PLAFOND/2)</f>
        <v>76587.254856619897</v>
      </c>
      <c r="M723" s="3">
        <f>+IFERROR(Tabella2026[[#This Row],[reddito_2024]]/Tabella2026[[#This Row],[POP_2024]],"")</f>
        <v>21797.46413199426</v>
      </c>
      <c r="N723" s="3">
        <f>+IF(Tabella2026[[#This Row],[REDDITO COMPLESSIVO PROCAPITE]]&lt;media_aggr_reddito_pc,(media_aggr_reddito_pc-Tabella2026[[#This Row],[REDDITO COMPLESSIVO PROCAPITE]]),0)</f>
        <v>0</v>
      </c>
      <c r="O723" s="3">
        <f>+Tabella2026[[#This Row],[DIFFERENZA REDDITO INFERIORE ALLA MEDIA DALLA MEDIA]]*Tabella2026[[#This Row],[POP_2024]]</f>
        <v>0</v>
      </c>
      <c r="P723" s="3">
        <f>+Tabella2026[[#This Row],[POPOLAZIONE PER DIFFERENZA ]]/SUM(Tabella2026[[POPOLAZIONE PER DIFFERENZA ]])</f>
        <v>0</v>
      </c>
      <c r="Q723" s="3">
        <f>+Tabella2026[[#This Row],[INCIDENZA POPOLAZIONE PER DIFFERENZA]]*(PLAFOND-SUM(Tabella2026[CONTRIBUTO SULLA BASE DELLA POPOLAZIONE]))</f>
        <v>0</v>
      </c>
      <c r="R723" s="3">
        <f>+Tabella2026[[#This Row],[CONTRIBUTO SULLA BASE DELLA POPOLAZIONE]]+Tabella2026[[#This Row],[CONTRIBUTO SULLA BASE DEL REDDITO]]</f>
        <v>76587.254856619897</v>
      </c>
      <c r="S723" s="3">
        <f>+Tabella2026[[#This Row],[CONTRIBUTO TOTALE]]/(PLAFOND/N_TESSERE)</f>
        <v>153.17450971323979</v>
      </c>
      <c r="T723" s="3">
        <f>+MAX(CEILING(Tabella2026[[#This Row],[preDEF1]],1),1)</f>
        <v>154</v>
      </c>
      <c r="U723" s="9">
        <f xml:space="preserve"> IF(ROW(Tabella2026[[#This Row],[preDEF2]]) - ROW(Tabella2026[[#Headers],[preDEF2]])&lt;=ABS(SUM(Tabella2026[preDEF2])-N_TESSERE),Tabella2026[[#This Row],[preDEF2]]-1,Tabella2026[[#This Row],[preDEF2]])</f>
        <v>153</v>
      </c>
      <c r="V723" s="21">
        <f>+Tabella2026[[#This Row],[DEF - n. card]]*(PLAFOND/N_TESSERE)</f>
        <v>76500</v>
      </c>
      <c r="W723" s="18"/>
    </row>
    <row r="724" spans="2:23" x14ac:dyDescent="0.25">
      <c r="B724" s="1" t="s">
        <v>1516</v>
      </c>
      <c r="C724" s="2">
        <v>61087</v>
      </c>
      <c r="D724" s="1" t="s">
        <v>1517</v>
      </c>
      <c r="E724" s="1" t="s">
        <v>15</v>
      </c>
      <c r="F724" s="1" t="s">
        <v>184</v>
      </c>
      <c r="G724" s="1" t="s">
        <v>1059</v>
      </c>
      <c r="H724" s="1" t="s">
        <v>15836</v>
      </c>
      <c r="I724" s="5">
        <v>15326</v>
      </c>
      <c r="J724" s="5">
        <v>161167741</v>
      </c>
      <c r="K724" s="3">
        <f>+Tabella2026[[#This Row],[POP_2024]]/SUM(Tabella2026[POP_2024])</f>
        <v>2.6001186492873919E-4</v>
      </c>
      <c r="L724" s="3">
        <f>+Tabella2026[[#This Row],[INCIDENZA POPOLAZIONE]]*(PLAFOND/2)</f>
        <v>76547.298026122124</v>
      </c>
      <c r="M724" s="3">
        <f>+IFERROR(Tabella2026[[#This Row],[reddito_2024]]/Tabella2026[[#This Row],[POP_2024]],"")</f>
        <v>10515.969006916352</v>
      </c>
      <c r="N724" s="3">
        <f>+IF(Tabella2026[[#This Row],[REDDITO COMPLESSIVO PROCAPITE]]&lt;media_aggr_reddito_pc,(media_aggr_reddito_pc-Tabella2026[[#This Row],[REDDITO COMPLESSIVO PROCAPITE]]),0)</f>
        <v>7309.0970556923894</v>
      </c>
      <c r="O724" s="3">
        <f>+Tabella2026[[#This Row],[DIFFERENZA REDDITO INFERIORE ALLA MEDIA DALLA MEDIA]]*Tabella2026[[#This Row],[POP_2024]]</f>
        <v>112019221.47554156</v>
      </c>
      <c r="P724" s="3">
        <f>+Tabella2026[[#This Row],[POPOLAZIONE PER DIFFERENZA ]]/SUM(Tabella2026[[POPOLAZIONE PER DIFFERENZA ]])</f>
        <v>9.9381448746862838E-4</v>
      </c>
      <c r="Q724" s="3">
        <f>+Tabella2026[[#This Row],[INCIDENZA POPOLAZIONE PER DIFFERENZA]]*(PLAFOND-SUM(Tabella2026[CONTRIBUTO SULLA BASE DELLA POPOLAZIONE]))</f>
        <v>292578.23974989977</v>
      </c>
      <c r="R724" s="3">
        <f>+Tabella2026[[#This Row],[CONTRIBUTO SULLA BASE DELLA POPOLAZIONE]]+Tabella2026[[#This Row],[CONTRIBUTO SULLA BASE DEL REDDITO]]</f>
        <v>369125.53777602187</v>
      </c>
      <c r="S724" s="3">
        <f>+Tabella2026[[#This Row],[CONTRIBUTO TOTALE]]/(PLAFOND/N_TESSERE)</f>
        <v>738.25107555204374</v>
      </c>
      <c r="T724" s="3">
        <f>+MAX(CEILING(Tabella2026[[#This Row],[preDEF1]],1),1)</f>
        <v>739</v>
      </c>
      <c r="U724" s="9">
        <f xml:space="preserve"> IF(ROW(Tabella2026[[#This Row],[preDEF2]]) - ROW(Tabella2026[[#Headers],[preDEF2]])&lt;=ABS(SUM(Tabella2026[preDEF2])-N_TESSERE),Tabella2026[[#This Row],[preDEF2]]-1,Tabella2026[[#This Row],[preDEF2]])</f>
        <v>738</v>
      </c>
      <c r="V724" s="21">
        <f>+Tabella2026[[#This Row],[DEF - n. card]]*(PLAFOND/N_TESSERE)</f>
        <v>369000</v>
      </c>
      <c r="W724" s="18"/>
    </row>
    <row r="725" spans="2:23" x14ac:dyDescent="0.25">
      <c r="B725" s="1" t="s">
        <v>1486</v>
      </c>
      <c r="C725" s="2">
        <v>93041</v>
      </c>
      <c r="D725" s="1" t="s">
        <v>1487</v>
      </c>
      <c r="E725" s="1" t="s">
        <v>48</v>
      </c>
      <c r="F725" s="1" t="s">
        <v>300</v>
      </c>
      <c r="G725" s="1" t="s">
        <v>1059</v>
      </c>
      <c r="H725" s="1" t="s">
        <v>15835</v>
      </c>
      <c r="I725" s="5">
        <v>15282</v>
      </c>
      <c r="J725" s="5">
        <v>294776128</v>
      </c>
      <c r="K725" s="3">
        <f>+Tabella2026[[#This Row],[POP_2024]]/SUM(Tabella2026[POP_2024])</f>
        <v>2.5926538691380607E-4</v>
      </c>
      <c r="L725" s="3">
        <f>+Tabella2026[[#This Row],[INCIDENZA POPOLAZIONE]]*(PLAFOND/2)</f>
        <v>76327.535458384315</v>
      </c>
      <c r="M725" s="3">
        <f>+IFERROR(Tabella2026[[#This Row],[reddito_2024]]/Tabella2026[[#This Row],[POP_2024]],"")</f>
        <v>19289.10666143175</v>
      </c>
      <c r="N725" s="3">
        <f>+IF(Tabella2026[[#This Row],[REDDITO COMPLESSIVO PROCAPITE]]&lt;media_aggr_reddito_pc,(media_aggr_reddito_pc-Tabella2026[[#This Row],[REDDITO COMPLESSIVO PROCAPITE]]),0)</f>
        <v>0</v>
      </c>
      <c r="O725" s="3">
        <f>+Tabella2026[[#This Row],[DIFFERENZA REDDITO INFERIORE ALLA MEDIA DALLA MEDIA]]*Tabella2026[[#This Row],[POP_2024]]</f>
        <v>0</v>
      </c>
      <c r="P725" s="3">
        <f>+Tabella2026[[#This Row],[POPOLAZIONE PER DIFFERENZA ]]/SUM(Tabella2026[[POPOLAZIONE PER DIFFERENZA ]])</f>
        <v>0</v>
      </c>
      <c r="Q725" s="3">
        <f>+Tabella2026[[#This Row],[INCIDENZA POPOLAZIONE PER DIFFERENZA]]*(PLAFOND-SUM(Tabella2026[CONTRIBUTO SULLA BASE DELLA POPOLAZIONE]))</f>
        <v>0</v>
      </c>
      <c r="R725" s="3">
        <f>+Tabella2026[[#This Row],[CONTRIBUTO SULLA BASE DELLA POPOLAZIONE]]+Tabella2026[[#This Row],[CONTRIBUTO SULLA BASE DEL REDDITO]]</f>
        <v>76327.535458384315</v>
      </c>
      <c r="S725" s="3">
        <f>+Tabella2026[[#This Row],[CONTRIBUTO TOTALE]]/(PLAFOND/N_TESSERE)</f>
        <v>152.65507091676864</v>
      </c>
      <c r="T725" s="3">
        <f>+MAX(CEILING(Tabella2026[[#This Row],[preDEF1]],1),1)</f>
        <v>153</v>
      </c>
      <c r="U725" s="9">
        <f xml:space="preserve"> IF(ROW(Tabella2026[[#This Row],[preDEF2]]) - ROW(Tabella2026[[#Headers],[preDEF2]])&lt;=ABS(SUM(Tabella2026[preDEF2])-N_TESSERE),Tabella2026[[#This Row],[preDEF2]]-1,Tabella2026[[#This Row],[preDEF2]])</f>
        <v>152</v>
      </c>
      <c r="V725" s="21">
        <f>+Tabella2026[[#This Row],[DEF - n. card]]*(PLAFOND/N_TESSERE)</f>
        <v>76000</v>
      </c>
      <c r="W725" s="18"/>
    </row>
    <row r="726" spans="2:23" x14ac:dyDescent="0.25">
      <c r="B726" s="1" t="s">
        <v>1472</v>
      </c>
      <c r="C726" s="2">
        <v>35014</v>
      </c>
      <c r="D726" s="1" t="s">
        <v>1473</v>
      </c>
      <c r="E726" s="1" t="s">
        <v>27</v>
      </c>
      <c r="F726" s="1" t="s">
        <v>64</v>
      </c>
      <c r="G726" s="1" t="s">
        <v>1059</v>
      </c>
      <c r="H726" s="1" t="s">
        <v>15835</v>
      </c>
      <c r="I726" s="5">
        <v>15196</v>
      </c>
      <c r="J726" s="5">
        <v>351433685</v>
      </c>
      <c r="K726" s="3">
        <f>+Tabella2026[[#This Row],[POP_2024]]/SUM(Tabella2026[POP_2024])</f>
        <v>2.5780636170280049E-4</v>
      </c>
      <c r="L726" s="3">
        <f>+Tabella2026[[#This Row],[INCIDENZA POPOLAZIONE]]*(PLAFOND/2)</f>
        <v>75897.999530533183</v>
      </c>
      <c r="M726" s="3">
        <f>+IFERROR(Tabella2026[[#This Row],[reddito_2024]]/Tabella2026[[#This Row],[POP_2024]],"")</f>
        <v>23126.723150829166</v>
      </c>
      <c r="N726" s="3">
        <f>+IF(Tabella2026[[#This Row],[REDDITO COMPLESSIVO PROCAPITE]]&lt;media_aggr_reddito_pc,(media_aggr_reddito_pc-Tabella2026[[#This Row],[REDDITO COMPLESSIVO PROCAPITE]]),0)</f>
        <v>0</v>
      </c>
      <c r="O726" s="3">
        <f>+Tabella2026[[#This Row],[DIFFERENZA REDDITO INFERIORE ALLA MEDIA DALLA MEDIA]]*Tabella2026[[#This Row],[POP_2024]]</f>
        <v>0</v>
      </c>
      <c r="P726" s="3">
        <f>+Tabella2026[[#This Row],[POPOLAZIONE PER DIFFERENZA ]]/SUM(Tabella2026[[POPOLAZIONE PER DIFFERENZA ]])</f>
        <v>0</v>
      </c>
      <c r="Q726" s="3">
        <f>+Tabella2026[[#This Row],[INCIDENZA POPOLAZIONE PER DIFFERENZA]]*(PLAFOND-SUM(Tabella2026[CONTRIBUTO SULLA BASE DELLA POPOLAZIONE]))</f>
        <v>0</v>
      </c>
      <c r="R726" s="3">
        <f>+Tabella2026[[#This Row],[CONTRIBUTO SULLA BASE DELLA POPOLAZIONE]]+Tabella2026[[#This Row],[CONTRIBUTO SULLA BASE DEL REDDITO]]</f>
        <v>75897.999530533183</v>
      </c>
      <c r="S726" s="3">
        <f>+Tabella2026[[#This Row],[CONTRIBUTO TOTALE]]/(PLAFOND/N_TESSERE)</f>
        <v>151.79599906106637</v>
      </c>
      <c r="T726" s="3">
        <f>+MAX(CEILING(Tabella2026[[#This Row],[preDEF1]],1),1)</f>
        <v>152</v>
      </c>
      <c r="U726" s="9">
        <f xml:space="preserve"> IF(ROW(Tabella2026[[#This Row],[preDEF2]]) - ROW(Tabella2026[[#Headers],[preDEF2]])&lt;=ABS(SUM(Tabella2026[preDEF2])-N_TESSERE),Tabella2026[[#This Row],[preDEF2]]-1,Tabella2026[[#This Row],[preDEF2]])</f>
        <v>151</v>
      </c>
      <c r="V726" s="21">
        <f>+Tabella2026[[#This Row],[DEF - n. card]]*(PLAFOND/N_TESSERE)</f>
        <v>75500</v>
      </c>
      <c r="W726" s="18"/>
    </row>
    <row r="727" spans="2:23" x14ac:dyDescent="0.25">
      <c r="B727" s="1" t="s">
        <v>1482</v>
      </c>
      <c r="C727" s="2">
        <v>54009</v>
      </c>
      <c r="D727" s="1" t="s">
        <v>1483</v>
      </c>
      <c r="E727" s="1" t="s">
        <v>67</v>
      </c>
      <c r="F727" s="1" t="s">
        <v>66</v>
      </c>
      <c r="G727" s="1" t="s">
        <v>1059</v>
      </c>
      <c r="H727" s="1" t="s">
        <v>15834</v>
      </c>
      <c r="I727" s="5">
        <v>15173</v>
      </c>
      <c r="J727" s="5">
        <v>247004603</v>
      </c>
      <c r="K727" s="3">
        <f>+Tabella2026[[#This Row],[POP_2024]]/SUM(Tabella2026[POP_2024])</f>
        <v>2.5741615728590365E-4</v>
      </c>
      <c r="L727" s="3">
        <f>+Tabella2026[[#This Row],[INCIDENZA POPOLAZIONE]]*(PLAFOND/2)</f>
        <v>75783.123642852064</v>
      </c>
      <c r="M727" s="3">
        <f>+IFERROR(Tabella2026[[#This Row],[reddito_2024]]/Tabella2026[[#This Row],[POP_2024]],"")</f>
        <v>16279.219864232518</v>
      </c>
      <c r="N727" s="3">
        <f>+IF(Tabella2026[[#This Row],[REDDITO COMPLESSIVO PROCAPITE]]&lt;media_aggr_reddito_pc,(media_aggr_reddito_pc-Tabella2026[[#This Row],[REDDITO COMPLESSIVO PROCAPITE]]),0)</f>
        <v>1545.8461983762227</v>
      </c>
      <c r="O727" s="3">
        <f>+Tabella2026[[#This Row],[DIFFERENZA REDDITO INFERIORE ALLA MEDIA DALLA MEDIA]]*Tabella2026[[#This Row],[POP_2024]]</f>
        <v>23455124.367962427</v>
      </c>
      <c r="P727" s="3">
        <f>+Tabella2026[[#This Row],[POPOLAZIONE PER DIFFERENZA ]]/SUM(Tabella2026[[POPOLAZIONE PER DIFFERENZA ]])</f>
        <v>2.0808966617705932E-4</v>
      </c>
      <c r="Q727" s="3">
        <f>+Tabella2026[[#This Row],[INCIDENZA POPOLAZIONE PER DIFFERENZA]]*(PLAFOND-SUM(Tabella2026[CONTRIBUTO SULLA BASE DELLA POPOLAZIONE]))</f>
        <v>61261.441655276882</v>
      </c>
      <c r="R727" s="3">
        <f>+Tabella2026[[#This Row],[CONTRIBUTO SULLA BASE DELLA POPOLAZIONE]]+Tabella2026[[#This Row],[CONTRIBUTO SULLA BASE DEL REDDITO]]</f>
        <v>137044.56529812893</v>
      </c>
      <c r="S727" s="3">
        <f>+Tabella2026[[#This Row],[CONTRIBUTO TOTALE]]/(PLAFOND/N_TESSERE)</f>
        <v>274.08913059625786</v>
      </c>
      <c r="T727" s="3">
        <f>+MAX(CEILING(Tabella2026[[#This Row],[preDEF1]],1),1)</f>
        <v>275</v>
      </c>
      <c r="U727" s="9">
        <f xml:space="preserve"> IF(ROW(Tabella2026[[#This Row],[preDEF2]]) - ROW(Tabella2026[[#Headers],[preDEF2]])&lt;=ABS(SUM(Tabella2026[preDEF2])-N_TESSERE),Tabella2026[[#This Row],[preDEF2]]-1,Tabella2026[[#This Row],[preDEF2]])</f>
        <v>274</v>
      </c>
      <c r="V727" s="21">
        <f>+Tabella2026[[#This Row],[DEF - n. card]]*(PLAFOND/N_TESSERE)</f>
        <v>137000</v>
      </c>
      <c r="W727" s="18"/>
    </row>
    <row r="728" spans="2:23" x14ac:dyDescent="0.25">
      <c r="B728" s="1" t="s">
        <v>1462</v>
      </c>
      <c r="C728" s="2">
        <v>73026</v>
      </c>
      <c r="D728" s="1" t="s">
        <v>1463</v>
      </c>
      <c r="E728" s="1" t="s">
        <v>33</v>
      </c>
      <c r="F728" s="1" t="s">
        <v>56</v>
      </c>
      <c r="G728" s="1" t="s">
        <v>1059</v>
      </c>
      <c r="H728" s="1" t="s">
        <v>15836</v>
      </c>
      <c r="I728" s="5">
        <v>15166</v>
      </c>
      <c r="J728" s="5">
        <v>172045160</v>
      </c>
      <c r="K728" s="3">
        <f>+Tabella2026[[#This Row],[POP_2024]]/SUM(Tabella2026[POP_2024])</f>
        <v>2.5729739941989156E-4</v>
      </c>
      <c r="L728" s="3">
        <f>+Tabella2026[[#This Row],[INCIDENZA POPOLAZIONE]]*(PLAFOND/2)</f>
        <v>75748.161416166506</v>
      </c>
      <c r="M728" s="3">
        <f>+IFERROR(Tabella2026[[#This Row],[reddito_2024]]/Tabella2026[[#This Row],[POP_2024]],"")</f>
        <v>11344.135566398523</v>
      </c>
      <c r="N728" s="3">
        <f>+IF(Tabella2026[[#This Row],[REDDITO COMPLESSIVO PROCAPITE]]&lt;media_aggr_reddito_pc,(media_aggr_reddito_pc-Tabella2026[[#This Row],[REDDITO COMPLESSIVO PROCAPITE]]),0)</f>
        <v>6480.9304962102178</v>
      </c>
      <c r="O728" s="3">
        <f>+Tabella2026[[#This Row],[DIFFERENZA REDDITO INFERIORE ALLA MEDIA DALLA MEDIA]]*Tabella2026[[#This Row],[POP_2024]]</f>
        <v>98289791.905524164</v>
      </c>
      <c r="P728" s="3">
        <f>+Tabella2026[[#This Row],[POPOLAZIONE PER DIFFERENZA ]]/SUM(Tabella2026[[POPOLAZIONE PER DIFFERENZA ]])</f>
        <v>8.7200944515861177E-4</v>
      </c>
      <c r="Q728" s="3">
        <f>+Tabella2026[[#This Row],[INCIDENZA POPOLAZIONE PER DIFFERENZA]]*(PLAFOND-SUM(Tabella2026[CONTRIBUTO SULLA BASE DELLA POPOLAZIONE]))</f>
        <v>256718.92664761248</v>
      </c>
      <c r="R728" s="3">
        <f>+Tabella2026[[#This Row],[CONTRIBUTO SULLA BASE DELLA POPOLAZIONE]]+Tabella2026[[#This Row],[CONTRIBUTO SULLA BASE DEL REDDITO]]</f>
        <v>332467.088063779</v>
      </c>
      <c r="S728" s="3">
        <f>+Tabella2026[[#This Row],[CONTRIBUTO TOTALE]]/(PLAFOND/N_TESSERE)</f>
        <v>664.93417612755798</v>
      </c>
      <c r="T728" s="3">
        <f>+MAX(CEILING(Tabella2026[[#This Row],[preDEF1]],1),1)</f>
        <v>665</v>
      </c>
      <c r="U728" s="9">
        <f xml:space="preserve"> IF(ROW(Tabella2026[[#This Row],[preDEF2]]) - ROW(Tabella2026[[#Headers],[preDEF2]])&lt;=ABS(SUM(Tabella2026[preDEF2])-N_TESSERE),Tabella2026[[#This Row],[preDEF2]]-1,Tabella2026[[#This Row],[preDEF2]])</f>
        <v>664</v>
      </c>
      <c r="V728" s="21">
        <f>+Tabella2026[[#This Row],[DEF - n. card]]*(PLAFOND/N_TESSERE)</f>
        <v>332000</v>
      </c>
      <c r="W728" s="18"/>
    </row>
    <row r="729" spans="2:23" x14ac:dyDescent="0.25">
      <c r="B729" s="1" t="s">
        <v>1436</v>
      </c>
      <c r="C729" s="2">
        <v>63080</v>
      </c>
      <c r="D729" s="1" t="s">
        <v>1437</v>
      </c>
      <c r="E729" s="1" t="s">
        <v>15</v>
      </c>
      <c r="F729" s="1" t="s">
        <v>14</v>
      </c>
      <c r="G729" s="1" t="s">
        <v>1059</v>
      </c>
      <c r="H729" s="1" t="s">
        <v>15836</v>
      </c>
      <c r="I729" s="5">
        <v>15152</v>
      </c>
      <c r="J729" s="5">
        <v>259518136</v>
      </c>
      <c r="K729" s="3">
        <f>+Tabella2026[[#This Row],[POP_2024]]/SUM(Tabella2026[POP_2024])</f>
        <v>2.5705988368786742E-4</v>
      </c>
      <c r="L729" s="3">
        <f>+Tabella2026[[#This Row],[INCIDENZA POPOLAZIONE]]*(PLAFOND/2)</f>
        <v>75678.236962795403</v>
      </c>
      <c r="M729" s="3">
        <f>+IFERROR(Tabella2026[[#This Row],[reddito_2024]]/Tabella2026[[#This Row],[POP_2024]],"")</f>
        <v>17127.64889123548</v>
      </c>
      <c r="N729" s="3">
        <f>+IF(Tabella2026[[#This Row],[REDDITO COMPLESSIVO PROCAPITE]]&lt;media_aggr_reddito_pc,(media_aggr_reddito_pc-Tabella2026[[#This Row],[REDDITO COMPLESSIVO PROCAPITE]]),0)</f>
        <v>697.41717137326123</v>
      </c>
      <c r="O729" s="3">
        <f>+Tabella2026[[#This Row],[DIFFERENZA REDDITO INFERIORE ALLA MEDIA DALLA MEDIA]]*Tabella2026[[#This Row],[POP_2024]]</f>
        <v>10567264.980647653</v>
      </c>
      <c r="P729" s="3">
        <f>+Tabella2026[[#This Row],[POPOLAZIONE PER DIFFERENZA ]]/SUM(Tabella2026[[POPOLAZIONE PER DIFFERENZA ]])</f>
        <v>9.37508839318307E-5</v>
      </c>
      <c r="Q729" s="3">
        <f>+Tabella2026[[#This Row],[INCIDENZA POPOLAZIONE PER DIFFERENZA]]*(PLAFOND-SUM(Tabella2026[CONTRIBUTO SULLA BASE DELLA POPOLAZIONE]))</f>
        <v>27600.189916368123</v>
      </c>
      <c r="R729" s="3">
        <f>+Tabella2026[[#This Row],[CONTRIBUTO SULLA BASE DELLA POPOLAZIONE]]+Tabella2026[[#This Row],[CONTRIBUTO SULLA BASE DEL REDDITO]]</f>
        <v>103278.42687916353</v>
      </c>
      <c r="S729" s="3">
        <f>+Tabella2026[[#This Row],[CONTRIBUTO TOTALE]]/(PLAFOND/N_TESSERE)</f>
        <v>206.55685375832707</v>
      </c>
      <c r="T729" s="3">
        <f>+MAX(CEILING(Tabella2026[[#This Row],[preDEF1]],1),1)</f>
        <v>207</v>
      </c>
      <c r="U729" s="9">
        <f xml:space="preserve"> IF(ROW(Tabella2026[[#This Row],[preDEF2]]) - ROW(Tabella2026[[#Headers],[preDEF2]])&lt;=ABS(SUM(Tabella2026[preDEF2])-N_TESSERE),Tabella2026[[#This Row],[preDEF2]]-1,Tabella2026[[#This Row],[preDEF2]])</f>
        <v>206</v>
      </c>
      <c r="V729" s="21">
        <f>+Tabella2026[[#This Row],[DEF - n. card]]*(PLAFOND/N_TESSERE)</f>
        <v>103000</v>
      </c>
      <c r="W729" s="18"/>
    </row>
    <row r="730" spans="2:23" x14ac:dyDescent="0.25">
      <c r="B730" s="1" t="s">
        <v>1478</v>
      </c>
      <c r="C730" s="2">
        <v>51034</v>
      </c>
      <c r="D730" s="1" t="s">
        <v>1479</v>
      </c>
      <c r="E730" s="1" t="s">
        <v>30</v>
      </c>
      <c r="F730" s="1" t="s">
        <v>125</v>
      </c>
      <c r="G730" s="1" t="s">
        <v>1059</v>
      </c>
      <c r="H730" s="1" t="s">
        <v>15834</v>
      </c>
      <c r="I730" s="5">
        <v>15151</v>
      </c>
      <c r="J730" s="5">
        <v>311364594</v>
      </c>
      <c r="K730" s="3">
        <f>+Tabella2026[[#This Row],[POP_2024]]/SUM(Tabella2026[POP_2024])</f>
        <v>2.5704291827843709E-4</v>
      </c>
      <c r="L730" s="3">
        <f>+Tabella2026[[#This Row],[INCIDENZA POPOLAZIONE]]*(PLAFOND/2)</f>
        <v>75673.242358983174</v>
      </c>
      <c r="M730" s="3">
        <f>+IFERROR(Tabella2026[[#This Row],[reddito_2024]]/Tabella2026[[#This Row],[POP_2024]],"")</f>
        <v>20550.761929905617</v>
      </c>
      <c r="N730" s="3">
        <f>+IF(Tabella2026[[#This Row],[REDDITO COMPLESSIVO PROCAPITE]]&lt;media_aggr_reddito_pc,(media_aggr_reddito_pc-Tabella2026[[#This Row],[REDDITO COMPLESSIVO PROCAPITE]]),0)</f>
        <v>0</v>
      </c>
      <c r="O730" s="3">
        <f>+Tabella2026[[#This Row],[DIFFERENZA REDDITO INFERIORE ALLA MEDIA DALLA MEDIA]]*Tabella2026[[#This Row],[POP_2024]]</f>
        <v>0</v>
      </c>
      <c r="P730" s="3">
        <f>+Tabella2026[[#This Row],[POPOLAZIONE PER DIFFERENZA ]]/SUM(Tabella2026[[POPOLAZIONE PER DIFFERENZA ]])</f>
        <v>0</v>
      </c>
      <c r="Q730" s="3">
        <f>+Tabella2026[[#This Row],[INCIDENZA POPOLAZIONE PER DIFFERENZA]]*(PLAFOND-SUM(Tabella2026[CONTRIBUTO SULLA BASE DELLA POPOLAZIONE]))</f>
        <v>0</v>
      </c>
      <c r="R730" s="3">
        <f>+Tabella2026[[#This Row],[CONTRIBUTO SULLA BASE DELLA POPOLAZIONE]]+Tabella2026[[#This Row],[CONTRIBUTO SULLA BASE DEL REDDITO]]</f>
        <v>75673.242358983174</v>
      </c>
      <c r="S730" s="3">
        <f>+Tabella2026[[#This Row],[CONTRIBUTO TOTALE]]/(PLAFOND/N_TESSERE)</f>
        <v>151.34648471796635</v>
      </c>
      <c r="T730" s="3">
        <f>+MAX(CEILING(Tabella2026[[#This Row],[preDEF1]],1),1)</f>
        <v>152</v>
      </c>
      <c r="U730" s="9">
        <f xml:space="preserve"> IF(ROW(Tabella2026[[#This Row],[preDEF2]]) - ROW(Tabella2026[[#Headers],[preDEF2]])&lt;=ABS(SUM(Tabella2026[preDEF2])-N_TESSERE),Tabella2026[[#This Row],[preDEF2]]-1,Tabella2026[[#This Row],[preDEF2]])</f>
        <v>151</v>
      </c>
      <c r="V730" s="21">
        <f>+Tabella2026[[#This Row],[DEF - n. card]]*(PLAFOND/N_TESSERE)</f>
        <v>75500</v>
      </c>
      <c r="W730" s="18"/>
    </row>
    <row r="731" spans="2:23" x14ac:dyDescent="0.25">
      <c r="B731" s="1" t="s">
        <v>1530</v>
      </c>
      <c r="C731" s="2">
        <v>20071</v>
      </c>
      <c r="D731" s="1" t="s">
        <v>1531</v>
      </c>
      <c r="E731" s="1" t="s">
        <v>12</v>
      </c>
      <c r="F731" s="1" t="s">
        <v>332</v>
      </c>
      <c r="G731" s="1" t="s">
        <v>1059</v>
      </c>
      <c r="H731" s="1" t="s">
        <v>15835</v>
      </c>
      <c r="I731" s="5">
        <v>15137</v>
      </c>
      <c r="J731" s="5">
        <v>292360680</v>
      </c>
      <c r="K731" s="3">
        <f>+Tabella2026[[#This Row],[POP_2024]]/SUM(Tabella2026[POP_2024])</f>
        <v>2.5680540254641296E-4</v>
      </c>
      <c r="L731" s="3">
        <f>+Tabella2026[[#This Row],[INCIDENZA POPOLAZIONE]]*(PLAFOND/2)</f>
        <v>75603.317905612072</v>
      </c>
      <c r="M731" s="3">
        <f>+IFERROR(Tabella2026[[#This Row],[reddito_2024]]/Tabella2026[[#This Row],[POP_2024]],"")</f>
        <v>19314.307987051594</v>
      </c>
      <c r="N731" s="3">
        <f>+IF(Tabella2026[[#This Row],[REDDITO COMPLESSIVO PROCAPITE]]&lt;media_aggr_reddito_pc,(media_aggr_reddito_pc-Tabella2026[[#This Row],[REDDITO COMPLESSIVO PROCAPITE]]),0)</f>
        <v>0</v>
      </c>
      <c r="O731" s="3">
        <f>+Tabella2026[[#This Row],[DIFFERENZA REDDITO INFERIORE ALLA MEDIA DALLA MEDIA]]*Tabella2026[[#This Row],[POP_2024]]</f>
        <v>0</v>
      </c>
      <c r="P731" s="3">
        <f>+Tabella2026[[#This Row],[POPOLAZIONE PER DIFFERENZA ]]/SUM(Tabella2026[[POPOLAZIONE PER DIFFERENZA ]])</f>
        <v>0</v>
      </c>
      <c r="Q731" s="3">
        <f>+Tabella2026[[#This Row],[INCIDENZA POPOLAZIONE PER DIFFERENZA]]*(PLAFOND-SUM(Tabella2026[CONTRIBUTO SULLA BASE DELLA POPOLAZIONE]))</f>
        <v>0</v>
      </c>
      <c r="R731" s="3">
        <f>+Tabella2026[[#This Row],[CONTRIBUTO SULLA BASE DELLA POPOLAZIONE]]+Tabella2026[[#This Row],[CONTRIBUTO SULLA BASE DEL REDDITO]]</f>
        <v>75603.317905612072</v>
      </c>
      <c r="S731" s="3">
        <f>+Tabella2026[[#This Row],[CONTRIBUTO TOTALE]]/(PLAFOND/N_TESSERE)</f>
        <v>151.20663581122415</v>
      </c>
      <c r="T731" s="3">
        <f>+MAX(CEILING(Tabella2026[[#This Row],[preDEF1]],1),1)</f>
        <v>152</v>
      </c>
      <c r="U731" s="9">
        <f xml:space="preserve"> IF(ROW(Tabella2026[[#This Row],[preDEF2]]) - ROW(Tabella2026[[#Headers],[preDEF2]])&lt;=ABS(SUM(Tabella2026[preDEF2])-N_TESSERE),Tabella2026[[#This Row],[preDEF2]]-1,Tabella2026[[#This Row],[preDEF2]])</f>
        <v>151</v>
      </c>
      <c r="V731" s="21">
        <f>+Tabella2026[[#This Row],[DEF - n. card]]*(PLAFOND/N_TESSERE)</f>
        <v>75500</v>
      </c>
      <c r="W731" s="18"/>
    </row>
    <row r="732" spans="2:23" x14ac:dyDescent="0.25">
      <c r="B732" s="1" t="s">
        <v>1502</v>
      </c>
      <c r="C732" s="2">
        <v>72016</v>
      </c>
      <c r="D732" s="1" t="s">
        <v>1503</v>
      </c>
      <c r="E732" s="1" t="s">
        <v>33</v>
      </c>
      <c r="F732" s="1" t="s">
        <v>32</v>
      </c>
      <c r="G732" s="1" t="s">
        <v>1059</v>
      </c>
      <c r="H732" s="1" t="s">
        <v>15836</v>
      </c>
      <c r="I732" s="5">
        <v>15126</v>
      </c>
      <c r="J732" s="5">
        <v>200750084</v>
      </c>
      <c r="K732" s="3">
        <f>+Tabella2026[[#This Row],[POP_2024]]/SUM(Tabella2026[POP_2024])</f>
        <v>2.566187830426797E-4</v>
      </c>
      <c r="L732" s="3">
        <f>+Tabella2026[[#This Row],[INCIDENZA POPOLAZIONE]]*(PLAFOND/2)</f>
        <v>75548.377263677627</v>
      </c>
      <c r="M732" s="3">
        <f>+IFERROR(Tabella2026[[#This Row],[reddito_2024]]/Tabella2026[[#This Row],[POP_2024]],"")</f>
        <v>13271.855348406716</v>
      </c>
      <c r="N732" s="3">
        <f>+IF(Tabella2026[[#This Row],[REDDITO COMPLESSIVO PROCAPITE]]&lt;media_aggr_reddito_pc,(media_aggr_reddito_pc-Tabella2026[[#This Row],[REDDITO COMPLESSIVO PROCAPITE]]),0)</f>
        <v>4553.210714202025</v>
      </c>
      <c r="O732" s="3">
        <f>+Tabella2026[[#This Row],[DIFFERENZA REDDITO INFERIORE ALLA MEDIA DALLA MEDIA]]*Tabella2026[[#This Row],[POP_2024]]</f>
        <v>68871865.26301983</v>
      </c>
      <c r="P732" s="3">
        <f>+Tabella2026[[#This Row],[POPOLAZIONE PER DIFFERENZA ]]/SUM(Tabella2026[[POPOLAZIONE PER DIFFERENZA ]])</f>
        <v>6.1101886422519961E-4</v>
      </c>
      <c r="Q732" s="3">
        <f>+Tabella2026[[#This Row],[INCIDENZA POPOLAZIONE PER DIFFERENZA]]*(PLAFOND-SUM(Tabella2026[CONTRIBUTO SULLA BASE DELLA POPOLAZIONE]))</f>
        <v>179883.49536375131</v>
      </c>
      <c r="R732" s="3">
        <f>+Tabella2026[[#This Row],[CONTRIBUTO SULLA BASE DELLA POPOLAZIONE]]+Tabella2026[[#This Row],[CONTRIBUTO SULLA BASE DEL REDDITO]]</f>
        <v>255431.87262742894</v>
      </c>
      <c r="S732" s="3">
        <f>+Tabella2026[[#This Row],[CONTRIBUTO TOTALE]]/(PLAFOND/N_TESSERE)</f>
        <v>510.86374525485786</v>
      </c>
      <c r="T732" s="3">
        <f>+MAX(CEILING(Tabella2026[[#This Row],[preDEF1]],1),1)</f>
        <v>511</v>
      </c>
      <c r="U732" s="9">
        <f xml:space="preserve"> IF(ROW(Tabella2026[[#This Row],[preDEF2]]) - ROW(Tabella2026[[#Headers],[preDEF2]])&lt;=ABS(SUM(Tabella2026[preDEF2])-N_TESSERE),Tabella2026[[#This Row],[preDEF2]]-1,Tabella2026[[#This Row],[preDEF2]])</f>
        <v>510</v>
      </c>
      <c r="V732" s="21">
        <f>+Tabella2026[[#This Row],[DEF - n. card]]*(PLAFOND/N_TESSERE)</f>
        <v>255000</v>
      </c>
      <c r="W732" s="18"/>
    </row>
    <row r="733" spans="2:23" x14ac:dyDescent="0.25">
      <c r="B733" s="1" t="s">
        <v>1464</v>
      </c>
      <c r="C733" s="2">
        <v>73019</v>
      </c>
      <c r="D733" s="1" t="s">
        <v>1465</v>
      </c>
      <c r="E733" s="1" t="s">
        <v>33</v>
      </c>
      <c r="F733" s="1" t="s">
        <v>56</v>
      </c>
      <c r="G733" s="1" t="s">
        <v>1059</v>
      </c>
      <c r="H733" s="1" t="s">
        <v>15836</v>
      </c>
      <c r="I733" s="5">
        <v>15125</v>
      </c>
      <c r="J733" s="5">
        <v>196870533</v>
      </c>
      <c r="K733" s="3">
        <f>+Tabella2026[[#This Row],[POP_2024]]/SUM(Tabella2026[POP_2024])</f>
        <v>2.5660181763324937E-4</v>
      </c>
      <c r="L733" s="3">
        <f>+Tabella2026[[#This Row],[INCIDENZA POPOLAZIONE]]*(PLAFOND/2)</f>
        <v>75543.382659865398</v>
      </c>
      <c r="M733" s="3">
        <f>+IFERROR(Tabella2026[[#This Row],[reddito_2024]]/Tabella2026[[#This Row],[POP_2024]],"")</f>
        <v>13016.23358677686</v>
      </c>
      <c r="N733" s="3">
        <f>+IF(Tabella2026[[#This Row],[REDDITO COMPLESSIVO PROCAPITE]]&lt;media_aggr_reddito_pc,(media_aggr_reddito_pc-Tabella2026[[#This Row],[REDDITO COMPLESSIVO PROCAPITE]]),0)</f>
        <v>4808.8324758318813</v>
      </c>
      <c r="O733" s="3">
        <f>+Tabella2026[[#This Row],[DIFFERENZA REDDITO INFERIORE ALLA MEDIA DALLA MEDIA]]*Tabella2026[[#This Row],[POP_2024]]</f>
        <v>72733591.196957201</v>
      </c>
      <c r="P733" s="3">
        <f>+Tabella2026[[#This Row],[POPOLAZIONE PER DIFFERENZA ]]/SUM(Tabella2026[[POPOLAZIONE PER DIFFERENZA ]])</f>
        <v>6.4527940566824326E-4</v>
      </c>
      <c r="Q733" s="3">
        <f>+Tabella2026[[#This Row],[INCIDENZA POPOLAZIONE PER DIFFERENZA]]*(PLAFOND-SUM(Tabella2026[CONTRIBUTO SULLA BASE DELLA POPOLAZIONE]))</f>
        <v>189969.77306917735</v>
      </c>
      <c r="R733" s="3">
        <f>+Tabella2026[[#This Row],[CONTRIBUTO SULLA BASE DELLA POPOLAZIONE]]+Tabella2026[[#This Row],[CONTRIBUTO SULLA BASE DEL REDDITO]]</f>
        <v>265513.15572904272</v>
      </c>
      <c r="S733" s="3">
        <f>+Tabella2026[[#This Row],[CONTRIBUTO TOTALE]]/(PLAFOND/N_TESSERE)</f>
        <v>531.02631145808539</v>
      </c>
      <c r="T733" s="3">
        <f>+MAX(CEILING(Tabella2026[[#This Row],[preDEF1]],1),1)</f>
        <v>532</v>
      </c>
      <c r="U733" s="9">
        <f xml:space="preserve"> IF(ROW(Tabella2026[[#This Row],[preDEF2]]) - ROW(Tabella2026[[#Headers],[preDEF2]])&lt;=ABS(SUM(Tabella2026[preDEF2])-N_TESSERE),Tabella2026[[#This Row],[preDEF2]]-1,Tabella2026[[#This Row],[preDEF2]])</f>
        <v>531</v>
      </c>
      <c r="V733" s="21">
        <f>+Tabella2026[[#This Row],[DEF - n. card]]*(PLAFOND/N_TESSERE)</f>
        <v>265500</v>
      </c>
      <c r="W733" s="18"/>
    </row>
    <row r="734" spans="2:23" x14ac:dyDescent="0.25">
      <c r="B734" s="1" t="s">
        <v>1506</v>
      </c>
      <c r="C734" s="2">
        <v>28017</v>
      </c>
      <c r="D734" s="1" t="s">
        <v>1507</v>
      </c>
      <c r="E734" s="1" t="s">
        <v>38</v>
      </c>
      <c r="F734" s="1" t="s">
        <v>45</v>
      </c>
      <c r="G734" s="1" t="s">
        <v>1059</v>
      </c>
      <c r="H734" s="1" t="s">
        <v>15835</v>
      </c>
      <c r="I734" s="5">
        <v>15123</v>
      </c>
      <c r="J734" s="5">
        <v>313311866</v>
      </c>
      <c r="K734" s="3">
        <f>+Tabella2026[[#This Row],[POP_2024]]/SUM(Tabella2026[POP_2024])</f>
        <v>2.5656788681438877E-4</v>
      </c>
      <c r="L734" s="3">
        <f>+Tabella2026[[#This Row],[INCIDENZA POPOLAZIONE]]*(PLAFOND/2)</f>
        <v>75533.39345224094</v>
      </c>
      <c r="M734" s="3">
        <f>+IFERROR(Tabella2026[[#This Row],[reddito_2024]]/Tabella2026[[#This Row],[POP_2024]],"")</f>
        <v>20717.573629570852</v>
      </c>
      <c r="N734" s="3">
        <f>+IF(Tabella2026[[#This Row],[REDDITO COMPLESSIVO PROCAPITE]]&lt;media_aggr_reddito_pc,(media_aggr_reddito_pc-Tabella2026[[#This Row],[REDDITO COMPLESSIVO PROCAPITE]]),0)</f>
        <v>0</v>
      </c>
      <c r="O734" s="3">
        <f>+Tabella2026[[#This Row],[DIFFERENZA REDDITO INFERIORE ALLA MEDIA DALLA MEDIA]]*Tabella2026[[#This Row],[POP_2024]]</f>
        <v>0</v>
      </c>
      <c r="P734" s="3">
        <f>+Tabella2026[[#This Row],[POPOLAZIONE PER DIFFERENZA ]]/SUM(Tabella2026[[POPOLAZIONE PER DIFFERENZA ]])</f>
        <v>0</v>
      </c>
      <c r="Q734" s="3">
        <f>+Tabella2026[[#This Row],[INCIDENZA POPOLAZIONE PER DIFFERENZA]]*(PLAFOND-SUM(Tabella2026[CONTRIBUTO SULLA BASE DELLA POPOLAZIONE]))</f>
        <v>0</v>
      </c>
      <c r="R734" s="3">
        <f>+Tabella2026[[#This Row],[CONTRIBUTO SULLA BASE DELLA POPOLAZIONE]]+Tabella2026[[#This Row],[CONTRIBUTO SULLA BASE DEL REDDITO]]</f>
        <v>75533.39345224094</v>
      </c>
      <c r="S734" s="3">
        <f>+Tabella2026[[#This Row],[CONTRIBUTO TOTALE]]/(PLAFOND/N_TESSERE)</f>
        <v>151.06678690448189</v>
      </c>
      <c r="T734" s="3">
        <f>+MAX(CEILING(Tabella2026[[#This Row],[preDEF1]],1),1)</f>
        <v>152</v>
      </c>
      <c r="U734" s="9">
        <f xml:space="preserve"> IF(ROW(Tabella2026[[#This Row],[preDEF2]]) - ROW(Tabella2026[[#Headers],[preDEF2]])&lt;=ABS(SUM(Tabella2026[preDEF2])-N_TESSERE),Tabella2026[[#This Row],[preDEF2]]-1,Tabella2026[[#This Row],[preDEF2]])</f>
        <v>151</v>
      </c>
      <c r="V734" s="21">
        <f>+Tabella2026[[#This Row],[DEF - n. card]]*(PLAFOND/N_TESSERE)</f>
        <v>75500</v>
      </c>
      <c r="W734" s="18"/>
    </row>
    <row r="735" spans="2:23" x14ac:dyDescent="0.25">
      <c r="B735" s="1" t="s">
        <v>1514</v>
      </c>
      <c r="C735" s="2">
        <v>59017</v>
      </c>
      <c r="D735" s="1" t="s">
        <v>1515</v>
      </c>
      <c r="E735" s="1" t="s">
        <v>8</v>
      </c>
      <c r="F735" s="1" t="s">
        <v>84</v>
      </c>
      <c r="G735" s="1" t="s">
        <v>1059</v>
      </c>
      <c r="H735" s="1" t="s">
        <v>15834</v>
      </c>
      <c r="I735" s="5">
        <v>15111</v>
      </c>
      <c r="J735" s="5">
        <v>203437998</v>
      </c>
      <c r="K735" s="3">
        <f>+Tabella2026[[#This Row],[POP_2024]]/SUM(Tabella2026[POP_2024])</f>
        <v>2.5636430190122524E-4</v>
      </c>
      <c r="L735" s="3">
        <f>+Tabella2026[[#This Row],[INCIDENZA POPOLAZIONE]]*(PLAFOND/2)</f>
        <v>75473.458206494281</v>
      </c>
      <c r="M735" s="3">
        <f>+IFERROR(Tabella2026[[#This Row],[reddito_2024]]/Tabella2026[[#This Row],[POP_2024]],"")</f>
        <v>13462.907683144729</v>
      </c>
      <c r="N735" s="3">
        <f>+IF(Tabella2026[[#This Row],[REDDITO COMPLESSIVO PROCAPITE]]&lt;media_aggr_reddito_pc,(media_aggr_reddito_pc-Tabella2026[[#This Row],[REDDITO COMPLESSIVO PROCAPITE]]),0)</f>
        <v>4362.1583794640119</v>
      </c>
      <c r="O735" s="3">
        <f>+Tabella2026[[#This Row],[DIFFERENZA REDDITO INFERIORE ALLA MEDIA DALLA MEDIA]]*Tabella2026[[#This Row],[POP_2024]]</f>
        <v>65916575.272080682</v>
      </c>
      <c r="P735" s="3">
        <f>+Tabella2026[[#This Row],[POPOLAZIONE PER DIFFERENZA ]]/SUM(Tabella2026[[POPOLAZIONE PER DIFFERENZA ]])</f>
        <v>5.8480006026477723E-4</v>
      </c>
      <c r="Q735" s="3">
        <f>+Tabella2026[[#This Row],[INCIDENZA POPOLAZIONE PER DIFFERENZA]]*(PLAFOND-SUM(Tabella2026[CONTRIBUTO SULLA BASE DELLA POPOLAZIONE]))</f>
        <v>172164.6991419059</v>
      </c>
      <c r="R735" s="3">
        <f>+Tabella2026[[#This Row],[CONTRIBUTO SULLA BASE DELLA POPOLAZIONE]]+Tabella2026[[#This Row],[CONTRIBUTO SULLA BASE DEL REDDITO]]</f>
        <v>247638.15734840019</v>
      </c>
      <c r="S735" s="3">
        <f>+Tabella2026[[#This Row],[CONTRIBUTO TOTALE]]/(PLAFOND/N_TESSERE)</f>
        <v>495.2763146968004</v>
      </c>
      <c r="T735" s="3">
        <f>+MAX(CEILING(Tabella2026[[#This Row],[preDEF1]],1),1)</f>
        <v>496</v>
      </c>
      <c r="U735" s="9">
        <f xml:space="preserve"> IF(ROW(Tabella2026[[#This Row],[preDEF2]]) - ROW(Tabella2026[[#Headers],[preDEF2]])&lt;=ABS(SUM(Tabella2026[preDEF2])-N_TESSERE),Tabella2026[[#This Row],[preDEF2]]-1,Tabella2026[[#This Row],[preDEF2]])</f>
        <v>495</v>
      </c>
      <c r="V735" s="21">
        <f>+Tabella2026[[#This Row],[DEF - n. card]]*(PLAFOND/N_TESSERE)</f>
        <v>247500</v>
      </c>
      <c r="W735" s="18"/>
    </row>
    <row r="736" spans="2:23" x14ac:dyDescent="0.25">
      <c r="B736" s="1" t="s">
        <v>1500</v>
      </c>
      <c r="C736" s="2">
        <v>19021</v>
      </c>
      <c r="D736" s="1" t="s">
        <v>1501</v>
      </c>
      <c r="E736" s="1" t="s">
        <v>12</v>
      </c>
      <c r="F736" s="1" t="s">
        <v>193</v>
      </c>
      <c r="G736" s="1" t="s">
        <v>1059</v>
      </c>
      <c r="H736" s="1" t="s">
        <v>15835</v>
      </c>
      <c r="I736" s="5">
        <v>15095</v>
      </c>
      <c r="J736" s="5">
        <v>298606705</v>
      </c>
      <c r="K736" s="3">
        <f>+Tabella2026[[#This Row],[POP_2024]]/SUM(Tabella2026[POP_2024])</f>
        <v>2.5609285535034044E-4</v>
      </c>
      <c r="L736" s="3">
        <f>+Tabella2026[[#This Row],[INCIDENZA POPOLAZIONE]]*(PLAFOND/2)</f>
        <v>75393.54454549872</v>
      </c>
      <c r="M736" s="3">
        <f>+IFERROR(Tabella2026[[#This Row],[reddito_2024]]/Tabella2026[[#This Row],[POP_2024]],"")</f>
        <v>19781.828751242134</v>
      </c>
      <c r="N736" s="3">
        <f>+IF(Tabella2026[[#This Row],[REDDITO COMPLESSIVO PROCAPITE]]&lt;media_aggr_reddito_pc,(media_aggr_reddito_pc-Tabella2026[[#This Row],[REDDITO COMPLESSIVO PROCAPITE]]),0)</f>
        <v>0</v>
      </c>
      <c r="O736" s="3">
        <f>+Tabella2026[[#This Row],[DIFFERENZA REDDITO INFERIORE ALLA MEDIA DALLA MEDIA]]*Tabella2026[[#This Row],[POP_2024]]</f>
        <v>0</v>
      </c>
      <c r="P736" s="3">
        <f>+Tabella2026[[#This Row],[POPOLAZIONE PER DIFFERENZA ]]/SUM(Tabella2026[[POPOLAZIONE PER DIFFERENZA ]])</f>
        <v>0</v>
      </c>
      <c r="Q736" s="3">
        <f>+Tabella2026[[#This Row],[INCIDENZA POPOLAZIONE PER DIFFERENZA]]*(PLAFOND-SUM(Tabella2026[CONTRIBUTO SULLA BASE DELLA POPOLAZIONE]))</f>
        <v>0</v>
      </c>
      <c r="R736" s="3">
        <f>+Tabella2026[[#This Row],[CONTRIBUTO SULLA BASE DELLA POPOLAZIONE]]+Tabella2026[[#This Row],[CONTRIBUTO SULLA BASE DEL REDDITO]]</f>
        <v>75393.54454549872</v>
      </c>
      <c r="S736" s="3">
        <f>+Tabella2026[[#This Row],[CONTRIBUTO TOTALE]]/(PLAFOND/N_TESSERE)</f>
        <v>150.78708909099743</v>
      </c>
      <c r="T736" s="3">
        <f>+MAX(CEILING(Tabella2026[[#This Row],[preDEF1]],1),1)</f>
        <v>151</v>
      </c>
      <c r="U736" s="9">
        <f xml:space="preserve"> IF(ROW(Tabella2026[[#This Row],[preDEF2]]) - ROW(Tabella2026[[#Headers],[preDEF2]])&lt;=ABS(SUM(Tabella2026[preDEF2])-N_TESSERE),Tabella2026[[#This Row],[preDEF2]]-1,Tabella2026[[#This Row],[preDEF2]])</f>
        <v>150</v>
      </c>
      <c r="V736" s="21">
        <f>+Tabella2026[[#This Row],[DEF - n. card]]*(PLAFOND/N_TESSERE)</f>
        <v>75000</v>
      </c>
      <c r="W736" s="18"/>
    </row>
    <row r="737" spans="2:23" x14ac:dyDescent="0.25">
      <c r="B737" s="1" t="s">
        <v>1476</v>
      </c>
      <c r="C737" s="2">
        <v>72014</v>
      </c>
      <c r="D737" s="1" t="s">
        <v>1477</v>
      </c>
      <c r="E737" s="1" t="s">
        <v>33</v>
      </c>
      <c r="F737" s="1" t="s">
        <v>32</v>
      </c>
      <c r="G737" s="1" t="s">
        <v>1059</v>
      </c>
      <c r="H737" s="1" t="s">
        <v>15836</v>
      </c>
      <c r="I737" s="5">
        <v>15073</v>
      </c>
      <c r="J737" s="5">
        <v>206244090</v>
      </c>
      <c r="K737" s="3">
        <f>+Tabella2026[[#This Row],[POP_2024]]/SUM(Tabella2026[POP_2024])</f>
        <v>2.5571961634287394E-4</v>
      </c>
      <c r="L737" s="3">
        <f>+Tabella2026[[#This Row],[INCIDENZA POPOLAZIONE]]*(PLAFOND/2)</f>
        <v>75283.66326162983</v>
      </c>
      <c r="M737" s="3">
        <f>+IFERROR(Tabella2026[[#This Row],[reddito_2024]]/Tabella2026[[#This Row],[POP_2024]],"")</f>
        <v>13683.015325416307</v>
      </c>
      <c r="N737" s="3">
        <f>+IF(Tabella2026[[#This Row],[REDDITO COMPLESSIVO PROCAPITE]]&lt;media_aggr_reddito_pc,(media_aggr_reddito_pc-Tabella2026[[#This Row],[REDDITO COMPLESSIVO PROCAPITE]]),0)</f>
        <v>4142.0507371924341</v>
      </c>
      <c r="O737" s="3">
        <f>+Tabella2026[[#This Row],[DIFFERENZA REDDITO INFERIORE ALLA MEDIA DALLA MEDIA]]*Tabella2026[[#This Row],[POP_2024]]</f>
        <v>62433130.761701562</v>
      </c>
      <c r="P737" s="3">
        <f>+Tabella2026[[#This Row],[POPOLAZIONE PER DIFFERENZA ]]/SUM(Tabella2026[[POPOLAZIONE PER DIFFERENZA ]])</f>
        <v>5.5389556391935576E-4</v>
      </c>
      <c r="Q737" s="3">
        <f>+Tabella2026[[#This Row],[INCIDENZA POPOLAZIONE PER DIFFERENZA]]*(PLAFOND-SUM(Tabella2026[CONTRIBUTO SULLA BASE DELLA POPOLAZIONE]))</f>
        <v>163066.43859618605</v>
      </c>
      <c r="R737" s="3">
        <f>+Tabella2026[[#This Row],[CONTRIBUTO SULLA BASE DELLA POPOLAZIONE]]+Tabella2026[[#This Row],[CONTRIBUTO SULLA BASE DEL REDDITO]]</f>
        <v>238350.10185781587</v>
      </c>
      <c r="S737" s="3">
        <f>+Tabella2026[[#This Row],[CONTRIBUTO TOTALE]]/(PLAFOND/N_TESSERE)</f>
        <v>476.70020371563174</v>
      </c>
      <c r="T737" s="3">
        <f>+MAX(CEILING(Tabella2026[[#This Row],[preDEF1]],1),1)</f>
        <v>477</v>
      </c>
      <c r="U737" s="9">
        <f xml:space="preserve"> IF(ROW(Tabella2026[[#This Row],[preDEF2]]) - ROW(Tabella2026[[#Headers],[preDEF2]])&lt;=ABS(SUM(Tabella2026[preDEF2])-N_TESSERE),Tabella2026[[#This Row],[preDEF2]]-1,Tabella2026[[#This Row],[preDEF2]])</f>
        <v>476</v>
      </c>
      <c r="V737" s="21">
        <f>+Tabella2026[[#This Row],[DEF - n. card]]*(PLAFOND/N_TESSERE)</f>
        <v>238000</v>
      </c>
      <c r="W737" s="18"/>
    </row>
    <row r="738" spans="2:23" x14ac:dyDescent="0.25">
      <c r="B738" s="1" t="s">
        <v>1466</v>
      </c>
      <c r="C738" s="2">
        <v>56021</v>
      </c>
      <c r="D738" s="1" t="s">
        <v>1467</v>
      </c>
      <c r="E738" s="1" t="s">
        <v>8</v>
      </c>
      <c r="F738" s="1" t="s">
        <v>210</v>
      </c>
      <c r="G738" s="1" t="s">
        <v>1059</v>
      </c>
      <c r="H738" s="1" t="s">
        <v>15834</v>
      </c>
      <c r="I738" s="5">
        <v>15070</v>
      </c>
      <c r="J738" s="5">
        <v>230115118</v>
      </c>
      <c r="K738" s="3">
        <f>+Tabella2026[[#This Row],[POP_2024]]/SUM(Tabella2026[POP_2024])</f>
        <v>2.55668720114583E-4</v>
      </c>
      <c r="L738" s="3">
        <f>+Tabella2026[[#This Row],[INCIDENZA POPOLAZIONE]]*(PLAFOND/2)</f>
        <v>75268.679450193144</v>
      </c>
      <c r="M738" s="3">
        <f>+IFERROR(Tabella2026[[#This Row],[reddito_2024]]/Tabella2026[[#This Row],[POP_2024]],"")</f>
        <v>15269.749037823491</v>
      </c>
      <c r="N738" s="3">
        <f>+IF(Tabella2026[[#This Row],[REDDITO COMPLESSIVO PROCAPITE]]&lt;media_aggr_reddito_pc,(media_aggr_reddito_pc-Tabella2026[[#This Row],[REDDITO COMPLESSIVO PROCAPITE]]),0)</f>
        <v>2555.3170247852504</v>
      </c>
      <c r="O738" s="3">
        <f>+Tabella2026[[#This Row],[DIFFERENZA REDDITO INFERIORE ALLA MEDIA DALLA MEDIA]]*Tabella2026[[#This Row],[POP_2024]]</f>
        <v>38508627.563513726</v>
      </c>
      <c r="P738" s="3">
        <f>+Tabella2026[[#This Row],[POPOLAZIONE PER DIFFERENZA ]]/SUM(Tabella2026[[POPOLAZIONE PER DIFFERENZA ]])</f>
        <v>3.4164165275429729E-4</v>
      </c>
      <c r="Q738" s="3">
        <f>+Tabella2026[[#This Row],[INCIDENZA POPOLAZIONE PER DIFFERENZA]]*(PLAFOND-SUM(Tabella2026[CONTRIBUTO SULLA BASE DELLA POPOLAZIONE]))</f>
        <v>100579.04633962596</v>
      </c>
      <c r="R738" s="3">
        <f>+Tabella2026[[#This Row],[CONTRIBUTO SULLA BASE DELLA POPOLAZIONE]]+Tabella2026[[#This Row],[CONTRIBUTO SULLA BASE DEL REDDITO]]</f>
        <v>175847.72578981909</v>
      </c>
      <c r="S738" s="3">
        <f>+Tabella2026[[#This Row],[CONTRIBUTO TOTALE]]/(PLAFOND/N_TESSERE)</f>
        <v>351.69545157963819</v>
      </c>
      <c r="T738" s="3">
        <f>+MAX(CEILING(Tabella2026[[#This Row],[preDEF1]],1),1)</f>
        <v>352</v>
      </c>
      <c r="U738" s="9">
        <f xml:space="preserve"> IF(ROW(Tabella2026[[#This Row],[preDEF2]]) - ROW(Tabella2026[[#Headers],[preDEF2]])&lt;=ABS(SUM(Tabella2026[preDEF2])-N_TESSERE),Tabella2026[[#This Row],[preDEF2]]-1,Tabella2026[[#This Row],[preDEF2]])</f>
        <v>351</v>
      </c>
      <c r="V738" s="21">
        <f>+Tabella2026[[#This Row],[DEF - n. card]]*(PLAFOND/N_TESSERE)</f>
        <v>175500</v>
      </c>
      <c r="W738" s="18"/>
    </row>
    <row r="739" spans="2:23" x14ac:dyDescent="0.25">
      <c r="B739" s="1" t="s">
        <v>1522</v>
      </c>
      <c r="C739" s="2">
        <v>78091</v>
      </c>
      <c r="D739" s="1" t="s">
        <v>1523</v>
      </c>
      <c r="E739" s="1" t="s">
        <v>61</v>
      </c>
      <c r="F739" s="1" t="s">
        <v>178</v>
      </c>
      <c r="G739" s="1" t="s">
        <v>1059</v>
      </c>
      <c r="H739" s="1" t="s">
        <v>15836</v>
      </c>
      <c r="I739" s="5">
        <v>15069</v>
      </c>
      <c r="J739" s="5">
        <v>201045032</v>
      </c>
      <c r="K739" s="3">
        <f>+Tabella2026[[#This Row],[POP_2024]]/SUM(Tabella2026[POP_2024])</f>
        <v>2.5565175470515272E-4</v>
      </c>
      <c r="L739" s="3">
        <f>+Tabella2026[[#This Row],[INCIDENZA POPOLAZIONE]]*(PLAFOND/2)</f>
        <v>75263.684846380929</v>
      </c>
      <c r="M739" s="3">
        <f>+IFERROR(Tabella2026[[#This Row],[reddito_2024]]/Tabella2026[[#This Row],[POP_2024]],"")</f>
        <v>13341.630632424181</v>
      </c>
      <c r="N739" s="3">
        <f>+IF(Tabella2026[[#This Row],[REDDITO COMPLESSIVO PROCAPITE]]&lt;media_aggr_reddito_pc,(media_aggr_reddito_pc-Tabella2026[[#This Row],[REDDITO COMPLESSIVO PROCAPITE]]),0)</f>
        <v>4483.4354301845597</v>
      </c>
      <c r="O739" s="3">
        <f>+Tabella2026[[#This Row],[DIFFERENZA REDDITO INFERIORE ALLA MEDIA DALLA MEDIA]]*Tabella2026[[#This Row],[POP_2024]]</f>
        <v>67560888.497451127</v>
      </c>
      <c r="P739" s="3">
        <f>+Tabella2026[[#This Row],[POPOLAZIONE PER DIFFERENZA ]]/SUM(Tabella2026[[POPOLAZIONE PER DIFFERENZA ]])</f>
        <v>5.9938811295595054E-4</v>
      </c>
      <c r="Q739" s="3">
        <f>+Tabella2026[[#This Row],[INCIDENZA POPOLAZIONE PER DIFFERENZA]]*(PLAFOND-SUM(Tabella2026[CONTRIBUTO SULLA BASE DELLA POPOLAZIONE]))</f>
        <v>176459.41091314785</v>
      </c>
      <c r="R739" s="3">
        <f>+Tabella2026[[#This Row],[CONTRIBUTO SULLA BASE DELLA POPOLAZIONE]]+Tabella2026[[#This Row],[CONTRIBUTO SULLA BASE DEL REDDITO]]</f>
        <v>251723.09575952878</v>
      </c>
      <c r="S739" s="3">
        <f>+Tabella2026[[#This Row],[CONTRIBUTO TOTALE]]/(PLAFOND/N_TESSERE)</f>
        <v>503.44619151905755</v>
      </c>
      <c r="T739" s="3">
        <f>+MAX(CEILING(Tabella2026[[#This Row],[preDEF1]],1),1)</f>
        <v>504</v>
      </c>
      <c r="U739" s="9">
        <f xml:space="preserve"> IF(ROW(Tabella2026[[#This Row],[preDEF2]]) - ROW(Tabella2026[[#Headers],[preDEF2]])&lt;=ABS(SUM(Tabella2026[preDEF2])-N_TESSERE),Tabella2026[[#This Row],[preDEF2]]-1,Tabella2026[[#This Row],[preDEF2]])</f>
        <v>503</v>
      </c>
      <c r="V739" s="21">
        <f>+Tabella2026[[#This Row],[DEF - n. card]]*(PLAFOND/N_TESSERE)</f>
        <v>251500</v>
      </c>
      <c r="W739" s="18"/>
    </row>
    <row r="740" spans="2:23" x14ac:dyDescent="0.25">
      <c r="B740" s="1" t="s">
        <v>1492</v>
      </c>
      <c r="C740" s="2">
        <v>36007</v>
      </c>
      <c r="D740" s="1" t="s">
        <v>1493</v>
      </c>
      <c r="E740" s="1" t="s">
        <v>27</v>
      </c>
      <c r="F740" s="1" t="s">
        <v>58</v>
      </c>
      <c r="G740" s="1" t="s">
        <v>1059</v>
      </c>
      <c r="H740" s="1" t="s">
        <v>15835</v>
      </c>
      <c r="I740" s="5">
        <v>15059</v>
      </c>
      <c r="J740" s="5">
        <v>384725659</v>
      </c>
      <c r="K740" s="3">
        <f>+Tabella2026[[#This Row],[POP_2024]]/SUM(Tabella2026[POP_2024])</f>
        <v>2.5548210061084975E-4</v>
      </c>
      <c r="L740" s="3">
        <f>+Tabella2026[[#This Row],[INCIDENZA POPOLAZIONE]]*(PLAFOND/2)</f>
        <v>75213.738808258713</v>
      </c>
      <c r="M740" s="3">
        <f>+IFERROR(Tabella2026[[#This Row],[reddito_2024]]/Tabella2026[[#This Row],[POP_2024]],"")</f>
        <v>25547.88890364566</v>
      </c>
      <c r="N740" s="3">
        <f>+IF(Tabella2026[[#This Row],[REDDITO COMPLESSIVO PROCAPITE]]&lt;media_aggr_reddito_pc,(media_aggr_reddito_pc-Tabella2026[[#This Row],[REDDITO COMPLESSIVO PROCAPITE]]),0)</f>
        <v>0</v>
      </c>
      <c r="O740" s="3">
        <f>+Tabella2026[[#This Row],[DIFFERENZA REDDITO INFERIORE ALLA MEDIA DALLA MEDIA]]*Tabella2026[[#This Row],[POP_2024]]</f>
        <v>0</v>
      </c>
      <c r="P740" s="3">
        <f>+Tabella2026[[#This Row],[POPOLAZIONE PER DIFFERENZA ]]/SUM(Tabella2026[[POPOLAZIONE PER DIFFERENZA ]])</f>
        <v>0</v>
      </c>
      <c r="Q740" s="3">
        <f>+Tabella2026[[#This Row],[INCIDENZA POPOLAZIONE PER DIFFERENZA]]*(PLAFOND-SUM(Tabella2026[CONTRIBUTO SULLA BASE DELLA POPOLAZIONE]))</f>
        <v>0</v>
      </c>
      <c r="R740" s="3">
        <f>+Tabella2026[[#This Row],[CONTRIBUTO SULLA BASE DELLA POPOLAZIONE]]+Tabella2026[[#This Row],[CONTRIBUTO SULLA BASE DEL REDDITO]]</f>
        <v>75213.738808258713</v>
      </c>
      <c r="S740" s="3">
        <f>+Tabella2026[[#This Row],[CONTRIBUTO TOTALE]]/(PLAFOND/N_TESSERE)</f>
        <v>150.42747761651742</v>
      </c>
      <c r="T740" s="3">
        <f>+MAX(CEILING(Tabella2026[[#This Row],[preDEF1]],1),1)</f>
        <v>151</v>
      </c>
      <c r="U740" s="9">
        <f xml:space="preserve"> IF(ROW(Tabella2026[[#This Row],[preDEF2]]) - ROW(Tabella2026[[#Headers],[preDEF2]])&lt;=ABS(SUM(Tabella2026[preDEF2])-N_TESSERE),Tabella2026[[#This Row],[preDEF2]]-1,Tabella2026[[#This Row],[preDEF2]])</f>
        <v>150</v>
      </c>
      <c r="V740" s="21">
        <f>+Tabella2026[[#This Row],[DEF - n. card]]*(PLAFOND/N_TESSERE)</f>
        <v>75000</v>
      </c>
      <c r="W740" s="18"/>
    </row>
    <row r="741" spans="2:23" x14ac:dyDescent="0.25">
      <c r="B741" s="1" t="s">
        <v>1556</v>
      </c>
      <c r="C741" s="2">
        <v>61092</v>
      </c>
      <c r="D741" s="1" t="s">
        <v>1557</v>
      </c>
      <c r="E741" s="1" t="s">
        <v>15</v>
      </c>
      <c r="F741" s="1" t="s">
        <v>184</v>
      </c>
      <c r="G741" s="1" t="s">
        <v>1059</v>
      </c>
      <c r="H741" s="1" t="s">
        <v>15836</v>
      </c>
      <c r="I741" s="5">
        <v>15027</v>
      </c>
      <c r="J741" s="5">
        <v>156809604</v>
      </c>
      <c r="K741" s="3">
        <f>+Tabella2026[[#This Row],[POP_2024]]/SUM(Tabella2026[POP_2024])</f>
        <v>2.5493920750908021E-4</v>
      </c>
      <c r="L741" s="3">
        <f>+Tabella2026[[#This Row],[INCIDENZA POPOLAZIONE]]*(PLAFOND/2)</f>
        <v>75053.911486267578</v>
      </c>
      <c r="M741" s="3">
        <f>+IFERROR(Tabella2026[[#This Row],[reddito_2024]]/Tabella2026[[#This Row],[POP_2024]],"")</f>
        <v>10435.190257536435</v>
      </c>
      <c r="N741" s="3">
        <f>+IF(Tabella2026[[#This Row],[REDDITO COMPLESSIVO PROCAPITE]]&lt;media_aggr_reddito_pc,(media_aggr_reddito_pc-Tabella2026[[#This Row],[REDDITO COMPLESSIVO PROCAPITE]]),0)</f>
        <v>7389.8758050723063</v>
      </c>
      <c r="O741" s="3">
        <f>+Tabella2026[[#This Row],[DIFFERENZA REDDITO INFERIORE ALLA MEDIA DALLA MEDIA]]*Tabella2026[[#This Row],[POP_2024]]</f>
        <v>111047663.72282155</v>
      </c>
      <c r="P741" s="3">
        <f>+Tabella2026[[#This Row],[POPOLAZIONE PER DIFFERENZA ]]/SUM(Tabella2026[[POPOLAZIONE PER DIFFERENZA ]])</f>
        <v>9.8519500094348391E-4</v>
      </c>
      <c r="Q741" s="3">
        <f>+Tabella2026[[#This Row],[INCIDENZA POPOLAZIONE PER DIFFERENZA]]*(PLAFOND-SUM(Tabella2026[CONTRIBUTO SULLA BASE DELLA POPOLAZIONE]))</f>
        <v>290040.66938151215</v>
      </c>
      <c r="R741" s="3">
        <f>+Tabella2026[[#This Row],[CONTRIBUTO SULLA BASE DELLA POPOLAZIONE]]+Tabella2026[[#This Row],[CONTRIBUTO SULLA BASE DEL REDDITO]]</f>
        <v>365094.58086777973</v>
      </c>
      <c r="S741" s="3">
        <f>+Tabella2026[[#This Row],[CONTRIBUTO TOTALE]]/(PLAFOND/N_TESSERE)</f>
        <v>730.18916173555942</v>
      </c>
      <c r="T741" s="3">
        <f>+MAX(CEILING(Tabella2026[[#This Row],[preDEF1]],1),1)</f>
        <v>731</v>
      </c>
      <c r="U741" s="9">
        <f xml:space="preserve"> IF(ROW(Tabella2026[[#This Row],[preDEF2]]) - ROW(Tabella2026[[#Headers],[preDEF2]])&lt;=ABS(SUM(Tabella2026[preDEF2])-N_TESSERE),Tabella2026[[#This Row],[preDEF2]]-1,Tabella2026[[#This Row],[preDEF2]])</f>
        <v>730</v>
      </c>
      <c r="V741" s="21">
        <f>+Tabella2026[[#This Row],[DEF - n. card]]*(PLAFOND/N_TESSERE)</f>
        <v>365000</v>
      </c>
      <c r="W741" s="18"/>
    </row>
    <row r="742" spans="2:23" x14ac:dyDescent="0.25">
      <c r="B742" s="1" t="s">
        <v>1496</v>
      </c>
      <c r="C742" s="2">
        <v>15072</v>
      </c>
      <c r="D742" s="1" t="s">
        <v>1497</v>
      </c>
      <c r="E742" s="1" t="s">
        <v>12</v>
      </c>
      <c r="F742" s="1" t="s">
        <v>11</v>
      </c>
      <c r="G742" s="1" t="s">
        <v>1059</v>
      </c>
      <c r="H742" s="1" t="s">
        <v>15835</v>
      </c>
      <c r="I742" s="5">
        <v>15019</v>
      </c>
      <c r="J742" s="5">
        <v>326314725</v>
      </c>
      <c r="K742" s="3">
        <f>+Tabella2026[[#This Row],[POP_2024]]/SUM(Tabella2026[POP_2024])</f>
        <v>2.5480348423363784E-4</v>
      </c>
      <c r="L742" s="3">
        <f>+Tabella2026[[#This Row],[INCIDENZA POPOLAZIONE]]*(PLAFOND/2)</f>
        <v>75013.954655769805</v>
      </c>
      <c r="M742" s="3">
        <f>+IFERROR(Tabella2026[[#This Row],[reddito_2024]]/Tabella2026[[#This Row],[POP_2024]],"")</f>
        <v>21726.794393767894</v>
      </c>
      <c r="N742" s="3">
        <f>+IF(Tabella2026[[#This Row],[REDDITO COMPLESSIVO PROCAPITE]]&lt;media_aggr_reddito_pc,(media_aggr_reddito_pc-Tabella2026[[#This Row],[REDDITO COMPLESSIVO PROCAPITE]]),0)</f>
        <v>0</v>
      </c>
      <c r="O742" s="3">
        <f>+Tabella2026[[#This Row],[DIFFERENZA REDDITO INFERIORE ALLA MEDIA DALLA MEDIA]]*Tabella2026[[#This Row],[POP_2024]]</f>
        <v>0</v>
      </c>
      <c r="P742" s="3">
        <f>+Tabella2026[[#This Row],[POPOLAZIONE PER DIFFERENZA ]]/SUM(Tabella2026[[POPOLAZIONE PER DIFFERENZA ]])</f>
        <v>0</v>
      </c>
      <c r="Q742" s="3">
        <f>+Tabella2026[[#This Row],[INCIDENZA POPOLAZIONE PER DIFFERENZA]]*(PLAFOND-SUM(Tabella2026[CONTRIBUTO SULLA BASE DELLA POPOLAZIONE]))</f>
        <v>0</v>
      </c>
      <c r="R742" s="3">
        <f>+Tabella2026[[#This Row],[CONTRIBUTO SULLA BASE DELLA POPOLAZIONE]]+Tabella2026[[#This Row],[CONTRIBUTO SULLA BASE DEL REDDITO]]</f>
        <v>75013.954655769805</v>
      </c>
      <c r="S742" s="3">
        <f>+Tabella2026[[#This Row],[CONTRIBUTO TOTALE]]/(PLAFOND/N_TESSERE)</f>
        <v>150.02790931153962</v>
      </c>
      <c r="T742" s="3">
        <f>+MAX(CEILING(Tabella2026[[#This Row],[preDEF1]],1),1)</f>
        <v>151</v>
      </c>
      <c r="U742" s="9">
        <f xml:space="preserve"> IF(ROW(Tabella2026[[#This Row],[preDEF2]]) - ROW(Tabella2026[[#Headers],[preDEF2]])&lt;=ABS(SUM(Tabella2026[preDEF2])-N_TESSERE),Tabella2026[[#This Row],[preDEF2]]-1,Tabella2026[[#This Row],[preDEF2]])</f>
        <v>150</v>
      </c>
      <c r="V742" s="21">
        <f>+Tabella2026[[#This Row],[DEF - n. card]]*(PLAFOND/N_TESSERE)</f>
        <v>75000</v>
      </c>
      <c r="W742" s="18"/>
    </row>
    <row r="743" spans="2:23" x14ac:dyDescent="0.25">
      <c r="B743" s="1" t="s">
        <v>1510</v>
      </c>
      <c r="C743" s="2">
        <v>41068</v>
      </c>
      <c r="D743" s="1" t="s">
        <v>1511</v>
      </c>
      <c r="E743" s="1" t="s">
        <v>117</v>
      </c>
      <c r="F743" s="1" t="s">
        <v>130</v>
      </c>
      <c r="G743" s="1" t="s">
        <v>1059</v>
      </c>
      <c r="H743" s="1" t="s">
        <v>15834</v>
      </c>
      <c r="I743" s="5">
        <v>15019</v>
      </c>
      <c r="J743" s="5">
        <v>254028980</v>
      </c>
      <c r="K743" s="3">
        <f>+Tabella2026[[#This Row],[POP_2024]]/SUM(Tabella2026[POP_2024])</f>
        <v>2.5480348423363784E-4</v>
      </c>
      <c r="L743" s="3">
        <f>+Tabella2026[[#This Row],[INCIDENZA POPOLAZIONE]]*(PLAFOND/2)</f>
        <v>75013.954655769805</v>
      </c>
      <c r="M743" s="3">
        <f>+IFERROR(Tabella2026[[#This Row],[reddito_2024]]/Tabella2026[[#This Row],[POP_2024]],"")</f>
        <v>16913.841134562888</v>
      </c>
      <c r="N743" s="3">
        <f>+IF(Tabella2026[[#This Row],[REDDITO COMPLESSIVO PROCAPITE]]&lt;media_aggr_reddito_pc,(media_aggr_reddito_pc-Tabella2026[[#This Row],[REDDITO COMPLESSIVO PROCAPITE]]),0)</f>
        <v>911.22492804585272</v>
      </c>
      <c r="O743" s="3">
        <f>+Tabella2026[[#This Row],[DIFFERENZA REDDITO INFERIORE ALLA MEDIA DALLA MEDIA]]*Tabella2026[[#This Row],[POP_2024]]</f>
        <v>13685687.194320662</v>
      </c>
      <c r="P743" s="3">
        <f>+Tabella2026[[#This Row],[POPOLAZIONE PER DIFFERENZA ]]/SUM(Tabella2026[[POPOLAZIONE PER DIFFERENZA ]])</f>
        <v>1.2141696778038607E-4</v>
      </c>
      <c r="Q743" s="3">
        <f>+Tabella2026[[#This Row],[INCIDENZA POPOLAZIONE PER DIFFERENZA]]*(PLAFOND-SUM(Tabella2026[CONTRIBUTO SULLA BASE DELLA POPOLAZIONE]))</f>
        <v>35745.064251819967</v>
      </c>
      <c r="R743" s="3">
        <f>+Tabella2026[[#This Row],[CONTRIBUTO SULLA BASE DELLA POPOLAZIONE]]+Tabella2026[[#This Row],[CONTRIBUTO SULLA BASE DEL REDDITO]]</f>
        <v>110759.01890758978</v>
      </c>
      <c r="S743" s="3">
        <f>+Tabella2026[[#This Row],[CONTRIBUTO TOTALE]]/(PLAFOND/N_TESSERE)</f>
        <v>221.51803781517955</v>
      </c>
      <c r="T743" s="3">
        <f>+MAX(CEILING(Tabella2026[[#This Row],[preDEF1]],1),1)</f>
        <v>222</v>
      </c>
      <c r="U743" s="9">
        <f xml:space="preserve"> IF(ROW(Tabella2026[[#This Row],[preDEF2]]) - ROW(Tabella2026[[#Headers],[preDEF2]])&lt;=ABS(SUM(Tabella2026[preDEF2])-N_TESSERE),Tabella2026[[#This Row],[preDEF2]]-1,Tabella2026[[#This Row],[preDEF2]])</f>
        <v>221</v>
      </c>
      <c r="V743" s="21">
        <f>+Tabella2026[[#This Row],[DEF - n. card]]*(PLAFOND/N_TESSERE)</f>
        <v>110500</v>
      </c>
      <c r="W743" s="18"/>
    </row>
    <row r="744" spans="2:23" x14ac:dyDescent="0.25">
      <c r="B744" s="1" t="s">
        <v>1480</v>
      </c>
      <c r="C744" s="2">
        <v>1314</v>
      </c>
      <c r="D744" s="1" t="s">
        <v>1481</v>
      </c>
      <c r="E744" s="1" t="s">
        <v>18</v>
      </c>
      <c r="F744" s="1" t="s">
        <v>17</v>
      </c>
      <c r="G744" s="1" t="s">
        <v>1059</v>
      </c>
      <c r="H744" s="1" t="s">
        <v>15835</v>
      </c>
      <c r="I744" s="5">
        <v>15011</v>
      </c>
      <c r="J744" s="5">
        <v>291509741</v>
      </c>
      <c r="K744" s="3">
        <f>+Tabella2026[[#This Row],[POP_2024]]/SUM(Tabella2026[POP_2024])</f>
        <v>2.5466776095819547E-4</v>
      </c>
      <c r="L744" s="3">
        <f>+Tabella2026[[#This Row],[INCIDENZA POPOLAZIONE]]*(PLAFOND/2)</f>
        <v>74973.997825272032</v>
      </c>
      <c r="M744" s="3">
        <f>+IFERROR(Tabella2026[[#This Row],[reddito_2024]]/Tabella2026[[#This Row],[POP_2024]],"")</f>
        <v>19419.741589501031</v>
      </c>
      <c r="N744" s="3">
        <f>+IF(Tabella2026[[#This Row],[REDDITO COMPLESSIVO PROCAPITE]]&lt;media_aggr_reddito_pc,(media_aggr_reddito_pc-Tabella2026[[#This Row],[REDDITO COMPLESSIVO PROCAPITE]]),0)</f>
        <v>0</v>
      </c>
      <c r="O744" s="3">
        <f>+Tabella2026[[#This Row],[DIFFERENZA REDDITO INFERIORE ALLA MEDIA DALLA MEDIA]]*Tabella2026[[#This Row],[POP_2024]]</f>
        <v>0</v>
      </c>
      <c r="P744" s="3">
        <f>+Tabella2026[[#This Row],[POPOLAZIONE PER DIFFERENZA ]]/SUM(Tabella2026[[POPOLAZIONE PER DIFFERENZA ]])</f>
        <v>0</v>
      </c>
      <c r="Q744" s="3">
        <f>+Tabella2026[[#This Row],[INCIDENZA POPOLAZIONE PER DIFFERENZA]]*(PLAFOND-SUM(Tabella2026[CONTRIBUTO SULLA BASE DELLA POPOLAZIONE]))</f>
        <v>0</v>
      </c>
      <c r="R744" s="3">
        <f>+Tabella2026[[#This Row],[CONTRIBUTO SULLA BASE DELLA POPOLAZIONE]]+Tabella2026[[#This Row],[CONTRIBUTO SULLA BASE DEL REDDITO]]</f>
        <v>74973.997825272032</v>
      </c>
      <c r="S744" s="3">
        <f>+Tabella2026[[#This Row],[CONTRIBUTO TOTALE]]/(PLAFOND/N_TESSERE)</f>
        <v>149.94799565054407</v>
      </c>
      <c r="T744" s="3">
        <f>+MAX(CEILING(Tabella2026[[#This Row],[preDEF1]],1),1)</f>
        <v>150</v>
      </c>
      <c r="U744" s="9">
        <f xml:space="preserve"> IF(ROW(Tabella2026[[#This Row],[preDEF2]]) - ROW(Tabella2026[[#Headers],[preDEF2]])&lt;=ABS(SUM(Tabella2026[preDEF2])-N_TESSERE),Tabella2026[[#This Row],[preDEF2]]-1,Tabella2026[[#This Row],[preDEF2]])</f>
        <v>149</v>
      </c>
      <c r="V744" s="21">
        <f>+Tabella2026[[#This Row],[DEF - n. card]]*(PLAFOND/N_TESSERE)</f>
        <v>74500</v>
      </c>
      <c r="W744" s="18"/>
    </row>
    <row r="745" spans="2:23" x14ac:dyDescent="0.25">
      <c r="B745" s="1" t="s">
        <v>1508</v>
      </c>
      <c r="C745" s="2">
        <v>27012</v>
      </c>
      <c r="D745" s="1" t="s">
        <v>1509</v>
      </c>
      <c r="E745" s="1" t="s">
        <v>38</v>
      </c>
      <c r="F745" s="1" t="s">
        <v>40</v>
      </c>
      <c r="G745" s="1" t="s">
        <v>1059</v>
      </c>
      <c r="H745" s="1" t="s">
        <v>15835</v>
      </c>
      <c r="I745" s="5">
        <v>14985</v>
      </c>
      <c r="J745" s="5">
        <v>289185997</v>
      </c>
      <c r="K745" s="3">
        <f>+Tabella2026[[#This Row],[POP_2024]]/SUM(Tabella2026[POP_2024])</f>
        <v>2.5422666031300775E-4</v>
      </c>
      <c r="L745" s="3">
        <f>+Tabella2026[[#This Row],[INCIDENZA POPOLAZIONE]]*(PLAFOND/2)</f>
        <v>74844.138126154241</v>
      </c>
      <c r="M745" s="3">
        <f>+IFERROR(Tabella2026[[#This Row],[reddito_2024]]/Tabella2026[[#This Row],[POP_2024]],"")</f>
        <v>19298.364831498166</v>
      </c>
      <c r="N745" s="3">
        <f>+IF(Tabella2026[[#This Row],[REDDITO COMPLESSIVO PROCAPITE]]&lt;media_aggr_reddito_pc,(media_aggr_reddito_pc-Tabella2026[[#This Row],[REDDITO COMPLESSIVO PROCAPITE]]),0)</f>
        <v>0</v>
      </c>
      <c r="O745" s="3">
        <f>+Tabella2026[[#This Row],[DIFFERENZA REDDITO INFERIORE ALLA MEDIA DALLA MEDIA]]*Tabella2026[[#This Row],[POP_2024]]</f>
        <v>0</v>
      </c>
      <c r="P745" s="3">
        <f>+Tabella2026[[#This Row],[POPOLAZIONE PER DIFFERENZA ]]/SUM(Tabella2026[[POPOLAZIONE PER DIFFERENZA ]])</f>
        <v>0</v>
      </c>
      <c r="Q745" s="3">
        <f>+Tabella2026[[#This Row],[INCIDENZA POPOLAZIONE PER DIFFERENZA]]*(PLAFOND-SUM(Tabella2026[CONTRIBUTO SULLA BASE DELLA POPOLAZIONE]))</f>
        <v>0</v>
      </c>
      <c r="R745" s="3">
        <f>+Tabella2026[[#This Row],[CONTRIBUTO SULLA BASE DELLA POPOLAZIONE]]+Tabella2026[[#This Row],[CONTRIBUTO SULLA BASE DEL REDDITO]]</f>
        <v>74844.138126154241</v>
      </c>
      <c r="S745" s="3">
        <f>+Tabella2026[[#This Row],[CONTRIBUTO TOTALE]]/(PLAFOND/N_TESSERE)</f>
        <v>149.68827625230847</v>
      </c>
      <c r="T745" s="3">
        <f>+MAX(CEILING(Tabella2026[[#This Row],[preDEF1]],1),1)</f>
        <v>150</v>
      </c>
      <c r="U745" s="9">
        <f xml:space="preserve"> IF(ROW(Tabella2026[[#This Row],[preDEF2]]) - ROW(Tabella2026[[#Headers],[preDEF2]])&lt;=ABS(SUM(Tabella2026[preDEF2])-N_TESSERE),Tabella2026[[#This Row],[preDEF2]]-1,Tabella2026[[#This Row],[preDEF2]])</f>
        <v>149</v>
      </c>
      <c r="V745" s="21">
        <f>+Tabella2026[[#This Row],[DEF - n. card]]*(PLAFOND/N_TESSERE)</f>
        <v>74500</v>
      </c>
      <c r="W745" s="18"/>
    </row>
    <row r="746" spans="2:23" x14ac:dyDescent="0.25">
      <c r="B746" s="1" t="s">
        <v>1536</v>
      </c>
      <c r="C746" s="2">
        <v>21004</v>
      </c>
      <c r="D746" s="1" t="s">
        <v>1537</v>
      </c>
      <c r="E746" s="1" t="s">
        <v>99</v>
      </c>
      <c r="F746" s="1" t="s">
        <v>110</v>
      </c>
      <c r="G746" s="1" t="s">
        <v>1059</v>
      </c>
      <c r="H746" s="1" t="s">
        <v>15835</v>
      </c>
      <c r="I746" s="5">
        <v>14963</v>
      </c>
      <c r="J746" s="5">
        <v>408112143</v>
      </c>
      <c r="K746" s="3">
        <f>+Tabella2026[[#This Row],[POP_2024]]/SUM(Tabella2026[POP_2024])</f>
        <v>2.5385342130554119E-4</v>
      </c>
      <c r="L746" s="3">
        <f>+Tabella2026[[#This Row],[INCIDENZA POPOLAZIONE]]*(PLAFOND/2)</f>
        <v>74734.256842285351</v>
      </c>
      <c r="M746" s="3">
        <f>+IFERROR(Tabella2026[[#This Row],[reddito_2024]]/Tabella2026[[#This Row],[POP_2024]],"")</f>
        <v>27274.753926351666</v>
      </c>
      <c r="N746" s="3">
        <f>+IF(Tabella2026[[#This Row],[REDDITO COMPLESSIVO PROCAPITE]]&lt;media_aggr_reddito_pc,(media_aggr_reddito_pc-Tabella2026[[#This Row],[REDDITO COMPLESSIVO PROCAPITE]]),0)</f>
        <v>0</v>
      </c>
      <c r="O746" s="3">
        <f>+Tabella2026[[#This Row],[DIFFERENZA REDDITO INFERIORE ALLA MEDIA DALLA MEDIA]]*Tabella2026[[#This Row],[POP_2024]]</f>
        <v>0</v>
      </c>
      <c r="P746" s="3">
        <f>+Tabella2026[[#This Row],[POPOLAZIONE PER DIFFERENZA ]]/SUM(Tabella2026[[POPOLAZIONE PER DIFFERENZA ]])</f>
        <v>0</v>
      </c>
      <c r="Q746" s="3">
        <f>+Tabella2026[[#This Row],[INCIDENZA POPOLAZIONE PER DIFFERENZA]]*(PLAFOND-SUM(Tabella2026[CONTRIBUTO SULLA BASE DELLA POPOLAZIONE]))</f>
        <v>0</v>
      </c>
      <c r="R746" s="3">
        <f>+Tabella2026[[#This Row],[CONTRIBUTO SULLA BASE DELLA POPOLAZIONE]]+Tabella2026[[#This Row],[CONTRIBUTO SULLA BASE DEL REDDITO]]</f>
        <v>74734.256842285351</v>
      </c>
      <c r="S746" s="3">
        <f>+Tabella2026[[#This Row],[CONTRIBUTO TOTALE]]/(PLAFOND/N_TESSERE)</f>
        <v>149.46851368457069</v>
      </c>
      <c r="T746" s="3">
        <f>+MAX(CEILING(Tabella2026[[#This Row],[preDEF1]],1),1)</f>
        <v>150</v>
      </c>
      <c r="U746" s="9">
        <f xml:space="preserve"> IF(ROW(Tabella2026[[#This Row],[preDEF2]]) - ROW(Tabella2026[[#Headers],[preDEF2]])&lt;=ABS(SUM(Tabella2026[preDEF2])-N_TESSERE),Tabella2026[[#This Row],[preDEF2]]-1,Tabella2026[[#This Row],[preDEF2]])</f>
        <v>149</v>
      </c>
      <c r="V746" s="21">
        <f>+Tabella2026[[#This Row],[DEF - n. card]]*(PLAFOND/N_TESSERE)</f>
        <v>74500</v>
      </c>
      <c r="W746" s="18"/>
    </row>
    <row r="747" spans="2:23" x14ac:dyDescent="0.25">
      <c r="B747" s="1" t="s">
        <v>1494</v>
      </c>
      <c r="C747" s="2">
        <v>93032</v>
      </c>
      <c r="D747" s="1" t="s">
        <v>1495</v>
      </c>
      <c r="E747" s="1" t="s">
        <v>48</v>
      </c>
      <c r="F747" s="1" t="s">
        <v>300</v>
      </c>
      <c r="G747" s="1" t="s">
        <v>1059</v>
      </c>
      <c r="H747" s="1" t="s">
        <v>15835</v>
      </c>
      <c r="I747" s="5">
        <v>14958</v>
      </c>
      <c r="J747" s="5">
        <v>336042154</v>
      </c>
      <c r="K747" s="3">
        <f>+Tabella2026[[#This Row],[POP_2024]]/SUM(Tabella2026[POP_2024])</f>
        <v>2.537685942583897E-4</v>
      </c>
      <c r="L747" s="3">
        <f>+Tabella2026[[#This Row],[INCIDENZA POPOLAZIONE]]*(PLAFOND/2)</f>
        <v>74709.283823224236</v>
      </c>
      <c r="M747" s="3">
        <f>+IFERROR(Tabella2026[[#This Row],[reddito_2024]]/Tabella2026[[#This Row],[POP_2024]],"")</f>
        <v>22465.714266613184</v>
      </c>
      <c r="N747" s="3">
        <f>+IF(Tabella2026[[#This Row],[REDDITO COMPLESSIVO PROCAPITE]]&lt;media_aggr_reddito_pc,(media_aggr_reddito_pc-Tabella2026[[#This Row],[REDDITO COMPLESSIVO PROCAPITE]]),0)</f>
        <v>0</v>
      </c>
      <c r="O747" s="3">
        <f>+Tabella2026[[#This Row],[DIFFERENZA REDDITO INFERIORE ALLA MEDIA DALLA MEDIA]]*Tabella2026[[#This Row],[POP_2024]]</f>
        <v>0</v>
      </c>
      <c r="P747" s="3">
        <f>+Tabella2026[[#This Row],[POPOLAZIONE PER DIFFERENZA ]]/SUM(Tabella2026[[POPOLAZIONE PER DIFFERENZA ]])</f>
        <v>0</v>
      </c>
      <c r="Q747" s="3">
        <f>+Tabella2026[[#This Row],[INCIDENZA POPOLAZIONE PER DIFFERENZA]]*(PLAFOND-SUM(Tabella2026[CONTRIBUTO SULLA BASE DELLA POPOLAZIONE]))</f>
        <v>0</v>
      </c>
      <c r="R747" s="3">
        <f>+Tabella2026[[#This Row],[CONTRIBUTO SULLA BASE DELLA POPOLAZIONE]]+Tabella2026[[#This Row],[CONTRIBUTO SULLA BASE DEL REDDITO]]</f>
        <v>74709.283823224236</v>
      </c>
      <c r="S747" s="3">
        <f>+Tabella2026[[#This Row],[CONTRIBUTO TOTALE]]/(PLAFOND/N_TESSERE)</f>
        <v>149.41856764644848</v>
      </c>
      <c r="T747" s="3">
        <f>+MAX(CEILING(Tabella2026[[#This Row],[preDEF1]],1),1)</f>
        <v>150</v>
      </c>
      <c r="U747" s="9">
        <f xml:space="preserve"> IF(ROW(Tabella2026[[#This Row],[preDEF2]]) - ROW(Tabella2026[[#Headers],[preDEF2]])&lt;=ABS(SUM(Tabella2026[preDEF2])-N_TESSERE),Tabella2026[[#This Row],[preDEF2]]-1,Tabella2026[[#This Row],[preDEF2]])</f>
        <v>149</v>
      </c>
      <c r="V747" s="21">
        <f>+Tabella2026[[#This Row],[DEF - n. card]]*(PLAFOND/N_TESSERE)</f>
        <v>74500</v>
      </c>
      <c r="W747" s="18"/>
    </row>
    <row r="748" spans="2:23" x14ac:dyDescent="0.25">
      <c r="B748" s="1" t="s">
        <v>1554</v>
      </c>
      <c r="C748" s="2">
        <v>97048</v>
      </c>
      <c r="D748" s="1" t="s">
        <v>1555</v>
      </c>
      <c r="E748" s="1" t="s">
        <v>12</v>
      </c>
      <c r="F748" s="1" t="s">
        <v>362</v>
      </c>
      <c r="G748" s="1" t="s">
        <v>1059</v>
      </c>
      <c r="H748" s="1" t="s">
        <v>15835</v>
      </c>
      <c r="I748" s="5">
        <v>14954</v>
      </c>
      <c r="J748" s="5">
        <v>320880286</v>
      </c>
      <c r="K748" s="3">
        <f>+Tabella2026[[#This Row],[POP_2024]]/SUM(Tabella2026[POP_2024])</f>
        <v>2.5370073262066849E-4</v>
      </c>
      <c r="L748" s="3">
        <f>+Tabella2026[[#This Row],[INCIDENZA POPOLAZIONE]]*(PLAFOND/2)</f>
        <v>74689.305407975335</v>
      </c>
      <c r="M748" s="3">
        <f>+IFERROR(Tabella2026[[#This Row],[reddito_2024]]/Tabella2026[[#This Row],[POP_2024]],"")</f>
        <v>21457.823057375954</v>
      </c>
      <c r="N748" s="3">
        <f>+IF(Tabella2026[[#This Row],[REDDITO COMPLESSIVO PROCAPITE]]&lt;media_aggr_reddito_pc,(media_aggr_reddito_pc-Tabella2026[[#This Row],[REDDITO COMPLESSIVO PROCAPITE]]),0)</f>
        <v>0</v>
      </c>
      <c r="O748" s="3">
        <f>+Tabella2026[[#This Row],[DIFFERENZA REDDITO INFERIORE ALLA MEDIA DALLA MEDIA]]*Tabella2026[[#This Row],[POP_2024]]</f>
        <v>0</v>
      </c>
      <c r="P748" s="3">
        <f>+Tabella2026[[#This Row],[POPOLAZIONE PER DIFFERENZA ]]/SUM(Tabella2026[[POPOLAZIONE PER DIFFERENZA ]])</f>
        <v>0</v>
      </c>
      <c r="Q748" s="3">
        <f>+Tabella2026[[#This Row],[INCIDENZA POPOLAZIONE PER DIFFERENZA]]*(PLAFOND-SUM(Tabella2026[CONTRIBUTO SULLA BASE DELLA POPOLAZIONE]))</f>
        <v>0</v>
      </c>
      <c r="R748" s="3">
        <f>+Tabella2026[[#This Row],[CONTRIBUTO SULLA BASE DELLA POPOLAZIONE]]+Tabella2026[[#This Row],[CONTRIBUTO SULLA BASE DEL REDDITO]]</f>
        <v>74689.305407975335</v>
      </c>
      <c r="S748" s="3">
        <f>+Tabella2026[[#This Row],[CONTRIBUTO TOTALE]]/(PLAFOND/N_TESSERE)</f>
        <v>149.37861081595068</v>
      </c>
      <c r="T748" s="3">
        <f>+MAX(CEILING(Tabella2026[[#This Row],[preDEF1]],1),1)</f>
        <v>150</v>
      </c>
      <c r="U748" s="9">
        <f xml:space="preserve"> IF(ROW(Tabella2026[[#This Row],[preDEF2]]) - ROW(Tabella2026[[#Headers],[preDEF2]])&lt;=ABS(SUM(Tabella2026[preDEF2])-N_TESSERE),Tabella2026[[#This Row],[preDEF2]]-1,Tabella2026[[#This Row],[preDEF2]])</f>
        <v>149</v>
      </c>
      <c r="V748" s="21">
        <f>+Tabella2026[[#This Row],[DEF - n. card]]*(PLAFOND/N_TESSERE)</f>
        <v>74500</v>
      </c>
      <c r="W748" s="18"/>
    </row>
    <row r="749" spans="2:23" x14ac:dyDescent="0.25">
      <c r="B749" s="1" t="s">
        <v>1566</v>
      </c>
      <c r="C749" s="2">
        <v>50033</v>
      </c>
      <c r="D749" s="1" t="s">
        <v>1567</v>
      </c>
      <c r="E749" s="1" t="s">
        <v>30</v>
      </c>
      <c r="F749" s="1" t="s">
        <v>144</v>
      </c>
      <c r="G749" s="1" t="s">
        <v>1059</v>
      </c>
      <c r="H749" s="1" t="s">
        <v>15834</v>
      </c>
      <c r="I749" s="5">
        <v>14941</v>
      </c>
      <c r="J749" s="5">
        <v>232350538</v>
      </c>
      <c r="K749" s="3">
        <f>+Tabella2026[[#This Row],[POP_2024]]/SUM(Tabella2026[POP_2024])</f>
        <v>2.5348018229807463E-4</v>
      </c>
      <c r="L749" s="3">
        <f>+Tabella2026[[#This Row],[INCIDENZA POPOLAZIONE]]*(PLAFOND/2)</f>
        <v>74624.375558416446</v>
      </c>
      <c r="M749" s="3">
        <f>+IFERROR(Tabella2026[[#This Row],[reddito_2024]]/Tabella2026[[#This Row],[POP_2024]],"")</f>
        <v>15551.203935479552</v>
      </c>
      <c r="N749" s="3">
        <f>+IF(Tabella2026[[#This Row],[REDDITO COMPLESSIVO PROCAPITE]]&lt;media_aggr_reddito_pc,(media_aggr_reddito_pc-Tabella2026[[#This Row],[REDDITO COMPLESSIVO PROCAPITE]]),0)</f>
        <v>2273.8621271291886</v>
      </c>
      <c r="O749" s="3">
        <f>+Tabella2026[[#This Row],[DIFFERENZA REDDITO INFERIORE ALLA MEDIA DALLA MEDIA]]*Tabella2026[[#This Row],[POP_2024]]</f>
        <v>33973774.041437209</v>
      </c>
      <c r="P749" s="3">
        <f>+Tabella2026[[#This Row],[POPOLAZIONE PER DIFFERENZA ]]/SUM(Tabella2026[[POPOLAZIONE PER DIFFERENZA ]])</f>
        <v>3.0140924380319778E-4</v>
      </c>
      <c r="Q749" s="3">
        <f>+Tabella2026[[#This Row],[INCIDENZA POPOLAZIONE PER DIFFERENZA]]*(PLAFOND-SUM(Tabella2026[CONTRIBUTO SULLA BASE DELLA POPOLAZIONE]))</f>
        <v>88734.655318728939</v>
      </c>
      <c r="R749" s="3">
        <f>+Tabella2026[[#This Row],[CONTRIBUTO SULLA BASE DELLA POPOLAZIONE]]+Tabella2026[[#This Row],[CONTRIBUTO SULLA BASE DEL REDDITO]]</f>
        <v>163359.03087714539</v>
      </c>
      <c r="S749" s="3">
        <f>+Tabella2026[[#This Row],[CONTRIBUTO TOTALE]]/(PLAFOND/N_TESSERE)</f>
        <v>326.71806175429077</v>
      </c>
      <c r="T749" s="3">
        <f>+MAX(CEILING(Tabella2026[[#This Row],[preDEF1]],1),1)</f>
        <v>327</v>
      </c>
      <c r="U749" s="9">
        <f xml:space="preserve"> IF(ROW(Tabella2026[[#This Row],[preDEF2]]) - ROW(Tabella2026[[#Headers],[preDEF2]])&lt;=ABS(SUM(Tabella2026[preDEF2])-N_TESSERE),Tabella2026[[#This Row],[preDEF2]]-1,Tabella2026[[#This Row],[preDEF2]])</f>
        <v>326</v>
      </c>
      <c r="V749" s="21">
        <f>+Tabella2026[[#This Row],[DEF - n. card]]*(PLAFOND/N_TESSERE)</f>
        <v>163000</v>
      </c>
      <c r="W749" s="18"/>
    </row>
    <row r="750" spans="2:23" x14ac:dyDescent="0.25">
      <c r="B750" s="1" t="s">
        <v>1528</v>
      </c>
      <c r="C750" s="2">
        <v>37057</v>
      </c>
      <c r="D750" s="1" t="s">
        <v>1529</v>
      </c>
      <c r="E750" s="1" t="s">
        <v>27</v>
      </c>
      <c r="F750" s="1" t="s">
        <v>26</v>
      </c>
      <c r="G750" s="1" t="s">
        <v>1059</v>
      </c>
      <c r="H750" s="1" t="s">
        <v>15835</v>
      </c>
      <c r="I750" s="5">
        <v>14907</v>
      </c>
      <c r="J750" s="5">
        <v>324974561</v>
      </c>
      <c r="K750" s="3">
        <f>+Tabella2026[[#This Row],[POP_2024]]/SUM(Tabella2026[POP_2024])</f>
        <v>2.5290335837744454E-4</v>
      </c>
      <c r="L750" s="3">
        <f>+Tabella2026[[#This Row],[INCIDENZA POPOLAZIONE]]*(PLAFOND/2)</f>
        <v>74454.559028800897</v>
      </c>
      <c r="M750" s="3">
        <f>+IFERROR(Tabella2026[[#This Row],[reddito_2024]]/Tabella2026[[#This Row],[POP_2024]],"")</f>
        <v>21800.131548936741</v>
      </c>
      <c r="N750" s="3">
        <f>+IF(Tabella2026[[#This Row],[REDDITO COMPLESSIVO PROCAPITE]]&lt;media_aggr_reddito_pc,(media_aggr_reddito_pc-Tabella2026[[#This Row],[REDDITO COMPLESSIVO PROCAPITE]]),0)</f>
        <v>0</v>
      </c>
      <c r="O750" s="3">
        <f>+Tabella2026[[#This Row],[DIFFERENZA REDDITO INFERIORE ALLA MEDIA DALLA MEDIA]]*Tabella2026[[#This Row],[POP_2024]]</f>
        <v>0</v>
      </c>
      <c r="P750" s="3">
        <f>+Tabella2026[[#This Row],[POPOLAZIONE PER DIFFERENZA ]]/SUM(Tabella2026[[POPOLAZIONE PER DIFFERENZA ]])</f>
        <v>0</v>
      </c>
      <c r="Q750" s="3">
        <f>+Tabella2026[[#This Row],[INCIDENZA POPOLAZIONE PER DIFFERENZA]]*(PLAFOND-SUM(Tabella2026[CONTRIBUTO SULLA BASE DELLA POPOLAZIONE]))</f>
        <v>0</v>
      </c>
      <c r="R750" s="3">
        <f>+Tabella2026[[#This Row],[CONTRIBUTO SULLA BASE DELLA POPOLAZIONE]]+Tabella2026[[#This Row],[CONTRIBUTO SULLA BASE DEL REDDITO]]</f>
        <v>74454.559028800897</v>
      </c>
      <c r="S750" s="3">
        <f>+Tabella2026[[#This Row],[CONTRIBUTO TOTALE]]/(PLAFOND/N_TESSERE)</f>
        <v>148.9091180576018</v>
      </c>
      <c r="T750" s="3">
        <f>+MAX(CEILING(Tabella2026[[#This Row],[preDEF1]],1),1)</f>
        <v>149</v>
      </c>
      <c r="U750" s="9">
        <f xml:space="preserve"> IF(ROW(Tabella2026[[#This Row],[preDEF2]]) - ROW(Tabella2026[[#Headers],[preDEF2]])&lt;=ABS(SUM(Tabella2026[preDEF2])-N_TESSERE),Tabella2026[[#This Row],[preDEF2]]-1,Tabella2026[[#This Row],[preDEF2]])</f>
        <v>148</v>
      </c>
      <c r="V750" s="21">
        <f>+Tabella2026[[#This Row],[DEF - n. card]]*(PLAFOND/N_TESSERE)</f>
        <v>74000</v>
      </c>
      <c r="W750" s="18"/>
    </row>
    <row r="751" spans="2:23" x14ac:dyDescent="0.25">
      <c r="B751" s="1" t="s">
        <v>1526</v>
      </c>
      <c r="C751" s="2">
        <v>68012</v>
      </c>
      <c r="D751" s="1" t="s">
        <v>1527</v>
      </c>
      <c r="E751" s="1" t="s">
        <v>96</v>
      </c>
      <c r="F751" s="1" t="s">
        <v>95</v>
      </c>
      <c r="G751" s="1" t="s">
        <v>1059</v>
      </c>
      <c r="H751" s="1" t="s">
        <v>15836</v>
      </c>
      <c r="I751" s="5">
        <v>14902</v>
      </c>
      <c r="J751" s="5">
        <v>215132872</v>
      </c>
      <c r="K751" s="3">
        <f>+Tabella2026[[#This Row],[POP_2024]]/SUM(Tabella2026[POP_2024])</f>
        <v>2.5281853133029305E-4</v>
      </c>
      <c r="L751" s="3">
        <f>+Tabella2026[[#This Row],[INCIDENZA POPOLAZIONE]]*(PLAFOND/2)</f>
        <v>74429.586009739782</v>
      </c>
      <c r="M751" s="3">
        <f>+IFERROR(Tabella2026[[#This Row],[reddito_2024]]/Tabella2026[[#This Row],[POP_2024]],"")</f>
        <v>14436.509998657899</v>
      </c>
      <c r="N751" s="3">
        <f>+IF(Tabella2026[[#This Row],[REDDITO COMPLESSIVO PROCAPITE]]&lt;media_aggr_reddito_pc,(media_aggr_reddito_pc-Tabella2026[[#This Row],[REDDITO COMPLESSIVO PROCAPITE]]),0)</f>
        <v>3388.5560639508421</v>
      </c>
      <c r="O751" s="3">
        <f>+Tabella2026[[#This Row],[DIFFERENZA REDDITO INFERIORE ALLA MEDIA DALLA MEDIA]]*Tabella2026[[#This Row],[POP_2024]]</f>
        <v>50496262.464995451</v>
      </c>
      <c r="P751" s="3">
        <f>+Tabella2026[[#This Row],[POPOLAZIONE PER DIFFERENZA ]]/SUM(Tabella2026[[POPOLAZIONE PER DIFFERENZA ]])</f>
        <v>4.4799380445335467E-4</v>
      </c>
      <c r="Q751" s="3">
        <f>+Tabella2026[[#This Row],[INCIDENZA POPOLAZIONE PER DIFFERENZA]]*(PLAFOND-SUM(Tabella2026[CONTRIBUTO SULLA BASE DELLA POPOLAZIONE]))</f>
        <v>131889.0400357148</v>
      </c>
      <c r="R751" s="3">
        <f>+Tabella2026[[#This Row],[CONTRIBUTO SULLA BASE DELLA POPOLAZIONE]]+Tabella2026[[#This Row],[CONTRIBUTO SULLA BASE DEL REDDITO]]</f>
        <v>206318.62604545458</v>
      </c>
      <c r="S751" s="3">
        <f>+Tabella2026[[#This Row],[CONTRIBUTO TOTALE]]/(PLAFOND/N_TESSERE)</f>
        <v>412.63725209090916</v>
      </c>
      <c r="T751" s="3">
        <f>+MAX(CEILING(Tabella2026[[#This Row],[preDEF1]],1),1)</f>
        <v>413</v>
      </c>
      <c r="U751" s="9">
        <f xml:space="preserve"> IF(ROW(Tabella2026[[#This Row],[preDEF2]]) - ROW(Tabella2026[[#Headers],[preDEF2]])&lt;=ABS(SUM(Tabella2026[preDEF2])-N_TESSERE),Tabella2026[[#This Row],[preDEF2]]-1,Tabella2026[[#This Row],[preDEF2]])</f>
        <v>412</v>
      </c>
      <c r="V751" s="21">
        <f>+Tabella2026[[#This Row],[DEF - n. card]]*(PLAFOND/N_TESSERE)</f>
        <v>206000</v>
      </c>
      <c r="W751" s="18"/>
    </row>
    <row r="752" spans="2:23" x14ac:dyDescent="0.25">
      <c r="B752" s="1" t="s">
        <v>1520</v>
      </c>
      <c r="C752" s="2">
        <v>33021</v>
      </c>
      <c r="D752" s="1" t="s">
        <v>1521</v>
      </c>
      <c r="E752" s="1" t="s">
        <v>27</v>
      </c>
      <c r="F752" s="1" t="s">
        <v>112</v>
      </c>
      <c r="G752" s="1" t="s">
        <v>1059</v>
      </c>
      <c r="H752" s="1" t="s">
        <v>15835</v>
      </c>
      <c r="I752" s="5">
        <v>14887</v>
      </c>
      <c r="J752" s="5">
        <v>309274909</v>
      </c>
      <c r="K752" s="3">
        <f>+Tabella2026[[#This Row],[POP_2024]]/SUM(Tabella2026[POP_2024])</f>
        <v>2.5256405018883859E-4</v>
      </c>
      <c r="L752" s="3">
        <f>+Tabella2026[[#This Row],[INCIDENZA POPOLAZIONE]]*(PLAFOND/2)</f>
        <v>74354.666952556436</v>
      </c>
      <c r="M752" s="3">
        <f>+IFERROR(Tabella2026[[#This Row],[reddito_2024]]/Tabella2026[[#This Row],[POP_2024]],"")</f>
        <v>20774.830993484247</v>
      </c>
      <c r="N752" s="3">
        <f>+IF(Tabella2026[[#This Row],[REDDITO COMPLESSIVO PROCAPITE]]&lt;media_aggr_reddito_pc,(media_aggr_reddito_pc-Tabella2026[[#This Row],[REDDITO COMPLESSIVO PROCAPITE]]),0)</f>
        <v>0</v>
      </c>
      <c r="O752" s="3">
        <f>+Tabella2026[[#This Row],[DIFFERENZA REDDITO INFERIORE ALLA MEDIA DALLA MEDIA]]*Tabella2026[[#This Row],[POP_2024]]</f>
        <v>0</v>
      </c>
      <c r="P752" s="3">
        <f>+Tabella2026[[#This Row],[POPOLAZIONE PER DIFFERENZA ]]/SUM(Tabella2026[[POPOLAZIONE PER DIFFERENZA ]])</f>
        <v>0</v>
      </c>
      <c r="Q752" s="3">
        <f>+Tabella2026[[#This Row],[INCIDENZA POPOLAZIONE PER DIFFERENZA]]*(PLAFOND-SUM(Tabella2026[CONTRIBUTO SULLA BASE DELLA POPOLAZIONE]))</f>
        <v>0</v>
      </c>
      <c r="R752" s="3">
        <f>+Tabella2026[[#This Row],[CONTRIBUTO SULLA BASE DELLA POPOLAZIONE]]+Tabella2026[[#This Row],[CONTRIBUTO SULLA BASE DEL REDDITO]]</f>
        <v>74354.666952556436</v>
      </c>
      <c r="S752" s="3">
        <f>+Tabella2026[[#This Row],[CONTRIBUTO TOTALE]]/(PLAFOND/N_TESSERE)</f>
        <v>148.70933390511289</v>
      </c>
      <c r="T752" s="3">
        <f>+MAX(CEILING(Tabella2026[[#This Row],[preDEF1]],1),1)</f>
        <v>149</v>
      </c>
      <c r="U752" s="9">
        <f xml:space="preserve"> IF(ROW(Tabella2026[[#This Row],[preDEF2]]) - ROW(Tabella2026[[#Headers],[preDEF2]])&lt;=ABS(SUM(Tabella2026[preDEF2])-N_TESSERE),Tabella2026[[#This Row],[preDEF2]]-1,Tabella2026[[#This Row],[preDEF2]])</f>
        <v>148</v>
      </c>
      <c r="V752" s="21">
        <f>+Tabella2026[[#This Row],[DEF - n. card]]*(PLAFOND/N_TESSERE)</f>
        <v>74000</v>
      </c>
      <c r="W752" s="18"/>
    </row>
    <row r="753" spans="2:23" x14ac:dyDescent="0.25">
      <c r="B753" s="1" t="s">
        <v>1550</v>
      </c>
      <c r="C753" s="2">
        <v>17127</v>
      </c>
      <c r="D753" s="1" t="s">
        <v>1551</v>
      </c>
      <c r="E753" s="1" t="s">
        <v>12</v>
      </c>
      <c r="F753" s="1" t="s">
        <v>50</v>
      </c>
      <c r="G753" s="1" t="s">
        <v>1059</v>
      </c>
      <c r="H753" s="1" t="s">
        <v>15835</v>
      </c>
      <c r="I753" s="5">
        <v>14855</v>
      </c>
      <c r="J753" s="5">
        <v>253251906</v>
      </c>
      <c r="K753" s="3">
        <f>+Tabella2026[[#This Row],[POP_2024]]/SUM(Tabella2026[POP_2024])</f>
        <v>2.5202115708706905E-4</v>
      </c>
      <c r="L753" s="3">
        <f>+Tabella2026[[#This Row],[INCIDENZA POPOLAZIONE]]*(PLAFOND/2)</f>
        <v>74194.839630565315</v>
      </c>
      <c r="M753" s="3">
        <f>+IFERROR(Tabella2026[[#This Row],[reddito_2024]]/Tabella2026[[#This Row],[POP_2024]],"")</f>
        <v>17048.260249074385</v>
      </c>
      <c r="N753" s="3">
        <f>+IF(Tabella2026[[#This Row],[REDDITO COMPLESSIVO PROCAPITE]]&lt;media_aggr_reddito_pc,(media_aggr_reddito_pc-Tabella2026[[#This Row],[REDDITO COMPLESSIVO PROCAPITE]]),0)</f>
        <v>776.80581353435628</v>
      </c>
      <c r="O753" s="3">
        <f>+Tabella2026[[#This Row],[DIFFERENZA REDDITO INFERIORE ALLA MEDIA DALLA MEDIA]]*Tabella2026[[#This Row],[POP_2024]]</f>
        <v>11539450.360052863</v>
      </c>
      <c r="P753" s="3">
        <f>+Tabella2026[[#This Row],[POPOLAZIONE PER DIFFERENZA ]]/SUM(Tabella2026[[POPOLAZIONE PER DIFFERENZA ]])</f>
        <v>1.0237593864861463E-4</v>
      </c>
      <c r="Q753" s="3">
        <f>+Tabella2026[[#This Row],[INCIDENZA POPOLAZIONE PER DIFFERENZA]]*(PLAFOND-SUM(Tabella2026[CONTRIBUTO SULLA BASE DELLA POPOLAZIONE]))</f>
        <v>30139.399556198281</v>
      </c>
      <c r="R753" s="3">
        <f>+Tabella2026[[#This Row],[CONTRIBUTO SULLA BASE DELLA POPOLAZIONE]]+Tabella2026[[#This Row],[CONTRIBUTO SULLA BASE DEL REDDITO]]</f>
        <v>104334.23918676359</v>
      </c>
      <c r="S753" s="3">
        <f>+Tabella2026[[#This Row],[CONTRIBUTO TOTALE]]/(PLAFOND/N_TESSERE)</f>
        <v>208.66847837352717</v>
      </c>
      <c r="T753" s="3">
        <f>+MAX(CEILING(Tabella2026[[#This Row],[preDEF1]],1),1)</f>
        <v>209</v>
      </c>
      <c r="U753" s="9">
        <f xml:space="preserve"> IF(ROW(Tabella2026[[#This Row],[preDEF2]]) - ROW(Tabella2026[[#Headers],[preDEF2]])&lt;=ABS(SUM(Tabella2026[preDEF2])-N_TESSERE),Tabella2026[[#This Row],[preDEF2]]-1,Tabella2026[[#This Row],[preDEF2]])</f>
        <v>208</v>
      </c>
      <c r="V753" s="21">
        <f>+Tabella2026[[#This Row],[DEF - n. card]]*(PLAFOND/N_TESSERE)</f>
        <v>104000</v>
      </c>
      <c r="W753" s="18"/>
    </row>
    <row r="754" spans="2:23" x14ac:dyDescent="0.25">
      <c r="B754" s="1" t="s">
        <v>1576</v>
      </c>
      <c r="C754" s="2">
        <v>34009</v>
      </c>
      <c r="D754" s="1" t="s">
        <v>1577</v>
      </c>
      <c r="E754" s="1" t="s">
        <v>27</v>
      </c>
      <c r="F754" s="1" t="s">
        <v>52</v>
      </c>
      <c r="G754" s="1" t="s">
        <v>1059</v>
      </c>
      <c r="H754" s="1" t="s">
        <v>15835</v>
      </c>
      <c r="I754" s="5">
        <v>14854</v>
      </c>
      <c r="J754" s="5">
        <v>351782138</v>
      </c>
      <c r="K754" s="3">
        <f>+Tabella2026[[#This Row],[POP_2024]]/SUM(Tabella2026[POP_2024])</f>
        <v>2.5200419167763878E-4</v>
      </c>
      <c r="L754" s="3">
        <f>+Tabella2026[[#This Row],[INCIDENZA POPOLAZIONE]]*(PLAFOND/2)</f>
        <v>74189.845026753101</v>
      </c>
      <c r="M754" s="3">
        <f>+IFERROR(Tabella2026[[#This Row],[reddito_2024]]/Tabella2026[[#This Row],[POP_2024]],"")</f>
        <v>23682.65369597415</v>
      </c>
      <c r="N754" s="3">
        <f>+IF(Tabella2026[[#This Row],[REDDITO COMPLESSIVO PROCAPITE]]&lt;media_aggr_reddito_pc,(media_aggr_reddito_pc-Tabella2026[[#This Row],[REDDITO COMPLESSIVO PROCAPITE]]),0)</f>
        <v>0</v>
      </c>
      <c r="O754" s="3">
        <f>+Tabella2026[[#This Row],[DIFFERENZA REDDITO INFERIORE ALLA MEDIA DALLA MEDIA]]*Tabella2026[[#This Row],[POP_2024]]</f>
        <v>0</v>
      </c>
      <c r="P754" s="3">
        <f>+Tabella2026[[#This Row],[POPOLAZIONE PER DIFFERENZA ]]/SUM(Tabella2026[[POPOLAZIONE PER DIFFERENZA ]])</f>
        <v>0</v>
      </c>
      <c r="Q754" s="3">
        <f>+Tabella2026[[#This Row],[INCIDENZA POPOLAZIONE PER DIFFERENZA]]*(PLAFOND-SUM(Tabella2026[CONTRIBUTO SULLA BASE DELLA POPOLAZIONE]))</f>
        <v>0</v>
      </c>
      <c r="R754" s="3">
        <f>+Tabella2026[[#This Row],[CONTRIBUTO SULLA BASE DELLA POPOLAZIONE]]+Tabella2026[[#This Row],[CONTRIBUTO SULLA BASE DEL REDDITO]]</f>
        <v>74189.845026753101</v>
      </c>
      <c r="S754" s="3">
        <f>+Tabella2026[[#This Row],[CONTRIBUTO TOTALE]]/(PLAFOND/N_TESSERE)</f>
        <v>148.37969005350621</v>
      </c>
      <c r="T754" s="3">
        <f>+MAX(CEILING(Tabella2026[[#This Row],[preDEF1]],1),1)</f>
        <v>149</v>
      </c>
      <c r="U754" s="9">
        <f xml:space="preserve"> IF(ROW(Tabella2026[[#This Row],[preDEF2]]) - ROW(Tabella2026[[#Headers],[preDEF2]])&lt;=ABS(SUM(Tabella2026[preDEF2])-N_TESSERE),Tabella2026[[#This Row],[preDEF2]]-1,Tabella2026[[#This Row],[preDEF2]])</f>
        <v>148</v>
      </c>
      <c r="V754" s="21">
        <f>+Tabella2026[[#This Row],[DEF - n. card]]*(PLAFOND/N_TESSERE)</f>
        <v>74000</v>
      </c>
      <c r="W754" s="18"/>
    </row>
    <row r="755" spans="2:23" x14ac:dyDescent="0.25">
      <c r="B755" s="1" t="s">
        <v>1488</v>
      </c>
      <c r="C755" s="2">
        <v>75030</v>
      </c>
      <c r="D755" s="1" t="s">
        <v>1489</v>
      </c>
      <c r="E755" s="1" t="s">
        <v>33</v>
      </c>
      <c r="F755" s="1" t="s">
        <v>132</v>
      </c>
      <c r="G755" s="1" t="s">
        <v>1059</v>
      </c>
      <c r="H755" s="1" t="s">
        <v>15836</v>
      </c>
      <c r="I755" s="5">
        <v>14836</v>
      </c>
      <c r="J755" s="5">
        <v>173585670</v>
      </c>
      <c r="K755" s="3">
        <f>+Tabella2026[[#This Row],[POP_2024]]/SUM(Tabella2026[POP_2024])</f>
        <v>2.5169881430789343E-4</v>
      </c>
      <c r="L755" s="3">
        <f>+Tabella2026[[#This Row],[INCIDENZA POPOLAZIONE]]*(PLAFOND/2)</f>
        <v>74099.942158133097</v>
      </c>
      <c r="M755" s="3">
        <f>+IFERROR(Tabella2026[[#This Row],[reddito_2024]]/Tabella2026[[#This Row],[POP_2024]],"")</f>
        <v>11700.301294149367</v>
      </c>
      <c r="N755" s="3">
        <f>+IF(Tabella2026[[#This Row],[REDDITO COMPLESSIVO PROCAPITE]]&lt;media_aggr_reddito_pc,(media_aggr_reddito_pc-Tabella2026[[#This Row],[REDDITO COMPLESSIVO PROCAPITE]]),0)</f>
        <v>6124.764768459374</v>
      </c>
      <c r="O755" s="3">
        <f>+Tabella2026[[#This Row],[DIFFERENZA REDDITO INFERIORE ALLA MEDIA DALLA MEDIA]]*Tabella2026[[#This Row],[POP_2024]]</f>
        <v>90867010.104863271</v>
      </c>
      <c r="P755" s="3">
        <f>+Tabella2026[[#This Row],[POPOLAZIONE PER DIFFERENZA ]]/SUM(Tabella2026[[POPOLAZIONE PER DIFFERENZA ]])</f>
        <v>8.0615585330494994E-4</v>
      </c>
      <c r="Q755" s="3">
        <f>+Tabella2026[[#This Row],[INCIDENZA POPOLAZIONE PER DIFFERENZA]]*(PLAFOND-SUM(Tabella2026[CONTRIBUTO SULLA BASE DELLA POPOLAZIONE]))</f>
        <v>237331.67859608826</v>
      </c>
      <c r="R755" s="3">
        <f>+Tabella2026[[#This Row],[CONTRIBUTO SULLA BASE DELLA POPOLAZIONE]]+Tabella2026[[#This Row],[CONTRIBUTO SULLA BASE DEL REDDITO]]</f>
        <v>311431.62075422134</v>
      </c>
      <c r="S755" s="3">
        <f>+Tabella2026[[#This Row],[CONTRIBUTO TOTALE]]/(PLAFOND/N_TESSERE)</f>
        <v>622.86324150844268</v>
      </c>
      <c r="T755" s="3">
        <f>+MAX(CEILING(Tabella2026[[#This Row],[preDEF1]],1),1)</f>
        <v>623</v>
      </c>
      <c r="U755" s="9">
        <f xml:space="preserve"> IF(ROW(Tabella2026[[#This Row],[preDEF2]]) - ROW(Tabella2026[[#Headers],[preDEF2]])&lt;=ABS(SUM(Tabella2026[preDEF2])-N_TESSERE),Tabella2026[[#This Row],[preDEF2]]-1,Tabella2026[[#This Row],[preDEF2]])</f>
        <v>622</v>
      </c>
      <c r="V755" s="21">
        <f>+Tabella2026[[#This Row],[DEF - n. card]]*(PLAFOND/N_TESSERE)</f>
        <v>311000</v>
      </c>
      <c r="W755" s="18"/>
    </row>
    <row r="756" spans="2:23" x14ac:dyDescent="0.25">
      <c r="B756" s="1" t="s">
        <v>1578</v>
      </c>
      <c r="C756" s="2">
        <v>67035</v>
      </c>
      <c r="D756" s="1" t="s">
        <v>1579</v>
      </c>
      <c r="E756" s="1" t="s">
        <v>96</v>
      </c>
      <c r="F756" s="1" t="s">
        <v>298</v>
      </c>
      <c r="G756" s="1" t="s">
        <v>1059</v>
      </c>
      <c r="H756" s="1" t="s">
        <v>15836</v>
      </c>
      <c r="I756" s="5">
        <v>14803</v>
      </c>
      <c r="J756" s="5">
        <v>227474188</v>
      </c>
      <c r="K756" s="3">
        <f>+Tabella2026[[#This Row],[POP_2024]]/SUM(Tabella2026[POP_2024])</f>
        <v>2.5113895579669362E-4</v>
      </c>
      <c r="L756" s="3">
        <f>+Tabella2026[[#This Row],[INCIDENZA POPOLAZIONE]]*(PLAFOND/2)</f>
        <v>73935.120232329748</v>
      </c>
      <c r="M756" s="3">
        <f>+IFERROR(Tabella2026[[#This Row],[reddito_2024]]/Tabella2026[[#This Row],[POP_2024]],"")</f>
        <v>15366.762683239884</v>
      </c>
      <c r="N756" s="3">
        <f>+IF(Tabella2026[[#This Row],[REDDITO COMPLESSIVO PROCAPITE]]&lt;media_aggr_reddito_pc,(media_aggr_reddito_pc-Tabella2026[[#This Row],[REDDITO COMPLESSIVO PROCAPITE]]),0)</f>
        <v>2458.3033793688573</v>
      </c>
      <c r="O756" s="3">
        <f>+Tabella2026[[#This Row],[DIFFERENZA REDDITO INFERIORE ALLA MEDIA DALLA MEDIA]]*Tabella2026[[#This Row],[POP_2024]]</f>
        <v>36390264.924797192</v>
      </c>
      <c r="P756" s="3">
        <f>+Tabella2026[[#This Row],[POPOLAZIONE PER DIFFERENZA ]]/SUM(Tabella2026[[POPOLAZIONE PER DIFFERENZA ]])</f>
        <v>3.2284791849746328E-4</v>
      </c>
      <c r="Q756" s="3">
        <f>+Tabella2026[[#This Row],[INCIDENZA POPOLAZIONE PER DIFFERENZA]]*(PLAFOND-SUM(Tabella2026[CONTRIBUTO SULLA BASE DELLA POPOLAZIONE]))</f>
        <v>95046.185069714702</v>
      </c>
      <c r="R756" s="3">
        <f>+Tabella2026[[#This Row],[CONTRIBUTO SULLA BASE DELLA POPOLAZIONE]]+Tabella2026[[#This Row],[CONTRIBUTO SULLA BASE DEL REDDITO]]</f>
        <v>168981.30530204443</v>
      </c>
      <c r="S756" s="3">
        <f>+Tabella2026[[#This Row],[CONTRIBUTO TOTALE]]/(PLAFOND/N_TESSERE)</f>
        <v>337.96261060408887</v>
      </c>
      <c r="T756" s="3">
        <f>+MAX(CEILING(Tabella2026[[#This Row],[preDEF1]],1),1)</f>
        <v>338</v>
      </c>
      <c r="U756" s="9">
        <f xml:space="preserve"> IF(ROW(Tabella2026[[#This Row],[preDEF2]]) - ROW(Tabella2026[[#Headers],[preDEF2]])&lt;=ABS(SUM(Tabella2026[preDEF2])-N_TESSERE),Tabella2026[[#This Row],[preDEF2]]-1,Tabella2026[[#This Row],[preDEF2]])</f>
        <v>337</v>
      </c>
      <c r="V756" s="21">
        <f>+Tabella2026[[#This Row],[DEF - n. card]]*(PLAFOND/N_TESSERE)</f>
        <v>168500</v>
      </c>
      <c r="W756" s="18"/>
    </row>
    <row r="757" spans="2:23" x14ac:dyDescent="0.25">
      <c r="B757" s="1" t="s">
        <v>1560</v>
      </c>
      <c r="C757" s="2">
        <v>61077</v>
      </c>
      <c r="D757" s="1" t="s">
        <v>1561</v>
      </c>
      <c r="E757" s="1" t="s">
        <v>15</v>
      </c>
      <c r="F757" s="1" t="s">
        <v>184</v>
      </c>
      <c r="G757" s="1" t="s">
        <v>1059</v>
      </c>
      <c r="H757" s="1" t="s">
        <v>15836</v>
      </c>
      <c r="I757" s="5">
        <v>14758</v>
      </c>
      <c r="J757" s="5">
        <v>133101396</v>
      </c>
      <c r="K757" s="3">
        <f>+Tabella2026[[#This Row],[POP_2024]]/SUM(Tabella2026[POP_2024])</f>
        <v>2.5037551237233022E-4</v>
      </c>
      <c r="L757" s="3">
        <f>+Tabella2026[[#This Row],[INCIDENZA POPOLAZIONE]]*(PLAFOND/2)</f>
        <v>73710.363060779739</v>
      </c>
      <c r="M757" s="3">
        <f>+IFERROR(Tabella2026[[#This Row],[reddito_2024]]/Tabella2026[[#This Row],[POP_2024]],"")</f>
        <v>9018.9318335817861</v>
      </c>
      <c r="N757" s="3">
        <f>+IF(Tabella2026[[#This Row],[REDDITO COMPLESSIVO PROCAPITE]]&lt;media_aggr_reddito_pc,(media_aggr_reddito_pc-Tabella2026[[#This Row],[REDDITO COMPLESSIVO PROCAPITE]]),0)</f>
        <v>8806.1342290269549</v>
      </c>
      <c r="O757" s="3">
        <f>+Tabella2026[[#This Row],[DIFFERENZA REDDITO INFERIORE ALLA MEDIA DALLA MEDIA]]*Tabella2026[[#This Row],[POP_2024]]</f>
        <v>129960928.9519798</v>
      </c>
      <c r="P757" s="3">
        <f>+Tabella2026[[#This Row],[POPOLAZIONE PER DIFFERENZA ]]/SUM(Tabella2026[[POPOLAZIONE PER DIFFERENZA ]])</f>
        <v>1.1529901055914674E-3</v>
      </c>
      <c r="Q757" s="3">
        <f>+Tabella2026[[#This Row],[INCIDENZA POPOLAZIONE PER DIFFERENZA]]*(PLAFOND-SUM(Tabella2026[CONTRIBUTO SULLA BASE DELLA POPOLAZIONE]))</f>
        <v>339439.42234355019</v>
      </c>
      <c r="R757" s="3">
        <f>+Tabella2026[[#This Row],[CONTRIBUTO SULLA BASE DELLA POPOLAZIONE]]+Tabella2026[[#This Row],[CONTRIBUTO SULLA BASE DEL REDDITO]]</f>
        <v>413149.78540432994</v>
      </c>
      <c r="S757" s="3">
        <f>+Tabella2026[[#This Row],[CONTRIBUTO TOTALE]]/(PLAFOND/N_TESSERE)</f>
        <v>826.29957080865984</v>
      </c>
      <c r="T757" s="3">
        <f>+MAX(CEILING(Tabella2026[[#This Row],[preDEF1]],1),1)</f>
        <v>827</v>
      </c>
      <c r="U757" s="9">
        <f xml:space="preserve"> IF(ROW(Tabella2026[[#This Row],[preDEF2]]) - ROW(Tabella2026[[#Headers],[preDEF2]])&lt;=ABS(SUM(Tabella2026[preDEF2])-N_TESSERE),Tabella2026[[#This Row],[preDEF2]]-1,Tabella2026[[#This Row],[preDEF2]])</f>
        <v>826</v>
      </c>
      <c r="V757" s="21">
        <f>+Tabella2026[[#This Row],[DEF - n. card]]*(PLAFOND/N_TESSERE)</f>
        <v>413000</v>
      </c>
      <c r="W757" s="18"/>
    </row>
    <row r="758" spans="2:23" x14ac:dyDescent="0.25">
      <c r="B758" s="1" t="s">
        <v>1542</v>
      </c>
      <c r="C758" s="2">
        <v>20021</v>
      </c>
      <c r="D758" s="1" t="s">
        <v>1543</v>
      </c>
      <c r="E758" s="1" t="s">
        <v>12</v>
      </c>
      <c r="F758" s="1" t="s">
        <v>332</v>
      </c>
      <c r="G758" s="1" t="s">
        <v>1059</v>
      </c>
      <c r="H758" s="1" t="s">
        <v>15835</v>
      </c>
      <c r="I758" s="5">
        <v>14739</v>
      </c>
      <c r="J758" s="5">
        <v>325616211</v>
      </c>
      <c r="K758" s="3">
        <f>+Tabella2026[[#This Row],[POP_2024]]/SUM(Tabella2026[POP_2024])</f>
        <v>2.5005316959315454E-4</v>
      </c>
      <c r="L758" s="3">
        <f>+Tabella2026[[#This Row],[INCIDENZA POPOLAZIONE]]*(PLAFOND/2)</f>
        <v>73615.465588347506</v>
      </c>
      <c r="M758" s="3">
        <f>+IFERROR(Tabella2026[[#This Row],[reddito_2024]]/Tabella2026[[#This Row],[POP_2024]],"")</f>
        <v>22092.150824343578</v>
      </c>
      <c r="N758" s="3">
        <f>+IF(Tabella2026[[#This Row],[REDDITO COMPLESSIVO PROCAPITE]]&lt;media_aggr_reddito_pc,(media_aggr_reddito_pc-Tabella2026[[#This Row],[REDDITO COMPLESSIVO PROCAPITE]]),0)</f>
        <v>0</v>
      </c>
      <c r="O758" s="3">
        <f>+Tabella2026[[#This Row],[DIFFERENZA REDDITO INFERIORE ALLA MEDIA DALLA MEDIA]]*Tabella2026[[#This Row],[POP_2024]]</f>
        <v>0</v>
      </c>
      <c r="P758" s="3">
        <f>+Tabella2026[[#This Row],[POPOLAZIONE PER DIFFERENZA ]]/SUM(Tabella2026[[POPOLAZIONE PER DIFFERENZA ]])</f>
        <v>0</v>
      </c>
      <c r="Q758" s="3">
        <f>+Tabella2026[[#This Row],[INCIDENZA POPOLAZIONE PER DIFFERENZA]]*(PLAFOND-SUM(Tabella2026[CONTRIBUTO SULLA BASE DELLA POPOLAZIONE]))</f>
        <v>0</v>
      </c>
      <c r="R758" s="3">
        <f>+Tabella2026[[#This Row],[CONTRIBUTO SULLA BASE DELLA POPOLAZIONE]]+Tabella2026[[#This Row],[CONTRIBUTO SULLA BASE DEL REDDITO]]</f>
        <v>73615.465588347506</v>
      </c>
      <c r="S758" s="3">
        <f>+Tabella2026[[#This Row],[CONTRIBUTO TOTALE]]/(PLAFOND/N_TESSERE)</f>
        <v>147.23093117669501</v>
      </c>
      <c r="T758" s="3">
        <f>+MAX(CEILING(Tabella2026[[#This Row],[preDEF1]],1),1)</f>
        <v>148</v>
      </c>
      <c r="U758" s="9">
        <f xml:space="preserve"> IF(ROW(Tabella2026[[#This Row],[preDEF2]]) - ROW(Tabella2026[[#Headers],[preDEF2]])&lt;=ABS(SUM(Tabella2026[preDEF2])-N_TESSERE),Tabella2026[[#This Row],[preDEF2]]-1,Tabella2026[[#This Row],[preDEF2]])</f>
        <v>147</v>
      </c>
      <c r="V758" s="21">
        <f>+Tabella2026[[#This Row],[DEF - n. card]]*(PLAFOND/N_TESSERE)</f>
        <v>73500</v>
      </c>
      <c r="W758" s="18"/>
    </row>
    <row r="759" spans="2:23" x14ac:dyDescent="0.25">
      <c r="B759" s="1" t="s">
        <v>1504</v>
      </c>
      <c r="C759" s="2">
        <v>80093</v>
      </c>
      <c r="D759" s="1" t="s">
        <v>1505</v>
      </c>
      <c r="E759" s="1" t="s">
        <v>61</v>
      </c>
      <c r="F759" s="1" t="s">
        <v>62</v>
      </c>
      <c r="G759" s="1" t="s">
        <v>1059</v>
      </c>
      <c r="H759" s="1" t="s">
        <v>15836</v>
      </c>
      <c r="I759" s="5">
        <v>14722</v>
      </c>
      <c r="J759" s="5">
        <v>150792664</v>
      </c>
      <c r="K759" s="3">
        <f>+Tabella2026[[#This Row],[POP_2024]]/SUM(Tabella2026[POP_2024])</f>
        <v>2.4976475763283947E-4</v>
      </c>
      <c r="L759" s="3">
        <f>+Tabella2026[[#This Row],[INCIDENZA POPOLAZIONE]]*(PLAFOND/2)</f>
        <v>73530.557323539717</v>
      </c>
      <c r="M759" s="3">
        <f>+IFERROR(Tabella2026[[#This Row],[reddito_2024]]/Tabella2026[[#This Row],[POP_2024]],"")</f>
        <v>10242.675180002718</v>
      </c>
      <c r="N759" s="3">
        <f>+IF(Tabella2026[[#This Row],[REDDITO COMPLESSIVO PROCAPITE]]&lt;media_aggr_reddito_pc,(media_aggr_reddito_pc-Tabella2026[[#This Row],[REDDITO COMPLESSIVO PROCAPITE]]),0)</f>
        <v>7582.3908826060233</v>
      </c>
      <c r="O759" s="3">
        <f>+Tabella2026[[#This Row],[DIFFERENZA REDDITO INFERIORE ALLA MEDIA DALLA MEDIA]]*Tabella2026[[#This Row],[POP_2024]]</f>
        <v>111627958.57372588</v>
      </c>
      <c r="P759" s="3">
        <f>+Tabella2026[[#This Row],[POPOLAZIONE PER DIFFERENZA ]]/SUM(Tabella2026[[POPOLAZIONE PER DIFFERENZA ]])</f>
        <v>9.9034327301889815E-4</v>
      </c>
      <c r="Q759" s="3">
        <f>+Tabella2026[[#This Row],[INCIDENZA POPOLAZIONE PER DIFFERENZA]]*(PLAFOND-SUM(Tabella2026[CONTRIBUTO SULLA BASE DELLA POPOLAZIONE]))</f>
        <v>291556.31681931001</v>
      </c>
      <c r="R759" s="3">
        <f>+Tabella2026[[#This Row],[CONTRIBUTO SULLA BASE DELLA POPOLAZIONE]]+Tabella2026[[#This Row],[CONTRIBUTO SULLA BASE DEL REDDITO]]</f>
        <v>365086.8741428497</v>
      </c>
      <c r="S759" s="3">
        <f>+Tabella2026[[#This Row],[CONTRIBUTO TOTALE]]/(PLAFOND/N_TESSERE)</f>
        <v>730.17374828569939</v>
      </c>
      <c r="T759" s="3">
        <f>+MAX(CEILING(Tabella2026[[#This Row],[preDEF1]],1),1)</f>
        <v>731</v>
      </c>
      <c r="U759" s="9">
        <f xml:space="preserve"> IF(ROW(Tabella2026[[#This Row],[preDEF2]]) - ROW(Tabella2026[[#Headers],[preDEF2]])&lt;=ABS(SUM(Tabella2026[preDEF2])-N_TESSERE),Tabella2026[[#This Row],[preDEF2]]-1,Tabella2026[[#This Row],[preDEF2]])</f>
        <v>730</v>
      </c>
      <c r="V759" s="21">
        <f>+Tabella2026[[#This Row],[DEF - n. card]]*(PLAFOND/N_TESSERE)</f>
        <v>365000</v>
      </c>
      <c r="W759" s="18"/>
    </row>
    <row r="760" spans="2:23" x14ac:dyDescent="0.25">
      <c r="B760" s="1" t="s">
        <v>1540</v>
      </c>
      <c r="C760" s="2">
        <v>12032</v>
      </c>
      <c r="D760" s="1" t="s">
        <v>1541</v>
      </c>
      <c r="E760" s="1" t="s">
        <v>12</v>
      </c>
      <c r="F760" s="1" t="s">
        <v>157</v>
      </c>
      <c r="G760" s="1" t="s">
        <v>1059</v>
      </c>
      <c r="H760" s="1" t="s">
        <v>15835</v>
      </c>
      <c r="I760" s="5">
        <v>14715</v>
      </c>
      <c r="J760" s="5">
        <v>287273302</v>
      </c>
      <c r="K760" s="3">
        <f>+Tabella2026[[#This Row],[POP_2024]]/SUM(Tabella2026[POP_2024])</f>
        <v>2.4964599976682743E-4</v>
      </c>
      <c r="L760" s="3">
        <f>+Tabella2026[[#This Row],[INCIDENZA POPOLAZIONE]]*(PLAFOND/2)</f>
        <v>73495.595096854173</v>
      </c>
      <c r="M760" s="3">
        <f>+IFERROR(Tabella2026[[#This Row],[reddito_2024]]/Tabella2026[[#This Row],[POP_2024]],"")</f>
        <v>19522.480598029222</v>
      </c>
      <c r="N760" s="3">
        <f>+IF(Tabella2026[[#This Row],[REDDITO COMPLESSIVO PROCAPITE]]&lt;media_aggr_reddito_pc,(media_aggr_reddito_pc-Tabella2026[[#This Row],[REDDITO COMPLESSIVO PROCAPITE]]),0)</f>
        <v>0</v>
      </c>
      <c r="O760" s="3">
        <f>+Tabella2026[[#This Row],[DIFFERENZA REDDITO INFERIORE ALLA MEDIA DALLA MEDIA]]*Tabella2026[[#This Row],[POP_2024]]</f>
        <v>0</v>
      </c>
      <c r="P760" s="3">
        <f>+Tabella2026[[#This Row],[POPOLAZIONE PER DIFFERENZA ]]/SUM(Tabella2026[[POPOLAZIONE PER DIFFERENZA ]])</f>
        <v>0</v>
      </c>
      <c r="Q760" s="3">
        <f>+Tabella2026[[#This Row],[INCIDENZA POPOLAZIONE PER DIFFERENZA]]*(PLAFOND-SUM(Tabella2026[CONTRIBUTO SULLA BASE DELLA POPOLAZIONE]))</f>
        <v>0</v>
      </c>
      <c r="R760" s="3">
        <f>+Tabella2026[[#This Row],[CONTRIBUTO SULLA BASE DELLA POPOLAZIONE]]+Tabella2026[[#This Row],[CONTRIBUTO SULLA BASE DEL REDDITO]]</f>
        <v>73495.595096854173</v>
      </c>
      <c r="S760" s="3">
        <f>+Tabella2026[[#This Row],[CONTRIBUTO TOTALE]]/(PLAFOND/N_TESSERE)</f>
        <v>146.99119019370835</v>
      </c>
      <c r="T760" s="3">
        <f>+MAX(CEILING(Tabella2026[[#This Row],[preDEF1]],1),1)</f>
        <v>147</v>
      </c>
      <c r="U760" s="9">
        <f xml:space="preserve"> IF(ROW(Tabella2026[[#This Row],[preDEF2]]) - ROW(Tabella2026[[#Headers],[preDEF2]])&lt;=ABS(SUM(Tabella2026[preDEF2])-N_TESSERE),Tabella2026[[#This Row],[preDEF2]]-1,Tabella2026[[#This Row],[preDEF2]])</f>
        <v>146</v>
      </c>
      <c r="V760" s="21">
        <f>+Tabella2026[[#This Row],[DEF - n. card]]*(PLAFOND/N_TESSERE)</f>
        <v>73000</v>
      </c>
      <c r="W760" s="18"/>
    </row>
    <row r="761" spans="2:23" x14ac:dyDescent="0.25">
      <c r="B761" s="1" t="s">
        <v>1518</v>
      </c>
      <c r="C761" s="2">
        <v>73009</v>
      </c>
      <c r="D761" s="1" t="s">
        <v>1519</v>
      </c>
      <c r="E761" s="1" t="s">
        <v>33</v>
      </c>
      <c r="F761" s="1" t="s">
        <v>56</v>
      </c>
      <c r="G761" s="1" t="s">
        <v>1059</v>
      </c>
      <c r="H761" s="1" t="s">
        <v>15836</v>
      </c>
      <c r="I761" s="5">
        <v>14701</v>
      </c>
      <c r="J761" s="5">
        <v>189329573</v>
      </c>
      <c r="K761" s="3">
        <f>+Tabella2026[[#This Row],[POP_2024]]/SUM(Tabella2026[POP_2024])</f>
        <v>2.4940848403480324E-4</v>
      </c>
      <c r="L761" s="3">
        <f>+Tabella2026[[#This Row],[INCIDENZA POPOLAZIONE]]*(PLAFOND/2)</f>
        <v>73425.670643483041</v>
      </c>
      <c r="M761" s="3">
        <f>+IFERROR(Tabella2026[[#This Row],[reddito_2024]]/Tabella2026[[#This Row],[POP_2024]],"")</f>
        <v>12878.686687980409</v>
      </c>
      <c r="N761" s="3">
        <f>+IF(Tabella2026[[#This Row],[REDDITO COMPLESSIVO PROCAPITE]]&lt;media_aggr_reddito_pc,(media_aggr_reddito_pc-Tabella2026[[#This Row],[REDDITO COMPLESSIVO PROCAPITE]]),0)</f>
        <v>4946.3793746283318</v>
      </c>
      <c r="O761" s="3">
        <f>+Tabella2026[[#This Row],[DIFFERENZA REDDITO INFERIORE ALLA MEDIA DALLA MEDIA]]*Tabella2026[[#This Row],[POP_2024]]</f>
        <v>72716723.186411113</v>
      </c>
      <c r="P761" s="3">
        <f>+Tabella2026[[#This Row],[POPOLAZIONE PER DIFFERENZA ]]/SUM(Tabella2026[[POPOLAZIONE PER DIFFERENZA ]])</f>
        <v>6.4512975569715203E-4</v>
      </c>
      <c r="Q761" s="3">
        <f>+Tabella2026[[#This Row],[INCIDENZA POPOLAZIONE PER DIFFERENZA]]*(PLAFOND-SUM(Tabella2026[CONTRIBUTO SULLA BASE DELLA POPOLAZIONE]))</f>
        <v>189925.71622992554</v>
      </c>
      <c r="R761" s="3">
        <f>+Tabella2026[[#This Row],[CONTRIBUTO SULLA BASE DELLA POPOLAZIONE]]+Tabella2026[[#This Row],[CONTRIBUTO SULLA BASE DEL REDDITO]]</f>
        <v>263351.38687340857</v>
      </c>
      <c r="S761" s="3">
        <f>+Tabella2026[[#This Row],[CONTRIBUTO TOTALE]]/(PLAFOND/N_TESSERE)</f>
        <v>526.70277374681712</v>
      </c>
      <c r="T761" s="3">
        <f>+MAX(CEILING(Tabella2026[[#This Row],[preDEF1]],1),1)</f>
        <v>527</v>
      </c>
      <c r="U761" s="9">
        <f xml:space="preserve"> IF(ROW(Tabella2026[[#This Row],[preDEF2]]) - ROW(Tabella2026[[#Headers],[preDEF2]])&lt;=ABS(SUM(Tabella2026[preDEF2])-N_TESSERE),Tabella2026[[#This Row],[preDEF2]]-1,Tabella2026[[#This Row],[preDEF2]])</f>
        <v>526</v>
      </c>
      <c r="V761" s="21">
        <f>+Tabella2026[[#This Row],[DEF - n. card]]*(PLAFOND/N_TESSERE)</f>
        <v>263000</v>
      </c>
      <c r="W761" s="18"/>
    </row>
    <row r="762" spans="2:23" x14ac:dyDescent="0.25">
      <c r="B762" s="1" t="s">
        <v>1546</v>
      </c>
      <c r="C762" s="2">
        <v>24055</v>
      </c>
      <c r="D762" s="1" t="s">
        <v>1547</v>
      </c>
      <c r="E762" s="1" t="s">
        <v>38</v>
      </c>
      <c r="F762" s="1" t="s">
        <v>106</v>
      </c>
      <c r="G762" s="1" t="s">
        <v>1059</v>
      </c>
      <c r="H762" s="1" t="s">
        <v>15835</v>
      </c>
      <c r="I762" s="5">
        <v>14701</v>
      </c>
      <c r="J762" s="5">
        <v>300476298</v>
      </c>
      <c r="K762" s="3">
        <f>+Tabella2026[[#This Row],[POP_2024]]/SUM(Tabella2026[POP_2024])</f>
        <v>2.4940848403480324E-4</v>
      </c>
      <c r="L762" s="3">
        <f>+Tabella2026[[#This Row],[INCIDENZA POPOLAZIONE]]*(PLAFOND/2)</f>
        <v>73425.670643483041</v>
      </c>
      <c r="M762" s="3">
        <f>+IFERROR(Tabella2026[[#This Row],[reddito_2024]]/Tabella2026[[#This Row],[POP_2024]],"")</f>
        <v>20439.17406979117</v>
      </c>
      <c r="N762" s="3">
        <f>+IF(Tabella2026[[#This Row],[REDDITO COMPLESSIVO PROCAPITE]]&lt;media_aggr_reddito_pc,(media_aggr_reddito_pc-Tabella2026[[#This Row],[REDDITO COMPLESSIVO PROCAPITE]]),0)</f>
        <v>0</v>
      </c>
      <c r="O762" s="3">
        <f>+Tabella2026[[#This Row],[DIFFERENZA REDDITO INFERIORE ALLA MEDIA DALLA MEDIA]]*Tabella2026[[#This Row],[POP_2024]]</f>
        <v>0</v>
      </c>
      <c r="P762" s="3">
        <f>+Tabella2026[[#This Row],[POPOLAZIONE PER DIFFERENZA ]]/SUM(Tabella2026[[POPOLAZIONE PER DIFFERENZA ]])</f>
        <v>0</v>
      </c>
      <c r="Q762" s="3">
        <f>+Tabella2026[[#This Row],[INCIDENZA POPOLAZIONE PER DIFFERENZA]]*(PLAFOND-SUM(Tabella2026[CONTRIBUTO SULLA BASE DELLA POPOLAZIONE]))</f>
        <v>0</v>
      </c>
      <c r="R762" s="3">
        <f>+Tabella2026[[#This Row],[CONTRIBUTO SULLA BASE DELLA POPOLAZIONE]]+Tabella2026[[#This Row],[CONTRIBUTO SULLA BASE DEL REDDITO]]</f>
        <v>73425.670643483041</v>
      </c>
      <c r="S762" s="3">
        <f>+Tabella2026[[#This Row],[CONTRIBUTO TOTALE]]/(PLAFOND/N_TESSERE)</f>
        <v>146.85134128696609</v>
      </c>
      <c r="T762" s="3">
        <f>+MAX(CEILING(Tabella2026[[#This Row],[preDEF1]],1),1)</f>
        <v>147</v>
      </c>
      <c r="U762" s="9">
        <f xml:space="preserve"> IF(ROW(Tabella2026[[#This Row],[preDEF2]]) - ROW(Tabella2026[[#Headers],[preDEF2]])&lt;=ABS(SUM(Tabella2026[preDEF2])-N_TESSERE),Tabella2026[[#This Row],[preDEF2]]-1,Tabella2026[[#This Row],[preDEF2]])</f>
        <v>146</v>
      </c>
      <c r="V762" s="21">
        <f>+Tabella2026[[#This Row],[DEF - n. card]]*(PLAFOND/N_TESSERE)</f>
        <v>73000</v>
      </c>
      <c r="W762" s="18"/>
    </row>
    <row r="763" spans="2:23" x14ac:dyDescent="0.25">
      <c r="B763" s="1" t="s">
        <v>1568</v>
      </c>
      <c r="C763" s="2">
        <v>54026</v>
      </c>
      <c r="D763" s="1" t="s">
        <v>1569</v>
      </c>
      <c r="E763" s="1" t="s">
        <v>67</v>
      </c>
      <c r="F763" s="1" t="s">
        <v>66</v>
      </c>
      <c r="G763" s="1" t="s">
        <v>1059</v>
      </c>
      <c r="H763" s="1" t="s">
        <v>15834</v>
      </c>
      <c r="I763" s="5">
        <v>14680</v>
      </c>
      <c r="J763" s="5">
        <v>262203446</v>
      </c>
      <c r="K763" s="3">
        <f>+Tabella2026[[#This Row],[POP_2024]]/SUM(Tabella2026[POP_2024])</f>
        <v>2.4905221043676701E-4</v>
      </c>
      <c r="L763" s="3">
        <f>+Tabella2026[[#This Row],[INCIDENZA POPOLAZIONE]]*(PLAFOND/2)</f>
        <v>73320.78396342638</v>
      </c>
      <c r="M763" s="3">
        <f>+IFERROR(Tabella2026[[#This Row],[reddito_2024]]/Tabella2026[[#This Row],[POP_2024]],"")</f>
        <v>17861.270163487738</v>
      </c>
      <c r="N763" s="3">
        <f>+IF(Tabella2026[[#This Row],[REDDITO COMPLESSIVO PROCAPITE]]&lt;media_aggr_reddito_pc,(media_aggr_reddito_pc-Tabella2026[[#This Row],[REDDITO COMPLESSIVO PROCAPITE]]),0)</f>
        <v>0</v>
      </c>
      <c r="O763" s="3">
        <f>+Tabella2026[[#This Row],[DIFFERENZA REDDITO INFERIORE ALLA MEDIA DALLA MEDIA]]*Tabella2026[[#This Row],[POP_2024]]</f>
        <v>0</v>
      </c>
      <c r="P763" s="3">
        <f>+Tabella2026[[#This Row],[POPOLAZIONE PER DIFFERENZA ]]/SUM(Tabella2026[[POPOLAZIONE PER DIFFERENZA ]])</f>
        <v>0</v>
      </c>
      <c r="Q763" s="3">
        <f>+Tabella2026[[#This Row],[INCIDENZA POPOLAZIONE PER DIFFERENZA]]*(PLAFOND-SUM(Tabella2026[CONTRIBUTO SULLA BASE DELLA POPOLAZIONE]))</f>
        <v>0</v>
      </c>
      <c r="R763" s="3">
        <f>+Tabella2026[[#This Row],[CONTRIBUTO SULLA BASE DELLA POPOLAZIONE]]+Tabella2026[[#This Row],[CONTRIBUTO SULLA BASE DEL REDDITO]]</f>
        <v>73320.78396342638</v>
      </c>
      <c r="S763" s="3">
        <f>+Tabella2026[[#This Row],[CONTRIBUTO TOTALE]]/(PLAFOND/N_TESSERE)</f>
        <v>146.64156792685276</v>
      </c>
      <c r="T763" s="3">
        <f>+MAX(CEILING(Tabella2026[[#This Row],[preDEF1]],1),1)</f>
        <v>147</v>
      </c>
      <c r="U763" s="9">
        <f xml:space="preserve"> IF(ROW(Tabella2026[[#This Row],[preDEF2]]) - ROW(Tabella2026[[#Headers],[preDEF2]])&lt;=ABS(SUM(Tabella2026[preDEF2])-N_TESSERE),Tabella2026[[#This Row],[preDEF2]]-1,Tabella2026[[#This Row],[preDEF2]])</f>
        <v>146</v>
      </c>
      <c r="V763" s="21">
        <f>+Tabella2026[[#This Row],[DEF - n. card]]*(PLAFOND/N_TESSERE)</f>
        <v>73000</v>
      </c>
      <c r="W763" s="18"/>
    </row>
    <row r="764" spans="2:23" x14ac:dyDescent="0.25">
      <c r="B764" s="1" t="s">
        <v>1524</v>
      </c>
      <c r="C764" s="2">
        <v>43015</v>
      </c>
      <c r="D764" s="1" t="s">
        <v>1525</v>
      </c>
      <c r="E764" s="1" t="s">
        <v>117</v>
      </c>
      <c r="F764" s="1" t="s">
        <v>411</v>
      </c>
      <c r="G764" s="1" t="s">
        <v>1059</v>
      </c>
      <c r="H764" s="1" t="s">
        <v>15834</v>
      </c>
      <c r="I764" s="5">
        <v>14630</v>
      </c>
      <c r="J764" s="5">
        <v>253005583</v>
      </c>
      <c r="K764" s="3">
        <f>+Tabella2026[[#This Row],[POP_2024]]/SUM(Tabella2026[POP_2024])</f>
        <v>2.4820393996525213E-4</v>
      </c>
      <c r="L764" s="3">
        <f>+Tabella2026[[#This Row],[INCIDENZA POPOLAZIONE]]*(PLAFOND/2)</f>
        <v>73071.053772815256</v>
      </c>
      <c r="M764" s="3">
        <f>+IFERROR(Tabella2026[[#This Row],[reddito_2024]]/Tabella2026[[#This Row],[POP_2024]],"")</f>
        <v>17293.614695830485</v>
      </c>
      <c r="N764" s="3">
        <f>+IF(Tabella2026[[#This Row],[REDDITO COMPLESSIVO PROCAPITE]]&lt;media_aggr_reddito_pc,(media_aggr_reddito_pc-Tabella2026[[#This Row],[REDDITO COMPLESSIVO PROCAPITE]]),0)</f>
        <v>531.45136677825576</v>
      </c>
      <c r="O764" s="3">
        <f>+Tabella2026[[#This Row],[DIFFERENZA REDDITO INFERIORE ALLA MEDIA DALLA MEDIA]]*Tabella2026[[#This Row],[POP_2024]]</f>
        <v>7775133.4959658822</v>
      </c>
      <c r="P764" s="3">
        <f>+Tabella2026[[#This Row],[POPOLAZIONE PER DIFFERENZA ]]/SUM(Tabella2026[[POPOLAZIONE PER DIFFERENZA ]])</f>
        <v>6.8979593042258657E-5</v>
      </c>
      <c r="Q764" s="3">
        <f>+Tabella2026[[#This Row],[INCIDENZA POPOLAZIONE PER DIFFERENZA]]*(PLAFOND-SUM(Tabella2026[CONTRIBUTO SULLA BASE DELLA POPOLAZIONE]))</f>
        <v>20307.540456946248</v>
      </c>
      <c r="R764" s="3">
        <f>+Tabella2026[[#This Row],[CONTRIBUTO SULLA BASE DELLA POPOLAZIONE]]+Tabella2026[[#This Row],[CONTRIBUTO SULLA BASE DEL REDDITO]]</f>
        <v>93378.594229761511</v>
      </c>
      <c r="S764" s="3">
        <f>+Tabella2026[[#This Row],[CONTRIBUTO TOTALE]]/(PLAFOND/N_TESSERE)</f>
        <v>186.75718845952304</v>
      </c>
      <c r="T764" s="3">
        <f>+MAX(CEILING(Tabella2026[[#This Row],[preDEF1]],1),1)</f>
        <v>187</v>
      </c>
      <c r="U764" s="9">
        <f xml:space="preserve"> IF(ROW(Tabella2026[[#This Row],[preDEF2]]) - ROW(Tabella2026[[#Headers],[preDEF2]])&lt;=ABS(SUM(Tabella2026[preDEF2])-N_TESSERE),Tabella2026[[#This Row],[preDEF2]]-1,Tabella2026[[#This Row],[preDEF2]])</f>
        <v>186</v>
      </c>
      <c r="V764" s="21">
        <f>+Tabella2026[[#This Row],[DEF - n. card]]*(PLAFOND/N_TESSERE)</f>
        <v>93000</v>
      </c>
      <c r="W764" s="18"/>
    </row>
    <row r="765" spans="2:23" x14ac:dyDescent="0.25">
      <c r="B765" s="1" t="s">
        <v>1538</v>
      </c>
      <c r="C765" s="2">
        <v>30118</v>
      </c>
      <c r="D765" s="1" t="s">
        <v>1539</v>
      </c>
      <c r="E765" s="1" t="s">
        <v>48</v>
      </c>
      <c r="F765" s="1" t="s">
        <v>120</v>
      </c>
      <c r="G765" s="1" t="s">
        <v>1059</v>
      </c>
      <c r="H765" s="1" t="s">
        <v>15835</v>
      </c>
      <c r="I765" s="5">
        <v>14629</v>
      </c>
      <c r="J765" s="5">
        <v>302139024</v>
      </c>
      <c r="K765" s="3">
        <f>+Tabella2026[[#This Row],[POP_2024]]/SUM(Tabella2026[POP_2024])</f>
        <v>2.4818697455582185E-4</v>
      </c>
      <c r="L765" s="3">
        <f>+Tabella2026[[#This Row],[INCIDENZA POPOLAZIONE]]*(PLAFOND/2)</f>
        <v>73066.059169003041</v>
      </c>
      <c r="M765" s="3">
        <f>+IFERROR(Tabella2026[[#This Row],[reddito_2024]]/Tabella2026[[#This Row],[POP_2024]],"")</f>
        <v>20653.429762799919</v>
      </c>
      <c r="N765" s="3">
        <f>+IF(Tabella2026[[#This Row],[REDDITO COMPLESSIVO PROCAPITE]]&lt;media_aggr_reddito_pc,(media_aggr_reddito_pc-Tabella2026[[#This Row],[REDDITO COMPLESSIVO PROCAPITE]]),0)</f>
        <v>0</v>
      </c>
      <c r="O765" s="3">
        <f>+Tabella2026[[#This Row],[DIFFERENZA REDDITO INFERIORE ALLA MEDIA DALLA MEDIA]]*Tabella2026[[#This Row],[POP_2024]]</f>
        <v>0</v>
      </c>
      <c r="P765" s="3">
        <f>+Tabella2026[[#This Row],[POPOLAZIONE PER DIFFERENZA ]]/SUM(Tabella2026[[POPOLAZIONE PER DIFFERENZA ]])</f>
        <v>0</v>
      </c>
      <c r="Q765" s="3">
        <f>+Tabella2026[[#This Row],[INCIDENZA POPOLAZIONE PER DIFFERENZA]]*(PLAFOND-SUM(Tabella2026[CONTRIBUTO SULLA BASE DELLA POPOLAZIONE]))</f>
        <v>0</v>
      </c>
      <c r="R765" s="3">
        <f>+Tabella2026[[#This Row],[CONTRIBUTO SULLA BASE DELLA POPOLAZIONE]]+Tabella2026[[#This Row],[CONTRIBUTO SULLA BASE DEL REDDITO]]</f>
        <v>73066.059169003041</v>
      </c>
      <c r="S765" s="3">
        <f>+Tabella2026[[#This Row],[CONTRIBUTO TOTALE]]/(PLAFOND/N_TESSERE)</f>
        <v>146.13211833800608</v>
      </c>
      <c r="T765" s="3">
        <f>+MAX(CEILING(Tabella2026[[#This Row],[preDEF1]],1),1)</f>
        <v>147</v>
      </c>
      <c r="U765" s="9">
        <f xml:space="preserve"> IF(ROW(Tabella2026[[#This Row],[preDEF2]]) - ROW(Tabella2026[[#Headers],[preDEF2]])&lt;=ABS(SUM(Tabella2026[preDEF2])-N_TESSERE),Tabella2026[[#This Row],[preDEF2]]-1,Tabella2026[[#This Row],[preDEF2]])</f>
        <v>146</v>
      </c>
      <c r="V765" s="21">
        <f>+Tabella2026[[#This Row],[DEF - n. card]]*(PLAFOND/N_TESSERE)</f>
        <v>73000</v>
      </c>
      <c r="W765" s="18"/>
    </row>
    <row r="766" spans="2:23" x14ac:dyDescent="0.25">
      <c r="B766" s="1" t="s">
        <v>1532</v>
      </c>
      <c r="C766" s="2">
        <v>35036</v>
      </c>
      <c r="D766" s="1" t="s">
        <v>1533</v>
      </c>
      <c r="E766" s="1" t="s">
        <v>27</v>
      </c>
      <c r="F766" s="1" t="s">
        <v>64</v>
      </c>
      <c r="G766" s="1" t="s">
        <v>1059</v>
      </c>
      <c r="H766" s="1" t="s">
        <v>15835</v>
      </c>
      <c r="I766" s="5">
        <v>14627</v>
      </c>
      <c r="J766" s="5">
        <v>330945628</v>
      </c>
      <c r="K766" s="3">
        <f>+Tabella2026[[#This Row],[POP_2024]]/SUM(Tabella2026[POP_2024])</f>
        <v>2.4815304373696124E-4</v>
      </c>
      <c r="L766" s="3">
        <f>+Tabella2026[[#This Row],[INCIDENZA POPOLAZIONE]]*(PLAFOND/2)</f>
        <v>73056.069961378584</v>
      </c>
      <c r="M766" s="3">
        <f>+IFERROR(Tabella2026[[#This Row],[reddito_2024]]/Tabella2026[[#This Row],[POP_2024]],"")</f>
        <v>22625.666780611198</v>
      </c>
      <c r="N766" s="3">
        <f>+IF(Tabella2026[[#This Row],[REDDITO COMPLESSIVO PROCAPITE]]&lt;media_aggr_reddito_pc,(media_aggr_reddito_pc-Tabella2026[[#This Row],[REDDITO COMPLESSIVO PROCAPITE]]),0)</f>
        <v>0</v>
      </c>
      <c r="O766" s="3">
        <f>+Tabella2026[[#This Row],[DIFFERENZA REDDITO INFERIORE ALLA MEDIA DALLA MEDIA]]*Tabella2026[[#This Row],[POP_2024]]</f>
        <v>0</v>
      </c>
      <c r="P766" s="3">
        <f>+Tabella2026[[#This Row],[POPOLAZIONE PER DIFFERENZA ]]/SUM(Tabella2026[[POPOLAZIONE PER DIFFERENZA ]])</f>
        <v>0</v>
      </c>
      <c r="Q766" s="3">
        <f>+Tabella2026[[#This Row],[INCIDENZA POPOLAZIONE PER DIFFERENZA]]*(PLAFOND-SUM(Tabella2026[CONTRIBUTO SULLA BASE DELLA POPOLAZIONE]))</f>
        <v>0</v>
      </c>
      <c r="R766" s="3">
        <f>+Tabella2026[[#This Row],[CONTRIBUTO SULLA BASE DELLA POPOLAZIONE]]+Tabella2026[[#This Row],[CONTRIBUTO SULLA BASE DEL REDDITO]]</f>
        <v>73056.069961378584</v>
      </c>
      <c r="S766" s="3">
        <f>+Tabella2026[[#This Row],[CONTRIBUTO TOTALE]]/(PLAFOND/N_TESSERE)</f>
        <v>146.11213992275717</v>
      </c>
      <c r="T766" s="3">
        <f>+MAX(CEILING(Tabella2026[[#This Row],[preDEF1]],1),1)</f>
        <v>147</v>
      </c>
      <c r="U766" s="9">
        <f xml:space="preserve"> IF(ROW(Tabella2026[[#This Row],[preDEF2]]) - ROW(Tabella2026[[#Headers],[preDEF2]])&lt;=ABS(SUM(Tabella2026[preDEF2])-N_TESSERE),Tabella2026[[#This Row],[preDEF2]]-1,Tabella2026[[#This Row],[preDEF2]])</f>
        <v>146</v>
      </c>
      <c r="V766" s="21">
        <f>+Tabella2026[[#This Row],[DEF - n. card]]*(PLAFOND/N_TESSERE)</f>
        <v>73000</v>
      </c>
      <c r="W766" s="18"/>
    </row>
    <row r="767" spans="2:23" x14ac:dyDescent="0.25">
      <c r="B767" s="1" t="s">
        <v>1548</v>
      </c>
      <c r="C767" s="2">
        <v>26069</v>
      </c>
      <c r="D767" s="1" t="s">
        <v>1549</v>
      </c>
      <c r="E767" s="1" t="s">
        <v>38</v>
      </c>
      <c r="F767" s="1" t="s">
        <v>150</v>
      </c>
      <c r="G767" s="1" t="s">
        <v>1059</v>
      </c>
      <c r="H767" s="1" t="s">
        <v>15835</v>
      </c>
      <c r="I767" s="5">
        <v>14611</v>
      </c>
      <c r="J767" s="5">
        <v>299486850</v>
      </c>
      <c r="K767" s="3">
        <f>+Tabella2026[[#This Row],[POP_2024]]/SUM(Tabella2026[POP_2024])</f>
        <v>2.4788159718607645E-4</v>
      </c>
      <c r="L767" s="3">
        <f>+Tabella2026[[#This Row],[INCIDENZA POPOLAZIONE]]*(PLAFOND/2)</f>
        <v>72976.156300383023</v>
      </c>
      <c r="M767" s="3">
        <f>+IFERROR(Tabella2026[[#This Row],[reddito_2024]]/Tabella2026[[#This Row],[POP_2024]],"")</f>
        <v>20497.35473273561</v>
      </c>
      <c r="N767" s="3">
        <f>+IF(Tabella2026[[#This Row],[REDDITO COMPLESSIVO PROCAPITE]]&lt;media_aggr_reddito_pc,(media_aggr_reddito_pc-Tabella2026[[#This Row],[REDDITO COMPLESSIVO PROCAPITE]]),0)</f>
        <v>0</v>
      </c>
      <c r="O767" s="3">
        <f>+Tabella2026[[#This Row],[DIFFERENZA REDDITO INFERIORE ALLA MEDIA DALLA MEDIA]]*Tabella2026[[#This Row],[POP_2024]]</f>
        <v>0</v>
      </c>
      <c r="P767" s="3">
        <f>+Tabella2026[[#This Row],[POPOLAZIONE PER DIFFERENZA ]]/SUM(Tabella2026[[POPOLAZIONE PER DIFFERENZA ]])</f>
        <v>0</v>
      </c>
      <c r="Q767" s="3">
        <f>+Tabella2026[[#This Row],[INCIDENZA POPOLAZIONE PER DIFFERENZA]]*(PLAFOND-SUM(Tabella2026[CONTRIBUTO SULLA BASE DELLA POPOLAZIONE]))</f>
        <v>0</v>
      </c>
      <c r="R767" s="3">
        <f>+Tabella2026[[#This Row],[CONTRIBUTO SULLA BASE DELLA POPOLAZIONE]]+Tabella2026[[#This Row],[CONTRIBUTO SULLA BASE DEL REDDITO]]</f>
        <v>72976.156300383023</v>
      </c>
      <c r="S767" s="3">
        <f>+Tabella2026[[#This Row],[CONTRIBUTO TOTALE]]/(PLAFOND/N_TESSERE)</f>
        <v>145.95231260076605</v>
      </c>
      <c r="T767" s="3">
        <f>+MAX(CEILING(Tabella2026[[#This Row],[preDEF1]],1),1)</f>
        <v>146</v>
      </c>
      <c r="U767" s="9">
        <f xml:space="preserve"> IF(ROW(Tabella2026[[#This Row],[preDEF2]]) - ROW(Tabella2026[[#Headers],[preDEF2]])&lt;=ABS(SUM(Tabella2026[preDEF2])-N_TESSERE),Tabella2026[[#This Row],[preDEF2]]-1,Tabella2026[[#This Row],[preDEF2]])</f>
        <v>145</v>
      </c>
      <c r="V767" s="21">
        <f>+Tabella2026[[#This Row],[DEF - n. card]]*(PLAFOND/N_TESSERE)</f>
        <v>72500</v>
      </c>
      <c r="W767" s="18"/>
    </row>
    <row r="768" spans="2:23" x14ac:dyDescent="0.25">
      <c r="B768" s="1" t="s">
        <v>1552</v>
      </c>
      <c r="C768" s="2">
        <v>35024</v>
      </c>
      <c r="D768" s="1" t="s">
        <v>1553</v>
      </c>
      <c r="E768" s="1" t="s">
        <v>27</v>
      </c>
      <c r="F768" s="1" t="s">
        <v>64</v>
      </c>
      <c r="G768" s="1" t="s">
        <v>1059</v>
      </c>
      <c r="H768" s="1" t="s">
        <v>15835</v>
      </c>
      <c r="I768" s="5">
        <v>14600</v>
      </c>
      <c r="J768" s="5">
        <v>312337772</v>
      </c>
      <c r="K768" s="3">
        <f>+Tabella2026[[#This Row],[POP_2024]]/SUM(Tabella2026[POP_2024])</f>
        <v>2.476949776823432E-4</v>
      </c>
      <c r="L768" s="3">
        <f>+Tabella2026[[#This Row],[INCIDENZA POPOLAZIONE]]*(PLAFOND/2)</f>
        <v>72921.215658448578</v>
      </c>
      <c r="M768" s="3">
        <f>+IFERROR(Tabella2026[[#This Row],[reddito_2024]]/Tabella2026[[#This Row],[POP_2024]],"")</f>
        <v>21392.998082191782</v>
      </c>
      <c r="N768" s="3">
        <f>+IF(Tabella2026[[#This Row],[REDDITO COMPLESSIVO PROCAPITE]]&lt;media_aggr_reddito_pc,(media_aggr_reddito_pc-Tabella2026[[#This Row],[REDDITO COMPLESSIVO PROCAPITE]]),0)</f>
        <v>0</v>
      </c>
      <c r="O768" s="3">
        <f>+Tabella2026[[#This Row],[DIFFERENZA REDDITO INFERIORE ALLA MEDIA DALLA MEDIA]]*Tabella2026[[#This Row],[POP_2024]]</f>
        <v>0</v>
      </c>
      <c r="P768" s="3">
        <f>+Tabella2026[[#This Row],[POPOLAZIONE PER DIFFERENZA ]]/SUM(Tabella2026[[POPOLAZIONE PER DIFFERENZA ]])</f>
        <v>0</v>
      </c>
      <c r="Q768" s="3">
        <f>+Tabella2026[[#This Row],[INCIDENZA POPOLAZIONE PER DIFFERENZA]]*(PLAFOND-SUM(Tabella2026[CONTRIBUTO SULLA BASE DELLA POPOLAZIONE]))</f>
        <v>0</v>
      </c>
      <c r="R768" s="3">
        <f>+Tabella2026[[#This Row],[CONTRIBUTO SULLA BASE DELLA POPOLAZIONE]]+Tabella2026[[#This Row],[CONTRIBUTO SULLA BASE DEL REDDITO]]</f>
        <v>72921.215658448578</v>
      </c>
      <c r="S768" s="3">
        <f>+Tabella2026[[#This Row],[CONTRIBUTO TOTALE]]/(PLAFOND/N_TESSERE)</f>
        <v>145.84243131689715</v>
      </c>
      <c r="T768" s="3">
        <f>+MAX(CEILING(Tabella2026[[#This Row],[preDEF1]],1),1)</f>
        <v>146</v>
      </c>
      <c r="U768" s="9">
        <f xml:space="preserve"> IF(ROW(Tabella2026[[#This Row],[preDEF2]]) - ROW(Tabella2026[[#Headers],[preDEF2]])&lt;=ABS(SUM(Tabella2026[preDEF2])-N_TESSERE),Tabella2026[[#This Row],[preDEF2]]-1,Tabella2026[[#This Row],[preDEF2]])</f>
        <v>145</v>
      </c>
      <c r="V768" s="21">
        <f>+Tabella2026[[#This Row],[DEF - n. card]]*(PLAFOND/N_TESSERE)</f>
        <v>72500</v>
      </c>
      <c r="W768" s="18"/>
    </row>
    <row r="769" spans="2:23" x14ac:dyDescent="0.25">
      <c r="B769" s="1" t="s">
        <v>1558</v>
      </c>
      <c r="C769" s="2">
        <v>24087</v>
      </c>
      <c r="D769" s="1" t="s">
        <v>1559</v>
      </c>
      <c r="E769" s="1" t="s">
        <v>38</v>
      </c>
      <c r="F769" s="1" t="s">
        <v>106</v>
      </c>
      <c r="G769" s="1" t="s">
        <v>1059</v>
      </c>
      <c r="H769" s="1" t="s">
        <v>15835</v>
      </c>
      <c r="I769" s="5">
        <v>14599</v>
      </c>
      <c r="J769" s="5">
        <v>279902892</v>
      </c>
      <c r="K769" s="3">
        <f>+Tabella2026[[#This Row],[POP_2024]]/SUM(Tabella2026[POP_2024])</f>
        <v>2.4767801227291292E-4</v>
      </c>
      <c r="L769" s="3">
        <f>+Tabella2026[[#This Row],[INCIDENZA POPOLAZIONE]]*(PLAFOND/2)</f>
        <v>72916.221054636364</v>
      </c>
      <c r="M769" s="3">
        <f>+IFERROR(Tabella2026[[#This Row],[reddito_2024]]/Tabella2026[[#This Row],[POP_2024]],"")</f>
        <v>19172.744160558941</v>
      </c>
      <c r="N769" s="3">
        <f>+IF(Tabella2026[[#This Row],[REDDITO COMPLESSIVO PROCAPITE]]&lt;media_aggr_reddito_pc,(media_aggr_reddito_pc-Tabella2026[[#This Row],[REDDITO COMPLESSIVO PROCAPITE]]),0)</f>
        <v>0</v>
      </c>
      <c r="O769" s="3">
        <f>+Tabella2026[[#This Row],[DIFFERENZA REDDITO INFERIORE ALLA MEDIA DALLA MEDIA]]*Tabella2026[[#This Row],[POP_2024]]</f>
        <v>0</v>
      </c>
      <c r="P769" s="3">
        <f>+Tabella2026[[#This Row],[POPOLAZIONE PER DIFFERENZA ]]/SUM(Tabella2026[[POPOLAZIONE PER DIFFERENZA ]])</f>
        <v>0</v>
      </c>
      <c r="Q769" s="3">
        <f>+Tabella2026[[#This Row],[INCIDENZA POPOLAZIONE PER DIFFERENZA]]*(PLAFOND-SUM(Tabella2026[CONTRIBUTO SULLA BASE DELLA POPOLAZIONE]))</f>
        <v>0</v>
      </c>
      <c r="R769" s="3">
        <f>+Tabella2026[[#This Row],[CONTRIBUTO SULLA BASE DELLA POPOLAZIONE]]+Tabella2026[[#This Row],[CONTRIBUTO SULLA BASE DEL REDDITO]]</f>
        <v>72916.221054636364</v>
      </c>
      <c r="S769" s="3">
        <f>+Tabella2026[[#This Row],[CONTRIBUTO TOTALE]]/(PLAFOND/N_TESSERE)</f>
        <v>145.83244210927273</v>
      </c>
      <c r="T769" s="3">
        <f>+MAX(CEILING(Tabella2026[[#This Row],[preDEF1]],1),1)</f>
        <v>146</v>
      </c>
      <c r="U769" s="9">
        <f xml:space="preserve"> IF(ROW(Tabella2026[[#This Row],[preDEF2]]) - ROW(Tabella2026[[#Headers],[preDEF2]])&lt;=ABS(SUM(Tabella2026[preDEF2])-N_TESSERE),Tabella2026[[#This Row],[preDEF2]]-1,Tabella2026[[#This Row],[preDEF2]])</f>
        <v>145</v>
      </c>
      <c r="V769" s="21">
        <f>+Tabella2026[[#This Row],[DEF - n. card]]*(PLAFOND/N_TESSERE)</f>
        <v>72500</v>
      </c>
      <c r="W769" s="18"/>
    </row>
    <row r="770" spans="2:23" x14ac:dyDescent="0.25">
      <c r="B770" s="1" t="s">
        <v>1564</v>
      </c>
      <c r="C770" s="2">
        <v>81005</v>
      </c>
      <c r="D770" s="1" t="s">
        <v>1565</v>
      </c>
      <c r="E770" s="1" t="s">
        <v>21</v>
      </c>
      <c r="F770" s="1" t="s">
        <v>166</v>
      </c>
      <c r="G770" s="1" t="s">
        <v>1059</v>
      </c>
      <c r="H770" s="1" t="s">
        <v>15836</v>
      </c>
      <c r="I770" s="5">
        <v>14598</v>
      </c>
      <c r="J770" s="5">
        <v>181459312</v>
      </c>
      <c r="K770" s="3">
        <f>+Tabella2026[[#This Row],[POP_2024]]/SUM(Tabella2026[POP_2024])</f>
        <v>2.4766104686348259E-4</v>
      </c>
      <c r="L770" s="3">
        <f>+Tabella2026[[#This Row],[INCIDENZA POPOLAZIONE]]*(PLAFOND/2)</f>
        <v>72911.226450824121</v>
      </c>
      <c r="M770" s="3">
        <f>+IFERROR(Tabella2026[[#This Row],[reddito_2024]]/Tabella2026[[#This Row],[POP_2024]],"")</f>
        <v>12430.422797643512</v>
      </c>
      <c r="N770" s="3">
        <f>+IF(Tabella2026[[#This Row],[REDDITO COMPLESSIVO PROCAPITE]]&lt;media_aggr_reddito_pc,(media_aggr_reddito_pc-Tabella2026[[#This Row],[REDDITO COMPLESSIVO PROCAPITE]]),0)</f>
        <v>5394.6432649652288</v>
      </c>
      <c r="O770" s="3">
        <f>+Tabella2026[[#This Row],[DIFFERENZA REDDITO INFERIORE ALLA MEDIA DALLA MEDIA]]*Tabella2026[[#This Row],[POP_2024]]</f>
        <v>78751002.381962404</v>
      </c>
      <c r="P770" s="3">
        <f>+Tabella2026[[#This Row],[POPOLAZIONE PER DIFFERENZA ]]/SUM(Tabella2026[[POPOLAZIONE PER DIFFERENZA ]])</f>
        <v>6.9866480090614586E-4</v>
      </c>
      <c r="Q770" s="3">
        <f>+Tabella2026[[#This Row],[INCIDENZA POPOLAZIONE PER DIFFERENZA]]*(PLAFOND-SUM(Tabella2026[CONTRIBUTO SULLA BASE DELLA POPOLAZIONE]))</f>
        <v>205686.3933881695</v>
      </c>
      <c r="R770" s="3">
        <f>+Tabella2026[[#This Row],[CONTRIBUTO SULLA BASE DELLA POPOLAZIONE]]+Tabella2026[[#This Row],[CONTRIBUTO SULLA BASE DEL REDDITO]]</f>
        <v>278597.61983899365</v>
      </c>
      <c r="S770" s="3">
        <f>+Tabella2026[[#This Row],[CONTRIBUTO TOTALE]]/(PLAFOND/N_TESSERE)</f>
        <v>557.19523967798727</v>
      </c>
      <c r="T770" s="3">
        <f>+MAX(CEILING(Tabella2026[[#This Row],[preDEF1]],1),1)</f>
        <v>558</v>
      </c>
      <c r="U770" s="9">
        <f xml:space="preserve"> IF(ROW(Tabella2026[[#This Row],[preDEF2]]) - ROW(Tabella2026[[#Headers],[preDEF2]])&lt;=ABS(SUM(Tabella2026[preDEF2])-N_TESSERE),Tabella2026[[#This Row],[preDEF2]]-1,Tabella2026[[#This Row],[preDEF2]])</f>
        <v>557</v>
      </c>
      <c r="V770" s="21">
        <f>+Tabella2026[[#This Row],[DEF - n. card]]*(PLAFOND/N_TESSERE)</f>
        <v>278500</v>
      </c>
      <c r="W770" s="18"/>
    </row>
    <row r="771" spans="2:23" x14ac:dyDescent="0.25">
      <c r="B771" s="1" t="s">
        <v>1570</v>
      </c>
      <c r="C771" s="2">
        <v>48050</v>
      </c>
      <c r="D771" s="1" t="s">
        <v>1571</v>
      </c>
      <c r="E771" s="1" t="s">
        <v>30</v>
      </c>
      <c r="F771" s="1" t="s">
        <v>29</v>
      </c>
      <c r="G771" s="1" t="s">
        <v>1059</v>
      </c>
      <c r="H771" s="1" t="s">
        <v>15834</v>
      </c>
      <c r="I771" s="5">
        <v>14587</v>
      </c>
      <c r="J771" s="5">
        <v>256319084</v>
      </c>
      <c r="K771" s="3">
        <f>+Tabella2026[[#This Row],[POP_2024]]/SUM(Tabella2026[POP_2024])</f>
        <v>2.4747442735974934E-4</v>
      </c>
      <c r="L771" s="3">
        <f>+Tabella2026[[#This Row],[INCIDENZA POPOLAZIONE]]*(PLAFOND/2)</f>
        <v>72856.28580888969</v>
      </c>
      <c r="M771" s="3">
        <f>+IFERROR(Tabella2026[[#This Row],[reddito_2024]]/Tabella2026[[#This Row],[POP_2024]],"")</f>
        <v>17571.747720573112</v>
      </c>
      <c r="N771" s="3">
        <f>+IF(Tabella2026[[#This Row],[REDDITO COMPLESSIVO PROCAPITE]]&lt;media_aggr_reddito_pc,(media_aggr_reddito_pc-Tabella2026[[#This Row],[REDDITO COMPLESSIVO PROCAPITE]]),0)</f>
        <v>253.31834203562903</v>
      </c>
      <c r="O771" s="3">
        <f>+Tabella2026[[#This Row],[DIFFERENZA REDDITO INFERIORE ALLA MEDIA DALLA MEDIA]]*Tabella2026[[#This Row],[POP_2024]]</f>
        <v>3695154.6552737206</v>
      </c>
      <c r="P771" s="3">
        <f>+Tabella2026[[#This Row],[POPOLAZIONE PER DIFFERENZA ]]/SUM(Tabella2026[[POPOLAZIONE PER DIFFERENZA ]])</f>
        <v>3.2782750866109028E-5</v>
      </c>
      <c r="Q771" s="3">
        <f>+Tabella2026[[#This Row],[INCIDENZA POPOLAZIONE PER DIFFERENZA]]*(PLAFOND-SUM(Tabella2026[CONTRIBUTO SULLA BASE DELLA POPOLAZIONE]))</f>
        <v>9651.2172679193864</v>
      </c>
      <c r="R771" s="3">
        <f>+Tabella2026[[#This Row],[CONTRIBUTO SULLA BASE DELLA POPOLAZIONE]]+Tabella2026[[#This Row],[CONTRIBUTO SULLA BASE DEL REDDITO]]</f>
        <v>82507.50307680908</v>
      </c>
      <c r="S771" s="3">
        <f>+Tabella2026[[#This Row],[CONTRIBUTO TOTALE]]/(PLAFOND/N_TESSERE)</f>
        <v>165.01500615361817</v>
      </c>
      <c r="T771" s="3">
        <f>+MAX(CEILING(Tabella2026[[#This Row],[preDEF1]],1),1)</f>
        <v>166</v>
      </c>
      <c r="U771" s="9">
        <f xml:space="preserve"> IF(ROW(Tabella2026[[#This Row],[preDEF2]]) - ROW(Tabella2026[[#Headers],[preDEF2]])&lt;=ABS(SUM(Tabella2026[preDEF2])-N_TESSERE),Tabella2026[[#This Row],[preDEF2]]-1,Tabella2026[[#This Row],[preDEF2]])</f>
        <v>165</v>
      </c>
      <c r="V771" s="21">
        <f>+Tabella2026[[#This Row],[DEF - n. card]]*(PLAFOND/N_TESSERE)</f>
        <v>82500</v>
      </c>
      <c r="W771" s="18"/>
    </row>
    <row r="772" spans="2:23" x14ac:dyDescent="0.25">
      <c r="B772" s="1" t="s">
        <v>1598</v>
      </c>
      <c r="C772" s="2">
        <v>69081</v>
      </c>
      <c r="D772" s="1" t="s">
        <v>1599</v>
      </c>
      <c r="E772" s="1" t="s">
        <v>96</v>
      </c>
      <c r="F772" s="1" t="s">
        <v>328</v>
      </c>
      <c r="G772" s="1" t="s">
        <v>1059</v>
      </c>
      <c r="H772" s="1" t="s">
        <v>15836</v>
      </c>
      <c r="I772" s="5">
        <v>14577</v>
      </c>
      <c r="J772" s="5">
        <v>226685483</v>
      </c>
      <c r="K772" s="3">
        <f>+Tabella2026[[#This Row],[POP_2024]]/SUM(Tabella2026[POP_2024])</f>
        <v>2.4730477326544636E-4</v>
      </c>
      <c r="L772" s="3">
        <f>+Tabella2026[[#This Row],[INCIDENZA POPOLAZIONE]]*(PLAFOND/2)</f>
        <v>72806.339770767459</v>
      </c>
      <c r="M772" s="3">
        <f>+IFERROR(Tabella2026[[#This Row],[reddito_2024]]/Tabella2026[[#This Row],[POP_2024]],"")</f>
        <v>15550.900939836729</v>
      </c>
      <c r="N772" s="3">
        <f>+IF(Tabella2026[[#This Row],[REDDITO COMPLESSIVO PROCAPITE]]&lt;media_aggr_reddito_pc,(media_aggr_reddito_pc-Tabella2026[[#This Row],[REDDITO COMPLESSIVO PROCAPITE]]),0)</f>
        <v>2274.1651227720122</v>
      </c>
      <c r="O772" s="3">
        <f>+Tabella2026[[#This Row],[DIFFERENZA REDDITO INFERIORE ALLA MEDIA DALLA MEDIA]]*Tabella2026[[#This Row],[POP_2024]]</f>
        <v>33150504.994647622</v>
      </c>
      <c r="P772" s="3">
        <f>+Tabella2026[[#This Row],[POPOLAZIONE PER DIFFERENZA ]]/SUM(Tabella2026[[POPOLAZIONE PER DIFFERENZA ]])</f>
        <v>2.9410534814130351E-4</v>
      </c>
      <c r="Q772" s="3">
        <f>+Tabella2026[[#This Row],[INCIDENZA POPOLAZIONE PER DIFFERENZA]]*(PLAFOND-SUM(Tabella2026[CONTRIBUTO SULLA BASE DELLA POPOLAZIONE]))</f>
        <v>86584.393913788997</v>
      </c>
      <c r="R772" s="3">
        <f>+Tabella2026[[#This Row],[CONTRIBUTO SULLA BASE DELLA POPOLAZIONE]]+Tabella2026[[#This Row],[CONTRIBUTO SULLA BASE DEL REDDITO]]</f>
        <v>159390.73368455644</v>
      </c>
      <c r="S772" s="3">
        <f>+Tabella2026[[#This Row],[CONTRIBUTO TOTALE]]/(PLAFOND/N_TESSERE)</f>
        <v>318.78146736911287</v>
      </c>
      <c r="T772" s="3">
        <f>+MAX(CEILING(Tabella2026[[#This Row],[preDEF1]],1),1)</f>
        <v>319</v>
      </c>
      <c r="U772" s="9">
        <f xml:space="preserve"> IF(ROW(Tabella2026[[#This Row],[preDEF2]]) - ROW(Tabella2026[[#Headers],[preDEF2]])&lt;=ABS(SUM(Tabella2026[preDEF2])-N_TESSERE),Tabella2026[[#This Row],[preDEF2]]-1,Tabella2026[[#This Row],[preDEF2]])</f>
        <v>318</v>
      </c>
      <c r="V772" s="21">
        <f>+Tabella2026[[#This Row],[DEF - n. card]]*(PLAFOND/N_TESSERE)</f>
        <v>159000</v>
      </c>
      <c r="W772" s="18"/>
    </row>
    <row r="773" spans="2:23" x14ac:dyDescent="0.25">
      <c r="B773" s="1" t="s">
        <v>1534</v>
      </c>
      <c r="C773" s="2">
        <v>100002</v>
      </c>
      <c r="D773" s="1" t="s">
        <v>1535</v>
      </c>
      <c r="E773" s="1" t="s">
        <v>30</v>
      </c>
      <c r="F773" s="1" t="s">
        <v>54</v>
      </c>
      <c r="G773" s="1" t="s">
        <v>1059</v>
      </c>
      <c r="H773" s="1" t="s">
        <v>15834</v>
      </c>
      <c r="I773" s="5">
        <v>14540</v>
      </c>
      <c r="J773" s="5">
        <v>261984258</v>
      </c>
      <c r="K773" s="3">
        <f>+Tabella2026[[#This Row],[POP_2024]]/SUM(Tabella2026[POP_2024])</f>
        <v>2.4667705311652533E-4</v>
      </c>
      <c r="L773" s="3">
        <f>+Tabella2026[[#This Row],[INCIDENZA POPOLAZIONE]]*(PLAFOND/2)</f>
        <v>72621.539429715223</v>
      </c>
      <c r="M773" s="3">
        <f>+IFERROR(Tabella2026[[#This Row],[reddito_2024]]/Tabella2026[[#This Row],[POP_2024]],"")</f>
        <v>18018.17455295736</v>
      </c>
      <c r="N773" s="3">
        <f>+IF(Tabella2026[[#This Row],[REDDITO COMPLESSIVO PROCAPITE]]&lt;media_aggr_reddito_pc,(media_aggr_reddito_pc-Tabella2026[[#This Row],[REDDITO COMPLESSIVO PROCAPITE]]),0)</f>
        <v>0</v>
      </c>
      <c r="O773" s="3">
        <f>+Tabella2026[[#This Row],[DIFFERENZA REDDITO INFERIORE ALLA MEDIA DALLA MEDIA]]*Tabella2026[[#This Row],[POP_2024]]</f>
        <v>0</v>
      </c>
      <c r="P773" s="3">
        <f>+Tabella2026[[#This Row],[POPOLAZIONE PER DIFFERENZA ]]/SUM(Tabella2026[[POPOLAZIONE PER DIFFERENZA ]])</f>
        <v>0</v>
      </c>
      <c r="Q773" s="3">
        <f>+Tabella2026[[#This Row],[INCIDENZA POPOLAZIONE PER DIFFERENZA]]*(PLAFOND-SUM(Tabella2026[CONTRIBUTO SULLA BASE DELLA POPOLAZIONE]))</f>
        <v>0</v>
      </c>
      <c r="R773" s="3">
        <f>+Tabella2026[[#This Row],[CONTRIBUTO SULLA BASE DELLA POPOLAZIONE]]+Tabella2026[[#This Row],[CONTRIBUTO SULLA BASE DEL REDDITO]]</f>
        <v>72621.539429715223</v>
      </c>
      <c r="S773" s="3">
        <f>+Tabella2026[[#This Row],[CONTRIBUTO TOTALE]]/(PLAFOND/N_TESSERE)</f>
        <v>145.24307885943045</v>
      </c>
      <c r="T773" s="3">
        <f>+MAX(CEILING(Tabella2026[[#This Row],[preDEF1]],1),1)</f>
        <v>146</v>
      </c>
      <c r="U773" s="9">
        <f xml:space="preserve"> IF(ROW(Tabella2026[[#This Row],[preDEF2]]) - ROW(Tabella2026[[#Headers],[preDEF2]])&lt;=ABS(SUM(Tabella2026[preDEF2])-N_TESSERE),Tabella2026[[#This Row],[preDEF2]]-1,Tabella2026[[#This Row],[preDEF2]])</f>
        <v>145</v>
      </c>
      <c r="V773" s="21">
        <f>+Tabella2026[[#This Row],[DEF - n. card]]*(PLAFOND/N_TESSERE)</f>
        <v>72500</v>
      </c>
      <c r="W773" s="18"/>
    </row>
    <row r="774" spans="2:23" x14ac:dyDescent="0.25">
      <c r="B774" s="1" t="s">
        <v>1544</v>
      </c>
      <c r="C774" s="2">
        <v>75083</v>
      </c>
      <c r="D774" s="1" t="s">
        <v>1545</v>
      </c>
      <c r="E774" s="1" t="s">
        <v>33</v>
      </c>
      <c r="F774" s="1" t="s">
        <v>132</v>
      </c>
      <c r="G774" s="1" t="s">
        <v>1059</v>
      </c>
      <c r="H774" s="1" t="s">
        <v>15836</v>
      </c>
      <c r="I774" s="5">
        <v>14517</v>
      </c>
      <c r="J774" s="5">
        <v>172540380</v>
      </c>
      <c r="K774" s="3">
        <f>+Tabella2026[[#This Row],[POP_2024]]/SUM(Tabella2026[POP_2024])</f>
        <v>2.462868486996285E-4</v>
      </c>
      <c r="L774" s="3">
        <f>+Tabella2026[[#This Row],[INCIDENZA POPOLAZIONE]]*(PLAFOND/2)</f>
        <v>72506.663542034104</v>
      </c>
      <c r="M774" s="3">
        <f>+IFERROR(Tabella2026[[#This Row],[reddito_2024]]/Tabella2026[[#This Row],[POP_2024]],"")</f>
        <v>11885.401942550114</v>
      </c>
      <c r="N774" s="3">
        <f>+IF(Tabella2026[[#This Row],[REDDITO COMPLESSIVO PROCAPITE]]&lt;media_aggr_reddito_pc,(media_aggr_reddito_pc-Tabella2026[[#This Row],[REDDITO COMPLESSIVO PROCAPITE]]),0)</f>
        <v>5939.6641200586273</v>
      </c>
      <c r="O774" s="3">
        <f>+Tabella2026[[#This Row],[DIFFERENZA REDDITO INFERIORE ALLA MEDIA DALLA MEDIA]]*Tabella2026[[#This Row],[POP_2024]]</f>
        <v>86226104.030891091</v>
      </c>
      <c r="P774" s="3">
        <f>+Tabella2026[[#This Row],[POPOLAZIONE PER DIFFERENZA ]]/SUM(Tabella2026[[POPOLAZIONE PER DIFFERENZA ]])</f>
        <v>7.6498256509117903E-4</v>
      </c>
      <c r="Q774" s="3">
        <f>+Tabella2026[[#This Row],[INCIDENZA POPOLAZIONE PER DIFFERENZA]]*(PLAFOND-SUM(Tabella2026[CONTRIBUTO SULLA BASE DELLA POPOLAZIONE]))</f>
        <v>225210.29342592019</v>
      </c>
      <c r="R774" s="3">
        <f>+Tabella2026[[#This Row],[CONTRIBUTO SULLA BASE DELLA POPOLAZIONE]]+Tabella2026[[#This Row],[CONTRIBUTO SULLA BASE DEL REDDITO]]</f>
        <v>297716.95696795429</v>
      </c>
      <c r="S774" s="3">
        <f>+Tabella2026[[#This Row],[CONTRIBUTO TOTALE]]/(PLAFOND/N_TESSERE)</f>
        <v>595.43391393590855</v>
      </c>
      <c r="T774" s="3">
        <f>+MAX(CEILING(Tabella2026[[#This Row],[preDEF1]],1),1)</f>
        <v>596</v>
      </c>
      <c r="U774" s="9">
        <f xml:space="preserve"> IF(ROW(Tabella2026[[#This Row],[preDEF2]]) - ROW(Tabella2026[[#Headers],[preDEF2]])&lt;=ABS(SUM(Tabella2026[preDEF2])-N_TESSERE),Tabella2026[[#This Row],[preDEF2]]-1,Tabella2026[[#This Row],[preDEF2]])</f>
        <v>595</v>
      </c>
      <c r="V774" s="21">
        <f>+Tabella2026[[#This Row],[DEF - n. card]]*(PLAFOND/N_TESSERE)</f>
        <v>297500</v>
      </c>
      <c r="W774" s="18"/>
    </row>
    <row r="775" spans="2:23" x14ac:dyDescent="0.25">
      <c r="B775" s="1" t="s">
        <v>1572</v>
      </c>
      <c r="C775" s="2">
        <v>23082</v>
      </c>
      <c r="D775" s="1" t="s">
        <v>1573</v>
      </c>
      <c r="E775" s="1" t="s">
        <v>38</v>
      </c>
      <c r="F775" s="1" t="s">
        <v>37</v>
      </c>
      <c r="G775" s="1" t="s">
        <v>1059</v>
      </c>
      <c r="H775" s="1" t="s">
        <v>15835</v>
      </c>
      <c r="I775" s="5">
        <v>14510</v>
      </c>
      <c r="J775" s="5">
        <v>268817663</v>
      </c>
      <c r="K775" s="3">
        <f>+Tabella2026[[#This Row],[POP_2024]]/SUM(Tabella2026[POP_2024])</f>
        <v>2.461680908336164E-4</v>
      </c>
      <c r="L775" s="3">
        <f>+Tabella2026[[#This Row],[INCIDENZA POPOLAZIONE]]*(PLAFOND/2)</f>
        <v>72471.701315348546</v>
      </c>
      <c r="M775" s="3">
        <f>+IFERROR(Tabella2026[[#This Row],[reddito_2024]]/Tabella2026[[#This Row],[POP_2024]],"")</f>
        <v>18526.372363886974</v>
      </c>
      <c r="N775" s="3">
        <f>+IF(Tabella2026[[#This Row],[REDDITO COMPLESSIVO PROCAPITE]]&lt;media_aggr_reddito_pc,(media_aggr_reddito_pc-Tabella2026[[#This Row],[REDDITO COMPLESSIVO PROCAPITE]]),0)</f>
        <v>0</v>
      </c>
      <c r="O775" s="3">
        <f>+Tabella2026[[#This Row],[DIFFERENZA REDDITO INFERIORE ALLA MEDIA DALLA MEDIA]]*Tabella2026[[#This Row],[POP_2024]]</f>
        <v>0</v>
      </c>
      <c r="P775" s="3">
        <f>+Tabella2026[[#This Row],[POPOLAZIONE PER DIFFERENZA ]]/SUM(Tabella2026[[POPOLAZIONE PER DIFFERENZA ]])</f>
        <v>0</v>
      </c>
      <c r="Q775" s="3">
        <f>+Tabella2026[[#This Row],[INCIDENZA POPOLAZIONE PER DIFFERENZA]]*(PLAFOND-SUM(Tabella2026[CONTRIBUTO SULLA BASE DELLA POPOLAZIONE]))</f>
        <v>0</v>
      </c>
      <c r="R775" s="3">
        <f>+Tabella2026[[#This Row],[CONTRIBUTO SULLA BASE DELLA POPOLAZIONE]]+Tabella2026[[#This Row],[CONTRIBUTO SULLA BASE DEL REDDITO]]</f>
        <v>72471.701315348546</v>
      </c>
      <c r="S775" s="3">
        <f>+Tabella2026[[#This Row],[CONTRIBUTO TOTALE]]/(PLAFOND/N_TESSERE)</f>
        <v>144.94340263069708</v>
      </c>
      <c r="T775" s="3">
        <f>+MAX(CEILING(Tabella2026[[#This Row],[preDEF1]],1),1)</f>
        <v>145</v>
      </c>
      <c r="U775" s="9">
        <f xml:space="preserve"> IF(ROW(Tabella2026[[#This Row],[preDEF2]]) - ROW(Tabella2026[[#Headers],[preDEF2]])&lt;=ABS(SUM(Tabella2026[preDEF2])-N_TESSERE),Tabella2026[[#This Row],[preDEF2]]-1,Tabella2026[[#This Row],[preDEF2]])</f>
        <v>144</v>
      </c>
      <c r="V775" s="21">
        <f>+Tabella2026[[#This Row],[DEF - n. card]]*(PLAFOND/N_TESSERE)</f>
        <v>72000</v>
      </c>
      <c r="W775" s="18"/>
    </row>
    <row r="776" spans="2:23" x14ac:dyDescent="0.25">
      <c r="B776" s="1" t="s">
        <v>1582</v>
      </c>
      <c r="C776" s="2">
        <v>112055</v>
      </c>
      <c r="D776" s="1" t="s">
        <v>1583</v>
      </c>
      <c r="E776" s="1" t="s">
        <v>76</v>
      </c>
      <c r="F776" s="1" t="s">
        <v>88</v>
      </c>
      <c r="G776" s="1" t="s">
        <v>1059</v>
      </c>
      <c r="H776" s="1" t="s">
        <v>15836</v>
      </c>
      <c r="I776" s="5">
        <v>14474</v>
      </c>
      <c r="J776" s="5">
        <v>180317965</v>
      </c>
      <c r="K776" s="3">
        <f>+Tabella2026[[#This Row],[POP_2024]]/SUM(Tabella2026[POP_2024])</f>
        <v>2.4555733609412571E-4</v>
      </c>
      <c r="L776" s="3">
        <f>+Tabella2026[[#This Row],[INCIDENZA POPOLAZIONE]]*(PLAFOND/2)</f>
        <v>72291.895578108539</v>
      </c>
      <c r="M776" s="3">
        <f>+IFERROR(Tabella2026[[#This Row],[reddito_2024]]/Tabella2026[[#This Row],[POP_2024]],"")</f>
        <v>12458.060315047671</v>
      </c>
      <c r="N776" s="3">
        <f>+IF(Tabella2026[[#This Row],[REDDITO COMPLESSIVO PROCAPITE]]&lt;media_aggr_reddito_pc,(media_aggr_reddito_pc-Tabella2026[[#This Row],[REDDITO COMPLESSIVO PROCAPITE]]),0)</f>
        <v>5367.0057475610702</v>
      </c>
      <c r="O776" s="3">
        <f>+Tabella2026[[#This Row],[DIFFERENZA REDDITO INFERIORE ALLA MEDIA DALLA MEDIA]]*Tabella2026[[#This Row],[POP_2024]]</f>
        <v>77682041.190198928</v>
      </c>
      <c r="P776" s="3">
        <f>+Tabella2026[[#This Row],[POPOLAZIONE PER DIFFERENZA ]]/SUM(Tabella2026[[POPOLAZIONE PER DIFFERENZA ]])</f>
        <v>6.8918116849982507E-4</v>
      </c>
      <c r="Q776" s="3">
        <f>+Tabella2026[[#This Row],[INCIDENZA POPOLAZIONE PER DIFFERENZA]]*(PLAFOND-SUM(Tabella2026[CONTRIBUTO SULLA BASE DELLA POPOLAZIONE]))</f>
        <v>202894.41912047294</v>
      </c>
      <c r="R776" s="3">
        <f>+Tabella2026[[#This Row],[CONTRIBUTO SULLA BASE DELLA POPOLAZIONE]]+Tabella2026[[#This Row],[CONTRIBUTO SULLA BASE DEL REDDITO]]</f>
        <v>275186.31469858147</v>
      </c>
      <c r="S776" s="3">
        <f>+Tabella2026[[#This Row],[CONTRIBUTO TOTALE]]/(PLAFOND/N_TESSERE)</f>
        <v>550.37262939716288</v>
      </c>
      <c r="T776" s="3">
        <f>+MAX(CEILING(Tabella2026[[#This Row],[preDEF1]],1),1)</f>
        <v>551</v>
      </c>
      <c r="U776" s="9">
        <f xml:space="preserve"> IF(ROW(Tabella2026[[#This Row],[preDEF2]]) - ROW(Tabella2026[[#Headers],[preDEF2]])&lt;=ABS(SUM(Tabella2026[preDEF2])-N_TESSERE),Tabella2026[[#This Row],[preDEF2]]-1,Tabella2026[[#This Row],[preDEF2]])</f>
        <v>550</v>
      </c>
      <c r="V776" s="21">
        <f>+Tabella2026[[#This Row],[DEF - n. card]]*(PLAFOND/N_TESSERE)</f>
        <v>275000</v>
      </c>
      <c r="W776" s="18"/>
    </row>
    <row r="777" spans="2:23" x14ac:dyDescent="0.25">
      <c r="B777" s="1" t="s">
        <v>1562</v>
      </c>
      <c r="C777" s="2">
        <v>80069</v>
      </c>
      <c r="D777" s="1" t="s">
        <v>1563</v>
      </c>
      <c r="E777" s="1" t="s">
        <v>61</v>
      </c>
      <c r="F777" s="1" t="s">
        <v>62</v>
      </c>
      <c r="G777" s="1" t="s">
        <v>1059</v>
      </c>
      <c r="H777" s="1" t="s">
        <v>15836</v>
      </c>
      <c r="I777" s="5">
        <v>14472</v>
      </c>
      <c r="J777" s="5">
        <v>121765546</v>
      </c>
      <c r="K777" s="3">
        <f>+Tabella2026[[#This Row],[POP_2024]]/SUM(Tabella2026[POP_2024])</f>
        <v>2.455234052752651E-4</v>
      </c>
      <c r="L777" s="3">
        <f>+Tabella2026[[#This Row],[INCIDENZA POPOLAZIONE]]*(PLAFOND/2)</f>
        <v>72281.906370484096</v>
      </c>
      <c r="M777" s="3">
        <f>+IFERROR(Tabella2026[[#This Row],[reddito_2024]]/Tabella2026[[#This Row],[POP_2024]],"")</f>
        <v>8413.8713377556669</v>
      </c>
      <c r="N777" s="3">
        <f>+IF(Tabella2026[[#This Row],[REDDITO COMPLESSIVO PROCAPITE]]&lt;media_aggr_reddito_pc,(media_aggr_reddito_pc-Tabella2026[[#This Row],[REDDITO COMPLESSIVO PROCAPITE]]),0)</f>
        <v>9411.1947248530741</v>
      </c>
      <c r="O777" s="3">
        <f>+Tabella2026[[#This Row],[DIFFERENZA REDDITO INFERIORE ALLA MEDIA DALLA MEDIA]]*Tabella2026[[#This Row],[POP_2024]]</f>
        <v>136198810.0580737</v>
      </c>
      <c r="P777" s="3">
        <f>+Tabella2026[[#This Row],[POPOLAZIONE PER DIFFERENZA ]]/SUM(Tabella2026[[POPOLAZIONE PER DIFFERENZA ]])</f>
        <v>1.2083314705169193E-3</v>
      </c>
      <c r="Q777" s="3">
        <f>+Tabella2026[[#This Row],[INCIDENZA POPOLAZIONE PER DIFFERENZA]]*(PLAFOND-SUM(Tabella2026[CONTRIBUTO SULLA BASE DELLA POPOLAZIONE]))</f>
        <v>355731.87867157959</v>
      </c>
      <c r="R777" s="3">
        <f>+Tabella2026[[#This Row],[CONTRIBUTO SULLA BASE DELLA POPOLAZIONE]]+Tabella2026[[#This Row],[CONTRIBUTO SULLA BASE DEL REDDITO]]</f>
        <v>428013.78504206368</v>
      </c>
      <c r="S777" s="3">
        <f>+Tabella2026[[#This Row],[CONTRIBUTO TOTALE]]/(PLAFOND/N_TESSERE)</f>
        <v>856.02757008412732</v>
      </c>
      <c r="T777" s="3">
        <f>+MAX(CEILING(Tabella2026[[#This Row],[preDEF1]],1),1)</f>
        <v>857</v>
      </c>
      <c r="U777" s="9">
        <f xml:space="preserve"> IF(ROW(Tabella2026[[#This Row],[preDEF2]]) - ROW(Tabella2026[[#Headers],[preDEF2]])&lt;=ABS(SUM(Tabella2026[preDEF2])-N_TESSERE),Tabella2026[[#This Row],[preDEF2]]-1,Tabella2026[[#This Row],[preDEF2]])</f>
        <v>856</v>
      </c>
      <c r="V777" s="21">
        <f>+Tabella2026[[#This Row],[DEF - n. card]]*(PLAFOND/N_TESSERE)</f>
        <v>428000</v>
      </c>
      <c r="W777" s="18"/>
    </row>
    <row r="778" spans="2:23" x14ac:dyDescent="0.25">
      <c r="B778" s="1" t="s">
        <v>1590</v>
      </c>
      <c r="C778" s="2">
        <v>41029</v>
      </c>
      <c r="D778" s="1" t="s">
        <v>1591</v>
      </c>
      <c r="E778" s="1" t="s">
        <v>117</v>
      </c>
      <c r="F778" s="1" t="s">
        <v>130</v>
      </c>
      <c r="G778" s="1" t="s">
        <v>1059</v>
      </c>
      <c r="H778" s="1" t="s">
        <v>15834</v>
      </c>
      <c r="I778" s="5">
        <v>14416</v>
      </c>
      <c r="J778" s="5">
        <v>252993670</v>
      </c>
      <c r="K778" s="3">
        <f>+Tabella2026[[#This Row],[POP_2024]]/SUM(Tabella2026[POP_2024])</f>
        <v>2.4457334234716845E-4</v>
      </c>
      <c r="L778" s="3">
        <f>+Tabella2026[[#This Row],[INCIDENZA POPOLAZIONE]]*(PLAFOND/2)</f>
        <v>72002.208556999627</v>
      </c>
      <c r="M778" s="3">
        <f>+IFERROR(Tabella2026[[#This Row],[reddito_2024]]/Tabella2026[[#This Row],[POP_2024]],"")</f>
        <v>17549.505410654827</v>
      </c>
      <c r="N778" s="3">
        <f>+IF(Tabella2026[[#This Row],[REDDITO COMPLESSIVO PROCAPITE]]&lt;media_aggr_reddito_pc,(media_aggr_reddito_pc-Tabella2026[[#This Row],[REDDITO COMPLESSIVO PROCAPITE]]),0)</f>
        <v>275.5606519539142</v>
      </c>
      <c r="O778" s="3">
        <f>+Tabella2026[[#This Row],[DIFFERENZA REDDITO INFERIORE ALLA MEDIA DALLA MEDIA]]*Tabella2026[[#This Row],[POP_2024]]</f>
        <v>3972482.3585676271</v>
      </c>
      <c r="P778" s="3">
        <f>+Tabella2026[[#This Row],[POPOLAZIONE PER DIFFERENZA ]]/SUM(Tabella2026[[POPOLAZIONE PER DIFFERENZA ]])</f>
        <v>3.5243152622874165E-5</v>
      </c>
      <c r="Q778" s="3">
        <f>+Tabella2026[[#This Row],[INCIDENZA POPOLAZIONE PER DIFFERENZA]]*(PLAFOND-SUM(Tabella2026[CONTRIBUTO SULLA BASE DELLA POPOLAZIONE]))</f>
        <v>10375.557699809729</v>
      </c>
      <c r="R778" s="3">
        <f>+Tabella2026[[#This Row],[CONTRIBUTO SULLA BASE DELLA POPOLAZIONE]]+Tabella2026[[#This Row],[CONTRIBUTO SULLA BASE DEL REDDITO]]</f>
        <v>82377.766256809351</v>
      </c>
      <c r="S778" s="3">
        <f>+Tabella2026[[#This Row],[CONTRIBUTO TOTALE]]/(PLAFOND/N_TESSERE)</f>
        <v>164.7555325136187</v>
      </c>
      <c r="T778" s="3">
        <f>+MAX(CEILING(Tabella2026[[#This Row],[preDEF1]],1),1)</f>
        <v>165</v>
      </c>
      <c r="U778" s="9">
        <f xml:space="preserve"> IF(ROW(Tabella2026[[#This Row],[preDEF2]]) - ROW(Tabella2026[[#Headers],[preDEF2]])&lt;=ABS(SUM(Tabella2026[preDEF2])-N_TESSERE),Tabella2026[[#This Row],[preDEF2]]-1,Tabella2026[[#This Row],[preDEF2]])</f>
        <v>164</v>
      </c>
      <c r="V778" s="21">
        <f>+Tabella2026[[#This Row],[DEF - n. card]]*(PLAFOND/N_TESSERE)</f>
        <v>82000</v>
      </c>
      <c r="W778" s="18"/>
    </row>
    <row r="779" spans="2:23" x14ac:dyDescent="0.25">
      <c r="B779" s="1" t="s">
        <v>1602</v>
      </c>
      <c r="C779" s="2">
        <v>17088</v>
      </c>
      <c r="D779" s="1" t="s">
        <v>1603</v>
      </c>
      <c r="E779" s="1" t="s">
        <v>12</v>
      </c>
      <c r="F779" s="1" t="s">
        <v>50</v>
      </c>
      <c r="G779" s="1" t="s">
        <v>1059</v>
      </c>
      <c r="H779" s="1" t="s">
        <v>15835</v>
      </c>
      <c r="I779" s="5">
        <v>14410</v>
      </c>
      <c r="J779" s="5">
        <v>260504804</v>
      </c>
      <c r="K779" s="3">
        <f>+Tabella2026[[#This Row],[POP_2024]]/SUM(Tabella2026[POP_2024])</f>
        <v>2.4447154989058669E-4</v>
      </c>
      <c r="L779" s="3">
        <f>+Tabella2026[[#This Row],[INCIDENZA POPOLAZIONE]]*(PLAFOND/2)</f>
        <v>71972.240934126297</v>
      </c>
      <c r="M779" s="3">
        <f>+IFERROR(Tabella2026[[#This Row],[reddito_2024]]/Tabella2026[[#This Row],[POP_2024]],"")</f>
        <v>18078.057182512144</v>
      </c>
      <c r="N779" s="3">
        <f>+IF(Tabella2026[[#This Row],[REDDITO COMPLESSIVO PROCAPITE]]&lt;media_aggr_reddito_pc,(media_aggr_reddito_pc-Tabella2026[[#This Row],[REDDITO COMPLESSIVO PROCAPITE]]),0)</f>
        <v>0</v>
      </c>
      <c r="O779" s="3">
        <f>+Tabella2026[[#This Row],[DIFFERENZA REDDITO INFERIORE ALLA MEDIA DALLA MEDIA]]*Tabella2026[[#This Row],[POP_2024]]</f>
        <v>0</v>
      </c>
      <c r="P779" s="3">
        <f>+Tabella2026[[#This Row],[POPOLAZIONE PER DIFFERENZA ]]/SUM(Tabella2026[[POPOLAZIONE PER DIFFERENZA ]])</f>
        <v>0</v>
      </c>
      <c r="Q779" s="3">
        <f>+Tabella2026[[#This Row],[INCIDENZA POPOLAZIONE PER DIFFERENZA]]*(PLAFOND-SUM(Tabella2026[CONTRIBUTO SULLA BASE DELLA POPOLAZIONE]))</f>
        <v>0</v>
      </c>
      <c r="R779" s="3">
        <f>+Tabella2026[[#This Row],[CONTRIBUTO SULLA BASE DELLA POPOLAZIONE]]+Tabella2026[[#This Row],[CONTRIBUTO SULLA BASE DEL REDDITO]]</f>
        <v>71972.240934126297</v>
      </c>
      <c r="S779" s="3">
        <f>+Tabella2026[[#This Row],[CONTRIBUTO TOTALE]]/(PLAFOND/N_TESSERE)</f>
        <v>143.94448186825258</v>
      </c>
      <c r="T779" s="3">
        <f>+MAX(CEILING(Tabella2026[[#This Row],[preDEF1]],1),1)</f>
        <v>144</v>
      </c>
      <c r="U779" s="9">
        <f xml:space="preserve"> IF(ROW(Tabella2026[[#This Row],[preDEF2]]) - ROW(Tabella2026[[#Headers],[preDEF2]])&lt;=ABS(SUM(Tabella2026[preDEF2])-N_TESSERE),Tabella2026[[#This Row],[preDEF2]]-1,Tabella2026[[#This Row],[preDEF2]])</f>
        <v>143</v>
      </c>
      <c r="V779" s="21">
        <f>+Tabella2026[[#This Row],[DEF - n. card]]*(PLAFOND/N_TESSERE)</f>
        <v>71500</v>
      </c>
      <c r="W779" s="18"/>
    </row>
    <row r="780" spans="2:23" x14ac:dyDescent="0.25">
      <c r="B780" s="1" t="s">
        <v>1596</v>
      </c>
      <c r="C780" s="2">
        <v>87023</v>
      </c>
      <c r="D780" s="1" t="s">
        <v>1597</v>
      </c>
      <c r="E780" s="1" t="s">
        <v>21</v>
      </c>
      <c r="F780" s="1" t="s">
        <v>35</v>
      </c>
      <c r="G780" s="1" t="s">
        <v>1059</v>
      </c>
      <c r="H780" s="1" t="s">
        <v>15836</v>
      </c>
      <c r="I780" s="5">
        <v>14397</v>
      </c>
      <c r="J780" s="5">
        <v>160713302</v>
      </c>
      <c r="K780" s="3">
        <f>+Tabella2026[[#This Row],[POP_2024]]/SUM(Tabella2026[POP_2024])</f>
        <v>2.4425099956799283E-4</v>
      </c>
      <c r="L780" s="3">
        <f>+Tabella2026[[#This Row],[INCIDENZA POPOLAZIONE]]*(PLAFOND/2)</f>
        <v>71907.311084567409</v>
      </c>
      <c r="M780" s="3">
        <f>+IFERROR(Tabella2026[[#This Row],[reddito_2024]]/Tabella2026[[#This Row],[POP_2024]],"")</f>
        <v>11162.971591303743</v>
      </c>
      <c r="N780" s="3">
        <f>+IF(Tabella2026[[#This Row],[REDDITO COMPLESSIVO PROCAPITE]]&lt;media_aggr_reddito_pc,(media_aggr_reddito_pc-Tabella2026[[#This Row],[REDDITO COMPLESSIVO PROCAPITE]]),0)</f>
        <v>6662.0944713049976</v>
      </c>
      <c r="O780" s="3">
        <f>+Tabella2026[[#This Row],[DIFFERENZA REDDITO INFERIORE ALLA MEDIA DALLA MEDIA]]*Tabella2026[[#This Row],[POP_2024]]</f>
        <v>95914174.103378043</v>
      </c>
      <c r="P780" s="3">
        <f>+Tabella2026[[#This Row],[POPOLAZIONE PER DIFFERENZA ]]/SUM(Tabella2026[[POPOLAZIONE PER DIFFERENZA ]])</f>
        <v>8.509333891267754E-4</v>
      </c>
      <c r="Q780" s="3">
        <f>+Tabella2026[[#This Row],[INCIDENZA POPOLAZIONE PER DIFFERENZA]]*(PLAFOND-SUM(Tabella2026[CONTRIBUTO SULLA BASE DELLA POPOLAZIONE]))</f>
        <v>250514.15155888186</v>
      </c>
      <c r="R780" s="3">
        <f>+Tabella2026[[#This Row],[CONTRIBUTO SULLA BASE DELLA POPOLAZIONE]]+Tabella2026[[#This Row],[CONTRIBUTO SULLA BASE DEL REDDITO]]</f>
        <v>322421.46264344925</v>
      </c>
      <c r="S780" s="3">
        <f>+Tabella2026[[#This Row],[CONTRIBUTO TOTALE]]/(PLAFOND/N_TESSERE)</f>
        <v>644.84292528689855</v>
      </c>
      <c r="T780" s="3">
        <f>+MAX(CEILING(Tabella2026[[#This Row],[preDEF1]],1),1)</f>
        <v>645</v>
      </c>
      <c r="U780" s="9">
        <f xml:space="preserve"> IF(ROW(Tabella2026[[#This Row],[preDEF2]]) - ROW(Tabella2026[[#Headers],[preDEF2]])&lt;=ABS(SUM(Tabella2026[preDEF2])-N_TESSERE),Tabella2026[[#This Row],[preDEF2]]-1,Tabella2026[[#This Row],[preDEF2]])</f>
        <v>644</v>
      </c>
      <c r="V780" s="21">
        <f>+Tabella2026[[#This Row],[DEF - n. card]]*(PLAFOND/N_TESSERE)</f>
        <v>322000</v>
      </c>
      <c r="W780" s="18"/>
    </row>
    <row r="781" spans="2:23" x14ac:dyDescent="0.25">
      <c r="B781" s="1" t="s">
        <v>1610</v>
      </c>
      <c r="C781" s="2">
        <v>15159</v>
      </c>
      <c r="D781" s="1" t="s">
        <v>1611</v>
      </c>
      <c r="E781" s="1" t="s">
        <v>12</v>
      </c>
      <c r="F781" s="1" t="s">
        <v>11</v>
      </c>
      <c r="G781" s="1" t="s">
        <v>1059</v>
      </c>
      <c r="H781" s="1" t="s">
        <v>15835</v>
      </c>
      <c r="I781" s="5">
        <v>14396</v>
      </c>
      <c r="J781" s="5">
        <v>315857318</v>
      </c>
      <c r="K781" s="3">
        <f>+Tabella2026[[#This Row],[POP_2024]]/SUM(Tabella2026[POP_2024])</f>
        <v>2.442340341585625E-4</v>
      </c>
      <c r="L781" s="3">
        <f>+Tabella2026[[#This Row],[INCIDENZA POPOLAZIONE]]*(PLAFOND/2)</f>
        <v>71902.31648075518</v>
      </c>
      <c r="M781" s="3">
        <f>+IFERROR(Tabella2026[[#This Row],[reddito_2024]]/Tabella2026[[#This Row],[POP_2024]],"")</f>
        <v>21940.630591831065</v>
      </c>
      <c r="N781" s="3">
        <f>+IF(Tabella2026[[#This Row],[REDDITO COMPLESSIVO PROCAPITE]]&lt;media_aggr_reddito_pc,(media_aggr_reddito_pc-Tabella2026[[#This Row],[REDDITO COMPLESSIVO PROCAPITE]]),0)</f>
        <v>0</v>
      </c>
      <c r="O781" s="3">
        <f>+Tabella2026[[#This Row],[DIFFERENZA REDDITO INFERIORE ALLA MEDIA DALLA MEDIA]]*Tabella2026[[#This Row],[POP_2024]]</f>
        <v>0</v>
      </c>
      <c r="P781" s="3">
        <f>+Tabella2026[[#This Row],[POPOLAZIONE PER DIFFERENZA ]]/SUM(Tabella2026[[POPOLAZIONE PER DIFFERENZA ]])</f>
        <v>0</v>
      </c>
      <c r="Q781" s="3">
        <f>+Tabella2026[[#This Row],[INCIDENZA POPOLAZIONE PER DIFFERENZA]]*(PLAFOND-SUM(Tabella2026[CONTRIBUTO SULLA BASE DELLA POPOLAZIONE]))</f>
        <v>0</v>
      </c>
      <c r="R781" s="3">
        <f>+Tabella2026[[#This Row],[CONTRIBUTO SULLA BASE DELLA POPOLAZIONE]]+Tabella2026[[#This Row],[CONTRIBUTO SULLA BASE DEL REDDITO]]</f>
        <v>71902.31648075518</v>
      </c>
      <c r="S781" s="3">
        <f>+Tabella2026[[#This Row],[CONTRIBUTO TOTALE]]/(PLAFOND/N_TESSERE)</f>
        <v>143.80463296151035</v>
      </c>
      <c r="T781" s="3">
        <f>+MAX(CEILING(Tabella2026[[#This Row],[preDEF1]],1),1)</f>
        <v>144</v>
      </c>
      <c r="U781" s="9">
        <f xml:space="preserve"> IF(ROW(Tabella2026[[#This Row],[preDEF2]]) - ROW(Tabella2026[[#Headers],[preDEF2]])&lt;=ABS(SUM(Tabella2026[preDEF2])-N_TESSERE),Tabella2026[[#This Row],[preDEF2]]-1,Tabella2026[[#This Row],[preDEF2]])</f>
        <v>143</v>
      </c>
      <c r="V781" s="21">
        <f>+Tabella2026[[#This Row],[DEF - n. card]]*(PLAFOND/N_TESSERE)</f>
        <v>71500</v>
      </c>
      <c r="W781" s="18"/>
    </row>
    <row r="782" spans="2:23" x14ac:dyDescent="0.25">
      <c r="B782" s="1" t="s">
        <v>1574</v>
      </c>
      <c r="C782" s="2">
        <v>74011</v>
      </c>
      <c r="D782" s="1" t="s">
        <v>1575</v>
      </c>
      <c r="E782" s="1" t="s">
        <v>33</v>
      </c>
      <c r="F782" s="1" t="s">
        <v>154</v>
      </c>
      <c r="G782" s="1" t="s">
        <v>1059</v>
      </c>
      <c r="H782" s="1" t="s">
        <v>15836</v>
      </c>
      <c r="I782" s="5">
        <v>14377</v>
      </c>
      <c r="J782" s="5">
        <v>175842056</v>
      </c>
      <c r="K782" s="3">
        <f>+Tabella2026[[#This Row],[POP_2024]]/SUM(Tabella2026[POP_2024])</f>
        <v>2.4391169137938688E-4</v>
      </c>
      <c r="L782" s="3">
        <f>+Tabella2026[[#This Row],[INCIDENZA POPOLAZIONE]]*(PLAFOND/2)</f>
        <v>71807.419008322962</v>
      </c>
      <c r="M782" s="3">
        <f>+IFERROR(Tabella2026[[#This Row],[reddito_2024]]/Tabella2026[[#This Row],[POP_2024]],"")</f>
        <v>12230.78917715796</v>
      </c>
      <c r="N782" s="3">
        <f>+IF(Tabella2026[[#This Row],[REDDITO COMPLESSIVO PROCAPITE]]&lt;media_aggr_reddito_pc,(media_aggr_reddito_pc-Tabella2026[[#This Row],[REDDITO COMPLESSIVO PROCAPITE]]),0)</f>
        <v>5594.2768854507813</v>
      </c>
      <c r="O782" s="3">
        <f>+Tabella2026[[#This Row],[DIFFERENZA REDDITO INFERIORE ALLA MEDIA DALLA MEDIA]]*Tabella2026[[#This Row],[POP_2024]]</f>
        <v>80428918.782125875</v>
      </c>
      <c r="P782" s="3">
        <f>+Tabella2026[[#This Row],[POPOLAZIONE PER DIFFERENZA ]]/SUM(Tabella2026[[POPOLAZIONE PER DIFFERENZA ]])</f>
        <v>7.1355097495090806E-4</v>
      </c>
      <c r="Q782" s="3">
        <f>+Tabella2026[[#This Row],[INCIDENZA POPOLAZIONE PER DIFFERENZA]]*(PLAFOND-SUM(Tabella2026[CONTRIBUTO SULLA BASE DELLA POPOLAZIONE]))</f>
        <v>210068.87186231697</v>
      </c>
      <c r="R782" s="3">
        <f>+Tabella2026[[#This Row],[CONTRIBUTO SULLA BASE DELLA POPOLAZIONE]]+Tabella2026[[#This Row],[CONTRIBUTO SULLA BASE DEL REDDITO]]</f>
        <v>281876.29087063996</v>
      </c>
      <c r="S782" s="3">
        <f>+Tabella2026[[#This Row],[CONTRIBUTO TOTALE]]/(PLAFOND/N_TESSERE)</f>
        <v>563.75258174127987</v>
      </c>
      <c r="T782" s="3">
        <f>+MAX(CEILING(Tabella2026[[#This Row],[preDEF1]],1),1)</f>
        <v>564</v>
      </c>
      <c r="U782" s="9">
        <f xml:space="preserve"> IF(ROW(Tabella2026[[#This Row],[preDEF2]]) - ROW(Tabella2026[[#Headers],[preDEF2]])&lt;=ABS(SUM(Tabella2026[preDEF2])-N_TESSERE),Tabella2026[[#This Row],[preDEF2]]-1,Tabella2026[[#This Row],[preDEF2]])</f>
        <v>563</v>
      </c>
      <c r="V782" s="21">
        <f>+Tabella2026[[#This Row],[DEF - n. card]]*(PLAFOND/N_TESSERE)</f>
        <v>281500</v>
      </c>
      <c r="W782" s="18"/>
    </row>
    <row r="783" spans="2:23" x14ac:dyDescent="0.25">
      <c r="B783" s="1" t="s">
        <v>1600</v>
      </c>
      <c r="C783" s="2">
        <v>61082</v>
      </c>
      <c r="D783" s="1" t="s">
        <v>1601</v>
      </c>
      <c r="E783" s="1" t="s">
        <v>15</v>
      </c>
      <c r="F783" s="1" t="s">
        <v>184</v>
      </c>
      <c r="G783" s="1" t="s">
        <v>1059</v>
      </c>
      <c r="H783" s="1" t="s">
        <v>15836</v>
      </c>
      <c r="I783" s="5">
        <v>14367</v>
      </c>
      <c r="J783" s="5">
        <v>161283619</v>
      </c>
      <c r="K783" s="3">
        <f>+Tabella2026[[#This Row],[POP_2024]]/SUM(Tabella2026[POP_2024])</f>
        <v>2.437420372850839E-4</v>
      </c>
      <c r="L783" s="3">
        <f>+Tabella2026[[#This Row],[INCIDENZA POPOLAZIONE]]*(PLAFOND/2)</f>
        <v>71757.472970200732</v>
      </c>
      <c r="M783" s="3">
        <f>+IFERROR(Tabella2026[[#This Row],[reddito_2024]]/Tabella2026[[#This Row],[POP_2024]],"")</f>
        <v>11225.977517923018</v>
      </c>
      <c r="N783" s="3">
        <f>+IF(Tabella2026[[#This Row],[REDDITO COMPLESSIVO PROCAPITE]]&lt;media_aggr_reddito_pc,(media_aggr_reddito_pc-Tabella2026[[#This Row],[REDDITO COMPLESSIVO PROCAPITE]]),0)</f>
        <v>6599.0885446857228</v>
      </c>
      <c r="O783" s="3">
        <f>+Tabella2026[[#This Row],[DIFFERENZA REDDITO INFERIORE ALLA MEDIA DALLA MEDIA]]*Tabella2026[[#This Row],[POP_2024]]</f>
        <v>94809105.121499777</v>
      </c>
      <c r="P783" s="3">
        <f>+Tabella2026[[#This Row],[POPOLAZIONE PER DIFFERENZA ]]/SUM(Tabella2026[[POPOLAZIONE PER DIFFERENZA ]])</f>
        <v>8.4112941486792368E-4</v>
      </c>
      <c r="Q783" s="3">
        <f>+Tabella2026[[#This Row],[INCIDENZA POPOLAZIONE PER DIFFERENZA]]*(PLAFOND-SUM(Tabella2026[CONTRIBUTO SULLA BASE DELLA POPOLAZIONE]))</f>
        <v>247627.86889005659</v>
      </c>
      <c r="R783" s="3">
        <f>+Tabella2026[[#This Row],[CONTRIBUTO SULLA BASE DELLA POPOLAZIONE]]+Tabella2026[[#This Row],[CONTRIBUTO SULLA BASE DEL REDDITO]]</f>
        <v>319385.34186025732</v>
      </c>
      <c r="S783" s="3">
        <f>+Tabella2026[[#This Row],[CONTRIBUTO TOTALE]]/(PLAFOND/N_TESSERE)</f>
        <v>638.77068372051463</v>
      </c>
      <c r="T783" s="3">
        <f>+MAX(CEILING(Tabella2026[[#This Row],[preDEF1]],1),1)</f>
        <v>639</v>
      </c>
      <c r="U783" s="9">
        <f xml:space="preserve"> IF(ROW(Tabella2026[[#This Row],[preDEF2]]) - ROW(Tabella2026[[#Headers],[preDEF2]])&lt;=ABS(SUM(Tabella2026[preDEF2])-N_TESSERE),Tabella2026[[#This Row],[preDEF2]]-1,Tabella2026[[#This Row],[preDEF2]])</f>
        <v>638</v>
      </c>
      <c r="V783" s="21">
        <f>+Tabella2026[[#This Row],[DEF - n. card]]*(PLAFOND/N_TESSERE)</f>
        <v>319000</v>
      </c>
      <c r="W783" s="18"/>
    </row>
    <row r="784" spans="2:23" x14ac:dyDescent="0.25">
      <c r="B784" s="1" t="s">
        <v>1604</v>
      </c>
      <c r="C784" s="2">
        <v>48028</v>
      </c>
      <c r="D784" s="1" t="s">
        <v>1605</v>
      </c>
      <c r="E784" s="1" t="s">
        <v>30</v>
      </c>
      <c r="F784" s="1" t="s">
        <v>29</v>
      </c>
      <c r="G784" s="1" t="s">
        <v>1059</v>
      </c>
      <c r="H784" s="1" t="s">
        <v>15834</v>
      </c>
      <c r="I784" s="5">
        <v>14323</v>
      </c>
      <c r="J784" s="5">
        <v>281841594</v>
      </c>
      <c r="K784" s="3">
        <f>+Tabella2026[[#This Row],[POP_2024]]/SUM(Tabella2026[POP_2024])</f>
        <v>2.4299555927015081E-4</v>
      </c>
      <c r="L784" s="3">
        <f>+Tabella2026[[#This Row],[INCIDENZA POPOLAZIONE]]*(PLAFOND/2)</f>
        <v>71537.710402462952</v>
      </c>
      <c r="M784" s="3">
        <f>+IFERROR(Tabella2026[[#This Row],[reddito_2024]]/Tabella2026[[#This Row],[POP_2024]],"")</f>
        <v>19677.553166236125</v>
      </c>
      <c r="N784" s="3">
        <f>+IF(Tabella2026[[#This Row],[REDDITO COMPLESSIVO PROCAPITE]]&lt;media_aggr_reddito_pc,(media_aggr_reddito_pc-Tabella2026[[#This Row],[REDDITO COMPLESSIVO PROCAPITE]]),0)</f>
        <v>0</v>
      </c>
      <c r="O784" s="3">
        <f>+Tabella2026[[#This Row],[DIFFERENZA REDDITO INFERIORE ALLA MEDIA DALLA MEDIA]]*Tabella2026[[#This Row],[POP_2024]]</f>
        <v>0</v>
      </c>
      <c r="P784" s="3">
        <f>+Tabella2026[[#This Row],[POPOLAZIONE PER DIFFERENZA ]]/SUM(Tabella2026[[POPOLAZIONE PER DIFFERENZA ]])</f>
        <v>0</v>
      </c>
      <c r="Q784" s="3">
        <f>+Tabella2026[[#This Row],[INCIDENZA POPOLAZIONE PER DIFFERENZA]]*(PLAFOND-SUM(Tabella2026[CONTRIBUTO SULLA BASE DELLA POPOLAZIONE]))</f>
        <v>0</v>
      </c>
      <c r="R784" s="3">
        <f>+Tabella2026[[#This Row],[CONTRIBUTO SULLA BASE DELLA POPOLAZIONE]]+Tabella2026[[#This Row],[CONTRIBUTO SULLA BASE DEL REDDITO]]</f>
        <v>71537.710402462952</v>
      </c>
      <c r="S784" s="3">
        <f>+Tabella2026[[#This Row],[CONTRIBUTO TOTALE]]/(PLAFOND/N_TESSERE)</f>
        <v>143.0754208049259</v>
      </c>
      <c r="T784" s="3">
        <f>+MAX(CEILING(Tabella2026[[#This Row],[preDEF1]],1),1)</f>
        <v>144</v>
      </c>
      <c r="U784" s="9">
        <f xml:space="preserve"> IF(ROW(Tabella2026[[#This Row],[preDEF2]]) - ROW(Tabella2026[[#Headers],[preDEF2]])&lt;=ABS(SUM(Tabella2026[preDEF2])-N_TESSERE),Tabella2026[[#This Row],[preDEF2]]-1,Tabella2026[[#This Row],[preDEF2]])</f>
        <v>143</v>
      </c>
      <c r="V784" s="21">
        <f>+Tabella2026[[#This Row],[DEF - n. card]]*(PLAFOND/N_TESSERE)</f>
        <v>71500</v>
      </c>
      <c r="W784" s="18"/>
    </row>
    <row r="785" spans="2:23" x14ac:dyDescent="0.25">
      <c r="B785" s="1" t="s">
        <v>1616</v>
      </c>
      <c r="C785" s="2">
        <v>15181</v>
      </c>
      <c r="D785" s="1" t="s">
        <v>1617</v>
      </c>
      <c r="E785" s="1" t="s">
        <v>12</v>
      </c>
      <c r="F785" s="1" t="s">
        <v>11</v>
      </c>
      <c r="G785" s="1" t="s">
        <v>1059</v>
      </c>
      <c r="H785" s="1" t="s">
        <v>15835</v>
      </c>
      <c r="I785" s="5">
        <v>14321</v>
      </c>
      <c r="J785" s="5">
        <v>303000963</v>
      </c>
      <c r="K785" s="3">
        <f>+Tabella2026[[#This Row],[POP_2024]]/SUM(Tabella2026[POP_2024])</f>
        <v>2.429616284512902E-4</v>
      </c>
      <c r="L785" s="3">
        <f>+Tabella2026[[#This Row],[INCIDENZA POPOLAZIONE]]*(PLAFOND/2)</f>
        <v>71527.721194838494</v>
      </c>
      <c r="M785" s="3">
        <f>+IFERROR(Tabella2026[[#This Row],[reddito_2024]]/Tabella2026[[#This Row],[POP_2024]],"")</f>
        <v>21157.807625165842</v>
      </c>
      <c r="N785" s="3">
        <f>+IF(Tabella2026[[#This Row],[REDDITO COMPLESSIVO PROCAPITE]]&lt;media_aggr_reddito_pc,(media_aggr_reddito_pc-Tabella2026[[#This Row],[REDDITO COMPLESSIVO PROCAPITE]]),0)</f>
        <v>0</v>
      </c>
      <c r="O785" s="3">
        <f>+Tabella2026[[#This Row],[DIFFERENZA REDDITO INFERIORE ALLA MEDIA DALLA MEDIA]]*Tabella2026[[#This Row],[POP_2024]]</f>
        <v>0</v>
      </c>
      <c r="P785" s="3">
        <f>+Tabella2026[[#This Row],[POPOLAZIONE PER DIFFERENZA ]]/SUM(Tabella2026[[POPOLAZIONE PER DIFFERENZA ]])</f>
        <v>0</v>
      </c>
      <c r="Q785" s="3">
        <f>+Tabella2026[[#This Row],[INCIDENZA POPOLAZIONE PER DIFFERENZA]]*(PLAFOND-SUM(Tabella2026[CONTRIBUTO SULLA BASE DELLA POPOLAZIONE]))</f>
        <v>0</v>
      </c>
      <c r="R785" s="3">
        <f>+Tabella2026[[#This Row],[CONTRIBUTO SULLA BASE DELLA POPOLAZIONE]]+Tabella2026[[#This Row],[CONTRIBUTO SULLA BASE DEL REDDITO]]</f>
        <v>71527.721194838494</v>
      </c>
      <c r="S785" s="3">
        <f>+Tabella2026[[#This Row],[CONTRIBUTO TOTALE]]/(PLAFOND/N_TESSERE)</f>
        <v>143.05544238967698</v>
      </c>
      <c r="T785" s="3">
        <f>+MAX(CEILING(Tabella2026[[#This Row],[preDEF1]],1),1)</f>
        <v>144</v>
      </c>
      <c r="U785" s="9">
        <f xml:space="preserve"> IF(ROW(Tabella2026[[#This Row],[preDEF2]]) - ROW(Tabella2026[[#Headers],[preDEF2]])&lt;=ABS(SUM(Tabella2026[preDEF2])-N_TESSERE),Tabella2026[[#This Row],[preDEF2]]-1,Tabella2026[[#This Row],[preDEF2]])</f>
        <v>143</v>
      </c>
      <c r="V785" s="21">
        <f>+Tabella2026[[#This Row],[DEF - n. card]]*(PLAFOND/N_TESSERE)</f>
        <v>71500</v>
      </c>
      <c r="W785" s="18"/>
    </row>
    <row r="786" spans="2:23" x14ac:dyDescent="0.25">
      <c r="B786" s="1" t="s">
        <v>1606</v>
      </c>
      <c r="C786" s="2">
        <v>15076</v>
      </c>
      <c r="D786" s="1" t="s">
        <v>1607</v>
      </c>
      <c r="E786" s="1" t="s">
        <v>12</v>
      </c>
      <c r="F786" s="1" t="s">
        <v>11</v>
      </c>
      <c r="G786" s="1" t="s">
        <v>1059</v>
      </c>
      <c r="H786" s="1" t="s">
        <v>15835</v>
      </c>
      <c r="I786" s="5">
        <v>14308</v>
      </c>
      <c r="J786" s="5">
        <v>283324627</v>
      </c>
      <c r="K786" s="3">
        <f>+Tabella2026[[#This Row],[POP_2024]]/SUM(Tabella2026[POP_2024])</f>
        <v>2.4274107812869634E-4</v>
      </c>
      <c r="L786" s="3">
        <f>+Tabella2026[[#This Row],[INCIDENZA POPOLAZIONE]]*(PLAFOND/2)</f>
        <v>71462.791345279606</v>
      </c>
      <c r="M786" s="3">
        <f>+IFERROR(Tabella2026[[#This Row],[reddito_2024]]/Tabella2026[[#This Row],[POP_2024]],"")</f>
        <v>19801.833030472462</v>
      </c>
      <c r="N786" s="3">
        <f>+IF(Tabella2026[[#This Row],[REDDITO COMPLESSIVO PROCAPITE]]&lt;media_aggr_reddito_pc,(media_aggr_reddito_pc-Tabella2026[[#This Row],[REDDITO COMPLESSIVO PROCAPITE]]),0)</f>
        <v>0</v>
      </c>
      <c r="O786" s="3">
        <f>+Tabella2026[[#This Row],[DIFFERENZA REDDITO INFERIORE ALLA MEDIA DALLA MEDIA]]*Tabella2026[[#This Row],[POP_2024]]</f>
        <v>0</v>
      </c>
      <c r="P786" s="3">
        <f>+Tabella2026[[#This Row],[POPOLAZIONE PER DIFFERENZA ]]/SUM(Tabella2026[[POPOLAZIONE PER DIFFERENZA ]])</f>
        <v>0</v>
      </c>
      <c r="Q786" s="3">
        <f>+Tabella2026[[#This Row],[INCIDENZA POPOLAZIONE PER DIFFERENZA]]*(PLAFOND-SUM(Tabella2026[CONTRIBUTO SULLA BASE DELLA POPOLAZIONE]))</f>
        <v>0</v>
      </c>
      <c r="R786" s="3">
        <f>+Tabella2026[[#This Row],[CONTRIBUTO SULLA BASE DELLA POPOLAZIONE]]+Tabella2026[[#This Row],[CONTRIBUTO SULLA BASE DEL REDDITO]]</f>
        <v>71462.791345279606</v>
      </c>
      <c r="S786" s="3">
        <f>+Tabella2026[[#This Row],[CONTRIBUTO TOTALE]]/(PLAFOND/N_TESSERE)</f>
        <v>142.92558269055922</v>
      </c>
      <c r="T786" s="3">
        <f>+MAX(CEILING(Tabella2026[[#This Row],[preDEF1]],1),1)</f>
        <v>143</v>
      </c>
      <c r="U786" s="9">
        <f xml:space="preserve"> IF(ROW(Tabella2026[[#This Row],[preDEF2]]) - ROW(Tabella2026[[#Headers],[preDEF2]])&lt;=ABS(SUM(Tabella2026[preDEF2])-N_TESSERE),Tabella2026[[#This Row],[preDEF2]]-1,Tabella2026[[#This Row],[preDEF2]])</f>
        <v>142</v>
      </c>
      <c r="V786" s="21">
        <f>+Tabella2026[[#This Row],[DEF - n. card]]*(PLAFOND/N_TESSERE)</f>
        <v>71000</v>
      </c>
      <c r="W786" s="18"/>
    </row>
    <row r="787" spans="2:23" x14ac:dyDescent="0.25">
      <c r="B787" s="1" t="s">
        <v>1650</v>
      </c>
      <c r="C787" s="2">
        <v>37046</v>
      </c>
      <c r="D787" s="1" t="s">
        <v>1651</v>
      </c>
      <c r="E787" s="1" t="s">
        <v>27</v>
      </c>
      <c r="F787" s="1" t="s">
        <v>26</v>
      </c>
      <c r="G787" s="1" t="s">
        <v>1059</v>
      </c>
      <c r="H787" s="1" t="s">
        <v>15835</v>
      </c>
      <c r="I787" s="5">
        <v>14279</v>
      </c>
      <c r="J787" s="5">
        <v>338773406</v>
      </c>
      <c r="K787" s="3">
        <f>+Tabella2026[[#This Row],[POP_2024]]/SUM(Tabella2026[POP_2024])</f>
        <v>2.4224908125521771E-4</v>
      </c>
      <c r="L787" s="3">
        <f>+Tabella2026[[#This Row],[INCIDENZA POPOLAZIONE]]*(PLAFOND/2)</f>
        <v>71317.947834725157</v>
      </c>
      <c r="M787" s="3">
        <f>+IFERROR(Tabella2026[[#This Row],[reddito_2024]]/Tabella2026[[#This Row],[POP_2024]],"")</f>
        <v>23725.289305973809</v>
      </c>
      <c r="N787" s="3">
        <f>+IF(Tabella2026[[#This Row],[REDDITO COMPLESSIVO PROCAPITE]]&lt;media_aggr_reddito_pc,(media_aggr_reddito_pc-Tabella2026[[#This Row],[REDDITO COMPLESSIVO PROCAPITE]]),0)</f>
        <v>0</v>
      </c>
      <c r="O787" s="3">
        <f>+Tabella2026[[#This Row],[DIFFERENZA REDDITO INFERIORE ALLA MEDIA DALLA MEDIA]]*Tabella2026[[#This Row],[POP_2024]]</f>
        <v>0</v>
      </c>
      <c r="P787" s="3">
        <f>+Tabella2026[[#This Row],[POPOLAZIONE PER DIFFERENZA ]]/SUM(Tabella2026[[POPOLAZIONE PER DIFFERENZA ]])</f>
        <v>0</v>
      </c>
      <c r="Q787" s="3">
        <f>+Tabella2026[[#This Row],[INCIDENZA POPOLAZIONE PER DIFFERENZA]]*(PLAFOND-SUM(Tabella2026[CONTRIBUTO SULLA BASE DELLA POPOLAZIONE]))</f>
        <v>0</v>
      </c>
      <c r="R787" s="3">
        <f>+Tabella2026[[#This Row],[CONTRIBUTO SULLA BASE DELLA POPOLAZIONE]]+Tabella2026[[#This Row],[CONTRIBUTO SULLA BASE DEL REDDITO]]</f>
        <v>71317.947834725157</v>
      </c>
      <c r="S787" s="3">
        <f>+Tabella2026[[#This Row],[CONTRIBUTO TOTALE]]/(PLAFOND/N_TESSERE)</f>
        <v>142.63589566945032</v>
      </c>
      <c r="T787" s="3">
        <f>+MAX(CEILING(Tabella2026[[#This Row],[preDEF1]],1),1)</f>
        <v>143</v>
      </c>
      <c r="U787" s="9">
        <f xml:space="preserve"> IF(ROW(Tabella2026[[#This Row],[preDEF2]]) - ROW(Tabella2026[[#Headers],[preDEF2]])&lt;=ABS(SUM(Tabella2026[preDEF2])-N_TESSERE),Tabella2026[[#This Row],[preDEF2]]-1,Tabella2026[[#This Row],[preDEF2]])</f>
        <v>142</v>
      </c>
      <c r="V787" s="21">
        <f>+Tabella2026[[#This Row],[DEF - n. card]]*(PLAFOND/N_TESSERE)</f>
        <v>71000</v>
      </c>
      <c r="W787" s="18"/>
    </row>
    <row r="788" spans="2:23" x14ac:dyDescent="0.25">
      <c r="B788" s="1" t="s">
        <v>1626</v>
      </c>
      <c r="C788" s="2">
        <v>108049</v>
      </c>
      <c r="D788" s="1" t="s">
        <v>1627</v>
      </c>
      <c r="E788" s="1" t="s">
        <v>12</v>
      </c>
      <c r="F788" s="1" t="s">
        <v>91</v>
      </c>
      <c r="G788" s="1" t="s">
        <v>1059</v>
      </c>
      <c r="H788" s="1" t="s">
        <v>15835</v>
      </c>
      <c r="I788" s="5">
        <v>14270</v>
      </c>
      <c r="J788" s="5">
        <v>364390800</v>
      </c>
      <c r="K788" s="3">
        <f>+Tabella2026[[#This Row],[POP_2024]]/SUM(Tabella2026[POP_2024])</f>
        <v>2.4209639257034504E-4</v>
      </c>
      <c r="L788" s="3">
        <f>+Tabella2026[[#This Row],[INCIDENZA POPOLAZIONE]]*(PLAFOND/2)</f>
        <v>71272.996400415155</v>
      </c>
      <c r="M788" s="3">
        <f>+IFERROR(Tabella2026[[#This Row],[reddito_2024]]/Tabella2026[[#This Row],[POP_2024]],"")</f>
        <v>25535.444989488438</v>
      </c>
      <c r="N788" s="3">
        <f>+IF(Tabella2026[[#This Row],[REDDITO COMPLESSIVO PROCAPITE]]&lt;media_aggr_reddito_pc,(media_aggr_reddito_pc-Tabella2026[[#This Row],[REDDITO COMPLESSIVO PROCAPITE]]),0)</f>
        <v>0</v>
      </c>
      <c r="O788" s="3">
        <f>+Tabella2026[[#This Row],[DIFFERENZA REDDITO INFERIORE ALLA MEDIA DALLA MEDIA]]*Tabella2026[[#This Row],[POP_2024]]</f>
        <v>0</v>
      </c>
      <c r="P788" s="3">
        <f>+Tabella2026[[#This Row],[POPOLAZIONE PER DIFFERENZA ]]/SUM(Tabella2026[[POPOLAZIONE PER DIFFERENZA ]])</f>
        <v>0</v>
      </c>
      <c r="Q788" s="3">
        <f>+Tabella2026[[#This Row],[INCIDENZA POPOLAZIONE PER DIFFERENZA]]*(PLAFOND-SUM(Tabella2026[CONTRIBUTO SULLA BASE DELLA POPOLAZIONE]))</f>
        <v>0</v>
      </c>
      <c r="R788" s="3">
        <f>+Tabella2026[[#This Row],[CONTRIBUTO SULLA BASE DELLA POPOLAZIONE]]+Tabella2026[[#This Row],[CONTRIBUTO SULLA BASE DEL REDDITO]]</f>
        <v>71272.996400415155</v>
      </c>
      <c r="S788" s="3">
        <f>+Tabella2026[[#This Row],[CONTRIBUTO TOTALE]]/(PLAFOND/N_TESSERE)</f>
        <v>142.54599280083031</v>
      </c>
      <c r="T788" s="3">
        <f>+MAX(CEILING(Tabella2026[[#This Row],[preDEF1]],1),1)</f>
        <v>143</v>
      </c>
      <c r="U788" s="9">
        <f xml:space="preserve"> IF(ROW(Tabella2026[[#This Row],[preDEF2]]) - ROW(Tabella2026[[#Headers],[preDEF2]])&lt;=ABS(SUM(Tabella2026[preDEF2])-N_TESSERE),Tabella2026[[#This Row],[preDEF2]]-1,Tabella2026[[#This Row],[preDEF2]])</f>
        <v>142</v>
      </c>
      <c r="V788" s="21">
        <f>+Tabella2026[[#This Row],[DEF - n. card]]*(PLAFOND/N_TESSERE)</f>
        <v>71000</v>
      </c>
      <c r="W788" s="18"/>
    </row>
    <row r="789" spans="2:23" x14ac:dyDescent="0.25">
      <c r="B789" s="1" t="s">
        <v>1584</v>
      </c>
      <c r="C789" s="2">
        <v>48022</v>
      </c>
      <c r="D789" s="1" t="s">
        <v>1585</v>
      </c>
      <c r="E789" s="1" t="s">
        <v>30</v>
      </c>
      <c r="F789" s="1" t="s">
        <v>29</v>
      </c>
      <c r="G789" s="1" t="s">
        <v>1059</v>
      </c>
      <c r="H789" s="1" t="s">
        <v>15834</v>
      </c>
      <c r="I789" s="5">
        <v>14250</v>
      </c>
      <c r="J789" s="5">
        <v>340814518</v>
      </c>
      <c r="K789" s="3">
        <f>+Tabella2026[[#This Row],[POP_2024]]/SUM(Tabella2026[POP_2024])</f>
        <v>2.4175708438173909E-4</v>
      </c>
      <c r="L789" s="3">
        <f>+Tabella2026[[#This Row],[INCIDENZA POPOLAZIONE]]*(PLAFOND/2)</f>
        <v>71173.104324170694</v>
      </c>
      <c r="M789" s="3">
        <f>+IFERROR(Tabella2026[[#This Row],[reddito_2024]]/Tabella2026[[#This Row],[POP_2024]],"")</f>
        <v>23916.808280701753</v>
      </c>
      <c r="N789" s="3">
        <f>+IF(Tabella2026[[#This Row],[REDDITO COMPLESSIVO PROCAPITE]]&lt;media_aggr_reddito_pc,(media_aggr_reddito_pc-Tabella2026[[#This Row],[REDDITO COMPLESSIVO PROCAPITE]]),0)</f>
        <v>0</v>
      </c>
      <c r="O789" s="3">
        <f>+Tabella2026[[#This Row],[DIFFERENZA REDDITO INFERIORE ALLA MEDIA DALLA MEDIA]]*Tabella2026[[#This Row],[POP_2024]]</f>
        <v>0</v>
      </c>
      <c r="P789" s="3">
        <f>+Tabella2026[[#This Row],[POPOLAZIONE PER DIFFERENZA ]]/SUM(Tabella2026[[POPOLAZIONE PER DIFFERENZA ]])</f>
        <v>0</v>
      </c>
      <c r="Q789" s="3">
        <f>+Tabella2026[[#This Row],[INCIDENZA POPOLAZIONE PER DIFFERENZA]]*(PLAFOND-SUM(Tabella2026[CONTRIBUTO SULLA BASE DELLA POPOLAZIONE]))</f>
        <v>0</v>
      </c>
      <c r="R789" s="3">
        <f>+Tabella2026[[#This Row],[CONTRIBUTO SULLA BASE DELLA POPOLAZIONE]]+Tabella2026[[#This Row],[CONTRIBUTO SULLA BASE DEL REDDITO]]</f>
        <v>71173.104324170694</v>
      </c>
      <c r="S789" s="3">
        <f>+Tabella2026[[#This Row],[CONTRIBUTO TOTALE]]/(PLAFOND/N_TESSERE)</f>
        <v>142.34620864834139</v>
      </c>
      <c r="T789" s="3">
        <f>+MAX(CEILING(Tabella2026[[#This Row],[preDEF1]],1),1)</f>
        <v>143</v>
      </c>
      <c r="U789" s="9">
        <f xml:space="preserve"> IF(ROW(Tabella2026[[#This Row],[preDEF2]]) - ROW(Tabella2026[[#Headers],[preDEF2]])&lt;=ABS(SUM(Tabella2026[preDEF2])-N_TESSERE),Tabella2026[[#This Row],[preDEF2]]-1,Tabella2026[[#This Row],[preDEF2]])</f>
        <v>142</v>
      </c>
      <c r="V789" s="21">
        <f>+Tabella2026[[#This Row],[DEF - n. card]]*(PLAFOND/N_TESSERE)</f>
        <v>71000</v>
      </c>
      <c r="W789" s="18"/>
    </row>
    <row r="790" spans="2:23" x14ac:dyDescent="0.25">
      <c r="B790" s="1" t="s">
        <v>1636</v>
      </c>
      <c r="C790" s="2">
        <v>33013</v>
      </c>
      <c r="D790" s="1" t="s">
        <v>1637</v>
      </c>
      <c r="E790" s="1" t="s">
        <v>27</v>
      </c>
      <c r="F790" s="1" t="s">
        <v>112</v>
      </c>
      <c r="G790" s="1" t="s">
        <v>1059</v>
      </c>
      <c r="H790" s="1" t="s">
        <v>15835</v>
      </c>
      <c r="I790" s="5">
        <v>14244</v>
      </c>
      <c r="J790" s="5">
        <v>278929160</v>
      </c>
      <c r="K790" s="3">
        <f>+Tabella2026[[#This Row],[POP_2024]]/SUM(Tabella2026[POP_2024])</f>
        <v>2.416552919251573E-4</v>
      </c>
      <c r="L790" s="3">
        <f>+Tabella2026[[#This Row],[INCIDENZA POPOLAZIONE]]*(PLAFOND/2)</f>
        <v>71143.136701297364</v>
      </c>
      <c r="M790" s="3">
        <f>+IFERROR(Tabella2026[[#This Row],[reddito_2024]]/Tabella2026[[#This Row],[POP_2024]],"")</f>
        <v>19582.221286155574</v>
      </c>
      <c r="N790" s="3">
        <f>+IF(Tabella2026[[#This Row],[REDDITO COMPLESSIVO PROCAPITE]]&lt;media_aggr_reddito_pc,(media_aggr_reddito_pc-Tabella2026[[#This Row],[REDDITO COMPLESSIVO PROCAPITE]]),0)</f>
        <v>0</v>
      </c>
      <c r="O790" s="3">
        <f>+Tabella2026[[#This Row],[DIFFERENZA REDDITO INFERIORE ALLA MEDIA DALLA MEDIA]]*Tabella2026[[#This Row],[POP_2024]]</f>
        <v>0</v>
      </c>
      <c r="P790" s="3">
        <f>+Tabella2026[[#This Row],[POPOLAZIONE PER DIFFERENZA ]]/SUM(Tabella2026[[POPOLAZIONE PER DIFFERENZA ]])</f>
        <v>0</v>
      </c>
      <c r="Q790" s="3">
        <f>+Tabella2026[[#This Row],[INCIDENZA POPOLAZIONE PER DIFFERENZA]]*(PLAFOND-SUM(Tabella2026[CONTRIBUTO SULLA BASE DELLA POPOLAZIONE]))</f>
        <v>0</v>
      </c>
      <c r="R790" s="3">
        <f>+Tabella2026[[#This Row],[CONTRIBUTO SULLA BASE DELLA POPOLAZIONE]]+Tabella2026[[#This Row],[CONTRIBUTO SULLA BASE DEL REDDITO]]</f>
        <v>71143.136701297364</v>
      </c>
      <c r="S790" s="3">
        <f>+Tabella2026[[#This Row],[CONTRIBUTO TOTALE]]/(PLAFOND/N_TESSERE)</f>
        <v>142.28627340259473</v>
      </c>
      <c r="T790" s="3">
        <f>+MAX(CEILING(Tabella2026[[#This Row],[preDEF1]],1),1)</f>
        <v>143</v>
      </c>
      <c r="U790" s="9">
        <f xml:space="preserve"> IF(ROW(Tabella2026[[#This Row],[preDEF2]]) - ROW(Tabella2026[[#Headers],[preDEF2]])&lt;=ABS(SUM(Tabella2026[preDEF2])-N_TESSERE),Tabella2026[[#This Row],[preDEF2]]-1,Tabella2026[[#This Row],[preDEF2]])</f>
        <v>142</v>
      </c>
      <c r="V790" s="21">
        <f>+Tabella2026[[#This Row],[DEF - n. card]]*(PLAFOND/N_TESSERE)</f>
        <v>71000</v>
      </c>
      <c r="W790" s="18"/>
    </row>
    <row r="791" spans="2:23" x14ac:dyDescent="0.25">
      <c r="B791" s="1" t="s">
        <v>1608</v>
      </c>
      <c r="C791" s="2">
        <v>3108</v>
      </c>
      <c r="D791" s="1" t="s">
        <v>1609</v>
      </c>
      <c r="E791" s="1" t="s">
        <v>18</v>
      </c>
      <c r="F791" s="1" t="s">
        <v>114</v>
      </c>
      <c r="G791" s="1" t="s">
        <v>1059</v>
      </c>
      <c r="H791" s="1" t="s">
        <v>15835</v>
      </c>
      <c r="I791" s="5">
        <v>14241</v>
      </c>
      <c r="J791" s="5">
        <v>294791944</v>
      </c>
      <c r="K791" s="3">
        <f>+Tabella2026[[#This Row],[POP_2024]]/SUM(Tabella2026[POP_2024])</f>
        <v>2.4160439569686641E-4</v>
      </c>
      <c r="L791" s="3">
        <f>+Tabella2026[[#This Row],[INCIDENZA POPOLAZIONE]]*(PLAFOND/2)</f>
        <v>71128.152889860707</v>
      </c>
      <c r="M791" s="3">
        <f>+IFERROR(Tabella2026[[#This Row],[reddito_2024]]/Tabella2026[[#This Row],[POP_2024]],"")</f>
        <v>20700.227792992064</v>
      </c>
      <c r="N791" s="3">
        <f>+IF(Tabella2026[[#This Row],[REDDITO COMPLESSIVO PROCAPITE]]&lt;media_aggr_reddito_pc,(media_aggr_reddito_pc-Tabella2026[[#This Row],[REDDITO COMPLESSIVO PROCAPITE]]),0)</f>
        <v>0</v>
      </c>
      <c r="O791" s="3">
        <f>+Tabella2026[[#This Row],[DIFFERENZA REDDITO INFERIORE ALLA MEDIA DALLA MEDIA]]*Tabella2026[[#This Row],[POP_2024]]</f>
        <v>0</v>
      </c>
      <c r="P791" s="3">
        <f>+Tabella2026[[#This Row],[POPOLAZIONE PER DIFFERENZA ]]/SUM(Tabella2026[[POPOLAZIONE PER DIFFERENZA ]])</f>
        <v>0</v>
      </c>
      <c r="Q791" s="3">
        <f>+Tabella2026[[#This Row],[INCIDENZA POPOLAZIONE PER DIFFERENZA]]*(PLAFOND-SUM(Tabella2026[CONTRIBUTO SULLA BASE DELLA POPOLAZIONE]))</f>
        <v>0</v>
      </c>
      <c r="R791" s="3">
        <f>+Tabella2026[[#This Row],[CONTRIBUTO SULLA BASE DELLA POPOLAZIONE]]+Tabella2026[[#This Row],[CONTRIBUTO SULLA BASE DEL REDDITO]]</f>
        <v>71128.152889860707</v>
      </c>
      <c r="S791" s="3">
        <f>+Tabella2026[[#This Row],[CONTRIBUTO TOTALE]]/(PLAFOND/N_TESSERE)</f>
        <v>142.2563057797214</v>
      </c>
      <c r="T791" s="3">
        <f>+MAX(CEILING(Tabella2026[[#This Row],[preDEF1]],1),1)</f>
        <v>143</v>
      </c>
      <c r="U791" s="9">
        <f xml:space="preserve"> IF(ROW(Tabella2026[[#This Row],[preDEF2]]) - ROW(Tabella2026[[#Headers],[preDEF2]])&lt;=ABS(SUM(Tabella2026[preDEF2])-N_TESSERE),Tabella2026[[#This Row],[preDEF2]]-1,Tabella2026[[#This Row],[preDEF2]])</f>
        <v>142</v>
      </c>
      <c r="V791" s="21">
        <f>+Tabella2026[[#This Row],[DEF - n. card]]*(PLAFOND/N_TESSERE)</f>
        <v>71000</v>
      </c>
      <c r="W791" s="18"/>
    </row>
    <row r="792" spans="2:23" x14ac:dyDescent="0.25">
      <c r="B792" s="1" t="s">
        <v>1592</v>
      </c>
      <c r="C792" s="2">
        <v>54023</v>
      </c>
      <c r="D792" s="1" t="s">
        <v>1593</v>
      </c>
      <c r="E792" s="1" t="s">
        <v>67</v>
      </c>
      <c r="F792" s="1" t="s">
        <v>66</v>
      </c>
      <c r="G792" s="1" t="s">
        <v>1059</v>
      </c>
      <c r="H792" s="1" t="s">
        <v>15834</v>
      </c>
      <c r="I792" s="5">
        <v>14224</v>
      </c>
      <c r="J792" s="5">
        <v>236974578</v>
      </c>
      <c r="K792" s="3">
        <f>+Tabella2026[[#This Row],[POP_2024]]/SUM(Tabella2026[POP_2024])</f>
        <v>2.4131598373655134E-4</v>
      </c>
      <c r="L792" s="3">
        <f>+Tabella2026[[#This Row],[INCIDENZA POPOLAZIONE]]*(PLAFOND/2)</f>
        <v>71043.244625052917</v>
      </c>
      <c r="M792" s="3">
        <f>+IFERROR(Tabella2026[[#This Row],[reddito_2024]]/Tabella2026[[#This Row],[POP_2024]],"")</f>
        <v>16660.192491563554</v>
      </c>
      <c r="N792" s="3">
        <f>+IF(Tabella2026[[#This Row],[REDDITO COMPLESSIVO PROCAPITE]]&lt;media_aggr_reddito_pc,(media_aggr_reddito_pc-Tabella2026[[#This Row],[REDDITO COMPLESSIVO PROCAPITE]]),0)</f>
        <v>1164.8735710451874</v>
      </c>
      <c r="O792" s="3">
        <f>+Tabella2026[[#This Row],[DIFFERENZA REDDITO INFERIORE ALLA MEDIA DALLA MEDIA]]*Tabella2026[[#This Row],[POP_2024]]</f>
        <v>16569161.674546747</v>
      </c>
      <c r="P792" s="3">
        <f>+Tabella2026[[#This Row],[POPOLAZIONE PER DIFFERENZA ]]/SUM(Tabella2026[[POPOLAZIONE PER DIFFERENZA ]])</f>
        <v>1.4699863738090586E-4</v>
      </c>
      <c r="Q792" s="3">
        <f>+Tabella2026[[#This Row],[INCIDENZA POPOLAZIONE PER DIFFERENZA]]*(PLAFOND-SUM(Tabella2026[CONTRIBUTO SULLA BASE DELLA POPOLAZIONE]))</f>
        <v>43276.288595960825</v>
      </c>
      <c r="R792" s="3">
        <f>+Tabella2026[[#This Row],[CONTRIBUTO SULLA BASE DELLA POPOLAZIONE]]+Tabella2026[[#This Row],[CONTRIBUTO SULLA BASE DEL REDDITO]]</f>
        <v>114319.53322101374</v>
      </c>
      <c r="S792" s="3">
        <f>+Tabella2026[[#This Row],[CONTRIBUTO TOTALE]]/(PLAFOND/N_TESSERE)</f>
        <v>228.63906644202748</v>
      </c>
      <c r="T792" s="3">
        <f>+MAX(CEILING(Tabella2026[[#This Row],[preDEF1]],1),1)</f>
        <v>229</v>
      </c>
      <c r="U792" s="9">
        <f xml:space="preserve"> IF(ROW(Tabella2026[[#This Row],[preDEF2]]) - ROW(Tabella2026[[#Headers],[preDEF2]])&lt;=ABS(SUM(Tabella2026[preDEF2])-N_TESSERE),Tabella2026[[#This Row],[preDEF2]]-1,Tabella2026[[#This Row],[preDEF2]])</f>
        <v>228</v>
      </c>
      <c r="V792" s="21">
        <f>+Tabella2026[[#This Row],[DEF - n. card]]*(PLAFOND/N_TESSERE)</f>
        <v>114000</v>
      </c>
      <c r="W792" s="18"/>
    </row>
    <row r="793" spans="2:23" x14ac:dyDescent="0.25">
      <c r="B793" s="1" t="s">
        <v>1652</v>
      </c>
      <c r="C793" s="2">
        <v>99005</v>
      </c>
      <c r="D793" s="1" t="s">
        <v>1653</v>
      </c>
      <c r="E793" s="1" t="s">
        <v>27</v>
      </c>
      <c r="F793" s="1" t="s">
        <v>73</v>
      </c>
      <c r="G793" s="1" t="s">
        <v>1059</v>
      </c>
      <c r="H793" s="1" t="s">
        <v>15835</v>
      </c>
      <c r="I793" s="5">
        <v>14213</v>
      </c>
      <c r="J793" s="5">
        <v>256734721</v>
      </c>
      <c r="K793" s="3">
        <f>+Tabella2026[[#This Row],[POP_2024]]/SUM(Tabella2026[POP_2024])</f>
        <v>2.4112936423281809E-4</v>
      </c>
      <c r="L793" s="3">
        <f>+Tabella2026[[#This Row],[INCIDENZA POPOLAZIONE]]*(PLAFOND/2)</f>
        <v>70988.303983118472</v>
      </c>
      <c r="M793" s="3">
        <f>+IFERROR(Tabella2026[[#This Row],[reddito_2024]]/Tabella2026[[#This Row],[POP_2024]],"")</f>
        <v>18063.373038767324</v>
      </c>
      <c r="N793" s="3">
        <f>+IF(Tabella2026[[#This Row],[REDDITO COMPLESSIVO PROCAPITE]]&lt;media_aggr_reddito_pc,(media_aggr_reddito_pc-Tabella2026[[#This Row],[REDDITO COMPLESSIVO PROCAPITE]]),0)</f>
        <v>0</v>
      </c>
      <c r="O793" s="3">
        <f>+Tabella2026[[#This Row],[DIFFERENZA REDDITO INFERIORE ALLA MEDIA DALLA MEDIA]]*Tabella2026[[#This Row],[POP_2024]]</f>
        <v>0</v>
      </c>
      <c r="P793" s="3">
        <f>+Tabella2026[[#This Row],[POPOLAZIONE PER DIFFERENZA ]]/SUM(Tabella2026[[POPOLAZIONE PER DIFFERENZA ]])</f>
        <v>0</v>
      </c>
      <c r="Q793" s="3">
        <f>+Tabella2026[[#This Row],[INCIDENZA POPOLAZIONE PER DIFFERENZA]]*(PLAFOND-SUM(Tabella2026[CONTRIBUTO SULLA BASE DELLA POPOLAZIONE]))</f>
        <v>0</v>
      </c>
      <c r="R793" s="3">
        <f>+Tabella2026[[#This Row],[CONTRIBUTO SULLA BASE DELLA POPOLAZIONE]]+Tabella2026[[#This Row],[CONTRIBUTO SULLA BASE DEL REDDITO]]</f>
        <v>70988.303983118472</v>
      </c>
      <c r="S793" s="3">
        <f>+Tabella2026[[#This Row],[CONTRIBUTO TOTALE]]/(PLAFOND/N_TESSERE)</f>
        <v>141.97660796623694</v>
      </c>
      <c r="T793" s="3">
        <f>+MAX(CEILING(Tabella2026[[#This Row],[preDEF1]],1),1)</f>
        <v>142</v>
      </c>
      <c r="U793" s="9">
        <f xml:space="preserve"> IF(ROW(Tabella2026[[#This Row],[preDEF2]]) - ROW(Tabella2026[[#Headers],[preDEF2]])&lt;=ABS(SUM(Tabella2026[preDEF2])-N_TESSERE),Tabella2026[[#This Row],[preDEF2]]-1,Tabella2026[[#This Row],[preDEF2]])</f>
        <v>141</v>
      </c>
      <c r="V793" s="21">
        <f>+Tabella2026[[#This Row],[DEF - n. card]]*(PLAFOND/N_TESSERE)</f>
        <v>70500</v>
      </c>
      <c r="W793" s="18"/>
    </row>
    <row r="794" spans="2:23" x14ac:dyDescent="0.25">
      <c r="B794" s="1" t="s">
        <v>1614</v>
      </c>
      <c r="C794" s="2">
        <v>63044</v>
      </c>
      <c r="D794" s="1" t="s">
        <v>1615</v>
      </c>
      <c r="E794" s="1" t="s">
        <v>15</v>
      </c>
      <c r="F794" s="1" t="s">
        <v>14</v>
      </c>
      <c r="G794" s="1" t="s">
        <v>1059</v>
      </c>
      <c r="H794" s="1" t="s">
        <v>15836</v>
      </c>
      <c r="I794" s="5">
        <v>14186</v>
      </c>
      <c r="J794" s="5">
        <v>203931306</v>
      </c>
      <c r="K794" s="3">
        <f>+Tabella2026[[#This Row],[POP_2024]]/SUM(Tabella2026[POP_2024])</f>
        <v>2.4067129817820004E-4</v>
      </c>
      <c r="L794" s="3">
        <f>+Tabella2026[[#This Row],[INCIDENZA POPOLAZIONE]]*(PLAFOND/2)</f>
        <v>70853.449680188452</v>
      </c>
      <c r="M794" s="3">
        <f>+IFERROR(Tabella2026[[#This Row],[reddito_2024]]/Tabella2026[[#This Row],[POP_2024]],"")</f>
        <v>14375.532637811928</v>
      </c>
      <c r="N794" s="3">
        <f>+IF(Tabella2026[[#This Row],[REDDITO COMPLESSIVO PROCAPITE]]&lt;media_aggr_reddito_pc,(media_aggr_reddito_pc-Tabella2026[[#This Row],[REDDITO COMPLESSIVO PROCAPITE]]),0)</f>
        <v>3449.5334247968131</v>
      </c>
      <c r="O794" s="3">
        <f>+Tabella2026[[#This Row],[DIFFERENZA REDDITO INFERIORE ALLA MEDIA DALLA MEDIA]]*Tabella2026[[#This Row],[POP_2024]]</f>
        <v>48935081.16416759</v>
      </c>
      <c r="P794" s="3">
        <f>+Tabella2026[[#This Row],[POPOLAZIONE PER DIFFERENZA ]]/SUM(Tabella2026[[POPOLAZIONE PER DIFFERENZA ]])</f>
        <v>4.3414328332054525E-4</v>
      </c>
      <c r="Q794" s="3">
        <f>+Tabella2026[[#This Row],[INCIDENZA POPOLAZIONE PER DIFFERENZA]]*(PLAFOND-SUM(Tabella2026[CONTRIBUTO SULLA BASE DELLA POPOLAZIONE]))</f>
        <v>127811.45700210654</v>
      </c>
      <c r="R794" s="3">
        <f>+Tabella2026[[#This Row],[CONTRIBUTO SULLA BASE DELLA POPOLAZIONE]]+Tabella2026[[#This Row],[CONTRIBUTO SULLA BASE DEL REDDITO]]</f>
        <v>198664.906682295</v>
      </c>
      <c r="S794" s="3">
        <f>+Tabella2026[[#This Row],[CONTRIBUTO TOTALE]]/(PLAFOND/N_TESSERE)</f>
        <v>397.32981336459</v>
      </c>
      <c r="T794" s="3">
        <f>+MAX(CEILING(Tabella2026[[#This Row],[preDEF1]],1),1)</f>
        <v>398</v>
      </c>
      <c r="U794" s="9">
        <f xml:space="preserve"> IF(ROW(Tabella2026[[#This Row],[preDEF2]]) - ROW(Tabella2026[[#Headers],[preDEF2]])&lt;=ABS(SUM(Tabella2026[preDEF2])-N_TESSERE),Tabella2026[[#This Row],[preDEF2]]-1,Tabella2026[[#This Row],[preDEF2]])</f>
        <v>397</v>
      </c>
      <c r="V794" s="21">
        <f>+Tabella2026[[#This Row],[DEF - n. card]]*(PLAFOND/N_TESSERE)</f>
        <v>198500</v>
      </c>
      <c r="W794" s="18"/>
    </row>
    <row r="795" spans="2:23" x14ac:dyDescent="0.25">
      <c r="B795" s="1" t="s">
        <v>1580</v>
      </c>
      <c r="C795" s="2">
        <v>103050</v>
      </c>
      <c r="D795" s="1" t="s">
        <v>1581</v>
      </c>
      <c r="E795" s="1" t="s">
        <v>18</v>
      </c>
      <c r="F795" s="1" t="s">
        <v>648</v>
      </c>
      <c r="G795" s="1" t="s">
        <v>1059</v>
      </c>
      <c r="H795" s="1" t="s">
        <v>15835</v>
      </c>
      <c r="I795" s="5">
        <v>14185</v>
      </c>
      <c r="J795" s="5">
        <v>269168963</v>
      </c>
      <c r="K795" s="3">
        <f>+Tabella2026[[#This Row],[POP_2024]]/SUM(Tabella2026[POP_2024])</f>
        <v>2.4065433276876974E-4</v>
      </c>
      <c r="L795" s="3">
        <f>+Tabella2026[[#This Row],[INCIDENZA POPOLAZIONE]]*(PLAFOND/2)</f>
        <v>70848.455076376238</v>
      </c>
      <c r="M795" s="3">
        <f>+IFERROR(Tabella2026[[#This Row],[reddito_2024]]/Tabella2026[[#This Row],[POP_2024]],"")</f>
        <v>18975.6054282693</v>
      </c>
      <c r="N795" s="3">
        <f>+IF(Tabella2026[[#This Row],[REDDITO COMPLESSIVO PROCAPITE]]&lt;media_aggr_reddito_pc,(media_aggr_reddito_pc-Tabella2026[[#This Row],[REDDITO COMPLESSIVO PROCAPITE]]),0)</f>
        <v>0</v>
      </c>
      <c r="O795" s="3">
        <f>+Tabella2026[[#This Row],[DIFFERENZA REDDITO INFERIORE ALLA MEDIA DALLA MEDIA]]*Tabella2026[[#This Row],[POP_2024]]</f>
        <v>0</v>
      </c>
      <c r="P795" s="3">
        <f>+Tabella2026[[#This Row],[POPOLAZIONE PER DIFFERENZA ]]/SUM(Tabella2026[[POPOLAZIONE PER DIFFERENZA ]])</f>
        <v>0</v>
      </c>
      <c r="Q795" s="3">
        <f>+Tabella2026[[#This Row],[INCIDENZA POPOLAZIONE PER DIFFERENZA]]*(PLAFOND-SUM(Tabella2026[CONTRIBUTO SULLA BASE DELLA POPOLAZIONE]))</f>
        <v>0</v>
      </c>
      <c r="R795" s="3">
        <f>+Tabella2026[[#This Row],[CONTRIBUTO SULLA BASE DELLA POPOLAZIONE]]+Tabella2026[[#This Row],[CONTRIBUTO SULLA BASE DEL REDDITO]]</f>
        <v>70848.455076376238</v>
      </c>
      <c r="S795" s="3">
        <f>+Tabella2026[[#This Row],[CONTRIBUTO TOTALE]]/(PLAFOND/N_TESSERE)</f>
        <v>141.69691015275248</v>
      </c>
      <c r="T795" s="3">
        <f>+MAX(CEILING(Tabella2026[[#This Row],[preDEF1]],1),1)</f>
        <v>142</v>
      </c>
      <c r="U795" s="9">
        <f xml:space="preserve"> IF(ROW(Tabella2026[[#This Row],[preDEF2]]) - ROW(Tabella2026[[#Headers],[preDEF2]])&lt;=ABS(SUM(Tabella2026[preDEF2])-N_TESSERE),Tabella2026[[#This Row],[preDEF2]]-1,Tabella2026[[#This Row],[preDEF2]])</f>
        <v>141</v>
      </c>
      <c r="V795" s="21">
        <f>+Tabella2026[[#This Row],[DEF - n. card]]*(PLAFOND/N_TESSERE)</f>
        <v>70500</v>
      </c>
      <c r="W795" s="18"/>
    </row>
    <row r="796" spans="2:23" x14ac:dyDescent="0.25">
      <c r="B796" s="1" t="s">
        <v>1632</v>
      </c>
      <c r="C796" s="2">
        <v>101008</v>
      </c>
      <c r="D796" s="1" t="s">
        <v>1633</v>
      </c>
      <c r="E796" s="1" t="s">
        <v>61</v>
      </c>
      <c r="F796" s="1" t="s">
        <v>239</v>
      </c>
      <c r="G796" s="1" t="s">
        <v>1059</v>
      </c>
      <c r="H796" s="1" t="s">
        <v>15836</v>
      </c>
      <c r="I796" s="5">
        <v>14182</v>
      </c>
      <c r="J796" s="5">
        <v>127914868</v>
      </c>
      <c r="K796" s="3">
        <f>+Tabella2026[[#This Row],[POP_2024]]/SUM(Tabella2026[POP_2024])</f>
        <v>2.4060343654047885E-4</v>
      </c>
      <c r="L796" s="3">
        <f>+Tabella2026[[#This Row],[INCIDENZA POPOLAZIONE]]*(PLAFOND/2)</f>
        <v>70833.471264939566</v>
      </c>
      <c r="M796" s="3">
        <f>+IFERROR(Tabella2026[[#This Row],[reddito_2024]]/Tabella2026[[#This Row],[POP_2024]],"")</f>
        <v>9019.5224933013687</v>
      </c>
      <c r="N796" s="3">
        <f>+IF(Tabella2026[[#This Row],[REDDITO COMPLESSIVO PROCAPITE]]&lt;media_aggr_reddito_pc,(media_aggr_reddito_pc-Tabella2026[[#This Row],[REDDITO COMPLESSIVO PROCAPITE]]),0)</f>
        <v>8805.5435693073723</v>
      </c>
      <c r="O796" s="3">
        <f>+Tabella2026[[#This Row],[DIFFERENZA REDDITO INFERIORE ALLA MEDIA DALLA MEDIA]]*Tabella2026[[#This Row],[POP_2024]]</f>
        <v>124880218.89991716</v>
      </c>
      <c r="P796" s="3">
        <f>+Tabella2026[[#This Row],[POPOLAZIONE PER DIFFERENZA ]]/SUM(Tabella2026[[POPOLAZIONE PER DIFFERENZA ]])</f>
        <v>1.1079149551855186E-3</v>
      </c>
      <c r="Q796" s="3">
        <f>+Tabella2026[[#This Row],[INCIDENZA POPOLAZIONE PER DIFFERENZA]]*(PLAFOND-SUM(Tabella2026[CONTRIBUTO SULLA BASE DELLA POPOLAZIONE]))</f>
        <v>326169.33187040157</v>
      </c>
      <c r="R796" s="3">
        <f>+Tabella2026[[#This Row],[CONTRIBUTO SULLA BASE DELLA POPOLAZIONE]]+Tabella2026[[#This Row],[CONTRIBUTO SULLA BASE DEL REDDITO]]</f>
        <v>397002.80313534115</v>
      </c>
      <c r="S796" s="3">
        <f>+Tabella2026[[#This Row],[CONTRIBUTO TOTALE]]/(PLAFOND/N_TESSERE)</f>
        <v>794.00560627068228</v>
      </c>
      <c r="T796" s="3">
        <f>+MAX(CEILING(Tabella2026[[#This Row],[preDEF1]],1),1)</f>
        <v>795</v>
      </c>
      <c r="U796" s="9">
        <f xml:space="preserve"> IF(ROW(Tabella2026[[#This Row],[preDEF2]]) - ROW(Tabella2026[[#Headers],[preDEF2]])&lt;=ABS(SUM(Tabella2026[preDEF2])-N_TESSERE),Tabella2026[[#This Row],[preDEF2]]-1,Tabella2026[[#This Row],[preDEF2]])</f>
        <v>794</v>
      </c>
      <c r="V796" s="21">
        <f>+Tabella2026[[#This Row],[DEF - n. card]]*(PLAFOND/N_TESSERE)</f>
        <v>397000</v>
      </c>
      <c r="W796" s="18"/>
    </row>
    <row r="797" spans="2:23" x14ac:dyDescent="0.25">
      <c r="B797" s="1" t="s">
        <v>1594</v>
      </c>
      <c r="C797" s="2">
        <v>42014</v>
      </c>
      <c r="D797" s="1" t="s">
        <v>1595</v>
      </c>
      <c r="E797" s="1" t="s">
        <v>117</v>
      </c>
      <c r="F797" s="1" t="s">
        <v>116</v>
      </c>
      <c r="G797" s="1" t="s">
        <v>1059</v>
      </c>
      <c r="H797" s="1" t="s">
        <v>15834</v>
      </c>
      <c r="I797" s="5">
        <v>14175</v>
      </c>
      <c r="J797" s="5">
        <v>271914956</v>
      </c>
      <c r="K797" s="3">
        <f>+Tabella2026[[#This Row],[POP_2024]]/SUM(Tabella2026[POP_2024])</f>
        <v>2.4048467867446676E-4</v>
      </c>
      <c r="L797" s="3">
        <f>+Tabella2026[[#This Row],[INCIDENZA POPOLAZIONE]]*(PLAFOND/2)</f>
        <v>70798.509038254007</v>
      </c>
      <c r="M797" s="3">
        <f>+IFERROR(Tabella2026[[#This Row],[reddito_2024]]/Tabella2026[[#This Row],[POP_2024]],"")</f>
        <v>19182.712945326279</v>
      </c>
      <c r="N797" s="3">
        <f>+IF(Tabella2026[[#This Row],[REDDITO COMPLESSIVO PROCAPITE]]&lt;media_aggr_reddito_pc,(media_aggr_reddito_pc-Tabella2026[[#This Row],[REDDITO COMPLESSIVO PROCAPITE]]),0)</f>
        <v>0</v>
      </c>
      <c r="O797" s="3">
        <f>+Tabella2026[[#This Row],[DIFFERENZA REDDITO INFERIORE ALLA MEDIA DALLA MEDIA]]*Tabella2026[[#This Row],[POP_2024]]</f>
        <v>0</v>
      </c>
      <c r="P797" s="3">
        <f>+Tabella2026[[#This Row],[POPOLAZIONE PER DIFFERENZA ]]/SUM(Tabella2026[[POPOLAZIONE PER DIFFERENZA ]])</f>
        <v>0</v>
      </c>
      <c r="Q797" s="3">
        <f>+Tabella2026[[#This Row],[INCIDENZA POPOLAZIONE PER DIFFERENZA]]*(PLAFOND-SUM(Tabella2026[CONTRIBUTO SULLA BASE DELLA POPOLAZIONE]))</f>
        <v>0</v>
      </c>
      <c r="R797" s="3">
        <f>+Tabella2026[[#This Row],[CONTRIBUTO SULLA BASE DELLA POPOLAZIONE]]+Tabella2026[[#This Row],[CONTRIBUTO SULLA BASE DEL REDDITO]]</f>
        <v>70798.509038254007</v>
      </c>
      <c r="S797" s="3">
        <f>+Tabella2026[[#This Row],[CONTRIBUTO TOTALE]]/(PLAFOND/N_TESSERE)</f>
        <v>141.59701807650802</v>
      </c>
      <c r="T797" s="3">
        <f>+MAX(CEILING(Tabella2026[[#This Row],[preDEF1]],1),1)</f>
        <v>142</v>
      </c>
      <c r="U797" s="9">
        <f xml:space="preserve"> IF(ROW(Tabella2026[[#This Row],[preDEF2]]) - ROW(Tabella2026[[#Headers],[preDEF2]])&lt;=ABS(SUM(Tabella2026[preDEF2])-N_TESSERE),Tabella2026[[#This Row],[preDEF2]]-1,Tabella2026[[#This Row],[preDEF2]])</f>
        <v>141</v>
      </c>
      <c r="V797" s="21">
        <f>+Tabella2026[[#This Row],[DEF - n. card]]*(PLAFOND/N_TESSERE)</f>
        <v>70500</v>
      </c>
      <c r="W797" s="18"/>
    </row>
    <row r="798" spans="2:23" x14ac:dyDescent="0.25">
      <c r="B798" s="1" t="s">
        <v>1618</v>
      </c>
      <c r="C798" s="2">
        <v>12092</v>
      </c>
      <c r="D798" s="1" t="s">
        <v>1619</v>
      </c>
      <c r="E798" s="1" t="s">
        <v>12</v>
      </c>
      <c r="F798" s="1" t="s">
        <v>157</v>
      </c>
      <c r="G798" s="1" t="s">
        <v>1059</v>
      </c>
      <c r="H798" s="1" t="s">
        <v>15835</v>
      </c>
      <c r="I798" s="5">
        <v>14125</v>
      </c>
      <c r="J798" s="5">
        <v>173418076</v>
      </c>
      <c r="K798" s="3">
        <f>+Tabella2026[[#This Row],[POP_2024]]/SUM(Tabella2026[POP_2024])</f>
        <v>2.396364082029519E-4</v>
      </c>
      <c r="L798" s="3">
        <f>+Tabella2026[[#This Row],[INCIDENZA POPOLAZIONE]]*(PLAFOND/2)</f>
        <v>70548.778847642883</v>
      </c>
      <c r="M798" s="3">
        <f>+IFERROR(Tabella2026[[#This Row],[reddito_2024]]/Tabella2026[[#This Row],[POP_2024]],"")</f>
        <v>12277.385911504425</v>
      </c>
      <c r="N798" s="3">
        <f>+IF(Tabella2026[[#This Row],[REDDITO COMPLESSIVO PROCAPITE]]&lt;media_aggr_reddito_pc,(media_aggr_reddito_pc-Tabella2026[[#This Row],[REDDITO COMPLESSIVO PROCAPITE]]),0)</f>
        <v>5547.6801511043159</v>
      </c>
      <c r="O798" s="3">
        <f>+Tabella2026[[#This Row],[DIFFERENZA REDDITO INFERIORE ALLA MEDIA DALLA MEDIA]]*Tabella2026[[#This Row],[POP_2024]]</f>
        <v>78360982.134348467</v>
      </c>
      <c r="P798" s="3">
        <f>+Tabella2026[[#This Row],[POPOLAZIONE PER DIFFERENZA ]]/SUM(Tabella2026[[POPOLAZIONE PER DIFFERENZA ]])</f>
        <v>6.9520461106212467E-4</v>
      </c>
      <c r="Q798" s="3">
        <f>+Tabella2026[[#This Row],[INCIDENZA POPOLAZIONE PER DIFFERENZA]]*(PLAFOND-SUM(Tabella2026[CONTRIBUTO SULLA BASE DELLA POPOLAZIONE]))</f>
        <v>204667.71609323204</v>
      </c>
      <c r="R798" s="3">
        <f>+Tabella2026[[#This Row],[CONTRIBUTO SULLA BASE DELLA POPOLAZIONE]]+Tabella2026[[#This Row],[CONTRIBUTO SULLA BASE DEL REDDITO]]</f>
        <v>275216.49494087492</v>
      </c>
      <c r="S798" s="3">
        <f>+Tabella2026[[#This Row],[CONTRIBUTO TOTALE]]/(PLAFOND/N_TESSERE)</f>
        <v>550.43298988174979</v>
      </c>
      <c r="T798" s="3">
        <f>+MAX(CEILING(Tabella2026[[#This Row],[preDEF1]],1),1)</f>
        <v>551</v>
      </c>
      <c r="U798" s="9">
        <f xml:space="preserve"> IF(ROW(Tabella2026[[#This Row],[preDEF2]]) - ROW(Tabella2026[[#Headers],[preDEF2]])&lt;=ABS(SUM(Tabella2026[preDEF2])-N_TESSERE),Tabella2026[[#This Row],[preDEF2]]-1,Tabella2026[[#This Row],[preDEF2]])</f>
        <v>550</v>
      </c>
      <c r="V798" s="21">
        <f>+Tabella2026[[#This Row],[DEF - n. card]]*(PLAFOND/N_TESSERE)</f>
        <v>275000</v>
      </c>
      <c r="W798" s="18"/>
    </row>
    <row r="799" spans="2:23" x14ac:dyDescent="0.25">
      <c r="B799" s="1" t="s">
        <v>1658</v>
      </c>
      <c r="C799" s="2">
        <v>65052</v>
      </c>
      <c r="D799" s="1" t="s">
        <v>1659</v>
      </c>
      <c r="E799" s="1" t="s">
        <v>15</v>
      </c>
      <c r="F799" s="1" t="s">
        <v>82</v>
      </c>
      <c r="G799" s="1" t="s">
        <v>1059</v>
      </c>
      <c r="H799" s="1" t="s">
        <v>15836</v>
      </c>
      <c r="I799" s="5">
        <v>14113</v>
      </c>
      <c r="J799" s="5">
        <v>187161546</v>
      </c>
      <c r="K799" s="3">
        <f>+Tabella2026[[#This Row],[POP_2024]]/SUM(Tabella2026[POP_2024])</f>
        <v>2.3943282328978832E-4</v>
      </c>
      <c r="L799" s="3">
        <f>+Tabella2026[[#This Row],[INCIDENZA POPOLAZIONE]]*(PLAFOND/2)</f>
        <v>70488.843601896209</v>
      </c>
      <c r="M799" s="3">
        <f>+IFERROR(Tabella2026[[#This Row],[reddito_2024]]/Tabella2026[[#This Row],[POP_2024]],"")</f>
        <v>13261.641465315666</v>
      </c>
      <c r="N799" s="3">
        <f>+IF(Tabella2026[[#This Row],[REDDITO COMPLESSIVO PROCAPITE]]&lt;media_aggr_reddito_pc,(media_aggr_reddito_pc-Tabella2026[[#This Row],[REDDITO COMPLESSIVO PROCAPITE]]),0)</f>
        <v>4563.4245972930748</v>
      </c>
      <c r="O799" s="3">
        <f>+Tabella2026[[#This Row],[DIFFERENZA REDDITO INFERIORE ALLA MEDIA DALLA MEDIA]]*Tabella2026[[#This Row],[POP_2024]]</f>
        <v>64403611.341597162</v>
      </c>
      <c r="P799" s="3">
        <f>+Tabella2026[[#This Row],[POPOLAZIONE PER DIFFERENZA ]]/SUM(Tabella2026[[POPOLAZIONE PER DIFFERENZA ]])</f>
        <v>5.7137731501332681E-4</v>
      </c>
      <c r="Q799" s="3">
        <f>+Tabella2026[[#This Row],[INCIDENZA POPOLAZIONE PER DIFFERENZA]]*(PLAFOND-SUM(Tabella2026[CONTRIBUTO SULLA BASE DELLA POPOLAZIONE]))</f>
        <v>168213.05300693784</v>
      </c>
      <c r="R799" s="3">
        <f>+Tabella2026[[#This Row],[CONTRIBUTO SULLA BASE DELLA POPOLAZIONE]]+Tabella2026[[#This Row],[CONTRIBUTO SULLA BASE DEL REDDITO]]</f>
        <v>238701.89660883404</v>
      </c>
      <c r="S799" s="3">
        <f>+Tabella2026[[#This Row],[CONTRIBUTO TOTALE]]/(PLAFOND/N_TESSERE)</f>
        <v>477.40379321766807</v>
      </c>
      <c r="T799" s="3">
        <f>+MAX(CEILING(Tabella2026[[#This Row],[preDEF1]],1),1)</f>
        <v>478</v>
      </c>
      <c r="U799" s="9">
        <f xml:space="preserve"> IF(ROW(Tabella2026[[#This Row],[preDEF2]]) - ROW(Tabella2026[[#Headers],[preDEF2]])&lt;=ABS(SUM(Tabella2026[preDEF2])-N_TESSERE),Tabella2026[[#This Row],[preDEF2]]-1,Tabella2026[[#This Row],[preDEF2]])</f>
        <v>477</v>
      </c>
      <c r="V799" s="21">
        <f>+Tabella2026[[#This Row],[DEF - n. card]]*(PLAFOND/N_TESSERE)</f>
        <v>238500</v>
      </c>
      <c r="W799" s="18"/>
    </row>
    <row r="800" spans="2:23" x14ac:dyDescent="0.25">
      <c r="B800" s="1" t="s">
        <v>1648</v>
      </c>
      <c r="C800" s="2">
        <v>15213</v>
      </c>
      <c r="D800" s="1" t="s">
        <v>1649</v>
      </c>
      <c r="E800" s="1" t="s">
        <v>12</v>
      </c>
      <c r="F800" s="1" t="s">
        <v>11</v>
      </c>
      <c r="G800" s="1" t="s">
        <v>1059</v>
      </c>
      <c r="H800" s="1" t="s">
        <v>15835</v>
      </c>
      <c r="I800" s="5">
        <v>14110</v>
      </c>
      <c r="J800" s="5">
        <v>283240282</v>
      </c>
      <c r="K800" s="3">
        <f>+Tabella2026[[#This Row],[POP_2024]]/SUM(Tabella2026[POP_2024])</f>
        <v>2.3938192706149744E-4</v>
      </c>
      <c r="L800" s="3">
        <f>+Tabella2026[[#This Row],[INCIDENZA POPOLAZIONE]]*(PLAFOND/2)</f>
        <v>70473.859790459552</v>
      </c>
      <c r="M800" s="3">
        <f>+IFERROR(Tabella2026[[#This Row],[reddito_2024]]/Tabella2026[[#This Row],[POP_2024]],"")</f>
        <v>20073.726576895817</v>
      </c>
      <c r="N800" s="3">
        <f>+IF(Tabella2026[[#This Row],[REDDITO COMPLESSIVO PROCAPITE]]&lt;media_aggr_reddito_pc,(media_aggr_reddito_pc-Tabella2026[[#This Row],[REDDITO COMPLESSIVO PROCAPITE]]),0)</f>
        <v>0</v>
      </c>
      <c r="O800" s="3">
        <f>+Tabella2026[[#This Row],[DIFFERENZA REDDITO INFERIORE ALLA MEDIA DALLA MEDIA]]*Tabella2026[[#This Row],[POP_2024]]</f>
        <v>0</v>
      </c>
      <c r="P800" s="3">
        <f>+Tabella2026[[#This Row],[POPOLAZIONE PER DIFFERENZA ]]/SUM(Tabella2026[[POPOLAZIONE PER DIFFERENZA ]])</f>
        <v>0</v>
      </c>
      <c r="Q800" s="3">
        <f>+Tabella2026[[#This Row],[INCIDENZA POPOLAZIONE PER DIFFERENZA]]*(PLAFOND-SUM(Tabella2026[CONTRIBUTO SULLA BASE DELLA POPOLAZIONE]))</f>
        <v>0</v>
      </c>
      <c r="R800" s="3">
        <f>+Tabella2026[[#This Row],[CONTRIBUTO SULLA BASE DELLA POPOLAZIONE]]+Tabella2026[[#This Row],[CONTRIBUTO SULLA BASE DEL REDDITO]]</f>
        <v>70473.859790459552</v>
      </c>
      <c r="S800" s="3">
        <f>+Tabella2026[[#This Row],[CONTRIBUTO TOTALE]]/(PLAFOND/N_TESSERE)</f>
        <v>140.94771958091911</v>
      </c>
      <c r="T800" s="3">
        <f>+MAX(CEILING(Tabella2026[[#This Row],[preDEF1]],1),1)</f>
        <v>141</v>
      </c>
      <c r="U800" s="9">
        <f xml:space="preserve"> IF(ROW(Tabella2026[[#This Row],[preDEF2]]) - ROW(Tabella2026[[#Headers],[preDEF2]])&lt;=ABS(SUM(Tabella2026[preDEF2])-N_TESSERE),Tabella2026[[#This Row],[preDEF2]]-1,Tabella2026[[#This Row],[preDEF2]])</f>
        <v>140</v>
      </c>
      <c r="V800" s="21">
        <f>+Tabella2026[[#This Row],[DEF - n. card]]*(PLAFOND/N_TESSERE)</f>
        <v>70000</v>
      </c>
      <c r="W800" s="18"/>
    </row>
    <row r="801" spans="2:23" x14ac:dyDescent="0.25">
      <c r="B801" s="1" t="s">
        <v>1694</v>
      </c>
      <c r="C801" s="2">
        <v>37024</v>
      </c>
      <c r="D801" s="1" t="s">
        <v>1695</v>
      </c>
      <c r="E801" s="1" t="s">
        <v>27</v>
      </c>
      <c r="F801" s="1" t="s">
        <v>26</v>
      </c>
      <c r="G801" s="1" t="s">
        <v>1059</v>
      </c>
      <c r="H801" s="1" t="s">
        <v>15835</v>
      </c>
      <c r="I801" s="5">
        <v>14105</v>
      </c>
      <c r="J801" s="5">
        <v>285949692</v>
      </c>
      <c r="K801" s="3">
        <f>+Tabella2026[[#This Row],[POP_2024]]/SUM(Tabella2026[POP_2024])</f>
        <v>2.3929710001434595E-4</v>
      </c>
      <c r="L801" s="3">
        <f>+Tabella2026[[#This Row],[INCIDENZA POPOLAZIONE]]*(PLAFOND/2)</f>
        <v>70448.886771398436</v>
      </c>
      <c r="M801" s="3">
        <f>+IFERROR(Tabella2026[[#This Row],[reddito_2024]]/Tabella2026[[#This Row],[POP_2024]],"")</f>
        <v>20272.931017369727</v>
      </c>
      <c r="N801" s="3">
        <f>+IF(Tabella2026[[#This Row],[REDDITO COMPLESSIVO PROCAPITE]]&lt;media_aggr_reddito_pc,(media_aggr_reddito_pc-Tabella2026[[#This Row],[REDDITO COMPLESSIVO PROCAPITE]]),0)</f>
        <v>0</v>
      </c>
      <c r="O801" s="3">
        <f>+Tabella2026[[#This Row],[DIFFERENZA REDDITO INFERIORE ALLA MEDIA DALLA MEDIA]]*Tabella2026[[#This Row],[POP_2024]]</f>
        <v>0</v>
      </c>
      <c r="P801" s="3">
        <f>+Tabella2026[[#This Row],[POPOLAZIONE PER DIFFERENZA ]]/SUM(Tabella2026[[POPOLAZIONE PER DIFFERENZA ]])</f>
        <v>0</v>
      </c>
      <c r="Q801" s="3">
        <f>+Tabella2026[[#This Row],[INCIDENZA POPOLAZIONE PER DIFFERENZA]]*(PLAFOND-SUM(Tabella2026[CONTRIBUTO SULLA BASE DELLA POPOLAZIONE]))</f>
        <v>0</v>
      </c>
      <c r="R801" s="3">
        <f>+Tabella2026[[#This Row],[CONTRIBUTO SULLA BASE DELLA POPOLAZIONE]]+Tabella2026[[#This Row],[CONTRIBUTO SULLA BASE DEL REDDITO]]</f>
        <v>70448.886771398436</v>
      </c>
      <c r="S801" s="3">
        <f>+Tabella2026[[#This Row],[CONTRIBUTO TOTALE]]/(PLAFOND/N_TESSERE)</f>
        <v>140.89777354279687</v>
      </c>
      <c r="T801" s="3">
        <f>+MAX(CEILING(Tabella2026[[#This Row],[preDEF1]],1),1)</f>
        <v>141</v>
      </c>
      <c r="U801" s="9">
        <f xml:space="preserve"> IF(ROW(Tabella2026[[#This Row],[preDEF2]]) - ROW(Tabella2026[[#Headers],[preDEF2]])&lt;=ABS(SUM(Tabella2026[preDEF2])-N_TESSERE),Tabella2026[[#This Row],[preDEF2]]-1,Tabella2026[[#This Row],[preDEF2]])</f>
        <v>140</v>
      </c>
      <c r="V801" s="21">
        <f>+Tabella2026[[#This Row],[DEF - n. card]]*(PLAFOND/N_TESSERE)</f>
        <v>70000</v>
      </c>
      <c r="W801" s="18"/>
    </row>
    <row r="802" spans="2:23" x14ac:dyDescent="0.25">
      <c r="B802" s="1" t="s">
        <v>1612</v>
      </c>
      <c r="C802" s="2">
        <v>24086</v>
      </c>
      <c r="D802" s="1" t="s">
        <v>1613</v>
      </c>
      <c r="E802" s="1" t="s">
        <v>38</v>
      </c>
      <c r="F802" s="1" t="s">
        <v>106</v>
      </c>
      <c r="G802" s="1" t="s">
        <v>1059</v>
      </c>
      <c r="H802" s="1" t="s">
        <v>15835</v>
      </c>
      <c r="I802" s="5">
        <v>14077</v>
      </c>
      <c r="J802" s="5">
        <v>274759664</v>
      </c>
      <c r="K802" s="3">
        <f>+Tabella2026[[#This Row],[POP_2024]]/SUM(Tabella2026[POP_2024])</f>
        <v>2.3882206855029762E-4</v>
      </c>
      <c r="L802" s="3">
        <f>+Tabella2026[[#This Row],[INCIDENZA POPOLAZIONE]]*(PLAFOND/2)</f>
        <v>70309.037864656202</v>
      </c>
      <c r="M802" s="3">
        <f>+IFERROR(Tabella2026[[#This Row],[reddito_2024]]/Tabella2026[[#This Row],[POP_2024]],"")</f>
        <v>19518.33941891028</v>
      </c>
      <c r="N802" s="3">
        <f>+IF(Tabella2026[[#This Row],[REDDITO COMPLESSIVO PROCAPITE]]&lt;media_aggr_reddito_pc,(media_aggr_reddito_pc-Tabella2026[[#This Row],[REDDITO COMPLESSIVO PROCAPITE]]),0)</f>
        <v>0</v>
      </c>
      <c r="O802" s="3">
        <f>+Tabella2026[[#This Row],[DIFFERENZA REDDITO INFERIORE ALLA MEDIA DALLA MEDIA]]*Tabella2026[[#This Row],[POP_2024]]</f>
        <v>0</v>
      </c>
      <c r="P802" s="3">
        <f>+Tabella2026[[#This Row],[POPOLAZIONE PER DIFFERENZA ]]/SUM(Tabella2026[[POPOLAZIONE PER DIFFERENZA ]])</f>
        <v>0</v>
      </c>
      <c r="Q802" s="3">
        <f>+Tabella2026[[#This Row],[INCIDENZA POPOLAZIONE PER DIFFERENZA]]*(PLAFOND-SUM(Tabella2026[CONTRIBUTO SULLA BASE DELLA POPOLAZIONE]))</f>
        <v>0</v>
      </c>
      <c r="R802" s="3">
        <f>+Tabella2026[[#This Row],[CONTRIBUTO SULLA BASE DELLA POPOLAZIONE]]+Tabella2026[[#This Row],[CONTRIBUTO SULLA BASE DEL REDDITO]]</f>
        <v>70309.037864656202</v>
      </c>
      <c r="S802" s="3">
        <f>+Tabella2026[[#This Row],[CONTRIBUTO TOTALE]]/(PLAFOND/N_TESSERE)</f>
        <v>140.61807572931241</v>
      </c>
      <c r="T802" s="3">
        <f>+MAX(CEILING(Tabella2026[[#This Row],[preDEF1]],1),1)</f>
        <v>141</v>
      </c>
      <c r="U802" s="9">
        <f xml:space="preserve"> IF(ROW(Tabella2026[[#This Row],[preDEF2]]) - ROW(Tabella2026[[#Headers],[preDEF2]])&lt;=ABS(SUM(Tabella2026[preDEF2])-N_TESSERE),Tabella2026[[#This Row],[preDEF2]]-1,Tabella2026[[#This Row],[preDEF2]])</f>
        <v>140</v>
      </c>
      <c r="V802" s="21">
        <f>+Tabella2026[[#This Row],[DEF - n. card]]*(PLAFOND/N_TESSERE)</f>
        <v>70000</v>
      </c>
      <c r="W802" s="18"/>
    </row>
    <row r="803" spans="2:23" x14ac:dyDescent="0.25">
      <c r="B803" s="1" t="s">
        <v>1656</v>
      </c>
      <c r="C803" s="2">
        <v>38003</v>
      </c>
      <c r="D803" s="1" t="s">
        <v>1657</v>
      </c>
      <c r="E803" s="1" t="s">
        <v>27</v>
      </c>
      <c r="F803" s="1" t="s">
        <v>80</v>
      </c>
      <c r="G803" s="1" t="s">
        <v>1059</v>
      </c>
      <c r="H803" s="1" t="s">
        <v>15835</v>
      </c>
      <c r="I803" s="5">
        <v>14053</v>
      </c>
      <c r="J803" s="5">
        <v>266520135</v>
      </c>
      <c r="K803" s="3">
        <f>+Tabella2026[[#This Row],[POP_2024]]/SUM(Tabella2026[POP_2024])</f>
        <v>2.3841489872397049E-4</v>
      </c>
      <c r="L803" s="3">
        <f>+Tabella2026[[#This Row],[INCIDENZA POPOLAZIONE]]*(PLAFOND/2)</f>
        <v>70189.167373162869</v>
      </c>
      <c r="M803" s="3">
        <f>+IFERROR(Tabella2026[[#This Row],[reddito_2024]]/Tabella2026[[#This Row],[POP_2024]],"")</f>
        <v>18965.355084323633</v>
      </c>
      <c r="N803" s="3">
        <f>+IF(Tabella2026[[#This Row],[REDDITO COMPLESSIVO PROCAPITE]]&lt;media_aggr_reddito_pc,(media_aggr_reddito_pc-Tabella2026[[#This Row],[REDDITO COMPLESSIVO PROCAPITE]]),0)</f>
        <v>0</v>
      </c>
      <c r="O803" s="3">
        <f>+Tabella2026[[#This Row],[DIFFERENZA REDDITO INFERIORE ALLA MEDIA DALLA MEDIA]]*Tabella2026[[#This Row],[POP_2024]]</f>
        <v>0</v>
      </c>
      <c r="P803" s="3">
        <f>+Tabella2026[[#This Row],[POPOLAZIONE PER DIFFERENZA ]]/SUM(Tabella2026[[POPOLAZIONE PER DIFFERENZA ]])</f>
        <v>0</v>
      </c>
      <c r="Q803" s="3">
        <f>+Tabella2026[[#This Row],[INCIDENZA POPOLAZIONE PER DIFFERENZA]]*(PLAFOND-SUM(Tabella2026[CONTRIBUTO SULLA BASE DELLA POPOLAZIONE]))</f>
        <v>0</v>
      </c>
      <c r="R803" s="3">
        <f>+Tabella2026[[#This Row],[CONTRIBUTO SULLA BASE DELLA POPOLAZIONE]]+Tabella2026[[#This Row],[CONTRIBUTO SULLA BASE DEL REDDITO]]</f>
        <v>70189.167373162869</v>
      </c>
      <c r="S803" s="3">
        <f>+Tabella2026[[#This Row],[CONTRIBUTO TOTALE]]/(PLAFOND/N_TESSERE)</f>
        <v>140.37833474632575</v>
      </c>
      <c r="T803" s="3">
        <f>+MAX(CEILING(Tabella2026[[#This Row],[preDEF1]],1),1)</f>
        <v>141</v>
      </c>
      <c r="U803" s="9">
        <f xml:space="preserve"> IF(ROW(Tabella2026[[#This Row],[preDEF2]]) - ROW(Tabella2026[[#Headers],[preDEF2]])&lt;=ABS(SUM(Tabella2026[preDEF2])-N_TESSERE),Tabella2026[[#This Row],[preDEF2]]-1,Tabella2026[[#This Row],[preDEF2]])</f>
        <v>140</v>
      </c>
      <c r="V803" s="21">
        <f>+Tabella2026[[#This Row],[DEF - n. card]]*(PLAFOND/N_TESSERE)</f>
        <v>70000</v>
      </c>
      <c r="W803" s="18"/>
    </row>
    <row r="804" spans="2:23" x14ac:dyDescent="0.25">
      <c r="B804" s="1" t="s">
        <v>1642</v>
      </c>
      <c r="C804" s="2">
        <v>24057</v>
      </c>
      <c r="D804" s="1" t="s">
        <v>1643</v>
      </c>
      <c r="E804" s="1" t="s">
        <v>38</v>
      </c>
      <c r="F804" s="1" t="s">
        <v>106</v>
      </c>
      <c r="G804" s="1" t="s">
        <v>1059</v>
      </c>
      <c r="H804" s="1" t="s">
        <v>15835</v>
      </c>
      <c r="I804" s="5">
        <v>14052</v>
      </c>
      <c r="J804" s="5">
        <v>265049164</v>
      </c>
      <c r="K804" s="3">
        <f>+Tabella2026[[#This Row],[POP_2024]]/SUM(Tabella2026[POP_2024])</f>
        <v>2.3839793331454018E-4</v>
      </c>
      <c r="L804" s="3">
        <f>+Tabella2026[[#This Row],[INCIDENZA POPOLAZIONE]]*(PLAFOND/2)</f>
        <v>70184.17276935064</v>
      </c>
      <c r="M804" s="3">
        <f>+IFERROR(Tabella2026[[#This Row],[reddito_2024]]/Tabella2026[[#This Row],[POP_2024]],"")</f>
        <v>18862.024195844009</v>
      </c>
      <c r="N804" s="3">
        <f>+IF(Tabella2026[[#This Row],[REDDITO COMPLESSIVO PROCAPITE]]&lt;media_aggr_reddito_pc,(media_aggr_reddito_pc-Tabella2026[[#This Row],[REDDITO COMPLESSIVO PROCAPITE]]),0)</f>
        <v>0</v>
      </c>
      <c r="O804" s="3">
        <f>+Tabella2026[[#This Row],[DIFFERENZA REDDITO INFERIORE ALLA MEDIA DALLA MEDIA]]*Tabella2026[[#This Row],[POP_2024]]</f>
        <v>0</v>
      </c>
      <c r="P804" s="3">
        <f>+Tabella2026[[#This Row],[POPOLAZIONE PER DIFFERENZA ]]/SUM(Tabella2026[[POPOLAZIONE PER DIFFERENZA ]])</f>
        <v>0</v>
      </c>
      <c r="Q804" s="3">
        <f>+Tabella2026[[#This Row],[INCIDENZA POPOLAZIONE PER DIFFERENZA]]*(PLAFOND-SUM(Tabella2026[CONTRIBUTO SULLA BASE DELLA POPOLAZIONE]))</f>
        <v>0</v>
      </c>
      <c r="R804" s="3">
        <f>+Tabella2026[[#This Row],[CONTRIBUTO SULLA BASE DELLA POPOLAZIONE]]+Tabella2026[[#This Row],[CONTRIBUTO SULLA BASE DEL REDDITO]]</f>
        <v>70184.17276935064</v>
      </c>
      <c r="S804" s="3">
        <f>+Tabella2026[[#This Row],[CONTRIBUTO TOTALE]]/(PLAFOND/N_TESSERE)</f>
        <v>140.36834553870128</v>
      </c>
      <c r="T804" s="3">
        <f>+MAX(CEILING(Tabella2026[[#This Row],[preDEF1]],1),1)</f>
        <v>141</v>
      </c>
      <c r="U804" s="9">
        <f xml:space="preserve"> IF(ROW(Tabella2026[[#This Row],[preDEF2]]) - ROW(Tabella2026[[#Headers],[preDEF2]])&lt;=ABS(SUM(Tabella2026[preDEF2])-N_TESSERE),Tabella2026[[#This Row],[preDEF2]]-1,Tabella2026[[#This Row],[preDEF2]])</f>
        <v>140</v>
      </c>
      <c r="V804" s="21">
        <f>+Tabella2026[[#This Row],[DEF - n. card]]*(PLAFOND/N_TESSERE)</f>
        <v>70000</v>
      </c>
      <c r="W804" s="18"/>
    </row>
    <row r="805" spans="2:23" x14ac:dyDescent="0.25">
      <c r="B805" s="1" t="s">
        <v>1628</v>
      </c>
      <c r="C805" s="2">
        <v>15041</v>
      </c>
      <c r="D805" s="1" t="s">
        <v>1629</v>
      </c>
      <c r="E805" s="1" t="s">
        <v>12</v>
      </c>
      <c r="F805" s="1" t="s">
        <v>11</v>
      </c>
      <c r="G805" s="1" t="s">
        <v>1059</v>
      </c>
      <c r="H805" s="1" t="s">
        <v>15835</v>
      </c>
      <c r="I805" s="5">
        <v>14049</v>
      </c>
      <c r="J805" s="5">
        <v>296562565</v>
      </c>
      <c r="K805" s="3">
        <f>+Tabella2026[[#This Row],[POP_2024]]/SUM(Tabella2026[POP_2024])</f>
        <v>2.383470370862493E-4</v>
      </c>
      <c r="L805" s="3">
        <f>+Tabella2026[[#This Row],[INCIDENZA POPOLAZIONE]]*(PLAFOND/2)</f>
        <v>70169.188957913982</v>
      </c>
      <c r="M805" s="3">
        <f>+IFERROR(Tabella2026[[#This Row],[reddito_2024]]/Tabella2026[[#This Row],[POP_2024]],"")</f>
        <v>21109.158303082069</v>
      </c>
      <c r="N805" s="3">
        <f>+IF(Tabella2026[[#This Row],[REDDITO COMPLESSIVO PROCAPITE]]&lt;media_aggr_reddito_pc,(media_aggr_reddito_pc-Tabella2026[[#This Row],[REDDITO COMPLESSIVO PROCAPITE]]),0)</f>
        <v>0</v>
      </c>
      <c r="O805" s="3">
        <f>+Tabella2026[[#This Row],[DIFFERENZA REDDITO INFERIORE ALLA MEDIA DALLA MEDIA]]*Tabella2026[[#This Row],[POP_2024]]</f>
        <v>0</v>
      </c>
      <c r="P805" s="3">
        <f>+Tabella2026[[#This Row],[POPOLAZIONE PER DIFFERENZA ]]/SUM(Tabella2026[[POPOLAZIONE PER DIFFERENZA ]])</f>
        <v>0</v>
      </c>
      <c r="Q805" s="3">
        <f>+Tabella2026[[#This Row],[INCIDENZA POPOLAZIONE PER DIFFERENZA]]*(PLAFOND-SUM(Tabella2026[CONTRIBUTO SULLA BASE DELLA POPOLAZIONE]))</f>
        <v>0</v>
      </c>
      <c r="R805" s="3">
        <f>+Tabella2026[[#This Row],[CONTRIBUTO SULLA BASE DELLA POPOLAZIONE]]+Tabella2026[[#This Row],[CONTRIBUTO SULLA BASE DEL REDDITO]]</f>
        <v>70169.188957913982</v>
      </c>
      <c r="S805" s="3">
        <f>+Tabella2026[[#This Row],[CONTRIBUTO TOTALE]]/(PLAFOND/N_TESSERE)</f>
        <v>140.33837791582798</v>
      </c>
      <c r="T805" s="3">
        <f>+MAX(CEILING(Tabella2026[[#This Row],[preDEF1]],1),1)</f>
        <v>141</v>
      </c>
      <c r="U805" s="9">
        <f xml:space="preserve"> IF(ROW(Tabella2026[[#This Row],[preDEF2]]) - ROW(Tabella2026[[#Headers],[preDEF2]])&lt;=ABS(SUM(Tabella2026[preDEF2])-N_TESSERE),Tabella2026[[#This Row],[preDEF2]]-1,Tabella2026[[#This Row],[preDEF2]])</f>
        <v>140</v>
      </c>
      <c r="V805" s="21">
        <f>+Tabella2026[[#This Row],[DEF - n. card]]*(PLAFOND/N_TESSERE)</f>
        <v>70000</v>
      </c>
      <c r="W805" s="18"/>
    </row>
    <row r="806" spans="2:23" x14ac:dyDescent="0.25">
      <c r="B806" s="1" t="s">
        <v>1588</v>
      </c>
      <c r="C806" s="2">
        <v>53018</v>
      </c>
      <c r="D806" s="1" t="s">
        <v>1589</v>
      </c>
      <c r="E806" s="1" t="s">
        <v>30</v>
      </c>
      <c r="F806" s="1" t="s">
        <v>159</v>
      </c>
      <c r="G806" s="1" t="s">
        <v>1059</v>
      </c>
      <c r="H806" s="1" t="s">
        <v>15834</v>
      </c>
      <c r="I806" s="5">
        <v>14020</v>
      </c>
      <c r="J806" s="5">
        <v>241803131</v>
      </c>
      <c r="K806" s="3">
        <f>+Tabella2026[[#This Row],[POP_2024]]/SUM(Tabella2026[POP_2024])</f>
        <v>2.3785504021277067E-4</v>
      </c>
      <c r="L806" s="3">
        <f>+Tabella2026[[#This Row],[INCIDENZA POPOLAZIONE]]*(PLAFOND/2)</f>
        <v>70024.345447359519</v>
      </c>
      <c r="M806" s="3">
        <f>+IFERROR(Tabella2026[[#This Row],[reddito_2024]]/Tabella2026[[#This Row],[POP_2024]],"")</f>
        <v>17247.013623395149</v>
      </c>
      <c r="N806" s="3">
        <f>+IF(Tabella2026[[#This Row],[REDDITO COMPLESSIVO PROCAPITE]]&lt;media_aggr_reddito_pc,(media_aggr_reddito_pc-Tabella2026[[#This Row],[REDDITO COMPLESSIVO PROCAPITE]]),0)</f>
        <v>578.05243921359215</v>
      </c>
      <c r="O806" s="3">
        <f>+Tabella2026[[#This Row],[DIFFERENZA REDDITO INFERIORE ALLA MEDIA DALLA MEDIA]]*Tabella2026[[#This Row],[POP_2024]]</f>
        <v>8104295.1977745621</v>
      </c>
      <c r="P806" s="3">
        <f>+Tabella2026[[#This Row],[POPOLAZIONE PER DIFFERENZA ]]/SUM(Tabella2026[[POPOLAZIONE PER DIFFERENZA ]])</f>
        <v>7.1899856758327421E-5</v>
      </c>
      <c r="Q806" s="3">
        <f>+Tabella2026[[#This Row],[INCIDENZA POPOLAZIONE PER DIFFERENZA]]*(PLAFOND-SUM(Tabella2026[CONTRIBUTO SULLA BASE DELLA POPOLAZIONE]))</f>
        <v>21167.263904759111</v>
      </c>
      <c r="R806" s="3">
        <f>+Tabella2026[[#This Row],[CONTRIBUTO SULLA BASE DELLA POPOLAZIONE]]+Tabella2026[[#This Row],[CONTRIBUTO SULLA BASE DEL REDDITO]]</f>
        <v>91191.609352118627</v>
      </c>
      <c r="S806" s="3">
        <f>+Tabella2026[[#This Row],[CONTRIBUTO TOTALE]]/(PLAFOND/N_TESSERE)</f>
        <v>182.38321870423727</v>
      </c>
      <c r="T806" s="3">
        <f>+MAX(CEILING(Tabella2026[[#This Row],[preDEF1]],1),1)</f>
        <v>183</v>
      </c>
      <c r="U806" s="9">
        <f xml:space="preserve"> IF(ROW(Tabella2026[[#This Row],[preDEF2]]) - ROW(Tabella2026[[#Headers],[preDEF2]])&lt;=ABS(SUM(Tabella2026[preDEF2])-N_TESSERE),Tabella2026[[#This Row],[preDEF2]]-1,Tabella2026[[#This Row],[preDEF2]])</f>
        <v>182</v>
      </c>
      <c r="V806" s="21">
        <f>+Tabella2026[[#This Row],[DEF - n. card]]*(PLAFOND/N_TESSERE)</f>
        <v>91000</v>
      </c>
      <c r="W806" s="18"/>
    </row>
    <row r="807" spans="2:23" x14ac:dyDescent="0.25">
      <c r="B807" s="1" t="s">
        <v>1586</v>
      </c>
      <c r="C807" s="2">
        <v>73024</v>
      </c>
      <c r="D807" s="1" t="s">
        <v>1587</v>
      </c>
      <c r="E807" s="1" t="s">
        <v>33</v>
      </c>
      <c r="F807" s="1" t="s">
        <v>56</v>
      </c>
      <c r="G807" s="1" t="s">
        <v>1059</v>
      </c>
      <c r="H807" s="1" t="s">
        <v>15836</v>
      </c>
      <c r="I807" s="5">
        <v>13951</v>
      </c>
      <c r="J807" s="5">
        <v>198848008</v>
      </c>
      <c r="K807" s="3">
        <f>+Tabella2026[[#This Row],[POP_2024]]/SUM(Tabella2026[POP_2024])</f>
        <v>2.3668442696208014E-4</v>
      </c>
      <c r="L807" s="3">
        <f>+Tabella2026[[#This Row],[INCIDENZA POPOLAZIONE]]*(PLAFOND/2)</f>
        <v>69679.717784316177</v>
      </c>
      <c r="M807" s="3">
        <f>+IFERROR(Tabella2026[[#This Row],[reddito_2024]]/Tabella2026[[#This Row],[POP_2024]],"")</f>
        <v>14253.315747975055</v>
      </c>
      <c r="N807" s="3">
        <f>+IF(Tabella2026[[#This Row],[REDDITO COMPLESSIVO PROCAPITE]]&lt;media_aggr_reddito_pc,(media_aggr_reddito_pc-Tabella2026[[#This Row],[REDDITO COMPLESSIVO PROCAPITE]]),0)</f>
        <v>3571.7503146336858</v>
      </c>
      <c r="O807" s="3">
        <f>+Tabella2026[[#This Row],[DIFFERENZA REDDITO INFERIORE ALLA MEDIA DALLA MEDIA]]*Tabella2026[[#This Row],[POP_2024]]</f>
        <v>49829488.639454551</v>
      </c>
      <c r="P807" s="3">
        <f>+Tabella2026[[#This Row],[POPOLAZIONE PER DIFFERENZA ]]/SUM(Tabella2026[[POPOLAZIONE PER DIFFERENZA ]])</f>
        <v>4.4207830639008604E-4</v>
      </c>
      <c r="Q807" s="3">
        <f>+Tabella2026[[#This Row],[INCIDENZA POPOLAZIONE PER DIFFERENZA]]*(PLAFOND-SUM(Tabella2026[CONTRIBUTO SULLA BASE DELLA POPOLAZIONE]))</f>
        <v>130147.52184251207</v>
      </c>
      <c r="R807" s="3">
        <f>+Tabella2026[[#This Row],[CONTRIBUTO SULLA BASE DELLA POPOLAZIONE]]+Tabella2026[[#This Row],[CONTRIBUTO SULLA BASE DEL REDDITO]]</f>
        <v>199827.23962682823</v>
      </c>
      <c r="S807" s="3">
        <f>+Tabella2026[[#This Row],[CONTRIBUTO TOTALE]]/(PLAFOND/N_TESSERE)</f>
        <v>399.65447925365646</v>
      </c>
      <c r="T807" s="3">
        <f>+MAX(CEILING(Tabella2026[[#This Row],[preDEF1]],1),1)</f>
        <v>400</v>
      </c>
      <c r="U807" s="9">
        <f xml:space="preserve"> IF(ROW(Tabella2026[[#This Row],[preDEF2]]) - ROW(Tabella2026[[#Headers],[preDEF2]])&lt;=ABS(SUM(Tabella2026[preDEF2])-N_TESSERE),Tabella2026[[#This Row],[preDEF2]]-1,Tabella2026[[#This Row],[preDEF2]])</f>
        <v>399</v>
      </c>
      <c r="V807" s="21">
        <f>+Tabella2026[[#This Row],[DEF - n. card]]*(PLAFOND/N_TESSERE)</f>
        <v>199500</v>
      </c>
      <c r="W807" s="18"/>
    </row>
    <row r="808" spans="2:23" x14ac:dyDescent="0.25">
      <c r="B808" s="1" t="s">
        <v>1622</v>
      </c>
      <c r="C808" s="2">
        <v>87039</v>
      </c>
      <c r="D808" s="1" t="s">
        <v>1623</v>
      </c>
      <c r="E808" s="1" t="s">
        <v>21</v>
      </c>
      <c r="F808" s="1" t="s">
        <v>35</v>
      </c>
      <c r="G808" s="1" t="s">
        <v>1059</v>
      </c>
      <c r="H808" s="1" t="s">
        <v>15836</v>
      </c>
      <c r="I808" s="5">
        <v>13947</v>
      </c>
      <c r="J808" s="5">
        <v>164949756</v>
      </c>
      <c r="K808" s="3">
        <f>+Tabella2026[[#This Row],[POP_2024]]/SUM(Tabella2026[POP_2024])</f>
        <v>2.3661656532435895E-4</v>
      </c>
      <c r="L808" s="3">
        <f>+Tabella2026[[#This Row],[INCIDENZA POPOLAZIONE]]*(PLAFOND/2)</f>
        <v>69659.739369067276</v>
      </c>
      <c r="M808" s="3">
        <f>+IFERROR(Tabella2026[[#This Row],[reddito_2024]]/Tabella2026[[#This Row],[POP_2024]],"")</f>
        <v>11826.898687889869</v>
      </c>
      <c r="N808" s="3">
        <f>+IF(Tabella2026[[#This Row],[REDDITO COMPLESSIVO PROCAPITE]]&lt;media_aggr_reddito_pc,(media_aggr_reddito_pc-Tabella2026[[#This Row],[REDDITO COMPLESSIVO PROCAPITE]]),0)</f>
        <v>5998.1673747188725</v>
      </c>
      <c r="O808" s="3">
        <f>+Tabella2026[[#This Row],[DIFFERENZA REDDITO INFERIORE ALLA MEDIA DALLA MEDIA]]*Tabella2026[[#This Row],[POP_2024]]</f>
        <v>83656440.375204116</v>
      </c>
      <c r="P808" s="3">
        <f>+Tabella2026[[#This Row],[POPOLAZIONE PER DIFFERENZA ]]/SUM(Tabella2026[[POPOLAZIONE PER DIFFERENZA ]])</f>
        <v>7.421849689705801E-4</v>
      </c>
      <c r="Q808" s="3">
        <f>+Tabella2026[[#This Row],[INCIDENZA POPOLAZIONE PER DIFFERENZA]]*(PLAFOND-SUM(Tabella2026[CONTRIBUTO SULLA BASE DELLA POPOLAZIONE]))</f>
        <v>218498.69822621293</v>
      </c>
      <c r="R808" s="3">
        <f>+Tabella2026[[#This Row],[CONTRIBUTO SULLA BASE DELLA POPOLAZIONE]]+Tabella2026[[#This Row],[CONTRIBUTO SULLA BASE DEL REDDITO]]</f>
        <v>288158.43759528024</v>
      </c>
      <c r="S808" s="3">
        <f>+Tabella2026[[#This Row],[CONTRIBUTO TOTALE]]/(PLAFOND/N_TESSERE)</f>
        <v>576.31687519056049</v>
      </c>
      <c r="T808" s="3">
        <f>+MAX(CEILING(Tabella2026[[#This Row],[preDEF1]],1),1)</f>
        <v>577</v>
      </c>
      <c r="U808" s="9">
        <f xml:space="preserve"> IF(ROW(Tabella2026[[#This Row],[preDEF2]]) - ROW(Tabella2026[[#Headers],[preDEF2]])&lt;=ABS(SUM(Tabella2026[preDEF2])-N_TESSERE),Tabella2026[[#This Row],[preDEF2]]-1,Tabella2026[[#This Row],[preDEF2]])</f>
        <v>576</v>
      </c>
      <c r="V808" s="21">
        <f>+Tabella2026[[#This Row],[DEF - n. card]]*(PLAFOND/N_TESSERE)</f>
        <v>288000</v>
      </c>
      <c r="W808" s="18"/>
    </row>
    <row r="809" spans="2:23" x14ac:dyDescent="0.25">
      <c r="B809" s="1" t="s">
        <v>1676</v>
      </c>
      <c r="C809" s="2">
        <v>17188</v>
      </c>
      <c r="D809" s="1" t="s">
        <v>1677</v>
      </c>
      <c r="E809" s="1" t="s">
        <v>12</v>
      </c>
      <c r="F809" s="1" t="s">
        <v>50</v>
      </c>
      <c r="G809" s="1" t="s">
        <v>1059</v>
      </c>
      <c r="H809" s="1" t="s">
        <v>15835</v>
      </c>
      <c r="I809" s="5">
        <v>13944</v>
      </c>
      <c r="J809" s="5">
        <v>268030614</v>
      </c>
      <c r="K809" s="3">
        <f>+Tabella2026[[#This Row],[POP_2024]]/SUM(Tabella2026[POP_2024])</f>
        <v>2.3656566909606804E-4</v>
      </c>
      <c r="L809" s="3">
        <f>+Tabella2026[[#This Row],[INCIDENZA POPOLAZIONE]]*(PLAFOND/2)</f>
        <v>69644.755557630604</v>
      </c>
      <c r="M809" s="3">
        <f>+IFERROR(Tabella2026[[#This Row],[reddito_2024]]/Tabella2026[[#This Row],[POP_2024]],"")</f>
        <v>19221.931583476766</v>
      </c>
      <c r="N809" s="3">
        <f>+IF(Tabella2026[[#This Row],[REDDITO COMPLESSIVO PROCAPITE]]&lt;media_aggr_reddito_pc,(media_aggr_reddito_pc-Tabella2026[[#This Row],[REDDITO COMPLESSIVO PROCAPITE]]),0)</f>
        <v>0</v>
      </c>
      <c r="O809" s="3">
        <f>+Tabella2026[[#This Row],[DIFFERENZA REDDITO INFERIORE ALLA MEDIA DALLA MEDIA]]*Tabella2026[[#This Row],[POP_2024]]</f>
        <v>0</v>
      </c>
      <c r="P809" s="3">
        <f>+Tabella2026[[#This Row],[POPOLAZIONE PER DIFFERENZA ]]/SUM(Tabella2026[[POPOLAZIONE PER DIFFERENZA ]])</f>
        <v>0</v>
      </c>
      <c r="Q809" s="3">
        <f>+Tabella2026[[#This Row],[INCIDENZA POPOLAZIONE PER DIFFERENZA]]*(PLAFOND-SUM(Tabella2026[CONTRIBUTO SULLA BASE DELLA POPOLAZIONE]))</f>
        <v>0</v>
      </c>
      <c r="R809" s="3">
        <f>+Tabella2026[[#This Row],[CONTRIBUTO SULLA BASE DELLA POPOLAZIONE]]+Tabella2026[[#This Row],[CONTRIBUTO SULLA BASE DEL REDDITO]]</f>
        <v>69644.755557630604</v>
      </c>
      <c r="S809" s="3">
        <f>+Tabella2026[[#This Row],[CONTRIBUTO TOTALE]]/(PLAFOND/N_TESSERE)</f>
        <v>139.28951111526121</v>
      </c>
      <c r="T809" s="3">
        <f>+MAX(CEILING(Tabella2026[[#This Row],[preDEF1]],1),1)</f>
        <v>140</v>
      </c>
      <c r="U809" s="9">
        <f xml:space="preserve"> IF(ROW(Tabella2026[[#This Row],[preDEF2]]) - ROW(Tabella2026[[#Headers],[preDEF2]])&lt;=ABS(SUM(Tabella2026[preDEF2])-N_TESSERE),Tabella2026[[#This Row],[preDEF2]]-1,Tabella2026[[#This Row],[preDEF2]])</f>
        <v>139</v>
      </c>
      <c r="V809" s="21">
        <f>+Tabella2026[[#This Row],[DEF - n. card]]*(PLAFOND/N_TESSERE)</f>
        <v>69500</v>
      </c>
      <c r="W809" s="18"/>
    </row>
    <row r="810" spans="2:23" x14ac:dyDescent="0.25">
      <c r="B810" s="1" t="s">
        <v>1692</v>
      </c>
      <c r="C810" s="2">
        <v>108045</v>
      </c>
      <c r="D810" s="1" t="s">
        <v>1693</v>
      </c>
      <c r="E810" s="1" t="s">
        <v>12</v>
      </c>
      <c r="F810" s="1" t="s">
        <v>91</v>
      </c>
      <c r="G810" s="1" t="s">
        <v>1059</v>
      </c>
      <c r="H810" s="1" t="s">
        <v>15835</v>
      </c>
      <c r="I810" s="5">
        <v>13914</v>
      </c>
      <c r="J810" s="5">
        <v>299622315</v>
      </c>
      <c r="K810" s="3">
        <f>+Tabella2026[[#This Row],[POP_2024]]/SUM(Tabella2026[POP_2024])</f>
        <v>2.3605670681315914E-4</v>
      </c>
      <c r="L810" s="3">
        <f>+Tabella2026[[#This Row],[INCIDENZA POPOLAZIONE]]*(PLAFOND/2)</f>
        <v>69494.917443263941</v>
      </c>
      <c r="M810" s="3">
        <f>+IFERROR(Tabella2026[[#This Row],[reddito_2024]]/Tabella2026[[#This Row],[POP_2024]],"")</f>
        <v>21533.873436826219</v>
      </c>
      <c r="N810" s="3">
        <f>+IF(Tabella2026[[#This Row],[REDDITO COMPLESSIVO PROCAPITE]]&lt;media_aggr_reddito_pc,(media_aggr_reddito_pc-Tabella2026[[#This Row],[REDDITO COMPLESSIVO PROCAPITE]]),0)</f>
        <v>0</v>
      </c>
      <c r="O810" s="3">
        <f>+Tabella2026[[#This Row],[DIFFERENZA REDDITO INFERIORE ALLA MEDIA DALLA MEDIA]]*Tabella2026[[#This Row],[POP_2024]]</f>
        <v>0</v>
      </c>
      <c r="P810" s="3">
        <f>+Tabella2026[[#This Row],[POPOLAZIONE PER DIFFERENZA ]]/SUM(Tabella2026[[POPOLAZIONE PER DIFFERENZA ]])</f>
        <v>0</v>
      </c>
      <c r="Q810" s="3">
        <f>+Tabella2026[[#This Row],[INCIDENZA POPOLAZIONE PER DIFFERENZA]]*(PLAFOND-SUM(Tabella2026[CONTRIBUTO SULLA BASE DELLA POPOLAZIONE]))</f>
        <v>0</v>
      </c>
      <c r="R810" s="3">
        <f>+Tabella2026[[#This Row],[CONTRIBUTO SULLA BASE DELLA POPOLAZIONE]]+Tabella2026[[#This Row],[CONTRIBUTO SULLA BASE DEL REDDITO]]</f>
        <v>69494.917443263941</v>
      </c>
      <c r="S810" s="3">
        <f>+Tabella2026[[#This Row],[CONTRIBUTO TOTALE]]/(PLAFOND/N_TESSERE)</f>
        <v>138.98983488652789</v>
      </c>
      <c r="T810" s="3">
        <f>+MAX(CEILING(Tabella2026[[#This Row],[preDEF1]],1),1)</f>
        <v>139</v>
      </c>
      <c r="U810" s="9">
        <f xml:space="preserve"> IF(ROW(Tabella2026[[#This Row],[preDEF2]]) - ROW(Tabella2026[[#Headers],[preDEF2]])&lt;=ABS(SUM(Tabella2026[preDEF2])-N_TESSERE),Tabella2026[[#This Row],[preDEF2]]-1,Tabella2026[[#This Row],[preDEF2]])</f>
        <v>138</v>
      </c>
      <c r="V810" s="21">
        <f>+Tabella2026[[#This Row],[DEF - n. card]]*(PLAFOND/N_TESSERE)</f>
        <v>69000</v>
      </c>
      <c r="W810" s="18"/>
    </row>
    <row r="811" spans="2:23" x14ac:dyDescent="0.25">
      <c r="B811" s="1" t="s">
        <v>1624</v>
      </c>
      <c r="C811" s="2">
        <v>12042</v>
      </c>
      <c r="D811" s="1" t="s">
        <v>1625</v>
      </c>
      <c r="E811" s="1" t="s">
        <v>12</v>
      </c>
      <c r="F811" s="1" t="s">
        <v>157</v>
      </c>
      <c r="G811" s="1" t="s">
        <v>1059</v>
      </c>
      <c r="H811" s="1" t="s">
        <v>15835</v>
      </c>
      <c r="I811" s="5">
        <v>13901</v>
      </c>
      <c r="J811" s="5">
        <v>309060354</v>
      </c>
      <c r="K811" s="3">
        <f>+Tabella2026[[#This Row],[POP_2024]]/SUM(Tabella2026[POP_2024])</f>
        <v>2.3583615649056525E-4</v>
      </c>
      <c r="L811" s="3">
        <f>+Tabella2026[[#This Row],[INCIDENZA POPOLAZIONE]]*(PLAFOND/2)</f>
        <v>69429.987593705038</v>
      </c>
      <c r="M811" s="3">
        <f>+IFERROR(Tabella2026[[#This Row],[reddito_2024]]/Tabella2026[[#This Row],[POP_2024]],"")</f>
        <v>22232.958348320266</v>
      </c>
      <c r="N811" s="3">
        <f>+IF(Tabella2026[[#This Row],[REDDITO COMPLESSIVO PROCAPITE]]&lt;media_aggr_reddito_pc,(media_aggr_reddito_pc-Tabella2026[[#This Row],[REDDITO COMPLESSIVO PROCAPITE]]),0)</f>
        <v>0</v>
      </c>
      <c r="O811" s="3">
        <f>+Tabella2026[[#This Row],[DIFFERENZA REDDITO INFERIORE ALLA MEDIA DALLA MEDIA]]*Tabella2026[[#This Row],[POP_2024]]</f>
        <v>0</v>
      </c>
      <c r="P811" s="3">
        <f>+Tabella2026[[#This Row],[POPOLAZIONE PER DIFFERENZA ]]/SUM(Tabella2026[[POPOLAZIONE PER DIFFERENZA ]])</f>
        <v>0</v>
      </c>
      <c r="Q811" s="3">
        <f>+Tabella2026[[#This Row],[INCIDENZA POPOLAZIONE PER DIFFERENZA]]*(PLAFOND-SUM(Tabella2026[CONTRIBUTO SULLA BASE DELLA POPOLAZIONE]))</f>
        <v>0</v>
      </c>
      <c r="R811" s="3">
        <f>+Tabella2026[[#This Row],[CONTRIBUTO SULLA BASE DELLA POPOLAZIONE]]+Tabella2026[[#This Row],[CONTRIBUTO SULLA BASE DEL REDDITO]]</f>
        <v>69429.987593705038</v>
      </c>
      <c r="S811" s="3">
        <f>+Tabella2026[[#This Row],[CONTRIBUTO TOTALE]]/(PLAFOND/N_TESSERE)</f>
        <v>138.85997518741007</v>
      </c>
      <c r="T811" s="3">
        <f>+MAX(CEILING(Tabella2026[[#This Row],[preDEF1]],1),1)</f>
        <v>139</v>
      </c>
      <c r="U811" s="9">
        <f xml:space="preserve"> IF(ROW(Tabella2026[[#This Row],[preDEF2]]) - ROW(Tabella2026[[#Headers],[preDEF2]])&lt;=ABS(SUM(Tabella2026[preDEF2])-N_TESSERE),Tabella2026[[#This Row],[preDEF2]]-1,Tabella2026[[#This Row],[preDEF2]])</f>
        <v>138</v>
      </c>
      <c r="V811" s="21">
        <f>+Tabella2026[[#This Row],[DEF - n. card]]*(PLAFOND/N_TESSERE)</f>
        <v>69000</v>
      </c>
      <c r="W811" s="18"/>
    </row>
    <row r="812" spans="2:23" x14ac:dyDescent="0.25">
      <c r="B812" s="1" t="s">
        <v>1680</v>
      </c>
      <c r="C812" s="2">
        <v>110007</v>
      </c>
      <c r="D812" s="1" t="s">
        <v>1681</v>
      </c>
      <c r="E812" s="1" t="s">
        <v>33</v>
      </c>
      <c r="F812" s="1" t="s">
        <v>123</v>
      </c>
      <c r="G812" s="1" t="s">
        <v>1059</v>
      </c>
      <c r="H812" s="1" t="s">
        <v>15836</v>
      </c>
      <c r="I812" s="5">
        <v>13898</v>
      </c>
      <c r="J812" s="5">
        <v>133514466</v>
      </c>
      <c r="K812" s="3">
        <f>+Tabella2026[[#This Row],[POP_2024]]/SUM(Tabella2026[POP_2024])</f>
        <v>2.3578526026227437E-4</v>
      </c>
      <c r="L812" s="3">
        <f>+Tabella2026[[#This Row],[INCIDENZA POPOLAZIONE]]*(PLAFOND/2)</f>
        <v>69415.003782268381</v>
      </c>
      <c r="M812" s="3">
        <f>+IFERROR(Tabella2026[[#This Row],[reddito_2024]]/Tabella2026[[#This Row],[POP_2024]],"")</f>
        <v>9606.7395308677515</v>
      </c>
      <c r="N812" s="3">
        <f>+IF(Tabella2026[[#This Row],[REDDITO COMPLESSIVO PROCAPITE]]&lt;media_aggr_reddito_pc,(media_aggr_reddito_pc-Tabella2026[[#This Row],[REDDITO COMPLESSIVO PROCAPITE]]),0)</f>
        <v>8218.3265317409896</v>
      </c>
      <c r="O812" s="3">
        <f>+Tabella2026[[#This Row],[DIFFERENZA REDDITO INFERIORE ALLA MEDIA DALLA MEDIA]]*Tabella2026[[#This Row],[POP_2024]]</f>
        <v>114218302.13813627</v>
      </c>
      <c r="P812" s="3">
        <f>+Tabella2026[[#This Row],[POPOLAZIONE PER DIFFERENZA ]]/SUM(Tabella2026[[POPOLAZIONE PER DIFFERENZA ]])</f>
        <v>1.0133243375890911E-3</v>
      </c>
      <c r="Q812" s="3">
        <f>+Tabella2026[[#This Row],[INCIDENZA POPOLAZIONE PER DIFFERENZA]]*(PLAFOND-SUM(Tabella2026[CONTRIBUTO SULLA BASE DELLA POPOLAZIONE]))</f>
        <v>298321.92499297642</v>
      </c>
      <c r="R812" s="3">
        <f>+Tabella2026[[#This Row],[CONTRIBUTO SULLA BASE DELLA POPOLAZIONE]]+Tabella2026[[#This Row],[CONTRIBUTO SULLA BASE DEL REDDITO]]</f>
        <v>367736.9287752448</v>
      </c>
      <c r="S812" s="3">
        <f>+Tabella2026[[#This Row],[CONTRIBUTO TOTALE]]/(PLAFOND/N_TESSERE)</f>
        <v>735.47385755048958</v>
      </c>
      <c r="T812" s="3">
        <f>+MAX(CEILING(Tabella2026[[#This Row],[preDEF1]],1),1)</f>
        <v>736</v>
      </c>
      <c r="U812" s="9">
        <f xml:space="preserve"> IF(ROW(Tabella2026[[#This Row],[preDEF2]]) - ROW(Tabella2026[[#Headers],[preDEF2]])&lt;=ABS(SUM(Tabella2026[preDEF2])-N_TESSERE),Tabella2026[[#This Row],[preDEF2]]-1,Tabella2026[[#This Row],[preDEF2]])</f>
        <v>735</v>
      </c>
      <c r="V812" s="21">
        <f>+Tabella2026[[#This Row],[DEF - n. card]]*(PLAFOND/N_TESSERE)</f>
        <v>367500</v>
      </c>
      <c r="W812" s="18"/>
    </row>
    <row r="813" spans="2:23" x14ac:dyDescent="0.25">
      <c r="B813" s="1" t="s">
        <v>1646</v>
      </c>
      <c r="C813" s="2">
        <v>15060</v>
      </c>
      <c r="D813" s="1" t="s">
        <v>1647</v>
      </c>
      <c r="E813" s="1" t="s">
        <v>12</v>
      </c>
      <c r="F813" s="1" t="s">
        <v>11</v>
      </c>
      <c r="G813" s="1" t="s">
        <v>1059</v>
      </c>
      <c r="H813" s="1" t="s">
        <v>15835</v>
      </c>
      <c r="I813" s="5">
        <v>13895</v>
      </c>
      <c r="J813" s="5">
        <v>354442078</v>
      </c>
      <c r="K813" s="3">
        <f>+Tabella2026[[#This Row],[POP_2024]]/SUM(Tabella2026[POP_2024])</f>
        <v>2.3573436403398349E-4</v>
      </c>
      <c r="L813" s="3">
        <f>+Tabella2026[[#This Row],[INCIDENZA POPOLAZIONE]]*(PLAFOND/2)</f>
        <v>69400.019970831709</v>
      </c>
      <c r="M813" s="3">
        <f>+IFERROR(Tabella2026[[#This Row],[reddito_2024]]/Tabella2026[[#This Row],[POP_2024]],"")</f>
        <v>25508.605829435048</v>
      </c>
      <c r="N813" s="3">
        <f>+IF(Tabella2026[[#This Row],[REDDITO COMPLESSIVO PROCAPITE]]&lt;media_aggr_reddito_pc,(media_aggr_reddito_pc-Tabella2026[[#This Row],[REDDITO COMPLESSIVO PROCAPITE]]),0)</f>
        <v>0</v>
      </c>
      <c r="O813" s="3">
        <f>+Tabella2026[[#This Row],[DIFFERENZA REDDITO INFERIORE ALLA MEDIA DALLA MEDIA]]*Tabella2026[[#This Row],[POP_2024]]</f>
        <v>0</v>
      </c>
      <c r="P813" s="3">
        <f>+Tabella2026[[#This Row],[POPOLAZIONE PER DIFFERENZA ]]/SUM(Tabella2026[[POPOLAZIONE PER DIFFERENZA ]])</f>
        <v>0</v>
      </c>
      <c r="Q813" s="3">
        <f>+Tabella2026[[#This Row],[INCIDENZA POPOLAZIONE PER DIFFERENZA]]*(PLAFOND-SUM(Tabella2026[CONTRIBUTO SULLA BASE DELLA POPOLAZIONE]))</f>
        <v>0</v>
      </c>
      <c r="R813" s="3">
        <f>+Tabella2026[[#This Row],[CONTRIBUTO SULLA BASE DELLA POPOLAZIONE]]+Tabella2026[[#This Row],[CONTRIBUTO SULLA BASE DEL REDDITO]]</f>
        <v>69400.019970831709</v>
      </c>
      <c r="S813" s="3">
        <f>+Tabella2026[[#This Row],[CONTRIBUTO TOTALE]]/(PLAFOND/N_TESSERE)</f>
        <v>138.80003994166341</v>
      </c>
      <c r="T813" s="3">
        <f>+MAX(CEILING(Tabella2026[[#This Row],[preDEF1]],1),1)</f>
        <v>139</v>
      </c>
      <c r="U813" s="9">
        <f xml:space="preserve"> IF(ROW(Tabella2026[[#This Row],[preDEF2]]) - ROW(Tabella2026[[#Headers],[preDEF2]])&lt;=ABS(SUM(Tabella2026[preDEF2])-N_TESSERE),Tabella2026[[#This Row],[preDEF2]]-1,Tabella2026[[#This Row],[preDEF2]])</f>
        <v>138</v>
      </c>
      <c r="V813" s="21">
        <f>+Tabella2026[[#This Row],[DEF - n. card]]*(PLAFOND/N_TESSERE)</f>
        <v>69000</v>
      </c>
      <c r="W813" s="18"/>
    </row>
    <row r="814" spans="2:23" x14ac:dyDescent="0.25">
      <c r="B814" s="1" t="s">
        <v>1660</v>
      </c>
      <c r="C814" s="2">
        <v>57027</v>
      </c>
      <c r="D814" s="1" t="s">
        <v>1661</v>
      </c>
      <c r="E814" s="1" t="s">
        <v>8</v>
      </c>
      <c r="F814" s="1" t="s">
        <v>377</v>
      </c>
      <c r="G814" s="1" t="s">
        <v>1059</v>
      </c>
      <c r="H814" s="1" t="s">
        <v>15834</v>
      </c>
      <c r="I814" s="5">
        <v>13885</v>
      </c>
      <c r="J814" s="5">
        <v>202272652</v>
      </c>
      <c r="K814" s="3">
        <f>+Tabella2026[[#This Row],[POP_2024]]/SUM(Tabella2026[POP_2024])</f>
        <v>2.3556470993968051E-4</v>
      </c>
      <c r="L814" s="3">
        <f>+Tabella2026[[#This Row],[INCIDENZA POPOLAZIONE]]*(PLAFOND/2)</f>
        <v>69350.073932709493</v>
      </c>
      <c r="M814" s="3">
        <f>+IFERROR(Tabella2026[[#This Row],[reddito_2024]]/Tabella2026[[#This Row],[POP_2024]],"")</f>
        <v>14567.709902772776</v>
      </c>
      <c r="N814" s="3">
        <f>+IF(Tabella2026[[#This Row],[REDDITO COMPLESSIVO PROCAPITE]]&lt;media_aggr_reddito_pc,(media_aggr_reddito_pc-Tabella2026[[#This Row],[REDDITO COMPLESSIVO PROCAPITE]]),0)</f>
        <v>3257.3561598359647</v>
      </c>
      <c r="O814" s="3">
        <f>+Tabella2026[[#This Row],[DIFFERENZA REDDITO INFERIORE ALLA MEDIA DALLA MEDIA]]*Tabella2026[[#This Row],[POP_2024]]</f>
        <v>45228390.279322371</v>
      </c>
      <c r="P814" s="3">
        <f>+Tabella2026[[#This Row],[POPOLAZIONE PER DIFFERENZA ]]/SUM(Tabella2026[[POPOLAZIONE PER DIFFERENZA ]])</f>
        <v>4.0125818509004733E-4</v>
      </c>
      <c r="Q814" s="3">
        <f>+Tabella2026[[#This Row],[INCIDENZA POPOLAZIONE PER DIFFERENZA]]*(PLAFOND-SUM(Tabella2026[CONTRIBUTO SULLA BASE DELLA POPOLAZIONE]))</f>
        <v>118130.1087468716</v>
      </c>
      <c r="R814" s="3">
        <f>+Tabella2026[[#This Row],[CONTRIBUTO SULLA BASE DELLA POPOLAZIONE]]+Tabella2026[[#This Row],[CONTRIBUTO SULLA BASE DEL REDDITO]]</f>
        <v>187480.18267958111</v>
      </c>
      <c r="S814" s="3">
        <f>+Tabella2026[[#This Row],[CONTRIBUTO TOTALE]]/(PLAFOND/N_TESSERE)</f>
        <v>374.96036535916221</v>
      </c>
      <c r="T814" s="3">
        <f>+MAX(CEILING(Tabella2026[[#This Row],[preDEF1]],1),1)</f>
        <v>375</v>
      </c>
      <c r="U814" s="9">
        <f xml:space="preserve"> IF(ROW(Tabella2026[[#This Row],[preDEF2]]) - ROW(Tabella2026[[#Headers],[preDEF2]])&lt;=ABS(SUM(Tabella2026[preDEF2])-N_TESSERE),Tabella2026[[#This Row],[preDEF2]]-1,Tabella2026[[#This Row],[preDEF2]])</f>
        <v>374</v>
      </c>
      <c r="V814" s="21">
        <f>+Tabella2026[[#This Row],[DEF - n. card]]*(PLAFOND/N_TESSERE)</f>
        <v>187000</v>
      </c>
      <c r="W814" s="18"/>
    </row>
    <row r="815" spans="2:23" x14ac:dyDescent="0.25">
      <c r="B815" s="1" t="s">
        <v>1644</v>
      </c>
      <c r="C815" s="2">
        <v>82027</v>
      </c>
      <c r="D815" s="1" t="s">
        <v>1645</v>
      </c>
      <c r="E815" s="1" t="s">
        <v>21</v>
      </c>
      <c r="F815" s="1" t="s">
        <v>20</v>
      </c>
      <c r="G815" s="1" t="s">
        <v>1059</v>
      </c>
      <c r="H815" s="1" t="s">
        <v>15836</v>
      </c>
      <c r="I815" s="5">
        <v>13874</v>
      </c>
      <c r="J815" s="5">
        <v>221734328</v>
      </c>
      <c r="K815" s="3">
        <f>+Tabella2026[[#This Row],[POP_2024]]/SUM(Tabella2026[POP_2024])</f>
        <v>2.3537809043594723E-4</v>
      </c>
      <c r="L815" s="3">
        <f>+Tabella2026[[#This Row],[INCIDENZA POPOLAZIONE]]*(PLAFOND/2)</f>
        <v>69295.133290775033</v>
      </c>
      <c r="M815" s="3">
        <f>+IFERROR(Tabella2026[[#This Row],[reddito_2024]]/Tabella2026[[#This Row],[POP_2024]],"")</f>
        <v>15982.004324636009</v>
      </c>
      <c r="N815" s="3">
        <f>+IF(Tabella2026[[#This Row],[REDDITO COMPLESSIVO PROCAPITE]]&lt;media_aggr_reddito_pc,(media_aggr_reddito_pc-Tabella2026[[#This Row],[REDDITO COMPLESSIVO PROCAPITE]]),0)</f>
        <v>1843.0617379727319</v>
      </c>
      <c r="O815" s="3">
        <f>+Tabella2026[[#This Row],[DIFFERENZA REDDITO INFERIORE ALLA MEDIA DALLA MEDIA]]*Tabella2026[[#This Row],[POP_2024]]</f>
        <v>25570638.55263368</v>
      </c>
      <c r="P815" s="3">
        <f>+Tabella2026[[#This Row],[POPOLAZIONE PER DIFFERENZA ]]/SUM(Tabella2026[[POPOLAZIONE PER DIFFERENZA ]])</f>
        <v>2.2685812945932488E-4</v>
      </c>
      <c r="Q815" s="3">
        <f>+Tabella2026[[#This Row],[INCIDENZA POPOLAZIONE PER DIFFERENZA]]*(PLAFOND-SUM(Tabella2026[CONTRIBUTO SULLA BASE DELLA POPOLAZIONE]))</f>
        <v>66786.863169228425</v>
      </c>
      <c r="R815" s="3">
        <f>+Tabella2026[[#This Row],[CONTRIBUTO SULLA BASE DELLA POPOLAZIONE]]+Tabella2026[[#This Row],[CONTRIBUTO SULLA BASE DEL REDDITO]]</f>
        <v>136081.99646000346</v>
      </c>
      <c r="S815" s="3">
        <f>+Tabella2026[[#This Row],[CONTRIBUTO TOTALE]]/(PLAFOND/N_TESSERE)</f>
        <v>272.16399292000693</v>
      </c>
      <c r="T815" s="3">
        <f>+MAX(CEILING(Tabella2026[[#This Row],[preDEF1]],1),1)</f>
        <v>273</v>
      </c>
      <c r="U815" s="9">
        <f xml:space="preserve"> IF(ROW(Tabella2026[[#This Row],[preDEF2]]) - ROW(Tabella2026[[#Headers],[preDEF2]])&lt;=ABS(SUM(Tabella2026[preDEF2])-N_TESSERE),Tabella2026[[#This Row],[preDEF2]]-1,Tabella2026[[#This Row],[preDEF2]])</f>
        <v>272</v>
      </c>
      <c r="V815" s="21">
        <f>+Tabella2026[[#This Row],[DEF - n. card]]*(PLAFOND/N_TESSERE)</f>
        <v>136000</v>
      </c>
      <c r="W815" s="18"/>
    </row>
    <row r="816" spans="2:23" x14ac:dyDescent="0.25">
      <c r="B816" s="1" t="s">
        <v>1630</v>
      </c>
      <c r="C816" s="2">
        <v>96020</v>
      </c>
      <c r="D816" s="1" t="s">
        <v>1631</v>
      </c>
      <c r="E816" s="1" t="s">
        <v>18</v>
      </c>
      <c r="F816" s="1" t="s">
        <v>403</v>
      </c>
      <c r="G816" s="1" t="s">
        <v>1059</v>
      </c>
      <c r="H816" s="1" t="s">
        <v>15835</v>
      </c>
      <c r="I816" s="5">
        <v>13868</v>
      </c>
      <c r="J816" s="5">
        <v>277795327</v>
      </c>
      <c r="K816" s="3">
        <f>+Tabella2026[[#This Row],[POP_2024]]/SUM(Tabella2026[POP_2024])</f>
        <v>2.3527629797936544E-4</v>
      </c>
      <c r="L816" s="3">
        <f>+Tabella2026[[#This Row],[INCIDENZA POPOLAZIONE]]*(PLAFOND/2)</f>
        <v>69265.165667901703</v>
      </c>
      <c r="M816" s="3">
        <f>+IFERROR(Tabella2026[[#This Row],[reddito_2024]]/Tabella2026[[#This Row],[POP_2024]],"")</f>
        <v>20031.390755696568</v>
      </c>
      <c r="N816" s="3">
        <f>+IF(Tabella2026[[#This Row],[REDDITO COMPLESSIVO PROCAPITE]]&lt;media_aggr_reddito_pc,(media_aggr_reddito_pc-Tabella2026[[#This Row],[REDDITO COMPLESSIVO PROCAPITE]]),0)</f>
        <v>0</v>
      </c>
      <c r="O816" s="3">
        <f>+Tabella2026[[#This Row],[DIFFERENZA REDDITO INFERIORE ALLA MEDIA DALLA MEDIA]]*Tabella2026[[#This Row],[POP_2024]]</f>
        <v>0</v>
      </c>
      <c r="P816" s="3">
        <f>+Tabella2026[[#This Row],[POPOLAZIONE PER DIFFERENZA ]]/SUM(Tabella2026[[POPOLAZIONE PER DIFFERENZA ]])</f>
        <v>0</v>
      </c>
      <c r="Q816" s="3">
        <f>+Tabella2026[[#This Row],[INCIDENZA POPOLAZIONE PER DIFFERENZA]]*(PLAFOND-SUM(Tabella2026[CONTRIBUTO SULLA BASE DELLA POPOLAZIONE]))</f>
        <v>0</v>
      </c>
      <c r="R816" s="3">
        <f>+Tabella2026[[#This Row],[CONTRIBUTO SULLA BASE DELLA POPOLAZIONE]]+Tabella2026[[#This Row],[CONTRIBUTO SULLA BASE DEL REDDITO]]</f>
        <v>69265.165667901703</v>
      </c>
      <c r="S816" s="3">
        <f>+Tabella2026[[#This Row],[CONTRIBUTO TOTALE]]/(PLAFOND/N_TESSERE)</f>
        <v>138.5303313358034</v>
      </c>
      <c r="T816" s="3">
        <f>+MAX(CEILING(Tabella2026[[#This Row],[preDEF1]],1),1)</f>
        <v>139</v>
      </c>
      <c r="U816" s="9">
        <f xml:space="preserve"> IF(ROW(Tabella2026[[#This Row],[preDEF2]]) - ROW(Tabella2026[[#Headers],[preDEF2]])&lt;=ABS(SUM(Tabella2026[preDEF2])-N_TESSERE),Tabella2026[[#This Row],[preDEF2]]-1,Tabella2026[[#This Row],[preDEF2]])</f>
        <v>138</v>
      </c>
      <c r="V816" s="21">
        <f>+Tabella2026[[#This Row],[DEF - n. card]]*(PLAFOND/N_TESSERE)</f>
        <v>69000</v>
      </c>
      <c r="W816" s="18"/>
    </row>
    <row r="817" spans="2:23" x14ac:dyDescent="0.25">
      <c r="B817" s="1" t="s">
        <v>1638</v>
      </c>
      <c r="C817" s="2">
        <v>72025</v>
      </c>
      <c r="D817" s="1" t="s">
        <v>1639</v>
      </c>
      <c r="E817" s="1" t="s">
        <v>33</v>
      </c>
      <c r="F817" s="1" t="s">
        <v>32</v>
      </c>
      <c r="G817" s="1" t="s">
        <v>1059</v>
      </c>
      <c r="H817" s="1" t="s">
        <v>15836</v>
      </c>
      <c r="I817" s="5">
        <v>13859</v>
      </c>
      <c r="J817" s="5">
        <v>216283938</v>
      </c>
      <c r="K817" s="3">
        <f>+Tabella2026[[#This Row],[POP_2024]]/SUM(Tabella2026[POP_2024])</f>
        <v>2.3512360929449277E-4</v>
      </c>
      <c r="L817" s="3">
        <f>+Tabella2026[[#This Row],[INCIDENZA POPOLAZIONE]]*(PLAFOND/2)</f>
        <v>69220.214233591701</v>
      </c>
      <c r="M817" s="3">
        <f>+IFERROR(Tabella2026[[#This Row],[reddito_2024]]/Tabella2026[[#This Row],[POP_2024]],"")</f>
        <v>15606.027707626812</v>
      </c>
      <c r="N817" s="3">
        <f>+IF(Tabella2026[[#This Row],[REDDITO COMPLESSIVO PROCAPITE]]&lt;media_aggr_reddito_pc,(media_aggr_reddito_pc-Tabella2026[[#This Row],[REDDITO COMPLESSIVO PROCAPITE]]),0)</f>
        <v>2219.0383549819289</v>
      </c>
      <c r="O817" s="3">
        <f>+Tabella2026[[#This Row],[DIFFERENZA REDDITO INFERIORE ALLA MEDIA DALLA MEDIA]]*Tabella2026[[#This Row],[POP_2024]]</f>
        <v>30753652.561694551</v>
      </c>
      <c r="P817" s="3">
        <f>+Tabella2026[[#This Row],[POPOLAZIONE PER DIFFERENZA ]]/SUM(Tabella2026[[POPOLAZIONE PER DIFFERENZA ]])</f>
        <v>2.7284090226481359E-4</v>
      </c>
      <c r="Q817" s="3">
        <f>+Tabella2026[[#This Row],[INCIDENZA POPOLAZIONE PER DIFFERENZA]]*(PLAFOND-SUM(Tabella2026[CONTRIBUTO SULLA BASE DELLA POPOLAZIONE]))</f>
        <v>80324.156996084741</v>
      </c>
      <c r="R817" s="3">
        <f>+Tabella2026[[#This Row],[CONTRIBUTO SULLA BASE DELLA POPOLAZIONE]]+Tabella2026[[#This Row],[CONTRIBUTO SULLA BASE DEL REDDITO]]</f>
        <v>149544.37122967644</v>
      </c>
      <c r="S817" s="3">
        <f>+Tabella2026[[#This Row],[CONTRIBUTO TOTALE]]/(PLAFOND/N_TESSERE)</f>
        <v>299.08874245935289</v>
      </c>
      <c r="T817" s="3">
        <f>+MAX(CEILING(Tabella2026[[#This Row],[preDEF1]],1),1)</f>
        <v>300</v>
      </c>
      <c r="U817" s="9">
        <f xml:space="preserve"> IF(ROW(Tabella2026[[#This Row],[preDEF2]]) - ROW(Tabella2026[[#Headers],[preDEF2]])&lt;=ABS(SUM(Tabella2026[preDEF2])-N_TESSERE),Tabella2026[[#This Row],[preDEF2]]-1,Tabella2026[[#This Row],[preDEF2]])</f>
        <v>299</v>
      </c>
      <c r="V817" s="21">
        <f>+Tabella2026[[#This Row],[DEF - n. card]]*(PLAFOND/N_TESSERE)</f>
        <v>149500</v>
      </c>
      <c r="W817" s="18"/>
    </row>
    <row r="818" spans="2:23" x14ac:dyDescent="0.25">
      <c r="B818" s="1" t="s">
        <v>1670</v>
      </c>
      <c r="C818" s="2">
        <v>8059</v>
      </c>
      <c r="D818" s="1" t="s">
        <v>1671</v>
      </c>
      <c r="E818" s="1" t="s">
        <v>24</v>
      </c>
      <c r="F818" s="1" t="s">
        <v>286</v>
      </c>
      <c r="G818" s="1" t="s">
        <v>1059</v>
      </c>
      <c r="H818" s="1" t="s">
        <v>15835</v>
      </c>
      <c r="I818" s="5">
        <v>13859</v>
      </c>
      <c r="J818" s="5">
        <v>208003515</v>
      </c>
      <c r="K818" s="3">
        <f>+Tabella2026[[#This Row],[POP_2024]]/SUM(Tabella2026[POP_2024])</f>
        <v>2.3512360929449277E-4</v>
      </c>
      <c r="L818" s="3">
        <f>+Tabella2026[[#This Row],[INCIDENZA POPOLAZIONE]]*(PLAFOND/2)</f>
        <v>69220.214233591701</v>
      </c>
      <c r="M818" s="3">
        <f>+IFERROR(Tabella2026[[#This Row],[reddito_2024]]/Tabella2026[[#This Row],[POP_2024]],"")</f>
        <v>15008.551482790966</v>
      </c>
      <c r="N818" s="3">
        <f>+IF(Tabella2026[[#This Row],[REDDITO COMPLESSIVO PROCAPITE]]&lt;media_aggr_reddito_pc,(media_aggr_reddito_pc-Tabella2026[[#This Row],[REDDITO COMPLESSIVO PROCAPITE]]),0)</f>
        <v>2816.5145798177746</v>
      </c>
      <c r="O818" s="3">
        <f>+Tabella2026[[#This Row],[DIFFERENZA REDDITO INFERIORE ALLA MEDIA DALLA MEDIA]]*Tabella2026[[#This Row],[POP_2024]]</f>
        <v>39034075.56169454</v>
      </c>
      <c r="P818" s="3">
        <f>+Tabella2026[[#This Row],[POPOLAZIONE PER DIFFERENZA ]]/SUM(Tabella2026[[POPOLAZIONE PER DIFFERENZA ]])</f>
        <v>3.4630333336700805E-4</v>
      </c>
      <c r="Q818" s="3">
        <f>+Tabella2026[[#This Row],[INCIDENZA POPOLAZIONE PER DIFFERENZA]]*(PLAFOND-SUM(Tabella2026[CONTRIBUTO SULLA BASE DELLA POPOLAZIONE]))</f>
        <v>101951.44161574756</v>
      </c>
      <c r="R818" s="3">
        <f>+Tabella2026[[#This Row],[CONTRIBUTO SULLA BASE DELLA POPOLAZIONE]]+Tabella2026[[#This Row],[CONTRIBUTO SULLA BASE DEL REDDITO]]</f>
        <v>171171.65584933927</v>
      </c>
      <c r="S818" s="3">
        <f>+Tabella2026[[#This Row],[CONTRIBUTO TOTALE]]/(PLAFOND/N_TESSERE)</f>
        <v>342.34331169867852</v>
      </c>
      <c r="T818" s="3">
        <f>+MAX(CEILING(Tabella2026[[#This Row],[preDEF1]],1),1)</f>
        <v>343</v>
      </c>
      <c r="U818" s="9">
        <f xml:space="preserve"> IF(ROW(Tabella2026[[#This Row],[preDEF2]]) - ROW(Tabella2026[[#Headers],[preDEF2]])&lt;=ABS(SUM(Tabella2026[preDEF2])-N_TESSERE),Tabella2026[[#This Row],[preDEF2]]-1,Tabella2026[[#This Row],[preDEF2]])</f>
        <v>342</v>
      </c>
      <c r="V818" s="21">
        <f>+Tabella2026[[#This Row],[DEF - n. card]]*(PLAFOND/N_TESSERE)</f>
        <v>171000</v>
      </c>
      <c r="W818" s="18"/>
    </row>
    <row r="819" spans="2:23" x14ac:dyDescent="0.25">
      <c r="B819" s="1" t="s">
        <v>1702</v>
      </c>
      <c r="C819" s="2">
        <v>58038</v>
      </c>
      <c r="D819" s="1" t="s">
        <v>1703</v>
      </c>
      <c r="E819" s="1" t="s">
        <v>8</v>
      </c>
      <c r="F819" s="1" t="s">
        <v>7</v>
      </c>
      <c r="G819" s="1" t="s">
        <v>1059</v>
      </c>
      <c r="H819" s="1" t="s">
        <v>15834</v>
      </c>
      <c r="I819" s="5">
        <v>13850</v>
      </c>
      <c r="J819" s="5">
        <v>228816613</v>
      </c>
      <c r="K819" s="3">
        <f>+Tabella2026[[#This Row],[POP_2024]]/SUM(Tabella2026[POP_2024])</f>
        <v>2.3497092060962009E-4</v>
      </c>
      <c r="L819" s="3">
        <f>+Tabella2026[[#This Row],[INCIDENZA POPOLAZIONE]]*(PLAFOND/2)</f>
        <v>69175.2627992817</v>
      </c>
      <c r="M819" s="3">
        <f>+IFERROR(Tabella2026[[#This Row],[reddito_2024]]/Tabella2026[[#This Row],[POP_2024]],"")</f>
        <v>16521.055090252707</v>
      </c>
      <c r="N819" s="3">
        <f>+IF(Tabella2026[[#This Row],[REDDITO COMPLESSIVO PROCAPITE]]&lt;media_aggr_reddito_pc,(media_aggr_reddito_pc-Tabella2026[[#This Row],[REDDITO COMPLESSIVO PROCAPITE]]),0)</f>
        <v>1304.0109723560345</v>
      </c>
      <c r="O819" s="3">
        <f>+Tabella2026[[#This Row],[DIFFERENZA REDDITO INFERIORE ALLA MEDIA DALLA MEDIA]]*Tabella2026[[#This Row],[POP_2024]]</f>
        <v>18060551.967131078</v>
      </c>
      <c r="P819" s="3">
        <f>+Tabella2026[[#This Row],[POPOLAZIONE PER DIFFERENZA ]]/SUM(Tabella2026[[POPOLAZIONE PER DIFFERENZA ]])</f>
        <v>1.6022998517744455E-4</v>
      </c>
      <c r="Q819" s="3">
        <f>+Tabella2026[[#This Row],[INCIDENZA POPOLAZIONE PER DIFFERENZA]]*(PLAFOND-SUM(Tabella2026[CONTRIBUTO SULLA BASE DELLA POPOLAZIONE]))</f>
        <v>47171.587463750984</v>
      </c>
      <c r="R819" s="3">
        <f>+Tabella2026[[#This Row],[CONTRIBUTO SULLA BASE DELLA POPOLAZIONE]]+Tabella2026[[#This Row],[CONTRIBUTO SULLA BASE DEL REDDITO]]</f>
        <v>116346.85026303268</v>
      </c>
      <c r="S819" s="3">
        <f>+Tabella2026[[#This Row],[CONTRIBUTO TOTALE]]/(PLAFOND/N_TESSERE)</f>
        <v>232.69370052606536</v>
      </c>
      <c r="T819" s="3">
        <f>+MAX(CEILING(Tabella2026[[#This Row],[preDEF1]],1),1)</f>
        <v>233</v>
      </c>
      <c r="U819" s="9">
        <f xml:space="preserve"> IF(ROW(Tabella2026[[#This Row],[preDEF2]]) - ROW(Tabella2026[[#Headers],[preDEF2]])&lt;=ABS(SUM(Tabella2026[preDEF2])-N_TESSERE),Tabella2026[[#This Row],[preDEF2]]-1,Tabella2026[[#This Row],[preDEF2]])</f>
        <v>232</v>
      </c>
      <c r="V819" s="21">
        <f>+Tabella2026[[#This Row],[DEF - n. card]]*(PLAFOND/N_TESSERE)</f>
        <v>116000</v>
      </c>
      <c r="W819" s="18"/>
    </row>
    <row r="820" spans="2:23" x14ac:dyDescent="0.25">
      <c r="B820" s="1" t="s">
        <v>1654</v>
      </c>
      <c r="C820" s="2">
        <v>78010</v>
      </c>
      <c r="D820" s="1" t="s">
        <v>1655</v>
      </c>
      <c r="E820" s="1" t="s">
        <v>61</v>
      </c>
      <c r="F820" s="1" t="s">
        <v>178</v>
      </c>
      <c r="G820" s="1" t="s">
        <v>1059</v>
      </c>
      <c r="H820" s="1" t="s">
        <v>15836</v>
      </c>
      <c r="I820" s="5">
        <v>13844</v>
      </c>
      <c r="J820" s="5">
        <v>165520172</v>
      </c>
      <c r="K820" s="3">
        <f>+Tabella2026[[#This Row],[POP_2024]]/SUM(Tabella2026[POP_2024])</f>
        <v>2.348691281530383E-4</v>
      </c>
      <c r="L820" s="3">
        <f>+Tabella2026[[#This Row],[INCIDENZA POPOLAZIONE]]*(PLAFOND/2)</f>
        <v>69145.295176408355</v>
      </c>
      <c r="M820" s="3">
        <f>+IFERROR(Tabella2026[[#This Row],[reddito_2024]]/Tabella2026[[#This Row],[POP_2024]],"")</f>
        <v>11956.094481363767</v>
      </c>
      <c r="N820" s="3">
        <f>+IF(Tabella2026[[#This Row],[REDDITO COMPLESSIVO PROCAPITE]]&lt;media_aggr_reddito_pc,(media_aggr_reddito_pc-Tabella2026[[#This Row],[REDDITO COMPLESSIVO PROCAPITE]]),0)</f>
        <v>5868.971581244974</v>
      </c>
      <c r="O820" s="3">
        <f>+Tabella2026[[#This Row],[DIFFERENZA REDDITO INFERIORE ALLA MEDIA DALLA MEDIA]]*Tabella2026[[#This Row],[POP_2024]]</f>
        <v>81250042.570755422</v>
      </c>
      <c r="P820" s="3">
        <f>+Tabella2026[[#This Row],[POPOLAZIONE PER DIFFERENZA ]]/SUM(Tabella2026[[POPOLAZIONE PER DIFFERENZA ]])</f>
        <v>7.2083583826629315E-4</v>
      </c>
      <c r="Q820" s="3">
        <f>+Tabella2026[[#This Row],[INCIDENZA POPOLAZIONE PER DIFFERENZA]]*(PLAFOND-SUM(Tabella2026[CONTRIBUTO SULLA BASE DELLA POPOLAZIONE]))</f>
        <v>212213.53015871887</v>
      </c>
      <c r="R820" s="3">
        <f>+Tabella2026[[#This Row],[CONTRIBUTO SULLA BASE DELLA POPOLAZIONE]]+Tabella2026[[#This Row],[CONTRIBUTO SULLA BASE DEL REDDITO]]</f>
        <v>281358.82533512724</v>
      </c>
      <c r="S820" s="3">
        <f>+Tabella2026[[#This Row],[CONTRIBUTO TOTALE]]/(PLAFOND/N_TESSERE)</f>
        <v>562.71765067025444</v>
      </c>
      <c r="T820" s="3">
        <f>+MAX(CEILING(Tabella2026[[#This Row],[preDEF1]],1),1)</f>
        <v>563</v>
      </c>
      <c r="U820" s="9">
        <f xml:space="preserve"> IF(ROW(Tabella2026[[#This Row],[preDEF2]]) - ROW(Tabella2026[[#Headers],[preDEF2]])&lt;=ABS(SUM(Tabella2026[preDEF2])-N_TESSERE),Tabella2026[[#This Row],[preDEF2]]-1,Tabella2026[[#This Row],[preDEF2]])</f>
        <v>562</v>
      </c>
      <c r="V820" s="21">
        <f>+Tabella2026[[#This Row],[DEF - n. card]]*(PLAFOND/N_TESSERE)</f>
        <v>281000</v>
      </c>
      <c r="W820" s="18"/>
    </row>
    <row r="821" spans="2:23" x14ac:dyDescent="0.25">
      <c r="B821" s="1" t="s">
        <v>1668</v>
      </c>
      <c r="C821" s="2">
        <v>41067</v>
      </c>
      <c r="D821" s="1" t="s">
        <v>1669</v>
      </c>
      <c r="E821" s="1" t="s">
        <v>117</v>
      </c>
      <c r="F821" s="1" t="s">
        <v>130</v>
      </c>
      <c r="G821" s="1" t="s">
        <v>1059</v>
      </c>
      <c r="H821" s="1" t="s">
        <v>15834</v>
      </c>
      <c r="I821" s="5">
        <v>13827</v>
      </c>
      <c r="J821" s="5">
        <v>280931940</v>
      </c>
      <c r="K821" s="3">
        <f>+Tabella2026[[#This Row],[POP_2024]]/SUM(Tabella2026[POP_2024])</f>
        <v>2.3458071619272326E-4</v>
      </c>
      <c r="L821" s="3">
        <f>+Tabella2026[[#This Row],[INCIDENZA POPOLAZIONE]]*(PLAFOND/2)</f>
        <v>69060.386911600581</v>
      </c>
      <c r="M821" s="3">
        <f>+IFERROR(Tabella2026[[#This Row],[reddito_2024]]/Tabella2026[[#This Row],[POP_2024]],"")</f>
        <v>20317.635061835539</v>
      </c>
      <c r="N821" s="3">
        <f>+IF(Tabella2026[[#This Row],[REDDITO COMPLESSIVO PROCAPITE]]&lt;media_aggr_reddito_pc,(media_aggr_reddito_pc-Tabella2026[[#This Row],[REDDITO COMPLESSIVO PROCAPITE]]),0)</f>
        <v>0</v>
      </c>
      <c r="O821" s="3">
        <f>+Tabella2026[[#This Row],[DIFFERENZA REDDITO INFERIORE ALLA MEDIA DALLA MEDIA]]*Tabella2026[[#This Row],[POP_2024]]</f>
        <v>0</v>
      </c>
      <c r="P821" s="3">
        <f>+Tabella2026[[#This Row],[POPOLAZIONE PER DIFFERENZA ]]/SUM(Tabella2026[[POPOLAZIONE PER DIFFERENZA ]])</f>
        <v>0</v>
      </c>
      <c r="Q821" s="3">
        <f>+Tabella2026[[#This Row],[INCIDENZA POPOLAZIONE PER DIFFERENZA]]*(PLAFOND-SUM(Tabella2026[CONTRIBUTO SULLA BASE DELLA POPOLAZIONE]))</f>
        <v>0</v>
      </c>
      <c r="R821" s="3">
        <f>+Tabella2026[[#This Row],[CONTRIBUTO SULLA BASE DELLA POPOLAZIONE]]+Tabella2026[[#This Row],[CONTRIBUTO SULLA BASE DEL REDDITO]]</f>
        <v>69060.386911600581</v>
      </c>
      <c r="S821" s="3">
        <f>+Tabella2026[[#This Row],[CONTRIBUTO TOTALE]]/(PLAFOND/N_TESSERE)</f>
        <v>138.12077382320115</v>
      </c>
      <c r="T821" s="3">
        <f>+MAX(CEILING(Tabella2026[[#This Row],[preDEF1]],1),1)</f>
        <v>139</v>
      </c>
      <c r="U821" s="9">
        <f xml:space="preserve"> IF(ROW(Tabella2026[[#This Row],[preDEF2]]) - ROW(Tabella2026[[#Headers],[preDEF2]])&lt;=ABS(SUM(Tabella2026[preDEF2])-N_TESSERE),Tabella2026[[#This Row],[preDEF2]]-1,Tabella2026[[#This Row],[preDEF2]])</f>
        <v>138</v>
      </c>
      <c r="V821" s="21">
        <f>+Tabella2026[[#This Row],[DEF - n. card]]*(PLAFOND/N_TESSERE)</f>
        <v>69000</v>
      </c>
      <c r="W821" s="18"/>
    </row>
    <row r="822" spans="2:23" x14ac:dyDescent="0.25">
      <c r="B822" s="1" t="s">
        <v>1674</v>
      </c>
      <c r="C822" s="2">
        <v>48015</v>
      </c>
      <c r="D822" s="1" t="s">
        <v>1675</v>
      </c>
      <c r="E822" s="1" t="s">
        <v>30</v>
      </c>
      <c r="F822" s="1" t="s">
        <v>29</v>
      </c>
      <c r="G822" s="1" t="s">
        <v>1059</v>
      </c>
      <c r="H822" s="1" t="s">
        <v>15834</v>
      </c>
      <c r="I822" s="5">
        <v>13809</v>
      </c>
      <c r="J822" s="5">
        <v>275150979</v>
      </c>
      <c r="K822" s="3">
        <f>+Tabella2026[[#This Row],[POP_2024]]/SUM(Tabella2026[POP_2024])</f>
        <v>2.3427533882297788E-4</v>
      </c>
      <c r="L822" s="3">
        <f>+Tabella2026[[#This Row],[INCIDENZA POPOLAZIONE]]*(PLAFOND/2)</f>
        <v>68970.484042980577</v>
      </c>
      <c r="M822" s="3">
        <f>+IFERROR(Tabella2026[[#This Row],[reddito_2024]]/Tabella2026[[#This Row],[POP_2024]],"")</f>
        <v>19925.481859656746</v>
      </c>
      <c r="N822" s="3">
        <f>+IF(Tabella2026[[#This Row],[REDDITO COMPLESSIVO PROCAPITE]]&lt;media_aggr_reddito_pc,(media_aggr_reddito_pc-Tabella2026[[#This Row],[REDDITO COMPLESSIVO PROCAPITE]]),0)</f>
        <v>0</v>
      </c>
      <c r="O822" s="3">
        <f>+Tabella2026[[#This Row],[DIFFERENZA REDDITO INFERIORE ALLA MEDIA DALLA MEDIA]]*Tabella2026[[#This Row],[POP_2024]]</f>
        <v>0</v>
      </c>
      <c r="P822" s="3">
        <f>+Tabella2026[[#This Row],[POPOLAZIONE PER DIFFERENZA ]]/SUM(Tabella2026[[POPOLAZIONE PER DIFFERENZA ]])</f>
        <v>0</v>
      </c>
      <c r="Q822" s="3">
        <f>+Tabella2026[[#This Row],[INCIDENZA POPOLAZIONE PER DIFFERENZA]]*(PLAFOND-SUM(Tabella2026[CONTRIBUTO SULLA BASE DELLA POPOLAZIONE]))</f>
        <v>0</v>
      </c>
      <c r="R822" s="3">
        <f>+Tabella2026[[#This Row],[CONTRIBUTO SULLA BASE DELLA POPOLAZIONE]]+Tabella2026[[#This Row],[CONTRIBUTO SULLA BASE DEL REDDITO]]</f>
        <v>68970.484042980577</v>
      </c>
      <c r="S822" s="3">
        <f>+Tabella2026[[#This Row],[CONTRIBUTO TOTALE]]/(PLAFOND/N_TESSERE)</f>
        <v>137.94096808596115</v>
      </c>
      <c r="T822" s="3">
        <f>+MAX(CEILING(Tabella2026[[#This Row],[preDEF1]],1),1)</f>
        <v>138</v>
      </c>
      <c r="U822" s="9">
        <f xml:space="preserve"> IF(ROW(Tabella2026[[#This Row],[preDEF2]]) - ROW(Tabella2026[[#Headers],[preDEF2]])&lt;=ABS(SUM(Tabella2026[preDEF2])-N_TESSERE),Tabella2026[[#This Row],[preDEF2]]-1,Tabella2026[[#This Row],[preDEF2]])</f>
        <v>137</v>
      </c>
      <c r="V822" s="21">
        <f>+Tabella2026[[#This Row],[DEF - n. card]]*(PLAFOND/N_TESSERE)</f>
        <v>68500</v>
      </c>
      <c r="W822" s="18"/>
    </row>
    <row r="823" spans="2:23" x14ac:dyDescent="0.25">
      <c r="B823" s="1" t="s">
        <v>1696</v>
      </c>
      <c r="C823" s="2">
        <v>30023</v>
      </c>
      <c r="D823" s="1" t="s">
        <v>1697</v>
      </c>
      <c r="E823" s="1" t="s">
        <v>48</v>
      </c>
      <c r="F823" s="1" t="s">
        <v>120</v>
      </c>
      <c r="G823" s="1" t="s">
        <v>1059</v>
      </c>
      <c r="H823" s="1" t="s">
        <v>15835</v>
      </c>
      <c r="I823" s="5">
        <v>13784</v>
      </c>
      <c r="J823" s="5">
        <v>267298715</v>
      </c>
      <c r="K823" s="3">
        <f>+Tabella2026[[#This Row],[POP_2024]]/SUM(Tabella2026[POP_2024])</f>
        <v>2.3385120358722047E-4</v>
      </c>
      <c r="L823" s="3">
        <f>+Tabella2026[[#This Row],[INCIDENZA POPOLAZIONE]]*(PLAFOND/2)</f>
        <v>68845.618947675015</v>
      </c>
      <c r="M823" s="3">
        <f>+IFERROR(Tabella2026[[#This Row],[reddito_2024]]/Tabella2026[[#This Row],[POP_2024]],"")</f>
        <v>19391.955528148577</v>
      </c>
      <c r="N823" s="3">
        <f>+IF(Tabella2026[[#This Row],[REDDITO COMPLESSIVO PROCAPITE]]&lt;media_aggr_reddito_pc,(media_aggr_reddito_pc-Tabella2026[[#This Row],[REDDITO COMPLESSIVO PROCAPITE]]),0)</f>
        <v>0</v>
      </c>
      <c r="O823" s="3">
        <f>+Tabella2026[[#This Row],[DIFFERENZA REDDITO INFERIORE ALLA MEDIA DALLA MEDIA]]*Tabella2026[[#This Row],[POP_2024]]</f>
        <v>0</v>
      </c>
      <c r="P823" s="3">
        <f>+Tabella2026[[#This Row],[POPOLAZIONE PER DIFFERENZA ]]/SUM(Tabella2026[[POPOLAZIONE PER DIFFERENZA ]])</f>
        <v>0</v>
      </c>
      <c r="Q823" s="3">
        <f>+Tabella2026[[#This Row],[INCIDENZA POPOLAZIONE PER DIFFERENZA]]*(PLAFOND-SUM(Tabella2026[CONTRIBUTO SULLA BASE DELLA POPOLAZIONE]))</f>
        <v>0</v>
      </c>
      <c r="R823" s="3">
        <f>+Tabella2026[[#This Row],[CONTRIBUTO SULLA BASE DELLA POPOLAZIONE]]+Tabella2026[[#This Row],[CONTRIBUTO SULLA BASE DEL REDDITO]]</f>
        <v>68845.618947675015</v>
      </c>
      <c r="S823" s="3">
        <f>+Tabella2026[[#This Row],[CONTRIBUTO TOTALE]]/(PLAFOND/N_TESSERE)</f>
        <v>137.69123789535004</v>
      </c>
      <c r="T823" s="3">
        <f>+MAX(CEILING(Tabella2026[[#This Row],[preDEF1]],1),1)</f>
        <v>138</v>
      </c>
      <c r="U823" s="9">
        <f xml:space="preserve"> IF(ROW(Tabella2026[[#This Row],[preDEF2]]) - ROW(Tabella2026[[#Headers],[preDEF2]])&lt;=ABS(SUM(Tabella2026[preDEF2])-N_TESSERE),Tabella2026[[#This Row],[preDEF2]]-1,Tabella2026[[#This Row],[preDEF2]])</f>
        <v>137</v>
      </c>
      <c r="V823" s="21">
        <f>+Tabella2026[[#This Row],[DEF - n. card]]*(PLAFOND/N_TESSERE)</f>
        <v>68500</v>
      </c>
      <c r="W823" s="18"/>
    </row>
    <row r="824" spans="2:23" x14ac:dyDescent="0.25">
      <c r="B824" s="1" t="s">
        <v>1732</v>
      </c>
      <c r="C824" s="2">
        <v>16207</v>
      </c>
      <c r="D824" s="1" t="s">
        <v>1733</v>
      </c>
      <c r="E824" s="1" t="s">
        <v>12</v>
      </c>
      <c r="F824" s="1" t="s">
        <v>93</v>
      </c>
      <c r="G824" s="1" t="s">
        <v>1059</v>
      </c>
      <c r="H824" s="1" t="s">
        <v>15835</v>
      </c>
      <c r="I824" s="5">
        <v>13748</v>
      </c>
      <c r="J824" s="5">
        <v>287487574</v>
      </c>
      <c r="K824" s="3">
        <f>+Tabella2026[[#This Row],[POP_2024]]/SUM(Tabella2026[POP_2024])</f>
        <v>2.3324044884772975E-4</v>
      </c>
      <c r="L824" s="3">
        <f>+Tabella2026[[#This Row],[INCIDENZA POPOLAZIONE]]*(PLAFOND/2)</f>
        <v>68665.813210435008</v>
      </c>
      <c r="M824" s="3">
        <f>+IFERROR(Tabella2026[[#This Row],[reddito_2024]]/Tabella2026[[#This Row],[POP_2024]],"")</f>
        <v>20911.22883328484</v>
      </c>
      <c r="N824" s="3">
        <f>+IF(Tabella2026[[#This Row],[REDDITO COMPLESSIVO PROCAPITE]]&lt;media_aggr_reddito_pc,(media_aggr_reddito_pc-Tabella2026[[#This Row],[REDDITO COMPLESSIVO PROCAPITE]]),0)</f>
        <v>0</v>
      </c>
      <c r="O824" s="3">
        <f>+Tabella2026[[#This Row],[DIFFERENZA REDDITO INFERIORE ALLA MEDIA DALLA MEDIA]]*Tabella2026[[#This Row],[POP_2024]]</f>
        <v>0</v>
      </c>
      <c r="P824" s="3">
        <f>+Tabella2026[[#This Row],[POPOLAZIONE PER DIFFERENZA ]]/SUM(Tabella2026[[POPOLAZIONE PER DIFFERENZA ]])</f>
        <v>0</v>
      </c>
      <c r="Q824" s="3">
        <f>+Tabella2026[[#This Row],[INCIDENZA POPOLAZIONE PER DIFFERENZA]]*(PLAFOND-SUM(Tabella2026[CONTRIBUTO SULLA BASE DELLA POPOLAZIONE]))</f>
        <v>0</v>
      </c>
      <c r="R824" s="3">
        <f>+Tabella2026[[#This Row],[CONTRIBUTO SULLA BASE DELLA POPOLAZIONE]]+Tabella2026[[#This Row],[CONTRIBUTO SULLA BASE DEL REDDITO]]</f>
        <v>68665.813210435008</v>
      </c>
      <c r="S824" s="3">
        <f>+Tabella2026[[#This Row],[CONTRIBUTO TOTALE]]/(PLAFOND/N_TESSERE)</f>
        <v>137.33162642087001</v>
      </c>
      <c r="T824" s="3">
        <f>+MAX(CEILING(Tabella2026[[#This Row],[preDEF1]],1),1)</f>
        <v>138</v>
      </c>
      <c r="U824" s="9">
        <f xml:space="preserve"> IF(ROW(Tabella2026[[#This Row],[preDEF2]]) - ROW(Tabella2026[[#Headers],[preDEF2]])&lt;=ABS(SUM(Tabella2026[preDEF2])-N_TESSERE),Tabella2026[[#This Row],[preDEF2]]-1,Tabella2026[[#This Row],[preDEF2]])</f>
        <v>137</v>
      </c>
      <c r="V824" s="21">
        <f>+Tabella2026[[#This Row],[DEF - n. card]]*(PLAFOND/N_TESSERE)</f>
        <v>68500</v>
      </c>
      <c r="W824" s="18"/>
    </row>
    <row r="825" spans="2:23" x14ac:dyDescent="0.25">
      <c r="B825" s="1" t="s">
        <v>1666</v>
      </c>
      <c r="C825" s="2">
        <v>29052</v>
      </c>
      <c r="D825" s="1" t="s">
        <v>1667</v>
      </c>
      <c r="E825" s="1" t="s">
        <v>38</v>
      </c>
      <c r="F825" s="1" t="s">
        <v>314</v>
      </c>
      <c r="G825" s="1" t="s">
        <v>1059</v>
      </c>
      <c r="H825" s="1" t="s">
        <v>15835</v>
      </c>
      <c r="I825" s="5">
        <v>13739</v>
      </c>
      <c r="J825" s="5">
        <v>230251788</v>
      </c>
      <c r="K825" s="3">
        <f>+Tabella2026[[#This Row],[POP_2024]]/SUM(Tabella2026[POP_2024])</f>
        <v>2.3308776016285707E-4</v>
      </c>
      <c r="L825" s="3">
        <f>+Tabella2026[[#This Row],[INCIDENZA POPOLAZIONE]]*(PLAFOND/2)</f>
        <v>68620.861776125006</v>
      </c>
      <c r="M825" s="3">
        <f>+IFERROR(Tabella2026[[#This Row],[reddito_2024]]/Tabella2026[[#This Row],[POP_2024]],"")</f>
        <v>16758.991775238374</v>
      </c>
      <c r="N825" s="3">
        <f>+IF(Tabella2026[[#This Row],[REDDITO COMPLESSIVO PROCAPITE]]&lt;media_aggr_reddito_pc,(media_aggr_reddito_pc-Tabella2026[[#This Row],[REDDITO COMPLESSIVO PROCAPITE]]),0)</f>
        <v>1066.0742873703675</v>
      </c>
      <c r="O825" s="3">
        <f>+Tabella2026[[#This Row],[DIFFERENZA REDDITO INFERIORE ALLA MEDIA DALLA MEDIA]]*Tabella2026[[#This Row],[POP_2024]]</f>
        <v>14646794.634181479</v>
      </c>
      <c r="P825" s="3">
        <f>+Tabella2026[[#This Row],[POPOLAZIONE PER DIFFERENZA ]]/SUM(Tabella2026[[POPOLAZIONE PER DIFFERENZA ]])</f>
        <v>1.299437409998921E-4</v>
      </c>
      <c r="Q825" s="3">
        <f>+Tabella2026[[#This Row],[INCIDENZA POPOLAZIONE PER DIFFERENZA]]*(PLAFOND-SUM(Tabella2026[CONTRIBUTO SULLA BASE DELLA POPOLAZIONE]))</f>
        <v>38255.339892562639</v>
      </c>
      <c r="R825" s="3">
        <f>+Tabella2026[[#This Row],[CONTRIBUTO SULLA BASE DELLA POPOLAZIONE]]+Tabella2026[[#This Row],[CONTRIBUTO SULLA BASE DEL REDDITO]]</f>
        <v>106876.20166868764</v>
      </c>
      <c r="S825" s="3">
        <f>+Tabella2026[[#This Row],[CONTRIBUTO TOTALE]]/(PLAFOND/N_TESSERE)</f>
        <v>213.75240333737528</v>
      </c>
      <c r="T825" s="3">
        <f>+MAX(CEILING(Tabella2026[[#This Row],[preDEF1]],1),1)</f>
        <v>214</v>
      </c>
      <c r="U825" s="9">
        <f xml:space="preserve"> IF(ROW(Tabella2026[[#This Row],[preDEF2]]) - ROW(Tabella2026[[#Headers],[preDEF2]])&lt;=ABS(SUM(Tabella2026[preDEF2])-N_TESSERE),Tabella2026[[#This Row],[preDEF2]]-1,Tabella2026[[#This Row],[preDEF2]])</f>
        <v>213</v>
      </c>
      <c r="V825" s="21">
        <f>+Tabella2026[[#This Row],[DEF - n. card]]*(PLAFOND/N_TESSERE)</f>
        <v>106500</v>
      </c>
      <c r="W825" s="18"/>
    </row>
    <row r="826" spans="2:23" x14ac:dyDescent="0.25">
      <c r="B826" s="1" t="s">
        <v>1662</v>
      </c>
      <c r="C826" s="2">
        <v>1063</v>
      </c>
      <c r="D826" s="1" t="s">
        <v>1663</v>
      </c>
      <c r="E826" s="1" t="s">
        <v>18</v>
      </c>
      <c r="F826" s="1" t="s">
        <v>17</v>
      </c>
      <c r="G826" s="1" t="s">
        <v>1059</v>
      </c>
      <c r="H826" s="1" t="s">
        <v>15835</v>
      </c>
      <c r="I826" s="5">
        <v>13738</v>
      </c>
      <c r="J826" s="5">
        <v>265286263</v>
      </c>
      <c r="K826" s="3">
        <f>+Tabella2026[[#This Row],[POP_2024]]/SUM(Tabella2026[POP_2024])</f>
        <v>2.3307079475342677E-4</v>
      </c>
      <c r="L826" s="3">
        <f>+Tabella2026[[#This Row],[INCIDENZA POPOLAZIONE]]*(PLAFOND/2)</f>
        <v>68615.867172312777</v>
      </c>
      <c r="M826" s="3">
        <f>+IFERROR(Tabella2026[[#This Row],[reddito_2024]]/Tabella2026[[#This Row],[POP_2024]],"")</f>
        <v>19310.399111952251</v>
      </c>
      <c r="N826" s="3">
        <f>+IF(Tabella2026[[#This Row],[REDDITO COMPLESSIVO PROCAPITE]]&lt;media_aggr_reddito_pc,(media_aggr_reddito_pc-Tabella2026[[#This Row],[REDDITO COMPLESSIVO PROCAPITE]]),0)</f>
        <v>0</v>
      </c>
      <c r="O826" s="3">
        <f>+Tabella2026[[#This Row],[DIFFERENZA REDDITO INFERIORE ALLA MEDIA DALLA MEDIA]]*Tabella2026[[#This Row],[POP_2024]]</f>
        <v>0</v>
      </c>
      <c r="P826" s="3">
        <f>+Tabella2026[[#This Row],[POPOLAZIONE PER DIFFERENZA ]]/SUM(Tabella2026[[POPOLAZIONE PER DIFFERENZA ]])</f>
        <v>0</v>
      </c>
      <c r="Q826" s="3">
        <f>+Tabella2026[[#This Row],[INCIDENZA POPOLAZIONE PER DIFFERENZA]]*(PLAFOND-SUM(Tabella2026[CONTRIBUTO SULLA BASE DELLA POPOLAZIONE]))</f>
        <v>0</v>
      </c>
      <c r="R826" s="3">
        <f>+Tabella2026[[#This Row],[CONTRIBUTO SULLA BASE DELLA POPOLAZIONE]]+Tabella2026[[#This Row],[CONTRIBUTO SULLA BASE DEL REDDITO]]</f>
        <v>68615.867172312777</v>
      </c>
      <c r="S826" s="3">
        <f>+Tabella2026[[#This Row],[CONTRIBUTO TOTALE]]/(PLAFOND/N_TESSERE)</f>
        <v>137.23173434462555</v>
      </c>
      <c r="T826" s="3">
        <f>+MAX(CEILING(Tabella2026[[#This Row],[preDEF1]],1),1)</f>
        <v>138</v>
      </c>
      <c r="U826" s="9">
        <f xml:space="preserve"> IF(ROW(Tabella2026[[#This Row],[preDEF2]]) - ROW(Tabella2026[[#Headers],[preDEF2]])&lt;=ABS(SUM(Tabella2026[preDEF2])-N_TESSERE),Tabella2026[[#This Row],[preDEF2]]-1,Tabella2026[[#This Row],[preDEF2]])</f>
        <v>137</v>
      </c>
      <c r="V826" s="21">
        <f>+Tabella2026[[#This Row],[DEF - n. card]]*(PLAFOND/N_TESSERE)</f>
        <v>68500</v>
      </c>
      <c r="W826" s="18"/>
    </row>
    <row r="827" spans="2:23" x14ac:dyDescent="0.25">
      <c r="B827" s="1" t="s">
        <v>1620</v>
      </c>
      <c r="C827" s="2">
        <v>75087</v>
      </c>
      <c r="D827" s="1" t="s">
        <v>1621</v>
      </c>
      <c r="E827" s="1" t="s">
        <v>33</v>
      </c>
      <c r="F827" s="1" t="s">
        <v>132</v>
      </c>
      <c r="G827" s="1" t="s">
        <v>1059</v>
      </c>
      <c r="H827" s="1" t="s">
        <v>15836</v>
      </c>
      <c r="I827" s="5">
        <v>13727</v>
      </c>
      <c r="J827" s="5">
        <v>181865822</v>
      </c>
      <c r="K827" s="3">
        <f>+Tabella2026[[#This Row],[POP_2024]]/SUM(Tabella2026[POP_2024])</f>
        <v>2.3288417524969352E-4</v>
      </c>
      <c r="L827" s="3">
        <f>+Tabella2026[[#This Row],[INCIDENZA POPOLAZIONE]]*(PLAFOND/2)</f>
        <v>68560.926530378332</v>
      </c>
      <c r="M827" s="3">
        <f>+IFERROR(Tabella2026[[#This Row],[reddito_2024]]/Tabella2026[[#This Row],[POP_2024]],"")</f>
        <v>13248.766809936622</v>
      </c>
      <c r="N827" s="3">
        <f>+IF(Tabella2026[[#This Row],[REDDITO COMPLESSIVO PROCAPITE]]&lt;media_aggr_reddito_pc,(media_aggr_reddito_pc-Tabella2026[[#This Row],[REDDITO COMPLESSIVO PROCAPITE]]),0)</f>
        <v>4576.2992526721191</v>
      </c>
      <c r="O827" s="3">
        <f>+Tabella2026[[#This Row],[DIFFERENZA REDDITO INFERIORE ALLA MEDIA DALLA MEDIA]]*Tabella2026[[#This Row],[POP_2024]]</f>
        <v>62818859.84143018</v>
      </c>
      <c r="P827" s="3">
        <f>+Tabella2026[[#This Row],[POPOLAZIONE PER DIFFERENZA ]]/SUM(Tabella2026[[POPOLAZIONE PER DIFFERENZA ]])</f>
        <v>5.5731768328978846E-4</v>
      </c>
      <c r="Q827" s="3">
        <f>+Tabella2026[[#This Row],[INCIDENZA POPOLAZIONE PER DIFFERENZA]]*(PLAFOND-SUM(Tabella2026[CONTRIBUTO SULLA BASE DELLA POPOLAZIONE]))</f>
        <v>164073.90797225191</v>
      </c>
      <c r="R827" s="3">
        <f>+Tabella2026[[#This Row],[CONTRIBUTO SULLA BASE DELLA POPOLAZIONE]]+Tabella2026[[#This Row],[CONTRIBUTO SULLA BASE DEL REDDITO]]</f>
        <v>232634.83450263023</v>
      </c>
      <c r="S827" s="3">
        <f>+Tabella2026[[#This Row],[CONTRIBUTO TOTALE]]/(PLAFOND/N_TESSERE)</f>
        <v>465.26966900526043</v>
      </c>
      <c r="T827" s="3">
        <f>+MAX(CEILING(Tabella2026[[#This Row],[preDEF1]],1),1)</f>
        <v>466</v>
      </c>
      <c r="U827" s="9">
        <f xml:space="preserve"> IF(ROW(Tabella2026[[#This Row],[preDEF2]]) - ROW(Tabella2026[[#Headers],[preDEF2]])&lt;=ABS(SUM(Tabella2026[preDEF2])-N_TESSERE),Tabella2026[[#This Row],[preDEF2]]-1,Tabella2026[[#This Row],[preDEF2]])</f>
        <v>465</v>
      </c>
      <c r="V827" s="21">
        <f>+Tabella2026[[#This Row],[DEF - n. card]]*(PLAFOND/N_TESSERE)</f>
        <v>232500</v>
      </c>
      <c r="W827" s="18"/>
    </row>
    <row r="828" spans="2:23" x14ac:dyDescent="0.25">
      <c r="B828" s="1" t="s">
        <v>1708</v>
      </c>
      <c r="C828" s="2">
        <v>37009</v>
      </c>
      <c r="D828" s="1" t="s">
        <v>1709</v>
      </c>
      <c r="E828" s="1" t="s">
        <v>27</v>
      </c>
      <c r="F828" s="1" t="s">
        <v>26</v>
      </c>
      <c r="G828" s="1" t="s">
        <v>1059</v>
      </c>
      <c r="H828" s="1" t="s">
        <v>15835</v>
      </c>
      <c r="I828" s="5">
        <v>13724</v>
      </c>
      <c r="J828" s="5">
        <v>295677688</v>
      </c>
      <c r="K828" s="3">
        <f>+Tabella2026[[#This Row],[POP_2024]]/SUM(Tabella2026[POP_2024])</f>
        <v>2.3283327902140261E-4</v>
      </c>
      <c r="L828" s="3">
        <f>+Tabella2026[[#This Row],[INCIDENZA POPOLAZIONE]]*(PLAFOND/2)</f>
        <v>68545.94271894166</v>
      </c>
      <c r="M828" s="3">
        <f>+IFERROR(Tabella2026[[#This Row],[reddito_2024]]/Tabella2026[[#This Row],[POP_2024]],"")</f>
        <v>21544.570679102304</v>
      </c>
      <c r="N828" s="3">
        <f>+IF(Tabella2026[[#This Row],[REDDITO COMPLESSIVO PROCAPITE]]&lt;media_aggr_reddito_pc,(media_aggr_reddito_pc-Tabella2026[[#This Row],[REDDITO COMPLESSIVO PROCAPITE]]),0)</f>
        <v>0</v>
      </c>
      <c r="O828" s="3">
        <f>+Tabella2026[[#This Row],[DIFFERENZA REDDITO INFERIORE ALLA MEDIA DALLA MEDIA]]*Tabella2026[[#This Row],[POP_2024]]</f>
        <v>0</v>
      </c>
      <c r="P828" s="3">
        <f>+Tabella2026[[#This Row],[POPOLAZIONE PER DIFFERENZA ]]/SUM(Tabella2026[[POPOLAZIONE PER DIFFERENZA ]])</f>
        <v>0</v>
      </c>
      <c r="Q828" s="3">
        <f>+Tabella2026[[#This Row],[INCIDENZA POPOLAZIONE PER DIFFERENZA]]*(PLAFOND-SUM(Tabella2026[CONTRIBUTO SULLA BASE DELLA POPOLAZIONE]))</f>
        <v>0</v>
      </c>
      <c r="R828" s="3">
        <f>+Tabella2026[[#This Row],[CONTRIBUTO SULLA BASE DELLA POPOLAZIONE]]+Tabella2026[[#This Row],[CONTRIBUTO SULLA BASE DEL REDDITO]]</f>
        <v>68545.94271894166</v>
      </c>
      <c r="S828" s="3">
        <f>+Tabella2026[[#This Row],[CONTRIBUTO TOTALE]]/(PLAFOND/N_TESSERE)</f>
        <v>137.09188543788332</v>
      </c>
      <c r="T828" s="3">
        <f>+MAX(CEILING(Tabella2026[[#This Row],[preDEF1]],1),1)</f>
        <v>138</v>
      </c>
      <c r="U828" s="9">
        <f xml:space="preserve"> IF(ROW(Tabella2026[[#This Row],[preDEF2]]) - ROW(Tabella2026[[#Headers],[preDEF2]])&lt;=ABS(SUM(Tabella2026[preDEF2])-N_TESSERE),Tabella2026[[#This Row],[preDEF2]]-1,Tabella2026[[#This Row],[preDEF2]])</f>
        <v>137</v>
      </c>
      <c r="V828" s="21">
        <f>+Tabella2026[[#This Row],[DEF - n. card]]*(PLAFOND/N_TESSERE)</f>
        <v>68500</v>
      </c>
      <c r="W828" s="18"/>
    </row>
    <row r="829" spans="2:23" x14ac:dyDescent="0.25">
      <c r="B829" s="1" t="s">
        <v>1688</v>
      </c>
      <c r="C829" s="2">
        <v>65034</v>
      </c>
      <c r="D829" s="1" t="s">
        <v>1689</v>
      </c>
      <c r="E829" s="1" t="s">
        <v>15</v>
      </c>
      <c r="F829" s="1" t="s">
        <v>82</v>
      </c>
      <c r="G829" s="1" t="s">
        <v>1059</v>
      </c>
      <c r="H829" s="1" t="s">
        <v>15836</v>
      </c>
      <c r="I829" s="5">
        <v>13708</v>
      </c>
      <c r="J829" s="5">
        <v>175033166</v>
      </c>
      <c r="K829" s="3">
        <f>+Tabella2026[[#This Row],[POP_2024]]/SUM(Tabella2026[POP_2024])</f>
        <v>2.3256183247051784E-4</v>
      </c>
      <c r="L829" s="3">
        <f>+Tabella2026[[#This Row],[INCIDENZA POPOLAZIONE]]*(PLAFOND/2)</f>
        <v>68466.0290579461</v>
      </c>
      <c r="M829" s="3">
        <f>+IFERROR(Tabella2026[[#This Row],[reddito_2024]]/Tabella2026[[#This Row],[POP_2024]],"")</f>
        <v>12768.687335862271</v>
      </c>
      <c r="N829" s="3">
        <f>+IF(Tabella2026[[#This Row],[REDDITO COMPLESSIVO PROCAPITE]]&lt;media_aggr_reddito_pc,(media_aggr_reddito_pc-Tabella2026[[#This Row],[REDDITO COMPLESSIVO PROCAPITE]]),0)</f>
        <v>5056.3787267464704</v>
      </c>
      <c r="O829" s="3">
        <f>+Tabella2026[[#This Row],[DIFFERENZA REDDITO INFERIORE ALLA MEDIA DALLA MEDIA]]*Tabella2026[[#This Row],[POP_2024]]</f>
        <v>69312839.586240619</v>
      </c>
      <c r="P829" s="3">
        <f>+Tabella2026[[#This Row],[POPOLAZIONE PER DIFFERENZA ]]/SUM(Tabella2026[[POPOLAZIONE PER DIFFERENZA ]])</f>
        <v>6.1493110950994461E-4</v>
      </c>
      <c r="Q829" s="3">
        <f>+Tabella2026[[#This Row],[INCIDENZA POPOLAZIONE PER DIFFERENZA]]*(PLAFOND-SUM(Tabella2026[CONTRIBUTO SULLA BASE DELLA POPOLAZIONE]))</f>
        <v>181035.2574413963</v>
      </c>
      <c r="R829" s="3">
        <f>+Tabella2026[[#This Row],[CONTRIBUTO SULLA BASE DELLA POPOLAZIONE]]+Tabella2026[[#This Row],[CONTRIBUTO SULLA BASE DEL REDDITO]]</f>
        <v>249501.28649934242</v>
      </c>
      <c r="S829" s="3">
        <f>+Tabella2026[[#This Row],[CONTRIBUTO TOTALE]]/(PLAFOND/N_TESSERE)</f>
        <v>499.00257299868485</v>
      </c>
      <c r="T829" s="3">
        <f>+MAX(CEILING(Tabella2026[[#This Row],[preDEF1]],1),1)</f>
        <v>500</v>
      </c>
      <c r="U829" s="9">
        <f xml:space="preserve"> IF(ROW(Tabella2026[[#This Row],[preDEF2]]) - ROW(Tabella2026[[#Headers],[preDEF2]])&lt;=ABS(SUM(Tabella2026[preDEF2])-N_TESSERE),Tabella2026[[#This Row],[preDEF2]]-1,Tabella2026[[#This Row],[preDEF2]])</f>
        <v>499</v>
      </c>
      <c r="V829" s="21">
        <f>+Tabella2026[[#This Row],[DEF - n. card]]*(PLAFOND/N_TESSERE)</f>
        <v>249500</v>
      </c>
      <c r="W829" s="18"/>
    </row>
    <row r="830" spans="2:23" x14ac:dyDescent="0.25">
      <c r="B830" s="1" t="s">
        <v>1664</v>
      </c>
      <c r="C830" s="2">
        <v>59019</v>
      </c>
      <c r="D830" s="1" t="s">
        <v>1665</v>
      </c>
      <c r="E830" s="1" t="s">
        <v>8</v>
      </c>
      <c r="F830" s="1" t="s">
        <v>84</v>
      </c>
      <c r="G830" s="1" t="s">
        <v>1059</v>
      </c>
      <c r="H830" s="1" t="s">
        <v>15834</v>
      </c>
      <c r="I830" s="5">
        <v>13698</v>
      </c>
      <c r="J830" s="5">
        <v>179764828</v>
      </c>
      <c r="K830" s="3">
        <f>+Tabella2026[[#This Row],[POP_2024]]/SUM(Tabella2026[POP_2024])</f>
        <v>2.3239217837621489E-4</v>
      </c>
      <c r="L830" s="3">
        <f>+Tabella2026[[#This Row],[INCIDENZA POPOLAZIONE]]*(PLAFOND/2)</f>
        <v>68416.083019823884</v>
      </c>
      <c r="M830" s="3">
        <f>+IFERROR(Tabella2026[[#This Row],[reddito_2024]]/Tabella2026[[#This Row],[POP_2024]],"")</f>
        <v>13123.436122061616</v>
      </c>
      <c r="N830" s="3">
        <f>+IF(Tabella2026[[#This Row],[REDDITO COMPLESSIVO PROCAPITE]]&lt;media_aggr_reddito_pc,(media_aggr_reddito_pc-Tabella2026[[#This Row],[REDDITO COMPLESSIVO PROCAPITE]]),0)</f>
        <v>4701.6299405471254</v>
      </c>
      <c r="O830" s="3">
        <f>+Tabella2026[[#This Row],[DIFFERENZA REDDITO INFERIORE ALLA MEDIA DALLA MEDIA]]*Tabella2026[[#This Row],[POP_2024]]</f>
        <v>64402926.925614521</v>
      </c>
      <c r="P830" s="3">
        <f>+Tabella2026[[#This Row],[POPOLAZIONE PER DIFFERENZA ]]/SUM(Tabella2026[[POPOLAZIONE PER DIFFERENZA ]])</f>
        <v>5.7137124299720275E-4</v>
      </c>
      <c r="Q830" s="3">
        <f>+Tabella2026[[#This Row],[INCIDENZA POPOLAZIONE PER DIFFERENZA]]*(PLAFOND-SUM(Tabella2026[CONTRIBUTO SULLA BASE DELLA POPOLAZIONE]))</f>
        <v>168211.26540994493</v>
      </c>
      <c r="R830" s="3">
        <f>+Tabella2026[[#This Row],[CONTRIBUTO SULLA BASE DELLA POPOLAZIONE]]+Tabella2026[[#This Row],[CONTRIBUTO SULLA BASE DEL REDDITO]]</f>
        <v>236627.34842976881</v>
      </c>
      <c r="S830" s="3">
        <f>+Tabella2026[[#This Row],[CONTRIBUTO TOTALE]]/(PLAFOND/N_TESSERE)</f>
        <v>473.2546968595376</v>
      </c>
      <c r="T830" s="3">
        <f>+MAX(CEILING(Tabella2026[[#This Row],[preDEF1]],1),1)</f>
        <v>474</v>
      </c>
      <c r="U830" s="9">
        <f xml:space="preserve"> IF(ROW(Tabella2026[[#This Row],[preDEF2]]) - ROW(Tabella2026[[#Headers],[preDEF2]])&lt;=ABS(SUM(Tabella2026[preDEF2])-N_TESSERE),Tabella2026[[#This Row],[preDEF2]]-1,Tabella2026[[#This Row],[preDEF2]])</f>
        <v>473</v>
      </c>
      <c r="V830" s="21">
        <f>+Tabella2026[[#This Row],[DEF - n. card]]*(PLAFOND/N_TESSERE)</f>
        <v>236500</v>
      </c>
      <c r="W830" s="18"/>
    </row>
    <row r="831" spans="2:23" x14ac:dyDescent="0.25">
      <c r="B831" s="1" t="s">
        <v>1640</v>
      </c>
      <c r="C831" s="2">
        <v>110010</v>
      </c>
      <c r="D831" s="1" t="s">
        <v>1641</v>
      </c>
      <c r="E831" s="1" t="s">
        <v>33</v>
      </c>
      <c r="F831" s="1" t="s">
        <v>123</v>
      </c>
      <c r="G831" s="1" t="s">
        <v>1059</v>
      </c>
      <c r="H831" s="1" t="s">
        <v>15836</v>
      </c>
      <c r="I831" s="5">
        <v>13684</v>
      </c>
      <c r="J831" s="5">
        <v>133743734</v>
      </c>
      <c r="K831" s="3">
        <f>+Tabella2026[[#This Row],[POP_2024]]/SUM(Tabella2026[POP_2024])</f>
        <v>2.321546626441907E-4</v>
      </c>
      <c r="L831" s="3">
        <f>+Tabella2026[[#This Row],[INCIDENZA POPOLAZIONE]]*(PLAFOND/2)</f>
        <v>68346.158566452752</v>
      </c>
      <c r="M831" s="3">
        <f>+IFERROR(Tabella2026[[#This Row],[reddito_2024]]/Tabella2026[[#This Row],[POP_2024]],"")</f>
        <v>9773.7309266296397</v>
      </c>
      <c r="N831" s="3">
        <f>+IF(Tabella2026[[#This Row],[REDDITO COMPLESSIVO PROCAPITE]]&lt;media_aggr_reddito_pc,(media_aggr_reddito_pc-Tabella2026[[#This Row],[REDDITO COMPLESSIVO PROCAPITE]]),0)</f>
        <v>8051.3351359791013</v>
      </c>
      <c r="O831" s="3">
        <f>+Tabella2026[[#This Row],[DIFFERENZA REDDITO INFERIORE ALLA MEDIA DALLA MEDIA]]*Tabella2026[[#This Row],[POP_2024]]</f>
        <v>110174470.00073802</v>
      </c>
      <c r="P831" s="3">
        <f>+Tabella2026[[#This Row],[POPOLAZIONE PER DIFFERENZA ]]/SUM(Tabella2026[[POPOLAZIONE PER DIFFERENZA ]])</f>
        <v>9.7744818249623439E-4</v>
      </c>
      <c r="Q831" s="3">
        <f>+Tabella2026[[#This Row],[INCIDENZA POPOLAZIONE PER DIFFERENZA]]*(PLAFOND-SUM(Tabella2026[CONTRIBUTO SULLA BASE DELLA POPOLAZIONE]))</f>
        <v>287760.0118407557</v>
      </c>
      <c r="R831" s="3">
        <f>+Tabella2026[[#This Row],[CONTRIBUTO SULLA BASE DELLA POPOLAZIONE]]+Tabella2026[[#This Row],[CONTRIBUTO SULLA BASE DEL REDDITO]]</f>
        <v>356106.17040720844</v>
      </c>
      <c r="S831" s="3">
        <f>+Tabella2026[[#This Row],[CONTRIBUTO TOTALE]]/(PLAFOND/N_TESSERE)</f>
        <v>712.21234081441685</v>
      </c>
      <c r="T831" s="3">
        <f>+MAX(CEILING(Tabella2026[[#This Row],[preDEF1]],1),1)</f>
        <v>713</v>
      </c>
      <c r="U831" s="9">
        <f xml:space="preserve"> IF(ROW(Tabella2026[[#This Row],[preDEF2]]) - ROW(Tabella2026[[#Headers],[preDEF2]])&lt;=ABS(SUM(Tabella2026[preDEF2])-N_TESSERE),Tabella2026[[#This Row],[preDEF2]]-1,Tabella2026[[#This Row],[preDEF2]])</f>
        <v>712</v>
      </c>
      <c r="V831" s="21">
        <f>+Tabella2026[[#This Row],[DEF - n. card]]*(PLAFOND/N_TESSERE)</f>
        <v>356000</v>
      </c>
      <c r="W831" s="18"/>
    </row>
    <row r="832" spans="2:23" x14ac:dyDescent="0.25">
      <c r="B832" s="1" t="s">
        <v>1682</v>
      </c>
      <c r="C832" s="2">
        <v>3008</v>
      </c>
      <c r="D832" s="1" t="s">
        <v>1683</v>
      </c>
      <c r="E832" s="1" t="s">
        <v>18</v>
      </c>
      <c r="F832" s="1" t="s">
        <v>114</v>
      </c>
      <c r="G832" s="1" t="s">
        <v>1059</v>
      </c>
      <c r="H832" s="1" t="s">
        <v>15835</v>
      </c>
      <c r="I832" s="5">
        <v>13655</v>
      </c>
      <c r="J832" s="5">
        <v>263447257</v>
      </c>
      <c r="K832" s="3">
        <f>+Tabella2026[[#This Row],[POP_2024]]/SUM(Tabella2026[POP_2024])</f>
        <v>2.3166266577071207E-4</v>
      </c>
      <c r="L832" s="3">
        <f>+Tabella2026[[#This Row],[INCIDENZA POPOLAZIONE]]*(PLAFOND/2)</f>
        <v>68201.315055898303</v>
      </c>
      <c r="M832" s="3">
        <f>+IFERROR(Tabella2026[[#This Row],[reddito_2024]]/Tabella2026[[#This Row],[POP_2024]],"")</f>
        <v>19293.098279018675</v>
      </c>
      <c r="N832" s="3">
        <f>+IF(Tabella2026[[#This Row],[REDDITO COMPLESSIVO PROCAPITE]]&lt;media_aggr_reddito_pc,(media_aggr_reddito_pc-Tabella2026[[#This Row],[REDDITO COMPLESSIVO PROCAPITE]]),0)</f>
        <v>0</v>
      </c>
      <c r="O832" s="3">
        <f>+Tabella2026[[#This Row],[DIFFERENZA REDDITO INFERIORE ALLA MEDIA DALLA MEDIA]]*Tabella2026[[#This Row],[POP_2024]]</f>
        <v>0</v>
      </c>
      <c r="P832" s="3">
        <f>+Tabella2026[[#This Row],[POPOLAZIONE PER DIFFERENZA ]]/SUM(Tabella2026[[POPOLAZIONE PER DIFFERENZA ]])</f>
        <v>0</v>
      </c>
      <c r="Q832" s="3">
        <f>+Tabella2026[[#This Row],[INCIDENZA POPOLAZIONE PER DIFFERENZA]]*(PLAFOND-SUM(Tabella2026[CONTRIBUTO SULLA BASE DELLA POPOLAZIONE]))</f>
        <v>0</v>
      </c>
      <c r="R832" s="3">
        <f>+Tabella2026[[#This Row],[CONTRIBUTO SULLA BASE DELLA POPOLAZIONE]]+Tabella2026[[#This Row],[CONTRIBUTO SULLA BASE DEL REDDITO]]</f>
        <v>68201.315055898303</v>
      </c>
      <c r="S832" s="3">
        <f>+Tabella2026[[#This Row],[CONTRIBUTO TOTALE]]/(PLAFOND/N_TESSERE)</f>
        <v>136.40263011179661</v>
      </c>
      <c r="T832" s="3">
        <f>+MAX(CEILING(Tabella2026[[#This Row],[preDEF1]],1),1)</f>
        <v>137</v>
      </c>
      <c r="U832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832" s="21">
        <f>+Tabella2026[[#This Row],[DEF - n. card]]*(PLAFOND/N_TESSERE)</f>
        <v>68000</v>
      </c>
      <c r="W832" s="18"/>
    </row>
    <row r="833" spans="2:23" x14ac:dyDescent="0.25">
      <c r="B833" s="1" t="s">
        <v>1684</v>
      </c>
      <c r="C833" s="2">
        <v>58011</v>
      </c>
      <c r="D833" s="1" t="s">
        <v>1685</v>
      </c>
      <c r="E833" s="1" t="s">
        <v>8</v>
      </c>
      <c r="F833" s="1" t="s">
        <v>7</v>
      </c>
      <c r="G833" s="1" t="s">
        <v>1059</v>
      </c>
      <c r="H833" s="1" t="s">
        <v>15834</v>
      </c>
      <c r="I833" s="5">
        <v>13652</v>
      </c>
      <c r="J833" s="5">
        <v>184136024</v>
      </c>
      <c r="K833" s="3">
        <f>+Tabella2026[[#This Row],[POP_2024]]/SUM(Tabella2026[POP_2024])</f>
        <v>2.3161176954242119E-4</v>
      </c>
      <c r="L833" s="3">
        <f>+Tabella2026[[#This Row],[INCIDENZA POPOLAZIONE]]*(PLAFOND/2)</f>
        <v>68186.331244461646</v>
      </c>
      <c r="M833" s="3">
        <f>+IFERROR(Tabella2026[[#This Row],[reddito_2024]]/Tabella2026[[#This Row],[POP_2024]],"")</f>
        <v>13487.842367418692</v>
      </c>
      <c r="N833" s="3">
        <f>+IF(Tabella2026[[#This Row],[REDDITO COMPLESSIVO PROCAPITE]]&lt;media_aggr_reddito_pc,(media_aggr_reddito_pc-Tabella2026[[#This Row],[REDDITO COMPLESSIVO PROCAPITE]]),0)</f>
        <v>4337.2236951900486</v>
      </c>
      <c r="O833" s="3">
        <f>+Tabella2026[[#This Row],[DIFFERENZA REDDITO INFERIORE ALLA MEDIA DALLA MEDIA]]*Tabella2026[[#This Row],[POP_2024]]</f>
        <v>59211777.886734545</v>
      </c>
      <c r="P833" s="3">
        <f>+Tabella2026[[#This Row],[POPOLAZIONE PER DIFFERENZA ]]/SUM(Tabella2026[[POPOLAZIONE PER DIFFERENZA ]])</f>
        <v>5.2531629766289505E-4</v>
      </c>
      <c r="Q833" s="3">
        <f>+Tabella2026[[#This Row],[INCIDENZA POPOLAZIONE PER DIFFERENZA]]*(PLAFOND-SUM(Tabella2026[CONTRIBUTO SULLA BASE DELLA POPOLAZIONE]))</f>
        <v>154652.72404473368</v>
      </c>
      <c r="R833" s="3">
        <f>+Tabella2026[[#This Row],[CONTRIBUTO SULLA BASE DELLA POPOLAZIONE]]+Tabella2026[[#This Row],[CONTRIBUTO SULLA BASE DEL REDDITO]]</f>
        <v>222839.05528919533</v>
      </c>
      <c r="S833" s="3">
        <f>+Tabella2026[[#This Row],[CONTRIBUTO TOTALE]]/(PLAFOND/N_TESSERE)</f>
        <v>445.67811057839066</v>
      </c>
      <c r="T833" s="3">
        <f>+MAX(CEILING(Tabella2026[[#This Row],[preDEF1]],1),1)</f>
        <v>446</v>
      </c>
      <c r="U833" s="9">
        <f xml:space="preserve"> IF(ROW(Tabella2026[[#This Row],[preDEF2]]) - ROW(Tabella2026[[#Headers],[preDEF2]])&lt;=ABS(SUM(Tabella2026[preDEF2])-N_TESSERE),Tabella2026[[#This Row],[preDEF2]]-1,Tabella2026[[#This Row],[preDEF2]])</f>
        <v>445</v>
      </c>
      <c r="V833" s="21">
        <f>+Tabella2026[[#This Row],[DEF - n. card]]*(PLAFOND/N_TESSERE)</f>
        <v>222500</v>
      </c>
      <c r="W833" s="18"/>
    </row>
    <row r="834" spans="2:23" x14ac:dyDescent="0.25">
      <c r="B834" s="1" t="s">
        <v>1698</v>
      </c>
      <c r="C834" s="2">
        <v>97013</v>
      </c>
      <c r="D834" s="1" t="s">
        <v>1699</v>
      </c>
      <c r="E834" s="1" t="s">
        <v>12</v>
      </c>
      <c r="F834" s="1" t="s">
        <v>362</v>
      </c>
      <c r="G834" s="1" t="s">
        <v>1059</v>
      </c>
      <c r="H834" s="1" t="s">
        <v>15835</v>
      </c>
      <c r="I834" s="5">
        <v>13644</v>
      </c>
      <c r="J834" s="5">
        <v>275004423</v>
      </c>
      <c r="K834" s="3">
        <f>+Tabella2026[[#This Row],[POP_2024]]/SUM(Tabella2026[POP_2024])</f>
        <v>2.3147604626697882E-4</v>
      </c>
      <c r="L834" s="3">
        <f>+Tabella2026[[#This Row],[INCIDENZA POPOLAZIONE]]*(PLAFOND/2)</f>
        <v>68146.374413963858</v>
      </c>
      <c r="M834" s="3">
        <f>+IFERROR(Tabella2026[[#This Row],[reddito_2024]]/Tabella2026[[#This Row],[POP_2024]],"")</f>
        <v>20155.703825857519</v>
      </c>
      <c r="N834" s="3">
        <f>+IF(Tabella2026[[#This Row],[REDDITO COMPLESSIVO PROCAPITE]]&lt;media_aggr_reddito_pc,(media_aggr_reddito_pc-Tabella2026[[#This Row],[REDDITO COMPLESSIVO PROCAPITE]]),0)</f>
        <v>0</v>
      </c>
      <c r="O834" s="3">
        <f>+Tabella2026[[#This Row],[DIFFERENZA REDDITO INFERIORE ALLA MEDIA DALLA MEDIA]]*Tabella2026[[#This Row],[POP_2024]]</f>
        <v>0</v>
      </c>
      <c r="P834" s="3">
        <f>+Tabella2026[[#This Row],[POPOLAZIONE PER DIFFERENZA ]]/SUM(Tabella2026[[POPOLAZIONE PER DIFFERENZA ]])</f>
        <v>0</v>
      </c>
      <c r="Q834" s="3">
        <f>+Tabella2026[[#This Row],[INCIDENZA POPOLAZIONE PER DIFFERENZA]]*(PLAFOND-SUM(Tabella2026[CONTRIBUTO SULLA BASE DELLA POPOLAZIONE]))</f>
        <v>0</v>
      </c>
      <c r="R834" s="3">
        <f>+Tabella2026[[#This Row],[CONTRIBUTO SULLA BASE DELLA POPOLAZIONE]]+Tabella2026[[#This Row],[CONTRIBUTO SULLA BASE DEL REDDITO]]</f>
        <v>68146.374413963858</v>
      </c>
      <c r="S834" s="3">
        <f>+Tabella2026[[#This Row],[CONTRIBUTO TOTALE]]/(PLAFOND/N_TESSERE)</f>
        <v>136.29274882792771</v>
      </c>
      <c r="T834" s="3">
        <f>+MAX(CEILING(Tabella2026[[#This Row],[preDEF1]],1),1)</f>
        <v>137</v>
      </c>
      <c r="U834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834" s="21">
        <f>+Tabella2026[[#This Row],[DEF - n. card]]*(PLAFOND/N_TESSERE)</f>
        <v>68000</v>
      </c>
      <c r="W834" s="18"/>
    </row>
    <row r="835" spans="2:23" x14ac:dyDescent="0.25">
      <c r="B835" s="1" t="s">
        <v>1704</v>
      </c>
      <c r="C835" s="2">
        <v>50009</v>
      </c>
      <c r="D835" s="1" t="s">
        <v>1705</v>
      </c>
      <c r="E835" s="1" t="s">
        <v>30</v>
      </c>
      <c r="F835" s="1" t="s">
        <v>144</v>
      </c>
      <c r="G835" s="1" t="s">
        <v>1059</v>
      </c>
      <c r="H835" s="1" t="s">
        <v>15834</v>
      </c>
      <c r="I835" s="5">
        <v>13586</v>
      </c>
      <c r="J835" s="5">
        <v>232711190</v>
      </c>
      <c r="K835" s="3">
        <f>+Tabella2026[[#This Row],[POP_2024]]/SUM(Tabella2026[POP_2024])</f>
        <v>2.3049205252002156E-4</v>
      </c>
      <c r="L835" s="3">
        <f>+Tabella2026[[#This Row],[INCIDENZA POPOLAZIONE]]*(PLAFOND/2)</f>
        <v>67856.687392854961</v>
      </c>
      <c r="M835" s="3">
        <f>+IFERROR(Tabella2026[[#This Row],[reddito_2024]]/Tabella2026[[#This Row],[POP_2024]],"")</f>
        <v>17128.749447961138</v>
      </c>
      <c r="N835" s="3">
        <f>+IF(Tabella2026[[#This Row],[REDDITO COMPLESSIVO PROCAPITE]]&lt;media_aggr_reddito_pc,(media_aggr_reddito_pc-Tabella2026[[#This Row],[REDDITO COMPLESSIVO PROCAPITE]]),0)</f>
        <v>696.31661464760327</v>
      </c>
      <c r="O835" s="3">
        <f>+Tabella2026[[#This Row],[DIFFERENZA REDDITO INFERIORE ALLA MEDIA DALLA MEDIA]]*Tabella2026[[#This Row],[POP_2024]]</f>
        <v>9460157.526602339</v>
      </c>
      <c r="P835" s="3">
        <f>+Tabella2026[[#This Row],[POPOLAZIONE PER DIFFERENZA ]]/SUM(Tabella2026[[POPOLAZIONE PER DIFFERENZA ]])</f>
        <v>8.3928824712690582E-5</v>
      </c>
      <c r="Q835" s="3">
        <f>+Tabella2026[[#This Row],[INCIDENZA POPOLAZIONE PER DIFFERENZA]]*(PLAFOND-SUM(Tabella2026[CONTRIBUTO SULLA BASE DELLA POPOLAZIONE]))</f>
        <v>24708.583048797675</v>
      </c>
      <c r="R835" s="3">
        <f>+Tabella2026[[#This Row],[CONTRIBUTO SULLA BASE DELLA POPOLAZIONE]]+Tabella2026[[#This Row],[CONTRIBUTO SULLA BASE DEL REDDITO]]</f>
        <v>92565.270441652639</v>
      </c>
      <c r="S835" s="3">
        <f>+Tabella2026[[#This Row],[CONTRIBUTO TOTALE]]/(PLAFOND/N_TESSERE)</f>
        <v>185.13054088330529</v>
      </c>
      <c r="T835" s="3">
        <f>+MAX(CEILING(Tabella2026[[#This Row],[preDEF1]],1),1)</f>
        <v>186</v>
      </c>
      <c r="U835" s="9">
        <f xml:space="preserve"> IF(ROW(Tabella2026[[#This Row],[preDEF2]]) - ROW(Tabella2026[[#Headers],[preDEF2]])&lt;=ABS(SUM(Tabella2026[preDEF2])-N_TESSERE),Tabella2026[[#This Row],[preDEF2]]-1,Tabella2026[[#This Row],[preDEF2]])</f>
        <v>185</v>
      </c>
      <c r="V835" s="21">
        <f>+Tabella2026[[#This Row],[DEF - n. card]]*(PLAFOND/N_TESSERE)</f>
        <v>92500</v>
      </c>
      <c r="W835" s="18"/>
    </row>
    <row r="836" spans="2:23" x14ac:dyDescent="0.25">
      <c r="B836" s="1" t="s">
        <v>1706</v>
      </c>
      <c r="C836" s="2">
        <v>25074</v>
      </c>
      <c r="D836" s="1" t="s">
        <v>1707</v>
      </c>
      <c r="E836" s="1" t="s">
        <v>38</v>
      </c>
      <c r="F836" s="1" t="s">
        <v>514</v>
      </c>
      <c r="G836" s="1" t="s">
        <v>1059</v>
      </c>
      <c r="H836" s="1" t="s">
        <v>15835</v>
      </c>
      <c r="I836" s="5">
        <v>13580</v>
      </c>
      <c r="J836" s="5">
        <v>265707452</v>
      </c>
      <c r="K836" s="3">
        <f>+Tabella2026[[#This Row],[POP_2024]]/SUM(Tabella2026[POP_2024])</f>
        <v>2.3039026006343977E-4</v>
      </c>
      <c r="L836" s="3">
        <f>+Tabella2026[[#This Row],[INCIDENZA POPOLAZIONE]]*(PLAFOND/2)</f>
        <v>67826.719769981617</v>
      </c>
      <c r="M836" s="3">
        <f>+IFERROR(Tabella2026[[#This Row],[reddito_2024]]/Tabella2026[[#This Row],[POP_2024]],"")</f>
        <v>19566.086303387336</v>
      </c>
      <c r="N836" s="3">
        <f>+IF(Tabella2026[[#This Row],[REDDITO COMPLESSIVO PROCAPITE]]&lt;media_aggr_reddito_pc,(media_aggr_reddito_pc-Tabella2026[[#This Row],[REDDITO COMPLESSIVO PROCAPITE]]),0)</f>
        <v>0</v>
      </c>
      <c r="O836" s="3">
        <f>+Tabella2026[[#This Row],[DIFFERENZA REDDITO INFERIORE ALLA MEDIA DALLA MEDIA]]*Tabella2026[[#This Row],[POP_2024]]</f>
        <v>0</v>
      </c>
      <c r="P836" s="3">
        <f>+Tabella2026[[#This Row],[POPOLAZIONE PER DIFFERENZA ]]/SUM(Tabella2026[[POPOLAZIONE PER DIFFERENZA ]])</f>
        <v>0</v>
      </c>
      <c r="Q836" s="3">
        <f>+Tabella2026[[#This Row],[INCIDENZA POPOLAZIONE PER DIFFERENZA]]*(PLAFOND-SUM(Tabella2026[CONTRIBUTO SULLA BASE DELLA POPOLAZIONE]))</f>
        <v>0</v>
      </c>
      <c r="R836" s="3">
        <f>+Tabella2026[[#This Row],[CONTRIBUTO SULLA BASE DELLA POPOLAZIONE]]+Tabella2026[[#This Row],[CONTRIBUTO SULLA BASE DEL REDDITO]]</f>
        <v>67826.719769981617</v>
      </c>
      <c r="S836" s="3">
        <f>+Tabella2026[[#This Row],[CONTRIBUTO TOTALE]]/(PLAFOND/N_TESSERE)</f>
        <v>135.65343953996324</v>
      </c>
      <c r="T836" s="3">
        <f>+MAX(CEILING(Tabella2026[[#This Row],[preDEF1]],1),1)</f>
        <v>136</v>
      </c>
      <c r="U836" s="9">
        <f xml:space="preserve"> IF(ROW(Tabella2026[[#This Row],[preDEF2]]) - ROW(Tabella2026[[#Headers],[preDEF2]])&lt;=ABS(SUM(Tabella2026[preDEF2])-N_TESSERE),Tabella2026[[#This Row],[preDEF2]]-1,Tabella2026[[#This Row],[preDEF2]])</f>
        <v>135</v>
      </c>
      <c r="V836" s="21">
        <f>+Tabella2026[[#This Row],[DEF - n. card]]*(PLAFOND/N_TESSERE)</f>
        <v>67500</v>
      </c>
      <c r="W836" s="18"/>
    </row>
    <row r="837" spans="2:23" x14ac:dyDescent="0.25">
      <c r="B837" s="1" t="s">
        <v>1678</v>
      </c>
      <c r="C837" s="2">
        <v>24038</v>
      </c>
      <c r="D837" s="1" t="s">
        <v>1679</v>
      </c>
      <c r="E837" s="1" t="s">
        <v>38</v>
      </c>
      <c r="F837" s="1" t="s">
        <v>106</v>
      </c>
      <c r="G837" s="1" t="s">
        <v>1059</v>
      </c>
      <c r="H837" s="1" t="s">
        <v>15835</v>
      </c>
      <c r="I837" s="5">
        <v>13563</v>
      </c>
      <c r="J837" s="5">
        <v>280633190</v>
      </c>
      <c r="K837" s="3">
        <f>+Tabella2026[[#This Row],[POP_2024]]/SUM(Tabella2026[POP_2024])</f>
        <v>2.3010184810312473E-4</v>
      </c>
      <c r="L837" s="3">
        <f>+Tabella2026[[#This Row],[INCIDENZA POPOLAZIONE]]*(PLAFOND/2)</f>
        <v>67741.811505173842</v>
      </c>
      <c r="M837" s="3">
        <f>+IFERROR(Tabella2026[[#This Row],[reddito_2024]]/Tabella2026[[#This Row],[POP_2024]],"")</f>
        <v>20691.085305610854</v>
      </c>
      <c r="N837" s="3">
        <f>+IF(Tabella2026[[#This Row],[REDDITO COMPLESSIVO PROCAPITE]]&lt;media_aggr_reddito_pc,(media_aggr_reddito_pc-Tabella2026[[#This Row],[REDDITO COMPLESSIVO PROCAPITE]]),0)</f>
        <v>0</v>
      </c>
      <c r="O837" s="3">
        <f>+Tabella2026[[#This Row],[DIFFERENZA REDDITO INFERIORE ALLA MEDIA DALLA MEDIA]]*Tabella2026[[#This Row],[POP_2024]]</f>
        <v>0</v>
      </c>
      <c r="P837" s="3">
        <f>+Tabella2026[[#This Row],[POPOLAZIONE PER DIFFERENZA ]]/SUM(Tabella2026[[POPOLAZIONE PER DIFFERENZA ]])</f>
        <v>0</v>
      </c>
      <c r="Q837" s="3">
        <f>+Tabella2026[[#This Row],[INCIDENZA POPOLAZIONE PER DIFFERENZA]]*(PLAFOND-SUM(Tabella2026[CONTRIBUTO SULLA BASE DELLA POPOLAZIONE]))</f>
        <v>0</v>
      </c>
      <c r="R837" s="3">
        <f>+Tabella2026[[#This Row],[CONTRIBUTO SULLA BASE DELLA POPOLAZIONE]]+Tabella2026[[#This Row],[CONTRIBUTO SULLA BASE DEL REDDITO]]</f>
        <v>67741.811505173842</v>
      </c>
      <c r="S837" s="3">
        <f>+Tabella2026[[#This Row],[CONTRIBUTO TOTALE]]/(PLAFOND/N_TESSERE)</f>
        <v>135.48362301034769</v>
      </c>
      <c r="T837" s="3">
        <f>+MAX(CEILING(Tabella2026[[#This Row],[preDEF1]],1),1)</f>
        <v>136</v>
      </c>
      <c r="U837" s="9">
        <f xml:space="preserve"> IF(ROW(Tabella2026[[#This Row],[preDEF2]]) - ROW(Tabella2026[[#Headers],[preDEF2]])&lt;=ABS(SUM(Tabella2026[preDEF2])-N_TESSERE),Tabella2026[[#This Row],[preDEF2]]-1,Tabella2026[[#This Row],[preDEF2]])</f>
        <v>135</v>
      </c>
      <c r="V837" s="21">
        <f>+Tabella2026[[#This Row],[DEF - n. card]]*(PLAFOND/N_TESSERE)</f>
        <v>67500</v>
      </c>
      <c r="W837" s="18"/>
    </row>
    <row r="838" spans="2:23" x14ac:dyDescent="0.25">
      <c r="B838" s="1" t="s">
        <v>1730</v>
      </c>
      <c r="C838" s="2">
        <v>17161</v>
      </c>
      <c r="D838" s="1" t="s">
        <v>1731</v>
      </c>
      <c r="E838" s="1" t="s">
        <v>12</v>
      </c>
      <c r="F838" s="1" t="s">
        <v>50</v>
      </c>
      <c r="G838" s="1" t="s">
        <v>1059</v>
      </c>
      <c r="H838" s="1" t="s">
        <v>15835</v>
      </c>
      <c r="I838" s="5">
        <v>13540</v>
      </c>
      <c r="J838" s="5">
        <v>281008071</v>
      </c>
      <c r="K838" s="3">
        <f>+Tabella2026[[#This Row],[POP_2024]]/SUM(Tabella2026[POP_2024])</f>
        <v>2.2971164368622786E-4</v>
      </c>
      <c r="L838" s="3">
        <f>+Tabella2026[[#This Row],[INCIDENZA POPOLAZIONE]]*(PLAFOND/2)</f>
        <v>67626.935617492723</v>
      </c>
      <c r="M838" s="3">
        <f>+IFERROR(Tabella2026[[#This Row],[reddito_2024]]/Tabella2026[[#This Row],[POP_2024]],"")</f>
        <v>20753.919571639588</v>
      </c>
      <c r="N838" s="3">
        <f>+IF(Tabella2026[[#This Row],[REDDITO COMPLESSIVO PROCAPITE]]&lt;media_aggr_reddito_pc,(media_aggr_reddito_pc-Tabella2026[[#This Row],[REDDITO COMPLESSIVO PROCAPITE]]),0)</f>
        <v>0</v>
      </c>
      <c r="O838" s="3">
        <f>+Tabella2026[[#This Row],[DIFFERENZA REDDITO INFERIORE ALLA MEDIA DALLA MEDIA]]*Tabella2026[[#This Row],[POP_2024]]</f>
        <v>0</v>
      </c>
      <c r="P838" s="3">
        <f>+Tabella2026[[#This Row],[POPOLAZIONE PER DIFFERENZA ]]/SUM(Tabella2026[[POPOLAZIONE PER DIFFERENZA ]])</f>
        <v>0</v>
      </c>
      <c r="Q838" s="3">
        <f>+Tabella2026[[#This Row],[INCIDENZA POPOLAZIONE PER DIFFERENZA]]*(PLAFOND-SUM(Tabella2026[CONTRIBUTO SULLA BASE DELLA POPOLAZIONE]))</f>
        <v>0</v>
      </c>
      <c r="R838" s="3">
        <f>+Tabella2026[[#This Row],[CONTRIBUTO SULLA BASE DELLA POPOLAZIONE]]+Tabella2026[[#This Row],[CONTRIBUTO SULLA BASE DEL REDDITO]]</f>
        <v>67626.935617492723</v>
      </c>
      <c r="S838" s="3">
        <f>+Tabella2026[[#This Row],[CONTRIBUTO TOTALE]]/(PLAFOND/N_TESSERE)</f>
        <v>135.25387123498544</v>
      </c>
      <c r="T838" s="3">
        <f>+MAX(CEILING(Tabella2026[[#This Row],[preDEF1]],1),1)</f>
        <v>136</v>
      </c>
      <c r="U838" s="9">
        <f xml:space="preserve"> IF(ROW(Tabella2026[[#This Row],[preDEF2]]) - ROW(Tabella2026[[#Headers],[preDEF2]])&lt;=ABS(SUM(Tabella2026[preDEF2])-N_TESSERE),Tabella2026[[#This Row],[preDEF2]]-1,Tabella2026[[#This Row],[preDEF2]])</f>
        <v>135</v>
      </c>
      <c r="V838" s="21">
        <f>+Tabella2026[[#This Row],[DEF - n. card]]*(PLAFOND/N_TESSERE)</f>
        <v>67500</v>
      </c>
      <c r="W838" s="18"/>
    </row>
    <row r="839" spans="2:23" x14ac:dyDescent="0.25">
      <c r="B839" s="1" t="s">
        <v>1764</v>
      </c>
      <c r="C839" s="2">
        <v>17103</v>
      </c>
      <c r="D839" s="1" t="s">
        <v>1765</v>
      </c>
      <c r="E839" s="1" t="s">
        <v>12</v>
      </c>
      <c r="F839" s="1" t="s">
        <v>50</v>
      </c>
      <c r="G839" s="1" t="s">
        <v>1059</v>
      </c>
      <c r="H839" s="1" t="s">
        <v>15835</v>
      </c>
      <c r="I839" s="5">
        <v>13501</v>
      </c>
      <c r="J839" s="5">
        <v>258256568</v>
      </c>
      <c r="K839" s="3">
        <f>+Tabella2026[[#This Row],[POP_2024]]/SUM(Tabella2026[POP_2024])</f>
        <v>2.2904999271844626E-4</v>
      </c>
      <c r="L839" s="3">
        <f>+Tabella2026[[#This Row],[INCIDENZA POPOLAZIONE]]*(PLAFOND/2)</f>
        <v>67432.146068816044</v>
      </c>
      <c r="M839" s="3">
        <f>+IFERROR(Tabella2026[[#This Row],[reddito_2024]]/Tabella2026[[#This Row],[POP_2024]],"")</f>
        <v>19128.699207466114</v>
      </c>
      <c r="N839" s="3">
        <f>+IF(Tabella2026[[#This Row],[REDDITO COMPLESSIVO PROCAPITE]]&lt;media_aggr_reddito_pc,(media_aggr_reddito_pc-Tabella2026[[#This Row],[REDDITO COMPLESSIVO PROCAPITE]]),0)</f>
        <v>0</v>
      </c>
      <c r="O839" s="3">
        <f>+Tabella2026[[#This Row],[DIFFERENZA REDDITO INFERIORE ALLA MEDIA DALLA MEDIA]]*Tabella2026[[#This Row],[POP_2024]]</f>
        <v>0</v>
      </c>
      <c r="P839" s="3">
        <f>+Tabella2026[[#This Row],[POPOLAZIONE PER DIFFERENZA ]]/SUM(Tabella2026[[POPOLAZIONE PER DIFFERENZA ]])</f>
        <v>0</v>
      </c>
      <c r="Q839" s="3">
        <f>+Tabella2026[[#This Row],[INCIDENZA POPOLAZIONE PER DIFFERENZA]]*(PLAFOND-SUM(Tabella2026[CONTRIBUTO SULLA BASE DELLA POPOLAZIONE]))</f>
        <v>0</v>
      </c>
      <c r="R839" s="3">
        <f>+Tabella2026[[#This Row],[CONTRIBUTO SULLA BASE DELLA POPOLAZIONE]]+Tabella2026[[#This Row],[CONTRIBUTO SULLA BASE DEL REDDITO]]</f>
        <v>67432.146068816044</v>
      </c>
      <c r="S839" s="3">
        <f>+Tabella2026[[#This Row],[CONTRIBUTO TOTALE]]/(PLAFOND/N_TESSERE)</f>
        <v>134.86429213763208</v>
      </c>
      <c r="T839" s="3">
        <f>+MAX(CEILING(Tabella2026[[#This Row],[preDEF1]],1),1)</f>
        <v>135</v>
      </c>
      <c r="U839" s="9">
        <f xml:space="preserve"> IF(ROW(Tabella2026[[#This Row],[preDEF2]]) - ROW(Tabella2026[[#Headers],[preDEF2]])&lt;=ABS(SUM(Tabella2026[preDEF2])-N_TESSERE),Tabella2026[[#This Row],[preDEF2]]-1,Tabella2026[[#This Row],[preDEF2]])</f>
        <v>134</v>
      </c>
      <c r="V839" s="21">
        <f>+Tabella2026[[#This Row],[DEF - n. card]]*(PLAFOND/N_TESSERE)</f>
        <v>67000</v>
      </c>
      <c r="W839" s="18"/>
    </row>
    <row r="840" spans="2:23" x14ac:dyDescent="0.25">
      <c r="B840" s="1" t="s">
        <v>1728</v>
      </c>
      <c r="C840" s="2">
        <v>98050</v>
      </c>
      <c r="D840" s="1" t="s">
        <v>1729</v>
      </c>
      <c r="E840" s="1" t="s">
        <v>12</v>
      </c>
      <c r="F840" s="1" t="s">
        <v>389</v>
      </c>
      <c r="G840" s="1" t="s">
        <v>1059</v>
      </c>
      <c r="H840" s="1" t="s">
        <v>15835</v>
      </c>
      <c r="I840" s="5">
        <v>13499</v>
      </c>
      <c r="J840" s="5">
        <v>235025668</v>
      </c>
      <c r="K840" s="3">
        <f>+Tabella2026[[#This Row],[POP_2024]]/SUM(Tabella2026[POP_2024])</f>
        <v>2.2901606189958568E-4</v>
      </c>
      <c r="L840" s="3">
        <f>+Tabella2026[[#This Row],[INCIDENZA POPOLAZIONE]]*(PLAFOND/2)</f>
        <v>67422.156861191601</v>
      </c>
      <c r="M840" s="3">
        <f>+IFERROR(Tabella2026[[#This Row],[reddito_2024]]/Tabella2026[[#This Row],[POP_2024]],"")</f>
        <v>17410.598414697386</v>
      </c>
      <c r="N840" s="3">
        <f>+IF(Tabella2026[[#This Row],[REDDITO COMPLESSIVO PROCAPITE]]&lt;media_aggr_reddito_pc,(media_aggr_reddito_pc-Tabella2026[[#This Row],[REDDITO COMPLESSIVO PROCAPITE]]),0)</f>
        <v>414.46764791135502</v>
      </c>
      <c r="O840" s="3">
        <f>+Tabella2026[[#This Row],[DIFFERENZA REDDITO INFERIORE ALLA MEDIA DALLA MEDIA]]*Tabella2026[[#This Row],[POP_2024]]</f>
        <v>5594898.779155381</v>
      </c>
      <c r="P840" s="3">
        <f>+Tabella2026[[#This Row],[POPOLAZIONE PER DIFFERENZA ]]/SUM(Tabella2026[[POPOLAZIONE PER DIFFERENZA ]])</f>
        <v>4.9636940780374932E-5</v>
      </c>
      <c r="Q840" s="3">
        <f>+Tabella2026[[#This Row],[INCIDENZA POPOLAZIONE PER DIFFERENZA]]*(PLAFOND-SUM(Tabella2026[CONTRIBUTO SULLA BASE DELLA POPOLAZIONE]))</f>
        <v>14613.078138036853</v>
      </c>
      <c r="R840" s="3">
        <f>+Tabella2026[[#This Row],[CONTRIBUTO SULLA BASE DELLA POPOLAZIONE]]+Tabella2026[[#This Row],[CONTRIBUTO SULLA BASE DEL REDDITO]]</f>
        <v>82035.234999228458</v>
      </c>
      <c r="S840" s="3">
        <f>+Tabella2026[[#This Row],[CONTRIBUTO TOTALE]]/(PLAFOND/N_TESSERE)</f>
        <v>164.07046999845693</v>
      </c>
      <c r="T840" s="3">
        <f>+MAX(CEILING(Tabella2026[[#This Row],[preDEF1]],1),1)</f>
        <v>165</v>
      </c>
      <c r="U840" s="9">
        <f xml:space="preserve"> IF(ROW(Tabella2026[[#This Row],[preDEF2]]) - ROW(Tabella2026[[#Headers],[preDEF2]])&lt;=ABS(SUM(Tabella2026[preDEF2])-N_TESSERE),Tabella2026[[#This Row],[preDEF2]]-1,Tabella2026[[#This Row],[preDEF2]])</f>
        <v>164</v>
      </c>
      <c r="V840" s="21">
        <f>+Tabella2026[[#This Row],[DEF - n. card]]*(PLAFOND/N_TESSERE)</f>
        <v>82000</v>
      </c>
      <c r="W840" s="18"/>
    </row>
    <row r="841" spans="2:23" x14ac:dyDescent="0.25">
      <c r="B841" s="1" t="s">
        <v>1634</v>
      </c>
      <c r="C841" s="2">
        <v>71049</v>
      </c>
      <c r="D841" s="1" t="s">
        <v>1635</v>
      </c>
      <c r="E841" s="1" t="s">
        <v>33</v>
      </c>
      <c r="F841" s="1" t="s">
        <v>78</v>
      </c>
      <c r="G841" s="1" t="s">
        <v>1059</v>
      </c>
      <c r="H841" s="1" t="s">
        <v>15836</v>
      </c>
      <c r="I841" s="5">
        <v>13485</v>
      </c>
      <c r="J841" s="5">
        <v>139667151</v>
      </c>
      <c r="K841" s="3">
        <f>+Tabella2026[[#This Row],[POP_2024]]/SUM(Tabella2026[POP_2024])</f>
        <v>2.2877854616756152E-4</v>
      </c>
      <c r="L841" s="3">
        <f>+Tabella2026[[#This Row],[INCIDENZA POPOLAZIONE]]*(PLAFOND/2)</f>
        <v>67352.232407820484</v>
      </c>
      <c r="M841" s="3">
        <f>+IFERROR(Tabella2026[[#This Row],[reddito_2024]]/Tabella2026[[#This Row],[POP_2024]],"")</f>
        <v>10357.222914349277</v>
      </c>
      <c r="N841" s="3">
        <f>+IF(Tabella2026[[#This Row],[REDDITO COMPLESSIVO PROCAPITE]]&lt;media_aggr_reddito_pc,(media_aggr_reddito_pc-Tabella2026[[#This Row],[REDDITO COMPLESSIVO PROCAPITE]]),0)</f>
        <v>7467.8431482594642</v>
      </c>
      <c r="O841" s="3">
        <f>+Tabella2026[[#This Row],[DIFFERENZA REDDITO INFERIORE ALLA MEDIA DALLA MEDIA]]*Tabella2026[[#This Row],[POP_2024]]</f>
        <v>100703864.85427888</v>
      </c>
      <c r="P841" s="3">
        <f>+Tabella2026[[#This Row],[POPOLAZIONE PER DIFFERENZA ]]/SUM(Tabella2026[[POPOLAZIONE PER DIFFERENZA ]])</f>
        <v>8.9342666836974053E-4</v>
      </c>
      <c r="Q841" s="3">
        <f>+Tabella2026[[#This Row],[INCIDENZA POPOLAZIONE PER DIFFERENZA]]*(PLAFOND-SUM(Tabella2026[CONTRIBUTO SULLA BASE DELLA POPOLAZIONE]))</f>
        <v>263024.14109805139</v>
      </c>
      <c r="R841" s="3">
        <f>+Tabella2026[[#This Row],[CONTRIBUTO SULLA BASE DELLA POPOLAZIONE]]+Tabella2026[[#This Row],[CONTRIBUTO SULLA BASE DEL REDDITO]]</f>
        <v>330376.37350587186</v>
      </c>
      <c r="S841" s="3">
        <f>+Tabella2026[[#This Row],[CONTRIBUTO TOTALE]]/(PLAFOND/N_TESSERE)</f>
        <v>660.75274701174374</v>
      </c>
      <c r="T841" s="3">
        <f>+MAX(CEILING(Tabella2026[[#This Row],[preDEF1]],1),1)</f>
        <v>661</v>
      </c>
      <c r="U841" s="9">
        <f xml:space="preserve"> IF(ROW(Tabella2026[[#This Row],[preDEF2]]) - ROW(Tabella2026[[#Headers],[preDEF2]])&lt;=ABS(SUM(Tabella2026[preDEF2])-N_TESSERE),Tabella2026[[#This Row],[preDEF2]]-1,Tabella2026[[#This Row],[preDEF2]])</f>
        <v>660</v>
      </c>
      <c r="V841" s="21">
        <f>+Tabella2026[[#This Row],[DEF - n. card]]*(PLAFOND/N_TESSERE)</f>
        <v>330000</v>
      </c>
      <c r="W841" s="18"/>
    </row>
    <row r="842" spans="2:23" x14ac:dyDescent="0.25">
      <c r="B842" s="1" t="s">
        <v>1714</v>
      </c>
      <c r="C842" s="2">
        <v>16008</v>
      </c>
      <c r="D842" s="1" t="s">
        <v>1715</v>
      </c>
      <c r="E842" s="1" t="s">
        <v>12</v>
      </c>
      <c r="F842" s="1" t="s">
        <v>93</v>
      </c>
      <c r="G842" s="1" t="s">
        <v>1059</v>
      </c>
      <c r="H842" s="1" t="s">
        <v>15835</v>
      </c>
      <c r="I842" s="5">
        <v>13439</v>
      </c>
      <c r="J842" s="5">
        <v>280724631</v>
      </c>
      <c r="K842" s="3">
        <f>+Tabella2026[[#This Row],[POP_2024]]/SUM(Tabella2026[POP_2024])</f>
        <v>2.2799813733376782E-4</v>
      </c>
      <c r="L842" s="3">
        <f>+Tabella2026[[#This Row],[INCIDENZA POPOLAZIONE]]*(PLAFOND/2)</f>
        <v>67122.480632458246</v>
      </c>
      <c r="M842" s="3">
        <f>+IFERROR(Tabella2026[[#This Row],[reddito_2024]]/Tabella2026[[#This Row],[POP_2024]],"")</f>
        <v>20888.803556812261</v>
      </c>
      <c r="N842" s="3">
        <f>+IF(Tabella2026[[#This Row],[REDDITO COMPLESSIVO PROCAPITE]]&lt;media_aggr_reddito_pc,(media_aggr_reddito_pc-Tabella2026[[#This Row],[REDDITO COMPLESSIVO PROCAPITE]]),0)</f>
        <v>0</v>
      </c>
      <c r="O842" s="3">
        <f>+Tabella2026[[#This Row],[DIFFERENZA REDDITO INFERIORE ALLA MEDIA DALLA MEDIA]]*Tabella2026[[#This Row],[POP_2024]]</f>
        <v>0</v>
      </c>
      <c r="P842" s="3">
        <f>+Tabella2026[[#This Row],[POPOLAZIONE PER DIFFERENZA ]]/SUM(Tabella2026[[POPOLAZIONE PER DIFFERENZA ]])</f>
        <v>0</v>
      </c>
      <c r="Q842" s="3">
        <f>+Tabella2026[[#This Row],[INCIDENZA POPOLAZIONE PER DIFFERENZA]]*(PLAFOND-SUM(Tabella2026[CONTRIBUTO SULLA BASE DELLA POPOLAZIONE]))</f>
        <v>0</v>
      </c>
      <c r="R842" s="3">
        <f>+Tabella2026[[#This Row],[CONTRIBUTO SULLA BASE DELLA POPOLAZIONE]]+Tabella2026[[#This Row],[CONTRIBUTO SULLA BASE DEL REDDITO]]</f>
        <v>67122.480632458246</v>
      </c>
      <c r="S842" s="3">
        <f>+Tabella2026[[#This Row],[CONTRIBUTO TOTALE]]/(PLAFOND/N_TESSERE)</f>
        <v>134.2449612649165</v>
      </c>
      <c r="T842" s="3">
        <f>+MAX(CEILING(Tabella2026[[#This Row],[preDEF1]],1),1)</f>
        <v>135</v>
      </c>
      <c r="U842" s="9">
        <f xml:space="preserve"> IF(ROW(Tabella2026[[#This Row],[preDEF2]]) - ROW(Tabella2026[[#Headers],[preDEF2]])&lt;=ABS(SUM(Tabella2026[preDEF2])-N_TESSERE),Tabella2026[[#This Row],[preDEF2]]-1,Tabella2026[[#This Row],[preDEF2]])</f>
        <v>134</v>
      </c>
      <c r="V842" s="21">
        <f>+Tabella2026[[#This Row],[DEF - n. card]]*(PLAFOND/N_TESSERE)</f>
        <v>67000</v>
      </c>
      <c r="W842" s="18"/>
    </row>
    <row r="843" spans="2:23" x14ac:dyDescent="0.25">
      <c r="B843" s="1" t="s">
        <v>1738</v>
      </c>
      <c r="C843" s="2">
        <v>113004</v>
      </c>
      <c r="D843" s="1" t="s">
        <v>1739</v>
      </c>
      <c r="E843" s="1" t="s">
        <v>76</v>
      </c>
      <c r="F843" s="1" t="s">
        <v>15837</v>
      </c>
      <c r="G843" s="1" t="s">
        <v>1059</v>
      </c>
      <c r="H843" s="1" t="s">
        <v>15836</v>
      </c>
      <c r="I843" s="5">
        <v>13435</v>
      </c>
      <c r="J843" s="5">
        <v>235763334</v>
      </c>
      <c r="K843" s="3">
        <f>+Tabella2026[[#This Row],[POP_2024]]/SUM(Tabella2026[POP_2024])</f>
        <v>2.2793027569604663E-4</v>
      </c>
      <c r="L843" s="3">
        <f>+Tabella2026[[#This Row],[INCIDENZA POPOLAZIONE]]*(PLAFOND/2)</f>
        <v>67102.50221720936</v>
      </c>
      <c r="M843" s="3">
        <f>+IFERROR(Tabella2026[[#This Row],[reddito_2024]]/Tabella2026[[#This Row],[POP_2024]],"")</f>
        <v>17548.44317082248</v>
      </c>
      <c r="N843" s="3">
        <f>+IF(Tabella2026[[#This Row],[REDDITO COMPLESSIVO PROCAPITE]]&lt;media_aggr_reddito_pc,(media_aggr_reddito_pc-Tabella2026[[#This Row],[REDDITO COMPLESSIVO PROCAPITE]]),0)</f>
        <v>276.62289178626088</v>
      </c>
      <c r="O843" s="3">
        <f>+Tabella2026[[#This Row],[DIFFERENZA REDDITO INFERIORE ALLA MEDIA DALLA MEDIA]]*Tabella2026[[#This Row],[POP_2024]]</f>
        <v>3716428.5511484151</v>
      </c>
      <c r="P843" s="3">
        <f>+Tabella2026[[#This Row],[POPOLAZIONE PER DIFFERENZA ]]/SUM(Tabella2026[[POPOLAZIONE PER DIFFERENZA ]])</f>
        <v>3.2971489063417307E-5</v>
      </c>
      <c r="Q843" s="3">
        <f>+Tabella2026[[#This Row],[INCIDENZA POPOLAZIONE PER DIFFERENZA]]*(PLAFOND-SUM(Tabella2026[CONTRIBUTO SULLA BASE DELLA POPOLAZIONE]))</f>
        <v>9706.7816516532966</v>
      </c>
      <c r="R843" s="3">
        <f>+Tabella2026[[#This Row],[CONTRIBUTO SULLA BASE DELLA POPOLAZIONE]]+Tabella2026[[#This Row],[CONTRIBUTO SULLA BASE DEL REDDITO]]</f>
        <v>76809.283868862651</v>
      </c>
      <c r="S843" s="3">
        <f>+Tabella2026[[#This Row],[CONTRIBUTO TOTALE]]/(PLAFOND/N_TESSERE)</f>
        <v>153.6185677377253</v>
      </c>
      <c r="T843" s="3">
        <f>+MAX(CEILING(Tabella2026[[#This Row],[preDEF1]],1),1)</f>
        <v>154</v>
      </c>
      <c r="U843" s="9">
        <f xml:space="preserve"> IF(ROW(Tabella2026[[#This Row],[preDEF2]]) - ROW(Tabella2026[[#Headers],[preDEF2]])&lt;=ABS(SUM(Tabella2026[preDEF2])-N_TESSERE),Tabella2026[[#This Row],[preDEF2]]-1,Tabella2026[[#This Row],[preDEF2]])</f>
        <v>153</v>
      </c>
      <c r="V843" s="21">
        <f>+Tabella2026[[#This Row],[DEF - n. card]]*(PLAFOND/N_TESSERE)</f>
        <v>76500</v>
      </c>
      <c r="W843" s="18"/>
    </row>
    <row r="844" spans="2:23" x14ac:dyDescent="0.25">
      <c r="B844" s="1" t="s">
        <v>1774</v>
      </c>
      <c r="C844" s="2">
        <v>61074</v>
      </c>
      <c r="D844" s="1" t="s">
        <v>1775</v>
      </c>
      <c r="E844" s="1" t="s">
        <v>15</v>
      </c>
      <c r="F844" s="1" t="s">
        <v>184</v>
      </c>
      <c r="G844" s="1" t="s">
        <v>1059</v>
      </c>
      <c r="H844" s="1" t="s">
        <v>15836</v>
      </c>
      <c r="I844" s="5">
        <v>13406</v>
      </c>
      <c r="J844" s="5">
        <v>113745483</v>
      </c>
      <c r="K844" s="3">
        <f>+Tabella2026[[#This Row],[POP_2024]]/SUM(Tabella2026[POP_2024])</f>
        <v>2.2743827882256801E-4</v>
      </c>
      <c r="L844" s="3">
        <f>+Tabella2026[[#This Row],[INCIDENZA POPOLAZIONE]]*(PLAFOND/2)</f>
        <v>66957.658706654911</v>
      </c>
      <c r="M844" s="3">
        <f>+IFERROR(Tabella2026[[#This Row],[reddito_2024]]/Tabella2026[[#This Row],[POP_2024]],"")</f>
        <v>8484.669774727734</v>
      </c>
      <c r="N844" s="3">
        <f>+IF(Tabella2026[[#This Row],[REDDITO COMPLESSIVO PROCAPITE]]&lt;media_aggr_reddito_pc,(media_aggr_reddito_pc-Tabella2026[[#This Row],[REDDITO COMPLESSIVO PROCAPITE]]),0)</f>
        <v>9340.3962878810071</v>
      </c>
      <c r="O844" s="3">
        <f>+Tabella2026[[#This Row],[DIFFERENZA REDDITO INFERIORE ALLA MEDIA DALLA MEDIA]]*Tabella2026[[#This Row],[POP_2024]]</f>
        <v>125217352.63533278</v>
      </c>
      <c r="P844" s="3">
        <f>+Tabella2026[[#This Row],[POPOLAZIONE PER DIFFERENZA ]]/SUM(Tabella2026[[POPOLAZIONE PER DIFFERENZA ]])</f>
        <v>1.1109059453571794E-3</v>
      </c>
      <c r="Q844" s="3">
        <f>+Tabella2026[[#This Row],[INCIDENZA POPOLAZIONE PER DIFFERENZA]]*(PLAFOND-SUM(Tabella2026[CONTRIBUTO SULLA BASE DELLA POPOLAZIONE]))</f>
        <v>327049.87713369593</v>
      </c>
      <c r="R844" s="3">
        <f>+Tabella2026[[#This Row],[CONTRIBUTO SULLA BASE DELLA POPOLAZIONE]]+Tabella2026[[#This Row],[CONTRIBUTO SULLA BASE DEL REDDITO]]</f>
        <v>394007.53584035084</v>
      </c>
      <c r="S844" s="3">
        <f>+Tabella2026[[#This Row],[CONTRIBUTO TOTALE]]/(PLAFOND/N_TESSERE)</f>
        <v>788.01507168070168</v>
      </c>
      <c r="T844" s="3">
        <f>+MAX(CEILING(Tabella2026[[#This Row],[preDEF1]],1),1)</f>
        <v>789</v>
      </c>
      <c r="U844" s="9">
        <f xml:space="preserve"> IF(ROW(Tabella2026[[#This Row],[preDEF2]]) - ROW(Tabella2026[[#Headers],[preDEF2]])&lt;=ABS(SUM(Tabella2026[preDEF2])-N_TESSERE),Tabella2026[[#This Row],[preDEF2]]-1,Tabella2026[[#This Row],[preDEF2]])</f>
        <v>788</v>
      </c>
      <c r="V844" s="21">
        <f>+Tabella2026[[#This Row],[DEF - n. card]]*(PLAFOND/N_TESSERE)</f>
        <v>394000</v>
      </c>
      <c r="W844" s="18"/>
    </row>
    <row r="845" spans="2:23" x14ac:dyDescent="0.25">
      <c r="B845" s="1" t="s">
        <v>1746</v>
      </c>
      <c r="C845" s="2">
        <v>50035</v>
      </c>
      <c r="D845" s="1" t="s">
        <v>1747</v>
      </c>
      <c r="E845" s="1" t="s">
        <v>30</v>
      </c>
      <c r="F845" s="1" t="s">
        <v>144</v>
      </c>
      <c r="G845" s="1" t="s">
        <v>1059</v>
      </c>
      <c r="H845" s="1" t="s">
        <v>15834</v>
      </c>
      <c r="I845" s="5">
        <v>13396</v>
      </c>
      <c r="J845" s="5">
        <v>236769425</v>
      </c>
      <c r="K845" s="3">
        <f>+Tabella2026[[#This Row],[POP_2024]]/SUM(Tabella2026[POP_2024])</f>
        <v>2.2726862472826503E-4</v>
      </c>
      <c r="L845" s="3">
        <f>+Tabella2026[[#This Row],[INCIDENZA POPOLAZIONE]]*(PLAFOND/2)</f>
        <v>66907.71266853268</v>
      </c>
      <c r="M845" s="3">
        <f>+IFERROR(Tabella2026[[#This Row],[reddito_2024]]/Tabella2026[[#This Row],[POP_2024]],"")</f>
        <v>17674.636085398626</v>
      </c>
      <c r="N845" s="3">
        <f>+IF(Tabella2026[[#This Row],[REDDITO COMPLESSIVO PROCAPITE]]&lt;media_aggr_reddito_pc,(media_aggr_reddito_pc-Tabella2026[[#This Row],[REDDITO COMPLESSIVO PROCAPITE]]),0)</f>
        <v>150.42997721011488</v>
      </c>
      <c r="O845" s="3">
        <f>+Tabella2026[[#This Row],[DIFFERENZA REDDITO INFERIORE ALLA MEDIA DALLA MEDIA]]*Tabella2026[[#This Row],[POP_2024]]</f>
        <v>2015159.9747066989</v>
      </c>
      <c r="P845" s="3">
        <f>+Tabella2026[[#This Row],[POPOLAZIONE PER DIFFERENZA ]]/SUM(Tabella2026[[POPOLAZIONE PER DIFFERENZA ]])</f>
        <v>1.7878138689507887E-5</v>
      </c>
      <c r="Q845" s="3">
        <f>+Tabella2026[[#This Row],[INCIDENZA POPOLAZIONE PER DIFFERENZA]]*(PLAFOND-SUM(Tabella2026[CONTRIBUTO SULLA BASE DELLA POPOLAZIONE]))</f>
        <v>5263.3106215871258</v>
      </c>
      <c r="R845" s="3">
        <f>+Tabella2026[[#This Row],[CONTRIBUTO SULLA BASE DELLA POPOLAZIONE]]+Tabella2026[[#This Row],[CONTRIBUTO SULLA BASE DEL REDDITO]]</f>
        <v>72171.023290119803</v>
      </c>
      <c r="S845" s="3">
        <f>+Tabella2026[[#This Row],[CONTRIBUTO TOTALE]]/(PLAFOND/N_TESSERE)</f>
        <v>144.34204658023961</v>
      </c>
      <c r="T845" s="3">
        <f>+MAX(CEILING(Tabella2026[[#This Row],[preDEF1]],1),1)</f>
        <v>145</v>
      </c>
      <c r="U845" s="9">
        <f xml:space="preserve"> IF(ROW(Tabella2026[[#This Row],[preDEF2]]) - ROW(Tabella2026[[#Headers],[preDEF2]])&lt;=ABS(SUM(Tabella2026[preDEF2])-N_TESSERE),Tabella2026[[#This Row],[preDEF2]]-1,Tabella2026[[#This Row],[preDEF2]])</f>
        <v>144</v>
      </c>
      <c r="V845" s="21">
        <f>+Tabella2026[[#This Row],[DEF - n. card]]*(PLAFOND/N_TESSERE)</f>
        <v>72000</v>
      </c>
      <c r="W845" s="18"/>
    </row>
    <row r="846" spans="2:23" x14ac:dyDescent="0.25">
      <c r="B846" s="1" t="s">
        <v>1672</v>
      </c>
      <c r="C846" s="2">
        <v>75037</v>
      </c>
      <c r="D846" s="1" t="s">
        <v>1673</v>
      </c>
      <c r="E846" s="1" t="s">
        <v>33</v>
      </c>
      <c r="F846" s="1" t="s">
        <v>132</v>
      </c>
      <c r="G846" s="1" t="s">
        <v>1059</v>
      </c>
      <c r="H846" s="1" t="s">
        <v>15836</v>
      </c>
      <c r="I846" s="5">
        <v>13393</v>
      </c>
      <c r="J846" s="5">
        <v>154881895</v>
      </c>
      <c r="K846" s="3">
        <f>+Tabella2026[[#This Row],[POP_2024]]/SUM(Tabella2026[POP_2024])</f>
        <v>2.2721772849997415E-4</v>
      </c>
      <c r="L846" s="3">
        <f>+Tabella2026[[#This Row],[INCIDENZA POPOLAZIONE]]*(PLAFOND/2)</f>
        <v>66892.728857096008</v>
      </c>
      <c r="M846" s="3">
        <f>+IFERROR(Tabella2026[[#This Row],[reddito_2024]]/Tabella2026[[#This Row],[POP_2024]],"")</f>
        <v>11564.391473157619</v>
      </c>
      <c r="N846" s="3">
        <f>+IF(Tabella2026[[#This Row],[REDDITO COMPLESSIVO PROCAPITE]]&lt;media_aggr_reddito_pc,(media_aggr_reddito_pc-Tabella2026[[#This Row],[REDDITO COMPLESSIVO PROCAPITE]]),0)</f>
        <v>6260.6745894511223</v>
      </c>
      <c r="O846" s="3">
        <f>+Tabella2026[[#This Row],[DIFFERENZA REDDITO INFERIORE ALLA MEDIA DALLA MEDIA]]*Tabella2026[[#This Row],[POP_2024]]</f>
        <v>83849214.776518881</v>
      </c>
      <c r="P846" s="3">
        <f>+Tabella2026[[#This Row],[POPOLAZIONE PER DIFFERENZA ]]/SUM(Tabella2026[[POPOLAZIONE PER DIFFERENZA ]])</f>
        <v>7.4389522896271495E-4</v>
      </c>
      <c r="Q846" s="3">
        <f>+Tabella2026[[#This Row],[INCIDENZA POPOLAZIONE PER DIFFERENZA]]*(PLAFOND-SUM(Tabella2026[CONTRIBUTO SULLA BASE DELLA POPOLAZIONE]))</f>
        <v>219002.19748520246</v>
      </c>
      <c r="R846" s="3">
        <f>+Tabella2026[[#This Row],[CONTRIBUTO SULLA BASE DELLA POPOLAZIONE]]+Tabella2026[[#This Row],[CONTRIBUTO SULLA BASE DEL REDDITO]]</f>
        <v>285894.92634229845</v>
      </c>
      <c r="S846" s="3">
        <f>+Tabella2026[[#This Row],[CONTRIBUTO TOTALE]]/(PLAFOND/N_TESSERE)</f>
        <v>571.78985268459689</v>
      </c>
      <c r="T846" s="3">
        <f>+MAX(CEILING(Tabella2026[[#This Row],[preDEF1]],1),1)</f>
        <v>572</v>
      </c>
      <c r="U846" s="9">
        <f xml:space="preserve"> IF(ROW(Tabella2026[[#This Row],[preDEF2]]) - ROW(Tabella2026[[#Headers],[preDEF2]])&lt;=ABS(SUM(Tabella2026[preDEF2])-N_TESSERE),Tabella2026[[#This Row],[preDEF2]]-1,Tabella2026[[#This Row],[preDEF2]])</f>
        <v>571</v>
      </c>
      <c r="V846" s="21">
        <f>+Tabella2026[[#This Row],[DEF - n. card]]*(PLAFOND/N_TESSERE)</f>
        <v>285500</v>
      </c>
      <c r="W846" s="18"/>
    </row>
    <row r="847" spans="2:23" x14ac:dyDescent="0.25">
      <c r="B847" s="1" t="s">
        <v>1740</v>
      </c>
      <c r="C847" s="2">
        <v>48021</v>
      </c>
      <c r="D847" s="1" t="s">
        <v>1741</v>
      </c>
      <c r="E847" s="1" t="s">
        <v>30</v>
      </c>
      <c r="F847" s="1" t="s">
        <v>29</v>
      </c>
      <c r="G847" s="1" t="s">
        <v>1059</v>
      </c>
      <c r="H847" s="1" t="s">
        <v>15834</v>
      </c>
      <c r="I847" s="5">
        <v>13381</v>
      </c>
      <c r="J847" s="5">
        <v>251159766</v>
      </c>
      <c r="K847" s="3">
        <f>+Tabella2026[[#This Row],[POP_2024]]/SUM(Tabella2026[POP_2024])</f>
        <v>2.2701414358681056E-4</v>
      </c>
      <c r="L847" s="3">
        <f>+Tabella2026[[#This Row],[INCIDENZA POPOLAZIONE]]*(PLAFOND/2)</f>
        <v>66832.793611349334</v>
      </c>
      <c r="M847" s="3">
        <f>+IFERROR(Tabella2026[[#This Row],[reddito_2024]]/Tabella2026[[#This Row],[POP_2024]],"")</f>
        <v>18769.880128540466</v>
      </c>
      <c r="N847" s="3">
        <f>+IF(Tabella2026[[#This Row],[REDDITO COMPLESSIVO PROCAPITE]]&lt;media_aggr_reddito_pc,(media_aggr_reddito_pc-Tabella2026[[#This Row],[REDDITO COMPLESSIVO PROCAPITE]]),0)</f>
        <v>0</v>
      </c>
      <c r="O847" s="3">
        <f>+Tabella2026[[#This Row],[DIFFERENZA REDDITO INFERIORE ALLA MEDIA DALLA MEDIA]]*Tabella2026[[#This Row],[POP_2024]]</f>
        <v>0</v>
      </c>
      <c r="P847" s="3">
        <f>+Tabella2026[[#This Row],[POPOLAZIONE PER DIFFERENZA ]]/SUM(Tabella2026[[POPOLAZIONE PER DIFFERENZA ]])</f>
        <v>0</v>
      </c>
      <c r="Q847" s="3">
        <f>+Tabella2026[[#This Row],[INCIDENZA POPOLAZIONE PER DIFFERENZA]]*(PLAFOND-SUM(Tabella2026[CONTRIBUTO SULLA BASE DELLA POPOLAZIONE]))</f>
        <v>0</v>
      </c>
      <c r="R847" s="3">
        <f>+Tabella2026[[#This Row],[CONTRIBUTO SULLA BASE DELLA POPOLAZIONE]]+Tabella2026[[#This Row],[CONTRIBUTO SULLA BASE DEL REDDITO]]</f>
        <v>66832.793611349334</v>
      </c>
      <c r="S847" s="3">
        <f>+Tabella2026[[#This Row],[CONTRIBUTO TOTALE]]/(PLAFOND/N_TESSERE)</f>
        <v>133.66558722269866</v>
      </c>
      <c r="T847" s="3">
        <f>+MAX(CEILING(Tabella2026[[#This Row],[preDEF1]],1),1)</f>
        <v>134</v>
      </c>
      <c r="U847" s="9">
        <f xml:space="preserve"> IF(ROW(Tabella2026[[#This Row],[preDEF2]]) - ROW(Tabella2026[[#Headers],[preDEF2]])&lt;=ABS(SUM(Tabella2026[preDEF2])-N_TESSERE),Tabella2026[[#This Row],[preDEF2]]-1,Tabella2026[[#This Row],[preDEF2]])</f>
        <v>133</v>
      </c>
      <c r="V847" s="21">
        <f>+Tabella2026[[#This Row],[DEF - n. card]]*(PLAFOND/N_TESSERE)</f>
        <v>66500</v>
      </c>
      <c r="W847" s="18"/>
    </row>
    <row r="848" spans="2:23" x14ac:dyDescent="0.25">
      <c r="B848" s="1" t="s">
        <v>1686</v>
      </c>
      <c r="C848" s="2">
        <v>74009</v>
      </c>
      <c r="D848" s="1" t="s">
        <v>1687</v>
      </c>
      <c r="E848" s="1" t="s">
        <v>33</v>
      </c>
      <c r="F848" s="1" t="s">
        <v>154</v>
      </c>
      <c r="G848" s="1" t="s">
        <v>1059</v>
      </c>
      <c r="H848" s="1" t="s">
        <v>15836</v>
      </c>
      <c r="I848" s="5">
        <v>13359</v>
      </c>
      <c r="J848" s="5">
        <v>171930138</v>
      </c>
      <c r="K848" s="3">
        <f>+Tabella2026[[#This Row],[POP_2024]]/SUM(Tabella2026[POP_2024])</f>
        <v>2.2664090457934403E-4</v>
      </c>
      <c r="L848" s="3">
        <f>+Tabella2026[[#This Row],[INCIDENZA POPOLAZIONE]]*(PLAFOND/2)</f>
        <v>66722.912327480444</v>
      </c>
      <c r="M848" s="3">
        <f>+IFERROR(Tabella2026[[#This Row],[reddito_2024]]/Tabella2026[[#This Row],[POP_2024]],"")</f>
        <v>12869.985627666741</v>
      </c>
      <c r="N848" s="3">
        <f>+IF(Tabella2026[[#This Row],[REDDITO COMPLESSIVO PROCAPITE]]&lt;media_aggr_reddito_pc,(media_aggr_reddito_pc-Tabella2026[[#This Row],[REDDITO COMPLESSIVO PROCAPITE]]),0)</f>
        <v>4955.0804349419996</v>
      </c>
      <c r="O848" s="3">
        <f>+Tabella2026[[#This Row],[DIFFERENZA REDDITO INFERIORE ALLA MEDIA DALLA MEDIA]]*Tabella2026[[#This Row],[POP_2024]]</f>
        <v>66194919.530390173</v>
      </c>
      <c r="P848" s="3">
        <f>+Tabella2026[[#This Row],[POPOLAZIONE PER DIFFERENZA ]]/SUM(Tabella2026[[POPOLAZIONE PER DIFFERENZA ]])</f>
        <v>5.8726948071573151E-4</v>
      </c>
      <c r="Q848" s="3">
        <f>+Tabella2026[[#This Row],[INCIDENZA POPOLAZIONE PER DIFFERENZA]]*(PLAFOND-SUM(Tabella2026[CONTRIBUTO SULLA BASE DELLA POPOLAZIONE]))</f>
        <v>172891.69467060152</v>
      </c>
      <c r="R848" s="3">
        <f>+Tabella2026[[#This Row],[CONTRIBUTO SULLA BASE DELLA POPOLAZIONE]]+Tabella2026[[#This Row],[CONTRIBUTO SULLA BASE DEL REDDITO]]</f>
        <v>239614.60699808196</v>
      </c>
      <c r="S848" s="3">
        <f>+Tabella2026[[#This Row],[CONTRIBUTO TOTALE]]/(PLAFOND/N_TESSERE)</f>
        <v>479.22921399616394</v>
      </c>
      <c r="T848" s="3">
        <f>+MAX(CEILING(Tabella2026[[#This Row],[preDEF1]],1),1)</f>
        <v>480</v>
      </c>
      <c r="U848" s="9">
        <f xml:space="preserve"> IF(ROW(Tabella2026[[#This Row],[preDEF2]]) - ROW(Tabella2026[[#Headers],[preDEF2]])&lt;=ABS(SUM(Tabella2026[preDEF2])-N_TESSERE),Tabella2026[[#This Row],[preDEF2]]-1,Tabella2026[[#This Row],[preDEF2]])</f>
        <v>479</v>
      </c>
      <c r="V848" s="21">
        <f>+Tabella2026[[#This Row],[DEF - n. card]]*(PLAFOND/N_TESSERE)</f>
        <v>239500</v>
      </c>
      <c r="W848" s="18"/>
    </row>
    <row r="849" spans="2:23" x14ac:dyDescent="0.25">
      <c r="B849" s="1" t="s">
        <v>1720</v>
      </c>
      <c r="C849" s="2">
        <v>56057</v>
      </c>
      <c r="D849" s="1" t="s">
        <v>1721</v>
      </c>
      <c r="E849" s="1" t="s">
        <v>8</v>
      </c>
      <c r="F849" s="1" t="s">
        <v>210</v>
      </c>
      <c r="G849" s="1" t="s">
        <v>1059</v>
      </c>
      <c r="H849" s="1" t="s">
        <v>15834</v>
      </c>
      <c r="I849" s="5">
        <v>13358</v>
      </c>
      <c r="J849" s="5">
        <v>205054658</v>
      </c>
      <c r="K849" s="3">
        <f>+Tabella2026[[#This Row],[POP_2024]]/SUM(Tabella2026[POP_2024])</f>
        <v>2.2662393916991373E-4</v>
      </c>
      <c r="L849" s="3">
        <f>+Tabella2026[[#This Row],[INCIDENZA POPOLAZIONE]]*(PLAFOND/2)</f>
        <v>66717.91772366823</v>
      </c>
      <c r="M849" s="3">
        <f>+IFERROR(Tabella2026[[#This Row],[reddito_2024]]/Tabella2026[[#This Row],[POP_2024]],"")</f>
        <v>15350.700553975146</v>
      </c>
      <c r="N849" s="3">
        <f>+IF(Tabella2026[[#This Row],[REDDITO COMPLESSIVO PROCAPITE]]&lt;media_aggr_reddito_pc,(media_aggr_reddito_pc-Tabella2026[[#This Row],[REDDITO COMPLESSIVO PROCAPITE]]),0)</f>
        <v>2474.3655086335948</v>
      </c>
      <c r="O849" s="3">
        <f>+Tabella2026[[#This Row],[DIFFERENZA REDDITO INFERIORE ALLA MEDIA DALLA MEDIA]]*Tabella2026[[#This Row],[POP_2024]]</f>
        <v>33052574.464327559</v>
      </c>
      <c r="P849" s="3">
        <f>+Tabella2026[[#This Row],[POPOLAZIONE PER DIFFERENZA ]]/SUM(Tabella2026[[POPOLAZIONE PER DIFFERENZA ]])</f>
        <v>2.9323652600064245E-4</v>
      </c>
      <c r="Q849" s="3">
        <f>+Tabella2026[[#This Row],[INCIDENZA POPOLAZIONE PER DIFFERENZA]]*(PLAFOND-SUM(Tabella2026[CONTRIBUTO SULLA BASE DELLA POPOLAZIONE]))</f>
        <v>86328.61332719498</v>
      </c>
      <c r="R849" s="3">
        <f>+Tabella2026[[#This Row],[CONTRIBUTO SULLA BASE DELLA POPOLAZIONE]]+Tabella2026[[#This Row],[CONTRIBUTO SULLA BASE DEL REDDITO]]</f>
        <v>153046.53105086321</v>
      </c>
      <c r="S849" s="3">
        <f>+Tabella2026[[#This Row],[CONTRIBUTO TOTALE]]/(PLAFOND/N_TESSERE)</f>
        <v>306.09306210172645</v>
      </c>
      <c r="T849" s="3">
        <f>+MAX(CEILING(Tabella2026[[#This Row],[preDEF1]],1),1)</f>
        <v>307</v>
      </c>
      <c r="U849" s="9">
        <f xml:space="preserve"> IF(ROW(Tabella2026[[#This Row],[preDEF2]]) - ROW(Tabella2026[[#Headers],[preDEF2]])&lt;=ABS(SUM(Tabella2026[preDEF2])-N_TESSERE),Tabella2026[[#This Row],[preDEF2]]-1,Tabella2026[[#This Row],[preDEF2]])</f>
        <v>306</v>
      </c>
      <c r="V849" s="21">
        <f>+Tabella2026[[#This Row],[DEF - n. card]]*(PLAFOND/N_TESSERE)</f>
        <v>153000</v>
      </c>
      <c r="W849" s="18"/>
    </row>
    <row r="850" spans="2:23" x14ac:dyDescent="0.25">
      <c r="B850" s="1" t="s">
        <v>1700</v>
      </c>
      <c r="C850" s="2">
        <v>75079</v>
      </c>
      <c r="D850" s="1" t="s">
        <v>1701</v>
      </c>
      <c r="E850" s="1" t="s">
        <v>33</v>
      </c>
      <c r="F850" s="1" t="s">
        <v>132</v>
      </c>
      <c r="G850" s="1" t="s">
        <v>1059</v>
      </c>
      <c r="H850" s="1" t="s">
        <v>15836</v>
      </c>
      <c r="I850" s="5">
        <v>13320</v>
      </c>
      <c r="J850" s="5">
        <v>165411280</v>
      </c>
      <c r="K850" s="3">
        <f>+Tabella2026[[#This Row],[POP_2024]]/SUM(Tabella2026[POP_2024])</f>
        <v>2.2597925361156243E-4</v>
      </c>
      <c r="L850" s="3">
        <f>+Tabella2026[[#This Row],[INCIDENZA POPOLAZIONE]]*(PLAFOND/2)</f>
        <v>66528.122778803765</v>
      </c>
      <c r="M850" s="3">
        <f>+IFERROR(Tabella2026[[#This Row],[reddito_2024]]/Tabella2026[[#This Row],[POP_2024]],"")</f>
        <v>12418.264264264264</v>
      </c>
      <c r="N850" s="3">
        <f>+IF(Tabella2026[[#This Row],[REDDITO COMPLESSIVO PROCAPITE]]&lt;media_aggr_reddito_pc,(media_aggr_reddito_pc-Tabella2026[[#This Row],[REDDITO COMPLESSIVO PROCAPITE]]),0)</f>
        <v>5406.801798344477</v>
      </c>
      <c r="O850" s="3">
        <f>+Tabella2026[[#This Row],[DIFFERENZA REDDITO INFERIORE ALLA MEDIA DALLA MEDIA]]*Tabella2026[[#This Row],[POP_2024]]</f>
        <v>72018599.953948438</v>
      </c>
      <c r="P850" s="3">
        <f>+Tabella2026[[#This Row],[POPOLAZIONE PER DIFFERENZA ]]/SUM(Tabella2026[[POPOLAZIONE PER DIFFERENZA ]])</f>
        <v>6.3893613130554423E-4</v>
      </c>
      <c r="Q850" s="3">
        <f>+Tabella2026[[#This Row],[INCIDENZA POPOLAZIONE PER DIFFERENZA]]*(PLAFOND-SUM(Tabella2026[CONTRIBUTO SULLA BASE DELLA POPOLAZIONE]))</f>
        <v>188102.31785425451</v>
      </c>
      <c r="R850" s="3">
        <f>+Tabella2026[[#This Row],[CONTRIBUTO SULLA BASE DELLA POPOLAZIONE]]+Tabella2026[[#This Row],[CONTRIBUTO SULLA BASE DEL REDDITO]]</f>
        <v>254630.44063305826</v>
      </c>
      <c r="S850" s="3">
        <f>+Tabella2026[[#This Row],[CONTRIBUTO TOTALE]]/(PLAFOND/N_TESSERE)</f>
        <v>509.26088126611654</v>
      </c>
      <c r="T850" s="3">
        <f>+MAX(CEILING(Tabella2026[[#This Row],[preDEF1]],1),1)</f>
        <v>510</v>
      </c>
      <c r="U850" s="9">
        <f xml:space="preserve"> IF(ROW(Tabella2026[[#This Row],[preDEF2]]) - ROW(Tabella2026[[#Headers],[preDEF2]])&lt;=ABS(SUM(Tabella2026[preDEF2])-N_TESSERE),Tabella2026[[#This Row],[preDEF2]]-1,Tabella2026[[#This Row],[preDEF2]])</f>
        <v>509</v>
      </c>
      <c r="V850" s="21">
        <f>+Tabella2026[[#This Row],[DEF - n. card]]*(PLAFOND/N_TESSERE)</f>
        <v>254500</v>
      </c>
      <c r="W850" s="18"/>
    </row>
    <row r="851" spans="2:23" x14ac:dyDescent="0.25">
      <c r="B851" s="1" t="s">
        <v>1780</v>
      </c>
      <c r="C851" s="2">
        <v>34025</v>
      </c>
      <c r="D851" s="1" t="s">
        <v>1781</v>
      </c>
      <c r="E851" s="1" t="s">
        <v>27</v>
      </c>
      <c r="F851" s="1" t="s">
        <v>52</v>
      </c>
      <c r="G851" s="1" t="s">
        <v>1059</v>
      </c>
      <c r="H851" s="1" t="s">
        <v>15835</v>
      </c>
      <c r="I851" s="5">
        <v>13315</v>
      </c>
      <c r="J851" s="5">
        <v>268545716</v>
      </c>
      <c r="K851" s="3">
        <f>+Tabella2026[[#This Row],[POP_2024]]/SUM(Tabella2026[POP_2024])</f>
        <v>2.2589442656441094E-4</v>
      </c>
      <c r="L851" s="3">
        <f>+Tabella2026[[#This Row],[INCIDENZA POPOLAZIONE]]*(PLAFOND/2)</f>
        <v>66503.149759742664</v>
      </c>
      <c r="M851" s="3">
        <f>+IFERROR(Tabella2026[[#This Row],[reddito_2024]]/Tabella2026[[#This Row],[POP_2024]],"")</f>
        <v>20168.660608336464</v>
      </c>
      <c r="N851" s="3">
        <f>+IF(Tabella2026[[#This Row],[REDDITO COMPLESSIVO PROCAPITE]]&lt;media_aggr_reddito_pc,(media_aggr_reddito_pc-Tabella2026[[#This Row],[REDDITO COMPLESSIVO PROCAPITE]]),0)</f>
        <v>0</v>
      </c>
      <c r="O851" s="3">
        <f>+Tabella2026[[#This Row],[DIFFERENZA REDDITO INFERIORE ALLA MEDIA DALLA MEDIA]]*Tabella2026[[#This Row],[POP_2024]]</f>
        <v>0</v>
      </c>
      <c r="P851" s="3">
        <f>+Tabella2026[[#This Row],[POPOLAZIONE PER DIFFERENZA ]]/SUM(Tabella2026[[POPOLAZIONE PER DIFFERENZA ]])</f>
        <v>0</v>
      </c>
      <c r="Q851" s="3">
        <f>+Tabella2026[[#This Row],[INCIDENZA POPOLAZIONE PER DIFFERENZA]]*(PLAFOND-SUM(Tabella2026[CONTRIBUTO SULLA BASE DELLA POPOLAZIONE]))</f>
        <v>0</v>
      </c>
      <c r="R851" s="3">
        <f>+Tabella2026[[#This Row],[CONTRIBUTO SULLA BASE DELLA POPOLAZIONE]]+Tabella2026[[#This Row],[CONTRIBUTO SULLA BASE DEL REDDITO]]</f>
        <v>66503.149759742664</v>
      </c>
      <c r="S851" s="3">
        <f>+Tabella2026[[#This Row],[CONTRIBUTO TOTALE]]/(PLAFOND/N_TESSERE)</f>
        <v>133.00629951948534</v>
      </c>
      <c r="T851" s="3">
        <f>+MAX(CEILING(Tabella2026[[#This Row],[preDEF1]],1),1)</f>
        <v>134</v>
      </c>
      <c r="U851" s="9">
        <f xml:space="preserve"> IF(ROW(Tabella2026[[#This Row],[preDEF2]]) - ROW(Tabella2026[[#Headers],[preDEF2]])&lt;=ABS(SUM(Tabella2026[preDEF2])-N_TESSERE),Tabella2026[[#This Row],[preDEF2]]-1,Tabella2026[[#This Row],[preDEF2]])</f>
        <v>133</v>
      </c>
      <c r="V851" s="21">
        <f>+Tabella2026[[#This Row],[DEF - n. card]]*(PLAFOND/N_TESSERE)</f>
        <v>66500</v>
      </c>
      <c r="W851" s="18"/>
    </row>
    <row r="852" spans="2:23" x14ac:dyDescent="0.25">
      <c r="B852" s="1" t="s">
        <v>1748</v>
      </c>
      <c r="C852" s="2">
        <v>65158</v>
      </c>
      <c r="D852" s="1" t="s">
        <v>1749</v>
      </c>
      <c r="E852" s="1" t="s">
        <v>15</v>
      </c>
      <c r="F852" s="1" t="s">
        <v>82</v>
      </c>
      <c r="G852" s="1" t="s">
        <v>1059</v>
      </c>
      <c r="H852" s="1" t="s">
        <v>15836</v>
      </c>
      <c r="I852" s="5">
        <v>13302</v>
      </c>
      <c r="J852" s="5">
        <v>150301902</v>
      </c>
      <c r="K852" s="3">
        <f>+Tabella2026[[#This Row],[POP_2024]]/SUM(Tabella2026[POP_2024])</f>
        <v>2.2567387624181708E-4</v>
      </c>
      <c r="L852" s="3">
        <f>+Tabella2026[[#This Row],[INCIDENZA POPOLAZIONE]]*(PLAFOND/2)</f>
        <v>66438.219910183761</v>
      </c>
      <c r="M852" s="3">
        <f>+IFERROR(Tabella2026[[#This Row],[reddito_2024]]/Tabella2026[[#This Row],[POP_2024]],"")</f>
        <v>11299.195760036086</v>
      </c>
      <c r="N852" s="3">
        <f>+IF(Tabella2026[[#This Row],[REDDITO COMPLESSIVO PROCAPITE]]&lt;media_aggr_reddito_pc,(media_aggr_reddito_pc-Tabella2026[[#This Row],[REDDITO COMPLESSIVO PROCAPITE]]),0)</f>
        <v>6525.8703025726554</v>
      </c>
      <c r="O852" s="3">
        <f>+Tabella2026[[#This Row],[DIFFERENZA REDDITO INFERIORE ALLA MEDIA DALLA MEDIA]]*Tabella2026[[#This Row],[POP_2024]]</f>
        <v>86807126.76482147</v>
      </c>
      <c r="P852" s="3">
        <f>+Tabella2026[[#This Row],[POPOLAZIONE PER DIFFERENZA ]]/SUM(Tabella2026[[POPOLAZIONE PER DIFFERENZA ]])</f>
        <v>7.7013729481454816E-4</v>
      </c>
      <c r="Q852" s="3">
        <f>+Tabella2026[[#This Row],[INCIDENZA POPOLAZIONE PER DIFFERENZA]]*(PLAFOND-SUM(Tabella2026[CONTRIBUTO SULLA BASE DELLA POPOLAZIONE]))</f>
        <v>226727.84199043279</v>
      </c>
      <c r="R852" s="3">
        <f>+Tabella2026[[#This Row],[CONTRIBUTO SULLA BASE DELLA POPOLAZIONE]]+Tabella2026[[#This Row],[CONTRIBUTO SULLA BASE DEL REDDITO]]</f>
        <v>293166.06190061657</v>
      </c>
      <c r="S852" s="3">
        <f>+Tabella2026[[#This Row],[CONTRIBUTO TOTALE]]/(PLAFOND/N_TESSERE)</f>
        <v>586.33212380123314</v>
      </c>
      <c r="T852" s="3">
        <f>+MAX(CEILING(Tabella2026[[#This Row],[preDEF1]],1),1)</f>
        <v>587</v>
      </c>
      <c r="U852" s="9">
        <f xml:space="preserve"> IF(ROW(Tabella2026[[#This Row],[preDEF2]]) - ROW(Tabella2026[[#Headers],[preDEF2]])&lt;=ABS(SUM(Tabella2026[preDEF2])-N_TESSERE),Tabella2026[[#This Row],[preDEF2]]-1,Tabella2026[[#This Row],[preDEF2]])</f>
        <v>586</v>
      </c>
      <c r="V852" s="21">
        <f>+Tabella2026[[#This Row],[DEF - n. card]]*(PLAFOND/N_TESSERE)</f>
        <v>293000</v>
      </c>
      <c r="W852" s="18"/>
    </row>
    <row r="853" spans="2:23" x14ac:dyDescent="0.25">
      <c r="B853" s="1" t="s">
        <v>1734</v>
      </c>
      <c r="C853" s="2">
        <v>35028</v>
      </c>
      <c r="D853" s="1" t="s">
        <v>1735</v>
      </c>
      <c r="E853" s="1" t="s">
        <v>27</v>
      </c>
      <c r="F853" s="1" t="s">
        <v>64</v>
      </c>
      <c r="G853" s="1" t="s">
        <v>1059</v>
      </c>
      <c r="H853" s="1" t="s">
        <v>15835</v>
      </c>
      <c r="I853" s="5">
        <v>13301</v>
      </c>
      <c r="J853" s="5">
        <v>269967699</v>
      </c>
      <c r="K853" s="3">
        <f>+Tabella2026[[#This Row],[POP_2024]]/SUM(Tabella2026[POP_2024])</f>
        <v>2.2565691083238678E-4</v>
      </c>
      <c r="L853" s="3">
        <f>+Tabella2026[[#This Row],[INCIDENZA POPOLAZIONE]]*(PLAFOND/2)</f>
        <v>66433.225306371547</v>
      </c>
      <c r="M853" s="3">
        <f>+IFERROR(Tabella2026[[#This Row],[reddito_2024]]/Tabella2026[[#This Row],[POP_2024]],"")</f>
        <v>20296.797158108413</v>
      </c>
      <c r="N853" s="3">
        <f>+IF(Tabella2026[[#This Row],[REDDITO COMPLESSIVO PROCAPITE]]&lt;media_aggr_reddito_pc,(media_aggr_reddito_pc-Tabella2026[[#This Row],[REDDITO COMPLESSIVO PROCAPITE]]),0)</f>
        <v>0</v>
      </c>
      <c r="O853" s="3">
        <f>+Tabella2026[[#This Row],[DIFFERENZA REDDITO INFERIORE ALLA MEDIA DALLA MEDIA]]*Tabella2026[[#This Row],[POP_2024]]</f>
        <v>0</v>
      </c>
      <c r="P853" s="3">
        <f>+Tabella2026[[#This Row],[POPOLAZIONE PER DIFFERENZA ]]/SUM(Tabella2026[[POPOLAZIONE PER DIFFERENZA ]])</f>
        <v>0</v>
      </c>
      <c r="Q853" s="3">
        <f>+Tabella2026[[#This Row],[INCIDENZA POPOLAZIONE PER DIFFERENZA]]*(PLAFOND-SUM(Tabella2026[CONTRIBUTO SULLA BASE DELLA POPOLAZIONE]))</f>
        <v>0</v>
      </c>
      <c r="R853" s="3">
        <f>+Tabella2026[[#This Row],[CONTRIBUTO SULLA BASE DELLA POPOLAZIONE]]+Tabella2026[[#This Row],[CONTRIBUTO SULLA BASE DEL REDDITO]]</f>
        <v>66433.225306371547</v>
      </c>
      <c r="S853" s="3">
        <f>+Tabella2026[[#This Row],[CONTRIBUTO TOTALE]]/(PLAFOND/N_TESSERE)</f>
        <v>132.86645061274311</v>
      </c>
      <c r="T853" s="3">
        <f>+MAX(CEILING(Tabella2026[[#This Row],[preDEF1]],1),1)</f>
        <v>133</v>
      </c>
      <c r="U853" s="9">
        <f xml:space="preserve"> IF(ROW(Tabella2026[[#This Row],[preDEF2]]) - ROW(Tabella2026[[#Headers],[preDEF2]])&lt;=ABS(SUM(Tabella2026[preDEF2])-N_TESSERE),Tabella2026[[#This Row],[preDEF2]]-1,Tabella2026[[#This Row],[preDEF2]])</f>
        <v>132</v>
      </c>
      <c r="V853" s="21">
        <f>+Tabella2026[[#This Row],[DEF - n. card]]*(PLAFOND/N_TESSERE)</f>
        <v>66000</v>
      </c>
      <c r="W853" s="18"/>
    </row>
    <row r="854" spans="2:23" x14ac:dyDescent="0.25">
      <c r="B854" s="1" t="s">
        <v>1710</v>
      </c>
      <c r="C854" s="2">
        <v>71060</v>
      </c>
      <c r="D854" s="1" t="s">
        <v>1711</v>
      </c>
      <c r="E854" s="1" t="s">
        <v>33</v>
      </c>
      <c r="F854" s="1" t="s">
        <v>78</v>
      </c>
      <c r="G854" s="1" t="s">
        <v>1059</v>
      </c>
      <c r="H854" s="1" t="s">
        <v>15836</v>
      </c>
      <c r="I854" s="5">
        <v>13279</v>
      </c>
      <c r="J854" s="5">
        <v>156923027</v>
      </c>
      <c r="K854" s="3">
        <f>+Tabella2026[[#This Row],[POP_2024]]/SUM(Tabella2026[POP_2024])</f>
        <v>2.2528367182492024E-4</v>
      </c>
      <c r="L854" s="3">
        <f>+Tabella2026[[#This Row],[INCIDENZA POPOLAZIONE]]*(PLAFOND/2)</f>
        <v>66323.344022502657</v>
      </c>
      <c r="M854" s="3">
        <f>+IFERROR(Tabella2026[[#This Row],[reddito_2024]]/Tabella2026[[#This Row],[POP_2024]],"")</f>
        <v>11817.382860155132</v>
      </c>
      <c r="N854" s="3">
        <f>+IF(Tabella2026[[#This Row],[REDDITO COMPLESSIVO PROCAPITE]]&lt;media_aggr_reddito_pc,(media_aggr_reddito_pc-Tabella2026[[#This Row],[REDDITO COMPLESSIVO PROCAPITE]]),0)</f>
        <v>6007.6832024536088</v>
      </c>
      <c r="O854" s="3">
        <f>+Tabella2026[[#This Row],[DIFFERENZA REDDITO INFERIORE ALLA MEDIA DALLA MEDIA]]*Tabella2026[[#This Row],[POP_2024]]</f>
        <v>79776025.245381474</v>
      </c>
      <c r="P854" s="3">
        <f>+Tabella2026[[#This Row],[POPOLAZIONE PER DIFFERENZA ]]/SUM(Tabella2026[[POPOLAZIONE PER DIFFERENZA ]])</f>
        <v>7.07758620326011E-4</v>
      </c>
      <c r="Q854" s="3">
        <f>+Tabella2026[[#This Row],[INCIDENZA POPOLAZIONE PER DIFFERENZA]]*(PLAFOND-SUM(Tabella2026[CONTRIBUTO SULLA BASE DELLA POPOLAZIONE]))</f>
        <v>208363.60700501324</v>
      </c>
      <c r="R854" s="3">
        <f>+Tabella2026[[#This Row],[CONTRIBUTO SULLA BASE DELLA POPOLAZIONE]]+Tabella2026[[#This Row],[CONTRIBUTO SULLA BASE DEL REDDITO]]</f>
        <v>274686.95102751593</v>
      </c>
      <c r="S854" s="3">
        <f>+Tabella2026[[#This Row],[CONTRIBUTO TOTALE]]/(PLAFOND/N_TESSERE)</f>
        <v>549.37390205503186</v>
      </c>
      <c r="T854" s="3">
        <f>+MAX(CEILING(Tabella2026[[#This Row],[preDEF1]],1),1)</f>
        <v>550</v>
      </c>
      <c r="U854" s="9">
        <f xml:space="preserve"> IF(ROW(Tabella2026[[#This Row],[preDEF2]]) - ROW(Tabella2026[[#Headers],[preDEF2]])&lt;=ABS(SUM(Tabella2026[preDEF2])-N_TESSERE),Tabella2026[[#This Row],[preDEF2]]-1,Tabella2026[[#This Row],[preDEF2]])</f>
        <v>549</v>
      </c>
      <c r="V854" s="21">
        <f>+Tabella2026[[#This Row],[DEF - n. card]]*(PLAFOND/N_TESSERE)</f>
        <v>274500</v>
      </c>
      <c r="W854" s="18"/>
    </row>
    <row r="855" spans="2:23" x14ac:dyDescent="0.25">
      <c r="B855" s="1" t="s">
        <v>1848</v>
      </c>
      <c r="C855" s="2">
        <v>67001</v>
      </c>
      <c r="D855" s="1" t="s">
        <v>1849</v>
      </c>
      <c r="E855" s="1" t="s">
        <v>96</v>
      </c>
      <c r="F855" s="1" t="s">
        <v>298</v>
      </c>
      <c r="G855" s="1" t="s">
        <v>1059</v>
      </c>
      <c r="H855" s="1" t="s">
        <v>15836</v>
      </c>
      <c r="I855" s="5">
        <v>13275</v>
      </c>
      <c r="J855" s="5">
        <v>184379696</v>
      </c>
      <c r="K855" s="3">
        <f>+Tabella2026[[#This Row],[POP_2024]]/SUM(Tabella2026[POP_2024])</f>
        <v>2.2521581018719903E-4</v>
      </c>
      <c r="L855" s="3">
        <f>+Tabella2026[[#This Row],[INCIDENZA POPOLAZIONE]]*(PLAFOND/2)</f>
        <v>66303.365607253756</v>
      </c>
      <c r="M855" s="3">
        <f>+IFERROR(Tabella2026[[#This Row],[reddito_2024]]/Tabella2026[[#This Row],[POP_2024]],"")</f>
        <v>13889.24263653484</v>
      </c>
      <c r="N855" s="3">
        <f>+IF(Tabella2026[[#This Row],[REDDITO COMPLESSIVO PROCAPITE]]&lt;media_aggr_reddito_pc,(media_aggr_reddito_pc-Tabella2026[[#This Row],[REDDITO COMPLESSIVO PROCAPITE]]),0)</f>
        <v>3935.8234260739009</v>
      </c>
      <c r="O855" s="3">
        <f>+Tabella2026[[#This Row],[DIFFERENZA REDDITO INFERIORE ALLA MEDIA DALLA MEDIA]]*Tabella2026[[#This Row],[POP_2024]]</f>
        <v>52248055.981131032</v>
      </c>
      <c r="P855" s="3">
        <f>+Tabella2026[[#This Row],[POPOLAZIONE PER DIFFERENZA ]]/SUM(Tabella2026[[POPOLAZIONE PER DIFFERENZA ]])</f>
        <v>4.6353540305096028E-4</v>
      </c>
      <c r="Q855" s="3">
        <f>+Tabella2026[[#This Row],[INCIDENZA POPOLAZIONE PER DIFFERENZA]]*(PLAFOND-SUM(Tabella2026[CONTRIBUTO SULLA BASE DELLA POPOLAZIONE]))</f>
        <v>136464.47500665096</v>
      </c>
      <c r="R855" s="3">
        <f>+Tabella2026[[#This Row],[CONTRIBUTO SULLA BASE DELLA POPOLAZIONE]]+Tabella2026[[#This Row],[CONTRIBUTO SULLA BASE DEL REDDITO]]</f>
        <v>202767.8406139047</v>
      </c>
      <c r="S855" s="3">
        <f>+Tabella2026[[#This Row],[CONTRIBUTO TOTALE]]/(PLAFOND/N_TESSERE)</f>
        <v>405.53568122780939</v>
      </c>
      <c r="T855" s="3">
        <f>+MAX(CEILING(Tabella2026[[#This Row],[preDEF1]],1),1)</f>
        <v>406</v>
      </c>
      <c r="U855" s="9">
        <f xml:space="preserve"> IF(ROW(Tabella2026[[#This Row],[preDEF2]]) - ROW(Tabella2026[[#Headers],[preDEF2]])&lt;=ABS(SUM(Tabella2026[preDEF2])-N_TESSERE),Tabella2026[[#This Row],[preDEF2]]-1,Tabella2026[[#This Row],[preDEF2]])</f>
        <v>405</v>
      </c>
      <c r="V855" s="21">
        <f>+Tabella2026[[#This Row],[DEF - n. card]]*(PLAFOND/N_TESSERE)</f>
        <v>202500</v>
      </c>
      <c r="W855" s="18"/>
    </row>
    <row r="856" spans="2:23" x14ac:dyDescent="0.25">
      <c r="B856" s="1" t="s">
        <v>1758</v>
      </c>
      <c r="C856" s="2">
        <v>58115</v>
      </c>
      <c r="D856" s="1" t="s">
        <v>1759</v>
      </c>
      <c r="E856" s="1" t="s">
        <v>8</v>
      </c>
      <c r="F856" s="1" t="s">
        <v>7</v>
      </c>
      <c r="G856" s="1" t="s">
        <v>1059</v>
      </c>
      <c r="H856" s="1" t="s">
        <v>15834</v>
      </c>
      <c r="I856" s="5">
        <v>13275</v>
      </c>
      <c r="J856" s="5">
        <v>179312559</v>
      </c>
      <c r="K856" s="3">
        <f>+Tabella2026[[#This Row],[POP_2024]]/SUM(Tabella2026[POP_2024])</f>
        <v>2.2521581018719903E-4</v>
      </c>
      <c r="L856" s="3">
        <f>+Tabella2026[[#This Row],[INCIDENZA POPOLAZIONE]]*(PLAFOND/2)</f>
        <v>66303.365607253756</v>
      </c>
      <c r="M856" s="3">
        <f>+IFERROR(Tabella2026[[#This Row],[reddito_2024]]/Tabella2026[[#This Row],[POP_2024]],"")</f>
        <v>13507.537401129943</v>
      </c>
      <c r="N856" s="3">
        <f>+IF(Tabella2026[[#This Row],[REDDITO COMPLESSIVO PROCAPITE]]&lt;media_aggr_reddito_pc,(media_aggr_reddito_pc-Tabella2026[[#This Row],[REDDITO COMPLESSIVO PROCAPITE]]),0)</f>
        <v>4317.5286614787983</v>
      </c>
      <c r="O856" s="3">
        <f>+Tabella2026[[#This Row],[DIFFERENZA REDDITO INFERIORE ALLA MEDIA DALLA MEDIA]]*Tabella2026[[#This Row],[POP_2024]]</f>
        <v>57315192.981131047</v>
      </c>
      <c r="P856" s="3">
        <f>+Tabella2026[[#This Row],[POPOLAZIONE PER DIFFERENZA ]]/SUM(Tabella2026[[POPOLAZIONE PER DIFFERENZA ]])</f>
        <v>5.0849013576786159E-4</v>
      </c>
      <c r="Q856" s="3">
        <f>+Tabella2026[[#This Row],[INCIDENZA POPOLAZIONE PER DIFFERENZA]]*(PLAFOND-SUM(Tabella2026[CONTRIBUTO SULLA BASE DELLA POPOLAZIONE]))</f>
        <v>149699.11460245724</v>
      </c>
      <c r="R856" s="3">
        <f>+Tabella2026[[#This Row],[CONTRIBUTO SULLA BASE DELLA POPOLAZIONE]]+Tabella2026[[#This Row],[CONTRIBUTO SULLA BASE DEL REDDITO]]</f>
        <v>216002.48020971101</v>
      </c>
      <c r="S856" s="3">
        <f>+Tabella2026[[#This Row],[CONTRIBUTO TOTALE]]/(PLAFOND/N_TESSERE)</f>
        <v>432.00496041942199</v>
      </c>
      <c r="T856" s="3">
        <f>+MAX(CEILING(Tabella2026[[#This Row],[preDEF1]],1),1)</f>
        <v>433</v>
      </c>
      <c r="U856" s="9">
        <f xml:space="preserve"> IF(ROW(Tabella2026[[#This Row],[preDEF2]]) - ROW(Tabella2026[[#Headers],[preDEF2]])&lt;=ABS(SUM(Tabella2026[preDEF2])-N_TESSERE),Tabella2026[[#This Row],[preDEF2]]-1,Tabella2026[[#This Row],[preDEF2]])</f>
        <v>432</v>
      </c>
      <c r="V856" s="21">
        <f>+Tabella2026[[#This Row],[DEF - n. card]]*(PLAFOND/N_TESSERE)</f>
        <v>216000</v>
      </c>
      <c r="W856" s="18"/>
    </row>
    <row r="857" spans="2:23" x14ac:dyDescent="0.25">
      <c r="B857" s="1" t="s">
        <v>1690</v>
      </c>
      <c r="C857" s="2">
        <v>75039</v>
      </c>
      <c r="D857" s="1" t="s">
        <v>1691</v>
      </c>
      <c r="E857" s="1" t="s">
        <v>33</v>
      </c>
      <c r="F857" s="1" t="s">
        <v>132</v>
      </c>
      <c r="G857" s="1" t="s">
        <v>1059</v>
      </c>
      <c r="H857" s="1" t="s">
        <v>15836</v>
      </c>
      <c r="I857" s="5">
        <v>13265</v>
      </c>
      <c r="J857" s="5">
        <v>217567299</v>
      </c>
      <c r="K857" s="3">
        <f>+Tabella2026[[#This Row],[POP_2024]]/SUM(Tabella2026[POP_2024])</f>
        <v>2.2504615609289605E-4</v>
      </c>
      <c r="L857" s="3">
        <f>+Tabella2026[[#This Row],[INCIDENZA POPOLAZIONE]]*(PLAFOND/2)</f>
        <v>66253.419569131525</v>
      </c>
      <c r="M857" s="3">
        <f>+IFERROR(Tabella2026[[#This Row],[reddito_2024]]/Tabella2026[[#This Row],[POP_2024]],"")</f>
        <v>16401.605653976629</v>
      </c>
      <c r="N857" s="3">
        <f>+IF(Tabella2026[[#This Row],[REDDITO COMPLESSIVO PROCAPITE]]&lt;media_aggr_reddito_pc,(media_aggr_reddito_pc-Tabella2026[[#This Row],[REDDITO COMPLESSIVO PROCAPITE]]),0)</f>
        <v>1423.4604086321124</v>
      </c>
      <c r="O857" s="3">
        <f>+Tabella2026[[#This Row],[DIFFERENZA REDDITO INFERIORE ALLA MEDIA DALLA MEDIA]]*Tabella2026[[#This Row],[POP_2024]]</f>
        <v>18882202.320504971</v>
      </c>
      <c r="P857" s="3">
        <f>+Tabella2026[[#This Row],[POPOLAZIONE PER DIFFERENZA ]]/SUM(Tabella2026[[POPOLAZIONE PER DIFFERENZA ]])</f>
        <v>1.675195200810145E-4</v>
      </c>
      <c r="Q857" s="3">
        <f>+Tabella2026[[#This Row],[INCIDENZA POPOLAZIONE PER DIFFERENZA]]*(PLAFOND-SUM(Tabella2026[CONTRIBUTO SULLA BASE DELLA POPOLAZIONE]))</f>
        <v>49317.621072210808</v>
      </c>
      <c r="R857" s="3">
        <f>+Tabella2026[[#This Row],[CONTRIBUTO SULLA BASE DELLA POPOLAZIONE]]+Tabella2026[[#This Row],[CONTRIBUTO SULLA BASE DEL REDDITO]]</f>
        <v>115571.04064134233</v>
      </c>
      <c r="S857" s="3">
        <f>+Tabella2026[[#This Row],[CONTRIBUTO TOTALE]]/(PLAFOND/N_TESSERE)</f>
        <v>231.14208128268467</v>
      </c>
      <c r="T857" s="3">
        <f>+MAX(CEILING(Tabella2026[[#This Row],[preDEF1]],1),1)</f>
        <v>232</v>
      </c>
      <c r="U857" s="9">
        <f xml:space="preserve"> IF(ROW(Tabella2026[[#This Row],[preDEF2]]) - ROW(Tabella2026[[#Headers],[preDEF2]])&lt;=ABS(SUM(Tabella2026[preDEF2])-N_TESSERE),Tabella2026[[#This Row],[preDEF2]]-1,Tabella2026[[#This Row],[preDEF2]])</f>
        <v>231</v>
      </c>
      <c r="V857" s="21">
        <f>+Tabella2026[[#This Row],[DEF - n. card]]*(PLAFOND/N_TESSERE)</f>
        <v>115500</v>
      </c>
      <c r="W857" s="18"/>
    </row>
    <row r="858" spans="2:23" x14ac:dyDescent="0.25">
      <c r="B858" s="1" t="s">
        <v>1724</v>
      </c>
      <c r="C858" s="2">
        <v>23022</v>
      </c>
      <c r="D858" s="1" t="s">
        <v>1725</v>
      </c>
      <c r="E858" s="1" t="s">
        <v>38</v>
      </c>
      <c r="F858" s="1" t="s">
        <v>37</v>
      </c>
      <c r="G858" s="1" t="s">
        <v>1059</v>
      </c>
      <c r="H858" s="1" t="s">
        <v>15835</v>
      </c>
      <c r="I858" s="5">
        <v>13252</v>
      </c>
      <c r="J858" s="5">
        <v>238156759</v>
      </c>
      <c r="K858" s="3">
        <f>+Tabella2026[[#This Row],[POP_2024]]/SUM(Tabella2026[POP_2024])</f>
        <v>2.248256057703022E-4</v>
      </c>
      <c r="L858" s="3">
        <f>+Tabella2026[[#This Row],[INCIDENZA POPOLAZIONE]]*(PLAFOND/2)</f>
        <v>66188.489719572637</v>
      </c>
      <c r="M858" s="3">
        <f>+IFERROR(Tabella2026[[#This Row],[reddito_2024]]/Tabella2026[[#This Row],[POP_2024]],"")</f>
        <v>17971.382357380018</v>
      </c>
      <c r="N858" s="3">
        <f>+IF(Tabella2026[[#This Row],[REDDITO COMPLESSIVO PROCAPITE]]&lt;media_aggr_reddito_pc,(media_aggr_reddito_pc-Tabella2026[[#This Row],[REDDITO COMPLESSIVO PROCAPITE]]),0)</f>
        <v>0</v>
      </c>
      <c r="O858" s="3">
        <f>+Tabella2026[[#This Row],[DIFFERENZA REDDITO INFERIORE ALLA MEDIA DALLA MEDIA]]*Tabella2026[[#This Row],[POP_2024]]</f>
        <v>0</v>
      </c>
      <c r="P858" s="3">
        <f>+Tabella2026[[#This Row],[POPOLAZIONE PER DIFFERENZA ]]/SUM(Tabella2026[[POPOLAZIONE PER DIFFERENZA ]])</f>
        <v>0</v>
      </c>
      <c r="Q858" s="3">
        <f>+Tabella2026[[#This Row],[INCIDENZA POPOLAZIONE PER DIFFERENZA]]*(PLAFOND-SUM(Tabella2026[CONTRIBUTO SULLA BASE DELLA POPOLAZIONE]))</f>
        <v>0</v>
      </c>
      <c r="R858" s="3">
        <f>+Tabella2026[[#This Row],[CONTRIBUTO SULLA BASE DELLA POPOLAZIONE]]+Tabella2026[[#This Row],[CONTRIBUTO SULLA BASE DEL REDDITO]]</f>
        <v>66188.489719572637</v>
      </c>
      <c r="S858" s="3">
        <f>+Tabella2026[[#This Row],[CONTRIBUTO TOTALE]]/(PLAFOND/N_TESSERE)</f>
        <v>132.37697943914529</v>
      </c>
      <c r="T858" s="3">
        <f>+MAX(CEILING(Tabella2026[[#This Row],[preDEF1]],1),1)</f>
        <v>133</v>
      </c>
      <c r="U858" s="9">
        <f xml:space="preserve"> IF(ROW(Tabella2026[[#This Row],[preDEF2]]) - ROW(Tabella2026[[#Headers],[preDEF2]])&lt;=ABS(SUM(Tabella2026[preDEF2])-N_TESSERE),Tabella2026[[#This Row],[preDEF2]]-1,Tabella2026[[#This Row],[preDEF2]])</f>
        <v>132</v>
      </c>
      <c r="V858" s="21">
        <f>+Tabella2026[[#This Row],[DEF - n. card]]*(PLAFOND/N_TESSERE)</f>
        <v>66000</v>
      </c>
      <c r="W858" s="18"/>
    </row>
    <row r="859" spans="2:23" x14ac:dyDescent="0.25">
      <c r="B859" s="1" t="s">
        <v>1776</v>
      </c>
      <c r="C859" s="2">
        <v>35030</v>
      </c>
      <c r="D859" s="1" t="s">
        <v>1777</v>
      </c>
      <c r="E859" s="1" t="s">
        <v>27</v>
      </c>
      <c r="F859" s="1" t="s">
        <v>64</v>
      </c>
      <c r="G859" s="1" t="s">
        <v>1059</v>
      </c>
      <c r="H859" s="1" t="s">
        <v>15835</v>
      </c>
      <c r="I859" s="5">
        <v>13235</v>
      </c>
      <c r="J859" s="5">
        <v>307040911</v>
      </c>
      <c r="K859" s="3">
        <f>+Tabella2026[[#This Row],[POP_2024]]/SUM(Tabella2026[POP_2024])</f>
        <v>2.2453719380998715E-4</v>
      </c>
      <c r="L859" s="3">
        <f>+Tabella2026[[#This Row],[INCIDENZA POPOLAZIONE]]*(PLAFOND/2)</f>
        <v>66103.581454764862</v>
      </c>
      <c r="M859" s="3">
        <f>+IFERROR(Tabella2026[[#This Row],[reddito_2024]]/Tabella2026[[#This Row],[POP_2024]],"")</f>
        <v>23199.162145825463</v>
      </c>
      <c r="N859" s="3">
        <f>+IF(Tabella2026[[#This Row],[REDDITO COMPLESSIVO PROCAPITE]]&lt;media_aggr_reddito_pc,(media_aggr_reddito_pc-Tabella2026[[#This Row],[REDDITO COMPLESSIVO PROCAPITE]]),0)</f>
        <v>0</v>
      </c>
      <c r="O859" s="3">
        <f>+Tabella2026[[#This Row],[DIFFERENZA REDDITO INFERIORE ALLA MEDIA DALLA MEDIA]]*Tabella2026[[#This Row],[POP_2024]]</f>
        <v>0</v>
      </c>
      <c r="P859" s="3">
        <f>+Tabella2026[[#This Row],[POPOLAZIONE PER DIFFERENZA ]]/SUM(Tabella2026[[POPOLAZIONE PER DIFFERENZA ]])</f>
        <v>0</v>
      </c>
      <c r="Q859" s="3">
        <f>+Tabella2026[[#This Row],[INCIDENZA POPOLAZIONE PER DIFFERENZA]]*(PLAFOND-SUM(Tabella2026[CONTRIBUTO SULLA BASE DELLA POPOLAZIONE]))</f>
        <v>0</v>
      </c>
      <c r="R859" s="3">
        <f>+Tabella2026[[#This Row],[CONTRIBUTO SULLA BASE DELLA POPOLAZIONE]]+Tabella2026[[#This Row],[CONTRIBUTO SULLA BASE DEL REDDITO]]</f>
        <v>66103.581454764862</v>
      </c>
      <c r="S859" s="3">
        <f>+Tabella2026[[#This Row],[CONTRIBUTO TOTALE]]/(PLAFOND/N_TESSERE)</f>
        <v>132.20716290952973</v>
      </c>
      <c r="T859" s="3">
        <f>+MAX(CEILING(Tabella2026[[#This Row],[preDEF1]],1),1)</f>
        <v>133</v>
      </c>
      <c r="U859" s="9">
        <f xml:space="preserve"> IF(ROW(Tabella2026[[#This Row],[preDEF2]]) - ROW(Tabella2026[[#Headers],[preDEF2]])&lt;=ABS(SUM(Tabella2026[preDEF2])-N_TESSERE),Tabella2026[[#This Row],[preDEF2]]-1,Tabella2026[[#This Row],[preDEF2]])</f>
        <v>132</v>
      </c>
      <c r="V859" s="21">
        <f>+Tabella2026[[#This Row],[DEF - n. card]]*(PLAFOND/N_TESSERE)</f>
        <v>66000</v>
      </c>
      <c r="W859" s="18"/>
    </row>
    <row r="860" spans="2:23" x14ac:dyDescent="0.25">
      <c r="B860" s="1" t="s">
        <v>1756</v>
      </c>
      <c r="C860" s="2">
        <v>30046</v>
      </c>
      <c r="D860" s="1" t="s">
        <v>1757</v>
      </c>
      <c r="E860" s="1" t="s">
        <v>48</v>
      </c>
      <c r="F860" s="1" t="s">
        <v>120</v>
      </c>
      <c r="G860" s="1" t="s">
        <v>1059</v>
      </c>
      <c r="H860" s="1" t="s">
        <v>15835</v>
      </c>
      <c r="I860" s="5">
        <v>13219</v>
      </c>
      <c r="J860" s="5">
        <v>238749218</v>
      </c>
      <c r="K860" s="3">
        <f>+Tabella2026[[#This Row],[POP_2024]]/SUM(Tabella2026[POP_2024])</f>
        <v>2.2426574725910238E-4</v>
      </c>
      <c r="L860" s="3">
        <f>+Tabella2026[[#This Row],[INCIDENZA POPOLAZIONE]]*(PLAFOND/2)</f>
        <v>66023.667793769302</v>
      </c>
      <c r="M860" s="3">
        <f>+IFERROR(Tabella2026[[#This Row],[reddito_2024]]/Tabella2026[[#This Row],[POP_2024]],"")</f>
        <v>18061.064982222557</v>
      </c>
      <c r="N860" s="3">
        <f>+IF(Tabella2026[[#This Row],[REDDITO COMPLESSIVO PROCAPITE]]&lt;media_aggr_reddito_pc,(media_aggr_reddito_pc-Tabella2026[[#This Row],[REDDITO COMPLESSIVO PROCAPITE]]),0)</f>
        <v>0</v>
      </c>
      <c r="O860" s="3">
        <f>+Tabella2026[[#This Row],[DIFFERENZA REDDITO INFERIORE ALLA MEDIA DALLA MEDIA]]*Tabella2026[[#This Row],[POP_2024]]</f>
        <v>0</v>
      </c>
      <c r="P860" s="3">
        <f>+Tabella2026[[#This Row],[POPOLAZIONE PER DIFFERENZA ]]/SUM(Tabella2026[[POPOLAZIONE PER DIFFERENZA ]])</f>
        <v>0</v>
      </c>
      <c r="Q860" s="3">
        <f>+Tabella2026[[#This Row],[INCIDENZA POPOLAZIONE PER DIFFERENZA]]*(PLAFOND-SUM(Tabella2026[CONTRIBUTO SULLA BASE DELLA POPOLAZIONE]))</f>
        <v>0</v>
      </c>
      <c r="R860" s="3">
        <f>+Tabella2026[[#This Row],[CONTRIBUTO SULLA BASE DELLA POPOLAZIONE]]+Tabella2026[[#This Row],[CONTRIBUTO SULLA BASE DEL REDDITO]]</f>
        <v>66023.667793769302</v>
      </c>
      <c r="S860" s="3">
        <f>+Tabella2026[[#This Row],[CONTRIBUTO TOTALE]]/(PLAFOND/N_TESSERE)</f>
        <v>132.04733558753861</v>
      </c>
      <c r="T860" s="3">
        <f>+MAX(CEILING(Tabella2026[[#This Row],[preDEF1]],1),1)</f>
        <v>133</v>
      </c>
      <c r="U860" s="9">
        <f xml:space="preserve"> IF(ROW(Tabella2026[[#This Row],[preDEF2]]) - ROW(Tabella2026[[#Headers],[preDEF2]])&lt;=ABS(SUM(Tabella2026[preDEF2])-N_TESSERE),Tabella2026[[#This Row],[preDEF2]]-1,Tabella2026[[#This Row],[preDEF2]])</f>
        <v>132</v>
      </c>
      <c r="V860" s="21">
        <f>+Tabella2026[[#This Row],[DEF - n. card]]*(PLAFOND/N_TESSERE)</f>
        <v>66000</v>
      </c>
      <c r="W860" s="18"/>
    </row>
    <row r="861" spans="2:23" x14ac:dyDescent="0.25">
      <c r="B861" s="1" t="s">
        <v>1772</v>
      </c>
      <c r="C861" s="2">
        <v>17174</v>
      </c>
      <c r="D861" s="1" t="s">
        <v>1773</v>
      </c>
      <c r="E861" s="1" t="s">
        <v>12</v>
      </c>
      <c r="F861" s="1" t="s">
        <v>50</v>
      </c>
      <c r="G861" s="1" t="s">
        <v>1059</v>
      </c>
      <c r="H861" s="1" t="s">
        <v>15835</v>
      </c>
      <c r="I861" s="5">
        <v>13219</v>
      </c>
      <c r="J861" s="5">
        <v>241626564</v>
      </c>
      <c r="K861" s="3">
        <f>+Tabella2026[[#This Row],[POP_2024]]/SUM(Tabella2026[POP_2024])</f>
        <v>2.2426574725910238E-4</v>
      </c>
      <c r="L861" s="3">
        <f>+Tabella2026[[#This Row],[INCIDENZA POPOLAZIONE]]*(PLAFOND/2)</f>
        <v>66023.667793769302</v>
      </c>
      <c r="M861" s="3">
        <f>+IFERROR(Tabella2026[[#This Row],[reddito_2024]]/Tabella2026[[#This Row],[POP_2024]],"")</f>
        <v>18278.732430592328</v>
      </c>
      <c r="N861" s="3">
        <f>+IF(Tabella2026[[#This Row],[REDDITO COMPLESSIVO PROCAPITE]]&lt;media_aggr_reddito_pc,(media_aggr_reddito_pc-Tabella2026[[#This Row],[REDDITO COMPLESSIVO PROCAPITE]]),0)</f>
        <v>0</v>
      </c>
      <c r="O861" s="3">
        <f>+Tabella2026[[#This Row],[DIFFERENZA REDDITO INFERIORE ALLA MEDIA DALLA MEDIA]]*Tabella2026[[#This Row],[POP_2024]]</f>
        <v>0</v>
      </c>
      <c r="P861" s="3">
        <f>+Tabella2026[[#This Row],[POPOLAZIONE PER DIFFERENZA ]]/SUM(Tabella2026[[POPOLAZIONE PER DIFFERENZA ]])</f>
        <v>0</v>
      </c>
      <c r="Q861" s="3">
        <f>+Tabella2026[[#This Row],[INCIDENZA POPOLAZIONE PER DIFFERENZA]]*(PLAFOND-SUM(Tabella2026[CONTRIBUTO SULLA BASE DELLA POPOLAZIONE]))</f>
        <v>0</v>
      </c>
      <c r="R861" s="3">
        <f>+Tabella2026[[#This Row],[CONTRIBUTO SULLA BASE DELLA POPOLAZIONE]]+Tabella2026[[#This Row],[CONTRIBUTO SULLA BASE DEL REDDITO]]</f>
        <v>66023.667793769302</v>
      </c>
      <c r="S861" s="3">
        <f>+Tabella2026[[#This Row],[CONTRIBUTO TOTALE]]/(PLAFOND/N_TESSERE)</f>
        <v>132.04733558753861</v>
      </c>
      <c r="T861" s="3">
        <f>+MAX(CEILING(Tabella2026[[#This Row],[preDEF1]],1),1)</f>
        <v>133</v>
      </c>
      <c r="U861" s="9">
        <f xml:space="preserve"> IF(ROW(Tabella2026[[#This Row],[preDEF2]]) - ROW(Tabella2026[[#Headers],[preDEF2]])&lt;=ABS(SUM(Tabella2026[preDEF2])-N_TESSERE),Tabella2026[[#This Row],[preDEF2]]-1,Tabella2026[[#This Row],[preDEF2]])</f>
        <v>132</v>
      </c>
      <c r="V861" s="21">
        <f>+Tabella2026[[#This Row],[DEF - n. card]]*(PLAFOND/N_TESSERE)</f>
        <v>66000</v>
      </c>
      <c r="W861" s="18"/>
    </row>
    <row r="862" spans="2:23" x14ac:dyDescent="0.25">
      <c r="B862" s="1" t="s">
        <v>1760</v>
      </c>
      <c r="C862" s="2">
        <v>28077</v>
      </c>
      <c r="D862" s="1" t="s">
        <v>1761</v>
      </c>
      <c r="E862" s="1" t="s">
        <v>38</v>
      </c>
      <c r="F862" s="1" t="s">
        <v>45</v>
      </c>
      <c r="G862" s="1" t="s">
        <v>1059</v>
      </c>
      <c r="H862" s="1" t="s">
        <v>15835</v>
      </c>
      <c r="I862" s="5">
        <v>13218</v>
      </c>
      <c r="J862" s="5">
        <v>265614278</v>
      </c>
      <c r="K862" s="3">
        <f>+Tabella2026[[#This Row],[POP_2024]]/SUM(Tabella2026[POP_2024])</f>
        <v>2.2424878184967208E-4</v>
      </c>
      <c r="L862" s="3">
        <f>+Tabella2026[[#This Row],[INCIDENZA POPOLAZIONE]]*(PLAFOND/2)</f>
        <v>66018.673189957073</v>
      </c>
      <c r="M862" s="3">
        <f>+IFERROR(Tabella2026[[#This Row],[reddito_2024]]/Tabella2026[[#This Row],[POP_2024]],"")</f>
        <v>20094.891662883947</v>
      </c>
      <c r="N862" s="3">
        <f>+IF(Tabella2026[[#This Row],[REDDITO COMPLESSIVO PROCAPITE]]&lt;media_aggr_reddito_pc,(media_aggr_reddito_pc-Tabella2026[[#This Row],[REDDITO COMPLESSIVO PROCAPITE]]),0)</f>
        <v>0</v>
      </c>
      <c r="O862" s="3">
        <f>+Tabella2026[[#This Row],[DIFFERENZA REDDITO INFERIORE ALLA MEDIA DALLA MEDIA]]*Tabella2026[[#This Row],[POP_2024]]</f>
        <v>0</v>
      </c>
      <c r="P862" s="3">
        <f>+Tabella2026[[#This Row],[POPOLAZIONE PER DIFFERENZA ]]/SUM(Tabella2026[[POPOLAZIONE PER DIFFERENZA ]])</f>
        <v>0</v>
      </c>
      <c r="Q862" s="3">
        <f>+Tabella2026[[#This Row],[INCIDENZA POPOLAZIONE PER DIFFERENZA]]*(PLAFOND-SUM(Tabella2026[CONTRIBUTO SULLA BASE DELLA POPOLAZIONE]))</f>
        <v>0</v>
      </c>
      <c r="R862" s="3">
        <f>+Tabella2026[[#This Row],[CONTRIBUTO SULLA BASE DELLA POPOLAZIONE]]+Tabella2026[[#This Row],[CONTRIBUTO SULLA BASE DEL REDDITO]]</f>
        <v>66018.673189957073</v>
      </c>
      <c r="S862" s="3">
        <f>+Tabella2026[[#This Row],[CONTRIBUTO TOTALE]]/(PLAFOND/N_TESSERE)</f>
        <v>132.03734637991414</v>
      </c>
      <c r="T862" s="3">
        <f>+MAX(CEILING(Tabella2026[[#This Row],[preDEF1]],1),1)</f>
        <v>133</v>
      </c>
      <c r="U862" s="9">
        <f xml:space="preserve"> IF(ROW(Tabella2026[[#This Row],[preDEF2]]) - ROW(Tabella2026[[#Headers],[preDEF2]])&lt;=ABS(SUM(Tabella2026[preDEF2])-N_TESSERE),Tabella2026[[#This Row],[preDEF2]]-1,Tabella2026[[#This Row],[preDEF2]])</f>
        <v>132</v>
      </c>
      <c r="V862" s="21">
        <f>+Tabella2026[[#This Row],[DEF - n. card]]*(PLAFOND/N_TESSERE)</f>
        <v>66000</v>
      </c>
      <c r="W862" s="18"/>
    </row>
    <row r="863" spans="2:23" x14ac:dyDescent="0.25">
      <c r="B863" s="1" t="s">
        <v>1762</v>
      </c>
      <c r="C863" s="2">
        <v>97016</v>
      </c>
      <c r="D863" s="1" t="s">
        <v>1763</v>
      </c>
      <c r="E863" s="1" t="s">
        <v>12</v>
      </c>
      <c r="F863" s="1" t="s">
        <v>362</v>
      </c>
      <c r="G863" s="1" t="s">
        <v>1059</v>
      </c>
      <c r="H863" s="1" t="s">
        <v>15835</v>
      </c>
      <c r="I863" s="5">
        <v>13211</v>
      </c>
      <c r="J863" s="5">
        <v>305720732</v>
      </c>
      <c r="K863" s="3">
        <f>+Tabella2026[[#This Row],[POP_2024]]/SUM(Tabella2026[POP_2024])</f>
        <v>2.2413002398366001E-4</v>
      </c>
      <c r="L863" s="3">
        <f>+Tabella2026[[#This Row],[INCIDENZA POPOLAZIONE]]*(PLAFOND/2)</f>
        <v>65983.710963271515</v>
      </c>
      <c r="M863" s="3">
        <f>+IFERROR(Tabella2026[[#This Row],[reddito_2024]]/Tabella2026[[#This Row],[POP_2024]],"")</f>
        <v>23141.377034289606</v>
      </c>
      <c r="N863" s="3">
        <f>+IF(Tabella2026[[#This Row],[REDDITO COMPLESSIVO PROCAPITE]]&lt;media_aggr_reddito_pc,(media_aggr_reddito_pc-Tabella2026[[#This Row],[REDDITO COMPLESSIVO PROCAPITE]]),0)</f>
        <v>0</v>
      </c>
      <c r="O863" s="3">
        <f>+Tabella2026[[#This Row],[DIFFERENZA REDDITO INFERIORE ALLA MEDIA DALLA MEDIA]]*Tabella2026[[#This Row],[POP_2024]]</f>
        <v>0</v>
      </c>
      <c r="P863" s="3">
        <f>+Tabella2026[[#This Row],[POPOLAZIONE PER DIFFERENZA ]]/SUM(Tabella2026[[POPOLAZIONE PER DIFFERENZA ]])</f>
        <v>0</v>
      </c>
      <c r="Q863" s="3">
        <f>+Tabella2026[[#This Row],[INCIDENZA POPOLAZIONE PER DIFFERENZA]]*(PLAFOND-SUM(Tabella2026[CONTRIBUTO SULLA BASE DELLA POPOLAZIONE]))</f>
        <v>0</v>
      </c>
      <c r="R863" s="3">
        <f>+Tabella2026[[#This Row],[CONTRIBUTO SULLA BASE DELLA POPOLAZIONE]]+Tabella2026[[#This Row],[CONTRIBUTO SULLA BASE DEL REDDITO]]</f>
        <v>65983.710963271515</v>
      </c>
      <c r="S863" s="3">
        <f>+Tabella2026[[#This Row],[CONTRIBUTO TOTALE]]/(PLAFOND/N_TESSERE)</f>
        <v>131.96742192654304</v>
      </c>
      <c r="T863" s="3">
        <f>+MAX(CEILING(Tabella2026[[#This Row],[preDEF1]],1),1)</f>
        <v>132</v>
      </c>
      <c r="U863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863" s="21">
        <f>+Tabella2026[[#This Row],[DEF - n. card]]*(PLAFOND/N_TESSERE)</f>
        <v>65500</v>
      </c>
      <c r="W863" s="18"/>
    </row>
    <row r="864" spans="2:23" x14ac:dyDescent="0.25">
      <c r="B864" s="1" t="s">
        <v>1784</v>
      </c>
      <c r="C864" s="2">
        <v>28099</v>
      </c>
      <c r="D864" s="1" t="s">
        <v>1785</v>
      </c>
      <c r="E864" s="1" t="s">
        <v>38</v>
      </c>
      <c r="F864" s="1" t="s">
        <v>45</v>
      </c>
      <c r="G864" s="1" t="s">
        <v>1059</v>
      </c>
      <c r="H864" s="1" t="s">
        <v>15835</v>
      </c>
      <c r="I864" s="5">
        <v>13211</v>
      </c>
      <c r="J864" s="5">
        <v>264506181</v>
      </c>
      <c r="K864" s="3">
        <f>+Tabella2026[[#This Row],[POP_2024]]/SUM(Tabella2026[POP_2024])</f>
        <v>2.2413002398366001E-4</v>
      </c>
      <c r="L864" s="3">
        <f>+Tabella2026[[#This Row],[INCIDENZA POPOLAZIONE]]*(PLAFOND/2)</f>
        <v>65983.710963271515</v>
      </c>
      <c r="M864" s="3">
        <f>+IFERROR(Tabella2026[[#This Row],[reddito_2024]]/Tabella2026[[#This Row],[POP_2024]],"")</f>
        <v>20021.662326848837</v>
      </c>
      <c r="N864" s="3">
        <f>+IF(Tabella2026[[#This Row],[REDDITO COMPLESSIVO PROCAPITE]]&lt;media_aggr_reddito_pc,(media_aggr_reddito_pc-Tabella2026[[#This Row],[REDDITO COMPLESSIVO PROCAPITE]]),0)</f>
        <v>0</v>
      </c>
      <c r="O864" s="3">
        <f>+Tabella2026[[#This Row],[DIFFERENZA REDDITO INFERIORE ALLA MEDIA DALLA MEDIA]]*Tabella2026[[#This Row],[POP_2024]]</f>
        <v>0</v>
      </c>
      <c r="P864" s="3">
        <f>+Tabella2026[[#This Row],[POPOLAZIONE PER DIFFERENZA ]]/SUM(Tabella2026[[POPOLAZIONE PER DIFFERENZA ]])</f>
        <v>0</v>
      </c>
      <c r="Q864" s="3">
        <f>+Tabella2026[[#This Row],[INCIDENZA POPOLAZIONE PER DIFFERENZA]]*(PLAFOND-SUM(Tabella2026[CONTRIBUTO SULLA BASE DELLA POPOLAZIONE]))</f>
        <v>0</v>
      </c>
      <c r="R864" s="3">
        <f>+Tabella2026[[#This Row],[CONTRIBUTO SULLA BASE DELLA POPOLAZIONE]]+Tabella2026[[#This Row],[CONTRIBUTO SULLA BASE DEL REDDITO]]</f>
        <v>65983.710963271515</v>
      </c>
      <c r="S864" s="3">
        <f>+Tabella2026[[#This Row],[CONTRIBUTO TOTALE]]/(PLAFOND/N_TESSERE)</f>
        <v>131.96742192654304</v>
      </c>
      <c r="T864" s="3">
        <f>+MAX(CEILING(Tabella2026[[#This Row],[preDEF1]],1),1)</f>
        <v>132</v>
      </c>
      <c r="U864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864" s="21">
        <f>+Tabella2026[[#This Row],[DEF - n. card]]*(PLAFOND/N_TESSERE)</f>
        <v>65500</v>
      </c>
      <c r="W864" s="18"/>
    </row>
    <row r="865" spans="2:23" x14ac:dyDescent="0.25">
      <c r="B865" s="1" t="s">
        <v>1712</v>
      </c>
      <c r="C865" s="2">
        <v>75048</v>
      </c>
      <c r="D865" s="1" t="s">
        <v>1713</v>
      </c>
      <c r="E865" s="1" t="s">
        <v>33</v>
      </c>
      <c r="F865" s="1" t="s">
        <v>132</v>
      </c>
      <c r="G865" s="1" t="s">
        <v>1059</v>
      </c>
      <c r="H865" s="1" t="s">
        <v>15836</v>
      </c>
      <c r="I865" s="5">
        <v>13208</v>
      </c>
      <c r="J865" s="5">
        <v>160827718</v>
      </c>
      <c r="K865" s="3">
        <f>+Tabella2026[[#This Row],[POP_2024]]/SUM(Tabella2026[POP_2024])</f>
        <v>2.240791277553691E-4</v>
      </c>
      <c r="L865" s="3">
        <f>+Tabella2026[[#This Row],[INCIDENZA POPOLAZIONE]]*(PLAFOND/2)</f>
        <v>65968.727151834843</v>
      </c>
      <c r="M865" s="3">
        <f>+IFERROR(Tabella2026[[#This Row],[reddito_2024]]/Tabella2026[[#This Row],[POP_2024]],"")</f>
        <v>12176.538310115082</v>
      </c>
      <c r="N865" s="3">
        <f>+IF(Tabella2026[[#This Row],[REDDITO COMPLESSIVO PROCAPITE]]&lt;media_aggr_reddito_pc,(media_aggr_reddito_pc-Tabella2026[[#This Row],[REDDITO COMPLESSIVO PROCAPITE]]),0)</f>
        <v>5648.5277524936591</v>
      </c>
      <c r="O865" s="3">
        <f>+Tabella2026[[#This Row],[DIFFERENZA REDDITO INFERIORE ALLA MEDIA DALLA MEDIA]]*Tabella2026[[#This Row],[POP_2024]]</f>
        <v>74605754.554936245</v>
      </c>
      <c r="P865" s="3">
        <f>+Tabella2026[[#This Row],[POPOLAZIONE PER DIFFERENZA ]]/SUM(Tabella2026[[POPOLAZIONE PER DIFFERENZA ]])</f>
        <v>6.6188890396290628E-4</v>
      </c>
      <c r="Q865" s="3">
        <f>+Tabella2026[[#This Row],[INCIDENZA POPOLAZIONE PER DIFFERENZA]]*(PLAFOND-SUM(Tabella2026[CONTRIBUTO SULLA BASE DELLA POPOLAZIONE]))</f>
        <v>194859.59691000244</v>
      </c>
      <c r="R865" s="3">
        <f>+Tabella2026[[#This Row],[CONTRIBUTO SULLA BASE DELLA POPOLAZIONE]]+Tabella2026[[#This Row],[CONTRIBUTO SULLA BASE DEL REDDITO]]</f>
        <v>260828.32406183728</v>
      </c>
      <c r="S865" s="3">
        <f>+Tabella2026[[#This Row],[CONTRIBUTO TOTALE]]/(PLAFOND/N_TESSERE)</f>
        <v>521.65664812367459</v>
      </c>
      <c r="T865" s="3">
        <f>+MAX(CEILING(Tabella2026[[#This Row],[preDEF1]],1),1)</f>
        <v>522</v>
      </c>
      <c r="U865" s="9">
        <f xml:space="preserve"> IF(ROW(Tabella2026[[#This Row],[preDEF2]]) - ROW(Tabella2026[[#Headers],[preDEF2]])&lt;=ABS(SUM(Tabella2026[preDEF2])-N_TESSERE),Tabella2026[[#This Row],[preDEF2]]-1,Tabella2026[[#This Row],[preDEF2]])</f>
        <v>521</v>
      </c>
      <c r="V865" s="21">
        <f>+Tabella2026[[#This Row],[DEF - n. card]]*(PLAFOND/N_TESSERE)</f>
        <v>260500</v>
      </c>
      <c r="W865" s="18"/>
    </row>
    <row r="866" spans="2:23" x14ac:dyDescent="0.25">
      <c r="B866" s="1" t="s">
        <v>1754</v>
      </c>
      <c r="C866" s="2">
        <v>89012</v>
      </c>
      <c r="D866" s="1" t="s">
        <v>1755</v>
      </c>
      <c r="E866" s="1" t="s">
        <v>21</v>
      </c>
      <c r="F866" s="1" t="s">
        <v>101</v>
      </c>
      <c r="G866" s="1" t="s">
        <v>1059</v>
      </c>
      <c r="H866" s="1" t="s">
        <v>15836</v>
      </c>
      <c r="I866" s="5">
        <v>13198</v>
      </c>
      <c r="J866" s="5">
        <v>173073855</v>
      </c>
      <c r="K866" s="3">
        <f>+Tabella2026[[#This Row],[POP_2024]]/SUM(Tabella2026[POP_2024])</f>
        <v>2.2390947366106613E-4</v>
      </c>
      <c r="L866" s="3">
        <f>+Tabella2026[[#This Row],[INCIDENZA POPOLAZIONE]]*(PLAFOND/2)</f>
        <v>65918.781113712626</v>
      </c>
      <c r="M866" s="3">
        <f>+IFERROR(Tabella2026[[#This Row],[reddito_2024]]/Tabella2026[[#This Row],[POP_2024]],"")</f>
        <v>13113.642597363238</v>
      </c>
      <c r="N866" s="3">
        <f>+IF(Tabella2026[[#This Row],[REDDITO COMPLESSIVO PROCAPITE]]&lt;media_aggr_reddito_pc,(media_aggr_reddito_pc-Tabella2026[[#This Row],[REDDITO COMPLESSIVO PROCAPITE]]),0)</f>
        <v>4711.4234652455034</v>
      </c>
      <c r="O866" s="3">
        <f>+Tabella2026[[#This Row],[DIFFERENZA REDDITO INFERIORE ALLA MEDIA DALLA MEDIA]]*Tabella2026[[#This Row],[POP_2024]]</f>
        <v>62181366.894310154</v>
      </c>
      <c r="P866" s="3">
        <f>+Tabella2026[[#This Row],[POPOLAZIONE PER DIFFERENZA ]]/SUM(Tabella2026[[POPOLAZIONE PER DIFFERENZA ]])</f>
        <v>5.5166195994015531E-4</v>
      </c>
      <c r="Q866" s="3">
        <f>+Tabella2026[[#This Row],[INCIDENZA POPOLAZIONE PER DIFFERENZA]]*(PLAFOND-SUM(Tabella2026[CONTRIBUTO SULLA BASE DELLA POPOLAZIONE]))</f>
        <v>162408.86725991243</v>
      </c>
      <c r="R866" s="3">
        <f>+Tabella2026[[#This Row],[CONTRIBUTO SULLA BASE DELLA POPOLAZIONE]]+Tabella2026[[#This Row],[CONTRIBUTO SULLA BASE DEL REDDITO]]</f>
        <v>228327.64837362507</v>
      </c>
      <c r="S866" s="3">
        <f>+Tabella2026[[#This Row],[CONTRIBUTO TOTALE]]/(PLAFOND/N_TESSERE)</f>
        <v>456.65529674725013</v>
      </c>
      <c r="T866" s="3">
        <f>+MAX(CEILING(Tabella2026[[#This Row],[preDEF1]],1),1)</f>
        <v>457</v>
      </c>
      <c r="U866" s="9">
        <f xml:space="preserve"> IF(ROW(Tabella2026[[#This Row],[preDEF2]]) - ROW(Tabella2026[[#Headers],[preDEF2]])&lt;=ABS(SUM(Tabella2026[preDEF2])-N_TESSERE),Tabella2026[[#This Row],[preDEF2]]-1,Tabella2026[[#This Row],[preDEF2]])</f>
        <v>456</v>
      </c>
      <c r="V866" s="21">
        <f>+Tabella2026[[#This Row],[DEF - n. card]]*(PLAFOND/N_TESSERE)</f>
        <v>228000</v>
      </c>
      <c r="W866" s="18"/>
    </row>
    <row r="867" spans="2:23" x14ac:dyDescent="0.25">
      <c r="B867" s="1" t="s">
        <v>1722</v>
      </c>
      <c r="C867" s="2">
        <v>27044</v>
      </c>
      <c r="D867" s="1" t="s">
        <v>1723</v>
      </c>
      <c r="E867" s="1" t="s">
        <v>38</v>
      </c>
      <c r="F867" s="1" t="s">
        <v>40</v>
      </c>
      <c r="G867" s="1" t="s">
        <v>1059</v>
      </c>
      <c r="H867" s="1" t="s">
        <v>15835</v>
      </c>
      <c r="I867" s="5">
        <v>13186</v>
      </c>
      <c r="J867" s="5">
        <v>245060692</v>
      </c>
      <c r="K867" s="3">
        <f>+Tabella2026[[#This Row],[POP_2024]]/SUM(Tabella2026[POP_2024])</f>
        <v>2.2370588874790257E-4</v>
      </c>
      <c r="L867" s="3">
        <f>+Tabella2026[[#This Row],[INCIDENZA POPOLAZIONE]]*(PLAFOND/2)</f>
        <v>65858.845867965952</v>
      </c>
      <c r="M867" s="3">
        <f>+IFERROR(Tabella2026[[#This Row],[reddito_2024]]/Tabella2026[[#This Row],[POP_2024]],"")</f>
        <v>18584.915213104807</v>
      </c>
      <c r="N867" s="3">
        <f>+IF(Tabella2026[[#This Row],[REDDITO COMPLESSIVO PROCAPITE]]&lt;media_aggr_reddito_pc,(media_aggr_reddito_pc-Tabella2026[[#This Row],[REDDITO COMPLESSIVO PROCAPITE]]),0)</f>
        <v>0</v>
      </c>
      <c r="O867" s="3">
        <f>+Tabella2026[[#This Row],[DIFFERENZA REDDITO INFERIORE ALLA MEDIA DALLA MEDIA]]*Tabella2026[[#This Row],[POP_2024]]</f>
        <v>0</v>
      </c>
      <c r="P867" s="3">
        <f>+Tabella2026[[#This Row],[POPOLAZIONE PER DIFFERENZA ]]/SUM(Tabella2026[[POPOLAZIONE PER DIFFERENZA ]])</f>
        <v>0</v>
      </c>
      <c r="Q867" s="3">
        <f>+Tabella2026[[#This Row],[INCIDENZA POPOLAZIONE PER DIFFERENZA]]*(PLAFOND-SUM(Tabella2026[CONTRIBUTO SULLA BASE DELLA POPOLAZIONE]))</f>
        <v>0</v>
      </c>
      <c r="R867" s="3">
        <f>+Tabella2026[[#This Row],[CONTRIBUTO SULLA BASE DELLA POPOLAZIONE]]+Tabella2026[[#This Row],[CONTRIBUTO SULLA BASE DEL REDDITO]]</f>
        <v>65858.845867965952</v>
      </c>
      <c r="S867" s="3">
        <f>+Tabella2026[[#This Row],[CONTRIBUTO TOTALE]]/(PLAFOND/N_TESSERE)</f>
        <v>131.71769173593191</v>
      </c>
      <c r="T867" s="3">
        <f>+MAX(CEILING(Tabella2026[[#This Row],[preDEF1]],1),1)</f>
        <v>132</v>
      </c>
      <c r="U867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867" s="21">
        <f>+Tabella2026[[#This Row],[DEF - n. card]]*(PLAFOND/N_TESSERE)</f>
        <v>65500</v>
      </c>
      <c r="W867" s="18"/>
    </row>
    <row r="868" spans="2:23" x14ac:dyDescent="0.25">
      <c r="B868" s="1" t="s">
        <v>1750</v>
      </c>
      <c r="C868" s="2">
        <v>48030</v>
      </c>
      <c r="D868" s="1" t="s">
        <v>1751</v>
      </c>
      <c r="E868" s="1" t="s">
        <v>30</v>
      </c>
      <c r="F868" s="1" t="s">
        <v>29</v>
      </c>
      <c r="G868" s="1" t="s">
        <v>1059</v>
      </c>
      <c r="H868" s="1" t="s">
        <v>15834</v>
      </c>
      <c r="I868" s="5">
        <v>13170</v>
      </c>
      <c r="J868" s="5">
        <v>238205666</v>
      </c>
      <c r="K868" s="3">
        <f>+Tabella2026[[#This Row],[POP_2024]]/SUM(Tabella2026[POP_2024])</f>
        <v>2.234344421970178E-4</v>
      </c>
      <c r="L868" s="3">
        <f>+Tabella2026[[#This Row],[INCIDENZA POPOLAZIONE]]*(PLAFOND/2)</f>
        <v>65778.932206970392</v>
      </c>
      <c r="M868" s="3">
        <f>+IFERROR(Tabella2026[[#This Row],[reddito_2024]]/Tabella2026[[#This Row],[POP_2024]],"")</f>
        <v>18086.990584662111</v>
      </c>
      <c r="N868" s="3">
        <f>+IF(Tabella2026[[#This Row],[REDDITO COMPLESSIVO PROCAPITE]]&lt;media_aggr_reddito_pc,(media_aggr_reddito_pc-Tabella2026[[#This Row],[REDDITO COMPLESSIVO PROCAPITE]]),0)</f>
        <v>0</v>
      </c>
      <c r="O868" s="3">
        <f>+Tabella2026[[#This Row],[DIFFERENZA REDDITO INFERIORE ALLA MEDIA DALLA MEDIA]]*Tabella2026[[#This Row],[POP_2024]]</f>
        <v>0</v>
      </c>
      <c r="P868" s="3">
        <f>+Tabella2026[[#This Row],[POPOLAZIONE PER DIFFERENZA ]]/SUM(Tabella2026[[POPOLAZIONE PER DIFFERENZA ]])</f>
        <v>0</v>
      </c>
      <c r="Q868" s="3">
        <f>+Tabella2026[[#This Row],[INCIDENZA POPOLAZIONE PER DIFFERENZA]]*(PLAFOND-SUM(Tabella2026[CONTRIBUTO SULLA BASE DELLA POPOLAZIONE]))</f>
        <v>0</v>
      </c>
      <c r="R868" s="3">
        <f>+Tabella2026[[#This Row],[CONTRIBUTO SULLA BASE DELLA POPOLAZIONE]]+Tabella2026[[#This Row],[CONTRIBUTO SULLA BASE DEL REDDITO]]</f>
        <v>65778.932206970392</v>
      </c>
      <c r="S868" s="3">
        <f>+Tabella2026[[#This Row],[CONTRIBUTO TOTALE]]/(PLAFOND/N_TESSERE)</f>
        <v>131.55786441394079</v>
      </c>
      <c r="T868" s="3">
        <f>+MAX(CEILING(Tabella2026[[#This Row],[preDEF1]],1),1)</f>
        <v>132</v>
      </c>
      <c r="U868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868" s="21">
        <f>+Tabella2026[[#This Row],[DEF - n. card]]*(PLAFOND/N_TESSERE)</f>
        <v>65500</v>
      </c>
      <c r="W868" s="18"/>
    </row>
    <row r="869" spans="2:23" x14ac:dyDescent="0.25">
      <c r="B869" s="1" t="s">
        <v>1782</v>
      </c>
      <c r="C869" s="2">
        <v>40013</v>
      </c>
      <c r="D869" s="1" t="s">
        <v>1783</v>
      </c>
      <c r="E869" s="1" t="s">
        <v>27</v>
      </c>
      <c r="F869" s="1" t="s">
        <v>104</v>
      </c>
      <c r="G869" s="1" t="s">
        <v>1059</v>
      </c>
      <c r="H869" s="1" t="s">
        <v>15835</v>
      </c>
      <c r="I869" s="5">
        <v>13163</v>
      </c>
      <c r="J869" s="5">
        <v>262479272</v>
      </c>
      <c r="K869" s="3">
        <f>+Tabella2026[[#This Row],[POP_2024]]/SUM(Tabella2026[POP_2024])</f>
        <v>2.2331568433100573E-4</v>
      </c>
      <c r="L869" s="3">
        <f>+Tabella2026[[#This Row],[INCIDENZA POPOLAZIONE]]*(PLAFOND/2)</f>
        <v>65743.969980284834</v>
      </c>
      <c r="M869" s="3">
        <f>+IFERROR(Tabella2026[[#This Row],[reddito_2024]]/Tabella2026[[#This Row],[POP_2024]],"")</f>
        <v>19940.687685178153</v>
      </c>
      <c r="N869" s="3">
        <f>+IF(Tabella2026[[#This Row],[REDDITO COMPLESSIVO PROCAPITE]]&lt;media_aggr_reddito_pc,(media_aggr_reddito_pc-Tabella2026[[#This Row],[REDDITO COMPLESSIVO PROCAPITE]]),0)</f>
        <v>0</v>
      </c>
      <c r="O869" s="3">
        <f>+Tabella2026[[#This Row],[DIFFERENZA REDDITO INFERIORE ALLA MEDIA DALLA MEDIA]]*Tabella2026[[#This Row],[POP_2024]]</f>
        <v>0</v>
      </c>
      <c r="P869" s="3">
        <f>+Tabella2026[[#This Row],[POPOLAZIONE PER DIFFERENZA ]]/SUM(Tabella2026[[POPOLAZIONE PER DIFFERENZA ]])</f>
        <v>0</v>
      </c>
      <c r="Q869" s="3">
        <f>+Tabella2026[[#This Row],[INCIDENZA POPOLAZIONE PER DIFFERENZA]]*(PLAFOND-SUM(Tabella2026[CONTRIBUTO SULLA BASE DELLA POPOLAZIONE]))</f>
        <v>0</v>
      </c>
      <c r="R869" s="3">
        <f>+Tabella2026[[#This Row],[CONTRIBUTO SULLA BASE DELLA POPOLAZIONE]]+Tabella2026[[#This Row],[CONTRIBUTO SULLA BASE DEL REDDITO]]</f>
        <v>65743.969980284834</v>
      </c>
      <c r="S869" s="3">
        <f>+Tabella2026[[#This Row],[CONTRIBUTO TOTALE]]/(PLAFOND/N_TESSERE)</f>
        <v>131.48793996056966</v>
      </c>
      <c r="T869" s="3">
        <f>+MAX(CEILING(Tabella2026[[#This Row],[preDEF1]],1),1)</f>
        <v>132</v>
      </c>
      <c r="U869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869" s="21">
        <f>+Tabella2026[[#This Row],[DEF - n. card]]*(PLAFOND/N_TESSERE)</f>
        <v>65500</v>
      </c>
      <c r="W869" s="18"/>
    </row>
    <row r="870" spans="2:23" x14ac:dyDescent="0.25">
      <c r="B870" s="1" t="s">
        <v>1716</v>
      </c>
      <c r="C870" s="2">
        <v>75092</v>
      </c>
      <c r="D870" s="1" t="s">
        <v>1717</v>
      </c>
      <c r="E870" s="1" t="s">
        <v>33</v>
      </c>
      <c r="F870" s="1" t="s">
        <v>132</v>
      </c>
      <c r="G870" s="1" t="s">
        <v>1059</v>
      </c>
      <c r="H870" s="1" t="s">
        <v>15836</v>
      </c>
      <c r="I870" s="5">
        <v>13142</v>
      </c>
      <c r="J870" s="5">
        <v>151741483</v>
      </c>
      <c r="K870" s="3">
        <f>+Tabella2026[[#This Row],[POP_2024]]/SUM(Tabella2026[POP_2024])</f>
        <v>2.2295941073296948E-4</v>
      </c>
      <c r="L870" s="3">
        <f>+Tabella2026[[#This Row],[INCIDENZA POPOLAZIONE]]*(PLAFOND/2)</f>
        <v>65639.083300228158</v>
      </c>
      <c r="M870" s="3">
        <f>+IFERROR(Tabella2026[[#This Row],[reddito_2024]]/Tabella2026[[#This Row],[POP_2024]],"")</f>
        <v>11546.300639172119</v>
      </c>
      <c r="N870" s="3">
        <f>+IF(Tabella2026[[#This Row],[REDDITO COMPLESSIVO PROCAPITE]]&lt;media_aggr_reddito_pc,(media_aggr_reddito_pc-Tabella2026[[#This Row],[REDDITO COMPLESSIVO PROCAPITE]]),0)</f>
        <v>6278.7654234366219</v>
      </c>
      <c r="O870" s="3">
        <f>+Tabella2026[[#This Row],[DIFFERENZA REDDITO INFERIORE ALLA MEDIA DALLA MEDIA]]*Tabella2026[[#This Row],[POP_2024]]</f>
        <v>82515535.194804087</v>
      </c>
      <c r="P870" s="3">
        <f>+Tabella2026[[#This Row],[POPOLAZIONE PER DIFFERENZA ]]/SUM(Tabella2026[[POPOLAZIONE PER DIFFERENZA ]])</f>
        <v>7.3206306237121022E-4</v>
      </c>
      <c r="Q870" s="3">
        <f>+Tabella2026[[#This Row],[INCIDENZA POPOLAZIONE PER DIFFERENZA]]*(PLAFOND-SUM(Tabella2026[CONTRIBUTO SULLA BASE DELLA POPOLAZIONE]))</f>
        <v>215518.81651478837</v>
      </c>
      <c r="R870" s="3">
        <f>+Tabella2026[[#This Row],[CONTRIBUTO SULLA BASE DELLA POPOLAZIONE]]+Tabella2026[[#This Row],[CONTRIBUTO SULLA BASE DEL REDDITO]]</f>
        <v>281157.89981501654</v>
      </c>
      <c r="S870" s="3">
        <f>+Tabella2026[[#This Row],[CONTRIBUTO TOTALE]]/(PLAFOND/N_TESSERE)</f>
        <v>562.3157996300331</v>
      </c>
      <c r="T870" s="3">
        <f>+MAX(CEILING(Tabella2026[[#This Row],[preDEF1]],1),1)</f>
        <v>563</v>
      </c>
      <c r="U870" s="9">
        <f xml:space="preserve"> IF(ROW(Tabella2026[[#This Row],[preDEF2]]) - ROW(Tabella2026[[#Headers],[preDEF2]])&lt;=ABS(SUM(Tabella2026[preDEF2])-N_TESSERE),Tabella2026[[#This Row],[preDEF2]]-1,Tabella2026[[#This Row],[preDEF2]])</f>
        <v>562</v>
      </c>
      <c r="V870" s="21">
        <f>+Tabella2026[[#This Row],[DEF - n. card]]*(PLAFOND/N_TESSERE)</f>
        <v>281000</v>
      </c>
      <c r="W870" s="18"/>
    </row>
    <row r="871" spans="2:23" x14ac:dyDescent="0.25">
      <c r="B871" s="1" t="s">
        <v>1744</v>
      </c>
      <c r="C871" s="2">
        <v>28069</v>
      </c>
      <c r="D871" s="1" t="s">
        <v>1745</v>
      </c>
      <c r="E871" s="1" t="s">
        <v>38</v>
      </c>
      <c r="F871" s="1" t="s">
        <v>45</v>
      </c>
      <c r="G871" s="1" t="s">
        <v>1059</v>
      </c>
      <c r="H871" s="1" t="s">
        <v>15835</v>
      </c>
      <c r="I871" s="5">
        <v>13133</v>
      </c>
      <c r="J871" s="5">
        <v>280329330</v>
      </c>
      <c r="K871" s="3">
        <f>+Tabella2026[[#This Row],[POP_2024]]/SUM(Tabella2026[POP_2024])</f>
        <v>2.228067220480968E-4</v>
      </c>
      <c r="L871" s="3">
        <f>+Tabella2026[[#This Row],[INCIDENZA POPOLAZIONE]]*(PLAFOND/2)</f>
        <v>65594.131865918156</v>
      </c>
      <c r="M871" s="3">
        <f>+IFERROR(Tabella2026[[#This Row],[reddito_2024]]/Tabella2026[[#This Row],[POP_2024]],"")</f>
        <v>21345.414604431586</v>
      </c>
      <c r="N871" s="3">
        <f>+IF(Tabella2026[[#This Row],[REDDITO COMPLESSIVO PROCAPITE]]&lt;media_aggr_reddito_pc,(media_aggr_reddito_pc-Tabella2026[[#This Row],[REDDITO COMPLESSIVO PROCAPITE]]),0)</f>
        <v>0</v>
      </c>
      <c r="O871" s="3">
        <f>+Tabella2026[[#This Row],[DIFFERENZA REDDITO INFERIORE ALLA MEDIA DALLA MEDIA]]*Tabella2026[[#This Row],[POP_2024]]</f>
        <v>0</v>
      </c>
      <c r="P871" s="3">
        <f>+Tabella2026[[#This Row],[POPOLAZIONE PER DIFFERENZA ]]/SUM(Tabella2026[[POPOLAZIONE PER DIFFERENZA ]])</f>
        <v>0</v>
      </c>
      <c r="Q871" s="3">
        <f>+Tabella2026[[#This Row],[INCIDENZA POPOLAZIONE PER DIFFERENZA]]*(PLAFOND-SUM(Tabella2026[CONTRIBUTO SULLA BASE DELLA POPOLAZIONE]))</f>
        <v>0</v>
      </c>
      <c r="R871" s="3">
        <f>+Tabella2026[[#This Row],[CONTRIBUTO SULLA BASE DELLA POPOLAZIONE]]+Tabella2026[[#This Row],[CONTRIBUTO SULLA BASE DEL REDDITO]]</f>
        <v>65594.131865918156</v>
      </c>
      <c r="S871" s="3">
        <f>+Tabella2026[[#This Row],[CONTRIBUTO TOTALE]]/(PLAFOND/N_TESSERE)</f>
        <v>131.18826373183632</v>
      </c>
      <c r="T871" s="3">
        <f>+MAX(CEILING(Tabella2026[[#This Row],[preDEF1]],1),1)</f>
        <v>132</v>
      </c>
      <c r="U871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871" s="21">
        <f>+Tabella2026[[#This Row],[DEF - n. card]]*(PLAFOND/N_TESSERE)</f>
        <v>65500</v>
      </c>
      <c r="W871" s="18"/>
    </row>
    <row r="872" spans="2:23" x14ac:dyDescent="0.25">
      <c r="B872" s="1" t="s">
        <v>1856</v>
      </c>
      <c r="C872" s="2">
        <v>82071</v>
      </c>
      <c r="D872" s="1" t="s">
        <v>1857</v>
      </c>
      <c r="E872" s="1" t="s">
        <v>21</v>
      </c>
      <c r="F872" s="1" t="s">
        <v>20</v>
      </c>
      <c r="G872" s="1" t="s">
        <v>1059</v>
      </c>
      <c r="H872" s="1" t="s">
        <v>15836</v>
      </c>
      <c r="I872" s="5">
        <v>13111</v>
      </c>
      <c r="J872" s="5">
        <v>146033644</v>
      </c>
      <c r="K872" s="3">
        <f>+Tabella2026[[#This Row],[POP_2024]]/SUM(Tabella2026[POP_2024])</f>
        <v>2.2243348304063024E-4</v>
      </c>
      <c r="L872" s="3">
        <f>+Tabella2026[[#This Row],[INCIDENZA POPOLAZIONE]]*(PLAFOND/2)</f>
        <v>65484.250582049266</v>
      </c>
      <c r="M872" s="3">
        <f>+IFERROR(Tabella2026[[#This Row],[reddito_2024]]/Tabella2026[[#This Row],[POP_2024]],"")</f>
        <v>11138.253680115933</v>
      </c>
      <c r="N872" s="3">
        <f>+IF(Tabella2026[[#This Row],[REDDITO COMPLESSIVO PROCAPITE]]&lt;media_aggr_reddito_pc,(media_aggr_reddito_pc-Tabella2026[[#This Row],[REDDITO COMPLESSIVO PROCAPITE]]),0)</f>
        <v>6686.812382492808</v>
      </c>
      <c r="O872" s="3">
        <f>+Tabella2026[[#This Row],[DIFFERENZA REDDITO INFERIORE ALLA MEDIA DALLA MEDIA]]*Tabella2026[[#This Row],[POP_2024]]</f>
        <v>87670797.146863207</v>
      </c>
      <c r="P872" s="3">
        <f>+Tabella2026[[#This Row],[POPOLAZIONE PER DIFFERENZA ]]/SUM(Tabella2026[[POPOLAZIONE PER DIFFERENZA ]])</f>
        <v>7.7779962389311656E-4</v>
      </c>
      <c r="Q872" s="3">
        <f>+Tabella2026[[#This Row],[INCIDENZA POPOLAZIONE PER DIFFERENZA]]*(PLAFOND-SUM(Tabella2026[CONTRIBUTO SULLA BASE DELLA POPOLAZIONE]))</f>
        <v>228983.62592441653</v>
      </c>
      <c r="R872" s="3">
        <f>+Tabella2026[[#This Row],[CONTRIBUTO SULLA BASE DELLA POPOLAZIONE]]+Tabella2026[[#This Row],[CONTRIBUTO SULLA BASE DEL REDDITO]]</f>
        <v>294467.87650646578</v>
      </c>
      <c r="S872" s="3">
        <f>+Tabella2026[[#This Row],[CONTRIBUTO TOTALE]]/(PLAFOND/N_TESSERE)</f>
        <v>588.93575301293151</v>
      </c>
      <c r="T872" s="3">
        <f>+MAX(CEILING(Tabella2026[[#This Row],[preDEF1]],1),1)</f>
        <v>589</v>
      </c>
      <c r="U872" s="9">
        <f xml:space="preserve"> IF(ROW(Tabella2026[[#This Row],[preDEF2]]) - ROW(Tabella2026[[#Headers],[preDEF2]])&lt;=ABS(SUM(Tabella2026[preDEF2])-N_TESSERE),Tabella2026[[#This Row],[preDEF2]]-1,Tabella2026[[#This Row],[preDEF2]])</f>
        <v>588</v>
      </c>
      <c r="V872" s="21">
        <f>+Tabella2026[[#This Row],[DEF - n. card]]*(PLAFOND/N_TESSERE)</f>
        <v>294000</v>
      </c>
      <c r="W872" s="18"/>
    </row>
    <row r="873" spans="2:23" x14ac:dyDescent="0.25">
      <c r="B873" s="1" t="s">
        <v>1826</v>
      </c>
      <c r="C873" s="2">
        <v>58075</v>
      </c>
      <c r="D873" s="1" t="s">
        <v>1827</v>
      </c>
      <c r="E873" s="1" t="s">
        <v>8</v>
      </c>
      <c r="F873" s="1" t="s">
        <v>7</v>
      </c>
      <c r="G873" s="1" t="s">
        <v>1059</v>
      </c>
      <c r="H873" s="1" t="s">
        <v>15834</v>
      </c>
      <c r="I873" s="5">
        <v>13110</v>
      </c>
      <c r="J873" s="5">
        <v>192436780</v>
      </c>
      <c r="K873" s="3">
        <f>+Tabella2026[[#This Row],[POP_2024]]/SUM(Tabella2026[POP_2024])</f>
        <v>2.2241651763119997E-4</v>
      </c>
      <c r="L873" s="3">
        <f>+Tabella2026[[#This Row],[INCIDENZA POPOLAZIONE]]*(PLAFOND/2)</f>
        <v>65479.255978237044</v>
      </c>
      <c r="M873" s="3">
        <f>+IFERROR(Tabella2026[[#This Row],[reddito_2024]]/Tabella2026[[#This Row],[POP_2024]],"")</f>
        <v>14678.625476735317</v>
      </c>
      <c r="N873" s="3">
        <f>+IF(Tabella2026[[#This Row],[REDDITO COMPLESSIVO PROCAPITE]]&lt;media_aggr_reddito_pc,(media_aggr_reddito_pc-Tabella2026[[#This Row],[REDDITO COMPLESSIVO PROCAPITE]]),0)</f>
        <v>3146.4405858734244</v>
      </c>
      <c r="O873" s="3">
        <f>+Tabella2026[[#This Row],[DIFFERENZA REDDITO INFERIORE ALLA MEDIA DALLA MEDIA]]*Tabella2026[[#This Row],[POP_2024]]</f>
        <v>41249836.080800593</v>
      </c>
      <c r="P873" s="3">
        <f>+Tabella2026[[#This Row],[POPOLAZIONE PER DIFFERENZA ]]/SUM(Tabella2026[[POPOLAZIONE PER DIFFERENZA ]])</f>
        <v>3.6596116418963524E-4</v>
      </c>
      <c r="Q873" s="3">
        <f>+Tabella2026[[#This Row],[INCIDENZA POPOLAZIONE PER DIFFERENZA]]*(PLAFOND-SUM(Tabella2026[CONTRIBUTO SULLA BASE DELLA POPOLAZIONE]))</f>
        <v>107738.69226655591</v>
      </c>
      <c r="R873" s="3">
        <f>+Tabella2026[[#This Row],[CONTRIBUTO SULLA BASE DELLA POPOLAZIONE]]+Tabella2026[[#This Row],[CONTRIBUTO SULLA BASE DEL REDDITO]]</f>
        <v>173217.94824479296</v>
      </c>
      <c r="S873" s="3">
        <f>+Tabella2026[[#This Row],[CONTRIBUTO TOTALE]]/(PLAFOND/N_TESSERE)</f>
        <v>346.4358964895859</v>
      </c>
      <c r="T873" s="3">
        <f>+MAX(CEILING(Tabella2026[[#This Row],[preDEF1]],1),1)</f>
        <v>347</v>
      </c>
      <c r="U873" s="9">
        <f xml:space="preserve"> IF(ROW(Tabella2026[[#This Row],[preDEF2]]) - ROW(Tabella2026[[#Headers],[preDEF2]])&lt;=ABS(SUM(Tabella2026[preDEF2])-N_TESSERE),Tabella2026[[#This Row],[preDEF2]]-1,Tabella2026[[#This Row],[preDEF2]])</f>
        <v>346</v>
      </c>
      <c r="V873" s="21">
        <f>+Tabella2026[[#This Row],[DEF - n. card]]*(PLAFOND/N_TESSERE)</f>
        <v>173000</v>
      </c>
      <c r="W873" s="18"/>
    </row>
    <row r="874" spans="2:23" x14ac:dyDescent="0.25">
      <c r="B874" s="1" t="s">
        <v>1766</v>
      </c>
      <c r="C874" s="2">
        <v>26009</v>
      </c>
      <c r="D874" s="1" t="s">
        <v>1767</v>
      </c>
      <c r="E874" s="1" t="s">
        <v>38</v>
      </c>
      <c r="F874" s="1" t="s">
        <v>150</v>
      </c>
      <c r="G874" s="1" t="s">
        <v>1059</v>
      </c>
      <c r="H874" s="1" t="s">
        <v>15835</v>
      </c>
      <c r="I874" s="5">
        <v>13074</v>
      </c>
      <c r="J874" s="5">
        <v>271190925</v>
      </c>
      <c r="K874" s="3">
        <f>+Tabella2026[[#This Row],[POP_2024]]/SUM(Tabella2026[POP_2024])</f>
        <v>2.2180576289170925E-4</v>
      </c>
      <c r="L874" s="3">
        <f>+Tabella2026[[#This Row],[INCIDENZA POPOLAZIONE]]*(PLAFOND/2)</f>
        <v>65299.45024099703</v>
      </c>
      <c r="M874" s="3">
        <f>+IFERROR(Tabella2026[[#This Row],[reddito_2024]]/Tabella2026[[#This Row],[POP_2024]],"")</f>
        <v>20742.76617714548</v>
      </c>
      <c r="N874" s="3">
        <f>+IF(Tabella2026[[#This Row],[REDDITO COMPLESSIVO PROCAPITE]]&lt;media_aggr_reddito_pc,(media_aggr_reddito_pc-Tabella2026[[#This Row],[REDDITO COMPLESSIVO PROCAPITE]]),0)</f>
        <v>0</v>
      </c>
      <c r="O874" s="3">
        <f>+Tabella2026[[#This Row],[DIFFERENZA REDDITO INFERIORE ALLA MEDIA DALLA MEDIA]]*Tabella2026[[#This Row],[POP_2024]]</f>
        <v>0</v>
      </c>
      <c r="P874" s="3">
        <f>+Tabella2026[[#This Row],[POPOLAZIONE PER DIFFERENZA ]]/SUM(Tabella2026[[POPOLAZIONE PER DIFFERENZA ]])</f>
        <v>0</v>
      </c>
      <c r="Q874" s="3">
        <f>+Tabella2026[[#This Row],[INCIDENZA POPOLAZIONE PER DIFFERENZA]]*(PLAFOND-SUM(Tabella2026[CONTRIBUTO SULLA BASE DELLA POPOLAZIONE]))</f>
        <v>0</v>
      </c>
      <c r="R874" s="3">
        <f>+Tabella2026[[#This Row],[CONTRIBUTO SULLA BASE DELLA POPOLAZIONE]]+Tabella2026[[#This Row],[CONTRIBUTO SULLA BASE DEL REDDITO]]</f>
        <v>65299.45024099703</v>
      </c>
      <c r="S874" s="3">
        <f>+Tabella2026[[#This Row],[CONTRIBUTO TOTALE]]/(PLAFOND/N_TESSERE)</f>
        <v>130.59890048199406</v>
      </c>
      <c r="T874" s="3">
        <f>+MAX(CEILING(Tabella2026[[#This Row],[preDEF1]],1),1)</f>
        <v>131</v>
      </c>
      <c r="U874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874" s="21">
        <f>+Tabella2026[[#This Row],[DEF - n. card]]*(PLAFOND/N_TESSERE)</f>
        <v>65000</v>
      </c>
      <c r="W874" s="18"/>
    </row>
    <row r="875" spans="2:23" x14ac:dyDescent="0.25">
      <c r="B875" s="1" t="s">
        <v>1818</v>
      </c>
      <c r="C875" s="2">
        <v>24104</v>
      </c>
      <c r="D875" s="1" t="s">
        <v>1819</v>
      </c>
      <c r="E875" s="1" t="s">
        <v>38</v>
      </c>
      <c r="F875" s="1" t="s">
        <v>106</v>
      </c>
      <c r="G875" s="1" t="s">
        <v>1059</v>
      </c>
      <c r="H875" s="1" t="s">
        <v>15835</v>
      </c>
      <c r="I875" s="5">
        <v>13069</v>
      </c>
      <c r="J875" s="5">
        <v>240331340</v>
      </c>
      <c r="K875" s="3">
        <f>+Tabella2026[[#This Row],[POP_2024]]/SUM(Tabella2026[POP_2024])</f>
        <v>2.2172093584455776E-4</v>
      </c>
      <c r="L875" s="3">
        <f>+Tabella2026[[#This Row],[INCIDENZA POPOLAZIONE]]*(PLAFOND/2)</f>
        <v>65274.477221935922</v>
      </c>
      <c r="M875" s="3">
        <f>+IFERROR(Tabella2026[[#This Row],[reddito_2024]]/Tabella2026[[#This Row],[POP_2024]],"")</f>
        <v>18389.420766699823</v>
      </c>
      <c r="N875" s="3">
        <f>+IF(Tabella2026[[#This Row],[REDDITO COMPLESSIVO PROCAPITE]]&lt;media_aggr_reddito_pc,(media_aggr_reddito_pc-Tabella2026[[#This Row],[REDDITO COMPLESSIVO PROCAPITE]]),0)</f>
        <v>0</v>
      </c>
      <c r="O875" s="3">
        <f>+Tabella2026[[#This Row],[DIFFERENZA REDDITO INFERIORE ALLA MEDIA DALLA MEDIA]]*Tabella2026[[#This Row],[POP_2024]]</f>
        <v>0</v>
      </c>
      <c r="P875" s="3">
        <f>+Tabella2026[[#This Row],[POPOLAZIONE PER DIFFERENZA ]]/SUM(Tabella2026[[POPOLAZIONE PER DIFFERENZA ]])</f>
        <v>0</v>
      </c>
      <c r="Q875" s="3">
        <f>+Tabella2026[[#This Row],[INCIDENZA POPOLAZIONE PER DIFFERENZA]]*(PLAFOND-SUM(Tabella2026[CONTRIBUTO SULLA BASE DELLA POPOLAZIONE]))</f>
        <v>0</v>
      </c>
      <c r="R875" s="3">
        <f>+Tabella2026[[#This Row],[CONTRIBUTO SULLA BASE DELLA POPOLAZIONE]]+Tabella2026[[#This Row],[CONTRIBUTO SULLA BASE DEL REDDITO]]</f>
        <v>65274.477221935922</v>
      </c>
      <c r="S875" s="3">
        <f>+Tabella2026[[#This Row],[CONTRIBUTO TOTALE]]/(PLAFOND/N_TESSERE)</f>
        <v>130.54895444387185</v>
      </c>
      <c r="T875" s="3">
        <f>+MAX(CEILING(Tabella2026[[#This Row],[preDEF1]],1),1)</f>
        <v>131</v>
      </c>
      <c r="U875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875" s="21">
        <f>+Tabella2026[[#This Row],[DEF - n. card]]*(PLAFOND/N_TESSERE)</f>
        <v>65000</v>
      </c>
      <c r="W875" s="18"/>
    </row>
    <row r="876" spans="2:23" x14ac:dyDescent="0.25">
      <c r="B876" s="1" t="s">
        <v>1830</v>
      </c>
      <c r="C876" s="2">
        <v>44045</v>
      </c>
      <c r="D876" s="1" t="s">
        <v>1831</v>
      </c>
      <c r="E876" s="1" t="s">
        <v>117</v>
      </c>
      <c r="F876" s="1" t="s">
        <v>360</v>
      </c>
      <c r="G876" s="1" t="s">
        <v>1059</v>
      </c>
      <c r="H876" s="1" t="s">
        <v>15834</v>
      </c>
      <c r="I876" s="5">
        <v>13067</v>
      </c>
      <c r="J876" s="5">
        <v>197723124</v>
      </c>
      <c r="K876" s="3">
        <f>+Tabella2026[[#This Row],[POP_2024]]/SUM(Tabella2026[POP_2024])</f>
        <v>2.2168700502569718E-4</v>
      </c>
      <c r="L876" s="3">
        <f>+Tabella2026[[#This Row],[INCIDENZA POPOLAZIONE]]*(PLAFOND/2)</f>
        <v>65264.488014311479</v>
      </c>
      <c r="M876" s="3">
        <f>+IFERROR(Tabella2026[[#This Row],[reddito_2024]]/Tabella2026[[#This Row],[POP_2024]],"")</f>
        <v>15131.485727404914</v>
      </c>
      <c r="N876" s="3">
        <f>+IF(Tabella2026[[#This Row],[REDDITO COMPLESSIVO PROCAPITE]]&lt;media_aggr_reddito_pc,(media_aggr_reddito_pc-Tabella2026[[#This Row],[REDDITO COMPLESSIVO PROCAPITE]]),0)</f>
        <v>2693.5803352038274</v>
      </c>
      <c r="O876" s="3">
        <f>+Tabella2026[[#This Row],[DIFFERENZA REDDITO INFERIORE ALLA MEDIA DALLA MEDIA]]*Tabella2026[[#This Row],[POP_2024]]</f>
        <v>35197014.240108415</v>
      </c>
      <c r="P876" s="3">
        <f>+Tabella2026[[#This Row],[POPOLAZIONE PER DIFFERENZA ]]/SUM(Tabella2026[[POPOLAZIONE PER DIFFERENZA ]])</f>
        <v>3.122616119510953E-4</v>
      </c>
      <c r="Q876" s="3">
        <f>+Tabella2026[[#This Row],[INCIDENZA POPOLAZIONE PER DIFFERENZA]]*(PLAFOND-SUM(Tabella2026[CONTRIBUTO SULLA BASE DELLA POPOLAZIONE]))</f>
        <v>91929.584362193869</v>
      </c>
      <c r="R876" s="3">
        <f>+Tabella2026[[#This Row],[CONTRIBUTO SULLA BASE DELLA POPOLAZIONE]]+Tabella2026[[#This Row],[CONTRIBUTO SULLA BASE DEL REDDITO]]</f>
        <v>157194.07237650536</v>
      </c>
      <c r="S876" s="3">
        <f>+Tabella2026[[#This Row],[CONTRIBUTO TOTALE]]/(PLAFOND/N_TESSERE)</f>
        <v>314.38814475301069</v>
      </c>
      <c r="T876" s="3">
        <f>+MAX(CEILING(Tabella2026[[#This Row],[preDEF1]],1),1)</f>
        <v>315</v>
      </c>
      <c r="U876" s="9">
        <f xml:space="preserve"> IF(ROW(Tabella2026[[#This Row],[preDEF2]]) - ROW(Tabella2026[[#Headers],[preDEF2]])&lt;=ABS(SUM(Tabella2026[preDEF2])-N_TESSERE),Tabella2026[[#This Row],[preDEF2]]-1,Tabella2026[[#This Row],[preDEF2]])</f>
        <v>314</v>
      </c>
      <c r="V876" s="21">
        <f>+Tabella2026[[#This Row],[DEF - n. card]]*(PLAFOND/N_TESSERE)</f>
        <v>157000</v>
      </c>
      <c r="W876" s="18"/>
    </row>
    <row r="877" spans="2:23" x14ac:dyDescent="0.25">
      <c r="B877" s="1" t="s">
        <v>1834</v>
      </c>
      <c r="C877" s="2">
        <v>42022</v>
      </c>
      <c r="D877" s="1" t="s">
        <v>1835</v>
      </c>
      <c r="E877" s="1" t="s">
        <v>117</v>
      </c>
      <c r="F877" s="1" t="s">
        <v>116</v>
      </c>
      <c r="G877" s="1" t="s">
        <v>1059</v>
      </c>
      <c r="H877" s="1" t="s">
        <v>15834</v>
      </c>
      <c r="I877" s="5">
        <v>13066</v>
      </c>
      <c r="J877" s="5">
        <v>236056393</v>
      </c>
      <c r="K877" s="3">
        <f>+Tabella2026[[#This Row],[POP_2024]]/SUM(Tabella2026[POP_2024])</f>
        <v>2.2167003961626687E-4</v>
      </c>
      <c r="L877" s="3">
        <f>+Tabella2026[[#This Row],[INCIDENZA POPOLAZIONE]]*(PLAFOND/2)</f>
        <v>65259.493410499257</v>
      </c>
      <c r="M877" s="3">
        <f>+IFERROR(Tabella2026[[#This Row],[reddito_2024]]/Tabella2026[[#This Row],[POP_2024]],"")</f>
        <v>18066.462038879534</v>
      </c>
      <c r="N877" s="3">
        <f>+IF(Tabella2026[[#This Row],[REDDITO COMPLESSIVO PROCAPITE]]&lt;media_aggr_reddito_pc,(media_aggr_reddito_pc-Tabella2026[[#This Row],[REDDITO COMPLESSIVO PROCAPITE]]),0)</f>
        <v>0</v>
      </c>
      <c r="O877" s="3">
        <f>+Tabella2026[[#This Row],[DIFFERENZA REDDITO INFERIORE ALLA MEDIA DALLA MEDIA]]*Tabella2026[[#This Row],[POP_2024]]</f>
        <v>0</v>
      </c>
      <c r="P877" s="3">
        <f>+Tabella2026[[#This Row],[POPOLAZIONE PER DIFFERENZA ]]/SUM(Tabella2026[[POPOLAZIONE PER DIFFERENZA ]])</f>
        <v>0</v>
      </c>
      <c r="Q877" s="3">
        <f>+Tabella2026[[#This Row],[INCIDENZA POPOLAZIONE PER DIFFERENZA]]*(PLAFOND-SUM(Tabella2026[CONTRIBUTO SULLA BASE DELLA POPOLAZIONE]))</f>
        <v>0</v>
      </c>
      <c r="R877" s="3">
        <f>+Tabella2026[[#This Row],[CONTRIBUTO SULLA BASE DELLA POPOLAZIONE]]+Tabella2026[[#This Row],[CONTRIBUTO SULLA BASE DEL REDDITO]]</f>
        <v>65259.493410499257</v>
      </c>
      <c r="S877" s="3">
        <f>+Tabella2026[[#This Row],[CONTRIBUTO TOTALE]]/(PLAFOND/N_TESSERE)</f>
        <v>130.51898682099852</v>
      </c>
      <c r="T877" s="3">
        <f>+MAX(CEILING(Tabella2026[[#This Row],[preDEF1]],1),1)</f>
        <v>131</v>
      </c>
      <c r="U877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877" s="21">
        <f>+Tabella2026[[#This Row],[DEF - n. card]]*(PLAFOND/N_TESSERE)</f>
        <v>65000</v>
      </c>
      <c r="W877" s="18"/>
    </row>
    <row r="878" spans="2:23" x14ac:dyDescent="0.25">
      <c r="B878" s="1" t="s">
        <v>1864</v>
      </c>
      <c r="C878" s="2">
        <v>61043</v>
      </c>
      <c r="D878" s="1" t="s">
        <v>1865</v>
      </c>
      <c r="E878" s="1" t="s">
        <v>15</v>
      </c>
      <c r="F878" s="1" t="s">
        <v>184</v>
      </c>
      <c r="G878" s="1" t="s">
        <v>1059</v>
      </c>
      <c r="H878" s="1" t="s">
        <v>15836</v>
      </c>
      <c r="I878" s="5">
        <v>13060</v>
      </c>
      <c r="J878" s="5">
        <v>136115650</v>
      </c>
      <c r="K878" s="3">
        <f>+Tabella2026[[#This Row],[POP_2024]]/SUM(Tabella2026[POP_2024])</f>
        <v>2.2156824715968508E-4</v>
      </c>
      <c r="L878" s="3">
        <f>+Tabella2026[[#This Row],[INCIDENZA POPOLAZIONE]]*(PLAFOND/2)</f>
        <v>65229.52578762592</v>
      </c>
      <c r="M878" s="3">
        <f>+IFERROR(Tabella2026[[#This Row],[reddito_2024]]/Tabella2026[[#This Row],[POP_2024]],"")</f>
        <v>10422.331546707504</v>
      </c>
      <c r="N878" s="3">
        <f>+IF(Tabella2026[[#This Row],[REDDITO COMPLESSIVO PROCAPITE]]&lt;media_aggr_reddito_pc,(media_aggr_reddito_pc-Tabella2026[[#This Row],[REDDITO COMPLESSIVO PROCAPITE]]),0)</f>
        <v>7402.7345159012366</v>
      </c>
      <c r="O878" s="3">
        <f>+Tabella2026[[#This Row],[DIFFERENZA REDDITO INFERIORE ALLA MEDIA DALLA MEDIA]]*Tabella2026[[#This Row],[POP_2024]]</f>
        <v>96679712.777670145</v>
      </c>
      <c r="P878" s="3">
        <f>+Tabella2026[[#This Row],[POPOLAZIONE PER DIFFERENZA ]]/SUM(Tabella2026[[POPOLAZIONE PER DIFFERENZA ]])</f>
        <v>8.5772511125452777E-4</v>
      </c>
      <c r="Q878" s="3">
        <f>+Tabella2026[[#This Row],[INCIDENZA POPOLAZIONE PER DIFFERENZA]]*(PLAFOND-SUM(Tabella2026[CONTRIBUTO SULLA BASE DELLA POPOLAZIONE]))</f>
        <v>252513.62945950055</v>
      </c>
      <c r="R878" s="3">
        <f>+Tabella2026[[#This Row],[CONTRIBUTO SULLA BASE DELLA POPOLAZIONE]]+Tabella2026[[#This Row],[CONTRIBUTO SULLA BASE DEL REDDITO]]</f>
        <v>317743.15524712647</v>
      </c>
      <c r="S878" s="3">
        <f>+Tabella2026[[#This Row],[CONTRIBUTO TOTALE]]/(PLAFOND/N_TESSERE)</f>
        <v>635.48631049425296</v>
      </c>
      <c r="T878" s="3">
        <f>+MAX(CEILING(Tabella2026[[#This Row],[preDEF1]],1),1)</f>
        <v>636</v>
      </c>
      <c r="U878" s="9">
        <f xml:space="preserve"> IF(ROW(Tabella2026[[#This Row],[preDEF2]]) - ROW(Tabella2026[[#Headers],[preDEF2]])&lt;=ABS(SUM(Tabella2026[preDEF2])-N_TESSERE),Tabella2026[[#This Row],[preDEF2]]-1,Tabella2026[[#This Row],[preDEF2]])</f>
        <v>635</v>
      </c>
      <c r="V878" s="21">
        <f>+Tabella2026[[#This Row],[DEF - n. card]]*(PLAFOND/N_TESSERE)</f>
        <v>317500</v>
      </c>
      <c r="W878" s="18"/>
    </row>
    <row r="879" spans="2:23" x14ac:dyDescent="0.25">
      <c r="B879" s="1" t="s">
        <v>1786</v>
      </c>
      <c r="C879" s="2">
        <v>83009</v>
      </c>
      <c r="D879" s="1" t="s">
        <v>1787</v>
      </c>
      <c r="E879" s="1" t="s">
        <v>21</v>
      </c>
      <c r="F879" s="1" t="s">
        <v>42</v>
      </c>
      <c r="G879" s="1" t="s">
        <v>1059</v>
      </c>
      <c r="H879" s="1" t="s">
        <v>15836</v>
      </c>
      <c r="I879" s="5">
        <v>13053</v>
      </c>
      <c r="J879" s="5">
        <v>183273965</v>
      </c>
      <c r="K879" s="3">
        <f>+Tabella2026[[#This Row],[POP_2024]]/SUM(Tabella2026[POP_2024])</f>
        <v>2.2144948929367299E-4</v>
      </c>
      <c r="L879" s="3">
        <f>+Tabella2026[[#This Row],[INCIDENZA POPOLAZIONE]]*(PLAFOND/2)</f>
        <v>65194.563560940354</v>
      </c>
      <c r="M879" s="3">
        <f>+IFERROR(Tabella2026[[#This Row],[reddito_2024]]/Tabella2026[[#This Row],[POP_2024]],"")</f>
        <v>14040.754232743431</v>
      </c>
      <c r="N879" s="3">
        <f>+IF(Tabella2026[[#This Row],[REDDITO COMPLESSIVO PROCAPITE]]&lt;media_aggr_reddito_pc,(media_aggr_reddito_pc-Tabella2026[[#This Row],[REDDITO COMPLESSIVO PROCAPITE]]),0)</f>
        <v>3784.3118298653098</v>
      </c>
      <c r="O879" s="3">
        <f>+Tabella2026[[#This Row],[DIFFERENZA REDDITO INFERIORE ALLA MEDIA DALLA MEDIA]]*Tabella2026[[#This Row],[POP_2024]]</f>
        <v>49396622.315231889</v>
      </c>
      <c r="P879" s="3">
        <f>+Tabella2026[[#This Row],[POPOLAZIONE PER DIFFERENZA ]]/SUM(Tabella2026[[POPOLAZIONE PER DIFFERENZA ]])</f>
        <v>4.3823799382155333E-4</v>
      </c>
      <c r="Q879" s="3">
        <f>+Tabella2026[[#This Row],[INCIDENZA POPOLAZIONE PER DIFFERENZA]]*(PLAFOND-SUM(Tabella2026[CONTRIBUTO SULLA BASE DELLA POPOLAZIONE]))</f>
        <v>129016.93670257046</v>
      </c>
      <c r="R879" s="3">
        <f>+Tabella2026[[#This Row],[CONTRIBUTO SULLA BASE DELLA POPOLAZIONE]]+Tabella2026[[#This Row],[CONTRIBUTO SULLA BASE DEL REDDITO]]</f>
        <v>194211.5002635108</v>
      </c>
      <c r="S879" s="3">
        <f>+Tabella2026[[#This Row],[CONTRIBUTO TOTALE]]/(PLAFOND/N_TESSERE)</f>
        <v>388.4230005270216</v>
      </c>
      <c r="T879" s="3">
        <f>+MAX(CEILING(Tabella2026[[#This Row],[preDEF1]],1),1)</f>
        <v>389</v>
      </c>
      <c r="U879" s="9">
        <f xml:space="preserve"> IF(ROW(Tabella2026[[#This Row],[preDEF2]]) - ROW(Tabella2026[[#Headers],[preDEF2]])&lt;=ABS(SUM(Tabella2026[preDEF2])-N_TESSERE),Tabella2026[[#This Row],[preDEF2]]-1,Tabella2026[[#This Row],[preDEF2]])</f>
        <v>388</v>
      </c>
      <c r="V879" s="21">
        <f>+Tabella2026[[#This Row],[DEF - n. card]]*(PLAFOND/N_TESSERE)</f>
        <v>194000</v>
      </c>
      <c r="W879" s="18"/>
    </row>
    <row r="880" spans="2:23" x14ac:dyDescent="0.25">
      <c r="B880" s="1" t="s">
        <v>1836</v>
      </c>
      <c r="C880" s="2">
        <v>75020</v>
      </c>
      <c r="D880" s="1" t="s">
        <v>1837</v>
      </c>
      <c r="E880" s="1" t="s">
        <v>33</v>
      </c>
      <c r="F880" s="1" t="s">
        <v>132</v>
      </c>
      <c r="G880" s="1" t="s">
        <v>1059</v>
      </c>
      <c r="H880" s="1" t="s">
        <v>15836</v>
      </c>
      <c r="I880" s="5">
        <v>13044</v>
      </c>
      <c r="J880" s="5">
        <v>189815129</v>
      </c>
      <c r="K880" s="3">
        <f>+Tabella2026[[#This Row],[POP_2024]]/SUM(Tabella2026[POP_2024])</f>
        <v>2.2129680060880031E-4</v>
      </c>
      <c r="L880" s="3">
        <f>+Tabella2026[[#This Row],[INCIDENZA POPOLAZIONE]]*(PLAFOND/2)</f>
        <v>65149.612126630353</v>
      </c>
      <c r="M880" s="3">
        <f>+IFERROR(Tabella2026[[#This Row],[reddito_2024]]/Tabella2026[[#This Row],[POP_2024]],"")</f>
        <v>14551.911146887458</v>
      </c>
      <c r="N880" s="3">
        <f>+IF(Tabella2026[[#This Row],[REDDITO COMPLESSIVO PROCAPITE]]&lt;media_aggr_reddito_pc,(media_aggr_reddito_pc-Tabella2026[[#This Row],[REDDITO COMPLESSIVO PROCAPITE]]),0)</f>
        <v>3273.154915721283</v>
      </c>
      <c r="O880" s="3">
        <f>+Tabella2026[[#This Row],[DIFFERENZA REDDITO INFERIORE ALLA MEDIA DALLA MEDIA]]*Tabella2026[[#This Row],[POP_2024]]</f>
        <v>42695032.720668413</v>
      </c>
      <c r="P880" s="3">
        <f>+Tabella2026[[#This Row],[POPOLAZIONE PER DIFFERENZA ]]/SUM(Tabella2026[[POPOLAZIONE PER DIFFERENZA ]])</f>
        <v>3.7878269016547157E-4</v>
      </c>
      <c r="Q880" s="3">
        <f>+Tabella2026[[#This Row],[INCIDENZA POPOLAZIONE PER DIFFERENZA]]*(PLAFOND-SUM(Tabella2026[CONTRIBUTO SULLA BASE DELLA POPOLAZIONE]))</f>
        <v>111513.33989769766</v>
      </c>
      <c r="R880" s="3">
        <f>+Tabella2026[[#This Row],[CONTRIBUTO SULLA BASE DELLA POPOLAZIONE]]+Tabella2026[[#This Row],[CONTRIBUTO SULLA BASE DEL REDDITO]]</f>
        <v>176662.952024328</v>
      </c>
      <c r="S880" s="3">
        <f>+Tabella2026[[#This Row],[CONTRIBUTO TOTALE]]/(PLAFOND/N_TESSERE)</f>
        <v>353.32590404865601</v>
      </c>
      <c r="T880" s="3">
        <f>+MAX(CEILING(Tabella2026[[#This Row],[preDEF1]],1),1)</f>
        <v>354</v>
      </c>
      <c r="U880" s="9">
        <f xml:space="preserve"> IF(ROW(Tabella2026[[#This Row],[preDEF2]]) - ROW(Tabella2026[[#Headers],[preDEF2]])&lt;=ABS(SUM(Tabella2026[preDEF2])-N_TESSERE),Tabella2026[[#This Row],[preDEF2]]-1,Tabella2026[[#This Row],[preDEF2]])</f>
        <v>353</v>
      </c>
      <c r="V880" s="21">
        <f>+Tabella2026[[#This Row],[DEF - n. card]]*(PLAFOND/N_TESSERE)</f>
        <v>176500</v>
      </c>
      <c r="W880" s="18"/>
    </row>
    <row r="881" spans="2:23" x14ac:dyDescent="0.25">
      <c r="B881" s="1" t="s">
        <v>1736</v>
      </c>
      <c r="C881" s="2">
        <v>113025</v>
      </c>
      <c r="D881" s="1" t="s">
        <v>1737</v>
      </c>
      <c r="E881" s="1" t="s">
        <v>76</v>
      </c>
      <c r="F881" s="1" t="s">
        <v>15837</v>
      </c>
      <c r="G881" s="1" t="s">
        <v>1059</v>
      </c>
      <c r="H881" s="1" t="s">
        <v>15836</v>
      </c>
      <c r="I881" s="5">
        <v>13036</v>
      </c>
      <c r="J881" s="5">
        <v>191448417</v>
      </c>
      <c r="K881" s="3">
        <f>+Tabella2026[[#This Row],[POP_2024]]/SUM(Tabella2026[POP_2024])</f>
        <v>2.2116107733335794E-4</v>
      </c>
      <c r="L881" s="3">
        <f>+Tabella2026[[#This Row],[INCIDENZA POPOLAZIONE]]*(PLAFOND/2)</f>
        <v>65109.65529613258</v>
      </c>
      <c r="M881" s="3">
        <f>+IFERROR(Tabella2026[[#This Row],[reddito_2024]]/Tabella2026[[#This Row],[POP_2024]],"")</f>
        <v>14686.13201902424</v>
      </c>
      <c r="N881" s="3">
        <f>+IF(Tabella2026[[#This Row],[REDDITO COMPLESSIVO PROCAPITE]]&lt;media_aggr_reddito_pc,(media_aggr_reddito_pc-Tabella2026[[#This Row],[REDDITO COMPLESSIVO PROCAPITE]]),0)</f>
        <v>3138.9340435845006</v>
      </c>
      <c r="O881" s="3">
        <f>+Tabella2026[[#This Row],[DIFFERENZA REDDITO INFERIORE ALLA MEDIA DALLA MEDIA]]*Tabella2026[[#This Row],[POP_2024]]</f>
        <v>40919144.19216755</v>
      </c>
      <c r="P881" s="3">
        <f>+Tabella2026[[#This Row],[POPOLAZIONE PER DIFFERENZA ]]/SUM(Tabella2026[[POPOLAZIONE PER DIFFERENZA ]])</f>
        <v>3.6302732492988251E-4</v>
      </c>
      <c r="Q881" s="3">
        <f>+Tabella2026[[#This Row],[INCIDENZA POPOLAZIONE PER DIFFERENZA]]*(PLAFOND-SUM(Tabella2026[CONTRIBUTO SULLA BASE DELLA POPOLAZIONE]))</f>
        <v>106874.97218886415</v>
      </c>
      <c r="R881" s="3">
        <f>+Tabella2026[[#This Row],[CONTRIBUTO SULLA BASE DELLA POPOLAZIONE]]+Tabella2026[[#This Row],[CONTRIBUTO SULLA BASE DEL REDDITO]]</f>
        <v>171984.62748499674</v>
      </c>
      <c r="S881" s="3">
        <f>+Tabella2026[[#This Row],[CONTRIBUTO TOTALE]]/(PLAFOND/N_TESSERE)</f>
        <v>343.96925496999347</v>
      </c>
      <c r="T881" s="3">
        <f>+MAX(CEILING(Tabella2026[[#This Row],[preDEF1]],1),1)</f>
        <v>344</v>
      </c>
      <c r="U881" s="9">
        <f xml:space="preserve"> IF(ROW(Tabella2026[[#This Row],[preDEF2]]) - ROW(Tabella2026[[#Headers],[preDEF2]])&lt;=ABS(SUM(Tabella2026[preDEF2])-N_TESSERE),Tabella2026[[#This Row],[preDEF2]]-1,Tabella2026[[#This Row],[preDEF2]])</f>
        <v>343</v>
      </c>
      <c r="V881" s="21">
        <f>+Tabella2026[[#This Row],[DEF - n. card]]*(PLAFOND/N_TESSERE)</f>
        <v>171500</v>
      </c>
      <c r="W881" s="18"/>
    </row>
    <row r="882" spans="2:23" x14ac:dyDescent="0.25">
      <c r="B882" s="1" t="s">
        <v>1852</v>
      </c>
      <c r="C882" s="2">
        <v>34051</v>
      </c>
      <c r="D882" s="1" t="s">
        <v>1853</v>
      </c>
      <c r="E882" s="1" t="s">
        <v>27</v>
      </c>
      <c r="F882" s="1" t="s">
        <v>52</v>
      </c>
      <c r="G882" s="1" t="s">
        <v>1059</v>
      </c>
      <c r="H882" s="1" t="s">
        <v>15835</v>
      </c>
      <c r="I882" s="5">
        <v>13036</v>
      </c>
      <c r="J882" s="5">
        <v>278462431</v>
      </c>
      <c r="K882" s="3">
        <f>+Tabella2026[[#This Row],[POP_2024]]/SUM(Tabella2026[POP_2024])</f>
        <v>2.2116107733335794E-4</v>
      </c>
      <c r="L882" s="3">
        <f>+Tabella2026[[#This Row],[INCIDENZA POPOLAZIONE]]*(PLAFOND/2)</f>
        <v>65109.65529613258</v>
      </c>
      <c r="M882" s="3">
        <f>+IFERROR(Tabella2026[[#This Row],[reddito_2024]]/Tabella2026[[#This Row],[POP_2024]],"")</f>
        <v>21361.033369131634</v>
      </c>
      <c r="N882" s="3">
        <f>+IF(Tabella2026[[#This Row],[REDDITO COMPLESSIVO PROCAPITE]]&lt;media_aggr_reddito_pc,(media_aggr_reddito_pc-Tabella2026[[#This Row],[REDDITO COMPLESSIVO PROCAPITE]]),0)</f>
        <v>0</v>
      </c>
      <c r="O882" s="3">
        <f>+Tabella2026[[#This Row],[DIFFERENZA REDDITO INFERIORE ALLA MEDIA DALLA MEDIA]]*Tabella2026[[#This Row],[POP_2024]]</f>
        <v>0</v>
      </c>
      <c r="P882" s="3">
        <f>+Tabella2026[[#This Row],[POPOLAZIONE PER DIFFERENZA ]]/SUM(Tabella2026[[POPOLAZIONE PER DIFFERENZA ]])</f>
        <v>0</v>
      </c>
      <c r="Q882" s="3">
        <f>+Tabella2026[[#This Row],[INCIDENZA POPOLAZIONE PER DIFFERENZA]]*(PLAFOND-SUM(Tabella2026[CONTRIBUTO SULLA BASE DELLA POPOLAZIONE]))</f>
        <v>0</v>
      </c>
      <c r="R882" s="3">
        <f>+Tabella2026[[#This Row],[CONTRIBUTO SULLA BASE DELLA POPOLAZIONE]]+Tabella2026[[#This Row],[CONTRIBUTO SULLA BASE DEL REDDITO]]</f>
        <v>65109.65529613258</v>
      </c>
      <c r="S882" s="3">
        <f>+Tabella2026[[#This Row],[CONTRIBUTO TOTALE]]/(PLAFOND/N_TESSERE)</f>
        <v>130.21931059226515</v>
      </c>
      <c r="T882" s="3">
        <f>+MAX(CEILING(Tabella2026[[#This Row],[preDEF1]],1),1)</f>
        <v>131</v>
      </c>
      <c r="U882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882" s="21">
        <f>+Tabella2026[[#This Row],[DEF - n. card]]*(PLAFOND/N_TESSERE)</f>
        <v>65000</v>
      </c>
      <c r="W882" s="18"/>
    </row>
    <row r="883" spans="2:23" x14ac:dyDescent="0.25">
      <c r="B883" s="1" t="s">
        <v>1718</v>
      </c>
      <c r="C883" s="2">
        <v>52015</v>
      </c>
      <c r="D883" s="1" t="s">
        <v>1719</v>
      </c>
      <c r="E883" s="1" t="s">
        <v>30</v>
      </c>
      <c r="F883" s="1" t="s">
        <v>283</v>
      </c>
      <c r="G883" s="1" t="s">
        <v>1059</v>
      </c>
      <c r="H883" s="1" t="s">
        <v>15834</v>
      </c>
      <c r="I883" s="5">
        <v>13032</v>
      </c>
      <c r="J883" s="5">
        <v>257804716</v>
      </c>
      <c r="K883" s="3">
        <f>+Tabella2026[[#This Row],[POP_2024]]/SUM(Tabella2026[POP_2024])</f>
        <v>2.2109321569563676E-4</v>
      </c>
      <c r="L883" s="3">
        <f>+Tabella2026[[#This Row],[INCIDENZA POPOLAZIONE]]*(PLAFOND/2)</f>
        <v>65089.676880883693</v>
      </c>
      <c r="M883" s="3">
        <f>+IFERROR(Tabella2026[[#This Row],[reddito_2024]]/Tabella2026[[#This Row],[POP_2024]],"")</f>
        <v>19782.436771025168</v>
      </c>
      <c r="N883" s="3">
        <f>+IF(Tabella2026[[#This Row],[REDDITO COMPLESSIVO PROCAPITE]]&lt;media_aggr_reddito_pc,(media_aggr_reddito_pc-Tabella2026[[#This Row],[REDDITO COMPLESSIVO PROCAPITE]]),0)</f>
        <v>0</v>
      </c>
      <c r="O883" s="3">
        <f>+Tabella2026[[#This Row],[DIFFERENZA REDDITO INFERIORE ALLA MEDIA DALLA MEDIA]]*Tabella2026[[#This Row],[POP_2024]]</f>
        <v>0</v>
      </c>
      <c r="P883" s="3">
        <f>+Tabella2026[[#This Row],[POPOLAZIONE PER DIFFERENZA ]]/SUM(Tabella2026[[POPOLAZIONE PER DIFFERENZA ]])</f>
        <v>0</v>
      </c>
      <c r="Q883" s="3">
        <f>+Tabella2026[[#This Row],[INCIDENZA POPOLAZIONE PER DIFFERENZA]]*(PLAFOND-SUM(Tabella2026[CONTRIBUTO SULLA BASE DELLA POPOLAZIONE]))</f>
        <v>0</v>
      </c>
      <c r="R883" s="3">
        <f>+Tabella2026[[#This Row],[CONTRIBUTO SULLA BASE DELLA POPOLAZIONE]]+Tabella2026[[#This Row],[CONTRIBUTO SULLA BASE DEL REDDITO]]</f>
        <v>65089.676880883693</v>
      </c>
      <c r="S883" s="3">
        <f>+Tabella2026[[#This Row],[CONTRIBUTO TOTALE]]/(PLAFOND/N_TESSERE)</f>
        <v>130.17935376176737</v>
      </c>
      <c r="T883" s="3">
        <f>+MAX(CEILING(Tabella2026[[#This Row],[preDEF1]],1),1)</f>
        <v>131</v>
      </c>
      <c r="U883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883" s="21">
        <f>+Tabella2026[[#This Row],[DEF - n. card]]*(PLAFOND/N_TESSERE)</f>
        <v>65000</v>
      </c>
      <c r="W883" s="18"/>
    </row>
    <row r="884" spans="2:23" x14ac:dyDescent="0.25">
      <c r="B884" s="1" t="s">
        <v>1820</v>
      </c>
      <c r="C884" s="2">
        <v>17032</v>
      </c>
      <c r="D884" s="1" t="s">
        <v>1821</v>
      </c>
      <c r="E884" s="1" t="s">
        <v>12</v>
      </c>
      <c r="F884" s="1" t="s">
        <v>50</v>
      </c>
      <c r="G884" s="1" t="s">
        <v>1059</v>
      </c>
      <c r="H884" s="1" t="s">
        <v>15835</v>
      </c>
      <c r="I884" s="5">
        <v>13028</v>
      </c>
      <c r="J884" s="5">
        <v>237739602</v>
      </c>
      <c r="K884" s="3">
        <f>+Tabella2026[[#This Row],[POP_2024]]/SUM(Tabella2026[POP_2024])</f>
        <v>2.2102535405791557E-4</v>
      </c>
      <c r="L884" s="3">
        <f>+Tabella2026[[#This Row],[INCIDENZA POPOLAZIONE]]*(PLAFOND/2)</f>
        <v>65069.6984656348</v>
      </c>
      <c r="M884" s="3">
        <f>+IFERROR(Tabella2026[[#This Row],[reddito_2024]]/Tabella2026[[#This Row],[POP_2024]],"")</f>
        <v>18248.3575376113</v>
      </c>
      <c r="N884" s="3">
        <f>+IF(Tabella2026[[#This Row],[REDDITO COMPLESSIVO PROCAPITE]]&lt;media_aggr_reddito_pc,(media_aggr_reddito_pc-Tabella2026[[#This Row],[REDDITO COMPLESSIVO PROCAPITE]]),0)</f>
        <v>0</v>
      </c>
      <c r="O884" s="3">
        <f>+Tabella2026[[#This Row],[DIFFERENZA REDDITO INFERIORE ALLA MEDIA DALLA MEDIA]]*Tabella2026[[#This Row],[POP_2024]]</f>
        <v>0</v>
      </c>
      <c r="P884" s="3">
        <f>+Tabella2026[[#This Row],[POPOLAZIONE PER DIFFERENZA ]]/SUM(Tabella2026[[POPOLAZIONE PER DIFFERENZA ]])</f>
        <v>0</v>
      </c>
      <c r="Q884" s="3">
        <f>+Tabella2026[[#This Row],[INCIDENZA POPOLAZIONE PER DIFFERENZA]]*(PLAFOND-SUM(Tabella2026[CONTRIBUTO SULLA BASE DELLA POPOLAZIONE]))</f>
        <v>0</v>
      </c>
      <c r="R884" s="3">
        <f>+Tabella2026[[#This Row],[CONTRIBUTO SULLA BASE DELLA POPOLAZIONE]]+Tabella2026[[#This Row],[CONTRIBUTO SULLA BASE DEL REDDITO]]</f>
        <v>65069.6984656348</v>
      </c>
      <c r="S884" s="3">
        <f>+Tabella2026[[#This Row],[CONTRIBUTO TOTALE]]/(PLAFOND/N_TESSERE)</f>
        <v>130.1393969312696</v>
      </c>
      <c r="T884" s="3">
        <f>+MAX(CEILING(Tabella2026[[#This Row],[preDEF1]],1),1)</f>
        <v>131</v>
      </c>
      <c r="U884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884" s="21">
        <f>+Tabella2026[[#This Row],[DEF - n. card]]*(PLAFOND/N_TESSERE)</f>
        <v>65000</v>
      </c>
      <c r="W884" s="18"/>
    </row>
    <row r="885" spans="2:23" x14ac:dyDescent="0.25">
      <c r="B885" s="1" t="s">
        <v>1798</v>
      </c>
      <c r="C885" s="2">
        <v>26059</v>
      </c>
      <c r="D885" s="1" t="s">
        <v>1799</v>
      </c>
      <c r="E885" s="1" t="s">
        <v>38</v>
      </c>
      <c r="F885" s="1" t="s">
        <v>150</v>
      </c>
      <c r="G885" s="1" t="s">
        <v>1059</v>
      </c>
      <c r="H885" s="1" t="s">
        <v>15835</v>
      </c>
      <c r="I885" s="5">
        <v>13017</v>
      </c>
      <c r="J885" s="5">
        <v>289244274</v>
      </c>
      <c r="K885" s="3">
        <f>+Tabella2026[[#This Row],[POP_2024]]/SUM(Tabella2026[POP_2024])</f>
        <v>2.2083873455418229E-4</v>
      </c>
      <c r="L885" s="3">
        <f>+Tabella2026[[#This Row],[INCIDENZA POPOLAZIONE]]*(PLAFOND/2)</f>
        <v>65014.757823700354</v>
      </c>
      <c r="M885" s="3">
        <f>+IFERROR(Tabella2026[[#This Row],[reddito_2024]]/Tabella2026[[#This Row],[POP_2024]],"")</f>
        <v>22220.501958976722</v>
      </c>
      <c r="N885" s="3">
        <f>+IF(Tabella2026[[#This Row],[REDDITO COMPLESSIVO PROCAPITE]]&lt;media_aggr_reddito_pc,(media_aggr_reddito_pc-Tabella2026[[#This Row],[REDDITO COMPLESSIVO PROCAPITE]]),0)</f>
        <v>0</v>
      </c>
      <c r="O885" s="3">
        <f>+Tabella2026[[#This Row],[DIFFERENZA REDDITO INFERIORE ALLA MEDIA DALLA MEDIA]]*Tabella2026[[#This Row],[POP_2024]]</f>
        <v>0</v>
      </c>
      <c r="P885" s="3">
        <f>+Tabella2026[[#This Row],[POPOLAZIONE PER DIFFERENZA ]]/SUM(Tabella2026[[POPOLAZIONE PER DIFFERENZA ]])</f>
        <v>0</v>
      </c>
      <c r="Q885" s="3">
        <f>+Tabella2026[[#This Row],[INCIDENZA POPOLAZIONE PER DIFFERENZA]]*(PLAFOND-SUM(Tabella2026[CONTRIBUTO SULLA BASE DELLA POPOLAZIONE]))</f>
        <v>0</v>
      </c>
      <c r="R885" s="3">
        <f>+Tabella2026[[#This Row],[CONTRIBUTO SULLA BASE DELLA POPOLAZIONE]]+Tabella2026[[#This Row],[CONTRIBUTO SULLA BASE DEL REDDITO]]</f>
        <v>65014.757823700354</v>
      </c>
      <c r="S885" s="3">
        <f>+Tabella2026[[#This Row],[CONTRIBUTO TOTALE]]/(PLAFOND/N_TESSERE)</f>
        <v>130.0295156474007</v>
      </c>
      <c r="T885" s="3">
        <f>+MAX(CEILING(Tabella2026[[#This Row],[preDEF1]],1),1)</f>
        <v>131</v>
      </c>
      <c r="U885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885" s="21">
        <f>+Tabella2026[[#This Row],[DEF - n. card]]*(PLAFOND/N_TESSERE)</f>
        <v>65000</v>
      </c>
      <c r="W885" s="18"/>
    </row>
    <row r="886" spans="2:23" x14ac:dyDescent="0.25">
      <c r="B886" s="1" t="s">
        <v>1872</v>
      </c>
      <c r="C886" s="2">
        <v>37030</v>
      </c>
      <c r="D886" s="1" t="s">
        <v>1873</v>
      </c>
      <c r="E886" s="1" t="s">
        <v>27</v>
      </c>
      <c r="F886" s="1" t="s">
        <v>26</v>
      </c>
      <c r="G886" s="1" t="s">
        <v>1059</v>
      </c>
      <c r="H886" s="1" t="s">
        <v>15835</v>
      </c>
      <c r="I886" s="5">
        <v>13000</v>
      </c>
      <c r="J886" s="5">
        <v>316851554</v>
      </c>
      <c r="K886" s="3">
        <f>+Tabella2026[[#This Row],[POP_2024]]/SUM(Tabella2026[POP_2024])</f>
        <v>2.2055032259386722E-4</v>
      </c>
      <c r="L886" s="3">
        <f>+Tabella2026[[#This Row],[INCIDENZA POPOLAZIONE]]*(PLAFOND/2)</f>
        <v>64929.849558892565</v>
      </c>
      <c r="M886" s="3">
        <f>+IFERROR(Tabella2026[[#This Row],[reddito_2024]]/Tabella2026[[#This Row],[POP_2024]],"")</f>
        <v>24373.19646153846</v>
      </c>
      <c r="N886" s="3">
        <f>+IF(Tabella2026[[#This Row],[REDDITO COMPLESSIVO PROCAPITE]]&lt;media_aggr_reddito_pc,(media_aggr_reddito_pc-Tabella2026[[#This Row],[REDDITO COMPLESSIVO PROCAPITE]]),0)</f>
        <v>0</v>
      </c>
      <c r="O886" s="3">
        <f>+Tabella2026[[#This Row],[DIFFERENZA REDDITO INFERIORE ALLA MEDIA DALLA MEDIA]]*Tabella2026[[#This Row],[POP_2024]]</f>
        <v>0</v>
      </c>
      <c r="P886" s="3">
        <f>+Tabella2026[[#This Row],[POPOLAZIONE PER DIFFERENZA ]]/SUM(Tabella2026[[POPOLAZIONE PER DIFFERENZA ]])</f>
        <v>0</v>
      </c>
      <c r="Q886" s="3">
        <f>+Tabella2026[[#This Row],[INCIDENZA POPOLAZIONE PER DIFFERENZA]]*(PLAFOND-SUM(Tabella2026[CONTRIBUTO SULLA BASE DELLA POPOLAZIONE]))</f>
        <v>0</v>
      </c>
      <c r="R886" s="3">
        <f>+Tabella2026[[#This Row],[CONTRIBUTO SULLA BASE DELLA POPOLAZIONE]]+Tabella2026[[#This Row],[CONTRIBUTO SULLA BASE DEL REDDITO]]</f>
        <v>64929.849558892565</v>
      </c>
      <c r="S886" s="3">
        <f>+Tabella2026[[#This Row],[CONTRIBUTO TOTALE]]/(PLAFOND/N_TESSERE)</f>
        <v>129.85969911778514</v>
      </c>
      <c r="T886" s="3">
        <f>+MAX(CEILING(Tabella2026[[#This Row],[preDEF1]],1),1)</f>
        <v>130</v>
      </c>
      <c r="U886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886" s="21">
        <f>+Tabella2026[[#This Row],[DEF - n. card]]*(PLAFOND/N_TESSERE)</f>
        <v>64500</v>
      </c>
      <c r="W886" s="18"/>
    </row>
    <row r="887" spans="2:23" x14ac:dyDescent="0.25">
      <c r="B887" s="1" t="s">
        <v>1876</v>
      </c>
      <c r="C887" s="2">
        <v>15204</v>
      </c>
      <c r="D887" s="1" t="s">
        <v>1877</v>
      </c>
      <c r="E887" s="1" t="s">
        <v>12</v>
      </c>
      <c r="F887" s="1" t="s">
        <v>11</v>
      </c>
      <c r="G887" s="1" t="s">
        <v>1059</v>
      </c>
      <c r="H887" s="1" t="s">
        <v>15835</v>
      </c>
      <c r="I887" s="5">
        <v>12998</v>
      </c>
      <c r="J887" s="5">
        <v>248314321</v>
      </c>
      <c r="K887" s="3">
        <f>+Tabella2026[[#This Row],[POP_2024]]/SUM(Tabella2026[POP_2024])</f>
        <v>2.2051639177500664E-4</v>
      </c>
      <c r="L887" s="3">
        <f>+Tabella2026[[#This Row],[INCIDENZA POPOLAZIONE]]*(PLAFOND/2)</f>
        <v>64919.860351268122</v>
      </c>
      <c r="M887" s="3">
        <f>+IFERROR(Tabella2026[[#This Row],[reddito_2024]]/Tabella2026[[#This Row],[POP_2024]],"")</f>
        <v>19104.04069856901</v>
      </c>
      <c r="N887" s="3">
        <f>+IF(Tabella2026[[#This Row],[REDDITO COMPLESSIVO PROCAPITE]]&lt;media_aggr_reddito_pc,(media_aggr_reddito_pc-Tabella2026[[#This Row],[REDDITO COMPLESSIVO PROCAPITE]]),0)</f>
        <v>0</v>
      </c>
      <c r="O887" s="3">
        <f>+Tabella2026[[#This Row],[DIFFERENZA REDDITO INFERIORE ALLA MEDIA DALLA MEDIA]]*Tabella2026[[#This Row],[POP_2024]]</f>
        <v>0</v>
      </c>
      <c r="P887" s="3">
        <f>+Tabella2026[[#This Row],[POPOLAZIONE PER DIFFERENZA ]]/SUM(Tabella2026[[POPOLAZIONE PER DIFFERENZA ]])</f>
        <v>0</v>
      </c>
      <c r="Q887" s="3">
        <f>+Tabella2026[[#This Row],[INCIDENZA POPOLAZIONE PER DIFFERENZA]]*(PLAFOND-SUM(Tabella2026[CONTRIBUTO SULLA BASE DELLA POPOLAZIONE]))</f>
        <v>0</v>
      </c>
      <c r="R887" s="3">
        <f>+Tabella2026[[#This Row],[CONTRIBUTO SULLA BASE DELLA POPOLAZIONE]]+Tabella2026[[#This Row],[CONTRIBUTO SULLA BASE DEL REDDITO]]</f>
        <v>64919.860351268122</v>
      </c>
      <c r="S887" s="3">
        <f>+Tabella2026[[#This Row],[CONTRIBUTO TOTALE]]/(PLAFOND/N_TESSERE)</f>
        <v>129.83972070253625</v>
      </c>
      <c r="T887" s="3">
        <f>+MAX(CEILING(Tabella2026[[#This Row],[preDEF1]],1),1)</f>
        <v>130</v>
      </c>
      <c r="U887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887" s="21">
        <f>+Tabella2026[[#This Row],[DEF - n. card]]*(PLAFOND/N_TESSERE)</f>
        <v>64500</v>
      </c>
      <c r="W887" s="18"/>
    </row>
    <row r="888" spans="2:23" x14ac:dyDescent="0.25">
      <c r="B888" s="1" t="s">
        <v>1742</v>
      </c>
      <c r="C888" s="2">
        <v>117025</v>
      </c>
      <c r="D888" s="1" t="s">
        <v>1743</v>
      </c>
      <c r="E888" s="1" t="s">
        <v>76</v>
      </c>
      <c r="F888" s="1" t="s">
        <v>15839</v>
      </c>
      <c r="G888" s="1" t="s">
        <v>1059</v>
      </c>
      <c r="H888" s="1" t="s">
        <v>15836</v>
      </c>
      <c r="I888" s="5">
        <v>12997</v>
      </c>
      <c r="J888" s="5">
        <v>159298965</v>
      </c>
      <c r="K888" s="3">
        <f>+Tabella2026[[#This Row],[POP_2024]]/SUM(Tabella2026[POP_2024])</f>
        <v>2.2049942636557634E-4</v>
      </c>
      <c r="L888" s="3">
        <f>+Tabella2026[[#This Row],[INCIDENZA POPOLAZIONE]]*(PLAFOND/2)</f>
        <v>64914.8657474559</v>
      </c>
      <c r="M888" s="3">
        <f>+IFERROR(Tabella2026[[#This Row],[reddito_2024]]/Tabella2026[[#This Row],[POP_2024]],"")</f>
        <v>12256.59498345772</v>
      </c>
      <c r="N888" s="3">
        <f>+IF(Tabella2026[[#This Row],[REDDITO COMPLESSIVO PROCAPITE]]&lt;media_aggr_reddito_pc,(media_aggr_reddito_pc-Tabella2026[[#This Row],[REDDITO COMPLESSIVO PROCAPITE]]),0)</f>
        <v>5568.4710791510206</v>
      </c>
      <c r="O888" s="3">
        <f>+Tabella2026[[#This Row],[DIFFERENZA REDDITO INFERIORE ALLA MEDIA DALLA MEDIA]]*Tabella2026[[#This Row],[POP_2024]]</f>
        <v>72373418.615725815</v>
      </c>
      <c r="P888" s="3">
        <f>+Tabella2026[[#This Row],[POPOLAZIONE PER DIFFERENZA ]]/SUM(Tabella2026[[POPOLAZIONE PER DIFFERENZA ]])</f>
        <v>6.4208401897922868E-4</v>
      </c>
      <c r="Q888" s="3">
        <f>+Tabella2026[[#This Row],[INCIDENZA POPOLAZIONE PER DIFFERENZA]]*(PLAFOND-SUM(Tabella2026[CONTRIBUTO SULLA BASE DELLA POPOLAZIONE]))</f>
        <v>189029.05362447145</v>
      </c>
      <c r="R888" s="3">
        <f>+Tabella2026[[#This Row],[CONTRIBUTO SULLA BASE DELLA POPOLAZIONE]]+Tabella2026[[#This Row],[CONTRIBUTO SULLA BASE DEL REDDITO]]</f>
        <v>253943.91937192733</v>
      </c>
      <c r="S888" s="3">
        <f>+Tabella2026[[#This Row],[CONTRIBUTO TOTALE]]/(PLAFOND/N_TESSERE)</f>
        <v>507.88783874385467</v>
      </c>
      <c r="T888" s="3">
        <f>+MAX(CEILING(Tabella2026[[#This Row],[preDEF1]],1),1)</f>
        <v>508</v>
      </c>
      <c r="U888" s="9">
        <f xml:space="preserve"> IF(ROW(Tabella2026[[#This Row],[preDEF2]]) - ROW(Tabella2026[[#Headers],[preDEF2]])&lt;=ABS(SUM(Tabella2026[preDEF2])-N_TESSERE),Tabella2026[[#This Row],[preDEF2]]-1,Tabella2026[[#This Row],[preDEF2]])</f>
        <v>507</v>
      </c>
      <c r="V888" s="21">
        <f>+Tabella2026[[#This Row],[DEF - n. card]]*(PLAFOND/N_TESSERE)</f>
        <v>253500</v>
      </c>
      <c r="W888" s="18"/>
    </row>
    <row r="889" spans="2:23" x14ac:dyDescent="0.25">
      <c r="B889" s="1" t="s">
        <v>1858</v>
      </c>
      <c r="C889" s="2">
        <v>37055</v>
      </c>
      <c r="D889" s="1" t="s">
        <v>1859</v>
      </c>
      <c r="E889" s="1" t="s">
        <v>27</v>
      </c>
      <c r="F889" s="1" t="s">
        <v>26</v>
      </c>
      <c r="G889" s="1" t="s">
        <v>1059</v>
      </c>
      <c r="H889" s="1" t="s">
        <v>15835</v>
      </c>
      <c r="I889" s="5">
        <v>12991</v>
      </c>
      <c r="J889" s="5">
        <v>251016845</v>
      </c>
      <c r="K889" s="3">
        <f>+Tabella2026[[#This Row],[POP_2024]]/SUM(Tabella2026[POP_2024])</f>
        <v>2.2039763390899455E-4</v>
      </c>
      <c r="L889" s="3">
        <f>+Tabella2026[[#This Row],[INCIDENZA POPOLAZIONE]]*(PLAFOND/2)</f>
        <v>64884.898124582563</v>
      </c>
      <c r="M889" s="3">
        <f>+IFERROR(Tabella2026[[#This Row],[reddito_2024]]/Tabella2026[[#This Row],[POP_2024]],"")</f>
        <v>19322.365098914634</v>
      </c>
      <c r="N889" s="3">
        <f>+IF(Tabella2026[[#This Row],[REDDITO COMPLESSIVO PROCAPITE]]&lt;media_aggr_reddito_pc,(media_aggr_reddito_pc-Tabella2026[[#This Row],[REDDITO COMPLESSIVO PROCAPITE]]),0)</f>
        <v>0</v>
      </c>
      <c r="O889" s="3">
        <f>+Tabella2026[[#This Row],[DIFFERENZA REDDITO INFERIORE ALLA MEDIA DALLA MEDIA]]*Tabella2026[[#This Row],[POP_2024]]</f>
        <v>0</v>
      </c>
      <c r="P889" s="3">
        <f>+Tabella2026[[#This Row],[POPOLAZIONE PER DIFFERENZA ]]/SUM(Tabella2026[[POPOLAZIONE PER DIFFERENZA ]])</f>
        <v>0</v>
      </c>
      <c r="Q889" s="3">
        <f>+Tabella2026[[#This Row],[INCIDENZA POPOLAZIONE PER DIFFERENZA]]*(PLAFOND-SUM(Tabella2026[CONTRIBUTO SULLA BASE DELLA POPOLAZIONE]))</f>
        <v>0</v>
      </c>
      <c r="R889" s="3">
        <f>+Tabella2026[[#This Row],[CONTRIBUTO SULLA BASE DELLA POPOLAZIONE]]+Tabella2026[[#This Row],[CONTRIBUTO SULLA BASE DEL REDDITO]]</f>
        <v>64884.898124582563</v>
      </c>
      <c r="S889" s="3">
        <f>+Tabella2026[[#This Row],[CONTRIBUTO TOTALE]]/(PLAFOND/N_TESSERE)</f>
        <v>129.76979624916513</v>
      </c>
      <c r="T889" s="3">
        <f>+MAX(CEILING(Tabella2026[[#This Row],[preDEF1]],1),1)</f>
        <v>130</v>
      </c>
      <c r="U889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889" s="21">
        <f>+Tabella2026[[#This Row],[DEF - n. card]]*(PLAFOND/N_TESSERE)</f>
        <v>64500</v>
      </c>
      <c r="W889" s="18"/>
    </row>
    <row r="890" spans="2:23" x14ac:dyDescent="0.25">
      <c r="B890" s="1" t="s">
        <v>1822</v>
      </c>
      <c r="C890" s="2">
        <v>28093</v>
      </c>
      <c r="D890" s="1" t="s">
        <v>1823</v>
      </c>
      <c r="E890" s="1" t="s">
        <v>38</v>
      </c>
      <c r="F890" s="1" t="s">
        <v>45</v>
      </c>
      <c r="G890" s="1" t="s">
        <v>1059</v>
      </c>
      <c r="H890" s="1" t="s">
        <v>15835</v>
      </c>
      <c r="I890" s="5">
        <v>12984</v>
      </c>
      <c r="J890" s="5">
        <v>226544087</v>
      </c>
      <c r="K890" s="3">
        <f>+Tabella2026[[#This Row],[POP_2024]]/SUM(Tabella2026[POP_2024])</f>
        <v>2.2027887604298248E-4</v>
      </c>
      <c r="L890" s="3">
        <f>+Tabella2026[[#This Row],[INCIDENZA POPOLAZIONE]]*(PLAFOND/2)</f>
        <v>64849.935897897012</v>
      </c>
      <c r="M890" s="3">
        <f>+IFERROR(Tabella2026[[#This Row],[reddito_2024]]/Tabella2026[[#This Row],[POP_2024]],"")</f>
        <v>17447.942621688231</v>
      </c>
      <c r="N890" s="3">
        <f>+IF(Tabella2026[[#This Row],[REDDITO COMPLESSIVO PROCAPITE]]&lt;media_aggr_reddito_pc,(media_aggr_reddito_pc-Tabella2026[[#This Row],[REDDITO COMPLESSIVO PROCAPITE]]),0)</f>
        <v>377.12344092050989</v>
      </c>
      <c r="O890" s="3">
        <f>+Tabella2026[[#This Row],[DIFFERENZA REDDITO INFERIORE ALLA MEDIA DALLA MEDIA]]*Tabella2026[[#This Row],[POP_2024]]</f>
        <v>4896570.7569119008</v>
      </c>
      <c r="P890" s="3">
        <f>+Tabella2026[[#This Row],[POPOLAZIONE PER DIFFERENZA ]]/SUM(Tabella2026[[POPOLAZIONE PER DIFFERENZA ]])</f>
        <v>4.3441499530478227E-5</v>
      </c>
      <c r="Q890" s="3">
        <f>+Tabella2026[[#This Row],[INCIDENZA POPOLAZIONE PER DIFFERENZA]]*(PLAFOND-SUM(Tabella2026[CONTRIBUTO SULLA BASE DELLA POPOLAZIONE]))</f>
        <v>12789.144880648193</v>
      </c>
      <c r="R890" s="3">
        <f>+Tabella2026[[#This Row],[CONTRIBUTO SULLA BASE DELLA POPOLAZIONE]]+Tabella2026[[#This Row],[CONTRIBUTO SULLA BASE DEL REDDITO]]</f>
        <v>77639.080778545205</v>
      </c>
      <c r="S890" s="3">
        <f>+Tabella2026[[#This Row],[CONTRIBUTO TOTALE]]/(PLAFOND/N_TESSERE)</f>
        <v>155.27816155709041</v>
      </c>
      <c r="T890" s="3">
        <f>+MAX(CEILING(Tabella2026[[#This Row],[preDEF1]],1),1)</f>
        <v>156</v>
      </c>
      <c r="U890" s="9">
        <f xml:space="preserve"> IF(ROW(Tabella2026[[#This Row],[preDEF2]]) - ROW(Tabella2026[[#Headers],[preDEF2]])&lt;=ABS(SUM(Tabella2026[preDEF2])-N_TESSERE),Tabella2026[[#This Row],[preDEF2]]-1,Tabella2026[[#This Row],[preDEF2]])</f>
        <v>155</v>
      </c>
      <c r="V890" s="21">
        <f>+Tabella2026[[#This Row],[DEF - n. card]]*(PLAFOND/N_TESSERE)</f>
        <v>77500</v>
      </c>
      <c r="W890" s="18"/>
    </row>
    <row r="891" spans="2:23" x14ac:dyDescent="0.25">
      <c r="B891" s="1" t="s">
        <v>1832</v>
      </c>
      <c r="C891" s="2">
        <v>36045</v>
      </c>
      <c r="D891" s="1" t="s">
        <v>1833</v>
      </c>
      <c r="E891" s="1" t="s">
        <v>27</v>
      </c>
      <c r="F891" s="1" t="s">
        <v>58</v>
      </c>
      <c r="G891" s="1" t="s">
        <v>1059</v>
      </c>
      <c r="H891" s="1" t="s">
        <v>15835</v>
      </c>
      <c r="I891" s="5">
        <v>12979</v>
      </c>
      <c r="J891" s="5">
        <v>249864027</v>
      </c>
      <c r="K891" s="3">
        <f>+Tabella2026[[#This Row],[POP_2024]]/SUM(Tabella2026[POP_2024])</f>
        <v>2.2019404899583099E-4</v>
      </c>
      <c r="L891" s="3">
        <f>+Tabella2026[[#This Row],[INCIDENZA POPOLAZIONE]]*(PLAFOND/2)</f>
        <v>64824.962878835897</v>
      </c>
      <c r="M891" s="3">
        <f>+IFERROR(Tabella2026[[#This Row],[reddito_2024]]/Tabella2026[[#This Row],[POP_2024]],"")</f>
        <v>19251.40819785808</v>
      </c>
      <c r="N891" s="3">
        <f>+IF(Tabella2026[[#This Row],[REDDITO COMPLESSIVO PROCAPITE]]&lt;media_aggr_reddito_pc,(media_aggr_reddito_pc-Tabella2026[[#This Row],[REDDITO COMPLESSIVO PROCAPITE]]),0)</f>
        <v>0</v>
      </c>
      <c r="O891" s="3">
        <f>+Tabella2026[[#This Row],[DIFFERENZA REDDITO INFERIORE ALLA MEDIA DALLA MEDIA]]*Tabella2026[[#This Row],[POP_2024]]</f>
        <v>0</v>
      </c>
      <c r="P891" s="3">
        <f>+Tabella2026[[#This Row],[POPOLAZIONE PER DIFFERENZA ]]/SUM(Tabella2026[[POPOLAZIONE PER DIFFERENZA ]])</f>
        <v>0</v>
      </c>
      <c r="Q891" s="3">
        <f>+Tabella2026[[#This Row],[INCIDENZA POPOLAZIONE PER DIFFERENZA]]*(PLAFOND-SUM(Tabella2026[CONTRIBUTO SULLA BASE DELLA POPOLAZIONE]))</f>
        <v>0</v>
      </c>
      <c r="R891" s="3">
        <f>+Tabella2026[[#This Row],[CONTRIBUTO SULLA BASE DELLA POPOLAZIONE]]+Tabella2026[[#This Row],[CONTRIBUTO SULLA BASE DEL REDDITO]]</f>
        <v>64824.962878835897</v>
      </c>
      <c r="S891" s="3">
        <f>+Tabella2026[[#This Row],[CONTRIBUTO TOTALE]]/(PLAFOND/N_TESSERE)</f>
        <v>129.64992575767178</v>
      </c>
      <c r="T891" s="3">
        <f>+MAX(CEILING(Tabella2026[[#This Row],[preDEF1]],1),1)</f>
        <v>130</v>
      </c>
      <c r="U891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891" s="21">
        <f>+Tabella2026[[#This Row],[DEF - n. card]]*(PLAFOND/N_TESSERE)</f>
        <v>64500</v>
      </c>
      <c r="W891" s="18"/>
    </row>
    <row r="892" spans="2:23" x14ac:dyDescent="0.25">
      <c r="B892" s="1" t="s">
        <v>1800</v>
      </c>
      <c r="C892" s="2">
        <v>17039</v>
      </c>
      <c r="D892" s="1" t="s">
        <v>1801</v>
      </c>
      <c r="E892" s="1" t="s">
        <v>12</v>
      </c>
      <c r="F892" s="1" t="s">
        <v>50</v>
      </c>
      <c r="G892" s="1" t="s">
        <v>1059</v>
      </c>
      <c r="H892" s="1" t="s">
        <v>15835</v>
      </c>
      <c r="I892" s="5">
        <v>12968</v>
      </c>
      <c r="J892" s="5">
        <v>233362062</v>
      </c>
      <c r="K892" s="3">
        <f>+Tabella2026[[#This Row],[POP_2024]]/SUM(Tabella2026[POP_2024])</f>
        <v>2.2000742949209771E-4</v>
      </c>
      <c r="L892" s="3">
        <f>+Tabella2026[[#This Row],[INCIDENZA POPOLAZIONE]]*(PLAFOND/2)</f>
        <v>64770.022236901445</v>
      </c>
      <c r="M892" s="3">
        <f>+IFERROR(Tabella2026[[#This Row],[reddito_2024]]/Tabella2026[[#This Row],[POP_2024]],"")</f>
        <v>17995.223781616285</v>
      </c>
      <c r="N892" s="3">
        <f>+IF(Tabella2026[[#This Row],[REDDITO COMPLESSIVO PROCAPITE]]&lt;media_aggr_reddito_pc,(media_aggr_reddito_pc-Tabella2026[[#This Row],[REDDITO COMPLESSIVO PROCAPITE]]),0)</f>
        <v>0</v>
      </c>
      <c r="O892" s="3">
        <f>+Tabella2026[[#This Row],[DIFFERENZA REDDITO INFERIORE ALLA MEDIA DALLA MEDIA]]*Tabella2026[[#This Row],[POP_2024]]</f>
        <v>0</v>
      </c>
      <c r="P892" s="3">
        <f>+Tabella2026[[#This Row],[POPOLAZIONE PER DIFFERENZA ]]/SUM(Tabella2026[[POPOLAZIONE PER DIFFERENZA ]])</f>
        <v>0</v>
      </c>
      <c r="Q892" s="3">
        <f>+Tabella2026[[#This Row],[INCIDENZA POPOLAZIONE PER DIFFERENZA]]*(PLAFOND-SUM(Tabella2026[CONTRIBUTO SULLA BASE DELLA POPOLAZIONE]))</f>
        <v>0</v>
      </c>
      <c r="R892" s="3">
        <f>+Tabella2026[[#This Row],[CONTRIBUTO SULLA BASE DELLA POPOLAZIONE]]+Tabella2026[[#This Row],[CONTRIBUTO SULLA BASE DEL REDDITO]]</f>
        <v>64770.022236901445</v>
      </c>
      <c r="S892" s="3">
        <f>+Tabella2026[[#This Row],[CONTRIBUTO TOTALE]]/(PLAFOND/N_TESSERE)</f>
        <v>129.54004447380288</v>
      </c>
      <c r="T892" s="3">
        <f>+MAX(CEILING(Tabella2026[[#This Row],[preDEF1]],1),1)</f>
        <v>130</v>
      </c>
      <c r="U892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892" s="21">
        <f>+Tabella2026[[#This Row],[DEF - n. card]]*(PLAFOND/N_TESSERE)</f>
        <v>64500</v>
      </c>
      <c r="W892" s="18"/>
    </row>
    <row r="893" spans="2:23" x14ac:dyDescent="0.25">
      <c r="B893" s="1" t="s">
        <v>1808</v>
      </c>
      <c r="C893" s="2">
        <v>72047</v>
      </c>
      <c r="D893" s="1" t="s">
        <v>1809</v>
      </c>
      <c r="E893" s="1" t="s">
        <v>33</v>
      </c>
      <c r="F893" s="1" t="s">
        <v>32</v>
      </c>
      <c r="G893" s="1" t="s">
        <v>1059</v>
      </c>
      <c r="H893" s="1" t="s">
        <v>15836</v>
      </c>
      <c r="I893" s="5">
        <v>12968</v>
      </c>
      <c r="J893" s="5">
        <v>187878105</v>
      </c>
      <c r="K893" s="3">
        <f>+Tabella2026[[#This Row],[POP_2024]]/SUM(Tabella2026[POP_2024])</f>
        <v>2.2000742949209771E-4</v>
      </c>
      <c r="L893" s="3">
        <f>+Tabella2026[[#This Row],[INCIDENZA POPOLAZIONE]]*(PLAFOND/2)</f>
        <v>64770.022236901445</v>
      </c>
      <c r="M893" s="3">
        <f>+IFERROR(Tabella2026[[#This Row],[reddito_2024]]/Tabella2026[[#This Row],[POP_2024]],"")</f>
        <v>14487.824259716224</v>
      </c>
      <c r="N893" s="3">
        <f>+IF(Tabella2026[[#This Row],[REDDITO COMPLESSIVO PROCAPITE]]&lt;media_aggr_reddito_pc,(media_aggr_reddito_pc-Tabella2026[[#This Row],[REDDITO COMPLESSIVO PROCAPITE]]),0)</f>
        <v>3337.2418028925167</v>
      </c>
      <c r="O893" s="3">
        <f>+Tabella2026[[#This Row],[DIFFERENZA REDDITO INFERIORE ALLA MEDIA DALLA MEDIA]]*Tabella2026[[#This Row],[POP_2024]]</f>
        <v>43277351.699910156</v>
      </c>
      <c r="P893" s="3">
        <f>+Tabella2026[[#This Row],[POPOLAZIONE PER DIFFERENZA ]]/SUM(Tabella2026[[POPOLAZIONE PER DIFFERENZA ]])</f>
        <v>3.839489199452844E-4</v>
      </c>
      <c r="Q893" s="3">
        <f>+Tabella2026[[#This Row],[INCIDENZA POPOLAZIONE PER DIFFERENZA]]*(PLAFOND-SUM(Tabella2026[CONTRIBUTO SULLA BASE DELLA POPOLAZIONE]))</f>
        <v>113034.27407020223</v>
      </c>
      <c r="R893" s="3">
        <f>+Tabella2026[[#This Row],[CONTRIBUTO SULLA BASE DELLA POPOLAZIONE]]+Tabella2026[[#This Row],[CONTRIBUTO SULLA BASE DEL REDDITO]]</f>
        <v>177804.29630710368</v>
      </c>
      <c r="S893" s="3">
        <f>+Tabella2026[[#This Row],[CONTRIBUTO TOTALE]]/(PLAFOND/N_TESSERE)</f>
        <v>355.60859261420734</v>
      </c>
      <c r="T893" s="3">
        <f>+MAX(CEILING(Tabella2026[[#This Row],[preDEF1]],1),1)</f>
        <v>356</v>
      </c>
      <c r="U893" s="9">
        <f xml:space="preserve"> IF(ROW(Tabella2026[[#This Row],[preDEF2]]) - ROW(Tabella2026[[#Headers],[preDEF2]])&lt;=ABS(SUM(Tabella2026[preDEF2])-N_TESSERE),Tabella2026[[#This Row],[preDEF2]]-1,Tabella2026[[#This Row],[preDEF2]])</f>
        <v>355</v>
      </c>
      <c r="V893" s="21">
        <f>+Tabella2026[[#This Row],[DEF - n. card]]*(PLAFOND/N_TESSERE)</f>
        <v>177500</v>
      </c>
      <c r="W893" s="18"/>
    </row>
    <row r="894" spans="2:23" x14ac:dyDescent="0.25">
      <c r="B894" s="1" t="s">
        <v>1726</v>
      </c>
      <c r="C894" s="2">
        <v>63020</v>
      </c>
      <c r="D894" s="1" t="s">
        <v>1727</v>
      </c>
      <c r="E894" s="1" t="s">
        <v>15</v>
      </c>
      <c r="F894" s="1" t="s">
        <v>14</v>
      </c>
      <c r="G894" s="1" t="s">
        <v>1059</v>
      </c>
      <c r="H894" s="1" t="s">
        <v>15836</v>
      </c>
      <c r="I894" s="5">
        <v>12964</v>
      </c>
      <c r="J894" s="5">
        <v>119448582</v>
      </c>
      <c r="K894" s="3">
        <f>+Tabella2026[[#This Row],[POP_2024]]/SUM(Tabella2026[POP_2024])</f>
        <v>2.1993956785437653E-4</v>
      </c>
      <c r="L894" s="3">
        <f>+Tabella2026[[#This Row],[INCIDENZA POPOLAZIONE]]*(PLAFOND/2)</f>
        <v>64750.043821652558</v>
      </c>
      <c r="M894" s="3">
        <f>+IFERROR(Tabella2026[[#This Row],[reddito_2024]]/Tabella2026[[#This Row],[POP_2024]],"")</f>
        <v>9213.8677877198388</v>
      </c>
      <c r="N894" s="3">
        <f>+IF(Tabella2026[[#This Row],[REDDITO COMPLESSIVO PROCAPITE]]&lt;media_aggr_reddito_pc,(media_aggr_reddito_pc-Tabella2026[[#This Row],[REDDITO COMPLESSIVO PROCAPITE]]),0)</f>
        <v>8611.1982748889022</v>
      </c>
      <c r="O894" s="3">
        <f>+Tabella2026[[#This Row],[DIFFERENZA REDDITO INFERIORE ALLA MEDIA DALLA MEDIA]]*Tabella2026[[#This Row],[POP_2024]]</f>
        <v>111635574.43565972</v>
      </c>
      <c r="P894" s="3">
        <f>+Tabella2026[[#This Row],[POPOLAZIONE PER DIFFERENZA ]]/SUM(Tabella2026[[POPOLAZIONE PER DIFFERENZA ]])</f>
        <v>9.9041083958314232E-4</v>
      </c>
      <c r="Q894" s="3">
        <f>+Tabella2026[[#This Row],[INCIDENZA POPOLAZIONE PER DIFFERENZA]]*(PLAFOND-SUM(Tabella2026[CONTRIBUTO SULLA BASE DELLA POPOLAZIONE]))</f>
        <v>291576.20836514857</v>
      </c>
      <c r="R894" s="3">
        <f>+Tabella2026[[#This Row],[CONTRIBUTO SULLA BASE DELLA POPOLAZIONE]]+Tabella2026[[#This Row],[CONTRIBUTO SULLA BASE DEL REDDITO]]</f>
        <v>356326.25218680111</v>
      </c>
      <c r="S894" s="3">
        <f>+Tabella2026[[#This Row],[CONTRIBUTO TOTALE]]/(PLAFOND/N_TESSERE)</f>
        <v>712.65250437360226</v>
      </c>
      <c r="T894" s="3">
        <f>+MAX(CEILING(Tabella2026[[#This Row],[preDEF1]],1),1)</f>
        <v>713</v>
      </c>
      <c r="U894" s="9">
        <f xml:space="preserve"> IF(ROW(Tabella2026[[#This Row],[preDEF2]]) - ROW(Tabella2026[[#Headers],[preDEF2]])&lt;=ABS(SUM(Tabella2026[preDEF2])-N_TESSERE),Tabella2026[[#This Row],[preDEF2]]-1,Tabella2026[[#This Row],[preDEF2]])</f>
        <v>712</v>
      </c>
      <c r="V894" s="21">
        <f>+Tabella2026[[#This Row],[DEF - n. card]]*(PLAFOND/N_TESSERE)</f>
        <v>356000</v>
      </c>
      <c r="W894" s="18"/>
    </row>
    <row r="895" spans="2:23" x14ac:dyDescent="0.25">
      <c r="B895" s="1" t="s">
        <v>1794</v>
      </c>
      <c r="C895" s="2">
        <v>27004</v>
      </c>
      <c r="D895" s="1" t="s">
        <v>1795</v>
      </c>
      <c r="E895" s="1" t="s">
        <v>38</v>
      </c>
      <c r="F895" s="1" t="s">
        <v>40</v>
      </c>
      <c r="G895" s="1" t="s">
        <v>1059</v>
      </c>
      <c r="H895" s="1" t="s">
        <v>15835</v>
      </c>
      <c r="I895" s="5">
        <v>12959</v>
      </c>
      <c r="J895" s="5">
        <v>231128768</v>
      </c>
      <c r="K895" s="3">
        <f>+Tabella2026[[#This Row],[POP_2024]]/SUM(Tabella2026[POP_2024])</f>
        <v>2.1985474080722504E-4</v>
      </c>
      <c r="L895" s="3">
        <f>+Tabella2026[[#This Row],[INCIDENZA POPOLAZIONE]]*(PLAFOND/2)</f>
        <v>64725.070802591443</v>
      </c>
      <c r="M895" s="3">
        <f>+IFERROR(Tabella2026[[#This Row],[reddito_2024]]/Tabella2026[[#This Row],[POP_2024]],"")</f>
        <v>17835.386063739486</v>
      </c>
      <c r="N895" s="3">
        <f>+IF(Tabella2026[[#This Row],[REDDITO COMPLESSIVO PROCAPITE]]&lt;media_aggr_reddito_pc,(media_aggr_reddito_pc-Tabella2026[[#This Row],[REDDITO COMPLESSIVO PROCAPITE]]),0)</f>
        <v>0</v>
      </c>
      <c r="O895" s="3">
        <f>+Tabella2026[[#This Row],[DIFFERENZA REDDITO INFERIORE ALLA MEDIA DALLA MEDIA]]*Tabella2026[[#This Row],[POP_2024]]</f>
        <v>0</v>
      </c>
      <c r="P895" s="3">
        <f>+Tabella2026[[#This Row],[POPOLAZIONE PER DIFFERENZA ]]/SUM(Tabella2026[[POPOLAZIONE PER DIFFERENZA ]])</f>
        <v>0</v>
      </c>
      <c r="Q895" s="3">
        <f>+Tabella2026[[#This Row],[INCIDENZA POPOLAZIONE PER DIFFERENZA]]*(PLAFOND-SUM(Tabella2026[CONTRIBUTO SULLA BASE DELLA POPOLAZIONE]))</f>
        <v>0</v>
      </c>
      <c r="R895" s="3">
        <f>+Tabella2026[[#This Row],[CONTRIBUTO SULLA BASE DELLA POPOLAZIONE]]+Tabella2026[[#This Row],[CONTRIBUTO SULLA BASE DEL REDDITO]]</f>
        <v>64725.070802591443</v>
      </c>
      <c r="S895" s="3">
        <f>+Tabella2026[[#This Row],[CONTRIBUTO TOTALE]]/(PLAFOND/N_TESSERE)</f>
        <v>129.45014160518289</v>
      </c>
      <c r="T895" s="3">
        <f>+MAX(CEILING(Tabella2026[[#This Row],[preDEF1]],1),1)</f>
        <v>130</v>
      </c>
      <c r="U895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895" s="21">
        <f>+Tabella2026[[#This Row],[DEF - n. card]]*(PLAFOND/N_TESSERE)</f>
        <v>64500</v>
      </c>
      <c r="W895" s="18"/>
    </row>
    <row r="896" spans="2:23" x14ac:dyDescent="0.25">
      <c r="B896" s="1" t="s">
        <v>1792</v>
      </c>
      <c r="C896" s="2">
        <v>56036</v>
      </c>
      <c r="D896" s="1" t="s">
        <v>1793</v>
      </c>
      <c r="E896" s="1" t="s">
        <v>8</v>
      </c>
      <c r="F896" s="1" t="s">
        <v>210</v>
      </c>
      <c r="G896" s="1" t="s">
        <v>1059</v>
      </c>
      <c r="H896" s="1" t="s">
        <v>15834</v>
      </c>
      <c r="I896" s="5">
        <v>12951</v>
      </c>
      <c r="J896" s="5">
        <v>212097255</v>
      </c>
      <c r="K896" s="3">
        <f>+Tabella2026[[#This Row],[POP_2024]]/SUM(Tabella2026[POP_2024])</f>
        <v>2.1971901753178267E-4</v>
      </c>
      <c r="L896" s="3">
        <f>+Tabella2026[[#This Row],[INCIDENZA POPOLAZIONE]]*(PLAFOND/2)</f>
        <v>64685.11397209367</v>
      </c>
      <c r="M896" s="3">
        <f>+IFERROR(Tabella2026[[#This Row],[reddito_2024]]/Tabella2026[[#This Row],[POP_2024]],"")</f>
        <v>16376.90178364605</v>
      </c>
      <c r="N896" s="3">
        <f>+IF(Tabella2026[[#This Row],[REDDITO COMPLESSIVO PROCAPITE]]&lt;media_aggr_reddito_pc,(media_aggr_reddito_pc-Tabella2026[[#This Row],[REDDITO COMPLESSIVO PROCAPITE]]),0)</f>
        <v>1448.1642789626912</v>
      </c>
      <c r="O896" s="3">
        <f>+Tabella2026[[#This Row],[DIFFERENZA REDDITO INFERIORE ALLA MEDIA DALLA MEDIA]]*Tabella2026[[#This Row],[POP_2024]]</f>
        <v>18755175.576845814</v>
      </c>
      <c r="P896" s="3">
        <f>+Tabella2026[[#This Row],[POPOLAZIONE PER DIFFERENZA ]]/SUM(Tabella2026[[POPOLAZIONE PER DIFFERENZA ]])</f>
        <v>1.6639256154227838E-4</v>
      </c>
      <c r="Q896" s="3">
        <f>+Tabella2026[[#This Row],[INCIDENZA POPOLAZIONE PER DIFFERENZA]]*(PLAFOND-SUM(Tabella2026[CONTRIBUTO SULLA BASE DELLA POPOLAZIONE]))</f>
        <v>48985.845323625799</v>
      </c>
      <c r="R896" s="3">
        <f>+Tabella2026[[#This Row],[CONTRIBUTO SULLA BASE DELLA POPOLAZIONE]]+Tabella2026[[#This Row],[CONTRIBUTO SULLA BASE DEL REDDITO]]</f>
        <v>113670.95929571947</v>
      </c>
      <c r="S896" s="3">
        <f>+Tabella2026[[#This Row],[CONTRIBUTO TOTALE]]/(PLAFOND/N_TESSERE)</f>
        <v>227.34191859143894</v>
      </c>
      <c r="T896" s="3">
        <f>+MAX(CEILING(Tabella2026[[#This Row],[preDEF1]],1),1)</f>
        <v>228</v>
      </c>
      <c r="U896" s="9">
        <f xml:space="preserve"> IF(ROW(Tabella2026[[#This Row],[preDEF2]]) - ROW(Tabella2026[[#Headers],[preDEF2]])&lt;=ABS(SUM(Tabella2026[preDEF2])-N_TESSERE),Tabella2026[[#This Row],[preDEF2]]-1,Tabella2026[[#This Row],[preDEF2]])</f>
        <v>227</v>
      </c>
      <c r="V896" s="21">
        <f>+Tabella2026[[#This Row],[DEF - n. card]]*(PLAFOND/N_TESSERE)</f>
        <v>113500</v>
      </c>
      <c r="W896" s="18"/>
    </row>
    <row r="897" spans="2:23" x14ac:dyDescent="0.25">
      <c r="B897" s="1" t="s">
        <v>1824</v>
      </c>
      <c r="C897" s="2">
        <v>23076</v>
      </c>
      <c r="D897" s="1" t="s">
        <v>1825</v>
      </c>
      <c r="E897" s="1" t="s">
        <v>38</v>
      </c>
      <c r="F897" s="1" t="s">
        <v>37</v>
      </c>
      <c r="G897" s="1" t="s">
        <v>1059</v>
      </c>
      <c r="H897" s="1" t="s">
        <v>15835</v>
      </c>
      <c r="I897" s="5">
        <v>12940</v>
      </c>
      <c r="J897" s="5">
        <v>294153557</v>
      </c>
      <c r="K897" s="3">
        <f>+Tabella2026[[#This Row],[POP_2024]]/SUM(Tabella2026[POP_2024])</f>
        <v>2.1953239802804939E-4</v>
      </c>
      <c r="L897" s="3">
        <f>+Tabella2026[[#This Row],[INCIDENZA POPOLAZIONE]]*(PLAFOND/2)</f>
        <v>64630.173330159218</v>
      </c>
      <c r="M897" s="3">
        <f>+IFERROR(Tabella2026[[#This Row],[reddito_2024]]/Tabella2026[[#This Row],[POP_2024]],"")</f>
        <v>22732.114142194743</v>
      </c>
      <c r="N897" s="3">
        <f>+IF(Tabella2026[[#This Row],[REDDITO COMPLESSIVO PROCAPITE]]&lt;media_aggr_reddito_pc,(media_aggr_reddito_pc-Tabella2026[[#This Row],[REDDITO COMPLESSIVO PROCAPITE]]),0)</f>
        <v>0</v>
      </c>
      <c r="O897" s="3">
        <f>+Tabella2026[[#This Row],[DIFFERENZA REDDITO INFERIORE ALLA MEDIA DALLA MEDIA]]*Tabella2026[[#This Row],[POP_2024]]</f>
        <v>0</v>
      </c>
      <c r="P897" s="3">
        <f>+Tabella2026[[#This Row],[POPOLAZIONE PER DIFFERENZA ]]/SUM(Tabella2026[[POPOLAZIONE PER DIFFERENZA ]])</f>
        <v>0</v>
      </c>
      <c r="Q897" s="3">
        <f>+Tabella2026[[#This Row],[INCIDENZA POPOLAZIONE PER DIFFERENZA]]*(PLAFOND-SUM(Tabella2026[CONTRIBUTO SULLA BASE DELLA POPOLAZIONE]))</f>
        <v>0</v>
      </c>
      <c r="R897" s="3">
        <f>+Tabella2026[[#This Row],[CONTRIBUTO SULLA BASE DELLA POPOLAZIONE]]+Tabella2026[[#This Row],[CONTRIBUTO SULLA BASE DEL REDDITO]]</f>
        <v>64630.173330159218</v>
      </c>
      <c r="S897" s="3">
        <f>+Tabella2026[[#This Row],[CONTRIBUTO TOTALE]]/(PLAFOND/N_TESSERE)</f>
        <v>129.26034666031845</v>
      </c>
      <c r="T897" s="3">
        <f>+MAX(CEILING(Tabella2026[[#This Row],[preDEF1]],1),1)</f>
        <v>130</v>
      </c>
      <c r="U897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897" s="21">
        <f>+Tabella2026[[#This Row],[DEF - n. card]]*(PLAFOND/N_TESSERE)</f>
        <v>64500</v>
      </c>
      <c r="W897" s="18"/>
    </row>
    <row r="898" spans="2:23" x14ac:dyDescent="0.25">
      <c r="B898" s="1" t="s">
        <v>1752</v>
      </c>
      <c r="C898" s="2">
        <v>73004</v>
      </c>
      <c r="D898" s="1" t="s">
        <v>1753</v>
      </c>
      <c r="E898" s="1" t="s">
        <v>33</v>
      </c>
      <c r="F898" s="1" t="s">
        <v>56</v>
      </c>
      <c r="G898" s="1" t="s">
        <v>1059</v>
      </c>
      <c r="H898" s="1" t="s">
        <v>15836</v>
      </c>
      <c r="I898" s="5">
        <v>12939</v>
      </c>
      <c r="J898" s="5">
        <v>176712632</v>
      </c>
      <c r="K898" s="3">
        <f>+Tabella2026[[#This Row],[POP_2024]]/SUM(Tabella2026[POP_2024])</f>
        <v>2.1951543261861908E-4</v>
      </c>
      <c r="L898" s="3">
        <f>+Tabella2026[[#This Row],[INCIDENZA POPOLAZIONE]]*(PLAFOND/2)</f>
        <v>64625.178726346996</v>
      </c>
      <c r="M898" s="3">
        <f>+IFERROR(Tabella2026[[#This Row],[reddito_2024]]/Tabella2026[[#This Row],[POP_2024]],"")</f>
        <v>13657.363938480563</v>
      </c>
      <c r="N898" s="3">
        <f>+IF(Tabella2026[[#This Row],[REDDITO COMPLESSIVO PROCAPITE]]&lt;media_aggr_reddito_pc,(media_aggr_reddito_pc-Tabella2026[[#This Row],[REDDITO COMPLESSIVO PROCAPITE]]),0)</f>
        <v>4167.7021241281782</v>
      </c>
      <c r="O898" s="3">
        <f>+Tabella2026[[#This Row],[DIFFERENZA REDDITO INFERIORE ALLA MEDIA DALLA MEDIA]]*Tabella2026[[#This Row],[POP_2024]]</f>
        <v>53925897.784094498</v>
      </c>
      <c r="P898" s="3">
        <f>+Tabella2026[[#This Row],[POPOLAZIONE PER DIFFERENZA ]]/SUM(Tabella2026[[POPOLAZIONE PER DIFFERENZA ]])</f>
        <v>4.7842091528271287E-4</v>
      </c>
      <c r="Q898" s="3">
        <f>+Tabella2026[[#This Row],[INCIDENZA POPOLAZIONE PER DIFFERENZA]]*(PLAFOND-SUM(Tabella2026[CONTRIBUTO SULLA BASE DELLA POPOLAZIONE]))</f>
        <v>140846.75864354477</v>
      </c>
      <c r="R898" s="3">
        <f>+Tabella2026[[#This Row],[CONTRIBUTO SULLA BASE DELLA POPOLAZIONE]]+Tabella2026[[#This Row],[CONTRIBUTO SULLA BASE DEL REDDITO]]</f>
        <v>205471.93736989176</v>
      </c>
      <c r="S898" s="3">
        <f>+Tabella2026[[#This Row],[CONTRIBUTO TOTALE]]/(PLAFOND/N_TESSERE)</f>
        <v>410.94387473978355</v>
      </c>
      <c r="T898" s="3">
        <f>+MAX(CEILING(Tabella2026[[#This Row],[preDEF1]],1),1)</f>
        <v>411</v>
      </c>
      <c r="U898" s="9">
        <f xml:space="preserve"> IF(ROW(Tabella2026[[#This Row],[preDEF2]]) - ROW(Tabella2026[[#Headers],[preDEF2]])&lt;=ABS(SUM(Tabella2026[preDEF2])-N_TESSERE),Tabella2026[[#This Row],[preDEF2]]-1,Tabella2026[[#This Row],[preDEF2]])</f>
        <v>410</v>
      </c>
      <c r="V898" s="21">
        <f>+Tabella2026[[#This Row],[DEF - n. card]]*(PLAFOND/N_TESSERE)</f>
        <v>205000</v>
      </c>
      <c r="W898" s="18"/>
    </row>
    <row r="899" spans="2:23" x14ac:dyDescent="0.25">
      <c r="B899" s="1" t="s">
        <v>1796</v>
      </c>
      <c r="C899" s="2">
        <v>62043</v>
      </c>
      <c r="D899" s="1" t="s">
        <v>1797</v>
      </c>
      <c r="E899" s="1" t="s">
        <v>15</v>
      </c>
      <c r="F899" s="1" t="s">
        <v>256</v>
      </c>
      <c r="G899" s="1" t="s">
        <v>1059</v>
      </c>
      <c r="H899" s="1" t="s">
        <v>15836</v>
      </c>
      <c r="I899" s="5">
        <v>12939</v>
      </c>
      <c r="J899" s="5">
        <v>166368462</v>
      </c>
      <c r="K899" s="3">
        <f>+Tabella2026[[#This Row],[POP_2024]]/SUM(Tabella2026[POP_2024])</f>
        <v>2.1951543261861908E-4</v>
      </c>
      <c r="L899" s="3">
        <f>+Tabella2026[[#This Row],[INCIDENZA POPOLAZIONE]]*(PLAFOND/2)</f>
        <v>64625.178726346996</v>
      </c>
      <c r="M899" s="3">
        <f>+IFERROR(Tabella2026[[#This Row],[reddito_2024]]/Tabella2026[[#This Row],[POP_2024]],"")</f>
        <v>12857.907257129607</v>
      </c>
      <c r="N899" s="3">
        <f>+IF(Tabella2026[[#This Row],[REDDITO COMPLESSIVO PROCAPITE]]&lt;media_aggr_reddito_pc,(media_aggr_reddito_pc-Tabella2026[[#This Row],[REDDITO COMPLESSIVO PROCAPITE]]),0)</f>
        <v>4967.1588054791337</v>
      </c>
      <c r="O899" s="3">
        <f>+Tabella2026[[#This Row],[DIFFERENZA REDDITO INFERIORE ALLA MEDIA DALLA MEDIA]]*Tabella2026[[#This Row],[POP_2024]]</f>
        <v>64270067.784094512</v>
      </c>
      <c r="P899" s="3">
        <f>+Tabella2026[[#This Row],[POPOLAZIONE PER DIFFERENZA ]]/SUM(Tabella2026[[POPOLAZIONE PER DIFFERENZA ]])</f>
        <v>5.7019254046833314E-4</v>
      </c>
      <c r="Q899" s="3">
        <f>+Tabella2026[[#This Row],[INCIDENZA POPOLAZIONE PER DIFFERENZA]]*(PLAFOND-SUM(Tabella2026[CONTRIBUTO SULLA BASE DELLA POPOLAZIONE]))</f>
        <v>167864.25626947259</v>
      </c>
      <c r="R899" s="3">
        <f>+Tabella2026[[#This Row],[CONTRIBUTO SULLA BASE DELLA POPOLAZIONE]]+Tabella2026[[#This Row],[CONTRIBUTO SULLA BASE DEL REDDITO]]</f>
        <v>232489.43499581958</v>
      </c>
      <c r="S899" s="3">
        <f>+Tabella2026[[#This Row],[CONTRIBUTO TOTALE]]/(PLAFOND/N_TESSERE)</f>
        <v>464.97886999163916</v>
      </c>
      <c r="T899" s="3">
        <f>+MAX(CEILING(Tabella2026[[#This Row],[preDEF1]],1),1)</f>
        <v>465</v>
      </c>
      <c r="U899" s="9">
        <f xml:space="preserve"> IF(ROW(Tabella2026[[#This Row],[preDEF2]]) - ROW(Tabella2026[[#Headers],[preDEF2]])&lt;=ABS(SUM(Tabella2026[preDEF2])-N_TESSERE),Tabella2026[[#This Row],[preDEF2]]-1,Tabella2026[[#This Row],[preDEF2]])</f>
        <v>464</v>
      </c>
      <c r="V899" s="21">
        <f>+Tabella2026[[#This Row],[DEF - n. card]]*(PLAFOND/N_TESSERE)</f>
        <v>232000</v>
      </c>
      <c r="W899" s="18"/>
    </row>
    <row r="900" spans="2:23" x14ac:dyDescent="0.25">
      <c r="B900" s="1" t="s">
        <v>1806</v>
      </c>
      <c r="C900" s="2">
        <v>58050</v>
      </c>
      <c r="D900" s="1" t="s">
        <v>1807</v>
      </c>
      <c r="E900" s="1" t="s">
        <v>8</v>
      </c>
      <c r="F900" s="1" t="s">
        <v>7</v>
      </c>
      <c r="G900" s="1" t="s">
        <v>1059</v>
      </c>
      <c r="H900" s="1" t="s">
        <v>15834</v>
      </c>
      <c r="I900" s="5">
        <v>12937</v>
      </c>
      <c r="J900" s="5">
        <v>189856769</v>
      </c>
      <c r="K900" s="3">
        <f>+Tabella2026[[#This Row],[POP_2024]]/SUM(Tabella2026[POP_2024])</f>
        <v>2.1948150179975851E-4</v>
      </c>
      <c r="L900" s="3">
        <f>+Tabella2026[[#This Row],[INCIDENZA POPOLAZIONE]]*(PLAFOND/2)</f>
        <v>64615.189518722553</v>
      </c>
      <c r="M900" s="3">
        <f>+IFERROR(Tabella2026[[#This Row],[reddito_2024]]/Tabella2026[[#This Row],[POP_2024]],"")</f>
        <v>14675.486511556002</v>
      </c>
      <c r="N900" s="3">
        <f>+IF(Tabella2026[[#This Row],[REDDITO COMPLESSIVO PROCAPITE]]&lt;media_aggr_reddito_pc,(media_aggr_reddito_pc-Tabella2026[[#This Row],[REDDITO COMPLESSIVO PROCAPITE]]),0)</f>
        <v>3149.5795510527387</v>
      </c>
      <c r="O900" s="3">
        <f>+Tabella2026[[#This Row],[DIFFERENZA REDDITO INFERIORE ALLA MEDIA DALLA MEDIA]]*Tabella2026[[#This Row],[POP_2024]]</f>
        <v>40746110.651969284</v>
      </c>
      <c r="P900" s="3">
        <f>+Tabella2026[[#This Row],[POPOLAZIONE PER DIFFERENZA ]]/SUM(Tabella2026[[POPOLAZIONE PER DIFFERENZA ]])</f>
        <v>3.6149220232501269E-4</v>
      </c>
      <c r="Q900" s="3">
        <f>+Tabella2026[[#This Row],[INCIDENZA POPOLAZIONE PER DIFFERENZA]]*(PLAFOND-SUM(Tabella2026[CONTRIBUTO SULLA BASE DELLA POPOLAZIONE]))</f>
        <v>106423.03324533242</v>
      </c>
      <c r="R900" s="3">
        <f>+Tabella2026[[#This Row],[CONTRIBUTO SULLA BASE DELLA POPOLAZIONE]]+Tabella2026[[#This Row],[CONTRIBUTO SULLA BASE DEL REDDITO]]</f>
        <v>171038.22276405498</v>
      </c>
      <c r="S900" s="3">
        <f>+Tabella2026[[#This Row],[CONTRIBUTO TOTALE]]/(PLAFOND/N_TESSERE)</f>
        <v>342.07644552810996</v>
      </c>
      <c r="T900" s="3">
        <f>+MAX(CEILING(Tabella2026[[#This Row],[preDEF1]],1),1)</f>
        <v>343</v>
      </c>
      <c r="U900" s="9">
        <f xml:space="preserve"> IF(ROW(Tabella2026[[#This Row],[preDEF2]]) - ROW(Tabella2026[[#Headers],[preDEF2]])&lt;=ABS(SUM(Tabella2026[preDEF2])-N_TESSERE),Tabella2026[[#This Row],[preDEF2]]-1,Tabella2026[[#This Row],[preDEF2]])</f>
        <v>342</v>
      </c>
      <c r="V900" s="21">
        <f>+Tabella2026[[#This Row],[DEF - n. card]]*(PLAFOND/N_TESSERE)</f>
        <v>171000</v>
      </c>
      <c r="W900" s="18"/>
    </row>
    <row r="901" spans="2:23" x14ac:dyDescent="0.25">
      <c r="B901" s="1" t="s">
        <v>1954</v>
      </c>
      <c r="C901" s="2">
        <v>61054</v>
      </c>
      <c r="D901" s="1" t="s">
        <v>1955</v>
      </c>
      <c r="E901" s="1" t="s">
        <v>15</v>
      </c>
      <c r="F901" s="1" t="s">
        <v>184</v>
      </c>
      <c r="G901" s="1" t="s">
        <v>1059</v>
      </c>
      <c r="H901" s="1" t="s">
        <v>15836</v>
      </c>
      <c r="I901" s="5">
        <v>12933</v>
      </c>
      <c r="J901" s="5">
        <v>137132491</v>
      </c>
      <c r="K901" s="3">
        <f>+Tabella2026[[#This Row],[POP_2024]]/SUM(Tabella2026[POP_2024])</f>
        <v>2.1941364016203729E-4</v>
      </c>
      <c r="L901" s="3">
        <f>+Tabella2026[[#This Row],[INCIDENZA POPOLAZIONE]]*(PLAFOND/2)</f>
        <v>64595.211103473659</v>
      </c>
      <c r="M901" s="3">
        <f>+IFERROR(Tabella2026[[#This Row],[reddito_2024]]/Tabella2026[[#This Row],[POP_2024]],"")</f>
        <v>10603.300935591124</v>
      </c>
      <c r="N901" s="3">
        <f>+IF(Tabella2026[[#This Row],[REDDITO COMPLESSIVO PROCAPITE]]&lt;media_aggr_reddito_pc,(media_aggr_reddito_pc-Tabella2026[[#This Row],[REDDITO COMPLESSIVO PROCAPITE]]),0)</f>
        <v>7221.7651270176175</v>
      </c>
      <c r="O901" s="3">
        <f>+Tabella2026[[#This Row],[DIFFERENZA REDDITO INFERIORE ALLA MEDIA DALLA MEDIA]]*Tabella2026[[#This Row],[POP_2024]]</f>
        <v>93399088.387718841</v>
      </c>
      <c r="P901" s="3">
        <f>+Tabella2026[[#This Row],[POPOLAZIONE PER DIFFERENZA ]]/SUM(Tabella2026[[POPOLAZIONE PER DIFFERENZA ]])</f>
        <v>8.2861999872356441E-4</v>
      </c>
      <c r="Q901" s="3">
        <f>+Tabella2026[[#This Row],[INCIDENZA POPOLAZIONE PER DIFFERENZA]]*(PLAFOND-SUM(Tabella2026[CONTRIBUTO SULLA BASE DELLA POPOLAZIONE]))</f>
        <v>243945.10615921931</v>
      </c>
      <c r="R901" s="3">
        <f>+Tabella2026[[#This Row],[CONTRIBUTO SULLA BASE DELLA POPOLAZIONE]]+Tabella2026[[#This Row],[CONTRIBUTO SULLA BASE DEL REDDITO]]</f>
        <v>308540.31726269296</v>
      </c>
      <c r="S901" s="3">
        <f>+Tabella2026[[#This Row],[CONTRIBUTO TOTALE]]/(PLAFOND/N_TESSERE)</f>
        <v>617.0806345253859</v>
      </c>
      <c r="T901" s="3">
        <f>+MAX(CEILING(Tabella2026[[#This Row],[preDEF1]],1),1)</f>
        <v>618</v>
      </c>
      <c r="U901" s="9">
        <f xml:space="preserve"> IF(ROW(Tabella2026[[#This Row],[preDEF2]]) - ROW(Tabella2026[[#Headers],[preDEF2]])&lt;=ABS(SUM(Tabella2026[preDEF2])-N_TESSERE),Tabella2026[[#This Row],[preDEF2]]-1,Tabella2026[[#This Row],[preDEF2]])</f>
        <v>617</v>
      </c>
      <c r="V901" s="21">
        <f>+Tabella2026[[#This Row],[DEF - n. card]]*(PLAFOND/N_TESSERE)</f>
        <v>308500</v>
      </c>
      <c r="W901" s="18"/>
    </row>
    <row r="902" spans="2:23" x14ac:dyDescent="0.25">
      <c r="B902" s="1" t="s">
        <v>1844</v>
      </c>
      <c r="C902" s="2">
        <v>93022</v>
      </c>
      <c r="D902" s="1" t="s">
        <v>1845</v>
      </c>
      <c r="E902" s="1" t="s">
        <v>48</v>
      </c>
      <c r="F902" s="1" t="s">
        <v>300</v>
      </c>
      <c r="G902" s="1" t="s">
        <v>1059</v>
      </c>
      <c r="H902" s="1" t="s">
        <v>15835</v>
      </c>
      <c r="I902" s="5">
        <v>12893</v>
      </c>
      <c r="J902" s="5">
        <v>269337659</v>
      </c>
      <c r="K902" s="3">
        <f>+Tabella2026[[#This Row],[POP_2024]]/SUM(Tabella2026[POP_2024])</f>
        <v>2.1873502378482541E-4</v>
      </c>
      <c r="L902" s="3">
        <f>+Tabella2026[[#This Row],[INCIDENZA POPOLAZIONE]]*(PLAFOND/2)</f>
        <v>64395.426950984765</v>
      </c>
      <c r="M902" s="3">
        <f>+IFERROR(Tabella2026[[#This Row],[reddito_2024]]/Tabella2026[[#This Row],[POP_2024]],"")</f>
        <v>20890.224075079499</v>
      </c>
      <c r="N902" s="3">
        <f>+IF(Tabella2026[[#This Row],[REDDITO COMPLESSIVO PROCAPITE]]&lt;media_aggr_reddito_pc,(media_aggr_reddito_pc-Tabella2026[[#This Row],[REDDITO COMPLESSIVO PROCAPITE]]),0)</f>
        <v>0</v>
      </c>
      <c r="O902" s="3">
        <f>+Tabella2026[[#This Row],[DIFFERENZA REDDITO INFERIORE ALLA MEDIA DALLA MEDIA]]*Tabella2026[[#This Row],[POP_2024]]</f>
        <v>0</v>
      </c>
      <c r="P902" s="3">
        <f>+Tabella2026[[#This Row],[POPOLAZIONE PER DIFFERENZA ]]/SUM(Tabella2026[[POPOLAZIONE PER DIFFERENZA ]])</f>
        <v>0</v>
      </c>
      <c r="Q902" s="3">
        <f>+Tabella2026[[#This Row],[INCIDENZA POPOLAZIONE PER DIFFERENZA]]*(PLAFOND-SUM(Tabella2026[CONTRIBUTO SULLA BASE DELLA POPOLAZIONE]))</f>
        <v>0</v>
      </c>
      <c r="R902" s="3">
        <f>+Tabella2026[[#This Row],[CONTRIBUTO SULLA BASE DELLA POPOLAZIONE]]+Tabella2026[[#This Row],[CONTRIBUTO SULLA BASE DEL REDDITO]]</f>
        <v>64395.426950984765</v>
      </c>
      <c r="S902" s="3">
        <f>+Tabella2026[[#This Row],[CONTRIBUTO TOTALE]]/(PLAFOND/N_TESSERE)</f>
        <v>128.79085390196954</v>
      </c>
      <c r="T902" s="3">
        <f>+MAX(CEILING(Tabella2026[[#This Row],[preDEF1]],1),1)</f>
        <v>129</v>
      </c>
      <c r="U902" s="9">
        <f xml:space="preserve"> IF(ROW(Tabella2026[[#This Row],[preDEF2]]) - ROW(Tabella2026[[#Headers],[preDEF2]])&lt;=ABS(SUM(Tabella2026[preDEF2])-N_TESSERE),Tabella2026[[#This Row],[preDEF2]]-1,Tabella2026[[#This Row],[preDEF2]])</f>
        <v>128</v>
      </c>
      <c r="V902" s="21">
        <f>+Tabella2026[[#This Row],[DEF - n. card]]*(PLAFOND/N_TESSERE)</f>
        <v>64000</v>
      </c>
      <c r="W902" s="18"/>
    </row>
    <row r="903" spans="2:23" x14ac:dyDescent="0.25">
      <c r="B903" s="1" t="s">
        <v>1816</v>
      </c>
      <c r="C903" s="2">
        <v>82035</v>
      </c>
      <c r="D903" s="1" t="s">
        <v>1817</v>
      </c>
      <c r="E903" s="1" t="s">
        <v>21</v>
      </c>
      <c r="F903" s="1" t="s">
        <v>20</v>
      </c>
      <c r="G903" s="1" t="s">
        <v>1059</v>
      </c>
      <c r="H903" s="1" t="s">
        <v>15836</v>
      </c>
      <c r="I903" s="5">
        <v>12874</v>
      </c>
      <c r="J903" s="5">
        <v>121551720</v>
      </c>
      <c r="K903" s="3">
        <f>+Tabella2026[[#This Row],[POP_2024]]/SUM(Tabella2026[POP_2024])</f>
        <v>2.1841268100564976E-4</v>
      </c>
      <c r="L903" s="3">
        <f>+Tabella2026[[#This Row],[INCIDENZA POPOLAZIONE]]*(PLAFOND/2)</f>
        <v>64300.529478552533</v>
      </c>
      <c r="M903" s="3">
        <f>+IFERROR(Tabella2026[[#This Row],[reddito_2024]]/Tabella2026[[#This Row],[POP_2024]],"")</f>
        <v>9441.6436228056555</v>
      </c>
      <c r="N903" s="3">
        <f>+IF(Tabella2026[[#This Row],[REDDITO COMPLESSIVO PROCAPITE]]&lt;media_aggr_reddito_pc,(media_aggr_reddito_pc-Tabella2026[[#This Row],[REDDITO COMPLESSIVO PROCAPITE]]),0)</f>
        <v>8383.4224398030856</v>
      </c>
      <c r="O903" s="3">
        <f>+Tabella2026[[#This Row],[DIFFERENZA REDDITO INFERIORE ALLA MEDIA DALLA MEDIA]]*Tabella2026[[#This Row],[POP_2024]]</f>
        <v>107928180.49002492</v>
      </c>
      <c r="P903" s="3">
        <f>+Tabella2026[[#This Row],[POPOLAZIONE PER DIFFERENZA ]]/SUM(Tabella2026[[POPOLAZIONE PER DIFFERENZA ]])</f>
        <v>9.5751950392312967E-4</v>
      </c>
      <c r="Q903" s="3">
        <f>+Tabella2026[[#This Row],[INCIDENZA POPOLAZIONE PER DIFFERENZA]]*(PLAFOND-SUM(Tabella2026[CONTRIBUTO SULLA BASE DELLA POPOLAZIONE]))</f>
        <v>281893.02381534257</v>
      </c>
      <c r="R903" s="3">
        <f>+Tabella2026[[#This Row],[CONTRIBUTO SULLA BASE DELLA POPOLAZIONE]]+Tabella2026[[#This Row],[CONTRIBUTO SULLA BASE DEL REDDITO]]</f>
        <v>346193.55329389509</v>
      </c>
      <c r="S903" s="3">
        <f>+Tabella2026[[#This Row],[CONTRIBUTO TOTALE]]/(PLAFOND/N_TESSERE)</f>
        <v>692.38710658779019</v>
      </c>
      <c r="T903" s="3">
        <f>+MAX(CEILING(Tabella2026[[#This Row],[preDEF1]],1),1)</f>
        <v>693</v>
      </c>
      <c r="U903" s="9">
        <f xml:space="preserve"> IF(ROW(Tabella2026[[#This Row],[preDEF2]]) - ROW(Tabella2026[[#Headers],[preDEF2]])&lt;=ABS(SUM(Tabella2026[preDEF2])-N_TESSERE),Tabella2026[[#This Row],[preDEF2]]-1,Tabella2026[[#This Row],[preDEF2]])</f>
        <v>692</v>
      </c>
      <c r="V903" s="21">
        <f>+Tabella2026[[#This Row],[DEF - n. card]]*(PLAFOND/N_TESSERE)</f>
        <v>346000</v>
      </c>
      <c r="W903" s="18"/>
    </row>
    <row r="904" spans="2:23" x14ac:dyDescent="0.25">
      <c r="B904" s="1" t="s">
        <v>1860</v>
      </c>
      <c r="C904" s="2">
        <v>9015</v>
      </c>
      <c r="D904" s="1" t="s">
        <v>1861</v>
      </c>
      <c r="E904" s="1" t="s">
        <v>24</v>
      </c>
      <c r="F904" s="1" t="s">
        <v>246</v>
      </c>
      <c r="G904" s="1" t="s">
        <v>1059</v>
      </c>
      <c r="H904" s="1" t="s">
        <v>15835</v>
      </c>
      <c r="I904" s="5">
        <v>12862</v>
      </c>
      <c r="J904" s="5">
        <v>224294278</v>
      </c>
      <c r="K904" s="3">
        <f>+Tabella2026[[#This Row],[POP_2024]]/SUM(Tabella2026[POP_2024])</f>
        <v>2.1820909609248618E-4</v>
      </c>
      <c r="L904" s="3">
        <f>+Tabella2026[[#This Row],[INCIDENZA POPOLAZIONE]]*(PLAFOND/2)</f>
        <v>64240.594232805859</v>
      </c>
      <c r="M904" s="3">
        <f>+IFERROR(Tabella2026[[#This Row],[reddito_2024]]/Tabella2026[[#This Row],[POP_2024]],"")</f>
        <v>17438.52262478619</v>
      </c>
      <c r="N904" s="3">
        <f>+IF(Tabella2026[[#This Row],[REDDITO COMPLESSIVO PROCAPITE]]&lt;media_aggr_reddito_pc,(media_aggr_reddito_pc-Tabella2026[[#This Row],[REDDITO COMPLESSIVO PROCAPITE]]),0)</f>
        <v>386.54343782255091</v>
      </c>
      <c r="O904" s="3">
        <f>+Tabella2026[[#This Row],[DIFFERENZA REDDITO INFERIORE ALLA MEDIA DALLA MEDIA]]*Tabella2026[[#This Row],[POP_2024]]</f>
        <v>4971721.6972736502</v>
      </c>
      <c r="P904" s="3">
        <f>+Tabella2026[[#This Row],[POPOLAZIONE PER DIFFERENZA ]]/SUM(Tabella2026[[POPOLAZIONE PER DIFFERENZA ]])</f>
        <v>4.4108225225360015E-5</v>
      </c>
      <c r="Q904" s="3">
        <f>+Tabella2026[[#This Row],[INCIDENZA POPOLAZIONE PER DIFFERENZA]]*(PLAFOND-SUM(Tabella2026[CONTRIBUTO SULLA BASE DELLA POPOLAZIONE]))</f>
        <v>12985.428425177122</v>
      </c>
      <c r="R904" s="3">
        <f>+Tabella2026[[#This Row],[CONTRIBUTO SULLA BASE DELLA POPOLAZIONE]]+Tabella2026[[#This Row],[CONTRIBUTO SULLA BASE DEL REDDITO]]</f>
        <v>77226.022657982976</v>
      </c>
      <c r="S904" s="3">
        <f>+Tabella2026[[#This Row],[CONTRIBUTO TOTALE]]/(PLAFOND/N_TESSERE)</f>
        <v>154.45204531596596</v>
      </c>
      <c r="T904" s="3">
        <f>+MAX(CEILING(Tabella2026[[#This Row],[preDEF1]],1),1)</f>
        <v>155</v>
      </c>
      <c r="U904" s="9">
        <f xml:space="preserve"> IF(ROW(Tabella2026[[#This Row],[preDEF2]]) - ROW(Tabella2026[[#Headers],[preDEF2]])&lt;=ABS(SUM(Tabella2026[preDEF2])-N_TESSERE),Tabella2026[[#This Row],[preDEF2]]-1,Tabella2026[[#This Row],[preDEF2]])</f>
        <v>154</v>
      </c>
      <c r="V904" s="21">
        <f>+Tabella2026[[#This Row],[DEF - n. card]]*(PLAFOND/N_TESSERE)</f>
        <v>77000</v>
      </c>
      <c r="W904" s="18"/>
    </row>
    <row r="905" spans="2:23" x14ac:dyDescent="0.25">
      <c r="B905" s="1" t="s">
        <v>1790</v>
      </c>
      <c r="C905" s="2">
        <v>76043</v>
      </c>
      <c r="D905" s="1" t="s">
        <v>1791</v>
      </c>
      <c r="E905" s="1" t="s">
        <v>213</v>
      </c>
      <c r="F905" s="1" t="s">
        <v>212</v>
      </c>
      <c r="G905" s="1" t="s">
        <v>1059</v>
      </c>
      <c r="H905" s="1" t="s">
        <v>15836</v>
      </c>
      <c r="I905" s="5">
        <v>12859</v>
      </c>
      <c r="J905" s="5">
        <v>155680378</v>
      </c>
      <c r="K905" s="3">
        <f>+Tabella2026[[#This Row],[POP_2024]]/SUM(Tabella2026[POP_2024])</f>
        <v>2.181581998641953E-4</v>
      </c>
      <c r="L905" s="3">
        <f>+Tabella2026[[#This Row],[INCIDENZA POPOLAZIONE]]*(PLAFOND/2)</f>
        <v>64225.610421369194</v>
      </c>
      <c r="M905" s="3">
        <f>+IFERROR(Tabella2026[[#This Row],[reddito_2024]]/Tabella2026[[#This Row],[POP_2024]],"")</f>
        <v>12106.725095264017</v>
      </c>
      <c r="N905" s="3">
        <f>+IF(Tabella2026[[#This Row],[REDDITO COMPLESSIVO PROCAPITE]]&lt;media_aggr_reddito_pc,(media_aggr_reddito_pc-Tabella2026[[#This Row],[REDDITO COMPLESSIVO PROCAPITE]]),0)</f>
        <v>5718.340967344724</v>
      </c>
      <c r="O905" s="3">
        <f>+Tabella2026[[#This Row],[DIFFERENZA REDDITO INFERIORE ALLA MEDIA DALLA MEDIA]]*Tabella2026[[#This Row],[POP_2024]]</f>
        <v>73532146.499085814</v>
      </c>
      <c r="P905" s="3">
        <f>+Tabella2026[[#This Row],[POPOLAZIONE PER DIFFERENZA ]]/SUM(Tabella2026[[POPOLAZIONE PER DIFFERENZA ]])</f>
        <v>6.5236404540994675E-4</v>
      </c>
      <c r="Q905" s="3">
        <f>+Tabella2026[[#This Row],[INCIDENZA POPOLAZIONE PER DIFFERENZA]]*(PLAFOND-SUM(Tabella2026[CONTRIBUTO SULLA BASE DELLA POPOLAZIONE]))</f>
        <v>192055.48569565505</v>
      </c>
      <c r="R905" s="3">
        <f>+Tabella2026[[#This Row],[CONTRIBUTO SULLA BASE DELLA POPOLAZIONE]]+Tabella2026[[#This Row],[CONTRIBUTO SULLA BASE DEL REDDITO]]</f>
        <v>256281.09611702425</v>
      </c>
      <c r="S905" s="3">
        <f>+Tabella2026[[#This Row],[CONTRIBUTO TOTALE]]/(PLAFOND/N_TESSERE)</f>
        <v>512.56219223404855</v>
      </c>
      <c r="T905" s="3">
        <f>+MAX(CEILING(Tabella2026[[#This Row],[preDEF1]],1),1)</f>
        <v>513</v>
      </c>
      <c r="U905" s="9">
        <f xml:space="preserve"> IF(ROW(Tabella2026[[#This Row],[preDEF2]]) - ROW(Tabella2026[[#Headers],[preDEF2]])&lt;=ABS(SUM(Tabella2026[preDEF2])-N_TESSERE),Tabella2026[[#This Row],[preDEF2]]-1,Tabella2026[[#This Row],[preDEF2]])</f>
        <v>512</v>
      </c>
      <c r="V905" s="21">
        <f>+Tabella2026[[#This Row],[DEF - n. card]]*(PLAFOND/N_TESSERE)</f>
        <v>256000</v>
      </c>
      <c r="W905" s="18"/>
    </row>
    <row r="906" spans="2:23" x14ac:dyDescent="0.25">
      <c r="B906" s="1" t="s">
        <v>1854</v>
      </c>
      <c r="C906" s="2">
        <v>50004</v>
      </c>
      <c r="D906" s="1" t="s">
        <v>1855</v>
      </c>
      <c r="E906" s="1" t="s">
        <v>30</v>
      </c>
      <c r="F906" s="1" t="s">
        <v>144</v>
      </c>
      <c r="G906" s="1" t="s">
        <v>1059</v>
      </c>
      <c r="H906" s="1" t="s">
        <v>15834</v>
      </c>
      <c r="I906" s="5">
        <v>12855</v>
      </c>
      <c r="J906" s="5">
        <v>243703978</v>
      </c>
      <c r="K906" s="3">
        <f>+Tabella2026[[#This Row],[POP_2024]]/SUM(Tabella2026[POP_2024])</f>
        <v>2.1809033822647411E-4</v>
      </c>
      <c r="L906" s="3">
        <f>+Tabella2026[[#This Row],[INCIDENZA POPOLAZIONE]]*(PLAFOND/2)</f>
        <v>64205.632006120308</v>
      </c>
      <c r="M906" s="3">
        <f>+IFERROR(Tabella2026[[#This Row],[reddito_2024]]/Tabella2026[[#This Row],[POP_2024]],"")</f>
        <v>18957.913496693895</v>
      </c>
      <c r="N906" s="3">
        <f>+IF(Tabella2026[[#This Row],[REDDITO COMPLESSIVO PROCAPITE]]&lt;media_aggr_reddito_pc,(media_aggr_reddito_pc-Tabella2026[[#This Row],[REDDITO COMPLESSIVO PROCAPITE]]),0)</f>
        <v>0</v>
      </c>
      <c r="O906" s="3">
        <f>+Tabella2026[[#This Row],[DIFFERENZA REDDITO INFERIORE ALLA MEDIA DALLA MEDIA]]*Tabella2026[[#This Row],[POP_2024]]</f>
        <v>0</v>
      </c>
      <c r="P906" s="3">
        <f>+Tabella2026[[#This Row],[POPOLAZIONE PER DIFFERENZA ]]/SUM(Tabella2026[[POPOLAZIONE PER DIFFERENZA ]])</f>
        <v>0</v>
      </c>
      <c r="Q906" s="3">
        <f>+Tabella2026[[#This Row],[INCIDENZA POPOLAZIONE PER DIFFERENZA]]*(PLAFOND-SUM(Tabella2026[CONTRIBUTO SULLA BASE DELLA POPOLAZIONE]))</f>
        <v>0</v>
      </c>
      <c r="R906" s="3">
        <f>+Tabella2026[[#This Row],[CONTRIBUTO SULLA BASE DELLA POPOLAZIONE]]+Tabella2026[[#This Row],[CONTRIBUTO SULLA BASE DEL REDDITO]]</f>
        <v>64205.632006120308</v>
      </c>
      <c r="S906" s="3">
        <f>+Tabella2026[[#This Row],[CONTRIBUTO TOTALE]]/(PLAFOND/N_TESSERE)</f>
        <v>128.41126401224062</v>
      </c>
      <c r="T906" s="3">
        <f>+MAX(CEILING(Tabella2026[[#This Row],[preDEF1]],1),1)</f>
        <v>129</v>
      </c>
      <c r="U906" s="9">
        <f xml:space="preserve"> IF(ROW(Tabella2026[[#This Row],[preDEF2]]) - ROW(Tabella2026[[#Headers],[preDEF2]])&lt;=ABS(SUM(Tabella2026[preDEF2])-N_TESSERE),Tabella2026[[#This Row],[preDEF2]]-1,Tabella2026[[#This Row],[preDEF2]])</f>
        <v>128</v>
      </c>
      <c r="V906" s="21">
        <f>+Tabella2026[[#This Row],[DEF - n. card]]*(PLAFOND/N_TESSERE)</f>
        <v>64000</v>
      </c>
      <c r="W906" s="18"/>
    </row>
    <row r="907" spans="2:23" x14ac:dyDescent="0.25">
      <c r="B907" s="1" t="s">
        <v>1916</v>
      </c>
      <c r="C907" s="2">
        <v>61099</v>
      </c>
      <c r="D907" s="1" t="s">
        <v>1917</v>
      </c>
      <c r="E907" s="1" t="s">
        <v>15</v>
      </c>
      <c r="F907" s="1" t="s">
        <v>184</v>
      </c>
      <c r="G907" s="1" t="s">
        <v>1059</v>
      </c>
      <c r="H907" s="1" t="s">
        <v>15836</v>
      </c>
      <c r="I907" s="5">
        <v>12846</v>
      </c>
      <c r="J907" s="5">
        <v>107576553</v>
      </c>
      <c r="K907" s="3">
        <f>+Tabella2026[[#This Row],[POP_2024]]/SUM(Tabella2026[POP_2024])</f>
        <v>2.1793764954160141E-4</v>
      </c>
      <c r="L907" s="3">
        <f>+Tabella2026[[#This Row],[INCIDENZA POPOLAZIONE]]*(PLAFOND/2)</f>
        <v>64160.680571810299</v>
      </c>
      <c r="M907" s="3">
        <f>+IFERROR(Tabella2026[[#This Row],[reddito_2024]]/Tabella2026[[#This Row],[POP_2024]],"")</f>
        <v>8374.3229799159271</v>
      </c>
      <c r="N907" s="3">
        <f>+IF(Tabella2026[[#This Row],[REDDITO COMPLESSIVO PROCAPITE]]&lt;media_aggr_reddito_pc,(media_aggr_reddito_pc-Tabella2026[[#This Row],[REDDITO COMPLESSIVO PROCAPITE]]),0)</f>
        <v>9450.7430826928139</v>
      </c>
      <c r="O907" s="3">
        <f>+Tabella2026[[#This Row],[DIFFERENZA REDDITO INFERIORE ALLA MEDIA DALLA MEDIA]]*Tabella2026[[#This Row],[POP_2024]]</f>
        <v>121404245.64027189</v>
      </c>
      <c r="P907" s="3">
        <f>+Tabella2026[[#This Row],[POPOLAZIONE PER DIFFERENZA ]]/SUM(Tabella2026[[POPOLAZIONE PER DIFFERENZA ]])</f>
        <v>1.0770767424396527E-3</v>
      </c>
      <c r="Q907" s="3">
        <f>+Tabella2026[[#This Row],[INCIDENZA POPOLAZIONE PER DIFFERENZA]]*(PLAFOND-SUM(Tabella2026[CONTRIBUTO SULLA BASE DELLA POPOLAZIONE]))</f>
        <v>317090.58516667818</v>
      </c>
      <c r="R907" s="3">
        <f>+Tabella2026[[#This Row],[CONTRIBUTO SULLA BASE DELLA POPOLAZIONE]]+Tabella2026[[#This Row],[CONTRIBUTO SULLA BASE DEL REDDITO]]</f>
        <v>381251.26573848847</v>
      </c>
      <c r="S907" s="3">
        <f>+Tabella2026[[#This Row],[CONTRIBUTO TOTALE]]/(PLAFOND/N_TESSERE)</f>
        <v>762.50253147697697</v>
      </c>
      <c r="T907" s="3">
        <f>+MAX(CEILING(Tabella2026[[#This Row],[preDEF1]],1),1)</f>
        <v>763</v>
      </c>
      <c r="U907" s="9">
        <f xml:space="preserve"> IF(ROW(Tabella2026[[#This Row],[preDEF2]]) - ROW(Tabella2026[[#Headers],[preDEF2]])&lt;=ABS(SUM(Tabella2026[preDEF2])-N_TESSERE),Tabella2026[[#This Row],[preDEF2]]-1,Tabella2026[[#This Row],[preDEF2]])</f>
        <v>762</v>
      </c>
      <c r="V907" s="21">
        <f>+Tabella2026[[#This Row],[DEF - n. card]]*(PLAFOND/N_TESSERE)</f>
        <v>381000</v>
      </c>
      <c r="W907" s="18"/>
    </row>
    <row r="908" spans="2:23" x14ac:dyDescent="0.25">
      <c r="B908" s="1" t="s">
        <v>1768</v>
      </c>
      <c r="C908" s="2">
        <v>74016</v>
      </c>
      <c r="D908" s="1" t="s">
        <v>1769</v>
      </c>
      <c r="E908" s="1" t="s">
        <v>33</v>
      </c>
      <c r="F908" s="1" t="s">
        <v>154</v>
      </c>
      <c r="G908" s="1" t="s">
        <v>1059</v>
      </c>
      <c r="H908" s="1" t="s">
        <v>15836</v>
      </c>
      <c r="I908" s="5">
        <v>12843</v>
      </c>
      <c r="J908" s="5">
        <v>166786151</v>
      </c>
      <c r="K908" s="3">
        <f>+Tabella2026[[#This Row],[POP_2024]]/SUM(Tabella2026[POP_2024])</f>
        <v>2.1788675331331053E-4</v>
      </c>
      <c r="L908" s="3">
        <f>+Tabella2026[[#This Row],[INCIDENZA POPOLAZIONE]]*(PLAFOND/2)</f>
        <v>64145.696760373634</v>
      </c>
      <c r="M908" s="3">
        <f>+IFERROR(Tabella2026[[#This Row],[reddito_2024]]/Tabella2026[[#This Row],[POP_2024]],"")</f>
        <v>12986.541384411741</v>
      </c>
      <c r="N908" s="3">
        <f>+IF(Tabella2026[[#This Row],[REDDITO COMPLESSIVO PROCAPITE]]&lt;media_aggr_reddito_pc,(media_aggr_reddito_pc-Tabella2026[[#This Row],[REDDITO COMPLESSIVO PROCAPITE]]),0)</f>
        <v>4838.524678197</v>
      </c>
      <c r="O908" s="3">
        <f>+Tabella2026[[#This Row],[DIFFERENZA REDDITO INFERIORE ALLA MEDIA DALLA MEDIA]]*Tabella2026[[#This Row],[POP_2024]]</f>
        <v>62141172.442084074</v>
      </c>
      <c r="P908" s="3">
        <f>+Tabella2026[[#This Row],[POPOLAZIONE PER DIFFERENZA ]]/SUM(Tabella2026[[POPOLAZIONE PER DIFFERENZA ]])</f>
        <v>5.5130536195266736E-4</v>
      </c>
      <c r="Q908" s="3">
        <f>+Tabella2026[[#This Row],[INCIDENZA POPOLAZIONE PER DIFFERENZA]]*(PLAFOND-SUM(Tabella2026[CONTRIBUTO SULLA BASE DELLA POPOLAZIONE]))</f>
        <v>162303.88507984448</v>
      </c>
      <c r="R908" s="3">
        <f>+Tabella2026[[#This Row],[CONTRIBUTO SULLA BASE DELLA POPOLAZIONE]]+Tabella2026[[#This Row],[CONTRIBUTO SULLA BASE DEL REDDITO]]</f>
        <v>226449.5818402181</v>
      </c>
      <c r="S908" s="3">
        <f>+Tabella2026[[#This Row],[CONTRIBUTO TOTALE]]/(PLAFOND/N_TESSERE)</f>
        <v>452.89916368043623</v>
      </c>
      <c r="T908" s="3">
        <f>+MAX(CEILING(Tabella2026[[#This Row],[preDEF1]],1),1)</f>
        <v>453</v>
      </c>
      <c r="U908" s="9">
        <f xml:space="preserve"> IF(ROW(Tabella2026[[#This Row],[preDEF2]]) - ROW(Tabella2026[[#Headers],[preDEF2]])&lt;=ABS(SUM(Tabella2026[preDEF2])-N_TESSERE),Tabella2026[[#This Row],[preDEF2]]-1,Tabella2026[[#This Row],[preDEF2]])</f>
        <v>452</v>
      </c>
      <c r="V908" s="21">
        <f>+Tabella2026[[#This Row],[DEF - n. card]]*(PLAFOND/N_TESSERE)</f>
        <v>226000</v>
      </c>
      <c r="W908" s="18"/>
    </row>
    <row r="909" spans="2:23" x14ac:dyDescent="0.25">
      <c r="B909" s="1" t="s">
        <v>1778</v>
      </c>
      <c r="C909" s="2">
        <v>61018</v>
      </c>
      <c r="D909" s="1" t="s">
        <v>1779</v>
      </c>
      <c r="E909" s="1" t="s">
        <v>15</v>
      </c>
      <c r="F909" s="1" t="s">
        <v>184</v>
      </c>
      <c r="G909" s="1" t="s">
        <v>1059</v>
      </c>
      <c r="H909" s="1" t="s">
        <v>15836</v>
      </c>
      <c r="I909" s="5">
        <v>12839</v>
      </c>
      <c r="J909" s="5">
        <v>176472321</v>
      </c>
      <c r="K909" s="3">
        <f>+Tabella2026[[#This Row],[POP_2024]]/SUM(Tabella2026[POP_2024])</f>
        <v>2.1781889167558934E-4</v>
      </c>
      <c r="L909" s="3">
        <f>+Tabella2026[[#This Row],[INCIDENZA POPOLAZIONE]]*(PLAFOND/2)</f>
        <v>64125.718345124747</v>
      </c>
      <c r="M909" s="3">
        <f>+IFERROR(Tabella2026[[#This Row],[reddito_2024]]/Tabella2026[[#This Row],[POP_2024]],"")</f>
        <v>13745.020718124464</v>
      </c>
      <c r="N909" s="3">
        <f>+IF(Tabella2026[[#This Row],[REDDITO COMPLESSIVO PROCAPITE]]&lt;media_aggr_reddito_pc,(media_aggr_reddito_pc-Tabella2026[[#This Row],[REDDITO COMPLESSIVO PROCAPITE]]),0)</f>
        <v>4080.0453444842769</v>
      </c>
      <c r="O909" s="3">
        <f>+Tabella2026[[#This Row],[DIFFERENZA REDDITO INFERIORE ALLA MEDIA DALLA MEDIA]]*Tabella2026[[#This Row],[POP_2024]]</f>
        <v>52383702.177833632</v>
      </c>
      <c r="P909" s="3">
        <f>+Tabella2026[[#This Row],[POPOLAZIONE PER DIFFERENZA ]]/SUM(Tabella2026[[POPOLAZIONE PER DIFFERENZA ]])</f>
        <v>4.6473883183467576E-4</v>
      </c>
      <c r="Q909" s="3">
        <f>+Tabella2026[[#This Row],[INCIDENZA POPOLAZIONE PER DIFFERENZA]]*(PLAFOND-SUM(Tabella2026[CONTRIBUTO SULLA BASE DELLA POPOLAZIONE]))</f>
        <v>136818.76353800521</v>
      </c>
      <c r="R909" s="3">
        <f>+Tabella2026[[#This Row],[CONTRIBUTO SULLA BASE DELLA POPOLAZIONE]]+Tabella2026[[#This Row],[CONTRIBUTO SULLA BASE DEL REDDITO]]</f>
        <v>200944.48188312995</v>
      </c>
      <c r="S909" s="3">
        <f>+Tabella2026[[#This Row],[CONTRIBUTO TOTALE]]/(PLAFOND/N_TESSERE)</f>
        <v>401.88896376625991</v>
      </c>
      <c r="T909" s="3">
        <f>+MAX(CEILING(Tabella2026[[#This Row],[preDEF1]],1),1)</f>
        <v>402</v>
      </c>
      <c r="U909" s="9">
        <f xml:space="preserve"> IF(ROW(Tabella2026[[#This Row],[preDEF2]]) - ROW(Tabella2026[[#Headers],[preDEF2]])&lt;=ABS(SUM(Tabella2026[preDEF2])-N_TESSERE),Tabella2026[[#This Row],[preDEF2]]-1,Tabella2026[[#This Row],[preDEF2]])</f>
        <v>401</v>
      </c>
      <c r="V909" s="21">
        <f>+Tabella2026[[#This Row],[DEF - n. card]]*(PLAFOND/N_TESSERE)</f>
        <v>200500</v>
      </c>
      <c r="W909" s="18"/>
    </row>
    <row r="910" spans="2:23" x14ac:dyDescent="0.25">
      <c r="B910" s="1" t="s">
        <v>1814</v>
      </c>
      <c r="C910" s="2">
        <v>118039</v>
      </c>
      <c r="D910" s="1" t="s">
        <v>1815</v>
      </c>
      <c r="E910" s="1" t="s">
        <v>76</v>
      </c>
      <c r="F910" s="1" t="s">
        <v>75</v>
      </c>
      <c r="G910" s="1" t="s">
        <v>1059</v>
      </c>
      <c r="H910" s="1" t="s">
        <v>15836</v>
      </c>
      <c r="I910" s="5">
        <v>12828</v>
      </c>
      <c r="J910" s="5">
        <v>186677915</v>
      </c>
      <c r="K910" s="3">
        <f>+Tabella2026[[#This Row],[POP_2024]]/SUM(Tabella2026[POP_2024])</f>
        <v>2.1763227217185606E-4</v>
      </c>
      <c r="L910" s="3">
        <f>+Tabella2026[[#This Row],[INCIDENZA POPOLAZIONE]]*(PLAFOND/2)</f>
        <v>64070.777703190295</v>
      </c>
      <c r="M910" s="3">
        <f>+IFERROR(Tabella2026[[#This Row],[reddito_2024]]/Tabella2026[[#This Row],[POP_2024]],"")</f>
        <v>14552.378780792018</v>
      </c>
      <c r="N910" s="3">
        <f>+IF(Tabella2026[[#This Row],[REDDITO COMPLESSIVO PROCAPITE]]&lt;media_aggr_reddito_pc,(media_aggr_reddito_pc-Tabella2026[[#This Row],[REDDITO COMPLESSIVO PROCAPITE]]),0)</f>
        <v>3272.687281816723</v>
      </c>
      <c r="O910" s="3">
        <f>+Tabella2026[[#This Row],[DIFFERENZA REDDITO INFERIORE ALLA MEDIA DALLA MEDIA]]*Tabella2026[[#This Row],[POP_2024]]</f>
        <v>41982032.451144926</v>
      </c>
      <c r="P910" s="3">
        <f>+Tabella2026[[#This Row],[POPOLAZIONE PER DIFFERENZA ]]/SUM(Tabella2026[[POPOLAZIONE PER DIFFERENZA ]])</f>
        <v>3.724570793632559E-4</v>
      </c>
      <c r="Q910" s="3">
        <f>+Tabella2026[[#This Row],[INCIDENZA POPOLAZIONE PER DIFFERENZA]]*(PLAFOND-SUM(Tabella2026[CONTRIBUTO SULLA BASE DELLA POPOLAZIONE]))</f>
        <v>109651.08482173346</v>
      </c>
      <c r="R910" s="3">
        <f>+Tabella2026[[#This Row],[CONTRIBUTO SULLA BASE DELLA POPOLAZIONE]]+Tabella2026[[#This Row],[CONTRIBUTO SULLA BASE DEL REDDITO]]</f>
        <v>173721.86252492375</v>
      </c>
      <c r="S910" s="3">
        <f>+Tabella2026[[#This Row],[CONTRIBUTO TOTALE]]/(PLAFOND/N_TESSERE)</f>
        <v>347.4437250498475</v>
      </c>
      <c r="T910" s="3">
        <f>+MAX(CEILING(Tabella2026[[#This Row],[preDEF1]],1),1)</f>
        <v>348</v>
      </c>
      <c r="U910" s="9">
        <f xml:space="preserve"> IF(ROW(Tabella2026[[#This Row],[preDEF2]]) - ROW(Tabella2026[[#Headers],[preDEF2]])&lt;=ABS(SUM(Tabella2026[preDEF2])-N_TESSERE),Tabella2026[[#This Row],[preDEF2]]-1,Tabella2026[[#This Row],[preDEF2]])</f>
        <v>347</v>
      </c>
      <c r="V910" s="21">
        <f>+Tabella2026[[#This Row],[DEF - n. card]]*(PLAFOND/N_TESSERE)</f>
        <v>173500</v>
      </c>
      <c r="W910" s="18"/>
    </row>
    <row r="911" spans="2:23" x14ac:dyDescent="0.25">
      <c r="B911" s="1" t="s">
        <v>1788</v>
      </c>
      <c r="C911" s="2">
        <v>51012</v>
      </c>
      <c r="D911" s="1" t="s">
        <v>1789</v>
      </c>
      <c r="E911" s="1" t="s">
        <v>30</v>
      </c>
      <c r="F911" s="1" t="s">
        <v>125</v>
      </c>
      <c r="G911" s="1" t="s">
        <v>1059</v>
      </c>
      <c r="H911" s="1" t="s">
        <v>15834</v>
      </c>
      <c r="I911" s="5">
        <v>12823</v>
      </c>
      <c r="J911" s="5">
        <v>233779420</v>
      </c>
      <c r="K911" s="3">
        <f>+Tabella2026[[#This Row],[POP_2024]]/SUM(Tabella2026[POP_2024])</f>
        <v>2.1754744512470457E-4</v>
      </c>
      <c r="L911" s="3">
        <f>+Tabella2026[[#This Row],[INCIDENZA POPOLAZIONE]]*(PLAFOND/2)</f>
        <v>64045.80468412918</v>
      </c>
      <c r="M911" s="3">
        <f>+IFERROR(Tabella2026[[#This Row],[reddito_2024]]/Tabella2026[[#This Row],[POP_2024]],"")</f>
        <v>18231.257895968181</v>
      </c>
      <c r="N911" s="3">
        <f>+IF(Tabella2026[[#This Row],[REDDITO COMPLESSIVO PROCAPITE]]&lt;media_aggr_reddito_pc,(media_aggr_reddito_pc-Tabella2026[[#This Row],[REDDITO COMPLESSIVO PROCAPITE]]),0)</f>
        <v>0</v>
      </c>
      <c r="O911" s="3">
        <f>+Tabella2026[[#This Row],[DIFFERENZA REDDITO INFERIORE ALLA MEDIA DALLA MEDIA]]*Tabella2026[[#This Row],[POP_2024]]</f>
        <v>0</v>
      </c>
      <c r="P911" s="3">
        <f>+Tabella2026[[#This Row],[POPOLAZIONE PER DIFFERENZA ]]/SUM(Tabella2026[[POPOLAZIONE PER DIFFERENZA ]])</f>
        <v>0</v>
      </c>
      <c r="Q911" s="3">
        <f>+Tabella2026[[#This Row],[INCIDENZA POPOLAZIONE PER DIFFERENZA]]*(PLAFOND-SUM(Tabella2026[CONTRIBUTO SULLA BASE DELLA POPOLAZIONE]))</f>
        <v>0</v>
      </c>
      <c r="R911" s="3">
        <f>+Tabella2026[[#This Row],[CONTRIBUTO SULLA BASE DELLA POPOLAZIONE]]+Tabella2026[[#This Row],[CONTRIBUTO SULLA BASE DEL REDDITO]]</f>
        <v>64045.80468412918</v>
      </c>
      <c r="S911" s="3">
        <f>+Tabella2026[[#This Row],[CONTRIBUTO TOTALE]]/(PLAFOND/N_TESSERE)</f>
        <v>128.09160936825836</v>
      </c>
      <c r="T911" s="3">
        <f>+MAX(CEILING(Tabella2026[[#This Row],[preDEF1]],1),1)</f>
        <v>129</v>
      </c>
      <c r="U911" s="9">
        <f xml:space="preserve"> IF(ROW(Tabella2026[[#This Row],[preDEF2]]) - ROW(Tabella2026[[#Headers],[preDEF2]])&lt;=ABS(SUM(Tabella2026[preDEF2])-N_TESSERE),Tabella2026[[#This Row],[preDEF2]]-1,Tabella2026[[#This Row],[preDEF2]])</f>
        <v>128</v>
      </c>
      <c r="V911" s="21">
        <f>+Tabella2026[[#This Row],[DEF - n. card]]*(PLAFOND/N_TESSERE)</f>
        <v>64000</v>
      </c>
      <c r="W911" s="18"/>
    </row>
    <row r="912" spans="2:23" x14ac:dyDescent="0.25">
      <c r="B912" s="1" t="s">
        <v>1896</v>
      </c>
      <c r="C912" s="2">
        <v>16153</v>
      </c>
      <c r="D912" s="1" t="s">
        <v>1897</v>
      </c>
      <c r="E912" s="1" t="s">
        <v>12</v>
      </c>
      <c r="F912" s="1" t="s">
        <v>93</v>
      </c>
      <c r="G912" s="1" t="s">
        <v>1059</v>
      </c>
      <c r="H912" s="1" t="s">
        <v>15835</v>
      </c>
      <c r="I912" s="5">
        <v>12799</v>
      </c>
      <c r="J912" s="5">
        <v>249340859</v>
      </c>
      <c r="K912" s="3">
        <f>+Tabella2026[[#This Row],[POP_2024]]/SUM(Tabella2026[POP_2024])</f>
        <v>2.1714027529837744E-4</v>
      </c>
      <c r="L912" s="3">
        <f>+Tabella2026[[#This Row],[INCIDENZA POPOLAZIONE]]*(PLAFOND/2)</f>
        <v>63925.934192635847</v>
      </c>
      <c r="M912" s="3">
        <f>+IFERROR(Tabella2026[[#This Row],[reddito_2024]]/Tabella2026[[#This Row],[POP_2024]],"")</f>
        <v>19481.276584108135</v>
      </c>
      <c r="N912" s="3">
        <f>+IF(Tabella2026[[#This Row],[REDDITO COMPLESSIVO PROCAPITE]]&lt;media_aggr_reddito_pc,(media_aggr_reddito_pc-Tabella2026[[#This Row],[REDDITO COMPLESSIVO PROCAPITE]]),0)</f>
        <v>0</v>
      </c>
      <c r="O912" s="3">
        <f>+Tabella2026[[#This Row],[DIFFERENZA REDDITO INFERIORE ALLA MEDIA DALLA MEDIA]]*Tabella2026[[#This Row],[POP_2024]]</f>
        <v>0</v>
      </c>
      <c r="P912" s="3">
        <f>+Tabella2026[[#This Row],[POPOLAZIONE PER DIFFERENZA ]]/SUM(Tabella2026[[POPOLAZIONE PER DIFFERENZA ]])</f>
        <v>0</v>
      </c>
      <c r="Q912" s="3">
        <f>+Tabella2026[[#This Row],[INCIDENZA POPOLAZIONE PER DIFFERENZA]]*(PLAFOND-SUM(Tabella2026[CONTRIBUTO SULLA BASE DELLA POPOLAZIONE]))</f>
        <v>0</v>
      </c>
      <c r="R912" s="3">
        <f>+Tabella2026[[#This Row],[CONTRIBUTO SULLA BASE DELLA POPOLAZIONE]]+Tabella2026[[#This Row],[CONTRIBUTO SULLA BASE DEL REDDITO]]</f>
        <v>63925.934192635847</v>
      </c>
      <c r="S912" s="3">
        <f>+Tabella2026[[#This Row],[CONTRIBUTO TOTALE]]/(PLAFOND/N_TESSERE)</f>
        <v>127.85186838527169</v>
      </c>
      <c r="T912" s="3">
        <f>+MAX(CEILING(Tabella2026[[#This Row],[preDEF1]],1),1)</f>
        <v>128</v>
      </c>
      <c r="U912" s="9">
        <f xml:space="preserve"> IF(ROW(Tabella2026[[#This Row],[preDEF2]]) - ROW(Tabella2026[[#Headers],[preDEF2]])&lt;=ABS(SUM(Tabella2026[preDEF2])-N_TESSERE),Tabella2026[[#This Row],[preDEF2]]-1,Tabella2026[[#This Row],[preDEF2]])</f>
        <v>127</v>
      </c>
      <c r="V912" s="21">
        <f>+Tabella2026[[#This Row],[DEF - n. card]]*(PLAFOND/N_TESSERE)</f>
        <v>63500</v>
      </c>
      <c r="W912" s="18"/>
    </row>
    <row r="913" spans="2:23" x14ac:dyDescent="0.25">
      <c r="B913" s="1" t="s">
        <v>1804</v>
      </c>
      <c r="C913" s="2">
        <v>27006</v>
      </c>
      <c r="D913" s="1" t="s">
        <v>1805</v>
      </c>
      <c r="E913" s="1" t="s">
        <v>38</v>
      </c>
      <c r="F913" s="1" t="s">
        <v>40</v>
      </c>
      <c r="G913" s="1" t="s">
        <v>1059</v>
      </c>
      <c r="H913" s="1" t="s">
        <v>15835</v>
      </c>
      <c r="I913" s="5">
        <v>12773</v>
      </c>
      <c r="J913" s="5">
        <v>220681722</v>
      </c>
      <c r="K913" s="3">
        <f>+Tabella2026[[#This Row],[POP_2024]]/SUM(Tabella2026[POP_2024])</f>
        <v>2.1669917465318972E-4</v>
      </c>
      <c r="L913" s="3">
        <f>+Tabella2026[[#This Row],[INCIDENZA POPOLAZIONE]]*(PLAFOND/2)</f>
        <v>63796.074493518063</v>
      </c>
      <c r="M913" s="3">
        <f>+IFERROR(Tabella2026[[#This Row],[reddito_2024]]/Tabella2026[[#This Row],[POP_2024]],"")</f>
        <v>17277.203632662648</v>
      </c>
      <c r="N913" s="3">
        <f>+IF(Tabella2026[[#This Row],[REDDITO COMPLESSIVO PROCAPITE]]&lt;media_aggr_reddito_pc,(media_aggr_reddito_pc-Tabella2026[[#This Row],[REDDITO COMPLESSIVO PROCAPITE]]),0)</f>
        <v>547.86242994609347</v>
      </c>
      <c r="O913" s="3">
        <f>+Tabella2026[[#This Row],[DIFFERENZA REDDITO INFERIORE ALLA MEDIA DALLA MEDIA]]*Tabella2026[[#This Row],[POP_2024]]</f>
        <v>6997846.8177014515</v>
      </c>
      <c r="P913" s="3">
        <f>+Tabella2026[[#This Row],[POPOLAZIONE PER DIFFERENZA ]]/SUM(Tabella2026[[POPOLAZIONE PER DIFFERENZA ]])</f>
        <v>6.2083644725529632E-5</v>
      </c>
      <c r="Q913" s="3">
        <f>+Tabella2026[[#This Row],[INCIDENZA POPOLAZIONE PER DIFFERENZA]]*(PLAFOND-SUM(Tabella2026[CONTRIBUTO SULLA BASE DELLA POPOLAZIONE]))</f>
        <v>18277.378444462454</v>
      </c>
      <c r="R913" s="3">
        <f>+Tabella2026[[#This Row],[CONTRIBUTO SULLA BASE DELLA POPOLAZIONE]]+Tabella2026[[#This Row],[CONTRIBUTO SULLA BASE DEL REDDITO]]</f>
        <v>82073.452937980517</v>
      </c>
      <c r="S913" s="3">
        <f>+Tabella2026[[#This Row],[CONTRIBUTO TOTALE]]/(PLAFOND/N_TESSERE)</f>
        <v>164.14690587596104</v>
      </c>
      <c r="T913" s="3">
        <f>+MAX(CEILING(Tabella2026[[#This Row],[preDEF1]],1),1)</f>
        <v>165</v>
      </c>
      <c r="U913" s="9">
        <f xml:space="preserve"> IF(ROW(Tabella2026[[#This Row],[preDEF2]]) - ROW(Tabella2026[[#Headers],[preDEF2]])&lt;=ABS(SUM(Tabella2026[preDEF2])-N_TESSERE),Tabella2026[[#This Row],[preDEF2]]-1,Tabella2026[[#This Row],[preDEF2]])</f>
        <v>164</v>
      </c>
      <c r="V913" s="21">
        <f>+Tabella2026[[#This Row],[DEF - n. card]]*(PLAFOND/N_TESSERE)</f>
        <v>82000</v>
      </c>
      <c r="W913" s="18"/>
    </row>
    <row r="914" spans="2:23" x14ac:dyDescent="0.25">
      <c r="B914" s="1" t="s">
        <v>1840</v>
      </c>
      <c r="C914" s="2">
        <v>27032</v>
      </c>
      <c r="D914" s="1" t="s">
        <v>1841</v>
      </c>
      <c r="E914" s="1" t="s">
        <v>38</v>
      </c>
      <c r="F914" s="1" t="s">
        <v>40</v>
      </c>
      <c r="G914" s="1" t="s">
        <v>1059</v>
      </c>
      <c r="H914" s="1" t="s">
        <v>15835</v>
      </c>
      <c r="I914" s="5">
        <v>12770</v>
      </c>
      <c r="J914" s="5">
        <v>261451012</v>
      </c>
      <c r="K914" s="3">
        <f>+Tabella2026[[#This Row],[POP_2024]]/SUM(Tabella2026[POP_2024])</f>
        <v>2.1664827842489881E-4</v>
      </c>
      <c r="L914" s="3">
        <f>+Tabella2026[[#This Row],[INCIDENZA POPOLAZIONE]]*(PLAFOND/2)</f>
        <v>63781.090682081391</v>
      </c>
      <c r="M914" s="3">
        <f>+IFERROR(Tabella2026[[#This Row],[reddito_2024]]/Tabella2026[[#This Row],[POP_2024]],"")</f>
        <v>20473.845888801879</v>
      </c>
      <c r="N914" s="3">
        <f>+IF(Tabella2026[[#This Row],[REDDITO COMPLESSIVO PROCAPITE]]&lt;media_aggr_reddito_pc,(media_aggr_reddito_pc-Tabella2026[[#This Row],[REDDITO COMPLESSIVO PROCAPITE]]),0)</f>
        <v>0</v>
      </c>
      <c r="O914" s="3">
        <f>+Tabella2026[[#This Row],[DIFFERENZA REDDITO INFERIORE ALLA MEDIA DALLA MEDIA]]*Tabella2026[[#This Row],[POP_2024]]</f>
        <v>0</v>
      </c>
      <c r="P914" s="3">
        <f>+Tabella2026[[#This Row],[POPOLAZIONE PER DIFFERENZA ]]/SUM(Tabella2026[[POPOLAZIONE PER DIFFERENZA ]])</f>
        <v>0</v>
      </c>
      <c r="Q914" s="3">
        <f>+Tabella2026[[#This Row],[INCIDENZA POPOLAZIONE PER DIFFERENZA]]*(PLAFOND-SUM(Tabella2026[CONTRIBUTO SULLA BASE DELLA POPOLAZIONE]))</f>
        <v>0</v>
      </c>
      <c r="R914" s="3">
        <f>+Tabella2026[[#This Row],[CONTRIBUTO SULLA BASE DELLA POPOLAZIONE]]+Tabella2026[[#This Row],[CONTRIBUTO SULLA BASE DEL REDDITO]]</f>
        <v>63781.090682081391</v>
      </c>
      <c r="S914" s="3">
        <f>+Tabella2026[[#This Row],[CONTRIBUTO TOTALE]]/(PLAFOND/N_TESSERE)</f>
        <v>127.56218136416278</v>
      </c>
      <c r="T914" s="3">
        <f>+MAX(CEILING(Tabella2026[[#This Row],[preDEF1]],1),1)</f>
        <v>128</v>
      </c>
      <c r="U914" s="9">
        <f xml:space="preserve"> IF(ROW(Tabella2026[[#This Row],[preDEF2]]) - ROW(Tabella2026[[#Headers],[preDEF2]])&lt;=ABS(SUM(Tabella2026[preDEF2])-N_TESSERE),Tabella2026[[#This Row],[preDEF2]]-1,Tabella2026[[#This Row],[preDEF2]])</f>
        <v>127</v>
      </c>
      <c r="V914" s="21">
        <f>+Tabella2026[[#This Row],[DEF - n. card]]*(PLAFOND/N_TESSERE)</f>
        <v>63500</v>
      </c>
      <c r="W914" s="18"/>
    </row>
    <row r="915" spans="2:23" x14ac:dyDescent="0.25">
      <c r="B915" s="1" t="s">
        <v>1888</v>
      </c>
      <c r="C915" s="2">
        <v>83041</v>
      </c>
      <c r="D915" s="1" t="s">
        <v>1889</v>
      </c>
      <c r="E915" s="1" t="s">
        <v>21</v>
      </c>
      <c r="F915" s="1" t="s">
        <v>42</v>
      </c>
      <c r="G915" s="1" t="s">
        <v>1059</v>
      </c>
      <c r="H915" s="1" t="s">
        <v>15836</v>
      </c>
      <c r="I915" s="5">
        <v>12766</v>
      </c>
      <c r="J915" s="5">
        <v>159246017</v>
      </c>
      <c r="K915" s="3">
        <f>+Tabella2026[[#This Row],[POP_2024]]/SUM(Tabella2026[POP_2024])</f>
        <v>2.1658041678717762E-4</v>
      </c>
      <c r="L915" s="3">
        <f>+Tabella2026[[#This Row],[INCIDENZA POPOLAZIONE]]*(PLAFOND/2)</f>
        <v>63761.112266832504</v>
      </c>
      <c r="M915" s="3">
        <f>+IFERROR(Tabella2026[[#This Row],[reddito_2024]]/Tabella2026[[#This Row],[POP_2024]],"")</f>
        <v>12474.229750900829</v>
      </c>
      <c r="N915" s="3">
        <f>+IF(Tabella2026[[#This Row],[REDDITO COMPLESSIVO PROCAPITE]]&lt;media_aggr_reddito_pc,(media_aggr_reddito_pc-Tabella2026[[#This Row],[REDDITO COMPLESSIVO PROCAPITE]]),0)</f>
        <v>5350.8363117079116</v>
      </c>
      <c r="O915" s="3">
        <f>+Tabella2026[[#This Row],[DIFFERENZA REDDITO INFERIORE ALLA MEDIA DALLA MEDIA]]*Tabella2026[[#This Row],[POP_2024]]</f>
        <v>68308776.355263203</v>
      </c>
      <c r="P915" s="3">
        <f>+Tabella2026[[#This Row],[POPOLAZIONE PER DIFFERENZA ]]/SUM(Tabella2026[[POPOLAZIONE PER DIFFERENZA ]])</f>
        <v>6.0602324019844622E-4</v>
      </c>
      <c r="Q915" s="3">
        <f>+Tabella2026[[#This Row],[INCIDENZA POPOLAZIONE PER DIFFERENZA]]*(PLAFOND-SUM(Tabella2026[CONTRIBUTO SULLA BASE DELLA POPOLAZIONE]))</f>
        <v>178412.78739699314</v>
      </c>
      <c r="R915" s="3">
        <f>+Tabella2026[[#This Row],[CONTRIBUTO SULLA BASE DELLA POPOLAZIONE]]+Tabella2026[[#This Row],[CONTRIBUTO SULLA BASE DEL REDDITO]]</f>
        <v>242173.89966382564</v>
      </c>
      <c r="S915" s="3">
        <f>+Tabella2026[[#This Row],[CONTRIBUTO TOTALE]]/(PLAFOND/N_TESSERE)</f>
        <v>484.34779932765127</v>
      </c>
      <c r="T915" s="3">
        <f>+MAX(CEILING(Tabella2026[[#This Row],[preDEF1]],1),1)</f>
        <v>485</v>
      </c>
      <c r="U915" s="9">
        <f xml:space="preserve"> IF(ROW(Tabella2026[[#This Row],[preDEF2]]) - ROW(Tabella2026[[#Headers],[preDEF2]])&lt;=ABS(SUM(Tabella2026[preDEF2])-N_TESSERE),Tabella2026[[#This Row],[preDEF2]]-1,Tabella2026[[#This Row],[preDEF2]])</f>
        <v>484</v>
      </c>
      <c r="V915" s="21">
        <f>+Tabella2026[[#This Row],[DEF - n. card]]*(PLAFOND/N_TESSERE)</f>
        <v>242000</v>
      </c>
      <c r="W915" s="18"/>
    </row>
    <row r="916" spans="2:23" x14ac:dyDescent="0.25">
      <c r="B916" s="1" t="s">
        <v>1850</v>
      </c>
      <c r="C916" s="2">
        <v>27036</v>
      </c>
      <c r="D916" s="1" t="s">
        <v>1851</v>
      </c>
      <c r="E916" s="1" t="s">
        <v>38</v>
      </c>
      <c r="F916" s="1" t="s">
        <v>40</v>
      </c>
      <c r="G916" s="1" t="s">
        <v>1059</v>
      </c>
      <c r="H916" s="1" t="s">
        <v>15835</v>
      </c>
      <c r="I916" s="5">
        <v>12764</v>
      </c>
      <c r="J916" s="5">
        <v>222362291</v>
      </c>
      <c r="K916" s="3">
        <f>+Tabella2026[[#This Row],[POP_2024]]/SUM(Tabella2026[POP_2024])</f>
        <v>2.1654648596831702E-4</v>
      </c>
      <c r="L916" s="3">
        <f>+Tabella2026[[#This Row],[INCIDENZA POPOLAZIONE]]*(PLAFOND/2)</f>
        <v>63751.123059208054</v>
      </c>
      <c r="M916" s="3">
        <f>+IFERROR(Tabella2026[[#This Row],[reddito_2024]]/Tabella2026[[#This Row],[POP_2024]],"")</f>
        <v>17421.050689439046</v>
      </c>
      <c r="N916" s="3">
        <f>+IF(Tabella2026[[#This Row],[REDDITO COMPLESSIVO PROCAPITE]]&lt;media_aggr_reddito_pc,(media_aggr_reddito_pc-Tabella2026[[#This Row],[REDDITO COMPLESSIVO PROCAPITE]]),0)</f>
        <v>404.01537316969552</v>
      </c>
      <c r="O916" s="3">
        <f>+Tabella2026[[#This Row],[DIFFERENZA REDDITO INFERIORE ALLA MEDIA DALLA MEDIA]]*Tabella2026[[#This Row],[POP_2024]]</f>
        <v>5156852.2231379934</v>
      </c>
      <c r="P916" s="3">
        <f>+Tabella2026[[#This Row],[POPOLAZIONE PER DIFFERENZA ]]/SUM(Tabella2026[[POPOLAZIONE PER DIFFERENZA ]])</f>
        <v>4.5750670122344423E-5</v>
      </c>
      <c r="Q916" s="3">
        <f>+Tabella2026[[#This Row],[INCIDENZA POPOLAZIONE PER DIFFERENZA]]*(PLAFOND-SUM(Tabella2026[CONTRIBUTO SULLA BASE DELLA POPOLAZIONE]))</f>
        <v>13468.962971015661</v>
      </c>
      <c r="R916" s="3">
        <f>+Tabella2026[[#This Row],[CONTRIBUTO SULLA BASE DELLA POPOLAZIONE]]+Tabella2026[[#This Row],[CONTRIBUTO SULLA BASE DEL REDDITO]]</f>
        <v>77220.086030223712</v>
      </c>
      <c r="S916" s="3">
        <f>+Tabella2026[[#This Row],[CONTRIBUTO TOTALE]]/(PLAFOND/N_TESSERE)</f>
        <v>154.44017206044742</v>
      </c>
      <c r="T916" s="3">
        <f>+MAX(CEILING(Tabella2026[[#This Row],[preDEF1]],1),1)</f>
        <v>155</v>
      </c>
      <c r="U916" s="9">
        <f xml:space="preserve"> IF(ROW(Tabella2026[[#This Row],[preDEF2]]) - ROW(Tabella2026[[#Headers],[preDEF2]])&lt;=ABS(SUM(Tabella2026[preDEF2])-N_TESSERE),Tabella2026[[#This Row],[preDEF2]]-1,Tabella2026[[#This Row],[preDEF2]])</f>
        <v>154</v>
      </c>
      <c r="V916" s="21">
        <f>+Tabella2026[[#This Row],[DEF - n. card]]*(PLAFOND/N_TESSERE)</f>
        <v>77000</v>
      </c>
      <c r="W916" s="18"/>
    </row>
    <row r="917" spans="2:23" x14ac:dyDescent="0.25">
      <c r="B917" s="1" t="s">
        <v>1870</v>
      </c>
      <c r="C917" s="2">
        <v>12108</v>
      </c>
      <c r="D917" s="1" t="s">
        <v>1871</v>
      </c>
      <c r="E917" s="1" t="s">
        <v>12</v>
      </c>
      <c r="F917" s="1" t="s">
        <v>157</v>
      </c>
      <c r="G917" s="1" t="s">
        <v>1059</v>
      </c>
      <c r="H917" s="1" t="s">
        <v>15835</v>
      </c>
      <c r="I917" s="5">
        <v>12744</v>
      </c>
      <c r="J917" s="5">
        <v>302045460</v>
      </c>
      <c r="K917" s="3">
        <f>+Tabella2026[[#This Row],[POP_2024]]/SUM(Tabella2026[POP_2024])</f>
        <v>2.1620717777971109E-4</v>
      </c>
      <c r="L917" s="3">
        <f>+Tabella2026[[#This Row],[INCIDENZA POPOLAZIONE]]*(PLAFOND/2)</f>
        <v>63651.230982963607</v>
      </c>
      <c r="M917" s="3">
        <f>+IFERROR(Tabella2026[[#This Row],[reddito_2024]]/Tabella2026[[#This Row],[POP_2024]],"")</f>
        <v>23700.9934086629</v>
      </c>
      <c r="N917" s="3">
        <f>+IF(Tabella2026[[#This Row],[REDDITO COMPLESSIVO PROCAPITE]]&lt;media_aggr_reddito_pc,(media_aggr_reddito_pc-Tabella2026[[#This Row],[REDDITO COMPLESSIVO PROCAPITE]]),0)</f>
        <v>0</v>
      </c>
      <c r="O917" s="3">
        <f>+Tabella2026[[#This Row],[DIFFERENZA REDDITO INFERIORE ALLA MEDIA DALLA MEDIA]]*Tabella2026[[#This Row],[POP_2024]]</f>
        <v>0</v>
      </c>
      <c r="P917" s="3">
        <f>+Tabella2026[[#This Row],[POPOLAZIONE PER DIFFERENZA ]]/SUM(Tabella2026[[POPOLAZIONE PER DIFFERENZA ]])</f>
        <v>0</v>
      </c>
      <c r="Q917" s="3">
        <f>+Tabella2026[[#This Row],[INCIDENZA POPOLAZIONE PER DIFFERENZA]]*(PLAFOND-SUM(Tabella2026[CONTRIBUTO SULLA BASE DELLA POPOLAZIONE]))</f>
        <v>0</v>
      </c>
      <c r="R917" s="3">
        <f>+Tabella2026[[#This Row],[CONTRIBUTO SULLA BASE DELLA POPOLAZIONE]]+Tabella2026[[#This Row],[CONTRIBUTO SULLA BASE DEL REDDITO]]</f>
        <v>63651.230982963607</v>
      </c>
      <c r="S917" s="3">
        <f>+Tabella2026[[#This Row],[CONTRIBUTO TOTALE]]/(PLAFOND/N_TESSERE)</f>
        <v>127.30246196592721</v>
      </c>
      <c r="T917" s="3">
        <f>+MAX(CEILING(Tabella2026[[#This Row],[preDEF1]],1),1)</f>
        <v>128</v>
      </c>
      <c r="U917" s="9">
        <f xml:space="preserve"> IF(ROW(Tabella2026[[#This Row],[preDEF2]]) - ROW(Tabella2026[[#Headers],[preDEF2]])&lt;=ABS(SUM(Tabella2026[preDEF2])-N_TESSERE),Tabella2026[[#This Row],[preDEF2]]-1,Tabella2026[[#This Row],[preDEF2]])</f>
        <v>127</v>
      </c>
      <c r="V917" s="21">
        <f>+Tabella2026[[#This Row],[DEF - n. card]]*(PLAFOND/N_TESSERE)</f>
        <v>63500</v>
      </c>
      <c r="W917" s="18"/>
    </row>
    <row r="918" spans="2:23" x14ac:dyDescent="0.25">
      <c r="B918" s="1" t="s">
        <v>1878</v>
      </c>
      <c r="C918" s="2">
        <v>20015</v>
      </c>
      <c r="D918" s="1" t="s">
        <v>1879</v>
      </c>
      <c r="E918" s="1" t="s">
        <v>12</v>
      </c>
      <c r="F918" s="1" t="s">
        <v>332</v>
      </c>
      <c r="G918" s="1" t="s">
        <v>1059</v>
      </c>
      <c r="H918" s="1" t="s">
        <v>15835</v>
      </c>
      <c r="I918" s="5">
        <v>12742</v>
      </c>
      <c r="J918" s="5">
        <v>234589577</v>
      </c>
      <c r="K918" s="3">
        <f>+Tabella2026[[#This Row],[POP_2024]]/SUM(Tabella2026[POP_2024])</f>
        <v>2.1617324696085048E-4</v>
      </c>
      <c r="L918" s="3">
        <f>+Tabella2026[[#This Row],[INCIDENZA POPOLAZIONE]]*(PLAFOND/2)</f>
        <v>63641.241775339164</v>
      </c>
      <c r="M918" s="3">
        <f>+IFERROR(Tabella2026[[#This Row],[reddito_2024]]/Tabella2026[[#This Row],[POP_2024]],"")</f>
        <v>18410.734343117248</v>
      </c>
      <c r="N918" s="3">
        <f>+IF(Tabella2026[[#This Row],[REDDITO COMPLESSIVO PROCAPITE]]&lt;media_aggr_reddito_pc,(media_aggr_reddito_pc-Tabella2026[[#This Row],[REDDITO COMPLESSIVO PROCAPITE]]),0)</f>
        <v>0</v>
      </c>
      <c r="O918" s="3">
        <f>+Tabella2026[[#This Row],[DIFFERENZA REDDITO INFERIORE ALLA MEDIA DALLA MEDIA]]*Tabella2026[[#This Row],[POP_2024]]</f>
        <v>0</v>
      </c>
      <c r="P918" s="3">
        <f>+Tabella2026[[#This Row],[POPOLAZIONE PER DIFFERENZA ]]/SUM(Tabella2026[[POPOLAZIONE PER DIFFERENZA ]])</f>
        <v>0</v>
      </c>
      <c r="Q918" s="3">
        <f>+Tabella2026[[#This Row],[INCIDENZA POPOLAZIONE PER DIFFERENZA]]*(PLAFOND-SUM(Tabella2026[CONTRIBUTO SULLA BASE DELLA POPOLAZIONE]))</f>
        <v>0</v>
      </c>
      <c r="R918" s="3">
        <f>+Tabella2026[[#This Row],[CONTRIBUTO SULLA BASE DELLA POPOLAZIONE]]+Tabella2026[[#This Row],[CONTRIBUTO SULLA BASE DEL REDDITO]]</f>
        <v>63641.241775339164</v>
      </c>
      <c r="S918" s="3">
        <f>+Tabella2026[[#This Row],[CONTRIBUTO TOTALE]]/(PLAFOND/N_TESSERE)</f>
        <v>127.28248355067832</v>
      </c>
      <c r="T918" s="3">
        <f>+MAX(CEILING(Tabella2026[[#This Row],[preDEF1]],1),1)</f>
        <v>128</v>
      </c>
      <c r="U918" s="9">
        <f xml:space="preserve"> IF(ROW(Tabella2026[[#This Row],[preDEF2]]) - ROW(Tabella2026[[#Headers],[preDEF2]])&lt;=ABS(SUM(Tabella2026[preDEF2])-N_TESSERE),Tabella2026[[#This Row],[preDEF2]]-1,Tabella2026[[#This Row],[preDEF2]])</f>
        <v>127</v>
      </c>
      <c r="V918" s="21">
        <f>+Tabella2026[[#This Row],[DEF - n. card]]*(PLAFOND/N_TESSERE)</f>
        <v>63500</v>
      </c>
      <c r="W918" s="18"/>
    </row>
    <row r="919" spans="2:23" x14ac:dyDescent="0.25">
      <c r="B919" s="1" t="s">
        <v>1890</v>
      </c>
      <c r="C919" s="2">
        <v>15046</v>
      </c>
      <c r="D919" s="1" t="s">
        <v>1891</v>
      </c>
      <c r="E919" s="1" t="s">
        <v>12</v>
      </c>
      <c r="F919" s="1" t="s">
        <v>11</v>
      </c>
      <c r="G919" s="1" t="s">
        <v>1059</v>
      </c>
      <c r="H919" s="1" t="s">
        <v>15835</v>
      </c>
      <c r="I919" s="5">
        <v>12714</v>
      </c>
      <c r="J919" s="5">
        <v>264485345</v>
      </c>
      <c r="K919" s="3">
        <f>+Tabella2026[[#This Row],[POP_2024]]/SUM(Tabella2026[POP_2024])</f>
        <v>2.1569821549680216E-4</v>
      </c>
      <c r="L919" s="3">
        <f>+Tabella2026[[#This Row],[INCIDENZA POPOLAZIONE]]*(PLAFOND/2)</f>
        <v>63501.392868596929</v>
      </c>
      <c r="M919" s="3">
        <f>+IFERROR(Tabella2026[[#This Row],[reddito_2024]]/Tabella2026[[#This Row],[POP_2024]],"")</f>
        <v>20802.685622148812</v>
      </c>
      <c r="N919" s="3">
        <f>+IF(Tabella2026[[#This Row],[REDDITO COMPLESSIVO PROCAPITE]]&lt;media_aggr_reddito_pc,(media_aggr_reddito_pc-Tabella2026[[#This Row],[REDDITO COMPLESSIVO PROCAPITE]]),0)</f>
        <v>0</v>
      </c>
      <c r="O919" s="3">
        <f>+Tabella2026[[#This Row],[DIFFERENZA REDDITO INFERIORE ALLA MEDIA DALLA MEDIA]]*Tabella2026[[#This Row],[POP_2024]]</f>
        <v>0</v>
      </c>
      <c r="P919" s="3">
        <f>+Tabella2026[[#This Row],[POPOLAZIONE PER DIFFERENZA ]]/SUM(Tabella2026[[POPOLAZIONE PER DIFFERENZA ]])</f>
        <v>0</v>
      </c>
      <c r="Q919" s="3">
        <f>+Tabella2026[[#This Row],[INCIDENZA POPOLAZIONE PER DIFFERENZA]]*(PLAFOND-SUM(Tabella2026[CONTRIBUTO SULLA BASE DELLA POPOLAZIONE]))</f>
        <v>0</v>
      </c>
      <c r="R919" s="3">
        <f>+Tabella2026[[#This Row],[CONTRIBUTO SULLA BASE DELLA POPOLAZIONE]]+Tabella2026[[#This Row],[CONTRIBUTO SULLA BASE DEL REDDITO]]</f>
        <v>63501.392868596929</v>
      </c>
      <c r="S919" s="3">
        <f>+Tabella2026[[#This Row],[CONTRIBUTO TOTALE]]/(PLAFOND/N_TESSERE)</f>
        <v>127.00278573719386</v>
      </c>
      <c r="T919" s="3">
        <f>+MAX(CEILING(Tabella2026[[#This Row],[preDEF1]],1),1)</f>
        <v>128</v>
      </c>
      <c r="U919" s="9">
        <f xml:space="preserve"> IF(ROW(Tabella2026[[#This Row],[preDEF2]]) - ROW(Tabella2026[[#Headers],[preDEF2]])&lt;=ABS(SUM(Tabella2026[preDEF2])-N_TESSERE),Tabella2026[[#This Row],[preDEF2]]-1,Tabella2026[[#This Row],[preDEF2]])</f>
        <v>127</v>
      </c>
      <c r="V919" s="21">
        <f>+Tabella2026[[#This Row],[DEF - n. card]]*(PLAFOND/N_TESSERE)</f>
        <v>63500</v>
      </c>
      <c r="W919" s="18"/>
    </row>
    <row r="920" spans="2:23" x14ac:dyDescent="0.25">
      <c r="B920" s="1" t="s">
        <v>1812</v>
      </c>
      <c r="C920" s="2">
        <v>32003</v>
      </c>
      <c r="D920" s="1" t="s">
        <v>1813</v>
      </c>
      <c r="E920" s="1" t="s">
        <v>48</v>
      </c>
      <c r="F920" s="1" t="s">
        <v>47</v>
      </c>
      <c r="G920" s="1" t="s">
        <v>1059</v>
      </c>
      <c r="H920" s="1" t="s">
        <v>15835</v>
      </c>
      <c r="I920" s="5">
        <v>12708</v>
      </c>
      <c r="J920" s="5">
        <v>265329625</v>
      </c>
      <c r="K920" s="3">
        <f>+Tabella2026[[#This Row],[POP_2024]]/SUM(Tabella2026[POP_2024])</f>
        <v>2.1559642304022037E-4</v>
      </c>
      <c r="L920" s="3">
        <f>+Tabella2026[[#This Row],[INCIDENZA POPOLAZIONE]]*(PLAFOND/2)</f>
        <v>63471.425245723593</v>
      </c>
      <c r="M920" s="3">
        <f>+IFERROR(Tabella2026[[#This Row],[reddito_2024]]/Tabella2026[[#This Row],[POP_2024]],"")</f>
        <v>20878.944365753854</v>
      </c>
      <c r="N920" s="3">
        <f>+IF(Tabella2026[[#This Row],[REDDITO COMPLESSIVO PROCAPITE]]&lt;media_aggr_reddito_pc,(media_aggr_reddito_pc-Tabella2026[[#This Row],[REDDITO COMPLESSIVO PROCAPITE]]),0)</f>
        <v>0</v>
      </c>
      <c r="O920" s="3">
        <f>+Tabella2026[[#This Row],[DIFFERENZA REDDITO INFERIORE ALLA MEDIA DALLA MEDIA]]*Tabella2026[[#This Row],[POP_2024]]</f>
        <v>0</v>
      </c>
      <c r="P920" s="3">
        <f>+Tabella2026[[#This Row],[POPOLAZIONE PER DIFFERENZA ]]/SUM(Tabella2026[[POPOLAZIONE PER DIFFERENZA ]])</f>
        <v>0</v>
      </c>
      <c r="Q920" s="3">
        <f>+Tabella2026[[#This Row],[INCIDENZA POPOLAZIONE PER DIFFERENZA]]*(PLAFOND-SUM(Tabella2026[CONTRIBUTO SULLA BASE DELLA POPOLAZIONE]))</f>
        <v>0</v>
      </c>
      <c r="R920" s="3">
        <f>+Tabella2026[[#This Row],[CONTRIBUTO SULLA BASE DELLA POPOLAZIONE]]+Tabella2026[[#This Row],[CONTRIBUTO SULLA BASE DEL REDDITO]]</f>
        <v>63471.425245723593</v>
      </c>
      <c r="S920" s="3">
        <f>+Tabella2026[[#This Row],[CONTRIBUTO TOTALE]]/(PLAFOND/N_TESSERE)</f>
        <v>126.94285049144719</v>
      </c>
      <c r="T920" s="3">
        <f>+MAX(CEILING(Tabella2026[[#This Row],[preDEF1]],1),1)</f>
        <v>127</v>
      </c>
      <c r="U920" s="9">
        <f xml:space="preserve"> IF(ROW(Tabella2026[[#This Row],[preDEF2]]) - ROW(Tabella2026[[#Headers],[preDEF2]])&lt;=ABS(SUM(Tabella2026[preDEF2])-N_TESSERE),Tabella2026[[#This Row],[preDEF2]]-1,Tabella2026[[#This Row],[preDEF2]])</f>
        <v>126</v>
      </c>
      <c r="V920" s="21">
        <f>+Tabella2026[[#This Row],[DEF - n. card]]*(PLAFOND/N_TESSERE)</f>
        <v>63000</v>
      </c>
      <c r="W920" s="18"/>
    </row>
    <row r="921" spans="2:23" x14ac:dyDescent="0.25">
      <c r="B921" s="1" t="s">
        <v>1884</v>
      </c>
      <c r="C921" s="2">
        <v>17107</v>
      </c>
      <c r="D921" s="1" t="s">
        <v>1885</v>
      </c>
      <c r="E921" s="1" t="s">
        <v>12</v>
      </c>
      <c r="F921" s="1" t="s">
        <v>50</v>
      </c>
      <c r="G921" s="1" t="s">
        <v>1059</v>
      </c>
      <c r="H921" s="1" t="s">
        <v>15835</v>
      </c>
      <c r="I921" s="5">
        <v>12707</v>
      </c>
      <c r="J921" s="5">
        <v>247194086</v>
      </c>
      <c r="K921" s="3">
        <f>+Tabella2026[[#This Row],[POP_2024]]/SUM(Tabella2026[POP_2024])</f>
        <v>2.1557945763079006E-4</v>
      </c>
      <c r="L921" s="3">
        <f>+Tabella2026[[#This Row],[INCIDENZA POPOLAZIONE]]*(PLAFOND/2)</f>
        <v>63466.430641911371</v>
      </c>
      <c r="M921" s="3">
        <f>+IFERROR(Tabella2026[[#This Row],[reddito_2024]]/Tabella2026[[#This Row],[POP_2024]],"")</f>
        <v>19453.378925001969</v>
      </c>
      <c r="N921" s="3">
        <f>+IF(Tabella2026[[#This Row],[REDDITO COMPLESSIVO PROCAPITE]]&lt;media_aggr_reddito_pc,(media_aggr_reddito_pc-Tabella2026[[#This Row],[REDDITO COMPLESSIVO PROCAPITE]]),0)</f>
        <v>0</v>
      </c>
      <c r="O921" s="3">
        <f>+Tabella2026[[#This Row],[DIFFERENZA REDDITO INFERIORE ALLA MEDIA DALLA MEDIA]]*Tabella2026[[#This Row],[POP_2024]]</f>
        <v>0</v>
      </c>
      <c r="P921" s="3">
        <f>+Tabella2026[[#This Row],[POPOLAZIONE PER DIFFERENZA ]]/SUM(Tabella2026[[POPOLAZIONE PER DIFFERENZA ]])</f>
        <v>0</v>
      </c>
      <c r="Q921" s="3">
        <f>+Tabella2026[[#This Row],[INCIDENZA POPOLAZIONE PER DIFFERENZA]]*(PLAFOND-SUM(Tabella2026[CONTRIBUTO SULLA BASE DELLA POPOLAZIONE]))</f>
        <v>0</v>
      </c>
      <c r="R921" s="3">
        <f>+Tabella2026[[#This Row],[CONTRIBUTO SULLA BASE DELLA POPOLAZIONE]]+Tabella2026[[#This Row],[CONTRIBUTO SULLA BASE DEL REDDITO]]</f>
        <v>63466.430641911371</v>
      </c>
      <c r="S921" s="3">
        <f>+Tabella2026[[#This Row],[CONTRIBUTO TOTALE]]/(PLAFOND/N_TESSERE)</f>
        <v>126.93286128382275</v>
      </c>
      <c r="T921" s="3">
        <f>+MAX(CEILING(Tabella2026[[#This Row],[preDEF1]],1),1)</f>
        <v>127</v>
      </c>
      <c r="U921" s="9">
        <f xml:space="preserve"> IF(ROW(Tabella2026[[#This Row],[preDEF2]]) - ROW(Tabella2026[[#Headers],[preDEF2]])&lt;=ABS(SUM(Tabella2026[preDEF2])-N_TESSERE),Tabella2026[[#This Row],[preDEF2]]-1,Tabella2026[[#This Row],[preDEF2]])</f>
        <v>126</v>
      </c>
      <c r="V921" s="21">
        <f>+Tabella2026[[#This Row],[DEF - n. card]]*(PLAFOND/N_TESSERE)</f>
        <v>63000</v>
      </c>
      <c r="W921" s="18"/>
    </row>
    <row r="922" spans="2:23" x14ac:dyDescent="0.25">
      <c r="B922" s="1" t="s">
        <v>1810</v>
      </c>
      <c r="C922" s="2">
        <v>80096</v>
      </c>
      <c r="D922" s="1" t="s">
        <v>1811</v>
      </c>
      <c r="E922" s="1" t="s">
        <v>61</v>
      </c>
      <c r="F922" s="1" t="s">
        <v>62</v>
      </c>
      <c r="G922" s="1" t="s">
        <v>1059</v>
      </c>
      <c r="H922" s="1" t="s">
        <v>15836</v>
      </c>
      <c r="I922" s="5">
        <v>12700</v>
      </c>
      <c r="J922" s="5">
        <v>174385745</v>
      </c>
      <c r="K922" s="3">
        <f>+Tabella2026[[#This Row],[POP_2024]]/SUM(Tabella2026[POP_2024])</f>
        <v>2.15460699764778E-4</v>
      </c>
      <c r="L922" s="3">
        <f>+Tabella2026[[#This Row],[INCIDENZA POPOLAZIONE]]*(PLAFOND/2)</f>
        <v>63431.46841522582</v>
      </c>
      <c r="M922" s="3">
        <f>+IFERROR(Tabella2026[[#This Row],[reddito_2024]]/Tabella2026[[#This Row],[POP_2024]],"")</f>
        <v>13731.161023622048</v>
      </c>
      <c r="N922" s="3">
        <f>+IF(Tabella2026[[#This Row],[REDDITO COMPLESSIVO PROCAPITE]]&lt;media_aggr_reddito_pc,(media_aggr_reddito_pc-Tabella2026[[#This Row],[REDDITO COMPLESSIVO PROCAPITE]]),0)</f>
        <v>4093.9050389866934</v>
      </c>
      <c r="O922" s="3">
        <f>+Tabella2026[[#This Row],[DIFFERENZA REDDITO INFERIORE ALLA MEDIA DALLA MEDIA]]*Tabella2026[[#This Row],[POP_2024]]</f>
        <v>51992593.995131008</v>
      </c>
      <c r="P922" s="3">
        <f>+Tabella2026[[#This Row],[POPOLAZIONE PER DIFFERENZA ]]/SUM(Tabella2026[[POPOLAZIONE PER DIFFERENZA ]])</f>
        <v>4.6126899002523001E-4</v>
      </c>
      <c r="Q922" s="3">
        <f>+Tabella2026[[#This Row],[INCIDENZA POPOLAZIONE PER DIFFERENZA]]*(PLAFOND-SUM(Tabella2026[CONTRIBUTO SULLA BASE DELLA POPOLAZIONE]))</f>
        <v>135797.24471168575</v>
      </c>
      <c r="R922" s="3">
        <f>+Tabella2026[[#This Row],[CONTRIBUTO SULLA BASE DELLA POPOLAZIONE]]+Tabella2026[[#This Row],[CONTRIBUTO SULLA BASE DEL REDDITO]]</f>
        <v>199228.71312691158</v>
      </c>
      <c r="S922" s="3">
        <f>+Tabella2026[[#This Row],[CONTRIBUTO TOTALE]]/(PLAFOND/N_TESSERE)</f>
        <v>398.45742625382314</v>
      </c>
      <c r="T922" s="3">
        <f>+MAX(CEILING(Tabella2026[[#This Row],[preDEF1]],1),1)</f>
        <v>399</v>
      </c>
      <c r="U922" s="9">
        <f xml:space="preserve"> IF(ROW(Tabella2026[[#This Row],[preDEF2]]) - ROW(Tabella2026[[#Headers],[preDEF2]])&lt;=ABS(SUM(Tabella2026[preDEF2])-N_TESSERE),Tabella2026[[#This Row],[preDEF2]]-1,Tabella2026[[#This Row],[preDEF2]])</f>
        <v>398</v>
      </c>
      <c r="V922" s="21">
        <f>+Tabella2026[[#This Row],[DEF - n. card]]*(PLAFOND/N_TESSERE)</f>
        <v>199000</v>
      </c>
      <c r="W922" s="18"/>
    </row>
    <row r="923" spans="2:23" x14ac:dyDescent="0.25">
      <c r="B923" s="1" t="s">
        <v>1802</v>
      </c>
      <c r="C923" s="2">
        <v>63056</v>
      </c>
      <c r="D923" s="1" t="s">
        <v>1803</v>
      </c>
      <c r="E923" s="1" t="s">
        <v>15</v>
      </c>
      <c r="F923" s="1" t="s">
        <v>14</v>
      </c>
      <c r="G923" s="1" t="s">
        <v>1059</v>
      </c>
      <c r="H923" s="1" t="s">
        <v>15836</v>
      </c>
      <c r="I923" s="5">
        <v>12694</v>
      </c>
      <c r="J923" s="5">
        <v>153634702</v>
      </c>
      <c r="K923" s="3">
        <f>+Tabella2026[[#This Row],[POP_2024]]/SUM(Tabella2026[POP_2024])</f>
        <v>2.1535890730819621E-4</v>
      </c>
      <c r="L923" s="3">
        <f>+Tabella2026[[#This Row],[INCIDENZA POPOLAZIONE]]*(PLAFOND/2)</f>
        <v>63401.500792352483</v>
      </c>
      <c r="M923" s="3">
        <f>+IFERROR(Tabella2026[[#This Row],[reddito_2024]]/Tabella2026[[#This Row],[POP_2024]],"")</f>
        <v>12102.938553647393</v>
      </c>
      <c r="N923" s="3">
        <f>+IF(Tabella2026[[#This Row],[REDDITO COMPLESSIVO PROCAPITE]]&lt;media_aggr_reddito_pc,(media_aggr_reddito_pc-Tabella2026[[#This Row],[REDDITO COMPLESSIVO PROCAPITE]]),0)</f>
        <v>5722.1275089613482</v>
      </c>
      <c r="O923" s="3">
        <f>+Tabella2026[[#This Row],[DIFFERENZA REDDITO INFERIORE ALLA MEDIA DALLA MEDIA]]*Tabella2026[[#This Row],[POP_2024]]</f>
        <v>72636686.59875536</v>
      </c>
      <c r="P923" s="3">
        <f>+Tabella2026[[#This Row],[POPOLAZIONE PER DIFFERENZA ]]/SUM(Tabella2026[[POPOLAZIONE PER DIFFERENZA ]])</f>
        <v>6.4441968541374792E-4</v>
      </c>
      <c r="Q923" s="3">
        <f>+Tabella2026[[#This Row],[INCIDENZA POPOLAZIONE PER DIFFERENZA]]*(PLAFOND-SUM(Tabella2026[CONTRIBUTO SULLA BASE DELLA POPOLAZIONE]))</f>
        <v>189716.6720710441</v>
      </c>
      <c r="R923" s="3">
        <f>+Tabella2026[[#This Row],[CONTRIBUTO SULLA BASE DELLA POPOLAZIONE]]+Tabella2026[[#This Row],[CONTRIBUTO SULLA BASE DEL REDDITO]]</f>
        <v>253118.17286339658</v>
      </c>
      <c r="S923" s="3">
        <f>+Tabella2026[[#This Row],[CONTRIBUTO TOTALE]]/(PLAFOND/N_TESSERE)</f>
        <v>506.23634572679316</v>
      </c>
      <c r="T923" s="3">
        <f>+MAX(CEILING(Tabella2026[[#This Row],[preDEF1]],1),1)</f>
        <v>507</v>
      </c>
      <c r="U923" s="9">
        <f xml:space="preserve"> IF(ROW(Tabella2026[[#This Row],[preDEF2]]) - ROW(Tabella2026[[#Headers],[preDEF2]])&lt;=ABS(SUM(Tabella2026[preDEF2])-N_TESSERE),Tabella2026[[#This Row],[preDEF2]]-1,Tabella2026[[#This Row],[preDEF2]])</f>
        <v>506</v>
      </c>
      <c r="V923" s="21">
        <f>+Tabella2026[[#This Row],[DEF - n. card]]*(PLAFOND/N_TESSERE)</f>
        <v>253000</v>
      </c>
      <c r="W923" s="18"/>
    </row>
    <row r="924" spans="2:23" x14ac:dyDescent="0.25">
      <c r="B924" s="1" t="s">
        <v>1908</v>
      </c>
      <c r="C924" s="2">
        <v>21041</v>
      </c>
      <c r="D924" s="1" t="s">
        <v>1909</v>
      </c>
      <c r="E924" s="1" t="s">
        <v>99</v>
      </c>
      <c r="F924" s="1" t="s">
        <v>110</v>
      </c>
      <c r="G924" s="1" t="s">
        <v>1059</v>
      </c>
      <c r="H924" s="1" t="s">
        <v>15835</v>
      </c>
      <c r="I924" s="5">
        <v>12680</v>
      </c>
      <c r="J924" s="5">
        <v>269949285</v>
      </c>
      <c r="K924" s="3">
        <f>+Tabella2026[[#This Row],[POP_2024]]/SUM(Tabella2026[POP_2024])</f>
        <v>2.1512139157617204E-4</v>
      </c>
      <c r="L924" s="3">
        <f>+Tabella2026[[#This Row],[INCIDENZA POPOLAZIONE]]*(PLAFOND/2)</f>
        <v>63331.576338981366</v>
      </c>
      <c r="M924" s="3">
        <f>+IFERROR(Tabella2026[[#This Row],[reddito_2024]]/Tabella2026[[#This Row],[POP_2024]],"")</f>
        <v>21289.375788643534</v>
      </c>
      <c r="N924" s="3">
        <f>+IF(Tabella2026[[#This Row],[REDDITO COMPLESSIVO PROCAPITE]]&lt;media_aggr_reddito_pc,(media_aggr_reddito_pc-Tabella2026[[#This Row],[REDDITO COMPLESSIVO PROCAPITE]]),0)</f>
        <v>0</v>
      </c>
      <c r="O924" s="3">
        <f>+Tabella2026[[#This Row],[DIFFERENZA REDDITO INFERIORE ALLA MEDIA DALLA MEDIA]]*Tabella2026[[#This Row],[POP_2024]]</f>
        <v>0</v>
      </c>
      <c r="P924" s="3">
        <f>+Tabella2026[[#This Row],[POPOLAZIONE PER DIFFERENZA ]]/SUM(Tabella2026[[POPOLAZIONE PER DIFFERENZA ]])</f>
        <v>0</v>
      </c>
      <c r="Q924" s="3">
        <f>+Tabella2026[[#This Row],[INCIDENZA POPOLAZIONE PER DIFFERENZA]]*(PLAFOND-SUM(Tabella2026[CONTRIBUTO SULLA BASE DELLA POPOLAZIONE]))</f>
        <v>0</v>
      </c>
      <c r="R924" s="3">
        <f>+Tabella2026[[#This Row],[CONTRIBUTO SULLA BASE DELLA POPOLAZIONE]]+Tabella2026[[#This Row],[CONTRIBUTO SULLA BASE DEL REDDITO]]</f>
        <v>63331.576338981366</v>
      </c>
      <c r="S924" s="3">
        <f>+Tabella2026[[#This Row],[CONTRIBUTO TOTALE]]/(PLAFOND/N_TESSERE)</f>
        <v>126.66315267796273</v>
      </c>
      <c r="T924" s="3">
        <f>+MAX(CEILING(Tabella2026[[#This Row],[preDEF1]],1),1)</f>
        <v>127</v>
      </c>
      <c r="U924" s="9">
        <f xml:space="preserve"> IF(ROW(Tabella2026[[#This Row],[preDEF2]]) - ROW(Tabella2026[[#Headers],[preDEF2]])&lt;=ABS(SUM(Tabella2026[preDEF2])-N_TESSERE),Tabella2026[[#This Row],[preDEF2]]-1,Tabella2026[[#This Row],[preDEF2]])</f>
        <v>126</v>
      </c>
      <c r="V924" s="21">
        <f>+Tabella2026[[#This Row],[DEF - n. card]]*(PLAFOND/N_TESSERE)</f>
        <v>63000</v>
      </c>
      <c r="W924" s="18"/>
    </row>
    <row r="925" spans="2:23" x14ac:dyDescent="0.25">
      <c r="B925" s="1" t="s">
        <v>1838</v>
      </c>
      <c r="C925" s="2">
        <v>83066</v>
      </c>
      <c r="D925" s="1" t="s">
        <v>1839</v>
      </c>
      <c r="E925" s="1" t="s">
        <v>21</v>
      </c>
      <c r="F925" s="1" t="s">
        <v>42</v>
      </c>
      <c r="G925" s="1" t="s">
        <v>1059</v>
      </c>
      <c r="H925" s="1" t="s">
        <v>15836</v>
      </c>
      <c r="I925" s="5">
        <v>12679</v>
      </c>
      <c r="J925" s="5">
        <v>165244945</v>
      </c>
      <c r="K925" s="3">
        <f>+Tabella2026[[#This Row],[POP_2024]]/SUM(Tabella2026[POP_2024])</f>
        <v>2.1510442616674174E-4</v>
      </c>
      <c r="L925" s="3">
        <f>+Tabella2026[[#This Row],[INCIDENZA POPOLAZIONE]]*(PLAFOND/2)</f>
        <v>63326.581735169144</v>
      </c>
      <c r="M925" s="3">
        <f>+IFERROR(Tabella2026[[#This Row],[reddito_2024]]/Tabella2026[[#This Row],[POP_2024]],"")</f>
        <v>13032.963561795093</v>
      </c>
      <c r="N925" s="3">
        <f>+IF(Tabella2026[[#This Row],[REDDITO COMPLESSIVO PROCAPITE]]&lt;media_aggr_reddito_pc,(media_aggr_reddito_pc-Tabella2026[[#This Row],[REDDITO COMPLESSIVO PROCAPITE]]),0)</f>
        <v>4792.1025008136476</v>
      </c>
      <c r="O925" s="3">
        <f>+Tabella2026[[#This Row],[DIFFERENZA REDDITO INFERIORE ALLA MEDIA DALLA MEDIA]]*Tabella2026[[#This Row],[POP_2024]]</f>
        <v>60759067.607816234</v>
      </c>
      <c r="P925" s="3">
        <f>+Tabella2026[[#This Row],[POPOLAZIONE PER DIFFERENZA ]]/SUM(Tabella2026[[POPOLAZIONE PER DIFFERENZA ]])</f>
        <v>5.3904357518604789E-4</v>
      </c>
      <c r="Q925" s="3">
        <f>+Tabella2026[[#This Row],[INCIDENZA POPOLAZIONE PER DIFFERENZA]]*(PLAFOND-SUM(Tabella2026[CONTRIBUTO SULLA BASE DELLA POPOLAZIONE]))</f>
        <v>158694.02425209174</v>
      </c>
      <c r="R925" s="3">
        <f>+Tabella2026[[#This Row],[CONTRIBUTO SULLA BASE DELLA POPOLAZIONE]]+Tabella2026[[#This Row],[CONTRIBUTO SULLA BASE DEL REDDITO]]</f>
        <v>222020.60598726087</v>
      </c>
      <c r="S925" s="3">
        <f>+Tabella2026[[#This Row],[CONTRIBUTO TOTALE]]/(PLAFOND/N_TESSERE)</f>
        <v>444.04121197452173</v>
      </c>
      <c r="T925" s="3">
        <f>+MAX(CEILING(Tabella2026[[#This Row],[preDEF1]],1),1)</f>
        <v>445</v>
      </c>
      <c r="U925" s="9">
        <f xml:space="preserve"> IF(ROW(Tabella2026[[#This Row],[preDEF2]]) - ROW(Tabella2026[[#Headers],[preDEF2]])&lt;=ABS(SUM(Tabella2026[preDEF2])-N_TESSERE),Tabella2026[[#This Row],[preDEF2]]-1,Tabella2026[[#This Row],[preDEF2]])</f>
        <v>444</v>
      </c>
      <c r="V925" s="21">
        <f>+Tabella2026[[#This Row],[DEF - n. card]]*(PLAFOND/N_TESSERE)</f>
        <v>222000</v>
      </c>
      <c r="W925" s="18"/>
    </row>
    <row r="926" spans="2:23" x14ac:dyDescent="0.25">
      <c r="B926" s="1" t="s">
        <v>1770</v>
      </c>
      <c r="C926" s="2">
        <v>73029</v>
      </c>
      <c r="D926" s="1" t="s">
        <v>1771</v>
      </c>
      <c r="E926" s="1" t="s">
        <v>33</v>
      </c>
      <c r="F926" s="1" t="s">
        <v>56</v>
      </c>
      <c r="G926" s="1" t="s">
        <v>1059</v>
      </c>
      <c r="H926" s="1" t="s">
        <v>15836</v>
      </c>
      <c r="I926" s="5">
        <v>12643</v>
      </c>
      <c r="J926" s="5">
        <v>157875381</v>
      </c>
      <c r="K926" s="3">
        <f>+Tabella2026[[#This Row],[POP_2024]]/SUM(Tabella2026[POP_2024])</f>
        <v>2.1449367142725105E-4</v>
      </c>
      <c r="L926" s="3">
        <f>+Tabella2026[[#This Row],[INCIDENZA POPOLAZIONE]]*(PLAFOND/2)</f>
        <v>63146.775997929137</v>
      </c>
      <c r="M926" s="3">
        <f>+IFERROR(Tabella2026[[#This Row],[reddito_2024]]/Tabella2026[[#This Row],[POP_2024]],"")</f>
        <v>12487.177173139287</v>
      </c>
      <c r="N926" s="3">
        <f>+IF(Tabella2026[[#This Row],[REDDITO COMPLESSIVO PROCAPITE]]&lt;media_aggr_reddito_pc,(media_aggr_reddito_pc-Tabella2026[[#This Row],[REDDITO COMPLESSIVO PROCAPITE]]),0)</f>
        <v>5337.8888894694537</v>
      </c>
      <c r="O926" s="3">
        <f>+Tabella2026[[#This Row],[DIFFERENZA REDDITO INFERIORE ALLA MEDIA DALLA MEDIA]]*Tabella2026[[#This Row],[POP_2024]]</f>
        <v>67486929.229562297</v>
      </c>
      <c r="P926" s="3">
        <f>+Tabella2026[[#This Row],[POPOLAZIONE PER DIFFERENZA ]]/SUM(Tabella2026[[POPOLAZIONE PER DIFFERENZA ]])</f>
        <v>5.9873195956600274E-4</v>
      </c>
      <c r="Q926" s="3">
        <f>+Tabella2026[[#This Row],[INCIDENZA POPOLAZIONE PER DIFFERENZA]]*(PLAFOND-SUM(Tabella2026[CONTRIBUTO SULLA BASE DELLA POPOLAZIONE]))</f>
        <v>176266.23984726224</v>
      </c>
      <c r="R926" s="3">
        <f>+Tabella2026[[#This Row],[CONTRIBUTO SULLA BASE DELLA POPOLAZIONE]]+Tabella2026[[#This Row],[CONTRIBUTO SULLA BASE DEL REDDITO]]</f>
        <v>239413.01584519137</v>
      </c>
      <c r="S926" s="3">
        <f>+Tabella2026[[#This Row],[CONTRIBUTO TOTALE]]/(PLAFOND/N_TESSERE)</f>
        <v>478.82603169038276</v>
      </c>
      <c r="T926" s="3">
        <f>+MAX(CEILING(Tabella2026[[#This Row],[preDEF1]],1),1)</f>
        <v>479</v>
      </c>
      <c r="U926" s="9">
        <f xml:space="preserve"> IF(ROW(Tabella2026[[#This Row],[preDEF2]]) - ROW(Tabella2026[[#Headers],[preDEF2]])&lt;=ABS(SUM(Tabella2026[preDEF2])-N_TESSERE),Tabella2026[[#This Row],[preDEF2]]-1,Tabella2026[[#This Row],[preDEF2]])</f>
        <v>478</v>
      </c>
      <c r="V926" s="21">
        <f>+Tabella2026[[#This Row],[DEF - n. card]]*(PLAFOND/N_TESSERE)</f>
        <v>239000</v>
      </c>
      <c r="W926" s="18"/>
    </row>
    <row r="927" spans="2:23" x14ac:dyDescent="0.25">
      <c r="B927" s="1" t="s">
        <v>1846</v>
      </c>
      <c r="C927" s="2">
        <v>26071</v>
      </c>
      <c r="D927" s="1" t="s">
        <v>1847</v>
      </c>
      <c r="E927" s="1" t="s">
        <v>38</v>
      </c>
      <c r="F927" s="1" t="s">
        <v>150</v>
      </c>
      <c r="G927" s="1" t="s">
        <v>1059</v>
      </c>
      <c r="H927" s="1" t="s">
        <v>15835</v>
      </c>
      <c r="I927" s="5">
        <v>12641</v>
      </c>
      <c r="J927" s="5">
        <v>225198038</v>
      </c>
      <c r="K927" s="3">
        <f>+Tabella2026[[#This Row],[POP_2024]]/SUM(Tabella2026[POP_2024])</f>
        <v>2.1445974060839044E-4</v>
      </c>
      <c r="L927" s="3">
        <f>+Tabella2026[[#This Row],[INCIDENZA POPOLAZIONE]]*(PLAFOND/2)</f>
        <v>63136.786790304686</v>
      </c>
      <c r="M927" s="3">
        <f>+IFERROR(Tabella2026[[#This Row],[reddito_2024]]/Tabella2026[[#This Row],[POP_2024]],"")</f>
        <v>17814.89106874456</v>
      </c>
      <c r="N927" s="3">
        <f>+IF(Tabella2026[[#This Row],[REDDITO COMPLESSIVO PROCAPITE]]&lt;media_aggr_reddito_pc,(media_aggr_reddito_pc-Tabella2026[[#This Row],[REDDITO COMPLESSIVO PROCAPITE]]),0)</f>
        <v>10.174993864180578</v>
      </c>
      <c r="O927" s="3">
        <f>+Tabella2026[[#This Row],[DIFFERENZA REDDITO INFERIORE ALLA MEDIA DALLA MEDIA]]*Tabella2026[[#This Row],[POP_2024]]</f>
        <v>128622.09743710668</v>
      </c>
      <c r="P927" s="3">
        <f>+Tabella2026[[#This Row],[POPOLAZIONE PER DIFFERENZA ]]/SUM(Tabella2026[[POPOLAZIONE PER DIFFERENZA ]])</f>
        <v>1.1411122319709032E-6</v>
      </c>
      <c r="Q927" s="3">
        <f>+Tabella2026[[#This Row],[INCIDENZA POPOLAZIONE PER DIFFERENZA]]*(PLAFOND-SUM(Tabella2026[CONTRIBUTO SULLA BASE DELLA POPOLAZIONE]))</f>
        <v>335.94258525806129</v>
      </c>
      <c r="R927" s="3">
        <f>+Tabella2026[[#This Row],[CONTRIBUTO SULLA BASE DELLA POPOLAZIONE]]+Tabella2026[[#This Row],[CONTRIBUTO SULLA BASE DEL REDDITO]]</f>
        <v>63472.729375562747</v>
      </c>
      <c r="S927" s="3">
        <f>+Tabella2026[[#This Row],[CONTRIBUTO TOTALE]]/(PLAFOND/N_TESSERE)</f>
        <v>126.9454587511255</v>
      </c>
      <c r="T927" s="3">
        <f>+MAX(CEILING(Tabella2026[[#This Row],[preDEF1]],1),1)</f>
        <v>127</v>
      </c>
      <c r="U927" s="9">
        <f xml:space="preserve"> IF(ROW(Tabella2026[[#This Row],[preDEF2]]) - ROW(Tabella2026[[#Headers],[preDEF2]])&lt;=ABS(SUM(Tabella2026[preDEF2])-N_TESSERE),Tabella2026[[#This Row],[preDEF2]]-1,Tabella2026[[#This Row],[preDEF2]])</f>
        <v>126</v>
      </c>
      <c r="V927" s="21">
        <f>+Tabella2026[[#This Row],[DEF - n. card]]*(PLAFOND/N_TESSERE)</f>
        <v>63000</v>
      </c>
      <c r="W927" s="18"/>
    </row>
    <row r="928" spans="2:23" x14ac:dyDescent="0.25">
      <c r="B928" s="1" t="s">
        <v>1910</v>
      </c>
      <c r="C928" s="2">
        <v>63012</v>
      </c>
      <c r="D928" s="1" t="s">
        <v>1911</v>
      </c>
      <c r="E928" s="1" t="s">
        <v>15</v>
      </c>
      <c r="F928" s="1" t="s">
        <v>14</v>
      </c>
      <c r="G928" s="1" t="s">
        <v>1059</v>
      </c>
      <c r="H928" s="1" t="s">
        <v>15836</v>
      </c>
      <c r="I928" s="5">
        <v>12616</v>
      </c>
      <c r="J928" s="5">
        <v>120358980</v>
      </c>
      <c r="K928" s="3">
        <f>+Tabella2026[[#This Row],[POP_2024]]/SUM(Tabella2026[POP_2024])</f>
        <v>2.14035605372633E-4</v>
      </c>
      <c r="L928" s="3">
        <f>+Tabella2026[[#This Row],[INCIDENZA POPOLAZIONE]]*(PLAFOND/2)</f>
        <v>63011.921694999124</v>
      </c>
      <c r="M928" s="3">
        <f>+IFERROR(Tabella2026[[#This Row],[reddito_2024]]/Tabella2026[[#This Row],[POP_2024]],"")</f>
        <v>9540.1854787571338</v>
      </c>
      <c r="N928" s="3">
        <f>+IF(Tabella2026[[#This Row],[REDDITO COMPLESSIVO PROCAPITE]]&lt;media_aggr_reddito_pc,(media_aggr_reddito_pc-Tabella2026[[#This Row],[REDDITO COMPLESSIVO PROCAPITE]]),0)</f>
        <v>8284.8805838516073</v>
      </c>
      <c r="O928" s="3">
        <f>+Tabella2026[[#This Row],[DIFFERENZA REDDITO INFERIORE ALLA MEDIA DALLA MEDIA]]*Tabella2026[[#This Row],[POP_2024]]</f>
        <v>104522053.44587187</v>
      </c>
      <c r="P928" s="3">
        <f>+Tabella2026[[#This Row],[POPOLAZIONE PER DIFFERENZA ]]/SUM(Tabella2026[[POPOLAZIONE PER DIFFERENZA ]])</f>
        <v>9.2730095430236569E-4</v>
      </c>
      <c r="Q928" s="3">
        <f>+Tabella2026[[#This Row],[INCIDENZA POPOLAZIONE PER DIFFERENZA]]*(PLAFOND-SUM(Tabella2026[CONTRIBUTO SULLA BASE DELLA POPOLAZIONE]))</f>
        <v>272996.70547090186</v>
      </c>
      <c r="R928" s="3">
        <f>+Tabella2026[[#This Row],[CONTRIBUTO SULLA BASE DELLA POPOLAZIONE]]+Tabella2026[[#This Row],[CONTRIBUTO SULLA BASE DEL REDDITO]]</f>
        <v>336008.62716590101</v>
      </c>
      <c r="S928" s="3">
        <f>+Tabella2026[[#This Row],[CONTRIBUTO TOTALE]]/(PLAFOND/N_TESSERE)</f>
        <v>672.01725433180206</v>
      </c>
      <c r="T928" s="3">
        <f>+MAX(CEILING(Tabella2026[[#This Row],[preDEF1]],1),1)</f>
        <v>673</v>
      </c>
      <c r="U928" s="9">
        <f xml:space="preserve"> IF(ROW(Tabella2026[[#This Row],[preDEF2]]) - ROW(Tabella2026[[#Headers],[preDEF2]])&lt;=ABS(SUM(Tabella2026[preDEF2])-N_TESSERE),Tabella2026[[#This Row],[preDEF2]]-1,Tabella2026[[#This Row],[preDEF2]])</f>
        <v>672</v>
      </c>
      <c r="V928" s="21">
        <f>+Tabella2026[[#This Row],[DEF - n. card]]*(PLAFOND/N_TESSERE)</f>
        <v>336000</v>
      </c>
      <c r="W928" s="18"/>
    </row>
    <row r="929" spans="2:23" x14ac:dyDescent="0.25">
      <c r="B929" s="1" t="s">
        <v>1918</v>
      </c>
      <c r="C929" s="2">
        <v>43042</v>
      </c>
      <c r="D929" s="1" t="s">
        <v>1919</v>
      </c>
      <c r="E929" s="1" t="s">
        <v>117</v>
      </c>
      <c r="F929" s="1" t="s">
        <v>411</v>
      </c>
      <c r="G929" s="1" t="s">
        <v>1059</v>
      </c>
      <c r="H929" s="1" t="s">
        <v>15834</v>
      </c>
      <c r="I929" s="5">
        <v>12600</v>
      </c>
      <c r="J929" s="5">
        <v>205886967</v>
      </c>
      <c r="K929" s="3">
        <f>+Tabella2026[[#This Row],[POP_2024]]/SUM(Tabella2026[POP_2024])</f>
        <v>2.1376415882174826E-4</v>
      </c>
      <c r="L929" s="3">
        <f>+Tabella2026[[#This Row],[INCIDENZA POPOLAZIONE]]*(PLAFOND/2)</f>
        <v>62932.008034003571</v>
      </c>
      <c r="M929" s="3">
        <f>+IFERROR(Tabella2026[[#This Row],[reddito_2024]]/Tabella2026[[#This Row],[POP_2024]],"")</f>
        <v>16340.235476190475</v>
      </c>
      <c r="N929" s="3">
        <f>+IF(Tabella2026[[#This Row],[REDDITO COMPLESSIVO PROCAPITE]]&lt;media_aggr_reddito_pc,(media_aggr_reddito_pc-Tabella2026[[#This Row],[REDDITO COMPLESSIVO PROCAPITE]]),0)</f>
        <v>1484.8305864182657</v>
      </c>
      <c r="O929" s="3">
        <f>+Tabella2026[[#This Row],[DIFFERENZA REDDITO INFERIORE ALLA MEDIA DALLA MEDIA]]*Tabella2026[[#This Row],[POP_2024]]</f>
        <v>18708865.38887015</v>
      </c>
      <c r="P929" s="3">
        <f>+Tabella2026[[#This Row],[POPOLAZIONE PER DIFFERENZA ]]/SUM(Tabella2026[[POPOLAZIONE PER DIFFERENZA ]])</f>
        <v>1.6598170584161044E-4</v>
      </c>
      <c r="Q929" s="3">
        <f>+Tabella2026[[#This Row],[INCIDENZA POPOLAZIONE PER DIFFERENZA]]*(PLAFOND-SUM(Tabella2026[CONTRIBUTO SULLA BASE DELLA POPOLAZIONE]))</f>
        <v>48864.889713490928</v>
      </c>
      <c r="R929" s="3">
        <f>+Tabella2026[[#This Row],[CONTRIBUTO SULLA BASE DELLA POPOLAZIONE]]+Tabella2026[[#This Row],[CONTRIBUTO SULLA BASE DEL REDDITO]]</f>
        <v>111796.8977474945</v>
      </c>
      <c r="S929" s="3">
        <f>+Tabella2026[[#This Row],[CONTRIBUTO TOTALE]]/(PLAFOND/N_TESSERE)</f>
        <v>223.593795494989</v>
      </c>
      <c r="T929" s="3">
        <f>+MAX(CEILING(Tabella2026[[#This Row],[preDEF1]],1),1)</f>
        <v>224</v>
      </c>
      <c r="U929" s="9">
        <f xml:space="preserve"> IF(ROW(Tabella2026[[#This Row],[preDEF2]]) - ROW(Tabella2026[[#Headers],[preDEF2]])&lt;=ABS(SUM(Tabella2026[preDEF2])-N_TESSERE),Tabella2026[[#This Row],[preDEF2]]-1,Tabella2026[[#This Row],[preDEF2]])</f>
        <v>223</v>
      </c>
      <c r="V929" s="21">
        <f>+Tabella2026[[#This Row],[DEF - n. card]]*(PLAFOND/N_TESSERE)</f>
        <v>111500</v>
      </c>
      <c r="W929" s="18"/>
    </row>
    <row r="930" spans="2:23" x14ac:dyDescent="0.25">
      <c r="B930" s="1" t="s">
        <v>1882</v>
      </c>
      <c r="C930" s="2">
        <v>24029</v>
      </c>
      <c r="D930" s="1" t="s">
        <v>1883</v>
      </c>
      <c r="E930" s="1" t="s">
        <v>38</v>
      </c>
      <c r="F930" s="1" t="s">
        <v>106</v>
      </c>
      <c r="G930" s="1" t="s">
        <v>1059</v>
      </c>
      <c r="H930" s="1" t="s">
        <v>15835</v>
      </c>
      <c r="I930" s="5">
        <v>12567</v>
      </c>
      <c r="J930" s="5">
        <v>239304367</v>
      </c>
      <c r="K930" s="3">
        <f>+Tabella2026[[#This Row],[POP_2024]]/SUM(Tabella2026[POP_2024])</f>
        <v>2.1320430031054842E-4</v>
      </c>
      <c r="L930" s="3">
        <f>+Tabella2026[[#This Row],[INCIDENZA POPOLAZIONE]]*(PLAFOND/2)</f>
        <v>62767.186108200221</v>
      </c>
      <c r="M930" s="3">
        <f>+IFERROR(Tabella2026[[#This Row],[reddito_2024]]/Tabella2026[[#This Row],[POP_2024]],"")</f>
        <v>19042.282724596163</v>
      </c>
      <c r="N930" s="3">
        <f>+IF(Tabella2026[[#This Row],[REDDITO COMPLESSIVO PROCAPITE]]&lt;media_aggr_reddito_pc,(media_aggr_reddito_pc-Tabella2026[[#This Row],[REDDITO COMPLESSIVO PROCAPITE]]),0)</f>
        <v>0</v>
      </c>
      <c r="O930" s="3">
        <f>+Tabella2026[[#This Row],[DIFFERENZA REDDITO INFERIORE ALLA MEDIA DALLA MEDIA]]*Tabella2026[[#This Row],[POP_2024]]</f>
        <v>0</v>
      </c>
      <c r="P930" s="3">
        <f>+Tabella2026[[#This Row],[POPOLAZIONE PER DIFFERENZA ]]/SUM(Tabella2026[[POPOLAZIONE PER DIFFERENZA ]])</f>
        <v>0</v>
      </c>
      <c r="Q930" s="3">
        <f>+Tabella2026[[#This Row],[INCIDENZA POPOLAZIONE PER DIFFERENZA]]*(PLAFOND-SUM(Tabella2026[CONTRIBUTO SULLA BASE DELLA POPOLAZIONE]))</f>
        <v>0</v>
      </c>
      <c r="R930" s="3">
        <f>+Tabella2026[[#This Row],[CONTRIBUTO SULLA BASE DELLA POPOLAZIONE]]+Tabella2026[[#This Row],[CONTRIBUTO SULLA BASE DEL REDDITO]]</f>
        <v>62767.186108200221</v>
      </c>
      <c r="S930" s="3">
        <f>+Tabella2026[[#This Row],[CONTRIBUTO TOTALE]]/(PLAFOND/N_TESSERE)</f>
        <v>125.53437221640044</v>
      </c>
      <c r="T930" s="3">
        <f>+MAX(CEILING(Tabella2026[[#This Row],[preDEF1]],1),1)</f>
        <v>126</v>
      </c>
      <c r="U930" s="9">
        <f xml:space="preserve"> IF(ROW(Tabella2026[[#This Row],[preDEF2]]) - ROW(Tabella2026[[#Headers],[preDEF2]])&lt;=ABS(SUM(Tabella2026[preDEF2])-N_TESSERE),Tabella2026[[#This Row],[preDEF2]]-1,Tabella2026[[#This Row],[preDEF2]])</f>
        <v>125</v>
      </c>
      <c r="V930" s="21">
        <f>+Tabella2026[[#This Row],[DEF - n. card]]*(PLAFOND/N_TESSERE)</f>
        <v>62500</v>
      </c>
      <c r="W930" s="18"/>
    </row>
    <row r="931" spans="2:23" x14ac:dyDescent="0.25">
      <c r="B931" s="1" t="s">
        <v>1938</v>
      </c>
      <c r="C931" s="2">
        <v>15010</v>
      </c>
      <c r="D931" s="1" t="s">
        <v>1939</v>
      </c>
      <c r="E931" s="1" t="s">
        <v>12</v>
      </c>
      <c r="F931" s="1" t="s">
        <v>11</v>
      </c>
      <c r="G931" s="1" t="s">
        <v>1059</v>
      </c>
      <c r="H931" s="1" t="s">
        <v>15835</v>
      </c>
      <c r="I931" s="5">
        <v>12564</v>
      </c>
      <c r="J931" s="5">
        <v>248588495</v>
      </c>
      <c r="K931" s="3">
        <f>+Tabella2026[[#This Row],[POP_2024]]/SUM(Tabella2026[POP_2024])</f>
        <v>2.1315340408225753E-4</v>
      </c>
      <c r="L931" s="3">
        <f>+Tabella2026[[#This Row],[INCIDENZA POPOLAZIONE]]*(PLAFOND/2)</f>
        <v>62752.202296763557</v>
      </c>
      <c r="M931" s="3">
        <f>+IFERROR(Tabella2026[[#This Row],[reddito_2024]]/Tabella2026[[#This Row],[POP_2024]],"")</f>
        <v>19785.776424705509</v>
      </c>
      <c r="N931" s="3">
        <f>+IF(Tabella2026[[#This Row],[REDDITO COMPLESSIVO PROCAPITE]]&lt;media_aggr_reddito_pc,(media_aggr_reddito_pc-Tabella2026[[#This Row],[REDDITO COMPLESSIVO PROCAPITE]]),0)</f>
        <v>0</v>
      </c>
      <c r="O931" s="3">
        <f>+Tabella2026[[#This Row],[DIFFERENZA REDDITO INFERIORE ALLA MEDIA DALLA MEDIA]]*Tabella2026[[#This Row],[POP_2024]]</f>
        <v>0</v>
      </c>
      <c r="P931" s="3">
        <f>+Tabella2026[[#This Row],[POPOLAZIONE PER DIFFERENZA ]]/SUM(Tabella2026[[POPOLAZIONE PER DIFFERENZA ]])</f>
        <v>0</v>
      </c>
      <c r="Q931" s="3">
        <f>+Tabella2026[[#This Row],[INCIDENZA POPOLAZIONE PER DIFFERENZA]]*(PLAFOND-SUM(Tabella2026[CONTRIBUTO SULLA BASE DELLA POPOLAZIONE]))</f>
        <v>0</v>
      </c>
      <c r="R931" s="3">
        <f>+Tabella2026[[#This Row],[CONTRIBUTO SULLA BASE DELLA POPOLAZIONE]]+Tabella2026[[#This Row],[CONTRIBUTO SULLA BASE DEL REDDITO]]</f>
        <v>62752.202296763557</v>
      </c>
      <c r="S931" s="3">
        <f>+Tabella2026[[#This Row],[CONTRIBUTO TOTALE]]/(PLAFOND/N_TESSERE)</f>
        <v>125.50440459352711</v>
      </c>
      <c r="T931" s="3">
        <f>+MAX(CEILING(Tabella2026[[#This Row],[preDEF1]],1),1)</f>
        <v>126</v>
      </c>
      <c r="U931" s="9">
        <f xml:space="preserve"> IF(ROW(Tabella2026[[#This Row],[preDEF2]]) - ROW(Tabella2026[[#Headers],[preDEF2]])&lt;=ABS(SUM(Tabella2026[preDEF2])-N_TESSERE),Tabella2026[[#This Row],[preDEF2]]-1,Tabella2026[[#This Row],[preDEF2]])</f>
        <v>125</v>
      </c>
      <c r="V931" s="21">
        <f>+Tabella2026[[#This Row],[DEF - n. card]]*(PLAFOND/N_TESSERE)</f>
        <v>62500</v>
      </c>
      <c r="W931" s="18"/>
    </row>
    <row r="932" spans="2:23" x14ac:dyDescent="0.25">
      <c r="B932" s="1" t="s">
        <v>1900</v>
      </c>
      <c r="C932" s="2">
        <v>4025</v>
      </c>
      <c r="D932" s="1" t="s">
        <v>1901</v>
      </c>
      <c r="E932" s="1" t="s">
        <v>18</v>
      </c>
      <c r="F932" s="1" t="s">
        <v>263</v>
      </c>
      <c r="G932" s="1" t="s">
        <v>1059</v>
      </c>
      <c r="H932" s="1" t="s">
        <v>15835</v>
      </c>
      <c r="I932" s="5">
        <v>12517</v>
      </c>
      <c r="J932" s="5">
        <v>260044571</v>
      </c>
      <c r="K932" s="3">
        <f>+Tabella2026[[#This Row],[POP_2024]]/SUM(Tabella2026[POP_2024])</f>
        <v>2.1235602983903356E-4</v>
      </c>
      <c r="L932" s="3">
        <f>+Tabella2026[[#This Row],[INCIDENZA POPOLAZIONE]]*(PLAFOND/2)</f>
        <v>62517.455917589097</v>
      </c>
      <c r="M932" s="3">
        <f>+IFERROR(Tabella2026[[#This Row],[reddito_2024]]/Tabella2026[[#This Row],[POP_2024]],"")</f>
        <v>20775.3112566909</v>
      </c>
      <c r="N932" s="3">
        <f>+IF(Tabella2026[[#This Row],[REDDITO COMPLESSIVO PROCAPITE]]&lt;media_aggr_reddito_pc,(media_aggr_reddito_pc-Tabella2026[[#This Row],[REDDITO COMPLESSIVO PROCAPITE]]),0)</f>
        <v>0</v>
      </c>
      <c r="O932" s="3">
        <f>+Tabella2026[[#This Row],[DIFFERENZA REDDITO INFERIORE ALLA MEDIA DALLA MEDIA]]*Tabella2026[[#This Row],[POP_2024]]</f>
        <v>0</v>
      </c>
      <c r="P932" s="3">
        <f>+Tabella2026[[#This Row],[POPOLAZIONE PER DIFFERENZA ]]/SUM(Tabella2026[[POPOLAZIONE PER DIFFERENZA ]])</f>
        <v>0</v>
      </c>
      <c r="Q932" s="3">
        <f>+Tabella2026[[#This Row],[INCIDENZA POPOLAZIONE PER DIFFERENZA]]*(PLAFOND-SUM(Tabella2026[CONTRIBUTO SULLA BASE DELLA POPOLAZIONE]))</f>
        <v>0</v>
      </c>
      <c r="R932" s="3">
        <f>+Tabella2026[[#This Row],[CONTRIBUTO SULLA BASE DELLA POPOLAZIONE]]+Tabella2026[[#This Row],[CONTRIBUTO SULLA BASE DEL REDDITO]]</f>
        <v>62517.455917589097</v>
      </c>
      <c r="S932" s="3">
        <f>+Tabella2026[[#This Row],[CONTRIBUTO TOTALE]]/(PLAFOND/N_TESSERE)</f>
        <v>125.03491183517819</v>
      </c>
      <c r="T932" s="3">
        <f>+MAX(CEILING(Tabella2026[[#This Row],[preDEF1]],1),1)</f>
        <v>126</v>
      </c>
      <c r="U932" s="9">
        <f xml:space="preserve"> IF(ROW(Tabella2026[[#This Row],[preDEF2]]) - ROW(Tabella2026[[#Headers],[preDEF2]])&lt;=ABS(SUM(Tabella2026[preDEF2])-N_TESSERE),Tabella2026[[#This Row],[preDEF2]]-1,Tabella2026[[#This Row],[preDEF2]])</f>
        <v>125</v>
      </c>
      <c r="V932" s="21">
        <f>+Tabella2026[[#This Row],[DEF - n. card]]*(PLAFOND/N_TESSERE)</f>
        <v>62500</v>
      </c>
      <c r="W932" s="18"/>
    </row>
    <row r="933" spans="2:23" x14ac:dyDescent="0.25">
      <c r="B933" s="1" t="s">
        <v>1828</v>
      </c>
      <c r="C933" s="2">
        <v>86012</v>
      </c>
      <c r="D933" s="1" t="s">
        <v>1829</v>
      </c>
      <c r="E933" s="1" t="s">
        <v>21</v>
      </c>
      <c r="F933" s="1" t="s">
        <v>776</v>
      </c>
      <c r="G933" s="1" t="s">
        <v>1059</v>
      </c>
      <c r="H933" s="1" t="s">
        <v>15836</v>
      </c>
      <c r="I933" s="5">
        <v>12511</v>
      </c>
      <c r="J933" s="5">
        <v>148651606</v>
      </c>
      <c r="K933" s="3">
        <f>+Tabella2026[[#This Row],[POP_2024]]/SUM(Tabella2026[POP_2024])</f>
        <v>2.1225423738245177E-4</v>
      </c>
      <c r="L933" s="3">
        <f>+Tabella2026[[#This Row],[INCIDENZA POPOLAZIONE]]*(PLAFOND/2)</f>
        <v>62487.48829471576</v>
      </c>
      <c r="M933" s="3">
        <f>+IFERROR(Tabella2026[[#This Row],[reddito_2024]]/Tabella2026[[#This Row],[POP_2024]],"")</f>
        <v>11881.672608104867</v>
      </c>
      <c r="N933" s="3">
        <f>+IF(Tabella2026[[#This Row],[REDDITO COMPLESSIVO PROCAPITE]]&lt;media_aggr_reddito_pc,(media_aggr_reddito_pc-Tabella2026[[#This Row],[REDDITO COMPLESSIVO PROCAPITE]]),0)</f>
        <v>5943.3934545038737</v>
      </c>
      <c r="O933" s="3">
        <f>+Tabella2026[[#This Row],[DIFFERENZA REDDITO INFERIORE ALLA MEDIA DALLA MEDIA]]*Tabella2026[[#This Row],[POP_2024]]</f>
        <v>74357795.509297967</v>
      </c>
      <c r="P933" s="3">
        <f>+Tabella2026[[#This Row],[POPOLAZIONE PER DIFFERENZA ]]/SUM(Tabella2026[[POPOLAZIONE PER DIFFERENZA ]])</f>
        <v>6.5968905568143958E-4</v>
      </c>
      <c r="Q933" s="3">
        <f>+Tabella2026[[#This Row],[INCIDENZA POPOLAZIONE PER DIFFERENZA]]*(PLAFOND-SUM(Tabella2026[CONTRIBUTO SULLA BASE DELLA POPOLAZIONE]))</f>
        <v>194211.96322582485</v>
      </c>
      <c r="R933" s="3">
        <f>+Tabella2026[[#This Row],[CONTRIBUTO SULLA BASE DELLA POPOLAZIONE]]+Tabella2026[[#This Row],[CONTRIBUTO SULLA BASE DEL REDDITO]]</f>
        <v>256699.45152054061</v>
      </c>
      <c r="S933" s="3">
        <f>+Tabella2026[[#This Row],[CONTRIBUTO TOTALE]]/(PLAFOND/N_TESSERE)</f>
        <v>513.39890304108121</v>
      </c>
      <c r="T933" s="3">
        <f>+MAX(CEILING(Tabella2026[[#This Row],[preDEF1]],1),1)</f>
        <v>514</v>
      </c>
      <c r="U933" s="9">
        <f xml:space="preserve"> IF(ROW(Tabella2026[[#This Row],[preDEF2]]) - ROW(Tabella2026[[#Headers],[preDEF2]])&lt;=ABS(SUM(Tabella2026[preDEF2])-N_TESSERE),Tabella2026[[#This Row],[preDEF2]]-1,Tabella2026[[#This Row],[preDEF2]])</f>
        <v>513</v>
      </c>
      <c r="V933" s="21">
        <f>+Tabella2026[[#This Row],[DEF - n. card]]*(PLAFOND/N_TESSERE)</f>
        <v>256500</v>
      </c>
      <c r="W933" s="18"/>
    </row>
    <row r="934" spans="2:23" x14ac:dyDescent="0.25">
      <c r="B934" s="1" t="s">
        <v>1894</v>
      </c>
      <c r="C934" s="2">
        <v>17009</v>
      </c>
      <c r="D934" s="1" t="s">
        <v>1895</v>
      </c>
      <c r="E934" s="1" t="s">
        <v>12</v>
      </c>
      <c r="F934" s="1" t="s">
        <v>50</v>
      </c>
      <c r="G934" s="1" t="s">
        <v>1059</v>
      </c>
      <c r="H934" s="1" t="s">
        <v>15835</v>
      </c>
      <c r="I934" s="5">
        <v>12471</v>
      </c>
      <c r="J934" s="5">
        <v>241588564</v>
      </c>
      <c r="K934" s="3">
        <f>+Tabella2026[[#This Row],[POP_2024]]/SUM(Tabella2026[POP_2024])</f>
        <v>2.1157562100523986E-4</v>
      </c>
      <c r="L934" s="3">
        <f>+Tabella2026[[#This Row],[INCIDENZA POPOLAZIONE]]*(PLAFOND/2)</f>
        <v>62287.704142226859</v>
      </c>
      <c r="M934" s="3">
        <f>+IFERROR(Tabella2026[[#This Row],[reddito_2024]]/Tabella2026[[#This Row],[POP_2024]],"")</f>
        <v>19372.028225483122</v>
      </c>
      <c r="N934" s="3">
        <f>+IF(Tabella2026[[#This Row],[REDDITO COMPLESSIVO PROCAPITE]]&lt;media_aggr_reddito_pc,(media_aggr_reddito_pc-Tabella2026[[#This Row],[REDDITO COMPLESSIVO PROCAPITE]]),0)</f>
        <v>0</v>
      </c>
      <c r="O934" s="3">
        <f>+Tabella2026[[#This Row],[DIFFERENZA REDDITO INFERIORE ALLA MEDIA DALLA MEDIA]]*Tabella2026[[#This Row],[POP_2024]]</f>
        <v>0</v>
      </c>
      <c r="P934" s="3">
        <f>+Tabella2026[[#This Row],[POPOLAZIONE PER DIFFERENZA ]]/SUM(Tabella2026[[POPOLAZIONE PER DIFFERENZA ]])</f>
        <v>0</v>
      </c>
      <c r="Q934" s="3">
        <f>+Tabella2026[[#This Row],[INCIDENZA POPOLAZIONE PER DIFFERENZA]]*(PLAFOND-SUM(Tabella2026[CONTRIBUTO SULLA BASE DELLA POPOLAZIONE]))</f>
        <v>0</v>
      </c>
      <c r="R934" s="3">
        <f>+Tabella2026[[#This Row],[CONTRIBUTO SULLA BASE DELLA POPOLAZIONE]]+Tabella2026[[#This Row],[CONTRIBUTO SULLA BASE DEL REDDITO]]</f>
        <v>62287.704142226859</v>
      </c>
      <c r="S934" s="3">
        <f>+Tabella2026[[#This Row],[CONTRIBUTO TOTALE]]/(PLAFOND/N_TESSERE)</f>
        <v>124.57540828445372</v>
      </c>
      <c r="T934" s="3">
        <f>+MAX(CEILING(Tabella2026[[#This Row],[preDEF1]],1),1)</f>
        <v>125</v>
      </c>
      <c r="U934" s="9">
        <f xml:space="preserve"> IF(ROW(Tabella2026[[#This Row],[preDEF2]]) - ROW(Tabella2026[[#Headers],[preDEF2]])&lt;=ABS(SUM(Tabella2026[preDEF2])-N_TESSERE),Tabella2026[[#This Row],[preDEF2]]-1,Tabella2026[[#This Row],[preDEF2]])</f>
        <v>124</v>
      </c>
      <c r="V934" s="21">
        <f>+Tabella2026[[#This Row],[DEF - n. card]]*(PLAFOND/N_TESSERE)</f>
        <v>62000</v>
      </c>
      <c r="W934" s="18"/>
    </row>
    <row r="935" spans="2:23" x14ac:dyDescent="0.25">
      <c r="B935" s="1" t="s">
        <v>1868</v>
      </c>
      <c r="C935" s="2">
        <v>71004</v>
      </c>
      <c r="D935" s="1" t="s">
        <v>1869</v>
      </c>
      <c r="E935" s="1" t="s">
        <v>33</v>
      </c>
      <c r="F935" s="1" t="s">
        <v>78</v>
      </c>
      <c r="G935" s="1" t="s">
        <v>1059</v>
      </c>
      <c r="H935" s="1" t="s">
        <v>15836</v>
      </c>
      <c r="I935" s="5">
        <v>12466</v>
      </c>
      <c r="J935" s="5">
        <v>139929481</v>
      </c>
      <c r="K935" s="3">
        <f>+Tabella2026[[#This Row],[POP_2024]]/SUM(Tabella2026[POP_2024])</f>
        <v>2.1149079395808837E-4</v>
      </c>
      <c r="L935" s="3">
        <f>+Tabella2026[[#This Row],[INCIDENZA POPOLAZIONE]]*(PLAFOND/2)</f>
        <v>62262.731123165751</v>
      </c>
      <c r="M935" s="3">
        <f>+IFERROR(Tabella2026[[#This Row],[reddito_2024]]/Tabella2026[[#This Row],[POP_2024]],"")</f>
        <v>11224.890181293118</v>
      </c>
      <c r="N935" s="3">
        <f>+IF(Tabella2026[[#This Row],[REDDITO COMPLESSIVO PROCAPITE]]&lt;media_aggr_reddito_pc,(media_aggr_reddito_pc-Tabella2026[[#This Row],[REDDITO COMPLESSIVO PROCAPITE]]),0)</f>
        <v>6600.175881315623</v>
      </c>
      <c r="O935" s="3">
        <f>+Tabella2026[[#This Row],[DIFFERENZA REDDITO INFERIORE ALLA MEDIA DALLA MEDIA]]*Tabella2026[[#This Row],[POP_2024]]</f>
        <v>82277792.536480561</v>
      </c>
      <c r="P935" s="3">
        <f>+Tabella2026[[#This Row],[POPOLAZIONE PER DIFFERENZA ]]/SUM(Tabella2026[[POPOLAZIONE PER DIFFERENZA ]])</f>
        <v>7.2995385204981187E-4</v>
      </c>
      <c r="Q935" s="3">
        <f>+Tabella2026[[#This Row],[INCIDENZA POPOLAZIONE PER DIFFERENZA]]*(PLAFOND-SUM(Tabella2026[CONTRIBUTO SULLA BASE DELLA POPOLAZIONE]))</f>
        <v>214897.86657807644</v>
      </c>
      <c r="R935" s="3">
        <f>+Tabella2026[[#This Row],[CONTRIBUTO SULLA BASE DELLA POPOLAZIONE]]+Tabella2026[[#This Row],[CONTRIBUTO SULLA BASE DEL REDDITO]]</f>
        <v>277160.59770124219</v>
      </c>
      <c r="S935" s="3">
        <f>+Tabella2026[[#This Row],[CONTRIBUTO TOTALE]]/(PLAFOND/N_TESSERE)</f>
        <v>554.32119540248436</v>
      </c>
      <c r="T935" s="3">
        <f>+MAX(CEILING(Tabella2026[[#This Row],[preDEF1]],1),1)</f>
        <v>555</v>
      </c>
      <c r="U935" s="9">
        <f xml:space="preserve"> IF(ROW(Tabella2026[[#This Row],[preDEF2]]) - ROW(Tabella2026[[#Headers],[preDEF2]])&lt;=ABS(SUM(Tabella2026[preDEF2])-N_TESSERE),Tabella2026[[#This Row],[preDEF2]]-1,Tabella2026[[#This Row],[preDEF2]])</f>
        <v>554</v>
      </c>
      <c r="V935" s="21">
        <f>+Tabella2026[[#This Row],[DEF - n. card]]*(PLAFOND/N_TESSERE)</f>
        <v>277000</v>
      </c>
      <c r="W935" s="18"/>
    </row>
    <row r="936" spans="2:23" x14ac:dyDescent="0.25">
      <c r="B936" s="1" t="s">
        <v>1912</v>
      </c>
      <c r="C936" s="2">
        <v>17125</v>
      </c>
      <c r="D936" s="1" t="s">
        <v>1913</v>
      </c>
      <c r="E936" s="1" t="s">
        <v>12</v>
      </c>
      <c r="F936" s="1" t="s">
        <v>50</v>
      </c>
      <c r="G936" s="1" t="s">
        <v>1059</v>
      </c>
      <c r="H936" s="1" t="s">
        <v>15835</v>
      </c>
      <c r="I936" s="5">
        <v>12449</v>
      </c>
      <c r="J936" s="5">
        <v>249255063</v>
      </c>
      <c r="K936" s="3">
        <f>+Tabella2026[[#This Row],[POP_2024]]/SUM(Tabella2026[POP_2024])</f>
        <v>2.1120238199777333E-4</v>
      </c>
      <c r="L936" s="3">
        <f>+Tabella2026[[#This Row],[INCIDENZA POPOLAZIONE]]*(PLAFOND/2)</f>
        <v>62177.822858357969</v>
      </c>
      <c r="M936" s="3">
        <f>+IFERROR(Tabella2026[[#This Row],[reddito_2024]]/Tabella2026[[#This Row],[POP_2024]],"")</f>
        <v>20022.095188368545</v>
      </c>
      <c r="N936" s="3">
        <f>+IF(Tabella2026[[#This Row],[REDDITO COMPLESSIVO PROCAPITE]]&lt;media_aggr_reddito_pc,(media_aggr_reddito_pc-Tabella2026[[#This Row],[REDDITO COMPLESSIVO PROCAPITE]]),0)</f>
        <v>0</v>
      </c>
      <c r="O936" s="3">
        <f>+Tabella2026[[#This Row],[DIFFERENZA REDDITO INFERIORE ALLA MEDIA DALLA MEDIA]]*Tabella2026[[#This Row],[POP_2024]]</f>
        <v>0</v>
      </c>
      <c r="P936" s="3">
        <f>+Tabella2026[[#This Row],[POPOLAZIONE PER DIFFERENZA ]]/SUM(Tabella2026[[POPOLAZIONE PER DIFFERENZA ]])</f>
        <v>0</v>
      </c>
      <c r="Q936" s="3">
        <f>+Tabella2026[[#This Row],[INCIDENZA POPOLAZIONE PER DIFFERENZA]]*(PLAFOND-SUM(Tabella2026[CONTRIBUTO SULLA BASE DELLA POPOLAZIONE]))</f>
        <v>0</v>
      </c>
      <c r="R936" s="3">
        <f>+Tabella2026[[#This Row],[CONTRIBUTO SULLA BASE DELLA POPOLAZIONE]]+Tabella2026[[#This Row],[CONTRIBUTO SULLA BASE DEL REDDITO]]</f>
        <v>62177.822858357969</v>
      </c>
      <c r="S936" s="3">
        <f>+Tabella2026[[#This Row],[CONTRIBUTO TOTALE]]/(PLAFOND/N_TESSERE)</f>
        <v>124.35564571671594</v>
      </c>
      <c r="T936" s="3">
        <f>+MAX(CEILING(Tabella2026[[#This Row],[preDEF1]],1),1)</f>
        <v>125</v>
      </c>
      <c r="U936" s="9">
        <f xml:space="preserve"> IF(ROW(Tabella2026[[#This Row],[preDEF2]]) - ROW(Tabella2026[[#Headers],[preDEF2]])&lt;=ABS(SUM(Tabella2026[preDEF2])-N_TESSERE),Tabella2026[[#This Row],[preDEF2]]-1,Tabella2026[[#This Row],[preDEF2]])</f>
        <v>124</v>
      </c>
      <c r="V936" s="21">
        <f>+Tabella2026[[#This Row],[DEF - n. card]]*(PLAFOND/N_TESSERE)</f>
        <v>62000</v>
      </c>
      <c r="W936" s="18"/>
    </row>
    <row r="937" spans="2:23" x14ac:dyDescent="0.25">
      <c r="B937" s="1" t="s">
        <v>1866</v>
      </c>
      <c r="C937" s="2">
        <v>9065</v>
      </c>
      <c r="D937" s="1" t="s">
        <v>1867</v>
      </c>
      <c r="E937" s="1" t="s">
        <v>24</v>
      </c>
      <c r="F937" s="1" t="s">
        <v>246</v>
      </c>
      <c r="G937" s="1" t="s">
        <v>1059</v>
      </c>
      <c r="H937" s="1" t="s">
        <v>15835</v>
      </c>
      <c r="I937" s="5">
        <v>12447</v>
      </c>
      <c r="J937" s="5">
        <v>285313836</v>
      </c>
      <c r="K937" s="3">
        <f>+Tabella2026[[#This Row],[POP_2024]]/SUM(Tabella2026[POP_2024])</f>
        <v>2.1116845117891272E-4</v>
      </c>
      <c r="L937" s="3">
        <f>+Tabella2026[[#This Row],[INCIDENZA POPOLAZIONE]]*(PLAFOND/2)</f>
        <v>62167.833650733519</v>
      </c>
      <c r="M937" s="3">
        <f>+IFERROR(Tabella2026[[#This Row],[reddito_2024]]/Tabella2026[[#This Row],[POP_2024]],"")</f>
        <v>22922.297421065316</v>
      </c>
      <c r="N937" s="3">
        <f>+IF(Tabella2026[[#This Row],[REDDITO COMPLESSIVO PROCAPITE]]&lt;media_aggr_reddito_pc,(media_aggr_reddito_pc-Tabella2026[[#This Row],[REDDITO COMPLESSIVO PROCAPITE]]),0)</f>
        <v>0</v>
      </c>
      <c r="O937" s="3">
        <f>+Tabella2026[[#This Row],[DIFFERENZA REDDITO INFERIORE ALLA MEDIA DALLA MEDIA]]*Tabella2026[[#This Row],[POP_2024]]</f>
        <v>0</v>
      </c>
      <c r="P937" s="3">
        <f>+Tabella2026[[#This Row],[POPOLAZIONE PER DIFFERENZA ]]/SUM(Tabella2026[[POPOLAZIONE PER DIFFERENZA ]])</f>
        <v>0</v>
      </c>
      <c r="Q937" s="3">
        <f>+Tabella2026[[#This Row],[INCIDENZA POPOLAZIONE PER DIFFERENZA]]*(PLAFOND-SUM(Tabella2026[CONTRIBUTO SULLA BASE DELLA POPOLAZIONE]))</f>
        <v>0</v>
      </c>
      <c r="R937" s="3">
        <f>+Tabella2026[[#This Row],[CONTRIBUTO SULLA BASE DELLA POPOLAZIONE]]+Tabella2026[[#This Row],[CONTRIBUTO SULLA BASE DEL REDDITO]]</f>
        <v>62167.833650733519</v>
      </c>
      <c r="S937" s="3">
        <f>+Tabella2026[[#This Row],[CONTRIBUTO TOTALE]]/(PLAFOND/N_TESSERE)</f>
        <v>124.33566730146704</v>
      </c>
      <c r="T937" s="3">
        <f>+MAX(CEILING(Tabella2026[[#This Row],[preDEF1]],1),1)</f>
        <v>125</v>
      </c>
      <c r="U937" s="9">
        <f xml:space="preserve"> IF(ROW(Tabella2026[[#This Row],[preDEF2]]) - ROW(Tabella2026[[#Headers],[preDEF2]])&lt;=ABS(SUM(Tabella2026[preDEF2])-N_TESSERE),Tabella2026[[#This Row],[preDEF2]]-1,Tabella2026[[#This Row],[preDEF2]])</f>
        <v>124</v>
      </c>
      <c r="V937" s="21">
        <f>+Tabella2026[[#This Row],[DEF - n. card]]*(PLAFOND/N_TESSERE)</f>
        <v>62000</v>
      </c>
      <c r="W937" s="18"/>
    </row>
    <row r="938" spans="2:23" x14ac:dyDescent="0.25">
      <c r="B938" s="1" t="s">
        <v>1892</v>
      </c>
      <c r="C938" s="2">
        <v>109018</v>
      </c>
      <c r="D938" s="1" t="s">
        <v>1893</v>
      </c>
      <c r="E938" s="1" t="s">
        <v>117</v>
      </c>
      <c r="F938" s="1" t="s">
        <v>506</v>
      </c>
      <c r="G938" s="1" t="s">
        <v>1059</v>
      </c>
      <c r="H938" s="1" t="s">
        <v>15834</v>
      </c>
      <c r="I938" s="5">
        <v>12437</v>
      </c>
      <c r="J938" s="5">
        <v>196867216</v>
      </c>
      <c r="K938" s="3">
        <f>+Tabella2026[[#This Row],[POP_2024]]/SUM(Tabella2026[POP_2024])</f>
        <v>2.1099879708460974E-4</v>
      </c>
      <c r="L938" s="3">
        <f>+Tabella2026[[#This Row],[INCIDENZA POPOLAZIONE]]*(PLAFOND/2)</f>
        <v>62117.887612611295</v>
      </c>
      <c r="M938" s="3">
        <f>+IFERROR(Tabella2026[[#This Row],[reddito_2024]]/Tabella2026[[#This Row],[POP_2024]],"")</f>
        <v>15829.156227386025</v>
      </c>
      <c r="N938" s="3">
        <f>+IF(Tabella2026[[#This Row],[REDDITO COMPLESSIVO PROCAPITE]]&lt;media_aggr_reddito_pc,(media_aggr_reddito_pc-Tabella2026[[#This Row],[REDDITO COMPLESSIVO PROCAPITE]]),0)</f>
        <v>1995.9098352227156</v>
      </c>
      <c r="O938" s="3">
        <f>+Tabella2026[[#This Row],[DIFFERENZA REDDITO INFERIORE ALLA MEDIA DALLA MEDIA]]*Tabella2026[[#This Row],[POP_2024]]</f>
        <v>24823130.620664913</v>
      </c>
      <c r="P938" s="3">
        <f>+Tabella2026[[#This Row],[POPOLAZIONE PER DIFFERENZA ]]/SUM(Tabella2026[[POPOLAZIONE PER DIFFERENZA ]])</f>
        <v>2.2022637285092463E-4</v>
      </c>
      <c r="Q938" s="3">
        <f>+Tabella2026[[#This Row],[INCIDENZA POPOLAZIONE PER DIFFERENZA]]*(PLAFOND-SUM(Tabella2026[CONTRIBUTO SULLA BASE DELLA POPOLAZIONE]))</f>
        <v>64834.478997532839</v>
      </c>
      <c r="R938" s="3">
        <f>+Tabella2026[[#This Row],[CONTRIBUTO SULLA BASE DELLA POPOLAZIONE]]+Tabella2026[[#This Row],[CONTRIBUTO SULLA BASE DEL REDDITO]]</f>
        <v>126952.36661014413</v>
      </c>
      <c r="S938" s="3">
        <f>+Tabella2026[[#This Row],[CONTRIBUTO TOTALE]]/(PLAFOND/N_TESSERE)</f>
        <v>253.90473322028828</v>
      </c>
      <c r="T938" s="3">
        <f>+MAX(CEILING(Tabella2026[[#This Row],[preDEF1]],1),1)</f>
        <v>254</v>
      </c>
      <c r="U938" s="9">
        <f xml:space="preserve"> IF(ROW(Tabella2026[[#This Row],[preDEF2]]) - ROW(Tabella2026[[#Headers],[preDEF2]])&lt;=ABS(SUM(Tabella2026[preDEF2])-N_TESSERE),Tabella2026[[#This Row],[preDEF2]]-1,Tabella2026[[#This Row],[preDEF2]])</f>
        <v>253</v>
      </c>
      <c r="V938" s="21">
        <f>+Tabella2026[[#This Row],[DEF - n. card]]*(PLAFOND/N_TESSERE)</f>
        <v>126500</v>
      </c>
      <c r="W938" s="18"/>
    </row>
    <row r="939" spans="2:23" x14ac:dyDescent="0.25">
      <c r="B939" s="1" t="s">
        <v>1928</v>
      </c>
      <c r="C939" s="2">
        <v>26082</v>
      </c>
      <c r="D939" s="1" t="s">
        <v>1929</v>
      </c>
      <c r="E939" s="1" t="s">
        <v>38</v>
      </c>
      <c r="F939" s="1" t="s">
        <v>150</v>
      </c>
      <c r="G939" s="1" t="s">
        <v>1059</v>
      </c>
      <c r="H939" s="1" t="s">
        <v>15835</v>
      </c>
      <c r="I939" s="5">
        <v>12399</v>
      </c>
      <c r="J939" s="5">
        <v>231562562</v>
      </c>
      <c r="K939" s="3">
        <f>+Tabella2026[[#This Row],[POP_2024]]/SUM(Tabella2026[POP_2024])</f>
        <v>2.1035411152625844E-4</v>
      </c>
      <c r="L939" s="3">
        <f>+Tabella2026[[#This Row],[INCIDENZA POPOLAZIONE]]*(PLAFOND/2)</f>
        <v>61928.092667746838</v>
      </c>
      <c r="M939" s="3">
        <f>+IFERROR(Tabella2026[[#This Row],[reddito_2024]]/Tabella2026[[#This Row],[POP_2024]],"")</f>
        <v>18675.906282764739</v>
      </c>
      <c r="N939" s="3">
        <f>+IF(Tabella2026[[#This Row],[REDDITO COMPLESSIVO PROCAPITE]]&lt;media_aggr_reddito_pc,(media_aggr_reddito_pc-Tabella2026[[#This Row],[REDDITO COMPLESSIVO PROCAPITE]]),0)</f>
        <v>0</v>
      </c>
      <c r="O939" s="3">
        <f>+Tabella2026[[#This Row],[DIFFERENZA REDDITO INFERIORE ALLA MEDIA DALLA MEDIA]]*Tabella2026[[#This Row],[POP_2024]]</f>
        <v>0</v>
      </c>
      <c r="P939" s="3">
        <f>+Tabella2026[[#This Row],[POPOLAZIONE PER DIFFERENZA ]]/SUM(Tabella2026[[POPOLAZIONE PER DIFFERENZA ]])</f>
        <v>0</v>
      </c>
      <c r="Q939" s="3">
        <f>+Tabella2026[[#This Row],[INCIDENZA POPOLAZIONE PER DIFFERENZA]]*(PLAFOND-SUM(Tabella2026[CONTRIBUTO SULLA BASE DELLA POPOLAZIONE]))</f>
        <v>0</v>
      </c>
      <c r="R939" s="3">
        <f>+Tabella2026[[#This Row],[CONTRIBUTO SULLA BASE DELLA POPOLAZIONE]]+Tabella2026[[#This Row],[CONTRIBUTO SULLA BASE DEL REDDITO]]</f>
        <v>61928.092667746838</v>
      </c>
      <c r="S939" s="3">
        <f>+Tabella2026[[#This Row],[CONTRIBUTO TOTALE]]/(PLAFOND/N_TESSERE)</f>
        <v>123.85618533549368</v>
      </c>
      <c r="T939" s="3">
        <f>+MAX(CEILING(Tabella2026[[#This Row],[preDEF1]],1),1)</f>
        <v>124</v>
      </c>
      <c r="U939" s="9">
        <f xml:space="preserve"> IF(ROW(Tabella2026[[#This Row],[preDEF2]]) - ROW(Tabella2026[[#Headers],[preDEF2]])&lt;=ABS(SUM(Tabella2026[preDEF2])-N_TESSERE),Tabella2026[[#This Row],[preDEF2]]-1,Tabella2026[[#This Row],[preDEF2]])</f>
        <v>123</v>
      </c>
      <c r="V939" s="21">
        <f>+Tabella2026[[#This Row],[DEF - n. card]]*(PLAFOND/N_TESSERE)</f>
        <v>61500</v>
      </c>
      <c r="W939" s="18"/>
    </row>
    <row r="940" spans="2:23" x14ac:dyDescent="0.25">
      <c r="B940" s="1" t="s">
        <v>1906</v>
      </c>
      <c r="C940" s="2">
        <v>12067</v>
      </c>
      <c r="D940" s="1" t="s">
        <v>1907</v>
      </c>
      <c r="E940" s="1" t="s">
        <v>12</v>
      </c>
      <c r="F940" s="1" t="s">
        <v>157</v>
      </c>
      <c r="G940" s="1" t="s">
        <v>1059</v>
      </c>
      <c r="H940" s="1" t="s">
        <v>15835</v>
      </c>
      <c r="I940" s="5">
        <v>12394</v>
      </c>
      <c r="J940" s="5">
        <v>252419820</v>
      </c>
      <c r="K940" s="3">
        <f>+Tabella2026[[#This Row],[POP_2024]]/SUM(Tabella2026[POP_2024])</f>
        <v>2.1026928447910695E-4</v>
      </c>
      <c r="L940" s="3">
        <f>+Tabella2026[[#This Row],[INCIDENZA POPOLAZIONE]]*(PLAFOND/2)</f>
        <v>61903.11964868573</v>
      </c>
      <c r="M940" s="3">
        <f>+IFERROR(Tabella2026[[#This Row],[reddito_2024]]/Tabella2026[[#This Row],[POP_2024]],"")</f>
        <v>20366.291754074551</v>
      </c>
      <c r="N940" s="3">
        <f>+IF(Tabella2026[[#This Row],[REDDITO COMPLESSIVO PROCAPITE]]&lt;media_aggr_reddito_pc,(media_aggr_reddito_pc-Tabella2026[[#This Row],[REDDITO COMPLESSIVO PROCAPITE]]),0)</f>
        <v>0</v>
      </c>
      <c r="O940" s="3">
        <f>+Tabella2026[[#This Row],[DIFFERENZA REDDITO INFERIORE ALLA MEDIA DALLA MEDIA]]*Tabella2026[[#This Row],[POP_2024]]</f>
        <v>0</v>
      </c>
      <c r="P940" s="3">
        <f>+Tabella2026[[#This Row],[POPOLAZIONE PER DIFFERENZA ]]/SUM(Tabella2026[[POPOLAZIONE PER DIFFERENZA ]])</f>
        <v>0</v>
      </c>
      <c r="Q940" s="3">
        <f>+Tabella2026[[#This Row],[INCIDENZA POPOLAZIONE PER DIFFERENZA]]*(PLAFOND-SUM(Tabella2026[CONTRIBUTO SULLA BASE DELLA POPOLAZIONE]))</f>
        <v>0</v>
      </c>
      <c r="R940" s="3">
        <f>+Tabella2026[[#This Row],[CONTRIBUTO SULLA BASE DELLA POPOLAZIONE]]+Tabella2026[[#This Row],[CONTRIBUTO SULLA BASE DEL REDDITO]]</f>
        <v>61903.11964868573</v>
      </c>
      <c r="S940" s="3">
        <f>+Tabella2026[[#This Row],[CONTRIBUTO TOTALE]]/(PLAFOND/N_TESSERE)</f>
        <v>123.80623929737146</v>
      </c>
      <c r="T940" s="3">
        <f>+MAX(CEILING(Tabella2026[[#This Row],[preDEF1]],1),1)</f>
        <v>124</v>
      </c>
      <c r="U940" s="9">
        <f xml:space="preserve"> IF(ROW(Tabella2026[[#This Row],[preDEF2]]) - ROW(Tabella2026[[#Headers],[preDEF2]])&lt;=ABS(SUM(Tabella2026[preDEF2])-N_TESSERE),Tabella2026[[#This Row],[preDEF2]]-1,Tabella2026[[#This Row],[preDEF2]])</f>
        <v>123</v>
      </c>
      <c r="V940" s="21">
        <f>+Tabella2026[[#This Row],[DEF - n. card]]*(PLAFOND/N_TESSERE)</f>
        <v>61500</v>
      </c>
      <c r="W940" s="18"/>
    </row>
    <row r="941" spans="2:23" x14ac:dyDescent="0.25">
      <c r="B941" s="1" t="s">
        <v>1944</v>
      </c>
      <c r="C941" s="2">
        <v>41069</v>
      </c>
      <c r="D941" s="1" t="s">
        <v>1945</v>
      </c>
      <c r="E941" s="1" t="s">
        <v>117</v>
      </c>
      <c r="F941" s="1" t="s">
        <v>130</v>
      </c>
      <c r="G941" s="1" t="s">
        <v>1059</v>
      </c>
      <c r="H941" s="1" t="s">
        <v>15834</v>
      </c>
      <c r="I941" s="5">
        <v>12392</v>
      </c>
      <c r="J941" s="5">
        <v>200636089</v>
      </c>
      <c r="K941" s="3">
        <f>+Tabella2026[[#This Row],[POP_2024]]/SUM(Tabella2026[POP_2024])</f>
        <v>2.1023535366024637E-4</v>
      </c>
      <c r="L941" s="3">
        <f>+Tabella2026[[#This Row],[INCIDENZA POPOLAZIONE]]*(PLAFOND/2)</f>
        <v>61893.130441061287</v>
      </c>
      <c r="M941" s="3">
        <f>+IFERROR(Tabella2026[[#This Row],[reddito_2024]]/Tabella2026[[#This Row],[POP_2024]],"")</f>
        <v>16190.775419625565</v>
      </c>
      <c r="N941" s="3">
        <f>+IF(Tabella2026[[#This Row],[REDDITO COMPLESSIVO PROCAPITE]]&lt;media_aggr_reddito_pc,(media_aggr_reddito_pc-Tabella2026[[#This Row],[REDDITO COMPLESSIVO PROCAPITE]]),0)</f>
        <v>1634.2906429831764</v>
      </c>
      <c r="O941" s="3">
        <f>+Tabella2026[[#This Row],[DIFFERENZA REDDITO INFERIORE ALLA MEDIA DALLA MEDIA]]*Tabella2026[[#This Row],[POP_2024]]</f>
        <v>20252129.647847522</v>
      </c>
      <c r="P941" s="3">
        <f>+Tabella2026[[#This Row],[POPOLAZIONE PER DIFFERENZA ]]/SUM(Tabella2026[[POPOLAZIONE PER DIFFERENZA ]])</f>
        <v>1.7967327018531662E-4</v>
      </c>
      <c r="Q941" s="3">
        <f>+Tabella2026[[#This Row],[INCIDENZA POPOLAZIONE PER DIFFERENZA]]*(PLAFOND-SUM(Tabella2026[CONTRIBUTO SULLA BASE DELLA POPOLAZIONE]))</f>
        <v>52895.675987604787</v>
      </c>
      <c r="R941" s="3">
        <f>+Tabella2026[[#This Row],[CONTRIBUTO SULLA BASE DELLA POPOLAZIONE]]+Tabella2026[[#This Row],[CONTRIBUTO SULLA BASE DEL REDDITO]]</f>
        <v>114788.80642866608</v>
      </c>
      <c r="S941" s="3">
        <f>+Tabella2026[[#This Row],[CONTRIBUTO TOTALE]]/(PLAFOND/N_TESSERE)</f>
        <v>229.57761285733216</v>
      </c>
      <c r="T941" s="3">
        <f>+MAX(CEILING(Tabella2026[[#This Row],[preDEF1]],1),1)</f>
        <v>230</v>
      </c>
      <c r="U941" s="9">
        <f xml:space="preserve"> IF(ROW(Tabella2026[[#This Row],[preDEF2]]) - ROW(Tabella2026[[#Headers],[preDEF2]])&lt;=ABS(SUM(Tabella2026[preDEF2])-N_TESSERE),Tabella2026[[#This Row],[preDEF2]]-1,Tabella2026[[#This Row],[preDEF2]])</f>
        <v>229</v>
      </c>
      <c r="V941" s="21">
        <f>+Tabella2026[[#This Row],[DEF - n. card]]*(PLAFOND/N_TESSERE)</f>
        <v>114500</v>
      </c>
      <c r="W941" s="18"/>
    </row>
    <row r="942" spans="2:23" x14ac:dyDescent="0.25">
      <c r="B942" s="1" t="s">
        <v>1948</v>
      </c>
      <c r="C942" s="2">
        <v>108009</v>
      </c>
      <c r="D942" s="1" t="s">
        <v>1949</v>
      </c>
      <c r="E942" s="1" t="s">
        <v>12</v>
      </c>
      <c r="F942" s="1" t="s">
        <v>91</v>
      </c>
      <c r="G942" s="1" t="s">
        <v>1059</v>
      </c>
      <c r="H942" s="1" t="s">
        <v>15835</v>
      </c>
      <c r="I942" s="5">
        <v>12389</v>
      </c>
      <c r="J942" s="5">
        <v>306469501</v>
      </c>
      <c r="K942" s="3">
        <f>+Tabella2026[[#This Row],[POP_2024]]/SUM(Tabella2026[POP_2024])</f>
        <v>2.1018445743195547E-4</v>
      </c>
      <c r="L942" s="3">
        <f>+Tabella2026[[#This Row],[INCIDENZA POPOLAZIONE]]*(PLAFOND/2)</f>
        <v>61878.146629624614</v>
      </c>
      <c r="M942" s="3">
        <f>+IFERROR(Tabella2026[[#This Row],[reddito_2024]]/Tabella2026[[#This Row],[POP_2024]],"")</f>
        <v>24737.226652675759</v>
      </c>
      <c r="N942" s="3">
        <f>+IF(Tabella2026[[#This Row],[REDDITO COMPLESSIVO PROCAPITE]]&lt;media_aggr_reddito_pc,(media_aggr_reddito_pc-Tabella2026[[#This Row],[REDDITO COMPLESSIVO PROCAPITE]]),0)</f>
        <v>0</v>
      </c>
      <c r="O942" s="3">
        <f>+Tabella2026[[#This Row],[DIFFERENZA REDDITO INFERIORE ALLA MEDIA DALLA MEDIA]]*Tabella2026[[#This Row],[POP_2024]]</f>
        <v>0</v>
      </c>
      <c r="P942" s="3">
        <f>+Tabella2026[[#This Row],[POPOLAZIONE PER DIFFERENZA ]]/SUM(Tabella2026[[POPOLAZIONE PER DIFFERENZA ]])</f>
        <v>0</v>
      </c>
      <c r="Q942" s="3">
        <f>+Tabella2026[[#This Row],[INCIDENZA POPOLAZIONE PER DIFFERENZA]]*(PLAFOND-SUM(Tabella2026[CONTRIBUTO SULLA BASE DELLA POPOLAZIONE]))</f>
        <v>0</v>
      </c>
      <c r="R942" s="3">
        <f>+Tabella2026[[#This Row],[CONTRIBUTO SULLA BASE DELLA POPOLAZIONE]]+Tabella2026[[#This Row],[CONTRIBUTO SULLA BASE DEL REDDITO]]</f>
        <v>61878.146629624614</v>
      </c>
      <c r="S942" s="3">
        <f>+Tabella2026[[#This Row],[CONTRIBUTO TOTALE]]/(PLAFOND/N_TESSERE)</f>
        <v>123.75629325924923</v>
      </c>
      <c r="T942" s="3">
        <f>+MAX(CEILING(Tabella2026[[#This Row],[preDEF1]],1),1)</f>
        <v>124</v>
      </c>
      <c r="U942" s="9">
        <f xml:space="preserve"> IF(ROW(Tabella2026[[#This Row],[preDEF2]]) - ROW(Tabella2026[[#Headers],[preDEF2]])&lt;=ABS(SUM(Tabella2026[preDEF2])-N_TESSERE),Tabella2026[[#This Row],[preDEF2]]-1,Tabella2026[[#This Row],[preDEF2]])</f>
        <v>123</v>
      </c>
      <c r="V942" s="21">
        <f>+Tabella2026[[#This Row],[DEF - n. card]]*(PLAFOND/N_TESSERE)</f>
        <v>61500</v>
      </c>
      <c r="W942" s="18"/>
    </row>
    <row r="943" spans="2:23" x14ac:dyDescent="0.25">
      <c r="B943" s="1" t="s">
        <v>1956</v>
      </c>
      <c r="C943" s="2">
        <v>40041</v>
      </c>
      <c r="D943" s="1" t="s">
        <v>1957</v>
      </c>
      <c r="E943" s="1" t="s">
        <v>27</v>
      </c>
      <c r="F943" s="1" t="s">
        <v>104</v>
      </c>
      <c r="G943" s="1" t="s">
        <v>1059</v>
      </c>
      <c r="H943" s="1" t="s">
        <v>15835</v>
      </c>
      <c r="I943" s="5">
        <v>12386</v>
      </c>
      <c r="J943" s="5">
        <v>224471660</v>
      </c>
      <c r="K943" s="3">
        <f>+Tabella2026[[#This Row],[POP_2024]]/SUM(Tabella2026[POP_2024])</f>
        <v>2.1013356120366458E-4</v>
      </c>
      <c r="L943" s="3">
        <f>+Tabella2026[[#This Row],[INCIDENZA POPOLAZIONE]]*(PLAFOND/2)</f>
        <v>61863.16281818795</v>
      </c>
      <c r="M943" s="3">
        <f>+IFERROR(Tabella2026[[#This Row],[reddito_2024]]/Tabella2026[[#This Row],[POP_2024]],"")</f>
        <v>18123.014694009365</v>
      </c>
      <c r="N943" s="3">
        <f>+IF(Tabella2026[[#This Row],[REDDITO COMPLESSIVO PROCAPITE]]&lt;media_aggr_reddito_pc,(media_aggr_reddito_pc-Tabella2026[[#This Row],[REDDITO COMPLESSIVO PROCAPITE]]),0)</f>
        <v>0</v>
      </c>
      <c r="O943" s="3">
        <f>+Tabella2026[[#This Row],[DIFFERENZA REDDITO INFERIORE ALLA MEDIA DALLA MEDIA]]*Tabella2026[[#This Row],[POP_2024]]</f>
        <v>0</v>
      </c>
      <c r="P943" s="3">
        <f>+Tabella2026[[#This Row],[POPOLAZIONE PER DIFFERENZA ]]/SUM(Tabella2026[[POPOLAZIONE PER DIFFERENZA ]])</f>
        <v>0</v>
      </c>
      <c r="Q943" s="3">
        <f>+Tabella2026[[#This Row],[INCIDENZA POPOLAZIONE PER DIFFERENZA]]*(PLAFOND-SUM(Tabella2026[CONTRIBUTO SULLA BASE DELLA POPOLAZIONE]))</f>
        <v>0</v>
      </c>
      <c r="R943" s="3">
        <f>+Tabella2026[[#This Row],[CONTRIBUTO SULLA BASE DELLA POPOLAZIONE]]+Tabella2026[[#This Row],[CONTRIBUTO SULLA BASE DEL REDDITO]]</f>
        <v>61863.16281818795</v>
      </c>
      <c r="S943" s="3">
        <f>+Tabella2026[[#This Row],[CONTRIBUTO TOTALE]]/(PLAFOND/N_TESSERE)</f>
        <v>123.7263256363759</v>
      </c>
      <c r="T943" s="3">
        <f>+MAX(CEILING(Tabella2026[[#This Row],[preDEF1]],1),1)</f>
        <v>124</v>
      </c>
      <c r="U943" s="9">
        <f xml:space="preserve"> IF(ROW(Tabella2026[[#This Row],[preDEF2]]) - ROW(Tabella2026[[#Headers],[preDEF2]])&lt;=ABS(SUM(Tabella2026[preDEF2])-N_TESSERE),Tabella2026[[#This Row],[preDEF2]]-1,Tabella2026[[#This Row],[preDEF2]])</f>
        <v>123</v>
      </c>
      <c r="V943" s="21">
        <f>+Tabella2026[[#This Row],[DEF - n. card]]*(PLAFOND/N_TESSERE)</f>
        <v>61500</v>
      </c>
      <c r="W943" s="18"/>
    </row>
    <row r="944" spans="2:23" x14ac:dyDescent="0.25">
      <c r="B944" s="1" t="s">
        <v>1862</v>
      </c>
      <c r="C944" s="2">
        <v>76066</v>
      </c>
      <c r="D944" s="1" t="s">
        <v>1863</v>
      </c>
      <c r="E944" s="1" t="s">
        <v>213</v>
      </c>
      <c r="F944" s="1" t="s">
        <v>212</v>
      </c>
      <c r="G944" s="1" t="s">
        <v>1059</v>
      </c>
      <c r="H944" s="1" t="s">
        <v>15836</v>
      </c>
      <c r="I944" s="5">
        <v>12382</v>
      </c>
      <c r="J944" s="5">
        <v>173985919</v>
      </c>
      <c r="K944" s="3">
        <f>+Tabella2026[[#This Row],[POP_2024]]/SUM(Tabella2026[POP_2024])</f>
        <v>2.100656995659434E-4</v>
      </c>
      <c r="L944" s="3">
        <f>+Tabella2026[[#This Row],[INCIDENZA POPOLAZIONE]]*(PLAFOND/2)</f>
        <v>61843.184402939063</v>
      </c>
      <c r="M944" s="3">
        <f>+IFERROR(Tabella2026[[#This Row],[reddito_2024]]/Tabella2026[[#This Row],[POP_2024]],"")</f>
        <v>14051.519867549669</v>
      </c>
      <c r="N944" s="3">
        <f>+IF(Tabella2026[[#This Row],[REDDITO COMPLESSIVO PROCAPITE]]&lt;media_aggr_reddito_pc,(media_aggr_reddito_pc-Tabella2026[[#This Row],[REDDITO COMPLESSIVO PROCAPITE]]),0)</f>
        <v>3773.5461950590725</v>
      </c>
      <c r="O944" s="3">
        <f>+Tabella2026[[#This Row],[DIFFERENZA REDDITO INFERIORE ALLA MEDIA DALLA MEDIA]]*Tabella2026[[#This Row],[POP_2024]]</f>
        <v>46724048.987221435</v>
      </c>
      <c r="P944" s="3">
        <f>+Tabella2026[[#This Row],[POPOLAZIONE PER DIFFERENZA ]]/SUM(Tabella2026[[POPOLAZIONE PER DIFFERENZA ]])</f>
        <v>4.1452740150343975E-4</v>
      </c>
      <c r="Q944" s="3">
        <f>+Tabella2026[[#This Row],[INCIDENZA POPOLAZIONE PER DIFFERENZA]]*(PLAFOND-SUM(Tabella2026[CONTRIBUTO SULLA BASE DELLA POPOLAZIONE]))</f>
        <v>122036.55610706203</v>
      </c>
      <c r="R944" s="3">
        <f>+Tabella2026[[#This Row],[CONTRIBUTO SULLA BASE DELLA POPOLAZIONE]]+Tabella2026[[#This Row],[CONTRIBUTO SULLA BASE DEL REDDITO]]</f>
        <v>183879.74051000108</v>
      </c>
      <c r="S944" s="3">
        <f>+Tabella2026[[#This Row],[CONTRIBUTO TOTALE]]/(PLAFOND/N_TESSERE)</f>
        <v>367.75948102000217</v>
      </c>
      <c r="T944" s="3">
        <f>+MAX(CEILING(Tabella2026[[#This Row],[preDEF1]],1),1)</f>
        <v>368</v>
      </c>
      <c r="U944" s="9">
        <f xml:space="preserve"> IF(ROW(Tabella2026[[#This Row],[preDEF2]]) - ROW(Tabella2026[[#Headers],[preDEF2]])&lt;=ABS(SUM(Tabella2026[preDEF2])-N_TESSERE),Tabella2026[[#This Row],[preDEF2]]-1,Tabella2026[[#This Row],[preDEF2]])</f>
        <v>367</v>
      </c>
      <c r="V944" s="21">
        <f>+Tabella2026[[#This Row],[DEF - n. card]]*(PLAFOND/N_TESSERE)</f>
        <v>183500</v>
      </c>
      <c r="W944" s="18"/>
    </row>
    <row r="945" spans="2:23" x14ac:dyDescent="0.25">
      <c r="B945" s="1" t="s">
        <v>1902</v>
      </c>
      <c r="C945" s="2">
        <v>46028</v>
      </c>
      <c r="D945" s="1" t="s">
        <v>1903</v>
      </c>
      <c r="E945" s="1" t="s">
        <v>30</v>
      </c>
      <c r="F945" s="1" t="s">
        <v>142</v>
      </c>
      <c r="G945" s="1" t="s">
        <v>1059</v>
      </c>
      <c r="H945" s="1" t="s">
        <v>15834</v>
      </c>
      <c r="I945" s="5">
        <v>12381</v>
      </c>
      <c r="J945" s="5">
        <v>211041286</v>
      </c>
      <c r="K945" s="3">
        <f>+Tabella2026[[#This Row],[POP_2024]]/SUM(Tabella2026[POP_2024])</f>
        <v>2.1004873415651309E-4</v>
      </c>
      <c r="L945" s="3">
        <f>+Tabella2026[[#This Row],[INCIDENZA POPOLAZIONE]]*(PLAFOND/2)</f>
        <v>61838.189799126834</v>
      </c>
      <c r="M945" s="3">
        <f>+IFERROR(Tabella2026[[#This Row],[reddito_2024]]/Tabella2026[[#This Row],[POP_2024]],"")</f>
        <v>17045.576770858574</v>
      </c>
      <c r="N945" s="3">
        <f>+IF(Tabella2026[[#This Row],[REDDITO COMPLESSIVO PROCAPITE]]&lt;media_aggr_reddito_pc,(media_aggr_reddito_pc-Tabella2026[[#This Row],[REDDITO COMPLESSIVO PROCAPITE]]),0)</f>
        <v>779.48929175016747</v>
      </c>
      <c r="O945" s="3">
        <f>+Tabella2026[[#This Row],[DIFFERENZA REDDITO INFERIORE ALLA MEDIA DALLA MEDIA]]*Tabella2026[[#This Row],[POP_2024]]</f>
        <v>9650856.9211588241</v>
      </c>
      <c r="P945" s="3">
        <f>+Tabella2026[[#This Row],[POPOLAZIONE PER DIFFERENZA ]]/SUM(Tabella2026[[POPOLAZIONE PER DIFFERENZA ]])</f>
        <v>8.5620675616181378E-5</v>
      </c>
      <c r="Q945" s="3">
        <f>+Tabella2026[[#This Row],[INCIDENZA POPOLAZIONE PER DIFFERENZA]]*(PLAFOND-SUM(Tabella2026[CONTRIBUTO SULLA BASE DELLA POPOLAZIONE]))</f>
        <v>25206.662685897187</v>
      </c>
      <c r="R945" s="3">
        <f>+Tabella2026[[#This Row],[CONTRIBUTO SULLA BASE DELLA POPOLAZIONE]]+Tabella2026[[#This Row],[CONTRIBUTO SULLA BASE DEL REDDITO]]</f>
        <v>87044.852485024021</v>
      </c>
      <c r="S945" s="3">
        <f>+Tabella2026[[#This Row],[CONTRIBUTO TOTALE]]/(PLAFOND/N_TESSERE)</f>
        <v>174.08970497004805</v>
      </c>
      <c r="T945" s="3">
        <f>+MAX(CEILING(Tabella2026[[#This Row],[preDEF1]],1),1)</f>
        <v>175</v>
      </c>
      <c r="U945" s="9">
        <f xml:space="preserve"> IF(ROW(Tabella2026[[#This Row],[preDEF2]]) - ROW(Tabella2026[[#Headers],[preDEF2]])&lt;=ABS(SUM(Tabella2026[preDEF2])-N_TESSERE),Tabella2026[[#This Row],[preDEF2]]-1,Tabella2026[[#This Row],[preDEF2]])</f>
        <v>174</v>
      </c>
      <c r="V945" s="21">
        <f>+Tabella2026[[#This Row],[DEF - n. card]]*(PLAFOND/N_TESSERE)</f>
        <v>87000</v>
      </c>
      <c r="W945" s="18"/>
    </row>
    <row r="946" spans="2:23" x14ac:dyDescent="0.25">
      <c r="B946" s="1" t="s">
        <v>1922</v>
      </c>
      <c r="C946" s="2">
        <v>10028</v>
      </c>
      <c r="D946" s="1" t="s">
        <v>1923</v>
      </c>
      <c r="E946" s="1" t="s">
        <v>24</v>
      </c>
      <c r="F946" s="1" t="s">
        <v>23</v>
      </c>
      <c r="G946" s="1" t="s">
        <v>1059</v>
      </c>
      <c r="H946" s="1" t="s">
        <v>15835</v>
      </c>
      <c r="I946" s="5">
        <v>12367</v>
      </c>
      <c r="J946" s="5">
        <v>261763984</v>
      </c>
      <c r="K946" s="3">
        <f>+Tabella2026[[#This Row],[POP_2024]]/SUM(Tabella2026[POP_2024])</f>
        <v>2.0981121842448893E-4</v>
      </c>
      <c r="L946" s="3">
        <f>+Tabella2026[[#This Row],[INCIDENZA POPOLAZIONE]]*(PLAFOND/2)</f>
        <v>61768.265345755724</v>
      </c>
      <c r="M946" s="3">
        <f>+IFERROR(Tabella2026[[#This Row],[reddito_2024]]/Tabella2026[[#This Row],[POP_2024]],"")</f>
        <v>21166.328454758634</v>
      </c>
      <c r="N946" s="3">
        <f>+IF(Tabella2026[[#This Row],[REDDITO COMPLESSIVO PROCAPITE]]&lt;media_aggr_reddito_pc,(media_aggr_reddito_pc-Tabella2026[[#This Row],[REDDITO COMPLESSIVO PROCAPITE]]),0)</f>
        <v>0</v>
      </c>
      <c r="O946" s="3">
        <f>+Tabella2026[[#This Row],[DIFFERENZA REDDITO INFERIORE ALLA MEDIA DALLA MEDIA]]*Tabella2026[[#This Row],[POP_2024]]</f>
        <v>0</v>
      </c>
      <c r="P946" s="3">
        <f>+Tabella2026[[#This Row],[POPOLAZIONE PER DIFFERENZA ]]/SUM(Tabella2026[[POPOLAZIONE PER DIFFERENZA ]])</f>
        <v>0</v>
      </c>
      <c r="Q946" s="3">
        <f>+Tabella2026[[#This Row],[INCIDENZA POPOLAZIONE PER DIFFERENZA]]*(PLAFOND-SUM(Tabella2026[CONTRIBUTO SULLA BASE DELLA POPOLAZIONE]))</f>
        <v>0</v>
      </c>
      <c r="R946" s="3">
        <f>+Tabella2026[[#This Row],[CONTRIBUTO SULLA BASE DELLA POPOLAZIONE]]+Tabella2026[[#This Row],[CONTRIBUTO SULLA BASE DEL REDDITO]]</f>
        <v>61768.265345755724</v>
      </c>
      <c r="S946" s="3">
        <f>+Tabella2026[[#This Row],[CONTRIBUTO TOTALE]]/(PLAFOND/N_TESSERE)</f>
        <v>123.53653069151144</v>
      </c>
      <c r="T946" s="3">
        <f>+MAX(CEILING(Tabella2026[[#This Row],[preDEF1]],1),1)</f>
        <v>124</v>
      </c>
      <c r="U946" s="9">
        <f xml:space="preserve"> IF(ROW(Tabella2026[[#This Row],[preDEF2]]) - ROW(Tabella2026[[#Headers],[preDEF2]])&lt;=ABS(SUM(Tabella2026[preDEF2])-N_TESSERE),Tabella2026[[#This Row],[preDEF2]]-1,Tabella2026[[#This Row],[preDEF2]])</f>
        <v>123</v>
      </c>
      <c r="V946" s="21">
        <f>+Tabella2026[[#This Row],[DEF - n. card]]*(PLAFOND/N_TESSERE)</f>
        <v>61500</v>
      </c>
      <c r="W946" s="18"/>
    </row>
    <row r="947" spans="2:23" x14ac:dyDescent="0.25">
      <c r="B947" s="1" t="s">
        <v>1946</v>
      </c>
      <c r="C947" s="2">
        <v>14045</v>
      </c>
      <c r="D947" s="1" t="s">
        <v>1947</v>
      </c>
      <c r="E947" s="1" t="s">
        <v>12</v>
      </c>
      <c r="F947" s="1" t="s">
        <v>980</v>
      </c>
      <c r="G947" s="1" t="s">
        <v>1059</v>
      </c>
      <c r="H947" s="1" t="s">
        <v>15835</v>
      </c>
      <c r="I947" s="5">
        <v>12358</v>
      </c>
      <c r="J947" s="5">
        <v>260812755</v>
      </c>
      <c r="K947" s="3">
        <f>+Tabella2026[[#This Row],[POP_2024]]/SUM(Tabella2026[POP_2024])</f>
        <v>2.0965852973961626E-4</v>
      </c>
      <c r="L947" s="3">
        <f>+Tabella2026[[#This Row],[INCIDENZA POPOLAZIONE]]*(PLAFOND/2)</f>
        <v>61723.313911445723</v>
      </c>
      <c r="M947" s="3">
        <f>+IFERROR(Tabella2026[[#This Row],[reddito_2024]]/Tabella2026[[#This Row],[POP_2024]],"")</f>
        <v>21104.77059394724</v>
      </c>
      <c r="N947" s="3">
        <f>+IF(Tabella2026[[#This Row],[REDDITO COMPLESSIVO PROCAPITE]]&lt;media_aggr_reddito_pc,(media_aggr_reddito_pc-Tabella2026[[#This Row],[REDDITO COMPLESSIVO PROCAPITE]]),0)</f>
        <v>0</v>
      </c>
      <c r="O947" s="3">
        <f>+Tabella2026[[#This Row],[DIFFERENZA REDDITO INFERIORE ALLA MEDIA DALLA MEDIA]]*Tabella2026[[#This Row],[POP_2024]]</f>
        <v>0</v>
      </c>
      <c r="P947" s="3">
        <f>+Tabella2026[[#This Row],[POPOLAZIONE PER DIFFERENZA ]]/SUM(Tabella2026[[POPOLAZIONE PER DIFFERENZA ]])</f>
        <v>0</v>
      </c>
      <c r="Q947" s="3">
        <f>+Tabella2026[[#This Row],[INCIDENZA POPOLAZIONE PER DIFFERENZA]]*(PLAFOND-SUM(Tabella2026[CONTRIBUTO SULLA BASE DELLA POPOLAZIONE]))</f>
        <v>0</v>
      </c>
      <c r="R947" s="3">
        <f>+Tabella2026[[#This Row],[CONTRIBUTO SULLA BASE DELLA POPOLAZIONE]]+Tabella2026[[#This Row],[CONTRIBUTO SULLA BASE DEL REDDITO]]</f>
        <v>61723.313911445723</v>
      </c>
      <c r="S947" s="3">
        <f>+Tabella2026[[#This Row],[CONTRIBUTO TOTALE]]/(PLAFOND/N_TESSERE)</f>
        <v>123.44662782289144</v>
      </c>
      <c r="T947" s="3">
        <f>+MAX(CEILING(Tabella2026[[#This Row],[preDEF1]],1),1)</f>
        <v>124</v>
      </c>
      <c r="U947" s="9">
        <f xml:space="preserve"> IF(ROW(Tabella2026[[#This Row],[preDEF2]]) - ROW(Tabella2026[[#Headers],[preDEF2]])&lt;=ABS(SUM(Tabella2026[preDEF2])-N_TESSERE),Tabella2026[[#This Row],[preDEF2]]-1,Tabella2026[[#This Row],[preDEF2]])</f>
        <v>123</v>
      </c>
      <c r="V947" s="21">
        <f>+Tabella2026[[#This Row],[DEF - n. card]]*(PLAFOND/N_TESSERE)</f>
        <v>61500</v>
      </c>
      <c r="W947" s="18"/>
    </row>
    <row r="948" spans="2:23" x14ac:dyDescent="0.25">
      <c r="B948" s="1" t="s">
        <v>1924</v>
      </c>
      <c r="C948" s="2">
        <v>37001</v>
      </c>
      <c r="D948" s="1" t="s">
        <v>1925</v>
      </c>
      <c r="E948" s="1" t="s">
        <v>27</v>
      </c>
      <c r="F948" s="1" t="s">
        <v>26</v>
      </c>
      <c r="G948" s="1" t="s">
        <v>1059</v>
      </c>
      <c r="H948" s="1" t="s">
        <v>15835</v>
      </c>
      <c r="I948" s="5">
        <v>12348</v>
      </c>
      <c r="J948" s="5">
        <v>281829605</v>
      </c>
      <c r="K948" s="3">
        <f>+Tabella2026[[#This Row],[POP_2024]]/SUM(Tabella2026[POP_2024])</f>
        <v>2.0948887564531328E-4</v>
      </c>
      <c r="L948" s="3">
        <f>+Tabella2026[[#This Row],[INCIDENZA POPOLAZIONE]]*(PLAFOND/2)</f>
        <v>61673.367873323499</v>
      </c>
      <c r="M948" s="3">
        <f>+IFERROR(Tabella2026[[#This Row],[reddito_2024]]/Tabella2026[[#This Row],[POP_2024]],"")</f>
        <v>22823.907110463231</v>
      </c>
      <c r="N948" s="3">
        <f>+IF(Tabella2026[[#This Row],[REDDITO COMPLESSIVO PROCAPITE]]&lt;media_aggr_reddito_pc,(media_aggr_reddito_pc-Tabella2026[[#This Row],[REDDITO COMPLESSIVO PROCAPITE]]),0)</f>
        <v>0</v>
      </c>
      <c r="O948" s="3">
        <f>+Tabella2026[[#This Row],[DIFFERENZA REDDITO INFERIORE ALLA MEDIA DALLA MEDIA]]*Tabella2026[[#This Row],[POP_2024]]</f>
        <v>0</v>
      </c>
      <c r="P948" s="3">
        <f>+Tabella2026[[#This Row],[POPOLAZIONE PER DIFFERENZA ]]/SUM(Tabella2026[[POPOLAZIONE PER DIFFERENZA ]])</f>
        <v>0</v>
      </c>
      <c r="Q948" s="3">
        <f>+Tabella2026[[#This Row],[INCIDENZA POPOLAZIONE PER DIFFERENZA]]*(PLAFOND-SUM(Tabella2026[CONTRIBUTO SULLA BASE DELLA POPOLAZIONE]))</f>
        <v>0</v>
      </c>
      <c r="R948" s="3">
        <f>+Tabella2026[[#This Row],[CONTRIBUTO SULLA BASE DELLA POPOLAZIONE]]+Tabella2026[[#This Row],[CONTRIBUTO SULLA BASE DEL REDDITO]]</f>
        <v>61673.367873323499</v>
      </c>
      <c r="S948" s="3">
        <f>+Tabella2026[[#This Row],[CONTRIBUTO TOTALE]]/(PLAFOND/N_TESSERE)</f>
        <v>123.346735746647</v>
      </c>
      <c r="T948" s="3">
        <f>+MAX(CEILING(Tabella2026[[#This Row],[preDEF1]],1),1)</f>
        <v>124</v>
      </c>
      <c r="U948" s="9">
        <f xml:space="preserve"> IF(ROW(Tabella2026[[#This Row],[preDEF2]]) - ROW(Tabella2026[[#Headers],[preDEF2]])&lt;=ABS(SUM(Tabella2026[preDEF2])-N_TESSERE),Tabella2026[[#This Row],[preDEF2]]-1,Tabella2026[[#This Row],[preDEF2]])</f>
        <v>123</v>
      </c>
      <c r="V948" s="21">
        <f>+Tabella2026[[#This Row],[DEF - n. card]]*(PLAFOND/N_TESSERE)</f>
        <v>61500</v>
      </c>
      <c r="W948" s="18"/>
    </row>
    <row r="949" spans="2:23" x14ac:dyDescent="0.25">
      <c r="B949" s="1" t="s">
        <v>1950</v>
      </c>
      <c r="C949" s="2">
        <v>33039</v>
      </c>
      <c r="D949" s="1" t="s">
        <v>1951</v>
      </c>
      <c r="E949" s="1" t="s">
        <v>27</v>
      </c>
      <c r="F949" s="1" t="s">
        <v>112</v>
      </c>
      <c r="G949" s="1" t="s">
        <v>1059</v>
      </c>
      <c r="H949" s="1" t="s">
        <v>15835</v>
      </c>
      <c r="I949" s="5">
        <v>12328</v>
      </c>
      <c r="J949" s="5">
        <v>252836540</v>
      </c>
      <c r="K949" s="3">
        <f>+Tabella2026[[#This Row],[POP_2024]]/SUM(Tabella2026[POP_2024])</f>
        <v>2.0914956745670733E-4</v>
      </c>
      <c r="L949" s="3">
        <f>+Tabella2026[[#This Row],[INCIDENZA POPOLAZIONE]]*(PLAFOND/2)</f>
        <v>61573.475797079045</v>
      </c>
      <c r="M949" s="3">
        <f>+IFERROR(Tabella2026[[#This Row],[reddito_2024]]/Tabella2026[[#This Row],[POP_2024]],"")</f>
        <v>20509.128812459443</v>
      </c>
      <c r="N949" s="3">
        <f>+IF(Tabella2026[[#This Row],[REDDITO COMPLESSIVO PROCAPITE]]&lt;media_aggr_reddito_pc,(media_aggr_reddito_pc-Tabella2026[[#This Row],[REDDITO COMPLESSIVO PROCAPITE]]),0)</f>
        <v>0</v>
      </c>
      <c r="O949" s="3">
        <f>+Tabella2026[[#This Row],[DIFFERENZA REDDITO INFERIORE ALLA MEDIA DALLA MEDIA]]*Tabella2026[[#This Row],[POP_2024]]</f>
        <v>0</v>
      </c>
      <c r="P949" s="3">
        <f>+Tabella2026[[#This Row],[POPOLAZIONE PER DIFFERENZA ]]/SUM(Tabella2026[[POPOLAZIONE PER DIFFERENZA ]])</f>
        <v>0</v>
      </c>
      <c r="Q949" s="3">
        <f>+Tabella2026[[#This Row],[INCIDENZA POPOLAZIONE PER DIFFERENZA]]*(PLAFOND-SUM(Tabella2026[CONTRIBUTO SULLA BASE DELLA POPOLAZIONE]))</f>
        <v>0</v>
      </c>
      <c r="R949" s="3">
        <f>+Tabella2026[[#This Row],[CONTRIBUTO SULLA BASE DELLA POPOLAZIONE]]+Tabella2026[[#This Row],[CONTRIBUTO SULLA BASE DEL REDDITO]]</f>
        <v>61573.475797079045</v>
      </c>
      <c r="S949" s="3">
        <f>+Tabella2026[[#This Row],[CONTRIBUTO TOTALE]]/(PLAFOND/N_TESSERE)</f>
        <v>123.1469515941581</v>
      </c>
      <c r="T949" s="3">
        <f>+MAX(CEILING(Tabella2026[[#This Row],[preDEF1]],1),1)</f>
        <v>124</v>
      </c>
      <c r="U949" s="9">
        <f xml:space="preserve"> IF(ROW(Tabella2026[[#This Row],[preDEF2]]) - ROW(Tabella2026[[#Headers],[preDEF2]])&lt;=ABS(SUM(Tabella2026[preDEF2])-N_TESSERE),Tabella2026[[#This Row],[preDEF2]]-1,Tabella2026[[#This Row],[preDEF2]])</f>
        <v>123</v>
      </c>
      <c r="V949" s="21">
        <f>+Tabella2026[[#This Row],[DEF - n. card]]*(PLAFOND/N_TESSERE)</f>
        <v>61500</v>
      </c>
      <c r="W949" s="18"/>
    </row>
    <row r="950" spans="2:23" x14ac:dyDescent="0.25">
      <c r="B950" s="1" t="s">
        <v>1934</v>
      </c>
      <c r="C950" s="2">
        <v>1217</v>
      </c>
      <c r="D950" s="1" t="s">
        <v>1935</v>
      </c>
      <c r="E950" s="1" t="s">
        <v>18</v>
      </c>
      <c r="F950" s="1" t="s">
        <v>17</v>
      </c>
      <c r="G950" s="1" t="s">
        <v>1059</v>
      </c>
      <c r="H950" s="1" t="s">
        <v>15835</v>
      </c>
      <c r="I950" s="5">
        <v>12326</v>
      </c>
      <c r="J950" s="5">
        <v>225173671</v>
      </c>
      <c r="K950" s="3">
        <f>+Tabella2026[[#This Row],[POP_2024]]/SUM(Tabella2026[POP_2024])</f>
        <v>2.0911563663784672E-4</v>
      </c>
      <c r="L950" s="3">
        <f>+Tabella2026[[#This Row],[INCIDENZA POPOLAZIONE]]*(PLAFOND/2)</f>
        <v>61563.486589454595</v>
      </c>
      <c r="M950" s="3">
        <f>+IFERROR(Tabella2026[[#This Row],[reddito_2024]]/Tabella2026[[#This Row],[POP_2024]],"")</f>
        <v>18268.186840824274</v>
      </c>
      <c r="N950" s="3">
        <f>+IF(Tabella2026[[#This Row],[REDDITO COMPLESSIVO PROCAPITE]]&lt;media_aggr_reddito_pc,(media_aggr_reddito_pc-Tabella2026[[#This Row],[REDDITO COMPLESSIVO PROCAPITE]]),0)</f>
        <v>0</v>
      </c>
      <c r="O950" s="3">
        <f>+Tabella2026[[#This Row],[DIFFERENZA REDDITO INFERIORE ALLA MEDIA DALLA MEDIA]]*Tabella2026[[#This Row],[POP_2024]]</f>
        <v>0</v>
      </c>
      <c r="P950" s="3">
        <f>+Tabella2026[[#This Row],[POPOLAZIONE PER DIFFERENZA ]]/SUM(Tabella2026[[POPOLAZIONE PER DIFFERENZA ]])</f>
        <v>0</v>
      </c>
      <c r="Q950" s="3">
        <f>+Tabella2026[[#This Row],[INCIDENZA POPOLAZIONE PER DIFFERENZA]]*(PLAFOND-SUM(Tabella2026[CONTRIBUTO SULLA BASE DELLA POPOLAZIONE]))</f>
        <v>0</v>
      </c>
      <c r="R950" s="3">
        <f>+Tabella2026[[#This Row],[CONTRIBUTO SULLA BASE DELLA POPOLAZIONE]]+Tabella2026[[#This Row],[CONTRIBUTO SULLA BASE DEL REDDITO]]</f>
        <v>61563.486589454595</v>
      </c>
      <c r="S950" s="3">
        <f>+Tabella2026[[#This Row],[CONTRIBUTO TOTALE]]/(PLAFOND/N_TESSERE)</f>
        <v>123.1269731789092</v>
      </c>
      <c r="T950" s="3">
        <f>+MAX(CEILING(Tabella2026[[#This Row],[preDEF1]],1),1)</f>
        <v>124</v>
      </c>
      <c r="U950" s="9">
        <f xml:space="preserve"> IF(ROW(Tabella2026[[#This Row],[preDEF2]]) - ROW(Tabella2026[[#Headers],[preDEF2]])&lt;=ABS(SUM(Tabella2026[preDEF2])-N_TESSERE),Tabella2026[[#This Row],[preDEF2]]-1,Tabella2026[[#This Row],[preDEF2]])</f>
        <v>123</v>
      </c>
      <c r="V950" s="21">
        <f>+Tabella2026[[#This Row],[DEF - n. card]]*(PLAFOND/N_TESSERE)</f>
        <v>61500</v>
      </c>
      <c r="W950" s="18"/>
    </row>
    <row r="951" spans="2:23" x14ac:dyDescent="0.25">
      <c r="B951" s="1" t="s">
        <v>1952</v>
      </c>
      <c r="C951" s="2">
        <v>17077</v>
      </c>
      <c r="D951" s="1" t="s">
        <v>1953</v>
      </c>
      <c r="E951" s="1" t="s">
        <v>12</v>
      </c>
      <c r="F951" s="1" t="s">
        <v>50</v>
      </c>
      <c r="G951" s="1" t="s">
        <v>1059</v>
      </c>
      <c r="H951" s="1" t="s">
        <v>15835</v>
      </c>
      <c r="I951" s="5">
        <v>12316</v>
      </c>
      <c r="J951" s="5">
        <v>213658451</v>
      </c>
      <c r="K951" s="3">
        <f>+Tabella2026[[#This Row],[POP_2024]]/SUM(Tabella2026[POP_2024])</f>
        <v>2.0894598254354377E-4</v>
      </c>
      <c r="L951" s="3">
        <f>+Tabella2026[[#This Row],[INCIDENZA POPOLAZIONE]]*(PLAFOND/2)</f>
        <v>61513.540551332379</v>
      </c>
      <c r="M951" s="3">
        <f>+IFERROR(Tabella2026[[#This Row],[reddito_2024]]/Tabella2026[[#This Row],[POP_2024]],"")</f>
        <v>17348.039217278336</v>
      </c>
      <c r="N951" s="3">
        <f>+IF(Tabella2026[[#This Row],[REDDITO COMPLESSIVO PROCAPITE]]&lt;media_aggr_reddito_pc,(media_aggr_reddito_pc-Tabella2026[[#This Row],[REDDITO COMPLESSIVO PROCAPITE]]),0)</f>
        <v>477.02684533040519</v>
      </c>
      <c r="O951" s="3">
        <f>+Tabella2026[[#This Row],[DIFFERENZA REDDITO INFERIORE ALLA MEDIA DALLA MEDIA]]*Tabella2026[[#This Row],[POP_2024]]</f>
        <v>5875062.6270892704</v>
      </c>
      <c r="P951" s="3">
        <f>+Tabella2026[[#This Row],[POPOLAZIONE PER DIFFERENZA ]]/SUM(Tabella2026[[POPOLAZIONE PER DIFFERENZA ]])</f>
        <v>5.2122504304867465E-5</v>
      </c>
      <c r="Q951" s="3">
        <f>+Tabella2026[[#This Row],[INCIDENZA POPOLAZIONE PER DIFFERENZA]]*(PLAFOND-SUM(Tabella2026[CONTRIBUTO SULLA BASE DELLA POPOLAZIONE]))</f>
        <v>15344.826175474815</v>
      </c>
      <c r="R951" s="3">
        <f>+Tabella2026[[#This Row],[CONTRIBUTO SULLA BASE DELLA POPOLAZIONE]]+Tabella2026[[#This Row],[CONTRIBUTO SULLA BASE DEL REDDITO]]</f>
        <v>76858.366726807188</v>
      </c>
      <c r="S951" s="3">
        <f>+Tabella2026[[#This Row],[CONTRIBUTO TOTALE]]/(PLAFOND/N_TESSERE)</f>
        <v>153.71673345361438</v>
      </c>
      <c r="T951" s="3">
        <f>+MAX(CEILING(Tabella2026[[#This Row],[preDEF1]],1),1)</f>
        <v>154</v>
      </c>
      <c r="U951" s="9">
        <f xml:space="preserve"> IF(ROW(Tabella2026[[#This Row],[preDEF2]]) - ROW(Tabella2026[[#Headers],[preDEF2]])&lt;=ABS(SUM(Tabella2026[preDEF2])-N_TESSERE),Tabella2026[[#This Row],[preDEF2]]-1,Tabella2026[[#This Row],[preDEF2]])</f>
        <v>153</v>
      </c>
      <c r="V951" s="21">
        <f>+Tabella2026[[#This Row],[DEF - n. card]]*(PLAFOND/N_TESSERE)</f>
        <v>76500</v>
      </c>
      <c r="W951" s="18"/>
    </row>
    <row r="952" spans="2:23" x14ac:dyDescent="0.25">
      <c r="B952" s="1" t="s">
        <v>1842</v>
      </c>
      <c r="C952" s="2">
        <v>71047</v>
      </c>
      <c r="D952" s="1" t="s">
        <v>1843</v>
      </c>
      <c r="E952" s="1" t="s">
        <v>33</v>
      </c>
      <c r="F952" s="1" t="s">
        <v>78</v>
      </c>
      <c r="G952" s="1" t="s">
        <v>1059</v>
      </c>
      <c r="H952" s="1" t="s">
        <v>15836</v>
      </c>
      <c r="I952" s="5">
        <v>12313</v>
      </c>
      <c r="J952" s="5">
        <v>157097734</v>
      </c>
      <c r="K952" s="3">
        <f>+Tabella2026[[#This Row],[POP_2024]]/SUM(Tabella2026[POP_2024])</f>
        <v>2.0889508631525286E-4</v>
      </c>
      <c r="L952" s="3">
        <f>+Tabella2026[[#This Row],[INCIDENZA POPOLAZIONE]]*(PLAFOND/2)</f>
        <v>61498.556739895706</v>
      </c>
      <c r="M952" s="3">
        <f>+IFERROR(Tabella2026[[#This Row],[reddito_2024]]/Tabella2026[[#This Row],[POP_2024]],"")</f>
        <v>12758.688702996833</v>
      </c>
      <c r="N952" s="3">
        <f>+IF(Tabella2026[[#This Row],[REDDITO COMPLESSIVO PROCAPITE]]&lt;media_aggr_reddito_pc,(media_aggr_reddito_pc-Tabella2026[[#This Row],[REDDITO COMPLESSIVO PROCAPITE]]),0)</f>
        <v>5066.3773596119081</v>
      </c>
      <c r="O952" s="3">
        <f>+Tabella2026[[#This Row],[DIFFERENZA REDDITO INFERIORE ALLA MEDIA DALLA MEDIA]]*Tabella2026[[#This Row],[POP_2024]]</f>
        <v>62382304.428901426</v>
      </c>
      <c r="P952" s="3">
        <f>+Tabella2026[[#This Row],[POPOLAZIONE PER DIFFERENZA ]]/SUM(Tabella2026[[POPOLAZIONE PER DIFFERENZA ]])</f>
        <v>5.5344464178995402E-4</v>
      </c>
      <c r="Q952" s="3">
        <f>+Tabella2026[[#This Row],[INCIDENZA POPOLAZIONE PER DIFFERENZA]]*(PLAFOND-SUM(Tabella2026[CONTRIBUTO SULLA BASE DELLA POPOLAZIONE]))</f>
        <v>162933.68745948179</v>
      </c>
      <c r="R952" s="3">
        <f>+Tabella2026[[#This Row],[CONTRIBUTO SULLA BASE DELLA POPOLAZIONE]]+Tabella2026[[#This Row],[CONTRIBUTO SULLA BASE DEL REDDITO]]</f>
        <v>224432.24419937748</v>
      </c>
      <c r="S952" s="3">
        <f>+Tabella2026[[#This Row],[CONTRIBUTO TOTALE]]/(PLAFOND/N_TESSERE)</f>
        <v>448.86448839875499</v>
      </c>
      <c r="T952" s="3">
        <f>+MAX(CEILING(Tabella2026[[#This Row],[preDEF1]],1),1)</f>
        <v>449</v>
      </c>
      <c r="U952" s="9">
        <f xml:space="preserve"> IF(ROW(Tabella2026[[#This Row],[preDEF2]]) - ROW(Tabella2026[[#Headers],[preDEF2]])&lt;=ABS(SUM(Tabella2026[preDEF2])-N_TESSERE),Tabella2026[[#This Row],[preDEF2]]-1,Tabella2026[[#This Row],[preDEF2]])</f>
        <v>448</v>
      </c>
      <c r="V952" s="21">
        <f>+Tabella2026[[#This Row],[DEF - n. card]]*(PLAFOND/N_TESSERE)</f>
        <v>224000</v>
      </c>
      <c r="W952" s="18"/>
    </row>
    <row r="953" spans="2:23" x14ac:dyDescent="0.25">
      <c r="B953" s="1" t="s">
        <v>1930</v>
      </c>
      <c r="C953" s="2">
        <v>15139</v>
      </c>
      <c r="D953" s="1" t="s">
        <v>1931</v>
      </c>
      <c r="E953" s="1" t="s">
        <v>12</v>
      </c>
      <c r="F953" s="1" t="s">
        <v>11</v>
      </c>
      <c r="G953" s="1" t="s">
        <v>1059</v>
      </c>
      <c r="H953" s="1" t="s">
        <v>15835</v>
      </c>
      <c r="I953" s="5">
        <v>12312</v>
      </c>
      <c r="J953" s="5">
        <v>235333634</v>
      </c>
      <c r="K953" s="3">
        <f>+Tabella2026[[#This Row],[POP_2024]]/SUM(Tabella2026[POP_2024])</f>
        <v>2.0887812090582256E-4</v>
      </c>
      <c r="L953" s="3">
        <f>+Tabella2026[[#This Row],[INCIDENZA POPOLAZIONE]]*(PLAFOND/2)</f>
        <v>61493.562136083485</v>
      </c>
      <c r="M953" s="3">
        <f>+IFERROR(Tabella2026[[#This Row],[reddito_2024]]/Tabella2026[[#This Row],[POP_2024]],"")</f>
        <v>19114.16780376868</v>
      </c>
      <c r="N953" s="3">
        <f>+IF(Tabella2026[[#This Row],[REDDITO COMPLESSIVO PROCAPITE]]&lt;media_aggr_reddito_pc,(media_aggr_reddito_pc-Tabella2026[[#This Row],[REDDITO COMPLESSIVO PROCAPITE]]),0)</f>
        <v>0</v>
      </c>
      <c r="O953" s="3">
        <f>+Tabella2026[[#This Row],[DIFFERENZA REDDITO INFERIORE ALLA MEDIA DALLA MEDIA]]*Tabella2026[[#This Row],[POP_2024]]</f>
        <v>0</v>
      </c>
      <c r="P953" s="3">
        <f>+Tabella2026[[#This Row],[POPOLAZIONE PER DIFFERENZA ]]/SUM(Tabella2026[[POPOLAZIONE PER DIFFERENZA ]])</f>
        <v>0</v>
      </c>
      <c r="Q953" s="3">
        <f>+Tabella2026[[#This Row],[INCIDENZA POPOLAZIONE PER DIFFERENZA]]*(PLAFOND-SUM(Tabella2026[CONTRIBUTO SULLA BASE DELLA POPOLAZIONE]))</f>
        <v>0</v>
      </c>
      <c r="R953" s="3">
        <f>+Tabella2026[[#This Row],[CONTRIBUTO SULLA BASE DELLA POPOLAZIONE]]+Tabella2026[[#This Row],[CONTRIBUTO SULLA BASE DEL REDDITO]]</f>
        <v>61493.562136083485</v>
      </c>
      <c r="S953" s="3">
        <f>+Tabella2026[[#This Row],[CONTRIBUTO TOTALE]]/(PLAFOND/N_TESSERE)</f>
        <v>122.98712427216697</v>
      </c>
      <c r="T953" s="3">
        <f>+MAX(CEILING(Tabella2026[[#This Row],[preDEF1]],1),1)</f>
        <v>123</v>
      </c>
      <c r="U953" s="9">
        <f xml:space="preserve"> IF(ROW(Tabella2026[[#This Row],[preDEF2]]) - ROW(Tabella2026[[#Headers],[preDEF2]])&lt;=ABS(SUM(Tabella2026[preDEF2])-N_TESSERE),Tabella2026[[#This Row],[preDEF2]]-1,Tabella2026[[#This Row],[preDEF2]])</f>
        <v>122</v>
      </c>
      <c r="V953" s="21">
        <f>+Tabella2026[[#This Row],[DEF - n. card]]*(PLAFOND/N_TESSERE)</f>
        <v>61000</v>
      </c>
      <c r="W953" s="18"/>
    </row>
    <row r="954" spans="2:23" x14ac:dyDescent="0.25">
      <c r="B954" s="1" t="s">
        <v>1874</v>
      </c>
      <c r="C954" s="2">
        <v>87018</v>
      </c>
      <c r="D954" s="1" t="s">
        <v>1875</v>
      </c>
      <c r="E954" s="1" t="s">
        <v>21</v>
      </c>
      <c r="F954" s="1" t="s">
        <v>35</v>
      </c>
      <c r="G954" s="1" t="s">
        <v>1059</v>
      </c>
      <c r="H954" s="1" t="s">
        <v>15836</v>
      </c>
      <c r="I954" s="5">
        <v>12310</v>
      </c>
      <c r="J954" s="5">
        <v>111505356</v>
      </c>
      <c r="K954" s="3">
        <f>+Tabella2026[[#This Row],[POP_2024]]/SUM(Tabella2026[POP_2024])</f>
        <v>2.0884419008696198E-4</v>
      </c>
      <c r="L954" s="3">
        <f>+Tabella2026[[#This Row],[INCIDENZA POPOLAZIONE]]*(PLAFOND/2)</f>
        <v>61483.572928459042</v>
      </c>
      <c r="M954" s="3">
        <f>+IFERROR(Tabella2026[[#This Row],[reddito_2024]]/Tabella2026[[#This Row],[POP_2024]],"")</f>
        <v>9058.1117790414301</v>
      </c>
      <c r="N954" s="3">
        <f>+IF(Tabella2026[[#This Row],[REDDITO COMPLESSIVO PROCAPITE]]&lt;media_aggr_reddito_pc,(media_aggr_reddito_pc-Tabella2026[[#This Row],[REDDITO COMPLESSIVO PROCAPITE]]),0)</f>
        <v>8766.954283567311</v>
      </c>
      <c r="O954" s="3">
        <f>+Tabella2026[[#This Row],[DIFFERENZA REDDITO INFERIORE ALLA MEDIA DALLA MEDIA]]*Tabella2026[[#This Row],[POP_2024]]</f>
        <v>107921207.23071359</v>
      </c>
      <c r="P954" s="3">
        <f>+Tabella2026[[#This Row],[POPOLAZIONE PER DIFFERENZA ]]/SUM(Tabella2026[[POPOLAZIONE PER DIFFERENZA ]])</f>
        <v>9.5745763841436076E-4</v>
      </c>
      <c r="Q954" s="3">
        <f>+Tabella2026[[#This Row],[INCIDENZA POPOLAZIONE PER DIFFERENZA]]*(PLAFOND-SUM(Tabella2026[CONTRIBUTO SULLA BASE DELLA POPOLAZIONE]))</f>
        <v>281874.81065596011</v>
      </c>
      <c r="R954" s="3">
        <f>+Tabella2026[[#This Row],[CONTRIBUTO SULLA BASE DELLA POPOLAZIONE]]+Tabella2026[[#This Row],[CONTRIBUTO SULLA BASE DEL REDDITO]]</f>
        <v>343358.38358441915</v>
      </c>
      <c r="S954" s="3">
        <f>+Tabella2026[[#This Row],[CONTRIBUTO TOTALE]]/(PLAFOND/N_TESSERE)</f>
        <v>686.71676716883826</v>
      </c>
      <c r="T954" s="3">
        <f>+MAX(CEILING(Tabella2026[[#This Row],[preDEF1]],1),1)</f>
        <v>687</v>
      </c>
      <c r="U954" s="9">
        <f xml:space="preserve"> IF(ROW(Tabella2026[[#This Row],[preDEF2]]) - ROW(Tabella2026[[#Headers],[preDEF2]])&lt;=ABS(SUM(Tabella2026[preDEF2])-N_TESSERE),Tabella2026[[#This Row],[preDEF2]]-1,Tabella2026[[#This Row],[preDEF2]])</f>
        <v>686</v>
      </c>
      <c r="V954" s="21">
        <f>+Tabella2026[[#This Row],[DEF - n. card]]*(PLAFOND/N_TESSERE)</f>
        <v>343000</v>
      </c>
      <c r="W954" s="18"/>
    </row>
    <row r="955" spans="2:23" x14ac:dyDescent="0.25">
      <c r="B955" s="1" t="s">
        <v>1926</v>
      </c>
      <c r="C955" s="2">
        <v>63027</v>
      </c>
      <c r="D955" s="1" t="s">
        <v>1927</v>
      </c>
      <c r="E955" s="1" t="s">
        <v>15</v>
      </c>
      <c r="F955" s="1" t="s">
        <v>14</v>
      </c>
      <c r="G955" s="1" t="s">
        <v>1059</v>
      </c>
      <c r="H955" s="1" t="s">
        <v>15836</v>
      </c>
      <c r="I955" s="5">
        <v>12308</v>
      </c>
      <c r="J955" s="5">
        <v>149355257</v>
      </c>
      <c r="K955" s="3">
        <f>+Tabella2026[[#This Row],[POP_2024]]/SUM(Tabella2026[POP_2024])</f>
        <v>2.0881025926810137E-4</v>
      </c>
      <c r="L955" s="3">
        <f>+Tabella2026[[#This Row],[INCIDENZA POPOLAZIONE]]*(PLAFOND/2)</f>
        <v>61473.583720834591</v>
      </c>
      <c r="M955" s="3">
        <f>+IFERROR(Tabella2026[[#This Row],[reddito_2024]]/Tabella2026[[#This Row],[POP_2024]],"")</f>
        <v>12134.811260968476</v>
      </c>
      <c r="N955" s="3">
        <f>+IF(Tabella2026[[#This Row],[REDDITO COMPLESSIVO PROCAPITE]]&lt;media_aggr_reddito_pc,(media_aggr_reddito_pc-Tabella2026[[#This Row],[REDDITO COMPLESSIVO PROCAPITE]]),0)</f>
        <v>5690.2548016402652</v>
      </c>
      <c r="O955" s="3">
        <f>+Tabella2026[[#This Row],[DIFFERENZA REDDITO INFERIORE ALLA MEDIA DALLA MEDIA]]*Tabella2026[[#This Row],[POP_2024]]</f>
        <v>70035656.098588377</v>
      </c>
      <c r="P955" s="3">
        <f>+Tabella2026[[#This Row],[POPOLAZIONE PER DIFFERENZA ]]/SUM(Tabella2026[[POPOLAZIONE PER DIFFERENZA ]])</f>
        <v>6.2134380826191367E-4</v>
      </c>
      <c r="Q955" s="3">
        <f>+Tabella2026[[#This Row],[INCIDENZA POPOLAZIONE PER DIFFERENZA]]*(PLAFOND-SUM(Tabella2026[CONTRIBUTO SULLA BASE DELLA POPOLAZIONE]))</f>
        <v>182923.15114445193</v>
      </c>
      <c r="R955" s="3">
        <f>+Tabella2026[[#This Row],[CONTRIBUTO SULLA BASE DELLA POPOLAZIONE]]+Tabella2026[[#This Row],[CONTRIBUTO SULLA BASE DEL REDDITO]]</f>
        <v>244396.7348652865</v>
      </c>
      <c r="S955" s="3">
        <f>+Tabella2026[[#This Row],[CONTRIBUTO TOTALE]]/(PLAFOND/N_TESSERE)</f>
        <v>488.79346973057301</v>
      </c>
      <c r="T955" s="3">
        <f>+MAX(CEILING(Tabella2026[[#This Row],[preDEF1]],1),1)</f>
        <v>489</v>
      </c>
      <c r="U955" s="9">
        <f xml:space="preserve"> IF(ROW(Tabella2026[[#This Row],[preDEF2]]) - ROW(Tabella2026[[#Headers],[preDEF2]])&lt;=ABS(SUM(Tabella2026[preDEF2])-N_TESSERE),Tabella2026[[#This Row],[preDEF2]]-1,Tabella2026[[#This Row],[preDEF2]])</f>
        <v>488</v>
      </c>
      <c r="V955" s="21">
        <f>+Tabella2026[[#This Row],[DEF - n. card]]*(PLAFOND/N_TESSERE)</f>
        <v>244000</v>
      </c>
      <c r="W955" s="18"/>
    </row>
    <row r="956" spans="2:23" x14ac:dyDescent="0.25">
      <c r="B956" s="1" t="s">
        <v>1880</v>
      </c>
      <c r="C956" s="2">
        <v>49002</v>
      </c>
      <c r="D956" s="1" t="s">
        <v>1881</v>
      </c>
      <c r="E956" s="1" t="s">
        <v>30</v>
      </c>
      <c r="F956" s="1" t="s">
        <v>71</v>
      </c>
      <c r="G956" s="1" t="s">
        <v>1059</v>
      </c>
      <c r="H956" s="1" t="s">
        <v>15834</v>
      </c>
      <c r="I956" s="5">
        <v>12301</v>
      </c>
      <c r="J956" s="5">
        <v>223787093</v>
      </c>
      <c r="K956" s="3">
        <f>+Tabella2026[[#This Row],[POP_2024]]/SUM(Tabella2026[POP_2024])</f>
        <v>2.0869150140208931E-4</v>
      </c>
      <c r="L956" s="3">
        <f>+Tabella2026[[#This Row],[INCIDENZA POPOLAZIONE]]*(PLAFOND/2)</f>
        <v>61438.62149414904</v>
      </c>
      <c r="M956" s="3">
        <f>+IFERROR(Tabella2026[[#This Row],[reddito_2024]]/Tabella2026[[#This Row],[POP_2024]],"")</f>
        <v>18192.593528981382</v>
      </c>
      <c r="N956" s="3">
        <f>+IF(Tabella2026[[#This Row],[REDDITO COMPLESSIVO PROCAPITE]]&lt;media_aggr_reddito_pc,(media_aggr_reddito_pc-Tabella2026[[#This Row],[REDDITO COMPLESSIVO PROCAPITE]]),0)</f>
        <v>0</v>
      </c>
      <c r="O956" s="3">
        <f>+Tabella2026[[#This Row],[DIFFERENZA REDDITO INFERIORE ALLA MEDIA DALLA MEDIA]]*Tabella2026[[#This Row],[POP_2024]]</f>
        <v>0</v>
      </c>
      <c r="P956" s="3">
        <f>+Tabella2026[[#This Row],[POPOLAZIONE PER DIFFERENZA ]]/SUM(Tabella2026[[POPOLAZIONE PER DIFFERENZA ]])</f>
        <v>0</v>
      </c>
      <c r="Q956" s="3">
        <f>+Tabella2026[[#This Row],[INCIDENZA POPOLAZIONE PER DIFFERENZA]]*(PLAFOND-SUM(Tabella2026[CONTRIBUTO SULLA BASE DELLA POPOLAZIONE]))</f>
        <v>0</v>
      </c>
      <c r="R956" s="3">
        <f>+Tabella2026[[#This Row],[CONTRIBUTO SULLA BASE DELLA POPOLAZIONE]]+Tabella2026[[#This Row],[CONTRIBUTO SULLA BASE DEL REDDITO]]</f>
        <v>61438.62149414904</v>
      </c>
      <c r="S956" s="3">
        <f>+Tabella2026[[#This Row],[CONTRIBUTO TOTALE]]/(PLAFOND/N_TESSERE)</f>
        <v>122.87724298829808</v>
      </c>
      <c r="T956" s="3">
        <f>+MAX(CEILING(Tabella2026[[#This Row],[preDEF1]],1),1)</f>
        <v>123</v>
      </c>
      <c r="U956" s="9">
        <f xml:space="preserve"> IF(ROW(Tabella2026[[#This Row],[preDEF2]]) - ROW(Tabella2026[[#Headers],[preDEF2]])&lt;=ABS(SUM(Tabella2026[preDEF2])-N_TESSERE),Tabella2026[[#This Row],[preDEF2]]-1,Tabella2026[[#This Row],[preDEF2]])</f>
        <v>122</v>
      </c>
      <c r="V956" s="21">
        <f>+Tabella2026[[#This Row],[DEF - n. card]]*(PLAFOND/N_TESSERE)</f>
        <v>61000</v>
      </c>
      <c r="W956" s="18"/>
    </row>
    <row r="957" spans="2:23" x14ac:dyDescent="0.25">
      <c r="B957" s="1" t="s">
        <v>1920</v>
      </c>
      <c r="C957" s="2">
        <v>65073</v>
      </c>
      <c r="D957" s="1" t="s">
        <v>1921</v>
      </c>
      <c r="E957" s="1" t="s">
        <v>15</v>
      </c>
      <c r="F957" s="1" t="s">
        <v>82</v>
      </c>
      <c r="G957" s="1" t="s">
        <v>1059</v>
      </c>
      <c r="H957" s="1" t="s">
        <v>15836</v>
      </c>
      <c r="I957" s="5">
        <v>12294</v>
      </c>
      <c r="J957" s="5">
        <v>130791034</v>
      </c>
      <c r="K957" s="3">
        <f>+Tabella2026[[#This Row],[POP_2024]]/SUM(Tabella2026[POP_2024])</f>
        <v>2.0857274353607721E-4</v>
      </c>
      <c r="L957" s="3">
        <f>+Tabella2026[[#This Row],[INCIDENZA POPOLAZIONE]]*(PLAFOND/2)</f>
        <v>61403.659267463481</v>
      </c>
      <c r="M957" s="3">
        <f>+IFERROR(Tabella2026[[#This Row],[reddito_2024]]/Tabella2026[[#This Row],[POP_2024]],"")</f>
        <v>10638.606962746055</v>
      </c>
      <c r="N957" s="3">
        <f>+IF(Tabella2026[[#This Row],[REDDITO COMPLESSIVO PROCAPITE]]&lt;media_aggr_reddito_pc,(media_aggr_reddito_pc-Tabella2026[[#This Row],[REDDITO COMPLESSIVO PROCAPITE]]),0)</f>
        <v>7186.4590998626863</v>
      </c>
      <c r="O957" s="3">
        <f>+Tabella2026[[#This Row],[DIFFERENZA REDDITO INFERIORE ALLA MEDIA DALLA MEDIA]]*Tabella2026[[#This Row],[POP_2024]]</f>
        <v>88350328.173711866</v>
      </c>
      <c r="P957" s="3">
        <f>+Tabella2026[[#This Row],[POPOLAZIONE PER DIFFERENZA ]]/SUM(Tabella2026[[POPOLAZIONE PER DIFFERENZA ]])</f>
        <v>7.8382830156352944E-4</v>
      </c>
      <c r="Q957" s="3">
        <f>+Tabella2026[[#This Row],[INCIDENZA POPOLAZIONE PER DIFFERENZA]]*(PLAFOND-SUM(Tabella2026[CONTRIBUTO SULLA BASE DELLA POPOLAZIONE]))</f>
        <v>230758.46410907782</v>
      </c>
      <c r="R957" s="3">
        <f>+Tabella2026[[#This Row],[CONTRIBUTO SULLA BASE DELLA POPOLAZIONE]]+Tabella2026[[#This Row],[CONTRIBUTO SULLA BASE DEL REDDITO]]</f>
        <v>292162.12337654131</v>
      </c>
      <c r="S957" s="3">
        <f>+Tabella2026[[#This Row],[CONTRIBUTO TOTALE]]/(PLAFOND/N_TESSERE)</f>
        <v>584.32424675308266</v>
      </c>
      <c r="T957" s="3">
        <f>+MAX(CEILING(Tabella2026[[#This Row],[preDEF1]],1),1)</f>
        <v>585</v>
      </c>
      <c r="U957" s="9">
        <f xml:space="preserve"> IF(ROW(Tabella2026[[#This Row],[preDEF2]]) - ROW(Tabella2026[[#Headers],[preDEF2]])&lt;=ABS(SUM(Tabella2026[preDEF2])-N_TESSERE),Tabella2026[[#This Row],[preDEF2]]-1,Tabella2026[[#This Row],[preDEF2]])</f>
        <v>584</v>
      </c>
      <c r="V957" s="21">
        <f>+Tabella2026[[#This Row],[DEF - n. card]]*(PLAFOND/N_TESSERE)</f>
        <v>292000</v>
      </c>
      <c r="W957" s="18"/>
    </row>
    <row r="958" spans="2:23" x14ac:dyDescent="0.25">
      <c r="B958" s="1" t="s">
        <v>1942</v>
      </c>
      <c r="C958" s="2">
        <v>27028</v>
      </c>
      <c r="D958" s="1" t="s">
        <v>1943</v>
      </c>
      <c r="E958" s="1" t="s">
        <v>38</v>
      </c>
      <c r="F958" s="1" t="s">
        <v>40</v>
      </c>
      <c r="G958" s="1" t="s">
        <v>1059</v>
      </c>
      <c r="H958" s="1" t="s">
        <v>15835</v>
      </c>
      <c r="I958" s="5">
        <v>12251</v>
      </c>
      <c r="J958" s="5">
        <v>230702790</v>
      </c>
      <c r="K958" s="3">
        <f>+Tabella2026[[#This Row],[POP_2024]]/SUM(Tabella2026[POP_2024])</f>
        <v>2.0784323093057442E-4</v>
      </c>
      <c r="L958" s="3">
        <f>+Tabella2026[[#This Row],[INCIDENZA POPOLAZIONE]]*(PLAFOND/2)</f>
        <v>61188.891303537916</v>
      </c>
      <c r="M958" s="3">
        <f>+IFERROR(Tabella2026[[#This Row],[reddito_2024]]/Tabella2026[[#This Row],[POP_2024]],"")</f>
        <v>18831.34356379071</v>
      </c>
      <c r="N958" s="3">
        <f>+IF(Tabella2026[[#This Row],[REDDITO COMPLESSIVO PROCAPITE]]&lt;media_aggr_reddito_pc,(media_aggr_reddito_pc-Tabella2026[[#This Row],[REDDITO COMPLESSIVO PROCAPITE]]),0)</f>
        <v>0</v>
      </c>
      <c r="O958" s="3">
        <f>+Tabella2026[[#This Row],[DIFFERENZA REDDITO INFERIORE ALLA MEDIA DALLA MEDIA]]*Tabella2026[[#This Row],[POP_2024]]</f>
        <v>0</v>
      </c>
      <c r="P958" s="3">
        <f>+Tabella2026[[#This Row],[POPOLAZIONE PER DIFFERENZA ]]/SUM(Tabella2026[[POPOLAZIONE PER DIFFERENZA ]])</f>
        <v>0</v>
      </c>
      <c r="Q958" s="3">
        <f>+Tabella2026[[#This Row],[INCIDENZA POPOLAZIONE PER DIFFERENZA]]*(PLAFOND-SUM(Tabella2026[CONTRIBUTO SULLA BASE DELLA POPOLAZIONE]))</f>
        <v>0</v>
      </c>
      <c r="R958" s="3">
        <f>+Tabella2026[[#This Row],[CONTRIBUTO SULLA BASE DELLA POPOLAZIONE]]+Tabella2026[[#This Row],[CONTRIBUTO SULLA BASE DEL REDDITO]]</f>
        <v>61188.891303537916</v>
      </c>
      <c r="S958" s="3">
        <f>+Tabella2026[[#This Row],[CONTRIBUTO TOTALE]]/(PLAFOND/N_TESSERE)</f>
        <v>122.37778260707583</v>
      </c>
      <c r="T958" s="3">
        <f>+MAX(CEILING(Tabella2026[[#This Row],[preDEF1]],1),1)</f>
        <v>123</v>
      </c>
      <c r="U958" s="9">
        <f xml:space="preserve"> IF(ROW(Tabella2026[[#This Row],[preDEF2]]) - ROW(Tabella2026[[#Headers],[preDEF2]])&lt;=ABS(SUM(Tabella2026[preDEF2])-N_TESSERE),Tabella2026[[#This Row],[preDEF2]]-1,Tabella2026[[#This Row],[preDEF2]])</f>
        <v>122</v>
      </c>
      <c r="V958" s="21">
        <f>+Tabella2026[[#This Row],[DEF - n. card]]*(PLAFOND/N_TESSERE)</f>
        <v>61000</v>
      </c>
      <c r="W958" s="18"/>
    </row>
    <row r="959" spans="2:23" x14ac:dyDescent="0.25">
      <c r="B959" s="1" t="s">
        <v>1980</v>
      </c>
      <c r="C959" s="2">
        <v>23021</v>
      </c>
      <c r="D959" s="1" t="s">
        <v>1981</v>
      </c>
      <c r="E959" s="1" t="s">
        <v>38</v>
      </c>
      <c r="F959" s="1" t="s">
        <v>37</v>
      </c>
      <c r="G959" s="1" t="s">
        <v>1059</v>
      </c>
      <c r="H959" s="1" t="s">
        <v>15835</v>
      </c>
      <c r="I959" s="5">
        <v>12234</v>
      </c>
      <c r="J959" s="5">
        <v>245435924</v>
      </c>
      <c r="K959" s="3">
        <f>+Tabella2026[[#This Row],[POP_2024]]/SUM(Tabella2026[POP_2024])</f>
        <v>2.0755481897025938E-4</v>
      </c>
      <c r="L959" s="3">
        <f>+Tabella2026[[#This Row],[INCIDENZA POPOLAZIONE]]*(PLAFOND/2)</f>
        <v>61103.983038730134</v>
      </c>
      <c r="M959" s="3">
        <f>+IFERROR(Tabella2026[[#This Row],[reddito_2024]]/Tabella2026[[#This Row],[POP_2024]],"")</f>
        <v>20061.788785352295</v>
      </c>
      <c r="N959" s="3">
        <f>+IF(Tabella2026[[#This Row],[REDDITO COMPLESSIVO PROCAPITE]]&lt;media_aggr_reddito_pc,(media_aggr_reddito_pc-Tabella2026[[#This Row],[REDDITO COMPLESSIVO PROCAPITE]]),0)</f>
        <v>0</v>
      </c>
      <c r="O959" s="3">
        <f>+Tabella2026[[#This Row],[DIFFERENZA REDDITO INFERIORE ALLA MEDIA DALLA MEDIA]]*Tabella2026[[#This Row],[POP_2024]]</f>
        <v>0</v>
      </c>
      <c r="P959" s="3">
        <f>+Tabella2026[[#This Row],[POPOLAZIONE PER DIFFERENZA ]]/SUM(Tabella2026[[POPOLAZIONE PER DIFFERENZA ]])</f>
        <v>0</v>
      </c>
      <c r="Q959" s="3">
        <f>+Tabella2026[[#This Row],[INCIDENZA POPOLAZIONE PER DIFFERENZA]]*(PLAFOND-SUM(Tabella2026[CONTRIBUTO SULLA BASE DELLA POPOLAZIONE]))</f>
        <v>0</v>
      </c>
      <c r="R959" s="3">
        <f>+Tabella2026[[#This Row],[CONTRIBUTO SULLA BASE DELLA POPOLAZIONE]]+Tabella2026[[#This Row],[CONTRIBUTO SULLA BASE DEL REDDITO]]</f>
        <v>61103.983038730134</v>
      </c>
      <c r="S959" s="3">
        <f>+Tabella2026[[#This Row],[CONTRIBUTO TOTALE]]/(PLAFOND/N_TESSERE)</f>
        <v>122.20796607746027</v>
      </c>
      <c r="T959" s="3">
        <f>+MAX(CEILING(Tabella2026[[#This Row],[preDEF1]],1),1)</f>
        <v>123</v>
      </c>
      <c r="U959" s="9">
        <f xml:space="preserve"> IF(ROW(Tabella2026[[#This Row],[preDEF2]]) - ROW(Tabella2026[[#Headers],[preDEF2]])&lt;=ABS(SUM(Tabella2026[preDEF2])-N_TESSERE),Tabella2026[[#This Row],[preDEF2]]-1,Tabella2026[[#This Row],[preDEF2]])</f>
        <v>122</v>
      </c>
      <c r="V959" s="21">
        <f>+Tabella2026[[#This Row],[DEF - n. card]]*(PLAFOND/N_TESSERE)</f>
        <v>61000</v>
      </c>
      <c r="W959" s="18"/>
    </row>
    <row r="960" spans="2:23" x14ac:dyDescent="0.25">
      <c r="B960" s="1" t="s">
        <v>1972</v>
      </c>
      <c r="C960" s="2">
        <v>39016</v>
      </c>
      <c r="D960" s="1" t="s">
        <v>1973</v>
      </c>
      <c r="E960" s="1" t="s">
        <v>27</v>
      </c>
      <c r="F960" s="1" t="s">
        <v>69</v>
      </c>
      <c r="G960" s="1" t="s">
        <v>1059</v>
      </c>
      <c r="H960" s="1" t="s">
        <v>15835</v>
      </c>
      <c r="I960" s="5">
        <v>12221</v>
      </c>
      <c r="J960" s="5">
        <v>234887759</v>
      </c>
      <c r="K960" s="3">
        <f>+Tabella2026[[#This Row],[POP_2024]]/SUM(Tabella2026[POP_2024])</f>
        <v>2.0733426864766549E-4</v>
      </c>
      <c r="L960" s="3">
        <f>+Tabella2026[[#This Row],[INCIDENZA POPOLAZIONE]]*(PLAFOND/2)</f>
        <v>61039.053189171238</v>
      </c>
      <c r="M960" s="3">
        <f>+IFERROR(Tabella2026[[#This Row],[reddito_2024]]/Tabella2026[[#This Row],[POP_2024]],"")</f>
        <v>19220.011373864658</v>
      </c>
      <c r="N960" s="3">
        <f>+IF(Tabella2026[[#This Row],[REDDITO COMPLESSIVO PROCAPITE]]&lt;media_aggr_reddito_pc,(media_aggr_reddito_pc-Tabella2026[[#This Row],[REDDITO COMPLESSIVO PROCAPITE]]),0)</f>
        <v>0</v>
      </c>
      <c r="O960" s="3">
        <f>+Tabella2026[[#This Row],[DIFFERENZA REDDITO INFERIORE ALLA MEDIA DALLA MEDIA]]*Tabella2026[[#This Row],[POP_2024]]</f>
        <v>0</v>
      </c>
      <c r="P960" s="3">
        <f>+Tabella2026[[#This Row],[POPOLAZIONE PER DIFFERENZA ]]/SUM(Tabella2026[[POPOLAZIONE PER DIFFERENZA ]])</f>
        <v>0</v>
      </c>
      <c r="Q960" s="3">
        <f>+Tabella2026[[#This Row],[INCIDENZA POPOLAZIONE PER DIFFERENZA]]*(PLAFOND-SUM(Tabella2026[CONTRIBUTO SULLA BASE DELLA POPOLAZIONE]))</f>
        <v>0</v>
      </c>
      <c r="R960" s="3">
        <f>+Tabella2026[[#This Row],[CONTRIBUTO SULLA BASE DELLA POPOLAZIONE]]+Tabella2026[[#This Row],[CONTRIBUTO SULLA BASE DEL REDDITO]]</f>
        <v>61039.053189171238</v>
      </c>
      <c r="S960" s="3">
        <f>+Tabella2026[[#This Row],[CONTRIBUTO TOTALE]]/(PLAFOND/N_TESSERE)</f>
        <v>122.07810637834248</v>
      </c>
      <c r="T960" s="3">
        <f>+MAX(CEILING(Tabella2026[[#This Row],[preDEF1]],1),1)</f>
        <v>123</v>
      </c>
      <c r="U960" s="9">
        <f xml:space="preserve"> IF(ROW(Tabella2026[[#This Row],[preDEF2]]) - ROW(Tabella2026[[#Headers],[preDEF2]])&lt;=ABS(SUM(Tabella2026[preDEF2])-N_TESSERE),Tabella2026[[#This Row],[preDEF2]]-1,Tabella2026[[#This Row],[preDEF2]])</f>
        <v>122</v>
      </c>
      <c r="V960" s="21">
        <f>+Tabella2026[[#This Row],[DEF - n. card]]*(PLAFOND/N_TESSERE)</f>
        <v>61000</v>
      </c>
      <c r="W960" s="18"/>
    </row>
    <row r="961" spans="2:23" x14ac:dyDescent="0.25">
      <c r="B961" s="1" t="s">
        <v>2006</v>
      </c>
      <c r="C961" s="2">
        <v>15221</v>
      </c>
      <c r="D961" s="1" t="s">
        <v>2007</v>
      </c>
      <c r="E961" s="1" t="s">
        <v>12</v>
      </c>
      <c r="F961" s="1" t="s">
        <v>11</v>
      </c>
      <c r="G961" s="1" t="s">
        <v>1059</v>
      </c>
      <c r="H961" s="1" t="s">
        <v>15835</v>
      </c>
      <c r="I961" s="5">
        <v>12220</v>
      </c>
      <c r="J961" s="5">
        <v>260987397</v>
      </c>
      <c r="K961" s="3">
        <f>+Tabella2026[[#This Row],[POP_2024]]/SUM(Tabella2026[POP_2024])</f>
        <v>2.0731730323823519E-4</v>
      </c>
      <c r="L961" s="3">
        <f>+Tabella2026[[#This Row],[INCIDENZA POPOLAZIONE]]*(PLAFOND/2)</f>
        <v>61034.058585359009</v>
      </c>
      <c r="M961" s="3">
        <f>+IFERROR(Tabella2026[[#This Row],[reddito_2024]]/Tabella2026[[#This Row],[POP_2024]],"")</f>
        <v>21357.397463175123</v>
      </c>
      <c r="N961" s="3">
        <f>+IF(Tabella2026[[#This Row],[REDDITO COMPLESSIVO PROCAPITE]]&lt;media_aggr_reddito_pc,(media_aggr_reddito_pc-Tabella2026[[#This Row],[REDDITO COMPLESSIVO PROCAPITE]]),0)</f>
        <v>0</v>
      </c>
      <c r="O961" s="3">
        <f>+Tabella2026[[#This Row],[DIFFERENZA REDDITO INFERIORE ALLA MEDIA DALLA MEDIA]]*Tabella2026[[#This Row],[POP_2024]]</f>
        <v>0</v>
      </c>
      <c r="P961" s="3">
        <f>+Tabella2026[[#This Row],[POPOLAZIONE PER DIFFERENZA ]]/SUM(Tabella2026[[POPOLAZIONE PER DIFFERENZA ]])</f>
        <v>0</v>
      </c>
      <c r="Q961" s="3">
        <f>+Tabella2026[[#This Row],[INCIDENZA POPOLAZIONE PER DIFFERENZA]]*(PLAFOND-SUM(Tabella2026[CONTRIBUTO SULLA BASE DELLA POPOLAZIONE]))</f>
        <v>0</v>
      </c>
      <c r="R961" s="3">
        <f>+Tabella2026[[#This Row],[CONTRIBUTO SULLA BASE DELLA POPOLAZIONE]]+Tabella2026[[#This Row],[CONTRIBUTO SULLA BASE DEL REDDITO]]</f>
        <v>61034.058585359009</v>
      </c>
      <c r="S961" s="3">
        <f>+Tabella2026[[#This Row],[CONTRIBUTO TOTALE]]/(PLAFOND/N_TESSERE)</f>
        <v>122.06811717071801</v>
      </c>
      <c r="T961" s="3">
        <f>+MAX(CEILING(Tabella2026[[#This Row],[preDEF1]],1),1)</f>
        <v>123</v>
      </c>
      <c r="U961" s="9">
        <f xml:space="preserve"> IF(ROW(Tabella2026[[#This Row],[preDEF2]]) - ROW(Tabella2026[[#Headers],[preDEF2]])&lt;=ABS(SUM(Tabella2026[preDEF2])-N_TESSERE),Tabella2026[[#This Row],[preDEF2]]-1,Tabella2026[[#This Row],[preDEF2]])</f>
        <v>122</v>
      </c>
      <c r="V961" s="21">
        <f>+Tabella2026[[#This Row],[DEF - n. card]]*(PLAFOND/N_TESSERE)</f>
        <v>61000</v>
      </c>
      <c r="W961" s="18"/>
    </row>
    <row r="962" spans="2:23" x14ac:dyDescent="0.25">
      <c r="B962" s="1" t="s">
        <v>1898</v>
      </c>
      <c r="C962" s="2">
        <v>63053</v>
      </c>
      <c r="D962" s="1" t="s">
        <v>1899</v>
      </c>
      <c r="E962" s="1" t="s">
        <v>15</v>
      </c>
      <c r="F962" s="1" t="s">
        <v>14</v>
      </c>
      <c r="G962" s="1" t="s">
        <v>1059</v>
      </c>
      <c r="H962" s="1" t="s">
        <v>15836</v>
      </c>
      <c r="I962" s="5">
        <v>12213</v>
      </c>
      <c r="J962" s="5">
        <v>218505697</v>
      </c>
      <c r="K962" s="3">
        <f>+Tabella2026[[#This Row],[POP_2024]]/SUM(Tabella2026[POP_2024])</f>
        <v>2.0719854537222312E-4</v>
      </c>
      <c r="L962" s="3">
        <f>+Tabella2026[[#This Row],[INCIDENZA POPOLAZIONE]]*(PLAFOND/2)</f>
        <v>60999.096358673458</v>
      </c>
      <c r="M962" s="3">
        <f>+IFERROR(Tabella2026[[#This Row],[reddito_2024]]/Tabella2026[[#This Row],[POP_2024]],"")</f>
        <v>17891.238598215015</v>
      </c>
      <c r="N962" s="3">
        <f>+IF(Tabella2026[[#This Row],[REDDITO COMPLESSIVO PROCAPITE]]&lt;media_aggr_reddito_pc,(media_aggr_reddito_pc-Tabella2026[[#This Row],[REDDITO COMPLESSIVO PROCAPITE]]),0)</f>
        <v>0</v>
      </c>
      <c r="O962" s="3">
        <f>+Tabella2026[[#This Row],[DIFFERENZA REDDITO INFERIORE ALLA MEDIA DALLA MEDIA]]*Tabella2026[[#This Row],[POP_2024]]</f>
        <v>0</v>
      </c>
      <c r="P962" s="3">
        <f>+Tabella2026[[#This Row],[POPOLAZIONE PER DIFFERENZA ]]/SUM(Tabella2026[[POPOLAZIONE PER DIFFERENZA ]])</f>
        <v>0</v>
      </c>
      <c r="Q962" s="3">
        <f>+Tabella2026[[#This Row],[INCIDENZA POPOLAZIONE PER DIFFERENZA]]*(PLAFOND-SUM(Tabella2026[CONTRIBUTO SULLA BASE DELLA POPOLAZIONE]))</f>
        <v>0</v>
      </c>
      <c r="R962" s="3">
        <f>+Tabella2026[[#This Row],[CONTRIBUTO SULLA BASE DELLA POPOLAZIONE]]+Tabella2026[[#This Row],[CONTRIBUTO SULLA BASE DEL REDDITO]]</f>
        <v>60999.096358673458</v>
      </c>
      <c r="S962" s="3">
        <f>+Tabella2026[[#This Row],[CONTRIBUTO TOTALE]]/(PLAFOND/N_TESSERE)</f>
        <v>121.99819271734691</v>
      </c>
      <c r="T962" s="3">
        <f>+MAX(CEILING(Tabella2026[[#This Row],[preDEF1]],1),1)</f>
        <v>122</v>
      </c>
      <c r="U962" s="9">
        <f xml:space="preserve"> IF(ROW(Tabella2026[[#This Row],[preDEF2]]) - ROW(Tabella2026[[#Headers],[preDEF2]])&lt;=ABS(SUM(Tabella2026[preDEF2])-N_TESSERE),Tabella2026[[#This Row],[preDEF2]]-1,Tabella2026[[#This Row],[preDEF2]])</f>
        <v>121</v>
      </c>
      <c r="V962" s="21">
        <f>+Tabella2026[[#This Row],[DEF - n. card]]*(PLAFOND/N_TESSERE)</f>
        <v>60500</v>
      </c>
      <c r="W962" s="18"/>
    </row>
    <row r="963" spans="2:23" x14ac:dyDescent="0.25">
      <c r="B963" s="1" t="s">
        <v>1936</v>
      </c>
      <c r="C963" s="2">
        <v>17014</v>
      </c>
      <c r="D963" s="1" t="s">
        <v>1937</v>
      </c>
      <c r="E963" s="1" t="s">
        <v>12</v>
      </c>
      <c r="F963" s="1" t="s">
        <v>50</v>
      </c>
      <c r="G963" s="1" t="s">
        <v>1059</v>
      </c>
      <c r="H963" s="1" t="s">
        <v>15835</v>
      </c>
      <c r="I963" s="5">
        <v>12172</v>
      </c>
      <c r="J963" s="5">
        <v>213116232</v>
      </c>
      <c r="K963" s="3">
        <f>+Tabella2026[[#This Row],[POP_2024]]/SUM(Tabella2026[POP_2024])</f>
        <v>2.0650296358558091E-4</v>
      </c>
      <c r="L963" s="3">
        <f>+Tabella2026[[#This Row],[INCIDENZA POPOLAZIONE]]*(PLAFOND/2)</f>
        <v>60794.317602372328</v>
      </c>
      <c r="M963" s="3">
        <f>+IFERROR(Tabella2026[[#This Row],[reddito_2024]]/Tabella2026[[#This Row],[POP_2024]],"")</f>
        <v>17508.727571475516</v>
      </c>
      <c r="N963" s="3">
        <f>+IF(Tabella2026[[#This Row],[REDDITO COMPLESSIVO PROCAPITE]]&lt;media_aggr_reddito_pc,(media_aggr_reddito_pc-Tabella2026[[#This Row],[REDDITO COMPLESSIVO PROCAPITE]]),0)</f>
        <v>316.33849113322503</v>
      </c>
      <c r="O963" s="3">
        <f>+Tabella2026[[#This Row],[DIFFERENZA REDDITO INFERIORE ALLA MEDIA DALLA MEDIA]]*Tabella2026[[#This Row],[POP_2024]]</f>
        <v>3850472.1140736151</v>
      </c>
      <c r="P963" s="3">
        <f>+Tabella2026[[#This Row],[POPOLAZIONE PER DIFFERENZA ]]/SUM(Tabella2026[[POPOLAZIONE PER DIFFERENZA ]])</f>
        <v>3.4160699567045587E-5</v>
      </c>
      <c r="Q963" s="3">
        <f>+Tabella2026[[#This Row],[INCIDENZA POPOLAZIONE PER DIFFERENZA]]*(PLAFOND-SUM(Tabella2026[CONTRIBUTO SULLA BASE DELLA POPOLAZIONE]))</f>
        <v>10056.884332013586</v>
      </c>
      <c r="R963" s="3">
        <f>+Tabella2026[[#This Row],[CONTRIBUTO SULLA BASE DELLA POPOLAZIONE]]+Tabella2026[[#This Row],[CONTRIBUTO SULLA BASE DEL REDDITO]]</f>
        <v>70851.201934385914</v>
      </c>
      <c r="S963" s="3">
        <f>+Tabella2026[[#This Row],[CONTRIBUTO TOTALE]]/(PLAFOND/N_TESSERE)</f>
        <v>141.70240386877182</v>
      </c>
      <c r="T963" s="3">
        <f>+MAX(CEILING(Tabella2026[[#This Row],[preDEF1]],1),1)</f>
        <v>142</v>
      </c>
      <c r="U963" s="9">
        <f xml:space="preserve"> IF(ROW(Tabella2026[[#This Row],[preDEF2]]) - ROW(Tabella2026[[#Headers],[preDEF2]])&lt;=ABS(SUM(Tabella2026[preDEF2])-N_TESSERE),Tabella2026[[#This Row],[preDEF2]]-1,Tabella2026[[#This Row],[preDEF2]])</f>
        <v>141</v>
      </c>
      <c r="V963" s="21">
        <f>+Tabella2026[[#This Row],[DEF - n. card]]*(PLAFOND/N_TESSERE)</f>
        <v>70500</v>
      </c>
      <c r="W963" s="18"/>
    </row>
    <row r="964" spans="2:23" x14ac:dyDescent="0.25">
      <c r="B964" s="1" t="s">
        <v>2078</v>
      </c>
      <c r="C964" s="2">
        <v>38019</v>
      </c>
      <c r="D964" s="1" t="s">
        <v>2079</v>
      </c>
      <c r="E964" s="1" t="s">
        <v>27</v>
      </c>
      <c r="F964" s="1" t="s">
        <v>80</v>
      </c>
      <c r="G964" s="1" t="s">
        <v>1059</v>
      </c>
      <c r="H964" s="1" t="s">
        <v>15835</v>
      </c>
      <c r="I964" s="5">
        <v>12162</v>
      </c>
      <c r="J964" s="5">
        <v>212622721</v>
      </c>
      <c r="K964" s="3">
        <f>+Tabella2026[[#This Row],[POP_2024]]/SUM(Tabella2026[POP_2024])</f>
        <v>2.0633330949127796E-4</v>
      </c>
      <c r="L964" s="3">
        <f>+Tabella2026[[#This Row],[INCIDENZA POPOLAZIONE]]*(PLAFOND/2)</f>
        <v>60744.371564250112</v>
      </c>
      <c r="M964" s="3">
        <f>+IFERROR(Tabella2026[[#This Row],[reddito_2024]]/Tabella2026[[#This Row],[POP_2024]],"")</f>
        <v>17482.545716165103</v>
      </c>
      <c r="N964" s="3">
        <f>+IF(Tabella2026[[#This Row],[REDDITO COMPLESSIVO PROCAPITE]]&lt;media_aggr_reddito_pc,(media_aggr_reddito_pc-Tabella2026[[#This Row],[REDDITO COMPLESSIVO PROCAPITE]]),0)</f>
        <v>342.52034644363812</v>
      </c>
      <c r="O964" s="3">
        <f>+Tabella2026[[#This Row],[DIFFERENZA REDDITO INFERIORE ALLA MEDIA DALLA MEDIA]]*Tabella2026[[#This Row],[POP_2024]]</f>
        <v>4165732.4534475268</v>
      </c>
      <c r="P964" s="3">
        <f>+Tabella2026[[#This Row],[POPOLAZIONE PER DIFFERENZA ]]/SUM(Tabella2026[[POPOLAZIONE PER DIFFERENZA ]])</f>
        <v>3.6957632883195068E-5</v>
      </c>
      <c r="Q964" s="3">
        <f>+Tabella2026[[#This Row],[INCIDENZA POPOLAZIONE PER DIFFERENZA]]*(PLAFOND-SUM(Tabella2026[CONTRIBUTO SULLA BASE DELLA POPOLAZIONE]))</f>
        <v>10880.299402588009</v>
      </c>
      <c r="R964" s="3">
        <f>+Tabella2026[[#This Row],[CONTRIBUTO SULLA BASE DELLA POPOLAZIONE]]+Tabella2026[[#This Row],[CONTRIBUTO SULLA BASE DEL REDDITO]]</f>
        <v>71624.670966838123</v>
      </c>
      <c r="S964" s="3">
        <f>+Tabella2026[[#This Row],[CONTRIBUTO TOTALE]]/(PLAFOND/N_TESSERE)</f>
        <v>143.24934193367625</v>
      </c>
      <c r="T964" s="3">
        <f>+MAX(CEILING(Tabella2026[[#This Row],[preDEF1]],1),1)</f>
        <v>144</v>
      </c>
      <c r="U964" s="9">
        <f xml:space="preserve"> IF(ROW(Tabella2026[[#This Row],[preDEF2]]) - ROW(Tabella2026[[#Headers],[preDEF2]])&lt;=ABS(SUM(Tabella2026[preDEF2])-N_TESSERE),Tabella2026[[#This Row],[preDEF2]]-1,Tabella2026[[#This Row],[preDEF2]])</f>
        <v>143</v>
      </c>
      <c r="V964" s="21">
        <f>+Tabella2026[[#This Row],[DEF - n. card]]*(PLAFOND/N_TESSERE)</f>
        <v>71500</v>
      </c>
      <c r="W964" s="18"/>
    </row>
    <row r="965" spans="2:23" x14ac:dyDescent="0.25">
      <c r="B965" s="1" t="s">
        <v>2004</v>
      </c>
      <c r="C965" s="2">
        <v>82031</v>
      </c>
      <c r="D965" s="1" t="s">
        <v>2005</v>
      </c>
      <c r="E965" s="1" t="s">
        <v>21</v>
      </c>
      <c r="F965" s="1" t="s">
        <v>20</v>
      </c>
      <c r="G965" s="1" t="s">
        <v>1059</v>
      </c>
      <c r="H965" s="1" t="s">
        <v>15836</v>
      </c>
      <c r="I965" s="5">
        <v>12156</v>
      </c>
      <c r="J965" s="5">
        <v>140927105</v>
      </c>
      <c r="K965" s="3">
        <f>+Tabella2026[[#This Row],[POP_2024]]/SUM(Tabella2026[POP_2024])</f>
        <v>2.0623151703469617E-4</v>
      </c>
      <c r="L965" s="3">
        <f>+Tabella2026[[#This Row],[INCIDENZA POPOLAZIONE]]*(PLAFOND/2)</f>
        <v>60714.403941376775</v>
      </c>
      <c r="M965" s="3">
        <f>+IFERROR(Tabella2026[[#This Row],[reddito_2024]]/Tabella2026[[#This Row],[POP_2024]],"")</f>
        <v>11593.213639355052</v>
      </c>
      <c r="N965" s="3">
        <f>+IF(Tabella2026[[#This Row],[REDDITO COMPLESSIVO PROCAPITE]]&lt;media_aggr_reddito_pc,(media_aggr_reddito_pc-Tabella2026[[#This Row],[REDDITO COMPLESSIVO PROCAPITE]]),0)</f>
        <v>6231.8524232536893</v>
      </c>
      <c r="O965" s="3">
        <f>+Tabella2026[[#This Row],[DIFFERENZA REDDITO INFERIORE ALLA MEDIA DALLA MEDIA]]*Tabella2026[[#This Row],[POP_2024]]</f>
        <v>75754398.05707185</v>
      </c>
      <c r="P965" s="3">
        <f>+Tabella2026[[#This Row],[POPOLAZIONE PER DIFFERENZA ]]/SUM(Tabella2026[[POPOLAZIONE PER DIFFERENZA ]])</f>
        <v>6.7207946356796756E-4</v>
      </c>
      <c r="Q965" s="3">
        <f>+Tabella2026[[#This Row],[INCIDENZA POPOLAZIONE PER DIFFERENZA]]*(PLAFOND-SUM(Tabella2026[CONTRIBUTO SULLA BASE DELLA POPOLAZIONE]))</f>
        <v>197859.69001481278</v>
      </c>
      <c r="R965" s="3">
        <f>+Tabella2026[[#This Row],[CONTRIBUTO SULLA BASE DELLA POPOLAZIONE]]+Tabella2026[[#This Row],[CONTRIBUTO SULLA BASE DEL REDDITO]]</f>
        <v>258574.09395618955</v>
      </c>
      <c r="S965" s="3">
        <f>+Tabella2026[[#This Row],[CONTRIBUTO TOTALE]]/(PLAFOND/N_TESSERE)</f>
        <v>517.14818791237906</v>
      </c>
      <c r="T965" s="3">
        <f>+MAX(CEILING(Tabella2026[[#This Row],[preDEF1]],1),1)</f>
        <v>518</v>
      </c>
      <c r="U965" s="9">
        <f xml:space="preserve"> IF(ROW(Tabella2026[[#This Row],[preDEF2]]) - ROW(Tabella2026[[#Headers],[preDEF2]])&lt;=ABS(SUM(Tabella2026[preDEF2])-N_TESSERE),Tabella2026[[#This Row],[preDEF2]]-1,Tabella2026[[#This Row],[preDEF2]])</f>
        <v>517</v>
      </c>
      <c r="V965" s="21">
        <f>+Tabella2026[[#This Row],[DEF - n. card]]*(PLAFOND/N_TESSERE)</f>
        <v>258500</v>
      </c>
      <c r="W965" s="18"/>
    </row>
    <row r="966" spans="2:23" x14ac:dyDescent="0.25">
      <c r="B966" s="1" t="s">
        <v>1940</v>
      </c>
      <c r="C966" s="2">
        <v>65114</v>
      </c>
      <c r="D966" s="1" t="s">
        <v>1941</v>
      </c>
      <c r="E966" s="1" t="s">
        <v>15</v>
      </c>
      <c r="F966" s="1" t="s">
        <v>82</v>
      </c>
      <c r="G966" s="1" t="s">
        <v>1059</v>
      </c>
      <c r="H966" s="1" t="s">
        <v>15836</v>
      </c>
      <c r="I966" s="5">
        <v>12149</v>
      </c>
      <c r="J966" s="5">
        <v>142272733</v>
      </c>
      <c r="K966" s="3">
        <f>+Tabella2026[[#This Row],[POP_2024]]/SUM(Tabella2026[POP_2024])</f>
        <v>2.0611275916868407E-4</v>
      </c>
      <c r="L966" s="3">
        <f>+Tabella2026[[#This Row],[INCIDENZA POPOLAZIONE]]*(PLAFOND/2)</f>
        <v>60679.441714691216</v>
      </c>
      <c r="M966" s="3">
        <f>+IFERROR(Tabella2026[[#This Row],[reddito_2024]]/Tabella2026[[#This Row],[POP_2024]],"")</f>
        <v>11710.653798666557</v>
      </c>
      <c r="N966" s="3">
        <f>+IF(Tabella2026[[#This Row],[REDDITO COMPLESSIVO PROCAPITE]]&lt;media_aggr_reddito_pc,(media_aggr_reddito_pc-Tabella2026[[#This Row],[REDDITO COMPLESSIVO PROCAPITE]]),0)</f>
        <v>6114.4122639421839</v>
      </c>
      <c r="O966" s="3">
        <f>+Tabella2026[[#This Row],[DIFFERENZA REDDITO INFERIORE ALLA MEDIA DALLA MEDIA]]*Tabella2026[[#This Row],[POP_2024]]</f>
        <v>74283994.594633594</v>
      </c>
      <c r="P966" s="3">
        <f>+Tabella2026[[#This Row],[POPOLAZIONE PER DIFFERENZA ]]/SUM(Tabella2026[[POPOLAZIONE PER DIFFERENZA ]])</f>
        <v>6.5903430717296227E-4</v>
      </c>
      <c r="Q966" s="3">
        <f>+Tabella2026[[#This Row],[INCIDENZA POPOLAZIONE PER DIFFERENZA]]*(PLAFOND-SUM(Tabella2026[CONTRIBUTO SULLA BASE DELLA POPOLAZIONE]))</f>
        <v>194019.20575599049</v>
      </c>
      <c r="R966" s="3">
        <f>+Tabella2026[[#This Row],[CONTRIBUTO SULLA BASE DELLA POPOLAZIONE]]+Tabella2026[[#This Row],[CONTRIBUTO SULLA BASE DEL REDDITO]]</f>
        <v>254698.6474706817</v>
      </c>
      <c r="S966" s="3">
        <f>+Tabella2026[[#This Row],[CONTRIBUTO TOTALE]]/(PLAFOND/N_TESSERE)</f>
        <v>509.39729494136338</v>
      </c>
      <c r="T966" s="3">
        <f>+MAX(CEILING(Tabella2026[[#This Row],[preDEF1]],1),1)</f>
        <v>510</v>
      </c>
      <c r="U966" s="9">
        <f xml:space="preserve"> IF(ROW(Tabella2026[[#This Row],[preDEF2]]) - ROW(Tabella2026[[#Headers],[preDEF2]])&lt;=ABS(SUM(Tabella2026[preDEF2])-N_TESSERE),Tabella2026[[#This Row],[preDEF2]]-1,Tabella2026[[#This Row],[preDEF2]])</f>
        <v>509</v>
      </c>
      <c r="V966" s="21">
        <f>+Tabella2026[[#This Row],[DEF - n. card]]*(PLAFOND/N_TESSERE)</f>
        <v>254500</v>
      </c>
      <c r="W966" s="18"/>
    </row>
    <row r="967" spans="2:23" x14ac:dyDescent="0.25">
      <c r="B967" s="1" t="s">
        <v>1978</v>
      </c>
      <c r="C967" s="2">
        <v>87030</v>
      </c>
      <c r="D967" s="1" t="s">
        <v>1979</v>
      </c>
      <c r="E967" s="1" t="s">
        <v>21</v>
      </c>
      <c r="F967" s="1" t="s">
        <v>35</v>
      </c>
      <c r="G967" s="1" t="s">
        <v>1059</v>
      </c>
      <c r="H967" s="1" t="s">
        <v>15836</v>
      </c>
      <c r="I967" s="5">
        <v>12142</v>
      </c>
      <c r="J967" s="5">
        <v>142836090</v>
      </c>
      <c r="K967" s="3">
        <f>+Tabella2026[[#This Row],[POP_2024]]/SUM(Tabella2026[POP_2024])</f>
        <v>2.0599400130267201E-4</v>
      </c>
      <c r="L967" s="3">
        <f>+Tabella2026[[#This Row],[INCIDENZA POPOLAZIONE]]*(PLAFOND/2)</f>
        <v>60644.479488005665</v>
      </c>
      <c r="M967" s="3">
        <f>+IFERROR(Tabella2026[[#This Row],[reddito_2024]]/Tabella2026[[#This Row],[POP_2024]],"")</f>
        <v>11763.802503706143</v>
      </c>
      <c r="N967" s="3">
        <f>+IF(Tabella2026[[#This Row],[REDDITO COMPLESSIVO PROCAPITE]]&lt;media_aggr_reddito_pc,(media_aggr_reddito_pc-Tabella2026[[#This Row],[REDDITO COMPLESSIVO PROCAPITE]]),0)</f>
        <v>6061.2635589025977</v>
      </c>
      <c r="O967" s="3">
        <f>+Tabella2026[[#This Row],[DIFFERENZA REDDITO INFERIORE ALLA MEDIA DALLA MEDIA]]*Tabella2026[[#This Row],[POP_2024]]</f>
        <v>73595862.132195339</v>
      </c>
      <c r="P967" s="3">
        <f>+Tabella2026[[#This Row],[POPOLAZIONE PER DIFFERENZA ]]/SUM(Tabella2026[[POPOLAZIONE PER DIFFERENZA ]])</f>
        <v>6.5292931910519649E-4</v>
      </c>
      <c r="Q967" s="3">
        <f>+Tabella2026[[#This Row],[INCIDENZA POPOLAZIONE PER DIFFERENZA]]*(PLAFOND-SUM(Tabella2026[CONTRIBUTO SULLA BASE DELLA POPOLAZIONE]))</f>
        <v>192221.90184758129</v>
      </c>
      <c r="R967" s="3">
        <f>+Tabella2026[[#This Row],[CONTRIBUTO SULLA BASE DELLA POPOLAZIONE]]+Tabella2026[[#This Row],[CONTRIBUTO SULLA BASE DEL REDDITO]]</f>
        <v>252866.38133558695</v>
      </c>
      <c r="S967" s="3">
        <f>+Tabella2026[[#This Row],[CONTRIBUTO TOTALE]]/(PLAFOND/N_TESSERE)</f>
        <v>505.73276267117387</v>
      </c>
      <c r="T967" s="3">
        <f>+MAX(CEILING(Tabella2026[[#This Row],[preDEF1]],1),1)</f>
        <v>506</v>
      </c>
      <c r="U967" s="9">
        <f xml:space="preserve"> IF(ROW(Tabella2026[[#This Row],[preDEF2]]) - ROW(Tabella2026[[#Headers],[preDEF2]])&lt;=ABS(SUM(Tabella2026[preDEF2])-N_TESSERE),Tabella2026[[#This Row],[preDEF2]]-1,Tabella2026[[#This Row],[preDEF2]])</f>
        <v>505</v>
      </c>
      <c r="V967" s="21">
        <f>+Tabella2026[[#This Row],[DEF - n. card]]*(PLAFOND/N_TESSERE)</f>
        <v>252500</v>
      </c>
      <c r="W967" s="18"/>
    </row>
    <row r="968" spans="2:23" x14ac:dyDescent="0.25">
      <c r="B968" s="1" t="s">
        <v>1914</v>
      </c>
      <c r="C968" s="2">
        <v>1013</v>
      </c>
      <c r="D968" s="1" t="s">
        <v>1915</v>
      </c>
      <c r="E968" s="1" t="s">
        <v>18</v>
      </c>
      <c r="F968" s="1" t="s">
        <v>17</v>
      </c>
      <c r="G968" s="1" t="s">
        <v>1059</v>
      </c>
      <c r="H968" s="1" t="s">
        <v>15835</v>
      </c>
      <c r="I968" s="5">
        <v>12139</v>
      </c>
      <c r="J968" s="5">
        <v>233375408</v>
      </c>
      <c r="K968" s="3">
        <f>+Tabella2026[[#This Row],[POP_2024]]/SUM(Tabella2026[POP_2024])</f>
        <v>2.059431050743811E-4</v>
      </c>
      <c r="L968" s="3">
        <f>+Tabella2026[[#This Row],[INCIDENZA POPOLAZIONE]]*(PLAFOND/2)</f>
        <v>60629.495676568986</v>
      </c>
      <c r="M968" s="3">
        <f>+IFERROR(Tabella2026[[#This Row],[reddito_2024]]/Tabella2026[[#This Row],[POP_2024]],"")</f>
        <v>19225.258093747427</v>
      </c>
      <c r="N968" s="3">
        <f>+IF(Tabella2026[[#This Row],[REDDITO COMPLESSIVO PROCAPITE]]&lt;media_aggr_reddito_pc,(media_aggr_reddito_pc-Tabella2026[[#This Row],[REDDITO COMPLESSIVO PROCAPITE]]),0)</f>
        <v>0</v>
      </c>
      <c r="O968" s="3">
        <f>+Tabella2026[[#This Row],[DIFFERENZA REDDITO INFERIORE ALLA MEDIA DALLA MEDIA]]*Tabella2026[[#This Row],[POP_2024]]</f>
        <v>0</v>
      </c>
      <c r="P968" s="3">
        <f>+Tabella2026[[#This Row],[POPOLAZIONE PER DIFFERENZA ]]/SUM(Tabella2026[[POPOLAZIONE PER DIFFERENZA ]])</f>
        <v>0</v>
      </c>
      <c r="Q968" s="3">
        <f>+Tabella2026[[#This Row],[INCIDENZA POPOLAZIONE PER DIFFERENZA]]*(PLAFOND-SUM(Tabella2026[CONTRIBUTO SULLA BASE DELLA POPOLAZIONE]))</f>
        <v>0</v>
      </c>
      <c r="R968" s="3">
        <f>+Tabella2026[[#This Row],[CONTRIBUTO SULLA BASE DELLA POPOLAZIONE]]+Tabella2026[[#This Row],[CONTRIBUTO SULLA BASE DEL REDDITO]]</f>
        <v>60629.495676568986</v>
      </c>
      <c r="S968" s="3">
        <f>+Tabella2026[[#This Row],[CONTRIBUTO TOTALE]]/(PLAFOND/N_TESSERE)</f>
        <v>121.25899135313797</v>
      </c>
      <c r="T968" s="3">
        <f>+MAX(CEILING(Tabella2026[[#This Row],[preDEF1]],1),1)</f>
        <v>122</v>
      </c>
      <c r="U968" s="9">
        <f xml:space="preserve"> IF(ROW(Tabella2026[[#This Row],[preDEF2]]) - ROW(Tabella2026[[#Headers],[preDEF2]])&lt;=ABS(SUM(Tabella2026[preDEF2])-N_TESSERE),Tabella2026[[#This Row],[preDEF2]]-1,Tabella2026[[#This Row],[preDEF2]])</f>
        <v>121</v>
      </c>
      <c r="V968" s="21">
        <f>+Tabella2026[[#This Row],[DEF - n. card]]*(PLAFOND/N_TESSERE)</f>
        <v>60500</v>
      </c>
      <c r="W968" s="18"/>
    </row>
    <row r="969" spans="2:23" x14ac:dyDescent="0.25">
      <c r="B969" s="1" t="s">
        <v>1964</v>
      </c>
      <c r="C969" s="2">
        <v>50040</v>
      </c>
      <c r="D969" s="1" t="s">
        <v>1965</v>
      </c>
      <c r="E969" s="1" t="s">
        <v>30</v>
      </c>
      <c r="F969" s="1" t="s">
        <v>144</v>
      </c>
      <c r="G969" s="1" t="s">
        <v>1059</v>
      </c>
      <c r="H969" s="1" t="s">
        <v>15834</v>
      </c>
      <c r="I969" s="5">
        <v>12121</v>
      </c>
      <c r="J969" s="5">
        <v>213051297</v>
      </c>
      <c r="K969" s="3">
        <f>+Tabella2026[[#This Row],[POP_2024]]/SUM(Tabella2026[POP_2024])</f>
        <v>2.0563772770463575E-4</v>
      </c>
      <c r="L969" s="3">
        <f>+Tabella2026[[#This Row],[INCIDENZA POPOLAZIONE]]*(PLAFOND/2)</f>
        <v>60539.59280794899</v>
      </c>
      <c r="M969" s="3">
        <f>+IFERROR(Tabella2026[[#This Row],[reddito_2024]]/Tabella2026[[#This Row],[POP_2024]],"")</f>
        <v>17577.039600693013</v>
      </c>
      <c r="N969" s="3">
        <f>+IF(Tabella2026[[#This Row],[REDDITO COMPLESSIVO PROCAPITE]]&lt;media_aggr_reddito_pc,(media_aggr_reddito_pc-Tabella2026[[#This Row],[REDDITO COMPLESSIVO PROCAPITE]]),0)</f>
        <v>248.02646191572785</v>
      </c>
      <c r="O969" s="3">
        <f>+Tabella2026[[#This Row],[DIFFERENZA REDDITO INFERIORE ALLA MEDIA DALLA MEDIA]]*Tabella2026[[#This Row],[POP_2024]]</f>
        <v>3006328.7448805375</v>
      </c>
      <c r="P969" s="3">
        <f>+Tabella2026[[#This Row],[POPOLAZIONE PER DIFFERENZA ]]/SUM(Tabella2026[[POPOLAZIONE PER DIFFERENZA ]])</f>
        <v>2.6671610652177247E-5</v>
      </c>
      <c r="Q969" s="3">
        <f>+Tabella2026[[#This Row],[INCIDENZA POPOLAZIONE PER DIFFERENZA]]*(PLAFOND-SUM(Tabella2026[CONTRIBUTO SULLA BASE DELLA POPOLAZIONE]))</f>
        <v>7852.1021722930245</v>
      </c>
      <c r="R969" s="3">
        <f>+Tabella2026[[#This Row],[CONTRIBUTO SULLA BASE DELLA POPOLAZIONE]]+Tabella2026[[#This Row],[CONTRIBUTO SULLA BASE DEL REDDITO]]</f>
        <v>68391.694980242013</v>
      </c>
      <c r="S969" s="3">
        <f>+Tabella2026[[#This Row],[CONTRIBUTO TOTALE]]/(PLAFOND/N_TESSERE)</f>
        <v>136.78338996048402</v>
      </c>
      <c r="T969" s="3">
        <f>+MAX(CEILING(Tabella2026[[#This Row],[preDEF1]],1),1)</f>
        <v>137</v>
      </c>
      <c r="U969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969" s="21">
        <f>+Tabella2026[[#This Row],[DEF - n. card]]*(PLAFOND/N_TESSERE)</f>
        <v>68000</v>
      </c>
      <c r="W969" s="18"/>
    </row>
    <row r="970" spans="2:23" x14ac:dyDescent="0.25">
      <c r="B970" s="1" t="s">
        <v>1904</v>
      </c>
      <c r="C970" s="2">
        <v>60056</v>
      </c>
      <c r="D970" s="1" t="s">
        <v>1905</v>
      </c>
      <c r="E970" s="1" t="s">
        <v>8</v>
      </c>
      <c r="F970" s="1" t="s">
        <v>397</v>
      </c>
      <c r="G970" s="1" t="s">
        <v>1059</v>
      </c>
      <c r="H970" s="1" t="s">
        <v>15834</v>
      </c>
      <c r="I970" s="5">
        <v>12119</v>
      </c>
      <c r="J970" s="5">
        <v>164110275</v>
      </c>
      <c r="K970" s="3">
        <f>+Tabella2026[[#This Row],[POP_2024]]/SUM(Tabella2026[POP_2024])</f>
        <v>2.0560379688577514E-4</v>
      </c>
      <c r="L970" s="3">
        <f>+Tabella2026[[#This Row],[INCIDENZA POPOLAZIONE]]*(PLAFOND/2)</f>
        <v>60529.603600324539</v>
      </c>
      <c r="M970" s="3">
        <f>+IFERROR(Tabella2026[[#This Row],[reddito_2024]]/Tabella2026[[#This Row],[POP_2024]],"")</f>
        <v>13541.569023846852</v>
      </c>
      <c r="N970" s="3">
        <f>+IF(Tabella2026[[#This Row],[REDDITO COMPLESSIVO PROCAPITE]]&lt;media_aggr_reddito_pc,(media_aggr_reddito_pc-Tabella2026[[#This Row],[REDDITO COMPLESSIVO PROCAPITE]]),0)</f>
        <v>4283.4970387618887</v>
      </c>
      <c r="O970" s="3">
        <f>+Tabella2026[[#This Row],[DIFFERENZA REDDITO INFERIORE ALLA MEDIA DALLA MEDIA]]*Tabella2026[[#This Row],[POP_2024]]</f>
        <v>51911700.612755328</v>
      </c>
      <c r="P970" s="3">
        <f>+Tabella2026[[#This Row],[POPOLAZIONE PER DIFFERENZA ]]/SUM(Tabella2026[[POPOLAZIONE PER DIFFERENZA ]])</f>
        <v>4.605513184123913E-4</v>
      </c>
      <c r="Q970" s="3">
        <f>+Tabella2026[[#This Row],[INCIDENZA POPOLAZIONE PER DIFFERENZA]]*(PLAFOND-SUM(Tabella2026[CONTRIBUTO SULLA BASE DELLA POPOLAZIONE]))</f>
        <v>135585.96272711974</v>
      </c>
      <c r="R970" s="3">
        <f>+Tabella2026[[#This Row],[CONTRIBUTO SULLA BASE DELLA POPOLAZIONE]]+Tabella2026[[#This Row],[CONTRIBUTO SULLA BASE DEL REDDITO]]</f>
        <v>196115.56632744428</v>
      </c>
      <c r="S970" s="3">
        <f>+Tabella2026[[#This Row],[CONTRIBUTO TOTALE]]/(PLAFOND/N_TESSERE)</f>
        <v>392.23113265488854</v>
      </c>
      <c r="T970" s="3">
        <f>+MAX(CEILING(Tabella2026[[#This Row],[preDEF1]],1),1)</f>
        <v>393</v>
      </c>
      <c r="U970" s="9">
        <f xml:space="preserve"> IF(ROW(Tabella2026[[#This Row],[preDEF2]]) - ROW(Tabella2026[[#Headers],[preDEF2]])&lt;=ABS(SUM(Tabella2026[preDEF2])-N_TESSERE),Tabella2026[[#This Row],[preDEF2]]-1,Tabella2026[[#This Row],[preDEF2]])</f>
        <v>392</v>
      </c>
      <c r="V970" s="21">
        <f>+Tabella2026[[#This Row],[DEF - n. card]]*(PLAFOND/N_TESSERE)</f>
        <v>196000</v>
      </c>
      <c r="W970" s="18"/>
    </row>
    <row r="971" spans="2:23" x14ac:dyDescent="0.25">
      <c r="B971" s="1" t="s">
        <v>1886</v>
      </c>
      <c r="C971" s="2">
        <v>86011</v>
      </c>
      <c r="D971" s="1" t="s">
        <v>1887</v>
      </c>
      <c r="E971" s="1" t="s">
        <v>21</v>
      </c>
      <c r="F971" s="1" t="s">
        <v>776</v>
      </c>
      <c r="G971" s="1" t="s">
        <v>1059</v>
      </c>
      <c r="H971" s="1" t="s">
        <v>15836</v>
      </c>
      <c r="I971" s="5">
        <v>12115</v>
      </c>
      <c r="J971" s="5">
        <v>126335648</v>
      </c>
      <c r="K971" s="3">
        <f>+Tabella2026[[#This Row],[POP_2024]]/SUM(Tabella2026[POP_2024])</f>
        <v>2.0553593524805396E-4</v>
      </c>
      <c r="L971" s="3">
        <f>+Tabella2026[[#This Row],[INCIDENZA POPOLAZIONE]]*(PLAFOND/2)</f>
        <v>60509.625185075653</v>
      </c>
      <c r="M971" s="3">
        <f>+IFERROR(Tabella2026[[#This Row],[reddito_2024]]/Tabella2026[[#This Row],[POP_2024]],"")</f>
        <v>10428.035328105654</v>
      </c>
      <c r="N971" s="3">
        <f>+IF(Tabella2026[[#This Row],[REDDITO COMPLESSIVO PROCAPITE]]&lt;media_aggr_reddito_pc,(media_aggr_reddito_pc-Tabella2026[[#This Row],[REDDITO COMPLESSIVO PROCAPITE]]),0)</f>
        <v>7397.0307345030869</v>
      </c>
      <c r="O971" s="3">
        <f>+Tabella2026[[#This Row],[DIFFERENZA REDDITO INFERIORE ALLA MEDIA DALLA MEDIA]]*Tabella2026[[#This Row],[POP_2024]]</f>
        <v>89615027.348504901</v>
      </c>
      <c r="P971" s="3">
        <f>+Tabella2026[[#This Row],[POPOLAZIONE PER DIFFERENZA ]]/SUM(Tabella2026[[POPOLAZIONE PER DIFFERENZA ]])</f>
        <v>7.950484863286357E-4</v>
      </c>
      <c r="Q971" s="3">
        <f>+Tabella2026[[#This Row],[INCIDENZA POPOLAZIONE PER DIFFERENZA]]*(PLAFOND-SUM(Tabella2026[CONTRIBUTO SULLA BASE DELLA POPOLAZIONE]))</f>
        <v>234061.67808878655</v>
      </c>
      <c r="R971" s="3">
        <f>+Tabella2026[[#This Row],[CONTRIBUTO SULLA BASE DELLA POPOLAZIONE]]+Tabella2026[[#This Row],[CONTRIBUTO SULLA BASE DEL REDDITO]]</f>
        <v>294571.30327386223</v>
      </c>
      <c r="S971" s="3">
        <f>+Tabella2026[[#This Row],[CONTRIBUTO TOTALE]]/(PLAFOND/N_TESSERE)</f>
        <v>589.14260654772443</v>
      </c>
      <c r="T971" s="3">
        <f>+MAX(CEILING(Tabella2026[[#This Row],[preDEF1]],1),1)</f>
        <v>590</v>
      </c>
      <c r="U971" s="9">
        <f xml:space="preserve"> IF(ROW(Tabella2026[[#This Row],[preDEF2]]) - ROW(Tabella2026[[#Headers],[preDEF2]])&lt;=ABS(SUM(Tabella2026[preDEF2])-N_TESSERE),Tabella2026[[#This Row],[preDEF2]]-1,Tabella2026[[#This Row],[preDEF2]])</f>
        <v>589</v>
      </c>
      <c r="V971" s="21">
        <f>+Tabella2026[[#This Row],[DEF - n. card]]*(PLAFOND/N_TESSERE)</f>
        <v>294500</v>
      </c>
      <c r="W971" s="18"/>
    </row>
    <row r="972" spans="2:23" x14ac:dyDescent="0.25">
      <c r="B972" s="1" t="s">
        <v>2048</v>
      </c>
      <c r="C972" s="2">
        <v>13165</v>
      </c>
      <c r="D972" s="1" t="s">
        <v>2049</v>
      </c>
      <c r="E972" s="1" t="s">
        <v>12</v>
      </c>
      <c r="F972" s="1" t="s">
        <v>152</v>
      </c>
      <c r="G972" s="1" t="s">
        <v>1059</v>
      </c>
      <c r="H972" s="1" t="s">
        <v>15835</v>
      </c>
      <c r="I972" s="5">
        <v>12111</v>
      </c>
      <c r="J972" s="5">
        <v>187766447</v>
      </c>
      <c r="K972" s="3">
        <f>+Tabella2026[[#This Row],[POP_2024]]/SUM(Tabella2026[POP_2024])</f>
        <v>2.0546807361033277E-4</v>
      </c>
      <c r="L972" s="3">
        <f>+Tabella2026[[#This Row],[INCIDENZA POPOLAZIONE]]*(PLAFOND/2)</f>
        <v>60489.646769826759</v>
      </c>
      <c r="M972" s="3">
        <f>+IFERROR(Tabella2026[[#This Row],[reddito_2024]]/Tabella2026[[#This Row],[POP_2024]],"")</f>
        <v>15503.793823796548</v>
      </c>
      <c r="N972" s="3">
        <f>+IF(Tabella2026[[#This Row],[REDDITO COMPLESSIVO PROCAPITE]]&lt;media_aggr_reddito_pc,(media_aggr_reddito_pc-Tabella2026[[#This Row],[REDDITO COMPLESSIVO PROCAPITE]]),0)</f>
        <v>2321.2722388121929</v>
      </c>
      <c r="O972" s="3">
        <f>+Tabella2026[[#This Row],[DIFFERENZA REDDITO INFERIORE ALLA MEDIA DALLA MEDIA]]*Tabella2026[[#This Row],[POP_2024]]</f>
        <v>28112928.08425447</v>
      </c>
      <c r="P972" s="3">
        <f>+Tabella2026[[#This Row],[POPOLAZIONE PER DIFFERENZA ]]/SUM(Tabella2026[[POPOLAZIONE PER DIFFERENZA ]])</f>
        <v>2.4941286724971585E-4</v>
      </c>
      <c r="Q972" s="3">
        <f>+Tabella2026[[#This Row],[INCIDENZA POPOLAZIONE PER DIFFERENZA]]*(PLAFOND-SUM(Tabella2026[CONTRIBUTO SULLA BASE DELLA POPOLAZIONE]))</f>
        <v>73426.961058666202</v>
      </c>
      <c r="R972" s="3">
        <f>+Tabella2026[[#This Row],[CONTRIBUTO SULLA BASE DELLA POPOLAZIONE]]+Tabella2026[[#This Row],[CONTRIBUTO SULLA BASE DEL REDDITO]]</f>
        <v>133916.60782849297</v>
      </c>
      <c r="S972" s="3">
        <f>+Tabella2026[[#This Row],[CONTRIBUTO TOTALE]]/(PLAFOND/N_TESSERE)</f>
        <v>267.83321565698594</v>
      </c>
      <c r="T972" s="3">
        <f>+MAX(CEILING(Tabella2026[[#This Row],[preDEF1]],1),1)</f>
        <v>268</v>
      </c>
      <c r="U972" s="9">
        <f xml:space="preserve"> IF(ROW(Tabella2026[[#This Row],[preDEF2]]) - ROW(Tabella2026[[#Headers],[preDEF2]])&lt;=ABS(SUM(Tabella2026[preDEF2])-N_TESSERE),Tabella2026[[#This Row],[preDEF2]]-1,Tabella2026[[#This Row],[preDEF2]])</f>
        <v>267</v>
      </c>
      <c r="V972" s="21">
        <f>+Tabella2026[[#This Row],[DEF - n. card]]*(PLAFOND/N_TESSERE)</f>
        <v>133500</v>
      </c>
      <c r="W972" s="18"/>
    </row>
    <row r="973" spans="2:23" x14ac:dyDescent="0.25">
      <c r="B973" s="1" t="s">
        <v>1970</v>
      </c>
      <c r="C973" s="2">
        <v>61081</v>
      </c>
      <c r="D973" s="1" t="s">
        <v>1971</v>
      </c>
      <c r="E973" s="1" t="s">
        <v>15</v>
      </c>
      <c r="F973" s="1" t="s">
        <v>184</v>
      </c>
      <c r="G973" s="1" t="s">
        <v>1059</v>
      </c>
      <c r="H973" s="1" t="s">
        <v>15836</v>
      </c>
      <c r="I973" s="5">
        <v>12097</v>
      </c>
      <c r="J973" s="5">
        <v>144829014</v>
      </c>
      <c r="K973" s="3">
        <f>+Tabella2026[[#This Row],[POP_2024]]/SUM(Tabella2026[POP_2024])</f>
        <v>2.0523055787830861E-4</v>
      </c>
      <c r="L973" s="3">
        <f>+Tabella2026[[#This Row],[INCIDENZA POPOLAZIONE]]*(PLAFOND/2)</f>
        <v>60419.722316455649</v>
      </c>
      <c r="M973" s="3">
        <f>+IFERROR(Tabella2026[[#This Row],[reddito_2024]]/Tabella2026[[#This Row],[POP_2024]],"")</f>
        <v>11972.308340910969</v>
      </c>
      <c r="N973" s="3">
        <f>+IF(Tabella2026[[#This Row],[REDDITO COMPLESSIVO PROCAPITE]]&lt;media_aggr_reddito_pc,(media_aggr_reddito_pc-Tabella2026[[#This Row],[REDDITO COMPLESSIVO PROCAPITE]]),0)</f>
        <v>5852.7577216977716</v>
      </c>
      <c r="O973" s="3">
        <f>+Tabella2026[[#This Row],[DIFFERENZA REDDITO INFERIORE ALLA MEDIA DALLA MEDIA]]*Tabella2026[[#This Row],[POP_2024]]</f>
        <v>70800810.159377947</v>
      </c>
      <c r="P973" s="3">
        <f>+Tabella2026[[#This Row],[POPOLAZIONE PER DIFFERENZA ]]/SUM(Tabella2026[[POPOLAZIONE PER DIFFERENZA ]])</f>
        <v>6.2813211816749673E-4</v>
      </c>
      <c r="Q973" s="3">
        <f>+Tabella2026[[#This Row],[INCIDENZA POPOLAZIONE PER DIFFERENZA]]*(PLAFOND-SUM(Tabella2026[CONTRIBUTO SULLA BASE DELLA POPOLAZIONE]))</f>
        <v>184921.62448942315</v>
      </c>
      <c r="R973" s="3">
        <f>+Tabella2026[[#This Row],[CONTRIBUTO SULLA BASE DELLA POPOLAZIONE]]+Tabella2026[[#This Row],[CONTRIBUTO SULLA BASE DEL REDDITO]]</f>
        <v>245341.3468058788</v>
      </c>
      <c r="S973" s="3">
        <f>+Tabella2026[[#This Row],[CONTRIBUTO TOTALE]]/(PLAFOND/N_TESSERE)</f>
        <v>490.6826936117576</v>
      </c>
      <c r="T973" s="3">
        <f>+MAX(CEILING(Tabella2026[[#This Row],[preDEF1]],1),1)</f>
        <v>491</v>
      </c>
      <c r="U973" s="9">
        <f xml:space="preserve"> IF(ROW(Tabella2026[[#This Row],[preDEF2]]) - ROW(Tabella2026[[#Headers],[preDEF2]])&lt;=ABS(SUM(Tabella2026[preDEF2])-N_TESSERE),Tabella2026[[#This Row],[preDEF2]]-1,Tabella2026[[#This Row],[preDEF2]])</f>
        <v>490</v>
      </c>
      <c r="V973" s="21">
        <f>+Tabella2026[[#This Row],[DEF - n. card]]*(PLAFOND/N_TESSERE)</f>
        <v>245000</v>
      </c>
      <c r="W973" s="18"/>
    </row>
    <row r="974" spans="2:23" x14ac:dyDescent="0.25">
      <c r="B974" s="1" t="s">
        <v>1984</v>
      </c>
      <c r="C974" s="2">
        <v>63066</v>
      </c>
      <c r="D974" s="1" t="s">
        <v>1985</v>
      </c>
      <c r="E974" s="1" t="s">
        <v>15</v>
      </c>
      <c r="F974" s="1" t="s">
        <v>14</v>
      </c>
      <c r="G974" s="1" t="s">
        <v>1059</v>
      </c>
      <c r="H974" s="1" t="s">
        <v>15836</v>
      </c>
      <c r="I974" s="5">
        <v>12092</v>
      </c>
      <c r="J974" s="5">
        <v>135340606</v>
      </c>
      <c r="K974" s="3">
        <f>+Tabella2026[[#This Row],[POP_2024]]/SUM(Tabella2026[POP_2024])</f>
        <v>2.0514573083115712E-4</v>
      </c>
      <c r="L974" s="3">
        <f>+Tabella2026[[#This Row],[INCIDENZA POPOLAZIONE]]*(PLAFOND/2)</f>
        <v>60394.749297394534</v>
      </c>
      <c r="M974" s="3">
        <f>+IFERROR(Tabella2026[[#This Row],[reddito_2024]]/Tabella2026[[#This Row],[POP_2024]],"")</f>
        <v>11192.574098577572</v>
      </c>
      <c r="N974" s="3">
        <f>+IF(Tabella2026[[#This Row],[REDDITO COMPLESSIVO PROCAPITE]]&lt;media_aggr_reddito_pc,(media_aggr_reddito_pc-Tabella2026[[#This Row],[REDDITO COMPLESSIVO PROCAPITE]]),0)</f>
        <v>6632.4919640311691</v>
      </c>
      <c r="O974" s="3">
        <f>+Tabella2026[[#This Row],[DIFFERENZA REDDITO INFERIORE ALLA MEDIA DALLA MEDIA]]*Tabella2026[[#This Row],[POP_2024]]</f>
        <v>80200092.829064891</v>
      </c>
      <c r="P974" s="3">
        <f>+Tabella2026[[#This Row],[POPOLAZIONE PER DIFFERENZA ]]/SUM(Tabella2026[[POPOLAZIONE PER DIFFERENZA ]])</f>
        <v>7.1152087204298447E-4</v>
      </c>
      <c r="Q974" s="3">
        <f>+Tabella2026[[#This Row],[INCIDENZA POPOLAZIONE PER DIFFERENZA]]*(PLAFOND-SUM(Tabella2026[CONTRIBUTO SULLA BASE DELLA POPOLAZIONE]))</f>
        <v>209471.21108880144</v>
      </c>
      <c r="R974" s="3">
        <f>+Tabella2026[[#This Row],[CONTRIBUTO SULLA BASE DELLA POPOLAZIONE]]+Tabella2026[[#This Row],[CONTRIBUTO SULLA BASE DEL REDDITO]]</f>
        <v>269865.96038619598</v>
      </c>
      <c r="S974" s="3">
        <f>+Tabella2026[[#This Row],[CONTRIBUTO TOTALE]]/(PLAFOND/N_TESSERE)</f>
        <v>539.73192077239196</v>
      </c>
      <c r="T974" s="3">
        <f>+MAX(CEILING(Tabella2026[[#This Row],[preDEF1]],1),1)</f>
        <v>540</v>
      </c>
      <c r="U974" s="9">
        <f xml:space="preserve"> IF(ROW(Tabella2026[[#This Row],[preDEF2]]) - ROW(Tabella2026[[#Headers],[preDEF2]])&lt;=ABS(SUM(Tabella2026[preDEF2])-N_TESSERE),Tabella2026[[#This Row],[preDEF2]]-1,Tabella2026[[#This Row],[preDEF2]])</f>
        <v>539</v>
      </c>
      <c r="V974" s="21">
        <f>+Tabella2026[[#This Row],[DEF - n. card]]*(PLAFOND/N_TESSERE)</f>
        <v>269500</v>
      </c>
      <c r="W974" s="18"/>
    </row>
    <row r="975" spans="2:23" x14ac:dyDescent="0.25">
      <c r="B975" s="1" t="s">
        <v>1968</v>
      </c>
      <c r="C975" s="2">
        <v>52033</v>
      </c>
      <c r="D975" s="1" t="s">
        <v>1969</v>
      </c>
      <c r="E975" s="1" t="s">
        <v>30</v>
      </c>
      <c r="F975" s="1" t="s">
        <v>283</v>
      </c>
      <c r="G975" s="1" t="s">
        <v>1059</v>
      </c>
      <c r="H975" s="1" t="s">
        <v>15834</v>
      </c>
      <c r="I975" s="5">
        <v>12084</v>
      </c>
      <c r="J975" s="5">
        <v>226612673</v>
      </c>
      <c r="K975" s="3">
        <f>+Tabella2026[[#This Row],[POP_2024]]/SUM(Tabella2026[POP_2024])</f>
        <v>2.0501000755571475E-4</v>
      </c>
      <c r="L975" s="3">
        <f>+Tabella2026[[#This Row],[INCIDENZA POPOLAZIONE]]*(PLAFOND/2)</f>
        <v>60354.792466896753</v>
      </c>
      <c r="M975" s="3">
        <f>+IFERROR(Tabella2026[[#This Row],[reddito_2024]]/Tabella2026[[#This Row],[POP_2024]],"")</f>
        <v>18753.117593512081</v>
      </c>
      <c r="N975" s="3">
        <f>+IF(Tabella2026[[#This Row],[REDDITO COMPLESSIVO PROCAPITE]]&lt;media_aggr_reddito_pc,(media_aggr_reddito_pc-Tabella2026[[#This Row],[REDDITO COMPLESSIVO PROCAPITE]]),0)</f>
        <v>0</v>
      </c>
      <c r="O975" s="3">
        <f>+Tabella2026[[#This Row],[DIFFERENZA REDDITO INFERIORE ALLA MEDIA DALLA MEDIA]]*Tabella2026[[#This Row],[POP_2024]]</f>
        <v>0</v>
      </c>
      <c r="P975" s="3">
        <f>+Tabella2026[[#This Row],[POPOLAZIONE PER DIFFERENZA ]]/SUM(Tabella2026[[POPOLAZIONE PER DIFFERENZA ]])</f>
        <v>0</v>
      </c>
      <c r="Q975" s="3">
        <f>+Tabella2026[[#This Row],[INCIDENZA POPOLAZIONE PER DIFFERENZA]]*(PLAFOND-SUM(Tabella2026[CONTRIBUTO SULLA BASE DELLA POPOLAZIONE]))</f>
        <v>0</v>
      </c>
      <c r="R975" s="3">
        <f>+Tabella2026[[#This Row],[CONTRIBUTO SULLA BASE DELLA POPOLAZIONE]]+Tabella2026[[#This Row],[CONTRIBUTO SULLA BASE DEL REDDITO]]</f>
        <v>60354.792466896753</v>
      </c>
      <c r="S975" s="3">
        <f>+Tabella2026[[#This Row],[CONTRIBUTO TOTALE]]/(PLAFOND/N_TESSERE)</f>
        <v>120.70958493379351</v>
      </c>
      <c r="T975" s="3">
        <f>+MAX(CEILING(Tabella2026[[#This Row],[preDEF1]],1),1)</f>
        <v>121</v>
      </c>
      <c r="U975" s="9">
        <f xml:space="preserve"> IF(ROW(Tabella2026[[#This Row],[preDEF2]]) - ROW(Tabella2026[[#Headers],[preDEF2]])&lt;=ABS(SUM(Tabella2026[preDEF2])-N_TESSERE),Tabella2026[[#This Row],[preDEF2]]-1,Tabella2026[[#This Row],[preDEF2]])</f>
        <v>120</v>
      </c>
      <c r="V975" s="21">
        <f>+Tabella2026[[#This Row],[DEF - n. card]]*(PLAFOND/N_TESSERE)</f>
        <v>60000</v>
      </c>
      <c r="W975" s="18"/>
    </row>
    <row r="976" spans="2:23" x14ac:dyDescent="0.25">
      <c r="B976" s="1" t="s">
        <v>1998</v>
      </c>
      <c r="C976" s="2">
        <v>51039</v>
      </c>
      <c r="D976" s="1" t="s">
        <v>1999</v>
      </c>
      <c r="E976" s="1" t="s">
        <v>30</v>
      </c>
      <c r="F976" s="1" t="s">
        <v>125</v>
      </c>
      <c r="G976" s="1" t="s">
        <v>1059</v>
      </c>
      <c r="H976" s="1" t="s">
        <v>15834</v>
      </c>
      <c r="I976" s="5">
        <v>12077</v>
      </c>
      <c r="J976" s="5">
        <v>244659561</v>
      </c>
      <c r="K976" s="3">
        <f>+Tabella2026[[#This Row],[POP_2024]]/SUM(Tabella2026[POP_2024])</f>
        <v>2.0489124968970266E-4</v>
      </c>
      <c r="L976" s="3">
        <f>+Tabella2026[[#This Row],[INCIDENZA POPOLAZIONE]]*(PLAFOND/2)</f>
        <v>60319.830240211195</v>
      </c>
      <c r="M976" s="3">
        <f>+IFERROR(Tabella2026[[#This Row],[reddito_2024]]/Tabella2026[[#This Row],[POP_2024]],"")</f>
        <v>20258.305953465264</v>
      </c>
      <c r="N976" s="3">
        <f>+IF(Tabella2026[[#This Row],[REDDITO COMPLESSIVO PROCAPITE]]&lt;media_aggr_reddito_pc,(media_aggr_reddito_pc-Tabella2026[[#This Row],[REDDITO COMPLESSIVO PROCAPITE]]),0)</f>
        <v>0</v>
      </c>
      <c r="O976" s="3">
        <f>+Tabella2026[[#This Row],[DIFFERENZA REDDITO INFERIORE ALLA MEDIA DALLA MEDIA]]*Tabella2026[[#This Row],[POP_2024]]</f>
        <v>0</v>
      </c>
      <c r="P976" s="3">
        <f>+Tabella2026[[#This Row],[POPOLAZIONE PER DIFFERENZA ]]/SUM(Tabella2026[[POPOLAZIONE PER DIFFERENZA ]])</f>
        <v>0</v>
      </c>
      <c r="Q976" s="3">
        <f>+Tabella2026[[#This Row],[INCIDENZA POPOLAZIONE PER DIFFERENZA]]*(PLAFOND-SUM(Tabella2026[CONTRIBUTO SULLA BASE DELLA POPOLAZIONE]))</f>
        <v>0</v>
      </c>
      <c r="R976" s="3">
        <f>+Tabella2026[[#This Row],[CONTRIBUTO SULLA BASE DELLA POPOLAZIONE]]+Tabella2026[[#This Row],[CONTRIBUTO SULLA BASE DEL REDDITO]]</f>
        <v>60319.830240211195</v>
      </c>
      <c r="S976" s="3">
        <f>+Tabella2026[[#This Row],[CONTRIBUTO TOTALE]]/(PLAFOND/N_TESSERE)</f>
        <v>120.63966048042239</v>
      </c>
      <c r="T976" s="3">
        <f>+MAX(CEILING(Tabella2026[[#This Row],[preDEF1]],1),1)</f>
        <v>121</v>
      </c>
      <c r="U976" s="9">
        <f xml:space="preserve"> IF(ROW(Tabella2026[[#This Row],[preDEF2]]) - ROW(Tabella2026[[#Headers],[preDEF2]])&lt;=ABS(SUM(Tabella2026[preDEF2])-N_TESSERE),Tabella2026[[#This Row],[preDEF2]]-1,Tabella2026[[#This Row],[preDEF2]])</f>
        <v>120</v>
      </c>
      <c r="V976" s="21">
        <f>+Tabella2026[[#This Row],[DEF - n. card]]*(PLAFOND/N_TESSERE)</f>
        <v>60000</v>
      </c>
      <c r="W976" s="18"/>
    </row>
    <row r="977" spans="2:23" x14ac:dyDescent="0.25">
      <c r="B977" s="1" t="s">
        <v>1932</v>
      </c>
      <c r="C977" s="2">
        <v>72024</v>
      </c>
      <c r="D977" s="1" t="s">
        <v>1933</v>
      </c>
      <c r="E977" s="1" t="s">
        <v>33</v>
      </c>
      <c r="F977" s="1" t="s">
        <v>32</v>
      </c>
      <c r="G977" s="1" t="s">
        <v>1059</v>
      </c>
      <c r="H977" s="1" t="s">
        <v>15836</v>
      </c>
      <c r="I977" s="5">
        <v>12075</v>
      </c>
      <c r="J977" s="5">
        <v>148323769</v>
      </c>
      <c r="K977" s="3">
        <f>+Tabella2026[[#This Row],[POP_2024]]/SUM(Tabella2026[POP_2024])</f>
        <v>2.0485731887084208E-4</v>
      </c>
      <c r="L977" s="3">
        <f>+Tabella2026[[#This Row],[INCIDENZA POPOLAZIONE]]*(PLAFOND/2)</f>
        <v>60309.841032586752</v>
      </c>
      <c r="M977" s="3">
        <f>+IFERROR(Tabella2026[[#This Row],[reddito_2024]]/Tabella2026[[#This Row],[POP_2024]],"")</f>
        <v>12283.541946169773</v>
      </c>
      <c r="N977" s="3">
        <f>+IF(Tabella2026[[#This Row],[REDDITO COMPLESSIVO PROCAPITE]]&lt;media_aggr_reddito_pc,(media_aggr_reddito_pc-Tabella2026[[#This Row],[REDDITO COMPLESSIVO PROCAPITE]]),0)</f>
        <v>5541.5241164389681</v>
      </c>
      <c r="O977" s="3">
        <f>+Tabella2026[[#This Row],[DIFFERENZA REDDITO INFERIORE ALLA MEDIA DALLA MEDIA]]*Tabella2026[[#This Row],[POP_2024]]</f>
        <v>66913903.706000537</v>
      </c>
      <c r="P977" s="3">
        <f>+Tabella2026[[#This Row],[POPOLAZIONE PER DIFFERENZA ]]/SUM(Tabella2026[[POPOLAZIONE PER DIFFERENZA ]])</f>
        <v>5.9364817966195014E-4</v>
      </c>
      <c r="Q977" s="3">
        <f>+Tabella2026[[#This Row],[INCIDENZA POPOLAZIONE PER DIFFERENZA]]*(PLAFOND-SUM(Tabella2026[CONTRIBUTO SULLA BASE DELLA POPOLAZIONE]))</f>
        <v>174769.57885634407</v>
      </c>
      <c r="R977" s="3">
        <f>+Tabella2026[[#This Row],[CONTRIBUTO SULLA BASE DELLA POPOLAZIONE]]+Tabella2026[[#This Row],[CONTRIBUTO SULLA BASE DEL REDDITO]]</f>
        <v>235079.41988893083</v>
      </c>
      <c r="S977" s="3">
        <f>+Tabella2026[[#This Row],[CONTRIBUTO TOTALE]]/(PLAFOND/N_TESSERE)</f>
        <v>470.15883977786166</v>
      </c>
      <c r="T977" s="3">
        <f>+MAX(CEILING(Tabella2026[[#This Row],[preDEF1]],1),1)</f>
        <v>471</v>
      </c>
      <c r="U977" s="9">
        <f xml:space="preserve"> IF(ROW(Tabella2026[[#This Row],[preDEF2]]) - ROW(Tabella2026[[#Headers],[preDEF2]])&lt;=ABS(SUM(Tabella2026[preDEF2])-N_TESSERE),Tabella2026[[#This Row],[preDEF2]]-1,Tabella2026[[#This Row],[preDEF2]])</f>
        <v>470</v>
      </c>
      <c r="V977" s="21">
        <f>+Tabella2026[[#This Row],[DEF - n. card]]*(PLAFOND/N_TESSERE)</f>
        <v>235000</v>
      </c>
      <c r="W977" s="18"/>
    </row>
    <row r="978" spans="2:23" x14ac:dyDescent="0.25">
      <c r="B978" s="1" t="s">
        <v>2002</v>
      </c>
      <c r="C978" s="2">
        <v>83084</v>
      </c>
      <c r="D978" s="1" t="s">
        <v>2003</v>
      </c>
      <c r="E978" s="1" t="s">
        <v>21</v>
      </c>
      <c r="F978" s="1" t="s">
        <v>42</v>
      </c>
      <c r="G978" s="1" t="s">
        <v>1059</v>
      </c>
      <c r="H978" s="1" t="s">
        <v>15836</v>
      </c>
      <c r="I978" s="5">
        <v>12059</v>
      </c>
      <c r="J978" s="5">
        <v>161577177</v>
      </c>
      <c r="K978" s="3">
        <f>+Tabella2026[[#This Row],[POP_2024]]/SUM(Tabella2026[POP_2024])</f>
        <v>2.0458587231995731E-4</v>
      </c>
      <c r="L978" s="3">
        <f>+Tabella2026[[#This Row],[INCIDENZA POPOLAZIONE]]*(PLAFOND/2)</f>
        <v>60229.927371591191</v>
      </c>
      <c r="M978" s="3">
        <f>+IFERROR(Tabella2026[[#This Row],[reddito_2024]]/Tabella2026[[#This Row],[POP_2024]],"")</f>
        <v>13398.886889460155</v>
      </c>
      <c r="N978" s="3">
        <f>+IF(Tabella2026[[#This Row],[REDDITO COMPLESSIVO PROCAPITE]]&lt;media_aggr_reddito_pc,(media_aggr_reddito_pc-Tabella2026[[#This Row],[REDDITO COMPLESSIVO PROCAPITE]]),0)</f>
        <v>4426.1791731485864</v>
      </c>
      <c r="O978" s="3">
        <f>+Tabella2026[[#This Row],[DIFFERENZA REDDITO INFERIORE ALLA MEDIA DALLA MEDIA]]*Tabella2026[[#This Row],[POP_2024]]</f>
        <v>53375294.648998804</v>
      </c>
      <c r="P978" s="3">
        <f>+Tabella2026[[#This Row],[POPOLAZIONE PER DIFFERENZA ]]/SUM(Tabella2026[[POPOLAZIONE PER DIFFERENZA ]])</f>
        <v>4.7353606279672034E-4</v>
      </c>
      <c r="Q978" s="3">
        <f>+Tabella2026[[#This Row],[INCIDENZA POPOLAZIONE PER DIFFERENZA]]*(PLAFOND-SUM(Tabella2026[CONTRIBUTO SULLA BASE DELLA POPOLAZIONE]))</f>
        <v>139408.66173530795</v>
      </c>
      <c r="R978" s="3">
        <f>+Tabella2026[[#This Row],[CONTRIBUTO SULLA BASE DELLA POPOLAZIONE]]+Tabella2026[[#This Row],[CONTRIBUTO SULLA BASE DEL REDDITO]]</f>
        <v>199638.58910689913</v>
      </c>
      <c r="S978" s="3">
        <f>+Tabella2026[[#This Row],[CONTRIBUTO TOTALE]]/(PLAFOND/N_TESSERE)</f>
        <v>399.27717821379827</v>
      </c>
      <c r="T978" s="3">
        <f>+MAX(CEILING(Tabella2026[[#This Row],[preDEF1]],1),1)</f>
        <v>400</v>
      </c>
      <c r="U978" s="9">
        <f xml:space="preserve"> IF(ROW(Tabella2026[[#This Row],[preDEF2]]) - ROW(Tabella2026[[#Headers],[preDEF2]])&lt;=ABS(SUM(Tabella2026[preDEF2])-N_TESSERE),Tabella2026[[#This Row],[preDEF2]]-1,Tabella2026[[#This Row],[preDEF2]])</f>
        <v>399</v>
      </c>
      <c r="V978" s="21">
        <f>+Tabella2026[[#This Row],[DEF - n. card]]*(PLAFOND/N_TESSERE)</f>
        <v>199500</v>
      </c>
      <c r="W978" s="18"/>
    </row>
    <row r="979" spans="2:23" x14ac:dyDescent="0.25">
      <c r="B979" s="1" t="s">
        <v>1992</v>
      </c>
      <c r="C979" s="2">
        <v>29033</v>
      </c>
      <c r="D979" s="1" t="s">
        <v>1993</v>
      </c>
      <c r="E979" s="1" t="s">
        <v>38</v>
      </c>
      <c r="F979" s="1" t="s">
        <v>314</v>
      </c>
      <c r="G979" s="1" t="s">
        <v>1059</v>
      </c>
      <c r="H979" s="1" t="s">
        <v>15835</v>
      </c>
      <c r="I979" s="5">
        <v>12052</v>
      </c>
      <c r="J979" s="5">
        <v>244112696</v>
      </c>
      <c r="K979" s="3">
        <f>+Tabella2026[[#This Row],[POP_2024]]/SUM(Tabella2026[POP_2024])</f>
        <v>2.0446711445394522E-4</v>
      </c>
      <c r="L979" s="3">
        <f>+Tabella2026[[#This Row],[INCIDENZA POPOLAZIONE]]*(PLAFOND/2)</f>
        <v>60194.965144905633</v>
      </c>
      <c r="M979" s="3">
        <f>+IFERROR(Tabella2026[[#This Row],[reddito_2024]]/Tabella2026[[#This Row],[POP_2024]],"")</f>
        <v>20254.953202787918</v>
      </c>
      <c r="N979" s="3">
        <f>+IF(Tabella2026[[#This Row],[REDDITO COMPLESSIVO PROCAPITE]]&lt;media_aggr_reddito_pc,(media_aggr_reddito_pc-Tabella2026[[#This Row],[REDDITO COMPLESSIVO PROCAPITE]]),0)</f>
        <v>0</v>
      </c>
      <c r="O979" s="3">
        <f>+Tabella2026[[#This Row],[DIFFERENZA REDDITO INFERIORE ALLA MEDIA DALLA MEDIA]]*Tabella2026[[#This Row],[POP_2024]]</f>
        <v>0</v>
      </c>
      <c r="P979" s="3">
        <f>+Tabella2026[[#This Row],[POPOLAZIONE PER DIFFERENZA ]]/SUM(Tabella2026[[POPOLAZIONE PER DIFFERENZA ]])</f>
        <v>0</v>
      </c>
      <c r="Q979" s="3">
        <f>+Tabella2026[[#This Row],[INCIDENZA POPOLAZIONE PER DIFFERENZA]]*(PLAFOND-SUM(Tabella2026[CONTRIBUTO SULLA BASE DELLA POPOLAZIONE]))</f>
        <v>0</v>
      </c>
      <c r="R979" s="3">
        <f>+Tabella2026[[#This Row],[CONTRIBUTO SULLA BASE DELLA POPOLAZIONE]]+Tabella2026[[#This Row],[CONTRIBUTO SULLA BASE DEL REDDITO]]</f>
        <v>60194.965144905633</v>
      </c>
      <c r="S979" s="3">
        <f>+Tabella2026[[#This Row],[CONTRIBUTO TOTALE]]/(PLAFOND/N_TESSERE)</f>
        <v>120.38993028981126</v>
      </c>
      <c r="T979" s="3">
        <f>+MAX(CEILING(Tabella2026[[#This Row],[preDEF1]],1),1)</f>
        <v>121</v>
      </c>
      <c r="U979" s="9">
        <f xml:space="preserve"> IF(ROW(Tabella2026[[#This Row],[preDEF2]]) - ROW(Tabella2026[[#Headers],[preDEF2]])&lt;=ABS(SUM(Tabella2026[preDEF2])-N_TESSERE),Tabella2026[[#This Row],[preDEF2]]-1,Tabella2026[[#This Row],[preDEF2]])</f>
        <v>120</v>
      </c>
      <c r="V979" s="21">
        <f>+Tabella2026[[#This Row],[DEF - n. card]]*(PLAFOND/N_TESSERE)</f>
        <v>60000</v>
      </c>
      <c r="W979" s="18"/>
    </row>
    <row r="980" spans="2:23" x14ac:dyDescent="0.25">
      <c r="B980" s="1" t="s">
        <v>1958</v>
      </c>
      <c r="C980" s="2">
        <v>2016</v>
      </c>
      <c r="D980" s="1" t="s">
        <v>1959</v>
      </c>
      <c r="E980" s="1" t="s">
        <v>18</v>
      </c>
      <c r="F980" s="1" t="s">
        <v>381</v>
      </c>
      <c r="G980" s="1" t="s">
        <v>1059</v>
      </c>
      <c r="H980" s="1" t="s">
        <v>15835</v>
      </c>
      <c r="I980" s="5">
        <v>12031</v>
      </c>
      <c r="J980" s="5">
        <v>270946863</v>
      </c>
      <c r="K980" s="3">
        <f>+Tabella2026[[#This Row],[POP_2024]]/SUM(Tabella2026[POP_2024])</f>
        <v>2.0411084085590899E-4</v>
      </c>
      <c r="L980" s="3">
        <f>+Tabella2026[[#This Row],[INCIDENZA POPOLAZIONE]]*(PLAFOND/2)</f>
        <v>60090.078464848964</v>
      </c>
      <c r="M980" s="3">
        <f>+IFERROR(Tabella2026[[#This Row],[reddito_2024]]/Tabella2026[[#This Row],[POP_2024]],"")</f>
        <v>22520.726706009475</v>
      </c>
      <c r="N980" s="3">
        <f>+IF(Tabella2026[[#This Row],[REDDITO COMPLESSIVO PROCAPITE]]&lt;media_aggr_reddito_pc,(media_aggr_reddito_pc-Tabella2026[[#This Row],[REDDITO COMPLESSIVO PROCAPITE]]),0)</f>
        <v>0</v>
      </c>
      <c r="O980" s="3">
        <f>+Tabella2026[[#This Row],[DIFFERENZA REDDITO INFERIORE ALLA MEDIA DALLA MEDIA]]*Tabella2026[[#This Row],[POP_2024]]</f>
        <v>0</v>
      </c>
      <c r="P980" s="3">
        <f>+Tabella2026[[#This Row],[POPOLAZIONE PER DIFFERENZA ]]/SUM(Tabella2026[[POPOLAZIONE PER DIFFERENZA ]])</f>
        <v>0</v>
      </c>
      <c r="Q980" s="3">
        <f>+Tabella2026[[#This Row],[INCIDENZA POPOLAZIONE PER DIFFERENZA]]*(PLAFOND-SUM(Tabella2026[CONTRIBUTO SULLA BASE DELLA POPOLAZIONE]))</f>
        <v>0</v>
      </c>
      <c r="R980" s="3">
        <f>+Tabella2026[[#This Row],[CONTRIBUTO SULLA BASE DELLA POPOLAZIONE]]+Tabella2026[[#This Row],[CONTRIBUTO SULLA BASE DEL REDDITO]]</f>
        <v>60090.078464848964</v>
      </c>
      <c r="S980" s="3">
        <f>+Tabella2026[[#This Row],[CONTRIBUTO TOTALE]]/(PLAFOND/N_TESSERE)</f>
        <v>120.18015692969793</v>
      </c>
      <c r="T980" s="3">
        <f>+MAX(CEILING(Tabella2026[[#This Row],[preDEF1]],1),1)</f>
        <v>121</v>
      </c>
      <c r="U980" s="9">
        <f xml:space="preserve"> IF(ROW(Tabella2026[[#This Row],[preDEF2]]) - ROW(Tabella2026[[#Headers],[preDEF2]])&lt;=ABS(SUM(Tabella2026[preDEF2])-N_TESSERE),Tabella2026[[#This Row],[preDEF2]]-1,Tabella2026[[#This Row],[preDEF2]])</f>
        <v>120</v>
      </c>
      <c r="V980" s="21">
        <f>+Tabella2026[[#This Row],[DEF - n. card]]*(PLAFOND/N_TESSERE)</f>
        <v>60000</v>
      </c>
      <c r="W980" s="18"/>
    </row>
    <row r="981" spans="2:23" x14ac:dyDescent="0.25">
      <c r="B981" s="1" t="s">
        <v>1974</v>
      </c>
      <c r="C981" s="2">
        <v>58088</v>
      </c>
      <c r="D981" s="1" t="s">
        <v>1975</v>
      </c>
      <c r="E981" s="1" t="s">
        <v>8</v>
      </c>
      <c r="F981" s="1" t="s">
        <v>7</v>
      </c>
      <c r="G981" s="1" t="s">
        <v>1059</v>
      </c>
      <c r="H981" s="1" t="s">
        <v>15834</v>
      </c>
      <c r="I981" s="5">
        <v>12030</v>
      </c>
      <c r="J981" s="5">
        <v>190623051</v>
      </c>
      <c r="K981" s="3">
        <f>+Tabella2026[[#This Row],[POP_2024]]/SUM(Tabella2026[POP_2024])</f>
        <v>2.0409387544647868E-4</v>
      </c>
      <c r="L981" s="3">
        <f>+Tabella2026[[#This Row],[INCIDENZA POPOLAZIONE]]*(PLAFOND/2)</f>
        <v>60085.083861036743</v>
      </c>
      <c r="M981" s="3">
        <f>+IFERROR(Tabella2026[[#This Row],[reddito_2024]]/Tabella2026[[#This Row],[POP_2024]],"")</f>
        <v>15845.640149625935</v>
      </c>
      <c r="N981" s="3">
        <f>+IF(Tabella2026[[#This Row],[REDDITO COMPLESSIVO PROCAPITE]]&lt;media_aggr_reddito_pc,(media_aggr_reddito_pc-Tabella2026[[#This Row],[REDDITO COMPLESSIVO PROCAPITE]]),0)</f>
        <v>1979.425912982806</v>
      </c>
      <c r="O981" s="3">
        <f>+Tabella2026[[#This Row],[DIFFERENZA REDDITO INFERIORE ALLA MEDIA DALLA MEDIA]]*Tabella2026[[#This Row],[POP_2024]]</f>
        <v>23812493.733183157</v>
      </c>
      <c r="P981" s="3">
        <f>+Tabella2026[[#This Row],[POPOLAZIONE PER DIFFERENZA ]]/SUM(Tabella2026[[POPOLAZIONE PER DIFFERENZA ]])</f>
        <v>2.1126018323525342E-4</v>
      </c>
      <c r="Q981" s="3">
        <f>+Tabella2026[[#This Row],[INCIDENZA POPOLAZIONE PER DIFFERENZA]]*(PLAFOND-SUM(Tabella2026[CONTRIBUTO SULLA BASE DELLA POPOLAZIONE]))</f>
        <v>62194.839499321432</v>
      </c>
      <c r="R981" s="3">
        <f>+Tabella2026[[#This Row],[CONTRIBUTO SULLA BASE DELLA POPOLAZIONE]]+Tabella2026[[#This Row],[CONTRIBUTO SULLA BASE DEL REDDITO]]</f>
        <v>122279.92336035817</v>
      </c>
      <c r="S981" s="3">
        <f>+Tabella2026[[#This Row],[CONTRIBUTO TOTALE]]/(PLAFOND/N_TESSERE)</f>
        <v>244.55984672071634</v>
      </c>
      <c r="T981" s="3">
        <f>+MAX(CEILING(Tabella2026[[#This Row],[preDEF1]],1),1)</f>
        <v>245</v>
      </c>
      <c r="U981" s="9">
        <f xml:space="preserve"> IF(ROW(Tabella2026[[#This Row],[preDEF2]]) - ROW(Tabella2026[[#Headers],[preDEF2]])&lt;=ABS(SUM(Tabella2026[preDEF2])-N_TESSERE),Tabella2026[[#This Row],[preDEF2]]-1,Tabella2026[[#This Row],[preDEF2]])</f>
        <v>244</v>
      </c>
      <c r="V981" s="21">
        <f>+Tabella2026[[#This Row],[DEF - n. card]]*(PLAFOND/N_TESSERE)</f>
        <v>122000</v>
      </c>
      <c r="W981" s="18"/>
    </row>
    <row r="982" spans="2:23" x14ac:dyDescent="0.25">
      <c r="B982" s="1" t="s">
        <v>2030</v>
      </c>
      <c r="C982" s="2">
        <v>67044</v>
      </c>
      <c r="D982" s="1" t="s">
        <v>2031</v>
      </c>
      <c r="E982" s="1" t="s">
        <v>96</v>
      </c>
      <c r="F982" s="1" t="s">
        <v>298</v>
      </c>
      <c r="G982" s="1" t="s">
        <v>1059</v>
      </c>
      <c r="H982" s="1" t="s">
        <v>15836</v>
      </c>
      <c r="I982" s="5">
        <v>12029</v>
      </c>
      <c r="J982" s="5">
        <v>193193132</v>
      </c>
      <c r="K982" s="3">
        <f>+Tabella2026[[#This Row],[POP_2024]]/SUM(Tabella2026[POP_2024])</f>
        <v>2.0407691003704838E-4</v>
      </c>
      <c r="L982" s="3">
        <f>+Tabella2026[[#This Row],[INCIDENZA POPOLAZIONE]]*(PLAFOND/2)</f>
        <v>60080.089257224514</v>
      </c>
      <c r="M982" s="3">
        <f>+IFERROR(Tabella2026[[#This Row],[reddito_2024]]/Tabella2026[[#This Row],[POP_2024]],"")</f>
        <v>16060.614514922272</v>
      </c>
      <c r="N982" s="3">
        <f>+IF(Tabella2026[[#This Row],[REDDITO COMPLESSIVO PROCAPITE]]&lt;media_aggr_reddito_pc,(media_aggr_reddito_pc-Tabella2026[[#This Row],[REDDITO COMPLESSIVO PROCAPITE]]),0)</f>
        <v>1764.451547686469</v>
      </c>
      <c r="O982" s="3">
        <f>+Tabella2026[[#This Row],[DIFFERENZA REDDITO INFERIORE ALLA MEDIA DALLA MEDIA]]*Tabella2026[[#This Row],[POP_2024]]</f>
        <v>21224587.667120535</v>
      </c>
      <c r="P982" s="3">
        <f>+Tabella2026[[#This Row],[POPOLAZIONE PER DIFFERENZA ]]/SUM(Tabella2026[[POPOLAZIONE PER DIFFERENZA ]])</f>
        <v>1.8830074371421971E-4</v>
      </c>
      <c r="Q982" s="3">
        <f>+Tabella2026[[#This Row],[INCIDENZA POPOLAZIONE PER DIFFERENZA]]*(PLAFOND-SUM(Tabella2026[CONTRIBUTO SULLA BASE DELLA POPOLAZIONE]))</f>
        <v>55435.597723908722</v>
      </c>
      <c r="R982" s="3">
        <f>+Tabella2026[[#This Row],[CONTRIBUTO SULLA BASE DELLA POPOLAZIONE]]+Tabella2026[[#This Row],[CONTRIBUTO SULLA BASE DEL REDDITO]]</f>
        <v>115515.68698113324</v>
      </c>
      <c r="S982" s="3">
        <f>+Tabella2026[[#This Row],[CONTRIBUTO TOTALE]]/(PLAFOND/N_TESSERE)</f>
        <v>231.03137396226649</v>
      </c>
      <c r="T982" s="3">
        <f>+MAX(CEILING(Tabella2026[[#This Row],[preDEF1]],1),1)</f>
        <v>232</v>
      </c>
      <c r="U982" s="9">
        <f xml:space="preserve"> IF(ROW(Tabella2026[[#This Row],[preDEF2]]) - ROW(Tabella2026[[#Headers],[preDEF2]])&lt;=ABS(SUM(Tabella2026[preDEF2])-N_TESSERE),Tabella2026[[#This Row],[preDEF2]]-1,Tabella2026[[#This Row],[preDEF2]])</f>
        <v>231</v>
      </c>
      <c r="V982" s="21">
        <f>+Tabella2026[[#This Row],[DEF - n. card]]*(PLAFOND/N_TESSERE)</f>
        <v>115500</v>
      </c>
      <c r="W982" s="18"/>
    </row>
    <row r="983" spans="2:23" x14ac:dyDescent="0.25">
      <c r="B983" s="1" t="s">
        <v>2018</v>
      </c>
      <c r="C983" s="2">
        <v>48054</v>
      </c>
      <c r="D983" s="1" t="s">
        <v>2019</v>
      </c>
      <c r="E983" s="1" t="s">
        <v>30</v>
      </c>
      <c r="F983" s="1" t="s">
        <v>29</v>
      </c>
      <c r="G983" s="1" t="s">
        <v>1059</v>
      </c>
      <c r="H983" s="1" t="s">
        <v>15834</v>
      </c>
      <c r="I983" s="5">
        <v>11977</v>
      </c>
      <c r="J983" s="5">
        <v>251578478</v>
      </c>
      <c r="K983" s="3">
        <f>+Tabella2026[[#This Row],[POP_2024]]/SUM(Tabella2026[POP_2024])</f>
        <v>2.0319470874667292E-4</v>
      </c>
      <c r="L983" s="3">
        <f>+Tabella2026[[#This Row],[INCIDENZA POPOLAZIONE]]*(PLAFOND/2)</f>
        <v>59820.369858988946</v>
      </c>
      <c r="M983" s="3">
        <f>+IFERROR(Tabella2026[[#This Row],[reddito_2024]]/Tabella2026[[#This Row],[POP_2024]],"")</f>
        <v>21005.133004926109</v>
      </c>
      <c r="N983" s="3">
        <f>+IF(Tabella2026[[#This Row],[REDDITO COMPLESSIVO PROCAPITE]]&lt;media_aggr_reddito_pc,(media_aggr_reddito_pc-Tabella2026[[#This Row],[REDDITO COMPLESSIVO PROCAPITE]]),0)</f>
        <v>0</v>
      </c>
      <c r="O983" s="3">
        <f>+Tabella2026[[#This Row],[DIFFERENZA REDDITO INFERIORE ALLA MEDIA DALLA MEDIA]]*Tabella2026[[#This Row],[POP_2024]]</f>
        <v>0</v>
      </c>
      <c r="P983" s="3">
        <f>+Tabella2026[[#This Row],[POPOLAZIONE PER DIFFERENZA ]]/SUM(Tabella2026[[POPOLAZIONE PER DIFFERENZA ]])</f>
        <v>0</v>
      </c>
      <c r="Q983" s="3">
        <f>+Tabella2026[[#This Row],[INCIDENZA POPOLAZIONE PER DIFFERENZA]]*(PLAFOND-SUM(Tabella2026[CONTRIBUTO SULLA BASE DELLA POPOLAZIONE]))</f>
        <v>0</v>
      </c>
      <c r="R983" s="3">
        <f>+Tabella2026[[#This Row],[CONTRIBUTO SULLA BASE DELLA POPOLAZIONE]]+Tabella2026[[#This Row],[CONTRIBUTO SULLA BASE DEL REDDITO]]</f>
        <v>59820.369858988946</v>
      </c>
      <c r="S983" s="3">
        <f>+Tabella2026[[#This Row],[CONTRIBUTO TOTALE]]/(PLAFOND/N_TESSERE)</f>
        <v>119.64073971797789</v>
      </c>
      <c r="T983" s="3">
        <f>+MAX(CEILING(Tabella2026[[#This Row],[preDEF1]],1),1)</f>
        <v>120</v>
      </c>
      <c r="U983" s="9">
        <f xml:space="preserve"> IF(ROW(Tabella2026[[#This Row],[preDEF2]]) - ROW(Tabella2026[[#Headers],[preDEF2]])&lt;=ABS(SUM(Tabella2026[preDEF2])-N_TESSERE),Tabella2026[[#This Row],[preDEF2]]-1,Tabella2026[[#This Row],[preDEF2]])</f>
        <v>119</v>
      </c>
      <c r="V983" s="21">
        <f>+Tabella2026[[#This Row],[DEF - n. card]]*(PLAFOND/N_TESSERE)</f>
        <v>59500</v>
      </c>
      <c r="W983" s="18"/>
    </row>
    <row r="984" spans="2:23" x14ac:dyDescent="0.25">
      <c r="B984" s="1" t="s">
        <v>2050</v>
      </c>
      <c r="C984" s="2">
        <v>15250</v>
      </c>
      <c r="D984" s="1" t="s">
        <v>2051</v>
      </c>
      <c r="E984" s="1" t="s">
        <v>12</v>
      </c>
      <c r="F984" s="1" t="s">
        <v>11</v>
      </c>
      <c r="G984" s="1" t="s">
        <v>1059</v>
      </c>
      <c r="H984" s="1" t="s">
        <v>15835</v>
      </c>
      <c r="I984" s="5">
        <v>11970</v>
      </c>
      <c r="J984" s="5">
        <v>178623078</v>
      </c>
      <c r="K984" s="3">
        <f>+Tabella2026[[#This Row],[POP_2024]]/SUM(Tabella2026[POP_2024])</f>
        <v>2.0307595088066082E-4</v>
      </c>
      <c r="L984" s="3">
        <f>+Tabella2026[[#This Row],[INCIDENZA POPOLAZIONE]]*(PLAFOND/2)</f>
        <v>59785.407632303388</v>
      </c>
      <c r="M984" s="3">
        <f>+IFERROR(Tabella2026[[#This Row],[reddito_2024]]/Tabella2026[[#This Row],[POP_2024]],"")</f>
        <v>14922.562907268171</v>
      </c>
      <c r="N984" s="3">
        <f>+IF(Tabella2026[[#This Row],[REDDITO COMPLESSIVO PROCAPITE]]&lt;media_aggr_reddito_pc,(media_aggr_reddito_pc-Tabella2026[[#This Row],[REDDITO COMPLESSIVO PROCAPITE]]),0)</f>
        <v>2902.5031553405697</v>
      </c>
      <c r="O984" s="3">
        <f>+Tabella2026[[#This Row],[DIFFERENZA REDDITO INFERIORE ALLA MEDIA DALLA MEDIA]]*Tabella2026[[#This Row],[POP_2024]]</f>
        <v>34742962.769426621</v>
      </c>
      <c r="P984" s="3">
        <f>+Tabella2026[[#This Row],[POPOLAZIONE PER DIFFERENZA ]]/SUM(Tabella2026[[POPOLAZIONE PER DIFFERENZA ]])</f>
        <v>3.0823334855418778E-4</v>
      </c>
      <c r="Q984" s="3">
        <f>+Tabella2026[[#This Row],[INCIDENZA POPOLAZIONE PER DIFFERENZA]]*(PLAFOND-SUM(Tabella2026[CONTRIBUTO SULLA BASE DELLA POPOLAZIONE]))</f>
        <v>90743.666639341827</v>
      </c>
      <c r="R984" s="3">
        <f>+Tabella2026[[#This Row],[CONTRIBUTO SULLA BASE DELLA POPOLAZIONE]]+Tabella2026[[#This Row],[CONTRIBUTO SULLA BASE DEL REDDITO]]</f>
        <v>150529.07427164522</v>
      </c>
      <c r="S984" s="3">
        <f>+Tabella2026[[#This Row],[CONTRIBUTO TOTALE]]/(PLAFOND/N_TESSERE)</f>
        <v>301.05814854329043</v>
      </c>
      <c r="T984" s="3">
        <f>+MAX(CEILING(Tabella2026[[#This Row],[preDEF1]],1),1)</f>
        <v>302</v>
      </c>
      <c r="U984" s="9">
        <f xml:space="preserve"> IF(ROW(Tabella2026[[#This Row],[preDEF2]]) - ROW(Tabella2026[[#Headers],[preDEF2]])&lt;=ABS(SUM(Tabella2026[preDEF2])-N_TESSERE),Tabella2026[[#This Row],[preDEF2]]-1,Tabella2026[[#This Row],[preDEF2]])</f>
        <v>301</v>
      </c>
      <c r="V984" s="21">
        <f>+Tabella2026[[#This Row],[DEF - n. card]]*(PLAFOND/N_TESSERE)</f>
        <v>150500</v>
      </c>
      <c r="W984" s="18"/>
    </row>
    <row r="985" spans="2:23" x14ac:dyDescent="0.25">
      <c r="B985" s="1" t="s">
        <v>1962</v>
      </c>
      <c r="C985" s="2">
        <v>64101</v>
      </c>
      <c r="D985" s="1" t="s">
        <v>1963</v>
      </c>
      <c r="E985" s="1" t="s">
        <v>15</v>
      </c>
      <c r="F985" s="1" t="s">
        <v>290</v>
      </c>
      <c r="G985" s="1" t="s">
        <v>1059</v>
      </c>
      <c r="H985" s="1" t="s">
        <v>15836</v>
      </c>
      <c r="I985" s="5">
        <v>11957</v>
      </c>
      <c r="J985" s="5">
        <v>133381557</v>
      </c>
      <c r="K985" s="3">
        <f>+Tabella2026[[#This Row],[POP_2024]]/SUM(Tabella2026[POP_2024])</f>
        <v>2.0285540055806696E-4</v>
      </c>
      <c r="L985" s="3">
        <f>+Tabella2026[[#This Row],[INCIDENZA POPOLAZIONE]]*(PLAFOND/2)</f>
        <v>59720.477782744492</v>
      </c>
      <c r="M985" s="3">
        <f>+IFERROR(Tabella2026[[#This Row],[reddito_2024]]/Tabella2026[[#This Row],[POP_2024]],"")</f>
        <v>11155.102199548382</v>
      </c>
      <c r="N985" s="3">
        <f>+IF(Tabella2026[[#This Row],[REDDITO COMPLESSIVO PROCAPITE]]&lt;media_aggr_reddito_pc,(media_aggr_reddito_pc-Tabella2026[[#This Row],[REDDITO COMPLESSIVO PROCAPITE]]),0)</f>
        <v>6669.9638630603586</v>
      </c>
      <c r="O985" s="3">
        <f>+Tabella2026[[#This Row],[DIFFERENZA REDDITO INFERIORE ALLA MEDIA DALLA MEDIA]]*Tabella2026[[#This Row],[POP_2024]]</f>
        <v>79752757.910612702</v>
      </c>
      <c r="P985" s="3">
        <f>+Tabella2026[[#This Row],[POPOLAZIONE PER DIFFERENZA ]]/SUM(Tabella2026[[POPOLAZIONE PER DIFFERENZA ]])</f>
        <v>7.0755219669555358E-4</v>
      </c>
      <c r="Q985" s="3">
        <f>+Tabella2026[[#This Row],[INCIDENZA POPOLAZIONE PER DIFFERENZA]]*(PLAFOND-SUM(Tabella2026[CONTRIBUTO SULLA BASE DELLA POPOLAZIONE]))</f>
        <v>208302.83604302429</v>
      </c>
      <c r="R985" s="3">
        <f>+Tabella2026[[#This Row],[CONTRIBUTO SULLA BASE DELLA POPOLAZIONE]]+Tabella2026[[#This Row],[CONTRIBUTO SULLA BASE DEL REDDITO]]</f>
        <v>268023.31382576877</v>
      </c>
      <c r="S985" s="3">
        <f>+Tabella2026[[#This Row],[CONTRIBUTO TOTALE]]/(PLAFOND/N_TESSERE)</f>
        <v>536.04662765153751</v>
      </c>
      <c r="T985" s="3">
        <f>+MAX(CEILING(Tabella2026[[#This Row],[preDEF1]],1),1)</f>
        <v>537</v>
      </c>
      <c r="U985" s="9">
        <f xml:space="preserve"> IF(ROW(Tabella2026[[#This Row],[preDEF2]]) - ROW(Tabella2026[[#Headers],[preDEF2]])&lt;=ABS(SUM(Tabella2026[preDEF2])-N_TESSERE),Tabella2026[[#This Row],[preDEF2]]-1,Tabella2026[[#This Row],[preDEF2]])</f>
        <v>536</v>
      </c>
      <c r="V985" s="21">
        <f>+Tabella2026[[#This Row],[DEF - n. card]]*(PLAFOND/N_TESSERE)</f>
        <v>268000</v>
      </c>
      <c r="W985" s="18"/>
    </row>
    <row r="986" spans="2:23" x14ac:dyDescent="0.25">
      <c r="B986" s="1" t="s">
        <v>1986</v>
      </c>
      <c r="C986" s="2">
        <v>48053</v>
      </c>
      <c r="D986" s="1" t="s">
        <v>1987</v>
      </c>
      <c r="E986" s="1" t="s">
        <v>30</v>
      </c>
      <c r="F986" s="1" t="s">
        <v>29</v>
      </c>
      <c r="G986" s="1" t="s">
        <v>1059</v>
      </c>
      <c r="H986" s="1" t="s">
        <v>15834</v>
      </c>
      <c r="I986" s="5">
        <v>11952</v>
      </c>
      <c r="J986" s="5">
        <v>236547764</v>
      </c>
      <c r="K986" s="3">
        <f>+Tabella2026[[#This Row],[POP_2024]]/SUM(Tabella2026[POP_2024])</f>
        <v>2.0277057351091547E-4</v>
      </c>
      <c r="L986" s="3">
        <f>+Tabella2026[[#This Row],[INCIDENZA POPOLAZIONE]]*(PLAFOND/2)</f>
        <v>59695.504763683384</v>
      </c>
      <c r="M986" s="3">
        <f>+IFERROR(Tabella2026[[#This Row],[reddito_2024]]/Tabella2026[[#This Row],[POP_2024]],"")</f>
        <v>19791.479585006695</v>
      </c>
      <c r="N986" s="3">
        <f>+IF(Tabella2026[[#This Row],[REDDITO COMPLESSIVO PROCAPITE]]&lt;media_aggr_reddito_pc,(media_aggr_reddito_pc-Tabella2026[[#This Row],[REDDITO COMPLESSIVO PROCAPITE]]),0)</f>
        <v>0</v>
      </c>
      <c r="O986" s="3">
        <f>+Tabella2026[[#This Row],[DIFFERENZA REDDITO INFERIORE ALLA MEDIA DALLA MEDIA]]*Tabella2026[[#This Row],[POP_2024]]</f>
        <v>0</v>
      </c>
      <c r="P986" s="3">
        <f>+Tabella2026[[#This Row],[POPOLAZIONE PER DIFFERENZA ]]/SUM(Tabella2026[[POPOLAZIONE PER DIFFERENZA ]])</f>
        <v>0</v>
      </c>
      <c r="Q986" s="3">
        <f>+Tabella2026[[#This Row],[INCIDENZA POPOLAZIONE PER DIFFERENZA]]*(PLAFOND-SUM(Tabella2026[CONTRIBUTO SULLA BASE DELLA POPOLAZIONE]))</f>
        <v>0</v>
      </c>
      <c r="R986" s="3">
        <f>+Tabella2026[[#This Row],[CONTRIBUTO SULLA BASE DELLA POPOLAZIONE]]+Tabella2026[[#This Row],[CONTRIBUTO SULLA BASE DEL REDDITO]]</f>
        <v>59695.504763683384</v>
      </c>
      <c r="S986" s="3">
        <f>+Tabella2026[[#This Row],[CONTRIBUTO TOTALE]]/(PLAFOND/N_TESSERE)</f>
        <v>119.39100952736676</v>
      </c>
      <c r="T986" s="3">
        <f>+MAX(CEILING(Tabella2026[[#This Row],[preDEF1]],1),1)</f>
        <v>120</v>
      </c>
      <c r="U986" s="9">
        <f xml:space="preserve"> IF(ROW(Tabella2026[[#This Row],[preDEF2]]) - ROW(Tabella2026[[#Headers],[preDEF2]])&lt;=ABS(SUM(Tabella2026[preDEF2])-N_TESSERE),Tabella2026[[#This Row],[preDEF2]]-1,Tabella2026[[#This Row],[preDEF2]])</f>
        <v>119</v>
      </c>
      <c r="V986" s="21">
        <f>+Tabella2026[[#This Row],[DEF - n. card]]*(PLAFOND/N_TESSERE)</f>
        <v>59500</v>
      </c>
      <c r="W986" s="18"/>
    </row>
    <row r="987" spans="2:23" x14ac:dyDescent="0.25">
      <c r="B987" s="1" t="s">
        <v>2044</v>
      </c>
      <c r="C987" s="2">
        <v>51004</v>
      </c>
      <c r="D987" s="1" t="s">
        <v>2045</v>
      </c>
      <c r="E987" s="1" t="s">
        <v>30</v>
      </c>
      <c r="F987" s="1" t="s">
        <v>125</v>
      </c>
      <c r="G987" s="1" t="s">
        <v>1059</v>
      </c>
      <c r="H987" s="1" t="s">
        <v>15834</v>
      </c>
      <c r="I987" s="5">
        <v>11930</v>
      </c>
      <c r="J987" s="5">
        <v>222391357</v>
      </c>
      <c r="K987" s="3">
        <f>+Tabella2026[[#This Row],[POP_2024]]/SUM(Tabella2026[POP_2024])</f>
        <v>2.0239733450344894E-4</v>
      </c>
      <c r="L987" s="3">
        <f>+Tabella2026[[#This Row],[INCIDENZA POPOLAZIONE]]*(PLAFOND/2)</f>
        <v>59585.623479814487</v>
      </c>
      <c r="M987" s="3">
        <f>+IFERROR(Tabella2026[[#This Row],[reddito_2024]]/Tabella2026[[#This Row],[POP_2024]],"")</f>
        <v>18641.354316848283</v>
      </c>
      <c r="N987" s="3">
        <f>+IF(Tabella2026[[#This Row],[REDDITO COMPLESSIVO PROCAPITE]]&lt;media_aggr_reddito_pc,(media_aggr_reddito_pc-Tabella2026[[#This Row],[REDDITO COMPLESSIVO PROCAPITE]]),0)</f>
        <v>0</v>
      </c>
      <c r="O987" s="3">
        <f>+Tabella2026[[#This Row],[DIFFERENZA REDDITO INFERIORE ALLA MEDIA DALLA MEDIA]]*Tabella2026[[#This Row],[POP_2024]]</f>
        <v>0</v>
      </c>
      <c r="P987" s="3">
        <f>+Tabella2026[[#This Row],[POPOLAZIONE PER DIFFERENZA ]]/SUM(Tabella2026[[POPOLAZIONE PER DIFFERENZA ]])</f>
        <v>0</v>
      </c>
      <c r="Q987" s="3">
        <f>+Tabella2026[[#This Row],[INCIDENZA POPOLAZIONE PER DIFFERENZA]]*(PLAFOND-SUM(Tabella2026[CONTRIBUTO SULLA BASE DELLA POPOLAZIONE]))</f>
        <v>0</v>
      </c>
      <c r="R987" s="3">
        <f>+Tabella2026[[#This Row],[CONTRIBUTO SULLA BASE DELLA POPOLAZIONE]]+Tabella2026[[#This Row],[CONTRIBUTO SULLA BASE DEL REDDITO]]</f>
        <v>59585.623479814487</v>
      </c>
      <c r="S987" s="3">
        <f>+Tabella2026[[#This Row],[CONTRIBUTO TOTALE]]/(PLAFOND/N_TESSERE)</f>
        <v>119.17124695962897</v>
      </c>
      <c r="T987" s="3">
        <f>+MAX(CEILING(Tabella2026[[#This Row],[preDEF1]],1),1)</f>
        <v>120</v>
      </c>
      <c r="U987" s="9">
        <f xml:space="preserve"> IF(ROW(Tabella2026[[#This Row],[preDEF2]]) - ROW(Tabella2026[[#Headers],[preDEF2]])&lt;=ABS(SUM(Tabella2026[preDEF2])-N_TESSERE),Tabella2026[[#This Row],[preDEF2]]-1,Tabella2026[[#This Row],[preDEF2]])</f>
        <v>119</v>
      </c>
      <c r="V987" s="21">
        <f>+Tabella2026[[#This Row],[DEF - n. card]]*(PLAFOND/N_TESSERE)</f>
        <v>59500</v>
      </c>
      <c r="W987" s="18"/>
    </row>
    <row r="988" spans="2:23" x14ac:dyDescent="0.25">
      <c r="B988" s="1" t="s">
        <v>2000</v>
      </c>
      <c r="C988" s="2">
        <v>77003</v>
      </c>
      <c r="D988" s="1" t="s">
        <v>2001</v>
      </c>
      <c r="E988" s="1" t="s">
        <v>213</v>
      </c>
      <c r="F988" s="1" t="s">
        <v>237</v>
      </c>
      <c r="G988" s="1" t="s">
        <v>1059</v>
      </c>
      <c r="H988" s="1" t="s">
        <v>15836</v>
      </c>
      <c r="I988" s="5">
        <v>11906</v>
      </c>
      <c r="J988" s="5">
        <v>142605787</v>
      </c>
      <c r="K988" s="3">
        <f>+Tabella2026[[#This Row],[POP_2024]]/SUM(Tabella2026[POP_2024])</f>
        <v>2.019901646771218E-4</v>
      </c>
      <c r="L988" s="3">
        <f>+Tabella2026[[#This Row],[INCIDENZA POPOLAZIONE]]*(PLAFOND/2)</f>
        <v>59465.752988321154</v>
      </c>
      <c r="M988" s="3">
        <f>+IFERROR(Tabella2026[[#This Row],[reddito_2024]]/Tabella2026[[#This Row],[POP_2024]],"")</f>
        <v>11977.640433394927</v>
      </c>
      <c r="N988" s="3">
        <f>+IF(Tabella2026[[#This Row],[REDDITO COMPLESSIVO PROCAPITE]]&lt;media_aggr_reddito_pc,(media_aggr_reddito_pc-Tabella2026[[#This Row],[REDDITO COMPLESSIVO PROCAPITE]]),0)</f>
        <v>5847.4256292138143</v>
      </c>
      <c r="O988" s="3">
        <f>+Tabella2026[[#This Row],[DIFFERENZA REDDITO INFERIORE ALLA MEDIA DALLA MEDIA]]*Tabella2026[[#This Row],[POP_2024]]</f>
        <v>69619449.54141967</v>
      </c>
      <c r="P988" s="3">
        <f>+Tabella2026[[#This Row],[POPOLAZIONE PER DIFFERENZA ]]/SUM(Tabella2026[[POPOLAZIONE PER DIFFERENZA ]])</f>
        <v>6.1765129816547439E-4</v>
      </c>
      <c r="Q988" s="3">
        <f>+Tabella2026[[#This Row],[INCIDENZA POPOLAZIONE PER DIFFERENZA]]*(PLAFOND-SUM(Tabella2026[CONTRIBUTO SULLA BASE DELLA POPOLAZIONE]))</f>
        <v>181836.07894144277</v>
      </c>
      <c r="R988" s="3">
        <f>+Tabella2026[[#This Row],[CONTRIBUTO SULLA BASE DELLA POPOLAZIONE]]+Tabella2026[[#This Row],[CONTRIBUTO SULLA BASE DEL REDDITO]]</f>
        <v>241301.83192976392</v>
      </c>
      <c r="S988" s="3">
        <f>+Tabella2026[[#This Row],[CONTRIBUTO TOTALE]]/(PLAFOND/N_TESSERE)</f>
        <v>482.60366385952784</v>
      </c>
      <c r="T988" s="3">
        <f>+MAX(CEILING(Tabella2026[[#This Row],[preDEF1]],1),1)</f>
        <v>483</v>
      </c>
      <c r="U988" s="9">
        <f xml:space="preserve"> IF(ROW(Tabella2026[[#This Row],[preDEF2]]) - ROW(Tabella2026[[#Headers],[preDEF2]])&lt;=ABS(SUM(Tabella2026[preDEF2])-N_TESSERE),Tabella2026[[#This Row],[preDEF2]]-1,Tabella2026[[#This Row],[preDEF2]])</f>
        <v>482</v>
      </c>
      <c r="V988" s="21">
        <f>+Tabella2026[[#This Row],[DEF - n. card]]*(PLAFOND/N_TESSERE)</f>
        <v>241000</v>
      </c>
      <c r="W988" s="18"/>
    </row>
    <row r="989" spans="2:23" x14ac:dyDescent="0.25">
      <c r="B989" s="1" t="s">
        <v>2100</v>
      </c>
      <c r="C989" s="2">
        <v>16170</v>
      </c>
      <c r="D989" s="1" t="s">
        <v>2101</v>
      </c>
      <c r="E989" s="1" t="s">
        <v>12</v>
      </c>
      <c r="F989" s="1" t="s">
        <v>93</v>
      </c>
      <c r="G989" s="1" t="s">
        <v>1059</v>
      </c>
      <c r="H989" s="1" t="s">
        <v>15835</v>
      </c>
      <c r="I989" s="5">
        <v>11906</v>
      </c>
      <c r="J989" s="5">
        <v>228155234</v>
      </c>
      <c r="K989" s="3">
        <f>+Tabella2026[[#This Row],[POP_2024]]/SUM(Tabella2026[POP_2024])</f>
        <v>2.019901646771218E-4</v>
      </c>
      <c r="L989" s="3">
        <f>+Tabella2026[[#This Row],[INCIDENZA POPOLAZIONE]]*(PLAFOND/2)</f>
        <v>59465.752988321154</v>
      </c>
      <c r="M989" s="3">
        <f>+IFERROR(Tabella2026[[#This Row],[reddito_2024]]/Tabella2026[[#This Row],[POP_2024]],"")</f>
        <v>19163.046699143288</v>
      </c>
      <c r="N989" s="3">
        <f>+IF(Tabella2026[[#This Row],[REDDITO COMPLESSIVO PROCAPITE]]&lt;media_aggr_reddito_pc,(media_aggr_reddito_pc-Tabella2026[[#This Row],[REDDITO COMPLESSIVO PROCAPITE]]),0)</f>
        <v>0</v>
      </c>
      <c r="O989" s="3">
        <f>+Tabella2026[[#This Row],[DIFFERENZA REDDITO INFERIORE ALLA MEDIA DALLA MEDIA]]*Tabella2026[[#This Row],[POP_2024]]</f>
        <v>0</v>
      </c>
      <c r="P989" s="3">
        <f>+Tabella2026[[#This Row],[POPOLAZIONE PER DIFFERENZA ]]/SUM(Tabella2026[[POPOLAZIONE PER DIFFERENZA ]])</f>
        <v>0</v>
      </c>
      <c r="Q989" s="3">
        <f>+Tabella2026[[#This Row],[INCIDENZA POPOLAZIONE PER DIFFERENZA]]*(PLAFOND-SUM(Tabella2026[CONTRIBUTO SULLA BASE DELLA POPOLAZIONE]))</f>
        <v>0</v>
      </c>
      <c r="R989" s="3">
        <f>+Tabella2026[[#This Row],[CONTRIBUTO SULLA BASE DELLA POPOLAZIONE]]+Tabella2026[[#This Row],[CONTRIBUTO SULLA BASE DEL REDDITO]]</f>
        <v>59465.752988321154</v>
      </c>
      <c r="S989" s="3">
        <f>+Tabella2026[[#This Row],[CONTRIBUTO TOTALE]]/(PLAFOND/N_TESSERE)</f>
        <v>118.93150597664231</v>
      </c>
      <c r="T989" s="3">
        <f>+MAX(CEILING(Tabella2026[[#This Row],[preDEF1]],1),1)</f>
        <v>119</v>
      </c>
      <c r="U989" s="9">
        <f xml:space="preserve"> IF(ROW(Tabella2026[[#This Row],[preDEF2]]) - ROW(Tabella2026[[#Headers],[preDEF2]])&lt;=ABS(SUM(Tabella2026[preDEF2])-N_TESSERE),Tabella2026[[#This Row],[preDEF2]]-1,Tabella2026[[#This Row],[preDEF2]])</f>
        <v>118</v>
      </c>
      <c r="V989" s="21">
        <f>+Tabella2026[[#This Row],[DEF - n. card]]*(PLAFOND/N_TESSERE)</f>
        <v>59000</v>
      </c>
      <c r="W989" s="18"/>
    </row>
    <row r="990" spans="2:23" x14ac:dyDescent="0.25">
      <c r="B990" s="1" t="s">
        <v>1990</v>
      </c>
      <c r="C990" s="2">
        <v>27013</v>
      </c>
      <c r="D990" s="1" t="s">
        <v>1991</v>
      </c>
      <c r="E990" s="1" t="s">
        <v>38</v>
      </c>
      <c r="F990" s="1" t="s">
        <v>40</v>
      </c>
      <c r="G990" s="1" t="s">
        <v>1059</v>
      </c>
      <c r="H990" s="1" t="s">
        <v>15835</v>
      </c>
      <c r="I990" s="5">
        <v>11901</v>
      </c>
      <c r="J990" s="5">
        <v>211947981</v>
      </c>
      <c r="K990" s="3">
        <f>+Tabella2026[[#This Row],[POP_2024]]/SUM(Tabella2026[POP_2024])</f>
        <v>2.0190533762997031E-4</v>
      </c>
      <c r="L990" s="3">
        <f>+Tabella2026[[#This Row],[INCIDENZA POPOLAZIONE]]*(PLAFOND/2)</f>
        <v>59440.779969260038</v>
      </c>
      <c r="M990" s="3">
        <f>+IFERROR(Tabella2026[[#This Row],[reddito_2024]]/Tabella2026[[#This Row],[POP_2024]],"")</f>
        <v>17809.258129568945</v>
      </c>
      <c r="N990" s="3">
        <f>+IF(Tabella2026[[#This Row],[REDDITO COMPLESSIVO PROCAPITE]]&lt;media_aggr_reddito_pc,(media_aggr_reddito_pc-Tabella2026[[#This Row],[REDDITO COMPLESSIVO PROCAPITE]]),0)</f>
        <v>15.807933039795898</v>
      </c>
      <c r="O990" s="3">
        <f>+Tabella2026[[#This Row],[DIFFERENZA REDDITO INFERIORE ALLA MEDIA DALLA MEDIA]]*Tabella2026[[#This Row],[POP_2024]]</f>
        <v>188130.21110661098</v>
      </c>
      <c r="P990" s="3">
        <f>+Tabella2026[[#This Row],[POPOLAZIONE PER DIFFERENZA ]]/SUM(Tabella2026[[POPOLAZIONE PER DIFFERENZA ]])</f>
        <v>1.6690575676702415E-6</v>
      </c>
      <c r="Q990" s="3">
        <f>+Tabella2026[[#This Row],[INCIDENZA POPOLAZIONE PER DIFFERENZA]]*(PLAFOND-SUM(Tabella2026[CONTRIBUTO SULLA BASE DELLA POPOLAZIONE]))</f>
        <v>491.36929612894534</v>
      </c>
      <c r="R990" s="3">
        <f>+Tabella2026[[#This Row],[CONTRIBUTO SULLA BASE DELLA POPOLAZIONE]]+Tabella2026[[#This Row],[CONTRIBUTO SULLA BASE DEL REDDITO]]</f>
        <v>59932.149265388987</v>
      </c>
      <c r="S990" s="3">
        <f>+Tabella2026[[#This Row],[CONTRIBUTO TOTALE]]/(PLAFOND/N_TESSERE)</f>
        <v>119.86429853077797</v>
      </c>
      <c r="T990" s="3">
        <f>+MAX(CEILING(Tabella2026[[#This Row],[preDEF1]],1),1)</f>
        <v>120</v>
      </c>
      <c r="U990" s="9">
        <f xml:space="preserve"> IF(ROW(Tabella2026[[#This Row],[preDEF2]]) - ROW(Tabella2026[[#Headers],[preDEF2]])&lt;=ABS(SUM(Tabella2026[preDEF2])-N_TESSERE),Tabella2026[[#This Row],[preDEF2]]-1,Tabella2026[[#This Row],[preDEF2]])</f>
        <v>119</v>
      </c>
      <c r="V990" s="21">
        <f>+Tabella2026[[#This Row],[DEF - n. card]]*(PLAFOND/N_TESSERE)</f>
        <v>59500</v>
      </c>
      <c r="W990" s="18"/>
    </row>
    <row r="991" spans="2:23" x14ac:dyDescent="0.25">
      <c r="B991" s="1" t="s">
        <v>1966</v>
      </c>
      <c r="C991" s="2">
        <v>60044</v>
      </c>
      <c r="D991" s="1" t="s">
        <v>1967</v>
      </c>
      <c r="E991" s="1" t="s">
        <v>8</v>
      </c>
      <c r="F991" s="1" t="s">
        <v>397</v>
      </c>
      <c r="G991" s="1" t="s">
        <v>1059</v>
      </c>
      <c r="H991" s="1" t="s">
        <v>15834</v>
      </c>
      <c r="I991" s="5">
        <v>11900</v>
      </c>
      <c r="J991" s="5">
        <v>155589569</v>
      </c>
      <c r="K991" s="3">
        <f>+Tabella2026[[#This Row],[POP_2024]]/SUM(Tabella2026[POP_2024])</f>
        <v>2.0188837222054001E-4</v>
      </c>
      <c r="L991" s="3">
        <f>+Tabella2026[[#This Row],[INCIDENZA POPOLAZIONE]]*(PLAFOND/2)</f>
        <v>59435.785365447817</v>
      </c>
      <c r="M991" s="3">
        <f>+IFERROR(Tabella2026[[#This Row],[reddito_2024]]/Tabella2026[[#This Row],[POP_2024]],"")</f>
        <v>13074.753697478991</v>
      </c>
      <c r="N991" s="3">
        <f>+IF(Tabella2026[[#This Row],[REDDITO COMPLESSIVO PROCAPITE]]&lt;media_aggr_reddito_pc,(media_aggr_reddito_pc-Tabella2026[[#This Row],[REDDITO COMPLESSIVO PROCAPITE]]),0)</f>
        <v>4750.3123651297501</v>
      </c>
      <c r="O991" s="3">
        <f>+Tabella2026[[#This Row],[DIFFERENZA REDDITO INFERIORE ALLA MEDIA DALLA MEDIA]]*Tabella2026[[#This Row],[POP_2024]]</f>
        <v>56528717.145044029</v>
      </c>
      <c r="P991" s="3">
        <f>+Tabella2026[[#This Row],[POPOLAZIONE PER DIFFERENZA ]]/SUM(Tabella2026[[POPOLAZIONE PER DIFFERENZA ]])</f>
        <v>5.0151266288729938E-4</v>
      </c>
      <c r="Q991" s="3">
        <f>+Tabella2026[[#This Row],[INCIDENZA POPOLAZIONE PER DIFFERENZA]]*(PLAFOND-SUM(Tabella2026[CONTRIBUTO SULLA BASE DELLA POPOLAZIONE]))</f>
        <v>147644.95181952437</v>
      </c>
      <c r="R991" s="3">
        <f>+Tabella2026[[#This Row],[CONTRIBUTO SULLA BASE DELLA POPOLAZIONE]]+Tabella2026[[#This Row],[CONTRIBUTO SULLA BASE DEL REDDITO]]</f>
        <v>207080.73718497218</v>
      </c>
      <c r="S991" s="3">
        <f>+Tabella2026[[#This Row],[CONTRIBUTO TOTALE]]/(PLAFOND/N_TESSERE)</f>
        <v>414.16147436994436</v>
      </c>
      <c r="T991" s="3">
        <f>+MAX(CEILING(Tabella2026[[#This Row],[preDEF1]],1),1)</f>
        <v>415</v>
      </c>
      <c r="U991" s="9">
        <f xml:space="preserve"> IF(ROW(Tabella2026[[#This Row],[preDEF2]]) - ROW(Tabella2026[[#Headers],[preDEF2]])&lt;=ABS(SUM(Tabella2026[preDEF2])-N_TESSERE),Tabella2026[[#This Row],[preDEF2]]-1,Tabella2026[[#This Row],[preDEF2]])</f>
        <v>414</v>
      </c>
      <c r="V991" s="21">
        <f>+Tabella2026[[#This Row],[DEF - n. card]]*(PLAFOND/N_TESSERE)</f>
        <v>207000</v>
      </c>
      <c r="W991" s="18"/>
    </row>
    <row r="992" spans="2:23" x14ac:dyDescent="0.25">
      <c r="B992" s="1" t="s">
        <v>2040</v>
      </c>
      <c r="C992" s="2">
        <v>20057</v>
      </c>
      <c r="D992" s="1" t="s">
        <v>2041</v>
      </c>
      <c r="E992" s="1" t="s">
        <v>12</v>
      </c>
      <c r="F992" s="1" t="s">
        <v>332</v>
      </c>
      <c r="G992" s="1" t="s">
        <v>1059</v>
      </c>
      <c r="H992" s="1" t="s">
        <v>15835</v>
      </c>
      <c r="I992" s="5">
        <v>11891</v>
      </c>
      <c r="J992" s="5">
        <v>242635387</v>
      </c>
      <c r="K992" s="3">
        <f>+Tabella2026[[#This Row],[POP_2024]]/SUM(Tabella2026[POP_2024])</f>
        <v>2.0173568353566734E-4</v>
      </c>
      <c r="L992" s="3">
        <f>+Tabella2026[[#This Row],[INCIDENZA POPOLAZIONE]]*(PLAFOND/2)</f>
        <v>59390.833931137815</v>
      </c>
      <c r="M992" s="3">
        <f>+IFERROR(Tabella2026[[#This Row],[reddito_2024]]/Tabella2026[[#This Row],[POP_2024]],"")</f>
        <v>20404.960642502734</v>
      </c>
      <c r="N992" s="3">
        <f>+IF(Tabella2026[[#This Row],[REDDITO COMPLESSIVO PROCAPITE]]&lt;media_aggr_reddito_pc,(media_aggr_reddito_pc-Tabella2026[[#This Row],[REDDITO COMPLESSIVO PROCAPITE]]),0)</f>
        <v>0</v>
      </c>
      <c r="O992" s="3">
        <f>+Tabella2026[[#This Row],[DIFFERENZA REDDITO INFERIORE ALLA MEDIA DALLA MEDIA]]*Tabella2026[[#This Row],[POP_2024]]</f>
        <v>0</v>
      </c>
      <c r="P992" s="3">
        <f>+Tabella2026[[#This Row],[POPOLAZIONE PER DIFFERENZA ]]/SUM(Tabella2026[[POPOLAZIONE PER DIFFERENZA ]])</f>
        <v>0</v>
      </c>
      <c r="Q992" s="3">
        <f>+Tabella2026[[#This Row],[INCIDENZA POPOLAZIONE PER DIFFERENZA]]*(PLAFOND-SUM(Tabella2026[CONTRIBUTO SULLA BASE DELLA POPOLAZIONE]))</f>
        <v>0</v>
      </c>
      <c r="R992" s="3">
        <f>+Tabella2026[[#This Row],[CONTRIBUTO SULLA BASE DELLA POPOLAZIONE]]+Tabella2026[[#This Row],[CONTRIBUTO SULLA BASE DEL REDDITO]]</f>
        <v>59390.833931137815</v>
      </c>
      <c r="S992" s="3">
        <f>+Tabella2026[[#This Row],[CONTRIBUTO TOTALE]]/(PLAFOND/N_TESSERE)</f>
        <v>118.78166786227563</v>
      </c>
      <c r="T992" s="3">
        <f>+MAX(CEILING(Tabella2026[[#This Row],[preDEF1]],1),1)</f>
        <v>119</v>
      </c>
      <c r="U992" s="9">
        <f xml:space="preserve"> IF(ROW(Tabella2026[[#This Row],[preDEF2]]) - ROW(Tabella2026[[#Headers],[preDEF2]])&lt;=ABS(SUM(Tabella2026[preDEF2])-N_TESSERE),Tabella2026[[#This Row],[preDEF2]]-1,Tabella2026[[#This Row],[preDEF2]])</f>
        <v>118</v>
      </c>
      <c r="V992" s="21">
        <f>+Tabella2026[[#This Row],[DEF - n. card]]*(PLAFOND/N_TESSERE)</f>
        <v>59000</v>
      </c>
      <c r="W992" s="18"/>
    </row>
    <row r="993" spans="2:23" x14ac:dyDescent="0.25">
      <c r="B993" s="1" t="s">
        <v>1976</v>
      </c>
      <c r="C993" s="2">
        <v>75090</v>
      </c>
      <c r="D993" s="1" t="s">
        <v>1977</v>
      </c>
      <c r="E993" s="1" t="s">
        <v>33</v>
      </c>
      <c r="F993" s="1" t="s">
        <v>132</v>
      </c>
      <c r="G993" s="1" t="s">
        <v>1059</v>
      </c>
      <c r="H993" s="1" t="s">
        <v>15836</v>
      </c>
      <c r="I993" s="5">
        <v>11891</v>
      </c>
      <c r="J993" s="5">
        <v>130087355</v>
      </c>
      <c r="K993" s="3">
        <f>+Tabella2026[[#This Row],[POP_2024]]/SUM(Tabella2026[POP_2024])</f>
        <v>2.0173568353566734E-4</v>
      </c>
      <c r="L993" s="3">
        <f>+Tabella2026[[#This Row],[INCIDENZA POPOLAZIONE]]*(PLAFOND/2)</f>
        <v>59390.833931137815</v>
      </c>
      <c r="M993" s="3">
        <f>+IFERROR(Tabella2026[[#This Row],[reddito_2024]]/Tabella2026[[#This Row],[POP_2024]],"")</f>
        <v>10939.984442014969</v>
      </c>
      <c r="N993" s="3">
        <f>+IF(Tabella2026[[#This Row],[REDDITO COMPLESSIVO PROCAPITE]]&lt;media_aggr_reddito_pc,(media_aggr_reddito_pc-Tabella2026[[#This Row],[REDDITO COMPLESSIVO PROCAPITE]]),0)</f>
        <v>6885.0816205937717</v>
      </c>
      <c r="O993" s="3">
        <f>+Tabella2026[[#This Row],[DIFFERENZA REDDITO INFERIORE ALLA MEDIA DALLA MEDIA]]*Tabella2026[[#This Row],[POP_2024]]</f>
        <v>81870505.550480545</v>
      </c>
      <c r="P993" s="3">
        <f>+Tabella2026[[#This Row],[POPOLAZIONE PER DIFFERENZA ]]/SUM(Tabella2026[[POPOLAZIONE PER DIFFERENZA ]])</f>
        <v>7.2634047479265399E-4</v>
      </c>
      <c r="Q993" s="3">
        <f>+Tabella2026[[#This Row],[INCIDENZA POPOLAZIONE PER DIFFERENZA]]*(PLAFOND-SUM(Tabella2026[CONTRIBUTO SULLA BASE DELLA POPOLAZIONE]))</f>
        <v>213834.09102360212</v>
      </c>
      <c r="R993" s="3">
        <f>+Tabella2026[[#This Row],[CONTRIBUTO SULLA BASE DELLA POPOLAZIONE]]+Tabella2026[[#This Row],[CONTRIBUTO SULLA BASE DEL REDDITO]]</f>
        <v>273224.92495473992</v>
      </c>
      <c r="S993" s="3">
        <f>+Tabella2026[[#This Row],[CONTRIBUTO TOTALE]]/(PLAFOND/N_TESSERE)</f>
        <v>546.44984990947989</v>
      </c>
      <c r="T993" s="3">
        <f>+MAX(CEILING(Tabella2026[[#This Row],[preDEF1]],1),1)</f>
        <v>547</v>
      </c>
      <c r="U993" s="9">
        <f xml:space="preserve"> IF(ROW(Tabella2026[[#This Row],[preDEF2]]) - ROW(Tabella2026[[#Headers],[preDEF2]])&lt;=ABS(SUM(Tabella2026[preDEF2])-N_TESSERE),Tabella2026[[#This Row],[preDEF2]]-1,Tabella2026[[#This Row],[preDEF2]])</f>
        <v>546</v>
      </c>
      <c r="V993" s="21">
        <f>+Tabella2026[[#This Row],[DEF - n. card]]*(PLAFOND/N_TESSERE)</f>
        <v>273000</v>
      </c>
      <c r="W993" s="18"/>
    </row>
    <row r="994" spans="2:23" x14ac:dyDescent="0.25">
      <c r="B994" s="1" t="s">
        <v>2012</v>
      </c>
      <c r="C994" s="2">
        <v>23077</v>
      </c>
      <c r="D994" s="1" t="s">
        <v>2013</v>
      </c>
      <c r="E994" s="1" t="s">
        <v>38</v>
      </c>
      <c r="F994" s="1" t="s">
        <v>37</v>
      </c>
      <c r="G994" s="1" t="s">
        <v>1059</v>
      </c>
      <c r="H994" s="1" t="s">
        <v>15835</v>
      </c>
      <c r="I994" s="5">
        <v>11880</v>
      </c>
      <c r="J994" s="5">
        <v>243533556</v>
      </c>
      <c r="K994" s="3">
        <f>+Tabella2026[[#This Row],[POP_2024]]/SUM(Tabella2026[POP_2024])</f>
        <v>2.0154906403193406E-4</v>
      </c>
      <c r="L994" s="3">
        <f>+Tabella2026[[#This Row],[INCIDENZA POPOLAZIONE]]*(PLAFOND/2)</f>
        <v>59335.893289203363</v>
      </c>
      <c r="M994" s="3">
        <f>+IFERROR(Tabella2026[[#This Row],[reddito_2024]]/Tabella2026[[#This Row],[POP_2024]],"")</f>
        <v>20499.457575757577</v>
      </c>
      <c r="N994" s="3">
        <f>+IF(Tabella2026[[#This Row],[REDDITO COMPLESSIVO PROCAPITE]]&lt;media_aggr_reddito_pc,(media_aggr_reddito_pc-Tabella2026[[#This Row],[REDDITO COMPLESSIVO PROCAPITE]]),0)</f>
        <v>0</v>
      </c>
      <c r="O994" s="3">
        <f>+Tabella2026[[#This Row],[DIFFERENZA REDDITO INFERIORE ALLA MEDIA DALLA MEDIA]]*Tabella2026[[#This Row],[POP_2024]]</f>
        <v>0</v>
      </c>
      <c r="P994" s="3">
        <f>+Tabella2026[[#This Row],[POPOLAZIONE PER DIFFERENZA ]]/SUM(Tabella2026[[POPOLAZIONE PER DIFFERENZA ]])</f>
        <v>0</v>
      </c>
      <c r="Q994" s="3">
        <f>+Tabella2026[[#This Row],[INCIDENZA POPOLAZIONE PER DIFFERENZA]]*(PLAFOND-SUM(Tabella2026[CONTRIBUTO SULLA BASE DELLA POPOLAZIONE]))</f>
        <v>0</v>
      </c>
      <c r="R994" s="3">
        <f>+Tabella2026[[#This Row],[CONTRIBUTO SULLA BASE DELLA POPOLAZIONE]]+Tabella2026[[#This Row],[CONTRIBUTO SULLA BASE DEL REDDITO]]</f>
        <v>59335.893289203363</v>
      </c>
      <c r="S994" s="3">
        <f>+Tabella2026[[#This Row],[CONTRIBUTO TOTALE]]/(PLAFOND/N_TESSERE)</f>
        <v>118.67178657840672</v>
      </c>
      <c r="T994" s="3">
        <f>+MAX(CEILING(Tabella2026[[#This Row],[preDEF1]],1),1)</f>
        <v>119</v>
      </c>
      <c r="U994" s="9">
        <f xml:space="preserve"> IF(ROW(Tabella2026[[#This Row],[preDEF2]]) - ROW(Tabella2026[[#Headers],[preDEF2]])&lt;=ABS(SUM(Tabella2026[preDEF2])-N_TESSERE),Tabella2026[[#This Row],[preDEF2]]-1,Tabella2026[[#This Row],[preDEF2]])</f>
        <v>118</v>
      </c>
      <c r="V994" s="21">
        <f>+Tabella2026[[#This Row],[DEF - n. card]]*(PLAFOND/N_TESSERE)</f>
        <v>59000</v>
      </c>
      <c r="W994" s="18"/>
    </row>
    <row r="995" spans="2:23" x14ac:dyDescent="0.25">
      <c r="B995" s="1" t="s">
        <v>2016</v>
      </c>
      <c r="C995" s="2">
        <v>50037</v>
      </c>
      <c r="D995" s="1" t="s">
        <v>2017</v>
      </c>
      <c r="E995" s="1" t="s">
        <v>30</v>
      </c>
      <c r="F995" s="1" t="s">
        <v>144</v>
      </c>
      <c r="G995" s="1" t="s">
        <v>1059</v>
      </c>
      <c r="H995" s="1" t="s">
        <v>15834</v>
      </c>
      <c r="I995" s="5">
        <v>11876</v>
      </c>
      <c r="J995" s="5">
        <v>214515660</v>
      </c>
      <c r="K995" s="3">
        <f>+Tabella2026[[#This Row],[POP_2024]]/SUM(Tabella2026[POP_2024])</f>
        <v>2.0148120239421287E-4</v>
      </c>
      <c r="L995" s="3">
        <f>+Tabella2026[[#This Row],[INCIDENZA POPOLAZIONE]]*(PLAFOND/2)</f>
        <v>59315.914873954476</v>
      </c>
      <c r="M995" s="3">
        <f>+IFERROR(Tabella2026[[#This Row],[reddito_2024]]/Tabella2026[[#This Row],[POP_2024]],"")</f>
        <v>18062.955540586056</v>
      </c>
      <c r="N995" s="3">
        <f>+IF(Tabella2026[[#This Row],[REDDITO COMPLESSIVO PROCAPITE]]&lt;media_aggr_reddito_pc,(media_aggr_reddito_pc-Tabella2026[[#This Row],[REDDITO COMPLESSIVO PROCAPITE]]),0)</f>
        <v>0</v>
      </c>
      <c r="O995" s="3">
        <f>+Tabella2026[[#This Row],[DIFFERENZA REDDITO INFERIORE ALLA MEDIA DALLA MEDIA]]*Tabella2026[[#This Row],[POP_2024]]</f>
        <v>0</v>
      </c>
      <c r="P995" s="3">
        <f>+Tabella2026[[#This Row],[POPOLAZIONE PER DIFFERENZA ]]/SUM(Tabella2026[[POPOLAZIONE PER DIFFERENZA ]])</f>
        <v>0</v>
      </c>
      <c r="Q995" s="3">
        <f>+Tabella2026[[#This Row],[INCIDENZA POPOLAZIONE PER DIFFERENZA]]*(PLAFOND-SUM(Tabella2026[CONTRIBUTO SULLA BASE DELLA POPOLAZIONE]))</f>
        <v>0</v>
      </c>
      <c r="R995" s="3">
        <f>+Tabella2026[[#This Row],[CONTRIBUTO SULLA BASE DELLA POPOLAZIONE]]+Tabella2026[[#This Row],[CONTRIBUTO SULLA BASE DEL REDDITO]]</f>
        <v>59315.914873954476</v>
      </c>
      <c r="S995" s="3">
        <f>+Tabella2026[[#This Row],[CONTRIBUTO TOTALE]]/(PLAFOND/N_TESSERE)</f>
        <v>118.63182974790895</v>
      </c>
      <c r="T995" s="3">
        <f>+MAX(CEILING(Tabella2026[[#This Row],[preDEF1]],1),1)</f>
        <v>119</v>
      </c>
      <c r="U995" s="9">
        <f xml:space="preserve"> IF(ROW(Tabella2026[[#This Row],[preDEF2]]) - ROW(Tabella2026[[#Headers],[preDEF2]])&lt;=ABS(SUM(Tabella2026[preDEF2])-N_TESSERE),Tabella2026[[#This Row],[preDEF2]]-1,Tabella2026[[#This Row],[preDEF2]])</f>
        <v>118</v>
      </c>
      <c r="V995" s="21">
        <f>+Tabella2026[[#This Row],[DEF - n. card]]*(PLAFOND/N_TESSERE)</f>
        <v>59000</v>
      </c>
      <c r="W995" s="18"/>
    </row>
    <row r="996" spans="2:23" x14ac:dyDescent="0.25">
      <c r="B996" s="1" t="s">
        <v>2014</v>
      </c>
      <c r="C996" s="2">
        <v>80043</v>
      </c>
      <c r="D996" s="1" t="s">
        <v>2015</v>
      </c>
      <c r="E996" s="1" t="s">
        <v>61</v>
      </c>
      <c r="F996" s="1" t="s">
        <v>62</v>
      </c>
      <c r="G996" s="1" t="s">
        <v>1059</v>
      </c>
      <c r="H996" s="1" t="s">
        <v>15836</v>
      </c>
      <c r="I996" s="5">
        <v>11870</v>
      </c>
      <c r="J996" s="5">
        <v>163444933</v>
      </c>
      <c r="K996" s="3">
        <f>+Tabella2026[[#This Row],[POP_2024]]/SUM(Tabella2026[POP_2024])</f>
        <v>2.0137940993763108E-4</v>
      </c>
      <c r="L996" s="3">
        <f>+Tabella2026[[#This Row],[INCIDENZA POPOLAZIONE]]*(PLAFOND/2)</f>
        <v>59285.947251081139</v>
      </c>
      <c r="M996" s="3">
        <f>+IFERROR(Tabella2026[[#This Row],[reddito_2024]]/Tabella2026[[#This Row],[POP_2024]],"")</f>
        <v>13769.58155012637</v>
      </c>
      <c r="N996" s="3">
        <f>+IF(Tabella2026[[#This Row],[REDDITO COMPLESSIVO PROCAPITE]]&lt;media_aggr_reddito_pc,(media_aggr_reddito_pc-Tabella2026[[#This Row],[REDDITO COMPLESSIVO PROCAPITE]]),0)</f>
        <v>4055.4845124823714</v>
      </c>
      <c r="O996" s="3">
        <f>+Tabella2026[[#This Row],[DIFFERENZA REDDITO INFERIORE ALLA MEDIA DALLA MEDIA]]*Tabella2026[[#This Row],[POP_2024]]</f>
        <v>48138601.163165748</v>
      </c>
      <c r="P996" s="3">
        <f>+Tabella2026[[#This Row],[POPOLAZIONE PER DIFFERENZA ]]/SUM(Tabella2026[[POPOLAZIONE PER DIFFERENZA ]])</f>
        <v>4.2707705527907037E-4</v>
      </c>
      <c r="Q996" s="3">
        <f>+Tabella2026[[#This Row],[INCIDENZA POPOLAZIONE PER DIFFERENZA]]*(PLAFOND-SUM(Tabella2026[CONTRIBUTO SULLA BASE DELLA POPOLAZIONE]))</f>
        <v>125731.16476636736</v>
      </c>
      <c r="R996" s="3">
        <f>+Tabella2026[[#This Row],[CONTRIBUTO SULLA BASE DELLA POPOLAZIONE]]+Tabella2026[[#This Row],[CONTRIBUTO SULLA BASE DEL REDDITO]]</f>
        <v>185017.1120174485</v>
      </c>
      <c r="S996" s="3">
        <f>+Tabella2026[[#This Row],[CONTRIBUTO TOTALE]]/(PLAFOND/N_TESSERE)</f>
        <v>370.03422403489697</v>
      </c>
      <c r="T996" s="3">
        <f>+MAX(CEILING(Tabella2026[[#This Row],[preDEF1]],1),1)</f>
        <v>371</v>
      </c>
      <c r="U996" s="9">
        <f xml:space="preserve"> IF(ROW(Tabella2026[[#This Row],[preDEF2]]) - ROW(Tabella2026[[#Headers],[preDEF2]])&lt;=ABS(SUM(Tabella2026[preDEF2])-N_TESSERE),Tabella2026[[#This Row],[preDEF2]]-1,Tabella2026[[#This Row],[preDEF2]])</f>
        <v>370</v>
      </c>
      <c r="V996" s="21">
        <f>+Tabella2026[[#This Row],[DEF - n. card]]*(PLAFOND/N_TESSERE)</f>
        <v>185000</v>
      </c>
      <c r="W996" s="18"/>
    </row>
    <row r="997" spans="2:23" x14ac:dyDescent="0.25">
      <c r="B997" s="1" t="s">
        <v>2042</v>
      </c>
      <c r="C997" s="2">
        <v>31016</v>
      </c>
      <c r="D997" s="1" t="s">
        <v>2043</v>
      </c>
      <c r="E997" s="1" t="s">
        <v>48</v>
      </c>
      <c r="F997" s="1" t="s">
        <v>562</v>
      </c>
      <c r="G997" s="1" t="s">
        <v>1059</v>
      </c>
      <c r="H997" s="1" t="s">
        <v>15835</v>
      </c>
      <c r="I997" s="5">
        <v>11862</v>
      </c>
      <c r="J997" s="5">
        <v>242336603</v>
      </c>
      <c r="K997" s="3">
        <f>+Tabella2026[[#This Row],[POP_2024]]/SUM(Tabella2026[POP_2024])</f>
        <v>2.0124368666218871E-4</v>
      </c>
      <c r="L997" s="3">
        <f>+Tabella2026[[#This Row],[INCIDENZA POPOLAZIONE]]*(PLAFOND/2)</f>
        <v>59245.990420583359</v>
      </c>
      <c r="M997" s="3">
        <f>+IFERROR(Tabella2026[[#This Row],[reddito_2024]]/Tabella2026[[#This Row],[POP_2024]],"")</f>
        <v>20429.657983476649</v>
      </c>
      <c r="N997" s="3">
        <f>+IF(Tabella2026[[#This Row],[REDDITO COMPLESSIVO PROCAPITE]]&lt;media_aggr_reddito_pc,(media_aggr_reddito_pc-Tabella2026[[#This Row],[REDDITO COMPLESSIVO PROCAPITE]]),0)</f>
        <v>0</v>
      </c>
      <c r="O997" s="3">
        <f>+Tabella2026[[#This Row],[DIFFERENZA REDDITO INFERIORE ALLA MEDIA DALLA MEDIA]]*Tabella2026[[#This Row],[POP_2024]]</f>
        <v>0</v>
      </c>
      <c r="P997" s="3">
        <f>+Tabella2026[[#This Row],[POPOLAZIONE PER DIFFERENZA ]]/SUM(Tabella2026[[POPOLAZIONE PER DIFFERENZA ]])</f>
        <v>0</v>
      </c>
      <c r="Q997" s="3">
        <f>+Tabella2026[[#This Row],[INCIDENZA POPOLAZIONE PER DIFFERENZA]]*(PLAFOND-SUM(Tabella2026[CONTRIBUTO SULLA BASE DELLA POPOLAZIONE]))</f>
        <v>0</v>
      </c>
      <c r="R997" s="3">
        <f>+Tabella2026[[#This Row],[CONTRIBUTO SULLA BASE DELLA POPOLAZIONE]]+Tabella2026[[#This Row],[CONTRIBUTO SULLA BASE DEL REDDITO]]</f>
        <v>59245.990420583359</v>
      </c>
      <c r="S997" s="3">
        <f>+Tabella2026[[#This Row],[CONTRIBUTO TOTALE]]/(PLAFOND/N_TESSERE)</f>
        <v>118.49198084116672</v>
      </c>
      <c r="T997" s="3">
        <f>+MAX(CEILING(Tabella2026[[#This Row],[preDEF1]],1),1)</f>
        <v>119</v>
      </c>
      <c r="U997" s="9">
        <f xml:space="preserve"> IF(ROW(Tabella2026[[#This Row],[preDEF2]]) - ROW(Tabella2026[[#Headers],[preDEF2]])&lt;=ABS(SUM(Tabella2026[preDEF2])-N_TESSERE),Tabella2026[[#This Row],[preDEF2]]-1,Tabella2026[[#This Row],[preDEF2]])</f>
        <v>118</v>
      </c>
      <c r="V997" s="21">
        <f>+Tabella2026[[#This Row],[DEF - n. card]]*(PLAFOND/N_TESSERE)</f>
        <v>59000</v>
      </c>
      <c r="W997" s="18"/>
    </row>
    <row r="998" spans="2:23" x14ac:dyDescent="0.25">
      <c r="B998" s="1" t="s">
        <v>2032</v>
      </c>
      <c r="C998" s="2">
        <v>75038</v>
      </c>
      <c r="D998" s="1" t="s">
        <v>2033</v>
      </c>
      <c r="E998" s="1" t="s">
        <v>33</v>
      </c>
      <c r="F998" s="1" t="s">
        <v>132</v>
      </c>
      <c r="G998" s="1" t="s">
        <v>1059</v>
      </c>
      <c r="H998" s="1" t="s">
        <v>15836</v>
      </c>
      <c r="I998" s="5">
        <v>11858</v>
      </c>
      <c r="J998" s="5">
        <v>147715935</v>
      </c>
      <c r="K998" s="3">
        <f>+Tabella2026[[#This Row],[POP_2024]]/SUM(Tabella2026[POP_2024])</f>
        <v>2.0117582502446752E-4</v>
      </c>
      <c r="L998" s="3">
        <f>+Tabella2026[[#This Row],[INCIDENZA POPOLAZIONE]]*(PLAFOND/2)</f>
        <v>59226.012005334473</v>
      </c>
      <c r="M998" s="3">
        <f>+IFERROR(Tabella2026[[#This Row],[reddito_2024]]/Tabella2026[[#This Row],[POP_2024]],"")</f>
        <v>12457.069910608872</v>
      </c>
      <c r="N998" s="3">
        <f>+IF(Tabella2026[[#This Row],[REDDITO COMPLESSIVO PROCAPITE]]&lt;media_aggr_reddito_pc,(media_aggr_reddito_pc-Tabella2026[[#This Row],[REDDITO COMPLESSIVO PROCAPITE]]),0)</f>
        <v>5367.9961519998687</v>
      </c>
      <c r="O998" s="3">
        <f>+Tabella2026[[#This Row],[DIFFERENZA REDDITO INFERIORE ALLA MEDIA DALLA MEDIA]]*Tabella2026[[#This Row],[POP_2024]]</f>
        <v>63653698.370414443</v>
      </c>
      <c r="P998" s="3">
        <f>+Tabella2026[[#This Row],[POPOLAZIONE PER DIFFERENZA ]]/SUM(Tabella2026[[POPOLAZIONE PER DIFFERENZA ]])</f>
        <v>5.6472422132739398E-4</v>
      </c>
      <c r="Q998" s="3">
        <f>+Tabella2026[[#This Row],[INCIDENZA POPOLAZIONE PER DIFFERENZA]]*(PLAFOND-SUM(Tabella2026[CONTRIBUTO SULLA BASE DELLA POPOLAZIONE]))</f>
        <v>166254.38721561947</v>
      </c>
      <c r="R998" s="3">
        <f>+Tabella2026[[#This Row],[CONTRIBUTO SULLA BASE DELLA POPOLAZIONE]]+Tabella2026[[#This Row],[CONTRIBUTO SULLA BASE DEL REDDITO]]</f>
        <v>225480.39922095393</v>
      </c>
      <c r="S998" s="3">
        <f>+Tabella2026[[#This Row],[CONTRIBUTO TOTALE]]/(PLAFOND/N_TESSERE)</f>
        <v>450.96079844190785</v>
      </c>
      <c r="T998" s="3">
        <f>+MAX(CEILING(Tabella2026[[#This Row],[preDEF1]],1),1)</f>
        <v>451</v>
      </c>
      <c r="U998" s="9">
        <f xml:space="preserve"> IF(ROW(Tabella2026[[#This Row],[preDEF2]]) - ROW(Tabella2026[[#Headers],[preDEF2]])&lt;=ABS(SUM(Tabella2026[preDEF2])-N_TESSERE),Tabella2026[[#This Row],[preDEF2]]-1,Tabella2026[[#This Row],[preDEF2]])</f>
        <v>450</v>
      </c>
      <c r="V998" s="21">
        <f>+Tabella2026[[#This Row],[DEF - n. card]]*(PLAFOND/N_TESSERE)</f>
        <v>225000</v>
      </c>
      <c r="W998" s="18"/>
    </row>
    <row r="999" spans="2:23" x14ac:dyDescent="0.25">
      <c r="B999" s="1" t="s">
        <v>2068</v>
      </c>
      <c r="C999" s="2">
        <v>28054</v>
      </c>
      <c r="D999" s="1" t="s">
        <v>2069</v>
      </c>
      <c r="E999" s="1" t="s">
        <v>38</v>
      </c>
      <c r="F999" s="1" t="s">
        <v>45</v>
      </c>
      <c r="G999" s="1" t="s">
        <v>1059</v>
      </c>
      <c r="H999" s="1" t="s">
        <v>15835</v>
      </c>
      <c r="I999" s="5">
        <v>11856</v>
      </c>
      <c r="J999" s="5">
        <v>217485842</v>
      </c>
      <c r="K999" s="3">
        <f>+Tabella2026[[#This Row],[POP_2024]]/SUM(Tabella2026[POP_2024])</f>
        <v>2.0114189420560692E-4</v>
      </c>
      <c r="L999" s="3">
        <f>+Tabella2026[[#This Row],[INCIDENZA POPOLAZIONE]]*(PLAFOND/2)</f>
        <v>59216.022797710022</v>
      </c>
      <c r="M999" s="3">
        <f>+IFERROR(Tabella2026[[#This Row],[reddito_2024]]/Tabella2026[[#This Row],[POP_2024]],"")</f>
        <v>18343.94753711201</v>
      </c>
      <c r="N999" s="3">
        <f>+IF(Tabella2026[[#This Row],[REDDITO COMPLESSIVO PROCAPITE]]&lt;media_aggr_reddito_pc,(media_aggr_reddito_pc-Tabella2026[[#This Row],[REDDITO COMPLESSIVO PROCAPITE]]),0)</f>
        <v>0</v>
      </c>
      <c r="O999" s="3">
        <f>+Tabella2026[[#This Row],[DIFFERENZA REDDITO INFERIORE ALLA MEDIA DALLA MEDIA]]*Tabella2026[[#This Row],[POP_2024]]</f>
        <v>0</v>
      </c>
      <c r="P999" s="3">
        <f>+Tabella2026[[#This Row],[POPOLAZIONE PER DIFFERENZA ]]/SUM(Tabella2026[[POPOLAZIONE PER DIFFERENZA ]])</f>
        <v>0</v>
      </c>
      <c r="Q999" s="3">
        <f>+Tabella2026[[#This Row],[INCIDENZA POPOLAZIONE PER DIFFERENZA]]*(PLAFOND-SUM(Tabella2026[CONTRIBUTO SULLA BASE DELLA POPOLAZIONE]))</f>
        <v>0</v>
      </c>
      <c r="R999" s="3">
        <f>+Tabella2026[[#This Row],[CONTRIBUTO SULLA BASE DELLA POPOLAZIONE]]+Tabella2026[[#This Row],[CONTRIBUTO SULLA BASE DEL REDDITO]]</f>
        <v>59216.022797710022</v>
      </c>
      <c r="S999" s="3">
        <f>+Tabella2026[[#This Row],[CONTRIBUTO TOTALE]]/(PLAFOND/N_TESSERE)</f>
        <v>118.43204559542005</v>
      </c>
      <c r="T999" s="3">
        <f>+MAX(CEILING(Tabella2026[[#This Row],[preDEF1]],1),1)</f>
        <v>119</v>
      </c>
      <c r="U999" s="9">
        <f xml:space="preserve"> IF(ROW(Tabella2026[[#This Row],[preDEF2]]) - ROW(Tabella2026[[#Headers],[preDEF2]])&lt;=ABS(SUM(Tabella2026[preDEF2])-N_TESSERE),Tabella2026[[#This Row],[preDEF2]]-1,Tabella2026[[#This Row],[preDEF2]])</f>
        <v>118</v>
      </c>
      <c r="V999" s="21">
        <f>+Tabella2026[[#This Row],[DEF - n. card]]*(PLAFOND/N_TESSERE)</f>
        <v>59000</v>
      </c>
      <c r="W999" s="18"/>
    </row>
    <row r="1000" spans="2:23" x14ac:dyDescent="0.25">
      <c r="B1000" s="1" t="s">
        <v>2010</v>
      </c>
      <c r="C1000" s="2">
        <v>63047</v>
      </c>
      <c r="D1000" s="1" t="s">
        <v>2011</v>
      </c>
      <c r="E1000" s="1" t="s">
        <v>15</v>
      </c>
      <c r="F1000" s="1" t="s">
        <v>14</v>
      </c>
      <c r="G1000" s="1" t="s">
        <v>1059</v>
      </c>
      <c r="H1000" s="1" t="s">
        <v>15836</v>
      </c>
      <c r="I1000" s="5">
        <v>11847</v>
      </c>
      <c r="J1000" s="5">
        <v>145293419</v>
      </c>
      <c r="K1000" s="3">
        <f>+Tabella2026[[#This Row],[POP_2024]]/SUM(Tabella2026[POP_2024])</f>
        <v>2.0098920552073424E-4</v>
      </c>
      <c r="L1000" s="3">
        <f>+Tabella2026[[#This Row],[INCIDENZA POPOLAZIONE]]*(PLAFOND/2)</f>
        <v>59171.07136340002</v>
      </c>
      <c r="M1000" s="3">
        <f>+IFERROR(Tabella2026[[#This Row],[reddito_2024]]/Tabella2026[[#This Row],[POP_2024]],"")</f>
        <v>12264.152865704398</v>
      </c>
      <c r="N1000" s="3">
        <f>+IF(Tabella2026[[#This Row],[REDDITO COMPLESSIVO PROCAPITE]]&lt;media_aggr_reddito_pc,(media_aggr_reddito_pc-Tabella2026[[#This Row],[REDDITO COMPLESSIVO PROCAPITE]]),0)</f>
        <v>5560.9131969043428</v>
      </c>
      <c r="O1000" s="3">
        <f>+Tabella2026[[#This Row],[DIFFERENZA REDDITO INFERIORE ALLA MEDIA DALLA MEDIA]]*Tabella2026[[#This Row],[POP_2024]]</f>
        <v>65880138.643725753</v>
      </c>
      <c r="P1000" s="3">
        <f>+Tabella2026[[#This Row],[POPOLAZIONE PER DIFFERENZA ]]/SUM(Tabella2026[[POPOLAZIONE PER DIFFERENZA ]])</f>
        <v>5.844768010182242E-4</v>
      </c>
      <c r="Q1000" s="3">
        <f>+Tabella2026[[#This Row],[INCIDENZA POPOLAZIONE PER DIFFERENZA]]*(PLAFOND-SUM(Tabella2026[CONTRIBUTO SULLA BASE DELLA POPOLAZIONE]))</f>
        <v>172069.53186216514</v>
      </c>
      <c r="R1000" s="3">
        <f>+Tabella2026[[#This Row],[CONTRIBUTO SULLA BASE DELLA POPOLAZIONE]]+Tabella2026[[#This Row],[CONTRIBUTO SULLA BASE DEL REDDITO]]</f>
        <v>231240.60322556517</v>
      </c>
      <c r="S1000" s="3">
        <f>+Tabella2026[[#This Row],[CONTRIBUTO TOTALE]]/(PLAFOND/N_TESSERE)</f>
        <v>462.48120645113033</v>
      </c>
      <c r="T1000" s="3">
        <f>+MAX(CEILING(Tabella2026[[#This Row],[preDEF1]],1),1)</f>
        <v>463</v>
      </c>
      <c r="U1000" s="9">
        <f xml:space="preserve"> IF(ROW(Tabella2026[[#This Row],[preDEF2]]) - ROW(Tabella2026[[#Headers],[preDEF2]])&lt;=ABS(SUM(Tabella2026[preDEF2])-N_TESSERE),Tabella2026[[#This Row],[preDEF2]]-1,Tabella2026[[#This Row],[preDEF2]])</f>
        <v>462</v>
      </c>
      <c r="V1000" s="21">
        <f>+Tabella2026[[#This Row],[DEF - n. card]]*(PLAFOND/N_TESSERE)</f>
        <v>231000</v>
      </c>
      <c r="W1000" s="18"/>
    </row>
    <row r="1001" spans="2:23" x14ac:dyDescent="0.25">
      <c r="B1001" s="1" t="s">
        <v>2026</v>
      </c>
      <c r="C1001" s="2">
        <v>28019</v>
      </c>
      <c r="D1001" s="1" t="s">
        <v>2027</v>
      </c>
      <c r="E1001" s="1" t="s">
        <v>38</v>
      </c>
      <c r="F1001" s="1" t="s">
        <v>45</v>
      </c>
      <c r="G1001" s="1" t="s">
        <v>1059</v>
      </c>
      <c r="H1001" s="1" t="s">
        <v>15835</v>
      </c>
      <c r="I1001" s="5">
        <v>11829</v>
      </c>
      <c r="J1001" s="5">
        <v>239978269</v>
      </c>
      <c r="K1001" s="3">
        <f>+Tabella2026[[#This Row],[POP_2024]]/SUM(Tabella2026[POP_2024])</f>
        <v>2.006838281509889E-4</v>
      </c>
      <c r="L1001" s="3">
        <f>+Tabella2026[[#This Row],[INCIDENZA POPOLAZIONE]]*(PLAFOND/2)</f>
        <v>59081.168494780017</v>
      </c>
      <c r="M1001" s="3">
        <f>+IFERROR(Tabella2026[[#This Row],[reddito_2024]]/Tabella2026[[#This Row],[POP_2024]],"")</f>
        <v>20287.282864147433</v>
      </c>
      <c r="N1001" s="3">
        <f>+IF(Tabella2026[[#This Row],[REDDITO COMPLESSIVO PROCAPITE]]&lt;media_aggr_reddito_pc,(media_aggr_reddito_pc-Tabella2026[[#This Row],[REDDITO COMPLESSIVO PROCAPITE]]),0)</f>
        <v>0</v>
      </c>
      <c r="O1001" s="3">
        <f>+Tabella2026[[#This Row],[DIFFERENZA REDDITO INFERIORE ALLA MEDIA DALLA MEDIA]]*Tabella2026[[#This Row],[POP_2024]]</f>
        <v>0</v>
      </c>
      <c r="P1001" s="3">
        <f>+Tabella2026[[#This Row],[POPOLAZIONE PER DIFFERENZA ]]/SUM(Tabella2026[[POPOLAZIONE PER DIFFERENZA ]])</f>
        <v>0</v>
      </c>
      <c r="Q1001" s="3">
        <f>+Tabella2026[[#This Row],[INCIDENZA POPOLAZIONE PER DIFFERENZA]]*(PLAFOND-SUM(Tabella2026[CONTRIBUTO SULLA BASE DELLA POPOLAZIONE]))</f>
        <v>0</v>
      </c>
      <c r="R1001" s="3">
        <f>+Tabella2026[[#This Row],[CONTRIBUTO SULLA BASE DELLA POPOLAZIONE]]+Tabella2026[[#This Row],[CONTRIBUTO SULLA BASE DEL REDDITO]]</f>
        <v>59081.168494780017</v>
      </c>
      <c r="S1001" s="3">
        <f>+Tabella2026[[#This Row],[CONTRIBUTO TOTALE]]/(PLAFOND/N_TESSERE)</f>
        <v>118.16233698956003</v>
      </c>
      <c r="T1001" s="3">
        <f>+MAX(CEILING(Tabella2026[[#This Row],[preDEF1]],1),1)</f>
        <v>119</v>
      </c>
      <c r="U1001" s="9">
        <f xml:space="preserve"> IF(ROW(Tabella2026[[#This Row],[preDEF2]]) - ROW(Tabella2026[[#Headers],[preDEF2]])&lt;=ABS(SUM(Tabella2026[preDEF2])-N_TESSERE),Tabella2026[[#This Row],[preDEF2]]-1,Tabella2026[[#This Row],[preDEF2]])</f>
        <v>118</v>
      </c>
      <c r="V1001" s="21">
        <f>+Tabella2026[[#This Row],[DEF - n. card]]*(PLAFOND/N_TESSERE)</f>
        <v>59000</v>
      </c>
      <c r="W1001" s="18"/>
    </row>
    <row r="1002" spans="2:23" x14ac:dyDescent="0.25">
      <c r="B1002" s="1" t="s">
        <v>2102</v>
      </c>
      <c r="C1002" s="2">
        <v>15170</v>
      </c>
      <c r="D1002" s="1" t="s">
        <v>2103</v>
      </c>
      <c r="E1002" s="1" t="s">
        <v>12</v>
      </c>
      <c r="F1002" s="1" t="s">
        <v>11</v>
      </c>
      <c r="G1002" s="1" t="s">
        <v>1059</v>
      </c>
      <c r="H1002" s="1" t="s">
        <v>15835</v>
      </c>
      <c r="I1002" s="5">
        <v>11816</v>
      </c>
      <c r="J1002" s="5">
        <v>234015939</v>
      </c>
      <c r="K1002" s="3">
        <f>+Tabella2026[[#This Row],[POP_2024]]/SUM(Tabella2026[POP_2024])</f>
        <v>2.0046327782839501E-4</v>
      </c>
      <c r="L1002" s="3">
        <f>+Tabella2026[[#This Row],[INCIDENZA POPOLAZIONE]]*(PLAFOND/2)</f>
        <v>59016.238645221121</v>
      </c>
      <c r="M1002" s="3">
        <f>+IFERROR(Tabella2026[[#This Row],[reddito_2024]]/Tabella2026[[#This Row],[POP_2024]],"")</f>
        <v>19805.004993229519</v>
      </c>
      <c r="N1002" s="3">
        <f>+IF(Tabella2026[[#This Row],[REDDITO COMPLESSIVO PROCAPITE]]&lt;media_aggr_reddito_pc,(media_aggr_reddito_pc-Tabella2026[[#This Row],[REDDITO COMPLESSIVO PROCAPITE]]),0)</f>
        <v>0</v>
      </c>
      <c r="O1002" s="3">
        <f>+Tabella2026[[#This Row],[DIFFERENZA REDDITO INFERIORE ALLA MEDIA DALLA MEDIA]]*Tabella2026[[#This Row],[POP_2024]]</f>
        <v>0</v>
      </c>
      <c r="P1002" s="3">
        <f>+Tabella2026[[#This Row],[POPOLAZIONE PER DIFFERENZA ]]/SUM(Tabella2026[[POPOLAZIONE PER DIFFERENZA ]])</f>
        <v>0</v>
      </c>
      <c r="Q1002" s="3">
        <f>+Tabella2026[[#This Row],[INCIDENZA POPOLAZIONE PER DIFFERENZA]]*(PLAFOND-SUM(Tabella2026[CONTRIBUTO SULLA BASE DELLA POPOLAZIONE]))</f>
        <v>0</v>
      </c>
      <c r="R1002" s="3">
        <f>+Tabella2026[[#This Row],[CONTRIBUTO SULLA BASE DELLA POPOLAZIONE]]+Tabella2026[[#This Row],[CONTRIBUTO SULLA BASE DEL REDDITO]]</f>
        <v>59016.238645221121</v>
      </c>
      <c r="S1002" s="3">
        <f>+Tabella2026[[#This Row],[CONTRIBUTO TOTALE]]/(PLAFOND/N_TESSERE)</f>
        <v>118.03247729044224</v>
      </c>
      <c r="T1002" s="3">
        <f>+MAX(CEILING(Tabella2026[[#This Row],[preDEF1]],1),1)</f>
        <v>119</v>
      </c>
      <c r="U1002" s="9">
        <f xml:space="preserve"> IF(ROW(Tabella2026[[#This Row],[preDEF2]]) - ROW(Tabella2026[[#Headers],[preDEF2]])&lt;=ABS(SUM(Tabella2026[preDEF2])-N_TESSERE),Tabella2026[[#This Row],[preDEF2]]-1,Tabella2026[[#This Row],[preDEF2]])</f>
        <v>118</v>
      </c>
      <c r="V1002" s="21">
        <f>+Tabella2026[[#This Row],[DEF - n. card]]*(PLAFOND/N_TESSERE)</f>
        <v>59000</v>
      </c>
      <c r="W1002" s="18"/>
    </row>
    <row r="1003" spans="2:23" x14ac:dyDescent="0.25">
      <c r="B1003" s="1" t="s">
        <v>2052</v>
      </c>
      <c r="C1003" s="2">
        <v>47020</v>
      </c>
      <c r="D1003" s="1" t="s">
        <v>2053</v>
      </c>
      <c r="E1003" s="1" t="s">
        <v>30</v>
      </c>
      <c r="F1003" s="1" t="s">
        <v>140</v>
      </c>
      <c r="G1003" s="1" t="s">
        <v>1059</v>
      </c>
      <c r="H1003" s="1" t="s">
        <v>15834</v>
      </c>
      <c r="I1003" s="5">
        <v>11811</v>
      </c>
      <c r="J1003" s="5">
        <v>213167146</v>
      </c>
      <c r="K1003" s="3">
        <f>+Tabella2026[[#This Row],[POP_2024]]/SUM(Tabella2026[POP_2024])</f>
        <v>2.0037845078124352E-4</v>
      </c>
      <c r="L1003" s="3">
        <f>+Tabella2026[[#This Row],[INCIDENZA POPOLAZIONE]]*(PLAFOND/2)</f>
        <v>58991.265626160006</v>
      </c>
      <c r="M1003" s="3">
        <f>+IFERROR(Tabella2026[[#This Row],[reddito_2024]]/Tabella2026[[#This Row],[POP_2024]],"")</f>
        <v>18048.187791042248</v>
      </c>
      <c r="N1003" s="3">
        <f>+IF(Tabella2026[[#This Row],[REDDITO COMPLESSIVO PROCAPITE]]&lt;media_aggr_reddito_pc,(media_aggr_reddito_pc-Tabella2026[[#This Row],[REDDITO COMPLESSIVO PROCAPITE]]),0)</f>
        <v>0</v>
      </c>
      <c r="O1003" s="3">
        <f>+Tabella2026[[#This Row],[DIFFERENZA REDDITO INFERIORE ALLA MEDIA DALLA MEDIA]]*Tabella2026[[#This Row],[POP_2024]]</f>
        <v>0</v>
      </c>
      <c r="P1003" s="3">
        <f>+Tabella2026[[#This Row],[POPOLAZIONE PER DIFFERENZA ]]/SUM(Tabella2026[[POPOLAZIONE PER DIFFERENZA ]])</f>
        <v>0</v>
      </c>
      <c r="Q1003" s="3">
        <f>+Tabella2026[[#This Row],[INCIDENZA POPOLAZIONE PER DIFFERENZA]]*(PLAFOND-SUM(Tabella2026[CONTRIBUTO SULLA BASE DELLA POPOLAZIONE]))</f>
        <v>0</v>
      </c>
      <c r="R1003" s="3">
        <f>+Tabella2026[[#This Row],[CONTRIBUTO SULLA BASE DELLA POPOLAZIONE]]+Tabella2026[[#This Row],[CONTRIBUTO SULLA BASE DEL REDDITO]]</f>
        <v>58991.265626160006</v>
      </c>
      <c r="S1003" s="3">
        <f>+Tabella2026[[#This Row],[CONTRIBUTO TOTALE]]/(PLAFOND/N_TESSERE)</f>
        <v>117.98253125232002</v>
      </c>
      <c r="T1003" s="3">
        <f>+MAX(CEILING(Tabella2026[[#This Row],[preDEF1]],1),1)</f>
        <v>118</v>
      </c>
      <c r="U1003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1003" s="21">
        <f>+Tabella2026[[#This Row],[DEF - n. card]]*(PLAFOND/N_TESSERE)</f>
        <v>58500</v>
      </c>
      <c r="W1003" s="18"/>
    </row>
    <row r="1004" spans="2:23" x14ac:dyDescent="0.25">
      <c r="B1004" s="1" t="s">
        <v>2088</v>
      </c>
      <c r="C1004" s="2">
        <v>23040</v>
      </c>
      <c r="D1004" s="1" t="s">
        <v>2089</v>
      </c>
      <c r="E1004" s="1" t="s">
        <v>38</v>
      </c>
      <c r="F1004" s="1" t="s">
        <v>37</v>
      </c>
      <c r="G1004" s="1" t="s">
        <v>1059</v>
      </c>
      <c r="H1004" s="1" t="s">
        <v>15835</v>
      </c>
      <c r="I1004" s="5">
        <v>11806</v>
      </c>
      <c r="J1004" s="5">
        <v>222441601</v>
      </c>
      <c r="K1004" s="3">
        <f>+Tabella2026[[#This Row],[POP_2024]]/SUM(Tabella2026[POP_2024])</f>
        <v>2.0029362373409203E-4</v>
      </c>
      <c r="L1004" s="3">
        <f>+Tabella2026[[#This Row],[INCIDENZA POPOLAZIONE]]*(PLAFOND/2)</f>
        <v>58966.292607098891</v>
      </c>
      <c r="M1004" s="3">
        <f>+IFERROR(Tabella2026[[#This Row],[reddito_2024]]/Tabella2026[[#This Row],[POP_2024]],"")</f>
        <v>18841.402761307811</v>
      </c>
      <c r="N1004" s="3">
        <f>+IF(Tabella2026[[#This Row],[REDDITO COMPLESSIVO PROCAPITE]]&lt;media_aggr_reddito_pc,(media_aggr_reddito_pc-Tabella2026[[#This Row],[REDDITO COMPLESSIVO PROCAPITE]]),0)</f>
        <v>0</v>
      </c>
      <c r="O1004" s="3">
        <f>+Tabella2026[[#This Row],[DIFFERENZA REDDITO INFERIORE ALLA MEDIA DALLA MEDIA]]*Tabella2026[[#This Row],[POP_2024]]</f>
        <v>0</v>
      </c>
      <c r="P1004" s="3">
        <f>+Tabella2026[[#This Row],[POPOLAZIONE PER DIFFERENZA ]]/SUM(Tabella2026[[POPOLAZIONE PER DIFFERENZA ]])</f>
        <v>0</v>
      </c>
      <c r="Q1004" s="3">
        <f>+Tabella2026[[#This Row],[INCIDENZA POPOLAZIONE PER DIFFERENZA]]*(PLAFOND-SUM(Tabella2026[CONTRIBUTO SULLA BASE DELLA POPOLAZIONE]))</f>
        <v>0</v>
      </c>
      <c r="R1004" s="3">
        <f>+Tabella2026[[#This Row],[CONTRIBUTO SULLA BASE DELLA POPOLAZIONE]]+Tabella2026[[#This Row],[CONTRIBUTO SULLA BASE DEL REDDITO]]</f>
        <v>58966.292607098891</v>
      </c>
      <c r="S1004" s="3">
        <f>+Tabella2026[[#This Row],[CONTRIBUTO TOTALE]]/(PLAFOND/N_TESSERE)</f>
        <v>117.93258521419779</v>
      </c>
      <c r="T1004" s="3">
        <f>+MAX(CEILING(Tabella2026[[#This Row],[preDEF1]],1),1)</f>
        <v>118</v>
      </c>
      <c r="U1004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1004" s="21">
        <f>+Tabella2026[[#This Row],[DEF - n. card]]*(PLAFOND/N_TESSERE)</f>
        <v>58500</v>
      </c>
      <c r="W1004" s="18"/>
    </row>
    <row r="1005" spans="2:23" x14ac:dyDescent="0.25">
      <c r="B1005" s="1" t="s">
        <v>2056</v>
      </c>
      <c r="C1005" s="2">
        <v>93021</v>
      </c>
      <c r="D1005" s="1" t="s">
        <v>2057</v>
      </c>
      <c r="E1005" s="1" t="s">
        <v>48</v>
      </c>
      <c r="F1005" s="1" t="s">
        <v>300</v>
      </c>
      <c r="G1005" s="1" t="s">
        <v>1059</v>
      </c>
      <c r="H1005" s="1" t="s">
        <v>15835</v>
      </c>
      <c r="I1005" s="5">
        <v>11801</v>
      </c>
      <c r="J1005" s="5">
        <v>243793088</v>
      </c>
      <c r="K1005" s="3">
        <f>+Tabella2026[[#This Row],[POP_2024]]/SUM(Tabella2026[POP_2024])</f>
        <v>2.0020879668694054E-4</v>
      </c>
      <c r="L1005" s="3">
        <f>+Tabella2026[[#This Row],[INCIDENZA POPOLAZIONE]]*(PLAFOND/2)</f>
        <v>58941.319588037783</v>
      </c>
      <c r="M1005" s="3">
        <f>+IFERROR(Tabella2026[[#This Row],[reddito_2024]]/Tabella2026[[#This Row],[POP_2024]],"")</f>
        <v>20658.680450809254</v>
      </c>
      <c r="N1005" s="3">
        <f>+IF(Tabella2026[[#This Row],[REDDITO COMPLESSIVO PROCAPITE]]&lt;media_aggr_reddito_pc,(media_aggr_reddito_pc-Tabella2026[[#This Row],[REDDITO COMPLESSIVO PROCAPITE]]),0)</f>
        <v>0</v>
      </c>
      <c r="O1005" s="3">
        <f>+Tabella2026[[#This Row],[DIFFERENZA REDDITO INFERIORE ALLA MEDIA DALLA MEDIA]]*Tabella2026[[#This Row],[POP_2024]]</f>
        <v>0</v>
      </c>
      <c r="P1005" s="3">
        <f>+Tabella2026[[#This Row],[POPOLAZIONE PER DIFFERENZA ]]/SUM(Tabella2026[[POPOLAZIONE PER DIFFERENZA ]])</f>
        <v>0</v>
      </c>
      <c r="Q1005" s="3">
        <f>+Tabella2026[[#This Row],[INCIDENZA POPOLAZIONE PER DIFFERENZA]]*(PLAFOND-SUM(Tabella2026[CONTRIBUTO SULLA BASE DELLA POPOLAZIONE]))</f>
        <v>0</v>
      </c>
      <c r="R1005" s="3">
        <f>+Tabella2026[[#This Row],[CONTRIBUTO SULLA BASE DELLA POPOLAZIONE]]+Tabella2026[[#This Row],[CONTRIBUTO SULLA BASE DEL REDDITO]]</f>
        <v>58941.319588037783</v>
      </c>
      <c r="S1005" s="3">
        <f>+Tabella2026[[#This Row],[CONTRIBUTO TOTALE]]/(PLAFOND/N_TESSERE)</f>
        <v>117.88263917607557</v>
      </c>
      <c r="T1005" s="3">
        <f>+MAX(CEILING(Tabella2026[[#This Row],[preDEF1]],1),1)</f>
        <v>118</v>
      </c>
      <c r="U1005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1005" s="21">
        <f>+Tabella2026[[#This Row],[DEF - n. card]]*(PLAFOND/N_TESSERE)</f>
        <v>58500</v>
      </c>
      <c r="W1005" s="18"/>
    </row>
    <row r="1006" spans="2:23" x14ac:dyDescent="0.25">
      <c r="B1006" s="1" t="s">
        <v>2058</v>
      </c>
      <c r="C1006" s="2">
        <v>24108</v>
      </c>
      <c r="D1006" s="1" t="s">
        <v>2059</v>
      </c>
      <c r="E1006" s="1" t="s">
        <v>38</v>
      </c>
      <c r="F1006" s="1" t="s">
        <v>106</v>
      </c>
      <c r="G1006" s="1" t="s">
        <v>1059</v>
      </c>
      <c r="H1006" s="1" t="s">
        <v>15835</v>
      </c>
      <c r="I1006" s="5">
        <v>11799</v>
      </c>
      <c r="J1006" s="5">
        <v>239289575</v>
      </c>
      <c r="K1006" s="3">
        <f>+Tabella2026[[#This Row],[POP_2024]]/SUM(Tabella2026[POP_2024])</f>
        <v>2.0017486586807997E-4</v>
      </c>
      <c r="L1006" s="3">
        <f>+Tabella2026[[#This Row],[INCIDENZA POPOLAZIONE]]*(PLAFOND/2)</f>
        <v>58931.330380413339</v>
      </c>
      <c r="M1006" s="3">
        <f>+IFERROR(Tabella2026[[#This Row],[reddito_2024]]/Tabella2026[[#This Row],[POP_2024]],"")</f>
        <v>20280.496228493939</v>
      </c>
      <c r="N1006" s="3">
        <f>+IF(Tabella2026[[#This Row],[REDDITO COMPLESSIVO PROCAPITE]]&lt;media_aggr_reddito_pc,(media_aggr_reddito_pc-Tabella2026[[#This Row],[REDDITO COMPLESSIVO PROCAPITE]]),0)</f>
        <v>0</v>
      </c>
      <c r="O1006" s="3">
        <f>+Tabella2026[[#This Row],[DIFFERENZA REDDITO INFERIORE ALLA MEDIA DALLA MEDIA]]*Tabella2026[[#This Row],[POP_2024]]</f>
        <v>0</v>
      </c>
      <c r="P1006" s="3">
        <f>+Tabella2026[[#This Row],[POPOLAZIONE PER DIFFERENZA ]]/SUM(Tabella2026[[POPOLAZIONE PER DIFFERENZA ]])</f>
        <v>0</v>
      </c>
      <c r="Q1006" s="3">
        <f>+Tabella2026[[#This Row],[INCIDENZA POPOLAZIONE PER DIFFERENZA]]*(PLAFOND-SUM(Tabella2026[CONTRIBUTO SULLA BASE DELLA POPOLAZIONE]))</f>
        <v>0</v>
      </c>
      <c r="R1006" s="3">
        <f>+Tabella2026[[#This Row],[CONTRIBUTO SULLA BASE DELLA POPOLAZIONE]]+Tabella2026[[#This Row],[CONTRIBUTO SULLA BASE DEL REDDITO]]</f>
        <v>58931.330380413339</v>
      </c>
      <c r="S1006" s="3">
        <f>+Tabella2026[[#This Row],[CONTRIBUTO TOTALE]]/(PLAFOND/N_TESSERE)</f>
        <v>117.86266076082669</v>
      </c>
      <c r="T1006" s="3">
        <f>+MAX(CEILING(Tabella2026[[#This Row],[preDEF1]],1),1)</f>
        <v>118</v>
      </c>
      <c r="U1006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1006" s="21">
        <f>+Tabella2026[[#This Row],[DEF - n. card]]*(PLAFOND/N_TESSERE)</f>
        <v>58500</v>
      </c>
      <c r="W1006" s="18"/>
    </row>
    <row r="1007" spans="2:23" x14ac:dyDescent="0.25">
      <c r="B1007" s="1" t="s">
        <v>2064</v>
      </c>
      <c r="C1007" s="2">
        <v>63090</v>
      </c>
      <c r="D1007" s="1" t="s">
        <v>2065</v>
      </c>
      <c r="E1007" s="1" t="s">
        <v>15</v>
      </c>
      <c r="F1007" s="1" t="s">
        <v>14</v>
      </c>
      <c r="G1007" s="1" t="s">
        <v>1059</v>
      </c>
      <c r="H1007" s="1" t="s">
        <v>15836</v>
      </c>
      <c r="I1007" s="5">
        <v>11788</v>
      </c>
      <c r="J1007" s="5">
        <v>118694027</v>
      </c>
      <c r="K1007" s="3">
        <f>+Tabella2026[[#This Row],[POP_2024]]/SUM(Tabella2026[POP_2024])</f>
        <v>1.9998824636434669E-4</v>
      </c>
      <c r="L1007" s="3">
        <f>+Tabella2026[[#This Row],[INCIDENZA POPOLAZIONE]]*(PLAFOND/2)</f>
        <v>58876.389738478894</v>
      </c>
      <c r="M1007" s="3">
        <f>+IFERROR(Tabella2026[[#This Row],[reddito_2024]]/Tabella2026[[#This Row],[POP_2024]],"")</f>
        <v>10069.055564981338</v>
      </c>
      <c r="N1007" s="3">
        <f>+IF(Tabella2026[[#This Row],[REDDITO COMPLESSIVO PROCAPITE]]&lt;media_aggr_reddito_pc,(media_aggr_reddito_pc-Tabella2026[[#This Row],[REDDITO COMPLESSIVO PROCAPITE]]),0)</f>
        <v>7756.0104976274033</v>
      </c>
      <c r="O1007" s="3">
        <f>+Tabella2026[[#This Row],[DIFFERENZA REDDITO INFERIORE ALLA MEDIA DALLA MEDIA]]*Tabella2026[[#This Row],[POP_2024]]</f>
        <v>91427851.746031836</v>
      </c>
      <c r="P1007" s="3">
        <f>+Tabella2026[[#This Row],[POPOLAZIONE PER DIFFERENZA ]]/SUM(Tabella2026[[POPOLAZIONE PER DIFFERENZA ]])</f>
        <v>8.111315399846748E-4</v>
      </c>
      <c r="Q1007" s="3">
        <f>+Tabella2026[[#This Row],[INCIDENZA POPOLAZIONE PER DIFFERENZA]]*(PLAFOND-SUM(Tabella2026[CONTRIBUTO SULLA BASE DELLA POPOLAZIONE]))</f>
        <v>238796.51702283425</v>
      </c>
      <c r="R1007" s="3">
        <f>+Tabella2026[[#This Row],[CONTRIBUTO SULLA BASE DELLA POPOLAZIONE]]+Tabella2026[[#This Row],[CONTRIBUTO SULLA BASE DEL REDDITO]]</f>
        <v>297672.90676131315</v>
      </c>
      <c r="S1007" s="3">
        <f>+Tabella2026[[#This Row],[CONTRIBUTO TOTALE]]/(PLAFOND/N_TESSERE)</f>
        <v>595.34581352262626</v>
      </c>
      <c r="T1007" s="3">
        <f>+MAX(CEILING(Tabella2026[[#This Row],[preDEF1]],1),1)</f>
        <v>596</v>
      </c>
      <c r="U1007" s="9">
        <f xml:space="preserve"> IF(ROW(Tabella2026[[#This Row],[preDEF2]]) - ROW(Tabella2026[[#Headers],[preDEF2]])&lt;=ABS(SUM(Tabella2026[preDEF2])-N_TESSERE),Tabella2026[[#This Row],[preDEF2]]-1,Tabella2026[[#This Row],[preDEF2]])</f>
        <v>595</v>
      </c>
      <c r="V1007" s="21">
        <f>+Tabella2026[[#This Row],[DEF - n. card]]*(PLAFOND/N_TESSERE)</f>
        <v>297500</v>
      </c>
      <c r="W1007" s="18"/>
    </row>
    <row r="1008" spans="2:23" x14ac:dyDescent="0.25">
      <c r="B1008" s="1" t="s">
        <v>1996</v>
      </c>
      <c r="C1008" s="2">
        <v>43047</v>
      </c>
      <c r="D1008" s="1" t="s">
        <v>1997</v>
      </c>
      <c r="E1008" s="1" t="s">
        <v>117</v>
      </c>
      <c r="F1008" s="1" t="s">
        <v>411</v>
      </c>
      <c r="G1008" s="1" t="s">
        <v>1059</v>
      </c>
      <c r="H1008" s="1" t="s">
        <v>15834</v>
      </c>
      <c r="I1008" s="5">
        <v>11787</v>
      </c>
      <c r="J1008" s="5">
        <v>201557904</v>
      </c>
      <c r="K1008" s="3">
        <f>+Tabella2026[[#This Row],[POP_2024]]/SUM(Tabella2026[POP_2024])</f>
        <v>1.9997128095491638E-4</v>
      </c>
      <c r="L1008" s="3">
        <f>+Tabella2026[[#This Row],[INCIDENZA POPOLAZIONE]]*(PLAFOND/2)</f>
        <v>58871.395134666665</v>
      </c>
      <c r="M1008" s="3">
        <f>+IFERROR(Tabella2026[[#This Row],[reddito_2024]]/Tabella2026[[#This Row],[POP_2024]],"")</f>
        <v>17100.017307202852</v>
      </c>
      <c r="N1008" s="3">
        <f>+IF(Tabella2026[[#This Row],[REDDITO COMPLESSIVO PROCAPITE]]&lt;media_aggr_reddito_pc,(media_aggr_reddito_pc-Tabella2026[[#This Row],[REDDITO COMPLESSIVO PROCAPITE]]),0)</f>
        <v>725.0487554058891</v>
      </c>
      <c r="O1008" s="3">
        <f>+Tabella2026[[#This Row],[DIFFERENZA REDDITO INFERIORE ALLA MEDIA DALLA MEDIA]]*Tabella2026[[#This Row],[POP_2024]]</f>
        <v>8546149.6799692139</v>
      </c>
      <c r="P1008" s="3">
        <f>+Tabella2026[[#This Row],[POPOLAZIONE PER DIFFERENZA ]]/SUM(Tabella2026[[POPOLAZIONE PER DIFFERENZA ]])</f>
        <v>7.5819910655987061E-5</v>
      </c>
      <c r="Q1008" s="3">
        <f>+Tabella2026[[#This Row],[INCIDENZA POPOLAZIONE PER DIFFERENZA]]*(PLAFOND-SUM(Tabella2026[CONTRIBUTO SULLA BASE DELLA POPOLAZIONE]))</f>
        <v>22321.32483218969</v>
      </c>
      <c r="R1008" s="3">
        <f>+Tabella2026[[#This Row],[CONTRIBUTO SULLA BASE DELLA POPOLAZIONE]]+Tabella2026[[#This Row],[CONTRIBUTO SULLA BASE DEL REDDITO]]</f>
        <v>81192.719966856355</v>
      </c>
      <c r="S1008" s="3">
        <f>+Tabella2026[[#This Row],[CONTRIBUTO TOTALE]]/(PLAFOND/N_TESSERE)</f>
        <v>162.38543993371272</v>
      </c>
      <c r="T1008" s="3">
        <f>+MAX(CEILING(Tabella2026[[#This Row],[preDEF1]],1),1)</f>
        <v>163</v>
      </c>
      <c r="U1008" s="9">
        <f xml:space="preserve"> IF(ROW(Tabella2026[[#This Row],[preDEF2]]) - ROW(Tabella2026[[#Headers],[preDEF2]])&lt;=ABS(SUM(Tabella2026[preDEF2])-N_TESSERE),Tabella2026[[#This Row],[preDEF2]]-1,Tabella2026[[#This Row],[preDEF2]])</f>
        <v>162</v>
      </c>
      <c r="V1008" s="21">
        <f>+Tabella2026[[#This Row],[DEF - n. card]]*(PLAFOND/N_TESSERE)</f>
        <v>81000</v>
      </c>
      <c r="W1008" s="18"/>
    </row>
    <row r="1009" spans="2:23" x14ac:dyDescent="0.25">
      <c r="B1009" s="1" t="s">
        <v>1960</v>
      </c>
      <c r="C1009" s="2">
        <v>84030</v>
      </c>
      <c r="D1009" s="1" t="s">
        <v>1961</v>
      </c>
      <c r="E1009" s="1" t="s">
        <v>21</v>
      </c>
      <c r="F1009" s="1" t="s">
        <v>261</v>
      </c>
      <c r="G1009" s="1" t="s">
        <v>1059</v>
      </c>
      <c r="H1009" s="1" t="s">
        <v>15836</v>
      </c>
      <c r="I1009" s="5">
        <v>11783</v>
      </c>
      <c r="J1009" s="5">
        <v>150709576</v>
      </c>
      <c r="K1009" s="3">
        <f>+Tabella2026[[#This Row],[POP_2024]]/SUM(Tabella2026[POP_2024])</f>
        <v>1.999034193171952E-4</v>
      </c>
      <c r="L1009" s="3">
        <f>+Tabella2026[[#This Row],[INCIDENZA POPOLAZIONE]]*(PLAFOND/2)</f>
        <v>58851.416719417779</v>
      </c>
      <c r="M1009" s="3">
        <f>+IFERROR(Tabella2026[[#This Row],[reddito_2024]]/Tabella2026[[#This Row],[POP_2024]],"")</f>
        <v>12790.424849359246</v>
      </c>
      <c r="N1009" s="3">
        <f>+IF(Tabella2026[[#This Row],[REDDITO COMPLESSIVO PROCAPITE]]&lt;media_aggr_reddito_pc,(media_aggr_reddito_pc-Tabella2026[[#This Row],[REDDITO COMPLESSIVO PROCAPITE]]),0)</f>
        <v>5034.6412132494952</v>
      </c>
      <c r="O1009" s="3">
        <f>+Tabella2026[[#This Row],[DIFFERENZA REDDITO INFERIORE ALLA MEDIA DALLA MEDIA]]*Tabella2026[[#This Row],[POP_2024]]</f>
        <v>59323177.415718801</v>
      </c>
      <c r="P1009" s="3">
        <f>+Tabella2026[[#This Row],[POPOLAZIONE PER DIFFERENZA ]]/SUM(Tabella2026[[POPOLAZIONE PER DIFFERENZA ]])</f>
        <v>5.2630461434947289E-4</v>
      </c>
      <c r="Q1009" s="3">
        <f>+Tabella2026[[#This Row],[INCIDENZA POPOLAZIONE PER DIFFERENZA]]*(PLAFOND-SUM(Tabella2026[CONTRIBUTO SULLA BASE DELLA POPOLAZIONE]))</f>
        <v>154943.68373602469</v>
      </c>
      <c r="R1009" s="3">
        <f>+Tabella2026[[#This Row],[CONTRIBUTO SULLA BASE DELLA POPOLAZIONE]]+Tabella2026[[#This Row],[CONTRIBUTO SULLA BASE DEL REDDITO]]</f>
        <v>213795.10045544247</v>
      </c>
      <c r="S1009" s="3">
        <f>+Tabella2026[[#This Row],[CONTRIBUTO TOTALE]]/(PLAFOND/N_TESSERE)</f>
        <v>427.59020091088496</v>
      </c>
      <c r="T1009" s="3">
        <f>+MAX(CEILING(Tabella2026[[#This Row],[preDEF1]],1),1)</f>
        <v>428</v>
      </c>
      <c r="U1009" s="9">
        <f xml:space="preserve"> IF(ROW(Tabella2026[[#This Row],[preDEF2]]) - ROW(Tabella2026[[#Headers],[preDEF2]])&lt;=ABS(SUM(Tabella2026[preDEF2])-N_TESSERE),Tabella2026[[#This Row],[preDEF2]]-1,Tabella2026[[#This Row],[preDEF2]])</f>
        <v>427</v>
      </c>
      <c r="V1009" s="21">
        <f>+Tabella2026[[#This Row],[DEF - n. card]]*(PLAFOND/N_TESSERE)</f>
        <v>213500</v>
      </c>
      <c r="W1009" s="18"/>
    </row>
    <row r="1010" spans="2:23" x14ac:dyDescent="0.25">
      <c r="B1010" s="1" t="s">
        <v>2028</v>
      </c>
      <c r="C1010" s="2">
        <v>49014</v>
      </c>
      <c r="D1010" s="1" t="s">
        <v>2029</v>
      </c>
      <c r="E1010" s="1" t="s">
        <v>30</v>
      </c>
      <c r="F1010" s="1" t="s">
        <v>71</v>
      </c>
      <c r="G1010" s="1" t="s">
        <v>1059</v>
      </c>
      <c r="H1010" s="1" t="s">
        <v>15834</v>
      </c>
      <c r="I1010" s="5">
        <v>11779</v>
      </c>
      <c r="J1010" s="5">
        <v>234037528</v>
      </c>
      <c r="K1010" s="3">
        <f>+Tabella2026[[#This Row],[POP_2024]]/SUM(Tabella2026[POP_2024])</f>
        <v>1.9983555767947401E-4</v>
      </c>
      <c r="L1010" s="3">
        <f>+Tabella2026[[#This Row],[INCIDENZA POPOLAZIONE]]*(PLAFOND/2)</f>
        <v>58831.438304168893</v>
      </c>
      <c r="M1010" s="3">
        <f>+IFERROR(Tabella2026[[#This Row],[reddito_2024]]/Tabella2026[[#This Row],[POP_2024]],"")</f>
        <v>19869.048985482637</v>
      </c>
      <c r="N1010" s="3">
        <f>+IF(Tabella2026[[#This Row],[REDDITO COMPLESSIVO PROCAPITE]]&lt;media_aggr_reddito_pc,(media_aggr_reddito_pc-Tabella2026[[#This Row],[REDDITO COMPLESSIVO PROCAPITE]]),0)</f>
        <v>0</v>
      </c>
      <c r="O1010" s="3">
        <f>+Tabella2026[[#This Row],[DIFFERENZA REDDITO INFERIORE ALLA MEDIA DALLA MEDIA]]*Tabella2026[[#This Row],[POP_2024]]</f>
        <v>0</v>
      </c>
      <c r="P1010" s="3">
        <f>+Tabella2026[[#This Row],[POPOLAZIONE PER DIFFERENZA ]]/SUM(Tabella2026[[POPOLAZIONE PER DIFFERENZA ]])</f>
        <v>0</v>
      </c>
      <c r="Q1010" s="3">
        <f>+Tabella2026[[#This Row],[INCIDENZA POPOLAZIONE PER DIFFERENZA]]*(PLAFOND-SUM(Tabella2026[CONTRIBUTO SULLA BASE DELLA POPOLAZIONE]))</f>
        <v>0</v>
      </c>
      <c r="R1010" s="3">
        <f>+Tabella2026[[#This Row],[CONTRIBUTO SULLA BASE DELLA POPOLAZIONE]]+Tabella2026[[#This Row],[CONTRIBUTO SULLA BASE DEL REDDITO]]</f>
        <v>58831.438304168893</v>
      </c>
      <c r="S1010" s="3">
        <f>+Tabella2026[[#This Row],[CONTRIBUTO TOTALE]]/(PLAFOND/N_TESSERE)</f>
        <v>117.66287660833778</v>
      </c>
      <c r="T1010" s="3">
        <f>+MAX(CEILING(Tabella2026[[#This Row],[preDEF1]],1),1)</f>
        <v>118</v>
      </c>
      <c r="U1010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1010" s="21">
        <f>+Tabella2026[[#This Row],[DEF - n. card]]*(PLAFOND/N_TESSERE)</f>
        <v>58500</v>
      </c>
      <c r="W1010" s="18"/>
    </row>
    <row r="1011" spans="2:23" x14ac:dyDescent="0.25">
      <c r="B1011" s="1" t="s">
        <v>2038</v>
      </c>
      <c r="C1011" s="2">
        <v>24004</v>
      </c>
      <c r="D1011" s="1" t="s">
        <v>2039</v>
      </c>
      <c r="E1011" s="1" t="s">
        <v>38</v>
      </c>
      <c r="F1011" s="1" t="s">
        <v>106</v>
      </c>
      <c r="G1011" s="1" t="s">
        <v>1059</v>
      </c>
      <c r="H1011" s="1" t="s">
        <v>15835</v>
      </c>
      <c r="I1011" s="5">
        <v>11776</v>
      </c>
      <c r="J1011" s="5">
        <v>261725556</v>
      </c>
      <c r="K1011" s="3">
        <f>+Tabella2026[[#This Row],[POP_2024]]/SUM(Tabella2026[POP_2024])</f>
        <v>1.9978466145118313E-4</v>
      </c>
      <c r="L1011" s="3">
        <f>+Tabella2026[[#This Row],[INCIDENZA POPOLAZIONE]]*(PLAFOND/2)</f>
        <v>58816.454492732228</v>
      </c>
      <c r="M1011" s="3">
        <f>+IFERROR(Tabella2026[[#This Row],[reddito_2024]]/Tabella2026[[#This Row],[POP_2024]],"")</f>
        <v>22225.3359375</v>
      </c>
      <c r="N1011" s="3">
        <f>+IF(Tabella2026[[#This Row],[REDDITO COMPLESSIVO PROCAPITE]]&lt;media_aggr_reddito_pc,(media_aggr_reddito_pc-Tabella2026[[#This Row],[REDDITO COMPLESSIVO PROCAPITE]]),0)</f>
        <v>0</v>
      </c>
      <c r="O1011" s="3">
        <f>+Tabella2026[[#This Row],[DIFFERENZA REDDITO INFERIORE ALLA MEDIA DALLA MEDIA]]*Tabella2026[[#This Row],[POP_2024]]</f>
        <v>0</v>
      </c>
      <c r="P1011" s="3">
        <f>+Tabella2026[[#This Row],[POPOLAZIONE PER DIFFERENZA ]]/SUM(Tabella2026[[POPOLAZIONE PER DIFFERENZA ]])</f>
        <v>0</v>
      </c>
      <c r="Q1011" s="3">
        <f>+Tabella2026[[#This Row],[INCIDENZA POPOLAZIONE PER DIFFERENZA]]*(PLAFOND-SUM(Tabella2026[CONTRIBUTO SULLA BASE DELLA POPOLAZIONE]))</f>
        <v>0</v>
      </c>
      <c r="R1011" s="3">
        <f>+Tabella2026[[#This Row],[CONTRIBUTO SULLA BASE DELLA POPOLAZIONE]]+Tabella2026[[#This Row],[CONTRIBUTO SULLA BASE DEL REDDITO]]</f>
        <v>58816.454492732228</v>
      </c>
      <c r="S1011" s="3">
        <f>+Tabella2026[[#This Row],[CONTRIBUTO TOTALE]]/(PLAFOND/N_TESSERE)</f>
        <v>117.63290898546445</v>
      </c>
      <c r="T1011" s="3">
        <f>+MAX(CEILING(Tabella2026[[#This Row],[preDEF1]],1),1)</f>
        <v>118</v>
      </c>
      <c r="U1011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1011" s="21">
        <f>+Tabella2026[[#This Row],[DEF - n. card]]*(PLAFOND/N_TESSERE)</f>
        <v>58500</v>
      </c>
      <c r="W1011" s="18"/>
    </row>
    <row r="1012" spans="2:23" x14ac:dyDescent="0.25">
      <c r="B1012" s="1" t="s">
        <v>2008</v>
      </c>
      <c r="C1012" s="2">
        <v>84023</v>
      </c>
      <c r="D1012" s="1" t="s">
        <v>2009</v>
      </c>
      <c r="E1012" s="1" t="s">
        <v>21</v>
      </c>
      <c r="F1012" s="1" t="s">
        <v>261</v>
      </c>
      <c r="G1012" s="1" t="s">
        <v>1059</v>
      </c>
      <c r="H1012" s="1" t="s">
        <v>15836</v>
      </c>
      <c r="I1012" s="5">
        <v>11773</v>
      </c>
      <c r="J1012" s="5">
        <v>122505913</v>
      </c>
      <c r="K1012" s="3">
        <f>+Tabella2026[[#This Row],[POP_2024]]/SUM(Tabella2026[POP_2024])</f>
        <v>1.9973376522289222E-4</v>
      </c>
      <c r="L1012" s="3">
        <f>+Tabella2026[[#This Row],[INCIDENZA POPOLAZIONE]]*(PLAFOND/2)</f>
        <v>58801.470681295556</v>
      </c>
      <c r="M1012" s="3">
        <f>+IFERROR(Tabella2026[[#This Row],[reddito_2024]]/Tabella2026[[#This Row],[POP_2024]],"")</f>
        <v>10405.666610039922</v>
      </c>
      <c r="N1012" s="3">
        <f>+IF(Tabella2026[[#This Row],[REDDITO COMPLESSIVO PROCAPITE]]&lt;media_aggr_reddito_pc,(media_aggr_reddito_pc-Tabella2026[[#This Row],[REDDITO COMPLESSIVO PROCAPITE]]),0)</f>
        <v>7419.3994525688195</v>
      </c>
      <c r="O1012" s="3">
        <f>+Tabella2026[[#This Row],[DIFFERENZA REDDITO INFERIORE ALLA MEDIA DALLA MEDIA]]*Tabella2026[[#This Row],[POP_2024]]</f>
        <v>87348589.75509271</v>
      </c>
      <c r="P1012" s="3">
        <f>+Tabella2026[[#This Row],[POPOLAZIONE PER DIFFERENZA ]]/SUM(Tabella2026[[POPOLAZIONE PER DIFFERENZA ]])</f>
        <v>7.7494105757125627E-4</v>
      </c>
      <c r="Q1012" s="3">
        <f>+Tabella2026[[#This Row],[INCIDENZA POPOLAZIONE PER DIFFERENZA]]*(PLAFOND-SUM(Tabella2026[CONTRIBUTO SULLA BASE DELLA POPOLAZIONE]))</f>
        <v>228142.0661431856</v>
      </c>
      <c r="R1012" s="3">
        <f>+Tabella2026[[#This Row],[CONTRIBUTO SULLA BASE DELLA POPOLAZIONE]]+Tabella2026[[#This Row],[CONTRIBUTO SULLA BASE DEL REDDITO]]</f>
        <v>286943.53682448115</v>
      </c>
      <c r="S1012" s="3">
        <f>+Tabella2026[[#This Row],[CONTRIBUTO TOTALE]]/(PLAFOND/N_TESSERE)</f>
        <v>573.88707364896231</v>
      </c>
      <c r="T1012" s="3">
        <f>+MAX(CEILING(Tabella2026[[#This Row],[preDEF1]],1),1)</f>
        <v>574</v>
      </c>
      <c r="U1012" s="9">
        <f xml:space="preserve"> IF(ROW(Tabella2026[[#This Row],[preDEF2]]) - ROW(Tabella2026[[#Headers],[preDEF2]])&lt;=ABS(SUM(Tabella2026[preDEF2])-N_TESSERE),Tabella2026[[#This Row],[preDEF2]]-1,Tabella2026[[#This Row],[preDEF2]])</f>
        <v>573</v>
      </c>
      <c r="V1012" s="21">
        <f>+Tabella2026[[#This Row],[DEF - n. card]]*(PLAFOND/N_TESSERE)</f>
        <v>286500</v>
      </c>
      <c r="W1012" s="18"/>
    </row>
    <row r="1013" spans="2:23" x14ac:dyDescent="0.25">
      <c r="B1013" s="1" t="s">
        <v>2036</v>
      </c>
      <c r="C1013" s="2">
        <v>93044</v>
      </c>
      <c r="D1013" s="1" t="s">
        <v>2037</v>
      </c>
      <c r="E1013" s="1" t="s">
        <v>48</v>
      </c>
      <c r="F1013" s="1" t="s">
        <v>300</v>
      </c>
      <c r="G1013" s="1" t="s">
        <v>1059</v>
      </c>
      <c r="H1013" s="1" t="s">
        <v>15835</v>
      </c>
      <c r="I1013" s="5">
        <v>11773</v>
      </c>
      <c r="J1013" s="5">
        <v>241256841</v>
      </c>
      <c r="K1013" s="3">
        <f>+Tabella2026[[#This Row],[POP_2024]]/SUM(Tabella2026[POP_2024])</f>
        <v>1.9973376522289222E-4</v>
      </c>
      <c r="L1013" s="3">
        <f>+Tabella2026[[#This Row],[INCIDENZA POPOLAZIONE]]*(PLAFOND/2)</f>
        <v>58801.470681295556</v>
      </c>
      <c r="M1013" s="3">
        <f>+IFERROR(Tabella2026[[#This Row],[reddito_2024]]/Tabella2026[[#This Row],[POP_2024]],"")</f>
        <v>20492.384354030408</v>
      </c>
      <c r="N1013" s="3">
        <f>+IF(Tabella2026[[#This Row],[REDDITO COMPLESSIVO PROCAPITE]]&lt;media_aggr_reddito_pc,(media_aggr_reddito_pc-Tabella2026[[#This Row],[REDDITO COMPLESSIVO PROCAPITE]]),0)</f>
        <v>0</v>
      </c>
      <c r="O1013" s="3">
        <f>+Tabella2026[[#This Row],[DIFFERENZA REDDITO INFERIORE ALLA MEDIA DALLA MEDIA]]*Tabella2026[[#This Row],[POP_2024]]</f>
        <v>0</v>
      </c>
      <c r="P1013" s="3">
        <f>+Tabella2026[[#This Row],[POPOLAZIONE PER DIFFERENZA ]]/SUM(Tabella2026[[POPOLAZIONE PER DIFFERENZA ]])</f>
        <v>0</v>
      </c>
      <c r="Q1013" s="3">
        <f>+Tabella2026[[#This Row],[INCIDENZA POPOLAZIONE PER DIFFERENZA]]*(PLAFOND-SUM(Tabella2026[CONTRIBUTO SULLA BASE DELLA POPOLAZIONE]))</f>
        <v>0</v>
      </c>
      <c r="R1013" s="3">
        <f>+Tabella2026[[#This Row],[CONTRIBUTO SULLA BASE DELLA POPOLAZIONE]]+Tabella2026[[#This Row],[CONTRIBUTO SULLA BASE DEL REDDITO]]</f>
        <v>58801.470681295556</v>
      </c>
      <c r="S1013" s="3">
        <f>+Tabella2026[[#This Row],[CONTRIBUTO TOTALE]]/(PLAFOND/N_TESSERE)</f>
        <v>117.60294136259111</v>
      </c>
      <c r="T1013" s="3">
        <f>+MAX(CEILING(Tabella2026[[#This Row],[preDEF1]],1),1)</f>
        <v>118</v>
      </c>
      <c r="U1013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1013" s="21">
        <f>+Tabella2026[[#This Row],[DEF - n. card]]*(PLAFOND/N_TESSERE)</f>
        <v>58500</v>
      </c>
      <c r="W1013" s="18"/>
    </row>
    <row r="1014" spans="2:23" x14ac:dyDescent="0.25">
      <c r="B1014" s="1" t="s">
        <v>2070</v>
      </c>
      <c r="C1014" s="2">
        <v>82023</v>
      </c>
      <c r="D1014" s="1" t="s">
        <v>2071</v>
      </c>
      <c r="E1014" s="1" t="s">
        <v>21</v>
      </c>
      <c r="F1014" s="1" t="s">
        <v>20</v>
      </c>
      <c r="G1014" s="1" t="s">
        <v>1059</v>
      </c>
      <c r="H1014" s="1" t="s">
        <v>15836</v>
      </c>
      <c r="I1014" s="5">
        <v>11758</v>
      </c>
      <c r="J1014" s="5">
        <v>128397008</v>
      </c>
      <c r="K1014" s="3">
        <f>+Tabella2026[[#This Row],[POP_2024]]/SUM(Tabella2026[POP_2024])</f>
        <v>1.9947928408143775E-4</v>
      </c>
      <c r="L1014" s="3">
        <f>+Tabella2026[[#This Row],[INCIDENZA POPOLAZIONE]]*(PLAFOND/2)</f>
        <v>58726.551624112217</v>
      </c>
      <c r="M1014" s="3">
        <f>+IFERROR(Tabella2026[[#This Row],[reddito_2024]]/Tabella2026[[#This Row],[POP_2024]],"")</f>
        <v>10919.970062935874</v>
      </c>
      <c r="N1014" s="3">
        <f>+IF(Tabella2026[[#This Row],[REDDITO COMPLESSIVO PROCAPITE]]&lt;media_aggr_reddito_pc,(media_aggr_reddito_pc-Tabella2026[[#This Row],[REDDITO COMPLESSIVO PROCAPITE]]),0)</f>
        <v>6905.095999672867</v>
      </c>
      <c r="O1014" s="3">
        <f>+Tabella2026[[#This Row],[DIFFERENZA REDDITO INFERIORE ALLA MEDIA DALLA MEDIA]]*Tabella2026[[#This Row],[POP_2024]]</f>
        <v>81190118.76415357</v>
      </c>
      <c r="P1014" s="3">
        <f>+Tabella2026[[#This Row],[POPOLAZIONE PER DIFFERENZA ]]/SUM(Tabella2026[[POPOLAZIONE PER DIFFERENZA ]])</f>
        <v>7.2030420497728488E-4</v>
      </c>
      <c r="Q1014" s="3">
        <f>+Tabella2026[[#This Row],[INCIDENZA POPOLAZIONE PER DIFFERENZA]]*(PLAFOND-SUM(Tabella2026[CONTRIBUTO SULLA BASE DELLA POPOLAZIONE]))</f>
        <v>212057.01771715979</v>
      </c>
      <c r="R1014" s="3">
        <f>+Tabella2026[[#This Row],[CONTRIBUTO SULLA BASE DELLA POPOLAZIONE]]+Tabella2026[[#This Row],[CONTRIBUTO SULLA BASE DEL REDDITO]]</f>
        <v>270783.569341272</v>
      </c>
      <c r="S1014" s="3">
        <f>+Tabella2026[[#This Row],[CONTRIBUTO TOTALE]]/(PLAFOND/N_TESSERE)</f>
        <v>541.56713868254405</v>
      </c>
      <c r="T1014" s="3">
        <f>+MAX(CEILING(Tabella2026[[#This Row],[preDEF1]],1),1)</f>
        <v>542</v>
      </c>
      <c r="U1014" s="9">
        <f xml:space="preserve"> IF(ROW(Tabella2026[[#This Row],[preDEF2]]) - ROW(Tabella2026[[#Headers],[preDEF2]])&lt;=ABS(SUM(Tabella2026[preDEF2])-N_TESSERE),Tabella2026[[#This Row],[preDEF2]]-1,Tabella2026[[#This Row],[preDEF2]])</f>
        <v>541</v>
      </c>
      <c r="V1014" s="21">
        <f>+Tabella2026[[#This Row],[DEF - n. card]]*(PLAFOND/N_TESSERE)</f>
        <v>270500</v>
      </c>
      <c r="W1014" s="18"/>
    </row>
    <row r="1015" spans="2:23" x14ac:dyDescent="0.25">
      <c r="B1015" s="1" t="s">
        <v>2046</v>
      </c>
      <c r="C1015" s="2">
        <v>72010</v>
      </c>
      <c r="D1015" s="1" t="s">
        <v>2047</v>
      </c>
      <c r="E1015" s="1" t="s">
        <v>33</v>
      </c>
      <c r="F1015" s="1" t="s">
        <v>32</v>
      </c>
      <c r="G1015" s="1" t="s">
        <v>1059</v>
      </c>
      <c r="H1015" s="1" t="s">
        <v>15836</v>
      </c>
      <c r="I1015" s="5">
        <v>11742</v>
      </c>
      <c r="J1015" s="5">
        <v>167282970</v>
      </c>
      <c r="K1015" s="3">
        <f>+Tabella2026[[#This Row],[POP_2024]]/SUM(Tabella2026[POP_2024])</f>
        <v>1.9920783753055301E-4</v>
      </c>
      <c r="L1015" s="3">
        <f>+Tabella2026[[#This Row],[INCIDENZA POPOLAZIONE]]*(PLAFOND/2)</f>
        <v>58646.637963116656</v>
      </c>
      <c r="M1015" s="3">
        <f>+IFERROR(Tabella2026[[#This Row],[reddito_2024]]/Tabella2026[[#This Row],[POP_2024]],"")</f>
        <v>14246.548288196218</v>
      </c>
      <c r="N1015" s="3">
        <f>+IF(Tabella2026[[#This Row],[REDDITO COMPLESSIVO PROCAPITE]]&lt;media_aggr_reddito_pc,(media_aggr_reddito_pc-Tabella2026[[#This Row],[REDDITO COMPLESSIVO PROCAPITE]]),0)</f>
        <v>3578.5177744125231</v>
      </c>
      <c r="O1015" s="3">
        <f>+Tabella2026[[#This Row],[DIFFERENZA REDDITO INFERIORE ALLA MEDIA DALLA MEDIA]]*Tabella2026[[#This Row],[POP_2024]]</f>
        <v>42018955.707151845</v>
      </c>
      <c r="P1015" s="3">
        <f>+Tabella2026[[#This Row],[POPOLAZIONE PER DIFFERENZA ]]/SUM(Tabella2026[[POPOLAZIONE PER DIFFERENZA ]])</f>
        <v>3.7278465588325697E-4</v>
      </c>
      <c r="Q1015" s="3">
        <f>+Tabella2026[[#This Row],[INCIDENZA POPOLAZIONE PER DIFFERENZA]]*(PLAFOND-SUM(Tabella2026[CONTRIBUTO SULLA BASE DELLA POPOLAZIONE]))</f>
        <v>109747.52310353938</v>
      </c>
      <c r="R1015" s="3">
        <f>+Tabella2026[[#This Row],[CONTRIBUTO SULLA BASE DELLA POPOLAZIONE]]+Tabella2026[[#This Row],[CONTRIBUTO SULLA BASE DEL REDDITO]]</f>
        <v>168394.16106665603</v>
      </c>
      <c r="S1015" s="3">
        <f>+Tabella2026[[#This Row],[CONTRIBUTO TOTALE]]/(PLAFOND/N_TESSERE)</f>
        <v>336.78832213331208</v>
      </c>
      <c r="T1015" s="3">
        <f>+MAX(CEILING(Tabella2026[[#This Row],[preDEF1]],1),1)</f>
        <v>337</v>
      </c>
      <c r="U1015" s="9">
        <f xml:space="preserve"> IF(ROW(Tabella2026[[#This Row],[preDEF2]]) - ROW(Tabella2026[[#Headers],[preDEF2]])&lt;=ABS(SUM(Tabella2026[preDEF2])-N_TESSERE),Tabella2026[[#This Row],[preDEF2]]-1,Tabella2026[[#This Row],[preDEF2]])</f>
        <v>336</v>
      </c>
      <c r="V1015" s="21">
        <f>+Tabella2026[[#This Row],[DEF - n. card]]*(PLAFOND/N_TESSERE)</f>
        <v>168000</v>
      </c>
      <c r="W1015" s="18"/>
    </row>
    <row r="1016" spans="2:23" x14ac:dyDescent="0.25">
      <c r="B1016" s="1" t="s">
        <v>2054</v>
      </c>
      <c r="C1016" s="2">
        <v>26083</v>
      </c>
      <c r="D1016" s="1" t="s">
        <v>2055</v>
      </c>
      <c r="E1016" s="1" t="s">
        <v>38</v>
      </c>
      <c r="F1016" s="1" t="s">
        <v>150</v>
      </c>
      <c r="G1016" s="1" t="s">
        <v>1059</v>
      </c>
      <c r="H1016" s="1" t="s">
        <v>15835</v>
      </c>
      <c r="I1016" s="5">
        <v>11719</v>
      </c>
      <c r="J1016" s="5">
        <v>214155291</v>
      </c>
      <c r="K1016" s="3">
        <f>+Tabella2026[[#This Row],[POP_2024]]/SUM(Tabella2026[POP_2024])</f>
        <v>1.9881763311365615E-4</v>
      </c>
      <c r="L1016" s="3">
        <f>+Tabella2026[[#This Row],[INCIDENZA POPOLAZIONE]]*(PLAFOND/2)</f>
        <v>58531.762075435538</v>
      </c>
      <c r="M1016" s="3">
        <f>+IFERROR(Tabella2026[[#This Row],[reddito_2024]]/Tabella2026[[#This Row],[POP_2024]],"")</f>
        <v>18274.194982507041</v>
      </c>
      <c r="N1016" s="3">
        <f>+IF(Tabella2026[[#This Row],[REDDITO COMPLESSIVO PROCAPITE]]&lt;media_aggr_reddito_pc,(media_aggr_reddito_pc-Tabella2026[[#This Row],[REDDITO COMPLESSIVO PROCAPITE]]),0)</f>
        <v>0</v>
      </c>
      <c r="O1016" s="3">
        <f>+Tabella2026[[#This Row],[DIFFERENZA REDDITO INFERIORE ALLA MEDIA DALLA MEDIA]]*Tabella2026[[#This Row],[POP_2024]]</f>
        <v>0</v>
      </c>
      <c r="P1016" s="3">
        <f>+Tabella2026[[#This Row],[POPOLAZIONE PER DIFFERENZA ]]/SUM(Tabella2026[[POPOLAZIONE PER DIFFERENZA ]])</f>
        <v>0</v>
      </c>
      <c r="Q1016" s="3">
        <f>+Tabella2026[[#This Row],[INCIDENZA POPOLAZIONE PER DIFFERENZA]]*(PLAFOND-SUM(Tabella2026[CONTRIBUTO SULLA BASE DELLA POPOLAZIONE]))</f>
        <v>0</v>
      </c>
      <c r="R1016" s="3">
        <f>+Tabella2026[[#This Row],[CONTRIBUTO SULLA BASE DELLA POPOLAZIONE]]+Tabella2026[[#This Row],[CONTRIBUTO SULLA BASE DEL REDDITO]]</f>
        <v>58531.762075435538</v>
      </c>
      <c r="S1016" s="3">
        <f>+Tabella2026[[#This Row],[CONTRIBUTO TOTALE]]/(PLAFOND/N_TESSERE)</f>
        <v>117.06352415087107</v>
      </c>
      <c r="T1016" s="3">
        <f>+MAX(CEILING(Tabella2026[[#This Row],[preDEF1]],1),1)</f>
        <v>118</v>
      </c>
      <c r="U1016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1016" s="21">
        <f>+Tabella2026[[#This Row],[DEF - n. card]]*(PLAFOND/N_TESSERE)</f>
        <v>58500</v>
      </c>
      <c r="W1016" s="18"/>
    </row>
    <row r="1017" spans="2:23" x14ac:dyDescent="0.25">
      <c r="B1017" s="1" t="s">
        <v>1988</v>
      </c>
      <c r="C1017" s="2">
        <v>76042</v>
      </c>
      <c r="D1017" s="1" t="s">
        <v>1989</v>
      </c>
      <c r="E1017" s="1" t="s">
        <v>213</v>
      </c>
      <c r="F1017" s="1" t="s">
        <v>212</v>
      </c>
      <c r="G1017" s="1" t="s">
        <v>1059</v>
      </c>
      <c r="H1017" s="1" t="s">
        <v>15836</v>
      </c>
      <c r="I1017" s="5">
        <v>11706</v>
      </c>
      <c r="J1017" s="5">
        <v>185201158</v>
      </c>
      <c r="K1017" s="3">
        <f>+Tabella2026[[#This Row],[POP_2024]]/SUM(Tabella2026[POP_2024])</f>
        <v>1.9859708279106229E-4</v>
      </c>
      <c r="L1017" s="3">
        <f>+Tabella2026[[#This Row],[INCIDENZA POPOLAZIONE]]*(PLAFOND/2)</f>
        <v>58466.832225876642</v>
      </c>
      <c r="M1017" s="3">
        <f>+IFERROR(Tabella2026[[#This Row],[reddito_2024]]/Tabella2026[[#This Row],[POP_2024]],"")</f>
        <v>15821.04544677943</v>
      </c>
      <c r="N1017" s="3">
        <f>+IF(Tabella2026[[#This Row],[REDDITO COMPLESSIVO PROCAPITE]]&lt;media_aggr_reddito_pc,(media_aggr_reddito_pc-Tabella2026[[#This Row],[REDDITO COMPLESSIVO PROCAPITE]]),0)</f>
        <v>2004.0206158293113</v>
      </c>
      <c r="O1017" s="3">
        <f>+Tabella2026[[#This Row],[DIFFERENZA REDDITO INFERIORE ALLA MEDIA DALLA MEDIA]]*Tabella2026[[#This Row],[POP_2024]]</f>
        <v>23459065.32889792</v>
      </c>
      <c r="P1017" s="3">
        <f>+Tabella2026[[#This Row],[POPOLAZIONE PER DIFFERENZA ]]/SUM(Tabella2026[[POPOLAZIONE PER DIFFERENZA ]])</f>
        <v>2.0812462967725732E-4</v>
      </c>
      <c r="Q1017" s="3">
        <f>+Tabella2026[[#This Row],[INCIDENZA POPOLAZIONE PER DIFFERENZA]]*(PLAFOND-SUM(Tabella2026[CONTRIBUTO SULLA BASE DELLA POPOLAZIONE]))</f>
        <v>61271.734883512545</v>
      </c>
      <c r="R1017" s="3">
        <f>+Tabella2026[[#This Row],[CONTRIBUTO SULLA BASE DELLA POPOLAZIONE]]+Tabella2026[[#This Row],[CONTRIBUTO SULLA BASE DEL REDDITO]]</f>
        <v>119738.56710938919</v>
      </c>
      <c r="S1017" s="3">
        <f>+Tabella2026[[#This Row],[CONTRIBUTO TOTALE]]/(PLAFOND/N_TESSERE)</f>
        <v>239.47713421877836</v>
      </c>
      <c r="T1017" s="3">
        <f>+MAX(CEILING(Tabella2026[[#This Row],[preDEF1]],1),1)</f>
        <v>240</v>
      </c>
      <c r="U1017" s="9">
        <f xml:space="preserve"> IF(ROW(Tabella2026[[#This Row],[preDEF2]]) - ROW(Tabella2026[[#Headers],[preDEF2]])&lt;=ABS(SUM(Tabella2026[preDEF2])-N_TESSERE),Tabella2026[[#This Row],[preDEF2]]-1,Tabella2026[[#This Row],[preDEF2]])</f>
        <v>239</v>
      </c>
      <c r="V1017" s="21">
        <f>+Tabella2026[[#This Row],[DEF - n. card]]*(PLAFOND/N_TESSERE)</f>
        <v>119500</v>
      </c>
      <c r="W1017" s="18"/>
    </row>
    <row r="1018" spans="2:23" x14ac:dyDescent="0.25">
      <c r="B1018" s="1" t="s">
        <v>2020</v>
      </c>
      <c r="C1018" s="2">
        <v>58060</v>
      </c>
      <c r="D1018" s="1" t="s">
        <v>2021</v>
      </c>
      <c r="E1018" s="1" t="s">
        <v>8</v>
      </c>
      <c r="F1018" s="1" t="s">
        <v>7</v>
      </c>
      <c r="G1018" s="1" t="s">
        <v>1059</v>
      </c>
      <c r="H1018" s="1" t="s">
        <v>15834</v>
      </c>
      <c r="I1018" s="5">
        <v>11700</v>
      </c>
      <c r="J1018" s="5">
        <v>178714834</v>
      </c>
      <c r="K1018" s="3">
        <f>+Tabella2026[[#This Row],[POP_2024]]/SUM(Tabella2026[POP_2024])</f>
        <v>1.984952903344805E-4</v>
      </c>
      <c r="L1018" s="3">
        <f>+Tabella2026[[#This Row],[INCIDENZA POPOLAZIONE]]*(PLAFOND/2)</f>
        <v>58436.864603003305</v>
      </c>
      <c r="M1018" s="3">
        <f>+IFERROR(Tabella2026[[#This Row],[reddito_2024]]/Tabella2026[[#This Row],[POP_2024]],"")</f>
        <v>15274.772136752137</v>
      </c>
      <c r="N1018" s="3">
        <f>+IF(Tabella2026[[#This Row],[REDDITO COMPLESSIVO PROCAPITE]]&lt;media_aggr_reddito_pc,(media_aggr_reddito_pc-Tabella2026[[#This Row],[REDDITO COMPLESSIVO PROCAPITE]]),0)</f>
        <v>2550.2939258566039</v>
      </c>
      <c r="O1018" s="3">
        <f>+Tabella2026[[#This Row],[DIFFERENZA REDDITO INFERIORE ALLA MEDIA DALLA MEDIA]]*Tabella2026[[#This Row],[POP_2024]]</f>
        <v>29838438.932522267</v>
      </c>
      <c r="P1018" s="3">
        <f>+Tabella2026[[#This Row],[POPOLAZIONE PER DIFFERENZA ]]/SUM(Tabella2026[[POPOLAZIONE PER DIFFERENZA ]])</f>
        <v>2.6472129072119336E-4</v>
      </c>
      <c r="Q1018" s="3">
        <f>+Tabella2026[[#This Row],[INCIDENZA POPOLAZIONE PER DIFFERENZA]]*(PLAFOND-SUM(Tabella2026[CONTRIBUTO SULLA BASE DELLA POPOLAZIONE]))</f>
        <v>77933.749447351598</v>
      </c>
      <c r="R1018" s="3">
        <f>+Tabella2026[[#This Row],[CONTRIBUTO SULLA BASE DELLA POPOLAZIONE]]+Tabella2026[[#This Row],[CONTRIBUTO SULLA BASE DEL REDDITO]]</f>
        <v>136370.6140503549</v>
      </c>
      <c r="S1018" s="3">
        <f>+Tabella2026[[#This Row],[CONTRIBUTO TOTALE]]/(PLAFOND/N_TESSERE)</f>
        <v>272.7412281007098</v>
      </c>
      <c r="T1018" s="3">
        <f>+MAX(CEILING(Tabella2026[[#This Row],[preDEF1]],1),1)</f>
        <v>273</v>
      </c>
      <c r="U1018" s="9">
        <f xml:space="preserve"> IF(ROW(Tabella2026[[#This Row],[preDEF2]]) - ROW(Tabella2026[[#Headers],[preDEF2]])&lt;=ABS(SUM(Tabella2026[preDEF2])-N_TESSERE),Tabella2026[[#This Row],[preDEF2]]-1,Tabella2026[[#This Row],[preDEF2]])</f>
        <v>272</v>
      </c>
      <c r="V1018" s="21">
        <f>+Tabella2026[[#This Row],[DEF - n. card]]*(PLAFOND/N_TESSERE)</f>
        <v>136000</v>
      </c>
      <c r="W1018" s="18"/>
    </row>
    <row r="1019" spans="2:23" x14ac:dyDescent="0.25">
      <c r="B1019" s="1" t="s">
        <v>2062</v>
      </c>
      <c r="C1019" s="2">
        <v>24034</v>
      </c>
      <c r="D1019" s="1" t="s">
        <v>2063</v>
      </c>
      <c r="E1019" s="1" t="s">
        <v>38</v>
      </c>
      <c r="F1019" s="1" t="s">
        <v>106</v>
      </c>
      <c r="G1019" s="1" t="s">
        <v>1059</v>
      </c>
      <c r="H1019" s="1" t="s">
        <v>15835</v>
      </c>
      <c r="I1019" s="5">
        <v>11698</v>
      </c>
      <c r="J1019" s="5">
        <v>243652173</v>
      </c>
      <c r="K1019" s="3">
        <f>+Tabella2026[[#This Row],[POP_2024]]/SUM(Tabella2026[POP_2024])</f>
        <v>1.9846135951561992E-4</v>
      </c>
      <c r="L1019" s="3">
        <f>+Tabella2026[[#This Row],[INCIDENZA POPOLAZIONE]]*(PLAFOND/2)</f>
        <v>58426.875395378869</v>
      </c>
      <c r="M1019" s="3">
        <f>+IFERROR(Tabella2026[[#This Row],[reddito_2024]]/Tabella2026[[#This Row],[POP_2024]],"")</f>
        <v>20828.532484185333</v>
      </c>
      <c r="N1019" s="3">
        <f>+IF(Tabella2026[[#This Row],[REDDITO COMPLESSIVO PROCAPITE]]&lt;media_aggr_reddito_pc,(media_aggr_reddito_pc-Tabella2026[[#This Row],[REDDITO COMPLESSIVO PROCAPITE]]),0)</f>
        <v>0</v>
      </c>
      <c r="O1019" s="3">
        <f>+Tabella2026[[#This Row],[DIFFERENZA REDDITO INFERIORE ALLA MEDIA DALLA MEDIA]]*Tabella2026[[#This Row],[POP_2024]]</f>
        <v>0</v>
      </c>
      <c r="P1019" s="3">
        <f>+Tabella2026[[#This Row],[POPOLAZIONE PER DIFFERENZA ]]/SUM(Tabella2026[[POPOLAZIONE PER DIFFERENZA ]])</f>
        <v>0</v>
      </c>
      <c r="Q1019" s="3">
        <f>+Tabella2026[[#This Row],[INCIDENZA POPOLAZIONE PER DIFFERENZA]]*(PLAFOND-SUM(Tabella2026[CONTRIBUTO SULLA BASE DELLA POPOLAZIONE]))</f>
        <v>0</v>
      </c>
      <c r="R1019" s="3">
        <f>+Tabella2026[[#This Row],[CONTRIBUTO SULLA BASE DELLA POPOLAZIONE]]+Tabella2026[[#This Row],[CONTRIBUTO SULLA BASE DEL REDDITO]]</f>
        <v>58426.875395378869</v>
      </c>
      <c r="S1019" s="3">
        <f>+Tabella2026[[#This Row],[CONTRIBUTO TOTALE]]/(PLAFOND/N_TESSERE)</f>
        <v>116.85375079075774</v>
      </c>
      <c r="T1019" s="3">
        <f>+MAX(CEILING(Tabella2026[[#This Row],[preDEF1]],1),1)</f>
        <v>117</v>
      </c>
      <c r="U1019" s="9">
        <f xml:space="preserve"> IF(ROW(Tabella2026[[#This Row],[preDEF2]]) - ROW(Tabella2026[[#Headers],[preDEF2]])&lt;=ABS(SUM(Tabella2026[preDEF2])-N_TESSERE),Tabella2026[[#This Row],[preDEF2]]-1,Tabella2026[[#This Row],[preDEF2]])</f>
        <v>116</v>
      </c>
      <c r="V1019" s="21">
        <f>+Tabella2026[[#This Row],[DEF - n. card]]*(PLAFOND/N_TESSERE)</f>
        <v>58000</v>
      </c>
      <c r="W1019" s="18"/>
    </row>
    <row r="1020" spans="2:23" x14ac:dyDescent="0.25">
      <c r="B1020" s="1" t="s">
        <v>1982</v>
      </c>
      <c r="C1020" s="2">
        <v>53016</v>
      </c>
      <c r="D1020" s="1" t="s">
        <v>1983</v>
      </c>
      <c r="E1020" s="1" t="s">
        <v>30</v>
      </c>
      <c r="F1020" s="1" t="s">
        <v>159</v>
      </c>
      <c r="G1020" s="1" t="s">
        <v>1059</v>
      </c>
      <c r="H1020" s="1" t="s">
        <v>15834</v>
      </c>
      <c r="I1020" s="5">
        <v>11696</v>
      </c>
      <c r="J1020" s="5">
        <v>220988715</v>
      </c>
      <c r="K1020" s="3">
        <f>+Tabella2026[[#This Row],[POP_2024]]/SUM(Tabella2026[POP_2024])</f>
        <v>1.9842742869675931E-4</v>
      </c>
      <c r="L1020" s="3">
        <f>+Tabella2026[[#This Row],[INCIDENZA POPOLAZIONE]]*(PLAFOND/2)</f>
        <v>58416.886187754419</v>
      </c>
      <c r="M1020" s="3">
        <f>+IFERROR(Tabella2026[[#This Row],[reddito_2024]]/Tabella2026[[#This Row],[POP_2024]],"")</f>
        <v>18894.383977428181</v>
      </c>
      <c r="N1020" s="3">
        <f>+IF(Tabella2026[[#This Row],[REDDITO COMPLESSIVO PROCAPITE]]&lt;media_aggr_reddito_pc,(media_aggr_reddito_pc-Tabella2026[[#This Row],[REDDITO COMPLESSIVO PROCAPITE]]),0)</f>
        <v>0</v>
      </c>
      <c r="O1020" s="3">
        <f>+Tabella2026[[#This Row],[DIFFERENZA REDDITO INFERIORE ALLA MEDIA DALLA MEDIA]]*Tabella2026[[#This Row],[POP_2024]]</f>
        <v>0</v>
      </c>
      <c r="P1020" s="3">
        <f>+Tabella2026[[#This Row],[POPOLAZIONE PER DIFFERENZA ]]/SUM(Tabella2026[[POPOLAZIONE PER DIFFERENZA ]])</f>
        <v>0</v>
      </c>
      <c r="Q1020" s="3">
        <f>+Tabella2026[[#This Row],[INCIDENZA POPOLAZIONE PER DIFFERENZA]]*(PLAFOND-SUM(Tabella2026[CONTRIBUTO SULLA BASE DELLA POPOLAZIONE]))</f>
        <v>0</v>
      </c>
      <c r="R1020" s="3">
        <f>+Tabella2026[[#This Row],[CONTRIBUTO SULLA BASE DELLA POPOLAZIONE]]+Tabella2026[[#This Row],[CONTRIBUTO SULLA BASE DEL REDDITO]]</f>
        <v>58416.886187754419</v>
      </c>
      <c r="S1020" s="3">
        <f>+Tabella2026[[#This Row],[CONTRIBUTO TOTALE]]/(PLAFOND/N_TESSERE)</f>
        <v>116.83377237550884</v>
      </c>
      <c r="T1020" s="3">
        <f>+MAX(CEILING(Tabella2026[[#This Row],[preDEF1]],1),1)</f>
        <v>117</v>
      </c>
      <c r="U1020" s="9">
        <f xml:space="preserve"> IF(ROW(Tabella2026[[#This Row],[preDEF2]]) - ROW(Tabella2026[[#Headers],[preDEF2]])&lt;=ABS(SUM(Tabella2026[preDEF2])-N_TESSERE),Tabella2026[[#This Row],[preDEF2]]-1,Tabella2026[[#This Row],[preDEF2]])</f>
        <v>116</v>
      </c>
      <c r="V1020" s="21">
        <f>+Tabella2026[[#This Row],[DEF - n. card]]*(PLAFOND/N_TESSERE)</f>
        <v>58000</v>
      </c>
      <c r="W1020" s="18"/>
    </row>
    <row r="1021" spans="2:23" x14ac:dyDescent="0.25">
      <c r="B1021" s="1" t="s">
        <v>2082</v>
      </c>
      <c r="C1021" s="2">
        <v>17043</v>
      </c>
      <c r="D1021" s="1" t="s">
        <v>2083</v>
      </c>
      <c r="E1021" s="1" t="s">
        <v>12</v>
      </c>
      <c r="F1021" s="1" t="s">
        <v>50</v>
      </c>
      <c r="G1021" s="1" t="s">
        <v>1059</v>
      </c>
      <c r="H1021" s="1" t="s">
        <v>15835</v>
      </c>
      <c r="I1021" s="5">
        <v>11687</v>
      </c>
      <c r="J1021" s="5">
        <v>233919002</v>
      </c>
      <c r="K1021" s="3">
        <f>+Tabella2026[[#This Row],[POP_2024]]/SUM(Tabella2026[POP_2024])</f>
        <v>1.9827474001188664E-4</v>
      </c>
      <c r="L1021" s="3">
        <f>+Tabella2026[[#This Row],[INCIDENZA POPOLAZIONE]]*(PLAFOND/2)</f>
        <v>58371.934753444417</v>
      </c>
      <c r="M1021" s="3">
        <f>+IFERROR(Tabella2026[[#This Row],[reddito_2024]]/Tabella2026[[#This Row],[POP_2024]],"")</f>
        <v>20015.316334388637</v>
      </c>
      <c r="N1021" s="3">
        <f>+IF(Tabella2026[[#This Row],[REDDITO COMPLESSIVO PROCAPITE]]&lt;media_aggr_reddito_pc,(media_aggr_reddito_pc-Tabella2026[[#This Row],[REDDITO COMPLESSIVO PROCAPITE]]),0)</f>
        <v>0</v>
      </c>
      <c r="O1021" s="3">
        <f>+Tabella2026[[#This Row],[DIFFERENZA REDDITO INFERIORE ALLA MEDIA DALLA MEDIA]]*Tabella2026[[#This Row],[POP_2024]]</f>
        <v>0</v>
      </c>
      <c r="P1021" s="3">
        <f>+Tabella2026[[#This Row],[POPOLAZIONE PER DIFFERENZA ]]/SUM(Tabella2026[[POPOLAZIONE PER DIFFERENZA ]])</f>
        <v>0</v>
      </c>
      <c r="Q1021" s="3">
        <f>+Tabella2026[[#This Row],[INCIDENZA POPOLAZIONE PER DIFFERENZA]]*(PLAFOND-SUM(Tabella2026[CONTRIBUTO SULLA BASE DELLA POPOLAZIONE]))</f>
        <v>0</v>
      </c>
      <c r="R1021" s="3">
        <f>+Tabella2026[[#This Row],[CONTRIBUTO SULLA BASE DELLA POPOLAZIONE]]+Tabella2026[[#This Row],[CONTRIBUTO SULLA BASE DEL REDDITO]]</f>
        <v>58371.934753444417</v>
      </c>
      <c r="S1021" s="3">
        <f>+Tabella2026[[#This Row],[CONTRIBUTO TOTALE]]/(PLAFOND/N_TESSERE)</f>
        <v>116.74386950688883</v>
      </c>
      <c r="T1021" s="3">
        <f>+MAX(CEILING(Tabella2026[[#This Row],[preDEF1]],1),1)</f>
        <v>117</v>
      </c>
      <c r="U1021" s="9">
        <f xml:space="preserve"> IF(ROW(Tabella2026[[#This Row],[preDEF2]]) - ROW(Tabella2026[[#Headers],[preDEF2]])&lt;=ABS(SUM(Tabella2026[preDEF2])-N_TESSERE),Tabella2026[[#This Row],[preDEF2]]-1,Tabella2026[[#This Row],[preDEF2]])</f>
        <v>116</v>
      </c>
      <c r="V1021" s="21">
        <f>+Tabella2026[[#This Row],[DEF - n. card]]*(PLAFOND/N_TESSERE)</f>
        <v>58000</v>
      </c>
      <c r="W1021" s="18"/>
    </row>
    <row r="1022" spans="2:23" x14ac:dyDescent="0.25">
      <c r="B1022" s="1" t="s">
        <v>2096</v>
      </c>
      <c r="C1022" s="2">
        <v>26095</v>
      </c>
      <c r="D1022" s="1" t="s">
        <v>2097</v>
      </c>
      <c r="E1022" s="1" t="s">
        <v>38</v>
      </c>
      <c r="F1022" s="1" t="s">
        <v>150</v>
      </c>
      <c r="G1022" s="1" t="s">
        <v>1059</v>
      </c>
      <c r="H1022" s="1" t="s">
        <v>15835</v>
      </c>
      <c r="I1022" s="5">
        <v>11672</v>
      </c>
      <c r="J1022" s="5">
        <v>206318504</v>
      </c>
      <c r="K1022" s="3">
        <f>+Tabella2026[[#This Row],[POP_2024]]/SUM(Tabella2026[POP_2024])</f>
        <v>1.9802025887043218E-4</v>
      </c>
      <c r="L1022" s="3">
        <f>+Tabella2026[[#This Row],[INCIDENZA POPOLAZIONE]]*(PLAFOND/2)</f>
        <v>58297.015696261078</v>
      </c>
      <c r="M1022" s="3">
        <f>+IFERROR(Tabella2026[[#This Row],[reddito_2024]]/Tabella2026[[#This Row],[POP_2024]],"")</f>
        <v>17676.362577107608</v>
      </c>
      <c r="N1022" s="3">
        <f>+IF(Tabella2026[[#This Row],[REDDITO COMPLESSIVO PROCAPITE]]&lt;media_aggr_reddito_pc,(media_aggr_reddito_pc-Tabella2026[[#This Row],[REDDITO COMPLESSIVO PROCAPITE]]),0)</f>
        <v>148.7034855011334</v>
      </c>
      <c r="O1022" s="3">
        <f>+Tabella2026[[#This Row],[DIFFERENZA REDDITO INFERIORE ALLA MEDIA DALLA MEDIA]]*Tabella2026[[#This Row],[POP_2024]]</f>
        <v>1735667.0827692291</v>
      </c>
      <c r="P1022" s="3">
        <f>+Tabella2026[[#This Row],[POPOLAZIONE PER DIFFERENZA ]]/SUM(Tabella2026[[POPOLAZIONE PER DIFFERENZA ]])</f>
        <v>1.5398527766550271E-5</v>
      </c>
      <c r="Q1022" s="3">
        <f>+Tabella2026[[#This Row],[INCIDENZA POPOLAZIONE PER DIFFERENZA]]*(PLAFOND-SUM(Tabella2026[CONTRIBUTO SULLA BASE DELLA POPOLAZIONE]))</f>
        <v>4533.3150255765931</v>
      </c>
      <c r="R1022" s="3">
        <f>+Tabella2026[[#This Row],[CONTRIBUTO SULLA BASE DELLA POPOLAZIONE]]+Tabella2026[[#This Row],[CONTRIBUTO SULLA BASE DEL REDDITO]]</f>
        <v>62830.330721837672</v>
      </c>
      <c r="S1022" s="3">
        <f>+Tabella2026[[#This Row],[CONTRIBUTO TOTALE]]/(PLAFOND/N_TESSERE)</f>
        <v>125.66066144367534</v>
      </c>
      <c r="T1022" s="3">
        <f>+MAX(CEILING(Tabella2026[[#This Row],[preDEF1]],1),1)</f>
        <v>126</v>
      </c>
      <c r="U1022" s="9">
        <f xml:space="preserve"> IF(ROW(Tabella2026[[#This Row],[preDEF2]]) - ROW(Tabella2026[[#Headers],[preDEF2]])&lt;=ABS(SUM(Tabella2026[preDEF2])-N_TESSERE),Tabella2026[[#This Row],[preDEF2]]-1,Tabella2026[[#This Row],[preDEF2]])</f>
        <v>125</v>
      </c>
      <c r="V1022" s="21">
        <f>+Tabella2026[[#This Row],[DEF - n. card]]*(PLAFOND/N_TESSERE)</f>
        <v>62500</v>
      </c>
      <c r="W1022" s="18"/>
    </row>
    <row r="1023" spans="2:23" x14ac:dyDescent="0.25">
      <c r="B1023" s="1" t="s">
        <v>2060</v>
      </c>
      <c r="C1023" s="2">
        <v>75014</v>
      </c>
      <c r="D1023" s="1" t="s">
        <v>2061</v>
      </c>
      <c r="E1023" s="1" t="s">
        <v>33</v>
      </c>
      <c r="F1023" s="1" t="s">
        <v>132</v>
      </c>
      <c r="G1023" s="1" t="s">
        <v>1059</v>
      </c>
      <c r="H1023" s="1" t="s">
        <v>15836</v>
      </c>
      <c r="I1023" s="5">
        <v>11660</v>
      </c>
      <c r="J1023" s="5">
        <v>149642905</v>
      </c>
      <c r="K1023" s="3">
        <f>+Tabella2026[[#This Row],[POP_2024]]/SUM(Tabella2026[POP_2024])</f>
        <v>1.9781667395726862E-4</v>
      </c>
      <c r="L1023" s="3">
        <f>+Tabella2026[[#This Row],[INCIDENZA POPOLAZIONE]]*(PLAFOND/2)</f>
        <v>58237.080450514411</v>
      </c>
      <c r="M1023" s="3">
        <f>+IFERROR(Tabella2026[[#This Row],[reddito_2024]]/Tabella2026[[#This Row],[POP_2024]],"")</f>
        <v>12833.868353344769</v>
      </c>
      <c r="N1023" s="3">
        <f>+IF(Tabella2026[[#This Row],[REDDITO COMPLESSIVO PROCAPITE]]&lt;media_aggr_reddito_pc,(media_aggr_reddito_pc-Tabella2026[[#This Row],[REDDITO COMPLESSIVO PROCAPITE]]),0)</f>
        <v>4991.1977092639718</v>
      </c>
      <c r="O1023" s="3">
        <f>+Tabella2026[[#This Row],[DIFFERENZA REDDITO INFERIORE ALLA MEDIA DALLA MEDIA]]*Tabella2026[[#This Row],[POP_2024]]</f>
        <v>58197365.29001791</v>
      </c>
      <c r="P1023" s="3">
        <f>+Tabella2026[[#This Row],[POPOLAZIONE PER DIFFERENZA ]]/SUM(Tabella2026[[POPOLAZIONE PER DIFFERENZA ]])</f>
        <v>5.163166106305425E-4</v>
      </c>
      <c r="Q1023" s="3">
        <f>+Tabella2026[[#This Row],[INCIDENZA POPOLAZIONE PER DIFFERENZA]]*(PLAFOND-SUM(Tabella2026[CONTRIBUTO SULLA BASE DELLA POPOLAZIONE]))</f>
        <v>152003.22293217437</v>
      </c>
      <c r="R1023" s="3">
        <f>+Tabella2026[[#This Row],[CONTRIBUTO SULLA BASE DELLA POPOLAZIONE]]+Tabella2026[[#This Row],[CONTRIBUTO SULLA BASE DEL REDDITO]]</f>
        <v>210240.30338268878</v>
      </c>
      <c r="S1023" s="3">
        <f>+Tabella2026[[#This Row],[CONTRIBUTO TOTALE]]/(PLAFOND/N_TESSERE)</f>
        <v>420.48060676537756</v>
      </c>
      <c r="T1023" s="3">
        <f>+MAX(CEILING(Tabella2026[[#This Row],[preDEF1]],1),1)</f>
        <v>421</v>
      </c>
      <c r="U1023" s="9">
        <f xml:space="preserve"> IF(ROW(Tabella2026[[#This Row],[preDEF2]]) - ROW(Tabella2026[[#Headers],[preDEF2]])&lt;=ABS(SUM(Tabella2026[preDEF2])-N_TESSERE),Tabella2026[[#This Row],[preDEF2]]-1,Tabella2026[[#This Row],[preDEF2]])</f>
        <v>420</v>
      </c>
      <c r="V1023" s="21">
        <f>+Tabella2026[[#This Row],[DEF - n. card]]*(PLAFOND/N_TESSERE)</f>
        <v>210000</v>
      </c>
      <c r="W1023" s="18"/>
    </row>
    <row r="1024" spans="2:23" x14ac:dyDescent="0.25">
      <c r="B1024" s="1" t="s">
        <v>2024</v>
      </c>
      <c r="C1024" s="2">
        <v>63030</v>
      </c>
      <c r="D1024" s="1" t="s">
        <v>2025</v>
      </c>
      <c r="E1024" s="1" t="s">
        <v>15</v>
      </c>
      <c r="F1024" s="1" t="s">
        <v>14</v>
      </c>
      <c r="G1024" s="1" t="s">
        <v>1059</v>
      </c>
      <c r="H1024" s="1" t="s">
        <v>15836</v>
      </c>
      <c r="I1024" s="5">
        <v>11660</v>
      </c>
      <c r="J1024" s="5">
        <v>98196599</v>
      </c>
      <c r="K1024" s="3">
        <f>+Tabella2026[[#This Row],[POP_2024]]/SUM(Tabella2026[POP_2024])</f>
        <v>1.9781667395726862E-4</v>
      </c>
      <c r="L1024" s="3">
        <f>+Tabella2026[[#This Row],[INCIDENZA POPOLAZIONE]]*(PLAFOND/2)</f>
        <v>58237.080450514411</v>
      </c>
      <c r="M1024" s="3">
        <f>+IFERROR(Tabella2026[[#This Row],[reddito_2024]]/Tabella2026[[#This Row],[POP_2024]],"")</f>
        <v>8421.6637221269302</v>
      </c>
      <c r="N1024" s="3">
        <f>+IF(Tabella2026[[#This Row],[REDDITO COMPLESSIVO PROCAPITE]]&lt;media_aggr_reddito_pc,(media_aggr_reddito_pc-Tabella2026[[#This Row],[REDDITO COMPLESSIVO PROCAPITE]]),0)</f>
        <v>9403.4023404818108</v>
      </c>
      <c r="O1024" s="3">
        <f>+Tabella2026[[#This Row],[DIFFERENZA REDDITO INFERIORE ALLA MEDIA DALLA MEDIA]]*Tabella2026[[#This Row],[POP_2024]]</f>
        <v>109643671.29001792</v>
      </c>
      <c r="P1024" s="3">
        <f>+Tabella2026[[#This Row],[POPOLAZIONE PER DIFFERENZA ]]/SUM(Tabella2026[[POPOLAZIONE PER DIFFERENZA ]])</f>
        <v>9.7273903131936705E-4</v>
      </c>
      <c r="Q1024" s="3">
        <f>+Tabella2026[[#This Row],[INCIDENZA POPOLAZIONE PER DIFFERENZA]]*(PLAFOND-SUM(Tabella2026[CONTRIBUTO SULLA BASE DELLA POPOLAZIONE]))</f>
        <v>286373.64126614935</v>
      </c>
      <c r="R1024" s="3">
        <f>+Tabella2026[[#This Row],[CONTRIBUTO SULLA BASE DELLA POPOLAZIONE]]+Tabella2026[[#This Row],[CONTRIBUTO SULLA BASE DEL REDDITO]]</f>
        <v>344610.72171666374</v>
      </c>
      <c r="S1024" s="3">
        <f>+Tabella2026[[#This Row],[CONTRIBUTO TOTALE]]/(PLAFOND/N_TESSERE)</f>
        <v>689.22144343332752</v>
      </c>
      <c r="T1024" s="3">
        <f>+MAX(CEILING(Tabella2026[[#This Row],[preDEF1]],1),1)</f>
        <v>690</v>
      </c>
      <c r="U1024" s="9">
        <f xml:space="preserve"> IF(ROW(Tabella2026[[#This Row],[preDEF2]]) - ROW(Tabella2026[[#Headers],[preDEF2]])&lt;=ABS(SUM(Tabella2026[preDEF2])-N_TESSERE),Tabella2026[[#This Row],[preDEF2]]-1,Tabella2026[[#This Row],[preDEF2]])</f>
        <v>689</v>
      </c>
      <c r="V1024" s="21">
        <f>+Tabella2026[[#This Row],[DEF - n. card]]*(PLAFOND/N_TESSERE)</f>
        <v>344500</v>
      </c>
      <c r="W1024" s="18"/>
    </row>
    <row r="1025" spans="2:23" x14ac:dyDescent="0.25">
      <c r="B1025" s="1" t="s">
        <v>2034</v>
      </c>
      <c r="C1025" s="2">
        <v>1028</v>
      </c>
      <c r="D1025" s="1" t="s">
        <v>2035</v>
      </c>
      <c r="E1025" s="1" t="s">
        <v>18</v>
      </c>
      <c r="F1025" s="1" t="s">
        <v>17</v>
      </c>
      <c r="G1025" s="1" t="s">
        <v>1059</v>
      </c>
      <c r="H1025" s="1" t="s">
        <v>15835</v>
      </c>
      <c r="I1025" s="5">
        <v>11642</v>
      </c>
      <c r="J1025" s="5">
        <v>231195745</v>
      </c>
      <c r="K1025" s="3">
        <f>+Tabella2026[[#This Row],[POP_2024]]/SUM(Tabella2026[POP_2024])</f>
        <v>1.9751129658752324E-4</v>
      </c>
      <c r="L1025" s="3">
        <f>+Tabella2026[[#This Row],[INCIDENZA POPOLAZIONE]]*(PLAFOND/2)</f>
        <v>58147.177581894401</v>
      </c>
      <c r="M1025" s="3">
        <f>+IFERROR(Tabella2026[[#This Row],[reddito_2024]]/Tabella2026[[#This Row],[POP_2024]],"")</f>
        <v>19858.765246521216</v>
      </c>
      <c r="N1025" s="3">
        <f>+IF(Tabella2026[[#This Row],[REDDITO COMPLESSIVO PROCAPITE]]&lt;media_aggr_reddito_pc,(media_aggr_reddito_pc-Tabella2026[[#This Row],[REDDITO COMPLESSIVO PROCAPITE]]),0)</f>
        <v>0</v>
      </c>
      <c r="O1025" s="3">
        <f>+Tabella2026[[#This Row],[DIFFERENZA REDDITO INFERIORE ALLA MEDIA DALLA MEDIA]]*Tabella2026[[#This Row],[POP_2024]]</f>
        <v>0</v>
      </c>
      <c r="P1025" s="3">
        <f>+Tabella2026[[#This Row],[POPOLAZIONE PER DIFFERENZA ]]/SUM(Tabella2026[[POPOLAZIONE PER DIFFERENZA ]])</f>
        <v>0</v>
      </c>
      <c r="Q1025" s="3">
        <f>+Tabella2026[[#This Row],[INCIDENZA POPOLAZIONE PER DIFFERENZA]]*(PLAFOND-SUM(Tabella2026[CONTRIBUTO SULLA BASE DELLA POPOLAZIONE]))</f>
        <v>0</v>
      </c>
      <c r="R1025" s="3">
        <f>+Tabella2026[[#This Row],[CONTRIBUTO SULLA BASE DELLA POPOLAZIONE]]+Tabella2026[[#This Row],[CONTRIBUTO SULLA BASE DEL REDDITO]]</f>
        <v>58147.177581894401</v>
      </c>
      <c r="S1025" s="3">
        <f>+Tabella2026[[#This Row],[CONTRIBUTO TOTALE]]/(PLAFOND/N_TESSERE)</f>
        <v>116.29435516378881</v>
      </c>
      <c r="T1025" s="3">
        <f>+MAX(CEILING(Tabella2026[[#This Row],[preDEF1]],1),1)</f>
        <v>117</v>
      </c>
      <c r="U1025" s="9">
        <f xml:space="preserve"> IF(ROW(Tabella2026[[#This Row],[preDEF2]]) - ROW(Tabella2026[[#Headers],[preDEF2]])&lt;=ABS(SUM(Tabella2026[preDEF2])-N_TESSERE),Tabella2026[[#This Row],[preDEF2]]-1,Tabella2026[[#This Row],[preDEF2]])</f>
        <v>116</v>
      </c>
      <c r="V1025" s="21">
        <f>+Tabella2026[[#This Row],[DEF - n. card]]*(PLAFOND/N_TESSERE)</f>
        <v>58000</v>
      </c>
      <c r="W1025" s="18"/>
    </row>
    <row r="1026" spans="2:23" x14ac:dyDescent="0.25">
      <c r="B1026" s="1" t="s">
        <v>2116</v>
      </c>
      <c r="C1026" s="2">
        <v>18153</v>
      </c>
      <c r="D1026" s="1" t="s">
        <v>2117</v>
      </c>
      <c r="E1026" s="1" t="s">
        <v>12</v>
      </c>
      <c r="F1026" s="1" t="s">
        <v>195</v>
      </c>
      <c r="G1026" s="1" t="s">
        <v>1059</v>
      </c>
      <c r="H1026" s="1" t="s">
        <v>15835</v>
      </c>
      <c r="I1026" s="5">
        <v>11608</v>
      </c>
      <c r="J1026" s="5">
        <v>217982666</v>
      </c>
      <c r="K1026" s="3">
        <f>+Tabella2026[[#This Row],[POP_2024]]/SUM(Tabella2026[POP_2024])</f>
        <v>1.9693447266689316E-4</v>
      </c>
      <c r="L1026" s="3">
        <f>+Tabella2026[[#This Row],[INCIDENZA POPOLAZIONE]]*(PLAFOND/2)</f>
        <v>57977.361052278844</v>
      </c>
      <c r="M1026" s="3">
        <f>+IFERROR(Tabella2026[[#This Row],[reddito_2024]]/Tabella2026[[#This Row],[POP_2024]],"")</f>
        <v>18778.658339076497</v>
      </c>
      <c r="N1026" s="3">
        <f>+IF(Tabella2026[[#This Row],[REDDITO COMPLESSIVO PROCAPITE]]&lt;media_aggr_reddito_pc,(media_aggr_reddito_pc-Tabella2026[[#This Row],[REDDITO COMPLESSIVO PROCAPITE]]),0)</f>
        <v>0</v>
      </c>
      <c r="O1026" s="3">
        <f>+Tabella2026[[#This Row],[DIFFERENZA REDDITO INFERIORE ALLA MEDIA DALLA MEDIA]]*Tabella2026[[#This Row],[POP_2024]]</f>
        <v>0</v>
      </c>
      <c r="P1026" s="3">
        <f>+Tabella2026[[#This Row],[POPOLAZIONE PER DIFFERENZA ]]/SUM(Tabella2026[[POPOLAZIONE PER DIFFERENZA ]])</f>
        <v>0</v>
      </c>
      <c r="Q1026" s="3">
        <f>+Tabella2026[[#This Row],[INCIDENZA POPOLAZIONE PER DIFFERENZA]]*(PLAFOND-SUM(Tabella2026[CONTRIBUTO SULLA BASE DELLA POPOLAZIONE]))</f>
        <v>0</v>
      </c>
      <c r="R1026" s="3">
        <f>+Tabella2026[[#This Row],[CONTRIBUTO SULLA BASE DELLA POPOLAZIONE]]+Tabella2026[[#This Row],[CONTRIBUTO SULLA BASE DEL REDDITO]]</f>
        <v>57977.361052278844</v>
      </c>
      <c r="S1026" s="3">
        <f>+Tabella2026[[#This Row],[CONTRIBUTO TOTALE]]/(PLAFOND/N_TESSERE)</f>
        <v>115.95472210455769</v>
      </c>
      <c r="T1026" s="3">
        <f>+MAX(CEILING(Tabella2026[[#This Row],[preDEF1]],1),1)</f>
        <v>116</v>
      </c>
      <c r="U1026" s="9">
        <f xml:space="preserve"> IF(ROW(Tabella2026[[#This Row],[preDEF2]]) - ROW(Tabella2026[[#Headers],[preDEF2]])&lt;=ABS(SUM(Tabella2026[preDEF2])-N_TESSERE),Tabella2026[[#This Row],[preDEF2]]-1,Tabella2026[[#This Row],[preDEF2]])</f>
        <v>115</v>
      </c>
      <c r="V1026" s="21">
        <f>+Tabella2026[[#This Row],[DEF - n. card]]*(PLAFOND/N_TESSERE)</f>
        <v>57500</v>
      </c>
      <c r="W1026" s="18"/>
    </row>
    <row r="1027" spans="2:23" x14ac:dyDescent="0.25">
      <c r="B1027" s="1" t="s">
        <v>2094</v>
      </c>
      <c r="C1027" s="2">
        <v>39001</v>
      </c>
      <c r="D1027" s="1" t="s">
        <v>2095</v>
      </c>
      <c r="E1027" s="1" t="s">
        <v>27</v>
      </c>
      <c r="F1027" s="1" t="s">
        <v>69</v>
      </c>
      <c r="G1027" s="1" t="s">
        <v>1059</v>
      </c>
      <c r="H1027" s="1" t="s">
        <v>15835</v>
      </c>
      <c r="I1027" s="5">
        <v>11607</v>
      </c>
      <c r="J1027" s="5">
        <v>227558222</v>
      </c>
      <c r="K1027" s="3">
        <f>+Tabella2026[[#This Row],[POP_2024]]/SUM(Tabella2026[POP_2024])</f>
        <v>1.9691750725746285E-4</v>
      </c>
      <c r="L1027" s="3">
        <f>+Tabella2026[[#This Row],[INCIDENZA POPOLAZIONE]]*(PLAFOND/2)</f>
        <v>57972.366448466622</v>
      </c>
      <c r="M1027" s="3">
        <f>+IFERROR(Tabella2026[[#This Row],[reddito_2024]]/Tabella2026[[#This Row],[POP_2024]],"")</f>
        <v>19605.25734470578</v>
      </c>
      <c r="N1027" s="3">
        <f>+IF(Tabella2026[[#This Row],[REDDITO COMPLESSIVO PROCAPITE]]&lt;media_aggr_reddito_pc,(media_aggr_reddito_pc-Tabella2026[[#This Row],[REDDITO COMPLESSIVO PROCAPITE]]),0)</f>
        <v>0</v>
      </c>
      <c r="O1027" s="3">
        <f>+Tabella2026[[#This Row],[DIFFERENZA REDDITO INFERIORE ALLA MEDIA DALLA MEDIA]]*Tabella2026[[#This Row],[POP_2024]]</f>
        <v>0</v>
      </c>
      <c r="P1027" s="3">
        <f>+Tabella2026[[#This Row],[POPOLAZIONE PER DIFFERENZA ]]/SUM(Tabella2026[[POPOLAZIONE PER DIFFERENZA ]])</f>
        <v>0</v>
      </c>
      <c r="Q1027" s="3">
        <f>+Tabella2026[[#This Row],[INCIDENZA POPOLAZIONE PER DIFFERENZA]]*(PLAFOND-SUM(Tabella2026[CONTRIBUTO SULLA BASE DELLA POPOLAZIONE]))</f>
        <v>0</v>
      </c>
      <c r="R1027" s="3">
        <f>+Tabella2026[[#This Row],[CONTRIBUTO SULLA BASE DELLA POPOLAZIONE]]+Tabella2026[[#This Row],[CONTRIBUTO SULLA BASE DEL REDDITO]]</f>
        <v>57972.366448466622</v>
      </c>
      <c r="S1027" s="3">
        <f>+Tabella2026[[#This Row],[CONTRIBUTO TOTALE]]/(PLAFOND/N_TESSERE)</f>
        <v>115.94473289693325</v>
      </c>
      <c r="T1027" s="3">
        <f>+MAX(CEILING(Tabella2026[[#This Row],[preDEF1]],1),1)</f>
        <v>116</v>
      </c>
      <c r="U1027" s="9">
        <f xml:space="preserve"> IF(ROW(Tabella2026[[#This Row],[preDEF2]]) - ROW(Tabella2026[[#Headers],[preDEF2]])&lt;=ABS(SUM(Tabella2026[preDEF2])-N_TESSERE),Tabella2026[[#This Row],[preDEF2]]-1,Tabella2026[[#This Row],[preDEF2]])</f>
        <v>115</v>
      </c>
      <c r="V1027" s="21">
        <f>+Tabella2026[[#This Row],[DEF - n. card]]*(PLAFOND/N_TESSERE)</f>
        <v>57500</v>
      </c>
      <c r="W1027" s="18"/>
    </row>
    <row r="1028" spans="2:23" x14ac:dyDescent="0.25">
      <c r="B1028" s="1" t="s">
        <v>1994</v>
      </c>
      <c r="C1028" s="2">
        <v>86004</v>
      </c>
      <c r="D1028" s="1" t="s">
        <v>1995</v>
      </c>
      <c r="E1028" s="1" t="s">
        <v>21</v>
      </c>
      <c r="F1028" s="1" t="s">
        <v>776</v>
      </c>
      <c r="G1028" s="1" t="s">
        <v>1059</v>
      </c>
      <c r="H1028" s="1" t="s">
        <v>15836</v>
      </c>
      <c r="I1028" s="5">
        <v>11568</v>
      </c>
      <c r="J1028" s="5">
        <v>109200098</v>
      </c>
      <c r="K1028" s="3">
        <f>+Tabella2026[[#This Row],[POP_2024]]/SUM(Tabella2026[POP_2024])</f>
        <v>1.9625585628968125E-4</v>
      </c>
      <c r="L1028" s="3">
        <f>+Tabella2026[[#This Row],[INCIDENZA POPOLAZIONE]]*(PLAFOND/2)</f>
        <v>57777.576899789943</v>
      </c>
      <c r="M1028" s="3">
        <f>+IFERROR(Tabella2026[[#This Row],[reddito_2024]]/Tabella2026[[#This Row],[POP_2024]],"")</f>
        <v>9439.8424965421855</v>
      </c>
      <c r="N1028" s="3">
        <f>+IF(Tabella2026[[#This Row],[REDDITO COMPLESSIVO PROCAPITE]]&lt;media_aggr_reddito_pc,(media_aggr_reddito_pc-Tabella2026[[#This Row],[REDDITO COMPLESSIVO PROCAPITE]]),0)</f>
        <v>8385.2235660665556</v>
      </c>
      <c r="O1028" s="3">
        <f>+Tabella2026[[#This Row],[DIFFERENZA REDDITO INFERIORE ALLA MEDIA DALLA MEDIA]]*Tabella2026[[#This Row],[POP_2024]]</f>
        <v>97000266.212257922</v>
      </c>
      <c r="P1028" s="3">
        <f>+Tabella2026[[#This Row],[POPOLAZIONE PER DIFFERENZA ]]/SUM(Tabella2026[[POPOLAZIONE PER DIFFERENZA ]])</f>
        <v>8.6056900396423307E-4</v>
      </c>
      <c r="Q1028" s="3">
        <f>+Tabella2026[[#This Row],[INCIDENZA POPOLAZIONE PER DIFFERENZA]]*(PLAFOND-SUM(Tabella2026[CONTRIBUTO SULLA BASE DELLA POPOLAZIONE]))</f>
        <v>253350.86934031826</v>
      </c>
      <c r="R1028" s="3">
        <f>+Tabella2026[[#This Row],[CONTRIBUTO SULLA BASE DELLA POPOLAZIONE]]+Tabella2026[[#This Row],[CONTRIBUTO SULLA BASE DEL REDDITO]]</f>
        <v>311128.44624010823</v>
      </c>
      <c r="S1028" s="3">
        <f>+Tabella2026[[#This Row],[CONTRIBUTO TOTALE]]/(PLAFOND/N_TESSERE)</f>
        <v>622.25689248021649</v>
      </c>
      <c r="T1028" s="3">
        <f>+MAX(CEILING(Tabella2026[[#This Row],[preDEF1]],1),1)</f>
        <v>623</v>
      </c>
      <c r="U1028" s="9">
        <f xml:space="preserve"> IF(ROW(Tabella2026[[#This Row],[preDEF2]]) - ROW(Tabella2026[[#Headers],[preDEF2]])&lt;=ABS(SUM(Tabella2026[preDEF2])-N_TESSERE),Tabella2026[[#This Row],[preDEF2]]-1,Tabella2026[[#This Row],[preDEF2]])</f>
        <v>622</v>
      </c>
      <c r="V1028" s="21">
        <f>+Tabella2026[[#This Row],[DEF - n. card]]*(PLAFOND/N_TESSERE)</f>
        <v>311000</v>
      </c>
      <c r="W1028" s="18"/>
    </row>
    <row r="1029" spans="2:23" x14ac:dyDescent="0.25">
      <c r="B1029" s="1" t="s">
        <v>2118</v>
      </c>
      <c r="C1029" s="2">
        <v>108007</v>
      </c>
      <c r="D1029" s="1" t="s">
        <v>2119</v>
      </c>
      <c r="E1029" s="1" t="s">
        <v>12</v>
      </c>
      <c r="F1029" s="1" t="s">
        <v>91</v>
      </c>
      <c r="G1029" s="1" t="s">
        <v>1059</v>
      </c>
      <c r="H1029" s="1" t="s">
        <v>15835</v>
      </c>
      <c r="I1029" s="5">
        <v>11568</v>
      </c>
      <c r="J1029" s="5">
        <v>271308426</v>
      </c>
      <c r="K1029" s="3">
        <f>+Tabella2026[[#This Row],[POP_2024]]/SUM(Tabella2026[POP_2024])</f>
        <v>1.9625585628968125E-4</v>
      </c>
      <c r="L1029" s="3">
        <f>+Tabella2026[[#This Row],[INCIDENZA POPOLAZIONE]]*(PLAFOND/2)</f>
        <v>57777.576899789943</v>
      </c>
      <c r="M1029" s="3">
        <f>+IFERROR(Tabella2026[[#This Row],[reddito_2024]]/Tabella2026[[#This Row],[POP_2024]],"")</f>
        <v>23453.35632780083</v>
      </c>
      <c r="N1029" s="3">
        <f>+IF(Tabella2026[[#This Row],[REDDITO COMPLESSIVO PROCAPITE]]&lt;media_aggr_reddito_pc,(media_aggr_reddito_pc-Tabella2026[[#This Row],[REDDITO COMPLESSIVO PROCAPITE]]),0)</f>
        <v>0</v>
      </c>
      <c r="O1029" s="3">
        <f>+Tabella2026[[#This Row],[DIFFERENZA REDDITO INFERIORE ALLA MEDIA DALLA MEDIA]]*Tabella2026[[#This Row],[POP_2024]]</f>
        <v>0</v>
      </c>
      <c r="P1029" s="3">
        <f>+Tabella2026[[#This Row],[POPOLAZIONE PER DIFFERENZA ]]/SUM(Tabella2026[[POPOLAZIONE PER DIFFERENZA ]])</f>
        <v>0</v>
      </c>
      <c r="Q1029" s="3">
        <f>+Tabella2026[[#This Row],[INCIDENZA POPOLAZIONE PER DIFFERENZA]]*(PLAFOND-SUM(Tabella2026[CONTRIBUTO SULLA BASE DELLA POPOLAZIONE]))</f>
        <v>0</v>
      </c>
      <c r="R1029" s="3">
        <f>+Tabella2026[[#This Row],[CONTRIBUTO SULLA BASE DELLA POPOLAZIONE]]+Tabella2026[[#This Row],[CONTRIBUTO SULLA BASE DEL REDDITO]]</f>
        <v>57777.576899789943</v>
      </c>
      <c r="S1029" s="3">
        <f>+Tabella2026[[#This Row],[CONTRIBUTO TOTALE]]/(PLAFOND/N_TESSERE)</f>
        <v>115.55515379957988</v>
      </c>
      <c r="T1029" s="3">
        <f>+MAX(CEILING(Tabella2026[[#This Row],[preDEF1]],1),1)</f>
        <v>116</v>
      </c>
      <c r="U1029" s="9">
        <f xml:space="preserve"> IF(ROW(Tabella2026[[#This Row],[preDEF2]]) - ROW(Tabella2026[[#Headers],[preDEF2]])&lt;=ABS(SUM(Tabella2026[preDEF2])-N_TESSERE),Tabella2026[[#This Row],[preDEF2]]-1,Tabella2026[[#This Row],[preDEF2]])</f>
        <v>115</v>
      </c>
      <c r="V1029" s="21">
        <f>+Tabella2026[[#This Row],[DEF - n. card]]*(PLAFOND/N_TESSERE)</f>
        <v>57500</v>
      </c>
      <c r="W1029" s="18"/>
    </row>
    <row r="1030" spans="2:23" x14ac:dyDescent="0.25">
      <c r="B1030" s="1" t="s">
        <v>2124</v>
      </c>
      <c r="C1030" s="2">
        <v>28057</v>
      </c>
      <c r="D1030" s="1" t="s">
        <v>2125</v>
      </c>
      <c r="E1030" s="1" t="s">
        <v>38</v>
      </c>
      <c r="F1030" s="1" t="s">
        <v>45</v>
      </c>
      <c r="G1030" s="1" t="s">
        <v>1059</v>
      </c>
      <c r="H1030" s="1" t="s">
        <v>15835</v>
      </c>
      <c r="I1030" s="5">
        <v>11543</v>
      </c>
      <c r="J1030" s="5">
        <v>223509236</v>
      </c>
      <c r="K1030" s="3">
        <f>+Tabella2026[[#This Row],[POP_2024]]/SUM(Tabella2026[POP_2024])</f>
        <v>1.9583172105392381E-4</v>
      </c>
      <c r="L1030" s="3">
        <f>+Tabella2026[[#This Row],[INCIDENZA POPOLAZIONE]]*(PLAFOND/2)</f>
        <v>57652.711804484381</v>
      </c>
      <c r="M1030" s="3">
        <f>+IFERROR(Tabella2026[[#This Row],[reddito_2024]]/Tabella2026[[#This Row],[POP_2024]],"")</f>
        <v>19363.184267521443</v>
      </c>
      <c r="N1030" s="3">
        <f>+IF(Tabella2026[[#This Row],[REDDITO COMPLESSIVO PROCAPITE]]&lt;media_aggr_reddito_pc,(media_aggr_reddito_pc-Tabella2026[[#This Row],[REDDITO COMPLESSIVO PROCAPITE]]),0)</f>
        <v>0</v>
      </c>
      <c r="O1030" s="3">
        <f>+Tabella2026[[#This Row],[DIFFERENZA REDDITO INFERIORE ALLA MEDIA DALLA MEDIA]]*Tabella2026[[#This Row],[POP_2024]]</f>
        <v>0</v>
      </c>
      <c r="P1030" s="3">
        <f>+Tabella2026[[#This Row],[POPOLAZIONE PER DIFFERENZA ]]/SUM(Tabella2026[[POPOLAZIONE PER DIFFERENZA ]])</f>
        <v>0</v>
      </c>
      <c r="Q1030" s="3">
        <f>+Tabella2026[[#This Row],[INCIDENZA POPOLAZIONE PER DIFFERENZA]]*(PLAFOND-SUM(Tabella2026[CONTRIBUTO SULLA BASE DELLA POPOLAZIONE]))</f>
        <v>0</v>
      </c>
      <c r="R1030" s="3">
        <f>+Tabella2026[[#This Row],[CONTRIBUTO SULLA BASE DELLA POPOLAZIONE]]+Tabella2026[[#This Row],[CONTRIBUTO SULLA BASE DEL REDDITO]]</f>
        <v>57652.711804484381</v>
      </c>
      <c r="S1030" s="3">
        <f>+Tabella2026[[#This Row],[CONTRIBUTO TOTALE]]/(PLAFOND/N_TESSERE)</f>
        <v>115.30542360896877</v>
      </c>
      <c r="T1030" s="3">
        <f>+MAX(CEILING(Tabella2026[[#This Row],[preDEF1]],1),1)</f>
        <v>116</v>
      </c>
      <c r="U1030" s="9">
        <f xml:space="preserve"> IF(ROW(Tabella2026[[#This Row],[preDEF2]]) - ROW(Tabella2026[[#Headers],[preDEF2]])&lt;=ABS(SUM(Tabella2026[preDEF2])-N_TESSERE),Tabella2026[[#This Row],[preDEF2]]-1,Tabella2026[[#This Row],[preDEF2]])</f>
        <v>115</v>
      </c>
      <c r="V1030" s="21">
        <f>+Tabella2026[[#This Row],[DEF - n. card]]*(PLAFOND/N_TESSERE)</f>
        <v>57500</v>
      </c>
      <c r="W1030" s="18"/>
    </row>
    <row r="1031" spans="2:23" x14ac:dyDescent="0.25">
      <c r="B1031" s="1" t="s">
        <v>2022</v>
      </c>
      <c r="C1031" s="2">
        <v>89010</v>
      </c>
      <c r="D1031" s="1" t="s">
        <v>2023</v>
      </c>
      <c r="E1031" s="1" t="s">
        <v>21</v>
      </c>
      <c r="F1031" s="1" t="s">
        <v>101</v>
      </c>
      <c r="G1031" s="1" t="s">
        <v>1059</v>
      </c>
      <c r="H1031" s="1" t="s">
        <v>15836</v>
      </c>
      <c r="I1031" s="5">
        <v>11541</v>
      </c>
      <c r="J1031" s="5">
        <v>95192636</v>
      </c>
      <c r="K1031" s="3">
        <f>+Tabella2026[[#This Row],[POP_2024]]/SUM(Tabella2026[POP_2024])</f>
        <v>1.957977902350632E-4</v>
      </c>
      <c r="L1031" s="3">
        <f>+Tabella2026[[#This Row],[INCIDENZA POPOLAZIONE]]*(PLAFOND/2)</f>
        <v>57642.72259685993</v>
      </c>
      <c r="M1031" s="3">
        <f>+IFERROR(Tabella2026[[#This Row],[reddito_2024]]/Tabella2026[[#This Row],[POP_2024]],"")</f>
        <v>8248.2138462871499</v>
      </c>
      <c r="N1031" s="3">
        <f>+IF(Tabella2026[[#This Row],[REDDITO COMPLESSIVO PROCAPITE]]&lt;media_aggr_reddito_pc,(media_aggr_reddito_pc-Tabella2026[[#This Row],[REDDITO COMPLESSIVO PROCAPITE]]),0)</f>
        <v>9576.8522163215912</v>
      </c>
      <c r="O1031" s="3">
        <f>+Tabella2026[[#This Row],[DIFFERENZA REDDITO INFERIORE ALLA MEDIA DALLA MEDIA]]*Tabella2026[[#This Row],[POP_2024]]</f>
        <v>110526451.42856748</v>
      </c>
      <c r="P1031" s="3">
        <f>+Tabella2026[[#This Row],[POPOLAZIONE PER DIFFERENZA ]]/SUM(Tabella2026[[POPOLAZIONE PER DIFFERENZA ]])</f>
        <v>9.8057089873804628E-4</v>
      </c>
      <c r="Q1031" s="3">
        <f>+Tabella2026[[#This Row],[INCIDENZA POPOLAZIONE PER DIFFERENZA]]*(PLAFOND-SUM(Tabella2026[CONTRIBUTO SULLA BASE DELLA POPOLAZIONE]))</f>
        <v>288679.33716030791</v>
      </c>
      <c r="R1031" s="3">
        <f>+Tabella2026[[#This Row],[CONTRIBUTO SULLA BASE DELLA POPOLAZIONE]]+Tabella2026[[#This Row],[CONTRIBUTO SULLA BASE DEL REDDITO]]</f>
        <v>346322.05975716782</v>
      </c>
      <c r="S1031" s="3">
        <f>+Tabella2026[[#This Row],[CONTRIBUTO TOTALE]]/(PLAFOND/N_TESSERE)</f>
        <v>692.64411951433567</v>
      </c>
      <c r="T1031" s="3">
        <f>+MAX(CEILING(Tabella2026[[#This Row],[preDEF1]],1),1)</f>
        <v>693</v>
      </c>
      <c r="U1031" s="9">
        <f xml:space="preserve"> IF(ROW(Tabella2026[[#This Row],[preDEF2]]) - ROW(Tabella2026[[#Headers],[preDEF2]])&lt;=ABS(SUM(Tabella2026[preDEF2])-N_TESSERE),Tabella2026[[#This Row],[preDEF2]]-1,Tabella2026[[#This Row],[preDEF2]])</f>
        <v>692</v>
      </c>
      <c r="V1031" s="21">
        <f>+Tabella2026[[#This Row],[DEF - n. card]]*(PLAFOND/N_TESSERE)</f>
        <v>346000</v>
      </c>
      <c r="W1031" s="18"/>
    </row>
    <row r="1032" spans="2:23" x14ac:dyDescent="0.25">
      <c r="B1032" s="1" t="s">
        <v>2190</v>
      </c>
      <c r="C1032" s="2">
        <v>78138</v>
      </c>
      <c r="D1032" s="1" t="s">
        <v>2191</v>
      </c>
      <c r="E1032" s="1" t="s">
        <v>61</v>
      </c>
      <c r="F1032" s="1" t="s">
        <v>178</v>
      </c>
      <c r="G1032" s="1" t="s">
        <v>1059</v>
      </c>
      <c r="H1032" s="1" t="s">
        <v>15836</v>
      </c>
      <c r="I1032" s="5">
        <v>11537</v>
      </c>
      <c r="J1032" s="5">
        <v>111936635</v>
      </c>
      <c r="K1032" s="3">
        <f>+Tabella2026[[#This Row],[POP_2024]]/SUM(Tabella2026[POP_2024])</f>
        <v>1.9572992859734201E-4</v>
      </c>
      <c r="L1032" s="3">
        <f>+Tabella2026[[#This Row],[INCIDENZA POPOLAZIONE]]*(PLAFOND/2)</f>
        <v>57622.744181611044</v>
      </c>
      <c r="M1032" s="3">
        <f>+IFERROR(Tabella2026[[#This Row],[reddito_2024]]/Tabella2026[[#This Row],[POP_2024]],"")</f>
        <v>9702.4040045072379</v>
      </c>
      <c r="N1032" s="3">
        <f>+IF(Tabella2026[[#This Row],[REDDITO COMPLESSIVO PROCAPITE]]&lt;media_aggr_reddito_pc,(media_aggr_reddito_pc-Tabella2026[[#This Row],[REDDITO COMPLESSIVO PROCAPITE]]),0)</f>
        <v>8122.6620581015031</v>
      </c>
      <c r="O1032" s="3">
        <f>+Tabella2026[[#This Row],[DIFFERENZA REDDITO INFERIORE ALLA MEDIA DALLA MEDIA]]*Tabella2026[[#This Row],[POP_2024]]</f>
        <v>93711152.164317042</v>
      </c>
      <c r="P1032" s="3">
        <f>+Tabella2026[[#This Row],[POPOLAZIONE PER DIFFERENZA ]]/SUM(Tabella2026[[POPOLAZIONE PER DIFFERENZA ]])</f>
        <v>8.3138857270678192E-4</v>
      </c>
      <c r="Q1032" s="3">
        <f>+Tabella2026[[#This Row],[INCIDENZA POPOLAZIONE PER DIFFERENZA]]*(PLAFOND-SUM(Tabella2026[CONTRIBUTO SULLA BASE DELLA POPOLAZIONE]))</f>
        <v>244760.17226344807</v>
      </c>
      <c r="R1032" s="3">
        <f>+Tabella2026[[#This Row],[CONTRIBUTO SULLA BASE DELLA POPOLAZIONE]]+Tabella2026[[#This Row],[CONTRIBUTO SULLA BASE DEL REDDITO]]</f>
        <v>302382.91644505912</v>
      </c>
      <c r="S1032" s="3">
        <f>+Tabella2026[[#This Row],[CONTRIBUTO TOTALE]]/(PLAFOND/N_TESSERE)</f>
        <v>604.76583289011819</v>
      </c>
      <c r="T1032" s="3">
        <f>+MAX(CEILING(Tabella2026[[#This Row],[preDEF1]],1),1)</f>
        <v>605</v>
      </c>
      <c r="U1032" s="9">
        <f xml:space="preserve"> IF(ROW(Tabella2026[[#This Row],[preDEF2]]) - ROW(Tabella2026[[#Headers],[preDEF2]])&lt;=ABS(SUM(Tabella2026[preDEF2])-N_TESSERE),Tabella2026[[#This Row],[preDEF2]]-1,Tabella2026[[#This Row],[preDEF2]])</f>
        <v>604</v>
      </c>
      <c r="V1032" s="21">
        <f>+Tabella2026[[#This Row],[DEF - n. card]]*(PLAFOND/N_TESSERE)</f>
        <v>302000</v>
      </c>
      <c r="W1032" s="18"/>
    </row>
    <row r="1033" spans="2:23" x14ac:dyDescent="0.25">
      <c r="B1033" s="1" t="s">
        <v>2066</v>
      </c>
      <c r="C1033" s="2">
        <v>26057</v>
      </c>
      <c r="D1033" s="1" t="s">
        <v>2067</v>
      </c>
      <c r="E1033" s="1" t="s">
        <v>38</v>
      </c>
      <c r="F1033" s="1" t="s">
        <v>150</v>
      </c>
      <c r="G1033" s="1" t="s">
        <v>1059</v>
      </c>
      <c r="H1033" s="1" t="s">
        <v>15835</v>
      </c>
      <c r="I1033" s="5">
        <v>11500</v>
      </c>
      <c r="J1033" s="5">
        <v>198619441</v>
      </c>
      <c r="K1033" s="3">
        <f>+Tabella2026[[#This Row],[POP_2024]]/SUM(Tabella2026[POP_2024])</f>
        <v>1.9510220844842102E-4</v>
      </c>
      <c r="L1033" s="3">
        <f>+Tabella2026[[#This Row],[INCIDENZA POPOLAZIONE]]*(PLAFOND/2)</f>
        <v>57437.943840558808</v>
      </c>
      <c r="M1033" s="3">
        <f>+IFERROR(Tabella2026[[#This Row],[reddito_2024]]/Tabella2026[[#This Row],[POP_2024]],"")</f>
        <v>17271.255739130436</v>
      </c>
      <c r="N1033" s="3">
        <f>+IF(Tabella2026[[#This Row],[REDDITO COMPLESSIVO PROCAPITE]]&lt;media_aggr_reddito_pc,(media_aggr_reddito_pc-Tabella2026[[#This Row],[REDDITO COMPLESSIVO PROCAPITE]]),0)</f>
        <v>553.81032347830478</v>
      </c>
      <c r="O1033" s="3">
        <f>+Tabella2026[[#This Row],[DIFFERENZA REDDITO INFERIORE ALLA MEDIA DALLA MEDIA]]*Tabella2026[[#This Row],[POP_2024]]</f>
        <v>6368818.7200005054</v>
      </c>
      <c r="P1033" s="3">
        <f>+Tabella2026[[#This Row],[POPOLAZIONE PER DIFFERENZA ]]/SUM(Tabella2026[[POPOLAZIONE PER DIFFERENZA ]])</f>
        <v>5.6503020005186206E-5</v>
      </c>
      <c r="Q1033" s="3">
        <f>+Tabella2026[[#This Row],[INCIDENZA POPOLAZIONE PER DIFFERENZA]]*(PLAFOND-SUM(Tabella2026[CONTRIBUTO SULLA BASE DELLA POPOLAZIONE]))</f>
        <v>16634.446712261881</v>
      </c>
      <c r="R1033" s="3">
        <f>+Tabella2026[[#This Row],[CONTRIBUTO SULLA BASE DELLA POPOLAZIONE]]+Tabella2026[[#This Row],[CONTRIBUTO SULLA BASE DEL REDDITO]]</f>
        <v>74072.390552820696</v>
      </c>
      <c r="S1033" s="3">
        <f>+Tabella2026[[#This Row],[CONTRIBUTO TOTALE]]/(PLAFOND/N_TESSERE)</f>
        <v>148.14478110564139</v>
      </c>
      <c r="T1033" s="3">
        <f>+MAX(CEILING(Tabella2026[[#This Row],[preDEF1]],1),1)</f>
        <v>149</v>
      </c>
      <c r="U1033" s="9">
        <f xml:space="preserve"> IF(ROW(Tabella2026[[#This Row],[preDEF2]]) - ROW(Tabella2026[[#Headers],[preDEF2]])&lt;=ABS(SUM(Tabella2026[preDEF2])-N_TESSERE),Tabella2026[[#This Row],[preDEF2]]-1,Tabella2026[[#This Row],[preDEF2]])</f>
        <v>148</v>
      </c>
      <c r="V1033" s="21">
        <f>+Tabella2026[[#This Row],[DEF - n. card]]*(PLAFOND/N_TESSERE)</f>
        <v>74000</v>
      </c>
      <c r="W1033" s="18"/>
    </row>
    <row r="1034" spans="2:23" x14ac:dyDescent="0.25">
      <c r="B1034" s="1" t="s">
        <v>2080</v>
      </c>
      <c r="C1034" s="2">
        <v>93025</v>
      </c>
      <c r="D1034" s="1" t="s">
        <v>2081</v>
      </c>
      <c r="E1034" s="1" t="s">
        <v>48</v>
      </c>
      <c r="F1034" s="1" t="s">
        <v>300</v>
      </c>
      <c r="G1034" s="1" t="s">
        <v>1059</v>
      </c>
      <c r="H1034" s="1" t="s">
        <v>15835</v>
      </c>
      <c r="I1034" s="5">
        <v>11498</v>
      </c>
      <c r="J1034" s="5">
        <v>228931783</v>
      </c>
      <c r="K1034" s="3">
        <f>+Tabella2026[[#This Row],[POP_2024]]/SUM(Tabella2026[POP_2024])</f>
        <v>1.9506827762956041E-4</v>
      </c>
      <c r="L1034" s="3">
        <f>+Tabella2026[[#This Row],[INCIDENZA POPOLAZIONE]]*(PLAFOND/2)</f>
        <v>57427.954632934365</v>
      </c>
      <c r="M1034" s="3">
        <f>+IFERROR(Tabella2026[[#This Row],[reddito_2024]]/Tabella2026[[#This Row],[POP_2024]],"")</f>
        <v>19910.574273786744</v>
      </c>
      <c r="N1034" s="3">
        <f>+IF(Tabella2026[[#This Row],[REDDITO COMPLESSIVO PROCAPITE]]&lt;media_aggr_reddito_pc,(media_aggr_reddito_pc-Tabella2026[[#This Row],[REDDITO COMPLESSIVO PROCAPITE]]),0)</f>
        <v>0</v>
      </c>
      <c r="O1034" s="3">
        <f>+Tabella2026[[#This Row],[DIFFERENZA REDDITO INFERIORE ALLA MEDIA DALLA MEDIA]]*Tabella2026[[#This Row],[POP_2024]]</f>
        <v>0</v>
      </c>
      <c r="P1034" s="3">
        <f>+Tabella2026[[#This Row],[POPOLAZIONE PER DIFFERENZA ]]/SUM(Tabella2026[[POPOLAZIONE PER DIFFERENZA ]])</f>
        <v>0</v>
      </c>
      <c r="Q1034" s="3">
        <f>+Tabella2026[[#This Row],[INCIDENZA POPOLAZIONE PER DIFFERENZA]]*(PLAFOND-SUM(Tabella2026[CONTRIBUTO SULLA BASE DELLA POPOLAZIONE]))</f>
        <v>0</v>
      </c>
      <c r="R1034" s="3">
        <f>+Tabella2026[[#This Row],[CONTRIBUTO SULLA BASE DELLA POPOLAZIONE]]+Tabella2026[[#This Row],[CONTRIBUTO SULLA BASE DEL REDDITO]]</f>
        <v>57427.954632934365</v>
      </c>
      <c r="S1034" s="3">
        <f>+Tabella2026[[#This Row],[CONTRIBUTO TOTALE]]/(PLAFOND/N_TESSERE)</f>
        <v>114.85590926586873</v>
      </c>
      <c r="T1034" s="3">
        <f>+MAX(CEILING(Tabella2026[[#This Row],[preDEF1]],1),1)</f>
        <v>115</v>
      </c>
      <c r="U1034" s="9">
        <f xml:space="preserve"> IF(ROW(Tabella2026[[#This Row],[preDEF2]]) - ROW(Tabella2026[[#Headers],[preDEF2]])&lt;=ABS(SUM(Tabella2026[preDEF2])-N_TESSERE),Tabella2026[[#This Row],[preDEF2]]-1,Tabella2026[[#This Row],[preDEF2]])</f>
        <v>114</v>
      </c>
      <c r="V1034" s="21">
        <f>+Tabella2026[[#This Row],[DEF - n. card]]*(PLAFOND/N_TESSERE)</f>
        <v>57000</v>
      </c>
      <c r="W1034" s="18"/>
    </row>
    <row r="1035" spans="2:23" x14ac:dyDescent="0.25">
      <c r="B1035" s="1" t="s">
        <v>2072</v>
      </c>
      <c r="C1035" s="2">
        <v>64049</v>
      </c>
      <c r="D1035" s="1" t="s">
        <v>2073</v>
      </c>
      <c r="E1035" s="1" t="s">
        <v>15</v>
      </c>
      <c r="F1035" s="1" t="s">
        <v>290</v>
      </c>
      <c r="G1035" s="1" t="s">
        <v>1059</v>
      </c>
      <c r="H1035" s="1" t="s">
        <v>15836</v>
      </c>
      <c r="I1035" s="5">
        <v>11477</v>
      </c>
      <c r="J1035" s="5">
        <v>175626779</v>
      </c>
      <c r="K1035" s="3">
        <f>+Tabella2026[[#This Row],[POP_2024]]/SUM(Tabella2026[POP_2024])</f>
        <v>1.9471200403152418E-4</v>
      </c>
      <c r="L1035" s="3">
        <f>+Tabella2026[[#This Row],[INCIDENZA POPOLAZIONE]]*(PLAFOND/2)</f>
        <v>57323.067952877696</v>
      </c>
      <c r="M1035" s="3">
        <f>+IFERROR(Tabella2026[[#This Row],[reddito_2024]]/Tabella2026[[#This Row],[POP_2024]],"")</f>
        <v>15302.498823734426</v>
      </c>
      <c r="N1035" s="3">
        <f>+IF(Tabella2026[[#This Row],[REDDITO COMPLESSIVO PROCAPITE]]&lt;media_aggr_reddito_pc,(media_aggr_reddito_pc-Tabella2026[[#This Row],[REDDITO COMPLESSIVO PROCAPITE]]),0)</f>
        <v>2522.5672388743151</v>
      </c>
      <c r="O1035" s="3">
        <f>+Tabella2026[[#This Row],[DIFFERENZA REDDITO INFERIORE ALLA MEDIA DALLA MEDIA]]*Tabella2026[[#This Row],[POP_2024]]</f>
        <v>28951504.200560514</v>
      </c>
      <c r="P1035" s="3">
        <f>+Tabella2026[[#This Row],[POPOLAZIONE PER DIFFERENZA ]]/SUM(Tabella2026[[POPOLAZIONE PER DIFFERENZA ]])</f>
        <v>2.5685256449321157E-4</v>
      </c>
      <c r="Q1035" s="3">
        <f>+Tabella2026[[#This Row],[INCIDENZA POPOLAZIONE PER DIFFERENZA]]*(PLAFOND-SUM(Tabella2026[CONTRIBUTO SULLA BASE DELLA POPOLAZIONE]))</f>
        <v>75617.202347378421</v>
      </c>
      <c r="R1035" s="3">
        <f>+Tabella2026[[#This Row],[CONTRIBUTO SULLA BASE DELLA POPOLAZIONE]]+Tabella2026[[#This Row],[CONTRIBUTO SULLA BASE DEL REDDITO]]</f>
        <v>132940.27030025612</v>
      </c>
      <c r="S1035" s="3">
        <f>+Tabella2026[[#This Row],[CONTRIBUTO TOTALE]]/(PLAFOND/N_TESSERE)</f>
        <v>265.88054060051223</v>
      </c>
      <c r="T1035" s="3">
        <f>+MAX(CEILING(Tabella2026[[#This Row],[preDEF1]],1),1)</f>
        <v>266</v>
      </c>
      <c r="U1035" s="9">
        <f xml:space="preserve"> IF(ROW(Tabella2026[[#This Row],[preDEF2]]) - ROW(Tabella2026[[#Headers],[preDEF2]])&lt;=ABS(SUM(Tabella2026[preDEF2])-N_TESSERE),Tabella2026[[#This Row],[preDEF2]]-1,Tabella2026[[#This Row],[preDEF2]])</f>
        <v>265</v>
      </c>
      <c r="V1035" s="21">
        <f>+Tabella2026[[#This Row],[DEF - n. card]]*(PLAFOND/N_TESSERE)</f>
        <v>132500</v>
      </c>
      <c r="W1035" s="18"/>
    </row>
    <row r="1036" spans="2:23" x14ac:dyDescent="0.25">
      <c r="B1036" s="1" t="s">
        <v>2074</v>
      </c>
      <c r="C1036" s="2">
        <v>55004</v>
      </c>
      <c r="D1036" s="1" t="s">
        <v>2075</v>
      </c>
      <c r="E1036" s="1" t="s">
        <v>67</v>
      </c>
      <c r="F1036" s="1" t="s">
        <v>108</v>
      </c>
      <c r="G1036" s="1" t="s">
        <v>1059</v>
      </c>
      <c r="H1036" s="1" t="s">
        <v>15834</v>
      </c>
      <c r="I1036" s="5">
        <v>11474</v>
      </c>
      <c r="J1036" s="5">
        <v>185265789</v>
      </c>
      <c r="K1036" s="3">
        <f>+Tabella2026[[#This Row],[POP_2024]]/SUM(Tabella2026[POP_2024])</f>
        <v>1.9466110780323327E-4</v>
      </c>
      <c r="L1036" s="3">
        <f>+Tabella2026[[#This Row],[INCIDENZA POPOLAZIONE]]*(PLAFOND/2)</f>
        <v>57308.084141441024</v>
      </c>
      <c r="M1036" s="3">
        <f>+IFERROR(Tabella2026[[#This Row],[reddito_2024]]/Tabella2026[[#This Row],[POP_2024]],"")</f>
        <v>16146.573906222764</v>
      </c>
      <c r="N1036" s="3">
        <f>+IF(Tabella2026[[#This Row],[REDDITO COMPLESSIVO PROCAPITE]]&lt;media_aggr_reddito_pc,(media_aggr_reddito_pc-Tabella2026[[#This Row],[REDDITO COMPLESSIVO PROCAPITE]]),0)</f>
        <v>1678.4921563859771</v>
      </c>
      <c r="O1036" s="3">
        <f>+Tabella2026[[#This Row],[DIFFERENZA REDDITO INFERIORE ALLA MEDIA DALLA MEDIA]]*Tabella2026[[#This Row],[POP_2024]]</f>
        <v>19259019.002372701</v>
      </c>
      <c r="P1036" s="3">
        <f>+Tabella2026[[#This Row],[POPOLAZIONE PER DIFFERENZA ]]/SUM(Tabella2026[[POPOLAZIONE PER DIFFERENZA ]])</f>
        <v>1.7086257025246898E-4</v>
      </c>
      <c r="Q1036" s="3">
        <f>+Tabella2026[[#This Row],[INCIDENZA POPOLAZIONE PER DIFFERENZA]]*(PLAFOND-SUM(Tabella2026[CONTRIBUTO SULLA BASE DELLA POPOLAZIONE]))</f>
        <v>50301.812535399382</v>
      </c>
      <c r="R1036" s="3">
        <f>+Tabella2026[[#This Row],[CONTRIBUTO SULLA BASE DELLA POPOLAZIONE]]+Tabella2026[[#This Row],[CONTRIBUTO SULLA BASE DEL REDDITO]]</f>
        <v>107609.89667684041</v>
      </c>
      <c r="S1036" s="3">
        <f>+Tabella2026[[#This Row],[CONTRIBUTO TOTALE]]/(PLAFOND/N_TESSERE)</f>
        <v>215.21979335368081</v>
      </c>
      <c r="T1036" s="3">
        <f>+MAX(CEILING(Tabella2026[[#This Row],[preDEF1]],1),1)</f>
        <v>216</v>
      </c>
      <c r="U1036" s="9">
        <f xml:space="preserve"> IF(ROW(Tabella2026[[#This Row],[preDEF2]]) - ROW(Tabella2026[[#Headers],[preDEF2]])&lt;=ABS(SUM(Tabella2026[preDEF2])-N_TESSERE),Tabella2026[[#This Row],[preDEF2]]-1,Tabella2026[[#This Row],[preDEF2]])</f>
        <v>215</v>
      </c>
      <c r="V1036" s="21">
        <f>+Tabella2026[[#This Row],[DEF - n. card]]*(PLAFOND/N_TESSERE)</f>
        <v>107500</v>
      </c>
      <c r="W1036" s="18"/>
    </row>
    <row r="1037" spans="2:23" x14ac:dyDescent="0.25">
      <c r="B1037" s="1" t="s">
        <v>2098</v>
      </c>
      <c r="C1037" s="2">
        <v>87042</v>
      </c>
      <c r="D1037" s="1" t="s">
        <v>2099</v>
      </c>
      <c r="E1037" s="1" t="s">
        <v>21</v>
      </c>
      <c r="F1037" s="1" t="s">
        <v>35</v>
      </c>
      <c r="G1037" s="1" t="s">
        <v>1059</v>
      </c>
      <c r="H1037" s="1" t="s">
        <v>15836</v>
      </c>
      <c r="I1037" s="5">
        <v>11470</v>
      </c>
      <c r="J1037" s="5">
        <v>237229742</v>
      </c>
      <c r="K1037" s="3">
        <f>+Tabella2026[[#This Row],[POP_2024]]/SUM(Tabella2026[POP_2024])</f>
        <v>1.9459324616551209E-4</v>
      </c>
      <c r="L1037" s="3">
        <f>+Tabella2026[[#This Row],[INCIDENZA POPOLAZIONE]]*(PLAFOND/2)</f>
        <v>57288.105726192131</v>
      </c>
      <c r="M1037" s="3">
        <f>+IFERROR(Tabella2026[[#This Row],[reddito_2024]]/Tabella2026[[#This Row],[POP_2024]],"")</f>
        <v>20682.627898866609</v>
      </c>
      <c r="N1037" s="3">
        <f>+IF(Tabella2026[[#This Row],[REDDITO COMPLESSIVO PROCAPITE]]&lt;media_aggr_reddito_pc,(media_aggr_reddito_pc-Tabella2026[[#This Row],[REDDITO COMPLESSIVO PROCAPITE]]),0)</f>
        <v>0</v>
      </c>
      <c r="O1037" s="3">
        <f>+Tabella2026[[#This Row],[DIFFERENZA REDDITO INFERIORE ALLA MEDIA DALLA MEDIA]]*Tabella2026[[#This Row],[POP_2024]]</f>
        <v>0</v>
      </c>
      <c r="P1037" s="3">
        <f>+Tabella2026[[#This Row],[POPOLAZIONE PER DIFFERENZA ]]/SUM(Tabella2026[[POPOLAZIONE PER DIFFERENZA ]])</f>
        <v>0</v>
      </c>
      <c r="Q1037" s="3">
        <f>+Tabella2026[[#This Row],[INCIDENZA POPOLAZIONE PER DIFFERENZA]]*(PLAFOND-SUM(Tabella2026[CONTRIBUTO SULLA BASE DELLA POPOLAZIONE]))</f>
        <v>0</v>
      </c>
      <c r="R1037" s="3">
        <f>+Tabella2026[[#This Row],[CONTRIBUTO SULLA BASE DELLA POPOLAZIONE]]+Tabella2026[[#This Row],[CONTRIBUTO SULLA BASE DEL REDDITO]]</f>
        <v>57288.105726192131</v>
      </c>
      <c r="S1037" s="3">
        <f>+Tabella2026[[#This Row],[CONTRIBUTO TOTALE]]/(PLAFOND/N_TESSERE)</f>
        <v>114.57621145238426</v>
      </c>
      <c r="T1037" s="3">
        <f>+MAX(CEILING(Tabella2026[[#This Row],[preDEF1]],1),1)</f>
        <v>115</v>
      </c>
      <c r="U1037" s="9">
        <f xml:space="preserve"> IF(ROW(Tabella2026[[#This Row],[preDEF2]]) - ROW(Tabella2026[[#Headers],[preDEF2]])&lt;=ABS(SUM(Tabella2026[preDEF2])-N_TESSERE),Tabella2026[[#This Row],[preDEF2]]-1,Tabella2026[[#This Row],[preDEF2]])</f>
        <v>114</v>
      </c>
      <c r="V1037" s="21">
        <f>+Tabella2026[[#This Row],[DEF - n. card]]*(PLAFOND/N_TESSERE)</f>
        <v>57000</v>
      </c>
      <c r="W1037" s="18"/>
    </row>
    <row r="1038" spans="2:23" x14ac:dyDescent="0.25">
      <c r="B1038" s="1" t="s">
        <v>2128</v>
      </c>
      <c r="C1038" s="2">
        <v>17075</v>
      </c>
      <c r="D1038" s="1" t="s">
        <v>2129</v>
      </c>
      <c r="E1038" s="1" t="s">
        <v>12</v>
      </c>
      <c r="F1038" s="1" t="s">
        <v>50</v>
      </c>
      <c r="G1038" s="1" t="s">
        <v>1059</v>
      </c>
      <c r="H1038" s="1" t="s">
        <v>15835</v>
      </c>
      <c r="I1038" s="5">
        <v>11467</v>
      </c>
      <c r="J1038" s="5">
        <v>202987426</v>
      </c>
      <c r="K1038" s="3">
        <f>+Tabella2026[[#This Row],[POP_2024]]/SUM(Tabella2026[POP_2024])</f>
        <v>1.945423499372212E-4</v>
      </c>
      <c r="L1038" s="3">
        <f>+Tabella2026[[#This Row],[INCIDENZA POPOLAZIONE]]*(PLAFOND/2)</f>
        <v>57273.121914755473</v>
      </c>
      <c r="M1038" s="3">
        <f>+IFERROR(Tabella2026[[#This Row],[reddito_2024]]/Tabella2026[[#This Row],[POP_2024]],"")</f>
        <v>17701.877212871717</v>
      </c>
      <c r="N1038" s="3">
        <f>+IF(Tabella2026[[#This Row],[REDDITO COMPLESSIVO PROCAPITE]]&lt;media_aggr_reddito_pc,(media_aggr_reddito_pc-Tabella2026[[#This Row],[REDDITO COMPLESSIVO PROCAPITE]]),0)</f>
        <v>123.1888497370237</v>
      </c>
      <c r="O1038" s="3">
        <f>+Tabella2026[[#This Row],[DIFFERENZA REDDITO INFERIORE ALLA MEDIA DALLA MEDIA]]*Tabella2026[[#This Row],[POP_2024]]</f>
        <v>1412606.5399344508</v>
      </c>
      <c r="P1038" s="3">
        <f>+Tabella2026[[#This Row],[POPOLAZIONE PER DIFFERENZA ]]/SUM(Tabella2026[[POPOLAZIONE PER DIFFERENZA ]])</f>
        <v>1.2532392441116113E-5</v>
      </c>
      <c r="Q1038" s="3">
        <f>+Tabella2026[[#This Row],[INCIDENZA POPOLAZIONE PER DIFFERENZA]]*(PLAFOND-SUM(Tabella2026[CONTRIBUTO SULLA BASE DELLA POPOLAZIONE]))</f>
        <v>3689.5269353702674</v>
      </c>
      <c r="R1038" s="3">
        <f>+Tabella2026[[#This Row],[CONTRIBUTO SULLA BASE DELLA POPOLAZIONE]]+Tabella2026[[#This Row],[CONTRIBUTO SULLA BASE DEL REDDITO]]</f>
        <v>60962.648850125741</v>
      </c>
      <c r="S1038" s="3">
        <f>+Tabella2026[[#This Row],[CONTRIBUTO TOTALE]]/(PLAFOND/N_TESSERE)</f>
        <v>121.92529770025148</v>
      </c>
      <c r="T1038" s="3">
        <f>+MAX(CEILING(Tabella2026[[#This Row],[preDEF1]],1),1)</f>
        <v>122</v>
      </c>
      <c r="U1038" s="9">
        <f xml:space="preserve"> IF(ROW(Tabella2026[[#This Row],[preDEF2]]) - ROW(Tabella2026[[#Headers],[preDEF2]])&lt;=ABS(SUM(Tabella2026[preDEF2])-N_TESSERE),Tabella2026[[#This Row],[preDEF2]]-1,Tabella2026[[#This Row],[preDEF2]])</f>
        <v>121</v>
      </c>
      <c r="V1038" s="21">
        <f>+Tabella2026[[#This Row],[DEF - n. card]]*(PLAFOND/N_TESSERE)</f>
        <v>60500</v>
      </c>
      <c r="W1038" s="18"/>
    </row>
    <row r="1039" spans="2:23" x14ac:dyDescent="0.25">
      <c r="B1039" s="1" t="s">
        <v>2076</v>
      </c>
      <c r="C1039" s="2">
        <v>65056</v>
      </c>
      <c r="D1039" s="1" t="s">
        <v>2077</v>
      </c>
      <c r="E1039" s="1" t="s">
        <v>15</v>
      </c>
      <c r="F1039" s="1" t="s">
        <v>82</v>
      </c>
      <c r="G1039" s="1" t="s">
        <v>1059</v>
      </c>
      <c r="H1039" s="1" t="s">
        <v>15836</v>
      </c>
      <c r="I1039" s="5">
        <v>11459</v>
      </c>
      <c r="J1039" s="5">
        <v>130561890</v>
      </c>
      <c r="K1039" s="3">
        <f>+Tabella2026[[#This Row],[POP_2024]]/SUM(Tabella2026[POP_2024])</f>
        <v>1.9440662666177881E-4</v>
      </c>
      <c r="L1039" s="3">
        <f>+Tabella2026[[#This Row],[INCIDENZA POPOLAZIONE]]*(PLAFOND/2)</f>
        <v>57233.165084257686</v>
      </c>
      <c r="M1039" s="3">
        <f>+IFERROR(Tabella2026[[#This Row],[reddito_2024]]/Tabella2026[[#This Row],[POP_2024]],"")</f>
        <v>11393.829304476831</v>
      </c>
      <c r="N1039" s="3">
        <f>+IF(Tabella2026[[#This Row],[REDDITO COMPLESSIVO PROCAPITE]]&lt;media_aggr_reddito_pc,(media_aggr_reddito_pc-Tabella2026[[#This Row],[REDDITO COMPLESSIVO PROCAPITE]]),0)</f>
        <v>6431.2367581319104</v>
      </c>
      <c r="O1039" s="3">
        <f>+Tabella2026[[#This Row],[DIFFERENZA REDDITO INFERIORE ALLA MEDIA DALLA MEDIA]]*Tabella2026[[#This Row],[POP_2024]]</f>
        <v>73695542.011433557</v>
      </c>
      <c r="P1039" s="3">
        <f>+Tabella2026[[#This Row],[POPOLAZIONE PER DIFFERENZA ]]/SUM(Tabella2026[[POPOLAZIONE PER DIFFERENZA ]])</f>
        <v>6.5381366115641927E-4</v>
      </c>
      <c r="Q1039" s="3">
        <f>+Tabella2026[[#This Row],[INCIDENZA POPOLAZIONE PER DIFFERENZA]]*(PLAFOND-SUM(Tabella2026[CONTRIBUTO SULLA BASE DELLA POPOLAZIONE]))</f>
        <v>192482.25148420475</v>
      </c>
      <c r="R1039" s="3">
        <f>+Tabella2026[[#This Row],[CONTRIBUTO SULLA BASE DELLA POPOLAZIONE]]+Tabella2026[[#This Row],[CONTRIBUTO SULLA BASE DEL REDDITO]]</f>
        <v>249715.41656846245</v>
      </c>
      <c r="S1039" s="3">
        <f>+Tabella2026[[#This Row],[CONTRIBUTO TOTALE]]/(PLAFOND/N_TESSERE)</f>
        <v>499.43083313692489</v>
      </c>
      <c r="T1039" s="3">
        <f>+MAX(CEILING(Tabella2026[[#This Row],[preDEF1]],1),1)</f>
        <v>500</v>
      </c>
      <c r="U1039" s="9">
        <f xml:space="preserve"> IF(ROW(Tabella2026[[#This Row],[preDEF2]]) - ROW(Tabella2026[[#Headers],[preDEF2]])&lt;=ABS(SUM(Tabella2026[preDEF2])-N_TESSERE),Tabella2026[[#This Row],[preDEF2]]-1,Tabella2026[[#This Row],[preDEF2]])</f>
        <v>499</v>
      </c>
      <c r="V1039" s="21">
        <f>+Tabella2026[[#This Row],[DEF - n. card]]*(PLAFOND/N_TESSERE)</f>
        <v>249500</v>
      </c>
      <c r="W1039" s="18"/>
    </row>
    <row r="1040" spans="2:23" x14ac:dyDescent="0.25">
      <c r="B1040" s="1" t="s">
        <v>2156</v>
      </c>
      <c r="C1040" s="2">
        <v>35039</v>
      </c>
      <c r="D1040" s="1" t="s">
        <v>2157</v>
      </c>
      <c r="E1040" s="1" t="s">
        <v>27</v>
      </c>
      <c r="F1040" s="1" t="s">
        <v>64</v>
      </c>
      <c r="G1040" s="1" t="s">
        <v>1059</v>
      </c>
      <c r="H1040" s="1" t="s">
        <v>15835</v>
      </c>
      <c r="I1040" s="5">
        <v>11459</v>
      </c>
      <c r="J1040" s="5">
        <v>215675132</v>
      </c>
      <c r="K1040" s="3">
        <f>+Tabella2026[[#This Row],[POP_2024]]/SUM(Tabella2026[POP_2024])</f>
        <v>1.9440662666177881E-4</v>
      </c>
      <c r="L1040" s="3">
        <f>+Tabella2026[[#This Row],[INCIDENZA POPOLAZIONE]]*(PLAFOND/2)</f>
        <v>57233.165084257686</v>
      </c>
      <c r="M1040" s="3">
        <f>+IFERROR(Tabella2026[[#This Row],[reddito_2024]]/Tabella2026[[#This Row],[POP_2024]],"")</f>
        <v>18821.461907670826</v>
      </c>
      <c r="N1040" s="3">
        <f>+IF(Tabella2026[[#This Row],[REDDITO COMPLESSIVO PROCAPITE]]&lt;media_aggr_reddito_pc,(media_aggr_reddito_pc-Tabella2026[[#This Row],[REDDITO COMPLESSIVO PROCAPITE]]),0)</f>
        <v>0</v>
      </c>
      <c r="O1040" s="3">
        <f>+Tabella2026[[#This Row],[DIFFERENZA REDDITO INFERIORE ALLA MEDIA DALLA MEDIA]]*Tabella2026[[#This Row],[POP_2024]]</f>
        <v>0</v>
      </c>
      <c r="P1040" s="3">
        <f>+Tabella2026[[#This Row],[POPOLAZIONE PER DIFFERENZA ]]/SUM(Tabella2026[[POPOLAZIONE PER DIFFERENZA ]])</f>
        <v>0</v>
      </c>
      <c r="Q1040" s="3">
        <f>+Tabella2026[[#This Row],[INCIDENZA POPOLAZIONE PER DIFFERENZA]]*(PLAFOND-SUM(Tabella2026[CONTRIBUTO SULLA BASE DELLA POPOLAZIONE]))</f>
        <v>0</v>
      </c>
      <c r="R1040" s="3">
        <f>+Tabella2026[[#This Row],[CONTRIBUTO SULLA BASE DELLA POPOLAZIONE]]+Tabella2026[[#This Row],[CONTRIBUTO SULLA BASE DEL REDDITO]]</f>
        <v>57233.165084257686</v>
      </c>
      <c r="S1040" s="3">
        <f>+Tabella2026[[#This Row],[CONTRIBUTO TOTALE]]/(PLAFOND/N_TESSERE)</f>
        <v>114.46633016851537</v>
      </c>
      <c r="T1040" s="3">
        <f>+MAX(CEILING(Tabella2026[[#This Row],[preDEF1]],1),1)</f>
        <v>115</v>
      </c>
      <c r="U1040" s="9">
        <f xml:space="preserve"> IF(ROW(Tabella2026[[#This Row],[preDEF2]]) - ROW(Tabella2026[[#Headers],[preDEF2]])&lt;=ABS(SUM(Tabella2026[preDEF2])-N_TESSERE),Tabella2026[[#This Row],[preDEF2]]-1,Tabella2026[[#This Row],[preDEF2]])</f>
        <v>114</v>
      </c>
      <c r="V1040" s="21">
        <f>+Tabella2026[[#This Row],[DEF - n. card]]*(PLAFOND/N_TESSERE)</f>
        <v>57000</v>
      </c>
      <c r="W1040" s="18"/>
    </row>
    <row r="1041" spans="2:23" x14ac:dyDescent="0.25">
      <c r="B1041" s="1" t="s">
        <v>2134</v>
      </c>
      <c r="C1041" s="2">
        <v>27025</v>
      </c>
      <c r="D1041" s="1" t="s">
        <v>2135</v>
      </c>
      <c r="E1041" s="1" t="s">
        <v>38</v>
      </c>
      <c r="F1041" s="1" t="s">
        <v>40</v>
      </c>
      <c r="G1041" s="1" t="s">
        <v>1059</v>
      </c>
      <c r="H1041" s="1" t="s">
        <v>15835</v>
      </c>
      <c r="I1041" s="5">
        <v>11454</v>
      </c>
      <c r="J1041" s="5">
        <v>206227351</v>
      </c>
      <c r="K1041" s="3">
        <f>+Tabella2026[[#This Row],[POP_2024]]/SUM(Tabella2026[POP_2024])</f>
        <v>1.9432179961462734E-4</v>
      </c>
      <c r="L1041" s="3">
        <f>+Tabella2026[[#This Row],[INCIDENZA POPOLAZIONE]]*(PLAFOND/2)</f>
        <v>57208.192065196577</v>
      </c>
      <c r="M1041" s="3">
        <f>+IFERROR(Tabella2026[[#This Row],[reddito_2024]]/Tabella2026[[#This Row],[POP_2024]],"")</f>
        <v>18004.832460275888</v>
      </c>
      <c r="N1041" s="3">
        <f>+IF(Tabella2026[[#This Row],[REDDITO COMPLESSIVO PROCAPITE]]&lt;media_aggr_reddito_pc,(media_aggr_reddito_pc-Tabella2026[[#This Row],[REDDITO COMPLESSIVO PROCAPITE]]),0)</f>
        <v>0</v>
      </c>
      <c r="O1041" s="3">
        <f>+Tabella2026[[#This Row],[DIFFERENZA REDDITO INFERIORE ALLA MEDIA DALLA MEDIA]]*Tabella2026[[#This Row],[POP_2024]]</f>
        <v>0</v>
      </c>
      <c r="P1041" s="3">
        <f>+Tabella2026[[#This Row],[POPOLAZIONE PER DIFFERENZA ]]/SUM(Tabella2026[[POPOLAZIONE PER DIFFERENZA ]])</f>
        <v>0</v>
      </c>
      <c r="Q1041" s="3">
        <f>+Tabella2026[[#This Row],[INCIDENZA POPOLAZIONE PER DIFFERENZA]]*(PLAFOND-SUM(Tabella2026[CONTRIBUTO SULLA BASE DELLA POPOLAZIONE]))</f>
        <v>0</v>
      </c>
      <c r="R1041" s="3">
        <f>+Tabella2026[[#This Row],[CONTRIBUTO SULLA BASE DELLA POPOLAZIONE]]+Tabella2026[[#This Row],[CONTRIBUTO SULLA BASE DEL REDDITO]]</f>
        <v>57208.192065196577</v>
      </c>
      <c r="S1041" s="3">
        <f>+Tabella2026[[#This Row],[CONTRIBUTO TOTALE]]/(PLAFOND/N_TESSERE)</f>
        <v>114.41638413039315</v>
      </c>
      <c r="T1041" s="3">
        <f>+MAX(CEILING(Tabella2026[[#This Row],[preDEF1]],1),1)</f>
        <v>115</v>
      </c>
      <c r="U1041" s="9">
        <f xml:space="preserve"> IF(ROW(Tabella2026[[#This Row],[preDEF2]]) - ROW(Tabella2026[[#Headers],[preDEF2]])&lt;=ABS(SUM(Tabella2026[preDEF2])-N_TESSERE),Tabella2026[[#This Row],[preDEF2]]-1,Tabella2026[[#This Row],[preDEF2]])</f>
        <v>114</v>
      </c>
      <c r="V1041" s="21">
        <f>+Tabella2026[[#This Row],[DEF - n. card]]*(PLAFOND/N_TESSERE)</f>
        <v>57000</v>
      </c>
      <c r="W1041" s="18"/>
    </row>
    <row r="1042" spans="2:23" x14ac:dyDescent="0.25">
      <c r="B1042" s="1" t="s">
        <v>2138</v>
      </c>
      <c r="C1042" s="2">
        <v>72012</v>
      </c>
      <c r="D1042" s="1" t="s">
        <v>2139</v>
      </c>
      <c r="E1042" s="1" t="s">
        <v>33</v>
      </c>
      <c r="F1042" s="1" t="s">
        <v>32</v>
      </c>
      <c r="G1042" s="1" t="s">
        <v>1059</v>
      </c>
      <c r="H1042" s="1" t="s">
        <v>15836</v>
      </c>
      <c r="I1042" s="5">
        <v>11428</v>
      </c>
      <c r="J1042" s="5">
        <v>166277136</v>
      </c>
      <c r="K1042" s="3">
        <f>+Tabella2026[[#This Row],[POP_2024]]/SUM(Tabella2026[POP_2024])</f>
        <v>1.938806989694396E-4</v>
      </c>
      <c r="L1042" s="3">
        <f>+Tabella2026[[#This Row],[INCIDENZA POPOLAZIONE]]*(PLAFOND/2)</f>
        <v>57078.332366078794</v>
      </c>
      <c r="M1042" s="3">
        <f>+IFERROR(Tabella2026[[#This Row],[reddito_2024]]/Tabella2026[[#This Row],[POP_2024]],"")</f>
        <v>14549.976898844941</v>
      </c>
      <c r="N1042" s="3">
        <f>+IF(Tabella2026[[#This Row],[REDDITO COMPLESSIVO PROCAPITE]]&lt;media_aggr_reddito_pc,(media_aggr_reddito_pc-Tabella2026[[#This Row],[REDDITO COMPLESSIVO PROCAPITE]]),0)</f>
        <v>3275.0891637637997</v>
      </c>
      <c r="O1042" s="3">
        <f>+Tabella2026[[#This Row],[DIFFERENZA REDDITO INFERIORE ALLA MEDIA DALLA MEDIA]]*Tabella2026[[#This Row],[POP_2024]]</f>
        <v>37427718.963492699</v>
      </c>
      <c r="P1042" s="3">
        <f>+Tabella2026[[#This Row],[POPOLAZIONE PER DIFFERENZA ]]/SUM(Tabella2026[[POPOLAZIONE PER DIFFERENZA ]])</f>
        <v>3.3205202507986397E-4</v>
      </c>
      <c r="Q1042" s="3">
        <f>+Tabella2026[[#This Row],[INCIDENZA POPOLAZIONE PER DIFFERENZA]]*(PLAFOND-SUM(Tabella2026[CONTRIBUTO SULLA BASE DELLA POPOLAZIONE]))</f>
        <v>97755.867144493532</v>
      </c>
      <c r="R1042" s="3">
        <f>+Tabella2026[[#This Row],[CONTRIBUTO SULLA BASE DELLA POPOLAZIONE]]+Tabella2026[[#This Row],[CONTRIBUTO SULLA BASE DEL REDDITO]]</f>
        <v>154834.19951057233</v>
      </c>
      <c r="S1042" s="3">
        <f>+Tabella2026[[#This Row],[CONTRIBUTO TOTALE]]/(PLAFOND/N_TESSERE)</f>
        <v>309.66839902114464</v>
      </c>
      <c r="T1042" s="3">
        <f>+MAX(CEILING(Tabella2026[[#This Row],[preDEF1]],1),1)</f>
        <v>310</v>
      </c>
      <c r="U1042" s="9">
        <f xml:space="preserve"> IF(ROW(Tabella2026[[#This Row],[preDEF2]]) - ROW(Tabella2026[[#Headers],[preDEF2]])&lt;=ABS(SUM(Tabella2026[preDEF2])-N_TESSERE),Tabella2026[[#This Row],[preDEF2]]-1,Tabella2026[[#This Row],[preDEF2]])</f>
        <v>309</v>
      </c>
      <c r="V1042" s="21">
        <f>+Tabella2026[[#This Row],[DEF - n. card]]*(PLAFOND/N_TESSERE)</f>
        <v>154500</v>
      </c>
      <c r="W1042" s="18"/>
    </row>
    <row r="1043" spans="2:23" x14ac:dyDescent="0.25">
      <c r="B1043" s="1" t="s">
        <v>2106</v>
      </c>
      <c r="C1043" s="2">
        <v>29029</v>
      </c>
      <c r="D1043" s="1" t="s">
        <v>2107</v>
      </c>
      <c r="E1043" s="1" t="s">
        <v>38</v>
      </c>
      <c r="F1043" s="1" t="s">
        <v>314</v>
      </c>
      <c r="G1043" s="1" t="s">
        <v>1059</v>
      </c>
      <c r="H1043" s="1" t="s">
        <v>15835</v>
      </c>
      <c r="I1043" s="5">
        <v>11428</v>
      </c>
      <c r="J1043" s="5">
        <v>218423789</v>
      </c>
      <c r="K1043" s="3">
        <f>+Tabella2026[[#This Row],[POP_2024]]/SUM(Tabella2026[POP_2024])</f>
        <v>1.938806989694396E-4</v>
      </c>
      <c r="L1043" s="3">
        <f>+Tabella2026[[#This Row],[INCIDENZA POPOLAZIONE]]*(PLAFOND/2)</f>
        <v>57078.332366078794</v>
      </c>
      <c r="M1043" s="3">
        <f>+IFERROR(Tabella2026[[#This Row],[reddito_2024]]/Tabella2026[[#This Row],[POP_2024]],"")</f>
        <v>19113.037189359467</v>
      </c>
      <c r="N1043" s="3">
        <f>+IF(Tabella2026[[#This Row],[REDDITO COMPLESSIVO PROCAPITE]]&lt;media_aggr_reddito_pc,(media_aggr_reddito_pc-Tabella2026[[#This Row],[REDDITO COMPLESSIVO PROCAPITE]]),0)</f>
        <v>0</v>
      </c>
      <c r="O1043" s="3">
        <f>+Tabella2026[[#This Row],[DIFFERENZA REDDITO INFERIORE ALLA MEDIA DALLA MEDIA]]*Tabella2026[[#This Row],[POP_2024]]</f>
        <v>0</v>
      </c>
      <c r="P1043" s="3">
        <f>+Tabella2026[[#This Row],[POPOLAZIONE PER DIFFERENZA ]]/SUM(Tabella2026[[POPOLAZIONE PER DIFFERENZA ]])</f>
        <v>0</v>
      </c>
      <c r="Q1043" s="3">
        <f>+Tabella2026[[#This Row],[INCIDENZA POPOLAZIONE PER DIFFERENZA]]*(PLAFOND-SUM(Tabella2026[CONTRIBUTO SULLA BASE DELLA POPOLAZIONE]))</f>
        <v>0</v>
      </c>
      <c r="R1043" s="3">
        <f>+Tabella2026[[#This Row],[CONTRIBUTO SULLA BASE DELLA POPOLAZIONE]]+Tabella2026[[#This Row],[CONTRIBUTO SULLA BASE DEL REDDITO]]</f>
        <v>57078.332366078794</v>
      </c>
      <c r="S1043" s="3">
        <f>+Tabella2026[[#This Row],[CONTRIBUTO TOTALE]]/(PLAFOND/N_TESSERE)</f>
        <v>114.15666473215759</v>
      </c>
      <c r="T1043" s="3">
        <f>+MAX(CEILING(Tabella2026[[#This Row],[preDEF1]],1),1)</f>
        <v>115</v>
      </c>
      <c r="U1043" s="9">
        <f xml:space="preserve"> IF(ROW(Tabella2026[[#This Row],[preDEF2]]) - ROW(Tabella2026[[#Headers],[preDEF2]])&lt;=ABS(SUM(Tabella2026[preDEF2])-N_TESSERE),Tabella2026[[#This Row],[preDEF2]]-1,Tabella2026[[#This Row],[preDEF2]])</f>
        <v>114</v>
      </c>
      <c r="V1043" s="21">
        <f>+Tabella2026[[#This Row],[DEF - n. card]]*(PLAFOND/N_TESSERE)</f>
        <v>57000</v>
      </c>
      <c r="W1043" s="18"/>
    </row>
    <row r="1044" spans="2:23" x14ac:dyDescent="0.25">
      <c r="B1044" s="1" t="s">
        <v>2112</v>
      </c>
      <c r="C1044" s="2">
        <v>27034</v>
      </c>
      <c r="D1044" s="1" t="s">
        <v>2113</v>
      </c>
      <c r="E1044" s="1" t="s">
        <v>38</v>
      </c>
      <c r="F1044" s="1" t="s">
        <v>40</v>
      </c>
      <c r="G1044" s="1" t="s">
        <v>1059</v>
      </c>
      <c r="H1044" s="1" t="s">
        <v>15835</v>
      </c>
      <c r="I1044" s="5">
        <v>11423</v>
      </c>
      <c r="J1044" s="5">
        <v>203886480</v>
      </c>
      <c r="K1044" s="3">
        <f>+Tabella2026[[#This Row],[POP_2024]]/SUM(Tabella2026[POP_2024])</f>
        <v>1.9379587192228811E-4</v>
      </c>
      <c r="L1044" s="3">
        <f>+Tabella2026[[#This Row],[INCIDENZA POPOLAZIONE]]*(PLAFOND/2)</f>
        <v>57053.359347017678</v>
      </c>
      <c r="M1044" s="3">
        <f>+IFERROR(Tabella2026[[#This Row],[reddito_2024]]/Tabella2026[[#This Row],[POP_2024]],"")</f>
        <v>17848.768274533835</v>
      </c>
      <c r="N1044" s="3">
        <f>+IF(Tabella2026[[#This Row],[REDDITO COMPLESSIVO PROCAPITE]]&lt;media_aggr_reddito_pc,(media_aggr_reddito_pc-Tabella2026[[#This Row],[REDDITO COMPLESSIVO PROCAPITE]]),0)</f>
        <v>0</v>
      </c>
      <c r="O1044" s="3">
        <f>+Tabella2026[[#This Row],[DIFFERENZA REDDITO INFERIORE ALLA MEDIA DALLA MEDIA]]*Tabella2026[[#This Row],[POP_2024]]</f>
        <v>0</v>
      </c>
      <c r="P1044" s="3">
        <f>+Tabella2026[[#This Row],[POPOLAZIONE PER DIFFERENZA ]]/SUM(Tabella2026[[POPOLAZIONE PER DIFFERENZA ]])</f>
        <v>0</v>
      </c>
      <c r="Q1044" s="3">
        <f>+Tabella2026[[#This Row],[INCIDENZA POPOLAZIONE PER DIFFERENZA]]*(PLAFOND-SUM(Tabella2026[CONTRIBUTO SULLA BASE DELLA POPOLAZIONE]))</f>
        <v>0</v>
      </c>
      <c r="R1044" s="3">
        <f>+Tabella2026[[#This Row],[CONTRIBUTO SULLA BASE DELLA POPOLAZIONE]]+Tabella2026[[#This Row],[CONTRIBUTO SULLA BASE DEL REDDITO]]</f>
        <v>57053.359347017678</v>
      </c>
      <c r="S1044" s="3">
        <f>+Tabella2026[[#This Row],[CONTRIBUTO TOTALE]]/(PLAFOND/N_TESSERE)</f>
        <v>114.10671869403535</v>
      </c>
      <c r="T1044" s="3">
        <f>+MAX(CEILING(Tabella2026[[#This Row],[preDEF1]],1),1)</f>
        <v>115</v>
      </c>
      <c r="U1044" s="9">
        <f xml:space="preserve"> IF(ROW(Tabella2026[[#This Row],[preDEF2]]) - ROW(Tabella2026[[#Headers],[preDEF2]])&lt;=ABS(SUM(Tabella2026[preDEF2])-N_TESSERE),Tabella2026[[#This Row],[preDEF2]]-1,Tabella2026[[#This Row],[preDEF2]])</f>
        <v>114</v>
      </c>
      <c r="V1044" s="21">
        <f>+Tabella2026[[#This Row],[DEF - n. card]]*(PLAFOND/N_TESSERE)</f>
        <v>57000</v>
      </c>
      <c r="W1044" s="18"/>
    </row>
    <row r="1045" spans="2:23" x14ac:dyDescent="0.25">
      <c r="B1045" s="1" t="s">
        <v>2114</v>
      </c>
      <c r="C1045" s="2">
        <v>64054</v>
      </c>
      <c r="D1045" s="1" t="s">
        <v>2115</v>
      </c>
      <c r="E1045" s="1" t="s">
        <v>15</v>
      </c>
      <c r="F1045" s="1" t="s">
        <v>290</v>
      </c>
      <c r="G1045" s="1" t="s">
        <v>1059</v>
      </c>
      <c r="H1045" s="1" t="s">
        <v>15836</v>
      </c>
      <c r="I1045" s="5">
        <v>11412</v>
      </c>
      <c r="J1045" s="5">
        <v>161062152</v>
      </c>
      <c r="K1045" s="3">
        <f>+Tabella2026[[#This Row],[POP_2024]]/SUM(Tabella2026[POP_2024])</f>
        <v>1.9360925241855483E-4</v>
      </c>
      <c r="L1045" s="3">
        <f>+Tabella2026[[#This Row],[INCIDENZA POPOLAZIONE]]*(PLAFOND/2)</f>
        <v>56998.418705083226</v>
      </c>
      <c r="M1045" s="3">
        <f>+IFERROR(Tabella2026[[#This Row],[reddito_2024]]/Tabella2026[[#This Row],[POP_2024]],"")</f>
        <v>14113.402733964249</v>
      </c>
      <c r="N1045" s="3">
        <f>+IF(Tabella2026[[#This Row],[REDDITO COMPLESSIVO PROCAPITE]]&lt;media_aggr_reddito_pc,(media_aggr_reddito_pc-Tabella2026[[#This Row],[REDDITO COMPLESSIVO PROCAPITE]]),0)</f>
        <v>3711.6633286444921</v>
      </c>
      <c r="O1045" s="3">
        <f>+Tabella2026[[#This Row],[DIFFERENZA REDDITO INFERIORE ALLA MEDIA DALLA MEDIA]]*Tabella2026[[#This Row],[POP_2024]]</f>
        <v>42357501.906490944</v>
      </c>
      <c r="P1045" s="3">
        <f>+Tabella2026[[#This Row],[POPOLAZIONE PER DIFFERENZA ]]/SUM(Tabella2026[[POPOLAZIONE PER DIFFERENZA ]])</f>
        <v>3.7578817718209143E-4</v>
      </c>
      <c r="Q1045" s="3">
        <f>+Tabella2026[[#This Row],[INCIDENZA POPOLAZIONE PER DIFFERENZA]]*(PLAFOND-SUM(Tabella2026[CONTRIBUTO SULLA BASE DELLA POPOLAZIONE]))</f>
        <v>110631.75752127527</v>
      </c>
      <c r="R1045" s="3">
        <f>+Tabella2026[[#This Row],[CONTRIBUTO SULLA BASE DELLA POPOLAZIONE]]+Tabella2026[[#This Row],[CONTRIBUTO SULLA BASE DEL REDDITO]]</f>
        <v>167630.17622635851</v>
      </c>
      <c r="S1045" s="3">
        <f>+Tabella2026[[#This Row],[CONTRIBUTO TOTALE]]/(PLAFOND/N_TESSERE)</f>
        <v>335.26035245271703</v>
      </c>
      <c r="T1045" s="3">
        <f>+MAX(CEILING(Tabella2026[[#This Row],[preDEF1]],1),1)</f>
        <v>336</v>
      </c>
      <c r="U1045" s="9">
        <f xml:space="preserve"> IF(ROW(Tabella2026[[#This Row],[preDEF2]]) - ROW(Tabella2026[[#Headers],[preDEF2]])&lt;=ABS(SUM(Tabella2026[preDEF2])-N_TESSERE),Tabella2026[[#This Row],[preDEF2]]-1,Tabella2026[[#This Row],[preDEF2]])</f>
        <v>335</v>
      </c>
      <c r="V1045" s="21">
        <f>+Tabella2026[[#This Row],[DEF - n. card]]*(PLAFOND/N_TESSERE)</f>
        <v>167500</v>
      </c>
      <c r="W1045" s="18"/>
    </row>
    <row r="1046" spans="2:23" x14ac:dyDescent="0.25">
      <c r="B1046" s="1" t="s">
        <v>2126</v>
      </c>
      <c r="C1046" s="2">
        <v>26010</v>
      </c>
      <c r="D1046" s="1" t="s">
        <v>2127</v>
      </c>
      <c r="E1046" s="1" t="s">
        <v>38</v>
      </c>
      <c r="F1046" s="1" t="s">
        <v>150</v>
      </c>
      <c r="G1046" s="1" t="s">
        <v>1059</v>
      </c>
      <c r="H1046" s="1" t="s">
        <v>15835</v>
      </c>
      <c r="I1046" s="5">
        <v>11410</v>
      </c>
      <c r="J1046" s="5">
        <v>232218806</v>
      </c>
      <c r="K1046" s="3">
        <f>+Tabella2026[[#This Row],[POP_2024]]/SUM(Tabella2026[POP_2024])</f>
        <v>1.9357532159969425E-4</v>
      </c>
      <c r="L1046" s="3">
        <f>+Tabella2026[[#This Row],[INCIDENZA POPOLAZIONE]]*(PLAFOND/2)</f>
        <v>56988.42949745879</v>
      </c>
      <c r="M1046" s="3">
        <f>+IFERROR(Tabella2026[[#This Row],[reddito_2024]]/Tabella2026[[#This Row],[POP_2024]],"")</f>
        <v>20352.217879053464</v>
      </c>
      <c r="N1046" s="3">
        <f>+IF(Tabella2026[[#This Row],[REDDITO COMPLESSIVO PROCAPITE]]&lt;media_aggr_reddito_pc,(media_aggr_reddito_pc-Tabella2026[[#This Row],[REDDITO COMPLESSIVO PROCAPITE]]),0)</f>
        <v>0</v>
      </c>
      <c r="O1046" s="3">
        <f>+Tabella2026[[#This Row],[DIFFERENZA REDDITO INFERIORE ALLA MEDIA DALLA MEDIA]]*Tabella2026[[#This Row],[POP_2024]]</f>
        <v>0</v>
      </c>
      <c r="P1046" s="3">
        <f>+Tabella2026[[#This Row],[POPOLAZIONE PER DIFFERENZA ]]/SUM(Tabella2026[[POPOLAZIONE PER DIFFERENZA ]])</f>
        <v>0</v>
      </c>
      <c r="Q1046" s="3">
        <f>+Tabella2026[[#This Row],[INCIDENZA POPOLAZIONE PER DIFFERENZA]]*(PLAFOND-SUM(Tabella2026[CONTRIBUTO SULLA BASE DELLA POPOLAZIONE]))</f>
        <v>0</v>
      </c>
      <c r="R1046" s="3">
        <f>+Tabella2026[[#This Row],[CONTRIBUTO SULLA BASE DELLA POPOLAZIONE]]+Tabella2026[[#This Row],[CONTRIBUTO SULLA BASE DEL REDDITO]]</f>
        <v>56988.42949745879</v>
      </c>
      <c r="S1046" s="3">
        <f>+Tabella2026[[#This Row],[CONTRIBUTO TOTALE]]/(PLAFOND/N_TESSERE)</f>
        <v>113.97685899491758</v>
      </c>
      <c r="T1046" s="3">
        <f>+MAX(CEILING(Tabella2026[[#This Row],[preDEF1]],1),1)</f>
        <v>114</v>
      </c>
      <c r="U1046" s="9">
        <f xml:space="preserve"> IF(ROW(Tabella2026[[#This Row],[preDEF2]]) - ROW(Tabella2026[[#Headers],[preDEF2]])&lt;=ABS(SUM(Tabella2026[preDEF2])-N_TESSERE),Tabella2026[[#This Row],[preDEF2]]-1,Tabella2026[[#This Row],[preDEF2]])</f>
        <v>113</v>
      </c>
      <c r="V1046" s="21">
        <f>+Tabella2026[[#This Row],[DEF - n. card]]*(PLAFOND/N_TESSERE)</f>
        <v>56500</v>
      </c>
      <c r="W1046" s="18"/>
    </row>
    <row r="1047" spans="2:23" x14ac:dyDescent="0.25">
      <c r="B1047" s="1" t="s">
        <v>2218</v>
      </c>
      <c r="C1047" s="2">
        <v>88010</v>
      </c>
      <c r="D1047" s="1" t="s">
        <v>2219</v>
      </c>
      <c r="E1047" s="1" t="s">
        <v>21</v>
      </c>
      <c r="F1047" s="1" t="s">
        <v>186</v>
      </c>
      <c r="G1047" s="1" t="s">
        <v>1059</v>
      </c>
      <c r="H1047" s="1" t="s">
        <v>15836</v>
      </c>
      <c r="I1047" s="5">
        <v>11405</v>
      </c>
      <c r="J1047" s="5">
        <v>126174559</v>
      </c>
      <c r="K1047" s="3">
        <f>+Tabella2026[[#This Row],[POP_2024]]/SUM(Tabella2026[POP_2024])</f>
        <v>1.9349049455254276E-4</v>
      </c>
      <c r="L1047" s="3">
        <f>+Tabella2026[[#This Row],[INCIDENZA POPOLAZIONE]]*(PLAFOND/2)</f>
        <v>56963.456478397675</v>
      </c>
      <c r="M1047" s="3">
        <f>+IFERROR(Tabella2026[[#This Row],[reddito_2024]]/Tabella2026[[#This Row],[POP_2024]],"")</f>
        <v>11063.091538798772</v>
      </c>
      <c r="N1047" s="3">
        <f>+IF(Tabella2026[[#This Row],[REDDITO COMPLESSIVO PROCAPITE]]&lt;media_aggr_reddito_pc,(media_aggr_reddito_pc-Tabella2026[[#This Row],[REDDITO COMPLESSIVO PROCAPITE]]),0)</f>
        <v>6761.9745238099695</v>
      </c>
      <c r="O1047" s="3">
        <f>+Tabella2026[[#This Row],[DIFFERENZA REDDITO INFERIORE ALLA MEDIA DALLA MEDIA]]*Tabella2026[[#This Row],[POP_2024]]</f>
        <v>77120319.444052696</v>
      </c>
      <c r="P1047" s="3">
        <f>+Tabella2026[[#This Row],[POPOLAZIONE PER DIFFERENZA ]]/SUM(Tabella2026[[POPOLAZIONE PER DIFFERENZA ]])</f>
        <v>6.8419767368623017E-4</v>
      </c>
      <c r="Q1047" s="3">
        <f>+Tabella2026[[#This Row],[INCIDENZA POPOLAZIONE PER DIFFERENZA]]*(PLAFOND-SUM(Tabella2026[CONTRIBUTO SULLA BASE DELLA POPOLAZIONE]))</f>
        <v>201427.28198497172</v>
      </c>
      <c r="R1047" s="3">
        <f>+Tabella2026[[#This Row],[CONTRIBUTO SULLA BASE DELLA POPOLAZIONE]]+Tabella2026[[#This Row],[CONTRIBUTO SULLA BASE DEL REDDITO]]</f>
        <v>258390.7384633694</v>
      </c>
      <c r="S1047" s="3">
        <f>+Tabella2026[[#This Row],[CONTRIBUTO TOTALE]]/(PLAFOND/N_TESSERE)</f>
        <v>516.78147692673883</v>
      </c>
      <c r="T1047" s="3">
        <f>+MAX(CEILING(Tabella2026[[#This Row],[preDEF1]],1),1)</f>
        <v>517</v>
      </c>
      <c r="U1047" s="9">
        <f xml:space="preserve"> IF(ROW(Tabella2026[[#This Row],[preDEF2]]) - ROW(Tabella2026[[#Headers],[preDEF2]])&lt;=ABS(SUM(Tabella2026[preDEF2])-N_TESSERE),Tabella2026[[#This Row],[preDEF2]]-1,Tabella2026[[#This Row],[preDEF2]])</f>
        <v>516</v>
      </c>
      <c r="V1047" s="21">
        <f>+Tabella2026[[#This Row],[DEF - n. card]]*(PLAFOND/N_TESSERE)</f>
        <v>258000</v>
      </c>
      <c r="W1047" s="18"/>
    </row>
    <row r="1048" spans="2:23" x14ac:dyDescent="0.25">
      <c r="B1048" s="1" t="s">
        <v>2144</v>
      </c>
      <c r="C1048" s="2">
        <v>15114</v>
      </c>
      <c r="D1048" s="1" t="s">
        <v>2145</v>
      </c>
      <c r="E1048" s="1" t="s">
        <v>12</v>
      </c>
      <c r="F1048" s="1" t="s">
        <v>11</v>
      </c>
      <c r="G1048" s="1" t="s">
        <v>1059</v>
      </c>
      <c r="H1048" s="1" t="s">
        <v>15835</v>
      </c>
      <c r="I1048" s="5">
        <v>11384</v>
      </c>
      <c r="J1048" s="5">
        <v>260818265</v>
      </c>
      <c r="K1048" s="3">
        <f>+Tabella2026[[#This Row],[POP_2024]]/SUM(Tabella2026[POP_2024])</f>
        <v>1.9313422095450651E-4</v>
      </c>
      <c r="L1048" s="3">
        <f>+Tabella2026[[#This Row],[INCIDENZA POPOLAZIONE]]*(PLAFOND/2)</f>
        <v>56858.569798340999</v>
      </c>
      <c r="M1048" s="3">
        <f>+IFERROR(Tabella2026[[#This Row],[reddito_2024]]/Tabella2026[[#This Row],[POP_2024]],"")</f>
        <v>22910.950895994378</v>
      </c>
      <c r="N1048" s="3">
        <f>+IF(Tabella2026[[#This Row],[REDDITO COMPLESSIVO PROCAPITE]]&lt;media_aggr_reddito_pc,(media_aggr_reddito_pc-Tabella2026[[#This Row],[REDDITO COMPLESSIVO PROCAPITE]]),0)</f>
        <v>0</v>
      </c>
      <c r="O1048" s="3">
        <f>+Tabella2026[[#This Row],[DIFFERENZA REDDITO INFERIORE ALLA MEDIA DALLA MEDIA]]*Tabella2026[[#This Row],[POP_2024]]</f>
        <v>0</v>
      </c>
      <c r="P1048" s="3">
        <f>+Tabella2026[[#This Row],[POPOLAZIONE PER DIFFERENZA ]]/SUM(Tabella2026[[POPOLAZIONE PER DIFFERENZA ]])</f>
        <v>0</v>
      </c>
      <c r="Q1048" s="3">
        <f>+Tabella2026[[#This Row],[INCIDENZA POPOLAZIONE PER DIFFERENZA]]*(PLAFOND-SUM(Tabella2026[CONTRIBUTO SULLA BASE DELLA POPOLAZIONE]))</f>
        <v>0</v>
      </c>
      <c r="R1048" s="3">
        <f>+Tabella2026[[#This Row],[CONTRIBUTO SULLA BASE DELLA POPOLAZIONE]]+Tabella2026[[#This Row],[CONTRIBUTO SULLA BASE DEL REDDITO]]</f>
        <v>56858.569798340999</v>
      </c>
      <c r="S1048" s="3">
        <f>+Tabella2026[[#This Row],[CONTRIBUTO TOTALE]]/(PLAFOND/N_TESSERE)</f>
        <v>113.717139596682</v>
      </c>
      <c r="T1048" s="3">
        <f>+MAX(CEILING(Tabella2026[[#This Row],[preDEF1]],1),1)</f>
        <v>114</v>
      </c>
      <c r="U1048" s="9">
        <f xml:space="preserve"> IF(ROW(Tabella2026[[#This Row],[preDEF2]]) - ROW(Tabella2026[[#Headers],[preDEF2]])&lt;=ABS(SUM(Tabella2026[preDEF2])-N_TESSERE),Tabella2026[[#This Row],[preDEF2]]-1,Tabella2026[[#This Row],[preDEF2]])</f>
        <v>113</v>
      </c>
      <c r="V1048" s="21">
        <f>+Tabella2026[[#This Row],[DEF - n. card]]*(PLAFOND/N_TESSERE)</f>
        <v>56500</v>
      </c>
      <c r="W1048" s="18"/>
    </row>
    <row r="1049" spans="2:23" x14ac:dyDescent="0.25">
      <c r="B1049" s="1" t="s">
        <v>2086</v>
      </c>
      <c r="C1049" s="2">
        <v>75085</v>
      </c>
      <c r="D1049" s="1" t="s">
        <v>2087</v>
      </c>
      <c r="E1049" s="1" t="s">
        <v>33</v>
      </c>
      <c r="F1049" s="1" t="s">
        <v>132</v>
      </c>
      <c r="G1049" s="1" t="s">
        <v>1059</v>
      </c>
      <c r="H1049" s="1" t="s">
        <v>15836</v>
      </c>
      <c r="I1049" s="5">
        <v>11378</v>
      </c>
      <c r="J1049" s="5">
        <v>130086785</v>
      </c>
      <c r="K1049" s="3">
        <f>+Tabella2026[[#This Row],[POP_2024]]/SUM(Tabella2026[POP_2024])</f>
        <v>1.9303242849792471E-4</v>
      </c>
      <c r="L1049" s="3">
        <f>+Tabella2026[[#This Row],[INCIDENZA POPOLAZIONE]]*(PLAFOND/2)</f>
        <v>56828.602175467662</v>
      </c>
      <c r="M1049" s="3">
        <f>+IFERROR(Tabella2026[[#This Row],[reddito_2024]]/Tabella2026[[#This Row],[POP_2024]],"")</f>
        <v>11433.185533485674</v>
      </c>
      <c r="N1049" s="3">
        <f>+IF(Tabella2026[[#This Row],[REDDITO COMPLESSIVO PROCAPITE]]&lt;media_aggr_reddito_pc,(media_aggr_reddito_pc-Tabella2026[[#This Row],[REDDITO COMPLESSIVO PROCAPITE]]),0)</f>
        <v>6391.8805291230674</v>
      </c>
      <c r="O1049" s="3">
        <f>+Tabella2026[[#This Row],[DIFFERENZA REDDITO INFERIORE ALLA MEDIA DALLA MEDIA]]*Tabella2026[[#This Row],[POP_2024]]</f>
        <v>72726816.660362259</v>
      </c>
      <c r="P1049" s="3">
        <f>+Tabella2026[[#This Row],[POPOLAZIONE PER DIFFERENZA ]]/SUM(Tabella2026[[POPOLAZIONE PER DIFFERENZA ]])</f>
        <v>6.452193031918534E-4</v>
      </c>
      <c r="Q1049" s="3">
        <f>+Tabella2026[[#This Row],[INCIDENZA POPOLAZIONE PER DIFFERENZA]]*(PLAFOND-SUM(Tabella2026[CONTRIBUTO SULLA BASE DELLA POPOLAZIONE]))</f>
        <v>189952.07894520502</v>
      </c>
      <c r="R1049" s="3">
        <f>+Tabella2026[[#This Row],[CONTRIBUTO SULLA BASE DELLA POPOLAZIONE]]+Tabella2026[[#This Row],[CONTRIBUTO SULLA BASE DEL REDDITO]]</f>
        <v>246780.68112067267</v>
      </c>
      <c r="S1049" s="3">
        <f>+Tabella2026[[#This Row],[CONTRIBUTO TOTALE]]/(PLAFOND/N_TESSERE)</f>
        <v>493.56136224134536</v>
      </c>
      <c r="T1049" s="3">
        <f>+MAX(CEILING(Tabella2026[[#This Row],[preDEF1]],1),1)</f>
        <v>494</v>
      </c>
      <c r="U1049" s="9">
        <f xml:space="preserve"> IF(ROW(Tabella2026[[#This Row],[preDEF2]]) - ROW(Tabella2026[[#Headers],[preDEF2]])&lt;=ABS(SUM(Tabella2026[preDEF2])-N_TESSERE),Tabella2026[[#This Row],[preDEF2]]-1,Tabella2026[[#This Row],[preDEF2]])</f>
        <v>493</v>
      </c>
      <c r="V1049" s="21">
        <f>+Tabella2026[[#This Row],[DEF - n. card]]*(PLAFOND/N_TESSERE)</f>
        <v>246500</v>
      </c>
      <c r="W1049" s="18"/>
    </row>
    <row r="1050" spans="2:23" x14ac:dyDescent="0.25">
      <c r="B1050" s="1" t="s">
        <v>2150</v>
      </c>
      <c r="C1050" s="2">
        <v>87050</v>
      </c>
      <c r="D1050" s="1" t="s">
        <v>2151</v>
      </c>
      <c r="E1050" s="1" t="s">
        <v>21</v>
      </c>
      <c r="F1050" s="1" t="s">
        <v>35</v>
      </c>
      <c r="G1050" s="1" t="s">
        <v>1059</v>
      </c>
      <c r="H1050" s="1" t="s">
        <v>15836</v>
      </c>
      <c r="I1050" s="5">
        <v>11370</v>
      </c>
      <c r="J1050" s="5">
        <v>152902555</v>
      </c>
      <c r="K1050" s="3">
        <f>+Tabella2026[[#This Row],[POP_2024]]/SUM(Tabella2026[POP_2024])</f>
        <v>1.9289670522248234E-4</v>
      </c>
      <c r="L1050" s="3">
        <f>+Tabella2026[[#This Row],[INCIDENZA POPOLAZIONE]]*(PLAFOND/2)</f>
        <v>56788.645344969882</v>
      </c>
      <c r="M1050" s="3">
        <f>+IFERROR(Tabella2026[[#This Row],[reddito_2024]]/Tabella2026[[#This Row],[POP_2024]],"")</f>
        <v>13447.894019349165</v>
      </c>
      <c r="N1050" s="3">
        <f>+IF(Tabella2026[[#This Row],[REDDITO COMPLESSIVO PROCAPITE]]&lt;media_aggr_reddito_pc,(media_aggr_reddito_pc-Tabella2026[[#This Row],[REDDITO COMPLESSIVO PROCAPITE]]),0)</f>
        <v>4377.1720432595757</v>
      </c>
      <c r="O1050" s="3">
        <f>+Tabella2026[[#This Row],[DIFFERENZA REDDITO INFERIORE ALLA MEDIA DALLA MEDIA]]*Tabella2026[[#This Row],[POP_2024]]</f>
        <v>49768446.131861374</v>
      </c>
      <c r="P1050" s="3">
        <f>+Tabella2026[[#This Row],[POPOLAZIONE PER DIFFERENZA ]]/SUM(Tabella2026[[POPOLAZIONE PER DIFFERENZA ]])</f>
        <v>4.4153674818607052E-4</v>
      </c>
      <c r="Q1050" s="3">
        <f>+Tabella2026[[#This Row],[INCIDENZA POPOLAZIONE PER DIFFERENZA]]*(PLAFOND-SUM(Tabella2026[CONTRIBUTO SULLA BASE DELLA POPOLAZIONE]))</f>
        <v>129988.08751341855</v>
      </c>
      <c r="R1050" s="3">
        <f>+Tabella2026[[#This Row],[CONTRIBUTO SULLA BASE DELLA POPOLAZIONE]]+Tabella2026[[#This Row],[CONTRIBUTO SULLA BASE DEL REDDITO]]</f>
        <v>186776.73285838842</v>
      </c>
      <c r="S1050" s="3">
        <f>+Tabella2026[[#This Row],[CONTRIBUTO TOTALE]]/(PLAFOND/N_TESSERE)</f>
        <v>373.55346571677683</v>
      </c>
      <c r="T1050" s="3">
        <f>+MAX(CEILING(Tabella2026[[#This Row],[preDEF1]],1),1)</f>
        <v>374</v>
      </c>
      <c r="U1050" s="9">
        <f xml:space="preserve"> IF(ROW(Tabella2026[[#This Row],[preDEF2]]) - ROW(Tabella2026[[#Headers],[preDEF2]])&lt;=ABS(SUM(Tabella2026[preDEF2])-N_TESSERE),Tabella2026[[#This Row],[preDEF2]]-1,Tabella2026[[#This Row],[preDEF2]])</f>
        <v>373</v>
      </c>
      <c r="V1050" s="21">
        <f>+Tabella2026[[#This Row],[DEF - n. card]]*(PLAFOND/N_TESSERE)</f>
        <v>186500</v>
      </c>
      <c r="W1050" s="18"/>
    </row>
    <row r="1051" spans="2:23" x14ac:dyDescent="0.25">
      <c r="B1051" s="1" t="s">
        <v>2132</v>
      </c>
      <c r="C1051" s="2">
        <v>82020</v>
      </c>
      <c r="D1051" s="1" t="s">
        <v>2133</v>
      </c>
      <c r="E1051" s="1" t="s">
        <v>21</v>
      </c>
      <c r="F1051" s="1" t="s">
        <v>20</v>
      </c>
      <c r="G1051" s="1" t="s">
        <v>1059</v>
      </c>
      <c r="H1051" s="1" t="s">
        <v>15836</v>
      </c>
      <c r="I1051" s="5">
        <v>11369</v>
      </c>
      <c r="J1051" s="5">
        <v>121752535</v>
      </c>
      <c r="K1051" s="3">
        <f>+Tabella2026[[#This Row],[POP_2024]]/SUM(Tabella2026[POP_2024])</f>
        <v>1.9287973981305204E-4</v>
      </c>
      <c r="L1051" s="3">
        <f>+Tabella2026[[#This Row],[INCIDENZA POPOLAZIONE]]*(PLAFOND/2)</f>
        <v>56783.65074115766</v>
      </c>
      <c r="M1051" s="3">
        <f>+IFERROR(Tabella2026[[#This Row],[reddito_2024]]/Tabella2026[[#This Row],[POP_2024]],"")</f>
        <v>10709.168352537603</v>
      </c>
      <c r="N1051" s="3">
        <f>+IF(Tabella2026[[#This Row],[REDDITO COMPLESSIVO PROCAPITE]]&lt;media_aggr_reddito_pc,(media_aggr_reddito_pc-Tabella2026[[#This Row],[REDDITO COMPLESSIVO PROCAPITE]]),0)</f>
        <v>7115.8977100711381</v>
      </c>
      <c r="O1051" s="3">
        <f>+Tabella2026[[#This Row],[DIFFERENZA REDDITO INFERIORE ALLA MEDIA DALLA MEDIA]]*Tabella2026[[#This Row],[POP_2024]]</f>
        <v>80900641.065798774</v>
      </c>
      <c r="P1051" s="3">
        <f>+Tabella2026[[#This Row],[POPOLAZIONE PER DIFFERENZA ]]/SUM(Tabella2026[[POPOLAZIONE PER DIFFERENZA ]])</f>
        <v>7.1773601063854014E-4</v>
      </c>
      <c r="Q1051" s="3">
        <f>+Tabella2026[[#This Row],[INCIDENZA POPOLAZIONE PER DIFFERENZA]]*(PLAFOND-SUM(Tabella2026[CONTRIBUTO SULLA BASE DELLA POPOLAZIONE]))</f>
        <v>211300.94322997911</v>
      </c>
      <c r="R1051" s="3">
        <f>+Tabella2026[[#This Row],[CONTRIBUTO SULLA BASE DELLA POPOLAZIONE]]+Tabella2026[[#This Row],[CONTRIBUTO SULLA BASE DEL REDDITO]]</f>
        <v>268084.59397113678</v>
      </c>
      <c r="S1051" s="3">
        <f>+Tabella2026[[#This Row],[CONTRIBUTO TOTALE]]/(PLAFOND/N_TESSERE)</f>
        <v>536.16918794227354</v>
      </c>
      <c r="T1051" s="3">
        <f>+MAX(CEILING(Tabella2026[[#This Row],[preDEF1]],1),1)</f>
        <v>537</v>
      </c>
      <c r="U1051" s="9">
        <f xml:space="preserve"> IF(ROW(Tabella2026[[#This Row],[preDEF2]]) - ROW(Tabella2026[[#Headers],[preDEF2]])&lt;=ABS(SUM(Tabella2026[preDEF2])-N_TESSERE),Tabella2026[[#This Row],[preDEF2]]-1,Tabella2026[[#This Row],[preDEF2]])</f>
        <v>536</v>
      </c>
      <c r="V1051" s="21">
        <f>+Tabella2026[[#This Row],[DEF - n. card]]*(PLAFOND/N_TESSERE)</f>
        <v>268000</v>
      </c>
      <c r="W1051" s="18"/>
    </row>
    <row r="1052" spans="2:23" x14ac:dyDescent="0.25">
      <c r="B1052" s="1" t="s">
        <v>2174</v>
      </c>
      <c r="C1052" s="2">
        <v>34023</v>
      </c>
      <c r="D1052" s="1" t="s">
        <v>2175</v>
      </c>
      <c r="E1052" s="1" t="s">
        <v>27</v>
      </c>
      <c r="F1052" s="1" t="s">
        <v>52</v>
      </c>
      <c r="G1052" s="1" t="s">
        <v>1059</v>
      </c>
      <c r="H1052" s="1" t="s">
        <v>15835</v>
      </c>
      <c r="I1052" s="5">
        <v>11356</v>
      </c>
      <c r="J1052" s="5">
        <v>264549234</v>
      </c>
      <c r="K1052" s="3">
        <f>+Tabella2026[[#This Row],[POP_2024]]/SUM(Tabella2026[POP_2024])</f>
        <v>1.9265918949045818E-4</v>
      </c>
      <c r="L1052" s="3">
        <f>+Tabella2026[[#This Row],[INCIDENZA POPOLAZIONE]]*(PLAFOND/2)</f>
        <v>56718.720891598772</v>
      </c>
      <c r="M1052" s="3">
        <f>+IFERROR(Tabella2026[[#This Row],[reddito_2024]]/Tabella2026[[#This Row],[POP_2024]],"")</f>
        <v>23295.987495597041</v>
      </c>
      <c r="N1052" s="3">
        <f>+IF(Tabella2026[[#This Row],[REDDITO COMPLESSIVO PROCAPITE]]&lt;media_aggr_reddito_pc,(media_aggr_reddito_pc-Tabella2026[[#This Row],[REDDITO COMPLESSIVO PROCAPITE]]),0)</f>
        <v>0</v>
      </c>
      <c r="O1052" s="3">
        <f>+Tabella2026[[#This Row],[DIFFERENZA REDDITO INFERIORE ALLA MEDIA DALLA MEDIA]]*Tabella2026[[#This Row],[POP_2024]]</f>
        <v>0</v>
      </c>
      <c r="P1052" s="3">
        <f>+Tabella2026[[#This Row],[POPOLAZIONE PER DIFFERENZA ]]/SUM(Tabella2026[[POPOLAZIONE PER DIFFERENZA ]])</f>
        <v>0</v>
      </c>
      <c r="Q1052" s="3">
        <f>+Tabella2026[[#This Row],[INCIDENZA POPOLAZIONE PER DIFFERENZA]]*(PLAFOND-SUM(Tabella2026[CONTRIBUTO SULLA BASE DELLA POPOLAZIONE]))</f>
        <v>0</v>
      </c>
      <c r="R1052" s="3">
        <f>+Tabella2026[[#This Row],[CONTRIBUTO SULLA BASE DELLA POPOLAZIONE]]+Tabella2026[[#This Row],[CONTRIBUTO SULLA BASE DEL REDDITO]]</f>
        <v>56718.720891598772</v>
      </c>
      <c r="S1052" s="3">
        <f>+Tabella2026[[#This Row],[CONTRIBUTO TOTALE]]/(PLAFOND/N_TESSERE)</f>
        <v>113.43744178319754</v>
      </c>
      <c r="T1052" s="3">
        <f>+MAX(CEILING(Tabella2026[[#This Row],[preDEF1]],1),1)</f>
        <v>114</v>
      </c>
      <c r="U1052" s="9">
        <f xml:space="preserve"> IF(ROW(Tabella2026[[#This Row],[preDEF2]]) - ROW(Tabella2026[[#Headers],[preDEF2]])&lt;=ABS(SUM(Tabella2026[preDEF2])-N_TESSERE),Tabella2026[[#This Row],[preDEF2]]-1,Tabella2026[[#This Row],[preDEF2]])</f>
        <v>113</v>
      </c>
      <c r="V1052" s="21">
        <f>+Tabella2026[[#This Row],[DEF - n. card]]*(PLAFOND/N_TESSERE)</f>
        <v>56500</v>
      </c>
      <c r="W1052" s="18"/>
    </row>
    <row r="1053" spans="2:23" x14ac:dyDescent="0.25">
      <c r="B1053" s="1" t="s">
        <v>2136</v>
      </c>
      <c r="C1053" s="2">
        <v>24018</v>
      </c>
      <c r="D1053" s="1" t="s">
        <v>2137</v>
      </c>
      <c r="E1053" s="1" t="s">
        <v>38</v>
      </c>
      <c r="F1053" s="1" t="s">
        <v>106</v>
      </c>
      <c r="G1053" s="1" t="s">
        <v>1059</v>
      </c>
      <c r="H1053" s="1" t="s">
        <v>15835</v>
      </c>
      <c r="I1053" s="5">
        <v>11353</v>
      </c>
      <c r="J1053" s="5">
        <v>241522997</v>
      </c>
      <c r="K1053" s="3">
        <f>+Tabella2026[[#This Row],[POP_2024]]/SUM(Tabella2026[POP_2024])</f>
        <v>1.9260829326216727E-4</v>
      </c>
      <c r="L1053" s="3">
        <f>+Tabella2026[[#This Row],[INCIDENZA POPOLAZIONE]]*(PLAFOND/2)</f>
        <v>56703.7370801621</v>
      </c>
      <c r="M1053" s="3">
        <f>+IFERROR(Tabella2026[[#This Row],[reddito_2024]]/Tabella2026[[#This Row],[POP_2024]],"")</f>
        <v>21273.936140227252</v>
      </c>
      <c r="N1053" s="3">
        <f>+IF(Tabella2026[[#This Row],[REDDITO COMPLESSIVO PROCAPITE]]&lt;media_aggr_reddito_pc,(media_aggr_reddito_pc-Tabella2026[[#This Row],[REDDITO COMPLESSIVO PROCAPITE]]),0)</f>
        <v>0</v>
      </c>
      <c r="O1053" s="3">
        <f>+Tabella2026[[#This Row],[DIFFERENZA REDDITO INFERIORE ALLA MEDIA DALLA MEDIA]]*Tabella2026[[#This Row],[POP_2024]]</f>
        <v>0</v>
      </c>
      <c r="P1053" s="3">
        <f>+Tabella2026[[#This Row],[POPOLAZIONE PER DIFFERENZA ]]/SUM(Tabella2026[[POPOLAZIONE PER DIFFERENZA ]])</f>
        <v>0</v>
      </c>
      <c r="Q1053" s="3">
        <f>+Tabella2026[[#This Row],[INCIDENZA POPOLAZIONE PER DIFFERENZA]]*(PLAFOND-SUM(Tabella2026[CONTRIBUTO SULLA BASE DELLA POPOLAZIONE]))</f>
        <v>0</v>
      </c>
      <c r="R1053" s="3">
        <f>+Tabella2026[[#This Row],[CONTRIBUTO SULLA BASE DELLA POPOLAZIONE]]+Tabella2026[[#This Row],[CONTRIBUTO SULLA BASE DEL REDDITO]]</f>
        <v>56703.7370801621</v>
      </c>
      <c r="S1053" s="3">
        <f>+Tabella2026[[#This Row],[CONTRIBUTO TOTALE]]/(PLAFOND/N_TESSERE)</f>
        <v>113.4074741603242</v>
      </c>
      <c r="T1053" s="3">
        <f>+MAX(CEILING(Tabella2026[[#This Row],[preDEF1]],1),1)</f>
        <v>114</v>
      </c>
      <c r="U1053" s="9">
        <f xml:space="preserve"> IF(ROW(Tabella2026[[#This Row],[preDEF2]]) - ROW(Tabella2026[[#Headers],[preDEF2]])&lt;=ABS(SUM(Tabella2026[preDEF2])-N_TESSERE),Tabella2026[[#This Row],[preDEF2]]-1,Tabella2026[[#This Row],[preDEF2]])</f>
        <v>113</v>
      </c>
      <c r="V1053" s="21">
        <f>+Tabella2026[[#This Row],[DEF - n. card]]*(PLAFOND/N_TESSERE)</f>
        <v>56500</v>
      </c>
      <c r="W1053" s="18"/>
    </row>
    <row r="1054" spans="2:23" x14ac:dyDescent="0.25">
      <c r="B1054" s="1" t="s">
        <v>2122</v>
      </c>
      <c r="C1054" s="2">
        <v>12090</v>
      </c>
      <c r="D1054" s="1" t="s">
        <v>2123</v>
      </c>
      <c r="E1054" s="1" t="s">
        <v>12</v>
      </c>
      <c r="F1054" s="1" t="s">
        <v>157</v>
      </c>
      <c r="G1054" s="1" t="s">
        <v>1059</v>
      </c>
      <c r="H1054" s="1" t="s">
        <v>15835</v>
      </c>
      <c r="I1054" s="5">
        <v>11330</v>
      </c>
      <c r="J1054" s="5">
        <v>220815293</v>
      </c>
      <c r="K1054" s="3">
        <f>+Tabella2026[[#This Row],[POP_2024]]/SUM(Tabella2026[POP_2024])</f>
        <v>1.9221808884527044E-4</v>
      </c>
      <c r="L1054" s="3">
        <f>+Tabella2026[[#This Row],[INCIDENZA POPOLAZIONE]]*(PLAFOND/2)</f>
        <v>56588.861192480981</v>
      </c>
      <c r="M1054" s="3">
        <f>+IFERROR(Tabella2026[[#This Row],[reddito_2024]]/Tabella2026[[#This Row],[POP_2024]],"")</f>
        <v>19489.434510150044</v>
      </c>
      <c r="N1054" s="3">
        <f>+IF(Tabella2026[[#This Row],[REDDITO COMPLESSIVO PROCAPITE]]&lt;media_aggr_reddito_pc,(media_aggr_reddito_pc-Tabella2026[[#This Row],[REDDITO COMPLESSIVO PROCAPITE]]),0)</f>
        <v>0</v>
      </c>
      <c r="O1054" s="3">
        <f>+Tabella2026[[#This Row],[DIFFERENZA REDDITO INFERIORE ALLA MEDIA DALLA MEDIA]]*Tabella2026[[#This Row],[POP_2024]]</f>
        <v>0</v>
      </c>
      <c r="P1054" s="3">
        <f>+Tabella2026[[#This Row],[POPOLAZIONE PER DIFFERENZA ]]/SUM(Tabella2026[[POPOLAZIONE PER DIFFERENZA ]])</f>
        <v>0</v>
      </c>
      <c r="Q1054" s="3">
        <f>+Tabella2026[[#This Row],[INCIDENZA POPOLAZIONE PER DIFFERENZA]]*(PLAFOND-SUM(Tabella2026[CONTRIBUTO SULLA BASE DELLA POPOLAZIONE]))</f>
        <v>0</v>
      </c>
      <c r="R1054" s="3">
        <f>+Tabella2026[[#This Row],[CONTRIBUTO SULLA BASE DELLA POPOLAZIONE]]+Tabella2026[[#This Row],[CONTRIBUTO SULLA BASE DEL REDDITO]]</f>
        <v>56588.861192480981</v>
      </c>
      <c r="S1054" s="3">
        <f>+Tabella2026[[#This Row],[CONTRIBUTO TOTALE]]/(PLAFOND/N_TESSERE)</f>
        <v>113.17772238496197</v>
      </c>
      <c r="T1054" s="3">
        <f>+MAX(CEILING(Tabella2026[[#This Row],[preDEF1]],1),1)</f>
        <v>114</v>
      </c>
      <c r="U1054" s="9">
        <f xml:space="preserve"> IF(ROW(Tabella2026[[#This Row],[preDEF2]]) - ROW(Tabella2026[[#Headers],[preDEF2]])&lt;=ABS(SUM(Tabella2026[preDEF2])-N_TESSERE),Tabella2026[[#This Row],[preDEF2]]-1,Tabella2026[[#This Row],[preDEF2]])</f>
        <v>113</v>
      </c>
      <c r="V1054" s="21">
        <f>+Tabella2026[[#This Row],[DEF - n. card]]*(PLAFOND/N_TESSERE)</f>
        <v>56500</v>
      </c>
      <c r="W1054" s="18"/>
    </row>
    <row r="1055" spans="2:23" x14ac:dyDescent="0.25">
      <c r="B1055" s="1" t="s">
        <v>2090</v>
      </c>
      <c r="C1055" s="2">
        <v>28058</v>
      </c>
      <c r="D1055" s="1" t="s">
        <v>2091</v>
      </c>
      <c r="E1055" s="1" t="s">
        <v>38</v>
      </c>
      <c r="F1055" s="1" t="s">
        <v>45</v>
      </c>
      <c r="G1055" s="1" t="s">
        <v>1059</v>
      </c>
      <c r="H1055" s="1" t="s">
        <v>15835</v>
      </c>
      <c r="I1055" s="5">
        <v>11323</v>
      </c>
      <c r="J1055" s="5">
        <v>227101674</v>
      </c>
      <c r="K1055" s="3">
        <f>+Tabella2026[[#This Row],[POP_2024]]/SUM(Tabella2026[POP_2024])</f>
        <v>1.9209933097925837E-4</v>
      </c>
      <c r="L1055" s="3">
        <f>+Tabella2026[[#This Row],[INCIDENZA POPOLAZIONE]]*(PLAFOND/2)</f>
        <v>56553.89896579543</v>
      </c>
      <c r="M1055" s="3">
        <f>+IFERROR(Tabella2026[[#This Row],[reddito_2024]]/Tabella2026[[#This Row],[POP_2024]],"")</f>
        <v>20056.669963790515</v>
      </c>
      <c r="N1055" s="3">
        <f>+IF(Tabella2026[[#This Row],[REDDITO COMPLESSIVO PROCAPITE]]&lt;media_aggr_reddito_pc,(media_aggr_reddito_pc-Tabella2026[[#This Row],[REDDITO COMPLESSIVO PROCAPITE]]),0)</f>
        <v>0</v>
      </c>
      <c r="O1055" s="3">
        <f>+Tabella2026[[#This Row],[DIFFERENZA REDDITO INFERIORE ALLA MEDIA DALLA MEDIA]]*Tabella2026[[#This Row],[POP_2024]]</f>
        <v>0</v>
      </c>
      <c r="P1055" s="3">
        <f>+Tabella2026[[#This Row],[POPOLAZIONE PER DIFFERENZA ]]/SUM(Tabella2026[[POPOLAZIONE PER DIFFERENZA ]])</f>
        <v>0</v>
      </c>
      <c r="Q1055" s="3">
        <f>+Tabella2026[[#This Row],[INCIDENZA POPOLAZIONE PER DIFFERENZA]]*(PLAFOND-SUM(Tabella2026[CONTRIBUTO SULLA BASE DELLA POPOLAZIONE]))</f>
        <v>0</v>
      </c>
      <c r="R1055" s="3">
        <f>+Tabella2026[[#This Row],[CONTRIBUTO SULLA BASE DELLA POPOLAZIONE]]+Tabella2026[[#This Row],[CONTRIBUTO SULLA BASE DEL REDDITO]]</f>
        <v>56553.89896579543</v>
      </c>
      <c r="S1055" s="3">
        <f>+Tabella2026[[#This Row],[CONTRIBUTO TOTALE]]/(PLAFOND/N_TESSERE)</f>
        <v>113.10779793159087</v>
      </c>
      <c r="T1055" s="3">
        <f>+MAX(CEILING(Tabella2026[[#This Row],[preDEF1]],1),1)</f>
        <v>114</v>
      </c>
      <c r="U1055" s="9">
        <f xml:space="preserve"> IF(ROW(Tabella2026[[#This Row],[preDEF2]]) - ROW(Tabella2026[[#Headers],[preDEF2]])&lt;=ABS(SUM(Tabella2026[preDEF2])-N_TESSERE),Tabella2026[[#This Row],[preDEF2]]-1,Tabella2026[[#This Row],[preDEF2]])</f>
        <v>113</v>
      </c>
      <c r="V1055" s="21">
        <f>+Tabella2026[[#This Row],[DEF - n. card]]*(PLAFOND/N_TESSERE)</f>
        <v>56500</v>
      </c>
      <c r="W1055" s="18"/>
    </row>
    <row r="1056" spans="2:23" x14ac:dyDescent="0.25">
      <c r="B1056" s="1" t="s">
        <v>2154</v>
      </c>
      <c r="C1056" s="2">
        <v>16144</v>
      </c>
      <c r="D1056" s="1" t="s">
        <v>2155</v>
      </c>
      <c r="E1056" s="1" t="s">
        <v>12</v>
      </c>
      <c r="F1056" s="1" t="s">
        <v>93</v>
      </c>
      <c r="G1056" s="1" t="s">
        <v>1059</v>
      </c>
      <c r="H1056" s="1" t="s">
        <v>15835</v>
      </c>
      <c r="I1056" s="5">
        <v>11313</v>
      </c>
      <c r="J1056" s="5">
        <v>222880244</v>
      </c>
      <c r="K1056" s="3">
        <f>+Tabella2026[[#This Row],[POP_2024]]/SUM(Tabella2026[POP_2024])</f>
        <v>1.9192967688495539E-4</v>
      </c>
      <c r="L1056" s="3">
        <f>+Tabella2026[[#This Row],[INCIDENZA POPOLAZIONE]]*(PLAFOND/2)</f>
        <v>56503.952927673206</v>
      </c>
      <c r="M1056" s="3">
        <f>+IFERROR(Tabella2026[[#This Row],[reddito_2024]]/Tabella2026[[#This Row],[POP_2024]],"")</f>
        <v>19701.250243083177</v>
      </c>
      <c r="N1056" s="3">
        <f>+IF(Tabella2026[[#This Row],[REDDITO COMPLESSIVO PROCAPITE]]&lt;media_aggr_reddito_pc,(media_aggr_reddito_pc-Tabella2026[[#This Row],[REDDITO COMPLESSIVO PROCAPITE]]),0)</f>
        <v>0</v>
      </c>
      <c r="O1056" s="3">
        <f>+Tabella2026[[#This Row],[DIFFERENZA REDDITO INFERIORE ALLA MEDIA DALLA MEDIA]]*Tabella2026[[#This Row],[POP_2024]]</f>
        <v>0</v>
      </c>
      <c r="P1056" s="3">
        <f>+Tabella2026[[#This Row],[POPOLAZIONE PER DIFFERENZA ]]/SUM(Tabella2026[[POPOLAZIONE PER DIFFERENZA ]])</f>
        <v>0</v>
      </c>
      <c r="Q1056" s="3">
        <f>+Tabella2026[[#This Row],[INCIDENZA POPOLAZIONE PER DIFFERENZA]]*(PLAFOND-SUM(Tabella2026[CONTRIBUTO SULLA BASE DELLA POPOLAZIONE]))</f>
        <v>0</v>
      </c>
      <c r="R1056" s="3">
        <f>+Tabella2026[[#This Row],[CONTRIBUTO SULLA BASE DELLA POPOLAZIONE]]+Tabella2026[[#This Row],[CONTRIBUTO SULLA BASE DEL REDDITO]]</f>
        <v>56503.952927673206</v>
      </c>
      <c r="S1056" s="3">
        <f>+Tabella2026[[#This Row],[CONTRIBUTO TOTALE]]/(PLAFOND/N_TESSERE)</f>
        <v>113.00790585534641</v>
      </c>
      <c r="T1056" s="3">
        <f>+MAX(CEILING(Tabella2026[[#This Row],[preDEF1]],1),1)</f>
        <v>114</v>
      </c>
      <c r="U1056" s="9">
        <f xml:space="preserve"> IF(ROW(Tabella2026[[#This Row],[preDEF2]]) - ROW(Tabella2026[[#Headers],[preDEF2]])&lt;=ABS(SUM(Tabella2026[preDEF2])-N_TESSERE),Tabella2026[[#This Row],[preDEF2]]-1,Tabella2026[[#This Row],[preDEF2]])</f>
        <v>113</v>
      </c>
      <c r="V1056" s="21">
        <f>+Tabella2026[[#This Row],[DEF - n. card]]*(PLAFOND/N_TESSERE)</f>
        <v>56500</v>
      </c>
      <c r="W1056" s="18"/>
    </row>
    <row r="1057" spans="2:23" x14ac:dyDescent="0.25">
      <c r="B1057" s="1" t="s">
        <v>2178</v>
      </c>
      <c r="C1057" s="2">
        <v>50022</v>
      </c>
      <c r="D1057" s="1" t="s">
        <v>2179</v>
      </c>
      <c r="E1057" s="1" t="s">
        <v>30</v>
      </c>
      <c r="F1057" s="1" t="s">
        <v>144</v>
      </c>
      <c r="G1057" s="1" t="s">
        <v>1059</v>
      </c>
      <c r="H1057" s="1" t="s">
        <v>15834</v>
      </c>
      <c r="I1057" s="5">
        <v>11296</v>
      </c>
      <c r="J1057" s="5">
        <v>205477548</v>
      </c>
      <c r="K1057" s="3">
        <f>+Tabella2026[[#This Row],[POP_2024]]/SUM(Tabella2026[POP_2024])</f>
        <v>1.9164126492464032E-4</v>
      </c>
      <c r="L1057" s="3">
        <f>+Tabella2026[[#This Row],[INCIDENZA POPOLAZIONE]]*(PLAFOND/2)</f>
        <v>56419.044662865417</v>
      </c>
      <c r="M1057" s="3">
        <f>+IFERROR(Tabella2026[[#This Row],[reddito_2024]]/Tabella2026[[#This Row],[POP_2024]],"")</f>
        <v>18190.292847025496</v>
      </c>
      <c r="N1057" s="3">
        <f>+IF(Tabella2026[[#This Row],[REDDITO COMPLESSIVO PROCAPITE]]&lt;media_aggr_reddito_pc,(media_aggr_reddito_pc-Tabella2026[[#This Row],[REDDITO COMPLESSIVO PROCAPITE]]),0)</f>
        <v>0</v>
      </c>
      <c r="O1057" s="3">
        <f>+Tabella2026[[#This Row],[DIFFERENZA REDDITO INFERIORE ALLA MEDIA DALLA MEDIA]]*Tabella2026[[#This Row],[POP_2024]]</f>
        <v>0</v>
      </c>
      <c r="P1057" s="3">
        <f>+Tabella2026[[#This Row],[POPOLAZIONE PER DIFFERENZA ]]/SUM(Tabella2026[[POPOLAZIONE PER DIFFERENZA ]])</f>
        <v>0</v>
      </c>
      <c r="Q1057" s="3">
        <f>+Tabella2026[[#This Row],[INCIDENZA POPOLAZIONE PER DIFFERENZA]]*(PLAFOND-SUM(Tabella2026[CONTRIBUTO SULLA BASE DELLA POPOLAZIONE]))</f>
        <v>0</v>
      </c>
      <c r="R1057" s="3">
        <f>+Tabella2026[[#This Row],[CONTRIBUTO SULLA BASE DELLA POPOLAZIONE]]+Tabella2026[[#This Row],[CONTRIBUTO SULLA BASE DEL REDDITO]]</f>
        <v>56419.044662865417</v>
      </c>
      <c r="S1057" s="3">
        <f>+Tabella2026[[#This Row],[CONTRIBUTO TOTALE]]/(PLAFOND/N_TESSERE)</f>
        <v>112.83808932573083</v>
      </c>
      <c r="T1057" s="3">
        <f>+MAX(CEILING(Tabella2026[[#This Row],[preDEF1]],1),1)</f>
        <v>113</v>
      </c>
      <c r="U1057" s="9">
        <f xml:space="preserve"> IF(ROW(Tabella2026[[#This Row],[preDEF2]]) - ROW(Tabella2026[[#Headers],[preDEF2]])&lt;=ABS(SUM(Tabella2026[preDEF2])-N_TESSERE),Tabella2026[[#This Row],[preDEF2]]-1,Tabella2026[[#This Row],[preDEF2]])</f>
        <v>112</v>
      </c>
      <c r="V1057" s="21">
        <f>+Tabella2026[[#This Row],[DEF - n. card]]*(PLAFOND/N_TESSERE)</f>
        <v>56000</v>
      </c>
      <c r="W1057" s="18"/>
    </row>
    <row r="1058" spans="2:23" x14ac:dyDescent="0.25">
      <c r="B1058" s="1" t="s">
        <v>2084</v>
      </c>
      <c r="C1058" s="2">
        <v>81022</v>
      </c>
      <c r="D1058" s="1" t="s">
        <v>2085</v>
      </c>
      <c r="E1058" s="1" t="s">
        <v>21</v>
      </c>
      <c r="F1058" s="1" t="s">
        <v>166</v>
      </c>
      <c r="G1058" s="1" t="s">
        <v>1059</v>
      </c>
      <c r="H1058" s="1" t="s">
        <v>15836</v>
      </c>
      <c r="I1058" s="5">
        <v>11278</v>
      </c>
      <c r="J1058" s="5">
        <v>150351920</v>
      </c>
      <c r="K1058" s="3">
        <f>+Tabella2026[[#This Row],[POP_2024]]/SUM(Tabella2026[POP_2024])</f>
        <v>1.9133588755489497E-4</v>
      </c>
      <c r="L1058" s="3">
        <f>+Tabella2026[[#This Row],[INCIDENZA POPOLAZIONE]]*(PLAFOND/2)</f>
        <v>56329.141794245414</v>
      </c>
      <c r="M1058" s="3">
        <f>+IFERROR(Tabella2026[[#This Row],[reddito_2024]]/Tabella2026[[#This Row],[POP_2024]],"")</f>
        <v>13331.43465153396</v>
      </c>
      <c r="N1058" s="3">
        <f>+IF(Tabella2026[[#This Row],[REDDITO COMPLESSIVO PROCAPITE]]&lt;media_aggr_reddito_pc,(media_aggr_reddito_pc-Tabella2026[[#This Row],[REDDITO COMPLESSIVO PROCAPITE]]),0)</f>
        <v>4493.6314110747808</v>
      </c>
      <c r="O1058" s="3">
        <f>+Tabella2026[[#This Row],[DIFFERENZA REDDITO INFERIORE ALLA MEDIA DALLA MEDIA]]*Tabella2026[[#This Row],[POP_2024]]</f>
        <v>50679175.054101378</v>
      </c>
      <c r="P1058" s="3">
        <f>+Tabella2026[[#This Row],[POPOLAZIONE PER DIFFERENZA ]]/SUM(Tabella2026[[POPOLAZIONE PER DIFFERENZA ]])</f>
        <v>4.4961657221231075E-4</v>
      </c>
      <c r="Q1058" s="3">
        <f>+Tabella2026[[#This Row],[INCIDENZA POPOLAZIONE PER DIFFERENZA]]*(PLAFOND-SUM(Tabella2026[CONTRIBUTO SULLA BASE DELLA POPOLAZIONE]))</f>
        <v>132366.78164687566</v>
      </c>
      <c r="R1058" s="3">
        <f>+Tabella2026[[#This Row],[CONTRIBUTO SULLA BASE DELLA POPOLAZIONE]]+Tabella2026[[#This Row],[CONTRIBUTO SULLA BASE DEL REDDITO]]</f>
        <v>188695.92344112106</v>
      </c>
      <c r="S1058" s="3">
        <f>+Tabella2026[[#This Row],[CONTRIBUTO TOTALE]]/(PLAFOND/N_TESSERE)</f>
        <v>377.39184688224213</v>
      </c>
      <c r="T1058" s="3">
        <f>+MAX(CEILING(Tabella2026[[#This Row],[preDEF1]],1),1)</f>
        <v>378</v>
      </c>
      <c r="U1058" s="9">
        <f xml:space="preserve"> IF(ROW(Tabella2026[[#This Row],[preDEF2]]) - ROW(Tabella2026[[#Headers],[preDEF2]])&lt;=ABS(SUM(Tabella2026[preDEF2])-N_TESSERE),Tabella2026[[#This Row],[preDEF2]]-1,Tabella2026[[#This Row],[preDEF2]])</f>
        <v>377</v>
      </c>
      <c r="V1058" s="21">
        <f>+Tabella2026[[#This Row],[DEF - n. card]]*(PLAFOND/N_TESSERE)</f>
        <v>188500</v>
      </c>
      <c r="W1058" s="18"/>
    </row>
    <row r="1059" spans="2:23" x14ac:dyDescent="0.25">
      <c r="B1059" s="1" t="s">
        <v>2166</v>
      </c>
      <c r="C1059" s="2">
        <v>97083</v>
      </c>
      <c r="D1059" s="1" t="s">
        <v>2167</v>
      </c>
      <c r="E1059" s="1" t="s">
        <v>12</v>
      </c>
      <c r="F1059" s="1" t="s">
        <v>362</v>
      </c>
      <c r="G1059" s="1" t="s">
        <v>1059</v>
      </c>
      <c r="H1059" s="1" t="s">
        <v>15835</v>
      </c>
      <c r="I1059" s="5">
        <v>11269</v>
      </c>
      <c r="J1059" s="5">
        <v>237896744</v>
      </c>
      <c r="K1059" s="3">
        <f>+Tabella2026[[#This Row],[POP_2024]]/SUM(Tabella2026[POP_2024])</f>
        <v>1.911831988700223E-4</v>
      </c>
      <c r="L1059" s="3">
        <f>+Tabella2026[[#This Row],[INCIDENZA POPOLAZIONE]]*(PLAFOND/2)</f>
        <v>56284.190359935412</v>
      </c>
      <c r="M1059" s="3">
        <f>+IFERROR(Tabella2026[[#This Row],[reddito_2024]]/Tabella2026[[#This Row],[POP_2024]],"")</f>
        <v>21110.723577957229</v>
      </c>
      <c r="N1059" s="3">
        <f>+IF(Tabella2026[[#This Row],[REDDITO COMPLESSIVO PROCAPITE]]&lt;media_aggr_reddito_pc,(media_aggr_reddito_pc-Tabella2026[[#This Row],[REDDITO COMPLESSIVO PROCAPITE]]),0)</f>
        <v>0</v>
      </c>
      <c r="O1059" s="3">
        <f>+Tabella2026[[#This Row],[DIFFERENZA REDDITO INFERIORE ALLA MEDIA DALLA MEDIA]]*Tabella2026[[#This Row],[POP_2024]]</f>
        <v>0</v>
      </c>
      <c r="P1059" s="3">
        <f>+Tabella2026[[#This Row],[POPOLAZIONE PER DIFFERENZA ]]/SUM(Tabella2026[[POPOLAZIONE PER DIFFERENZA ]])</f>
        <v>0</v>
      </c>
      <c r="Q1059" s="3">
        <f>+Tabella2026[[#This Row],[INCIDENZA POPOLAZIONE PER DIFFERENZA]]*(PLAFOND-SUM(Tabella2026[CONTRIBUTO SULLA BASE DELLA POPOLAZIONE]))</f>
        <v>0</v>
      </c>
      <c r="R1059" s="3">
        <f>+Tabella2026[[#This Row],[CONTRIBUTO SULLA BASE DELLA POPOLAZIONE]]+Tabella2026[[#This Row],[CONTRIBUTO SULLA BASE DEL REDDITO]]</f>
        <v>56284.190359935412</v>
      </c>
      <c r="S1059" s="3">
        <f>+Tabella2026[[#This Row],[CONTRIBUTO TOTALE]]/(PLAFOND/N_TESSERE)</f>
        <v>112.56838071987082</v>
      </c>
      <c r="T1059" s="3">
        <f>+MAX(CEILING(Tabella2026[[#This Row],[preDEF1]],1),1)</f>
        <v>113</v>
      </c>
      <c r="U1059" s="9">
        <f xml:space="preserve"> IF(ROW(Tabella2026[[#This Row],[preDEF2]]) - ROW(Tabella2026[[#Headers],[preDEF2]])&lt;=ABS(SUM(Tabella2026[preDEF2])-N_TESSERE),Tabella2026[[#This Row],[preDEF2]]-1,Tabella2026[[#This Row],[preDEF2]])</f>
        <v>112</v>
      </c>
      <c r="V1059" s="21">
        <f>+Tabella2026[[#This Row],[DEF - n. card]]*(PLAFOND/N_TESSERE)</f>
        <v>56000</v>
      </c>
      <c r="W1059" s="18"/>
    </row>
    <row r="1060" spans="2:23" x14ac:dyDescent="0.25">
      <c r="B1060" s="1" t="s">
        <v>2140</v>
      </c>
      <c r="C1060" s="2">
        <v>26008</v>
      </c>
      <c r="D1060" s="1" t="s">
        <v>2141</v>
      </c>
      <c r="E1060" s="1" t="s">
        <v>38</v>
      </c>
      <c r="F1060" s="1" t="s">
        <v>150</v>
      </c>
      <c r="G1060" s="1" t="s">
        <v>1059</v>
      </c>
      <c r="H1060" s="1" t="s">
        <v>15835</v>
      </c>
      <c r="I1060" s="5">
        <v>11254</v>
      </c>
      <c r="J1060" s="5">
        <v>230240416</v>
      </c>
      <c r="K1060" s="3">
        <f>+Tabella2026[[#This Row],[POP_2024]]/SUM(Tabella2026[POP_2024])</f>
        <v>1.9092871772856783E-4</v>
      </c>
      <c r="L1060" s="3">
        <f>+Tabella2026[[#This Row],[INCIDENZA POPOLAZIONE]]*(PLAFOND/2)</f>
        <v>56209.271302752073</v>
      </c>
      <c r="M1060" s="3">
        <f>+IFERROR(Tabella2026[[#This Row],[reddito_2024]]/Tabella2026[[#This Row],[POP_2024]],"")</f>
        <v>20458.5406077839</v>
      </c>
      <c r="N1060" s="3">
        <f>+IF(Tabella2026[[#This Row],[REDDITO COMPLESSIVO PROCAPITE]]&lt;media_aggr_reddito_pc,(media_aggr_reddito_pc-Tabella2026[[#This Row],[REDDITO COMPLESSIVO PROCAPITE]]),0)</f>
        <v>0</v>
      </c>
      <c r="O1060" s="3">
        <f>+Tabella2026[[#This Row],[DIFFERENZA REDDITO INFERIORE ALLA MEDIA DALLA MEDIA]]*Tabella2026[[#This Row],[POP_2024]]</f>
        <v>0</v>
      </c>
      <c r="P1060" s="3">
        <f>+Tabella2026[[#This Row],[POPOLAZIONE PER DIFFERENZA ]]/SUM(Tabella2026[[POPOLAZIONE PER DIFFERENZA ]])</f>
        <v>0</v>
      </c>
      <c r="Q1060" s="3">
        <f>+Tabella2026[[#This Row],[INCIDENZA POPOLAZIONE PER DIFFERENZA]]*(PLAFOND-SUM(Tabella2026[CONTRIBUTO SULLA BASE DELLA POPOLAZIONE]))</f>
        <v>0</v>
      </c>
      <c r="R1060" s="3">
        <f>+Tabella2026[[#This Row],[CONTRIBUTO SULLA BASE DELLA POPOLAZIONE]]+Tabella2026[[#This Row],[CONTRIBUTO SULLA BASE DEL REDDITO]]</f>
        <v>56209.271302752073</v>
      </c>
      <c r="S1060" s="3">
        <f>+Tabella2026[[#This Row],[CONTRIBUTO TOTALE]]/(PLAFOND/N_TESSERE)</f>
        <v>112.41854260550414</v>
      </c>
      <c r="T1060" s="3">
        <f>+MAX(CEILING(Tabella2026[[#This Row],[preDEF1]],1),1)</f>
        <v>113</v>
      </c>
      <c r="U1060" s="9">
        <f xml:space="preserve"> IF(ROW(Tabella2026[[#This Row],[preDEF2]]) - ROW(Tabella2026[[#Headers],[preDEF2]])&lt;=ABS(SUM(Tabella2026[preDEF2])-N_TESSERE),Tabella2026[[#This Row],[preDEF2]]-1,Tabella2026[[#This Row],[preDEF2]])</f>
        <v>112</v>
      </c>
      <c r="V1060" s="21">
        <f>+Tabella2026[[#This Row],[DEF - n. card]]*(PLAFOND/N_TESSERE)</f>
        <v>56000</v>
      </c>
      <c r="W1060" s="18"/>
    </row>
    <row r="1061" spans="2:23" x14ac:dyDescent="0.25">
      <c r="B1061" s="1" t="s">
        <v>2104</v>
      </c>
      <c r="C1061" s="2">
        <v>81004</v>
      </c>
      <c r="D1061" s="1" t="s">
        <v>2105</v>
      </c>
      <c r="E1061" s="1" t="s">
        <v>21</v>
      </c>
      <c r="F1061" s="1" t="s">
        <v>166</v>
      </c>
      <c r="G1061" s="1" t="s">
        <v>1059</v>
      </c>
      <c r="H1061" s="1" t="s">
        <v>15836</v>
      </c>
      <c r="I1061" s="5">
        <v>11232</v>
      </c>
      <c r="J1061" s="5">
        <v>108825380</v>
      </c>
      <c r="K1061" s="3">
        <f>+Tabella2026[[#This Row],[POP_2024]]/SUM(Tabella2026[POP_2024])</f>
        <v>1.905554787211013E-4</v>
      </c>
      <c r="L1061" s="3">
        <f>+Tabella2026[[#This Row],[INCIDENZA POPOLAZIONE]]*(PLAFOND/2)</f>
        <v>56099.390018883183</v>
      </c>
      <c r="M1061" s="3">
        <f>+IFERROR(Tabella2026[[#This Row],[reddito_2024]]/Tabella2026[[#This Row],[POP_2024]],"")</f>
        <v>9688.8693019943021</v>
      </c>
      <c r="N1061" s="3">
        <f>+IF(Tabella2026[[#This Row],[REDDITO COMPLESSIVO PROCAPITE]]&lt;media_aggr_reddito_pc,(media_aggr_reddito_pc-Tabella2026[[#This Row],[REDDITO COMPLESSIVO PROCAPITE]]),0)</f>
        <v>8136.196760614439</v>
      </c>
      <c r="O1061" s="3">
        <f>+Tabella2026[[#This Row],[DIFFERENZA REDDITO INFERIORE ALLA MEDIA DALLA MEDIA]]*Tabella2026[[#This Row],[POP_2024]]</f>
        <v>91385762.015221372</v>
      </c>
      <c r="P1061" s="3">
        <f>+Tabella2026[[#This Row],[POPOLAZIONE PER DIFFERENZA ]]/SUM(Tabella2026[[POPOLAZIONE PER DIFFERENZA ]])</f>
        <v>8.1075812742473989E-4</v>
      </c>
      <c r="Q1061" s="3">
        <f>+Tabella2026[[#This Row],[INCIDENZA POPOLAZIONE PER DIFFERENZA]]*(PLAFOND-SUM(Tabella2026[CONTRIBUTO SULLA BASE DELLA POPOLAZIONE]))</f>
        <v>238686.58464524883</v>
      </c>
      <c r="R1061" s="3">
        <f>+Tabella2026[[#This Row],[CONTRIBUTO SULLA BASE DELLA POPOLAZIONE]]+Tabella2026[[#This Row],[CONTRIBUTO SULLA BASE DEL REDDITO]]</f>
        <v>294785.97466413199</v>
      </c>
      <c r="S1061" s="3">
        <f>+Tabella2026[[#This Row],[CONTRIBUTO TOTALE]]/(PLAFOND/N_TESSERE)</f>
        <v>589.57194932826394</v>
      </c>
      <c r="T1061" s="3">
        <f>+MAX(CEILING(Tabella2026[[#This Row],[preDEF1]],1),1)</f>
        <v>590</v>
      </c>
      <c r="U1061" s="9">
        <f xml:space="preserve"> IF(ROW(Tabella2026[[#This Row],[preDEF2]]) - ROW(Tabella2026[[#Headers],[preDEF2]])&lt;=ABS(SUM(Tabella2026[preDEF2])-N_TESSERE),Tabella2026[[#This Row],[preDEF2]]-1,Tabella2026[[#This Row],[preDEF2]])</f>
        <v>589</v>
      </c>
      <c r="V1061" s="21">
        <f>+Tabella2026[[#This Row],[DEF - n. card]]*(PLAFOND/N_TESSERE)</f>
        <v>294500</v>
      </c>
      <c r="W1061" s="18"/>
    </row>
    <row r="1062" spans="2:23" x14ac:dyDescent="0.25">
      <c r="B1062" s="1" t="s">
        <v>2158</v>
      </c>
      <c r="C1062" s="2">
        <v>73022</v>
      </c>
      <c r="D1062" s="1" t="s">
        <v>2159</v>
      </c>
      <c r="E1062" s="1" t="s">
        <v>33</v>
      </c>
      <c r="F1062" s="1" t="s">
        <v>56</v>
      </c>
      <c r="G1062" s="1" t="s">
        <v>1059</v>
      </c>
      <c r="H1062" s="1" t="s">
        <v>15836</v>
      </c>
      <c r="I1062" s="5">
        <v>11212</v>
      </c>
      <c r="J1062" s="5">
        <v>149927719</v>
      </c>
      <c r="K1062" s="3">
        <f>+Tabella2026[[#This Row],[POP_2024]]/SUM(Tabella2026[POP_2024])</f>
        <v>1.9021617053249535E-4</v>
      </c>
      <c r="L1062" s="3">
        <f>+Tabella2026[[#This Row],[INCIDENZA POPOLAZIONE]]*(PLAFOND/2)</f>
        <v>55999.497942638729</v>
      </c>
      <c r="M1062" s="3">
        <f>+IFERROR(Tabella2026[[#This Row],[reddito_2024]]/Tabella2026[[#This Row],[POP_2024]],"")</f>
        <v>13372.076257581162</v>
      </c>
      <c r="N1062" s="3">
        <f>+IF(Tabella2026[[#This Row],[REDDITO COMPLESSIVO PROCAPITE]]&lt;media_aggr_reddito_pc,(media_aggr_reddito_pc-Tabella2026[[#This Row],[REDDITO COMPLESSIVO PROCAPITE]]),0)</f>
        <v>4452.9898050275788</v>
      </c>
      <c r="O1062" s="3">
        <f>+Tabella2026[[#This Row],[DIFFERENZA REDDITO INFERIORE ALLA MEDIA DALLA MEDIA]]*Tabella2026[[#This Row],[POP_2024]]</f>
        <v>49926921.693969212</v>
      </c>
      <c r="P1062" s="3">
        <f>+Tabella2026[[#This Row],[POPOLAZIONE PER DIFFERENZA ]]/SUM(Tabella2026[[POPOLAZIONE PER DIFFERENZA ]])</f>
        <v>4.429427150144232E-4</v>
      </c>
      <c r="Q1062" s="3">
        <f>+Tabella2026[[#This Row],[INCIDENZA POPOLAZIONE PER DIFFERENZA]]*(PLAFOND-SUM(Tabella2026[CONTRIBUTO SULLA BASE DELLA POPOLAZIONE]))</f>
        <v>130402.00309321046</v>
      </c>
      <c r="R1062" s="3">
        <f>+Tabella2026[[#This Row],[CONTRIBUTO SULLA BASE DELLA POPOLAZIONE]]+Tabella2026[[#This Row],[CONTRIBUTO SULLA BASE DEL REDDITO]]</f>
        <v>186401.50103584919</v>
      </c>
      <c r="S1062" s="3">
        <f>+Tabella2026[[#This Row],[CONTRIBUTO TOTALE]]/(PLAFOND/N_TESSERE)</f>
        <v>372.80300207169836</v>
      </c>
      <c r="T1062" s="3">
        <f>+MAX(CEILING(Tabella2026[[#This Row],[preDEF1]],1),1)</f>
        <v>373</v>
      </c>
      <c r="U1062" s="9">
        <f xml:space="preserve"> IF(ROW(Tabella2026[[#This Row],[preDEF2]]) - ROW(Tabella2026[[#Headers],[preDEF2]])&lt;=ABS(SUM(Tabella2026[preDEF2])-N_TESSERE),Tabella2026[[#This Row],[preDEF2]]-1,Tabella2026[[#This Row],[preDEF2]])</f>
        <v>372</v>
      </c>
      <c r="V1062" s="21">
        <f>+Tabella2026[[#This Row],[DEF - n. card]]*(PLAFOND/N_TESSERE)</f>
        <v>186000</v>
      </c>
      <c r="W1062" s="18"/>
    </row>
    <row r="1063" spans="2:23" x14ac:dyDescent="0.25">
      <c r="B1063" s="1" t="s">
        <v>2130</v>
      </c>
      <c r="C1063" s="2">
        <v>75084</v>
      </c>
      <c r="D1063" s="1" t="s">
        <v>2131</v>
      </c>
      <c r="E1063" s="1" t="s">
        <v>33</v>
      </c>
      <c r="F1063" s="1" t="s">
        <v>132</v>
      </c>
      <c r="G1063" s="1" t="s">
        <v>1059</v>
      </c>
      <c r="H1063" s="1" t="s">
        <v>15836</v>
      </c>
      <c r="I1063" s="5">
        <v>11187</v>
      </c>
      <c r="J1063" s="5">
        <v>115266661</v>
      </c>
      <c r="K1063" s="3">
        <f>+Tabella2026[[#This Row],[POP_2024]]/SUM(Tabella2026[POP_2024])</f>
        <v>1.8979203529673791E-4</v>
      </c>
      <c r="L1063" s="3">
        <f>+Tabella2026[[#This Row],[INCIDENZA POPOLAZIONE]]*(PLAFOND/2)</f>
        <v>55874.632847333167</v>
      </c>
      <c r="M1063" s="3">
        <f>+IFERROR(Tabella2026[[#This Row],[reddito_2024]]/Tabella2026[[#This Row],[POP_2024]],"")</f>
        <v>10303.625726289443</v>
      </c>
      <c r="N1063" s="3">
        <f>+IF(Tabella2026[[#This Row],[REDDITO COMPLESSIVO PROCAPITE]]&lt;media_aggr_reddito_pc,(media_aggr_reddito_pc-Tabella2026[[#This Row],[REDDITO COMPLESSIVO PROCAPITE]]),0)</f>
        <v>7521.4403363192978</v>
      </c>
      <c r="O1063" s="3">
        <f>+Tabella2026[[#This Row],[DIFFERENZA REDDITO INFERIORE ALLA MEDIA DALLA MEDIA]]*Tabella2026[[#This Row],[POP_2024]]</f>
        <v>84142353.042403981</v>
      </c>
      <c r="P1063" s="3">
        <f>+Tabella2026[[#This Row],[POPOLAZIONE PER DIFFERENZA ]]/SUM(Tabella2026[[POPOLAZIONE PER DIFFERENZA ]])</f>
        <v>7.4649589920154223E-4</v>
      </c>
      <c r="Q1063" s="3">
        <f>+Tabella2026[[#This Row],[INCIDENZA POPOLAZIONE PER DIFFERENZA]]*(PLAFOND-SUM(Tabella2026[CONTRIBUTO SULLA BASE DELLA POPOLAZIONE]))</f>
        <v>219767.83285301054</v>
      </c>
      <c r="R1063" s="3">
        <f>+Tabella2026[[#This Row],[CONTRIBUTO SULLA BASE DELLA POPOLAZIONE]]+Tabella2026[[#This Row],[CONTRIBUTO SULLA BASE DEL REDDITO]]</f>
        <v>275642.46570034372</v>
      </c>
      <c r="S1063" s="3">
        <f>+Tabella2026[[#This Row],[CONTRIBUTO TOTALE]]/(PLAFOND/N_TESSERE)</f>
        <v>551.28493140068747</v>
      </c>
      <c r="T1063" s="3">
        <f>+MAX(CEILING(Tabella2026[[#This Row],[preDEF1]],1),1)</f>
        <v>552</v>
      </c>
      <c r="U1063" s="9">
        <f xml:space="preserve"> IF(ROW(Tabella2026[[#This Row],[preDEF2]]) - ROW(Tabella2026[[#Headers],[preDEF2]])&lt;=ABS(SUM(Tabella2026[preDEF2])-N_TESSERE),Tabella2026[[#This Row],[preDEF2]]-1,Tabella2026[[#This Row],[preDEF2]])</f>
        <v>551</v>
      </c>
      <c r="V1063" s="21">
        <f>+Tabella2026[[#This Row],[DEF - n. card]]*(PLAFOND/N_TESSERE)</f>
        <v>275500</v>
      </c>
      <c r="W1063" s="18"/>
    </row>
    <row r="1064" spans="2:23" x14ac:dyDescent="0.25">
      <c r="B1064" s="1" t="s">
        <v>2192</v>
      </c>
      <c r="C1064" s="2">
        <v>16079</v>
      </c>
      <c r="D1064" s="1" t="s">
        <v>2193</v>
      </c>
      <c r="E1064" s="1" t="s">
        <v>12</v>
      </c>
      <c r="F1064" s="1" t="s">
        <v>93</v>
      </c>
      <c r="G1064" s="1" t="s">
        <v>1059</v>
      </c>
      <c r="H1064" s="1" t="s">
        <v>15835</v>
      </c>
      <c r="I1064" s="5">
        <v>11174</v>
      </c>
      <c r="J1064" s="5">
        <v>213186368</v>
      </c>
      <c r="K1064" s="3">
        <f>+Tabella2026[[#This Row],[POP_2024]]/SUM(Tabella2026[POP_2024])</f>
        <v>1.8957148497414405E-4</v>
      </c>
      <c r="L1064" s="3">
        <f>+Tabella2026[[#This Row],[INCIDENZA POPOLAZIONE]]*(PLAFOND/2)</f>
        <v>55809.702997774279</v>
      </c>
      <c r="M1064" s="3">
        <f>+IFERROR(Tabella2026[[#This Row],[reddito_2024]]/Tabella2026[[#This Row],[POP_2024]],"")</f>
        <v>19078.787184535529</v>
      </c>
      <c r="N1064" s="3">
        <f>+IF(Tabella2026[[#This Row],[REDDITO COMPLESSIVO PROCAPITE]]&lt;media_aggr_reddito_pc,(media_aggr_reddito_pc-Tabella2026[[#This Row],[REDDITO COMPLESSIVO PROCAPITE]]),0)</f>
        <v>0</v>
      </c>
      <c r="O1064" s="3">
        <f>+Tabella2026[[#This Row],[DIFFERENZA REDDITO INFERIORE ALLA MEDIA DALLA MEDIA]]*Tabella2026[[#This Row],[POP_2024]]</f>
        <v>0</v>
      </c>
      <c r="P1064" s="3">
        <f>+Tabella2026[[#This Row],[POPOLAZIONE PER DIFFERENZA ]]/SUM(Tabella2026[[POPOLAZIONE PER DIFFERENZA ]])</f>
        <v>0</v>
      </c>
      <c r="Q1064" s="3">
        <f>+Tabella2026[[#This Row],[INCIDENZA POPOLAZIONE PER DIFFERENZA]]*(PLAFOND-SUM(Tabella2026[CONTRIBUTO SULLA BASE DELLA POPOLAZIONE]))</f>
        <v>0</v>
      </c>
      <c r="R1064" s="3">
        <f>+Tabella2026[[#This Row],[CONTRIBUTO SULLA BASE DELLA POPOLAZIONE]]+Tabella2026[[#This Row],[CONTRIBUTO SULLA BASE DEL REDDITO]]</f>
        <v>55809.702997774279</v>
      </c>
      <c r="S1064" s="3">
        <f>+Tabella2026[[#This Row],[CONTRIBUTO TOTALE]]/(PLAFOND/N_TESSERE)</f>
        <v>111.61940599554856</v>
      </c>
      <c r="T1064" s="3">
        <f>+MAX(CEILING(Tabella2026[[#This Row],[preDEF1]],1),1)</f>
        <v>112</v>
      </c>
      <c r="U1064" s="9">
        <f xml:space="preserve"> IF(ROW(Tabella2026[[#This Row],[preDEF2]]) - ROW(Tabella2026[[#Headers],[preDEF2]])&lt;=ABS(SUM(Tabella2026[preDEF2])-N_TESSERE),Tabella2026[[#This Row],[preDEF2]]-1,Tabella2026[[#This Row],[preDEF2]])</f>
        <v>111</v>
      </c>
      <c r="V1064" s="21">
        <f>+Tabella2026[[#This Row],[DEF - n. card]]*(PLAFOND/N_TESSERE)</f>
        <v>55500</v>
      </c>
      <c r="W1064" s="18"/>
    </row>
    <row r="1065" spans="2:23" x14ac:dyDescent="0.25">
      <c r="B1065" s="1" t="s">
        <v>2152</v>
      </c>
      <c r="C1065" s="2">
        <v>24036</v>
      </c>
      <c r="D1065" s="1" t="s">
        <v>2153</v>
      </c>
      <c r="E1065" s="1" t="s">
        <v>38</v>
      </c>
      <c r="F1065" s="1" t="s">
        <v>106</v>
      </c>
      <c r="G1065" s="1" t="s">
        <v>1059</v>
      </c>
      <c r="H1065" s="1" t="s">
        <v>15835</v>
      </c>
      <c r="I1065" s="5">
        <v>11160</v>
      </c>
      <c r="J1065" s="5">
        <v>224185787</v>
      </c>
      <c r="K1065" s="3">
        <f>+Tabella2026[[#This Row],[POP_2024]]/SUM(Tabella2026[POP_2024])</f>
        <v>1.8933396924211988E-4</v>
      </c>
      <c r="L1065" s="3">
        <f>+Tabella2026[[#This Row],[INCIDENZA POPOLAZIONE]]*(PLAFOND/2)</f>
        <v>55739.778544403162</v>
      </c>
      <c r="M1065" s="3">
        <f>+IFERROR(Tabella2026[[#This Row],[reddito_2024]]/Tabella2026[[#This Row],[POP_2024]],"")</f>
        <v>20088.332168458783</v>
      </c>
      <c r="N1065" s="3">
        <f>+IF(Tabella2026[[#This Row],[REDDITO COMPLESSIVO PROCAPITE]]&lt;media_aggr_reddito_pc,(media_aggr_reddito_pc-Tabella2026[[#This Row],[REDDITO COMPLESSIVO PROCAPITE]]),0)</f>
        <v>0</v>
      </c>
      <c r="O1065" s="3">
        <f>+Tabella2026[[#This Row],[DIFFERENZA REDDITO INFERIORE ALLA MEDIA DALLA MEDIA]]*Tabella2026[[#This Row],[POP_2024]]</f>
        <v>0</v>
      </c>
      <c r="P1065" s="3">
        <f>+Tabella2026[[#This Row],[POPOLAZIONE PER DIFFERENZA ]]/SUM(Tabella2026[[POPOLAZIONE PER DIFFERENZA ]])</f>
        <v>0</v>
      </c>
      <c r="Q1065" s="3">
        <f>+Tabella2026[[#This Row],[INCIDENZA POPOLAZIONE PER DIFFERENZA]]*(PLAFOND-SUM(Tabella2026[CONTRIBUTO SULLA BASE DELLA POPOLAZIONE]))</f>
        <v>0</v>
      </c>
      <c r="R1065" s="3">
        <f>+Tabella2026[[#This Row],[CONTRIBUTO SULLA BASE DELLA POPOLAZIONE]]+Tabella2026[[#This Row],[CONTRIBUTO SULLA BASE DEL REDDITO]]</f>
        <v>55739.778544403162</v>
      </c>
      <c r="S1065" s="3">
        <f>+Tabella2026[[#This Row],[CONTRIBUTO TOTALE]]/(PLAFOND/N_TESSERE)</f>
        <v>111.47955708880632</v>
      </c>
      <c r="T1065" s="3">
        <f>+MAX(CEILING(Tabella2026[[#This Row],[preDEF1]],1),1)</f>
        <v>112</v>
      </c>
      <c r="U1065" s="9">
        <f xml:space="preserve"> IF(ROW(Tabella2026[[#This Row],[preDEF2]]) - ROW(Tabella2026[[#Headers],[preDEF2]])&lt;=ABS(SUM(Tabella2026[preDEF2])-N_TESSERE),Tabella2026[[#This Row],[preDEF2]]-1,Tabella2026[[#This Row],[preDEF2]])</f>
        <v>111</v>
      </c>
      <c r="V1065" s="21">
        <f>+Tabella2026[[#This Row],[DEF - n. card]]*(PLAFOND/N_TESSERE)</f>
        <v>55500</v>
      </c>
      <c r="W1065" s="18"/>
    </row>
    <row r="1066" spans="2:23" x14ac:dyDescent="0.25">
      <c r="B1066" s="1" t="s">
        <v>2164</v>
      </c>
      <c r="C1066" s="2">
        <v>10001</v>
      </c>
      <c r="D1066" s="1" t="s">
        <v>2165</v>
      </c>
      <c r="E1066" s="1" t="s">
        <v>24</v>
      </c>
      <c r="F1066" s="1" t="s">
        <v>23</v>
      </c>
      <c r="G1066" s="1" t="s">
        <v>1059</v>
      </c>
      <c r="H1066" s="1" t="s">
        <v>15835</v>
      </c>
      <c r="I1066" s="5">
        <v>11156</v>
      </c>
      <c r="J1066" s="5">
        <v>254584004</v>
      </c>
      <c r="K1066" s="3">
        <f>+Tabella2026[[#This Row],[POP_2024]]/SUM(Tabella2026[POP_2024])</f>
        <v>1.8926610760439867E-4</v>
      </c>
      <c r="L1066" s="3">
        <f>+Tabella2026[[#This Row],[INCIDENZA POPOLAZIONE]]*(PLAFOND/2)</f>
        <v>55719.800129154268</v>
      </c>
      <c r="M1066" s="3">
        <f>+IFERROR(Tabella2026[[#This Row],[reddito_2024]]/Tabella2026[[#This Row],[POP_2024]],"")</f>
        <v>22820.366081032629</v>
      </c>
      <c r="N1066" s="3">
        <f>+IF(Tabella2026[[#This Row],[REDDITO COMPLESSIVO PROCAPITE]]&lt;media_aggr_reddito_pc,(media_aggr_reddito_pc-Tabella2026[[#This Row],[REDDITO COMPLESSIVO PROCAPITE]]),0)</f>
        <v>0</v>
      </c>
      <c r="O1066" s="3">
        <f>+Tabella2026[[#This Row],[DIFFERENZA REDDITO INFERIORE ALLA MEDIA DALLA MEDIA]]*Tabella2026[[#This Row],[POP_2024]]</f>
        <v>0</v>
      </c>
      <c r="P1066" s="3">
        <f>+Tabella2026[[#This Row],[POPOLAZIONE PER DIFFERENZA ]]/SUM(Tabella2026[[POPOLAZIONE PER DIFFERENZA ]])</f>
        <v>0</v>
      </c>
      <c r="Q1066" s="3">
        <f>+Tabella2026[[#This Row],[INCIDENZA POPOLAZIONE PER DIFFERENZA]]*(PLAFOND-SUM(Tabella2026[CONTRIBUTO SULLA BASE DELLA POPOLAZIONE]))</f>
        <v>0</v>
      </c>
      <c r="R1066" s="3">
        <f>+Tabella2026[[#This Row],[CONTRIBUTO SULLA BASE DELLA POPOLAZIONE]]+Tabella2026[[#This Row],[CONTRIBUTO SULLA BASE DEL REDDITO]]</f>
        <v>55719.800129154268</v>
      </c>
      <c r="S1066" s="3">
        <f>+Tabella2026[[#This Row],[CONTRIBUTO TOTALE]]/(PLAFOND/N_TESSERE)</f>
        <v>111.43960025830853</v>
      </c>
      <c r="T1066" s="3">
        <f>+MAX(CEILING(Tabella2026[[#This Row],[preDEF1]],1),1)</f>
        <v>112</v>
      </c>
      <c r="U1066" s="9">
        <f xml:space="preserve"> IF(ROW(Tabella2026[[#This Row],[preDEF2]]) - ROW(Tabella2026[[#Headers],[preDEF2]])&lt;=ABS(SUM(Tabella2026[preDEF2])-N_TESSERE),Tabella2026[[#This Row],[preDEF2]]-1,Tabella2026[[#This Row],[preDEF2]])</f>
        <v>111</v>
      </c>
      <c r="V1066" s="21">
        <f>+Tabella2026[[#This Row],[DEF - n. card]]*(PLAFOND/N_TESSERE)</f>
        <v>55500</v>
      </c>
      <c r="W1066" s="18"/>
    </row>
    <row r="1067" spans="2:23" x14ac:dyDescent="0.25">
      <c r="B1067" s="1" t="s">
        <v>2182</v>
      </c>
      <c r="C1067" s="2">
        <v>15169</v>
      </c>
      <c r="D1067" s="1" t="s">
        <v>2183</v>
      </c>
      <c r="E1067" s="1" t="s">
        <v>12</v>
      </c>
      <c r="F1067" s="1" t="s">
        <v>11</v>
      </c>
      <c r="G1067" s="1" t="s">
        <v>1059</v>
      </c>
      <c r="H1067" s="1" t="s">
        <v>15835</v>
      </c>
      <c r="I1067" s="5">
        <v>11153</v>
      </c>
      <c r="J1067" s="5">
        <v>236530755</v>
      </c>
      <c r="K1067" s="3">
        <f>+Tabella2026[[#This Row],[POP_2024]]/SUM(Tabella2026[POP_2024])</f>
        <v>1.8921521137610779E-4</v>
      </c>
      <c r="L1067" s="3">
        <f>+Tabella2026[[#This Row],[INCIDENZA POPOLAZIONE]]*(PLAFOND/2)</f>
        <v>55704.816317717603</v>
      </c>
      <c r="M1067" s="3">
        <f>+IFERROR(Tabella2026[[#This Row],[reddito_2024]]/Tabella2026[[#This Row],[POP_2024]],"")</f>
        <v>21207.814489375058</v>
      </c>
      <c r="N1067" s="3">
        <f>+IF(Tabella2026[[#This Row],[REDDITO COMPLESSIVO PROCAPITE]]&lt;media_aggr_reddito_pc,(media_aggr_reddito_pc-Tabella2026[[#This Row],[REDDITO COMPLESSIVO PROCAPITE]]),0)</f>
        <v>0</v>
      </c>
      <c r="O1067" s="3">
        <f>+Tabella2026[[#This Row],[DIFFERENZA REDDITO INFERIORE ALLA MEDIA DALLA MEDIA]]*Tabella2026[[#This Row],[POP_2024]]</f>
        <v>0</v>
      </c>
      <c r="P1067" s="3">
        <f>+Tabella2026[[#This Row],[POPOLAZIONE PER DIFFERENZA ]]/SUM(Tabella2026[[POPOLAZIONE PER DIFFERENZA ]])</f>
        <v>0</v>
      </c>
      <c r="Q1067" s="3">
        <f>+Tabella2026[[#This Row],[INCIDENZA POPOLAZIONE PER DIFFERENZA]]*(PLAFOND-SUM(Tabella2026[CONTRIBUTO SULLA BASE DELLA POPOLAZIONE]))</f>
        <v>0</v>
      </c>
      <c r="R1067" s="3">
        <f>+Tabella2026[[#This Row],[CONTRIBUTO SULLA BASE DELLA POPOLAZIONE]]+Tabella2026[[#This Row],[CONTRIBUTO SULLA BASE DEL REDDITO]]</f>
        <v>55704.816317717603</v>
      </c>
      <c r="S1067" s="3">
        <f>+Tabella2026[[#This Row],[CONTRIBUTO TOTALE]]/(PLAFOND/N_TESSERE)</f>
        <v>111.4096326354352</v>
      </c>
      <c r="T1067" s="3">
        <f>+MAX(CEILING(Tabella2026[[#This Row],[preDEF1]],1),1)</f>
        <v>112</v>
      </c>
      <c r="U1067" s="9">
        <f xml:space="preserve"> IF(ROW(Tabella2026[[#This Row],[preDEF2]]) - ROW(Tabella2026[[#Headers],[preDEF2]])&lt;=ABS(SUM(Tabella2026[preDEF2])-N_TESSERE),Tabella2026[[#This Row],[preDEF2]]-1,Tabella2026[[#This Row],[preDEF2]])</f>
        <v>111</v>
      </c>
      <c r="V1067" s="21">
        <f>+Tabella2026[[#This Row],[DEF - n. card]]*(PLAFOND/N_TESSERE)</f>
        <v>55500</v>
      </c>
      <c r="W1067" s="18"/>
    </row>
    <row r="1068" spans="2:23" x14ac:dyDescent="0.25">
      <c r="B1068" s="1" t="s">
        <v>2146</v>
      </c>
      <c r="C1068" s="2">
        <v>114048</v>
      </c>
      <c r="D1068" s="1" t="s">
        <v>2147</v>
      </c>
      <c r="E1068" s="1" t="s">
        <v>76</v>
      </c>
      <c r="F1068" s="1" t="s">
        <v>550</v>
      </c>
      <c r="G1068" s="1" t="s">
        <v>1059</v>
      </c>
      <c r="H1068" s="1" t="s">
        <v>15836</v>
      </c>
      <c r="I1068" s="5">
        <v>11146</v>
      </c>
      <c r="J1068" s="5">
        <v>137751802</v>
      </c>
      <c r="K1068" s="3">
        <f>+Tabella2026[[#This Row],[POP_2024]]/SUM(Tabella2026[POP_2024])</f>
        <v>1.8909645351009569E-4</v>
      </c>
      <c r="L1068" s="3">
        <f>+Tabella2026[[#This Row],[INCIDENZA POPOLAZIONE]]*(PLAFOND/2)</f>
        <v>55669.854091032037</v>
      </c>
      <c r="M1068" s="3">
        <f>+IFERROR(Tabella2026[[#This Row],[reddito_2024]]/Tabella2026[[#This Row],[POP_2024]],"")</f>
        <v>12358.855374125247</v>
      </c>
      <c r="N1068" s="3">
        <f>+IF(Tabella2026[[#This Row],[REDDITO COMPLESSIVO PROCAPITE]]&lt;media_aggr_reddito_pc,(media_aggr_reddito_pc-Tabella2026[[#This Row],[REDDITO COMPLESSIVO PROCAPITE]]),0)</f>
        <v>5466.2106884834939</v>
      </c>
      <c r="O1068" s="3">
        <f>+Tabella2026[[#This Row],[DIFFERENZA REDDITO INFERIORE ALLA MEDIA DALLA MEDIA]]*Tabella2026[[#This Row],[POP_2024]]</f>
        <v>60926384.333837025</v>
      </c>
      <c r="P1068" s="3">
        <f>+Tabella2026[[#This Row],[POPOLAZIONE PER DIFFERENZA ]]/SUM(Tabella2026[[POPOLAZIONE PER DIFFERENZA ]])</f>
        <v>5.4052797923853982E-4</v>
      </c>
      <c r="Q1068" s="3">
        <f>+Tabella2026[[#This Row],[INCIDENZA POPOLAZIONE PER DIFFERENZA]]*(PLAFOND-SUM(Tabella2026[CONTRIBUTO SULLA BASE DELLA POPOLAZIONE]))</f>
        <v>159131.03169184233</v>
      </c>
      <c r="R1068" s="3">
        <f>+Tabella2026[[#This Row],[CONTRIBUTO SULLA BASE DELLA POPOLAZIONE]]+Tabella2026[[#This Row],[CONTRIBUTO SULLA BASE DEL REDDITO]]</f>
        <v>214800.88578287436</v>
      </c>
      <c r="S1068" s="3">
        <f>+Tabella2026[[#This Row],[CONTRIBUTO TOTALE]]/(PLAFOND/N_TESSERE)</f>
        <v>429.60177156574872</v>
      </c>
      <c r="T1068" s="3">
        <f>+MAX(CEILING(Tabella2026[[#This Row],[preDEF1]],1),1)</f>
        <v>430</v>
      </c>
      <c r="U1068" s="9">
        <f xml:space="preserve"> IF(ROW(Tabella2026[[#This Row],[preDEF2]]) - ROW(Tabella2026[[#Headers],[preDEF2]])&lt;=ABS(SUM(Tabella2026[preDEF2])-N_TESSERE),Tabella2026[[#This Row],[preDEF2]]-1,Tabella2026[[#This Row],[preDEF2]])</f>
        <v>429</v>
      </c>
      <c r="V1068" s="21">
        <f>+Tabella2026[[#This Row],[DEF - n. card]]*(PLAFOND/N_TESSERE)</f>
        <v>214500</v>
      </c>
      <c r="W1068" s="18"/>
    </row>
    <row r="1069" spans="2:23" x14ac:dyDescent="0.25">
      <c r="B1069" s="1" t="s">
        <v>2108</v>
      </c>
      <c r="C1069" s="2">
        <v>89021</v>
      </c>
      <c r="D1069" s="1" t="s">
        <v>2109</v>
      </c>
      <c r="E1069" s="1" t="s">
        <v>21</v>
      </c>
      <c r="F1069" s="1" t="s">
        <v>101</v>
      </c>
      <c r="G1069" s="1" t="s">
        <v>1059</v>
      </c>
      <c r="H1069" s="1" t="s">
        <v>15836</v>
      </c>
      <c r="I1069" s="5">
        <v>11132</v>
      </c>
      <c r="J1069" s="5">
        <v>140439955</v>
      </c>
      <c r="K1069" s="3">
        <f>+Tabella2026[[#This Row],[POP_2024]]/SUM(Tabella2026[POP_2024])</f>
        <v>1.8885893777807153E-4</v>
      </c>
      <c r="L1069" s="3">
        <f>+Tabella2026[[#This Row],[INCIDENZA POPOLAZIONE]]*(PLAFOND/2)</f>
        <v>55599.929637660927</v>
      </c>
      <c r="M1069" s="3">
        <f>+IFERROR(Tabella2026[[#This Row],[reddito_2024]]/Tabella2026[[#This Row],[POP_2024]],"")</f>
        <v>12615.878099173553</v>
      </c>
      <c r="N1069" s="3">
        <f>+IF(Tabella2026[[#This Row],[REDDITO COMPLESSIVO PROCAPITE]]&lt;media_aggr_reddito_pc,(media_aggr_reddito_pc-Tabella2026[[#This Row],[REDDITO COMPLESSIVO PROCAPITE]]),0)</f>
        <v>5209.1879634351881</v>
      </c>
      <c r="O1069" s="3">
        <f>+Tabella2026[[#This Row],[DIFFERENZA REDDITO INFERIORE ALLA MEDIA DALLA MEDIA]]*Tabella2026[[#This Row],[POP_2024]]</f>
        <v>57988680.408960514</v>
      </c>
      <c r="P1069" s="3">
        <f>+Tabella2026[[#This Row],[POPOLAZIONE PER DIFFERENZA ]]/SUM(Tabella2026[[POPOLAZIONE PER DIFFERENZA ]])</f>
        <v>5.1446519570925791E-4</v>
      </c>
      <c r="Q1069" s="3">
        <f>+Tabella2026[[#This Row],[INCIDENZA POPOLAZIONE PER DIFFERENZA]]*(PLAFOND-SUM(Tabella2026[CONTRIBUTO SULLA BASE DELLA POPOLAZIONE]))</f>
        <v>151458.16776790936</v>
      </c>
      <c r="R1069" s="3">
        <f>+Tabella2026[[#This Row],[CONTRIBUTO SULLA BASE DELLA POPOLAZIONE]]+Tabella2026[[#This Row],[CONTRIBUTO SULLA BASE DEL REDDITO]]</f>
        <v>207058.09740557027</v>
      </c>
      <c r="S1069" s="3">
        <f>+Tabella2026[[#This Row],[CONTRIBUTO TOTALE]]/(PLAFOND/N_TESSERE)</f>
        <v>414.11619481114053</v>
      </c>
      <c r="T1069" s="3">
        <f>+MAX(CEILING(Tabella2026[[#This Row],[preDEF1]],1),1)</f>
        <v>415</v>
      </c>
      <c r="U1069" s="9">
        <f xml:space="preserve"> IF(ROW(Tabella2026[[#This Row],[preDEF2]]) - ROW(Tabella2026[[#Headers],[preDEF2]])&lt;=ABS(SUM(Tabella2026[preDEF2])-N_TESSERE),Tabella2026[[#This Row],[preDEF2]]-1,Tabella2026[[#This Row],[preDEF2]])</f>
        <v>414</v>
      </c>
      <c r="V1069" s="21">
        <f>+Tabella2026[[#This Row],[DEF - n. card]]*(PLAFOND/N_TESSERE)</f>
        <v>207000</v>
      </c>
      <c r="W1069" s="18"/>
    </row>
    <row r="1070" spans="2:23" x14ac:dyDescent="0.25">
      <c r="B1070" s="1" t="s">
        <v>2162</v>
      </c>
      <c r="C1070" s="2">
        <v>24021</v>
      </c>
      <c r="D1070" s="1" t="s">
        <v>2163</v>
      </c>
      <c r="E1070" s="1" t="s">
        <v>38</v>
      </c>
      <c r="F1070" s="1" t="s">
        <v>106</v>
      </c>
      <c r="G1070" s="1" t="s">
        <v>1059</v>
      </c>
      <c r="H1070" s="1" t="s">
        <v>15835</v>
      </c>
      <c r="I1070" s="5">
        <v>11119</v>
      </c>
      <c r="J1070" s="5">
        <v>201709995</v>
      </c>
      <c r="K1070" s="3">
        <f>+Tabella2026[[#This Row],[POP_2024]]/SUM(Tabella2026[POP_2024])</f>
        <v>1.8863838745547767E-4</v>
      </c>
      <c r="L1070" s="3">
        <f>+Tabella2026[[#This Row],[INCIDENZA POPOLAZIONE]]*(PLAFOND/2)</f>
        <v>55534.999788102039</v>
      </c>
      <c r="M1070" s="3">
        <f>+IFERROR(Tabella2026[[#This Row],[reddito_2024]]/Tabella2026[[#This Row],[POP_2024]],"")</f>
        <v>18141.019426207393</v>
      </c>
      <c r="N1070" s="3">
        <f>+IF(Tabella2026[[#This Row],[REDDITO COMPLESSIVO PROCAPITE]]&lt;media_aggr_reddito_pc,(media_aggr_reddito_pc-Tabella2026[[#This Row],[REDDITO COMPLESSIVO PROCAPITE]]),0)</f>
        <v>0</v>
      </c>
      <c r="O1070" s="3">
        <f>+Tabella2026[[#This Row],[DIFFERENZA REDDITO INFERIORE ALLA MEDIA DALLA MEDIA]]*Tabella2026[[#This Row],[POP_2024]]</f>
        <v>0</v>
      </c>
      <c r="P1070" s="3">
        <f>+Tabella2026[[#This Row],[POPOLAZIONE PER DIFFERENZA ]]/SUM(Tabella2026[[POPOLAZIONE PER DIFFERENZA ]])</f>
        <v>0</v>
      </c>
      <c r="Q1070" s="3">
        <f>+Tabella2026[[#This Row],[INCIDENZA POPOLAZIONE PER DIFFERENZA]]*(PLAFOND-SUM(Tabella2026[CONTRIBUTO SULLA BASE DELLA POPOLAZIONE]))</f>
        <v>0</v>
      </c>
      <c r="R1070" s="3">
        <f>+Tabella2026[[#This Row],[CONTRIBUTO SULLA BASE DELLA POPOLAZIONE]]+Tabella2026[[#This Row],[CONTRIBUTO SULLA BASE DEL REDDITO]]</f>
        <v>55534.999788102039</v>
      </c>
      <c r="S1070" s="3">
        <f>+Tabella2026[[#This Row],[CONTRIBUTO TOTALE]]/(PLAFOND/N_TESSERE)</f>
        <v>111.06999957620408</v>
      </c>
      <c r="T1070" s="3">
        <f>+MAX(CEILING(Tabella2026[[#This Row],[preDEF1]],1),1)</f>
        <v>112</v>
      </c>
      <c r="U1070" s="9">
        <f xml:space="preserve"> IF(ROW(Tabella2026[[#This Row],[preDEF2]]) - ROW(Tabella2026[[#Headers],[preDEF2]])&lt;=ABS(SUM(Tabella2026[preDEF2])-N_TESSERE),Tabella2026[[#This Row],[preDEF2]]-1,Tabella2026[[#This Row],[preDEF2]])</f>
        <v>111</v>
      </c>
      <c r="V1070" s="21">
        <f>+Tabella2026[[#This Row],[DEF - n. card]]*(PLAFOND/N_TESSERE)</f>
        <v>55500</v>
      </c>
      <c r="W1070" s="18"/>
    </row>
    <row r="1071" spans="2:23" x14ac:dyDescent="0.25">
      <c r="B1071" s="1" t="s">
        <v>2206</v>
      </c>
      <c r="C1071" s="2">
        <v>40003</v>
      </c>
      <c r="D1071" s="1" t="s">
        <v>2207</v>
      </c>
      <c r="E1071" s="1" t="s">
        <v>27</v>
      </c>
      <c r="F1071" s="1" t="s">
        <v>104</v>
      </c>
      <c r="G1071" s="1" t="s">
        <v>1059</v>
      </c>
      <c r="H1071" s="1" t="s">
        <v>15835</v>
      </c>
      <c r="I1071" s="5">
        <v>11102</v>
      </c>
      <c r="J1071" s="5">
        <v>209750042</v>
      </c>
      <c r="K1071" s="3">
        <f>+Tabella2026[[#This Row],[POP_2024]]/SUM(Tabella2026[POP_2024])</f>
        <v>1.8834997549516263E-4</v>
      </c>
      <c r="L1071" s="3">
        <f>+Tabella2026[[#This Row],[INCIDENZA POPOLAZIONE]]*(PLAFOND/2)</f>
        <v>55450.091523294257</v>
      </c>
      <c r="M1071" s="3">
        <f>+IFERROR(Tabella2026[[#This Row],[reddito_2024]]/Tabella2026[[#This Row],[POP_2024]],"")</f>
        <v>18892.996036750133</v>
      </c>
      <c r="N1071" s="3">
        <f>+IF(Tabella2026[[#This Row],[REDDITO COMPLESSIVO PROCAPITE]]&lt;media_aggr_reddito_pc,(media_aggr_reddito_pc-Tabella2026[[#This Row],[REDDITO COMPLESSIVO PROCAPITE]]),0)</f>
        <v>0</v>
      </c>
      <c r="O1071" s="3">
        <f>+Tabella2026[[#This Row],[DIFFERENZA REDDITO INFERIORE ALLA MEDIA DALLA MEDIA]]*Tabella2026[[#This Row],[POP_2024]]</f>
        <v>0</v>
      </c>
      <c r="P1071" s="3">
        <f>+Tabella2026[[#This Row],[POPOLAZIONE PER DIFFERENZA ]]/SUM(Tabella2026[[POPOLAZIONE PER DIFFERENZA ]])</f>
        <v>0</v>
      </c>
      <c r="Q1071" s="3">
        <f>+Tabella2026[[#This Row],[INCIDENZA POPOLAZIONE PER DIFFERENZA]]*(PLAFOND-SUM(Tabella2026[CONTRIBUTO SULLA BASE DELLA POPOLAZIONE]))</f>
        <v>0</v>
      </c>
      <c r="R1071" s="3">
        <f>+Tabella2026[[#This Row],[CONTRIBUTO SULLA BASE DELLA POPOLAZIONE]]+Tabella2026[[#This Row],[CONTRIBUTO SULLA BASE DEL REDDITO]]</f>
        <v>55450.091523294257</v>
      </c>
      <c r="S1071" s="3">
        <f>+Tabella2026[[#This Row],[CONTRIBUTO TOTALE]]/(PLAFOND/N_TESSERE)</f>
        <v>110.90018304658851</v>
      </c>
      <c r="T1071" s="3">
        <f>+MAX(CEILING(Tabella2026[[#This Row],[preDEF1]],1),1)</f>
        <v>111</v>
      </c>
      <c r="U1071" s="9">
        <f xml:space="preserve"> IF(ROW(Tabella2026[[#This Row],[preDEF2]]) - ROW(Tabella2026[[#Headers],[preDEF2]])&lt;=ABS(SUM(Tabella2026[preDEF2])-N_TESSERE),Tabella2026[[#This Row],[preDEF2]]-1,Tabella2026[[#This Row],[preDEF2]])</f>
        <v>110</v>
      </c>
      <c r="V1071" s="21">
        <f>+Tabella2026[[#This Row],[DEF - n. card]]*(PLAFOND/N_TESSERE)</f>
        <v>55000</v>
      </c>
      <c r="W1071" s="18"/>
    </row>
    <row r="1072" spans="2:23" x14ac:dyDescent="0.25">
      <c r="B1072" s="1" t="s">
        <v>2180</v>
      </c>
      <c r="C1072" s="2">
        <v>65072</v>
      </c>
      <c r="D1072" s="1" t="s">
        <v>2181</v>
      </c>
      <c r="E1072" s="1" t="s">
        <v>15</v>
      </c>
      <c r="F1072" s="1" t="s">
        <v>82</v>
      </c>
      <c r="G1072" s="1" t="s">
        <v>1059</v>
      </c>
      <c r="H1072" s="1" t="s">
        <v>15836</v>
      </c>
      <c r="I1072" s="5">
        <v>11102</v>
      </c>
      <c r="J1072" s="5">
        <v>133979182</v>
      </c>
      <c r="K1072" s="3">
        <f>+Tabella2026[[#This Row],[POP_2024]]/SUM(Tabella2026[POP_2024])</f>
        <v>1.8834997549516263E-4</v>
      </c>
      <c r="L1072" s="3">
        <f>+Tabella2026[[#This Row],[INCIDENZA POPOLAZIONE]]*(PLAFOND/2)</f>
        <v>55450.091523294257</v>
      </c>
      <c r="M1072" s="3">
        <f>+IFERROR(Tabella2026[[#This Row],[reddito_2024]]/Tabella2026[[#This Row],[POP_2024]],"")</f>
        <v>12068.022158169699</v>
      </c>
      <c r="N1072" s="3">
        <f>+IF(Tabella2026[[#This Row],[REDDITO COMPLESSIVO PROCAPITE]]&lt;media_aggr_reddito_pc,(media_aggr_reddito_pc-Tabella2026[[#This Row],[REDDITO COMPLESSIVO PROCAPITE]]),0)</f>
        <v>5757.0439044390423</v>
      </c>
      <c r="O1072" s="3">
        <f>+Tabella2026[[#This Row],[DIFFERENZA REDDITO INFERIORE ALLA MEDIA DALLA MEDIA]]*Tabella2026[[#This Row],[POP_2024]]</f>
        <v>63914701.427082248</v>
      </c>
      <c r="P1072" s="3">
        <f>+Tabella2026[[#This Row],[POPOLAZIONE PER DIFFERENZA ]]/SUM(Tabella2026[[POPOLAZIONE PER DIFFERENZA ]])</f>
        <v>5.6703979374053291E-4</v>
      </c>
      <c r="Q1072" s="3">
        <f>+Tabella2026[[#This Row],[INCIDENZA POPOLAZIONE PER DIFFERENZA]]*(PLAFOND-SUM(Tabella2026[CONTRIBUTO SULLA BASE DELLA POPOLAZIONE]))</f>
        <v>166936.08999736825</v>
      </c>
      <c r="R1072" s="3">
        <f>+Tabella2026[[#This Row],[CONTRIBUTO SULLA BASE DELLA POPOLAZIONE]]+Tabella2026[[#This Row],[CONTRIBUTO SULLA BASE DEL REDDITO]]</f>
        <v>222386.1815206625</v>
      </c>
      <c r="S1072" s="3">
        <f>+Tabella2026[[#This Row],[CONTRIBUTO TOTALE]]/(PLAFOND/N_TESSERE)</f>
        <v>444.77236304132498</v>
      </c>
      <c r="T1072" s="3">
        <f>+MAX(CEILING(Tabella2026[[#This Row],[preDEF1]],1),1)</f>
        <v>445</v>
      </c>
      <c r="U1072" s="9">
        <f xml:space="preserve"> IF(ROW(Tabella2026[[#This Row],[preDEF2]]) - ROW(Tabella2026[[#Headers],[preDEF2]])&lt;=ABS(SUM(Tabella2026[preDEF2])-N_TESSERE),Tabella2026[[#This Row],[preDEF2]]-1,Tabella2026[[#This Row],[preDEF2]])</f>
        <v>444</v>
      </c>
      <c r="V1072" s="21">
        <f>+Tabella2026[[#This Row],[DEF - n. card]]*(PLAFOND/N_TESSERE)</f>
        <v>222000</v>
      </c>
      <c r="W1072" s="18"/>
    </row>
    <row r="1073" spans="2:23" x14ac:dyDescent="0.25">
      <c r="B1073" s="1" t="s">
        <v>2142</v>
      </c>
      <c r="C1073" s="2">
        <v>110005</v>
      </c>
      <c r="D1073" s="1" t="s">
        <v>2143</v>
      </c>
      <c r="E1073" s="1" t="s">
        <v>33</v>
      </c>
      <c r="F1073" s="1" t="s">
        <v>123</v>
      </c>
      <c r="G1073" s="1" t="s">
        <v>1059</v>
      </c>
      <c r="H1073" s="1" t="s">
        <v>15836</v>
      </c>
      <c r="I1073" s="5">
        <v>11085</v>
      </c>
      <c r="J1073" s="5">
        <v>132980236</v>
      </c>
      <c r="K1073" s="3">
        <f>+Tabella2026[[#This Row],[POP_2024]]/SUM(Tabella2026[POP_2024])</f>
        <v>1.8806156353484756E-4</v>
      </c>
      <c r="L1073" s="3">
        <f>+Tabella2026[[#This Row],[INCIDENZA POPOLAZIONE]]*(PLAFOND/2)</f>
        <v>55365.183258486468</v>
      </c>
      <c r="M1073" s="3">
        <f>+IFERROR(Tabella2026[[#This Row],[reddito_2024]]/Tabella2026[[#This Row],[POP_2024]],"")</f>
        <v>11996.412810103744</v>
      </c>
      <c r="N1073" s="3">
        <f>+IF(Tabella2026[[#This Row],[REDDITO COMPLESSIVO PROCAPITE]]&lt;media_aggr_reddito_pc,(media_aggr_reddito_pc-Tabella2026[[#This Row],[REDDITO COMPLESSIVO PROCAPITE]]),0)</f>
        <v>5828.653252504997</v>
      </c>
      <c r="O1073" s="3">
        <f>+Tabella2026[[#This Row],[DIFFERENZA REDDITO INFERIORE ALLA MEDIA DALLA MEDIA]]*Tabella2026[[#This Row],[POP_2024]]</f>
        <v>64610621.304017894</v>
      </c>
      <c r="P1073" s="3">
        <f>+Tabella2026[[#This Row],[POPOLAZIONE PER DIFFERENZA ]]/SUM(Tabella2026[[POPOLAZIONE PER DIFFERENZA ]])</f>
        <v>5.7321387035618799E-4</v>
      </c>
      <c r="Q1073" s="3">
        <f>+Tabella2026[[#This Row],[INCIDENZA POPOLAZIONE PER DIFFERENZA]]*(PLAFOND-SUM(Tabella2026[CONTRIBUTO SULLA BASE DELLA POPOLAZIONE]))</f>
        <v>168753.73352245966</v>
      </c>
      <c r="R1073" s="3">
        <f>+Tabella2026[[#This Row],[CONTRIBUTO SULLA BASE DELLA POPOLAZIONE]]+Tabella2026[[#This Row],[CONTRIBUTO SULLA BASE DEL REDDITO]]</f>
        <v>224118.91678094614</v>
      </c>
      <c r="S1073" s="3">
        <f>+Tabella2026[[#This Row],[CONTRIBUTO TOTALE]]/(PLAFOND/N_TESSERE)</f>
        <v>448.23783356189227</v>
      </c>
      <c r="T1073" s="3">
        <f>+MAX(CEILING(Tabella2026[[#This Row],[preDEF1]],1),1)</f>
        <v>449</v>
      </c>
      <c r="U1073" s="9">
        <f xml:space="preserve"> IF(ROW(Tabella2026[[#This Row],[preDEF2]]) - ROW(Tabella2026[[#Headers],[preDEF2]])&lt;=ABS(SUM(Tabella2026[preDEF2])-N_TESSERE),Tabella2026[[#This Row],[preDEF2]]-1,Tabella2026[[#This Row],[preDEF2]])</f>
        <v>448</v>
      </c>
      <c r="V1073" s="21">
        <f>+Tabella2026[[#This Row],[DEF - n. card]]*(PLAFOND/N_TESSERE)</f>
        <v>224000</v>
      </c>
      <c r="W1073" s="18"/>
    </row>
    <row r="1074" spans="2:23" x14ac:dyDescent="0.25">
      <c r="B1074" s="1" t="s">
        <v>2184</v>
      </c>
      <c r="C1074" s="2">
        <v>28063</v>
      </c>
      <c r="D1074" s="1" t="s">
        <v>2185</v>
      </c>
      <c r="E1074" s="1" t="s">
        <v>38</v>
      </c>
      <c r="F1074" s="1" t="s">
        <v>45</v>
      </c>
      <c r="G1074" s="1" t="s">
        <v>1059</v>
      </c>
      <c r="H1074" s="1" t="s">
        <v>15835</v>
      </c>
      <c r="I1074" s="5">
        <v>11074</v>
      </c>
      <c r="J1074" s="5">
        <v>222241777</v>
      </c>
      <c r="K1074" s="3">
        <f>+Tabella2026[[#This Row],[POP_2024]]/SUM(Tabella2026[POP_2024])</f>
        <v>1.8787494403111428E-4</v>
      </c>
      <c r="L1074" s="3">
        <f>+Tabella2026[[#This Row],[INCIDENZA POPOLAZIONE]]*(PLAFOND/2)</f>
        <v>55310.242616552023</v>
      </c>
      <c r="M1074" s="3">
        <f>+IFERROR(Tabella2026[[#This Row],[reddito_2024]]/Tabella2026[[#This Row],[POP_2024]],"")</f>
        <v>20068.78968755644</v>
      </c>
      <c r="N1074" s="3">
        <f>+IF(Tabella2026[[#This Row],[REDDITO COMPLESSIVO PROCAPITE]]&lt;media_aggr_reddito_pc,(media_aggr_reddito_pc-Tabella2026[[#This Row],[REDDITO COMPLESSIVO PROCAPITE]]),0)</f>
        <v>0</v>
      </c>
      <c r="O1074" s="3">
        <f>+Tabella2026[[#This Row],[DIFFERENZA REDDITO INFERIORE ALLA MEDIA DALLA MEDIA]]*Tabella2026[[#This Row],[POP_2024]]</f>
        <v>0</v>
      </c>
      <c r="P1074" s="3">
        <f>+Tabella2026[[#This Row],[POPOLAZIONE PER DIFFERENZA ]]/SUM(Tabella2026[[POPOLAZIONE PER DIFFERENZA ]])</f>
        <v>0</v>
      </c>
      <c r="Q1074" s="3">
        <f>+Tabella2026[[#This Row],[INCIDENZA POPOLAZIONE PER DIFFERENZA]]*(PLAFOND-SUM(Tabella2026[CONTRIBUTO SULLA BASE DELLA POPOLAZIONE]))</f>
        <v>0</v>
      </c>
      <c r="R1074" s="3">
        <f>+Tabella2026[[#This Row],[CONTRIBUTO SULLA BASE DELLA POPOLAZIONE]]+Tabella2026[[#This Row],[CONTRIBUTO SULLA BASE DEL REDDITO]]</f>
        <v>55310.242616552023</v>
      </c>
      <c r="S1074" s="3">
        <f>+Tabella2026[[#This Row],[CONTRIBUTO TOTALE]]/(PLAFOND/N_TESSERE)</f>
        <v>110.62048523310405</v>
      </c>
      <c r="T1074" s="3">
        <f>+MAX(CEILING(Tabella2026[[#This Row],[preDEF1]],1),1)</f>
        <v>111</v>
      </c>
      <c r="U1074" s="9">
        <f xml:space="preserve"> IF(ROW(Tabella2026[[#This Row],[preDEF2]]) - ROW(Tabella2026[[#Headers],[preDEF2]])&lt;=ABS(SUM(Tabella2026[preDEF2])-N_TESSERE),Tabella2026[[#This Row],[preDEF2]]-1,Tabella2026[[#This Row],[preDEF2]])</f>
        <v>110</v>
      </c>
      <c r="V1074" s="21">
        <f>+Tabella2026[[#This Row],[DEF - n. card]]*(PLAFOND/N_TESSERE)</f>
        <v>55000</v>
      </c>
      <c r="W1074" s="18"/>
    </row>
    <row r="1075" spans="2:23" x14ac:dyDescent="0.25">
      <c r="B1075" s="1" t="s">
        <v>2212</v>
      </c>
      <c r="C1075" s="2">
        <v>54044</v>
      </c>
      <c r="D1075" s="1" t="s">
        <v>2213</v>
      </c>
      <c r="E1075" s="1" t="s">
        <v>67</v>
      </c>
      <c r="F1075" s="1" t="s">
        <v>66</v>
      </c>
      <c r="G1075" s="1" t="s">
        <v>1059</v>
      </c>
      <c r="H1075" s="1" t="s">
        <v>15834</v>
      </c>
      <c r="I1075" s="5">
        <v>11060</v>
      </c>
      <c r="J1075" s="5">
        <v>195026555</v>
      </c>
      <c r="K1075" s="3">
        <f>+Tabella2026[[#This Row],[POP_2024]]/SUM(Tabella2026[POP_2024])</f>
        <v>1.8763742829909012E-4</v>
      </c>
      <c r="L1075" s="3">
        <f>+Tabella2026[[#This Row],[INCIDENZA POPOLAZIONE]]*(PLAFOND/2)</f>
        <v>55240.318163180906</v>
      </c>
      <c r="M1075" s="3">
        <f>+IFERROR(Tabella2026[[#This Row],[reddito_2024]]/Tabella2026[[#This Row],[POP_2024]],"")</f>
        <v>17633.504068716094</v>
      </c>
      <c r="N1075" s="3">
        <f>+IF(Tabella2026[[#This Row],[REDDITO COMPLESSIVO PROCAPITE]]&lt;media_aggr_reddito_pc,(media_aggr_reddito_pc-Tabella2026[[#This Row],[REDDITO COMPLESSIVO PROCAPITE]]),0)</f>
        <v>191.56199389264657</v>
      </c>
      <c r="O1075" s="3">
        <f>+Tabella2026[[#This Row],[DIFFERENZA REDDITO INFERIORE ALLA MEDIA DALLA MEDIA]]*Tabella2026[[#This Row],[POP_2024]]</f>
        <v>2118675.652452671</v>
      </c>
      <c r="P1075" s="3">
        <f>+Tabella2026[[#This Row],[POPOLAZIONE PER DIFFERENZA ]]/SUM(Tabella2026[[POPOLAZIONE PER DIFFERENZA ]])</f>
        <v>1.8796511258688282E-5</v>
      </c>
      <c r="Q1075" s="3">
        <f>+Tabella2026[[#This Row],[INCIDENZA POPOLAZIONE PER DIFFERENZA]]*(PLAFOND-SUM(Tabella2026[CONTRIBUTO SULLA BASE DELLA POPOLAZIONE]))</f>
        <v>5533.6788171744083</v>
      </c>
      <c r="R1075" s="3">
        <f>+Tabella2026[[#This Row],[CONTRIBUTO SULLA BASE DELLA POPOLAZIONE]]+Tabella2026[[#This Row],[CONTRIBUTO SULLA BASE DEL REDDITO]]</f>
        <v>60773.99698035531</v>
      </c>
      <c r="S1075" s="3">
        <f>+Tabella2026[[#This Row],[CONTRIBUTO TOTALE]]/(PLAFOND/N_TESSERE)</f>
        <v>121.54799396071063</v>
      </c>
      <c r="T1075" s="3">
        <f>+MAX(CEILING(Tabella2026[[#This Row],[preDEF1]],1),1)</f>
        <v>122</v>
      </c>
      <c r="U1075" s="9">
        <f xml:space="preserve"> IF(ROW(Tabella2026[[#This Row],[preDEF2]]) - ROW(Tabella2026[[#Headers],[preDEF2]])&lt;=ABS(SUM(Tabella2026[preDEF2])-N_TESSERE),Tabella2026[[#This Row],[preDEF2]]-1,Tabella2026[[#This Row],[preDEF2]])</f>
        <v>121</v>
      </c>
      <c r="V1075" s="21">
        <f>+Tabella2026[[#This Row],[DEF - n. card]]*(PLAFOND/N_TESSERE)</f>
        <v>60500</v>
      </c>
      <c r="W1075" s="18"/>
    </row>
    <row r="1076" spans="2:23" x14ac:dyDescent="0.25">
      <c r="B1076" s="1" t="s">
        <v>2110</v>
      </c>
      <c r="C1076" s="2">
        <v>61091</v>
      </c>
      <c r="D1076" s="1" t="s">
        <v>2111</v>
      </c>
      <c r="E1076" s="1" t="s">
        <v>15</v>
      </c>
      <c r="F1076" s="1" t="s">
        <v>184</v>
      </c>
      <c r="G1076" s="1" t="s">
        <v>1059</v>
      </c>
      <c r="H1076" s="1" t="s">
        <v>15836</v>
      </c>
      <c r="I1076" s="5">
        <v>11057</v>
      </c>
      <c r="J1076" s="5">
        <v>128107555</v>
      </c>
      <c r="K1076" s="3">
        <f>+Tabella2026[[#This Row],[POP_2024]]/SUM(Tabella2026[POP_2024])</f>
        <v>1.8758653207079923E-4</v>
      </c>
      <c r="L1076" s="3">
        <f>+Tabella2026[[#This Row],[INCIDENZA POPOLAZIONE]]*(PLAFOND/2)</f>
        <v>55225.334351744241</v>
      </c>
      <c r="M1076" s="3">
        <f>+IFERROR(Tabella2026[[#This Row],[reddito_2024]]/Tabella2026[[#This Row],[POP_2024]],"")</f>
        <v>11586.104277833047</v>
      </c>
      <c r="N1076" s="3">
        <f>+IF(Tabella2026[[#This Row],[REDDITO COMPLESSIVO PROCAPITE]]&lt;media_aggr_reddito_pc,(media_aggr_reddito_pc-Tabella2026[[#This Row],[REDDITO COMPLESSIVO PROCAPITE]]),0)</f>
        <v>6238.9617847756945</v>
      </c>
      <c r="O1076" s="3">
        <f>+Tabella2026[[#This Row],[DIFFERENZA REDDITO INFERIORE ALLA MEDIA DALLA MEDIA]]*Tabella2026[[#This Row],[POP_2024]]</f>
        <v>68984200.454264849</v>
      </c>
      <c r="P1076" s="3">
        <f>+Tabella2026[[#This Row],[POPOLAZIONE PER DIFFERENZA ]]/SUM(Tabella2026[[POPOLAZIONE PER DIFFERENZA ]])</f>
        <v>6.1201548193992128E-4</v>
      </c>
      <c r="Q1076" s="3">
        <f>+Tabella2026[[#This Row],[INCIDENZA POPOLAZIONE PER DIFFERENZA]]*(PLAFOND-SUM(Tabella2026[CONTRIBUTO SULLA BASE DELLA POPOLAZIONE]))</f>
        <v>180176.89887150211</v>
      </c>
      <c r="R1076" s="3">
        <f>+Tabella2026[[#This Row],[CONTRIBUTO SULLA BASE DELLA POPOLAZIONE]]+Tabella2026[[#This Row],[CONTRIBUTO SULLA BASE DEL REDDITO]]</f>
        <v>235402.23322324635</v>
      </c>
      <c r="S1076" s="3">
        <f>+Tabella2026[[#This Row],[CONTRIBUTO TOTALE]]/(PLAFOND/N_TESSERE)</f>
        <v>470.80446644649271</v>
      </c>
      <c r="T1076" s="3">
        <f>+MAX(CEILING(Tabella2026[[#This Row],[preDEF1]],1),1)</f>
        <v>471</v>
      </c>
      <c r="U1076" s="9">
        <f xml:space="preserve"> IF(ROW(Tabella2026[[#This Row],[preDEF2]]) - ROW(Tabella2026[[#Headers],[preDEF2]])&lt;=ABS(SUM(Tabella2026[preDEF2])-N_TESSERE),Tabella2026[[#This Row],[preDEF2]]-1,Tabella2026[[#This Row],[preDEF2]])</f>
        <v>470</v>
      </c>
      <c r="V1076" s="21">
        <f>+Tabella2026[[#This Row],[DEF - n. card]]*(PLAFOND/N_TESSERE)</f>
        <v>235000</v>
      </c>
      <c r="W1076" s="18"/>
    </row>
    <row r="1077" spans="2:23" x14ac:dyDescent="0.25">
      <c r="B1077" s="1" t="s">
        <v>2168</v>
      </c>
      <c r="C1077" s="2">
        <v>36008</v>
      </c>
      <c r="D1077" s="1" t="s">
        <v>2169</v>
      </c>
      <c r="E1077" s="1" t="s">
        <v>27</v>
      </c>
      <c r="F1077" s="1" t="s">
        <v>58</v>
      </c>
      <c r="G1077" s="1" t="s">
        <v>1059</v>
      </c>
      <c r="H1077" s="1" t="s">
        <v>15835</v>
      </c>
      <c r="I1077" s="5">
        <v>11052</v>
      </c>
      <c r="J1077" s="5">
        <v>252896061</v>
      </c>
      <c r="K1077" s="3">
        <f>+Tabella2026[[#This Row],[POP_2024]]/SUM(Tabella2026[POP_2024])</f>
        <v>1.8750170502364774E-4</v>
      </c>
      <c r="L1077" s="3">
        <f>+Tabella2026[[#This Row],[INCIDENZA POPOLAZIONE]]*(PLAFOND/2)</f>
        <v>55200.361332683126</v>
      </c>
      <c r="M1077" s="3">
        <f>+IFERROR(Tabella2026[[#This Row],[reddito_2024]]/Tabella2026[[#This Row],[POP_2024]],"")</f>
        <v>22882.379750271444</v>
      </c>
      <c r="N1077" s="3">
        <f>+IF(Tabella2026[[#This Row],[REDDITO COMPLESSIVO PROCAPITE]]&lt;media_aggr_reddito_pc,(media_aggr_reddito_pc-Tabella2026[[#This Row],[REDDITO COMPLESSIVO PROCAPITE]]),0)</f>
        <v>0</v>
      </c>
      <c r="O1077" s="3">
        <f>+Tabella2026[[#This Row],[DIFFERENZA REDDITO INFERIORE ALLA MEDIA DALLA MEDIA]]*Tabella2026[[#This Row],[POP_2024]]</f>
        <v>0</v>
      </c>
      <c r="P1077" s="3">
        <f>+Tabella2026[[#This Row],[POPOLAZIONE PER DIFFERENZA ]]/SUM(Tabella2026[[POPOLAZIONE PER DIFFERENZA ]])</f>
        <v>0</v>
      </c>
      <c r="Q1077" s="3">
        <f>+Tabella2026[[#This Row],[INCIDENZA POPOLAZIONE PER DIFFERENZA]]*(PLAFOND-SUM(Tabella2026[CONTRIBUTO SULLA BASE DELLA POPOLAZIONE]))</f>
        <v>0</v>
      </c>
      <c r="R1077" s="3">
        <f>+Tabella2026[[#This Row],[CONTRIBUTO SULLA BASE DELLA POPOLAZIONE]]+Tabella2026[[#This Row],[CONTRIBUTO SULLA BASE DEL REDDITO]]</f>
        <v>55200.361332683126</v>
      </c>
      <c r="S1077" s="3">
        <f>+Tabella2026[[#This Row],[CONTRIBUTO TOTALE]]/(PLAFOND/N_TESSERE)</f>
        <v>110.40072266536625</v>
      </c>
      <c r="T1077" s="3">
        <f>+MAX(CEILING(Tabella2026[[#This Row],[preDEF1]],1),1)</f>
        <v>111</v>
      </c>
      <c r="U1077" s="9">
        <f xml:space="preserve"> IF(ROW(Tabella2026[[#This Row],[preDEF2]]) - ROW(Tabella2026[[#Headers],[preDEF2]])&lt;=ABS(SUM(Tabella2026[preDEF2])-N_TESSERE),Tabella2026[[#This Row],[preDEF2]]-1,Tabella2026[[#This Row],[preDEF2]])</f>
        <v>110</v>
      </c>
      <c r="V1077" s="21">
        <f>+Tabella2026[[#This Row],[DEF - n. card]]*(PLAFOND/N_TESSERE)</f>
        <v>55000</v>
      </c>
      <c r="W1077" s="18"/>
    </row>
    <row r="1078" spans="2:23" x14ac:dyDescent="0.25">
      <c r="B1078" s="1" t="s">
        <v>2200</v>
      </c>
      <c r="C1078" s="2">
        <v>82067</v>
      </c>
      <c r="D1078" s="1" t="s">
        <v>2201</v>
      </c>
      <c r="E1078" s="1" t="s">
        <v>21</v>
      </c>
      <c r="F1078" s="1" t="s">
        <v>20</v>
      </c>
      <c r="G1078" s="1" t="s">
        <v>1059</v>
      </c>
      <c r="H1078" s="1" t="s">
        <v>15836</v>
      </c>
      <c r="I1078" s="5">
        <v>11047</v>
      </c>
      <c r="J1078" s="5">
        <v>125092691</v>
      </c>
      <c r="K1078" s="3">
        <f>+Tabella2026[[#This Row],[POP_2024]]/SUM(Tabella2026[POP_2024])</f>
        <v>1.8741687797649626E-4</v>
      </c>
      <c r="L1078" s="3">
        <f>+Tabella2026[[#This Row],[INCIDENZA POPOLAZIONE]]*(PLAFOND/2)</f>
        <v>55175.388313622017</v>
      </c>
      <c r="M1078" s="3">
        <f>+IFERROR(Tabella2026[[#This Row],[reddito_2024]]/Tabella2026[[#This Row],[POP_2024]],"")</f>
        <v>11323.679822576265</v>
      </c>
      <c r="N1078" s="3">
        <f>+IF(Tabella2026[[#This Row],[REDDITO COMPLESSIVO PROCAPITE]]&lt;media_aggr_reddito_pc,(media_aggr_reddito_pc-Tabella2026[[#This Row],[REDDITO COMPLESSIVO PROCAPITE]]),0)</f>
        <v>6501.3862400324761</v>
      </c>
      <c r="O1078" s="3">
        <f>+Tabella2026[[#This Row],[DIFFERENZA REDDITO INFERIORE ALLA MEDIA DALLA MEDIA]]*Tabella2026[[#This Row],[POP_2024]]</f>
        <v>71820813.793638766</v>
      </c>
      <c r="P1078" s="3">
        <f>+Tabella2026[[#This Row],[POPOLAZIONE PER DIFFERENZA ]]/SUM(Tabella2026[[POPOLAZIONE PER DIFFERENZA ]])</f>
        <v>6.37181407884444E-4</v>
      </c>
      <c r="Q1078" s="3">
        <f>+Tabella2026[[#This Row],[INCIDENZA POPOLAZIONE PER DIFFERENZA]]*(PLAFOND-SUM(Tabella2026[CONTRIBUTO SULLA BASE DELLA POPOLAZIONE]))</f>
        <v>187585.72859512517</v>
      </c>
      <c r="R1078" s="3">
        <f>+Tabella2026[[#This Row],[CONTRIBUTO SULLA BASE DELLA POPOLAZIONE]]+Tabella2026[[#This Row],[CONTRIBUTO SULLA BASE DEL REDDITO]]</f>
        <v>242761.11690874718</v>
      </c>
      <c r="S1078" s="3">
        <f>+Tabella2026[[#This Row],[CONTRIBUTO TOTALE]]/(PLAFOND/N_TESSERE)</f>
        <v>485.52223381749434</v>
      </c>
      <c r="T1078" s="3">
        <f>+MAX(CEILING(Tabella2026[[#This Row],[preDEF1]],1),1)</f>
        <v>486</v>
      </c>
      <c r="U1078" s="9">
        <f xml:space="preserve"> IF(ROW(Tabella2026[[#This Row],[preDEF2]]) - ROW(Tabella2026[[#Headers],[preDEF2]])&lt;=ABS(SUM(Tabella2026[preDEF2])-N_TESSERE),Tabella2026[[#This Row],[preDEF2]]-1,Tabella2026[[#This Row],[preDEF2]])</f>
        <v>485</v>
      </c>
      <c r="V1078" s="21">
        <f>+Tabella2026[[#This Row],[DEF - n. card]]*(PLAFOND/N_TESSERE)</f>
        <v>242500</v>
      </c>
      <c r="W1078" s="18"/>
    </row>
    <row r="1079" spans="2:23" x14ac:dyDescent="0.25">
      <c r="B1079" s="1" t="s">
        <v>2148</v>
      </c>
      <c r="C1079" s="2">
        <v>74005</v>
      </c>
      <c r="D1079" s="1" t="s">
        <v>2149</v>
      </c>
      <c r="E1079" s="1" t="s">
        <v>33</v>
      </c>
      <c r="F1079" s="1" t="s">
        <v>154</v>
      </c>
      <c r="G1079" s="1" t="s">
        <v>1059</v>
      </c>
      <c r="H1079" s="1" t="s">
        <v>15836</v>
      </c>
      <c r="I1079" s="5">
        <v>11040</v>
      </c>
      <c r="J1079" s="5">
        <v>171414618</v>
      </c>
      <c r="K1079" s="3">
        <f>+Tabella2026[[#This Row],[POP_2024]]/SUM(Tabella2026[POP_2024])</f>
        <v>1.8729812011048416E-4</v>
      </c>
      <c r="L1079" s="3">
        <f>+Tabella2026[[#This Row],[INCIDENZA POPOLAZIONE]]*(PLAFOND/2)</f>
        <v>55140.426086936452</v>
      </c>
      <c r="M1079" s="3">
        <f>+IFERROR(Tabella2026[[#This Row],[reddito_2024]]/Tabella2026[[#This Row],[POP_2024]],"")</f>
        <v>15526.686413043479</v>
      </c>
      <c r="N1079" s="3">
        <f>+IF(Tabella2026[[#This Row],[REDDITO COMPLESSIVO PROCAPITE]]&lt;media_aggr_reddito_pc,(media_aggr_reddito_pc-Tabella2026[[#This Row],[REDDITO COMPLESSIVO PROCAPITE]]),0)</f>
        <v>2298.3796495652623</v>
      </c>
      <c r="O1079" s="3">
        <f>+Tabella2026[[#This Row],[DIFFERENZA REDDITO INFERIORE ALLA MEDIA DALLA MEDIA]]*Tabella2026[[#This Row],[POP_2024]]</f>
        <v>25374111.331200495</v>
      </c>
      <c r="P1079" s="3">
        <f>+Tabella2026[[#This Row],[POPOLAZIONE PER DIFFERENZA ]]/SUM(Tabella2026[[POPOLAZIONE PER DIFFERENZA ]])</f>
        <v>2.2511457511865398E-4</v>
      </c>
      <c r="Q1079" s="3">
        <f>+Tabella2026[[#This Row],[INCIDENZA POPOLAZIONE PER DIFFERENZA]]*(PLAFOND-SUM(Tabella2026[CONTRIBUTO SULLA BASE DELLA POPOLAZIONE]))</f>
        <v>66273.562079000665</v>
      </c>
      <c r="R1079" s="3">
        <f>+Tabella2026[[#This Row],[CONTRIBUTO SULLA BASE DELLA POPOLAZIONE]]+Tabella2026[[#This Row],[CONTRIBUTO SULLA BASE DEL REDDITO]]</f>
        <v>121413.98816593712</v>
      </c>
      <c r="S1079" s="3">
        <f>+Tabella2026[[#This Row],[CONTRIBUTO TOTALE]]/(PLAFOND/N_TESSERE)</f>
        <v>242.82797633187423</v>
      </c>
      <c r="T1079" s="3">
        <f>+MAX(CEILING(Tabella2026[[#This Row],[preDEF1]],1),1)</f>
        <v>243</v>
      </c>
      <c r="U1079" s="9">
        <f xml:space="preserve"> IF(ROW(Tabella2026[[#This Row],[preDEF2]]) - ROW(Tabella2026[[#Headers],[preDEF2]])&lt;=ABS(SUM(Tabella2026[preDEF2])-N_TESSERE),Tabella2026[[#This Row],[preDEF2]]-1,Tabella2026[[#This Row],[preDEF2]])</f>
        <v>242</v>
      </c>
      <c r="V1079" s="21">
        <f>+Tabella2026[[#This Row],[DEF - n. card]]*(PLAFOND/N_TESSERE)</f>
        <v>121000</v>
      </c>
      <c r="W1079" s="18"/>
    </row>
    <row r="1080" spans="2:23" x14ac:dyDescent="0.25">
      <c r="B1080" s="1" t="s">
        <v>2172</v>
      </c>
      <c r="C1080" s="2">
        <v>27005</v>
      </c>
      <c r="D1080" s="1" t="s">
        <v>2173</v>
      </c>
      <c r="E1080" s="1" t="s">
        <v>38</v>
      </c>
      <c r="F1080" s="1" t="s">
        <v>40</v>
      </c>
      <c r="G1080" s="1" t="s">
        <v>1059</v>
      </c>
      <c r="H1080" s="1" t="s">
        <v>15835</v>
      </c>
      <c r="I1080" s="5">
        <v>11038</v>
      </c>
      <c r="J1080" s="5">
        <v>210004684</v>
      </c>
      <c r="K1080" s="3">
        <f>+Tabella2026[[#This Row],[POP_2024]]/SUM(Tabella2026[POP_2024])</f>
        <v>1.8726418929162358E-4</v>
      </c>
      <c r="L1080" s="3">
        <f>+Tabella2026[[#This Row],[INCIDENZA POPOLAZIONE]]*(PLAFOND/2)</f>
        <v>55130.436879312016</v>
      </c>
      <c r="M1080" s="3">
        <f>+IFERROR(Tabella2026[[#This Row],[reddito_2024]]/Tabella2026[[#This Row],[POP_2024]],"")</f>
        <v>19025.610074288819</v>
      </c>
      <c r="N1080" s="3">
        <f>+IF(Tabella2026[[#This Row],[REDDITO COMPLESSIVO PROCAPITE]]&lt;media_aggr_reddito_pc,(media_aggr_reddito_pc-Tabella2026[[#This Row],[REDDITO COMPLESSIVO PROCAPITE]]),0)</f>
        <v>0</v>
      </c>
      <c r="O1080" s="3">
        <f>+Tabella2026[[#This Row],[DIFFERENZA REDDITO INFERIORE ALLA MEDIA DALLA MEDIA]]*Tabella2026[[#This Row],[POP_2024]]</f>
        <v>0</v>
      </c>
      <c r="P1080" s="3">
        <f>+Tabella2026[[#This Row],[POPOLAZIONE PER DIFFERENZA ]]/SUM(Tabella2026[[POPOLAZIONE PER DIFFERENZA ]])</f>
        <v>0</v>
      </c>
      <c r="Q1080" s="3">
        <f>+Tabella2026[[#This Row],[INCIDENZA POPOLAZIONE PER DIFFERENZA]]*(PLAFOND-SUM(Tabella2026[CONTRIBUTO SULLA BASE DELLA POPOLAZIONE]))</f>
        <v>0</v>
      </c>
      <c r="R1080" s="3">
        <f>+Tabella2026[[#This Row],[CONTRIBUTO SULLA BASE DELLA POPOLAZIONE]]+Tabella2026[[#This Row],[CONTRIBUTO SULLA BASE DEL REDDITO]]</f>
        <v>55130.436879312016</v>
      </c>
      <c r="S1080" s="3">
        <f>+Tabella2026[[#This Row],[CONTRIBUTO TOTALE]]/(PLAFOND/N_TESSERE)</f>
        <v>110.26087375862403</v>
      </c>
      <c r="T1080" s="3">
        <f>+MAX(CEILING(Tabella2026[[#This Row],[preDEF1]],1),1)</f>
        <v>111</v>
      </c>
      <c r="U1080" s="9">
        <f xml:space="preserve"> IF(ROW(Tabella2026[[#This Row],[preDEF2]]) - ROW(Tabella2026[[#Headers],[preDEF2]])&lt;=ABS(SUM(Tabella2026[preDEF2])-N_TESSERE),Tabella2026[[#This Row],[preDEF2]]-1,Tabella2026[[#This Row],[preDEF2]])</f>
        <v>110</v>
      </c>
      <c r="V1080" s="21">
        <f>+Tabella2026[[#This Row],[DEF - n. card]]*(PLAFOND/N_TESSERE)</f>
        <v>55000</v>
      </c>
      <c r="W1080" s="18"/>
    </row>
    <row r="1081" spans="2:23" x14ac:dyDescent="0.25">
      <c r="B1081" s="1" t="s">
        <v>2260</v>
      </c>
      <c r="C1081" s="2">
        <v>16133</v>
      </c>
      <c r="D1081" s="1" t="s">
        <v>2261</v>
      </c>
      <c r="E1081" s="1" t="s">
        <v>12</v>
      </c>
      <c r="F1081" s="1" t="s">
        <v>93</v>
      </c>
      <c r="G1081" s="1" t="s">
        <v>1059</v>
      </c>
      <c r="H1081" s="1" t="s">
        <v>15835</v>
      </c>
      <c r="I1081" s="5">
        <v>11025</v>
      </c>
      <c r="J1081" s="5">
        <v>192998051</v>
      </c>
      <c r="K1081" s="3">
        <f>+Tabella2026[[#This Row],[POP_2024]]/SUM(Tabella2026[POP_2024])</f>
        <v>1.8704363896902972E-4</v>
      </c>
      <c r="L1081" s="3">
        <f>+Tabella2026[[#This Row],[INCIDENZA POPOLAZIONE]]*(PLAFOND/2)</f>
        <v>55065.507029753127</v>
      </c>
      <c r="M1081" s="3">
        <f>+IFERROR(Tabella2026[[#This Row],[reddito_2024]]/Tabella2026[[#This Row],[POP_2024]],"")</f>
        <v>17505.49215419501</v>
      </c>
      <c r="N1081" s="3">
        <f>+IF(Tabella2026[[#This Row],[REDDITO COMPLESSIVO PROCAPITE]]&lt;media_aggr_reddito_pc,(media_aggr_reddito_pc-Tabella2026[[#This Row],[REDDITO COMPLESSIVO PROCAPITE]]),0)</f>
        <v>319.57390841373126</v>
      </c>
      <c r="O1081" s="3">
        <f>+Tabella2026[[#This Row],[DIFFERENZA REDDITO INFERIORE ALLA MEDIA DALLA MEDIA]]*Tabella2026[[#This Row],[POP_2024]]</f>
        <v>3523302.3402613872</v>
      </c>
      <c r="P1081" s="3">
        <f>+Tabella2026[[#This Row],[POPOLAZIONE PER DIFFERENZA ]]/SUM(Tabella2026[[POPOLAZIONE PER DIFFERENZA ]])</f>
        <v>3.1258107879712539E-5</v>
      </c>
      <c r="Q1081" s="3">
        <f>+Tabella2026[[#This Row],[INCIDENZA POPOLAZIONE PER DIFFERENZA]]*(PLAFOND-SUM(Tabella2026[CONTRIBUTO SULLA BASE DELLA POPOLAZIONE]))</f>
        <v>9202.3635162064984</v>
      </c>
      <c r="R1081" s="3">
        <f>+Tabella2026[[#This Row],[CONTRIBUTO SULLA BASE DELLA POPOLAZIONE]]+Tabella2026[[#This Row],[CONTRIBUTO SULLA BASE DEL REDDITO]]</f>
        <v>64267.870545959624</v>
      </c>
      <c r="S1081" s="3">
        <f>+Tabella2026[[#This Row],[CONTRIBUTO TOTALE]]/(PLAFOND/N_TESSERE)</f>
        <v>128.53574109191925</v>
      </c>
      <c r="T1081" s="3">
        <f>+MAX(CEILING(Tabella2026[[#This Row],[preDEF1]],1),1)</f>
        <v>129</v>
      </c>
      <c r="U1081" s="9">
        <f xml:space="preserve"> IF(ROW(Tabella2026[[#This Row],[preDEF2]]) - ROW(Tabella2026[[#Headers],[preDEF2]])&lt;=ABS(SUM(Tabella2026[preDEF2])-N_TESSERE),Tabella2026[[#This Row],[preDEF2]]-1,Tabella2026[[#This Row],[preDEF2]])</f>
        <v>128</v>
      </c>
      <c r="V1081" s="21">
        <f>+Tabella2026[[#This Row],[DEF - n. card]]*(PLAFOND/N_TESSERE)</f>
        <v>64000</v>
      </c>
      <c r="W1081" s="18"/>
    </row>
    <row r="1082" spans="2:23" x14ac:dyDescent="0.25">
      <c r="B1082" s="1" t="s">
        <v>2170</v>
      </c>
      <c r="C1082" s="2">
        <v>9029</v>
      </c>
      <c r="D1082" s="1" t="s">
        <v>2171</v>
      </c>
      <c r="E1082" s="1" t="s">
        <v>24</v>
      </c>
      <c r="F1082" s="1" t="s">
        <v>246</v>
      </c>
      <c r="G1082" s="1" t="s">
        <v>1059</v>
      </c>
      <c r="H1082" s="1" t="s">
        <v>15835</v>
      </c>
      <c r="I1082" s="5">
        <v>11012</v>
      </c>
      <c r="J1082" s="5">
        <v>204722327</v>
      </c>
      <c r="K1082" s="3">
        <f>+Tabella2026[[#This Row],[POP_2024]]/SUM(Tabella2026[POP_2024])</f>
        <v>1.8682308864643584E-4</v>
      </c>
      <c r="L1082" s="3">
        <f>+Tabella2026[[#This Row],[INCIDENZA POPOLAZIONE]]*(PLAFOND/2)</f>
        <v>55000.577180194225</v>
      </c>
      <c r="M1082" s="3">
        <f>+IFERROR(Tabella2026[[#This Row],[reddito_2024]]/Tabella2026[[#This Row],[POP_2024]],"")</f>
        <v>18590.839720305121</v>
      </c>
      <c r="N1082" s="3">
        <f>+IF(Tabella2026[[#This Row],[REDDITO COMPLESSIVO PROCAPITE]]&lt;media_aggr_reddito_pc,(media_aggr_reddito_pc-Tabella2026[[#This Row],[REDDITO COMPLESSIVO PROCAPITE]]),0)</f>
        <v>0</v>
      </c>
      <c r="O1082" s="3">
        <f>+Tabella2026[[#This Row],[DIFFERENZA REDDITO INFERIORE ALLA MEDIA DALLA MEDIA]]*Tabella2026[[#This Row],[POP_2024]]</f>
        <v>0</v>
      </c>
      <c r="P1082" s="3">
        <f>+Tabella2026[[#This Row],[POPOLAZIONE PER DIFFERENZA ]]/SUM(Tabella2026[[POPOLAZIONE PER DIFFERENZA ]])</f>
        <v>0</v>
      </c>
      <c r="Q1082" s="3">
        <f>+Tabella2026[[#This Row],[INCIDENZA POPOLAZIONE PER DIFFERENZA]]*(PLAFOND-SUM(Tabella2026[CONTRIBUTO SULLA BASE DELLA POPOLAZIONE]))</f>
        <v>0</v>
      </c>
      <c r="R1082" s="3">
        <f>+Tabella2026[[#This Row],[CONTRIBUTO SULLA BASE DELLA POPOLAZIONE]]+Tabella2026[[#This Row],[CONTRIBUTO SULLA BASE DEL REDDITO]]</f>
        <v>55000.577180194225</v>
      </c>
      <c r="S1082" s="3">
        <f>+Tabella2026[[#This Row],[CONTRIBUTO TOTALE]]/(PLAFOND/N_TESSERE)</f>
        <v>110.00115436038845</v>
      </c>
      <c r="T1082" s="3">
        <f>+MAX(CEILING(Tabella2026[[#This Row],[preDEF1]],1),1)</f>
        <v>111</v>
      </c>
      <c r="U1082" s="9">
        <f xml:space="preserve"> IF(ROW(Tabella2026[[#This Row],[preDEF2]]) - ROW(Tabella2026[[#Headers],[preDEF2]])&lt;=ABS(SUM(Tabella2026[preDEF2])-N_TESSERE),Tabella2026[[#This Row],[preDEF2]]-1,Tabella2026[[#This Row],[preDEF2]])</f>
        <v>110</v>
      </c>
      <c r="V1082" s="21">
        <f>+Tabella2026[[#This Row],[DEF - n. card]]*(PLAFOND/N_TESSERE)</f>
        <v>55000</v>
      </c>
      <c r="W1082" s="18"/>
    </row>
    <row r="1083" spans="2:23" x14ac:dyDescent="0.25">
      <c r="B1083" s="1" t="s">
        <v>2092</v>
      </c>
      <c r="C1083" s="2">
        <v>71033</v>
      </c>
      <c r="D1083" s="1" t="s">
        <v>2093</v>
      </c>
      <c r="E1083" s="1" t="s">
        <v>33</v>
      </c>
      <c r="F1083" s="1" t="s">
        <v>78</v>
      </c>
      <c r="G1083" s="1" t="s">
        <v>1059</v>
      </c>
      <c r="H1083" s="1" t="s">
        <v>15836</v>
      </c>
      <c r="I1083" s="5">
        <v>11006</v>
      </c>
      <c r="J1083" s="5">
        <v>138529635</v>
      </c>
      <c r="K1083" s="3">
        <f>+Tabella2026[[#This Row],[POP_2024]]/SUM(Tabella2026[POP_2024])</f>
        <v>1.8672129618985407E-4</v>
      </c>
      <c r="L1083" s="3">
        <f>+Tabella2026[[#This Row],[INCIDENZA POPOLAZIONE]]*(PLAFOND/2)</f>
        <v>54970.609557320895</v>
      </c>
      <c r="M1083" s="3">
        <f>+IFERROR(Tabella2026[[#This Row],[reddito_2024]]/Tabella2026[[#This Row],[POP_2024]],"")</f>
        <v>12586.737688533527</v>
      </c>
      <c r="N1083" s="3">
        <f>+IF(Tabella2026[[#This Row],[REDDITO COMPLESSIVO PROCAPITE]]&lt;media_aggr_reddito_pc,(media_aggr_reddito_pc-Tabella2026[[#This Row],[REDDITO COMPLESSIVO PROCAPITE]]),0)</f>
        <v>5238.328374075214</v>
      </c>
      <c r="O1083" s="3">
        <f>+Tabella2026[[#This Row],[DIFFERENZA REDDITO INFERIORE ALLA MEDIA DALLA MEDIA]]*Tabella2026[[#This Row],[POP_2024]]</f>
        <v>57653042.085071802</v>
      </c>
      <c r="P1083" s="3">
        <f>+Tabella2026[[#This Row],[POPOLAZIONE PER DIFFERENZA ]]/SUM(Tabella2026[[POPOLAZIONE PER DIFFERENZA ]])</f>
        <v>5.1148747256106475E-4</v>
      </c>
      <c r="Q1083" s="3">
        <f>+Tabella2026[[#This Row],[INCIDENZA POPOLAZIONE PER DIFFERENZA]]*(PLAFOND-SUM(Tabella2026[CONTRIBUTO SULLA BASE DELLA POPOLAZIONE]))</f>
        <v>150581.52830637366</v>
      </c>
      <c r="R1083" s="3">
        <f>+Tabella2026[[#This Row],[CONTRIBUTO SULLA BASE DELLA POPOLAZIONE]]+Tabella2026[[#This Row],[CONTRIBUTO SULLA BASE DEL REDDITO]]</f>
        <v>205552.13786369454</v>
      </c>
      <c r="S1083" s="3">
        <f>+Tabella2026[[#This Row],[CONTRIBUTO TOTALE]]/(PLAFOND/N_TESSERE)</f>
        <v>411.10427572738911</v>
      </c>
      <c r="T1083" s="3">
        <f>+MAX(CEILING(Tabella2026[[#This Row],[preDEF1]],1),1)</f>
        <v>412</v>
      </c>
      <c r="U1083" s="9">
        <f xml:space="preserve"> IF(ROW(Tabella2026[[#This Row],[preDEF2]]) - ROW(Tabella2026[[#Headers],[preDEF2]])&lt;=ABS(SUM(Tabella2026[preDEF2])-N_TESSERE),Tabella2026[[#This Row],[preDEF2]]-1,Tabella2026[[#This Row],[preDEF2]])</f>
        <v>411</v>
      </c>
      <c r="V1083" s="21">
        <f>+Tabella2026[[#This Row],[DEF - n. card]]*(PLAFOND/N_TESSERE)</f>
        <v>205500</v>
      </c>
      <c r="W1083" s="18"/>
    </row>
    <row r="1084" spans="2:23" x14ac:dyDescent="0.25">
      <c r="B1084" s="1" t="s">
        <v>2120</v>
      </c>
      <c r="C1084" s="2">
        <v>68027</v>
      </c>
      <c r="D1084" s="1" t="s">
        <v>2121</v>
      </c>
      <c r="E1084" s="1" t="s">
        <v>96</v>
      </c>
      <c r="F1084" s="1" t="s">
        <v>95</v>
      </c>
      <c r="G1084" s="1" t="s">
        <v>1059</v>
      </c>
      <c r="H1084" s="1" t="s">
        <v>15836</v>
      </c>
      <c r="I1084" s="5">
        <v>11005</v>
      </c>
      <c r="J1084" s="5">
        <v>175271248</v>
      </c>
      <c r="K1084" s="3">
        <f>+Tabella2026[[#This Row],[POP_2024]]/SUM(Tabella2026[POP_2024])</f>
        <v>1.8670433078042377E-4</v>
      </c>
      <c r="L1084" s="3">
        <f>+Tabella2026[[#This Row],[INCIDENZA POPOLAZIONE]]*(PLAFOND/2)</f>
        <v>54965.614953508673</v>
      </c>
      <c r="M1084" s="3">
        <f>+IFERROR(Tabella2026[[#This Row],[reddito_2024]]/Tabella2026[[#This Row],[POP_2024]],"")</f>
        <v>15926.51049522944</v>
      </c>
      <c r="N1084" s="3">
        <f>+IF(Tabella2026[[#This Row],[REDDITO COMPLESSIVO PROCAPITE]]&lt;media_aggr_reddito_pc,(media_aggr_reddito_pc-Tabella2026[[#This Row],[REDDITO COMPLESSIVO PROCAPITE]]),0)</f>
        <v>1898.5555673793006</v>
      </c>
      <c r="O1084" s="3">
        <f>+Tabella2026[[#This Row],[DIFFERENZA REDDITO INFERIORE ALLA MEDIA DALLA MEDIA]]*Tabella2026[[#This Row],[POP_2024]]</f>
        <v>20893604.019009203</v>
      </c>
      <c r="P1084" s="3">
        <f>+Tabella2026[[#This Row],[POPOLAZIONE PER DIFFERENZA ]]/SUM(Tabella2026[[POPOLAZIONE PER DIFFERENZA ]])</f>
        <v>1.8536431601658495E-4</v>
      </c>
      <c r="Q1084" s="3">
        <f>+Tabella2026[[#This Row],[INCIDENZA POPOLAZIONE PER DIFFERENZA]]*(PLAFOND-SUM(Tabella2026[CONTRIBUTO SULLA BASE DELLA POPOLAZIONE]))</f>
        <v>54571.115612045818</v>
      </c>
      <c r="R1084" s="3">
        <f>+Tabella2026[[#This Row],[CONTRIBUTO SULLA BASE DELLA POPOLAZIONE]]+Tabella2026[[#This Row],[CONTRIBUTO SULLA BASE DEL REDDITO]]</f>
        <v>109536.73056555449</v>
      </c>
      <c r="S1084" s="3">
        <f>+Tabella2026[[#This Row],[CONTRIBUTO TOTALE]]/(PLAFOND/N_TESSERE)</f>
        <v>219.07346113110899</v>
      </c>
      <c r="T1084" s="3">
        <f>+MAX(CEILING(Tabella2026[[#This Row],[preDEF1]],1),1)</f>
        <v>220</v>
      </c>
      <c r="U1084" s="9">
        <f xml:space="preserve"> IF(ROW(Tabella2026[[#This Row],[preDEF2]]) - ROW(Tabella2026[[#Headers],[preDEF2]])&lt;=ABS(SUM(Tabella2026[preDEF2])-N_TESSERE),Tabella2026[[#This Row],[preDEF2]]-1,Tabella2026[[#This Row],[preDEF2]])</f>
        <v>219</v>
      </c>
      <c r="V1084" s="21">
        <f>+Tabella2026[[#This Row],[DEF - n. card]]*(PLAFOND/N_TESSERE)</f>
        <v>109500</v>
      </c>
      <c r="W1084" s="18"/>
    </row>
    <row r="1085" spans="2:23" x14ac:dyDescent="0.25">
      <c r="B1085" s="1" t="s">
        <v>2210</v>
      </c>
      <c r="C1085" s="2">
        <v>68011</v>
      </c>
      <c r="D1085" s="1" t="s">
        <v>2211</v>
      </c>
      <c r="E1085" s="1" t="s">
        <v>96</v>
      </c>
      <c r="F1085" s="1" t="s">
        <v>95</v>
      </c>
      <c r="G1085" s="1" t="s">
        <v>1059</v>
      </c>
      <c r="H1085" s="1" t="s">
        <v>15836</v>
      </c>
      <c r="I1085" s="5">
        <v>10989</v>
      </c>
      <c r="J1085" s="5">
        <v>155965646</v>
      </c>
      <c r="K1085" s="3">
        <f>+Tabella2026[[#This Row],[POP_2024]]/SUM(Tabella2026[POP_2024])</f>
        <v>1.86432884229539E-4</v>
      </c>
      <c r="L1085" s="3">
        <f>+Tabella2026[[#This Row],[INCIDENZA POPOLAZIONE]]*(PLAFOND/2)</f>
        <v>54885.701292513113</v>
      </c>
      <c r="M1085" s="3">
        <f>+IFERROR(Tabella2026[[#This Row],[reddito_2024]]/Tabella2026[[#This Row],[POP_2024]],"")</f>
        <v>14192.887978887979</v>
      </c>
      <c r="N1085" s="3">
        <f>+IF(Tabella2026[[#This Row],[REDDITO COMPLESSIVO PROCAPITE]]&lt;media_aggr_reddito_pc,(media_aggr_reddito_pc-Tabella2026[[#This Row],[REDDITO COMPLESSIVO PROCAPITE]]),0)</f>
        <v>3632.1780837207625</v>
      </c>
      <c r="O1085" s="3">
        <f>+Tabella2026[[#This Row],[DIFFERENZA REDDITO INFERIORE ALLA MEDIA DALLA MEDIA]]*Tabella2026[[#This Row],[POP_2024]]</f>
        <v>39914004.962007463</v>
      </c>
      <c r="P1085" s="3">
        <f>+Tabella2026[[#This Row],[POPOLAZIONE PER DIFFERENZA ]]/SUM(Tabella2026[[POPOLAZIONE PER DIFFERENZA ]])</f>
        <v>3.5410990954618194E-4</v>
      </c>
      <c r="Q1085" s="3">
        <f>+Tabella2026[[#This Row],[INCIDENZA POPOLAZIONE PER DIFFERENZA]]*(PLAFOND-SUM(Tabella2026[CONTRIBUTO SULLA BASE DELLA POPOLAZIONE]))</f>
        <v>104249.69178796423</v>
      </c>
      <c r="R1085" s="3">
        <f>+Tabella2026[[#This Row],[CONTRIBUTO SULLA BASE DELLA POPOLAZIONE]]+Tabella2026[[#This Row],[CONTRIBUTO SULLA BASE DEL REDDITO]]</f>
        <v>159135.39308047734</v>
      </c>
      <c r="S1085" s="3">
        <f>+Tabella2026[[#This Row],[CONTRIBUTO TOTALE]]/(PLAFOND/N_TESSERE)</f>
        <v>318.27078616095469</v>
      </c>
      <c r="T1085" s="3">
        <f>+MAX(CEILING(Tabella2026[[#This Row],[preDEF1]],1),1)</f>
        <v>319</v>
      </c>
      <c r="U1085" s="9">
        <f xml:space="preserve"> IF(ROW(Tabella2026[[#This Row],[preDEF2]]) - ROW(Tabella2026[[#Headers],[preDEF2]])&lt;=ABS(SUM(Tabella2026[preDEF2])-N_TESSERE),Tabella2026[[#This Row],[preDEF2]]-1,Tabella2026[[#This Row],[preDEF2]])</f>
        <v>318</v>
      </c>
      <c r="V1085" s="21">
        <f>+Tabella2026[[#This Row],[DEF - n. card]]*(PLAFOND/N_TESSERE)</f>
        <v>159000</v>
      </c>
      <c r="W1085" s="18"/>
    </row>
    <row r="1086" spans="2:23" x14ac:dyDescent="0.25">
      <c r="B1086" s="1" t="s">
        <v>2258</v>
      </c>
      <c r="C1086" s="2">
        <v>58018</v>
      </c>
      <c r="D1086" s="1" t="s">
        <v>2259</v>
      </c>
      <c r="E1086" s="1" t="s">
        <v>8</v>
      </c>
      <c r="F1086" s="1" t="s">
        <v>7</v>
      </c>
      <c r="G1086" s="1" t="s">
        <v>1059</v>
      </c>
      <c r="H1086" s="1" t="s">
        <v>15834</v>
      </c>
      <c r="I1086" s="5">
        <v>10980</v>
      </c>
      <c r="J1086" s="5">
        <v>162786188</v>
      </c>
      <c r="K1086" s="3">
        <f>+Tabella2026[[#This Row],[POP_2024]]/SUM(Tabella2026[POP_2024])</f>
        <v>1.8628019554466633E-4</v>
      </c>
      <c r="L1086" s="3">
        <f>+Tabella2026[[#This Row],[INCIDENZA POPOLAZIONE]]*(PLAFOND/2)</f>
        <v>54840.749858203111</v>
      </c>
      <c r="M1086" s="3">
        <f>+IFERROR(Tabella2026[[#This Row],[reddito_2024]]/Tabella2026[[#This Row],[POP_2024]],"")</f>
        <v>14825.700182149363</v>
      </c>
      <c r="N1086" s="3">
        <f>+IF(Tabella2026[[#This Row],[REDDITO COMPLESSIVO PROCAPITE]]&lt;media_aggr_reddito_pc,(media_aggr_reddito_pc-Tabella2026[[#This Row],[REDDITO COMPLESSIVO PROCAPITE]]),0)</f>
        <v>2999.3658804593779</v>
      </c>
      <c r="O1086" s="3">
        <f>+Tabella2026[[#This Row],[DIFFERENZA REDDITO INFERIORE ALLA MEDIA DALLA MEDIA]]*Tabella2026[[#This Row],[POP_2024]]</f>
        <v>32933037.367443968</v>
      </c>
      <c r="P1086" s="3">
        <f>+Tabella2026[[#This Row],[POPOLAZIONE PER DIFFERENZA ]]/SUM(Tabella2026[[POPOLAZIONE PER DIFFERENZA ]])</f>
        <v>2.9217601426785209E-4</v>
      </c>
      <c r="Q1086" s="3">
        <f>+Tabella2026[[#This Row],[INCIDENZA POPOLAZIONE PER DIFFERENZA]]*(PLAFOND-SUM(Tabella2026[CONTRIBUTO SULLA BASE DELLA POPOLAZIONE]))</f>
        <v>86016.399468445306</v>
      </c>
      <c r="R1086" s="3">
        <f>+Tabella2026[[#This Row],[CONTRIBUTO SULLA BASE DELLA POPOLAZIONE]]+Tabella2026[[#This Row],[CONTRIBUTO SULLA BASE DEL REDDITO]]</f>
        <v>140857.14932664842</v>
      </c>
      <c r="S1086" s="3">
        <f>+Tabella2026[[#This Row],[CONTRIBUTO TOTALE]]/(PLAFOND/N_TESSERE)</f>
        <v>281.71429865329685</v>
      </c>
      <c r="T1086" s="3">
        <f>+MAX(CEILING(Tabella2026[[#This Row],[preDEF1]],1),1)</f>
        <v>282</v>
      </c>
      <c r="U1086" s="9">
        <f xml:space="preserve"> IF(ROW(Tabella2026[[#This Row],[preDEF2]]) - ROW(Tabella2026[[#Headers],[preDEF2]])&lt;=ABS(SUM(Tabella2026[preDEF2])-N_TESSERE),Tabella2026[[#This Row],[preDEF2]]-1,Tabella2026[[#This Row],[preDEF2]])</f>
        <v>281</v>
      </c>
      <c r="V1086" s="21">
        <f>+Tabella2026[[#This Row],[DEF - n. card]]*(PLAFOND/N_TESSERE)</f>
        <v>140500</v>
      </c>
      <c r="W1086" s="18"/>
    </row>
    <row r="1087" spans="2:23" x14ac:dyDescent="0.25">
      <c r="B1087" s="1" t="s">
        <v>2196</v>
      </c>
      <c r="C1087" s="2">
        <v>116017</v>
      </c>
      <c r="D1087" s="1" t="s">
        <v>2197</v>
      </c>
      <c r="E1087" s="1" t="s">
        <v>76</v>
      </c>
      <c r="F1087" s="1" t="s">
        <v>15840</v>
      </c>
      <c r="G1087" s="1" t="s">
        <v>1059</v>
      </c>
      <c r="H1087" s="1" t="s">
        <v>15836</v>
      </c>
      <c r="I1087" s="5">
        <v>10978</v>
      </c>
      <c r="J1087" s="5">
        <v>170839105</v>
      </c>
      <c r="K1087" s="3">
        <f>+Tabella2026[[#This Row],[POP_2024]]/SUM(Tabella2026[POP_2024])</f>
        <v>1.8624626472580572E-4</v>
      </c>
      <c r="L1087" s="3">
        <f>+Tabella2026[[#This Row],[INCIDENZA POPOLAZIONE]]*(PLAFOND/2)</f>
        <v>54830.760650578661</v>
      </c>
      <c r="M1087" s="3">
        <f>+IFERROR(Tabella2026[[#This Row],[reddito_2024]]/Tabella2026[[#This Row],[POP_2024]],"")</f>
        <v>15561.951630533795</v>
      </c>
      <c r="N1087" s="3">
        <f>+IF(Tabella2026[[#This Row],[REDDITO COMPLESSIVO PROCAPITE]]&lt;media_aggr_reddito_pc,(media_aggr_reddito_pc-Tabella2026[[#This Row],[REDDITO COMPLESSIVO PROCAPITE]]),0)</f>
        <v>2263.1144320749463</v>
      </c>
      <c r="O1087" s="3">
        <f>+Tabella2026[[#This Row],[DIFFERENZA REDDITO INFERIORE ALLA MEDIA DALLA MEDIA]]*Tabella2026[[#This Row],[POP_2024]]</f>
        <v>24844470.235318761</v>
      </c>
      <c r="P1087" s="3">
        <f>+Tabella2026[[#This Row],[POPOLAZIONE PER DIFFERENZA ]]/SUM(Tabella2026[[POPOLAZIONE PER DIFFERENZA ]])</f>
        <v>2.204156940934814E-4</v>
      </c>
      <c r="Q1087" s="3">
        <f>+Tabella2026[[#This Row],[INCIDENZA POPOLAZIONE PER DIFFERENZA]]*(PLAFOND-SUM(Tabella2026[CONTRIBUTO SULLA BASE DELLA POPOLAZIONE]))</f>
        <v>64890.21502935062</v>
      </c>
      <c r="R1087" s="3">
        <f>+Tabella2026[[#This Row],[CONTRIBUTO SULLA BASE DELLA POPOLAZIONE]]+Tabella2026[[#This Row],[CONTRIBUTO SULLA BASE DEL REDDITO]]</f>
        <v>119720.97567992928</v>
      </c>
      <c r="S1087" s="3">
        <f>+Tabella2026[[#This Row],[CONTRIBUTO TOTALE]]/(PLAFOND/N_TESSERE)</f>
        <v>239.44195135985856</v>
      </c>
      <c r="T1087" s="3">
        <f>+MAX(CEILING(Tabella2026[[#This Row],[preDEF1]],1),1)</f>
        <v>240</v>
      </c>
      <c r="U1087" s="9">
        <f xml:space="preserve"> IF(ROW(Tabella2026[[#This Row],[preDEF2]]) - ROW(Tabella2026[[#Headers],[preDEF2]])&lt;=ABS(SUM(Tabella2026[preDEF2])-N_TESSERE),Tabella2026[[#This Row],[preDEF2]]-1,Tabella2026[[#This Row],[preDEF2]])</f>
        <v>239</v>
      </c>
      <c r="V1087" s="21">
        <f>+Tabella2026[[#This Row],[DEF - n. card]]*(PLAFOND/N_TESSERE)</f>
        <v>119500</v>
      </c>
      <c r="W1087" s="18"/>
    </row>
    <row r="1088" spans="2:23" x14ac:dyDescent="0.25">
      <c r="B1088" s="1" t="s">
        <v>2244</v>
      </c>
      <c r="C1088" s="2">
        <v>108053</v>
      </c>
      <c r="D1088" s="1" t="s">
        <v>2245</v>
      </c>
      <c r="E1088" s="1" t="s">
        <v>12</v>
      </c>
      <c r="F1088" s="1" t="s">
        <v>91</v>
      </c>
      <c r="G1088" s="1" t="s">
        <v>1059</v>
      </c>
      <c r="H1088" s="1" t="s">
        <v>15835</v>
      </c>
      <c r="I1088" s="5">
        <v>10976</v>
      </c>
      <c r="J1088" s="5">
        <v>222391971</v>
      </c>
      <c r="K1088" s="3">
        <f>+Tabella2026[[#This Row],[POP_2024]]/SUM(Tabella2026[POP_2024])</f>
        <v>1.8621233390694514E-4</v>
      </c>
      <c r="L1088" s="3">
        <f>+Tabella2026[[#This Row],[INCIDENZA POPOLAZIONE]]*(PLAFOND/2)</f>
        <v>54820.771442954217</v>
      </c>
      <c r="M1088" s="3">
        <f>+IFERROR(Tabella2026[[#This Row],[reddito_2024]]/Tabella2026[[#This Row],[POP_2024]],"")</f>
        <v>20261.659165451896</v>
      </c>
      <c r="N1088" s="3">
        <f>+IF(Tabella2026[[#This Row],[REDDITO COMPLESSIVO PROCAPITE]]&lt;media_aggr_reddito_pc,(media_aggr_reddito_pc-Tabella2026[[#This Row],[REDDITO COMPLESSIVO PROCAPITE]]),0)</f>
        <v>0</v>
      </c>
      <c r="O1088" s="3">
        <f>+Tabella2026[[#This Row],[DIFFERENZA REDDITO INFERIORE ALLA MEDIA DALLA MEDIA]]*Tabella2026[[#This Row],[POP_2024]]</f>
        <v>0</v>
      </c>
      <c r="P1088" s="3">
        <f>+Tabella2026[[#This Row],[POPOLAZIONE PER DIFFERENZA ]]/SUM(Tabella2026[[POPOLAZIONE PER DIFFERENZA ]])</f>
        <v>0</v>
      </c>
      <c r="Q1088" s="3">
        <f>+Tabella2026[[#This Row],[INCIDENZA POPOLAZIONE PER DIFFERENZA]]*(PLAFOND-SUM(Tabella2026[CONTRIBUTO SULLA BASE DELLA POPOLAZIONE]))</f>
        <v>0</v>
      </c>
      <c r="R1088" s="3">
        <f>+Tabella2026[[#This Row],[CONTRIBUTO SULLA BASE DELLA POPOLAZIONE]]+Tabella2026[[#This Row],[CONTRIBUTO SULLA BASE DEL REDDITO]]</f>
        <v>54820.771442954217</v>
      </c>
      <c r="S1088" s="3">
        <f>+Tabella2026[[#This Row],[CONTRIBUTO TOTALE]]/(PLAFOND/N_TESSERE)</f>
        <v>109.64154288590844</v>
      </c>
      <c r="T1088" s="3">
        <f>+MAX(CEILING(Tabella2026[[#This Row],[preDEF1]],1),1)</f>
        <v>110</v>
      </c>
      <c r="U1088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1088" s="21">
        <f>+Tabella2026[[#This Row],[DEF - n. card]]*(PLAFOND/N_TESSERE)</f>
        <v>54500</v>
      </c>
      <c r="W1088" s="18"/>
    </row>
    <row r="1089" spans="2:23" x14ac:dyDescent="0.25">
      <c r="B1089" s="1" t="s">
        <v>2268</v>
      </c>
      <c r="C1089" s="2">
        <v>12130</v>
      </c>
      <c r="D1089" s="1" t="s">
        <v>2269</v>
      </c>
      <c r="E1089" s="1" t="s">
        <v>12</v>
      </c>
      <c r="F1089" s="1" t="s">
        <v>157</v>
      </c>
      <c r="G1089" s="1" t="s">
        <v>1059</v>
      </c>
      <c r="H1089" s="1" t="s">
        <v>15835</v>
      </c>
      <c r="I1089" s="5">
        <v>10964</v>
      </c>
      <c r="J1089" s="5">
        <v>238125607</v>
      </c>
      <c r="K1089" s="3">
        <f>+Tabella2026[[#This Row],[POP_2024]]/SUM(Tabella2026[POP_2024])</f>
        <v>1.8600874899378156E-4</v>
      </c>
      <c r="L1089" s="3">
        <f>+Tabella2026[[#This Row],[INCIDENZA POPOLAZIONE]]*(PLAFOND/2)</f>
        <v>54760.836197207544</v>
      </c>
      <c r="M1089" s="3">
        <f>+IFERROR(Tabella2026[[#This Row],[reddito_2024]]/Tabella2026[[#This Row],[POP_2024]],"")</f>
        <v>21718.862367748996</v>
      </c>
      <c r="N1089" s="3">
        <f>+IF(Tabella2026[[#This Row],[REDDITO COMPLESSIVO PROCAPITE]]&lt;media_aggr_reddito_pc,(media_aggr_reddito_pc-Tabella2026[[#This Row],[REDDITO COMPLESSIVO PROCAPITE]]),0)</f>
        <v>0</v>
      </c>
      <c r="O1089" s="3">
        <f>+Tabella2026[[#This Row],[DIFFERENZA REDDITO INFERIORE ALLA MEDIA DALLA MEDIA]]*Tabella2026[[#This Row],[POP_2024]]</f>
        <v>0</v>
      </c>
      <c r="P1089" s="3">
        <f>+Tabella2026[[#This Row],[POPOLAZIONE PER DIFFERENZA ]]/SUM(Tabella2026[[POPOLAZIONE PER DIFFERENZA ]])</f>
        <v>0</v>
      </c>
      <c r="Q1089" s="3">
        <f>+Tabella2026[[#This Row],[INCIDENZA POPOLAZIONE PER DIFFERENZA]]*(PLAFOND-SUM(Tabella2026[CONTRIBUTO SULLA BASE DELLA POPOLAZIONE]))</f>
        <v>0</v>
      </c>
      <c r="R1089" s="3">
        <f>+Tabella2026[[#This Row],[CONTRIBUTO SULLA BASE DELLA POPOLAZIONE]]+Tabella2026[[#This Row],[CONTRIBUTO SULLA BASE DEL REDDITO]]</f>
        <v>54760.836197207544</v>
      </c>
      <c r="S1089" s="3">
        <f>+Tabella2026[[#This Row],[CONTRIBUTO TOTALE]]/(PLAFOND/N_TESSERE)</f>
        <v>109.52167239441509</v>
      </c>
      <c r="T1089" s="3">
        <f>+MAX(CEILING(Tabella2026[[#This Row],[preDEF1]],1),1)</f>
        <v>110</v>
      </c>
      <c r="U1089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1089" s="21">
        <f>+Tabella2026[[#This Row],[DEF - n. card]]*(PLAFOND/N_TESSERE)</f>
        <v>54500</v>
      </c>
      <c r="W1089" s="18"/>
    </row>
    <row r="1090" spans="2:23" x14ac:dyDescent="0.25">
      <c r="B1090" s="1" t="s">
        <v>2208</v>
      </c>
      <c r="C1090" s="2">
        <v>12120</v>
      </c>
      <c r="D1090" s="1" t="s">
        <v>2209</v>
      </c>
      <c r="E1090" s="1" t="s">
        <v>12</v>
      </c>
      <c r="F1090" s="1" t="s">
        <v>157</v>
      </c>
      <c r="G1090" s="1" t="s">
        <v>1059</v>
      </c>
      <c r="H1090" s="1" t="s">
        <v>15835</v>
      </c>
      <c r="I1090" s="5">
        <v>10957</v>
      </c>
      <c r="J1090" s="5">
        <v>246609583</v>
      </c>
      <c r="K1090" s="3">
        <f>+Tabella2026[[#This Row],[POP_2024]]/SUM(Tabella2026[POP_2024])</f>
        <v>1.8588999112776949E-4</v>
      </c>
      <c r="L1090" s="3">
        <f>+Tabella2026[[#This Row],[INCIDENZA POPOLAZIONE]]*(PLAFOND/2)</f>
        <v>54725.873970521992</v>
      </c>
      <c r="M1090" s="3">
        <f>+IFERROR(Tabella2026[[#This Row],[reddito_2024]]/Tabella2026[[#This Row],[POP_2024]],"")</f>
        <v>22507.035046089259</v>
      </c>
      <c r="N1090" s="3">
        <f>+IF(Tabella2026[[#This Row],[REDDITO COMPLESSIVO PROCAPITE]]&lt;media_aggr_reddito_pc,(media_aggr_reddito_pc-Tabella2026[[#This Row],[REDDITO COMPLESSIVO PROCAPITE]]),0)</f>
        <v>0</v>
      </c>
      <c r="O1090" s="3">
        <f>+Tabella2026[[#This Row],[DIFFERENZA REDDITO INFERIORE ALLA MEDIA DALLA MEDIA]]*Tabella2026[[#This Row],[POP_2024]]</f>
        <v>0</v>
      </c>
      <c r="P1090" s="3">
        <f>+Tabella2026[[#This Row],[POPOLAZIONE PER DIFFERENZA ]]/SUM(Tabella2026[[POPOLAZIONE PER DIFFERENZA ]])</f>
        <v>0</v>
      </c>
      <c r="Q1090" s="3">
        <f>+Tabella2026[[#This Row],[INCIDENZA POPOLAZIONE PER DIFFERENZA]]*(PLAFOND-SUM(Tabella2026[CONTRIBUTO SULLA BASE DELLA POPOLAZIONE]))</f>
        <v>0</v>
      </c>
      <c r="R1090" s="3">
        <f>+Tabella2026[[#This Row],[CONTRIBUTO SULLA BASE DELLA POPOLAZIONE]]+Tabella2026[[#This Row],[CONTRIBUTO SULLA BASE DEL REDDITO]]</f>
        <v>54725.873970521992</v>
      </c>
      <c r="S1090" s="3">
        <f>+Tabella2026[[#This Row],[CONTRIBUTO TOTALE]]/(PLAFOND/N_TESSERE)</f>
        <v>109.45174794104399</v>
      </c>
      <c r="T1090" s="3">
        <f>+MAX(CEILING(Tabella2026[[#This Row],[preDEF1]],1),1)</f>
        <v>110</v>
      </c>
      <c r="U1090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1090" s="21">
        <f>+Tabella2026[[#This Row],[DEF - n. card]]*(PLAFOND/N_TESSERE)</f>
        <v>54500</v>
      </c>
      <c r="W1090" s="18"/>
    </row>
    <row r="1091" spans="2:23" x14ac:dyDescent="0.25">
      <c r="B1091" s="1" t="s">
        <v>2222</v>
      </c>
      <c r="C1091" s="2">
        <v>26068</v>
      </c>
      <c r="D1091" s="1" t="s">
        <v>2223</v>
      </c>
      <c r="E1091" s="1" t="s">
        <v>38</v>
      </c>
      <c r="F1091" s="1" t="s">
        <v>150</v>
      </c>
      <c r="G1091" s="1" t="s">
        <v>1059</v>
      </c>
      <c r="H1091" s="1" t="s">
        <v>15835</v>
      </c>
      <c r="I1091" s="5">
        <v>10956</v>
      </c>
      <c r="J1091" s="5">
        <v>208897064</v>
      </c>
      <c r="K1091" s="3">
        <f>+Tabella2026[[#This Row],[POP_2024]]/SUM(Tabella2026[POP_2024])</f>
        <v>1.8587302571833919E-4</v>
      </c>
      <c r="L1091" s="3">
        <f>+Tabella2026[[#This Row],[INCIDENZA POPOLAZIONE]]*(PLAFOND/2)</f>
        <v>54720.879366709771</v>
      </c>
      <c r="M1091" s="3">
        <f>+IFERROR(Tabella2026[[#This Row],[reddito_2024]]/Tabella2026[[#This Row],[POP_2024]],"")</f>
        <v>19066.909821102592</v>
      </c>
      <c r="N1091" s="3">
        <f>+IF(Tabella2026[[#This Row],[REDDITO COMPLESSIVO PROCAPITE]]&lt;media_aggr_reddito_pc,(media_aggr_reddito_pc-Tabella2026[[#This Row],[REDDITO COMPLESSIVO PROCAPITE]]),0)</f>
        <v>0</v>
      </c>
      <c r="O1091" s="3">
        <f>+Tabella2026[[#This Row],[DIFFERENZA REDDITO INFERIORE ALLA MEDIA DALLA MEDIA]]*Tabella2026[[#This Row],[POP_2024]]</f>
        <v>0</v>
      </c>
      <c r="P1091" s="3">
        <f>+Tabella2026[[#This Row],[POPOLAZIONE PER DIFFERENZA ]]/SUM(Tabella2026[[POPOLAZIONE PER DIFFERENZA ]])</f>
        <v>0</v>
      </c>
      <c r="Q1091" s="3">
        <f>+Tabella2026[[#This Row],[INCIDENZA POPOLAZIONE PER DIFFERENZA]]*(PLAFOND-SUM(Tabella2026[CONTRIBUTO SULLA BASE DELLA POPOLAZIONE]))</f>
        <v>0</v>
      </c>
      <c r="R1091" s="3">
        <f>+Tabella2026[[#This Row],[CONTRIBUTO SULLA BASE DELLA POPOLAZIONE]]+Tabella2026[[#This Row],[CONTRIBUTO SULLA BASE DEL REDDITO]]</f>
        <v>54720.879366709771</v>
      </c>
      <c r="S1091" s="3">
        <f>+Tabella2026[[#This Row],[CONTRIBUTO TOTALE]]/(PLAFOND/N_TESSERE)</f>
        <v>109.44175873341955</v>
      </c>
      <c r="T1091" s="3">
        <f>+MAX(CEILING(Tabella2026[[#This Row],[preDEF1]],1),1)</f>
        <v>110</v>
      </c>
      <c r="U1091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1091" s="21">
        <f>+Tabella2026[[#This Row],[DEF - n. card]]*(PLAFOND/N_TESSERE)</f>
        <v>54500</v>
      </c>
      <c r="W1091" s="18"/>
    </row>
    <row r="1092" spans="2:23" x14ac:dyDescent="0.25">
      <c r="B1092" s="1" t="s">
        <v>2202</v>
      </c>
      <c r="C1092" s="2">
        <v>17042</v>
      </c>
      <c r="D1092" s="1" t="s">
        <v>2203</v>
      </c>
      <c r="E1092" s="1" t="s">
        <v>12</v>
      </c>
      <c r="F1092" s="1" t="s">
        <v>50</v>
      </c>
      <c r="G1092" s="1" t="s">
        <v>1059</v>
      </c>
      <c r="H1092" s="1" t="s">
        <v>15835</v>
      </c>
      <c r="I1092" s="5">
        <v>10953</v>
      </c>
      <c r="J1092" s="5">
        <v>216975711</v>
      </c>
      <c r="K1092" s="3">
        <f>+Tabella2026[[#This Row],[POP_2024]]/SUM(Tabella2026[POP_2024])</f>
        <v>1.8582212949004831E-4</v>
      </c>
      <c r="L1092" s="3">
        <f>+Tabella2026[[#This Row],[INCIDENZA POPOLAZIONE]]*(PLAFOND/2)</f>
        <v>54705.895555273106</v>
      </c>
      <c r="M1092" s="3">
        <f>+IFERROR(Tabella2026[[#This Row],[reddito_2024]]/Tabella2026[[#This Row],[POP_2024]],"")</f>
        <v>19809.706107915641</v>
      </c>
      <c r="N1092" s="3">
        <f>+IF(Tabella2026[[#This Row],[REDDITO COMPLESSIVO PROCAPITE]]&lt;media_aggr_reddito_pc,(media_aggr_reddito_pc-Tabella2026[[#This Row],[REDDITO COMPLESSIVO PROCAPITE]]),0)</f>
        <v>0</v>
      </c>
      <c r="O1092" s="3">
        <f>+Tabella2026[[#This Row],[DIFFERENZA REDDITO INFERIORE ALLA MEDIA DALLA MEDIA]]*Tabella2026[[#This Row],[POP_2024]]</f>
        <v>0</v>
      </c>
      <c r="P1092" s="3">
        <f>+Tabella2026[[#This Row],[POPOLAZIONE PER DIFFERENZA ]]/SUM(Tabella2026[[POPOLAZIONE PER DIFFERENZA ]])</f>
        <v>0</v>
      </c>
      <c r="Q1092" s="3">
        <f>+Tabella2026[[#This Row],[INCIDENZA POPOLAZIONE PER DIFFERENZA]]*(PLAFOND-SUM(Tabella2026[CONTRIBUTO SULLA BASE DELLA POPOLAZIONE]))</f>
        <v>0</v>
      </c>
      <c r="R1092" s="3">
        <f>+Tabella2026[[#This Row],[CONTRIBUTO SULLA BASE DELLA POPOLAZIONE]]+Tabella2026[[#This Row],[CONTRIBUTO SULLA BASE DEL REDDITO]]</f>
        <v>54705.895555273106</v>
      </c>
      <c r="S1092" s="3">
        <f>+Tabella2026[[#This Row],[CONTRIBUTO TOTALE]]/(PLAFOND/N_TESSERE)</f>
        <v>109.41179111054622</v>
      </c>
      <c r="T1092" s="3">
        <f>+MAX(CEILING(Tabella2026[[#This Row],[preDEF1]],1),1)</f>
        <v>110</v>
      </c>
      <c r="U1092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1092" s="21">
        <f>+Tabella2026[[#This Row],[DEF - n. card]]*(PLAFOND/N_TESSERE)</f>
        <v>54500</v>
      </c>
      <c r="W1092" s="18"/>
    </row>
    <row r="1093" spans="2:23" x14ac:dyDescent="0.25">
      <c r="B1093" s="1" t="s">
        <v>2226</v>
      </c>
      <c r="C1093" s="2">
        <v>48002</v>
      </c>
      <c r="D1093" s="1" t="s">
        <v>2227</v>
      </c>
      <c r="E1093" s="1" t="s">
        <v>30</v>
      </c>
      <c r="F1093" s="1" t="s">
        <v>29</v>
      </c>
      <c r="G1093" s="1" t="s">
        <v>1059</v>
      </c>
      <c r="H1093" s="1" t="s">
        <v>15834</v>
      </c>
      <c r="I1093" s="5">
        <v>10939</v>
      </c>
      <c r="J1093" s="5">
        <v>215026881</v>
      </c>
      <c r="K1093" s="3">
        <f>+Tabella2026[[#This Row],[POP_2024]]/SUM(Tabella2026[POP_2024])</f>
        <v>1.8558461375802412E-4</v>
      </c>
      <c r="L1093" s="3">
        <f>+Tabella2026[[#This Row],[INCIDENZA POPOLAZIONE]]*(PLAFOND/2)</f>
        <v>54635.971101901981</v>
      </c>
      <c r="M1093" s="3">
        <f>+IFERROR(Tabella2026[[#This Row],[reddito_2024]]/Tabella2026[[#This Row],[POP_2024]],"")</f>
        <v>19656.904744492185</v>
      </c>
      <c r="N1093" s="3">
        <f>+IF(Tabella2026[[#This Row],[REDDITO COMPLESSIVO PROCAPITE]]&lt;media_aggr_reddito_pc,(media_aggr_reddito_pc-Tabella2026[[#This Row],[REDDITO COMPLESSIVO PROCAPITE]]),0)</f>
        <v>0</v>
      </c>
      <c r="O1093" s="3">
        <f>+Tabella2026[[#This Row],[DIFFERENZA REDDITO INFERIORE ALLA MEDIA DALLA MEDIA]]*Tabella2026[[#This Row],[POP_2024]]</f>
        <v>0</v>
      </c>
      <c r="P1093" s="3">
        <f>+Tabella2026[[#This Row],[POPOLAZIONE PER DIFFERENZA ]]/SUM(Tabella2026[[POPOLAZIONE PER DIFFERENZA ]])</f>
        <v>0</v>
      </c>
      <c r="Q1093" s="3">
        <f>+Tabella2026[[#This Row],[INCIDENZA POPOLAZIONE PER DIFFERENZA]]*(PLAFOND-SUM(Tabella2026[CONTRIBUTO SULLA BASE DELLA POPOLAZIONE]))</f>
        <v>0</v>
      </c>
      <c r="R1093" s="3">
        <f>+Tabella2026[[#This Row],[CONTRIBUTO SULLA BASE DELLA POPOLAZIONE]]+Tabella2026[[#This Row],[CONTRIBUTO SULLA BASE DEL REDDITO]]</f>
        <v>54635.971101901981</v>
      </c>
      <c r="S1093" s="3">
        <f>+Tabella2026[[#This Row],[CONTRIBUTO TOTALE]]/(PLAFOND/N_TESSERE)</f>
        <v>109.27194220380396</v>
      </c>
      <c r="T1093" s="3">
        <f>+MAX(CEILING(Tabella2026[[#This Row],[preDEF1]],1),1)</f>
        <v>110</v>
      </c>
      <c r="U1093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1093" s="21">
        <f>+Tabella2026[[#This Row],[DEF - n. card]]*(PLAFOND/N_TESSERE)</f>
        <v>54500</v>
      </c>
      <c r="W1093" s="18"/>
    </row>
    <row r="1094" spans="2:23" x14ac:dyDescent="0.25">
      <c r="B1094" s="1" t="s">
        <v>2160</v>
      </c>
      <c r="C1094" s="2">
        <v>38005</v>
      </c>
      <c r="D1094" s="1" t="s">
        <v>2161</v>
      </c>
      <c r="E1094" s="1" t="s">
        <v>27</v>
      </c>
      <c r="F1094" s="1" t="s">
        <v>80</v>
      </c>
      <c r="G1094" s="1" t="s">
        <v>1059</v>
      </c>
      <c r="H1094" s="1" t="s">
        <v>15835</v>
      </c>
      <c r="I1094" s="5">
        <v>10938</v>
      </c>
      <c r="J1094" s="5">
        <v>203624848</v>
      </c>
      <c r="K1094" s="3">
        <f>+Tabella2026[[#This Row],[POP_2024]]/SUM(Tabella2026[POP_2024])</f>
        <v>1.8556764834859384E-4</v>
      </c>
      <c r="L1094" s="3">
        <f>+Tabella2026[[#This Row],[INCIDENZA POPOLAZIONE]]*(PLAFOND/2)</f>
        <v>54630.976498089767</v>
      </c>
      <c r="M1094" s="3">
        <f>+IFERROR(Tabella2026[[#This Row],[reddito_2024]]/Tabella2026[[#This Row],[POP_2024]],"")</f>
        <v>18616.277930151766</v>
      </c>
      <c r="N1094" s="3">
        <f>+IF(Tabella2026[[#This Row],[REDDITO COMPLESSIVO PROCAPITE]]&lt;media_aggr_reddito_pc,(media_aggr_reddito_pc-Tabella2026[[#This Row],[REDDITO COMPLESSIVO PROCAPITE]]),0)</f>
        <v>0</v>
      </c>
      <c r="O1094" s="3">
        <f>+Tabella2026[[#This Row],[DIFFERENZA REDDITO INFERIORE ALLA MEDIA DALLA MEDIA]]*Tabella2026[[#This Row],[POP_2024]]</f>
        <v>0</v>
      </c>
      <c r="P1094" s="3">
        <f>+Tabella2026[[#This Row],[POPOLAZIONE PER DIFFERENZA ]]/SUM(Tabella2026[[POPOLAZIONE PER DIFFERENZA ]])</f>
        <v>0</v>
      </c>
      <c r="Q1094" s="3">
        <f>+Tabella2026[[#This Row],[INCIDENZA POPOLAZIONE PER DIFFERENZA]]*(PLAFOND-SUM(Tabella2026[CONTRIBUTO SULLA BASE DELLA POPOLAZIONE]))</f>
        <v>0</v>
      </c>
      <c r="R1094" s="3">
        <f>+Tabella2026[[#This Row],[CONTRIBUTO SULLA BASE DELLA POPOLAZIONE]]+Tabella2026[[#This Row],[CONTRIBUTO SULLA BASE DEL REDDITO]]</f>
        <v>54630.976498089767</v>
      </c>
      <c r="S1094" s="3">
        <f>+Tabella2026[[#This Row],[CONTRIBUTO TOTALE]]/(PLAFOND/N_TESSERE)</f>
        <v>109.26195299617953</v>
      </c>
      <c r="T1094" s="3">
        <f>+MAX(CEILING(Tabella2026[[#This Row],[preDEF1]],1),1)</f>
        <v>110</v>
      </c>
      <c r="U1094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1094" s="21">
        <f>+Tabella2026[[#This Row],[DEF - n. card]]*(PLAFOND/N_TESSERE)</f>
        <v>54500</v>
      </c>
      <c r="W1094" s="18"/>
    </row>
    <row r="1095" spans="2:23" x14ac:dyDescent="0.25">
      <c r="B1095" s="1" t="s">
        <v>2238</v>
      </c>
      <c r="C1095" s="2">
        <v>65132</v>
      </c>
      <c r="D1095" s="1" t="s">
        <v>2239</v>
      </c>
      <c r="E1095" s="1" t="s">
        <v>15</v>
      </c>
      <c r="F1095" s="1" t="s">
        <v>82</v>
      </c>
      <c r="G1095" s="1" t="s">
        <v>1059</v>
      </c>
      <c r="H1095" s="1" t="s">
        <v>15836</v>
      </c>
      <c r="I1095" s="5">
        <v>10938</v>
      </c>
      <c r="J1095" s="5">
        <v>113905579</v>
      </c>
      <c r="K1095" s="3">
        <f>+Tabella2026[[#This Row],[POP_2024]]/SUM(Tabella2026[POP_2024])</f>
        <v>1.8556764834859384E-4</v>
      </c>
      <c r="L1095" s="3">
        <f>+Tabella2026[[#This Row],[INCIDENZA POPOLAZIONE]]*(PLAFOND/2)</f>
        <v>54630.976498089767</v>
      </c>
      <c r="M1095" s="3">
        <f>+IFERROR(Tabella2026[[#This Row],[reddito_2024]]/Tabella2026[[#This Row],[POP_2024]],"")</f>
        <v>10413.748308648748</v>
      </c>
      <c r="N1095" s="3">
        <f>+IF(Tabella2026[[#This Row],[REDDITO COMPLESSIVO PROCAPITE]]&lt;media_aggr_reddito_pc,(media_aggr_reddito_pc-Tabella2026[[#This Row],[REDDITO COMPLESSIVO PROCAPITE]]),0)</f>
        <v>7411.3177539599928</v>
      </c>
      <c r="O1095" s="3">
        <f>+Tabella2026[[#This Row],[DIFFERENZA REDDITO INFERIORE ALLA MEDIA DALLA MEDIA]]*Tabella2026[[#This Row],[POP_2024]]</f>
        <v>81064993.592814401</v>
      </c>
      <c r="P1095" s="3">
        <f>+Tabella2026[[#This Row],[POPOLAZIONE PER DIFFERENZA ]]/SUM(Tabella2026[[POPOLAZIONE PER DIFFERENZA ]])</f>
        <v>7.1919411684789165E-4</v>
      </c>
      <c r="Q1095" s="3">
        <f>+Tabella2026[[#This Row],[INCIDENZA POPOLAZIONE PER DIFFERENZA]]*(PLAFOND-SUM(Tabella2026[CONTRIBUTO SULLA BASE DELLA POPOLAZIONE]))</f>
        <v>211730.20860443253</v>
      </c>
      <c r="R1095" s="3">
        <f>+Tabella2026[[#This Row],[CONTRIBUTO SULLA BASE DELLA POPOLAZIONE]]+Tabella2026[[#This Row],[CONTRIBUTO SULLA BASE DEL REDDITO]]</f>
        <v>266361.18510252231</v>
      </c>
      <c r="S1095" s="3">
        <f>+Tabella2026[[#This Row],[CONTRIBUTO TOTALE]]/(PLAFOND/N_TESSERE)</f>
        <v>532.72237020504463</v>
      </c>
      <c r="T1095" s="3">
        <f>+MAX(CEILING(Tabella2026[[#This Row],[preDEF1]],1),1)</f>
        <v>533</v>
      </c>
      <c r="U1095" s="9">
        <f xml:space="preserve"> IF(ROW(Tabella2026[[#This Row],[preDEF2]]) - ROW(Tabella2026[[#Headers],[preDEF2]])&lt;=ABS(SUM(Tabella2026[preDEF2])-N_TESSERE),Tabella2026[[#This Row],[preDEF2]]-1,Tabella2026[[#This Row],[preDEF2]])</f>
        <v>532</v>
      </c>
      <c r="V1095" s="21">
        <f>+Tabella2026[[#This Row],[DEF - n. card]]*(PLAFOND/N_TESSERE)</f>
        <v>266000</v>
      </c>
      <c r="W1095" s="18"/>
    </row>
    <row r="1096" spans="2:23" x14ac:dyDescent="0.25">
      <c r="B1096" s="1" t="s">
        <v>2252</v>
      </c>
      <c r="C1096" s="2">
        <v>12075</v>
      </c>
      <c r="D1096" s="1" t="s">
        <v>2253</v>
      </c>
      <c r="E1096" s="1" t="s">
        <v>12</v>
      </c>
      <c r="F1096" s="1" t="s">
        <v>157</v>
      </c>
      <c r="G1096" s="1" t="s">
        <v>1059</v>
      </c>
      <c r="H1096" s="1" t="s">
        <v>15835</v>
      </c>
      <c r="I1096" s="5">
        <v>10933</v>
      </c>
      <c r="J1096" s="5">
        <v>229382602</v>
      </c>
      <c r="K1096" s="3">
        <f>+Tabella2026[[#This Row],[POP_2024]]/SUM(Tabella2026[POP_2024])</f>
        <v>1.8548282130144235E-4</v>
      </c>
      <c r="L1096" s="3">
        <f>+Tabella2026[[#This Row],[INCIDENZA POPOLAZIONE]]*(PLAFOND/2)</f>
        <v>54606.003479028652</v>
      </c>
      <c r="M1096" s="3">
        <f>+IFERROR(Tabella2026[[#This Row],[reddito_2024]]/Tabella2026[[#This Row],[POP_2024]],"")</f>
        <v>20980.755693771152</v>
      </c>
      <c r="N1096" s="3">
        <f>+IF(Tabella2026[[#This Row],[REDDITO COMPLESSIVO PROCAPITE]]&lt;media_aggr_reddito_pc,(media_aggr_reddito_pc-Tabella2026[[#This Row],[REDDITO COMPLESSIVO PROCAPITE]]),0)</f>
        <v>0</v>
      </c>
      <c r="O1096" s="3">
        <f>+Tabella2026[[#This Row],[DIFFERENZA REDDITO INFERIORE ALLA MEDIA DALLA MEDIA]]*Tabella2026[[#This Row],[POP_2024]]</f>
        <v>0</v>
      </c>
      <c r="P1096" s="3">
        <f>+Tabella2026[[#This Row],[POPOLAZIONE PER DIFFERENZA ]]/SUM(Tabella2026[[POPOLAZIONE PER DIFFERENZA ]])</f>
        <v>0</v>
      </c>
      <c r="Q1096" s="3">
        <f>+Tabella2026[[#This Row],[INCIDENZA POPOLAZIONE PER DIFFERENZA]]*(PLAFOND-SUM(Tabella2026[CONTRIBUTO SULLA BASE DELLA POPOLAZIONE]))</f>
        <v>0</v>
      </c>
      <c r="R1096" s="3">
        <f>+Tabella2026[[#This Row],[CONTRIBUTO SULLA BASE DELLA POPOLAZIONE]]+Tabella2026[[#This Row],[CONTRIBUTO SULLA BASE DEL REDDITO]]</f>
        <v>54606.003479028652</v>
      </c>
      <c r="S1096" s="3">
        <f>+Tabella2026[[#This Row],[CONTRIBUTO TOTALE]]/(PLAFOND/N_TESSERE)</f>
        <v>109.2120069580573</v>
      </c>
      <c r="T1096" s="3">
        <f>+MAX(CEILING(Tabella2026[[#This Row],[preDEF1]],1),1)</f>
        <v>110</v>
      </c>
      <c r="U1096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1096" s="21">
        <f>+Tabella2026[[#This Row],[DEF - n. card]]*(PLAFOND/N_TESSERE)</f>
        <v>54500</v>
      </c>
      <c r="W1096" s="18"/>
    </row>
    <row r="1097" spans="2:23" x14ac:dyDescent="0.25">
      <c r="B1097" s="1" t="s">
        <v>2186</v>
      </c>
      <c r="C1097" s="2">
        <v>58015</v>
      </c>
      <c r="D1097" s="1" t="s">
        <v>2187</v>
      </c>
      <c r="E1097" s="1" t="s">
        <v>8</v>
      </c>
      <c r="F1097" s="1" t="s">
        <v>7</v>
      </c>
      <c r="G1097" s="1" t="s">
        <v>1059</v>
      </c>
      <c r="H1097" s="1" t="s">
        <v>15834</v>
      </c>
      <c r="I1097" s="5">
        <v>10928</v>
      </c>
      <c r="J1097" s="5">
        <v>169239251</v>
      </c>
      <c r="K1097" s="3">
        <f>+Tabella2026[[#This Row],[POP_2024]]/SUM(Tabella2026[POP_2024])</f>
        <v>1.8539799425429086E-4</v>
      </c>
      <c r="L1097" s="3">
        <f>+Tabella2026[[#This Row],[INCIDENZA POPOLAZIONE]]*(PLAFOND/2)</f>
        <v>54581.030459967536</v>
      </c>
      <c r="M1097" s="3">
        <f>+IFERROR(Tabella2026[[#This Row],[reddito_2024]]/Tabella2026[[#This Row],[POP_2024]],"")</f>
        <v>15486.754300878478</v>
      </c>
      <c r="N1097" s="3">
        <f>+IF(Tabella2026[[#This Row],[REDDITO COMPLESSIVO PROCAPITE]]&lt;media_aggr_reddito_pc,(media_aggr_reddito_pc-Tabella2026[[#This Row],[REDDITO COMPLESSIVO PROCAPITE]]),0)</f>
        <v>2338.3117617302632</v>
      </c>
      <c r="O1097" s="3">
        <f>+Tabella2026[[#This Row],[DIFFERENZA REDDITO INFERIORE ALLA MEDIA DALLA MEDIA]]*Tabella2026[[#This Row],[POP_2024]]</f>
        <v>25553070.932188317</v>
      </c>
      <c r="P1097" s="3">
        <f>+Tabella2026[[#This Row],[POPOLAZIONE PER DIFFERENZA ]]/SUM(Tabella2026[[POPOLAZIONE PER DIFFERENZA ]])</f>
        <v>2.2670227267440013E-4</v>
      </c>
      <c r="Q1097" s="3">
        <f>+Tabella2026[[#This Row],[INCIDENZA POPOLAZIONE PER DIFFERENZA]]*(PLAFOND-SUM(Tabella2026[CONTRIBUTO SULLA BASE DELLA POPOLAZIONE]))</f>
        <v>66740.979048639158</v>
      </c>
      <c r="R1097" s="3">
        <f>+Tabella2026[[#This Row],[CONTRIBUTO SULLA BASE DELLA POPOLAZIONE]]+Tabella2026[[#This Row],[CONTRIBUTO SULLA BASE DEL REDDITO]]</f>
        <v>121322.00950860669</v>
      </c>
      <c r="S1097" s="3">
        <f>+Tabella2026[[#This Row],[CONTRIBUTO TOTALE]]/(PLAFOND/N_TESSERE)</f>
        <v>242.64401901721337</v>
      </c>
      <c r="T1097" s="3">
        <f>+MAX(CEILING(Tabella2026[[#This Row],[preDEF1]],1),1)</f>
        <v>243</v>
      </c>
      <c r="U1097" s="9">
        <f xml:space="preserve"> IF(ROW(Tabella2026[[#This Row],[preDEF2]]) - ROW(Tabella2026[[#Headers],[preDEF2]])&lt;=ABS(SUM(Tabella2026[preDEF2])-N_TESSERE),Tabella2026[[#This Row],[preDEF2]]-1,Tabella2026[[#This Row],[preDEF2]])</f>
        <v>242</v>
      </c>
      <c r="V1097" s="21">
        <f>+Tabella2026[[#This Row],[DEF - n. card]]*(PLAFOND/N_TESSERE)</f>
        <v>121000</v>
      </c>
      <c r="W1097" s="18"/>
    </row>
    <row r="1098" spans="2:23" x14ac:dyDescent="0.25">
      <c r="B1098" s="1" t="s">
        <v>2284</v>
      </c>
      <c r="C1098" s="2">
        <v>34018</v>
      </c>
      <c r="D1098" s="1" t="s">
        <v>2285</v>
      </c>
      <c r="E1098" s="1" t="s">
        <v>27</v>
      </c>
      <c r="F1098" s="1" t="s">
        <v>52</v>
      </c>
      <c r="G1098" s="1" t="s">
        <v>1059</v>
      </c>
      <c r="H1098" s="1" t="s">
        <v>15835</v>
      </c>
      <c r="I1098" s="5">
        <v>10916</v>
      </c>
      <c r="J1098" s="5">
        <v>229406268</v>
      </c>
      <c r="K1098" s="3">
        <f>+Tabella2026[[#This Row],[POP_2024]]/SUM(Tabella2026[POP_2024])</f>
        <v>1.8519440934112728E-4</v>
      </c>
      <c r="L1098" s="3">
        <f>+Tabella2026[[#This Row],[INCIDENZA POPOLAZIONE]]*(PLAFOND/2)</f>
        <v>54521.095214220863</v>
      </c>
      <c r="M1098" s="3">
        <f>+IFERROR(Tabella2026[[#This Row],[reddito_2024]]/Tabella2026[[#This Row],[POP_2024]],"")</f>
        <v>21015.598021253205</v>
      </c>
      <c r="N1098" s="3">
        <f>+IF(Tabella2026[[#This Row],[REDDITO COMPLESSIVO PROCAPITE]]&lt;media_aggr_reddito_pc,(media_aggr_reddito_pc-Tabella2026[[#This Row],[REDDITO COMPLESSIVO PROCAPITE]]),0)</f>
        <v>0</v>
      </c>
      <c r="O1098" s="3">
        <f>+Tabella2026[[#This Row],[DIFFERENZA REDDITO INFERIORE ALLA MEDIA DALLA MEDIA]]*Tabella2026[[#This Row],[POP_2024]]</f>
        <v>0</v>
      </c>
      <c r="P1098" s="3">
        <f>+Tabella2026[[#This Row],[POPOLAZIONE PER DIFFERENZA ]]/SUM(Tabella2026[[POPOLAZIONE PER DIFFERENZA ]])</f>
        <v>0</v>
      </c>
      <c r="Q1098" s="3">
        <f>+Tabella2026[[#This Row],[INCIDENZA POPOLAZIONE PER DIFFERENZA]]*(PLAFOND-SUM(Tabella2026[CONTRIBUTO SULLA BASE DELLA POPOLAZIONE]))</f>
        <v>0</v>
      </c>
      <c r="R1098" s="3">
        <f>+Tabella2026[[#This Row],[CONTRIBUTO SULLA BASE DELLA POPOLAZIONE]]+Tabella2026[[#This Row],[CONTRIBUTO SULLA BASE DEL REDDITO]]</f>
        <v>54521.095214220863</v>
      </c>
      <c r="S1098" s="3">
        <f>+Tabella2026[[#This Row],[CONTRIBUTO TOTALE]]/(PLAFOND/N_TESSERE)</f>
        <v>109.04219042844173</v>
      </c>
      <c r="T1098" s="3">
        <f>+MAX(CEILING(Tabella2026[[#This Row],[preDEF1]],1),1)</f>
        <v>110</v>
      </c>
      <c r="U1098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1098" s="21">
        <f>+Tabella2026[[#This Row],[DEF - n. card]]*(PLAFOND/N_TESSERE)</f>
        <v>54500</v>
      </c>
      <c r="W1098" s="18"/>
    </row>
    <row r="1099" spans="2:23" x14ac:dyDescent="0.25">
      <c r="B1099" s="1" t="s">
        <v>2220</v>
      </c>
      <c r="C1099" s="2">
        <v>23059</v>
      </c>
      <c r="D1099" s="1" t="s">
        <v>2221</v>
      </c>
      <c r="E1099" s="1" t="s">
        <v>38</v>
      </c>
      <c r="F1099" s="1" t="s">
        <v>37</v>
      </c>
      <c r="G1099" s="1" t="s">
        <v>1059</v>
      </c>
      <c r="H1099" s="1" t="s">
        <v>15835</v>
      </c>
      <c r="I1099" s="5">
        <v>10899</v>
      </c>
      <c r="J1099" s="5">
        <v>212612268</v>
      </c>
      <c r="K1099" s="3">
        <f>+Tabella2026[[#This Row],[POP_2024]]/SUM(Tabella2026[POP_2024])</f>
        <v>1.8490599738081224E-4</v>
      </c>
      <c r="L1099" s="3">
        <f>+Tabella2026[[#This Row],[INCIDENZA POPOLAZIONE]]*(PLAFOND/2)</f>
        <v>54436.186949413088</v>
      </c>
      <c r="M1099" s="3">
        <f>+IFERROR(Tabella2026[[#This Row],[reddito_2024]]/Tabella2026[[#This Row],[POP_2024]],"")</f>
        <v>19507.502339664188</v>
      </c>
      <c r="N1099" s="3">
        <f>+IF(Tabella2026[[#This Row],[REDDITO COMPLESSIVO PROCAPITE]]&lt;media_aggr_reddito_pc,(media_aggr_reddito_pc-Tabella2026[[#This Row],[REDDITO COMPLESSIVO PROCAPITE]]),0)</f>
        <v>0</v>
      </c>
      <c r="O1099" s="3">
        <f>+Tabella2026[[#This Row],[DIFFERENZA REDDITO INFERIORE ALLA MEDIA DALLA MEDIA]]*Tabella2026[[#This Row],[POP_2024]]</f>
        <v>0</v>
      </c>
      <c r="P1099" s="3">
        <f>+Tabella2026[[#This Row],[POPOLAZIONE PER DIFFERENZA ]]/SUM(Tabella2026[[POPOLAZIONE PER DIFFERENZA ]])</f>
        <v>0</v>
      </c>
      <c r="Q1099" s="3">
        <f>+Tabella2026[[#This Row],[INCIDENZA POPOLAZIONE PER DIFFERENZA]]*(PLAFOND-SUM(Tabella2026[CONTRIBUTO SULLA BASE DELLA POPOLAZIONE]))</f>
        <v>0</v>
      </c>
      <c r="R1099" s="3">
        <f>+Tabella2026[[#This Row],[CONTRIBUTO SULLA BASE DELLA POPOLAZIONE]]+Tabella2026[[#This Row],[CONTRIBUTO SULLA BASE DEL REDDITO]]</f>
        <v>54436.186949413088</v>
      </c>
      <c r="S1099" s="3">
        <f>+Tabella2026[[#This Row],[CONTRIBUTO TOTALE]]/(PLAFOND/N_TESSERE)</f>
        <v>108.87237389882617</v>
      </c>
      <c r="T1099" s="3">
        <f>+MAX(CEILING(Tabella2026[[#This Row],[preDEF1]],1),1)</f>
        <v>109</v>
      </c>
      <c r="U1099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1099" s="21">
        <f>+Tabella2026[[#This Row],[DEF - n. card]]*(PLAFOND/N_TESSERE)</f>
        <v>54000</v>
      </c>
      <c r="W1099" s="18"/>
    </row>
    <row r="1100" spans="2:23" x14ac:dyDescent="0.25">
      <c r="B1100" s="1" t="s">
        <v>2214</v>
      </c>
      <c r="C1100" s="2">
        <v>65090</v>
      </c>
      <c r="D1100" s="1" t="s">
        <v>2215</v>
      </c>
      <c r="E1100" s="1" t="s">
        <v>15</v>
      </c>
      <c r="F1100" s="1" t="s">
        <v>82</v>
      </c>
      <c r="G1100" s="1" t="s">
        <v>1059</v>
      </c>
      <c r="H1100" s="1" t="s">
        <v>15836</v>
      </c>
      <c r="I1100" s="5">
        <v>10884</v>
      </c>
      <c r="J1100" s="5">
        <v>151504054</v>
      </c>
      <c r="K1100" s="3">
        <f>+Tabella2026[[#This Row],[POP_2024]]/SUM(Tabella2026[POP_2024])</f>
        <v>1.8465151623935777E-4</v>
      </c>
      <c r="L1100" s="3">
        <f>+Tabella2026[[#This Row],[INCIDENZA POPOLAZIONE]]*(PLAFOND/2)</f>
        <v>54361.267892229749</v>
      </c>
      <c r="M1100" s="3">
        <f>+IFERROR(Tabella2026[[#This Row],[reddito_2024]]/Tabella2026[[#This Row],[POP_2024]],"")</f>
        <v>13919.887357589121</v>
      </c>
      <c r="N1100" s="3">
        <f>+IF(Tabella2026[[#This Row],[REDDITO COMPLESSIVO PROCAPITE]]&lt;media_aggr_reddito_pc,(media_aggr_reddito_pc-Tabella2026[[#This Row],[REDDITO COMPLESSIVO PROCAPITE]]),0)</f>
        <v>3905.1787050196199</v>
      </c>
      <c r="O1100" s="3">
        <f>+Tabella2026[[#This Row],[DIFFERENZA REDDITO INFERIORE ALLA MEDIA DALLA MEDIA]]*Tabella2026[[#This Row],[POP_2024]]</f>
        <v>42503965.02543354</v>
      </c>
      <c r="P1100" s="3">
        <f>+Tabella2026[[#This Row],[POPOLAZIONE PER DIFFERENZA ]]/SUM(Tabella2026[[POPOLAZIONE PER DIFFERENZA ]])</f>
        <v>3.7708757176426833E-4</v>
      </c>
      <c r="Q1100" s="3">
        <f>+Tabella2026[[#This Row],[INCIDENZA POPOLAZIONE PER DIFFERENZA]]*(PLAFOND-SUM(Tabella2026[CONTRIBUTO SULLA BASE DELLA POPOLAZIONE]))</f>
        <v>111014.29831172222</v>
      </c>
      <c r="R1100" s="3">
        <f>+Tabella2026[[#This Row],[CONTRIBUTO SULLA BASE DELLA POPOLAZIONE]]+Tabella2026[[#This Row],[CONTRIBUTO SULLA BASE DEL REDDITO]]</f>
        <v>165375.56620395195</v>
      </c>
      <c r="S1100" s="3">
        <f>+Tabella2026[[#This Row],[CONTRIBUTO TOTALE]]/(PLAFOND/N_TESSERE)</f>
        <v>330.75113240790392</v>
      </c>
      <c r="T1100" s="3">
        <f>+MAX(CEILING(Tabella2026[[#This Row],[preDEF1]],1),1)</f>
        <v>331</v>
      </c>
      <c r="U1100" s="9">
        <f xml:space="preserve"> IF(ROW(Tabella2026[[#This Row],[preDEF2]]) - ROW(Tabella2026[[#Headers],[preDEF2]])&lt;=ABS(SUM(Tabella2026[preDEF2])-N_TESSERE),Tabella2026[[#This Row],[preDEF2]]-1,Tabella2026[[#This Row],[preDEF2]])</f>
        <v>330</v>
      </c>
      <c r="V1100" s="21">
        <f>+Tabella2026[[#This Row],[DEF - n. card]]*(PLAFOND/N_TESSERE)</f>
        <v>165000</v>
      </c>
      <c r="W1100" s="18"/>
    </row>
    <row r="1101" spans="2:23" x14ac:dyDescent="0.25">
      <c r="B1101" s="1" t="s">
        <v>2232</v>
      </c>
      <c r="C1101" s="2">
        <v>15062</v>
      </c>
      <c r="D1101" s="1" t="s">
        <v>2233</v>
      </c>
      <c r="E1101" s="1" t="s">
        <v>12</v>
      </c>
      <c r="F1101" s="1" t="s">
        <v>11</v>
      </c>
      <c r="G1101" s="1" t="s">
        <v>1059</v>
      </c>
      <c r="H1101" s="1" t="s">
        <v>15835</v>
      </c>
      <c r="I1101" s="5">
        <v>10882</v>
      </c>
      <c r="J1101" s="5">
        <v>218951313</v>
      </c>
      <c r="K1101" s="3">
        <f>+Tabella2026[[#This Row],[POP_2024]]/SUM(Tabella2026[POP_2024])</f>
        <v>1.8461758542049717E-4</v>
      </c>
      <c r="L1101" s="3">
        <f>+Tabella2026[[#This Row],[INCIDENZA POPOLAZIONE]]*(PLAFOND/2)</f>
        <v>54351.278684605299</v>
      </c>
      <c r="M1101" s="3">
        <f>+IFERROR(Tabella2026[[#This Row],[reddito_2024]]/Tabella2026[[#This Row],[POP_2024]],"")</f>
        <v>20120.502940635914</v>
      </c>
      <c r="N1101" s="3">
        <f>+IF(Tabella2026[[#This Row],[REDDITO COMPLESSIVO PROCAPITE]]&lt;media_aggr_reddito_pc,(media_aggr_reddito_pc-Tabella2026[[#This Row],[REDDITO COMPLESSIVO PROCAPITE]]),0)</f>
        <v>0</v>
      </c>
      <c r="O1101" s="3">
        <f>+Tabella2026[[#This Row],[DIFFERENZA REDDITO INFERIORE ALLA MEDIA DALLA MEDIA]]*Tabella2026[[#This Row],[POP_2024]]</f>
        <v>0</v>
      </c>
      <c r="P1101" s="3">
        <f>+Tabella2026[[#This Row],[POPOLAZIONE PER DIFFERENZA ]]/SUM(Tabella2026[[POPOLAZIONE PER DIFFERENZA ]])</f>
        <v>0</v>
      </c>
      <c r="Q1101" s="3">
        <f>+Tabella2026[[#This Row],[INCIDENZA POPOLAZIONE PER DIFFERENZA]]*(PLAFOND-SUM(Tabella2026[CONTRIBUTO SULLA BASE DELLA POPOLAZIONE]))</f>
        <v>0</v>
      </c>
      <c r="R1101" s="3">
        <f>+Tabella2026[[#This Row],[CONTRIBUTO SULLA BASE DELLA POPOLAZIONE]]+Tabella2026[[#This Row],[CONTRIBUTO SULLA BASE DEL REDDITO]]</f>
        <v>54351.278684605299</v>
      </c>
      <c r="S1101" s="3">
        <f>+Tabella2026[[#This Row],[CONTRIBUTO TOTALE]]/(PLAFOND/N_TESSERE)</f>
        <v>108.7025573692106</v>
      </c>
      <c r="T1101" s="3">
        <f>+MAX(CEILING(Tabella2026[[#This Row],[preDEF1]],1),1)</f>
        <v>109</v>
      </c>
      <c r="U1101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1101" s="21">
        <f>+Tabella2026[[#This Row],[DEF - n. card]]*(PLAFOND/N_TESSERE)</f>
        <v>54000</v>
      </c>
      <c r="W1101" s="18"/>
    </row>
    <row r="1102" spans="2:23" x14ac:dyDescent="0.25">
      <c r="B1102" s="1" t="s">
        <v>2290</v>
      </c>
      <c r="C1102" s="2">
        <v>40015</v>
      </c>
      <c r="D1102" s="1" t="s">
        <v>2291</v>
      </c>
      <c r="E1102" s="1" t="s">
        <v>27</v>
      </c>
      <c r="F1102" s="1" t="s">
        <v>104</v>
      </c>
      <c r="G1102" s="1" t="s">
        <v>1059</v>
      </c>
      <c r="H1102" s="1" t="s">
        <v>15835</v>
      </c>
      <c r="I1102" s="5">
        <v>10874</v>
      </c>
      <c r="J1102" s="5">
        <v>189910731</v>
      </c>
      <c r="K1102" s="3">
        <f>+Tabella2026[[#This Row],[POP_2024]]/SUM(Tabella2026[POP_2024])</f>
        <v>1.8448186214505479E-4</v>
      </c>
      <c r="L1102" s="3">
        <f>+Tabella2026[[#This Row],[INCIDENZA POPOLAZIONE]]*(PLAFOND/2)</f>
        <v>54311.321854107526</v>
      </c>
      <c r="M1102" s="3">
        <f>+IFERROR(Tabella2026[[#This Row],[reddito_2024]]/Tabella2026[[#This Row],[POP_2024]],"")</f>
        <v>17464.661670038626</v>
      </c>
      <c r="N1102" s="3">
        <f>+IF(Tabella2026[[#This Row],[REDDITO COMPLESSIVO PROCAPITE]]&lt;media_aggr_reddito_pc,(media_aggr_reddito_pc-Tabella2026[[#This Row],[REDDITO COMPLESSIVO PROCAPITE]]),0)</f>
        <v>360.40439257011531</v>
      </c>
      <c r="O1102" s="3">
        <f>+Tabella2026[[#This Row],[DIFFERENZA REDDITO INFERIORE ALLA MEDIA DALLA MEDIA]]*Tabella2026[[#This Row],[POP_2024]]</f>
        <v>3919037.3648074339</v>
      </c>
      <c r="P1102" s="3">
        <f>+Tabella2026[[#This Row],[POPOLAZIONE PER DIFFERENZA ]]/SUM(Tabella2026[[POPOLAZIONE PER DIFFERENZA ]])</f>
        <v>3.4768998202035349E-5</v>
      </c>
      <c r="Q1102" s="3">
        <f>+Tabella2026[[#This Row],[INCIDENZA POPOLAZIONE PER DIFFERENZA]]*(PLAFOND-SUM(Tabella2026[CONTRIBUTO SULLA BASE DELLA POPOLAZIONE]))</f>
        <v>10235.966993930597</v>
      </c>
      <c r="R1102" s="3">
        <f>+Tabella2026[[#This Row],[CONTRIBUTO SULLA BASE DELLA POPOLAZIONE]]+Tabella2026[[#This Row],[CONTRIBUTO SULLA BASE DEL REDDITO]]</f>
        <v>64547.288848038123</v>
      </c>
      <c r="S1102" s="3">
        <f>+Tabella2026[[#This Row],[CONTRIBUTO TOTALE]]/(PLAFOND/N_TESSERE)</f>
        <v>129.09457769607624</v>
      </c>
      <c r="T1102" s="3">
        <f>+MAX(CEILING(Tabella2026[[#This Row],[preDEF1]],1),1)</f>
        <v>130</v>
      </c>
      <c r="U1102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1102" s="21">
        <f>+Tabella2026[[#This Row],[DEF - n. card]]*(PLAFOND/N_TESSERE)</f>
        <v>64500</v>
      </c>
      <c r="W1102" s="18"/>
    </row>
    <row r="1103" spans="2:23" x14ac:dyDescent="0.25">
      <c r="B1103" s="1" t="s">
        <v>2246</v>
      </c>
      <c r="C1103" s="2">
        <v>58026</v>
      </c>
      <c r="D1103" s="1" t="s">
        <v>2247</v>
      </c>
      <c r="E1103" s="1" t="s">
        <v>8</v>
      </c>
      <c r="F1103" s="1" t="s">
        <v>7</v>
      </c>
      <c r="G1103" s="1" t="s">
        <v>1059</v>
      </c>
      <c r="H1103" s="1" t="s">
        <v>15834</v>
      </c>
      <c r="I1103" s="5">
        <v>10871</v>
      </c>
      <c r="J1103" s="5">
        <v>147465988</v>
      </c>
      <c r="K1103" s="3">
        <f>+Tabella2026[[#This Row],[POP_2024]]/SUM(Tabella2026[POP_2024])</f>
        <v>1.8443096591676391E-4</v>
      </c>
      <c r="L1103" s="3">
        <f>+Tabella2026[[#This Row],[INCIDENZA POPOLAZIONE]]*(PLAFOND/2)</f>
        <v>54296.338042670861</v>
      </c>
      <c r="M1103" s="3">
        <f>+IFERROR(Tabella2026[[#This Row],[reddito_2024]]/Tabella2026[[#This Row],[POP_2024]],"")</f>
        <v>13565.080305399688</v>
      </c>
      <c r="N1103" s="3">
        <f>+IF(Tabella2026[[#This Row],[REDDITO COMPLESSIVO PROCAPITE]]&lt;media_aggr_reddito_pc,(media_aggr_reddito_pc-Tabella2026[[#This Row],[REDDITO COMPLESSIVO PROCAPITE]]),0)</f>
        <v>4259.9857572090532</v>
      </c>
      <c r="O1103" s="3">
        <f>+Tabella2026[[#This Row],[DIFFERENZA REDDITO INFERIORE ALLA MEDIA DALLA MEDIA]]*Tabella2026[[#This Row],[POP_2024]]</f>
        <v>46310305.166619614</v>
      </c>
      <c r="P1103" s="3">
        <f>+Tabella2026[[#This Row],[POPOLAZIONE PER DIFFERENZA ]]/SUM(Tabella2026[[POPOLAZIONE PER DIFFERENZA ]])</f>
        <v>4.1085674036512351E-4</v>
      </c>
      <c r="Q1103" s="3">
        <f>+Tabella2026[[#This Row],[INCIDENZA POPOLAZIONE PER DIFFERENZA]]*(PLAFOND-SUM(Tabella2026[CONTRIBUTO SULLA BASE DELLA POPOLAZIONE]))</f>
        <v>120955.91622093758</v>
      </c>
      <c r="R1103" s="3">
        <f>+Tabella2026[[#This Row],[CONTRIBUTO SULLA BASE DELLA POPOLAZIONE]]+Tabella2026[[#This Row],[CONTRIBUTO SULLA BASE DEL REDDITO]]</f>
        <v>175252.25426360843</v>
      </c>
      <c r="S1103" s="3">
        <f>+Tabella2026[[#This Row],[CONTRIBUTO TOTALE]]/(PLAFOND/N_TESSERE)</f>
        <v>350.50450852721684</v>
      </c>
      <c r="T1103" s="3">
        <f>+MAX(CEILING(Tabella2026[[#This Row],[preDEF1]],1),1)</f>
        <v>351</v>
      </c>
      <c r="U1103" s="9">
        <f xml:space="preserve"> IF(ROW(Tabella2026[[#This Row],[preDEF2]]) - ROW(Tabella2026[[#Headers],[preDEF2]])&lt;=ABS(SUM(Tabella2026[preDEF2])-N_TESSERE),Tabella2026[[#This Row],[preDEF2]]-1,Tabella2026[[#This Row],[preDEF2]])</f>
        <v>350</v>
      </c>
      <c r="V1103" s="21">
        <f>+Tabella2026[[#This Row],[DEF - n. card]]*(PLAFOND/N_TESSERE)</f>
        <v>175000</v>
      </c>
      <c r="W1103" s="18"/>
    </row>
    <row r="1104" spans="2:23" x14ac:dyDescent="0.25">
      <c r="B1104" s="1" t="s">
        <v>2234</v>
      </c>
      <c r="C1104" s="2">
        <v>16220</v>
      </c>
      <c r="D1104" s="1" t="s">
        <v>2235</v>
      </c>
      <c r="E1104" s="1" t="s">
        <v>12</v>
      </c>
      <c r="F1104" s="1" t="s">
        <v>93</v>
      </c>
      <c r="G1104" s="1" t="s">
        <v>1059</v>
      </c>
      <c r="H1104" s="1" t="s">
        <v>15835</v>
      </c>
      <c r="I1104" s="5">
        <v>10870</v>
      </c>
      <c r="J1104" s="5">
        <v>263445559</v>
      </c>
      <c r="K1104" s="3">
        <f>+Tabella2026[[#This Row],[POP_2024]]/SUM(Tabella2026[POP_2024])</f>
        <v>1.8441400050733361E-4</v>
      </c>
      <c r="L1104" s="3">
        <f>+Tabella2026[[#This Row],[INCIDENZA POPOLAZIONE]]*(PLAFOND/2)</f>
        <v>54291.343438858632</v>
      </c>
      <c r="M1104" s="3">
        <f>+IFERROR(Tabella2026[[#This Row],[reddito_2024]]/Tabella2026[[#This Row],[POP_2024]],"")</f>
        <v>24236.021987120515</v>
      </c>
      <c r="N1104" s="3">
        <f>+IF(Tabella2026[[#This Row],[REDDITO COMPLESSIVO PROCAPITE]]&lt;media_aggr_reddito_pc,(media_aggr_reddito_pc-Tabella2026[[#This Row],[REDDITO COMPLESSIVO PROCAPITE]]),0)</f>
        <v>0</v>
      </c>
      <c r="O1104" s="3">
        <f>+Tabella2026[[#This Row],[DIFFERENZA REDDITO INFERIORE ALLA MEDIA DALLA MEDIA]]*Tabella2026[[#This Row],[POP_2024]]</f>
        <v>0</v>
      </c>
      <c r="P1104" s="3">
        <f>+Tabella2026[[#This Row],[POPOLAZIONE PER DIFFERENZA ]]/SUM(Tabella2026[[POPOLAZIONE PER DIFFERENZA ]])</f>
        <v>0</v>
      </c>
      <c r="Q1104" s="3">
        <f>+Tabella2026[[#This Row],[INCIDENZA POPOLAZIONE PER DIFFERENZA]]*(PLAFOND-SUM(Tabella2026[CONTRIBUTO SULLA BASE DELLA POPOLAZIONE]))</f>
        <v>0</v>
      </c>
      <c r="R1104" s="3">
        <f>+Tabella2026[[#This Row],[CONTRIBUTO SULLA BASE DELLA POPOLAZIONE]]+Tabella2026[[#This Row],[CONTRIBUTO SULLA BASE DEL REDDITO]]</f>
        <v>54291.343438858632</v>
      </c>
      <c r="S1104" s="3">
        <f>+Tabella2026[[#This Row],[CONTRIBUTO TOTALE]]/(PLAFOND/N_TESSERE)</f>
        <v>108.58268687771726</v>
      </c>
      <c r="T1104" s="3">
        <f>+MAX(CEILING(Tabella2026[[#This Row],[preDEF1]],1),1)</f>
        <v>109</v>
      </c>
      <c r="U1104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1104" s="21">
        <f>+Tabella2026[[#This Row],[DEF - n. card]]*(PLAFOND/N_TESSERE)</f>
        <v>54000</v>
      </c>
      <c r="W1104" s="18"/>
    </row>
    <row r="1105" spans="2:23" x14ac:dyDescent="0.25">
      <c r="B1105" s="1" t="s">
        <v>2282</v>
      </c>
      <c r="C1105" s="2">
        <v>36037</v>
      </c>
      <c r="D1105" s="1" t="s">
        <v>2283</v>
      </c>
      <c r="E1105" s="1" t="s">
        <v>27</v>
      </c>
      <c r="F1105" s="1" t="s">
        <v>58</v>
      </c>
      <c r="G1105" s="1" t="s">
        <v>1059</v>
      </c>
      <c r="H1105" s="1" t="s">
        <v>15835</v>
      </c>
      <c r="I1105" s="5">
        <v>10864</v>
      </c>
      <c r="J1105" s="5">
        <v>218297427</v>
      </c>
      <c r="K1105" s="3">
        <f>+Tabella2026[[#This Row],[POP_2024]]/SUM(Tabella2026[POP_2024])</f>
        <v>1.8431220805075182E-4</v>
      </c>
      <c r="L1105" s="3">
        <f>+Tabella2026[[#This Row],[INCIDENZA POPOLAZIONE]]*(PLAFOND/2)</f>
        <v>54261.375815985295</v>
      </c>
      <c r="M1105" s="3">
        <f>+IFERROR(Tabella2026[[#This Row],[reddito_2024]]/Tabella2026[[#This Row],[POP_2024]],"")</f>
        <v>20093.651233431516</v>
      </c>
      <c r="N1105" s="3">
        <f>+IF(Tabella2026[[#This Row],[REDDITO COMPLESSIVO PROCAPITE]]&lt;media_aggr_reddito_pc,(media_aggr_reddito_pc-Tabella2026[[#This Row],[REDDITO COMPLESSIVO PROCAPITE]]),0)</f>
        <v>0</v>
      </c>
      <c r="O1105" s="3">
        <f>+Tabella2026[[#This Row],[DIFFERENZA REDDITO INFERIORE ALLA MEDIA DALLA MEDIA]]*Tabella2026[[#This Row],[POP_2024]]</f>
        <v>0</v>
      </c>
      <c r="P1105" s="3">
        <f>+Tabella2026[[#This Row],[POPOLAZIONE PER DIFFERENZA ]]/SUM(Tabella2026[[POPOLAZIONE PER DIFFERENZA ]])</f>
        <v>0</v>
      </c>
      <c r="Q1105" s="3">
        <f>+Tabella2026[[#This Row],[INCIDENZA POPOLAZIONE PER DIFFERENZA]]*(PLAFOND-SUM(Tabella2026[CONTRIBUTO SULLA BASE DELLA POPOLAZIONE]))</f>
        <v>0</v>
      </c>
      <c r="R1105" s="3">
        <f>+Tabella2026[[#This Row],[CONTRIBUTO SULLA BASE DELLA POPOLAZIONE]]+Tabella2026[[#This Row],[CONTRIBUTO SULLA BASE DEL REDDITO]]</f>
        <v>54261.375815985295</v>
      </c>
      <c r="S1105" s="3">
        <f>+Tabella2026[[#This Row],[CONTRIBUTO TOTALE]]/(PLAFOND/N_TESSERE)</f>
        <v>108.52275163197059</v>
      </c>
      <c r="T1105" s="3">
        <f>+MAX(CEILING(Tabella2026[[#This Row],[preDEF1]],1),1)</f>
        <v>109</v>
      </c>
      <c r="U1105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1105" s="21">
        <f>+Tabella2026[[#This Row],[DEF - n. card]]*(PLAFOND/N_TESSERE)</f>
        <v>54000</v>
      </c>
      <c r="W1105" s="18"/>
    </row>
    <row r="1106" spans="2:23" x14ac:dyDescent="0.25">
      <c r="B1106" s="1" t="s">
        <v>2300</v>
      </c>
      <c r="C1106" s="2">
        <v>39013</v>
      </c>
      <c r="D1106" s="1" t="s">
        <v>2301</v>
      </c>
      <c r="E1106" s="1" t="s">
        <v>27</v>
      </c>
      <c r="F1106" s="1" t="s">
        <v>69</v>
      </c>
      <c r="G1106" s="1" t="s">
        <v>1059</v>
      </c>
      <c r="H1106" s="1" t="s">
        <v>15835</v>
      </c>
      <c r="I1106" s="5">
        <v>10856</v>
      </c>
      <c r="J1106" s="5">
        <v>200027477</v>
      </c>
      <c r="K1106" s="3">
        <f>+Tabella2026[[#This Row],[POP_2024]]/SUM(Tabella2026[POP_2024])</f>
        <v>1.8417648477530945E-4</v>
      </c>
      <c r="L1106" s="3">
        <f>+Tabella2026[[#This Row],[INCIDENZA POPOLAZIONE]]*(PLAFOND/2)</f>
        <v>54221.418985487522</v>
      </c>
      <c r="M1106" s="3">
        <f>+IFERROR(Tabella2026[[#This Row],[reddito_2024]]/Tabella2026[[#This Row],[POP_2024]],"")</f>
        <v>18425.522936624908</v>
      </c>
      <c r="N1106" s="3">
        <f>+IF(Tabella2026[[#This Row],[REDDITO COMPLESSIVO PROCAPITE]]&lt;media_aggr_reddito_pc,(media_aggr_reddito_pc-Tabella2026[[#This Row],[REDDITO COMPLESSIVO PROCAPITE]]),0)</f>
        <v>0</v>
      </c>
      <c r="O1106" s="3">
        <f>+Tabella2026[[#This Row],[DIFFERENZA REDDITO INFERIORE ALLA MEDIA DALLA MEDIA]]*Tabella2026[[#This Row],[POP_2024]]</f>
        <v>0</v>
      </c>
      <c r="P1106" s="3">
        <f>+Tabella2026[[#This Row],[POPOLAZIONE PER DIFFERENZA ]]/SUM(Tabella2026[[POPOLAZIONE PER DIFFERENZA ]])</f>
        <v>0</v>
      </c>
      <c r="Q1106" s="3">
        <f>+Tabella2026[[#This Row],[INCIDENZA POPOLAZIONE PER DIFFERENZA]]*(PLAFOND-SUM(Tabella2026[CONTRIBUTO SULLA BASE DELLA POPOLAZIONE]))</f>
        <v>0</v>
      </c>
      <c r="R1106" s="3">
        <f>+Tabella2026[[#This Row],[CONTRIBUTO SULLA BASE DELLA POPOLAZIONE]]+Tabella2026[[#This Row],[CONTRIBUTO SULLA BASE DEL REDDITO]]</f>
        <v>54221.418985487522</v>
      </c>
      <c r="S1106" s="3">
        <f>+Tabella2026[[#This Row],[CONTRIBUTO TOTALE]]/(PLAFOND/N_TESSERE)</f>
        <v>108.44283797097505</v>
      </c>
      <c r="T1106" s="3">
        <f>+MAX(CEILING(Tabella2026[[#This Row],[preDEF1]],1),1)</f>
        <v>109</v>
      </c>
      <c r="U1106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1106" s="21">
        <f>+Tabella2026[[#This Row],[DEF - n. card]]*(PLAFOND/N_TESSERE)</f>
        <v>54000</v>
      </c>
      <c r="W1106" s="18"/>
    </row>
    <row r="1107" spans="2:23" x14ac:dyDescent="0.25">
      <c r="B1107" s="1" t="s">
        <v>2266</v>
      </c>
      <c r="C1107" s="2">
        <v>45001</v>
      </c>
      <c r="D1107" s="1" t="s">
        <v>2267</v>
      </c>
      <c r="E1107" s="1" t="s">
        <v>30</v>
      </c>
      <c r="F1107" s="1" t="s">
        <v>208</v>
      </c>
      <c r="G1107" s="1" t="s">
        <v>1059</v>
      </c>
      <c r="H1107" s="1" t="s">
        <v>15834</v>
      </c>
      <c r="I1107" s="5">
        <v>10838</v>
      </c>
      <c r="J1107" s="5">
        <v>190500966</v>
      </c>
      <c r="K1107" s="3">
        <f>+Tabella2026[[#This Row],[POP_2024]]/SUM(Tabella2026[POP_2024])</f>
        <v>1.8387110740556407E-4</v>
      </c>
      <c r="L1107" s="3">
        <f>+Tabella2026[[#This Row],[INCIDENZA POPOLAZIONE]]*(PLAFOND/2)</f>
        <v>54131.516116867511</v>
      </c>
      <c r="M1107" s="3">
        <f>+IFERROR(Tabella2026[[#This Row],[reddito_2024]]/Tabella2026[[#This Row],[POP_2024]],"")</f>
        <v>17577.132865842406</v>
      </c>
      <c r="N1107" s="3">
        <f>+IF(Tabella2026[[#This Row],[REDDITO COMPLESSIVO PROCAPITE]]&lt;media_aggr_reddito_pc,(media_aggr_reddito_pc-Tabella2026[[#This Row],[REDDITO COMPLESSIVO PROCAPITE]]),0)</f>
        <v>247.93319676633473</v>
      </c>
      <c r="O1107" s="3">
        <f>+Tabella2026[[#This Row],[DIFFERENZA REDDITO INFERIORE ALLA MEDIA DALLA MEDIA]]*Tabella2026[[#This Row],[POP_2024]]</f>
        <v>2687099.9865535358</v>
      </c>
      <c r="P1107" s="3">
        <f>+Tabella2026[[#This Row],[POPOLAZIONE PER DIFFERENZA ]]/SUM(Tabella2026[[POPOLAZIONE PER DIFFERENZA ]])</f>
        <v>2.3839470233211154E-5</v>
      </c>
      <c r="Q1107" s="3">
        <f>+Tabella2026[[#This Row],[INCIDENZA POPOLAZIONE PER DIFFERENZA]]*(PLAFOND-SUM(Tabella2026[CONTRIBUTO SULLA BASE DELLA POPOLAZIONE]))</f>
        <v>7018.3221570547175</v>
      </c>
      <c r="R1107" s="3">
        <f>+Tabella2026[[#This Row],[CONTRIBUTO SULLA BASE DELLA POPOLAZIONE]]+Tabella2026[[#This Row],[CONTRIBUTO SULLA BASE DEL REDDITO]]</f>
        <v>61149.838273922229</v>
      </c>
      <c r="S1107" s="3">
        <f>+Tabella2026[[#This Row],[CONTRIBUTO TOTALE]]/(PLAFOND/N_TESSERE)</f>
        <v>122.29967654784446</v>
      </c>
      <c r="T1107" s="3">
        <f>+MAX(CEILING(Tabella2026[[#This Row],[preDEF1]],1),1)</f>
        <v>123</v>
      </c>
      <c r="U1107" s="9">
        <f xml:space="preserve"> IF(ROW(Tabella2026[[#This Row],[preDEF2]]) - ROW(Tabella2026[[#Headers],[preDEF2]])&lt;=ABS(SUM(Tabella2026[preDEF2])-N_TESSERE),Tabella2026[[#This Row],[preDEF2]]-1,Tabella2026[[#This Row],[preDEF2]])</f>
        <v>122</v>
      </c>
      <c r="V1107" s="21">
        <f>+Tabella2026[[#This Row],[DEF - n. card]]*(PLAFOND/N_TESSERE)</f>
        <v>61000</v>
      </c>
      <c r="W1107" s="18"/>
    </row>
    <row r="1108" spans="2:23" x14ac:dyDescent="0.25">
      <c r="B1108" s="1" t="s">
        <v>2248</v>
      </c>
      <c r="C1108" s="2">
        <v>37042</v>
      </c>
      <c r="D1108" s="1" t="s">
        <v>2249</v>
      </c>
      <c r="E1108" s="1" t="s">
        <v>27</v>
      </c>
      <c r="F1108" s="1" t="s">
        <v>26</v>
      </c>
      <c r="G1108" s="1" t="s">
        <v>1059</v>
      </c>
      <c r="H1108" s="1" t="s">
        <v>15835</v>
      </c>
      <c r="I1108" s="5">
        <v>10827</v>
      </c>
      <c r="J1108" s="5">
        <v>236410207</v>
      </c>
      <c r="K1108" s="3">
        <f>+Tabella2026[[#This Row],[POP_2024]]/SUM(Tabella2026[POP_2024])</f>
        <v>1.8368448790183082E-4</v>
      </c>
      <c r="L1108" s="3">
        <f>+Tabella2026[[#This Row],[INCIDENZA POPOLAZIONE]]*(PLAFOND/2)</f>
        <v>54076.575474933066</v>
      </c>
      <c r="M1108" s="3">
        <f>+IFERROR(Tabella2026[[#This Row],[reddito_2024]]/Tabella2026[[#This Row],[POP_2024]],"")</f>
        <v>21835.245866814446</v>
      </c>
      <c r="N1108" s="3">
        <f>+IF(Tabella2026[[#This Row],[REDDITO COMPLESSIVO PROCAPITE]]&lt;media_aggr_reddito_pc,(media_aggr_reddito_pc-Tabella2026[[#This Row],[REDDITO COMPLESSIVO PROCAPITE]]),0)</f>
        <v>0</v>
      </c>
      <c r="O1108" s="3">
        <f>+Tabella2026[[#This Row],[DIFFERENZA REDDITO INFERIORE ALLA MEDIA DALLA MEDIA]]*Tabella2026[[#This Row],[POP_2024]]</f>
        <v>0</v>
      </c>
      <c r="P1108" s="3">
        <f>+Tabella2026[[#This Row],[POPOLAZIONE PER DIFFERENZA ]]/SUM(Tabella2026[[POPOLAZIONE PER DIFFERENZA ]])</f>
        <v>0</v>
      </c>
      <c r="Q1108" s="3">
        <f>+Tabella2026[[#This Row],[INCIDENZA POPOLAZIONE PER DIFFERENZA]]*(PLAFOND-SUM(Tabella2026[CONTRIBUTO SULLA BASE DELLA POPOLAZIONE]))</f>
        <v>0</v>
      </c>
      <c r="R1108" s="3">
        <f>+Tabella2026[[#This Row],[CONTRIBUTO SULLA BASE DELLA POPOLAZIONE]]+Tabella2026[[#This Row],[CONTRIBUTO SULLA BASE DEL REDDITO]]</f>
        <v>54076.575474933066</v>
      </c>
      <c r="S1108" s="3">
        <f>+Tabella2026[[#This Row],[CONTRIBUTO TOTALE]]/(PLAFOND/N_TESSERE)</f>
        <v>108.15315094986613</v>
      </c>
      <c r="T1108" s="3">
        <f>+MAX(CEILING(Tabella2026[[#This Row],[preDEF1]],1),1)</f>
        <v>109</v>
      </c>
      <c r="U1108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1108" s="21">
        <f>+Tabella2026[[#This Row],[DEF - n. card]]*(PLAFOND/N_TESSERE)</f>
        <v>54000</v>
      </c>
      <c r="W1108" s="18"/>
    </row>
    <row r="1109" spans="2:23" x14ac:dyDescent="0.25">
      <c r="B1109" s="1" t="s">
        <v>2204</v>
      </c>
      <c r="C1109" s="2">
        <v>75042</v>
      </c>
      <c r="D1109" s="1" t="s">
        <v>2205</v>
      </c>
      <c r="E1109" s="1" t="s">
        <v>33</v>
      </c>
      <c r="F1109" s="1" t="s">
        <v>132</v>
      </c>
      <c r="G1109" s="1" t="s">
        <v>1059</v>
      </c>
      <c r="H1109" s="1" t="s">
        <v>15836</v>
      </c>
      <c r="I1109" s="5">
        <v>10817</v>
      </c>
      <c r="J1109" s="5">
        <v>127669286</v>
      </c>
      <c r="K1109" s="3">
        <f>+Tabella2026[[#This Row],[POP_2024]]/SUM(Tabella2026[POP_2024])</f>
        <v>1.8351483380752784E-4</v>
      </c>
      <c r="L1109" s="3">
        <f>+Tabella2026[[#This Row],[INCIDENZA POPOLAZIONE]]*(PLAFOND/2)</f>
        <v>54026.629436810843</v>
      </c>
      <c r="M1109" s="3">
        <f>+IFERROR(Tabella2026[[#This Row],[reddito_2024]]/Tabella2026[[#This Row],[POP_2024]],"")</f>
        <v>11802.651936766202</v>
      </c>
      <c r="N1109" s="3">
        <f>+IF(Tabella2026[[#This Row],[REDDITO COMPLESSIVO PROCAPITE]]&lt;media_aggr_reddito_pc,(media_aggr_reddito_pc-Tabella2026[[#This Row],[REDDITO COMPLESSIVO PROCAPITE]]),0)</f>
        <v>6022.4141258425389</v>
      </c>
      <c r="O1109" s="3">
        <f>+Tabella2026[[#This Row],[DIFFERENZA REDDITO INFERIORE ALLA MEDIA DALLA MEDIA]]*Tabella2026[[#This Row],[POP_2024]]</f>
        <v>65144453.599238746</v>
      </c>
      <c r="P1109" s="3">
        <f>+Tabella2026[[#This Row],[POPOLAZIONE PER DIFFERENZA ]]/SUM(Tabella2026[[POPOLAZIONE PER DIFFERENZA ]])</f>
        <v>5.779499349518962E-4</v>
      </c>
      <c r="Q1109" s="3">
        <f>+Tabella2026[[#This Row],[INCIDENZA POPOLAZIONE PER DIFFERENZA]]*(PLAFOND-SUM(Tabella2026[CONTRIBUTO SULLA BASE DELLA POPOLAZIONE]))</f>
        <v>170148.0273873877</v>
      </c>
      <c r="R1109" s="3">
        <f>+Tabella2026[[#This Row],[CONTRIBUTO SULLA BASE DELLA POPOLAZIONE]]+Tabella2026[[#This Row],[CONTRIBUTO SULLA BASE DEL REDDITO]]</f>
        <v>224174.65682419855</v>
      </c>
      <c r="S1109" s="3">
        <f>+Tabella2026[[#This Row],[CONTRIBUTO TOTALE]]/(PLAFOND/N_TESSERE)</f>
        <v>448.34931364839713</v>
      </c>
      <c r="T1109" s="3">
        <f>+MAX(CEILING(Tabella2026[[#This Row],[preDEF1]],1),1)</f>
        <v>449</v>
      </c>
      <c r="U1109" s="9">
        <f xml:space="preserve"> IF(ROW(Tabella2026[[#This Row],[preDEF2]]) - ROW(Tabella2026[[#Headers],[preDEF2]])&lt;=ABS(SUM(Tabella2026[preDEF2])-N_TESSERE),Tabella2026[[#This Row],[preDEF2]]-1,Tabella2026[[#This Row],[preDEF2]])</f>
        <v>448</v>
      </c>
      <c r="V1109" s="21">
        <f>+Tabella2026[[#This Row],[DEF - n. card]]*(PLAFOND/N_TESSERE)</f>
        <v>224000</v>
      </c>
      <c r="W1109" s="18"/>
    </row>
    <row r="1110" spans="2:23" x14ac:dyDescent="0.25">
      <c r="B1110" s="1" t="s">
        <v>2230</v>
      </c>
      <c r="C1110" s="2">
        <v>6121</v>
      </c>
      <c r="D1110" s="1" t="s">
        <v>2231</v>
      </c>
      <c r="E1110" s="1" t="s">
        <v>18</v>
      </c>
      <c r="F1110" s="1" t="s">
        <v>138</v>
      </c>
      <c r="G1110" s="1" t="s">
        <v>1059</v>
      </c>
      <c r="H1110" s="1" t="s">
        <v>15835</v>
      </c>
      <c r="I1110" s="5">
        <v>10816</v>
      </c>
      <c r="J1110" s="5">
        <v>218299984</v>
      </c>
      <c r="K1110" s="3">
        <f>+Tabella2026[[#This Row],[POP_2024]]/SUM(Tabella2026[POP_2024])</f>
        <v>1.8349786839809754E-4</v>
      </c>
      <c r="L1110" s="3">
        <f>+Tabella2026[[#This Row],[INCIDENZA POPOLAZIONE]]*(PLAFOND/2)</f>
        <v>54021.634832998614</v>
      </c>
      <c r="M1110" s="3">
        <f>+IFERROR(Tabella2026[[#This Row],[reddito_2024]]/Tabella2026[[#This Row],[POP_2024]],"")</f>
        <v>20183.060650887575</v>
      </c>
      <c r="N1110" s="3">
        <f>+IF(Tabella2026[[#This Row],[REDDITO COMPLESSIVO PROCAPITE]]&lt;media_aggr_reddito_pc,(media_aggr_reddito_pc-Tabella2026[[#This Row],[REDDITO COMPLESSIVO PROCAPITE]]),0)</f>
        <v>0</v>
      </c>
      <c r="O1110" s="3">
        <f>+Tabella2026[[#This Row],[DIFFERENZA REDDITO INFERIORE ALLA MEDIA DALLA MEDIA]]*Tabella2026[[#This Row],[POP_2024]]</f>
        <v>0</v>
      </c>
      <c r="P1110" s="3">
        <f>+Tabella2026[[#This Row],[POPOLAZIONE PER DIFFERENZA ]]/SUM(Tabella2026[[POPOLAZIONE PER DIFFERENZA ]])</f>
        <v>0</v>
      </c>
      <c r="Q1110" s="3">
        <f>+Tabella2026[[#This Row],[INCIDENZA POPOLAZIONE PER DIFFERENZA]]*(PLAFOND-SUM(Tabella2026[CONTRIBUTO SULLA BASE DELLA POPOLAZIONE]))</f>
        <v>0</v>
      </c>
      <c r="R1110" s="3">
        <f>+Tabella2026[[#This Row],[CONTRIBUTO SULLA BASE DELLA POPOLAZIONE]]+Tabella2026[[#This Row],[CONTRIBUTO SULLA BASE DEL REDDITO]]</f>
        <v>54021.634832998614</v>
      </c>
      <c r="S1110" s="3">
        <f>+Tabella2026[[#This Row],[CONTRIBUTO TOTALE]]/(PLAFOND/N_TESSERE)</f>
        <v>108.04326966599723</v>
      </c>
      <c r="T1110" s="3">
        <f>+MAX(CEILING(Tabella2026[[#This Row],[preDEF1]],1),1)</f>
        <v>109</v>
      </c>
      <c r="U1110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1110" s="21">
        <f>+Tabella2026[[#This Row],[DEF - n. card]]*(PLAFOND/N_TESSERE)</f>
        <v>54000</v>
      </c>
      <c r="W1110" s="18"/>
    </row>
    <row r="1111" spans="2:23" x14ac:dyDescent="0.25">
      <c r="B1111" s="1" t="s">
        <v>2288</v>
      </c>
      <c r="C1111" s="2">
        <v>3032</v>
      </c>
      <c r="D1111" s="1" t="s">
        <v>2289</v>
      </c>
      <c r="E1111" s="1" t="s">
        <v>18</v>
      </c>
      <c r="F1111" s="1" t="s">
        <v>114</v>
      </c>
      <c r="G1111" s="1" t="s">
        <v>1059</v>
      </c>
      <c r="H1111" s="1" t="s">
        <v>15835</v>
      </c>
      <c r="I1111" s="5">
        <v>10811</v>
      </c>
      <c r="J1111" s="5">
        <v>219133432</v>
      </c>
      <c r="K1111" s="3">
        <f>+Tabella2026[[#This Row],[POP_2024]]/SUM(Tabella2026[POP_2024])</f>
        <v>1.8341304135094605E-4</v>
      </c>
      <c r="L1111" s="3">
        <f>+Tabella2026[[#This Row],[INCIDENZA POPOLAZIONE]]*(PLAFOND/2)</f>
        <v>53996.661813937506</v>
      </c>
      <c r="M1111" s="3">
        <f>+IFERROR(Tabella2026[[#This Row],[reddito_2024]]/Tabella2026[[#This Row],[POP_2024]],"")</f>
        <v>20269.487743964481</v>
      </c>
      <c r="N1111" s="3">
        <f>+IF(Tabella2026[[#This Row],[REDDITO COMPLESSIVO PROCAPITE]]&lt;media_aggr_reddito_pc,(media_aggr_reddito_pc-Tabella2026[[#This Row],[REDDITO COMPLESSIVO PROCAPITE]]),0)</f>
        <v>0</v>
      </c>
      <c r="O1111" s="3">
        <f>+Tabella2026[[#This Row],[DIFFERENZA REDDITO INFERIORE ALLA MEDIA DALLA MEDIA]]*Tabella2026[[#This Row],[POP_2024]]</f>
        <v>0</v>
      </c>
      <c r="P1111" s="3">
        <f>+Tabella2026[[#This Row],[POPOLAZIONE PER DIFFERENZA ]]/SUM(Tabella2026[[POPOLAZIONE PER DIFFERENZA ]])</f>
        <v>0</v>
      </c>
      <c r="Q1111" s="3">
        <f>+Tabella2026[[#This Row],[INCIDENZA POPOLAZIONE PER DIFFERENZA]]*(PLAFOND-SUM(Tabella2026[CONTRIBUTO SULLA BASE DELLA POPOLAZIONE]))</f>
        <v>0</v>
      </c>
      <c r="R1111" s="3">
        <f>+Tabella2026[[#This Row],[CONTRIBUTO SULLA BASE DELLA POPOLAZIONE]]+Tabella2026[[#This Row],[CONTRIBUTO SULLA BASE DEL REDDITO]]</f>
        <v>53996.661813937506</v>
      </c>
      <c r="S1111" s="3">
        <f>+Tabella2026[[#This Row],[CONTRIBUTO TOTALE]]/(PLAFOND/N_TESSERE)</f>
        <v>107.99332362787501</v>
      </c>
      <c r="T1111" s="3">
        <f>+MAX(CEILING(Tabella2026[[#This Row],[preDEF1]],1),1)</f>
        <v>108</v>
      </c>
      <c r="U1111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1111" s="21">
        <f>+Tabella2026[[#This Row],[DEF - n. card]]*(PLAFOND/N_TESSERE)</f>
        <v>53500</v>
      </c>
      <c r="W1111" s="18"/>
    </row>
    <row r="1112" spans="2:23" x14ac:dyDescent="0.25">
      <c r="B1112" s="1" t="s">
        <v>2270</v>
      </c>
      <c r="C1112" s="2">
        <v>23038</v>
      </c>
      <c r="D1112" s="1" t="s">
        <v>2271</v>
      </c>
      <c r="E1112" s="1" t="s">
        <v>38</v>
      </c>
      <c r="F1112" s="1" t="s">
        <v>37</v>
      </c>
      <c r="G1112" s="1" t="s">
        <v>1059</v>
      </c>
      <c r="H1112" s="1" t="s">
        <v>15835</v>
      </c>
      <c r="I1112" s="5">
        <v>10792</v>
      </c>
      <c r="J1112" s="5">
        <v>206238421</v>
      </c>
      <c r="K1112" s="3">
        <f>+Tabella2026[[#This Row],[POP_2024]]/SUM(Tabella2026[POP_2024])</f>
        <v>1.830906985717704E-4</v>
      </c>
      <c r="L1112" s="3">
        <f>+Tabella2026[[#This Row],[INCIDENZA POPOLAZIONE]]*(PLAFOND/2)</f>
        <v>53901.764341505273</v>
      </c>
      <c r="M1112" s="3">
        <f>+IFERROR(Tabella2026[[#This Row],[reddito_2024]]/Tabella2026[[#This Row],[POP_2024]],"")</f>
        <v>19110.305874722017</v>
      </c>
      <c r="N1112" s="3">
        <f>+IF(Tabella2026[[#This Row],[REDDITO COMPLESSIVO PROCAPITE]]&lt;media_aggr_reddito_pc,(media_aggr_reddito_pc-Tabella2026[[#This Row],[REDDITO COMPLESSIVO PROCAPITE]]),0)</f>
        <v>0</v>
      </c>
      <c r="O1112" s="3">
        <f>+Tabella2026[[#This Row],[DIFFERENZA REDDITO INFERIORE ALLA MEDIA DALLA MEDIA]]*Tabella2026[[#This Row],[POP_2024]]</f>
        <v>0</v>
      </c>
      <c r="P1112" s="3">
        <f>+Tabella2026[[#This Row],[POPOLAZIONE PER DIFFERENZA ]]/SUM(Tabella2026[[POPOLAZIONE PER DIFFERENZA ]])</f>
        <v>0</v>
      </c>
      <c r="Q1112" s="3">
        <f>+Tabella2026[[#This Row],[INCIDENZA POPOLAZIONE PER DIFFERENZA]]*(PLAFOND-SUM(Tabella2026[CONTRIBUTO SULLA BASE DELLA POPOLAZIONE]))</f>
        <v>0</v>
      </c>
      <c r="R1112" s="3">
        <f>+Tabella2026[[#This Row],[CONTRIBUTO SULLA BASE DELLA POPOLAZIONE]]+Tabella2026[[#This Row],[CONTRIBUTO SULLA BASE DEL REDDITO]]</f>
        <v>53901.764341505273</v>
      </c>
      <c r="S1112" s="3">
        <f>+Tabella2026[[#This Row],[CONTRIBUTO TOTALE]]/(PLAFOND/N_TESSERE)</f>
        <v>107.80352868301054</v>
      </c>
      <c r="T1112" s="3">
        <f>+MAX(CEILING(Tabella2026[[#This Row],[preDEF1]],1),1)</f>
        <v>108</v>
      </c>
      <c r="U1112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1112" s="21">
        <f>+Tabella2026[[#This Row],[DEF - n. card]]*(PLAFOND/N_TESSERE)</f>
        <v>53500</v>
      </c>
      <c r="W1112" s="18"/>
    </row>
    <row r="1113" spans="2:23" x14ac:dyDescent="0.25">
      <c r="B1113" s="1" t="s">
        <v>2216</v>
      </c>
      <c r="C1113" s="2">
        <v>82009</v>
      </c>
      <c r="D1113" s="1" t="s">
        <v>2217</v>
      </c>
      <c r="E1113" s="1" t="s">
        <v>21</v>
      </c>
      <c r="F1113" s="1" t="s">
        <v>20</v>
      </c>
      <c r="G1113" s="1" t="s">
        <v>1059</v>
      </c>
      <c r="H1113" s="1" t="s">
        <v>15836</v>
      </c>
      <c r="I1113" s="5">
        <v>10788</v>
      </c>
      <c r="J1113" s="5">
        <v>93528326</v>
      </c>
      <c r="K1113" s="3">
        <f>+Tabella2026[[#This Row],[POP_2024]]/SUM(Tabella2026[POP_2024])</f>
        <v>1.8302283693404922E-4</v>
      </c>
      <c r="L1113" s="3">
        <f>+Tabella2026[[#This Row],[INCIDENZA POPOLAZIONE]]*(PLAFOND/2)</f>
        <v>53881.785926256387</v>
      </c>
      <c r="M1113" s="3">
        <f>+IFERROR(Tabella2026[[#This Row],[reddito_2024]]/Tabella2026[[#This Row],[POP_2024]],"")</f>
        <v>8669.663144234335</v>
      </c>
      <c r="N1113" s="3">
        <f>+IF(Tabella2026[[#This Row],[REDDITO COMPLESSIVO PROCAPITE]]&lt;media_aggr_reddito_pc,(media_aggr_reddito_pc-Tabella2026[[#This Row],[REDDITO COMPLESSIVO PROCAPITE]]),0)</f>
        <v>9155.402918374406</v>
      </c>
      <c r="O1113" s="3">
        <f>+Tabella2026[[#This Row],[DIFFERENZA REDDITO INFERIORE ALLA MEDIA DALLA MEDIA]]*Tabella2026[[#This Row],[POP_2024]]</f>
        <v>98768486.683423087</v>
      </c>
      <c r="P1113" s="3">
        <f>+Tabella2026[[#This Row],[POPOLAZIONE PER DIFFERENZA ]]/SUM(Tabella2026[[POPOLAZIONE PER DIFFERENZA ]])</f>
        <v>8.7625633956731291E-4</v>
      </c>
      <c r="Q1113" s="3">
        <f>+Tabella2026[[#This Row],[INCIDENZA POPOLAZIONE PER DIFFERENZA]]*(PLAFOND-SUM(Tabella2026[CONTRIBUTO SULLA BASE DELLA POPOLAZIONE]))</f>
        <v>257969.20917636328</v>
      </c>
      <c r="R1113" s="3">
        <f>+Tabella2026[[#This Row],[CONTRIBUTO SULLA BASE DELLA POPOLAZIONE]]+Tabella2026[[#This Row],[CONTRIBUTO SULLA BASE DEL REDDITO]]</f>
        <v>311850.99510261964</v>
      </c>
      <c r="S1113" s="3">
        <f>+Tabella2026[[#This Row],[CONTRIBUTO TOTALE]]/(PLAFOND/N_TESSERE)</f>
        <v>623.70199020523933</v>
      </c>
      <c r="T1113" s="3">
        <f>+MAX(CEILING(Tabella2026[[#This Row],[preDEF1]],1),1)</f>
        <v>624</v>
      </c>
      <c r="U1113" s="9">
        <f xml:space="preserve"> IF(ROW(Tabella2026[[#This Row],[preDEF2]]) - ROW(Tabella2026[[#Headers],[preDEF2]])&lt;=ABS(SUM(Tabella2026[preDEF2])-N_TESSERE),Tabella2026[[#This Row],[preDEF2]]-1,Tabella2026[[#This Row],[preDEF2]])</f>
        <v>623</v>
      </c>
      <c r="V1113" s="21">
        <f>+Tabella2026[[#This Row],[DEF - n. card]]*(PLAFOND/N_TESSERE)</f>
        <v>311500</v>
      </c>
      <c r="W1113" s="18"/>
    </row>
    <row r="1114" spans="2:23" x14ac:dyDescent="0.25">
      <c r="B1114" s="1" t="s">
        <v>2254</v>
      </c>
      <c r="C1114" s="2">
        <v>17046</v>
      </c>
      <c r="D1114" s="1" t="s">
        <v>2255</v>
      </c>
      <c r="E1114" s="1" t="s">
        <v>12</v>
      </c>
      <c r="F1114" s="1" t="s">
        <v>50</v>
      </c>
      <c r="G1114" s="1" t="s">
        <v>1059</v>
      </c>
      <c r="H1114" s="1" t="s">
        <v>15835</v>
      </c>
      <c r="I1114" s="5">
        <v>10787</v>
      </c>
      <c r="J1114" s="5">
        <v>205318352</v>
      </c>
      <c r="K1114" s="3">
        <f>+Tabella2026[[#This Row],[POP_2024]]/SUM(Tabella2026[POP_2024])</f>
        <v>1.8300587152461891E-4</v>
      </c>
      <c r="L1114" s="3">
        <f>+Tabella2026[[#This Row],[INCIDENZA POPOLAZIONE]]*(PLAFOND/2)</f>
        <v>53876.791322444165</v>
      </c>
      <c r="M1114" s="3">
        <f>+IFERROR(Tabella2026[[#This Row],[reddito_2024]]/Tabella2026[[#This Row],[POP_2024]],"")</f>
        <v>19033.869657921572</v>
      </c>
      <c r="N1114" s="3">
        <f>+IF(Tabella2026[[#This Row],[REDDITO COMPLESSIVO PROCAPITE]]&lt;media_aggr_reddito_pc,(media_aggr_reddito_pc-Tabella2026[[#This Row],[REDDITO COMPLESSIVO PROCAPITE]]),0)</f>
        <v>0</v>
      </c>
      <c r="O1114" s="3">
        <f>+Tabella2026[[#This Row],[DIFFERENZA REDDITO INFERIORE ALLA MEDIA DALLA MEDIA]]*Tabella2026[[#This Row],[POP_2024]]</f>
        <v>0</v>
      </c>
      <c r="P1114" s="3">
        <f>+Tabella2026[[#This Row],[POPOLAZIONE PER DIFFERENZA ]]/SUM(Tabella2026[[POPOLAZIONE PER DIFFERENZA ]])</f>
        <v>0</v>
      </c>
      <c r="Q1114" s="3">
        <f>+Tabella2026[[#This Row],[INCIDENZA POPOLAZIONE PER DIFFERENZA]]*(PLAFOND-SUM(Tabella2026[CONTRIBUTO SULLA BASE DELLA POPOLAZIONE]))</f>
        <v>0</v>
      </c>
      <c r="R1114" s="3">
        <f>+Tabella2026[[#This Row],[CONTRIBUTO SULLA BASE DELLA POPOLAZIONE]]+Tabella2026[[#This Row],[CONTRIBUTO SULLA BASE DEL REDDITO]]</f>
        <v>53876.791322444165</v>
      </c>
      <c r="S1114" s="3">
        <f>+Tabella2026[[#This Row],[CONTRIBUTO TOTALE]]/(PLAFOND/N_TESSERE)</f>
        <v>107.75358264488833</v>
      </c>
      <c r="T1114" s="3">
        <f>+MAX(CEILING(Tabella2026[[#This Row],[preDEF1]],1),1)</f>
        <v>108</v>
      </c>
      <c r="U1114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1114" s="21">
        <f>+Tabella2026[[#This Row],[DEF - n. card]]*(PLAFOND/N_TESSERE)</f>
        <v>53500</v>
      </c>
      <c r="W1114" s="18"/>
    </row>
    <row r="1115" spans="2:23" x14ac:dyDescent="0.25">
      <c r="B1115" s="1" t="s">
        <v>2274</v>
      </c>
      <c r="C1115" s="2">
        <v>17023</v>
      </c>
      <c r="D1115" s="1" t="s">
        <v>2275</v>
      </c>
      <c r="E1115" s="1" t="s">
        <v>12</v>
      </c>
      <c r="F1115" s="1" t="s">
        <v>50</v>
      </c>
      <c r="G1115" s="1" t="s">
        <v>1059</v>
      </c>
      <c r="H1115" s="1" t="s">
        <v>15835</v>
      </c>
      <c r="I1115" s="5">
        <v>10772</v>
      </c>
      <c r="J1115" s="5">
        <v>204043289</v>
      </c>
      <c r="K1115" s="3">
        <f>+Tabella2026[[#This Row],[POP_2024]]/SUM(Tabella2026[POP_2024])</f>
        <v>1.8275139038316445E-4</v>
      </c>
      <c r="L1115" s="3">
        <f>+Tabella2026[[#This Row],[INCIDENZA POPOLAZIONE]]*(PLAFOND/2)</f>
        <v>53801.872265260827</v>
      </c>
      <c r="M1115" s="3">
        <f>+IFERROR(Tabella2026[[#This Row],[reddito_2024]]/Tabella2026[[#This Row],[POP_2024]],"")</f>
        <v>18942.006034162645</v>
      </c>
      <c r="N1115" s="3">
        <f>+IF(Tabella2026[[#This Row],[REDDITO COMPLESSIVO PROCAPITE]]&lt;media_aggr_reddito_pc,(media_aggr_reddito_pc-Tabella2026[[#This Row],[REDDITO COMPLESSIVO PROCAPITE]]),0)</f>
        <v>0</v>
      </c>
      <c r="O1115" s="3">
        <f>+Tabella2026[[#This Row],[DIFFERENZA REDDITO INFERIORE ALLA MEDIA DALLA MEDIA]]*Tabella2026[[#This Row],[POP_2024]]</f>
        <v>0</v>
      </c>
      <c r="P1115" s="3">
        <f>+Tabella2026[[#This Row],[POPOLAZIONE PER DIFFERENZA ]]/SUM(Tabella2026[[POPOLAZIONE PER DIFFERENZA ]])</f>
        <v>0</v>
      </c>
      <c r="Q1115" s="3">
        <f>+Tabella2026[[#This Row],[INCIDENZA POPOLAZIONE PER DIFFERENZA]]*(PLAFOND-SUM(Tabella2026[CONTRIBUTO SULLA BASE DELLA POPOLAZIONE]))</f>
        <v>0</v>
      </c>
      <c r="R1115" s="3">
        <f>+Tabella2026[[#This Row],[CONTRIBUTO SULLA BASE DELLA POPOLAZIONE]]+Tabella2026[[#This Row],[CONTRIBUTO SULLA BASE DEL REDDITO]]</f>
        <v>53801.872265260827</v>
      </c>
      <c r="S1115" s="3">
        <f>+Tabella2026[[#This Row],[CONTRIBUTO TOTALE]]/(PLAFOND/N_TESSERE)</f>
        <v>107.60374453052165</v>
      </c>
      <c r="T1115" s="3">
        <f>+MAX(CEILING(Tabella2026[[#This Row],[preDEF1]],1),1)</f>
        <v>108</v>
      </c>
      <c r="U1115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1115" s="21">
        <f>+Tabella2026[[#This Row],[DEF - n. card]]*(PLAFOND/N_TESSERE)</f>
        <v>53500</v>
      </c>
      <c r="W1115" s="18"/>
    </row>
    <row r="1116" spans="2:23" x14ac:dyDescent="0.25">
      <c r="B1116" s="1" t="s">
        <v>2278</v>
      </c>
      <c r="C1116" s="2">
        <v>34020</v>
      </c>
      <c r="D1116" s="1" t="s">
        <v>2279</v>
      </c>
      <c r="E1116" s="1" t="s">
        <v>27</v>
      </c>
      <c r="F1116" s="1" t="s">
        <v>52</v>
      </c>
      <c r="G1116" s="1" t="s">
        <v>1059</v>
      </c>
      <c r="H1116" s="1" t="s">
        <v>15835</v>
      </c>
      <c r="I1116" s="5">
        <v>10769</v>
      </c>
      <c r="J1116" s="5">
        <v>209183451</v>
      </c>
      <c r="K1116" s="3">
        <f>+Tabella2026[[#This Row],[POP_2024]]/SUM(Tabella2026[POP_2024])</f>
        <v>1.8270049415487356E-4</v>
      </c>
      <c r="L1116" s="3">
        <f>+Tabella2026[[#This Row],[INCIDENZA POPOLAZIONE]]*(PLAFOND/2)</f>
        <v>53786.888453824162</v>
      </c>
      <c r="M1116" s="3">
        <f>+IFERROR(Tabella2026[[#This Row],[reddito_2024]]/Tabella2026[[#This Row],[POP_2024]],"")</f>
        <v>19424.593834153588</v>
      </c>
      <c r="N1116" s="3">
        <f>+IF(Tabella2026[[#This Row],[REDDITO COMPLESSIVO PROCAPITE]]&lt;media_aggr_reddito_pc,(media_aggr_reddito_pc-Tabella2026[[#This Row],[REDDITO COMPLESSIVO PROCAPITE]]),0)</f>
        <v>0</v>
      </c>
      <c r="O1116" s="3">
        <f>+Tabella2026[[#This Row],[DIFFERENZA REDDITO INFERIORE ALLA MEDIA DALLA MEDIA]]*Tabella2026[[#This Row],[POP_2024]]</f>
        <v>0</v>
      </c>
      <c r="P1116" s="3">
        <f>+Tabella2026[[#This Row],[POPOLAZIONE PER DIFFERENZA ]]/SUM(Tabella2026[[POPOLAZIONE PER DIFFERENZA ]])</f>
        <v>0</v>
      </c>
      <c r="Q1116" s="3">
        <f>+Tabella2026[[#This Row],[INCIDENZA POPOLAZIONE PER DIFFERENZA]]*(PLAFOND-SUM(Tabella2026[CONTRIBUTO SULLA BASE DELLA POPOLAZIONE]))</f>
        <v>0</v>
      </c>
      <c r="R1116" s="3">
        <f>+Tabella2026[[#This Row],[CONTRIBUTO SULLA BASE DELLA POPOLAZIONE]]+Tabella2026[[#This Row],[CONTRIBUTO SULLA BASE DEL REDDITO]]</f>
        <v>53786.888453824162</v>
      </c>
      <c r="S1116" s="3">
        <f>+Tabella2026[[#This Row],[CONTRIBUTO TOTALE]]/(PLAFOND/N_TESSERE)</f>
        <v>107.57377690764832</v>
      </c>
      <c r="T1116" s="3">
        <f>+MAX(CEILING(Tabella2026[[#This Row],[preDEF1]],1),1)</f>
        <v>108</v>
      </c>
      <c r="U1116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1116" s="21">
        <f>+Tabella2026[[#This Row],[DEF - n. card]]*(PLAFOND/N_TESSERE)</f>
        <v>53500</v>
      </c>
      <c r="W1116" s="18"/>
    </row>
    <row r="1117" spans="2:23" x14ac:dyDescent="0.25">
      <c r="B1117" s="1" t="s">
        <v>2228</v>
      </c>
      <c r="C1117" s="2">
        <v>30026</v>
      </c>
      <c r="D1117" s="1" t="s">
        <v>2229</v>
      </c>
      <c r="E1117" s="1" t="s">
        <v>48</v>
      </c>
      <c r="F1117" s="1" t="s">
        <v>120</v>
      </c>
      <c r="G1117" s="1" t="s">
        <v>1059</v>
      </c>
      <c r="H1117" s="1" t="s">
        <v>15835</v>
      </c>
      <c r="I1117" s="5">
        <v>10755</v>
      </c>
      <c r="J1117" s="5">
        <v>216618493</v>
      </c>
      <c r="K1117" s="3">
        <f>+Tabella2026[[#This Row],[POP_2024]]/SUM(Tabella2026[POP_2024])</f>
        <v>1.824629784228494E-4</v>
      </c>
      <c r="L1117" s="3">
        <f>+Tabella2026[[#This Row],[INCIDENZA POPOLAZIONE]]*(PLAFOND/2)</f>
        <v>53716.964000453045</v>
      </c>
      <c r="M1117" s="3">
        <f>+IFERROR(Tabella2026[[#This Row],[reddito_2024]]/Tabella2026[[#This Row],[POP_2024]],"")</f>
        <v>20141.189493258949</v>
      </c>
      <c r="N1117" s="3">
        <f>+IF(Tabella2026[[#This Row],[REDDITO COMPLESSIVO PROCAPITE]]&lt;media_aggr_reddito_pc,(media_aggr_reddito_pc-Tabella2026[[#This Row],[REDDITO COMPLESSIVO PROCAPITE]]),0)</f>
        <v>0</v>
      </c>
      <c r="O1117" s="3">
        <f>+Tabella2026[[#This Row],[DIFFERENZA REDDITO INFERIORE ALLA MEDIA DALLA MEDIA]]*Tabella2026[[#This Row],[POP_2024]]</f>
        <v>0</v>
      </c>
      <c r="P1117" s="3">
        <f>+Tabella2026[[#This Row],[POPOLAZIONE PER DIFFERENZA ]]/SUM(Tabella2026[[POPOLAZIONE PER DIFFERENZA ]])</f>
        <v>0</v>
      </c>
      <c r="Q1117" s="3">
        <f>+Tabella2026[[#This Row],[INCIDENZA POPOLAZIONE PER DIFFERENZA]]*(PLAFOND-SUM(Tabella2026[CONTRIBUTO SULLA BASE DELLA POPOLAZIONE]))</f>
        <v>0</v>
      </c>
      <c r="R1117" s="3">
        <f>+Tabella2026[[#This Row],[CONTRIBUTO SULLA BASE DELLA POPOLAZIONE]]+Tabella2026[[#This Row],[CONTRIBUTO SULLA BASE DEL REDDITO]]</f>
        <v>53716.964000453045</v>
      </c>
      <c r="S1117" s="3">
        <f>+Tabella2026[[#This Row],[CONTRIBUTO TOTALE]]/(PLAFOND/N_TESSERE)</f>
        <v>107.43392800090609</v>
      </c>
      <c r="T1117" s="3">
        <f>+MAX(CEILING(Tabella2026[[#This Row],[preDEF1]],1),1)</f>
        <v>108</v>
      </c>
      <c r="U1117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1117" s="21">
        <f>+Tabella2026[[#This Row],[DEF - n. card]]*(PLAFOND/N_TESSERE)</f>
        <v>53500</v>
      </c>
      <c r="W1117" s="18"/>
    </row>
    <row r="1118" spans="2:23" x14ac:dyDescent="0.25">
      <c r="B1118" s="1" t="s">
        <v>2294</v>
      </c>
      <c r="C1118" s="2">
        <v>35008</v>
      </c>
      <c r="D1118" s="1" t="s">
        <v>2295</v>
      </c>
      <c r="E1118" s="1" t="s">
        <v>27</v>
      </c>
      <c r="F1118" s="1" t="s">
        <v>64</v>
      </c>
      <c r="G1118" s="1" t="s">
        <v>1059</v>
      </c>
      <c r="H1118" s="1" t="s">
        <v>15835</v>
      </c>
      <c r="I1118" s="5">
        <v>10731</v>
      </c>
      <c r="J1118" s="5">
        <v>186362359</v>
      </c>
      <c r="K1118" s="3">
        <f>+Tabella2026[[#This Row],[POP_2024]]/SUM(Tabella2026[POP_2024])</f>
        <v>1.8205580859652226E-4</v>
      </c>
      <c r="L1118" s="3">
        <f>+Tabella2026[[#This Row],[INCIDENZA POPOLAZIONE]]*(PLAFOND/2)</f>
        <v>53597.093508959704</v>
      </c>
      <c r="M1118" s="3">
        <f>+IFERROR(Tabella2026[[#This Row],[reddito_2024]]/Tabella2026[[#This Row],[POP_2024]],"")</f>
        <v>17366.728077532382</v>
      </c>
      <c r="N1118" s="3">
        <f>+IF(Tabella2026[[#This Row],[REDDITO COMPLESSIVO PROCAPITE]]&lt;media_aggr_reddito_pc,(media_aggr_reddito_pc-Tabella2026[[#This Row],[REDDITO COMPLESSIVO PROCAPITE]]),0)</f>
        <v>458.33798507635947</v>
      </c>
      <c r="O1118" s="3">
        <f>+Tabella2026[[#This Row],[DIFFERENZA REDDITO INFERIORE ALLA MEDIA DALLA MEDIA]]*Tabella2026[[#This Row],[POP_2024]]</f>
        <v>4918424.9178544134</v>
      </c>
      <c r="P1118" s="3">
        <f>+Tabella2026[[#This Row],[POPOLAZIONE PER DIFFERENZA ]]/SUM(Tabella2026[[POPOLAZIONE PER DIFFERENZA ]])</f>
        <v>4.3635385735631707E-5</v>
      </c>
      <c r="Q1118" s="3">
        <f>+Tabella2026[[#This Row],[INCIDENZA POPOLAZIONE PER DIFFERENZA]]*(PLAFOND-SUM(Tabella2026[CONTRIBUTO SULLA BASE DELLA POPOLAZIONE]))</f>
        <v>12846.224834030725</v>
      </c>
      <c r="R1118" s="3">
        <f>+Tabella2026[[#This Row],[CONTRIBUTO SULLA BASE DELLA POPOLAZIONE]]+Tabella2026[[#This Row],[CONTRIBUTO SULLA BASE DEL REDDITO]]</f>
        <v>66443.318342990431</v>
      </c>
      <c r="S1118" s="3">
        <f>+Tabella2026[[#This Row],[CONTRIBUTO TOTALE]]/(PLAFOND/N_TESSERE)</f>
        <v>132.88663668598087</v>
      </c>
      <c r="T1118" s="3">
        <f>+MAX(CEILING(Tabella2026[[#This Row],[preDEF1]],1),1)</f>
        <v>133</v>
      </c>
      <c r="U1118" s="9">
        <f xml:space="preserve"> IF(ROW(Tabella2026[[#This Row],[preDEF2]]) - ROW(Tabella2026[[#Headers],[preDEF2]])&lt;=ABS(SUM(Tabella2026[preDEF2])-N_TESSERE),Tabella2026[[#This Row],[preDEF2]]-1,Tabella2026[[#This Row],[preDEF2]])</f>
        <v>132</v>
      </c>
      <c r="V1118" s="21">
        <f>+Tabella2026[[#This Row],[DEF - n. card]]*(PLAFOND/N_TESSERE)</f>
        <v>66000</v>
      </c>
      <c r="W1118" s="18"/>
    </row>
    <row r="1119" spans="2:23" x14ac:dyDescent="0.25">
      <c r="B1119" s="1" t="s">
        <v>2314</v>
      </c>
      <c r="C1119" s="2">
        <v>82073</v>
      </c>
      <c r="D1119" s="1" t="s">
        <v>2315</v>
      </c>
      <c r="E1119" s="1" t="s">
        <v>21</v>
      </c>
      <c r="F1119" s="1" t="s">
        <v>20</v>
      </c>
      <c r="G1119" s="1" t="s">
        <v>1059</v>
      </c>
      <c r="H1119" s="1" t="s">
        <v>15836</v>
      </c>
      <c r="I1119" s="5">
        <v>10728</v>
      </c>
      <c r="J1119" s="5">
        <v>110030792</v>
      </c>
      <c r="K1119" s="3">
        <f>+Tabella2026[[#This Row],[POP_2024]]/SUM(Tabella2026[POP_2024])</f>
        <v>1.8200491236823135E-4</v>
      </c>
      <c r="L1119" s="3">
        <f>+Tabella2026[[#This Row],[INCIDENZA POPOLAZIONE]]*(PLAFOND/2)</f>
        <v>53582.109697523032</v>
      </c>
      <c r="M1119" s="3">
        <f>+IFERROR(Tabella2026[[#This Row],[reddito_2024]]/Tabella2026[[#This Row],[POP_2024]],"")</f>
        <v>10256.412378821775</v>
      </c>
      <c r="N1119" s="3">
        <f>+IF(Tabella2026[[#This Row],[REDDITO COMPLESSIVO PROCAPITE]]&lt;media_aggr_reddito_pc,(media_aggr_reddito_pc-Tabella2026[[#This Row],[REDDITO COMPLESSIVO PROCAPITE]]),0)</f>
        <v>7568.6536837869662</v>
      </c>
      <c r="O1119" s="3">
        <f>+Tabella2026[[#This Row],[DIFFERENZA REDDITO INFERIORE ALLA MEDIA DALLA MEDIA]]*Tabella2026[[#This Row],[POP_2024]]</f>
        <v>81196516.71966657</v>
      </c>
      <c r="P1119" s="3">
        <f>+Tabella2026[[#This Row],[POPOLAZIONE PER DIFFERENZA ]]/SUM(Tabella2026[[POPOLAZIONE PER DIFFERENZA ]])</f>
        <v>7.2036096649370361E-4</v>
      </c>
      <c r="Q1119" s="3">
        <f>+Tabella2026[[#This Row],[INCIDENZA POPOLAZIONE PER DIFFERENZA]]*(PLAFOND-SUM(Tabella2026[CONTRIBUTO SULLA BASE DELLA POPOLAZIONE]))</f>
        <v>212073.72826502234</v>
      </c>
      <c r="R1119" s="3">
        <f>+Tabella2026[[#This Row],[CONTRIBUTO SULLA BASE DELLA POPOLAZIONE]]+Tabella2026[[#This Row],[CONTRIBUTO SULLA BASE DEL REDDITO]]</f>
        <v>265655.83796254534</v>
      </c>
      <c r="S1119" s="3">
        <f>+Tabella2026[[#This Row],[CONTRIBUTO TOTALE]]/(PLAFOND/N_TESSERE)</f>
        <v>531.31167592509064</v>
      </c>
      <c r="T1119" s="3">
        <f>+MAX(CEILING(Tabella2026[[#This Row],[preDEF1]],1),1)</f>
        <v>532</v>
      </c>
      <c r="U1119" s="9">
        <f xml:space="preserve"> IF(ROW(Tabella2026[[#This Row],[preDEF2]]) - ROW(Tabella2026[[#Headers],[preDEF2]])&lt;=ABS(SUM(Tabella2026[preDEF2])-N_TESSERE),Tabella2026[[#This Row],[preDEF2]]-1,Tabella2026[[#This Row],[preDEF2]])</f>
        <v>531</v>
      </c>
      <c r="V1119" s="21">
        <f>+Tabella2026[[#This Row],[DEF - n. card]]*(PLAFOND/N_TESSERE)</f>
        <v>265500</v>
      </c>
      <c r="W1119" s="18"/>
    </row>
    <row r="1120" spans="2:23" x14ac:dyDescent="0.25">
      <c r="B1120" s="1" t="s">
        <v>2276</v>
      </c>
      <c r="C1120" s="2">
        <v>17199</v>
      </c>
      <c r="D1120" s="1" t="s">
        <v>2277</v>
      </c>
      <c r="E1120" s="1" t="s">
        <v>12</v>
      </c>
      <c r="F1120" s="1" t="s">
        <v>50</v>
      </c>
      <c r="G1120" s="1" t="s">
        <v>1059</v>
      </c>
      <c r="H1120" s="1" t="s">
        <v>15835</v>
      </c>
      <c r="I1120" s="5">
        <v>10728</v>
      </c>
      <c r="J1120" s="5">
        <v>192427387</v>
      </c>
      <c r="K1120" s="3">
        <f>+Tabella2026[[#This Row],[POP_2024]]/SUM(Tabella2026[POP_2024])</f>
        <v>1.8200491236823135E-4</v>
      </c>
      <c r="L1120" s="3">
        <f>+Tabella2026[[#This Row],[INCIDENZA POPOLAZIONE]]*(PLAFOND/2)</f>
        <v>53582.109697523032</v>
      </c>
      <c r="M1120" s="3">
        <f>+IFERROR(Tabella2026[[#This Row],[reddito_2024]]/Tabella2026[[#This Row],[POP_2024]],"")</f>
        <v>17936.930182699478</v>
      </c>
      <c r="N1120" s="3">
        <f>+IF(Tabella2026[[#This Row],[REDDITO COMPLESSIVO PROCAPITE]]&lt;media_aggr_reddito_pc,(media_aggr_reddito_pc-Tabella2026[[#This Row],[REDDITO COMPLESSIVO PROCAPITE]]),0)</f>
        <v>0</v>
      </c>
      <c r="O1120" s="3">
        <f>+Tabella2026[[#This Row],[DIFFERENZA REDDITO INFERIORE ALLA MEDIA DALLA MEDIA]]*Tabella2026[[#This Row],[POP_2024]]</f>
        <v>0</v>
      </c>
      <c r="P1120" s="3">
        <f>+Tabella2026[[#This Row],[POPOLAZIONE PER DIFFERENZA ]]/SUM(Tabella2026[[POPOLAZIONE PER DIFFERENZA ]])</f>
        <v>0</v>
      </c>
      <c r="Q1120" s="3">
        <f>+Tabella2026[[#This Row],[INCIDENZA POPOLAZIONE PER DIFFERENZA]]*(PLAFOND-SUM(Tabella2026[CONTRIBUTO SULLA BASE DELLA POPOLAZIONE]))</f>
        <v>0</v>
      </c>
      <c r="R1120" s="3">
        <f>+Tabella2026[[#This Row],[CONTRIBUTO SULLA BASE DELLA POPOLAZIONE]]+Tabella2026[[#This Row],[CONTRIBUTO SULLA BASE DEL REDDITO]]</f>
        <v>53582.109697523032</v>
      </c>
      <c r="S1120" s="3">
        <f>+Tabella2026[[#This Row],[CONTRIBUTO TOTALE]]/(PLAFOND/N_TESSERE)</f>
        <v>107.16421939504606</v>
      </c>
      <c r="T1120" s="3">
        <f>+MAX(CEILING(Tabella2026[[#This Row],[preDEF1]],1),1)</f>
        <v>108</v>
      </c>
      <c r="U1120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1120" s="21">
        <f>+Tabella2026[[#This Row],[DEF - n. card]]*(PLAFOND/N_TESSERE)</f>
        <v>53500</v>
      </c>
      <c r="W1120" s="18"/>
    </row>
    <row r="1121" spans="2:23" x14ac:dyDescent="0.25">
      <c r="B1121" s="1" t="s">
        <v>2198</v>
      </c>
      <c r="C1121" s="2">
        <v>94052</v>
      </c>
      <c r="D1121" s="1" t="s">
        <v>2199</v>
      </c>
      <c r="E1121" s="1" t="s">
        <v>345</v>
      </c>
      <c r="F1121" s="1" t="s">
        <v>1000</v>
      </c>
      <c r="G1121" s="1" t="s">
        <v>1059</v>
      </c>
      <c r="H1121" s="1" t="s">
        <v>15836</v>
      </c>
      <c r="I1121" s="5">
        <v>10719</v>
      </c>
      <c r="J1121" s="5">
        <v>164440730</v>
      </c>
      <c r="K1121" s="3">
        <f>+Tabella2026[[#This Row],[POP_2024]]/SUM(Tabella2026[POP_2024])</f>
        <v>1.8185222368335868E-4</v>
      </c>
      <c r="L1121" s="3">
        <f>+Tabella2026[[#This Row],[INCIDENZA POPOLAZIONE]]*(PLAFOND/2)</f>
        <v>53537.15826321303</v>
      </c>
      <c r="M1121" s="3">
        <f>+IFERROR(Tabella2026[[#This Row],[reddito_2024]]/Tabella2026[[#This Row],[POP_2024]],"")</f>
        <v>15341.051404048885</v>
      </c>
      <c r="N1121" s="3">
        <f>+IF(Tabella2026[[#This Row],[REDDITO COMPLESSIVO PROCAPITE]]&lt;media_aggr_reddito_pc,(media_aggr_reddito_pc-Tabella2026[[#This Row],[REDDITO COMPLESSIVO PROCAPITE]]),0)</f>
        <v>2484.0146585598559</v>
      </c>
      <c r="O1121" s="3">
        <f>+Tabella2026[[#This Row],[DIFFERENZA REDDITO INFERIORE ALLA MEDIA DALLA MEDIA]]*Tabella2026[[#This Row],[POP_2024]]</f>
        <v>26626153.125103094</v>
      </c>
      <c r="P1121" s="3">
        <f>+Tabella2026[[#This Row],[POPOLAZIONE PER DIFFERENZA ]]/SUM(Tabella2026[[POPOLAZIONE PER DIFFERENZA ]])</f>
        <v>2.3622246586549599E-4</v>
      </c>
      <c r="Q1121" s="3">
        <f>+Tabella2026[[#This Row],[INCIDENZA POPOLAZIONE PER DIFFERENZA]]*(PLAFOND-SUM(Tabella2026[CONTRIBUTO SULLA BASE DELLA POPOLAZIONE]))</f>
        <v>69543.716783952899</v>
      </c>
      <c r="R1121" s="3">
        <f>+Tabella2026[[#This Row],[CONTRIBUTO SULLA BASE DELLA POPOLAZIONE]]+Tabella2026[[#This Row],[CONTRIBUTO SULLA BASE DEL REDDITO]]</f>
        <v>123080.87504716593</v>
      </c>
      <c r="S1121" s="3">
        <f>+Tabella2026[[#This Row],[CONTRIBUTO TOTALE]]/(PLAFOND/N_TESSERE)</f>
        <v>246.16175009433186</v>
      </c>
      <c r="T1121" s="3">
        <f>+MAX(CEILING(Tabella2026[[#This Row],[preDEF1]],1),1)</f>
        <v>247</v>
      </c>
      <c r="U1121" s="9">
        <f xml:space="preserve"> IF(ROW(Tabella2026[[#This Row],[preDEF2]]) - ROW(Tabella2026[[#Headers],[preDEF2]])&lt;=ABS(SUM(Tabella2026[preDEF2])-N_TESSERE),Tabella2026[[#This Row],[preDEF2]]-1,Tabella2026[[#This Row],[preDEF2]])</f>
        <v>246</v>
      </c>
      <c r="V1121" s="21">
        <f>+Tabella2026[[#This Row],[DEF - n. card]]*(PLAFOND/N_TESSERE)</f>
        <v>123000</v>
      </c>
      <c r="W1121" s="18"/>
    </row>
    <row r="1122" spans="2:23" x14ac:dyDescent="0.25">
      <c r="B1122" s="1" t="s">
        <v>2176</v>
      </c>
      <c r="C1122" s="2">
        <v>117008</v>
      </c>
      <c r="D1122" s="1" t="s">
        <v>2177</v>
      </c>
      <c r="E1122" s="1" t="s">
        <v>76</v>
      </c>
      <c r="F1122" s="1" t="s">
        <v>15839</v>
      </c>
      <c r="G1122" s="1" t="s">
        <v>1059</v>
      </c>
      <c r="H1122" s="1" t="s">
        <v>15836</v>
      </c>
      <c r="I1122" s="5">
        <v>10709</v>
      </c>
      <c r="J1122" s="5">
        <v>139386689</v>
      </c>
      <c r="K1122" s="3">
        <f>+Tabella2026[[#This Row],[POP_2024]]/SUM(Tabella2026[POP_2024])</f>
        <v>1.816825695890557E-4</v>
      </c>
      <c r="L1122" s="3">
        <f>+Tabella2026[[#This Row],[INCIDENZA POPOLAZIONE]]*(PLAFOND/2)</f>
        <v>53487.212225090807</v>
      </c>
      <c r="M1122" s="3">
        <f>+IFERROR(Tabella2026[[#This Row],[reddito_2024]]/Tabella2026[[#This Row],[POP_2024]],"")</f>
        <v>13015.845457092166</v>
      </c>
      <c r="N1122" s="3">
        <f>+IF(Tabella2026[[#This Row],[REDDITO COMPLESSIVO PROCAPITE]]&lt;media_aggr_reddito_pc,(media_aggr_reddito_pc-Tabella2026[[#This Row],[REDDITO COMPLESSIVO PROCAPITE]]),0)</f>
        <v>4809.2206055165752</v>
      </c>
      <c r="O1122" s="3">
        <f>+Tabella2026[[#This Row],[DIFFERENZA REDDITO INFERIORE ALLA MEDIA DALLA MEDIA]]*Tabella2026[[#This Row],[POP_2024]]</f>
        <v>51501943.464477003</v>
      </c>
      <c r="P1122" s="3">
        <f>+Tabella2026[[#This Row],[POPOLAZIONE PER DIFFERENZA ]]/SUM(Tabella2026[[POPOLAZIONE PER DIFFERENZA ]])</f>
        <v>4.569160263175275E-4</v>
      </c>
      <c r="Q1122" s="3">
        <f>+Tabella2026[[#This Row],[INCIDENZA POPOLAZIONE PER DIFFERENZA]]*(PLAFOND-SUM(Tabella2026[CONTRIBUTO SULLA BASE DELLA POPOLAZIONE]))</f>
        <v>134515.73546086092</v>
      </c>
      <c r="R1122" s="3">
        <f>+Tabella2026[[#This Row],[CONTRIBUTO SULLA BASE DELLA POPOLAZIONE]]+Tabella2026[[#This Row],[CONTRIBUTO SULLA BASE DEL REDDITO]]</f>
        <v>188002.94768595172</v>
      </c>
      <c r="S1122" s="3">
        <f>+Tabella2026[[#This Row],[CONTRIBUTO TOTALE]]/(PLAFOND/N_TESSERE)</f>
        <v>376.00589537190342</v>
      </c>
      <c r="T1122" s="3">
        <f>+MAX(CEILING(Tabella2026[[#This Row],[preDEF1]],1),1)</f>
        <v>377</v>
      </c>
      <c r="U1122" s="9">
        <f xml:space="preserve"> IF(ROW(Tabella2026[[#This Row],[preDEF2]]) - ROW(Tabella2026[[#Headers],[preDEF2]])&lt;=ABS(SUM(Tabella2026[preDEF2])-N_TESSERE),Tabella2026[[#This Row],[preDEF2]]-1,Tabella2026[[#This Row],[preDEF2]])</f>
        <v>376</v>
      </c>
      <c r="V1122" s="21">
        <f>+Tabella2026[[#This Row],[DEF - n. card]]*(PLAFOND/N_TESSERE)</f>
        <v>188000</v>
      </c>
      <c r="W1122" s="18"/>
    </row>
    <row r="1123" spans="2:23" x14ac:dyDescent="0.25">
      <c r="B1123" s="1" t="s">
        <v>2262</v>
      </c>
      <c r="C1123" s="2">
        <v>27003</v>
      </c>
      <c r="D1123" s="1" t="s">
        <v>2263</v>
      </c>
      <c r="E1123" s="1" t="s">
        <v>38</v>
      </c>
      <c r="F1123" s="1" t="s">
        <v>40</v>
      </c>
      <c r="G1123" s="1" t="s">
        <v>1059</v>
      </c>
      <c r="H1123" s="1" t="s">
        <v>15835</v>
      </c>
      <c r="I1123" s="5">
        <v>10708</v>
      </c>
      <c r="J1123" s="5">
        <v>195561448</v>
      </c>
      <c r="K1123" s="3">
        <f>+Tabella2026[[#This Row],[POP_2024]]/SUM(Tabella2026[POP_2024])</f>
        <v>1.816656041796254E-4</v>
      </c>
      <c r="L1123" s="3">
        <f>+Tabella2026[[#This Row],[INCIDENZA POPOLAZIONE]]*(PLAFOND/2)</f>
        <v>53482.217621278585</v>
      </c>
      <c r="M1123" s="3">
        <f>+IFERROR(Tabella2026[[#This Row],[reddito_2024]]/Tabella2026[[#This Row],[POP_2024]],"")</f>
        <v>18263.116174822564</v>
      </c>
      <c r="N1123" s="3">
        <f>+IF(Tabella2026[[#This Row],[REDDITO COMPLESSIVO PROCAPITE]]&lt;media_aggr_reddito_pc,(media_aggr_reddito_pc-Tabella2026[[#This Row],[REDDITO COMPLESSIVO PROCAPITE]]),0)</f>
        <v>0</v>
      </c>
      <c r="O1123" s="3">
        <f>+Tabella2026[[#This Row],[DIFFERENZA REDDITO INFERIORE ALLA MEDIA DALLA MEDIA]]*Tabella2026[[#This Row],[POP_2024]]</f>
        <v>0</v>
      </c>
      <c r="P1123" s="3">
        <f>+Tabella2026[[#This Row],[POPOLAZIONE PER DIFFERENZA ]]/SUM(Tabella2026[[POPOLAZIONE PER DIFFERENZA ]])</f>
        <v>0</v>
      </c>
      <c r="Q1123" s="3">
        <f>+Tabella2026[[#This Row],[INCIDENZA POPOLAZIONE PER DIFFERENZA]]*(PLAFOND-SUM(Tabella2026[CONTRIBUTO SULLA BASE DELLA POPOLAZIONE]))</f>
        <v>0</v>
      </c>
      <c r="R1123" s="3">
        <f>+Tabella2026[[#This Row],[CONTRIBUTO SULLA BASE DELLA POPOLAZIONE]]+Tabella2026[[#This Row],[CONTRIBUTO SULLA BASE DEL REDDITO]]</f>
        <v>53482.217621278585</v>
      </c>
      <c r="S1123" s="3">
        <f>+Tabella2026[[#This Row],[CONTRIBUTO TOTALE]]/(PLAFOND/N_TESSERE)</f>
        <v>106.96443524255717</v>
      </c>
      <c r="T1123" s="3">
        <f>+MAX(CEILING(Tabella2026[[#This Row],[preDEF1]],1),1)</f>
        <v>107</v>
      </c>
      <c r="U1123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1123" s="21">
        <f>+Tabella2026[[#This Row],[DEF - n. card]]*(PLAFOND/N_TESSERE)</f>
        <v>53000</v>
      </c>
      <c r="W1123" s="18"/>
    </row>
    <row r="1124" spans="2:23" x14ac:dyDescent="0.25">
      <c r="B1124" s="1" t="s">
        <v>2256</v>
      </c>
      <c r="C1124" s="2">
        <v>75063</v>
      </c>
      <c r="D1124" s="1" t="s">
        <v>2257</v>
      </c>
      <c r="E1124" s="1" t="s">
        <v>33</v>
      </c>
      <c r="F1124" s="1" t="s">
        <v>132</v>
      </c>
      <c r="G1124" s="1" t="s">
        <v>1059</v>
      </c>
      <c r="H1124" s="1" t="s">
        <v>15836</v>
      </c>
      <c r="I1124" s="5">
        <v>10703</v>
      </c>
      <c r="J1124" s="5">
        <v>118406343</v>
      </c>
      <c r="K1124" s="3">
        <f>+Tabella2026[[#This Row],[POP_2024]]/SUM(Tabella2026[POP_2024])</f>
        <v>1.8158077713247391E-4</v>
      </c>
      <c r="L1124" s="3">
        <f>+Tabella2026[[#This Row],[INCIDENZA POPOLAZIONE]]*(PLAFOND/2)</f>
        <v>53457.24460221747</v>
      </c>
      <c r="M1124" s="3">
        <f>+IFERROR(Tabella2026[[#This Row],[reddito_2024]]/Tabella2026[[#This Row],[POP_2024]],"")</f>
        <v>11062.91161356629</v>
      </c>
      <c r="N1124" s="3">
        <f>+IF(Tabella2026[[#This Row],[REDDITO COMPLESSIVO PROCAPITE]]&lt;media_aggr_reddito_pc,(media_aggr_reddito_pc-Tabella2026[[#This Row],[REDDITO COMPLESSIVO PROCAPITE]]),0)</f>
        <v>6762.1544490424512</v>
      </c>
      <c r="O1124" s="3">
        <f>+Tabella2026[[#This Row],[DIFFERENZA REDDITO INFERIORE ALLA MEDIA DALLA MEDIA]]*Tabella2026[[#This Row],[POP_2024]]</f>
        <v>72375339.068101361</v>
      </c>
      <c r="P1124" s="3">
        <f>+Tabella2026[[#This Row],[POPOLAZIONE PER DIFFERENZA ]]/SUM(Tabella2026[[POPOLAZIONE PER DIFFERENZA ]])</f>
        <v>6.4210105688904606E-4</v>
      </c>
      <c r="Q1124" s="3">
        <f>+Tabella2026[[#This Row],[INCIDENZA POPOLAZIONE PER DIFFERENZA]]*(PLAFOND-SUM(Tabella2026[CONTRIBUTO SULLA BASE DELLA POPOLAZIONE]))</f>
        <v>189034.06957234326</v>
      </c>
      <c r="R1124" s="3">
        <f>+Tabella2026[[#This Row],[CONTRIBUTO SULLA BASE DELLA POPOLAZIONE]]+Tabella2026[[#This Row],[CONTRIBUTO SULLA BASE DEL REDDITO]]</f>
        <v>242491.31417456071</v>
      </c>
      <c r="S1124" s="3">
        <f>+Tabella2026[[#This Row],[CONTRIBUTO TOTALE]]/(PLAFOND/N_TESSERE)</f>
        <v>484.98262834912146</v>
      </c>
      <c r="T1124" s="3">
        <f>+MAX(CEILING(Tabella2026[[#This Row],[preDEF1]],1),1)</f>
        <v>485</v>
      </c>
      <c r="U1124" s="9">
        <f xml:space="preserve"> IF(ROW(Tabella2026[[#This Row],[preDEF2]]) - ROW(Tabella2026[[#Headers],[preDEF2]])&lt;=ABS(SUM(Tabella2026[preDEF2])-N_TESSERE),Tabella2026[[#This Row],[preDEF2]]-1,Tabella2026[[#This Row],[preDEF2]])</f>
        <v>484</v>
      </c>
      <c r="V1124" s="21">
        <f>+Tabella2026[[#This Row],[DEF - n. card]]*(PLAFOND/N_TESSERE)</f>
        <v>242000</v>
      </c>
      <c r="W1124" s="18"/>
    </row>
    <row r="1125" spans="2:23" x14ac:dyDescent="0.25">
      <c r="B1125" s="1" t="s">
        <v>2264</v>
      </c>
      <c r="C1125" s="2">
        <v>26085</v>
      </c>
      <c r="D1125" s="1" t="s">
        <v>2265</v>
      </c>
      <c r="E1125" s="1" t="s">
        <v>38</v>
      </c>
      <c r="F1125" s="1" t="s">
        <v>150</v>
      </c>
      <c r="G1125" s="1" t="s">
        <v>1059</v>
      </c>
      <c r="H1125" s="1" t="s">
        <v>15835</v>
      </c>
      <c r="I1125" s="5">
        <v>10696</v>
      </c>
      <c r="J1125" s="5">
        <v>184999957</v>
      </c>
      <c r="K1125" s="3">
        <f>+Tabella2026[[#This Row],[POP_2024]]/SUM(Tabella2026[POP_2024])</f>
        <v>1.8146201926646184E-4</v>
      </c>
      <c r="L1125" s="3">
        <f>+Tabella2026[[#This Row],[INCIDENZA POPOLAZIONE]]*(PLAFOND/2)</f>
        <v>53422.282375531919</v>
      </c>
      <c r="M1125" s="3">
        <f>+IFERROR(Tabella2026[[#This Row],[reddito_2024]]/Tabella2026[[#This Row],[POP_2024]],"")</f>
        <v>17296.181469708303</v>
      </c>
      <c r="N1125" s="3">
        <f>+IF(Tabella2026[[#This Row],[REDDITO COMPLESSIVO PROCAPITE]]&lt;media_aggr_reddito_pc,(media_aggr_reddito_pc-Tabella2026[[#This Row],[REDDITO COMPLESSIVO PROCAPITE]]),0)</f>
        <v>528.88459290043829</v>
      </c>
      <c r="O1125" s="3">
        <f>+Tabella2026[[#This Row],[DIFFERENZA REDDITO INFERIORE ALLA MEDIA DALLA MEDIA]]*Tabella2026[[#This Row],[POP_2024]]</f>
        <v>5656949.6056630882</v>
      </c>
      <c r="P1125" s="3">
        <f>+Tabella2026[[#This Row],[POPOLAZIONE PER DIFFERENZA ]]/SUM(Tabella2026[[POPOLAZIONE PER DIFFERENZA ]])</f>
        <v>5.0187444609364908E-5</v>
      </c>
      <c r="Q1125" s="3">
        <f>+Tabella2026[[#This Row],[INCIDENZA POPOLAZIONE PER DIFFERENZA]]*(PLAFOND-SUM(Tabella2026[CONTRIBUTO SULLA BASE DELLA POPOLAZIONE]))</f>
        <v>14775.146052413631</v>
      </c>
      <c r="R1125" s="3">
        <f>+Tabella2026[[#This Row],[CONTRIBUTO SULLA BASE DELLA POPOLAZIONE]]+Tabella2026[[#This Row],[CONTRIBUTO SULLA BASE DEL REDDITO]]</f>
        <v>68197.428427945546</v>
      </c>
      <c r="S1125" s="3">
        <f>+Tabella2026[[#This Row],[CONTRIBUTO TOTALE]]/(PLAFOND/N_TESSERE)</f>
        <v>136.39485685589108</v>
      </c>
      <c r="T1125" s="3">
        <f>+MAX(CEILING(Tabella2026[[#This Row],[preDEF1]],1),1)</f>
        <v>137</v>
      </c>
      <c r="U1125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1125" s="21">
        <f>+Tabella2026[[#This Row],[DEF - n. card]]*(PLAFOND/N_TESSERE)</f>
        <v>68000</v>
      </c>
      <c r="W1125" s="18"/>
    </row>
    <row r="1126" spans="2:23" x14ac:dyDescent="0.25">
      <c r="B1126" s="1" t="s">
        <v>2320</v>
      </c>
      <c r="C1126" s="2">
        <v>108044</v>
      </c>
      <c r="D1126" s="1" t="s">
        <v>2321</v>
      </c>
      <c r="E1126" s="1" t="s">
        <v>12</v>
      </c>
      <c r="F1126" s="1" t="s">
        <v>91</v>
      </c>
      <c r="G1126" s="1" t="s">
        <v>1059</v>
      </c>
      <c r="H1126" s="1" t="s">
        <v>15835</v>
      </c>
      <c r="I1126" s="5">
        <v>10695</v>
      </c>
      <c r="J1126" s="5">
        <v>258338669</v>
      </c>
      <c r="K1126" s="3">
        <f>+Tabella2026[[#This Row],[POP_2024]]/SUM(Tabella2026[POP_2024])</f>
        <v>1.8144505385703154E-4</v>
      </c>
      <c r="L1126" s="3">
        <f>+Tabella2026[[#This Row],[INCIDENZA POPOLAZIONE]]*(PLAFOND/2)</f>
        <v>53417.28777171969</v>
      </c>
      <c r="M1126" s="3">
        <f>+IFERROR(Tabella2026[[#This Row],[reddito_2024]]/Tabella2026[[#This Row],[POP_2024]],"")</f>
        <v>24155.088265544648</v>
      </c>
      <c r="N1126" s="3">
        <f>+IF(Tabella2026[[#This Row],[REDDITO COMPLESSIVO PROCAPITE]]&lt;media_aggr_reddito_pc,(media_aggr_reddito_pc-Tabella2026[[#This Row],[REDDITO COMPLESSIVO PROCAPITE]]),0)</f>
        <v>0</v>
      </c>
      <c r="O1126" s="3">
        <f>+Tabella2026[[#This Row],[DIFFERENZA REDDITO INFERIORE ALLA MEDIA DALLA MEDIA]]*Tabella2026[[#This Row],[POP_2024]]</f>
        <v>0</v>
      </c>
      <c r="P1126" s="3">
        <f>+Tabella2026[[#This Row],[POPOLAZIONE PER DIFFERENZA ]]/SUM(Tabella2026[[POPOLAZIONE PER DIFFERENZA ]])</f>
        <v>0</v>
      </c>
      <c r="Q1126" s="3">
        <f>+Tabella2026[[#This Row],[INCIDENZA POPOLAZIONE PER DIFFERENZA]]*(PLAFOND-SUM(Tabella2026[CONTRIBUTO SULLA BASE DELLA POPOLAZIONE]))</f>
        <v>0</v>
      </c>
      <c r="R1126" s="3">
        <f>+Tabella2026[[#This Row],[CONTRIBUTO SULLA BASE DELLA POPOLAZIONE]]+Tabella2026[[#This Row],[CONTRIBUTO SULLA BASE DEL REDDITO]]</f>
        <v>53417.28777171969</v>
      </c>
      <c r="S1126" s="3">
        <f>+Tabella2026[[#This Row],[CONTRIBUTO TOTALE]]/(PLAFOND/N_TESSERE)</f>
        <v>106.83457554343939</v>
      </c>
      <c r="T1126" s="3">
        <f>+MAX(CEILING(Tabella2026[[#This Row],[preDEF1]],1),1)</f>
        <v>107</v>
      </c>
      <c r="U1126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1126" s="21">
        <f>+Tabella2026[[#This Row],[DEF - n. card]]*(PLAFOND/N_TESSERE)</f>
        <v>53000</v>
      </c>
      <c r="W1126" s="18"/>
    </row>
    <row r="1127" spans="2:23" x14ac:dyDescent="0.25">
      <c r="B1127" s="1" t="s">
        <v>2242</v>
      </c>
      <c r="C1127" s="2">
        <v>9034</v>
      </c>
      <c r="D1127" s="1" t="s">
        <v>2243</v>
      </c>
      <c r="E1127" s="1" t="s">
        <v>24</v>
      </c>
      <c r="F1127" s="1" t="s">
        <v>246</v>
      </c>
      <c r="G1127" s="1" t="s">
        <v>1059</v>
      </c>
      <c r="H1127" s="1" t="s">
        <v>15835</v>
      </c>
      <c r="I1127" s="5">
        <v>10688</v>
      </c>
      <c r="J1127" s="5">
        <v>192526492</v>
      </c>
      <c r="K1127" s="3">
        <f>+Tabella2026[[#This Row],[POP_2024]]/SUM(Tabella2026[POP_2024])</f>
        <v>1.8132629599101947E-4</v>
      </c>
      <c r="L1127" s="3">
        <f>+Tabella2026[[#This Row],[INCIDENZA POPOLAZIONE]]*(PLAFOND/2)</f>
        <v>53382.325545034138</v>
      </c>
      <c r="M1127" s="3">
        <f>+IFERROR(Tabella2026[[#This Row],[reddito_2024]]/Tabella2026[[#This Row],[POP_2024]],"")</f>
        <v>18013.331961077845</v>
      </c>
      <c r="N1127" s="3">
        <f>+IF(Tabella2026[[#This Row],[REDDITO COMPLESSIVO PROCAPITE]]&lt;media_aggr_reddito_pc,(media_aggr_reddito_pc-Tabella2026[[#This Row],[REDDITO COMPLESSIVO PROCAPITE]]),0)</f>
        <v>0</v>
      </c>
      <c r="O1127" s="3">
        <f>+Tabella2026[[#This Row],[DIFFERENZA REDDITO INFERIORE ALLA MEDIA DALLA MEDIA]]*Tabella2026[[#This Row],[POP_2024]]</f>
        <v>0</v>
      </c>
      <c r="P1127" s="3">
        <f>+Tabella2026[[#This Row],[POPOLAZIONE PER DIFFERENZA ]]/SUM(Tabella2026[[POPOLAZIONE PER DIFFERENZA ]])</f>
        <v>0</v>
      </c>
      <c r="Q1127" s="3">
        <f>+Tabella2026[[#This Row],[INCIDENZA POPOLAZIONE PER DIFFERENZA]]*(PLAFOND-SUM(Tabella2026[CONTRIBUTO SULLA BASE DELLA POPOLAZIONE]))</f>
        <v>0</v>
      </c>
      <c r="R1127" s="3">
        <f>+Tabella2026[[#This Row],[CONTRIBUTO SULLA BASE DELLA POPOLAZIONE]]+Tabella2026[[#This Row],[CONTRIBUTO SULLA BASE DEL REDDITO]]</f>
        <v>53382.325545034138</v>
      </c>
      <c r="S1127" s="3">
        <f>+Tabella2026[[#This Row],[CONTRIBUTO TOTALE]]/(PLAFOND/N_TESSERE)</f>
        <v>106.76465109006827</v>
      </c>
      <c r="T1127" s="3">
        <f>+MAX(CEILING(Tabella2026[[#This Row],[preDEF1]],1),1)</f>
        <v>107</v>
      </c>
      <c r="U1127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1127" s="21">
        <f>+Tabella2026[[#This Row],[DEF - n. card]]*(PLAFOND/N_TESSERE)</f>
        <v>53000</v>
      </c>
      <c r="W1127" s="18"/>
    </row>
    <row r="1128" spans="2:23" x14ac:dyDescent="0.25">
      <c r="B1128" s="1" t="s">
        <v>2188</v>
      </c>
      <c r="C1128" s="2">
        <v>85009</v>
      </c>
      <c r="D1128" s="1" t="s">
        <v>2189</v>
      </c>
      <c r="E1128" s="1" t="s">
        <v>21</v>
      </c>
      <c r="F1128" s="1" t="s">
        <v>189</v>
      </c>
      <c r="G1128" s="1" t="s">
        <v>1059</v>
      </c>
      <c r="H1128" s="1" t="s">
        <v>15836</v>
      </c>
      <c r="I1128" s="5">
        <v>10681</v>
      </c>
      <c r="J1128" s="5">
        <v>118440716</v>
      </c>
      <c r="K1128" s="3">
        <f>+Tabella2026[[#This Row],[POP_2024]]/SUM(Tabella2026[POP_2024])</f>
        <v>1.8120753812500738E-4</v>
      </c>
      <c r="L1128" s="3">
        <f>+Tabella2026[[#This Row],[INCIDENZA POPOLAZIONE]]*(PLAFOND/2)</f>
        <v>53347.36331834858</v>
      </c>
      <c r="M1128" s="3">
        <f>+IFERROR(Tabella2026[[#This Row],[reddito_2024]]/Tabella2026[[#This Row],[POP_2024]],"")</f>
        <v>11088.916393596106</v>
      </c>
      <c r="N1128" s="3">
        <f>+IF(Tabella2026[[#This Row],[REDDITO COMPLESSIVO PROCAPITE]]&lt;media_aggr_reddito_pc,(media_aggr_reddito_pc-Tabella2026[[#This Row],[REDDITO COMPLESSIVO PROCAPITE]]),0)</f>
        <v>6736.1496690126351</v>
      </c>
      <c r="O1128" s="3">
        <f>+Tabella2026[[#This Row],[DIFFERENZA REDDITO INFERIORE ALLA MEDIA DALLA MEDIA]]*Tabella2026[[#This Row],[POP_2024]]</f>
        <v>71948814.614723951</v>
      </c>
      <c r="P1128" s="3">
        <f>+Tabella2026[[#This Row],[POPOLAZIONE PER DIFFERENZA ]]/SUM(Tabella2026[[POPOLAZIONE PER DIFFERENZA ]])</f>
        <v>6.3831700826379591E-4</v>
      </c>
      <c r="Q1128" s="3">
        <f>+Tabella2026[[#This Row],[INCIDENZA POPOLAZIONE PER DIFFERENZA]]*(PLAFOND-SUM(Tabella2026[CONTRIBUTO SULLA BASE DELLA POPOLAZIONE]))</f>
        <v>187920.04849510608</v>
      </c>
      <c r="R1128" s="3">
        <f>+Tabella2026[[#This Row],[CONTRIBUTO SULLA BASE DELLA POPOLAZIONE]]+Tabella2026[[#This Row],[CONTRIBUTO SULLA BASE DEL REDDITO]]</f>
        <v>241267.41181345464</v>
      </c>
      <c r="S1128" s="3">
        <f>+Tabella2026[[#This Row],[CONTRIBUTO TOTALE]]/(PLAFOND/N_TESSERE)</f>
        <v>482.53482362690931</v>
      </c>
      <c r="T1128" s="3">
        <f>+MAX(CEILING(Tabella2026[[#This Row],[preDEF1]],1),1)</f>
        <v>483</v>
      </c>
      <c r="U1128" s="9">
        <f xml:space="preserve"> IF(ROW(Tabella2026[[#This Row],[preDEF2]]) - ROW(Tabella2026[[#Headers],[preDEF2]])&lt;=ABS(SUM(Tabella2026[preDEF2])-N_TESSERE),Tabella2026[[#This Row],[preDEF2]]-1,Tabella2026[[#This Row],[preDEF2]])</f>
        <v>482</v>
      </c>
      <c r="V1128" s="21">
        <f>+Tabella2026[[#This Row],[DEF - n. card]]*(PLAFOND/N_TESSERE)</f>
        <v>241000</v>
      </c>
      <c r="W1128" s="18"/>
    </row>
    <row r="1129" spans="2:23" x14ac:dyDescent="0.25">
      <c r="B1129" s="1" t="s">
        <v>2194</v>
      </c>
      <c r="C1129" s="2">
        <v>76095</v>
      </c>
      <c r="D1129" s="1" t="s">
        <v>2195</v>
      </c>
      <c r="E1129" s="1" t="s">
        <v>213</v>
      </c>
      <c r="F1129" s="1" t="s">
        <v>212</v>
      </c>
      <c r="G1129" s="1" t="s">
        <v>1059</v>
      </c>
      <c r="H1129" s="1" t="s">
        <v>15836</v>
      </c>
      <c r="I1129" s="5">
        <v>10674</v>
      </c>
      <c r="J1129" s="5">
        <v>138766221</v>
      </c>
      <c r="K1129" s="3">
        <f>+Tabella2026[[#This Row],[POP_2024]]/SUM(Tabella2026[POP_2024])</f>
        <v>1.8108878025899528E-4</v>
      </c>
      <c r="L1129" s="3">
        <f>+Tabella2026[[#This Row],[INCIDENZA POPOLAZIONE]]*(PLAFOND/2)</f>
        <v>53312.401091663014</v>
      </c>
      <c r="M1129" s="3">
        <f>+IFERROR(Tabella2026[[#This Row],[reddito_2024]]/Tabella2026[[#This Row],[POP_2024]],"")</f>
        <v>13000.395446880269</v>
      </c>
      <c r="N1129" s="3">
        <f>+IF(Tabella2026[[#This Row],[REDDITO COMPLESSIVO PROCAPITE]]&lt;media_aggr_reddito_pc,(media_aggr_reddito_pc-Tabella2026[[#This Row],[REDDITO COMPLESSIVO PROCAPITE]]),0)</f>
        <v>4824.6706157284716</v>
      </c>
      <c r="O1129" s="3">
        <f>+Tabella2026[[#This Row],[DIFFERENZA REDDITO INFERIORE ALLA MEDIA DALLA MEDIA]]*Tabella2026[[#This Row],[POP_2024]]</f>
        <v>51498534.152285703</v>
      </c>
      <c r="P1129" s="3">
        <f>+Tabella2026[[#This Row],[POPOLAZIONE PER DIFFERENZA ]]/SUM(Tabella2026[[POPOLAZIONE PER DIFFERENZA ]])</f>
        <v>4.5688577950985123E-4</v>
      </c>
      <c r="Q1129" s="3">
        <f>+Tabella2026[[#This Row],[INCIDENZA POPOLAZIONE PER DIFFERENZA]]*(PLAFOND-SUM(Tabella2026[CONTRIBUTO SULLA BASE DELLA POPOLAZIONE]))</f>
        <v>134506.83082336612</v>
      </c>
      <c r="R1129" s="3">
        <f>+Tabella2026[[#This Row],[CONTRIBUTO SULLA BASE DELLA POPOLAZIONE]]+Tabella2026[[#This Row],[CONTRIBUTO SULLA BASE DEL REDDITO]]</f>
        <v>187819.23191502914</v>
      </c>
      <c r="S1129" s="3">
        <f>+Tabella2026[[#This Row],[CONTRIBUTO TOTALE]]/(PLAFOND/N_TESSERE)</f>
        <v>375.6384638300583</v>
      </c>
      <c r="T1129" s="3">
        <f>+MAX(CEILING(Tabella2026[[#This Row],[preDEF1]],1),1)</f>
        <v>376</v>
      </c>
      <c r="U1129" s="9">
        <f xml:space="preserve"> IF(ROW(Tabella2026[[#This Row],[preDEF2]]) - ROW(Tabella2026[[#Headers],[preDEF2]])&lt;=ABS(SUM(Tabella2026[preDEF2])-N_TESSERE),Tabella2026[[#This Row],[preDEF2]]-1,Tabella2026[[#This Row],[preDEF2]])</f>
        <v>375</v>
      </c>
      <c r="V1129" s="21">
        <f>+Tabella2026[[#This Row],[DEF - n. card]]*(PLAFOND/N_TESSERE)</f>
        <v>187500</v>
      </c>
      <c r="W1129" s="18"/>
    </row>
    <row r="1130" spans="2:23" x14ac:dyDescent="0.25">
      <c r="B1130" s="1" t="s">
        <v>2240</v>
      </c>
      <c r="C1130" s="2">
        <v>48011</v>
      </c>
      <c r="D1130" s="1" t="s">
        <v>2241</v>
      </c>
      <c r="E1130" s="1" t="s">
        <v>30</v>
      </c>
      <c r="F1130" s="1" t="s">
        <v>29</v>
      </c>
      <c r="G1130" s="1" t="s">
        <v>1059</v>
      </c>
      <c r="H1130" s="1" t="s">
        <v>15834</v>
      </c>
      <c r="I1130" s="5">
        <v>10663</v>
      </c>
      <c r="J1130" s="5">
        <v>195475507</v>
      </c>
      <c r="K1130" s="3">
        <f>+Tabella2026[[#This Row],[POP_2024]]/SUM(Tabella2026[POP_2024])</f>
        <v>1.8090216075526203E-4</v>
      </c>
      <c r="L1130" s="3">
        <f>+Tabella2026[[#This Row],[INCIDENZA POPOLAZIONE]]*(PLAFOND/2)</f>
        <v>53257.460449728576</v>
      </c>
      <c r="M1130" s="3">
        <f>+IFERROR(Tabella2026[[#This Row],[reddito_2024]]/Tabella2026[[#This Row],[POP_2024]],"")</f>
        <v>18332.130451092562</v>
      </c>
      <c r="N1130" s="3">
        <f>+IF(Tabella2026[[#This Row],[REDDITO COMPLESSIVO PROCAPITE]]&lt;media_aggr_reddito_pc,(media_aggr_reddito_pc-Tabella2026[[#This Row],[REDDITO COMPLESSIVO PROCAPITE]]),0)</f>
        <v>0</v>
      </c>
      <c r="O1130" s="3">
        <f>+Tabella2026[[#This Row],[DIFFERENZA REDDITO INFERIORE ALLA MEDIA DALLA MEDIA]]*Tabella2026[[#This Row],[POP_2024]]</f>
        <v>0</v>
      </c>
      <c r="P1130" s="3">
        <f>+Tabella2026[[#This Row],[POPOLAZIONE PER DIFFERENZA ]]/SUM(Tabella2026[[POPOLAZIONE PER DIFFERENZA ]])</f>
        <v>0</v>
      </c>
      <c r="Q1130" s="3">
        <f>+Tabella2026[[#This Row],[INCIDENZA POPOLAZIONE PER DIFFERENZA]]*(PLAFOND-SUM(Tabella2026[CONTRIBUTO SULLA BASE DELLA POPOLAZIONE]))</f>
        <v>0</v>
      </c>
      <c r="R1130" s="3">
        <f>+Tabella2026[[#This Row],[CONTRIBUTO SULLA BASE DELLA POPOLAZIONE]]+Tabella2026[[#This Row],[CONTRIBUTO SULLA BASE DEL REDDITO]]</f>
        <v>53257.460449728576</v>
      </c>
      <c r="S1130" s="3">
        <f>+Tabella2026[[#This Row],[CONTRIBUTO TOTALE]]/(PLAFOND/N_TESSERE)</f>
        <v>106.51492089945715</v>
      </c>
      <c r="T1130" s="3">
        <f>+MAX(CEILING(Tabella2026[[#This Row],[preDEF1]],1),1)</f>
        <v>107</v>
      </c>
      <c r="U1130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1130" s="21">
        <f>+Tabella2026[[#This Row],[DEF - n. card]]*(PLAFOND/N_TESSERE)</f>
        <v>53000</v>
      </c>
      <c r="W1130" s="18"/>
    </row>
    <row r="1131" spans="2:23" x14ac:dyDescent="0.25">
      <c r="B1131" s="1" t="s">
        <v>2322</v>
      </c>
      <c r="C1131" s="2">
        <v>28085</v>
      </c>
      <c r="D1131" s="1" t="s">
        <v>2323</v>
      </c>
      <c r="E1131" s="1" t="s">
        <v>38</v>
      </c>
      <c r="F1131" s="1" t="s">
        <v>45</v>
      </c>
      <c r="G1131" s="1" t="s">
        <v>1059</v>
      </c>
      <c r="H1131" s="1" t="s">
        <v>15835</v>
      </c>
      <c r="I1131" s="5">
        <v>10643</v>
      </c>
      <c r="J1131" s="5">
        <v>227312578</v>
      </c>
      <c r="K1131" s="3">
        <f>+Tabella2026[[#This Row],[POP_2024]]/SUM(Tabella2026[POP_2024])</f>
        <v>1.8056285256665608E-4</v>
      </c>
      <c r="L1131" s="3">
        <f>+Tabella2026[[#This Row],[INCIDENZA POPOLAZIONE]]*(PLAFOND/2)</f>
        <v>53157.568373484122</v>
      </c>
      <c r="M1131" s="3">
        <f>+IFERROR(Tabella2026[[#This Row],[reddito_2024]]/Tabella2026[[#This Row],[POP_2024]],"")</f>
        <v>21357.942121582262</v>
      </c>
      <c r="N1131" s="3">
        <f>+IF(Tabella2026[[#This Row],[REDDITO COMPLESSIVO PROCAPITE]]&lt;media_aggr_reddito_pc,(media_aggr_reddito_pc-Tabella2026[[#This Row],[REDDITO COMPLESSIVO PROCAPITE]]),0)</f>
        <v>0</v>
      </c>
      <c r="O1131" s="3">
        <f>+Tabella2026[[#This Row],[DIFFERENZA REDDITO INFERIORE ALLA MEDIA DALLA MEDIA]]*Tabella2026[[#This Row],[POP_2024]]</f>
        <v>0</v>
      </c>
      <c r="P1131" s="3">
        <f>+Tabella2026[[#This Row],[POPOLAZIONE PER DIFFERENZA ]]/SUM(Tabella2026[[POPOLAZIONE PER DIFFERENZA ]])</f>
        <v>0</v>
      </c>
      <c r="Q1131" s="3">
        <f>+Tabella2026[[#This Row],[INCIDENZA POPOLAZIONE PER DIFFERENZA]]*(PLAFOND-SUM(Tabella2026[CONTRIBUTO SULLA BASE DELLA POPOLAZIONE]))</f>
        <v>0</v>
      </c>
      <c r="R1131" s="3">
        <f>+Tabella2026[[#This Row],[CONTRIBUTO SULLA BASE DELLA POPOLAZIONE]]+Tabella2026[[#This Row],[CONTRIBUTO SULLA BASE DEL REDDITO]]</f>
        <v>53157.568373484122</v>
      </c>
      <c r="S1131" s="3">
        <f>+Tabella2026[[#This Row],[CONTRIBUTO TOTALE]]/(PLAFOND/N_TESSERE)</f>
        <v>106.31513674696825</v>
      </c>
      <c r="T1131" s="3">
        <f>+MAX(CEILING(Tabella2026[[#This Row],[preDEF1]],1),1)</f>
        <v>107</v>
      </c>
      <c r="U1131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1131" s="21">
        <f>+Tabella2026[[#This Row],[DEF - n. card]]*(PLAFOND/N_TESSERE)</f>
        <v>53000</v>
      </c>
      <c r="W1131" s="18"/>
    </row>
    <row r="1132" spans="2:23" x14ac:dyDescent="0.25">
      <c r="B1132" s="1" t="s">
        <v>2236</v>
      </c>
      <c r="C1132" s="2">
        <v>60043</v>
      </c>
      <c r="D1132" s="1" t="s">
        <v>2237</v>
      </c>
      <c r="E1132" s="1" t="s">
        <v>8</v>
      </c>
      <c r="F1132" s="1" t="s">
        <v>397</v>
      </c>
      <c r="G1132" s="1" t="s">
        <v>1059</v>
      </c>
      <c r="H1132" s="1" t="s">
        <v>15834</v>
      </c>
      <c r="I1132" s="5">
        <v>10601</v>
      </c>
      <c r="J1132" s="5">
        <v>173609551</v>
      </c>
      <c r="K1132" s="3">
        <f>+Tabella2026[[#This Row],[POP_2024]]/SUM(Tabella2026[POP_2024])</f>
        <v>1.7985030537058359E-4</v>
      </c>
      <c r="L1132" s="3">
        <f>+Tabella2026[[#This Row],[INCIDENZA POPOLAZIONE]]*(PLAFOND/2)</f>
        <v>52947.795013370778</v>
      </c>
      <c r="M1132" s="3">
        <f>+IFERROR(Tabella2026[[#This Row],[reddito_2024]]/Tabella2026[[#This Row],[POP_2024]],"")</f>
        <v>16376.714555230639</v>
      </c>
      <c r="N1132" s="3">
        <f>+IF(Tabella2026[[#This Row],[REDDITO COMPLESSIVO PROCAPITE]]&lt;media_aggr_reddito_pc,(media_aggr_reddito_pc-Tabella2026[[#This Row],[REDDITO COMPLESSIVO PROCAPITE]]),0)</f>
        <v>1448.3515073781018</v>
      </c>
      <c r="O1132" s="3">
        <f>+Tabella2026[[#This Row],[DIFFERENZA REDDITO INFERIORE ALLA MEDIA DALLA MEDIA]]*Tabella2026[[#This Row],[POP_2024]]</f>
        <v>15353974.329715258</v>
      </c>
      <c r="P1132" s="3">
        <f>+Tabella2026[[#This Row],[POPOLAZIONE PER DIFFERENZA ]]/SUM(Tabella2026[[POPOLAZIONE PER DIFFERENZA ]])</f>
        <v>1.3621771271124321E-4</v>
      </c>
      <c r="Q1132" s="3">
        <f>+Tabella2026[[#This Row],[INCIDENZA POPOLAZIONE PER DIFFERENZA]]*(PLAFOND-SUM(Tabella2026[CONTRIBUTO SULLA BASE DELLA POPOLAZIONE]))</f>
        <v>40102.392458905633</v>
      </c>
      <c r="R1132" s="3">
        <f>+Tabella2026[[#This Row],[CONTRIBUTO SULLA BASE DELLA POPOLAZIONE]]+Tabella2026[[#This Row],[CONTRIBUTO SULLA BASE DEL REDDITO]]</f>
        <v>93050.187472276419</v>
      </c>
      <c r="S1132" s="3">
        <f>+Tabella2026[[#This Row],[CONTRIBUTO TOTALE]]/(PLAFOND/N_TESSERE)</f>
        <v>186.10037494455284</v>
      </c>
      <c r="T1132" s="3">
        <f>+MAX(CEILING(Tabella2026[[#This Row],[preDEF1]],1),1)</f>
        <v>187</v>
      </c>
      <c r="U1132" s="9">
        <f xml:space="preserve"> IF(ROW(Tabella2026[[#This Row],[preDEF2]]) - ROW(Tabella2026[[#Headers],[preDEF2]])&lt;=ABS(SUM(Tabella2026[preDEF2])-N_TESSERE),Tabella2026[[#This Row],[preDEF2]]-1,Tabella2026[[#This Row],[preDEF2]])</f>
        <v>186</v>
      </c>
      <c r="V1132" s="21">
        <f>+Tabella2026[[#This Row],[DEF - n. card]]*(PLAFOND/N_TESSERE)</f>
        <v>93000</v>
      </c>
      <c r="W1132" s="18"/>
    </row>
    <row r="1133" spans="2:23" x14ac:dyDescent="0.25">
      <c r="B1133" s="1" t="s">
        <v>2312</v>
      </c>
      <c r="C1133" s="2">
        <v>28103</v>
      </c>
      <c r="D1133" s="1" t="s">
        <v>2313</v>
      </c>
      <c r="E1133" s="1" t="s">
        <v>38</v>
      </c>
      <c r="F1133" s="1" t="s">
        <v>45</v>
      </c>
      <c r="G1133" s="1" t="s">
        <v>1059</v>
      </c>
      <c r="H1133" s="1" t="s">
        <v>15835</v>
      </c>
      <c r="I1133" s="5">
        <v>10598</v>
      </c>
      <c r="J1133" s="5">
        <v>208983262</v>
      </c>
      <c r="K1133" s="3">
        <f>+Tabella2026[[#This Row],[POP_2024]]/SUM(Tabella2026[POP_2024])</f>
        <v>1.7979940914229268E-4</v>
      </c>
      <c r="L1133" s="3">
        <f>+Tabella2026[[#This Row],[INCIDENZA POPOLAZIONE]]*(PLAFOND/2)</f>
        <v>52932.811201934106</v>
      </c>
      <c r="M1133" s="3">
        <f>+IFERROR(Tabella2026[[#This Row],[reddito_2024]]/Tabella2026[[#This Row],[POP_2024]],"")</f>
        <v>19719.122664653707</v>
      </c>
      <c r="N1133" s="3">
        <f>+IF(Tabella2026[[#This Row],[REDDITO COMPLESSIVO PROCAPITE]]&lt;media_aggr_reddito_pc,(media_aggr_reddito_pc-Tabella2026[[#This Row],[REDDITO COMPLESSIVO PROCAPITE]]),0)</f>
        <v>0</v>
      </c>
      <c r="O1133" s="3">
        <f>+Tabella2026[[#This Row],[DIFFERENZA REDDITO INFERIORE ALLA MEDIA DALLA MEDIA]]*Tabella2026[[#This Row],[POP_2024]]</f>
        <v>0</v>
      </c>
      <c r="P1133" s="3">
        <f>+Tabella2026[[#This Row],[POPOLAZIONE PER DIFFERENZA ]]/SUM(Tabella2026[[POPOLAZIONE PER DIFFERENZA ]])</f>
        <v>0</v>
      </c>
      <c r="Q1133" s="3">
        <f>+Tabella2026[[#This Row],[INCIDENZA POPOLAZIONE PER DIFFERENZA]]*(PLAFOND-SUM(Tabella2026[CONTRIBUTO SULLA BASE DELLA POPOLAZIONE]))</f>
        <v>0</v>
      </c>
      <c r="R1133" s="3">
        <f>+Tabella2026[[#This Row],[CONTRIBUTO SULLA BASE DELLA POPOLAZIONE]]+Tabella2026[[#This Row],[CONTRIBUTO SULLA BASE DEL REDDITO]]</f>
        <v>52932.811201934106</v>
      </c>
      <c r="S1133" s="3">
        <f>+Tabella2026[[#This Row],[CONTRIBUTO TOTALE]]/(PLAFOND/N_TESSERE)</f>
        <v>105.86562240386822</v>
      </c>
      <c r="T1133" s="3">
        <f>+MAX(CEILING(Tabella2026[[#This Row],[preDEF1]],1),1)</f>
        <v>106</v>
      </c>
      <c r="U1133" s="9">
        <f xml:space="preserve"> IF(ROW(Tabella2026[[#This Row],[preDEF2]]) - ROW(Tabella2026[[#Headers],[preDEF2]])&lt;=ABS(SUM(Tabella2026[preDEF2])-N_TESSERE),Tabella2026[[#This Row],[preDEF2]]-1,Tabella2026[[#This Row],[preDEF2]])</f>
        <v>105</v>
      </c>
      <c r="V1133" s="21">
        <f>+Tabella2026[[#This Row],[DEF - n. card]]*(PLAFOND/N_TESSERE)</f>
        <v>52500</v>
      </c>
      <c r="W1133" s="18"/>
    </row>
    <row r="1134" spans="2:23" x14ac:dyDescent="0.25">
      <c r="B1134" s="1" t="s">
        <v>2224</v>
      </c>
      <c r="C1134" s="2">
        <v>81013</v>
      </c>
      <c r="D1134" s="1" t="s">
        <v>2225</v>
      </c>
      <c r="E1134" s="1" t="s">
        <v>21</v>
      </c>
      <c r="F1134" s="1" t="s">
        <v>166</v>
      </c>
      <c r="G1134" s="1" t="s">
        <v>1059</v>
      </c>
      <c r="H1134" s="1" t="s">
        <v>15836</v>
      </c>
      <c r="I1134" s="5">
        <v>10587</v>
      </c>
      <c r="J1134" s="5">
        <v>130193293</v>
      </c>
      <c r="K1134" s="3">
        <f>+Tabella2026[[#This Row],[POP_2024]]/SUM(Tabella2026[POP_2024])</f>
        <v>1.7961278963855943E-4</v>
      </c>
      <c r="L1134" s="3">
        <f>+Tabella2026[[#This Row],[INCIDENZA POPOLAZIONE]]*(PLAFOND/2)</f>
        <v>52877.870559999668</v>
      </c>
      <c r="M1134" s="3">
        <f>+IFERROR(Tabella2026[[#This Row],[reddito_2024]]/Tabella2026[[#This Row],[POP_2024]],"")</f>
        <v>12297.467932369887</v>
      </c>
      <c r="N1134" s="3">
        <f>+IF(Tabella2026[[#This Row],[REDDITO COMPLESSIVO PROCAPITE]]&lt;media_aggr_reddito_pc,(media_aggr_reddito_pc-Tabella2026[[#This Row],[REDDITO COMPLESSIVO PROCAPITE]]),0)</f>
        <v>5527.5981302388536</v>
      </c>
      <c r="O1134" s="3">
        <f>+Tabella2026[[#This Row],[DIFFERENZA REDDITO INFERIORE ALLA MEDIA DALLA MEDIA]]*Tabella2026[[#This Row],[POP_2024]]</f>
        <v>58520681.404838741</v>
      </c>
      <c r="P1134" s="3">
        <f>+Tabella2026[[#This Row],[POPOLAZIONE PER DIFFERENZA ]]/SUM(Tabella2026[[POPOLAZIONE PER DIFFERENZA ]])</f>
        <v>5.1918501334490322E-4</v>
      </c>
      <c r="Q1134" s="3">
        <f>+Tabella2026[[#This Row],[INCIDENZA POPOLAZIONE PER DIFFERENZA]]*(PLAFOND-SUM(Tabella2026[CONTRIBUTO SULLA BASE DELLA POPOLAZIONE]))</f>
        <v>152847.67853998012</v>
      </c>
      <c r="R1134" s="3">
        <f>+Tabella2026[[#This Row],[CONTRIBUTO SULLA BASE DELLA POPOLAZIONE]]+Tabella2026[[#This Row],[CONTRIBUTO SULLA BASE DEL REDDITO]]</f>
        <v>205725.54909997978</v>
      </c>
      <c r="S1134" s="3">
        <f>+Tabella2026[[#This Row],[CONTRIBUTO TOTALE]]/(PLAFOND/N_TESSERE)</f>
        <v>411.45109819995957</v>
      </c>
      <c r="T1134" s="3">
        <f>+MAX(CEILING(Tabella2026[[#This Row],[preDEF1]],1),1)</f>
        <v>412</v>
      </c>
      <c r="U1134" s="9">
        <f xml:space="preserve"> IF(ROW(Tabella2026[[#This Row],[preDEF2]]) - ROW(Tabella2026[[#Headers],[preDEF2]])&lt;=ABS(SUM(Tabella2026[preDEF2])-N_TESSERE),Tabella2026[[#This Row],[preDEF2]]-1,Tabella2026[[#This Row],[preDEF2]])</f>
        <v>411</v>
      </c>
      <c r="V1134" s="21">
        <f>+Tabella2026[[#This Row],[DEF - n. card]]*(PLAFOND/N_TESSERE)</f>
        <v>205500</v>
      </c>
      <c r="W1134" s="18"/>
    </row>
    <row r="1135" spans="2:23" x14ac:dyDescent="0.25">
      <c r="B1135" s="1" t="s">
        <v>2368</v>
      </c>
      <c r="C1135" s="2">
        <v>16030</v>
      </c>
      <c r="D1135" s="1" t="s">
        <v>2369</v>
      </c>
      <c r="E1135" s="1" t="s">
        <v>12</v>
      </c>
      <c r="F1135" s="1" t="s">
        <v>93</v>
      </c>
      <c r="G1135" s="1" t="s">
        <v>1059</v>
      </c>
      <c r="H1135" s="1" t="s">
        <v>15835</v>
      </c>
      <c r="I1135" s="5">
        <v>10583</v>
      </c>
      <c r="J1135" s="5">
        <v>210815774</v>
      </c>
      <c r="K1135" s="3">
        <f>+Tabella2026[[#This Row],[POP_2024]]/SUM(Tabella2026[POP_2024])</f>
        <v>1.7954492800083822E-4</v>
      </c>
      <c r="L1135" s="3">
        <f>+Tabella2026[[#This Row],[INCIDENZA POPOLAZIONE]]*(PLAFOND/2)</f>
        <v>52857.892144750767</v>
      </c>
      <c r="M1135" s="3">
        <f>+IFERROR(Tabella2026[[#This Row],[reddito_2024]]/Tabella2026[[#This Row],[POP_2024]],"")</f>
        <v>19920.228101672492</v>
      </c>
      <c r="N1135" s="3">
        <f>+IF(Tabella2026[[#This Row],[REDDITO COMPLESSIVO PROCAPITE]]&lt;media_aggr_reddito_pc,(media_aggr_reddito_pc-Tabella2026[[#This Row],[REDDITO COMPLESSIVO PROCAPITE]]),0)</f>
        <v>0</v>
      </c>
      <c r="O1135" s="3">
        <f>+Tabella2026[[#This Row],[DIFFERENZA REDDITO INFERIORE ALLA MEDIA DALLA MEDIA]]*Tabella2026[[#This Row],[POP_2024]]</f>
        <v>0</v>
      </c>
      <c r="P1135" s="3">
        <f>+Tabella2026[[#This Row],[POPOLAZIONE PER DIFFERENZA ]]/SUM(Tabella2026[[POPOLAZIONE PER DIFFERENZA ]])</f>
        <v>0</v>
      </c>
      <c r="Q1135" s="3">
        <f>+Tabella2026[[#This Row],[INCIDENZA POPOLAZIONE PER DIFFERENZA]]*(PLAFOND-SUM(Tabella2026[CONTRIBUTO SULLA BASE DELLA POPOLAZIONE]))</f>
        <v>0</v>
      </c>
      <c r="R1135" s="3">
        <f>+Tabella2026[[#This Row],[CONTRIBUTO SULLA BASE DELLA POPOLAZIONE]]+Tabella2026[[#This Row],[CONTRIBUTO SULLA BASE DEL REDDITO]]</f>
        <v>52857.892144750767</v>
      </c>
      <c r="S1135" s="3">
        <f>+Tabella2026[[#This Row],[CONTRIBUTO TOTALE]]/(PLAFOND/N_TESSERE)</f>
        <v>105.71578428950153</v>
      </c>
      <c r="T1135" s="3">
        <f>+MAX(CEILING(Tabella2026[[#This Row],[preDEF1]],1),1)</f>
        <v>106</v>
      </c>
      <c r="U1135" s="9">
        <f xml:space="preserve"> IF(ROW(Tabella2026[[#This Row],[preDEF2]]) - ROW(Tabella2026[[#Headers],[preDEF2]])&lt;=ABS(SUM(Tabella2026[preDEF2])-N_TESSERE),Tabella2026[[#This Row],[preDEF2]]-1,Tabella2026[[#This Row],[preDEF2]])</f>
        <v>105</v>
      </c>
      <c r="V1135" s="21">
        <f>+Tabella2026[[#This Row],[DEF - n. card]]*(PLAFOND/N_TESSERE)</f>
        <v>52500</v>
      </c>
      <c r="W1135" s="18"/>
    </row>
    <row r="1136" spans="2:23" x14ac:dyDescent="0.25">
      <c r="B1136" s="1" t="s">
        <v>2286</v>
      </c>
      <c r="C1136" s="2">
        <v>26049</v>
      </c>
      <c r="D1136" s="1" t="s">
        <v>2287</v>
      </c>
      <c r="E1136" s="1" t="s">
        <v>38</v>
      </c>
      <c r="F1136" s="1" t="s">
        <v>150</v>
      </c>
      <c r="G1136" s="1" t="s">
        <v>1059</v>
      </c>
      <c r="H1136" s="1" t="s">
        <v>15835</v>
      </c>
      <c r="I1136" s="5">
        <v>10577</v>
      </c>
      <c r="J1136" s="5">
        <v>185707284</v>
      </c>
      <c r="K1136" s="3">
        <f>+Tabella2026[[#This Row],[POP_2024]]/SUM(Tabella2026[POP_2024])</f>
        <v>1.7944313554425645E-4</v>
      </c>
      <c r="L1136" s="3">
        <f>+Tabella2026[[#This Row],[INCIDENZA POPOLAZIONE]]*(PLAFOND/2)</f>
        <v>52827.924521877438</v>
      </c>
      <c r="M1136" s="3">
        <f>+IFERROR(Tabella2026[[#This Row],[reddito_2024]]/Tabella2026[[#This Row],[POP_2024]],"")</f>
        <v>17557.6518861681</v>
      </c>
      <c r="N1136" s="3">
        <f>+IF(Tabella2026[[#This Row],[REDDITO COMPLESSIVO PROCAPITE]]&lt;media_aggr_reddito_pc,(media_aggr_reddito_pc-Tabella2026[[#This Row],[REDDITO COMPLESSIVO PROCAPITE]]),0)</f>
        <v>267.41417644064131</v>
      </c>
      <c r="O1136" s="3">
        <f>+Tabella2026[[#This Row],[DIFFERENZA REDDITO INFERIORE ALLA MEDIA DALLA MEDIA]]*Tabella2026[[#This Row],[POP_2024]]</f>
        <v>2828439.7442126633</v>
      </c>
      <c r="P1136" s="3">
        <f>+Tabella2026[[#This Row],[POPOLAZIONE PER DIFFERENZA ]]/SUM(Tabella2026[[POPOLAZIONE PER DIFFERENZA ]])</f>
        <v>2.5093411270889366E-5</v>
      </c>
      <c r="Q1136" s="3">
        <f>+Tabella2026[[#This Row],[INCIDENZA POPOLAZIONE PER DIFFERENZA]]*(PLAFOND-SUM(Tabella2026[CONTRIBUTO SULLA BASE DELLA POPOLAZIONE]))</f>
        <v>7387.4814580914062</v>
      </c>
      <c r="R1136" s="3">
        <f>+Tabella2026[[#This Row],[CONTRIBUTO SULLA BASE DELLA POPOLAZIONE]]+Tabella2026[[#This Row],[CONTRIBUTO SULLA BASE DEL REDDITO]]</f>
        <v>60215.40597996884</v>
      </c>
      <c r="S1136" s="3">
        <f>+Tabella2026[[#This Row],[CONTRIBUTO TOTALE]]/(PLAFOND/N_TESSERE)</f>
        <v>120.43081195993769</v>
      </c>
      <c r="T1136" s="3">
        <f>+MAX(CEILING(Tabella2026[[#This Row],[preDEF1]],1),1)</f>
        <v>121</v>
      </c>
      <c r="U1136" s="9">
        <f xml:space="preserve"> IF(ROW(Tabella2026[[#This Row],[preDEF2]]) - ROW(Tabella2026[[#Headers],[preDEF2]])&lt;=ABS(SUM(Tabella2026[preDEF2])-N_TESSERE),Tabella2026[[#This Row],[preDEF2]]-1,Tabella2026[[#This Row],[preDEF2]])</f>
        <v>120</v>
      </c>
      <c r="V1136" s="21">
        <f>+Tabella2026[[#This Row],[DEF - n. card]]*(PLAFOND/N_TESSERE)</f>
        <v>60000</v>
      </c>
      <c r="W1136" s="18"/>
    </row>
    <row r="1137" spans="2:23" x14ac:dyDescent="0.25">
      <c r="B1137" s="1" t="s">
        <v>2292</v>
      </c>
      <c r="C1137" s="2">
        <v>17117</v>
      </c>
      <c r="D1137" s="1" t="s">
        <v>2293</v>
      </c>
      <c r="E1137" s="1" t="s">
        <v>12</v>
      </c>
      <c r="F1137" s="1" t="s">
        <v>50</v>
      </c>
      <c r="G1137" s="1" t="s">
        <v>1059</v>
      </c>
      <c r="H1137" s="1" t="s">
        <v>15835</v>
      </c>
      <c r="I1137" s="5">
        <v>10567</v>
      </c>
      <c r="J1137" s="5">
        <v>215451709</v>
      </c>
      <c r="K1137" s="3">
        <f>+Tabella2026[[#This Row],[POP_2024]]/SUM(Tabella2026[POP_2024])</f>
        <v>1.7927348144995348E-4</v>
      </c>
      <c r="L1137" s="3">
        <f>+Tabella2026[[#This Row],[INCIDENZA POPOLAZIONE]]*(PLAFOND/2)</f>
        <v>52777.978483755214</v>
      </c>
      <c r="M1137" s="3">
        <f>+IFERROR(Tabella2026[[#This Row],[reddito_2024]]/Tabella2026[[#This Row],[POP_2024]],"")</f>
        <v>20389.108450837513</v>
      </c>
      <c r="N1137" s="3">
        <f>+IF(Tabella2026[[#This Row],[REDDITO COMPLESSIVO PROCAPITE]]&lt;media_aggr_reddito_pc,(media_aggr_reddito_pc-Tabella2026[[#This Row],[REDDITO COMPLESSIVO PROCAPITE]]),0)</f>
        <v>0</v>
      </c>
      <c r="O1137" s="3">
        <f>+Tabella2026[[#This Row],[DIFFERENZA REDDITO INFERIORE ALLA MEDIA DALLA MEDIA]]*Tabella2026[[#This Row],[POP_2024]]</f>
        <v>0</v>
      </c>
      <c r="P1137" s="3">
        <f>+Tabella2026[[#This Row],[POPOLAZIONE PER DIFFERENZA ]]/SUM(Tabella2026[[POPOLAZIONE PER DIFFERENZA ]])</f>
        <v>0</v>
      </c>
      <c r="Q1137" s="3">
        <f>+Tabella2026[[#This Row],[INCIDENZA POPOLAZIONE PER DIFFERENZA]]*(PLAFOND-SUM(Tabella2026[CONTRIBUTO SULLA BASE DELLA POPOLAZIONE]))</f>
        <v>0</v>
      </c>
      <c r="R1137" s="3">
        <f>+Tabella2026[[#This Row],[CONTRIBUTO SULLA BASE DELLA POPOLAZIONE]]+Tabella2026[[#This Row],[CONTRIBUTO SULLA BASE DEL REDDITO]]</f>
        <v>52777.978483755214</v>
      </c>
      <c r="S1137" s="3">
        <f>+Tabella2026[[#This Row],[CONTRIBUTO TOTALE]]/(PLAFOND/N_TESSERE)</f>
        <v>105.55595696751043</v>
      </c>
      <c r="T1137" s="3">
        <f>+MAX(CEILING(Tabella2026[[#This Row],[preDEF1]],1),1)</f>
        <v>106</v>
      </c>
      <c r="U1137" s="9">
        <f xml:space="preserve"> IF(ROW(Tabella2026[[#This Row],[preDEF2]]) - ROW(Tabella2026[[#Headers],[preDEF2]])&lt;=ABS(SUM(Tabella2026[preDEF2])-N_TESSERE),Tabella2026[[#This Row],[preDEF2]]-1,Tabella2026[[#This Row],[preDEF2]])</f>
        <v>105</v>
      </c>
      <c r="V1137" s="21">
        <f>+Tabella2026[[#This Row],[DEF - n. card]]*(PLAFOND/N_TESSERE)</f>
        <v>52500</v>
      </c>
      <c r="W1137" s="18"/>
    </row>
    <row r="1138" spans="2:23" x14ac:dyDescent="0.25">
      <c r="B1138" s="1" t="s">
        <v>2378</v>
      </c>
      <c r="C1138" s="2">
        <v>26081</v>
      </c>
      <c r="D1138" s="1" t="s">
        <v>2379</v>
      </c>
      <c r="E1138" s="1" t="s">
        <v>38</v>
      </c>
      <c r="F1138" s="1" t="s">
        <v>150</v>
      </c>
      <c r="G1138" s="1" t="s">
        <v>1059</v>
      </c>
      <c r="H1138" s="1" t="s">
        <v>15835</v>
      </c>
      <c r="I1138" s="5">
        <v>10542</v>
      </c>
      <c r="J1138" s="5">
        <v>207702949</v>
      </c>
      <c r="K1138" s="3">
        <f>+Tabella2026[[#This Row],[POP_2024]]/SUM(Tabella2026[POP_2024])</f>
        <v>1.7884934621419603E-4</v>
      </c>
      <c r="L1138" s="3">
        <f>+Tabella2026[[#This Row],[INCIDENZA POPOLAZIONE]]*(PLAFOND/2)</f>
        <v>52653.113388449652</v>
      </c>
      <c r="M1138" s="3">
        <f>+IFERROR(Tabella2026[[#This Row],[reddito_2024]]/Tabella2026[[#This Row],[POP_2024]],"")</f>
        <v>19702.423543919558</v>
      </c>
      <c r="N1138" s="3">
        <f>+IF(Tabella2026[[#This Row],[REDDITO COMPLESSIVO PROCAPITE]]&lt;media_aggr_reddito_pc,(media_aggr_reddito_pc-Tabella2026[[#This Row],[REDDITO COMPLESSIVO PROCAPITE]]),0)</f>
        <v>0</v>
      </c>
      <c r="O1138" s="3">
        <f>+Tabella2026[[#This Row],[DIFFERENZA REDDITO INFERIORE ALLA MEDIA DALLA MEDIA]]*Tabella2026[[#This Row],[POP_2024]]</f>
        <v>0</v>
      </c>
      <c r="P1138" s="3">
        <f>+Tabella2026[[#This Row],[POPOLAZIONE PER DIFFERENZA ]]/SUM(Tabella2026[[POPOLAZIONE PER DIFFERENZA ]])</f>
        <v>0</v>
      </c>
      <c r="Q1138" s="3">
        <f>+Tabella2026[[#This Row],[INCIDENZA POPOLAZIONE PER DIFFERENZA]]*(PLAFOND-SUM(Tabella2026[CONTRIBUTO SULLA BASE DELLA POPOLAZIONE]))</f>
        <v>0</v>
      </c>
      <c r="R1138" s="3">
        <f>+Tabella2026[[#This Row],[CONTRIBUTO SULLA BASE DELLA POPOLAZIONE]]+Tabella2026[[#This Row],[CONTRIBUTO SULLA BASE DEL REDDITO]]</f>
        <v>52653.113388449652</v>
      </c>
      <c r="S1138" s="3">
        <f>+Tabella2026[[#This Row],[CONTRIBUTO TOTALE]]/(PLAFOND/N_TESSERE)</f>
        <v>105.30622677689931</v>
      </c>
      <c r="T1138" s="3">
        <f>+MAX(CEILING(Tabella2026[[#This Row],[preDEF1]],1),1)</f>
        <v>106</v>
      </c>
      <c r="U1138" s="9">
        <f xml:space="preserve"> IF(ROW(Tabella2026[[#This Row],[preDEF2]]) - ROW(Tabella2026[[#Headers],[preDEF2]])&lt;=ABS(SUM(Tabella2026[preDEF2])-N_TESSERE),Tabella2026[[#This Row],[preDEF2]]-1,Tabella2026[[#This Row],[preDEF2]])</f>
        <v>105</v>
      </c>
      <c r="V1138" s="21">
        <f>+Tabella2026[[#This Row],[DEF - n. card]]*(PLAFOND/N_TESSERE)</f>
        <v>52500</v>
      </c>
      <c r="W1138" s="18"/>
    </row>
    <row r="1139" spans="2:23" x14ac:dyDescent="0.25">
      <c r="B1139" s="1" t="s">
        <v>2298</v>
      </c>
      <c r="C1139" s="2">
        <v>47010</v>
      </c>
      <c r="D1139" s="1" t="s">
        <v>2299</v>
      </c>
      <c r="E1139" s="1" t="s">
        <v>30</v>
      </c>
      <c r="F1139" s="1" t="s">
        <v>140</v>
      </c>
      <c r="G1139" s="1" t="s">
        <v>1059</v>
      </c>
      <c r="H1139" s="1" t="s">
        <v>15834</v>
      </c>
      <c r="I1139" s="5">
        <v>10515</v>
      </c>
      <c r="J1139" s="5">
        <v>187611984</v>
      </c>
      <c r="K1139" s="3">
        <f>+Tabella2026[[#This Row],[POP_2024]]/SUM(Tabella2026[POP_2024])</f>
        <v>1.7839128015957801E-4</v>
      </c>
      <c r="L1139" s="3">
        <f>+Tabella2026[[#This Row],[INCIDENZA POPOLAZIONE]]*(PLAFOND/2)</f>
        <v>52518.259085519647</v>
      </c>
      <c r="M1139" s="3">
        <f>+IFERROR(Tabella2026[[#This Row],[reddito_2024]]/Tabella2026[[#This Row],[POP_2024]],"")</f>
        <v>17842.318972895864</v>
      </c>
      <c r="N1139" s="3">
        <f>+IF(Tabella2026[[#This Row],[REDDITO COMPLESSIVO PROCAPITE]]&lt;media_aggr_reddito_pc,(media_aggr_reddito_pc-Tabella2026[[#This Row],[REDDITO COMPLESSIVO PROCAPITE]]),0)</f>
        <v>0</v>
      </c>
      <c r="O1139" s="3">
        <f>+Tabella2026[[#This Row],[DIFFERENZA REDDITO INFERIORE ALLA MEDIA DALLA MEDIA]]*Tabella2026[[#This Row],[POP_2024]]</f>
        <v>0</v>
      </c>
      <c r="P1139" s="3">
        <f>+Tabella2026[[#This Row],[POPOLAZIONE PER DIFFERENZA ]]/SUM(Tabella2026[[POPOLAZIONE PER DIFFERENZA ]])</f>
        <v>0</v>
      </c>
      <c r="Q1139" s="3">
        <f>+Tabella2026[[#This Row],[INCIDENZA POPOLAZIONE PER DIFFERENZA]]*(PLAFOND-SUM(Tabella2026[CONTRIBUTO SULLA BASE DELLA POPOLAZIONE]))</f>
        <v>0</v>
      </c>
      <c r="R1139" s="3">
        <f>+Tabella2026[[#This Row],[CONTRIBUTO SULLA BASE DELLA POPOLAZIONE]]+Tabella2026[[#This Row],[CONTRIBUTO SULLA BASE DEL REDDITO]]</f>
        <v>52518.259085519647</v>
      </c>
      <c r="S1139" s="3">
        <f>+Tabella2026[[#This Row],[CONTRIBUTO TOTALE]]/(PLAFOND/N_TESSERE)</f>
        <v>105.03651817103929</v>
      </c>
      <c r="T1139" s="3">
        <f>+MAX(CEILING(Tabella2026[[#This Row],[preDEF1]],1),1)</f>
        <v>106</v>
      </c>
      <c r="U1139" s="9">
        <f xml:space="preserve"> IF(ROW(Tabella2026[[#This Row],[preDEF2]]) - ROW(Tabella2026[[#Headers],[preDEF2]])&lt;=ABS(SUM(Tabella2026[preDEF2])-N_TESSERE),Tabella2026[[#This Row],[preDEF2]]-1,Tabella2026[[#This Row],[preDEF2]])</f>
        <v>105</v>
      </c>
      <c r="V1139" s="21">
        <f>+Tabella2026[[#This Row],[DEF - n. card]]*(PLAFOND/N_TESSERE)</f>
        <v>52500</v>
      </c>
      <c r="W1139" s="18"/>
    </row>
    <row r="1140" spans="2:23" x14ac:dyDescent="0.25">
      <c r="B1140" s="1" t="s">
        <v>2304</v>
      </c>
      <c r="C1140" s="2">
        <v>1280</v>
      </c>
      <c r="D1140" s="1" t="s">
        <v>2305</v>
      </c>
      <c r="E1140" s="1" t="s">
        <v>18</v>
      </c>
      <c r="F1140" s="1" t="s">
        <v>17</v>
      </c>
      <c r="G1140" s="1" t="s">
        <v>1059</v>
      </c>
      <c r="H1140" s="1" t="s">
        <v>15835</v>
      </c>
      <c r="I1140" s="5">
        <v>10497</v>
      </c>
      <c r="J1140" s="5">
        <v>222532840</v>
      </c>
      <c r="K1140" s="3">
        <f>+Tabella2026[[#This Row],[POP_2024]]/SUM(Tabella2026[POP_2024])</f>
        <v>1.7808590278983264E-4</v>
      </c>
      <c r="L1140" s="3">
        <f>+Tabella2026[[#This Row],[INCIDENZA POPOLAZIONE]]*(PLAFOND/2)</f>
        <v>52428.356216899636</v>
      </c>
      <c r="M1140" s="3">
        <f>+IFERROR(Tabella2026[[#This Row],[reddito_2024]]/Tabella2026[[#This Row],[POP_2024]],"")</f>
        <v>21199.660855482518</v>
      </c>
      <c r="N1140" s="3">
        <f>+IF(Tabella2026[[#This Row],[REDDITO COMPLESSIVO PROCAPITE]]&lt;media_aggr_reddito_pc,(media_aggr_reddito_pc-Tabella2026[[#This Row],[REDDITO COMPLESSIVO PROCAPITE]]),0)</f>
        <v>0</v>
      </c>
      <c r="O1140" s="3">
        <f>+Tabella2026[[#This Row],[DIFFERENZA REDDITO INFERIORE ALLA MEDIA DALLA MEDIA]]*Tabella2026[[#This Row],[POP_2024]]</f>
        <v>0</v>
      </c>
      <c r="P1140" s="3">
        <f>+Tabella2026[[#This Row],[POPOLAZIONE PER DIFFERENZA ]]/SUM(Tabella2026[[POPOLAZIONE PER DIFFERENZA ]])</f>
        <v>0</v>
      </c>
      <c r="Q1140" s="3">
        <f>+Tabella2026[[#This Row],[INCIDENZA POPOLAZIONE PER DIFFERENZA]]*(PLAFOND-SUM(Tabella2026[CONTRIBUTO SULLA BASE DELLA POPOLAZIONE]))</f>
        <v>0</v>
      </c>
      <c r="R1140" s="3">
        <f>+Tabella2026[[#This Row],[CONTRIBUTO SULLA BASE DELLA POPOLAZIONE]]+Tabella2026[[#This Row],[CONTRIBUTO SULLA BASE DEL REDDITO]]</f>
        <v>52428.356216899636</v>
      </c>
      <c r="S1140" s="3">
        <f>+Tabella2026[[#This Row],[CONTRIBUTO TOTALE]]/(PLAFOND/N_TESSERE)</f>
        <v>104.85671243379927</v>
      </c>
      <c r="T1140" s="3">
        <f>+MAX(CEILING(Tabella2026[[#This Row],[preDEF1]],1),1)</f>
        <v>105</v>
      </c>
      <c r="U1140" s="9">
        <f xml:space="preserve"> IF(ROW(Tabella2026[[#This Row],[preDEF2]]) - ROW(Tabella2026[[#Headers],[preDEF2]])&lt;=ABS(SUM(Tabella2026[preDEF2])-N_TESSERE),Tabella2026[[#This Row],[preDEF2]]-1,Tabella2026[[#This Row],[preDEF2]])</f>
        <v>104</v>
      </c>
      <c r="V1140" s="21">
        <f>+Tabella2026[[#This Row],[DEF - n. card]]*(PLAFOND/N_TESSERE)</f>
        <v>52000</v>
      </c>
      <c r="W1140" s="18"/>
    </row>
    <row r="1141" spans="2:23" x14ac:dyDescent="0.25">
      <c r="B1141" s="1" t="s">
        <v>2250</v>
      </c>
      <c r="C1141" s="2">
        <v>119020</v>
      </c>
      <c r="D1141" s="1" t="s">
        <v>2251</v>
      </c>
      <c r="E1141" s="1" t="s">
        <v>76</v>
      </c>
      <c r="F1141" s="1" t="s">
        <v>15838</v>
      </c>
      <c r="G1141" s="1" t="s">
        <v>1059</v>
      </c>
      <c r="H1141" s="1" t="s">
        <v>15836</v>
      </c>
      <c r="I1141" s="5">
        <v>10490</v>
      </c>
      <c r="J1141" s="5">
        <v>138163139</v>
      </c>
      <c r="K1141" s="3">
        <f>+Tabella2026[[#This Row],[POP_2024]]/SUM(Tabella2026[POP_2024])</f>
        <v>1.7796714492382057E-4</v>
      </c>
      <c r="L1141" s="3">
        <f>+Tabella2026[[#This Row],[INCIDENZA POPOLAZIONE]]*(PLAFOND/2)</f>
        <v>52393.393990214085</v>
      </c>
      <c r="M1141" s="3">
        <f>+IFERROR(Tabella2026[[#This Row],[reddito_2024]]/Tabella2026[[#This Row],[POP_2024]],"")</f>
        <v>13170.937940896092</v>
      </c>
      <c r="N1141" s="3">
        <f>+IF(Tabella2026[[#This Row],[REDDITO COMPLESSIVO PROCAPITE]]&lt;media_aggr_reddito_pc,(media_aggr_reddito_pc-Tabella2026[[#This Row],[REDDITO COMPLESSIVO PROCAPITE]]),0)</f>
        <v>4654.1281217126489</v>
      </c>
      <c r="O1141" s="3">
        <f>+Tabella2026[[#This Row],[DIFFERENZA REDDITO INFERIORE ALLA MEDIA DALLA MEDIA]]*Tabella2026[[#This Row],[POP_2024]]</f>
        <v>48821803.996765688</v>
      </c>
      <c r="P1141" s="3">
        <f>+Tabella2026[[#This Row],[POPOLAZIONE PER DIFFERENZA ]]/SUM(Tabella2026[[POPOLAZIONE PER DIFFERENZA ]])</f>
        <v>4.3313830856192315E-4</v>
      </c>
      <c r="Q1141" s="3">
        <f>+Tabella2026[[#This Row],[INCIDENZA POPOLAZIONE PER DIFFERENZA]]*(PLAFOND-SUM(Tabella2026[CONTRIBUTO SULLA BASE DELLA POPOLAZIONE]))</f>
        <v>127515.59318689926</v>
      </c>
      <c r="R1141" s="3">
        <f>+Tabella2026[[#This Row],[CONTRIBUTO SULLA BASE DELLA POPOLAZIONE]]+Tabella2026[[#This Row],[CONTRIBUTO SULLA BASE DEL REDDITO]]</f>
        <v>179908.98717711336</v>
      </c>
      <c r="S1141" s="3">
        <f>+Tabella2026[[#This Row],[CONTRIBUTO TOTALE]]/(PLAFOND/N_TESSERE)</f>
        <v>359.81797435422675</v>
      </c>
      <c r="T1141" s="3">
        <f>+MAX(CEILING(Tabella2026[[#This Row],[preDEF1]],1),1)</f>
        <v>360</v>
      </c>
      <c r="U1141" s="9">
        <f xml:space="preserve"> IF(ROW(Tabella2026[[#This Row],[preDEF2]]) - ROW(Tabella2026[[#Headers],[preDEF2]])&lt;=ABS(SUM(Tabella2026[preDEF2])-N_TESSERE),Tabella2026[[#This Row],[preDEF2]]-1,Tabella2026[[#This Row],[preDEF2]])</f>
        <v>359</v>
      </c>
      <c r="V1141" s="21">
        <f>+Tabella2026[[#This Row],[DEF - n. card]]*(PLAFOND/N_TESSERE)</f>
        <v>179500</v>
      </c>
      <c r="W1141" s="18"/>
    </row>
    <row r="1142" spans="2:23" x14ac:dyDescent="0.25">
      <c r="B1142" s="1" t="s">
        <v>2346</v>
      </c>
      <c r="C1142" s="2">
        <v>59010</v>
      </c>
      <c r="D1142" s="1" t="s">
        <v>2347</v>
      </c>
      <c r="E1142" s="1" t="s">
        <v>8</v>
      </c>
      <c r="F1142" s="1" t="s">
        <v>84</v>
      </c>
      <c r="G1142" s="1" t="s">
        <v>1059</v>
      </c>
      <c r="H1142" s="1" t="s">
        <v>15834</v>
      </c>
      <c r="I1142" s="5">
        <v>10488</v>
      </c>
      <c r="J1142" s="5">
        <v>140746269</v>
      </c>
      <c r="K1142" s="3">
        <f>+Tabella2026[[#This Row],[POP_2024]]/SUM(Tabella2026[POP_2024])</f>
        <v>1.7793321410495996E-4</v>
      </c>
      <c r="L1142" s="3">
        <f>+Tabella2026[[#This Row],[INCIDENZA POPOLAZIONE]]*(PLAFOND/2)</f>
        <v>52383.404782589634</v>
      </c>
      <c r="M1142" s="3">
        <f>+IFERROR(Tabella2026[[#This Row],[reddito_2024]]/Tabella2026[[#This Row],[POP_2024]],"")</f>
        <v>13419.743421052632</v>
      </c>
      <c r="N1142" s="3">
        <f>+IF(Tabella2026[[#This Row],[REDDITO COMPLESSIVO PROCAPITE]]&lt;media_aggr_reddito_pc,(media_aggr_reddito_pc-Tabella2026[[#This Row],[REDDITO COMPLESSIVO PROCAPITE]]),0)</f>
        <v>4405.3226415561094</v>
      </c>
      <c r="O1142" s="3">
        <f>+Tabella2026[[#This Row],[DIFFERENZA REDDITO INFERIORE ALLA MEDIA DALLA MEDIA]]*Tabella2026[[#This Row],[POP_2024]]</f>
        <v>46203023.864640474</v>
      </c>
      <c r="P1142" s="3">
        <f>+Tabella2026[[#This Row],[POPOLAZIONE PER DIFFERENZA ]]/SUM(Tabella2026[[POPOLAZIONE PER DIFFERENZA ]])</f>
        <v>4.0990495985159225E-4</v>
      </c>
      <c r="Q1142" s="3">
        <f>+Tabella2026[[#This Row],[INCIDENZA POPOLAZIONE PER DIFFERENZA]]*(PLAFOND-SUM(Tabella2026[CONTRIBUTO SULLA BASE DELLA POPOLAZIONE]))</f>
        <v>120675.71275158935</v>
      </c>
      <c r="R1142" s="3">
        <f>+Tabella2026[[#This Row],[CONTRIBUTO SULLA BASE DELLA POPOLAZIONE]]+Tabella2026[[#This Row],[CONTRIBUTO SULLA BASE DEL REDDITO]]</f>
        <v>173059.11753417898</v>
      </c>
      <c r="S1142" s="3">
        <f>+Tabella2026[[#This Row],[CONTRIBUTO TOTALE]]/(PLAFOND/N_TESSERE)</f>
        <v>346.11823506835793</v>
      </c>
      <c r="T1142" s="3">
        <f>+MAX(CEILING(Tabella2026[[#This Row],[preDEF1]],1),1)</f>
        <v>347</v>
      </c>
      <c r="U1142" s="9">
        <f xml:space="preserve"> IF(ROW(Tabella2026[[#This Row],[preDEF2]]) - ROW(Tabella2026[[#Headers],[preDEF2]])&lt;=ABS(SUM(Tabella2026[preDEF2])-N_TESSERE),Tabella2026[[#This Row],[preDEF2]]-1,Tabella2026[[#This Row],[preDEF2]])</f>
        <v>346</v>
      </c>
      <c r="V1142" s="21">
        <f>+Tabella2026[[#This Row],[DEF - n. card]]*(PLAFOND/N_TESSERE)</f>
        <v>173000</v>
      </c>
      <c r="W1142" s="18"/>
    </row>
    <row r="1143" spans="2:23" x14ac:dyDescent="0.25">
      <c r="B1143" s="1" t="s">
        <v>2280</v>
      </c>
      <c r="C1143" s="2">
        <v>113012</v>
      </c>
      <c r="D1143" s="1" t="s">
        <v>2281</v>
      </c>
      <c r="E1143" s="1" t="s">
        <v>76</v>
      </c>
      <c r="F1143" s="1" t="s">
        <v>15837</v>
      </c>
      <c r="G1143" s="1" t="s">
        <v>1059</v>
      </c>
      <c r="H1143" s="1" t="s">
        <v>15836</v>
      </c>
      <c r="I1143" s="5">
        <v>10488</v>
      </c>
      <c r="J1143" s="5">
        <v>177256286</v>
      </c>
      <c r="K1143" s="3">
        <f>+Tabella2026[[#This Row],[POP_2024]]/SUM(Tabella2026[POP_2024])</f>
        <v>1.7793321410495996E-4</v>
      </c>
      <c r="L1143" s="3">
        <f>+Tabella2026[[#This Row],[INCIDENZA POPOLAZIONE]]*(PLAFOND/2)</f>
        <v>52383.404782589634</v>
      </c>
      <c r="M1143" s="3">
        <f>+IFERROR(Tabella2026[[#This Row],[reddito_2024]]/Tabella2026[[#This Row],[POP_2024]],"")</f>
        <v>16900.866323417238</v>
      </c>
      <c r="N1143" s="3">
        <f>+IF(Tabella2026[[#This Row],[REDDITO COMPLESSIVO PROCAPITE]]&lt;media_aggr_reddito_pc,(media_aggr_reddito_pc-Tabella2026[[#This Row],[REDDITO COMPLESSIVO PROCAPITE]]),0)</f>
        <v>924.19973919150289</v>
      </c>
      <c r="O1143" s="3">
        <f>+Tabella2026[[#This Row],[DIFFERENZA REDDITO INFERIORE ALLA MEDIA DALLA MEDIA]]*Tabella2026[[#This Row],[POP_2024]]</f>
        <v>9693006.8646404818</v>
      </c>
      <c r="P1143" s="3">
        <f>+Tabella2026[[#This Row],[POPOLAZIONE PER DIFFERENZA ]]/SUM(Tabella2026[[POPOLAZIONE PER DIFFERENZA ]])</f>
        <v>8.5994622372160227E-5</v>
      </c>
      <c r="Q1143" s="3">
        <f>+Tabella2026[[#This Row],[INCIDENZA POPOLAZIONE PER DIFFERENZA]]*(PLAFOND-SUM(Tabella2026[CONTRIBUTO SULLA BASE DELLA POPOLAZIONE]))</f>
        <v>25316.752330397296</v>
      </c>
      <c r="R1143" s="3">
        <f>+Tabella2026[[#This Row],[CONTRIBUTO SULLA BASE DELLA POPOLAZIONE]]+Tabella2026[[#This Row],[CONTRIBUTO SULLA BASE DEL REDDITO]]</f>
        <v>77700.157112986926</v>
      </c>
      <c r="S1143" s="3">
        <f>+Tabella2026[[#This Row],[CONTRIBUTO TOTALE]]/(PLAFOND/N_TESSERE)</f>
        <v>155.40031422597386</v>
      </c>
      <c r="T1143" s="3">
        <f>+MAX(CEILING(Tabella2026[[#This Row],[preDEF1]],1),1)</f>
        <v>156</v>
      </c>
      <c r="U1143" s="9">
        <f xml:space="preserve"> IF(ROW(Tabella2026[[#This Row],[preDEF2]]) - ROW(Tabella2026[[#Headers],[preDEF2]])&lt;=ABS(SUM(Tabella2026[preDEF2])-N_TESSERE),Tabella2026[[#This Row],[preDEF2]]-1,Tabella2026[[#This Row],[preDEF2]])</f>
        <v>155</v>
      </c>
      <c r="V1143" s="21">
        <f>+Tabella2026[[#This Row],[DEF - n. card]]*(PLAFOND/N_TESSERE)</f>
        <v>77500</v>
      </c>
      <c r="W1143" s="18"/>
    </row>
    <row r="1144" spans="2:23" x14ac:dyDescent="0.25">
      <c r="B1144" s="1" t="s">
        <v>2310</v>
      </c>
      <c r="C1144" s="2">
        <v>1257</v>
      </c>
      <c r="D1144" s="1" t="s">
        <v>2311</v>
      </c>
      <c r="E1144" s="1" t="s">
        <v>18</v>
      </c>
      <c r="F1144" s="1" t="s">
        <v>17</v>
      </c>
      <c r="G1144" s="1" t="s">
        <v>1059</v>
      </c>
      <c r="H1144" s="1" t="s">
        <v>15835</v>
      </c>
      <c r="I1144" s="5">
        <v>10480</v>
      </c>
      <c r="J1144" s="5">
        <v>182523686</v>
      </c>
      <c r="K1144" s="3">
        <f>+Tabella2026[[#This Row],[POP_2024]]/SUM(Tabella2026[POP_2024])</f>
        <v>1.7779749082951759E-4</v>
      </c>
      <c r="L1144" s="3">
        <f>+Tabella2026[[#This Row],[INCIDENZA POPOLAZIONE]]*(PLAFOND/2)</f>
        <v>52343.447952091854</v>
      </c>
      <c r="M1144" s="3">
        <f>+IFERROR(Tabella2026[[#This Row],[reddito_2024]]/Tabella2026[[#This Row],[POP_2024]],"")</f>
        <v>17416.382251908399</v>
      </c>
      <c r="N1144" s="3">
        <f>+IF(Tabella2026[[#This Row],[REDDITO COMPLESSIVO PROCAPITE]]&lt;media_aggr_reddito_pc,(media_aggr_reddito_pc-Tabella2026[[#This Row],[REDDITO COMPLESSIVO PROCAPITE]]),0)</f>
        <v>408.68381070034229</v>
      </c>
      <c r="O1144" s="3">
        <f>+Tabella2026[[#This Row],[DIFFERENZA REDDITO INFERIORE ALLA MEDIA DALLA MEDIA]]*Tabella2026[[#This Row],[POP_2024]]</f>
        <v>4283006.3361395877</v>
      </c>
      <c r="P1144" s="3">
        <f>+Tabella2026[[#This Row],[POPOLAZIONE PER DIFFERENZA ]]/SUM(Tabella2026[[POPOLAZIONE PER DIFFERENZA ]])</f>
        <v>3.7998065784672731E-5</v>
      </c>
      <c r="Q1144" s="3">
        <f>+Tabella2026[[#This Row],[INCIDENZA POPOLAZIONE PER DIFFERENZA]]*(PLAFOND-SUM(Tabella2026[CONTRIBUTO SULLA BASE DELLA POPOLAZIONE]))</f>
        <v>11186.602068458358</v>
      </c>
      <c r="R1144" s="3">
        <f>+Tabella2026[[#This Row],[CONTRIBUTO SULLA BASE DELLA POPOLAZIONE]]+Tabella2026[[#This Row],[CONTRIBUTO SULLA BASE DEL REDDITO]]</f>
        <v>63530.05002055021</v>
      </c>
      <c r="S1144" s="3">
        <f>+Tabella2026[[#This Row],[CONTRIBUTO TOTALE]]/(PLAFOND/N_TESSERE)</f>
        <v>127.06010004110043</v>
      </c>
      <c r="T1144" s="3">
        <f>+MAX(CEILING(Tabella2026[[#This Row],[preDEF1]],1),1)</f>
        <v>128</v>
      </c>
      <c r="U1144" s="9">
        <f xml:space="preserve"> IF(ROW(Tabella2026[[#This Row],[preDEF2]]) - ROW(Tabella2026[[#Headers],[preDEF2]])&lt;=ABS(SUM(Tabella2026[preDEF2])-N_TESSERE),Tabella2026[[#This Row],[preDEF2]]-1,Tabella2026[[#This Row],[preDEF2]])</f>
        <v>127</v>
      </c>
      <c r="V1144" s="21">
        <f>+Tabella2026[[#This Row],[DEF - n. card]]*(PLAFOND/N_TESSERE)</f>
        <v>63500</v>
      </c>
      <c r="W1144" s="18"/>
    </row>
    <row r="1145" spans="2:23" x14ac:dyDescent="0.25">
      <c r="B1145" s="1" t="s">
        <v>2324</v>
      </c>
      <c r="C1145" s="2">
        <v>83097</v>
      </c>
      <c r="D1145" s="1" t="s">
        <v>2325</v>
      </c>
      <c r="E1145" s="1" t="s">
        <v>21</v>
      </c>
      <c r="F1145" s="1" t="s">
        <v>42</v>
      </c>
      <c r="G1145" s="1" t="s">
        <v>1059</v>
      </c>
      <c r="H1145" s="1" t="s">
        <v>15836</v>
      </c>
      <c r="I1145" s="5">
        <v>10480</v>
      </c>
      <c r="J1145" s="5">
        <v>190707845</v>
      </c>
      <c r="K1145" s="3">
        <f>+Tabella2026[[#This Row],[POP_2024]]/SUM(Tabella2026[POP_2024])</f>
        <v>1.7779749082951759E-4</v>
      </c>
      <c r="L1145" s="3">
        <f>+Tabella2026[[#This Row],[INCIDENZA POPOLAZIONE]]*(PLAFOND/2)</f>
        <v>52343.447952091854</v>
      </c>
      <c r="M1145" s="3">
        <f>+IFERROR(Tabella2026[[#This Row],[reddito_2024]]/Tabella2026[[#This Row],[POP_2024]],"")</f>
        <v>18197.313454198473</v>
      </c>
      <c r="N1145" s="3">
        <f>+IF(Tabella2026[[#This Row],[REDDITO COMPLESSIVO PROCAPITE]]&lt;media_aggr_reddito_pc,(media_aggr_reddito_pc-Tabella2026[[#This Row],[REDDITO COMPLESSIVO PROCAPITE]]),0)</f>
        <v>0</v>
      </c>
      <c r="O1145" s="3">
        <f>+Tabella2026[[#This Row],[DIFFERENZA REDDITO INFERIORE ALLA MEDIA DALLA MEDIA]]*Tabella2026[[#This Row],[POP_2024]]</f>
        <v>0</v>
      </c>
      <c r="P1145" s="3">
        <f>+Tabella2026[[#This Row],[POPOLAZIONE PER DIFFERENZA ]]/SUM(Tabella2026[[POPOLAZIONE PER DIFFERENZA ]])</f>
        <v>0</v>
      </c>
      <c r="Q1145" s="3">
        <f>+Tabella2026[[#This Row],[INCIDENZA POPOLAZIONE PER DIFFERENZA]]*(PLAFOND-SUM(Tabella2026[CONTRIBUTO SULLA BASE DELLA POPOLAZIONE]))</f>
        <v>0</v>
      </c>
      <c r="R1145" s="3">
        <f>+Tabella2026[[#This Row],[CONTRIBUTO SULLA BASE DELLA POPOLAZIONE]]+Tabella2026[[#This Row],[CONTRIBUTO SULLA BASE DEL REDDITO]]</f>
        <v>52343.447952091854</v>
      </c>
      <c r="S1145" s="3">
        <f>+Tabella2026[[#This Row],[CONTRIBUTO TOTALE]]/(PLAFOND/N_TESSERE)</f>
        <v>104.68689590418371</v>
      </c>
      <c r="T1145" s="3">
        <f>+MAX(CEILING(Tabella2026[[#This Row],[preDEF1]],1),1)</f>
        <v>105</v>
      </c>
      <c r="U1145" s="9">
        <f xml:space="preserve"> IF(ROW(Tabella2026[[#This Row],[preDEF2]]) - ROW(Tabella2026[[#Headers],[preDEF2]])&lt;=ABS(SUM(Tabella2026[preDEF2])-N_TESSERE),Tabella2026[[#This Row],[preDEF2]]-1,Tabella2026[[#This Row],[preDEF2]])</f>
        <v>104</v>
      </c>
      <c r="V1145" s="21">
        <f>+Tabella2026[[#This Row],[DEF - n. card]]*(PLAFOND/N_TESSERE)</f>
        <v>52000</v>
      </c>
      <c r="W1145" s="18"/>
    </row>
    <row r="1146" spans="2:23" x14ac:dyDescent="0.25">
      <c r="B1146" s="1" t="s">
        <v>2336</v>
      </c>
      <c r="C1146" s="2">
        <v>12050</v>
      </c>
      <c r="D1146" s="1" t="s">
        <v>2337</v>
      </c>
      <c r="E1146" s="1" t="s">
        <v>12</v>
      </c>
      <c r="F1146" s="1" t="s">
        <v>157</v>
      </c>
      <c r="G1146" s="1" t="s">
        <v>1059</v>
      </c>
      <c r="H1146" s="1" t="s">
        <v>15835</v>
      </c>
      <c r="I1146" s="5">
        <v>10467</v>
      </c>
      <c r="J1146" s="5">
        <v>212856738</v>
      </c>
      <c r="K1146" s="3">
        <f>+Tabella2026[[#This Row],[POP_2024]]/SUM(Tabella2026[POP_2024])</f>
        <v>1.7757694050692371E-4</v>
      </c>
      <c r="L1146" s="3">
        <f>+Tabella2026[[#This Row],[INCIDENZA POPOLAZIONE]]*(PLAFOND/2)</f>
        <v>52278.518102532958</v>
      </c>
      <c r="M1146" s="3">
        <f>+IFERROR(Tabella2026[[#This Row],[reddito_2024]]/Tabella2026[[#This Row],[POP_2024]],"")</f>
        <v>20335.983376325596</v>
      </c>
      <c r="N1146" s="3">
        <f>+IF(Tabella2026[[#This Row],[REDDITO COMPLESSIVO PROCAPITE]]&lt;media_aggr_reddito_pc,(media_aggr_reddito_pc-Tabella2026[[#This Row],[REDDITO COMPLESSIVO PROCAPITE]]),0)</f>
        <v>0</v>
      </c>
      <c r="O1146" s="3">
        <f>+Tabella2026[[#This Row],[DIFFERENZA REDDITO INFERIORE ALLA MEDIA DALLA MEDIA]]*Tabella2026[[#This Row],[POP_2024]]</f>
        <v>0</v>
      </c>
      <c r="P1146" s="3">
        <f>+Tabella2026[[#This Row],[POPOLAZIONE PER DIFFERENZA ]]/SUM(Tabella2026[[POPOLAZIONE PER DIFFERENZA ]])</f>
        <v>0</v>
      </c>
      <c r="Q1146" s="3">
        <f>+Tabella2026[[#This Row],[INCIDENZA POPOLAZIONE PER DIFFERENZA]]*(PLAFOND-SUM(Tabella2026[CONTRIBUTO SULLA BASE DELLA POPOLAZIONE]))</f>
        <v>0</v>
      </c>
      <c r="R1146" s="3">
        <f>+Tabella2026[[#This Row],[CONTRIBUTO SULLA BASE DELLA POPOLAZIONE]]+Tabella2026[[#This Row],[CONTRIBUTO SULLA BASE DEL REDDITO]]</f>
        <v>52278.518102532958</v>
      </c>
      <c r="S1146" s="3">
        <f>+Tabella2026[[#This Row],[CONTRIBUTO TOTALE]]/(PLAFOND/N_TESSERE)</f>
        <v>104.55703620506591</v>
      </c>
      <c r="T1146" s="3">
        <f>+MAX(CEILING(Tabella2026[[#This Row],[preDEF1]],1),1)</f>
        <v>105</v>
      </c>
      <c r="U1146" s="9">
        <f xml:space="preserve"> IF(ROW(Tabella2026[[#This Row],[preDEF2]]) - ROW(Tabella2026[[#Headers],[preDEF2]])&lt;=ABS(SUM(Tabella2026[preDEF2])-N_TESSERE),Tabella2026[[#This Row],[preDEF2]]-1,Tabella2026[[#This Row],[preDEF2]])</f>
        <v>104</v>
      </c>
      <c r="V1146" s="21">
        <f>+Tabella2026[[#This Row],[DEF - n. card]]*(PLAFOND/N_TESSERE)</f>
        <v>52000</v>
      </c>
      <c r="W1146" s="18"/>
    </row>
    <row r="1147" spans="2:23" x14ac:dyDescent="0.25">
      <c r="B1147" s="1" t="s">
        <v>2272</v>
      </c>
      <c r="C1147" s="2">
        <v>76007</v>
      </c>
      <c r="D1147" s="1" t="s">
        <v>2273</v>
      </c>
      <c r="E1147" s="1" t="s">
        <v>213</v>
      </c>
      <c r="F1147" s="1" t="s">
        <v>212</v>
      </c>
      <c r="G1147" s="1" t="s">
        <v>1059</v>
      </c>
      <c r="H1147" s="1" t="s">
        <v>15836</v>
      </c>
      <c r="I1147" s="5">
        <v>10465</v>
      </c>
      <c r="J1147" s="5">
        <v>151464433</v>
      </c>
      <c r="K1147" s="3">
        <f>+Tabella2026[[#This Row],[POP_2024]]/SUM(Tabella2026[POP_2024])</f>
        <v>1.7754300968806313E-4</v>
      </c>
      <c r="L1147" s="3">
        <f>+Tabella2026[[#This Row],[INCIDENZA POPOLAZIONE]]*(PLAFOND/2)</f>
        <v>52268.528894908515</v>
      </c>
      <c r="M1147" s="3">
        <f>+IFERROR(Tabella2026[[#This Row],[reddito_2024]]/Tabella2026[[#This Row],[POP_2024]],"")</f>
        <v>14473.428858098423</v>
      </c>
      <c r="N1147" s="3">
        <f>+IF(Tabella2026[[#This Row],[REDDITO COMPLESSIVO PROCAPITE]]&lt;media_aggr_reddito_pc,(media_aggr_reddito_pc-Tabella2026[[#This Row],[REDDITO COMPLESSIVO PROCAPITE]]),0)</f>
        <v>3351.637204510318</v>
      </c>
      <c r="O1147" s="3">
        <f>+Tabella2026[[#This Row],[DIFFERENZA REDDITO INFERIORE ALLA MEDIA DALLA MEDIA]]*Tabella2026[[#This Row],[POP_2024]]</f>
        <v>35074883.345200479</v>
      </c>
      <c r="P1147" s="3">
        <f>+Tabella2026[[#This Row],[POPOLAZIONE PER DIFFERENZA ]]/SUM(Tabella2026[[POPOLAZIONE PER DIFFERENZA ]])</f>
        <v>3.1117808850638441E-4</v>
      </c>
      <c r="Q1147" s="3">
        <f>+Tabella2026[[#This Row],[INCIDENZA POPOLAZIONE PER DIFFERENZA]]*(PLAFOND-SUM(Tabella2026[CONTRIBUTO SULLA BASE DELLA POPOLAZIONE]))</f>
        <v>91610.595872713558</v>
      </c>
      <c r="R1147" s="3">
        <f>+Tabella2026[[#This Row],[CONTRIBUTO SULLA BASE DELLA POPOLAZIONE]]+Tabella2026[[#This Row],[CONTRIBUTO SULLA BASE DEL REDDITO]]</f>
        <v>143879.12476762207</v>
      </c>
      <c r="S1147" s="3">
        <f>+Tabella2026[[#This Row],[CONTRIBUTO TOTALE]]/(PLAFOND/N_TESSERE)</f>
        <v>287.75824953524415</v>
      </c>
      <c r="T1147" s="3">
        <f>+MAX(CEILING(Tabella2026[[#This Row],[preDEF1]],1),1)</f>
        <v>288</v>
      </c>
      <c r="U1147" s="9">
        <f xml:space="preserve"> IF(ROW(Tabella2026[[#This Row],[preDEF2]]) - ROW(Tabella2026[[#Headers],[preDEF2]])&lt;=ABS(SUM(Tabella2026[preDEF2])-N_TESSERE),Tabella2026[[#This Row],[preDEF2]]-1,Tabella2026[[#This Row],[preDEF2]])</f>
        <v>287</v>
      </c>
      <c r="V1147" s="21">
        <f>+Tabella2026[[#This Row],[DEF - n. card]]*(PLAFOND/N_TESSERE)</f>
        <v>143500</v>
      </c>
      <c r="W1147" s="18"/>
    </row>
    <row r="1148" spans="2:23" x14ac:dyDescent="0.25">
      <c r="B1148" s="1" t="s">
        <v>2334</v>
      </c>
      <c r="C1148" s="2">
        <v>99003</v>
      </c>
      <c r="D1148" s="1" t="s">
        <v>2335</v>
      </c>
      <c r="E1148" s="1" t="s">
        <v>27</v>
      </c>
      <c r="F1148" s="1" t="s">
        <v>73</v>
      </c>
      <c r="G1148" s="1" t="s">
        <v>1059</v>
      </c>
      <c r="H1148" s="1" t="s">
        <v>15835</v>
      </c>
      <c r="I1148" s="5">
        <v>10453</v>
      </c>
      <c r="J1148" s="5">
        <v>178808967</v>
      </c>
      <c r="K1148" s="3">
        <f>+Tabella2026[[#This Row],[POP_2024]]/SUM(Tabella2026[POP_2024])</f>
        <v>1.7733942477489954E-4</v>
      </c>
      <c r="L1148" s="3">
        <f>+Tabella2026[[#This Row],[INCIDENZA POPOLAZIONE]]*(PLAFOND/2)</f>
        <v>52208.593649161841</v>
      </c>
      <c r="M1148" s="3">
        <f>+IFERROR(Tabella2026[[#This Row],[reddito_2024]]/Tabella2026[[#This Row],[POP_2024]],"")</f>
        <v>17105.995121017888</v>
      </c>
      <c r="N1148" s="3">
        <f>+IF(Tabella2026[[#This Row],[REDDITO COMPLESSIVO PROCAPITE]]&lt;media_aggr_reddito_pc,(media_aggr_reddito_pc-Tabella2026[[#This Row],[REDDITO COMPLESSIVO PROCAPITE]]),0)</f>
        <v>719.07094159085318</v>
      </c>
      <c r="O1148" s="3">
        <f>+Tabella2026[[#This Row],[DIFFERENZA REDDITO INFERIORE ALLA MEDIA DALLA MEDIA]]*Tabella2026[[#This Row],[POP_2024]]</f>
        <v>7516448.5524491882</v>
      </c>
      <c r="P1148" s="3">
        <f>+Tabella2026[[#This Row],[POPOLAZIONE PER DIFFERENZA ]]/SUM(Tabella2026[[POPOLAZIONE PER DIFFERENZA ]])</f>
        <v>6.6684586514177883E-5</v>
      </c>
      <c r="Q1148" s="3">
        <f>+Tabella2026[[#This Row],[INCIDENZA POPOLAZIONE PER DIFFERENZA]]*(PLAFOND-SUM(Tabella2026[CONTRIBUTO SULLA BASE DELLA POPOLAZIONE]))</f>
        <v>19631.892256334162</v>
      </c>
      <c r="R1148" s="3">
        <f>+Tabella2026[[#This Row],[CONTRIBUTO SULLA BASE DELLA POPOLAZIONE]]+Tabella2026[[#This Row],[CONTRIBUTO SULLA BASE DEL REDDITO]]</f>
        <v>71840.485905495996</v>
      </c>
      <c r="S1148" s="3">
        <f>+Tabella2026[[#This Row],[CONTRIBUTO TOTALE]]/(PLAFOND/N_TESSERE)</f>
        <v>143.68097181099199</v>
      </c>
      <c r="T1148" s="3">
        <f>+MAX(CEILING(Tabella2026[[#This Row],[preDEF1]],1),1)</f>
        <v>144</v>
      </c>
      <c r="U1148" s="9">
        <f xml:space="preserve"> IF(ROW(Tabella2026[[#This Row],[preDEF2]]) - ROW(Tabella2026[[#Headers],[preDEF2]])&lt;=ABS(SUM(Tabella2026[preDEF2])-N_TESSERE),Tabella2026[[#This Row],[preDEF2]]-1,Tabella2026[[#This Row],[preDEF2]])</f>
        <v>143</v>
      </c>
      <c r="V1148" s="21">
        <f>+Tabella2026[[#This Row],[DEF - n. card]]*(PLAFOND/N_TESSERE)</f>
        <v>71500</v>
      </c>
      <c r="W1148" s="18"/>
    </row>
    <row r="1149" spans="2:23" x14ac:dyDescent="0.25">
      <c r="B1149" s="1" t="s">
        <v>2308</v>
      </c>
      <c r="C1149" s="2">
        <v>30043</v>
      </c>
      <c r="D1149" s="1" t="s">
        <v>2309</v>
      </c>
      <c r="E1149" s="1" t="s">
        <v>48</v>
      </c>
      <c r="F1149" s="1" t="s">
        <v>120</v>
      </c>
      <c r="G1149" s="1" t="s">
        <v>1059</v>
      </c>
      <c r="H1149" s="1" t="s">
        <v>15835</v>
      </c>
      <c r="I1149" s="5">
        <v>10439</v>
      </c>
      <c r="J1149" s="5">
        <v>206929752</v>
      </c>
      <c r="K1149" s="3">
        <f>+Tabella2026[[#This Row],[POP_2024]]/SUM(Tabella2026[POP_2024])</f>
        <v>1.7710190904287538E-4</v>
      </c>
      <c r="L1149" s="3">
        <f>+Tabella2026[[#This Row],[INCIDENZA POPOLAZIONE]]*(PLAFOND/2)</f>
        <v>52138.669195790731</v>
      </c>
      <c r="M1149" s="3">
        <f>+IFERROR(Tabella2026[[#This Row],[reddito_2024]]/Tabella2026[[#This Row],[POP_2024]],"")</f>
        <v>19822.756202701406</v>
      </c>
      <c r="N1149" s="3">
        <f>+IF(Tabella2026[[#This Row],[REDDITO COMPLESSIVO PROCAPITE]]&lt;media_aggr_reddito_pc,(media_aggr_reddito_pc-Tabella2026[[#This Row],[REDDITO COMPLESSIVO PROCAPITE]]),0)</f>
        <v>0</v>
      </c>
      <c r="O1149" s="3">
        <f>+Tabella2026[[#This Row],[DIFFERENZA REDDITO INFERIORE ALLA MEDIA DALLA MEDIA]]*Tabella2026[[#This Row],[POP_2024]]</f>
        <v>0</v>
      </c>
      <c r="P1149" s="3">
        <f>+Tabella2026[[#This Row],[POPOLAZIONE PER DIFFERENZA ]]/SUM(Tabella2026[[POPOLAZIONE PER DIFFERENZA ]])</f>
        <v>0</v>
      </c>
      <c r="Q1149" s="3">
        <f>+Tabella2026[[#This Row],[INCIDENZA POPOLAZIONE PER DIFFERENZA]]*(PLAFOND-SUM(Tabella2026[CONTRIBUTO SULLA BASE DELLA POPOLAZIONE]))</f>
        <v>0</v>
      </c>
      <c r="R1149" s="3">
        <f>+Tabella2026[[#This Row],[CONTRIBUTO SULLA BASE DELLA POPOLAZIONE]]+Tabella2026[[#This Row],[CONTRIBUTO SULLA BASE DEL REDDITO]]</f>
        <v>52138.669195790731</v>
      </c>
      <c r="S1149" s="3">
        <f>+Tabella2026[[#This Row],[CONTRIBUTO TOTALE]]/(PLAFOND/N_TESSERE)</f>
        <v>104.27733839158147</v>
      </c>
      <c r="T1149" s="3">
        <f>+MAX(CEILING(Tabella2026[[#This Row],[preDEF1]],1),1)</f>
        <v>105</v>
      </c>
      <c r="U1149" s="9">
        <f xml:space="preserve"> IF(ROW(Tabella2026[[#This Row],[preDEF2]]) - ROW(Tabella2026[[#Headers],[preDEF2]])&lt;=ABS(SUM(Tabella2026[preDEF2])-N_TESSERE),Tabella2026[[#This Row],[preDEF2]]-1,Tabella2026[[#This Row],[preDEF2]])</f>
        <v>104</v>
      </c>
      <c r="V1149" s="21">
        <f>+Tabella2026[[#This Row],[DEF - n. card]]*(PLAFOND/N_TESSERE)</f>
        <v>52000</v>
      </c>
      <c r="W1149" s="18"/>
    </row>
    <row r="1150" spans="2:23" x14ac:dyDescent="0.25">
      <c r="B1150" s="1" t="s">
        <v>2338</v>
      </c>
      <c r="C1150" s="2">
        <v>16062</v>
      </c>
      <c r="D1150" s="1" t="s">
        <v>2339</v>
      </c>
      <c r="E1150" s="1" t="s">
        <v>12</v>
      </c>
      <c r="F1150" s="1" t="s">
        <v>93</v>
      </c>
      <c r="G1150" s="1" t="s">
        <v>1059</v>
      </c>
      <c r="H1150" s="1" t="s">
        <v>15835</v>
      </c>
      <c r="I1150" s="5">
        <v>10427</v>
      </c>
      <c r="J1150" s="5">
        <v>181535067</v>
      </c>
      <c r="K1150" s="3">
        <f>+Tabella2026[[#This Row],[POP_2024]]/SUM(Tabella2026[POP_2024])</f>
        <v>1.7689832412971183E-4</v>
      </c>
      <c r="L1150" s="3">
        <f>+Tabella2026[[#This Row],[INCIDENZA POPOLAZIONE]]*(PLAFOND/2)</f>
        <v>52078.733950044065</v>
      </c>
      <c r="M1150" s="3">
        <f>+IFERROR(Tabella2026[[#This Row],[reddito_2024]]/Tabella2026[[#This Row],[POP_2024]],"")</f>
        <v>17410.095617147788</v>
      </c>
      <c r="N1150" s="3">
        <f>+IF(Tabella2026[[#This Row],[REDDITO COMPLESSIVO PROCAPITE]]&lt;media_aggr_reddito_pc,(media_aggr_reddito_pc-Tabella2026[[#This Row],[REDDITO COMPLESSIVO PROCAPITE]]),0)</f>
        <v>414.97044546095276</v>
      </c>
      <c r="O1150" s="3">
        <f>+Tabella2026[[#This Row],[DIFFERENZA REDDITO INFERIORE ALLA MEDIA DALLA MEDIA]]*Tabella2026[[#This Row],[POP_2024]]</f>
        <v>4326896.8348213546</v>
      </c>
      <c r="P1150" s="3">
        <f>+Tabella2026[[#This Row],[POPOLAZIONE PER DIFFERENZA ]]/SUM(Tabella2026[[POPOLAZIONE PER DIFFERENZA ]])</f>
        <v>3.8387454434920463E-5</v>
      </c>
      <c r="Q1150" s="3">
        <f>+Tabella2026[[#This Row],[INCIDENZA POPOLAZIONE PER DIFFERENZA]]*(PLAFOND-SUM(Tabella2026[CONTRIBUTO SULLA BASE DELLA POPOLAZIONE]))</f>
        <v>11301.237795049805</v>
      </c>
      <c r="R1150" s="3">
        <f>+Tabella2026[[#This Row],[CONTRIBUTO SULLA BASE DELLA POPOLAZIONE]]+Tabella2026[[#This Row],[CONTRIBUTO SULLA BASE DEL REDDITO]]</f>
        <v>63379.97174509387</v>
      </c>
      <c r="S1150" s="3">
        <f>+Tabella2026[[#This Row],[CONTRIBUTO TOTALE]]/(PLAFOND/N_TESSERE)</f>
        <v>126.75994349018774</v>
      </c>
      <c r="T1150" s="3">
        <f>+MAX(CEILING(Tabella2026[[#This Row],[preDEF1]],1),1)</f>
        <v>127</v>
      </c>
      <c r="U1150" s="9">
        <f xml:space="preserve"> IF(ROW(Tabella2026[[#This Row],[preDEF2]]) - ROW(Tabella2026[[#Headers],[preDEF2]])&lt;=ABS(SUM(Tabella2026[preDEF2])-N_TESSERE),Tabella2026[[#This Row],[preDEF2]]-1,Tabella2026[[#This Row],[preDEF2]])</f>
        <v>126</v>
      </c>
      <c r="V1150" s="21">
        <f>+Tabella2026[[#This Row],[DEF - n. card]]*(PLAFOND/N_TESSERE)</f>
        <v>63000</v>
      </c>
      <c r="W1150" s="18"/>
    </row>
    <row r="1151" spans="2:23" x14ac:dyDescent="0.25">
      <c r="B1151" s="1" t="s">
        <v>2342</v>
      </c>
      <c r="C1151" s="2">
        <v>35027</v>
      </c>
      <c r="D1151" s="1" t="s">
        <v>2343</v>
      </c>
      <c r="E1151" s="1" t="s">
        <v>27</v>
      </c>
      <c r="F1151" s="1" t="s">
        <v>64</v>
      </c>
      <c r="G1151" s="1" t="s">
        <v>1059</v>
      </c>
      <c r="H1151" s="1" t="s">
        <v>15835</v>
      </c>
      <c r="I1151" s="5">
        <v>10426</v>
      </c>
      <c r="J1151" s="5">
        <v>211301364</v>
      </c>
      <c r="K1151" s="3">
        <f>+Tabella2026[[#This Row],[POP_2024]]/SUM(Tabella2026[POP_2024])</f>
        <v>1.7688135872028152E-4</v>
      </c>
      <c r="L1151" s="3">
        <f>+Tabella2026[[#This Row],[INCIDENZA POPOLAZIONE]]*(PLAFOND/2)</f>
        <v>52073.739346231843</v>
      </c>
      <c r="M1151" s="3">
        <f>+IFERROR(Tabella2026[[#This Row],[reddito_2024]]/Tabella2026[[#This Row],[POP_2024]],"")</f>
        <v>20266.771916362937</v>
      </c>
      <c r="N1151" s="3">
        <f>+IF(Tabella2026[[#This Row],[REDDITO COMPLESSIVO PROCAPITE]]&lt;media_aggr_reddito_pc,(media_aggr_reddito_pc-Tabella2026[[#This Row],[REDDITO COMPLESSIVO PROCAPITE]]),0)</f>
        <v>0</v>
      </c>
      <c r="O1151" s="3">
        <f>+Tabella2026[[#This Row],[DIFFERENZA REDDITO INFERIORE ALLA MEDIA DALLA MEDIA]]*Tabella2026[[#This Row],[POP_2024]]</f>
        <v>0</v>
      </c>
      <c r="P1151" s="3">
        <f>+Tabella2026[[#This Row],[POPOLAZIONE PER DIFFERENZA ]]/SUM(Tabella2026[[POPOLAZIONE PER DIFFERENZA ]])</f>
        <v>0</v>
      </c>
      <c r="Q1151" s="3">
        <f>+Tabella2026[[#This Row],[INCIDENZA POPOLAZIONE PER DIFFERENZA]]*(PLAFOND-SUM(Tabella2026[CONTRIBUTO SULLA BASE DELLA POPOLAZIONE]))</f>
        <v>0</v>
      </c>
      <c r="R1151" s="3">
        <f>+Tabella2026[[#This Row],[CONTRIBUTO SULLA BASE DELLA POPOLAZIONE]]+Tabella2026[[#This Row],[CONTRIBUTO SULLA BASE DEL REDDITO]]</f>
        <v>52073.739346231843</v>
      </c>
      <c r="S1151" s="3">
        <f>+Tabella2026[[#This Row],[CONTRIBUTO TOTALE]]/(PLAFOND/N_TESSERE)</f>
        <v>104.14747869246369</v>
      </c>
      <c r="T1151" s="3">
        <f>+MAX(CEILING(Tabella2026[[#This Row],[preDEF1]],1),1)</f>
        <v>105</v>
      </c>
      <c r="U1151" s="9">
        <f xml:space="preserve"> IF(ROW(Tabella2026[[#This Row],[preDEF2]]) - ROW(Tabella2026[[#Headers],[preDEF2]])&lt;=ABS(SUM(Tabella2026[preDEF2])-N_TESSERE),Tabella2026[[#This Row],[preDEF2]]-1,Tabella2026[[#This Row],[preDEF2]])</f>
        <v>104</v>
      </c>
      <c r="V1151" s="21">
        <f>+Tabella2026[[#This Row],[DEF - n. card]]*(PLAFOND/N_TESSERE)</f>
        <v>52000</v>
      </c>
      <c r="W1151" s="18"/>
    </row>
    <row r="1152" spans="2:23" x14ac:dyDescent="0.25">
      <c r="B1152" s="1" t="s">
        <v>2360</v>
      </c>
      <c r="C1152" s="2">
        <v>12083</v>
      </c>
      <c r="D1152" s="1" t="s">
        <v>2361</v>
      </c>
      <c r="E1152" s="1" t="s">
        <v>12</v>
      </c>
      <c r="F1152" s="1" t="s">
        <v>157</v>
      </c>
      <c r="G1152" s="1" t="s">
        <v>1059</v>
      </c>
      <c r="H1152" s="1" t="s">
        <v>15835</v>
      </c>
      <c r="I1152" s="5">
        <v>10421</v>
      </c>
      <c r="J1152" s="5">
        <v>169268316</v>
      </c>
      <c r="K1152" s="3">
        <f>+Tabella2026[[#This Row],[POP_2024]]/SUM(Tabella2026[POP_2024])</f>
        <v>1.7679653167313003E-4</v>
      </c>
      <c r="L1152" s="3">
        <f>+Tabella2026[[#This Row],[INCIDENZA POPOLAZIONE]]*(PLAFOND/2)</f>
        <v>52048.766327170728</v>
      </c>
      <c r="M1152" s="3">
        <f>+IFERROR(Tabella2026[[#This Row],[reddito_2024]]/Tabella2026[[#This Row],[POP_2024]],"")</f>
        <v>16243.001247481048</v>
      </c>
      <c r="N1152" s="3">
        <f>+IF(Tabella2026[[#This Row],[REDDITO COMPLESSIVO PROCAPITE]]&lt;media_aggr_reddito_pc,(media_aggr_reddito_pc-Tabella2026[[#This Row],[REDDITO COMPLESSIVO PROCAPITE]]),0)</f>
        <v>1582.0648151276928</v>
      </c>
      <c r="O1152" s="3">
        <f>+Tabella2026[[#This Row],[DIFFERENZA REDDITO INFERIORE ALLA MEDIA DALLA MEDIA]]*Tabella2026[[#This Row],[POP_2024]]</f>
        <v>16486697.438445687</v>
      </c>
      <c r="P1152" s="3">
        <f>+Tabella2026[[#This Row],[POPOLAZIONE PER DIFFERENZA ]]/SUM(Tabella2026[[POPOLAZIONE PER DIFFERENZA ]])</f>
        <v>1.4626702943491455E-4</v>
      </c>
      <c r="Q1152" s="3">
        <f>+Tabella2026[[#This Row],[INCIDENZA POPOLAZIONE PER DIFFERENZA]]*(PLAFOND-SUM(Tabella2026[CONTRIBUTO SULLA BASE DELLA POPOLAZIONE]))</f>
        <v>43060.903765366944</v>
      </c>
      <c r="R1152" s="3">
        <f>+Tabella2026[[#This Row],[CONTRIBUTO SULLA BASE DELLA POPOLAZIONE]]+Tabella2026[[#This Row],[CONTRIBUTO SULLA BASE DEL REDDITO]]</f>
        <v>95109.670092537679</v>
      </c>
      <c r="S1152" s="3">
        <f>+Tabella2026[[#This Row],[CONTRIBUTO TOTALE]]/(PLAFOND/N_TESSERE)</f>
        <v>190.21934018507537</v>
      </c>
      <c r="T1152" s="3">
        <f>+MAX(CEILING(Tabella2026[[#This Row],[preDEF1]],1),1)</f>
        <v>191</v>
      </c>
      <c r="U1152" s="9">
        <f xml:space="preserve"> IF(ROW(Tabella2026[[#This Row],[preDEF2]]) - ROW(Tabella2026[[#Headers],[preDEF2]])&lt;=ABS(SUM(Tabella2026[preDEF2])-N_TESSERE),Tabella2026[[#This Row],[preDEF2]]-1,Tabella2026[[#This Row],[preDEF2]])</f>
        <v>190</v>
      </c>
      <c r="V1152" s="21">
        <f>+Tabella2026[[#This Row],[DEF - n. card]]*(PLAFOND/N_TESSERE)</f>
        <v>95000</v>
      </c>
      <c r="W1152" s="18"/>
    </row>
    <row r="1153" spans="2:23" x14ac:dyDescent="0.25">
      <c r="B1153" s="1" t="s">
        <v>2302</v>
      </c>
      <c r="C1153" s="2">
        <v>88001</v>
      </c>
      <c r="D1153" s="1" t="s">
        <v>2303</v>
      </c>
      <c r="E1153" s="1" t="s">
        <v>21</v>
      </c>
      <c r="F1153" s="1" t="s">
        <v>186</v>
      </c>
      <c r="G1153" s="1" t="s">
        <v>1059</v>
      </c>
      <c r="H1153" s="1" t="s">
        <v>15836</v>
      </c>
      <c r="I1153" s="5">
        <v>10405</v>
      </c>
      <c r="J1153" s="5">
        <v>92066787</v>
      </c>
      <c r="K1153" s="3">
        <f>+Tabella2026[[#This Row],[POP_2024]]/SUM(Tabella2026[POP_2024])</f>
        <v>1.7652508512224527E-4</v>
      </c>
      <c r="L1153" s="3">
        <f>+Tabella2026[[#This Row],[INCIDENZA POPOLAZIONE]]*(PLAFOND/2)</f>
        <v>51968.852666175168</v>
      </c>
      <c r="M1153" s="3">
        <f>+IFERROR(Tabella2026[[#This Row],[reddito_2024]]/Tabella2026[[#This Row],[POP_2024]],"")</f>
        <v>8848.3216722729449</v>
      </c>
      <c r="N1153" s="3">
        <f>+IF(Tabella2026[[#This Row],[REDDITO COMPLESSIVO PROCAPITE]]&lt;media_aggr_reddito_pc,(media_aggr_reddito_pc-Tabella2026[[#This Row],[REDDITO COMPLESSIVO PROCAPITE]]),0)</f>
        <v>8976.7443903357962</v>
      </c>
      <c r="O1153" s="3">
        <f>+Tabella2026[[#This Row],[DIFFERENZA REDDITO INFERIORE ALLA MEDIA DALLA MEDIA]]*Tabella2026[[#This Row],[POP_2024]]</f>
        <v>93403025.381443962</v>
      </c>
      <c r="P1153" s="3">
        <f>+Tabella2026[[#This Row],[POPOLAZIONE PER DIFFERENZA ]]/SUM(Tabella2026[[POPOLAZIONE PER DIFFERENZA ]])</f>
        <v>8.286549270273819E-4</v>
      </c>
      <c r="Q1153" s="3">
        <f>+Tabella2026[[#This Row],[INCIDENZA POPOLAZIONE PER DIFFERENZA]]*(PLAFOND-SUM(Tabella2026[CONTRIBUTO SULLA BASE DELLA POPOLAZIONE]))</f>
        <v>243955.38902566695</v>
      </c>
      <c r="R1153" s="3">
        <f>+Tabella2026[[#This Row],[CONTRIBUTO SULLA BASE DELLA POPOLAZIONE]]+Tabella2026[[#This Row],[CONTRIBUTO SULLA BASE DEL REDDITO]]</f>
        <v>295924.24169184209</v>
      </c>
      <c r="S1153" s="3">
        <f>+Tabella2026[[#This Row],[CONTRIBUTO TOTALE]]/(PLAFOND/N_TESSERE)</f>
        <v>591.8484833836842</v>
      </c>
      <c r="T1153" s="3">
        <f>+MAX(CEILING(Tabella2026[[#This Row],[preDEF1]],1),1)</f>
        <v>592</v>
      </c>
      <c r="U1153" s="9">
        <f xml:space="preserve"> IF(ROW(Tabella2026[[#This Row],[preDEF2]]) - ROW(Tabella2026[[#Headers],[preDEF2]])&lt;=ABS(SUM(Tabella2026[preDEF2])-N_TESSERE),Tabella2026[[#This Row],[preDEF2]]-1,Tabella2026[[#This Row],[preDEF2]])</f>
        <v>591</v>
      </c>
      <c r="V1153" s="21">
        <f>+Tabella2026[[#This Row],[DEF - n. card]]*(PLAFOND/N_TESSERE)</f>
        <v>295500</v>
      </c>
      <c r="W1153" s="18"/>
    </row>
    <row r="1154" spans="2:23" x14ac:dyDescent="0.25">
      <c r="B1154" s="1" t="s">
        <v>2362</v>
      </c>
      <c r="C1154" s="2">
        <v>58081</v>
      </c>
      <c r="D1154" s="1" t="s">
        <v>2363</v>
      </c>
      <c r="E1154" s="1" t="s">
        <v>8</v>
      </c>
      <c r="F1154" s="1" t="s">
        <v>7</v>
      </c>
      <c r="G1154" s="1" t="s">
        <v>1059</v>
      </c>
      <c r="H1154" s="1" t="s">
        <v>15834</v>
      </c>
      <c r="I1154" s="5">
        <v>10400</v>
      </c>
      <c r="J1154" s="5">
        <v>153273964</v>
      </c>
      <c r="K1154" s="3">
        <f>+Tabella2026[[#This Row],[POP_2024]]/SUM(Tabella2026[POP_2024])</f>
        <v>1.7644025807509378E-4</v>
      </c>
      <c r="L1154" s="3">
        <f>+Tabella2026[[#This Row],[INCIDENZA POPOLAZIONE]]*(PLAFOND/2)</f>
        <v>51943.879647114052</v>
      </c>
      <c r="M1154" s="3">
        <f>+IFERROR(Tabella2026[[#This Row],[reddito_2024]]/Tabella2026[[#This Row],[POP_2024]],"")</f>
        <v>14737.881153846154</v>
      </c>
      <c r="N1154" s="3">
        <f>+IF(Tabella2026[[#This Row],[REDDITO COMPLESSIVO PROCAPITE]]&lt;media_aggr_reddito_pc,(media_aggr_reddito_pc-Tabella2026[[#This Row],[REDDITO COMPLESSIVO PROCAPITE]]),0)</f>
        <v>3087.1849087625869</v>
      </c>
      <c r="O1154" s="3">
        <f>+Tabella2026[[#This Row],[DIFFERENZA REDDITO INFERIORE ALLA MEDIA DALLA MEDIA]]*Tabella2026[[#This Row],[POP_2024]]</f>
        <v>32106723.051130906</v>
      </c>
      <c r="P1154" s="3">
        <f>+Tabella2026[[#This Row],[POPOLAZIONE PER DIFFERENZA ]]/SUM(Tabella2026[[POPOLAZIONE PER DIFFERENZA ]])</f>
        <v>2.8484510151968631E-4</v>
      </c>
      <c r="Q1154" s="3">
        <f>+Tabella2026[[#This Row],[INCIDENZA POPOLAZIONE PER DIFFERENZA]]*(PLAFOND-SUM(Tabella2026[CONTRIBUTO SULLA BASE DELLA POPOLAZIONE]))</f>
        <v>83858.184253569852</v>
      </c>
      <c r="R1154" s="3">
        <f>+Tabella2026[[#This Row],[CONTRIBUTO SULLA BASE DELLA POPOLAZIONE]]+Tabella2026[[#This Row],[CONTRIBUTO SULLA BASE DEL REDDITO]]</f>
        <v>135802.06390068389</v>
      </c>
      <c r="S1154" s="3">
        <f>+Tabella2026[[#This Row],[CONTRIBUTO TOTALE]]/(PLAFOND/N_TESSERE)</f>
        <v>271.60412780136778</v>
      </c>
      <c r="T1154" s="3">
        <f>+MAX(CEILING(Tabella2026[[#This Row],[preDEF1]],1),1)</f>
        <v>272</v>
      </c>
      <c r="U1154" s="9">
        <f xml:space="preserve"> IF(ROW(Tabella2026[[#This Row],[preDEF2]]) - ROW(Tabella2026[[#Headers],[preDEF2]])&lt;=ABS(SUM(Tabella2026[preDEF2])-N_TESSERE),Tabella2026[[#This Row],[preDEF2]]-1,Tabella2026[[#This Row],[preDEF2]])</f>
        <v>271</v>
      </c>
      <c r="V1154" s="21">
        <f>+Tabella2026[[#This Row],[DEF - n. card]]*(PLAFOND/N_TESSERE)</f>
        <v>135500</v>
      </c>
      <c r="W1154" s="18"/>
    </row>
    <row r="1155" spans="2:23" x14ac:dyDescent="0.25">
      <c r="B1155" s="1" t="s">
        <v>2306</v>
      </c>
      <c r="C1155" s="2">
        <v>80050</v>
      </c>
      <c r="D1155" s="1" t="s">
        <v>2307</v>
      </c>
      <c r="E1155" s="1" t="s">
        <v>61</v>
      </c>
      <c r="F1155" s="1" t="s">
        <v>62</v>
      </c>
      <c r="G1155" s="1" t="s">
        <v>1059</v>
      </c>
      <c r="H1155" s="1" t="s">
        <v>15836</v>
      </c>
      <c r="I1155" s="5">
        <v>10387</v>
      </c>
      <c r="J1155" s="5">
        <v>127236900</v>
      </c>
      <c r="K1155" s="3">
        <f>+Tabella2026[[#This Row],[POP_2024]]/SUM(Tabella2026[POP_2024])</f>
        <v>1.7621970775249992E-4</v>
      </c>
      <c r="L1155" s="3">
        <f>+Tabella2026[[#This Row],[INCIDENZA POPOLAZIONE]]*(PLAFOND/2)</f>
        <v>51878.949797555164</v>
      </c>
      <c r="M1155" s="3">
        <f>+IFERROR(Tabella2026[[#This Row],[reddito_2024]]/Tabella2026[[#This Row],[POP_2024]],"")</f>
        <v>12249.629344372774</v>
      </c>
      <c r="N1155" s="3">
        <f>+IF(Tabella2026[[#This Row],[REDDITO COMPLESSIVO PROCAPITE]]&lt;media_aggr_reddito_pc,(media_aggr_reddito_pc-Tabella2026[[#This Row],[REDDITO COMPLESSIVO PROCAPITE]]),0)</f>
        <v>5575.4367182359674</v>
      </c>
      <c r="O1155" s="3">
        <f>+Tabella2026[[#This Row],[DIFFERENZA REDDITO INFERIORE ALLA MEDIA DALLA MEDIA]]*Tabella2026[[#This Row],[POP_2024]]</f>
        <v>57912061.192316994</v>
      </c>
      <c r="P1155" s="3">
        <f>+Tabella2026[[#This Row],[POPOLAZIONE PER DIFFERENZA ]]/SUM(Tabella2026[[POPOLAZIONE PER DIFFERENZA ]])</f>
        <v>5.1378544372994732E-4</v>
      </c>
      <c r="Q1155" s="3">
        <f>+Tabella2026[[#This Row],[INCIDENZA POPOLAZIONE PER DIFFERENZA]]*(PLAFOND-SUM(Tabella2026[CONTRIBUTO SULLA BASE DELLA POPOLAZIONE]))</f>
        <v>151258.04929501429</v>
      </c>
      <c r="R1155" s="3">
        <f>+Tabella2026[[#This Row],[CONTRIBUTO SULLA BASE DELLA POPOLAZIONE]]+Tabella2026[[#This Row],[CONTRIBUTO SULLA BASE DEL REDDITO]]</f>
        <v>203136.99909256946</v>
      </c>
      <c r="S1155" s="3">
        <f>+Tabella2026[[#This Row],[CONTRIBUTO TOTALE]]/(PLAFOND/N_TESSERE)</f>
        <v>406.27399818513891</v>
      </c>
      <c r="T1155" s="3">
        <f>+MAX(CEILING(Tabella2026[[#This Row],[preDEF1]],1),1)</f>
        <v>407</v>
      </c>
      <c r="U1155" s="9">
        <f xml:space="preserve"> IF(ROW(Tabella2026[[#This Row],[preDEF2]]) - ROW(Tabella2026[[#Headers],[preDEF2]])&lt;=ABS(SUM(Tabella2026[preDEF2])-N_TESSERE),Tabella2026[[#This Row],[preDEF2]]-1,Tabella2026[[#This Row],[preDEF2]])</f>
        <v>406</v>
      </c>
      <c r="V1155" s="21">
        <f>+Tabella2026[[#This Row],[DEF - n. card]]*(PLAFOND/N_TESSERE)</f>
        <v>203000</v>
      </c>
      <c r="W1155" s="18"/>
    </row>
    <row r="1156" spans="2:23" x14ac:dyDescent="0.25">
      <c r="B1156" s="1" t="s">
        <v>2326</v>
      </c>
      <c r="C1156" s="2">
        <v>59006</v>
      </c>
      <c r="D1156" s="1" t="s">
        <v>2327</v>
      </c>
      <c r="E1156" s="1" t="s">
        <v>8</v>
      </c>
      <c r="F1156" s="1" t="s">
        <v>84</v>
      </c>
      <c r="G1156" s="1" t="s">
        <v>1059</v>
      </c>
      <c r="H1156" s="1" t="s">
        <v>15834</v>
      </c>
      <c r="I1156" s="5">
        <v>10386</v>
      </c>
      <c r="J1156" s="5">
        <v>147095951</v>
      </c>
      <c r="K1156" s="3">
        <f>+Tabella2026[[#This Row],[POP_2024]]/SUM(Tabella2026[POP_2024])</f>
        <v>1.7620274234306962E-4</v>
      </c>
      <c r="L1156" s="3">
        <f>+Tabella2026[[#This Row],[INCIDENZA POPOLAZIONE]]*(PLAFOND/2)</f>
        <v>51873.955193742935</v>
      </c>
      <c r="M1156" s="3">
        <f>+IFERROR(Tabella2026[[#This Row],[reddito_2024]]/Tabella2026[[#This Row],[POP_2024]],"")</f>
        <v>14162.906893895628</v>
      </c>
      <c r="N1156" s="3">
        <f>+IF(Tabella2026[[#This Row],[REDDITO COMPLESSIVO PROCAPITE]]&lt;media_aggr_reddito_pc,(media_aggr_reddito_pc-Tabella2026[[#This Row],[REDDITO COMPLESSIVO PROCAPITE]]),0)</f>
        <v>3662.1591687131131</v>
      </c>
      <c r="O1156" s="3">
        <f>+Tabella2026[[#This Row],[DIFFERENZA REDDITO INFERIORE ALLA MEDIA DALLA MEDIA]]*Tabella2026[[#This Row],[POP_2024]]</f>
        <v>38035185.126254395</v>
      </c>
      <c r="P1156" s="3">
        <f>+Tabella2026[[#This Row],[POPOLAZIONE PER DIFFERENZA ]]/SUM(Tabella2026[[POPOLAZIONE PER DIFFERENZA ]])</f>
        <v>3.3744135617186198E-4</v>
      </c>
      <c r="Q1156" s="3">
        <f>+Tabella2026[[#This Row],[INCIDENZA POPOLAZIONE PER DIFFERENZA]]*(PLAFOND-SUM(Tabella2026[CONTRIBUTO SULLA BASE DELLA POPOLAZIONE]))</f>
        <v>99342.482175979443</v>
      </c>
      <c r="R1156" s="3">
        <f>+Tabella2026[[#This Row],[CONTRIBUTO SULLA BASE DELLA POPOLAZIONE]]+Tabella2026[[#This Row],[CONTRIBUTO SULLA BASE DEL REDDITO]]</f>
        <v>151216.43736972238</v>
      </c>
      <c r="S1156" s="3">
        <f>+Tabella2026[[#This Row],[CONTRIBUTO TOTALE]]/(PLAFOND/N_TESSERE)</f>
        <v>302.43287473944474</v>
      </c>
      <c r="T1156" s="3">
        <f>+MAX(CEILING(Tabella2026[[#This Row],[preDEF1]],1),1)</f>
        <v>303</v>
      </c>
      <c r="U1156" s="9">
        <f xml:space="preserve"> IF(ROW(Tabella2026[[#This Row],[preDEF2]]) - ROW(Tabella2026[[#Headers],[preDEF2]])&lt;=ABS(SUM(Tabella2026[preDEF2])-N_TESSERE),Tabella2026[[#This Row],[preDEF2]]-1,Tabella2026[[#This Row],[preDEF2]])</f>
        <v>302</v>
      </c>
      <c r="V1156" s="21">
        <f>+Tabella2026[[#This Row],[DEF - n. card]]*(PLAFOND/N_TESSERE)</f>
        <v>151000</v>
      </c>
      <c r="W1156" s="18"/>
    </row>
    <row r="1157" spans="2:23" x14ac:dyDescent="0.25">
      <c r="B1157" s="1" t="s">
        <v>2380</v>
      </c>
      <c r="C1157" s="2">
        <v>23055</v>
      </c>
      <c r="D1157" s="1" t="s">
        <v>2381</v>
      </c>
      <c r="E1157" s="1" t="s">
        <v>38</v>
      </c>
      <c r="F1157" s="1" t="s">
        <v>37</v>
      </c>
      <c r="G1157" s="1" t="s">
        <v>1059</v>
      </c>
      <c r="H1157" s="1" t="s">
        <v>15835</v>
      </c>
      <c r="I1157" s="5">
        <v>10376</v>
      </c>
      <c r="J1157" s="5">
        <v>180684440</v>
      </c>
      <c r="K1157" s="3">
        <f>+Tabella2026[[#This Row],[POP_2024]]/SUM(Tabella2026[POP_2024])</f>
        <v>1.7603308824876664E-4</v>
      </c>
      <c r="L1157" s="3">
        <f>+Tabella2026[[#This Row],[INCIDENZA POPOLAZIONE]]*(PLAFOND/2)</f>
        <v>51824.009155620712</v>
      </c>
      <c r="M1157" s="3">
        <f>+IFERROR(Tabella2026[[#This Row],[reddito_2024]]/Tabella2026[[#This Row],[POP_2024]],"")</f>
        <v>17413.689282960677</v>
      </c>
      <c r="N1157" s="3">
        <f>+IF(Tabella2026[[#This Row],[REDDITO COMPLESSIVO PROCAPITE]]&lt;media_aggr_reddito_pc,(media_aggr_reddito_pc-Tabella2026[[#This Row],[REDDITO COMPLESSIVO PROCAPITE]]),0)</f>
        <v>411.37677964806426</v>
      </c>
      <c r="O1157" s="3">
        <f>+Tabella2026[[#This Row],[DIFFERENZA REDDITO INFERIORE ALLA MEDIA DALLA MEDIA]]*Tabella2026[[#This Row],[POP_2024]]</f>
        <v>4268445.4656283148</v>
      </c>
      <c r="P1157" s="3">
        <f>+Tabella2026[[#This Row],[POPOLAZIONE PER DIFFERENZA ]]/SUM(Tabella2026[[POPOLAZIONE PER DIFFERENZA ]])</f>
        <v>3.7868884347115452E-5</v>
      </c>
      <c r="Q1157" s="3">
        <f>+Tabella2026[[#This Row],[INCIDENZA POPOLAZIONE PER DIFFERENZA]]*(PLAFOND-SUM(Tabella2026[CONTRIBUTO SULLA BASE DELLA POPOLAZIONE]))</f>
        <v>11148.571150127575</v>
      </c>
      <c r="R1157" s="3">
        <f>+Tabella2026[[#This Row],[CONTRIBUTO SULLA BASE DELLA POPOLAZIONE]]+Tabella2026[[#This Row],[CONTRIBUTO SULLA BASE DEL REDDITO]]</f>
        <v>62972.580305748284</v>
      </c>
      <c r="S1157" s="3">
        <f>+Tabella2026[[#This Row],[CONTRIBUTO TOTALE]]/(PLAFOND/N_TESSERE)</f>
        <v>125.94516061149658</v>
      </c>
      <c r="T1157" s="3">
        <f>+MAX(CEILING(Tabella2026[[#This Row],[preDEF1]],1),1)</f>
        <v>126</v>
      </c>
      <c r="U1157" s="9">
        <f xml:space="preserve"> IF(ROW(Tabella2026[[#This Row],[preDEF2]]) - ROW(Tabella2026[[#Headers],[preDEF2]])&lt;=ABS(SUM(Tabella2026[preDEF2])-N_TESSERE),Tabella2026[[#This Row],[preDEF2]]-1,Tabella2026[[#This Row],[preDEF2]])</f>
        <v>125</v>
      </c>
      <c r="V1157" s="21">
        <f>+Tabella2026[[#This Row],[DEF - n. card]]*(PLAFOND/N_TESSERE)</f>
        <v>62500</v>
      </c>
      <c r="W1157" s="18"/>
    </row>
    <row r="1158" spans="2:23" x14ac:dyDescent="0.25">
      <c r="B1158" s="1" t="s">
        <v>2356</v>
      </c>
      <c r="C1158" s="2">
        <v>35016</v>
      </c>
      <c r="D1158" s="1" t="s">
        <v>2357</v>
      </c>
      <c r="E1158" s="1" t="s">
        <v>27</v>
      </c>
      <c r="F1158" s="1" t="s">
        <v>64</v>
      </c>
      <c r="G1158" s="1" t="s">
        <v>1059</v>
      </c>
      <c r="H1158" s="1" t="s">
        <v>15835</v>
      </c>
      <c r="I1158" s="5">
        <v>10369</v>
      </c>
      <c r="J1158" s="5">
        <v>198250858</v>
      </c>
      <c r="K1158" s="3">
        <f>+Tabella2026[[#This Row],[POP_2024]]/SUM(Tabella2026[POP_2024])</f>
        <v>1.7591433038275457E-4</v>
      </c>
      <c r="L1158" s="3">
        <f>+Tabella2026[[#This Row],[INCIDENZA POPOLAZIONE]]*(PLAFOND/2)</f>
        <v>51789.04692893516</v>
      </c>
      <c r="M1158" s="3">
        <f>+IFERROR(Tabella2026[[#This Row],[reddito_2024]]/Tabella2026[[#This Row],[POP_2024]],"")</f>
        <v>19119.573536503038</v>
      </c>
      <c r="N1158" s="3">
        <f>+IF(Tabella2026[[#This Row],[REDDITO COMPLESSIVO PROCAPITE]]&lt;media_aggr_reddito_pc,(media_aggr_reddito_pc-Tabella2026[[#This Row],[REDDITO COMPLESSIVO PROCAPITE]]),0)</f>
        <v>0</v>
      </c>
      <c r="O1158" s="3">
        <f>+Tabella2026[[#This Row],[DIFFERENZA REDDITO INFERIORE ALLA MEDIA DALLA MEDIA]]*Tabella2026[[#This Row],[POP_2024]]</f>
        <v>0</v>
      </c>
      <c r="P1158" s="3">
        <f>+Tabella2026[[#This Row],[POPOLAZIONE PER DIFFERENZA ]]/SUM(Tabella2026[[POPOLAZIONE PER DIFFERENZA ]])</f>
        <v>0</v>
      </c>
      <c r="Q1158" s="3">
        <f>+Tabella2026[[#This Row],[INCIDENZA POPOLAZIONE PER DIFFERENZA]]*(PLAFOND-SUM(Tabella2026[CONTRIBUTO SULLA BASE DELLA POPOLAZIONE]))</f>
        <v>0</v>
      </c>
      <c r="R1158" s="3">
        <f>+Tabella2026[[#This Row],[CONTRIBUTO SULLA BASE DELLA POPOLAZIONE]]+Tabella2026[[#This Row],[CONTRIBUTO SULLA BASE DEL REDDITO]]</f>
        <v>51789.04692893516</v>
      </c>
      <c r="S1158" s="3">
        <f>+Tabella2026[[#This Row],[CONTRIBUTO TOTALE]]/(PLAFOND/N_TESSERE)</f>
        <v>103.57809385787031</v>
      </c>
      <c r="T1158" s="3">
        <f>+MAX(CEILING(Tabella2026[[#This Row],[preDEF1]],1),1)</f>
        <v>104</v>
      </c>
      <c r="U1158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1158" s="21">
        <f>+Tabella2026[[#This Row],[DEF - n. card]]*(PLAFOND/N_TESSERE)</f>
        <v>51500</v>
      </c>
      <c r="W1158" s="18"/>
    </row>
    <row r="1159" spans="2:23" x14ac:dyDescent="0.25">
      <c r="B1159" s="1" t="s">
        <v>2376</v>
      </c>
      <c r="C1159" s="2">
        <v>23094</v>
      </c>
      <c r="D1159" s="1" t="s">
        <v>2377</v>
      </c>
      <c r="E1159" s="1" t="s">
        <v>38</v>
      </c>
      <c r="F1159" s="1" t="s">
        <v>37</v>
      </c>
      <c r="G1159" s="1" t="s">
        <v>1059</v>
      </c>
      <c r="H1159" s="1" t="s">
        <v>15835</v>
      </c>
      <c r="I1159" s="5">
        <v>10346</v>
      </c>
      <c r="J1159" s="5">
        <v>197286767</v>
      </c>
      <c r="K1159" s="3">
        <f>+Tabella2026[[#This Row],[POP_2024]]/SUM(Tabella2026[POP_2024])</f>
        <v>1.7552412596585773E-4</v>
      </c>
      <c r="L1159" s="3">
        <f>+Tabella2026[[#This Row],[INCIDENZA POPOLAZIONE]]*(PLAFOND/2)</f>
        <v>51674.171041254041</v>
      </c>
      <c r="M1159" s="3">
        <f>+IFERROR(Tabella2026[[#This Row],[reddito_2024]]/Tabella2026[[#This Row],[POP_2024]],"")</f>
        <v>19068.893002126424</v>
      </c>
      <c r="N1159" s="3">
        <f>+IF(Tabella2026[[#This Row],[REDDITO COMPLESSIVO PROCAPITE]]&lt;media_aggr_reddito_pc,(media_aggr_reddito_pc-Tabella2026[[#This Row],[REDDITO COMPLESSIVO PROCAPITE]]),0)</f>
        <v>0</v>
      </c>
      <c r="O1159" s="3">
        <f>+Tabella2026[[#This Row],[DIFFERENZA REDDITO INFERIORE ALLA MEDIA DALLA MEDIA]]*Tabella2026[[#This Row],[POP_2024]]</f>
        <v>0</v>
      </c>
      <c r="P1159" s="3">
        <f>+Tabella2026[[#This Row],[POPOLAZIONE PER DIFFERENZA ]]/SUM(Tabella2026[[POPOLAZIONE PER DIFFERENZA ]])</f>
        <v>0</v>
      </c>
      <c r="Q1159" s="3">
        <f>+Tabella2026[[#This Row],[INCIDENZA POPOLAZIONE PER DIFFERENZA]]*(PLAFOND-SUM(Tabella2026[CONTRIBUTO SULLA BASE DELLA POPOLAZIONE]))</f>
        <v>0</v>
      </c>
      <c r="R1159" s="3">
        <f>+Tabella2026[[#This Row],[CONTRIBUTO SULLA BASE DELLA POPOLAZIONE]]+Tabella2026[[#This Row],[CONTRIBUTO SULLA BASE DEL REDDITO]]</f>
        <v>51674.171041254041</v>
      </c>
      <c r="S1159" s="3">
        <f>+Tabella2026[[#This Row],[CONTRIBUTO TOTALE]]/(PLAFOND/N_TESSERE)</f>
        <v>103.34834208250808</v>
      </c>
      <c r="T1159" s="3">
        <f>+MAX(CEILING(Tabella2026[[#This Row],[preDEF1]],1),1)</f>
        <v>104</v>
      </c>
      <c r="U1159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1159" s="21">
        <f>+Tabella2026[[#This Row],[DEF - n. card]]*(PLAFOND/N_TESSERE)</f>
        <v>51500</v>
      </c>
      <c r="W1159" s="18"/>
    </row>
    <row r="1160" spans="2:23" x14ac:dyDescent="0.25">
      <c r="B1160" s="1" t="s">
        <v>2364</v>
      </c>
      <c r="C1160" s="2">
        <v>24048</v>
      </c>
      <c r="D1160" s="1" t="s">
        <v>2365</v>
      </c>
      <c r="E1160" s="1" t="s">
        <v>38</v>
      </c>
      <c r="F1160" s="1" t="s">
        <v>106</v>
      </c>
      <c r="G1160" s="1" t="s">
        <v>1059</v>
      </c>
      <c r="H1160" s="1" t="s">
        <v>15835</v>
      </c>
      <c r="I1160" s="5">
        <v>10343</v>
      </c>
      <c r="J1160" s="5">
        <v>210484376</v>
      </c>
      <c r="K1160" s="3">
        <f>+Tabella2026[[#This Row],[POP_2024]]/SUM(Tabella2026[POP_2024])</f>
        <v>1.7547322973756683E-4</v>
      </c>
      <c r="L1160" s="3">
        <f>+Tabella2026[[#This Row],[INCIDENZA POPOLAZIONE]]*(PLAFOND/2)</f>
        <v>51659.187229817369</v>
      </c>
      <c r="M1160" s="3">
        <f>+IFERROR(Tabella2026[[#This Row],[reddito_2024]]/Tabella2026[[#This Row],[POP_2024]],"")</f>
        <v>20350.418253891519</v>
      </c>
      <c r="N1160" s="3">
        <f>+IF(Tabella2026[[#This Row],[REDDITO COMPLESSIVO PROCAPITE]]&lt;media_aggr_reddito_pc,(media_aggr_reddito_pc-Tabella2026[[#This Row],[REDDITO COMPLESSIVO PROCAPITE]]),0)</f>
        <v>0</v>
      </c>
      <c r="O1160" s="3">
        <f>+Tabella2026[[#This Row],[DIFFERENZA REDDITO INFERIORE ALLA MEDIA DALLA MEDIA]]*Tabella2026[[#This Row],[POP_2024]]</f>
        <v>0</v>
      </c>
      <c r="P1160" s="3">
        <f>+Tabella2026[[#This Row],[POPOLAZIONE PER DIFFERENZA ]]/SUM(Tabella2026[[POPOLAZIONE PER DIFFERENZA ]])</f>
        <v>0</v>
      </c>
      <c r="Q1160" s="3">
        <f>+Tabella2026[[#This Row],[INCIDENZA POPOLAZIONE PER DIFFERENZA]]*(PLAFOND-SUM(Tabella2026[CONTRIBUTO SULLA BASE DELLA POPOLAZIONE]))</f>
        <v>0</v>
      </c>
      <c r="R1160" s="3">
        <f>+Tabella2026[[#This Row],[CONTRIBUTO SULLA BASE DELLA POPOLAZIONE]]+Tabella2026[[#This Row],[CONTRIBUTO SULLA BASE DEL REDDITO]]</f>
        <v>51659.187229817369</v>
      </c>
      <c r="S1160" s="3">
        <f>+Tabella2026[[#This Row],[CONTRIBUTO TOTALE]]/(PLAFOND/N_TESSERE)</f>
        <v>103.31837445963474</v>
      </c>
      <c r="T1160" s="3">
        <f>+MAX(CEILING(Tabella2026[[#This Row],[preDEF1]],1),1)</f>
        <v>104</v>
      </c>
      <c r="U1160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1160" s="21">
        <f>+Tabella2026[[#This Row],[DEF - n. card]]*(PLAFOND/N_TESSERE)</f>
        <v>51500</v>
      </c>
      <c r="W1160" s="18"/>
    </row>
    <row r="1161" spans="2:23" x14ac:dyDescent="0.25">
      <c r="B1161" s="1" t="s">
        <v>2330</v>
      </c>
      <c r="C1161" s="2">
        <v>17170</v>
      </c>
      <c r="D1161" s="1" t="s">
        <v>2331</v>
      </c>
      <c r="E1161" s="1" t="s">
        <v>12</v>
      </c>
      <c r="F1161" s="1" t="s">
        <v>50</v>
      </c>
      <c r="G1161" s="1" t="s">
        <v>1059</v>
      </c>
      <c r="H1161" s="1" t="s">
        <v>15835</v>
      </c>
      <c r="I1161" s="5">
        <v>10326</v>
      </c>
      <c r="J1161" s="5">
        <v>205522881</v>
      </c>
      <c r="K1161" s="3">
        <f>+Tabella2026[[#This Row],[POP_2024]]/SUM(Tabella2026[POP_2024])</f>
        <v>1.7518481777725178E-4</v>
      </c>
      <c r="L1161" s="3">
        <f>+Tabella2026[[#This Row],[INCIDENZA POPOLAZIONE]]*(PLAFOND/2)</f>
        <v>51574.278965009595</v>
      </c>
      <c r="M1161" s="3">
        <f>+IFERROR(Tabella2026[[#This Row],[reddito_2024]]/Tabella2026[[#This Row],[POP_2024]],"")</f>
        <v>19903.436083672284</v>
      </c>
      <c r="N1161" s="3">
        <f>+IF(Tabella2026[[#This Row],[REDDITO COMPLESSIVO PROCAPITE]]&lt;media_aggr_reddito_pc,(media_aggr_reddito_pc-Tabella2026[[#This Row],[REDDITO COMPLESSIVO PROCAPITE]]),0)</f>
        <v>0</v>
      </c>
      <c r="O1161" s="3">
        <f>+Tabella2026[[#This Row],[DIFFERENZA REDDITO INFERIORE ALLA MEDIA DALLA MEDIA]]*Tabella2026[[#This Row],[POP_2024]]</f>
        <v>0</v>
      </c>
      <c r="P1161" s="3">
        <f>+Tabella2026[[#This Row],[POPOLAZIONE PER DIFFERENZA ]]/SUM(Tabella2026[[POPOLAZIONE PER DIFFERENZA ]])</f>
        <v>0</v>
      </c>
      <c r="Q1161" s="3">
        <f>+Tabella2026[[#This Row],[INCIDENZA POPOLAZIONE PER DIFFERENZA]]*(PLAFOND-SUM(Tabella2026[CONTRIBUTO SULLA BASE DELLA POPOLAZIONE]))</f>
        <v>0</v>
      </c>
      <c r="R1161" s="3">
        <f>+Tabella2026[[#This Row],[CONTRIBUTO SULLA BASE DELLA POPOLAZIONE]]+Tabella2026[[#This Row],[CONTRIBUTO SULLA BASE DEL REDDITO]]</f>
        <v>51574.278965009595</v>
      </c>
      <c r="S1161" s="3">
        <f>+Tabella2026[[#This Row],[CONTRIBUTO TOTALE]]/(PLAFOND/N_TESSERE)</f>
        <v>103.14855793001919</v>
      </c>
      <c r="T1161" s="3">
        <f>+MAX(CEILING(Tabella2026[[#This Row],[preDEF1]],1),1)</f>
        <v>104</v>
      </c>
      <c r="U1161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1161" s="21">
        <f>+Tabella2026[[#This Row],[DEF - n. card]]*(PLAFOND/N_TESSERE)</f>
        <v>51500</v>
      </c>
      <c r="W1161" s="18"/>
    </row>
    <row r="1162" spans="2:23" x14ac:dyDescent="0.25">
      <c r="B1162" s="1" t="s">
        <v>2366</v>
      </c>
      <c r="C1162" s="2">
        <v>15125</v>
      </c>
      <c r="D1162" s="1" t="s">
        <v>2367</v>
      </c>
      <c r="E1162" s="1" t="s">
        <v>12</v>
      </c>
      <c r="F1162" s="1" t="s">
        <v>11</v>
      </c>
      <c r="G1162" s="1" t="s">
        <v>1059</v>
      </c>
      <c r="H1162" s="1" t="s">
        <v>15835</v>
      </c>
      <c r="I1162" s="5">
        <v>10316</v>
      </c>
      <c r="J1162" s="5">
        <v>204702628</v>
      </c>
      <c r="K1162" s="3">
        <f>+Tabella2026[[#This Row],[POP_2024]]/SUM(Tabella2026[POP_2024])</f>
        <v>1.750151636829488E-4</v>
      </c>
      <c r="L1162" s="3">
        <f>+Tabella2026[[#This Row],[INCIDENZA POPOLAZIONE]]*(PLAFOND/2)</f>
        <v>51524.332926887364</v>
      </c>
      <c r="M1162" s="3">
        <f>+IFERROR(Tabella2026[[#This Row],[reddito_2024]]/Tabella2026[[#This Row],[POP_2024]],"")</f>
        <v>19843.217138425745</v>
      </c>
      <c r="N1162" s="3">
        <f>+IF(Tabella2026[[#This Row],[REDDITO COMPLESSIVO PROCAPITE]]&lt;media_aggr_reddito_pc,(media_aggr_reddito_pc-Tabella2026[[#This Row],[REDDITO COMPLESSIVO PROCAPITE]]),0)</f>
        <v>0</v>
      </c>
      <c r="O1162" s="3">
        <f>+Tabella2026[[#This Row],[DIFFERENZA REDDITO INFERIORE ALLA MEDIA DALLA MEDIA]]*Tabella2026[[#This Row],[POP_2024]]</f>
        <v>0</v>
      </c>
      <c r="P1162" s="3">
        <f>+Tabella2026[[#This Row],[POPOLAZIONE PER DIFFERENZA ]]/SUM(Tabella2026[[POPOLAZIONE PER DIFFERENZA ]])</f>
        <v>0</v>
      </c>
      <c r="Q1162" s="3">
        <f>+Tabella2026[[#This Row],[INCIDENZA POPOLAZIONE PER DIFFERENZA]]*(PLAFOND-SUM(Tabella2026[CONTRIBUTO SULLA BASE DELLA POPOLAZIONE]))</f>
        <v>0</v>
      </c>
      <c r="R1162" s="3">
        <f>+Tabella2026[[#This Row],[CONTRIBUTO SULLA BASE DELLA POPOLAZIONE]]+Tabella2026[[#This Row],[CONTRIBUTO SULLA BASE DEL REDDITO]]</f>
        <v>51524.332926887364</v>
      </c>
      <c r="S1162" s="3">
        <f>+Tabella2026[[#This Row],[CONTRIBUTO TOTALE]]/(PLAFOND/N_TESSERE)</f>
        <v>103.04866585377472</v>
      </c>
      <c r="T1162" s="3">
        <f>+MAX(CEILING(Tabella2026[[#This Row],[preDEF1]],1),1)</f>
        <v>104</v>
      </c>
      <c r="U1162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1162" s="21">
        <f>+Tabella2026[[#This Row],[DEF - n. card]]*(PLAFOND/N_TESSERE)</f>
        <v>51500</v>
      </c>
      <c r="W1162" s="18"/>
    </row>
    <row r="1163" spans="2:23" x14ac:dyDescent="0.25">
      <c r="B1163" s="1" t="s">
        <v>2398</v>
      </c>
      <c r="C1163" s="2">
        <v>36002</v>
      </c>
      <c r="D1163" s="1" t="s">
        <v>2399</v>
      </c>
      <c r="E1163" s="1" t="s">
        <v>27</v>
      </c>
      <c r="F1163" s="1" t="s">
        <v>58</v>
      </c>
      <c r="G1163" s="1" t="s">
        <v>1059</v>
      </c>
      <c r="H1163" s="1" t="s">
        <v>15835</v>
      </c>
      <c r="I1163" s="5">
        <v>10285</v>
      </c>
      <c r="J1163" s="5">
        <v>203213047</v>
      </c>
      <c r="K1163" s="3">
        <f>+Tabella2026[[#This Row],[POP_2024]]/SUM(Tabella2026[POP_2024])</f>
        <v>1.7448923599060957E-4</v>
      </c>
      <c r="L1163" s="3">
        <f>+Tabella2026[[#This Row],[INCIDENZA POPOLAZIONE]]*(PLAFOND/2)</f>
        <v>51369.500208708465</v>
      </c>
      <c r="M1163" s="3">
        <f>+IFERROR(Tabella2026[[#This Row],[reddito_2024]]/Tabella2026[[#This Row],[POP_2024]],"")</f>
        <v>19758.196110841032</v>
      </c>
      <c r="N1163" s="3">
        <f>+IF(Tabella2026[[#This Row],[REDDITO COMPLESSIVO PROCAPITE]]&lt;media_aggr_reddito_pc,(media_aggr_reddito_pc-Tabella2026[[#This Row],[REDDITO COMPLESSIVO PROCAPITE]]),0)</f>
        <v>0</v>
      </c>
      <c r="O1163" s="3">
        <f>+Tabella2026[[#This Row],[DIFFERENZA REDDITO INFERIORE ALLA MEDIA DALLA MEDIA]]*Tabella2026[[#This Row],[POP_2024]]</f>
        <v>0</v>
      </c>
      <c r="P1163" s="3">
        <f>+Tabella2026[[#This Row],[POPOLAZIONE PER DIFFERENZA ]]/SUM(Tabella2026[[POPOLAZIONE PER DIFFERENZA ]])</f>
        <v>0</v>
      </c>
      <c r="Q1163" s="3">
        <f>+Tabella2026[[#This Row],[INCIDENZA POPOLAZIONE PER DIFFERENZA]]*(PLAFOND-SUM(Tabella2026[CONTRIBUTO SULLA BASE DELLA POPOLAZIONE]))</f>
        <v>0</v>
      </c>
      <c r="R1163" s="3">
        <f>+Tabella2026[[#This Row],[CONTRIBUTO SULLA BASE DELLA POPOLAZIONE]]+Tabella2026[[#This Row],[CONTRIBUTO SULLA BASE DEL REDDITO]]</f>
        <v>51369.500208708465</v>
      </c>
      <c r="S1163" s="3">
        <f>+Tabella2026[[#This Row],[CONTRIBUTO TOTALE]]/(PLAFOND/N_TESSERE)</f>
        <v>102.73900041741693</v>
      </c>
      <c r="T1163" s="3">
        <f>+MAX(CEILING(Tabella2026[[#This Row],[preDEF1]],1),1)</f>
        <v>103</v>
      </c>
      <c r="U1163" s="9">
        <f xml:space="preserve"> IF(ROW(Tabella2026[[#This Row],[preDEF2]]) - ROW(Tabella2026[[#Headers],[preDEF2]])&lt;=ABS(SUM(Tabella2026[preDEF2])-N_TESSERE),Tabella2026[[#This Row],[preDEF2]]-1,Tabella2026[[#This Row],[preDEF2]])</f>
        <v>102</v>
      </c>
      <c r="V1163" s="21">
        <f>+Tabella2026[[#This Row],[DEF - n. card]]*(PLAFOND/N_TESSERE)</f>
        <v>51000</v>
      </c>
      <c r="W1163" s="18"/>
    </row>
    <row r="1164" spans="2:23" x14ac:dyDescent="0.25">
      <c r="B1164" s="1" t="s">
        <v>2493</v>
      </c>
      <c r="C1164" s="2">
        <v>38028</v>
      </c>
      <c r="D1164" s="1" t="s">
        <v>2494</v>
      </c>
      <c r="E1164" s="1" t="s">
        <v>27</v>
      </c>
      <c r="F1164" s="1" t="s">
        <v>80</v>
      </c>
      <c r="G1164" s="1" t="s">
        <v>1059</v>
      </c>
      <c r="H1164" s="1" t="s">
        <v>15835</v>
      </c>
      <c r="I1164" s="5">
        <v>10281</v>
      </c>
      <c r="J1164" s="5">
        <v>198931815</v>
      </c>
      <c r="K1164" s="3">
        <f>+Tabella2026[[#This Row],[POP_2024]]/SUM(Tabella2026[POP_2024])</f>
        <v>1.7442137435288839E-4</v>
      </c>
      <c r="L1164" s="3">
        <f>+Tabella2026[[#This Row],[INCIDENZA POPOLAZIONE]]*(PLAFOND/2)</f>
        <v>51349.521793459578</v>
      </c>
      <c r="M1164" s="3">
        <f>+IFERROR(Tabella2026[[#This Row],[reddito_2024]]/Tabella2026[[#This Row],[POP_2024]],"")</f>
        <v>19349.461628246281</v>
      </c>
      <c r="N1164" s="3">
        <f>+IF(Tabella2026[[#This Row],[REDDITO COMPLESSIVO PROCAPITE]]&lt;media_aggr_reddito_pc,(media_aggr_reddito_pc-Tabella2026[[#This Row],[REDDITO COMPLESSIVO PROCAPITE]]),0)</f>
        <v>0</v>
      </c>
      <c r="O1164" s="3">
        <f>+Tabella2026[[#This Row],[DIFFERENZA REDDITO INFERIORE ALLA MEDIA DALLA MEDIA]]*Tabella2026[[#This Row],[POP_2024]]</f>
        <v>0</v>
      </c>
      <c r="P1164" s="3">
        <f>+Tabella2026[[#This Row],[POPOLAZIONE PER DIFFERENZA ]]/SUM(Tabella2026[[POPOLAZIONE PER DIFFERENZA ]])</f>
        <v>0</v>
      </c>
      <c r="Q1164" s="3">
        <f>+Tabella2026[[#This Row],[INCIDENZA POPOLAZIONE PER DIFFERENZA]]*(PLAFOND-SUM(Tabella2026[CONTRIBUTO SULLA BASE DELLA POPOLAZIONE]))</f>
        <v>0</v>
      </c>
      <c r="R1164" s="3">
        <f>+Tabella2026[[#This Row],[CONTRIBUTO SULLA BASE DELLA POPOLAZIONE]]+Tabella2026[[#This Row],[CONTRIBUTO SULLA BASE DEL REDDITO]]</f>
        <v>51349.521793459578</v>
      </c>
      <c r="S1164" s="3">
        <f>+Tabella2026[[#This Row],[CONTRIBUTO TOTALE]]/(PLAFOND/N_TESSERE)</f>
        <v>102.69904358691916</v>
      </c>
      <c r="T1164" s="3">
        <f>+MAX(CEILING(Tabella2026[[#This Row],[preDEF1]],1),1)</f>
        <v>103</v>
      </c>
      <c r="U1164" s="9">
        <f xml:space="preserve"> IF(ROW(Tabella2026[[#This Row],[preDEF2]]) - ROW(Tabella2026[[#Headers],[preDEF2]])&lt;=ABS(SUM(Tabella2026[preDEF2])-N_TESSERE),Tabella2026[[#This Row],[preDEF2]]-1,Tabella2026[[#This Row],[preDEF2]])</f>
        <v>102</v>
      </c>
      <c r="V1164" s="21">
        <f>+Tabella2026[[#This Row],[DEF - n. card]]*(PLAFOND/N_TESSERE)</f>
        <v>51000</v>
      </c>
      <c r="W1164" s="18"/>
    </row>
    <row r="1165" spans="2:23" x14ac:dyDescent="0.25">
      <c r="B1165" s="1" t="s">
        <v>2372</v>
      </c>
      <c r="C1165" s="2">
        <v>1248</v>
      </c>
      <c r="D1165" s="1" t="s">
        <v>2373</v>
      </c>
      <c r="E1165" s="1" t="s">
        <v>18</v>
      </c>
      <c r="F1165" s="1" t="s">
        <v>17</v>
      </c>
      <c r="G1165" s="1" t="s">
        <v>1059</v>
      </c>
      <c r="H1165" s="1" t="s">
        <v>15835</v>
      </c>
      <c r="I1165" s="5">
        <v>10275</v>
      </c>
      <c r="J1165" s="5">
        <v>215313138</v>
      </c>
      <c r="K1165" s="3">
        <f>+Tabella2026[[#This Row],[POP_2024]]/SUM(Tabella2026[POP_2024])</f>
        <v>1.7431958189630659E-4</v>
      </c>
      <c r="L1165" s="3">
        <f>+Tabella2026[[#This Row],[INCIDENZA POPOLAZIONE]]*(PLAFOND/2)</f>
        <v>51319.554170586242</v>
      </c>
      <c r="M1165" s="3">
        <f>+IFERROR(Tabella2026[[#This Row],[reddito_2024]]/Tabella2026[[#This Row],[POP_2024]],"")</f>
        <v>20955.049927007298</v>
      </c>
      <c r="N1165" s="3">
        <f>+IF(Tabella2026[[#This Row],[REDDITO COMPLESSIVO PROCAPITE]]&lt;media_aggr_reddito_pc,(media_aggr_reddito_pc-Tabella2026[[#This Row],[REDDITO COMPLESSIVO PROCAPITE]]),0)</f>
        <v>0</v>
      </c>
      <c r="O1165" s="3">
        <f>+Tabella2026[[#This Row],[DIFFERENZA REDDITO INFERIORE ALLA MEDIA DALLA MEDIA]]*Tabella2026[[#This Row],[POP_2024]]</f>
        <v>0</v>
      </c>
      <c r="P1165" s="3">
        <f>+Tabella2026[[#This Row],[POPOLAZIONE PER DIFFERENZA ]]/SUM(Tabella2026[[POPOLAZIONE PER DIFFERENZA ]])</f>
        <v>0</v>
      </c>
      <c r="Q1165" s="3">
        <f>+Tabella2026[[#This Row],[INCIDENZA POPOLAZIONE PER DIFFERENZA]]*(PLAFOND-SUM(Tabella2026[CONTRIBUTO SULLA BASE DELLA POPOLAZIONE]))</f>
        <v>0</v>
      </c>
      <c r="R1165" s="3">
        <f>+Tabella2026[[#This Row],[CONTRIBUTO SULLA BASE DELLA POPOLAZIONE]]+Tabella2026[[#This Row],[CONTRIBUTO SULLA BASE DEL REDDITO]]</f>
        <v>51319.554170586242</v>
      </c>
      <c r="S1165" s="3">
        <f>+Tabella2026[[#This Row],[CONTRIBUTO TOTALE]]/(PLAFOND/N_TESSERE)</f>
        <v>102.63910834117249</v>
      </c>
      <c r="T1165" s="3">
        <f>+MAX(CEILING(Tabella2026[[#This Row],[preDEF1]],1),1)</f>
        <v>103</v>
      </c>
      <c r="U1165" s="9">
        <f xml:space="preserve"> IF(ROW(Tabella2026[[#This Row],[preDEF2]]) - ROW(Tabella2026[[#Headers],[preDEF2]])&lt;=ABS(SUM(Tabella2026[preDEF2])-N_TESSERE),Tabella2026[[#This Row],[preDEF2]]-1,Tabella2026[[#This Row],[preDEF2]])</f>
        <v>102</v>
      </c>
      <c r="V1165" s="21">
        <f>+Tabella2026[[#This Row],[DEF - n. card]]*(PLAFOND/N_TESSERE)</f>
        <v>51000</v>
      </c>
      <c r="W1165" s="18"/>
    </row>
    <row r="1166" spans="2:23" x14ac:dyDescent="0.25">
      <c r="B1166" s="1" t="s">
        <v>2428</v>
      </c>
      <c r="C1166" s="2">
        <v>22123</v>
      </c>
      <c r="D1166" s="1" t="s">
        <v>2429</v>
      </c>
      <c r="E1166" s="1" t="s">
        <v>99</v>
      </c>
      <c r="F1166" s="1" t="s">
        <v>98</v>
      </c>
      <c r="G1166" s="1" t="s">
        <v>1059</v>
      </c>
      <c r="H1166" s="1" t="s">
        <v>15835</v>
      </c>
      <c r="I1166" s="5">
        <v>10268</v>
      </c>
      <c r="J1166" s="5">
        <v>208710880</v>
      </c>
      <c r="K1166" s="3">
        <f>+Tabella2026[[#This Row],[POP_2024]]/SUM(Tabella2026[POP_2024])</f>
        <v>1.7420082403029453E-4</v>
      </c>
      <c r="L1166" s="3">
        <f>+Tabella2026[[#This Row],[INCIDENZA POPOLAZIONE]]*(PLAFOND/2)</f>
        <v>51284.591943900683</v>
      </c>
      <c r="M1166" s="3">
        <f>+IFERROR(Tabella2026[[#This Row],[reddito_2024]]/Tabella2026[[#This Row],[POP_2024]],"")</f>
        <v>20326.342033502144</v>
      </c>
      <c r="N1166" s="3">
        <f>+IF(Tabella2026[[#This Row],[REDDITO COMPLESSIVO PROCAPITE]]&lt;media_aggr_reddito_pc,(media_aggr_reddito_pc-Tabella2026[[#This Row],[REDDITO COMPLESSIVO PROCAPITE]]),0)</f>
        <v>0</v>
      </c>
      <c r="O1166" s="3">
        <f>+Tabella2026[[#This Row],[DIFFERENZA REDDITO INFERIORE ALLA MEDIA DALLA MEDIA]]*Tabella2026[[#This Row],[POP_2024]]</f>
        <v>0</v>
      </c>
      <c r="P1166" s="3">
        <f>+Tabella2026[[#This Row],[POPOLAZIONE PER DIFFERENZA ]]/SUM(Tabella2026[[POPOLAZIONE PER DIFFERENZA ]])</f>
        <v>0</v>
      </c>
      <c r="Q1166" s="3">
        <f>+Tabella2026[[#This Row],[INCIDENZA POPOLAZIONE PER DIFFERENZA]]*(PLAFOND-SUM(Tabella2026[CONTRIBUTO SULLA BASE DELLA POPOLAZIONE]))</f>
        <v>0</v>
      </c>
      <c r="R1166" s="3">
        <f>+Tabella2026[[#This Row],[CONTRIBUTO SULLA BASE DELLA POPOLAZIONE]]+Tabella2026[[#This Row],[CONTRIBUTO SULLA BASE DEL REDDITO]]</f>
        <v>51284.591943900683</v>
      </c>
      <c r="S1166" s="3">
        <f>+Tabella2026[[#This Row],[CONTRIBUTO TOTALE]]/(PLAFOND/N_TESSERE)</f>
        <v>102.56918388780137</v>
      </c>
      <c r="T1166" s="3">
        <f>+MAX(CEILING(Tabella2026[[#This Row],[preDEF1]],1),1)</f>
        <v>103</v>
      </c>
      <c r="U1166" s="9">
        <f xml:space="preserve"> IF(ROW(Tabella2026[[#This Row],[preDEF2]]) - ROW(Tabella2026[[#Headers],[preDEF2]])&lt;=ABS(SUM(Tabella2026[preDEF2])-N_TESSERE),Tabella2026[[#This Row],[preDEF2]]-1,Tabella2026[[#This Row],[preDEF2]])</f>
        <v>102</v>
      </c>
      <c r="V1166" s="21">
        <f>+Tabella2026[[#This Row],[DEF - n. card]]*(PLAFOND/N_TESSERE)</f>
        <v>51000</v>
      </c>
      <c r="W1166" s="18"/>
    </row>
    <row r="1167" spans="2:23" x14ac:dyDescent="0.25">
      <c r="B1167" s="1" t="s">
        <v>2332</v>
      </c>
      <c r="C1167" s="2">
        <v>69005</v>
      </c>
      <c r="D1167" s="1" t="s">
        <v>2333</v>
      </c>
      <c r="E1167" s="1" t="s">
        <v>96</v>
      </c>
      <c r="F1167" s="1" t="s">
        <v>328</v>
      </c>
      <c r="G1167" s="1" t="s">
        <v>1059</v>
      </c>
      <c r="H1167" s="1" t="s">
        <v>15836</v>
      </c>
      <c r="I1167" s="5">
        <v>10264</v>
      </c>
      <c r="J1167" s="5">
        <v>159168013</v>
      </c>
      <c r="K1167" s="3">
        <f>+Tabella2026[[#This Row],[POP_2024]]/SUM(Tabella2026[POP_2024])</f>
        <v>1.7413296239257334E-4</v>
      </c>
      <c r="L1167" s="3">
        <f>+Tabella2026[[#This Row],[INCIDENZA POPOLAZIONE]]*(PLAFOND/2)</f>
        <v>51264.613528651797</v>
      </c>
      <c r="M1167" s="3">
        <f>+IFERROR(Tabella2026[[#This Row],[reddito_2024]]/Tabella2026[[#This Row],[POP_2024]],"")</f>
        <v>15507.40578721746</v>
      </c>
      <c r="N1167" s="3">
        <f>+IF(Tabella2026[[#This Row],[REDDITO COMPLESSIVO PROCAPITE]]&lt;media_aggr_reddito_pc,(media_aggr_reddito_pc-Tabella2026[[#This Row],[REDDITO COMPLESSIVO PROCAPITE]]),0)</f>
        <v>2317.6602753912812</v>
      </c>
      <c r="O1167" s="3">
        <f>+Tabella2026[[#This Row],[DIFFERENZA REDDITO INFERIORE ALLA MEDIA DALLA MEDIA]]*Tabella2026[[#This Row],[POP_2024]]</f>
        <v>23788465.066616111</v>
      </c>
      <c r="P1167" s="3">
        <f>+Tabella2026[[#This Row],[POPOLAZIONE PER DIFFERENZA ]]/SUM(Tabella2026[[POPOLAZIONE PER DIFFERENZA ]])</f>
        <v>2.1104700520531953E-4</v>
      </c>
      <c r="Q1167" s="3">
        <f>+Tabella2026[[#This Row],[INCIDENZA POPOLAZIONE PER DIFFERENZA]]*(PLAFOND-SUM(Tabella2026[CONTRIBUTO SULLA BASE DELLA POPOLAZIONE]))</f>
        <v>62132.080047192416</v>
      </c>
      <c r="R1167" s="3">
        <f>+Tabella2026[[#This Row],[CONTRIBUTO SULLA BASE DELLA POPOLAZIONE]]+Tabella2026[[#This Row],[CONTRIBUTO SULLA BASE DEL REDDITO]]</f>
        <v>113396.69357584421</v>
      </c>
      <c r="S1167" s="3">
        <f>+Tabella2026[[#This Row],[CONTRIBUTO TOTALE]]/(PLAFOND/N_TESSERE)</f>
        <v>226.79338715168842</v>
      </c>
      <c r="T1167" s="3">
        <f>+MAX(CEILING(Tabella2026[[#This Row],[preDEF1]],1),1)</f>
        <v>227</v>
      </c>
      <c r="U1167" s="9">
        <f xml:space="preserve"> IF(ROW(Tabella2026[[#This Row],[preDEF2]]) - ROW(Tabella2026[[#Headers],[preDEF2]])&lt;=ABS(SUM(Tabella2026[preDEF2])-N_TESSERE),Tabella2026[[#This Row],[preDEF2]]-1,Tabella2026[[#This Row],[preDEF2]])</f>
        <v>226</v>
      </c>
      <c r="V1167" s="21">
        <f>+Tabella2026[[#This Row],[DEF - n. card]]*(PLAFOND/N_TESSERE)</f>
        <v>113000</v>
      </c>
      <c r="W1167" s="18"/>
    </row>
    <row r="1168" spans="2:23" x14ac:dyDescent="0.25">
      <c r="B1168" s="1" t="s">
        <v>2444</v>
      </c>
      <c r="C1168" s="2">
        <v>36028</v>
      </c>
      <c r="D1168" s="1" t="s">
        <v>2445</v>
      </c>
      <c r="E1168" s="1" t="s">
        <v>27</v>
      </c>
      <c r="F1168" s="1" t="s">
        <v>58</v>
      </c>
      <c r="G1168" s="1" t="s">
        <v>1059</v>
      </c>
      <c r="H1168" s="1" t="s">
        <v>15835</v>
      </c>
      <c r="I1168" s="5">
        <v>10264</v>
      </c>
      <c r="J1168" s="5">
        <v>189128006</v>
      </c>
      <c r="K1168" s="3">
        <f>+Tabella2026[[#This Row],[POP_2024]]/SUM(Tabella2026[POP_2024])</f>
        <v>1.7413296239257334E-4</v>
      </c>
      <c r="L1168" s="3">
        <f>+Tabella2026[[#This Row],[INCIDENZA POPOLAZIONE]]*(PLAFOND/2)</f>
        <v>51264.613528651797</v>
      </c>
      <c r="M1168" s="3">
        <f>+IFERROR(Tabella2026[[#This Row],[reddito_2024]]/Tabella2026[[#This Row],[POP_2024]],"")</f>
        <v>18426.345089633673</v>
      </c>
      <c r="N1168" s="3">
        <f>+IF(Tabella2026[[#This Row],[REDDITO COMPLESSIVO PROCAPITE]]&lt;media_aggr_reddito_pc,(media_aggr_reddito_pc-Tabella2026[[#This Row],[REDDITO COMPLESSIVO PROCAPITE]]),0)</f>
        <v>0</v>
      </c>
      <c r="O1168" s="3">
        <f>+Tabella2026[[#This Row],[DIFFERENZA REDDITO INFERIORE ALLA MEDIA DALLA MEDIA]]*Tabella2026[[#This Row],[POP_2024]]</f>
        <v>0</v>
      </c>
      <c r="P1168" s="3">
        <f>+Tabella2026[[#This Row],[POPOLAZIONE PER DIFFERENZA ]]/SUM(Tabella2026[[POPOLAZIONE PER DIFFERENZA ]])</f>
        <v>0</v>
      </c>
      <c r="Q1168" s="3">
        <f>+Tabella2026[[#This Row],[INCIDENZA POPOLAZIONE PER DIFFERENZA]]*(PLAFOND-SUM(Tabella2026[CONTRIBUTO SULLA BASE DELLA POPOLAZIONE]))</f>
        <v>0</v>
      </c>
      <c r="R1168" s="3">
        <f>+Tabella2026[[#This Row],[CONTRIBUTO SULLA BASE DELLA POPOLAZIONE]]+Tabella2026[[#This Row],[CONTRIBUTO SULLA BASE DEL REDDITO]]</f>
        <v>51264.613528651797</v>
      </c>
      <c r="S1168" s="3">
        <f>+Tabella2026[[#This Row],[CONTRIBUTO TOTALE]]/(PLAFOND/N_TESSERE)</f>
        <v>102.52922705730359</v>
      </c>
      <c r="T1168" s="3">
        <f>+MAX(CEILING(Tabella2026[[#This Row],[preDEF1]],1),1)</f>
        <v>103</v>
      </c>
      <c r="U1168" s="9">
        <f xml:space="preserve"> IF(ROW(Tabella2026[[#This Row],[preDEF2]]) - ROW(Tabella2026[[#Headers],[preDEF2]])&lt;=ABS(SUM(Tabella2026[preDEF2])-N_TESSERE),Tabella2026[[#This Row],[preDEF2]]-1,Tabella2026[[#This Row],[preDEF2]])</f>
        <v>102</v>
      </c>
      <c r="V1168" s="21">
        <f>+Tabella2026[[#This Row],[DEF - n. card]]*(PLAFOND/N_TESSERE)</f>
        <v>51000</v>
      </c>
      <c r="W1168" s="18"/>
    </row>
    <row r="1169" spans="2:23" x14ac:dyDescent="0.25">
      <c r="B1169" s="1" t="s">
        <v>2296</v>
      </c>
      <c r="C1169" s="2">
        <v>85015</v>
      </c>
      <c r="D1169" s="1" t="s">
        <v>2297</v>
      </c>
      <c r="E1169" s="1" t="s">
        <v>21</v>
      </c>
      <c r="F1169" s="1" t="s">
        <v>189</v>
      </c>
      <c r="G1169" s="1" t="s">
        <v>1059</v>
      </c>
      <c r="H1169" s="1" t="s">
        <v>15836</v>
      </c>
      <c r="I1169" s="5">
        <v>10260</v>
      </c>
      <c r="J1169" s="5">
        <v>90885629</v>
      </c>
      <c r="K1169" s="3">
        <f>+Tabella2026[[#This Row],[POP_2024]]/SUM(Tabella2026[POP_2024])</f>
        <v>1.7406510075485213E-4</v>
      </c>
      <c r="L1169" s="3">
        <f>+Tabella2026[[#This Row],[INCIDENZA POPOLAZIONE]]*(PLAFOND/2)</f>
        <v>51244.635113402903</v>
      </c>
      <c r="M1169" s="3">
        <f>+IFERROR(Tabella2026[[#This Row],[reddito_2024]]/Tabella2026[[#This Row],[POP_2024]],"")</f>
        <v>8858.248440545809</v>
      </c>
      <c r="N1169" s="3">
        <f>+IF(Tabella2026[[#This Row],[REDDITO COMPLESSIVO PROCAPITE]]&lt;media_aggr_reddito_pc,(media_aggr_reddito_pc-Tabella2026[[#This Row],[REDDITO COMPLESSIVO PROCAPITE]]),0)</f>
        <v>8966.8176220629321</v>
      </c>
      <c r="O1169" s="3">
        <f>+Tabella2026[[#This Row],[DIFFERENZA REDDITO INFERIORE ALLA MEDIA DALLA MEDIA]]*Tabella2026[[#This Row],[POP_2024]]</f>
        <v>91999548.802365676</v>
      </c>
      <c r="P1169" s="3">
        <f>+Tabella2026[[#This Row],[POPOLAZIONE PER DIFFERENZA ]]/SUM(Tabella2026[[POPOLAZIONE PER DIFFERENZA ]])</f>
        <v>8.1620353396520597E-4</v>
      </c>
      <c r="Q1169" s="3">
        <f>+Tabella2026[[#This Row],[INCIDENZA POPOLAZIONE PER DIFFERENZA]]*(PLAFOND-SUM(Tabella2026[CONTRIBUTO SULLA BASE DELLA POPOLAZIONE]))</f>
        <v>240289.70824670713</v>
      </c>
      <c r="R1169" s="3">
        <f>+Tabella2026[[#This Row],[CONTRIBUTO SULLA BASE DELLA POPOLAZIONE]]+Tabella2026[[#This Row],[CONTRIBUTO SULLA BASE DEL REDDITO]]</f>
        <v>291534.34336011001</v>
      </c>
      <c r="S1169" s="3">
        <f>+Tabella2026[[#This Row],[CONTRIBUTO TOTALE]]/(PLAFOND/N_TESSERE)</f>
        <v>583.06868672022006</v>
      </c>
      <c r="T1169" s="3">
        <f>+MAX(CEILING(Tabella2026[[#This Row],[preDEF1]],1),1)</f>
        <v>584</v>
      </c>
      <c r="U1169" s="9">
        <f xml:space="preserve"> IF(ROW(Tabella2026[[#This Row],[preDEF2]]) - ROW(Tabella2026[[#Headers],[preDEF2]])&lt;=ABS(SUM(Tabella2026[preDEF2])-N_TESSERE),Tabella2026[[#This Row],[preDEF2]]-1,Tabella2026[[#This Row],[preDEF2]])</f>
        <v>583</v>
      </c>
      <c r="V1169" s="21">
        <f>+Tabella2026[[#This Row],[DEF - n. card]]*(PLAFOND/N_TESSERE)</f>
        <v>291500</v>
      </c>
      <c r="W1169" s="18"/>
    </row>
    <row r="1170" spans="2:23" x14ac:dyDescent="0.25">
      <c r="B1170" s="1" t="s">
        <v>2328</v>
      </c>
      <c r="C1170" s="2">
        <v>64006</v>
      </c>
      <c r="D1170" s="1" t="s">
        <v>2329</v>
      </c>
      <c r="E1170" s="1" t="s">
        <v>15</v>
      </c>
      <c r="F1170" s="1" t="s">
        <v>290</v>
      </c>
      <c r="G1170" s="1" t="s">
        <v>1059</v>
      </c>
      <c r="H1170" s="1" t="s">
        <v>15836</v>
      </c>
      <c r="I1170" s="5">
        <v>10257</v>
      </c>
      <c r="J1170" s="5">
        <v>144348225</v>
      </c>
      <c r="K1170" s="3">
        <f>+Tabella2026[[#This Row],[POP_2024]]/SUM(Tabella2026[POP_2024])</f>
        <v>1.7401420452656125E-4</v>
      </c>
      <c r="L1170" s="3">
        <f>+Tabella2026[[#This Row],[INCIDENZA POPOLAZIONE]]*(PLAFOND/2)</f>
        <v>51229.651301966238</v>
      </c>
      <c r="M1170" s="3">
        <f>+IFERROR(Tabella2026[[#This Row],[reddito_2024]]/Tabella2026[[#This Row],[POP_2024]],"")</f>
        <v>14073.142731792921</v>
      </c>
      <c r="N1170" s="3">
        <f>+IF(Tabella2026[[#This Row],[REDDITO COMPLESSIVO PROCAPITE]]&lt;media_aggr_reddito_pc,(media_aggr_reddito_pc-Tabella2026[[#This Row],[REDDITO COMPLESSIVO PROCAPITE]]),0)</f>
        <v>3751.92333081582</v>
      </c>
      <c r="O1170" s="3">
        <f>+Tabella2026[[#This Row],[DIFFERENZA REDDITO INFERIORE ALLA MEDIA DALLA MEDIA]]*Tabella2026[[#This Row],[POP_2024]]</f>
        <v>38483477.604177862</v>
      </c>
      <c r="P1170" s="3">
        <f>+Tabella2026[[#This Row],[POPOLAZIONE PER DIFFERENZA ]]/SUM(Tabella2026[[POPOLAZIONE PER DIFFERENZA ]])</f>
        <v>3.4141852681557003E-4</v>
      </c>
      <c r="Q1170" s="3">
        <f>+Tabella2026[[#This Row],[INCIDENZA POPOLAZIONE PER DIFFERENZA]]*(PLAFOND-SUM(Tabella2026[CONTRIBUTO SULLA BASE DELLA POPOLAZIONE]))</f>
        <v>100513.35823060911</v>
      </c>
      <c r="R1170" s="3">
        <f>+Tabella2026[[#This Row],[CONTRIBUTO SULLA BASE DELLA POPOLAZIONE]]+Tabella2026[[#This Row],[CONTRIBUTO SULLA BASE DEL REDDITO]]</f>
        <v>151743.00953257535</v>
      </c>
      <c r="S1170" s="3">
        <f>+Tabella2026[[#This Row],[CONTRIBUTO TOTALE]]/(PLAFOND/N_TESSERE)</f>
        <v>303.48601906515069</v>
      </c>
      <c r="T1170" s="3">
        <f>+MAX(CEILING(Tabella2026[[#This Row],[preDEF1]],1),1)</f>
        <v>304</v>
      </c>
      <c r="U1170" s="9">
        <f xml:space="preserve"> IF(ROW(Tabella2026[[#This Row],[preDEF2]]) - ROW(Tabella2026[[#Headers],[preDEF2]])&lt;=ABS(SUM(Tabella2026[preDEF2])-N_TESSERE),Tabella2026[[#This Row],[preDEF2]]-1,Tabella2026[[#This Row],[preDEF2]])</f>
        <v>303</v>
      </c>
      <c r="V1170" s="21">
        <f>+Tabella2026[[#This Row],[DEF - n. card]]*(PLAFOND/N_TESSERE)</f>
        <v>151500</v>
      </c>
      <c r="W1170" s="18"/>
    </row>
    <row r="1171" spans="2:23" x14ac:dyDescent="0.25">
      <c r="B1171" s="1" t="s">
        <v>2434</v>
      </c>
      <c r="C1171" s="2">
        <v>29004</v>
      </c>
      <c r="D1171" s="1" t="s">
        <v>2435</v>
      </c>
      <c r="E1171" s="1" t="s">
        <v>38</v>
      </c>
      <c r="F1171" s="1" t="s">
        <v>314</v>
      </c>
      <c r="G1171" s="1" t="s">
        <v>1059</v>
      </c>
      <c r="H1171" s="1" t="s">
        <v>15835</v>
      </c>
      <c r="I1171" s="5">
        <v>10253</v>
      </c>
      <c r="J1171" s="5">
        <v>187280717</v>
      </c>
      <c r="K1171" s="3">
        <f>+Tabella2026[[#This Row],[POP_2024]]/SUM(Tabella2026[POP_2024])</f>
        <v>1.7394634288884006E-4</v>
      </c>
      <c r="L1171" s="3">
        <f>+Tabella2026[[#This Row],[INCIDENZA POPOLAZIONE]]*(PLAFOND/2)</f>
        <v>51209.672886717344</v>
      </c>
      <c r="M1171" s="3">
        <f>+IFERROR(Tabella2026[[#This Row],[reddito_2024]]/Tabella2026[[#This Row],[POP_2024]],"")</f>
        <v>18265.943333658441</v>
      </c>
      <c r="N1171" s="3">
        <f>+IF(Tabella2026[[#This Row],[REDDITO COMPLESSIVO PROCAPITE]]&lt;media_aggr_reddito_pc,(media_aggr_reddito_pc-Tabella2026[[#This Row],[REDDITO COMPLESSIVO PROCAPITE]]),0)</f>
        <v>0</v>
      </c>
      <c r="O1171" s="3">
        <f>+Tabella2026[[#This Row],[DIFFERENZA REDDITO INFERIORE ALLA MEDIA DALLA MEDIA]]*Tabella2026[[#This Row],[POP_2024]]</f>
        <v>0</v>
      </c>
      <c r="P1171" s="3">
        <f>+Tabella2026[[#This Row],[POPOLAZIONE PER DIFFERENZA ]]/SUM(Tabella2026[[POPOLAZIONE PER DIFFERENZA ]])</f>
        <v>0</v>
      </c>
      <c r="Q1171" s="3">
        <f>+Tabella2026[[#This Row],[INCIDENZA POPOLAZIONE PER DIFFERENZA]]*(PLAFOND-SUM(Tabella2026[CONTRIBUTO SULLA BASE DELLA POPOLAZIONE]))</f>
        <v>0</v>
      </c>
      <c r="R1171" s="3">
        <f>+Tabella2026[[#This Row],[CONTRIBUTO SULLA BASE DELLA POPOLAZIONE]]+Tabella2026[[#This Row],[CONTRIBUTO SULLA BASE DEL REDDITO]]</f>
        <v>51209.672886717344</v>
      </c>
      <c r="S1171" s="3">
        <f>+Tabella2026[[#This Row],[CONTRIBUTO TOTALE]]/(PLAFOND/N_TESSERE)</f>
        <v>102.41934577343469</v>
      </c>
      <c r="T1171" s="3">
        <f>+MAX(CEILING(Tabella2026[[#This Row],[preDEF1]],1),1)</f>
        <v>103</v>
      </c>
      <c r="U1171" s="9">
        <f xml:space="preserve"> IF(ROW(Tabella2026[[#This Row],[preDEF2]]) - ROW(Tabella2026[[#Headers],[preDEF2]])&lt;=ABS(SUM(Tabella2026[preDEF2])-N_TESSERE),Tabella2026[[#This Row],[preDEF2]]-1,Tabella2026[[#This Row],[preDEF2]])</f>
        <v>102</v>
      </c>
      <c r="V1171" s="21">
        <f>+Tabella2026[[#This Row],[DEF - n. card]]*(PLAFOND/N_TESSERE)</f>
        <v>51000</v>
      </c>
      <c r="W1171" s="18"/>
    </row>
    <row r="1172" spans="2:23" x14ac:dyDescent="0.25">
      <c r="B1172" s="1" t="s">
        <v>2374</v>
      </c>
      <c r="C1172" s="2">
        <v>27011</v>
      </c>
      <c r="D1172" s="1" t="s">
        <v>2375</v>
      </c>
      <c r="E1172" s="1" t="s">
        <v>38</v>
      </c>
      <c r="F1172" s="1" t="s">
        <v>40</v>
      </c>
      <c r="G1172" s="1" t="s">
        <v>1059</v>
      </c>
      <c r="H1172" s="1" t="s">
        <v>15835</v>
      </c>
      <c r="I1172" s="5">
        <v>10251</v>
      </c>
      <c r="J1172" s="5">
        <v>198651061</v>
      </c>
      <c r="K1172" s="3">
        <f>+Tabella2026[[#This Row],[POP_2024]]/SUM(Tabella2026[POP_2024])</f>
        <v>1.7391241206997945E-4</v>
      </c>
      <c r="L1172" s="3">
        <f>+Tabella2026[[#This Row],[INCIDENZA POPOLAZIONE]]*(PLAFOND/2)</f>
        <v>51199.683679092901</v>
      </c>
      <c r="M1172" s="3">
        <f>+IFERROR(Tabella2026[[#This Row],[reddito_2024]]/Tabella2026[[#This Row],[POP_2024]],"")</f>
        <v>19378.700712125647</v>
      </c>
      <c r="N1172" s="3">
        <f>+IF(Tabella2026[[#This Row],[REDDITO COMPLESSIVO PROCAPITE]]&lt;media_aggr_reddito_pc,(media_aggr_reddito_pc-Tabella2026[[#This Row],[REDDITO COMPLESSIVO PROCAPITE]]),0)</f>
        <v>0</v>
      </c>
      <c r="O1172" s="3">
        <f>+Tabella2026[[#This Row],[DIFFERENZA REDDITO INFERIORE ALLA MEDIA DALLA MEDIA]]*Tabella2026[[#This Row],[POP_2024]]</f>
        <v>0</v>
      </c>
      <c r="P1172" s="3">
        <f>+Tabella2026[[#This Row],[POPOLAZIONE PER DIFFERENZA ]]/SUM(Tabella2026[[POPOLAZIONE PER DIFFERENZA ]])</f>
        <v>0</v>
      </c>
      <c r="Q1172" s="3">
        <f>+Tabella2026[[#This Row],[INCIDENZA POPOLAZIONE PER DIFFERENZA]]*(PLAFOND-SUM(Tabella2026[CONTRIBUTO SULLA BASE DELLA POPOLAZIONE]))</f>
        <v>0</v>
      </c>
      <c r="R1172" s="3">
        <f>+Tabella2026[[#This Row],[CONTRIBUTO SULLA BASE DELLA POPOLAZIONE]]+Tabella2026[[#This Row],[CONTRIBUTO SULLA BASE DEL REDDITO]]</f>
        <v>51199.683679092901</v>
      </c>
      <c r="S1172" s="3">
        <f>+Tabella2026[[#This Row],[CONTRIBUTO TOTALE]]/(PLAFOND/N_TESSERE)</f>
        <v>102.3993673581858</v>
      </c>
      <c r="T1172" s="3">
        <f>+MAX(CEILING(Tabella2026[[#This Row],[preDEF1]],1),1)</f>
        <v>103</v>
      </c>
      <c r="U1172" s="9">
        <f xml:space="preserve"> IF(ROW(Tabella2026[[#This Row],[preDEF2]]) - ROW(Tabella2026[[#Headers],[preDEF2]])&lt;=ABS(SUM(Tabella2026[preDEF2])-N_TESSERE),Tabella2026[[#This Row],[preDEF2]]-1,Tabella2026[[#This Row],[preDEF2]])</f>
        <v>102</v>
      </c>
      <c r="V1172" s="21">
        <f>+Tabella2026[[#This Row],[DEF - n. card]]*(PLAFOND/N_TESSERE)</f>
        <v>51000</v>
      </c>
      <c r="W1172" s="18"/>
    </row>
    <row r="1173" spans="2:23" x14ac:dyDescent="0.25">
      <c r="B1173" s="1" t="s">
        <v>2318</v>
      </c>
      <c r="C1173" s="2">
        <v>82034</v>
      </c>
      <c r="D1173" s="1" t="s">
        <v>2319</v>
      </c>
      <c r="E1173" s="1" t="s">
        <v>21</v>
      </c>
      <c r="F1173" s="1" t="s">
        <v>20</v>
      </c>
      <c r="G1173" s="1" t="s">
        <v>1059</v>
      </c>
      <c r="H1173" s="1" t="s">
        <v>15836</v>
      </c>
      <c r="I1173" s="5">
        <v>10231</v>
      </c>
      <c r="J1173" s="5">
        <v>111795055</v>
      </c>
      <c r="K1173" s="3">
        <f>+Tabella2026[[#This Row],[POP_2024]]/SUM(Tabella2026[POP_2024])</f>
        <v>1.735731038813735E-4</v>
      </c>
      <c r="L1173" s="3">
        <f>+Tabella2026[[#This Row],[INCIDENZA POPOLAZIONE]]*(PLAFOND/2)</f>
        <v>51099.791602848447</v>
      </c>
      <c r="M1173" s="3">
        <f>+IFERROR(Tabella2026[[#This Row],[reddito_2024]]/Tabella2026[[#This Row],[POP_2024]],"")</f>
        <v>10927.089727299384</v>
      </c>
      <c r="N1173" s="3">
        <f>+IF(Tabella2026[[#This Row],[REDDITO COMPLESSIVO PROCAPITE]]&lt;media_aggr_reddito_pc,(media_aggr_reddito_pc-Tabella2026[[#This Row],[REDDITO COMPLESSIVO PROCAPITE]]),0)</f>
        <v>6897.9763353093567</v>
      </c>
      <c r="O1173" s="3">
        <f>+Tabella2026[[#This Row],[DIFFERENZA REDDITO INFERIORE ALLA MEDIA DALLA MEDIA]]*Tabella2026[[#This Row],[POP_2024]]</f>
        <v>70573195.886550024</v>
      </c>
      <c r="P1173" s="3">
        <f>+Tabella2026[[#This Row],[POPOLAZIONE PER DIFFERENZA ]]/SUM(Tabella2026[[POPOLAZIONE PER DIFFERENZA ]])</f>
        <v>6.2611276506977485E-4</v>
      </c>
      <c r="Q1173" s="3">
        <f>+Tabella2026[[#This Row],[INCIDENZA POPOLAZIONE PER DIFFERENZA]]*(PLAFOND-SUM(Tabella2026[CONTRIBUTO SULLA BASE DELLA POPOLAZIONE]))</f>
        <v>184327.12845196866</v>
      </c>
      <c r="R1173" s="3">
        <f>+Tabella2026[[#This Row],[CONTRIBUTO SULLA BASE DELLA POPOLAZIONE]]+Tabella2026[[#This Row],[CONTRIBUTO SULLA BASE DEL REDDITO]]</f>
        <v>235426.92005481711</v>
      </c>
      <c r="S1173" s="3">
        <f>+Tabella2026[[#This Row],[CONTRIBUTO TOTALE]]/(PLAFOND/N_TESSERE)</f>
        <v>470.85384010963423</v>
      </c>
      <c r="T1173" s="3">
        <f>+MAX(CEILING(Tabella2026[[#This Row],[preDEF1]],1),1)</f>
        <v>471</v>
      </c>
      <c r="U1173" s="9">
        <f xml:space="preserve"> IF(ROW(Tabella2026[[#This Row],[preDEF2]]) - ROW(Tabella2026[[#Headers],[preDEF2]])&lt;=ABS(SUM(Tabella2026[preDEF2])-N_TESSERE),Tabella2026[[#This Row],[preDEF2]]-1,Tabella2026[[#This Row],[preDEF2]])</f>
        <v>470</v>
      </c>
      <c r="V1173" s="21">
        <f>+Tabella2026[[#This Row],[DEF - n. card]]*(PLAFOND/N_TESSERE)</f>
        <v>235000</v>
      </c>
      <c r="W1173" s="18"/>
    </row>
    <row r="1174" spans="2:23" x14ac:dyDescent="0.25">
      <c r="B1174" s="1" t="s">
        <v>2316</v>
      </c>
      <c r="C1174" s="2">
        <v>84031</v>
      </c>
      <c r="D1174" s="1" t="s">
        <v>2317</v>
      </c>
      <c r="E1174" s="1" t="s">
        <v>21</v>
      </c>
      <c r="F1174" s="1" t="s">
        <v>261</v>
      </c>
      <c r="G1174" s="1" t="s">
        <v>1059</v>
      </c>
      <c r="H1174" s="1" t="s">
        <v>15836</v>
      </c>
      <c r="I1174" s="5">
        <v>10229</v>
      </c>
      <c r="J1174" s="5">
        <v>93442583</v>
      </c>
      <c r="K1174" s="3">
        <f>+Tabella2026[[#This Row],[POP_2024]]/SUM(Tabella2026[POP_2024])</f>
        <v>1.7353917306251292E-4</v>
      </c>
      <c r="L1174" s="3">
        <f>+Tabella2026[[#This Row],[INCIDENZA POPOLAZIONE]]*(PLAFOND/2)</f>
        <v>51089.802395224004</v>
      </c>
      <c r="M1174" s="3">
        <f>+IFERROR(Tabella2026[[#This Row],[reddito_2024]]/Tabella2026[[#This Row],[POP_2024]],"")</f>
        <v>9135.0653045263462</v>
      </c>
      <c r="N1174" s="3">
        <f>+IF(Tabella2026[[#This Row],[REDDITO COMPLESSIVO PROCAPITE]]&lt;media_aggr_reddito_pc,(media_aggr_reddito_pc-Tabella2026[[#This Row],[REDDITO COMPLESSIVO PROCAPITE]]),0)</f>
        <v>8690.0007580823949</v>
      </c>
      <c r="O1174" s="3">
        <f>+Tabella2026[[#This Row],[DIFFERENZA REDDITO INFERIORE ALLA MEDIA DALLA MEDIA]]*Tabella2026[[#This Row],[POP_2024]]</f>
        <v>88890017.75442481</v>
      </c>
      <c r="P1174" s="3">
        <f>+Tabella2026[[#This Row],[POPOLAZIONE PER DIFFERENZA ]]/SUM(Tabella2026[[POPOLAZIONE PER DIFFERENZA ]])</f>
        <v>7.8861633094798203E-4</v>
      </c>
      <c r="Q1174" s="3">
        <f>+Tabella2026[[#This Row],[INCIDENZA POPOLAZIONE PER DIFFERENZA]]*(PLAFOND-SUM(Tabella2026[CONTRIBUTO SULLA BASE DELLA POPOLAZIONE]))</f>
        <v>232168.05636883865</v>
      </c>
      <c r="R1174" s="3">
        <f>+Tabella2026[[#This Row],[CONTRIBUTO SULLA BASE DELLA POPOLAZIONE]]+Tabella2026[[#This Row],[CONTRIBUTO SULLA BASE DEL REDDITO]]</f>
        <v>283257.85876406264</v>
      </c>
      <c r="S1174" s="3">
        <f>+Tabella2026[[#This Row],[CONTRIBUTO TOTALE]]/(PLAFOND/N_TESSERE)</f>
        <v>566.51571752812526</v>
      </c>
      <c r="T1174" s="3">
        <f>+MAX(CEILING(Tabella2026[[#This Row],[preDEF1]],1),1)</f>
        <v>567</v>
      </c>
      <c r="U1174" s="9">
        <f xml:space="preserve"> IF(ROW(Tabella2026[[#This Row],[preDEF2]]) - ROW(Tabella2026[[#Headers],[preDEF2]])&lt;=ABS(SUM(Tabella2026[preDEF2])-N_TESSERE),Tabella2026[[#This Row],[preDEF2]]-1,Tabella2026[[#This Row],[preDEF2]])</f>
        <v>566</v>
      </c>
      <c r="V1174" s="21">
        <f>+Tabella2026[[#This Row],[DEF - n. card]]*(PLAFOND/N_TESSERE)</f>
        <v>283000</v>
      </c>
      <c r="W1174" s="18"/>
    </row>
    <row r="1175" spans="2:23" x14ac:dyDescent="0.25">
      <c r="B1175" s="1" t="s">
        <v>2384</v>
      </c>
      <c r="C1175" s="2">
        <v>35004</v>
      </c>
      <c r="D1175" s="1" t="s">
        <v>2385</v>
      </c>
      <c r="E1175" s="1" t="s">
        <v>27</v>
      </c>
      <c r="F1175" s="1" t="s">
        <v>64</v>
      </c>
      <c r="G1175" s="1" t="s">
        <v>1059</v>
      </c>
      <c r="H1175" s="1" t="s">
        <v>15835</v>
      </c>
      <c r="I1175" s="5">
        <v>10219</v>
      </c>
      <c r="J1175" s="5">
        <v>212903806</v>
      </c>
      <c r="K1175" s="3">
        <f>+Tabella2026[[#This Row],[POP_2024]]/SUM(Tabella2026[POP_2024])</f>
        <v>1.7336951896820994E-4</v>
      </c>
      <c r="L1175" s="3">
        <f>+Tabella2026[[#This Row],[INCIDENZA POPOLAZIONE]]*(PLAFOND/2)</f>
        <v>51039.85635710178</v>
      </c>
      <c r="M1175" s="3">
        <f>+IFERROR(Tabella2026[[#This Row],[reddito_2024]]/Tabella2026[[#This Row],[POP_2024]],"")</f>
        <v>20834.11351404247</v>
      </c>
      <c r="N1175" s="3">
        <f>+IF(Tabella2026[[#This Row],[REDDITO COMPLESSIVO PROCAPITE]]&lt;media_aggr_reddito_pc,(media_aggr_reddito_pc-Tabella2026[[#This Row],[REDDITO COMPLESSIVO PROCAPITE]]),0)</f>
        <v>0</v>
      </c>
      <c r="O1175" s="3">
        <f>+Tabella2026[[#This Row],[DIFFERENZA REDDITO INFERIORE ALLA MEDIA DALLA MEDIA]]*Tabella2026[[#This Row],[POP_2024]]</f>
        <v>0</v>
      </c>
      <c r="P1175" s="3">
        <f>+Tabella2026[[#This Row],[POPOLAZIONE PER DIFFERENZA ]]/SUM(Tabella2026[[POPOLAZIONE PER DIFFERENZA ]])</f>
        <v>0</v>
      </c>
      <c r="Q1175" s="3">
        <f>+Tabella2026[[#This Row],[INCIDENZA POPOLAZIONE PER DIFFERENZA]]*(PLAFOND-SUM(Tabella2026[CONTRIBUTO SULLA BASE DELLA POPOLAZIONE]))</f>
        <v>0</v>
      </c>
      <c r="R1175" s="3">
        <f>+Tabella2026[[#This Row],[CONTRIBUTO SULLA BASE DELLA POPOLAZIONE]]+Tabella2026[[#This Row],[CONTRIBUTO SULLA BASE DEL REDDITO]]</f>
        <v>51039.85635710178</v>
      </c>
      <c r="S1175" s="3">
        <f>+Tabella2026[[#This Row],[CONTRIBUTO TOTALE]]/(PLAFOND/N_TESSERE)</f>
        <v>102.07971271420357</v>
      </c>
      <c r="T1175" s="3">
        <f>+MAX(CEILING(Tabella2026[[#This Row],[preDEF1]],1),1)</f>
        <v>103</v>
      </c>
      <c r="U1175" s="9">
        <f xml:space="preserve"> IF(ROW(Tabella2026[[#This Row],[preDEF2]]) - ROW(Tabella2026[[#Headers],[preDEF2]])&lt;=ABS(SUM(Tabella2026[preDEF2])-N_TESSERE),Tabella2026[[#This Row],[preDEF2]]-1,Tabella2026[[#This Row],[preDEF2]])</f>
        <v>102</v>
      </c>
      <c r="V1175" s="21">
        <f>+Tabella2026[[#This Row],[DEF - n. card]]*(PLAFOND/N_TESSERE)</f>
        <v>51000</v>
      </c>
      <c r="W1175" s="18"/>
    </row>
    <row r="1176" spans="2:23" x14ac:dyDescent="0.25">
      <c r="B1176" s="1" t="s">
        <v>2400</v>
      </c>
      <c r="C1176" s="2">
        <v>8008</v>
      </c>
      <c r="D1176" s="1" t="s">
        <v>2401</v>
      </c>
      <c r="E1176" s="1" t="s">
        <v>24</v>
      </c>
      <c r="F1176" s="1" t="s">
        <v>286</v>
      </c>
      <c r="G1176" s="1" t="s">
        <v>1059</v>
      </c>
      <c r="H1176" s="1" t="s">
        <v>15835</v>
      </c>
      <c r="I1176" s="5">
        <v>10218</v>
      </c>
      <c r="J1176" s="5">
        <v>165195030</v>
      </c>
      <c r="K1176" s="3">
        <f>+Tabella2026[[#This Row],[POP_2024]]/SUM(Tabella2026[POP_2024])</f>
        <v>1.7335255355877964E-4</v>
      </c>
      <c r="L1176" s="3">
        <f>+Tabella2026[[#This Row],[INCIDENZA POPOLAZIONE]]*(PLAFOND/2)</f>
        <v>51034.861753289559</v>
      </c>
      <c r="M1176" s="3">
        <f>+IFERROR(Tabella2026[[#This Row],[reddito_2024]]/Tabella2026[[#This Row],[POP_2024]],"")</f>
        <v>16167.061068702291</v>
      </c>
      <c r="N1176" s="3">
        <f>+IF(Tabella2026[[#This Row],[REDDITO COMPLESSIVO PROCAPITE]]&lt;media_aggr_reddito_pc,(media_aggr_reddito_pc-Tabella2026[[#This Row],[REDDITO COMPLESSIVO PROCAPITE]]),0)</f>
        <v>1658.0049939064502</v>
      </c>
      <c r="O1176" s="3">
        <f>+Tabella2026[[#This Row],[DIFFERENZA REDDITO INFERIORE ALLA MEDIA DALLA MEDIA]]*Tabella2026[[#This Row],[POP_2024]]</f>
        <v>16941495.027736109</v>
      </c>
      <c r="P1176" s="3">
        <f>+Tabella2026[[#This Row],[POPOLAZIONE PER DIFFERENZA ]]/SUM(Tabella2026[[POPOLAZIONE PER DIFFERENZA ]])</f>
        <v>1.5030191226260244E-4</v>
      </c>
      <c r="Q1176" s="3">
        <f>+Tabella2026[[#This Row],[INCIDENZA POPOLAZIONE PER DIFFERENZA]]*(PLAFOND-SUM(Tabella2026[CONTRIBUTO SULLA BASE DELLA POPOLAZIONE]))</f>
        <v>44248.770243676139</v>
      </c>
      <c r="R1176" s="3">
        <f>+Tabella2026[[#This Row],[CONTRIBUTO SULLA BASE DELLA POPOLAZIONE]]+Tabella2026[[#This Row],[CONTRIBUTO SULLA BASE DEL REDDITO]]</f>
        <v>95283.631996965705</v>
      </c>
      <c r="S1176" s="3">
        <f>+Tabella2026[[#This Row],[CONTRIBUTO TOTALE]]/(PLAFOND/N_TESSERE)</f>
        <v>190.56726399393142</v>
      </c>
      <c r="T1176" s="3">
        <f>+MAX(CEILING(Tabella2026[[#This Row],[preDEF1]],1),1)</f>
        <v>191</v>
      </c>
      <c r="U1176" s="9">
        <f xml:space="preserve"> IF(ROW(Tabella2026[[#This Row],[preDEF2]]) - ROW(Tabella2026[[#Headers],[preDEF2]])&lt;=ABS(SUM(Tabella2026[preDEF2])-N_TESSERE),Tabella2026[[#This Row],[preDEF2]]-1,Tabella2026[[#This Row],[preDEF2]])</f>
        <v>190</v>
      </c>
      <c r="V1176" s="21">
        <f>+Tabella2026[[#This Row],[DEF - n. card]]*(PLAFOND/N_TESSERE)</f>
        <v>95000</v>
      </c>
      <c r="W1176" s="18"/>
    </row>
    <row r="1177" spans="2:23" x14ac:dyDescent="0.25">
      <c r="B1177" s="1" t="s">
        <v>2352</v>
      </c>
      <c r="C1177" s="2">
        <v>65122</v>
      </c>
      <c r="D1177" s="1" t="s">
        <v>2353</v>
      </c>
      <c r="E1177" s="1" t="s">
        <v>15</v>
      </c>
      <c r="F1177" s="1" t="s">
        <v>82</v>
      </c>
      <c r="G1177" s="1" t="s">
        <v>1059</v>
      </c>
      <c r="H1177" s="1" t="s">
        <v>15836</v>
      </c>
      <c r="I1177" s="5">
        <v>10203</v>
      </c>
      <c r="J1177" s="5">
        <v>100515332</v>
      </c>
      <c r="K1177" s="3">
        <f>+Tabella2026[[#This Row],[POP_2024]]/SUM(Tabella2026[POP_2024])</f>
        <v>1.7309807241732518E-4</v>
      </c>
      <c r="L1177" s="3">
        <f>+Tabella2026[[#This Row],[INCIDENZA POPOLAZIONE]]*(PLAFOND/2)</f>
        <v>50959.94269610622</v>
      </c>
      <c r="M1177" s="3">
        <f>+IFERROR(Tabella2026[[#This Row],[reddito_2024]]/Tabella2026[[#This Row],[POP_2024]],"")</f>
        <v>9851.5467999607954</v>
      </c>
      <c r="N1177" s="3">
        <f>+IF(Tabella2026[[#This Row],[REDDITO COMPLESSIVO PROCAPITE]]&lt;media_aggr_reddito_pc,(media_aggr_reddito_pc-Tabella2026[[#This Row],[REDDITO COMPLESSIVO PROCAPITE]]),0)</f>
        <v>7973.5192626479457</v>
      </c>
      <c r="O1177" s="3">
        <f>+Tabella2026[[#This Row],[DIFFERENZA REDDITO INFERIORE ALLA MEDIA DALLA MEDIA]]*Tabella2026[[#This Row],[POP_2024]]</f>
        <v>81353817.036796987</v>
      </c>
      <c r="P1177" s="3">
        <f>+Tabella2026[[#This Row],[POPOLAZIONE PER DIFFERENZA ]]/SUM(Tabella2026[[POPOLAZIONE PER DIFFERENZA ]])</f>
        <v>7.2175650675892274E-4</v>
      </c>
      <c r="Q1177" s="3">
        <f>+Tabella2026[[#This Row],[INCIDENZA POPOLAZIONE PER DIFFERENZA]]*(PLAFOND-SUM(Tabella2026[CONTRIBUTO SULLA BASE DELLA POPOLAZIONE]))</f>
        <v>212484.57427244764</v>
      </c>
      <c r="R1177" s="3">
        <f>+Tabella2026[[#This Row],[CONTRIBUTO SULLA BASE DELLA POPOLAZIONE]]+Tabella2026[[#This Row],[CONTRIBUTO SULLA BASE DEL REDDITO]]</f>
        <v>263444.51696855389</v>
      </c>
      <c r="S1177" s="3">
        <f>+Tabella2026[[#This Row],[CONTRIBUTO TOTALE]]/(PLAFOND/N_TESSERE)</f>
        <v>526.8890339371078</v>
      </c>
      <c r="T1177" s="3">
        <f>+MAX(CEILING(Tabella2026[[#This Row],[preDEF1]],1),1)</f>
        <v>527</v>
      </c>
      <c r="U1177" s="9">
        <f xml:space="preserve"> IF(ROW(Tabella2026[[#This Row],[preDEF2]]) - ROW(Tabella2026[[#Headers],[preDEF2]])&lt;=ABS(SUM(Tabella2026[preDEF2])-N_TESSERE),Tabella2026[[#This Row],[preDEF2]]-1,Tabella2026[[#This Row],[preDEF2]])</f>
        <v>526</v>
      </c>
      <c r="V1177" s="21">
        <f>+Tabella2026[[#This Row],[DEF - n. card]]*(PLAFOND/N_TESSERE)</f>
        <v>263000</v>
      </c>
      <c r="W1177" s="18"/>
    </row>
    <row r="1178" spans="2:23" x14ac:dyDescent="0.25">
      <c r="B1178" s="1" t="s">
        <v>2388</v>
      </c>
      <c r="C1178" s="2">
        <v>1197</v>
      </c>
      <c r="D1178" s="1" t="s">
        <v>2389</v>
      </c>
      <c r="E1178" s="1" t="s">
        <v>18</v>
      </c>
      <c r="F1178" s="1" t="s">
        <v>17</v>
      </c>
      <c r="G1178" s="1" t="s">
        <v>1059</v>
      </c>
      <c r="H1178" s="1" t="s">
        <v>15835</v>
      </c>
      <c r="I1178" s="5">
        <v>10197</v>
      </c>
      <c r="J1178" s="5">
        <v>194674767</v>
      </c>
      <c r="K1178" s="3">
        <f>+Tabella2026[[#This Row],[POP_2024]]/SUM(Tabella2026[POP_2024])</f>
        <v>1.7299627996074341E-4</v>
      </c>
      <c r="L1178" s="3">
        <f>+Tabella2026[[#This Row],[INCIDENZA POPOLAZIONE]]*(PLAFOND/2)</f>
        <v>50929.97507323289</v>
      </c>
      <c r="M1178" s="3">
        <f>+IFERROR(Tabella2026[[#This Row],[reddito_2024]]/Tabella2026[[#This Row],[POP_2024]],"")</f>
        <v>19091.376581347457</v>
      </c>
      <c r="N1178" s="3">
        <f>+IF(Tabella2026[[#This Row],[REDDITO COMPLESSIVO PROCAPITE]]&lt;media_aggr_reddito_pc,(media_aggr_reddito_pc-Tabella2026[[#This Row],[REDDITO COMPLESSIVO PROCAPITE]]),0)</f>
        <v>0</v>
      </c>
      <c r="O1178" s="3">
        <f>+Tabella2026[[#This Row],[DIFFERENZA REDDITO INFERIORE ALLA MEDIA DALLA MEDIA]]*Tabella2026[[#This Row],[POP_2024]]</f>
        <v>0</v>
      </c>
      <c r="P1178" s="3">
        <f>+Tabella2026[[#This Row],[POPOLAZIONE PER DIFFERENZA ]]/SUM(Tabella2026[[POPOLAZIONE PER DIFFERENZA ]])</f>
        <v>0</v>
      </c>
      <c r="Q1178" s="3">
        <f>+Tabella2026[[#This Row],[INCIDENZA POPOLAZIONE PER DIFFERENZA]]*(PLAFOND-SUM(Tabella2026[CONTRIBUTO SULLA BASE DELLA POPOLAZIONE]))</f>
        <v>0</v>
      </c>
      <c r="R1178" s="3">
        <f>+Tabella2026[[#This Row],[CONTRIBUTO SULLA BASE DELLA POPOLAZIONE]]+Tabella2026[[#This Row],[CONTRIBUTO SULLA BASE DEL REDDITO]]</f>
        <v>50929.97507323289</v>
      </c>
      <c r="S1178" s="3">
        <f>+Tabella2026[[#This Row],[CONTRIBUTO TOTALE]]/(PLAFOND/N_TESSERE)</f>
        <v>101.85995014646578</v>
      </c>
      <c r="T1178" s="3">
        <f>+MAX(CEILING(Tabella2026[[#This Row],[preDEF1]],1),1)</f>
        <v>102</v>
      </c>
      <c r="U1178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1178" s="21">
        <f>+Tabella2026[[#This Row],[DEF - n. card]]*(PLAFOND/N_TESSERE)</f>
        <v>50500</v>
      </c>
      <c r="W1178" s="18"/>
    </row>
    <row r="1179" spans="2:23" x14ac:dyDescent="0.25">
      <c r="B1179" s="1" t="s">
        <v>2408</v>
      </c>
      <c r="C1179" s="2">
        <v>60035</v>
      </c>
      <c r="D1179" s="1" t="s">
        <v>2409</v>
      </c>
      <c r="E1179" s="1" t="s">
        <v>8</v>
      </c>
      <c r="F1179" s="1" t="s">
        <v>397</v>
      </c>
      <c r="G1179" s="1" t="s">
        <v>1059</v>
      </c>
      <c r="H1179" s="1" t="s">
        <v>15834</v>
      </c>
      <c r="I1179" s="5">
        <v>10195</v>
      </c>
      <c r="J1179" s="5">
        <v>143666627</v>
      </c>
      <c r="K1179" s="3">
        <f>+Tabella2026[[#This Row],[POP_2024]]/SUM(Tabella2026[POP_2024])</f>
        <v>1.7296234914188281E-4</v>
      </c>
      <c r="L1179" s="3">
        <f>+Tabella2026[[#This Row],[INCIDENZA POPOLAZIONE]]*(PLAFOND/2)</f>
        <v>50919.98586560844</v>
      </c>
      <c r="M1179" s="3">
        <f>+IFERROR(Tabella2026[[#This Row],[reddito_2024]]/Tabella2026[[#This Row],[POP_2024]],"")</f>
        <v>14091.871211378126</v>
      </c>
      <c r="N1179" s="3">
        <f>+IF(Tabella2026[[#This Row],[REDDITO COMPLESSIVO PROCAPITE]]&lt;media_aggr_reddito_pc,(media_aggr_reddito_pc-Tabella2026[[#This Row],[REDDITO COMPLESSIVO PROCAPITE]]),0)</f>
        <v>3733.1948512306153</v>
      </c>
      <c r="O1179" s="3">
        <f>+Tabella2026[[#This Row],[DIFFERENZA REDDITO INFERIORE ALLA MEDIA DALLA MEDIA]]*Tabella2026[[#This Row],[POP_2024]]</f>
        <v>38059921.508296125</v>
      </c>
      <c r="P1179" s="3">
        <f>+Tabella2026[[#This Row],[POPOLAZIONE PER DIFFERENZA ]]/SUM(Tabella2026[[POPOLAZIONE PER DIFFERENZA ]])</f>
        <v>3.3766081292684399E-4</v>
      </c>
      <c r="Q1179" s="3">
        <f>+Tabella2026[[#This Row],[INCIDENZA POPOLAZIONE PER DIFFERENZA]]*(PLAFOND-SUM(Tabella2026[CONTRIBUTO SULLA BASE DELLA POPOLAZIONE]))</f>
        <v>99407.090080053575</v>
      </c>
      <c r="R1179" s="3">
        <f>+Tabella2026[[#This Row],[CONTRIBUTO SULLA BASE DELLA POPOLAZIONE]]+Tabella2026[[#This Row],[CONTRIBUTO SULLA BASE DEL REDDITO]]</f>
        <v>150327.07594566201</v>
      </c>
      <c r="S1179" s="3">
        <f>+Tabella2026[[#This Row],[CONTRIBUTO TOTALE]]/(PLAFOND/N_TESSERE)</f>
        <v>300.65415189132403</v>
      </c>
      <c r="T1179" s="3">
        <f>+MAX(CEILING(Tabella2026[[#This Row],[preDEF1]],1),1)</f>
        <v>301</v>
      </c>
      <c r="U1179" s="9">
        <f xml:space="preserve"> IF(ROW(Tabella2026[[#This Row],[preDEF2]]) - ROW(Tabella2026[[#Headers],[preDEF2]])&lt;=ABS(SUM(Tabella2026[preDEF2])-N_TESSERE),Tabella2026[[#This Row],[preDEF2]]-1,Tabella2026[[#This Row],[preDEF2]])</f>
        <v>300</v>
      </c>
      <c r="V1179" s="21">
        <f>+Tabella2026[[#This Row],[DEF - n. card]]*(PLAFOND/N_TESSERE)</f>
        <v>150000</v>
      </c>
      <c r="W1179" s="18"/>
    </row>
    <row r="1180" spans="2:23" x14ac:dyDescent="0.25">
      <c r="B1180" s="1" t="s">
        <v>2382</v>
      </c>
      <c r="C1180" s="2">
        <v>11002</v>
      </c>
      <c r="D1180" s="1" t="s">
        <v>2383</v>
      </c>
      <c r="E1180" s="1" t="s">
        <v>24</v>
      </c>
      <c r="F1180" s="1" t="s">
        <v>136</v>
      </c>
      <c r="G1180" s="1" t="s">
        <v>1059</v>
      </c>
      <c r="H1180" s="1" t="s">
        <v>15835</v>
      </c>
      <c r="I1180" s="5">
        <v>10175</v>
      </c>
      <c r="J1180" s="5">
        <v>185763259</v>
      </c>
      <c r="K1180" s="3">
        <f>+Tabella2026[[#This Row],[POP_2024]]/SUM(Tabella2026[POP_2024])</f>
        <v>1.7262304095327685E-4</v>
      </c>
      <c r="L1180" s="3">
        <f>+Tabella2026[[#This Row],[INCIDENZA POPOLAZIONE]]*(PLAFOND/2)</f>
        <v>50820.093789363993</v>
      </c>
      <c r="M1180" s="3">
        <f>+IFERROR(Tabella2026[[#This Row],[reddito_2024]]/Tabella2026[[#This Row],[POP_2024]],"")</f>
        <v>18256.831351351353</v>
      </c>
      <c r="N1180" s="3">
        <f>+IF(Tabella2026[[#This Row],[REDDITO COMPLESSIVO PROCAPITE]]&lt;media_aggr_reddito_pc,(media_aggr_reddito_pc-Tabella2026[[#This Row],[REDDITO COMPLESSIVO PROCAPITE]]),0)</f>
        <v>0</v>
      </c>
      <c r="O1180" s="3">
        <f>+Tabella2026[[#This Row],[DIFFERENZA REDDITO INFERIORE ALLA MEDIA DALLA MEDIA]]*Tabella2026[[#This Row],[POP_2024]]</f>
        <v>0</v>
      </c>
      <c r="P1180" s="3">
        <f>+Tabella2026[[#This Row],[POPOLAZIONE PER DIFFERENZA ]]/SUM(Tabella2026[[POPOLAZIONE PER DIFFERENZA ]])</f>
        <v>0</v>
      </c>
      <c r="Q1180" s="3">
        <f>+Tabella2026[[#This Row],[INCIDENZA POPOLAZIONE PER DIFFERENZA]]*(PLAFOND-SUM(Tabella2026[CONTRIBUTO SULLA BASE DELLA POPOLAZIONE]))</f>
        <v>0</v>
      </c>
      <c r="R1180" s="3">
        <f>+Tabella2026[[#This Row],[CONTRIBUTO SULLA BASE DELLA POPOLAZIONE]]+Tabella2026[[#This Row],[CONTRIBUTO SULLA BASE DEL REDDITO]]</f>
        <v>50820.093789363993</v>
      </c>
      <c r="S1180" s="3">
        <f>+Tabella2026[[#This Row],[CONTRIBUTO TOTALE]]/(PLAFOND/N_TESSERE)</f>
        <v>101.64018757872799</v>
      </c>
      <c r="T1180" s="3">
        <f>+MAX(CEILING(Tabella2026[[#This Row],[preDEF1]],1),1)</f>
        <v>102</v>
      </c>
      <c r="U1180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1180" s="21">
        <f>+Tabella2026[[#This Row],[DEF - n. card]]*(PLAFOND/N_TESSERE)</f>
        <v>50500</v>
      </c>
      <c r="W1180" s="18"/>
    </row>
    <row r="1181" spans="2:23" x14ac:dyDescent="0.25">
      <c r="B1181" s="1" t="s">
        <v>2404</v>
      </c>
      <c r="C1181" s="2">
        <v>4034</v>
      </c>
      <c r="D1181" s="1" t="s">
        <v>2405</v>
      </c>
      <c r="E1181" s="1" t="s">
        <v>18</v>
      </c>
      <c r="F1181" s="1" t="s">
        <v>263</v>
      </c>
      <c r="G1181" s="1" t="s">
        <v>1059</v>
      </c>
      <c r="H1181" s="1" t="s">
        <v>15835</v>
      </c>
      <c r="I1181" s="5">
        <v>10175</v>
      </c>
      <c r="J1181" s="5">
        <v>196824133</v>
      </c>
      <c r="K1181" s="3">
        <f>+Tabella2026[[#This Row],[POP_2024]]/SUM(Tabella2026[POP_2024])</f>
        <v>1.7262304095327685E-4</v>
      </c>
      <c r="L1181" s="3">
        <f>+Tabella2026[[#This Row],[INCIDENZA POPOLAZIONE]]*(PLAFOND/2)</f>
        <v>50820.093789363993</v>
      </c>
      <c r="M1181" s="3">
        <f>+IFERROR(Tabella2026[[#This Row],[reddito_2024]]/Tabella2026[[#This Row],[POP_2024]],"")</f>
        <v>19343.895135135135</v>
      </c>
      <c r="N1181" s="3">
        <f>+IF(Tabella2026[[#This Row],[REDDITO COMPLESSIVO PROCAPITE]]&lt;media_aggr_reddito_pc,(media_aggr_reddito_pc-Tabella2026[[#This Row],[REDDITO COMPLESSIVO PROCAPITE]]),0)</f>
        <v>0</v>
      </c>
      <c r="O1181" s="3">
        <f>+Tabella2026[[#This Row],[DIFFERENZA REDDITO INFERIORE ALLA MEDIA DALLA MEDIA]]*Tabella2026[[#This Row],[POP_2024]]</f>
        <v>0</v>
      </c>
      <c r="P1181" s="3">
        <f>+Tabella2026[[#This Row],[POPOLAZIONE PER DIFFERENZA ]]/SUM(Tabella2026[[POPOLAZIONE PER DIFFERENZA ]])</f>
        <v>0</v>
      </c>
      <c r="Q1181" s="3">
        <f>+Tabella2026[[#This Row],[INCIDENZA POPOLAZIONE PER DIFFERENZA]]*(PLAFOND-SUM(Tabella2026[CONTRIBUTO SULLA BASE DELLA POPOLAZIONE]))</f>
        <v>0</v>
      </c>
      <c r="R1181" s="3">
        <f>+Tabella2026[[#This Row],[CONTRIBUTO SULLA BASE DELLA POPOLAZIONE]]+Tabella2026[[#This Row],[CONTRIBUTO SULLA BASE DEL REDDITO]]</f>
        <v>50820.093789363993</v>
      </c>
      <c r="S1181" s="3">
        <f>+Tabella2026[[#This Row],[CONTRIBUTO TOTALE]]/(PLAFOND/N_TESSERE)</f>
        <v>101.64018757872799</v>
      </c>
      <c r="T1181" s="3">
        <f>+MAX(CEILING(Tabella2026[[#This Row],[preDEF1]],1),1)</f>
        <v>102</v>
      </c>
      <c r="U1181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1181" s="21">
        <f>+Tabella2026[[#This Row],[DEF - n. card]]*(PLAFOND/N_TESSERE)</f>
        <v>50500</v>
      </c>
      <c r="W1181" s="18"/>
    </row>
    <row r="1182" spans="2:23" x14ac:dyDescent="0.25">
      <c r="B1182" s="1" t="s">
        <v>2344</v>
      </c>
      <c r="C1182" s="2">
        <v>66032</v>
      </c>
      <c r="D1182" s="1" t="s">
        <v>2345</v>
      </c>
      <c r="E1182" s="1" t="s">
        <v>96</v>
      </c>
      <c r="F1182" s="1" t="s">
        <v>201</v>
      </c>
      <c r="G1182" s="1" t="s">
        <v>1059</v>
      </c>
      <c r="H1182" s="1" t="s">
        <v>15836</v>
      </c>
      <c r="I1182" s="5">
        <v>10166</v>
      </c>
      <c r="J1182" s="5">
        <v>132668740</v>
      </c>
      <c r="K1182" s="3">
        <f>+Tabella2026[[#This Row],[POP_2024]]/SUM(Tabella2026[POP_2024])</f>
        <v>1.7247035226840418E-4</v>
      </c>
      <c r="L1182" s="3">
        <f>+Tabella2026[[#This Row],[INCIDENZA POPOLAZIONE]]*(PLAFOND/2)</f>
        <v>50775.142355053991</v>
      </c>
      <c r="M1182" s="3">
        <f>+IFERROR(Tabella2026[[#This Row],[reddito_2024]]/Tabella2026[[#This Row],[POP_2024]],"")</f>
        <v>13050.240015738736</v>
      </c>
      <c r="N1182" s="3">
        <f>+IF(Tabella2026[[#This Row],[REDDITO COMPLESSIVO PROCAPITE]]&lt;media_aggr_reddito_pc,(media_aggr_reddito_pc-Tabella2026[[#This Row],[REDDITO COMPLESSIVO PROCAPITE]]),0)</f>
        <v>4774.8260468700046</v>
      </c>
      <c r="O1182" s="3">
        <f>+Tabella2026[[#This Row],[DIFFERENZA REDDITO INFERIORE ALLA MEDIA DALLA MEDIA]]*Tabella2026[[#This Row],[POP_2024]]</f>
        <v>48540881.592480466</v>
      </c>
      <c r="P1182" s="3">
        <f>+Tabella2026[[#This Row],[POPOLAZIONE PER DIFFERENZA ]]/SUM(Tabella2026[[POPOLAZIONE PER DIFFERENZA ]])</f>
        <v>4.306460152612227E-4</v>
      </c>
      <c r="Q1182" s="3">
        <f>+Tabella2026[[#This Row],[INCIDENZA POPOLAZIONE PER DIFFERENZA]]*(PLAFOND-SUM(Tabella2026[CONTRIBUTO SULLA BASE DELLA POPOLAZIONE]))</f>
        <v>126781.86390839303</v>
      </c>
      <c r="R1182" s="3">
        <f>+Tabella2026[[#This Row],[CONTRIBUTO SULLA BASE DELLA POPOLAZIONE]]+Tabella2026[[#This Row],[CONTRIBUTO SULLA BASE DEL REDDITO]]</f>
        <v>177557.00626344702</v>
      </c>
      <c r="S1182" s="3">
        <f>+Tabella2026[[#This Row],[CONTRIBUTO TOTALE]]/(PLAFOND/N_TESSERE)</f>
        <v>355.11401252689404</v>
      </c>
      <c r="T1182" s="3">
        <f>+MAX(CEILING(Tabella2026[[#This Row],[preDEF1]],1),1)</f>
        <v>356</v>
      </c>
      <c r="U1182" s="9">
        <f xml:space="preserve"> IF(ROW(Tabella2026[[#This Row],[preDEF2]]) - ROW(Tabella2026[[#Headers],[preDEF2]])&lt;=ABS(SUM(Tabella2026[preDEF2])-N_TESSERE),Tabella2026[[#This Row],[preDEF2]]-1,Tabella2026[[#This Row],[preDEF2]])</f>
        <v>355</v>
      </c>
      <c r="V1182" s="21">
        <f>+Tabella2026[[#This Row],[DEF - n. card]]*(PLAFOND/N_TESSERE)</f>
        <v>177500</v>
      </c>
      <c r="W1182" s="18"/>
    </row>
    <row r="1183" spans="2:23" x14ac:dyDescent="0.25">
      <c r="B1183" s="1" t="s">
        <v>2507</v>
      </c>
      <c r="C1183" s="2">
        <v>16222</v>
      </c>
      <c r="D1183" s="1" t="s">
        <v>2508</v>
      </c>
      <c r="E1183" s="1" t="s">
        <v>12</v>
      </c>
      <c r="F1183" s="1" t="s">
        <v>93</v>
      </c>
      <c r="G1183" s="1" t="s">
        <v>1059</v>
      </c>
      <c r="H1183" s="1" t="s">
        <v>15835</v>
      </c>
      <c r="I1183" s="5">
        <v>10163</v>
      </c>
      <c r="J1183" s="5">
        <v>193856695</v>
      </c>
      <c r="K1183" s="3">
        <f>+Tabella2026[[#This Row],[POP_2024]]/SUM(Tabella2026[POP_2024])</f>
        <v>1.724194560401133E-4</v>
      </c>
      <c r="L1183" s="3">
        <f>+Tabella2026[[#This Row],[INCIDENZA POPOLAZIONE]]*(PLAFOND/2)</f>
        <v>50760.158543617326</v>
      </c>
      <c r="M1183" s="3">
        <f>+IFERROR(Tabella2026[[#This Row],[reddito_2024]]/Tabella2026[[#This Row],[POP_2024]],"")</f>
        <v>19074.751057758534</v>
      </c>
      <c r="N1183" s="3">
        <f>+IF(Tabella2026[[#This Row],[REDDITO COMPLESSIVO PROCAPITE]]&lt;media_aggr_reddito_pc,(media_aggr_reddito_pc-Tabella2026[[#This Row],[REDDITO COMPLESSIVO PROCAPITE]]),0)</f>
        <v>0</v>
      </c>
      <c r="O1183" s="3">
        <f>+Tabella2026[[#This Row],[DIFFERENZA REDDITO INFERIORE ALLA MEDIA DALLA MEDIA]]*Tabella2026[[#This Row],[POP_2024]]</f>
        <v>0</v>
      </c>
      <c r="P1183" s="3">
        <f>+Tabella2026[[#This Row],[POPOLAZIONE PER DIFFERENZA ]]/SUM(Tabella2026[[POPOLAZIONE PER DIFFERENZA ]])</f>
        <v>0</v>
      </c>
      <c r="Q1183" s="3">
        <f>+Tabella2026[[#This Row],[INCIDENZA POPOLAZIONE PER DIFFERENZA]]*(PLAFOND-SUM(Tabella2026[CONTRIBUTO SULLA BASE DELLA POPOLAZIONE]))</f>
        <v>0</v>
      </c>
      <c r="R1183" s="3">
        <f>+Tabella2026[[#This Row],[CONTRIBUTO SULLA BASE DELLA POPOLAZIONE]]+Tabella2026[[#This Row],[CONTRIBUTO SULLA BASE DEL REDDITO]]</f>
        <v>50760.158543617326</v>
      </c>
      <c r="S1183" s="3">
        <f>+Tabella2026[[#This Row],[CONTRIBUTO TOTALE]]/(PLAFOND/N_TESSERE)</f>
        <v>101.52031708723466</v>
      </c>
      <c r="T1183" s="3">
        <f>+MAX(CEILING(Tabella2026[[#This Row],[preDEF1]],1),1)</f>
        <v>102</v>
      </c>
      <c r="U1183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1183" s="21">
        <f>+Tabella2026[[#This Row],[DEF - n. card]]*(PLAFOND/N_TESSERE)</f>
        <v>50500</v>
      </c>
      <c r="W1183" s="18"/>
    </row>
    <row r="1184" spans="2:23" x14ac:dyDescent="0.25">
      <c r="B1184" s="1" t="s">
        <v>2414</v>
      </c>
      <c r="C1184" s="2">
        <v>5080</v>
      </c>
      <c r="D1184" s="1" t="s">
        <v>2415</v>
      </c>
      <c r="E1184" s="1" t="s">
        <v>18</v>
      </c>
      <c r="F1184" s="1" t="s">
        <v>182</v>
      </c>
      <c r="G1184" s="1" t="s">
        <v>1059</v>
      </c>
      <c r="H1184" s="1" t="s">
        <v>15835</v>
      </c>
      <c r="I1184" s="5">
        <v>10142</v>
      </c>
      <c r="J1184" s="5">
        <v>190856904</v>
      </c>
      <c r="K1184" s="3">
        <f>+Tabella2026[[#This Row],[POP_2024]]/SUM(Tabella2026[POP_2024])</f>
        <v>1.7206318244207704E-4</v>
      </c>
      <c r="L1184" s="3">
        <f>+Tabella2026[[#This Row],[INCIDENZA POPOLAZIONE]]*(PLAFOND/2)</f>
        <v>50655.271863560651</v>
      </c>
      <c r="M1184" s="3">
        <f>+IFERROR(Tabella2026[[#This Row],[reddito_2024]]/Tabella2026[[#This Row],[POP_2024]],"")</f>
        <v>18818.468152238216</v>
      </c>
      <c r="N1184" s="3">
        <f>+IF(Tabella2026[[#This Row],[REDDITO COMPLESSIVO PROCAPITE]]&lt;media_aggr_reddito_pc,(media_aggr_reddito_pc-Tabella2026[[#This Row],[REDDITO COMPLESSIVO PROCAPITE]]),0)</f>
        <v>0</v>
      </c>
      <c r="O1184" s="3">
        <f>+Tabella2026[[#This Row],[DIFFERENZA REDDITO INFERIORE ALLA MEDIA DALLA MEDIA]]*Tabella2026[[#This Row],[POP_2024]]</f>
        <v>0</v>
      </c>
      <c r="P1184" s="3">
        <f>+Tabella2026[[#This Row],[POPOLAZIONE PER DIFFERENZA ]]/SUM(Tabella2026[[POPOLAZIONE PER DIFFERENZA ]])</f>
        <v>0</v>
      </c>
      <c r="Q1184" s="3">
        <f>+Tabella2026[[#This Row],[INCIDENZA POPOLAZIONE PER DIFFERENZA]]*(PLAFOND-SUM(Tabella2026[CONTRIBUTO SULLA BASE DELLA POPOLAZIONE]))</f>
        <v>0</v>
      </c>
      <c r="R1184" s="3">
        <f>+Tabella2026[[#This Row],[CONTRIBUTO SULLA BASE DELLA POPOLAZIONE]]+Tabella2026[[#This Row],[CONTRIBUTO SULLA BASE DEL REDDITO]]</f>
        <v>50655.271863560651</v>
      </c>
      <c r="S1184" s="3">
        <f>+Tabella2026[[#This Row],[CONTRIBUTO TOTALE]]/(PLAFOND/N_TESSERE)</f>
        <v>101.3105437271213</v>
      </c>
      <c r="T1184" s="3">
        <f>+MAX(CEILING(Tabella2026[[#This Row],[preDEF1]],1),1)</f>
        <v>102</v>
      </c>
      <c r="U1184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1184" s="21">
        <f>+Tabella2026[[#This Row],[DEF - n. card]]*(PLAFOND/N_TESSERE)</f>
        <v>50500</v>
      </c>
      <c r="W1184" s="18"/>
    </row>
    <row r="1185" spans="2:23" x14ac:dyDescent="0.25">
      <c r="B1185" s="1" t="s">
        <v>2392</v>
      </c>
      <c r="C1185" s="2">
        <v>25053</v>
      </c>
      <c r="D1185" s="1" t="s">
        <v>2393</v>
      </c>
      <c r="E1185" s="1" t="s">
        <v>38</v>
      </c>
      <c r="F1185" s="1" t="s">
        <v>514</v>
      </c>
      <c r="G1185" s="1" t="s">
        <v>1059</v>
      </c>
      <c r="H1185" s="1" t="s">
        <v>15835</v>
      </c>
      <c r="I1185" s="5">
        <v>10129</v>
      </c>
      <c r="J1185" s="5">
        <v>204700492</v>
      </c>
      <c r="K1185" s="3">
        <f>+Tabella2026[[#This Row],[POP_2024]]/SUM(Tabella2026[POP_2024])</f>
        <v>1.7184263211948318E-4</v>
      </c>
      <c r="L1185" s="3">
        <f>+Tabella2026[[#This Row],[INCIDENZA POPOLAZIONE]]*(PLAFOND/2)</f>
        <v>50590.342014001755</v>
      </c>
      <c r="M1185" s="3">
        <f>+IFERROR(Tabella2026[[#This Row],[reddito_2024]]/Tabella2026[[#This Row],[POP_2024]],"")</f>
        <v>20209.34860302103</v>
      </c>
      <c r="N1185" s="3">
        <f>+IF(Tabella2026[[#This Row],[REDDITO COMPLESSIVO PROCAPITE]]&lt;media_aggr_reddito_pc,(media_aggr_reddito_pc-Tabella2026[[#This Row],[REDDITO COMPLESSIVO PROCAPITE]]),0)</f>
        <v>0</v>
      </c>
      <c r="O1185" s="3">
        <f>+Tabella2026[[#This Row],[DIFFERENZA REDDITO INFERIORE ALLA MEDIA DALLA MEDIA]]*Tabella2026[[#This Row],[POP_2024]]</f>
        <v>0</v>
      </c>
      <c r="P1185" s="3">
        <f>+Tabella2026[[#This Row],[POPOLAZIONE PER DIFFERENZA ]]/SUM(Tabella2026[[POPOLAZIONE PER DIFFERENZA ]])</f>
        <v>0</v>
      </c>
      <c r="Q1185" s="3">
        <f>+Tabella2026[[#This Row],[INCIDENZA POPOLAZIONE PER DIFFERENZA]]*(PLAFOND-SUM(Tabella2026[CONTRIBUTO SULLA BASE DELLA POPOLAZIONE]))</f>
        <v>0</v>
      </c>
      <c r="R1185" s="3">
        <f>+Tabella2026[[#This Row],[CONTRIBUTO SULLA BASE DELLA POPOLAZIONE]]+Tabella2026[[#This Row],[CONTRIBUTO SULLA BASE DEL REDDITO]]</f>
        <v>50590.342014001755</v>
      </c>
      <c r="S1185" s="3">
        <f>+Tabella2026[[#This Row],[CONTRIBUTO TOTALE]]/(PLAFOND/N_TESSERE)</f>
        <v>101.18068402800351</v>
      </c>
      <c r="T1185" s="3">
        <f>+MAX(CEILING(Tabella2026[[#This Row],[preDEF1]],1),1)</f>
        <v>102</v>
      </c>
      <c r="U1185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1185" s="21">
        <f>+Tabella2026[[#This Row],[DEF - n. card]]*(PLAFOND/N_TESSERE)</f>
        <v>50500</v>
      </c>
      <c r="W1185" s="18"/>
    </row>
    <row r="1186" spans="2:23" x14ac:dyDescent="0.25">
      <c r="B1186" s="1" t="s">
        <v>2410</v>
      </c>
      <c r="C1186" s="2">
        <v>58082</v>
      </c>
      <c r="D1186" s="1" t="s">
        <v>2411</v>
      </c>
      <c r="E1186" s="1" t="s">
        <v>8</v>
      </c>
      <c r="F1186" s="1" t="s">
        <v>7</v>
      </c>
      <c r="G1186" s="1" t="s">
        <v>1059</v>
      </c>
      <c r="H1186" s="1" t="s">
        <v>15834</v>
      </c>
      <c r="I1186" s="5">
        <v>10115</v>
      </c>
      <c r="J1186" s="5">
        <v>152037235</v>
      </c>
      <c r="K1186" s="3">
        <f>+Tabella2026[[#This Row],[POP_2024]]/SUM(Tabella2026[POP_2024])</f>
        <v>1.7160511638745902E-4</v>
      </c>
      <c r="L1186" s="3">
        <f>+Tabella2026[[#This Row],[INCIDENZA POPOLAZIONE]]*(PLAFOND/2)</f>
        <v>50520.417560630645</v>
      </c>
      <c r="M1186" s="3">
        <f>+IFERROR(Tabella2026[[#This Row],[reddito_2024]]/Tabella2026[[#This Row],[POP_2024]],"")</f>
        <v>15030.868512110726</v>
      </c>
      <c r="N1186" s="3">
        <f>+IF(Tabella2026[[#This Row],[REDDITO COMPLESSIVO PROCAPITE]]&lt;media_aggr_reddito_pc,(media_aggr_reddito_pc-Tabella2026[[#This Row],[REDDITO COMPLESSIVO PROCAPITE]]),0)</f>
        <v>2794.1975504980146</v>
      </c>
      <c r="O1186" s="3">
        <f>+Tabella2026[[#This Row],[DIFFERENZA REDDITO INFERIORE ALLA MEDIA DALLA MEDIA]]*Tabella2026[[#This Row],[POP_2024]]</f>
        <v>28263308.223287418</v>
      </c>
      <c r="P1186" s="3">
        <f>+Tabella2026[[#This Row],[POPOLAZIONE PER DIFFERENZA ]]/SUM(Tabella2026[[POPOLAZIONE PER DIFFERENZA ]])</f>
        <v>2.5074701293319683E-4</v>
      </c>
      <c r="Q1186" s="3">
        <f>+Tabella2026[[#This Row],[INCIDENZA POPOLAZIONE PER DIFFERENZA]]*(PLAFOND-SUM(Tabella2026[CONTRIBUTO SULLA BASE DELLA POPOLAZIONE]))</f>
        <v>73819.732547273743</v>
      </c>
      <c r="R1186" s="3">
        <f>+Tabella2026[[#This Row],[CONTRIBUTO SULLA BASE DELLA POPOLAZIONE]]+Tabella2026[[#This Row],[CONTRIBUTO SULLA BASE DEL REDDITO]]</f>
        <v>124340.1501079044</v>
      </c>
      <c r="S1186" s="3">
        <f>+Tabella2026[[#This Row],[CONTRIBUTO TOTALE]]/(PLAFOND/N_TESSERE)</f>
        <v>248.68030021580878</v>
      </c>
      <c r="T1186" s="3">
        <f>+MAX(CEILING(Tabella2026[[#This Row],[preDEF1]],1),1)</f>
        <v>249</v>
      </c>
      <c r="U1186" s="9">
        <f xml:space="preserve"> IF(ROW(Tabella2026[[#This Row],[preDEF2]]) - ROW(Tabella2026[[#Headers],[preDEF2]])&lt;=ABS(SUM(Tabella2026[preDEF2])-N_TESSERE),Tabella2026[[#This Row],[preDEF2]]-1,Tabella2026[[#This Row],[preDEF2]])</f>
        <v>248</v>
      </c>
      <c r="V1186" s="21">
        <f>+Tabella2026[[#This Row],[DEF - n. card]]*(PLAFOND/N_TESSERE)</f>
        <v>124000</v>
      </c>
      <c r="W1186" s="18"/>
    </row>
    <row r="1187" spans="2:23" x14ac:dyDescent="0.25">
      <c r="B1187" s="1" t="s">
        <v>2350</v>
      </c>
      <c r="C1187" s="2">
        <v>72003</v>
      </c>
      <c r="D1187" s="1" t="s">
        <v>2351</v>
      </c>
      <c r="E1187" s="1" t="s">
        <v>33</v>
      </c>
      <c r="F1187" s="1" t="s">
        <v>32</v>
      </c>
      <c r="G1187" s="1" t="s">
        <v>1059</v>
      </c>
      <c r="H1187" s="1" t="s">
        <v>15836</v>
      </c>
      <c r="I1187" s="5">
        <v>10102</v>
      </c>
      <c r="J1187" s="5">
        <v>162256498</v>
      </c>
      <c r="K1187" s="3">
        <f>+Tabella2026[[#This Row],[POP_2024]]/SUM(Tabella2026[POP_2024])</f>
        <v>1.7138456606486513E-4</v>
      </c>
      <c r="L1187" s="3">
        <f>+Tabella2026[[#This Row],[INCIDENZA POPOLAZIONE]]*(PLAFOND/2)</f>
        <v>50455.48771107175</v>
      </c>
      <c r="M1187" s="3">
        <f>+IFERROR(Tabella2026[[#This Row],[reddito_2024]]/Tabella2026[[#This Row],[POP_2024]],"")</f>
        <v>16061.819243714115</v>
      </c>
      <c r="N1187" s="3">
        <f>+IF(Tabella2026[[#This Row],[REDDITO COMPLESSIVO PROCAPITE]]&lt;media_aggr_reddito_pc,(media_aggr_reddito_pc-Tabella2026[[#This Row],[REDDITO COMPLESSIVO PROCAPITE]]),0)</f>
        <v>1763.2468188946259</v>
      </c>
      <c r="O1187" s="3">
        <f>+Tabella2026[[#This Row],[DIFFERENZA REDDITO INFERIORE ALLA MEDIA DALLA MEDIA]]*Tabella2026[[#This Row],[POP_2024]]</f>
        <v>17812319.364473511</v>
      </c>
      <c r="P1187" s="3">
        <f>+Tabella2026[[#This Row],[POPOLAZIONE PER DIFFERENZA ]]/SUM(Tabella2026[[POPOLAZIONE PER DIFFERENZA ]])</f>
        <v>1.5802770994705474E-4</v>
      </c>
      <c r="Q1187" s="3">
        <f>+Tabella2026[[#This Row],[INCIDENZA POPOLAZIONE PER DIFFERENZA]]*(PLAFOND-SUM(Tabella2026[CONTRIBUTO SULLA BASE DELLA POPOLAZIONE]))</f>
        <v>46523.23928763064</v>
      </c>
      <c r="R1187" s="3">
        <f>+Tabella2026[[#This Row],[CONTRIBUTO SULLA BASE DELLA POPOLAZIONE]]+Tabella2026[[#This Row],[CONTRIBUTO SULLA BASE DEL REDDITO]]</f>
        <v>96978.72699870239</v>
      </c>
      <c r="S1187" s="3">
        <f>+Tabella2026[[#This Row],[CONTRIBUTO TOTALE]]/(PLAFOND/N_TESSERE)</f>
        <v>193.95745399740477</v>
      </c>
      <c r="T1187" s="3">
        <f>+MAX(CEILING(Tabella2026[[#This Row],[preDEF1]],1),1)</f>
        <v>194</v>
      </c>
      <c r="U1187" s="9">
        <f xml:space="preserve"> IF(ROW(Tabella2026[[#This Row],[preDEF2]]) - ROW(Tabella2026[[#Headers],[preDEF2]])&lt;=ABS(SUM(Tabella2026[preDEF2])-N_TESSERE),Tabella2026[[#This Row],[preDEF2]]-1,Tabella2026[[#This Row],[preDEF2]])</f>
        <v>193</v>
      </c>
      <c r="V1187" s="21">
        <f>+Tabella2026[[#This Row],[DEF - n. card]]*(PLAFOND/N_TESSERE)</f>
        <v>96500</v>
      </c>
      <c r="W1187" s="18"/>
    </row>
    <row r="1188" spans="2:23" x14ac:dyDescent="0.25">
      <c r="B1188" s="1" t="s">
        <v>2422</v>
      </c>
      <c r="C1188" s="2">
        <v>20026</v>
      </c>
      <c r="D1188" s="1" t="s">
        <v>2423</v>
      </c>
      <c r="E1188" s="1" t="s">
        <v>12</v>
      </c>
      <c r="F1188" s="1" t="s">
        <v>332</v>
      </c>
      <c r="G1188" s="1" t="s">
        <v>1059</v>
      </c>
      <c r="H1188" s="1" t="s">
        <v>15835</v>
      </c>
      <c r="I1188" s="5">
        <v>10102</v>
      </c>
      <c r="J1188" s="5">
        <v>188297774</v>
      </c>
      <c r="K1188" s="3">
        <f>+Tabella2026[[#This Row],[POP_2024]]/SUM(Tabella2026[POP_2024])</f>
        <v>1.7138456606486513E-4</v>
      </c>
      <c r="L1188" s="3">
        <f>+Tabella2026[[#This Row],[INCIDENZA POPOLAZIONE]]*(PLAFOND/2)</f>
        <v>50455.48771107175</v>
      </c>
      <c r="M1188" s="3">
        <f>+IFERROR(Tabella2026[[#This Row],[reddito_2024]]/Tabella2026[[#This Row],[POP_2024]],"")</f>
        <v>18639.652940011878</v>
      </c>
      <c r="N1188" s="3">
        <f>+IF(Tabella2026[[#This Row],[REDDITO COMPLESSIVO PROCAPITE]]&lt;media_aggr_reddito_pc,(media_aggr_reddito_pc-Tabella2026[[#This Row],[REDDITO COMPLESSIVO PROCAPITE]]),0)</f>
        <v>0</v>
      </c>
      <c r="O1188" s="3">
        <f>+Tabella2026[[#This Row],[DIFFERENZA REDDITO INFERIORE ALLA MEDIA DALLA MEDIA]]*Tabella2026[[#This Row],[POP_2024]]</f>
        <v>0</v>
      </c>
      <c r="P1188" s="3">
        <f>+Tabella2026[[#This Row],[POPOLAZIONE PER DIFFERENZA ]]/SUM(Tabella2026[[POPOLAZIONE PER DIFFERENZA ]])</f>
        <v>0</v>
      </c>
      <c r="Q1188" s="3">
        <f>+Tabella2026[[#This Row],[INCIDENZA POPOLAZIONE PER DIFFERENZA]]*(PLAFOND-SUM(Tabella2026[CONTRIBUTO SULLA BASE DELLA POPOLAZIONE]))</f>
        <v>0</v>
      </c>
      <c r="R1188" s="3">
        <f>+Tabella2026[[#This Row],[CONTRIBUTO SULLA BASE DELLA POPOLAZIONE]]+Tabella2026[[#This Row],[CONTRIBUTO SULLA BASE DEL REDDITO]]</f>
        <v>50455.48771107175</v>
      </c>
      <c r="S1188" s="3">
        <f>+Tabella2026[[#This Row],[CONTRIBUTO TOTALE]]/(PLAFOND/N_TESSERE)</f>
        <v>100.91097542214349</v>
      </c>
      <c r="T1188" s="3">
        <f>+MAX(CEILING(Tabella2026[[#This Row],[preDEF1]],1),1)</f>
        <v>101</v>
      </c>
      <c r="U1188" s="9">
        <f xml:space="preserve"> IF(ROW(Tabella2026[[#This Row],[preDEF2]]) - ROW(Tabella2026[[#Headers],[preDEF2]])&lt;=ABS(SUM(Tabella2026[preDEF2])-N_TESSERE),Tabella2026[[#This Row],[preDEF2]]-1,Tabella2026[[#This Row],[preDEF2]])</f>
        <v>100</v>
      </c>
      <c r="V1188" s="21">
        <f>+Tabella2026[[#This Row],[DEF - n. card]]*(PLAFOND/N_TESSERE)</f>
        <v>50000</v>
      </c>
      <c r="W1188" s="18"/>
    </row>
    <row r="1189" spans="2:23" x14ac:dyDescent="0.25">
      <c r="B1189" s="1" t="s">
        <v>2340</v>
      </c>
      <c r="C1189" s="2">
        <v>62070</v>
      </c>
      <c r="D1189" s="1" t="s">
        <v>2341</v>
      </c>
      <c r="E1189" s="1" t="s">
        <v>15</v>
      </c>
      <c r="F1189" s="1" t="s">
        <v>256</v>
      </c>
      <c r="G1189" s="1" t="s">
        <v>1059</v>
      </c>
      <c r="H1189" s="1" t="s">
        <v>15836</v>
      </c>
      <c r="I1189" s="5">
        <v>10096</v>
      </c>
      <c r="J1189" s="5">
        <v>121717389</v>
      </c>
      <c r="K1189" s="3">
        <f>+Tabella2026[[#This Row],[POP_2024]]/SUM(Tabella2026[POP_2024])</f>
        <v>1.7128277360828337E-4</v>
      </c>
      <c r="L1189" s="3">
        <f>+Tabella2026[[#This Row],[INCIDENZA POPOLAZIONE]]*(PLAFOND/2)</f>
        <v>50425.52008819842</v>
      </c>
      <c r="M1189" s="3">
        <f>+IFERROR(Tabella2026[[#This Row],[reddito_2024]]/Tabella2026[[#This Row],[POP_2024]],"")</f>
        <v>12056.001287638668</v>
      </c>
      <c r="N1189" s="3">
        <f>+IF(Tabella2026[[#This Row],[REDDITO COMPLESSIVO PROCAPITE]]&lt;media_aggr_reddito_pc,(media_aggr_reddito_pc-Tabella2026[[#This Row],[REDDITO COMPLESSIVO PROCAPITE]]),0)</f>
        <v>5769.0647749700729</v>
      </c>
      <c r="O1189" s="3">
        <f>+Tabella2026[[#This Row],[DIFFERENZA REDDITO INFERIORE ALLA MEDIA DALLA MEDIA]]*Tabella2026[[#This Row],[POP_2024]]</f>
        <v>58244477.968097858</v>
      </c>
      <c r="P1189" s="3">
        <f>+Tabella2026[[#This Row],[POPOLAZIONE PER DIFFERENZA ]]/SUM(Tabella2026[[POPOLAZIONE PER DIFFERENZA ]])</f>
        <v>5.1673458587981279E-4</v>
      </c>
      <c r="Q1189" s="3">
        <f>+Tabella2026[[#This Row],[INCIDENZA POPOLAZIONE PER DIFFERENZA]]*(PLAFOND-SUM(Tabella2026[CONTRIBUTO SULLA BASE DELLA POPOLAZIONE]))</f>
        <v>152126.2745320781</v>
      </c>
      <c r="R1189" s="3">
        <f>+Tabella2026[[#This Row],[CONTRIBUTO SULLA BASE DELLA POPOLAZIONE]]+Tabella2026[[#This Row],[CONTRIBUTO SULLA BASE DEL REDDITO]]</f>
        <v>202551.79462027652</v>
      </c>
      <c r="S1189" s="3">
        <f>+Tabella2026[[#This Row],[CONTRIBUTO TOTALE]]/(PLAFOND/N_TESSERE)</f>
        <v>405.10358924055305</v>
      </c>
      <c r="T1189" s="3">
        <f>+MAX(CEILING(Tabella2026[[#This Row],[preDEF1]],1),1)</f>
        <v>406</v>
      </c>
      <c r="U1189" s="9">
        <f xml:space="preserve"> IF(ROW(Tabella2026[[#This Row],[preDEF2]]) - ROW(Tabella2026[[#Headers],[preDEF2]])&lt;=ABS(SUM(Tabella2026[preDEF2])-N_TESSERE),Tabella2026[[#This Row],[preDEF2]]-1,Tabella2026[[#This Row],[preDEF2]])</f>
        <v>405</v>
      </c>
      <c r="V1189" s="21">
        <f>+Tabella2026[[#This Row],[DEF - n. card]]*(PLAFOND/N_TESSERE)</f>
        <v>202500</v>
      </c>
      <c r="W1189" s="18"/>
    </row>
    <row r="1190" spans="2:23" x14ac:dyDescent="0.25">
      <c r="B1190" s="1" t="s">
        <v>2402</v>
      </c>
      <c r="C1190" s="2">
        <v>28075</v>
      </c>
      <c r="D1190" s="1" t="s">
        <v>2403</v>
      </c>
      <c r="E1190" s="1" t="s">
        <v>38</v>
      </c>
      <c r="F1190" s="1" t="s">
        <v>45</v>
      </c>
      <c r="G1190" s="1" t="s">
        <v>1059</v>
      </c>
      <c r="H1190" s="1" t="s">
        <v>15835</v>
      </c>
      <c r="I1190" s="5">
        <v>10093</v>
      </c>
      <c r="J1190" s="5">
        <v>196457927</v>
      </c>
      <c r="K1190" s="3">
        <f>+Tabella2026[[#This Row],[POP_2024]]/SUM(Tabella2026[POP_2024])</f>
        <v>1.7123187737999246E-4</v>
      </c>
      <c r="L1190" s="3">
        <f>+Tabella2026[[#This Row],[INCIDENZA POPOLAZIONE]]*(PLAFOND/2)</f>
        <v>50410.536276761748</v>
      </c>
      <c r="M1190" s="3">
        <f>+IFERROR(Tabella2026[[#This Row],[reddito_2024]]/Tabella2026[[#This Row],[POP_2024]],"")</f>
        <v>19464.77033587635</v>
      </c>
      <c r="N1190" s="3">
        <f>+IF(Tabella2026[[#This Row],[REDDITO COMPLESSIVO PROCAPITE]]&lt;media_aggr_reddito_pc,(media_aggr_reddito_pc-Tabella2026[[#This Row],[REDDITO COMPLESSIVO PROCAPITE]]),0)</f>
        <v>0</v>
      </c>
      <c r="O1190" s="3">
        <f>+Tabella2026[[#This Row],[DIFFERENZA REDDITO INFERIORE ALLA MEDIA DALLA MEDIA]]*Tabella2026[[#This Row],[POP_2024]]</f>
        <v>0</v>
      </c>
      <c r="P1190" s="3">
        <f>+Tabella2026[[#This Row],[POPOLAZIONE PER DIFFERENZA ]]/SUM(Tabella2026[[POPOLAZIONE PER DIFFERENZA ]])</f>
        <v>0</v>
      </c>
      <c r="Q1190" s="3">
        <f>+Tabella2026[[#This Row],[INCIDENZA POPOLAZIONE PER DIFFERENZA]]*(PLAFOND-SUM(Tabella2026[CONTRIBUTO SULLA BASE DELLA POPOLAZIONE]))</f>
        <v>0</v>
      </c>
      <c r="R1190" s="3">
        <f>+Tabella2026[[#This Row],[CONTRIBUTO SULLA BASE DELLA POPOLAZIONE]]+Tabella2026[[#This Row],[CONTRIBUTO SULLA BASE DEL REDDITO]]</f>
        <v>50410.536276761748</v>
      </c>
      <c r="S1190" s="3">
        <f>+Tabella2026[[#This Row],[CONTRIBUTO TOTALE]]/(PLAFOND/N_TESSERE)</f>
        <v>100.82107255352349</v>
      </c>
      <c r="T1190" s="3">
        <f>+MAX(CEILING(Tabella2026[[#This Row],[preDEF1]],1),1)</f>
        <v>101</v>
      </c>
      <c r="U1190" s="9">
        <f xml:space="preserve"> IF(ROW(Tabella2026[[#This Row],[preDEF2]]) - ROW(Tabella2026[[#Headers],[preDEF2]])&lt;=ABS(SUM(Tabella2026[preDEF2])-N_TESSERE),Tabella2026[[#This Row],[preDEF2]]-1,Tabella2026[[#This Row],[preDEF2]])</f>
        <v>100</v>
      </c>
      <c r="V1190" s="21">
        <f>+Tabella2026[[#This Row],[DEF - n. card]]*(PLAFOND/N_TESSERE)</f>
        <v>50000</v>
      </c>
      <c r="W1190" s="18"/>
    </row>
    <row r="1191" spans="2:23" x14ac:dyDescent="0.25">
      <c r="B1191" s="1" t="s">
        <v>2348</v>
      </c>
      <c r="C1191" s="2">
        <v>87037</v>
      </c>
      <c r="D1191" s="1" t="s">
        <v>2349</v>
      </c>
      <c r="E1191" s="1" t="s">
        <v>21</v>
      </c>
      <c r="F1191" s="1" t="s">
        <v>35</v>
      </c>
      <c r="G1191" s="1" t="s">
        <v>1059</v>
      </c>
      <c r="H1191" s="1" t="s">
        <v>15836</v>
      </c>
      <c r="I1191" s="5">
        <v>10089</v>
      </c>
      <c r="J1191" s="5">
        <v>85681304</v>
      </c>
      <c r="K1191" s="3">
        <f>+Tabella2026[[#This Row],[POP_2024]]/SUM(Tabella2026[POP_2024])</f>
        <v>1.7116401574227127E-4</v>
      </c>
      <c r="L1191" s="3">
        <f>+Tabella2026[[#This Row],[INCIDENZA POPOLAZIONE]]*(PLAFOND/2)</f>
        <v>50390.557861512854</v>
      </c>
      <c r="M1191" s="3">
        <f>+IFERROR(Tabella2026[[#This Row],[reddito_2024]]/Tabella2026[[#This Row],[POP_2024]],"")</f>
        <v>8492.5467340668056</v>
      </c>
      <c r="N1191" s="3">
        <f>+IF(Tabella2026[[#This Row],[REDDITO COMPLESSIVO PROCAPITE]]&lt;media_aggr_reddito_pc,(media_aggr_reddito_pc-Tabella2026[[#This Row],[REDDITO COMPLESSIVO PROCAPITE]]),0)</f>
        <v>9332.5193285419355</v>
      </c>
      <c r="O1191" s="3">
        <f>+Tabella2026[[#This Row],[DIFFERENZA REDDITO INFERIORE ALLA MEDIA DALLA MEDIA]]*Tabella2026[[#This Row],[POP_2024]]</f>
        <v>94155787.50565958</v>
      </c>
      <c r="P1191" s="3">
        <f>+Tabella2026[[#This Row],[POPOLAZIONE PER DIFFERENZA ]]/SUM(Tabella2026[[POPOLAZIONE PER DIFFERENZA ]])</f>
        <v>8.3533329788917628E-4</v>
      </c>
      <c r="Q1191" s="3">
        <f>+Tabella2026[[#This Row],[INCIDENZA POPOLAZIONE PER DIFFERENZA]]*(PLAFOND-SUM(Tabella2026[CONTRIBUTO SULLA BASE DELLA POPOLAZIONE]))</f>
        <v>245921.49639860107</v>
      </c>
      <c r="R1191" s="3">
        <f>+Tabella2026[[#This Row],[CONTRIBUTO SULLA BASE DELLA POPOLAZIONE]]+Tabella2026[[#This Row],[CONTRIBUTO SULLA BASE DEL REDDITO]]</f>
        <v>296312.05426011392</v>
      </c>
      <c r="S1191" s="3">
        <f>+Tabella2026[[#This Row],[CONTRIBUTO TOTALE]]/(PLAFOND/N_TESSERE)</f>
        <v>592.62410852022788</v>
      </c>
      <c r="T1191" s="3">
        <f>+MAX(CEILING(Tabella2026[[#This Row],[preDEF1]],1),1)</f>
        <v>593</v>
      </c>
      <c r="U1191" s="9">
        <f xml:space="preserve"> IF(ROW(Tabella2026[[#This Row],[preDEF2]]) - ROW(Tabella2026[[#Headers],[preDEF2]])&lt;=ABS(SUM(Tabella2026[preDEF2])-N_TESSERE),Tabella2026[[#This Row],[preDEF2]]-1,Tabella2026[[#This Row],[preDEF2]])</f>
        <v>592</v>
      </c>
      <c r="V1191" s="21">
        <f>+Tabella2026[[#This Row],[DEF - n. card]]*(PLAFOND/N_TESSERE)</f>
        <v>296000</v>
      </c>
      <c r="W1191" s="18"/>
    </row>
    <row r="1192" spans="2:23" x14ac:dyDescent="0.25">
      <c r="B1192" s="1" t="s">
        <v>2396</v>
      </c>
      <c r="C1192" s="2">
        <v>74019</v>
      </c>
      <c r="D1192" s="1" t="s">
        <v>2397</v>
      </c>
      <c r="E1192" s="1" t="s">
        <v>33</v>
      </c>
      <c r="F1192" s="1" t="s">
        <v>154</v>
      </c>
      <c r="G1192" s="1" t="s">
        <v>1059</v>
      </c>
      <c r="H1192" s="1" t="s">
        <v>15836</v>
      </c>
      <c r="I1192" s="5">
        <v>10086</v>
      </c>
      <c r="J1192" s="5">
        <v>118468701</v>
      </c>
      <c r="K1192" s="3">
        <f>+Tabella2026[[#This Row],[POP_2024]]/SUM(Tabella2026[POP_2024])</f>
        <v>1.7111311951398039E-4</v>
      </c>
      <c r="L1192" s="3">
        <f>+Tabella2026[[#This Row],[INCIDENZA POPOLAZIONE]]*(PLAFOND/2)</f>
        <v>50375.574050076189</v>
      </c>
      <c r="M1192" s="3">
        <f>+IFERROR(Tabella2026[[#This Row],[reddito_2024]]/Tabella2026[[#This Row],[POP_2024]],"")</f>
        <v>11745.855740630577</v>
      </c>
      <c r="N1192" s="3">
        <f>+IF(Tabella2026[[#This Row],[REDDITO COMPLESSIVO PROCAPITE]]&lt;media_aggr_reddito_pc,(media_aggr_reddito_pc-Tabella2026[[#This Row],[REDDITO COMPLESSIVO PROCAPITE]]),0)</f>
        <v>6079.2103219781638</v>
      </c>
      <c r="O1192" s="3">
        <f>+Tabella2026[[#This Row],[DIFFERENZA REDDITO INFERIORE ALLA MEDIA DALLA MEDIA]]*Tabella2026[[#This Row],[POP_2024]]</f>
        <v>61314915.30747176</v>
      </c>
      <c r="P1192" s="3">
        <f>+Tabella2026[[#This Row],[POPOLAZIONE PER DIFFERENZA ]]/SUM(Tabella2026[[POPOLAZIONE PER DIFFERENZA ]])</f>
        <v>5.4397495651031813E-4</v>
      </c>
      <c r="Q1192" s="3">
        <f>+Tabella2026[[#This Row],[INCIDENZA POPOLAZIONE PER DIFFERENZA]]*(PLAFOND-SUM(Tabella2026[CONTRIBUTO SULLA BASE DELLA POPOLAZIONE]))</f>
        <v>160145.81921542092</v>
      </c>
      <c r="R1192" s="3">
        <f>+Tabella2026[[#This Row],[CONTRIBUTO SULLA BASE DELLA POPOLAZIONE]]+Tabella2026[[#This Row],[CONTRIBUTO SULLA BASE DEL REDDITO]]</f>
        <v>210521.39326549711</v>
      </c>
      <c r="S1192" s="3">
        <f>+Tabella2026[[#This Row],[CONTRIBUTO TOTALE]]/(PLAFOND/N_TESSERE)</f>
        <v>421.04278653099425</v>
      </c>
      <c r="T1192" s="3">
        <f>+MAX(CEILING(Tabella2026[[#This Row],[preDEF1]],1),1)</f>
        <v>422</v>
      </c>
      <c r="U1192" s="9">
        <f xml:space="preserve"> IF(ROW(Tabella2026[[#This Row],[preDEF2]]) - ROW(Tabella2026[[#Headers],[preDEF2]])&lt;=ABS(SUM(Tabella2026[preDEF2])-N_TESSERE),Tabella2026[[#This Row],[preDEF2]]-1,Tabella2026[[#This Row],[preDEF2]])</f>
        <v>421</v>
      </c>
      <c r="V1192" s="21">
        <f>+Tabella2026[[#This Row],[DEF - n. card]]*(PLAFOND/N_TESSERE)</f>
        <v>210500</v>
      </c>
      <c r="W1192" s="18"/>
    </row>
    <row r="1193" spans="2:23" x14ac:dyDescent="0.25">
      <c r="B1193" s="1" t="s">
        <v>2430</v>
      </c>
      <c r="C1193" s="2">
        <v>99020</v>
      </c>
      <c r="D1193" s="1" t="s">
        <v>2431</v>
      </c>
      <c r="E1193" s="1" t="s">
        <v>27</v>
      </c>
      <c r="F1193" s="1" t="s">
        <v>73</v>
      </c>
      <c r="G1193" s="1" t="s">
        <v>1059</v>
      </c>
      <c r="H1193" s="1" t="s">
        <v>15835</v>
      </c>
      <c r="I1193" s="5">
        <v>10077</v>
      </c>
      <c r="J1193" s="5">
        <v>164056918</v>
      </c>
      <c r="K1193" s="3">
        <f>+Tabella2026[[#This Row],[POP_2024]]/SUM(Tabella2026[POP_2024])</f>
        <v>1.7096043082910769E-4</v>
      </c>
      <c r="L1193" s="3">
        <f>+Tabella2026[[#This Row],[INCIDENZA POPOLAZIONE]]*(PLAFOND/2)</f>
        <v>50330.62261576618</v>
      </c>
      <c r="M1193" s="3">
        <f>+IFERROR(Tabella2026[[#This Row],[reddito_2024]]/Tabella2026[[#This Row],[POP_2024]],"")</f>
        <v>16280.33323409745</v>
      </c>
      <c r="N1193" s="3">
        <f>+IF(Tabella2026[[#This Row],[REDDITO COMPLESSIVO PROCAPITE]]&lt;media_aggr_reddito_pc,(media_aggr_reddito_pc-Tabella2026[[#This Row],[REDDITO COMPLESSIVO PROCAPITE]]),0)</f>
        <v>1544.7328285112908</v>
      </c>
      <c r="O1193" s="3">
        <f>+Tabella2026[[#This Row],[DIFFERENZA REDDITO INFERIORE ALLA MEDIA DALLA MEDIA]]*Tabella2026[[#This Row],[POP_2024]]</f>
        <v>15566272.712908277</v>
      </c>
      <c r="P1193" s="3">
        <f>+Tabella2026[[#This Row],[POPOLAZIONE PER DIFFERENZA ]]/SUM(Tabella2026[[POPOLAZIONE PER DIFFERENZA ]])</f>
        <v>1.3810118597685109E-4</v>
      </c>
      <c r="Q1193" s="3">
        <f>+Tabella2026[[#This Row],[INCIDENZA POPOLAZIONE PER DIFFERENZA]]*(PLAFOND-SUM(Tabella2026[CONTRIBUTO SULLA BASE DELLA POPOLAZIONE]))</f>
        <v>40656.88557569564</v>
      </c>
      <c r="R1193" s="3">
        <f>+Tabella2026[[#This Row],[CONTRIBUTO SULLA BASE DELLA POPOLAZIONE]]+Tabella2026[[#This Row],[CONTRIBUTO SULLA BASE DEL REDDITO]]</f>
        <v>90987.50819146182</v>
      </c>
      <c r="S1193" s="3">
        <f>+Tabella2026[[#This Row],[CONTRIBUTO TOTALE]]/(PLAFOND/N_TESSERE)</f>
        <v>181.97501638292363</v>
      </c>
      <c r="T1193" s="3">
        <f>+MAX(CEILING(Tabella2026[[#This Row],[preDEF1]],1),1)</f>
        <v>182</v>
      </c>
      <c r="U1193" s="9">
        <f xml:space="preserve"> IF(ROW(Tabella2026[[#This Row],[preDEF2]]) - ROW(Tabella2026[[#Headers],[preDEF2]])&lt;=ABS(SUM(Tabella2026[preDEF2])-N_TESSERE),Tabella2026[[#This Row],[preDEF2]]-1,Tabella2026[[#This Row],[preDEF2]])</f>
        <v>181</v>
      </c>
      <c r="V1193" s="21">
        <f>+Tabella2026[[#This Row],[DEF - n. card]]*(PLAFOND/N_TESSERE)</f>
        <v>90500</v>
      </c>
      <c r="W1193" s="18"/>
    </row>
    <row r="1194" spans="2:23" x14ac:dyDescent="0.25">
      <c r="B1194" s="1" t="s">
        <v>2406</v>
      </c>
      <c r="C1194" s="2">
        <v>45011</v>
      </c>
      <c r="D1194" s="1" t="s">
        <v>2407</v>
      </c>
      <c r="E1194" s="1" t="s">
        <v>30</v>
      </c>
      <c r="F1194" s="1" t="s">
        <v>208</v>
      </c>
      <c r="G1194" s="1" t="s">
        <v>1059</v>
      </c>
      <c r="H1194" s="1" t="s">
        <v>15834</v>
      </c>
      <c r="I1194" s="5">
        <v>10071</v>
      </c>
      <c r="J1194" s="5">
        <v>185412568</v>
      </c>
      <c r="K1194" s="3">
        <f>+Tabella2026[[#This Row],[POP_2024]]/SUM(Tabella2026[POP_2024])</f>
        <v>1.7085863837252593E-4</v>
      </c>
      <c r="L1194" s="3">
        <f>+Tabella2026[[#This Row],[INCIDENZA POPOLAZIONE]]*(PLAFOND/2)</f>
        <v>50300.654992892851</v>
      </c>
      <c r="M1194" s="3">
        <f>+IFERROR(Tabella2026[[#This Row],[reddito_2024]]/Tabella2026[[#This Row],[POP_2024]],"")</f>
        <v>18410.541952139807</v>
      </c>
      <c r="N1194" s="3">
        <f>+IF(Tabella2026[[#This Row],[REDDITO COMPLESSIVO PROCAPITE]]&lt;media_aggr_reddito_pc,(media_aggr_reddito_pc-Tabella2026[[#This Row],[REDDITO COMPLESSIVO PROCAPITE]]),0)</f>
        <v>0</v>
      </c>
      <c r="O1194" s="3">
        <f>+Tabella2026[[#This Row],[DIFFERENZA REDDITO INFERIORE ALLA MEDIA DALLA MEDIA]]*Tabella2026[[#This Row],[POP_2024]]</f>
        <v>0</v>
      </c>
      <c r="P1194" s="3">
        <f>+Tabella2026[[#This Row],[POPOLAZIONE PER DIFFERENZA ]]/SUM(Tabella2026[[POPOLAZIONE PER DIFFERENZA ]])</f>
        <v>0</v>
      </c>
      <c r="Q1194" s="3">
        <f>+Tabella2026[[#This Row],[INCIDENZA POPOLAZIONE PER DIFFERENZA]]*(PLAFOND-SUM(Tabella2026[CONTRIBUTO SULLA BASE DELLA POPOLAZIONE]))</f>
        <v>0</v>
      </c>
      <c r="R1194" s="3">
        <f>+Tabella2026[[#This Row],[CONTRIBUTO SULLA BASE DELLA POPOLAZIONE]]+Tabella2026[[#This Row],[CONTRIBUTO SULLA BASE DEL REDDITO]]</f>
        <v>50300.654992892851</v>
      </c>
      <c r="S1194" s="3">
        <f>+Tabella2026[[#This Row],[CONTRIBUTO TOTALE]]/(PLAFOND/N_TESSERE)</f>
        <v>100.6013099857857</v>
      </c>
      <c r="T1194" s="3">
        <f>+MAX(CEILING(Tabella2026[[#This Row],[preDEF1]],1),1)</f>
        <v>101</v>
      </c>
      <c r="U1194" s="9">
        <f xml:space="preserve"> IF(ROW(Tabella2026[[#This Row],[preDEF2]]) - ROW(Tabella2026[[#Headers],[preDEF2]])&lt;=ABS(SUM(Tabella2026[preDEF2])-N_TESSERE),Tabella2026[[#This Row],[preDEF2]]-1,Tabella2026[[#This Row],[preDEF2]])</f>
        <v>100</v>
      </c>
      <c r="V1194" s="21">
        <f>+Tabella2026[[#This Row],[DEF - n. card]]*(PLAFOND/N_TESSERE)</f>
        <v>50000</v>
      </c>
      <c r="W1194" s="18"/>
    </row>
    <row r="1195" spans="2:23" x14ac:dyDescent="0.25">
      <c r="B1195" s="1" t="s">
        <v>2446</v>
      </c>
      <c r="C1195" s="2">
        <v>75043</v>
      </c>
      <c r="D1195" s="1" t="s">
        <v>2447</v>
      </c>
      <c r="E1195" s="1" t="s">
        <v>33</v>
      </c>
      <c r="F1195" s="1" t="s">
        <v>132</v>
      </c>
      <c r="G1195" s="1" t="s">
        <v>1059</v>
      </c>
      <c r="H1195" s="1" t="s">
        <v>15836</v>
      </c>
      <c r="I1195" s="5">
        <v>10055</v>
      </c>
      <c r="J1195" s="5">
        <v>135715212</v>
      </c>
      <c r="K1195" s="3">
        <f>+Tabella2026[[#This Row],[POP_2024]]/SUM(Tabella2026[POP_2024])</f>
        <v>1.7058719182164116E-4</v>
      </c>
      <c r="L1195" s="3">
        <f>+Tabella2026[[#This Row],[INCIDENZA POPOLAZIONE]]*(PLAFOND/2)</f>
        <v>50220.74133189729</v>
      </c>
      <c r="M1195" s="3">
        <f>+IFERROR(Tabella2026[[#This Row],[reddito_2024]]/Tabella2026[[#This Row],[POP_2024]],"")</f>
        <v>13497.28612630532</v>
      </c>
      <c r="N1195" s="3">
        <f>+IF(Tabella2026[[#This Row],[REDDITO COMPLESSIVO PROCAPITE]]&lt;media_aggr_reddito_pc,(media_aggr_reddito_pc-Tabella2026[[#This Row],[REDDITO COMPLESSIVO PROCAPITE]]),0)</f>
        <v>4327.779936303421</v>
      </c>
      <c r="O1195" s="3">
        <f>+Tabella2026[[#This Row],[DIFFERENZA REDDITO INFERIORE ALLA MEDIA DALLA MEDIA]]*Tabella2026[[#This Row],[POP_2024]]</f>
        <v>43515827.259530894</v>
      </c>
      <c r="P1195" s="3">
        <f>+Tabella2026[[#This Row],[POPOLAZIONE PER DIFFERENZA ]]/SUM(Tabella2026[[POPOLAZIONE PER DIFFERENZA ]])</f>
        <v>3.8606463243584142E-4</v>
      </c>
      <c r="Q1195" s="3">
        <f>+Tabella2026[[#This Row],[INCIDENZA POPOLAZIONE PER DIFFERENZA]]*(PLAFOND-SUM(Tabella2026[CONTRIBUTO SULLA BASE DELLA POPOLAZIONE]))</f>
        <v>113657.13824063784</v>
      </c>
      <c r="R1195" s="3">
        <f>+Tabella2026[[#This Row],[CONTRIBUTO SULLA BASE DELLA POPOLAZIONE]]+Tabella2026[[#This Row],[CONTRIBUTO SULLA BASE DEL REDDITO]]</f>
        <v>163877.87957253514</v>
      </c>
      <c r="S1195" s="3">
        <f>+Tabella2026[[#This Row],[CONTRIBUTO TOTALE]]/(PLAFOND/N_TESSERE)</f>
        <v>327.75575914507027</v>
      </c>
      <c r="T1195" s="3">
        <f>+MAX(CEILING(Tabella2026[[#This Row],[preDEF1]],1),1)</f>
        <v>328</v>
      </c>
      <c r="U1195" s="9">
        <f xml:space="preserve"> IF(ROW(Tabella2026[[#This Row],[preDEF2]]) - ROW(Tabella2026[[#Headers],[preDEF2]])&lt;=ABS(SUM(Tabella2026[preDEF2])-N_TESSERE),Tabella2026[[#This Row],[preDEF2]]-1,Tabella2026[[#This Row],[preDEF2]])</f>
        <v>327</v>
      </c>
      <c r="V1195" s="21">
        <f>+Tabella2026[[#This Row],[DEF - n. card]]*(PLAFOND/N_TESSERE)</f>
        <v>163500</v>
      </c>
      <c r="W1195" s="18"/>
    </row>
    <row r="1196" spans="2:23" x14ac:dyDescent="0.25">
      <c r="B1196" s="1" t="s">
        <v>2503</v>
      </c>
      <c r="C1196" s="2">
        <v>13102</v>
      </c>
      <c r="D1196" s="1" t="s">
        <v>2504</v>
      </c>
      <c r="E1196" s="1" t="s">
        <v>12</v>
      </c>
      <c r="F1196" s="1" t="s">
        <v>152</v>
      </c>
      <c r="G1196" s="1" t="s">
        <v>1059</v>
      </c>
      <c r="H1196" s="1" t="s">
        <v>15835</v>
      </c>
      <c r="I1196" s="5">
        <v>10054</v>
      </c>
      <c r="J1196" s="5">
        <v>189827177</v>
      </c>
      <c r="K1196" s="3">
        <f>+Tabella2026[[#This Row],[POP_2024]]/SUM(Tabella2026[POP_2024])</f>
        <v>1.7057022641221085E-4</v>
      </c>
      <c r="L1196" s="3">
        <f>+Tabella2026[[#This Row],[INCIDENZA POPOLAZIONE]]*(PLAFOND/2)</f>
        <v>50215.746728085069</v>
      </c>
      <c r="M1196" s="3">
        <f>+IFERROR(Tabella2026[[#This Row],[reddito_2024]]/Tabella2026[[#This Row],[POP_2024]],"")</f>
        <v>18880.761587427889</v>
      </c>
      <c r="N1196" s="3">
        <f>+IF(Tabella2026[[#This Row],[REDDITO COMPLESSIVO PROCAPITE]]&lt;media_aggr_reddito_pc,(media_aggr_reddito_pc-Tabella2026[[#This Row],[REDDITO COMPLESSIVO PROCAPITE]]),0)</f>
        <v>0</v>
      </c>
      <c r="O1196" s="3">
        <f>+Tabella2026[[#This Row],[DIFFERENZA REDDITO INFERIORE ALLA MEDIA DALLA MEDIA]]*Tabella2026[[#This Row],[POP_2024]]</f>
        <v>0</v>
      </c>
      <c r="P1196" s="3">
        <f>+Tabella2026[[#This Row],[POPOLAZIONE PER DIFFERENZA ]]/SUM(Tabella2026[[POPOLAZIONE PER DIFFERENZA ]])</f>
        <v>0</v>
      </c>
      <c r="Q1196" s="3">
        <f>+Tabella2026[[#This Row],[INCIDENZA POPOLAZIONE PER DIFFERENZA]]*(PLAFOND-SUM(Tabella2026[CONTRIBUTO SULLA BASE DELLA POPOLAZIONE]))</f>
        <v>0</v>
      </c>
      <c r="R1196" s="3">
        <f>+Tabella2026[[#This Row],[CONTRIBUTO SULLA BASE DELLA POPOLAZIONE]]+Tabella2026[[#This Row],[CONTRIBUTO SULLA BASE DEL REDDITO]]</f>
        <v>50215.746728085069</v>
      </c>
      <c r="S1196" s="3">
        <f>+Tabella2026[[#This Row],[CONTRIBUTO TOTALE]]/(PLAFOND/N_TESSERE)</f>
        <v>100.43149345617013</v>
      </c>
      <c r="T1196" s="3">
        <f>+MAX(CEILING(Tabella2026[[#This Row],[preDEF1]],1),1)</f>
        <v>101</v>
      </c>
      <c r="U1196" s="9">
        <f xml:space="preserve"> IF(ROW(Tabella2026[[#This Row],[preDEF2]]) - ROW(Tabella2026[[#Headers],[preDEF2]])&lt;=ABS(SUM(Tabella2026[preDEF2])-N_TESSERE),Tabella2026[[#This Row],[preDEF2]]-1,Tabella2026[[#This Row],[preDEF2]])</f>
        <v>100</v>
      </c>
      <c r="V1196" s="21">
        <f>+Tabella2026[[#This Row],[DEF - n. card]]*(PLAFOND/N_TESSERE)</f>
        <v>50000</v>
      </c>
      <c r="W1196" s="18"/>
    </row>
    <row r="1197" spans="2:23" x14ac:dyDescent="0.25">
      <c r="B1197" s="1" t="s">
        <v>2426</v>
      </c>
      <c r="C1197" s="2">
        <v>61047</v>
      </c>
      <c r="D1197" s="1" t="s">
        <v>2427</v>
      </c>
      <c r="E1197" s="1" t="s">
        <v>15</v>
      </c>
      <c r="F1197" s="1" t="s">
        <v>184</v>
      </c>
      <c r="G1197" s="1" t="s">
        <v>1059</v>
      </c>
      <c r="H1197" s="1" t="s">
        <v>15836</v>
      </c>
      <c r="I1197" s="5">
        <v>10053</v>
      </c>
      <c r="J1197" s="5">
        <v>110923893</v>
      </c>
      <c r="K1197" s="3">
        <f>+Tabella2026[[#This Row],[POP_2024]]/SUM(Tabella2026[POP_2024])</f>
        <v>1.7055326100278055E-4</v>
      </c>
      <c r="L1197" s="3">
        <f>+Tabella2026[[#This Row],[INCIDENZA POPOLAZIONE]]*(PLAFOND/2)</f>
        <v>50210.75212427284</v>
      </c>
      <c r="M1197" s="3">
        <f>+IFERROR(Tabella2026[[#This Row],[reddito_2024]]/Tabella2026[[#This Row],[POP_2024]],"")</f>
        <v>11033.909579230081</v>
      </c>
      <c r="N1197" s="3">
        <f>+IF(Tabella2026[[#This Row],[REDDITO COMPLESSIVO PROCAPITE]]&lt;media_aggr_reddito_pc,(media_aggr_reddito_pc-Tabella2026[[#This Row],[REDDITO COMPLESSIVO PROCAPITE]]),0)</f>
        <v>6791.1564833786597</v>
      </c>
      <c r="O1197" s="3">
        <f>+Tabella2026[[#This Row],[DIFFERENZA REDDITO INFERIORE ALLA MEDIA DALLA MEDIA]]*Tabella2026[[#This Row],[POP_2024]]</f>
        <v>68271496.127405673</v>
      </c>
      <c r="P1197" s="3">
        <f>+Tabella2026[[#This Row],[POPOLAZIONE PER DIFFERENZA ]]/SUM(Tabella2026[[POPOLAZIONE PER DIFFERENZA ]])</f>
        <v>6.0569249668806537E-4</v>
      </c>
      <c r="Q1197" s="3">
        <f>+Tabella2026[[#This Row],[INCIDENZA POPOLAZIONE PER DIFFERENZA]]*(PLAFOND-SUM(Tabella2026[CONTRIBUTO SULLA BASE DELLA POPOLAZIONE]))</f>
        <v>178315.41675559466</v>
      </c>
      <c r="R1197" s="3">
        <f>+Tabella2026[[#This Row],[CONTRIBUTO SULLA BASE DELLA POPOLAZIONE]]+Tabella2026[[#This Row],[CONTRIBUTO SULLA BASE DEL REDDITO]]</f>
        <v>228526.1688798675</v>
      </c>
      <c r="S1197" s="3">
        <f>+Tabella2026[[#This Row],[CONTRIBUTO TOTALE]]/(PLAFOND/N_TESSERE)</f>
        <v>457.052337759735</v>
      </c>
      <c r="T1197" s="3">
        <f>+MAX(CEILING(Tabella2026[[#This Row],[preDEF1]],1),1)</f>
        <v>458</v>
      </c>
      <c r="U1197" s="9">
        <f xml:space="preserve"> IF(ROW(Tabella2026[[#This Row],[preDEF2]]) - ROW(Tabella2026[[#Headers],[preDEF2]])&lt;=ABS(SUM(Tabella2026[preDEF2])-N_TESSERE),Tabella2026[[#This Row],[preDEF2]]-1,Tabella2026[[#This Row],[preDEF2]])</f>
        <v>457</v>
      </c>
      <c r="V1197" s="21">
        <f>+Tabella2026[[#This Row],[DEF - n. card]]*(PLAFOND/N_TESSERE)</f>
        <v>228500</v>
      </c>
      <c r="W1197" s="18"/>
    </row>
    <row r="1198" spans="2:23" x14ac:dyDescent="0.25">
      <c r="B1198" s="1" t="s">
        <v>2491</v>
      </c>
      <c r="C1198" s="2">
        <v>16194</v>
      </c>
      <c r="D1198" s="1" t="s">
        <v>2492</v>
      </c>
      <c r="E1198" s="1" t="s">
        <v>12</v>
      </c>
      <c r="F1198" s="1" t="s">
        <v>93</v>
      </c>
      <c r="G1198" s="1" t="s">
        <v>1059</v>
      </c>
      <c r="H1198" s="1" t="s">
        <v>15835</v>
      </c>
      <c r="I1198" s="5">
        <v>10053</v>
      </c>
      <c r="J1198" s="5">
        <v>204426776</v>
      </c>
      <c r="K1198" s="3">
        <f>+Tabella2026[[#This Row],[POP_2024]]/SUM(Tabella2026[POP_2024])</f>
        <v>1.7055326100278055E-4</v>
      </c>
      <c r="L1198" s="3">
        <f>+Tabella2026[[#This Row],[INCIDENZA POPOLAZIONE]]*(PLAFOND/2)</f>
        <v>50210.75212427284</v>
      </c>
      <c r="M1198" s="3">
        <f>+IFERROR(Tabella2026[[#This Row],[reddito_2024]]/Tabella2026[[#This Row],[POP_2024]],"")</f>
        <v>20334.902616134488</v>
      </c>
      <c r="N1198" s="3">
        <f>+IF(Tabella2026[[#This Row],[REDDITO COMPLESSIVO PROCAPITE]]&lt;media_aggr_reddito_pc,(media_aggr_reddito_pc-Tabella2026[[#This Row],[REDDITO COMPLESSIVO PROCAPITE]]),0)</f>
        <v>0</v>
      </c>
      <c r="O1198" s="3">
        <f>+Tabella2026[[#This Row],[DIFFERENZA REDDITO INFERIORE ALLA MEDIA DALLA MEDIA]]*Tabella2026[[#This Row],[POP_2024]]</f>
        <v>0</v>
      </c>
      <c r="P1198" s="3">
        <f>+Tabella2026[[#This Row],[POPOLAZIONE PER DIFFERENZA ]]/SUM(Tabella2026[[POPOLAZIONE PER DIFFERENZA ]])</f>
        <v>0</v>
      </c>
      <c r="Q1198" s="3">
        <f>+Tabella2026[[#This Row],[INCIDENZA POPOLAZIONE PER DIFFERENZA]]*(PLAFOND-SUM(Tabella2026[CONTRIBUTO SULLA BASE DELLA POPOLAZIONE]))</f>
        <v>0</v>
      </c>
      <c r="R1198" s="3">
        <f>+Tabella2026[[#This Row],[CONTRIBUTO SULLA BASE DELLA POPOLAZIONE]]+Tabella2026[[#This Row],[CONTRIBUTO SULLA BASE DEL REDDITO]]</f>
        <v>50210.75212427284</v>
      </c>
      <c r="S1198" s="3">
        <f>+Tabella2026[[#This Row],[CONTRIBUTO TOTALE]]/(PLAFOND/N_TESSERE)</f>
        <v>100.42150424854567</v>
      </c>
      <c r="T1198" s="3">
        <f>+MAX(CEILING(Tabella2026[[#This Row],[preDEF1]],1),1)</f>
        <v>101</v>
      </c>
      <c r="U1198" s="9">
        <f xml:space="preserve"> IF(ROW(Tabella2026[[#This Row],[preDEF2]]) - ROW(Tabella2026[[#Headers],[preDEF2]])&lt;=ABS(SUM(Tabella2026[preDEF2])-N_TESSERE),Tabella2026[[#This Row],[preDEF2]]-1,Tabella2026[[#This Row],[preDEF2]])</f>
        <v>100</v>
      </c>
      <c r="V1198" s="21">
        <f>+Tabella2026[[#This Row],[DEF - n. card]]*(PLAFOND/N_TESSERE)</f>
        <v>50000</v>
      </c>
      <c r="W1198" s="18"/>
    </row>
    <row r="1199" spans="2:23" x14ac:dyDescent="0.25">
      <c r="B1199" s="1" t="s">
        <v>2457</v>
      </c>
      <c r="C1199" s="2">
        <v>26064</v>
      </c>
      <c r="D1199" s="1" t="s">
        <v>2458</v>
      </c>
      <c r="E1199" s="1" t="s">
        <v>38</v>
      </c>
      <c r="F1199" s="1" t="s">
        <v>150</v>
      </c>
      <c r="G1199" s="1" t="s">
        <v>1059</v>
      </c>
      <c r="H1199" s="1" t="s">
        <v>15835</v>
      </c>
      <c r="I1199" s="5">
        <v>10046</v>
      </c>
      <c r="J1199" s="5">
        <v>188517068</v>
      </c>
      <c r="K1199" s="3">
        <f>+Tabella2026[[#This Row],[POP_2024]]/SUM(Tabella2026[POP_2024])</f>
        <v>1.7043450313676848E-4</v>
      </c>
      <c r="L1199" s="3">
        <f>+Tabella2026[[#This Row],[INCIDENZA POPOLAZIONE]]*(PLAFOND/2)</f>
        <v>50175.789897587289</v>
      </c>
      <c r="M1199" s="3">
        <f>+IFERROR(Tabella2026[[#This Row],[reddito_2024]]/Tabella2026[[#This Row],[POP_2024]],"")</f>
        <v>18765.386024288273</v>
      </c>
      <c r="N1199" s="3">
        <f>+IF(Tabella2026[[#This Row],[REDDITO COMPLESSIVO PROCAPITE]]&lt;media_aggr_reddito_pc,(media_aggr_reddito_pc-Tabella2026[[#This Row],[REDDITO COMPLESSIVO PROCAPITE]]),0)</f>
        <v>0</v>
      </c>
      <c r="O1199" s="3">
        <f>+Tabella2026[[#This Row],[DIFFERENZA REDDITO INFERIORE ALLA MEDIA DALLA MEDIA]]*Tabella2026[[#This Row],[POP_2024]]</f>
        <v>0</v>
      </c>
      <c r="P1199" s="3">
        <f>+Tabella2026[[#This Row],[POPOLAZIONE PER DIFFERENZA ]]/SUM(Tabella2026[[POPOLAZIONE PER DIFFERENZA ]])</f>
        <v>0</v>
      </c>
      <c r="Q1199" s="3">
        <f>+Tabella2026[[#This Row],[INCIDENZA POPOLAZIONE PER DIFFERENZA]]*(PLAFOND-SUM(Tabella2026[CONTRIBUTO SULLA BASE DELLA POPOLAZIONE]))</f>
        <v>0</v>
      </c>
      <c r="R1199" s="3">
        <f>+Tabella2026[[#This Row],[CONTRIBUTO SULLA BASE DELLA POPOLAZIONE]]+Tabella2026[[#This Row],[CONTRIBUTO SULLA BASE DEL REDDITO]]</f>
        <v>50175.789897587289</v>
      </c>
      <c r="S1199" s="3">
        <f>+Tabella2026[[#This Row],[CONTRIBUTO TOTALE]]/(PLAFOND/N_TESSERE)</f>
        <v>100.35157979517457</v>
      </c>
      <c r="T1199" s="3">
        <f>+MAX(CEILING(Tabella2026[[#This Row],[preDEF1]],1),1)</f>
        <v>101</v>
      </c>
      <c r="U1199" s="9">
        <f xml:space="preserve"> IF(ROW(Tabella2026[[#This Row],[preDEF2]]) - ROW(Tabella2026[[#Headers],[preDEF2]])&lt;=ABS(SUM(Tabella2026[preDEF2])-N_TESSERE),Tabella2026[[#This Row],[preDEF2]]-1,Tabella2026[[#This Row],[preDEF2]])</f>
        <v>100</v>
      </c>
      <c r="V1199" s="21">
        <f>+Tabella2026[[#This Row],[DEF - n. card]]*(PLAFOND/N_TESSERE)</f>
        <v>50000</v>
      </c>
      <c r="W1199" s="18"/>
    </row>
    <row r="1200" spans="2:23" x14ac:dyDescent="0.25">
      <c r="B1200" s="1" t="s">
        <v>2412</v>
      </c>
      <c r="C1200" s="2">
        <v>59025</v>
      </c>
      <c r="D1200" s="1" t="s">
        <v>2413</v>
      </c>
      <c r="E1200" s="1" t="s">
        <v>8</v>
      </c>
      <c r="F1200" s="1" t="s">
        <v>84</v>
      </c>
      <c r="G1200" s="1" t="s">
        <v>1059</v>
      </c>
      <c r="H1200" s="1" t="s">
        <v>15834</v>
      </c>
      <c r="I1200" s="5">
        <v>10042</v>
      </c>
      <c r="J1200" s="5">
        <v>128567330</v>
      </c>
      <c r="K1200" s="3">
        <f>+Tabella2026[[#This Row],[POP_2024]]/SUM(Tabella2026[POP_2024])</f>
        <v>1.703666414990473E-4</v>
      </c>
      <c r="L1200" s="3">
        <f>+Tabella2026[[#This Row],[INCIDENZA POPOLAZIONE]]*(PLAFOND/2)</f>
        <v>50155.811482338402</v>
      </c>
      <c r="M1200" s="3">
        <f>+IFERROR(Tabella2026[[#This Row],[reddito_2024]]/Tabella2026[[#This Row],[POP_2024]],"")</f>
        <v>12802.960565624378</v>
      </c>
      <c r="N1200" s="3">
        <f>+IF(Tabella2026[[#This Row],[REDDITO COMPLESSIVO PROCAPITE]]&lt;media_aggr_reddito_pc,(media_aggr_reddito_pc-Tabella2026[[#This Row],[REDDITO COMPLESSIVO PROCAPITE]]),0)</f>
        <v>5022.1054969843626</v>
      </c>
      <c r="O1200" s="3">
        <f>+Tabella2026[[#This Row],[DIFFERENZA REDDITO INFERIORE ALLA MEDIA DALLA MEDIA]]*Tabella2026[[#This Row],[POP_2024]]</f>
        <v>50431983.400716968</v>
      </c>
      <c r="P1200" s="3">
        <f>+Tabella2026[[#This Row],[POPOLAZIONE PER DIFFERENZA ]]/SUM(Tabella2026[[POPOLAZIONE PER DIFFERENZA ]])</f>
        <v>4.4742353209759804E-4</v>
      </c>
      <c r="Q1200" s="3">
        <f>+Tabella2026[[#This Row],[INCIDENZA POPOLAZIONE PER DIFFERENZA]]*(PLAFOND-SUM(Tabella2026[CONTRIBUTO SULLA BASE DELLA POPOLAZIONE]))</f>
        <v>131721.15228188434</v>
      </c>
      <c r="R1200" s="3">
        <f>+Tabella2026[[#This Row],[CONTRIBUTO SULLA BASE DELLA POPOLAZIONE]]+Tabella2026[[#This Row],[CONTRIBUTO SULLA BASE DEL REDDITO]]</f>
        <v>181876.96376422275</v>
      </c>
      <c r="S1200" s="3">
        <f>+Tabella2026[[#This Row],[CONTRIBUTO TOTALE]]/(PLAFOND/N_TESSERE)</f>
        <v>363.7539275284455</v>
      </c>
      <c r="T1200" s="3">
        <f>+MAX(CEILING(Tabella2026[[#This Row],[preDEF1]],1),1)</f>
        <v>364</v>
      </c>
      <c r="U1200" s="9">
        <f xml:space="preserve"> IF(ROW(Tabella2026[[#This Row],[preDEF2]]) - ROW(Tabella2026[[#Headers],[preDEF2]])&lt;=ABS(SUM(Tabella2026[preDEF2])-N_TESSERE),Tabella2026[[#This Row],[preDEF2]]-1,Tabella2026[[#This Row],[preDEF2]])</f>
        <v>363</v>
      </c>
      <c r="V1200" s="21">
        <f>+Tabella2026[[#This Row],[DEF - n. card]]*(PLAFOND/N_TESSERE)</f>
        <v>181500</v>
      </c>
      <c r="W1200" s="18"/>
    </row>
    <row r="1201" spans="2:23" x14ac:dyDescent="0.25">
      <c r="B1201" s="1" t="s">
        <v>2354</v>
      </c>
      <c r="C1201" s="2">
        <v>87038</v>
      </c>
      <c r="D1201" s="1" t="s">
        <v>2355</v>
      </c>
      <c r="E1201" s="1" t="s">
        <v>21</v>
      </c>
      <c r="F1201" s="1" t="s">
        <v>35</v>
      </c>
      <c r="G1201" s="1" t="s">
        <v>1059</v>
      </c>
      <c r="H1201" s="1" t="s">
        <v>15836</v>
      </c>
      <c r="I1201" s="5">
        <v>10038</v>
      </c>
      <c r="J1201" s="5">
        <v>123637790</v>
      </c>
      <c r="K1201" s="3">
        <f>+Tabella2026[[#This Row],[POP_2024]]/SUM(Tabella2026[POP_2024])</f>
        <v>1.7029877986132611E-4</v>
      </c>
      <c r="L1201" s="3">
        <f>+Tabella2026[[#This Row],[INCIDENZA POPOLAZIONE]]*(PLAFOND/2)</f>
        <v>50135.833067089508</v>
      </c>
      <c r="M1201" s="3">
        <f>+IFERROR(Tabella2026[[#This Row],[reddito_2024]]/Tabella2026[[#This Row],[POP_2024]],"")</f>
        <v>12316.974496911735</v>
      </c>
      <c r="N1201" s="3">
        <f>+IF(Tabella2026[[#This Row],[REDDITO COMPLESSIVO PROCAPITE]]&lt;media_aggr_reddito_pc,(media_aggr_reddito_pc-Tabella2026[[#This Row],[REDDITO COMPLESSIVO PROCAPITE]]),0)</f>
        <v>5508.0915656970064</v>
      </c>
      <c r="O1201" s="3">
        <f>+Tabella2026[[#This Row],[DIFFERENZA REDDITO INFERIORE ALLA MEDIA DALLA MEDIA]]*Tabella2026[[#This Row],[POP_2024]]</f>
        <v>55290223.136466548</v>
      </c>
      <c r="P1201" s="3">
        <f>+Tabella2026[[#This Row],[POPOLAZIONE PER DIFFERENZA ]]/SUM(Tabella2026[[POPOLAZIONE PER DIFFERENZA ]])</f>
        <v>4.9052496566753128E-4</v>
      </c>
      <c r="Q1201" s="3">
        <f>+Tabella2026[[#This Row],[INCIDENZA POPOLAZIONE PER DIFFERENZA]]*(PLAFOND-SUM(Tabella2026[CONTRIBUTO SULLA BASE DELLA POPOLAZIONE]))</f>
        <v>144410.18199879755</v>
      </c>
      <c r="R1201" s="3">
        <f>+Tabella2026[[#This Row],[CONTRIBUTO SULLA BASE DELLA POPOLAZIONE]]+Tabella2026[[#This Row],[CONTRIBUTO SULLA BASE DEL REDDITO]]</f>
        <v>194546.01506588707</v>
      </c>
      <c r="S1201" s="3">
        <f>+Tabella2026[[#This Row],[CONTRIBUTO TOTALE]]/(PLAFOND/N_TESSERE)</f>
        <v>389.09203013177415</v>
      </c>
      <c r="T1201" s="3">
        <f>+MAX(CEILING(Tabella2026[[#This Row],[preDEF1]],1),1)</f>
        <v>390</v>
      </c>
      <c r="U1201" s="9">
        <f xml:space="preserve"> IF(ROW(Tabella2026[[#This Row],[preDEF2]]) - ROW(Tabella2026[[#Headers],[preDEF2]])&lt;=ABS(SUM(Tabella2026[preDEF2])-N_TESSERE),Tabella2026[[#This Row],[preDEF2]]-1,Tabella2026[[#This Row],[preDEF2]])</f>
        <v>389</v>
      </c>
      <c r="V1201" s="21">
        <f>+Tabella2026[[#This Row],[DEF - n. card]]*(PLAFOND/N_TESSERE)</f>
        <v>194500</v>
      </c>
      <c r="W1201" s="18"/>
    </row>
    <row r="1202" spans="2:23" x14ac:dyDescent="0.25">
      <c r="B1202" s="1" t="s">
        <v>2495</v>
      </c>
      <c r="C1202" s="2">
        <v>11026</v>
      </c>
      <c r="D1202" s="1" t="s">
        <v>2496</v>
      </c>
      <c r="E1202" s="1" t="s">
        <v>24</v>
      </c>
      <c r="F1202" s="1" t="s">
        <v>136</v>
      </c>
      <c r="G1202" s="1" t="s">
        <v>1059</v>
      </c>
      <c r="H1202" s="1" t="s">
        <v>15835</v>
      </c>
      <c r="I1202" s="5">
        <v>10034</v>
      </c>
      <c r="J1202" s="5">
        <v>192639183</v>
      </c>
      <c r="K1202" s="3">
        <f>+Tabella2026[[#This Row],[POP_2024]]/SUM(Tabella2026[POP_2024])</f>
        <v>1.702309182236049E-4</v>
      </c>
      <c r="L1202" s="3">
        <f>+Tabella2026[[#This Row],[INCIDENZA POPOLAZIONE]]*(PLAFOND/2)</f>
        <v>50115.854651840615</v>
      </c>
      <c r="M1202" s="3">
        <f>+IFERROR(Tabella2026[[#This Row],[reddito_2024]]/Tabella2026[[#This Row],[POP_2024]],"")</f>
        <v>19198.642914092088</v>
      </c>
      <c r="N1202" s="3">
        <f>+IF(Tabella2026[[#This Row],[REDDITO COMPLESSIVO PROCAPITE]]&lt;media_aggr_reddito_pc,(media_aggr_reddito_pc-Tabella2026[[#This Row],[REDDITO COMPLESSIVO PROCAPITE]]),0)</f>
        <v>0</v>
      </c>
      <c r="O1202" s="3">
        <f>+Tabella2026[[#This Row],[DIFFERENZA REDDITO INFERIORE ALLA MEDIA DALLA MEDIA]]*Tabella2026[[#This Row],[POP_2024]]</f>
        <v>0</v>
      </c>
      <c r="P1202" s="3">
        <f>+Tabella2026[[#This Row],[POPOLAZIONE PER DIFFERENZA ]]/SUM(Tabella2026[[POPOLAZIONE PER DIFFERENZA ]])</f>
        <v>0</v>
      </c>
      <c r="Q1202" s="3">
        <f>+Tabella2026[[#This Row],[INCIDENZA POPOLAZIONE PER DIFFERENZA]]*(PLAFOND-SUM(Tabella2026[CONTRIBUTO SULLA BASE DELLA POPOLAZIONE]))</f>
        <v>0</v>
      </c>
      <c r="R1202" s="3">
        <f>+Tabella2026[[#This Row],[CONTRIBUTO SULLA BASE DELLA POPOLAZIONE]]+Tabella2026[[#This Row],[CONTRIBUTO SULLA BASE DEL REDDITO]]</f>
        <v>50115.854651840615</v>
      </c>
      <c r="S1202" s="3">
        <f>+Tabella2026[[#This Row],[CONTRIBUTO TOTALE]]/(PLAFOND/N_TESSERE)</f>
        <v>100.23170930368123</v>
      </c>
      <c r="T1202" s="3">
        <f>+MAX(CEILING(Tabella2026[[#This Row],[preDEF1]],1),1)</f>
        <v>101</v>
      </c>
      <c r="U1202" s="9">
        <f xml:space="preserve"> IF(ROW(Tabella2026[[#This Row],[preDEF2]]) - ROW(Tabella2026[[#Headers],[preDEF2]])&lt;=ABS(SUM(Tabella2026[preDEF2])-N_TESSERE),Tabella2026[[#This Row],[preDEF2]]-1,Tabella2026[[#This Row],[preDEF2]])</f>
        <v>100</v>
      </c>
      <c r="V1202" s="21">
        <f>+Tabella2026[[#This Row],[DEF - n. card]]*(PLAFOND/N_TESSERE)</f>
        <v>50000</v>
      </c>
      <c r="W1202" s="18"/>
    </row>
    <row r="1203" spans="2:23" x14ac:dyDescent="0.25">
      <c r="B1203" s="1" t="s">
        <v>2358</v>
      </c>
      <c r="C1203" s="2">
        <v>61057</v>
      </c>
      <c r="D1203" s="1" t="s">
        <v>2359</v>
      </c>
      <c r="E1203" s="1" t="s">
        <v>15</v>
      </c>
      <c r="F1203" s="1" t="s">
        <v>184</v>
      </c>
      <c r="G1203" s="1" t="s">
        <v>1059</v>
      </c>
      <c r="H1203" s="1" t="s">
        <v>15836</v>
      </c>
      <c r="I1203" s="5">
        <v>10021</v>
      </c>
      <c r="J1203" s="5">
        <v>130084257</v>
      </c>
      <c r="K1203" s="3">
        <f>+Tabella2026[[#This Row],[POP_2024]]/SUM(Tabella2026[POP_2024])</f>
        <v>1.7001036790101104E-4</v>
      </c>
      <c r="L1203" s="3">
        <f>+Tabella2026[[#This Row],[INCIDENZA POPOLAZIONE]]*(PLAFOND/2)</f>
        <v>50050.924802281726</v>
      </c>
      <c r="M1203" s="3">
        <f>+IFERROR(Tabella2026[[#This Row],[reddito_2024]]/Tabella2026[[#This Row],[POP_2024]],"")</f>
        <v>12981.165252968765</v>
      </c>
      <c r="N1203" s="3">
        <f>+IF(Tabella2026[[#This Row],[REDDITO COMPLESSIVO PROCAPITE]]&lt;media_aggr_reddito_pc,(media_aggr_reddito_pc-Tabella2026[[#This Row],[REDDITO COMPLESSIVO PROCAPITE]]),0)</f>
        <v>4843.9008096399757</v>
      </c>
      <c r="O1203" s="3">
        <f>+Tabella2026[[#This Row],[DIFFERENZA REDDITO INFERIORE ALLA MEDIA DALLA MEDIA]]*Tabella2026[[#This Row],[POP_2024]]</f>
        <v>48540730.013402194</v>
      </c>
      <c r="P1203" s="3">
        <f>+Tabella2026[[#This Row],[POPOLAZIONE PER DIFFERENZA ]]/SUM(Tabella2026[[POPOLAZIONE PER DIFFERENZA ]])</f>
        <v>4.3064467047876484E-4</v>
      </c>
      <c r="Q1203" s="3">
        <f>+Tabella2026[[#This Row],[INCIDENZA POPOLAZIONE PER DIFFERENZA]]*(PLAFOND-SUM(Tabella2026[CONTRIBUTO SULLA BASE DELLA POPOLAZIONE]))</f>
        <v>126781.46800544602</v>
      </c>
      <c r="R1203" s="3">
        <f>+Tabella2026[[#This Row],[CONTRIBUTO SULLA BASE DELLA POPOLAZIONE]]+Tabella2026[[#This Row],[CONTRIBUTO SULLA BASE DEL REDDITO]]</f>
        <v>176832.39280772774</v>
      </c>
      <c r="S1203" s="3">
        <f>+Tabella2026[[#This Row],[CONTRIBUTO TOTALE]]/(PLAFOND/N_TESSERE)</f>
        <v>353.66478561545546</v>
      </c>
      <c r="T1203" s="3">
        <f>+MAX(CEILING(Tabella2026[[#This Row],[preDEF1]],1),1)</f>
        <v>354</v>
      </c>
      <c r="U1203" s="9">
        <f xml:space="preserve"> IF(ROW(Tabella2026[[#This Row],[preDEF2]]) - ROW(Tabella2026[[#Headers],[preDEF2]])&lt;=ABS(SUM(Tabella2026[preDEF2])-N_TESSERE),Tabella2026[[#This Row],[preDEF2]]-1,Tabella2026[[#This Row],[preDEF2]])</f>
        <v>353</v>
      </c>
      <c r="V1203" s="21">
        <f>+Tabella2026[[#This Row],[DEF - n. card]]*(PLAFOND/N_TESSERE)</f>
        <v>176500</v>
      </c>
      <c r="W1203" s="18"/>
    </row>
    <row r="1204" spans="2:23" x14ac:dyDescent="0.25">
      <c r="B1204" s="1" t="s">
        <v>2418</v>
      </c>
      <c r="C1204" s="2">
        <v>61013</v>
      </c>
      <c r="D1204" s="1" t="s">
        <v>2419</v>
      </c>
      <c r="E1204" s="1" t="s">
        <v>15</v>
      </c>
      <c r="F1204" s="1" t="s">
        <v>184</v>
      </c>
      <c r="G1204" s="1" t="s">
        <v>1059</v>
      </c>
      <c r="H1204" s="1" t="s">
        <v>15836</v>
      </c>
      <c r="I1204" s="5">
        <v>10020</v>
      </c>
      <c r="J1204" s="5">
        <v>124483309</v>
      </c>
      <c r="K1204" s="3">
        <f>+Tabella2026[[#This Row],[POP_2024]]/SUM(Tabella2026[POP_2024])</f>
        <v>1.6999340249158074E-4</v>
      </c>
      <c r="L1204" s="3">
        <f>+Tabella2026[[#This Row],[INCIDENZA POPOLAZIONE]]*(PLAFOND/2)</f>
        <v>50045.930198469498</v>
      </c>
      <c r="M1204" s="3">
        <f>+IFERROR(Tabella2026[[#This Row],[reddito_2024]]/Tabella2026[[#This Row],[POP_2024]],"")</f>
        <v>12423.483932135729</v>
      </c>
      <c r="N1204" s="3">
        <f>+IF(Tabella2026[[#This Row],[REDDITO COMPLESSIVO PROCAPITE]]&lt;media_aggr_reddito_pc,(media_aggr_reddito_pc-Tabella2026[[#This Row],[REDDITO COMPLESSIVO PROCAPITE]]),0)</f>
        <v>5401.5821304730125</v>
      </c>
      <c r="O1204" s="3">
        <f>+Tabella2026[[#This Row],[DIFFERENZA REDDITO INFERIORE ALLA MEDIA DALLA MEDIA]]*Tabella2026[[#This Row],[POP_2024]]</f>
        <v>54123852.947339587</v>
      </c>
      <c r="P1204" s="3">
        <f>+Tabella2026[[#This Row],[POPOLAZIONE PER DIFFERENZA ]]/SUM(Tabella2026[[POPOLAZIONE PER DIFFERENZA ]])</f>
        <v>4.8017713806761364E-4</v>
      </c>
      <c r="Q1204" s="3">
        <f>+Tabella2026[[#This Row],[INCIDENZA POPOLAZIONE PER DIFFERENZA]]*(PLAFOND-SUM(Tabella2026[CONTRIBUTO SULLA BASE DELLA POPOLAZIONE]))</f>
        <v>141363.78931425247</v>
      </c>
      <c r="R1204" s="3">
        <f>+Tabella2026[[#This Row],[CONTRIBUTO SULLA BASE DELLA POPOLAZIONE]]+Tabella2026[[#This Row],[CONTRIBUTO SULLA BASE DEL REDDITO]]</f>
        <v>191409.71951272196</v>
      </c>
      <c r="S1204" s="3">
        <f>+Tabella2026[[#This Row],[CONTRIBUTO TOTALE]]/(PLAFOND/N_TESSERE)</f>
        <v>382.8194390254439</v>
      </c>
      <c r="T1204" s="3">
        <f>+MAX(CEILING(Tabella2026[[#This Row],[preDEF1]],1),1)</f>
        <v>383</v>
      </c>
      <c r="U1204" s="9">
        <f xml:space="preserve"> IF(ROW(Tabella2026[[#This Row],[preDEF2]]) - ROW(Tabella2026[[#Headers],[preDEF2]])&lt;=ABS(SUM(Tabella2026[preDEF2])-N_TESSERE),Tabella2026[[#This Row],[preDEF2]]-1,Tabella2026[[#This Row],[preDEF2]])</f>
        <v>382</v>
      </c>
      <c r="V1204" s="21">
        <f>+Tabella2026[[#This Row],[DEF - n. card]]*(PLAFOND/N_TESSERE)</f>
        <v>191000</v>
      </c>
      <c r="W1204" s="18"/>
    </row>
    <row r="1205" spans="2:23" x14ac:dyDescent="0.25">
      <c r="B1205" s="1" t="s">
        <v>2424</v>
      </c>
      <c r="C1205" s="2">
        <v>26093</v>
      </c>
      <c r="D1205" s="1" t="s">
        <v>2425</v>
      </c>
      <c r="E1205" s="1" t="s">
        <v>38</v>
      </c>
      <c r="F1205" s="1" t="s">
        <v>150</v>
      </c>
      <c r="G1205" s="1" t="s">
        <v>1059</v>
      </c>
      <c r="H1205" s="1" t="s">
        <v>15835</v>
      </c>
      <c r="I1205" s="5">
        <v>10020</v>
      </c>
      <c r="J1205" s="5">
        <v>177253833</v>
      </c>
      <c r="K1205" s="3">
        <f>+Tabella2026[[#This Row],[POP_2024]]/SUM(Tabella2026[POP_2024])</f>
        <v>1.6999340249158074E-4</v>
      </c>
      <c r="L1205" s="3">
        <f>+Tabella2026[[#This Row],[INCIDENZA POPOLAZIONE]]*(PLAFOND/2)</f>
        <v>50045.930198469498</v>
      </c>
      <c r="M1205" s="3">
        <f>+IFERROR(Tabella2026[[#This Row],[reddito_2024]]/Tabella2026[[#This Row],[POP_2024]],"")</f>
        <v>17690.003293413174</v>
      </c>
      <c r="N1205" s="3">
        <f>+IF(Tabella2026[[#This Row],[REDDITO COMPLESSIVO PROCAPITE]]&lt;media_aggr_reddito_pc,(media_aggr_reddito_pc-Tabella2026[[#This Row],[REDDITO COMPLESSIVO PROCAPITE]]),0)</f>
        <v>135.06276919556694</v>
      </c>
      <c r="O1205" s="3">
        <f>+Tabella2026[[#This Row],[DIFFERENZA REDDITO INFERIORE ALLA MEDIA DALLA MEDIA]]*Tabella2026[[#This Row],[POP_2024]]</f>
        <v>1353328.9473395809</v>
      </c>
      <c r="P1205" s="3">
        <f>+Tabella2026[[#This Row],[POPOLAZIONE PER DIFFERENZA ]]/SUM(Tabella2026[[POPOLAZIONE PER DIFFERENZA ]])</f>
        <v>1.2006492247139963E-5</v>
      </c>
      <c r="Q1205" s="3">
        <f>+Tabella2026[[#This Row],[INCIDENZA POPOLAZIONE PER DIFFERENZA]]*(PLAFOND-SUM(Tabella2026[CONTRIBUTO SULLA BASE DELLA POPOLAZIONE]))</f>
        <v>3534.7023126888339</v>
      </c>
      <c r="R1205" s="3">
        <f>+Tabella2026[[#This Row],[CONTRIBUTO SULLA BASE DELLA POPOLAZIONE]]+Tabella2026[[#This Row],[CONTRIBUTO SULLA BASE DEL REDDITO]]</f>
        <v>53580.632511158328</v>
      </c>
      <c r="S1205" s="3">
        <f>+Tabella2026[[#This Row],[CONTRIBUTO TOTALE]]/(PLAFOND/N_TESSERE)</f>
        <v>107.16126502231666</v>
      </c>
      <c r="T1205" s="3">
        <f>+MAX(CEILING(Tabella2026[[#This Row],[preDEF1]],1),1)</f>
        <v>108</v>
      </c>
      <c r="U1205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1205" s="21">
        <f>+Tabella2026[[#This Row],[DEF - n. card]]*(PLAFOND/N_TESSERE)</f>
        <v>53500</v>
      </c>
      <c r="W1205" s="18"/>
    </row>
    <row r="1206" spans="2:23" x14ac:dyDescent="0.25">
      <c r="B1206" s="1" t="s">
        <v>2459</v>
      </c>
      <c r="C1206" s="2">
        <v>13133</v>
      </c>
      <c r="D1206" s="1" t="s">
        <v>2460</v>
      </c>
      <c r="E1206" s="1" t="s">
        <v>12</v>
      </c>
      <c r="F1206" s="1" t="s">
        <v>152</v>
      </c>
      <c r="G1206" s="1" t="s">
        <v>1059</v>
      </c>
      <c r="H1206" s="1" t="s">
        <v>15835</v>
      </c>
      <c r="I1206" s="5">
        <v>10015</v>
      </c>
      <c r="J1206" s="5">
        <v>184443494</v>
      </c>
      <c r="K1206" s="3">
        <f>+Tabella2026[[#This Row],[POP_2024]]/SUM(Tabella2026[POP_2024])</f>
        <v>1.6990857544442925E-4</v>
      </c>
      <c r="L1206" s="3">
        <f>+Tabella2026[[#This Row],[INCIDENZA POPOLAZIONE]]*(PLAFOND/2)</f>
        <v>50020.957179408389</v>
      </c>
      <c r="M1206" s="3">
        <f>+IFERROR(Tabella2026[[#This Row],[reddito_2024]]/Tabella2026[[#This Row],[POP_2024]],"")</f>
        <v>18416.724313529707</v>
      </c>
      <c r="N1206" s="3">
        <f>+IF(Tabella2026[[#This Row],[REDDITO COMPLESSIVO PROCAPITE]]&lt;media_aggr_reddito_pc,(media_aggr_reddito_pc-Tabella2026[[#This Row],[REDDITO COMPLESSIVO PROCAPITE]]),0)</f>
        <v>0</v>
      </c>
      <c r="O1206" s="3">
        <f>+Tabella2026[[#This Row],[DIFFERENZA REDDITO INFERIORE ALLA MEDIA DALLA MEDIA]]*Tabella2026[[#This Row],[POP_2024]]</f>
        <v>0</v>
      </c>
      <c r="P1206" s="3">
        <f>+Tabella2026[[#This Row],[POPOLAZIONE PER DIFFERENZA ]]/SUM(Tabella2026[[POPOLAZIONE PER DIFFERENZA ]])</f>
        <v>0</v>
      </c>
      <c r="Q1206" s="3">
        <f>+Tabella2026[[#This Row],[INCIDENZA POPOLAZIONE PER DIFFERENZA]]*(PLAFOND-SUM(Tabella2026[CONTRIBUTO SULLA BASE DELLA POPOLAZIONE]))</f>
        <v>0</v>
      </c>
      <c r="R1206" s="3">
        <f>+Tabella2026[[#This Row],[CONTRIBUTO SULLA BASE DELLA POPOLAZIONE]]+Tabella2026[[#This Row],[CONTRIBUTO SULLA BASE DEL REDDITO]]</f>
        <v>50020.957179408389</v>
      </c>
      <c r="S1206" s="3">
        <f>+Tabella2026[[#This Row],[CONTRIBUTO TOTALE]]/(PLAFOND/N_TESSERE)</f>
        <v>100.04191435881678</v>
      </c>
      <c r="T1206" s="3">
        <f>+MAX(CEILING(Tabella2026[[#This Row],[preDEF1]],1),1)</f>
        <v>101</v>
      </c>
      <c r="U1206" s="9">
        <f xml:space="preserve"> IF(ROW(Tabella2026[[#This Row],[preDEF2]]) - ROW(Tabella2026[[#Headers],[preDEF2]])&lt;=ABS(SUM(Tabella2026[preDEF2])-N_TESSERE),Tabella2026[[#This Row],[preDEF2]]-1,Tabella2026[[#This Row],[preDEF2]])</f>
        <v>100</v>
      </c>
      <c r="V1206" s="21">
        <f>+Tabella2026[[#This Row],[DEF - n. card]]*(PLAFOND/N_TESSERE)</f>
        <v>50000</v>
      </c>
      <c r="W1206" s="18"/>
    </row>
    <row r="1207" spans="2:23" x14ac:dyDescent="0.25">
      <c r="B1207" s="1" t="s">
        <v>2394</v>
      </c>
      <c r="C1207" s="2">
        <v>63061</v>
      </c>
      <c r="D1207" s="1" t="s">
        <v>2395</v>
      </c>
      <c r="E1207" s="1" t="s">
        <v>15</v>
      </c>
      <c r="F1207" s="1" t="s">
        <v>14</v>
      </c>
      <c r="G1207" s="1" t="s">
        <v>1059</v>
      </c>
      <c r="H1207" s="1" t="s">
        <v>15836</v>
      </c>
      <c r="I1207" s="5">
        <v>10004</v>
      </c>
      <c r="J1207" s="5">
        <v>165485523</v>
      </c>
      <c r="K1207" s="3">
        <f>+Tabella2026[[#This Row],[POP_2024]]/SUM(Tabella2026[POP_2024])</f>
        <v>1.69721955940696E-4</v>
      </c>
      <c r="L1207" s="3">
        <f>+Tabella2026[[#This Row],[INCIDENZA POPOLAZIONE]]*(PLAFOND/2)</f>
        <v>49966.016537473944</v>
      </c>
      <c r="M1207" s="3">
        <f>+IFERROR(Tabella2026[[#This Row],[reddito_2024]]/Tabella2026[[#This Row],[POP_2024]],"")</f>
        <v>16541.935525789686</v>
      </c>
      <c r="N1207" s="3">
        <f>+IF(Tabella2026[[#This Row],[REDDITO COMPLESSIVO PROCAPITE]]&lt;media_aggr_reddito_pc,(media_aggr_reddito_pc-Tabella2026[[#This Row],[REDDITO COMPLESSIVO PROCAPITE]]),0)</f>
        <v>1283.1305368190551</v>
      </c>
      <c r="O1207" s="3">
        <f>+Tabella2026[[#This Row],[DIFFERENZA REDDITO INFERIORE ALLA MEDIA DALLA MEDIA]]*Tabella2026[[#This Row],[POP_2024]]</f>
        <v>12836437.890337827</v>
      </c>
      <c r="P1207" s="3">
        <f>+Tabella2026[[#This Row],[POPOLAZIONE PER DIFFERENZA ]]/SUM(Tabella2026[[POPOLAZIONE PER DIFFERENZA ]])</f>
        <v>1.1388257992575284E-4</v>
      </c>
      <c r="Q1207" s="3">
        <f>+Tabella2026[[#This Row],[INCIDENZA POPOLAZIONE PER DIFFERENZA]]*(PLAFOND-SUM(Tabella2026[CONTRIBUTO SULLA BASE DELLA POPOLAZIONE]))</f>
        <v>33526.946118206826</v>
      </c>
      <c r="R1207" s="3">
        <f>+Tabella2026[[#This Row],[CONTRIBUTO SULLA BASE DELLA POPOLAZIONE]]+Tabella2026[[#This Row],[CONTRIBUTO SULLA BASE DEL REDDITO]]</f>
        <v>83492.962655680778</v>
      </c>
      <c r="S1207" s="3">
        <f>+Tabella2026[[#This Row],[CONTRIBUTO TOTALE]]/(PLAFOND/N_TESSERE)</f>
        <v>166.98592531136157</v>
      </c>
      <c r="T1207" s="3">
        <f>+MAX(CEILING(Tabella2026[[#This Row],[preDEF1]],1),1)</f>
        <v>167</v>
      </c>
      <c r="U1207" s="9">
        <f xml:space="preserve"> IF(ROW(Tabella2026[[#This Row],[preDEF2]]) - ROW(Tabella2026[[#Headers],[preDEF2]])&lt;=ABS(SUM(Tabella2026[preDEF2])-N_TESSERE),Tabella2026[[#This Row],[preDEF2]]-1,Tabella2026[[#This Row],[preDEF2]])</f>
        <v>166</v>
      </c>
      <c r="V1207" s="21">
        <f>+Tabella2026[[#This Row],[DEF - n. card]]*(PLAFOND/N_TESSERE)</f>
        <v>83000</v>
      </c>
      <c r="W1207" s="18"/>
    </row>
    <row r="1208" spans="2:23" x14ac:dyDescent="0.25">
      <c r="B1208" s="1" t="s">
        <v>2386</v>
      </c>
      <c r="C1208" s="2">
        <v>5017</v>
      </c>
      <c r="D1208" s="1" t="s">
        <v>2387</v>
      </c>
      <c r="E1208" s="1" t="s">
        <v>18</v>
      </c>
      <c r="F1208" s="1" t="s">
        <v>182</v>
      </c>
      <c r="G1208" s="1" t="s">
        <v>2448</v>
      </c>
      <c r="H1208" s="1" t="s">
        <v>15835</v>
      </c>
      <c r="I1208" s="5">
        <v>9998</v>
      </c>
      <c r="J1208" s="5">
        <v>175565257</v>
      </c>
      <c r="K1208" s="3">
        <f>+Tabella2026[[#This Row],[POP_2024]]/SUM(Tabella2026[POP_2024])</f>
        <v>1.696201634841142E-4</v>
      </c>
      <c r="L1208" s="3">
        <f>+Tabella2026[[#This Row],[INCIDENZA POPOLAZIONE]]*(PLAFOND/2)</f>
        <v>49936.048914600608</v>
      </c>
      <c r="M1208" s="3">
        <f>+IFERROR(Tabella2026[[#This Row],[reddito_2024]]/Tabella2026[[#This Row],[POP_2024]],"")</f>
        <v>17560.037707541509</v>
      </c>
      <c r="N1208" s="3">
        <f>+IF(Tabella2026[[#This Row],[REDDITO COMPLESSIVO PROCAPITE]]&lt;media_aggr_reddito_pc,(media_aggr_reddito_pc-Tabella2026[[#This Row],[REDDITO COMPLESSIVO PROCAPITE]]),0)</f>
        <v>265.02835506723204</v>
      </c>
      <c r="O1208" s="3">
        <f>+Tabella2026[[#This Row],[DIFFERENZA REDDITO INFERIORE ALLA MEDIA DALLA MEDIA]]*Tabella2026[[#This Row],[POP_2024]]</f>
        <v>2649753.4939621859</v>
      </c>
      <c r="P1208" s="3">
        <f>+Tabella2026[[#This Row],[POPOLAZIONE PER DIFFERENZA ]]/SUM(Tabella2026[[POPOLAZIONE PER DIFFERENZA ]])</f>
        <v>2.3508138833969754E-5</v>
      </c>
      <c r="Q1208" s="3">
        <f>+Tabella2026[[#This Row],[INCIDENZA POPOLAZIONE PER DIFFERENZA]]*(PLAFOND-SUM(Tabella2026[CONTRIBUTO SULLA BASE DELLA POPOLAZIONE]))</f>
        <v>6920.7784416165987</v>
      </c>
      <c r="R1208" s="3">
        <f>+Tabella2026[[#This Row],[CONTRIBUTO SULLA BASE DELLA POPOLAZIONE]]+Tabella2026[[#This Row],[CONTRIBUTO SULLA BASE DEL REDDITO]]</f>
        <v>56856.827356217203</v>
      </c>
      <c r="S1208" s="3">
        <f>+Tabella2026[[#This Row],[CONTRIBUTO TOTALE]]/(PLAFOND/N_TESSERE)</f>
        <v>113.7136547124344</v>
      </c>
      <c r="T1208" s="3">
        <f>+MAX(CEILING(Tabella2026[[#This Row],[preDEF1]],1),1)</f>
        <v>114</v>
      </c>
      <c r="U1208" s="9">
        <f xml:space="preserve"> IF(ROW(Tabella2026[[#This Row],[preDEF2]]) - ROW(Tabella2026[[#Headers],[preDEF2]])&lt;=ABS(SUM(Tabella2026[preDEF2])-N_TESSERE),Tabella2026[[#This Row],[preDEF2]]-1,Tabella2026[[#This Row],[preDEF2]])</f>
        <v>113</v>
      </c>
      <c r="V1208" s="21">
        <f>+Tabella2026[[#This Row],[DEF - n. card]]*(PLAFOND/N_TESSERE)</f>
        <v>56500</v>
      </c>
      <c r="W1208" s="18"/>
    </row>
    <row r="1209" spans="2:23" x14ac:dyDescent="0.25">
      <c r="B1209" s="1" t="s">
        <v>2451</v>
      </c>
      <c r="C1209" s="2">
        <v>63007</v>
      </c>
      <c r="D1209" s="1" t="s">
        <v>2452</v>
      </c>
      <c r="E1209" s="1" t="s">
        <v>15</v>
      </c>
      <c r="F1209" s="1" t="s">
        <v>14</v>
      </c>
      <c r="G1209" s="1" t="s">
        <v>2448</v>
      </c>
      <c r="H1209" s="1" t="s">
        <v>15836</v>
      </c>
      <c r="I1209" s="5">
        <v>9983</v>
      </c>
      <c r="J1209" s="5">
        <v>115525313</v>
      </c>
      <c r="K1209" s="3">
        <f>+Tabella2026[[#This Row],[POP_2024]]/SUM(Tabella2026[POP_2024])</f>
        <v>1.6936568234265974E-4</v>
      </c>
      <c r="L1209" s="3">
        <f>+Tabella2026[[#This Row],[INCIDENZA POPOLAZIONE]]*(PLAFOND/2)</f>
        <v>49861.129857417269</v>
      </c>
      <c r="M1209" s="3">
        <f>+IFERROR(Tabella2026[[#This Row],[reddito_2024]]/Tabella2026[[#This Row],[POP_2024]],"")</f>
        <v>11572.204046879695</v>
      </c>
      <c r="N1209" s="3">
        <f>+IF(Tabella2026[[#This Row],[REDDITO COMPLESSIVO PROCAPITE]]&lt;media_aggr_reddito_pc,(media_aggr_reddito_pc-Tabella2026[[#This Row],[REDDITO COMPLESSIVO PROCAPITE]]),0)</f>
        <v>6252.8620157290461</v>
      </c>
      <c r="O1209" s="3">
        <f>+Tabella2026[[#This Row],[DIFFERENZA REDDITO INFERIORE ALLA MEDIA DALLA MEDIA]]*Tabella2026[[#This Row],[POP_2024]]</f>
        <v>62422321.503023066</v>
      </c>
      <c r="P1209" s="3">
        <f>+Tabella2026[[#This Row],[POPOLAZIONE PER DIFFERENZA ]]/SUM(Tabella2026[[POPOLAZIONE PER DIFFERENZA ]])</f>
        <v>5.5379966611064061E-4</v>
      </c>
      <c r="Q1209" s="3">
        <f>+Tabella2026[[#This Row],[INCIDENZA POPOLAZIONE PER DIFFERENZA]]*(PLAFOND-SUM(Tabella2026[CONTRIBUTO SULLA BASE DELLA POPOLAZIONE]))</f>
        <v>163038.20635322368</v>
      </c>
      <c r="R1209" s="3">
        <f>+Tabella2026[[#This Row],[CONTRIBUTO SULLA BASE DELLA POPOLAZIONE]]+Tabella2026[[#This Row],[CONTRIBUTO SULLA BASE DEL REDDITO]]</f>
        <v>212899.33621064096</v>
      </c>
      <c r="S1209" s="3">
        <f>+Tabella2026[[#This Row],[CONTRIBUTO TOTALE]]/(PLAFOND/N_TESSERE)</f>
        <v>425.79867242128194</v>
      </c>
      <c r="T1209" s="3">
        <f>+MAX(CEILING(Tabella2026[[#This Row],[preDEF1]],1),1)</f>
        <v>426</v>
      </c>
      <c r="U1209" s="9">
        <f xml:space="preserve"> IF(ROW(Tabella2026[[#This Row],[preDEF2]]) - ROW(Tabella2026[[#Headers],[preDEF2]])&lt;=ABS(SUM(Tabella2026[preDEF2])-N_TESSERE),Tabella2026[[#This Row],[preDEF2]]-1,Tabella2026[[#This Row],[preDEF2]])</f>
        <v>425</v>
      </c>
      <c r="V1209" s="21">
        <f>+Tabella2026[[#This Row],[DEF - n. card]]*(PLAFOND/N_TESSERE)</f>
        <v>212500</v>
      </c>
      <c r="W1209" s="18"/>
    </row>
    <row r="1210" spans="2:23" x14ac:dyDescent="0.25">
      <c r="B1210" s="1" t="s">
        <v>2438</v>
      </c>
      <c r="C1210" s="2">
        <v>28034</v>
      </c>
      <c r="D1210" s="1" t="s">
        <v>2439</v>
      </c>
      <c r="E1210" s="1" t="s">
        <v>38</v>
      </c>
      <c r="F1210" s="1" t="s">
        <v>45</v>
      </c>
      <c r="G1210" s="1" t="s">
        <v>2448</v>
      </c>
      <c r="H1210" s="1" t="s">
        <v>15835</v>
      </c>
      <c r="I1210" s="5">
        <v>9976</v>
      </c>
      <c r="J1210" s="5">
        <v>186536761</v>
      </c>
      <c r="K1210" s="3">
        <f>+Tabella2026[[#This Row],[POP_2024]]/SUM(Tabella2026[POP_2024])</f>
        <v>1.6924692447664764E-4</v>
      </c>
      <c r="L1210" s="3">
        <f>+Tabella2026[[#This Row],[INCIDENZA POPOLAZIONE]]*(PLAFOND/2)</f>
        <v>49826.16763073171</v>
      </c>
      <c r="M1210" s="3">
        <f>+IFERROR(Tabella2026[[#This Row],[reddito_2024]]/Tabella2026[[#This Row],[POP_2024]],"")</f>
        <v>18698.552626303128</v>
      </c>
      <c r="N1210" s="3">
        <f>+IF(Tabella2026[[#This Row],[REDDITO COMPLESSIVO PROCAPITE]]&lt;media_aggr_reddito_pc,(media_aggr_reddito_pc-Tabella2026[[#This Row],[REDDITO COMPLESSIVO PROCAPITE]]),0)</f>
        <v>0</v>
      </c>
      <c r="O1210" s="3">
        <f>+Tabella2026[[#This Row],[DIFFERENZA REDDITO INFERIORE ALLA MEDIA DALLA MEDIA]]*Tabella2026[[#This Row],[POP_2024]]</f>
        <v>0</v>
      </c>
      <c r="P1210" s="3">
        <f>+Tabella2026[[#This Row],[POPOLAZIONE PER DIFFERENZA ]]/SUM(Tabella2026[[POPOLAZIONE PER DIFFERENZA ]])</f>
        <v>0</v>
      </c>
      <c r="Q1210" s="3">
        <f>+Tabella2026[[#This Row],[INCIDENZA POPOLAZIONE PER DIFFERENZA]]*(PLAFOND-SUM(Tabella2026[CONTRIBUTO SULLA BASE DELLA POPOLAZIONE]))</f>
        <v>0</v>
      </c>
      <c r="R1210" s="3">
        <f>+Tabella2026[[#This Row],[CONTRIBUTO SULLA BASE DELLA POPOLAZIONE]]+Tabella2026[[#This Row],[CONTRIBUTO SULLA BASE DEL REDDITO]]</f>
        <v>49826.16763073171</v>
      </c>
      <c r="S1210" s="3">
        <f>+Tabella2026[[#This Row],[CONTRIBUTO TOTALE]]/(PLAFOND/N_TESSERE)</f>
        <v>99.652335261463421</v>
      </c>
      <c r="T1210" s="3">
        <f>+MAX(CEILING(Tabella2026[[#This Row],[preDEF1]],1),1)</f>
        <v>100</v>
      </c>
      <c r="U1210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1210" s="21">
        <f>+Tabella2026[[#This Row],[DEF - n. card]]*(PLAFOND/N_TESSERE)</f>
        <v>49500</v>
      </c>
      <c r="W1210" s="18"/>
    </row>
    <row r="1211" spans="2:23" x14ac:dyDescent="0.25">
      <c r="B1211" s="1" t="s">
        <v>2489</v>
      </c>
      <c r="C1211" s="2">
        <v>40019</v>
      </c>
      <c r="D1211" s="1" t="s">
        <v>2490</v>
      </c>
      <c r="E1211" s="1" t="s">
        <v>27</v>
      </c>
      <c r="F1211" s="1" t="s">
        <v>104</v>
      </c>
      <c r="G1211" s="1" t="s">
        <v>2448</v>
      </c>
      <c r="H1211" s="1" t="s">
        <v>15835</v>
      </c>
      <c r="I1211" s="5">
        <v>9970</v>
      </c>
      <c r="J1211" s="5">
        <v>193619574</v>
      </c>
      <c r="K1211" s="3">
        <f>+Tabella2026[[#This Row],[POP_2024]]/SUM(Tabella2026[POP_2024])</f>
        <v>1.6914513202006588E-4</v>
      </c>
      <c r="L1211" s="3">
        <f>+Tabella2026[[#This Row],[INCIDENZA POPOLAZIONE]]*(PLAFOND/2)</f>
        <v>49796.200007858381</v>
      </c>
      <c r="M1211" s="3">
        <f>+IFERROR(Tabella2026[[#This Row],[reddito_2024]]/Tabella2026[[#This Row],[POP_2024]],"")</f>
        <v>19420.218054162488</v>
      </c>
      <c r="N1211" s="3">
        <f>+IF(Tabella2026[[#This Row],[REDDITO COMPLESSIVO PROCAPITE]]&lt;media_aggr_reddito_pc,(media_aggr_reddito_pc-Tabella2026[[#This Row],[REDDITO COMPLESSIVO PROCAPITE]]),0)</f>
        <v>0</v>
      </c>
      <c r="O1211" s="3">
        <f>+Tabella2026[[#This Row],[DIFFERENZA REDDITO INFERIORE ALLA MEDIA DALLA MEDIA]]*Tabella2026[[#This Row],[POP_2024]]</f>
        <v>0</v>
      </c>
      <c r="P1211" s="3">
        <f>+Tabella2026[[#This Row],[POPOLAZIONE PER DIFFERENZA ]]/SUM(Tabella2026[[POPOLAZIONE PER DIFFERENZA ]])</f>
        <v>0</v>
      </c>
      <c r="Q1211" s="3">
        <f>+Tabella2026[[#This Row],[INCIDENZA POPOLAZIONE PER DIFFERENZA]]*(PLAFOND-SUM(Tabella2026[CONTRIBUTO SULLA BASE DELLA POPOLAZIONE]))</f>
        <v>0</v>
      </c>
      <c r="R1211" s="3">
        <f>+Tabella2026[[#This Row],[CONTRIBUTO SULLA BASE DELLA POPOLAZIONE]]+Tabella2026[[#This Row],[CONTRIBUTO SULLA BASE DEL REDDITO]]</f>
        <v>49796.200007858381</v>
      </c>
      <c r="S1211" s="3">
        <f>+Tabella2026[[#This Row],[CONTRIBUTO TOTALE]]/(PLAFOND/N_TESSERE)</f>
        <v>99.592400015716763</v>
      </c>
      <c r="T1211" s="3">
        <f>+MAX(CEILING(Tabella2026[[#This Row],[preDEF1]],1),1)</f>
        <v>100</v>
      </c>
      <c r="U1211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1211" s="21">
        <f>+Tabella2026[[#This Row],[DEF - n. card]]*(PLAFOND/N_TESSERE)</f>
        <v>49500</v>
      </c>
      <c r="W1211" s="18"/>
    </row>
    <row r="1212" spans="2:23" x14ac:dyDescent="0.25">
      <c r="B1212" s="1" t="s">
        <v>2390</v>
      </c>
      <c r="C1212" s="2">
        <v>9001</v>
      </c>
      <c r="D1212" s="1" t="s">
        <v>2391</v>
      </c>
      <c r="E1212" s="1" t="s">
        <v>24</v>
      </c>
      <c r="F1212" s="1" t="s">
        <v>246</v>
      </c>
      <c r="G1212" s="1" t="s">
        <v>2448</v>
      </c>
      <c r="H1212" s="1" t="s">
        <v>15835</v>
      </c>
      <c r="I1212" s="5">
        <v>9960</v>
      </c>
      <c r="J1212" s="5">
        <v>223712784</v>
      </c>
      <c r="K1212" s="3">
        <f>+Tabella2026[[#This Row],[POP_2024]]/SUM(Tabella2026[POP_2024])</f>
        <v>1.689754779257629E-4</v>
      </c>
      <c r="L1212" s="3">
        <f>+Tabella2026[[#This Row],[INCIDENZA POPOLAZIONE]]*(PLAFOND/2)</f>
        <v>49746.253969736157</v>
      </c>
      <c r="M1212" s="3">
        <f>+IFERROR(Tabella2026[[#This Row],[reddito_2024]]/Tabella2026[[#This Row],[POP_2024]],"")</f>
        <v>22461.122891566265</v>
      </c>
      <c r="N1212" s="3">
        <f>+IF(Tabella2026[[#This Row],[REDDITO COMPLESSIVO PROCAPITE]]&lt;media_aggr_reddito_pc,(media_aggr_reddito_pc-Tabella2026[[#This Row],[REDDITO COMPLESSIVO PROCAPITE]]),0)</f>
        <v>0</v>
      </c>
      <c r="O1212" s="3">
        <f>+Tabella2026[[#This Row],[DIFFERENZA REDDITO INFERIORE ALLA MEDIA DALLA MEDIA]]*Tabella2026[[#This Row],[POP_2024]]</f>
        <v>0</v>
      </c>
      <c r="P1212" s="3">
        <f>+Tabella2026[[#This Row],[POPOLAZIONE PER DIFFERENZA ]]/SUM(Tabella2026[[POPOLAZIONE PER DIFFERENZA ]])</f>
        <v>0</v>
      </c>
      <c r="Q1212" s="3">
        <f>+Tabella2026[[#This Row],[INCIDENZA POPOLAZIONE PER DIFFERENZA]]*(PLAFOND-SUM(Tabella2026[CONTRIBUTO SULLA BASE DELLA POPOLAZIONE]))</f>
        <v>0</v>
      </c>
      <c r="R1212" s="3">
        <f>+Tabella2026[[#This Row],[CONTRIBUTO SULLA BASE DELLA POPOLAZIONE]]+Tabella2026[[#This Row],[CONTRIBUTO SULLA BASE DEL REDDITO]]</f>
        <v>49746.253969736157</v>
      </c>
      <c r="S1212" s="3">
        <f>+Tabella2026[[#This Row],[CONTRIBUTO TOTALE]]/(PLAFOND/N_TESSERE)</f>
        <v>99.492507939472318</v>
      </c>
      <c r="T1212" s="3">
        <f>+MAX(CEILING(Tabella2026[[#This Row],[preDEF1]],1),1)</f>
        <v>100</v>
      </c>
      <c r="U1212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1212" s="21">
        <f>+Tabella2026[[#This Row],[DEF - n. card]]*(PLAFOND/N_TESSERE)</f>
        <v>49500</v>
      </c>
      <c r="W1212" s="18"/>
    </row>
    <row r="1213" spans="2:23" x14ac:dyDescent="0.25">
      <c r="B1213" s="1" t="s">
        <v>2449</v>
      </c>
      <c r="C1213" s="2">
        <v>52016</v>
      </c>
      <c r="D1213" s="1" t="s">
        <v>2450</v>
      </c>
      <c r="E1213" s="1" t="s">
        <v>30</v>
      </c>
      <c r="F1213" s="1" t="s">
        <v>283</v>
      </c>
      <c r="G1213" s="1" t="s">
        <v>2448</v>
      </c>
      <c r="H1213" s="1" t="s">
        <v>15834</v>
      </c>
      <c r="I1213" s="5">
        <v>9950</v>
      </c>
      <c r="J1213" s="5">
        <v>208164928</v>
      </c>
      <c r="K1213" s="3">
        <f>+Tabella2026[[#This Row],[POP_2024]]/SUM(Tabella2026[POP_2024])</f>
        <v>1.6880582383145993E-4</v>
      </c>
      <c r="L1213" s="3">
        <f>+Tabella2026[[#This Row],[INCIDENZA POPOLAZIONE]]*(PLAFOND/2)</f>
        <v>49696.307931613926</v>
      </c>
      <c r="M1213" s="3">
        <f>+IFERROR(Tabella2026[[#This Row],[reddito_2024]]/Tabella2026[[#This Row],[POP_2024]],"")</f>
        <v>20921.098291457285</v>
      </c>
      <c r="N1213" s="3">
        <f>+IF(Tabella2026[[#This Row],[REDDITO COMPLESSIVO PROCAPITE]]&lt;media_aggr_reddito_pc,(media_aggr_reddito_pc-Tabella2026[[#This Row],[REDDITO COMPLESSIVO PROCAPITE]]),0)</f>
        <v>0</v>
      </c>
      <c r="O1213" s="3">
        <f>+Tabella2026[[#This Row],[DIFFERENZA REDDITO INFERIORE ALLA MEDIA DALLA MEDIA]]*Tabella2026[[#This Row],[POP_2024]]</f>
        <v>0</v>
      </c>
      <c r="P1213" s="3">
        <f>+Tabella2026[[#This Row],[POPOLAZIONE PER DIFFERENZA ]]/SUM(Tabella2026[[POPOLAZIONE PER DIFFERENZA ]])</f>
        <v>0</v>
      </c>
      <c r="Q1213" s="3">
        <f>+Tabella2026[[#This Row],[INCIDENZA POPOLAZIONE PER DIFFERENZA]]*(PLAFOND-SUM(Tabella2026[CONTRIBUTO SULLA BASE DELLA POPOLAZIONE]))</f>
        <v>0</v>
      </c>
      <c r="R1213" s="3">
        <f>+Tabella2026[[#This Row],[CONTRIBUTO SULLA BASE DELLA POPOLAZIONE]]+Tabella2026[[#This Row],[CONTRIBUTO SULLA BASE DEL REDDITO]]</f>
        <v>49696.307931613926</v>
      </c>
      <c r="S1213" s="3">
        <f>+Tabella2026[[#This Row],[CONTRIBUTO TOTALE]]/(PLAFOND/N_TESSERE)</f>
        <v>99.39261586322786</v>
      </c>
      <c r="T1213" s="3">
        <f>+MAX(CEILING(Tabella2026[[#This Row],[preDEF1]],1),1)</f>
        <v>100</v>
      </c>
      <c r="U1213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1213" s="21">
        <f>+Tabella2026[[#This Row],[DEF - n. card]]*(PLAFOND/N_TESSERE)</f>
        <v>49500</v>
      </c>
      <c r="W1213" s="18"/>
    </row>
    <row r="1214" spans="2:23" x14ac:dyDescent="0.25">
      <c r="B1214" s="1" t="s">
        <v>2497</v>
      </c>
      <c r="C1214" s="2">
        <v>35017</v>
      </c>
      <c r="D1214" s="1" t="s">
        <v>2498</v>
      </c>
      <c r="E1214" s="1" t="s">
        <v>27</v>
      </c>
      <c r="F1214" s="1" t="s">
        <v>64</v>
      </c>
      <c r="G1214" s="1" t="s">
        <v>2448</v>
      </c>
      <c r="H1214" s="1" t="s">
        <v>15835</v>
      </c>
      <c r="I1214" s="5">
        <v>9937</v>
      </c>
      <c r="J1214" s="5">
        <v>196826478</v>
      </c>
      <c r="K1214" s="3">
        <f>+Tabella2026[[#This Row],[POP_2024]]/SUM(Tabella2026[POP_2024])</f>
        <v>1.6858527350886607E-4</v>
      </c>
      <c r="L1214" s="3">
        <f>+Tabella2026[[#This Row],[INCIDENZA POPOLAZIONE]]*(PLAFOND/2)</f>
        <v>49631.378082055038</v>
      </c>
      <c r="M1214" s="3">
        <f>+IFERROR(Tabella2026[[#This Row],[reddito_2024]]/Tabella2026[[#This Row],[POP_2024]],"")</f>
        <v>19807.434638220791</v>
      </c>
      <c r="N1214" s="3">
        <f>+IF(Tabella2026[[#This Row],[REDDITO COMPLESSIVO PROCAPITE]]&lt;media_aggr_reddito_pc,(media_aggr_reddito_pc-Tabella2026[[#This Row],[REDDITO COMPLESSIVO PROCAPITE]]),0)</f>
        <v>0</v>
      </c>
      <c r="O1214" s="3">
        <f>+Tabella2026[[#This Row],[DIFFERENZA REDDITO INFERIORE ALLA MEDIA DALLA MEDIA]]*Tabella2026[[#This Row],[POP_2024]]</f>
        <v>0</v>
      </c>
      <c r="P1214" s="3">
        <f>+Tabella2026[[#This Row],[POPOLAZIONE PER DIFFERENZA ]]/SUM(Tabella2026[[POPOLAZIONE PER DIFFERENZA ]])</f>
        <v>0</v>
      </c>
      <c r="Q1214" s="3">
        <f>+Tabella2026[[#This Row],[INCIDENZA POPOLAZIONE PER DIFFERENZA]]*(PLAFOND-SUM(Tabella2026[CONTRIBUTO SULLA BASE DELLA POPOLAZIONE]))</f>
        <v>0</v>
      </c>
      <c r="R1214" s="3">
        <f>+Tabella2026[[#This Row],[CONTRIBUTO SULLA BASE DELLA POPOLAZIONE]]+Tabella2026[[#This Row],[CONTRIBUTO SULLA BASE DEL REDDITO]]</f>
        <v>49631.378082055038</v>
      </c>
      <c r="S1214" s="3">
        <f>+Tabella2026[[#This Row],[CONTRIBUTO TOTALE]]/(PLAFOND/N_TESSERE)</f>
        <v>99.262756164110073</v>
      </c>
      <c r="T1214" s="3">
        <f>+MAX(CEILING(Tabella2026[[#This Row],[preDEF1]],1),1)</f>
        <v>100</v>
      </c>
      <c r="U1214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1214" s="21">
        <f>+Tabella2026[[#This Row],[DEF - n. card]]*(PLAFOND/N_TESSERE)</f>
        <v>49500</v>
      </c>
      <c r="W1214" s="18"/>
    </row>
    <row r="1215" spans="2:23" x14ac:dyDescent="0.25">
      <c r="B1215" s="1" t="s">
        <v>2432</v>
      </c>
      <c r="C1215" s="2">
        <v>59027</v>
      </c>
      <c r="D1215" s="1" t="s">
        <v>2433</v>
      </c>
      <c r="E1215" s="1" t="s">
        <v>8</v>
      </c>
      <c r="F1215" s="1" t="s">
        <v>84</v>
      </c>
      <c r="G1215" s="1" t="s">
        <v>2448</v>
      </c>
      <c r="H1215" s="1" t="s">
        <v>15834</v>
      </c>
      <c r="I1215" s="5">
        <v>9937</v>
      </c>
      <c r="J1215" s="5">
        <v>151456949</v>
      </c>
      <c r="K1215" s="3">
        <f>+Tabella2026[[#This Row],[POP_2024]]/SUM(Tabella2026[POP_2024])</f>
        <v>1.6858527350886607E-4</v>
      </c>
      <c r="L1215" s="3">
        <f>+Tabella2026[[#This Row],[INCIDENZA POPOLAZIONE]]*(PLAFOND/2)</f>
        <v>49631.378082055038</v>
      </c>
      <c r="M1215" s="3">
        <f>+IFERROR(Tabella2026[[#This Row],[reddito_2024]]/Tabella2026[[#This Row],[POP_2024]],"")</f>
        <v>15241.717721646372</v>
      </c>
      <c r="N1215" s="3">
        <f>+IF(Tabella2026[[#This Row],[REDDITO COMPLESSIVO PROCAPITE]]&lt;media_aggr_reddito_pc,(media_aggr_reddito_pc-Tabella2026[[#This Row],[REDDITO COMPLESSIVO PROCAPITE]]),0)</f>
        <v>2583.3483409623695</v>
      </c>
      <c r="O1215" s="3">
        <f>+Tabella2026[[#This Row],[DIFFERENZA REDDITO INFERIORE ALLA MEDIA DALLA MEDIA]]*Tabella2026[[#This Row],[POP_2024]]</f>
        <v>25670732.464143068</v>
      </c>
      <c r="P1215" s="3">
        <f>+Tabella2026[[#This Row],[POPOLAZIONE PER DIFFERENZA ]]/SUM(Tabella2026[[POPOLAZIONE PER DIFFERENZA ]])</f>
        <v>2.2774614473076784E-4</v>
      </c>
      <c r="Q1215" s="3">
        <f>+Tabella2026[[#This Row],[INCIDENZA POPOLAZIONE PER DIFFERENZA]]*(PLAFOND-SUM(Tabella2026[CONTRIBUTO SULLA BASE DELLA POPOLAZIONE]))</f>
        <v>67048.29419912977</v>
      </c>
      <c r="R1215" s="3">
        <f>+Tabella2026[[#This Row],[CONTRIBUTO SULLA BASE DELLA POPOLAZIONE]]+Tabella2026[[#This Row],[CONTRIBUTO SULLA BASE DEL REDDITO]]</f>
        <v>116679.67228118482</v>
      </c>
      <c r="S1215" s="3">
        <f>+Tabella2026[[#This Row],[CONTRIBUTO TOTALE]]/(PLAFOND/N_TESSERE)</f>
        <v>233.35934456236964</v>
      </c>
      <c r="T1215" s="3">
        <f>+MAX(CEILING(Tabella2026[[#This Row],[preDEF1]],1),1)</f>
        <v>234</v>
      </c>
      <c r="U1215" s="9">
        <f xml:space="preserve"> IF(ROW(Tabella2026[[#This Row],[preDEF2]]) - ROW(Tabella2026[[#Headers],[preDEF2]])&lt;=ABS(SUM(Tabella2026[preDEF2])-N_TESSERE),Tabella2026[[#This Row],[preDEF2]]-1,Tabella2026[[#This Row],[preDEF2]])</f>
        <v>233</v>
      </c>
      <c r="V1215" s="21">
        <f>+Tabella2026[[#This Row],[DEF - n. card]]*(PLAFOND/N_TESSERE)</f>
        <v>116500</v>
      </c>
      <c r="W1215" s="18"/>
    </row>
    <row r="1216" spans="2:23" x14ac:dyDescent="0.25">
      <c r="B1216" s="1" t="s">
        <v>2436</v>
      </c>
      <c r="C1216" s="2">
        <v>97046</v>
      </c>
      <c r="D1216" s="1" t="s">
        <v>2437</v>
      </c>
      <c r="E1216" s="1" t="s">
        <v>12</v>
      </c>
      <c r="F1216" s="1" t="s">
        <v>362</v>
      </c>
      <c r="G1216" s="1" t="s">
        <v>2448</v>
      </c>
      <c r="H1216" s="1" t="s">
        <v>15835</v>
      </c>
      <c r="I1216" s="5">
        <v>9928</v>
      </c>
      <c r="J1216" s="5">
        <v>236931183</v>
      </c>
      <c r="K1216" s="3">
        <f>+Tabella2026[[#This Row],[POP_2024]]/SUM(Tabella2026[POP_2024])</f>
        <v>1.6843258482399337E-4</v>
      </c>
      <c r="L1216" s="3">
        <f>+Tabella2026[[#This Row],[INCIDENZA POPOLAZIONE]]*(PLAFOND/2)</f>
        <v>49586.426647745029</v>
      </c>
      <c r="M1216" s="3">
        <f>+IFERROR(Tabella2026[[#This Row],[reddito_2024]]/Tabella2026[[#This Row],[POP_2024]],"")</f>
        <v>23864.945910556002</v>
      </c>
      <c r="N1216" s="3">
        <f>+IF(Tabella2026[[#This Row],[REDDITO COMPLESSIVO PROCAPITE]]&lt;media_aggr_reddito_pc,(media_aggr_reddito_pc-Tabella2026[[#This Row],[REDDITO COMPLESSIVO PROCAPITE]]),0)</f>
        <v>0</v>
      </c>
      <c r="O1216" s="3">
        <f>+Tabella2026[[#This Row],[DIFFERENZA REDDITO INFERIORE ALLA MEDIA DALLA MEDIA]]*Tabella2026[[#This Row],[POP_2024]]</f>
        <v>0</v>
      </c>
      <c r="P1216" s="3">
        <f>+Tabella2026[[#This Row],[POPOLAZIONE PER DIFFERENZA ]]/SUM(Tabella2026[[POPOLAZIONE PER DIFFERENZA ]])</f>
        <v>0</v>
      </c>
      <c r="Q1216" s="3">
        <f>+Tabella2026[[#This Row],[INCIDENZA POPOLAZIONE PER DIFFERENZA]]*(PLAFOND-SUM(Tabella2026[CONTRIBUTO SULLA BASE DELLA POPOLAZIONE]))</f>
        <v>0</v>
      </c>
      <c r="R1216" s="3">
        <f>+Tabella2026[[#This Row],[CONTRIBUTO SULLA BASE DELLA POPOLAZIONE]]+Tabella2026[[#This Row],[CONTRIBUTO SULLA BASE DEL REDDITO]]</f>
        <v>49586.426647745029</v>
      </c>
      <c r="S1216" s="3">
        <f>+Tabella2026[[#This Row],[CONTRIBUTO TOTALE]]/(PLAFOND/N_TESSERE)</f>
        <v>99.172853295490057</v>
      </c>
      <c r="T1216" s="3">
        <f>+MAX(CEILING(Tabella2026[[#This Row],[preDEF1]],1),1)</f>
        <v>100</v>
      </c>
      <c r="U1216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1216" s="21">
        <f>+Tabella2026[[#This Row],[DEF - n. card]]*(PLAFOND/N_TESSERE)</f>
        <v>49500</v>
      </c>
      <c r="W1216" s="18"/>
    </row>
    <row r="1217" spans="2:23" x14ac:dyDescent="0.25">
      <c r="B1217" s="1" t="s">
        <v>2471</v>
      </c>
      <c r="C1217" s="2">
        <v>51005</v>
      </c>
      <c r="D1217" s="1" t="s">
        <v>2472</v>
      </c>
      <c r="E1217" s="1" t="s">
        <v>30</v>
      </c>
      <c r="F1217" s="1" t="s">
        <v>125</v>
      </c>
      <c r="G1217" s="1" t="s">
        <v>2448</v>
      </c>
      <c r="H1217" s="1" t="s">
        <v>15834</v>
      </c>
      <c r="I1217" s="5">
        <v>9921</v>
      </c>
      <c r="J1217" s="5">
        <v>189214260</v>
      </c>
      <c r="K1217" s="3">
        <f>+Tabella2026[[#This Row],[POP_2024]]/SUM(Tabella2026[POP_2024])</f>
        <v>1.683138269579813E-4</v>
      </c>
      <c r="L1217" s="3">
        <f>+Tabella2026[[#This Row],[INCIDENZA POPOLAZIONE]]*(PLAFOND/2)</f>
        <v>49551.464421059478</v>
      </c>
      <c r="M1217" s="3">
        <f>+IFERROR(Tabella2026[[#This Row],[reddito_2024]]/Tabella2026[[#This Row],[POP_2024]],"")</f>
        <v>19072.095554883581</v>
      </c>
      <c r="N1217" s="3">
        <f>+IF(Tabella2026[[#This Row],[REDDITO COMPLESSIVO PROCAPITE]]&lt;media_aggr_reddito_pc,(media_aggr_reddito_pc-Tabella2026[[#This Row],[REDDITO COMPLESSIVO PROCAPITE]]),0)</f>
        <v>0</v>
      </c>
      <c r="O1217" s="3">
        <f>+Tabella2026[[#This Row],[DIFFERENZA REDDITO INFERIORE ALLA MEDIA DALLA MEDIA]]*Tabella2026[[#This Row],[POP_2024]]</f>
        <v>0</v>
      </c>
      <c r="P1217" s="3">
        <f>+Tabella2026[[#This Row],[POPOLAZIONE PER DIFFERENZA ]]/SUM(Tabella2026[[POPOLAZIONE PER DIFFERENZA ]])</f>
        <v>0</v>
      </c>
      <c r="Q1217" s="3">
        <f>+Tabella2026[[#This Row],[INCIDENZA POPOLAZIONE PER DIFFERENZA]]*(PLAFOND-SUM(Tabella2026[CONTRIBUTO SULLA BASE DELLA POPOLAZIONE]))</f>
        <v>0</v>
      </c>
      <c r="R1217" s="3">
        <f>+Tabella2026[[#This Row],[CONTRIBUTO SULLA BASE DELLA POPOLAZIONE]]+Tabella2026[[#This Row],[CONTRIBUTO SULLA BASE DEL REDDITO]]</f>
        <v>49551.464421059478</v>
      </c>
      <c r="S1217" s="3">
        <f>+Tabella2026[[#This Row],[CONTRIBUTO TOTALE]]/(PLAFOND/N_TESSERE)</f>
        <v>99.102928842118956</v>
      </c>
      <c r="T1217" s="3">
        <f>+MAX(CEILING(Tabella2026[[#This Row],[preDEF1]],1),1)</f>
        <v>100</v>
      </c>
      <c r="U1217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1217" s="21">
        <f>+Tabella2026[[#This Row],[DEF - n. card]]*(PLAFOND/N_TESSERE)</f>
        <v>49500</v>
      </c>
      <c r="W1217" s="18"/>
    </row>
    <row r="1218" spans="2:23" x14ac:dyDescent="0.25">
      <c r="B1218" s="1" t="s">
        <v>2442</v>
      </c>
      <c r="C1218" s="2">
        <v>26087</v>
      </c>
      <c r="D1218" s="1" t="s">
        <v>2443</v>
      </c>
      <c r="E1218" s="1" t="s">
        <v>38</v>
      </c>
      <c r="F1218" s="1" t="s">
        <v>150</v>
      </c>
      <c r="G1218" s="1" t="s">
        <v>2448</v>
      </c>
      <c r="H1218" s="1" t="s">
        <v>15835</v>
      </c>
      <c r="I1218" s="5">
        <v>9918</v>
      </c>
      <c r="J1218" s="5">
        <v>183252169</v>
      </c>
      <c r="K1218" s="3">
        <f>+Tabella2026[[#This Row],[POP_2024]]/SUM(Tabella2026[POP_2024])</f>
        <v>1.6826293072969039E-4</v>
      </c>
      <c r="L1218" s="3">
        <f>+Tabella2026[[#This Row],[INCIDENZA POPOLAZIONE]]*(PLAFOND/2)</f>
        <v>49536.480609622806</v>
      </c>
      <c r="M1218" s="3">
        <f>+IFERROR(Tabella2026[[#This Row],[reddito_2024]]/Tabella2026[[#This Row],[POP_2024]],"")</f>
        <v>18476.726053639846</v>
      </c>
      <c r="N1218" s="3">
        <f>+IF(Tabella2026[[#This Row],[REDDITO COMPLESSIVO PROCAPITE]]&lt;media_aggr_reddito_pc,(media_aggr_reddito_pc-Tabella2026[[#This Row],[REDDITO COMPLESSIVO PROCAPITE]]),0)</f>
        <v>0</v>
      </c>
      <c r="O1218" s="3">
        <f>+Tabella2026[[#This Row],[DIFFERENZA REDDITO INFERIORE ALLA MEDIA DALLA MEDIA]]*Tabella2026[[#This Row],[POP_2024]]</f>
        <v>0</v>
      </c>
      <c r="P1218" s="3">
        <f>+Tabella2026[[#This Row],[POPOLAZIONE PER DIFFERENZA ]]/SUM(Tabella2026[[POPOLAZIONE PER DIFFERENZA ]])</f>
        <v>0</v>
      </c>
      <c r="Q1218" s="3">
        <f>+Tabella2026[[#This Row],[INCIDENZA POPOLAZIONE PER DIFFERENZA]]*(PLAFOND-SUM(Tabella2026[CONTRIBUTO SULLA BASE DELLA POPOLAZIONE]))</f>
        <v>0</v>
      </c>
      <c r="R1218" s="3">
        <f>+Tabella2026[[#This Row],[CONTRIBUTO SULLA BASE DELLA POPOLAZIONE]]+Tabella2026[[#This Row],[CONTRIBUTO SULLA BASE DEL REDDITO]]</f>
        <v>49536.480609622806</v>
      </c>
      <c r="S1218" s="3">
        <f>+Tabella2026[[#This Row],[CONTRIBUTO TOTALE]]/(PLAFOND/N_TESSERE)</f>
        <v>99.072961219245613</v>
      </c>
      <c r="T1218" s="3">
        <f>+MAX(CEILING(Tabella2026[[#This Row],[preDEF1]],1),1)</f>
        <v>100</v>
      </c>
      <c r="U1218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1218" s="21">
        <f>+Tabella2026[[#This Row],[DEF - n. card]]*(PLAFOND/N_TESSERE)</f>
        <v>49500</v>
      </c>
      <c r="W1218" s="18"/>
    </row>
    <row r="1219" spans="2:23" x14ac:dyDescent="0.25">
      <c r="B1219" s="1" t="s">
        <v>2467</v>
      </c>
      <c r="C1219" s="2">
        <v>12004</v>
      </c>
      <c r="D1219" s="1" t="s">
        <v>2468</v>
      </c>
      <c r="E1219" s="1" t="s">
        <v>12</v>
      </c>
      <c r="F1219" s="1" t="s">
        <v>157</v>
      </c>
      <c r="G1219" s="1" t="s">
        <v>2448</v>
      </c>
      <c r="H1219" s="1" t="s">
        <v>15835</v>
      </c>
      <c r="I1219" s="5">
        <v>9916</v>
      </c>
      <c r="J1219" s="5">
        <v>132898724</v>
      </c>
      <c r="K1219" s="3">
        <f>+Tabella2026[[#This Row],[POP_2024]]/SUM(Tabella2026[POP_2024])</f>
        <v>1.6822899991082981E-4</v>
      </c>
      <c r="L1219" s="3">
        <f>+Tabella2026[[#This Row],[INCIDENZA POPOLAZIONE]]*(PLAFOND/2)</f>
        <v>49526.491401998363</v>
      </c>
      <c r="M1219" s="3">
        <f>+IFERROR(Tabella2026[[#This Row],[reddito_2024]]/Tabella2026[[#This Row],[POP_2024]],"")</f>
        <v>13402.45300524405</v>
      </c>
      <c r="N1219" s="3">
        <f>+IF(Tabella2026[[#This Row],[REDDITO COMPLESSIVO PROCAPITE]]&lt;media_aggr_reddito_pc,(media_aggr_reddito_pc-Tabella2026[[#This Row],[REDDITO COMPLESSIVO PROCAPITE]]),0)</f>
        <v>4422.6130573646915</v>
      </c>
      <c r="O1219" s="3">
        <f>+Tabella2026[[#This Row],[DIFFERENZA REDDITO INFERIORE ALLA MEDIA DALLA MEDIA]]*Tabella2026[[#This Row],[POP_2024]]</f>
        <v>43854631.076828279</v>
      </c>
      <c r="P1219" s="3">
        <f>+Tabella2026[[#This Row],[POPOLAZIONE PER DIFFERENZA ]]/SUM(Tabella2026[[POPOLAZIONE PER DIFFERENZA ]])</f>
        <v>3.890704392751019E-4</v>
      </c>
      <c r="Q1219" s="3">
        <f>+Tabella2026[[#This Row],[INCIDENZA POPOLAZIONE PER DIFFERENZA]]*(PLAFOND-SUM(Tabella2026[CONTRIBUTO SULLA BASE DELLA POPOLAZIONE]))</f>
        <v>114542.04551976101</v>
      </c>
      <c r="R1219" s="3">
        <f>+Tabella2026[[#This Row],[CONTRIBUTO SULLA BASE DELLA POPOLAZIONE]]+Tabella2026[[#This Row],[CONTRIBUTO SULLA BASE DEL REDDITO]]</f>
        <v>164068.53692175937</v>
      </c>
      <c r="S1219" s="3">
        <f>+Tabella2026[[#This Row],[CONTRIBUTO TOTALE]]/(PLAFOND/N_TESSERE)</f>
        <v>328.13707384351875</v>
      </c>
      <c r="T1219" s="3">
        <f>+MAX(CEILING(Tabella2026[[#This Row],[preDEF1]],1),1)</f>
        <v>329</v>
      </c>
      <c r="U1219" s="9">
        <f xml:space="preserve"> IF(ROW(Tabella2026[[#This Row],[preDEF2]]) - ROW(Tabella2026[[#Headers],[preDEF2]])&lt;=ABS(SUM(Tabella2026[preDEF2])-N_TESSERE),Tabella2026[[#This Row],[preDEF2]]-1,Tabella2026[[#This Row],[preDEF2]])</f>
        <v>328</v>
      </c>
      <c r="V1219" s="21">
        <f>+Tabella2026[[#This Row],[DEF - n. card]]*(PLAFOND/N_TESSERE)</f>
        <v>164000</v>
      </c>
      <c r="W1219" s="18"/>
    </row>
    <row r="1220" spans="2:23" x14ac:dyDescent="0.25">
      <c r="B1220" s="1" t="s">
        <v>2461</v>
      </c>
      <c r="C1220" s="2">
        <v>100006</v>
      </c>
      <c r="D1220" s="1" t="s">
        <v>2462</v>
      </c>
      <c r="E1220" s="1" t="s">
        <v>30</v>
      </c>
      <c r="F1220" s="1" t="s">
        <v>54</v>
      </c>
      <c r="G1220" s="1" t="s">
        <v>2448</v>
      </c>
      <c r="H1220" s="1" t="s">
        <v>15834</v>
      </c>
      <c r="I1220" s="5">
        <v>9911</v>
      </c>
      <c r="J1220" s="5">
        <v>202826340</v>
      </c>
      <c r="K1220" s="3">
        <f>+Tabella2026[[#This Row],[POP_2024]]/SUM(Tabella2026[POP_2024])</f>
        <v>1.6814417286367832E-4</v>
      </c>
      <c r="L1220" s="3">
        <f>+Tabella2026[[#This Row],[INCIDENZA POPOLAZIONE]]*(PLAFOND/2)</f>
        <v>49501.518382937247</v>
      </c>
      <c r="M1220" s="3">
        <f>+IFERROR(Tabella2026[[#This Row],[reddito_2024]]/Tabella2026[[#This Row],[POP_2024]],"")</f>
        <v>20464.770457067905</v>
      </c>
      <c r="N1220" s="3">
        <f>+IF(Tabella2026[[#This Row],[REDDITO COMPLESSIVO PROCAPITE]]&lt;media_aggr_reddito_pc,(media_aggr_reddito_pc-Tabella2026[[#This Row],[REDDITO COMPLESSIVO PROCAPITE]]),0)</f>
        <v>0</v>
      </c>
      <c r="O1220" s="3">
        <f>+Tabella2026[[#This Row],[DIFFERENZA REDDITO INFERIORE ALLA MEDIA DALLA MEDIA]]*Tabella2026[[#This Row],[POP_2024]]</f>
        <v>0</v>
      </c>
      <c r="P1220" s="3">
        <f>+Tabella2026[[#This Row],[POPOLAZIONE PER DIFFERENZA ]]/SUM(Tabella2026[[POPOLAZIONE PER DIFFERENZA ]])</f>
        <v>0</v>
      </c>
      <c r="Q1220" s="3">
        <f>+Tabella2026[[#This Row],[INCIDENZA POPOLAZIONE PER DIFFERENZA]]*(PLAFOND-SUM(Tabella2026[CONTRIBUTO SULLA BASE DELLA POPOLAZIONE]))</f>
        <v>0</v>
      </c>
      <c r="R1220" s="3">
        <f>+Tabella2026[[#This Row],[CONTRIBUTO SULLA BASE DELLA POPOLAZIONE]]+Tabella2026[[#This Row],[CONTRIBUTO SULLA BASE DEL REDDITO]]</f>
        <v>49501.518382937247</v>
      </c>
      <c r="S1220" s="3">
        <f>+Tabella2026[[#This Row],[CONTRIBUTO TOTALE]]/(PLAFOND/N_TESSERE)</f>
        <v>99.003036765874498</v>
      </c>
      <c r="T1220" s="3">
        <f>+MAX(CEILING(Tabella2026[[#This Row],[preDEF1]],1),1)</f>
        <v>100</v>
      </c>
      <c r="U1220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1220" s="21">
        <f>+Tabella2026[[#This Row],[DEF - n. card]]*(PLAFOND/N_TESSERE)</f>
        <v>49500</v>
      </c>
      <c r="W1220" s="18"/>
    </row>
    <row r="1221" spans="2:23" x14ac:dyDescent="0.25">
      <c r="B1221" s="1" t="s">
        <v>2370</v>
      </c>
      <c r="C1221" s="2">
        <v>96088</v>
      </c>
      <c r="D1221" s="1" t="s">
        <v>2371</v>
      </c>
      <c r="E1221" s="1" t="s">
        <v>18</v>
      </c>
      <c r="F1221" s="1" t="s">
        <v>403</v>
      </c>
      <c r="G1221" s="1" t="s">
        <v>2448</v>
      </c>
      <c r="H1221" s="1" t="s">
        <v>15835</v>
      </c>
      <c r="I1221" s="5">
        <v>9911</v>
      </c>
      <c r="J1221" s="5">
        <v>199949187</v>
      </c>
      <c r="K1221" s="3">
        <f>+Tabella2026[[#This Row],[POP_2024]]/SUM(Tabella2026[POP_2024])</f>
        <v>1.6814417286367832E-4</v>
      </c>
      <c r="L1221" s="3">
        <f>+Tabella2026[[#This Row],[INCIDENZA POPOLAZIONE]]*(PLAFOND/2)</f>
        <v>49501.518382937247</v>
      </c>
      <c r="M1221" s="3">
        <f>+IFERROR(Tabella2026[[#This Row],[reddito_2024]]/Tabella2026[[#This Row],[POP_2024]],"")</f>
        <v>20174.471496317223</v>
      </c>
      <c r="N1221" s="3">
        <f>+IF(Tabella2026[[#This Row],[REDDITO COMPLESSIVO PROCAPITE]]&lt;media_aggr_reddito_pc,(media_aggr_reddito_pc-Tabella2026[[#This Row],[REDDITO COMPLESSIVO PROCAPITE]]),0)</f>
        <v>0</v>
      </c>
      <c r="O1221" s="3">
        <f>+Tabella2026[[#This Row],[DIFFERENZA REDDITO INFERIORE ALLA MEDIA DALLA MEDIA]]*Tabella2026[[#This Row],[POP_2024]]</f>
        <v>0</v>
      </c>
      <c r="P1221" s="3">
        <f>+Tabella2026[[#This Row],[POPOLAZIONE PER DIFFERENZA ]]/SUM(Tabella2026[[POPOLAZIONE PER DIFFERENZA ]])</f>
        <v>0</v>
      </c>
      <c r="Q1221" s="3">
        <f>+Tabella2026[[#This Row],[INCIDENZA POPOLAZIONE PER DIFFERENZA]]*(PLAFOND-SUM(Tabella2026[CONTRIBUTO SULLA BASE DELLA POPOLAZIONE]))</f>
        <v>0</v>
      </c>
      <c r="R1221" s="3">
        <f>+Tabella2026[[#This Row],[CONTRIBUTO SULLA BASE DELLA POPOLAZIONE]]+Tabella2026[[#This Row],[CONTRIBUTO SULLA BASE DEL REDDITO]]</f>
        <v>49501.518382937247</v>
      </c>
      <c r="S1221" s="3">
        <f>+Tabella2026[[#This Row],[CONTRIBUTO TOTALE]]/(PLAFOND/N_TESSERE)</f>
        <v>99.003036765874498</v>
      </c>
      <c r="T1221" s="3">
        <f>+MAX(CEILING(Tabella2026[[#This Row],[preDEF1]],1),1)</f>
        <v>100</v>
      </c>
      <c r="U1221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1221" s="21">
        <f>+Tabella2026[[#This Row],[DEF - n. card]]*(PLAFOND/N_TESSERE)</f>
        <v>49500</v>
      </c>
      <c r="W1221" s="18"/>
    </row>
    <row r="1222" spans="2:23" x14ac:dyDescent="0.25">
      <c r="B1222" s="1" t="s">
        <v>2455</v>
      </c>
      <c r="C1222" s="2">
        <v>100004</v>
      </c>
      <c r="D1222" s="1" t="s">
        <v>2456</v>
      </c>
      <c r="E1222" s="1" t="s">
        <v>30</v>
      </c>
      <c r="F1222" s="1" t="s">
        <v>54</v>
      </c>
      <c r="G1222" s="1" t="s">
        <v>2448</v>
      </c>
      <c r="H1222" s="1" t="s">
        <v>15834</v>
      </c>
      <c r="I1222" s="5">
        <v>9901</v>
      </c>
      <c r="J1222" s="5">
        <v>199111997</v>
      </c>
      <c r="K1222" s="3">
        <f>+Tabella2026[[#This Row],[POP_2024]]/SUM(Tabella2026[POP_2024])</f>
        <v>1.6797451876937535E-4</v>
      </c>
      <c r="L1222" s="3">
        <f>+Tabella2026[[#This Row],[INCIDENZA POPOLAZIONE]]*(PLAFOND/2)</f>
        <v>49451.572344815024</v>
      </c>
      <c r="M1222" s="3">
        <f>+IFERROR(Tabella2026[[#This Row],[reddito_2024]]/Tabella2026[[#This Row],[POP_2024]],"")</f>
        <v>20110.291586708412</v>
      </c>
      <c r="N1222" s="3">
        <f>+IF(Tabella2026[[#This Row],[REDDITO COMPLESSIVO PROCAPITE]]&lt;media_aggr_reddito_pc,(media_aggr_reddito_pc-Tabella2026[[#This Row],[REDDITO COMPLESSIVO PROCAPITE]]),0)</f>
        <v>0</v>
      </c>
      <c r="O1222" s="3">
        <f>+Tabella2026[[#This Row],[DIFFERENZA REDDITO INFERIORE ALLA MEDIA DALLA MEDIA]]*Tabella2026[[#This Row],[POP_2024]]</f>
        <v>0</v>
      </c>
      <c r="P1222" s="3">
        <f>+Tabella2026[[#This Row],[POPOLAZIONE PER DIFFERENZA ]]/SUM(Tabella2026[[POPOLAZIONE PER DIFFERENZA ]])</f>
        <v>0</v>
      </c>
      <c r="Q1222" s="3">
        <f>+Tabella2026[[#This Row],[INCIDENZA POPOLAZIONE PER DIFFERENZA]]*(PLAFOND-SUM(Tabella2026[CONTRIBUTO SULLA BASE DELLA POPOLAZIONE]))</f>
        <v>0</v>
      </c>
      <c r="R1222" s="3">
        <f>+Tabella2026[[#This Row],[CONTRIBUTO SULLA BASE DELLA POPOLAZIONE]]+Tabella2026[[#This Row],[CONTRIBUTO SULLA BASE DEL REDDITO]]</f>
        <v>49451.572344815024</v>
      </c>
      <c r="S1222" s="3">
        <f>+Tabella2026[[#This Row],[CONTRIBUTO TOTALE]]/(PLAFOND/N_TESSERE)</f>
        <v>98.903144689630054</v>
      </c>
      <c r="T1222" s="3">
        <f>+MAX(CEILING(Tabella2026[[#This Row],[preDEF1]],1),1)</f>
        <v>99</v>
      </c>
      <c r="U1222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1222" s="21">
        <f>+Tabella2026[[#This Row],[DEF - n. card]]*(PLAFOND/N_TESSERE)</f>
        <v>49000</v>
      </c>
      <c r="W1222" s="18"/>
    </row>
    <row r="1223" spans="2:23" x14ac:dyDescent="0.25">
      <c r="B1223" s="1" t="s">
        <v>2513</v>
      </c>
      <c r="C1223" s="2">
        <v>17163</v>
      </c>
      <c r="D1223" s="1" t="s">
        <v>2514</v>
      </c>
      <c r="E1223" s="1" t="s">
        <v>12</v>
      </c>
      <c r="F1223" s="1" t="s">
        <v>50</v>
      </c>
      <c r="G1223" s="1" t="s">
        <v>2448</v>
      </c>
      <c r="H1223" s="1" t="s">
        <v>15835</v>
      </c>
      <c r="I1223" s="5">
        <v>9897</v>
      </c>
      <c r="J1223" s="5">
        <v>194056212</v>
      </c>
      <c r="K1223" s="3">
        <f>+Tabella2026[[#This Row],[POP_2024]]/SUM(Tabella2026[POP_2024])</f>
        <v>1.6790665713165416E-4</v>
      </c>
      <c r="L1223" s="3">
        <f>+Tabella2026[[#This Row],[INCIDENZA POPOLAZIONE]]*(PLAFOND/2)</f>
        <v>49431.593929566137</v>
      </c>
      <c r="M1223" s="3">
        <f>+IFERROR(Tabella2026[[#This Row],[reddito_2024]]/Tabella2026[[#This Row],[POP_2024]],"")</f>
        <v>19607.579266444376</v>
      </c>
      <c r="N1223" s="3">
        <f>+IF(Tabella2026[[#This Row],[REDDITO COMPLESSIVO PROCAPITE]]&lt;media_aggr_reddito_pc,(media_aggr_reddito_pc-Tabella2026[[#This Row],[REDDITO COMPLESSIVO PROCAPITE]]),0)</f>
        <v>0</v>
      </c>
      <c r="O1223" s="3">
        <f>+Tabella2026[[#This Row],[DIFFERENZA REDDITO INFERIORE ALLA MEDIA DALLA MEDIA]]*Tabella2026[[#This Row],[POP_2024]]</f>
        <v>0</v>
      </c>
      <c r="P1223" s="3">
        <f>+Tabella2026[[#This Row],[POPOLAZIONE PER DIFFERENZA ]]/SUM(Tabella2026[[POPOLAZIONE PER DIFFERENZA ]])</f>
        <v>0</v>
      </c>
      <c r="Q1223" s="3">
        <f>+Tabella2026[[#This Row],[INCIDENZA POPOLAZIONE PER DIFFERENZA]]*(PLAFOND-SUM(Tabella2026[CONTRIBUTO SULLA BASE DELLA POPOLAZIONE]))</f>
        <v>0</v>
      </c>
      <c r="R1223" s="3">
        <f>+Tabella2026[[#This Row],[CONTRIBUTO SULLA BASE DELLA POPOLAZIONE]]+Tabella2026[[#This Row],[CONTRIBUTO SULLA BASE DEL REDDITO]]</f>
        <v>49431.593929566137</v>
      </c>
      <c r="S1223" s="3">
        <f>+Tabella2026[[#This Row],[CONTRIBUTO TOTALE]]/(PLAFOND/N_TESSERE)</f>
        <v>98.863187859132282</v>
      </c>
      <c r="T1223" s="3">
        <f>+MAX(CEILING(Tabella2026[[#This Row],[preDEF1]],1),1)</f>
        <v>99</v>
      </c>
      <c r="U1223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1223" s="21">
        <f>+Tabella2026[[#This Row],[DEF - n. card]]*(PLAFOND/N_TESSERE)</f>
        <v>49000</v>
      </c>
      <c r="W1223" s="18"/>
    </row>
    <row r="1224" spans="2:23" x14ac:dyDescent="0.25">
      <c r="B1224" s="1" t="s">
        <v>2551</v>
      </c>
      <c r="C1224" s="2">
        <v>18024</v>
      </c>
      <c r="D1224" s="1" t="s">
        <v>2552</v>
      </c>
      <c r="E1224" s="1" t="s">
        <v>12</v>
      </c>
      <c r="F1224" s="1" t="s">
        <v>195</v>
      </c>
      <c r="G1224" s="1" t="s">
        <v>2448</v>
      </c>
      <c r="H1224" s="1" t="s">
        <v>15835</v>
      </c>
      <c r="I1224" s="5">
        <v>9890</v>
      </c>
      <c r="J1224" s="5">
        <v>174486951</v>
      </c>
      <c r="K1224" s="3">
        <f>+Tabella2026[[#This Row],[POP_2024]]/SUM(Tabella2026[POP_2024])</f>
        <v>1.6778789926564207E-4</v>
      </c>
      <c r="L1224" s="3">
        <f>+Tabella2026[[#This Row],[INCIDENZA POPOLAZIONE]]*(PLAFOND/2)</f>
        <v>49396.631702880572</v>
      </c>
      <c r="M1224" s="3">
        <f>+IFERROR(Tabella2026[[#This Row],[reddito_2024]]/Tabella2026[[#This Row],[POP_2024]],"")</f>
        <v>17642.765520728008</v>
      </c>
      <c r="N1224" s="3">
        <f>+IF(Tabella2026[[#This Row],[REDDITO COMPLESSIVO PROCAPITE]]&lt;media_aggr_reddito_pc,(media_aggr_reddito_pc-Tabella2026[[#This Row],[REDDITO COMPLESSIVO PROCAPITE]]),0)</f>
        <v>182.30054188073336</v>
      </c>
      <c r="O1224" s="3">
        <f>+Tabella2026[[#This Row],[DIFFERENZA REDDITO INFERIORE ALLA MEDIA DALLA MEDIA]]*Tabella2026[[#This Row],[POP_2024]]</f>
        <v>1802952.3592004529</v>
      </c>
      <c r="P1224" s="3">
        <f>+Tabella2026[[#This Row],[POPOLAZIONE PER DIFFERENZA ]]/SUM(Tabella2026[[POPOLAZIONE PER DIFFERENZA ]])</f>
        <v>1.5995470698574503E-5</v>
      </c>
      <c r="Q1224" s="3">
        <f>+Tabella2026[[#This Row],[INCIDENZA POPOLAZIONE PER DIFFERENZA]]*(PLAFOND-SUM(Tabella2026[CONTRIBUTO SULLA BASE DELLA POPOLAZIONE]))</f>
        <v>4709.054577057329</v>
      </c>
      <c r="R1224" s="3">
        <f>+Tabella2026[[#This Row],[CONTRIBUTO SULLA BASE DELLA POPOLAZIONE]]+Tabella2026[[#This Row],[CONTRIBUTO SULLA BASE DEL REDDITO]]</f>
        <v>54105.686279937901</v>
      </c>
      <c r="S1224" s="3">
        <f>+Tabella2026[[#This Row],[CONTRIBUTO TOTALE]]/(PLAFOND/N_TESSERE)</f>
        <v>108.2113725598758</v>
      </c>
      <c r="T1224" s="3">
        <f>+MAX(CEILING(Tabella2026[[#This Row],[preDEF1]],1),1)</f>
        <v>109</v>
      </c>
      <c r="U1224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1224" s="21">
        <f>+Tabella2026[[#This Row],[DEF - n. card]]*(PLAFOND/N_TESSERE)</f>
        <v>54000</v>
      </c>
      <c r="W1224" s="18"/>
    </row>
    <row r="1225" spans="2:23" x14ac:dyDescent="0.25">
      <c r="B1225" s="1" t="s">
        <v>2521</v>
      </c>
      <c r="C1225" s="2">
        <v>16218</v>
      </c>
      <c r="D1225" s="1" t="s">
        <v>2522</v>
      </c>
      <c r="E1225" s="1" t="s">
        <v>12</v>
      </c>
      <c r="F1225" s="1" t="s">
        <v>93</v>
      </c>
      <c r="G1225" s="1" t="s">
        <v>2448</v>
      </c>
      <c r="H1225" s="1" t="s">
        <v>15835</v>
      </c>
      <c r="I1225" s="5">
        <v>9883</v>
      </c>
      <c r="J1225" s="5">
        <v>200005637</v>
      </c>
      <c r="K1225" s="3">
        <f>+Tabella2026[[#This Row],[POP_2024]]/SUM(Tabella2026[POP_2024])</f>
        <v>1.6766914139963E-4</v>
      </c>
      <c r="L1225" s="3">
        <f>+Tabella2026[[#This Row],[INCIDENZA POPOLAZIONE]]*(PLAFOND/2)</f>
        <v>49361.66947619502</v>
      </c>
      <c r="M1225" s="3">
        <f>+IFERROR(Tabella2026[[#This Row],[reddito_2024]]/Tabella2026[[#This Row],[POP_2024]],"")</f>
        <v>20237.340584842659</v>
      </c>
      <c r="N1225" s="3">
        <f>+IF(Tabella2026[[#This Row],[REDDITO COMPLESSIVO PROCAPITE]]&lt;media_aggr_reddito_pc,(media_aggr_reddito_pc-Tabella2026[[#This Row],[REDDITO COMPLESSIVO PROCAPITE]]),0)</f>
        <v>0</v>
      </c>
      <c r="O1225" s="3">
        <f>+Tabella2026[[#This Row],[DIFFERENZA REDDITO INFERIORE ALLA MEDIA DALLA MEDIA]]*Tabella2026[[#This Row],[POP_2024]]</f>
        <v>0</v>
      </c>
      <c r="P1225" s="3">
        <f>+Tabella2026[[#This Row],[POPOLAZIONE PER DIFFERENZA ]]/SUM(Tabella2026[[POPOLAZIONE PER DIFFERENZA ]])</f>
        <v>0</v>
      </c>
      <c r="Q1225" s="3">
        <f>+Tabella2026[[#This Row],[INCIDENZA POPOLAZIONE PER DIFFERENZA]]*(PLAFOND-SUM(Tabella2026[CONTRIBUTO SULLA BASE DELLA POPOLAZIONE]))</f>
        <v>0</v>
      </c>
      <c r="R1225" s="3">
        <f>+Tabella2026[[#This Row],[CONTRIBUTO SULLA BASE DELLA POPOLAZIONE]]+Tabella2026[[#This Row],[CONTRIBUTO SULLA BASE DEL REDDITO]]</f>
        <v>49361.66947619502</v>
      </c>
      <c r="S1225" s="3">
        <f>+Tabella2026[[#This Row],[CONTRIBUTO TOTALE]]/(PLAFOND/N_TESSERE)</f>
        <v>98.723338952390037</v>
      </c>
      <c r="T1225" s="3">
        <f>+MAX(CEILING(Tabella2026[[#This Row],[preDEF1]],1),1)</f>
        <v>99</v>
      </c>
      <c r="U1225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1225" s="21">
        <f>+Tabella2026[[#This Row],[DEF - n. card]]*(PLAFOND/N_TESSERE)</f>
        <v>49000</v>
      </c>
      <c r="W1225" s="18"/>
    </row>
    <row r="1226" spans="2:23" x14ac:dyDescent="0.25">
      <c r="B1226" s="1" t="s">
        <v>2511</v>
      </c>
      <c r="C1226" s="2">
        <v>67038</v>
      </c>
      <c r="D1226" s="1" t="s">
        <v>2512</v>
      </c>
      <c r="E1226" s="1" t="s">
        <v>96</v>
      </c>
      <c r="F1226" s="1" t="s">
        <v>298</v>
      </c>
      <c r="G1226" s="1" t="s">
        <v>2448</v>
      </c>
      <c r="H1226" s="1" t="s">
        <v>15836</v>
      </c>
      <c r="I1226" s="5">
        <v>9876</v>
      </c>
      <c r="J1226" s="5">
        <v>151344922</v>
      </c>
      <c r="K1226" s="3">
        <f>+Tabella2026[[#This Row],[POP_2024]]/SUM(Tabella2026[POP_2024])</f>
        <v>1.675503835336179E-4</v>
      </c>
      <c r="L1226" s="3">
        <f>+Tabella2026[[#This Row],[INCIDENZA POPOLAZIONE]]*(PLAFOND/2)</f>
        <v>49326.707249509462</v>
      </c>
      <c r="M1226" s="3">
        <f>+IFERROR(Tabella2026[[#This Row],[reddito_2024]]/Tabella2026[[#This Row],[POP_2024]],"")</f>
        <v>15324.516200891048</v>
      </c>
      <c r="N1226" s="3">
        <f>+IF(Tabella2026[[#This Row],[REDDITO COMPLESSIVO PROCAPITE]]&lt;media_aggr_reddito_pc,(media_aggr_reddito_pc-Tabella2026[[#This Row],[REDDITO COMPLESSIVO PROCAPITE]]),0)</f>
        <v>2500.5498617176927</v>
      </c>
      <c r="O1226" s="3">
        <f>+Tabella2026[[#This Row],[DIFFERENZA REDDITO INFERIORE ALLA MEDIA DALLA MEDIA]]*Tabella2026[[#This Row],[POP_2024]]</f>
        <v>24695430.434323933</v>
      </c>
      <c r="P1226" s="3">
        <f>+Tabella2026[[#This Row],[POPOLAZIONE PER DIFFERENZA ]]/SUM(Tabella2026[[POPOLAZIONE PER DIFFERENZA ]])</f>
        <v>2.1909343964922567E-4</v>
      </c>
      <c r="Q1226" s="3">
        <f>+Tabella2026[[#This Row],[INCIDENZA POPOLAZIONE PER DIFFERENZA]]*(PLAFOND-SUM(Tabella2026[CONTRIBUTO SULLA BASE DELLA POPOLAZIONE]))</f>
        <v>64500.944312652566</v>
      </c>
      <c r="R1226" s="3">
        <f>+Tabella2026[[#This Row],[CONTRIBUTO SULLA BASE DELLA POPOLAZIONE]]+Tabella2026[[#This Row],[CONTRIBUTO SULLA BASE DEL REDDITO]]</f>
        <v>113827.65156216203</v>
      </c>
      <c r="S1226" s="3">
        <f>+Tabella2026[[#This Row],[CONTRIBUTO TOTALE]]/(PLAFOND/N_TESSERE)</f>
        <v>227.65530312432406</v>
      </c>
      <c r="T1226" s="3">
        <f>+MAX(CEILING(Tabella2026[[#This Row],[preDEF1]],1),1)</f>
        <v>228</v>
      </c>
      <c r="U1226" s="9">
        <f xml:space="preserve"> IF(ROW(Tabella2026[[#This Row],[preDEF2]]) - ROW(Tabella2026[[#Headers],[preDEF2]])&lt;=ABS(SUM(Tabella2026[preDEF2])-N_TESSERE),Tabella2026[[#This Row],[preDEF2]]-1,Tabella2026[[#This Row],[preDEF2]])</f>
        <v>227</v>
      </c>
      <c r="V1226" s="21">
        <f>+Tabella2026[[#This Row],[DEF - n. card]]*(PLAFOND/N_TESSERE)</f>
        <v>113500</v>
      </c>
      <c r="W1226" s="18"/>
    </row>
    <row r="1227" spans="2:23" x14ac:dyDescent="0.25">
      <c r="B1227" s="1" t="s">
        <v>2453</v>
      </c>
      <c r="C1227" s="2">
        <v>80061</v>
      </c>
      <c r="D1227" s="1" t="s">
        <v>2454</v>
      </c>
      <c r="E1227" s="1" t="s">
        <v>61</v>
      </c>
      <c r="F1227" s="1" t="s">
        <v>62</v>
      </c>
      <c r="G1227" s="1" t="s">
        <v>2448</v>
      </c>
      <c r="H1227" s="1" t="s">
        <v>15836</v>
      </c>
      <c r="I1227" s="5">
        <v>9860</v>
      </c>
      <c r="J1227" s="5">
        <v>107525319</v>
      </c>
      <c r="K1227" s="3">
        <f>+Tabella2026[[#This Row],[POP_2024]]/SUM(Tabella2026[POP_2024])</f>
        <v>1.6727893698273316E-4</v>
      </c>
      <c r="L1227" s="3">
        <f>+Tabella2026[[#This Row],[INCIDENZA POPOLAZIONE]]*(PLAFOND/2)</f>
        <v>49246.793588513909</v>
      </c>
      <c r="M1227" s="3">
        <f>+IFERROR(Tabella2026[[#This Row],[reddito_2024]]/Tabella2026[[#This Row],[POP_2024]],"")</f>
        <v>10905.204766734279</v>
      </c>
      <c r="N1227" s="3">
        <f>+IF(Tabella2026[[#This Row],[REDDITO COMPLESSIVO PROCAPITE]]&lt;media_aggr_reddito_pc,(media_aggr_reddito_pc-Tabella2026[[#This Row],[REDDITO COMPLESSIVO PROCAPITE]]),0)</f>
        <v>6919.8612958744616</v>
      </c>
      <c r="O1227" s="3">
        <f>+Tabella2026[[#This Row],[DIFFERENZA REDDITO INFERIORE ALLA MEDIA DALLA MEDIA]]*Tabella2026[[#This Row],[POP_2024]]</f>
        <v>68229832.377322197</v>
      </c>
      <c r="P1227" s="3">
        <f>+Tabella2026[[#This Row],[POPOLAZIONE PER DIFFERENZA ]]/SUM(Tabella2026[[POPOLAZIONE PER DIFFERENZA ]])</f>
        <v>6.0532286335291253E-4</v>
      </c>
      <c r="Q1227" s="3">
        <f>+Tabella2026[[#This Row],[INCIDENZA POPOLAZIONE PER DIFFERENZA]]*(PLAFOND-SUM(Tabella2026[CONTRIBUTO SULLA BASE DELLA POPOLAZIONE]))</f>
        <v>178206.59697895066</v>
      </c>
      <c r="R1227" s="3">
        <f>+Tabella2026[[#This Row],[CONTRIBUTO SULLA BASE DELLA POPOLAZIONE]]+Tabella2026[[#This Row],[CONTRIBUTO SULLA BASE DEL REDDITO]]</f>
        <v>227453.39056746458</v>
      </c>
      <c r="S1227" s="3">
        <f>+Tabella2026[[#This Row],[CONTRIBUTO TOTALE]]/(PLAFOND/N_TESSERE)</f>
        <v>454.90678113492913</v>
      </c>
      <c r="T1227" s="3">
        <f>+MAX(CEILING(Tabella2026[[#This Row],[preDEF1]],1),1)</f>
        <v>455</v>
      </c>
      <c r="U1227" s="9">
        <f xml:space="preserve"> IF(ROW(Tabella2026[[#This Row],[preDEF2]]) - ROW(Tabella2026[[#Headers],[preDEF2]])&lt;=ABS(SUM(Tabella2026[preDEF2])-N_TESSERE),Tabella2026[[#This Row],[preDEF2]]-1,Tabella2026[[#This Row],[preDEF2]])</f>
        <v>454</v>
      </c>
      <c r="V1227" s="21">
        <f>+Tabella2026[[#This Row],[DEF - n. card]]*(PLAFOND/N_TESSERE)</f>
        <v>227000</v>
      </c>
      <c r="W1227" s="18"/>
    </row>
    <row r="1228" spans="2:23" x14ac:dyDescent="0.25">
      <c r="B1228" s="1" t="s">
        <v>2505</v>
      </c>
      <c r="C1228" s="2">
        <v>3043</v>
      </c>
      <c r="D1228" s="1" t="s">
        <v>2506</v>
      </c>
      <c r="E1228" s="1" t="s">
        <v>18</v>
      </c>
      <c r="F1228" s="1" t="s">
        <v>114</v>
      </c>
      <c r="G1228" s="1" t="s">
        <v>2448</v>
      </c>
      <c r="H1228" s="1" t="s">
        <v>15835</v>
      </c>
      <c r="I1228" s="5">
        <v>9852</v>
      </c>
      <c r="J1228" s="5">
        <v>181930179</v>
      </c>
      <c r="K1228" s="3">
        <f>+Tabella2026[[#This Row],[POP_2024]]/SUM(Tabella2026[POP_2024])</f>
        <v>1.6714321370729076E-4</v>
      </c>
      <c r="L1228" s="3">
        <f>+Tabella2026[[#This Row],[INCIDENZA POPOLAZIONE]]*(PLAFOND/2)</f>
        <v>49206.836758016121</v>
      </c>
      <c r="M1228" s="3">
        <f>+IFERROR(Tabella2026[[#This Row],[reddito_2024]]/Tabella2026[[#This Row],[POP_2024]],"")</f>
        <v>18466.319427527407</v>
      </c>
      <c r="N1228" s="3">
        <f>+IF(Tabella2026[[#This Row],[REDDITO COMPLESSIVO PROCAPITE]]&lt;media_aggr_reddito_pc,(media_aggr_reddito_pc-Tabella2026[[#This Row],[REDDITO COMPLESSIVO PROCAPITE]]),0)</f>
        <v>0</v>
      </c>
      <c r="O1228" s="3">
        <f>+Tabella2026[[#This Row],[DIFFERENZA REDDITO INFERIORE ALLA MEDIA DALLA MEDIA]]*Tabella2026[[#This Row],[POP_2024]]</f>
        <v>0</v>
      </c>
      <c r="P1228" s="3">
        <f>+Tabella2026[[#This Row],[POPOLAZIONE PER DIFFERENZA ]]/SUM(Tabella2026[[POPOLAZIONE PER DIFFERENZA ]])</f>
        <v>0</v>
      </c>
      <c r="Q1228" s="3">
        <f>+Tabella2026[[#This Row],[INCIDENZA POPOLAZIONE PER DIFFERENZA]]*(PLAFOND-SUM(Tabella2026[CONTRIBUTO SULLA BASE DELLA POPOLAZIONE]))</f>
        <v>0</v>
      </c>
      <c r="R1228" s="3">
        <f>+Tabella2026[[#This Row],[CONTRIBUTO SULLA BASE DELLA POPOLAZIONE]]+Tabella2026[[#This Row],[CONTRIBUTO SULLA BASE DEL REDDITO]]</f>
        <v>49206.836758016121</v>
      </c>
      <c r="S1228" s="3">
        <f>+Tabella2026[[#This Row],[CONTRIBUTO TOTALE]]/(PLAFOND/N_TESSERE)</f>
        <v>98.413673516032247</v>
      </c>
      <c r="T1228" s="3">
        <f>+MAX(CEILING(Tabella2026[[#This Row],[preDEF1]],1),1)</f>
        <v>99</v>
      </c>
      <c r="U1228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1228" s="21">
        <f>+Tabella2026[[#This Row],[DEF - n. card]]*(PLAFOND/N_TESSERE)</f>
        <v>49000</v>
      </c>
      <c r="W1228" s="18"/>
    </row>
    <row r="1229" spans="2:23" x14ac:dyDescent="0.25">
      <c r="B1229" s="1" t="s">
        <v>2473</v>
      </c>
      <c r="C1229" s="2">
        <v>52034</v>
      </c>
      <c r="D1229" s="1" t="s">
        <v>2474</v>
      </c>
      <c r="E1229" s="1" t="s">
        <v>30</v>
      </c>
      <c r="F1229" s="1" t="s">
        <v>283</v>
      </c>
      <c r="G1229" s="1" t="s">
        <v>2448</v>
      </c>
      <c r="H1229" s="1" t="s">
        <v>15834</v>
      </c>
      <c r="I1229" s="5">
        <v>9852</v>
      </c>
      <c r="J1229" s="5">
        <v>202444091</v>
      </c>
      <c r="K1229" s="3">
        <f>+Tabella2026[[#This Row],[POP_2024]]/SUM(Tabella2026[POP_2024])</f>
        <v>1.6714321370729076E-4</v>
      </c>
      <c r="L1229" s="3">
        <f>+Tabella2026[[#This Row],[INCIDENZA POPOLAZIONE]]*(PLAFOND/2)</f>
        <v>49206.836758016121</v>
      </c>
      <c r="M1229" s="3">
        <f>+IFERROR(Tabella2026[[#This Row],[reddito_2024]]/Tabella2026[[#This Row],[POP_2024]],"")</f>
        <v>20548.527304100691</v>
      </c>
      <c r="N1229" s="3">
        <f>+IF(Tabella2026[[#This Row],[REDDITO COMPLESSIVO PROCAPITE]]&lt;media_aggr_reddito_pc,(media_aggr_reddito_pc-Tabella2026[[#This Row],[REDDITO COMPLESSIVO PROCAPITE]]),0)</f>
        <v>0</v>
      </c>
      <c r="O1229" s="3">
        <f>+Tabella2026[[#This Row],[DIFFERENZA REDDITO INFERIORE ALLA MEDIA DALLA MEDIA]]*Tabella2026[[#This Row],[POP_2024]]</f>
        <v>0</v>
      </c>
      <c r="P1229" s="3">
        <f>+Tabella2026[[#This Row],[POPOLAZIONE PER DIFFERENZA ]]/SUM(Tabella2026[[POPOLAZIONE PER DIFFERENZA ]])</f>
        <v>0</v>
      </c>
      <c r="Q1229" s="3">
        <f>+Tabella2026[[#This Row],[INCIDENZA POPOLAZIONE PER DIFFERENZA]]*(PLAFOND-SUM(Tabella2026[CONTRIBUTO SULLA BASE DELLA POPOLAZIONE]))</f>
        <v>0</v>
      </c>
      <c r="R1229" s="3">
        <f>+Tabella2026[[#This Row],[CONTRIBUTO SULLA BASE DELLA POPOLAZIONE]]+Tabella2026[[#This Row],[CONTRIBUTO SULLA BASE DEL REDDITO]]</f>
        <v>49206.836758016121</v>
      </c>
      <c r="S1229" s="3">
        <f>+Tabella2026[[#This Row],[CONTRIBUTO TOTALE]]/(PLAFOND/N_TESSERE)</f>
        <v>98.413673516032247</v>
      </c>
      <c r="T1229" s="3">
        <f>+MAX(CEILING(Tabella2026[[#This Row],[preDEF1]],1),1)</f>
        <v>99</v>
      </c>
      <c r="U1229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1229" s="21">
        <f>+Tabella2026[[#This Row],[DEF - n. card]]*(PLAFOND/N_TESSERE)</f>
        <v>49000</v>
      </c>
      <c r="W1229" s="18"/>
    </row>
    <row r="1230" spans="2:23" x14ac:dyDescent="0.25">
      <c r="B1230" s="1" t="s">
        <v>2420</v>
      </c>
      <c r="C1230" s="2">
        <v>67004</v>
      </c>
      <c r="D1230" s="1" t="s">
        <v>2421</v>
      </c>
      <c r="E1230" s="1" t="s">
        <v>96</v>
      </c>
      <c r="F1230" s="1" t="s">
        <v>298</v>
      </c>
      <c r="G1230" s="1" t="s">
        <v>2448</v>
      </c>
      <c r="H1230" s="1" t="s">
        <v>15836</v>
      </c>
      <c r="I1230" s="5">
        <v>9846</v>
      </c>
      <c r="J1230" s="5">
        <v>148575078</v>
      </c>
      <c r="K1230" s="3">
        <f>+Tabella2026[[#This Row],[POP_2024]]/SUM(Tabella2026[POP_2024])</f>
        <v>1.6704142125070897E-4</v>
      </c>
      <c r="L1230" s="3">
        <f>+Tabella2026[[#This Row],[INCIDENZA POPOLAZIONE]]*(PLAFOND/2)</f>
        <v>49176.869135142784</v>
      </c>
      <c r="M1230" s="3">
        <f>+IFERROR(Tabella2026[[#This Row],[reddito_2024]]/Tabella2026[[#This Row],[POP_2024]],"")</f>
        <v>15089.892138939671</v>
      </c>
      <c r="N1230" s="3">
        <f>+IF(Tabella2026[[#This Row],[REDDITO COMPLESSIVO PROCAPITE]]&lt;media_aggr_reddito_pc,(media_aggr_reddito_pc-Tabella2026[[#This Row],[REDDITO COMPLESSIVO PROCAPITE]]),0)</f>
        <v>2735.1739236690701</v>
      </c>
      <c r="O1230" s="3">
        <f>+Tabella2026[[#This Row],[DIFFERENZA REDDITO INFERIORE ALLA MEDIA DALLA MEDIA]]*Tabella2026[[#This Row],[POP_2024]]</f>
        <v>26930522.452445664</v>
      </c>
      <c r="P1230" s="3">
        <f>+Tabella2026[[#This Row],[POPOLAZIONE PER DIFFERENZA ]]/SUM(Tabella2026[[POPOLAZIONE PER DIFFERENZA ]])</f>
        <v>2.3892277607181331E-4</v>
      </c>
      <c r="Q1230" s="3">
        <f>+Tabella2026[[#This Row],[INCIDENZA POPOLAZIONE PER DIFFERENZA]]*(PLAFOND-SUM(Tabella2026[CONTRIBUTO SULLA BASE DELLA POPOLAZIONE]))</f>
        <v>70338.686083460067</v>
      </c>
      <c r="R1230" s="3">
        <f>+Tabella2026[[#This Row],[CONTRIBUTO SULLA BASE DELLA POPOLAZIONE]]+Tabella2026[[#This Row],[CONTRIBUTO SULLA BASE DEL REDDITO]]</f>
        <v>119515.55521860285</v>
      </c>
      <c r="S1230" s="3">
        <f>+Tabella2026[[#This Row],[CONTRIBUTO TOTALE]]/(PLAFOND/N_TESSERE)</f>
        <v>239.03111043720571</v>
      </c>
      <c r="T1230" s="3">
        <f>+MAX(CEILING(Tabella2026[[#This Row],[preDEF1]],1),1)</f>
        <v>240</v>
      </c>
      <c r="U1230" s="9">
        <f xml:space="preserve"> IF(ROW(Tabella2026[[#This Row],[preDEF2]]) - ROW(Tabella2026[[#Headers],[preDEF2]])&lt;=ABS(SUM(Tabella2026[preDEF2])-N_TESSERE),Tabella2026[[#This Row],[preDEF2]]-1,Tabella2026[[#This Row],[preDEF2]])</f>
        <v>239</v>
      </c>
      <c r="V1230" s="21">
        <f>+Tabella2026[[#This Row],[DEF - n. card]]*(PLAFOND/N_TESSERE)</f>
        <v>119500</v>
      </c>
      <c r="W1230" s="18"/>
    </row>
    <row r="1231" spans="2:23" x14ac:dyDescent="0.25">
      <c r="B1231" s="1" t="s">
        <v>2440</v>
      </c>
      <c r="C1231" s="2">
        <v>85012</v>
      </c>
      <c r="D1231" s="1" t="s">
        <v>2441</v>
      </c>
      <c r="E1231" s="1" t="s">
        <v>21</v>
      </c>
      <c r="F1231" s="1" t="s">
        <v>189</v>
      </c>
      <c r="G1231" s="1" t="s">
        <v>2448</v>
      </c>
      <c r="H1231" s="1" t="s">
        <v>15836</v>
      </c>
      <c r="I1231" s="5">
        <v>9846</v>
      </c>
      <c r="J1231" s="5">
        <v>128534069</v>
      </c>
      <c r="K1231" s="3">
        <f>+Tabella2026[[#This Row],[POP_2024]]/SUM(Tabella2026[POP_2024])</f>
        <v>1.6704142125070897E-4</v>
      </c>
      <c r="L1231" s="3">
        <f>+Tabella2026[[#This Row],[INCIDENZA POPOLAZIONE]]*(PLAFOND/2)</f>
        <v>49176.869135142784</v>
      </c>
      <c r="M1231" s="3">
        <f>+IFERROR(Tabella2026[[#This Row],[reddito_2024]]/Tabella2026[[#This Row],[POP_2024]],"")</f>
        <v>13054.445358521227</v>
      </c>
      <c r="N1231" s="3">
        <f>+IF(Tabella2026[[#This Row],[REDDITO COMPLESSIVO PROCAPITE]]&lt;media_aggr_reddito_pc,(media_aggr_reddito_pc-Tabella2026[[#This Row],[REDDITO COMPLESSIVO PROCAPITE]]),0)</f>
        <v>4770.6207040875142</v>
      </c>
      <c r="O1231" s="3">
        <f>+Tabella2026[[#This Row],[DIFFERENZA REDDITO INFERIORE ALLA MEDIA DALLA MEDIA]]*Tabella2026[[#This Row],[POP_2024]]</f>
        <v>46971531.452445664</v>
      </c>
      <c r="P1231" s="3">
        <f>+Tabella2026[[#This Row],[POPOLAZIONE PER DIFFERENZA ]]/SUM(Tabella2026[[POPOLAZIONE PER DIFFERENZA ]])</f>
        <v>4.1672302164875557E-4</v>
      </c>
      <c r="Q1231" s="3">
        <f>+Tabella2026[[#This Row],[INCIDENZA POPOLAZIONE PER DIFFERENZA]]*(PLAFOND-SUM(Tabella2026[CONTRIBUTO SULLA BASE DELLA POPOLAZIONE]))</f>
        <v>122682.94503112791</v>
      </c>
      <c r="R1231" s="3">
        <f>+Tabella2026[[#This Row],[CONTRIBUTO SULLA BASE DELLA POPOLAZIONE]]+Tabella2026[[#This Row],[CONTRIBUTO SULLA BASE DEL REDDITO]]</f>
        <v>171859.81416627069</v>
      </c>
      <c r="S1231" s="3">
        <f>+Tabella2026[[#This Row],[CONTRIBUTO TOTALE]]/(PLAFOND/N_TESSERE)</f>
        <v>343.71962833254139</v>
      </c>
      <c r="T1231" s="3">
        <f>+MAX(CEILING(Tabella2026[[#This Row],[preDEF1]],1),1)</f>
        <v>344</v>
      </c>
      <c r="U1231" s="9">
        <f xml:space="preserve"> IF(ROW(Tabella2026[[#This Row],[preDEF2]]) - ROW(Tabella2026[[#Headers],[preDEF2]])&lt;=ABS(SUM(Tabella2026[preDEF2])-N_TESSERE),Tabella2026[[#This Row],[preDEF2]]-1,Tabella2026[[#This Row],[preDEF2]])</f>
        <v>343</v>
      </c>
      <c r="V1231" s="21">
        <f>+Tabella2026[[#This Row],[DEF - n. card]]*(PLAFOND/N_TESSERE)</f>
        <v>171500</v>
      </c>
      <c r="W1231" s="18"/>
    </row>
    <row r="1232" spans="2:23" x14ac:dyDescent="0.25">
      <c r="B1232" s="1" t="s">
        <v>2481</v>
      </c>
      <c r="C1232" s="2">
        <v>27043</v>
      </c>
      <c r="D1232" s="1" t="s">
        <v>2482</v>
      </c>
      <c r="E1232" s="1" t="s">
        <v>38</v>
      </c>
      <c r="F1232" s="1" t="s">
        <v>40</v>
      </c>
      <c r="G1232" s="1" t="s">
        <v>2448</v>
      </c>
      <c r="H1232" s="1" t="s">
        <v>15835</v>
      </c>
      <c r="I1232" s="5">
        <v>9845</v>
      </c>
      <c r="J1232" s="5">
        <v>190540281</v>
      </c>
      <c r="K1232" s="3">
        <f>+Tabella2026[[#This Row],[POP_2024]]/SUM(Tabella2026[POP_2024])</f>
        <v>1.670244558412787E-4</v>
      </c>
      <c r="L1232" s="3">
        <f>+Tabella2026[[#This Row],[INCIDENZA POPOLAZIONE]]*(PLAFOND/2)</f>
        <v>49171.87453133057</v>
      </c>
      <c r="M1232" s="3">
        <f>+IFERROR(Tabella2026[[#This Row],[reddito_2024]]/Tabella2026[[#This Row],[POP_2024]],"")</f>
        <v>19354.015337734891</v>
      </c>
      <c r="N1232" s="3">
        <f>+IF(Tabella2026[[#This Row],[REDDITO COMPLESSIVO PROCAPITE]]&lt;media_aggr_reddito_pc,(media_aggr_reddito_pc-Tabella2026[[#This Row],[REDDITO COMPLESSIVO PROCAPITE]]),0)</f>
        <v>0</v>
      </c>
      <c r="O1232" s="3">
        <f>+Tabella2026[[#This Row],[DIFFERENZA REDDITO INFERIORE ALLA MEDIA DALLA MEDIA]]*Tabella2026[[#This Row],[POP_2024]]</f>
        <v>0</v>
      </c>
      <c r="P1232" s="3">
        <f>+Tabella2026[[#This Row],[POPOLAZIONE PER DIFFERENZA ]]/SUM(Tabella2026[[POPOLAZIONE PER DIFFERENZA ]])</f>
        <v>0</v>
      </c>
      <c r="Q1232" s="3">
        <f>+Tabella2026[[#This Row],[INCIDENZA POPOLAZIONE PER DIFFERENZA]]*(PLAFOND-SUM(Tabella2026[CONTRIBUTO SULLA BASE DELLA POPOLAZIONE]))</f>
        <v>0</v>
      </c>
      <c r="R1232" s="3">
        <f>+Tabella2026[[#This Row],[CONTRIBUTO SULLA BASE DELLA POPOLAZIONE]]+Tabella2026[[#This Row],[CONTRIBUTO SULLA BASE DEL REDDITO]]</f>
        <v>49171.87453133057</v>
      </c>
      <c r="S1232" s="3">
        <f>+Tabella2026[[#This Row],[CONTRIBUTO TOTALE]]/(PLAFOND/N_TESSERE)</f>
        <v>98.343749062661146</v>
      </c>
      <c r="T1232" s="3">
        <f>+MAX(CEILING(Tabella2026[[#This Row],[preDEF1]],1),1)</f>
        <v>99</v>
      </c>
      <c r="U1232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1232" s="21">
        <f>+Tabella2026[[#This Row],[DEF - n. card]]*(PLAFOND/N_TESSERE)</f>
        <v>49000</v>
      </c>
      <c r="W1232" s="18"/>
    </row>
    <row r="1233" spans="2:23" x14ac:dyDescent="0.25">
      <c r="B1233" s="1" t="s">
        <v>2477</v>
      </c>
      <c r="C1233" s="2">
        <v>63009</v>
      </c>
      <c r="D1233" s="1" t="s">
        <v>2478</v>
      </c>
      <c r="E1233" s="1" t="s">
        <v>15</v>
      </c>
      <c r="F1233" s="1" t="s">
        <v>14</v>
      </c>
      <c r="G1233" s="1" t="s">
        <v>2448</v>
      </c>
      <c r="H1233" s="1" t="s">
        <v>15836</v>
      </c>
      <c r="I1233" s="5">
        <v>9837</v>
      </c>
      <c r="J1233" s="5">
        <v>102592947</v>
      </c>
      <c r="K1233" s="3">
        <f>+Tabella2026[[#This Row],[POP_2024]]/SUM(Tabella2026[POP_2024])</f>
        <v>1.668887325658363E-4</v>
      </c>
      <c r="L1233" s="3">
        <f>+Tabella2026[[#This Row],[INCIDENZA POPOLAZIONE]]*(PLAFOND/2)</f>
        <v>49131.917700832782</v>
      </c>
      <c r="M1233" s="3">
        <f>+IFERROR(Tabella2026[[#This Row],[reddito_2024]]/Tabella2026[[#This Row],[POP_2024]],"")</f>
        <v>10429.292162244587</v>
      </c>
      <c r="N1233" s="3">
        <f>+IF(Tabella2026[[#This Row],[REDDITO COMPLESSIVO PROCAPITE]]&lt;media_aggr_reddito_pc,(media_aggr_reddito_pc-Tabella2026[[#This Row],[REDDITO COMPLESSIVO PROCAPITE]]),0)</f>
        <v>7395.7739003641545</v>
      </c>
      <c r="O1233" s="3">
        <f>+Tabella2026[[#This Row],[DIFFERENZA REDDITO INFERIORE ALLA MEDIA DALLA MEDIA]]*Tabella2026[[#This Row],[POP_2024]]</f>
        <v>72752227.857882187</v>
      </c>
      <c r="P1233" s="3">
        <f>+Tabella2026[[#This Row],[POPOLAZIONE PER DIFFERENZA ]]/SUM(Tabella2026[[POPOLAZIONE PER DIFFERENZA ]])</f>
        <v>6.4544474678900207E-4</v>
      </c>
      <c r="Q1233" s="3">
        <f>+Tabella2026[[#This Row],[INCIDENZA POPOLAZIONE PER DIFFERENZA]]*(PLAFOND-SUM(Tabella2026[CONTRIBUTO SULLA BASE DELLA POPOLAZIONE]))</f>
        <v>190018.44937112287</v>
      </c>
      <c r="R1233" s="3">
        <f>+Tabella2026[[#This Row],[CONTRIBUTO SULLA BASE DELLA POPOLAZIONE]]+Tabella2026[[#This Row],[CONTRIBUTO SULLA BASE DEL REDDITO]]</f>
        <v>239150.36707195564</v>
      </c>
      <c r="S1233" s="3">
        <f>+Tabella2026[[#This Row],[CONTRIBUTO TOTALE]]/(PLAFOND/N_TESSERE)</f>
        <v>478.30073414391126</v>
      </c>
      <c r="T1233" s="3">
        <f>+MAX(CEILING(Tabella2026[[#This Row],[preDEF1]],1),1)</f>
        <v>479</v>
      </c>
      <c r="U1233" s="9">
        <f xml:space="preserve"> IF(ROW(Tabella2026[[#This Row],[preDEF2]]) - ROW(Tabella2026[[#Headers],[preDEF2]])&lt;=ABS(SUM(Tabella2026[preDEF2])-N_TESSERE),Tabella2026[[#This Row],[preDEF2]]-1,Tabella2026[[#This Row],[preDEF2]])</f>
        <v>478</v>
      </c>
      <c r="V1233" s="21">
        <f>+Tabella2026[[#This Row],[DEF - n. card]]*(PLAFOND/N_TESSERE)</f>
        <v>239000</v>
      </c>
      <c r="W1233" s="18"/>
    </row>
    <row r="1234" spans="2:23" x14ac:dyDescent="0.25">
      <c r="B1234" s="1" t="s">
        <v>2529</v>
      </c>
      <c r="C1234" s="2">
        <v>1066</v>
      </c>
      <c r="D1234" s="1" t="s">
        <v>2530</v>
      </c>
      <c r="E1234" s="1" t="s">
        <v>18</v>
      </c>
      <c r="F1234" s="1" t="s">
        <v>17</v>
      </c>
      <c r="G1234" s="1" t="s">
        <v>2448</v>
      </c>
      <c r="H1234" s="1" t="s">
        <v>15835</v>
      </c>
      <c r="I1234" s="5">
        <v>9826</v>
      </c>
      <c r="J1234" s="5">
        <v>183407135</v>
      </c>
      <c r="K1234" s="3">
        <f>+Tabella2026[[#This Row],[POP_2024]]/SUM(Tabella2026[POP_2024])</f>
        <v>1.6670211306210305E-4</v>
      </c>
      <c r="L1234" s="3">
        <f>+Tabella2026[[#This Row],[INCIDENZA POPOLAZIONE]]*(PLAFOND/2)</f>
        <v>49076.977058898337</v>
      </c>
      <c r="M1234" s="3">
        <f>+IFERROR(Tabella2026[[#This Row],[reddito_2024]]/Tabella2026[[#This Row],[POP_2024]],"")</f>
        <v>18665.493079584776</v>
      </c>
      <c r="N1234" s="3">
        <f>+IF(Tabella2026[[#This Row],[REDDITO COMPLESSIVO PROCAPITE]]&lt;media_aggr_reddito_pc,(media_aggr_reddito_pc-Tabella2026[[#This Row],[REDDITO COMPLESSIVO PROCAPITE]]),0)</f>
        <v>0</v>
      </c>
      <c r="O1234" s="3">
        <f>+Tabella2026[[#This Row],[DIFFERENZA REDDITO INFERIORE ALLA MEDIA DALLA MEDIA]]*Tabella2026[[#This Row],[POP_2024]]</f>
        <v>0</v>
      </c>
      <c r="P1234" s="3">
        <f>+Tabella2026[[#This Row],[POPOLAZIONE PER DIFFERENZA ]]/SUM(Tabella2026[[POPOLAZIONE PER DIFFERENZA ]])</f>
        <v>0</v>
      </c>
      <c r="Q1234" s="3">
        <f>+Tabella2026[[#This Row],[INCIDENZA POPOLAZIONE PER DIFFERENZA]]*(PLAFOND-SUM(Tabella2026[CONTRIBUTO SULLA BASE DELLA POPOLAZIONE]))</f>
        <v>0</v>
      </c>
      <c r="R1234" s="3">
        <f>+Tabella2026[[#This Row],[CONTRIBUTO SULLA BASE DELLA POPOLAZIONE]]+Tabella2026[[#This Row],[CONTRIBUTO SULLA BASE DEL REDDITO]]</f>
        <v>49076.977058898337</v>
      </c>
      <c r="S1234" s="3">
        <f>+Tabella2026[[#This Row],[CONTRIBUTO TOTALE]]/(PLAFOND/N_TESSERE)</f>
        <v>98.153954117796673</v>
      </c>
      <c r="T1234" s="3">
        <f>+MAX(CEILING(Tabella2026[[#This Row],[preDEF1]],1),1)</f>
        <v>99</v>
      </c>
      <c r="U1234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1234" s="21">
        <f>+Tabella2026[[#This Row],[DEF - n. card]]*(PLAFOND/N_TESSERE)</f>
        <v>49000</v>
      </c>
      <c r="W1234" s="18"/>
    </row>
    <row r="1235" spans="2:23" x14ac:dyDescent="0.25">
      <c r="B1235" s="1" t="s">
        <v>2517</v>
      </c>
      <c r="C1235" s="2">
        <v>42027</v>
      </c>
      <c r="D1235" s="1" t="s">
        <v>2518</v>
      </c>
      <c r="E1235" s="1" t="s">
        <v>117</v>
      </c>
      <c r="F1235" s="1" t="s">
        <v>116</v>
      </c>
      <c r="G1235" s="1" t="s">
        <v>2448</v>
      </c>
      <c r="H1235" s="1" t="s">
        <v>15834</v>
      </c>
      <c r="I1235" s="5">
        <v>9811</v>
      </c>
      <c r="J1235" s="5">
        <v>188096798</v>
      </c>
      <c r="K1235" s="3">
        <f>+Tabella2026[[#This Row],[POP_2024]]/SUM(Tabella2026[POP_2024])</f>
        <v>1.6644763192064858E-4</v>
      </c>
      <c r="L1235" s="3">
        <f>+Tabella2026[[#This Row],[INCIDENZA POPOLAZIONE]]*(PLAFOND/2)</f>
        <v>49002.058001714999</v>
      </c>
      <c r="M1235" s="3">
        <f>+IFERROR(Tabella2026[[#This Row],[reddito_2024]]/Tabella2026[[#This Row],[POP_2024]],"")</f>
        <v>19172.031189481193</v>
      </c>
      <c r="N1235" s="3">
        <f>+IF(Tabella2026[[#This Row],[REDDITO COMPLESSIVO PROCAPITE]]&lt;media_aggr_reddito_pc,(media_aggr_reddito_pc-Tabella2026[[#This Row],[REDDITO COMPLESSIVO PROCAPITE]]),0)</f>
        <v>0</v>
      </c>
      <c r="O1235" s="3">
        <f>+Tabella2026[[#This Row],[DIFFERENZA REDDITO INFERIORE ALLA MEDIA DALLA MEDIA]]*Tabella2026[[#This Row],[POP_2024]]</f>
        <v>0</v>
      </c>
      <c r="P1235" s="3">
        <f>+Tabella2026[[#This Row],[POPOLAZIONE PER DIFFERENZA ]]/SUM(Tabella2026[[POPOLAZIONE PER DIFFERENZA ]])</f>
        <v>0</v>
      </c>
      <c r="Q1235" s="3">
        <f>+Tabella2026[[#This Row],[INCIDENZA POPOLAZIONE PER DIFFERENZA]]*(PLAFOND-SUM(Tabella2026[CONTRIBUTO SULLA BASE DELLA POPOLAZIONE]))</f>
        <v>0</v>
      </c>
      <c r="R1235" s="3">
        <f>+Tabella2026[[#This Row],[CONTRIBUTO SULLA BASE DELLA POPOLAZIONE]]+Tabella2026[[#This Row],[CONTRIBUTO SULLA BASE DEL REDDITO]]</f>
        <v>49002.058001714999</v>
      </c>
      <c r="S1235" s="3">
        <f>+Tabella2026[[#This Row],[CONTRIBUTO TOTALE]]/(PLAFOND/N_TESSERE)</f>
        <v>98.004116003429999</v>
      </c>
      <c r="T1235" s="3">
        <f>+MAX(CEILING(Tabella2026[[#This Row],[preDEF1]],1),1)</f>
        <v>99</v>
      </c>
      <c r="U1235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1235" s="21">
        <f>+Tabella2026[[#This Row],[DEF - n. card]]*(PLAFOND/N_TESSERE)</f>
        <v>49000</v>
      </c>
      <c r="W1235" s="18"/>
    </row>
    <row r="1236" spans="2:23" x14ac:dyDescent="0.25">
      <c r="B1236" s="1" t="s">
        <v>2469</v>
      </c>
      <c r="C1236" s="2">
        <v>20002</v>
      </c>
      <c r="D1236" s="1" t="s">
        <v>2470</v>
      </c>
      <c r="E1236" s="1" t="s">
        <v>12</v>
      </c>
      <c r="F1236" s="1" t="s">
        <v>332</v>
      </c>
      <c r="G1236" s="1" t="s">
        <v>2448</v>
      </c>
      <c r="H1236" s="1" t="s">
        <v>15835</v>
      </c>
      <c r="I1236" s="5">
        <v>9804</v>
      </c>
      <c r="J1236" s="5">
        <v>186158892</v>
      </c>
      <c r="K1236" s="3">
        <f>+Tabella2026[[#This Row],[POP_2024]]/SUM(Tabella2026[POP_2024])</f>
        <v>1.6632887405463649E-4</v>
      </c>
      <c r="L1236" s="3">
        <f>+Tabella2026[[#This Row],[INCIDENZA POPOLAZIONE]]*(PLAFOND/2)</f>
        <v>48967.09577502944</v>
      </c>
      <c r="M1236" s="3">
        <f>+IFERROR(Tabella2026[[#This Row],[reddito_2024]]/Tabella2026[[#This Row],[POP_2024]],"")</f>
        <v>18988.055079559363</v>
      </c>
      <c r="N1236" s="3">
        <f>+IF(Tabella2026[[#This Row],[REDDITO COMPLESSIVO PROCAPITE]]&lt;media_aggr_reddito_pc,(media_aggr_reddito_pc-Tabella2026[[#This Row],[REDDITO COMPLESSIVO PROCAPITE]]),0)</f>
        <v>0</v>
      </c>
      <c r="O1236" s="3">
        <f>+Tabella2026[[#This Row],[DIFFERENZA REDDITO INFERIORE ALLA MEDIA DALLA MEDIA]]*Tabella2026[[#This Row],[POP_2024]]</f>
        <v>0</v>
      </c>
      <c r="P1236" s="3">
        <f>+Tabella2026[[#This Row],[POPOLAZIONE PER DIFFERENZA ]]/SUM(Tabella2026[[POPOLAZIONE PER DIFFERENZA ]])</f>
        <v>0</v>
      </c>
      <c r="Q1236" s="3">
        <f>+Tabella2026[[#This Row],[INCIDENZA POPOLAZIONE PER DIFFERENZA]]*(PLAFOND-SUM(Tabella2026[CONTRIBUTO SULLA BASE DELLA POPOLAZIONE]))</f>
        <v>0</v>
      </c>
      <c r="R1236" s="3">
        <f>+Tabella2026[[#This Row],[CONTRIBUTO SULLA BASE DELLA POPOLAZIONE]]+Tabella2026[[#This Row],[CONTRIBUTO SULLA BASE DEL REDDITO]]</f>
        <v>48967.09577502944</v>
      </c>
      <c r="S1236" s="3">
        <f>+Tabella2026[[#This Row],[CONTRIBUTO TOTALE]]/(PLAFOND/N_TESSERE)</f>
        <v>97.934191550058884</v>
      </c>
      <c r="T1236" s="3">
        <f>+MAX(CEILING(Tabella2026[[#This Row],[preDEF1]],1),1)</f>
        <v>98</v>
      </c>
      <c r="U1236" s="9">
        <f xml:space="preserve"> IF(ROW(Tabella2026[[#This Row],[preDEF2]]) - ROW(Tabella2026[[#Headers],[preDEF2]])&lt;=ABS(SUM(Tabella2026[preDEF2])-N_TESSERE),Tabella2026[[#This Row],[preDEF2]]-1,Tabella2026[[#This Row],[preDEF2]])</f>
        <v>97</v>
      </c>
      <c r="V1236" s="21">
        <f>+Tabella2026[[#This Row],[DEF - n. card]]*(PLAFOND/N_TESSERE)</f>
        <v>48500</v>
      </c>
      <c r="W1236" s="18"/>
    </row>
    <row r="1237" spans="2:23" x14ac:dyDescent="0.25">
      <c r="B1237" s="1" t="s">
        <v>2487</v>
      </c>
      <c r="C1237" s="2">
        <v>43033</v>
      </c>
      <c r="D1237" s="1" t="s">
        <v>2488</v>
      </c>
      <c r="E1237" s="1" t="s">
        <v>117</v>
      </c>
      <c r="F1237" s="1" t="s">
        <v>411</v>
      </c>
      <c r="G1237" s="1" t="s">
        <v>2448</v>
      </c>
      <c r="H1237" s="1" t="s">
        <v>15834</v>
      </c>
      <c r="I1237" s="5">
        <v>9792</v>
      </c>
      <c r="J1237" s="5">
        <v>150341677</v>
      </c>
      <c r="K1237" s="3">
        <f>+Tabella2026[[#This Row],[POP_2024]]/SUM(Tabella2026[POP_2024])</f>
        <v>1.6612528914147293E-4</v>
      </c>
      <c r="L1237" s="3">
        <f>+Tabella2026[[#This Row],[INCIDENZA POPOLAZIONE]]*(PLAFOND/2)</f>
        <v>48907.160529282773</v>
      </c>
      <c r="M1237" s="3">
        <f>+IFERROR(Tabella2026[[#This Row],[reddito_2024]]/Tabella2026[[#This Row],[POP_2024]],"")</f>
        <v>15353.520935457516</v>
      </c>
      <c r="N1237" s="3">
        <f>+IF(Tabella2026[[#This Row],[REDDITO COMPLESSIVO PROCAPITE]]&lt;media_aggr_reddito_pc,(media_aggr_reddito_pc-Tabella2026[[#This Row],[REDDITO COMPLESSIVO PROCAPITE]]),0)</f>
        <v>2471.5451271512247</v>
      </c>
      <c r="O1237" s="3">
        <f>+Tabella2026[[#This Row],[DIFFERENZA REDDITO INFERIORE ALLA MEDIA DALLA MEDIA]]*Tabella2026[[#This Row],[POP_2024]]</f>
        <v>24201369.885064792</v>
      </c>
      <c r="P1237" s="3">
        <f>+Tabella2026[[#This Row],[POPOLAZIONE PER DIFFERENZA ]]/SUM(Tabella2026[[POPOLAZIONE PER DIFFERENZA ]])</f>
        <v>2.1471022286666974E-4</v>
      </c>
      <c r="Q1237" s="3">
        <f>+Tabella2026[[#This Row],[INCIDENZA POPOLAZIONE PER DIFFERENZA]]*(PLAFOND-SUM(Tabella2026[CONTRIBUTO SULLA BASE DELLA POPOLAZIONE]))</f>
        <v>63210.528579280675</v>
      </c>
      <c r="R1237" s="3">
        <f>+Tabella2026[[#This Row],[CONTRIBUTO SULLA BASE DELLA POPOLAZIONE]]+Tabella2026[[#This Row],[CONTRIBUTO SULLA BASE DEL REDDITO]]</f>
        <v>112117.68910856344</v>
      </c>
      <c r="S1237" s="3">
        <f>+Tabella2026[[#This Row],[CONTRIBUTO TOTALE]]/(PLAFOND/N_TESSERE)</f>
        <v>224.23537821712688</v>
      </c>
      <c r="T1237" s="3">
        <f>+MAX(CEILING(Tabella2026[[#This Row],[preDEF1]],1),1)</f>
        <v>225</v>
      </c>
      <c r="U1237" s="9">
        <f xml:space="preserve"> IF(ROW(Tabella2026[[#This Row],[preDEF2]]) - ROW(Tabella2026[[#Headers],[preDEF2]])&lt;=ABS(SUM(Tabella2026[preDEF2])-N_TESSERE),Tabella2026[[#This Row],[preDEF2]]-1,Tabella2026[[#This Row],[preDEF2]])</f>
        <v>224</v>
      </c>
      <c r="V1237" s="21">
        <f>+Tabella2026[[#This Row],[DEF - n. card]]*(PLAFOND/N_TESSERE)</f>
        <v>112000</v>
      </c>
      <c r="W1237" s="18"/>
    </row>
    <row r="1238" spans="2:23" x14ac:dyDescent="0.25">
      <c r="B1238" s="1" t="s">
        <v>2465</v>
      </c>
      <c r="C1238" s="2">
        <v>81015</v>
      </c>
      <c r="D1238" s="1" t="s">
        <v>2466</v>
      </c>
      <c r="E1238" s="1" t="s">
        <v>21</v>
      </c>
      <c r="F1238" s="1" t="s">
        <v>166</v>
      </c>
      <c r="G1238" s="1" t="s">
        <v>2448</v>
      </c>
      <c r="H1238" s="1" t="s">
        <v>15836</v>
      </c>
      <c r="I1238" s="5">
        <v>9791</v>
      </c>
      <c r="J1238" s="5">
        <v>129105374</v>
      </c>
      <c r="K1238" s="3">
        <f>+Tabella2026[[#This Row],[POP_2024]]/SUM(Tabella2026[POP_2024])</f>
        <v>1.6610832373204263E-4</v>
      </c>
      <c r="L1238" s="3">
        <f>+Tabella2026[[#This Row],[INCIDENZA POPOLAZIONE]]*(PLAFOND/2)</f>
        <v>48902.165925470552</v>
      </c>
      <c r="M1238" s="3">
        <f>+IFERROR(Tabella2026[[#This Row],[reddito_2024]]/Tabella2026[[#This Row],[POP_2024]],"")</f>
        <v>13186.127463997549</v>
      </c>
      <c r="N1238" s="3">
        <f>+IF(Tabella2026[[#This Row],[REDDITO COMPLESSIVO PROCAPITE]]&lt;media_aggr_reddito_pc,(media_aggr_reddito_pc-Tabella2026[[#This Row],[REDDITO COMPLESSIVO PROCAPITE]]),0)</f>
        <v>4638.938598611192</v>
      </c>
      <c r="O1238" s="3">
        <f>+Tabella2026[[#This Row],[DIFFERENZA REDDITO INFERIORE ALLA MEDIA DALLA MEDIA]]*Tabella2026[[#This Row],[POP_2024]]</f>
        <v>45419847.819002181</v>
      </c>
      <c r="P1238" s="3">
        <f>+Tabella2026[[#This Row],[POPOLAZIONE PER DIFFERENZA ]]/SUM(Tabella2026[[POPOLAZIONE PER DIFFERENZA ]])</f>
        <v>4.0295676212140477E-4</v>
      </c>
      <c r="Q1238" s="3">
        <f>+Tabella2026[[#This Row],[INCIDENZA POPOLAZIONE PER DIFFERENZA]]*(PLAFOND-SUM(Tabella2026[CONTRIBUTO SULLA BASE DELLA POPOLAZIONE]))</f>
        <v>118630.16855097045</v>
      </c>
      <c r="R1238" s="3">
        <f>+Tabella2026[[#This Row],[CONTRIBUTO SULLA BASE DELLA POPOLAZIONE]]+Tabella2026[[#This Row],[CONTRIBUTO SULLA BASE DEL REDDITO]]</f>
        <v>167532.334476441</v>
      </c>
      <c r="S1238" s="3">
        <f>+Tabella2026[[#This Row],[CONTRIBUTO TOTALE]]/(PLAFOND/N_TESSERE)</f>
        <v>335.06466895288202</v>
      </c>
      <c r="T1238" s="3">
        <f>+MAX(CEILING(Tabella2026[[#This Row],[preDEF1]],1),1)</f>
        <v>336</v>
      </c>
      <c r="U1238" s="9">
        <f xml:space="preserve"> IF(ROW(Tabella2026[[#This Row],[preDEF2]]) - ROW(Tabella2026[[#Headers],[preDEF2]])&lt;=ABS(SUM(Tabella2026[preDEF2])-N_TESSERE),Tabella2026[[#This Row],[preDEF2]]-1,Tabella2026[[#This Row],[preDEF2]])</f>
        <v>335</v>
      </c>
      <c r="V1238" s="21">
        <f>+Tabella2026[[#This Row],[DEF - n. card]]*(PLAFOND/N_TESSERE)</f>
        <v>167500</v>
      </c>
      <c r="W1238" s="18"/>
    </row>
    <row r="1239" spans="2:23" x14ac:dyDescent="0.25">
      <c r="B1239" s="1" t="s">
        <v>2525</v>
      </c>
      <c r="C1239" s="2">
        <v>18068</v>
      </c>
      <c r="D1239" s="1" t="s">
        <v>2526</v>
      </c>
      <c r="E1239" s="1" t="s">
        <v>12</v>
      </c>
      <c r="F1239" s="1" t="s">
        <v>195</v>
      </c>
      <c r="G1239" s="1" t="s">
        <v>2448</v>
      </c>
      <c r="H1239" s="1" t="s">
        <v>15835</v>
      </c>
      <c r="I1239" s="5">
        <v>9783</v>
      </c>
      <c r="J1239" s="5">
        <v>181919858</v>
      </c>
      <c r="K1239" s="3">
        <f>+Tabella2026[[#This Row],[POP_2024]]/SUM(Tabella2026[POP_2024])</f>
        <v>1.6597260045660026E-4</v>
      </c>
      <c r="L1239" s="3">
        <f>+Tabella2026[[#This Row],[INCIDENZA POPOLAZIONE]]*(PLAFOND/2)</f>
        <v>48862.209094972772</v>
      </c>
      <c r="M1239" s="3">
        <f>+IFERROR(Tabella2026[[#This Row],[reddito_2024]]/Tabella2026[[#This Row],[POP_2024]],"")</f>
        <v>18595.50833077788</v>
      </c>
      <c r="N1239" s="3">
        <f>+IF(Tabella2026[[#This Row],[REDDITO COMPLESSIVO PROCAPITE]]&lt;media_aggr_reddito_pc,(media_aggr_reddito_pc-Tabella2026[[#This Row],[REDDITO COMPLESSIVO PROCAPITE]]),0)</f>
        <v>0</v>
      </c>
      <c r="O1239" s="3">
        <f>+Tabella2026[[#This Row],[DIFFERENZA REDDITO INFERIORE ALLA MEDIA DALLA MEDIA]]*Tabella2026[[#This Row],[POP_2024]]</f>
        <v>0</v>
      </c>
      <c r="P1239" s="3">
        <f>+Tabella2026[[#This Row],[POPOLAZIONE PER DIFFERENZA ]]/SUM(Tabella2026[[POPOLAZIONE PER DIFFERENZA ]])</f>
        <v>0</v>
      </c>
      <c r="Q1239" s="3">
        <f>+Tabella2026[[#This Row],[INCIDENZA POPOLAZIONE PER DIFFERENZA]]*(PLAFOND-SUM(Tabella2026[CONTRIBUTO SULLA BASE DELLA POPOLAZIONE]))</f>
        <v>0</v>
      </c>
      <c r="R1239" s="3">
        <f>+Tabella2026[[#This Row],[CONTRIBUTO SULLA BASE DELLA POPOLAZIONE]]+Tabella2026[[#This Row],[CONTRIBUTO SULLA BASE DEL REDDITO]]</f>
        <v>48862.209094972772</v>
      </c>
      <c r="S1239" s="3">
        <f>+Tabella2026[[#This Row],[CONTRIBUTO TOTALE]]/(PLAFOND/N_TESSERE)</f>
        <v>97.724418189945538</v>
      </c>
      <c r="T1239" s="3">
        <f>+MAX(CEILING(Tabella2026[[#This Row],[preDEF1]],1),1)</f>
        <v>98</v>
      </c>
      <c r="U1239" s="9">
        <f xml:space="preserve"> IF(ROW(Tabella2026[[#This Row],[preDEF2]]) - ROW(Tabella2026[[#Headers],[preDEF2]])&lt;=ABS(SUM(Tabella2026[preDEF2])-N_TESSERE),Tabella2026[[#This Row],[preDEF2]]-1,Tabella2026[[#This Row],[preDEF2]])</f>
        <v>97</v>
      </c>
      <c r="V1239" s="21">
        <f>+Tabella2026[[#This Row],[DEF - n. card]]*(PLAFOND/N_TESSERE)</f>
        <v>48500</v>
      </c>
      <c r="W1239" s="18"/>
    </row>
    <row r="1240" spans="2:23" x14ac:dyDescent="0.25">
      <c r="B1240" s="1" t="s">
        <v>2553</v>
      </c>
      <c r="C1240" s="2">
        <v>13227</v>
      </c>
      <c r="D1240" s="1" t="s">
        <v>2554</v>
      </c>
      <c r="E1240" s="1" t="s">
        <v>12</v>
      </c>
      <c r="F1240" s="1" t="s">
        <v>152</v>
      </c>
      <c r="G1240" s="1" t="s">
        <v>2448</v>
      </c>
      <c r="H1240" s="1" t="s">
        <v>15835</v>
      </c>
      <c r="I1240" s="5">
        <v>9774</v>
      </c>
      <c r="J1240" s="5">
        <v>187184191</v>
      </c>
      <c r="K1240" s="3">
        <f>+Tabella2026[[#This Row],[POP_2024]]/SUM(Tabella2026[POP_2024])</f>
        <v>1.6581991177172756E-4</v>
      </c>
      <c r="L1240" s="3">
        <f>+Tabella2026[[#This Row],[INCIDENZA POPOLAZIONE]]*(PLAFOND/2)</f>
        <v>48817.257660662763</v>
      </c>
      <c r="M1240" s="3">
        <f>+IFERROR(Tabella2026[[#This Row],[reddito_2024]]/Tabella2026[[#This Row],[POP_2024]],"")</f>
        <v>19151.237057499489</v>
      </c>
      <c r="N1240" s="3">
        <f>+IF(Tabella2026[[#This Row],[REDDITO COMPLESSIVO PROCAPITE]]&lt;media_aggr_reddito_pc,(media_aggr_reddito_pc-Tabella2026[[#This Row],[REDDITO COMPLESSIVO PROCAPITE]]),0)</f>
        <v>0</v>
      </c>
      <c r="O1240" s="3">
        <f>+Tabella2026[[#This Row],[DIFFERENZA REDDITO INFERIORE ALLA MEDIA DALLA MEDIA]]*Tabella2026[[#This Row],[POP_2024]]</f>
        <v>0</v>
      </c>
      <c r="P1240" s="3">
        <f>+Tabella2026[[#This Row],[POPOLAZIONE PER DIFFERENZA ]]/SUM(Tabella2026[[POPOLAZIONE PER DIFFERENZA ]])</f>
        <v>0</v>
      </c>
      <c r="Q1240" s="3">
        <f>+Tabella2026[[#This Row],[INCIDENZA POPOLAZIONE PER DIFFERENZA]]*(PLAFOND-SUM(Tabella2026[CONTRIBUTO SULLA BASE DELLA POPOLAZIONE]))</f>
        <v>0</v>
      </c>
      <c r="R1240" s="3">
        <f>+Tabella2026[[#This Row],[CONTRIBUTO SULLA BASE DELLA POPOLAZIONE]]+Tabella2026[[#This Row],[CONTRIBUTO SULLA BASE DEL REDDITO]]</f>
        <v>48817.257660662763</v>
      </c>
      <c r="S1240" s="3">
        <f>+Tabella2026[[#This Row],[CONTRIBUTO TOTALE]]/(PLAFOND/N_TESSERE)</f>
        <v>97.634515321325523</v>
      </c>
      <c r="T1240" s="3">
        <f>+MAX(CEILING(Tabella2026[[#This Row],[preDEF1]],1),1)</f>
        <v>98</v>
      </c>
      <c r="U1240" s="9">
        <f xml:space="preserve"> IF(ROW(Tabella2026[[#This Row],[preDEF2]]) - ROW(Tabella2026[[#Headers],[preDEF2]])&lt;=ABS(SUM(Tabella2026[preDEF2])-N_TESSERE),Tabella2026[[#This Row],[preDEF2]]-1,Tabella2026[[#This Row],[preDEF2]])</f>
        <v>97</v>
      </c>
      <c r="V1240" s="21">
        <f>+Tabella2026[[#This Row],[DEF - n. card]]*(PLAFOND/N_TESSERE)</f>
        <v>48500</v>
      </c>
      <c r="W1240" s="18"/>
    </row>
    <row r="1241" spans="2:23" x14ac:dyDescent="0.25">
      <c r="B1241" s="1" t="s">
        <v>2499</v>
      </c>
      <c r="C1241" s="2">
        <v>51040</v>
      </c>
      <c r="D1241" s="1" t="s">
        <v>2500</v>
      </c>
      <c r="E1241" s="1" t="s">
        <v>30</v>
      </c>
      <c r="F1241" s="1" t="s">
        <v>125</v>
      </c>
      <c r="G1241" s="1" t="s">
        <v>2448</v>
      </c>
      <c r="H1241" s="1" t="s">
        <v>15834</v>
      </c>
      <c r="I1241" s="5">
        <v>9756</v>
      </c>
      <c r="J1241" s="5">
        <v>196517268</v>
      </c>
      <c r="K1241" s="3">
        <f>+Tabella2026[[#This Row],[POP_2024]]/SUM(Tabella2026[POP_2024])</f>
        <v>1.6551453440198221E-4</v>
      </c>
      <c r="L1241" s="3">
        <f>+Tabella2026[[#This Row],[INCIDENZA POPOLAZIONE]]*(PLAFOND/2)</f>
        <v>48727.354792042759</v>
      </c>
      <c r="M1241" s="3">
        <f>+IFERROR(Tabella2026[[#This Row],[reddito_2024]]/Tabella2026[[#This Row],[POP_2024]],"")</f>
        <v>20143.221402214022</v>
      </c>
      <c r="N1241" s="3">
        <f>+IF(Tabella2026[[#This Row],[REDDITO COMPLESSIVO PROCAPITE]]&lt;media_aggr_reddito_pc,(media_aggr_reddito_pc-Tabella2026[[#This Row],[REDDITO COMPLESSIVO PROCAPITE]]),0)</f>
        <v>0</v>
      </c>
      <c r="O1241" s="3">
        <f>+Tabella2026[[#This Row],[DIFFERENZA REDDITO INFERIORE ALLA MEDIA DALLA MEDIA]]*Tabella2026[[#This Row],[POP_2024]]</f>
        <v>0</v>
      </c>
      <c r="P1241" s="3">
        <f>+Tabella2026[[#This Row],[POPOLAZIONE PER DIFFERENZA ]]/SUM(Tabella2026[[POPOLAZIONE PER DIFFERENZA ]])</f>
        <v>0</v>
      </c>
      <c r="Q1241" s="3">
        <f>+Tabella2026[[#This Row],[INCIDENZA POPOLAZIONE PER DIFFERENZA]]*(PLAFOND-SUM(Tabella2026[CONTRIBUTO SULLA BASE DELLA POPOLAZIONE]))</f>
        <v>0</v>
      </c>
      <c r="R1241" s="3">
        <f>+Tabella2026[[#This Row],[CONTRIBUTO SULLA BASE DELLA POPOLAZIONE]]+Tabella2026[[#This Row],[CONTRIBUTO SULLA BASE DEL REDDITO]]</f>
        <v>48727.354792042759</v>
      </c>
      <c r="S1241" s="3">
        <f>+Tabella2026[[#This Row],[CONTRIBUTO TOTALE]]/(PLAFOND/N_TESSERE)</f>
        <v>97.454709584085521</v>
      </c>
      <c r="T1241" s="3">
        <f>+MAX(CEILING(Tabella2026[[#This Row],[preDEF1]],1),1)</f>
        <v>98</v>
      </c>
      <c r="U1241" s="9">
        <f xml:space="preserve"> IF(ROW(Tabella2026[[#This Row],[preDEF2]]) - ROW(Tabella2026[[#Headers],[preDEF2]])&lt;=ABS(SUM(Tabella2026[preDEF2])-N_TESSERE),Tabella2026[[#This Row],[preDEF2]]-1,Tabella2026[[#This Row],[preDEF2]])</f>
        <v>97</v>
      </c>
      <c r="V1241" s="21">
        <f>+Tabella2026[[#This Row],[DEF - n. card]]*(PLAFOND/N_TESSERE)</f>
        <v>48500</v>
      </c>
      <c r="W1241" s="18"/>
    </row>
    <row r="1242" spans="2:23" x14ac:dyDescent="0.25">
      <c r="B1242" s="1" t="s">
        <v>2416</v>
      </c>
      <c r="C1242" s="2">
        <v>81018</v>
      </c>
      <c r="D1242" s="1" t="s">
        <v>2417</v>
      </c>
      <c r="E1242" s="1" t="s">
        <v>21</v>
      </c>
      <c r="F1242" s="1" t="s">
        <v>166</v>
      </c>
      <c r="G1242" s="1" t="s">
        <v>2448</v>
      </c>
      <c r="H1242" s="1" t="s">
        <v>15836</v>
      </c>
      <c r="I1242" s="5">
        <v>9752</v>
      </c>
      <c r="J1242" s="5">
        <v>115099299</v>
      </c>
      <c r="K1242" s="3">
        <f>+Tabella2026[[#This Row],[POP_2024]]/SUM(Tabella2026[POP_2024])</f>
        <v>1.6544667276426102E-4</v>
      </c>
      <c r="L1242" s="3">
        <f>+Tabella2026[[#This Row],[INCIDENZA POPOLAZIONE]]*(PLAFOND/2)</f>
        <v>48707.376376793873</v>
      </c>
      <c r="M1242" s="3">
        <f>+IFERROR(Tabella2026[[#This Row],[reddito_2024]]/Tabella2026[[#This Row],[POP_2024]],"")</f>
        <v>11802.63525430681</v>
      </c>
      <c r="N1242" s="3">
        <f>+IF(Tabella2026[[#This Row],[REDDITO COMPLESSIVO PROCAPITE]]&lt;media_aggr_reddito_pc,(media_aggr_reddito_pc-Tabella2026[[#This Row],[REDDITO COMPLESSIVO PROCAPITE]]),0)</f>
        <v>6022.4308083019314</v>
      </c>
      <c r="O1242" s="3">
        <f>+Tabella2026[[#This Row],[DIFFERENZA REDDITO INFERIORE ALLA MEDIA DALLA MEDIA]]*Tabella2026[[#This Row],[POP_2024]]</f>
        <v>58730745.242560431</v>
      </c>
      <c r="P1242" s="3">
        <f>+Tabella2026[[#This Row],[POPOLAZIONE PER DIFFERENZA ]]/SUM(Tabella2026[[POPOLAZIONE PER DIFFERENZA ]])</f>
        <v>5.2104866212295377E-4</v>
      </c>
      <c r="Q1242" s="3">
        <f>+Tabella2026[[#This Row],[INCIDENZA POPOLAZIONE PER DIFFERENZA]]*(PLAFOND-SUM(Tabella2026[CONTRIBUTO SULLA BASE DELLA POPOLAZIONE]))</f>
        <v>153396.33534250161</v>
      </c>
      <c r="R1242" s="3">
        <f>+Tabella2026[[#This Row],[CONTRIBUTO SULLA BASE DELLA POPOLAZIONE]]+Tabella2026[[#This Row],[CONTRIBUTO SULLA BASE DEL REDDITO]]</f>
        <v>202103.71171929548</v>
      </c>
      <c r="S1242" s="3">
        <f>+Tabella2026[[#This Row],[CONTRIBUTO TOTALE]]/(PLAFOND/N_TESSERE)</f>
        <v>404.20742343859098</v>
      </c>
      <c r="T1242" s="3">
        <f>+MAX(CEILING(Tabella2026[[#This Row],[preDEF1]],1),1)</f>
        <v>405</v>
      </c>
      <c r="U1242" s="9">
        <f xml:space="preserve"> IF(ROW(Tabella2026[[#This Row],[preDEF2]]) - ROW(Tabella2026[[#Headers],[preDEF2]])&lt;=ABS(SUM(Tabella2026[preDEF2])-N_TESSERE),Tabella2026[[#This Row],[preDEF2]]-1,Tabella2026[[#This Row],[preDEF2]])</f>
        <v>404</v>
      </c>
      <c r="V1242" s="21">
        <f>+Tabella2026[[#This Row],[DEF - n. card]]*(PLAFOND/N_TESSERE)</f>
        <v>202000</v>
      </c>
      <c r="W1242" s="18"/>
    </row>
    <row r="1243" spans="2:23" x14ac:dyDescent="0.25">
      <c r="B1243" s="1" t="s">
        <v>2485</v>
      </c>
      <c r="C1243" s="2">
        <v>26076</v>
      </c>
      <c r="D1243" s="1" t="s">
        <v>2486</v>
      </c>
      <c r="E1243" s="1" t="s">
        <v>38</v>
      </c>
      <c r="F1243" s="1" t="s">
        <v>150</v>
      </c>
      <c r="G1243" s="1" t="s">
        <v>2448</v>
      </c>
      <c r="H1243" s="1" t="s">
        <v>15835</v>
      </c>
      <c r="I1243" s="5">
        <v>9750</v>
      </c>
      <c r="J1243" s="5">
        <v>210738920</v>
      </c>
      <c r="K1243" s="3">
        <f>+Tabella2026[[#This Row],[POP_2024]]/SUM(Tabella2026[POP_2024])</f>
        <v>1.6541274194540042E-4</v>
      </c>
      <c r="L1243" s="3">
        <f>+Tabella2026[[#This Row],[INCIDENZA POPOLAZIONE]]*(PLAFOND/2)</f>
        <v>48697.387169169422</v>
      </c>
      <c r="M1243" s="3">
        <f>+IFERROR(Tabella2026[[#This Row],[reddito_2024]]/Tabella2026[[#This Row],[POP_2024]],"")</f>
        <v>21614.248205128206</v>
      </c>
      <c r="N1243" s="3">
        <f>+IF(Tabella2026[[#This Row],[REDDITO COMPLESSIVO PROCAPITE]]&lt;media_aggr_reddito_pc,(media_aggr_reddito_pc-Tabella2026[[#This Row],[REDDITO COMPLESSIVO PROCAPITE]]),0)</f>
        <v>0</v>
      </c>
      <c r="O1243" s="3">
        <f>+Tabella2026[[#This Row],[DIFFERENZA REDDITO INFERIORE ALLA MEDIA DALLA MEDIA]]*Tabella2026[[#This Row],[POP_2024]]</f>
        <v>0</v>
      </c>
      <c r="P1243" s="3">
        <f>+Tabella2026[[#This Row],[POPOLAZIONE PER DIFFERENZA ]]/SUM(Tabella2026[[POPOLAZIONE PER DIFFERENZA ]])</f>
        <v>0</v>
      </c>
      <c r="Q1243" s="3">
        <f>+Tabella2026[[#This Row],[INCIDENZA POPOLAZIONE PER DIFFERENZA]]*(PLAFOND-SUM(Tabella2026[CONTRIBUTO SULLA BASE DELLA POPOLAZIONE]))</f>
        <v>0</v>
      </c>
      <c r="R1243" s="3">
        <f>+Tabella2026[[#This Row],[CONTRIBUTO SULLA BASE DELLA POPOLAZIONE]]+Tabella2026[[#This Row],[CONTRIBUTO SULLA BASE DEL REDDITO]]</f>
        <v>48697.387169169422</v>
      </c>
      <c r="S1243" s="3">
        <f>+Tabella2026[[#This Row],[CONTRIBUTO TOTALE]]/(PLAFOND/N_TESSERE)</f>
        <v>97.394774338338848</v>
      </c>
      <c r="T1243" s="3">
        <f>+MAX(CEILING(Tabella2026[[#This Row],[preDEF1]],1),1)</f>
        <v>98</v>
      </c>
      <c r="U1243" s="9">
        <f xml:space="preserve"> IF(ROW(Tabella2026[[#This Row],[preDEF2]]) - ROW(Tabella2026[[#Headers],[preDEF2]])&lt;=ABS(SUM(Tabella2026[preDEF2])-N_TESSERE),Tabella2026[[#This Row],[preDEF2]]-1,Tabella2026[[#This Row],[preDEF2]])</f>
        <v>97</v>
      </c>
      <c r="V1243" s="21">
        <f>+Tabella2026[[#This Row],[DEF - n. card]]*(PLAFOND/N_TESSERE)</f>
        <v>48500</v>
      </c>
      <c r="W1243" s="18"/>
    </row>
    <row r="1244" spans="2:23" x14ac:dyDescent="0.25">
      <c r="B1244" s="1" t="s">
        <v>2595</v>
      </c>
      <c r="C1244" s="2">
        <v>61029</v>
      </c>
      <c r="D1244" s="1" t="s">
        <v>2596</v>
      </c>
      <c r="E1244" s="1" t="s">
        <v>15</v>
      </c>
      <c r="F1244" s="1" t="s">
        <v>184</v>
      </c>
      <c r="G1244" s="1" t="s">
        <v>2448</v>
      </c>
      <c r="H1244" s="1" t="s">
        <v>15836</v>
      </c>
      <c r="I1244" s="5">
        <v>9748</v>
      </c>
      <c r="J1244" s="5">
        <v>101782261</v>
      </c>
      <c r="K1244" s="3">
        <f>+Tabella2026[[#This Row],[POP_2024]]/SUM(Tabella2026[POP_2024])</f>
        <v>1.6537881112653984E-4</v>
      </c>
      <c r="L1244" s="3">
        <f>+Tabella2026[[#This Row],[INCIDENZA POPOLAZIONE]]*(PLAFOND/2)</f>
        <v>48687.397961544986</v>
      </c>
      <c r="M1244" s="3">
        <f>+IFERROR(Tabella2026[[#This Row],[reddito_2024]]/Tabella2026[[#This Row],[POP_2024]],"")</f>
        <v>10441.348071399261</v>
      </c>
      <c r="N1244" s="3">
        <f>+IF(Tabella2026[[#This Row],[REDDITO COMPLESSIVO PROCAPITE]]&lt;media_aggr_reddito_pc,(media_aggr_reddito_pc-Tabella2026[[#This Row],[REDDITO COMPLESSIVO PROCAPITE]]),0)</f>
        <v>7383.7179912094798</v>
      </c>
      <c r="O1244" s="3">
        <f>+Tabella2026[[#This Row],[DIFFERENZA REDDITO INFERIORE ALLA MEDIA DALLA MEDIA]]*Tabella2026[[#This Row],[POP_2024]]</f>
        <v>71976482.978310004</v>
      </c>
      <c r="P1244" s="3">
        <f>+Tabella2026[[#This Row],[POPOLAZIONE PER DIFFERENZA ]]/SUM(Tabella2026[[POPOLAZIONE PER DIFFERENZA ]])</f>
        <v>6.3856247703437095E-4</v>
      </c>
      <c r="Q1244" s="3">
        <f>+Tabella2026[[#This Row],[INCIDENZA POPOLAZIONE PER DIFFERENZA]]*(PLAFOND-SUM(Tabella2026[CONTRIBUTO SULLA BASE DELLA POPOLAZIONE]))</f>
        <v>187992.3143170618</v>
      </c>
      <c r="R1244" s="3">
        <f>+Tabella2026[[#This Row],[CONTRIBUTO SULLA BASE DELLA POPOLAZIONE]]+Tabella2026[[#This Row],[CONTRIBUTO SULLA BASE DEL REDDITO]]</f>
        <v>236679.71227860678</v>
      </c>
      <c r="S1244" s="3">
        <f>+Tabella2026[[#This Row],[CONTRIBUTO TOTALE]]/(PLAFOND/N_TESSERE)</f>
        <v>473.35942455721357</v>
      </c>
      <c r="T1244" s="3">
        <f>+MAX(CEILING(Tabella2026[[#This Row],[preDEF1]],1),1)</f>
        <v>474</v>
      </c>
      <c r="U1244" s="9">
        <f xml:space="preserve"> IF(ROW(Tabella2026[[#This Row],[preDEF2]]) - ROW(Tabella2026[[#Headers],[preDEF2]])&lt;=ABS(SUM(Tabella2026[preDEF2])-N_TESSERE),Tabella2026[[#This Row],[preDEF2]]-1,Tabella2026[[#This Row],[preDEF2]])</f>
        <v>473</v>
      </c>
      <c r="V1244" s="21">
        <f>+Tabella2026[[#This Row],[DEF - n. card]]*(PLAFOND/N_TESSERE)</f>
        <v>236500</v>
      </c>
      <c r="W1244" s="18"/>
    </row>
    <row r="1245" spans="2:23" x14ac:dyDescent="0.25">
      <c r="B1245" s="1" t="s">
        <v>2519</v>
      </c>
      <c r="C1245" s="2">
        <v>38018</v>
      </c>
      <c r="D1245" s="1" t="s">
        <v>2520</v>
      </c>
      <c r="E1245" s="1" t="s">
        <v>27</v>
      </c>
      <c r="F1245" s="1" t="s">
        <v>80</v>
      </c>
      <c r="G1245" s="1" t="s">
        <v>2448</v>
      </c>
      <c r="H1245" s="1" t="s">
        <v>15835</v>
      </c>
      <c r="I1245" s="5">
        <v>9744</v>
      </c>
      <c r="J1245" s="5">
        <v>185094929</v>
      </c>
      <c r="K1245" s="3">
        <f>+Tabella2026[[#This Row],[POP_2024]]/SUM(Tabella2026[POP_2024])</f>
        <v>1.6531094948881865E-4</v>
      </c>
      <c r="L1245" s="3">
        <f>+Tabella2026[[#This Row],[INCIDENZA POPOLAZIONE]]*(PLAFOND/2)</f>
        <v>48667.419546296092</v>
      </c>
      <c r="M1245" s="3">
        <f>+IFERROR(Tabella2026[[#This Row],[reddito_2024]]/Tabella2026[[#This Row],[POP_2024]],"")</f>
        <v>18995.784995894908</v>
      </c>
      <c r="N1245" s="3">
        <f>+IF(Tabella2026[[#This Row],[REDDITO COMPLESSIVO PROCAPITE]]&lt;media_aggr_reddito_pc,(media_aggr_reddito_pc-Tabella2026[[#This Row],[REDDITO COMPLESSIVO PROCAPITE]]),0)</f>
        <v>0</v>
      </c>
      <c r="O1245" s="3">
        <f>+Tabella2026[[#This Row],[DIFFERENZA REDDITO INFERIORE ALLA MEDIA DALLA MEDIA]]*Tabella2026[[#This Row],[POP_2024]]</f>
        <v>0</v>
      </c>
      <c r="P1245" s="3">
        <f>+Tabella2026[[#This Row],[POPOLAZIONE PER DIFFERENZA ]]/SUM(Tabella2026[[POPOLAZIONE PER DIFFERENZA ]])</f>
        <v>0</v>
      </c>
      <c r="Q1245" s="3">
        <f>+Tabella2026[[#This Row],[INCIDENZA POPOLAZIONE PER DIFFERENZA]]*(PLAFOND-SUM(Tabella2026[CONTRIBUTO SULLA BASE DELLA POPOLAZIONE]))</f>
        <v>0</v>
      </c>
      <c r="R1245" s="3">
        <f>+Tabella2026[[#This Row],[CONTRIBUTO SULLA BASE DELLA POPOLAZIONE]]+Tabella2026[[#This Row],[CONTRIBUTO SULLA BASE DEL REDDITO]]</f>
        <v>48667.419546296092</v>
      </c>
      <c r="S1245" s="3">
        <f>+Tabella2026[[#This Row],[CONTRIBUTO TOTALE]]/(PLAFOND/N_TESSERE)</f>
        <v>97.33483909259219</v>
      </c>
      <c r="T1245" s="3">
        <f>+MAX(CEILING(Tabella2026[[#This Row],[preDEF1]],1),1)</f>
        <v>98</v>
      </c>
      <c r="U1245" s="9">
        <f xml:space="preserve"> IF(ROW(Tabella2026[[#This Row],[preDEF2]]) - ROW(Tabella2026[[#Headers],[preDEF2]])&lt;=ABS(SUM(Tabella2026[preDEF2])-N_TESSERE),Tabella2026[[#This Row],[preDEF2]]-1,Tabella2026[[#This Row],[preDEF2]])</f>
        <v>97</v>
      </c>
      <c r="V1245" s="21">
        <f>+Tabella2026[[#This Row],[DEF - n. card]]*(PLAFOND/N_TESSERE)</f>
        <v>48500</v>
      </c>
      <c r="W1245" s="18"/>
    </row>
    <row r="1246" spans="2:23" x14ac:dyDescent="0.25">
      <c r="B1246" s="1" t="s">
        <v>2523</v>
      </c>
      <c r="C1246" s="2">
        <v>13138</v>
      </c>
      <c r="D1246" s="1" t="s">
        <v>2524</v>
      </c>
      <c r="E1246" s="1" t="s">
        <v>12</v>
      </c>
      <c r="F1246" s="1" t="s">
        <v>152</v>
      </c>
      <c r="G1246" s="1" t="s">
        <v>2448</v>
      </c>
      <c r="H1246" s="1" t="s">
        <v>15835</v>
      </c>
      <c r="I1246" s="5">
        <v>9730</v>
      </c>
      <c r="J1246" s="5">
        <v>179867913</v>
      </c>
      <c r="K1246" s="3">
        <f>+Tabella2026[[#This Row],[POP_2024]]/SUM(Tabella2026[POP_2024])</f>
        <v>1.6507343375679449E-4</v>
      </c>
      <c r="L1246" s="3">
        <f>+Tabella2026[[#This Row],[INCIDENZA POPOLAZIONE]]*(PLAFOND/2)</f>
        <v>48597.495092924983</v>
      </c>
      <c r="M1246" s="3">
        <f>+IFERROR(Tabella2026[[#This Row],[reddito_2024]]/Tabella2026[[#This Row],[POP_2024]],"")</f>
        <v>18485.910894141831</v>
      </c>
      <c r="N1246" s="3">
        <f>+IF(Tabella2026[[#This Row],[REDDITO COMPLESSIVO PROCAPITE]]&lt;media_aggr_reddito_pc,(media_aggr_reddito_pc-Tabella2026[[#This Row],[REDDITO COMPLESSIVO PROCAPITE]]),0)</f>
        <v>0</v>
      </c>
      <c r="O1246" s="3">
        <f>+Tabella2026[[#This Row],[DIFFERENZA REDDITO INFERIORE ALLA MEDIA DALLA MEDIA]]*Tabella2026[[#This Row],[POP_2024]]</f>
        <v>0</v>
      </c>
      <c r="P1246" s="3">
        <f>+Tabella2026[[#This Row],[POPOLAZIONE PER DIFFERENZA ]]/SUM(Tabella2026[[POPOLAZIONE PER DIFFERENZA ]])</f>
        <v>0</v>
      </c>
      <c r="Q1246" s="3">
        <f>+Tabella2026[[#This Row],[INCIDENZA POPOLAZIONE PER DIFFERENZA]]*(PLAFOND-SUM(Tabella2026[CONTRIBUTO SULLA BASE DELLA POPOLAZIONE]))</f>
        <v>0</v>
      </c>
      <c r="R1246" s="3">
        <f>+Tabella2026[[#This Row],[CONTRIBUTO SULLA BASE DELLA POPOLAZIONE]]+Tabella2026[[#This Row],[CONTRIBUTO SULLA BASE DEL REDDITO]]</f>
        <v>48597.495092924983</v>
      </c>
      <c r="S1246" s="3">
        <f>+Tabella2026[[#This Row],[CONTRIBUTO TOTALE]]/(PLAFOND/N_TESSERE)</f>
        <v>97.19499018584996</v>
      </c>
      <c r="T1246" s="3">
        <f>+MAX(CEILING(Tabella2026[[#This Row],[preDEF1]],1),1)</f>
        <v>98</v>
      </c>
      <c r="U1246" s="9">
        <f xml:space="preserve"> IF(ROW(Tabella2026[[#This Row],[preDEF2]]) - ROW(Tabella2026[[#Headers],[preDEF2]])&lt;=ABS(SUM(Tabella2026[preDEF2])-N_TESSERE),Tabella2026[[#This Row],[preDEF2]]-1,Tabella2026[[#This Row],[preDEF2]])</f>
        <v>97</v>
      </c>
      <c r="V1246" s="21">
        <f>+Tabella2026[[#This Row],[DEF - n. card]]*(PLAFOND/N_TESSERE)</f>
        <v>48500</v>
      </c>
      <c r="W1246" s="18"/>
    </row>
    <row r="1247" spans="2:23" x14ac:dyDescent="0.25">
      <c r="B1247" s="1" t="s">
        <v>2583</v>
      </c>
      <c r="C1247" s="2">
        <v>15230</v>
      </c>
      <c r="D1247" s="1" t="s">
        <v>2584</v>
      </c>
      <c r="E1247" s="1" t="s">
        <v>12</v>
      </c>
      <c r="F1247" s="1" t="s">
        <v>11</v>
      </c>
      <c r="G1247" s="1" t="s">
        <v>2448</v>
      </c>
      <c r="H1247" s="1" t="s">
        <v>15835</v>
      </c>
      <c r="I1247" s="5">
        <v>9727</v>
      </c>
      <c r="J1247" s="5">
        <v>200445076</v>
      </c>
      <c r="K1247" s="3">
        <f>+Tabella2026[[#This Row],[POP_2024]]/SUM(Tabella2026[POP_2024])</f>
        <v>1.6502253752850358E-4</v>
      </c>
      <c r="L1247" s="3">
        <f>+Tabella2026[[#This Row],[INCIDENZA POPOLAZIONE]]*(PLAFOND/2)</f>
        <v>48582.51128148831</v>
      </c>
      <c r="M1247" s="3">
        <f>+IFERROR(Tabella2026[[#This Row],[reddito_2024]]/Tabella2026[[#This Row],[POP_2024]],"")</f>
        <v>20607.080908810527</v>
      </c>
      <c r="N1247" s="3">
        <f>+IF(Tabella2026[[#This Row],[REDDITO COMPLESSIVO PROCAPITE]]&lt;media_aggr_reddito_pc,(media_aggr_reddito_pc-Tabella2026[[#This Row],[REDDITO COMPLESSIVO PROCAPITE]]),0)</f>
        <v>0</v>
      </c>
      <c r="O1247" s="3">
        <f>+Tabella2026[[#This Row],[DIFFERENZA REDDITO INFERIORE ALLA MEDIA DALLA MEDIA]]*Tabella2026[[#This Row],[POP_2024]]</f>
        <v>0</v>
      </c>
      <c r="P1247" s="3">
        <f>+Tabella2026[[#This Row],[POPOLAZIONE PER DIFFERENZA ]]/SUM(Tabella2026[[POPOLAZIONE PER DIFFERENZA ]])</f>
        <v>0</v>
      </c>
      <c r="Q1247" s="3">
        <f>+Tabella2026[[#This Row],[INCIDENZA POPOLAZIONE PER DIFFERENZA]]*(PLAFOND-SUM(Tabella2026[CONTRIBUTO SULLA BASE DELLA POPOLAZIONE]))</f>
        <v>0</v>
      </c>
      <c r="R1247" s="3">
        <f>+Tabella2026[[#This Row],[CONTRIBUTO SULLA BASE DELLA POPOLAZIONE]]+Tabella2026[[#This Row],[CONTRIBUTO SULLA BASE DEL REDDITO]]</f>
        <v>48582.51128148831</v>
      </c>
      <c r="S1247" s="3">
        <f>+Tabella2026[[#This Row],[CONTRIBUTO TOTALE]]/(PLAFOND/N_TESSERE)</f>
        <v>97.165022562976617</v>
      </c>
      <c r="T1247" s="3">
        <f>+MAX(CEILING(Tabella2026[[#This Row],[preDEF1]],1),1)</f>
        <v>98</v>
      </c>
      <c r="U1247" s="9">
        <f xml:space="preserve"> IF(ROW(Tabella2026[[#This Row],[preDEF2]]) - ROW(Tabella2026[[#Headers],[preDEF2]])&lt;=ABS(SUM(Tabella2026[preDEF2])-N_TESSERE),Tabella2026[[#This Row],[preDEF2]]-1,Tabella2026[[#This Row],[preDEF2]])</f>
        <v>97</v>
      </c>
      <c r="V1247" s="21">
        <f>+Tabella2026[[#This Row],[DEF - n. card]]*(PLAFOND/N_TESSERE)</f>
        <v>48500</v>
      </c>
      <c r="W1247" s="18"/>
    </row>
    <row r="1248" spans="2:23" x14ac:dyDescent="0.25">
      <c r="B1248" s="1" t="s">
        <v>2479</v>
      </c>
      <c r="C1248" s="2">
        <v>30121</v>
      </c>
      <c r="D1248" s="1" t="s">
        <v>2480</v>
      </c>
      <c r="E1248" s="1" t="s">
        <v>48</v>
      </c>
      <c r="F1248" s="1" t="s">
        <v>120</v>
      </c>
      <c r="G1248" s="1" t="s">
        <v>2448</v>
      </c>
      <c r="H1248" s="1" t="s">
        <v>15835</v>
      </c>
      <c r="I1248" s="5">
        <v>9702</v>
      </c>
      <c r="J1248" s="5">
        <v>212049760</v>
      </c>
      <c r="K1248" s="3">
        <f>+Tabella2026[[#This Row],[POP_2024]]/SUM(Tabella2026[POP_2024])</f>
        <v>1.6459840229274614E-4</v>
      </c>
      <c r="L1248" s="3">
        <f>+Tabella2026[[#This Row],[INCIDENZA POPOLAZIONE]]*(PLAFOND/2)</f>
        <v>48457.646186182741</v>
      </c>
      <c r="M1248" s="3">
        <f>+IFERROR(Tabella2026[[#This Row],[reddito_2024]]/Tabella2026[[#This Row],[POP_2024]],"")</f>
        <v>21856.293547722118</v>
      </c>
      <c r="N1248" s="3">
        <f>+IF(Tabella2026[[#This Row],[REDDITO COMPLESSIVO PROCAPITE]]&lt;media_aggr_reddito_pc,(media_aggr_reddito_pc-Tabella2026[[#This Row],[REDDITO COMPLESSIVO PROCAPITE]]),0)</f>
        <v>0</v>
      </c>
      <c r="O1248" s="3">
        <f>+Tabella2026[[#This Row],[DIFFERENZA REDDITO INFERIORE ALLA MEDIA DALLA MEDIA]]*Tabella2026[[#This Row],[POP_2024]]</f>
        <v>0</v>
      </c>
      <c r="P1248" s="3">
        <f>+Tabella2026[[#This Row],[POPOLAZIONE PER DIFFERENZA ]]/SUM(Tabella2026[[POPOLAZIONE PER DIFFERENZA ]])</f>
        <v>0</v>
      </c>
      <c r="Q1248" s="3">
        <f>+Tabella2026[[#This Row],[INCIDENZA POPOLAZIONE PER DIFFERENZA]]*(PLAFOND-SUM(Tabella2026[CONTRIBUTO SULLA BASE DELLA POPOLAZIONE]))</f>
        <v>0</v>
      </c>
      <c r="R1248" s="3">
        <f>+Tabella2026[[#This Row],[CONTRIBUTO SULLA BASE DELLA POPOLAZIONE]]+Tabella2026[[#This Row],[CONTRIBUTO SULLA BASE DEL REDDITO]]</f>
        <v>48457.646186182741</v>
      </c>
      <c r="S1248" s="3">
        <f>+Tabella2026[[#This Row],[CONTRIBUTO TOTALE]]/(PLAFOND/N_TESSERE)</f>
        <v>96.915292372365485</v>
      </c>
      <c r="T1248" s="3">
        <f>+MAX(CEILING(Tabella2026[[#This Row],[preDEF1]],1),1)</f>
        <v>97</v>
      </c>
      <c r="U1248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1248" s="21">
        <f>+Tabella2026[[#This Row],[DEF - n. card]]*(PLAFOND/N_TESSERE)</f>
        <v>48000</v>
      </c>
      <c r="W1248" s="18"/>
    </row>
    <row r="1249" spans="2:23" x14ac:dyDescent="0.25">
      <c r="B1249" s="1" t="s">
        <v>2475</v>
      </c>
      <c r="C1249" s="2">
        <v>82005</v>
      </c>
      <c r="D1249" s="1" t="s">
        <v>2476</v>
      </c>
      <c r="E1249" s="1" t="s">
        <v>21</v>
      </c>
      <c r="F1249" s="1" t="s">
        <v>20</v>
      </c>
      <c r="G1249" s="1" t="s">
        <v>2448</v>
      </c>
      <c r="H1249" s="1" t="s">
        <v>15836</v>
      </c>
      <c r="I1249" s="5">
        <v>9701</v>
      </c>
      <c r="J1249" s="5">
        <v>113018051</v>
      </c>
      <c r="K1249" s="3">
        <f>+Tabella2026[[#This Row],[POP_2024]]/SUM(Tabella2026[POP_2024])</f>
        <v>1.6458143688331586E-4</v>
      </c>
      <c r="L1249" s="3">
        <f>+Tabella2026[[#This Row],[INCIDENZA POPOLAZIONE]]*(PLAFOND/2)</f>
        <v>48452.651582370527</v>
      </c>
      <c r="M1249" s="3">
        <f>+IFERROR(Tabella2026[[#This Row],[reddito_2024]]/Tabella2026[[#This Row],[POP_2024]],"")</f>
        <v>11650.144418101227</v>
      </c>
      <c r="N1249" s="3">
        <f>+IF(Tabella2026[[#This Row],[REDDITO COMPLESSIVO PROCAPITE]]&lt;media_aggr_reddito_pc,(media_aggr_reddito_pc-Tabella2026[[#This Row],[REDDITO COMPLESSIVO PROCAPITE]]),0)</f>
        <v>6174.9216445075144</v>
      </c>
      <c r="O1249" s="3">
        <f>+Tabella2026[[#This Row],[DIFFERENZA REDDITO INFERIORE ALLA MEDIA DALLA MEDIA]]*Tabella2026[[#This Row],[POP_2024]]</f>
        <v>59902914.873367399</v>
      </c>
      <c r="P1249" s="3">
        <f>+Tabella2026[[#This Row],[POPOLAZIONE PER DIFFERENZA ]]/SUM(Tabella2026[[POPOLAZIONE PER DIFFERENZA ]])</f>
        <v>5.3144794133166593E-4</v>
      </c>
      <c r="Q1249" s="3">
        <f>+Tabella2026[[#This Row],[INCIDENZA POPOLAZIONE PER DIFFERENZA]]*(PLAFOND-SUM(Tabella2026[CONTRIBUTO SULLA BASE DELLA POPOLAZIONE]))</f>
        <v>156457.87534208709</v>
      </c>
      <c r="R1249" s="3">
        <f>+Tabella2026[[#This Row],[CONTRIBUTO SULLA BASE DELLA POPOLAZIONE]]+Tabella2026[[#This Row],[CONTRIBUTO SULLA BASE DEL REDDITO]]</f>
        <v>204910.52692445763</v>
      </c>
      <c r="S1249" s="3">
        <f>+Tabella2026[[#This Row],[CONTRIBUTO TOTALE]]/(PLAFOND/N_TESSERE)</f>
        <v>409.82105384891526</v>
      </c>
      <c r="T1249" s="3">
        <f>+MAX(CEILING(Tabella2026[[#This Row],[preDEF1]],1),1)</f>
        <v>410</v>
      </c>
      <c r="U1249" s="9">
        <f xml:space="preserve"> IF(ROW(Tabella2026[[#This Row],[preDEF2]]) - ROW(Tabella2026[[#Headers],[preDEF2]])&lt;=ABS(SUM(Tabella2026[preDEF2])-N_TESSERE),Tabella2026[[#This Row],[preDEF2]]-1,Tabella2026[[#This Row],[preDEF2]])</f>
        <v>409</v>
      </c>
      <c r="V1249" s="21">
        <f>+Tabella2026[[#This Row],[DEF - n. card]]*(PLAFOND/N_TESSERE)</f>
        <v>204500</v>
      </c>
      <c r="W1249" s="18"/>
    </row>
    <row r="1250" spans="2:23" x14ac:dyDescent="0.25">
      <c r="B1250" s="1" t="s">
        <v>2463</v>
      </c>
      <c r="C1250" s="2">
        <v>112040</v>
      </c>
      <c r="D1250" s="1" t="s">
        <v>2464</v>
      </c>
      <c r="E1250" s="1" t="s">
        <v>76</v>
      </c>
      <c r="F1250" s="1" t="s">
        <v>88</v>
      </c>
      <c r="G1250" s="1" t="s">
        <v>2448</v>
      </c>
      <c r="H1250" s="1" t="s">
        <v>15836</v>
      </c>
      <c r="I1250" s="5">
        <v>9685</v>
      </c>
      <c r="J1250" s="5">
        <v>137402609</v>
      </c>
      <c r="K1250" s="3">
        <f>+Tabella2026[[#This Row],[POP_2024]]/SUM(Tabella2026[POP_2024])</f>
        <v>1.6430999033243109E-4</v>
      </c>
      <c r="L1250" s="3">
        <f>+Tabella2026[[#This Row],[INCIDENZA POPOLAZIONE]]*(PLAFOND/2)</f>
        <v>48372.737921374966</v>
      </c>
      <c r="M1250" s="3">
        <f>+IFERROR(Tabella2026[[#This Row],[reddito_2024]]/Tabella2026[[#This Row],[POP_2024]],"")</f>
        <v>14187.156324212699</v>
      </c>
      <c r="N1250" s="3">
        <f>+IF(Tabella2026[[#This Row],[REDDITO COMPLESSIVO PROCAPITE]]&lt;media_aggr_reddito_pc,(media_aggr_reddito_pc-Tabella2026[[#This Row],[REDDITO COMPLESSIVO PROCAPITE]]),0)</f>
        <v>3637.9097383960416</v>
      </c>
      <c r="O1250" s="3">
        <f>+Tabella2026[[#This Row],[DIFFERENZA REDDITO INFERIORE ALLA MEDIA DALLA MEDIA]]*Tabella2026[[#This Row],[POP_2024]]</f>
        <v>35233155.816365659</v>
      </c>
      <c r="P1250" s="3">
        <f>+Tabella2026[[#This Row],[POPOLAZIONE PER DIFFERENZA ]]/SUM(Tabella2026[[POPOLAZIONE PER DIFFERENZA ]])</f>
        <v>3.1258225354823628E-4</v>
      </c>
      <c r="Q1250" s="3">
        <f>+Tabella2026[[#This Row],[INCIDENZA POPOLAZIONE PER DIFFERENZA]]*(PLAFOND-SUM(Tabella2026[CONTRIBUTO SULLA BASE DELLA POPOLAZIONE]))</f>
        <v>92023.981007910974</v>
      </c>
      <c r="R1250" s="3">
        <f>+Tabella2026[[#This Row],[CONTRIBUTO SULLA BASE DELLA POPOLAZIONE]]+Tabella2026[[#This Row],[CONTRIBUTO SULLA BASE DEL REDDITO]]</f>
        <v>140396.71892928594</v>
      </c>
      <c r="S1250" s="3">
        <f>+Tabella2026[[#This Row],[CONTRIBUTO TOTALE]]/(PLAFOND/N_TESSERE)</f>
        <v>280.79343785857191</v>
      </c>
      <c r="T1250" s="3">
        <f>+MAX(CEILING(Tabella2026[[#This Row],[preDEF1]],1),1)</f>
        <v>281</v>
      </c>
      <c r="U1250" s="9">
        <f xml:space="preserve"> IF(ROW(Tabella2026[[#This Row],[preDEF2]]) - ROW(Tabella2026[[#Headers],[preDEF2]])&lt;=ABS(SUM(Tabella2026[preDEF2])-N_TESSERE),Tabella2026[[#This Row],[preDEF2]]-1,Tabella2026[[#This Row],[preDEF2]])</f>
        <v>280</v>
      </c>
      <c r="V1250" s="21">
        <f>+Tabella2026[[#This Row],[DEF - n. card]]*(PLAFOND/N_TESSERE)</f>
        <v>140000</v>
      </c>
      <c r="W1250" s="18"/>
    </row>
    <row r="1251" spans="2:23" x14ac:dyDescent="0.25">
      <c r="B1251" s="1" t="s">
        <v>2483</v>
      </c>
      <c r="C1251" s="2">
        <v>75011</v>
      </c>
      <c r="D1251" s="1" t="s">
        <v>2484</v>
      </c>
      <c r="E1251" s="1" t="s">
        <v>33</v>
      </c>
      <c r="F1251" s="1" t="s">
        <v>132</v>
      </c>
      <c r="G1251" s="1" t="s">
        <v>2448</v>
      </c>
      <c r="H1251" s="1" t="s">
        <v>15836</v>
      </c>
      <c r="I1251" s="5">
        <v>9663</v>
      </c>
      <c r="J1251" s="5">
        <v>133730620</v>
      </c>
      <c r="K1251" s="3">
        <f>+Tabella2026[[#This Row],[POP_2024]]/SUM(Tabella2026[POP_2024])</f>
        <v>1.6393675132496453E-4</v>
      </c>
      <c r="L1251" s="3">
        <f>+Tabella2026[[#This Row],[INCIDENZA POPOLAZIONE]]*(PLAFOND/2)</f>
        <v>48262.856637506062</v>
      </c>
      <c r="M1251" s="3">
        <f>+IFERROR(Tabella2026[[#This Row],[reddito_2024]]/Tabella2026[[#This Row],[POP_2024]],"")</f>
        <v>13839.451516092311</v>
      </c>
      <c r="N1251" s="3">
        <f>+IF(Tabella2026[[#This Row],[REDDITO COMPLESSIVO PROCAPITE]]&lt;media_aggr_reddito_pc,(media_aggr_reddito_pc-Tabella2026[[#This Row],[REDDITO COMPLESSIVO PROCAPITE]]),0)</f>
        <v>3985.61454651643</v>
      </c>
      <c r="O1251" s="3">
        <f>+Tabella2026[[#This Row],[DIFFERENZA REDDITO INFERIORE ALLA MEDIA DALLA MEDIA]]*Tabella2026[[#This Row],[POP_2024]]</f>
        <v>38512993.362988263</v>
      </c>
      <c r="P1251" s="3">
        <f>+Tabella2026[[#This Row],[POPOLAZIONE PER DIFFERENZA ]]/SUM(Tabella2026[[POPOLAZIONE PER DIFFERENZA ]])</f>
        <v>3.4168038534599027E-4</v>
      </c>
      <c r="Q1251" s="3">
        <f>+Tabella2026[[#This Row],[INCIDENZA POPOLAZIONE PER DIFFERENZA]]*(PLAFOND-SUM(Tabella2026[CONTRIBUTO SULLA BASE DELLA POPOLAZIONE]))</f>
        <v>100590.44918557093</v>
      </c>
      <c r="R1251" s="3">
        <f>+Tabella2026[[#This Row],[CONTRIBUTO SULLA BASE DELLA POPOLAZIONE]]+Tabella2026[[#This Row],[CONTRIBUTO SULLA BASE DEL REDDITO]]</f>
        <v>148853.30582307698</v>
      </c>
      <c r="S1251" s="3">
        <f>+Tabella2026[[#This Row],[CONTRIBUTO TOTALE]]/(PLAFOND/N_TESSERE)</f>
        <v>297.70661164615399</v>
      </c>
      <c r="T1251" s="3">
        <f>+MAX(CEILING(Tabella2026[[#This Row],[preDEF1]],1),1)</f>
        <v>298</v>
      </c>
      <c r="U1251" s="9">
        <f xml:space="preserve"> IF(ROW(Tabella2026[[#This Row],[preDEF2]]) - ROW(Tabella2026[[#Headers],[preDEF2]])&lt;=ABS(SUM(Tabella2026[preDEF2])-N_TESSERE),Tabella2026[[#This Row],[preDEF2]]-1,Tabella2026[[#This Row],[preDEF2]])</f>
        <v>297</v>
      </c>
      <c r="V1251" s="21">
        <f>+Tabella2026[[#This Row],[DEF - n. card]]*(PLAFOND/N_TESSERE)</f>
        <v>148500</v>
      </c>
      <c r="W1251" s="18"/>
    </row>
    <row r="1252" spans="2:23" x14ac:dyDescent="0.25">
      <c r="B1252" s="1" t="s">
        <v>2587</v>
      </c>
      <c r="C1252" s="2">
        <v>34042</v>
      </c>
      <c r="D1252" s="1" t="s">
        <v>2588</v>
      </c>
      <c r="E1252" s="1" t="s">
        <v>27</v>
      </c>
      <c r="F1252" s="1" t="s">
        <v>52</v>
      </c>
      <c r="G1252" s="1" t="s">
        <v>2448</v>
      </c>
      <c r="H1252" s="1" t="s">
        <v>15835</v>
      </c>
      <c r="I1252" s="5">
        <v>9663</v>
      </c>
      <c r="J1252" s="5">
        <v>193891884</v>
      </c>
      <c r="K1252" s="3">
        <f>+Tabella2026[[#This Row],[POP_2024]]/SUM(Tabella2026[POP_2024])</f>
        <v>1.6393675132496453E-4</v>
      </c>
      <c r="L1252" s="3">
        <f>+Tabella2026[[#This Row],[INCIDENZA POPOLAZIONE]]*(PLAFOND/2)</f>
        <v>48262.856637506062</v>
      </c>
      <c r="M1252" s="3">
        <f>+IFERROR(Tabella2026[[#This Row],[reddito_2024]]/Tabella2026[[#This Row],[POP_2024]],"")</f>
        <v>20065.392114250233</v>
      </c>
      <c r="N1252" s="3">
        <f>+IF(Tabella2026[[#This Row],[REDDITO COMPLESSIVO PROCAPITE]]&lt;media_aggr_reddito_pc,(media_aggr_reddito_pc-Tabella2026[[#This Row],[REDDITO COMPLESSIVO PROCAPITE]]),0)</f>
        <v>0</v>
      </c>
      <c r="O1252" s="3">
        <f>+Tabella2026[[#This Row],[DIFFERENZA REDDITO INFERIORE ALLA MEDIA DALLA MEDIA]]*Tabella2026[[#This Row],[POP_2024]]</f>
        <v>0</v>
      </c>
      <c r="P1252" s="3">
        <f>+Tabella2026[[#This Row],[POPOLAZIONE PER DIFFERENZA ]]/SUM(Tabella2026[[POPOLAZIONE PER DIFFERENZA ]])</f>
        <v>0</v>
      </c>
      <c r="Q1252" s="3">
        <f>+Tabella2026[[#This Row],[INCIDENZA POPOLAZIONE PER DIFFERENZA]]*(PLAFOND-SUM(Tabella2026[CONTRIBUTO SULLA BASE DELLA POPOLAZIONE]))</f>
        <v>0</v>
      </c>
      <c r="R1252" s="3">
        <f>+Tabella2026[[#This Row],[CONTRIBUTO SULLA BASE DELLA POPOLAZIONE]]+Tabella2026[[#This Row],[CONTRIBUTO SULLA BASE DEL REDDITO]]</f>
        <v>48262.856637506062</v>
      </c>
      <c r="S1252" s="3">
        <f>+Tabella2026[[#This Row],[CONTRIBUTO TOTALE]]/(PLAFOND/N_TESSERE)</f>
        <v>96.525713275012123</v>
      </c>
      <c r="T1252" s="3">
        <f>+MAX(CEILING(Tabella2026[[#This Row],[preDEF1]],1),1)</f>
        <v>97</v>
      </c>
      <c r="U1252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1252" s="21">
        <f>+Tabella2026[[#This Row],[DEF - n. card]]*(PLAFOND/N_TESSERE)</f>
        <v>48000</v>
      </c>
      <c r="W1252" s="18"/>
    </row>
    <row r="1253" spans="2:23" x14ac:dyDescent="0.25">
      <c r="B1253" s="1" t="s">
        <v>2573</v>
      </c>
      <c r="C1253" s="2">
        <v>39008</v>
      </c>
      <c r="D1253" s="1" t="s">
        <v>2574</v>
      </c>
      <c r="E1253" s="1" t="s">
        <v>27</v>
      </c>
      <c r="F1253" s="1" t="s">
        <v>69</v>
      </c>
      <c r="G1253" s="1" t="s">
        <v>2448</v>
      </c>
      <c r="H1253" s="1" t="s">
        <v>15835</v>
      </c>
      <c r="I1253" s="5">
        <v>9661</v>
      </c>
      <c r="J1253" s="5">
        <v>176700411</v>
      </c>
      <c r="K1253" s="3">
        <f>+Tabella2026[[#This Row],[POP_2024]]/SUM(Tabella2026[POP_2024])</f>
        <v>1.6390282050610395E-4</v>
      </c>
      <c r="L1253" s="3">
        <f>+Tabella2026[[#This Row],[INCIDENZA POPOLAZIONE]]*(PLAFOND/2)</f>
        <v>48252.867429881626</v>
      </c>
      <c r="M1253" s="3">
        <f>+IFERROR(Tabella2026[[#This Row],[reddito_2024]]/Tabella2026[[#This Row],[POP_2024]],"")</f>
        <v>18290.074629955492</v>
      </c>
      <c r="N1253" s="3">
        <f>+IF(Tabella2026[[#This Row],[REDDITO COMPLESSIVO PROCAPITE]]&lt;media_aggr_reddito_pc,(media_aggr_reddito_pc-Tabella2026[[#This Row],[REDDITO COMPLESSIVO PROCAPITE]]),0)</f>
        <v>0</v>
      </c>
      <c r="O1253" s="3">
        <f>+Tabella2026[[#This Row],[DIFFERENZA REDDITO INFERIORE ALLA MEDIA DALLA MEDIA]]*Tabella2026[[#This Row],[POP_2024]]</f>
        <v>0</v>
      </c>
      <c r="P1253" s="3">
        <f>+Tabella2026[[#This Row],[POPOLAZIONE PER DIFFERENZA ]]/SUM(Tabella2026[[POPOLAZIONE PER DIFFERENZA ]])</f>
        <v>0</v>
      </c>
      <c r="Q1253" s="3">
        <f>+Tabella2026[[#This Row],[INCIDENZA POPOLAZIONE PER DIFFERENZA]]*(PLAFOND-SUM(Tabella2026[CONTRIBUTO SULLA BASE DELLA POPOLAZIONE]))</f>
        <v>0</v>
      </c>
      <c r="R1253" s="3">
        <f>+Tabella2026[[#This Row],[CONTRIBUTO SULLA BASE DELLA POPOLAZIONE]]+Tabella2026[[#This Row],[CONTRIBUTO SULLA BASE DEL REDDITO]]</f>
        <v>48252.867429881626</v>
      </c>
      <c r="S1253" s="3">
        <f>+Tabella2026[[#This Row],[CONTRIBUTO TOTALE]]/(PLAFOND/N_TESSERE)</f>
        <v>96.505734859763251</v>
      </c>
      <c r="T1253" s="3">
        <f>+MAX(CEILING(Tabella2026[[#This Row],[preDEF1]],1),1)</f>
        <v>97</v>
      </c>
      <c r="U1253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1253" s="21">
        <f>+Tabella2026[[#This Row],[DEF - n. card]]*(PLAFOND/N_TESSERE)</f>
        <v>48000</v>
      </c>
      <c r="W1253" s="18"/>
    </row>
    <row r="1254" spans="2:23" x14ac:dyDescent="0.25">
      <c r="B1254" s="1" t="s">
        <v>2509</v>
      </c>
      <c r="C1254" s="2">
        <v>62058</v>
      </c>
      <c r="D1254" s="1" t="s">
        <v>2510</v>
      </c>
      <c r="E1254" s="1" t="s">
        <v>15</v>
      </c>
      <c r="F1254" s="1" t="s">
        <v>256</v>
      </c>
      <c r="G1254" s="1" t="s">
        <v>2448</v>
      </c>
      <c r="H1254" s="1" t="s">
        <v>15836</v>
      </c>
      <c r="I1254" s="5">
        <v>9650</v>
      </c>
      <c r="J1254" s="5">
        <v>134721190</v>
      </c>
      <c r="K1254" s="3">
        <f>+Tabella2026[[#This Row],[POP_2024]]/SUM(Tabella2026[POP_2024])</f>
        <v>1.6371620100237067E-4</v>
      </c>
      <c r="L1254" s="3">
        <f>+Tabella2026[[#This Row],[INCIDENZA POPOLAZIONE]]*(PLAFOND/2)</f>
        <v>48197.926787947174</v>
      </c>
      <c r="M1254" s="3">
        <f>+IFERROR(Tabella2026[[#This Row],[reddito_2024]]/Tabella2026[[#This Row],[POP_2024]],"")</f>
        <v>13960.745077720207</v>
      </c>
      <c r="N1254" s="3">
        <f>+IF(Tabella2026[[#This Row],[REDDITO COMPLESSIVO PROCAPITE]]&lt;media_aggr_reddito_pc,(media_aggr_reddito_pc-Tabella2026[[#This Row],[REDDITO COMPLESSIVO PROCAPITE]]),0)</f>
        <v>3864.3209848885344</v>
      </c>
      <c r="O1254" s="3">
        <f>+Tabella2026[[#This Row],[DIFFERENZA REDDITO INFERIORE ALLA MEDIA DALLA MEDIA]]*Tabella2026[[#This Row],[POP_2024]]</f>
        <v>37290697.504174359</v>
      </c>
      <c r="P1254" s="3">
        <f>+Tabella2026[[#This Row],[POPOLAZIONE PER DIFFERENZA ]]/SUM(Tabella2026[[POPOLAZIONE PER DIFFERENZA ]])</f>
        <v>3.3083639521232027E-4</v>
      </c>
      <c r="Q1254" s="3">
        <f>+Tabella2026[[#This Row],[INCIDENZA POPOLAZIONE PER DIFFERENZA]]*(PLAFOND-SUM(Tabella2026[CONTRIBUTO SULLA BASE DELLA POPOLAZIONE]))</f>
        <v>97397.986623211065</v>
      </c>
      <c r="R1254" s="3">
        <f>+Tabella2026[[#This Row],[CONTRIBUTO SULLA BASE DELLA POPOLAZIONE]]+Tabella2026[[#This Row],[CONTRIBUTO SULLA BASE DEL REDDITO]]</f>
        <v>145595.91341115825</v>
      </c>
      <c r="S1254" s="3">
        <f>+Tabella2026[[#This Row],[CONTRIBUTO TOTALE]]/(PLAFOND/N_TESSERE)</f>
        <v>291.1918268223165</v>
      </c>
      <c r="T1254" s="3">
        <f>+MAX(CEILING(Tabella2026[[#This Row],[preDEF1]],1),1)</f>
        <v>292</v>
      </c>
      <c r="U1254" s="9">
        <f xml:space="preserve"> IF(ROW(Tabella2026[[#This Row],[preDEF2]]) - ROW(Tabella2026[[#Headers],[preDEF2]])&lt;=ABS(SUM(Tabella2026[preDEF2])-N_TESSERE),Tabella2026[[#This Row],[preDEF2]]-1,Tabella2026[[#This Row],[preDEF2]])</f>
        <v>291</v>
      </c>
      <c r="V1254" s="21">
        <f>+Tabella2026[[#This Row],[DEF - n. card]]*(PLAFOND/N_TESSERE)</f>
        <v>145500</v>
      </c>
      <c r="W1254" s="18"/>
    </row>
    <row r="1255" spans="2:23" x14ac:dyDescent="0.25">
      <c r="B1255" s="1" t="s">
        <v>2673</v>
      </c>
      <c r="C1255" s="2">
        <v>37052</v>
      </c>
      <c r="D1255" s="1" t="s">
        <v>2674</v>
      </c>
      <c r="E1255" s="1" t="s">
        <v>27</v>
      </c>
      <c r="F1255" s="1" t="s">
        <v>26</v>
      </c>
      <c r="G1255" s="1" t="s">
        <v>2448</v>
      </c>
      <c r="H1255" s="1" t="s">
        <v>15835</v>
      </c>
      <c r="I1255" s="5">
        <v>9638</v>
      </c>
      <c r="J1255" s="5">
        <v>225325713</v>
      </c>
      <c r="K1255" s="3">
        <f>+Tabella2026[[#This Row],[POP_2024]]/SUM(Tabella2026[POP_2024])</f>
        <v>1.6351261608920712E-4</v>
      </c>
      <c r="L1255" s="3">
        <f>+Tabella2026[[#This Row],[INCIDENZA POPOLAZIONE]]*(PLAFOND/2)</f>
        <v>48137.991542200507</v>
      </c>
      <c r="M1255" s="3">
        <f>+IFERROR(Tabella2026[[#This Row],[reddito_2024]]/Tabella2026[[#This Row],[POP_2024]],"")</f>
        <v>23378.88700975306</v>
      </c>
      <c r="N1255" s="3">
        <f>+IF(Tabella2026[[#This Row],[REDDITO COMPLESSIVO PROCAPITE]]&lt;media_aggr_reddito_pc,(media_aggr_reddito_pc-Tabella2026[[#This Row],[REDDITO COMPLESSIVO PROCAPITE]]),0)</f>
        <v>0</v>
      </c>
      <c r="O1255" s="3">
        <f>+Tabella2026[[#This Row],[DIFFERENZA REDDITO INFERIORE ALLA MEDIA DALLA MEDIA]]*Tabella2026[[#This Row],[POP_2024]]</f>
        <v>0</v>
      </c>
      <c r="P1255" s="3">
        <f>+Tabella2026[[#This Row],[POPOLAZIONE PER DIFFERENZA ]]/SUM(Tabella2026[[POPOLAZIONE PER DIFFERENZA ]])</f>
        <v>0</v>
      </c>
      <c r="Q1255" s="3">
        <f>+Tabella2026[[#This Row],[INCIDENZA POPOLAZIONE PER DIFFERENZA]]*(PLAFOND-SUM(Tabella2026[CONTRIBUTO SULLA BASE DELLA POPOLAZIONE]))</f>
        <v>0</v>
      </c>
      <c r="R1255" s="3">
        <f>+Tabella2026[[#This Row],[CONTRIBUTO SULLA BASE DELLA POPOLAZIONE]]+Tabella2026[[#This Row],[CONTRIBUTO SULLA BASE DEL REDDITO]]</f>
        <v>48137.991542200507</v>
      </c>
      <c r="S1255" s="3">
        <f>+Tabella2026[[#This Row],[CONTRIBUTO TOTALE]]/(PLAFOND/N_TESSERE)</f>
        <v>96.27598308440102</v>
      </c>
      <c r="T1255" s="3">
        <f>+MAX(CEILING(Tabella2026[[#This Row],[preDEF1]],1),1)</f>
        <v>97</v>
      </c>
      <c r="U1255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1255" s="21">
        <f>+Tabella2026[[#This Row],[DEF - n. card]]*(PLAFOND/N_TESSERE)</f>
        <v>48000</v>
      </c>
      <c r="W1255" s="18"/>
    </row>
    <row r="1256" spans="2:23" x14ac:dyDescent="0.25">
      <c r="B1256" s="1" t="s">
        <v>2515</v>
      </c>
      <c r="C1256" s="2">
        <v>115075</v>
      </c>
      <c r="D1256" s="1" t="s">
        <v>2516</v>
      </c>
      <c r="E1256" s="1" t="s">
        <v>76</v>
      </c>
      <c r="F1256" s="1" t="s">
        <v>625</v>
      </c>
      <c r="G1256" s="1" t="s">
        <v>2448</v>
      </c>
      <c r="H1256" s="1" t="s">
        <v>15836</v>
      </c>
      <c r="I1256" s="5">
        <v>9635</v>
      </c>
      <c r="J1256" s="5">
        <v>121207460</v>
      </c>
      <c r="K1256" s="3">
        <f>+Tabella2026[[#This Row],[POP_2024]]/SUM(Tabella2026[POP_2024])</f>
        <v>1.6346171986091621E-4</v>
      </c>
      <c r="L1256" s="3">
        <f>+Tabella2026[[#This Row],[INCIDENZA POPOLAZIONE]]*(PLAFOND/2)</f>
        <v>48123.007730763835</v>
      </c>
      <c r="M1256" s="3">
        <f>+IFERROR(Tabella2026[[#This Row],[reddito_2024]]/Tabella2026[[#This Row],[POP_2024]],"")</f>
        <v>12579.912817851582</v>
      </c>
      <c r="N1256" s="3">
        <f>+IF(Tabella2026[[#This Row],[REDDITO COMPLESSIVO PROCAPITE]]&lt;media_aggr_reddito_pc,(media_aggr_reddito_pc-Tabella2026[[#This Row],[REDDITO COMPLESSIVO PROCAPITE]]),0)</f>
        <v>5245.153244757159</v>
      </c>
      <c r="O1256" s="3">
        <f>+Tabella2026[[#This Row],[DIFFERENZA REDDITO INFERIORE ALLA MEDIA DALLA MEDIA]]*Tabella2026[[#This Row],[POP_2024]]</f>
        <v>50537051.513235226</v>
      </c>
      <c r="P1256" s="3">
        <f>+Tabella2026[[#This Row],[POPOLAZIONE PER DIFFERENZA ]]/SUM(Tabella2026[[POPOLAZIONE PER DIFFERENZA ]])</f>
        <v>4.4835567759027517E-4</v>
      </c>
      <c r="Q1256" s="3">
        <f>+Tabella2026[[#This Row],[INCIDENZA POPOLAZIONE PER DIFFERENZA]]*(PLAFOND-SUM(Tabella2026[CONTRIBUTO SULLA BASE DELLA POPOLAZIONE]))</f>
        <v>131995.57521581935</v>
      </c>
      <c r="R1256" s="3">
        <f>+Tabella2026[[#This Row],[CONTRIBUTO SULLA BASE DELLA POPOLAZIONE]]+Tabella2026[[#This Row],[CONTRIBUTO SULLA BASE DEL REDDITO]]</f>
        <v>180118.58294658319</v>
      </c>
      <c r="S1256" s="3">
        <f>+Tabella2026[[#This Row],[CONTRIBUTO TOTALE]]/(PLAFOND/N_TESSERE)</f>
        <v>360.23716589316638</v>
      </c>
      <c r="T1256" s="3">
        <f>+MAX(CEILING(Tabella2026[[#This Row],[preDEF1]],1),1)</f>
        <v>361</v>
      </c>
      <c r="U1256" s="9">
        <f xml:space="preserve"> IF(ROW(Tabella2026[[#This Row],[preDEF2]]) - ROW(Tabella2026[[#Headers],[preDEF2]])&lt;=ABS(SUM(Tabella2026[preDEF2])-N_TESSERE),Tabella2026[[#This Row],[preDEF2]]-1,Tabella2026[[#This Row],[preDEF2]])</f>
        <v>360</v>
      </c>
      <c r="V1256" s="21">
        <f>+Tabella2026[[#This Row],[DEF - n. card]]*(PLAFOND/N_TESSERE)</f>
        <v>180000</v>
      </c>
      <c r="W1256" s="18"/>
    </row>
    <row r="1257" spans="2:23" x14ac:dyDescent="0.25">
      <c r="B1257" s="1" t="s">
        <v>2501</v>
      </c>
      <c r="C1257" s="2">
        <v>80028</v>
      </c>
      <c r="D1257" s="1" t="s">
        <v>2502</v>
      </c>
      <c r="E1257" s="1" t="s">
        <v>61</v>
      </c>
      <c r="F1257" s="1" t="s">
        <v>62</v>
      </c>
      <c r="G1257" s="1" t="s">
        <v>2448</v>
      </c>
      <c r="H1257" s="1" t="s">
        <v>15836</v>
      </c>
      <c r="I1257" s="5">
        <v>9634</v>
      </c>
      <c r="J1257" s="5">
        <v>105329908</v>
      </c>
      <c r="K1257" s="3">
        <f>+Tabella2026[[#This Row],[POP_2024]]/SUM(Tabella2026[POP_2024])</f>
        <v>1.6344475445148591E-4</v>
      </c>
      <c r="L1257" s="3">
        <f>+Tabella2026[[#This Row],[INCIDENZA POPOLAZIONE]]*(PLAFOND/2)</f>
        <v>48118.013126951613</v>
      </c>
      <c r="M1257" s="3">
        <f>+IFERROR(Tabella2026[[#This Row],[reddito_2024]]/Tabella2026[[#This Row],[POP_2024]],"")</f>
        <v>10933.143865476437</v>
      </c>
      <c r="N1257" s="3">
        <f>+IF(Tabella2026[[#This Row],[REDDITO COMPLESSIVO PROCAPITE]]&lt;media_aggr_reddito_pc,(media_aggr_reddito_pc-Tabella2026[[#This Row],[REDDITO COMPLESSIVO PROCAPITE]]),0)</f>
        <v>6891.9221971323041</v>
      </c>
      <c r="O1257" s="3">
        <f>+Tabella2026[[#This Row],[DIFFERENZA REDDITO INFERIORE ALLA MEDIA DALLA MEDIA]]*Tabella2026[[#This Row],[POP_2024]]</f>
        <v>66396778.447172619</v>
      </c>
      <c r="P1257" s="3">
        <f>+Tabella2026[[#This Row],[POPOLAZIONE PER DIFFERENZA ]]/SUM(Tabella2026[[POPOLAZIONE PER DIFFERENZA ]])</f>
        <v>5.8906033690345216E-4</v>
      </c>
      <c r="Q1257" s="3">
        <f>+Tabella2026[[#This Row],[INCIDENZA POPOLAZIONE PER DIFFERENZA]]*(PLAFOND-SUM(Tabella2026[CONTRIBUTO SULLA BASE DELLA POPOLAZIONE]))</f>
        <v>173418.92138912433</v>
      </c>
      <c r="R1257" s="3">
        <f>+Tabella2026[[#This Row],[CONTRIBUTO SULLA BASE DELLA POPOLAZIONE]]+Tabella2026[[#This Row],[CONTRIBUTO SULLA BASE DEL REDDITO]]</f>
        <v>221536.93451607594</v>
      </c>
      <c r="S1257" s="3">
        <f>+Tabella2026[[#This Row],[CONTRIBUTO TOTALE]]/(PLAFOND/N_TESSERE)</f>
        <v>443.07386903215189</v>
      </c>
      <c r="T1257" s="3">
        <f>+MAX(CEILING(Tabella2026[[#This Row],[preDEF1]],1),1)</f>
        <v>444</v>
      </c>
      <c r="U1257" s="9">
        <f xml:space="preserve"> IF(ROW(Tabella2026[[#This Row],[preDEF2]]) - ROW(Tabella2026[[#Headers],[preDEF2]])&lt;=ABS(SUM(Tabella2026[preDEF2])-N_TESSERE),Tabella2026[[#This Row],[preDEF2]]-1,Tabella2026[[#This Row],[preDEF2]])</f>
        <v>443</v>
      </c>
      <c r="V1257" s="21">
        <f>+Tabella2026[[#This Row],[DEF - n. card]]*(PLAFOND/N_TESSERE)</f>
        <v>221500</v>
      </c>
      <c r="W1257" s="18"/>
    </row>
    <row r="1258" spans="2:23" x14ac:dyDescent="0.25">
      <c r="B1258" s="1" t="s">
        <v>2591</v>
      </c>
      <c r="C1258" s="2">
        <v>4067</v>
      </c>
      <c r="D1258" s="1" t="s">
        <v>2592</v>
      </c>
      <c r="E1258" s="1" t="s">
        <v>18</v>
      </c>
      <c r="F1258" s="1" t="s">
        <v>263</v>
      </c>
      <c r="G1258" s="1" t="s">
        <v>2448</v>
      </c>
      <c r="H1258" s="1" t="s">
        <v>15835</v>
      </c>
      <c r="I1258" s="5">
        <v>9630</v>
      </c>
      <c r="J1258" s="5">
        <v>203645497</v>
      </c>
      <c r="K1258" s="3">
        <f>+Tabella2026[[#This Row],[POP_2024]]/SUM(Tabella2026[POP_2024])</f>
        <v>1.6337689281376472E-4</v>
      </c>
      <c r="L1258" s="3">
        <f>+Tabella2026[[#This Row],[INCIDENZA POPOLAZIONE]]*(PLAFOND/2)</f>
        <v>48098.034711702727</v>
      </c>
      <c r="M1258" s="3">
        <f>+IFERROR(Tabella2026[[#This Row],[reddito_2024]]/Tabella2026[[#This Row],[POP_2024]],"")</f>
        <v>21146.988265835931</v>
      </c>
      <c r="N1258" s="3">
        <f>+IF(Tabella2026[[#This Row],[REDDITO COMPLESSIVO PROCAPITE]]&lt;media_aggr_reddito_pc,(media_aggr_reddito_pc-Tabella2026[[#This Row],[REDDITO COMPLESSIVO PROCAPITE]]),0)</f>
        <v>0</v>
      </c>
      <c r="O1258" s="3">
        <f>+Tabella2026[[#This Row],[DIFFERENZA REDDITO INFERIORE ALLA MEDIA DALLA MEDIA]]*Tabella2026[[#This Row],[POP_2024]]</f>
        <v>0</v>
      </c>
      <c r="P1258" s="3">
        <f>+Tabella2026[[#This Row],[POPOLAZIONE PER DIFFERENZA ]]/SUM(Tabella2026[[POPOLAZIONE PER DIFFERENZA ]])</f>
        <v>0</v>
      </c>
      <c r="Q1258" s="3">
        <f>+Tabella2026[[#This Row],[INCIDENZA POPOLAZIONE PER DIFFERENZA]]*(PLAFOND-SUM(Tabella2026[CONTRIBUTO SULLA BASE DELLA POPOLAZIONE]))</f>
        <v>0</v>
      </c>
      <c r="R1258" s="3">
        <f>+Tabella2026[[#This Row],[CONTRIBUTO SULLA BASE DELLA POPOLAZIONE]]+Tabella2026[[#This Row],[CONTRIBUTO SULLA BASE DEL REDDITO]]</f>
        <v>48098.034711702727</v>
      </c>
      <c r="S1258" s="3">
        <f>+Tabella2026[[#This Row],[CONTRIBUTO TOTALE]]/(PLAFOND/N_TESSERE)</f>
        <v>96.196069423405447</v>
      </c>
      <c r="T1258" s="3">
        <f>+MAX(CEILING(Tabella2026[[#This Row],[preDEF1]],1),1)</f>
        <v>97</v>
      </c>
      <c r="U1258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1258" s="21">
        <f>+Tabella2026[[#This Row],[DEF - n. card]]*(PLAFOND/N_TESSERE)</f>
        <v>48000</v>
      </c>
      <c r="W1258" s="18"/>
    </row>
    <row r="1259" spans="2:23" x14ac:dyDescent="0.25">
      <c r="B1259" s="1" t="s">
        <v>2543</v>
      </c>
      <c r="C1259" s="2">
        <v>4179</v>
      </c>
      <c r="D1259" s="1" t="s">
        <v>2544</v>
      </c>
      <c r="E1259" s="1" t="s">
        <v>18</v>
      </c>
      <c r="F1259" s="1" t="s">
        <v>263</v>
      </c>
      <c r="G1259" s="1" t="s">
        <v>2448</v>
      </c>
      <c r="H1259" s="1" t="s">
        <v>15835</v>
      </c>
      <c r="I1259" s="5">
        <v>9628</v>
      </c>
      <c r="J1259" s="5">
        <v>181342773</v>
      </c>
      <c r="K1259" s="3">
        <f>+Tabella2026[[#This Row],[POP_2024]]/SUM(Tabella2026[POP_2024])</f>
        <v>1.6334296199490414E-4</v>
      </c>
      <c r="L1259" s="3">
        <f>+Tabella2026[[#This Row],[INCIDENZA POPOLAZIONE]]*(PLAFOND/2)</f>
        <v>48088.045504078284</v>
      </c>
      <c r="M1259" s="3">
        <f>+IFERROR(Tabella2026[[#This Row],[reddito_2024]]/Tabella2026[[#This Row],[POP_2024]],"")</f>
        <v>18834.936954715413</v>
      </c>
      <c r="N1259" s="3">
        <f>+IF(Tabella2026[[#This Row],[REDDITO COMPLESSIVO PROCAPITE]]&lt;media_aggr_reddito_pc,(media_aggr_reddito_pc-Tabella2026[[#This Row],[REDDITO COMPLESSIVO PROCAPITE]]),0)</f>
        <v>0</v>
      </c>
      <c r="O1259" s="3">
        <f>+Tabella2026[[#This Row],[DIFFERENZA REDDITO INFERIORE ALLA MEDIA DALLA MEDIA]]*Tabella2026[[#This Row],[POP_2024]]</f>
        <v>0</v>
      </c>
      <c r="P1259" s="3">
        <f>+Tabella2026[[#This Row],[POPOLAZIONE PER DIFFERENZA ]]/SUM(Tabella2026[[POPOLAZIONE PER DIFFERENZA ]])</f>
        <v>0</v>
      </c>
      <c r="Q1259" s="3">
        <f>+Tabella2026[[#This Row],[INCIDENZA POPOLAZIONE PER DIFFERENZA]]*(PLAFOND-SUM(Tabella2026[CONTRIBUTO SULLA BASE DELLA POPOLAZIONE]))</f>
        <v>0</v>
      </c>
      <c r="R1259" s="3">
        <f>+Tabella2026[[#This Row],[CONTRIBUTO SULLA BASE DELLA POPOLAZIONE]]+Tabella2026[[#This Row],[CONTRIBUTO SULLA BASE DEL REDDITO]]</f>
        <v>48088.045504078284</v>
      </c>
      <c r="S1259" s="3">
        <f>+Tabella2026[[#This Row],[CONTRIBUTO TOTALE]]/(PLAFOND/N_TESSERE)</f>
        <v>96.176091008156561</v>
      </c>
      <c r="T1259" s="3">
        <f>+MAX(CEILING(Tabella2026[[#This Row],[preDEF1]],1),1)</f>
        <v>97</v>
      </c>
      <c r="U1259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1259" s="21">
        <f>+Tabella2026[[#This Row],[DEF - n. card]]*(PLAFOND/N_TESSERE)</f>
        <v>48000</v>
      </c>
      <c r="W1259" s="18"/>
    </row>
    <row r="1260" spans="2:23" x14ac:dyDescent="0.25">
      <c r="B1260" s="1" t="s">
        <v>2531</v>
      </c>
      <c r="C1260" s="2">
        <v>37002</v>
      </c>
      <c r="D1260" s="1" t="s">
        <v>2532</v>
      </c>
      <c r="E1260" s="1" t="s">
        <v>27</v>
      </c>
      <c r="F1260" s="1" t="s">
        <v>26</v>
      </c>
      <c r="G1260" s="1" t="s">
        <v>2448</v>
      </c>
      <c r="H1260" s="1" t="s">
        <v>15835</v>
      </c>
      <c r="I1260" s="5">
        <v>9618</v>
      </c>
      <c r="J1260" s="5">
        <v>212916706</v>
      </c>
      <c r="K1260" s="3">
        <f>+Tabella2026[[#This Row],[POP_2024]]/SUM(Tabella2026[POP_2024])</f>
        <v>1.6317330790060117E-4</v>
      </c>
      <c r="L1260" s="3">
        <f>+Tabella2026[[#This Row],[INCIDENZA POPOLAZIONE]]*(PLAFOND/2)</f>
        <v>48038.09946595606</v>
      </c>
      <c r="M1260" s="3">
        <f>+IFERROR(Tabella2026[[#This Row],[reddito_2024]]/Tabella2026[[#This Row],[POP_2024]],"")</f>
        <v>22137.316074027865</v>
      </c>
      <c r="N1260" s="3">
        <f>+IF(Tabella2026[[#This Row],[REDDITO COMPLESSIVO PROCAPITE]]&lt;media_aggr_reddito_pc,(media_aggr_reddito_pc-Tabella2026[[#This Row],[REDDITO COMPLESSIVO PROCAPITE]]),0)</f>
        <v>0</v>
      </c>
      <c r="O1260" s="3">
        <f>+Tabella2026[[#This Row],[DIFFERENZA REDDITO INFERIORE ALLA MEDIA DALLA MEDIA]]*Tabella2026[[#This Row],[POP_2024]]</f>
        <v>0</v>
      </c>
      <c r="P1260" s="3">
        <f>+Tabella2026[[#This Row],[POPOLAZIONE PER DIFFERENZA ]]/SUM(Tabella2026[[POPOLAZIONE PER DIFFERENZA ]])</f>
        <v>0</v>
      </c>
      <c r="Q1260" s="3">
        <f>+Tabella2026[[#This Row],[INCIDENZA POPOLAZIONE PER DIFFERENZA]]*(PLAFOND-SUM(Tabella2026[CONTRIBUTO SULLA BASE DELLA POPOLAZIONE]))</f>
        <v>0</v>
      </c>
      <c r="R1260" s="3">
        <f>+Tabella2026[[#This Row],[CONTRIBUTO SULLA BASE DELLA POPOLAZIONE]]+Tabella2026[[#This Row],[CONTRIBUTO SULLA BASE DEL REDDITO]]</f>
        <v>48038.09946595606</v>
      </c>
      <c r="S1260" s="3">
        <f>+Tabella2026[[#This Row],[CONTRIBUTO TOTALE]]/(PLAFOND/N_TESSERE)</f>
        <v>96.076198931912117</v>
      </c>
      <c r="T1260" s="3">
        <f>+MAX(CEILING(Tabella2026[[#This Row],[preDEF1]],1),1)</f>
        <v>97</v>
      </c>
      <c r="U1260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1260" s="21">
        <f>+Tabella2026[[#This Row],[DEF - n. card]]*(PLAFOND/N_TESSERE)</f>
        <v>48000</v>
      </c>
      <c r="W1260" s="18"/>
    </row>
    <row r="1261" spans="2:23" x14ac:dyDescent="0.25">
      <c r="B1261" s="1" t="s">
        <v>2605</v>
      </c>
      <c r="C1261" s="2">
        <v>36041</v>
      </c>
      <c r="D1261" s="1" t="s">
        <v>2606</v>
      </c>
      <c r="E1261" s="1" t="s">
        <v>27</v>
      </c>
      <c r="F1261" s="1" t="s">
        <v>58</v>
      </c>
      <c r="G1261" s="1" t="s">
        <v>2448</v>
      </c>
      <c r="H1261" s="1" t="s">
        <v>15835</v>
      </c>
      <c r="I1261" s="5">
        <v>9608</v>
      </c>
      <c r="J1261" s="5">
        <v>178584793</v>
      </c>
      <c r="K1261" s="3">
        <f>+Tabella2026[[#This Row],[POP_2024]]/SUM(Tabella2026[POP_2024])</f>
        <v>1.6300365380629819E-4</v>
      </c>
      <c r="L1261" s="3">
        <f>+Tabella2026[[#This Row],[INCIDENZA POPOLAZIONE]]*(PLAFOND/2)</f>
        <v>47988.153427833829</v>
      </c>
      <c r="M1261" s="3">
        <f>+IFERROR(Tabella2026[[#This Row],[reddito_2024]]/Tabella2026[[#This Row],[POP_2024]],"")</f>
        <v>18587.093359700251</v>
      </c>
      <c r="N1261" s="3">
        <f>+IF(Tabella2026[[#This Row],[REDDITO COMPLESSIVO PROCAPITE]]&lt;media_aggr_reddito_pc,(media_aggr_reddito_pc-Tabella2026[[#This Row],[REDDITO COMPLESSIVO PROCAPITE]]),0)</f>
        <v>0</v>
      </c>
      <c r="O1261" s="3">
        <f>+Tabella2026[[#This Row],[DIFFERENZA REDDITO INFERIORE ALLA MEDIA DALLA MEDIA]]*Tabella2026[[#This Row],[POP_2024]]</f>
        <v>0</v>
      </c>
      <c r="P1261" s="3">
        <f>+Tabella2026[[#This Row],[POPOLAZIONE PER DIFFERENZA ]]/SUM(Tabella2026[[POPOLAZIONE PER DIFFERENZA ]])</f>
        <v>0</v>
      </c>
      <c r="Q1261" s="3">
        <f>+Tabella2026[[#This Row],[INCIDENZA POPOLAZIONE PER DIFFERENZA]]*(PLAFOND-SUM(Tabella2026[CONTRIBUTO SULLA BASE DELLA POPOLAZIONE]))</f>
        <v>0</v>
      </c>
      <c r="R1261" s="3">
        <f>+Tabella2026[[#This Row],[CONTRIBUTO SULLA BASE DELLA POPOLAZIONE]]+Tabella2026[[#This Row],[CONTRIBUTO SULLA BASE DEL REDDITO]]</f>
        <v>47988.153427833829</v>
      </c>
      <c r="S1261" s="3">
        <f>+Tabella2026[[#This Row],[CONTRIBUTO TOTALE]]/(PLAFOND/N_TESSERE)</f>
        <v>95.976306855667659</v>
      </c>
      <c r="T1261" s="3">
        <f>+MAX(CEILING(Tabella2026[[#This Row],[preDEF1]],1),1)</f>
        <v>96</v>
      </c>
      <c r="U1261" s="9">
        <f xml:space="preserve"> IF(ROW(Tabella2026[[#This Row],[preDEF2]]) - ROW(Tabella2026[[#Headers],[preDEF2]])&lt;=ABS(SUM(Tabella2026[preDEF2])-N_TESSERE),Tabella2026[[#This Row],[preDEF2]]-1,Tabella2026[[#This Row],[preDEF2]])</f>
        <v>95</v>
      </c>
      <c r="V1261" s="21">
        <f>+Tabella2026[[#This Row],[DEF - n. card]]*(PLAFOND/N_TESSERE)</f>
        <v>47500</v>
      </c>
      <c r="W1261" s="18"/>
    </row>
    <row r="1262" spans="2:23" x14ac:dyDescent="0.25">
      <c r="B1262" s="1" t="s">
        <v>2537</v>
      </c>
      <c r="C1262" s="2">
        <v>4028</v>
      </c>
      <c r="D1262" s="1" t="s">
        <v>2538</v>
      </c>
      <c r="E1262" s="1" t="s">
        <v>18</v>
      </c>
      <c r="F1262" s="1" t="s">
        <v>263</v>
      </c>
      <c r="G1262" s="1" t="s">
        <v>2448</v>
      </c>
      <c r="H1262" s="1" t="s">
        <v>15835</v>
      </c>
      <c r="I1262" s="5">
        <v>9606</v>
      </c>
      <c r="J1262" s="5">
        <v>185167165</v>
      </c>
      <c r="K1262" s="3">
        <f>+Tabella2026[[#This Row],[POP_2024]]/SUM(Tabella2026[POP_2024])</f>
        <v>1.6296972298743758E-4</v>
      </c>
      <c r="L1262" s="3">
        <f>+Tabella2026[[#This Row],[INCIDENZA POPOLAZIONE]]*(PLAFOND/2)</f>
        <v>47978.164220209386</v>
      </c>
      <c r="M1262" s="3">
        <f>+IFERROR(Tabella2026[[#This Row],[reddito_2024]]/Tabella2026[[#This Row],[POP_2024]],"")</f>
        <v>19276.198729960441</v>
      </c>
      <c r="N1262" s="3">
        <f>+IF(Tabella2026[[#This Row],[REDDITO COMPLESSIVO PROCAPITE]]&lt;media_aggr_reddito_pc,(media_aggr_reddito_pc-Tabella2026[[#This Row],[REDDITO COMPLESSIVO PROCAPITE]]),0)</f>
        <v>0</v>
      </c>
      <c r="O1262" s="3">
        <f>+Tabella2026[[#This Row],[DIFFERENZA REDDITO INFERIORE ALLA MEDIA DALLA MEDIA]]*Tabella2026[[#This Row],[POP_2024]]</f>
        <v>0</v>
      </c>
      <c r="P1262" s="3">
        <f>+Tabella2026[[#This Row],[POPOLAZIONE PER DIFFERENZA ]]/SUM(Tabella2026[[POPOLAZIONE PER DIFFERENZA ]])</f>
        <v>0</v>
      </c>
      <c r="Q1262" s="3">
        <f>+Tabella2026[[#This Row],[INCIDENZA POPOLAZIONE PER DIFFERENZA]]*(PLAFOND-SUM(Tabella2026[CONTRIBUTO SULLA BASE DELLA POPOLAZIONE]))</f>
        <v>0</v>
      </c>
      <c r="R1262" s="3">
        <f>+Tabella2026[[#This Row],[CONTRIBUTO SULLA BASE DELLA POPOLAZIONE]]+Tabella2026[[#This Row],[CONTRIBUTO SULLA BASE DEL REDDITO]]</f>
        <v>47978.164220209386</v>
      </c>
      <c r="S1262" s="3">
        <f>+Tabella2026[[#This Row],[CONTRIBUTO TOTALE]]/(PLAFOND/N_TESSERE)</f>
        <v>95.956328440418773</v>
      </c>
      <c r="T1262" s="3">
        <f>+MAX(CEILING(Tabella2026[[#This Row],[preDEF1]],1),1)</f>
        <v>96</v>
      </c>
      <c r="U1262" s="9">
        <f xml:space="preserve"> IF(ROW(Tabella2026[[#This Row],[preDEF2]]) - ROW(Tabella2026[[#Headers],[preDEF2]])&lt;=ABS(SUM(Tabella2026[preDEF2])-N_TESSERE),Tabella2026[[#This Row],[preDEF2]]-1,Tabella2026[[#This Row],[preDEF2]])</f>
        <v>95</v>
      </c>
      <c r="V1262" s="21">
        <f>+Tabella2026[[#This Row],[DEF - n. card]]*(PLAFOND/N_TESSERE)</f>
        <v>47500</v>
      </c>
      <c r="W1262" s="18"/>
    </row>
    <row r="1263" spans="2:23" x14ac:dyDescent="0.25">
      <c r="B1263" s="1" t="s">
        <v>2559</v>
      </c>
      <c r="C1263" s="2">
        <v>35002</v>
      </c>
      <c r="D1263" s="1" t="s">
        <v>2560</v>
      </c>
      <c r="E1263" s="1" t="s">
        <v>27</v>
      </c>
      <c r="F1263" s="1" t="s">
        <v>64</v>
      </c>
      <c r="G1263" s="1" t="s">
        <v>2448</v>
      </c>
      <c r="H1263" s="1" t="s">
        <v>15835</v>
      </c>
      <c r="I1263" s="5">
        <v>9602</v>
      </c>
      <c r="J1263" s="5">
        <v>193798368</v>
      </c>
      <c r="K1263" s="3">
        <f>+Tabella2026[[#This Row],[POP_2024]]/SUM(Tabella2026[POP_2024])</f>
        <v>1.629018613497164E-4</v>
      </c>
      <c r="L1263" s="3">
        <f>+Tabella2026[[#This Row],[INCIDENZA POPOLAZIONE]]*(PLAFOND/2)</f>
        <v>47958.185804960493</v>
      </c>
      <c r="M1263" s="3">
        <f>+IFERROR(Tabella2026[[#This Row],[reddito_2024]]/Tabella2026[[#This Row],[POP_2024]],"")</f>
        <v>20183.125182253698</v>
      </c>
      <c r="N1263" s="3">
        <f>+IF(Tabella2026[[#This Row],[REDDITO COMPLESSIVO PROCAPITE]]&lt;media_aggr_reddito_pc,(media_aggr_reddito_pc-Tabella2026[[#This Row],[REDDITO COMPLESSIVO PROCAPITE]]),0)</f>
        <v>0</v>
      </c>
      <c r="O1263" s="3">
        <f>+Tabella2026[[#This Row],[DIFFERENZA REDDITO INFERIORE ALLA MEDIA DALLA MEDIA]]*Tabella2026[[#This Row],[POP_2024]]</f>
        <v>0</v>
      </c>
      <c r="P1263" s="3">
        <f>+Tabella2026[[#This Row],[POPOLAZIONE PER DIFFERENZA ]]/SUM(Tabella2026[[POPOLAZIONE PER DIFFERENZA ]])</f>
        <v>0</v>
      </c>
      <c r="Q1263" s="3">
        <f>+Tabella2026[[#This Row],[INCIDENZA POPOLAZIONE PER DIFFERENZA]]*(PLAFOND-SUM(Tabella2026[CONTRIBUTO SULLA BASE DELLA POPOLAZIONE]))</f>
        <v>0</v>
      </c>
      <c r="R1263" s="3">
        <f>+Tabella2026[[#This Row],[CONTRIBUTO SULLA BASE DELLA POPOLAZIONE]]+Tabella2026[[#This Row],[CONTRIBUTO SULLA BASE DEL REDDITO]]</f>
        <v>47958.185804960493</v>
      </c>
      <c r="S1263" s="3">
        <f>+Tabella2026[[#This Row],[CONTRIBUTO TOTALE]]/(PLAFOND/N_TESSERE)</f>
        <v>95.916371609920986</v>
      </c>
      <c r="T1263" s="3">
        <f>+MAX(CEILING(Tabella2026[[#This Row],[preDEF1]],1),1)</f>
        <v>96</v>
      </c>
      <c r="U1263" s="9">
        <f xml:space="preserve"> IF(ROW(Tabella2026[[#This Row],[preDEF2]]) - ROW(Tabella2026[[#Headers],[preDEF2]])&lt;=ABS(SUM(Tabella2026[preDEF2])-N_TESSERE),Tabella2026[[#This Row],[preDEF2]]-1,Tabella2026[[#This Row],[preDEF2]])</f>
        <v>95</v>
      </c>
      <c r="V1263" s="21">
        <f>+Tabella2026[[#This Row],[DEF - n. card]]*(PLAFOND/N_TESSERE)</f>
        <v>47500</v>
      </c>
      <c r="W1263" s="18"/>
    </row>
    <row r="1264" spans="2:23" x14ac:dyDescent="0.25">
      <c r="B1264" s="1" t="s">
        <v>2539</v>
      </c>
      <c r="C1264" s="2">
        <v>78047</v>
      </c>
      <c r="D1264" s="1" t="s">
        <v>2540</v>
      </c>
      <c r="E1264" s="1" t="s">
        <v>61</v>
      </c>
      <c r="F1264" s="1" t="s">
        <v>178</v>
      </c>
      <c r="G1264" s="1" t="s">
        <v>2448</v>
      </c>
      <c r="H1264" s="1" t="s">
        <v>15836</v>
      </c>
      <c r="I1264" s="5">
        <v>9571</v>
      </c>
      <c r="J1264" s="5">
        <v>98989325</v>
      </c>
      <c r="K1264" s="3">
        <f>+Tabella2026[[#This Row],[POP_2024]]/SUM(Tabella2026[POP_2024])</f>
        <v>1.6237593365737719E-4</v>
      </c>
      <c r="L1264" s="3">
        <f>+Tabella2026[[#This Row],[INCIDENZA POPOLAZIONE]]*(PLAFOND/2)</f>
        <v>47803.353086781601</v>
      </c>
      <c r="M1264" s="3">
        <f>+IFERROR(Tabella2026[[#This Row],[reddito_2024]]/Tabella2026[[#This Row],[POP_2024]],"")</f>
        <v>10342.631386479992</v>
      </c>
      <c r="N1264" s="3">
        <f>+IF(Tabella2026[[#This Row],[REDDITO COMPLESSIVO PROCAPITE]]&lt;media_aggr_reddito_pc,(media_aggr_reddito_pc-Tabella2026[[#This Row],[REDDITO COMPLESSIVO PROCAPITE]]),0)</f>
        <v>7482.4346761287488</v>
      </c>
      <c r="O1264" s="3">
        <f>+Tabella2026[[#This Row],[DIFFERENZA REDDITO INFERIORE ALLA MEDIA DALLA MEDIA]]*Tabella2026[[#This Row],[POP_2024]]</f>
        <v>71614382.285228252</v>
      </c>
      <c r="P1264" s="3">
        <f>+Tabella2026[[#This Row],[POPOLAZIONE PER DIFFERENZA ]]/SUM(Tabella2026[[POPOLAZIONE PER DIFFERENZA ]])</f>
        <v>6.3534998448204906E-4</v>
      </c>
      <c r="Q1264" s="3">
        <f>+Tabella2026[[#This Row],[INCIDENZA POPOLAZIONE PER DIFFERENZA]]*(PLAFOND-SUM(Tabella2026[CONTRIBUTO SULLA BASE DELLA POPOLAZIONE]))</f>
        <v>187046.55891902765</v>
      </c>
      <c r="R1264" s="3">
        <f>+Tabella2026[[#This Row],[CONTRIBUTO SULLA BASE DELLA POPOLAZIONE]]+Tabella2026[[#This Row],[CONTRIBUTO SULLA BASE DEL REDDITO]]</f>
        <v>234849.91200580925</v>
      </c>
      <c r="S1264" s="3">
        <f>+Tabella2026[[#This Row],[CONTRIBUTO TOTALE]]/(PLAFOND/N_TESSERE)</f>
        <v>469.69982401161849</v>
      </c>
      <c r="T1264" s="3">
        <f>+MAX(CEILING(Tabella2026[[#This Row],[preDEF1]],1),1)</f>
        <v>470</v>
      </c>
      <c r="U1264" s="9">
        <f xml:space="preserve"> IF(ROW(Tabella2026[[#This Row],[preDEF2]]) - ROW(Tabella2026[[#Headers],[preDEF2]])&lt;=ABS(SUM(Tabella2026[preDEF2])-N_TESSERE),Tabella2026[[#This Row],[preDEF2]]-1,Tabella2026[[#This Row],[preDEF2]])</f>
        <v>469</v>
      </c>
      <c r="V1264" s="21">
        <f>+Tabella2026[[#This Row],[DEF - n. card]]*(PLAFOND/N_TESSERE)</f>
        <v>234500</v>
      </c>
      <c r="W1264" s="18"/>
    </row>
    <row r="1265" spans="2:23" x14ac:dyDescent="0.25">
      <c r="B1265" s="1" t="s">
        <v>2585</v>
      </c>
      <c r="C1265" s="2">
        <v>18069</v>
      </c>
      <c r="D1265" s="1" t="s">
        <v>2586</v>
      </c>
      <c r="E1265" s="1" t="s">
        <v>12</v>
      </c>
      <c r="F1265" s="1" t="s">
        <v>195</v>
      </c>
      <c r="G1265" s="1" t="s">
        <v>2448</v>
      </c>
      <c r="H1265" s="1" t="s">
        <v>15835</v>
      </c>
      <c r="I1265" s="5">
        <v>9571</v>
      </c>
      <c r="J1265" s="5">
        <v>187072933</v>
      </c>
      <c r="K1265" s="3">
        <f>+Tabella2026[[#This Row],[POP_2024]]/SUM(Tabella2026[POP_2024])</f>
        <v>1.6237593365737719E-4</v>
      </c>
      <c r="L1265" s="3">
        <f>+Tabella2026[[#This Row],[INCIDENZA POPOLAZIONE]]*(PLAFOND/2)</f>
        <v>47803.353086781601</v>
      </c>
      <c r="M1265" s="3">
        <f>+IFERROR(Tabella2026[[#This Row],[reddito_2024]]/Tabella2026[[#This Row],[POP_2024]],"")</f>
        <v>19545.80848396197</v>
      </c>
      <c r="N1265" s="3">
        <f>+IF(Tabella2026[[#This Row],[REDDITO COMPLESSIVO PROCAPITE]]&lt;media_aggr_reddito_pc,(media_aggr_reddito_pc-Tabella2026[[#This Row],[REDDITO COMPLESSIVO PROCAPITE]]),0)</f>
        <v>0</v>
      </c>
      <c r="O1265" s="3">
        <f>+Tabella2026[[#This Row],[DIFFERENZA REDDITO INFERIORE ALLA MEDIA DALLA MEDIA]]*Tabella2026[[#This Row],[POP_2024]]</f>
        <v>0</v>
      </c>
      <c r="P1265" s="3">
        <f>+Tabella2026[[#This Row],[POPOLAZIONE PER DIFFERENZA ]]/SUM(Tabella2026[[POPOLAZIONE PER DIFFERENZA ]])</f>
        <v>0</v>
      </c>
      <c r="Q1265" s="3">
        <f>+Tabella2026[[#This Row],[INCIDENZA POPOLAZIONE PER DIFFERENZA]]*(PLAFOND-SUM(Tabella2026[CONTRIBUTO SULLA BASE DELLA POPOLAZIONE]))</f>
        <v>0</v>
      </c>
      <c r="R1265" s="3">
        <f>+Tabella2026[[#This Row],[CONTRIBUTO SULLA BASE DELLA POPOLAZIONE]]+Tabella2026[[#This Row],[CONTRIBUTO SULLA BASE DEL REDDITO]]</f>
        <v>47803.353086781601</v>
      </c>
      <c r="S1265" s="3">
        <f>+Tabella2026[[#This Row],[CONTRIBUTO TOTALE]]/(PLAFOND/N_TESSERE)</f>
        <v>95.606706173563197</v>
      </c>
      <c r="T1265" s="3">
        <f>+MAX(CEILING(Tabella2026[[#This Row],[preDEF1]],1),1)</f>
        <v>96</v>
      </c>
      <c r="U1265" s="9">
        <f xml:space="preserve"> IF(ROW(Tabella2026[[#This Row],[preDEF2]]) - ROW(Tabella2026[[#Headers],[preDEF2]])&lt;=ABS(SUM(Tabella2026[preDEF2])-N_TESSERE),Tabella2026[[#This Row],[preDEF2]]-1,Tabella2026[[#This Row],[preDEF2]])</f>
        <v>95</v>
      </c>
      <c r="V1265" s="21">
        <f>+Tabella2026[[#This Row],[DEF - n. card]]*(PLAFOND/N_TESSERE)</f>
        <v>47500</v>
      </c>
      <c r="W1265" s="18"/>
    </row>
    <row r="1266" spans="2:23" x14ac:dyDescent="0.25">
      <c r="B1266" s="1" t="s">
        <v>2535</v>
      </c>
      <c r="C1266" s="2">
        <v>9004</v>
      </c>
      <c r="D1266" s="1" t="s">
        <v>2536</v>
      </c>
      <c r="E1266" s="1" t="s">
        <v>24</v>
      </c>
      <c r="F1266" s="1" t="s">
        <v>246</v>
      </c>
      <c r="G1266" s="1" t="s">
        <v>2448</v>
      </c>
      <c r="H1266" s="1" t="s">
        <v>15835</v>
      </c>
      <c r="I1266" s="5">
        <v>9562</v>
      </c>
      <c r="J1266" s="5">
        <v>206903678</v>
      </c>
      <c r="K1266" s="3">
        <f>+Tabella2026[[#This Row],[POP_2024]]/SUM(Tabella2026[POP_2024])</f>
        <v>1.6222324497250449E-4</v>
      </c>
      <c r="L1266" s="3">
        <f>+Tabella2026[[#This Row],[INCIDENZA POPOLAZIONE]]*(PLAFOND/2)</f>
        <v>47758.401652471592</v>
      </c>
      <c r="M1266" s="3">
        <f>+IFERROR(Tabella2026[[#This Row],[reddito_2024]]/Tabella2026[[#This Row],[POP_2024]],"")</f>
        <v>21638.117339468732</v>
      </c>
      <c r="N1266" s="3">
        <f>+IF(Tabella2026[[#This Row],[REDDITO COMPLESSIVO PROCAPITE]]&lt;media_aggr_reddito_pc,(media_aggr_reddito_pc-Tabella2026[[#This Row],[REDDITO COMPLESSIVO PROCAPITE]]),0)</f>
        <v>0</v>
      </c>
      <c r="O1266" s="3">
        <f>+Tabella2026[[#This Row],[DIFFERENZA REDDITO INFERIORE ALLA MEDIA DALLA MEDIA]]*Tabella2026[[#This Row],[POP_2024]]</f>
        <v>0</v>
      </c>
      <c r="P1266" s="3">
        <f>+Tabella2026[[#This Row],[POPOLAZIONE PER DIFFERENZA ]]/SUM(Tabella2026[[POPOLAZIONE PER DIFFERENZA ]])</f>
        <v>0</v>
      </c>
      <c r="Q1266" s="3">
        <f>+Tabella2026[[#This Row],[INCIDENZA POPOLAZIONE PER DIFFERENZA]]*(PLAFOND-SUM(Tabella2026[CONTRIBUTO SULLA BASE DELLA POPOLAZIONE]))</f>
        <v>0</v>
      </c>
      <c r="R1266" s="3">
        <f>+Tabella2026[[#This Row],[CONTRIBUTO SULLA BASE DELLA POPOLAZIONE]]+Tabella2026[[#This Row],[CONTRIBUTO SULLA BASE DEL REDDITO]]</f>
        <v>47758.401652471592</v>
      </c>
      <c r="S1266" s="3">
        <f>+Tabella2026[[#This Row],[CONTRIBUTO TOTALE]]/(PLAFOND/N_TESSERE)</f>
        <v>95.516803304943181</v>
      </c>
      <c r="T1266" s="3">
        <f>+MAX(CEILING(Tabella2026[[#This Row],[preDEF1]],1),1)</f>
        <v>96</v>
      </c>
      <c r="U1266" s="9">
        <f xml:space="preserve"> IF(ROW(Tabella2026[[#This Row],[preDEF2]]) - ROW(Tabella2026[[#Headers],[preDEF2]])&lt;=ABS(SUM(Tabella2026[preDEF2])-N_TESSERE),Tabella2026[[#This Row],[preDEF2]]-1,Tabella2026[[#This Row],[preDEF2]])</f>
        <v>95</v>
      </c>
      <c r="V1266" s="21">
        <f>+Tabella2026[[#This Row],[DEF - n. card]]*(PLAFOND/N_TESSERE)</f>
        <v>47500</v>
      </c>
      <c r="W1266" s="18"/>
    </row>
    <row r="1267" spans="2:23" x14ac:dyDescent="0.25">
      <c r="B1267" s="1" t="s">
        <v>2549</v>
      </c>
      <c r="C1267" s="2">
        <v>72040</v>
      </c>
      <c r="D1267" s="1" t="s">
        <v>2550</v>
      </c>
      <c r="E1267" s="1" t="s">
        <v>33</v>
      </c>
      <c r="F1267" s="1" t="s">
        <v>32</v>
      </c>
      <c r="G1267" s="1" t="s">
        <v>2448</v>
      </c>
      <c r="H1267" s="1" t="s">
        <v>15836</v>
      </c>
      <c r="I1267" s="5">
        <v>9555</v>
      </c>
      <c r="J1267" s="5">
        <v>115183309</v>
      </c>
      <c r="K1267" s="3">
        <f>+Tabella2026[[#This Row],[POP_2024]]/SUM(Tabella2026[POP_2024])</f>
        <v>1.6210448710649242E-4</v>
      </c>
      <c r="L1267" s="3">
        <f>+Tabella2026[[#This Row],[INCIDENZA POPOLAZIONE]]*(PLAFOND/2)</f>
        <v>47723.43942578604</v>
      </c>
      <c r="M1267" s="3">
        <f>+IFERROR(Tabella2026[[#This Row],[reddito_2024]]/Tabella2026[[#This Row],[POP_2024]],"")</f>
        <v>12054.768079539508</v>
      </c>
      <c r="N1267" s="3">
        <f>+IF(Tabella2026[[#This Row],[REDDITO COMPLESSIVO PROCAPITE]]&lt;media_aggr_reddito_pc,(media_aggr_reddito_pc-Tabella2026[[#This Row],[REDDITO COMPLESSIVO PROCAPITE]]),0)</f>
        <v>5770.2979830692329</v>
      </c>
      <c r="O1267" s="3">
        <f>+Tabella2026[[#This Row],[DIFFERENZA REDDITO INFERIORE ALLA MEDIA DALLA MEDIA]]*Tabella2026[[#This Row],[POP_2024]]</f>
        <v>55135197.22822652</v>
      </c>
      <c r="P1267" s="3">
        <f>+Tabella2026[[#This Row],[POPOLAZIONE PER DIFFERENZA ]]/SUM(Tabella2026[[POPOLAZIONE PER DIFFERENZA ]])</f>
        <v>4.8914960355098981E-4</v>
      </c>
      <c r="Q1267" s="3">
        <f>+Tabella2026[[#This Row],[INCIDENZA POPOLAZIONE PER DIFFERENZA]]*(PLAFOND-SUM(Tabella2026[CONTRIBUTO SULLA BASE DELLA POPOLAZIONE]))</f>
        <v>144005.27642320932</v>
      </c>
      <c r="R1267" s="3">
        <f>+Tabella2026[[#This Row],[CONTRIBUTO SULLA BASE DELLA POPOLAZIONE]]+Tabella2026[[#This Row],[CONTRIBUTO SULLA BASE DEL REDDITO]]</f>
        <v>191728.71584899537</v>
      </c>
      <c r="S1267" s="3">
        <f>+Tabella2026[[#This Row],[CONTRIBUTO TOTALE]]/(PLAFOND/N_TESSERE)</f>
        <v>383.45743169799073</v>
      </c>
      <c r="T1267" s="3">
        <f>+MAX(CEILING(Tabella2026[[#This Row],[preDEF1]],1),1)</f>
        <v>384</v>
      </c>
      <c r="U1267" s="9">
        <f xml:space="preserve"> IF(ROW(Tabella2026[[#This Row],[preDEF2]]) - ROW(Tabella2026[[#Headers],[preDEF2]])&lt;=ABS(SUM(Tabella2026[preDEF2])-N_TESSERE),Tabella2026[[#This Row],[preDEF2]]-1,Tabella2026[[#This Row],[preDEF2]])</f>
        <v>383</v>
      </c>
      <c r="V1267" s="21">
        <f>+Tabella2026[[#This Row],[DEF - n. card]]*(PLAFOND/N_TESSERE)</f>
        <v>191500</v>
      </c>
      <c r="W1267" s="18"/>
    </row>
    <row r="1268" spans="2:23" x14ac:dyDescent="0.25">
      <c r="B1268" s="1" t="s">
        <v>2575</v>
      </c>
      <c r="C1268" s="2">
        <v>28064</v>
      </c>
      <c r="D1268" s="1" t="s">
        <v>2576</v>
      </c>
      <c r="E1268" s="1" t="s">
        <v>38</v>
      </c>
      <c r="F1268" s="1" t="s">
        <v>45</v>
      </c>
      <c r="G1268" s="1" t="s">
        <v>2448</v>
      </c>
      <c r="H1268" s="1" t="s">
        <v>15835</v>
      </c>
      <c r="I1268" s="5">
        <v>9552</v>
      </c>
      <c r="J1268" s="5">
        <v>176769156</v>
      </c>
      <c r="K1268" s="3">
        <f>+Tabella2026[[#This Row],[POP_2024]]/SUM(Tabella2026[POP_2024])</f>
        <v>1.6205359087820151E-4</v>
      </c>
      <c r="L1268" s="3">
        <f>+Tabella2026[[#This Row],[INCIDENZA POPOLAZIONE]]*(PLAFOND/2)</f>
        <v>47708.455614349368</v>
      </c>
      <c r="M1268" s="3">
        <f>+IFERROR(Tabella2026[[#This Row],[reddito_2024]]/Tabella2026[[#This Row],[POP_2024]],"")</f>
        <v>18505.983668341709</v>
      </c>
      <c r="N1268" s="3">
        <f>+IF(Tabella2026[[#This Row],[REDDITO COMPLESSIVO PROCAPITE]]&lt;media_aggr_reddito_pc,(media_aggr_reddito_pc-Tabella2026[[#This Row],[REDDITO COMPLESSIVO PROCAPITE]]),0)</f>
        <v>0</v>
      </c>
      <c r="O1268" s="3">
        <f>+Tabella2026[[#This Row],[DIFFERENZA REDDITO INFERIORE ALLA MEDIA DALLA MEDIA]]*Tabella2026[[#This Row],[POP_2024]]</f>
        <v>0</v>
      </c>
      <c r="P1268" s="3">
        <f>+Tabella2026[[#This Row],[POPOLAZIONE PER DIFFERENZA ]]/SUM(Tabella2026[[POPOLAZIONE PER DIFFERENZA ]])</f>
        <v>0</v>
      </c>
      <c r="Q1268" s="3">
        <f>+Tabella2026[[#This Row],[INCIDENZA POPOLAZIONE PER DIFFERENZA]]*(PLAFOND-SUM(Tabella2026[CONTRIBUTO SULLA BASE DELLA POPOLAZIONE]))</f>
        <v>0</v>
      </c>
      <c r="R1268" s="3">
        <f>+Tabella2026[[#This Row],[CONTRIBUTO SULLA BASE DELLA POPOLAZIONE]]+Tabella2026[[#This Row],[CONTRIBUTO SULLA BASE DEL REDDITO]]</f>
        <v>47708.455614349368</v>
      </c>
      <c r="S1268" s="3">
        <f>+Tabella2026[[#This Row],[CONTRIBUTO TOTALE]]/(PLAFOND/N_TESSERE)</f>
        <v>95.416911228698737</v>
      </c>
      <c r="T1268" s="3">
        <f>+MAX(CEILING(Tabella2026[[#This Row],[preDEF1]],1),1)</f>
        <v>96</v>
      </c>
      <c r="U1268" s="9">
        <f xml:space="preserve"> IF(ROW(Tabella2026[[#This Row],[preDEF2]]) - ROW(Tabella2026[[#Headers],[preDEF2]])&lt;=ABS(SUM(Tabella2026[preDEF2])-N_TESSERE),Tabella2026[[#This Row],[preDEF2]]-1,Tabella2026[[#This Row],[preDEF2]])</f>
        <v>95</v>
      </c>
      <c r="V1268" s="21">
        <f>+Tabella2026[[#This Row],[DEF - n. card]]*(PLAFOND/N_TESSERE)</f>
        <v>47500</v>
      </c>
      <c r="W1268" s="18"/>
    </row>
    <row r="1269" spans="2:23" x14ac:dyDescent="0.25">
      <c r="B1269" s="1" t="s">
        <v>2621</v>
      </c>
      <c r="C1269" s="2">
        <v>28044</v>
      </c>
      <c r="D1269" s="1" t="s">
        <v>2622</v>
      </c>
      <c r="E1269" s="1" t="s">
        <v>38</v>
      </c>
      <c r="F1269" s="1" t="s">
        <v>45</v>
      </c>
      <c r="G1269" s="1" t="s">
        <v>2448</v>
      </c>
      <c r="H1269" s="1" t="s">
        <v>15835</v>
      </c>
      <c r="I1269" s="5">
        <v>9551</v>
      </c>
      <c r="J1269" s="5">
        <v>197463998</v>
      </c>
      <c r="K1269" s="3">
        <f>+Tabella2026[[#This Row],[POP_2024]]/SUM(Tabella2026[POP_2024])</f>
        <v>1.6203662546877124E-4</v>
      </c>
      <c r="L1269" s="3">
        <f>+Tabella2026[[#This Row],[INCIDENZA POPOLAZIONE]]*(PLAFOND/2)</f>
        <v>47703.461010537154</v>
      </c>
      <c r="M1269" s="3">
        <f>+IFERROR(Tabella2026[[#This Row],[reddito_2024]]/Tabella2026[[#This Row],[POP_2024]],"")</f>
        <v>20674.693539943462</v>
      </c>
      <c r="N1269" s="3">
        <f>+IF(Tabella2026[[#This Row],[REDDITO COMPLESSIVO PROCAPITE]]&lt;media_aggr_reddito_pc,(media_aggr_reddito_pc-Tabella2026[[#This Row],[REDDITO COMPLESSIVO PROCAPITE]]),0)</f>
        <v>0</v>
      </c>
      <c r="O1269" s="3">
        <f>+Tabella2026[[#This Row],[DIFFERENZA REDDITO INFERIORE ALLA MEDIA DALLA MEDIA]]*Tabella2026[[#This Row],[POP_2024]]</f>
        <v>0</v>
      </c>
      <c r="P1269" s="3">
        <f>+Tabella2026[[#This Row],[POPOLAZIONE PER DIFFERENZA ]]/SUM(Tabella2026[[POPOLAZIONE PER DIFFERENZA ]])</f>
        <v>0</v>
      </c>
      <c r="Q1269" s="3">
        <f>+Tabella2026[[#This Row],[INCIDENZA POPOLAZIONE PER DIFFERENZA]]*(PLAFOND-SUM(Tabella2026[CONTRIBUTO SULLA BASE DELLA POPOLAZIONE]))</f>
        <v>0</v>
      </c>
      <c r="R1269" s="3">
        <f>+Tabella2026[[#This Row],[CONTRIBUTO SULLA BASE DELLA POPOLAZIONE]]+Tabella2026[[#This Row],[CONTRIBUTO SULLA BASE DEL REDDITO]]</f>
        <v>47703.461010537154</v>
      </c>
      <c r="S1269" s="3">
        <f>+Tabella2026[[#This Row],[CONTRIBUTO TOTALE]]/(PLAFOND/N_TESSERE)</f>
        <v>95.406922021074308</v>
      </c>
      <c r="T1269" s="3">
        <f>+MAX(CEILING(Tabella2026[[#This Row],[preDEF1]],1),1)</f>
        <v>96</v>
      </c>
      <c r="U1269" s="9">
        <f xml:space="preserve"> IF(ROW(Tabella2026[[#This Row],[preDEF2]]) - ROW(Tabella2026[[#Headers],[preDEF2]])&lt;=ABS(SUM(Tabella2026[preDEF2])-N_TESSERE),Tabella2026[[#This Row],[preDEF2]]-1,Tabella2026[[#This Row],[preDEF2]])</f>
        <v>95</v>
      </c>
      <c r="V1269" s="21">
        <f>+Tabella2026[[#This Row],[DEF - n. card]]*(PLAFOND/N_TESSERE)</f>
        <v>47500</v>
      </c>
      <c r="W1269" s="18"/>
    </row>
    <row r="1270" spans="2:23" x14ac:dyDescent="0.25">
      <c r="B1270" s="1" t="s">
        <v>2637</v>
      </c>
      <c r="C1270" s="2">
        <v>56039</v>
      </c>
      <c r="D1270" s="1" t="s">
        <v>2638</v>
      </c>
      <c r="E1270" s="1" t="s">
        <v>8</v>
      </c>
      <c r="F1270" s="1" t="s">
        <v>210</v>
      </c>
      <c r="G1270" s="1" t="s">
        <v>2448</v>
      </c>
      <c r="H1270" s="1" t="s">
        <v>15834</v>
      </c>
      <c r="I1270" s="5">
        <v>9535</v>
      </c>
      <c r="J1270" s="5">
        <v>134786110</v>
      </c>
      <c r="K1270" s="3">
        <f>+Tabella2026[[#This Row],[POP_2024]]/SUM(Tabella2026[POP_2024])</f>
        <v>1.6176517891788647E-4</v>
      </c>
      <c r="L1270" s="3">
        <f>+Tabella2026[[#This Row],[INCIDENZA POPOLAZIONE]]*(PLAFOND/2)</f>
        <v>47623.547349541586</v>
      </c>
      <c r="M1270" s="3">
        <f>+IFERROR(Tabella2026[[#This Row],[reddito_2024]]/Tabella2026[[#This Row],[POP_2024]],"")</f>
        <v>14135.931830099633</v>
      </c>
      <c r="N1270" s="3">
        <f>+IF(Tabella2026[[#This Row],[REDDITO COMPLESSIVO PROCAPITE]]&lt;media_aggr_reddito_pc,(media_aggr_reddito_pc-Tabella2026[[#This Row],[REDDITO COMPLESSIVO PROCAPITE]]),0)</f>
        <v>3689.1342325091082</v>
      </c>
      <c r="O1270" s="3">
        <f>+Tabella2026[[#This Row],[DIFFERENZA REDDITO INFERIORE ALLA MEDIA DALLA MEDIA]]*Tabella2026[[#This Row],[POP_2024]]</f>
        <v>35175894.906974345</v>
      </c>
      <c r="P1270" s="3">
        <f>+Tabella2026[[#This Row],[POPOLAZIONE PER DIFFERENZA ]]/SUM(Tabella2026[[POPOLAZIONE PER DIFFERENZA ]])</f>
        <v>3.1207424500676338E-4</v>
      </c>
      <c r="Q1270" s="3">
        <f>+Tabella2026[[#This Row],[INCIDENZA POPOLAZIONE PER DIFFERENZA]]*(PLAFOND-SUM(Tabella2026[CONTRIBUTO SULLA BASE DELLA POPOLAZIONE]))</f>
        <v>91874.423674307749</v>
      </c>
      <c r="R1270" s="3">
        <f>+Tabella2026[[#This Row],[CONTRIBUTO SULLA BASE DELLA POPOLAZIONE]]+Tabella2026[[#This Row],[CONTRIBUTO SULLA BASE DEL REDDITO]]</f>
        <v>139497.97102384933</v>
      </c>
      <c r="S1270" s="3">
        <f>+Tabella2026[[#This Row],[CONTRIBUTO TOTALE]]/(PLAFOND/N_TESSERE)</f>
        <v>278.99594204769863</v>
      </c>
      <c r="T1270" s="3">
        <f>+MAX(CEILING(Tabella2026[[#This Row],[preDEF1]],1),1)</f>
        <v>279</v>
      </c>
      <c r="U1270" s="9">
        <f xml:space="preserve"> IF(ROW(Tabella2026[[#This Row],[preDEF2]]) - ROW(Tabella2026[[#Headers],[preDEF2]])&lt;=ABS(SUM(Tabella2026[preDEF2])-N_TESSERE),Tabella2026[[#This Row],[preDEF2]]-1,Tabella2026[[#This Row],[preDEF2]])</f>
        <v>278</v>
      </c>
      <c r="V1270" s="21">
        <f>+Tabella2026[[#This Row],[DEF - n. card]]*(PLAFOND/N_TESSERE)</f>
        <v>139000</v>
      </c>
      <c r="W1270" s="18"/>
    </row>
    <row r="1271" spans="2:23" x14ac:dyDescent="0.25">
      <c r="B1271" s="1" t="s">
        <v>2597</v>
      </c>
      <c r="C1271" s="2">
        <v>54017</v>
      </c>
      <c r="D1271" s="1" t="s">
        <v>2598</v>
      </c>
      <c r="E1271" s="1" t="s">
        <v>67</v>
      </c>
      <c r="F1271" s="1" t="s">
        <v>66</v>
      </c>
      <c r="G1271" s="1" t="s">
        <v>2448</v>
      </c>
      <c r="H1271" s="1" t="s">
        <v>15834</v>
      </c>
      <c r="I1271" s="5">
        <v>9530</v>
      </c>
      <c r="J1271" s="5">
        <v>154147105</v>
      </c>
      <c r="K1271" s="3">
        <f>+Tabella2026[[#This Row],[POP_2024]]/SUM(Tabella2026[POP_2024])</f>
        <v>1.6168035187073498E-4</v>
      </c>
      <c r="L1271" s="3">
        <f>+Tabella2026[[#This Row],[INCIDENZA POPOLAZIONE]]*(PLAFOND/2)</f>
        <v>47598.574330480478</v>
      </c>
      <c r="M1271" s="3">
        <f>+IFERROR(Tabella2026[[#This Row],[reddito_2024]]/Tabella2026[[#This Row],[POP_2024]],"")</f>
        <v>16174.932318992654</v>
      </c>
      <c r="N1271" s="3">
        <f>+IF(Tabella2026[[#This Row],[REDDITO COMPLESSIVO PROCAPITE]]&lt;media_aggr_reddito_pc,(media_aggr_reddito_pc-Tabella2026[[#This Row],[REDDITO COMPLESSIVO PROCAPITE]]),0)</f>
        <v>1650.1337436160866</v>
      </c>
      <c r="O1271" s="3">
        <f>+Tabella2026[[#This Row],[DIFFERENZA REDDITO INFERIORE ALLA MEDIA DALLA MEDIA]]*Tabella2026[[#This Row],[POP_2024]]</f>
        <v>15725774.576661306</v>
      </c>
      <c r="P1271" s="3">
        <f>+Tabella2026[[#This Row],[POPOLAZIONE PER DIFFERENZA ]]/SUM(Tabella2026[[POPOLAZIONE PER DIFFERENZA ]])</f>
        <v>1.3951625796974668E-4</v>
      </c>
      <c r="Q1271" s="3">
        <f>+Tabella2026[[#This Row],[INCIDENZA POPOLAZIONE PER DIFFERENZA]]*(PLAFOND-SUM(Tabella2026[CONTRIBUTO SULLA BASE DELLA POPOLAZIONE]))</f>
        <v>41073.48170910011</v>
      </c>
      <c r="R1271" s="3">
        <f>+Tabella2026[[#This Row],[CONTRIBUTO SULLA BASE DELLA POPOLAZIONE]]+Tabella2026[[#This Row],[CONTRIBUTO SULLA BASE DEL REDDITO]]</f>
        <v>88672.056039580581</v>
      </c>
      <c r="S1271" s="3">
        <f>+Tabella2026[[#This Row],[CONTRIBUTO TOTALE]]/(PLAFOND/N_TESSERE)</f>
        <v>177.34411207916116</v>
      </c>
      <c r="T1271" s="3">
        <f>+MAX(CEILING(Tabella2026[[#This Row],[preDEF1]],1),1)</f>
        <v>178</v>
      </c>
      <c r="U1271" s="9">
        <f xml:space="preserve"> IF(ROW(Tabella2026[[#This Row],[preDEF2]]) - ROW(Tabella2026[[#Headers],[preDEF2]])&lt;=ABS(SUM(Tabella2026[preDEF2])-N_TESSERE),Tabella2026[[#This Row],[preDEF2]]-1,Tabella2026[[#This Row],[preDEF2]])</f>
        <v>177</v>
      </c>
      <c r="V1271" s="21">
        <f>+Tabella2026[[#This Row],[DEF - n. card]]*(PLAFOND/N_TESSERE)</f>
        <v>88500</v>
      </c>
      <c r="W1271" s="18"/>
    </row>
    <row r="1272" spans="2:23" x14ac:dyDescent="0.25">
      <c r="B1272" s="1" t="s">
        <v>2581</v>
      </c>
      <c r="C1272" s="2">
        <v>51013</v>
      </c>
      <c r="D1272" s="1" t="s">
        <v>2582</v>
      </c>
      <c r="E1272" s="1" t="s">
        <v>30</v>
      </c>
      <c r="F1272" s="1" t="s">
        <v>125</v>
      </c>
      <c r="G1272" s="1" t="s">
        <v>2448</v>
      </c>
      <c r="H1272" s="1" t="s">
        <v>15834</v>
      </c>
      <c r="I1272" s="5">
        <v>9513</v>
      </c>
      <c r="J1272" s="5">
        <v>187868245</v>
      </c>
      <c r="K1272" s="3">
        <f>+Tabella2026[[#This Row],[POP_2024]]/SUM(Tabella2026[POP_2024])</f>
        <v>1.6139193991041994E-4</v>
      </c>
      <c r="L1272" s="3">
        <f>+Tabella2026[[#This Row],[INCIDENZA POPOLAZIONE]]*(PLAFOND/2)</f>
        <v>47513.666065672696</v>
      </c>
      <c r="M1272" s="3">
        <f>+IFERROR(Tabella2026[[#This Row],[reddito_2024]]/Tabella2026[[#This Row],[POP_2024]],"")</f>
        <v>19748.580363712816</v>
      </c>
      <c r="N1272" s="3">
        <f>+IF(Tabella2026[[#This Row],[REDDITO COMPLESSIVO PROCAPITE]]&lt;media_aggr_reddito_pc,(media_aggr_reddito_pc-Tabella2026[[#This Row],[REDDITO COMPLESSIVO PROCAPITE]]),0)</f>
        <v>0</v>
      </c>
      <c r="O1272" s="3">
        <f>+Tabella2026[[#This Row],[DIFFERENZA REDDITO INFERIORE ALLA MEDIA DALLA MEDIA]]*Tabella2026[[#This Row],[POP_2024]]</f>
        <v>0</v>
      </c>
      <c r="P1272" s="3">
        <f>+Tabella2026[[#This Row],[POPOLAZIONE PER DIFFERENZA ]]/SUM(Tabella2026[[POPOLAZIONE PER DIFFERENZA ]])</f>
        <v>0</v>
      </c>
      <c r="Q1272" s="3">
        <f>+Tabella2026[[#This Row],[INCIDENZA POPOLAZIONE PER DIFFERENZA]]*(PLAFOND-SUM(Tabella2026[CONTRIBUTO SULLA BASE DELLA POPOLAZIONE]))</f>
        <v>0</v>
      </c>
      <c r="R1272" s="3">
        <f>+Tabella2026[[#This Row],[CONTRIBUTO SULLA BASE DELLA POPOLAZIONE]]+Tabella2026[[#This Row],[CONTRIBUTO SULLA BASE DEL REDDITO]]</f>
        <v>47513.666065672696</v>
      </c>
      <c r="S1272" s="3">
        <f>+Tabella2026[[#This Row],[CONTRIBUTO TOTALE]]/(PLAFOND/N_TESSERE)</f>
        <v>95.027332131345389</v>
      </c>
      <c r="T1272" s="3">
        <f>+MAX(CEILING(Tabella2026[[#This Row],[preDEF1]],1),1)</f>
        <v>96</v>
      </c>
      <c r="U1272" s="9">
        <f xml:space="preserve"> IF(ROW(Tabella2026[[#This Row],[preDEF2]]) - ROW(Tabella2026[[#Headers],[preDEF2]])&lt;=ABS(SUM(Tabella2026[preDEF2])-N_TESSERE),Tabella2026[[#This Row],[preDEF2]]-1,Tabella2026[[#This Row],[preDEF2]])</f>
        <v>95</v>
      </c>
      <c r="V1272" s="21">
        <f>+Tabella2026[[#This Row],[DEF - n. card]]*(PLAFOND/N_TESSERE)</f>
        <v>47500</v>
      </c>
      <c r="W1272" s="18"/>
    </row>
    <row r="1273" spans="2:23" x14ac:dyDescent="0.25">
      <c r="B1273" s="1" t="s">
        <v>2631</v>
      </c>
      <c r="C1273" s="2">
        <v>15131</v>
      </c>
      <c r="D1273" s="1" t="s">
        <v>2632</v>
      </c>
      <c r="E1273" s="1" t="s">
        <v>12</v>
      </c>
      <c r="F1273" s="1" t="s">
        <v>11</v>
      </c>
      <c r="G1273" s="1" t="s">
        <v>2448</v>
      </c>
      <c r="H1273" s="1" t="s">
        <v>15835</v>
      </c>
      <c r="I1273" s="5">
        <v>9510</v>
      </c>
      <c r="J1273" s="5">
        <v>185952681</v>
      </c>
      <c r="K1273" s="3">
        <f>+Tabella2026[[#This Row],[POP_2024]]/SUM(Tabella2026[POP_2024])</f>
        <v>1.6134104368212903E-4</v>
      </c>
      <c r="L1273" s="3">
        <f>+Tabella2026[[#This Row],[INCIDENZA POPOLAZIONE]]*(PLAFOND/2)</f>
        <v>47498.682254236024</v>
      </c>
      <c r="M1273" s="3">
        <f>+IFERROR(Tabella2026[[#This Row],[reddito_2024]]/Tabella2026[[#This Row],[POP_2024]],"")</f>
        <v>19553.383911671925</v>
      </c>
      <c r="N1273" s="3">
        <f>+IF(Tabella2026[[#This Row],[REDDITO COMPLESSIVO PROCAPITE]]&lt;media_aggr_reddito_pc,(media_aggr_reddito_pc-Tabella2026[[#This Row],[REDDITO COMPLESSIVO PROCAPITE]]),0)</f>
        <v>0</v>
      </c>
      <c r="O1273" s="3">
        <f>+Tabella2026[[#This Row],[DIFFERENZA REDDITO INFERIORE ALLA MEDIA DALLA MEDIA]]*Tabella2026[[#This Row],[POP_2024]]</f>
        <v>0</v>
      </c>
      <c r="P1273" s="3">
        <f>+Tabella2026[[#This Row],[POPOLAZIONE PER DIFFERENZA ]]/SUM(Tabella2026[[POPOLAZIONE PER DIFFERENZA ]])</f>
        <v>0</v>
      </c>
      <c r="Q1273" s="3">
        <f>+Tabella2026[[#This Row],[INCIDENZA POPOLAZIONE PER DIFFERENZA]]*(PLAFOND-SUM(Tabella2026[CONTRIBUTO SULLA BASE DELLA POPOLAZIONE]))</f>
        <v>0</v>
      </c>
      <c r="R1273" s="3">
        <f>+Tabella2026[[#This Row],[CONTRIBUTO SULLA BASE DELLA POPOLAZIONE]]+Tabella2026[[#This Row],[CONTRIBUTO SULLA BASE DEL REDDITO]]</f>
        <v>47498.682254236024</v>
      </c>
      <c r="S1273" s="3">
        <f>+Tabella2026[[#This Row],[CONTRIBUTO TOTALE]]/(PLAFOND/N_TESSERE)</f>
        <v>94.997364508472046</v>
      </c>
      <c r="T1273" s="3">
        <f>+MAX(CEILING(Tabella2026[[#This Row],[preDEF1]],1),1)</f>
        <v>95</v>
      </c>
      <c r="U1273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1273" s="21">
        <f>+Tabella2026[[#This Row],[DEF - n. card]]*(PLAFOND/N_TESSERE)</f>
        <v>47000</v>
      </c>
      <c r="W1273" s="18"/>
    </row>
    <row r="1274" spans="2:23" x14ac:dyDescent="0.25">
      <c r="B1274" s="1" t="s">
        <v>2561</v>
      </c>
      <c r="C1274" s="2">
        <v>39006</v>
      </c>
      <c r="D1274" s="1" t="s">
        <v>2562</v>
      </c>
      <c r="E1274" s="1" t="s">
        <v>27</v>
      </c>
      <c r="F1274" s="1" t="s">
        <v>69</v>
      </c>
      <c r="G1274" s="1" t="s">
        <v>2448</v>
      </c>
      <c r="H1274" s="1" t="s">
        <v>15835</v>
      </c>
      <c r="I1274" s="5">
        <v>9502</v>
      </c>
      <c r="J1274" s="5">
        <v>189499368</v>
      </c>
      <c r="K1274" s="3">
        <f>+Tabella2026[[#This Row],[POP_2024]]/SUM(Tabella2026[POP_2024])</f>
        <v>1.6120532040668666E-4</v>
      </c>
      <c r="L1274" s="3">
        <f>+Tabella2026[[#This Row],[INCIDENZA POPOLAZIONE]]*(PLAFOND/2)</f>
        <v>47458.725423738244</v>
      </c>
      <c r="M1274" s="3">
        <f>+IFERROR(Tabella2026[[#This Row],[reddito_2024]]/Tabella2026[[#This Row],[POP_2024]],"")</f>
        <v>19943.103346663862</v>
      </c>
      <c r="N1274" s="3">
        <f>+IF(Tabella2026[[#This Row],[REDDITO COMPLESSIVO PROCAPITE]]&lt;media_aggr_reddito_pc,(media_aggr_reddito_pc-Tabella2026[[#This Row],[REDDITO COMPLESSIVO PROCAPITE]]),0)</f>
        <v>0</v>
      </c>
      <c r="O1274" s="3">
        <f>+Tabella2026[[#This Row],[DIFFERENZA REDDITO INFERIORE ALLA MEDIA DALLA MEDIA]]*Tabella2026[[#This Row],[POP_2024]]</f>
        <v>0</v>
      </c>
      <c r="P1274" s="3">
        <f>+Tabella2026[[#This Row],[POPOLAZIONE PER DIFFERENZA ]]/SUM(Tabella2026[[POPOLAZIONE PER DIFFERENZA ]])</f>
        <v>0</v>
      </c>
      <c r="Q1274" s="3">
        <f>+Tabella2026[[#This Row],[INCIDENZA POPOLAZIONE PER DIFFERENZA]]*(PLAFOND-SUM(Tabella2026[CONTRIBUTO SULLA BASE DELLA POPOLAZIONE]))</f>
        <v>0</v>
      </c>
      <c r="R1274" s="3">
        <f>+Tabella2026[[#This Row],[CONTRIBUTO SULLA BASE DELLA POPOLAZIONE]]+Tabella2026[[#This Row],[CONTRIBUTO SULLA BASE DEL REDDITO]]</f>
        <v>47458.725423738244</v>
      </c>
      <c r="S1274" s="3">
        <f>+Tabella2026[[#This Row],[CONTRIBUTO TOTALE]]/(PLAFOND/N_TESSERE)</f>
        <v>94.917450847476488</v>
      </c>
      <c r="T1274" s="3">
        <f>+MAX(CEILING(Tabella2026[[#This Row],[preDEF1]],1),1)</f>
        <v>95</v>
      </c>
      <c r="U1274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1274" s="21">
        <f>+Tabella2026[[#This Row],[DEF - n. card]]*(PLAFOND/N_TESSERE)</f>
        <v>47000</v>
      </c>
      <c r="W1274" s="18"/>
    </row>
    <row r="1275" spans="2:23" x14ac:dyDescent="0.25">
      <c r="B1275" s="1" t="s">
        <v>2607</v>
      </c>
      <c r="C1275" s="2">
        <v>1098</v>
      </c>
      <c r="D1275" s="1" t="s">
        <v>2608</v>
      </c>
      <c r="E1275" s="1" t="s">
        <v>18</v>
      </c>
      <c r="F1275" s="1" t="s">
        <v>17</v>
      </c>
      <c r="G1275" s="1" t="s">
        <v>2448</v>
      </c>
      <c r="H1275" s="1" t="s">
        <v>15835</v>
      </c>
      <c r="I1275" s="5">
        <v>9495</v>
      </c>
      <c r="J1275" s="5">
        <v>174743951</v>
      </c>
      <c r="K1275" s="3">
        <f>+Tabella2026[[#This Row],[POP_2024]]/SUM(Tabella2026[POP_2024])</f>
        <v>1.6108656254067456E-4</v>
      </c>
      <c r="L1275" s="3">
        <f>+Tabella2026[[#This Row],[INCIDENZA POPOLAZIONE]]*(PLAFOND/2)</f>
        <v>47423.763197052685</v>
      </c>
      <c r="M1275" s="3">
        <f>+IFERROR(Tabella2026[[#This Row],[reddito_2024]]/Tabella2026[[#This Row],[POP_2024]],"")</f>
        <v>18403.786308583465</v>
      </c>
      <c r="N1275" s="3">
        <f>+IF(Tabella2026[[#This Row],[REDDITO COMPLESSIVO PROCAPITE]]&lt;media_aggr_reddito_pc,(media_aggr_reddito_pc-Tabella2026[[#This Row],[REDDITO COMPLESSIVO PROCAPITE]]),0)</f>
        <v>0</v>
      </c>
      <c r="O1275" s="3">
        <f>+Tabella2026[[#This Row],[DIFFERENZA REDDITO INFERIORE ALLA MEDIA DALLA MEDIA]]*Tabella2026[[#This Row],[POP_2024]]</f>
        <v>0</v>
      </c>
      <c r="P1275" s="3">
        <f>+Tabella2026[[#This Row],[POPOLAZIONE PER DIFFERENZA ]]/SUM(Tabella2026[[POPOLAZIONE PER DIFFERENZA ]])</f>
        <v>0</v>
      </c>
      <c r="Q1275" s="3">
        <f>+Tabella2026[[#This Row],[INCIDENZA POPOLAZIONE PER DIFFERENZA]]*(PLAFOND-SUM(Tabella2026[CONTRIBUTO SULLA BASE DELLA POPOLAZIONE]))</f>
        <v>0</v>
      </c>
      <c r="R1275" s="3">
        <f>+Tabella2026[[#This Row],[CONTRIBUTO SULLA BASE DELLA POPOLAZIONE]]+Tabella2026[[#This Row],[CONTRIBUTO SULLA BASE DEL REDDITO]]</f>
        <v>47423.763197052685</v>
      </c>
      <c r="S1275" s="3">
        <f>+Tabella2026[[#This Row],[CONTRIBUTO TOTALE]]/(PLAFOND/N_TESSERE)</f>
        <v>94.847526394105373</v>
      </c>
      <c r="T1275" s="3">
        <f>+MAX(CEILING(Tabella2026[[#This Row],[preDEF1]],1),1)</f>
        <v>95</v>
      </c>
      <c r="U1275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1275" s="21">
        <f>+Tabella2026[[#This Row],[DEF - n. card]]*(PLAFOND/N_TESSERE)</f>
        <v>47000</v>
      </c>
      <c r="W1275" s="18"/>
    </row>
    <row r="1276" spans="2:23" x14ac:dyDescent="0.25">
      <c r="B1276" s="1" t="s">
        <v>2603</v>
      </c>
      <c r="C1276" s="2">
        <v>118014</v>
      </c>
      <c r="D1276" s="1" t="s">
        <v>2604</v>
      </c>
      <c r="E1276" s="1" t="s">
        <v>76</v>
      </c>
      <c r="F1276" s="1" t="s">
        <v>75</v>
      </c>
      <c r="G1276" s="1" t="s">
        <v>2448</v>
      </c>
      <c r="H1276" s="1" t="s">
        <v>15836</v>
      </c>
      <c r="I1276" s="5">
        <v>9491</v>
      </c>
      <c r="J1276" s="5">
        <v>157081859</v>
      </c>
      <c r="K1276" s="3">
        <f>+Tabella2026[[#This Row],[POP_2024]]/SUM(Tabella2026[POP_2024])</f>
        <v>1.6101870090295338E-4</v>
      </c>
      <c r="L1276" s="3">
        <f>+Tabella2026[[#This Row],[INCIDENZA POPOLAZIONE]]*(PLAFOND/2)</f>
        <v>47403.784781803799</v>
      </c>
      <c r="M1276" s="3">
        <f>+IFERROR(Tabella2026[[#This Row],[reddito_2024]]/Tabella2026[[#This Row],[POP_2024]],"")</f>
        <v>16550.61205352439</v>
      </c>
      <c r="N1276" s="3">
        <f>+IF(Tabella2026[[#This Row],[REDDITO COMPLESSIVO PROCAPITE]]&lt;media_aggr_reddito_pc,(media_aggr_reddito_pc-Tabella2026[[#This Row],[REDDITO COMPLESSIVO PROCAPITE]]),0)</f>
        <v>1274.4540090843511</v>
      </c>
      <c r="O1276" s="3">
        <f>+Tabella2026[[#This Row],[DIFFERENZA REDDITO INFERIORE ALLA MEDIA DALLA MEDIA]]*Tabella2026[[#This Row],[POP_2024]]</f>
        <v>12095843.000219576</v>
      </c>
      <c r="P1276" s="3">
        <f>+Tabella2026[[#This Row],[POPOLAZIONE PER DIFFERENZA ]]/SUM(Tabella2026[[POPOLAZIONE PER DIFFERENZA ]])</f>
        <v>1.073121545875848E-4</v>
      </c>
      <c r="Q1276" s="3">
        <f>+Tabella2026[[#This Row],[INCIDENZA POPOLAZIONE PER DIFFERENZA]]*(PLAFOND-SUM(Tabella2026[CONTRIBUTO SULLA BASE DELLA POPOLAZIONE]))</f>
        <v>31592.617826469155</v>
      </c>
      <c r="R1276" s="3">
        <f>+Tabella2026[[#This Row],[CONTRIBUTO SULLA BASE DELLA POPOLAZIONE]]+Tabella2026[[#This Row],[CONTRIBUTO SULLA BASE DEL REDDITO]]</f>
        <v>78996.402608272954</v>
      </c>
      <c r="S1276" s="3">
        <f>+Tabella2026[[#This Row],[CONTRIBUTO TOTALE]]/(PLAFOND/N_TESSERE)</f>
        <v>157.99280521654592</v>
      </c>
      <c r="T1276" s="3">
        <f>+MAX(CEILING(Tabella2026[[#This Row],[preDEF1]],1),1)</f>
        <v>158</v>
      </c>
      <c r="U1276" s="9">
        <f xml:space="preserve"> IF(ROW(Tabella2026[[#This Row],[preDEF2]]) - ROW(Tabella2026[[#Headers],[preDEF2]])&lt;=ABS(SUM(Tabella2026[preDEF2])-N_TESSERE),Tabella2026[[#This Row],[preDEF2]]-1,Tabella2026[[#This Row],[preDEF2]])</f>
        <v>157</v>
      </c>
      <c r="V1276" s="21">
        <f>+Tabella2026[[#This Row],[DEF - n. card]]*(PLAFOND/N_TESSERE)</f>
        <v>78500</v>
      </c>
      <c r="W1276" s="18"/>
    </row>
    <row r="1277" spans="2:23" x14ac:dyDescent="0.25">
      <c r="B1277" s="1" t="s">
        <v>2541</v>
      </c>
      <c r="C1277" s="2">
        <v>73011</v>
      </c>
      <c r="D1277" s="1" t="s">
        <v>2542</v>
      </c>
      <c r="E1277" s="1" t="s">
        <v>33</v>
      </c>
      <c r="F1277" s="1" t="s">
        <v>56</v>
      </c>
      <c r="G1277" s="1" t="s">
        <v>2448</v>
      </c>
      <c r="H1277" s="1" t="s">
        <v>15836</v>
      </c>
      <c r="I1277" s="5">
        <v>9485</v>
      </c>
      <c r="J1277" s="5">
        <v>113222305</v>
      </c>
      <c r="K1277" s="3">
        <f>+Tabella2026[[#This Row],[POP_2024]]/SUM(Tabella2026[POP_2024])</f>
        <v>1.6091690844637158E-4</v>
      </c>
      <c r="L1277" s="3">
        <f>+Tabella2026[[#This Row],[INCIDENZA POPOLAZIONE]]*(PLAFOND/2)</f>
        <v>47373.817158930462</v>
      </c>
      <c r="M1277" s="3">
        <f>+IFERROR(Tabella2026[[#This Row],[reddito_2024]]/Tabella2026[[#This Row],[POP_2024]],"")</f>
        <v>11936.985239852398</v>
      </c>
      <c r="N1277" s="3">
        <f>+IF(Tabella2026[[#This Row],[REDDITO COMPLESSIVO PROCAPITE]]&lt;media_aggr_reddito_pc,(media_aggr_reddito_pc-Tabella2026[[#This Row],[REDDITO COMPLESSIVO PROCAPITE]]),0)</f>
        <v>5888.080822756343</v>
      </c>
      <c r="O1277" s="3">
        <f>+Tabella2026[[#This Row],[DIFFERENZA REDDITO INFERIORE ALLA MEDIA DALLA MEDIA]]*Tabella2026[[#This Row],[POP_2024]]</f>
        <v>55848446.603843912</v>
      </c>
      <c r="P1277" s="3">
        <f>+Tabella2026[[#This Row],[POPOLAZIONE PER DIFFERENZA ]]/SUM(Tabella2026[[POPOLAZIONE PER DIFFERENZA ]])</f>
        <v>4.9547742437789396E-4</v>
      </c>
      <c r="Q1277" s="3">
        <f>+Tabella2026[[#This Row],[INCIDENZA POPOLAZIONE PER DIFFERENZA]]*(PLAFOND-SUM(Tabella2026[CONTRIBUTO SULLA BASE DELLA POPOLAZIONE]))</f>
        <v>145868.18212878428</v>
      </c>
      <c r="R1277" s="3">
        <f>+Tabella2026[[#This Row],[CONTRIBUTO SULLA BASE DELLA POPOLAZIONE]]+Tabella2026[[#This Row],[CONTRIBUTO SULLA BASE DEL REDDITO]]</f>
        <v>193241.99928771475</v>
      </c>
      <c r="S1277" s="3">
        <f>+Tabella2026[[#This Row],[CONTRIBUTO TOTALE]]/(PLAFOND/N_TESSERE)</f>
        <v>386.4839985754295</v>
      </c>
      <c r="T1277" s="3">
        <f>+MAX(CEILING(Tabella2026[[#This Row],[preDEF1]],1),1)</f>
        <v>387</v>
      </c>
      <c r="U1277" s="9">
        <f xml:space="preserve"> IF(ROW(Tabella2026[[#This Row],[preDEF2]]) - ROW(Tabella2026[[#Headers],[preDEF2]])&lt;=ABS(SUM(Tabella2026[preDEF2])-N_TESSERE),Tabella2026[[#This Row],[preDEF2]]-1,Tabella2026[[#This Row],[preDEF2]])</f>
        <v>386</v>
      </c>
      <c r="V1277" s="21">
        <f>+Tabella2026[[#This Row],[DEF - n. card]]*(PLAFOND/N_TESSERE)</f>
        <v>193000</v>
      </c>
      <c r="W1277" s="18"/>
    </row>
    <row r="1278" spans="2:23" x14ac:dyDescent="0.25">
      <c r="B1278" s="1" t="s">
        <v>2571</v>
      </c>
      <c r="C1278" s="2">
        <v>46003</v>
      </c>
      <c r="D1278" s="1" t="s">
        <v>2572</v>
      </c>
      <c r="E1278" s="1" t="s">
        <v>30</v>
      </c>
      <c r="F1278" s="1" t="s">
        <v>142</v>
      </c>
      <c r="G1278" s="1" t="s">
        <v>2448</v>
      </c>
      <c r="H1278" s="1" t="s">
        <v>15834</v>
      </c>
      <c r="I1278" s="5">
        <v>9461</v>
      </c>
      <c r="J1278" s="5">
        <v>176236162</v>
      </c>
      <c r="K1278" s="3">
        <f>+Tabella2026[[#This Row],[POP_2024]]/SUM(Tabella2026[POP_2024])</f>
        <v>1.6050973862004444E-4</v>
      </c>
      <c r="L1278" s="3">
        <f>+Tabella2026[[#This Row],[INCIDENZA POPOLAZIONE]]*(PLAFOND/2)</f>
        <v>47253.946667437122</v>
      </c>
      <c r="M1278" s="3">
        <f>+IFERROR(Tabella2026[[#This Row],[reddito_2024]]/Tabella2026[[#This Row],[POP_2024]],"")</f>
        <v>18627.646337596449</v>
      </c>
      <c r="N1278" s="3">
        <f>+IF(Tabella2026[[#This Row],[REDDITO COMPLESSIVO PROCAPITE]]&lt;media_aggr_reddito_pc,(media_aggr_reddito_pc-Tabella2026[[#This Row],[REDDITO COMPLESSIVO PROCAPITE]]),0)</f>
        <v>0</v>
      </c>
      <c r="O1278" s="3">
        <f>+Tabella2026[[#This Row],[DIFFERENZA REDDITO INFERIORE ALLA MEDIA DALLA MEDIA]]*Tabella2026[[#This Row],[POP_2024]]</f>
        <v>0</v>
      </c>
      <c r="P1278" s="3">
        <f>+Tabella2026[[#This Row],[POPOLAZIONE PER DIFFERENZA ]]/SUM(Tabella2026[[POPOLAZIONE PER DIFFERENZA ]])</f>
        <v>0</v>
      </c>
      <c r="Q1278" s="3">
        <f>+Tabella2026[[#This Row],[INCIDENZA POPOLAZIONE PER DIFFERENZA]]*(PLAFOND-SUM(Tabella2026[CONTRIBUTO SULLA BASE DELLA POPOLAZIONE]))</f>
        <v>0</v>
      </c>
      <c r="R1278" s="3">
        <f>+Tabella2026[[#This Row],[CONTRIBUTO SULLA BASE DELLA POPOLAZIONE]]+Tabella2026[[#This Row],[CONTRIBUTO SULLA BASE DEL REDDITO]]</f>
        <v>47253.946667437122</v>
      </c>
      <c r="S1278" s="3">
        <f>+Tabella2026[[#This Row],[CONTRIBUTO TOTALE]]/(PLAFOND/N_TESSERE)</f>
        <v>94.50789333487424</v>
      </c>
      <c r="T1278" s="3">
        <f>+MAX(CEILING(Tabella2026[[#This Row],[preDEF1]],1),1)</f>
        <v>95</v>
      </c>
      <c r="U1278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1278" s="21">
        <f>+Tabella2026[[#This Row],[DEF - n. card]]*(PLAFOND/N_TESSERE)</f>
        <v>47000</v>
      </c>
      <c r="W1278" s="18"/>
    </row>
    <row r="1279" spans="2:23" x14ac:dyDescent="0.25">
      <c r="B1279" s="1" t="s">
        <v>2663</v>
      </c>
      <c r="C1279" s="2">
        <v>15103</v>
      </c>
      <c r="D1279" s="1" t="s">
        <v>2664</v>
      </c>
      <c r="E1279" s="1" t="s">
        <v>12</v>
      </c>
      <c r="F1279" s="1" t="s">
        <v>11</v>
      </c>
      <c r="G1279" s="1" t="s">
        <v>2448</v>
      </c>
      <c r="H1279" s="1" t="s">
        <v>15835</v>
      </c>
      <c r="I1279" s="5">
        <v>9458</v>
      </c>
      <c r="J1279" s="5">
        <v>196188333</v>
      </c>
      <c r="K1279" s="3">
        <f>+Tabella2026[[#This Row],[POP_2024]]/SUM(Tabella2026[POP_2024])</f>
        <v>1.6045884239175356E-4</v>
      </c>
      <c r="L1279" s="3">
        <f>+Tabella2026[[#This Row],[INCIDENZA POPOLAZIONE]]*(PLAFOND/2)</f>
        <v>47238.962856000457</v>
      </c>
      <c r="M1279" s="3">
        <f>+IFERROR(Tabella2026[[#This Row],[reddito_2024]]/Tabella2026[[#This Row],[POP_2024]],"")</f>
        <v>20743.109854091774</v>
      </c>
      <c r="N1279" s="3">
        <f>+IF(Tabella2026[[#This Row],[REDDITO COMPLESSIVO PROCAPITE]]&lt;media_aggr_reddito_pc,(media_aggr_reddito_pc-Tabella2026[[#This Row],[REDDITO COMPLESSIVO PROCAPITE]]),0)</f>
        <v>0</v>
      </c>
      <c r="O1279" s="3">
        <f>+Tabella2026[[#This Row],[DIFFERENZA REDDITO INFERIORE ALLA MEDIA DALLA MEDIA]]*Tabella2026[[#This Row],[POP_2024]]</f>
        <v>0</v>
      </c>
      <c r="P1279" s="3">
        <f>+Tabella2026[[#This Row],[POPOLAZIONE PER DIFFERENZA ]]/SUM(Tabella2026[[POPOLAZIONE PER DIFFERENZA ]])</f>
        <v>0</v>
      </c>
      <c r="Q1279" s="3">
        <f>+Tabella2026[[#This Row],[INCIDENZA POPOLAZIONE PER DIFFERENZA]]*(PLAFOND-SUM(Tabella2026[CONTRIBUTO SULLA BASE DELLA POPOLAZIONE]))</f>
        <v>0</v>
      </c>
      <c r="R1279" s="3">
        <f>+Tabella2026[[#This Row],[CONTRIBUTO SULLA BASE DELLA POPOLAZIONE]]+Tabella2026[[#This Row],[CONTRIBUTO SULLA BASE DEL REDDITO]]</f>
        <v>47238.962856000457</v>
      </c>
      <c r="S1279" s="3">
        <f>+Tabella2026[[#This Row],[CONTRIBUTO TOTALE]]/(PLAFOND/N_TESSERE)</f>
        <v>94.477925712000911</v>
      </c>
      <c r="T1279" s="3">
        <f>+MAX(CEILING(Tabella2026[[#This Row],[preDEF1]],1),1)</f>
        <v>95</v>
      </c>
      <c r="U1279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1279" s="21">
        <f>+Tabella2026[[#This Row],[DEF - n. card]]*(PLAFOND/N_TESSERE)</f>
        <v>47000</v>
      </c>
      <c r="W1279" s="18"/>
    </row>
    <row r="1280" spans="2:23" x14ac:dyDescent="0.25">
      <c r="B1280" s="1" t="s">
        <v>2557</v>
      </c>
      <c r="C1280" s="2">
        <v>61020</v>
      </c>
      <c r="D1280" s="1" t="s">
        <v>2558</v>
      </c>
      <c r="E1280" s="1" t="s">
        <v>15</v>
      </c>
      <c r="F1280" s="1" t="s">
        <v>184</v>
      </c>
      <c r="G1280" s="1" t="s">
        <v>2448</v>
      </c>
      <c r="H1280" s="1" t="s">
        <v>15836</v>
      </c>
      <c r="I1280" s="5">
        <v>9455</v>
      </c>
      <c r="J1280" s="5">
        <v>83590883</v>
      </c>
      <c r="K1280" s="3">
        <f>+Tabella2026[[#This Row],[POP_2024]]/SUM(Tabella2026[POP_2024])</f>
        <v>1.6040794616346268E-4</v>
      </c>
      <c r="L1280" s="3">
        <f>+Tabella2026[[#This Row],[INCIDENZA POPOLAZIONE]]*(PLAFOND/2)</f>
        <v>47223.979044563792</v>
      </c>
      <c r="M1280" s="3">
        <f>+IFERROR(Tabella2026[[#This Row],[reddito_2024]]/Tabella2026[[#This Row],[POP_2024]],"")</f>
        <v>8840.9183500793224</v>
      </c>
      <c r="N1280" s="3">
        <f>+IF(Tabella2026[[#This Row],[REDDITO COMPLESSIVO PROCAPITE]]&lt;media_aggr_reddito_pc,(media_aggr_reddito_pc-Tabella2026[[#This Row],[REDDITO COMPLESSIVO PROCAPITE]]),0)</f>
        <v>8984.1477125294186</v>
      </c>
      <c r="O1280" s="3">
        <f>+Tabella2026[[#This Row],[DIFFERENZA REDDITO INFERIORE ALLA MEDIA DALLA MEDIA]]*Tabella2026[[#This Row],[POP_2024]]</f>
        <v>84945116.621965647</v>
      </c>
      <c r="P1280" s="3">
        <f>+Tabella2026[[#This Row],[POPOLAZIONE PER DIFFERENZA ]]/SUM(Tabella2026[[POPOLAZIONE PER DIFFERENZA ]])</f>
        <v>7.5361787402757464E-4</v>
      </c>
      <c r="Q1280" s="3">
        <f>+Tabella2026[[#This Row],[INCIDENZA POPOLAZIONE PER DIFFERENZA]]*(PLAFOND-SUM(Tabella2026[CONTRIBUTO SULLA BASE DELLA POPOLAZIONE]))</f>
        <v>221864.53690031337</v>
      </c>
      <c r="R1280" s="3">
        <f>+Tabella2026[[#This Row],[CONTRIBUTO SULLA BASE DELLA POPOLAZIONE]]+Tabella2026[[#This Row],[CONTRIBUTO SULLA BASE DEL REDDITO]]</f>
        <v>269088.51594487717</v>
      </c>
      <c r="S1280" s="3">
        <f>+Tabella2026[[#This Row],[CONTRIBUTO TOTALE]]/(PLAFOND/N_TESSERE)</f>
        <v>538.1770318897544</v>
      </c>
      <c r="T1280" s="3">
        <f>+MAX(CEILING(Tabella2026[[#This Row],[preDEF1]],1),1)</f>
        <v>539</v>
      </c>
      <c r="U1280" s="9">
        <f xml:space="preserve"> IF(ROW(Tabella2026[[#This Row],[preDEF2]]) - ROW(Tabella2026[[#Headers],[preDEF2]])&lt;=ABS(SUM(Tabella2026[preDEF2])-N_TESSERE),Tabella2026[[#This Row],[preDEF2]]-1,Tabella2026[[#This Row],[preDEF2]])</f>
        <v>538</v>
      </c>
      <c r="V1280" s="21">
        <f>+Tabella2026[[#This Row],[DEF - n. card]]*(PLAFOND/N_TESSERE)</f>
        <v>269000</v>
      </c>
      <c r="W1280" s="18"/>
    </row>
    <row r="1281" spans="2:23" x14ac:dyDescent="0.25">
      <c r="B1281" s="1" t="s">
        <v>2545</v>
      </c>
      <c r="C1281" s="2">
        <v>78017</v>
      </c>
      <c r="D1281" s="1" t="s">
        <v>2546</v>
      </c>
      <c r="E1281" s="1" t="s">
        <v>61</v>
      </c>
      <c r="F1281" s="1" t="s">
        <v>178</v>
      </c>
      <c r="G1281" s="1" t="s">
        <v>2448</v>
      </c>
      <c r="H1281" s="1" t="s">
        <v>15836</v>
      </c>
      <c r="I1281" s="5">
        <v>9447</v>
      </c>
      <c r="J1281" s="5">
        <v>93036229</v>
      </c>
      <c r="K1281" s="3">
        <f>+Tabella2026[[#This Row],[POP_2024]]/SUM(Tabella2026[POP_2024])</f>
        <v>1.6027222288802028E-4</v>
      </c>
      <c r="L1281" s="3">
        <f>+Tabella2026[[#This Row],[INCIDENZA POPOLAZIONE]]*(PLAFOND/2)</f>
        <v>47184.022214066004</v>
      </c>
      <c r="M1281" s="3">
        <f>+IFERROR(Tabella2026[[#This Row],[reddito_2024]]/Tabella2026[[#This Row],[POP_2024]],"")</f>
        <v>9848.2300201122052</v>
      </c>
      <c r="N1281" s="3">
        <f>+IF(Tabella2026[[#This Row],[REDDITO COMPLESSIVO PROCAPITE]]&lt;media_aggr_reddito_pc,(media_aggr_reddito_pc-Tabella2026[[#This Row],[REDDITO COMPLESSIVO PROCAPITE]]),0)</f>
        <v>7976.8360424965358</v>
      </c>
      <c r="O1281" s="3">
        <f>+Tabella2026[[#This Row],[DIFFERENZA REDDITO INFERIORE ALLA MEDIA DALLA MEDIA]]*Tabella2026[[#This Row],[POP_2024]]</f>
        <v>75357170.093464777</v>
      </c>
      <c r="P1281" s="3">
        <f>+Tabella2026[[#This Row],[POPOLAZIONE PER DIFFERENZA ]]/SUM(Tabella2026[[POPOLAZIONE PER DIFFERENZA ]])</f>
        <v>6.6855532815745177E-4</v>
      </c>
      <c r="Q1281" s="3">
        <f>+Tabella2026[[#This Row],[INCIDENZA POPOLAZIONE PER DIFFERENZA]]*(PLAFOND-SUM(Tabella2026[CONTRIBUTO SULLA BASE DELLA POPOLAZIONE]))</f>
        <v>196822.18719305849</v>
      </c>
      <c r="R1281" s="3">
        <f>+Tabella2026[[#This Row],[CONTRIBUTO SULLA BASE DELLA POPOLAZIONE]]+Tabella2026[[#This Row],[CONTRIBUTO SULLA BASE DEL REDDITO]]</f>
        <v>244006.20940712449</v>
      </c>
      <c r="S1281" s="3">
        <f>+Tabella2026[[#This Row],[CONTRIBUTO TOTALE]]/(PLAFOND/N_TESSERE)</f>
        <v>488.01241881424897</v>
      </c>
      <c r="T1281" s="3">
        <f>+MAX(CEILING(Tabella2026[[#This Row],[preDEF1]],1),1)</f>
        <v>489</v>
      </c>
      <c r="U1281" s="9">
        <f xml:space="preserve"> IF(ROW(Tabella2026[[#This Row],[preDEF2]]) - ROW(Tabella2026[[#Headers],[preDEF2]])&lt;=ABS(SUM(Tabella2026[preDEF2])-N_TESSERE),Tabella2026[[#This Row],[preDEF2]]-1,Tabella2026[[#This Row],[preDEF2]])</f>
        <v>488</v>
      </c>
      <c r="V1281" s="21">
        <f>+Tabella2026[[#This Row],[DEF - n. card]]*(PLAFOND/N_TESSERE)</f>
        <v>244000</v>
      </c>
      <c r="W1281" s="18"/>
    </row>
    <row r="1282" spans="2:23" x14ac:dyDescent="0.25">
      <c r="B1282" s="1" t="s">
        <v>2589</v>
      </c>
      <c r="C1282" s="2">
        <v>99017</v>
      </c>
      <c r="D1282" s="1" t="s">
        <v>2590</v>
      </c>
      <c r="E1282" s="1" t="s">
        <v>27</v>
      </c>
      <c r="F1282" s="1" t="s">
        <v>73</v>
      </c>
      <c r="G1282" s="1" t="s">
        <v>2448</v>
      </c>
      <c r="H1282" s="1" t="s">
        <v>15835</v>
      </c>
      <c r="I1282" s="5">
        <v>9441</v>
      </c>
      <c r="J1282" s="5">
        <v>158941490</v>
      </c>
      <c r="K1282" s="3">
        <f>+Tabella2026[[#This Row],[POP_2024]]/SUM(Tabella2026[POP_2024])</f>
        <v>1.6017043043143852E-4</v>
      </c>
      <c r="L1282" s="3">
        <f>+Tabella2026[[#This Row],[INCIDENZA POPOLAZIONE]]*(PLAFOND/2)</f>
        <v>47154.054591192675</v>
      </c>
      <c r="M1282" s="3">
        <f>+IFERROR(Tabella2026[[#This Row],[reddito_2024]]/Tabella2026[[#This Row],[POP_2024]],"")</f>
        <v>16835.238851816546</v>
      </c>
      <c r="N1282" s="3">
        <f>+IF(Tabella2026[[#This Row],[REDDITO COMPLESSIVO PROCAPITE]]&lt;media_aggr_reddito_pc,(media_aggr_reddito_pc-Tabella2026[[#This Row],[REDDITO COMPLESSIVO PROCAPITE]]),0)</f>
        <v>989.82721079219482</v>
      </c>
      <c r="O1282" s="3">
        <f>+Tabella2026[[#This Row],[DIFFERENZA REDDITO INFERIORE ALLA MEDIA DALLA MEDIA]]*Tabella2026[[#This Row],[POP_2024]]</f>
        <v>9344958.6970891114</v>
      </c>
      <c r="P1282" s="3">
        <f>+Tabella2026[[#This Row],[POPOLAZIONE PER DIFFERENZA ]]/SUM(Tabella2026[[POPOLAZIONE PER DIFFERENZA ]])</f>
        <v>8.2906801311691746E-5</v>
      </c>
      <c r="Q1282" s="3">
        <f>+Tabella2026[[#This Row],[INCIDENZA POPOLAZIONE PER DIFFERENZA]]*(PLAFOND-SUM(Tabella2026[CONTRIBUTO SULLA BASE DELLA POPOLAZIONE]))</f>
        <v>24407.700126061165</v>
      </c>
      <c r="R1282" s="3">
        <f>+Tabella2026[[#This Row],[CONTRIBUTO SULLA BASE DELLA POPOLAZIONE]]+Tabella2026[[#This Row],[CONTRIBUTO SULLA BASE DEL REDDITO]]</f>
        <v>71561.754717253847</v>
      </c>
      <c r="S1282" s="3">
        <f>+Tabella2026[[#This Row],[CONTRIBUTO TOTALE]]/(PLAFOND/N_TESSERE)</f>
        <v>143.1235094345077</v>
      </c>
      <c r="T1282" s="3">
        <f>+MAX(CEILING(Tabella2026[[#This Row],[preDEF1]],1),1)</f>
        <v>144</v>
      </c>
      <c r="U1282" s="9">
        <f xml:space="preserve"> IF(ROW(Tabella2026[[#This Row],[preDEF2]]) - ROW(Tabella2026[[#Headers],[preDEF2]])&lt;=ABS(SUM(Tabella2026[preDEF2])-N_TESSERE),Tabella2026[[#This Row],[preDEF2]]-1,Tabella2026[[#This Row],[preDEF2]])</f>
        <v>143</v>
      </c>
      <c r="V1282" s="21">
        <f>+Tabella2026[[#This Row],[DEF - n. card]]*(PLAFOND/N_TESSERE)</f>
        <v>71500</v>
      </c>
      <c r="W1282" s="18"/>
    </row>
    <row r="1283" spans="2:23" x14ac:dyDescent="0.25">
      <c r="B1283" s="1" t="s">
        <v>2615</v>
      </c>
      <c r="C1283" s="2">
        <v>26066</v>
      </c>
      <c r="D1283" s="1" t="s">
        <v>2616</v>
      </c>
      <c r="E1283" s="1" t="s">
        <v>38</v>
      </c>
      <c r="F1283" s="1" t="s">
        <v>150</v>
      </c>
      <c r="G1283" s="1" t="s">
        <v>2448</v>
      </c>
      <c r="H1283" s="1" t="s">
        <v>15835</v>
      </c>
      <c r="I1283" s="5">
        <v>9435</v>
      </c>
      <c r="J1283" s="5">
        <v>180740525</v>
      </c>
      <c r="K1283" s="3">
        <f>+Tabella2026[[#This Row],[POP_2024]]/SUM(Tabella2026[POP_2024])</f>
        <v>1.6006863797485673E-4</v>
      </c>
      <c r="L1283" s="3">
        <f>+Tabella2026[[#This Row],[INCIDENZA POPOLAZIONE]]*(PLAFOND/2)</f>
        <v>47124.086968319338</v>
      </c>
      <c r="M1283" s="3">
        <f>+IFERROR(Tabella2026[[#This Row],[reddito_2024]]/Tabella2026[[#This Row],[POP_2024]],"")</f>
        <v>19156.388447270801</v>
      </c>
      <c r="N1283" s="3">
        <f>+IF(Tabella2026[[#This Row],[REDDITO COMPLESSIVO PROCAPITE]]&lt;media_aggr_reddito_pc,(media_aggr_reddito_pc-Tabella2026[[#This Row],[REDDITO COMPLESSIVO PROCAPITE]]),0)</f>
        <v>0</v>
      </c>
      <c r="O1283" s="3">
        <f>+Tabella2026[[#This Row],[DIFFERENZA REDDITO INFERIORE ALLA MEDIA DALLA MEDIA]]*Tabella2026[[#This Row],[POP_2024]]</f>
        <v>0</v>
      </c>
      <c r="P1283" s="3">
        <f>+Tabella2026[[#This Row],[POPOLAZIONE PER DIFFERENZA ]]/SUM(Tabella2026[[POPOLAZIONE PER DIFFERENZA ]])</f>
        <v>0</v>
      </c>
      <c r="Q1283" s="3">
        <f>+Tabella2026[[#This Row],[INCIDENZA POPOLAZIONE PER DIFFERENZA]]*(PLAFOND-SUM(Tabella2026[CONTRIBUTO SULLA BASE DELLA POPOLAZIONE]))</f>
        <v>0</v>
      </c>
      <c r="R1283" s="3">
        <f>+Tabella2026[[#This Row],[CONTRIBUTO SULLA BASE DELLA POPOLAZIONE]]+Tabella2026[[#This Row],[CONTRIBUTO SULLA BASE DEL REDDITO]]</f>
        <v>47124.086968319338</v>
      </c>
      <c r="S1283" s="3">
        <f>+Tabella2026[[#This Row],[CONTRIBUTO TOTALE]]/(PLAFOND/N_TESSERE)</f>
        <v>94.248173936638679</v>
      </c>
      <c r="T1283" s="3">
        <f>+MAX(CEILING(Tabella2026[[#This Row],[preDEF1]],1),1)</f>
        <v>95</v>
      </c>
      <c r="U1283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1283" s="21">
        <f>+Tabella2026[[#This Row],[DEF - n. card]]*(PLAFOND/N_TESSERE)</f>
        <v>47000</v>
      </c>
      <c r="W1283" s="18"/>
    </row>
    <row r="1284" spans="2:23" x14ac:dyDescent="0.25">
      <c r="B1284" s="1" t="s">
        <v>2533</v>
      </c>
      <c r="C1284" s="2">
        <v>43012</v>
      </c>
      <c r="D1284" s="1" t="s">
        <v>2534</v>
      </c>
      <c r="E1284" s="1" t="s">
        <v>117</v>
      </c>
      <c r="F1284" s="1" t="s">
        <v>411</v>
      </c>
      <c r="G1284" s="1" t="s">
        <v>2448</v>
      </c>
      <c r="H1284" s="1" t="s">
        <v>15834</v>
      </c>
      <c r="I1284" s="5">
        <v>9433</v>
      </c>
      <c r="J1284" s="5">
        <v>171428794</v>
      </c>
      <c r="K1284" s="3">
        <f>+Tabella2026[[#This Row],[POP_2024]]/SUM(Tabella2026[POP_2024])</f>
        <v>1.6003470715599612E-4</v>
      </c>
      <c r="L1284" s="3">
        <f>+Tabella2026[[#This Row],[INCIDENZA POPOLAZIONE]]*(PLAFOND/2)</f>
        <v>47114.097760694887</v>
      </c>
      <c r="M1284" s="3">
        <f>+IFERROR(Tabella2026[[#This Row],[reddito_2024]]/Tabella2026[[#This Row],[POP_2024]],"")</f>
        <v>18173.305841195801</v>
      </c>
      <c r="N1284" s="3">
        <f>+IF(Tabella2026[[#This Row],[REDDITO COMPLESSIVO PROCAPITE]]&lt;media_aggr_reddito_pc,(media_aggr_reddito_pc-Tabella2026[[#This Row],[REDDITO COMPLESSIVO PROCAPITE]]),0)</f>
        <v>0</v>
      </c>
      <c r="O1284" s="3">
        <f>+Tabella2026[[#This Row],[DIFFERENZA REDDITO INFERIORE ALLA MEDIA DALLA MEDIA]]*Tabella2026[[#This Row],[POP_2024]]</f>
        <v>0</v>
      </c>
      <c r="P1284" s="3">
        <f>+Tabella2026[[#This Row],[POPOLAZIONE PER DIFFERENZA ]]/SUM(Tabella2026[[POPOLAZIONE PER DIFFERENZA ]])</f>
        <v>0</v>
      </c>
      <c r="Q1284" s="3">
        <f>+Tabella2026[[#This Row],[INCIDENZA POPOLAZIONE PER DIFFERENZA]]*(PLAFOND-SUM(Tabella2026[CONTRIBUTO SULLA BASE DELLA POPOLAZIONE]))</f>
        <v>0</v>
      </c>
      <c r="R1284" s="3">
        <f>+Tabella2026[[#This Row],[CONTRIBUTO SULLA BASE DELLA POPOLAZIONE]]+Tabella2026[[#This Row],[CONTRIBUTO SULLA BASE DEL REDDITO]]</f>
        <v>47114.097760694887</v>
      </c>
      <c r="S1284" s="3">
        <f>+Tabella2026[[#This Row],[CONTRIBUTO TOTALE]]/(PLAFOND/N_TESSERE)</f>
        <v>94.228195521389779</v>
      </c>
      <c r="T1284" s="3">
        <f>+MAX(CEILING(Tabella2026[[#This Row],[preDEF1]],1),1)</f>
        <v>95</v>
      </c>
      <c r="U1284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1284" s="21">
        <f>+Tabella2026[[#This Row],[DEF - n. card]]*(PLAFOND/N_TESSERE)</f>
        <v>47000</v>
      </c>
      <c r="W1284" s="18"/>
    </row>
    <row r="1285" spans="2:23" x14ac:dyDescent="0.25">
      <c r="B1285" s="1" t="s">
        <v>2647</v>
      </c>
      <c r="C1285" s="2">
        <v>13064</v>
      </c>
      <c r="D1285" s="1" t="s">
        <v>2648</v>
      </c>
      <c r="E1285" s="1" t="s">
        <v>12</v>
      </c>
      <c r="F1285" s="1" t="s">
        <v>152</v>
      </c>
      <c r="G1285" s="1" t="s">
        <v>2448</v>
      </c>
      <c r="H1285" s="1" t="s">
        <v>15835</v>
      </c>
      <c r="I1285" s="5">
        <v>9422</v>
      </c>
      <c r="J1285" s="5">
        <v>194245394</v>
      </c>
      <c r="K1285" s="3">
        <f>+Tabella2026[[#This Row],[POP_2024]]/SUM(Tabella2026[POP_2024])</f>
        <v>1.5984808765226284E-4</v>
      </c>
      <c r="L1285" s="3">
        <f>+Tabella2026[[#This Row],[INCIDENZA POPOLAZIONE]]*(PLAFOND/2)</f>
        <v>47059.157118760442</v>
      </c>
      <c r="M1285" s="3">
        <f>+IFERROR(Tabella2026[[#This Row],[reddito_2024]]/Tabella2026[[#This Row],[POP_2024]],"")</f>
        <v>20616.153046062405</v>
      </c>
      <c r="N1285" s="3">
        <f>+IF(Tabella2026[[#This Row],[REDDITO COMPLESSIVO PROCAPITE]]&lt;media_aggr_reddito_pc,(media_aggr_reddito_pc-Tabella2026[[#This Row],[REDDITO COMPLESSIVO PROCAPITE]]),0)</f>
        <v>0</v>
      </c>
      <c r="O1285" s="3">
        <f>+Tabella2026[[#This Row],[DIFFERENZA REDDITO INFERIORE ALLA MEDIA DALLA MEDIA]]*Tabella2026[[#This Row],[POP_2024]]</f>
        <v>0</v>
      </c>
      <c r="P1285" s="3">
        <f>+Tabella2026[[#This Row],[POPOLAZIONE PER DIFFERENZA ]]/SUM(Tabella2026[[POPOLAZIONE PER DIFFERENZA ]])</f>
        <v>0</v>
      </c>
      <c r="Q1285" s="3">
        <f>+Tabella2026[[#This Row],[INCIDENZA POPOLAZIONE PER DIFFERENZA]]*(PLAFOND-SUM(Tabella2026[CONTRIBUTO SULLA BASE DELLA POPOLAZIONE]))</f>
        <v>0</v>
      </c>
      <c r="R1285" s="3">
        <f>+Tabella2026[[#This Row],[CONTRIBUTO SULLA BASE DELLA POPOLAZIONE]]+Tabella2026[[#This Row],[CONTRIBUTO SULLA BASE DEL REDDITO]]</f>
        <v>47059.157118760442</v>
      </c>
      <c r="S1285" s="3">
        <f>+Tabella2026[[#This Row],[CONTRIBUTO TOTALE]]/(PLAFOND/N_TESSERE)</f>
        <v>94.118314237520877</v>
      </c>
      <c r="T1285" s="3">
        <f>+MAX(CEILING(Tabella2026[[#This Row],[preDEF1]],1),1)</f>
        <v>95</v>
      </c>
      <c r="U1285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1285" s="21">
        <f>+Tabella2026[[#This Row],[DEF - n. card]]*(PLAFOND/N_TESSERE)</f>
        <v>47000</v>
      </c>
      <c r="W1285" s="18"/>
    </row>
    <row r="1286" spans="2:23" x14ac:dyDescent="0.25">
      <c r="B1286" s="1" t="s">
        <v>2635</v>
      </c>
      <c r="C1286" s="2">
        <v>40016</v>
      </c>
      <c r="D1286" s="1" t="s">
        <v>2636</v>
      </c>
      <c r="E1286" s="1" t="s">
        <v>27</v>
      </c>
      <c r="F1286" s="1" t="s">
        <v>104</v>
      </c>
      <c r="G1286" s="1" t="s">
        <v>2448</v>
      </c>
      <c r="H1286" s="1" t="s">
        <v>15835</v>
      </c>
      <c r="I1286" s="5">
        <v>9417</v>
      </c>
      <c r="J1286" s="5">
        <v>169951576</v>
      </c>
      <c r="K1286" s="3">
        <f>+Tabella2026[[#This Row],[POP_2024]]/SUM(Tabella2026[POP_2024])</f>
        <v>1.5976326060511138E-4</v>
      </c>
      <c r="L1286" s="3">
        <f>+Tabella2026[[#This Row],[INCIDENZA POPOLAZIONE]]*(PLAFOND/2)</f>
        <v>47034.184099699334</v>
      </c>
      <c r="M1286" s="3">
        <f>+IFERROR(Tabella2026[[#This Row],[reddito_2024]]/Tabella2026[[#This Row],[POP_2024]],"")</f>
        <v>18047.316130402465</v>
      </c>
      <c r="N1286" s="3">
        <f>+IF(Tabella2026[[#This Row],[REDDITO COMPLESSIVO PROCAPITE]]&lt;media_aggr_reddito_pc,(media_aggr_reddito_pc-Tabella2026[[#This Row],[REDDITO COMPLESSIVO PROCAPITE]]),0)</f>
        <v>0</v>
      </c>
      <c r="O1286" s="3">
        <f>+Tabella2026[[#This Row],[DIFFERENZA REDDITO INFERIORE ALLA MEDIA DALLA MEDIA]]*Tabella2026[[#This Row],[POP_2024]]</f>
        <v>0</v>
      </c>
      <c r="P1286" s="3">
        <f>+Tabella2026[[#This Row],[POPOLAZIONE PER DIFFERENZA ]]/SUM(Tabella2026[[POPOLAZIONE PER DIFFERENZA ]])</f>
        <v>0</v>
      </c>
      <c r="Q1286" s="3">
        <f>+Tabella2026[[#This Row],[INCIDENZA POPOLAZIONE PER DIFFERENZA]]*(PLAFOND-SUM(Tabella2026[CONTRIBUTO SULLA BASE DELLA POPOLAZIONE]))</f>
        <v>0</v>
      </c>
      <c r="R1286" s="3">
        <f>+Tabella2026[[#This Row],[CONTRIBUTO SULLA BASE DELLA POPOLAZIONE]]+Tabella2026[[#This Row],[CONTRIBUTO SULLA BASE DEL REDDITO]]</f>
        <v>47034.184099699334</v>
      </c>
      <c r="S1286" s="3">
        <f>+Tabella2026[[#This Row],[CONTRIBUTO TOTALE]]/(PLAFOND/N_TESSERE)</f>
        <v>94.068368199398662</v>
      </c>
      <c r="T1286" s="3">
        <f>+MAX(CEILING(Tabella2026[[#This Row],[preDEF1]],1),1)</f>
        <v>95</v>
      </c>
      <c r="U1286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1286" s="21">
        <f>+Tabella2026[[#This Row],[DEF - n. card]]*(PLAFOND/N_TESSERE)</f>
        <v>47000</v>
      </c>
      <c r="W1286" s="18"/>
    </row>
    <row r="1287" spans="2:23" x14ac:dyDescent="0.25">
      <c r="B1287" s="1" t="s">
        <v>2527</v>
      </c>
      <c r="C1287" s="2">
        <v>50039</v>
      </c>
      <c r="D1287" s="1" t="s">
        <v>2528</v>
      </c>
      <c r="E1287" s="1" t="s">
        <v>30</v>
      </c>
      <c r="F1287" s="1" t="s">
        <v>144</v>
      </c>
      <c r="G1287" s="1" t="s">
        <v>2448</v>
      </c>
      <c r="H1287" s="1" t="s">
        <v>15834</v>
      </c>
      <c r="I1287" s="5">
        <v>9409</v>
      </c>
      <c r="J1287" s="5">
        <v>183905670</v>
      </c>
      <c r="K1287" s="3">
        <f>+Tabella2026[[#This Row],[POP_2024]]/SUM(Tabella2026[POP_2024])</f>
        <v>1.5962753732966898E-4</v>
      </c>
      <c r="L1287" s="3">
        <f>+Tabella2026[[#This Row],[INCIDENZA POPOLAZIONE]]*(PLAFOND/2)</f>
        <v>46994.227269201554</v>
      </c>
      <c r="M1287" s="3">
        <f>+IFERROR(Tabella2026[[#This Row],[reddito_2024]]/Tabella2026[[#This Row],[POP_2024]],"")</f>
        <v>19545.718992454033</v>
      </c>
      <c r="N1287" s="3">
        <f>+IF(Tabella2026[[#This Row],[REDDITO COMPLESSIVO PROCAPITE]]&lt;media_aggr_reddito_pc,(media_aggr_reddito_pc-Tabella2026[[#This Row],[REDDITO COMPLESSIVO PROCAPITE]]),0)</f>
        <v>0</v>
      </c>
      <c r="O1287" s="3">
        <f>+Tabella2026[[#This Row],[DIFFERENZA REDDITO INFERIORE ALLA MEDIA DALLA MEDIA]]*Tabella2026[[#This Row],[POP_2024]]</f>
        <v>0</v>
      </c>
      <c r="P1287" s="3">
        <f>+Tabella2026[[#This Row],[POPOLAZIONE PER DIFFERENZA ]]/SUM(Tabella2026[[POPOLAZIONE PER DIFFERENZA ]])</f>
        <v>0</v>
      </c>
      <c r="Q1287" s="3">
        <f>+Tabella2026[[#This Row],[INCIDENZA POPOLAZIONE PER DIFFERENZA]]*(PLAFOND-SUM(Tabella2026[CONTRIBUTO SULLA BASE DELLA POPOLAZIONE]))</f>
        <v>0</v>
      </c>
      <c r="R1287" s="3">
        <f>+Tabella2026[[#This Row],[CONTRIBUTO SULLA BASE DELLA POPOLAZIONE]]+Tabella2026[[#This Row],[CONTRIBUTO SULLA BASE DEL REDDITO]]</f>
        <v>46994.227269201554</v>
      </c>
      <c r="S1287" s="3">
        <f>+Tabella2026[[#This Row],[CONTRIBUTO TOTALE]]/(PLAFOND/N_TESSERE)</f>
        <v>93.988454538403104</v>
      </c>
      <c r="T1287" s="3">
        <f>+MAX(CEILING(Tabella2026[[#This Row],[preDEF1]],1),1)</f>
        <v>94</v>
      </c>
      <c r="U1287" s="9">
        <f xml:space="preserve"> IF(ROW(Tabella2026[[#This Row],[preDEF2]]) - ROW(Tabella2026[[#Headers],[preDEF2]])&lt;=ABS(SUM(Tabella2026[preDEF2])-N_TESSERE),Tabella2026[[#This Row],[preDEF2]]-1,Tabella2026[[#This Row],[preDEF2]])</f>
        <v>93</v>
      </c>
      <c r="V1287" s="21">
        <f>+Tabella2026[[#This Row],[DEF - n. card]]*(PLAFOND/N_TESSERE)</f>
        <v>46500</v>
      </c>
      <c r="W1287" s="18"/>
    </row>
    <row r="1288" spans="2:23" x14ac:dyDescent="0.25">
      <c r="B1288" s="1" t="s">
        <v>2555</v>
      </c>
      <c r="C1288" s="2">
        <v>26038</v>
      </c>
      <c r="D1288" s="1" t="s">
        <v>2556</v>
      </c>
      <c r="E1288" s="1" t="s">
        <v>38</v>
      </c>
      <c r="F1288" s="1" t="s">
        <v>150</v>
      </c>
      <c r="G1288" s="1" t="s">
        <v>2448</v>
      </c>
      <c r="H1288" s="1" t="s">
        <v>15835</v>
      </c>
      <c r="I1288" s="5">
        <v>9392</v>
      </c>
      <c r="J1288" s="5">
        <v>176052780</v>
      </c>
      <c r="K1288" s="3">
        <f>+Tabella2026[[#This Row],[POP_2024]]/SUM(Tabella2026[POP_2024])</f>
        <v>1.5933912536935394E-4</v>
      </c>
      <c r="L1288" s="3">
        <f>+Tabella2026[[#This Row],[INCIDENZA POPOLAZIONE]]*(PLAFOND/2)</f>
        <v>46909.319004393772</v>
      </c>
      <c r="M1288" s="3">
        <f>+IFERROR(Tabella2026[[#This Row],[reddito_2024]]/Tabella2026[[#This Row],[POP_2024]],"")</f>
        <v>18744.972316865416</v>
      </c>
      <c r="N1288" s="3">
        <f>+IF(Tabella2026[[#This Row],[REDDITO COMPLESSIVO PROCAPITE]]&lt;media_aggr_reddito_pc,(media_aggr_reddito_pc-Tabella2026[[#This Row],[REDDITO COMPLESSIVO PROCAPITE]]),0)</f>
        <v>0</v>
      </c>
      <c r="O1288" s="3">
        <f>+Tabella2026[[#This Row],[DIFFERENZA REDDITO INFERIORE ALLA MEDIA DALLA MEDIA]]*Tabella2026[[#This Row],[POP_2024]]</f>
        <v>0</v>
      </c>
      <c r="P1288" s="3">
        <f>+Tabella2026[[#This Row],[POPOLAZIONE PER DIFFERENZA ]]/SUM(Tabella2026[[POPOLAZIONE PER DIFFERENZA ]])</f>
        <v>0</v>
      </c>
      <c r="Q1288" s="3">
        <f>+Tabella2026[[#This Row],[INCIDENZA POPOLAZIONE PER DIFFERENZA]]*(PLAFOND-SUM(Tabella2026[CONTRIBUTO SULLA BASE DELLA POPOLAZIONE]))</f>
        <v>0</v>
      </c>
      <c r="R1288" s="3">
        <f>+Tabella2026[[#This Row],[CONTRIBUTO SULLA BASE DELLA POPOLAZIONE]]+Tabella2026[[#This Row],[CONTRIBUTO SULLA BASE DEL REDDITO]]</f>
        <v>46909.319004393772</v>
      </c>
      <c r="S1288" s="3">
        <f>+Tabella2026[[#This Row],[CONTRIBUTO TOTALE]]/(PLAFOND/N_TESSERE)</f>
        <v>93.818638008787545</v>
      </c>
      <c r="T1288" s="3">
        <f>+MAX(CEILING(Tabella2026[[#This Row],[preDEF1]],1),1)</f>
        <v>94</v>
      </c>
      <c r="U1288" s="9">
        <f xml:space="preserve"> IF(ROW(Tabella2026[[#This Row],[preDEF2]]) - ROW(Tabella2026[[#Headers],[preDEF2]])&lt;=ABS(SUM(Tabella2026[preDEF2])-N_TESSERE),Tabella2026[[#This Row],[preDEF2]]-1,Tabella2026[[#This Row],[preDEF2]])</f>
        <v>93</v>
      </c>
      <c r="V1288" s="21">
        <f>+Tabella2026[[#This Row],[DEF - n. card]]*(PLAFOND/N_TESSERE)</f>
        <v>46500</v>
      </c>
      <c r="W1288" s="18"/>
    </row>
    <row r="1289" spans="2:23" x14ac:dyDescent="0.25">
      <c r="B1289" s="1" t="s">
        <v>2601</v>
      </c>
      <c r="C1289" s="2">
        <v>17038</v>
      </c>
      <c r="D1289" s="1" t="s">
        <v>2602</v>
      </c>
      <c r="E1289" s="1" t="s">
        <v>12</v>
      </c>
      <c r="F1289" s="1" t="s">
        <v>50</v>
      </c>
      <c r="G1289" s="1" t="s">
        <v>2448</v>
      </c>
      <c r="H1289" s="1" t="s">
        <v>15835</v>
      </c>
      <c r="I1289" s="5">
        <v>9390</v>
      </c>
      <c r="J1289" s="5">
        <v>167207292</v>
      </c>
      <c r="K1289" s="3">
        <f>+Tabella2026[[#This Row],[POP_2024]]/SUM(Tabella2026[POP_2024])</f>
        <v>1.5930519455049333E-4</v>
      </c>
      <c r="L1289" s="3">
        <f>+Tabella2026[[#This Row],[INCIDENZA POPOLAZIONE]]*(PLAFOND/2)</f>
        <v>46899.329796769322</v>
      </c>
      <c r="M1289" s="3">
        <f>+IFERROR(Tabella2026[[#This Row],[reddito_2024]]/Tabella2026[[#This Row],[POP_2024]],"")</f>
        <v>17806.953354632587</v>
      </c>
      <c r="N1289" s="3">
        <f>+IF(Tabella2026[[#This Row],[REDDITO COMPLESSIVO PROCAPITE]]&lt;media_aggr_reddito_pc,(media_aggr_reddito_pc-Tabella2026[[#This Row],[REDDITO COMPLESSIVO PROCAPITE]]),0)</f>
        <v>18.112707976153615</v>
      </c>
      <c r="O1289" s="3">
        <f>+Tabella2026[[#This Row],[DIFFERENZA REDDITO INFERIORE ALLA MEDIA DALLA MEDIA]]*Tabella2026[[#This Row],[POP_2024]]</f>
        <v>170078.32789608245</v>
      </c>
      <c r="P1289" s="3">
        <f>+Tabella2026[[#This Row],[POPOLAZIONE PER DIFFERENZA ]]/SUM(Tabella2026[[POPOLAZIONE PER DIFFERENZA ]])</f>
        <v>1.5089044901501299E-6</v>
      </c>
      <c r="Q1289" s="3">
        <f>+Tabella2026[[#This Row],[INCIDENZA POPOLAZIONE PER DIFFERENZA]]*(PLAFOND-SUM(Tabella2026[CONTRIBUTO SULLA BASE DELLA POPOLAZIONE]))</f>
        <v>444.2203502218324</v>
      </c>
      <c r="R1289" s="3">
        <f>+Tabella2026[[#This Row],[CONTRIBUTO SULLA BASE DELLA POPOLAZIONE]]+Tabella2026[[#This Row],[CONTRIBUTO SULLA BASE DEL REDDITO]]</f>
        <v>47343.550146991154</v>
      </c>
      <c r="S1289" s="3">
        <f>+Tabella2026[[#This Row],[CONTRIBUTO TOTALE]]/(PLAFOND/N_TESSERE)</f>
        <v>94.687100293982311</v>
      </c>
      <c r="T1289" s="3">
        <f>+MAX(CEILING(Tabella2026[[#This Row],[preDEF1]],1),1)</f>
        <v>95</v>
      </c>
      <c r="U1289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1289" s="21">
        <f>+Tabella2026[[#This Row],[DEF - n. card]]*(PLAFOND/N_TESSERE)</f>
        <v>47000</v>
      </c>
      <c r="W1289" s="18"/>
    </row>
    <row r="1290" spans="2:23" x14ac:dyDescent="0.25">
      <c r="B1290" s="1" t="s">
        <v>2593</v>
      </c>
      <c r="C1290" s="2">
        <v>3016</v>
      </c>
      <c r="D1290" s="1" t="s">
        <v>2594</v>
      </c>
      <c r="E1290" s="1" t="s">
        <v>18</v>
      </c>
      <c r="F1290" s="1" t="s">
        <v>114</v>
      </c>
      <c r="G1290" s="1" t="s">
        <v>2448</v>
      </c>
      <c r="H1290" s="1" t="s">
        <v>15835</v>
      </c>
      <c r="I1290" s="5">
        <v>9376</v>
      </c>
      <c r="J1290" s="5">
        <v>176139102</v>
      </c>
      <c r="K1290" s="3">
        <f>+Tabella2026[[#This Row],[POP_2024]]/SUM(Tabella2026[POP_2024])</f>
        <v>1.5906767881846917E-4</v>
      </c>
      <c r="L1290" s="3">
        <f>+Tabella2026[[#This Row],[INCIDENZA POPOLAZIONE]]*(PLAFOND/2)</f>
        <v>46829.405343398212</v>
      </c>
      <c r="M1290" s="3">
        <f>+IFERROR(Tabella2026[[#This Row],[reddito_2024]]/Tabella2026[[#This Row],[POP_2024]],"")</f>
        <v>18786.167022184301</v>
      </c>
      <c r="N1290" s="3">
        <f>+IF(Tabella2026[[#This Row],[REDDITO COMPLESSIVO PROCAPITE]]&lt;media_aggr_reddito_pc,(media_aggr_reddito_pc-Tabella2026[[#This Row],[REDDITO COMPLESSIVO PROCAPITE]]),0)</f>
        <v>0</v>
      </c>
      <c r="O1290" s="3">
        <f>+Tabella2026[[#This Row],[DIFFERENZA REDDITO INFERIORE ALLA MEDIA DALLA MEDIA]]*Tabella2026[[#This Row],[POP_2024]]</f>
        <v>0</v>
      </c>
      <c r="P1290" s="3">
        <f>+Tabella2026[[#This Row],[POPOLAZIONE PER DIFFERENZA ]]/SUM(Tabella2026[[POPOLAZIONE PER DIFFERENZA ]])</f>
        <v>0</v>
      </c>
      <c r="Q1290" s="3">
        <f>+Tabella2026[[#This Row],[INCIDENZA POPOLAZIONE PER DIFFERENZA]]*(PLAFOND-SUM(Tabella2026[CONTRIBUTO SULLA BASE DELLA POPOLAZIONE]))</f>
        <v>0</v>
      </c>
      <c r="R1290" s="3">
        <f>+Tabella2026[[#This Row],[CONTRIBUTO SULLA BASE DELLA POPOLAZIONE]]+Tabella2026[[#This Row],[CONTRIBUTO SULLA BASE DEL REDDITO]]</f>
        <v>46829.405343398212</v>
      </c>
      <c r="S1290" s="3">
        <f>+Tabella2026[[#This Row],[CONTRIBUTO TOTALE]]/(PLAFOND/N_TESSERE)</f>
        <v>93.658810686796429</v>
      </c>
      <c r="T1290" s="3">
        <f>+MAX(CEILING(Tabella2026[[#This Row],[preDEF1]],1),1)</f>
        <v>94</v>
      </c>
      <c r="U1290" s="9">
        <f xml:space="preserve"> IF(ROW(Tabella2026[[#This Row],[preDEF2]]) - ROW(Tabella2026[[#Headers],[preDEF2]])&lt;=ABS(SUM(Tabella2026[preDEF2])-N_TESSERE),Tabella2026[[#This Row],[preDEF2]]-1,Tabella2026[[#This Row],[preDEF2]])</f>
        <v>93</v>
      </c>
      <c r="V1290" s="21">
        <f>+Tabella2026[[#This Row],[DEF - n. card]]*(PLAFOND/N_TESSERE)</f>
        <v>46500</v>
      </c>
      <c r="W1290" s="18"/>
    </row>
    <row r="1291" spans="2:23" x14ac:dyDescent="0.25">
      <c r="B1291" s="1" t="s">
        <v>2567</v>
      </c>
      <c r="C1291" s="2">
        <v>118011</v>
      </c>
      <c r="D1291" s="1" t="s">
        <v>2568</v>
      </c>
      <c r="E1291" s="1" t="s">
        <v>76</v>
      </c>
      <c r="F1291" s="1" t="s">
        <v>75</v>
      </c>
      <c r="G1291" s="1" t="s">
        <v>2448</v>
      </c>
      <c r="H1291" s="1" t="s">
        <v>15836</v>
      </c>
      <c r="I1291" s="5">
        <v>9367</v>
      </c>
      <c r="J1291" s="5">
        <v>130973171</v>
      </c>
      <c r="K1291" s="3">
        <f>+Tabella2026[[#This Row],[POP_2024]]/SUM(Tabella2026[POP_2024])</f>
        <v>1.5891499013359649E-4</v>
      </c>
      <c r="L1291" s="3">
        <f>+Tabella2026[[#This Row],[INCIDENZA POPOLAZIONE]]*(PLAFOND/2)</f>
        <v>46784.45390908821</v>
      </c>
      <c r="M1291" s="3">
        <f>+IFERROR(Tabella2026[[#This Row],[reddito_2024]]/Tabella2026[[#This Row],[POP_2024]],"")</f>
        <v>13982.403224084552</v>
      </c>
      <c r="N1291" s="3">
        <f>+IF(Tabella2026[[#This Row],[REDDITO COMPLESSIVO PROCAPITE]]&lt;media_aggr_reddito_pc,(media_aggr_reddito_pc-Tabella2026[[#This Row],[REDDITO COMPLESSIVO PROCAPITE]]),0)</f>
        <v>3842.6628385241893</v>
      </c>
      <c r="O1291" s="3">
        <f>+Tabella2026[[#This Row],[DIFFERENZA REDDITO INFERIORE ALLA MEDIA DALLA MEDIA]]*Tabella2026[[#This Row],[POP_2024]]</f>
        <v>35994222.808456078</v>
      </c>
      <c r="P1291" s="3">
        <f>+Tabella2026[[#This Row],[POPOLAZIONE PER DIFFERENZA ]]/SUM(Tabella2026[[POPOLAZIONE PER DIFFERENZA ]])</f>
        <v>3.1933430371168769E-4</v>
      </c>
      <c r="Q1291" s="3">
        <f>+Tabella2026[[#This Row],[INCIDENZA POPOLAZIONE PER DIFFERENZA]]*(PLAFOND-SUM(Tabella2026[CONTRIBUTO SULLA BASE DELLA POPOLAZIONE]))</f>
        <v>94011.77951199346</v>
      </c>
      <c r="R1291" s="3">
        <f>+Tabella2026[[#This Row],[CONTRIBUTO SULLA BASE DELLA POPOLAZIONE]]+Tabella2026[[#This Row],[CONTRIBUTO SULLA BASE DEL REDDITO]]</f>
        <v>140796.23342108168</v>
      </c>
      <c r="S1291" s="3">
        <f>+Tabella2026[[#This Row],[CONTRIBUTO TOTALE]]/(PLAFOND/N_TESSERE)</f>
        <v>281.59246684216333</v>
      </c>
      <c r="T1291" s="3">
        <f>+MAX(CEILING(Tabella2026[[#This Row],[preDEF1]],1),1)</f>
        <v>282</v>
      </c>
      <c r="U1291" s="9">
        <f xml:space="preserve"> IF(ROW(Tabella2026[[#This Row],[preDEF2]]) - ROW(Tabella2026[[#Headers],[preDEF2]])&lt;=ABS(SUM(Tabella2026[preDEF2])-N_TESSERE),Tabella2026[[#This Row],[preDEF2]]-1,Tabella2026[[#This Row],[preDEF2]])</f>
        <v>281</v>
      </c>
      <c r="V1291" s="21">
        <f>+Tabella2026[[#This Row],[DEF - n. card]]*(PLAFOND/N_TESSERE)</f>
        <v>140500</v>
      </c>
      <c r="W1291" s="18"/>
    </row>
    <row r="1292" spans="2:23" x14ac:dyDescent="0.25">
      <c r="B1292" s="1" t="s">
        <v>2677</v>
      </c>
      <c r="C1292" s="2">
        <v>83032</v>
      </c>
      <c r="D1292" s="1" t="s">
        <v>2678</v>
      </c>
      <c r="E1292" s="1" t="s">
        <v>21</v>
      </c>
      <c r="F1292" s="1" t="s">
        <v>42</v>
      </c>
      <c r="G1292" s="1" t="s">
        <v>2448</v>
      </c>
      <c r="H1292" s="1" t="s">
        <v>15836</v>
      </c>
      <c r="I1292" s="5">
        <v>9367</v>
      </c>
      <c r="J1292" s="5">
        <v>125019289</v>
      </c>
      <c r="K1292" s="3">
        <f>+Tabella2026[[#This Row],[POP_2024]]/SUM(Tabella2026[POP_2024])</f>
        <v>1.5891499013359649E-4</v>
      </c>
      <c r="L1292" s="3">
        <f>+Tabella2026[[#This Row],[INCIDENZA POPOLAZIONE]]*(PLAFOND/2)</f>
        <v>46784.45390908821</v>
      </c>
      <c r="M1292" s="3">
        <f>+IFERROR(Tabella2026[[#This Row],[reddito_2024]]/Tabella2026[[#This Row],[POP_2024]],"")</f>
        <v>13346.780079000748</v>
      </c>
      <c r="N1292" s="3">
        <f>+IF(Tabella2026[[#This Row],[REDDITO COMPLESSIVO PROCAPITE]]&lt;media_aggr_reddito_pc,(media_aggr_reddito_pc-Tabella2026[[#This Row],[REDDITO COMPLESSIVO PROCAPITE]]),0)</f>
        <v>4478.2859836079933</v>
      </c>
      <c r="O1292" s="3">
        <f>+Tabella2026[[#This Row],[DIFFERENZA REDDITO INFERIORE ALLA MEDIA DALLA MEDIA]]*Tabella2026[[#This Row],[POP_2024]]</f>
        <v>41948104.808456071</v>
      </c>
      <c r="P1292" s="3">
        <f>+Tabella2026[[#This Row],[POPOLAZIONE PER DIFFERENZA ]]/SUM(Tabella2026[[POPOLAZIONE PER DIFFERENZA ]])</f>
        <v>3.7215607938855775E-4</v>
      </c>
      <c r="Q1292" s="3">
        <f>+Tabella2026[[#This Row],[INCIDENZA POPOLAZIONE PER DIFFERENZA]]*(PLAFOND-SUM(Tabella2026[CONTRIBUTO SULLA BASE DELLA POPOLAZIONE]))</f>
        <v>109562.4706549323</v>
      </c>
      <c r="R1292" s="3">
        <f>+Tabella2026[[#This Row],[CONTRIBUTO SULLA BASE DELLA POPOLAZIONE]]+Tabella2026[[#This Row],[CONTRIBUTO SULLA BASE DEL REDDITO]]</f>
        <v>156346.9245640205</v>
      </c>
      <c r="S1292" s="3">
        <f>+Tabella2026[[#This Row],[CONTRIBUTO TOTALE]]/(PLAFOND/N_TESSERE)</f>
        <v>312.69384912804099</v>
      </c>
      <c r="T1292" s="3">
        <f>+MAX(CEILING(Tabella2026[[#This Row],[preDEF1]],1),1)</f>
        <v>313</v>
      </c>
      <c r="U1292" s="9">
        <f xml:space="preserve"> IF(ROW(Tabella2026[[#This Row],[preDEF2]]) - ROW(Tabella2026[[#Headers],[preDEF2]])&lt;=ABS(SUM(Tabella2026[preDEF2])-N_TESSERE),Tabella2026[[#This Row],[preDEF2]]-1,Tabella2026[[#This Row],[preDEF2]])</f>
        <v>312</v>
      </c>
      <c r="V1292" s="21">
        <f>+Tabella2026[[#This Row],[DEF - n. card]]*(PLAFOND/N_TESSERE)</f>
        <v>156000</v>
      </c>
      <c r="W1292" s="18"/>
    </row>
    <row r="1293" spans="2:23" x14ac:dyDescent="0.25">
      <c r="B1293" s="1" t="s">
        <v>2633</v>
      </c>
      <c r="C1293" s="2">
        <v>15229</v>
      </c>
      <c r="D1293" s="1" t="s">
        <v>2634</v>
      </c>
      <c r="E1293" s="1" t="s">
        <v>12</v>
      </c>
      <c r="F1293" s="1" t="s">
        <v>11</v>
      </c>
      <c r="G1293" s="1" t="s">
        <v>2448</v>
      </c>
      <c r="H1293" s="1" t="s">
        <v>15835</v>
      </c>
      <c r="I1293" s="5">
        <v>9367</v>
      </c>
      <c r="J1293" s="5">
        <v>201646693</v>
      </c>
      <c r="K1293" s="3">
        <f>+Tabella2026[[#This Row],[POP_2024]]/SUM(Tabella2026[POP_2024])</f>
        <v>1.5891499013359649E-4</v>
      </c>
      <c r="L1293" s="3">
        <f>+Tabella2026[[#This Row],[INCIDENZA POPOLAZIONE]]*(PLAFOND/2)</f>
        <v>46784.45390908821</v>
      </c>
      <c r="M1293" s="3">
        <f>+IFERROR(Tabella2026[[#This Row],[reddito_2024]]/Tabella2026[[#This Row],[POP_2024]],"")</f>
        <v>21527.350592505605</v>
      </c>
      <c r="N1293" s="3">
        <f>+IF(Tabella2026[[#This Row],[REDDITO COMPLESSIVO PROCAPITE]]&lt;media_aggr_reddito_pc,(media_aggr_reddito_pc-Tabella2026[[#This Row],[REDDITO COMPLESSIVO PROCAPITE]]),0)</f>
        <v>0</v>
      </c>
      <c r="O1293" s="3">
        <f>+Tabella2026[[#This Row],[DIFFERENZA REDDITO INFERIORE ALLA MEDIA DALLA MEDIA]]*Tabella2026[[#This Row],[POP_2024]]</f>
        <v>0</v>
      </c>
      <c r="P1293" s="3">
        <f>+Tabella2026[[#This Row],[POPOLAZIONE PER DIFFERENZA ]]/SUM(Tabella2026[[POPOLAZIONE PER DIFFERENZA ]])</f>
        <v>0</v>
      </c>
      <c r="Q1293" s="3">
        <f>+Tabella2026[[#This Row],[INCIDENZA POPOLAZIONE PER DIFFERENZA]]*(PLAFOND-SUM(Tabella2026[CONTRIBUTO SULLA BASE DELLA POPOLAZIONE]))</f>
        <v>0</v>
      </c>
      <c r="R1293" s="3">
        <f>+Tabella2026[[#This Row],[CONTRIBUTO SULLA BASE DELLA POPOLAZIONE]]+Tabella2026[[#This Row],[CONTRIBUTO SULLA BASE DEL REDDITO]]</f>
        <v>46784.45390908821</v>
      </c>
      <c r="S1293" s="3">
        <f>+Tabella2026[[#This Row],[CONTRIBUTO TOTALE]]/(PLAFOND/N_TESSERE)</f>
        <v>93.568907818176413</v>
      </c>
      <c r="T1293" s="3">
        <f>+MAX(CEILING(Tabella2026[[#This Row],[preDEF1]],1),1)</f>
        <v>94</v>
      </c>
      <c r="U1293" s="9">
        <f xml:space="preserve"> IF(ROW(Tabella2026[[#This Row],[preDEF2]]) - ROW(Tabella2026[[#Headers],[preDEF2]])&lt;=ABS(SUM(Tabella2026[preDEF2])-N_TESSERE),Tabella2026[[#This Row],[preDEF2]]-1,Tabella2026[[#This Row],[preDEF2]])</f>
        <v>93</v>
      </c>
      <c r="V1293" s="21">
        <f>+Tabella2026[[#This Row],[DEF - n. card]]*(PLAFOND/N_TESSERE)</f>
        <v>46500</v>
      </c>
      <c r="W1293" s="18"/>
    </row>
    <row r="1294" spans="2:23" x14ac:dyDescent="0.25">
      <c r="B1294" s="1" t="s">
        <v>2613</v>
      </c>
      <c r="C1294" s="2">
        <v>87055</v>
      </c>
      <c r="D1294" s="1" t="s">
        <v>2614</v>
      </c>
      <c r="E1294" s="1" t="s">
        <v>21</v>
      </c>
      <c r="F1294" s="1" t="s">
        <v>35</v>
      </c>
      <c r="G1294" s="1" t="s">
        <v>2448</v>
      </c>
      <c r="H1294" s="1" t="s">
        <v>15836</v>
      </c>
      <c r="I1294" s="5">
        <v>9362</v>
      </c>
      <c r="J1294" s="5">
        <v>106366591</v>
      </c>
      <c r="K1294" s="3">
        <f>+Tabella2026[[#This Row],[POP_2024]]/SUM(Tabella2026[POP_2024])</f>
        <v>1.5883016308644501E-4</v>
      </c>
      <c r="L1294" s="3">
        <f>+Tabella2026[[#This Row],[INCIDENZA POPOLAZIONE]]*(PLAFOND/2)</f>
        <v>46759.480890027095</v>
      </c>
      <c r="M1294" s="3">
        <f>+IFERROR(Tabella2026[[#This Row],[reddito_2024]]/Tabella2026[[#This Row],[POP_2024]],"")</f>
        <v>11361.524353770561</v>
      </c>
      <c r="N1294" s="3">
        <f>+IF(Tabella2026[[#This Row],[REDDITO COMPLESSIVO PROCAPITE]]&lt;media_aggr_reddito_pc,(media_aggr_reddito_pc-Tabella2026[[#This Row],[REDDITO COMPLESSIVO PROCAPITE]]),0)</f>
        <v>6463.5417088381801</v>
      </c>
      <c r="O1294" s="3">
        <f>+Tabella2026[[#This Row],[DIFFERENZA REDDITO INFERIORE ALLA MEDIA DALLA MEDIA]]*Tabella2026[[#This Row],[POP_2024]]</f>
        <v>60511677.478143044</v>
      </c>
      <c r="P1294" s="3">
        <f>+Tabella2026[[#This Row],[POPOLAZIONE PER DIFFERENZA ]]/SUM(Tabella2026[[POPOLAZIONE PER DIFFERENZA ]])</f>
        <v>5.3684877422521783E-4</v>
      </c>
      <c r="Q1294" s="3">
        <f>+Tabella2026[[#This Row],[INCIDENZA POPOLAZIONE PER DIFFERENZA]]*(PLAFOND-SUM(Tabella2026[CONTRIBUTO SULLA BASE DELLA POPOLAZIONE]))</f>
        <v>158047.8764953241</v>
      </c>
      <c r="R1294" s="3">
        <f>+Tabella2026[[#This Row],[CONTRIBUTO SULLA BASE DELLA POPOLAZIONE]]+Tabella2026[[#This Row],[CONTRIBUTO SULLA BASE DEL REDDITO]]</f>
        <v>204807.35738535121</v>
      </c>
      <c r="S1294" s="3">
        <f>+Tabella2026[[#This Row],[CONTRIBUTO TOTALE]]/(PLAFOND/N_TESSERE)</f>
        <v>409.61471477070239</v>
      </c>
      <c r="T1294" s="3">
        <f>+MAX(CEILING(Tabella2026[[#This Row],[preDEF1]],1),1)</f>
        <v>410</v>
      </c>
      <c r="U1294" s="9">
        <f xml:space="preserve"> IF(ROW(Tabella2026[[#This Row],[preDEF2]]) - ROW(Tabella2026[[#Headers],[preDEF2]])&lt;=ABS(SUM(Tabella2026[preDEF2])-N_TESSERE),Tabella2026[[#This Row],[preDEF2]]-1,Tabella2026[[#This Row],[preDEF2]])</f>
        <v>409</v>
      </c>
      <c r="V1294" s="21">
        <f>+Tabella2026[[#This Row],[DEF - n. card]]*(PLAFOND/N_TESSERE)</f>
        <v>204500</v>
      </c>
      <c r="W1294" s="18"/>
    </row>
    <row r="1295" spans="2:23" x14ac:dyDescent="0.25">
      <c r="B1295" s="1" t="s">
        <v>2657</v>
      </c>
      <c r="C1295" s="2">
        <v>15237</v>
      </c>
      <c r="D1295" s="1" t="s">
        <v>2658</v>
      </c>
      <c r="E1295" s="1" t="s">
        <v>12</v>
      </c>
      <c r="F1295" s="1" t="s">
        <v>11</v>
      </c>
      <c r="G1295" s="1" t="s">
        <v>2448</v>
      </c>
      <c r="H1295" s="1" t="s">
        <v>15835</v>
      </c>
      <c r="I1295" s="5">
        <v>9360</v>
      </c>
      <c r="J1295" s="5">
        <v>205432148</v>
      </c>
      <c r="K1295" s="3">
        <f>+Tabella2026[[#This Row],[POP_2024]]/SUM(Tabella2026[POP_2024])</f>
        <v>1.587962322675844E-4</v>
      </c>
      <c r="L1295" s="3">
        <f>+Tabella2026[[#This Row],[INCIDENZA POPOLAZIONE]]*(PLAFOND/2)</f>
        <v>46749.491682402644</v>
      </c>
      <c r="M1295" s="3">
        <f>+IFERROR(Tabella2026[[#This Row],[reddito_2024]]/Tabella2026[[#This Row],[POP_2024]],"")</f>
        <v>21947.879059829062</v>
      </c>
      <c r="N1295" s="3">
        <f>+IF(Tabella2026[[#This Row],[REDDITO COMPLESSIVO PROCAPITE]]&lt;media_aggr_reddito_pc,(media_aggr_reddito_pc-Tabella2026[[#This Row],[REDDITO COMPLESSIVO PROCAPITE]]),0)</f>
        <v>0</v>
      </c>
      <c r="O1295" s="3">
        <f>+Tabella2026[[#This Row],[DIFFERENZA REDDITO INFERIORE ALLA MEDIA DALLA MEDIA]]*Tabella2026[[#This Row],[POP_2024]]</f>
        <v>0</v>
      </c>
      <c r="P1295" s="3">
        <f>+Tabella2026[[#This Row],[POPOLAZIONE PER DIFFERENZA ]]/SUM(Tabella2026[[POPOLAZIONE PER DIFFERENZA ]])</f>
        <v>0</v>
      </c>
      <c r="Q1295" s="3">
        <f>+Tabella2026[[#This Row],[INCIDENZA POPOLAZIONE PER DIFFERENZA]]*(PLAFOND-SUM(Tabella2026[CONTRIBUTO SULLA BASE DELLA POPOLAZIONE]))</f>
        <v>0</v>
      </c>
      <c r="R1295" s="3">
        <f>+Tabella2026[[#This Row],[CONTRIBUTO SULLA BASE DELLA POPOLAZIONE]]+Tabella2026[[#This Row],[CONTRIBUTO SULLA BASE DEL REDDITO]]</f>
        <v>46749.491682402644</v>
      </c>
      <c r="S1295" s="3">
        <f>+Tabella2026[[#This Row],[CONTRIBUTO TOTALE]]/(PLAFOND/N_TESSERE)</f>
        <v>93.498983364805284</v>
      </c>
      <c r="T1295" s="3">
        <f>+MAX(CEILING(Tabella2026[[#This Row],[preDEF1]],1),1)</f>
        <v>94</v>
      </c>
      <c r="U1295" s="9">
        <f xml:space="preserve"> IF(ROW(Tabella2026[[#This Row],[preDEF2]]) - ROW(Tabella2026[[#Headers],[preDEF2]])&lt;=ABS(SUM(Tabella2026[preDEF2])-N_TESSERE),Tabella2026[[#This Row],[preDEF2]]-1,Tabella2026[[#This Row],[preDEF2]])</f>
        <v>93</v>
      </c>
      <c r="V1295" s="21">
        <f>+Tabella2026[[#This Row],[DEF - n. card]]*(PLAFOND/N_TESSERE)</f>
        <v>46500</v>
      </c>
      <c r="W1295" s="18"/>
    </row>
    <row r="1296" spans="2:23" x14ac:dyDescent="0.25">
      <c r="B1296" s="1" t="s">
        <v>2639</v>
      </c>
      <c r="C1296" s="2">
        <v>26036</v>
      </c>
      <c r="D1296" s="1" t="s">
        <v>2640</v>
      </c>
      <c r="E1296" s="1" t="s">
        <v>38</v>
      </c>
      <c r="F1296" s="1" t="s">
        <v>150</v>
      </c>
      <c r="G1296" s="1" t="s">
        <v>2448</v>
      </c>
      <c r="H1296" s="1" t="s">
        <v>15835</v>
      </c>
      <c r="I1296" s="5">
        <v>9347</v>
      </c>
      <c r="J1296" s="5">
        <v>157959098</v>
      </c>
      <c r="K1296" s="3">
        <f>+Tabella2026[[#This Row],[POP_2024]]/SUM(Tabella2026[POP_2024])</f>
        <v>1.5857568194499054E-4</v>
      </c>
      <c r="L1296" s="3">
        <f>+Tabella2026[[#This Row],[INCIDENZA POPOLAZIONE]]*(PLAFOND/2)</f>
        <v>46684.561832843756</v>
      </c>
      <c r="M1296" s="3">
        <f>+IFERROR(Tabella2026[[#This Row],[reddito_2024]]/Tabella2026[[#This Row],[POP_2024]],"")</f>
        <v>16899.443457793943</v>
      </c>
      <c r="N1296" s="3">
        <f>+IF(Tabella2026[[#This Row],[REDDITO COMPLESSIVO PROCAPITE]]&lt;media_aggr_reddito_pc,(media_aggr_reddito_pc-Tabella2026[[#This Row],[REDDITO COMPLESSIVO PROCAPITE]]),0)</f>
        <v>925.62260481479825</v>
      </c>
      <c r="O1296" s="3">
        <f>+Tabella2026[[#This Row],[DIFFERENZA REDDITO INFERIORE ALLA MEDIA DALLA MEDIA]]*Tabella2026[[#This Row],[POP_2024]]</f>
        <v>8651794.4872039184</v>
      </c>
      <c r="P1296" s="3">
        <f>+Tabella2026[[#This Row],[POPOLAZIONE PER DIFFERENZA ]]/SUM(Tabella2026[[POPOLAZIONE PER DIFFERENZA ]])</f>
        <v>7.675717248099094E-5</v>
      </c>
      <c r="Q1296" s="3">
        <f>+Tabella2026[[#This Row],[INCIDENZA POPOLAZIONE PER DIFFERENZA]]*(PLAFOND-SUM(Tabella2026[CONTRIBUTO SULLA BASE DELLA POPOLAZIONE]))</f>
        <v>22597.254010524463</v>
      </c>
      <c r="R1296" s="3">
        <f>+Tabella2026[[#This Row],[CONTRIBUTO SULLA BASE DELLA POPOLAZIONE]]+Tabella2026[[#This Row],[CONTRIBUTO SULLA BASE DEL REDDITO]]</f>
        <v>69281.815843368211</v>
      </c>
      <c r="S1296" s="3">
        <f>+Tabella2026[[#This Row],[CONTRIBUTO TOTALE]]/(PLAFOND/N_TESSERE)</f>
        <v>138.56363168673641</v>
      </c>
      <c r="T1296" s="3">
        <f>+MAX(CEILING(Tabella2026[[#This Row],[preDEF1]],1),1)</f>
        <v>139</v>
      </c>
      <c r="U1296" s="9">
        <f xml:space="preserve"> IF(ROW(Tabella2026[[#This Row],[preDEF2]]) - ROW(Tabella2026[[#Headers],[preDEF2]])&lt;=ABS(SUM(Tabella2026[preDEF2])-N_TESSERE),Tabella2026[[#This Row],[preDEF2]]-1,Tabella2026[[#This Row],[preDEF2]])</f>
        <v>138</v>
      </c>
      <c r="V1296" s="21">
        <f>+Tabella2026[[#This Row],[DEF - n. card]]*(PLAFOND/N_TESSERE)</f>
        <v>69000</v>
      </c>
      <c r="W1296" s="18"/>
    </row>
    <row r="1297" spans="2:23" x14ac:dyDescent="0.25">
      <c r="B1297" s="1" t="s">
        <v>2651</v>
      </c>
      <c r="C1297" s="2">
        <v>19025</v>
      </c>
      <c r="D1297" s="1" t="s">
        <v>2652</v>
      </c>
      <c r="E1297" s="1" t="s">
        <v>12</v>
      </c>
      <c r="F1297" s="1" t="s">
        <v>193</v>
      </c>
      <c r="G1297" s="1" t="s">
        <v>2448</v>
      </c>
      <c r="H1297" s="1" t="s">
        <v>15835</v>
      </c>
      <c r="I1297" s="5">
        <v>9345</v>
      </c>
      <c r="J1297" s="5">
        <v>193379990</v>
      </c>
      <c r="K1297" s="3">
        <f>+Tabella2026[[#This Row],[POP_2024]]/SUM(Tabella2026[POP_2024])</f>
        <v>1.5854175112612993E-4</v>
      </c>
      <c r="L1297" s="3">
        <f>+Tabella2026[[#This Row],[INCIDENZA POPOLAZIONE]]*(PLAFOND/2)</f>
        <v>46674.572625219305</v>
      </c>
      <c r="M1297" s="3">
        <f>+IFERROR(Tabella2026[[#This Row],[reddito_2024]]/Tabella2026[[#This Row],[POP_2024]],"")</f>
        <v>20693.417870518995</v>
      </c>
      <c r="N1297" s="3">
        <f>+IF(Tabella2026[[#This Row],[REDDITO COMPLESSIVO PROCAPITE]]&lt;media_aggr_reddito_pc,(media_aggr_reddito_pc-Tabella2026[[#This Row],[REDDITO COMPLESSIVO PROCAPITE]]),0)</f>
        <v>0</v>
      </c>
      <c r="O1297" s="3">
        <f>+Tabella2026[[#This Row],[DIFFERENZA REDDITO INFERIORE ALLA MEDIA DALLA MEDIA]]*Tabella2026[[#This Row],[POP_2024]]</f>
        <v>0</v>
      </c>
      <c r="P1297" s="3">
        <f>+Tabella2026[[#This Row],[POPOLAZIONE PER DIFFERENZA ]]/SUM(Tabella2026[[POPOLAZIONE PER DIFFERENZA ]])</f>
        <v>0</v>
      </c>
      <c r="Q1297" s="3">
        <f>+Tabella2026[[#This Row],[INCIDENZA POPOLAZIONE PER DIFFERENZA]]*(PLAFOND-SUM(Tabella2026[CONTRIBUTO SULLA BASE DELLA POPOLAZIONE]))</f>
        <v>0</v>
      </c>
      <c r="R1297" s="3">
        <f>+Tabella2026[[#This Row],[CONTRIBUTO SULLA BASE DELLA POPOLAZIONE]]+Tabella2026[[#This Row],[CONTRIBUTO SULLA BASE DEL REDDITO]]</f>
        <v>46674.572625219305</v>
      </c>
      <c r="S1297" s="3">
        <f>+Tabella2026[[#This Row],[CONTRIBUTO TOTALE]]/(PLAFOND/N_TESSERE)</f>
        <v>93.34914525043861</v>
      </c>
      <c r="T1297" s="3">
        <f>+MAX(CEILING(Tabella2026[[#This Row],[preDEF1]],1),1)</f>
        <v>94</v>
      </c>
      <c r="U1297" s="9">
        <f xml:space="preserve"> IF(ROW(Tabella2026[[#This Row],[preDEF2]]) - ROW(Tabella2026[[#Headers],[preDEF2]])&lt;=ABS(SUM(Tabella2026[preDEF2])-N_TESSERE),Tabella2026[[#This Row],[preDEF2]]-1,Tabella2026[[#This Row],[preDEF2]])</f>
        <v>93</v>
      </c>
      <c r="V1297" s="21">
        <f>+Tabella2026[[#This Row],[DEF - n. card]]*(PLAFOND/N_TESSERE)</f>
        <v>46500</v>
      </c>
      <c r="W1297" s="18"/>
    </row>
    <row r="1298" spans="2:23" x14ac:dyDescent="0.25">
      <c r="B1298" s="1" t="s">
        <v>2717</v>
      </c>
      <c r="C1298" s="2">
        <v>37035</v>
      </c>
      <c r="D1298" s="1" t="s">
        <v>2718</v>
      </c>
      <c r="E1298" s="1" t="s">
        <v>27</v>
      </c>
      <c r="F1298" s="1" t="s">
        <v>26</v>
      </c>
      <c r="G1298" s="1" t="s">
        <v>2448</v>
      </c>
      <c r="H1298" s="1" t="s">
        <v>15835</v>
      </c>
      <c r="I1298" s="5">
        <v>9345</v>
      </c>
      <c r="J1298" s="5">
        <v>187694818</v>
      </c>
      <c r="K1298" s="3">
        <f>+Tabella2026[[#This Row],[POP_2024]]/SUM(Tabella2026[POP_2024])</f>
        <v>1.5854175112612993E-4</v>
      </c>
      <c r="L1298" s="3">
        <f>+Tabella2026[[#This Row],[INCIDENZA POPOLAZIONE]]*(PLAFOND/2)</f>
        <v>46674.572625219305</v>
      </c>
      <c r="M1298" s="3">
        <f>+IFERROR(Tabella2026[[#This Row],[reddito_2024]]/Tabella2026[[#This Row],[POP_2024]],"")</f>
        <v>20085.052755484216</v>
      </c>
      <c r="N1298" s="3">
        <f>+IF(Tabella2026[[#This Row],[REDDITO COMPLESSIVO PROCAPITE]]&lt;media_aggr_reddito_pc,(media_aggr_reddito_pc-Tabella2026[[#This Row],[REDDITO COMPLESSIVO PROCAPITE]]),0)</f>
        <v>0</v>
      </c>
      <c r="O1298" s="3">
        <f>+Tabella2026[[#This Row],[DIFFERENZA REDDITO INFERIORE ALLA MEDIA DALLA MEDIA]]*Tabella2026[[#This Row],[POP_2024]]</f>
        <v>0</v>
      </c>
      <c r="P1298" s="3">
        <f>+Tabella2026[[#This Row],[POPOLAZIONE PER DIFFERENZA ]]/SUM(Tabella2026[[POPOLAZIONE PER DIFFERENZA ]])</f>
        <v>0</v>
      </c>
      <c r="Q1298" s="3">
        <f>+Tabella2026[[#This Row],[INCIDENZA POPOLAZIONE PER DIFFERENZA]]*(PLAFOND-SUM(Tabella2026[CONTRIBUTO SULLA BASE DELLA POPOLAZIONE]))</f>
        <v>0</v>
      </c>
      <c r="R1298" s="3">
        <f>+Tabella2026[[#This Row],[CONTRIBUTO SULLA BASE DELLA POPOLAZIONE]]+Tabella2026[[#This Row],[CONTRIBUTO SULLA BASE DEL REDDITO]]</f>
        <v>46674.572625219305</v>
      </c>
      <c r="S1298" s="3">
        <f>+Tabella2026[[#This Row],[CONTRIBUTO TOTALE]]/(PLAFOND/N_TESSERE)</f>
        <v>93.34914525043861</v>
      </c>
      <c r="T1298" s="3">
        <f>+MAX(CEILING(Tabella2026[[#This Row],[preDEF1]],1),1)</f>
        <v>94</v>
      </c>
      <c r="U1298" s="9">
        <f xml:space="preserve"> IF(ROW(Tabella2026[[#This Row],[preDEF2]]) - ROW(Tabella2026[[#Headers],[preDEF2]])&lt;=ABS(SUM(Tabella2026[preDEF2])-N_TESSERE),Tabella2026[[#This Row],[preDEF2]]-1,Tabella2026[[#This Row],[preDEF2]])</f>
        <v>93</v>
      </c>
      <c r="V1298" s="21">
        <f>+Tabella2026[[#This Row],[DEF - n. card]]*(PLAFOND/N_TESSERE)</f>
        <v>46500</v>
      </c>
      <c r="W1298" s="18"/>
    </row>
    <row r="1299" spans="2:23" x14ac:dyDescent="0.25">
      <c r="B1299" s="1" t="s">
        <v>2547</v>
      </c>
      <c r="C1299" s="2">
        <v>78156</v>
      </c>
      <c r="D1299" s="1" t="s">
        <v>2548</v>
      </c>
      <c r="E1299" s="1" t="s">
        <v>61</v>
      </c>
      <c r="F1299" s="1" t="s">
        <v>178</v>
      </c>
      <c r="G1299" s="1" t="s">
        <v>2448</v>
      </c>
      <c r="H1299" s="1" t="s">
        <v>15836</v>
      </c>
      <c r="I1299" s="5">
        <v>9336</v>
      </c>
      <c r="J1299" s="5">
        <v>115467413</v>
      </c>
      <c r="K1299" s="3">
        <f>+Tabella2026[[#This Row],[POP_2024]]/SUM(Tabella2026[POP_2024])</f>
        <v>1.5838906244125726E-4</v>
      </c>
      <c r="L1299" s="3">
        <f>+Tabella2026[[#This Row],[INCIDENZA POPOLAZIONE]]*(PLAFOND/2)</f>
        <v>46629.621190909304</v>
      </c>
      <c r="M1299" s="3">
        <f>+IFERROR(Tabella2026[[#This Row],[reddito_2024]]/Tabella2026[[#This Row],[POP_2024]],"")</f>
        <v>12367.974828620394</v>
      </c>
      <c r="N1299" s="3">
        <f>+IF(Tabella2026[[#This Row],[REDDITO COMPLESSIVO PROCAPITE]]&lt;media_aggr_reddito_pc,(media_aggr_reddito_pc-Tabella2026[[#This Row],[REDDITO COMPLESSIVO PROCAPITE]]),0)</f>
        <v>5457.0912339883471</v>
      </c>
      <c r="O1299" s="3">
        <f>+Tabella2026[[#This Row],[DIFFERENZA REDDITO INFERIORE ALLA MEDIA DALLA MEDIA]]*Tabella2026[[#This Row],[POP_2024]]</f>
        <v>50947403.760515206</v>
      </c>
      <c r="P1299" s="3">
        <f>+Tabella2026[[#This Row],[POPOLAZIONE PER DIFFERENZA ]]/SUM(Tabella2026[[POPOLAZIONE PER DIFFERENZA ]])</f>
        <v>4.5199624929699068E-4</v>
      </c>
      <c r="Q1299" s="3">
        <f>+Tabella2026[[#This Row],[INCIDENZA POPOLAZIONE PER DIFFERENZA]]*(PLAFOND-SUM(Tabella2026[CONTRIBUTO SULLA BASE DELLA POPOLAZIONE]))</f>
        <v>133067.35679584762</v>
      </c>
      <c r="R1299" s="3">
        <f>+Tabella2026[[#This Row],[CONTRIBUTO SULLA BASE DELLA POPOLAZIONE]]+Tabella2026[[#This Row],[CONTRIBUTO SULLA BASE DEL REDDITO]]</f>
        <v>179696.97798675692</v>
      </c>
      <c r="S1299" s="3">
        <f>+Tabella2026[[#This Row],[CONTRIBUTO TOTALE]]/(PLAFOND/N_TESSERE)</f>
        <v>359.39395597351381</v>
      </c>
      <c r="T1299" s="3">
        <f>+MAX(CEILING(Tabella2026[[#This Row],[preDEF1]],1),1)</f>
        <v>360</v>
      </c>
      <c r="U1299" s="9">
        <f xml:space="preserve"> IF(ROW(Tabella2026[[#This Row],[preDEF2]]) - ROW(Tabella2026[[#Headers],[preDEF2]])&lt;=ABS(SUM(Tabella2026[preDEF2])-N_TESSERE),Tabella2026[[#This Row],[preDEF2]]-1,Tabella2026[[#This Row],[preDEF2]])</f>
        <v>359</v>
      </c>
      <c r="V1299" s="21">
        <f>+Tabella2026[[#This Row],[DEF - n. card]]*(PLAFOND/N_TESSERE)</f>
        <v>179500</v>
      </c>
      <c r="W1299" s="18"/>
    </row>
    <row r="1300" spans="2:23" x14ac:dyDescent="0.25">
      <c r="B1300" s="1" t="s">
        <v>2679</v>
      </c>
      <c r="C1300" s="2">
        <v>15011</v>
      </c>
      <c r="D1300" s="1" t="s">
        <v>2680</v>
      </c>
      <c r="E1300" s="1" t="s">
        <v>12</v>
      </c>
      <c r="F1300" s="1" t="s">
        <v>11</v>
      </c>
      <c r="G1300" s="1" t="s">
        <v>2448</v>
      </c>
      <c r="H1300" s="1" t="s">
        <v>15835</v>
      </c>
      <c r="I1300" s="5">
        <v>9323</v>
      </c>
      <c r="J1300" s="5">
        <v>215432554</v>
      </c>
      <c r="K1300" s="3">
        <f>+Tabella2026[[#This Row],[POP_2024]]/SUM(Tabella2026[POP_2024])</f>
        <v>1.581685121186634E-4</v>
      </c>
      <c r="L1300" s="3">
        <f>+Tabella2026[[#This Row],[INCIDENZA POPOLAZIONE]]*(PLAFOND/2)</f>
        <v>46564.691341350415</v>
      </c>
      <c r="M1300" s="3">
        <f>+IFERROR(Tabella2026[[#This Row],[reddito_2024]]/Tabella2026[[#This Row],[POP_2024]],"")</f>
        <v>23107.642818835138</v>
      </c>
      <c r="N1300" s="3">
        <f>+IF(Tabella2026[[#This Row],[REDDITO COMPLESSIVO PROCAPITE]]&lt;media_aggr_reddito_pc,(media_aggr_reddito_pc-Tabella2026[[#This Row],[REDDITO COMPLESSIVO PROCAPITE]]),0)</f>
        <v>0</v>
      </c>
      <c r="O1300" s="3">
        <f>+Tabella2026[[#This Row],[DIFFERENZA REDDITO INFERIORE ALLA MEDIA DALLA MEDIA]]*Tabella2026[[#This Row],[POP_2024]]</f>
        <v>0</v>
      </c>
      <c r="P1300" s="3">
        <f>+Tabella2026[[#This Row],[POPOLAZIONE PER DIFFERENZA ]]/SUM(Tabella2026[[POPOLAZIONE PER DIFFERENZA ]])</f>
        <v>0</v>
      </c>
      <c r="Q1300" s="3">
        <f>+Tabella2026[[#This Row],[INCIDENZA POPOLAZIONE PER DIFFERENZA]]*(PLAFOND-SUM(Tabella2026[CONTRIBUTO SULLA BASE DELLA POPOLAZIONE]))</f>
        <v>0</v>
      </c>
      <c r="R1300" s="3">
        <f>+Tabella2026[[#This Row],[CONTRIBUTO SULLA BASE DELLA POPOLAZIONE]]+Tabella2026[[#This Row],[CONTRIBUTO SULLA BASE DEL REDDITO]]</f>
        <v>46564.691341350415</v>
      </c>
      <c r="S1300" s="3">
        <f>+Tabella2026[[#This Row],[CONTRIBUTO TOTALE]]/(PLAFOND/N_TESSERE)</f>
        <v>93.129382682700836</v>
      </c>
      <c r="T1300" s="3">
        <f>+MAX(CEILING(Tabella2026[[#This Row],[preDEF1]],1),1)</f>
        <v>94</v>
      </c>
      <c r="U1300" s="9">
        <f xml:space="preserve"> IF(ROW(Tabella2026[[#This Row],[preDEF2]]) - ROW(Tabella2026[[#Headers],[preDEF2]])&lt;=ABS(SUM(Tabella2026[preDEF2])-N_TESSERE),Tabella2026[[#This Row],[preDEF2]]-1,Tabella2026[[#This Row],[preDEF2]])</f>
        <v>93</v>
      </c>
      <c r="V1300" s="21">
        <f>+Tabella2026[[#This Row],[DEF - n. card]]*(PLAFOND/N_TESSERE)</f>
        <v>46500</v>
      </c>
      <c r="W1300" s="18"/>
    </row>
    <row r="1301" spans="2:23" x14ac:dyDescent="0.25">
      <c r="B1301" s="1" t="s">
        <v>2645</v>
      </c>
      <c r="C1301" s="2">
        <v>17165</v>
      </c>
      <c r="D1301" s="1" t="s">
        <v>2646</v>
      </c>
      <c r="E1301" s="1" t="s">
        <v>12</v>
      </c>
      <c r="F1301" s="1" t="s">
        <v>50</v>
      </c>
      <c r="G1301" s="1" t="s">
        <v>2448</v>
      </c>
      <c r="H1301" s="1" t="s">
        <v>15835</v>
      </c>
      <c r="I1301" s="5">
        <v>9305</v>
      </c>
      <c r="J1301" s="5">
        <v>178832400</v>
      </c>
      <c r="K1301" s="3">
        <f>+Tabella2026[[#This Row],[POP_2024]]/SUM(Tabella2026[POP_2024])</f>
        <v>1.5786313474891805E-4</v>
      </c>
      <c r="L1301" s="3">
        <f>+Tabella2026[[#This Row],[INCIDENZA POPOLAZIONE]]*(PLAFOND/2)</f>
        <v>46474.788472730412</v>
      </c>
      <c r="M1301" s="3">
        <f>+IFERROR(Tabella2026[[#This Row],[reddito_2024]]/Tabella2026[[#This Row],[POP_2024]],"")</f>
        <v>19218.957549704461</v>
      </c>
      <c r="N1301" s="3">
        <f>+IF(Tabella2026[[#This Row],[REDDITO COMPLESSIVO PROCAPITE]]&lt;media_aggr_reddito_pc,(media_aggr_reddito_pc-Tabella2026[[#This Row],[REDDITO COMPLESSIVO PROCAPITE]]),0)</f>
        <v>0</v>
      </c>
      <c r="O1301" s="3">
        <f>+Tabella2026[[#This Row],[DIFFERENZA REDDITO INFERIORE ALLA MEDIA DALLA MEDIA]]*Tabella2026[[#This Row],[POP_2024]]</f>
        <v>0</v>
      </c>
      <c r="P1301" s="3">
        <f>+Tabella2026[[#This Row],[POPOLAZIONE PER DIFFERENZA ]]/SUM(Tabella2026[[POPOLAZIONE PER DIFFERENZA ]])</f>
        <v>0</v>
      </c>
      <c r="Q1301" s="3">
        <f>+Tabella2026[[#This Row],[INCIDENZA POPOLAZIONE PER DIFFERENZA]]*(PLAFOND-SUM(Tabella2026[CONTRIBUTO SULLA BASE DELLA POPOLAZIONE]))</f>
        <v>0</v>
      </c>
      <c r="R1301" s="3">
        <f>+Tabella2026[[#This Row],[CONTRIBUTO SULLA BASE DELLA POPOLAZIONE]]+Tabella2026[[#This Row],[CONTRIBUTO SULLA BASE DEL REDDITO]]</f>
        <v>46474.788472730412</v>
      </c>
      <c r="S1301" s="3">
        <f>+Tabella2026[[#This Row],[CONTRIBUTO TOTALE]]/(PLAFOND/N_TESSERE)</f>
        <v>92.949576945460819</v>
      </c>
      <c r="T1301" s="3">
        <f>+MAX(CEILING(Tabella2026[[#This Row],[preDEF1]],1),1)</f>
        <v>93</v>
      </c>
      <c r="U1301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1301" s="21">
        <f>+Tabella2026[[#This Row],[DEF - n. card]]*(PLAFOND/N_TESSERE)</f>
        <v>46000</v>
      </c>
      <c r="W1301" s="18"/>
    </row>
    <row r="1302" spans="2:23" x14ac:dyDescent="0.25">
      <c r="B1302" s="1" t="s">
        <v>2701</v>
      </c>
      <c r="C1302" s="2">
        <v>28048</v>
      </c>
      <c r="D1302" s="1" t="s">
        <v>2702</v>
      </c>
      <c r="E1302" s="1" t="s">
        <v>38</v>
      </c>
      <c r="F1302" s="1" t="s">
        <v>45</v>
      </c>
      <c r="G1302" s="1" t="s">
        <v>2448</v>
      </c>
      <c r="H1302" s="1" t="s">
        <v>15835</v>
      </c>
      <c r="I1302" s="5">
        <v>9304</v>
      </c>
      <c r="J1302" s="5">
        <v>176080987</v>
      </c>
      <c r="K1302" s="3">
        <f>+Tabella2026[[#This Row],[POP_2024]]/SUM(Tabella2026[POP_2024])</f>
        <v>1.5784616933948775E-4</v>
      </c>
      <c r="L1302" s="3">
        <f>+Tabella2026[[#This Row],[INCIDENZA POPOLAZIONE]]*(PLAFOND/2)</f>
        <v>46469.79386891819</v>
      </c>
      <c r="M1302" s="3">
        <f>+IFERROR(Tabella2026[[#This Row],[reddito_2024]]/Tabella2026[[#This Row],[POP_2024]],"")</f>
        <v>18925.299548581257</v>
      </c>
      <c r="N1302" s="3">
        <f>+IF(Tabella2026[[#This Row],[REDDITO COMPLESSIVO PROCAPITE]]&lt;media_aggr_reddito_pc,(media_aggr_reddito_pc-Tabella2026[[#This Row],[REDDITO COMPLESSIVO PROCAPITE]]),0)</f>
        <v>0</v>
      </c>
      <c r="O1302" s="3">
        <f>+Tabella2026[[#This Row],[DIFFERENZA REDDITO INFERIORE ALLA MEDIA DALLA MEDIA]]*Tabella2026[[#This Row],[POP_2024]]</f>
        <v>0</v>
      </c>
      <c r="P1302" s="3">
        <f>+Tabella2026[[#This Row],[POPOLAZIONE PER DIFFERENZA ]]/SUM(Tabella2026[[POPOLAZIONE PER DIFFERENZA ]])</f>
        <v>0</v>
      </c>
      <c r="Q1302" s="3">
        <f>+Tabella2026[[#This Row],[INCIDENZA POPOLAZIONE PER DIFFERENZA]]*(PLAFOND-SUM(Tabella2026[CONTRIBUTO SULLA BASE DELLA POPOLAZIONE]))</f>
        <v>0</v>
      </c>
      <c r="R1302" s="3">
        <f>+Tabella2026[[#This Row],[CONTRIBUTO SULLA BASE DELLA POPOLAZIONE]]+Tabella2026[[#This Row],[CONTRIBUTO SULLA BASE DEL REDDITO]]</f>
        <v>46469.79386891819</v>
      </c>
      <c r="S1302" s="3">
        <f>+Tabella2026[[#This Row],[CONTRIBUTO TOTALE]]/(PLAFOND/N_TESSERE)</f>
        <v>92.939587737836376</v>
      </c>
      <c r="T1302" s="3">
        <f>+MAX(CEILING(Tabella2026[[#This Row],[preDEF1]],1),1)</f>
        <v>93</v>
      </c>
      <c r="U1302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1302" s="21">
        <f>+Tabella2026[[#This Row],[DEF - n. card]]*(PLAFOND/N_TESSERE)</f>
        <v>46000</v>
      </c>
      <c r="W1302" s="18"/>
    </row>
    <row r="1303" spans="2:23" x14ac:dyDescent="0.25">
      <c r="B1303" s="1" t="s">
        <v>2565</v>
      </c>
      <c r="C1303" s="2">
        <v>78040</v>
      </c>
      <c r="D1303" s="1" t="s">
        <v>2566</v>
      </c>
      <c r="E1303" s="1" t="s">
        <v>61</v>
      </c>
      <c r="F1303" s="1" t="s">
        <v>178</v>
      </c>
      <c r="G1303" s="1" t="s">
        <v>2448</v>
      </c>
      <c r="H1303" s="1" t="s">
        <v>15836</v>
      </c>
      <c r="I1303" s="5">
        <v>9301</v>
      </c>
      <c r="J1303" s="5">
        <v>93251255</v>
      </c>
      <c r="K1303" s="3">
        <f>+Tabella2026[[#This Row],[POP_2024]]/SUM(Tabella2026[POP_2024])</f>
        <v>1.5779527311119687E-4</v>
      </c>
      <c r="L1303" s="3">
        <f>+Tabella2026[[#This Row],[INCIDENZA POPOLAZIONE]]*(PLAFOND/2)</f>
        <v>46454.810057481525</v>
      </c>
      <c r="M1303" s="3">
        <f>+IFERROR(Tabella2026[[#This Row],[reddito_2024]]/Tabella2026[[#This Row],[POP_2024]],"")</f>
        <v>10025.938608751747</v>
      </c>
      <c r="N1303" s="3">
        <f>+IF(Tabella2026[[#This Row],[REDDITO COMPLESSIVO PROCAPITE]]&lt;media_aggr_reddito_pc,(media_aggr_reddito_pc-Tabella2026[[#This Row],[REDDITO COMPLESSIVO PROCAPITE]]),0)</f>
        <v>7799.1274538569942</v>
      </c>
      <c r="O1303" s="3">
        <f>+Tabella2026[[#This Row],[DIFFERENZA REDDITO INFERIORE ALLA MEDIA DALLA MEDIA]]*Tabella2026[[#This Row],[POP_2024]]</f>
        <v>72539684.448323905</v>
      </c>
      <c r="P1303" s="3">
        <f>+Tabella2026[[#This Row],[POPOLAZIONE PER DIFFERENZA ]]/SUM(Tabella2026[[POPOLAZIONE PER DIFFERENZA ]])</f>
        <v>6.4355909969332817E-4</v>
      </c>
      <c r="Q1303" s="3">
        <f>+Tabella2026[[#This Row],[INCIDENZA POPOLAZIONE PER DIFFERENZA]]*(PLAFOND-SUM(Tabella2026[CONTRIBUTO SULLA BASE DELLA POPOLAZIONE]))</f>
        <v>189463.31628039182</v>
      </c>
      <c r="R1303" s="3">
        <f>+Tabella2026[[#This Row],[CONTRIBUTO SULLA BASE DELLA POPOLAZIONE]]+Tabella2026[[#This Row],[CONTRIBUTO SULLA BASE DEL REDDITO]]</f>
        <v>235918.12633787334</v>
      </c>
      <c r="S1303" s="3">
        <f>+Tabella2026[[#This Row],[CONTRIBUTO TOTALE]]/(PLAFOND/N_TESSERE)</f>
        <v>471.83625267574666</v>
      </c>
      <c r="T1303" s="3">
        <f>+MAX(CEILING(Tabella2026[[#This Row],[preDEF1]],1),1)</f>
        <v>472</v>
      </c>
      <c r="U1303" s="9">
        <f xml:space="preserve"> IF(ROW(Tabella2026[[#This Row],[preDEF2]]) - ROW(Tabella2026[[#Headers],[preDEF2]])&lt;=ABS(SUM(Tabella2026[preDEF2])-N_TESSERE),Tabella2026[[#This Row],[preDEF2]]-1,Tabella2026[[#This Row],[preDEF2]])</f>
        <v>471</v>
      </c>
      <c r="V1303" s="21">
        <f>+Tabella2026[[#This Row],[DEF - n. card]]*(PLAFOND/N_TESSERE)</f>
        <v>235500</v>
      </c>
      <c r="W1303" s="18"/>
    </row>
    <row r="1304" spans="2:23" x14ac:dyDescent="0.25">
      <c r="B1304" s="1" t="s">
        <v>2569</v>
      </c>
      <c r="C1304" s="2">
        <v>65142</v>
      </c>
      <c r="D1304" s="1" t="s">
        <v>2570</v>
      </c>
      <c r="E1304" s="1" t="s">
        <v>15</v>
      </c>
      <c r="F1304" s="1" t="s">
        <v>82</v>
      </c>
      <c r="G1304" s="1" t="s">
        <v>2448</v>
      </c>
      <c r="H1304" s="1" t="s">
        <v>15836</v>
      </c>
      <c r="I1304" s="5">
        <v>9282</v>
      </c>
      <c r="J1304" s="5">
        <v>114636939</v>
      </c>
      <c r="K1304" s="3">
        <f>+Tabella2026[[#This Row],[POP_2024]]/SUM(Tabella2026[POP_2024])</f>
        <v>1.5747293033202122E-4</v>
      </c>
      <c r="L1304" s="3">
        <f>+Tabella2026[[#This Row],[INCIDENZA POPOLAZIONE]]*(PLAFOND/2)</f>
        <v>46359.9125850493</v>
      </c>
      <c r="M1304" s="3">
        <f>+IFERROR(Tabella2026[[#This Row],[reddito_2024]]/Tabella2026[[#This Row],[POP_2024]],"")</f>
        <v>12350.456690368455</v>
      </c>
      <c r="N1304" s="3">
        <f>+IF(Tabella2026[[#This Row],[REDDITO COMPLESSIVO PROCAPITE]]&lt;media_aggr_reddito_pc,(media_aggr_reddito_pc-Tabella2026[[#This Row],[REDDITO COMPLESSIVO PROCAPITE]]),0)</f>
        <v>5474.6093722402857</v>
      </c>
      <c r="O1304" s="3">
        <f>+Tabella2026[[#This Row],[DIFFERENZA REDDITO INFERIORE ALLA MEDIA DALLA MEDIA]]*Tabella2026[[#This Row],[POP_2024]]</f>
        <v>50815324.19313433</v>
      </c>
      <c r="P1304" s="3">
        <f>+Tabella2026[[#This Row],[POPOLAZIONE PER DIFFERENZA ]]/SUM(Tabella2026[[POPOLAZIONE PER DIFFERENZA ]])</f>
        <v>4.5082446301038123E-4</v>
      </c>
      <c r="Q1304" s="3">
        <f>+Tabella2026[[#This Row],[INCIDENZA POPOLAZIONE PER DIFFERENZA]]*(PLAFOND-SUM(Tabella2026[CONTRIBUTO SULLA BASE DELLA POPOLAZIONE]))</f>
        <v>132722.38379190952</v>
      </c>
      <c r="R1304" s="3">
        <f>+Tabella2026[[#This Row],[CONTRIBUTO SULLA BASE DELLA POPOLAZIONE]]+Tabella2026[[#This Row],[CONTRIBUTO SULLA BASE DEL REDDITO]]</f>
        <v>179082.29637695884</v>
      </c>
      <c r="S1304" s="3">
        <f>+Tabella2026[[#This Row],[CONTRIBUTO TOTALE]]/(PLAFOND/N_TESSERE)</f>
        <v>358.1645927539177</v>
      </c>
      <c r="T1304" s="3">
        <f>+MAX(CEILING(Tabella2026[[#This Row],[preDEF1]],1),1)</f>
        <v>359</v>
      </c>
      <c r="U1304" s="9">
        <f xml:space="preserve"> IF(ROW(Tabella2026[[#This Row],[preDEF2]]) - ROW(Tabella2026[[#Headers],[preDEF2]])&lt;=ABS(SUM(Tabella2026[preDEF2])-N_TESSERE),Tabella2026[[#This Row],[preDEF2]]-1,Tabella2026[[#This Row],[preDEF2]])</f>
        <v>358</v>
      </c>
      <c r="V1304" s="21">
        <f>+Tabella2026[[#This Row],[DEF - n. card]]*(PLAFOND/N_TESSERE)</f>
        <v>179000</v>
      </c>
      <c r="W1304" s="18"/>
    </row>
    <row r="1305" spans="2:23" x14ac:dyDescent="0.25">
      <c r="B1305" s="1" t="s">
        <v>2579</v>
      </c>
      <c r="C1305" s="2">
        <v>10047</v>
      </c>
      <c r="D1305" s="1" t="s">
        <v>2580</v>
      </c>
      <c r="E1305" s="1" t="s">
        <v>24</v>
      </c>
      <c r="F1305" s="1" t="s">
        <v>23</v>
      </c>
      <c r="G1305" s="1" t="s">
        <v>2448</v>
      </c>
      <c r="H1305" s="1" t="s">
        <v>15835</v>
      </c>
      <c r="I1305" s="5">
        <v>9279</v>
      </c>
      <c r="J1305" s="5">
        <v>216456733</v>
      </c>
      <c r="K1305" s="3">
        <f>+Tabella2026[[#This Row],[POP_2024]]/SUM(Tabella2026[POP_2024])</f>
        <v>1.5742203410373031E-4</v>
      </c>
      <c r="L1305" s="3">
        <f>+Tabella2026[[#This Row],[INCIDENZA POPOLAZIONE]]*(PLAFOND/2)</f>
        <v>46344.928773612628</v>
      </c>
      <c r="M1305" s="3">
        <f>+IFERROR(Tabella2026[[#This Row],[reddito_2024]]/Tabella2026[[#This Row],[POP_2024]],"")</f>
        <v>23327.592736286239</v>
      </c>
      <c r="N1305" s="3">
        <f>+IF(Tabella2026[[#This Row],[REDDITO COMPLESSIVO PROCAPITE]]&lt;media_aggr_reddito_pc,(media_aggr_reddito_pc-Tabella2026[[#This Row],[REDDITO COMPLESSIVO PROCAPITE]]),0)</f>
        <v>0</v>
      </c>
      <c r="O1305" s="3">
        <f>+Tabella2026[[#This Row],[DIFFERENZA REDDITO INFERIORE ALLA MEDIA DALLA MEDIA]]*Tabella2026[[#This Row],[POP_2024]]</f>
        <v>0</v>
      </c>
      <c r="P1305" s="3">
        <f>+Tabella2026[[#This Row],[POPOLAZIONE PER DIFFERENZA ]]/SUM(Tabella2026[[POPOLAZIONE PER DIFFERENZA ]])</f>
        <v>0</v>
      </c>
      <c r="Q1305" s="3">
        <f>+Tabella2026[[#This Row],[INCIDENZA POPOLAZIONE PER DIFFERENZA]]*(PLAFOND-SUM(Tabella2026[CONTRIBUTO SULLA BASE DELLA POPOLAZIONE]))</f>
        <v>0</v>
      </c>
      <c r="R1305" s="3">
        <f>+Tabella2026[[#This Row],[CONTRIBUTO SULLA BASE DELLA POPOLAZIONE]]+Tabella2026[[#This Row],[CONTRIBUTO SULLA BASE DEL REDDITO]]</f>
        <v>46344.928773612628</v>
      </c>
      <c r="S1305" s="3">
        <f>+Tabella2026[[#This Row],[CONTRIBUTO TOTALE]]/(PLAFOND/N_TESSERE)</f>
        <v>92.689857547225259</v>
      </c>
      <c r="T1305" s="3">
        <f>+MAX(CEILING(Tabella2026[[#This Row],[preDEF1]],1),1)</f>
        <v>93</v>
      </c>
      <c r="U1305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1305" s="21">
        <f>+Tabella2026[[#This Row],[DEF - n. card]]*(PLAFOND/N_TESSERE)</f>
        <v>46000</v>
      </c>
      <c r="W1305" s="18"/>
    </row>
    <row r="1306" spans="2:23" x14ac:dyDescent="0.25">
      <c r="B1306" s="1" t="s">
        <v>2691</v>
      </c>
      <c r="C1306" s="2">
        <v>35032</v>
      </c>
      <c r="D1306" s="1" t="s">
        <v>2692</v>
      </c>
      <c r="E1306" s="1" t="s">
        <v>27</v>
      </c>
      <c r="F1306" s="1" t="s">
        <v>64</v>
      </c>
      <c r="G1306" s="1" t="s">
        <v>2448</v>
      </c>
      <c r="H1306" s="1" t="s">
        <v>15835</v>
      </c>
      <c r="I1306" s="5">
        <v>9275</v>
      </c>
      <c r="J1306" s="5">
        <v>182319752</v>
      </c>
      <c r="K1306" s="3">
        <f>+Tabella2026[[#This Row],[POP_2024]]/SUM(Tabella2026[POP_2024])</f>
        <v>1.5735417246600912E-4</v>
      </c>
      <c r="L1306" s="3">
        <f>+Tabella2026[[#This Row],[INCIDENZA POPOLAZIONE]]*(PLAFOND/2)</f>
        <v>46324.950358363734</v>
      </c>
      <c r="M1306" s="3">
        <f>+IFERROR(Tabella2026[[#This Row],[reddito_2024]]/Tabella2026[[#This Row],[POP_2024]],"")</f>
        <v>19657.116118598384</v>
      </c>
      <c r="N1306" s="3">
        <f>+IF(Tabella2026[[#This Row],[REDDITO COMPLESSIVO PROCAPITE]]&lt;media_aggr_reddito_pc,(media_aggr_reddito_pc-Tabella2026[[#This Row],[REDDITO COMPLESSIVO PROCAPITE]]),0)</f>
        <v>0</v>
      </c>
      <c r="O1306" s="3">
        <f>+Tabella2026[[#This Row],[DIFFERENZA REDDITO INFERIORE ALLA MEDIA DALLA MEDIA]]*Tabella2026[[#This Row],[POP_2024]]</f>
        <v>0</v>
      </c>
      <c r="P1306" s="3">
        <f>+Tabella2026[[#This Row],[POPOLAZIONE PER DIFFERENZA ]]/SUM(Tabella2026[[POPOLAZIONE PER DIFFERENZA ]])</f>
        <v>0</v>
      </c>
      <c r="Q1306" s="3">
        <f>+Tabella2026[[#This Row],[INCIDENZA POPOLAZIONE PER DIFFERENZA]]*(PLAFOND-SUM(Tabella2026[CONTRIBUTO SULLA BASE DELLA POPOLAZIONE]))</f>
        <v>0</v>
      </c>
      <c r="R1306" s="3">
        <f>+Tabella2026[[#This Row],[CONTRIBUTO SULLA BASE DELLA POPOLAZIONE]]+Tabella2026[[#This Row],[CONTRIBUTO SULLA BASE DEL REDDITO]]</f>
        <v>46324.950358363734</v>
      </c>
      <c r="S1306" s="3">
        <f>+Tabella2026[[#This Row],[CONTRIBUTO TOTALE]]/(PLAFOND/N_TESSERE)</f>
        <v>92.649900716727473</v>
      </c>
      <c r="T1306" s="3">
        <f>+MAX(CEILING(Tabella2026[[#This Row],[preDEF1]],1),1)</f>
        <v>93</v>
      </c>
      <c r="U1306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1306" s="21">
        <f>+Tabella2026[[#This Row],[DEF - n. card]]*(PLAFOND/N_TESSERE)</f>
        <v>46000</v>
      </c>
      <c r="W1306" s="18"/>
    </row>
    <row r="1307" spans="2:23" x14ac:dyDescent="0.25">
      <c r="B1307" s="1" t="s">
        <v>2623</v>
      </c>
      <c r="C1307" s="2">
        <v>75064</v>
      </c>
      <c r="D1307" s="1" t="s">
        <v>2624</v>
      </c>
      <c r="E1307" s="1" t="s">
        <v>33</v>
      </c>
      <c r="F1307" s="1" t="s">
        <v>132</v>
      </c>
      <c r="G1307" s="1" t="s">
        <v>2448</v>
      </c>
      <c r="H1307" s="1" t="s">
        <v>15836</v>
      </c>
      <c r="I1307" s="5">
        <v>9267</v>
      </c>
      <c r="J1307" s="5">
        <v>100533060</v>
      </c>
      <c r="K1307" s="3">
        <f>+Tabella2026[[#This Row],[POP_2024]]/SUM(Tabella2026[POP_2024])</f>
        <v>1.5721844919056675E-4</v>
      </c>
      <c r="L1307" s="3">
        <f>+Tabella2026[[#This Row],[INCIDENZA POPOLAZIONE]]*(PLAFOND/2)</f>
        <v>46284.993527865961</v>
      </c>
      <c r="M1307" s="3">
        <f>+IFERROR(Tabella2026[[#This Row],[reddito_2024]]/Tabella2026[[#This Row],[POP_2024]],"")</f>
        <v>10848.501133052769</v>
      </c>
      <c r="N1307" s="3">
        <f>+IF(Tabella2026[[#This Row],[REDDITO COMPLESSIVO PROCAPITE]]&lt;media_aggr_reddito_pc,(media_aggr_reddito_pc-Tabella2026[[#This Row],[REDDITO COMPLESSIVO PROCAPITE]]),0)</f>
        <v>6976.5649295559724</v>
      </c>
      <c r="O1307" s="3">
        <f>+Tabella2026[[#This Row],[DIFFERENZA REDDITO INFERIORE ALLA MEDIA DALLA MEDIA]]*Tabella2026[[#This Row],[POP_2024]]</f>
        <v>64651827.202195197</v>
      </c>
      <c r="P1307" s="3">
        <f>+Tabella2026[[#This Row],[POPOLAZIONE PER DIFFERENZA ]]/SUM(Tabella2026[[POPOLAZIONE PER DIFFERENZA ]])</f>
        <v>5.7357944171116033E-4</v>
      </c>
      <c r="Q1307" s="3">
        <f>+Tabella2026[[#This Row],[INCIDENZA POPOLAZIONE PER DIFFERENZA]]*(PLAFOND-SUM(Tabella2026[CONTRIBUTO SULLA BASE DELLA POPOLAZIONE]))</f>
        <v>168861.357455185</v>
      </c>
      <c r="R1307" s="3">
        <f>+Tabella2026[[#This Row],[CONTRIBUTO SULLA BASE DELLA POPOLAZIONE]]+Tabella2026[[#This Row],[CONTRIBUTO SULLA BASE DEL REDDITO]]</f>
        <v>215146.35098305097</v>
      </c>
      <c r="S1307" s="3">
        <f>+Tabella2026[[#This Row],[CONTRIBUTO TOTALE]]/(PLAFOND/N_TESSERE)</f>
        <v>430.29270196610196</v>
      </c>
      <c r="T1307" s="3">
        <f>+MAX(CEILING(Tabella2026[[#This Row],[preDEF1]],1),1)</f>
        <v>431</v>
      </c>
      <c r="U1307" s="9">
        <f xml:space="preserve"> IF(ROW(Tabella2026[[#This Row],[preDEF2]]) - ROW(Tabella2026[[#Headers],[preDEF2]])&lt;=ABS(SUM(Tabella2026[preDEF2])-N_TESSERE),Tabella2026[[#This Row],[preDEF2]]-1,Tabella2026[[#This Row],[preDEF2]])</f>
        <v>430</v>
      </c>
      <c r="V1307" s="21">
        <f>+Tabella2026[[#This Row],[DEF - n. card]]*(PLAFOND/N_TESSERE)</f>
        <v>215000</v>
      </c>
      <c r="W1307" s="18"/>
    </row>
    <row r="1308" spans="2:23" x14ac:dyDescent="0.25">
      <c r="B1308" s="1" t="s">
        <v>2649</v>
      </c>
      <c r="C1308" s="2">
        <v>15243</v>
      </c>
      <c r="D1308" s="1" t="s">
        <v>2650</v>
      </c>
      <c r="E1308" s="1" t="s">
        <v>12</v>
      </c>
      <c r="F1308" s="1" t="s">
        <v>11</v>
      </c>
      <c r="G1308" s="1" t="s">
        <v>2448</v>
      </c>
      <c r="H1308" s="1" t="s">
        <v>15835</v>
      </c>
      <c r="I1308" s="5">
        <v>9267</v>
      </c>
      <c r="J1308" s="5">
        <v>191804036</v>
      </c>
      <c r="K1308" s="3">
        <f>+Tabella2026[[#This Row],[POP_2024]]/SUM(Tabella2026[POP_2024])</f>
        <v>1.5721844919056675E-4</v>
      </c>
      <c r="L1308" s="3">
        <f>+Tabella2026[[#This Row],[INCIDENZA POPOLAZIONE]]*(PLAFOND/2)</f>
        <v>46284.993527865961</v>
      </c>
      <c r="M1308" s="3">
        <f>+IFERROR(Tabella2026[[#This Row],[reddito_2024]]/Tabella2026[[#This Row],[POP_2024]],"")</f>
        <v>20697.532750620481</v>
      </c>
      <c r="N1308" s="3">
        <f>+IF(Tabella2026[[#This Row],[REDDITO COMPLESSIVO PROCAPITE]]&lt;media_aggr_reddito_pc,(media_aggr_reddito_pc-Tabella2026[[#This Row],[REDDITO COMPLESSIVO PROCAPITE]]),0)</f>
        <v>0</v>
      </c>
      <c r="O1308" s="3">
        <f>+Tabella2026[[#This Row],[DIFFERENZA REDDITO INFERIORE ALLA MEDIA DALLA MEDIA]]*Tabella2026[[#This Row],[POP_2024]]</f>
        <v>0</v>
      </c>
      <c r="P1308" s="3">
        <f>+Tabella2026[[#This Row],[POPOLAZIONE PER DIFFERENZA ]]/SUM(Tabella2026[[POPOLAZIONE PER DIFFERENZA ]])</f>
        <v>0</v>
      </c>
      <c r="Q1308" s="3">
        <f>+Tabella2026[[#This Row],[INCIDENZA POPOLAZIONE PER DIFFERENZA]]*(PLAFOND-SUM(Tabella2026[CONTRIBUTO SULLA BASE DELLA POPOLAZIONE]))</f>
        <v>0</v>
      </c>
      <c r="R1308" s="3">
        <f>+Tabella2026[[#This Row],[CONTRIBUTO SULLA BASE DELLA POPOLAZIONE]]+Tabella2026[[#This Row],[CONTRIBUTO SULLA BASE DEL REDDITO]]</f>
        <v>46284.993527865961</v>
      </c>
      <c r="S1308" s="3">
        <f>+Tabella2026[[#This Row],[CONTRIBUTO TOTALE]]/(PLAFOND/N_TESSERE)</f>
        <v>92.569987055731929</v>
      </c>
      <c r="T1308" s="3">
        <f>+MAX(CEILING(Tabella2026[[#This Row],[preDEF1]],1),1)</f>
        <v>93</v>
      </c>
      <c r="U1308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1308" s="21">
        <f>+Tabella2026[[#This Row],[DEF - n. card]]*(PLAFOND/N_TESSERE)</f>
        <v>46000</v>
      </c>
      <c r="W1308" s="18"/>
    </row>
    <row r="1309" spans="2:23" x14ac:dyDescent="0.25">
      <c r="B1309" s="1" t="s">
        <v>2653</v>
      </c>
      <c r="C1309" s="2">
        <v>93007</v>
      </c>
      <c r="D1309" s="1" t="s">
        <v>2654</v>
      </c>
      <c r="E1309" s="1" t="s">
        <v>48</v>
      </c>
      <c r="F1309" s="1" t="s">
        <v>300</v>
      </c>
      <c r="G1309" s="1" t="s">
        <v>2448</v>
      </c>
      <c r="H1309" s="1" t="s">
        <v>15835</v>
      </c>
      <c r="I1309" s="5">
        <v>9262</v>
      </c>
      <c r="J1309" s="5">
        <v>167573147</v>
      </c>
      <c r="K1309" s="3">
        <f>+Tabella2026[[#This Row],[POP_2024]]/SUM(Tabella2026[POP_2024])</f>
        <v>1.5713362214341526E-4</v>
      </c>
      <c r="L1309" s="3">
        <f>+Tabella2026[[#This Row],[INCIDENZA POPOLAZIONE]]*(PLAFOND/2)</f>
        <v>46260.020508804846</v>
      </c>
      <c r="M1309" s="3">
        <f>+IFERROR(Tabella2026[[#This Row],[reddito_2024]]/Tabella2026[[#This Row],[POP_2024]],"")</f>
        <v>18092.54448283308</v>
      </c>
      <c r="N1309" s="3">
        <f>+IF(Tabella2026[[#This Row],[REDDITO COMPLESSIVO PROCAPITE]]&lt;media_aggr_reddito_pc,(media_aggr_reddito_pc-Tabella2026[[#This Row],[REDDITO COMPLESSIVO PROCAPITE]]),0)</f>
        <v>0</v>
      </c>
      <c r="O1309" s="3">
        <f>+Tabella2026[[#This Row],[DIFFERENZA REDDITO INFERIORE ALLA MEDIA DALLA MEDIA]]*Tabella2026[[#This Row],[POP_2024]]</f>
        <v>0</v>
      </c>
      <c r="P1309" s="3">
        <f>+Tabella2026[[#This Row],[POPOLAZIONE PER DIFFERENZA ]]/SUM(Tabella2026[[POPOLAZIONE PER DIFFERENZA ]])</f>
        <v>0</v>
      </c>
      <c r="Q1309" s="3">
        <f>+Tabella2026[[#This Row],[INCIDENZA POPOLAZIONE PER DIFFERENZA]]*(PLAFOND-SUM(Tabella2026[CONTRIBUTO SULLA BASE DELLA POPOLAZIONE]))</f>
        <v>0</v>
      </c>
      <c r="R1309" s="3">
        <f>+Tabella2026[[#This Row],[CONTRIBUTO SULLA BASE DELLA POPOLAZIONE]]+Tabella2026[[#This Row],[CONTRIBUTO SULLA BASE DEL REDDITO]]</f>
        <v>46260.020508804846</v>
      </c>
      <c r="S1309" s="3">
        <f>+Tabella2026[[#This Row],[CONTRIBUTO TOTALE]]/(PLAFOND/N_TESSERE)</f>
        <v>92.520041017609685</v>
      </c>
      <c r="T1309" s="3">
        <f>+MAX(CEILING(Tabella2026[[#This Row],[preDEF1]],1),1)</f>
        <v>93</v>
      </c>
      <c r="U1309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1309" s="21">
        <f>+Tabella2026[[#This Row],[DEF - n. card]]*(PLAFOND/N_TESSERE)</f>
        <v>46000</v>
      </c>
      <c r="W1309" s="18"/>
    </row>
    <row r="1310" spans="2:23" x14ac:dyDescent="0.25">
      <c r="B1310" s="1" t="s">
        <v>2655</v>
      </c>
      <c r="C1310" s="2">
        <v>30072</v>
      </c>
      <c r="D1310" s="1" t="s">
        <v>2656</v>
      </c>
      <c r="E1310" s="1" t="s">
        <v>48</v>
      </c>
      <c r="F1310" s="1" t="s">
        <v>120</v>
      </c>
      <c r="G1310" s="1" t="s">
        <v>2448</v>
      </c>
      <c r="H1310" s="1" t="s">
        <v>15835</v>
      </c>
      <c r="I1310" s="5">
        <v>9251</v>
      </c>
      <c r="J1310" s="5">
        <v>202162067</v>
      </c>
      <c r="K1310" s="3">
        <f>+Tabella2026[[#This Row],[POP_2024]]/SUM(Tabella2026[POP_2024])</f>
        <v>1.5694700263968198E-4</v>
      </c>
      <c r="L1310" s="3">
        <f>+Tabella2026[[#This Row],[INCIDENZA POPOLAZIONE]]*(PLAFOND/2)</f>
        <v>46205.079866870394</v>
      </c>
      <c r="M1310" s="3">
        <f>+IFERROR(Tabella2026[[#This Row],[reddito_2024]]/Tabella2026[[#This Row],[POP_2024]],"")</f>
        <v>21852.996108528809</v>
      </c>
      <c r="N1310" s="3">
        <f>+IF(Tabella2026[[#This Row],[REDDITO COMPLESSIVO PROCAPITE]]&lt;media_aggr_reddito_pc,(media_aggr_reddito_pc-Tabella2026[[#This Row],[REDDITO COMPLESSIVO PROCAPITE]]),0)</f>
        <v>0</v>
      </c>
      <c r="O1310" s="3">
        <f>+Tabella2026[[#This Row],[DIFFERENZA REDDITO INFERIORE ALLA MEDIA DALLA MEDIA]]*Tabella2026[[#This Row],[POP_2024]]</f>
        <v>0</v>
      </c>
      <c r="P1310" s="3">
        <f>+Tabella2026[[#This Row],[POPOLAZIONE PER DIFFERENZA ]]/SUM(Tabella2026[[POPOLAZIONE PER DIFFERENZA ]])</f>
        <v>0</v>
      </c>
      <c r="Q1310" s="3">
        <f>+Tabella2026[[#This Row],[INCIDENZA POPOLAZIONE PER DIFFERENZA]]*(PLAFOND-SUM(Tabella2026[CONTRIBUTO SULLA BASE DELLA POPOLAZIONE]))</f>
        <v>0</v>
      </c>
      <c r="R1310" s="3">
        <f>+Tabella2026[[#This Row],[CONTRIBUTO SULLA BASE DELLA POPOLAZIONE]]+Tabella2026[[#This Row],[CONTRIBUTO SULLA BASE DEL REDDITO]]</f>
        <v>46205.079866870394</v>
      </c>
      <c r="S1310" s="3">
        <f>+Tabella2026[[#This Row],[CONTRIBUTO TOTALE]]/(PLAFOND/N_TESSERE)</f>
        <v>92.410159733740784</v>
      </c>
      <c r="T1310" s="3">
        <f>+MAX(CEILING(Tabella2026[[#This Row],[preDEF1]],1),1)</f>
        <v>93</v>
      </c>
      <c r="U1310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1310" s="21">
        <f>+Tabella2026[[#This Row],[DEF - n. card]]*(PLAFOND/N_TESSERE)</f>
        <v>46000</v>
      </c>
      <c r="W1310" s="18"/>
    </row>
    <row r="1311" spans="2:23" x14ac:dyDescent="0.25">
      <c r="B1311" s="1" t="s">
        <v>2563</v>
      </c>
      <c r="C1311" s="2">
        <v>11016</v>
      </c>
      <c r="D1311" s="1" t="s">
        <v>2564</v>
      </c>
      <c r="E1311" s="1" t="s">
        <v>24</v>
      </c>
      <c r="F1311" s="1" t="s">
        <v>136</v>
      </c>
      <c r="G1311" s="1" t="s">
        <v>2448</v>
      </c>
      <c r="H1311" s="1" t="s">
        <v>15835</v>
      </c>
      <c r="I1311" s="5">
        <v>9245</v>
      </c>
      <c r="J1311" s="5">
        <v>238646255</v>
      </c>
      <c r="K1311" s="3">
        <f>+Tabella2026[[#This Row],[POP_2024]]/SUM(Tabella2026[POP_2024])</f>
        <v>1.5684521018310019E-4</v>
      </c>
      <c r="L1311" s="3">
        <f>+Tabella2026[[#This Row],[INCIDENZA POPOLAZIONE]]*(PLAFOND/2)</f>
        <v>46175.112243997057</v>
      </c>
      <c r="M1311" s="3">
        <f>+IFERROR(Tabella2026[[#This Row],[reddito_2024]]/Tabella2026[[#This Row],[POP_2024]],"")</f>
        <v>25813.548404542995</v>
      </c>
      <c r="N1311" s="3">
        <f>+IF(Tabella2026[[#This Row],[REDDITO COMPLESSIVO PROCAPITE]]&lt;media_aggr_reddito_pc,(media_aggr_reddito_pc-Tabella2026[[#This Row],[REDDITO COMPLESSIVO PROCAPITE]]),0)</f>
        <v>0</v>
      </c>
      <c r="O1311" s="3">
        <f>+Tabella2026[[#This Row],[DIFFERENZA REDDITO INFERIORE ALLA MEDIA DALLA MEDIA]]*Tabella2026[[#This Row],[POP_2024]]</f>
        <v>0</v>
      </c>
      <c r="P1311" s="3">
        <f>+Tabella2026[[#This Row],[POPOLAZIONE PER DIFFERENZA ]]/SUM(Tabella2026[[POPOLAZIONE PER DIFFERENZA ]])</f>
        <v>0</v>
      </c>
      <c r="Q1311" s="3">
        <f>+Tabella2026[[#This Row],[INCIDENZA POPOLAZIONE PER DIFFERENZA]]*(PLAFOND-SUM(Tabella2026[CONTRIBUTO SULLA BASE DELLA POPOLAZIONE]))</f>
        <v>0</v>
      </c>
      <c r="R1311" s="3">
        <f>+Tabella2026[[#This Row],[CONTRIBUTO SULLA BASE DELLA POPOLAZIONE]]+Tabella2026[[#This Row],[CONTRIBUTO SULLA BASE DEL REDDITO]]</f>
        <v>46175.112243997057</v>
      </c>
      <c r="S1311" s="3">
        <f>+Tabella2026[[#This Row],[CONTRIBUTO TOTALE]]/(PLAFOND/N_TESSERE)</f>
        <v>92.350224487994112</v>
      </c>
      <c r="T1311" s="3">
        <f>+MAX(CEILING(Tabella2026[[#This Row],[preDEF1]],1),1)</f>
        <v>93</v>
      </c>
      <c r="U1311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1311" s="21">
        <f>+Tabella2026[[#This Row],[DEF - n. card]]*(PLAFOND/N_TESSERE)</f>
        <v>46000</v>
      </c>
      <c r="W1311" s="18"/>
    </row>
    <row r="1312" spans="2:23" x14ac:dyDescent="0.25">
      <c r="B1312" s="1" t="s">
        <v>2705</v>
      </c>
      <c r="C1312" s="2">
        <v>67030</v>
      </c>
      <c r="D1312" s="1" t="s">
        <v>2706</v>
      </c>
      <c r="E1312" s="1" t="s">
        <v>96</v>
      </c>
      <c r="F1312" s="1" t="s">
        <v>298</v>
      </c>
      <c r="G1312" s="1" t="s">
        <v>2448</v>
      </c>
      <c r="H1312" s="1" t="s">
        <v>15836</v>
      </c>
      <c r="I1312" s="5">
        <v>9245</v>
      </c>
      <c r="J1312" s="5">
        <v>131049085</v>
      </c>
      <c r="K1312" s="3">
        <f>+Tabella2026[[#This Row],[POP_2024]]/SUM(Tabella2026[POP_2024])</f>
        <v>1.5684521018310019E-4</v>
      </c>
      <c r="L1312" s="3">
        <f>+Tabella2026[[#This Row],[INCIDENZA POPOLAZIONE]]*(PLAFOND/2)</f>
        <v>46175.112243997057</v>
      </c>
      <c r="M1312" s="3">
        <f>+IFERROR(Tabella2026[[#This Row],[reddito_2024]]/Tabella2026[[#This Row],[POP_2024]],"")</f>
        <v>14175.130881557599</v>
      </c>
      <c r="N1312" s="3">
        <f>+IF(Tabella2026[[#This Row],[REDDITO COMPLESSIVO PROCAPITE]]&lt;media_aggr_reddito_pc,(media_aggr_reddito_pc-Tabella2026[[#This Row],[REDDITO COMPLESSIVO PROCAPITE]]),0)</f>
        <v>3649.9351810511416</v>
      </c>
      <c r="O1312" s="3">
        <f>+Tabella2026[[#This Row],[DIFFERENZA REDDITO INFERIORE ALLA MEDIA DALLA MEDIA]]*Tabella2026[[#This Row],[POP_2024]]</f>
        <v>33743650.748817801</v>
      </c>
      <c r="P1312" s="3">
        <f>+Tabella2026[[#This Row],[POPOLAZIONE PER DIFFERENZA ]]/SUM(Tabella2026[[POPOLAZIONE PER DIFFERENZA ]])</f>
        <v>2.9936763113086652E-4</v>
      </c>
      <c r="Q1312" s="3">
        <f>+Tabella2026[[#This Row],[INCIDENZA POPOLAZIONE PER DIFFERENZA]]*(PLAFOND-SUM(Tabella2026[CONTRIBUTO SULLA BASE DELLA POPOLAZIONE]))</f>
        <v>88133.60607920411</v>
      </c>
      <c r="R1312" s="3">
        <f>+Tabella2026[[#This Row],[CONTRIBUTO SULLA BASE DELLA POPOLAZIONE]]+Tabella2026[[#This Row],[CONTRIBUTO SULLA BASE DEL REDDITO]]</f>
        <v>134308.71832320117</v>
      </c>
      <c r="S1312" s="3">
        <f>+Tabella2026[[#This Row],[CONTRIBUTO TOTALE]]/(PLAFOND/N_TESSERE)</f>
        <v>268.61743664640233</v>
      </c>
      <c r="T1312" s="3">
        <f>+MAX(CEILING(Tabella2026[[#This Row],[preDEF1]],1),1)</f>
        <v>269</v>
      </c>
      <c r="U1312" s="9">
        <f xml:space="preserve"> IF(ROW(Tabella2026[[#This Row],[preDEF2]]) - ROW(Tabella2026[[#Headers],[preDEF2]])&lt;=ABS(SUM(Tabella2026[preDEF2])-N_TESSERE),Tabella2026[[#This Row],[preDEF2]]-1,Tabella2026[[#This Row],[preDEF2]])</f>
        <v>268</v>
      </c>
      <c r="V1312" s="21">
        <f>+Tabella2026[[#This Row],[DEF - n. card]]*(PLAFOND/N_TESSERE)</f>
        <v>134000</v>
      </c>
      <c r="W1312" s="18"/>
    </row>
    <row r="1313" spans="2:23" x14ac:dyDescent="0.25">
      <c r="B1313" s="1" t="s">
        <v>2659</v>
      </c>
      <c r="C1313" s="2">
        <v>77017</v>
      </c>
      <c r="D1313" s="1" t="s">
        <v>2660</v>
      </c>
      <c r="E1313" s="1" t="s">
        <v>213</v>
      </c>
      <c r="F1313" s="1" t="s">
        <v>237</v>
      </c>
      <c r="G1313" s="1" t="s">
        <v>2448</v>
      </c>
      <c r="H1313" s="1" t="s">
        <v>15836</v>
      </c>
      <c r="I1313" s="5">
        <v>9241</v>
      </c>
      <c r="J1313" s="5">
        <v>108323031</v>
      </c>
      <c r="K1313" s="3">
        <f>+Tabella2026[[#This Row],[POP_2024]]/SUM(Tabella2026[POP_2024])</f>
        <v>1.5677734854537901E-4</v>
      </c>
      <c r="L1313" s="3">
        <f>+Tabella2026[[#This Row],[INCIDENZA POPOLAZIONE]]*(PLAFOND/2)</f>
        <v>46155.13382874817</v>
      </c>
      <c r="M1313" s="3">
        <f>+IFERROR(Tabella2026[[#This Row],[reddito_2024]]/Tabella2026[[#This Row],[POP_2024]],"")</f>
        <v>11722.003138188507</v>
      </c>
      <c r="N1313" s="3">
        <f>+IF(Tabella2026[[#This Row],[REDDITO COMPLESSIVO PROCAPITE]]&lt;media_aggr_reddito_pc,(media_aggr_reddito_pc-Tabella2026[[#This Row],[REDDITO COMPLESSIVO PROCAPITE]]),0)</f>
        <v>6103.0629244202337</v>
      </c>
      <c r="O1313" s="3">
        <f>+Tabella2026[[#This Row],[DIFFERENZA REDDITO INFERIORE ALLA MEDIA DALLA MEDIA]]*Tabella2026[[#This Row],[POP_2024]]</f>
        <v>56398404.484567381</v>
      </c>
      <c r="P1313" s="3">
        <f>+Tabella2026[[#This Row],[POPOLAZIONE PER DIFFERENZA ]]/SUM(Tabella2026[[POPOLAZIONE PER DIFFERENZA ]])</f>
        <v>5.0035655228256222E-4</v>
      </c>
      <c r="Q1313" s="3">
        <f>+Tabella2026[[#This Row],[INCIDENZA POPOLAZIONE PER DIFFERENZA]]*(PLAFOND-SUM(Tabella2026[CONTRIBUTO SULLA BASE DELLA POPOLAZIONE]))</f>
        <v>147304.59372457271</v>
      </c>
      <c r="R1313" s="3">
        <f>+Tabella2026[[#This Row],[CONTRIBUTO SULLA BASE DELLA POPOLAZIONE]]+Tabella2026[[#This Row],[CONTRIBUTO SULLA BASE DEL REDDITO]]</f>
        <v>193459.72755332087</v>
      </c>
      <c r="S1313" s="3">
        <f>+Tabella2026[[#This Row],[CONTRIBUTO TOTALE]]/(PLAFOND/N_TESSERE)</f>
        <v>386.91945510664175</v>
      </c>
      <c r="T1313" s="3">
        <f>+MAX(CEILING(Tabella2026[[#This Row],[preDEF1]],1),1)</f>
        <v>387</v>
      </c>
      <c r="U1313" s="9">
        <f xml:space="preserve"> IF(ROW(Tabella2026[[#This Row],[preDEF2]]) - ROW(Tabella2026[[#Headers],[preDEF2]])&lt;=ABS(SUM(Tabella2026[preDEF2])-N_TESSERE),Tabella2026[[#This Row],[preDEF2]]-1,Tabella2026[[#This Row],[preDEF2]])</f>
        <v>386</v>
      </c>
      <c r="V1313" s="21">
        <f>+Tabella2026[[#This Row],[DEF - n. card]]*(PLAFOND/N_TESSERE)</f>
        <v>193000</v>
      </c>
      <c r="W1313" s="18"/>
    </row>
    <row r="1314" spans="2:23" x14ac:dyDescent="0.25">
      <c r="B1314" s="1" t="s">
        <v>2715</v>
      </c>
      <c r="C1314" s="2">
        <v>1058</v>
      </c>
      <c r="D1314" s="1" t="s">
        <v>2716</v>
      </c>
      <c r="E1314" s="1" t="s">
        <v>18</v>
      </c>
      <c r="F1314" s="1" t="s">
        <v>17</v>
      </c>
      <c r="G1314" s="1" t="s">
        <v>2448</v>
      </c>
      <c r="H1314" s="1" t="s">
        <v>15835</v>
      </c>
      <c r="I1314" s="5">
        <v>9232</v>
      </c>
      <c r="J1314" s="5">
        <v>174171549</v>
      </c>
      <c r="K1314" s="3">
        <f>+Tabella2026[[#This Row],[POP_2024]]/SUM(Tabella2026[POP_2024])</f>
        <v>1.5662465986050633E-4</v>
      </c>
      <c r="L1314" s="3">
        <f>+Tabella2026[[#This Row],[INCIDENZA POPOLAZIONE]]*(PLAFOND/2)</f>
        <v>46110.182394438169</v>
      </c>
      <c r="M1314" s="3">
        <f>+IFERROR(Tabella2026[[#This Row],[reddito_2024]]/Tabella2026[[#This Row],[POP_2024]],"")</f>
        <v>18866.068999133448</v>
      </c>
      <c r="N1314" s="3">
        <f>+IF(Tabella2026[[#This Row],[REDDITO COMPLESSIVO PROCAPITE]]&lt;media_aggr_reddito_pc,(media_aggr_reddito_pc-Tabella2026[[#This Row],[REDDITO COMPLESSIVO PROCAPITE]]),0)</f>
        <v>0</v>
      </c>
      <c r="O1314" s="3">
        <f>+Tabella2026[[#This Row],[DIFFERENZA REDDITO INFERIORE ALLA MEDIA DALLA MEDIA]]*Tabella2026[[#This Row],[POP_2024]]</f>
        <v>0</v>
      </c>
      <c r="P1314" s="3">
        <f>+Tabella2026[[#This Row],[POPOLAZIONE PER DIFFERENZA ]]/SUM(Tabella2026[[POPOLAZIONE PER DIFFERENZA ]])</f>
        <v>0</v>
      </c>
      <c r="Q1314" s="3">
        <f>+Tabella2026[[#This Row],[INCIDENZA POPOLAZIONE PER DIFFERENZA]]*(PLAFOND-SUM(Tabella2026[CONTRIBUTO SULLA BASE DELLA POPOLAZIONE]))</f>
        <v>0</v>
      </c>
      <c r="R1314" s="3">
        <f>+Tabella2026[[#This Row],[CONTRIBUTO SULLA BASE DELLA POPOLAZIONE]]+Tabella2026[[#This Row],[CONTRIBUTO SULLA BASE DEL REDDITO]]</f>
        <v>46110.182394438169</v>
      </c>
      <c r="S1314" s="3">
        <f>+Tabella2026[[#This Row],[CONTRIBUTO TOTALE]]/(PLAFOND/N_TESSERE)</f>
        <v>92.220364788876338</v>
      </c>
      <c r="T1314" s="3">
        <f>+MAX(CEILING(Tabella2026[[#This Row],[preDEF1]],1),1)</f>
        <v>93</v>
      </c>
      <c r="U1314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1314" s="21">
        <f>+Tabella2026[[#This Row],[DEF - n. card]]*(PLAFOND/N_TESSERE)</f>
        <v>46000</v>
      </c>
      <c r="W1314" s="18"/>
    </row>
    <row r="1315" spans="2:23" x14ac:dyDescent="0.25">
      <c r="B1315" s="1" t="s">
        <v>2625</v>
      </c>
      <c r="C1315" s="2">
        <v>24056</v>
      </c>
      <c r="D1315" s="1" t="s">
        <v>2626</v>
      </c>
      <c r="E1315" s="1" t="s">
        <v>38</v>
      </c>
      <c r="F1315" s="1" t="s">
        <v>106</v>
      </c>
      <c r="G1315" s="1" t="s">
        <v>2448</v>
      </c>
      <c r="H1315" s="1" t="s">
        <v>15835</v>
      </c>
      <c r="I1315" s="5">
        <v>9224</v>
      </c>
      <c r="J1315" s="5">
        <v>190890444</v>
      </c>
      <c r="K1315" s="3">
        <f>+Tabella2026[[#This Row],[POP_2024]]/SUM(Tabella2026[POP_2024])</f>
        <v>1.5648893658506396E-4</v>
      </c>
      <c r="L1315" s="3">
        <f>+Tabella2026[[#This Row],[INCIDENZA POPOLAZIONE]]*(PLAFOND/2)</f>
        <v>46070.225563940388</v>
      </c>
      <c r="M1315" s="3">
        <f>+IFERROR(Tabella2026[[#This Row],[reddito_2024]]/Tabella2026[[#This Row],[POP_2024]],"")</f>
        <v>20694.974414570686</v>
      </c>
      <c r="N1315" s="3">
        <f>+IF(Tabella2026[[#This Row],[REDDITO COMPLESSIVO PROCAPITE]]&lt;media_aggr_reddito_pc,(media_aggr_reddito_pc-Tabella2026[[#This Row],[REDDITO COMPLESSIVO PROCAPITE]]),0)</f>
        <v>0</v>
      </c>
      <c r="O1315" s="3">
        <f>+Tabella2026[[#This Row],[DIFFERENZA REDDITO INFERIORE ALLA MEDIA DALLA MEDIA]]*Tabella2026[[#This Row],[POP_2024]]</f>
        <v>0</v>
      </c>
      <c r="P1315" s="3">
        <f>+Tabella2026[[#This Row],[POPOLAZIONE PER DIFFERENZA ]]/SUM(Tabella2026[[POPOLAZIONE PER DIFFERENZA ]])</f>
        <v>0</v>
      </c>
      <c r="Q1315" s="3">
        <f>+Tabella2026[[#This Row],[INCIDENZA POPOLAZIONE PER DIFFERENZA]]*(PLAFOND-SUM(Tabella2026[CONTRIBUTO SULLA BASE DELLA POPOLAZIONE]))</f>
        <v>0</v>
      </c>
      <c r="R1315" s="3">
        <f>+Tabella2026[[#This Row],[CONTRIBUTO SULLA BASE DELLA POPOLAZIONE]]+Tabella2026[[#This Row],[CONTRIBUTO SULLA BASE DEL REDDITO]]</f>
        <v>46070.225563940388</v>
      </c>
      <c r="S1315" s="3">
        <f>+Tabella2026[[#This Row],[CONTRIBUTO TOTALE]]/(PLAFOND/N_TESSERE)</f>
        <v>92.14045112788078</v>
      </c>
      <c r="T1315" s="3">
        <f>+MAX(CEILING(Tabella2026[[#This Row],[preDEF1]],1),1)</f>
        <v>93</v>
      </c>
      <c r="U1315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1315" s="21">
        <f>+Tabella2026[[#This Row],[DEF - n. card]]*(PLAFOND/N_TESSERE)</f>
        <v>46000</v>
      </c>
      <c r="W1315" s="18"/>
    </row>
    <row r="1316" spans="2:23" x14ac:dyDescent="0.25">
      <c r="B1316" s="1" t="s">
        <v>2675</v>
      </c>
      <c r="C1316" s="2">
        <v>34013</v>
      </c>
      <c r="D1316" s="1" t="s">
        <v>2676</v>
      </c>
      <c r="E1316" s="1" t="s">
        <v>27</v>
      </c>
      <c r="F1316" s="1" t="s">
        <v>52</v>
      </c>
      <c r="G1316" s="1" t="s">
        <v>2448</v>
      </c>
      <c r="H1316" s="1" t="s">
        <v>15835</v>
      </c>
      <c r="I1316" s="5">
        <v>9219</v>
      </c>
      <c r="J1316" s="5">
        <v>210255577</v>
      </c>
      <c r="K1316" s="3">
        <f>+Tabella2026[[#This Row],[POP_2024]]/SUM(Tabella2026[POP_2024])</f>
        <v>1.5640410953791247E-4</v>
      </c>
      <c r="L1316" s="3">
        <f>+Tabella2026[[#This Row],[INCIDENZA POPOLAZIONE]]*(PLAFOND/2)</f>
        <v>46045.25254487928</v>
      </c>
      <c r="M1316" s="3">
        <f>+IFERROR(Tabella2026[[#This Row],[reddito_2024]]/Tabella2026[[#This Row],[POP_2024]],"")</f>
        <v>22806.766135155656</v>
      </c>
      <c r="N1316" s="3">
        <f>+IF(Tabella2026[[#This Row],[REDDITO COMPLESSIVO PROCAPITE]]&lt;media_aggr_reddito_pc,(media_aggr_reddito_pc-Tabella2026[[#This Row],[REDDITO COMPLESSIVO PROCAPITE]]),0)</f>
        <v>0</v>
      </c>
      <c r="O1316" s="3">
        <f>+Tabella2026[[#This Row],[DIFFERENZA REDDITO INFERIORE ALLA MEDIA DALLA MEDIA]]*Tabella2026[[#This Row],[POP_2024]]</f>
        <v>0</v>
      </c>
      <c r="P1316" s="3">
        <f>+Tabella2026[[#This Row],[POPOLAZIONE PER DIFFERENZA ]]/SUM(Tabella2026[[POPOLAZIONE PER DIFFERENZA ]])</f>
        <v>0</v>
      </c>
      <c r="Q1316" s="3">
        <f>+Tabella2026[[#This Row],[INCIDENZA POPOLAZIONE PER DIFFERENZA]]*(PLAFOND-SUM(Tabella2026[CONTRIBUTO SULLA BASE DELLA POPOLAZIONE]))</f>
        <v>0</v>
      </c>
      <c r="R1316" s="3">
        <f>+Tabella2026[[#This Row],[CONTRIBUTO SULLA BASE DELLA POPOLAZIONE]]+Tabella2026[[#This Row],[CONTRIBUTO SULLA BASE DEL REDDITO]]</f>
        <v>46045.25254487928</v>
      </c>
      <c r="S1316" s="3">
        <f>+Tabella2026[[#This Row],[CONTRIBUTO TOTALE]]/(PLAFOND/N_TESSERE)</f>
        <v>92.090505089758565</v>
      </c>
      <c r="T1316" s="3">
        <f>+MAX(CEILING(Tabella2026[[#This Row],[preDEF1]],1),1)</f>
        <v>93</v>
      </c>
      <c r="U1316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1316" s="21">
        <f>+Tabella2026[[#This Row],[DEF - n. card]]*(PLAFOND/N_TESSERE)</f>
        <v>46000</v>
      </c>
      <c r="W1316" s="18"/>
    </row>
    <row r="1317" spans="2:23" x14ac:dyDescent="0.25">
      <c r="B1317" s="1" t="s">
        <v>2577</v>
      </c>
      <c r="C1317" s="2">
        <v>101012</v>
      </c>
      <c r="D1317" s="1" t="s">
        <v>2578</v>
      </c>
      <c r="E1317" s="1" t="s">
        <v>61</v>
      </c>
      <c r="F1317" s="1" t="s">
        <v>239</v>
      </c>
      <c r="G1317" s="1" t="s">
        <v>2448</v>
      </c>
      <c r="H1317" s="1" t="s">
        <v>15836</v>
      </c>
      <c r="I1317" s="5">
        <v>9210</v>
      </c>
      <c r="J1317" s="5">
        <v>72282526</v>
      </c>
      <c r="K1317" s="3">
        <f>+Tabella2026[[#This Row],[POP_2024]]/SUM(Tabella2026[POP_2024])</f>
        <v>1.562514208530398E-4</v>
      </c>
      <c r="L1317" s="3">
        <f>+Tabella2026[[#This Row],[INCIDENZA POPOLAZIONE]]*(PLAFOND/2)</f>
        <v>46000.301110569279</v>
      </c>
      <c r="M1317" s="3">
        <f>+IFERROR(Tabella2026[[#This Row],[reddito_2024]]/Tabella2026[[#This Row],[POP_2024]],"")</f>
        <v>7848.2655808903364</v>
      </c>
      <c r="N1317" s="3">
        <f>+IF(Tabella2026[[#This Row],[REDDITO COMPLESSIVO PROCAPITE]]&lt;media_aggr_reddito_pc,(media_aggr_reddito_pc-Tabella2026[[#This Row],[REDDITO COMPLESSIVO PROCAPITE]]),0)</f>
        <v>9976.8004817184046</v>
      </c>
      <c r="O1317" s="3">
        <f>+Tabella2026[[#This Row],[DIFFERENZA REDDITO INFERIORE ALLA MEDIA DALLA MEDIA]]*Tabella2026[[#This Row],[POP_2024]]</f>
        <v>91886332.436626509</v>
      </c>
      <c r="P1317" s="3">
        <f>+Tabella2026[[#This Row],[POPOLAZIONE PER DIFFERENZA ]]/SUM(Tabella2026[[POPOLAZIONE PER DIFFERENZA ]])</f>
        <v>8.1519909862805544E-4</v>
      </c>
      <c r="Q1317" s="3">
        <f>+Tabella2026[[#This Row],[INCIDENZA POPOLAZIONE PER DIFFERENZA]]*(PLAFOND-SUM(Tabella2026[CONTRIBUTO SULLA BASE DELLA POPOLAZIONE]))</f>
        <v>239994.00323677651</v>
      </c>
      <c r="R1317" s="3">
        <f>+Tabella2026[[#This Row],[CONTRIBUTO SULLA BASE DELLA POPOLAZIONE]]+Tabella2026[[#This Row],[CONTRIBUTO SULLA BASE DEL REDDITO]]</f>
        <v>285994.30434734578</v>
      </c>
      <c r="S1317" s="3">
        <f>+Tabella2026[[#This Row],[CONTRIBUTO TOTALE]]/(PLAFOND/N_TESSERE)</f>
        <v>571.98860869469161</v>
      </c>
      <c r="T1317" s="3">
        <f>+MAX(CEILING(Tabella2026[[#This Row],[preDEF1]],1),1)</f>
        <v>572</v>
      </c>
      <c r="U1317" s="9">
        <f xml:space="preserve"> IF(ROW(Tabella2026[[#This Row],[preDEF2]]) - ROW(Tabella2026[[#Headers],[preDEF2]])&lt;=ABS(SUM(Tabella2026[preDEF2])-N_TESSERE),Tabella2026[[#This Row],[preDEF2]]-1,Tabella2026[[#This Row],[preDEF2]])</f>
        <v>571</v>
      </c>
      <c r="V1317" s="21">
        <f>+Tabella2026[[#This Row],[DEF - n. card]]*(PLAFOND/N_TESSERE)</f>
        <v>285500</v>
      </c>
      <c r="W1317" s="18"/>
    </row>
    <row r="1318" spans="2:23" x14ac:dyDescent="0.25">
      <c r="B1318" s="1" t="s">
        <v>2719</v>
      </c>
      <c r="C1318" s="2">
        <v>97057</v>
      </c>
      <c r="D1318" s="1" t="s">
        <v>2720</v>
      </c>
      <c r="E1318" s="1" t="s">
        <v>12</v>
      </c>
      <c r="F1318" s="1" t="s">
        <v>362</v>
      </c>
      <c r="G1318" s="1" t="s">
        <v>2448</v>
      </c>
      <c r="H1318" s="1" t="s">
        <v>15835</v>
      </c>
      <c r="I1318" s="5">
        <v>9210</v>
      </c>
      <c r="J1318" s="5">
        <v>181672287</v>
      </c>
      <c r="K1318" s="3">
        <f>+Tabella2026[[#This Row],[POP_2024]]/SUM(Tabella2026[POP_2024])</f>
        <v>1.562514208530398E-4</v>
      </c>
      <c r="L1318" s="3">
        <f>+Tabella2026[[#This Row],[INCIDENZA POPOLAZIONE]]*(PLAFOND/2)</f>
        <v>46000.301110569279</v>
      </c>
      <c r="M1318" s="3">
        <f>+IFERROR(Tabella2026[[#This Row],[reddito_2024]]/Tabella2026[[#This Row],[POP_2024]],"")</f>
        <v>19725.54690553746</v>
      </c>
      <c r="N1318" s="3">
        <f>+IF(Tabella2026[[#This Row],[REDDITO COMPLESSIVO PROCAPITE]]&lt;media_aggr_reddito_pc,(media_aggr_reddito_pc-Tabella2026[[#This Row],[REDDITO COMPLESSIVO PROCAPITE]]),0)</f>
        <v>0</v>
      </c>
      <c r="O1318" s="3">
        <f>+Tabella2026[[#This Row],[DIFFERENZA REDDITO INFERIORE ALLA MEDIA DALLA MEDIA]]*Tabella2026[[#This Row],[POP_2024]]</f>
        <v>0</v>
      </c>
      <c r="P1318" s="3">
        <f>+Tabella2026[[#This Row],[POPOLAZIONE PER DIFFERENZA ]]/SUM(Tabella2026[[POPOLAZIONE PER DIFFERENZA ]])</f>
        <v>0</v>
      </c>
      <c r="Q1318" s="3">
        <f>+Tabella2026[[#This Row],[INCIDENZA POPOLAZIONE PER DIFFERENZA]]*(PLAFOND-SUM(Tabella2026[CONTRIBUTO SULLA BASE DELLA POPOLAZIONE]))</f>
        <v>0</v>
      </c>
      <c r="R1318" s="3">
        <f>+Tabella2026[[#This Row],[CONTRIBUTO SULLA BASE DELLA POPOLAZIONE]]+Tabella2026[[#This Row],[CONTRIBUTO SULLA BASE DEL REDDITO]]</f>
        <v>46000.301110569279</v>
      </c>
      <c r="S1318" s="3">
        <f>+Tabella2026[[#This Row],[CONTRIBUTO TOTALE]]/(PLAFOND/N_TESSERE)</f>
        <v>92.000602221138564</v>
      </c>
      <c r="T1318" s="3">
        <f>+MAX(CEILING(Tabella2026[[#This Row],[preDEF1]],1),1)</f>
        <v>93</v>
      </c>
      <c r="U1318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1318" s="21">
        <f>+Tabella2026[[#This Row],[DEF - n. card]]*(PLAFOND/N_TESSERE)</f>
        <v>46000</v>
      </c>
      <c r="W1318" s="18"/>
    </row>
    <row r="1319" spans="2:23" x14ac:dyDescent="0.25">
      <c r="B1319" s="1" t="s">
        <v>2825</v>
      </c>
      <c r="C1319" s="2">
        <v>19098</v>
      </c>
      <c r="D1319" s="1" t="s">
        <v>2826</v>
      </c>
      <c r="E1319" s="1" t="s">
        <v>12</v>
      </c>
      <c r="F1319" s="1" t="s">
        <v>193</v>
      </c>
      <c r="G1319" s="1" t="s">
        <v>2448</v>
      </c>
      <c r="H1319" s="1" t="s">
        <v>15835</v>
      </c>
      <c r="I1319" s="5">
        <v>9200</v>
      </c>
      <c r="J1319" s="5">
        <v>164614977</v>
      </c>
      <c r="K1319" s="3">
        <f>+Tabella2026[[#This Row],[POP_2024]]/SUM(Tabella2026[POP_2024])</f>
        <v>1.5608176675873682E-4</v>
      </c>
      <c r="L1319" s="3">
        <f>+Tabella2026[[#This Row],[INCIDENZA POPOLAZIONE]]*(PLAFOND/2)</f>
        <v>45950.355072447055</v>
      </c>
      <c r="M1319" s="3">
        <f>+IFERROR(Tabella2026[[#This Row],[reddito_2024]]/Tabella2026[[#This Row],[POP_2024]],"")</f>
        <v>17892.932282608697</v>
      </c>
      <c r="N1319" s="3">
        <f>+IF(Tabella2026[[#This Row],[REDDITO COMPLESSIVO PROCAPITE]]&lt;media_aggr_reddito_pc,(media_aggr_reddito_pc-Tabella2026[[#This Row],[REDDITO COMPLESSIVO PROCAPITE]]),0)</f>
        <v>0</v>
      </c>
      <c r="O1319" s="3">
        <f>+Tabella2026[[#This Row],[DIFFERENZA REDDITO INFERIORE ALLA MEDIA DALLA MEDIA]]*Tabella2026[[#This Row],[POP_2024]]</f>
        <v>0</v>
      </c>
      <c r="P1319" s="3">
        <f>+Tabella2026[[#This Row],[POPOLAZIONE PER DIFFERENZA ]]/SUM(Tabella2026[[POPOLAZIONE PER DIFFERENZA ]])</f>
        <v>0</v>
      </c>
      <c r="Q1319" s="3">
        <f>+Tabella2026[[#This Row],[INCIDENZA POPOLAZIONE PER DIFFERENZA]]*(PLAFOND-SUM(Tabella2026[CONTRIBUTO SULLA BASE DELLA POPOLAZIONE]))</f>
        <v>0</v>
      </c>
      <c r="R1319" s="3">
        <f>+Tabella2026[[#This Row],[CONTRIBUTO SULLA BASE DELLA POPOLAZIONE]]+Tabella2026[[#This Row],[CONTRIBUTO SULLA BASE DEL REDDITO]]</f>
        <v>45950.355072447055</v>
      </c>
      <c r="S1319" s="3">
        <f>+Tabella2026[[#This Row],[CONTRIBUTO TOTALE]]/(PLAFOND/N_TESSERE)</f>
        <v>91.900710144894106</v>
      </c>
      <c r="T1319" s="3">
        <f>+MAX(CEILING(Tabella2026[[#This Row],[preDEF1]],1),1)</f>
        <v>92</v>
      </c>
      <c r="U1319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1319" s="21">
        <f>+Tabella2026[[#This Row],[DEF - n. card]]*(PLAFOND/N_TESSERE)</f>
        <v>45500</v>
      </c>
      <c r="W1319" s="18"/>
    </row>
    <row r="1320" spans="2:23" x14ac:dyDescent="0.25">
      <c r="B1320" s="1" t="s">
        <v>2695</v>
      </c>
      <c r="C1320" s="2">
        <v>13118</v>
      </c>
      <c r="D1320" s="1" t="s">
        <v>2696</v>
      </c>
      <c r="E1320" s="1" t="s">
        <v>12</v>
      </c>
      <c r="F1320" s="1" t="s">
        <v>152</v>
      </c>
      <c r="G1320" s="1" t="s">
        <v>2448</v>
      </c>
      <c r="H1320" s="1" t="s">
        <v>15835</v>
      </c>
      <c r="I1320" s="5">
        <v>9196</v>
      </c>
      <c r="J1320" s="5">
        <v>200406628</v>
      </c>
      <c r="K1320" s="3">
        <f>+Tabella2026[[#This Row],[POP_2024]]/SUM(Tabella2026[POP_2024])</f>
        <v>1.5601390512101561E-4</v>
      </c>
      <c r="L1320" s="3">
        <f>+Tabella2026[[#This Row],[INCIDENZA POPOLAZIONE]]*(PLAFOND/2)</f>
        <v>45930.376657198154</v>
      </c>
      <c r="M1320" s="3">
        <f>+IFERROR(Tabella2026[[#This Row],[reddito_2024]]/Tabella2026[[#This Row],[POP_2024]],"")</f>
        <v>21792.804262722922</v>
      </c>
      <c r="N1320" s="3">
        <f>+IF(Tabella2026[[#This Row],[REDDITO COMPLESSIVO PROCAPITE]]&lt;media_aggr_reddito_pc,(media_aggr_reddito_pc-Tabella2026[[#This Row],[REDDITO COMPLESSIVO PROCAPITE]]),0)</f>
        <v>0</v>
      </c>
      <c r="O1320" s="3">
        <f>+Tabella2026[[#This Row],[DIFFERENZA REDDITO INFERIORE ALLA MEDIA DALLA MEDIA]]*Tabella2026[[#This Row],[POP_2024]]</f>
        <v>0</v>
      </c>
      <c r="P1320" s="3">
        <f>+Tabella2026[[#This Row],[POPOLAZIONE PER DIFFERENZA ]]/SUM(Tabella2026[[POPOLAZIONE PER DIFFERENZA ]])</f>
        <v>0</v>
      </c>
      <c r="Q1320" s="3">
        <f>+Tabella2026[[#This Row],[INCIDENZA POPOLAZIONE PER DIFFERENZA]]*(PLAFOND-SUM(Tabella2026[CONTRIBUTO SULLA BASE DELLA POPOLAZIONE]))</f>
        <v>0</v>
      </c>
      <c r="R1320" s="3">
        <f>+Tabella2026[[#This Row],[CONTRIBUTO SULLA BASE DELLA POPOLAZIONE]]+Tabella2026[[#This Row],[CONTRIBUTO SULLA BASE DEL REDDITO]]</f>
        <v>45930.376657198154</v>
      </c>
      <c r="S1320" s="3">
        <f>+Tabella2026[[#This Row],[CONTRIBUTO TOTALE]]/(PLAFOND/N_TESSERE)</f>
        <v>91.860753314396305</v>
      </c>
      <c r="T1320" s="3">
        <f>+MAX(CEILING(Tabella2026[[#This Row],[preDEF1]],1),1)</f>
        <v>92</v>
      </c>
      <c r="U1320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1320" s="21">
        <f>+Tabella2026[[#This Row],[DEF - n. card]]*(PLAFOND/N_TESSERE)</f>
        <v>45500</v>
      </c>
      <c r="W1320" s="18"/>
    </row>
    <row r="1321" spans="2:23" x14ac:dyDescent="0.25">
      <c r="B1321" s="1" t="s">
        <v>2689</v>
      </c>
      <c r="C1321" s="2">
        <v>22103</v>
      </c>
      <c r="D1321" s="1" t="s">
        <v>2690</v>
      </c>
      <c r="E1321" s="1" t="s">
        <v>99</v>
      </c>
      <c r="F1321" s="1" t="s">
        <v>98</v>
      </c>
      <c r="G1321" s="1" t="s">
        <v>2448</v>
      </c>
      <c r="H1321" s="1" t="s">
        <v>15835</v>
      </c>
      <c r="I1321" s="5">
        <v>9194</v>
      </c>
      <c r="J1321" s="5">
        <v>175801796</v>
      </c>
      <c r="K1321" s="3">
        <f>+Tabella2026[[#This Row],[POP_2024]]/SUM(Tabella2026[POP_2024])</f>
        <v>1.5597997430215503E-4</v>
      </c>
      <c r="L1321" s="3">
        <f>+Tabella2026[[#This Row],[INCIDENZA POPOLAZIONE]]*(PLAFOND/2)</f>
        <v>45920.387449573718</v>
      </c>
      <c r="M1321" s="3">
        <f>+IFERROR(Tabella2026[[#This Row],[reddito_2024]]/Tabella2026[[#This Row],[POP_2024]],"")</f>
        <v>19121.361322601697</v>
      </c>
      <c r="N1321" s="3">
        <f>+IF(Tabella2026[[#This Row],[REDDITO COMPLESSIVO PROCAPITE]]&lt;media_aggr_reddito_pc,(media_aggr_reddito_pc-Tabella2026[[#This Row],[REDDITO COMPLESSIVO PROCAPITE]]),0)</f>
        <v>0</v>
      </c>
      <c r="O1321" s="3">
        <f>+Tabella2026[[#This Row],[DIFFERENZA REDDITO INFERIORE ALLA MEDIA DALLA MEDIA]]*Tabella2026[[#This Row],[POP_2024]]</f>
        <v>0</v>
      </c>
      <c r="P1321" s="3">
        <f>+Tabella2026[[#This Row],[POPOLAZIONE PER DIFFERENZA ]]/SUM(Tabella2026[[POPOLAZIONE PER DIFFERENZA ]])</f>
        <v>0</v>
      </c>
      <c r="Q1321" s="3">
        <f>+Tabella2026[[#This Row],[INCIDENZA POPOLAZIONE PER DIFFERENZA]]*(PLAFOND-SUM(Tabella2026[CONTRIBUTO SULLA BASE DELLA POPOLAZIONE]))</f>
        <v>0</v>
      </c>
      <c r="R1321" s="3">
        <f>+Tabella2026[[#This Row],[CONTRIBUTO SULLA BASE DELLA POPOLAZIONE]]+Tabella2026[[#This Row],[CONTRIBUTO SULLA BASE DEL REDDITO]]</f>
        <v>45920.387449573718</v>
      </c>
      <c r="S1321" s="3">
        <f>+Tabella2026[[#This Row],[CONTRIBUTO TOTALE]]/(PLAFOND/N_TESSERE)</f>
        <v>91.840774899147434</v>
      </c>
      <c r="T1321" s="3">
        <f>+MAX(CEILING(Tabella2026[[#This Row],[preDEF1]],1),1)</f>
        <v>92</v>
      </c>
      <c r="U1321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1321" s="21">
        <f>+Tabella2026[[#This Row],[DEF - n. card]]*(PLAFOND/N_TESSERE)</f>
        <v>45500</v>
      </c>
      <c r="W1321" s="18"/>
    </row>
    <row r="1322" spans="2:23" x14ac:dyDescent="0.25">
      <c r="B1322" s="1" t="s">
        <v>2627</v>
      </c>
      <c r="C1322" s="2">
        <v>87045</v>
      </c>
      <c r="D1322" s="1" t="s">
        <v>2628</v>
      </c>
      <c r="E1322" s="1" t="s">
        <v>21</v>
      </c>
      <c r="F1322" s="1" t="s">
        <v>35</v>
      </c>
      <c r="G1322" s="1" t="s">
        <v>2448</v>
      </c>
      <c r="H1322" s="1" t="s">
        <v>15836</v>
      </c>
      <c r="I1322" s="5">
        <v>9190</v>
      </c>
      <c r="J1322" s="5">
        <v>195309754</v>
      </c>
      <c r="K1322" s="3">
        <f>+Tabella2026[[#This Row],[POP_2024]]/SUM(Tabella2026[POP_2024])</f>
        <v>1.5591211266443385E-4</v>
      </c>
      <c r="L1322" s="3">
        <f>+Tabella2026[[#This Row],[INCIDENZA POPOLAZIONE]]*(PLAFOND/2)</f>
        <v>45900.409034324824</v>
      </c>
      <c r="M1322" s="3">
        <f>+IFERROR(Tabella2026[[#This Row],[reddito_2024]]/Tabella2026[[#This Row],[POP_2024]],"")</f>
        <v>21252.42154515778</v>
      </c>
      <c r="N1322" s="3">
        <f>+IF(Tabella2026[[#This Row],[REDDITO COMPLESSIVO PROCAPITE]]&lt;media_aggr_reddito_pc,(media_aggr_reddito_pc-Tabella2026[[#This Row],[REDDITO COMPLESSIVO PROCAPITE]]),0)</f>
        <v>0</v>
      </c>
      <c r="O1322" s="3">
        <f>+Tabella2026[[#This Row],[DIFFERENZA REDDITO INFERIORE ALLA MEDIA DALLA MEDIA]]*Tabella2026[[#This Row],[POP_2024]]</f>
        <v>0</v>
      </c>
      <c r="P1322" s="3">
        <f>+Tabella2026[[#This Row],[POPOLAZIONE PER DIFFERENZA ]]/SUM(Tabella2026[[POPOLAZIONE PER DIFFERENZA ]])</f>
        <v>0</v>
      </c>
      <c r="Q1322" s="3">
        <f>+Tabella2026[[#This Row],[INCIDENZA POPOLAZIONE PER DIFFERENZA]]*(PLAFOND-SUM(Tabella2026[CONTRIBUTO SULLA BASE DELLA POPOLAZIONE]))</f>
        <v>0</v>
      </c>
      <c r="R1322" s="3">
        <f>+Tabella2026[[#This Row],[CONTRIBUTO SULLA BASE DELLA POPOLAZIONE]]+Tabella2026[[#This Row],[CONTRIBUTO SULLA BASE DEL REDDITO]]</f>
        <v>45900.409034324824</v>
      </c>
      <c r="S1322" s="3">
        <f>+Tabella2026[[#This Row],[CONTRIBUTO TOTALE]]/(PLAFOND/N_TESSERE)</f>
        <v>91.800818068649647</v>
      </c>
      <c r="T1322" s="3">
        <f>+MAX(CEILING(Tabella2026[[#This Row],[preDEF1]],1),1)</f>
        <v>92</v>
      </c>
      <c r="U1322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1322" s="21">
        <f>+Tabella2026[[#This Row],[DEF - n. card]]*(PLAFOND/N_TESSERE)</f>
        <v>45500</v>
      </c>
      <c r="W1322" s="18"/>
    </row>
    <row r="1323" spans="2:23" x14ac:dyDescent="0.25">
      <c r="B1323" s="1" t="s">
        <v>2629</v>
      </c>
      <c r="C1323" s="2">
        <v>83089</v>
      </c>
      <c r="D1323" s="1" t="s">
        <v>2630</v>
      </c>
      <c r="E1323" s="1" t="s">
        <v>21</v>
      </c>
      <c r="F1323" s="1" t="s">
        <v>42</v>
      </c>
      <c r="G1323" s="1" t="s">
        <v>2448</v>
      </c>
      <c r="H1323" s="1" t="s">
        <v>15836</v>
      </c>
      <c r="I1323" s="5">
        <v>9187</v>
      </c>
      <c r="J1323" s="5">
        <v>135912401</v>
      </c>
      <c r="K1323" s="3">
        <f>+Tabella2026[[#This Row],[POP_2024]]/SUM(Tabella2026[POP_2024])</f>
        <v>1.5586121643614294E-4</v>
      </c>
      <c r="L1323" s="3">
        <f>+Tabella2026[[#This Row],[INCIDENZA POPOLAZIONE]]*(PLAFOND/2)</f>
        <v>45885.425222888152</v>
      </c>
      <c r="M1323" s="3">
        <f>+IFERROR(Tabella2026[[#This Row],[reddito_2024]]/Tabella2026[[#This Row],[POP_2024]],"")</f>
        <v>14793.991618591488</v>
      </c>
      <c r="N1323" s="3">
        <f>+IF(Tabella2026[[#This Row],[REDDITO COMPLESSIVO PROCAPITE]]&lt;media_aggr_reddito_pc,(media_aggr_reddito_pc-Tabella2026[[#This Row],[REDDITO COMPLESSIVO PROCAPITE]]),0)</f>
        <v>3031.074444017253</v>
      </c>
      <c r="O1323" s="3">
        <f>+Tabella2026[[#This Row],[DIFFERENZA REDDITO INFERIORE ALLA MEDIA DALLA MEDIA]]*Tabella2026[[#This Row],[POP_2024]]</f>
        <v>27846480.917186502</v>
      </c>
      <c r="P1323" s="3">
        <f>+Tabella2026[[#This Row],[POPOLAZIONE PER DIFFERENZA ]]/SUM(Tabella2026[[POPOLAZIONE PER DIFFERENZA ]])</f>
        <v>2.4704899566331193E-4</v>
      </c>
      <c r="Q1323" s="3">
        <f>+Tabella2026[[#This Row],[INCIDENZA POPOLAZIONE PER DIFFERENZA]]*(PLAFOND-SUM(Tabella2026[CONTRIBUTO SULLA BASE DELLA POPOLAZIONE]))</f>
        <v>72731.039036532573</v>
      </c>
      <c r="R1323" s="3">
        <f>+Tabella2026[[#This Row],[CONTRIBUTO SULLA BASE DELLA POPOLAZIONE]]+Tabella2026[[#This Row],[CONTRIBUTO SULLA BASE DEL REDDITO]]</f>
        <v>118616.46425942073</v>
      </c>
      <c r="S1323" s="3">
        <f>+Tabella2026[[#This Row],[CONTRIBUTO TOTALE]]/(PLAFOND/N_TESSERE)</f>
        <v>237.23292851884145</v>
      </c>
      <c r="T1323" s="3">
        <f>+MAX(CEILING(Tabella2026[[#This Row],[preDEF1]],1),1)</f>
        <v>238</v>
      </c>
      <c r="U1323" s="9">
        <f xml:space="preserve"> IF(ROW(Tabella2026[[#This Row],[preDEF2]]) - ROW(Tabella2026[[#Headers],[preDEF2]])&lt;=ABS(SUM(Tabella2026[preDEF2])-N_TESSERE),Tabella2026[[#This Row],[preDEF2]]-1,Tabella2026[[#This Row],[preDEF2]])</f>
        <v>237</v>
      </c>
      <c r="V1323" s="21">
        <f>+Tabella2026[[#This Row],[DEF - n. card]]*(PLAFOND/N_TESSERE)</f>
        <v>118500</v>
      </c>
      <c r="W1323" s="18"/>
    </row>
    <row r="1324" spans="2:23" x14ac:dyDescent="0.25">
      <c r="B1324" s="1" t="s">
        <v>2619</v>
      </c>
      <c r="C1324" s="2">
        <v>1112</v>
      </c>
      <c r="D1324" s="1" t="s">
        <v>2620</v>
      </c>
      <c r="E1324" s="1" t="s">
        <v>18</v>
      </c>
      <c r="F1324" s="1" t="s">
        <v>17</v>
      </c>
      <c r="G1324" s="1" t="s">
        <v>2448</v>
      </c>
      <c r="H1324" s="1" t="s">
        <v>15835</v>
      </c>
      <c r="I1324" s="5">
        <v>9186</v>
      </c>
      <c r="J1324" s="5">
        <v>184300839</v>
      </c>
      <c r="K1324" s="3">
        <f>+Tabella2026[[#This Row],[POP_2024]]/SUM(Tabella2026[POP_2024])</f>
        <v>1.5584425102671263E-4</v>
      </c>
      <c r="L1324" s="3">
        <f>+Tabella2026[[#This Row],[INCIDENZA POPOLAZIONE]]*(PLAFOND/2)</f>
        <v>45880.430619075931</v>
      </c>
      <c r="M1324" s="3">
        <f>+IFERROR(Tabella2026[[#This Row],[reddito_2024]]/Tabella2026[[#This Row],[POP_2024]],"")</f>
        <v>20063.230894839973</v>
      </c>
      <c r="N1324" s="3">
        <f>+IF(Tabella2026[[#This Row],[REDDITO COMPLESSIVO PROCAPITE]]&lt;media_aggr_reddito_pc,(media_aggr_reddito_pc-Tabella2026[[#This Row],[REDDITO COMPLESSIVO PROCAPITE]]),0)</f>
        <v>0</v>
      </c>
      <c r="O1324" s="3">
        <f>+Tabella2026[[#This Row],[DIFFERENZA REDDITO INFERIORE ALLA MEDIA DALLA MEDIA]]*Tabella2026[[#This Row],[POP_2024]]</f>
        <v>0</v>
      </c>
      <c r="P1324" s="3">
        <f>+Tabella2026[[#This Row],[POPOLAZIONE PER DIFFERENZA ]]/SUM(Tabella2026[[POPOLAZIONE PER DIFFERENZA ]])</f>
        <v>0</v>
      </c>
      <c r="Q1324" s="3">
        <f>+Tabella2026[[#This Row],[INCIDENZA POPOLAZIONE PER DIFFERENZA]]*(PLAFOND-SUM(Tabella2026[CONTRIBUTO SULLA BASE DELLA POPOLAZIONE]))</f>
        <v>0</v>
      </c>
      <c r="R1324" s="3">
        <f>+Tabella2026[[#This Row],[CONTRIBUTO SULLA BASE DELLA POPOLAZIONE]]+Tabella2026[[#This Row],[CONTRIBUTO SULLA BASE DEL REDDITO]]</f>
        <v>45880.430619075931</v>
      </c>
      <c r="S1324" s="3">
        <f>+Tabella2026[[#This Row],[CONTRIBUTO TOTALE]]/(PLAFOND/N_TESSERE)</f>
        <v>91.760861238151861</v>
      </c>
      <c r="T1324" s="3">
        <f>+MAX(CEILING(Tabella2026[[#This Row],[preDEF1]],1),1)</f>
        <v>92</v>
      </c>
      <c r="U1324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1324" s="21">
        <f>+Tabella2026[[#This Row],[DEF - n. card]]*(PLAFOND/N_TESSERE)</f>
        <v>45500</v>
      </c>
      <c r="W1324" s="18"/>
    </row>
    <row r="1325" spans="2:23" x14ac:dyDescent="0.25">
      <c r="B1325" s="1" t="s">
        <v>2749</v>
      </c>
      <c r="C1325" s="2">
        <v>24074</v>
      </c>
      <c r="D1325" s="1" t="s">
        <v>2750</v>
      </c>
      <c r="E1325" s="1" t="s">
        <v>38</v>
      </c>
      <c r="F1325" s="1" t="s">
        <v>106</v>
      </c>
      <c r="G1325" s="1" t="s">
        <v>2448</v>
      </c>
      <c r="H1325" s="1" t="s">
        <v>15835</v>
      </c>
      <c r="I1325" s="5">
        <v>9183</v>
      </c>
      <c r="J1325" s="5">
        <v>168202620</v>
      </c>
      <c r="K1325" s="3">
        <f>+Tabella2026[[#This Row],[POP_2024]]/SUM(Tabella2026[POP_2024])</f>
        <v>1.5579335479842175E-4</v>
      </c>
      <c r="L1325" s="3">
        <f>+Tabella2026[[#This Row],[INCIDENZA POPOLAZIONE]]*(PLAFOND/2)</f>
        <v>45865.446807639266</v>
      </c>
      <c r="M1325" s="3">
        <f>+IFERROR(Tabella2026[[#This Row],[reddito_2024]]/Tabella2026[[#This Row],[POP_2024]],"")</f>
        <v>18316.73962757269</v>
      </c>
      <c r="N1325" s="3">
        <f>+IF(Tabella2026[[#This Row],[REDDITO COMPLESSIVO PROCAPITE]]&lt;media_aggr_reddito_pc,(media_aggr_reddito_pc-Tabella2026[[#This Row],[REDDITO COMPLESSIVO PROCAPITE]]),0)</f>
        <v>0</v>
      </c>
      <c r="O1325" s="3">
        <f>+Tabella2026[[#This Row],[DIFFERENZA REDDITO INFERIORE ALLA MEDIA DALLA MEDIA]]*Tabella2026[[#This Row],[POP_2024]]</f>
        <v>0</v>
      </c>
      <c r="P1325" s="3">
        <f>+Tabella2026[[#This Row],[POPOLAZIONE PER DIFFERENZA ]]/SUM(Tabella2026[[POPOLAZIONE PER DIFFERENZA ]])</f>
        <v>0</v>
      </c>
      <c r="Q1325" s="3">
        <f>+Tabella2026[[#This Row],[INCIDENZA POPOLAZIONE PER DIFFERENZA]]*(PLAFOND-SUM(Tabella2026[CONTRIBUTO SULLA BASE DELLA POPOLAZIONE]))</f>
        <v>0</v>
      </c>
      <c r="R1325" s="3">
        <f>+Tabella2026[[#This Row],[CONTRIBUTO SULLA BASE DELLA POPOLAZIONE]]+Tabella2026[[#This Row],[CONTRIBUTO SULLA BASE DEL REDDITO]]</f>
        <v>45865.446807639266</v>
      </c>
      <c r="S1325" s="3">
        <f>+Tabella2026[[#This Row],[CONTRIBUTO TOTALE]]/(PLAFOND/N_TESSERE)</f>
        <v>91.730893615278532</v>
      </c>
      <c r="T1325" s="3">
        <f>+MAX(CEILING(Tabella2026[[#This Row],[preDEF1]],1),1)</f>
        <v>92</v>
      </c>
      <c r="U1325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1325" s="21">
        <f>+Tabella2026[[#This Row],[DEF - n. card]]*(PLAFOND/N_TESSERE)</f>
        <v>45500</v>
      </c>
      <c r="W1325" s="18"/>
    </row>
    <row r="1326" spans="2:23" x14ac:dyDescent="0.25">
      <c r="B1326" s="1" t="s">
        <v>2661</v>
      </c>
      <c r="C1326" s="2">
        <v>26040</v>
      </c>
      <c r="D1326" s="1" t="s">
        <v>2662</v>
      </c>
      <c r="E1326" s="1" t="s">
        <v>38</v>
      </c>
      <c r="F1326" s="1" t="s">
        <v>150</v>
      </c>
      <c r="G1326" s="1" t="s">
        <v>2448</v>
      </c>
      <c r="H1326" s="1" t="s">
        <v>15835</v>
      </c>
      <c r="I1326" s="5">
        <v>9182</v>
      </c>
      <c r="J1326" s="5">
        <v>183360748</v>
      </c>
      <c r="K1326" s="3">
        <f>+Tabella2026[[#This Row],[POP_2024]]/SUM(Tabella2026[POP_2024])</f>
        <v>1.5577638938899145E-4</v>
      </c>
      <c r="L1326" s="3">
        <f>+Tabella2026[[#This Row],[INCIDENZA POPOLAZIONE]]*(PLAFOND/2)</f>
        <v>45860.452203827044</v>
      </c>
      <c r="M1326" s="3">
        <f>+IFERROR(Tabella2026[[#This Row],[reddito_2024]]/Tabella2026[[#This Row],[POP_2024]],"")</f>
        <v>19969.587018078852</v>
      </c>
      <c r="N1326" s="3">
        <f>+IF(Tabella2026[[#This Row],[REDDITO COMPLESSIVO PROCAPITE]]&lt;media_aggr_reddito_pc,(media_aggr_reddito_pc-Tabella2026[[#This Row],[REDDITO COMPLESSIVO PROCAPITE]]),0)</f>
        <v>0</v>
      </c>
      <c r="O1326" s="3">
        <f>+Tabella2026[[#This Row],[DIFFERENZA REDDITO INFERIORE ALLA MEDIA DALLA MEDIA]]*Tabella2026[[#This Row],[POP_2024]]</f>
        <v>0</v>
      </c>
      <c r="P1326" s="3">
        <f>+Tabella2026[[#This Row],[POPOLAZIONE PER DIFFERENZA ]]/SUM(Tabella2026[[POPOLAZIONE PER DIFFERENZA ]])</f>
        <v>0</v>
      </c>
      <c r="Q1326" s="3">
        <f>+Tabella2026[[#This Row],[INCIDENZA POPOLAZIONE PER DIFFERENZA]]*(PLAFOND-SUM(Tabella2026[CONTRIBUTO SULLA BASE DELLA POPOLAZIONE]))</f>
        <v>0</v>
      </c>
      <c r="R1326" s="3">
        <f>+Tabella2026[[#This Row],[CONTRIBUTO SULLA BASE DELLA POPOLAZIONE]]+Tabella2026[[#This Row],[CONTRIBUTO SULLA BASE DEL REDDITO]]</f>
        <v>45860.452203827044</v>
      </c>
      <c r="S1326" s="3">
        <f>+Tabella2026[[#This Row],[CONTRIBUTO TOTALE]]/(PLAFOND/N_TESSERE)</f>
        <v>91.720904407654089</v>
      </c>
      <c r="T1326" s="3">
        <f>+MAX(CEILING(Tabella2026[[#This Row],[preDEF1]],1),1)</f>
        <v>92</v>
      </c>
      <c r="U1326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1326" s="21">
        <f>+Tabella2026[[#This Row],[DEF - n. card]]*(PLAFOND/N_TESSERE)</f>
        <v>45500</v>
      </c>
      <c r="W1326" s="18"/>
    </row>
    <row r="1327" spans="2:23" x14ac:dyDescent="0.25">
      <c r="B1327" s="1" t="s">
        <v>2617</v>
      </c>
      <c r="C1327" s="2">
        <v>80007</v>
      </c>
      <c r="D1327" s="1" t="s">
        <v>2618</v>
      </c>
      <c r="E1327" s="1" t="s">
        <v>61</v>
      </c>
      <c r="F1327" s="1" t="s">
        <v>62</v>
      </c>
      <c r="G1327" s="1" t="s">
        <v>2448</v>
      </c>
      <c r="H1327" s="1" t="s">
        <v>15836</v>
      </c>
      <c r="I1327" s="5">
        <v>9181</v>
      </c>
      <c r="J1327" s="5">
        <v>103481558</v>
      </c>
      <c r="K1327" s="3">
        <f>+Tabella2026[[#This Row],[POP_2024]]/SUM(Tabella2026[POP_2024])</f>
        <v>1.5575942397956117E-4</v>
      </c>
      <c r="L1327" s="3">
        <f>+Tabella2026[[#This Row],[INCIDENZA POPOLAZIONE]]*(PLAFOND/2)</f>
        <v>45855.457600014823</v>
      </c>
      <c r="M1327" s="3">
        <f>+IFERROR(Tabella2026[[#This Row],[reddito_2024]]/Tabella2026[[#This Row],[POP_2024]],"")</f>
        <v>11271.273063936391</v>
      </c>
      <c r="N1327" s="3">
        <f>+IF(Tabella2026[[#This Row],[REDDITO COMPLESSIVO PROCAPITE]]&lt;media_aggr_reddito_pc,(media_aggr_reddito_pc-Tabella2026[[#This Row],[REDDITO COMPLESSIVO PROCAPITE]]),0)</f>
        <v>6553.7929986723502</v>
      </c>
      <c r="O1327" s="3">
        <f>+Tabella2026[[#This Row],[DIFFERENZA REDDITO INFERIORE ALLA MEDIA DALLA MEDIA]]*Tabella2026[[#This Row],[POP_2024]]</f>
        <v>60170373.52081085</v>
      </c>
      <c r="P1327" s="3">
        <f>+Tabella2026[[#This Row],[POPOLAZIONE PER DIFFERENZA ]]/SUM(Tabella2026[[POPOLAZIONE PER DIFFERENZA ]])</f>
        <v>5.3382078659096018E-4</v>
      </c>
      <c r="Q1327" s="3">
        <f>+Tabella2026[[#This Row],[INCIDENZA POPOLAZIONE PER DIFFERENZA]]*(PLAFOND-SUM(Tabella2026[CONTRIBUTO SULLA BASE DELLA POPOLAZIONE]))</f>
        <v>157156.43920678936</v>
      </c>
      <c r="R1327" s="3">
        <f>+Tabella2026[[#This Row],[CONTRIBUTO SULLA BASE DELLA POPOLAZIONE]]+Tabella2026[[#This Row],[CONTRIBUTO SULLA BASE DEL REDDITO]]</f>
        <v>203011.89680680417</v>
      </c>
      <c r="S1327" s="3">
        <f>+Tabella2026[[#This Row],[CONTRIBUTO TOTALE]]/(PLAFOND/N_TESSERE)</f>
        <v>406.02379361360835</v>
      </c>
      <c r="T1327" s="3">
        <f>+MAX(CEILING(Tabella2026[[#This Row],[preDEF1]],1),1)</f>
        <v>407</v>
      </c>
      <c r="U1327" s="9">
        <f xml:space="preserve"> IF(ROW(Tabella2026[[#This Row],[preDEF2]]) - ROW(Tabella2026[[#Headers],[preDEF2]])&lt;=ABS(SUM(Tabella2026[preDEF2])-N_TESSERE),Tabella2026[[#This Row],[preDEF2]]-1,Tabella2026[[#This Row],[preDEF2]])</f>
        <v>406</v>
      </c>
      <c r="V1327" s="21">
        <f>+Tabella2026[[#This Row],[DEF - n. card]]*(PLAFOND/N_TESSERE)</f>
        <v>203000</v>
      </c>
      <c r="W1327" s="18"/>
    </row>
    <row r="1328" spans="2:23" x14ac:dyDescent="0.25">
      <c r="B1328" s="1" t="s">
        <v>2609</v>
      </c>
      <c r="C1328" s="2">
        <v>75098</v>
      </c>
      <c r="D1328" s="1" t="s">
        <v>2610</v>
      </c>
      <c r="E1328" s="1" t="s">
        <v>33</v>
      </c>
      <c r="F1328" s="1" t="s">
        <v>132</v>
      </c>
      <c r="G1328" s="1" t="s">
        <v>2448</v>
      </c>
      <c r="H1328" s="1" t="s">
        <v>15836</v>
      </c>
      <c r="I1328" s="5">
        <v>9180</v>
      </c>
      <c r="J1328" s="5">
        <v>93960325</v>
      </c>
      <c r="K1328" s="3">
        <f>+Tabella2026[[#This Row],[POP_2024]]/SUM(Tabella2026[POP_2024])</f>
        <v>1.5574245857013087E-4</v>
      </c>
      <c r="L1328" s="3">
        <f>+Tabella2026[[#This Row],[INCIDENZA POPOLAZIONE]]*(PLAFOND/2)</f>
        <v>45850.462996202601</v>
      </c>
      <c r="M1328" s="3">
        <f>+IFERROR(Tabella2026[[#This Row],[reddito_2024]]/Tabella2026[[#This Row],[POP_2024]],"")</f>
        <v>10235.329520697167</v>
      </c>
      <c r="N1328" s="3">
        <f>+IF(Tabella2026[[#This Row],[REDDITO COMPLESSIVO PROCAPITE]]&lt;media_aggr_reddito_pc,(media_aggr_reddito_pc-Tabella2026[[#This Row],[REDDITO COMPLESSIVO PROCAPITE]]),0)</f>
        <v>7589.736541911574</v>
      </c>
      <c r="O1328" s="3">
        <f>+Tabella2026[[#This Row],[DIFFERENZA REDDITO INFERIORE ALLA MEDIA DALLA MEDIA]]*Tabella2026[[#This Row],[POP_2024]]</f>
        <v>69673781.454748243</v>
      </c>
      <c r="P1328" s="3">
        <f>+Tabella2026[[#This Row],[POPOLAZIONE PER DIFFERENZA ]]/SUM(Tabella2026[[POPOLAZIONE PER DIFFERENZA ]])</f>
        <v>6.1813332117801256E-4</v>
      </c>
      <c r="Q1328" s="3">
        <f>+Tabella2026[[#This Row],[INCIDENZA POPOLAZIONE PER DIFFERENZA]]*(PLAFOND-SUM(Tabella2026[CONTRIBUTO SULLA BASE DELLA POPOLAZIONE]))</f>
        <v>181977.98615481675</v>
      </c>
      <c r="R1328" s="3">
        <f>+Tabella2026[[#This Row],[CONTRIBUTO SULLA BASE DELLA POPOLAZIONE]]+Tabella2026[[#This Row],[CONTRIBUTO SULLA BASE DEL REDDITO]]</f>
        <v>227828.44915101936</v>
      </c>
      <c r="S1328" s="3">
        <f>+Tabella2026[[#This Row],[CONTRIBUTO TOTALE]]/(PLAFOND/N_TESSERE)</f>
        <v>455.65689830203871</v>
      </c>
      <c r="T1328" s="3">
        <f>+MAX(CEILING(Tabella2026[[#This Row],[preDEF1]],1),1)</f>
        <v>456</v>
      </c>
      <c r="U1328" s="9">
        <f xml:space="preserve"> IF(ROW(Tabella2026[[#This Row],[preDEF2]]) - ROW(Tabella2026[[#Headers],[preDEF2]])&lt;=ABS(SUM(Tabella2026[preDEF2])-N_TESSERE),Tabella2026[[#This Row],[preDEF2]]-1,Tabella2026[[#This Row],[preDEF2]])</f>
        <v>455</v>
      </c>
      <c r="V1328" s="21">
        <f>+Tabella2026[[#This Row],[DEF - n. card]]*(PLAFOND/N_TESSERE)</f>
        <v>227500</v>
      </c>
      <c r="W1328" s="18"/>
    </row>
    <row r="1329" spans="2:23" x14ac:dyDescent="0.25">
      <c r="B1329" s="1" t="s">
        <v>2693</v>
      </c>
      <c r="C1329" s="2">
        <v>47013</v>
      </c>
      <c r="D1329" s="1" t="s">
        <v>2694</v>
      </c>
      <c r="E1329" s="1" t="s">
        <v>30</v>
      </c>
      <c r="F1329" s="1" t="s">
        <v>140</v>
      </c>
      <c r="G1329" s="1" t="s">
        <v>2448</v>
      </c>
      <c r="H1329" s="1" t="s">
        <v>15834</v>
      </c>
      <c r="I1329" s="5">
        <v>9163</v>
      </c>
      <c r="J1329" s="5">
        <v>156547481</v>
      </c>
      <c r="K1329" s="3">
        <f>+Tabella2026[[#This Row],[POP_2024]]/SUM(Tabella2026[POP_2024])</f>
        <v>1.554540466098158E-4</v>
      </c>
      <c r="L1329" s="3">
        <f>+Tabella2026[[#This Row],[INCIDENZA POPOLAZIONE]]*(PLAFOND/2)</f>
        <v>45765.554731394812</v>
      </c>
      <c r="M1329" s="3">
        <f>+IFERROR(Tabella2026[[#This Row],[reddito_2024]]/Tabella2026[[#This Row],[POP_2024]],"")</f>
        <v>17084.740914547638</v>
      </c>
      <c r="N1329" s="3">
        <f>+IF(Tabella2026[[#This Row],[REDDITO COMPLESSIVO PROCAPITE]]&lt;media_aggr_reddito_pc,(media_aggr_reddito_pc-Tabella2026[[#This Row],[REDDITO COMPLESSIVO PROCAPITE]]),0)</f>
        <v>740.32514806110339</v>
      </c>
      <c r="O1329" s="3">
        <f>+Tabella2026[[#This Row],[DIFFERENZA REDDITO INFERIORE ALLA MEDIA DALLA MEDIA]]*Tabella2026[[#This Row],[POP_2024]]</f>
        <v>6783599.33168389</v>
      </c>
      <c r="P1329" s="3">
        <f>+Tabella2026[[#This Row],[POPOLAZIONE PER DIFFERENZA ]]/SUM(Tabella2026[[POPOLAZIONE PER DIFFERENZA ]])</f>
        <v>6.0182879368447811E-5</v>
      </c>
      <c r="Q1329" s="3">
        <f>+Tabella2026[[#This Row],[INCIDENZA POPOLAZIONE PER DIFFERENZA]]*(PLAFOND-SUM(Tabella2026[CONTRIBUTO SULLA BASE DELLA POPOLAZIONE]))</f>
        <v>17717.794548911581</v>
      </c>
      <c r="R1329" s="3">
        <f>+Tabella2026[[#This Row],[CONTRIBUTO SULLA BASE DELLA POPOLAZIONE]]+Tabella2026[[#This Row],[CONTRIBUTO SULLA BASE DEL REDDITO]]</f>
        <v>63483.349280306393</v>
      </c>
      <c r="S1329" s="3">
        <f>+Tabella2026[[#This Row],[CONTRIBUTO TOTALE]]/(PLAFOND/N_TESSERE)</f>
        <v>126.96669856061278</v>
      </c>
      <c r="T1329" s="3">
        <f>+MAX(CEILING(Tabella2026[[#This Row],[preDEF1]],1),1)</f>
        <v>127</v>
      </c>
      <c r="U1329" s="9">
        <f xml:space="preserve"> IF(ROW(Tabella2026[[#This Row],[preDEF2]]) - ROW(Tabella2026[[#Headers],[preDEF2]])&lt;=ABS(SUM(Tabella2026[preDEF2])-N_TESSERE),Tabella2026[[#This Row],[preDEF2]]-1,Tabella2026[[#This Row],[preDEF2]])</f>
        <v>126</v>
      </c>
      <c r="V1329" s="21">
        <f>+Tabella2026[[#This Row],[DEF - n. card]]*(PLAFOND/N_TESSERE)</f>
        <v>63000</v>
      </c>
      <c r="W1329" s="18"/>
    </row>
    <row r="1330" spans="2:23" x14ac:dyDescent="0.25">
      <c r="B1330" s="1" t="s">
        <v>2817</v>
      </c>
      <c r="C1330" s="2">
        <v>18034</v>
      </c>
      <c r="D1330" s="1" t="s">
        <v>2818</v>
      </c>
      <c r="E1330" s="1" t="s">
        <v>12</v>
      </c>
      <c r="F1330" s="1" t="s">
        <v>195</v>
      </c>
      <c r="G1330" s="1" t="s">
        <v>2448</v>
      </c>
      <c r="H1330" s="1" t="s">
        <v>15835</v>
      </c>
      <c r="I1330" s="5">
        <v>9156</v>
      </c>
      <c r="J1330" s="5">
        <v>175276463</v>
      </c>
      <c r="K1330" s="3">
        <f>+Tabella2026[[#This Row],[POP_2024]]/SUM(Tabella2026[POP_2024])</f>
        <v>1.5533528874380373E-4</v>
      </c>
      <c r="L1330" s="3">
        <f>+Tabella2026[[#This Row],[INCIDENZA POPOLAZIONE]]*(PLAFOND/2)</f>
        <v>45730.592504709261</v>
      </c>
      <c r="M1330" s="3">
        <f>+IFERROR(Tabella2026[[#This Row],[reddito_2024]]/Tabella2026[[#This Row],[POP_2024]],"")</f>
        <v>19143.344582787242</v>
      </c>
      <c r="N1330" s="3">
        <f>+IF(Tabella2026[[#This Row],[REDDITO COMPLESSIVO PROCAPITE]]&lt;media_aggr_reddito_pc,(media_aggr_reddito_pc-Tabella2026[[#This Row],[REDDITO COMPLESSIVO PROCAPITE]]),0)</f>
        <v>0</v>
      </c>
      <c r="O1330" s="3">
        <f>+Tabella2026[[#This Row],[DIFFERENZA REDDITO INFERIORE ALLA MEDIA DALLA MEDIA]]*Tabella2026[[#This Row],[POP_2024]]</f>
        <v>0</v>
      </c>
      <c r="P1330" s="3">
        <f>+Tabella2026[[#This Row],[POPOLAZIONE PER DIFFERENZA ]]/SUM(Tabella2026[[POPOLAZIONE PER DIFFERENZA ]])</f>
        <v>0</v>
      </c>
      <c r="Q1330" s="3">
        <f>+Tabella2026[[#This Row],[INCIDENZA POPOLAZIONE PER DIFFERENZA]]*(PLAFOND-SUM(Tabella2026[CONTRIBUTO SULLA BASE DELLA POPOLAZIONE]))</f>
        <v>0</v>
      </c>
      <c r="R1330" s="3">
        <f>+Tabella2026[[#This Row],[CONTRIBUTO SULLA BASE DELLA POPOLAZIONE]]+Tabella2026[[#This Row],[CONTRIBUTO SULLA BASE DEL REDDITO]]</f>
        <v>45730.592504709261</v>
      </c>
      <c r="S1330" s="3">
        <f>+Tabella2026[[#This Row],[CONTRIBUTO TOTALE]]/(PLAFOND/N_TESSERE)</f>
        <v>91.461185009418514</v>
      </c>
      <c r="T1330" s="3">
        <f>+MAX(CEILING(Tabella2026[[#This Row],[preDEF1]],1),1)</f>
        <v>92</v>
      </c>
      <c r="U1330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1330" s="21">
        <f>+Tabella2026[[#This Row],[DEF - n. card]]*(PLAFOND/N_TESSERE)</f>
        <v>45500</v>
      </c>
      <c r="W1330" s="18"/>
    </row>
    <row r="1331" spans="2:23" x14ac:dyDescent="0.25">
      <c r="B1331" s="1" t="s">
        <v>2681</v>
      </c>
      <c r="C1331" s="2">
        <v>12072</v>
      </c>
      <c r="D1331" s="1" t="s">
        <v>2682</v>
      </c>
      <c r="E1331" s="1" t="s">
        <v>12</v>
      </c>
      <c r="F1331" s="1" t="s">
        <v>157</v>
      </c>
      <c r="G1331" s="1" t="s">
        <v>2448</v>
      </c>
      <c r="H1331" s="1" t="s">
        <v>15835</v>
      </c>
      <c r="I1331" s="5">
        <v>9150</v>
      </c>
      <c r="J1331" s="5">
        <v>198274375</v>
      </c>
      <c r="K1331" s="3">
        <f>+Tabella2026[[#This Row],[POP_2024]]/SUM(Tabella2026[POP_2024])</f>
        <v>1.5523349628722194E-4</v>
      </c>
      <c r="L1331" s="3">
        <f>+Tabella2026[[#This Row],[INCIDENZA POPOLAZIONE]]*(PLAFOND/2)</f>
        <v>45700.624881835924</v>
      </c>
      <c r="M1331" s="3">
        <f>+IFERROR(Tabella2026[[#This Row],[reddito_2024]]/Tabella2026[[#This Row],[POP_2024]],"")</f>
        <v>21669.330601092897</v>
      </c>
      <c r="N1331" s="3">
        <f>+IF(Tabella2026[[#This Row],[REDDITO COMPLESSIVO PROCAPITE]]&lt;media_aggr_reddito_pc,(media_aggr_reddito_pc-Tabella2026[[#This Row],[REDDITO COMPLESSIVO PROCAPITE]]),0)</f>
        <v>0</v>
      </c>
      <c r="O1331" s="3">
        <f>+Tabella2026[[#This Row],[DIFFERENZA REDDITO INFERIORE ALLA MEDIA DALLA MEDIA]]*Tabella2026[[#This Row],[POP_2024]]</f>
        <v>0</v>
      </c>
      <c r="P1331" s="3">
        <f>+Tabella2026[[#This Row],[POPOLAZIONE PER DIFFERENZA ]]/SUM(Tabella2026[[POPOLAZIONE PER DIFFERENZA ]])</f>
        <v>0</v>
      </c>
      <c r="Q1331" s="3">
        <f>+Tabella2026[[#This Row],[INCIDENZA POPOLAZIONE PER DIFFERENZA]]*(PLAFOND-SUM(Tabella2026[CONTRIBUTO SULLA BASE DELLA POPOLAZIONE]))</f>
        <v>0</v>
      </c>
      <c r="R1331" s="3">
        <f>+Tabella2026[[#This Row],[CONTRIBUTO SULLA BASE DELLA POPOLAZIONE]]+Tabella2026[[#This Row],[CONTRIBUTO SULLA BASE DEL REDDITO]]</f>
        <v>45700.624881835924</v>
      </c>
      <c r="S1331" s="3">
        <f>+Tabella2026[[#This Row],[CONTRIBUTO TOTALE]]/(PLAFOND/N_TESSERE)</f>
        <v>91.401249763671842</v>
      </c>
      <c r="T1331" s="3">
        <f>+MAX(CEILING(Tabella2026[[#This Row],[preDEF1]],1),1)</f>
        <v>92</v>
      </c>
      <c r="U1331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1331" s="21">
        <f>+Tabella2026[[#This Row],[DEF - n. card]]*(PLAFOND/N_TESSERE)</f>
        <v>45500</v>
      </c>
      <c r="W1331" s="18"/>
    </row>
    <row r="1332" spans="2:23" x14ac:dyDescent="0.25">
      <c r="B1332" s="1" t="s">
        <v>2711</v>
      </c>
      <c r="C1332" s="2">
        <v>15115</v>
      </c>
      <c r="D1332" s="1" t="s">
        <v>2712</v>
      </c>
      <c r="E1332" s="1" t="s">
        <v>12</v>
      </c>
      <c r="F1332" s="1" t="s">
        <v>11</v>
      </c>
      <c r="G1332" s="1" t="s">
        <v>2448</v>
      </c>
      <c r="H1332" s="1" t="s">
        <v>15835</v>
      </c>
      <c r="I1332" s="5">
        <v>9135</v>
      </c>
      <c r="J1332" s="5">
        <v>195011607</v>
      </c>
      <c r="K1332" s="3">
        <f>+Tabella2026[[#This Row],[POP_2024]]/SUM(Tabella2026[POP_2024])</f>
        <v>1.5497901514576747E-4</v>
      </c>
      <c r="L1332" s="3">
        <f>+Tabella2026[[#This Row],[INCIDENZA POPOLAZIONE]]*(PLAFOND/2)</f>
        <v>45625.705824652585</v>
      </c>
      <c r="M1332" s="3">
        <f>+IFERROR(Tabella2026[[#This Row],[reddito_2024]]/Tabella2026[[#This Row],[POP_2024]],"")</f>
        <v>21347.740229885057</v>
      </c>
      <c r="N1332" s="3">
        <f>+IF(Tabella2026[[#This Row],[REDDITO COMPLESSIVO PROCAPITE]]&lt;media_aggr_reddito_pc,(media_aggr_reddito_pc-Tabella2026[[#This Row],[REDDITO COMPLESSIVO PROCAPITE]]),0)</f>
        <v>0</v>
      </c>
      <c r="O1332" s="3">
        <f>+Tabella2026[[#This Row],[DIFFERENZA REDDITO INFERIORE ALLA MEDIA DALLA MEDIA]]*Tabella2026[[#This Row],[POP_2024]]</f>
        <v>0</v>
      </c>
      <c r="P1332" s="3">
        <f>+Tabella2026[[#This Row],[POPOLAZIONE PER DIFFERENZA ]]/SUM(Tabella2026[[POPOLAZIONE PER DIFFERENZA ]])</f>
        <v>0</v>
      </c>
      <c r="Q1332" s="3">
        <f>+Tabella2026[[#This Row],[INCIDENZA POPOLAZIONE PER DIFFERENZA]]*(PLAFOND-SUM(Tabella2026[CONTRIBUTO SULLA BASE DELLA POPOLAZIONE]))</f>
        <v>0</v>
      </c>
      <c r="R1332" s="3">
        <f>+Tabella2026[[#This Row],[CONTRIBUTO SULLA BASE DELLA POPOLAZIONE]]+Tabella2026[[#This Row],[CONTRIBUTO SULLA BASE DEL REDDITO]]</f>
        <v>45625.705824652585</v>
      </c>
      <c r="S1332" s="3">
        <f>+Tabella2026[[#This Row],[CONTRIBUTO TOTALE]]/(PLAFOND/N_TESSERE)</f>
        <v>91.251411649305169</v>
      </c>
      <c r="T1332" s="3">
        <f>+MAX(CEILING(Tabella2026[[#This Row],[preDEF1]],1),1)</f>
        <v>92</v>
      </c>
      <c r="U1332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1332" s="21">
        <f>+Tabella2026[[#This Row],[DEF - n. card]]*(PLAFOND/N_TESSERE)</f>
        <v>45500</v>
      </c>
      <c r="W1332" s="18"/>
    </row>
    <row r="1333" spans="2:23" x14ac:dyDescent="0.25">
      <c r="B1333" s="1" t="s">
        <v>2841</v>
      </c>
      <c r="C1333" s="2">
        <v>63081</v>
      </c>
      <c r="D1333" s="1" t="s">
        <v>2842</v>
      </c>
      <c r="E1333" s="1" t="s">
        <v>15</v>
      </c>
      <c r="F1333" s="1" t="s">
        <v>14</v>
      </c>
      <c r="G1333" s="1" t="s">
        <v>2448</v>
      </c>
      <c r="H1333" s="1" t="s">
        <v>15836</v>
      </c>
      <c r="I1333" s="5">
        <v>9131</v>
      </c>
      <c r="J1333" s="5">
        <v>93791511</v>
      </c>
      <c r="K1333" s="3">
        <f>+Tabella2026[[#This Row],[POP_2024]]/SUM(Tabella2026[POP_2024])</f>
        <v>1.5491115350804629E-4</v>
      </c>
      <c r="L1333" s="3">
        <f>+Tabella2026[[#This Row],[INCIDENZA POPOLAZIONE]]*(PLAFOND/2)</f>
        <v>45605.727409403698</v>
      </c>
      <c r="M1333" s="3">
        <f>+IFERROR(Tabella2026[[#This Row],[reddito_2024]]/Tabella2026[[#This Row],[POP_2024]],"")</f>
        <v>10271.767714379586</v>
      </c>
      <c r="N1333" s="3">
        <f>+IF(Tabella2026[[#This Row],[REDDITO COMPLESSIVO PROCAPITE]]&lt;media_aggr_reddito_pc,(media_aggr_reddito_pc-Tabella2026[[#This Row],[REDDITO COMPLESSIVO PROCAPITE]]),0)</f>
        <v>7553.2983482291547</v>
      </c>
      <c r="O1333" s="3">
        <f>+Tabella2026[[#This Row],[DIFFERENZA REDDITO INFERIORE ALLA MEDIA DALLA MEDIA]]*Tabella2026[[#This Row],[POP_2024]]</f>
        <v>68969167.21768041</v>
      </c>
      <c r="P1333" s="3">
        <f>+Tabella2026[[#This Row],[POPOLAZIONE PER DIFFERENZA ]]/SUM(Tabella2026[[POPOLAZIONE PER DIFFERENZA ]])</f>
        <v>6.118821097550912E-4</v>
      </c>
      <c r="Q1333" s="3">
        <f>+Tabella2026[[#This Row],[INCIDENZA POPOLAZIONE PER DIFFERENZA]]*(PLAFOND-SUM(Tabella2026[CONTRIBUTO SULLA BASE DELLA POPOLAZIONE]))</f>
        <v>180137.63420031726</v>
      </c>
      <c r="R1333" s="3">
        <f>+Tabella2026[[#This Row],[CONTRIBUTO SULLA BASE DELLA POPOLAZIONE]]+Tabella2026[[#This Row],[CONTRIBUTO SULLA BASE DEL REDDITO]]</f>
        <v>225743.36160972097</v>
      </c>
      <c r="S1333" s="3">
        <f>+Tabella2026[[#This Row],[CONTRIBUTO TOTALE]]/(PLAFOND/N_TESSERE)</f>
        <v>451.48672321944196</v>
      </c>
      <c r="T1333" s="3">
        <f>+MAX(CEILING(Tabella2026[[#This Row],[preDEF1]],1),1)</f>
        <v>452</v>
      </c>
      <c r="U1333" s="9">
        <f xml:space="preserve"> IF(ROW(Tabella2026[[#This Row],[preDEF2]]) - ROW(Tabella2026[[#Headers],[preDEF2]])&lt;=ABS(SUM(Tabella2026[preDEF2])-N_TESSERE),Tabella2026[[#This Row],[preDEF2]]-1,Tabella2026[[#This Row],[preDEF2]])</f>
        <v>451</v>
      </c>
      <c r="V1333" s="21">
        <f>+Tabella2026[[#This Row],[DEF - n. card]]*(PLAFOND/N_TESSERE)</f>
        <v>225500</v>
      </c>
      <c r="W1333" s="18"/>
    </row>
    <row r="1334" spans="2:23" x14ac:dyDescent="0.25">
      <c r="B1334" s="1" t="s">
        <v>2641</v>
      </c>
      <c r="C1334" s="2">
        <v>78031</v>
      </c>
      <c r="D1334" s="1" t="s">
        <v>2642</v>
      </c>
      <c r="E1334" s="1" t="s">
        <v>61</v>
      </c>
      <c r="F1334" s="1" t="s">
        <v>178</v>
      </c>
      <c r="G1334" s="1" t="s">
        <v>2448</v>
      </c>
      <c r="H1334" s="1" t="s">
        <v>15836</v>
      </c>
      <c r="I1334" s="5">
        <v>9126</v>
      </c>
      <c r="J1334" s="5">
        <v>143764782</v>
      </c>
      <c r="K1334" s="3">
        <f>+Tabella2026[[#This Row],[POP_2024]]/SUM(Tabella2026[POP_2024])</f>
        <v>1.548263264608948E-4</v>
      </c>
      <c r="L1334" s="3">
        <f>+Tabella2026[[#This Row],[INCIDENZA POPOLAZIONE]]*(PLAFOND/2)</f>
        <v>45580.754390342583</v>
      </c>
      <c r="M1334" s="3">
        <f>+IFERROR(Tabella2026[[#This Row],[reddito_2024]]/Tabella2026[[#This Row],[POP_2024]],"")</f>
        <v>15753.318211702826</v>
      </c>
      <c r="N1334" s="3">
        <f>+IF(Tabella2026[[#This Row],[REDDITO COMPLESSIVO PROCAPITE]]&lt;media_aggr_reddito_pc,(media_aggr_reddito_pc-Tabella2026[[#This Row],[REDDITO COMPLESSIVO PROCAPITE]]),0)</f>
        <v>2071.7478509059147</v>
      </c>
      <c r="O1334" s="3">
        <f>+Tabella2026[[#This Row],[DIFFERENZA REDDITO INFERIORE ALLA MEDIA DALLA MEDIA]]*Tabella2026[[#This Row],[POP_2024]]</f>
        <v>18906770.887367379</v>
      </c>
      <c r="P1334" s="3">
        <f>+Tabella2026[[#This Row],[POPOLAZIONE PER DIFFERENZA ]]/SUM(Tabella2026[[POPOLAZIONE PER DIFFERENZA ]])</f>
        <v>1.6773748800975549E-4</v>
      </c>
      <c r="Q1334" s="3">
        <f>+Tabella2026[[#This Row],[INCIDENZA POPOLAZIONE PER DIFFERENZA]]*(PLAFOND-SUM(Tabella2026[CONTRIBUTO SULLA BASE DELLA POPOLAZIONE]))</f>
        <v>49381.790666956207</v>
      </c>
      <c r="R1334" s="3">
        <f>+Tabella2026[[#This Row],[CONTRIBUTO SULLA BASE DELLA POPOLAZIONE]]+Tabella2026[[#This Row],[CONTRIBUTO SULLA BASE DEL REDDITO]]</f>
        <v>94962.54505729879</v>
      </c>
      <c r="S1334" s="3">
        <f>+Tabella2026[[#This Row],[CONTRIBUTO TOTALE]]/(PLAFOND/N_TESSERE)</f>
        <v>189.92509011459759</v>
      </c>
      <c r="T1334" s="3">
        <f>+MAX(CEILING(Tabella2026[[#This Row],[preDEF1]],1),1)</f>
        <v>190</v>
      </c>
      <c r="U1334" s="9">
        <f xml:space="preserve"> IF(ROW(Tabella2026[[#This Row],[preDEF2]]) - ROW(Tabella2026[[#Headers],[preDEF2]])&lt;=ABS(SUM(Tabella2026[preDEF2])-N_TESSERE),Tabella2026[[#This Row],[preDEF2]]-1,Tabella2026[[#This Row],[preDEF2]])</f>
        <v>189</v>
      </c>
      <c r="V1334" s="21">
        <f>+Tabella2026[[#This Row],[DEF - n. card]]*(PLAFOND/N_TESSERE)</f>
        <v>94500</v>
      </c>
      <c r="W1334" s="18"/>
    </row>
    <row r="1335" spans="2:23" x14ac:dyDescent="0.25">
      <c r="B1335" s="1" t="s">
        <v>2713</v>
      </c>
      <c r="C1335" s="2">
        <v>56042</v>
      </c>
      <c r="D1335" s="1" t="s">
        <v>2714</v>
      </c>
      <c r="E1335" s="1" t="s">
        <v>8</v>
      </c>
      <c r="F1335" s="1" t="s">
        <v>210</v>
      </c>
      <c r="G1335" s="1" t="s">
        <v>2448</v>
      </c>
      <c r="H1335" s="1" t="s">
        <v>15834</v>
      </c>
      <c r="I1335" s="5">
        <v>9120</v>
      </c>
      <c r="J1335" s="5">
        <v>147911198</v>
      </c>
      <c r="K1335" s="3">
        <f>+Tabella2026[[#This Row],[POP_2024]]/SUM(Tabella2026[POP_2024])</f>
        <v>1.5472453400431301E-4</v>
      </c>
      <c r="L1335" s="3">
        <f>+Tabella2026[[#This Row],[INCIDENZA POPOLAZIONE]]*(PLAFOND/2)</f>
        <v>45550.786767469246</v>
      </c>
      <c r="M1335" s="3">
        <f>+IFERROR(Tabella2026[[#This Row],[reddito_2024]]/Tabella2026[[#This Row],[POP_2024]],"")</f>
        <v>16218.333114035087</v>
      </c>
      <c r="N1335" s="3">
        <f>+IF(Tabella2026[[#This Row],[REDDITO COMPLESSIVO PROCAPITE]]&lt;media_aggr_reddito_pc,(media_aggr_reddito_pc-Tabella2026[[#This Row],[REDDITO COMPLESSIVO PROCAPITE]]),0)</f>
        <v>1606.7329485736536</v>
      </c>
      <c r="O1335" s="3">
        <f>+Tabella2026[[#This Row],[DIFFERENZA REDDITO INFERIORE ALLA MEDIA DALLA MEDIA]]*Tabella2026[[#This Row],[POP_2024]]</f>
        <v>14653404.490991721</v>
      </c>
      <c r="P1335" s="3">
        <f>+Tabella2026[[#This Row],[POPOLAZIONE PER DIFFERENZA ]]/SUM(Tabella2026[[POPOLAZIONE PER DIFFERENZA ]])</f>
        <v>1.3000238246670096E-4</v>
      </c>
      <c r="Q1335" s="3">
        <f>+Tabella2026[[#This Row],[INCIDENZA POPOLAZIONE PER DIFFERENZA]]*(PLAFOND-SUM(Tabella2026[CONTRIBUTO SULLA BASE DELLA POPOLAZIONE]))</f>
        <v>38272.603896410066</v>
      </c>
      <c r="R1335" s="3">
        <f>+Tabella2026[[#This Row],[CONTRIBUTO SULLA BASE DELLA POPOLAZIONE]]+Tabella2026[[#This Row],[CONTRIBUTO SULLA BASE DEL REDDITO]]</f>
        <v>83823.390663879312</v>
      </c>
      <c r="S1335" s="3">
        <f>+Tabella2026[[#This Row],[CONTRIBUTO TOTALE]]/(PLAFOND/N_TESSERE)</f>
        <v>167.64678132775862</v>
      </c>
      <c r="T1335" s="3">
        <f>+MAX(CEILING(Tabella2026[[#This Row],[preDEF1]],1),1)</f>
        <v>168</v>
      </c>
      <c r="U1335" s="9">
        <f xml:space="preserve"> IF(ROW(Tabella2026[[#This Row],[preDEF2]]) - ROW(Tabella2026[[#Headers],[preDEF2]])&lt;=ABS(SUM(Tabella2026[preDEF2])-N_TESSERE),Tabella2026[[#This Row],[preDEF2]]-1,Tabella2026[[#This Row],[preDEF2]])</f>
        <v>167</v>
      </c>
      <c r="V1335" s="21">
        <f>+Tabella2026[[#This Row],[DEF - n. card]]*(PLAFOND/N_TESSERE)</f>
        <v>83500</v>
      </c>
      <c r="W1335" s="18"/>
    </row>
    <row r="1336" spans="2:23" x14ac:dyDescent="0.25">
      <c r="B1336" s="1" t="s">
        <v>2671</v>
      </c>
      <c r="C1336" s="2">
        <v>108048</v>
      </c>
      <c r="D1336" s="1" t="s">
        <v>2672</v>
      </c>
      <c r="E1336" s="1" t="s">
        <v>12</v>
      </c>
      <c r="F1336" s="1" t="s">
        <v>91</v>
      </c>
      <c r="G1336" s="1" t="s">
        <v>2448</v>
      </c>
      <c r="H1336" s="1" t="s">
        <v>15835</v>
      </c>
      <c r="I1336" s="5">
        <v>9120</v>
      </c>
      <c r="J1336" s="5">
        <v>176080579</v>
      </c>
      <c r="K1336" s="3">
        <f>+Tabella2026[[#This Row],[POP_2024]]/SUM(Tabella2026[POP_2024])</f>
        <v>1.5472453400431301E-4</v>
      </c>
      <c r="L1336" s="3">
        <f>+Tabella2026[[#This Row],[INCIDENZA POPOLAZIONE]]*(PLAFOND/2)</f>
        <v>45550.786767469246</v>
      </c>
      <c r="M1336" s="3">
        <f>+IFERROR(Tabella2026[[#This Row],[reddito_2024]]/Tabella2026[[#This Row],[POP_2024]],"")</f>
        <v>19307.081030701753</v>
      </c>
      <c r="N1336" s="3">
        <f>+IF(Tabella2026[[#This Row],[REDDITO COMPLESSIVO PROCAPITE]]&lt;media_aggr_reddito_pc,(media_aggr_reddito_pc-Tabella2026[[#This Row],[REDDITO COMPLESSIVO PROCAPITE]]),0)</f>
        <v>0</v>
      </c>
      <c r="O1336" s="3">
        <f>+Tabella2026[[#This Row],[DIFFERENZA REDDITO INFERIORE ALLA MEDIA DALLA MEDIA]]*Tabella2026[[#This Row],[POP_2024]]</f>
        <v>0</v>
      </c>
      <c r="P1336" s="3">
        <f>+Tabella2026[[#This Row],[POPOLAZIONE PER DIFFERENZA ]]/SUM(Tabella2026[[POPOLAZIONE PER DIFFERENZA ]])</f>
        <v>0</v>
      </c>
      <c r="Q1336" s="3">
        <f>+Tabella2026[[#This Row],[INCIDENZA POPOLAZIONE PER DIFFERENZA]]*(PLAFOND-SUM(Tabella2026[CONTRIBUTO SULLA BASE DELLA POPOLAZIONE]))</f>
        <v>0</v>
      </c>
      <c r="R1336" s="3">
        <f>+Tabella2026[[#This Row],[CONTRIBUTO SULLA BASE DELLA POPOLAZIONE]]+Tabella2026[[#This Row],[CONTRIBUTO SULLA BASE DEL REDDITO]]</f>
        <v>45550.786767469246</v>
      </c>
      <c r="S1336" s="3">
        <f>+Tabella2026[[#This Row],[CONTRIBUTO TOTALE]]/(PLAFOND/N_TESSERE)</f>
        <v>91.101573534938495</v>
      </c>
      <c r="T1336" s="3">
        <f>+MAX(CEILING(Tabella2026[[#This Row],[preDEF1]],1),1)</f>
        <v>92</v>
      </c>
      <c r="U1336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1336" s="21">
        <f>+Tabella2026[[#This Row],[DEF - n. card]]*(PLAFOND/N_TESSERE)</f>
        <v>45500</v>
      </c>
      <c r="W1336" s="18"/>
    </row>
    <row r="1337" spans="2:23" x14ac:dyDescent="0.25">
      <c r="B1337" s="1" t="s">
        <v>2765</v>
      </c>
      <c r="C1337" s="2">
        <v>28056</v>
      </c>
      <c r="D1337" s="1" t="s">
        <v>2766</v>
      </c>
      <c r="E1337" s="1" t="s">
        <v>38</v>
      </c>
      <c r="F1337" s="1" t="s">
        <v>45</v>
      </c>
      <c r="G1337" s="1" t="s">
        <v>2448</v>
      </c>
      <c r="H1337" s="1" t="s">
        <v>15835</v>
      </c>
      <c r="I1337" s="5">
        <v>9110</v>
      </c>
      <c r="J1337" s="5">
        <v>175018729</v>
      </c>
      <c r="K1337" s="3">
        <f>+Tabella2026[[#This Row],[POP_2024]]/SUM(Tabella2026[POP_2024])</f>
        <v>1.5455487991001003E-4</v>
      </c>
      <c r="L1337" s="3">
        <f>+Tabella2026[[#This Row],[INCIDENZA POPOLAZIONE]]*(PLAFOND/2)</f>
        <v>45500.840729347023</v>
      </c>
      <c r="M1337" s="3">
        <f>+IFERROR(Tabella2026[[#This Row],[reddito_2024]]/Tabella2026[[#This Row],[POP_2024]],"")</f>
        <v>19211.715587266739</v>
      </c>
      <c r="N1337" s="3">
        <f>+IF(Tabella2026[[#This Row],[REDDITO COMPLESSIVO PROCAPITE]]&lt;media_aggr_reddito_pc,(media_aggr_reddito_pc-Tabella2026[[#This Row],[REDDITO COMPLESSIVO PROCAPITE]]),0)</f>
        <v>0</v>
      </c>
      <c r="O1337" s="3">
        <f>+Tabella2026[[#This Row],[DIFFERENZA REDDITO INFERIORE ALLA MEDIA DALLA MEDIA]]*Tabella2026[[#This Row],[POP_2024]]</f>
        <v>0</v>
      </c>
      <c r="P1337" s="3">
        <f>+Tabella2026[[#This Row],[POPOLAZIONE PER DIFFERENZA ]]/SUM(Tabella2026[[POPOLAZIONE PER DIFFERENZA ]])</f>
        <v>0</v>
      </c>
      <c r="Q1337" s="3">
        <f>+Tabella2026[[#This Row],[INCIDENZA POPOLAZIONE PER DIFFERENZA]]*(PLAFOND-SUM(Tabella2026[CONTRIBUTO SULLA BASE DELLA POPOLAZIONE]))</f>
        <v>0</v>
      </c>
      <c r="R1337" s="3">
        <f>+Tabella2026[[#This Row],[CONTRIBUTO SULLA BASE DELLA POPOLAZIONE]]+Tabella2026[[#This Row],[CONTRIBUTO SULLA BASE DEL REDDITO]]</f>
        <v>45500.840729347023</v>
      </c>
      <c r="S1337" s="3">
        <f>+Tabella2026[[#This Row],[CONTRIBUTO TOTALE]]/(PLAFOND/N_TESSERE)</f>
        <v>91.001681458694051</v>
      </c>
      <c r="T1337" s="3">
        <f>+MAX(CEILING(Tabella2026[[#This Row],[preDEF1]],1),1)</f>
        <v>92</v>
      </c>
      <c r="U1337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1337" s="21">
        <f>+Tabella2026[[#This Row],[DEF - n. card]]*(PLAFOND/N_TESSERE)</f>
        <v>45500</v>
      </c>
      <c r="W1337" s="18"/>
    </row>
    <row r="1338" spans="2:23" x14ac:dyDescent="0.25">
      <c r="B1338" s="1" t="s">
        <v>2747</v>
      </c>
      <c r="C1338" s="2">
        <v>34010</v>
      </c>
      <c r="D1338" s="1" t="s">
        <v>2748</v>
      </c>
      <c r="E1338" s="1" t="s">
        <v>27</v>
      </c>
      <c r="F1338" s="1" t="s">
        <v>52</v>
      </c>
      <c r="G1338" s="1" t="s">
        <v>2448</v>
      </c>
      <c r="H1338" s="1" t="s">
        <v>15835</v>
      </c>
      <c r="I1338" s="5">
        <v>9108</v>
      </c>
      <c r="J1338" s="5">
        <v>191683361</v>
      </c>
      <c r="K1338" s="3">
        <f>+Tabella2026[[#This Row],[POP_2024]]/SUM(Tabella2026[POP_2024])</f>
        <v>1.5452094909114945E-4</v>
      </c>
      <c r="L1338" s="3">
        <f>+Tabella2026[[#This Row],[INCIDENZA POPOLAZIONE]]*(PLAFOND/2)</f>
        <v>45490.851521722579</v>
      </c>
      <c r="M1338" s="3">
        <f>+IFERROR(Tabella2026[[#This Row],[reddito_2024]]/Tabella2026[[#This Row],[POP_2024]],"")</f>
        <v>21045.603974527887</v>
      </c>
      <c r="N1338" s="3">
        <f>+IF(Tabella2026[[#This Row],[REDDITO COMPLESSIVO PROCAPITE]]&lt;media_aggr_reddito_pc,(media_aggr_reddito_pc-Tabella2026[[#This Row],[REDDITO COMPLESSIVO PROCAPITE]]),0)</f>
        <v>0</v>
      </c>
      <c r="O1338" s="3">
        <f>+Tabella2026[[#This Row],[DIFFERENZA REDDITO INFERIORE ALLA MEDIA DALLA MEDIA]]*Tabella2026[[#This Row],[POP_2024]]</f>
        <v>0</v>
      </c>
      <c r="P1338" s="3">
        <f>+Tabella2026[[#This Row],[POPOLAZIONE PER DIFFERENZA ]]/SUM(Tabella2026[[POPOLAZIONE PER DIFFERENZA ]])</f>
        <v>0</v>
      </c>
      <c r="Q1338" s="3">
        <f>+Tabella2026[[#This Row],[INCIDENZA POPOLAZIONE PER DIFFERENZA]]*(PLAFOND-SUM(Tabella2026[CONTRIBUTO SULLA BASE DELLA POPOLAZIONE]))</f>
        <v>0</v>
      </c>
      <c r="R1338" s="3">
        <f>+Tabella2026[[#This Row],[CONTRIBUTO SULLA BASE DELLA POPOLAZIONE]]+Tabella2026[[#This Row],[CONTRIBUTO SULLA BASE DEL REDDITO]]</f>
        <v>45490.851521722579</v>
      </c>
      <c r="S1338" s="3">
        <f>+Tabella2026[[#This Row],[CONTRIBUTO TOTALE]]/(PLAFOND/N_TESSERE)</f>
        <v>90.981703043445165</v>
      </c>
      <c r="T1338" s="3">
        <f>+MAX(CEILING(Tabella2026[[#This Row],[preDEF1]],1),1)</f>
        <v>91</v>
      </c>
      <c r="U1338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1338" s="21">
        <f>+Tabella2026[[#This Row],[DEF - n. card]]*(PLAFOND/N_TESSERE)</f>
        <v>45000</v>
      </c>
      <c r="W1338" s="18"/>
    </row>
    <row r="1339" spans="2:23" x14ac:dyDescent="0.25">
      <c r="B1339" s="1" t="s">
        <v>2709</v>
      </c>
      <c r="C1339" s="2">
        <v>17021</v>
      </c>
      <c r="D1339" s="1" t="s">
        <v>2710</v>
      </c>
      <c r="E1339" s="1" t="s">
        <v>12</v>
      </c>
      <c r="F1339" s="1" t="s">
        <v>50</v>
      </c>
      <c r="G1339" s="1" t="s">
        <v>2448</v>
      </c>
      <c r="H1339" s="1" t="s">
        <v>15835</v>
      </c>
      <c r="I1339" s="5">
        <v>9092</v>
      </c>
      <c r="J1339" s="5">
        <v>167594211</v>
      </c>
      <c r="K1339" s="3">
        <f>+Tabella2026[[#This Row],[POP_2024]]/SUM(Tabella2026[POP_2024])</f>
        <v>1.5424950254026468E-4</v>
      </c>
      <c r="L1339" s="3">
        <f>+Tabella2026[[#This Row],[INCIDENZA POPOLAZIONE]]*(PLAFOND/2)</f>
        <v>45410.937860727019</v>
      </c>
      <c r="M1339" s="3">
        <f>+IFERROR(Tabella2026[[#This Row],[reddito_2024]]/Tabella2026[[#This Row],[POP_2024]],"")</f>
        <v>18433.151231852178</v>
      </c>
      <c r="N1339" s="3">
        <f>+IF(Tabella2026[[#This Row],[REDDITO COMPLESSIVO PROCAPITE]]&lt;media_aggr_reddito_pc,(media_aggr_reddito_pc-Tabella2026[[#This Row],[REDDITO COMPLESSIVO PROCAPITE]]),0)</f>
        <v>0</v>
      </c>
      <c r="O1339" s="3">
        <f>+Tabella2026[[#This Row],[DIFFERENZA REDDITO INFERIORE ALLA MEDIA DALLA MEDIA]]*Tabella2026[[#This Row],[POP_2024]]</f>
        <v>0</v>
      </c>
      <c r="P1339" s="3">
        <f>+Tabella2026[[#This Row],[POPOLAZIONE PER DIFFERENZA ]]/SUM(Tabella2026[[POPOLAZIONE PER DIFFERENZA ]])</f>
        <v>0</v>
      </c>
      <c r="Q1339" s="3">
        <f>+Tabella2026[[#This Row],[INCIDENZA POPOLAZIONE PER DIFFERENZA]]*(PLAFOND-SUM(Tabella2026[CONTRIBUTO SULLA BASE DELLA POPOLAZIONE]))</f>
        <v>0</v>
      </c>
      <c r="R1339" s="3">
        <f>+Tabella2026[[#This Row],[CONTRIBUTO SULLA BASE DELLA POPOLAZIONE]]+Tabella2026[[#This Row],[CONTRIBUTO SULLA BASE DEL REDDITO]]</f>
        <v>45410.937860727019</v>
      </c>
      <c r="S1339" s="3">
        <f>+Tabella2026[[#This Row],[CONTRIBUTO TOTALE]]/(PLAFOND/N_TESSERE)</f>
        <v>90.821875721454035</v>
      </c>
      <c r="T1339" s="3">
        <f>+MAX(CEILING(Tabella2026[[#This Row],[preDEF1]],1),1)</f>
        <v>91</v>
      </c>
      <c r="U1339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1339" s="21">
        <f>+Tabella2026[[#This Row],[DEF - n. card]]*(PLAFOND/N_TESSERE)</f>
        <v>45000</v>
      </c>
      <c r="W1339" s="18"/>
    </row>
    <row r="1340" spans="2:23" x14ac:dyDescent="0.25">
      <c r="B1340" s="1" t="s">
        <v>2703</v>
      </c>
      <c r="C1340" s="2">
        <v>26035</v>
      </c>
      <c r="D1340" s="1" t="s">
        <v>2704</v>
      </c>
      <c r="E1340" s="1" t="s">
        <v>38</v>
      </c>
      <c r="F1340" s="1" t="s">
        <v>150</v>
      </c>
      <c r="G1340" s="1" t="s">
        <v>2448</v>
      </c>
      <c r="H1340" s="1" t="s">
        <v>15835</v>
      </c>
      <c r="I1340" s="5">
        <v>9082</v>
      </c>
      <c r="J1340" s="5">
        <v>171488927</v>
      </c>
      <c r="K1340" s="3">
        <f>+Tabella2026[[#This Row],[POP_2024]]/SUM(Tabella2026[POP_2024])</f>
        <v>1.5407984844596171E-4</v>
      </c>
      <c r="L1340" s="3">
        <f>+Tabella2026[[#This Row],[INCIDENZA POPOLAZIONE]]*(PLAFOND/2)</f>
        <v>45360.991822604796</v>
      </c>
      <c r="M1340" s="3">
        <f>+IFERROR(Tabella2026[[#This Row],[reddito_2024]]/Tabella2026[[#This Row],[POP_2024]],"")</f>
        <v>18882.286610878662</v>
      </c>
      <c r="N1340" s="3">
        <f>+IF(Tabella2026[[#This Row],[REDDITO COMPLESSIVO PROCAPITE]]&lt;media_aggr_reddito_pc,(media_aggr_reddito_pc-Tabella2026[[#This Row],[REDDITO COMPLESSIVO PROCAPITE]]),0)</f>
        <v>0</v>
      </c>
      <c r="O1340" s="3">
        <f>+Tabella2026[[#This Row],[DIFFERENZA REDDITO INFERIORE ALLA MEDIA DALLA MEDIA]]*Tabella2026[[#This Row],[POP_2024]]</f>
        <v>0</v>
      </c>
      <c r="P1340" s="3">
        <f>+Tabella2026[[#This Row],[POPOLAZIONE PER DIFFERENZA ]]/SUM(Tabella2026[[POPOLAZIONE PER DIFFERENZA ]])</f>
        <v>0</v>
      </c>
      <c r="Q1340" s="3">
        <f>+Tabella2026[[#This Row],[INCIDENZA POPOLAZIONE PER DIFFERENZA]]*(PLAFOND-SUM(Tabella2026[CONTRIBUTO SULLA BASE DELLA POPOLAZIONE]))</f>
        <v>0</v>
      </c>
      <c r="R1340" s="3">
        <f>+Tabella2026[[#This Row],[CONTRIBUTO SULLA BASE DELLA POPOLAZIONE]]+Tabella2026[[#This Row],[CONTRIBUTO SULLA BASE DEL REDDITO]]</f>
        <v>45360.991822604796</v>
      </c>
      <c r="S1340" s="3">
        <f>+Tabella2026[[#This Row],[CONTRIBUTO TOTALE]]/(PLAFOND/N_TESSERE)</f>
        <v>90.72198364520959</v>
      </c>
      <c r="T1340" s="3">
        <f>+MAX(CEILING(Tabella2026[[#This Row],[preDEF1]],1),1)</f>
        <v>91</v>
      </c>
      <c r="U1340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1340" s="21">
        <f>+Tabella2026[[#This Row],[DEF - n. card]]*(PLAFOND/N_TESSERE)</f>
        <v>45000</v>
      </c>
      <c r="W1340" s="18"/>
    </row>
    <row r="1341" spans="2:23" x14ac:dyDescent="0.25">
      <c r="B1341" s="1" t="s">
        <v>2699</v>
      </c>
      <c r="C1341" s="2">
        <v>43054</v>
      </c>
      <c r="D1341" s="1" t="s">
        <v>2700</v>
      </c>
      <c r="E1341" s="1" t="s">
        <v>117</v>
      </c>
      <c r="F1341" s="1" t="s">
        <v>411</v>
      </c>
      <c r="G1341" s="1" t="s">
        <v>2448</v>
      </c>
      <c r="H1341" s="1" t="s">
        <v>15834</v>
      </c>
      <c r="I1341" s="5">
        <v>9080</v>
      </c>
      <c r="J1341" s="5">
        <v>165340136</v>
      </c>
      <c r="K1341" s="3">
        <f>+Tabella2026[[#This Row],[POP_2024]]/SUM(Tabella2026[POP_2024])</f>
        <v>1.540459176271011E-4</v>
      </c>
      <c r="L1341" s="3">
        <f>+Tabella2026[[#This Row],[INCIDENZA POPOLAZIONE]]*(PLAFOND/2)</f>
        <v>45351.002614980345</v>
      </c>
      <c r="M1341" s="3">
        <f>+IFERROR(Tabella2026[[#This Row],[reddito_2024]]/Tabella2026[[#This Row],[POP_2024]],"")</f>
        <v>18209.266079295154</v>
      </c>
      <c r="N1341" s="3">
        <f>+IF(Tabella2026[[#This Row],[REDDITO COMPLESSIVO PROCAPITE]]&lt;media_aggr_reddito_pc,(media_aggr_reddito_pc-Tabella2026[[#This Row],[REDDITO COMPLESSIVO PROCAPITE]]),0)</f>
        <v>0</v>
      </c>
      <c r="O1341" s="3">
        <f>+Tabella2026[[#This Row],[DIFFERENZA REDDITO INFERIORE ALLA MEDIA DALLA MEDIA]]*Tabella2026[[#This Row],[POP_2024]]</f>
        <v>0</v>
      </c>
      <c r="P1341" s="3">
        <f>+Tabella2026[[#This Row],[POPOLAZIONE PER DIFFERENZA ]]/SUM(Tabella2026[[POPOLAZIONE PER DIFFERENZA ]])</f>
        <v>0</v>
      </c>
      <c r="Q1341" s="3">
        <f>+Tabella2026[[#This Row],[INCIDENZA POPOLAZIONE PER DIFFERENZA]]*(PLAFOND-SUM(Tabella2026[CONTRIBUTO SULLA BASE DELLA POPOLAZIONE]))</f>
        <v>0</v>
      </c>
      <c r="R1341" s="3">
        <f>+Tabella2026[[#This Row],[CONTRIBUTO SULLA BASE DELLA POPOLAZIONE]]+Tabella2026[[#This Row],[CONTRIBUTO SULLA BASE DEL REDDITO]]</f>
        <v>45351.002614980345</v>
      </c>
      <c r="S1341" s="3">
        <f>+Tabella2026[[#This Row],[CONTRIBUTO TOTALE]]/(PLAFOND/N_TESSERE)</f>
        <v>90.70200522996069</v>
      </c>
      <c r="T1341" s="3">
        <f>+MAX(CEILING(Tabella2026[[#This Row],[preDEF1]],1),1)</f>
        <v>91</v>
      </c>
      <c r="U1341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1341" s="21">
        <f>+Tabella2026[[#This Row],[DEF - n. card]]*(PLAFOND/N_TESSERE)</f>
        <v>45000</v>
      </c>
      <c r="W1341" s="18"/>
    </row>
    <row r="1342" spans="2:23" x14ac:dyDescent="0.25">
      <c r="B1342" s="1" t="s">
        <v>2759</v>
      </c>
      <c r="C1342" s="2">
        <v>28013</v>
      </c>
      <c r="D1342" s="1" t="s">
        <v>2760</v>
      </c>
      <c r="E1342" s="1" t="s">
        <v>38</v>
      </c>
      <c r="F1342" s="1" t="s">
        <v>45</v>
      </c>
      <c r="G1342" s="1" t="s">
        <v>2448</v>
      </c>
      <c r="H1342" s="1" t="s">
        <v>15835</v>
      </c>
      <c r="I1342" s="5">
        <v>9079</v>
      </c>
      <c r="J1342" s="5">
        <v>166649786</v>
      </c>
      <c r="K1342" s="3">
        <f>+Tabella2026[[#This Row],[POP_2024]]/SUM(Tabella2026[POP_2024])</f>
        <v>1.5402895221767083E-4</v>
      </c>
      <c r="L1342" s="3">
        <f>+Tabella2026[[#This Row],[INCIDENZA POPOLAZIONE]]*(PLAFOND/2)</f>
        <v>45346.008011168131</v>
      </c>
      <c r="M1342" s="3">
        <f>+IFERROR(Tabella2026[[#This Row],[reddito_2024]]/Tabella2026[[#This Row],[POP_2024]],"")</f>
        <v>18355.522194074238</v>
      </c>
      <c r="N1342" s="3">
        <f>+IF(Tabella2026[[#This Row],[REDDITO COMPLESSIVO PROCAPITE]]&lt;media_aggr_reddito_pc,(media_aggr_reddito_pc-Tabella2026[[#This Row],[REDDITO COMPLESSIVO PROCAPITE]]),0)</f>
        <v>0</v>
      </c>
      <c r="O1342" s="3">
        <f>+Tabella2026[[#This Row],[DIFFERENZA REDDITO INFERIORE ALLA MEDIA DALLA MEDIA]]*Tabella2026[[#This Row],[POP_2024]]</f>
        <v>0</v>
      </c>
      <c r="P1342" s="3">
        <f>+Tabella2026[[#This Row],[POPOLAZIONE PER DIFFERENZA ]]/SUM(Tabella2026[[POPOLAZIONE PER DIFFERENZA ]])</f>
        <v>0</v>
      </c>
      <c r="Q1342" s="3">
        <f>+Tabella2026[[#This Row],[INCIDENZA POPOLAZIONE PER DIFFERENZA]]*(PLAFOND-SUM(Tabella2026[CONTRIBUTO SULLA BASE DELLA POPOLAZIONE]))</f>
        <v>0</v>
      </c>
      <c r="R1342" s="3">
        <f>+Tabella2026[[#This Row],[CONTRIBUTO SULLA BASE DELLA POPOLAZIONE]]+Tabella2026[[#This Row],[CONTRIBUTO SULLA BASE DEL REDDITO]]</f>
        <v>45346.008011168131</v>
      </c>
      <c r="S1342" s="3">
        <f>+Tabella2026[[#This Row],[CONTRIBUTO TOTALE]]/(PLAFOND/N_TESSERE)</f>
        <v>90.692016022336261</v>
      </c>
      <c r="T1342" s="3">
        <f>+MAX(CEILING(Tabella2026[[#This Row],[preDEF1]],1),1)</f>
        <v>91</v>
      </c>
      <c r="U1342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1342" s="21">
        <f>+Tabella2026[[#This Row],[DEF - n. card]]*(PLAFOND/N_TESSERE)</f>
        <v>45000</v>
      </c>
      <c r="W1342" s="18"/>
    </row>
    <row r="1343" spans="2:23" x14ac:dyDescent="0.25">
      <c r="B1343" s="1" t="s">
        <v>2643</v>
      </c>
      <c r="C1343" s="2">
        <v>43024</v>
      </c>
      <c r="D1343" s="1" t="s">
        <v>2644</v>
      </c>
      <c r="E1343" s="1" t="s">
        <v>117</v>
      </c>
      <c r="F1343" s="1" t="s">
        <v>411</v>
      </c>
      <c r="G1343" s="1" t="s">
        <v>2448</v>
      </c>
      <c r="H1343" s="1" t="s">
        <v>15834</v>
      </c>
      <c r="I1343" s="5">
        <v>9072</v>
      </c>
      <c r="J1343" s="5">
        <v>170352683</v>
      </c>
      <c r="K1343" s="3">
        <f>+Tabella2026[[#This Row],[POP_2024]]/SUM(Tabella2026[POP_2024])</f>
        <v>1.5391019435165873E-4</v>
      </c>
      <c r="L1343" s="3">
        <f>+Tabella2026[[#This Row],[INCIDENZA POPOLAZIONE]]*(PLAFOND/2)</f>
        <v>45311.045784482565</v>
      </c>
      <c r="M1343" s="3">
        <f>+IFERROR(Tabella2026[[#This Row],[reddito_2024]]/Tabella2026[[#This Row],[POP_2024]],"")</f>
        <v>18777.853064373896</v>
      </c>
      <c r="N1343" s="3">
        <f>+IF(Tabella2026[[#This Row],[REDDITO COMPLESSIVO PROCAPITE]]&lt;media_aggr_reddito_pc,(media_aggr_reddito_pc-Tabella2026[[#This Row],[REDDITO COMPLESSIVO PROCAPITE]]),0)</f>
        <v>0</v>
      </c>
      <c r="O1343" s="3">
        <f>+Tabella2026[[#This Row],[DIFFERENZA REDDITO INFERIORE ALLA MEDIA DALLA MEDIA]]*Tabella2026[[#This Row],[POP_2024]]</f>
        <v>0</v>
      </c>
      <c r="P1343" s="3">
        <f>+Tabella2026[[#This Row],[POPOLAZIONE PER DIFFERENZA ]]/SUM(Tabella2026[[POPOLAZIONE PER DIFFERENZA ]])</f>
        <v>0</v>
      </c>
      <c r="Q1343" s="3">
        <f>+Tabella2026[[#This Row],[INCIDENZA POPOLAZIONE PER DIFFERENZA]]*(PLAFOND-SUM(Tabella2026[CONTRIBUTO SULLA BASE DELLA POPOLAZIONE]))</f>
        <v>0</v>
      </c>
      <c r="R1343" s="3">
        <f>+Tabella2026[[#This Row],[CONTRIBUTO SULLA BASE DELLA POPOLAZIONE]]+Tabella2026[[#This Row],[CONTRIBUTO SULLA BASE DEL REDDITO]]</f>
        <v>45311.045784482565</v>
      </c>
      <c r="S1343" s="3">
        <f>+Tabella2026[[#This Row],[CONTRIBUTO TOTALE]]/(PLAFOND/N_TESSERE)</f>
        <v>90.622091568965132</v>
      </c>
      <c r="T1343" s="3">
        <f>+MAX(CEILING(Tabella2026[[#This Row],[preDEF1]],1),1)</f>
        <v>91</v>
      </c>
      <c r="U1343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1343" s="21">
        <f>+Tabella2026[[#This Row],[DEF - n. card]]*(PLAFOND/N_TESSERE)</f>
        <v>45000</v>
      </c>
      <c r="W1343" s="18"/>
    </row>
    <row r="1344" spans="2:23" x14ac:dyDescent="0.25">
      <c r="B1344" s="1" t="s">
        <v>2731</v>
      </c>
      <c r="C1344" s="2">
        <v>24067</v>
      </c>
      <c r="D1344" s="1" t="s">
        <v>2732</v>
      </c>
      <c r="E1344" s="1" t="s">
        <v>38</v>
      </c>
      <c r="F1344" s="1" t="s">
        <v>106</v>
      </c>
      <c r="G1344" s="1" t="s">
        <v>2448</v>
      </c>
      <c r="H1344" s="1" t="s">
        <v>15835</v>
      </c>
      <c r="I1344" s="5">
        <v>9070</v>
      </c>
      <c r="J1344" s="5">
        <v>191944988</v>
      </c>
      <c r="K1344" s="3">
        <f>+Tabella2026[[#This Row],[POP_2024]]/SUM(Tabella2026[POP_2024])</f>
        <v>1.5387626353279815E-4</v>
      </c>
      <c r="L1344" s="3">
        <f>+Tabella2026[[#This Row],[INCIDENZA POPOLAZIONE]]*(PLAFOND/2)</f>
        <v>45301.056576858129</v>
      </c>
      <c r="M1344" s="3">
        <f>+IFERROR(Tabella2026[[#This Row],[reddito_2024]]/Tabella2026[[#This Row],[POP_2024]],"")</f>
        <v>21162.622712238146</v>
      </c>
      <c r="N1344" s="3">
        <f>+IF(Tabella2026[[#This Row],[REDDITO COMPLESSIVO PROCAPITE]]&lt;media_aggr_reddito_pc,(media_aggr_reddito_pc-Tabella2026[[#This Row],[REDDITO COMPLESSIVO PROCAPITE]]),0)</f>
        <v>0</v>
      </c>
      <c r="O1344" s="3">
        <f>+Tabella2026[[#This Row],[DIFFERENZA REDDITO INFERIORE ALLA MEDIA DALLA MEDIA]]*Tabella2026[[#This Row],[POP_2024]]</f>
        <v>0</v>
      </c>
      <c r="P1344" s="3">
        <f>+Tabella2026[[#This Row],[POPOLAZIONE PER DIFFERENZA ]]/SUM(Tabella2026[[POPOLAZIONE PER DIFFERENZA ]])</f>
        <v>0</v>
      </c>
      <c r="Q1344" s="3">
        <f>+Tabella2026[[#This Row],[INCIDENZA POPOLAZIONE PER DIFFERENZA]]*(PLAFOND-SUM(Tabella2026[CONTRIBUTO SULLA BASE DELLA POPOLAZIONE]))</f>
        <v>0</v>
      </c>
      <c r="R1344" s="3">
        <f>+Tabella2026[[#This Row],[CONTRIBUTO SULLA BASE DELLA POPOLAZIONE]]+Tabella2026[[#This Row],[CONTRIBUTO SULLA BASE DEL REDDITO]]</f>
        <v>45301.056576858129</v>
      </c>
      <c r="S1344" s="3">
        <f>+Tabella2026[[#This Row],[CONTRIBUTO TOTALE]]/(PLAFOND/N_TESSERE)</f>
        <v>90.60211315371626</v>
      </c>
      <c r="T1344" s="3">
        <f>+MAX(CEILING(Tabella2026[[#This Row],[preDEF1]],1),1)</f>
        <v>91</v>
      </c>
      <c r="U1344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1344" s="21">
        <f>+Tabella2026[[#This Row],[DEF - n. card]]*(PLAFOND/N_TESSERE)</f>
        <v>45000</v>
      </c>
      <c r="W1344" s="18"/>
    </row>
    <row r="1345" spans="2:23" x14ac:dyDescent="0.25">
      <c r="B1345" s="1" t="s">
        <v>2599</v>
      </c>
      <c r="C1345" s="2">
        <v>114023</v>
      </c>
      <c r="D1345" s="1" t="s">
        <v>2600</v>
      </c>
      <c r="E1345" s="1" t="s">
        <v>76</v>
      </c>
      <c r="F1345" s="1" t="s">
        <v>550</v>
      </c>
      <c r="G1345" s="1" t="s">
        <v>2448</v>
      </c>
      <c r="H1345" s="1" t="s">
        <v>15836</v>
      </c>
      <c r="I1345" s="5">
        <v>9069</v>
      </c>
      <c r="J1345" s="5">
        <v>142050098</v>
      </c>
      <c r="K1345" s="3">
        <f>+Tabella2026[[#This Row],[POP_2024]]/SUM(Tabella2026[POP_2024])</f>
        <v>1.5385929812336785E-4</v>
      </c>
      <c r="L1345" s="3">
        <f>+Tabella2026[[#This Row],[INCIDENZA POPOLAZIONE]]*(PLAFOND/2)</f>
        <v>45296.0619730459</v>
      </c>
      <c r="M1345" s="3">
        <f>+IFERROR(Tabella2026[[#This Row],[reddito_2024]]/Tabella2026[[#This Row],[POP_2024]],"")</f>
        <v>15663.259234755762</v>
      </c>
      <c r="N1345" s="3">
        <f>+IF(Tabella2026[[#This Row],[REDDITO COMPLESSIVO PROCAPITE]]&lt;media_aggr_reddito_pc,(media_aggr_reddito_pc-Tabella2026[[#This Row],[REDDITO COMPLESSIVO PROCAPITE]]),0)</f>
        <v>2161.806827852979</v>
      </c>
      <c r="O1345" s="3">
        <f>+Tabella2026[[#This Row],[DIFFERENZA REDDITO INFERIORE ALLA MEDIA DALLA MEDIA]]*Tabella2026[[#This Row],[POP_2024]]</f>
        <v>19605426.121798668</v>
      </c>
      <c r="P1345" s="3">
        <f>+Tabella2026[[#This Row],[POPOLAZIONE PER DIFFERENZA ]]/SUM(Tabella2026[[POPOLAZIONE PER DIFFERENZA ]])</f>
        <v>1.7393583222762891E-4</v>
      </c>
      <c r="Q1345" s="3">
        <f>+Tabella2026[[#This Row],[INCIDENZA POPOLAZIONE PER DIFFERENZA]]*(PLAFOND-SUM(Tabella2026[CONTRIBUTO SULLA BASE DELLA POPOLAZIONE]))</f>
        <v>51206.578555939988</v>
      </c>
      <c r="R1345" s="3">
        <f>+Tabella2026[[#This Row],[CONTRIBUTO SULLA BASE DELLA POPOLAZIONE]]+Tabella2026[[#This Row],[CONTRIBUTO SULLA BASE DEL REDDITO]]</f>
        <v>96502.640528985881</v>
      </c>
      <c r="S1345" s="3">
        <f>+Tabella2026[[#This Row],[CONTRIBUTO TOTALE]]/(PLAFOND/N_TESSERE)</f>
        <v>193.00528105797176</v>
      </c>
      <c r="T1345" s="3">
        <f>+MAX(CEILING(Tabella2026[[#This Row],[preDEF1]],1),1)</f>
        <v>194</v>
      </c>
      <c r="U1345" s="9">
        <f xml:space="preserve"> IF(ROW(Tabella2026[[#This Row],[preDEF2]]) - ROW(Tabella2026[[#Headers],[preDEF2]])&lt;=ABS(SUM(Tabella2026[preDEF2])-N_TESSERE),Tabella2026[[#This Row],[preDEF2]]-1,Tabella2026[[#This Row],[preDEF2]])</f>
        <v>193</v>
      </c>
      <c r="V1345" s="21">
        <f>+Tabella2026[[#This Row],[DEF - n. card]]*(PLAFOND/N_TESSERE)</f>
        <v>96500</v>
      </c>
      <c r="W1345" s="18"/>
    </row>
    <row r="1346" spans="2:23" x14ac:dyDescent="0.25">
      <c r="B1346" s="1" t="s">
        <v>2687</v>
      </c>
      <c r="C1346" s="2">
        <v>26075</v>
      </c>
      <c r="D1346" s="1" t="s">
        <v>2688</v>
      </c>
      <c r="E1346" s="1" t="s">
        <v>38</v>
      </c>
      <c r="F1346" s="1" t="s">
        <v>150</v>
      </c>
      <c r="G1346" s="1" t="s">
        <v>2448</v>
      </c>
      <c r="H1346" s="1" t="s">
        <v>15835</v>
      </c>
      <c r="I1346" s="5">
        <v>9053</v>
      </c>
      <c r="J1346" s="5">
        <v>185830784</v>
      </c>
      <c r="K1346" s="3">
        <f>+Tabella2026[[#This Row],[POP_2024]]/SUM(Tabella2026[POP_2024])</f>
        <v>1.5358785157248308E-4</v>
      </c>
      <c r="L1346" s="3">
        <f>+Tabella2026[[#This Row],[INCIDENZA POPOLAZIONE]]*(PLAFOND/2)</f>
        <v>45216.14831205034</v>
      </c>
      <c r="M1346" s="3">
        <f>+IFERROR(Tabella2026[[#This Row],[reddito_2024]]/Tabella2026[[#This Row],[POP_2024]],"")</f>
        <v>20526.983762288743</v>
      </c>
      <c r="N1346" s="3">
        <f>+IF(Tabella2026[[#This Row],[REDDITO COMPLESSIVO PROCAPITE]]&lt;media_aggr_reddito_pc,(media_aggr_reddito_pc-Tabella2026[[#This Row],[REDDITO COMPLESSIVO PROCAPITE]]),0)</f>
        <v>0</v>
      </c>
      <c r="O1346" s="3">
        <f>+Tabella2026[[#This Row],[DIFFERENZA REDDITO INFERIORE ALLA MEDIA DALLA MEDIA]]*Tabella2026[[#This Row],[POP_2024]]</f>
        <v>0</v>
      </c>
      <c r="P1346" s="3">
        <f>+Tabella2026[[#This Row],[POPOLAZIONE PER DIFFERENZA ]]/SUM(Tabella2026[[POPOLAZIONE PER DIFFERENZA ]])</f>
        <v>0</v>
      </c>
      <c r="Q1346" s="3">
        <f>+Tabella2026[[#This Row],[INCIDENZA POPOLAZIONE PER DIFFERENZA]]*(PLAFOND-SUM(Tabella2026[CONTRIBUTO SULLA BASE DELLA POPOLAZIONE]))</f>
        <v>0</v>
      </c>
      <c r="R1346" s="3">
        <f>+Tabella2026[[#This Row],[CONTRIBUTO SULLA BASE DELLA POPOLAZIONE]]+Tabella2026[[#This Row],[CONTRIBUTO SULLA BASE DEL REDDITO]]</f>
        <v>45216.14831205034</v>
      </c>
      <c r="S1346" s="3">
        <f>+Tabella2026[[#This Row],[CONTRIBUTO TOTALE]]/(PLAFOND/N_TESSERE)</f>
        <v>90.432296624100687</v>
      </c>
      <c r="T1346" s="3">
        <f>+MAX(CEILING(Tabella2026[[#This Row],[preDEF1]],1),1)</f>
        <v>91</v>
      </c>
      <c r="U1346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1346" s="21">
        <f>+Tabella2026[[#This Row],[DEF - n. card]]*(PLAFOND/N_TESSERE)</f>
        <v>45000</v>
      </c>
      <c r="W1346" s="18"/>
    </row>
    <row r="1347" spans="2:23" x14ac:dyDescent="0.25">
      <c r="B1347" s="1" t="s">
        <v>2721</v>
      </c>
      <c r="C1347" s="2">
        <v>33035</v>
      </c>
      <c r="D1347" s="1" t="s">
        <v>2722</v>
      </c>
      <c r="E1347" s="1" t="s">
        <v>27</v>
      </c>
      <c r="F1347" s="1" t="s">
        <v>112</v>
      </c>
      <c r="G1347" s="1" t="s">
        <v>2448</v>
      </c>
      <c r="H1347" s="1" t="s">
        <v>15835</v>
      </c>
      <c r="I1347" s="5">
        <v>9044</v>
      </c>
      <c r="J1347" s="5">
        <v>197175727</v>
      </c>
      <c r="K1347" s="3">
        <f>+Tabella2026[[#This Row],[POP_2024]]/SUM(Tabella2026[POP_2024])</f>
        <v>1.5343516288761041E-4</v>
      </c>
      <c r="L1347" s="3">
        <f>+Tabella2026[[#This Row],[INCIDENZA POPOLAZIONE]]*(PLAFOND/2)</f>
        <v>45171.196877740338</v>
      </c>
      <c r="M1347" s="3">
        <f>+IFERROR(Tabella2026[[#This Row],[reddito_2024]]/Tabella2026[[#This Row],[POP_2024]],"")</f>
        <v>21801.827399380803</v>
      </c>
      <c r="N1347" s="3">
        <f>+IF(Tabella2026[[#This Row],[REDDITO COMPLESSIVO PROCAPITE]]&lt;media_aggr_reddito_pc,(media_aggr_reddito_pc-Tabella2026[[#This Row],[REDDITO COMPLESSIVO PROCAPITE]]),0)</f>
        <v>0</v>
      </c>
      <c r="O1347" s="3">
        <f>+Tabella2026[[#This Row],[DIFFERENZA REDDITO INFERIORE ALLA MEDIA DALLA MEDIA]]*Tabella2026[[#This Row],[POP_2024]]</f>
        <v>0</v>
      </c>
      <c r="P1347" s="3">
        <f>+Tabella2026[[#This Row],[POPOLAZIONE PER DIFFERENZA ]]/SUM(Tabella2026[[POPOLAZIONE PER DIFFERENZA ]])</f>
        <v>0</v>
      </c>
      <c r="Q1347" s="3">
        <f>+Tabella2026[[#This Row],[INCIDENZA POPOLAZIONE PER DIFFERENZA]]*(PLAFOND-SUM(Tabella2026[CONTRIBUTO SULLA BASE DELLA POPOLAZIONE]))</f>
        <v>0</v>
      </c>
      <c r="R1347" s="3">
        <f>+Tabella2026[[#This Row],[CONTRIBUTO SULLA BASE DELLA POPOLAZIONE]]+Tabella2026[[#This Row],[CONTRIBUTO SULLA BASE DEL REDDITO]]</f>
        <v>45171.196877740338</v>
      </c>
      <c r="S1347" s="3">
        <f>+Tabella2026[[#This Row],[CONTRIBUTO TOTALE]]/(PLAFOND/N_TESSERE)</f>
        <v>90.342393755480671</v>
      </c>
      <c r="T1347" s="3">
        <f>+MAX(CEILING(Tabella2026[[#This Row],[preDEF1]],1),1)</f>
        <v>91</v>
      </c>
      <c r="U1347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1347" s="21">
        <f>+Tabella2026[[#This Row],[DEF - n. card]]*(PLAFOND/N_TESSERE)</f>
        <v>45000</v>
      </c>
      <c r="W1347" s="18"/>
    </row>
    <row r="1348" spans="2:23" x14ac:dyDescent="0.25">
      <c r="B1348" s="1" t="s">
        <v>2733</v>
      </c>
      <c r="C1348" s="2">
        <v>15172</v>
      </c>
      <c r="D1348" s="1" t="s">
        <v>2734</v>
      </c>
      <c r="E1348" s="1" t="s">
        <v>12</v>
      </c>
      <c r="F1348" s="1" t="s">
        <v>11</v>
      </c>
      <c r="G1348" s="1" t="s">
        <v>2448</v>
      </c>
      <c r="H1348" s="1" t="s">
        <v>15835</v>
      </c>
      <c r="I1348" s="5">
        <v>9036</v>
      </c>
      <c r="J1348" s="5">
        <v>196602027</v>
      </c>
      <c r="K1348" s="3">
        <f>+Tabella2026[[#This Row],[POP_2024]]/SUM(Tabella2026[POP_2024])</f>
        <v>1.5329943961216804E-4</v>
      </c>
      <c r="L1348" s="3">
        <f>+Tabella2026[[#This Row],[INCIDENZA POPOLAZIONE]]*(PLAFOND/2)</f>
        <v>45131.240047242558</v>
      </c>
      <c r="M1348" s="3">
        <f>+IFERROR(Tabella2026[[#This Row],[reddito_2024]]/Tabella2026[[#This Row],[POP_2024]],"")</f>
        <v>21757.639110225762</v>
      </c>
      <c r="N1348" s="3">
        <f>+IF(Tabella2026[[#This Row],[REDDITO COMPLESSIVO PROCAPITE]]&lt;media_aggr_reddito_pc,(media_aggr_reddito_pc-Tabella2026[[#This Row],[REDDITO COMPLESSIVO PROCAPITE]]),0)</f>
        <v>0</v>
      </c>
      <c r="O1348" s="3">
        <f>+Tabella2026[[#This Row],[DIFFERENZA REDDITO INFERIORE ALLA MEDIA DALLA MEDIA]]*Tabella2026[[#This Row],[POP_2024]]</f>
        <v>0</v>
      </c>
      <c r="P1348" s="3">
        <f>+Tabella2026[[#This Row],[POPOLAZIONE PER DIFFERENZA ]]/SUM(Tabella2026[[POPOLAZIONE PER DIFFERENZA ]])</f>
        <v>0</v>
      </c>
      <c r="Q1348" s="3">
        <f>+Tabella2026[[#This Row],[INCIDENZA POPOLAZIONE PER DIFFERENZA]]*(PLAFOND-SUM(Tabella2026[CONTRIBUTO SULLA BASE DELLA POPOLAZIONE]))</f>
        <v>0</v>
      </c>
      <c r="R1348" s="3">
        <f>+Tabella2026[[#This Row],[CONTRIBUTO SULLA BASE DELLA POPOLAZIONE]]+Tabella2026[[#This Row],[CONTRIBUTO SULLA BASE DEL REDDITO]]</f>
        <v>45131.240047242558</v>
      </c>
      <c r="S1348" s="3">
        <f>+Tabella2026[[#This Row],[CONTRIBUTO TOTALE]]/(PLAFOND/N_TESSERE)</f>
        <v>90.262480094485113</v>
      </c>
      <c r="T1348" s="3">
        <f>+MAX(CEILING(Tabella2026[[#This Row],[preDEF1]],1),1)</f>
        <v>91</v>
      </c>
      <c r="U1348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1348" s="21">
        <f>+Tabella2026[[#This Row],[DEF - n. card]]*(PLAFOND/N_TESSERE)</f>
        <v>45000</v>
      </c>
      <c r="W1348" s="18"/>
    </row>
    <row r="1349" spans="2:23" x14ac:dyDescent="0.25">
      <c r="B1349" s="1" t="s">
        <v>2697</v>
      </c>
      <c r="C1349" s="2">
        <v>41015</v>
      </c>
      <c r="D1349" s="1" t="s">
        <v>2698</v>
      </c>
      <c r="E1349" s="1" t="s">
        <v>117</v>
      </c>
      <c r="F1349" s="1" t="s">
        <v>130</v>
      </c>
      <c r="G1349" s="1" t="s">
        <v>2448</v>
      </c>
      <c r="H1349" s="1" t="s">
        <v>15834</v>
      </c>
      <c r="I1349" s="5">
        <v>9035</v>
      </c>
      <c r="J1349" s="5">
        <v>167088425</v>
      </c>
      <c r="K1349" s="3">
        <f>+Tabella2026[[#This Row],[POP_2024]]/SUM(Tabella2026[POP_2024])</f>
        <v>1.5328247420273773E-4</v>
      </c>
      <c r="L1349" s="3">
        <f>+Tabella2026[[#This Row],[INCIDENZA POPOLAZIONE]]*(PLAFOND/2)</f>
        <v>45126.245443430336</v>
      </c>
      <c r="M1349" s="3">
        <f>+IFERROR(Tabella2026[[#This Row],[reddito_2024]]/Tabella2026[[#This Row],[POP_2024]],"")</f>
        <v>18493.461538461539</v>
      </c>
      <c r="N1349" s="3">
        <f>+IF(Tabella2026[[#This Row],[REDDITO COMPLESSIVO PROCAPITE]]&lt;media_aggr_reddito_pc,(media_aggr_reddito_pc-Tabella2026[[#This Row],[REDDITO COMPLESSIVO PROCAPITE]]),0)</f>
        <v>0</v>
      </c>
      <c r="O1349" s="3">
        <f>+Tabella2026[[#This Row],[DIFFERENZA REDDITO INFERIORE ALLA MEDIA DALLA MEDIA]]*Tabella2026[[#This Row],[POP_2024]]</f>
        <v>0</v>
      </c>
      <c r="P1349" s="3">
        <f>+Tabella2026[[#This Row],[POPOLAZIONE PER DIFFERENZA ]]/SUM(Tabella2026[[POPOLAZIONE PER DIFFERENZA ]])</f>
        <v>0</v>
      </c>
      <c r="Q1349" s="3">
        <f>+Tabella2026[[#This Row],[INCIDENZA POPOLAZIONE PER DIFFERENZA]]*(PLAFOND-SUM(Tabella2026[CONTRIBUTO SULLA BASE DELLA POPOLAZIONE]))</f>
        <v>0</v>
      </c>
      <c r="R1349" s="3">
        <f>+Tabella2026[[#This Row],[CONTRIBUTO SULLA BASE DELLA POPOLAZIONE]]+Tabella2026[[#This Row],[CONTRIBUTO SULLA BASE DEL REDDITO]]</f>
        <v>45126.245443430336</v>
      </c>
      <c r="S1349" s="3">
        <f>+Tabella2026[[#This Row],[CONTRIBUTO TOTALE]]/(PLAFOND/N_TESSERE)</f>
        <v>90.25249088686067</v>
      </c>
      <c r="T1349" s="3">
        <f>+MAX(CEILING(Tabella2026[[#This Row],[preDEF1]],1),1)</f>
        <v>91</v>
      </c>
      <c r="U1349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1349" s="21">
        <f>+Tabella2026[[#This Row],[DEF - n. card]]*(PLAFOND/N_TESSERE)</f>
        <v>45000</v>
      </c>
      <c r="W1349" s="18"/>
    </row>
    <row r="1350" spans="2:23" x14ac:dyDescent="0.25">
      <c r="B1350" s="1" t="s">
        <v>2611</v>
      </c>
      <c r="C1350" s="2">
        <v>74015</v>
      </c>
      <c r="D1350" s="1" t="s">
        <v>2612</v>
      </c>
      <c r="E1350" s="1" t="s">
        <v>33</v>
      </c>
      <c r="F1350" s="1" t="s">
        <v>154</v>
      </c>
      <c r="G1350" s="1" t="s">
        <v>2448</v>
      </c>
      <c r="H1350" s="1" t="s">
        <v>15836</v>
      </c>
      <c r="I1350" s="5">
        <v>9031</v>
      </c>
      <c r="J1350" s="5">
        <v>125445406</v>
      </c>
      <c r="K1350" s="3">
        <f>+Tabella2026[[#This Row],[POP_2024]]/SUM(Tabella2026[POP_2024])</f>
        <v>1.5321461256501655E-4</v>
      </c>
      <c r="L1350" s="3">
        <f>+Tabella2026[[#This Row],[INCIDENZA POPOLAZIONE]]*(PLAFOND/2)</f>
        <v>45106.26702818145</v>
      </c>
      <c r="M1350" s="3">
        <f>+IFERROR(Tabella2026[[#This Row],[reddito_2024]]/Tabella2026[[#This Row],[POP_2024]],"")</f>
        <v>13890.533274277488</v>
      </c>
      <c r="N1350" s="3">
        <f>+IF(Tabella2026[[#This Row],[REDDITO COMPLESSIVO PROCAPITE]]&lt;media_aggr_reddito_pc,(media_aggr_reddito_pc-Tabella2026[[#This Row],[REDDITO COMPLESSIVO PROCAPITE]]),0)</f>
        <v>3934.532788331253</v>
      </c>
      <c r="O1350" s="3">
        <f>+Tabella2026[[#This Row],[DIFFERENZA REDDITO INFERIORE ALLA MEDIA DALLA MEDIA]]*Tabella2026[[#This Row],[POP_2024]]</f>
        <v>35532765.611419544</v>
      </c>
      <c r="P1350" s="3">
        <f>+Tabella2026[[#This Row],[POPOLAZIONE PER DIFFERENZA ]]/SUM(Tabella2026[[POPOLAZIONE PER DIFFERENZA ]])</f>
        <v>3.1524033803579065E-4</v>
      </c>
      <c r="Q1350" s="3">
        <f>+Tabella2026[[#This Row],[INCIDENZA POPOLAZIONE PER DIFFERENZA]]*(PLAFOND-SUM(Tabella2026[CONTRIBUTO SULLA BASE DELLA POPOLAZIONE]))</f>
        <v>92806.519087483612</v>
      </c>
      <c r="R1350" s="3">
        <f>+Tabella2026[[#This Row],[CONTRIBUTO SULLA BASE DELLA POPOLAZIONE]]+Tabella2026[[#This Row],[CONTRIBUTO SULLA BASE DEL REDDITO]]</f>
        <v>137912.78611566505</v>
      </c>
      <c r="S1350" s="3">
        <f>+Tabella2026[[#This Row],[CONTRIBUTO TOTALE]]/(PLAFOND/N_TESSERE)</f>
        <v>275.82557223133011</v>
      </c>
      <c r="T1350" s="3">
        <f>+MAX(CEILING(Tabella2026[[#This Row],[preDEF1]],1),1)</f>
        <v>276</v>
      </c>
      <c r="U1350" s="9">
        <f xml:space="preserve"> IF(ROW(Tabella2026[[#This Row],[preDEF2]]) - ROW(Tabella2026[[#Headers],[preDEF2]])&lt;=ABS(SUM(Tabella2026[preDEF2])-N_TESSERE),Tabella2026[[#This Row],[preDEF2]]-1,Tabella2026[[#This Row],[preDEF2]])</f>
        <v>275</v>
      </c>
      <c r="V1350" s="21">
        <f>+Tabella2026[[#This Row],[DEF - n. card]]*(PLAFOND/N_TESSERE)</f>
        <v>137500</v>
      </c>
      <c r="W1350" s="18"/>
    </row>
    <row r="1351" spans="2:23" x14ac:dyDescent="0.25">
      <c r="B1351" s="1" t="s">
        <v>2729</v>
      </c>
      <c r="C1351" s="2">
        <v>52017</v>
      </c>
      <c r="D1351" s="1" t="s">
        <v>2730</v>
      </c>
      <c r="E1351" s="1" t="s">
        <v>30</v>
      </c>
      <c r="F1351" s="1" t="s">
        <v>283</v>
      </c>
      <c r="G1351" s="1" t="s">
        <v>2448</v>
      </c>
      <c r="H1351" s="1" t="s">
        <v>15834</v>
      </c>
      <c r="I1351" s="5">
        <v>9029</v>
      </c>
      <c r="J1351" s="5">
        <v>167062771</v>
      </c>
      <c r="K1351" s="3">
        <f>+Tabella2026[[#This Row],[POP_2024]]/SUM(Tabella2026[POP_2024])</f>
        <v>1.5318068174615594E-4</v>
      </c>
      <c r="L1351" s="3">
        <f>+Tabella2026[[#This Row],[INCIDENZA POPOLAZIONE]]*(PLAFOND/2)</f>
        <v>45096.277820556999</v>
      </c>
      <c r="M1351" s="3">
        <f>+IFERROR(Tabella2026[[#This Row],[reddito_2024]]/Tabella2026[[#This Row],[POP_2024]],"")</f>
        <v>18502.909624543139</v>
      </c>
      <c r="N1351" s="3">
        <f>+IF(Tabella2026[[#This Row],[REDDITO COMPLESSIVO PROCAPITE]]&lt;media_aggr_reddito_pc,(media_aggr_reddito_pc-Tabella2026[[#This Row],[REDDITO COMPLESSIVO PROCAPITE]]),0)</f>
        <v>0</v>
      </c>
      <c r="O1351" s="3">
        <f>+Tabella2026[[#This Row],[DIFFERENZA REDDITO INFERIORE ALLA MEDIA DALLA MEDIA]]*Tabella2026[[#This Row],[POP_2024]]</f>
        <v>0</v>
      </c>
      <c r="P1351" s="3">
        <f>+Tabella2026[[#This Row],[POPOLAZIONE PER DIFFERENZA ]]/SUM(Tabella2026[[POPOLAZIONE PER DIFFERENZA ]])</f>
        <v>0</v>
      </c>
      <c r="Q1351" s="3">
        <f>+Tabella2026[[#This Row],[INCIDENZA POPOLAZIONE PER DIFFERENZA]]*(PLAFOND-SUM(Tabella2026[CONTRIBUTO SULLA BASE DELLA POPOLAZIONE]))</f>
        <v>0</v>
      </c>
      <c r="R1351" s="3">
        <f>+Tabella2026[[#This Row],[CONTRIBUTO SULLA BASE DELLA POPOLAZIONE]]+Tabella2026[[#This Row],[CONTRIBUTO SULLA BASE DEL REDDITO]]</f>
        <v>45096.277820556999</v>
      </c>
      <c r="S1351" s="3">
        <f>+Tabella2026[[#This Row],[CONTRIBUTO TOTALE]]/(PLAFOND/N_TESSERE)</f>
        <v>90.192555641113998</v>
      </c>
      <c r="T1351" s="3">
        <f>+MAX(CEILING(Tabella2026[[#This Row],[preDEF1]],1),1)</f>
        <v>91</v>
      </c>
      <c r="U1351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1351" s="21">
        <f>+Tabella2026[[#This Row],[DEF - n. card]]*(PLAFOND/N_TESSERE)</f>
        <v>45000</v>
      </c>
      <c r="W1351" s="18"/>
    </row>
    <row r="1352" spans="2:23" x14ac:dyDescent="0.25">
      <c r="B1352" s="1" t="s">
        <v>2743</v>
      </c>
      <c r="C1352" s="2">
        <v>28106</v>
      </c>
      <c r="D1352" s="1" t="s">
        <v>2744</v>
      </c>
      <c r="E1352" s="1" t="s">
        <v>38</v>
      </c>
      <c r="F1352" s="1" t="s">
        <v>45</v>
      </c>
      <c r="G1352" s="1" t="s">
        <v>2448</v>
      </c>
      <c r="H1352" s="1" t="s">
        <v>15835</v>
      </c>
      <c r="I1352" s="5">
        <v>9022</v>
      </c>
      <c r="J1352" s="5">
        <v>175465559</v>
      </c>
      <c r="K1352" s="3">
        <f>+Tabella2026[[#This Row],[POP_2024]]/SUM(Tabella2026[POP_2024])</f>
        <v>1.5306192388014387E-4</v>
      </c>
      <c r="L1352" s="3">
        <f>+Tabella2026[[#This Row],[INCIDENZA POPOLAZIONE]]*(PLAFOND/2)</f>
        <v>45061.315593871448</v>
      </c>
      <c r="M1352" s="3">
        <f>+IFERROR(Tabella2026[[#This Row],[reddito_2024]]/Tabella2026[[#This Row],[POP_2024]],"")</f>
        <v>19448.632121480823</v>
      </c>
      <c r="N1352" s="3">
        <f>+IF(Tabella2026[[#This Row],[REDDITO COMPLESSIVO PROCAPITE]]&lt;media_aggr_reddito_pc,(media_aggr_reddito_pc-Tabella2026[[#This Row],[REDDITO COMPLESSIVO PROCAPITE]]),0)</f>
        <v>0</v>
      </c>
      <c r="O1352" s="3">
        <f>+Tabella2026[[#This Row],[DIFFERENZA REDDITO INFERIORE ALLA MEDIA DALLA MEDIA]]*Tabella2026[[#This Row],[POP_2024]]</f>
        <v>0</v>
      </c>
      <c r="P1352" s="3">
        <f>+Tabella2026[[#This Row],[POPOLAZIONE PER DIFFERENZA ]]/SUM(Tabella2026[[POPOLAZIONE PER DIFFERENZA ]])</f>
        <v>0</v>
      </c>
      <c r="Q1352" s="3">
        <f>+Tabella2026[[#This Row],[INCIDENZA POPOLAZIONE PER DIFFERENZA]]*(PLAFOND-SUM(Tabella2026[CONTRIBUTO SULLA BASE DELLA POPOLAZIONE]))</f>
        <v>0</v>
      </c>
      <c r="R1352" s="3">
        <f>+Tabella2026[[#This Row],[CONTRIBUTO SULLA BASE DELLA POPOLAZIONE]]+Tabella2026[[#This Row],[CONTRIBUTO SULLA BASE DEL REDDITO]]</f>
        <v>45061.315593871448</v>
      </c>
      <c r="S1352" s="3">
        <f>+Tabella2026[[#This Row],[CONTRIBUTO TOTALE]]/(PLAFOND/N_TESSERE)</f>
        <v>90.122631187742897</v>
      </c>
      <c r="T1352" s="3">
        <f>+MAX(CEILING(Tabella2026[[#This Row],[preDEF1]],1),1)</f>
        <v>91</v>
      </c>
      <c r="U1352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1352" s="21">
        <f>+Tabella2026[[#This Row],[DEF - n. card]]*(PLAFOND/N_TESSERE)</f>
        <v>45000</v>
      </c>
      <c r="W1352" s="18"/>
    </row>
    <row r="1353" spans="2:23" x14ac:dyDescent="0.25">
      <c r="B1353" s="1" t="s">
        <v>2761</v>
      </c>
      <c r="C1353" s="2">
        <v>78015</v>
      </c>
      <c r="D1353" s="1" t="s">
        <v>2762</v>
      </c>
      <c r="E1353" s="1" t="s">
        <v>61</v>
      </c>
      <c r="F1353" s="1" t="s">
        <v>178</v>
      </c>
      <c r="G1353" s="1" t="s">
        <v>2448</v>
      </c>
      <c r="H1353" s="1" t="s">
        <v>15836</v>
      </c>
      <c r="I1353" s="5">
        <v>9009</v>
      </c>
      <c r="J1353" s="5">
        <v>104539364</v>
      </c>
      <c r="K1353" s="3">
        <f>+Tabella2026[[#This Row],[POP_2024]]/SUM(Tabella2026[POP_2024])</f>
        <v>1.5284137355754999E-4</v>
      </c>
      <c r="L1353" s="3">
        <f>+Tabella2026[[#This Row],[INCIDENZA POPOLAZIONE]]*(PLAFOND/2)</f>
        <v>44996.385744312545</v>
      </c>
      <c r="M1353" s="3">
        <f>+IFERROR(Tabella2026[[#This Row],[reddito_2024]]/Tabella2026[[#This Row],[POP_2024]],"")</f>
        <v>11603.881007881007</v>
      </c>
      <c r="N1353" s="3">
        <f>+IF(Tabella2026[[#This Row],[REDDITO COMPLESSIVO PROCAPITE]]&lt;media_aggr_reddito_pc,(media_aggr_reddito_pc-Tabella2026[[#This Row],[REDDITO COMPLESSIVO PROCAPITE]]),0)</f>
        <v>6221.1850547277336</v>
      </c>
      <c r="O1353" s="3">
        <f>+Tabella2026[[#This Row],[DIFFERENZA REDDITO INFERIORE ALLA MEDIA DALLA MEDIA]]*Tabella2026[[#This Row],[POP_2024]]</f>
        <v>56046656.158042155</v>
      </c>
      <c r="P1353" s="3">
        <f>+Tabella2026[[#This Row],[POPOLAZIONE PER DIFFERENZA ]]/SUM(Tabella2026[[POPOLAZIONE PER DIFFERENZA ]])</f>
        <v>4.9723590407380871E-4</v>
      </c>
      <c r="Q1353" s="3">
        <f>+Tabella2026[[#This Row],[INCIDENZA POPOLAZIONE PER DIFFERENZA]]*(PLAFOND-SUM(Tabella2026[CONTRIBUTO SULLA BASE DELLA POPOLAZIONE]))</f>
        <v>146385.87723240184</v>
      </c>
      <c r="R1353" s="3">
        <f>+Tabella2026[[#This Row],[CONTRIBUTO SULLA BASE DELLA POPOLAZIONE]]+Tabella2026[[#This Row],[CONTRIBUTO SULLA BASE DEL REDDITO]]</f>
        <v>191382.26297671438</v>
      </c>
      <c r="S1353" s="3">
        <f>+Tabella2026[[#This Row],[CONTRIBUTO TOTALE]]/(PLAFOND/N_TESSERE)</f>
        <v>382.76452595342874</v>
      </c>
      <c r="T1353" s="3">
        <f>+MAX(CEILING(Tabella2026[[#This Row],[preDEF1]],1),1)</f>
        <v>383</v>
      </c>
      <c r="U1353" s="9">
        <f xml:space="preserve"> IF(ROW(Tabella2026[[#This Row],[preDEF2]]) - ROW(Tabella2026[[#Headers],[preDEF2]])&lt;=ABS(SUM(Tabella2026[preDEF2])-N_TESSERE),Tabella2026[[#This Row],[preDEF2]]-1,Tabella2026[[#This Row],[preDEF2]])</f>
        <v>382</v>
      </c>
      <c r="V1353" s="21">
        <f>+Tabella2026[[#This Row],[DEF - n. card]]*(PLAFOND/N_TESSERE)</f>
        <v>191000</v>
      </c>
      <c r="W1353" s="18"/>
    </row>
    <row r="1354" spans="2:23" x14ac:dyDescent="0.25">
      <c r="B1354" s="1" t="s">
        <v>2667</v>
      </c>
      <c r="C1354" s="2">
        <v>51018</v>
      </c>
      <c r="D1354" s="1" t="s">
        <v>2668</v>
      </c>
      <c r="E1354" s="1" t="s">
        <v>30</v>
      </c>
      <c r="F1354" s="1" t="s">
        <v>125</v>
      </c>
      <c r="G1354" s="1" t="s">
        <v>2448</v>
      </c>
      <c r="H1354" s="1" t="s">
        <v>15834</v>
      </c>
      <c r="I1354" s="5">
        <v>8997</v>
      </c>
      <c r="J1354" s="5">
        <v>154085514</v>
      </c>
      <c r="K1354" s="3">
        <f>+Tabella2026[[#This Row],[POP_2024]]/SUM(Tabella2026[POP_2024])</f>
        <v>1.5263778864438643E-4</v>
      </c>
      <c r="L1354" s="3">
        <f>+Tabella2026[[#This Row],[INCIDENZA POPOLAZIONE]]*(PLAFOND/2)</f>
        <v>44936.450498565879</v>
      </c>
      <c r="M1354" s="3">
        <f>+IFERROR(Tabella2026[[#This Row],[reddito_2024]]/Tabella2026[[#This Row],[POP_2024]],"")</f>
        <v>17126.321440480158</v>
      </c>
      <c r="N1354" s="3">
        <f>+IF(Tabella2026[[#This Row],[REDDITO COMPLESSIVO PROCAPITE]]&lt;media_aggr_reddito_pc,(media_aggr_reddito_pc-Tabella2026[[#This Row],[REDDITO COMPLESSIVO PROCAPITE]]),0)</f>
        <v>698.74462212858271</v>
      </c>
      <c r="O1354" s="3">
        <f>+Tabella2026[[#This Row],[DIFFERENZA REDDITO INFERIORE ALLA MEDIA DALLA MEDIA]]*Tabella2026[[#This Row],[POP_2024]]</f>
        <v>6286605.3652908588</v>
      </c>
      <c r="P1354" s="3">
        <f>+Tabella2026[[#This Row],[POPOLAZIONE PER DIFFERENZA ]]/SUM(Tabella2026[[POPOLAZIONE PER DIFFERENZA ]])</f>
        <v>5.5773637834005132E-5</v>
      </c>
      <c r="Q1354" s="3">
        <f>+Tabella2026[[#This Row],[INCIDENZA POPOLAZIONE PER DIFFERENZA]]*(PLAFOND-SUM(Tabella2026[CONTRIBUTO SULLA BASE DELLA POPOLAZIONE]))</f>
        <v>16419.717148102802</v>
      </c>
      <c r="R1354" s="3">
        <f>+Tabella2026[[#This Row],[CONTRIBUTO SULLA BASE DELLA POPOLAZIONE]]+Tabella2026[[#This Row],[CONTRIBUTO SULLA BASE DEL REDDITO]]</f>
        <v>61356.167646668677</v>
      </c>
      <c r="S1354" s="3">
        <f>+Tabella2026[[#This Row],[CONTRIBUTO TOTALE]]/(PLAFOND/N_TESSERE)</f>
        <v>122.71233529333735</v>
      </c>
      <c r="T1354" s="3">
        <f>+MAX(CEILING(Tabella2026[[#This Row],[preDEF1]],1),1)</f>
        <v>123</v>
      </c>
      <c r="U1354" s="9">
        <f xml:space="preserve"> IF(ROW(Tabella2026[[#This Row],[preDEF2]]) - ROW(Tabella2026[[#Headers],[preDEF2]])&lt;=ABS(SUM(Tabella2026[preDEF2])-N_TESSERE),Tabella2026[[#This Row],[preDEF2]]-1,Tabella2026[[#This Row],[preDEF2]])</f>
        <v>122</v>
      </c>
      <c r="V1354" s="21">
        <f>+Tabella2026[[#This Row],[DEF - n. card]]*(PLAFOND/N_TESSERE)</f>
        <v>61000</v>
      </c>
      <c r="W1354" s="18"/>
    </row>
    <row r="1355" spans="2:23" x14ac:dyDescent="0.25">
      <c r="B1355" s="1" t="s">
        <v>2725</v>
      </c>
      <c r="C1355" s="2">
        <v>23050</v>
      </c>
      <c r="D1355" s="1" t="s">
        <v>2726</v>
      </c>
      <c r="E1355" s="1" t="s">
        <v>38</v>
      </c>
      <c r="F1355" s="1" t="s">
        <v>37</v>
      </c>
      <c r="G1355" s="1" t="s">
        <v>2448</v>
      </c>
      <c r="H1355" s="1" t="s">
        <v>15835</v>
      </c>
      <c r="I1355" s="5">
        <v>8994</v>
      </c>
      <c r="J1355" s="5">
        <v>152584888</v>
      </c>
      <c r="K1355" s="3">
        <f>+Tabella2026[[#This Row],[POP_2024]]/SUM(Tabella2026[POP_2024])</f>
        <v>1.5258689241609552E-4</v>
      </c>
      <c r="L1355" s="3">
        <f>+Tabella2026[[#This Row],[INCIDENZA POPOLAZIONE]]*(PLAFOND/2)</f>
        <v>44921.466687129207</v>
      </c>
      <c r="M1355" s="3">
        <f>+IFERROR(Tabella2026[[#This Row],[reddito_2024]]/Tabella2026[[#This Row],[POP_2024]],"")</f>
        <v>16965.186568823661</v>
      </c>
      <c r="N1355" s="3">
        <f>+IF(Tabella2026[[#This Row],[REDDITO COMPLESSIVO PROCAPITE]]&lt;media_aggr_reddito_pc,(media_aggr_reddito_pc-Tabella2026[[#This Row],[REDDITO COMPLESSIVO PROCAPITE]]),0)</f>
        <v>859.87949378507983</v>
      </c>
      <c r="O1355" s="3">
        <f>+Tabella2026[[#This Row],[DIFFERENZA REDDITO INFERIORE ALLA MEDIA DALLA MEDIA]]*Tabella2026[[#This Row],[POP_2024]]</f>
        <v>7733756.1671030084</v>
      </c>
      <c r="P1355" s="3">
        <f>+Tabella2026[[#This Row],[POPOLAZIONE PER DIFFERENZA ]]/SUM(Tabella2026[[POPOLAZIONE PER DIFFERENZA ]])</f>
        <v>6.8612500784920883E-5</v>
      </c>
      <c r="Q1355" s="3">
        <f>+Tabella2026[[#This Row],[INCIDENZA POPOLAZIONE PER DIFFERENZA]]*(PLAFOND-SUM(Tabella2026[CONTRIBUTO SULLA BASE DELLA POPOLAZIONE]))</f>
        <v>20199.4687717052</v>
      </c>
      <c r="R1355" s="3">
        <f>+Tabella2026[[#This Row],[CONTRIBUTO SULLA BASE DELLA POPOLAZIONE]]+Tabella2026[[#This Row],[CONTRIBUTO SULLA BASE DEL REDDITO]]</f>
        <v>65120.935458834407</v>
      </c>
      <c r="S1355" s="3">
        <f>+Tabella2026[[#This Row],[CONTRIBUTO TOTALE]]/(PLAFOND/N_TESSERE)</f>
        <v>130.24187091766882</v>
      </c>
      <c r="T1355" s="3">
        <f>+MAX(CEILING(Tabella2026[[#This Row],[preDEF1]],1),1)</f>
        <v>131</v>
      </c>
      <c r="U1355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1355" s="21">
        <f>+Tabella2026[[#This Row],[DEF - n. card]]*(PLAFOND/N_TESSERE)</f>
        <v>65000</v>
      </c>
      <c r="W1355" s="18"/>
    </row>
    <row r="1356" spans="2:23" x14ac:dyDescent="0.25">
      <c r="B1356" s="1" t="s">
        <v>2773</v>
      </c>
      <c r="C1356" s="2">
        <v>93004</v>
      </c>
      <c r="D1356" s="1" t="s">
        <v>2774</v>
      </c>
      <c r="E1356" s="1" t="s">
        <v>48</v>
      </c>
      <c r="F1356" s="1" t="s">
        <v>300</v>
      </c>
      <c r="G1356" s="1" t="s">
        <v>2448</v>
      </c>
      <c r="H1356" s="1" t="s">
        <v>15835</v>
      </c>
      <c r="I1356" s="5">
        <v>8990</v>
      </c>
      <c r="J1356" s="5">
        <v>177464744</v>
      </c>
      <c r="K1356" s="3">
        <f>+Tabella2026[[#This Row],[POP_2024]]/SUM(Tabella2026[POP_2024])</f>
        <v>1.5251903077837434E-4</v>
      </c>
      <c r="L1356" s="3">
        <f>+Tabella2026[[#This Row],[INCIDENZA POPOLAZIONE]]*(PLAFOND/2)</f>
        <v>44901.48827188032</v>
      </c>
      <c r="M1356" s="3">
        <f>+IFERROR(Tabella2026[[#This Row],[reddito_2024]]/Tabella2026[[#This Row],[POP_2024]],"")</f>
        <v>19740.238487208007</v>
      </c>
      <c r="N1356" s="3">
        <f>+IF(Tabella2026[[#This Row],[REDDITO COMPLESSIVO PROCAPITE]]&lt;media_aggr_reddito_pc,(media_aggr_reddito_pc-Tabella2026[[#This Row],[REDDITO COMPLESSIVO PROCAPITE]]),0)</f>
        <v>0</v>
      </c>
      <c r="O1356" s="3">
        <f>+Tabella2026[[#This Row],[DIFFERENZA REDDITO INFERIORE ALLA MEDIA DALLA MEDIA]]*Tabella2026[[#This Row],[POP_2024]]</f>
        <v>0</v>
      </c>
      <c r="P1356" s="3">
        <f>+Tabella2026[[#This Row],[POPOLAZIONE PER DIFFERENZA ]]/SUM(Tabella2026[[POPOLAZIONE PER DIFFERENZA ]])</f>
        <v>0</v>
      </c>
      <c r="Q1356" s="3">
        <f>+Tabella2026[[#This Row],[INCIDENZA POPOLAZIONE PER DIFFERENZA]]*(PLAFOND-SUM(Tabella2026[CONTRIBUTO SULLA BASE DELLA POPOLAZIONE]))</f>
        <v>0</v>
      </c>
      <c r="R1356" s="3">
        <f>+Tabella2026[[#This Row],[CONTRIBUTO SULLA BASE DELLA POPOLAZIONE]]+Tabella2026[[#This Row],[CONTRIBUTO SULLA BASE DEL REDDITO]]</f>
        <v>44901.48827188032</v>
      </c>
      <c r="S1356" s="3">
        <f>+Tabella2026[[#This Row],[CONTRIBUTO TOTALE]]/(PLAFOND/N_TESSERE)</f>
        <v>89.802976543760636</v>
      </c>
      <c r="T1356" s="3">
        <f>+MAX(CEILING(Tabella2026[[#This Row],[preDEF1]],1),1)</f>
        <v>90</v>
      </c>
      <c r="U1356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1356" s="21">
        <f>+Tabella2026[[#This Row],[DEF - n. card]]*(PLAFOND/N_TESSERE)</f>
        <v>44500</v>
      </c>
      <c r="W1356" s="18"/>
    </row>
    <row r="1357" spans="2:23" x14ac:dyDescent="0.25">
      <c r="B1357" s="1" t="s">
        <v>2737</v>
      </c>
      <c r="C1357" s="2">
        <v>1099</v>
      </c>
      <c r="D1357" s="1" t="s">
        <v>2738</v>
      </c>
      <c r="E1357" s="1" t="s">
        <v>18</v>
      </c>
      <c r="F1357" s="1" t="s">
        <v>17</v>
      </c>
      <c r="G1357" s="1" t="s">
        <v>2448</v>
      </c>
      <c r="H1357" s="1" t="s">
        <v>15835</v>
      </c>
      <c r="I1357" s="5">
        <v>8986</v>
      </c>
      <c r="J1357" s="5">
        <v>182195392</v>
      </c>
      <c r="K1357" s="3">
        <f>+Tabella2026[[#This Row],[POP_2024]]/SUM(Tabella2026[POP_2024])</f>
        <v>1.5245116914065315E-4</v>
      </c>
      <c r="L1357" s="3">
        <f>+Tabella2026[[#This Row],[INCIDENZA POPOLAZIONE]]*(PLAFOND/2)</f>
        <v>44881.509856631434</v>
      </c>
      <c r="M1357" s="3">
        <f>+IFERROR(Tabella2026[[#This Row],[reddito_2024]]/Tabella2026[[#This Row],[POP_2024]],"")</f>
        <v>20275.472067660805</v>
      </c>
      <c r="N1357" s="3">
        <f>+IF(Tabella2026[[#This Row],[REDDITO COMPLESSIVO PROCAPITE]]&lt;media_aggr_reddito_pc,(media_aggr_reddito_pc-Tabella2026[[#This Row],[REDDITO COMPLESSIVO PROCAPITE]]),0)</f>
        <v>0</v>
      </c>
      <c r="O1357" s="3">
        <f>+Tabella2026[[#This Row],[DIFFERENZA REDDITO INFERIORE ALLA MEDIA DALLA MEDIA]]*Tabella2026[[#This Row],[POP_2024]]</f>
        <v>0</v>
      </c>
      <c r="P1357" s="3">
        <f>+Tabella2026[[#This Row],[POPOLAZIONE PER DIFFERENZA ]]/SUM(Tabella2026[[POPOLAZIONE PER DIFFERENZA ]])</f>
        <v>0</v>
      </c>
      <c r="Q1357" s="3">
        <f>+Tabella2026[[#This Row],[INCIDENZA POPOLAZIONE PER DIFFERENZA]]*(PLAFOND-SUM(Tabella2026[CONTRIBUTO SULLA BASE DELLA POPOLAZIONE]))</f>
        <v>0</v>
      </c>
      <c r="R1357" s="3">
        <f>+Tabella2026[[#This Row],[CONTRIBUTO SULLA BASE DELLA POPOLAZIONE]]+Tabella2026[[#This Row],[CONTRIBUTO SULLA BASE DEL REDDITO]]</f>
        <v>44881.509856631434</v>
      </c>
      <c r="S1357" s="3">
        <f>+Tabella2026[[#This Row],[CONTRIBUTO TOTALE]]/(PLAFOND/N_TESSERE)</f>
        <v>89.763019713262864</v>
      </c>
      <c r="T1357" s="3">
        <f>+MAX(CEILING(Tabella2026[[#This Row],[preDEF1]],1),1)</f>
        <v>90</v>
      </c>
      <c r="U1357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1357" s="21">
        <f>+Tabella2026[[#This Row],[DEF - n. card]]*(PLAFOND/N_TESSERE)</f>
        <v>44500</v>
      </c>
      <c r="W1357" s="18"/>
    </row>
    <row r="1358" spans="2:23" x14ac:dyDescent="0.25">
      <c r="B1358" s="1" t="s">
        <v>2753</v>
      </c>
      <c r="C1358" s="2">
        <v>17085</v>
      </c>
      <c r="D1358" s="1" t="s">
        <v>2754</v>
      </c>
      <c r="E1358" s="1" t="s">
        <v>12</v>
      </c>
      <c r="F1358" s="1" t="s">
        <v>50</v>
      </c>
      <c r="G1358" s="1" t="s">
        <v>2448</v>
      </c>
      <c r="H1358" s="1" t="s">
        <v>15835</v>
      </c>
      <c r="I1358" s="5">
        <v>8979</v>
      </c>
      <c r="J1358" s="5">
        <v>209564677</v>
      </c>
      <c r="K1358" s="3">
        <f>+Tabella2026[[#This Row],[POP_2024]]/SUM(Tabella2026[POP_2024])</f>
        <v>1.5233241127464106E-4</v>
      </c>
      <c r="L1358" s="3">
        <f>+Tabella2026[[#This Row],[INCIDENZA POPOLAZIONE]]*(PLAFOND/2)</f>
        <v>44846.547629945868</v>
      </c>
      <c r="M1358" s="3">
        <f>+IFERROR(Tabella2026[[#This Row],[reddito_2024]]/Tabella2026[[#This Row],[POP_2024]],"")</f>
        <v>23339.422764227642</v>
      </c>
      <c r="N1358" s="3">
        <f>+IF(Tabella2026[[#This Row],[REDDITO COMPLESSIVO PROCAPITE]]&lt;media_aggr_reddito_pc,(media_aggr_reddito_pc-Tabella2026[[#This Row],[REDDITO COMPLESSIVO PROCAPITE]]),0)</f>
        <v>0</v>
      </c>
      <c r="O1358" s="3">
        <f>+Tabella2026[[#This Row],[DIFFERENZA REDDITO INFERIORE ALLA MEDIA DALLA MEDIA]]*Tabella2026[[#This Row],[POP_2024]]</f>
        <v>0</v>
      </c>
      <c r="P1358" s="3">
        <f>+Tabella2026[[#This Row],[POPOLAZIONE PER DIFFERENZA ]]/SUM(Tabella2026[[POPOLAZIONE PER DIFFERENZA ]])</f>
        <v>0</v>
      </c>
      <c r="Q1358" s="3">
        <f>+Tabella2026[[#This Row],[INCIDENZA POPOLAZIONE PER DIFFERENZA]]*(PLAFOND-SUM(Tabella2026[CONTRIBUTO SULLA BASE DELLA POPOLAZIONE]))</f>
        <v>0</v>
      </c>
      <c r="R1358" s="3">
        <f>+Tabella2026[[#This Row],[CONTRIBUTO SULLA BASE DELLA POPOLAZIONE]]+Tabella2026[[#This Row],[CONTRIBUTO SULLA BASE DEL REDDITO]]</f>
        <v>44846.547629945868</v>
      </c>
      <c r="S1358" s="3">
        <f>+Tabella2026[[#This Row],[CONTRIBUTO TOTALE]]/(PLAFOND/N_TESSERE)</f>
        <v>89.693095259891734</v>
      </c>
      <c r="T1358" s="3">
        <f>+MAX(CEILING(Tabella2026[[#This Row],[preDEF1]],1),1)</f>
        <v>90</v>
      </c>
      <c r="U1358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1358" s="21">
        <f>+Tabella2026[[#This Row],[DEF - n. card]]*(PLAFOND/N_TESSERE)</f>
        <v>44500</v>
      </c>
      <c r="W1358" s="18"/>
    </row>
    <row r="1359" spans="2:23" x14ac:dyDescent="0.25">
      <c r="B1359" s="1" t="s">
        <v>2815</v>
      </c>
      <c r="C1359" s="2">
        <v>97049</v>
      </c>
      <c r="D1359" s="1" t="s">
        <v>2816</v>
      </c>
      <c r="E1359" s="1" t="s">
        <v>12</v>
      </c>
      <c r="F1359" s="1" t="s">
        <v>362</v>
      </c>
      <c r="G1359" s="1" t="s">
        <v>2448</v>
      </c>
      <c r="H1359" s="1" t="s">
        <v>15835</v>
      </c>
      <c r="I1359" s="5">
        <v>8977</v>
      </c>
      <c r="J1359" s="5">
        <v>203819080</v>
      </c>
      <c r="K1359" s="3">
        <f>+Tabella2026[[#This Row],[POP_2024]]/SUM(Tabella2026[POP_2024])</f>
        <v>1.5229848045578048E-4</v>
      </c>
      <c r="L1359" s="3">
        <f>+Tabella2026[[#This Row],[INCIDENZA POPOLAZIONE]]*(PLAFOND/2)</f>
        <v>44836.558422321432</v>
      </c>
      <c r="M1359" s="3">
        <f>+IFERROR(Tabella2026[[#This Row],[reddito_2024]]/Tabella2026[[#This Row],[POP_2024]],"")</f>
        <v>22704.587278600869</v>
      </c>
      <c r="N1359" s="3">
        <f>+IF(Tabella2026[[#This Row],[REDDITO COMPLESSIVO PROCAPITE]]&lt;media_aggr_reddito_pc,(media_aggr_reddito_pc-Tabella2026[[#This Row],[REDDITO COMPLESSIVO PROCAPITE]]),0)</f>
        <v>0</v>
      </c>
      <c r="O1359" s="3">
        <f>+Tabella2026[[#This Row],[DIFFERENZA REDDITO INFERIORE ALLA MEDIA DALLA MEDIA]]*Tabella2026[[#This Row],[POP_2024]]</f>
        <v>0</v>
      </c>
      <c r="P1359" s="3">
        <f>+Tabella2026[[#This Row],[POPOLAZIONE PER DIFFERENZA ]]/SUM(Tabella2026[[POPOLAZIONE PER DIFFERENZA ]])</f>
        <v>0</v>
      </c>
      <c r="Q1359" s="3">
        <f>+Tabella2026[[#This Row],[INCIDENZA POPOLAZIONE PER DIFFERENZA]]*(PLAFOND-SUM(Tabella2026[CONTRIBUTO SULLA BASE DELLA POPOLAZIONE]))</f>
        <v>0</v>
      </c>
      <c r="R1359" s="3">
        <f>+Tabella2026[[#This Row],[CONTRIBUTO SULLA BASE DELLA POPOLAZIONE]]+Tabella2026[[#This Row],[CONTRIBUTO SULLA BASE DEL REDDITO]]</f>
        <v>44836.558422321432</v>
      </c>
      <c r="S1359" s="3">
        <f>+Tabella2026[[#This Row],[CONTRIBUTO TOTALE]]/(PLAFOND/N_TESSERE)</f>
        <v>89.673116844642863</v>
      </c>
      <c r="T1359" s="3">
        <f>+MAX(CEILING(Tabella2026[[#This Row],[preDEF1]],1),1)</f>
        <v>90</v>
      </c>
      <c r="U1359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1359" s="21">
        <f>+Tabella2026[[#This Row],[DEF - n. card]]*(PLAFOND/N_TESSERE)</f>
        <v>44500</v>
      </c>
      <c r="W1359" s="18"/>
    </row>
    <row r="1360" spans="2:23" x14ac:dyDescent="0.25">
      <c r="B1360" s="1" t="s">
        <v>2771</v>
      </c>
      <c r="C1360" s="2">
        <v>28089</v>
      </c>
      <c r="D1360" s="1" t="s">
        <v>2772</v>
      </c>
      <c r="E1360" s="1" t="s">
        <v>38</v>
      </c>
      <c r="F1360" s="1" t="s">
        <v>45</v>
      </c>
      <c r="G1360" s="1" t="s">
        <v>2448</v>
      </c>
      <c r="H1360" s="1" t="s">
        <v>15835</v>
      </c>
      <c r="I1360" s="5">
        <v>8974</v>
      </c>
      <c r="J1360" s="5">
        <v>191859842</v>
      </c>
      <c r="K1360" s="3">
        <f>+Tabella2026[[#This Row],[POP_2024]]/SUM(Tabella2026[POP_2024])</f>
        <v>1.522475842274896E-4</v>
      </c>
      <c r="L1360" s="3">
        <f>+Tabella2026[[#This Row],[INCIDENZA POPOLAZIONE]]*(PLAFOND/2)</f>
        <v>44821.574610884767</v>
      </c>
      <c r="M1360" s="3">
        <f>+IFERROR(Tabella2026[[#This Row],[reddito_2024]]/Tabella2026[[#This Row],[POP_2024]],"")</f>
        <v>21379.523289503009</v>
      </c>
      <c r="N1360" s="3">
        <f>+IF(Tabella2026[[#This Row],[REDDITO COMPLESSIVO PROCAPITE]]&lt;media_aggr_reddito_pc,(media_aggr_reddito_pc-Tabella2026[[#This Row],[REDDITO COMPLESSIVO PROCAPITE]]),0)</f>
        <v>0</v>
      </c>
      <c r="O1360" s="3">
        <f>+Tabella2026[[#This Row],[DIFFERENZA REDDITO INFERIORE ALLA MEDIA DALLA MEDIA]]*Tabella2026[[#This Row],[POP_2024]]</f>
        <v>0</v>
      </c>
      <c r="P1360" s="3">
        <f>+Tabella2026[[#This Row],[POPOLAZIONE PER DIFFERENZA ]]/SUM(Tabella2026[[POPOLAZIONE PER DIFFERENZA ]])</f>
        <v>0</v>
      </c>
      <c r="Q1360" s="3">
        <f>+Tabella2026[[#This Row],[INCIDENZA POPOLAZIONE PER DIFFERENZA]]*(PLAFOND-SUM(Tabella2026[CONTRIBUTO SULLA BASE DELLA POPOLAZIONE]))</f>
        <v>0</v>
      </c>
      <c r="R1360" s="3">
        <f>+Tabella2026[[#This Row],[CONTRIBUTO SULLA BASE DELLA POPOLAZIONE]]+Tabella2026[[#This Row],[CONTRIBUTO SULLA BASE DEL REDDITO]]</f>
        <v>44821.574610884767</v>
      </c>
      <c r="S1360" s="3">
        <f>+Tabella2026[[#This Row],[CONTRIBUTO TOTALE]]/(PLAFOND/N_TESSERE)</f>
        <v>89.643149221769534</v>
      </c>
      <c r="T1360" s="3">
        <f>+MAX(CEILING(Tabella2026[[#This Row],[preDEF1]],1),1)</f>
        <v>90</v>
      </c>
      <c r="U1360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1360" s="21">
        <f>+Tabella2026[[#This Row],[DEF - n. card]]*(PLAFOND/N_TESSERE)</f>
        <v>44500</v>
      </c>
      <c r="W1360" s="18"/>
    </row>
    <row r="1361" spans="2:23" x14ac:dyDescent="0.25">
      <c r="B1361" s="1" t="s">
        <v>2779</v>
      </c>
      <c r="C1361" s="2">
        <v>37038</v>
      </c>
      <c r="D1361" s="1" t="s">
        <v>2780</v>
      </c>
      <c r="E1361" s="1" t="s">
        <v>27</v>
      </c>
      <c r="F1361" s="1" t="s">
        <v>26</v>
      </c>
      <c r="G1361" s="1" t="s">
        <v>2448</v>
      </c>
      <c r="H1361" s="1" t="s">
        <v>15835</v>
      </c>
      <c r="I1361" s="5">
        <v>8973</v>
      </c>
      <c r="J1361" s="5">
        <v>192997547</v>
      </c>
      <c r="K1361" s="3">
        <f>+Tabella2026[[#This Row],[POP_2024]]/SUM(Tabella2026[POP_2024])</f>
        <v>1.5223061881805929E-4</v>
      </c>
      <c r="L1361" s="3">
        <f>+Tabella2026[[#This Row],[INCIDENZA POPOLAZIONE]]*(PLAFOND/2)</f>
        <v>44816.580007072545</v>
      </c>
      <c r="M1361" s="3">
        <f>+IFERROR(Tabella2026[[#This Row],[reddito_2024]]/Tabella2026[[#This Row],[POP_2024]],"")</f>
        <v>21508.697982837402</v>
      </c>
      <c r="N1361" s="3">
        <f>+IF(Tabella2026[[#This Row],[REDDITO COMPLESSIVO PROCAPITE]]&lt;media_aggr_reddito_pc,(media_aggr_reddito_pc-Tabella2026[[#This Row],[REDDITO COMPLESSIVO PROCAPITE]]),0)</f>
        <v>0</v>
      </c>
      <c r="O1361" s="3">
        <f>+Tabella2026[[#This Row],[DIFFERENZA REDDITO INFERIORE ALLA MEDIA DALLA MEDIA]]*Tabella2026[[#This Row],[POP_2024]]</f>
        <v>0</v>
      </c>
      <c r="P1361" s="3">
        <f>+Tabella2026[[#This Row],[POPOLAZIONE PER DIFFERENZA ]]/SUM(Tabella2026[[POPOLAZIONE PER DIFFERENZA ]])</f>
        <v>0</v>
      </c>
      <c r="Q1361" s="3">
        <f>+Tabella2026[[#This Row],[INCIDENZA POPOLAZIONE PER DIFFERENZA]]*(PLAFOND-SUM(Tabella2026[CONTRIBUTO SULLA BASE DELLA POPOLAZIONE]))</f>
        <v>0</v>
      </c>
      <c r="R1361" s="3">
        <f>+Tabella2026[[#This Row],[CONTRIBUTO SULLA BASE DELLA POPOLAZIONE]]+Tabella2026[[#This Row],[CONTRIBUTO SULLA BASE DEL REDDITO]]</f>
        <v>44816.580007072545</v>
      </c>
      <c r="S1361" s="3">
        <f>+Tabella2026[[#This Row],[CONTRIBUTO TOTALE]]/(PLAFOND/N_TESSERE)</f>
        <v>89.633160014145091</v>
      </c>
      <c r="T1361" s="3">
        <f>+MAX(CEILING(Tabella2026[[#This Row],[preDEF1]],1),1)</f>
        <v>90</v>
      </c>
      <c r="U1361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1361" s="21">
        <f>+Tabella2026[[#This Row],[DEF - n. card]]*(PLAFOND/N_TESSERE)</f>
        <v>44500</v>
      </c>
      <c r="W1361" s="18"/>
    </row>
    <row r="1362" spans="2:23" x14ac:dyDescent="0.25">
      <c r="B1362" s="1" t="s">
        <v>2685</v>
      </c>
      <c r="C1362" s="2">
        <v>87016</v>
      </c>
      <c r="D1362" s="1" t="s">
        <v>2686</v>
      </c>
      <c r="E1362" s="1" t="s">
        <v>21</v>
      </c>
      <c r="F1362" s="1" t="s">
        <v>35</v>
      </c>
      <c r="G1362" s="1" t="s">
        <v>2448</v>
      </c>
      <c r="H1362" s="1" t="s">
        <v>15836</v>
      </c>
      <c r="I1362" s="5">
        <v>8967</v>
      </c>
      <c r="J1362" s="5">
        <v>96675681</v>
      </c>
      <c r="K1362" s="3">
        <f>+Tabella2026[[#This Row],[POP_2024]]/SUM(Tabella2026[POP_2024])</f>
        <v>1.521288263614775E-4</v>
      </c>
      <c r="L1362" s="3">
        <f>+Tabella2026[[#This Row],[INCIDENZA POPOLAZIONE]]*(PLAFOND/2)</f>
        <v>44786.612384199208</v>
      </c>
      <c r="M1362" s="3">
        <f>+IFERROR(Tabella2026[[#This Row],[reddito_2024]]/Tabella2026[[#This Row],[POP_2024]],"")</f>
        <v>10781.273670123786</v>
      </c>
      <c r="N1362" s="3">
        <f>+IF(Tabella2026[[#This Row],[REDDITO COMPLESSIVO PROCAPITE]]&lt;media_aggr_reddito_pc,(media_aggr_reddito_pc-Tabella2026[[#This Row],[REDDITO COMPLESSIVO PROCAPITE]]),0)</f>
        <v>7043.7923924849547</v>
      </c>
      <c r="O1362" s="3">
        <f>+Tabella2026[[#This Row],[DIFFERENZA REDDITO INFERIORE ALLA MEDIA DALLA MEDIA]]*Tabella2026[[#This Row],[POP_2024]]</f>
        <v>63161686.383412592</v>
      </c>
      <c r="P1362" s="3">
        <f>+Tabella2026[[#This Row],[POPOLAZIONE PER DIFFERENZA ]]/SUM(Tabella2026[[POPOLAZIONE PER DIFFERENZA ]])</f>
        <v>5.603591790226015E-4</v>
      </c>
      <c r="Q1362" s="3">
        <f>+Tabella2026[[#This Row],[INCIDENZA POPOLAZIONE PER DIFFERENZA]]*(PLAFOND-SUM(Tabella2026[CONTRIBUTO SULLA BASE DELLA POPOLAZIONE]))</f>
        <v>164969.32203487027</v>
      </c>
      <c r="R1362" s="3">
        <f>+Tabella2026[[#This Row],[CONTRIBUTO SULLA BASE DELLA POPOLAZIONE]]+Tabella2026[[#This Row],[CONTRIBUTO SULLA BASE DEL REDDITO]]</f>
        <v>209755.9344190695</v>
      </c>
      <c r="S1362" s="3">
        <f>+Tabella2026[[#This Row],[CONTRIBUTO TOTALE]]/(PLAFOND/N_TESSERE)</f>
        <v>419.51186883813898</v>
      </c>
      <c r="T1362" s="3">
        <f>+MAX(CEILING(Tabella2026[[#This Row],[preDEF1]],1),1)</f>
        <v>420</v>
      </c>
      <c r="U1362" s="9">
        <f xml:space="preserve"> IF(ROW(Tabella2026[[#This Row],[preDEF2]]) - ROW(Tabella2026[[#Headers],[preDEF2]])&lt;=ABS(SUM(Tabella2026[preDEF2])-N_TESSERE),Tabella2026[[#This Row],[preDEF2]]-1,Tabella2026[[#This Row],[preDEF2]])</f>
        <v>419</v>
      </c>
      <c r="V1362" s="21">
        <f>+Tabella2026[[#This Row],[DEF - n. card]]*(PLAFOND/N_TESSERE)</f>
        <v>209500</v>
      </c>
      <c r="W1362" s="18"/>
    </row>
    <row r="1363" spans="2:23" x14ac:dyDescent="0.25">
      <c r="B1363" s="1" t="s">
        <v>2807</v>
      </c>
      <c r="C1363" s="2">
        <v>35001</v>
      </c>
      <c r="D1363" s="1" t="s">
        <v>2808</v>
      </c>
      <c r="E1363" s="1" t="s">
        <v>27</v>
      </c>
      <c r="F1363" s="1" t="s">
        <v>64</v>
      </c>
      <c r="G1363" s="1" t="s">
        <v>2448</v>
      </c>
      <c r="H1363" s="1" t="s">
        <v>15835</v>
      </c>
      <c r="I1363" s="5">
        <v>8964</v>
      </c>
      <c r="J1363" s="5">
        <v>196710963</v>
      </c>
      <c r="K1363" s="3">
        <f>+Tabella2026[[#This Row],[POP_2024]]/SUM(Tabella2026[POP_2024])</f>
        <v>1.5207793013318662E-4</v>
      </c>
      <c r="L1363" s="3">
        <f>+Tabella2026[[#This Row],[INCIDENZA POPOLAZIONE]]*(PLAFOND/2)</f>
        <v>44771.628572762544</v>
      </c>
      <c r="M1363" s="3">
        <f>+IFERROR(Tabella2026[[#This Row],[reddito_2024]]/Tabella2026[[#This Row],[POP_2024]],"")</f>
        <v>21944.55187416332</v>
      </c>
      <c r="N1363" s="3">
        <f>+IF(Tabella2026[[#This Row],[REDDITO COMPLESSIVO PROCAPITE]]&lt;media_aggr_reddito_pc,(media_aggr_reddito_pc-Tabella2026[[#This Row],[REDDITO COMPLESSIVO PROCAPITE]]),0)</f>
        <v>0</v>
      </c>
      <c r="O1363" s="3">
        <f>+Tabella2026[[#This Row],[DIFFERENZA REDDITO INFERIORE ALLA MEDIA DALLA MEDIA]]*Tabella2026[[#This Row],[POP_2024]]</f>
        <v>0</v>
      </c>
      <c r="P1363" s="3">
        <f>+Tabella2026[[#This Row],[POPOLAZIONE PER DIFFERENZA ]]/SUM(Tabella2026[[POPOLAZIONE PER DIFFERENZA ]])</f>
        <v>0</v>
      </c>
      <c r="Q1363" s="3">
        <f>+Tabella2026[[#This Row],[INCIDENZA POPOLAZIONE PER DIFFERENZA]]*(PLAFOND-SUM(Tabella2026[CONTRIBUTO SULLA BASE DELLA POPOLAZIONE]))</f>
        <v>0</v>
      </c>
      <c r="R1363" s="3">
        <f>+Tabella2026[[#This Row],[CONTRIBUTO SULLA BASE DELLA POPOLAZIONE]]+Tabella2026[[#This Row],[CONTRIBUTO SULLA BASE DEL REDDITO]]</f>
        <v>44771.628572762544</v>
      </c>
      <c r="S1363" s="3">
        <f>+Tabella2026[[#This Row],[CONTRIBUTO TOTALE]]/(PLAFOND/N_TESSERE)</f>
        <v>89.543257145525089</v>
      </c>
      <c r="T1363" s="3">
        <f>+MAX(CEILING(Tabella2026[[#This Row],[preDEF1]],1),1)</f>
        <v>90</v>
      </c>
      <c r="U1363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1363" s="21">
        <f>+Tabella2026[[#This Row],[DEF - n. card]]*(PLAFOND/N_TESSERE)</f>
        <v>44500</v>
      </c>
      <c r="W1363" s="18"/>
    </row>
    <row r="1364" spans="2:23" x14ac:dyDescent="0.25">
      <c r="B1364" s="1" t="s">
        <v>2801</v>
      </c>
      <c r="C1364" s="2">
        <v>15106</v>
      </c>
      <c r="D1364" s="1" t="s">
        <v>2802</v>
      </c>
      <c r="E1364" s="1" t="s">
        <v>12</v>
      </c>
      <c r="F1364" s="1" t="s">
        <v>11</v>
      </c>
      <c r="G1364" s="1" t="s">
        <v>2448</v>
      </c>
      <c r="H1364" s="1" t="s">
        <v>15835</v>
      </c>
      <c r="I1364" s="5">
        <v>8960</v>
      </c>
      <c r="J1364" s="5">
        <v>197244673</v>
      </c>
      <c r="K1364" s="3">
        <f>+Tabella2026[[#This Row],[POP_2024]]/SUM(Tabella2026[POP_2024])</f>
        <v>1.5201006849546541E-4</v>
      </c>
      <c r="L1364" s="3">
        <f>+Tabella2026[[#This Row],[INCIDENZA POPOLAZIONE]]*(PLAFOND/2)</f>
        <v>44751.650157513643</v>
      </c>
      <c r="M1364" s="3">
        <f>+IFERROR(Tabella2026[[#This Row],[reddito_2024]]/Tabella2026[[#This Row],[POP_2024]],"")</f>
        <v>22013.914397321427</v>
      </c>
      <c r="N1364" s="3">
        <f>+IF(Tabella2026[[#This Row],[REDDITO COMPLESSIVO PROCAPITE]]&lt;media_aggr_reddito_pc,(media_aggr_reddito_pc-Tabella2026[[#This Row],[REDDITO COMPLESSIVO PROCAPITE]]),0)</f>
        <v>0</v>
      </c>
      <c r="O1364" s="3">
        <f>+Tabella2026[[#This Row],[DIFFERENZA REDDITO INFERIORE ALLA MEDIA DALLA MEDIA]]*Tabella2026[[#This Row],[POP_2024]]</f>
        <v>0</v>
      </c>
      <c r="P1364" s="3">
        <f>+Tabella2026[[#This Row],[POPOLAZIONE PER DIFFERENZA ]]/SUM(Tabella2026[[POPOLAZIONE PER DIFFERENZA ]])</f>
        <v>0</v>
      </c>
      <c r="Q1364" s="3">
        <f>+Tabella2026[[#This Row],[INCIDENZA POPOLAZIONE PER DIFFERENZA]]*(PLAFOND-SUM(Tabella2026[CONTRIBUTO SULLA BASE DELLA POPOLAZIONE]))</f>
        <v>0</v>
      </c>
      <c r="R1364" s="3">
        <f>+Tabella2026[[#This Row],[CONTRIBUTO SULLA BASE DELLA POPOLAZIONE]]+Tabella2026[[#This Row],[CONTRIBUTO SULLA BASE DEL REDDITO]]</f>
        <v>44751.650157513643</v>
      </c>
      <c r="S1364" s="3">
        <f>+Tabella2026[[#This Row],[CONTRIBUTO TOTALE]]/(PLAFOND/N_TESSERE)</f>
        <v>89.503300315027289</v>
      </c>
      <c r="T1364" s="3">
        <f>+MAX(CEILING(Tabella2026[[#This Row],[preDEF1]],1),1)</f>
        <v>90</v>
      </c>
      <c r="U1364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1364" s="21">
        <f>+Tabella2026[[#This Row],[DEF - n. card]]*(PLAFOND/N_TESSERE)</f>
        <v>44500</v>
      </c>
      <c r="W1364" s="18"/>
    </row>
    <row r="1365" spans="2:23" x14ac:dyDescent="0.25">
      <c r="B1365" s="1" t="s">
        <v>2735</v>
      </c>
      <c r="C1365" s="2">
        <v>58102</v>
      </c>
      <c r="D1365" s="1" t="s">
        <v>2736</v>
      </c>
      <c r="E1365" s="1" t="s">
        <v>8</v>
      </c>
      <c r="F1365" s="1" t="s">
        <v>7</v>
      </c>
      <c r="G1365" s="1" t="s">
        <v>2448</v>
      </c>
      <c r="H1365" s="1" t="s">
        <v>15834</v>
      </c>
      <c r="I1365" s="5">
        <v>8949</v>
      </c>
      <c r="J1365" s="5">
        <v>144295326</v>
      </c>
      <c r="K1365" s="3">
        <f>+Tabella2026[[#This Row],[POP_2024]]/SUM(Tabella2026[POP_2024])</f>
        <v>1.5182344899173215E-4</v>
      </c>
      <c r="L1365" s="3">
        <f>+Tabella2026[[#This Row],[INCIDENZA POPOLAZIONE]]*(PLAFOND/2)</f>
        <v>44696.709515579205</v>
      </c>
      <c r="M1365" s="3">
        <f>+IFERROR(Tabella2026[[#This Row],[reddito_2024]]/Tabella2026[[#This Row],[POP_2024]],"")</f>
        <v>16124.184378142809</v>
      </c>
      <c r="N1365" s="3">
        <f>+IF(Tabella2026[[#This Row],[REDDITO COMPLESSIVO PROCAPITE]]&lt;media_aggr_reddito_pc,(media_aggr_reddito_pc-Tabella2026[[#This Row],[REDDITO COMPLESSIVO PROCAPITE]]),0)</f>
        <v>1700.8816844659323</v>
      </c>
      <c r="O1365" s="3">
        <f>+Tabella2026[[#This Row],[DIFFERENZA REDDITO INFERIORE ALLA MEDIA DALLA MEDIA]]*Tabella2026[[#This Row],[POP_2024]]</f>
        <v>15221190.194285627</v>
      </c>
      <c r="P1365" s="3">
        <f>+Tabella2026[[#This Row],[POPOLAZIONE PER DIFFERENZA ]]/SUM(Tabella2026[[POPOLAZIONE PER DIFFERENZA ]])</f>
        <v>1.3503967562298534E-4</v>
      </c>
      <c r="Q1365" s="3">
        <f>+Tabella2026[[#This Row],[INCIDENZA POPOLAZIONE PER DIFFERENZA]]*(PLAFOND-SUM(Tabella2026[CONTRIBUTO SULLA BASE DELLA POPOLAZIONE]))</f>
        <v>39755.579223650326</v>
      </c>
      <c r="R1365" s="3">
        <f>+Tabella2026[[#This Row],[CONTRIBUTO SULLA BASE DELLA POPOLAZIONE]]+Tabella2026[[#This Row],[CONTRIBUTO SULLA BASE DEL REDDITO]]</f>
        <v>84452.288739229523</v>
      </c>
      <c r="S1365" s="3">
        <f>+Tabella2026[[#This Row],[CONTRIBUTO TOTALE]]/(PLAFOND/N_TESSERE)</f>
        <v>168.90457747845906</v>
      </c>
      <c r="T1365" s="3">
        <f>+MAX(CEILING(Tabella2026[[#This Row],[preDEF1]],1),1)</f>
        <v>169</v>
      </c>
      <c r="U1365" s="9">
        <f xml:space="preserve"> IF(ROW(Tabella2026[[#This Row],[preDEF2]]) - ROW(Tabella2026[[#Headers],[preDEF2]])&lt;=ABS(SUM(Tabella2026[preDEF2])-N_TESSERE),Tabella2026[[#This Row],[preDEF2]]-1,Tabella2026[[#This Row],[preDEF2]])</f>
        <v>168</v>
      </c>
      <c r="V1365" s="21">
        <f>+Tabella2026[[#This Row],[DEF - n. card]]*(PLAFOND/N_TESSERE)</f>
        <v>84000</v>
      </c>
      <c r="W1365" s="18"/>
    </row>
    <row r="1366" spans="2:23" x14ac:dyDescent="0.25">
      <c r="B1366" s="1" t="s">
        <v>2707</v>
      </c>
      <c r="C1366" s="2">
        <v>74020</v>
      </c>
      <c r="D1366" s="1" t="s">
        <v>2708</v>
      </c>
      <c r="E1366" s="1" t="s">
        <v>33</v>
      </c>
      <c r="F1366" s="1" t="s">
        <v>154</v>
      </c>
      <c r="G1366" s="1" t="s">
        <v>2448</v>
      </c>
      <c r="H1366" s="1" t="s">
        <v>15836</v>
      </c>
      <c r="I1366" s="5">
        <v>8948</v>
      </c>
      <c r="J1366" s="5">
        <v>114332801</v>
      </c>
      <c r="K1366" s="3">
        <f>+Tabella2026[[#This Row],[POP_2024]]/SUM(Tabella2026[POP_2024])</f>
        <v>1.5180648358230185E-4</v>
      </c>
      <c r="L1366" s="3">
        <f>+Tabella2026[[#This Row],[INCIDENZA POPOLAZIONE]]*(PLAFOND/2)</f>
        <v>44691.714911766976</v>
      </c>
      <c r="M1366" s="3">
        <f>+IFERROR(Tabella2026[[#This Row],[reddito_2024]]/Tabella2026[[#This Row],[POP_2024]],"")</f>
        <v>12777.469937416183</v>
      </c>
      <c r="N1366" s="3">
        <f>+IF(Tabella2026[[#This Row],[REDDITO COMPLESSIVO PROCAPITE]]&lt;media_aggr_reddito_pc,(media_aggr_reddito_pc-Tabella2026[[#This Row],[REDDITO COMPLESSIVO PROCAPITE]]),0)</f>
        <v>5047.5961251925582</v>
      </c>
      <c r="O1366" s="3">
        <f>+Tabella2026[[#This Row],[DIFFERENZA REDDITO INFERIORE ALLA MEDIA DALLA MEDIA]]*Tabella2026[[#This Row],[POP_2024]]</f>
        <v>45165890.128223009</v>
      </c>
      <c r="P1366" s="3">
        <f>+Tabella2026[[#This Row],[POPOLAZIONE PER DIFFERENZA ]]/SUM(Tabella2026[[POPOLAZIONE PER DIFFERENZA ]])</f>
        <v>4.0070369493368533E-4</v>
      </c>
      <c r="Q1366" s="3">
        <f>+Tabella2026[[#This Row],[INCIDENZA POPOLAZIONE PER DIFFERENZA]]*(PLAFOND-SUM(Tabella2026[CONTRIBUTO SULLA BASE DELLA POPOLAZIONE]))</f>
        <v>117966.86726070623</v>
      </c>
      <c r="R1366" s="3">
        <f>+Tabella2026[[#This Row],[CONTRIBUTO SULLA BASE DELLA POPOLAZIONE]]+Tabella2026[[#This Row],[CONTRIBUTO SULLA BASE DEL REDDITO]]</f>
        <v>162658.58217247319</v>
      </c>
      <c r="S1366" s="3">
        <f>+Tabella2026[[#This Row],[CONTRIBUTO TOTALE]]/(PLAFOND/N_TESSERE)</f>
        <v>325.31716434494638</v>
      </c>
      <c r="T1366" s="3">
        <f>+MAX(CEILING(Tabella2026[[#This Row],[preDEF1]],1),1)</f>
        <v>326</v>
      </c>
      <c r="U1366" s="9">
        <f xml:space="preserve"> IF(ROW(Tabella2026[[#This Row],[preDEF2]]) - ROW(Tabella2026[[#Headers],[preDEF2]])&lt;=ABS(SUM(Tabella2026[preDEF2])-N_TESSERE),Tabella2026[[#This Row],[preDEF2]]-1,Tabella2026[[#This Row],[preDEF2]])</f>
        <v>325</v>
      </c>
      <c r="V1366" s="21">
        <f>+Tabella2026[[#This Row],[DEF - n. card]]*(PLAFOND/N_TESSERE)</f>
        <v>162500</v>
      </c>
      <c r="W1366" s="18"/>
    </row>
    <row r="1367" spans="2:23" x14ac:dyDescent="0.25">
      <c r="B1367" s="1" t="s">
        <v>2669</v>
      </c>
      <c r="C1367" s="2">
        <v>84010</v>
      </c>
      <c r="D1367" s="1" t="s">
        <v>2670</v>
      </c>
      <c r="E1367" s="1" t="s">
        <v>21</v>
      </c>
      <c r="F1367" s="1" t="s">
        <v>261</v>
      </c>
      <c r="G1367" s="1" t="s">
        <v>2448</v>
      </c>
      <c r="H1367" s="1" t="s">
        <v>15836</v>
      </c>
      <c r="I1367" s="5">
        <v>8946</v>
      </c>
      <c r="J1367" s="5">
        <v>89920173</v>
      </c>
      <c r="K1367" s="3">
        <f>+Tabella2026[[#This Row],[POP_2024]]/SUM(Tabella2026[POP_2024])</f>
        <v>1.5177255276344124E-4</v>
      </c>
      <c r="L1367" s="3">
        <f>+Tabella2026[[#This Row],[INCIDENZA POPOLAZIONE]]*(PLAFOND/2)</f>
        <v>44681.725704142533</v>
      </c>
      <c r="M1367" s="3">
        <f>+IFERROR(Tabella2026[[#This Row],[reddito_2024]]/Tabella2026[[#This Row],[POP_2024]],"")</f>
        <v>10051.43896713615</v>
      </c>
      <c r="N1367" s="3">
        <f>+IF(Tabella2026[[#This Row],[REDDITO COMPLESSIVO PROCAPITE]]&lt;media_aggr_reddito_pc,(media_aggr_reddito_pc-Tabella2026[[#This Row],[REDDITO COMPLESSIVO PROCAPITE]]),0)</f>
        <v>7773.6270954725915</v>
      </c>
      <c r="O1367" s="3">
        <f>+Tabella2026[[#This Row],[DIFFERENZA REDDITO INFERIORE ALLA MEDIA DALLA MEDIA]]*Tabella2026[[#This Row],[POP_2024]]</f>
        <v>69542867.996097803</v>
      </c>
      <c r="P1367" s="3">
        <f>+Tabella2026[[#This Row],[POPOLAZIONE PER DIFFERENZA ]]/SUM(Tabella2026[[POPOLAZIONE PER DIFFERENZA ]])</f>
        <v>6.1697188039938839E-4</v>
      </c>
      <c r="Q1367" s="3">
        <f>+Tabella2026[[#This Row],[INCIDENZA POPOLAZIONE PER DIFFERENZA]]*(PLAFOND-SUM(Tabella2026[CONTRIBUTO SULLA BASE DELLA POPOLAZIONE]))</f>
        <v>181636.05886067037</v>
      </c>
      <c r="R1367" s="3">
        <f>+Tabella2026[[#This Row],[CONTRIBUTO SULLA BASE DELLA POPOLAZIONE]]+Tabella2026[[#This Row],[CONTRIBUTO SULLA BASE DEL REDDITO]]</f>
        <v>226317.7845648129</v>
      </c>
      <c r="S1367" s="3">
        <f>+Tabella2026[[#This Row],[CONTRIBUTO TOTALE]]/(PLAFOND/N_TESSERE)</f>
        <v>452.63556912962582</v>
      </c>
      <c r="T1367" s="3">
        <f>+MAX(CEILING(Tabella2026[[#This Row],[preDEF1]],1),1)</f>
        <v>453</v>
      </c>
      <c r="U1367" s="9">
        <f xml:space="preserve"> IF(ROW(Tabella2026[[#This Row],[preDEF2]]) - ROW(Tabella2026[[#Headers],[preDEF2]])&lt;=ABS(SUM(Tabella2026[preDEF2])-N_TESSERE),Tabella2026[[#This Row],[preDEF2]]-1,Tabella2026[[#This Row],[preDEF2]])</f>
        <v>452</v>
      </c>
      <c r="V1367" s="21">
        <f>+Tabella2026[[#This Row],[DEF - n. card]]*(PLAFOND/N_TESSERE)</f>
        <v>226000</v>
      </c>
      <c r="W1367" s="18"/>
    </row>
    <row r="1368" spans="2:23" x14ac:dyDescent="0.25">
      <c r="B1368" s="1" t="s">
        <v>2665</v>
      </c>
      <c r="C1368" s="2">
        <v>78079</v>
      </c>
      <c r="D1368" s="1" t="s">
        <v>2666</v>
      </c>
      <c r="E1368" s="1" t="s">
        <v>61</v>
      </c>
      <c r="F1368" s="1" t="s">
        <v>178</v>
      </c>
      <c r="G1368" s="1" t="s">
        <v>2448</v>
      </c>
      <c r="H1368" s="1" t="s">
        <v>15836</v>
      </c>
      <c r="I1368" s="5">
        <v>8942</v>
      </c>
      <c r="J1368" s="5">
        <v>121095723</v>
      </c>
      <c r="K1368" s="3">
        <f>+Tabella2026[[#This Row],[POP_2024]]/SUM(Tabella2026[POP_2024])</f>
        <v>1.5170469112572006E-4</v>
      </c>
      <c r="L1368" s="3">
        <f>+Tabella2026[[#This Row],[INCIDENZA POPOLAZIONE]]*(PLAFOND/2)</f>
        <v>44661.747288893639</v>
      </c>
      <c r="M1368" s="3">
        <f>+IFERROR(Tabella2026[[#This Row],[reddito_2024]]/Tabella2026[[#This Row],[POP_2024]],"")</f>
        <v>13542.353276671885</v>
      </c>
      <c r="N1368" s="3">
        <f>+IF(Tabella2026[[#This Row],[REDDITO COMPLESSIVO PROCAPITE]]&lt;media_aggr_reddito_pc,(media_aggr_reddito_pc-Tabella2026[[#This Row],[REDDITO COMPLESSIVO PROCAPITE]]),0)</f>
        <v>4282.7127859368557</v>
      </c>
      <c r="O1368" s="3">
        <f>+Tabella2026[[#This Row],[DIFFERENZA REDDITO INFERIORE ALLA MEDIA DALLA MEDIA]]*Tabella2026[[#This Row],[POP_2024]]</f>
        <v>38296017.731847361</v>
      </c>
      <c r="P1368" s="3">
        <f>+Tabella2026[[#This Row],[POPOLAZIONE PER DIFFERENZA ]]/SUM(Tabella2026[[POPOLAZIONE PER DIFFERENZA ]])</f>
        <v>3.3975541637356655E-4</v>
      </c>
      <c r="Q1368" s="3">
        <f>+Tabella2026[[#This Row],[INCIDENZA POPOLAZIONE PER DIFFERENZA]]*(PLAFOND-SUM(Tabella2026[CONTRIBUTO SULLA BASE DELLA POPOLAZIONE]))</f>
        <v>100023.73976381612</v>
      </c>
      <c r="R1368" s="3">
        <f>+Tabella2026[[#This Row],[CONTRIBUTO SULLA BASE DELLA POPOLAZIONE]]+Tabella2026[[#This Row],[CONTRIBUTO SULLA BASE DEL REDDITO]]</f>
        <v>144685.48705270977</v>
      </c>
      <c r="S1368" s="3">
        <f>+Tabella2026[[#This Row],[CONTRIBUTO TOTALE]]/(PLAFOND/N_TESSERE)</f>
        <v>289.37097410541952</v>
      </c>
      <c r="T1368" s="3">
        <f>+MAX(CEILING(Tabella2026[[#This Row],[preDEF1]],1),1)</f>
        <v>290</v>
      </c>
      <c r="U1368" s="9">
        <f xml:space="preserve"> IF(ROW(Tabella2026[[#This Row],[preDEF2]]) - ROW(Tabella2026[[#Headers],[preDEF2]])&lt;=ABS(SUM(Tabella2026[preDEF2])-N_TESSERE),Tabella2026[[#This Row],[preDEF2]]-1,Tabella2026[[#This Row],[preDEF2]])</f>
        <v>289</v>
      </c>
      <c r="V1368" s="21">
        <f>+Tabella2026[[#This Row],[DEF - n. card]]*(PLAFOND/N_TESSERE)</f>
        <v>144500</v>
      </c>
      <c r="W1368" s="18"/>
    </row>
    <row r="1369" spans="2:23" x14ac:dyDescent="0.25">
      <c r="B1369" s="1" t="s">
        <v>2805</v>
      </c>
      <c r="C1369" s="2">
        <v>87053</v>
      </c>
      <c r="D1369" s="1" t="s">
        <v>2806</v>
      </c>
      <c r="E1369" s="1" t="s">
        <v>21</v>
      </c>
      <c r="F1369" s="1" t="s">
        <v>35</v>
      </c>
      <c r="G1369" s="1" t="s">
        <v>2448</v>
      </c>
      <c r="H1369" s="1" t="s">
        <v>15836</v>
      </c>
      <c r="I1369" s="5">
        <v>8938</v>
      </c>
      <c r="J1369" s="5">
        <v>118130099</v>
      </c>
      <c r="K1369" s="3">
        <f>+Tabella2026[[#This Row],[POP_2024]]/SUM(Tabella2026[POP_2024])</f>
        <v>1.5163682948799887E-4</v>
      </c>
      <c r="L1369" s="3">
        <f>+Tabella2026[[#This Row],[INCIDENZA POPOLAZIONE]]*(PLAFOND/2)</f>
        <v>44641.768873644753</v>
      </c>
      <c r="M1369" s="3">
        <f>+IFERROR(Tabella2026[[#This Row],[reddito_2024]]/Tabella2026[[#This Row],[POP_2024]],"")</f>
        <v>13216.614343253525</v>
      </c>
      <c r="N1369" s="3">
        <f>+IF(Tabella2026[[#This Row],[REDDITO COMPLESSIVO PROCAPITE]]&lt;media_aggr_reddito_pc,(media_aggr_reddito_pc-Tabella2026[[#This Row],[REDDITO COMPLESSIVO PROCAPITE]]),0)</f>
        <v>4608.4517193552165</v>
      </c>
      <c r="O1369" s="3">
        <f>+Tabella2026[[#This Row],[DIFFERENZA REDDITO INFERIORE ALLA MEDIA DALLA MEDIA]]*Tabella2026[[#This Row],[POP_2024]]</f>
        <v>41190341.467596926</v>
      </c>
      <c r="P1369" s="3">
        <f>+Tabella2026[[#This Row],[POPOLAZIONE PER DIFFERENZA ]]/SUM(Tabella2026[[POPOLAZIONE PER DIFFERENZA ]])</f>
        <v>3.6543333862765296E-4</v>
      </c>
      <c r="Q1369" s="3">
        <f>+Tabella2026[[#This Row],[INCIDENZA POPOLAZIONE PER DIFFERENZA]]*(PLAFOND-SUM(Tabella2026[CONTRIBUTO SULLA BASE DELLA POPOLAZIONE]))</f>
        <v>107583.3008169775</v>
      </c>
      <c r="R1369" s="3">
        <f>+Tabella2026[[#This Row],[CONTRIBUTO SULLA BASE DELLA POPOLAZIONE]]+Tabella2026[[#This Row],[CONTRIBUTO SULLA BASE DEL REDDITO]]</f>
        <v>152225.06969062224</v>
      </c>
      <c r="S1369" s="3">
        <f>+Tabella2026[[#This Row],[CONTRIBUTO TOTALE]]/(PLAFOND/N_TESSERE)</f>
        <v>304.45013938124447</v>
      </c>
      <c r="T1369" s="3">
        <f>+MAX(CEILING(Tabella2026[[#This Row],[preDEF1]],1),1)</f>
        <v>305</v>
      </c>
      <c r="U1369" s="9">
        <f xml:space="preserve"> IF(ROW(Tabella2026[[#This Row],[preDEF2]]) - ROW(Tabella2026[[#Headers],[preDEF2]])&lt;=ABS(SUM(Tabella2026[preDEF2])-N_TESSERE),Tabella2026[[#This Row],[preDEF2]]-1,Tabella2026[[#This Row],[preDEF2]])</f>
        <v>304</v>
      </c>
      <c r="V1369" s="21">
        <f>+Tabella2026[[#This Row],[DEF - n. card]]*(PLAFOND/N_TESSERE)</f>
        <v>152000</v>
      </c>
      <c r="W1369" s="18"/>
    </row>
    <row r="1370" spans="2:23" x14ac:dyDescent="0.25">
      <c r="B1370" s="1" t="s">
        <v>2929</v>
      </c>
      <c r="C1370" s="2">
        <v>82004</v>
      </c>
      <c r="D1370" s="1" t="s">
        <v>2930</v>
      </c>
      <c r="E1370" s="1" t="s">
        <v>21</v>
      </c>
      <c r="F1370" s="1" t="s">
        <v>20</v>
      </c>
      <c r="G1370" s="1" t="s">
        <v>2448</v>
      </c>
      <c r="H1370" s="1" t="s">
        <v>15836</v>
      </c>
      <c r="I1370" s="5">
        <v>8935</v>
      </c>
      <c r="J1370" s="5">
        <v>119391966</v>
      </c>
      <c r="K1370" s="3">
        <f>+Tabella2026[[#This Row],[POP_2024]]/SUM(Tabella2026[POP_2024])</f>
        <v>1.5158593325970799E-4</v>
      </c>
      <c r="L1370" s="3">
        <f>+Tabella2026[[#This Row],[INCIDENZA POPOLAZIONE]]*(PLAFOND/2)</f>
        <v>44626.785062208088</v>
      </c>
      <c r="M1370" s="3">
        <f>+IFERROR(Tabella2026[[#This Row],[reddito_2024]]/Tabella2026[[#This Row],[POP_2024]],"")</f>
        <v>13362.279350867375</v>
      </c>
      <c r="N1370" s="3">
        <f>+IF(Tabella2026[[#This Row],[REDDITO COMPLESSIVO PROCAPITE]]&lt;media_aggr_reddito_pc,(media_aggr_reddito_pc-Tabella2026[[#This Row],[REDDITO COMPLESSIVO PROCAPITE]]),0)</f>
        <v>4462.7867117413662</v>
      </c>
      <c r="O1370" s="3">
        <f>+Tabella2026[[#This Row],[DIFFERENZA REDDITO INFERIORE ALLA MEDIA DALLA MEDIA]]*Tabella2026[[#This Row],[POP_2024]]</f>
        <v>39874999.269409105</v>
      </c>
      <c r="P1370" s="3">
        <f>+Tabella2026[[#This Row],[POPOLAZIONE PER DIFFERENZA ]]/SUM(Tabella2026[[POPOLAZIONE PER DIFFERENZA ]])</f>
        <v>3.5376385802138657E-4</v>
      </c>
      <c r="Q1370" s="3">
        <f>+Tabella2026[[#This Row],[INCIDENZA POPOLAZIONE PER DIFFERENZA]]*(PLAFOND-SUM(Tabella2026[CONTRIBUTO SULLA BASE DELLA POPOLAZIONE]))</f>
        <v>104147.81447860312</v>
      </c>
      <c r="R1370" s="3">
        <f>+Tabella2026[[#This Row],[CONTRIBUTO SULLA BASE DELLA POPOLAZIONE]]+Tabella2026[[#This Row],[CONTRIBUTO SULLA BASE DEL REDDITO]]</f>
        <v>148774.59954081121</v>
      </c>
      <c r="S1370" s="3">
        <f>+Tabella2026[[#This Row],[CONTRIBUTO TOTALE]]/(PLAFOND/N_TESSERE)</f>
        <v>297.54919908162242</v>
      </c>
      <c r="T1370" s="3">
        <f>+MAX(CEILING(Tabella2026[[#This Row],[preDEF1]],1),1)</f>
        <v>298</v>
      </c>
      <c r="U1370" s="9">
        <f xml:space="preserve"> IF(ROW(Tabella2026[[#This Row],[preDEF2]]) - ROW(Tabella2026[[#Headers],[preDEF2]])&lt;=ABS(SUM(Tabella2026[preDEF2])-N_TESSERE),Tabella2026[[#This Row],[preDEF2]]-1,Tabella2026[[#This Row],[preDEF2]])</f>
        <v>297</v>
      </c>
      <c r="V1370" s="21">
        <f>+Tabella2026[[#This Row],[DEF - n. card]]*(PLAFOND/N_TESSERE)</f>
        <v>148500</v>
      </c>
      <c r="W1370" s="18"/>
    </row>
    <row r="1371" spans="2:23" x14ac:dyDescent="0.25">
      <c r="B1371" s="1" t="s">
        <v>2855</v>
      </c>
      <c r="C1371" s="2">
        <v>118064</v>
      </c>
      <c r="D1371" s="1" t="s">
        <v>2856</v>
      </c>
      <c r="E1371" s="1" t="s">
        <v>76</v>
      </c>
      <c r="F1371" s="1" t="s">
        <v>75</v>
      </c>
      <c r="G1371" s="1" t="s">
        <v>2448</v>
      </c>
      <c r="H1371" s="1" t="s">
        <v>15836</v>
      </c>
      <c r="I1371" s="5">
        <v>8933</v>
      </c>
      <c r="J1371" s="5">
        <v>113075451</v>
      </c>
      <c r="K1371" s="3">
        <f>+Tabella2026[[#This Row],[POP_2024]]/SUM(Tabella2026[POP_2024])</f>
        <v>1.5155200244084738E-4</v>
      </c>
      <c r="L1371" s="3">
        <f>+Tabella2026[[#This Row],[INCIDENZA POPOLAZIONE]]*(PLAFOND/2)</f>
        <v>44616.795854583637</v>
      </c>
      <c r="M1371" s="3">
        <f>+IFERROR(Tabella2026[[#This Row],[reddito_2024]]/Tabella2026[[#This Row],[POP_2024]],"")</f>
        <v>12658.172058658905</v>
      </c>
      <c r="N1371" s="3">
        <f>+IF(Tabella2026[[#This Row],[REDDITO COMPLESSIVO PROCAPITE]]&lt;media_aggr_reddito_pc,(media_aggr_reddito_pc-Tabella2026[[#This Row],[REDDITO COMPLESSIVO PROCAPITE]]),0)</f>
        <v>5166.8940039498357</v>
      </c>
      <c r="O1371" s="3">
        <f>+Tabella2026[[#This Row],[DIFFERENZA REDDITO INFERIORE ALLA MEDIA DALLA MEDIA]]*Tabella2026[[#This Row],[POP_2024]]</f>
        <v>46155864.137283884</v>
      </c>
      <c r="P1371" s="3">
        <f>+Tabella2026[[#This Row],[POPOLAZIONE PER DIFFERENZA ]]/SUM(Tabella2026[[POPOLAZIONE PER DIFFERENZA ]])</f>
        <v>4.0948656718955891E-4</v>
      </c>
      <c r="Q1371" s="3">
        <f>+Tabella2026[[#This Row],[INCIDENZA POPOLAZIONE PER DIFFERENZA]]*(PLAFOND-SUM(Tabella2026[CONTRIBUTO SULLA BASE DELLA POPOLAZIONE]))</f>
        <v>120552.53826568124</v>
      </c>
      <c r="R1371" s="3">
        <f>+Tabella2026[[#This Row],[CONTRIBUTO SULLA BASE DELLA POPOLAZIONE]]+Tabella2026[[#This Row],[CONTRIBUTO SULLA BASE DEL REDDITO]]</f>
        <v>165169.33412026489</v>
      </c>
      <c r="S1371" s="3">
        <f>+Tabella2026[[#This Row],[CONTRIBUTO TOTALE]]/(PLAFOND/N_TESSERE)</f>
        <v>330.33866824052978</v>
      </c>
      <c r="T1371" s="3">
        <f>+MAX(CEILING(Tabella2026[[#This Row],[preDEF1]],1),1)</f>
        <v>331</v>
      </c>
      <c r="U1371" s="9">
        <f xml:space="preserve"> IF(ROW(Tabella2026[[#This Row],[preDEF2]]) - ROW(Tabella2026[[#Headers],[preDEF2]])&lt;=ABS(SUM(Tabella2026[preDEF2])-N_TESSERE),Tabella2026[[#This Row],[preDEF2]]-1,Tabella2026[[#This Row],[preDEF2]])</f>
        <v>330</v>
      </c>
      <c r="V1371" s="21">
        <f>+Tabella2026[[#This Row],[DEF - n. card]]*(PLAFOND/N_TESSERE)</f>
        <v>165000</v>
      </c>
      <c r="W1371" s="18"/>
    </row>
    <row r="1372" spans="2:23" x14ac:dyDescent="0.25">
      <c r="B1372" s="1" t="s">
        <v>2745</v>
      </c>
      <c r="C1372" s="2">
        <v>26003</v>
      </c>
      <c r="D1372" s="1" t="s">
        <v>2746</v>
      </c>
      <c r="E1372" s="1" t="s">
        <v>38</v>
      </c>
      <c r="F1372" s="1" t="s">
        <v>150</v>
      </c>
      <c r="G1372" s="1" t="s">
        <v>2448</v>
      </c>
      <c r="H1372" s="1" t="s">
        <v>15835</v>
      </c>
      <c r="I1372" s="5">
        <v>8911</v>
      </c>
      <c r="J1372" s="5">
        <v>183899390</v>
      </c>
      <c r="K1372" s="3">
        <f>+Tabella2026[[#This Row],[POP_2024]]/SUM(Tabella2026[POP_2024])</f>
        <v>1.5117876343338085E-4</v>
      </c>
      <c r="L1372" s="3">
        <f>+Tabella2026[[#This Row],[INCIDENZA POPOLAZIONE]]*(PLAFOND/2)</f>
        <v>44506.914570714747</v>
      </c>
      <c r="M1372" s="3">
        <f>+IFERROR(Tabella2026[[#This Row],[reddito_2024]]/Tabella2026[[#This Row],[POP_2024]],"")</f>
        <v>20637.345976882505</v>
      </c>
      <c r="N1372" s="3">
        <f>+IF(Tabella2026[[#This Row],[REDDITO COMPLESSIVO PROCAPITE]]&lt;media_aggr_reddito_pc,(media_aggr_reddito_pc-Tabella2026[[#This Row],[REDDITO COMPLESSIVO PROCAPITE]]),0)</f>
        <v>0</v>
      </c>
      <c r="O1372" s="3">
        <f>+Tabella2026[[#This Row],[DIFFERENZA REDDITO INFERIORE ALLA MEDIA DALLA MEDIA]]*Tabella2026[[#This Row],[POP_2024]]</f>
        <v>0</v>
      </c>
      <c r="P1372" s="3">
        <f>+Tabella2026[[#This Row],[POPOLAZIONE PER DIFFERENZA ]]/SUM(Tabella2026[[POPOLAZIONE PER DIFFERENZA ]])</f>
        <v>0</v>
      </c>
      <c r="Q1372" s="3">
        <f>+Tabella2026[[#This Row],[INCIDENZA POPOLAZIONE PER DIFFERENZA]]*(PLAFOND-SUM(Tabella2026[CONTRIBUTO SULLA BASE DELLA POPOLAZIONE]))</f>
        <v>0</v>
      </c>
      <c r="R1372" s="3">
        <f>+Tabella2026[[#This Row],[CONTRIBUTO SULLA BASE DELLA POPOLAZIONE]]+Tabella2026[[#This Row],[CONTRIBUTO SULLA BASE DEL REDDITO]]</f>
        <v>44506.914570714747</v>
      </c>
      <c r="S1372" s="3">
        <f>+Tabella2026[[#This Row],[CONTRIBUTO TOTALE]]/(PLAFOND/N_TESSERE)</f>
        <v>89.013829141429497</v>
      </c>
      <c r="T1372" s="3">
        <f>+MAX(CEILING(Tabella2026[[#This Row],[preDEF1]],1),1)</f>
        <v>90</v>
      </c>
      <c r="U1372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1372" s="21">
        <f>+Tabella2026[[#This Row],[DEF - n. card]]*(PLAFOND/N_TESSERE)</f>
        <v>44500</v>
      </c>
      <c r="W1372" s="18"/>
    </row>
    <row r="1373" spans="2:23" x14ac:dyDescent="0.25">
      <c r="B1373" s="1" t="s">
        <v>2757</v>
      </c>
      <c r="C1373" s="2">
        <v>19067</v>
      </c>
      <c r="D1373" s="1" t="s">
        <v>2758</v>
      </c>
      <c r="E1373" s="1" t="s">
        <v>12</v>
      </c>
      <c r="F1373" s="1" t="s">
        <v>193</v>
      </c>
      <c r="G1373" s="1" t="s">
        <v>2448</v>
      </c>
      <c r="H1373" s="1" t="s">
        <v>15835</v>
      </c>
      <c r="I1373" s="5">
        <v>8894</v>
      </c>
      <c r="J1373" s="5">
        <v>171939277</v>
      </c>
      <c r="K1373" s="3">
        <f>+Tabella2026[[#This Row],[POP_2024]]/SUM(Tabella2026[POP_2024])</f>
        <v>1.5089035147306578E-4</v>
      </c>
      <c r="L1373" s="3">
        <f>+Tabella2026[[#This Row],[INCIDENZA POPOLAZIONE]]*(PLAFOND/2)</f>
        <v>44422.006305906958</v>
      </c>
      <c r="M1373" s="3">
        <f>+IFERROR(Tabella2026[[#This Row],[reddito_2024]]/Tabella2026[[#This Row],[POP_2024]],"")</f>
        <v>19332.052732178996</v>
      </c>
      <c r="N1373" s="3">
        <f>+IF(Tabella2026[[#This Row],[REDDITO COMPLESSIVO PROCAPITE]]&lt;media_aggr_reddito_pc,(media_aggr_reddito_pc-Tabella2026[[#This Row],[REDDITO COMPLESSIVO PROCAPITE]]),0)</f>
        <v>0</v>
      </c>
      <c r="O1373" s="3">
        <f>+Tabella2026[[#This Row],[DIFFERENZA REDDITO INFERIORE ALLA MEDIA DALLA MEDIA]]*Tabella2026[[#This Row],[POP_2024]]</f>
        <v>0</v>
      </c>
      <c r="P1373" s="3">
        <f>+Tabella2026[[#This Row],[POPOLAZIONE PER DIFFERENZA ]]/SUM(Tabella2026[[POPOLAZIONE PER DIFFERENZA ]])</f>
        <v>0</v>
      </c>
      <c r="Q1373" s="3">
        <f>+Tabella2026[[#This Row],[INCIDENZA POPOLAZIONE PER DIFFERENZA]]*(PLAFOND-SUM(Tabella2026[CONTRIBUTO SULLA BASE DELLA POPOLAZIONE]))</f>
        <v>0</v>
      </c>
      <c r="R1373" s="3">
        <f>+Tabella2026[[#This Row],[CONTRIBUTO SULLA BASE DELLA POPOLAZIONE]]+Tabella2026[[#This Row],[CONTRIBUTO SULLA BASE DEL REDDITO]]</f>
        <v>44422.006305906958</v>
      </c>
      <c r="S1373" s="3">
        <f>+Tabella2026[[#This Row],[CONTRIBUTO TOTALE]]/(PLAFOND/N_TESSERE)</f>
        <v>88.844012611813909</v>
      </c>
      <c r="T1373" s="3">
        <f>+MAX(CEILING(Tabella2026[[#This Row],[preDEF1]],1),1)</f>
        <v>89</v>
      </c>
      <c r="U1373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1373" s="21">
        <f>+Tabella2026[[#This Row],[DEF - n. card]]*(PLAFOND/N_TESSERE)</f>
        <v>44000</v>
      </c>
      <c r="W1373" s="18"/>
    </row>
    <row r="1374" spans="2:23" x14ac:dyDescent="0.25">
      <c r="B1374" s="1" t="s">
        <v>2723</v>
      </c>
      <c r="C1374" s="2">
        <v>61037</v>
      </c>
      <c r="D1374" s="1" t="s">
        <v>2724</v>
      </c>
      <c r="E1374" s="1" t="s">
        <v>15</v>
      </c>
      <c r="F1374" s="1" t="s">
        <v>184</v>
      </c>
      <c r="G1374" s="1" t="s">
        <v>2448</v>
      </c>
      <c r="H1374" s="1" t="s">
        <v>15836</v>
      </c>
      <c r="I1374" s="5">
        <v>8892</v>
      </c>
      <c r="J1374" s="5">
        <v>82138210</v>
      </c>
      <c r="K1374" s="3">
        <f>+Tabella2026[[#This Row],[POP_2024]]/SUM(Tabella2026[POP_2024])</f>
        <v>1.508564206542052E-4</v>
      </c>
      <c r="L1374" s="3">
        <f>+Tabella2026[[#This Row],[INCIDENZA POPOLAZIONE]]*(PLAFOND/2)</f>
        <v>44412.017098282522</v>
      </c>
      <c r="M1374" s="3">
        <f>+IFERROR(Tabella2026[[#This Row],[reddito_2024]]/Tabella2026[[#This Row],[POP_2024]],"")</f>
        <v>9237.3155645524075</v>
      </c>
      <c r="N1374" s="3">
        <f>+IF(Tabella2026[[#This Row],[REDDITO COMPLESSIVO PROCAPITE]]&lt;media_aggr_reddito_pc,(media_aggr_reddito_pc-Tabella2026[[#This Row],[REDDITO COMPLESSIVO PROCAPITE]]),0)</f>
        <v>8587.7504980563335</v>
      </c>
      <c r="O1374" s="3">
        <f>+Tabella2026[[#This Row],[DIFFERENZA REDDITO INFERIORE ALLA MEDIA DALLA MEDIA]]*Tabella2026[[#This Row],[POP_2024]]</f>
        <v>76362277.428716913</v>
      </c>
      <c r="P1374" s="3">
        <f>+Tabella2026[[#This Row],[POPOLAZIONE PER DIFFERENZA ]]/SUM(Tabella2026[[POPOLAZIONE PER DIFFERENZA ]])</f>
        <v>6.7747246057523651E-4</v>
      </c>
      <c r="Q1374" s="3">
        <f>+Tabella2026[[#This Row],[INCIDENZA POPOLAZIONE PER DIFFERENZA]]*(PLAFOND-SUM(Tabella2026[CONTRIBUTO SULLA BASE DELLA POPOLAZIONE]))</f>
        <v>199447.38428900501</v>
      </c>
      <c r="R1374" s="3">
        <f>+Tabella2026[[#This Row],[CONTRIBUTO SULLA BASE DELLA POPOLAZIONE]]+Tabella2026[[#This Row],[CONTRIBUTO SULLA BASE DEL REDDITO]]</f>
        <v>243859.40138728754</v>
      </c>
      <c r="S1374" s="3">
        <f>+Tabella2026[[#This Row],[CONTRIBUTO TOTALE]]/(PLAFOND/N_TESSERE)</f>
        <v>487.71880277457507</v>
      </c>
      <c r="T1374" s="3">
        <f>+MAX(CEILING(Tabella2026[[#This Row],[preDEF1]],1),1)</f>
        <v>488</v>
      </c>
      <c r="U1374" s="9">
        <f xml:space="preserve"> IF(ROW(Tabella2026[[#This Row],[preDEF2]]) - ROW(Tabella2026[[#Headers],[preDEF2]])&lt;=ABS(SUM(Tabella2026[preDEF2])-N_TESSERE),Tabella2026[[#This Row],[preDEF2]]-1,Tabella2026[[#This Row],[preDEF2]])</f>
        <v>487</v>
      </c>
      <c r="V1374" s="21">
        <f>+Tabella2026[[#This Row],[DEF - n. card]]*(PLAFOND/N_TESSERE)</f>
        <v>243500</v>
      </c>
      <c r="W1374" s="18"/>
    </row>
    <row r="1375" spans="2:23" x14ac:dyDescent="0.25">
      <c r="B1375" s="1" t="s">
        <v>2791</v>
      </c>
      <c r="C1375" s="2">
        <v>22001</v>
      </c>
      <c r="D1375" s="1" t="s">
        <v>2792</v>
      </c>
      <c r="E1375" s="1" t="s">
        <v>99</v>
      </c>
      <c r="F1375" s="1" t="s">
        <v>98</v>
      </c>
      <c r="G1375" s="1" t="s">
        <v>2448</v>
      </c>
      <c r="H1375" s="1" t="s">
        <v>15835</v>
      </c>
      <c r="I1375" s="5">
        <v>8888</v>
      </c>
      <c r="J1375" s="5">
        <v>173853741</v>
      </c>
      <c r="K1375" s="3">
        <f>+Tabella2026[[#This Row],[POP_2024]]/SUM(Tabella2026[POP_2024])</f>
        <v>1.5078855901648399E-4</v>
      </c>
      <c r="L1375" s="3">
        <f>+Tabella2026[[#This Row],[INCIDENZA POPOLAZIONE]]*(PLAFOND/2)</f>
        <v>44392.038683033621</v>
      </c>
      <c r="M1375" s="3">
        <f>+IFERROR(Tabella2026[[#This Row],[reddito_2024]]/Tabella2026[[#This Row],[POP_2024]],"")</f>
        <v>19560.50191269127</v>
      </c>
      <c r="N1375" s="3">
        <f>+IF(Tabella2026[[#This Row],[REDDITO COMPLESSIVO PROCAPITE]]&lt;media_aggr_reddito_pc,(media_aggr_reddito_pc-Tabella2026[[#This Row],[REDDITO COMPLESSIVO PROCAPITE]]),0)</f>
        <v>0</v>
      </c>
      <c r="O1375" s="3">
        <f>+Tabella2026[[#This Row],[DIFFERENZA REDDITO INFERIORE ALLA MEDIA DALLA MEDIA]]*Tabella2026[[#This Row],[POP_2024]]</f>
        <v>0</v>
      </c>
      <c r="P1375" s="3">
        <f>+Tabella2026[[#This Row],[POPOLAZIONE PER DIFFERENZA ]]/SUM(Tabella2026[[POPOLAZIONE PER DIFFERENZA ]])</f>
        <v>0</v>
      </c>
      <c r="Q1375" s="3">
        <f>+Tabella2026[[#This Row],[INCIDENZA POPOLAZIONE PER DIFFERENZA]]*(PLAFOND-SUM(Tabella2026[CONTRIBUTO SULLA BASE DELLA POPOLAZIONE]))</f>
        <v>0</v>
      </c>
      <c r="R1375" s="3">
        <f>+Tabella2026[[#This Row],[CONTRIBUTO SULLA BASE DELLA POPOLAZIONE]]+Tabella2026[[#This Row],[CONTRIBUTO SULLA BASE DEL REDDITO]]</f>
        <v>44392.038683033621</v>
      </c>
      <c r="S1375" s="3">
        <f>+Tabella2026[[#This Row],[CONTRIBUTO TOTALE]]/(PLAFOND/N_TESSERE)</f>
        <v>88.784077366067237</v>
      </c>
      <c r="T1375" s="3">
        <f>+MAX(CEILING(Tabella2026[[#This Row],[preDEF1]],1),1)</f>
        <v>89</v>
      </c>
      <c r="U1375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1375" s="21">
        <f>+Tabella2026[[#This Row],[DEF - n. card]]*(PLAFOND/N_TESSERE)</f>
        <v>44000</v>
      </c>
      <c r="W1375" s="18"/>
    </row>
    <row r="1376" spans="2:23" x14ac:dyDescent="0.25">
      <c r="B1376" s="1" t="s">
        <v>2921</v>
      </c>
      <c r="C1376" s="2">
        <v>36042</v>
      </c>
      <c r="D1376" s="1" t="s">
        <v>2922</v>
      </c>
      <c r="E1376" s="1" t="s">
        <v>27</v>
      </c>
      <c r="F1376" s="1" t="s">
        <v>58</v>
      </c>
      <c r="G1376" s="1" t="s">
        <v>2448</v>
      </c>
      <c r="H1376" s="1" t="s">
        <v>15835</v>
      </c>
      <c r="I1376" s="5">
        <v>8884</v>
      </c>
      <c r="J1376" s="5">
        <v>182737099</v>
      </c>
      <c r="K1376" s="3">
        <f>+Tabella2026[[#This Row],[POP_2024]]/SUM(Tabella2026[POP_2024])</f>
        <v>1.507206973787628E-4</v>
      </c>
      <c r="L1376" s="3">
        <f>+Tabella2026[[#This Row],[INCIDENZA POPOLAZIONE]]*(PLAFOND/2)</f>
        <v>44372.060267784735</v>
      </c>
      <c r="M1376" s="3">
        <f>+IFERROR(Tabella2026[[#This Row],[reddito_2024]]/Tabella2026[[#This Row],[POP_2024]],"")</f>
        <v>20569.236717694734</v>
      </c>
      <c r="N1376" s="3">
        <f>+IF(Tabella2026[[#This Row],[REDDITO COMPLESSIVO PROCAPITE]]&lt;media_aggr_reddito_pc,(media_aggr_reddito_pc-Tabella2026[[#This Row],[REDDITO COMPLESSIVO PROCAPITE]]),0)</f>
        <v>0</v>
      </c>
      <c r="O1376" s="3">
        <f>+Tabella2026[[#This Row],[DIFFERENZA REDDITO INFERIORE ALLA MEDIA DALLA MEDIA]]*Tabella2026[[#This Row],[POP_2024]]</f>
        <v>0</v>
      </c>
      <c r="P1376" s="3">
        <f>+Tabella2026[[#This Row],[POPOLAZIONE PER DIFFERENZA ]]/SUM(Tabella2026[[POPOLAZIONE PER DIFFERENZA ]])</f>
        <v>0</v>
      </c>
      <c r="Q1376" s="3">
        <f>+Tabella2026[[#This Row],[INCIDENZA POPOLAZIONE PER DIFFERENZA]]*(PLAFOND-SUM(Tabella2026[CONTRIBUTO SULLA BASE DELLA POPOLAZIONE]))</f>
        <v>0</v>
      </c>
      <c r="R1376" s="3">
        <f>+Tabella2026[[#This Row],[CONTRIBUTO SULLA BASE DELLA POPOLAZIONE]]+Tabella2026[[#This Row],[CONTRIBUTO SULLA BASE DEL REDDITO]]</f>
        <v>44372.060267784735</v>
      </c>
      <c r="S1376" s="3">
        <f>+Tabella2026[[#This Row],[CONTRIBUTO TOTALE]]/(PLAFOND/N_TESSERE)</f>
        <v>88.744120535569465</v>
      </c>
      <c r="T1376" s="3">
        <f>+MAX(CEILING(Tabella2026[[#This Row],[preDEF1]],1),1)</f>
        <v>89</v>
      </c>
      <c r="U1376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1376" s="21">
        <f>+Tabella2026[[#This Row],[DEF - n. card]]*(PLAFOND/N_TESSERE)</f>
        <v>44000</v>
      </c>
      <c r="W1376" s="18"/>
    </row>
    <row r="1377" spans="2:23" x14ac:dyDescent="0.25">
      <c r="B1377" s="1" t="s">
        <v>2783</v>
      </c>
      <c r="C1377" s="2">
        <v>14066</v>
      </c>
      <c r="D1377" s="1" t="s">
        <v>2784</v>
      </c>
      <c r="E1377" s="1" t="s">
        <v>12</v>
      </c>
      <c r="F1377" s="1" t="s">
        <v>980</v>
      </c>
      <c r="G1377" s="1" t="s">
        <v>2448</v>
      </c>
      <c r="H1377" s="1" t="s">
        <v>15835</v>
      </c>
      <c r="I1377" s="5">
        <v>8869</v>
      </c>
      <c r="J1377" s="5">
        <v>175288011</v>
      </c>
      <c r="K1377" s="3">
        <f>+Tabella2026[[#This Row],[POP_2024]]/SUM(Tabella2026[POP_2024])</f>
        <v>1.5046621623730834E-4</v>
      </c>
      <c r="L1377" s="3">
        <f>+Tabella2026[[#This Row],[INCIDENZA POPOLAZIONE]]*(PLAFOND/2)</f>
        <v>44297.141210601396</v>
      </c>
      <c r="M1377" s="3">
        <f>+IFERROR(Tabella2026[[#This Row],[reddito_2024]]/Tabella2026[[#This Row],[POP_2024]],"")</f>
        <v>19764.12346375014</v>
      </c>
      <c r="N1377" s="3">
        <f>+IF(Tabella2026[[#This Row],[REDDITO COMPLESSIVO PROCAPITE]]&lt;media_aggr_reddito_pc,(media_aggr_reddito_pc-Tabella2026[[#This Row],[REDDITO COMPLESSIVO PROCAPITE]]),0)</f>
        <v>0</v>
      </c>
      <c r="O1377" s="3">
        <f>+Tabella2026[[#This Row],[DIFFERENZA REDDITO INFERIORE ALLA MEDIA DALLA MEDIA]]*Tabella2026[[#This Row],[POP_2024]]</f>
        <v>0</v>
      </c>
      <c r="P1377" s="3">
        <f>+Tabella2026[[#This Row],[POPOLAZIONE PER DIFFERENZA ]]/SUM(Tabella2026[[POPOLAZIONE PER DIFFERENZA ]])</f>
        <v>0</v>
      </c>
      <c r="Q1377" s="3">
        <f>+Tabella2026[[#This Row],[INCIDENZA POPOLAZIONE PER DIFFERENZA]]*(PLAFOND-SUM(Tabella2026[CONTRIBUTO SULLA BASE DELLA POPOLAZIONE]))</f>
        <v>0</v>
      </c>
      <c r="R1377" s="3">
        <f>+Tabella2026[[#This Row],[CONTRIBUTO SULLA BASE DELLA POPOLAZIONE]]+Tabella2026[[#This Row],[CONTRIBUTO SULLA BASE DEL REDDITO]]</f>
        <v>44297.141210601396</v>
      </c>
      <c r="S1377" s="3">
        <f>+Tabella2026[[#This Row],[CONTRIBUTO TOTALE]]/(PLAFOND/N_TESSERE)</f>
        <v>88.594282421202792</v>
      </c>
      <c r="T1377" s="3">
        <f>+MAX(CEILING(Tabella2026[[#This Row],[preDEF1]],1),1)</f>
        <v>89</v>
      </c>
      <c r="U1377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1377" s="21">
        <f>+Tabella2026[[#This Row],[DEF - n. card]]*(PLAFOND/N_TESSERE)</f>
        <v>44000</v>
      </c>
      <c r="W1377" s="18"/>
    </row>
    <row r="1378" spans="2:23" x14ac:dyDescent="0.25">
      <c r="B1378" s="1" t="s">
        <v>2831</v>
      </c>
      <c r="C1378" s="2">
        <v>17056</v>
      </c>
      <c r="D1378" s="1" t="s">
        <v>2832</v>
      </c>
      <c r="E1378" s="1" t="s">
        <v>12</v>
      </c>
      <c r="F1378" s="1" t="s">
        <v>50</v>
      </c>
      <c r="G1378" s="1" t="s">
        <v>2448</v>
      </c>
      <c r="H1378" s="1" t="s">
        <v>15835</v>
      </c>
      <c r="I1378" s="5">
        <v>8859</v>
      </c>
      <c r="J1378" s="5">
        <v>150926545</v>
      </c>
      <c r="K1378" s="3">
        <f>+Tabella2026[[#This Row],[POP_2024]]/SUM(Tabella2026[POP_2024])</f>
        <v>1.5029656214300536E-4</v>
      </c>
      <c r="L1378" s="3">
        <f>+Tabella2026[[#This Row],[INCIDENZA POPOLAZIONE]]*(PLAFOND/2)</f>
        <v>44247.195172479172</v>
      </c>
      <c r="M1378" s="3">
        <f>+IFERROR(Tabella2026[[#This Row],[reddito_2024]]/Tabella2026[[#This Row],[POP_2024]],"")</f>
        <v>17036.521616435264</v>
      </c>
      <c r="N1378" s="3">
        <f>+IF(Tabella2026[[#This Row],[REDDITO COMPLESSIVO PROCAPITE]]&lt;media_aggr_reddito_pc,(media_aggr_reddito_pc-Tabella2026[[#This Row],[REDDITO COMPLESSIVO PROCAPITE]]),0)</f>
        <v>788.5444461734769</v>
      </c>
      <c r="O1378" s="3">
        <f>+Tabella2026[[#This Row],[DIFFERENZA REDDITO INFERIORE ALLA MEDIA DALLA MEDIA]]*Tabella2026[[#This Row],[POP_2024]]</f>
        <v>6985715.2486508321</v>
      </c>
      <c r="P1378" s="3">
        <f>+Tabella2026[[#This Row],[POPOLAZIONE PER DIFFERENZA ]]/SUM(Tabella2026[[POPOLAZIONE PER DIFFERENZA ]])</f>
        <v>6.197601561581595E-5</v>
      </c>
      <c r="Q1378" s="3">
        <f>+Tabella2026[[#This Row],[INCIDENZA POPOLAZIONE PER DIFFERENZA]]*(PLAFOND-SUM(Tabella2026[CONTRIBUTO SULLA BASE DELLA POPOLAZIONE]))</f>
        <v>18245.692515284576</v>
      </c>
      <c r="R1378" s="3">
        <f>+Tabella2026[[#This Row],[CONTRIBUTO SULLA BASE DELLA POPOLAZIONE]]+Tabella2026[[#This Row],[CONTRIBUTO SULLA BASE DEL REDDITO]]</f>
        <v>62492.887687763752</v>
      </c>
      <c r="S1378" s="3">
        <f>+Tabella2026[[#This Row],[CONTRIBUTO TOTALE]]/(PLAFOND/N_TESSERE)</f>
        <v>124.98577537552751</v>
      </c>
      <c r="T1378" s="3">
        <f>+MAX(CEILING(Tabella2026[[#This Row],[preDEF1]],1),1)</f>
        <v>125</v>
      </c>
      <c r="U1378" s="9">
        <f xml:space="preserve"> IF(ROW(Tabella2026[[#This Row],[preDEF2]]) - ROW(Tabella2026[[#Headers],[preDEF2]])&lt;=ABS(SUM(Tabella2026[preDEF2])-N_TESSERE),Tabella2026[[#This Row],[preDEF2]]-1,Tabella2026[[#This Row],[preDEF2]])</f>
        <v>124</v>
      </c>
      <c r="V1378" s="21">
        <f>+Tabella2026[[#This Row],[DEF - n. card]]*(PLAFOND/N_TESSERE)</f>
        <v>62000</v>
      </c>
      <c r="W1378" s="18"/>
    </row>
    <row r="1379" spans="2:23" x14ac:dyDescent="0.25">
      <c r="B1379" s="1" t="s">
        <v>2739</v>
      </c>
      <c r="C1379" s="2">
        <v>52006</v>
      </c>
      <c r="D1379" s="1" t="s">
        <v>2740</v>
      </c>
      <c r="E1379" s="1" t="s">
        <v>30</v>
      </c>
      <c r="F1379" s="1" t="s">
        <v>283</v>
      </c>
      <c r="G1379" s="1" t="s">
        <v>2448</v>
      </c>
      <c r="H1379" s="1" t="s">
        <v>15834</v>
      </c>
      <c r="I1379" s="5">
        <v>8851</v>
      </c>
      <c r="J1379" s="5">
        <v>181312983</v>
      </c>
      <c r="K1379" s="3">
        <f>+Tabella2026[[#This Row],[POP_2024]]/SUM(Tabella2026[POP_2024])</f>
        <v>1.5016083886756299E-4</v>
      </c>
      <c r="L1379" s="3">
        <f>+Tabella2026[[#This Row],[INCIDENZA POPOLAZIONE]]*(PLAFOND/2)</f>
        <v>44207.238341981392</v>
      </c>
      <c r="M1379" s="3">
        <f>+IFERROR(Tabella2026[[#This Row],[reddito_2024]]/Tabella2026[[#This Row],[POP_2024]],"")</f>
        <v>20485.028019432833</v>
      </c>
      <c r="N1379" s="3">
        <f>+IF(Tabella2026[[#This Row],[REDDITO COMPLESSIVO PROCAPITE]]&lt;media_aggr_reddito_pc,(media_aggr_reddito_pc-Tabella2026[[#This Row],[REDDITO COMPLESSIVO PROCAPITE]]),0)</f>
        <v>0</v>
      </c>
      <c r="O1379" s="3">
        <f>+Tabella2026[[#This Row],[DIFFERENZA REDDITO INFERIORE ALLA MEDIA DALLA MEDIA]]*Tabella2026[[#This Row],[POP_2024]]</f>
        <v>0</v>
      </c>
      <c r="P1379" s="3">
        <f>+Tabella2026[[#This Row],[POPOLAZIONE PER DIFFERENZA ]]/SUM(Tabella2026[[POPOLAZIONE PER DIFFERENZA ]])</f>
        <v>0</v>
      </c>
      <c r="Q1379" s="3">
        <f>+Tabella2026[[#This Row],[INCIDENZA POPOLAZIONE PER DIFFERENZA]]*(PLAFOND-SUM(Tabella2026[CONTRIBUTO SULLA BASE DELLA POPOLAZIONE]))</f>
        <v>0</v>
      </c>
      <c r="R1379" s="3">
        <f>+Tabella2026[[#This Row],[CONTRIBUTO SULLA BASE DELLA POPOLAZIONE]]+Tabella2026[[#This Row],[CONTRIBUTO SULLA BASE DEL REDDITO]]</f>
        <v>44207.238341981392</v>
      </c>
      <c r="S1379" s="3">
        <f>+Tabella2026[[#This Row],[CONTRIBUTO TOTALE]]/(PLAFOND/N_TESSERE)</f>
        <v>88.414476683962789</v>
      </c>
      <c r="T1379" s="3">
        <f>+MAX(CEILING(Tabella2026[[#This Row],[preDEF1]],1),1)</f>
        <v>89</v>
      </c>
      <c r="U1379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1379" s="21">
        <f>+Tabella2026[[#This Row],[DEF - n. card]]*(PLAFOND/N_TESSERE)</f>
        <v>44000</v>
      </c>
      <c r="W1379" s="18"/>
    </row>
    <row r="1380" spans="2:23" x14ac:dyDescent="0.25">
      <c r="B1380" s="1" t="s">
        <v>2781</v>
      </c>
      <c r="C1380" s="2">
        <v>30116</v>
      </c>
      <c r="D1380" s="1" t="s">
        <v>2782</v>
      </c>
      <c r="E1380" s="1" t="s">
        <v>48</v>
      </c>
      <c r="F1380" s="1" t="s">
        <v>120</v>
      </c>
      <c r="G1380" s="1" t="s">
        <v>2448</v>
      </c>
      <c r="H1380" s="1" t="s">
        <v>15835</v>
      </c>
      <c r="I1380" s="5">
        <v>8850</v>
      </c>
      <c r="J1380" s="5">
        <v>181354084</v>
      </c>
      <c r="K1380" s="3">
        <f>+Tabella2026[[#This Row],[POP_2024]]/SUM(Tabella2026[POP_2024])</f>
        <v>1.5014387345813269E-4</v>
      </c>
      <c r="L1380" s="3">
        <f>+Tabella2026[[#This Row],[INCIDENZA POPOLAZIONE]]*(PLAFOND/2)</f>
        <v>44202.243738169171</v>
      </c>
      <c r="M1380" s="3">
        <f>+IFERROR(Tabella2026[[#This Row],[reddito_2024]]/Tabella2026[[#This Row],[POP_2024]],"")</f>
        <v>20491.986892655368</v>
      </c>
      <c r="N1380" s="3">
        <f>+IF(Tabella2026[[#This Row],[REDDITO COMPLESSIVO PROCAPITE]]&lt;media_aggr_reddito_pc,(media_aggr_reddito_pc-Tabella2026[[#This Row],[REDDITO COMPLESSIVO PROCAPITE]]),0)</f>
        <v>0</v>
      </c>
      <c r="O1380" s="3">
        <f>+Tabella2026[[#This Row],[DIFFERENZA REDDITO INFERIORE ALLA MEDIA DALLA MEDIA]]*Tabella2026[[#This Row],[POP_2024]]</f>
        <v>0</v>
      </c>
      <c r="P1380" s="3">
        <f>+Tabella2026[[#This Row],[POPOLAZIONE PER DIFFERENZA ]]/SUM(Tabella2026[[POPOLAZIONE PER DIFFERENZA ]])</f>
        <v>0</v>
      </c>
      <c r="Q1380" s="3">
        <f>+Tabella2026[[#This Row],[INCIDENZA POPOLAZIONE PER DIFFERENZA]]*(PLAFOND-SUM(Tabella2026[CONTRIBUTO SULLA BASE DELLA POPOLAZIONE]))</f>
        <v>0</v>
      </c>
      <c r="R1380" s="3">
        <f>+Tabella2026[[#This Row],[CONTRIBUTO SULLA BASE DELLA POPOLAZIONE]]+Tabella2026[[#This Row],[CONTRIBUTO SULLA BASE DEL REDDITO]]</f>
        <v>44202.243738169171</v>
      </c>
      <c r="S1380" s="3">
        <f>+Tabella2026[[#This Row],[CONTRIBUTO TOTALE]]/(PLAFOND/N_TESSERE)</f>
        <v>88.404487476338346</v>
      </c>
      <c r="T1380" s="3">
        <f>+MAX(CEILING(Tabella2026[[#This Row],[preDEF1]],1),1)</f>
        <v>89</v>
      </c>
      <c r="U1380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1380" s="21">
        <f>+Tabella2026[[#This Row],[DEF - n. card]]*(PLAFOND/N_TESSERE)</f>
        <v>44000</v>
      </c>
      <c r="W1380" s="18"/>
    </row>
    <row r="1381" spans="2:23" x14ac:dyDescent="0.25">
      <c r="B1381" s="1" t="s">
        <v>2803</v>
      </c>
      <c r="C1381" s="2">
        <v>46026</v>
      </c>
      <c r="D1381" s="1" t="s">
        <v>2804</v>
      </c>
      <c r="E1381" s="1" t="s">
        <v>30</v>
      </c>
      <c r="F1381" s="1" t="s">
        <v>142</v>
      </c>
      <c r="G1381" s="1" t="s">
        <v>2448</v>
      </c>
      <c r="H1381" s="1" t="s">
        <v>15834</v>
      </c>
      <c r="I1381" s="5">
        <v>8845</v>
      </c>
      <c r="J1381" s="5">
        <v>148591481</v>
      </c>
      <c r="K1381" s="3">
        <f>+Tabella2026[[#This Row],[POP_2024]]/SUM(Tabella2026[POP_2024])</f>
        <v>1.500590464109812E-4</v>
      </c>
      <c r="L1381" s="3">
        <f>+Tabella2026[[#This Row],[INCIDENZA POPOLAZIONE]]*(PLAFOND/2)</f>
        <v>44177.270719108055</v>
      </c>
      <c r="M1381" s="3">
        <f>+IFERROR(Tabella2026[[#This Row],[reddito_2024]]/Tabella2026[[#This Row],[POP_2024]],"")</f>
        <v>16799.489089881288</v>
      </c>
      <c r="N1381" s="3">
        <f>+IF(Tabella2026[[#This Row],[REDDITO COMPLESSIVO PROCAPITE]]&lt;media_aggr_reddito_pc,(media_aggr_reddito_pc-Tabella2026[[#This Row],[REDDITO COMPLESSIVO PROCAPITE]]),0)</f>
        <v>1025.5769727274528</v>
      </c>
      <c r="O1381" s="3">
        <f>+Tabella2026[[#This Row],[DIFFERENZA REDDITO INFERIORE ALLA MEDIA DALLA MEDIA]]*Tabella2026[[#This Row],[POP_2024]]</f>
        <v>9071228.323774321</v>
      </c>
      <c r="P1381" s="3">
        <f>+Tabella2026[[#This Row],[POPOLAZIONE PER DIFFERENZA ]]/SUM(Tabella2026[[POPOLAZIONE PER DIFFERENZA ]])</f>
        <v>8.0478314422771251E-5</v>
      </c>
      <c r="Q1381" s="3">
        <f>+Tabella2026[[#This Row],[INCIDENZA POPOLAZIONE PER DIFFERENZA]]*(PLAFOND-SUM(Tabella2026[CONTRIBUTO SULLA BASE DELLA POPOLAZIONE]))</f>
        <v>23692.755407328135</v>
      </c>
      <c r="R1381" s="3">
        <f>+Tabella2026[[#This Row],[CONTRIBUTO SULLA BASE DELLA POPOLAZIONE]]+Tabella2026[[#This Row],[CONTRIBUTO SULLA BASE DEL REDDITO]]</f>
        <v>67870.026126436191</v>
      </c>
      <c r="S1381" s="3">
        <f>+Tabella2026[[#This Row],[CONTRIBUTO TOTALE]]/(PLAFOND/N_TESSERE)</f>
        <v>135.74005225287237</v>
      </c>
      <c r="T1381" s="3">
        <f>+MAX(CEILING(Tabella2026[[#This Row],[preDEF1]],1),1)</f>
        <v>136</v>
      </c>
      <c r="U1381" s="9">
        <f xml:space="preserve"> IF(ROW(Tabella2026[[#This Row],[preDEF2]]) - ROW(Tabella2026[[#Headers],[preDEF2]])&lt;=ABS(SUM(Tabella2026[preDEF2])-N_TESSERE),Tabella2026[[#This Row],[preDEF2]]-1,Tabella2026[[#This Row],[preDEF2]])</f>
        <v>135</v>
      </c>
      <c r="V1381" s="21">
        <f>+Tabella2026[[#This Row],[DEF - n. card]]*(PLAFOND/N_TESSERE)</f>
        <v>67500</v>
      </c>
      <c r="W1381" s="18"/>
    </row>
    <row r="1382" spans="2:23" x14ac:dyDescent="0.25">
      <c r="B1382" s="1" t="s">
        <v>2861</v>
      </c>
      <c r="C1382" s="2">
        <v>17069</v>
      </c>
      <c r="D1382" s="1" t="s">
        <v>2862</v>
      </c>
      <c r="E1382" s="1" t="s">
        <v>12</v>
      </c>
      <c r="F1382" s="1" t="s">
        <v>50</v>
      </c>
      <c r="G1382" s="1" t="s">
        <v>2448</v>
      </c>
      <c r="H1382" s="1" t="s">
        <v>15835</v>
      </c>
      <c r="I1382" s="5">
        <v>8842</v>
      </c>
      <c r="J1382" s="5">
        <v>187162420</v>
      </c>
      <c r="K1382" s="3">
        <f>+Tabella2026[[#This Row],[POP_2024]]/SUM(Tabella2026[POP_2024])</f>
        <v>1.5000815018269032E-4</v>
      </c>
      <c r="L1382" s="3">
        <f>+Tabella2026[[#This Row],[INCIDENZA POPOLAZIONE]]*(PLAFOND/2)</f>
        <v>44162.286907671391</v>
      </c>
      <c r="M1382" s="3">
        <f>+IFERROR(Tabella2026[[#This Row],[reddito_2024]]/Tabella2026[[#This Row],[POP_2024]],"")</f>
        <v>21167.430445600541</v>
      </c>
      <c r="N1382" s="3">
        <f>+IF(Tabella2026[[#This Row],[REDDITO COMPLESSIVO PROCAPITE]]&lt;media_aggr_reddito_pc,(media_aggr_reddito_pc-Tabella2026[[#This Row],[REDDITO COMPLESSIVO PROCAPITE]]),0)</f>
        <v>0</v>
      </c>
      <c r="O1382" s="3">
        <f>+Tabella2026[[#This Row],[DIFFERENZA REDDITO INFERIORE ALLA MEDIA DALLA MEDIA]]*Tabella2026[[#This Row],[POP_2024]]</f>
        <v>0</v>
      </c>
      <c r="P1382" s="3">
        <f>+Tabella2026[[#This Row],[POPOLAZIONE PER DIFFERENZA ]]/SUM(Tabella2026[[POPOLAZIONE PER DIFFERENZA ]])</f>
        <v>0</v>
      </c>
      <c r="Q1382" s="3">
        <f>+Tabella2026[[#This Row],[INCIDENZA POPOLAZIONE PER DIFFERENZA]]*(PLAFOND-SUM(Tabella2026[CONTRIBUTO SULLA BASE DELLA POPOLAZIONE]))</f>
        <v>0</v>
      </c>
      <c r="R1382" s="3">
        <f>+Tabella2026[[#This Row],[CONTRIBUTO SULLA BASE DELLA POPOLAZIONE]]+Tabella2026[[#This Row],[CONTRIBUTO SULLA BASE DEL REDDITO]]</f>
        <v>44162.286907671391</v>
      </c>
      <c r="S1382" s="3">
        <f>+Tabella2026[[#This Row],[CONTRIBUTO TOTALE]]/(PLAFOND/N_TESSERE)</f>
        <v>88.324573815342788</v>
      </c>
      <c r="T1382" s="3">
        <f>+MAX(CEILING(Tabella2026[[#This Row],[preDEF1]],1),1)</f>
        <v>89</v>
      </c>
      <c r="U1382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1382" s="21">
        <f>+Tabella2026[[#This Row],[DEF - n. card]]*(PLAFOND/N_TESSERE)</f>
        <v>44000</v>
      </c>
      <c r="W1382" s="18"/>
    </row>
    <row r="1383" spans="2:23" x14ac:dyDescent="0.25">
      <c r="B1383" s="1" t="s">
        <v>2751</v>
      </c>
      <c r="C1383" s="2">
        <v>75006</v>
      </c>
      <c r="D1383" s="1" t="s">
        <v>2752</v>
      </c>
      <c r="E1383" s="1" t="s">
        <v>33</v>
      </c>
      <c r="F1383" s="1" t="s">
        <v>132</v>
      </c>
      <c r="G1383" s="1" t="s">
        <v>2448</v>
      </c>
      <c r="H1383" s="1" t="s">
        <v>15836</v>
      </c>
      <c r="I1383" s="5">
        <v>8836</v>
      </c>
      <c r="J1383" s="5">
        <v>95716057</v>
      </c>
      <c r="K1383" s="3">
        <f>+Tabella2026[[#This Row],[POP_2024]]/SUM(Tabella2026[POP_2024])</f>
        <v>1.4990635772610853E-4</v>
      </c>
      <c r="L1383" s="3">
        <f>+Tabella2026[[#This Row],[INCIDENZA POPOLAZIONE]]*(PLAFOND/2)</f>
        <v>44132.319284798054</v>
      </c>
      <c r="M1383" s="3">
        <f>+IFERROR(Tabella2026[[#This Row],[reddito_2024]]/Tabella2026[[#This Row],[POP_2024]],"")</f>
        <v>10832.509846084202</v>
      </c>
      <c r="N1383" s="3">
        <f>+IF(Tabella2026[[#This Row],[REDDITO COMPLESSIVO PROCAPITE]]&lt;media_aggr_reddito_pc,(media_aggr_reddito_pc-Tabella2026[[#This Row],[REDDITO COMPLESSIVO PROCAPITE]]),0)</f>
        <v>6992.5562165245392</v>
      </c>
      <c r="O1383" s="3">
        <f>+Tabella2026[[#This Row],[DIFFERENZA REDDITO INFERIORE ALLA MEDIA DALLA MEDIA]]*Tabella2026[[#This Row],[POP_2024]]</f>
        <v>61786226.729210831</v>
      </c>
      <c r="P1383" s="3">
        <f>+Tabella2026[[#This Row],[POPOLAZIONE PER DIFFERENZA ]]/SUM(Tabella2026[[POPOLAZIONE PER DIFFERENZA ]])</f>
        <v>5.4815634710439574E-4</v>
      </c>
      <c r="Q1383" s="3">
        <f>+Tabella2026[[#This Row],[INCIDENZA POPOLAZIONE PER DIFFERENZA]]*(PLAFOND-SUM(Tabella2026[CONTRIBUTO SULLA BASE DELLA POPOLAZIONE]))</f>
        <v>161376.81747027443</v>
      </c>
      <c r="R1383" s="3">
        <f>+Tabella2026[[#This Row],[CONTRIBUTO SULLA BASE DELLA POPOLAZIONE]]+Tabella2026[[#This Row],[CONTRIBUTO SULLA BASE DEL REDDITO]]</f>
        <v>205509.13675507248</v>
      </c>
      <c r="S1383" s="3">
        <f>+Tabella2026[[#This Row],[CONTRIBUTO TOTALE]]/(PLAFOND/N_TESSERE)</f>
        <v>411.01827351014498</v>
      </c>
      <c r="T1383" s="3">
        <f>+MAX(CEILING(Tabella2026[[#This Row],[preDEF1]],1),1)</f>
        <v>412</v>
      </c>
      <c r="U1383" s="9">
        <f xml:space="preserve"> IF(ROW(Tabella2026[[#This Row],[preDEF2]]) - ROW(Tabella2026[[#Headers],[preDEF2]])&lt;=ABS(SUM(Tabella2026[preDEF2])-N_TESSERE),Tabella2026[[#This Row],[preDEF2]]-1,Tabella2026[[#This Row],[preDEF2]])</f>
        <v>411</v>
      </c>
      <c r="V1383" s="21">
        <f>+Tabella2026[[#This Row],[DEF - n. card]]*(PLAFOND/N_TESSERE)</f>
        <v>205500</v>
      </c>
      <c r="W1383" s="18"/>
    </row>
    <row r="1384" spans="2:23" x14ac:dyDescent="0.25">
      <c r="B1384" s="1" t="s">
        <v>2799</v>
      </c>
      <c r="C1384" s="2">
        <v>47016</v>
      </c>
      <c r="D1384" s="1" t="s">
        <v>2800</v>
      </c>
      <c r="E1384" s="1" t="s">
        <v>30</v>
      </c>
      <c r="F1384" s="1" t="s">
        <v>140</v>
      </c>
      <c r="G1384" s="1" t="s">
        <v>2448</v>
      </c>
      <c r="H1384" s="1" t="s">
        <v>15834</v>
      </c>
      <c r="I1384" s="5">
        <v>8827</v>
      </c>
      <c r="J1384" s="5">
        <v>138612729</v>
      </c>
      <c r="K1384" s="3">
        <f>+Tabella2026[[#This Row],[POP_2024]]/SUM(Tabella2026[POP_2024])</f>
        <v>1.4975366904123585E-4</v>
      </c>
      <c r="L1384" s="3">
        <f>+Tabella2026[[#This Row],[INCIDENZA POPOLAZIONE]]*(PLAFOND/2)</f>
        <v>44087.367850488052</v>
      </c>
      <c r="M1384" s="3">
        <f>+IFERROR(Tabella2026[[#This Row],[reddito_2024]]/Tabella2026[[#This Row],[POP_2024]],"")</f>
        <v>15703.266002039198</v>
      </c>
      <c r="N1384" s="3">
        <f>+IF(Tabella2026[[#This Row],[REDDITO COMPLESSIVO PROCAPITE]]&lt;media_aggr_reddito_pc,(media_aggr_reddito_pc-Tabella2026[[#This Row],[REDDITO COMPLESSIVO PROCAPITE]]),0)</f>
        <v>2121.8000605695433</v>
      </c>
      <c r="O1384" s="3">
        <f>+Tabella2026[[#This Row],[DIFFERENZA REDDITO INFERIORE ALLA MEDIA DALLA MEDIA]]*Tabella2026[[#This Row],[POP_2024]]</f>
        <v>18729129.134647358</v>
      </c>
      <c r="P1384" s="3">
        <f>+Tabella2026[[#This Row],[POPOLAZIONE PER DIFFERENZA ]]/SUM(Tabella2026[[POPOLAZIONE PER DIFFERENZA ]])</f>
        <v>1.6616148216801679E-4</v>
      </c>
      <c r="Q1384" s="3">
        <f>+Tabella2026[[#This Row],[INCIDENZA POPOLAZIONE PER DIFFERENZA]]*(PLAFOND-SUM(Tabella2026[CONTRIBUTO SULLA BASE DELLA POPOLAZIONE]))</f>
        <v>48917.815729152717</v>
      </c>
      <c r="R1384" s="3">
        <f>+Tabella2026[[#This Row],[CONTRIBUTO SULLA BASE DELLA POPOLAZIONE]]+Tabella2026[[#This Row],[CONTRIBUTO SULLA BASE DEL REDDITO]]</f>
        <v>93005.183579640769</v>
      </c>
      <c r="S1384" s="3">
        <f>+Tabella2026[[#This Row],[CONTRIBUTO TOTALE]]/(PLAFOND/N_TESSERE)</f>
        <v>186.01036715928154</v>
      </c>
      <c r="T1384" s="3">
        <f>+MAX(CEILING(Tabella2026[[#This Row],[preDEF1]],1),1)</f>
        <v>187</v>
      </c>
      <c r="U1384" s="9">
        <f xml:space="preserve"> IF(ROW(Tabella2026[[#This Row],[preDEF2]]) - ROW(Tabella2026[[#Headers],[preDEF2]])&lt;=ABS(SUM(Tabella2026[preDEF2])-N_TESSERE),Tabella2026[[#This Row],[preDEF2]]-1,Tabella2026[[#This Row],[preDEF2]])</f>
        <v>186</v>
      </c>
      <c r="V1384" s="21">
        <f>+Tabella2026[[#This Row],[DEF - n. card]]*(PLAFOND/N_TESSERE)</f>
        <v>93000</v>
      </c>
      <c r="W1384" s="18"/>
    </row>
    <row r="1385" spans="2:23" x14ac:dyDescent="0.25">
      <c r="B1385" s="1" t="s">
        <v>2741</v>
      </c>
      <c r="C1385" s="2">
        <v>73025</v>
      </c>
      <c r="D1385" s="1" t="s">
        <v>2742</v>
      </c>
      <c r="E1385" s="1" t="s">
        <v>33</v>
      </c>
      <c r="F1385" s="1" t="s">
        <v>56</v>
      </c>
      <c r="G1385" s="1" t="s">
        <v>2448</v>
      </c>
      <c r="H1385" s="1" t="s">
        <v>15836</v>
      </c>
      <c r="I1385" s="5">
        <v>8826</v>
      </c>
      <c r="J1385" s="5">
        <v>112191864</v>
      </c>
      <c r="K1385" s="3">
        <f>+Tabella2026[[#This Row],[POP_2024]]/SUM(Tabella2026[POP_2024])</f>
        <v>1.4973670363180555E-4</v>
      </c>
      <c r="L1385" s="3">
        <f>+Tabella2026[[#This Row],[INCIDENZA POPOLAZIONE]]*(PLAFOND/2)</f>
        <v>44082.37324667583</v>
      </c>
      <c r="M1385" s="3">
        <f>+IFERROR(Tabella2026[[#This Row],[reddito_2024]]/Tabella2026[[#This Row],[POP_2024]],"")</f>
        <v>12711.518694765466</v>
      </c>
      <c r="N1385" s="3">
        <f>+IF(Tabella2026[[#This Row],[REDDITO COMPLESSIVO PROCAPITE]]&lt;media_aggr_reddito_pc,(media_aggr_reddito_pc-Tabella2026[[#This Row],[REDDITO COMPLESSIVO PROCAPITE]]),0)</f>
        <v>5113.5473678432754</v>
      </c>
      <c r="O1385" s="3">
        <f>+Tabella2026[[#This Row],[DIFFERENZA REDDITO INFERIORE ALLA MEDIA DALLA MEDIA]]*Tabella2026[[#This Row],[POP_2024]]</f>
        <v>45132169.068584748</v>
      </c>
      <c r="P1385" s="3">
        <f>+Tabella2026[[#This Row],[POPOLAZIONE PER DIFFERENZA ]]/SUM(Tabella2026[[POPOLAZIONE PER DIFFERENZA ]])</f>
        <v>4.0040452772684468E-4</v>
      </c>
      <c r="Q1385" s="3">
        <f>+Tabella2026[[#This Row],[INCIDENZA POPOLAZIONE PER DIFFERENZA]]*(PLAFOND-SUM(Tabella2026[CONTRIBUTO SULLA BASE DELLA POPOLAZIONE]))</f>
        <v>117878.79265938776</v>
      </c>
      <c r="R1385" s="3">
        <f>+Tabella2026[[#This Row],[CONTRIBUTO SULLA BASE DELLA POPOLAZIONE]]+Tabella2026[[#This Row],[CONTRIBUTO SULLA BASE DEL REDDITO]]</f>
        <v>161961.1659060636</v>
      </c>
      <c r="S1385" s="3">
        <f>+Tabella2026[[#This Row],[CONTRIBUTO TOTALE]]/(PLAFOND/N_TESSERE)</f>
        <v>323.9223318121272</v>
      </c>
      <c r="T1385" s="3">
        <f>+MAX(CEILING(Tabella2026[[#This Row],[preDEF1]],1),1)</f>
        <v>324</v>
      </c>
      <c r="U1385" s="9">
        <f xml:space="preserve"> IF(ROW(Tabella2026[[#This Row],[preDEF2]]) - ROW(Tabella2026[[#Headers],[preDEF2]])&lt;=ABS(SUM(Tabella2026[preDEF2])-N_TESSERE),Tabella2026[[#This Row],[preDEF2]]-1,Tabella2026[[#This Row],[preDEF2]])</f>
        <v>323</v>
      </c>
      <c r="V1385" s="21">
        <f>+Tabella2026[[#This Row],[DEF - n. card]]*(PLAFOND/N_TESSERE)</f>
        <v>161500</v>
      </c>
      <c r="W1385" s="18"/>
    </row>
    <row r="1386" spans="2:23" x14ac:dyDescent="0.25">
      <c r="B1386" s="1" t="s">
        <v>2727</v>
      </c>
      <c r="C1386" s="2">
        <v>42019</v>
      </c>
      <c r="D1386" s="1" t="s">
        <v>2728</v>
      </c>
      <c r="E1386" s="1" t="s">
        <v>117</v>
      </c>
      <c r="F1386" s="1" t="s">
        <v>116</v>
      </c>
      <c r="G1386" s="1" t="s">
        <v>2448</v>
      </c>
      <c r="H1386" s="1" t="s">
        <v>15834</v>
      </c>
      <c r="I1386" s="5">
        <v>8823</v>
      </c>
      <c r="J1386" s="5">
        <v>163392471</v>
      </c>
      <c r="K1386" s="3">
        <f>+Tabella2026[[#This Row],[POP_2024]]/SUM(Tabella2026[POP_2024])</f>
        <v>1.4968580740351467E-4</v>
      </c>
      <c r="L1386" s="3">
        <f>+Tabella2026[[#This Row],[INCIDENZA POPOLAZIONE]]*(PLAFOND/2)</f>
        <v>44067.389435239165</v>
      </c>
      <c r="M1386" s="3">
        <f>+IFERROR(Tabella2026[[#This Row],[reddito_2024]]/Tabella2026[[#This Row],[POP_2024]],"")</f>
        <v>18518.924515470928</v>
      </c>
      <c r="N1386" s="3">
        <f>+IF(Tabella2026[[#This Row],[REDDITO COMPLESSIVO PROCAPITE]]&lt;media_aggr_reddito_pc,(media_aggr_reddito_pc-Tabella2026[[#This Row],[REDDITO COMPLESSIVO PROCAPITE]]),0)</f>
        <v>0</v>
      </c>
      <c r="O1386" s="3">
        <f>+Tabella2026[[#This Row],[DIFFERENZA REDDITO INFERIORE ALLA MEDIA DALLA MEDIA]]*Tabella2026[[#This Row],[POP_2024]]</f>
        <v>0</v>
      </c>
      <c r="P1386" s="3">
        <f>+Tabella2026[[#This Row],[POPOLAZIONE PER DIFFERENZA ]]/SUM(Tabella2026[[POPOLAZIONE PER DIFFERENZA ]])</f>
        <v>0</v>
      </c>
      <c r="Q1386" s="3">
        <f>+Tabella2026[[#This Row],[INCIDENZA POPOLAZIONE PER DIFFERENZA]]*(PLAFOND-SUM(Tabella2026[CONTRIBUTO SULLA BASE DELLA POPOLAZIONE]))</f>
        <v>0</v>
      </c>
      <c r="R1386" s="3">
        <f>+Tabella2026[[#This Row],[CONTRIBUTO SULLA BASE DELLA POPOLAZIONE]]+Tabella2026[[#This Row],[CONTRIBUTO SULLA BASE DEL REDDITO]]</f>
        <v>44067.389435239165</v>
      </c>
      <c r="S1386" s="3">
        <f>+Tabella2026[[#This Row],[CONTRIBUTO TOTALE]]/(PLAFOND/N_TESSERE)</f>
        <v>88.134778870478328</v>
      </c>
      <c r="T1386" s="3">
        <f>+MAX(CEILING(Tabella2026[[#This Row],[preDEF1]],1),1)</f>
        <v>89</v>
      </c>
      <c r="U1386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1386" s="21">
        <f>+Tabella2026[[#This Row],[DEF - n. card]]*(PLAFOND/N_TESSERE)</f>
        <v>44000</v>
      </c>
      <c r="W1386" s="18"/>
    </row>
    <row r="1387" spans="2:23" x14ac:dyDescent="0.25">
      <c r="B1387" s="1" t="s">
        <v>2763</v>
      </c>
      <c r="C1387" s="2">
        <v>16202</v>
      </c>
      <c r="D1387" s="1" t="s">
        <v>2764</v>
      </c>
      <c r="E1387" s="1" t="s">
        <v>12</v>
      </c>
      <c r="F1387" s="1" t="s">
        <v>93</v>
      </c>
      <c r="G1387" s="1" t="s">
        <v>2448</v>
      </c>
      <c r="H1387" s="1" t="s">
        <v>15835</v>
      </c>
      <c r="I1387" s="5">
        <v>8808</v>
      </c>
      <c r="J1387" s="5">
        <v>179991977</v>
      </c>
      <c r="K1387" s="3">
        <f>+Tabella2026[[#This Row],[POP_2024]]/SUM(Tabella2026[POP_2024])</f>
        <v>1.494313262620602E-4</v>
      </c>
      <c r="L1387" s="3">
        <f>+Tabella2026[[#This Row],[INCIDENZA POPOLAZIONE]]*(PLAFOND/2)</f>
        <v>43992.470378055827</v>
      </c>
      <c r="M1387" s="3">
        <f>+IFERROR(Tabella2026[[#This Row],[reddito_2024]]/Tabella2026[[#This Row],[POP_2024]],"")</f>
        <v>20435.056425976385</v>
      </c>
      <c r="N1387" s="3">
        <f>+IF(Tabella2026[[#This Row],[REDDITO COMPLESSIVO PROCAPITE]]&lt;media_aggr_reddito_pc,(media_aggr_reddito_pc-Tabella2026[[#This Row],[REDDITO COMPLESSIVO PROCAPITE]]),0)</f>
        <v>0</v>
      </c>
      <c r="O1387" s="3">
        <f>+Tabella2026[[#This Row],[DIFFERENZA REDDITO INFERIORE ALLA MEDIA DALLA MEDIA]]*Tabella2026[[#This Row],[POP_2024]]</f>
        <v>0</v>
      </c>
      <c r="P1387" s="3">
        <f>+Tabella2026[[#This Row],[POPOLAZIONE PER DIFFERENZA ]]/SUM(Tabella2026[[POPOLAZIONE PER DIFFERENZA ]])</f>
        <v>0</v>
      </c>
      <c r="Q1387" s="3">
        <f>+Tabella2026[[#This Row],[INCIDENZA POPOLAZIONE PER DIFFERENZA]]*(PLAFOND-SUM(Tabella2026[CONTRIBUTO SULLA BASE DELLA POPOLAZIONE]))</f>
        <v>0</v>
      </c>
      <c r="R1387" s="3">
        <f>+Tabella2026[[#This Row],[CONTRIBUTO SULLA BASE DELLA POPOLAZIONE]]+Tabella2026[[#This Row],[CONTRIBUTO SULLA BASE DEL REDDITO]]</f>
        <v>43992.470378055827</v>
      </c>
      <c r="S1387" s="3">
        <f>+Tabella2026[[#This Row],[CONTRIBUTO TOTALE]]/(PLAFOND/N_TESSERE)</f>
        <v>87.984940756111655</v>
      </c>
      <c r="T1387" s="3">
        <f>+MAX(CEILING(Tabella2026[[#This Row],[preDEF1]],1),1)</f>
        <v>88</v>
      </c>
      <c r="U1387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1387" s="21">
        <f>+Tabella2026[[#This Row],[DEF - n. card]]*(PLAFOND/N_TESSERE)</f>
        <v>43500</v>
      </c>
      <c r="W1387" s="18"/>
    </row>
    <row r="1388" spans="2:23" x14ac:dyDescent="0.25">
      <c r="B1388" s="1" t="s">
        <v>2843</v>
      </c>
      <c r="C1388" s="2">
        <v>61090</v>
      </c>
      <c r="D1388" s="1" t="s">
        <v>2844</v>
      </c>
      <c r="E1388" s="1" t="s">
        <v>15</v>
      </c>
      <c r="F1388" s="1" t="s">
        <v>184</v>
      </c>
      <c r="G1388" s="1" t="s">
        <v>2448</v>
      </c>
      <c r="H1388" s="1" t="s">
        <v>15836</v>
      </c>
      <c r="I1388" s="5">
        <v>8806</v>
      </c>
      <c r="J1388" s="5">
        <v>98198902</v>
      </c>
      <c r="K1388" s="3">
        <f>+Tabella2026[[#This Row],[POP_2024]]/SUM(Tabella2026[POP_2024])</f>
        <v>1.4939739544319959E-4</v>
      </c>
      <c r="L1388" s="3">
        <f>+Tabella2026[[#This Row],[INCIDENZA POPOLAZIONE]]*(PLAFOND/2)</f>
        <v>43982.481170431376</v>
      </c>
      <c r="M1388" s="3">
        <f>+IFERROR(Tabella2026[[#This Row],[reddito_2024]]/Tabella2026[[#This Row],[POP_2024]],"")</f>
        <v>11151.362934362935</v>
      </c>
      <c r="N1388" s="3">
        <f>+IF(Tabella2026[[#This Row],[REDDITO COMPLESSIVO PROCAPITE]]&lt;media_aggr_reddito_pc,(media_aggr_reddito_pc-Tabella2026[[#This Row],[REDDITO COMPLESSIVO PROCAPITE]]),0)</f>
        <v>6673.7031282458065</v>
      </c>
      <c r="O1388" s="3">
        <f>+Tabella2026[[#This Row],[DIFFERENZA REDDITO INFERIORE ALLA MEDIA DALLA MEDIA]]*Tabella2026[[#This Row],[POP_2024]]</f>
        <v>58768629.747332573</v>
      </c>
      <c r="P1388" s="3">
        <f>+Tabella2026[[#This Row],[POPOLAZIONE PER DIFFERENZA ]]/SUM(Tabella2026[[POPOLAZIONE PER DIFFERENZA ]])</f>
        <v>5.2138476666998776E-4</v>
      </c>
      <c r="Q1388" s="3">
        <f>+Tabella2026[[#This Row],[INCIDENZA POPOLAZIONE PER DIFFERENZA]]*(PLAFOND-SUM(Tabella2026[CONTRIBUTO SULLA BASE DELLA POPOLAZIONE]))</f>
        <v>153495.28426907002</v>
      </c>
      <c r="R1388" s="3">
        <f>+Tabella2026[[#This Row],[CONTRIBUTO SULLA BASE DELLA POPOLAZIONE]]+Tabella2026[[#This Row],[CONTRIBUTO SULLA BASE DEL REDDITO]]</f>
        <v>197477.76543950138</v>
      </c>
      <c r="S1388" s="3">
        <f>+Tabella2026[[#This Row],[CONTRIBUTO TOTALE]]/(PLAFOND/N_TESSERE)</f>
        <v>394.95553087900277</v>
      </c>
      <c r="T1388" s="3">
        <f>+MAX(CEILING(Tabella2026[[#This Row],[preDEF1]],1),1)</f>
        <v>395</v>
      </c>
      <c r="U1388" s="9">
        <f xml:space="preserve"> IF(ROW(Tabella2026[[#This Row],[preDEF2]]) - ROW(Tabella2026[[#Headers],[preDEF2]])&lt;=ABS(SUM(Tabella2026[preDEF2])-N_TESSERE),Tabella2026[[#This Row],[preDEF2]]-1,Tabella2026[[#This Row],[preDEF2]])</f>
        <v>394</v>
      </c>
      <c r="V1388" s="21">
        <f>+Tabella2026[[#This Row],[DEF - n. card]]*(PLAFOND/N_TESSERE)</f>
        <v>197000</v>
      </c>
      <c r="W1388" s="18"/>
    </row>
    <row r="1389" spans="2:23" x14ac:dyDescent="0.25">
      <c r="B1389" s="1" t="s">
        <v>2755</v>
      </c>
      <c r="C1389" s="2">
        <v>16086</v>
      </c>
      <c r="D1389" s="1" t="s">
        <v>2756</v>
      </c>
      <c r="E1389" s="1" t="s">
        <v>12</v>
      </c>
      <c r="F1389" s="1" t="s">
        <v>93</v>
      </c>
      <c r="G1389" s="1" t="s">
        <v>2448</v>
      </c>
      <c r="H1389" s="1" t="s">
        <v>15835</v>
      </c>
      <c r="I1389" s="5">
        <v>8805</v>
      </c>
      <c r="J1389" s="5">
        <v>158501386</v>
      </c>
      <c r="K1389" s="3">
        <f>+Tabella2026[[#This Row],[POP_2024]]/SUM(Tabella2026[POP_2024])</f>
        <v>1.4938043003376932E-4</v>
      </c>
      <c r="L1389" s="3">
        <f>+Tabella2026[[#This Row],[INCIDENZA POPOLAZIONE]]*(PLAFOND/2)</f>
        <v>43977.486566619162</v>
      </c>
      <c r="M1389" s="3">
        <f>+IFERROR(Tabella2026[[#This Row],[reddito_2024]]/Tabella2026[[#This Row],[POP_2024]],"")</f>
        <v>18001.293128904032</v>
      </c>
      <c r="N1389" s="3">
        <f>+IF(Tabella2026[[#This Row],[REDDITO COMPLESSIVO PROCAPITE]]&lt;media_aggr_reddito_pc,(media_aggr_reddito_pc-Tabella2026[[#This Row],[REDDITO COMPLESSIVO PROCAPITE]]),0)</f>
        <v>0</v>
      </c>
      <c r="O1389" s="3">
        <f>+Tabella2026[[#This Row],[DIFFERENZA REDDITO INFERIORE ALLA MEDIA DALLA MEDIA]]*Tabella2026[[#This Row],[POP_2024]]</f>
        <v>0</v>
      </c>
      <c r="P1389" s="3">
        <f>+Tabella2026[[#This Row],[POPOLAZIONE PER DIFFERENZA ]]/SUM(Tabella2026[[POPOLAZIONE PER DIFFERENZA ]])</f>
        <v>0</v>
      </c>
      <c r="Q1389" s="3">
        <f>+Tabella2026[[#This Row],[INCIDENZA POPOLAZIONE PER DIFFERENZA]]*(PLAFOND-SUM(Tabella2026[CONTRIBUTO SULLA BASE DELLA POPOLAZIONE]))</f>
        <v>0</v>
      </c>
      <c r="R1389" s="3">
        <f>+Tabella2026[[#This Row],[CONTRIBUTO SULLA BASE DELLA POPOLAZIONE]]+Tabella2026[[#This Row],[CONTRIBUTO SULLA BASE DEL REDDITO]]</f>
        <v>43977.486566619162</v>
      </c>
      <c r="S1389" s="3">
        <f>+Tabella2026[[#This Row],[CONTRIBUTO TOTALE]]/(PLAFOND/N_TESSERE)</f>
        <v>87.954973133238326</v>
      </c>
      <c r="T1389" s="3">
        <f>+MAX(CEILING(Tabella2026[[#This Row],[preDEF1]],1),1)</f>
        <v>88</v>
      </c>
      <c r="U1389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1389" s="21">
        <f>+Tabella2026[[#This Row],[DEF - n. card]]*(PLAFOND/N_TESSERE)</f>
        <v>43500</v>
      </c>
      <c r="W1389" s="18"/>
    </row>
    <row r="1390" spans="2:23" x14ac:dyDescent="0.25">
      <c r="B1390" s="1" t="s">
        <v>2913</v>
      </c>
      <c r="C1390" s="2">
        <v>15178</v>
      </c>
      <c r="D1390" s="1" t="s">
        <v>2914</v>
      </c>
      <c r="E1390" s="1" t="s">
        <v>12</v>
      </c>
      <c r="F1390" s="1" t="s">
        <v>11</v>
      </c>
      <c r="G1390" s="1" t="s">
        <v>2448</v>
      </c>
      <c r="H1390" s="1" t="s">
        <v>15835</v>
      </c>
      <c r="I1390" s="5">
        <v>8789</v>
      </c>
      <c r="J1390" s="5">
        <v>193984582</v>
      </c>
      <c r="K1390" s="3">
        <f>+Tabella2026[[#This Row],[POP_2024]]/SUM(Tabella2026[POP_2024])</f>
        <v>1.4910898348288455E-4</v>
      </c>
      <c r="L1390" s="3">
        <f>+Tabella2026[[#This Row],[INCIDENZA POPOLAZIONE]]*(PLAFOND/2)</f>
        <v>43897.572905623601</v>
      </c>
      <c r="M1390" s="3">
        <f>+IFERROR(Tabella2026[[#This Row],[reddito_2024]]/Tabella2026[[#This Row],[POP_2024]],"")</f>
        <v>22071.291614518148</v>
      </c>
      <c r="N1390" s="3">
        <f>+IF(Tabella2026[[#This Row],[REDDITO COMPLESSIVO PROCAPITE]]&lt;media_aggr_reddito_pc,(media_aggr_reddito_pc-Tabella2026[[#This Row],[REDDITO COMPLESSIVO PROCAPITE]]),0)</f>
        <v>0</v>
      </c>
      <c r="O1390" s="3">
        <f>+Tabella2026[[#This Row],[DIFFERENZA REDDITO INFERIORE ALLA MEDIA DALLA MEDIA]]*Tabella2026[[#This Row],[POP_2024]]</f>
        <v>0</v>
      </c>
      <c r="P1390" s="3">
        <f>+Tabella2026[[#This Row],[POPOLAZIONE PER DIFFERENZA ]]/SUM(Tabella2026[[POPOLAZIONE PER DIFFERENZA ]])</f>
        <v>0</v>
      </c>
      <c r="Q1390" s="3">
        <f>+Tabella2026[[#This Row],[INCIDENZA POPOLAZIONE PER DIFFERENZA]]*(PLAFOND-SUM(Tabella2026[CONTRIBUTO SULLA BASE DELLA POPOLAZIONE]))</f>
        <v>0</v>
      </c>
      <c r="R1390" s="3">
        <f>+Tabella2026[[#This Row],[CONTRIBUTO SULLA BASE DELLA POPOLAZIONE]]+Tabella2026[[#This Row],[CONTRIBUTO SULLA BASE DEL REDDITO]]</f>
        <v>43897.572905623601</v>
      </c>
      <c r="S1390" s="3">
        <f>+Tabella2026[[#This Row],[CONTRIBUTO TOTALE]]/(PLAFOND/N_TESSERE)</f>
        <v>87.79514581124721</v>
      </c>
      <c r="T1390" s="3">
        <f>+MAX(CEILING(Tabella2026[[#This Row],[preDEF1]],1),1)</f>
        <v>88</v>
      </c>
      <c r="U1390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1390" s="21">
        <f>+Tabella2026[[#This Row],[DEF - n. card]]*(PLAFOND/N_TESSERE)</f>
        <v>43500</v>
      </c>
      <c r="W1390" s="18"/>
    </row>
    <row r="1391" spans="2:23" x14ac:dyDescent="0.25">
      <c r="B1391" s="1" t="s">
        <v>2787</v>
      </c>
      <c r="C1391" s="2">
        <v>115019</v>
      </c>
      <c r="D1391" s="1" t="s">
        <v>2788</v>
      </c>
      <c r="E1391" s="1" t="s">
        <v>76</v>
      </c>
      <c r="F1391" s="1" t="s">
        <v>625</v>
      </c>
      <c r="G1391" s="1" t="s">
        <v>2448</v>
      </c>
      <c r="H1391" s="1" t="s">
        <v>15836</v>
      </c>
      <c r="I1391" s="5">
        <v>8787</v>
      </c>
      <c r="J1391" s="5">
        <v>111877842</v>
      </c>
      <c r="K1391" s="3">
        <f>+Tabella2026[[#This Row],[POP_2024]]/SUM(Tabella2026[POP_2024])</f>
        <v>1.4907505266402394E-4</v>
      </c>
      <c r="L1391" s="3">
        <f>+Tabella2026[[#This Row],[INCIDENZA POPOLAZIONE]]*(PLAFOND/2)</f>
        <v>43887.583697999151</v>
      </c>
      <c r="M1391" s="3">
        <f>+IFERROR(Tabella2026[[#This Row],[reddito_2024]]/Tabella2026[[#This Row],[POP_2024]],"")</f>
        <v>12732.200068282691</v>
      </c>
      <c r="N1391" s="3">
        <f>+IF(Tabella2026[[#This Row],[REDDITO COMPLESSIVO PROCAPITE]]&lt;media_aggr_reddito_pc,(media_aggr_reddito_pc-Tabella2026[[#This Row],[REDDITO COMPLESSIVO PROCAPITE]]),0)</f>
        <v>5092.86599432605</v>
      </c>
      <c r="O1391" s="3">
        <f>+Tabella2026[[#This Row],[DIFFERENZA REDDITO INFERIORE ALLA MEDIA DALLA MEDIA]]*Tabella2026[[#This Row],[POP_2024]]</f>
        <v>44751013.492142998</v>
      </c>
      <c r="P1391" s="3">
        <f>+Tabella2026[[#This Row],[POPOLAZIONE PER DIFFERENZA ]]/SUM(Tabella2026[[POPOLAZIONE PER DIFFERENZA ]])</f>
        <v>3.9702298365916006E-4</v>
      </c>
      <c r="Q1391" s="3">
        <f>+Tabella2026[[#This Row],[INCIDENZA POPOLAZIONE PER DIFFERENZA]]*(PLAFOND-SUM(Tabella2026[CONTRIBUTO SULLA BASE DELLA POPOLAZIONE]))</f>
        <v>116883.26862201944</v>
      </c>
      <c r="R1391" s="3">
        <f>+Tabella2026[[#This Row],[CONTRIBUTO SULLA BASE DELLA POPOLAZIONE]]+Tabella2026[[#This Row],[CONTRIBUTO SULLA BASE DEL REDDITO]]</f>
        <v>160770.8523200186</v>
      </c>
      <c r="S1391" s="3">
        <f>+Tabella2026[[#This Row],[CONTRIBUTO TOTALE]]/(PLAFOND/N_TESSERE)</f>
        <v>321.54170464003721</v>
      </c>
      <c r="T1391" s="3">
        <f>+MAX(CEILING(Tabella2026[[#This Row],[preDEF1]],1),1)</f>
        <v>322</v>
      </c>
      <c r="U1391" s="9">
        <f xml:space="preserve"> IF(ROW(Tabella2026[[#This Row],[preDEF2]]) - ROW(Tabella2026[[#Headers],[preDEF2]])&lt;=ABS(SUM(Tabella2026[preDEF2])-N_TESSERE),Tabella2026[[#This Row],[preDEF2]]-1,Tabella2026[[#This Row],[preDEF2]])</f>
        <v>321</v>
      </c>
      <c r="V1391" s="21">
        <f>+Tabella2026[[#This Row],[DEF - n. card]]*(PLAFOND/N_TESSERE)</f>
        <v>160500</v>
      </c>
      <c r="W1391" s="18"/>
    </row>
    <row r="1392" spans="2:23" x14ac:dyDescent="0.25">
      <c r="B1392" s="1" t="s">
        <v>2851</v>
      </c>
      <c r="C1392" s="2">
        <v>13159</v>
      </c>
      <c r="D1392" s="1" t="s">
        <v>2852</v>
      </c>
      <c r="E1392" s="1" t="s">
        <v>12</v>
      </c>
      <c r="F1392" s="1" t="s">
        <v>152</v>
      </c>
      <c r="G1392" s="1" t="s">
        <v>2448</v>
      </c>
      <c r="H1392" s="1" t="s">
        <v>15835</v>
      </c>
      <c r="I1392" s="5">
        <v>8762</v>
      </c>
      <c r="J1392" s="5">
        <v>157551324</v>
      </c>
      <c r="K1392" s="3">
        <f>+Tabella2026[[#This Row],[POP_2024]]/SUM(Tabella2026[POP_2024])</f>
        <v>1.4865091742826653E-4</v>
      </c>
      <c r="L1392" s="3">
        <f>+Tabella2026[[#This Row],[INCIDENZA POPOLAZIONE]]*(PLAFOND/2)</f>
        <v>43762.718602693596</v>
      </c>
      <c r="M1392" s="3">
        <f>+IFERROR(Tabella2026[[#This Row],[reddito_2024]]/Tabella2026[[#This Row],[POP_2024]],"")</f>
        <v>17981.205660808035</v>
      </c>
      <c r="N1392" s="3">
        <f>+IF(Tabella2026[[#This Row],[REDDITO COMPLESSIVO PROCAPITE]]&lt;media_aggr_reddito_pc,(media_aggr_reddito_pc-Tabella2026[[#This Row],[REDDITO COMPLESSIVO PROCAPITE]]),0)</f>
        <v>0</v>
      </c>
      <c r="O1392" s="3">
        <f>+Tabella2026[[#This Row],[DIFFERENZA REDDITO INFERIORE ALLA MEDIA DALLA MEDIA]]*Tabella2026[[#This Row],[POP_2024]]</f>
        <v>0</v>
      </c>
      <c r="P1392" s="3">
        <f>+Tabella2026[[#This Row],[POPOLAZIONE PER DIFFERENZA ]]/SUM(Tabella2026[[POPOLAZIONE PER DIFFERENZA ]])</f>
        <v>0</v>
      </c>
      <c r="Q1392" s="3">
        <f>+Tabella2026[[#This Row],[INCIDENZA POPOLAZIONE PER DIFFERENZA]]*(PLAFOND-SUM(Tabella2026[CONTRIBUTO SULLA BASE DELLA POPOLAZIONE]))</f>
        <v>0</v>
      </c>
      <c r="R1392" s="3">
        <f>+Tabella2026[[#This Row],[CONTRIBUTO SULLA BASE DELLA POPOLAZIONE]]+Tabella2026[[#This Row],[CONTRIBUTO SULLA BASE DEL REDDITO]]</f>
        <v>43762.718602693596</v>
      </c>
      <c r="S1392" s="3">
        <f>+Tabella2026[[#This Row],[CONTRIBUTO TOTALE]]/(PLAFOND/N_TESSERE)</f>
        <v>87.525437205387192</v>
      </c>
      <c r="T1392" s="3">
        <f>+MAX(CEILING(Tabella2026[[#This Row],[preDEF1]],1),1)</f>
        <v>88</v>
      </c>
      <c r="U1392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1392" s="21">
        <f>+Tabella2026[[#This Row],[DEF - n. card]]*(PLAFOND/N_TESSERE)</f>
        <v>43500</v>
      </c>
      <c r="W1392" s="18"/>
    </row>
    <row r="1393" spans="2:23" x14ac:dyDescent="0.25">
      <c r="B1393" s="1" t="s">
        <v>2863</v>
      </c>
      <c r="C1393" s="2">
        <v>108043</v>
      </c>
      <c r="D1393" s="1" t="s">
        <v>2864</v>
      </c>
      <c r="E1393" s="1" t="s">
        <v>12</v>
      </c>
      <c r="F1393" s="1" t="s">
        <v>91</v>
      </c>
      <c r="G1393" s="1" t="s">
        <v>2448</v>
      </c>
      <c r="H1393" s="1" t="s">
        <v>15835</v>
      </c>
      <c r="I1393" s="5">
        <v>8754</v>
      </c>
      <c r="J1393" s="5">
        <v>200031209</v>
      </c>
      <c r="K1393" s="3">
        <f>+Tabella2026[[#This Row],[POP_2024]]/SUM(Tabella2026[POP_2024])</f>
        <v>1.4851519415282413E-4</v>
      </c>
      <c r="L1393" s="3">
        <f>+Tabella2026[[#This Row],[INCIDENZA POPOLAZIONE]]*(PLAFOND/2)</f>
        <v>43722.761772195809</v>
      </c>
      <c r="M1393" s="3">
        <f>+IFERROR(Tabella2026[[#This Row],[reddito_2024]]/Tabella2026[[#This Row],[POP_2024]],"")</f>
        <v>22850.263765135936</v>
      </c>
      <c r="N1393" s="3">
        <f>+IF(Tabella2026[[#This Row],[REDDITO COMPLESSIVO PROCAPITE]]&lt;media_aggr_reddito_pc,(media_aggr_reddito_pc-Tabella2026[[#This Row],[REDDITO COMPLESSIVO PROCAPITE]]),0)</f>
        <v>0</v>
      </c>
      <c r="O1393" s="3">
        <f>+Tabella2026[[#This Row],[DIFFERENZA REDDITO INFERIORE ALLA MEDIA DALLA MEDIA]]*Tabella2026[[#This Row],[POP_2024]]</f>
        <v>0</v>
      </c>
      <c r="P1393" s="3">
        <f>+Tabella2026[[#This Row],[POPOLAZIONE PER DIFFERENZA ]]/SUM(Tabella2026[[POPOLAZIONE PER DIFFERENZA ]])</f>
        <v>0</v>
      </c>
      <c r="Q1393" s="3">
        <f>+Tabella2026[[#This Row],[INCIDENZA POPOLAZIONE PER DIFFERENZA]]*(PLAFOND-SUM(Tabella2026[CONTRIBUTO SULLA BASE DELLA POPOLAZIONE]))</f>
        <v>0</v>
      </c>
      <c r="R1393" s="3">
        <f>+Tabella2026[[#This Row],[CONTRIBUTO SULLA BASE DELLA POPOLAZIONE]]+Tabella2026[[#This Row],[CONTRIBUTO SULLA BASE DEL REDDITO]]</f>
        <v>43722.761772195809</v>
      </c>
      <c r="S1393" s="3">
        <f>+Tabella2026[[#This Row],[CONTRIBUTO TOTALE]]/(PLAFOND/N_TESSERE)</f>
        <v>87.445523544391619</v>
      </c>
      <c r="T1393" s="3">
        <f>+MAX(CEILING(Tabella2026[[#This Row],[preDEF1]],1),1)</f>
        <v>88</v>
      </c>
      <c r="U1393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1393" s="21">
        <f>+Tabella2026[[#This Row],[DEF - n. card]]*(PLAFOND/N_TESSERE)</f>
        <v>43500</v>
      </c>
      <c r="W1393" s="18"/>
    </row>
    <row r="1394" spans="2:23" x14ac:dyDescent="0.25">
      <c r="B1394" s="1" t="s">
        <v>2885</v>
      </c>
      <c r="C1394" s="2">
        <v>23018</v>
      </c>
      <c r="D1394" s="1" t="s">
        <v>2886</v>
      </c>
      <c r="E1394" s="1" t="s">
        <v>38</v>
      </c>
      <c r="F1394" s="1" t="s">
        <v>37</v>
      </c>
      <c r="G1394" s="1" t="s">
        <v>2448</v>
      </c>
      <c r="H1394" s="1" t="s">
        <v>15835</v>
      </c>
      <c r="I1394" s="5">
        <v>8749</v>
      </c>
      <c r="J1394" s="5">
        <v>168891395</v>
      </c>
      <c r="K1394" s="3">
        <f>+Tabella2026[[#This Row],[POP_2024]]/SUM(Tabella2026[POP_2024])</f>
        <v>1.4843036710567264E-4</v>
      </c>
      <c r="L1394" s="3">
        <f>+Tabella2026[[#This Row],[INCIDENZA POPOLAZIONE]]*(PLAFOND/2)</f>
        <v>43697.788753134693</v>
      </c>
      <c r="M1394" s="3">
        <f>+IFERROR(Tabella2026[[#This Row],[reddito_2024]]/Tabella2026[[#This Row],[POP_2024]],"")</f>
        <v>19304.079894845127</v>
      </c>
      <c r="N1394" s="3">
        <f>+IF(Tabella2026[[#This Row],[REDDITO COMPLESSIVO PROCAPITE]]&lt;media_aggr_reddito_pc,(media_aggr_reddito_pc-Tabella2026[[#This Row],[REDDITO COMPLESSIVO PROCAPITE]]),0)</f>
        <v>0</v>
      </c>
      <c r="O1394" s="3">
        <f>+Tabella2026[[#This Row],[DIFFERENZA REDDITO INFERIORE ALLA MEDIA DALLA MEDIA]]*Tabella2026[[#This Row],[POP_2024]]</f>
        <v>0</v>
      </c>
      <c r="P1394" s="3">
        <f>+Tabella2026[[#This Row],[POPOLAZIONE PER DIFFERENZA ]]/SUM(Tabella2026[[POPOLAZIONE PER DIFFERENZA ]])</f>
        <v>0</v>
      </c>
      <c r="Q1394" s="3">
        <f>+Tabella2026[[#This Row],[INCIDENZA POPOLAZIONE PER DIFFERENZA]]*(PLAFOND-SUM(Tabella2026[CONTRIBUTO SULLA BASE DELLA POPOLAZIONE]))</f>
        <v>0</v>
      </c>
      <c r="R1394" s="3">
        <f>+Tabella2026[[#This Row],[CONTRIBUTO SULLA BASE DELLA POPOLAZIONE]]+Tabella2026[[#This Row],[CONTRIBUTO SULLA BASE DEL REDDITO]]</f>
        <v>43697.788753134693</v>
      </c>
      <c r="S1394" s="3">
        <f>+Tabella2026[[#This Row],[CONTRIBUTO TOTALE]]/(PLAFOND/N_TESSERE)</f>
        <v>87.39557750626939</v>
      </c>
      <c r="T1394" s="3">
        <f>+MAX(CEILING(Tabella2026[[#This Row],[preDEF1]],1),1)</f>
        <v>88</v>
      </c>
      <c r="U1394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1394" s="21">
        <f>+Tabella2026[[#This Row],[DEF - n. card]]*(PLAFOND/N_TESSERE)</f>
        <v>43500</v>
      </c>
      <c r="W1394" s="18"/>
    </row>
    <row r="1395" spans="2:23" x14ac:dyDescent="0.25">
      <c r="B1395" s="1" t="s">
        <v>2795</v>
      </c>
      <c r="C1395" s="2">
        <v>78070</v>
      </c>
      <c r="D1395" s="1" t="s">
        <v>2796</v>
      </c>
      <c r="E1395" s="1" t="s">
        <v>61</v>
      </c>
      <c r="F1395" s="1" t="s">
        <v>178</v>
      </c>
      <c r="G1395" s="1" t="s">
        <v>2448</v>
      </c>
      <c r="H1395" s="1" t="s">
        <v>15836</v>
      </c>
      <c r="I1395" s="5">
        <v>8749</v>
      </c>
      <c r="J1395" s="5">
        <v>88054521</v>
      </c>
      <c r="K1395" s="3">
        <f>+Tabella2026[[#This Row],[POP_2024]]/SUM(Tabella2026[POP_2024])</f>
        <v>1.4843036710567264E-4</v>
      </c>
      <c r="L1395" s="3">
        <f>+Tabella2026[[#This Row],[INCIDENZA POPOLAZIONE]]*(PLAFOND/2)</f>
        <v>43697.788753134693</v>
      </c>
      <c r="M1395" s="3">
        <f>+IFERROR(Tabella2026[[#This Row],[reddito_2024]]/Tabella2026[[#This Row],[POP_2024]],"")</f>
        <v>10064.524059892559</v>
      </c>
      <c r="N1395" s="3">
        <f>+IF(Tabella2026[[#This Row],[REDDITO COMPLESSIVO PROCAPITE]]&lt;media_aggr_reddito_pc,(media_aggr_reddito_pc-Tabella2026[[#This Row],[REDDITO COMPLESSIVO PROCAPITE]]),0)</f>
        <v>7760.5420027161817</v>
      </c>
      <c r="O1395" s="3">
        <f>+Tabella2026[[#This Row],[DIFFERENZA REDDITO INFERIORE ALLA MEDIA DALLA MEDIA]]*Tabella2026[[#This Row],[POP_2024]]</f>
        <v>67896981.98176387</v>
      </c>
      <c r="P1395" s="3">
        <f>+Tabella2026[[#This Row],[POPOLAZIONE PER DIFFERENZA ]]/SUM(Tabella2026[[POPOLAZIONE PER DIFFERENZA ]])</f>
        <v>6.0236987420597622E-4</v>
      </c>
      <c r="Q1395" s="3">
        <f>+Tabella2026[[#This Row],[INCIDENZA POPOLAZIONE PER DIFFERENZA]]*(PLAFOND-SUM(Tabella2026[CONTRIBUTO SULLA BASE DELLA POPOLAZIONE]))</f>
        <v>177337.23918883447</v>
      </c>
      <c r="R1395" s="3">
        <f>+Tabella2026[[#This Row],[CONTRIBUTO SULLA BASE DELLA POPOLAZIONE]]+Tabella2026[[#This Row],[CONTRIBUTO SULLA BASE DEL REDDITO]]</f>
        <v>221035.02794196917</v>
      </c>
      <c r="S1395" s="3">
        <f>+Tabella2026[[#This Row],[CONTRIBUTO TOTALE]]/(PLAFOND/N_TESSERE)</f>
        <v>442.07005588393832</v>
      </c>
      <c r="T1395" s="3">
        <f>+MAX(CEILING(Tabella2026[[#This Row],[preDEF1]],1),1)</f>
        <v>443</v>
      </c>
      <c r="U1395" s="9">
        <f xml:space="preserve"> IF(ROW(Tabella2026[[#This Row],[preDEF2]]) - ROW(Tabella2026[[#Headers],[preDEF2]])&lt;=ABS(SUM(Tabella2026[preDEF2])-N_TESSERE),Tabella2026[[#This Row],[preDEF2]]-1,Tabella2026[[#This Row],[preDEF2]])</f>
        <v>442</v>
      </c>
      <c r="V1395" s="21">
        <f>+Tabella2026[[#This Row],[DEF - n. card]]*(PLAFOND/N_TESSERE)</f>
        <v>221000</v>
      </c>
      <c r="W1395" s="18"/>
    </row>
    <row r="1396" spans="2:23" x14ac:dyDescent="0.25">
      <c r="B1396" s="1" t="s">
        <v>2823</v>
      </c>
      <c r="C1396" s="2">
        <v>47003</v>
      </c>
      <c r="D1396" s="1" t="s">
        <v>2824</v>
      </c>
      <c r="E1396" s="1" t="s">
        <v>30</v>
      </c>
      <c r="F1396" s="1" t="s">
        <v>140</v>
      </c>
      <c r="G1396" s="1" t="s">
        <v>2448</v>
      </c>
      <c r="H1396" s="1" t="s">
        <v>15834</v>
      </c>
      <c r="I1396" s="5">
        <v>8745</v>
      </c>
      <c r="J1396" s="5">
        <v>158199396</v>
      </c>
      <c r="K1396" s="3">
        <f>+Tabella2026[[#This Row],[POP_2024]]/SUM(Tabella2026[POP_2024])</f>
        <v>1.4836250546795146E-4</v>
      </c>
      <c r="L1396" s="3">
        <f>+Tabella2026[[#This Row],[INCIDENZA POPOLAZIONE]]*(PLAFOND/2)</f>
        <v>43677.810337885807</v>
      </c>
      <c r="M1396" s="3">
        <f>+IFERROR(Tabella2026[[#This Row],[reddito_2024]]/Tabella2026[[#This Row],[POP_2024]],"")</f>
        <v>18090.268267581476</v>
      </c>
      <c r="N1396" s="3">
        <f>+IF(Tabella2026[[#This Row],[REDDITO COMPLESSIVO PROCAPITE]]&lt;media_aggr_reddito_pc,(media_aggr_reddito_pc-Tabella2026[[#This Row],[REDDITO COMPLESSIVO PROCAPITE]]),0)</f>
        <v>0</v>
      </c>
      <c r="O1396" s="3">
        <f>+Tabella2026[[#This Row],[DIFFERENZA REDDITO INFERIORE ALLA MEDIA DALLA MEDIA]]*Tabella2026[[#This Row],[POP_2024]]</f>
        <v>0</v>
      </c>
      <c r="P1396" s="3">
        <f>+Tabella2026[[#This Row],[POPOLAZIONE PER DIFFERENZA ]]/SUM(Tabella2026[[POPOLAZIONE PER DIFFERENZA ]])</f>
        <v>0</v>
      </c>
      <c r="Q1396" s="3">
        <f>+Tabella2026[[#This Row],[INCIDENZA POPOLAZIONE PER DIFFERENZA]]*(PLAFOND-SUM(Tabella2026[CONTRIBUTO SULLA BASE DELLA POPOLAZIONE]))</f>
        <v>0</v>
      </c>
      <c r="R1396" s="3">
        <f>+Tabella2026[[#This Row],[CONTRIBUTO SULLA BASE DELLA POPOLAZIONE]]+Tabella2026[[#This Row],[CONTRIBUTO SULLA BASE DEL REDDITO]]</f>
        <v>43677.810337885807</v>
      </c>
      <c r="S1396" s="3">
        <f>+Tabella2026[[#This Row],[CONTRIBUTO TOTALE]]/(PLAFOND/N_TESSERE)</f>
        <v>87.355620675771618</v>
      </c>
      <c r="T1396" s="3">
        <f>+MAX(CEILING(Tabella2026[[#This Row],[preDEF1]],1),1)</f>
        <v>88</v>
      </c>
      <c r="U1396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1396" s="21">
        <f>+Tabella2026[[#This Row],[DEF - n. card]]*(PLAFOND/N_TESSERE)</f>
        <v>43500</v>
      </c>
      <c r="W1396" s="18"/>
    </row>
    <row r="1397" spans="2:23" x14ac:dyDescent="0.25">
      <c r="B1397" s="1" t="s">
        <v>2767</v>
      </c>
      <c r="C1397" s="2">
        <v>102027</v>
      </c>
      <c r="D1397" s="1" t="s">
        <v>2768</v>
      </c>
      <c r="E1397" s="1" t="s">
        <v>61</v>
      </c>
      <c r="F1397" s="1" t="s">
        <v>607</v>
      </c>
      <c r="G1397" s="1" t="s">
        <v>2448</v>
      </c>
      <c r="H1397" s="1" t="s">
        <v>15836</v>
      </c>
      <c r="I1397" s="5">
        <v>8744</v>
      </c>
      <c r="J1397" s="5">
        <v>109185883</v>
      </c>
      <c r="K1397" s="3">
        <f>+Tabella2026[[#This Row],[POP_2024]]/SUM(Tabella2026[POP_2024])</f>
        <v>1.4834554005852115E-4</v>
      </c>
      <c r="L1397" s="3">
        <f>+Tabella2026[[#This Row],[INCIDENZA POPOLAZIONE]]*(PLAFOND/2)</f>
        <v>43672.815734073585</v>
      </c>
      <c r="M1397" s="3">
        <f>+IFERROR(Tabella2026[[#This Row],[reddito_2024]]/Tabella2026[[#This Row],[POP_2024]],"")</f>
        <v>12486.949107959745</v>
      </c>
      <c r="N1397" s="3">
        <f>+IF(Tabella2026[[#This Row],[REDDITO COMPLESSIVO PROCAPITE]]&lt;media_aggr_reddito_pc,(media_aggr_reddito_pc-Tabella2026[[#This Row],[REDDITO COMPLESSIVO PROCAPITE]]),0)</f>
        <v>5338.1169546489964</v>
      </c>
      <c r="O1397" s="3">
        <f>+Tabella2026[[#This Row],[DIFFERENZA REDDITO INFERIORE ALLA MEDIA DALLA MEDIA]]*Tabella2026[[#This Row],[POP_2024]]</f>
        <v>46676494.651450828</v>
      </c>
      <c r="P1397" s="3">
        <f>+Tabella2026[[#This Row],[POPOLAZIONE PER DIFFERENZA ]]/SUM(Tabella2026[[POPOLAZIONE PER DIFFERENZA ]])</f>
        <v>4.1410550794617113E-4</v>
      </c>
      <c r="Q1397" s="3">
        <f>+Tabella2026[[#This Row],[INCIDENZA POPOLAZIONE PER DIFFERENZA]]*(PLAFOND-SUM(Tabella2026[CONTRIBUTO SULLA BASE DELLA POPOLAZIONE]))</f>
        <v>121912.35096022232</v>
      </c>
      <c r="R1397" s="3">
        <f>+Tabella2026[[#This Row],[CONTRIBUTO SULLA BASE DELLA POPOLAZIONE]]+Tabella2026[[#This Row],[CONTRIBUTO SULLA BASE DEL REDDITO]]</f>
        <v>165585.16669429591</v>
      </c>
      <c r="S1397" s="3">
        <f>+Tabella2026[[#This Row],[CONTRIBUTO TOTALE]]/(PLAFOND/N_TESSERE)</f>
        <v>331.17033338859181</v>
      </c>
      <c r="T1397" s="3">
        <f>+MAX(CEILING(Tabella2026[[#This Row],[preDEF1]],1),1)</f>
        <v>332</v>
      </c>
      <c r="U1397" s="9">
        <f xml:space="preserve"> IF(ROW(Tabella2026[[#This Row],[preDEF2]]) - ROW(Tabella2026[[#Headers],[preDEF2]])&lt;=ABS(SUM(Tabella2026[preDEF2])-N_TESSERE),Tabella2026[[#This Row],[preDEF2]]-1,Tabella2026[[#This Row],[preDEF2]])</f>
        <v>331</v>
      </c>
      <c r="V1397" s="21">
        <f>+Tabella2026[[#This Row],[DEF - n. card]]*(PLAFOND/N_TESSERE)</f>
        <v>165500</v>
      </c>
      <c r="W1397" s="18"/>
    </row>
    <row r="1398" spans="2:23" x14ac:dyDescent="0.25">
      <c r="B1398" s="1" t="s">
        <v>2859</v>
      </c>
      <c r="C1398" s="2">
        <v>20053</v>
      </c>
      <c r="D1398" s="1" t="s">
        <v>2860</v>
      </c>
      <c r="E1398" s="1" t="s">
        <v>12</v>
      </c>
      <c r="F1398" s="1" t="s">
        <v>332</v>
      </c>
      <c r="G1398" s="1" t="s">
        <v>2448</v>
      </c>
      <c r="H1398" s="1" t="s">
        <v>15835</v>
      </c>
      <c r="I1398" s="5">
        <v>8742</v>
      </c>
      <c r="J1398" s="5">
        <v>150325520</v>
      </c>
      <c r="K1398" s="3">
        <f>+Tabella2026[[#This Row],[POP_2024]]/SUM(Tabella2026[POP_2024])</f>
        <v>1.4831160923966058E-4</v>
      </c>
      <c r="L1398" s="3">
        <f>+Tabella2026[[#This Row],[INCIDENZA POPOLAZIONE]]*(PLAFOND/2)</f>
        <v>43662.826526449142</v>
      </c>
      <c r="M1398" s="3">
        <f>+IFERROR(Tabella2026[[#This Row],[reddito_2024]]/Tabella2026[[#This Row],[POP_2024]],"")</f>
        <v>17195.781285746969</v>
      </c>
      <c r="N1398" s="3">
        <f>+IF(Tabella2026[[#This Row],[REDDITO COMPLESSIVO PROCAPITE]]&lt;media_aggr_reddito_pc,(media_aggr_reddito_pc-Tabella2026[[#This Row],[REDDITO COMPLESSIVO PROCAPITE]]),0)</f>
        <v>629.28477686177212</v>
      </c>
      <c r="O1398" s="3">
        <f>+Tabella2026[[#This Row],[DIFFERENZA REDDITO INFERIORE ALLA MEDIA DALLA MEDIA]]*Tabella2026[[#This Row],[POP_2024]]</f>
        <v>5501207.5193256121</v>
      </c>
      <c r="P1398" s="3">
        <f>+Tabella2026[[#This Row],[POPOLAZIONE PER DIFFERENZA ]]/SUM(Tabella2026[[POPOLAZIONE PER DIFFERENZA ]])</f>
        <v>4.8805728688900593E-5</v>
      </c>
      <c r="Q1398" s="3">
        <f>+Tabella2026[[#This Row],[INCIDENZA POPOLAZIONE PER DIFFERENZA]]*(PLAFOND-SUM(Tabella2026[CONTRIBUTO SULLA BASE DELLA POPOLAZIONE]))</f>
        <v>14368.369921715876</v>
      </c>
      <c r="R1398" s="3">
        <f>+Tabella2026[[#This Row],[CONTRIBUTO SULLA BASE DELLA POPOLAZIONE]]+Tabella2026[[#This Row],[CONTRIBUTO SULLA BASE DEL REDDITO]]</f>
        <v>58031.196448165021</v>
      </c>
      <c r="S1398" s="3">
        <f>+Tabella2026[[#This Row],[CONTRIBUTO TOTALE]]/(PLAFOND/N_TESSERE)</f>
        <v>116.06239289633004</v>
      </c>
      <c r="T1398" s="3">
        <f>+MAX(CEILING(Tabella2026[[#This Row],[preDEF1]],1),1)</f>
        <v>117</v>
      </c>
      <c r="U1398" s="9">
        <f xml:space="preserve"> IF(ROW(Tabella2026[[#This Row],[preDEF2]]) - ROW(Tabella2026[[#Headers],[preDEF2]])&lt;=ABS(SUM(Tabella2026[preDEF2])-N_TESSERE),Tabella2026[[#This Row],[preDEF2]]-1,Tabella2026[[#This Row],[preDEF2]])</f>
        <v>116</v>
      </c>
      <c r="V1398" s="21">
        <f>+Tabella2026[[#This Row],[DEF - n. card]]*(PLAFOND/N_TESSERE)</f>
        <v>58000</v>
      </c>
      <c r="W1398" s="18"/>
    </row>
    <row r="1399" spans="2:23" x14ac:dyDescent="0.25">
      <c r="B1399" s="1" t="s">
        <v>2845</v>
      </c>
      <c r="C1399" s="2">
        <v>1034</v>
      </c>
      <c r="D1399" s="1" t="s">
        <v>2846</v>
      </c>
      <c r="E1399" s="1" t="s">
        <v>18</v>
      </c>
      <c r="F1399" s="1" t="s">
        <v>17</v>
      </c>
      <c r="G1399" s="1" t="s">
        <v>2448</v>
      </c>
      <c r="H1399" s="1" t="s">
        <v>15835</v>
      </c>
      <c r="I1399" s="5">
        <v>8738</v>
      </c>
      <c r="J1399" s="5">
        <v>166163769</v>
      </c>
      <c r="K1399" s="3">
        <f>+Tabella2026[[#This Row],[POP_2024]]/SUM(Tabella2026[POP_2024])</f>
        <v>1.4824374760193939E-4</v>
      </c>
      <c r="L1399" s="3">
        <f>+Tabella2026[[#This Row],[INCIDENZA POPOLAZIONE]]*(PLAFOND/2)</f>
        <v>43642.848111200256</v>
      </c>
      <c r="M1399" s="3">
        <f>+IFERROR(Tabella2026[[#This Row],[reddito_2024]]/Tabella2026[[#This Row],[POP_2024]],"")</f>
        <v>19016.224422064544</v>
      </c>
      <c r="N1399" s="3">
        <f>+IF(Tabella2026[[#This Row],[REDDITO COMPLESSIVO PROCAPITE]]&lt;media_aggr_reddito_pc,(media_aggr_reddito_pc-Tabella2026[[#This Row],[REDDITO COMPLESSIVO PROCAPITE]]),0)</f>
        <v>0</v>
      </c>
      <c r="O1399" s="3">
        <f>+Tabella2026[[#This Row],[DIFFERENZA REDDITO INFERIORE ALLA MEDIA DALLA MEDIA]]*Tabella2026[[#This Row],[POP_2024]]</f>
        <v>0</v>
      </c>
      <c r="P1399" s="3">
        <f>+Tabella2026[[#This Row],[POPOLAZIONE PER DIFFERENZA ]]/SUM(Tabella2026[[POPOLAZIONE PER DIFFERENZA ]])</f>
        <v>0</v>
      </c>
      <c r="Q1399" s="3">
        <f>+Tabella2026[[#This Row],[INCIDENZA POPOLAZIONE PER DIFFERENZA]]*(PLAFOND-SUM(Tabella2026[CONTRIBUTO SULLA BASE DELLA POPOLAZIONE]))</f>
        <v>0</v>
      </c>
      <c r="R1399" s="3">
        <f>+Tabella2026[[#This Row],[CONTRIBUTO SULLA BASE DELLA POPOLAZIONE]]+Tabella2026[[#This Row],[CONTRIBUTO SULLA BASE DEL REDDITO]]</f>
        <v>43642.848111200256</v>
      </c>
      <c r="S1399" s="3">
        <f>+Tabella2026[[#This Row],[CONTRIBUTO TOTALE]]/(PLAFOND/N_TESSERE)</f>
        <v>87.285696222400517</v>
      </c>
      <c r="T1399" s="3">
        <f>+MAX(CEILING(Tabella2026[[#This Row],[preDEF1]],1),1)</f>
        <v>88</v>
      </c>
      <c r="U1399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1399" s="21">
        <f>+Tabella2026[[#This Row],[DEF - n. card]]*(PLAFOND/N_TESSERE)</f>
        <v>43500</v>
      </c>
      <c r="W1399" s="18"/>
    </row>
    <row r="1400" spans="2:23" x14ac:dyDescent="0.25">
      <c r="B1400" s="1" t="s">
        <v>2857</v>
      </c>
      <c r="C1400" s="2">
        <v>16245</v>
      </c>
      <c r="D1400" s="1" t="s">
        <v>2858</v>
      </c>
      <c r="E1400" s="1" t="s">
        <v>12</v>
      </c>
      <c r="F1400" s="1" t="s">
        <v>93</v>
      </c>
      <c r="G1400" s="1" t="s">
        <v>2448</v>
      </c>
      <c r="H1400" s="1" t="s">
        <v>15835</v>
      </c>
      <c r="I1400" s="5">
        <v>8736</v>
      </c>
      <c r="J1400" s="5">
        <v>166445716</v>
      </c>
      <c r="K1400" s="3">
        <f>+Tabella2026[[#This Row],[POP_2024]]/SUM(Tabella2026[POP_2024])</f>
        <v>1.4820981678307878E-4</v>
      </c>
      <c r="L1400" s="3">
        <f>+Tabella2026[[#This Row],[INCIDENZA POPOLAZIONE]]*(PLAFOND/2)</f>
        <v>43632.858903575805</v>
      </c>
      <c r="M1400" s="3">
        <f>+IFERROR(Tabella2026[[#This Row],[reddito_2024]]/Tabella2026[[#This Row],[POP_2024]],"")</f>
        <v>19052.852106227107</v>
      </c>
      <c r="N1400" s="3">
        <f>+IF(Tabella2026[[#This Row],[REDDITO COMPLESSIVO PROCAPITE]]&lt;media_aggr_reddito_pc,(media_aggr_reddito_pc-Tabella2026[[#This Row],[REDDITO COMPLESSIVO PROCAPITE]]),0)</f>
        <v>0</v>
      </c>
      <c r="O1400" s="3">
        <f>+Tabella2026[[#This Row],[DIFFERENZA REDDITO INFERIORE ALLA MEDIA DALLA MEDIA]]*Tabella2026[[#This Row],[POP_2024]]</f>
        <v>0</v>
      </c>
      <c r="P1400" s="3">
        <f>+Tabella2026[[#This Row],[POPOLAZIONE PER DIFFERENZA ]]/SUM(Tabella2026[[POPOLAZIONE PER DIFFERENZA ]])</f>
        <v>0</v>
      </c>
      <c r="Q1400" s="3">
        <f>+Tabella2026[[#This Row],[INCIDENZA POPOLAZIONE PER DIFFERENZA]]*(PLAFOND-SUM(Tabella2026[CONTRIBUTO SULLA BASE DELLA POPOLAZIONE]))</f>
        <v>0</v>
      </c>
      <c r="R1400" s="3">
        <f>+Tabella2026[[#This Row],[CONTRIBUTO SULLA BASE DELLA POPOLAZIONE]]+Tabella2026[[#This Row],[CONTRIBUTO SULLA BASE DEL REDDITO]]</f>
        <v>43632.858903575805</v>
      </c>
      <c r="S1400" s="3">
        <f>+Tabella2026[[#This Row],[CONTRIBUTO TOTALE]]/(PLAFOND/N_TESSERE)</f>
        <v>87.265717807151617</v>
      </c>
      <c r="T1400" s="3">
        <f>+MAX(CEILING(Tabella2026[[#This Row],[preDEF1]],1),1)</f>
        <v>88</v>
      </c>
      <c r="U1400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1400" s="21">
        <f>+Tabella2026[[#This Row],[DEF - n. card]]*(PLAFOND/N_TESSERE)</f>
        <v>43500</v>
      </c>
      <c r="W1400" s="18"/>
    </row>
    <row r="1401" spans="2:23" x14ac:dyDescent="0.25">
      <c r="B1401" s="1" t="s">
        <v>2789</v>
      </c>
      <c r="C1401" s="2">
        <v>17072</v>
      </c>
      <c r="D1401" s="1" t="s">
        <v>2790</v>
      </c>
      <c r="E1401" s="1" t="s">
        <v>12</v>
      </c>
      <c r="F1401" s="1" t="s">
        <v>50</v>
      </c>
      <c r="G1401" s="1" t="s">
        <v>2448</v>
      </c>
      <c r="H1401" s="1" t="s">
        <v>15835</v>
      </c>
      <c r="I1401" s="5">
        <v>8734</v>
      </c>
      <c r="J1401" s="5">
        <v>165939464</v>
      </c>
      <c r="K1401" s="3">
        <f>+Tabella2026[[#This Row],[POP_2024]]/SUM(Tabella2026[POP_2024])</f>
        <v>1.4817588596421818E-4</v>
      </c>
      <c r="L1401" s="3">
        <f>+Tabella2026[[#This Row],[INCIDENZA POPOLAZIONE]]*(PLAFOND/2)</f>
        <v>43622.869695951362</v>
      </c>
      <c r="M1401" s="3">
        <f>+IFERROR(Tabella2026[[#This Row],[reddito_2024]]/Tabella2026[[#This Row],[POP_2024]],"")</f>
        <v>18999.251660178612</v>
      </c>
      <c r="N1401" s="3">
        <f>+IF(Tabella2026[[#This Row],[REDDITO COMPLESSIVO PROCAPITE]]&lt;media_aggr_reddito_pc,(media_aggr_reddito_pc-Tabella2026[[#This Row],[REDDITO COMPLESSIVO PROCAPITE]]),0)</f>
        <v>0</v>
      </c>
      <c r="O1401" s="3">
        <f>+Tabella2026[[#This Row],[DIFFERENZA REDDITO INFERIORE ALLA MEDIA DALLA MEDIA]]*Tabella2026[[#This Row],[POP_2024]]</f>
        <v>0</v>
      </c>
      <c r="P1401" s="3">
        <f>+Tabella2026[[#This Row],[POPOLAZIONE PER DIFFERENZA ]]/SUM(Tabella2026[[POPOLAZIONE PER DIFFERENZA ]])</f>
        <v>0</v>
      </c>
      <c r="Q1401" s="3">
        <f>+Tabella2026[[#This Row],[INCIDENZA POPOLAZIONE PER DIFFERENZA]]*(PLAFOND-SUM(Tabella2026[CONTRIBUTO SULLA BASE DELLA POPOLAZIONE]))</f>
        <v>0</v>
      </c>
      <c r="R1401" s="3">
        <f>+Tabella2026[[#This Row],[CONTRIBUTO SULLA BASE DELLA POPOLAZIONE]]+Tabella2026[[#This Row],[CONTRIBUTO SULLA BASE DEL REDDITO]]</f>
        <v>43622.869695951362</v>
      </c>
      <c r="S1401" s="3">
        <f>+Tabella2026[[#This Row],[CONTRIBUTO TOTALE]]/(PLAFOND/N_TESSERE)</f>
        <v>87.245739391902717</v>
      </c>
      <c r="T1401" s="3">
        <f>+MAX(CEILING(Tabella2026[[#This Row],[preDEF1]],1),1)</f>
        <v>88</v>
      </c>
      <c r="U1401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1401" s="21">
        <f>+Tabella2026[[#This Row],[DEF - n. card]]*(PLAFOND/N_TESSERE)</f>
        <v>43500</v>
      </c>
      <c r="W1401" s="18"/>
    </row>
    <row r="1402" spans="2:23" x14ac:dyDescent="0.25">
      <c r="B1402" s="1" t="s">
        <v>2813</v>
      </c>
      <c r="C1402" s="2">
        <v>23028</v>
      </c>
      <c r="D1402" s="1" t="s">
        <v>2814</v>
      </c>
      <c r="E1402" s="1" t="s">
        <v>38</v>
      </c>
      <c r="F1402" s="1" t="s">
        <v>37</v>
      </c>
      <c r="G1402" s="1" t="s">
        <v>2448</v>
      </c>
      <c r="H1402" s="1" t="s">
        <v>15835</v>
      </c>
      <c r="I1402" s="5">
        <v>8726</v>
      </c>
      <c r="J1402" s="5">
        <v>159153592</v>
      </c>
      <c r="K1402" s="3">
        <f>+Tabella2026[[#This Row],[POP_2024]]/SUM(Tabella2026[POP_2024])</f>
        <v>1.4804016268877581E-4</v>
      </c>
      <c r="L1402" s="3">
        <f>+Tabella2026[[#This Row],[INCIDENZA POPOLAZIONE]]*(PLAFOND/2)</f>
        <v>43582.912865453582</v>
      </c>
      <c r="M1402" s="3">
        <f>+IFERROR(Tabella2026[[#This Row],[reddito_2024]]/Tabella2026[[#This Row],[POP_2024]],"")</f>
        <v>18239.008938803574</v>
      </c>
      <c r="N1402" s="3">
        <f>+IF(Tabella2026[[#This Row],[REDDITO COMPLESSIVO PROCAPITE]]&lt;media_aggr_reddito_pc,(media_aggr_reddito_pc-Tabella2026[[#This Row],[REDDITO COMPLESSIVO PROCAPITE]]),0)</f>
        <v>0</v>
      </c>
      <c r="O1402" s="3">
        <f>+Tabella2026[[#This Row],[DIFFERENZA REDDITO INFERIORE ALLA MEDIA DALLA MEDIA]]*Tabella2026[[#This Row],[POP_2024]]</f>
        <v>0</v>
      </c>
      <c r="P1402" s="3">
        <f>+Tabella2026[[#This Row],[POPOLAZIONE PER DIFFERENZA ]]/SUM(Tabella2026[[POPOLAZIONE PER DIFFERENZA ]])</f>
        <v>0</v>
      </c>
      <c r="Q1402" s="3">
        <f>+Tabella2026[[#This Row],[INCIDENZA POPOLAZIONE PER DIFFERENZA]]*(PLAFOND-SUM(Tabella2026[CONTRIBUTO SULLA BASE DELLA POPOLAZIONE]))</f>
        <v>0</v>
      </c>
      <c r="R1402" s="3">
        <f>+Tabella2026[[#This Row],[CONTRIBUTO SULLA BASE DELLA POPOLAZIONE]]+Tabella2026[[#This Row],[CONTRIBUTO SULLA BASE DEL REDDITO]]</f>
        <v>43582.912865453582</v>
      </c>
      <c r="S1402" s="3">
        <f>+Tabella2026[[#This Row],[CONTRIBUTO TOTALE]]/(PLAFOND/N_TESSERE)</f>
        <v>87.165825730907159</v>
      </c>
      <c r="T1402" s="3">
        <f>+MAX(CEILING(Tabella2026[[#This Row],[preDEF1]],1),1)</f>
        <v>88</v>
      </c>
      <c r="U1402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1402" s="21">
        <f>+Tabella2026[[#This Row],[DEF - n. card]]*(PLAFOND/N_TESSERE)</f>
        <v>43500</v>
      </c>
      <c r="W1402" s="18"/>
    </row>
    <row r="1403" spans="2:23" x14ac:dyDescent="0.25">
      <c r="B1403" s="1" t="s">
        <v>2683</v>
      </c>
      <c r="C1403" s="2">
        <v>29039</v>
      </c>
      <c r="D1403" s="1" t="s">
        <v>2684</v>
      </c>
      <c r="E1403" s="1" t="s">
        <v>38</v>
      </c>
      <c r="F1403" s="1" t="s">
        <v>314</v>
      </c>
      <c r="G1403" s="1" t="s">
        <v>2448</v>
      </c>
      <c r="H1403" s="1" t="s">
        <v>15835</v>
      </c>
      <c r="I1403" s="5">
        <v>8723</v>
      </c>
      <c r="J1403" s="5">
        <v>129341002</v>
      </c>
      <c r="K1403" s="3">
        <f>+Tabella2026[[#This Row],[POP_2024]]/SUM(Tabella2026[POP_2024])</f>
        <v>1.4798926646048492E-4</v>
      </c>
      <c r="L1403" s="3">
        <f>+Tabella2026[[#This Row],[INCIDENZA POPOLAZIONE]]*(PLAFOND/2)</f>
        <v>43567.929054016917</v>
      </c>
      <c r="M1403" s="3">
        <f>+IFERROR(Tabella2026[[#This Row],[reddito_2024]]/Tabella2026[[#This Row],[POP_2024]],"")</f>
        <v>14827.58248309068</v>
      </c>
      <c r="N1403" s="3">
        <f>+IF(Tabella2026[[#This Row],[REDDITO COMPLESSIVO PROCAPITE]]&lt;media_aggr_reddito_pc,(media_aggr_reddito_pc-Tabella2026[[#This Row],[REDDITO COMPLESSIVO PROCAPITE]]),0)</f>
        <v>2997.4835795180607</v>
      </c>
      <c r="O1403" s="3">
        <f>+Tabella2026[[#This Row],[DIFFERENZA REDDITO INFERIORE ALLA MEDIA DALLA MEDIA]]*Tabella2026[[#This Row],[POP_2024]]</f>
        <v>26147049.264136042</v>
      </c>
      <c r="P1403" s="3">
        <f>+Tabella2026[[#This Row],[POPOLAZIONE PER DIFFERENZA ]]/SUM(Tabella2026[[POPOLAZIONE PER DIFFERENZA ]])</f>
        <v>2.319719421450185E-4</v>
      </c>
      <c r="Q1403" s="3">
        <f>+Tabella2026[[#This Row],[INCIDENZA POPOLAZIONE PER DIFFERENZA]]*(PLAFOND-SUM(Tabella2026[CONTRIBUTO SULLA BASE DELLA POPOLAZIONE]))</f>
        <v>68292.365788537121</v>
      </c>
      <c r="R1403" s="3">
        <f>+Tabella2026[[#This Row],[CONTRIBUTO SULLA BASE DELLA POPOLAZIONE]]+Tabella2026[[#This Row],[CONTRIBUTO SULLA BASE DEL REDDITO]]</f>
        <v>111860.29484255404</v>
      </c>
      <c r="S1403" s="3">
        <f>+Tabella2026[[#This Row],[CONTRIBUTO TOTALE]]/(PLAFOND/N_TESSERE)</f>
        <v>223.72058968510808</v>
      </c>
      <c r="T1403" s="3">
        <f>+MAX(CEILING(Tabella2026[[#This Row],[preDEF1]],1),1)</f>
        <v>224</v>
      </c>
      <c r="U1403" s="9">
        <f xml:space="preserve"> IF(ROW(Tabella2026[[#This Row],[preDEF2]]) - ROW(Tabella2026[[#Headers],[preDEF2]])&lt;=ABS(SUM(Tabella2026[preDEF2])-N_TESSERE),Tabella2026[[#This Row],[preDEF2]]-1,Tabella2026[[#This Row],[preDEF2]])</f>
        <v>223</v>
      </c>
      <c r="V1403" s="21">
        <f>+Tabella2026[[#This Row],[DEF - n. card]]*(PLAFOND/N_TESSERE)</f>
        <v>111500</v>
      </c>
      <c r="W1403" s="18"/>
    </row>
    <row r="1404" spans="2:23" x14ac:dyDescent="0.25">
      <c r="B1404" s="1" t="s">
        <v>2837</v>
      </c>
      <c r="C1404" s="2">
        <v>65108</v>
      </c>
      <c r="D1404" s="1" t="s">
        <v>2838</v>
      </c>
      <c r="E1404" s="1" t="s">
        <v>15</v>
      </c>
      <c r="F1404" s="1" t="s">
        <v>82</v>
      </c>
      <c r="G1404" s="1" t="s">
        <v>2448</v>
      </c>
      <c r="H1404" s="1" t="s">
        <v>15836</v>
      </c>
      <c r="I1404" s="5">
        <v>8718</v>
      </c>
      <c r="J1404" s="5">
        <v>110986598</v>
      </c>
      <c r="K1404" s="3">
        <f>+Tabella2026[[#This Row],[POP_2024]]/SUM(Tabella2026[POP_2024])</f>
        <v>1.4790443941333344E-4</v>
      </c>
      <c r="L1404" s="3">
        <f>+Tabella2026[[#This Row],[INCIDENZA POPOLAZIONE]]*(PLAFOND/2)</f>
        <v>43542.956034955801</v>
      </c>
      <c r="M1404" s="3">
        <f>+IFERROR(Tabella2026[[#This Row],[reddito_2024]]/Tabella2026[[#This Row],[POP_2024]],"")</f>
        <v>12730.740766230787</v>
      </c>
      <c r="N1404" s="3">
        <f>+IF(Tabella2026[[#This Row],[REDDITO COMPLESSIVO PROCAPITE]]&lt;media_aggr_reddito_pc,(media_aggr_reddito_pc-Tabella2026[[#This Row],[REDDITO COMPLESSIVO PROCAPITE]]),0)</f>
        <v>5094.3252963779541</v>
      </c>
      <c r="O1404" s="3">
        <f>+Tabella2026[[#This Row],[DIFFERENZA REDDITO INFERIORE ALLA MEDIA DALLA MEDIA]]*Tabella2026[[#This Row],[POP_2024]]</f>
        <v>44412327.933823004</v>
      </c>
      <c r="P1404" s="3">
        <f>+Tabella2026[[#This Row],[POPOLAZIONE PER DIFFERENZA ]]/SUM(Tabella2026[[POPOLAZIONE PER DIFFERENZA ]])</f>
        <v>3.9401822599238501E-4</v>
      </c>
      <c r="Q1404" s="3">
        <f>+Tabella2026[[#This Row],[INCIDENZA POPOLAZIONE PER DIFFERENZA]]*(PLAFOND-SUM(Tabella2026[CONTRIBUTO SULLA BASE DELLA POPOLAZIONE]))</f>
        <v>115998.67021848912</v>
      </c>
      <c r="R1404" s="3">
        <f>+Tabella2026[[#This Row],[CONTRIBUTO SULLA BASE DELLA POPOLAZIONE]]+Tabella2026[[#This Row],[CONTRIBUTO SULLA BASE DEL REDDITO]]</f>
        <v>159541.62625344493</v>
      </c>
      <c r="S1404" s="3">
        <f>+Tabella2026[[#This Row],[CONTRIBUTO TOTALE]]/(PLAFOND/N_TESSERE)</f>
        <v>319.08325250688989</v>
      </c>
      <c r="T1404" s="3">
        <f>+MAX(CEILING(Tabella2026[[#This Row],[preDEF1]],1),1)</f>
        <v>320</v>
      </c>
      <c r="U1404" s="9">
        <f xml:space="preserve"> IF(ROW(Tabella2026[[#This Row],[preDEF2]]) - ROW(Tabella2026[[#Headers],[preDEF2]])&lt;=ABS(SUM(Tabella2026[preDEF2])-N_TESSERE),Tabella2026[[#This Row],[preDEF2]]-1,Tabella2026[[#This Row],[preDEF2]])</f>
        <v>319</v>
      </c>
      <c r="V1404" s="21">
        <f>+Tabella2026[[#This Row],[DEF - n. card]]*(PLAFOND/N_TESSERE)</f>
        <v>159500</v>
      </c>
      <c r="W1404" s="18"/>
    </row>
    <row r="1405" spans="2:23" x14ac:dyDescent="0.25">
      <c r="B1405" s="1" t="s">
        <v>2819</v>
      </c>
      <c r="C1405" s="2">
        <v>53021</v>
      </c>
      <c r="D1405" s="1" t="s">
        <v>2820</v>
      </c>
      <c r="E1405" s="1" t="s">
        <v>30</v>
      </c>
      <c r="F1405" s="1" t="s">
        <v>159</v>
      </c>
      <c r="G1405" s="1" t="s">
        <v>2448</v>
      </c>
      <c r="H1405" s="1" t="s">
        <v>15834</v>
      </c>
      <c r="I1405" s="5">
        <v>8714</v>
      </c>
      <c r="J1405" s="5">
        <v>128140250</v>
      </c>
      <c r="K1405" s="3">
        <f>+Tabella2026[[#This Row],[POP_2024]]/SUM(Tabella2026[POP_2024])</f>
        <v>1.4783657777561222E-4</v>
      </c>
      <c r="L1405" s="3">
        <f>+Tabella2026[[#This Row],[INCIDENZA POPOLAZIONE]]*(PLAFOND/2)</f>
        <v>43522.977619706908</v>
      </c>
      <c r="M1405" s="3">
        <f>+IFERROR(Tabella2026[[#This Row],[reddito_2024]]/Tabella2026[[#This Row],[POP_2024]],"")</f>
        <v>14705.100986917603</v>
      </c>
      <c r="N1405" s="3">
        <f>+IF(Tabella2026[[#This Row],[REDDITO COMPLESSIVO PROCAPITE]]&lt;media_aggr_reddito_pc,(media_aggr_reddito_pc-Tabella2026[[#This Row],[REDDITO COMPLESSIVO PROCAPITE]]),0)</f>
        <v>3119.9650756911378</v>
      </c>
      <c r="O1405" s="3">
        <f>+Tabella2026[[#This Row],[DIFFERENZA REDDITO INFERIORE ALLA MEDIA DALLA MEDIA]]*Tabella2026[[#This Row],[POP_2024]]</f>
        <v>27187375.669572577</v>
      </c>
      <c r="P1405" s="3">
        <f>+Tabella2026[[#This Row],[POPOLAZIONE PER DIFFERENZA ]]/SUM(Tabella2026[[POPOLAZIONE PER DIFFERENZA ]])</f>
        <v>2.4120153185114523E-4</v>
      </c>
      <c r="Q1405" s="3">
        <f>+Tabella2026[[#This Row],[INCIDENZA POPOLAZIONE PER DIFFERENZA]]*(PLAFOND-SUM(Tabella2026[CONTRIBUTO SULLA BASE DELLA POPOLAZIONE]))</f>
        <v>71009.550075828549</v>
      </c>
      <c r="R1405" s="3">
        <f>+Tabella2026[[#This Row],[CONTRIBUTO SULLA BASE DELLA POPOLAZIONE]]+Tabella2026[[#This Row],[CONTRIBUTO SULLA BASE DEL REDDITO]]</f>
        <v>114532.52769553545</v>
      </c>
      <c r="S1405" s="3">
        <f>+Tabella2026[[#This Row],[CONTRIBUTO TOTALE]]/(PLAFOND/N_TESSERE)</f>
        <v>229.0650553910709</v>
      </c>
      <c r="T1405" s="3">
        <f>+MAX(CEILING(Tabella2026[[#This Row],[preDEF1]],1),1)</f>
        <v>230</v>
      </c>
      <c r="U1405" s="9">
        <f xml:space="preserve"> IF(ROW(Tabella2026[[#This Row],[preDEF2]]) - ROW(Tabella2026[[#Headers],[preDEF2]])&lt;=ABS(SUM(Tabella2026[preDEF2])-N_TESSERE),Tabella2026[[#This Row],[preDEF2]]-1,Tabella2026[[#This Row],[preDEF2]])</f>
        <v>229</v>
      </c>
      <c r="V1405" s="21">
        <f>+Tabella2026[[#This Row],[DEF - n. card]]*(PLAFOND/N_TESSERE)</f>
        <v>114500</v>
      </c>
      <c r="W1405" s="18"/>
    </row>
    <row r="1406" spans="2:23" x14ac:dyDescent="0.25">
      <c r="B1406" s="1" t="s">
        <v>2881</v>
      </c>
      <c r="C1406" s="2">
        <v>16214</v>
      </c>
      <c r="D1406" s="1" t="s">
        <v>2882</v>
      </c>
      <c r="E1406" s="1" t="s">
        <v>12</v>
      </c>
      <c r="F1406" s="1" t="s">
        <v>93</v>
      </c>
      <c r="G1406" s="1" t="s">
        <v>2448</v>
      </c>
      <c r="H1406" s="1" t="s">
        <v>15835</v>
      </c>
      <c r="I1406" s="5">
        <v>8712</v>
      </c>
      <c r="J1406" s="5">
        <v>172956770</v>
      </c>
      <c r="K1406" s="3">
        <f>+Tabella2026[[#This Row],[POP_2024]]/SUM(Tabella2026[POP_2024])</f>
        <v>1.4780264695675164E-4</v>
      </c>
      <c r="L1406" s="3">
        <f>+Tabella2026[[#This Row],[INCIDENZA POPOLAZIONE]]*(PLAFOND/2)</f>
        <v>43512.988412082464</v>
      </c>
      <c r="M1406" s="3">
        <f>+IFERROR(Tabella2026[[#This Row],[reddito_2024]]/Tabella2026[[#This Row],[POP_2024]],"")</f>
        <v>19852.705463728191</v>
      </c>
      <c r="N1406" s="3">
        <f>+IF(Tabella2026[[#This Row],[REDDITO COMPLESSIVO PROCAPITE]]&lt;media_aggr_reddito_pc,(media_aggr_reddito_pc-Tabella2026[[#This Row],[REDDITO COMPLESSIVO PROCAPITE]]),0)</f>
        <v>0</v>
      </c>
      <c r="O1406" s="3">
        <f>+Tabella2026[[#This Row],[DIFFERENZA REDDITO INFERIORE ALLA MEDIA DALLA MEDIA]]*Tabella2026[[#This Row],[POP_2024]]</f>
        <v>0</v>
      </c>
      <c r="P1406" s="3">
        <f>+Tabella2026[[#This Row],[POPOLAZIONE PER DIFFERENZA ]]/SUM(Tabella2026[[POPOLAZIONE PER DIFFERENZA ]])</f>
        <v>0</v>
      </c>
      <c r="Q1406" s="3">
        <f>+Tabella2026[[#This Row],[INCIDENZA POPOLAZIONE PER DIFFERENZA]]*(PLAFOND-SUM(Tabella2026[CONTRIBUTO SULLA BASE DELLA POPOLAZIONE]))</f>
        <v>0</v>
      </c>
      <c r="R1406" s="3">
        <f>+Tabella2026[[#This Row],[CONTRIBUTO SULLA BASE DELLA POPOLAZIONE]]+Tabella2026[[#This Row],[CONTRIBUTO SULLA BASE DEL REDDITO]]</f>
        <v>43512.988412082464</v>
      </c>
      <c r="S1406" s="3">
        <f>+Tabella2026[[#This Row],[CONTRIBUTO TOTALE]]/(PLAFOND/N_TESSERE)</f>
        <v>87.025976824164928</v>
      </c>
      <c r="T1406" s="3">
        <f>+MAX(CEILING(Tabella2026[[#This Row],[preDEF1]],1),1)</f>
        <v>88</v>
      </c>
      <c r="U1406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1406" s="21">
        <f>+Tabella2026[[#This Row],[DEF - n. card]]*(PLAFOND/N_TESSERE)</f>
        <v>43500</v>
      </c>
      <c r="W1406" s="18"/>
    </row>
    <row r="1407" spans="2:23" x14ac:dyDescent="0.25">
      <c r="B1407" s="1" t="s">
        <v>2769</v>
      </c>
      <c r="C1407" s="2">
        <v>44020</v>
      </c>
      <c r="D1407" s="1" t="s">
        <v>2770</v>
      </c>
      <c r="E1407" s="1" t="s">
        <v>117</v>
      </c>
      <c r="F1407" s="1" t="s">
        <v>360</v>
      </c>
      <c r="G1407" s="1" t="s">
        <v>2448</v>
      </c>
      <c r="H1407" s="1" t="s">
        <v>15834</v>
      </c>
      <c r="I1407" s="5">
        <v>8707</v>
      </c>
      <c r="J1407" s="5">
        <v>148924436</v>
      </c>
      <c r="K1407" s="3">
        <f>+Tabella2026[[#This Row],[POP_2024]]/SUM(Tabella2026[POP_2024])</f>
        <v>1.4771781990960016E-4</v>
      </c>
      <c r="L1407" s="3">
        <f>+Tabella2026[[#This Row],[INCIDENZA POPOLAZIONE]]*(PLAFOND/2)</f>
        <v>43488.015393021356</v>
      </c>
      <c r="M1407" s="3">
        <f>+IFERROR(Tabella2026[[#This Row],[reddito_2024]]/Tabella2026[[#This Row],[POP_2024]],"")</f>
        <v>17103.989433788905</v>
      </c>
      <c r="N1407" s="3">
        <f>+IF(Tabella2026[[#This Row],[REDDITO COMPLESSIVO PROCAPITE]]&lt;media_aggr_reddito_pc,(media_aggr_reddito_pc-Tabella2026[[#This Row],[REDDITO COMPLESSIVO PROCAPITE]]),0)</f>
        <v>721.07662881983561</v>
      </c>
      <c r="O1407" s="3">
        <f>+Tabella2026[[#This Row],[DIFFERENZA REDDITO INFERIORE ALLA MEDIA DALLA MEDIA]]*Tabella2026[[#This Row],[POP_2024]]</f>
        <v>6278414.2071343083</v>
      </c>
      <c r="P1407" s="3">
        <f>+Tabella2026[[#This Row],[POPOLAZIONE PER DIFFERENZA ]]/SUM(Tabella2026[[POPOLAZIONE PER DIFFERENZA ]])</f>
        <v>5.5700967344620373E-5</v>
      </c>
      <c r="Q1407" s="3">
        <f>+Tabella2026[[#This Row],[INCIDENZA POPOLAZIONE PER DIFFERENZA]]*(PLAFOND-SUM(Tabella2026[CONTRIBUTO SULLA BASE DELLA POPOLAZIONE]))</f>
        <v>16398.323010530796</v>
      </c>
      <c r="R1407" s="3">
        <f>+Tabella2026[[#This Row],[CONTRIBUTO SULLA BASE DELLA POPOLAZIONE]]+Tabella2026[[#This Row],[CONTRIBUTO SULLA BASE DEL REDDITO]]</f>
        <v>59886.338403552152</v>
      </c>
      <c r="S1407" s="3">
        <f>+Tabella2026[[#This Row],[CONTRIBUTO TOTALE]]/(PLAFOND/N_TESSERE)</f>
        <v>119.7726768071043</v>
      </c>
      <c r="T1407" s="3">
        <f>+MAX(CEILING(Tabella2026[[#This Row],[preDEF1]],1),1)</f>
        <v>120</v>
      </c>
      <c r="U1407" s="9">
        <f xml:space="preserve"> IF(ROW(Tabella2026[[#This Row],[preDEF2]]) - ROW(Tabella2026[[#Headers],[preDEF2]])&lt;=ABS(SUM(Tabella2026[preDEF2])-N_TESSERE),Tabella2026[[#This Row],[preDEF2]]-1,Tabella2026[[#This Row],[preDEF2]])</f>
        <v>119</v>
      </c>
      <c r="V1407" s="21">
        <f>+Tabella2026[[#This Row],[DEF - n. card]]*(PLAFOND/N_TESSERE)</f>
        <v>59500</v>
      </c>
      <c r="W1407" s="18"/>
    </row>
    <row r="1408" spans="2:23" x14ac:dyDescent="0.25">
      <c r="B1408" s="1" t="s">
        <v>2821</v>
      </c>
      <c r="C1408" s="2">
        <v>12013</v>
      </c>
      <c r="D1408" s="1" t="s">
        <v>2822</v>
      </c>
      <c r="E1408" s="1" t="s">
        <v>12</v>
      </c>
      <c r="F1408" s="1" t="s">
        <v>157</v>
      </c>
      <c r="G1408" s="1" t="s">
        <v>2448</v>
      </c>
      <c r="H1408" s="1" t="s">
        <v>15835</v>
      </c>
      <c r="I1408" s="5">
        <v>8706</v>
      </c>
      <c r="J1408" s="5">
        <v>166447367</v>
      </c>
      <c r="K1408" s="3">
        <f>+Tabella2026[[#This Row],[POP_2024]]/SUM(Tabella2026[POP_2024])</f>
        <v>1.4770085450016985E-4</v>
      </c>
      <c r="L1408" s="3">
        <f>+Tabella2026[[#This Row],[INCIDENZA POPOLAZIONE]]*(PLAFOND/2)</f>
        <v>43483.020789209128</v>
      </c>
      <c r="M1408" s="3">
        <f>+IFERROR(Tabella2026[[#This Row],[reddito_2024]]/Tabella2026[[#This Row],[POP_2024]],"")</f>
        <v>19118.695956811396</v>
      </c>
      <c r="N1408" s="3">
        <f>+IF(Tabella2026[[#This Row],[REDDITO COMPLESSIVO PROCAPITE]]&lt;media_aggr_reddito_pc,(media_aggr_reddito_pc-Tabella2026[[#This Row],[REDDITO COMPLESSIVO PROCAPITE]]),0)</f>
        <v>0</v>
      </c>
      <c r="O1408" s="3">
        <f>+Tabella2026[[#This Row],[DIFFERENZA REDDITO INFERIORE ALLA MEDIA DALLA MEDIA]]*Tabella2026[[#This Row],[POP_2024]]</f>
        <v>0</v>
      </c>
      <c r="P1408" s="3">
        <f>+Tabella2026[[#This Row],[POPOLAZIONE PER DIFFERENZA ]]/SUM(Tabella2026[[POPOLAZIONE PER DIFFERENZA ]])</f>
        <v>0</v>
      </c>
      <c r="Q1408" s="3">
        <f>+Tabella2026[[#This Row],[INCIDENZA POPOLAZIONE PER DIFFERENZA]]*(PLAFOND-SUM(Tabella2026[CONTRIBUTO SULLA BASE DELLA POPOLAZIONE]))</f>
        <v>0</v>
      </c>
      <c r="R1408" s="3">
        <f>+Tabella2026[[#This Row],[CONTRIBUTO SULLA BASE DELLA POPOLAZIONE]]+Tabella2026[[#This Row],[CONTRIBUTO SULLA BASE DEL REDDITO]]</f>
        <v>43483.020789209128</v>
      </c>
      <c r="S1408" s="3">
        <f>+Tabella2026[[#This Row],[CONTRIBUTO TOTALE]]/(PLAFOND/N_TESSERE)</f>
        <v>86.966041578418256</v>
      </c>
      <c r="T1408" s="3">
        <f>+MAX(CEILING(Tabella2026[[#This Row],[preDEF1]],1),1)</f>
        <v>87</v>
      </c>
      <c r="U1408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1408" s="21">
        <f>+Tabella2026[[#This Row],[DEF - n. card]]*(PLAFOND/N_TESSERE)</f>
        <v>43000</v>
      </c>
      <c r="W1408" s="18"/>
    </row>
    <row r="1409" spans="2:23" x14ac:dyDescent="0.25">
      <c r="B1409" s="1" t="s">
        <v>2867</v>
      </c>
      <c r="C1409" s="2">
        <v>65031</v>
      </c>
      <c r="D1409" s="1" t="s">
        <v>2868</v>
      </c>
      <c r="E1409" s="1" t="s">
        <v>15</v>
      </c>
      <c r="F1409" s="1" t="s">
        <v>82</v>
      </c>
      <c r="G1409" s="1" t="s">
        <v>2448</v>
      </c>
      <c r="H1409" s="1" t="s">
        <v>15836</v>
      </c>
      <c r="I1409" s="5">
        <v>8706</v>
      </c>
      <c r="J1409" s="5">
        <v>101554901</v>
      </c>
      <c r="K1409" s="3">
        <f>+Tabella2026[[#This Row],[POP_2024]]/SUM(Tabella2026[POP_2024])</f>
        <v>1.4770085450016985E-4</v>
      </c>
      <c r="L1409" s="3">
        <f>+Tabella2026[[#This Row],[INCIDENZA POPOLAZIONE]]*(PLAFOND/2)</f>
        <v>43483.020789209128</v>
      </c>
      <c r="M1409" s="3">
        <f>+IFERROR(Tabella2026[[#This Row],[reddito_2024]]/Tabella2026[[#This Row],[POP_2024]],"")</f>
        <v>11664.932345508845</v>
      </c>
      <c r="N1409" s="3">
        <f>+IF(Tabella2026[[#This Row],[REDDITO COMPLESSIVO PROCAPITE]]&lt;media_aggr_reddito_pc,(media_aggr_reddito_pc-Tabella2026[[#This Row],[REDDITO COMPLESSIVO PROCAPITE]]),0)</f>
        <v>6160.1337170998959</v>
      </c>
      <c r="O1409" s="3">
        <f>+Tabella2026[[#This Row],[DIFFERENZA REDDITO INFERIORE ALLA MEDIA DALLA MEDIA]]*Tabella2026[[#This Row],[POP_2024]]</f>
        <v>53630124.141071692</v>
      </c>
      <c r="P1409" s="3">
        <f>+Tabella2026[[#This Row],[POPOLAZIONE PER DIFFERENZA ]]/SUM(Tabella2026[[POPOLAZIONE PER DIFFERENZA ]])</f>
        <v>4.7579686444951177E-4</v>
      </c>
      <c r="Q1409" s="3">
        <f>+Tabella2026[[#This Row],[INCIDENZA POPOLAZIONE PER DIFFERENZA]]*(PLAFOND-SUM(Tabella2026[CONTRIBUTO SULLA BASE DELLA POPOLAZIONE]))</f>
        <v>140074.2400462885</v>
      </c>
      <c r="R1409" s="3">
        <f>+Tabella2026[[#This Row],[CONTRIBUTO SULLA BASE DELLA POPOLAZIONE]]+Tabella2026[[#This Row],[CONTRIBUTO SULLA BASE DEL REDDITO]]</f>
        <v>183557.26083549764</v>
      </c>
      <c r="S1409" s="3">
        <f>+Tabella2026[[#This Row],[CONTRIBUTO TOTALE]]/(PLAFOND/N_TESSERE)</f>
        <v>367.11452167099526</v>
      </c>
      <c r="T1409" s="3">
        <f>+MAX(CEILING(Tabella2026[[#This Row],[preDEF1]],1),1)</f>
        <v>368</v>
      </c>
      <c r="U1409" s="9">
        <f xml:space="preserve"> IF(ROW(Tabella2026[[#This Row],[preDEF2]]) - ROW(Tabella2026[[#Headers],[preDEF2]])&lt;=ABS(SUM(Tabella2026[preDEF2])-N_TESSERE),Tabella2026[[#This Row],[preDEF2]]-1,Tabella2026[[#This Row],[preDEF2]])</f>
        <v>367</v>
      </c>
      <c r="V1409" s="21">
        <f>+Tabella2026[[#This Row],[DEF - n. card]]*(PLAFOND/N_TESSERE)</f>
        <v>183500</v>
      </c>
      <c r="W1409" s="18"/>
    </row>
    <row r="1410" spans="2:23" x14ac:dyDescent="0.25">
      <c r="B1410" s="1" t="s">
        <v>2905</v>
      </c>
      <c r="C1410" s="2">
        <v>50001</v>
      </c>
      <c r="D1410" s="1" t="s">
        <v>2906</v>
      </c>
      <c r="E1410" s="1" t="s">
        <v>30</v>
      </c>
      <c r="F1410" s="1" t="s">
        <v>144</v>
      </c>
      <c r="G1410" s="1" t="s">
        <v>2448</v>
      </c>
      <c r="H1410" s="1" t="s">
        <v>15834</v>
      </c>
      <c r="I1410" s="5">
        <v>8702</v>
      </c>
      <c r="J1410" s="5">
        <v>164475503</v>
      </c>
      <c r="K1410" s="3">
        <f>+Tabella2026[[#This Row],[POP_2024]]/SUM(Tabella2026[POP_2024])</f>
        <v>1.4763299286244867E-4</v>
      </c>
      <c r="L1410" s="3">
        <f>+Tabella2026[[#This Row],[INCIDENZA POPOLAZIONE]]*(PLAFOND/2)</f>
        <v>43463.042373960241</v>
      </c>
      <c r="M1410" s="3">
        <f>+IFERROR(Tabella2026[[#This Row],[reddito_2024]]/Tabella2026[[#This Row],[POP_2024]],"")</f>
        <v>18900.885198804874</v>
      </c>
      <c r="N1410" s="3">
        <f>+IF(Tabella2026[[#This Row],[REDDITO COMPLESSIVO PROCAPITE]]&lt;media_aggr_reddito_pc,(media_aggr_reddito_pc-Tabella2026[[#This Row],[REDDITO COMPLESSIVO PROCAPITE]]),0)</f>
        <v>0</v>
      </c>
      <c r="O1410" s="3">
        <f>+Tabella2026[[#This Row],[DIFFERENZA REDDITO INFERIORE ALLA MEDIA DALLA MEDIA]]*Tabella2026[[#This Row],[POP_2024]]</f>
        <v>0</v>
      </c>
      <c r="P1410" s="3">
        <f>+Tabella2026[[#This Row],[POPOLAZIONE PER DIFFERENZA ]]/SUM(Tabella2026[[POPOLAZIONE PER DIFFERENZA ]])</f>
        <v>0</v>
      </c>
      <c r="Q1410" s="3">
        <f>+Tabella2026[[#This Row],[INCIDENZA POPOLAZIONE PER DIFFERENZA]]*(PLAFOND-SUM(Tabella2026[CONTRIBUTO SULLA BASE DELLA POPOLAZIONE]))</f>
        <v>0</v>
      </c>
      <c r="R1410" s="3">
        <f>+Tabella2026[[#This Row],[CONTRIBUTO SULLA BASE DELLA POPOLAZIONE]]+Tabella2026[[#This Row],[CONTRIBUTO SULLA BASE DEL REDDITO]]</f>
        <v>43463.042373960241</v>
      </c>
      <c r="S1410" s="3">
        <f>+Tabella2026[[#This Row],[CONTRIBUTO TOTALE]]/(PLAFOND/N_TESSERE)</f>
        <v>86.926084747920484</v>
      </c>
      <c r="T1410" s="3">
        <f>+MAX(CEILING(Tabella2026[[#This Row],[preDEF1]],1),1)</f>
        <v>87</v>
      </c>
      <c r="U1410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1410" s="21">
        <f>+Tabella2026[[#This Row],[DEF - n. card]]*(PLAFOND/N_TESSERE)</f>
        <v>43000</v>
      </c>
      <c r="W1410" s="18"/>
    </row>
    <row r="1411" spans="2:23" x14ac:dyDescent="0.25">
      <c r="B1411" s="1" t="s">
        <v>2793</v>
      </c>
      <c r="C1411" s="2">
        <v>64025</v>
      </c>
      <c r="D1411" s="1" t="s">
        <v>2794</v>
      </c>
      <c r="E1411" s="1" t="s">
        <v>15</v>
      </c>
      <c r="F1411" s="1" t="s">
        <v>290</v>
      </c>
      <c r="G1411" s="1" t="s">
        <v>2448</v>
      </c>
      <c r="H1411" s="1" t="s">
        <v>15836</v>
      </c>
      <c r="I1411" s="5">
        <v>8702</v>
      </c>
      <c r="J1411" s="5">
        <v>113162262</v>
      </c>
      <c r="K1411" s="3">
        <f>+Tabella2026[[#This Row],[POP_2024]]/SUM(Tabella2026[POP_2024])</f>
        <v>1.4763299286244867E-4</v>
      </c>
      <c r="L1411" s="3">
        <f>+Tabella2026[[#This Row],[INCIDENZA POPOLAZIONE]]*(PLAFOND/2)</f>
        <v>43463.042373960241</v>
      </c>
      <c r="M1411" s="3">
        <f>+IFERROR(Tabella2026[[#This Row],[reddito_2024]]/Tabella2026[[#This Row],[POP_2024]],"")</f>
        <v>13004.167088025741</v>
      </c>
      <c r="N1411" s="3">
        <f>+IF(Tabella2026[[#This Row],[REDDITO COMPLESSIVO PROCAPITE]]&lt;media_aggr_reddito_pc,(media_aggr_reddito_pc-Tabella2026[[#This Row],[REDDITO COMPLESSIVO PROCAPITE]]),0)</f>
        <v>4820.8989745830004</v>
      </c>
      <c r="O1411" s="3">
        <f>+Tabella2026[[#This Row],[DIFFERENZA REDDITO INFERIORE ALLA MEDIA DALLA MEDIA]]*Tabella2026[[#This Row],[POP_2024]]</f>
        <v>41951462.876821272</v>
      </c>
      <c r="P1411" s="3">
        <f>+Tabella2026[[#This Row],[POPOLAZIONE PER DIFFERENZA ]]/SUM(Tabella2026[[POPOLAZIONE PER DIFFERENZA ]])</f>
        <v>3.721858715701788E-4</v>
      </c>
      <c r="Q1411" s="3">
        <f>+Tabella2026[[#This Row],[INCIDENZA POPOLAZIONE PER DIFFERENZA]]*(PLAFOND-SUM(Tabella2026[CONTRIBUTO SULLA BASE DELLA POPOLAZIONE]))</f>
        <v>109571.2414508574</v>
      </c>
      <c r="R1411" s="3">
        <f>+Tabella2026[[#This Row],[CONTRIBUTO SULLA BASE DELLA POPOLAZIONE]]+Tabella2026[[#This Row],[CONTRIBUTO SULLA BASE DEL REDDITO]]</f>
        <v>153034.28382481763</v>
      </c>
      <c r="S1411" s="3">
        <f>+Tabella2026[[#This Row],[CONTRIBUTO TOTALE]]/(PLAFOND/N_TESSERE)</f>
        <v>306.06856764963527</v>
      </c>
      <c r="T1411" s="3">
        <f>+MAX(CEILING(Tabella2026[[#This Row],[preDEF1]],1),1)</f>
        <v>307</v>
      </c>
      <c r="U1411" s="9">
        <f xml:space="preserve"> IF(ROW(Tabella2026[[#This Row],[preDEF2]]) - ROW(Tabella2026[[#Headers],[preDEF2]])&lt;=ABS(SUM(Tabella2026[preDEF2])-N_TESSERE),Tabella2026[[#This Row],[preDEF2]]-1,Tabella2026[[#This Row],[preDEF2]])</f>
        <v>306</v>
      </c>
      <c r="V1411" s="21">
        <f>+Tabella2026[[#This Row],[DEF - n. card]]*(PLAFOND/N_TESSERE)</f>
        <v>153000</v>
      </c>
      <c r="W1411" s="18"/>
    </row>
    <row r="1412" spans="2:23" x14ac:dyDescent="0.25">
      <c r="B1412" s="1" t="s">
        <v>2811</v>
      </c>
      <c r="C1412" s="2">
        <v>1127</v>
      </c>
      <c r="D1412" s="1" t="s">
        <v>2812</v>
      </c>
      <c r="E1412" s="1" t="s">
        <v>18</v>
      </c>
      <c r="F1412" s="1" t="s">
        <v>17</v>
      </c>
      <c r="G1412" s="1" t="s">
        <v>2448</v>
      </c>
      <c r="H1412" s="1" t="s">
        <v>15835</v>
      </c>
      <c r="I1412" s="5">
        <v>8702</v>
      </c>
      <c r="J1412" s="5">
        <v>169542483</v>
      </c>
      <c r="K1412" s="3">
        <f>+Tabella2026[[#This Row],[POP_2024]]/SUM(Tabella2026[POP_2024])</f>
        <v>1.4763299286244867E-4</v>
      </c>
      <c r="L1412" s="3">
        <f>+Tabella2026[[#This Row],[INCIDENZA POPOLAZIONE]]*(PLAFOND/2)</f>
        <v>43463.042373960241</v>
      </c>
      <c r="M1412" s="3">
        <f>+IFERROR(Tabella2026[[#This Row],[reddito_2024]]/Tabella2026[[#This Row],[POP_2024]],"")</f>
        <v>19483.162836129624</v>
      </c>
      <c r="N1412" s="3">
        <f>+IF(Tabella2026[[#This Row],[REDDITO COMPLESSIVO PROCAPITE]]&lt;media_aggr_reddito_pc,(media_aggr_reddito_pc-Tabella2026[[#This Row],[REDDITO COMPLESSIVO PROCAPITE]]),0)</f>
        <v>0</v>
      </c>
      <c r="O1412" s="3">
        <f>+Tabella2026[[#This Row],[DIFFERENZA REDDITO INFERIORE ALLA MEDIA DALLA MEDIA]]*Tabella2026[[#This Row],[POP_2024]]</f>
        <v>0</v>
      </c>
      <c r="P1412" s="3">
        <f>+Tabella2026[[#This Row],[POPOLAZIONE PER DIFFERENZA ]]/SUM(Tabella2026[[POPOLAZIONE PER DIFFERENZA ]])</f>
        <v>0</v>
      </c>
      <c r="Q1412" s="3">
        <f>+Tabella2026[[#This Row],[INCIDENZA POPOLAZIONE PER DIFFERENZA]]*(PLAFOND-SUM(Tabella2026[CONTRIBUTO SULLA BASE DELLA POPOLAZIONE]))</f>
        <v>0</v>
      </c>
      <c r="R1412" s="3">
        <f>+Tabella2026[[#This Row],[CONTRIBUTO SULLA BASE DELLA POPOLAZIONE]]+Tabella2026[[#This Row],[CONTRIBUTO SULLA BASE DEL REDDITO]]</f>
        <v>43463.042373960241</v>
      </c>
      <c r="S1412" s="3">
        <f>+Tabella2026[[#This Row],[CONTRIBUTO TOTALE]]/(PLAFOND/N_TESSERE)</f>
        <v>86.926084747920484</v>
      </c>
      <c r="T1412" s="3">
        <f>+MAX(CEILING(Tabella2026[[#This Row],[preDEF1]],1),1)</f>
        <v>87</v>
      </c>
      <c r="U1412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1412" s="21">
        <f>+Tabella2026[[#This Row],[DEF - n. card]]*(PLAFOND/N_TESSERE)</f>
        <v>43000</v>
      </c>
      <c r="W1412" s="18"/>
    </row>
    <row r="1413" spans="2:23" x14ac:dyDescent="0.25">
      <c r="B1413" s="1" t="s">
        <v>2775</v>
      </c>
      <c r="C1413" s="2">
        <v>84003</v>
      </c>
      <c r="D1413" s="1" t="s">
        <v>2776</v>
      </c>
      <c r="E1413" s="1" t="s">
        <v>21</v>
      </c>
      <c r="F1413" s="1" t="s">
        <v>261</v>
      </c>
      <c r="G1413" s="1" t="s">
        <v>2448</v>
      </c>
      <c r="H1413" s="1" t="s">
        <v>15836</v>
      </c>
      <c r="I1413" s="5">
        <v>8700</v>
      </c>
      <c r="J1413" s="5">
        <v>109757866</v>
      </c>
      <c r="K1413" s="3">
        <f>+Tabella2026[[#This Row],[POP_2024]]/SUM(Tabella2026[POP_2024])</f>
        <v>1.4759906204358806E-4</v>
      </c>
      <c r="L1413" s="3">
        <f>+Tabella2026[[#This Row],[INCIDENZA POPOLAZIONE]]*(PLAFOND/2)</f>
        <v>43453.053166335791</v>
      </c>
      <c r="M1413" s="3">
        <f>+IFERROR(Tabella2026[[#This Row],[reddito_2024]]/Tabella2026[[#This Row],[POP_2024]],"")</f>
        <v>12615.846666666666</v>
      </c>
      <c r="N1413" s="3">
        <f>+IF(Tabella2026[[#This Row],[REDDITO COMPLESSIVO PROCAPITE]]&lt;media_aggr_reddito_pc,(media_aggr_reddito_pc-Tabella2026[[#This Row],[REDDITO COMPLESSIVO PROCAPITE]]),0)</f>
        <v>5209.2193959420747</v>
      </c>
      <c r="O1413" s="3">
        <f>+Tabella2026[[#This Row],[DIFFERENZA REDDITO INFERIORE ALLA MEDIA DALLA MEDIA]]*Tabella2026[[#This Row],[POP_2024]]</f>
        <v>45320208.744696051</v>
      </c>
      <c r="P1413" s="3">
        <f>+Tabella2026[[#This Row],[POPOLAZIONE PER DIFFERENZA ]]/SUM(Tabella2026[[POPOLAZIONE PER DIFFERENZA ]])</f>
        <v>4.020727820842375E-4</v>
      </c>
      <c r="Q1413" s="3">
        <f>+Tabella2026[[#This Row],[INCIDENZA POPOLAZIONE PER DIFFERENZA]]*(PLAFOND-SUM(Tabella2026[CONTRIBUTO SULLA BASE DELLA POPOLAZIONE]))</f>
        <v>118369.92549101343</v>
      </c>
      <c r="R1413" s="3">
        <f>+Tabella2026[[#This Row],[CONTRIBUTO SULLA BASE DELLA POPOLAZIONE]]+Tabella2026[[#This Row],[CONTRIBUTO SULLA BASE DEL REDDITO]]</f>
        <v>161822.97865734922</v>
      </c>
      <c r="S1413" s="3">
        <f>+Tabella2026[[#This Row],[CONTRIBUTO TOTALE]]/(PLAFOND/N_TESSERE)</f>
        <v>323.64595731469842</v>
      </c>
      <c r="T1413" s="3">
        <f>+MAX(CEILING(Tabella2026[[#This Row],[preDEF1]],1),1)</f>
        <v>324</v>
      </c>
      <c r="U1413" s="9">
        <f xml:space="preserve"> IF(ROW(Tabella2026[[#This Row],[preDEF2]]) - ROW(Tabella2026[[#Headers],[preDEF2]])&lt;=ABS(SUM(Tabella2026[preDEF2])-N_TESSERE),Tabella2026[[#This Row],[preDEF2]]-1,Tabella2026[[#This Row],[preDEF2]])</f>
        <v>323</v>
      </c>
      <c r="V1413" s="21">
        <f>+Tabella2026[[#This Row],[DEF - n. card]]*(PLAFOND/N_TESSERE)</f>
        <v>161500</v>
      </c>
      <c r="W1413" s="18"/>
    </row>
    <row r="1414" spans="2:23" x14ac:dyDescent="0.25">
      <c r="B1414" s="1" t="s">
        <v>2911</v>
      </c>
      <c r="C1414" s="2">
        <v>23042</v>
      </c>
      <c r="D1414" s="1" t="s">
        <v>2912</v>
      </c>
      <c r="E1414" s="1" t="s">
        <v>38</v>
      </c>
      <c r="F1414" s="1" t="s">
        <v>37</v>
      </c>
      <c r="G1414" s="1" t="s">
        <v>2448</v>
      </c>
      <c r="H1414" s="1" t="s">
        <v>15835</v>
      </c>
      <c r="I1414" s="5">
        <v>8687</v>
      </c>
      <c r="J1414" s="5">
        <v>185759175</v>
      </c>
      <c r="K1414" s="3">
        <f>+Tabella2026[[#This Row],[POP_2024]]/SUM(Tabella2026[POP_2024])</f>
        <v>1.473785117209942E-4</v>
      </c>
      <c r="L1414" s="3">
        <f>+Tabella2026[[#This Row],[INCIDENZA POPOLAZIONE]]*(PLAFOND/2)</f>
        <v>43388.123316776902</v>
      </c>
      <c r="M1414" s="3">
        <f>+IFERROR(Tabella2026[[#This Row],[reddito_2024]]/Tabella2026[[#This Row],[POP_2024]],"")</f>
        <v>21383.581788879936</v>
      </c>
      <c r="N1414" s="3">
        <f>+IF(Tabella2026[[#This Row],[REDDITO COMPLESSIVO PROCAPITE]]&lt;media_aggr_reddito_pc,(media_aggr_reddito_pc-Tabella2026[[#This Row],[REDDITO COMPLESSIVO PROCAPITE]]),0)</f>
        <v>0</v>
      </c>
      <c r="O1414" s="3">
        <f>+Tabella2026[[#This Row],[DIFFERENZA REDDITO INFERIORE ALLA MEDIA DALLA MEDIA]]*Tabella2026[[#This Row],[POP_2024]]</f>
        <v>0</v>
      </c>
      <c r="P1414" s="3">
        <f>+Tabella2026[[#This Row],[POPOLAZIONE PER DIFFERENZA ]]/SUM(Tabella2026[[POPOLAZIONE PER DIFFERENZA ]])</f>
        <v>0</v>
      </c>
      <c r="Q1414" s="3">
        <f>+Tabella2026[[#This Row],[INCIDENZA POPOLAZIONE PER DIFFERENZA]]*(PLAFOND-SUM(Tabella2026[CONTRIBUTO SULLA BASE DELLA POPOLAZIONE]))</f>
        <v>0</v>
      </c>
      <c r="R1414" s="3">
        <f>+Tabella2026[[#This Row],[CONTRIBUTO SULLA BASE DELLA POPOLAZIONE]]+Tabella2026[[#This Row],[CONTRIBUTO SULLA BASE DEL REDDITO]]</f>
        <v>43388.123316776902</v>
      </c>
      <c r="S1414" s="3">
        <f>+Tabella2026[[#This Row],[CONTRIBUTO TOTALE]]/(PLAFOND/N_TESSERE)</f>
        <v>86.776246633553811</v>
      </c>
      <c r="T1414" s="3">
        <f>+MAX(CEILING(Tabella2026[[#This Row],[preDEF1]],1),1)</f>
        <v>87</v>
      </c>
      <c r="U1414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1414" s="21">
        <f>+Tabella2026[[#This Row],[DEF - n. card]]*(PLAFOND/N_TESSERE)</f>
        <v>43000</v>
      </c>
      <c r="W1414" s="18"/>
    </row>
    <row r="1415" spans="2:23" x14ac:dyDescent="0.25">
      <c r="B1415" s="1" t="s">
        <v>2963</v>
      </c>
      <c r="C1415" s="2">
        <v>35015</v>
      </c>
      <c r="D1415" s="1" t="s">
        <v>2964</v>
      </c>
      <c r="E1415" s="1" t="s">
        <v>27</v>
      </c>
      <c r="F1415" s="1" t="s">
        <v>64</v>
      </c>
      <c r="G1415" s="1" t="s">
        <v>2448</v>
      </c>
      <c r="H1415" s="1" t="s">
        <v>15835</v>
      </c>
      <c r="I1415" s="5">
        <v>8686</v>
      </c>
      <c r="J1415" s="5">
        <v>166674931</v>
      </c>
      <c r="K1415" s="3">
        <f>+Tabella2026[[#This Row],[POP_2024]]/SUM(Tabella2026[POP_2024])</f>
        <v>1.473615463115639E-4</v>
      </c>
      <c r="L1415" s="3">
        <f>+Tabella2026[[#This Row],[INCIDENZA POPOLAZIONE]]*(PLAFOND/2)</f>
        <v>43383.128712964681</v>
      </c>
      <c r="M1415" s="3">
        <f>+IFERROR(Tabella2026[[#This Row],[reddito_2024]]/Tabella2026[[#This Row],[POP_2024]],"")</f>
        <v>19188.916762606492</v>
      </c>
      <c r="N1415" s="3">
        <f>+IF(Tabella2026[[#This Row],[REDDITO COMPLESSIVO PROCAPITE]]&lt;media_aggr_reddito_pc,(media_aggr_reddito_pc-Tabella2026[[#This Row],[REDDITO COMPLESSIVO PROCAPITE]]),0)</f>
        <v>0</v>
      </c>
      <c r="O1415" s="3">
        <f>+Tabella2026[[#This Row],[DIFFERENZA REDDITO INFERIORE ALLA MEDIA DALLA MEDIA]]*Tabella2026[[#This Row],[POP_2024]]</f>
        <v>0</v>
      </c>
      <c r="P1415" s="3">
        <f>+Tabella2026[[#This Row],[POPOLAZIONE PER DIFFERENZA ]]/SUM(Tabella2026[[POPOLAZIONE PER DIFFERENZA ]])</f>
        <v>0</v>
      </c>
      <c r="Q1415" s="3">
        <f>+Tabella2026[[#This Row],[INCIDENZA POPOLAZIONE PER DIFFERENZA]]*(PLAFOND-SUM(Tabella2026[CONTRIBUTO SULLA BASE DELLA POPOLAZIONE]))</f>
        <v>0</v>
      </c>
      <c r="R1415" s="3">
        <f>+Tabella2026[[#This Row],[CONTRIBUTO SULLA BASE DELLA POPOLAZIONE]]+Tabella2026[[#This Row],[CONTRIBUTO SULLA BASE DEL REDDITO]]</f>
        <v>43383.128712964681</v>
      </c>
      <c r="S1415" s="3">
        <f>+Tabella2026[[#This Row],[CONTRIBUTO TOTALE]]/(PLAFOND/N_TESSERE)</f>
        <v>86.766257425929368</v>
      </c>
      <c r="T1415" s="3">
        <f>+MAX(CEILING(Tabella2026[[#This Row],[preDEF1]],1),1)</f>
        <v>87</v>
      </c>
      <c r="U1415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1415" s="21">
        <f>+Tabella2026[[#This Row],[DEF - n. card]]*(PLAFOND/N_TESSERE)</f>
        <v>43000</v>
      </c>
      <c r="W1415" s="18"/>
    </row>
    <row r="1416" spans="2:23" x14ac:dyDescent="0.25">
      <c r="B1416" s="1" t="s">
        <v>2853</v>
      </c>
      <c r="C1416" s="2">
        <v>80012</v>
      </c>
      <c r="D1416" s="1" t="s">
        <v>2854</v>
      </c>
      <c r="E1416" s="1" t="s">
        <v>61</v>
      </c>
      <c r="F1416" s="1" t="s">
        <v>62</v>
      </c>
      <c r="G1416" s="1" t="s">
        <v>2448</v>
      </c>
      <c r="H1416" s="1" t="s">
        <v>15836</v>
      </c>
      <c r="I1416" s="5">
        <v>8680</v>
      </c>
      <c r="J1416" s="5">
        <v>96056099</v>
      </c>
      <c r="K1416" s="3">
        <f>+Tabella2026[[#This Row],[POP_2024]]/SUM(Tabella2026[POP_2024])</f>
        <v>1.4725975385498214E-4</v>
      </c>
      <c r="L1416" s="3">
        <f>+Tabella2026[[#This Row],[INCIDENZA POPOLAZIONE]]*(PLAFOND/2)</f>
        <v>43353.161090091351</v>
      </c>
      <c r="M1416" s="3">
        <f>+IFERROR(Tabella2026[[#This Row],[reddito_2024]]/Tabella2026[[#This Row],[POP_2024]],"")</f>
        <v>11066.370852534563</v>
      </c>
      <c r="N1416" s="3">
        <f>+IF(Tabella2026[[#This Row],[REDDITO COMPLESSIVO PROCAPITE]]&lt;media_aggr_reddito_pc,(media_aggr_reddito_pc-Tabella2026[[#This Row],[REDDITO COMPLESSIVO PROCAPITE]]),0)</f>
        <v>6758.6952100741782</v>
      </c>
      <c r="O1416" s="3">
        <f>+Tabella2026[[#This Row],[DIFFERENZA REDDITO INFERIORE ALLA MEDIA DALLA MEDIA]]*Tabella2026[[#This Row],[POP_2024]]</f>
        <v>58665474.423443869</v>
      </c>
      <c r="P1416" s="3">
        <f>+Tabella2026[[#This Row],[POPOLAZIONE PER DIFFERENZA ]]/SUM(Tabella2026[[POPOLAZIONE PER DIFFERENZA ]])</f>
        <v>5.2046959109574491E-4</v>
      </c>
      <c r="Q1416" s="3">
        <f>+Tabella2026[[#This Row],[INCIDENZA POPOLAZIONE PER DIFFERENZA]]*(PLAFOND-SUM(Tabella2026[CONTRIBUTO SULLA BASE DELLA POPOLAZIONE]))</f>
        <v>153225.8572663946</v>
      </c>
      <c r="R1416" s="3">
        <f>+Tabella2026[[#This Row],[CONTRIBUTO SULLA BASE DELLA POPOLAZIONE]]+Tabella2026[[#This Row],[CONTRIBUTO SULLA BASE DEL REDDITO]]</f>
        <v>196579.01835648593</v>
      </c>
      <c r="S1416" s="3">
        <f>+Tabella2026[[#This Row],[CONTRIBUTO TOTALE]]/(PLAFOND/N_TESSERE)</f>
        <v>393.15803671297186</v>
      </c>
      <c r="T1416" s="3">
        <f>+MAX(CEILING(Tabella2026[[#This Row],[preDEF1]],1),1)</f>
        <v>394</v>
      </c>
      <c r="U1416" s="9">
        <f xml:space="preserve"> IF(ROW(Tabella2026[[#This Row],[preDEF2]]) - ROW(Tabella2026[[#Headers],[preDEF2]])&lt;=ABS(SUM(Tabella2026[preDEF2])-N_TESSERE),Tabella2026[[#This Row],[preDEF2]]-1,Tabella2026[[#This Row],[preDEF2]])</f>
        <v>393</v>
      </c>
      <c r="V1416" s="21">
        <f>+Tabella2026[[#This Row],[DEF - n. card]]*(PLAFOND/N_TESSERE)</f>
        <v>196500</v>
      </c>
      <c r="W1416" s="18"/>
    </row>
    <row r="1417" spans="2:23" x14ac:dyDescent="0.25">
      <c r="B1417" s="1" t="s">
        <v>2785</v>
      </c>
      <c r="C1417" s="2">
        <v>51016</v>
      </c>
      <c r="D1417" s="1" t="s">
        <v>2786</v>
      </c>
      <c r="E1417" s="1" t="s">
        <v>30</v>
      </c>
      <c r="F1417" s="1" t="s">
        <v>125</v>
      </c>
      <c r="G1417" s="1" t="s">
        <v>2448</v>
      </c>
      <c r="H1417" s="1" t="s">
        <v>15834</v>
      </c>
      <c r="I1417" s="5">
        <v>8672</v>
      </c>
      <c r="J1417" s="5">
        <v>166504536</v>
      </c>
      <c r="K1417" s="3">
        <f>+Tabella2026[[#This Row],[POP_2024]]/SUM(Tabella2026[POP_2024])</f>
        <v>1.4712403057953974E-4</v>
      </c>
      <c r="L1417" s="3">
        <f>+Tabella2026[[#This Row],[INCIDENZA POPOLAZIONE]]*(PLAFOND/2)</f>
        <v>43313.204259593564</v>
      </c>
      <c r="M1417" s="3">
        <f>+IFERROR(Tabella2026[[#This Row],[reddito_2024]]/Tabella2026[[#This Row],[POP_2024]],"")</f>
        <v>19200.246309963099</v>
      </c>
      <c r="N1417" s="3">
        <f>+IF(Tabella2026[[#This Row],[REDDITO COMPLESSIVO PROCAPITE]]&lt;media_aggr_reddito_pc,(media_aggr_reddito_pc-Tabella2026[[#This Row],[REDDITO COMPLESSIVO PROCAPITE]]),0)</f>
        <v>0</v>
      </c>
      <c r="O1417" s="3">
        <f>+Tabella2026[[#This Row],[DIFFERENZA REDDITO INFERIORE ALLA MEDIA DALLA MEDIA]]*Tabella2026[[#This Row],[POP_2024]]</f>
        <v>0</v>
      </c>
      <c r="P1417" s="3">
        <f>+Tabella2026[[#This Row],[POPOLAZIONE PER DIFFERENZA ]]/SUM(Tabella2026[[POPOLAZIONE PER DIFFERENZA ]])</f>
        <v>0</v>
      </c>
      <c r="Q1417" s="3">
        <f>+Tabella2026[[#This Row],[INCIDENZA POPOLAZIONE PER DIFFERENZA]]*(PLAFOND-SUM(Tabella2026[CONTRIBUTO SULLA BASE DELLA POPOLAZIONE]))</f>
        <v>0</v>
      </c>
      <c r="R1417" s="3">
        <f>+Tabella2026[[#This Row],[CONTRIBUTO SULLA BASE DELLA POPOLAZIONE]]+Tabella2026[[#This Row],[CONTRIBUTO SULLA BASE DEL REDDITO]]</f>
        <v>43313.204259593564</v>
      </c>
      <c r="S1417" s="3">
        <f>+Tabella2026[[#This Row],[CONTRIBUTO TOTALE]]/(PLAFOND/N_TESSERE)</f>
        <v>86.626408519187123</v>
      </c>
      <c r="T1417" s="3">
        <f>+MAX(CEILING(Tabella2026[[#This Row],[preDEF1]],1),1)</f>
        <v>87</v>
      </c>
      <c r="U1417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1417" s="21">
        <f>+Tabella2026[[#This Row],[DEF - n. card]]*(PLAFOND/N_TESSERE)</f>
        <v>43000</v>
      </c>
      <c r="W1417" s="18"/>
    </row>
    <row r="1418" spans="2:23" x14ac:dyDescent="0.25">
      <c r="B1418" s="1" t="s">
        <v>2797</v>
      </c>
      <c r="C1418" s="2">
        <v>56035</v>
      </c>
      <c r="D1418" s="1" t="s">
        <v>2798</v>
      </c>
      <c r="E1418" s="1" t="s">
        <v>8</v>
      </c>
      <c r="F1418" s="1" t="s">
        <v>210</v>
      </c>
      <c r="G1418" s="1" t="s">
        <v>2448</v>
      </c>
      <c r="H1418" s="1" t="s">
        <v>15834</v>
      </c>
      <c r="I1418" s="5">
        <v>8671</v>
      </c>
      <c r="J1418" s="5">
        <v>145948724</v>
      </c>
      <c r="K1418" s="3">
        <f>+Tabella2026[[#This Row],[POP_2024]]/SUM(Tabella2026[POP_2024])</f>
        <v>1.4710706517010943E-4</v>
      </c>
      <c r="L1418" s="3">
        <f>+Tabella2026[[#This Row],[INCIDENZA POPOLAZIONE]]*(PLAFOND/2)</f>
        <v>43308.209655781342</v>
      </c>
      <c r="M1418" s="3">
        <f>+IFERROR(Tabella2026[[#This Row],[reddito_2024]]/Tabella2026[[#This Row],[POP_2024]],"")</f>
        <v>16831.821473878445</v>
      </c>
      <c r="N1418" s="3">
        <f>+IF(Tabella2026[[#This Row],[REDDITO COMPLESSIVO PROCAPITE]]&lt;media_aggr_reddito_pc,(media_aggr_reddito_pc-Tabella2026[[#This Row],[REDDITO COMPLESSIVO PROCAPITE]]),0)</f>
        <v>993.24458873029653</v>
      </c>
      <c r="O1418" s="3">
        <f>+Tabella2026[[#This Row],[DIFFERENZA REDDITO INFERIORE ALLA MEDIA DALLA MEDIA]]*Tabella2026[[#This Row],[POP_2024]]</f>
        <v>8612423.8288804013</v>
      </c>
      <c r="P1418" s="3">
        <f>+Tabella2026[[#This Row],[POPOLAZIONE PER DIFFERENZA ]]/SUM(Tabella2026[[POPOLAZIONE PER DIFFERENZA ]])</f>
        <v>7.640788304559139E-5</v>
      </c>
      <c r="Q1418" s="3">
        <f>+Tabella2026[[#This Row],[INCIDENZA POPOLAZIONE PER DIFFERENZA]]*(PLAFOND-SUM(Tabella2026[CONTRIBUTO SULLA BASE DELLA POPOLAZIONE]))</f>
        <v>22494.42346270991</v>
      </c>
      <c r="R1418" s="3">
        <f>+Tabella2026[[#This Row],[CONTRIBUTO SULLA BASE DELLA POPOLAZIONE]]+Tabella2026[[#This Row],[CONTRIBUTO SULLA BASE DEL REDDITO]]</f>
        <v>65802.633118491256</v>
      </c>
      <c r="S1418" s="3">
        <f>+Tabella2026[[#This Row],[CONTRIBUTO TOTALE]]/(PLAFOND/N_TESSERE)</f>
        <v>131.60526623698252</v>
      </c>
      <c r="T1418" s="3">
        <f>+MAX(CEILING(Tabella2026[[#This Row],[preDEF1]],1),1)</f>
        <v>132</v>
      </c>
      <c r="U1418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1418" s="21">
        <f>+Tabella2026[[#This Row],[DEF - n. card]]*(PLAFOND/N_TESSERE)</f>
        <v>65500</v>
      </c>
      <c r="W1418" s="18"/>
    </row>
    <row r="1419" spans="2:23" x14ac:dyDescent="0.25">
      <c r="B1419" s="1" t="s">
        <v>2827</v>
      </c>
      <c r="C1419" s="2">
        <v>75059</v>
      </c>
      <c r="D1419" s="1" t="s">
        <v>2828</v>
      </c>
      <c r="E1419" s="1" t="s">
        <v>33</v>
      </c>
      <c r="F1419" s="1" t="s">
        <v>132</v>
      </c>
      <c r="G1419" s="1" t="s">
        <v>2448</v>
      </c>
      <c r="H1419" s="1" t="s">
        <v>15836</v>
      </c>
      <c r="I1419" s="5">
        <v>8664</v>
      </c>
      <c r="J1419" s="5">
        <v>106679344</v>
      </c>
      <c r="K1419" s="3">
        <f>+Tabella2026[[#This Row],[POP_2024]]/SUM(Tabella2026[POP_2024])</f>
        <v>1.4698830730409737E-4</v>
      </c>
      <c r="L1419" s="3">
        <f>+Tabella2026[[#This Row],[INCIDENZA POPOLAZIONE]]*(PLAFOND/2)</f>
        <v>43273.247429095783</v>
      </c>
      <c r="M1419" s="3">
        <f>+IFERROR(Tabella2026[[#This Row],[reddito_2024]]/Tabella2026[[#This Row],[POP_2024]],"")</f>
        <v>12312.943674976916</v>
      </c>
      <c r="N1419" s="3">
        <f>+IF(Tabella2026[[#This Row],[REDDITO COMPLESSIVO PROCAPITE]]&lt;media_aggr_reddito_pc,(media_aggr_reddito_pc-Tabella2026[[#This Row],[REDDITO COMPLESSIVO PROCAPITE]]),0)</f>
        <v>5512.1223876318254</v>
      </c>
      <c r="O1419" s="3">
        <f>+Tabella2026[[#This Row],[DIFFERENZA REDDITO INFERIORE ALLA MEDIA DALLA MEDIA]]*Tabella2026[[#This Row],[POP_2024]]</f>
        <v>47757028.366442136</v>
      </c>
      <c r="P1419" s="3">
        <f>+Tabella2026[[#This Row],[POPOLAZIONE PER DIFFERENZA ]]/SUM(Tabella2026[[POPOLAZIONE PER DIFFERENZA ]])</f>
        <v>4.2369180970770526E-4</v>
      </c>
      <c r="Q1419" s="3">
        <f>+Tabella2026[[#This Row],[INCIDENZA POPOLAZIONE PER DIFFERENZA]]*(PLAFOND-SUM(Tabella2026[CONTRIBUTO SULLA BASE DELLA POPOLAZIONE]))</f>
        <v>124734.55100909165</v>
      </c>
      <c r="R1419" s="3">
        <f>+Tabella2026[[#This Row],[CONTRIBUTO SULLA BASE DELLA POPOLAZIONE]]+Tabella2026[[#This Row],[CONTRIBUTO SULLA BASE DEL REDDITO]]</f>
        <v>168007.79843818743</v>
      </c>
      <c r="S1419" s="3">
        <f>+Tabella2026[[#This Row],[CONTRIBUTO TOTALE]]/(PLAFOND/N_TESSERE)</f>
        <v>336.01559687637484</v>
      </c>
      <c r="T1419" s="3">
        <f>+MAX(CEILING(Tabella2026[[#This Row],[preDEF1]],1),1)</f>
        <v>337</v>
      </c>
      <c r="U1419" s="9">
        <f xml:space="preserve"> IF(ROW(Tabella2026[[#This Row],[preDEF2]]) - ROW(Tabella2026[[#Headers],[preDEF2]])&lt;=ABS(SUM(Tabella2026[preDEF2])-N_TESSERE),Tabella2026[[#This Row],[preDEF2]]-1,Tabella2026[[#This Row],[preDEF2]])</f>
        <v>336</v>
      </c>
      <c r="V1419" s="21">
        <f>+Tabella2026[[#This Row],[DEF - n. card]]*(PLAFOND/N_TESSERE)</f>
        <v>168000</v>
      </c>
      <c r="W1419" s="18"/>
    </row>
    <row r="1420" spans="2:23" x14ac:dyDescent="0.25">
      <c r="B1420" s="1" t="s">
        <v>2893</v>
      </c>
      <c r="C1420" s="2">
        <v>58024</v>
      </c>
      <c r="D1420" s="1" t="s">
        <v>2894</v>
      </c>
      <c r="E1420" s="1" t="s">
        <v>8</v>
      </c>
      <c r="F1420" s="1" t="s">
        <v>7</v>
      </c>
      <c r="G1420" s="1" t="s">
        <v>2448</v>
      </c>
      <c r="H1420" s="1" t="s">
        <v>15834</v>
      </c>
      <c r="I1420" s="5">
        <v>8658</v>
      </c>
      <c r="J1420" s="5">
        <v>137595393</v>
      </c>
      <c r="K1420" s="3">
        <f>+Tabella2026[[#This Row],[POP_2024]]/SUM(Tabella2026[POP_2024])</f>
        <v>1.4688651484751558E-4</v>
      </c>
      <c r="L1420" s="3">
        <f>+Tabella2026[[#This Row],[INCIDENZA POPOLAZIONE]]*(PLAFOND/2)</f>
        <v>43243.279806222446</v>
      </c>
      <c r="M1420" s="3">
        <f>+IFERROR(Tabella2026[[#This Row],[reddito_2024]]/Tabella2026[[#This Row],[POP_2024]],"")</f>
        <v>15892.283783783783</v>
      </c>
      <c r="N1420" s="3">
        <f>+IF(Tabella2026[[#This Row],[REDDITO COMPLESSIVO PROCAPITE]]&lt;media_aggr_reddito_pc,(media_aggr_reddito_pc-Tabella2026[[#This Row],[REDDITO COMPLESSIVO PROCAPITE]]),0)</f>
        <v>1932.7822788249578</v>
      </c>
      <c r="O1420" s="3">
        <f>+Tabella2026[[#This Row],[DIFFERENZA REDDITO INFERIORE ALLA MEDIA DALLA MEDIA]]*Tabella2026[[#This Row],[POP_2024]]</f>
        <v>16734028.970066484</v>
      </c>
      <c r="P1420" s="3">
        <f>+Tabella2026[[#This Row],[POPOLAZIONE PER DIFFERENZA ]]/SUM(Tabella2026[[POPOLAZIONE PER DIFFERENZA ]])</f>
        <v>1.4846131052430976E-4</v>
      </c>
      <c r="Q1420" s="3">
        <f>+Tabella2026[[#This Row],[INCIDENZA POPOLAZIONE PER DIFFERENZA]]*(PLAFOND-SUM(Tabella2026[CONTRIBUTO SULLA BASE DELLA POPOLAZIONE]))</f>
        <v>43706.89847237408</v>
      </c>
      <c r="R1420" s="3">
        <f>+Tabella2026[[#This Row],[CONTRIBUTO SULLA BASE DELLA POPOLAZIONE]]+Tabella2026[[#This Row],[CONTRIBUTO SULLA BASE DEL REDDITO]]</f>
        <v>86950.178278596519</v>
      </c>
      <c r="S1420" s="3">
        <f>+Tabella2026[[#This Row],[CONTRIBUTO TOTALE]]/(PLAFOND/N_TESSERE)</f>
        <v>173.90035655719305</v>
      </c>
      <c r="T1420" s="3">
        <f>+MAX(CEILING(Tabella2026[[#This Row],[preDEF1]],1),1)</f>
        <v>174</v>
      </c>
      <c r="U1420" s="9">
        <f xml:space="preserve"> IF(ROW(Tabella2026[[#This Row],[preDEF2]]) - ROW(Tabella2026[[#Headers],[preDEF2]])&lt;=ABS(SUM(Tabella2026[preDEF2])-N_TESSERE),Tabella2026[[#This Row],[preDEF2]]-1,Tabella2026[[#This Row],[preDEF2]])</f>
        <v>173</v>
      </c>
      <c r="V1420" s="21">
        <f>+Tabella2026[[#This Row],[DEF - n. card]]*(PLAFOND/N_TESSERE)</f>
        <v>86500</v>
      </c>
      <c r="W1420" s="18"/>
    </row>
    <row r="1421" spans="2:23" x14ac:dyDescent="0.25">
      <c r="B1421" s="1" t="s">
        <v>2833</v>
      </c>
      <c r="C1421" s="2">
        <v>75026</v>
      </c>
      <c r="D1421" s="1" t="s">
        <v>2834</v>
      </c>
      <c r="E1421" s="1" t="s">
        <v>33</v>
      </c>
      <c r="F1421" s="1" t="s">
        <v>132</v>
      </c>
      <c r="G1421" s="1" t="s">
        <v>2448</v>
      </c>
      <c r="H1421" s="1" t="s">
        <v>15836</v>
      </c>
      <c r="I1421" s="5">
        <v>8657</v>
      </c>
      <c r="J1421" s="5">
        <v>102662486</v>
      </c>
      <c r="K1421" s="3">
        <f>+Tabella2026[[#This Row],[POP_2024]]/SUM(Tabella2026[POP_2024])</f>
        <v>1.4686954943808527E-4</v>
      </c>
      <c r="L1421" s="3">
        <f>+Tabella2026[[#This Row],[INCIDENZA POPOLAZIONE]]*(PLAFOND/2)</f>
        <v>43238.285202410225</v>
      </c>
      <c r="M1421" s="3">
        <f>+IFERROR(Tabella2026[[#This Row],[reddito_2024]]/Tabella2026[[#This Row],[POP_2024]],"")</f>
        <v>11858.898694697933</v>
      </c>
      <c r="N1421" s="3">
        <f>+IF(Tabella2026[[#This Row],[REDDITO COMPLESSIVO PROCAPITE]]&lt;media_aggr_reddito_pc,(media_aggr_reddito_pc-Tabella2026[[#This Row],[REDDITO COMPLESSIVO PROCAPITE]]),0)</f>
        <v>5966.167367910808</v>
      </c>
      <c r="O1421" s="3">
        <f>+Tabella2026[[#This Row],[DIFFERENZA REDDITO INFERIORE ALLA MEDIA DALLA MEDIA]]*Tabella2026[[#This Row],[POP_2024]]</f>
        <v>51649110.904003866</v>
      </c>
      <c r="P1421" s="3">
        <f>+Tabella2026[[#This Row],[POPOLAZIONE PER DIFFERENZA ]]/SUM(Tabella2026[[POPOLAZIONE PER DIFFERENZA ]])</f>
        <v>4.5822166950589227E-4</v>
      </c>
      <c r="Q1421" s="3">
        <f>+Tabella2026[[#This Row],[INCIDENZA POPOLAZIONE PER DIFFERENZA]]*(PLAFOND-SUM(Tabella2026[CONTRIBUTO SULLA BASE DELLA POPOLAZIONE]))</f>
        <v>134900.1158362831</v>
      </c>
      <c r="R1421" s="3">
        <f>+Tabella2026[[#This Row],[CONTRIBUTO SULLA BASE DELLA POPOLAZIONE]]+Tabella2026[[#This Row],[CONTRIBUTO SULLA BASE DEL REDDITO]]</f>
        <v>178138.40103869332</v>
      </c>
      <c r="S1421" s="3">
        <f>+Tabella2026[[#This Row],[CONTRIBUTO TOTALE]]/(PLAFOND/N_TESSERE)</f>
        <v>356.27680207738666</v>
      </c>
      <c r="T1421" s="3">
        <f>+MAX(CEILING(Tabella2026[[#This Row],[preDEF1]],1),1)</f>
        <v>357</v>
      </c>
      <c r="U1421" s="9">
        <f xml:space="preserve"> IF(ROW(Tabella2026[[#This Row],[preDEF2]]) - ROW(Tabella2026[[#Headers],[preDEF2]])&lt;=ABS(SUM(Tabella2026[preDEF2])-N_TESSERE),Tabella2026[[#This Row],[preDEF2]]-1,Tabella2026[[#This Row],[preDEF2]])</f>
        <v>356</v>
      </c>
      <c r="V1421" s="21">
        <f>+Tabella2026[[#This Row],[DEF - n. card]]*(PLAFOND/N_TESSERE)</f>
        <v>178000</v>
      </c>
      <c r="W1421" s="18"/>
    </row>
    <row r="1422" spans="2:23" x14ac:dyDescent="0.25">
      <c r="B1422" s="1" t="s">
        <v>2891</v>
      </c>
      <c r="C1422" s="2">
        <v>78150</v>
      </c>
      <c r="D1422" s="1" t="s">
        <v>2892</v>
      </c>
      <c r="E1422" s="1" t="s">
        <v>61</v>
      </c>
      <c r="F1422" s="1" t="s">
        <v>178</v>
      </c>
      <c r="G1422" s="1" t="s">
        <v>2448</v>
      </c>
      <c r="H1422" s="1" t="s">
        <v>15836</v>
      </c>
      <c r="I1422" s="5">
        <v>8653</v>
      </c>
      <c r="J1422" s="5">
        <v>108571295</v>
      </c>
      <c r="K1422" s="3">
        <f>+Tabella2026[[#This Row],[POP_2024]]/SUM(Tabella2026[POP_2024])</f>
        <v>1.4680168780036409E-4</v>
      </c>
      <c r="L1422" s="3">
        <f>+Tabella2026[[#This Row],[INCIDENZA POPOLAZIONE]]*(PLAFOND/2)</f>
        <v>43218.306787161338</v>
      </c>
      <c r="M1422" s="3">
        <f>+IFERROR(Tabella2026[[#This Row],[reddito_2024]]/Tabella2026[[#This Row],[POP_2024]],"")</f>
        <v>12547.243152663816</v>
      </c>
      <c r="N1422" s="3">
        <f>+IF(Tabella2026[[#This Row],[REDDITO COMPLESSIVO PROCAPITE]]&lt;media_aggr_reddito_pc,(media_aggr_reddito_pc-Tabella2026[[#This Row],[REDDITO COMPLESSIVO PROCAPITE]]),0)</f>
        <v>5277.8229099449254</v>
      </c>
      <c r="O1422" s="3">
        <f>+Tabella2026[[#This Row],[DIFFERENZA REDDITO INFERIORE ALLA MEDIA DALLA MEDIA]]*Tabella2026[[#This Row],[POP_2024]]</f>
        <v>45669001.639753439</v>
      </c>
      <c r="P1422" s="3">
        <f>+Tabella2026[[#This Row],[POPOLAZIONE PER DIFFERENZA ]]/SUM(Tabella2026[[POPOLAZIONE PER DIFFERENZA ]])</f>
        <v>4.051672102338729E-4</v>
      </c>
      <c r="Q1422" s="3">
        <f>+Tabella2026[[#This Row],[INCIDENZA POPOLAZIONE PER DIFFERENZA]]*(PLAFOND-SUM(Tabella2026[CONTRIBUTO SULLA BASE DELLA POPOLAZIONE]))</f>
        <v>119280.922817445</v>
      </c>
      <c r="R1422" s="3">
        <f>+Tabella2026[[#This Row],[CONTRIBUTO SULLA BASE DELLA POPOLAZIONE]]+Tabella2026[[#This Row],[CONTRIBUTO SULLA BASE DEL REDDITO]]</f>
        <v>162499.22960460634</v>
      </c>
      <c r="S1422" s="3">
        <f>+Tabella2026[[#This Row],[CONTRIBUTO TOTALE]]/(PLAFOND/N_TESSERE)</f>
        <v>324.99845920921268</v>
      </c>
      <c r="T1422" s="3">
        <f>+MAX(CEILING(Tabella2026[[#This Row],[preDEF1]],1),1)</f>
        <v>325</v>
      </c>
      <c r="U1422" s="9">
        <f xml:space="preserve"> IF(ROW(Tabella2026[[#This Row],[preDEF2]]) - ROW(Tabella2026[[#Headers],[preDEF2]])&lt;=ABS(SUM(Tabella2026[preDEF2])-N_TESSERE),Tabella2026[[#This Row],[preDEF2]]-1,Tabella2026[[#This Row],[preDEF2]])</f>
        <v>324</v>
      </c>
      <c r="V1422" s="21">
        <f>+Tabella2026[[#This Row],[DEF - n. card]]*(PLAFOND/N_TESSERE)</f>
        <v>162000</v>
      </c>
      <c r="W1422" s="18"/>
    </row>
    <row r="1423" spans="2:23" x14ac:dyDescent="0.25">
      <c r="B1423" s="1" t="s">
        <v>2877</v>
      </c>
      <c r="C1423" s="2">
        <v>24110</v>
      </c>
      <c r="D1423" s="1" t="s">
        <v>2878</v>
      </c>
      <c r="E1423" s="1" t="s">
        <v>38</v>
      </c>
      <c r="F1423" s="1" t="s">
        <v>106</v>
      </c>
      <c r="G1423" s="1" t="s">
        <v>2448</v>
      </c>
      <c r="H1423" s="1" t="s">
        <v>15835</v>
      </c>
      <c r="I1423" s="5">
        <v>8651</v>
      </c>
      <c r="J1423" s="5">
        <v>186582755</v>
      </c>
      <c r="K1423" s="3">
        <f>+Tabella2026[[#This Row],[POP_2024]]/SUM(Tabella2026[POP_2024])</f>
        <v>1.4676775698150351E-4</v>
      </c>
      <c r="L1423" s="3">
        <f>+Tabella2026[[#This Row],[INCIDENZA POPOLAZIONE]]*(PLAFOND/2)</f>
        <v>43208.317579536895</v>
      </c>
      <c r="M1423" s="3">
        <f>+IFERROR(Tabella2026[[#This Row],[reddito_2024]]/Tabella2026[[#This Row],[POP_2024]],"")</f>
        <v>21567.767310137555</v>
      </c>
      <c r="N1423" s="3">
        <f>+IF(Tabella2026[[#This Row],[REDDITO COMPLESSIVO PROCAPITE]]&lt;media_aggr_reddito_pc,(media_aggr_reddito_pc-Tabella2026[[#This Row],[REDDITO COMPLESSIVO PROCAPITE]]),0)</f>
        <v>0</v>
      </c>
      <c r="O1423" s="3">
        <f>+Tabella2026[[#This Row],[DIFFERENZA REDDITO INFERIORE ALLA MEDIA DALLA MEDIA]]*Tabella2026[[#This Row],[POP_2024]]</f>
        <v>0</v>
      </c>
      <c r="P1423" s="3">
        <f>+Tabella2026[[#This Row],[POPOLAZIONE PER DIFFERENZA ]]/SUM(Tabella2026[[POPOLAZIONE PER DIFFERENZA ]])</f>
        <v>0</v>
      </c>
      <c r="Q1423" s="3">
        <f>+Tabella2026[[#This Row],[INCIDENZA POPOLAZIONE PER DIFFERENZA]]*(PLAFOND-SUM(Tabella2026[CONTRIBUTO SULLA BASE DELLA POPOLAZIONE]))</f>
        <v>0</v>
      </c>
      <c r="R1423" s="3">
        <f>+Tabella2026[[#This Row],[CONTRIBUTO SULLA BASE DELLA POPOLAZIONE]]+Tabella2026[[#This Row],[CONTRIBUTO SULLA BASE DEL REDDITO]]</f>
        <v>43208.317579536895</v>
      </c>
      <c r="S1423" s="3">
        <f>+Tabella2026[[#This Row],[CONTRIBUTO TOTALE]]/(PLAFOND/N_TESSERE)</f>
        <v>86.416635159073792</v>
      </c>
      <c r="T1423" s="3">
        <f>+MAX(CEILING(Tabella2026[[#This Row],[preDEF1]],1),1)</f>
        <v>87</v>
      </c>
      <c r="U1423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1423" s="21">
        <f>+Tabella2026[[#This Row],[DEF - n. card]]*(PLAFOND/N_TESSERE)</f>
        <v>43000</v>
      </c>
      <c r="W1423" s="18"/>
    </row>
    <row r="1424" spans="2:23" x14ac:dyDescent="0.25">
      <c r="B1424" s="1" t="s">
        <v>2871</v>
      </c>
      <c r="C1424" s="2">
        <v>12138</v>
      </c>
      <c r="D1424" s="1" t="s">
        <v>2872</v>
      </c>
      <c r="E1424" s="1" t="s">
        <v>12</v>
      </c>
      <c r="F1424" s="1" t="s">
        <v>157</v>
      </c>
      <c r="G1424" s="1" t="s">
        <v>2448</v>
      </c>
      <c r="H1424" s="1" t="s">
        <v>15835</v>
      </c>
      <c r="I1424" s="5">
        <v>8646</v>
      </c>
      <c r="J1424" s="5">
        <v>182231270</v>
      </c>
      <c r="K1424" s="3">
        <f>+Tabella2026[[#This Row],[POP_2024]]/SUM(Tabella2026[POP_2024])</f>
        <v>1.4668292993435202E-4</v>
      </c>
      <c r="L1424" s="3">
        <f>+Tabella2026[[#This Row],[INCIDENZA POPOLAZIONE]]*(PLAFOND/2)</f>
        <v>43183.344560475787</v>
      </c>
      <c r="M1424" s="3">
        <f>+IFERROR(Tabella2026[[#This Row],[reddito_2024]]/Tabella2026[[#This Row],[POP_2024]],"")</f>
        <v>21076.945408281284</v>
      </c>
      <c r="N1424" s="3">
        <f>+IF(Tabella2026[[#This Row],[REDDITO COMPLESSIVO PROCAPITE]]&lt;media_aggr_reddito_pc,(media_aggr_reddito_pc-Tabella2026[[#This Row],[REDDITO COMPLESSIVO PROCAPITE]]),0)</f>
        <v>0</v>
      </c>
      <c r="O1424" s="3">
        <f>+Tabella2026[[#This Row],[DIFFERENZA REDDITO INFERIORE ALLA MEDIA DALLA MEDIA]]*Tabella2026[[#This Row],[POP_2024]]</f>
        <v>0</v>
      </c>
      <c r="P1424" s="3">
        <f>+Tabella2026[[#This Row],[POPOLAZIONE PER DIFFERENZA ]]/SUM(Tabella2026[[POPOLAZIONE PER DIFFERENZA ]])</f>
        <v>0</v>
      </c>
      <c r="Q1424" s="3">
        <f>+Tabella2026[[#This Row],[INCIDENZA POPOLAZIONE PER DIFFERENZA]]*(PLAFOND-SUM(Tabella2026[CONTRIBUTO SULLA BASE DELLA POPOLAZIONE]))</f>
        <v>0</v>
      </c>
      <c r="R1424" s="3">
        <f>+Tabella2026[[#This Row],[CONTRIBUTO SULLA BASE DELLA POPOLAZIONE]]+Tabella2026[[#This Row],[CONTRIBUTO SULLA BASE DEL REDDITO]]</f>
        <v>43183.344560475787</v>
      </c>
      <c r="S1424" s="3">
        <f>+Tabella2026[[#This Row],[CONTRIBUTO TOTALE]]/(PLAFOND/N_TESSERE)</f>
        <v>86.366689120951577</v>
      </c>
      <c r="T1424" s="3">
        <f>+MAX(CEILING(Tabella2026[[#This Row],[preDEF1]],1),1)</f>
        <v>87</v>
      </c>
      <c r="U1424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1424" s="21">
        <f>+Tabella2026[[#This Row],[DEF - n. card]]*(PLAFOND/N_TESSERE)</f>
        <v>43000</v>
      </c>
      <c r="W1424" s="18"/>
    </row>
    <row r="1425" spans="2:23" x14ac:dyDescent="0.25">
      <c r="B1425" s="1" t="s">
        <v>2865</v>
      </c>
      <c r="C1425" s="2">
        <v>20027</v>
      </c>
      <c r="D1425" s="1" t="s">
        <v>2866</v>
      </c>
      <c r="E1425" s="1" t="s">
        <v>12</v>
      </c>
      <c r="F1425" s="1" t="s">
        <v>332</v>
      </c>
      <c r="G1425" s="1" t="s">
        <v>2448</v>
      </c>
      <c r="H1425" s="1" t="s">
        <v>15835</v>
      </c>
      <c r="I1425" s="5">
        <v>8645</v>
      </c>
      <c r="J1425" s="5">
        <v>154026989</v>
      </c>
      <c r="K1425" s="3">
        <f>+Tabella2026[[#This Row],[POP_2024]]/SUM(Tabella2026[POP_2024])</f>
        <v>1.4666596452492172E-4</v>
      </c>
      <c r="L1425" s="3">
        <f>+Tabella2026[[#This Row],[INCIDENZA POPOLAZIONE]]*(PLAFOND/2)</f>
        <v>43178.349956663558</v>
      </c>
      <c r="M1425" s="3">
        <f>+IFERROR(Tabella2026[[#This Row],[reddito_2024]]/Tabella2026[[#This Row],[POP_2024]],"")</f>
        <v>17816.887102371315</v>
      </c>
      <c r="N1425" s="3">
        <f>+IF(Tabella2026[[#This Row],[REDDITO COMPLESSIVO PROCAPITE]]&lt;media_aggr_reddito_pc,(media_aggr_reddito_pc-Tabella2026[[#This Row],[REDDITO COMPLESSIVO PROCAPITE]]),0)</f>
        <v>8.1789602374265087</v>
      </c>
      <c r="O1425" s="3">
        <f>+Tabella2026[[#This Row],[DIFFERENZA REDDITO INFERIORE ALLA MEDIA DALLA MEDIA]]*Tabella2026[[#This Row],[POP_2024]]</f>
        <v>70707.11125255216</v>
      </c>
      <c r="P1425" s="3">
        <f>+Tabella2026[[#This Row],[POPOLAZIONE PER DIFFERENZA ]]/SUM(Tabella2026[[POPOLAZIONE PER DIFFERENZA ]])</f>
        <v>6.2730083823324215E-7</v>
      </c>
      <c r="Q1425" s="3">
        <f>+Tabella2026[[#This Row],[INCIDENZA POPOLAZIONE PER DIFFERENZA]]*(PLAFOND-SUM(Tabella2026[CONTRIBUTO SULLA BASE DELLA POPOLAZIONE]))</f>
        <v>184.67689630023855</v>
      </c>
      <c r="R1425" s="3">
        <f>+Tabella2026[[#This Row],[CONTRIBUTO SULLA BASE DELLA POPOLAZIONE]]+Tabella2026[[#This Row],[CONTRIBUTO SULLA BASE DEL REDDITO]]</f>
        <v>43363.026852963798</v>
      </c>
      <c r="S1425" s="3">
        <f>+Tabella2026[[#This Row],[CONTRIBUTO TOTALE]]/(PLAFOND/N_TESSERE)</f>
        <v>86.726053705927598</v>
      </c>
      <c r="T1425" s="3">
        <f>+MAX(CEILING(Tabella2026[[#This Row],[preDEF1]],1),1)</f>
        <v>87</v>
      </c>
      <c r="U1425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1425" s="21">
        <f>+Tabella2026[[#This Row],[DEF - n. card]]*(PLAFOND/N_TESSERE)</f>
        <v>43000</v>
      </c>
      <c r="W1425" s="18"/>
    </row>
    <row r="1426" spans="2:23" x14ac:dyDescent="0.25">
      <c r="B1426" s="1" t="s">
        <v>2809</v>
      </c>
      <c r="C1426" s="2">
        <v>49006</v>
      </c>
      <c r="D1426" s="1" t="s">
        <v>2810</v>
      </c>
      <c r="E1426" s="1" t="s">
        <v>30</v>
      </c>
      <c r="F1426" s="1" t="s">
        <v>71</v>
      </c>
      <c r="G1426" s="1" t="s">
        <v>2448</v>
      </c>
      <c r="H1426" s="1" t="s">
        <v>15834</v>
      </c>
      <c r="I1426" s="5">
        <v>8633</v>
      </c>
      <c r="J1426" s="5">
        <v>160309399</v>
      </c>
      <c r="K1426" s="3">
        <f>+Tabella2026[[#This Row],[POP_2024]]/SUM(Tabella2026[POP_2024])</f>
        <v>1.4646237961175813E-4</v>
      </c>
      <c r="L1426" s="3">
        <f>+Tabella2026[[#This Row],[INCIDENZA POPOLAZIONE]]*(PLAFOND/2)</f>
        <v>43118.414710916884</v>
      </c>
      <c r="M1426" s="3">
        <f>+IFERROR(Tabella2026[[#This Row],[reddito_2024]]/Tabella2026[[#This Row],[POP_2024]],"")</f>
        <v>18569.373219043206</v>
      </c>
      <c r="N1426" s="3">
        <f>+IF(Tabella2026[[#This Row],[REDDITO COMPLESSIVO PROCAPITE]]&lt;media_aggr_reddito_pc,(media_aggr_reddito_pc-Tabella2026[[#This Row],[REDDITO COMPLESSIVO PROCAPITE]]),0)</f>
        <v>0</v>
      </c>
      <c r="O1426" s="3">
        <f>+Tabella2026[[#This Row],[DIFFERENZA REDDITO INFERIORE ALLA MEDIA DALLA MEDIA]]*Tabella2026[[#This Row],[POP_2024]]</f>
        <v>0</v>
      </c>
      <c r="P1426" s="3">
        <f>+Tabella2026[[#This Row],[POPOLAZIONE PER DIFFERENZA ]]/SUM(Tabella2026[[POPOLAZIONE PER DIFFERENZA ]])</f>
        <v>0</v>
      </c>
      <c r="Q1426" s="3">
        <f>+Tabella2026[[#This Row],[INCIDENZA POPOLAZIONE PER DIFFERENZA]]*(PLAFOND-SUM(Tabella2026[CONTRIBUTO SULLA BASE DELLA POPOLAZIONE]))</f>
        <v>0</v>
      </c>
      <c r="R1426" s="3">
        <f>+Tabella2026[[#This Row],[CONTRIBUTO SULLA BASE DELLA POPOLAZIONE]]+Tabella2026[[#This Row],[CONTRIBUTO SULLA BASE DEL REDDITO]]</f>
        <v>43118.414710916884</v>
      </c>
      <c r="S1426" s="3">
        <f>+Tabella2026[[#This Row],[CONTRIBUTO TOTALE]]/(PLAFOND/N_TESSERE)</f>
        <v>86.236829421833775</v>
      </c>
      <c r="T1426" s="3">
        <f>+MAX(CEILING(Tabella2026[[#This Row],[preDEF1]],1),1)</f>
        <v>87</v>
      </c>
      <c r="U1426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1426" s="21">
        <f>+Tabella2026[[#This Row],[DEF - n. card]]*(PLAFOND/N_TESSERE)</f>
        <v>43000</v>
      </c>
      <c r="W1426" s="18"/>
    </row>
    <row r="1427" spans="2:23" x14ac:dyDescent="0.25">
      <c r="B1427" s="1" t="s">
        <v>2835</v>
      </c>
      <c r="C1427" s="2">
        <v>63070</v>
      </c>
      <c r="D1427" s="1" t="s">
        <v>2836</v>
      </c>
      <c r="E1427" s="1" t="s">
        <v>15</v>
      </c>
      <c r="F1427" s="1" t="s">
        <v>14</v>
      </c>
      <c r="G1427" s="1" t="s">
        <v>2448</v>
      </c>
      <c r="H1427" s="1" t="s">
        <v>15836</v>
      </c>
      <c r="I1427" s="5">
        <v>8619</v>
      </c>
      <c r="J1427" s="5">
        <v>143351378</v>
      </c>
      <c r="K1427" s="3">
        <f>+Tabella2026[[#This Row],[POP_2024]]/SUM(Tabella2026[POP_2024])</f>
        <v>1.4622486387973397E-4</v>
      </c>
      <c r="L1427" s="3">
        <f>+Tabella2026[[#This Row],[INCIDENZA POPOLAZIONE]]*(PLAFOND/2)</f>
        <v>43048.490257545775</v>
      </c>
      <c r="M1427" s="3">
        <f>+IFERROR(Tabella2026[[#This Row],[reddito_2024]]/Tabella2026[[#This Row],[POP_2024]],"")</f>
        <v>16632.019723865877</v>
      </c>
      <c r="N1427" s="3">
        <f>+IF(Tabella2026[[#This Row],[REDDITO COMPLESSIVO PROCAPITE]]&lt;media_aggr_reddito_pc,(media_aggr_reddito_pc-Tabella2026[[#This Row],[REDDITO COMPLESSIVO PROCAPITE]]),0)</f>
        <v>1193.0463387428645</v>
      </c>
      <c r="O1427" s="3">
        <f>+Tabella2026[[#This Row],[DIFFERENZA REDDITO INFERIORE ALLA MEDIA DALLA MEDIA]]*Tabella2026[[#This Row],[POP_2024]]</f>
        <v>10282866.393624749</v>
      </c>
      <c r="P1427" s="3">
        <f>+Tabella2026[[#This Row],[POPOLAZIONE PER DIFFERENZA ]]/SUM(Tabella2026[[POPOLAZIONE PER DIFFERENZA ]])</f>
        <v>9.1227750559932726E-5</v>
      </c>
      <c r="Q1427" s="3">
        <f>+Tabella2026[[#This Row],[INCIDENZA POPOLAZIONE PER DIFFERENZA]]*(PLAFOND-SUM(Tabella2026[CONTRIBUTO SULLA BASE DELLA POPOLAZIONE]))</f>
        <v>26857.381344031382</v>
      </c>
      <c r="R1427" s="3">
        <f>+Tabella2026[[#This Row],[CONTRIBUTO SULLA BASE DELLA POPOLAZIONE]]+Tabella2026[[#This Row],[CONTRIBUTO SULLA BASE DEL REDDITO]]</f>
        <v>69905.87160157715</v>
      </c>
      <c r="S1427" s="3">
        <f>+Tabella2026[[#This Row],[CONTRIBUTO TOTALE]]/(PLAFOND/N_TESSERE)</f>
        <v>139.81174320315429</v>
      </c>
      <c r="T1427" s="3">
        <f>+MAX(CEILING(Tabella2026[[#This Row],[preDEF1]],1),1)</f>
        <v>140</v>
      </c>
      <c r="U1427" s="9">
        <f xml:space="preserve"> IF(ROW(Tabella2026[[#This Row],[preDEF2]]) - ROW(Tabella2026[[#Headers],[preDEF2]])&lt;=ABS(SUM(Tabella2026[preDEF2])-N_TESSERE),Tabella2026[[#This Row],[preDEF2]]-1,Tabella2026[[#This Row],[preDEF2]])</f>
        <v>139</v>
      </c>
      <c r="V1427" s="21">
        <f>+Tabella2026[[#This Row],[DEF - n. card]]*(PLAFOND/N_TESSERE)</f>
        <v>69500</v>
      </c>
      <c r="W1427" s="18"/>
    </row>
    <row r="1428" spans="2:23" x14ac:dyDescent="0.25">
      <c r="B1428" s="1" t="s">
        <v>2923</v>
      </c>
      <c r="C1428" s="2">
        <v>16037</v>
      </c>
      <c r="D1428" s="1" t="s">
        <v>2924</v>
      </c>
      <c r="E1428" s="1" t="s">
        <v>12</v>
      </c>
      <c r="F1428" s="1" t="s">
        <v>93</v>
      </c>
      <c r="G1428" s="1" t="s">
        <v>2448</v>
      </c>
      <c r="H1428" s="1" t="s">
        <v>15835</v>
      </c>
      <c r="I1428" s="5">
        <v>8615</v>
      </c>
      <c r="J1428" s="5">
        <v>158875803</v>
      </c>
      <c r="K1428" s="3">
        <f>+Tabella2026[[#This Row],[POP_2024]]/SUM(Tabella2026[POP_2024])</f>
        <v>1.4615700224201279E-4</v>
      </c>
      <c r="L1428" s="3">
        <f>+Tabella2026[[#This Row],[INCIDENZA POPOLAZIONE]]*(PLAFOND/2)</f>
        <v>43028.511842296881</v>
      </c>
      <c r="M1428" s="3">
        <f>+IFERROR(Tabella2026[[#This Row],[reddito_2024]]/Tabella2026[[#This Row],[POP_2024]],"")</f>
        <v>18441.764712710388</v>
      </c>
      <c r="N1428" s="3">
        <f>+IF(Tabella2026[[#This Row],[REDDITO COMPLESSIVO PROCAPITE]]&lt;media_aggr_reddito_pc,(media_aggr_reddito_pc-Tabella2026[[#This Row],[REDDITO COMPLESSIVO PROCAPITE]]),0)</f>
        <v>0</v>
      </c>
      <c r="O1428" s="3">
        <f>+Tabella2026[[#This Row],[DIFFERENZA REDDITO INFERIORE ALLA MEDIA DALLA MEDIA]]*Tabella2026[[#This Row],[POP_2024]]</f>
        <v>0</v>
      </c>
      <c r="P1428" s="3">
        <f>+Tabella2026[[#This Row],[POPOLAZIONE PER DIFFERENZA ]]/SUM(Tabella2026[[POPOLAZIONE PER DIFFERENZA ]])</f>
        <v>0</v>
      </c>
      <c r="Q1428" s="3">
        <f>+Tabella2026[[#This Row],[INCIDENZA POPOLAZIONE PER DIFFERENZA]]*(PLAFOND-SUM(Tabella2026[CONTRIBUTO SULLA BASE DELLA POPOLAZIONE]))</f>
        <v>0</v>
      </c>
      <c r="R1428" s="3">
        <f>+Tabella2026[[#This Row],[CONTRIBUTO SULLA BASE DELLA POPOLAZIONE]]+Tabella2026[[#This Row],[CONTRIBUTO SULLA BASE DEL REDDITO]]</f>
        <v>43028.511842296881</v>
      </c>
      <c r="S1428" s="3">
        <f>+Tabella2026[[#This Row],[CONTRIBUTO TOTALE]]/(PLAFOND/N_TESSERE)</f>
        <v>86.057023684593759</v>
      </c>
      <c r="T1428" s="3">
        <f>+MAX(CEILING(Tabella2026[[#This Row],[preDEF1]],1),1)</f>
        <v>87</v>
      </c>
      <c r="U1428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1428" s="21">
        <f>+Tabella2026[[#This Row],[DEF - n. card]]*(PLAFOND/N_TESSERE)</f>
        <v>43000</v>
      </c>
      <c r="W1428" s="18"/>
    </row>
    <row r="1429" spans="2:23" x14ac:dyDescent="0.25">
      <c r="B1429" s="1" t="s">
        <v>2895</v>
      </c>
      <c r="C1429" s="2">
        <v>16246</v>
      </c>
      <c r="D1429" s="1" t="s">
        <v>2896</v>
      </c>
      <c r="E1429" s="1" t="s">
        <v>12</v>
      </c>
      <c r="F1429" s="1" t="s">
        <v>93</v>
      </c>
      <c r="G1429" s="1" t="s">
        <v>2448</v>
      </c>
      <c r="H1429" s="1" t="s">
        <v>15835</v>
      </c>
      <c r="I1429" s="5">
        <v>8601</v>
      </c>
      <c r="J1429" s="5">
        <v>161041718</v>
      </c>
      <c r="K1429" s="3">
        <f>+Tabella2026[[#This Row],[POP_2024]]/SUM(Tabella2026[POP_2024])</f>
        <v>1.4591948650998862E-4</v>
      </c>
      <c r="L1429" s="3">
        <f>+Tabella2026[[#This Row],[INCIDENZA POPOLAZIONE]]*(PLAFOND/2)</f>
        <v>42958.587388925771</v>
      </c>
      <c r="M1429" s="3">
        <f>+IFERROR(Tabella2026[[#This Row],[reddito_2024]]/Tabella2026[[#This Row],[POP_2024]],"")</f>
        <v>18723.603999534938</v>
      </c>
      <c r="N1429" s="3">
        <f>+IF(Tabella2026[[#This Row],[REDDITO COMPLESSIVO PROCAPITE]]&lt;media_aggr_reddito_pc,(media_aggr_reddito_pc-Tabella2026[[#This Row],[REDDITO COMPLESSIVO PROCAPITE]]),0)</f>
        <v>0</v>
      </c>
      <c r="O1429" s="3">
        <f>+Tabella2026[[#This Row],[DIFFERENZA REDDITO INFERIORE ALLA MEDIA DALLA MEDIA]]*Tabella2026[[#This Row],[POP_2024]]</f>
        <v>0</v>
      </c>
      <c r="P1429" s="3">
        <f>+Tabella2026[[#This Row],[POPOLAZIONE PER DIFFERENZA ]]/SUM(Tabella2026[[POPOLAZIONE PER DIFFERENZA ]])</f>
        <v>0</v>
      </c>
      <c r="Q1429" s="3">
        <f>+Tabella2026[[#This Row],[INCIDENZA POPOLAZIONE PER DIFFERENZA]]*(PLAFOND-SUM(Tabella2026[CONTRIBUTO SULLA BASE DELLA POPOLAZIONE]))</f>
        <v>0</v>
      </c>
      <c r="R1429" s="3">
        <f>+Tabella2026[[#This Row],[CONTRIBUTO SULLA BASE DELLA POPOLAZIONE]]+Tabella2026[[#This Row],[CONTRIBUTO SULLA BASE DEL REDDITO]]</f>
        <v>42958.587388925771</v>
      </c>
      <c r="S1429" s="3">
        <f>+Tabella2026[[#This Row],[CONTRIBUTO TOTALE]]/(PLAFOND/N_TESSERE)</f>
        <v>85.917174777851542</v>
      </c>
      <c r="T1429" s="3">
        <f>+MAX(CEILING(Tabella2026[[#This Row],[preDEF1]],1),1)</f>
        <v>86</v>
      </c>
      <c r="U1429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1429" s="21">
        <f>+Tabella2026[[#This Row],[DEF - n. card]]*(PLAFOND/N_TESSERE)</f>
        <v>42500</v>
      </c>
      <c r="W1429" s="18"/>
    </row>
    <row r="1430" spans="2:23" x14ac:dyDescent="0.25">
      <c r="B1430" s="1" t="s">
        <v>2925</v>
      </c>
      <c r="C1430" s="2">
        <v>16077</v>
      </c>
      <c r="D1430" s="1" t="s">
        <v>2926</v>
      </c>
      <c r="E1430" s="1" t="s">
        <v>12</v>
      </c>
      <c r="F1430" s="1" t="s">
        <v>93</v>
      </c>
      <c r="G1430" s="1" t="s">
        <v>2448</v>
      </c>
      <c r="H1430" s="1" t="s">
        <v>15835</v>
      </c>
      <c r="I1430" s="5">
        <v>8586</v>
      </c>
      <c r="J1430" s="5">
        <v>168211353</v>
      </c>
      <c r="K1430" s="3">
        <f>+Tabella2026[[#This Row],[POP_2024]]/SUM(Tabella2026[POP_2024])</f>
        <v>1.4566500536853416E-4</v>
      </c>
      <c r="L1430" s="3">
        <f>+Tabella2026[[#This Row],[INCIDENZA POPOLAZIONE]]*(PLAFOND/2)</f>
        <v>42883.668331742432</v>
      </c>
      <c r="M1430" s="3">
        <f>+IFERROR(Tabella2026[[#This Row],[reddito_2024]]/Tabella2026[[#This Row],[POP_2024]],"")</f>
        <v>19591.352550663873</v>
      </c>
      <c r="N1430" s="3">
        <f>+IF(Tabella2026[[#This Row],[REDDITO COMPLESSIVO PROCAPITE]]&lt;media_aggr_reddito_pc,(media_aggr_reddito_pc-Tabella2026[[#This Row],[REDDITO COMPLESSIVO PROCAPITE]]),0)</f>
        <v>0</v>
      </c>
      <c r="O1430" s="3">
        <f>+Tabella2026[[#This Row],[DIFFERENZA REDDITO INFERIORE ALLA MEDIA DALLA MEDIA]]*Tabella2026[[#This Row],[POP_2024]]</f>
        <v>0</v>
      </c>
      <c r="P1430" s="3">
        <f>+Tabella2026[[#This Row],[POPOLAZIONE PER DIFFERENZA ]]/SUM(Tabella2026[[POPOLAZIONE PER DIFFERENZA ]])</f>
        <v>0</v>
      </c>
      <c r="Q1430" s="3">
        <f>+Tabella2026[[#This Row],[INCIDENZA POPOLAZIONE PER DIFFERENZA]]*(PLAFOND-SUM(Tabella2026[CONTRIBUTO SULLA BASE DELLA POPOLAZIONE]))</f>
        <v>0</v>
      </c>
      <c r="R1430" s="3">
        <f>+Tabella2026[[#This Row],[CONTRIBUTO SULLA BASE DELLA POPOLAZIONE]]+Tabella2026[[#This Row],[CONTRIBUTO SULLA BASE DEL REDDITO]]</f>
        <v>42883.668331742432</v>
      </c>
      <c r="S1430" s="3">
        <f>+Tabella2026[[#This Row],[CONTRIBUTO TOTALE]]/(PLAFOND/N_TESSERE)</f>
        <v>85.767336663484869</v>
      </c>
      <c r="T1430" s="3">
        <f>+MAX(CEILING(Tabella2026[[#This Row],[preDEF1]],1),1)</f>
        <v>86</v>
      </c>
      <c r="U1430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1430" s="21">
        <f>+Tabella2026[[#This Row],[DEF - n. card]]*(PLAFOND/N_TESSERE)</f>
        <v>42500</v>
      </c>
      <c r="W1430" s="18"/>
    </row>
    <row r="1431" spans="2:23" x14ac:dyDescent="0.25">
      <c r="B1431" s="1" t="s">
        <v>2889</v>
      </c>
      <c r="C1431" s="2">
        <v>63091</v>
      </c>
      <c r="D1431" s="1" t="s">
        <v>2890</v>
      </c>
      <c r="E1431" s="1" t="s">
        <v>15</v>
      </c>
      <c r="F1431" s="1" t="s">
        <v>14</v>
      </c>
      <c r="G1431" s="1" t="s">
        <v>2448</v>
      </c>
      <c r="H1431" s="1" t="s">
        <v>15836</v>
      </c>
      <c r="I1431" s="5">
        <v>8580</v>
      </c>
      <c r="J1431" s="5">
        <v>113791108</v>
      </c>
      <c r="K1431" s="3">
        <f>+Tabella2026[[#This Row],[POP_2024]]/SUM(Tabella2026[POP_2024])</f>
        <v>1.4556321291195237E-4</v>
      </c>
      <c r="L1431" s="3">
        <f>+Tabella2026[[#This Row],[INCIDENZA POPOLAZIONE]]*(PLAFOND/2)</f>
        <v>42853.700708869095</v>
      </c>
      <c r="M1431" s="3">
        <f>+IFERROR(Tabella2026[[#This Row],[reddito_2024]]/Tabella2026[[#This Row],[POP_2024]],"")</f>
        <v>13262.366899766899</v>
      </c>
      <c r="N1431" s="3">
        <f>+IF(Tabella2026[[#This Row],[REDDITO COMPLESSIVO PROCAPITE]]&lt;media_aggr_reddito_pc,(media_aggr_reddito_pc-Tabella2026[[#This Row],[REDDITO COMPLESSIVO PROCAPITE]]),0)</f>
        <v>4562.6991628418418</v>
      </c>
      <c r="O1431" s="3">
        <f>+Tabella2026[[#This Row],[DIFFERENZA REDDITO INFERIORE ALLA MEDIA DALLA MEDIA]]*Tabella2026[[#This Row],[POP_2024]]</f>
        <v>39147958.817183003</v>
      </c>
      <c r="P1431" s="3">
        <f>+Tabella2026[[#This Row],[POPOLAZIONE PER DIFFERENZA ]]/SUM(Tabella2026[[POPOLAZIONE PER DIFFERENZA ]])</f>
        <v>3.473136852306767E-4</v>
      </c>
      <c r="Q1431" s="3">
        <f>+Tabella2026[[#This Row],[INCIDENZA POPOLAZIONE PER DIFFERENZA]]*(PLAFOND-SUM(Tabella2026[CONTRIBUTO SULLA BASE DELLA POPOLAZIONE]))</f>
        <v>102248.88844664772</v>
      </c>
      <c r="R1431" s="3">
        <f>+Tabella2026[[#This Row],[CONTRIBUTO SULLA BASE DELLA POPOLAZIONE]]+Tabella2026[[#This Row],[CONTRIBUTO SULLA BASE DEL REDDITO]]</f>
        <v>145102.58915551682</v>
      </c>
      <c r="S1431" s="3">
        <f>+Tabella2026[[#This Row],[CONTRIBUTO TOTALE]]/(PLAFOND/N_TESSERE)</f>
        <v>290.20517831103365</v>
      </c>
      <c r="T1431" s="3">
        <f>+MAX(CEILING(Tabella2026[[#This Row],[preDEF1]],1),1)</f>
        <v>291</v>
      </c>
      <c r="U1431" s="9">
        <f xml:space="preserve"> IF(ROW(Tabella2026[[#This Row],[preDEF2]]) - ROW(Tabella2026[[#Headers],[preDEF2]])&lt;=ABS(SUM(Tabella2026[preDEF2])-N_TESSERE),Tabella2026[[#This Row],[preDEF2]]-1,Tabella2026[[#This Row],[preDEF2]])</f>
        <v>290</v>
      </c>
      <c r="V1431" s="21">
        <f>+Tabella2026[[#This Row],[DEF - n. card]]*(PLAFOND/N_TESSERE)</f>
        <v>145000</v>
      </c>
      <c r="W1431" s="18"/>
    </row>
    <row r="1432" spans="2:23" x14ac:dyDescent="0.25">
      <c r="B1432" s="1" t="s">
        <v>2897</v>
      </c>
      <c r="C1432" s="2">
        <v>58064</v>
      </c>
      <c r="D1432" s="1" t="s">
        <v>2898</v>
      </c>
      <c r="E1432" s="1" t="s">
        <v>8</v>
      </c>
      <c r="F1432" s="1" t="s">
        <v>7</v>
      </c>
      <c r="G1432" s="1" t="s">
        <v>2448</v>
      </c>
      <c r="H1432" s="1" t="s">
        <v>15834</v>
      </c>
      <c r="I1432" s="5">
        <v>8579</v>
      </c>
      <c r="J1432" s="5">
        <v>165823622</v>
      </c>
      <c r="K1432" s="3">
        <f>+Tabella2026[[#This Row],[POP_2024]]/SUM(Tabella2026[POP_2024])</f>
        <v>1.4554624750252209E-4</v>
      </c>
      <c r="L1432" s="3">
        <f>+Tabella2026[[#This Row],[INCIDENZA POPOLAZIONE]]*(PLAFOND/2)</f>
        <v>42848.706105056874</v>
      </c>
      <c r="M1432" s="3">
        <f>+IFERROR(Tabella2026[[#This Row],[reddito_2024]]/Tabella2026[[#This Row],[POP_2024]],"")</f>
        <v>19329.015269844971</v>
      </c>
      <c r="N1432" s="3">
        <f>+IF(Tabella2026[[#This Row],[REDDITO COMPLESSIVO PROCAPITE]]&lt;media_aggr_reddito_pc,(media_aggr_reddito_pc-Tabella2026[[#This Row],[REDDITO COMPLESSIVO PROCAPITE]]),0)</f>
        <v>0</v>
      </c>
      <c r="O1432" s="3">
        <f>+Tabella2026[[#This Row],[DIFFERENZA REDDITO INFERIORE ALLA MEDIA DALLA MEDIA]]*Tabella2026[[#This Row],[POP_2024]]</f>
        <v>0</v>
      </c>
      <c r="P1432" s="3">
        <f>+Tabella2026[[#This Row],[POPOLAZIONE PER DIFFERENZA ]]/SUM(Tabella2026[[POPOLAZIONE PER DIFFERENZA ]])</f>
        <v>0</v>
      </c>
      <c r="Q1432" s="3">
        <f>+Tabella2026[[#This Row],[INCIDENZA POPOLAZIONE PER DIFFERENZA]]*(PLAFOND-SUM(Tabella2026[CONTRIBUTO SULLA BASE DELLA POPOLAZIONE]))</f>
        <v>0</v>
      </c>
      <c r="R1432" s="3">
        <f>+Tabella2026[[#This Row],[CONTRIBUTO SULLA BASE DELLA POPOLAZIONE]]+Tabella2026[[#This Row],[CONTRIBUTO SULLA BASE DEL REDDITO]]</f>
        <v>42848.706105056874</v>
      </c>
      <c r="S1432" s="3">
        <f>+Tabella2026[[#This Row],[CONTRIBUTO TOTALE]]/(PLAFOND/N_TESSERE)</f>
        <v>85.697412210113754</v>
      </c>
      <c r="T1432" s="3">
        <f>+MAX(CEILING(Tabella2026[[#This Row],[preDEF1]],1),1)</f>
        <v>86</v>
      </c>
      <c r="U1432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1432" s="21">
        <f>+Tabella2026[[#This Row],[DEF - n. card]]*(PLAFOND/N_TESSERE)</f>
        <v>42500</v>
      </c>
      <c r="W1432" s="18"/>
    </row>
    <row r="1433" spans="2:23" x14ac:dyDescent="0.25">
      <c r="B1433" s="1" t="s">
        <v>2847</v>
      </c>
      <c r="C1433" s="2">
        <v>75036</v>
      </c>
      <c r="D1433" s="1" t="s">
        <v>2848</v>
      </c>
      <c r="E1433" s="1" t="s">
        <v>33</v>
      </c>
      <c r="F1433" s="1" t="s">
        <v>132</v>
      </c>
      <c r="G1433" s="1" t="s">
        <v>2448</v>
      </c>
      <c r="H1433" s="1" t="s">
        <v>15836</v>
      </c>
      <c r="I1433" s="5">
        <v>8574</v>
      </c>
      <c r="J1433" s="5">
        <v>112444036</v>
      </c>
      <c r="K1433" s="3">
        <f>+Tabella2026[[#This Row],[POP_2024]]/SUM(Tabella2026[POP_2024])</f>
        <v>1.454614204553706E-4</v>
      </c>
      <c r="L1433" s="3">
        <f>+Tabella2026[[#This Row],[INCIDENZA POPOLAZIONE]]*(PLAFOND/2)</f>
        <v>42823.733085995766</v>
      </c>
      <c r="M1433" s="3">
        <f>+IFERROR(Tabella2026[[#This Row],[reddito_2024]]/Tabella2026[[#This Row],[POP_2024]],"")</f>
        <v>13114.536505714952</v>
      </c>
      <c r="N1433" s="3">
        <f>+IF(Tabella2026[[#This Row],[REDDITO COMPLESSIVO PROCAPITE]]&lt;media_aggr_reddito_pc,(media_aggr_reddito_pc-Tabella2026[[#This Row],[REDDITO COMPLESSIVO PROCAPITE]]),0)</f>
        <v>4710.529556893789</v>
      </c>
      <c r="O1433" s="3">
        <f>+Tabella2026[[#This Row],[DIFFERENZA REDDITO INFERIORE ALLA MEDIA DALLA MEDIA]]*Tabella2026[[#This Row],[POP_2024]]</f>
        <v>40388080.420807347</v>
      </c>
      <c r="P1433" s="3">
        <f>+Tabella2026[[#This Row],[POPOLAZIONE PER DIFFERENZA ]]/SUM(Tabella2026[[POPOLAZIONE PER DIFFERENZA ]])</f>
        <v>3.5831582218244794E-4</v>
      </c>
      <c r="Q1433" s="3">
        <f>+Tabella2026[[#This Row],[INCIDENZA POPOLAZIONE PER DIFFERENZA]]*(PLAFOND-SUM(Tabella2026[CONTRIBUTO SULLA BASE DELLA POPOLAZIONE]))</f>
        <v>105487.90931364647</v>
      </c>
      <c r="R1433" s="3">
        <f>+Tabella2026[[#This Row],[CONTRIBUTO SULLA BASE DELLA POPOLAZIONE]]+Tabella2026[[#This Row],[CONTRIBUTO SULLA BASE DEL REDDITO]]</f>
        <v>148311.64239964224</v>
      </c>
      <c r="S1433" s="3">
        <f>+Tabella2026[[#This Row],[CONTRIBUTO TOTALE]]/(PLAFOND/N_TESSERE)</f>
        <v>296.62328479928448</v>
      </c>
      <c r="T1433" s="3">
        <f>+MAX(CEILING(Tabella2026[[#This Row],[preDEF1]],1),1)</f>
        <v>297</v>
      </c>
      <c r="U1433" s="9">
        <f xml:space="preserve"> IF(ROW(Tabella2026[[#This Row],[preDEF2]]) - ROW(Tabella2026[[#Headers],[preDEF2]])&lt;=ABS(SUM(Tabella2026[preDEF2])-N_TESSERE),Tabella2026[[#This Row],[preDEF2]]-1,Tabella2026[[#This Row],[preDEF2]])</f>
        <v>296</v>
      </c>
      <c r="V1433" s="21">
        <f>+Tabella2026[[#This Row],[DEF - n. card]]*(PLAFOND/N_TESSERE)</f>
        <v>148000</v>
      </c>
      <c r="W1433" s="18"/>
    </row>
    <row r="1434" spans="2:23" x14ac:dyDescent="0.25">
      <c r="B1434" s="1" t="s">
        <v>2947</v>
      </c>
      <c r="C1434" s="2">
        <v>27014</v>
      </c>
      <c r="D1434" s="1" t="s">
        <v>2948</v>
      </c>
      <c r="E1434" s="1" t="s">
        <v>38</v>
      </c>
      <c r="F1434" s="1" t="s">
        <v>40</v>
      </c>
      <c r="G1434" s="1" t="s">
        <v>2448</v>
      </c>
      <c r="H1434" s="1" t="s">
        <v>15835</v>
      </c>
      <c r="I1434" s="5">
        <v>8568</v>
      </c>
      <c r="J1434" s="5">
        <v>175331081</v>
      </c>
      <c r="K1434" s="3">
        <f>+Tabella2026[[#This Row],[POP_2024]]/SUM(Tabella2026[POP_2024])</f>
        <v>1.4535962799878881E-4</v>
      </c>
      <c r="L1434" s="3">
        <f>+Tabella2026[[#This Row],[INCIDENZA POPOLAZIONE]]*(PLAFOND/2)</f>
        <v>42793.765463122429</v>
      </c>
      <c r="M1434" s="3">
        <f>+IFERROR(Tabella2026[[#This Row],[reddito_2024]]/Tabella2026[[#This Row],[POP_2024]],"")</f>
        <v>20463.478174603173</v>
      </c>
      <c r="N1434" s="3">
        <f>+IF(Tabella2026[[#This Row],[REDDITO COMPLESSIVO PROCAPITE]]&lt;media_aggr_reddito_pc,(media_aggr_reddito_pc-Tabella2026[[#This Row],[REDDITO COMPLESSIVO PROCAPITE]]),0)</f>
        <v>0</v>
      </c>
      <c r="O1434" s="3">
        <f>+Tabella2026[[#This Row],[DIFFERENZA REDDITO INFERIORE ALLA MEDIA DALLA MEDIA]]*Tabella2026[[#This Row],[POP_2024]]</f>
        <v>0</v>
      </c>
      <c r="P1434" s="3">
        <f>+Tabella2026[[#This Row],[POPOLAZIONE PER DIFFERENZA ]]/SUM(Tabella2026[[POPOLAZIONE PER DIFFERENZA ]])</f>
        <v>0</v>
      </c>
      <c r="Q1434" s="3">
        <f>+Tabella2026[[#This Row],[INCIDENZA POPOLAZIONE PER DIFFERENZA]]*(PLAFOND-SUM(Tabella2026[CONTRIBUTO SULLA BASE DELLA POPOLAZIONE]))</f>
        <v>0</v>
      </c>
      <c r="R1434" s="3">
        <f>+Tabella2026[[#This Row],[CONTRIBUTO SULLA BASE DELLA POPOLAZIONE]]+Tabella2026[[#This Row],[CONTRIBUTO SULLA BASE DEL REDDITO]]</f>
        <v>42793.765463122429</v>
      </c>
      <c r="S1434" s="3">
        <f>+Tabella2026[[#This Row],[CONTRIBUTO TOTALE]]/(PLAFOND/N_TESSERE)</f>
        <v>85.587530926244852</v>
      </c>
      <c r="T1434" s="3">
        <f>+MAX(CEILING(Tabella2026[[#This Row],[preDEF1]],1),1)</f>
        <v>86</v>
      </c>
      <c r="U1434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1434" s="21">
        <f>+Tabella2026[[#This Row],[DEF - n. card]]*(PLAFOND/N_TESSERE)</f>
        <v>42500</v>
      </c>
      <c r="W1434" s="18"/>
    </row>
    <row r="1435" spans="2:23" x14ac:dyDescent="0.25">
      <c r="B1435" s="1" t="s">
        <v>2959</v>
      </c>
      <c r="C1435" s="2">
        <v>118044</v>
      </c>
      <c r="D1435" s="1" t="s">
        <v>2960</v>
      </c>
      <c r="E1435" s="1" t="s">
        <v>76</v>
      </c>
      <c r="F1435" s="1" t="s">
        <v>75</v>
      </c>
      <c r="G1435" s="1" t="s">
        <v>2448</v>
      </c>
      <c r="H1435" s="1" t="s">
        <v>15836</v>
      </c>
      <c r="I1435" s="5">
        <v>8558</v>
      </c>
      <c r="J1435" s="5">
        <v>121187501</v>
      </c>
      <c r="K1435" s="3">
        <f>+Tabella2026[[#This Row],[POP_2024]]/SUM(Tabella2026[POP_2024])</f>
        <v>1.4518997390448583E-4</v>
      </c>
      <c r="L1435" s="3">
        <f>+Tabella2026[[#This Row],[INCIDENZA POPOLAZIONE]]*(PLAFOND/2)</f>
        <v>42743.819425000198</v>
      </c>
      <c r="M1435" s="3">
        <f>+IFERROR(Tabella2026[[#This Row],[reddito_2024]]/Tabella2026[[#This Row],[POP_2024]],"")</f>
        <v>14160.726922178079</v>
      </c>
      <c r="N1435" s="3">
        <f>+IF(Tabella2026[[#This Row],[REDDITO COMPLESSIVO PROCAPITE]]&lt;media_aggr_reddito_pc,(media_aggr_reddito_pc-Tabella2026[[#This Row],[REDDITO COMPLESSIVO PROCAPITE]]),0)</f>
        <v>3664.3391404306622</v>
      </c>
      <c r="O1435" s="3">
        <f>+Tabella2026[[#This Row],[DIFFERENZA REDDITO INFERIORE ALLA MEDIA DALLA MEDIA]]*Tabella2026[[#This Row],[POP_2024]]</f>
        <v>31359414.363805607</v>
      </c>
      <c r="P1435" s="3">
        <f>+Tabella2026[[#This Row],[POPOLAZIONE PER DIFFERENZA ]]/SUM(Tabella2026[[POPOLAZIONE PER DIFFERENZA ]])</f>
        <v>2.7821511257410873E-4</v>
      </c>
      <c r="Q1435" s="3">
        <f>+Tabella2026[[#This Row],[INCIDENZA POPOLAZIONE PER DIFFERENZA]]*(PLAFOND-SUM(Tabella2026[CONTRIBUTO SULLA BASE DELLA POPOLAZIONE]))</f>
        <v>81906.320480483511</v>
      </c>
      <c r="R1435" s="3">
        <f>+Tabella2026[[#This Row],[CONTRIBUTO SULLA BASE DELLA POPOLAZIONE]]+Tabella2026[[#This Row],[CONTRIBUTO SULLA BASE DEL REDDITO]]</f>
        <v>124650.13990548371</v>
      </c>
      <c r="S1435" s="3">
        <f>+Tabella2026[[#This Row],[CONTRIBUTO TOTALE]]/(PLAFOND/N_TESSERE)</f>
        <v>249.30027981096742</v>
      </c>
      <c r="T1435" s="3">
        <f>+MAX(CEILING(Tabella2026[[#This Row],[preDEF1]],1),1)</f>
        <v>250</v>
      </c>
      <c r="U1435" s="9">
        <f xml:space="preserve"> IF(ROW(Tabella2026[[#This Row],[preDEF2]]) - ROW(Tabella2026[[#Headers],[preDEF2]])&lt;=ABS(SUM(Tabella2026[preDEF2])-N_TESSERE),Tabella2026[[#This Row],[preDEF2]]-1,Tabella2026[[#This Row],[preDEF2]])</f>
        <v>249</v>
      </c>
      <c r="V1435" s="21">
        <f>+Tabella2026[[#This Row],[DEF - n. card]]*(PLAFOND/N_TESSERE)</f>
        <v>124500</v>
      </c>
      <c r="W1435" s="18"/>
    </row>
    <row r="1436" spans="2:23" x14ac:dyDescent="0.25">
      <c r="B1436" s="1" t="s">
        <v>2907</v>
      </c>
      <c r="C1436" s="2">
        <v>50038</v>
      </c>
      <c r="D1436" s="1" t="s">
        <v>2908</v>
      </c>
      <c r="E1436" s="1" t="s">
        <v>30</v>
      </c>
      <c r="F1436" s="1" t="s">
        <v>144</v>
      </c>
      <c r="G1436" s="1" t="s">
        <v>2448</v>
      </c>
      <c r="H1436" s="1" t="s">
        <v>15834</v>
      </c>
      <c r="I1436" s="5">
        <v>8557</v>
      </c>
      <c r="J1436" s="5">
        <v>162514205</v>
      </c>
      <c r="K1436" s="3">
        <f>+Tabella2026[[#This Row],[POP_2024]]/SUM(Tabella2026[POP_2024])</f>
        <v>1.4517300849505553E-4</v>
      </c>
      <c r="L1436" s="3">
        <f>+Tabella2026[[#This Row],[INCIDENZA POPOLAZIONE]]*(PLAFOND/2)</f>
        <v>42738.824821187976</v>
      </c>
      <c r="M1436" s="3">
        <f>+IFERROR(Tabella2026[[#This Row],[reddito_2024]]/Tabella2026[[#This Row],[POP_2024]],"")</f>
        <v>18991.960383311907</v>
      </c>
      <c r="N1436" s="3">
        <f>+IF(Tabella2026[[#This Row],[REDDITO COMPLESSIVO PROCAPITE]]&lt;media_aggr_reddito_pc,(media_aggr_reddito_pc-Tabella2026[[#This Row],[REDDITO COMPLESSIVO PROCAPITE]]),0)</f>
        <v>0</v>
      </c>
      <c r="O1436" s="3">
        <f>+Tabella2026[[#This Row],[DIFFERENZA REDDITO INFERIORE ALLA MEDIA DALLA MEDIA]]*Tabella2026[[#This Row],[POP_2024]]</f>
        <v>0</v>
      </c>
      <c r="P1436" s="3">
        <f>+Tabella2026[[#This Row],[POPOLAZIONE PER DIFFERENZA ]]/SUM(Tabella2026[[POPOLAZIONE PER DIFFERENZA ]])</f>
        <v>0</v>
      </c>
      <c r="Q1436" s="3">
        <f>+Tabella2026[[#This Row],[INCIDENZA POPOLAZIONE PER DIFFERENZA]]*(PLAFOND-SUM(Tabella2026[CONTRIBUTO SULLA BASE DELLA POPOLAZIONE]))</f>
        <v>0</v>
      </c>
      <c r="R1436" s="3">
        <f>+Tabella2026[[#This Row],[CONTRIBUTO SULLA BASE DELLA POPOLAZIONE]]+Tabella2026[[#This Row],[CONTRIBUTO SULLA BASE DEL REDDITO]]</f>
        <v>42738.824821187976</v>
      </c>
      <c r="S1436" s="3">
        <f>+Tabella2026[[#This Row],[CONTRIBUTO TOTALE]]/(PLAFOND/N_TESSERE)</f>
        <v>85.477649642375951</v>
      </c>
      <c r="T1436" s="3">
        <f>+MAX(CEILING(Tabella2026[[#This Row],[preDEF1]],1),1)</f>
        <v>86</v>
      </c>
      <c r="U1436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1436" s="21">
        <f>+Tabella2026[[#This Row],[DEF - n. card]]*(PLAFOND/N_TESSERE)</f>
        <v>42500</v>
      </c>
      <c r="W1436" s="18"/>
    </row>
    <row r="1437" spans="2:23" x14ac:dyDescent="0.25">
      <c r="B1437" s="1" t="s">
        <v>2957</v>
      </c>
      <c r="C1437" s="2">
        <v>35026</v>
      </c>
      <c r="D1437" s="1" t="s">
        <v>2958</v>
      </c>
      <c r="E1437" s="1" t="s">
        <v>27</v>
      </c>
      <c r="F1437" s="1" t="s">
        <v>64</v>
      </c>
      <c r="G1437" s="1" t="s">
        <v>2448</v>
      </c>
      <c r="H1437" s="1" t="s">
        <v>15835</v>
      </c>
      <c r="I1437" s="5">
        <v>8549</v>
      </c>
      <c r="J1437" s="5">
        <v>152103147</v>
      </c>
      <c r="K1437" s="3">
        <f>+Tabella2026[[#This Row],[POP_2024]]/SUM(Tabella2026[POP_2024])</f>
        <v>1.4503728521961316E-4</v>
      </c>
      <c r="L1437" s="3">
        <f>+Tabella2026[[#This Row],[INCIDENZA POPOLAZIONE]]*(PLAFOND/2)</f>
        <v>42698.867990690196</v>
      </c>
      <c r="M1437" s="3">
        <f>+IFERROR(Tabella2026[[#This Row],[reddito_2024]]/Tabella2026[[#This Row],[POP_2024]],"")</f>
        <v>17791.922681015323</v>
      </c>
      <c r="N1437" s="3">
        <f>+IF(Tabella2026[[#This Row],[REDDITO COMPLESSIVO PROCAPITE]]&lt;media_aggr_reddito_pc,(media_aggr_reddito_pc-Tabella2026[[#This Row],[REDDITO COMPLESSIVO PROCAPITE]]),0)</f>
        <v>33.143381593417871</v>
      </c>
      <c r="O1437" s="3">
        <f>+Tabella2026[[#This Row],[DIFFERENZA REDDITO INFERIORE ALLA MEDIA DALLA MEDIA]]*Tabella2026[[#This Row],[POP_2024]]</f>
        <v>283342.76924212941</v>
      </c>
      <c r="P1437" s="3">
        <f>+Tabella2026[[#This Row],[POPOLAZIONE PER DIFFERENZA ]]/SUM(Tabella2026[[POPOLAZIONE PER DIFFERENZA ]])</f>
        <v>2.5137663454819806E-6</v>
      </c>
      <c r="Q1437" s="3">
        <f>+Tabella2026[[#This Row],[INCIDENZA POPOLAZIONE PER DIFFERENZA]]*(PLAFOND-SUM(Tabella2026[CONTRIBUTO SULLA BASE DELLA POPOLAZIONE]))</f>
        <v>740.05092678513893</v>
      </c>
      <c r="R1437" s="3">
        <f>+Tabella2026[[#This Row],[CONTRIBUTO SULLA BASE DELLA POPOLAZIONE]]+Tabella2026[[#This Row],[CONTRIBUTO SULLA BASE DEL REDDITO]]</f>
        <v>43438.918917475334</v>
      </c>
      <c r="S1437" s="3">
        <f>+Tabella2026[[#This Row],[CONTRIBUTO TOTALE]]/(PLAFOND/N_TESSERE)</f>
        <v>86.877837834950668</v>
      </c>
      <c r="T1437" s="3">
        <f>+MAX(CEILING(Tabella2026[[#This Row],[preDEF1]],1),1)</f>
        <v>87</v>
      </c>
      <c r="U1437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1437" s="21">
        <f>+Tabella2026[[#This Row],[DEF - n. card]]*(PLAFOND/N_TESSERE)</f>
        <v>43000</v>
      </c>
      <c r="W1437" s="18"/>
    </row>
    <row r="1438" spans="2:23" x14ac:dyDescent="0.25">
      <c r="B1438" s="1" t="s">
        <v>2869</v>
      </c>
      <c r="C1438" s="2">
        <v>58022</v>
      </c>
      <c r="D1438" s="1" t="s">
        <v>2870</v>
      </c>
      <c r="E1438" s="1" t="s">
        <v>8</v>
      </c>
      <c r="F1438" s="1" t="s">
        <v>7</v>
      </c>
      <c r="G1438" s="1" t="s">
        <v>2448</v>
      </c>
      <c r="H1438" s="1" t="s">
        <v>15834</v>
      </c>
      <c r="I1438" s="5">
        <v>8543</v>
      </c>
      <c r="J1438" s="5">
        <v>136381287</v>
      </c>
      <c r="K1438" s="3">
        <f>+Tabella2026[[#This Row],[POP_2024]]/SUM(Tabella2026[POP_2024])</f>
        <v>1.4493549276303137E-4</v>
      </c>
      <c r="L1438" s="3">
        <f>+Tabella2026[[#This Row],[INCIDENZA POPOLAZIONE]]*(PLAFOND/2)</f>
        <v>42668.900367816859</v>
      </c>
      <c r="M1438" s="3">
        <f>+IFERROR(Tabella2026[[#This Row],[reddito_2024]]/Tabella2026[[#This Row],[POP_2024]],"")</f>
        <v>15964.097740840454</v>
      </c>
      <c r="N1438" s="3">
        <f>+IF(Tabella2026[[#This Row],[REDDITO COMPLESSIVO PROCAPITE]]&lt;media_aggr_reddito_pc,(media_aggr_reddito_pc-Tabella2026[[#This Row],[REDDITO COMPLESSIVO PROCAPITE]]),0)</f>
        <v>1860.9683217682868</v>
      </c>
      <c r="O1438" s="3">
        <f>+Tabella2026[[#This Row],[DIFFERENZA REDDITO INFERIORE ALLA MEDIA DALLA MEDIA]]*Tabella2026[[#This Row],[POP_2024]]</f>
        <v>15898252.372866474</v>
      </c>
      <c r="P1438" s="3">
        <f>+Tabella2026[[#This Row],[POPOLAZIONE PER DIFFERENZA ]]/SUM(Tabella2026[[POPOLAZIONE PER DIFFERENZA ]])</f>
        <v>1.4104645011335824E-4</v>
      </c>
      <c r="Q1438" s="3">
        <f>+Tabella2026[[#This Row],[INCIDENZA POPOLAZIONE PER DIFFERENZA]]*(PLAFOND-SUM(Tabella2026[CONTRIBUTO SULLA BASE DELLA POPOLAZIONE]))</f>
        <v>41523.969128535246</v>
      </c>
      <c r="R1438" s="3">
        <f>+Tabella2026[[#This Row],[CONTRIBUTO SULLA BASE DELLA POPOLAZIONE]]+Tabella2026[[#This Row],[CONTRIBUTO SULLA BASE DEL REDDITO]]</f>
        <v>84192.869496352097</v>
      </c>
      <c r="S1438" s="3">
        <f>+Tabella2026[[#This Row],[CONTRIBUTO TOTALE]]/(PLAFOND/N_TESSERE)</f>
        <v>168.3857389927042</v>
      </c>
      <c r="T1438" s="3">
        <f>+MAX(CEILING(Tabella2026[[#This Row],[preDEF1]],1),1)</f>
        <v>169</v>
      </c>
      <c r="U1438" s="9">
        <f xml:space="preserve"> IF(ROW(Tabella2026[[#This Row],[preDEF2]]) - ROW(Tabella2026[[#Headers],[preDEF2]])&lt;=ABS(SUM(Tabella2026[preDEF2])-N_TESSERE),Tabella2026[[#This Row],[preDEF2]]-1,Tabella2026[[#This Row],[preDEF2]])</f>
        <v>168</v>
      </c>
      <c r="V1438" s="21">
        <f>+Tabella2026[[#This Row],[DEF - n. card]]*(PLAFOND/N_TESSERE)</f>
        <v>84000</v>
      </c>
      <c r="W1438" s="18"/>
    </row>
    <row r="1439" spans="2:23" x14ac:dyDescent="0.25">
      <c r="B1439" s="1" t="s">
        <v>2899</v>
      </c>
      <c r="C1439" s="2">
        <v>36003</v>
      </c>
      <c r="D1439" s="1" t="s">
        <v>2900</v>
      </c>
      <c r="E1439" s="1" t="s">
        <v>27</v>
      </c>
      <c r="F1439" s="1" t="s">
        <v>58</v>
      </c>
      <c r="G1439" s="1" t="s">
        <v>2448</v>
      </c>
      <c r="H1439" s="1" t="s">
        <v>15835</v>
      </c>
      <c r="I1439" s="5">
        <v>8542</v>
      </c>
      <c r="J1439" s="5">
        <v>170179073</v>
      </c>
      <c r="K1439" s="3">
        <f>+Tabella2026[[#This Row],[POP_2024]]/SUM(Tabella2026[POP_2024])</f>
        <v>1.4491852735360107E-4</v>
      </c>
      <c r="L1439" s="3">
        <f>+Tabella2026[[#This Row],[INCIDENZA POPOLAZIONE]]*(PLAFOND/2)</f>
        <v>42663.905764004638</v>
      </c>
      <c r="M1439" s="3">
        <f>+IFERROR(Tabella2026[[#This Row],[reddito_2024]]/Tabella2026[[#This Row],[POP_2024]],"")</f>
        <v>19922.626199953174</v>
      </c>
      <c r="N1439" s="3">
        <f>+IF(Tabella2026[[#This Row],[REDDITO COMPLESSIVO PROCAPITE]]&lt;media_aggr_reddito_pc,(media_aggr_reddito_pc-Tabella2026[[#This Row],[REDDITO COMPLESSIVO PROCAPITE]]),0)</f>
        <v>0</v>
      </c>
      <c r="O1439" s="3">
        <f>+Tabella2026[[#This Row],[DIFFERENZA REDDITO INFERIORE ALLA MEDIA DALLA MEDIA]]*Tabella2026[[#This Row],[POP_2024]]</f>
        <v>0</v>
      </c>
      <c r="P1439" s="3">
        <f>+Tabella2026[[#This Row],[POPOLAZIONE PER DIFFERENZA ]]/SUM(Tabella2026[[POPOLAZIONE PER DIFFERENZA ]])</f>
        <v>0</v>
      </c>
      <c r="Q1439" s="3">
        <f>+Tabella2026[[#This Row],[INCIDENZA POPOLAZIONE PER DIFFERENZA]]*(PLAFOND-SUM(Tabella2026[CONTRIBUTO SULLA BASE DELLA POPOLAZIONE]))</f>
        <v>0</v>
      </c>
      <c r="R1439" s="3">
        <f>+Tabella2026[[#This Row],[CONTRIBUTO SULLA BASE DELLA POPOLAZIONE]]+Tabella2026[[#This Row],[CONTRIBUTO SULLA BASE DEL REDDITO]]</f>
        <v>42663.905764004638</v>
      </c>
      <c r="S1439" s="3">
        <f>+Tabella2026[[#This Row],[CONTRIBUTO TOTALE]]/(PLAFOND/N_TESSERE)</f>
        <v>85.327811528009278</v>
      </c>
      <c r="T1439" s="3">
        <f>+MAX(CEILING(Tabella2026[[#This Row],[preDEF1]],1),1)</f>
        <v>86</v>
      </c>
      <c r="U1439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1439" s="21">
        <f>+Tabella2026[[#This Row],[DEF - n. card]]*(PLAFOND/N_TESSERE)</f>
        <v>42500</v>
      </c>
      <c r="W1439" s="18"/>
    </row>
    <row r="1440" spans="2:23" x14ac:dyDescent="0.25">
      <c r="B1440" s="1" t="s">
        <v>2883</v>
      </c>
      <c r="C1440" s="2">
        <v>51025</v>
      </c>
      <c r="D1440" s="1" t="s">
        <v>2884</v>
      </c>
      <c r="E1440" s="1" t="s">
        <v>30</v>
      </c>
      <c r="F1440" s="1" t="s">
        <v>125</v>
      </c>
      <c r="G1440" s="1" t="s">
        <v>2448</v>
      </c>
      <c r="H1440" s="1" t="s">
        <v>15834</v>
      </c>
      <c r="I1440" s="5">
        <v>8540</v>
      </c>
      <c r="J1440" s="5">
        <v>160021206</v>
      </c>
      <c r="K1440" s="3">
        <f>+Tabella2026[[#This Row],[POP_2024]]/SUM(Tabella2026[POP_2024])</f>
        <v>1.4488459653474049E-4</v>
      </c>
      <c r="L1440" s="3">
        <f>+Tabella2026[[#This Row],[INCIDENZA POPOLAZIONE]]*(PLAFOND/2)</f>
        <v>42653.916556380202</v>
      </c>
      <c r="M1440" s="3">
        <f>+IFERROR(Tabella2026[[#This Row],[reddito_2024]]/Tabella2026[[#This Row],[POP_2024]],"")</f>
        <v>18737.846135831383</v>
      </c>
      <c r="N1440" s="3">
        <f>+IF(Tabella2026[[#This Row],[REDDITO COMPLESSIVO PROCAPITE]]&lt;media_aggr_reddito_pc,(media_aggr_reddito_pc-Tabella2026[[#This Row],[REDDITO COMPLESSIVO PROCAPITE]]),0)</f>
        <v>0</v>
      </c>
      <c r="O1440" s="3">
        <f>+Tabella2026[[#This Row],[DIFFERENZA REDDITO INFERIORE ALLA MEDIA DALLA MEDIA]]*Tabella2026[[#This Row],[POP_2024]]</f>
        <v>0</v>
      </c>
      <c r="P1440" s="3">
        <f>+Tabella2026[[#This Row],[POPOLAZIONE PER DIFFERENZA ]]/SUM(Tabella2026[[POPOLAZIONE PER DIFFERENZA ]])</f>
        <v>0</v>
      </c>
      <c r="Q1440" s="3">
        <f>+Tabella2026[[#This Row],[INCIDENZA POPOLAZIONE PER DIFFERENZA]]*(PLAFOND-SUM(Tabella2026[CONTRIBUTO SULLA BASE DELLA POPOLAZIONE]))</f>
        <v>0</v>
      </c>
      <c r="R1440" s="3">
        <f>+Tabella2026[[#This Row],[CONTRIBUTO SULLA BASE DELLA POPOLAZIONE]]+Tabella2026[[#This Row],[CONTRIBUTO SULLA BASE DEL REDDITO]]</f>
        <v>42653.916556380202</v>
      </c>
      <c r="S1440" s="3">
        <f>+Tabella2026[[#This Row],[CONTRIBUTO TOTALE]]/(PLAFOND/N_TESSERE)</f>
        <v>85.307833112760406</v>
      </c>
      <c r="T1440" s="3">
        <f>+MAX(CEILING(Tabella2026[[#This Row],[preDEF1]],1),1)</f>
        <v>86</v>
      </c>
      <c r="U1440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1440" s="21">
        <f>+Tabella2026[[#This Row],[DEF - n. card]]*(PLAFOND/N_TESSERE)</f>
        <v>42500</v>
      </c>
      <c r="W1440" s="18"/>
    </row>
    <row r="1441" spans="2:23" x14ac:dyDescent="0.25">
      <c r="B1441" s="1" t="s">
        <v>2917</v>
      </c>
      <c r="C1441" s="2">
        <v>68030</v>
      </c>
      <c r="D1441" s="1" t="s">
        <v>2918</v>
      </c>
      <c r="E1441" s="1" t="s">
        <v>96</v>
      </c>
      <c r="F1441" s="1" t="s">
        <v>95</v>
      </c>
      <c r="G1441" s="1" t="s">
        <v>2448</v>
      </c>
      <c r="H1441" s="1" t="s">
        <v>15836</v>
      </c>
      <c r="I1441" s="5">
        <v>8540</v>
      </c>
      <c r="J1441" s="5">
        <v>122311808</v>
      </c>
      <c r="K1441" s="3">
        <f>+Tabella2026[[#This Row],[POP_2024]]/SUM(Tabella2026[POP_2024])</f>
        <v>1.4488459653474049E-4</v>
      </c>
      <c r="L1441" s="3">
        <f>+Tabella2026[[#This Row],[INCIDENZA POPOLAZIONE]]*(PLAFOND/2)</f>
        <v>42653.916556380202</v>
      </c>
      <c r="M1441" s="3">
        <f>+IFERROR(Tabella2026[[#This Row],[reddito_2024]]/Tabella2026[[#This Row],[POP_2024]],"")</f>
        <v>14322.225761124122</v>
      </c>
      <c r="N1441" s="3">
        <f>+IF(Tabella2026[[#This Row],[REDDITO COMPLESSIVO PROCAPITE]]&lt;media_aggr_reddito_pc,(media_aggr_reddito_pc-Tabella2026[[#This Row],[REDDITO COMPLESSIVO PROCAPITE]]),0)</f>
        <v>3502.840301484619</v>
      </c>
      <c r="O1441" s="3">
        <f>+Tabella2026[[#This Row],[DIFFERENZA REDDITO INFERIORE ALLA MEDIA DALLA MEDIA]]*Tabella2026[[#This Row],[POP_2024]]</f>
        <v>29914256.174678646</v>
      </c>
      <c r="P1441" s="3">
        <f>+Tabella2026[[#This Row],[POPOLAZIONE PER DIFFERENZA ]]/SUM(Tabella2026[[POPOLAZIONE PER DIFFERENZA ]])</f>
        <v>2.6539392772636464E-4</v>
      </c>
      <c r="Q1441" s="3">
        <f>+Tabella2026[[#This Row],[INCIDENZA POPOLAZIONE PER DIFFERENZA]]*(PLAFOND-SUM(Tabella2026[CONTRIBUTO SULLA BASE DELLA POPOLAZIONE]))</f>
        <v>78131.773277196276</v>
      </c>
      <c r="R1441" s="3">
        <f>+Tabella2026[[#This Row],[CONTRIBUTO SULLA BASE DELLA POPOLAZIONE]]+Tabella2026[[#This Row],[CONTRIBUTO SULLA BASE DEL REDDITO]]</f>
        <v>120785.68983357647</v>
      </c>
      <c r="S1441" s="3">
        <f>+Tabella2026[[#This Row],[CONTRIBUTO TOTALE]]/(PLAFOND/N_TESSERE)</f>
        <v>241.57137966715294</v>
      </c>
      <c r="T1441" s="3">
        <f>+MAX(CEILING(Tabella2026[[#This Row],[preDEF1]],1),1)</f>
        <v>242</v>
      </c>
      <c r="U1441" s="9">
        <f xml:space="preserve"> IF(ROW(Tabella2026[[#This Row],[preDEF2]]) - ROW(Tabella2026[[#Headers],[preDEF2]])&lt;=ABS(SUM(Tabella2026[preDEF2])-N_TESSERE),Tabella2026[[#This Row],[preDEF2]]-1,Tabella2026[[#This Row],[preDEF2]])</f>
        <v>241</v>
      </c>
      <c r="V1441" s="21">
        <f>+Tabella2026[[#This Row],[DEF - n. card]]*(PLAFOND/N_TESSERE)</f>
        <v>120500</v>
      </c>
      <c r="W1441" s="18"/>
    </row>
    <row r="1442" spans="2:23" x14ac:dyDescent="0.25">
      <c r="B1442" s="1" t="s">
        <v>2903</v>
      </c>
      <c r="C1442" s="2">
        <v>48036</v>
      </c>
      <c r="D1442" s="1" t="s">
        <v>2904</v>
      </c>
      <c r="E1442" s="1" t="s">
        <v>30</v>
      </c>
      <c r="F1442" s="1" t="s">
        <v>29</v>
      </c>
      <c r="G1442" s="1" t="s">
        <v>2448</v>
      </c>
      <c r="H1442" s="1" t="s">
        <v>15834</v>
      </c>
      <c r="I1442" s="5">
        <v>8517</v>
      </c>
      <c r="J1442" s="5">
        <v>175678737</v>
      </c>
      <c r="K1442" s="3">
        <f>+Tabella2026[[#This Row],[POP_2024]]/SUM(Tabella2026[POP_2024])</f>
        <v>1.4449439211784362E-4</v>
      </c>
      <c r="L1442" s="3">
        <f>+Tabella2026[[#This Row],[INCIDENZA POPOLAZIONE]]*(PLAFOND/2)</f>
        <v>42539.040668699075</v>
      </c>
      <c r="M1442" s="3">
        <f>+IFERROR(Tabella2026[[#This Row],[reddito_2024]]/Tabella2026[[#This Row],[POP_2024]],"")</f>
        <v>20626.833039802746</v>
      </c>
      <c r="N1442" s="3">
        <f>+IF(Tabella2026[[#This Row],[REDDITO COMPLESSIVO PROCAPITE]]&lt;media_aggr_reddito_pc,(media_aggr_reddito_pc-Tabella2026[[#This Row],[REDDITO COMPLESSIVO PROCAPITE]]),0)</f>
        <v>0</v>
      </c>
      <c r="O1442" s="3">
        <f>+Tabella2026[[#This Row],[DIFFERENZA REDDITO INFERIORE ALLA MEDIA DALLA MEDIA]]*Tabella2026[[#This Row],[POP_2024]]</f>
        <v>0</v>
      </c>
      <c r="P1442" s="3">
        <f>+Tabella2026[[#This Row],[POPOLAZIONE PER DIFFERENZA ]]/SUM(Tabella2026[[POPOLAZIONE PER DIFFERENZA ]])</f>
        <v>0</v>
      </c>
      <c r="Q1442" s="3">
        <f>+Tabella2026[[#This Row],[INCIDENZA POPOLAZIONE PER DIFFERENZA]]*(PLAFOND-SUM(Tabella2026[CONTRIBUTO SULLA BASE DELLA POPOLAZIONE]))</f>
        <v>0</v>
      </c>
      <c r="R1442" s="3">
        <f>+Tabella2026[[#This Row],[CONTRIBUTO SULLA BASE DELLA POPOLAZIONE]]+Tabella2026[[#This Row],[CONTRIBUTO SULLA BASE DEL REDDITO]]</f>
        <v>42539.040668699075</v>
      </c>
      <c r="S1442" s="3">
        <f>+Tabella2026[[#This Row],[CONTRIBUTO TOTALE]]/(PLAFOND/N_TESSERE)</f>
        <v>85.078081337398146</v>
      </c>
      <c r="T1442" s="3">
        <f>+MAX(CEILING(Tabella2026[[#This Row],[preDEF1]],1),1)</f>
        <v>86</v>
      </c>
      <c r="U1442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1442" s="21">
        <f>+Tabella2026[[#This Row],[DEF - n. card]]*(PLAFOND/N_TESSERE)</f>
        <v>42500</v>
      </c>
      <c r="W1442" s="18"/>
    </row>
    <row r="1443" spans="2:23" x14ac:dyDescent="0.25">
      <c r="B1443" s="1" t="s">
        <v>2927</v>
      </c>
      <c r="C1443" s="2">
        <v>26026</v>
      </c>
      <c r="D1443" s="1" t="s">
        <v>2928</v>
      </c>
      <c r="E1443" s="1" t="s">
        <v>38</v>
      </c>
      <c r="F1443" s="1" t="s">
        <v>150</v>
      </c>
      <c r="G1443" s="1" t="s">
        <v>2448</v>
      </c>
      <c r="H1443" s="1" t="s">
        <v>15835</v>
      </c>
      <c r="I1443" s="5">
        <v>8510</v>
      </c>
      <c r="J1443" s="5">
        <v>141732655</v>
      </c>
      <c r="K1443" s="3">
        <f>+Tabella2026[[#This Row],[POP_2024]]/SUM(Tabella2026[POP_2024])</f>
        <v>1.4437563425183156E-4</v>
      </c>
      <c r="L1443" s="3">
        <f>+Tabella2026[[#This Row],[INCIDENZA POPOLAZIONE]]*(PLAFOND/2)</f>
        <v>42504.078442013524</v>
      </c>
      <c r="M1443" s="3">
        <f>+IFERROR(Tabella2026[[#This Row],[reddito_2024]]/Tabella2026[[#This Row],[POP_2024]],"")</f>
        <v>16654.83607520564</v>
      </c>
      <c r="N1443" s="3">
        <f>+IF(Tabella2026[[#This Row],[REDDITO COMPLESSIVO PROCAPITE]]&lt;media_aggr_reddito_pc,(media_aggr_reddito_pc-Tabella2026[[#This Row],[REDDITO COMPLESSIVO PROCAPITE]]),0)</f>
        <v>1170.2299874031014</v>
      </c>
      <c r="O1443" s="3">
        <f>+Tabella2026[[#This Row],[DIFFERENZA REDDITO INFERIORE ALLA MEDIA DALLA MEDIA]]*Tabella2026[[#This Row],[POP_2024]]</f>
        <v>9958657.1928003933</v>
      </c>
      <c r="P1443" s="3">
        <f>+Tabella2026[[#This Row],[POPOLAZIONE PER DIFFERENZA ]]/SUM(Tabella2026[[POPOLAZIONE PER DIFFERENZA ]])</f>
        <v>8.8351424546363513E-5</v>
      </c>
      <c r="Q1443" s="3">
        <f>+Tabella2026[[#This Row],[INCIDENZA POPOLAZIONE PER DIFFERENZA]]*(PLAFOND-SUM(Tabella2026[CONTRIBUTO SULLA BASE DELLA POPOLAZIONE]))</f>
        <v>26010.593122881113</v>
      </c>
      <c r="R1443" s="3">
        <f>+Tabella2026[[#This Row],[CONTRIBUTO SULLA BASE DELLA POPOLAZIONE]]+Tabella2026[[#This Row],[CONTRIBUTO SULLA BASE DEL REDDITO]]</f>
        <v>68514.671564894641</v>
      </c>
      <c r="S1443" s="3">
        <f>+Tabella2026[[#This Row],[CONTRIBUTO TOTALE]]/(PLAFOND/N_TESSERE)</f>
        <v>137.02934312978928</v>
      </c>
      <c r="T1443" s="3">
        <f>+MAX(CEILING(Tabella2026[[#This Row],[preDEF1]],1),1)</f>
        <v>138</v>
      </c>
      <c r="U1443" s="9">
        <f xml:space="preserve"> IF(ROW(Tabella2026[[#This Row],[preDEF2]]) - ROW(Tabella2026[[#Headers],[preDEF2]])&lt;=ABS(SUM(Tabella2026[preDEF2])-N_TESSERE),Tabella2026[[#This Row],[preDEF2]]-1,Tabella2026[[#This Row],[preDEF2]])</f>
        <v>137</v>
      </c>
      <c r="V1443" s="21">
        <f>+Tabella2026[[#This Row],[DEF - n. card]]*(PLAFOND/N_TESSERE)</f>
        <v>68500</v>
      </c>
      <c r="W1443" s="18"/>
    </row>
    <row r="1444" spans="2:23" x14ac:dyDescent="0.25">
      <c r="B1444" s="1" t="s">
        <v>2829</v>
      </c>
      <c r="C1444" s="2">
        <v>63071</v>
      </c>
      <c r="D1444" s="1" t="s">
        <v>2830</v>
      </c>
      <c r="E1444" s="1" t="s">
        <v>15</v>
      </c>
      <c r="F1444" s="1" t="s">
        <v>14</v>
      </c>
      <c r="G1444" s="1" t="s">
        <v>2448</v>
      </c>
      <c r="H1444" s="1" t="s">
        <v>15836</v>
      </c>
      <c r="I1444" s="5">
        <v>8506</v>
      </c>
      <c r="J1444" s="5">
        <v>147946890</v>
      </c>
      <c r="K1444" s="3">
        <f>+Tabella2026[[#This Row],[POP_2024]]/SUM(Tabella2026[POP_2024])</f>
        <v>1.4430777261411037E-4</v>
      </c>
      <c r="L1444" s="3">
        <f>+Tabella2026[[#This Row],[INCIDENZA POPOLAZIONE]]*(PLAFOND/2)</f>
        <v>42484.10002676463</v>
      </c>
      <c r="M1444" s="3">
        <f>+IFERROR(Tabella2026[[#This Row],[reddito_2024]]/Tabella2026[[#This Row],[POP_2024]],"")</f>
        <v>17393.238890195156</v>
      </c>
      <c r="N1444" s="3">
        <f>+IF(Tabella2026[[#This Row],[REDDITO COMPLESSIVO PROCAPITE]]&lt;media_aggr_reddito_pc,(media_aggr_reddito_pc-Tabella2026[[#This Row],[REDDITO COMPLESSIVO PROCAPITE]]),0)</f>
        <v>431.82717241358478</v>
      </c>
      <c r="O1444" s="3">
        <f>+Tabella2026[[#This Row],[DIFFERENZA REDDITO INFERIORE ALLA MEDIA DALLA MEDIA]]*Tabella2026[[#This Row],[POP_2024]]</f>
        <v>3673121.9285499519</v>
      </c>
      <c r="P1444" s="3">
        <f>+Tabella2026[[#This Row],[POPOLAZIONE PER DIFFERENZA ]]/SUM(Tabella2026[[POPOLAZIONE PER DIFFERENZA ]])</f>
        <v>3.2587280457297988E-5</v>
      </c>
      <c r="Q1444" s="3">
        <f>+Tabella2026[[#This Row],[INCIDENZA POPOLAZIONE PER DIFFERENZA]]*(PLAFOND-SUM(Tabella2026[CONTRIBUTO SULLA BASE DELLA POPOLAZIONE]))</f>
        <v>9593.6709261682245</v>
      </c>
      <c r="R1444" s="3">
        <f>+Tabella2026[[#This Row],[CONTRIBUTO SULLA BASE DELLA POPOLAZIONE]]+Tabella2026[[#This Row],[CONTRIBUTO SULLA BASE DEL REDDITO]]</f>
        <v>52077.770952932857</v>
      </c>
      <c r="S1444" s="3">
        <f>+Tabella2026[[#This Row],[CONTRIBUTO TOTALE]]/(PLAFOND/N_TESSERE)</f>
        <v>104.15554190586572</v>
      </c>
      <c r="T1444" s="3">
        <f>+MAX(CEILING(Tabella2026[[#This Row],[preDEF1]],1),1)</f>
        <v>105</v>
      </c>
      <c r="U1444" s="9">
        <f xml:space="preserve"> IF(ROW(Tabella2026[[#This Row],[preDEF2]]) - ROW(Tabella2026[[#Headers],[preDEF2]])&lt;=ABS(SUM(Tabella2026[preDEF2])-N_TESSERE),Tabella2026[[#This Row],[preDEF2]]-1,Tabella2026[[#This Row],[preDEF2]])</f>
        <v>104</v>
      </c>
      <c r="V1444" s="21">
        <f>+Tabella2026[[#This Row],[DEF - n. card]]*(PLAFOND/N_TESSERE)</f>
        <v>52000</v>
      </c>
      <c r="W1444" s="18"/>
    </row>
    <row r="1445" spans="2:23" x14ac:dyDescent="0.25">
      <c r="B1445" s="1" t="s">
        <v>2915</v>
      </c>
      <c r="C1445" s="2">
        <v>58103</v>
      </c>
      <c r="D1445" s="1" t="s">
        <v>2916</v>
      </c>
      <c r="E1445" s="1" t="s">
        <v>8</v>
      </c>
      <c r="F1445" s="1" t="s">
        <v>7</v>
      </c>
      <c r="G1445" s="1" t="s">
        <v>2448</v>
      </c>
      <c r="H1445" s="1" t="s">
        <v>15834</v>
      </c>
      <c r="I1445" s="5">
        <v>8499</v>
      </c>
      <c r="J1445" s="5">
        <v>137067965</v>
      </c>
      <c r="K1445" s="3">
        <f>+Tabella2026[[#This Row],[POP_2024]]/SUM(Tabella2026[POP_2024])</f>
        <v>1.4418901474809828E-4</v>
      </c>
      <c r="L1445" s="3">
        <f>+Tabella2026[[#This Row],[INCIDENZA POPOLAZIONE]]*(PLAFOND/2)</f>
        <v>42449.137800079072</v>
      </c>
      <c r="M1445" s="3">
        <f>+IFERROR(Tabella2026[[#This Row],[reddito_2024]]/Tabella2026[[#This Row],[POP_2024]],"")</f>
        <v>16127.540298858688</v>
      </c>
      <c r="N1445" s="3">
        <f>+IF(Tabella2026[[#This Row],[REDDITO COMPLESSIVO PROCAPITE]]&lt;media_aggr_reddito_pc,(media_aggr_reddito_pc-Tabella2026[[#This Row],[REDDITO COMPLESSIVO PROCAPITE]]),0)</f>
        <v>1697.5257637500526</v>
      </c>
      <c r="O1445" s="3">
        <f>+Tabella2026[[#This Row],[DIFFERENZA REDDITO INFERIORE ALLA MEDIA DALLA MEDIA]]*Tabella2026[[#This Row],[POP_2024]]</f>
        <v>14427271.466111697</v>
      </c>
      <c r="P1445" s="3">
        <f>+Tabella2026[[#This Row],[POPOLAZIONE PER DIFFERENZA ]]/SUM(Tabella2026[[POPOLAZIONE PER DIFFERENZA ]])</f>
        <v>1.2799617073570852E-4</v>
      </c>
      <c r="Q1445" s="3">
        <f>+Tabella2026[[#This Row],[INCIDENZA POPOLAZIONE PER DIFFERENZA]]*(PLAFOND-SUM(Tabella2026[CONTRIBUTO SULLA BASE DELLA POPOLAZIONE]))</f>
        <v>37681.976667464689</v>
      </c>
      <c r="R1445" s="3">
        <f>+Tabella2026[[#This Row],[CONTRIBUTO SULLA BASE DELLA POPOLAZIONE]]+Tabella2026[[#This Row],[CONTRIBUTO SULLA BASE DEL REDDITO]]</f>
        <v>80131.114467543754</v>
      </c>
      <c r="S1445" s="3">
        <f>+Tabella2026[[#This Row],[CONTRIBUTO TOTALE]]/(PLAFOND/N_TESSERE)</f>
        <v>160.26222893508751</v>
      </c>
      <c r="T1445" s="3">
        <f>+MAX(CEILING(Tabella2026[[#This Row],[preDEF1]],1),1)</f>
        <v>161</v>
      </c>
      <c r="U1445" s="9">
        <f xml:space="preserve"> IF(ROW(Tabella2026[[#This Row],[preDEF2]]) - ROW(Tabella2026[[#Headers],[preDEF2]])&lt;=ABS(SUM(Tabella2026[preDEF2])-N_TESSERE),Tabella2026[[#This Row],[preDEF2]]-1,Tabella2026[[#This Row],[preDEF2]])</f>
        <v>160</v>
      </c>
      <c r="V1445" s="21">
        <f>+Tabella2026[[#This Row],[DEF - n. card]]*(PLAFOND/N_TESSERE)</f>
        <v>80000</v>
      </c>
      <c r="W1445" s="18"/>
    </row>
    <row r="1446" spans="2:23" x14ac:dyDescent="0.25">
      <c r="B1446" s="1" t="s">
        <v>2839</v>
      </c>
      <c r="C1446" s="2">
        <v>101017</v>
      </c>
      <c r="D1446" s="1" t="s">
        <v>2840</v>
      </c>
      <c r="E1446" s="1" t="s">
        <v>61</v>
      </c>
      <c r="F1446" s="1" t="s">
        <v>239</v>
      </c>
      <c r="G1446" s="1" t="s">
        <v>2448</v>
      </c>
      <c r="H1446" s="1" t="s">
        <v>15836</v>
      </c>
      <c r="I1446" s="5">
        <v>8498</v>
      </c>
      <c r="J1446" s="5">
        <v>99319851</v>
      </c>
      <c r="K1446" s="3">
        <f>+Tabella2026[[#This Row],[POP_2024]]/SUM(Tabella2026[POP_2024])</f>
        <v>1.4417204933866797E-4</v>
      </c>
      <c r="L1446" s="3">
        <f>+Tabella2026[[#This Row],[INCIDENZA POPOLAZIONE]]*(PLAFOND/2)</f>
        <v>42444.14319626685</v>
      </c>
      <c r="M1446" s="3">
        <f>+IFERROR(Tabella2026[[#This Row],[reddito_2024]]/Tabella2026[[#This Row],[POP_2024]],"")</f>
        <v>11687.438338432572</v>
      </c>
      <c r="N1446" s="3">
        <f>+IF(Tabella2026[[#This Row],[REDDITO COMPLESSIVO PROCAPITE]]&lt;media_aggr_reddito_pc,(media_aggr_reddito_pc-Tabella2026[[#This Row],[REDDITO COMPLESSIVO PROCAPITE]]),0)</f>
        <v>6137.6277241761691</v>
      </c>
      <c r="O1446" s="3">
        <f>+Tabella2026[[#This Row],[DIFFERENZA REDDITO INFERIORE ALLA MEDIA DALLA MEDIA]]*Tabella2026[[#This Row],[POP_2024]]</f>
        <v>52157560.400049083</v>
      </c>
      <c r="P1446" s="3">
        <f>+Tabella2026[[#This Row],[POPOLAZIONE PER DIFFERENZA ]]/SUM(Tabella2026[[POPOLAZIONE PER DIFFERENZA ]])</f>
        <v>4.6273254244948067E-4</v>
      </c>
      <c r="Q1446" s="3">
        <f>+Tabella2026[[#This Row],[INCIDENZA POPOLAZIONE PER DIFFERENZA]]*(PLAFOND-SUM(Tabella2026[CONTRIBUTO SULLA BASE DELLA POPOLAZIONE]))</f>
        <v>136228.11344772083</v>
      </c>
      <c r="R1446" s="3">
        <f>+Tabella2026[[#This Row],[CONTRIBUTO SULLA BASE DELLA POPOLAZIONE]]+Tabella2026[[#This Row],[CONTRIBUTO SULLA BASE DEL REDDITO]]</f>
        <v>178672.25664398767</v>
      </c>
      <c r="S1446" s="3">
        <f>+Tabella2026[[#This Row],[CONTRIBUTO TOTALE]]/(PLAFOND/N_TESSERE)</f>
        <v>357.34451328797536</v>
      </c>
      <c r="T1446" s="3">
        <f>+MAX(CEILING(Tabella2026[[#This Row],[preDEF1]],1),1)</f>
        <v>358</v>
      </c>
      <c r="U1446" s="9">
        <f xml:space="preserve"> IF(ROW(Tabella2026[[#This Row],[preDEF2]]) - ROW(Tabella2026[[#Headers],[preDEF2]])&lt;=ABS(SUM(Tabella2026[preDEF2])-N_TESSERE),Tabella2026[[#This Row],[preDEF2]]-1,Tabella2026[[#This Row],[preDEF2]])</f>
        <v>357</v>
      </c>
      <c r="V1446" s="21">
        <f>+Tabella2026[[#This Row],[DEF - n. card]]*(PLAFOND/N_TESSERE)</f>
        <v>178500</v>
      </c>
      <c r="W1446" s="18"/>
    </row>
    <row r="1447" spans="2:23" x14ac:dyDescent="0.25">
      <c r="B1447" s="1" t="s">
        <v>2849</v>
      </c>
      <c r="C1447" s="2">
        <v>79137</v>
      </c>
      <c r="D1447" s="1" t="s">
        <v>2850</v>
      </c>
      <c r="E1447" s="1" t="s">
        <v>61</v>
      </c>
      <c r="F1447" s="1" t="s">
        <v>148</v>
      </c>
      <c r="G1447" s="1" t="s">
        <v>2448</v>
      </c>
      <c r="H1447" s="1" t="s">
        <v>15836</v>
      </c>
      <c r="I1447" s="5">
        <v>8496</v>
      </c>
      <c r="J1447" s="5">
        <v>150686048</v>
      </c>
      <c r="K1447" s="3">
        <f>+Tabella2026[[#This Row],[POP_2024]]/SUM(Tabella2026[POP_2024])</f>
        <v>1.4413811851980739E-4</v>
      </c>
      <c r="L1447" s="3">
        <f>+Tabella2026[[#This Row],[INCIDENZA POPOLAZIONE]]*(PLAFOND/2)</f>
        <v>42434.153988642407</v>
      </c>
      <c r="M1447" s="3">
        <f>+IFERROR(Tabella2026[[#This Row],[reddito_2024]]/Tabella2026[[#This Row],[POP_2024]],"")</f>
        <v>17736.116760828627</v>
      </c>
      <c r="N1447" s="3">
        <f>+IF(Tabella2026[[#This Row],[REDDITO COMPLESSIVO PROCAPITE]]&lt;media_aggr_reddito_pc,(media_aggr_reddito_pc-Tabella2026[[#This Row],[REDDITO COMPLESSIVO PROCAPITE]]),0)</f>
        <v>88.949301780114183</v>
      </c>
      <c r="O1447" s="3">
        <f>+Tabella2026[[#This Row],[DIFFERENZA REDDITO INFERIORE ALLA MEDIA DALLA MEDIA]]*Tabella2026[[#This Row],[POP_2024]]</f>
        <v>755713.2679238501</v>
      </c>
      <c r="P1447" s="3">
        <f>+Tabella2026[[#This Row],[POPOLAZIONE PER DIFFERENZA ]]/SUM(Tabella2026[[POPOLAZIONE PER DIFFERENZA ]])</f>
        <v>6.7045528806765213E-6</v>
      </c>
      <c r="Q1447" s="3">
        <f>+Tabella2026[[#This Row],[INCIDENZA POPOLAZIONE PER DIFFERENZA]]*(PLAFOND-SUM(Tabella2026[CONTRIBUTO SULLA BASE DELLA POPOLAZIONE]))</f>
        <v>1973.8153396565153</v>
      </c>
      <c r="R1447" s="3">
        <f>+Tabella2026[[#This Row],[CONTRIBUTO SULLA BASE DELLA POPOLAZIONE]]+Tabella2026[[#This Row],[CONTRIBUTO SULLA BASE DEL REDDITO]]</f>
        <v>44407.969328298925</v>
      </c>
      <c r="S1447" s="3">
        <f>+Tabella2026[[#This Row],[CONTRIBUTO TOTALE]]/(PLAFOND/N_TESSERE)</f>
        <v>88.815938656597851</v>
      </c>
      <c r="T1447" s="3">
        <f>+MAX(CEILING(Tabella2026[[#This Row],[preDEF1]],1),1)</f>
        <v>89</v>
      </c>
      <c r="U1447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1447" s="21">
        <f>+Tabella2026[[#This Row],[DEF - n. card]]*(PLAFOND/N_TESSERE)</f>
        <v>44000</v>
      </c>
      <c r="W1447" s="18"/>
    </row>
    <row r="1448" spans="2:23" x14ac:dyDescent="0.25">
      <c r="B1448" s="1" t="s">
        <v>2935</v>
      </c>
      <c r="C1448" s="2">
        <v>15113</v>
      </c>
      <c r="D1448" s="1" t="s">
        <v>2936</v>
      </c>
      <c r="E1448" s="1" t="s">
        <v>12</v>
      </c>
      <c r="F1448" s="1" t="s">
        <v>11</v>
      </c>
      <c r="G1448" s="1" t="s">
        <v>2448</v>
      </c>
      <c r="H1448" s="1" t="s">
        <v>15835</v>
      </c>
      <c r="I1448" s="5">
        <v>8493</v>
      </c>
      <c r="J1448" s="5">
        <v>195018545</v>
      </c>
      <c r="K1448" s="3">
        <f>+Tabella2026[[#This Row],[POP_2024]]/SUM(Tabella2026[POP_2024])</f>
        <v>1.4408722229151648E-4</v>
      </c>
      <c r="L1448" s="3">
        <f>+Tabella2026[[#This Row],[INCIDENZA POPOLAZIONE]]*(PLAFOND/2)</f>
        <v>42419.170177205735</v>
      </c>
      <c r="M1448" s="3">
        <f>+IFERROR(Tabella2026[[#This Row],[reddito_2024]]/Tabella2026[[#This Row],[POP_2024]],"")</f>
        <v>22962.268338631813</v>
      </c>
      <c r="N1448" s="3">
        <f>+IF(Tabella2026[[#This Row],[REDDITO COMPLESSIVO PROCAPITE]]&lt;media_aggr_reddito_pc,(media_aggr_reddito_pc-Tabella2026[[#This Row],[REDDITO COMPLESSIVO PROCAPITE]]),0)</f>
        <v>0</v>
      </c>
      <c r="O1448" s="3">
        <f>+Tabella2026[[#This Row],[DIFFERENZA REDDITO INFERIORE ALLA MEDIA DALLA MEDIA]]*Tabella2026[[#This Row],[POP_2024]]</f>
        <v>0</v>
      </c>
      <c r="P1448" s="3">
        <f>+Tabella2026[[#This Row],[POPOLAZIONE PER DIFFERENZA ]]/SUM(Tabella2026[[POPOLAZIONE PER DIFFERENZA ]])</f>
        <v>0</v>
      </c>
      <c r="Q1448" s="3">
        <f>+Tabella2026[[#This Row],[INCIDENZA POPOLAZIONE PER DIFFERENZA]]*(PLAFOND-SUM(Tabella2026[CONTRIBUTO SULLA BASE DELLA POPOLAZIONE]))</f>
        <v>0</v>
      </c>
      <c r="R1448" s="3">
        <f>+Tabella2026[[#This Row],[CONTRIBUTO SULLA BASE DELLA POPOLAZIONE]]+Tabella2026[[#This Row],[CONTRIBUTO SULLA BASE DEL REDDITO]]</f>
        <v>42419.170177205735</v>
      </c>
      <c r="S1448" s="3">
        <f>+Tabella2026[[#This Row],[CONTRIBUTO TOTALE]]/(PLAFOND/N_TESSERE)</f>
        <v>84.838340354411471</v>
      </c>
      <c r="T1448" s="3">
        <f>+MAX(CEILING(Tabella2026[[#This Row],[preDEF1]],1),1)</f>
        <v>85</v>
      </c>
      <c r="U1448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1448" s="21">
        <f>+Tabella2026[[#This Row],[DEF - n. card]]*(PLAFOND/N_TESSERE)</f>
        <v>42000</v>
      </c>
      <c r="W1448" s="18"/>
    </row>
    <row r="1449" spans="2:23" x14ac:dyDescent="0.25">
      <c r="B1449" s="1" t="s">
        <v>3017</v>
      </c>
      <c r="C1449" s="2">
        <v>17204</v>
      </c>
      <c r="D1449" s="1" t="s">
        <v>3018</v>
      </c>
      <c r="E1449" s="1" t="s">
        <v>12</v>
      </c>
      <c r="F1449" s="1" t="s">
        <v>50</v>
      </c>
      <c r="G1449" s="1" t="s">
        <v>2448</v>
      </c>
      <c r="H1449" s="1" t="s">
        <v>15835</v>
      </c>
      <c r="I1449" s="5">
        <v>8489</v>
      </c>
      <c r="J1449" s="5">
        <v>143222265</v>
      </c>
      <c r="K1449" s="3">
        <f>+Tabella2026[[#This Row],[POP_2024]]/SUM(Tabella2026[POP_2024])</f>
        <v>1.440193606537953E-4</v>
      </c>
      <c r="L1449" s="3">
        <f>+Tabella2026[[#This Row],[INCIDENZA POPOLAZIONE]]*(PLAFOND/2)</f>
        <v>42399.191761956848</v>
      </c>
      <c r="M1449" s="3">
        <f>+IFERROR(Tabella2026[[#This Row],[reddito_2024]]/Tabella2026[[#This Row],[POP_2024]],"")</f>
        <v>16871.511956649781</v>
      </c>
      <c r="N1449" s="3">
        <f>+IF(Tabella2026[[#This Row],[REDDITO COMPLESSIVO PROCAPITE]]&lt;media_aggr_reddito_pc,(media_aggr_reddito_pc-Tabella2026[[#This Row],[REDDITO COMPLESSIVO PROCAPITE]]),0)</f>
        <v>953.55410595895955</v>
      </c>
      <c r="O1449" s="3">
        <f>+Tabella2026[[#This Row],[DIFFERENZA REDDITO INFERIORE ALLA MEDIA DALLA MEDIA]]*Tabella2026[[#This Row],[POP_2024]]</f>
        <v>8094720.8054856081</v>
      </c>
      <c r="P1449" s="3">
        <f>+Tabella2026[[#This Row],[POPOLAZIONE PER DIFFERENZA ]]/SUM(Tabella2026[[POPOLAZIONE PER DIFFERENZA ]])</f>
        <v>7.1814914463245078E-5</v>
      </c>
      <c r="Q1449" s="3">
        <f>+Tabella2026[[#This Row],[INCIDENZA POPOLAZIONE PER DIFFERENZA]]*(PLAFOND-SUM(Tabella2026[CONTRIBUTO SULLA BASE DELLA POPOLAZIONE]))</f>
        <v>21142.25695679359</v>
      </c>
      <c r="R1449" s="3">
        <f>+Tabella2026[[#This Row],[CONTRIBUTO SULLA BASE DELLA POPOLAZIONE]]+Tabella2026[[#This Row],[CONTRIBUTO SULLA BASE DEL REDDITO]]</f>
        <v>63541.448718750442</v>
      </c>
      <c r="S1449" s="3">
        <f>+Tabella2026[[#This Row],[CONTRIBUTO TOTALE]]/(PLAFOND/N_TESSERE)</f>
        <v>127.08289743750089</v>
      </c>
      <c r="T1449" s="3">
        <f>+MAX(CEILING(Tabella2026[[#This Row],[preDEF1]],1),1)</f>
        <v>128</v>
      </c>
      <c r="U1449" s="9">
        <f xml:space="preserve"> IF(ROW(Tabella2026[[#This Row],[preDEF2]]) - ROW(Tabella2026[[#Headers],[preDEF2]])&lt;=ABS(SUM(Tabella2026[preDEF2])-N_TESSERE),Tabella2026[[#This Row],[preDEF2]]-1,Tabella2026[[#This Row],[preDEF2]])</f>
        <v>127</v>
      </c>
      <c r="V1449" s="21">
        <f>+Tabella2026[[#This Row],[DEF - n. card]]*(PLAFOND/N_TESSERE)</f>
        <v>63500</v>
      </c>
      <c r="W1449" s="18"/>
    </row>
    <row r="1450" spans="2:23" x14ac:dyDescent="0.25">
      <c r="B1450" s="1" t="s">
        <v>2875</v>
      </c>
      <c r="C1450" s="2">
        <v>117018</v>
      </c>
      <c r="D1450" s="1" t="s">
        <v>2876</v>
      </c>
      <c r="E1450" s="1" t="s">
        <v>76</v>
      </c>
      <c r="F1450" s="1" t="s">
        <v>15839</v>
      </c>
      <c r="G1450" s="1" t="s">
        <v>2448</v>
      </c>
      <c r="H1450" s="1" t="s">
        <v>15836</v>
      </c>
      <c r="I1450" s="5">
        <v>8487</v>
      </c>
      <c r="J1450" s="5">
        <v>105533422</v>
      </c>
      <c r="K1450" s="3">
        <f>+Tabella2026[[#This Row],[POP_2024]]/SUM(Tabella2026[POP_2024])</f>
        <v>1.4398542983493472E-4</v>
      </c>
      <c r="L1450" s="3">
        <f>+Tabella2026[[#This Row],[INCIDENZA POPOLAZIONE]]*(PLAFOND/2)</f>
        <v>42389.202554332405</v>
      </c>
      <c r="M1450" s="3">
        <f>+IFERROR(Tabella2026[[#This Row],[reddito_2024]]/Tabella2026[[#This Row],[POP_2024]],"")</f>
        <v>12434.71450453635</v>
      </c>
      <c r="N1450" s="3">
        <f>+IF(Tabella2026[[#This Row],[REDDITO COMPLESSIVO PROCAPITE]]&lt;media_aggr_reddito_pc,(media_aggr_reddito_pc-Tabella2026[[#This Row],[REDDITO COMPLESSIVO PROCAPITE]]),0)</f>
        <v>5390.3515580723906</v>
      </c>
      <c r="O1450" s="3">
        <f>+Tabella2026[[#This Row],[DIFFERENZA REDDITO INFERIORE ALLA MEDIA DALLA MEDIA]]*Tabella2026[[#This Row],[POP_2024]]</f>
        <v>45747913.673360378</v>
      </c>
      <c r="P1450" s="3">
        <f>+Tabella2026[[#This Row],[POPOLAZIONE PER DIFFERENZA ]]/SUM(Tabella2026[[POPOLAZIONE PER DIFFERENZA ]])</f>
        <v>4.0586730367499105E-4</v>
      </c>
      <c r="Q1450" s="3">
        <f>+Tabella2026[[#This Row],[INCIDENZA POPOLAZIONE PER DIFFERENZA]]*(PLAFOND-SUM(Tabella2026[CONTRIBUTO SULLA BASE DELLA POPOLAZIONE]))</f>
        <v>119487.02980144009</v>
      </c>
      <c r="R1450" s="3">
        <f>+Tabella2026[[#This Row],[CONTRIBUTO SULLA BASE DELLA POPOLAZIONE]]+Tabella2026[[#This Row],[CONTRIBUTO SULLA BASE DEL REDDITO]]</f>
        <v>161876.23235577249</v>
      </c>
      <c r="S1450" s="3">
        <f>+Tabella2026[[#This Row],[CONTRIBUTO TOTALE]]/(PLAFOND/N_TESSERE)</f>
        <v>323.75246471154497</v>
      </c>
      <c r="T1450" s="3">
        <f>+MAX(CEILING(Tabella2026[[#This Row],[preDEF1]],1),1)</f>
        <v>324</v>
      </c>
      <c r="U1450" s="9">
        <f xml:space="preserve"> IF(ROW(Tabella2026[[#This Row],[preDEF2]]) - ROW(Tabella2026[[#Headers],[preDEF2]])&lt;=ABS(SUM(Tabella2026[preDEF2])-N_TESSERE),Tabella2026[[#This Row],[preDEF2]]-1,Tabella2026[[#This Row],[preDEF2]])</f>
        <v>323</v>
      </c>
      <c r="V1450" s="21">
        <f>+Tabella2026[[#This Row],[DEF - n. card]]*(PLAFOND/N_TESSERE)</f>
        <v>161500</v>
      </c>
      <c r="W1450" s="18"/>
    </row>
    <row r="1451" spans="2:23" x14ac:dyDescent="0.25">
      <c r="B1451" s="1" t="s">
        <v>2933</v>
      </c>
      <c r="C1451" s="2">
        <v>58068</v>
      </c>
      <c r="D1451" s="1" t="s">
        <v>2934</v>
      </c>
      <c r="E1451" s="1" t="s">
        <v>8</v>
      </c>
      <c r="F1451" s="1" t="s">
        <v>7</v>
      </c>
      <c r="G1451" s="1" t="s">
        <v>2448</v>
      </c>
      <c r="H1451" s="1" t="s">
        <v>15834</v>
      </c>
      <c r="I1451" s="5">
        <v>8480</v>
      </c>
      <c r="J1451" s="5">
        <v>128298986</v>
      </c>
      <c r="K1451" s="3">
        <f>+Tabella2026[[#This Row],[POP_2024]]/SUM(Tabella2026[POP_2024])</f>
        <v>1.4386667196892262E-4</v>
      </c>
      <c r="L1451" s="3">
        <f>+Tabella2026[[#This Row],[INCIDENZA POPOLAZIONE]]*(PLAFOND/2)</f>
        <v>42354.240327646847</v>
      </c>
      <c r="M1451" s="3">
        <f>+IFERROR(Tabella2026[[#This Row],[reddito_2024]]/Tabella2026[[#This Row],[POP_2024]],"")</f>
        <v>15129.597405660377</v>
      </c>
      <c r="N1451" s="3">
        <f>+IF(Tabella2026[[#This Row],[REDDITO COMPLESSIVO PROCAPITE]]&lt;media_aggr_reddito_pc,(media_aggr_reddito_pc-Tabella2026[[#This Row],[REDDITO COMPLESSIVO PROCAPITE]]),0)</f>
        <v>2695.4686569483638</v>
      </c>
      <c r="O1451" s="3">
        <f>+Tabella2026[[#This Row],[DIFFERENZA REDDITO INFERIORE ALLA MEDIA DALLA MEDIA]]*Tabella2026[[#This Row],[POP_2024]]</f>
        <v>22857574.210922126</v>
      </c>
      <c r="P1451" s="3">
        <f>+Tabella2026[[#This Row],[POPOLAZIONE PER DIFFERENZA ]]/SUM(Tabella2026[[POPOLAZIONE PER DIFFERENZA ]])</f>
        <v>2.0278830811338569E-4</v>
      </c>
      <c r="Q1451" s="3">
        <f>+Tabella2026[[#This Row],[INCIDENZA POPOLAZIONE PER DIFFERENZA]]*(PLAFOND-SUM(Tabella2026[CONTRIBUTO SULLA BASE DELLA POPOLAZIONE]))</f>
        <v>59700.725817349899</v>
      </c>
      <c r="R1451" s="3">
        <f>+Tabella2026[[#This Row],[CONTRIBUTO SULLA BASE DELLA POPOLAZIONE]]+Tabella2026[[#This Row],[CONTRIBUTO SULLA BASE DEL REDDITO]]</f>
        <v>102054.96614499675</v>
      </c>
      <c r="S1451" s="3">
        <f>+Tabella2026[[#This Row],[CONTRIBUTO TOTALE]]/(PLAFOND/N_TESSERE)</f>
        <v>204.10993228999351</v>
      </c>
      <c r="T1451" s="3">
        <f>+MAX(CEILING(Tabella2026[[#This Row],[preDEF1]],1),1)</f>
        <v>205</v>
      </c>
      <c r="U1451" s="9">
        <f xml:space="preserve"> IF(ROW(Tabella2026[[#This Row],[preDEF2]]) - ROW(Tabella2026[[#Headers],[preDEF2]])&lt;=ABS(SUM(Tabella2026[preDEF2])-N_TESSERE),Tabella2026[[#This Row],[preDEF2]]-1,Tabella2026[[#This Row],[preDEF2]])</f>
        <v>204</v>
      </c>
      <c r="V1451" s="21">
        <f>+Tabella2026[[#This Row],[DEF - n. card]]*(PLAFOND/N_TESSERE)</f>
        <v>102000</v>
      </c>
      <c r="W1451" s="18"/>
    </row>
    <row r="1452" spans="2:23" x14ac:dyDescent="0.25">
      <c r="B1452" s="1" t="s">
        <v>2879</v>
      </c>
      <c r="C1452" s="2">
        <v>75040</v>
      </c>
      <c r="D1452" s="1" t="s">
        <v>2880</v>
      </c>
      <c r="E1452" s="1" t="s">
        <v>33</v>
      </c>
      <c r="F1452" s="1" t="s">
        <v>132</v>
      </c>
      <c r="G1452" s="1" t="s">
        <v>2448</v>
      </c>
      <c r="H1452" s="1" t="s">
        <v>15836</v>
      </c>
      <c r="I1452" s="5">
        <v>8478</v>
      </c>
      <c r="J1452" s="5">
        <v>106303943</v>
      </c>
      <c r="K1452" s="3">
        <f>+Tabella2026[[#This Row],[POP_2024]]/SUM(Tabella2026[POP_2024])</f>
        <v>1.4383274115006205E-4</v>
      </c>
      <c r="L1452" s="3">
        <f>+Tabella2026[[#This Row],[INCIDENZA POPOLAZIONE]]*(PLAFOND/2)</f>
        <v>42344.251120022403</v>
      </c>
      <c r="M1452" s="3">
        <f>+IFERROR(Tabella2026[[#This Row],[reddito_2024]]/Tabella2026[[#This Row],[POP_2024]],"")</f>
        <v>12538.799598962019</v>
      </c>
      <c r="N1452" s="3">
        <f>+IF(Tabella2026[[#This Row],[REDDITO COMPLESSIVO PROCAPITE]]&lt;media_aggr_reddito_pc,(media_aggr_reddito_pc-Tabella2026[[#This Row],[REDDITO COMPLESSIVO PROCAPITE]]),0)</f>
        <v>5286.2664636467216</v>
      </c>
      <c r="O1452" s="3">
        <f>+Tabella2026[[#This Row],[DIFFERENZA REDDITO INFERIORE ALLA MEDIA DALLA MEDIA]]*Tabella2026[[#This Row],[POP_2024]]</f>
        <v>44816967.078796908</v>
      </c>
      <c r="P1452" s="3">
        <f>+Tabella2026[[#This Row],[POPOLAZIONE PER DIFFERENZA ]]/SUM(Tabella2026[[POPOLAZIONE PER DIFFERENZA ]])</f>
        <v>3.9760811207778139E-4</v>
      </c>
      <c r="Q1452" s="3">
        <f>+Tabella2026[[#This Row],[INCIDENZA POPOLAZIONE PER DIFFERENZA]]*(PLAFOND-SUM(Tabella2026[CONTRIBUTO SULLA BASE DELLA POPOLAZIONE]))</f>
        <v>117055.52998961526</v>
      </c>
      <c r="R1452" s="3">
        <f>+Tabella2026[[#This Row],[CONTRIBUTO SULLA BASE DELLA POPOLAZIONE]]+Tabella2026[[#This Row],[CONTRIBUTO SULLA BASE DEL REDDITO]]</f>
        <v>159399.78110963767</v>
      </c>
      <c r="S1452" s="3">
        <f>+Tabella2026[[#This Row],[CONTRIBUTO TOTALE]]/(PLAFOND/N_TESSERE)</f>
        <v>318.79956221927534</v>
      </c>
      <c r="T1452" s="3">
        <f>+MAX(CEILING(Tabella2026[[#This Row],[preDEF1]],1),1)</f>
        <v>319</v>
      </c>
      <c r="U1452" s="9">
        <f xml:space="preserve"> IF(ROW(Tabella2026[[#This Row],[preDEF2]]) - ROW(Tabella2026[[#Headers],[preDEF2]])&lt;=ABS(SUM(Tabella2026[preDEF2])-N_TESSERE),Tabella2026[[#This Row],[preDEF2]]-1,Tabella2026[[#This Row],[preDEF2]])</f>
        <v>318</v>
      </c>
      <c r="V1452" s="21">
        <f>+Tabella2026[[#This Row],[DEF - n. card]]*(PLAFOND/N_TESSERE)</f>
        <v>159000</v>
      </c>
      <c r="W1452" s="18"/>
    </row>
    <row r="1453" spans="2:23" x14ac:dyDescent="0.25">
      <c r="B1453" s="1" t="s">
        <v>2961</v>
      </c>
      <c r="C1453" s="2">
        <v>15176</v>
      </c>
      <c r="D1453" s="1" t="s">
        <v>2962</v>
      </c>
      <c r="E1453" s="1" t="s">
        <v>12</v>
      </c>
      <c r="F1453" s="1" t="s">
        <v>11</v>
      </c>
      <c r="G1453" s="1" t="s">
        <v>2448</v>
      </c>
      <c r="H1453" s="1" t="s">
        <v>15835</v>
      </c>
      <c r="I1453" s="5">
        <v>8476</v>
      </c>
      <c r="J1453" s="5">
        <v>191432883</v>
      </c>
      <c r="K1453" s="3">
        <f>+Tabella2026[[#This Row],[POP_2024]]/SUM(Tabella2026[POP_2024])</f>
        <v>1.4379881033120144E-4</v>
      </c>
      <c r="L1453" s="3">
        <f>+Tabella2026[[#This Row],[INCIDENZA POPOLAZIONE]]*(PLAFOND/2)</f>
        <v>42334.261912397953</v>
      </c>
      <c r="M1453" s="3">
        <f>+IFERROR(Tabella2026[[#This Row],[reddito_2024]]/Tabella2026[[#This Row],[POP_2024]],"")</f>
        <v>22585.285865974518</v>
      </c>
      <c r="N1453" s="3">
        <f>+IF(Tabella2026[[#This Row],[REDDITO COMPLESSIVO PROCAPITE]]&lt;media_aggr_reddito_pc,(media_aggr_reddito_pc-Tabella2026[[#This Row],[REDDITO COMPLESSIVO PROCAPITE]]),0)</f>
        <v>0</v>
      </c>
      <c r="O1453" s="3">
        <f>+Tabella2026[[#This Row],[DIFFERENZA REDDITO INFERIORE ALLA MEDIA DALLA MEDIA]]*Tabella2026[[#This Row],[POP_2024]]</f>
        <v>0</v>
      </c>
      <c r="P1453" s="3">
        <f>+Tabella2026[[#This Row],[POPOLAZIONE PER DIFFERENZA ]]/SUM(Tabella2026[[POPOLAZIONE PER DIFFERENZA ]])</f>
        <v>0</v>
      </c>
      <c r="Q1453" s="3">
        <f>+Tabella2026[[#This Row],[INCIDENZA POPOLAZIONE PER DIFFERENZA]]*(PLAFOND-SUM(Tabella2026[CONTRIBUTO SULLA BASE DELLA POPOLAZIONE]))</f>
        <v>0</v>
      </c>
      <c r="R1453" s="3">
        <f>+Tabella2026[[#This Row],[CONTRIBUTO SULLA BASE DELLA POPOLAZIONE]]+Tabella2026[[#This Row],[CONTRIBUTO SULLA BASE DEL REDDITO]]</f>
        <v>42334.261912397953</v>
      </c>
      <c r="S1453" s="3">
        <f>+Tabella2026[[#This Row],[CONTRIBUTO TOTALE]]/(PLAFOND/N_TESSERE)</f>
        <v>84.668523824795912</v>
      </c>
      <c r="T1453" s="3">
        <f>+MAX(CEILING(Tabella2026[[#This Row],[preDEF1]],1),1)</f>
        <v>85</v>
      </c>
      <c r="U1453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1453" s="21">
        <f>+Tabella2026[[#This Row],[DEF - n. card]]*(PLAFOND/N_TESSERE)</f>
        <v>42000</v>
      </c>
      <c r="W1453" s="18"/>
    </row>
    <row r="1454" spans="2:23" x14ac:dyDescent="0.25">
      <c r="B1454" s="1" t="s">
        <v>2939</v>
      </c>
      <c r="C1454" s="2">
        <v>108020</v>
      </c>
      <c r="D1454" s="1" t="s">
        <v>2940</v>
      </c>
      <c r="E1454" s="1" t="s">
        <v>12</v>
      </c>
      <c r="F1454" s="1" t="s">
        <v>91</v>
      </c>
      <c r="G1454" s="1" t="s">
        <v>2448</v>
      </c>
      <c r="H1454" s="1" t="s">
        <v>15835</v>
      </c>
      <c r="I1454" s="5">
        <v>8469</v>
      </c>
      <c r="J1454" s="5">
        <v>179263512</v>
      </c>
      <c r="K1454" s="3">
        <f>+Tabella2026[[#This Row],[POP_2024]]/SUM(Tabella2026[POP_2024])</f>
        <v>1.4368005246518934E-4</v>
      </c>
      <c r="L1454" s="3">
        <f>+Tabella2026[[#This Row],[INCIDENZA POPOLAZIONE]]*(PLAFOND/2)</f>
        <v>42299.299685712394</v>
      </c>
      <c r="M1454" s="3">
        <f>+IFERROR(Tabella2026[[#This Row],[reddito_2024]]/Tabella2026[[#This Row],[POP_2024]],"")</f>
        <v>21167.022316684379</v>
      </c>
      <c r="N1454" s="3">
        <f>+IF(Tabella2026[[#This Row],[REDDITO COMPLESSIVO PROCAPITE]]&lt;media_aggr_reddito_pc,(media_aggr_reddito_pc-Tabella2026[[#This Row],[REDDITO COMPLESSIVO PROCAPITE]]),0)</f>
        <v>0</v>
      </c>
      <c r="O1454" s="3">
        <f>+Tabella2026[[#This Row],[DIFFERENZA REDDITO INFERIORE ALLA MEDIA DALLA MEDIA]]*Tabella2026[[#This Row],[POP_2024]]</f>
        <v>0</v>
      </c>
      <c r="P1454" s="3">
        <f>+Tabella2026[[#This Row],[POPOLAZIONE PER DIFFERENZA ]]/SUM(Tabella2026[[POPOLAZIONE PER DIFFERENZA ]])</f>
        <v>0</v>
      </c>
      <c r="Q1454" s="3">
        <f>+Tabella2026[[#This Row],[INCIDENZA POPOLAZIONE PER DIFFERENZA]]*(PLAFOND-SUM(Tabella2026[CONTRIBUTO SULLA BASE DELLA POPOLAZIONE]))</f>
        <v>0</v>
      </c>
      <c r="R1454" s="3">
        <f>+Tabella2026[[#This Row],[CONTRIBUTO SULLA BASE DELLA POPOLAZIONE]]+Tabella2026[[#This Row],[CONTRIBUTO SULLA BASE DEL REDDITO]]</f>
        <v>42299.299685712394</v>
      </c>
      <c r="S1454" s="3">
        <f>+Tabella2026[[#This Row],[CONTRIBUTO TOTALE]]/(PLAFOND/N_TESSERE)</f>
        <v>84.598599371424783</v>
      </c>
      <c r="T1454" s="3">
        <f>+MAX(CEILING(Tabella2026[[#This Row],[preDEF1]],1),1)</f>
        <v>85</v>
      </c>
      <c r="U1454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1454" s="21">
        <f>+Tabella2026[[#This Row],[DEF - n. card]]*(PLAFOND/N_TESSERE)</f>
        <v>42000</v>
      </c>
      <c r="W1454" s="18"/>
    </row>
    <row r="1455" spans="2:23" x14ac:dyDescent="0.25">
      <c r="B1455" s="1" t="s">
        <v>2965</v>
      </c>
      <c r="C1455" s="2">
        <v>38027</v>
      </c>
      <c r="D1455" s="1" t="s">
        <v>2966</v>
      </c>
      <c r="E1455" s="1" t="s">
        <v>27</v>
      </c>
      <c r="F1455" s="1" t="s">
        <v>80</v>
      </c>
      <c r="G1455" s="1" t="s">
        <v>2448</v>
      </c>
      <c r="H1455" s="1" t="s">
        <v>15835</v>
      </c>
      <c r="I1455" s="5">
        <v>8465</v>
      </c>
      <c r="J1455" s="5">
        <v>149506622</v>
      </c>
      <c r="K1455" s="3">
        <f>+Tabella2026[[#This Row],[POP_2024]]/SUM(Tabella2026[POP_2024])</f>
        <v>1.4361219082746816E-4</v>
      </c>
      <c r="L1455" s="3">
        <f>+Tabella2026[[#This Row],[INCIDENZA POPOLAZIONE]]*(PLAFOND/2)</f>
        <v>42279.321270463508</v>
      </c>
      <c r="M1455" s="3">
        <f>+IFERROR(Tabella2026[[#This Row],[reddito_2024]]/Tabella2026[[#This Row],[POP_2024]],"")</f>
        <v>17661.739161252215</v>
      </c>
      <c r="N1455" s="3">
        <f>+IF(Tabella2026[[#This Row],[REDDITO COMPLESSIVO PROCAPITE]]&lt;media_aggr_reddito_pc,(media_aggr_reddito_pc-Tabella2026[[#This Row],[REDDITO COMPLESSIVO PROCAPITE]]),0)</f>
        <v>163.32690135652592</v>
      </c>
      <c r="O1455" s="3">
        <f>+Tabella2026[[#This Row],[DIFFERENZA REDDITO INFERIORE ALLA MEDIA DALLA MEDIA]]*Tabella2026[[#This Row],[POP_2024]]</f>
        <v>1382562.2199829919</v>
      </c>
      <c r="P1455" s="3">
        <f>+Tabella2026[[#This Row],[POPOLAZIONE PER DIFFERENZA ]]/SUM(Tabella2026[[POPOLAZIONE PER DIFFERENZA ]])</f>
        <v>1.226584461083663E-5</v>
      </c>
      <c r="Q1455" s="3">
        <f>+Tabella2026[[#This Row],[INCIDENZA POPOLAZIONE PER DIFFERENZA]]*(PLAFOND-SUM(Tabella2026[CONTRIBUTO SULLA BASE DELLA POPOLAZIONE]))</f>
        <v>3611.0554540468602</v>
      </c>
      <c r="R1455" s="3">
        <f>+Tabella2026[[#This Row],[CONTRIBUTO SULLA BASE DELLA POPOLAZIONE]]+Tabella2026[[#This Row],[CONTRIBUTO SULLA BASE DEL REDDITO]]</f>
        <v>45890.376724510366</v>
      </c>
      <c r="S1455" s="3">
        <f>+Tabella2026[[#This Row],[CONTRIBUTO TOTALE]]/(PLAFOND/N_TESSERE)</f>
        <v>91.780753449020736</v>
      </c>
      <c r="T1455" s="3">
        <f>+MAX(CEILING(Tabella2026[[#This Row],[preDEF1]],1),1)</f>
        <v>92</v>
      </c>
      <c r="U1455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1455" s="21">
        <f>+Tabella2026[[#This Row],[DEF - n. card]]*(PLAFOND/N_TESSERE)</f>
        <v>45500</v>
      </c>
      <c r="W1455" s="18"/>
    </row>
    <row r="1456" spans="2:23" x14ac:dyDescent="0.25">
      <c r="B1456" s="1" t="s">
        <v>15815</v>
      </c>
      <c r="C1456" s="2">
        <v>81025</v>
      </c>
      <c r="D1456" s="1" t="s">
        <v>15817</v>
      </c>
      <c r="E1456" s="1" t="s">
        <v>21</v>
      </c>
      <c r="F1456" s="1" t="s">
        <v>166</v>
      </c>
      <c r="G1456" s="1" t="s">
        <v>2448</v>
      </c>
      <c r="H1456" s="1" t="s">
        <v>15836</v>
      </c>
      <c r="I1456" s="5">
        <v>8461</v>
      </c>
      <c r="J1456" s="5">
        <v>104049520</v>
      </c>
      <c r="K1456" s="3">
        <f>+Tabella2026[[#This Row],[POP_2024]]/SUM(Tabella2026[POP_2024])</f>
        <v>1.4354432918974697E-4</v>
      </c>
      <c r="L1456" s="3">
        <f>+Tabella2026[[#This Row],[INCIDENZA POPOLAZIONE]]*(PLAFOND/2)</f>
        <v>42259.342855214614</v>
      </c>
      <c r="M1456" s="3">
        <f>+IFERROR(Tabella2026[[#This Row],[reddito_2024]]/Tabella2026[[#This Row],[POP_2024]],"")</f>
        <v>12297.544025528898</v>
      </c>
      <c r="N1456" s="3">
        <f>+IF(Tabella2026[[#This Row],[REDDITO COMPLESSIVO PROCAPITE]]&lt;media_aggr_reddito_pc,(media_aggr_reddito_pc-Tabella2026[[#This Row],[REDDITO COMPLESSIVO PROCAPITE]]),0)</f>
        <v>5527.5220370798434</v>
      </c>
      <c r="O1456" s="3">
        <f>+Tabella2026[[#This Row],[DIFFERENZA REDDITO INFERIORE ALLA MEDIA DALLA MEDIA]]*Tabella2026[[#This Row],[POP_2024]]</f>
        <v>46768363.955732554</v>
      </c>
      <c r="P1456" s="3">
        <f>+Tabella2026[[#This Row],[POPOLAZIONE PER DIFFERENZA ]]/SUM(Tabella2026[[POPOLAZIONE PER DIFFERENZA ]])</f>
        <v>4.1492055597405606E-4</v>
      </c>
      <c r="Q1456" s="3">
        <f>+Tabella2026[[#This Row],[INCIDENZA POPOLAZIONE PER DIFFERENZA]]*(PLAFOND-SUM(Tabella2026[CONTRIBUTO SULLA BASE DELLA POPOLAZIONE]))</f>
        <v>122152.30048834562</v>
      </c>
      <c r="R1456" s="3">
        <f>+Tabella2026[[#This Row],[CONTRIBUTO SULLA BASE DELLA POPOLAZIONE]]+Tabella2026[[#This Row],[CONTRIBUTO SULLA BASE DEL REDDITO]]</f>
        <v>164411.64334356022</v>
      </c>
      <c r="S1456" s="3">
        <f>+Tabella2026[[#This Row],[CONTRIBUTO TOTALE]]/(PLAFOND/N_TESSERE)</f>
        <v>328.82328668712046</v>
      </c>
      <c r="T1456" s="3">
        <f>+MAX(CEILING(Tabella2026[[#This Row],[preDEF1]],1),1)</f>
        <v>329</v>
      </c>
      <c r="U1456" s="9">
        <f xml:space="preserve"> IF(ROW(Tabella2026[[#This Row],[preDEF2]]) - ROW(Tabella2026[[#Headers],[preDEF2]])&lt;=ABS(SUM(Tabella2026[preDEF2])-N_TESSERE),Tabella2026[[#This Row],[preDEF2]]-1,Tabella2026[[#This Row],[preDEF2]])</f>
        <v>328</v>
      </c>
      <c r="V1456" s="21">
        <f>+Tabella2026[[#This Row],[DEF - n. card]]*(PLAFOND/N_TESSERE)</f>
        <v>164000</v>
      </c>
      <c r="W1456" s="18"/>
    </row>
    <row r="1457" spans="2:23" x14ac:dyDescent="0.25">
      <c r="B1457" s="1" t="s">
        <v>2941</v>
      </c>
      <c r="C1457" s="2">
        <v>97036</v>
      </c>
      <c r="D1457" s="1" t="s">
        <v>2942</v>
      </c>
      <c r="E1457" s="1" t="s">
        <v>12</v>
      </c>
      <c r="F1457" s="1" t="s">
        <v>362</v>
      </c>
      <c r="G1457" s="1" t="s">
        <v>2448</v>
      </c>
      <c r="H1457" s="1" t="s">
        <v>15835</v>
      </c>
      <c r="I1457" s="5">
        <v>8456</v>
      </c>
      <c r="J1457" s="5">
        <v>204975515</v>
      </c>
      <c r="K1457" s="3">
        <f>+Tabella2026[[#This Row],[POP_2024]]/SUM(Tabella2026[POP_2024])</f>
        <v>1.4345950214259549E-4</v>
      </c>
      <c r="L1457" s="3">
        <f>+Tabella2026[[#This Row],[INCIDENZA POPOLAZIONE]]*(PLAFOND/2)</f>
        <v>42234.369836153506</v>
      </c>
      <c r="M1457" s="3">
        <f>+IFERROR(Tabella2026[[#This Row],[reddito_2024]]/Tabella2026[[#This Row],[POP_2024]],"")</f>
        <v>24240.245387890256</v>
      </c>
      <c r="N1457" s="3">
        <f>+IF(Tabella2026[[#This Row],[REDDITO COMPLESSIVO PROCAPITE]]&lt;media_aggr_reddito_pc,(media_aggr_reddito_pc-Tabella2026[[#This Row],[REDDITO COMPLESSIVO PROCAPITE]]),0)</f>
        <v>0</v>
      </c>
      <c r="O1457" s="3">
        <f>+Tabella2026[[#This Row],[DIFFERENZA REDDITO INFERIORE ALLA MEDIA DALLA MEDIA]]*Tabella2026[[#This Row],[POP_2024]]</f>
        <v>0</v>
      </c>
      <c r="P1457" s="3">
        <f>+Tabella2026[[#This Row],[POPOLAZIONE PER DIFFERENZA ]]/SUM(Tabella2026[[POPOLAZIONE PER DIFFERENZA ]])</f>
        <v>0</v>
      </c>
      <c r="Q1457" s="3">
        <f>+Tabella2026[[#This Row],[INCIDENZA POPOLAZIONE PER DIFFERENZA]]*(PLAFOND-SUM(Tabella2026[CONTRIBUTO SULLA BASE DELLA POPOLAZIONE]))</f>
        <v>0</v>
      </c>
      <c r="R1457" s="3">
        <f>+Tabella2026[[#This Row],[CONTRIBUTO SULLA BASE DELLA POPOLAZIONE]]+Tabella2026[[#This Row],[CONTRIBUTO SULLA BASE DEL REDDITO]]</f>
        <v>42234.369836153506</v>
      </c>
      <c r="S1457" s="3">
        <f>+Tabella2026[[#This Row],[CONTRIBUTO TOTALE]]/(PLAFOND/N_TESSERE)</f>
        <v>84.468739672307009</v>
      </c>
      <c r="T1457" s="3">
        <f>+MAX(CEILING(Tabella2026[[#This Row],[preDEF1]],1),1)</f>
        <v>85</v>
      </c>
      <c r="U1457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1457" s="21">
        <f>+Tabella2026[[#This Row],[DEF - n. card]]*(PLAFOND/N_TESSERE)</f>
        <v>42000</v>
      </c>
      <c r="W1457" s="18"/>
    </row>
    <row r="1458" spans="2:23" x14ac:dyDescent="0.25">
      <c r="B1458" s="1" t="s">
        <v>2937</v>
      </c>
      <c r="C1458" s="2">
        <v>37050</v>
      </c>
      <c r="D1458" s="1" t="s">
        <v>2938</v>
      </c>
      <c r="E1458" s="1" t="s">
        <v>27</v>
      </c>
      <c r="F1458" s="1" t="s">
        <v>26</v>
      </c>
      <c r="G1458" s="1" t="s">
        <v>2448</v>
      </c>
      <c r="H1458" s="1" t="s">
        <v>15835</v>
      </c>
      <c r="I1458" s="5">
        <v>8454</v>
      </c>
      <c r="J1458" s="5">
        <v>188700457</v>
      </c>
      <c r="K1458" s="3">
        <f>+Tabella2026[[#This Row],[POP_2024]]/SUM(Tabella2026[POP_2024])</f>
        <v>1.4342557132373488E-4</v>
      </c>
      <c r="L1458" s="3">
        <f>+Tabella2026[[#This Row],[INCIDENZA POPOLAZIONE]]*(PLAFOND/2)</f>
        <v>42224.380628529056</v>
      </c>
      <c r="M1458" s="3">
        <f>+IFERROR(Tabella2026[[#This Row],[reddito_2024]]/Tabella2026[[#This Row],[POP_2024]],"")</f>
        <v>22320.848947243907</v>
      </c>
      <c r="N1458" s="3">
        <f>+IF(Tabella2026[[#This Row],[REDDITO COMPLESSIVO PROCAPITE]]&lt;media_aggr_reddito_pc,(media_aggr_reddito_pc-Tabella2026[[#This Row],[REDDITO COMPLESSIVO PROCAPITE]]),0)</f>
        <v>0</v>
      </c>
      <c r="O1458" s="3">
        <f>+Tabella2026[[#This Row],[DIFFERENZA REDDITO INFERIORE ALLA MEDIA DALLA MEDIA]]*Tabella2026[[#This Row],[POP_2024]]</f>
        <v>0</v>
      </c>
      <c r="P1458" s="3">
        <f>+Tabella2026[[#This Row],[POPOLAZIONE PER DIFFERENZA ]]/SUM(Tabella2026[[POPOLAZIONE PER DIFFERENZA ]])</f>
        <v>0</v>
      </c>
      <c r="Q1458" s="3">
        <f>+Tabella2026[[#This Row],[INCIDENZA POPOLAZIONE PER DIFFERENZA]]*(PLAFOND-SUM(Tabella2026[CONTRIBUTO SULLA BASE DELLA POPOLAZIONE]))</f>
        <v>0</v>
      </c>
      <c r="R1458" s="3">
        <f>+Tabella2026[[#This Row],[CONTRIBUTO SULLA BASE DELLA POPOLAZIONE]]+Tabella2026[[#This Row],[CONTRIBUTO SULLA BASE DEL REDDITO]]</f>
        <v>42224.380628529056</v>
      </c>
      <c r="S1458" s="3">
        <f>+Tabella2026[[#This Row],[CONTRIBUTO TOTALE]]/(PLAFOND/N_TESSERE)</f>
        <v>84.448761257058109</v>
      </c>
      <c r="T1458" s="3">
        <f>+MAX(CEILING(Tabella2026[[#This Row],[preDEF1]],1),1)</f>
        <v>85</v>
      </c>
      <c r="U1458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1458" s="21">
        <f>+Tabella2026[[#This Row],[DEF - n. card]]*(PLAFOND/N_TESSERE)</f>
        <v>42000</v>
      </c>
      <c r="W1458" s="18"/>
    </row>
    <row r="1459" spans="2:23" x14ac:dyDescent="0.25">
      <c r="B1459" s="1" t="s">
        <v>2949</v>
      </c>
      <c r="C1459" s="2">
        <v>87048</v>
      </c>
      <c r="D1459" s="1" t="s">
        <v>2950</v>
      </c>
      <c r="E1459" s="1" t="s">
        <v>21</v>
      </c>
      <c r="F1459" s="1" t="s">
        <v>35</v>
      </c>
      <c r="G1459" s="1" t="s">
        <v>2448</v>
      </c>
      <c r="H1459" s="1" t="s">
        <v>15836</v>
      </c>
      <c r="I1459" s="5">
        <v>8450</v>
      </c>
      <c r="J1459" s="5">
        <v>95790400</v>
      </c>
      <c r="K1459" s="3">
        <f>+Tabella2026[[#This Row],[POP_2024]]/SUM(Tabella2026[POP_2024])</f>
        <v>1.4335770968601369E-4</v>
      </c>
      <c r="L1459" s="3">
        <f>+Tabella2026[[#This Row],[INCIDENZA POPOLAZIONE]]*(PLAFOND/2)</f>
        <v>42204.402213280169</v>
      </c>
      <c r="M1459" s="3">
        <f>+IFERROR(Tabella2026[[#This Row],[reddito_2024]]/Tabella2026[[#This Row],[POP_2024]],"")</f>
        <v>11336.142011834319</v>
      </c>
      <c r="N1459" s="3">
        <f>+IF(Tabella2026[[#This Row],[REDDITO COMPLESSIVO PROCAPITE]]&lt;media_aggr_reddito_pc,(media_aggr_reddito_pc-Tabella2026[[#This Row],[REDDITO COMPLESSIVO PROCAPITE]]),0)</f>
        <v>6488.9240507744216</v>
      </c>
      <c r="O1459" s="3">
        <f>+Tabella2026[[#This Row],[DIFFERENZA REDDITO INFERIORE ALLA MEDIA DALLA MEDIA]]*Tabella2026[[#This Row],[POP_2024]]</f>
        <v>54831408.229043864</v>
      </c>
      <c r="P1459" s="3">
        <f>+Tabella2026[[#This Row],[POPOLAZIONE PER DIFFERENZA ]]/SUM(Tabella2026[[POPOLAZIONE PER DIFFERENZA ]])</f>
        <v>4.8645444191225949E-4</v>
      </c>
      <c r="Q1459" s="3">
        <f>+Tabella2026[[#This Row],[INCIDENZA POPOLAZIONE PER DIFFERENZA]]*(PLAFOND-SUM(Tabella2026[CONTRIBUTO SULLA BASE DELLA POPOLAZIONE]))</f>
        <v>143211.82285813833</v>
      </c>
      <c r="R1459" s="3">
        <f>+Tabella2026[[#This Row],[CONTRIBUTO SULLA BASE DELLA POPOLAZIONE]]+Tabella2026[[#This Row],[CONTRIBUTO SULLA BASE DEL REDDITO]]</f>
        <v>185416.22507141851</v>
      </c>
      <c r="S1459" s="3">
        <f>+Tabella2026[[#This Row],[CONTRIBUTO TOTALE]]/(PLAFOND/N_TESSERE)</f>
        <v>370.83245014283699</v>
      </c>
      <c r="T1459" s="3">
        <f>+MAX(CEILING(Tabella2026[[#This Row],[preDEF1]],1),1)</f>
        <v>371</v>
      </c>
      <c r="U1459" s="9">
        <f xml:space="preserve"> IF(ROW(Tabella2026[[#This Row],[preDEF2]]) - ROW(Tabella2026[[#Headers],[preDEF2]])&lt;=ABS(SUM(Tabella2026[preDEF2])-N_TESSERE),Tabella2026[[#This Row],[preDEF2]]-1,Tabella2026[[#This Row],[preDEF2]])</f>
        <v>370</v>
      </c>
      <c r="V1459" s="21">
        <f>+Tabella2026[[#This Row],[DEF - n. card]]*(PLAFOND/N_TESSERE)</f>
        <v>185000</v>
      </c>
      <c r="W1459" s="18"/>
    </row>
    <row r="1460" spans="2:23" x14ac:dyDescent="0.25">
      <c r="B1460" s="1" t="s">
        <v>3051</v>
      </c>
      <c r="C1460" s="2">
        <v>36010</v>
      </c>
      <c r="D1460" s="1" t="s">
        <v>3052</v>
      </c>
      <c r="E1460" s="1" t="s">
        <v>27</v>
      </c>
      <c r="F1460" s="1" t="s">
        <v>58</v>
      </c>
      <c r="G1460" s="1" t="s">
        <v>2448</v>
      </c>
      <c r="H1460" s="1" t="s">
        <v>15835</v>
      </c>
      <c r="I1460" s="5">
        <v>8443</v>
      </c>
      <c r="J1460" s="5">
        <v>158969246</v>
      </c>
      <c r="K1460" s="3">
        <f>+Tabella2026[[#This Row],[POP_2024]]/SUM(Tabella2026[POP_2024])</f>
        <v>1.4323895182000163E-4</v>
      </c>
      <c r="L1460" s="3">
        <f>+Tabella2026[[#This Row],[INCIDENZA POPOLAZIONE]]*(PLAFOND/2)</f>
        <v>42169.439986594611</v>
      </c>
      <c r="M1460" s="3">
        <f>+IFERROR(Tabella2026[[#This Row],[reddito_2024]]/Tabella2026[[#This Row],[POP_2024]],"")</f>
        <v>18828.526116309367</v>
      </c>
      <c r="N1460" s="3">
        <f>+IF(Tabella2026[[#This Row],[REDDITO COMPLESSIVO PROCAPITE]]&lt;media_aggr_reddito_pc,(media_aggr_reddito_pc-Tabella2026[[#This Row],[REDDITO COMPLESSIVO PROCAPITE]]),0)</f>
        <v>0</v>
      </c>
      <c r="O1460" s="3">
        <f>+Tabella2026[[#This Row],[DIFFERENZA REDDITO INFERIORE ALLA MEDIA DALLA MEDIA]]*Tabella2026[[#This Row],[POP_2024]]</f>
        <v>0</v>
      </c>
      <c r="P1460" s="3">
        <f>+Tabella2026[[#This Row],[POPOLAZIONE PER DIFFERENZA ]]/SUM(Tabella2026[[POPOLAZIONE PER DIFFERENZA ]])</f>
        <v>0</v>
      </c>
      <c r="Q1460" s="3">
        <f>+Tabella2026[[#This Row],[INCIDENZA POPOLAZIONE PER DIFFERENZA]]*(PLAFOND-SUM(Tabella2026[CONTRIBUTO SULLA BASE DELLA POPOLAZIONE]))</f>
        <v>0</v>
      </c>
      <c r="R1460" s="3">
        <f>+Tabella2026[[#This Row],[CONTRIBUTO SULLA BASE DELLA POPOLAZIONE]]+Tabella2026[[#This Row],[CONTRIBUTO SULLA BASE DEL REDDITO]]</f>
        <v>42169.439986594611</v>
      </c>
      <c r="S1460" s="3">
        <f>+Tabella2026[[#This Row],[CONTRIBUTO TOTALE]]/(PLAFOND/N_TESSERE)</f>
        <v>84.338879973189222</v>
      </c>
      <c r="T1460" s="3">
        <f>+MAX(CEILING(Tabella2026[[#This Row],[preDEF1]],1),1)</f>
        <v>85</v>
      </c>
      <c r="U1460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1460" s="21">
        <f>+Tabella2026[[#This Row],[DEF - n. card]]*(PLAFOND/N_TESSERE)</f>
        <v>42000</v>
      </c>
      <c r="W1460" s="18"/>
    </row>
    <row r="1461" spans="2:23" x14ac:dyDescent="0.25">
      <c r="B1461" s="1" t="s">
        <v>2969</v>
      </c>
      <c r="C1461" s="2">
        <v>17034</v>
      </c>
      <c r="D1461" s="1" t="s">
        <v>2970</v>
      </c>
      <c r="E1461" s="1" t="s">
        <v>12</v>
      </c>
      <c r="F1461" s="1" t="s">
        <v>50</v>
      </c>
      <c r="G1461" s="1" t="s">
        <v>2448</v>
      </c>
      <c r="H1461" s="1" t="s">
        <v>15835</v>
      </c>
      <c r="I1461" s="5">
        <v>8435</v>
      </c>
      <c r="J1461" s="5">
        <v>147725816</v>
      </c>
      <c r="K1461" s="3">
        <f>+Tabella2026[[#This Row],[POP_2024]]/SUM(Tabella2026[POP_2024])</f>
        <v>1.4310322854455923E-4</v>
      </c>
      <c r="L1461" s="3">
        <f>+Tabella2026[[#This Row],[INCIDENZA POPOLAZIONE]]*(PLAFOND/2)</f>
        <v>42129.48315609683</v>
      </c>
      <c r="M1461" s="3">
        <f>+IFERROR(Tabella2026[[#This Row],[reddito_2024]]/Tabella2026[[#This Row],[POP_2024]],"")</f>
        <v>17513.434024896265</v>
      </c>
      <c r="N1461" s="3">
        <f>+IF(Tabella2026[[#This Row],[REDDITO COMPLESSIVO PROCAPITE]]&lt;media_aggr_reddito_pc,(media_aggr_reddito_pc-Tabella2026[[#This Row],[REDDITO COMPLESSIVO PROCAPITE]]),0)</f>
        <v>311.63203771247572</v>
      </c>
      <c r="O1461" s="3">
        <f>+Tabella2026[[#This Row],[DIFFERENZA REDDITO INFERIORE ALLA MEDIA DALLA MEDIA]]*Tabella2026[[#This Row],[POP_2024]]</f>
        <v>2628616.2381047327</v>
      </c>
      <c r="P1461" s="3">
        <f>+Tabella2026[[#This Row],[POPOLAZIONE PER DIFFERENZA ]]/SUM(Tabella2026[[POPOLAZIONE PER DIFFERENZA ]])</f>
        <v>2.3320612882443171E-5</v>
      </c>
      <c r="Q1461" s="3">
        <f>+Tabella2026[[#This Row],[INCIDENZA POPOLAZIONE PER DIFFERENZA]]*(PLAFOND-SUM(Tabella2026[CONTRIBUTO SULLA BASE DELLA POPOLAZIONE]))</f>
        <v>6865.5709421316351</v>
      </c>
      <c r="R1461" s="3">
        <f>+Tabella2026[[#This Row],[CONTRIBUTO SULLA BASE DELLA POPOLAZIONE]]+Tabella2026[[#This Row],[CONTRIBUTO SULLA BASE DEL REDDITO]]</f>
        <v>48995.054098228466</v>
      </c>
      <c r="S1461" s="3">
        <f>+Tabella2026[[#This Row],[CONTRIBUTO TOTALE]]/(PLAFOND/N_TESSERE)</f>
        <v>97.99010819645693</v>
      </c>
      <c r="T1461" s="3">
        <f>+MAX(CEILING(Tabella2026[[#This Row],[preDEF1]],1),1)</f>
        <v>98</v>
      </c>
      <c r="U1461" s="9">
        <f xml:space="preserve"> IF(ROW(Tabella2026[[#This Row],[preDEF2]]) - ROW(Tabella2026[[#Headers],[preDEF2]])&lt;=ABS(SUM(Tabella2026[preDEF2])-N_TESSERE),Tabella2026[[#This Row],[preDEF2]]-1,Tabella2026[[#This Row],[preDEF2]])</f>
        <v>97</v>
      </c>
      <c r="V1461" s="21">
        <f>+Tabella2026[[#This Row],[DEF - n. card]]*(PLAFOND/N_TESSERE)</f>
        <v>48500</v>
      </c>
      <c r="W1461" s="18"/>
    </row>
    <row r="1462" spans="2:23" x14ac:dyDescent="0.25">
      <c r="B1462" s="1" t="s">
        <v>2945</v>
      </c>
      <c r="C1462" s="2">
        <v>23027</v>
      </c>
      <c r="D1462" s="1" t="s">
        <v>2946</v>
      </c>
      <c r="E1462" s="1" t="s">
        <v>38</v>
      </c>
      <c r="F1462" s="1" t="s">
        <v>37</v>
      </c>
      <c r="G1462" s="1" t="s">
        <v>2448</v>
      </c>
      <c r="H1462" s="1" t="s">
        <v>15835</v>
      </c>
      <c r="I1462" s="5">
        <v>8422</v>
      </c>
      <c r="J1462" s="5">
        <v>157087362</v>
      </c>
      <c r="K1462" s="3">
        <f>+Tabella2026[[#This Row],[POP_2024]]/SUM(Tabella2026[POP_2024])</f>
        <v>1.4288267822196537E-4</v>
      </c>
      <c r="L1462" s="3">
        <f>+Tabella2026[[#This Row],[INCIDENZA POPOLAZIONE]]*(PLAFOND/2)</f>
        <v>42064.553306537935</v>
      </c>
      <c r="M1462" s="3">
        <f>+IFERROR(Tabella2026[[#This Row],[reddito_2024]]/Tabella2026[[#This Row],[POP_2024]],"")</f>
        <v>18652.025884587983</v>
      </c>
      <c r="N1462" s="3">
        <f>+IF(Tabella2026[[#This Row],[REDDITO COMPLESSIVO PROCAPITE]]&lt;media_aggr_reddito_pc,(media_aggr_reddito_pc-Tabella2026[[#This Row],[REDDITO COMPLESSIVO PROCAPITE]]),0)</f>
        <v>0</v>
      </c>
      <c r="O1462" s="3">
        <f>+Tabella2026[[#This Row],[DIFFERENZA REDDITO INFERIORE ALLA MEDIA DALLA MEDIA]]*Tabella2026[[#This Row],[POP_2024]]</f>
        <v>0</v>
      </c>
      <c r="P1462" s="3">
        <f>+Tabella2026[[#This Row],[POPOLAZIONE PER DIFFERENZA ]]/SUM(Tabella2026[[POPOLAZIONE PER DIFFERENZA ]])</f>
        <v>0</v>
      </c>
      <c r="Q1462" s="3">
        <f>+Tabella2026[[#This Row],[INCIDENZA POPOLAZIONE PER DIFFERENZA]]*(PLAFOND-SUM(Tabella2026[CONTRIBUTO SULLA BASE DELLA POPOLAZIONE]))</f>
        <v>0</v>
      </c>
      <c r="R1462" s="3">
        <f>+Tabella2026[[#This Row],[CONTRIBUTO SULLA BASE DELLA POPOLAZIONE]]+Tabella2026[[#This Row],[CONTRIBUTO SULLA BASE DEL REDDITO]]</f>
        <v>42064.553306537935</v>
      </c>
      <c r="S1462" s="3">
        <f>+Tabella2026[[#This Row],[CONTRIBUTO TOTALE]]/(PLAFOND/N_TESSERE)</f>
        <v>84.129106613075876</v>
      </c>
      <c r="T1462" s="3">
        <f>+MAX(CEILING(Tabella2026[[#This Row],[preDEF1]],1),1)</f>
        <v>85</v>
      </c>
      <c r="U1462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1462" s="21">
        <f>+Tabella2026[[#This Row],[DEF - n. card]]*(PLAFOND/N_TESSERE)</f>
        <v>42000</v>
      </c>
      <c r="W1462" s="18"/>
    </row>
    <row r="1463" spans="2:23" x14ac:dyDescent="0.25">
      <c r="B1463" s="1" t="s">
        <v>2919</v>
      </c>
      <c r="C1463" s="2">
        <v>1315</v>
      </c>
      <c r="D1463" s="1" t="s">
        <v>2920</v>
      </c>
      <c r="E1463" s="1" t="s">
        <v>18</v>
      </c>
      <c r="F1463" s="1" t="s">
        <v>17</v>
      </c>
      <c r="G1463" s="1" t="s">
        <v>2448</v>
      </c>
      <c r="H1463" s="1" t="s">
        <v>15835</v>
      </c>
      <c r="I1463" s="5">
        <v>8420</v>
      </c>
      <c r="J1463" s="5">
        <v>159600457</v>
      </c>
      <c r="K1463" s="3">
        <f>+Tabella2026[[#This Row],[POP_2024]]/SUM(Tabella2026[POP_2024])</f>
        <v>1.4284874740310479E-4</v>
      </c>
      <c r="L1463" s="3">
        <f>+Tabella2026[[#This Row],[INCIDENZA POPOLAZIONE]]*(PLAFOND/2)</f>
        <v>42054.564098913499</v>
      </c>
      <c r="M1463" s="3">
        <f>+IFERROR(Tabella2026[[#This Row],[reddito_2024]]/Tabella2026[[#This Row],[POP_2024]],"")</f>
        <v>18954.923634204275</v>
      </c>
      <c r="N1463" s="3">
        <f>+IF(Tabella2026[[#This Row],[REDDITO COMPLESSIVO PROCAPITE]]&lt;media_aggr_reddito_pc,(media_aggr_reddito_pc-Tabella2026[[#This Row],[REDDITO COMPLESSIVO PROCAPITE]]),0)</f>
        <v>0</v>
      </c>
      <c r="O1463" s="3">
        <f>+Tabella2026[[#This Row],[DIFFERENZA REDDITO INFERIORE ALLA MEDIA DALLA MEDIA]]*Tabella2026[[#This Row],[POP_2024]]</f>
        <v>0</v>
      </c>
      <c r="P1463" s="3">
        <f>+Tabella2026[[#This Row],[POPOLAZIONE PER DIFFERENZA ]]/SUM(Tabella2026[[POPOLAZIONE PER DIFFERENZA ]])</f>
        <v>0</v>
      </c>
      <c r="Q1463" s="3">
        <f>+Tabella2026[[#This Row],[INCIDENZA POPOLAZIONE PER DIFFERENZA]]*(PLAFOND-SUM(Tabella2026[CONTRIBUTO SULLA BASE DELLA POPOLAZIONE]))</f>
        <v>0</v>
      </c>
      <c r="R1463" s="3">
        <f>+Tabella2026[[#This Row],[CONTRIBUTO SULLA BASE DELLA POPOLAZIONE]]+Tabella2026[[#This Row],[CONTRIBUTO SULLA BASE DEL REDDITO]]</f>
        <v>42054.564098913499</v>
      </c>
      <c r="S1463" s="3">
        <f>+Tabella2026[[#This Row],[CONTRIBUTO TOTALE]]/(PLAFOND/N_TESSERE)</f>
        <v>84.109128197827005</v>
      </c>
      <c r="T1463" s="3">
        <f>+MAX(CEILING(Tabella2026[[#This Row],[preDEF1]],1),1)</f>
        <v>85</v>
      </c>
      <c r="U1463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1463" s="21">
        <f>+Tabella2026[[#This Row],[DEF - n. card]]*(PLAFOND/N_TESSERE)</f>
        <v>42000</v>
      </c>
      <c r="W1463" s="18"/>
    </row>
    <row r="1464" spans="2:23" x14ac:dyDescent="0.25">
      <c r="B1464" s="1" t="s">
        <v>2955</v>
      </c>
      <c r="C1464" s="2">
        <v>44011</v>
      </c>
      <c r="D1464" s="1" t="s">
        <v>2956</v>
      </c>
      <c r="E1464" s="1" t="s">
        <v>117</v>
      </c>
      <c r="F1464" s="1" t="s">
        <v>360</v>
      </c>
      <c r="G1464" s="1" t="s">
        <v>2448</v>
      </c>
      <c r="H1464" s="1" t="s">
        <v>15834</v>
      </c>
      <c r="I1464" s="5">
        <v>8397</v>
      </c>
      <c r="J1464" s="5">
        <v>138524249</v>
      </c>
      <c r="K1464" s="3">
        <f>+Tabella2026[[#This Row],[POP_2024]]/SUM(Tabella2026[POP_2024])</f>
        <v>1.4245854298620793E-4</v>
      </c>
      <c r="L1464" s="3">
        <f>+Tabella2026[[#This Row],[INCIDENZA POPOLAZIONE]]*(PLAFOND/2)</f>
        <v>41939.688211232373</v>
      </c>
      <c r="M1464" s="3">
        <f>+IFERROR(Tabella2026[[#This Row],[reddito_2024]]/Tabella2026[[#This Row],[POP_2024]],"")</f>
        <v>16496.873764439682</v>
      </c>
      <c r="N1464" s="3">
        <f>+IF(Tabella2026[[#This Row],[REDDITO COMPLESSIVO PROCAPITE]]&lt;media_aggr_reddito_pc,(media_aggr_reddito_pc-Tabella2026[[#This Row],[REDDITO COMPLESSIVO PROCAPITE]]),0)</f>
        <v>1328.1922981690586</v>
      </c>
      <c r="O1464" s="3">
        <f>+Tabella2026[[#This Row],[DIFFERENZA REDDITO INFERIORE ALLA MEDIA DALLA MEDIA]]*Tabella2026[[#This Row],[POP_2024]]</f>
        <v>11152830.727725586</v>
      </c>
      <c r="P1464" s="3">
        <f>+Tabella2026[[#This Row],[POPOLAZIONE PER DIFFERENZA ]]/SUM(Tabella2026[[POPOLAZIONE PER DIFFERENZA ]])</f>
        <v>9.8945918454887999E-5</v>
      </c>
      <c r="Q1464" s="3">
        <f>+Tabella2026[[#This Row],[INCIDENZA POPOLAZIONE PER DIFFERENZA]]*(PLAFOND-SUM(Tabella2026[CONTRIBUTO SULLA BASE DELLA POPOLAZIONE]))</f>
        <v>29129.604183680305</v>
      </c>
      <c r="R1464" s="3">
        <f>+Tabella2026[[#This Row],[CONTRIBUTO SULLA BASE DELLA POPOLAZIONE]]+Tabella2026[[#This Row],[CONTRIBUTO SULLA BASE DEL REDDITO]]</f>
        <v>71069.292394912685</v>
      </c>
      <c r="S1464" s="3">
        <f>+Tabella2026[[#This Row],[CONTRIBUTO TOTALE]]/(PLAFOND/N_TESSERE)</f>
        <v>142.13858478982536</v>
      </c>
      <c r="T1464" s="3">
        <f>+MAX(CEILING(Tabella2026[[#This Row],[preDEF1]],1),1)</f>
        <v>143</v>
      </c>
      <c r="U1464" s="9">
        <f xml:space="preserve"> IF(ROW(Tabella2026[[#This Row],[preDEF2]]) - ROW(Tabella2026[[#Headers],[preDEF2]])&lt;=ABS(SUM(Tabella2026[preDEF2])-N_TESSERE),Tabella2026[[#This Row],[preDEF2]]-1,Tabella2026[[#This Row],[preDEF2]])</f>
        <v>142</v>
      </c>
      <c r="V1464" s="21">
        <f>+Tabella2026[[#This Row],[DEF - n. card]]*(PLAFOND/N_TESSERE)</f>
        <v>71000</v>
      </c>
      <c r="W1464" s="18"/>
    </row>
    <row r="1465" spans="2:23" x14ac:dyDescent="0.25">
      <c r="B1465" s="1" t="s">
        <v>2991</v>
      </c>
      <c r="C1465" s="2">
        <v>17040</v>
      </c>
      <c r="D1465" s="1" t="s">
        <v>2992</v>
      </c>
      <c r="E1465" s="1" t="s">
        <v>12</v>
      </c>
      <c r="F1465" s="1" t="s">
        <v>50</v>
      </c>
      <c r="G1465" s="1" t="s">
        <v>2448</v>
      </c>
      <c r="H1465" s="1" t="s">
        <v>15835</v>
      </c>
      <c r="I1465" s="5">
        <v>8392</v>
      </c>
      <c r="J1465" s="5">
        <v>165953487</v>
      </c>
      <c r="K1465" s="3">
        <f>+Tabella2026[[#This Row],[POP_2024]]/SUM(Tabella2026[POP_2024])</f>
        <v>1.4237371593905644E-4</v>
      </c>
      <c r="L1465" s="3">
        <f>+Tabella2026[[#This Row],[INCIDENZA POPOLAZIONE]]*(PLAFOND/2)</f>
        <v>41914.715192171265</v>
      </c>
      <c r="M1465" s="3">
        <f>+IFERROR(Tabella2026[[#This Row],[reddito_2024]]/Tabella2026[[#This Row],[POP_2024]],"")</f>
        <v>19775.201024785511</v>
      </c>
      <c r="N1465" s="3">
        <f>+IF(Tabella2026[[#This Row],[REDDITO COMPLESSIVO PROCAPITE]]&lt;media_aggr_reddito_pc,(media_aggr_reddito_pc-Tabella2026[[#This Row],[REDDITO COMPLESSIVO PROCAPITE]]),0)</f>
        <v>0</v>
      </c>
      <c r="O1465" s="3">
        <f>+Tabella2026[[#This Row],[DIFFERENZA REDDITO INFERIORE ALLA MEDIA DALLA MEDIA]]*Tabella2026[[#This Row],[POP_2024]]</f>
        <v>0</v>
      </c>
      <c r="P1465" s="3">
        <f>+Tabella2026[[#This Row],[POPOLAZIONE PER DIFFERENZA ]]/SUM(Tabella2026[[POPOLAZIONE PER DIFFERENZA ]])</f>
        <v>0</v>
      </c>
      <c r="Q1465" s="3">
        <f>+Tabella2026[[#This Row],[INCIDENZA POPOLAZIONE PER DIFFERENZA]]*(PLAFOND-SUM(Tabella2026[CONTRIBUTO SULLA BASE DELLA POPOLAZIONE]))</f>
        <v>0</v>
      </c>
      <c r="R1465" s="3">
        <f>+Tabella2026[[#This Row],[CONTRIBUTO SULLA BASE DELLA POPOLAZIONE]]+Tabella2026[[#This Row],[CONTRIBUTO SULLA BASE DEL REDDITO]]</f>
        <v>41914.715192171265</v>
      </c>
      <c r="S1465" s="3">
        <f>+Tabella2026[[#This Row],[CONTRIBUTO TOTALE]]/(PLAFOND/N_TESSERE)</f>
        <v>83.82943038434253</v>
      </c>
      <c r="T1465" s="3">
        <f>+MAX(CEILING(Tabella2026[[#This Row],[preDEF1]],1),1)</f>
        <v>84</v>
      </c>
      <c r="U1465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465" s="21">
        <f>+Tabella2026[[#This Row],[DEF - n. card]]*(PLAFOND/N_TESSERE)</f>
        <v>41500</v>
      </c>
      <c r="W1465" s="18"/>
    </row>
    <row r="1466" spans="2:23" x14ac:dyDescent="0.25">
      <c r="B1466" s="1" t="s">
        <v>2983</v>
      </c>
      <c r="C1466" s="2">
        <v>23053</v>
      </c>
      <c r="D1466" s="1" t="s">
        <v>2984</v>
      </c>
      <c r="E1466" s="1" t="s">
        <v>38</v>
      </c>
      <c r="F1466" s="1" t="s">
        <v>37</v>
      </c>
      <c r="G1466" s="1" t="s">
        <v>2448</v>
      </c>
      <c r="H1466" s="1" t="s">
        <v>15835</v>
      </c>
      <c r="I1466" s="5">
        <v>8390</v>
      </c>
      <c r="J1466" s="5">
        <v>157941703</v>
      </c>
      <c r="K1466" s="3">
        <f>+Tabella2026[[#This Row],[POP_2024]]/SUM(Tabella2026[POP_2024])</f>
        <v>1.4233978512019586E-4</v>
      </c>
      <c r="L1466" s="3">
        <f>+Tabella2026[[#This Row],[INCIDENZA POPOLAZIONE]]*(PLAFOND/2)</f>
        <v>41904.725984546822</v>
      </c>
      <c r="M1466" s="3">
        <f>+IFERROR(Tabella2026[[#This Row],[reddito_2024]]/Tabella2026[[#This Row],[POP_2024]],"")</f>
        <v>18824.994398092967</v>
      </c>
      <c r="N1466" s="3">
        <f>+IF(Tabella2026[[#This Row],[REDDITO COMPLESSIVO PROCAPITE]]&lt;media_aggr_reddito_pc,(media_aggr_reddito_pc-Tabella2026[[#This Row],[REDDITO COMPLESSIVO PROCAPITE]]),0)</f>
        <v>0</v>
      </c>
      <c r="O1466" s="3">
        <f>+Tabella2026[[#This Row],[DIFFERENZA REDDITO INFERIORE ALLA MEDIA DALLA MEDIA]]*Tabella2026[[#This Row],[POP_2024]]</f>
        <v>0</v>
      </c>
      <c r="P1466" s="3">
        <f>+Tabella2026[[#This Row],[POPOLAZIONE PER DIFFERENZA ]]/SUM(Tabella2026[[POPOLAZIONE PER DIFFERENZA ]])</f>
        <v>0</v>
      </c>
      <c r="Q1466" s="3">
        <f>+Tabella2026[[#This Row],[INCIDENZA POPOLAZIONE PER DIFFERENZA]]*(PLAFOND-SUM(Tabella2026[CONTRIBUTO SULLA BASE DELLA POPOLAZIONE]))</f>
        <v>0</v>
      </c>
      <c r="R1466" s="3">
        <f>+Tabella2026[[#This Row],[CONTRIBUTO SULLA BASE DELLA POPOLAZIONE]]+Tabella2026[[#This Row],[CONTRIBUTO SULLA BASE DEL REDDITO]]</f>
        <v>41904.725984546822</v>
      </c>
      <c r="S1466" s="3">
        <f>+Tabella2026[[#This Row],[CONTRIBUTO TOTALE]]/(PLAFOND/N_TESSERE)</f>
        <v>83.809451969093644</v>
      </c>
      <c r="T1466" s="3">
        <f>+MAX(CEILING(Tabella2026[[#This Row],[preDEF1]],1),1)</f>
        <v>84</v>
      </c>
      <c r="U1466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466" s="21">
        <f>+Tabella2026[[#This Row],[DEF - n. card]]*(PLAFOND/N_TESSERE)</f>
        <v>41500</v>
      </c>
      <c r="W1466" s="18"/>
    </row>
    <row r="1467" spans="2:23" x14ac:dyDescent="0.25">
      <c r="B1467" s="1" t="s">
        <v>2953</v>
      </c>
      <c r="C1467" s="2">
        <v>56045</v>
      </c>
      <c r="D1467" s="1" t="s">
        <v>2954</v>
      </c>
      <c r="E1467" s="1" t="s">
        <v>8</v>
      </c>
      <c r="F1467" s="1" t="s">
        <v>210</v>
      </c>
      <c r="G1467" s="1" t="s">
        <v>2448</v>
      </c>
      <c r="H1467" s="1" t="s">
        <v>15834</v>
      </c>
      <c r="I1467" s="5">
        <v>8390</v>
      </c>
      <c r="J1467" s="5">
        <v>127821716</v>
      </c>
      <c r="K1467" s="3">
        <f>+Tabella2026[[#This Row],[POP_2024]]/SUM(Tabella2026[POP_2024])</f>
        <v>1.4233978512019586E-4</v>
      </c>
      <c r="L1467" s="3">
        <f>+Tabella2026[[#This Row],[INCIDENZA POPOLAZIONE]]*(PLAFOND/2)</f>
        <v>41904.725984546822</v>
      </c>
      <c r="M1467" s="3">
        <f>+IFERROR(Tabella2026[[#This Row],[reddito_2024]]/Tabella2026[[#This Row],[POP_2024]],"")</f>
        <v>15235.007866507747</v>
      </c>
      <c r="N1467" s="3">
        <f>+IF(Tabella2026[[#This Row],[REDDITO COMPLESSIVO PROCAPITE]]&lt;media_aggr_reddito_pc,(media_aggr_reddito_pc-Tabella2026[[#This Row],[REDDITO COMPLESSIVO PROCAPITE]]),0)</f>
        <v>2590.0581961009939</v>
      </c>
      <c r="O1467" s="3">
        <f>+Tabella2026[[#This Row],[DIFFERENZA REDDITO INFERIORE ALLA MEDIA DALLA MEDIA]]*Tabella2026[[#This Row],[POP_2024]]</f>
        <v>21730588.26528734</v>
      </c>
      <c r="P1467" s="3">
        <f>+Tabella2026[[#This Row],[POPOLAZIONE PER DIFFERENZA ]]/SUM(Tabella2026[[POPOLAZIONE PER DIFFERENZA ]])</f>
        <v>1.9278989047405288E-4</v>
      </c>
      <c r="Q1467" s="3">
        <f>+Tabella2026[[#This Row],[INCIDENZA POPOLAZIONE PER DIFFERENZA]]*(PLAFOND-SUM(Tabella2026[CONTRIBUTO SULLA BASE DELLA POPOLAZIONE]))</f>
        <v>56757.199163143545</v>
      </c>
      <c r="R1467" s="3">
        <f>+Tabella2026[[#This Row],[CONTRIBUTO SULLA BASE DELLA POPOLAZIONE]]+Tabella2026[[#This Row],[CONTRIBUTO SULLA BASE DEL REDDITO]]</f>
        <v>98661.925147690374</v>
      </c>
      <c r="S1467" s="3">
        <f>+Tabella2026[[#This Row],[CONTRIBUTO TOTALE]]/(PLAFOND/N_TESSERE)</f>
        <v>197.32385029538074</v>
      </c>
      <c r="T1467" s="3">
        <f>+MAX(CEILING(Tabella2026[[#This Row],[preDEF1]],1),1)</f>
        <v>198</v>
      </c>
      <c r="U1467" s="9">
        <f xml:space="preserve"> IF(ROW(Tabella2026[[#This Row],[preDEF2]]) - ROW(Tabella2026[[#Headers],[preDEF2]])&lt;=ABS(SUM(Tabella2026[preDEF2])-N_TESSERE),Tabella2026[[#This Row],[preDEF2]]-1,Tabella2026[[#This Row],[preDEF2]])</f>
        <v>197</v>
      </c>
      <c r="V1467" s="21">
        <f>+Tabella2026[[#This Row],[DEF - n. card]]*(PLAFOND/N_TESSERE)</f>
        <v>98500</v>
      </c>
      <c r="W1467" s="18"/>
    </row>
    <row r="1468" spans="2:23" x14ac:dyDescent="0.25">
      <c r="B1468" s="1" t="s">
        <v>2931</v>
      </c>
      <c r="C1468" s="2">
        <v>1038</v>
      </c>
      <c r="D1468" s="1" t="s">
        <v>2932</v>
      </c>
      <c r="E1468" s="1" t="s">
        <v>18</v>
      </c>
      <c r="F1468" s="1" t="s">
        <v>17</v>
      </c>
      <c r="G1468" s="1" t="s">
        <v>2448</v>
      </c>
      <c r="H1468" s="1" t="s">
        <v>15835</v>
      </c>
      <c r="I1468" s="5">
        <v>8388</v>
      </c>
      <c r="J1468" s="5">
        <v>176450746</v>
      </c>
      <c r="K1468" s="3">
        <f>+Tabella2026[[#This Row],[POP_2024]]/SUM(Tabella2026[POP_2024])</f>
        <v>1.4230585430133525E-4</v>
      </c>
      <c r="L1468" s="3">
        <f>+Tabella2026[[#This Row],[INCIDENZA POPOLAZIONE]]*(PLAFOND/2)</f>
        <v>41894.736776922371</v>
      </c>
      <c r="M1468" s="3">
        <f>+IFERROR(Tabella2026[[#This Row],[reddito_2024]]/Tabella2026[[#This Row],[POP_2024]],"")</f>
        <v>21036.092751549833</v>
      </c>
      <c r="N1468" s="3">
        <f>+IF(Tabella2026[[#This Row],[REDDITO COMPLESSIVO PROCAPITE]]&lt;media_aggr_reddito_pc,(media_aggr_reddito_pc-Tabella2026[[#This Row],[REDDITO COMPLESSIVO PROCAPITE]]),0)</f>
        <v>0</v>
      </c>
      <c r="O1468" s="3">
        <f>+Tabella2026[[#This Row],[DIFFERENZA REDDITO INFERIORE ALLA MEDIA DALLA MEDIA]]*Tabella2026[[#This Row],[POP_2024]]</f>
        <v>0</v>
      </c>
      <c r="P1468" s="3">
        <f>+Tabella2026[[#This Row],[POPOLAZIONE PER DIFFERENZA ]]/SUM(Tabella2026[[POPOLAZIONE PER DIFFERENZA ]])</f>
        <v>0</v>
      </c>
      <c r="Q1468" s="3">
        <f>+Tabella2026[[#This Row],[INCIDENZA POPOLAZIONE PER DIFFERENZA]]*(PLAFOND-SUM(Tabella2026[CONTRIBUTO SULLA BASE DELLA POPOLAZIONE]))</f>
        <v>0</v>
      </c>
      <c r="R1468" s="3">
        <f>+Tabella2026[[#This Row],[CONTRIBUTO SULLA BASE DELLA POPOLAZIONE]]+Tabella2026[[#This Row],[CONTRIBUTO SULLA BASE DEL REDDITO]]</f>
        <v>41894.736776922371</v>
      </c>
      <c r="S1468" s="3">
        <f>+Tabella2026[[#This Row],[CONTRIBUTO TOTALE]]/(PLAFOND/N_TESSERE)</f>
        <v>83.789473553844743</v>
      </c>
      <c r="T1468" s="3">
        <f>+MAX(CEILING(Tabella2026[[#This Row],[preDEF1]],1),1)</f>
        <v>84</v>
      </c>
      <c r="U1468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468" s="21">
        <f>+Tabella2026[[#This Row],[DEF - n. card]]*(PLAFOND/N_TESSERE)</f>
        <v>41500</v>
      </c>
      <c r="W1468" s="18"/>
    </row>
    <row r="1469" spans="2:23" x14ac:dyDescent="0.25">
      <c r="B1469" s="1" t="s">
        <v>3029</v>
      </c>
      <c r="C1469" s="2">
        <v>16046</v>
      </c>
      <c r="D1469" s="1" t="s">
        <v>3030</v>
      </c>
      <c r="E1469" s="1" t="s">
        <v>12</v>
      </c>
      <c r="F1469" s="1" t="s">
        <v>93</v>
      </c>
      <c r="G1469" s="1" t="s">
        <v>2448</v>
      </c>
      <c r="H1469" s="1" t="s">
        <v>15835</v>
      </c>
      <c r="I1469" s="5">
        <v>8386</v>
      </c>
      <c r="J1469" s="5">
        <v>158812563</v>
      </c>
      <c r="K1469" s="3">
        <f>+Tabella2026[[#This Row],[POP_2024]]/SUM(Tabella2026[POP_2024])</f>
        <v>1.4227192348247467E-4</v>
      </c>
      <c r="L1469" s="3">
        <f>+Tabella2026[[#This Row],[INCIDENZA POPOLAZIONE]]*(PLAFOND/2)</f>
        <v>41884.747569297935</v>
      </c>
      <c r="M1469" s="3">
        <f>+IFERROR(Tabella2026[[#This Row],[reddito_2024]]/Tabella2026[[#This Row],[POP_2024]],"")</f>
        <v>18937.820534223705</v>
      </c>
      <c r="N1469" s="3">
        <f>+IF(Tabella2026[[#This Row],[REDDITO COMPLESSIVO PROCAPITE]]&lt;media_aggr_reddito_pc,(media_aggr_reddito_pc-Tabella2026[[#This Row],[REDDITO COMPLESSIVO PROCAPITE]]),0)</f>
        <v>0</v>
      </c>
      <c r="O1469" s="3">
        <f>+Tabella2026[[#This Row],[DIFFERENZA REDDITO INFERIORE ALLA MEDIA DALLA MEDIA]]*Tabella2026[[#This Row],[POP_2024]]</f>
        <v>0</v>
      </c>
      <c r="P1469" s="3">
        <f>+Tabella2026[[#This Row],[POPOLAZIONE PER DIFFERENZA ]]/SUM(Tabella2026[[POPOLAZIONE PER DIFFERENZA ]])</f>
        <v>0</v>
      </c>
      <c r="Q1469" s="3">
        <f>+Tabella2026[[#This Row],[INCIDENZA POPOLAZIONE PER DIFFERENZA]]*(PLAFOND-SUM(Tabella2026[CONTRIBUTO SULLA BASE DELLA POPOLAZIONE]))</f>
        <v>0</v>
      </c>
      <c r="R1469" s="3">
        <f>+Tabella2026[[#This Row],[CONTRIBUTO SULLA BASE DELLA POPOLAZIONE]]+Tabella2026[[#This Row],[CONTRIBUTO SULLA BASE DEL REDDITO]]</f>
        <v>41884.747569297935</v>
      </c>
      <c r="S1469" s="3">
        <f>+Tabella2026[[#This Row],[CONTRIBUTO TOTALE]]/(PLAFOND/N_TESSERE)</f>
        <v>83.769495138595872</v>
      </c>
      <c r="T1469" s="3">
        <f>+MAX(CEILING(Tabella2026[[#This Row],[preDEF1]],1),1)</f>
        <v>84</v>
      </c>
      <c r="U1469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469" s="21">
        <f>+Tabella2026[[#This Row],[DEF - n. card]]*(PLAFOND/N_TESSERE)</f>
        <v>41500</v>
      </c>
      <c r="W1469" s="18"/>
    </row>
    <row r="1470" spans="2:23" x14ac:dyDescent="0.25">
      <c r="B1470" s="1" t="s">
        <v>3013</v>
      </c>
      <c r="C1470" s="2">
        <v>15201</v>
      </c>
      <c r="D1470" s="1" t="s">
        <v>3014</v>
      </c>
      <c r="E1470" s="1" t="s">
        <v>12</v>
      </c>
      <c r="F1470" s="1" t="s">
        <v>11</v>
      </c>
      <c r="G1470" s="1" t="s">
        <v>2448</v>
      </c>
      <c r="H1470" s="1" t="s">
        <v>15835</v>
      </c>
      <c r="I1470" s="5">
        <v>8373</v>
      </c>
      <c r="J1470" s="5">
        <v>178016890</v>
      </c>
      <c r="K1470" s="3">
        <f>+Tabella2026[[#This Row],[POP_2024]]/SUM(Tabella2026[POP_2024])</f>
        <v>1.4205137315988079E-4</v>
      </c>
      <c r="L1470" s="3">
        <f>+Tabella2026[[#This Row],[INCIDENZA POPOLAZIONE]]*(PLAFOND/2)</f>
        <v>41819.817719739032</v>
      </c>
      <c r="M1470" s="3">
        <f>+IFERROR(Tabella2026[[#This Row],[reddito_2024]]/Tabella2026[[#This Row],[POP_2024]],"")</f>
        <v>21260.825271706675</v>
      </c>
      <c r="N1470" s="3">
        <f>+IF(Tabella2026[[#This Row],[REDDITO COMPLESSIVO PROCAPITE]]&lt;media_aggr_reddito_pc,(media_aggr_reddito_pc-Tabella2026[[#This Row],[REDDITO COMPLESSIVO PROCAPITE]]),0)</f>
        <v>0</v>
      </c>
      <c r="O1470" s="3">
        <f>+Tabella2026[[#This Row],[DIFFERENZA REDDITO INFERIORE ALLA MEDIA DALLA MEDIA]]*Tabella2026[[#This Row],[POP_2024]]</f>
        <v>0</v>
      </c>
      <c r="P1470" s="3">
        <f>+Tabella2026[[#This Row],[POPOLAZIONE PER DIFFERENZA ]]/SUM(Tabella2026[[POPOLAZIONE PER DIFFERENZA ]])</f>
        <v>0</v>
      </c>
      <c r="Q1470" s="3">
        <f>+Tabella2026[[#This Row],[INCIDENZA POPOLAZIONE PER DIFFERENZA]]*(PLAFOND-SUM(Tabella2026[CONTRIBUTO SULLA BASE DELLA POPOLAZIONE]))</f>
        <v>0</v>
      </c>
      <c r="R1470" s="3">
        <f>+Tabella2026[[#This Row],[CONTRIBUTO SULLA BASE DELLA POPOLAZIONE]]+Tabella2026[[#This Row],[CONTRIBUTO SULLA BASE DEL REDDITO]]</f>
        <v>41819.817719739032</v>
      </c>
      <c r="S1470" s="3">
        <f>+Tabella2026[[#This Row],[CONTRIBUTO TOTALE]]/(PLAFOND/N_TESSERE)</f>
        <v>83.63963543947807</v>
      </c>
      <c r="T1470" s="3">
        <f>+MAX(CEILING(Tabella2026[[#This Row],[preDEF1]],1),1)</f>
        <v>84</v>
      </c>
      <c r="U1470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470" s="21">
        <f>+Tabella2026[[#This Row],[DEF - n. card]]*(PLAFOND/N_TESSERE)</f>
        <v>41500</v>
      </c>
      <c r="W1470" s="18"/>
    </row>
    <row r="1471" spans="2:23" x14ac:dyDescent="0.25">
      <c r="B1471" s="1" t="s">
        <v>2985</v>
      </c>
      <c r="C1471" s="2">
        <v>15040</v>
      </c>
      <c r="D1471" s="1" t="s">
        <v>2986</v>
      </c>
      <c r="E1471" s="1" t="s">
        <v>12</v>
      </c>
      <c r="F1471" s="1" t="s">
        <v>11</v>
      </c>
      <c r="G1471" s="1" t="s">
        <v>2448</v>
      </c>
      <c r="H1471" s="1" t="s">
        <v>15835</v>
      </c>
      <c r="I1471" s="5">
        <v>8371</v>
      </c>
      <c r="J1471" s="5">
        <v>186960931</v>
      </c>
      <c r="K1471" s="3">
        <f>+Tabella2026[[#This Row],[POP_2024]]/SUM(Tabella2026[POP_2024])</f>
        <v>1.4201744234102021E-4</v>
      </c>
      <c r="L1471" s="3">
        <f>+Tabella2026[[#This Row],[INCIDENZA POPOLAZIONE]]*(PLAFOND/2)</f>
        <v>41809.828512114596</v>
      </c>
      <c r="M1471" s="3">
        <f>+IFERROR(Tabella2026[[#This Row],[reddito_2024]]/Tabella2026[[#This Row],[POP_2024]],"")</f>
        <v>22334.36041094254</v>
      </c>
      <c r="N1471" s="3">
        <f>+IF(Tabella2026[[#This Row],[REDDITO COMPLESSIVO PROCAPITE]]&lt;media_aggr_reddito_pc,(media_aggr_reddito_pc-Tabella2026[[#This Row],[REDDITO COMPLESSIVO PROCAPITE]]),0)</f>
        <v>0</v>
      </c>
      <c r="O1471" s="3">
        <f>+Tabella2026[[#This Row],[DIFFERENZA REDDITO INFERIORE ALLA MEDIA DALLA MEDIA]]*Tabella2026[[#This Row],[POP_2024]]</f>
        <v>0</v>
      </c>
      <c r="P1471" s="3">
        <f>+Tabella2026[[#This Row],[POPOLAZIONE PER DIFFERENZA ]]/SUM(Tabella2026[[POPOLAZIONE PER DIFFERENZA ]])</f>
        <v>0</v>
      </c>
      <c r="Q1471" s="3">
        <f>+Tabella2026[[#This Row],[INCIDENZA POPOLAZIONE PER DIFFERENZA]]*(PLAFOND-SUM(Tabella2026[CONTRIBUTO SULLA BASE DELLA POPOLAZIONE]))</f>
        <v>0</v>
      </c>
      <c r="R1471" s="3">
        <f>+Tabella2026[[#This Row],[CONTRIBUTO SULLA BASE DELLA POPOLAZIONE]]+Tabella2026[[#This Row],[CONTRIBUTO SULLA BASE DEL REDDITO]]</f>
        <v>41809.828512114596</v>
      </c>
      <c r="S1471" s="3">
        <f>+Tabella2026[[#This Row],[CONTRIBUTO TOTALE]]/(PLAFOND/N_TESSERE)</f>
        <v>83.619657024229198</v>
      </c>
      <c r="T1471" s="3">
        <f>+MAX(CEILING(Tabella2026[[#This Row],[preDEF1]],1),1)</f>
        <v>84</v>
      </c>
      <c r="U1471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471" s="21">
        <f>+Tabella2026[[#This Row],[DEF - n. card]]*(PLAFOND/N_TESSERE)</f>
        <v>41500</v>
      </c>
      <c r="W1471" s="18"/>
    </row>
    <row r="1472" spans="2:23" x14ac:dyDescent="0.25">
      <c r="B1472" s="1" t="s">
        <v>3015</v>
      </c>
      <c r="C1472" s="2">
        <v>17179</v>
      </c>
      <c r="D1472" s="1" t="s">
        <v>3016</v>
      </c>
      <c r="E1472" s="1" t="s">
        <v>12</v>
      </c>
      <c r="F1472" s="1" t="s">
        <v>50</v>
      </c>
      <c r="G1472" s="1" t="s">
        <v>2448</v>
      </c>
      <c r="H1472" s="1" t="s">
        <v>15835</v>
      </c>
      <c r="I1472" s="5">
        <v>8368</v>
      </c>
      <c r="J1472" s="5">
        <v>158077187</v>
      </c>
      <c r="K1472" s="3">
        <f>+Tabella2026[[#This Row],[POP_2024]]/SUM(Tabella2026[POP_2024])</f>
        <v>1.419665461127293E-4</v>
      </c>
      <c r="L1472" s="3">
        <f>+Tabella2026[[#This Row],[INCIDENZA POPOLAZIONE]]*(PLAFOND/2)</f>
        <v>41794.844700677924</v>
      </c>
      <c r="M1472" s="3">
        <f>+IFERROR(Tabella2026[[#This Row],[reddito_2024]]/Tabella2026[[#This Row],[POP_2024]],"")</f>
        <v>18890.677222753347</v>
      </c>
      <c r="N1472" s="3">
        <f>+IF(Tabella2026[[#This Row],[REDDITO COMPLESSIVO PROCAPITE]]&lt;media_aggr_reddito_pc,(media_aggr_reddito_pc-Tabella2026[[#This Row],[REDDITO COMPLESSIVO PROCAPITE]]),0)</f>
        <v>0</v>
      </c>
      <c r="O1472" s="3">
        <f>+Tabella2026[[#This Row],[DIFFERENZA REDDITO INFERIORE ALLA MEDIA DALLA MEDIA]]*Tabella2026[[#This Row],[POP_2024]]</f>
        <v>0</v>
      </c>
      <c r="P1472" s="3">
        <f>+Tabella2026[[#This Row],[POPOLAZIONE PER DIFFERENZA ]]/SUM(Tabella2026[[POPOLAZIONE PER DIFFERENZA ]])</f>
        <v>0</v>
      </c>
      <c r="Q1472" s="3">
        <f>+Tabella2026[[#This Row],[INCIDENZA POPOLAZIONE PER DIFFERENZA]]*(PLAFOND-SUM(Tabella2026[CONTRIBUTO SULLA BASE DELLA POPOLAZIONE]))</f>
        <v>0</v>
      </c>
      <c r="R1472" s="3">
        <f>+Tabella2026[[#This Row],[CONTRIBUTO SULLA BASE DELLA POPOLAZIONE]]+Tabella2026[[#This Row],[CONTRIBUTO SULLA BASE DEL REDDITO]]</f>
        <v>41794.844700677924</v>
      </c>
      <c r="S1472" s="3">
        <f>+Tabella2026[[#This Row],[CONTRIBUTO TOTALE]]/(PLAFOND/N_TESSERE)</f>
        <v>83.589689401355855</v>
      </c>
      <c r="T1472" s="3">
        <f>+MAX(CEILING(Tabella2026[[#This Row],[preDEF1]],1),1)</f>
        <v>84</v>
      </c>
      <c r="U1472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472" s="21">
        <f>+Tabella2026[[#This Row],[DEF - n. card]]*(PLAFOND/N_TESSERE)</f>
        <v>41500</v>
      </c>
      <c r="W1472" s="18"/>
    </row>
    <row r="1473" spans="2:23" x14ac:dyDescent="0.25">
      <c r="B1473" s="1" t="s">
        <v>2981</v>
      </c>
      <c r="C1473" s="2">
        <v>93051</v>
      </c>
      <c r="D1473" s="1" t="s">
        <v>2982</v>
      </c>
      <c r="E1473" s="1" t="s">
        <v>48</v>
      </c>
      <c r="F1473" s="1" t="s">
        <v>300</v>
      </c>
      <c r="G1473" s="1" t="s">
        <v>2448</v>
      </c>
      <c r="H1473" s="1" t="s">
        <v>15835</v>
      </c>
      <c r="I1473" s="5">
        <v>8368</v>
      </c>
      <c r="J1473" s="5">
        <v>155000591</v>
      </c>
      <c r="K1473" s="3">
        <f>+Tabella2026[[#This Row],[POP_2024]]/SUM(Tabella2026[POP_2024])</f>
        <v>1.419665461127293E-4</v>
      </c>
      <c r="L1473" s="3">
        <f>+Tabella2026[[#This Row],[INCIDENZA POPOLAZIONE]]*(PLAFOND/2)</f>
        <v>41794.844700677924</v>
      </c>
      <c r="M1473" s="3">
        <f>+IFERROR(Tabella2026[[#This Row],[reddito_2024]]/Tabella2026[[#This Row],[POP_2024]],"")</f>
        <v>18523.015176864246</v>
      </c>
      <c r="N1473" s="3">
        <f>+IF(Tabella2026[[#This Row],[REDDITO COMPLESSIVO PROCAPITE]]&lt;media_aggr_reddito_pc,(media_aggr_reddito_pc-Tabella2026[[#This Row],[REDDITO COMPLESSIVO PROCAPITE]]),0)</f>
        <v>0</v>
      </c>
      <c r="O1473" s="3">
        <f>+Tabella2026[[#This Row],[DIFFERENZA REDDITO INFERIORE ALLA MEDIA DALLA MEDIA]]*Tabella2026[[#This Row],[POP_2024]]</f>
        <v>0</v>
      </c>
      <c r="P1473" s="3">
        <f>+Tabella2026[[#This Row],[POPOLAZIONE PER DIFFERENZA ]]/SUM(Tabella2026[[POPOLAZIONE PER DIFFERENZA ]])</f>
        <v>0</v>
      </c>
      <c r="Q1473" s="3">
        <f>+Tabella2026[[#This Row],[INCIDENZA POPOLAZIONE PER DIFFERENZA]]*(PLAFOND-SUM(Tabella2026[CONTRIBUTO SULLA BASE DELLA POPOLAZIONE]))</f>
        <v>0</v>
      </c>
      <c r="R1473" s="3">
        <f>+Tabella2026[[#This Row],[CONTRIBUTO SULLA BASE DELLA POPOLAZIONE]]+Tabella2026[[#This Row],[CONTRIBUTO SULLA BASE DEL REDDITO]]</f>
        <v>41794.844700677924</v>
      </c>
      <c r="S1473" s="3">
        <f>+Tabella2026[[#This Row],[CONTRIBUTO TOTALE]]/(PLAFOND/N_TESSERE)</f>
        <v>83.589689401355855</v>
      </c>
      <c r="T1473" s="3">
        <f>+MAX(CEILING(Tabella2026[[#This Row],[preDEF1]],1),1)</f>
        <v>84</v>
      </c>
      <c r="U1473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473" s="21">
        <f>+Tabella2026[[#This Row],[DEF - n. card]]*(PLAFOND/N_TESSERE)</f>
        <v>41500</v>
      </c>
      <c r="W1473" s="18"/>
    </row>
    <row r="1474" spans="2:23" x14ac:dyDescent="0.25">
      <c r="B1474" s="1" t="s">
        <v>2979</v>
      </c>
      <c r="C1474" s="2">
        <v>93034</v>
      </c>
      <c r="D1474" s="1" t="s">
        <v>2980</v>
      </c>
      <c r="E1474" s="1" t="s">
        <v>48</v>
      </c>
      <c r="F1474" s="1" t="s">
        <v>300</v>
      </c>
      <c r="G1474" s="1" t="s">
        <v>2448</v>
      </c>
      <c r="H1474" s="1" t="s">
        <v>15835</v>
      </c>
      <c r="I1474" s="5">
        <v>8364</v>
      </c>
      <c r="J1474" s="5">
        <v>163685630</v>
      </c>
      <c r="K1474" s="3">
        <f>+Tabella2026[[#This Row],[POP_2024]]/SUM(Tabella2026[POP_2024])</f>
        <v>1.4189868447500811E-4</v>
      </c>
      <c r="L1474" s="3">
        <f>+Tabella2026[[#This Row],[INCIDENZA POPOLAZIONE]]*(PLAFOND/2)</f>
        <v>41774.866285429031</v>
      </c>
      <c r="M1474" s="3">
        <f>+IFERROR(Tabella2026[[#This Row],[reddito_2024]]/Tabella2026[[#This Row],[POP_2024]],"")</f>
        <v>19570.257054041129</v>
      </c>
      <c r="N1474" s="3">
        <f>+IF(Tabella2026[[#This Row],[REDDITO COMPLESSIVO PROCAPITE]]&lt;media_aggr_reddito_pc,(media_aggr_reddito_pc-Tabella2026[[#This Row],[REDDITO COMPLESSIVO PROCAPITE]]),0)</f>
        <v>0</v>
      </c>
      <c r="O1474" s="3">
        <f>+Tabella2026[[#This Row],[DIFFERENZA REDDITO INFERIORE ALLA MEDIA DALLA MEDIA]]*Tabella2026[[#This Row],[POP_2024]]</f>
        <v>0</v>
      </c>
      <c r="P1474" s="3">
        <f>+Tabella2026[[#This Row],[POPOLAZIONE PER DIFFERENZA ]]/SUM(Tabella2026[[POPOLAZIONE PER DIFFERENZA ]])</f>
        <v>0</v>
      </c>
      <c r="Q1474" s="3">
        <f>+Tabella2026[[#This Row],[INCIDENZA POPOLAZIONE PER DIFFERENZA]]*(PLAFOND-SUM(Tabella2026[CONTRIBUTO SULLA BASE DELLA POPOLAZIONE]))</f>
        <v>0</v>
      </c>
      <c r="R1474" s="3">
        <f>+Tabella2026[[#This Row],[CONTRIBUTO SULLA BASE DELLA POPOLAZIONE]]+Tabella2026[[#This Row],[CONTRIBUTO SULLA BASE DEL REDDITO]]</f>
        <v>41774.866285429031</v>
      </c>
      <c r="S1474" s="3">
        <f>+Tabella2026[[#This Row],[CONTRIBUTO TOTALE]]/(PLAFOND/N_TESSERE)</f>
        <v>83.549732570858055</v>
      </c>
      <c r="T1474" s="3">
        <f>+MAX(CEILING(Tabella2026[[#This Row],[preDEF1]],1),1)</f>
        <v>84</v>
      </c>
      <c r="U1474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474" s="21">
        <f>+Tabella2026[[#This Row],[DEF - n. card]]*(PLAFOND/N_TESSERE)</f>
        <v>41500</v>
      </c>
      <c r="W1474" s="18"/>
    </row>
    <row r="1475" spans="2:23" x14ac:dyDescent="0.25">
      <c r="B1475" s="1" t="s">
        <v>2987</v>
      </c>
      <c r="C1475" s="2">
        <v>118009</v>
      </c>
      <c r="D1475" s="1" t="s">
        <v>2988</v>
      </c>
      <c r="E1475" s="1" t="s">
        <v>76</v>
      </c>
      <c r="F1475" s="1" t="s">
        <v>75</v>
      </c>
      <c r="G1475" s="1" t="s">
        <v>2448</v>
      </c>
      <c r="H1475" s="1" t="s">
        <v>15836</v>
      </c>
      <c r="I1475" s="5">
        <v>8358</v>
      </c>
      <c r="J1475" s="5">
        <v>121713914</v>
      </c>
      <c r="K1475" s="3">
        <f>+Tabella2026[[#This Row],[POP_2024]]/SUM(Tabella2026[POP_2024])</f>
        <v>1.4179689201842632E-4</v>
      </c>
      <c r="L1475" s="3">
        <f>+Tabella2026[[#This Row],[INCIDENZA POPOLAZIONE]]*(PLAFOND/2)</f>
        <v>41744.898662555694</v>
      </c>
      <c r="M1475" s="3">
        <f>+IFERROR(Tabella2026[[#This Row],[reddito_2024]]/Tabella2026[[#This Row],[POP_2024]],"")</f>
        <v>14562.564489112228</v>
      </c>
      <c r="N1475" s="3">
        <f>+IF(Tabella2026[[#This Row],[REDDITO COMPLESSIVO PROCAPITE]]&lt;media_aggr_reddito_pc,(media_aggr_reddito_pc-Tabella2026[[#This Row],[REDDITO COMPLESSIVO PROCAPITE]]),0)</f>
        <v>3262.5015734965127</v>
      </c>
      <c r="O1475" s="3">
        <f>+Tabella2026[[#This Row],[DIFFERENZA REDDITO INFERIORE ALLA MEDIA DALLA MEDIA]]*Tabella2026[[#This Row],[POP_2024]]</f>
        <v>27267988.151283853</v>
      </c>
      <c r="P1475" s="3">
        <f>+Tabella2026[[#This Row],[POPOLAZIONE PER DIFFERENZA ]]/SUM(Tabella2026[[POPOLAZIONE PER DIFFERENZA ]])</f>
        <v>2.4191671136355561E-4</v>
      </c>
      <c r="Q1475" s="3">
        <f>+Tabella2026[[#This Row],[INCIDENZA POPOLAZIONE PER DIFFERENZA]]*(PLAFOND-SUM(Tabella2026[CONTRIBUTO SULLA BASE DELLA POPOLAZIONE]))</f>
        <v>71220.098387897538</v>
      </c>
      <c r="R1475" s="3">
        <f>+Tabella2026[[#This Row],[CONTRIBUTO SULLA BASE DELLA POPOLAZIONE]]+Tabella2026[[#This Row],[CONTRIBUTO SULLA BASE DEL REDDITO]]</f>
        <v>112964.99705045324</v>
      </c>
      <c r="S1475" s="3">
        <f>+Tabella2026[[#This Row],[CONTRIBUTO TOTALE]]/(PLAFOND/N_TESSERE)</f>
        <v>225.92999410090647</v>
      </c>
      <c r="T1475" s="3">
        <f>+MAX(CEILING(Tabella2026[[#This Row],[preDEF1]],1),1)</f>
        <v>226</v>
      </c>
      <c r="U1475" s="9">
        <f xml:space="preserve"> IF(ROW(Tabella2026[[#This Row],[preDEF2]]) - ROW(Tabella2026[[#Headers],[preDEF2]])&lt;=ABS(SUM(Tabella2026[preDEF2])-N_TESSERE),Tabella2026[[#This Row],[preDEF2]]-1,Tabella2026[[#This Row],[preDEF2]])</f>
        <v>225</v>
      </c>
      <c r="V1475" s="21">
        <f>+Tabella2026[[#This Row],[DEF - n. card]]*(PLAFOND/N_TESSERE)</f>
        <v>112500</v>
      </c>
      <c r="W1475" s="18"/>
    </row>
    <row r="1476" spans="2:23" x14ac:dyDescent="0.25">
      <c r="B1476" s="1" t="s">
        <v>2989</v>
      </c>
      <c r="C1476" s="2">
        <v>1192</v>
      </c>
      <c r="D1476" s="1" t="s">
        <v>2990</v>
      </c>
      <c r="E1476" s="1" t="s">
        <v>18</v>
      </c>
      <c r="F1476" s="1" t="s">
        <v>17</v>
      </c>
      <c r="G1476" s="1" t="s">
        <v>2448</v>
      </c>
      <c r="H1476" s="1" t="s">
        <v>15835</v>
      </c>
      <c r="I1476" s="5">
        <v>8357</v>
      </c>
      <c r="J1476" s="5">
        <v>192898932</v>
      </c>
      <c r="K1476" s="3">
        <f>+Tabella2026[[#This Row],[POP_2024]]/SUM(Tabella2026[POP_2024])</f>
        <v>1.4177992660899605E-4</v>
      </c>
      <c r="L1476" s="3">
        <f>+Tabella2026[[#This Row],[INCIDENZA POPOLAZIONE]]*(PLAFOND/2)</f>
        <v>41739.904058743479</v>
      </c>
      <c r="M1476" s="3">
        <f>+IFERROR(Tabella2026[[#This Row],[reddito_2024]]/Tabella2026[[#This Row],[POP_2024]],"")</f>
        <v>23082.318056718919</v>
      </c>
      <c r="N1476" s="3">
        <f>+IF(Tabella2026[[#This Row],[REDDITO COMPLESSIVO PROCAPITE]]&lt;media_aggr_reddito_pc,(media_aggr_reddito_pc-Tabella2026[[#This Row],[REDDITO COMPLESSIVO PROCAPITE]]),0)</f>
        <v>0</v>
      </c>
      <c r="O1476" s="3">
        <f>+Tabella2026[[#This Row],[DIFFERENZA REDDITO INFERIORE ALLA MEDIA DALLA MEDIA]]*Tabella2026[[#This Row],[POP_2024]]</f>
        <v>0</v>
      </c>
      <c r="P1476" s="3">
        <f>+Tabella2026[[#This Row],[POPOLAZIONE PER DIFFERENZA ]]/SUM(Tabella2026[[POPOLAZIONE PER DIFFERENZA ]])</f>
        <v>0</v>
      </c>
      <c r="Q1476" s="3">
        <f>+Tabella2026[[#This Row],[INCIDENZA POPOLAZIONE PER DIFFERENZA]]*(PLAFOND-SUM(Tabella2026[CONTRIBUTO SULLA BASE DELLA POPOLAZIONE]))</f>
        <v>0</v>
      </c>
      <c r="R1476" s="3">
        <f>+Tabella2026[[#This Row],[CONTRIBUTO SULLA BASE DELLA POPOLAZIONE]]+Tabella2026[[#This Row],[CONTRIBUTO SULLA BASE DEL REDDITO]]</f>
        <v>41739.904058743479</v>
      </c>
      <c r="S1476" s="3">
        <f>+Tabella2026[[#This Row],[CONTRIBUTO TOTALE]]/(PLAFOND/N_TESSERE)</f>
        <v>83.479808117486954</v>
      </c>
      <c r="T1476" s="3">
        <f>+MAX(CEILING(Tabella2026[[#This Row],[preDEF1]],1),1)</f>
        <v>84</v>
      </c>
      <c r="U1476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476" s="21">
        <f>+Tabella2026[[#This Row],[DEF - n. card]]*(PLAFOND/N_TESSERE)</f>
        <v>41500</v>
      </c>
      <c r="W1476" s="18"/>
    </row>
    <row r="1477" spans="2:23" x14ac:dyDescent="0.25">
      <c r="B1477" s="1" t="s">
        <v>3031</v>
      </c>
      <c r="C1477" s="2">
        <v>87044</v>
      </c>
      <c r="D1477" s="1" t="s">
        <v>3032</v>
      </c>
      <c r="E1477" s="1" t="s">
        <v>21</v>
      </c>
      <c r="F1477" s="1" t="s">
        <v>35</v>
      </c>
      <c r="G1477" s="1" t="s">
        <v>2448</v>
      </c>
      <c r="H1477" s="1" t="s">
        <v>15836</v>
      </c>
      <c r="I1477" s="5">
        <v>8346</v>
      </c>
      <c r="J1477" s="5">
        <v>97011864</v>
      </c>
      <c r="K1477" s="3">
        <f>+Tabella2026[[#This Row],[POP_2024]]/SUM(Tabella2026[POP_2024])</f>
        <v>1.4159330710526277E-4</v>
      </c>
      <c r="L1477" s="3">
        <f>+Tabella2026[[#This Row],[INCIDENZA POPOLAZIONE]]*(PLAFOND/2)</f>
        <v>41684.963416809027</v>
      </c>
      <c r="M1477" s="3">
        <f>+IFERROR(Tabella2026[[#This Row],[reddito_2024]]/Tabella2026[[#This Row],[POP_2024]],"")</f>
        <v>11623.755571531272</v>
      </c>
      <c r="N1477" s="3">
        <f>+IF(Tabella2026[[#This Row],[REDDITO COMPLESSIVO PROCAPITE]]&lt;media_aggr_reddito_pc,(media_aggr_reddito_pc-Tabella2026[[#This Row],[REDDITO COMPLESSIVO PROCAPITE]]),0)</f>
        <v>6201.3104910774691</v>
      </c>
      <c r="O1477" s="3">
        <f>+Tabella2026[[#This Row],[DIFFERENZA REDDITO INFERIORE ALLA MEDIA DALLA MEDIA]]*Tabella2026[[#This Row],[POP_2024]]</f>
        <v>51756137.358532555</v>
      </c>
      <c r="P1477" s="3">
        <f>+Tabella2026[[#This Row],[POPOLAZIONE PER DIFFERENZA ]]/SUM(Tabella2026[[POPOLAZIONE PER DIFFERENZA ]])</f>
        <v>4.5917118905844725E-4</v>
      </c>
      <c r="Q1477" s="3">
        <f>+Tabella2026[[#This Row],[INCIDENZA POPOLAZIONE PER DIFFERENZA]]*(PLAFOND-SUM(Tabella2026[CONTRIBUTO SULLA BASE DELLA POPOLAZIONE]))</f>
        <v>135179.65368041562</v>
      </c>
      <c r="R1477" s="3">
        <f>+Tabella2026[[#This Row],[CONTRIBUTO SULLA BASE DELLA POPOLAZIONE]]+Tabella2026[[#This Row],[CONTRIBUTO SULLA BASE DEL REDDITO]]</f>
        <v>176864.61709722463</v>
      </c>
      <c r="S1477" s="3">
        <f>+Tabella2026[[#This Row],[CONTRIBUTO TOTALE]]/(PLAFOND/N_TESSERE)</f>
        <v>353.72923419444925</v>
      </c>
      <c r="T1477" s="3">
        <f>+MAX(CEILING(Tabella2026[[#This Row],[preDEF1]],1),1)</f>
        <v>354</v>
      </c>
      <c r="U1477" s="9">
        <f xml:space="preserve"> IF(ROW(Tabella2026[[#This Row],[preDEF2]]) - ROW(Tabella2026[[#Headers],[preDEF2]])&lt;=ABS(SUM(Tabella2026[preDEF2])-N_TESSERE),Tabella2026[[#This Row],[preDEF2]]-1,Tabella2026[[#This Row],[preDEF2]])</f>
        <v>353</v>
      </c>
      <c r="V1477" s="21">
        <f>+Tabella2026[[#This Row],[DEF - n. card]]*(PLAFOND/N_TESSERE)</f>
        <v>176500</v>
      </c>
      <c r="W1477" s="18"/>
    </row>
    <row r="1478" spans="2:23" x14ac:dyDescent="0.25">
      <c r="B1478" s="1" t="s">
        <v>2967</v>
      </c>
      <c r="C1478" s="2">
        <v>24014</v>
      </c>
      <c r="D1478" s="1" t="s">
        <v>2968</v>
      </c>
      <c r="E1478" s="1" t="s">
        <v>38</v>
      </c>
      <c r="F1478" s="1" t="s">
        <v>106</v>
      </c>
      <c r="G1478" s="1" t="s">
        <v>2448</v>
      </c>
      <c r="H1478" s="1" t="s">
        <v>15835</v>
      </c>
      <c r="I1478" s="5">
        <v>8339</v>
      </c>
      <c r="J1478" s="5">
        <v>160698240</v>
      </c>
      <c r="K1478" s="3">
        <f>+Tabella2026[[#This Row],[POP_2024]]/SUM(Tabella2026[POP_2024])</f>
        <v>1.4147454923925067E-4</v>
      </c>
      <c r="L1478" s="3">
        <f>+Tabella2026[[#This Row],[INCIDENZA POPOLAZIONE]]*(PLAFOND/2)</f>
        <v>41650.001190123468</v>
      </c>
      <c r="M1478" s="3">
        <f>+IFERROR(Tabella2026[[#This Row],[reddito_2024]]/Tabella2026[[#This Row],[POP_2024]],"")</f>
        <v>19270.684734380622</v>
      </c>
      <c r="N1478" s="3">
        <f>+IF(Tabella2026[[#This Row],[REDDITO COMPLESSIVO PROCAPITE]]&lt;media_aggr_reddito_pc,(media_aggr_reddito_pc-Tabella2026[[#This Row],[REDDITO COMPLESSIVO PROCAPITE]]),0)</f>
        <v>0</v>
      </c>
      <c r="O1478" s="3">
        <f>+Tabella2026[[#This Row],[DIFFERENZA REDDITO INFERIORE ALLA MEDIA DALLA MEDIA]]*Tabella2026[[#This Row],[POP_2024]]</f>
        <v>0</v>
      </c>
      <c r="P1478" s="3">
        <f>+Tabella2026[[#This Row],[POPOLAZIONE PER DIFFERENZA ]]/SUM(Tabella2026[[POPOLAZIONE PER DIFFERENZA ]])</f>
        <v>0</v>
      </c>
      <c r="Q1478" s="3">
        <f>+Tabella2026[[#This Row],[INCIDENZA POPOLAZIONE PER DIFFERENZA]]*(PLAFOND-SUM(Tabella2026[CONTRIBUTO SULLA BASE DELLA POPOLAZIONE]))</f>
        <v>0</v>
      </c>
      <c r="R1478" s="3">
        <f>+Tabella2026[[#This Row],[CONTRIBUTO SULLA BASE DELLA POPOLAZIONE]]+Tabella2026[[#This Row],[CONTRIBUTO SULLA BASE DEL REDDITO]]</f>
        <v>41650.001190123468</v>
      </c>
      <c r="S1478" s="3">
        <f>+Tabella2026[[#This Row],[CONTRIBUTO TOTALE]]/(PLAFOND/N_TESSERE)</f>
        <v>83.300002380246937</v>
      </c>
      <c r="T1478" s="3">
        <f>+MAX(CEILING(Tabella2026[[#This Row],[preDEF1]],1),1)</f>
        <v>84</v>
      </c>
      <c r="U1478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478" s="21">
        <f>+Tabella2026[[#This Row],[DEF - n. card]]*(PLAFOND/N_TESSERE)</f>
        <v>41500</v>
      </c>
      <c r="W1478" s="18"/>
    </row>
    <row r="1479" spans="2:23" x14ac:dyDescent="0.25">
      <c r="B1479" s="1" t="s">
        <v>3021</v>
      </c>
      <c r="C1479" s="2">
        <v>93010</v>
      </c>
      <c r="D1479" s="1" t="s">
        <v>3022</v>
      </c>
      <c r="E1479" s="1" t="s">
        <v>48</v>
      </c>
      <c r="F1479" s="1" t="s">
        <v>300</v>
      </c>
      <c r="G1479" s="1" t="s">
        <v>2448</v>
      </c>
      <c r="H1479" s="1" t="s">
        <v>15835</v>
      </c>
      <c r="I1479" s="5">
        <v>8327</v>
      </c>
      <c r="J1479" s="5">
        <v>152595872</v>
      </c>
      <c r="K1479" s="3">
        <f>+Tabella2026[[#This Row],[POP_2024]]/SUM(Tabella2026[POP_2024])</f>
        <v>1.4127096432608712E-4</v>
      </c>
      <c r="L1479" s="3">
        <f>+Tabella2026[[#This Row],[INCIDENZA POPOLAZIONE]]*(PLAFOND/2)</f>
        <v>41590.065944376802</v>
      </c>
      <c r="M1479" s="3">
        <f>+IFERROR(Tabella2026[[#This Row],[reddito_2024]]/Tabella2026[[#This Row],[POP_2024]],"")</f>
        <v>18325.431968295907</v>
      </c>
      <c r="N1479" s="3">
        <f>+IF(Tabella2026[[#This Row],[REDDITO COMPLESSIVO PROCAPITE]]&lt;media_aggr_reddito_pc,(media_aggr_reddito_pc-Tabella2026[[#This Row],[REDDITO COMPLESSIVO PROCAPITE]]),0)</f>
        <v>0</v>
      </c>
      <c r="O1479" s="3">
        <f>+Tabella2026[[#This Row],[DIFFERENZA REDDITO INFERIORE ALLA MEDIA DALLA MEDIA]]*Tabella2026[[#This Row],[POP_2024]]</f>
        <v>0</v>
      </c>
      <c r="P1479" s="3">
        <f>+Tabella2026[[#This Row],[POPOLAZIONE PER DIFFERENZA ]]/SUM(Tabella2026[[POPOLAZIONE PER DIFFERENZA ]])</f>
        <v>0</v>
      </c>
      <c r="Q1479" s="3">
        <f>+Tabella2026[[#This Row],[INCIDENZA POPOLAZIONE PER DIFFERENZA]]*(PLAFOND-SUM(Tabella2026[CONTRIBUTO SULLA BASE DELLA POPOLAZIONE]))</f>
        <v>0</v>
      </c>
      <c r="R1479" s="3">
        <f>+Tabella2026[[#This Row],[CONTRIBUTO SULLA BASE DELLA POPOLAZIONE]]+Tabella2026[[#This Row],[CONTRIBUTO SULLA BASE DEL REDDITO]]</f>
        <v>41590.065944376802</v>
      </c>
      <c r="S1479" s="3">
        <f>+Tabella2026[[#This Row],[CONTRIBUTO TOTALE]]/(PLAFOND/N_TESSERE)</f>
        <v>83.180131888753607</v>
      </c>
      <c r="T1479" s="3">
        <f>+MAX(CEILING(Tabella2026[[#This Row],[preDEF1]],1),1)</f>
        <v>84</v>
      </c>
      <c r="U1479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479" s="21">
        <f>+Tabella2026[[#This Row],[DEF - n. card]]*(PLAFOND/N_TESSERE)</f>
        <v>41500</v>
      </c>
      <c r="W1479" s="18"/>
    </row>
    <row r="1480" spans="2:23" x14ac:dyDescent="0.25">
      <c r="B1480" s="1" t="s">
        <v>2887</v>
      </c>
      <c r="C1480" s="2">
        <v>10017</v>
      </c>
      <c r="D1480" s="1" t="s">
        <v>2888</v>
      </c>
      <c r="E1480" s="1" t="s">
        <v>24</v>
      </c>
      <c r="F1480" s="1" t="s">
        <v>23</v>
      </c>
      <c r="G1480" s="1" t="s">
        <v>2448</v>
      </c>
      <c r="H1480" s="1" t="s">
        <v>15835</v>
      </c>
      <c r="I1480" s="5">
        <v>8325</v>
      </c>
      <c r="J1480" s="5">
        <v>173852336</v>
      </c>
      <c r="K1480" s="3">
        <f>+Tabella2026[[#This Row],[POP_2024]]/SUM(Tabella2026[POP_2024])</f>
        <v>1.4123703350722651E-4</v>
      </c>
      <c r="L1480" s="3">
        <f>+Tabella2026[[#This Row],[INCIDENZA POPOLAZIONE]]*(PLAFOND/2)</f>
        <v>41580.076736752351</v>
      </c>
      <c r="M1480" s="3">
        <f>+IFERROR(Tabella2026[[#This Row],[reddito_2024]]/Tabella2026[[#This Row],[POP_2024]],"")</f>
        <v>20883.163483483484</v>
      </c>
      <c r="N1480" s="3">
        <f>+IF(Tabella2026[[#This Row],[REDDITO COMPLESSIVO PROCAPITE]]&lt;media_aggr_reddito_pc,(media_aggr_reddito_pc-Tabella2026[[#This Row],[REDDITO COMPLESSIVO PROCAPITE]]),0)</f>
        <v>0</v>
      </c>
      <c r="O1480" s="3">
        <f>+Tabella2026[[#This Row],[DIFFERENZA REDDITO INFERIORE ALLA MEDIA DALLA MEDIA]]*Tabella2026[[#This Row],[POP_2024]]</f>
        <v>0</v>
      </c>
      <c r="P1480" s="3">
        <f>+Tabella2026[[#This Row],[POPOLAZIONE PER DIFFERENZA ]]/SUM(Tabella2026[[POPOLAZIONE PER DIFFERENZA ]])</f>
        <v>0</v>
      </c>
      <c r="Q1480" s="3">
        <f>+Tabella2026[[#This Row],[INCIDENZA POPOLAZIONE PER DIFFERENZA]]*(PLAFOND-SUM(Tabella2026[CONTRIBUTO SULLA BASE DELLA POPOLAZIONE]))</f>
        <v>0</v>
      </c>
      <c r="R1480" s="3">
        <f>+Tabella2026[[#This Row],[CONTRIBUTO SULLA BASE DELLA POPOLAZIONE]]+Tabella2026[[#This Row],[CONTRIBUTO SULLA BASE DEL REDDITO]]</f>
        <v>41580.076736752351</v>
      </c>
      <c r="S1480" s="3">
        <f>+Tabella2026[[#This Row],[CONTRIBUTO TOTALE]]/(PLAFOND/N_TESSERE)</f>
        <v>83.160153473504707</v>
      </c>
      <c r="T1480" s="3">
        <f>+MAX(CEILING(Tabella2026[[#This Row],[preDEF1]],1),1)</f>
        <v>84</v>
      </c>
      <c r="U1480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480" s="21">
        <f>+Tabella2026[[#This Row],[DEF - n. card]]*(PLAFOND/N_TESSERE)</f>
        <v>41500</v>
      </c>
      <c r="W1480" s="18"/>
    </row>
    <row r="1481" spans="2:23" x14ac:dyDescent="0.25">
      <c r="B1481" s="1" t="s">
        <v>2901</v>
      </c>
      <c r="C1481" s="2">
        <v>10054</v>
      </c>
      <c r="D1481" s="1" t="s">
        <v>2902</v>
      </c>
      <c r="E1481" s="1" t="s">
        <v>24</v>
      </c>
      <c r="F1481" s="1" t="s">
        <v>23</v>
      </c>
      <c r="G1481" s="1" t="s">
        <v>2448</v>
      </c>
      <c r="H1481" s="1" t="s">
        <v>15835</v>
      </c>
      <c r="I1481" s="5">
        <v>8323</v>
      </c>
      <c r="J1481" s="5">
        <v>205508069</v>
      </c>
      <c r="K1481" s="3">
        <f>+Tabella2026[[#This Row],[POP_2024]]/SUM(Tabella2026[POP_2024])</f>
        <v>1.4120310268836593E-4</v>
      </c>
      <c r="L1481" s="3">
        <f>+Tabella2026[[#This Row],[INCIDENZA POPOLAZIONE]]*(PLAFOND/2)</f>
        <v>41570.087529127915</v>
      </c>
      <c r="M1481" s="3">
        <f>+IFERROR(Tabella2026[[#This Row],[reddito_2024]]/Tabella2026[[#This Row],[POP_2024]],"")</f>
        <v>24691.585846449598</v>
      </c>
      <c r="N1481" s="3">
        <f>+IF(Tabella2026[[#This Row],[REDDITO COMPLESSIVO PROCAPITE]]&lt;media_aggr_reddito_pc,(media_aggr_reddito_pc-Tabella2026[[#This Row],[REDDITO COMPLESSIVO PROCAPITE]]),0)</f>
        <v>0</v>
      </c>
      <c r="O1481" s="3">
        <f>+Tabella2026[[#This Row],[DIFFERENZA REDDITO INFERIORE ALLA MEDIA DALLA MEDIA]]*Tabella2026[[#This Row],[POP_2024]]</f>
        <v>0</v>
      </c>
      <c r="P1481" s="3">
        <f>+Tabella2026[[#This Row],[POPOLAZIONE PER DIFFERENZA ]]/SUM(Tabella2026[[POPOLAZIONE PER DIFFERENZA ]])</f>
        <v>0</v>
      </c>
      <c r="Q1481" s="3">
        <f>+Tabella2026[[#This Row],[INCIDENZA POPOLAZIONE PER DIFFERENZA]]*(PLAFOND-SUM(Tabella2026[CONTRIBUTO SULLA BASE DELLA POPOLAZIONE]))</f>
        <v>0</v>
      </c>
      <c r="R1481" s="3">
        <f>+Tabella2026[[#This Row],[CONTRIBUTO SULLA BASE DELLA POPOLAZIONE]]+Tabella2026[[#This Row],[CONTRIBUTO SULLA BASE DEL REDDITO]]</f>
        <v>41570.087529127915</v>
      </c>
      <c r="S1481" s="3">
        <f>+Tabella2026[[#This Row],[CONTRIBUTO TOTALE]]/(PLAFOND/N_TESSERE)</f>
        <v>83.140175058255835</v>
      </c>
      <c r="T1481" s="3">
        <f>+MAX(CEILING(Tabella2026[[#This Row],[preDEF1]],1),1)</f>
        <v>84</v>
      </c>
      <c r="U1481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481" s="21">
        <f>+Tabella2026[[#This Row],[DEF - n. card]]*(PLAFOND/N_TESSERE)</f>
        <v>41500</v>
      </c>
      <c r="W1481" s="18"/>
    </row>
    <row r="1482" spans="2:23" x14ac:dyDescent="0.25">
      <c r="B1482" s="1" t="s">
        <v>3043</v>
      </c>
      <c r="C1482" s="2">
        <v>53010</v>
      </c>
      <c r="D1482" s="1" t="s">
        <v>3044</v>
      </c>
      <c r="E1482" s="1" t="s">
        <v>30</v>
      </c>
      <c r="F1482" s="1" t="s">
        <v>159</v>
      </c>
      <c r="G1482" s="1" t="s">
        <v>2448</v>
      </c>
      <c r="H1482" s="1" t="s">
        <v>15834</v>
      </c>
      <c r="I1482" s="5">
        <v>8322</v>
      </c>
      <c r="J1482" s="5">
        <v>126994238</v>
      </c>
      <c r="K1482" s="3">
        <f>+Tabella2026[[#This Row],[POP_2024]]/SUM(Tabella2026[POP_2024])</f>
        <v>1.4118613727893563E-4</v>
      </c>
      <c r="L1482" s="3">
        <f>+Tabella2026[[#This Row],[INCIDENZA POPOLAZIONE]]*(PLAFOND/2)</f>
        <v>41565.092925315686</v>
      </c>
      <c r="M1482" s="3">
        <f>+IFERROR(Tabella2026[[#This Row],[reddito_2024]]/Tabella2026[[#This Row],[POP_2024]],"")</f>
        <v>15260.062244652727</v>
      </c>
      <c r="N1482" s="3">
        <f>+IF(Tabella2026[[#This Row],[REDDITO COMPLESSIVO PROCAPITE]]&lt;media_aggr_reddito_pc,(media_aggr_reddito_pc-Tabella2026[[#This Row],[REDDITO COMPLESSIVO PROCAPITE]]),0)</f>
        <v>2565.0038179560142</v>
      </c>
      <c r="O1482" s="3">
        <f>+Tabella2026[[#This Row],[DIFFERENZA REDDITO INFERIORE ALLA MEDIA DALLA MEDIA]]*Tabella2026[[#This Row],[POP_2024]]</f>
        <v>21345961.77302995</v>
      </c>
      <c r="P1482" s="3">
        <f>+Tabella2026[[#This Row],[POPOLAZIONE PER DIFFERENZA ]]/SUM(Tabella2026[[POPOLAZIONE PER DIFFERENZA ]])</f>
        <v>1.893775530623606E-4</v>
      </c>
      <c r="Q1482" s="3">
        <f>+Tabella2026[[#This Row],[INCIDENZA POPOLAZIONE PER DIFFERENZA]]*(PLAFOND-SUM(Tabella2026[CONTRIBUTO SULLA BASE DELLA POPOLAZIONE]))</f>
        <v>55752.609588394385</v>
      </c>
      <c r="R1482" s="3">
        <f>+Tabella2026[[#This Row],[CONTRIBUTO SULLA BASE DELLA POPOLAZIONE]]+Tabella2026[[#This Row],[CONTRIBUTO SULLA BASE DEL REDDITO]]</f>
        <v>97317.702513710072</v>
      </c>
      <c r="S1482" s="3">
        <f>+Tabella2026[[#This Row],[CONTRIBUTO TOTALE]]/(PLAFOND/N_TESSERE)</f>
        <v>194.63540502742015</v>
      </c>
      <c r="T1482" s="3">
        <f>+MAX(CEILING(Tabella2026[[#This Row],[preDEF1]],1),1)</f>
        <v>195</v>
      </c>
      <c r="U1482" s="9">
        <f xml:space="preserve"> IF(ROW(Tabella2026[[#This Row],[preDEF2]]) - ROW(Tabella2026[[#Headers],[preDEF2]])&lt;=ABS(SUM(Tabella2026[preDEF2])-N_TESSERE),Tabella2026[[#This Row],[preDEF2]]-1,Tabella2026[[#This Row],[preDEF2]])</f>
        <v>194</v>
      </c>
      <c r="V1482" s="21">
        <f>+Tabella2026[[#This Row],[DEF - n. card]]*(PLAFOND/N_TESSERE)</f>
        <v>97000</v>
      </c>
      <c r="W1482" s="18"/>
    </row>
    <row r="1483" spans="2:23" x14ac:dyDescent="0.25">
      <c r="B1483" s="1" t="s">
        <v>2995</v>
      </c>
      <c r="C1483" s="2">
        <v>12087</v>
      </c>
      <c r="D1483" s="1" t="s">
        <v>2996</v>
      </c>
      <c r="E1483" s="1" t="s">
        <v>12</v>
      </c>
      <c r="F1483" s="1" t="s">
        <v>157</v>
      </c>
      <c r="G1483" s="1" t="s">
        <v>2448</v>
      </c>
      <c r="H1483" s="1" t="s">
        <v>15835</v>
      </c>
      <c r="I1483" s="5">
        <v>8319</v>
      </c>
      <c r="J1483" s="5">
        <v>166404658</v>
      </c>
      <c r="K1483" s="3">
        <f>+Tabella2026[[#This Row],[POP_2024]]/SUM(Tabella2026[POP_2024])</f>
        <v>1.4113524105064475E-4</v>
      </c>
      <c r="L1483" s="3">
        <f>+Tabella2026[[#This Row],[INCIDENZA POPOLAZIONE]]*(PLAFOND/2)</f>
        <v>41550.109113879029</v>
      </c>
      <c r="M1483" s="3">
        <f>+IFERROR(Tabella2026[[#This Row],[reddito_2024]]/Tabella2026[[#This Row],[POP_2024]],"")</f>
        <v>20002.96405818007</v>
      </c>
      <c r="N1483" s="3">
        <f>+IF(Tabella2026[[#This Row],[REDDITO COMPLESSIVO PROCAPITE]]&lt;media_aggr_reddito_pc,(media_aggr_reddito_pc-Tabella2026[[#This Row],[REDDITO COMPLESSIVO PROCAPITE]]),0)</f>
        <v>0</v>
      </c>
      <c r="O1483" s="3">
        <f>+Tabella2026[[#This Row],[DIFFERENZA REDDITO INFERIORE ALLA MEDIA DALLA MEDIA]]*Tabella2026[[#This Row],[POP_2024]]</f>
        <v>0</v>
      </c>
      <c r="P1483" s="3">
        <f>+Tabella2026[[#This Row],[POPOLAZIONE PER DIFFERENZA ]]/SUM(Tabella2026[[POPOLAZIONE PER DIFFERENZA ]])</f>
        <v>0</v>
      </c>
      <c r="Q1483" s="3">
        <f>+Tabella2026[[#This Row],[INCIDENZA POPOLAZIONE PER DIFFERENZA]]*(PLAFOND-SUM(Tabella2026[CONTRIBUTO SULLA BASE DELLA POPOLAZIONE]))</f>
        <v>0</v>
      </c>
      <c r="R1483" s="3">
        <f>+Tabella2026[[#This Row],[CONTRIBUTO SULLA BASE DELLA POPOLAZIONE]]+Tabella2026[[#This Row],[CONTRIBUTO SULLA BASE DEL REDDITO]]</f>
        <v>41550.109113879029</v>
      </c>
      <c r="S1483" s="3">
        <f>+Tabella2026[[#This Row],[CONTRIBUTO TOTALE]]/(PLAFOND/N_TESSERE)</f>
        <v>83.100218227758063</v>
      </c>
      <c r="T1483" s="3">
        <f>+MAX(CEILING(Tabella2026[[#This Row],[preDEF1]],1),1)</f>
        <v>84</v>
      </c>
      <c r="U1483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483" s="21">
        <f>+Tabella2026[[#This Row],[DEF - n. card]]*(PLAFOND/N_TESSERE)</f>
        <v>41500</v>
      </c>
      <c r="W1483" s="18"/>
    </row>
    <row r="1484" spans="2:23" x14ac:dyDescent="0.25">
      <c r="B1484" s="1" t="s">
        <v>2997</v>
      </c>
      <c r="C1484" s="2">
        <v>108041</v>
      </c>
      <c r="D1484" s="1" t="s">
        <v>2998</v>
      </c>
      <c r="E1484" s="1" t="s">
        <v>12</v>
      </c>
      <c r="F1484" s="1" t="s">
        <v>91</v>
      </c>
      <c r="G1484" s="1" t="s">
        <v>2448</v>
      </c>
      <c r="H1484" s="1" t="s">
        <v>15835</v>
      </c>
      <c r="I1484" s="5">
        <v>8312</v>
      </c>
      <c r="J1484" s="5">
        <v>180331374</v>
      </c>
      <c r="K1484" s="3">
        <f>+Tabella2026[[#This Row],[POP_2024]]/SUM(Tabella2026[POP_2024])</f>
        <v>1.4101648318463265E-4</v>
      </c>
      <c r="L1484" s="3">
        <f>+Tabella2026[[#This Row],[INCIDENZA POPOLAZIONE]]*(PLAFOND/2)</f>
        <v>41515.146887193463</v>
      </c>
      <c r="M1484" s="3">
        <f>+IFERROR(Tabella2026[[#This Row],[reddito_2024]]/Tabella2026[[#This Row],[POP_2024]],"")</f>
        <v>21695.304860442735</v>
      </c>
      <c r="N1484" s="3">
        <f>+IF(Tabella2026[[#This Row],[REDDITO COMPLESSIVO PROCAPITE]]&lt;media_aggr_reddito_pc,(media_aggr_reddito_pc-Tabella2026[[#This Row],[REDDITO COMPLESSIVO PROCAPITE]]),0)</f>
        <v>0</v>
      </c>
      <c r="O1484" s="3">
        <f>+Tabella2026[[#This Row],[DIFFERENZA REDDITO INFERIORE ALLA MEDIA DALLA MEDIA]]*Tabella2026[[#This Row],[POP_2024]]</f>
        <v>0</v>
      </c>
      <c r="P1484" s="3">
        <f>+Tabella2026[[#This Row],[POPOLAZIONE PER DIFFERENZA ]]/SUM(Tabella2026[[POPOLAZIONE PER DIFFERENZA ]])</f>
        <v>0</v>
      </c>
      <c r="Q1484" s="3">
        <f>+Tabella2026[[#This Row],[INCIDENZA POPOLAZIONE PER DIFFERENZA]]*(PLAFOND-SUM(Tabella2026[CONTRIBUTO SULLA BASE DELLA POPOLAZIONE]))</f>
        <v>0</v>
      </c>
      <c r="R1484" s="3">
        <f>+Tabella2026[[#This Row],[CONTRIBUTO SULLA BASE DELLA POPOLAZIONE]]+Tabella2026[[#This Row],[CONTRIBUTO SULLA BASE DEL REDDITO]]</f>
        <v>41515.146887193463</v>
      </c>
      <c r="S1484" s="3">
        <f>+Tabella2026[[#This Row],[CONTRIBUTO TOTALE]]/(PLAFOND/N_TESSERE)</f>
        <v>83.030293774386919</v>
      </c>
      <c r="T1484" s="3">
        <f>+MAX(CEILING(Tabella2026[[#This Row],[preDEF1]],1),1)</f>
        <v>84</v>
      </c>
      <c r="U1484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484" s="21">
        <f>+Tabella2026[[#This Row],[DEF - n. card]]*(PLAFOND/N_TESSERE)</f>
        <v>41500</v>
      </c>
      <c r="W1484" s="18"/>
    </row>
    <row r="1485" spans="2:23" x14ac:dyDescent="0.25">
      <c r="B1485" s="1" t="s">
        <v>2873</v>
      </c>
      <c r="C1485" s="2">
        <v>86018</v>
      </c>
      <c r="D1485" s="1" t="s">
        <v>2874</v>
      </c>
      <c r="E1485" s="1" t="s">
        <v>21</v>
      </c>
      <c r="F1485" s="1" t="s">
        <v>776</v>
      </c>
      <c r="G1485" s="1" t="s">
        <v>2448</v>
      </c>
      <c r="H1485" s="1" t="s">
        <v>15836</v>
      </c>
      <c r="I1485" s="5">
        <v>8310</v>
      </c>
      <c r="J1485" s="5">
        <v>97430293</v>
      </c>
      <c r="K1485" s="3">
        <f>+Tabella2026[[#This Row],[POP_2024]]/SUM(Tabella2026[POP_2024])</f>
        <v>1.4098255236577205E-4</v>
      </c>
      <c r="L1485" s="3">
        <f>+Tabella2026[[#This Row],[INCIDENZA POPOLAZIONE]]*(PLAFOND/2)</f>
        <v>41505.157679569013</v>
      </c>
      <c r="M1485" s="3">
        <f>+IFERROR(Tabella2026[[#This Row],[reddito_2024]]/Tabella2026[[#This Row],[POP_2024]],"")</f>
        <v>11724.463658243081</v>
      </c>
      <c r="N1485" s="3">
        <f>+IF(Tabella2026[[#This Row],[REDDITO COMPLESSIVO PROCAPITE]]&lt;media_aggr_reddito_pc,(media_aggr_reddito_pc-Tabella2026[[#This Row],[REDDITO COMPLESSIVO PROCAPITE]]),0)</f>
        <v>6100.6024043656598</v>
      </c>
      <c r="O1485" s="3">
        <f>+Tabella2026[[#This Row],[DIFFERENZA REDDITO INFERIORE ALLA MEDIA DALLA MEDIA]]*Tabella2026[[#This Row],[POP_2024]]</f>
        <v>50696005.980278634</v>
      </c>
      <c r="P1485" s="3">
        <f>+Tabella2026[[#This Row],[POPOLAZIONE PER DIFFERENZA ]]/SUM(Tabella2026[[POPOLAZIONE PER DIFFERENZA ]])</f>
        <v>4.4976589317751781E-4</v>
      </c>
      <c r="Q1485" s="3">
        <f>+Tabella2026[[#This Row],[INCIDENZA POPOLAZIONE PER DIFFERENZA]]*(PLAFOND-SUM(Tabella2026[CONTRIBUTO SULLA BASE DELLA POPOLAZIONE]))</f>
        <v>132410.74162704189</v>
      </c>
      <c r="R1485" s="3">
        <f>+Tabella2026[[#This Row],[CONTRIBUTO SULLA BASE DELLA POPOLAZIONE]]+Tabella2026[[#This Row],[CONTRIBUTO SULLA BASE DEL REDDITO]]</f>
        <v>173915.8993066109</v>
      </c>
      <c r="S1485" s="3">
        <f>+Tabella2026[[#This Row],[CONTRIBUTO TOTALE]]/(PLAFOND/N_TESSERE)</f>
        <v>347.83179861322179</v>
      </c>
      <c r="T1485" s="3">
        <f>+MAX(CEILING(Tabella2026[[#This Row],[preDEF1]],1),1)</f>
        <v>348</v>
      </c>
      <c r="U1485" s="9">
        <f xml:space="preserve"> IF(ROW(Tabella2026[[#This Row],[preDEF2]]) - ROW(Tabella2026[[#Headers],[preDEF2]])&lt;=ABS(SUM(Tabella2026[preDEF2])-N_TESSERE),Tabella2026[[#This Row],[preDEF2]]-1,Tabella2026[[#This Row],[preDEF2]])</f>
        <v>347</v>
      </c>
      <c r="V1485" s="21">
        <f>+Tabella2026[[#This Row],[DEF - n. card]]*(PLAFOND/N_TESSERE)</f>
        <v>173500</v>
      </c>
      <c r="W1485" s="18"/>
    </row>
    <row r="1486" spans="2:23" x14ac:dyDescent="0.25">
      <c r="B1486" s="1" t="s">
        <v>3033</v>
      </c>
      <c r="C1486" s="2">
        <v>24091</v>
      </c>
      <c r="D1486" s="1" t="s">
        <v>3034</v>
      </c>
      <c r="E1486" s="1" t="s">
        <v>38</v>
      </c>
      <c r="F1486" s="1" t="s">
        <v>106</v>
      </c>
      <c r="G1486" s="1" t="s">
        <v>2448</v>
      </c>
      <c r="H1486" s="1" t="s">
        <v>15835</v>
      </c>
      <c r="I1486" s="5">
        <v>8303</v>
      </c>
      <c r="J1486" s="5">
        <v>156849996</v>
      </c>
      <c r="K1486" s="3">
        <f>+Tabella2026[[#This Row],[POP_2024]]/SUM(Tabella2026[POP_2024])</f>
        <v>1.4086379449975998E-4</v>
      </c>
      <c r="L1486" s="3">
        <f>+Tabella2026[[#This Row],[INCIDENZA POPOLAZIONE]]*(PLAFOND/2)</f>
        <v>41470.195452883461</v>
      </c>
      <c r="M1486" s="3">
        <f>+IFERROR(Tabella2026[[#This Row],[reddito_2024]]/Tabella2026[[#This Row],[POP_2024]],"")</f>
        <v>18890.761893291583</v>
      </c>
      <c r="N1486" s="3">
        <f>+IF(Tabella2026[[#This Row],[REDDITO COMPLESSIVO PROCAPITE]]&lt;media_aggr_reddito_pc,(media_aggr_reddito_pc-Tabella2026[[#This Row],[REDDITO COMPLESSIVO PROCAPITE]]),0)</f>
        <v>0</v>
      </c>
      <c r="O1486" s="3">
        <f>+Tabella2026[[#This Row],[DIFFERENZA REDDITO INFERIORE ALLA MEDIA DALLA MEDIA]]*Tabella2026[[#This Row],[POP_2024]]</f>
        <v>0</v>
      </c>
      <c r="P1486" s="3">
        <f>+Tabella2026[[#This Row],[POPOLAZIONE PER DIFFERENZA ]]/SUM(Tabella2026[[POPOLAZIONE PER DIFFERENZA ]])</f>
        <v>0</v>
      </c>
      <c r="Q1486" s="3">
        <f>+Tabella2026[[#This Row],[INCIDENZA POPOLAZIONE PER DIFFERENZA]]*(PLAFOND-SUM(Tabella2026[CONTRIBUTO SULLA BASE DELLA POPOLAZIONE]))</f>
        <v>0</v>
      </c>
      <c r="R1486" s="3">
        <f>+Tabella2026[[#This Row],[CONTRIBUTO SULLA BASE DELLA POPOLAZIONE]]+Tabella2026[[#This Row],[CONTRIBUTO SULLA BASE DEL REDDITO]]</f>
        <v>41470.195452883461</v>
      </c>
      <c r="S1486" s="3">
        <f>+Tabella2026[[#This Row],[CONTRIBUTO TOTALE]]/(PLAFOND/N_TESSERE)</f>
        <v>82.940390905766918</v>
      </c>
      <c r="T1486" s="3">
        <f>+MAX(CEILING(Tabella2026[[#This Row],[preDEF1]],1),1)</f>
        <v>83</v>
      </c>
      <c r="U1486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486" s="21">
        <f>+Tabella2026[[#This Row],[DEF - n. card]]*(PLAFOND/N_TESSERE)</f>
        <v>41000</v>
      </c>
      <c r="W1486" s="18"/>
    </row>
    <row r="1487" spans="2:23" x14ac:dyDescent="0.25">
      <c r="B1487" s="1" t="s">
        <v>2951</v>
      </c>
      <c r="C1487" s="2">
        <v>108026</v>
      </c>
      <c r="D1487" s="1" t="s">
        <v>2952</v>
      </c>
      <c r="E1487" s="1" t="s">
        <v>12</v>
      </c>
      <c r="F1487" s="1" t="s">
        <v>91</v>
      </c>
      <c r="G1487" s="1" t="s">
        <v>2448</v>
      </c>
      <c r="H1487" s="1" t="s">
        <v>15835</v>
      </c>
      <c r="I1487" s="5">
        <v>8297</v>
      </c>
      <c r="J1487" s="5">
        <v>222883801</v>
      </c>
      <c r="K1487" s="3">
        <f>+Tabella2026[[#This Row],[POP_2024]]/SUM(Tabella2026[POP_2024])</f>
        <v>1.4076200204317819E-4</v>
      </c>
      <c r="L1487" s="3">
        <f>+Tabella2026[[#This Row],[INCIDENZA POPOLAZIONE]]*(PLAFOND/2)</f>
        <v>41440.227830010124</v>
      </c>
      <c r="M1487" s="3">
        <f>+IFERROR(Tabella2026[[#This Row],[reddito_2024]]/Tabella2026[[#This Row],[POP_2024]],"")</f>
        <v>26863.1795829818</v>
      </c>
      <c r="N1487" s="3">
        <f>+IF(Tabella2026[[#This Row],[REDDITO COMPLESSIVO PROCAPITE]]&lt;media_aggr_reddito_pc,(media_aggr_reddito_pc-Tabella2026[[#This Row],[REDDITO COMPLESSIVO PROCAPITE]]),0)</f>
        <v>0</v>
      </c>
      <c r="O1487" s="3">
        <f>+Tabella2026[[#This Row],[DIFFERENZA REDDITO INFERIORE ALLA MEDIA DALLA MEDIA]]*Tabella2026[[#This Row],[POP_2024]]</f>
        <v>0</v>
      </c>
      <c r="P1487" s="3">
        <f>+Tabella2026[[#This Row],[POPOLAZIONE PER DIFFERENZA ]]/SUM(Tabella2026[[POPOLAZIONE PER DIFFERENZA ]])</f>
        <v>0</v>
      </c>
      <c r="Q1487" s="3">
        <f>+Tabella2026[[#This Row],[INCIDENZA POPOLAZIONE PER DIFFERENZA]]*(PLAFOND-SUM(Tabella2026[CONTRIBUTO SULLA BASE DELLA POPOLAZIONE]))</f>
        <v>0</v>
      </c>
      <c r="R1487" s="3">
        <f>+Tabella2026[[#This Row],[CONTRIBUTO SULLA BASE DELLA POPOLAZIONE]]+Tabella2026[[#This Row],[CONTRIBUTO SULLA BASE DEL REDDITO]]</f>
        <v>41440.227830010124</v>
      </c>
      <c r="S1487" s="3">
        <f>+Tabella2026[[#This Row],[CONTRIBUTO TOTALE]]/(PLAFOND/N_TESSERE)</f>
        <v>82.880455660020246</v>
      </c>
      <c r="T1487" s="3">
        <f>+MAX(CEILING(Tabella2026[[#This Row],[preDEF1]],1),1)</f>
        <v>83</v>
      </c>
      <c r="U1487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487" s="21">
        <f>+Tabella2026[[#This Row],[DEF - n. card]]*(PLAFOND/N_TESSERE)</f>
        <v>41000</v>
      </c>
      <c r="W1487" s="18"/>
    </row>
    <row r="1488" spans="2:23" x14ac:dyDescent="0.25">
      <c r="B1488" s="1" t="s">
        <v>3067</v>
      </c>
      <c r="C1488" s="2">
        <v>22104</v>
      </c>
      <c r="D1488" s="1" t="s">
        <v>3068</v>
      </c>
      <c r="E1488" s="1" t="s">
        <v>99</v>
      </c>
      <c r="F1488" s="1" t="s">
        <v>98</v>
      </c>
      <c r="G1488" s="1" t="s">
        <v>2448</v>
      </c>
      <c r="H1488" s="1" t="s">
        <v>15835</v>
      </c>
      <c r="I1488" s="5">
        <v>8297</v>
      </c>
      <c r="J1488" s="5">
        <v>157897222</v>
      </c>
      <c r="K1488" s="3">
        <f>+Tabella2026[[#This Row],[POP_2024]]/SUM(Tabella2026[POP_2024])</f>
        <v>1.4076200204317819E-4</v>
      </c>
      <c r="L1488" s="3">
        <f>+Tabella2026[[#This Row],[INCIDENZA POPOLAZIONE]]*(PLAFOND/2)</f>
        <v>41440.227830010124</v>
      </c>
      <c r="M1488" s="3">
        <f>+IFERROR(Tabella2026[[#This Row],[reddito_2024]]/Tabella2026[[#This Row],[POP_2024]],"")</f>
        <v>19030.640231408943</v>
      </c>
      <c r="N1488" s="3">
        <f>+IF(Tabella2026[[#This Row],[REDDITO COMPLESSIVO PROCAPITE]]&lt;media_aggr_reddito_pc,(media_aggr_reddito_pc-Tabella2026[[#This Row],[REDDITO COMPLESSIVO PROCAPITE]]),0)</f>
        <v>0</v>
      </c>
      <c r="O1488" s="3">
        <f>+Tabella2026[[#This Row],[DIFFERENZA REDDITO INFERIORE ALLA MEDIA DALLA MEDIA]]*Tabella2026[[#This Row],[POP_2024]]</f>
        <v>0</v>
      </c>
      <c r="P1488" s="3">
        <f>+Tabella2026[[#This Row],[POPOLAZIONE PER DIFFERENZA ]]/SUM(Tabella2026[[POPOLAZIONE PER DIFFERENZA ]])</f>
        <v>0</v>
      </c>
      <c r="Q1488" s="3">
        <f>+Tabella2026[[#This Row],[INCIDENZA POPOLAZIONE PER DIFFERENZA]]*(PLAFOND-SUM(Tabella2026[CONTRIBUTO SULLA BASE DELLA POPOLAZIONE]))</f>
        <v>0</v>
      </c>
      <c r="R1488" s="3">
        <f>+Tabella2026[[#This Row],[CONTRIBUTO SULLA BASE DELLA POPOLAZIONE]]+Tabella2026[[#This Row],[CONTRIBUTO SULLA BASE DEL REDDITO]]</f>
        <v>41440.227830010124</v>
      </c>
      <c r="S1488" s="3">
        <f>+Tabella2026[[#This Row],[CONTRIBUTO TOTALE]]/(PLAFOND/N_TESSERE)</f>
        <v>82.880455660020246</v>
      </c>
      <c r="T1488" s="3">
        <f>+MAX(CEILING(Tabella2026[[#This Row],[preDEF1]],1),1)</f>
        <v>83</v>
      </c>
      <c r="U1488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488" s="21">
        <f>+Tabella2026[[#This Row],[DEF - n. card]]*(PLAFOND/N_TESSERE)</f>
        <v>41000</v>
      </c>
      <c r="W1488" s="18"/>
    </row>
    <row r="1489" spans="2:23" x14ac:dyDescent="0.25">
      <c r="B1489" s="1" t="s">
        <v>3063</v>
      </c>
      <c r="C1489" s="2">
        <v>19084</v>
      </c>
      <c r="D1489" s="1" t="s">
        <v>3064</v>
      </c>
      <c r="E1489" s="1" t="s">
        <v>12</v>
      </c>
      <c r="F1489" s="1" t="s">
        <v>193</v>
      </c>
      <c r="G1489" s="1" t="s">
        <v>2448</v>
      </c>
      <c r="H1489" s="1" t="s">
        <v>15835</v>
      </c>
      <c r="I1489" s="5">
        <v>8294</v>
      </c>
      <c r="J1489" s="5">
        <v>174780731</v>
      </c>
      <c r="K1489" s="3">
        <f>+Tabella2026[[#This Row],[POP_2024]]/SUM(Tabella2026[POP_2024])</f>
        <v>1.407111058148873E-4</v>
      </c>
      <c r="L1489" s="3">
        <f>+Tabella2026[[#This Row],[INCIDENZA POPOLAZIONE]]*(PLAFOND/2)</f>
        <v>41425.244018573459</v>
      </c>
      <c r="M1489" s="3">
        <f>+IFERROR(Tabella2026[[#This Row],[reddito_2024]]/Tabella2026[[#This Row],[POP_2024]],"")</f>
        <v>21073.153002170242</v>
      </c>
      <c r="N1489" s="3">
        <f>+IF(Tabella2026[[#This Row],[REDDITO COMPLESSIVO PROCAPITE]]&lt;media_aggr_reddito_pc,(media_aggr_reddito_pc-Tabella2026[[#This Row],[REDDITO COMPLESSIVO PROCAPITE]]),0)</f>
        <v>0</v>
      </c>
      <c r="O1489" s="3">
        <f>+Tabella2026[[#This Row],[DIFFERENZA REDDITO INFERIORE ALLA MEDIA DALLA MEDIA]]*Tabella2026[[#This Row],[POP_2024]]</f>
        <v>0</v>
      </c>
      <c r="P1489" s="3">
        <f>+Tabella2026[[#This Row],[POPOLAZIONE PER DIFFERENZA ]]/SUM(Tabella2026[[POPOLAZIONE PER DIFFERENZA ]])</f>
        <v>0</v>
      </c>
      <c r="Q1489" s="3">
        <f>+Tabella2026[[#This Row],[INCIDENZA POPOLAZIONE PER DIFFERENZA]]*(PLAFOND-SUM(Tabella2026[CONTRIBUTO SULLA BASE DELLA POPOLAZIONE]))</f>
        <v>0</v>
      </c>
      <c r="R1489" s="3">
        <f>+Tabella2026[[#This Row],[CONTRIBUTO SULLA BASE DELLA POPOLAZIONE]]+Tabella2026[[#This Row],[CONTRIBUTO SULLA BASE DEL REDDITO]]</f>
        <v>41425.244018573459</v>
      </c>
      <c r="S1489" s="3">
        <f>+Tabella2026[[#This Row],[CONTRIBUTO TOTALE]]/(PLAFOND/N_TESSERE)</f>
        <v>82.850488037146917</v>
      </c>
      <c r="T1489" s="3">
        <f>+MAX(CEILING(Tabella2026[[#This Row],[preDEF1]],1),1)</f>
        <v>83</v>
      </c>
      <c r="U1489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489" s="21">
        <f>+Tabella2026[[#This Row],[DEF - n. card]]*(PLAFOND/N_TESSERE)</f>
        <v>41000</v>
      </c>
      <c r="W1489" s="18"/>
    </row>
    <row r="1490" spans="2:23" x14ac:dyDescent="0.25">
      <c r="B1490" s="1" t="s">
        <v>3045</v>
      </c>
      <c r="C1490" s="2">
        <v>16051</v>
      </c>
      <c r="D1490" s="1" t="s">
        <v>3046</v>
      </c>
      <c r="E1490" s="1" t="s">
        <v>12</v>
      </c>
      <c r="F1490" s="1" t="s">
        <v>93</v>
      </c>
      <c r="G1490" s="1" t="s">
        <v>2448</v>
      </c>
      <c r="H1490" s="1" t="s">
        <v>15835</v>
      </c>
      <c r="I1490" s="5">
        <v>8286</v>
      </c>
      <c r="J1490" s="5">
        <v>168214785</v>
      </c>
      <c r="K1490" s="3">
        <f>+Tabella2026[[#This Row],[POP_2024]]/SUM(Tabella2026[POP_2024])</f>
        <v>1.4057538253944491E-4</v>
      </c>
      <c r="L1490" s="3">
        <f>+Tabella2026[[#This Row],[INCIDENZA POPOLAZIONE]]*(PLAFOND/2)</f>
        <v>41385.287188075679</v>
      </c>
      <c r="M1490" s="3">
        <f>+IFERROR(Tabella2026[[#This Row],[reddito_2024]]/Tabella2026[[#This Row],[POP_2024]],"")</f>
        <v>20301.084359160028</v>
      </c>
      <c r="N1490" s="3">
        <f>+IF(Tabella2026[[#This Row],[REDDITO COMPLESSIVO PROCAPITE]]&lt;media_aggr_reddito_pc,(media_aggr_reddito_pc-Tabella2026[[#This Row],[REDDITO COMPLESSIVO PROCAPITE]]),0)</f>
        <v>0</v>
      </c>
      <c r="O1490" s="3">
        <f>+Tabella2026[[#This Row],[DIFFERENZA REDDITO INFERIORE ALLA MEDIA DALLA MEDIA]]*Tabella2026[[#This Row],[POP_2024]]</f>
        <v>0</v>
      </c>
      <c r="P1490" s="3">
        <f>+Tabella2026[[#This Row],[POPOLAZIONE PER DIFFERENZA ]]/SUM(Tabella2026[[POPOLAZIONE PER DIFFERENZA ]])</f>
        <v>0</v>
      </c>
      <c r="Q1490" s="3">
        <f>+Tabella2026[[#This Row],[INCIDENZA POPOLAZIONE PER DIFFERENZA]]*(PLAFOND-SUM(Tabella2026[CONTRIBUTO SULLA BASE DELLA POPOLAZIONE]))</f>
        <v>0</v>
      </c>
      <c r="R1490" s="3">
        <f>+Tabella2026[[#This Row],[CONTRIBUTO SULLA BASE DELLA POPOLAZIONE]]+Tabella2026[[#This Row],[CONTRIBUTO SULLA BASE DEL REDDITO]]</f>
        <v>41385.287188075679</v>
      </c>
      <c r="S1490" s="3">
        <f>+Tabella2026[[#This Row],[CONTRIBUTO TOTALE]]/(PLAFOND/N_TESSERE)</f>
        <v>82.770574376151359</v>
      </c>
      <c r="T1490" s="3">
        <f>+MAX(CEILING(Tabella2026[[#This Row],[preDEF1]],1),1)</f>
        <v>83</v>
      </c>
      <c r="U1490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490" s="21">
        <f>+Tabella2026[[#This Row],[DEF - n. card]]*(PLAFOND/N_TESSERE)</f>
        <v>41000</v>
      </c>
      <c r="W1490" s="18"/>
    </row>
    <row r="1491" spans="2:23" x14ac:dyDescent="0.25">
      <c r="B1491" s="1" t="s">
        <v>2971</v>
      </c>
      <c r="C1491" s="2">
        <v>61021</v>
      </c>
      <c r="D1491" s="1" t="s">
        <v>2972</v>
      </c>
      <c r="E1491" s="1" t="s">
        <v>15</v>
      </c>
      <c r="F1491" s="1" t="s">
        <v>184</v>
      </c>
      <c r="G1491" s="1" t="s">
        <v>2448</v>
      </c>
      <c r="H1491" s="1" t="s">
        <v>15836</v>
      </c>
      <c r="I1491" s="5">
        <v>8281</v>
      </c>
      <c r="J1491" s="5">
        <v>105340321</v>
      </c>
      <c r="K1491" s="3">
        <f>+Tabella2026[[#This Row],[POP_2024]]/SUM(Tabella2026[POP_2024])</f>
        <v>1.4049055549229342E-4</v>
      </c>
      <c r="L1491" s="3">
        <f>+Tabella2026[[#This Row],[INCIDENZA POPOLAZIONE]]*(PLAFOND/2)</f>
        <v>41360.314169014564</v>
      </c>
      <c r="M1491" s="3">
        <f>+IFERROR(Tabella2026[[#This Row],[reddito_2024]]/Tabella2026[[#This Row],[POP_2024]],"")</f>
        <v>12720.724670933461</v>
      </c>
      <c r="N1491" s="3">
        <f>+IF(Tabella2026[[#This Row],[REDDITO COMPLESSIVO PROCAPITE]]&lt;media_aggr_reddito_pc,(media_aggr_reddito_pc-Tabella2026[[#This Row],[REDDITO COMPLESSIVO PROCAPITE]]),0)</f>
        <v>5104.3413916752797</v>
      </c>
      <c r="O1491" s="3">
        <f>+Tabella2026[[#This Row],[DIFFERENZA REDDITO INFERIORE ALLA MEDIA DALLA MEDIA]]*Tabella2026[[#This Row],[POP_2024]]</f>
        <v>42269051.06446299</v>
      </c>
      <c r="P1491" s="3">
        <f>+Tabella2026[[#This Row],[POPOLAZIONE PER DIFFERENZA ]]/SUM(Tabella2026[[POPOLAZIONE PER DIFFERENZA ]])</f>
        <v>3.7500345713959967E-4</v>
      </c>
      <c r="Q1491" s="3">
        <f>+Tabella2026[[#This Row],[INCIDENZA POPOLAZIONE PER DIFFERENZA]]*(PLAFOND-SUM(Tabella2026[CONTRIBUTO SULLA BASE DELLA POPOLAZIONE]))</f>
        <v>110400.73652930574</v>
      </c>
      <c r="R1491" s="3">
        <f>+Tabella2026[[#This Row],[CONTRIBUTO SULLA BASE DELLA POPOLAZIONE]]+Tabella2026[[#This Row],[CONTRIBUTO SULLA BASE DEL REDDITO]]</f>
        <v>151761.05069832029</v>
      </c>
      <c r="S1491" s="3">
        <f>+Tabella2026[[#This Row],[CONTRIBUTO TOTALE]]/(PLAFOND/N_TESSERE)</f>
        <v>303.52210139664061</v>
      </c>
      <c r="T1491" s="3">
        <f>+MAX(CEILING(Tabella2026[[#This Row],[preDEF1]],1),1)</f>
        <v>304</v>
      </c>
      <c r="U1491" s="9">
        <f xml:space="preserve"> IF(ROW(Tabella2026[[#This Row],[preDEF2]]) - ROW(Tabella2026[[#Headers],[preDEF2]])&lt;=ABS(SUM(Tabella2026[preDEF2])-N_TESSERE),Tabella2026[[#This Row],[preDEF2]]-1,Tabella2026[[#This Row],[preDEF2]])</f>
        <v>303</v>
      </c>
      <c r="V1491" s="21">
        <f>+Tabella2026[[#This Row],[DEF - n. card]]*(PLAFOND/N_TESSERE)</f>
        <v>151500</v>
      </c>
      <c r="W1491" s="18"/>
    </row>
    <row r="1492" spans="2:23" x14ac:dyDescent="0.25">
      <c r="B1492" s="1" t="s">
        <v>3081</v>
      </c>
      <c r="C1492" s="2">
        <v>21015</v>
      </c>
      <c r="D1492" s="1" t="s">
        <v>3082</v>
      </c>
      <c r="E1492" s="1" t="s">
        <v>99</v>
      </c>
      <c r="F1492" s="1" t="s">
        <v>110</v>
      </c>
      <c r="G1492" s="1" t="s">
        <v>2448</v>
      </c>
      <c r="H1492" s="1" t="s">
        <v>15835</v>
      </c>
      <c r="I1492" s="5">
        <v>8280</v>
      </c>
      <c r="J1492" s="5">
        <v>183376721</v>
      </c>
      <c r="K1492" s="3">
        <f>+Tabella2026[[#This Row],[POP_2024]]/SUM(Tabella2026[POP_2024])</f>
        <v>1.4047359008286314E-4</v>
      </c>
      <c r="L1492" s="3">
        <f>+Tabella2026[[#This Row],[INCIDENZA POPOLAZIONE]]*(PLAFOND/2)</f>
        <v>41355.31956520235</v>
      </c>
      <c r="M1492" s="3">
        <f>+IFERROR(Tabella2026[[#This Row],[reddito_2024]]/Tabella2026[[#This Row],[POP_2024]],"")</f>
        <v>22146.94698067633</v>
      </c>
      <c r="N1492" s="3">
        <f>+IF(Tabella2026[[#This Row],[REDDITO COMPLESSIVO PROCAPITE]]&lt;media_aggr_reddito_pc,(media_aggr_reddito_pc-Tabella2026[[#This Row],[REDDITO COMPLESSIVO PROCAPITE]]),0)</f>
        <v>0</v>
      </c>
      <c r="O1492" s="3">
        <f>+Tabella2026[[#This Row],[DIFFERENZA REDDITO INFERIORE ALLA MEDIA DALLA MEDIA]]*Tabella2026[[#This Row],[POP_2024]]</f>
        <v>0</v>
      </c>
      <c r="P1492" s="3">
        <f>+Tabella2026[[#This Row],[POPOLAZIONE PER DIFFERENZA ]]/SUM(Tabella2026[[POPOLAZIONE PER DIFFERENZA ]])</f>
        <v>0</v>
      </c>
      <c r="Q1492" s="3">
        <f>+Tabella2026[[#This Row],[INCIDENZA POPOLAZIONE PER DIFFERENZA]]*(PLAFOND-SUM(Tabella2026[CONTRIBUTO SULLA BASE DELLA POPOLAZIONE]))</f>
        <v>0</v>
      </c>
      <c r="R1492" s="3">
        <f>+Tabella2026[[#This Row],[CONTRIBUTO SULLA BASE DELLA POPOLAZIONE]]+Tabella2026[[#This Row],[CONTRIBUTO SULLA BASE DEL REDDITO]]</f>
        <v>41355.31956520235</v>
      </c>
      <c r="S1492" s="3">
        <f>+Tabella2026[[#This Row],[CONTRIBUTO TOTALE]]/(PLAFOND/N_TESSERE)</f>
        <v>82.710639130404701</v>
      </c>
      <c r="T1492" s="3">
        <f>+MAX(CEILING(Tabella2026[[#This Row],[preDEF1]],1),1)</f>
        <v>83</v>
      </c>
      <c r="U1492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492" s="21">
        <f>+Tabella2026[[#This Row],[DEF - n. card]]*(PLAFOND/N_TESSERE)</f>
        <v>41000</v>
      </c>
      <c r="W1492" s="18"/>
    </row>
    <row r="1493" spans="2:23" x14ac:dyDescent="0.25">
      <c r="B1493" s="1" t="s">
        <v>3007</v>
      </c>
      <c r="C1493" s="2">
        <v>26058</v>
      </c>
      <c r="D1493" s="1" t="s">
        <v>3008</v>
      </c>
      <c r="E1493" s="1" t="s">
        <v>38</v>
      </c>
      <c r="F1493" s="1" t="s">
        <v>150</v>
      </c>
      <c r="G1493" s="1" t="s">
        <v>2448</v>
      </c>
      <c r="H1493" s="1" t="s">
        <v>15835</v>
      </c>
      <c r="I1493" s="5">
        <v>8279</v>
      </c>
      <c r="J1493" s="5">
        <v>156099978</v>
      </c>
      <c r="K1493" s="3">
        <f>+Tabella2026[[#This Row],[POP_2024]]/SUM(Tabella2026[POP_2024])</f>
        <v>1.4045662467343284E-4</v>
      </c>
      <c r="L1493" s="3">
        <f>+Tabella2026[[#This Row],[INCIDENZA POPOLAZIONE]]*(PLAFOND/2)</f>
        <v>41350.324961390121</v>
      </c>
      <c r="M1493" s="3">
        <f>+IFERROR(Tabella2026[[#This Row],[reddito_2024]]/Tabella2026[[#This Row],[POP_2024]],"")</f>
        <v>18854.931513467811</v>
      </c>
      <c r="N1493" s="3">
        <f>+IF(Tabella2026[[#This Row],[REDDITO COMPLESSIVO PROCAPITE]]&lt;media_aggr_reddito_pc,(media_aggr_reddito_pc-Tabella2026[[#This Row],[REDDITO COMPLESSIVO PROCAPITE]]),0)</f>
        <v>0</v>
      </c>
      <c r="O1493" s="3">
        <f>+Tabella2026[[#This Row],[DIFFERENZA REDDITO INFERIORE ALLA MEDIA DALLA MEDIA]]*Tabella2026[[#This Row],[POP_2024]]</f>
        <v>0</v>
      </c>
      <c r="P1493" s="3">
        <f>+Tabella2026[[#This Row],[POPOLAZIONE PER DIFFERENZA ]]/SUM(Tabella2026[[POPOLAZIONE PER DIFFERENZA ]])</f>
        <v>0</v>
      </c>
      <c r="Q1493" s="3">
        <f>+Tabella2026[[#This Row],[INCIDENZA POPOLAZIONE PER DIFFERENZA]]*(PLAFOND-SUM(Tabella2026[CONTRIBUTO SULLA BASE DELLA POPOLAZIONE]))</f>
        <v>0</v>
      </c>
      <c r="R1493" s="3">
        <f>+Tabella2026[[#This Row],[CONTRIBUTO SULLA BASE DELLA POPOLAZIONE]]+Tabella2026[[#This Row],[CONTRIBUTO SULLA BASE DEL REDDITO]]</f>
        <v>41350.324961390121</v>
      </c>
      <c r="S1493" s="3">
        <f>+Tabella2026[[#This Row],[CONTRIBUTO TOTALE]]/(PLAFOND/N_TESSERE)</f>
        <v>82.700649922780244</v>
      </c>
      <c r="T1493" s="3">
        <f>+MAX(CEILING(Tabella2026[[#This Row],[preDEF1]],1),1)</f>
        <v>83</v>
      </c>
      <c r="U1493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493" s="21">
        <f>+Tabella2026[[#This Row],[DEF - n. card]]*(PLAFOND/N_TESSERE)</f>
        <v>41000</v>
      </c>
      <c r="W1493" s="18"/>
    </row>
    <row r="1494" spans="2:23" x14ac:dyDescent="0.25">
      <c r="B1494" s="1" t="s">
        <v>3009</v>
      </c>
      <c r="C1494" s="2">
        <v>16003</v>
      </c>
      <c r="D1494" s="1" t="s">
        <v>3010</v>
      </c>
      <c r="E1494" s="1" t="s">
        <v>12</v>
      </c>
      <c r="F1494" s="1" t="s">
        <v>93</v>
      </c>
      <c r="G1494" s="1" t="s">
        <v>2448</v>
      </c>
      <c r="H1494" s="1" t="s">
        <v>15835</v>
      </c>
      <c r="I1494" s="5">
        <v>8278</v>
      </c>
      <c r="J1494" s="5">
        <v>150485864</v>
      </c>
      <c r="K1494" s="3">
        <f>+Tabella2026[[#This Row],[POP_2024]]/SUM(Tabella2026[POP_2024])</f>
        <v>1.4043965926400254E-4</v>
      </c>
      <c r="L1494" s="3">
        <f>+Tabella2026[[#This Row],[INCIDENZA POPOLAZIONE]]*(PLAFOND/2)</f>
        <v>41345.330357577899</v>
      </c>
      <c r="M1494" s="3">
        <f>+IFERROR(Tabella2026[[#This Row],[reddito_2024]]/Tabella2026[[#This Row],[POP_2024]],"")</f>
        <v>18179.012321816863</v>
      </c>
      <c r="N1494" s="3">
        <f>+IF(Tabella2026[[#This Row],[REDDITO COMPLESSIVO PROCAPITE]]&lt;media_aggr_reddito_pc,(media_aggr_reddito_pc-Tabella2026[[#This Row],[REDDITO COMPLESSIVO PROCAPITE]]),0)</f>
        <v>0</v>
      </c>
      <c r="O1494" s="3">
        <f>+Tabella2026[[#This Row],[DIFFERENZA REDDITO INFERIORE ALLA MEDIA DALLA MEDIA]]*Tabella2026[[#This Row],[POP_2024]]</f>
        <v>0</v>
      </c>
      <c r="P1494" s="3">
        <f>+Tabella2026[[#This Row],[POPOLAZIONE PER DIFFERENZA ]]/SUM(Tabella2026[[POPOLAZIONE PER DIFFERENZA ]])</f>
        <v>0</v>
      </c>
      <c r="Q1494" s="3">
        <f>+Tabella2026[[#This Row],[INCIDENZA POPOLAZIONE PER DIFFERENZA]]*(PLAFOND-SUM(Tabella2026[CONTRIBUTO SULLA BASE DELLA POPOLAZIONE]))</f>
        <v>0</v>
      </c>
      <c r="R1494" s="3">
        <f>+Tabella2026[[#This Row],[CONTRIBUTO SULLA BASE DELLA POPOLAZIONE]]+Tabella2026[[#This Row],[CONTRIBUTO SULLA BASE DEL REDDITO]]</f>
        <v>41345.330357577899</v>
      </c>
      <c r="S1494" s="3">
        <f>+Tabella2026[[#This Row],[CONTRIBUTO TOTALE]]/(PLAFOND/N_TESSERE)</f>
        <v>82.690660715155801</v>
      </c>
      <c r="T1494" s="3">
        <f>+MAX(CEILING(Tabella2026[[#This Row],[preDEF1]],1),1)</f>
        <v>83</v>
      </c>
      <c r="U1494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494" s="21">
        <f>+Tabella2026[[#This Row],[DEF - n. card]]*(PLAFOND/N_TESSERE)</f>
        <v>41000</v>
      </c>
      <c r="W1494" s="18"/>
    </row>
    <row r="1495" spans="2:23" x14ac:dyDescent="0.25">
      <c r="B1495" s="1" t="s">
        <v>2943</v>
      </c>
      <c r="C1495" s="2">
        <v>60014</v>
      </c>
      <c r="D1495" s="1" t="s">
        <v>2944</v>
      </c>
      <c r="E1495" s="1" t="s">
        <v>8</v>
      </c>
      <c r="F1495" s="1" t="s">
        <v>397</v>
      </c>
      <c r="G1495" s="1" t="s">
        <v>2448</v>
      </c>
      <c r="H1495" s="1" t="s">
        <v>15834</v>
      </c>
      <c r="I1495" s="5">
        <v>8266</v>
      </c>
      <c r="J1495" s="5">
        <v>97170286</v>
      </c>
      <c r="K1495" s="3">
        <f>+Tabella2026[[#This Row],[POP_2024]]/SUM(Tabella2026[POP_2024])</f>
        <v>1.4023607435083898E-4</v>
      </c>
      <c r="L1495" s="3">
        <f>+Tabella2026[[#This Row],[INCIDENZA POPOLAZIONE]]*(PLAFOND/2)</f>
        <v>41285.395111831232</v>
      </c>
      <c r="M1495" s="3">
        <f>+IFERROR(Tabella2026[[#This Row],[reddito_2024]]/Tabella2026[[#This Row],[POP_2024]],"")</f>
        <v>11755.418098233729</v>
      </c>
      <c r="N1495" s="3">
        <f>+IF(Tabella2026[[#This Row],[REDDITO COMPLESSIVO PROCAPITE]]&lt;media_aggr_reddito_pc,(media_aggr_reddito_pc-Tabella2026[[#This Row],[REDDITO COMPLESSIVO PROCAPITE]]),0)</f>
        <v>6069.6479643750117</v>
      </c>
      <c r="O1495" s="3">
        <f>+Tabella2026[[#This Row],[DIFFERENZA REDDITO INFERIORE ALLA MEDIA DALLA MEDIA]]*Tabella2026[[#This Row],[POP_2024]]</f>
        <v>50171710.073523849</v>
      </c>
      <c r="P1495" s="3">
        <f>+Tabella2026[[#This Row],[POPOLAZIONE PER DIFFERENZA ]]/SUM(Tabella2026[[POPOLAZIONE PER DIFFERENZA ]])</f>
        <v>4.4511443371377592E-4</v>
      </c>
      <c r="Q1495" s="3">
        <f>+Tabella2026[[#This Row],[INCIDENZA POPOLAZIONE PER DIFFERENZA]]*(PLAFOND-SUM(Tabella2026[CONTRIBUTO SULLA BASE DELLA POPOLAZIONE]))</f>
        <v>131041.35544951087</v>
      </c>
      <c r="R1495" s="3">
        <f>+Tabella2026[[#This Row],[CONTRIBUTO SULLA BASE DELLA POPOLAZIONE]]+Tabella2026[[#This Row],[CONTRIBUTO SULLA BASE DEL REDDITO]]</f>
        <v>172326.75056134211</v>
      </c>
      <c r="S1495" s="3">
        <f>+Tabella2026[[#This Row],[CONTRIBUTO TOTALE]]/(PLAFOND/N_TESSERE)</f>
        <v>344.65350112268419</v>
      </c>
      <c r="T1495" s="3">
        <f>+MAX(CEILING(Tabella2026[[#This Row],[preDEF1]],1),1)</f>
        <v>345</v>
      </c>
      <c r="U1495" s="9">
        <f xml:space="preserve"> IF(ROW(Tabella2026[[#This Row],[preDEF2]]) - ROW(Tabella2026[[#Headers],[preDEF2]])&lt;=ABS(SUM(Tabella2026[preDEF2])-N_TESSERE),Tabella2026[[#This Row],[preDEF2]]-1,Tabella2026[[#This Row],[preDEF2]])</f>
        <v>344</v>
      </c>
      <c r="V1495" s="21">
        <f>+Tabella2026[[#This Row],[DEF - n. card]]*(PLAFOND/N_TESSERE)</f>
        <v>172000</v>
      </c>
      <c r="W1495" s="18"/>
    </row>
    <row r="1496" spans="2:23" x14ac:dyDescent="0.25">
      <c r="B1496" s="1" t="s">
        <v>3117</v>
      </c>
      <c r="C1496" s="2">
        <v>33006</v>
      </c>
      <c r="D1496" s="1" t="s">
        <v>3118</v>
      </c>
      <c r="E1496" s="1" t="s">
        <v>27</v>
      </c>
      <c r="F1496" s="1" t="s">
        <v>112</v>
      </c>
      <c r="G1496" s="1" t="s">
        <v>2448</v>
      </c>
      <c r="H1496" s="1" t="s">
        <v>15835</v>
      </c>
      <c r="I1496" s="5">
        <v>8264</v>
      </c>
      <c r="J1496" s="5">
        <v>161451655</v>
      </c>
      <c r="K1496" s="3">
        <f>+Tabella2026[[#This Row],[POP_2024]]/SUM(Tabella2026[POP_2024])</f>
        <v>1.4020214353197837E-4</v>
      </c>
      <c r="L1496" s="3">
        <f>+Tabella2026[[#This Row],[INCIDENZA POPOLAZIONE]]*(PLAFOND/2)</f>
        <v>41275.405904206782</v>
      </c>
      <c r="M1496" s="3">
        <f>+IFERROR(Tabella2026[[#This Row],[reddito_2024]]/Tabella2026[[#This Row],[POP_2024]],"")</f>
        <v>19536.744312681509</v>
      </c>
      <c r="N1496" s="3">
        <f>+IF(Tabella2026[[#This Row],[REDDITO COMPLESSIVO PROCAPITE]]&lt;media_aggr_reddito_pc,(media_aggr_reddito_pc-Tabella2026[[#This Row],[REDDITO COMPLESSIVO PROCAPITE]]),0)</f>
        <v>0</v>
      </c>
      <c r="O1496" s="3">
        <f>+Tabella2026[[#This Row],[DIFFERENZA REDDITO INFERIORE ALLA MEDIA DALLA MEDIA]]*Tabella2026[[#This Row],[POP_2024]]</f>
        <v>0</v>
      </c>
      <c r="P1496" s="3">
        <f>+Tabella2026[[#This Row],[POPOLAZIONE PER DIFFERENZA ]]/SUM(Tabella2026[[POPOLAZIONE PER DIFFERENZA ]])</f>
        <v>0</v>
      </c>
      <c r="Q1496" s="3">
        <f>+Tabella2026[[#This Row],[INCIDENZA POPOLAZIONE PER DIFFERENZA]]*(PLAFOND-SUM(Tabella2026[CONTRIBUTO SULLA BASE DELLA POPOLAZIONE]))</f>
        <v>0</v>
      </c>
      <c r="R1496" s="3">
        <f>+Tabella2026[[#This Row],[CONTRIBUTO SULLA BASE DELLA POPOLAZIONE]]+Tabella2026[[#This Row],[CONTRIBUTO SULLA BASE DEL REDDITO]]</f>
        <v>41275.405904206782</v>
      </c>
      <c r="S1496" s="3">
        <f>+Tabella2026[[#This Row],[CONTRIBUTO TOTALE]]/(PLAFOND/N_TESSERE)</f>
        <v>82.55081180841357</v>
      </c>
      <c r="T1496" s="3">
        <f>+MAX(CEILING(Tabella2026[[#This Row],[preDEF1]],1),1)</f>
        <v>83</v>
      </c>
      <c r="U1496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496" s="21">
        <f>+Tabella2026[[#This Row],[DEF - n. card]]*(PLAFOND/N_TESSERE)</f>
        <v>41000</v>
      </c>
      <c r="W1496" s="18"/>
    </row>
    <row r="1497" spans="2:23" x14ac:dyDescent="0.25">
      <c r="B1497" s="1" t="s">
        <v>3049</v>
      </c>
      <c r="C1497" s="2">
        <v>24088</v>
      </c>
      <c r="D1497" s="1" t="s">
        <v>3050</v>
      </c>
      <c r="E1497" s="1" t="s">
        <v>38</v>
      </c>
      <c r="F1497" s="1" t="s">
        <v>106</v>
      </c>
      <c r="G1497" s="1" t="s">
        <v>2448</v>
      </c>
      <c r="H1497" s="1" t="s">
        <v>15835</v>
      </c>
      <c r="I1497" s="5">
        <v>8262</v>
      </c>
      <c r="J1497" s="5">
        <v>161421523</v>
      </c>
      <c r="K1497" s="3">
        <f>+Tabella2026[[#This Row],[POP_2024]]/SUM(Tabella2026[POP_2024])</f>
        <v>1.4016821271311777E-4</v>
      </c>
      <c r="L1497" s="3">
        <f>+Tabella2026[[#This Row],[INCIDENZA POPOLAZIONE]]*(PLAFOND/2)</f>
        <v>41265.416696582339</v>
      </c>
      <c r="M1497" s="3">
        <f>+IFERROR(Tabella2026[[#This Row],[reddito_2024]]/Tabella2026[[#This Row],[POP_2024]],"")</f>
        <v>19537.826555313484</v>
      </c>
      <c r="N1497" s="3">
        <f>+IF(Tabella2026[[#This Row],[REDDITO COMPLESSIVO PROCAPITE]]&lt;media_aggr_reddito_pc,(media_aggr_reddito_pc-Tabella2026[[#This Row],[REDDITO COMPLESSIVO PROCAPITE]]),0)</f>
        <v>0</v>
      </c>
      <c r="O1497" s="3">
        <f>+Tabella2026[[#This Row],[DIFFERENZA REDDITO INFERIORE ALLA MEDIA DALLA MEDIA]]*Tabella2026[[#This Row],[POP_2024]]</f>
        <v>0</v>
      </c>
      <c r="P1497" s="3">
        <f>+Tabella2026[[#This Row],[POPOLAZIONE PER DIFFERENZA ]]/SUM(Tabella2026[[POPOLAZIONE PER DIFFERENZA ]])</f>
        <v>0</v>
      </c>
      <c r="Q1497" s="3">
        <f>+Tabella2026[[#This Row],[INCIDENZA POPOLAZIONE PER DIFFERENZA]]*(PLAFOND-SUM(Tabella2026[CONTRIBUTO SULLA BASE DELLA POPOLAZIONE]))</f>
        <v>0</v>
      </c>
      <c r="R1497" s="3">
        <f>+Tabella2026[[#This Row],[CONTRIBUTO SULLA BASE DELLA POPOLAZIONE]]+Tabella2026[[#This Row],[CONTRIBUTO SULLA BASE DEL REDDITO]]</f>
        <v>41265.416696582339</v>
      </c>
      <c r="S1497" s="3">
        <f>+Tabella2026[[#This Row],[CONTRIBUTO TOTALE]]/(PLAFOND/N_TESSERE)</f>
        <v>82.530833393164684</v>
      </c>
      <c r="T1497" s="3">
        <f>+MAX(CEILING(Tabella2026[[#This Row],[preDEF1]],1),1)</f>
        <v>83</v>
      </c>
      <c r="U1497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497" s="21">
        <f>+Tabella2026[[#This Row],[DEF - n. card]]*(PLAFOND/N_TESSERE)</f>
        <v>41000</v>
      </c>
      <c r="W1497" s="18"/>
    </row>
    <row r="1498" spans="2:23" x14ac:dyDescent="0.25">
      <c r="B1498" s="1" t="s">
        <v>3093</v>
      </c>
      <c r="C1498" s="2">
        <v>61102</v>
      </c>
      <c r="D1498" s="1" t="s">
        <v>3094</v>
      </c>
      <c r="E1498" s="1" t="s">
        <v>15</v>
      </c>
      <c r="F1498" s="1" t="s">
        <v>184</v>
      </c>
      <c r="G1498" s="1" t="s">
        <v>2448</v>
      </c>
      <c r="H1498" s="1" t="s">
        <v>15836</v>
      </c>
      <c r="I1498" s="5">
        <v>8261</v>
      </c>
      <c r="J1498" s="5">
        <v>101644781</v>
      </c>
      <c r="K1498" s="3">
        <f>+Tabella2026[[#This Row],[POP_2024]]/SUM(Tabella2026[POP_2024])</f>
        <v>1.4015124730368749E-4</v>
      </c>
      <c r="L1498" s="3">
        <f>+Tabella2026[[#This Row],[INCIDENZA POPOLAZIONE]]*(PLAFOND/2)</f>
        <v>41260.422092770117</v>
      </c>
      <c r="M1498" s="3">
        <f>+IFERROR(Tabella2026[[#This Row],[reddito_2024]]/Tabella2026[[#This Row],[POP_2024]],"")</f>
        <v>12304.173949885002</v>
      </c>
      <c r="N1498" s="3">
        <f>+IF(Tabella2026[[#This Row],[REDDITO COMPLESSIVO PROCAPITE]]&lt;media_aggr_reddito_pc,(media_aggr_reddito_pc-Tabella2026[[#This Row],[REDDITO COMPLESSIVO PROCAPITE]]),0)</f>
        <v>5520.892112723739</v>
      </c>
      <c r="O1498" s="3">
        <f>+Tabella2026[[#This Row],[DIFFERENZA REDDITO INFERIORE ALLA MEDIA DALLA MEDIA]]*Tabella2026[[#This Row],[POP_2024]]</f>
        <v>45608089.743210807</v>
      </c>
      <c r="P1498" s="3">
        <f>+Tabella2026[[#This Row],[POPOLAZIONE PER DIFFERENZA ]]/SUM(Tabella2026[[POPOLAZIONE PER DIFFERENZA ]])</f>
        <v>4.0462681078772537E-4</v>
      </c>
      <c r="Q1498" s="3">
        <f>+Tabella2026[[#This Row],[INCIDENZA POPOLAZIONE PER DIFFERENZA]]*(PLAFOND-SUM(Tabella2026[CONTRIBUTO SULLA BASE DELLA POPOLAZIONE]))</f>
        <v>119121.82962579874</v>
      </c>
      <c r="R1498" s="3">
        <f>+Tabella2026[[#This Row],[CONTRIBUTO SULLA BASE DELLA POPOLAZIONE]]+Tabella2026[[#This Row],[CONTRIBUTO SULLA BASE DEL REDDITO]]</f>
        <v>160382.25171856885</v>
      </c>
      <c r="S1498" s="3">
        <f>+Tabella2026[[#This Row],[CONTRIBUTO TOTALE]]/(PLAFOND/N_TESSERE)</f>
        <v>320.76450343713771</v>
      </c>
      <c r="T1498" s="3">
        <f>+MAX(CEILING(Tabella2026[[#This Row],[preDEF1]],1),1)</f>
        <v>321</v>
      </c>
      <c r="U1498" s="9">
        <f xml:space="preserve"> IF(ROW(Tabella2026[[#This Row],[preDEF2]]) - ROW(Tabella2026[[#Headers],[preDEF2]])&lt;=ABS(SUM(Tabella2026[preDEF2])-N_TESSERE),Tabella2026[[#This Row],[preDEF2]]-1,Tabella2026[[#This Row],[preDEF2]])</f>
        <v>320</v>
      </c>
      <c r="V1498" s="21">
        <f>+Tabella2026[[#This Row],[DEF - n. card]]*(PLAFOND/N_TESSERE)</f>
        <v>160000</v>
      </c>
      <c r="W1498" s="18"/>
    </row>
    <row r="1499" spans="2:23" x14ac:dyDescent="0.25">
      <c r="B1499" s="1" t="s">
        <v>2975</v>
      </c>
      <c r="C1499" s="2">
        <v>11011</v>
      </c>
      <c r="D1499" s="1" t="s">
        <v>2976</v>
      </c>
      <c r="E1499" s="1" t="s">
        <v>24</v>
      </c>
      <c r="F1499" s="1" t="s">
        <v>136</v>
      </c>
      <c r="G1499" s="1" t="s">
        <v>2448</v>
      </c>
      <c r="H1499" s="1" t="s">
        <v>15835</v>
      </c>
      <c r="I1499" s="5">
        <v>8259</v>
      </c>
      <c r="J1499" s="5">
        <v>148676799</v>
      </c>
      <c r="K1499" s="3">
        <f>+Tabella2026[[#This Row],[POP_2024]]/SUM(Tabella2026[POP_2024])</f>
        <v>1.4011731648482688E-4</v>
      </c>
      <c r="L1499" s="3">
        <f>+Tabella2026[[#This Row],[INCIDENZA POPOLAZIONE]]*(PLAFOND/2)</f>
        <v>41250.432885145674</v>
      </c>
      <c r="M1499" s="3">
        <f>+IFERROR(Tabella2026[[#This Row],[reddito_2024]]/Tabella2026[[#This Row],[POP_2024]],"")</f>
        <v>18001.79186342172</v>
      </c>
      <c r="N1499" s="3">
        <f>+IF(Tabella2026[[#This Row],[REDDITO COMPLESSIVO PROCAPITE]]&lt;media_aggr_reddito_pc,(media_aggr_reddito_pc-Tabella2026[[#This Row],[REDDITO COMPLESSIVO PROCAPITE]]),0)</f>
        <v>0</v>
      </c>
      <c r="O1499" s="3">
        <f>+Tabella2026[[#This Row],[DIFFERENZA REDDITO INFERIORE ALLA MEDIA DALLA MEDIA]]*Tabella2026[[#This Row],[POP_2024]]</f>
        <v>0</v>
      </c>
      <c r="P1499" s="3">
        <f>+Tabella2026[[#This Row],[POPOLAZIONE PER DIFFERENZA ]]/SUM(Tabella2026[[POPOLAZIONE PER DIFFERENZA ]])</f>
        <v>0</v>
      </c>
      <c r="Q1499" s="3">
        <f>+Tabella2026[[#This Row],[INCIDENZA POPOLAZIONE PER DIFFERENZA]]*(PLAFOND-SUM(Tabella2026[CONTRIBUTO SULLA BASE DELLA POPOLAZIONE]))</f>
        <v>0</v>
      </c>
      <c r="R1499" s="3">
        <f>+Tabella2026[[#This Row],[CONTRIBUTO SULLA BASE DELLA POPOLAZIONE]]+Tabella2026[[#This Row],[CONTRIBUTO SULLA BASE DEL REDDITO]]</f>
        <v>41250.432885145674</v>
      </c>
      <c r="S1499" s="3">
        <f>+Tabella2026[[#This Row],[CONTRIBUTO TOTALE]]/(PLAFOND/N_TESSERE)</f>
        <v>82.500865770291341</v>
      </c>
      <c r="T1499" s="3">
        <f>+MAX(CEILING(Tabella2026[[#This Row],[preDEF1]],1),1)</f>
        <v>83</v>
      </c>
      <c r="U1499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499" s="21">
        <f>+Tabella2026[[#This Row],[DEF - n. card]]*(PLAFOND/N_TESSERE)</f>
        <v>41000</v>
      </c>
      <c r="W1499" s="18"/>
    </row>
    <row r="1500" spans="2:23" x14ac:dyDescent="0.25">
      <c r="B1500" s="1" t="s">
        <v>2973</v>
      </c>
      <c r="C1500" s="2">
        <v>114011</v>
      </c>
      <c r="D1500" s="1" t="s">
        <v>2974</v>
      </c>
      <c r="E1500" s="1" t="s">
        <v>76</v>
      </c>
      <c r="F1500" s="1" t="s">
        <v>550</v>
      </c>
      <c r="G1500" s="1" t="s">
        <v>2448</v>
      </c>
      <c r="H1500" s="1" t="s">
        <v>15836</v>
      </c>
      <c r="I1500" s="5">
        <v>8256</v>
      </c>
      <c r="J1500" s="5">
        <v>106343189</v>
      </c>
      <c r="K1500" s="3">
        <f>+Tabella2026[[#This Row],[POP_2024]]/SUM(Tabella2026[POP_2024])</f>
        <v>1.40066420256536E-4</v>
      </c>
      <c r="L1500" s="3">
        <f>+Tabella2026[[#This Row],[INCIDENZA POPOLAZIONE]]*(PLAFOND/2)</f>
        <v>41235.449073709009</v>
      </c>
      <c r="M1500" s="3">
        <f>+IFERROR(Tabella2026[[#This Row],[reddito_2024]]/Tabella2026[[#This Row],[POP_2024]],"")</f>
        <v>12880.715721899225</v>
      </c>
      <c r="N1500" s="3">
        <f>+IF(Tabella2026[[#This Row],[REDDITO COMPLESSIVO PROCAPITE]]&lt;media_aggr_reddito_pc,(media_aggr_reddito_pc-Tabella2026[[#This Row],[REDDITO COMPLESSIVO PROCAPITE]]),0)</f>
        <v>4944.3503407095159</v>
      </c>
      <c r="O1500" s="3">
        <f>+Tabella2026[[#This Row],[DIFFERENZA REDDITO INFERIORE ALLA MEDIA DALLA MEDIA]]*Tabella2026[[#This Row],[POP_2024]]</f>
        <v>40820556.412897766</v>
      </c>
      <c r="P1500" s="3">
        <f>+Tabella2026[[#This Row],[POPOLAZIONE PER DIFFERENZA ]]/SUM(Tabella2026[[POPOLAZIONE PER DIFFERENZA ]])</f>
        <v>3.6215267179415202E-4</v>
      </c>
      <c r="Q1500" s="3">
        <f>+Tabella2026[[#This Row],[INCIDENZA POPOLAZIONE PER DIFFERENZA]]*(PLAFOND-SUM(Tabella2026[CONTRIBUTO SULLA BASE DELLA POPOLAZIONE]))</f>
        <v>106617.47496169494</v>
      </c>
      <c r="R1500" s="3">
        <f>+Tabella2026[[#This Row],[CONTRIBUTO SULLA BASE DELLA POPOLAZIONE]]+Tabella2026[[#This Row],[CONTRIBUTO SULLA BASE DEL REDDITO]]</f>
        <v>147852.92403540394</v>
      </c>
      <c r="S1500" s="3">
        <f>+Tabella2026[[#This Row],[CONTRIBUTO TOTALE]]/(PLAFOND/N_TESSERE)</f>
        <v>295.70584807080786</v>
      </c>
      <c r="T1500" s="3">
        <f>+MAX(CEILING(Tabella2026[[#This Row],[preDEF1]],1),1)</f>
        <v>296</v>
      </c>
      <c r="U1500" s="9">
        <f xml:space="preserve"> IF(ROW(Tabella2026[[#This Row],[preDEF2]]) - ROW(Tabella2026[[#Headers],[preDEF2]])&lt;=ABS(SUM(Tabella2026[preDEF2])-N_TESSERE),Tabella2026[[#This Row],[preDEF2]]-1,Tabella2026[[#This Row],[preDEF2]])</f>
        <v>295</v>
      </c>
      <c r="V1500" s="21">
        <f>+Tabella2026[[#This Row],[DEF - n. card]]*(PLAFOND/N_TESSERE)</f>
        <v>147500</v>
      </c>
      <c r="W1500" s="18"/>
    </row>
    <row r="1501" spans="2:23" x14ac:dyDescent="0.25">
      <c r="B1501" s="1" t="s">
        <v>3055</v>
      </c>
      <c r="C1501" s="2">
        <v>24078</v>
      </c>
      <c r="D1501" s="1" t="s">
        <v>3056</v>
      </c>
      <c r="E1501" s="1" t="s">
        <v>38</v>
      </c>
      <c r="F1501" s="1" t="s">
        <v>106</v>
      </c>
      <c r="G1501" s="1" t="s">
        <v>2448</v>
      </c>
      <c r="H1501" s="1" t="s">
        <v>15835</v>
      </c>
      <c r="I1501" s="5">
        <v>8256</v>
      </c>
      <c r="J1501" s="5">
        <v>156847870</v>
      </c>
      <c r="K1501" s="3">
        <f>+Tabella2026[[#This Row],[POP_2024]]/SUM(Tabella2026[POP_2024])</f>
        <v>1.40066420256536E-4</v>
      </c>
      <c r="L1501" s="3">
        <f>+Tabella2026[[#This Row],[INCIDENZA POPOLAZIONE]]*(PLAFOND/2)</f>
        <v>41235.449073709009</v>
      </c>
      <c r="M1501" s="3">
        <f>+IFERROR(Tabella2026[[#This Row],[reddito_2024]]/Tabella2026[[#This Row],[POP_2024]],"")</f>
        <v>18998.046269379844</v>
      </c>
      <c r="N1501" s="3">
        <f>+IF(Tabella2026[[#This Row],[REDDITO COMPLESSIVO PROCAPITE]]&lt;media_aggr_reddito_pc,(media_aggr_reddito_pc-Tabella2026[[#This Row],[REDDITO COMPLESSIVO PROCAPITE]]),0)</f>
        <v>0</v>
      </c>
      <c r="O1501" s="3">
        <f>+Tabella2026[[#This Row],[DIFFERENZA REDDITO INFERIORE ALLA MEDIA DALLA MEDIA]]*Tabella2026[[#This Row],[POP_2024]]</f>
        <v>0</v>
      </c>
      <c r="P1501" s="3">
        <f>+Tabella2026[[#This Row],[POPOLAZIONE PER DIFFERENZA ]]/SUM(Tabella2026[[POPOLAZIONE PER DIFFERENZA ]])</f>
        <v>0</v>
      </c>
      <c r="Q1501" s="3">
        <f>+Tabella2026[[#This Row],[INCIDENZA POPOLAZIONE PER DIFFERENZA]]*(PLAFOND-SUM(Tabella2026[CONTRIBUTO SULLA BASE DELLA POPOLAZIONE]))</f>
        <v>0</v>
      </c>
      <c r="R1501" s="3">
        <f>+Tabella2026[[#This Row],[CONTRIBUTO SULLA BASE DELLA POPOLAZIONE]]+Tabella2026[[#This Row],[CONTRIBUTO SULLA BASE DEL REDDITO]]</f>
        <v>41235.449073709009</v>
      </c>
      <c r="S1501" s="3">
        <f>+Tabella2026[[#This Row],[CONTRIBUTO TOTALE]]/(PLAFOND/N_TESSERE)</f>
        <v>82.470898147418012</v>
      </c>
      <c r="T1501" s="3">
        <f>+MAX(CEILING(Tabella2026[[#This Row],[preDEF1]],1),1)</f>
        <v>83</v>
      </c>
      <c r="U1501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501" s="21">
        <f>+Tabella2026[[#This Row],[DEF - n. card]]*(PLAFOND/N_TESSERE)</f>
        <v>41000</v>
      </c>
      <c r="W1501" s="18"/>
    </row>
    <row r="1502" spans="2:23" x14ac:dyDescent="0.25">
      <c r="B1502" s="1" t="s">
        <v>2909</v>
      </c>
      <c r="C1502" s="2">
        <v>69043</v>
      </c>
      <c r="D1502" s="1" t="s">
        <v>2910</v>
      </c>
      <c r="E1502" s="1" t="s">
        <v>96</v>
      </c>
      <c r="F1502" s="1" t="s">
        <v>328</v>
      </c>
      <c r="G1502" s="1" t="s">
        <v>2448</v>
      </c>
      <c r="H1502" s="1" t="s">
        <v>15836</v>
      </c>
      <c r="I1502" s="5">
        <v>8250</v>
      </c>
      <c r="J1502" s="5">
        <v>125856034</v>
      </c>
      <c r="K1502" s="3">
        <f>+Tabella2026[[#This Row],[POP_2024]]/SUM(Tabella2026[POP_2024])</f>
        <v>1.3996462779995421E-4</v>
      </c>
      <c r="L1502" s="3">
        <f>+Tabella2026[[#This Row],[INCIDENZA POPOLAZIONE]]*(PLAFOND/2)</f>
        <v>41205.481450835672</v>
      </c>
      <c r="M1502" s="3">
        <f>+IFERROR(Tabella2026[[#This Row],[reddito_2024]]/Tabella2026[[#This Row],[POP_2024]],"")</f>
        <v>15255.276848484849</v>
      </c>
      <c r="N1502" s="3">
        <f>+IF(Tabella2026[[#This Row],[REDDITO COMPLESSIVO PROCAPITE]]&lt;media_aggr_reddito_pc,(media_aggr_reddito_pc-Tabella2026[[#This Row],[REDDITO COMPLESSIVO PROCAPITE]]),0)</f>
        <v>2569.7892141238917</v>
      </c>
      <c r="O1502" s="3">
        <f>+Tabella2026[[#This Row],[DIFFERENZA REDDITO INFERIORE ALLA MEDIA DALLA MEDIA]]*Tabella2026[[#This Row],[POP_2024]]</f>
        <v>21200761.016522106</v>
      </c>
      <c r="P1502" s="3">
        <f>+Tabella2026[[#This Row],[POPOLAZIONE PER DIFFERENZA ]]/SUM(Tabella2026[[POPOLAZIONE PER DIFFERENZA ]])</f>
        <v>1.8808935793380931E-4</v>
      </c>
      <c r="Q1502" s="3">
        <f>+Tabella2026[[#This Row],[INCIDENZA POPOLAZIONE PER DIFFERENZA]]*(PLAFOND-SUM(Tabella2026[CONTRIBUTO SULLA BASE DELLA POPOLAZIONE]))</f>
        <v>55373.365908695232</v>
      </c>
      <c r="R1502" s="3">
        <f>+Tabella2026[[#This Row],[CONTRIBUTO SULLA BASE DELLA POPOLAZIONE]]+Tabella2026[[#This Row],[CONTRIBUTO SULLA BASE DEL REDDITO]]</f>
        <v>96578.847359530904</v>
      </c>
      <c r="S1502" s="3">
        <f>+Tabella2026[[#This Row],[CONTRIBUTO TOTALE]]/(PLAFOND/N_TESSERE)</f>
        <v>193.15769471906179</v>
      </c>
      <c r="T1502" s="3">
        <f>+MAX(CEILING(Tabella2026[[#This Row],[preDEF1]],1),1)</f>
        <v>194</v>
      </c>
      <c r="U1502" s="9">
        <f xml:space="preserve"> IF(ROW(Tabella2026[[#This Row],[preDEF2]]) - ROW(Tabella2026[[#Headers],[preDEF2]])&lt;=ABS(SUM(Tabella2026[preDEF2])-N_TESSERE),Tabella2026[[#This Row],[preDEF2]]-1,Tabella2026[[#This Row],[preDEF2]])</f>
        <v>193</v>
      </c>
      <c r="V1502" s="21">
        <f>+Tabella2026[[#This Row],[DEF - n. card]]*(PLAFOND/N_TESSERE)</f>
        <v>96500</v>
      </c>
      <c r="W1502" s="18"/>
    </row>
    <row r="1503" spans="2:23" x14ac:dyDescent="0.25">
      <c r="B1503" s="1" t="s">
        <v>3025</v>
      </c>
      <c r="C1503" s="2">
        <v>41014</v>
      </c>
      <c r="D1503" s="1" t="s">
        <v>3026</v>
      </c>
      <c r="E1503" s="1" t="s">
        <v>117</v>
      </c>
      <c r="F1503" s="1" t="s">
        <v>130</v>
      </c>
      <c r="G1503" s="1" t="s">
        <v>2448</v>
      </c>
      <c r="H1503" s="1" t="s">
        <v>15834</v>
      </c>
      <c r="I1503" s="5">
        <v>8248</v>
      </c>
      <c r="J1503" s="5">
        <v>145720329</v>
      </c>
      <c r="K1503" s="3">
        <f>+Tabella2026[[#This Row],[POP_2024]]/SUM(Tabella2026[POP_2024])</f>
        <v>1.399306969810936E-4</v>
      </c>
      <c r="L1503" s="3">
        <f>+Tabella2026[[#This Row],[INCIDENZA POPOLAZIONE]]*(PLAFOND/2)</f>
        <v>41195.492243211222</v>
      </c>
      <c r="M1503" s="3">
        <f>+IFERROR(Tabella2026[[#This Row],[reddito_2024]]/Tabella2026[[#This Row],[POP_2024]],"")</f>
        <v>17667.353176527642</v>
      </c>
      <c r="N1503" s="3">
        <f>+IF(Tabella2026[[#This Row],[REDDITO COMPLESSIVO PROCAPITE]]&lt;media_aggr_reddito_pc,(media_aggr_reddito_pc-Tabella2026[[#This Row],[REDDITO COMPLESSIVO PROCAPITE]]),0)</f>
        <v>157.71288608109899</v>
      </c>
      <c r="O1503" s="3">
        <f>+Tabella2026[[#This Row],[DIFFERENZA REDDITO INFERIORE ALLA MEDIA DALLA MEDIA]]*Tabella2026[[#This Row],[POP_2024]]</f>
        <v>1300815.8843969044</v>
      </c>
      <c r="P1503" s="3">
        <f>+Tabella2026[[#This Row],[POPOLAZIONE PER DIFFERENZA ]]/SUM(Tabella2026[[POPOLAZIONE PER DIFFERENZA ]])</f>
        <v>1.1540605749748274E-5</v>
      </c>
      <c r="Q1503" s="3">
        <f>+Tabella2026[[#This Row],[INCIDENZA POPOLAZIONE PER DIFFERENZA]]*(PLAFOND-SUM(Tabella2026[CONTRIBUTO SULLA BASE DELLA POPOLAZIONE]))</f>
        <v>3397.5456772715934</v>
      </c>
      <c r="R1503" s="3">
        <f>+Tabella2026[[#This Row],[CONTRIBUTO SULLA BASE DELLA POPOLAZIONE]]+Tabella2026[[#This Row],[CONTRIBUTO SULLA BASE DEL REDDITO]]</f>
        <v>44593.037920482813</v>
      </c>
      <c r="S1503" s="3">
        <f>+Tabella2026[[#This Row],[CONTRIBUTO TOTALE]]/(PLAFOND/N_TESSERE)</f>
        <v>89.186075840965628</v>
      </c>
      <c r="T1503" s="3">
        <f>+MAX(CEILING(Tabella2026[[#This Row],[preDEF1]],1),1)</f>
        <v>90</v>
      </c>
      <c r="U1503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1503" s="21">
        <f>+Tabella2026[[#This Row],[DEF - n. card]]*(PLAFOND/N_TESSERE)</f>
        <v>44500</v>
      </c>
      <c r="W1503" s="18"/>
    </row>
    <row r="1504" spans="2:23" x14ac:dyDescent="0.25">
      <c r="B1504" s="1" t="s">
        <v>3075</v>
      </c>
      <c r="C1504" s="2">
        <v>15151</v>
      </c>
      <c r="D1504" s="1" t="s">
        <v>3076</v>
      </c>
      <c r="E1504" s="1" t="s">
        <v>12</v>
      </c>
      <c r="F1504" s="1" t="s">
        <v>11</v>
      </c>
      <c r="G1504" s="1" t="s">
        <v>2448</v>
      </c>
      <c r="H1504" s="1" t="s">
        <v>15835</v>
      </c>
      <c r="I1504" s="5">
        <v>8238</v>
      </c>
      <c r="J1504" s="5">
        <v>161852580</v>
      </c>
      <c r="K1504" s="3">
        <f>+Tabella2026[[#This Row],[POP_2024]]/SUM(Tabella2026[POP_2024])</f>
        <v>1.3976104288679063E-4</v>
      </c>
      <c r="L1504" s="3">
        <f>+Tabella2026[[#This Row],[INCIDENZA POPOLAZIONE]]*(PLAFOND/2)</f>
        <v>41145.546205088998</v>
      </c>
      <c r="M1504" s="3">
        <f>+IFERROR(Tabella2026[[#This Row],[reddito_2024]]/Tabella2026[[#This Row],[POP_2024]],"")</f>
        <v>19647.072104879826</v>
      </c>
      <c r="N1504" s="3">
        <f>+IF(Tabella2026[[#This Row],[REDDITO COMPLESSIVO PROCAPITE]]&lt;media_aggr_reddito_pc,(media_aggr_reddito_pc-Tabella2026[[#This Row],[REDDITO COMPLESSIVO PROCAPITE]]),0)</f>
        <v>0</v>
      </c>
      <c r="O1504" s="3">
        <f>+Tabella2026[[#This Row],[DIFFERENZA REDDITO INFERIORE ALLA MEDIA DALLA MEDIA]]*Tabella2026[[#This Row],[POP_2024]]</f>
        <v>0</v>
      </c>
      <c r="P1504" s="3">
        <f>+Tabella2026[[#This Row],[POPOLAZIONE PER DIFFERENZA ]]/SUM(Tabella2026[[POPOLAZIONE PER DIFFERENZA ]])</f>
        <v>0</v>
      </c>
      <c r="Q1504" s="3">
        <f>+Tabella2026[[#This Row],[INCIDENZA POPOLAZIONE PER DIFFERENZA]]*(PLAFOND-SUM(Tabella2026[CONTRIBUTO SULLA BASE DELLA POPOLAZIONE]))</f>
        <v>0</v>
      </c>
      <c r="R1504" s="3">
        <f>+Tabella2026[[#This Row],[CONTRIBUTO SULLA BASE DELLA POPOLAZIONE]]+Tabella2026[[#This Row],[CONTRIBUTO SULLA BASE DEL REDDITO]]</f>
        <v>41145.546205088998</v>
      </c>
      <c r="S1504" s="3">
        <f>+Tabella2026[[#This Row],[CONTRIBUTO TOTALE]]/(PLAFOND/N_TESSERE)</f>
        <v>82.291092410177995</v>
      </c>
      <c r="T1504" s="3">
        <f>+MAX(CEILING(Tabella2026[[#This Row],[preDEF1]],1),1)</f>
        <v>83</v>
      </c>
      <c r="U1504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504" s="21">
        <f>+Tabella2026[[#This Row],[DEF - n. card]]*(PLAFOND/N_TESSERE)</f>
        <v>41000</v>
      </c>
      <c r="W1504" s="18"/>
    </row>
    <row r="1505" spans="2:23" x14ac:dyDescent="0.25">
      <c r="B1505" s="1" t="s">
        <v>2993</v>
      </c>
      <c r="C1505" s="2">
        <v>9049</v>
      </c>
      <c r="D1505" s="1" t="s">
        <v>2994</v>
      </c>
      <c r="E1505" s="1" t="s">
        <v>24</v>
      </c>
      <c r="F1505" s="1" t="s">
        <v>246</v>
      </c>
      <c r="G1505" s="1" t="s">
        <v>2448</v>
      </c>
      <c r="H1505" s="1" t="s">
        <v>15835</v>
      </c>
      <c r="I1505" s="5">
        <v>8230</v>
      </c>
      <c r="J1505" s="5">
        <v>173502438</v>
      </c>
      <c r="K1505" s="3">
        <f>+Tabella2026[[#This Row],[POP_2024]]/SUM(Tabella2026[POP_2024])</f>
        <v>1.3962531961134826E-4</v>
      </c>
      <c r="L1505" s="3">
        <f>+Tabella2026[[#This Row],[INCIDENZA POPOLAZIONE]]*(PLAFOND/2)</f>
        <v>41105.589374591218</v>
      </c>
      <c r="M1505" s="3">
        <f>+IFERROR(Tabella2026[[#This Row],[reddito_2024]]/Tabella2026[[#This Row],[POP_2024]],"")</f>
        <v>21081.705710814094</v>
      </c>
      <c r="N1505" s="3">
        <f>+IF(Tabella2026[[#This Row],[REDDITO COMPLESSIVO PROCAPITE]]&lt;media_aggr_reddito_pc,(media_aggr_reddito_pc-Tabella2026[[#This Row],[REDDITO COMPLESSIVO PROCAPITE]]),0)</f>
        <v>0</v>
      </c>
      <c r="O1505" s="3">
        <f>+Tabella2026[[#This Row],[DIFFERENZA REDDITO INFERIORE ALLA MEDIA DALLA MEDIA]]*Tabella2026[[#This Row],[POP_2024]]</f>
        <v>0</v>
      </c>
      <c r="P1505" s="3">
        <f>+Tabella2026[[#This Row],[POPOLAZIONE PER DIFFERENZA ]]/SUM(Tabella2026[[POPOLAZIONE PER DIFFERENZA ]])</f>
        <v>0</v>
      </c>
      <c r="Q1505" s="3">
        <f>+Tabella2026[[#This Row],[INCIDENZA POPOLAZIONE PER DIFFERENZA]]*(PLAFOND-SUM(Tabella2026[CONTRIBUTO SULLA BASE DELLA POPOLAZIONE]))</f>
        <v>0</v>
      </c>
      <c r="R1505" s="3">
        <f>+Tabella2026[[#This Row],[CONTRIBUTO SULLA BASE DELLA POPOLAZIONE]]+Tabella2026[[#This Row],[CONTRIBUTO SULLA BASE DEL REDDITO]]</f>
        <v>41105.589374591218</v>
      </c>
      <c r="S1505" s="3">
        <f>+Tabella2026[[#This Row],[CONTRIBUTO TOTALE]]/(PLAFOND/N_TESSERE)</f>
        <v>82.211178749182437</v>
      </c>
      <c r="T1505" s="3">
        <f>+MAX(CEILING(Tabella2026[[#This Row],[preDEF1]],1),1)</f>
        <v>83</v>
      </c>
      <c r="U1505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505" s="21">
        <f>+Tabella2026[[#This Row],[DEF - n. card]]*(PLAFOND/N_TESSERE)</f>
        <v>41000</v>
      </c>
      <c r="W1505" s="18"/>
    </row>
    <row r="1506" spans="2:23" x14ac:dyDescent="0.25">
      <c r="B1506" s="1" t="s">
        <v>3087</v>
      </c>
      <c r="C1506" s="2">
        <v>28045</v>
      </c>
      <c r="D1506" s="1" t="s">
        <v>3088</v>
      </c>
      <c r="E1506" s="1" t="s">
        <v>38</v>
      </c>
      <c r="F1506" s="1" t="s">
        <v>45</v>
      </c>
      <c r="G1506" s="1" t="s">
        <v>2448</v>
      </c>
      <c r="H1506" s="1" t="s">
        <v>15835</v>
      </c>
      <c r="I1506" s="5">
        <v>8229</v>
      </c>
      <c r="J1506" s="5">
        <v>178631160</v>
      </c>
      <c r="K1506" s="3">
        <f>+Tabella2026[[#This Row],[POP_2024]]/SUM(Tabella2026[POP_2024])</f>
        <v>1.3960835420191795E-4</v>
      </c>
      <c r="L1506" s="3">
        <f>+Tabella2026[[#This Row],[INCIDENZA POPOLAZIONE]]*(PLAFOND/2)</f>
        <v>41100.594770778996</v>
      </c>
      <c r="M1506" s="3">
        <f>+IFERROR(Tabella2026[[#This Row],[reddito_2024]]/Tabella2026[[#This Row],[POP_2024]],"")</f>
        <v>21707.517316806418</v>
      </c>
      <c r="N1506" s="3">
        <f>+IF(Tabella2026[[#This Row],[REDDITO COMPLESSIVO PROCAPITE]]&lt;media_aggr_reddito_pc,(media_aggr_reddito_pc-Tabella2026[[#This Row],[REDDITO COMPLESSIVO PROCAPITE]]),0)</f>
        <v>0</v>
      </c>
      <c r="O1506" s="3">
        <f>+Tabella2026[[#This Row],[DIFFERENZA REDDITO INFERIORE ALLA MEDIA DALLA MEDIA]]*Tabella2026[[#This Row],[POP_2024]]</f>
        <v>0</v>
      </c>
      <c r="P1506" s="3">
        <f>+Tabella2026[[#This Row],[POPOLAZIONE PER DIFFERENZA ]]/SUM(Tabella2026[[POPOLAZIONE PER DIFFERENZA ]])</f>
        <v>0</v>
      </c>
      <c r="Q1506" s="3">
        <f>+Tabella2026[[#This Row],[INCIDENZA POPOLAZIONE PER DIFFERENZA]]*(PLAFOND-SUM(Tabella2026[CONTRIBUTO SULLA BASE DELLA POPOLAZIONE]))</f>
        <v>0</v>
      </c>
      <c r="R1506" s="3">
        <f>+Tabella2026[[#This Row],[CONTRIBUTO SULLA BASE DELLA POPOLAZIONE]]+Tabella2026[[#This Row],[CONTRIBUTO SULLA BASE DEL REDDITO]]</f>
        <v>41100.594770778996</v>
      </c>
      <c r="S1506" s="3">
        <f>+Tabella2026[[#This Row],[CONTRIBUTO TOTALE]]/(PLAFOND/N_TESSERE)</f>
        <v>82.201189541557994</v>
      </c>
      <c r="T1506" s="3">
        <f>+MAX(CEILING(Tabella2026[[#This Row],[preDEF1]],1),1)</f>
        <v>83</v>
      </c>
      <c r="U1506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506" s="21">
        <f>+Tabella2026[[#This Row],[DEF - n. card]]*(PLAFOND/N_TESSERE)</f>
        <v>41000</v>
      </c>
      <c r="W1506" s="18"/>
    </row>
    <row r="1507" spans="2:23" x14ac:dyDescent="0.25">
      <c r="B1507" s="1" t="s">
        <v>3041</v>
      </c>
      <c r="C1507" s="2">
        <v>35037</v>
      </c>
      <c r="D1507" s="1" t="s">
        <v>3042</v>
      </c>
      <c r="E1507" s="1" t="s">
        <v>27</v>
      </c>
      <c r="F1507" s="1" t="s">
        <v>64</v>
      </c>
      <c r="G1507" s="1" t="s">
        <v>2448</v>
      </c>
      <c r="H1507" s="1" t="s">
        <v>15835</v>
      </c>
      <c r="I1507" s="5">
        <v>8218</v>
      </c>
      <c r="J1507" s="5">
        <v>163678130</v>
      </c>
      <c r="K1507" s="3">
        <f>+Tabella2026[[#This Row],[POP_2024]]/SUM(Tabella2026[POP_2024])</f>
        <v>1.3942173469818467E-4</v>
      </c>
      <c r="L1507" s="3">
        <f>+Tabella2026[[#This Row],[INCIDENZA POPOLAZIONE]]*(PLAFOND/2)</f>
        <v>41045.654128844544</v>
      </c>
      <c r="M1507" s="3">
        <f>+IFERROR(Tabella2026[[#This Row],[reddito_2024]]/Tabella2026[[#This Row],[POP_2024]],"")</f>
        <v>19917.027257240203</v>
      </c>
      <c r="N1507" s="3">
        <f>+IF(Tabella2026[[#This Row],[REDDITO COMPLESSIVO PROCAPITE]]&lt;media_aggr_reddito_pc,(media_aggr_reddito_pc-Tabella2026[[#This Row],[REDDITO COMPLESSIVO PROCAPITE]]),0)</f>
        <v>0</v>
      </c>
      <c r="O1507" s="3">
        <f>+Tabella2026[[#This Row],[DIFFERENZA REDDITO INFERIORE ALLA MEDIA DALLA MEDIA]]*Tabella2026[[#This Row],[POP_2024]]</f>
        <v>0</v>
      </c>
      <c r="P1507" s="3">
        <f>+Tabella2026[[#This Row],[POPOLAZIONE PER DIFFERENZA ]]/SUM(Tabella2026[[POPOLAZIONE PER DIFFERENZA ]])</f>
        <v>0</v>
      </c>
      <c r="Q1507" s="3">
        <f>+Tabella2026[[#This Row],[INCIDENZA POPOLAZIONE PER DIFFERENZA]]*(PLAFOND-SUM(Tabella2026[CONTRIBUTO SULLA BASE DELLA POPOLAZIONE]))</f>
        <v>0</v>
      </c>
      <c r="R1507" s="3">
        <f>+Tabella2026[[#This Row],[CONTRIBUTO SULLA BASE DELLA POPOLAZIONE]]+Tabella2026[[#This Row],[CONTRIBUTO SULLA BASE DEL REDDITO]]</f>
        <v>41045.654128844544</v>
      </c>
      <c r="S1507" s="3">
        <f>+Tabella2026[[#This Row],[CONTRIBUTO TOTALE]]/(PLAFOND/N_TESSERE)</f>
        <v>82.091308257689093</v>
      </c>
      <c r="T1507" s="3">
        <f>+MAX(CEILING(Tabella2026[[#This Row],[preDEF1]],1),1)</f>
        <v>83</v>
      </c>
      <c r="U1507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507" s="21">
        <f>+Tabella2026[[#This Row],[DEF - n. card]]*(PLAFOND/N_TESSERE)</f>
        <v>41000</v>
      </c>
      <c r="W1507" s="18"/>
    </row>
    <row r="1508" spans="2:23" x14ac:dyDescent="0.25">
      <c r="B1508" s="1" t="s">
        <v>2977</v>
      </c>
      <c r="C1508" s="2">
        <v>32001</v>
      </c>
      <c r="D1508" s="1" t="s">
        <v>2978</v>
      </c>
      <c r="E1508" s="1" t="s">
        <v>48</v>
      </c>
      <c r="F1508" s="1" t="s">
        <v>47</v>
      </c>
      <c r="G1508" s="1" t="s">
        <v>2448</v>
      </c>
      <c r="H1508" s="1" t="s">
        <v>15835</v>
      </c>
      <c r="I1508" s="5">
        <v>8217</v>
      </c>
      <c r="J1508" s="5">
        <v>204772330</v>
      </c>
      <c r="K1508" s="3">
        <f>+Tabella2026[[#This Row],[POP_2024]]/SUM(Tabella2026[POP_2024])</f>
        <v>1.394047692887544E-4</v>
      </c>
      <c r="L1508" s="3">
        <f>+Tabella2026[[#This Row],[INCIDENZA POPOLAZIONE]]*(PLAFOND/2)</f>
        <v>41040.65952503233</v>
      </c>
      <c r="M1508" s="3">
        <f>+IFERROR(Tabella2026[[#This Row],[reddito_2024]]/Tabella2026[[#This Row],[POP_2024]],"")</f>
        <v>24920.570767920166</v>
      </c>
      <c r="N1508" s="3">
        <f>+IF(Tabella2026[[#This Row],[REDDITO COMPLESSIVO PROCAPITE]]&lt;media_aggr_reddito_pc,(media_aggr_reddito_pc-Tabella2026[[#This Row],[REDDITO COMPLESSIVO PROCAPITE]]),0)</f>
        <v>0</v>
      </c>
      <c r="O1508" s="3">
        <f>+Tabella2026[[#This Row],[DIFFERENZA REDDITO INFERIORE ALLA MEDIA DALLA MEDIA]]*Tabella2026[[#This Row],[POP_2024]]</f>
        <v>0</v>
      </c>
      <c r="P1508" s="3">
        <f>+Tabella2026[[#This Row],[POPOLAZIONE PER DIFFERENZA ]]/SUM(Tabella2026[[POPOLAZIONE PER DIFFERENZA ]])</f>
        <v>0</v>
      </c>
      <c r="Q1508" s="3">
        <f>+Tabella2026[[#This Row],[INCIDENZA POPOLAZIONE PER DIFFERENZA]]*(PLAFOND-SUM(Tabella2026[CONTRIBUTO SULLA BASE DELLA POPOLAZIONE]))</f>
        <v>0</v>
      </c>
      <c r="R1508" s="3">
        <f>+Tabella2026[[#This Row],[CONTRIBUTO SULLA BASE DELLA POPOLAZIONE]]+Tabella2026[[#This Row],[CONTRIBUTO SULLA BASE DEL REDDITO]]</f>
        <v>41040.65952503233</v>
      </c>
      <c r="S1508" s="3">
        <f>+Tabella2026[[#This Row],[CONTRIBUTO TOTALE]]/(PLAFOND/N_TESSERE)</f>
        <v>82.081319050064664</v>
      </c>
      <c r="T1508" s="3">
        <f>+MAX(CEILING(Tabella2026[[#This Row],[preDEF1]],1),1)</f>
        <v>83</v>
      </c>
      <c r="U1508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508" s="21">
        <f>+Tabella2026[[#This Row],[DEF - n. card]]*(PLAFOND/N_TESSERE)</f>
        <v>41000</v>
      </c>
      <c r="W1508" s="18"/>
    </row>
    <row r="1509" spans="2:23" x14ac:dyDescent="0.25">
      <c r="B1509" s="1" t="s">
        <v>15818</v>
      </c>
      <c r="C1509" s="2">
        <v>24128</v>
      </c>
      <c r="D1509" s="1" t="s">
        <v>3331</v>
      </c>
      <c r="E1509" s="1" t="s">
        <v>38</v>
      </c>
      <c r="F1509" s="1" t="s">
        <v>106</v>
      </c>
      <c r="G1509" s="1" t="s">
        <v>2448</v>
      </c>
      <c r="H1509" s="1" t="s">
        <v>15835</v>
      </c>
      <c r="I1509" s="5">
        <v>8216</v>
      </c>
      <c r="J1509" s="5">
        <v>164428917</v>
      </c>
      <c r="K1509" s="3">
        <f>+Tabella2026[[#This Row],[POP_2024]]/SUM(Tabella2026[POP_2024])</f>
        <v>1.393878038793241E-4</v>
      </c>
      <c r="L1509" s="3">
        <f>+Tabella2026[[#This Row],[INCIDENZA POPOLAZIONE]]*(PLAFOND/2)</f>
        <v>41035.664921220101</v>
      </c>
      <c r="M1509" s="3">
        <f>+IFERROR(Tabella2026[[#This Row],[reddito_2024]]/Tabella2026[[#This Row],[POP_2024]],"")</f>
        <v>20013.256694255113</v>
      </c>
      <c r="N1509" s="3">
        <f>+IF(Tabella2026[[#This Row],[REDDITO COMPLESSIVO PROCAPITE]]&lt;media_aggr_reddito_pc,(media_aggr_reddito_pc-Tabella2026[[#This Row],[REDDITO COMPLESSIVO PROCAPITE]]),0)</f>
        <v>0</v>
      </c>
      <c r="O1509" s="3">
        <f>+Tabella2026[[#This Row],[DIFFERENZA REDDITO INFERIORE ALLA MEDIA DALLA MEDIA]]*Tabella2026[[#This Row],[POP_2024]]</f>
        <v>0</v>
      </c>
      <c r="P1509" s="3">
        <f>+Tabella2026[[#This Row],[POPOLAZIONE PER DIFFERENZA ]]/SUM(Tabella2026[[POPOLAZIONE PER DIFFERENZA ]])</f>
        <v>0</v>
      </c>
      <c r="Q1509" s="3">
        <f>+Tabella2026[[#This Row],[INCIDENZA POPOLAZIONE PER DIFFERENZA]]*(PLAFOND-SUM(Tabella2026[CONTRIBUTO SULLA BASE DELLA POPOLAZIONE]))</f>
        <v>0</v>
      </c>
      <c r="R1509" s="3">
        <f>+Tabella2026[[#This Row],[CONTRIBUTO SULLA BASE DELLA POPOLAZIONE]]+Tabella2026[[#This Row],[CONTRIBUTO SULLA BASE DEL REDDITO]]</f>
        <v>41035.664921220101</v>
      </c>
      <c r="S1509" s="3">
        <f>+Tabella2026[[#This Row],[CONTRIBUTO TOTALE]]/(PLAFOND/N_TESSERE)</f>
        <v>82.071329842440207</v>
      </c>
      <c r="T1509" s="3">
        <f>+MAX(CEILING(Tabella2026[[#This Row],[preDEF1]],1),1)</f>
        <v>83</v>
      </c>
      <c r="U1509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509" s="21">
        <f>+Tabella2026[[#This Row],[DEF - n. card]]*(PLAFOND/N_TESSERE)</f>
        <v>41000</v>
      </c>
      <c r="W1509" s="18"/>
    </row>
    <row r="1510" spans="2:23" x14ac:dyDescent="0.25">
      <c r="B1510" s="1" t="s">
        <v>3103</v>
      </c>
      <c r="C1510" s="2">
        <v>21072</v>
      </c>
      <c r="D1510" s="1" t="s">
        <v>3104</v>
      </c>
      <c r="E1510" s="1" t="s">
        <v>99</v>
      </c>
      <c r="F1510" s="1" t="s">
        <v>110</v>
      </c>
      <c r="G1510" s="1" t="s">
        <v>2448</v>
      </c>
      <c r="H1510" s="1" t="s">
        <v>15835</v>
      </c>
      <c r="I1510" s="5">
        <v>8211</v>
      </c>
      <c r="J1510" s="5">
        <v>212851074</v>
      </c>
      <c r="K1510" s="3">
        <f>+Tabella2026[[#This Row],[POP_2024]]/SUM(Tabella2026[POP_2024])</f>
        <v>1.3930297683217261E-4</v>
      </c>
      <c r="L1510" s="3">
        <f>+Tabella2026[[#This Row],[INCIDENZA POPOLAZIONE]]*(PLAFOND/2)</f>
        <v>41010.691902158993</v>
      </c>
      <c r="M1510" s="3">
        <f>+IFERROR(Tabella2026[[#This Row],[reddito_2024]]/Tabella2026[[#This Row],[POP_2024]],"")</f>
        <v>25922.673730361708</v>
      </c>
      <c r="N1510" s="3">
        <f>+IF(Tabella2026[[#This Row],[REDDITO COMPLESSIVO PROCAPITE]]&lt;media_aggr_reddito_pc,(media_aggr_reddito_pc-Tabella2026[[#This Row],[REDDITO COMPLESSIVO PROCAPITE]]),0)</f>
        <v>0</v>
      </c>
      <c r="O1510" s="3">
        <f>+Tabella2026[[#This Row],[DIFFERENZA REDDITO INFERIORE ALLA MEDIA DALLA MEDIA]]*Tabella2026[[#This Row],[POP_2024]]</f>
        <v>0</v>
      </c>
      <c r="P1510" s="3">
        <f>+Tabella2026[[#This Row],[POPOLAZIONE PER DIFFERENZA ]]/SUM(Tabella2026[[POPOLAZIONE PER DIFFERENZA ]])</f>
        <v>0</v>
      </c>
      <c r="Q1510" s="3">
        <f>+Tabella2026[[#This Row],[INCIDENZA POPOLAZIONE PER DIFFERENZA]]*(PLAFOND-SUM(Tabella2026[CONTRIBUTO SULLA BASE DELLA POPOLAZIONE]))</f>
        <v>0</v>
      </c>
      <c r="R1510" s="3">
        <f>+Tabella2026[[#This Row],[CONTRIBUTO SULLA BASE DELLA POPOLAZIONE]]+Tabella2026[[#This Row],[CONTRIBUTO SULLA BASE DEL REDDITO]]</f>
        <v>41010.691902158993</v>
      </c>
      <c r="S1510" s="3">
        <f>+Tabella2026[[#This Row],[CONTRIBUTO TOTALE]]/(PLAFOND/N_TESSERE)</f>
        <v>82.021383804317992</v>
      </c>
      <c r="T1510" s="3">
        <f>+MAX(CEILING(Tabella2026[[#This Row],[preDEF1]],1),1)</f>
        <v>83</v>
      </c>
      <c r="U1510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510" s="21">
        <f>+Tabella2026[[#This Row],[DEF - n. card]]*(PLAFOND/N_TESSERE)</f>
        <v>41000</v>
      </c>
      <c r="W1510" s="18"/>
    </row>
    <row r="1511" spans="2:23" x14ac:dyDescent="0.25">
      <c r="B1511" s="1" t="s">
        <v>2999</v>
      </c>
      <c r="C1511" s="2">
        <v>54050</v>
      </c>
      <c r="D1511" s="1" t="s">
        <v>3000</v>
      </c>
      <c r="E1511" s="1" t="s">
        <v>67</v>
      </c>
      <c r="F1511" s="1" t="s">
        <v>66</v>
      </c>
      <c r="G1511" s="1" t="s">
        <v>2448</v>
      </c>
      <c r="H1511" s="1" t="s">
        <v>15834</v>
      </c>
      <c r="I1511" s="5">
        <v>8210</v>
      </c>
      <c r="J1511" s="5">
        <v>150941778</v>
      </c>
      <c r="K1511" s="3">
        <f>+Tabella2026[[#This Row],[POP_2024]]/SUM(Tabella2026[POP_2024])</f>
        <v>1.392860114227423E-4</v>
      </c>
      <c r="L1511" s="3">
        <f>+Tabella2026[[#This Row],[INCIDENZA POPOLAZIONE]]*(PLAFOND/2)</f>
        <v>41005.697298346764</v>
      </c>
      <c r="M1511" s="3">
        <f>+IFERROR(Tabella2026[[#This Row],[reddito_2024]]/Tabella2026[[#This Row],[POP_2024]],"")</f>
        <v>18385.113032886722</v>
      </c>
      <c r="N1511" s="3">
        <f>+IF(Tabella2026[[#This Row],[REDDITO COMPLESSIVO PROCAPITE]]&lt;media_aggr_reddito_pc,(media_aggr_reddito_pc-Tabella2026[[#This Row],[REDDITO COMPLESSIVO PROCAPITE]]),0)</f>
        <v>0</v>
      </c>
      <c r="O1511" s="3">
        <f>+Tabella2026[[#This Row],[DIFFERENZA REDDITO INFERIORE ALLA MEDIA DALLA MEDIA]]*Tabella2026[[#This Row],[POP_2024]]</f>
        <v>0</v>
      </c>
      <c r="P1511" s="3">
        <f>+Tabella2026[[#This Row],[POPOLAZIONE PER DIFFERENZA ]]/SUM(Tabella2026[[POPOLAZIONE PER DIFFERENZA ]])</f>
        <v>0</v>
      </c>
      <c r="Q1511" s="3">
        <f>+Tabella2026[[#This Row],[INCIDENZA POPOLAZIONE PER DIFFERENZA]]*(PLAFOND-SUM(Tabella2026[CONTRIBUTO SULLA BASE DELLA POPOLAZIONE]))</f>
        <v>0</v>
      </c>
      <c r="R1511" s="3">
        <f>+Tabella2026[[#This Row],[CONTRIBUTO SULLA BASE DELLA POPOLAZIONE]]+Tabella2026[[#This Row],[CONTRIBUTO SULLA BASE DEL REDDITO]]</f>
        <v>41005.697298346764</v>
      </c>
      <c r="S1511" s="3">
        <f>+Tabella2026[[#This Row],[CONTRIBUTO TOTALE]]/(PLAFOND/N_TESSERE)</f>
        <v>82.011394596693535</v>
      </c>
      <c r="T1511" s="3">
        <f>+MAX(CEILING(Tabella2026[[#This Row],[preDEF1]],1),1)</f>
        <v>83</v>
      </c>
      <c r="U1511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511" s="21">
        <f>+Tabella2026[[#This Row],[DEF - n. card]]*(PLAFOND/N_TESSERE)</f>
        <v>41000</v>
      </c>
      <c r="W1511" s="18"/>
    </row>
    <row r="1512" spans="2:23" x14ac:dyDescent="0.25">
      <c r="B1512" s="1" t="s">
        <v>3131</v>
      </c>
      <c r="C1512" s="2">
        <v>97023</v>
      </c>
      <c r="D1512" s="1" t="s">
        <v>3132</v>
      </c>
      <c r="E1512" s="1" t="s">
        <v>12</v>
      </c>
      <c r="F1512" s="1" t="s">
        <v>362</v>
      </c>
      <c r="G1512" s="1" t="s">
        <v>2448</v>
      </c>
      <c r="H1512" s="1" t="s">
        <v>15835</v>
      </c>
      <c r="I1512" s="5">
        <v>8206</v>
      </c>
      <c r="J1512" s="5">
        <v>182298682</v>
      </c>
      <c r="K1512" s="3">
        <f>+Tabella2026[[#This Row],[POP_2024]]/SUM(Tabella2026[POP_2024])</f>
        <v>1.3921814978502112E-4</v>
      </c>
      <c r="L1512" s="3">
        <f>+Tabella2026[[#This Row],[INCIDENZA POPOLAZIONE]]*(PLAFOND/2)</f>
        <v>40985.718883097878</v>
      </c>
      <c r="M1512" s="3">
        <f>+IFERROR(Tabella2026[[#This Row],[reddito_2024]]/Tabella2026[[#This Row],[POP_2024]],"")</f>
        <v>22215.291494028759</v>
      </c>
      <c r="N1512" s="3">
        <f>+IF(Tabella2026[[#This Row],[REDDITO COMPLESSIVO PROCAPITE]]&lt;media_aggr_reddito_pc,(media_aggr_reddito_pc-Tabella2026[[#This Row],[REDDITO COMPLESSIVO PROCAPITE]]),0)</f>
        <v>0</v>
      </c>
      <c r="O1512" s="3">
        <f>+Tabella2026[[#This Row],[DIFFERENZA REDDITO INFERIORE ALLA MEDIA DALLA MEDIA]]*Tabella2026[[#This Row],[POP_2024]]</f>
        <v>0</v>
      </c>
      <c r="P1512" s="3">
        <f>+Tabella2026[[#This Row],[POPOLAZIONE PER DIFFERENZA ]]/SUM(Tabella2026[[POPOLAZIONE PER DIFFERENZA ]])</f>
        <v>0</v>
      </c>
      <c r="Q1512" s="3">
        <f>+Tabella2026[[#This Row],[INCIDENZA POPOLAZIONE PER DIFFERENZA]]*(PLAFOND-SUM(Tabella2026[CONTRIBUTO SULLA BASE DELLA POPOLAZIONE]))</f>
        <v>0</v>
      </c>
      <c r="R1512" s="3">
        <f>+Tabella2026[[#This Row],[CONTRIBUTO SULLA BASE DELLA POPOLAZIONE]]+Tabella2026[[#This Row],[CONTRIBUTO SULLA BASE DEL REDDITO]]</f>
        <v>40985.718883097878</v>
      </c>
      <c r="S1512" s="3">
        <f>+Tabella2026[[#This Row],[CONTRIBUTO TOTALE]]/(PLAFOND/N_TESSERE)</f>
        <v>81.971437766195749</v>
      </c>
      <c r="T1512" s="3">
        <f>+MAX(CEILING(Tabella2026[[#This Row],[preDEF1]],1),1)</f>
        <v>82</v>
      </c>
      <c r="U1512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1512" s="21">
        <f>+Tabella2026[[#This Row],[DEF - n. card]]*(PLAFOND/N_TESSERE)</f>
        <v>40500</v>
      </c>
      <c r="W1512" s="18"/>
    </row>
    <row r="1513" spans="2:23" x14ac:dyDescent="0.25">
      <c r="B1513" s="1" t="s">
        <v>3019</v>
      </c>
      <c r="C1513" s="2">
        <v>56052</v>
      </c>
      <c r="D1513" s="1" t="s">
        <v>3020</v>
      </c>
      <c r="E1513" s="1" t="s">
        <v>8</v>
      </c>
      <c r="F1513" s="1" t="s">
        <v>210</v>
      </c>
      <c r="G1513" s="1" t="s">
        <v>2448</v>
      </c>
      <c r="H1513" s="1" t="s">
        <v>15834</v>
      </c>
      <c r="I1513" s="5">
        <v>8205</v>
      </c>
      <c r="J1513" s="5">
        <v>122958928</v>
      </c>
      <c r="K1513" s="3">
        <f>+Tabella2026[[#This Row],[POP_2024]]/SUM(Tabella2026[POP_2024])</f>
        <v>1.3920118437559082E-4</v>
      </c>
      <c r="L1513" s="3">
        <f>+Tabella2026[[#This Row],[INCIDENZA POPOLAZIONE]]*(PLAFOND/2)</f>
        <v>40980.724279285656</v>
      </c>
      <c r="M1513" s="3">
        <f>+IFERROR(Tabella2026[[#This Row],[reddito_2024]]/Tabella2026[[#This Row],[POP_2024]],"")</f>
        <v>14985.853503961</v>
      </c>
      <c r="N1513" s="3">
        <f>+IF(Tabella2026[[#This Row],[REDDITO COMPLESSIVO PROCAPITE]]&lt;media_aggr_reddito_pc,(media_aggr_reddito_pc-Tabella2026[[#This Row],[REDDITO COMPLESSIVO PROCAPITE]]),0)</f>
        <v>2839.2125586477414</v>
      </c>
      <c r="O1513" s="3">
        <f>+Tabella2026[[#This Row],[DIFFERENZA REDDITO INFERIORE ALLA MEDIA DALLA MEDIA]]*Tabella2026[[#This Row],[POP_2024]]</f>
        <v>23295739.043704718</v>
      </c>
      <c r="P1513" s="3">
        <f>+Tabella2026[[#This Row],[POPOLAZIONE PER DIFFERENZA ]]/SUM(Tabella2026[[POPOLAZIONE PER DIFFERENZA ]])</f>
        <v>2.0667562810171186E-4</v>
      </c>
      <c r="Q1513" s="3">
        <f>+Tabella2026[[#This Row],[INCIDENZA POPOLAZIONE PER DIFFERENZA]]*(PLAFOND-SUM(Tabella2026[CONTRIBUTO SULLA BASE DELLA POPOLAZIONE]))</f>
        <v>60845.149906423139</v>
      </c>
      <c r="R1513" s="3">
        <f>+Tabella2026[[#This Row],[CONTRIBUTO SULLA BASE DELLA POPOLAZIONE]]+Tabella2026[[#This Row],[CONTRIBUTO SULLA BASE DEL REDDITO]]</f>
        <v>101825.87418570879</v>
      </c>
      <c r="S1513" s="3">
        <f>+Tabella2026[[#This Row],[CONTRIBUTO TOTALE]]/(PLAFOND/N_TESSERE)</f>
        <v>203.65174837141757</v>
      </c>
      <c r="T1513" s="3">
        <f>+MAX(CEILING(Tabella2026[[#This Row],[preDEF1]],1),1)</f>
        <v>204</v>
      </c>
      <c r="U1513" s="9">
        <f xml:space="preserve"> IF(ROW(Tabella2026[[#This Row],[preDEF2]]) - ROW(Tabella2026[[#Headers],[preDEF2]])&lt;=ABS(SUM(Tabella2026[preDEF2])-N_TESSERE),Tabella2026[[#This Row],[preDEF2]]-1,Tabella2026[[#This Row],[preDEF2]])</f>
        <v>203</v>
      </c>
      <c r="V1513" s="21">
        <f>+Tabella2026[[#This Row],[DEF - n. card]]*(PLAFOND/N_TESSERE)</f>
        <v>101500</v>
      </c>
      <c r="W1513" s="18"/>
    </row>
    <row r="1514" spans="2:23" x14ac:dyDescent="0.25">
      <c r="B1514" s="1" t="s">
        <v>3097</v>
      </c>
      <c r="C1514" s="2">
        <v>39011</v>
      </c>
      <c r="D1514" s="1" t="s">
        <v>3098</v>
      </c>
      <c r="E1514" s="1" t="s">
        <v>27</v>
      </c>
      <c r="F1514" s="1" t="s">
        <v>69</v>
      </c>
      <c r="G1514" s="1" t="s">
        <v>2448</v>
      </c>
      <c r="H1514" s="1" t="s">
        <v>15835</v>
      </c>
      <c r="I1514" s="5">
        <v>8200</v>
      </c>
      <c r="J1514" s="5">
        <v>153001609</v>
      </c>
      <c r="K1514" s="3">
        <f>+Tabella2026[[#This Row],[POP_2024]]/SUM(Tabella2026[POP_2024])</f>
        <v>1.3911635732843933E-4</v>
      </c>
      <c r="L1514" s="3">
        <f>+Tabella2026[[#This Row],[INCIDENZA POPOLAZIONE]]*(PLAFOND/2)</f>
        <v>40955.751260224541</v>
      </c>
      <c r="M1514" s="3">
        <f>+IFERROR(Tabella2026[[#This Row],[reddito_2024]]/Tabella2026[[#This Row],[POP_2024]],"")</f>
        <v>18658.732804878047</v>
      </c>
      <c r="N1514" s="3">
        <f>+IF(Tabella2026[[#This Row],[REDDITO COMPLESSIVO PROCAPITE]]&lt;media_aggr_reddito_pc,(media_aggr_reddito_pc-Tabella2026[[#This Row],[REDDITO COMPLESSIVO PROCAPITE]]),0)</f>
        <v>0</v>
      </c>
      <c r="O1514" s="3">
        <f>+Tabella2026[[#This Row],[DIFFERENZA REDDITO INFERIORE ALLA MEDIA DALLA MEDIA]]*Tabella2026[[#This Row],[POP_2024]]</f>
        <v>0</v>
      </c>
      <c r="P1514" s="3">
        <f>+Tabella2026[[#This Row],[POPOLAZIONE PER DIFFERENZA ]]/SUM(Tabella2026[[POPOLAZIONE PER DIFFERENZA ]])</f>
        <v>0</v>
      </c>
      <c r="Q1514" s="3">
        <f>+Tabella2026[[#This Row],[INCIDENZA POPOLAZIONE PER DIFFERENZA]]*(PLAFOND-SUM(Tabella2026[CONTRIBUTO SULLA BASE DELLA POPOLAZIONE]))</f>
        <v>0</v>
      </c>
      <c r="R1514" s="3">
        <f>+Tabella2026[[#This Row],[CONTRIBUTO SULLA BASE DELLA POPOLAZIONE]]+Tabella2026[[#This Row],[CONTRIBUTO SULLA BASE DEL REDDITO]]</f>
        <v>40955.751260224541</v>
      </c>
      <c r="S1514" s="3">
        <f>+Tabella2026[[#This Row],[CONTRIBUTO TOTALE]]/(PLAFOND/N_TESSERE)</f>
        <v>81.911502520449076</v>
      </c>
      <c r="T1514" s="3">
        <f>+MAX(CEILING(Tabella2026[[#This Row],[preDEF1]],1),1)</f>
        <v>82</v>
      </c>
      <c r="U1514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1514" s="21">
        <f>+Tabella2026[[#This Row],[DEF - n. card]]*(PLAFOND/N_TESSERE)</f>
        <v>40500</v>
      </c>
      <c r="W1514" s="18"/>
    </row>
    <row r="1515" spans="2:23" x14ac:dyDescent="0.25">
      <c r="B1515" s="1" t="s">
        <v>3115</v>
      </c>
      <c r="C1515" s="2">
        <v>16242</v>
      </c>
      <c r="D1515" s="1" t="s">
        <v>3116</v>
      </c>
      <c r="E1515" s="1" t="s">
        <v>12</v>
      </c>
      <c r="F1515" s="1" t="s">
        <v>93</v>
      </c>
      <c r="G1515" s="1" t="s">
        <v>2448</v>
      </c>
      <c r="H1515" s="1" t="s">
        <v>15835</v>
      </c>
      <c r="I1515" s="5">
        <v>8200</v>
      </c>
      <c r="J1515" s="5">
        <v>133881219</v>
      </c>
      <c r="K1515" s="3">
        <f>+Tabella2026[[#This Row],[POP_2024]]/SUM(Tabella2026[POP_2024])</f>
        <v>1.3911635732843933E-4</v>
      </c>
      <c r="L1515" s="3">
        <f>+Tabella2026[[#This Row],[INCIDENZA POPOLAZIONE]]*(PLAFOND/2)</f>
        <v>40955.751260224541</v>
      </c>
      <c r="M1515" s="3">
        <f>+IFERROR(Tabella2026[[#This Row],[reddito_2024]]/Tabella2026[[#This Row],[POP_2024]],"")</f>
        <v>16326.977926829268</v>
      </c>
      <c r="N1515" s="3">
        <f>+IF(Tabella2026[[#This Row],[REDDITO COMPLESSIVO PROCAPITE]]&lt;media_aggr_reddito_pc,(media_aggr_reddito_pc-Tabella2026[[#This Row],[REDDITO COMPLESSIVO PROCAPITE]]),0)</f>
        <v>1498.0881357794733</v>
      </c>
      <c r="O1515" s="3">
        <f>+Tabella2026[[#This Row],[DIFFERENZA REDDITO INFERIORE ALLA MEDIA DALLA MEDIA]]*Tabella2026[[#This Row],[POP_2024]]</f>
        <v>12284322.71339168</v>
      </c>
      <c r="P1515" s="3">
        <f>+Tabella2026[[#This Row],[POPOLAZIONE PER DIFFERENZA ]]/SUM(Tabella2026[[POPOLAZIONE PER DIFFERENZA ]])</f>
        <v>1.0898431287503789E-4</v>
      </c>
      <c r="Q1515" s="3">
        <f>+Tabella2026[[#This Row],[INCIDENZA POPOLAZIONE PER DIFFERENZA]]*(PLAFOND-SUM(Tabella2026[CONTRIBUTO SULLA BASE DELLA POPOLAZIONE]))</f>
        <v>32084.899972176627</v>
      </c>
      <c r="R1515" s="3">
        <f>+Tabella2026[[#This Row],[CONTRIBUTO SULLA BASE DELLA POPOLAZIONE]]+Tabella2026[[#This Row],[CONTRIBUTO SULLA BASE DEL REDDITO]]</f>
        <v>73040.651232401171</v>
      </c>
      <c r="S1515" s="3">
        <f>+Tabella2026[[#This Row],[CONTRIBUTO TOTALE]]/(PLAFOND/N_TESSERE)</f>
        <v>146.08130246480235</v>
      </c>
      <c r="T1515" s="3">
        <f>+MAX(CEILING(Tabella2026[[#This Row],[preDEF1]],1),1)</f>
        <v>147</v>
      </c>
      <c r="U1515" s="9">
        <f xml:space="preserve"> IF(ROW(Tabella2026[[#This Row],[preDEF2]]) - ROW(Tabella2026[[#Headers],[preDEF2]])&lt;=ABS(SUM(Tabella2026[preDEF2])-N_TESSERE),Tabella2026[[#This Row],[preDEF2]]-1,Tabella2026[[#This Row],[preDEF2]])</f>
        <v>146</v>
      </c>
      <c r="V1515" s="21">
        <f>+Tabella2026[[#This Row],[DEF - n. card]]*(PLAFOND/N_TESSERE)</f>
        <v>73000</v>
      </c>
      <c r="W1515" s="18"/>
    </row>
    <row r="1516" spans="2:23" x14ac:dyDescent="0.25">
      <c r="B1516" s="1" t="s">
        <v>3089</v>
      </c>
      <c r="C1516" s="2">
        <v>12079</v>
      </c>
      <c r="D1516" s="1" t="s">
        <v>3090</v>
      </c>
      <c r="E1516" s="1" t="s">
        <v>12</v>
      </c>
      <c r="F1516" s="1" t="s">
        <v>157</v>
      </c>
      <c r="G1516" s="1" t="s">
        <v>2448</v>
      </c>
      <c r="H1516" s="1" t="s">
        <v>15835</v>
      </c>
      <c r="I1516" s="5">
        <v>8192</v>
      </c>
      <c r="J1516" s="5">
        <v>166997171</v>
      </c>
      <c r="K1516" s="3">
        <f>+Tabella2026[[#This Row],[POP_2024]]/SUM(Tabella2026[POP_2024])</f>
        <v>1.3898063405299696E-4</v>
      </c>
      <c r="L1516" s="3">
        <f>+Tabella2026[[#This Row],[INCIDENZA POPOLAZIONE]]*(PLAFOND/2)</f>
        <v>40915.794429726768</v>
      </c>
      <c r="M1516" s="3">
        <f>+IFERROR(Tabella2026[[#This Row],[reddito_2024]]/Tabella2026[[#This Row],[POP_2024]],"")</f>
        <v>20385.396850585938</v>
      </c>
      <c r="N1516" s="3">
        <f>+IF(Tabella2026[[#This Row],[REDDITO COMPLESSIVO PROCAPITE]]&lt;media_aggr_reddito_pc,(media_aggr_reddito_pc-Tabella2026[[#This Row],[REDDITO COMPLESSIVO PROCAPITE]]),0)</f>
        <v>0</v>
      </c>
      <c r="O1516" s="3">
        <f>+Tabella2026[[#This Row],[DIFFERENZA REDDITO INFERIORE ALLA MEDIA DALLA MEDIA]]*Tabella2026[[#This Row],[POP_2024]]</f>
        <v>0</v>
      </c>
      <c r="P1516" s="3">
        <f>+Tabella2026[[#This Row],[POPOLAZIONE PER DIFFERENZA ]]/SUM(Tabella2026[[POPOLAZIONE PER DIFFERENZA ]])</f>
        <v>0</v>
      </c>
      <c r="Q1516" s="3">
        <f>+Tabella2026[[#This Row],[INCIDENZA POPOLAZIONE PER DIFFERENZA]]*(PLAFOND-SUM(Tabella2026[CONTRIBUTO SULLA BASE DELLA POPOLAZIONE]))</f>
        <v>0</v>
      </c>
      <c r="R1516" s="3">
        <f>+Tabella2026[[#This Row],[CONTRIBUTO SULLA BASE DELLA POPOLAZIONE]]+Tabella2026[[#This Row],[CONTRIBUTO SULLA BASE DEL REDDITO]]</f>
        <v>40915.794429726768</v>
      </c>
      <c r="S1516" s="3">
        <f>+Tabella2026[[#This Row],[CONTRIBUTO TOTALE]]/(PLAFOND/N_TESSERE)</f>
        <v>81.831588859453532</v>
      </c>
      <c r="T1516" s="3">
        <f>+MAX(CEILING(Tabella2026[[#This Row],[preDEF1]],1),1)</f>
        <v>82</v>
      </c>
      <c r="U1516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1516" s="21">
        <f>+Tabella2026[[#This Row],[DEF - n. card]]*(PLAFOND/N_TESSERE)</f>
        <v>40500</v>
      </c>
      <c r="W1516" s="18"/>
    </row>
    <row r="1517" spans="2:23" x14ac:dyDescent="0.25">
      <c r="B1517" s="1" t="s">
        <v>3073</v>
      </c>
      <c r="C1517" s="2">
        <v>53015</v>
      </c>
      <c r="D1517" s="1" t="s">
        <v>3074</v>
      </c>
      <c r="E1517" s="1" t="s">
        <v>30</v>
      </c>
      <c r="F1517" s="1" t="s">
        <v>159</v>
      </c>
      <c r="G1517" s="1" t="s">
        <v>2448</v>
      </c>
      <c r="H1517" s="1" t="s">
        <v>15834</v>
      </c>
      <c r="I1517" s="5">
        <v>8186</v>
      </c>
      <c r="J1517" s="5">
        <v>135182988</v>
      </c>
      <c r="K1517" s="3">
        <f>+Tabella2026[[#This Row],[POP_2024]]/SUM(Tabella2026[POP_2024])</f>
        <v>1.3887884159641516E-4</v>
      </c>
      <c r="L1517" s="3">
        <f>+Tabella2026[[#This Row],[INCIDENZA POPOLAZIONE]]*(PLAFOND/2)</f>
        <v>40885.826806853423</v>
      </c>
      <c r="M1517" s="3">
        <f>+IFERROR(Tabella2026[[#This Row],[reddito_2024]]/Tabella2026[[#This Row],[POP_2024]],"")</f>
        <v>16513.924749572441</v>
      </c>
      <c r="N1517" s="3">
        <f>+IF(Tabella2026[[#This Row],[REDDITO COMPLESSIVO PROCAPITE]]&lt;media_aggr_reddito_pc,(media_aggr_reddito_pc-Tabella2026[[#This Row],[REDDITO COMPLESSIVO PROCAPITE]]),0)</f>
        <v>1311.1413130362998</v>
      </c>
      <c r="O1517" s="3">
        <f>+Tabella2026[[#This Row],[DIFFERENZA REDDITO INFERIORE ALLA MEDIA DALLA MEDIA]]*Tabella2026[[#This Row],[POP_2024]]</f>
        <v>10733002.788515151</v>
      </c>
      <c r="P1517" s="3">
        <f>+Tabella2026[[#This Row],[POPOLAZIONE PER DIFFERENZA ]]/SUM(Tabella2026[[POPOLAZIONE PER DIFFERENZA ]])</f>
        <v>9.5221280105008661E-5</v>
      </c>
      <c r="Q1517" s="3">
        <f>+Tabella2026[[#This Row],[INCIDENZA POPOLAZIONE PER DIFFERENZA]]*(PLAFOND-SUM(Tabella2026[CONTRIBUTO SULLA BASE DELLA POPOLAZIONE]))</f>
        <v>28033.073446954586</v>
      </c>
      <c r="R1517" s="3">
        <f>+Tabella2026[[#This Row],[CONTRIBUTO SULLA BASE DELLA POPOLAZIONE]]+Tabella2026[[#This Row],[CONTRIBUTO SULLA BASE DEL REDDITO]]</f>
        <v>68918.900253808009</v>
      </c>
      <c r="S1517" s="3">
        <f>+Tabella2026[[#This Row],[CONTRIBUTO TOTALE]]/(PLAFOND/N_TESSERE)</f>
        <v>137.83780050761601</v>
      </c>
      <c r="T1517" s="3">
        <f>+MAX(CEILING(Tabella2026[[#This Row],[preDEF1]],1),1)</f>
        <v>138</v>
      </c>
      <c r="U1517" s="9">
        <f xml:space="preserve"> IF(ROW(Tabella2026[[#This Row],[preDEF2]]) - ROW(Tabella2026[[#Headers],[preDEF2]])&lt;=ABS(SUM(Tabella2026[preDEF2])-N_TESSERE),Tabella2026[[#This Row],[preDEF2]]-1,Tabella2026[[#This Row],[preDEF2]])</f>
        <v>137</v>
      </c>
      <c r="V1517" s="21">
        <f>+Tabella2026[[#This Row],[DEF - n. card]]*(PLAFOND/N_TESSERE)</f>
        <v>68500</v>
      </c>
      <c r="W1517" s="18"/>
    </row>
    <row r="1518" spans="2:23" x14ac:dyDescent="0.25">
      <c r="B1518" s="1" t="s">
        <v>3047</v>
      </c>
      <c r="C1518" s="2">
        <v>73010</v>
      </c>
      <c r="D1518" s="1" t="s">
        <v>3048</v>
      </c>
      <c r="E1518" s="1" t="s">
        <v>33</v>
      </c>
      <c r="F1518" s="1" t="s">
        <v>56</v>
      </c>
      <c r="G1518" s="1" t="s">
        <v>2448</v>
      </c>
      <c r="H1518" s="1" t="s">
        <v>15836</v>
      </c>
      <c r="I1518" s="5">
        <v>8183</v>
      </c>
      <c r="J1518" s="5">
        <v>127003149</v>
      </c>
      <c r="K1518" s="3">
        <f>+Tabella2026[[#This Row],[POP_2024]]/SUM(Tabella2026[POP_2024])</f>
        <v>1.3882794536812428E-4</v>
      </c>
      <c r="L1518" s="3">
        <f>+Tabella2026[[#This Row],[INCIDENZA POPOLAZIONE]]*(PLAFOND/2)</f>
        <v>40870.842995416766</v>
      </c>
      <c r="M1518" s="3">
        <f>+IFERROR(Tabella2026[[#This Row],[reddito_2024]]/Tabella2026[[#This Row],[POP_2024]],"")</f>
        <v>15520.365269461077</v>
      </c>
      <c r="N1518" s="3">
        <f>+IF(Tabella2026[[#This Row],[REDDITO COMPLESSIVO PROCAPITE]]&lt;media_aggr_reddito_pc,(media_aggr_reddito_pc-Tabella2026[[#This Row],[REDDITO COMPLESSIVO PROCAPITE]]),0)</f>
        <v>2304.7007931476637</v>
      </c>
      <c r="O1518" s="3">
        <f>+Tabella2026[[#This Row],[DIFFERENZA REDDITO INFERIORE ALLA MEDIA DALLA MEDIA]]*Tabella2026[[#This Row],[POP_2024]]</f>
        <v>18859366.590327334</v>
      </c>
      <c r="P1518" s="3">
        <f>+Tabella2026[[#This Row],[POPOLAZIONE PER DIFFERENZA ]]/SUM(Tabella2026[[POPOLAZIONE PER DIFFERENZA ]])</f>
        <v>1.673169255692555E-4</v>
      </c>
      <c r="Q1518" s="3">
        <f>+Tabella2026[[#This Row],[INCIDENZA POPOLAZIONE PER DIFFERENZA]]*(PLAFOND-SUM(Tabella2026[CONTRIBUTO SULLA BASE DELLA POPOLAZIONE]))</f>
        <v>49257.977399894844</v>
      </c>
      <c r="R1518" s="3">
        <f>+Tabella2026[[#This Row],[CONTRIBUTO SULLA BASE DELLA POPOLAZIONE]]+Tabella2026[[#This Row],[CONTRIBUTO SULLA BASE DEL REDDITO]]</f>
        <v>90128.820395311603</v>
      </c>
      <c r="S1518" s="3">
        <f>+Tabella2026[[#This Row],[CONTRIBUTO TOTALE]]/(PLAFOND/N_TESSERE)</f>
        <v>180.25764079062321</v>
      </c>
      <c r="T1518" s="3">
        <f>+MAX(CEILING(Tabella2026[[#This Row],[preDEF1]],1),1)</f>
        <v>181</v>
      </c>
      <c r="U1518" s="9">
        <f xml:space="preserve"> IF(ROW(Tabella2026[[#This Row],[preDEF2]]) - ROW(Tabella2026[[#Headers],[preDEF2]])&lt;=ABS(SUM(Tabella2026[preDEF2])-N_TESSERE),Tabella2026[[#This Row],[preDEF2]]-1,Tabella2026[[#This Row],[preDEF2]])</f>
        <v>180</v>
      </c>
      <c r="V1518" s="21">
        <f>+Tabella2026[[#This Row],[DEF - n. card]]*(PLAFOND/N_TESSERE)</f>
        <v>90000</v>
      </c>
      <c r="W1518" s="18"/>
    </row>
    <row r="1519" spans="2:23" x14ac:dyDescent="0.25">
      <c r="B1519" s="1" t="s">
        <v>3113</v>
      </c>
      <c r="C1519" s="2">
        <v>12098</v>
      </c>
      <c r="D1519" s="1" t="s">
        <v>3114</v>
      </c>
      <c r="E1519" s="1" t="s">
        <v>12</v>
      </c>
      <c r="F1519" s="1" t="s">
        <v>157</v>
      </c>
      <c r="G1519" s="1" t="s">
        <v>2448</v>
      </c>
      <c r="H1519" s="1" t="s">
        <v>15835</v>
      </c>
      <c r="I1519" s="5">
        <v>8180</v>
      </c>
      <c r="J1519" s="5">
        <v>175826838</v>
      </c>
      <c r="K1519" s="3">
        <f>+Tabella2026[[#This Row],[POP_2024]]/SUM(Tabella2026[POP_2024])</f>
        <v>1.3877704913983337E-4</v>
      </c>
      <c r="L1519" s="3">
        <f>+Tabella2026[[#This Row],[INCIDENZA POPOLAZIONE]]*(PLAFOND/2)</f>
        <v>40855.859183980087</v>
      </c>
      <c r="M1519" s="3">
        <f>+IFERROR(Tabella2026[[#This Row],[reddito_2024]]/Tabella2026[[#This Row],[POP_2024]],"")</f>
        <v>21494.72347188264</v>
      </c>
      <c r="N1519" s="3">
        <f>+IF(Tabella2026[[#This Row],[REDDITO COMPLESSIVO PROCAPITE]]&lt;media_aggr_reddito_pc,(media_aggr_reddito_pc-Tabella2026[[#This Row],[REDDITO COMPLESSIVO PROCAPITE]]),0)</f>
        <v>0</v>
      </c>
      <c r="O1519" s="3">
        <f>+Tabella2026[[#This Row],[DIFFERENZA REDDITO INFERIORE ALLA MEDIA DALLA MEDIA]]*Tabella2026[[#This Row],[POP_2024]]</f>
        <v>0</v>
      </c>
      <c r="P1519" s="3">
        <f>+Tabella2026[[#This Row],[POPOLAZIONE PER DIFFERENZA ]]/SUM(Tabella2026[[POPOLAZIONE PER DIFFERENZA ]])</f>
        <v>0</v>
      </c>
      <c r="Q1519" s="3">
        <f>+Tabella2026[[#This Row],[INCIDENZA POPOLAZIONE PER DIFFERENZA]]*(PLAFOND-SUM(Tabella2026[CONTRIBUTO SULLA BASE DELLA POPOLAZIONE]))</f>
        <v>0</v>
      </c>
      <c r="R1519" s="3">
        <f>+Tabella2026[[#This Row],[CONTRIBUTO SULLA BASE DELLA POPOLAZIONE]]+Tabella2026[[#This Row],[CONTRIBUTO SULLA BASE DEL REDDITO]]</f>
        <v>40855.859183980087</v>
      </c>
      <c r="S1519" s="3">
        <f>+Tabella2026[[#This Row],[CONTRIBUTO TOTALE]]/(PLAFOND/N_TESSERE)</f>
        <v>81.711718367960174</v>
      </c>
      <c r="T1519" s="3">
        <f>+MAX(CEILING(Tabella2026[[#This Row],[preDEF1]],1),1)</f>
        <v>82</v>
      </c>
      <c r="U1519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1519" s="21">
        <f>+Tabella2026[[#This Row],[DEF - n. card]]*(PLAFOND/N_TESSERE)</f>
        <v>40500</v>
      </c>
      <c r="W1519" s="18"/>
    </row>
    <row r="1520" spans="2:23" x14ac:dyDescent="0.25">
      <c r="B1520" s="1" t="s">
        <v>3061</v>
      </c>
      <c r="C1520" s="2">
        <v>15096</v>
      </c>
      <c r="D1520" s="1" t="s">
        <v>3062</v>
      </c>
      <c r="E1520" s="1" t="s">
        <v>12</v>
      </c>
      <c r="F1520" s="1" t="s">
        <v>11</v>
      </c>
      <c r="G1520" s="1" t="s">
        <v>2448</v>
      </c>
      <c r="H1520" s="1" t="s">
        <v>15835</v>
      </c>
      <c r="I1520" s="5">
        <v>8171</v>
      </c>
      <c r="J1520" s="5">
        <v>173073988</v>
      </c>
      <c r="K1520" s="3">
        <f>+Tabella2026[[#This Row],[POP_2024]]/SUM(Tabella2026[POP_2024])</f>
        <v>1.386243604549607E-4</v>
      </c>
      <c r="L1520" s="3">
        <f>+Tabella2026[[#This Row],[INCIDENZA POPOLAZIONE]]*(PLAFOND/2)</f>
        <v>40810.907749670092</v>
      </c>
      <c r="M1520" s="3">
        <f>+IFERROR(Tabella2026[[#This Row],[reddito_2024]]/Tabella2026[[#This Row],[POP_2024]],"")</f>
        <v>21181.494064374005</v>
      </c>
      <c r="N1520" s="3">
        <f>+IF(Tabella2026[[#This Row],[REDDITO COMPLESSIVO PROCAPITE]]&lt;media_aggr_reddito_pc,(media_aggr_reddito_pc-Tabella2026[[#This Row],[REDDITO COMPLESSIVO PROCAPITE]]),0)</f>
        <v>0</v>
      </c>
      <c r="O1520" s="3">
        <f>+Tabella2026[[#This Row],[DIFFERENZA REDDITO INFERIORE ALLA MEDIA DALLA MEDIA]]*Tabella2026[[#This Row],[POP_2024]]</f>
        <v>0</v>
      </c>
      <c r="P1520" s="3">
        <f>+Tabella2026[[#This Row],[POPOLAZIONE PER DIFFERENZA ]]/SUM(Tabella2026[[POPOLAZIONE PER DIFFERENZA ]])</f>
        <v>0</v>
      </c>
      <c r="Q1520" s="3">
        <f>+Tabella2026[[#This Row],[INCIDENZA POPOLAZIONE PER DIFFERENZA]]*(PLAFOND-SUM(Tabella2026[CONTRIBUTO SULLA BASE DELLA POPOLAZIONE]))</f>
        <v>0</v>
      </c>
      <c r="R1520" s="3">
        <f>+Tabella2026[[#This Row],[CONTRIBUTO SULLA BASE DELLA POPOLAZIONE]]+Tabella2026[[#This Row],[CONTRIBUTO SULLA BASE DEL REDDITO]]</f>
        <v>40810.907749670092</v>
      </c>
      <c r="S1520" s="3">
        <f>+Tabella2026[[#This Row],[CONTRIBUTO TOTALE]]/(PLAFOND/N_TESSERE)</f>
        <v>81.621815499340187</v>
      </c>
      <c r="T1520" s="3">
        <f>+MAX(CEILING(Tabella2026[[#This Row],[preDEF1]],1),1)</f>
        <v>82</v>
      </c>
      <c r="U1520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1520" s="21">
        <f>+Tabella2026[[#This Row],[DEF - n. card]]*(PLAFOND/N_TESSERE)</f>
        <v>40500</v>
      </c>
      <c r="W1520" s="18"/>
    </row>
    <row r="1521" spans="2:23" x14ac:dyDescent="0.25">
      <c r="B1521" s="1" t="s">
        <v>3069</v>
      </c>
      <c r="C1521" s="2">
        <v>56024</v>
      </c>
      <c r="D1521" s="1" t="s">
        <v>3070</v>
      </c>
      <c r="E1521" s="1" t="s">
        <v>8</v>
      </c>
      <c r="F1521" s="1" t="s">
        <v>210</v>
      </c>
      <c r="G1521" s="1" t="s">
        <v>2448</v>
      </c>
      <c r="H1521" s="1" t="s">
        <v>15834</v>
      </c>
      <c r="I1521" s="5">
        <v>8161</v>
      </c>
      <c r="J1521" s="5">
        <v>118202603</v>
      </c>
      <c r="K1521" s="3">
        <f>+Tabella2026[[#This Row],[POP_2024]]/SUM(Tabella2026[POP_2024])</f>
        <v>1.3845470636065772E-4</v>
      </c>
      <c r="L1521" s="3">
        <f>+Tabella2026[[#This Row],[INCIDENZA POPOLAZIONE]]*(PLAFOND/2)</f>
        <v>40760.961711547861</v>
      </c>
      <c r="M1521" s="3">
        <f>+IFERROR(Tabella2026[[#This Row],[reddito_2024]]/Tabella2026[[#This Row],[POP_2024]],"")</f>
        <v>14483.838132581792</v>
      </c>
      <c r="N1521" s="3">
        <f>+IF(Tabella2026[[#This Row],[REDDITO COMPLESSIVO PROCAPITE]]&lt;media_aggr_reddito_pc,(media_aggr_reddito_pc-Tabella2026[[#This Row],[REDDITO COMPLESSIVO PROCAPITE]]),0)</f>
        <v>3341.2279300269493</v>
      </c>
      <c r="O1521" s="3">
        <f>+Tabella2026[[#This Row],[DIFFERENZA REDDITO INFERIORE ALLA MEDIA DALLA MEDIA]]*Tabella2026[[#This Row],[POP_2024]]</f>
        <v>27267761.136949934</v>
      </c>
      <c r="P1521" s="3">
        <f>+Tabella2026[[#This Row],[POPOLAZIONE PER DIFFERENZA ]]/SUM(Tabella2026[[POPOLAZIONE PER DIFFERENZA ]])</f>
        <v>2.4191469733300853E-4</v>
      </c>
      <c r="Q1521" s="3">
        <f>+Tabella2026[[#This Row],[INCIDENZA POPOLAZIONE PER DIFFERENZA]]*(PLAFOND-SUM(Tabella2026[CONTRIBUTO SULLA BASE DELLA POPOLAZIONE]))</f>
        <v>71219.505458814994</v>
      </c>
      <c r="R1521" s="3">
        <f>+Tabella2026[[#This Row],[CONTRIBUTO SULLA BASE DELLA POPOLAZIONE]]+Tabella2026[[#This Row],[CONTRIBUTO SULLA BASE DEL REDDITO]]</f>
        <v>111980.46717036286</v>
      </c>
      <c r="S1521" s="3">
        <f>+Tabella2026[[#This Row],[CONTRIBUTO TOTALE]]/(PLAFOND/N_TESSERE)</f>
        <v>223.96093434072571</v>
      </c>
      <c r="T1521" s="3">
        <f>+MAX(CEILING(Tabella2026[[#This Row],[preDEF1]],1),1)</f>
        <v>224</v>
      </c>
      <c r="U1521" s="9">
        <f xml:space="preserve"> IF(ROW(Tabella2026[[#This Row],[preDEF2]]) - ROW(Tabella2026[[#Headers],[preDEF2]])&lt;=ABS(SUM(Tabella2026[preDEF2])-N_TESSERE),Tabella2026[[#This Row],[preDEF2]]-1,Tabella2026[[#This Row],[preDEF2]])</f>
        <v>223</v>
      </c>
      <c r="V1521" s="21">
        <f>+Tabella2026[[#This Row],[DEF - n. card]]*(PLAFOND/N_TESSERE)</f>
        <v>111500</v>
      </c>
      <c r="W1521" s="18"/>
    </row>
    <row r="1522" spans="2:23" x14ac:dyDescent="0.25">
      <c r="B1522" s="1" t="s">
        <v>3077</v>
      </c>
      <c r="C1522" s="2">
        <v>16233</v>
      </c>
      <c r="D1522" s="1" t="s">
        <v>3078</v>
      </c>
      <c r="E1522" s="1" t="s">
        <v>12</v>
      </c>
      <c r="F1522" s="1" t="s">
        <v>93</v>
      </c>
      <c r="G1522" s="1" t="s">
        <v>2448</v>
      </c>
      <c r="H1522" s="1" t="s">
        <v>15835</v>
      </c>
      <c r="I1522" s="5">
        <v>8150</v>
      </c>
      <c r="J1522" s="5">
        <v>160463966</v>
      </c>
      <c r="K1522" s="3">
        <f>+Tabella2026[[#This Row],[POP_2024]]/SUM(Tabella2026[POP_2024])</f>
        <v>1.3826808685692447E-4</v>
      </c>
      <c r="L1522" s="3">
        <f>+Tabella2026[[#This Row],[INCIDENZA POPOLAZIONE]]*(PLAFOND/2)</f>
        <v>40706.021069613424</v>
      </c>
      <c r="M1522" s="3">
        <f>+IFERROR(Tabella2026[[#This Row],[reddito_2024]]/Tabella2026[[#This Row],[POP_2024]],"")</f>
        <v>19688.830184049079</v>
      </c>
      <c r="N1522" s="3">
        <f>+IF(Tabella2026[[#This Row],[REDDITO COMPLESSIVO PROCAPITE]]&lt;media_aggr_reddito_pc,(media_aggr_reddito_pc-Tabella2026[[#This Row],[REDDITO COMPLESSIVO PROCAPITE]]),0)</f>
        <v>0</v>
      </c>
      <c r="O1522" s="3">
        <f>+Tabella2026[[#This Row],[DIFFERENZA REDDITO INFERIORE ALLA MEDIA DALLA MEDIA]]*Tabella2026[[#This Row],[POP_2024]]</f>
        <v>0</v>
      </c>
      <c r="P1522" s="3">
        <f>+Tabella2026[[#This Row],[POPOLAZIONE PER DIFFERENZA ]]/SUM(Tabella2026[[POPOLAZIONE PER DIFFERENZA ]])</f>
        <v>0</v>
      </c>
      <c r="Q1522" s="3">
        <f>+Tabella2026[[#This Row],[INCIDENZA POPOLAZIONE PER DIFFERENZA]]*(PLAFOND-SUM(Tabella2026[CONTRIBUTO SULLA BASE DELLA POPOLAZIONE]))</f>
        <v>0</v>
      </c>
      <c r="R1522" s="3">
        <f>+Tabella2026[[#This Row],[CONTRIBUTO SULLA BASE DELLA POPOLAZIONE]]+Tabella2026[[#This Row],[CONTRIBUTO SULLA BASE DEL REDDITO]]</f>
        <v>40706.021069613424</v>
      </c>
      <c r="S1522" s="3">
        <f>+Tabella2026[[#This Row],[CONTRIBUTO TOTALE]]/(PLAFOND/N_TESSERE)</f>
        <v>81.412042139226841</v>
      </c>
      <c r="T1522" s="3">
        <f>+MAX(CEILING(Tabella2026[[#This Row],[preDEF1]],1),1)</f>
        <v>82</v>
      </c>
      <c r="U1522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1522" s="21">
        <f>+Tabella2026[[#This Row],[DEF - n. card]]*(PLAFOND/N_TESSERE)</f>
        <v>40500</v>
      </c>
      <c r="W1522" s="18"/>
    </row>
    <row r="1523" spans="2:23" x14ac:dyDescent="0.25">
      <c r="B1523" s="1" t="s">
        <v>3109</v>
      </c>
      <c r="C1523" s="2">
        <v>23051</v>
      </c>
      <c r="D1523" s="1" t="s">
        <v>3110</v>
      </c>
      <c r="E1523" s="1" t="s">
        <v>38</v>
      </c>
      <c r="F1523" s="1" t="s">
        <v>37</v>
      </c>
      <c r="G1523" s="1" t="s">
        <v>2448</v>
      </c>
      <c r="H1523" s="1" t="s">
        <v>15835</v>
      </c>
      <c r="I1523" s="5">
        <v>8148</v>
      </c>
      <c r="J1523" s="5">
        <v>152122419</v>
      </c>
      <c r="K1523" s="3">
        <f>+Tabella2026[[#This Row],[POP_2024]]/SUM(Tabella2026[POP_2024])</f>
        <v>1.3823415603806386E-4</v>
      </c>
      <c r="L1523" s="3">
        <f>+Tabella2026[[#This Row],[INCIDENZA POPOLAZIONE]]*(PLAFOND/2)</f>
        <v>40696.031861988973</v>
      </c>
      <c r="M1523" s="3">
        <f>+IFERROR(Tabella2026[[#This Row],[reddito_2024]]/Tabella2026[[#This Row],[POP_2024]],"")</f>
        <v>18669.90905743741</v>
      </c>
      <c r="N1523" s="3">
        <f>+IF(Tabella2026[[#This Row],[REDDITO COMPLESSIVO PROCAPITE]]&lt;media_aggr_reddito_pc,(media_aggr_reddito_pc-Tabella2026[[#This Row],[REDDITO COMPLESSIVO PROCAPITE]]),0)</f>
        <v>0</v>
      </c>
      <c r="O1523" s="3">
        <f>+Tabella2026[[#This Row],[DIFFERENZA REDDITO INFERIORE ALLA MEDIA DALLA MEDIA]]*Tabella2026[[#This Row],[POP_2024]]</f>
        <v>0</v>
      </c>
      <c r="P1523" s="3">
        <f>+Tabella2026[[#This Row],[POPOLAZIONE PER DIFFERENZA ]]/SUM(Tabella2026[[POPOLAZIONE PER DIFFERENZA ]])</f>
        <v>0</v>
      </c>
      <c r="Q1523" s="3">
        <f>+Tabella2026[[#This Row],[INCIDENZA POPOLAZIONE PER DIFFERENZA]]*(PLAFOND-SUM(Tabella2026[CONTRIBUTO SULLA BASE DELLA POPOLAZIONE]))</f>
        <v>0</v>
      </c>
      <c r="R1523" s="3">
        <f>+Tabella2026[[#This Row],[CONTRIBUTO SULLA BASE DELLA POPOLAZIONE]]+Tabella2026[[#This Row],[CONTRIBUTO SULLA BASE DEL REDDITO]]</f>
        <v>40696.031861988973</v>
      </c>
      <c r="S1523" s="3">
        <f>+Tabella2026[[#This Row],[CONTRIBUTO TOTALE]]/(PLAFOND/N_TESSERE)</f>
        <v>81.392063723977941</v>
      </c>
      <c r="T1523" s="3">
        <f>+MAX(CEILING(Tabella2026[[#This Row],[preDEF1]],1),1)</f>
        <v>82</v>
      </c>
      <c r="U1523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1523" s="21">
        <f>+Tabella2026[[#This Row],[DEF - n. card]]*(PLAFOND/N_TESSERE)</f>
        <v>40500</v>
      </c>
      <c r="W1523" s="18"/>
    </row>
    <row r="1524" spans="2:23" x14ac:dyDescent="0.25">
      <c r="B1524" s="1" t="s">
        <v>3023</v>
      </c>
      <c r="C1524" s="2">
        <v>28091</v>
      </c>
      <c r="D1524" s="1" t="s">
        <v>3024</v>
      </c>
      <c r="E1524" s="1" t="s">
        <v>38</v>
      </c>
      <c r="F1524" s="1" t="s">
        <v>45</v>
      </c>
      <c r="G1524" s="1" t="s">
        <v>2448</v>
      </c>
      <c r="H1524" s="1" t="s">
        <v>15835</v>
      </c>
      <c r="I1524" s="5">
        <v>8141</v>
      </c>
      <c r="J1524" s="5">
        <v>160967391</v>
      </c>
      <c r="K1524" s="3">
        <f>+Tabella2026[[#This Row],[POP_2024]]/SUM(Tabella2026[POP_2024])</f>
        <v>1.3811539817205177E-4</v>
      </c>
      <c r="L1524" s="3">
        <f>+Tabella2026[[#This Row],[INCIDENZA POPOLAZIONE]]*(PLAFOND/2)</f>
        <v>40661.069635303415</v>
      </c>
      <c r="M1524" s="3">
        <f>+IFERROR(Tabella2026[[#This Row],[reddito_2024]]/Tabella2026[[#This Row],[POP_2024]],"")</f>
        <v>19772.434713180199</v>
      </c>
      <c r="N1524" s="3">
        <f>+IF(Tabella2026[[#This Row],[REDDITO COMPLESSIVO PROCAPITE]]&lt;media_aggr_reddito_pc,(media_aggr_reddito_pc-Tabella2026[[#This Row],[REDDITO COMPLESSIVO PROCAPITE]]),0)</f>
        <v>0</v>
      </c>
      <c r="O1524" s="3">
        <f>+Tabella2026[[#This Row],[DIFFERENZA REDDITO INFERIORE ALLA MEDIA DALLA MEDIA]]*Tabella2026[[#This Row],[POP_2024]]</f>
        <v>0</v>
      </c>
      <c r="P1524" s="3">
        <f>+Tabella2026[[#This Row],[POPOLAZIONE PER DIFFERENZA ]]/SUM(Tabella2026[[POPOLAZIONE PER DIFFERENZA ]])</f>
        <v>0</v>
      </c>
      <c r="Q1524" s="3">
        <f>+Tabella2026[[#This Row],[INCIDENZA POPOLAZIONE PER DIFFERENZA]]*(PLAFOND-SUM(Tabella2026[CONTRIBUTO SULLA BASE DELLA POPOLAZIONE]))</f>
        <v>0</v>
      </c>
      <c r="R1524" s="3">
        <f>+Tabella2026[[#This Row],[CONTRIBUTO SULLA BASE DELLA POPOLAZIONE]]+Tabella2026[[#This Row],[CONTRIBUTO SULLA BASE DEL REDDITO]]</f>
        <v>40661.069635303415</v>
      </c>
      <c r="S1524" s="3">
        <f>+Tabella2026[[#This Row],[CONTRIBUTO TOTALE]]/(PLAFOND/N_TESSERE)</f>
        <v>81.322139270606826</v>
      </c>
      <c r="T1524" s="3">
        <f>+MAX(CEILING(Tabella2026[[#This Row],[preDEF1]],1),1)</f>
        <v>82</v>
      </c>
      <c r="U1524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1524" s="21">
        <f>+Tabella2026[[#This Row],[DEF - n. card]]*(PLAFOND/N_TESSERE)</f>
        <v>40500</v>
      </c>
      <c r="W1524" s="18"/>
    </row>
    <row r="1525" spans="2:23" x14ac:dyDescent="0.25">
      <c r="B1525" s="1" t="s">
        <v>3005</v>
      </c>
      <c r="C1525" s="2">
        <v>74006</v>
      </c>
      <c r="D1525" s="1" t="s">
        <v>3006</v>
      </c>
      <c r="E1525" s="1" t="s">
        <v>33</v>
      </c>
      <c r="F1525" s="1" t="s">
        <v>154</v>
      </c>
      <c r="G1525" s="1" t="s">
        <v>2448</v>
      </c>
      <c r="H1525" s="1" t="s">
        <v>15836</v>
      </c>
      <c r="I1525" s="5">
        <v>8125</v>
      </c>
      <c r="J1525" s="5">
        <v>91739843</v>
      </c>
      <c r="K1525" s="3">
        <f>+Tabella2026[[#This Row],[POP_2024]]/SUM(Tabella2026[POP_2024])</f>
        <v>1.3784395162116703E-4</v>
      </c>
      <c r="L1525" s="3">
        <f>+Tabella2026[[#This Row],[INCIDENZA POPOLAZIONE]]*(PLAFOND/2)</f>
        <v>40581.155974307854</v>
      </c>
      <c r="M1525" s="3">
        <f>+IFERROR(Tabella2026[[#This Row],[reddito_2024]]/Tabella2026[[#This Row],[POP_2024]],"")</f>
        <v>11291.0576</v>
      </c>
      <c r="N1525" s="3">
        <f>+IF(Tabella2026[[#This Row],[REDDITO COMPLESSIVO PROCAPITE]]&lt;media_aggr_reddito_pc,(media_aggr_reddito_pc-Tabella2026[[#This Row],[REDDITO COMPLESSIVO PROCAPITE]]),0)</f>
        <v>6534.008462608741</v>
      </c>
      <c r="O1525" s="3">
        <f>+Tabella2026[[#This Row],[DIFFERENZA REDDITO INFERIORE ALLA MEDIA DALLA MEDIA]]*Tabella2026[[#This Row],[POP_2024]]</f>
        <v>53088818.75869602</v>
      </c>
      <c r="P1525" s="3">
        <f>+Tabella2026[[#This Row],[POPOLAZIONE PER DIFFERENZA ]]/SUM(Tabella2026[[POPOLAZIONE PER DIFFERENZA ]])</f>
        <v>4.7099449996184972E-4</v>
      </c>
      <c r="Q1525" s="3">
        <f>+Tabella2026[[#This Row],[INCIDENZA POPOLAZIONE PER DIFFERENZA]]*(PLAFOND-SUM(Tabella2026[CONTRIBUTO SULLA BASE DELLA POPOLAZIONE]))</f>
        <v>138660.42754289415</v>
      </c>
      <c r="R1525" s="3">
        <f>+Tabella2026[[#This Row],[CONTRIBUTO SULLA BASE DELLA POPOLAZIONE]]+Tabella2026[[#This Row],[CONTRIBUTO SULLA BASE DEL REDDITO]]</f>
        <v>179241.583517202</v>
      </c>
      <c r="S1525" s="3">
        <f>+Tabella2026[[#This Row],[CONTRIBUTO TOTALE]]/(PLAFOND/N_TESSERE)</f>
        <v>358.483167034404</v>
      </c>
      <c r="T1525" s="3">
        <f>+MAX(CEILING(Tabella2026[[#This Row],[preDEF1]],1),1)</f>
        <v>359</v>
      </c>
      <c r="U1525" s="9">
        <f xml:space="preserve"> IF(ROW(Tabella2026[[#This Row],[preDEF2]]) - ROW(Tabella2026[[#Headers],[preDEF2]])&lt;=ABS(SUM(Tabella2026[preDEF2])-N_TESSERE),Tabella2026[[#This Row],[preDEF2]]-1,Tabella2026[[#This Row],[preDEF2]])</f>
        <v>358</v>
      </c>
      <c r="V1525" s="21">
        <f>+Tabella2026[[#This Row],[DEF - n. card]]*(PLAFOND/N_TESSERE)</f>
        <v>179000</v>
      </c>
      <c r="W1525" s="18"/>
    </row>
    <row r="1526" spans="2:23" x14ac:dyDescent="0.25">
      <c r="B1526" s="1" t="s">
        <v>3065</v>
      </c>
      <c r="C1526" s="2">
        <v>62001</v>
      </c>
      <c r="D1526" s="1" t="s">
        <v>3066</v>
      </c>
      <c r="E1526" s="1" t="s">
        <v>15</v>
      </c>
      <c r="F1526" s="1" t="s">
        <v>256</v>
      </c>
      <c r="G1526" s="1" t="s">
        <v>2448</v>
      </c>
      <c r="H1526" s="1" t="s">
        <v>15836</v>
      </c>
      <c r="I1526" s="5">
        <v>8118</v>
      </c>
      <c r="J1526" s="5">
        <v>107571475</v>
      </c>
      <c r="K1526" s="3">
        <f>+Tabella2026[[#This Row],[POP_2024]]/SUM(Tabella2026[POP_2024])</f>
        <v>1.3772519375515493E-4</v>
      </c>
      <c r="L1526" s="3">
        <f>+Tabella2026[[#This Row],[INCIDENZA POPOLAZIONE]]*(PLAFOND/2)</f>
        <v>40546.193747622296</v>
      </c>
      <c r="M1526" s="3">
        <f>+IFERROR(Tabella2026[[#This Row],[reddito_2024]]/Tabella2026[[#This Row],[POP_2024]],"")</f>
        <v>13250.982384823848</v>
      </c>
      <c r="N1526" s="3">
        <f>+IF(Tabella2026[[#This Row],[REDDITO COMPLESSIVO PROCAPITE]]&lt;media_aggr_reddito_pc,(media_aggr_reddito_pc-Tabella2026[[#This Row],[REDDITO COMPLESSIVO PROCAPITE]]),0)</f>
        <v>4574.0836777848926</v>
      </c>
      <c r="O1526" s="3">
        <f>+Tabella2026[[#This Row],[DIFFERENZA REDDITO INFERIORE ALLA MEDIA DALLA MEDIA]]*Tabella2026[[#This Row],[POP_2024]]</f>
        <v>37132411.296257757</v>
      </c>
      <c r="P1526" s="3">
        <f>+Tabella2026[[#This Row],[POPOLAZIONE PER DIFFERENZA ]]/SUM(Tabella2026[[POPOLAZIONE PER DIFFERENZA ]])</f>
        <v>3.2943210830046793E-4</v>
      </c>
      <c r="Q1526" s="3">
        <f>+Tabella2026[[#This Row],[INCIDENZA POPOLAZIONE PER DIFFERENZA]]*(PLAFOND-SUM(Tabella2026[CONTRIBUTO SULLA BASE DELLA POPOLAZIONE]))</f>
        <v>96984.565609576923</v>
      </c>
      <c r="R1526" s="3">
        <f>+Tabella2026[[#This Row],[CONTRIBUTO SULLA BASE DELLA POPOLAZIONE]]+Tabella2026[[#This Row],[CONTRIBUTO SULLA BASE DEL REDDITO]]</f>
        <v>137530.75935719922</v>
      </c>
      <c r="S1526" s="3">
        <f>+Tabella2026[[#This Row],[CONTRIBUTO TOTALE]]/(PLAFOND/N_TESSERE)</f>
        <v>275.06151871439846</v>
      </c>
      <c r="T1526" s="3">
        <f>+MAX(CEILING(Tabella2026[[#This Row],[preDEF1]],1),1)</f>
        <v>276</v>
      </c>
      <c r="U1526" s="9">
        <f xml:space="preserve"> IF(ROW(Tabella2026[[#This Row],[preDEF2]]) - ROW(Tabella2026[[#Headers],[preDEF2]])&lt;=ABS(SUM(Tabella2026[preDEF2])-N_TESSERE),Tabella2026[[#This Row],[preDEF2]]-1,Tabella2026[[#This Row],[preDEF2]])</f>
        <v>275</v>
      </c>
      <c r="V1526" s="21">
        <f>+Tabella2026[[#This Row],[DEF - n. card]]*(PLAFOND/N_TESSERE)</f>
        <v>137500</v>
      </c>
      <c r="W1526" s="18"/>
    </row>
    <row r="1527" spans="2:23" x14ac:dyDescent="0.25">
      <c r="B1527" s="1" t="s">
        <v>3125</v>
      </c>
      <c r="C1527" s="2">
        <v>17195</v>
      </c>
      <c r="D1527" s="1" t="s">
        <v>3126</v>
      </c>
      <c r="E1527" s="1" t="s">
        <v>12</v>
      </c>
      <c r="F1527" s="1" t="s">
        <v>50</v>
      </c>
      <c r="G1527" s="1" t="s">
        <v>2448</v>
      </c>
      <c r="H1527" s="1" t="s">
        <v>15835</v>
      </c>
      <c r="I1527" s="5">
        <v>8118</v>
      </c>
      <c r="J1527" s="5">
        <v>160262701</v>
      </c>
      <c r="K1527" s="3">
        <f>+Tabella2026[[#This Row],[POP_2024]]/SUM(Tabella2026[POP_2024])</f>
        <v>1.3772519375515493E-4</v>
      </c>
      <c r="L1527" s="3">
        <f>+Tabella2026[[#This Row],[INCIDENZA POPOLAZIONE]]*(PLAFOND/2)</f>
        <v>40546.193747622296</v>
      </c>
      <c r="M1527" s="3">
        <f>+IFERROR(Tabella2026[[#This Row],[reddito_2024]]/Tabella2026[[#This Row],[POP_2024]],"")</f>
        <v>19741.648312392215</v>
      </c>
      <c r="N1527" s="3">
        <f>+IF(Tabella2026[[#This Row],[REDDITO COMPLESSIVO PROCAPITE]]&lt;media_aggr_reddito_pc,(media_aggr_reddito_pc-Tabella2026[[#This Row],[REDDITO COMPLESSIVO PROCAPITE]]),0)</f>
        <v>0</v>
      </c>
      <c r="O1527" s="3">
        <f>+Tabella2026[[#This Row],[DIFFERENZA REDDITO INFERIORE ALLA MEDIA DALLA MEDIA]]*Tabella2026[[#This Row],[POP_2024]]</f>
        <v>0</v>
      </c>
      <c r="P1527" s="3">
        <f>+Tabella2026[[#This Row],[POPOLAZIONE PER DIFFERENZA ]]/SUM(Tabella2026[[POPOLAZIONE PER DIFFERENZA ]])</f>
        <v>0</v>
      </c>
      <c r="Q1527" s="3">
        <f>+Tabella2026[[#This Row],[INCIDENZA POPOLAZIONE PER DIFFERENZA]]*(PLAFOND-SUM(Tabella2026[CONTRIBUTO SULLA BASE DELLA POPOLAZIONE]))</f>
        <v>0</v>
      </c>
      <c r="R1527" s="3">
        <f>+Tabella2026[[#This Row],[CONTRIBUTO SULLA BASE DELLA POPOLAZIONE]]+Tabella2026[[#This Row],[CONTRIBUTO SULLA BASE DEL REDDITO]]</f>
        <v>40546.193747622296</v>
      </c>
      <c r="S1527" s="3">
        <f>+Tabella2026[[#This Row],[CONTRIBUTO TOTALE]]/(PLAFOND/N_TESSERE)</f>
        <v>81.092387495244594</v>
      </c>
      <c r="T1527" s="3">
        <f>+MAX(CEILING(Tabella2026[[#This Row],[preDEF1]],1),1)</f>
        <v>82</v>
      </c>
      <c r="U1527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1527" s="21">
        <f>+Tabella2026[[#This Row],[DEF - n. card]]*(PLAFOND/N_TESSERE)</f>
        <v>40500</v>
      </c>
      <c r="W1527" s="18"/>
    </row>
    <row r="1528" spans="2:23" x14ac:dyDescent="0.25">
      <c r="B1528" s="1" t="s">
        <v>3037</v>
      </c>
      <c r="C1528" s="2">
        <v>11020</v>
      </c>
      <c r="D1528" s="1" t="s">
        <v>3038</v>
      </c>
      <c r="E1528" s="1" t="s">
        <v>24</v>
      </c>
      <c r="F1528" s="1" t="s">
        <v>136</v>
      </c>
      <c r="G1528" s="1" t="s">
        <v>2448</v>
      </c>
      <c r="H1528" s="1" t="s">
        <v>15835</v>
      </c>
      <c r="I1528" s="5">
        <v>8088</v>
      </c>
      <c r="J1528" s="5">
        <v>150143204</v>
      </c>
      <c r="K1528" s="3">
        <f>+Tabella2026[[#This Row],[POP_2024]]/SUM(Tabella2026[POP_2024])</f>
        <v>1.37216231472246E-4</v>
      </c>
      <c r="L1528" s="3">
        <f>+Tabella2026[[#This Row],[INCIDENZA POPOLAZIONE]]*(PLAFOND/2)</f>
        <v>40396.355633255618</v>
      </c>
      <c r="M1528" s="3">
        <f>+IFERROR(Tabella2026[[#This Row],[reddito_2024]]/Tabella2026[[#This Row],[POP_2024]],"")</f>
        <v>18563.699802176063</v>
      </c>
      <c r="N1528" s="3">
        <f>+IF(Tabella2026[[#This Row],[REDDITO COMPLESSIVO PROCAPITE]]&lt;media_aggr_reddito_pc,(media_aggr_reddito_pc-Tabella2026[[#This Row],[REDDITO COMPLESSIVO PROCAPITE]]),0)</f>
        <v>0</v>
      </c>
      <c r="O1528" s="3">
        <f>+Tabella2026[[#This Row],[DIFFERENZA REDDITO INFERIORE ALLA MEDIA DALLA MEDIA]]*Tabella2026[[#This Row],[POP_2024]]</f>
        <v>0</v>
      </c>
      <c r="P1528" s="3">
        <f>+Tabella2026[[#This Row],[POPOLAZIONE PER DIFFERENZA ]]/SUM(Tabella2026[[POPOLAZIONE PER DIFFERENZA ]])</f>
        <v>0</v>
      </c>
      <c r="Q1528" s="3">
        <f>+Tabella2026[[#This Row],[INCIDENZA POPOLAZIONE PER DIFFERENZA]]*(PLAFOND-SUM(Tabella2026[CONTRIBUTO SULLA BASE DELLA POPOLAZIONE]))</f>
        <v>0</v>
      </c>
      <c r="R1528" s="3">
        <f>+Tabella2026[[#This Row],[CONTRIBUTO SULLA BASE DELLA POPOLAZIONE]]+Tabella2026[[#This Row],[CONTRIBUTO SULLA BASE DEL REDDITO]]</f>
        <v>40396.355633255618</v>
      </c>
      <c r="S1528" s="3">
        <f>+Tabella2026[[#This Row],[CONTRIBUTO TOTALE]]/(PLAFOND/N_TESSERE)</f>
        <v>80.792711266511233</v>
      </c>
      <c r="T1528" s="3">
        <f>+MAX(CEILING(Tabella2026[[#This Row],[preDEF1]],1),1)</f>
        <v>81</v>
      </c>
      <c r="U1528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1528" s="21">
        <f>+Tabella2026[[#This Row],[DEF - n. card]]*(PLAFOND/N_TESSERE)</f>
        <v>40000</v>
      </c>
      <c r="W1528" s="18"/>
    </row>
    <row r="1529" spans="2:23" x14ac:dyDescent="0.25">
      <c r="B1529" s="1" t="s">
        <v>3107</v>
      </c>
      <c r="C1529" s="2">
        <v>52011</v>
      </c>
      <c r="D1529" s="1" t="s">
        <v>3108</v>
      </c>
      <c r="E1529" s="1" t="s">
        <v>30</v>
      </c>
      <c r="F1529" s="1" t="s">
        <v>283</v>
      </c>
      <c r="G1529" s="1" t="s">
        <v>2448</v>
      </c>
      <c r="H1529" s="1" t="s">
        <v>15834</v>
      </c>
      <c r="I1529" s="5">
        <v>8081</v>
      </c>
      <c r="J1529" s="5">
        <v>145040222</v>
      </c>
      <c r="K1529" s="3">
        <f>+Tabella2026[[#This Row],[POP_2024]]/SUM(Tabella2026[POP_2024])</f>
        <v>1.3709747360623393E-4</v>
      </c>
      <c r="L1529" s="3">
        <f>+Tabella2026[[#This Row],[INCIDENZA POPOLAZIONE]]*(PLAFOND/2)</f>
        <v>40361.393406570067</v>
      </c>
      <c r="M1529" s="3">
        <f>+IFERROR(Tabella2026[[#This Row],[reddito_2024]]/Tabella2026[[#This Row],[POP_2024]],"")</f>
        <v>17948.30120034649</v>
      </c>
      <c r="N1529" s="3">
        <f>+IF(Tabella2026[[#This Row],[REDDITO COMPLESSIVO PROCAPITE]]&lt;media_aggr_reddito_pc,(media_aggr_reddito_pc-Tabella2026[[#This Row],[REDDITO COMPLESSIVO PROCAPITE]]),0)</f>
        <v>0</v>
      </c>
      <c r="O1529" s="3">
        <f>+Tabella2026[[#This Row],[DIFFERENZA REDDITO INFERIORE ALLA MEDIA DALLA MEDIA]]*Tabella2026[[#This Row],[POP_2024]]</f>
        <v>0</v>
      </c>
      <c r="P1529" s="3">
        <f>+Tabella2026[[#This Row],[POPOLAZIONE PER DIFFERENZA ]]/SUM(Tabella2026[[POPOLAZIONE PER DIFFERENZA ]])</f>
        <v>0</v>
      </c>
      <c r="Q1529" s="3">
        <f>+Tabella2026[[#This Row],[INCIDENZA POPOLAZIONE PER DIFFERENZA]]*(PLAFOND-SUM(Tabella2026[CONTRIBUTO SULLA BASE DELLA POPOLAZIONE]))</f>
        <v>0</v>
      </c>
      <c r="R1529" s="3">
        <f>+Tabella2026[[#This Row],[CONTRIBUTO SULLA BASE DELLA POPOLAZIONE]]+Tabella2026[[#This Row],[CONTRIBUTO SULLA BASE DEL REDDITO]]</f>
        <v>40361.393406570067</v>
      </c>
      <c r="S1529" s="3">
        <f>+Tabella2026[[#This Row],[CONTRIBUTO TOTALE]]/(PLAFOND/N_TESSERE)</f>
        <v>80.722786813140132</v>
      </c>
      <c r="T1529" s="3">
        <f>+MAX(CEILING(Tabella2026[[#This Row],[preDEF1]],1),1)</f>
        <v>81</v>
      </c>
      <c r="U1529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1529" s="21">
        <f>+Tabella2026[[#This Row],[DEF - n. card]]*(PLAFOND/N_TESSERE)</f>
        <v>40000</v>
      </c>
      <c r="W1529" s="18"/>
    </row>
    <row r="1530" spans="2:23" x14ac:dyDescent="0.25">
      <c r="B1530" s="1" t="s">
        <v>3121</v>
      </c>
      <c r="C1530" s="2">
        <v>48049</v>
      </c>
      <c r="D1530" s="1" t="s">
        <v>3122</v>
      </c>
      <c r="E1530" s="1" t="s">
        <v>30</v>
      </c>
      <c r="F1530" s="1" t="s">
        <v>29</v>
      </c>
      <c r="G1530" s="1" t="s">
        <v>2448</v>
      </c>
      <c r="H1530" s="1" t="s">
        <v>15834</v>
      </c>
      <c r="I1530" s="5">
        <v>8073</v>
      </c>
      <c r="J1530" s="5">
        <v>151574145</v>
      </c>
      <c r="K1530" s="3">
        <f>+Tabella2026[[#This Row],[POP_2024]]/SUM(Tabella2026[POP_2024])</f>
        <v>1.3696175033079156E-4</v>
      </c>
      <c r="L1530" s="3">
        <f>+Tabella2026[[#This Row],[INCIDENZA POPOLAZIONE]]*(PLAFOND/2)</f>
        <v>40321.436576072287</v>
      </c>
      <c r="M1530" s="3">
        <f>+IFERROR(Tabella2026[[#This Row],[reddito_2024]]/Tabella2026[[#This Row],[POP_2024]],"")</f>
        <v>18775.44221479004</v>
      </c>
      <c r="N1530" s="3">
        <f>+IF(Tabella2026[[#This Row],[REDDITO COMPLESSIVO PROCAPITE]]&lt;media_aggr_reddito_pc,(media_aggr_reddito_pc-Tabella2026[[#This Row],[REDDITO COMPLESSIVO PROCAPITE]]),0)</f>
        <v>0</v>
      </c>
      <c r="O1530" s="3">
        <f>+Tabella2026[[#This Row],[DIFFERENZA REDDITO INFERIORE ALLA MEDIA DALLA MEDIA]]*Tabella2026[[#This Row],[POP_2024]]</f>
        <v>0</v>
      </c>
      <c r="P1530" s="3">
        <f>+Tabella2026[[#This Row],[POPOLAZIONE PER DIFFERENZA ]]/SUM(Tabella2026[[POPOLAZIONE PER DIFFERENZA ]])</f>
        <v>0</v>
      </c>
      <c r="Q1530" s="3">
        <f>+Tabella2026[[#This Row],[INCIDENZA POPOLAZIONE PER DIFFERENZA]]*(PLAFOND-SUM(Tabella2026[CONTRIBUTO SULLA BASE DELLA POPOLAZIONE]))</f>
        <v>0</v>
      </c>
      <c r="R1530" s="3">
        <f>+Tabella2026[[#This Row],[CONTRIBUTO SULLA BASE DELLA POPOLAZIONE]]+Tabella2026[[#This Row],[CONTRIBUTO SULLA BASE DEL REDDITO]]</f>
        <v>40321.436576072287</v>
      </c>
      <c r="S1530" s="3">
        <f>+Tabella2026[[#This Row],[CONTRIBUTO TOTALE]]/(PLAFOND/N_TESSERE)</f>
        <v>80.642873152144574</v>
      </c>
      <c r="T1530" s="3">
        <f>+MAX(CEILING(Tabella2026[[#This Row],[preDEF1]],1),1)</f>
        <v>81</v>
      </c>
      <c r="U1530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1530" s="21">
        <f>+Tabella2026[[#This Row],[DEF - n. card]]*(PLAFOND/N_TESSERE)</f>
        <v>40000</v>
      </c>
      <c r="W1530" s="18"/>
    </row>
    <row r="1531" spans="2:23" x14ac:dyDescent="0.25">
      <c r="B1531" s="1" t="s">
        <v>3099</v>
      </c>
      <c r="C1531" s="2">
        <v>5097</v>
      </c>
      <c r="D1531" s="1" t="s">
        <v>3100</v>
      </c>
      <c r="E1531" s="1" t="s">
        <v>18</v>
      </c>
      <c r="F1531" s="1" t="s">
        <v>182</v>
      </c>
      <c r="G1531" s="1" t="s">
        <v>2448</v>
      </c>
      <c r="H1531" s="1" t="s">
        <v>15835</v>
      </c>
      <c r="I1531" s="5">
        <v>8071</v>
      </c>
      <c r="J1531" s="5">
        <v>134106178</v>
      </c>
      <c r="K1531" s="3">
        <f>+Tabella2026[[#This Row],[POP_2024]]/SUM(Tabella2026[POP_2024])</f>
        <v>1.3692781951193096E-4</v>
      </c>
      <c r="L1531" s="3">
        <f>+Tabella2026[[#This Row],[INCIDENZA POPOLAZIONE]]*(PLAFOND/2)</f>
        <v>40311.447368447843</v>
      </c>
      <c r="M1531" s="3">
        <f>+IFERROR(Tabella2026[[#This Row],[reddito_2024]]/Tabella2026[[#This Row],[POP_2024]],"")</f>
        <v>16615.806963201587</v>
      </c>
      <c r="N1531" s="3">
        <f>+IF(Tabella2026[[#This Row],[REDDITO COMPLESSIVO PROCAPITE]]&lt;media_aggr_reddito_pc,(media_aggr_reddito_pc-Tabella2026[[#This Row],[REDDITO COMPLESSIVO PROCAPITE]]),0)</f>
        <v>1209.2590994071543</v>
      </c>
      <c r="O1531" s="3">
        <f>+Tabella2026[[#This Row],[DIFFERENZA REDDITO INFERIORE ALLA MEDIA DALLA MEDIA]]*Tabella2026[[#This Row],[POP_2024]]</f>
        <v>9759930.1913151424</v>
      </c>
      <c r="P1531" s="3">
        <f>+Tabella2026[[#This Row],[POPOLAZIONE PER DIFFERENZA ]]/SUM(Tabella2026[[POPOLAZIONE PER DIFFERENZA ]])</f>
        <v>8.6588354150713928E-5</v>
      </c>
      <c r="Q1531" s="3">
        <f>+Tabella2026[[#This Row],[INCIDENZA POPOLAZIONE PER DIFFERENZA]]*(PLAFOND-SUM(Tabella2026[CONTRIBUTO SULLA BASE DELLA POPOLAZIONE]))</f>
        <v>25491.546520704669</v>
      </c>
      <c r="R1531" s="3">
        <f>+Tabella2026[[#This Row],[CONTRIBUTO SULLA BASE DELLA POPOLAZIONE]]+Tabella2026[[#This Row],[CONTRIBUTO SULLA BASE DEL REDDITO]]</f>
        <v>65802.993889152509</v>
      </c>
      <c r="S1531" s="3">
        <f>+Tabella2026[[#This Row],[CONTRIBUTO TOTALE]]/(PLAFOND/N_TESSERE)</f>
        <v>131.60598777830501</v>
      </c>
      <c r="T1531" s="3">
        <f>+MAX(CEILING(Tabella2026[[#This Row],[preDEF1]],1),1)</f>
        <v>132</v>
      </c>
      <c r="U1531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1531" s="21">
        <f>+Tabella2026[[#This Row],[DEF - n. card]]*(PLAFOND/N_TESSERE)</f>
        <v>65500</v>
      </c>
      <c r="W1531" s="18"/>
    </row>
    <row r="1532" spans="2:23" x14ac:dyDescent="0.25">
      <c r="B1532" s="1" t="s">
        <v>3161</v>
      </c>
      <c r="C1532" s="2">
        <v>23017</v>
      </c>
      <c r="D1532" s="1" t="s">
        <v>3162</v>
      </c>
      <c r="E1532" s="1" t="s">
        <v>38</v>
      </c>
      <c r="F1532" s="1" t="s">
        <v>37</v>
      </c>
      <c r="G1532" s="1" t="s">
        <v>2448</v>
      </c>
      <c r="H1532" s="1" t="s">
        <v>15835</v>
      </c>
      <c r="I1532" s="5">
        <v>8069</v>
      </c>
      <c r="J1532" s="5">
        <v>149712253</v>
      </c>
      <c r="K1532" s="3">
        <f>+Tabella2026[[#This Row],[POP_2024]]/SUM(Tabella2026[POP_2024])</f>
        <v>1.3689388869307035E-4</v>
      </c>
      <c r="L1532" s="3">
        <f>+Tabella2026[[#This Row],[INCIDENZA POPOLAZIONE]]*(PLAFOND/2)</f>
        <v>40301.458160823393</v>
      </c>
      <c r="M1532" s="3">
        <f>+IFERROR(Tabella2026[[#This Row],[reddito_2024]]/Tabella2026[[#This Row],[POP_2024]],"")</f>
        <v>18554.003346139547</v>
      </c>
      <c r="N1532" s="3">
        <f>+IF(Tabella2026[[#This Row],[REDDITO COMPLESSIVO PROCAPITE]]&lt;media_aggr_reddito_pc,(media_aggr_reddito_pc-Tabella2026[[#This Row],[REDDITO COMPLESSIVO PROCAPITE]]),0)</f>
        <v>0</v>
      </c>
      <c r="O1532" s="3">
        <f>+Tabella2026[[#This Row],[DIFFERENZA REDDITO INFERIORE ALLA MEDIA DALLA MEDIA]]*Tabella2026[[#This Row],[POP_2024]]</f>
        <v>0</v>
      </c>
      <c r="P1532" s="3">
        <f>+Tabella2026[[#This Row],[POPOLAZIONE PER DIFFERENZA ]]/SUM(Tabella2026[[POPOLAZIONE PER DIFFERENZA ]])</f>
        <v>0</v>
      </c>
      <c r="Q1532" s="3">
        <f>+Tabella2026[[#This Row],[INCIDENZA POPOLAZIONE PER DIFFERENZA]]*(PLAFOND-SUM(Tabella2026[CONTRIBUTO SULLA BASE DELLA POPOLAZIONE]))</f>
        <v>0</v>
      </c>
      <c r="R1532" s="3">
        <f>+Tabella2026[[#This Row],[CONTRIBUTO SULLA BASE DELLA POPOLAZIONE]]+Tabella2026[[#This Row],[CONTRIBUTO SULLA BASE DEL REDDITO]]</f>
        <v>40301.458160823393</v>
      </c>
      <c r="S1532" s="3">
        <f>+Tabella2026[[#This Row],[CONTRIBUTO TOTALE]]/(PLAFOND/N_TESSERE)</f>
        <v>80.602916321646788</v>
      </c>
      <c r="T1532" s="3">
        <f>+MAX(CEILING(Tabella2026[[#This Row],[preDEF1]],1),1)</f>
        <v>81</v>
      </c>
      <c r="U1532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1532" s="21">
        <f>+Tabella2026[[#This Row],[DEF - n. card]]*(PLAFOND/N_TESSERE)</f>
        <v>40000</v>
      </c>
      <c r="W1532" s="18"/>
    </row>
    <row r="1533" spans="2:23" x14ac:dyDescent="0.25">
      <c r="B1533" s="1" t="s">
        <v>3139</v>
      </c>
      <c r="C1533" s="2">
        <v>28038</v>
      </c>
      <c r="D1533" s="1" t="s">
        <v>3140</v>
      </c>
      <c r="E1533" s="1" t="s">
        <v>38</v>
      </c>
      <c r="F1533" s="1" t="s">
        <v>45</v>
      </c>
      <c r="G1533" s="1" t="s">
        <v>2448</v>
      </c>
      <c r="H1533" s="1" t="s">
        <v>15835</v>
      </c>
      <c r="I1533" s="5">
        <v>8069</v>
      </c>
      <c r="J1533" s="5">
        <v>155697014</v>
      </c>
      <c r="K1533" s="3">
        <f>+Tabella2026[[#This Row],[POP_2024]]/SUM(Tabella2026[POP_2024])</f>
        <v>1.3689388869307035E-4</v>
      </c>
      <c r="L1533" s="3">
        <f>+Tabella2026[[#This Row],[INCIDENZA POPOLAZIONE]]*(PLAFOND/2)</f>
        <v>40301.458160823393</v>
      </c>
      <c r="M1533" s="3">
        <f>+IFERROR(Tabella2026[[#This Row],[reddito_2024]]/Tabella2026[[#This Row],[POP_2024]],"")</f>
        <v>19295.70132606271</v>
      </c>
      <c r="N1533" s="3">
        <f>+IF(Tabella2026[[#This Row],[REDDITO COMPLESSIVO PROCAPITE]]&lt;media_aggr_reddito_pc,(media_aggr_reddito_pc-Tabella2026[[#This Row],[REDDITO COMPLESSIVO PROCAPITE]]),0)</f>
        <v>0</v>
      </c>
      <c r="O1533" s="3">
        <f>+Tabella2026[[#This Row],[DIFFERENZA REDDITO INFERIORE ALLA MEDIA DALLA MEDIA]]*Tabella2026[[#This Row],[POP_2024]]</f>
        <v>0</v>
      </c>
      <c r="P1533" s="3">
        <f>+Tabella2026[[#This Row],[POPOLAZIONE PER DIFFERENZA ]]/SUM(Tabella2026[[POPOLAZIONE PER DIFFERENZA ]])</f>
        <v>0</v>
      </c>
      <c r="Q1533" s="3">
        <f>+Tabella2026[[#This Row],[INCIDENZA POPOLAZIONE PER DIFFERENZA]]*(PLAFOND-SUM(Tabella2026[CONTRIBUTO SULLA BASE DELLA POPOLAZIONE]))</f>
        <v>0</v>
      </c>
      <c r="R1533" s="3">
        <f>+Tabella2026[[#This Row],[CONTRIBUTO SULLA BASE DELLA POPOLAZIONE]]+Tabella2026[[#This Row],[CONTRIBUTO SULLA BASE DEL REDDITO]]</f>
        <v>40301.458160823393</v>
      </c>
      <c r="S1533" s="3">
        <f>+Tabella2026[[#This Row],[CONTRIBUTO TOTALE]]/(PLAFOND/N_TESSERE)</f>
        <v>80.602916321646788</v>
      </c>
      <c r="T1533" s="3">
        <f>+MAX(CEILING(Tabella2026[[#This Row],[preDEF1]],1),1)</f>
        <v>81</v>
      </c>
      <c r="U1533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1533" s="21">
        <f>+Tabella2026[[#This Row],[DEF - n. card]]*(PLAFOND/N_TESSERE)</f>
        <v>40000</v>
      </c>
      <c r="W1533" s="18"/>
    </row>
    <row r="1534" spans="2:23" x14ac:dyDescent="0.25">
      <c r="B1534" s="1" t="s">
        <v>3053</v>
      </c>
      <c r="C1534" s="2">
        <v>117015</v>
      </c>
      <c r="D1534" s="1" t="s">
        <v>3054</v>
      </c>
      <c r="E1534" s="1" t="s">
        <v>76</v>
      </c>
      <c r="F1534" s="1" t="s">
        <v>15839</v>
      </c>
      <c r="G1534" s="1" t="s">
        <v>2448</v>
      </c>
      <c r="H1534" s="1" t="s">
        <v>15836</v>
      </c>
      <c r="I1534" s="5">
        <v>8044</v>
      </c>
      <c r="J1534" s="5">
        <v>115055971</v>
      </c>
      <c r="K1534" s="3">
        <f>+Tabella2026[[#This Row],[POP_2024]]/SUM(Tabella2026[POP_2024])</f>
        <v>1.3646975345731294E-4</v>
      </c>
      <c r="L1534" s="3">
        <f>+Tabella2026[[#This Row],[INCIDENZA POPOLAZIONE]]*(PLAFOND/2)</f>
        <v>40176.593065517838</v>
      </c>
      <c r="M1534" s="3">
        <f>+IFERROR(Tabella2026[[#This Row],[reddito_2024]]/Tabella2026[[#This Row],[POP_2024]],"")</f>
        <v>14303.328070611637</v>
      </c>
      <c r="N1534" s="3">
        <f>+IF(Tabella2026[[#This Row],[REDDITO COMPLESSIVO PROCAPITE]]&lt;media_aggr_reddito_pc,(media_aggr_reddito_pc-Tabella2026[[#This Row],[REDDITO COMPLESSIVO PROCAPITE]]),0)</f>
        <v>3521.7379919971045</v>
      </c>
      <c r="O1534" s="3">
        <f>+Tabella2026[[#This Row],[DIFFERENZA REDDITO INFERIORE ALLA MEDIA DALLA MEDIA]]*Tabella2026[[#This Row],[POP_2024]]</f>
        <v>28328860.407624707</v>
      </c>
      <c r="P1534" s="3">
        <f>+Tabella2026[[#This Row],[POPOLAZIONE PER DIFFERENZA ]]/SUM(Tabella2026[[POPOLAZIONE PER DIFFERENZA ]])</f>
        <v>2.5132858018229467E-4</v>
      </c>
      <c r="Q1534" s="3">
        <f>+Tabella2026[[#This Row],[INCIDENZA POPOLAZIONE PER DIFFERENZA]]*(PLAFOND-SUM(Tabella2026[CONTRIBUTO SULLA BASE DELLA POPOLAZIONE]))</f>
        <v>73990.945509232712</v>
      </c>
      <c r="R1534" s="3">
        <f>+Tabella2026[[#This Row],[CONTRIBUTO SULLA BASE DELLA POPOLAZIONE]]+Tabella2026[[#This Row],[CONTRIBUTO SULLA BASE DEL REDDITO]]</f>
        <v>114167.53857475055</v>
      </c>
      <c r="S1534" s="3">
        <f>+Tabella2026[[#This Row],[CONTRIBUTO TOTALE]]/(PLAFOND/N_TESSERE)</f>
        <v>228.3350771495011</v>
      </c>
      <c r="T1534" s="3">
        <f>+MAX(CEILING(Tabella2026[[#This Row],[preDEF1]],1),1)</f>
        <v>229</v>
      </c>
      <c r="U1534" s="9">
        <f xml:space="preserve"> IF(ROW(Tabella2026[[#This Row],[preDEF2]]) - ROW(Tabella2026[[#Headers],[preDEF2]])&lt;=ABS(SUM(Tabella2026[preDEF2])-N_TESSERE),Tabella2026[[#This Row],[preDEF2]]-1,Tabella2026[[#This Row],[preDEF2]])</f>
        <v>228</v>
      </c>
      <c r="V1534" s="21">
        <f>+Tabella2026[[#This Row],[DEF - n. card]]*(PLAFOND/N_TESSERE)</f>
        <v>114000</v>
      </c>
      <c r="W1534" s="18"/>
    </row>
    <row r="1535" spans="2:23" x14ac:dyDescent="0.25">
      <c r="B1535" s="1" t="s">
        <v>3003</v>
      </c>
      <c r="C1535" s="2">
        <v>89019</v>
      </c>
      <c r="D1535" s="1" t="s">
        <v>3004</v>
      </c>
      <c r="E1535" s="1" t="s">
        <v>21</v>
      </c>
      <c r="F1535" s="1" t="s">
        <v>101</v>
      </c>
      <c r="G1535" s="1" t="s">
        <v>2448</v>
      </c>
      <c r="H1535" s="1" t="s">
        <v>15836</v>
      </c>
      <c r="I1535" s="5">
        <v>8044</v>
      </c>
      <c r="J1535" s="5">
        <v>107728951</v>
      </c>
      <c r="K1535" s="3">
        <f>+Tabella2026[[#This Row],[POP_2024]]/SUM(Tabella2026[POP_2024])</f>
        <v>1.3646975345731294E-4</v>
      </c>
      <c r="L1535" s="3">
        <f>+Tabella2026[[#This Row],[INCIDENZA POPOLAZIONE]]*(PLAFOND/2)</f>
        <v>40176.593065517838</v>
      </c>
      <c r="M1535" s="3">
        <f>+IFERROR(Tabella2026[[#This Row],[reddito_2024]]/Tabella2026[[#This Row],[POP_2024]],"")</f>
        <v>13392.46034311288</v>
      </c>
      <c r="N1535" s="3">
        <f>+IF(Tabella2026[[#This Row],[REDDITO COMPLESSIVO PROCAPITE]]&lt;media_aggr_reddito_pc,(media_aggr_reddito_pc-Tabella2026[[#This Row],[REDDITO COMPLESSIVO PROCAPITE]]),0)</f>
        <v>4432.6057194958612</v>
      </c>
      <c r="O1535" s="3">
        <f>+Tabella2026[[#This Row],[DIFFERENZA REDDITO INFERIORE ALLA MEDIA DALLA MEDIA]]*Tabella2026[[#This Row],[POP_2024]]</f>
        <v>35655880.407624707</v>
      </c>
      <c r="P1535" s="3">
        <f>+Tabella2026[[#This Row],[POPOLAZIONE PER DIFFERENZA ]]/SUM(Tabella2026[[POPOLAZIONE PER DIFFERENZA ]])</f>
        <v>3.1633259047674476E-4</v>
      </c>
      <c r="Q1535" s="3">
        <f>+Tabella2026[[#This Row],[INCIDENZA POPOLAZIONE PER DIFFERENZA]]*(PLAFOND-SUM(Tabella2026[CONTRIBUTO SULLA BASE DELLA POPOLAZIONE]))</f>
        <v>93128.077386911173</v>
      </c>
      <c r="R1535" s="3">
        <f>+Tabella2026[[#This Row],[CONTRIBUTO SULLA BASE DELLA POPOLAZIONE]]+Tabella2026[[#This Row],[CONTRIBUTO SULLA BASE DEL REDDITO]]</f>
        <v>133304.67045242901</v>
      </c>
      <c r="S1535" s="3">
        <f>+Tabella2026[[#This Row],[CONTRIBUTO TOTALE]]/(PLAFOND/N_TESSERE)</f>
        <v>266.60934090485802</v>
      </c>
      <c r="T1535" s="3">
        <f>+MAX(CEILING(Tabella2026[[#This Row],[preDEF1]],1),1)</f>
        <v>267</v>
      </c>
      <c r="U1535" s="9">
        <f xml:space="preserve"> IF(ROW(Tabella2026[[#This Row],[preDEF2]]) - ROW(Tabella2026[[#Headers],[preDEF2]])&lt;=ABS(SUM(Tabella2026[preDEF2])-N_TESSERE),Tabella2026[[#This Row],[preDEF2]]-1,Tabella2026[[#This Row],[preDEF2]])</f>
        <v>266</v>
      </c>
      <c r="V1535" s="21">
        <f>+Tabella2026[[#This Row],[DEF - n. card]]*(PLAFOND/N_TESSERE)</f>
        <v>133000</v>
      </c>
      <c r="W1535" s="18"/>
    </row>
    <row r="1536" spans="2:23" x14ac:dyDescent="0.25">
      <c r="B1536" s="1" t="s">
        <v>3145</v>
      </c>
      <c r="C1536" s="2">
        <v>12109</v>
      </c>
      <c r="D1536" s="1" t="s">
        <v>3146</v>
      </c>
      <c r="E1536" s="1" t="s">
        <v>12</v>
      </c>
      <c r="F1536" s="1" t="s">
        <v>157</v>
      </c>
      <c r="G1536" s="1" t="s">
        <v>2448</v>
      </c>
      <c r="H1536" s="1" t="s">
        <v>15835</v>
      </c>
      <c r="I1536" s="5">
        <v>8035</v>
      </c>
      <c r="J1536" s="5">
        <v>188836548</v>
      </c>
      <c r="K1536" s="3">
        <f>+Tabella2026[[#This Row],[POP_2024]]/SUM(Tabella2026[POP_2024])</f>
        <v>1.3631706477244024E-4</v>
      </c>
      <c r="L1536" s="3">
        <f>+Tabella2026[[#This Row],[INCIDENZA POPOLAZIONE]]*(PLAFOND/2)</f>
        <v>40131.641631207829</v>
      </c>
      <c r="M1536" s="3">
        <f>+IFERROR(Tabella2026[[#This Row],[reddito_2024]]/Tabella2026[[#This Row],[POP_2024]],"")</f>
        <v>23501.748350964532</v>
      </c>
      <c r="N1536" s="3">
        <f>+IF(Tabella2026[[#This Row],[REDDITO COMPLESSIVO PROCAPITE]]&lt;media_aggr_reddito_pc,(media_aggr_reddito_pc-Tabella2026[[#This Row],[REDDITO COMPLESSIVO PROCAPITE]]),0)</f>
        <v>0</v>
      </c>
      <c r="O1536" s="3">
        <f>+Tabella2026[[#This Row],[DIFFERENZA REDDITO INFERIORE ALLA MEDIA DALLA MEDIA]]*Tabella2026[[#This Row],[POP_2024]]</f>
        <v>0</v>
      </c>
      <c r="P1536" s="3">
        <f>+Tabella2026[[#This Row],[POPOLAZIONE PER DIFFERENZA ]]/SUM(Tabella2026[[POPOLAZIONE PER DIFFERENZA ]])</f>
        <v>0</v>
      </c>
      <c r="Q1536" s="3">
        <f>+Tabella2026[[#This Row],[INCIDENZA POPOLAZIONE PER DIFFERENZA]]*(PLAFOND-SUM(Tabella2026[CONTRIBUTO SULLA BASE DELLA POPOLAZIONE]))</f>
        <v>0</v>
      </c>
      <c r="R1536" s="3">
        <f>+Tabella2026[[#This Row],[CONTRIBUTO SULLA BASE DELLA POPOLAZIONE]]+Tabella2026[[#This Row],[CONTRIBUTO SULLA BASE DEL REDDITO]]</f>
        <v>40131.641631207829</v>
      </c>
      <c r="S1536" s="3">
        <f>+Tabella2026[[#This Row],[CONTRIBUTO TOTALE]]/(PLAFOND/N_TESSERE)</f>
        <v>80.263283262415655</v>
      </c>
      <c r="T1536" s="3">
        <f>+MAX(CEILING(Tabella2026[[#This Row],[preDEF1]],1),1)</f>
        <v>81</v>
      </c>
      <c r="U1536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1536" s="21">
        <f>+Tabella2026[[#This Row],[DEF - n. card]]*(PLAFOND/N_TESSERE)</f>
        <v>40000</v>
      </c>
      <c r="W1536" s="18"/>
    </row>
    <row r="1537" spans="2:23" x14ac:dyDescent="0.25">
      <c r="B1537" s="1" t="s">
        <v>3079</v>
      </c>
      <c r="C1537" s="2">
        <v>2133</v>
      </c>
      <c r="D1537" s="1" t="s">
        <v>3080</v>
      </c>
      <c r="E1537" s="1" t="s">
        <v>18</v>
      </c>
      <c r="F1537" s="1" t="s">
        <v>381</v>
      </c>
      <c r="G1537" s="1" t="s">
        <v>2448</v>
      </c>
      <c r="H1537" s="1" t="s">
        <v>15835</v>
      </c>
      <c r="I1537" s="5">
        <v>8023</v>
      </c>
      <c r="J1537" s="5">
        <v>157593872</v>
      </c>
      <c r="K1537" s="3">
        <f>+Tabella2026[[#This Row],[POP_2024]]/SUM(Tabella2026[POP_2024])</f>
        <v>1.3611347985927668E-4</v>
      </c>
      <c r="L1537" s="3">
        <f>+Tabella2026[[#This Row],[INCIDENZA POPOLAZIONE]]*(PLAFOND/2)</f>
        <v>40071.706385461162</v>
      </c>
      <c r="M1537" s="3">
        <f>+IFERROR(Tabella2026[[#This Row],[reddito_2024]]/Tabella2026[[#This Row],[POP_2024]],"")</f>
        <v>19642.761061946901</v>
      </c>
      <c r="N1537" s="3">
        <f>+IF(Tabella2026[[#This Row],[REDDITO COMPLESSIVO PROCAPITE]]&lt;media_aggr_reddito_pc,(media_aggr_reddito_pc-Tabella2026[[#This Row],[REDDITO COMPLESSIVO PROCAPITE]]),0)</f>
        <v>0</v>
      </c>
      <c r="O1537" s="3">
        <f>+Tabella2026[[#This Row],[DIFFERENZA REDDITO INFERIORE ALLA MEDIA DALLA MEDIA]]*Tabella2026[[#This Row],[POP_2024]]</f>
        <v>0</v>
      </c>
      <c r="P1537" s="3">
        <f>+Tabella2026[[#This Row],[POPOLAZIONE PER DIFFERENZA ]]/SUM(Tabella2026[[POPOLAZIONE PER DIFFERENZA ]])</f>
        <v>0</v>
      </c>
      <c r="Q1537" s="3">
        <f>+Tabella2026[[#This Row],[INCIDENZA POPOLAZIONE PER DIFFERENZA]]*(PLAFOND-SUM(Tabella2026[CONTRIBUTO SULLA BASE DELLA POPOLAZIONE]))</f>
        <v>0</v>
      </c>
      <c r="R1537" s="3">
        <f>+Tabella2026[[#This Row],[CONTRIBUTO SULLA BASE DELLA POPOLAZIONE]]+Tabella2026[[#This Row],[CONTRIBUTO SULLA BASE DEL REDDITO]]</f>
        <v>40071.706385461162</v>
      </c>
      <c r="S1537" s="3">
        <f>+Tabella2026[[#This Row],[CONTRIBUTO TOTALE]]/(PLAFOND/N_TESSERE)</f>
        <v>80.143412770922325</v>
      </c>
      <c r="T1537" s="3">
        <f>+MAX(CEILING(Tabella2026[[#This Row],[preDEF1]],1),1)</f>
        <v>81</v>
      </c>
      <c r="U1537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1537" s="21">
        <f>+Tabella2026[[#This Row],[DEF - n. card]]*(PLAFOND/N_TESSERE)</f>
        <v>40000</v>
      </c>
      <c r="W1537" s="18"/>
    </row>
    <row r="1538" spans="2:23" x14ac:dyDescent="0.25">
      <c r="B1538" s="1" t="s">
        <v>3133</v>
      </c>
      <c r="C1538" s="2">
        <v>16096</v>
      </c>
      <c r="D1538" s="1" t="s">
        <v>3134</v>
      </c>
      <c r="E1538" s="1" t="s">
        <v>12</v>
      </c>
      <c r="F1538" s="1" t="s">
        <v>93</v>
      </c>
      <c r="G1538" s="1" t="s">
        <v>2448</v>
      </c>
      <c r="H1538" s="1" t="s">
        <v>15835</v>
      </c>
      <c r="I1538" s="5">
        <v>8022</v>
      </c>
      <c r="J1538" s="5">
        <v>164942549</v>
      </c>
      <c r="K1538" s="3">
        <f>+Tabella2026[[#This Row],[POP_2024]]/SUM(Tabella2026[POP_2024])</f>
        <v>1.3609651444984638E-4</v>
      </c>
      <c r="L1538" s="3">
        <f>+Tabella2026[[#This Row],[INCIDENZA POPOLAZIONE]]*(PLAFOND/2)</f>
        <v>40066.711781648934</v>
      </c>
      <c r="M1538" s="3">
        <f>+IFERROR(Tabella2026[[#This Row],[reddito_2024]]/Tabella2026[[#This Row],[POP_2024]],"")</f>
        <v>20561.275118424332</v>
      </c>
      <c r="N1538" s="3">
        <f>+IF(Tabella2026[[#This Row],[REDDITO COMPLESSIVO PROCAPITE]]&lt;media_aggr_reddito_pc,(media_aggr_reddito_pc-Tabella2026[[#This Row],[REDDITO COMPLESSIVO PROCAPITE]]),0)</f>
        <v>0</v>
      </c>
      <c r="O1538" s="3">
        <f>+Tabella2026[[#This Row],[DIFFERENZA REDDITO INFERIORE ALLA MEDIA DALLA MEDIA]]*Tabella2026[[#This Row],[POP_2024]]</f>
        <v>0</v>
      </c>
      <c r="P1538" s="3">
        <f>+Tabella2026[[#This Row],[POPOLAZIONE PER DIFFERENZA ]]/SUM(Tabella2026[[POPOLAZIONE PER DIFFERENZA ]])</f>
        <v>0</v>
      </c>
      <c r="Q1538" s="3">
        <f>+Tabella2026[[#This Row],[INCIDENZA POPOLAZIONE PER DIFFERENZA]]*(PLAFOND-SUM(Tabella2026[CONTRIBUTO SULLA BASE DELLA POPOLAZIONE]))</f>
        <v>0</v>
      </c>
      <c r="R1538" s="3">
        <f>+Tabella2026[[#This Row],[CONTRIBUTO SULLA BASE DELLA POPOLAZIONE]]+Tabella2026[[#This Row],[CONTRIBUTO SULLA BASE DEL REDDITO]]</f>
        <v>40066.711781648934</v>
      </c>
      <c r="S1538" s="3">
        <f>+Tabella2026[[#This Row],[CONTRIBUTO TOTALE]]/(PLAFOND/N_TESSERE)</f>
        <v>80.133423563297868</v>
      </c>
      <c r="T1538" s="3">
        <f>+MAX(CEILING(Tabella2026[[#This Row],[preDEF1]],1),1)</f>
        <v>81</v>
      </c>
      <c r="U1538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1538" s="21">
        <f>+Tabella2026[[#This Row],[DEF - n. card]]*(PLAFOND/N_TESSERE)</f>
        <v>40000</v>
      </c>
      <c r="W1538" s="18"/>
    </row>
    <row r="1539" spans="2:23" x14ac:dyDescent="0.25">
      <c r="B1539" s="1" t="s">
        <v>3147</v>
      </c>
      <c r="C1539" s="2">
        <v>13036</v>
      </c>
      <c r="D1539" s="1" t="s">
        <v>3148</v>
      </c>
      <c r="E1539" s="1" t="s">
        <v>12</v>
      </c>
      <c r="F1539" s="1" t="s">
        <v>152</v>
      </c>
      <c r="G1539" s="1" t="s">
        <v>2448</v>
      </c>
      <c r="H1539" s="1" t="s">
        <v>15835</v>
      </c>
      <c r="I1539" s="5">
        <v>8020</v>
      </c>
      <c r="J1539" s="5">
        <v>144997859</v>
      </c>
      <c r="K1539" s="3">
        <f>+Tabella2026[[#This Row],[POP_2024]]/SUM(Tabella2026[POP_2024])</f>
        <v>1.360625836309858E-4</v>
      </c>
      <c r="L1539" s="3">
        <f>+Tabella2026[[#This Row],[INCIDENZA POPOLAZIONE]]*(PLAFOND/2)</f>
        <v>40056.722574024498</v>
      </c>
      <c r="M1539" s="3">
        <f>+IFERROR(Tabella2026[[#This Row],[reddito_2024]]/Tabella2026[[#This Row],[POP_2024]],"")</f>
        <v>18079.533541147131</v>
      </c>
      <c r="N1539" s="3">
        <f>+IF(Tabella2026[[#This Row],[REDDITO COMPLESSIVO PROCAPITE]]&lt;media_aggr_reddito_pc,(media_aggr_reddito_pc-Tabella2026[[#This Row],[REDDITO COMPLESSIVO PROCAPITE]]),0)</f>
        <v>0</v>
      </c>
      <c r="O1539" s="3">
        <f>+Tabella2026[[#This Row],[DIFFERENZA REDDITO INFERIORE ALLA MEDIA DALLA MEDIA]]*Tabella2026[[#This Row],[POP_2024]]</f>
        <v>0</v>
      </c>
      <c r="P1539" s="3">
        <f>+Tabella2026[[#This Row],[POPOLAZIONE PER DIFFERENZA ]]/SUM(Tabella2026[[POPOLAZIONE PER DIFFERENZA ]])</f>
        <v>0</v>
      </c>
      <c r="Q1539" s="3">
        <f>+Tabella2026[[#This Row],[INCIDENZA POPOLAZIONE PER DIFFERENZA]]*(PLAFOND-SUM(Tabella2026[CONTRIBUTO SULLA BASE DELLA POPOLAZIONE]))</f>
        <v>0</v>
      </c>
      <c r="R1539" s="3">
        <f>+Tabella2026[[#This Row],[CONTRIBUTO SULLA BASE DELLA POPOLAZIONE]]+Tabella2026[[#This Row],[CONTRIBUTO SULLA BASE DEL REDDITO]]</f>
        <v>40056.722574024498</v>
      </c>
      <c r="S1539" s="3">
        <f>+Tabella2026[[#This Row],[CONTRIBUTO TOTALE]]/(PLAFOND/N_TESSERE)</f>
        <v>80.113445148048996</v>
      </c>
      <c r="T1539" s="3">
        <f>+MAX(CEILING(Tabella2026[[#This Row],[preDEF1]],1),1)</f>
        <v>81</v>
      </c>
      <c r="U1539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1539" s="21">
        <f>+Tabella2026[[#This Row],[DEF - n. card]]*(PLAFOND/N_TESSERE)</f>
        <v>40000</v>
      </c>
      <c r="W1539" s="18"/>
    </row>
    <row r="1540" spans="2:23" x14ac:dyDescent="0.25">
      <c r="B1540" s="1" t="s">
        <v>3011</v>
      </c>
      <c r="C1540" s="2">
        <v>60025</v>
      </c>
      <c r="D1540" s="1" t="s">
        <v>3012</v>
      </c>
      <c r="E1540" s="1" t="s">
        <v>8</v>
      </c>
      <c r="F1540" s="1" t="s">
        <v>397</v>
      </c>
      <c r="G1540" s="1" t="s">
        <v>2448</v>
      </c>
      <c r="H1540" s="1" t="s">
        <v>15834</v>
      </c>
      <c r="I1540" s="5">
        <v>8018</v>
      </c>
      <c r="J1540" s="5">
        <v>119644003</v>
      </c>
      <c r="K1540" s="3">
        <f>+Tabella2026[[#This Row],[POP_2024]]/SUM(Tabella2026[POP_2024])</f>
        <v>1.3602865281212519E-4</v>
      </c>
      <c r="L1540" s="3">
        <f>+Tabella2026[[#This Row],[INCIDENZA POPOLAZIONE]]*(PLAFOND/2)</f>
        <v>40046.733366400047</v>
      </c>
      <c r="M1540" s="3">
        <f>+IFERROR(Tabella2026[[#This Row],[reddito_2024]]/Tabella2026[[#This Row],[POP_2024]],"")</f>
        <v>14921.926041406834</v>
      </c>
      <c r="N1540" s="3">
        <f>+IF(Tabella2026[[#This Row],[REDDITO COMPLESSIVO PROCAPITE]]&lt;media_aggr_reddito_pc,(media_aggr_reddito_pc-Tabella2026[[#This Row],[REDDITO COMPLESSIVO PROCAPITE]]),0)</f>
        <v>2903.1400212019071</v>
      </c>
      <c r="O1540" s="3">
        <f>+Tabella2026[[#This Row],[DIFFERENZA REDDITO INFERIORE ALLA MEDIA DALLA MEDIA]]*Tabella2026[[#This Row],[POP_2024]]</f>
        <v>23277376.689996891</v>
      </c>
      <c r="P1540" s="3">
        <f>+Tabella2026[[#This Row],[POPOLAZIONE PER DIFFERENZA ]]/SUM(Tabella2026[[POPOLAZIONE PER DIFFERENZA ]])</f>
        <v>2.0651272058549736E-4</v>
      </c>
      <c r="Q1540" s="3">
        <f>+Tabella2026[[#This Row],[INCIDENZA POPOLAZIONE PER DIFFERENZA]]*(PLAFOND-SUM(Tabella2026[CONTRIBUTO SULLA BASE DELLA POPOLAZIONE]))</f>
        <v>60797.19005583023</v>
      </c>
      <c r="R1540" s="3">
        <f>+Tabella2026[[#This Row],[CONTRIBUTO SULLA BASE DELLA POPOLAZIONE]]+Tabella2026[[#This Row],[CONTRIBUTO SULLA BASE DEL REDDITO]]</f>
        <v>100843.92342223028</v>
      </c>
      <c r="S1540" s="3">
        <f>+Tabella2026[[#This Row],[CONTRIBUTO TOTALE]]/(PLAFOND/N_TESSERE)</f>
        <v>201.68784684446055</v>
      </c>
      <c r="T1540" s="3">
        <f>+MAX(CEILING(Tabella2026[[#This Row],[preDEF1]],1),1)</f>
        <v>202</v>
      </c>
      <c r="U1540" s="9">
        <f xml:space="preserve"> IF(ROW(Tabella2026[[#This Row],[preDEF2]]) - ROW(Tabella2026[[#Headers],[preDEF2]])&lt;=ABS(SUM(Tabella2026[preDEF2])-N_TESSERE),Tabella2026[[#This Row],[preDEF2]]-1,Tabella2026[[#This Row],[preDEF2]])</f>
        <v>201</v>
      </c>
      <c r="V1540" s="21">
        <f>+Tabella2026[[#This Row],[DEF - n. card]]*(PLAFOND/N_TESSERE)</f>
        <v>100500</v>
      </c>
      <c r="W1540" s="18"/>
    </row>
    <row r="1541" spans="2:23" x14ac:dyDescent="0.25">
      <c r="B1541" s="1" t="s">
        <v>3129</v>
      </c>
      <c r="C1541" s="2">
        <v>27031</v>
      </c>
      <c r="D1541" s="1" t="s">
        <v>3130</v>
      </c>
      <c r="E1541" s="1" t="s">
        <v>38</v>
      </c>
      <c r="F1541" s="1" t="s">
        <v>40</v>
      </c>
      <c r="G1541" s="1" t="s">
        <v>2448</v>
      </c>
      <c r="H1541" s="1" t="s">
        <v>15835</v>
      </c>
      <c r="I1541" s="5">
        <v>8009</v>
      </c>
      <c r="J1541" s="5">
        <v>149432256</v>
      </c>
      <c r="K1541" s="3">
        <f>+Tabella2026[[#This Row],[POP_2024]]/SUM(Tabella2026[POP_2024])</f>
        <v>1.3587596412725252E-4</v>
      </c>
      <c r="L1541" s="3">
        <f>+Tabella2026[[#This Row],[INCIDENZA POPOLAZIONE]]*(PLAFOND/2)</f>
        <v>40001.781932090045</v>
      </c>
      <c r="M1541" s="3">
        <f>+IFERROR(Tabella2026[[#This Row],[reddito_2024]]/Tabella2026[[#This Row],[POP_2024]],"")</f>
        <v>18658.041703084029</v>
      </c>
      <c r="N1541" s="3">
        <f>+IF(Tabella2026[[#This Row],[REDDITO COMPLESSIVO PROCAPITE]]&lt;media_aggr_reddito_pc,(media_aggr_reddito_pc-Tabella2026[[#This Row],[REDDITO COMPLESSIVO PROCAPITE]]),0)</f>
        <v>0</v>
      </c>
      <c r="O1541" s="3">
        <f>+Tabella2026[[#This Row],[DIFFERENZA REDDITO INFERIORE ALLA MEDIA DALLA MEDIA]]*Tabella2026[[#This Row],[POP_2024]]</f>
        <v>0</v>
      </c>
      <c r="P1541" s="3">
        <f>+Tabella2026[[#This Row],[POPOLAZIONE PER DIFFERENZA ]]/SUM(Tabella2026[[POPOLAZIONE PER DIFFERENZA ]])</f>
        <v>0</v>
      </c>
      <c r="Q1541" s="3">
        <f>+Tabella2026[[#This Row],[INCIDENZA POPOLAZIONE PER DIFFERENZA]]*(PLAFOND-SUM(Tabella2026[CONTRIBUTO SULLA BASE DELLA POPOLAZIONE]))</f>
        <v>0</v>
      </c>
      <c r="R1541" s="3">
        <f>+Tabella2026[[#This Row],[CONTRIBUTO SULLA BASE DELLA POPOLAZIONE]]+Tabella2026[[#This Row],[CONTRIBUTO SULLA BASE DEL REDDITO]]</f>
        <v>40001.781932090045</v>
      </c>
      <c r="S1541" s="3">
        <f>+Tabella2026[[#This Row],[CONTRIBUTO TOTALE]]/(PLAFOND/N_TESSERE)</f>
        <v>80.003563864180094</v>
      </c>
      <c r="T1541" s="3">
        <f>+MAX(CEILING(Tabella2026[[#This Row],[preDEF1]],1),1)</f>
        <v>81</v>
      </c>
      <c r="U1541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1541" s="21">
        <f>+Tabella2026[[#This Row],[DEF - n. card]]*(PLAFOND/N_TESSERE)</f>
        <v>40000</v>
      </c>
      <c r="W1541" s="18"/>
    </row>
    <row r="1542" spans="2:23" x14ac:dyDescent="0.25">
      <c r="B1542" s="1" t="s">
        <v>3151</v>
      </c>
      <c r="C1542" s="2">
        <v>13201</v>
      </c>
      <c r="D1542" s="1" t="s">
        <v>3152</v>
      </c>
      <c r="E1542" s="1" t="s">
        <v>12</v>
      </c>
      <c r="F1542" s="1" t="s">
        <v>152</v>
      </c>
      <c r="G1542" s="1" t="s">
        <v>2448</v>
      </c>
      <c r="H1542" s="1" t="s">
        <v>15835</v>
      </c>
      <c r="I1542" s="5">
        <v>8000</v>
      </c>
      <c r="J1542" s="5">
        <v>165845777</v>
      </c>
      <c r="K1542" s="3">
        <f>+Tabella2026[[#This Row],[POP_2024]]/SUM(Tabella2026[POP_2024])</f>
        <v>1.3572327544237984E-4</v>
      </c>
      <c r="L1542" s="3">
        <f>+Tabella2026[[#This Row],[INCIDENZA POPOLAZIONE]]*(PLAFOND/2)</f>
        <v>39956.830497780044</v>
      </c>
      <c r="M1542" s="3">
        <f>+IFERROR(Tabella2026[[#This Row],[reddito_2024]]/Tabella2026[[#This Row],[POP_2024]],"")</f>
        <v>20730.722125</v>
      </c>
      <c r="N1542" s="3">
        <f>+IF(Tabella2026[[#This Row],[REDDITO COMPLESSIVO PROCAPITE]]&lt;media_aggr_reddito_pc,(media_aggr_reddito_pc-Tabella2026[[#This Row],[REDDITO COMPLESSIVO PROCAPITE]]),0)</f>
        <v>0</v>
      </c>
      <c r="O1542" s="3">
        <f>+Tabella2026[[#This Row],[DIFFERENZA REDDITO INFERIORE ALLA MEDIA DALLA MEDIA]]*Tabella2026[[#This Row],[POP_2024]]</f>
        <v>0</v>
      </c>
      <c r="P1542" s="3">
        <f>+Tabella2026[[#This Row],[POPOLAZIONE PER DIFFERENZA ]]/SUM(Tabella2026[[POPOLAZIONE PER DIFFERENZA ]])</f>
        <v>0</v>
      </c>
      <c r="Q1542" s="3">
        <f>+Tabella2026[[#This Row],[INCIDENZA POPOLAZIONE PER DIFFERENZA]]*(PLAFOND-SUM(Tabella2026[CONTRIBUTO SULLA BASE DELLA POPOLAZIONE]))</f>
        <v>0</v>
      </c>
      <c r="R1542" s="3">
        <f>+Tabella2026[[#This Row],[CONTRIBUTO SULLA BASE DELLA POPOLAZIONE]]+Tabella2026[[#This Row],[CONTRIBUTO SULLA BASE DEL REDDITO]]</f>
        <v>39956.830497780044</v>
      </c>
      <c r="S1542" s="3">
        <f>+Tabella2026[[#This Row],[CONTRIBUTO TOTALE]]/(PLAFOND/N_TESSERE)</f>
        <v>79.913660995560093</v>
      </c>
      <c r="T1542" s="3">
        <f>+MAX(CEILING(Tabella2026[[#This Row],[preDEF1]],1),1)</f>
        <v>80</v>
      </c>
      <c r="U1542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1542" s="21">
        <f>+Tabella2026[[#This Row],[DEF - n. card]]*(PLAFOND/N_TESSERE)</f>
        <v>39500</v>
      </c>
      <c r="W1542" s="18"/>
    </row>
    <row r="1543" spans="2:23" x14ac:dyDescent="0.25">
      <c r="B1543" s="1" t="s">
        <v>3153</v>
      </c>
      <c r="C1543" s="2">
        <v>16038</v>
      </c>
      <c r="D1543" s="1" t="s">
        <v>3154</v>
      </c>
      <c r="E1543" s="1" t="s">
        <v>12</v>
      </c>
      <c r="F1543" s="1" t="s">
        <v>93</v>
      </c>
      <c r="G1543" s="1" t="s">
        <v>2448</v>
      </c>
      <c r="H1543" s="1" t="s">
        <v>15835</v>
      </c>
      <c r="I1543" s="5">
        <v>7997</v>
      </c>
      <c r="J1543" s="5">
        <v>171577729</v>
      </c>
      <c r="K1543" s="3">
        <f>+Tabella2026[[#This Row],[POP_2024]]/SUM(Tabella2026[POP_2024])</f>
        <v>1.3567237921408893E-4</v>
      </c>
      <c r="L1543" s="3">
        <f>+Tabella2026[[#This Row],[INCIDENZA POPOLAZIONE]]*(PLAFOND/2)</f>
        <v>39941.846686343371</v>
      </c>
      <c r="M1543" s="3">
        <f>+IFERROR(Tabella2026[[#This Row],[reddito_2024]]/Tabella2026[[#This Row],[POP_2024]],"")</f>
        <v>21455.261848193073</v>
      </c>
      <c r="N1543" s="3">
        <f>+IF(Tabella2026[[#This Row],[REDDITO COMPLESSIVO PROCAPITE]]&lt;media_aggr_reddito_pc,(media_aggr_reddito_pc-Tabella2026[[#This Row],[REDDITO COMPLESSIVO PROCAPITE]]),0)</f>
        <v>0</v>
      </c>
      <c r="O1543" s="3">
        <f>+Tabella2026[[#This Row],[DIFFERENZA REDDITO INFERIORE ALLA MEDIA DALLA MEDIA]]*Tabella2026[[#This Row],[POP_2024]]</f>
        <v>0</v>
      </c>
      <c r="P1543" s="3">
        <f>+Tabella2026[[#This Row],[POPOLAZIONE PER DIFFERENZA ]]/SUM(Tabella2026[[POPOLAZIONE PER DIFFERENZA ]])</f>
        <v>0</v>
      </c>
      <c r="Q1543" s="3">
        <f>+Tabella2026[[#This Row],[INCIDENZA POPOLAZIONE PER DIFFERENZA]]*(PLAFOND-SUM(Tabella2026[CONTRIBUTO SULLA BASE DELLA POPOLAZIONE]))</f>
        <v>0</v>
      </c>
      <c r="R1543" s="3">
        <f>+Tabella2026[[#This Row],[CONTRIBUTO SULLA BASE DELLA POPOLAZIONE]]+Tabella2026[[#This Row],[CONTRIBUTO SULLA BASE DEL REDDITO]]</f>
        <v>39941.846686343371</v>
      </c>
      <c r="S1543" s="3">
        <f>+Tabella2026[[#This Row],[CONTRIBUTO TOTALE]]/(PLAFOND/N_TESSERE)</f>
        <v>79.883693372686736</v>
      </c>
      <c r="T1543" s="3">
        <f>+MAX(CEILING(Tabella2026[[#This Row],[preDEF1]],1),1)</f>
        <v>80</v>
      </c>
      <c r="U1543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1543" s="21">
        <f>+Tabella2026[[#This Row],[DEF - n. card]]*(PLAFOND/N_TESSERE)</f>
        <v>39500</v>
      </c>
      <c r="W1543" s="18"/>
    </row>
    <row r="1544" spans="2:23" x14ac:dyDescent="0.25">
      <c r="B1544" s="1" t="s">
        <v>3137</v>
      </c>
      <c r="C1544" s="2">
        <v>41010</v>
      </c>
      <c r="D1544" s="1" t="s">
        <v>3138</v>
      </c>
      <c r="E1544" s="1" t="s">
        <v>117</v>
      </c>
      <c r="F1544" s="1" t="s">
        <v>130</v>
      </c>
      <c r="G1544" s="1" t="s">
        <v>2448</v>
      </c>
      <c r="H1544" s="1" t="s">
        <v>15834</v>
      </c>
      <c r="I1544" s="5">
        <v>7990</v>
      </c>
      <c r="J1544" s="5">
        <v>132906768</v>
      </c>
      <c r="K1544" s="3">
        <f>+Tabella2026[[#This Row],[POP_2024]]/SUM(Tabella2026[POP_2024])</f>
        <v>1.3555362134807687E-4</v>
      </c>
      <c r="L1544" s="3">
        <f>+Tabella2026[[#This Row],[INCIDENZA POPOLAZIONE]]*(PLAFOND/2)</f>
        <v>39906.88445965782</v>
      </c>
      <c r="M1544" s="3">
        <f>+IFERROR(Tabella2026[[#This Row],[reddito_2024]]/Tabella2026[[#This Row],[POP_2024]],"")</f>
        <v>16634.138673341677</v>
      </c>
      <c r="N1544" s="3">
        <f>+IF(Tabella2026[[#This Row],[REDDITO COMPLESSIVO PROCAPITE]]&lt;media_aggr_reddito_pc,(media_aggr_reddito_pc-Tabella2026[[#This Row],[REDDITO COMPLESSIVO PROCAPITE]]),0)</f>
        <v>1190.9273892670644</v>
      </c>
      <c r="O1544" s="3">
        <f>+Tabella2026[[#This Row],[DIFFERENZA REDDITO INFERIORE ALLA MEDIA DALLA MEDIA]]*Tabella2026[[#This Row],[POP_2024]]</f>
        <v>9515509.8402438443</v>
      </c>
      <c r="P1544" s="3">
        <f>+Tabella2026[[#This Row],[POPOLAZIONE PER DIFFERENZA ]]/SUM(Tabella2026[[POPOLAZIONE PER DIFFERENZA ]])</f>
        <v>8.441990053420792E-5</v>
      </c>
      <c r="Q1544" s="3">
        <f>+Tabella2026[[#This Row],[INCIDENZA POPOLAZIONE PER DIFFERENZA]]*(PLAFOND-SUM(Tabella2026[CONTRIBUTO SULLA BASE DELLA POPOLAZIONE]))</f>
        <v>24853.15540234551</v>
      </c>
      <c r="R1544" s="3">
        <f>+Tabella2026[[#This Row],[CONTRIBUTO SULLA BASE DELLA POPOLAZIONE]]+Tabella2026[[#This Row],[CONTRIBUTO SULLA BASE DEL REDDITO]]</f>
        <v>64760.03986200333</v>
      </c>
      <c r="S1544" s="3">
        <f>+Tabella2026[[#This Row],[CONTRIBUTO TOTALE]]/(PLAFOND/N_TESSERE)</f>
        <v>129.52007972400665</v>
      </c>
      <c r="T1544" s="3">
        <f>+MAX(CEILING(Tabella2026[[#This Row],[preDEF1]],1),1)</f>
        <v>130</v>
      </c>
      <c r="U1544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1544" s="21">
        <f>+Tabella2026[[#This Row],[DEF - n. card]]*(PLAFOND/N_TESSERE)</f>
        <v>64500</v>
      </c>
      <c r="W1544" s="18"/>
    </row>
    <row r="1545" spans="2:23" x14ac:dyDescent="0.25">
      <c r="B1545" s="1" t="s">
        <v>3027</v>
      </c>
      <c r="C1545" s="2">
        <v>89015</v>
      </c>
      <c r="D1545" s="1" t="s">
        <v>3028</v>
      </c>
      <c r="E1545" s="1" t="s">
        <v>21</v>
      </c>
      <c r="F1545" s="1" t="s">
        <v>101</v>
      </c>
      <c r="G1545" s="1" t="s">
        <v>2448</v>
      </c>
      <c r="H1545" s="1" t="s">
        <v>15836</v>
      </c>
      <c r="I1545" s="5">
        <v>7980</v>
      </c>
      <c r="J1545" s="5">
        <v>105453792</v>
      </c>
      <c r="K1545" s="3">
        <f>+Tabella2026[[#This Row],[POP_2024]]/SUM(Tabella2026[POP_2024])</f>
        <v>1.3538396725377389E-4</v>
      </c>
      <c r="L1545" s="3">
        <f>+Tabella2026[[#This Row],[INCIDENZA POPOLAZIONE]]*(PLAFOND/2)</f>
        <v>39856.938421535589</v>
      </c>
      <c r="M1545" s="3">
        <f>+IFERROR(Tabella2026[[#This Row],[reddito_2024]]/Tabella2026[[#This Row],[POP_2024]],"")</f>
        <v>13214.760902255639</v>
      </c>
      <c r="N1545" s="3">
        <f>+IF(Tabella2026[[#This Row],[REDDITO COMPLESSIVO PROCAPITE]]&lt;media_aggr_reddito_pc,(media_aggr_reddito_pc-Tabella2026[[#This Row],[REDDITO COMPLESSIVO PROCAPITE]]),0)</f>
        <v>4610.3051603531021</v>
      </c>
      <c r="O1545" s="3">
        <f>+Tabella2026[[#This Row],[DIFFERENZA REDDITO INFERIORE ALLA MEDIA DALLA MEDIA]]*Tabella2026[[#This Row],[POP_2024]]</f>
        <v>36790235.179617755</v>
      </c>
      <c r="P1545" s="3">
        <f>+Tabella2026[[#This Row],[POPOLAZIONE PER DIFFERENZA ]]/SUM(Tabella2026[[POPOLAZIONE PER DIFFERENZA ]])</f>
        <v>3.2639638302490141E-4</v>
      </c>
      <c r="Q1545" s="3">
        <f>+Tabella2026[[#This Row],[INCIDENZA POPOLAZIONE PER DIFFERENZA]]*(PLAFOND-SUM(Tabella2026[CONTRIBUTO SULLA BASE DELLA POPOLAZIONE]))</f>
        <v>96090.8503652441</v>
      </c>
      <c r="R1545" s="3">
        <f>+Tabella2026[[#This Row],[CONTRIBUTO SULLA BASE DELLA POPOLAZIONE]]+Tabella2026[[#This Row],[CONTRIBUTO SULLA BASE DEL REDDITO]]</f>
        <v>135947.78878677968</v>
      </c>
      <c r="S1545" s="3">
        <f>+Tabella2026[[#This Row],[CONTRIBUTO TOTALE]]/(PLAFOND/N_TESSERE)</f>
        <v>271.89557757355936</v>
      </c>
      <c r="T1545" s="3">
        <f>+MAX(CEILING(Tabella2026[[#This Row],[preDEF1]],1),1)</f>
        <v>272</v>
      </c>
      <c r="U1545" s="9">
        <f xml:space="preserve"> IF(ROW(Tabella2026[[#This Row],[preDEF2]]) - ROW(Tabella2026[[#Headers],[preDEF2]])&lt;=ABS(SUM(Tabella2026[preDEF2])-N_TESSERE),Tabella2026[[#This Row],[preDEF2]]-1,Tabella2026[[#This Row],[preDEF2]])</f>
        <v>271</v>
      </c>
      <c r="V1545" s="21">
        <f>+Tabella2026[[#This Row],[DEF - n. card]]*(PLAFOND/N_TESSERE)</f>
        <v>135500</v>
      </c>
      <c r="W1545" s="18"/>
    </row>
    <row r="1546" spans="2:23" x14ac:dyDescent="0.25">
      <c r="B1546" s="1" t="s">
        <v>3105</v>
      </c>
      <c r="C1546" s="2">
        <v>72044</v>
      </c>
      <c r="D1546" s="1" t="s">
        <v>3106</v>
      </c>
      <c r="E1546" s="1" t="s">
        <v>33</v>
      </c>
      <c r="F1546" s="1" t="s">
        <v>32</v>
      </c>
      <c r="G1546" s="1" t="s">
        <v>2448</v>
      </c>
      <c r="H1546" s="1" t="s">
        <v>15836</v>
      </c>
      <c r="I1546" s="5">
        <v>7972</v>
      </c>
      <c r="J1546" s="5">
        <v>97981707</v>
      </c>
      <c r="K1546" s="3">
        <f>+Tabella2026[[#This Row],[POP_2024]]/SUM(Tabella2026[POP_2024])</f>
        <v>1.3524824397833152E-4</v>
      </c>
      <c r="L1546" s="3">
        <f>+Tabella2026[[#This Row],[INCIDENZA POPOLAZIONE]]*(PLAFOND/2)</f>
        <v>39816.981591037817</v>
      </c>
      <c r="M1546" s="3">
        <f>+IFERROR(Tabella2026[[#This Row],[reddito_2024]]/Tabella2026[[#This Row],[POP_2024]],"")</f>
        <v>12290.730933266432</v>
      </c>
      <c r="N1546" s="3">
        <f>+IF(Tabella2026[[#This Row],[REDDITO COMPLESSIVO PROCAPITE]]&lt;media_aggr_reddito_pc,(media_aggr_reddito_pc-Tabella2026[[#This Row],[REDDITO COMPLESSIVO PROCAPITE]]),0)</f>
        <v>5534.3351293423093</v>
      </c>
      <c r="O1546" s="3">
        <f>+Tabella2026[[#This Row],[DIFFERENZA REDDITO INFERIORE ALLA MEDIA DALLA MEDIA]]*Tabella2026[[#This Row],[POP_2024]]</f>
        <v>44119719.651116893</v>
      </c>
      <c r="P1546" s="3">
        <f>+Tabella2026[[#This Row],[POPOLAZIONE PER DIFFERENZA ]]/SUM(Tabella2026[[POPOLAZIONE PER DIFFERENZA ]])</f>
        <v>3.9142225766948297E-4</v>
      </c>
      <c r="Q1546" s="3">
        <f>+Tabella2026[[#This Row],[INCIDENZA POPOLAZIONE PER DIFFERENZA]]*(PLAFOND-SUM(Tabella2026[CONTRIBUTO SULLA BASE DELLA POPOLAZIONE]))</f>
        <v>115234.419091203</v>
      </c>
      <c r="R1546" s="3">
        <f>+Tabella2026[[#This Row],[CONTRIBUTO SULLA BASE DELLA POPOLAZIONE]]+Tabella2026[[#This Row],[CONTRIBUTO SULLA BASE DEL REDDITO]]</f>
        <v>155051.40068224081</v>
      </c>
      <c r="S1546" s="3">
        <f>+Tabella2026[[#This Row],[CONTRIBUTO TOTALE]]/(PLAFOND/N_TESSERE)</f>
        <v>310.10280136448165</v>
      </c>
      <c r="T1546" s="3">
        <f>+MAX(CEILING(Tabella2026[[#This Row],[preDEF1]],1),1)</f>
        <v>311</v>
      </c>
      <c r="U1546" s="9">
        <f xml:space="preserve"> IF(ROW(Tabella2026[[#This Row],[preDEF2]]) - ROW(Tabella2026[[#Headers],[preDEF2]])&lt;=ABS(SUM(Tabella2026[preDEF2])-N_TESSERE),Tabella2026[[#This Row],[preDEF2]]-1,Tabella2026[[#This Row],[preDEF2]])</f>
        <v>310</v>
      </c>
      <c r="V1546" s="21">
        <f>+Tabella2026[[#This Row],[DEF - n. card]]*(PLAFOND/N_TESSERE)</f>
        <v>155000</v>
      </c>
      <c r="W1546" s="18"/>
    </row>
    <row r="1547" spans="2:23" x14ac:dyDescent="0.25">
      <c r="B1547" s="1" t="s">
        <v>3127</v>
      </c>
      <c r="C1547" s="2">
        <v>16213</v>
      </c>
      <c r="D1547" s="1" t="s">
        <v>3128</v>
      </c>
      <c r="E1547" s="1" t="s">
        <v>12</v>
      </c>
      <c r="F1547" s="1" t="s">
        <v>93</v>
      </c>
      <c r="G1547" s="1" t="s">
        <v>2448</v>
      </c>
      <c r="H1547" s="1" t="s">
        <v>15835</v>
      </c>
      <c r="I1547" s="5">
        <v>7970</v>
      </c>
      <c r="J1547" s="5">
        <v>147208542</v>
      </c>
      <c r="K1547" s="3">
        <f>+Tabella2026[[#This Row],[POP_2024]]/SUM(Tabella2026[POP_2024])</f>
        <v>1.3521431315947091E-4</v>
      </c>
      <c r="L1547" s="3">
        <f>+Tabella2026[[#This Row],[INCIDENZA POPOLAZIONE]]*(PLAFOND/2)</f>
        <v>39806.992383413366</v>
      </c>
      <c r="M1547" s="3">
        <f>+IFERROR(Tabella2026[[#This Row],[reddito_2024]]/Tabella2026[[#This Row],[POP_2024]],"")</f>
        <v>18470.331493099122</v>
      </c>
      <c r="N1547" s="3">
        <f>+IF(Tabella2026[[#This Row],[REDDITO COMPLESSIVO PROCAPITE]]&lt;media_aggr_reddito_pc,(media_aggr_reddito_pc-Tabella2026[[#This Row],[REDDITO COMPLESSIVO PROCAPITE]]),0)</f>
        <v>0</v>
      </c>
      <c r="O1547" s="3">
        <f>+Tabella2026[[#This Row],[DIFFERENZA REDDITO INFERIORE ALLA MEDIA DALLA MEDIA]]*Tabella2026[[#This Row],[POP_2024]]</f>
        <v>0</v>
      </c>
      <c r="P1547" s="3">
        <f>+Tabella2026[[#This Row],[POPOLAZIONE PER DIFFERENZA ]]/SUM(Tabella2026[[POPOLAZIONE PER DIFFERENZA ]])</f>
        <v>0</v>
      </c>
      <c r="Q1547" s="3">
        <f>+Tabella2026[[#This Row],[INCIDENZA POPOLAZIONE PER DIFFERENZA]]*(PLAFOND-SUM(Tabella2026[CONTRIBUTO SULLA BASE DELLA POPOLAZIONE]))</f>
        <v>0</v>
      </c>
      <c r="R1547" s="3">
        <f>+Tabella2026[[#This Row],[CONTRIBUTO SULLA BASE DELLA POPOLAZIONE]]+Tabella2026[[#This Row],[CONTRIBUTO SULLA BASE DEL REDDITO]]</f>
        <v>39806.992383413366</v>
      </c>
      <c r="S1547" s="3">
        <f>+Tabella2026[[#This Row],[CONTRIBUTO TOTALE]]/(PLAFOND/N_TESSERE)</f>
        <v>79.613984766826732</v>
      </c>
      <c r="T1547" s="3">
        <f>+MAX(CEILING(Tabella2026[[#This Row],[preDEF1]],1),1)</f>
        <v>80</v>
      </c>
      <c r="U1547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1547" s="21">
        <f>+Tabella2026[[#This Row],[DEF - n. card]]*(PLAFOND/N_TESSERE)</f>
        <v>39500</v>
      </c>
      <c r="W1547" s="18"/>
    </row>
    <row r="1548" spans="2:23" x14ac:dyDescent="0.25">
      <c r="B1548" s="1" t="s">
        <v>3119</v>
      </c>
      <c r="C1548" s="2">
        <v>88002</v>
      </c>
      <c r="D1548" s="1" t="s">
        <v>3120</v>
      </c>
      <c r="E1548" s="1" t="s">
        <v>21</v>
      </c>
      <c r="F1548" s="1" t="s">
        <v>186</v>
      </c>
      <c r="G1548" s="1" t="s">
        <v>2448</v>
      </c>
      <c r="H1548" s="1" t="s">
        <v>15836</v>
      </c>
      <c r="I1548" s="5">
        <v>7968</v>
      </c>
      <c r="J1548" s="5">
        <v>86587990</v>
      </c>
      <c r="K1548" s="3">
        <f>+Tabella2026[[#This Row],[POP_2024]]/SUM(Tabella2026[POP_2024])</f>
        <v>1.3518038234061031E-4</v>
      </c>
      <c r="L1548" s="3">
        <f>+Tabella2026[[#This Row],[INCIDENZA POPOLAZIONE]]*(PLAFOND/2)</f>
        <v>39797.003175788916</v>
      </c>
      <c r="M1548" s="3">
        <f>+IFERROR(Tabella2026[[#This Row],[reddito_2024]]/Tabella2026[[#This Row],[POP_2024]],"")</f>
        <v>10866.966616465863</v>
      </c>
      <c r="N1548" s="3">
        <f>+IF(Tabella2026[[#This Row],[REDDITO COMPLESSIVO PROCAPITE]]&lt;media_aggr_reddito_pc,(media_aggr_reddito_pc-Tabella2026[[#This Row],[REDDITO COMPLESSIVO PROCAPITE]]),0)</f>
        <v>6958.0994461428782</v>
      </c>
      <c r="O1548" s="3">
        <f>+Tabella2026[[#This Row],[DIFFERENZA REDDITO INFERIORE ALLA MEDIA DALLA MEDIA]]*Tabella2026[[#This Row],[POP_2024]]</f>
        <v>55442136.38686645</v>
      </c>
      <c r="P1548" s="3">
        <f>+Tabella2026[[#This Row],[POPOLAZIONE PER DIFFERENZA ]]/SUM(Tabella2026[[POPOLAZIONE PER DIFFERENZA ]])</f>
        <v>4.918727128407147E-4</v>
      </c>
      <c r="Q1548" s="3">
        <f>+Tabella2026[[#This Row],[INCIDENZA POPOLAZIONE PER DIFFERENZA]]*(PLAFOND-SUM(Tabella2026[CONTRIBUTO SULLA BASE DELLA POPOLAZIONE]))</f>
        <v>144806.95775577237</v>
      </c>
      <c r="R1548" s="3">
        <f>+Tabella2026[[#This Row],[CONTRIBUTO SULLA BASE DELLA POPOLAZIONE]]+Tabella2026[[#This Row],[CONTRIBUTO SULLA BASE DEL REDDITO]]</f>
        <v>184603.96093156128</v>
      </c>
      <c r="S1548" s="3">
        <f>+Tabella2026[[#This Row],[CONTRIBUTO TOTALE]]/(PLAFOND/N_TESSERE)</f>
        <v>369.20792186312258</v>
      </c>
      <c r="T1548" s="3">
        <f>+MAX(CEILING(Tabella2026[[#This Row],[preDEF1]],1),1)</f>
        <v>370</v>
      </c>
      <c r="U1548" s="9">
        <f xml:space="preserve"> IF(ROW(Tabella2026[[#This Row],[preDEF2]]) - ROW(Tabella2026[[#Headers],[preDEF2]])&lt;=ABS(SUM(Tabella2026[preDEF2])-N_TESSERE),Tabella2026[[#This Row],[preDEF2]]-1,Tabella2026[[#This Row],[preDEF2]])</f>
        <v>369</v>
      </c>
      <c r="V1548" s="21">
        <f>+Tabella2026[[#This Row],[DEF - n. card]]*(PLAFOND/N_TESSERE)</f>
        <v>184500</v>
      </c>
      <c r="W1548" s="18"/>
    </row>
    <row r="1549" spans="2:23" x14ac:dyDescent="0.25">
      <c r="B1549" s="1" t="s">
        <v>3177</v>
      </c>
      <c r="C1549" s="2">
        <v>34049</v>
      </c>
      <c r="D1549" s="1" t="s">
        <v>3178</v>
      </c>
      <c r="E1549" s="1" t="s">
        <v>27</v>
      </c>
      <c r="F1549" s="1" t="s">
        <v>52</v>
      </c>
      <c r="G1549" s="1" t="s">
        <v>2448</v>
      </c>
      <c r="H1549" s="1" t="s">
        <v>15835</v>
      </c>
      <c r="I1549" s="5">
        <v>7967</v>
      </c>
      <c r="J1549" s="5">
        <v>160852981</v>
      </c>
      <c r="K1549" s="3">
        <f>+Tabella2026[[#This Row],[POP_2024]]/SUM(Tabella2026[POP_2024])</f>
        <v>1.3516341693118003E-4</v>
      </c>
      <c r="L1549" s="3">
        <f>+Tabella2026[[#This Row],[INCIDENZA POPOLAZIONE]]*(PLAFOND/2)</f>
        <v>39792.008571976701</v>
      </c>
      <c r="M1549" s="3">
        <f>+IFERROR(Tabella2026[[#This Row],[reddito_2024]]/Tabella2026[[#This Row],[POP_2024]],"")</f>
        <v>20189.905987197188</v>
      </c>
      <c r="N1549" s="3">
        <f>+IF(Tabella2026[[#This Row],[REDDITO COMPLESSIVO PROCAPITE]]&lt;media_aggr_reddito_pc,(media_aggr_reddito_pc-Tabella2026[[#This Row],[REDDITO COMPLESSIVO PROCAPITE]]),0)</f>
        <v>0</v>
      </c>
      <c r="O1549" s="3">
        <f>+Tabella2026[[#This Row],[DIFFERENZA REDDITO INFERIORE ALLA MEDIA DALLA MEDIA]]*Tabella2026[[#This Row],[POP_2024]]</f>
        <v>0</v>
      </c>
      <c r="P1549" s="3">
        <f>+Tabella2026[[#This Row],[POPOLAZIONE PER DIFFERENZA ]]/SUM(Tabella2026[[POPOLAZIONE PER DIFFERENZA ]])</f>
        <v>0</v>
      </c>
      <c r="Q1549" s="3">
        <f>+Tabella2026[[#This Row],[INCIDENZA POPOLAZIONE PER DIFFERENZA]]*(PLAFOND-SUM(Tabella2026[CONTRIBUTO SULLA BASE DELLA POPOLAZIONE]))</f>
        <v>0</v>
      </c>
      <c r="R1549" s="3">
        <f>+Tabella2026[[#This Row],[CONTRIBUTO SULLA BASE DELLA POPOLAZIONE]]+Tabella2026[[#This Row],[CONTRIBUTO SULLA BASE DEL REDDITO]]</f>
        <v>39792.008571976701</v>
      </c>
      <c r="S1549" s="3">
        <f>+Tabella2026[[#This Row],[CONTRIBUTO TOTALE]]/(PLAFOND/N_TESSERE)</f>
        <v>79.584017143953403</v>
      </c>
      <c r="T1549" s="3">
        <f>+MAX(CEILING(Tabella2026[[#This Row],[preDEF1]],1),1)</f>
        <v>80</v>
      </c>
      <c r="U1549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1549" s="21">
        <f>+Tabella2026[[#This Row],[DEF - n. card]]*(PLAFOND/N_TESSERE)</f>
        <v>39500</v>
      </c>
      <c r="W1549" s="18"/>
    </row>
    <row r="1550" spans="2:23" x14ac:dyDescent="0.25">
      <c r="B1550" s="1" t="s">
        <v>3039</v>
      </c>
      <c r="C1550" s="2">
        <v>82064</v>
      </c>
      <c r="D1550" s="1" t="s">
        <v>3040</v>
      </c>
      <c r="E1550" s="1" t="s">
        <v>21</v>
      </c>
      <c r="F1550" s="1" t="s">
        <v>20</v>
      </c>
      <c r="G1550" s="1" t="s">
        <v>2448</v>
      </c>
      <c r="H1550" s="1" t="s">
        <v>15836</v>
      </c>
      <c r="I1550" s="5">
        <v>7966</v>
      </c>
      <c r="J1550" s="5">
        <v>65660062</v>
      </c>
      <c r="K1550" s="3">
        <f>+Tabella2026[[#This Row],[POP_2024]]/SUM(Tabella2026[POP_2024])</f>
        <v>1.3514645152174973E-4</v>
      </c>
      <c r="L1550" s="3">
        <f>+Tabella2026[[#This Row],[INCIDENZA POPOLAZIONE]]*(PLAFOND/2)</f>
        <v>39787.01396816448</v>
      </c>
      <c r="M1550" s="3">
        <f>+IFERROR(Tabella2026[[#This Row],[reddito_2024]]/Tabella2026[[#This Row],[POP_2024]],"")</f>
        <v>8242.5385387898568</v>
      </c>
      <c r="N1550" s="3">
        <f>+IF(Tabella2026[[#This Row],[REDDITO COMPLESSIVO PROCAPITE]]&lt;media_aggr_reddito_pc,(media_aggr_reddito_pc-Tabella2026[[#This Row],[REDDITO COMPLESSIVO PROCAPITE]]),0)</f>
        <v>9582.5275238188842</v>
      </c>
      <c r="O1550" s="3">
        <f>+Tabella2026[[#This Row],[DIFFERENZA REDDITO INFERIORE ALLA MEDIA DALLA MEDIA]]*Tabella2026[[#This Row],[POP_2024]]</f>
        <v>76334414.254741237</v>
      </c>
      <c r="P1550" s="3">
        <f>+Tabella2026[[#This Row],[POPOLAZIONE PER DIFFERENZA ]]/SUM(Tabella2026[[POPOLAZIONE PER DIFFERENZA ]])</f>
        <v>6.7722526348174548E-4</v>
      </c>
      <c r="Q1550" s="3">
        <f>+Tabella2026[[#This Row],[INCIDENZA POPOLAZIONE PER DIFFERENZA]]*(PLAFOND-SUM(Tabella2026[CONTRIBUTO SULLA BASE DELLA POPOLAZIONE]))</f>
        <v>199374.60965007907</v>
      </c>
      <c r="R1550" s="3">
        <f>+Tabella2026[[#This Row],[CONTRIBUTO SULLA BASE DELLA POPOLAZIONE]]+Tabella2026[[#This Row],[CONTRIBUTO SULLA BASE DEL REDDITO]]</f>
        <v>239161.62361824355</v>
      </c>
      <c r="S1550" s="3">
        <f>+Tabella2026[[#This Row],[CONTRIBUTO TOTALE]]/(PLAFOND/N_TESSERE)</f>
        <v>478.32324723648713</v>
      </c>
      <c r="T1550" s="3">
        <f>+MAX(CEILING(Tabella2026[[#This Row],[preDEF1]],1),1)</f>
        <v>479</v>
      </c>
      <c r="U1550" s="9">
        <f xml:space="preserve"> IF(ROW(Tabella2026[[#This Row],[preDEF2]]) - ROW(Tabella2026[[#Headers],[preDEF2]])&lt;=ABS(SUM(Tabella2026[preDEF2])-N_TESSERE),Tabella2026[[#This Row],[preDEF2]]-1,Tabella2026[[#This Row],[preDEF2]])</f>
        <v>478</v>
      </c>
      <c r="V1550" s="21">
        <f>+Tabella2026[[#This Row],[DEF - n. card]]*(PLAFOND/N_TESSERE)</f>
        <v>239000</v>
      </c>
      <c r="W1550" s="18"/>
    </row>
    <row r="1551" spans="2:23" x14ac:dyDescent="0.25">
      <c r="B1551" s="1" t="s">
        <v>3165</v>
      </c>
      <c r="C1551" s="2">
        <v>41065</v>
      </c>
      <c r="D1551" s="1" t="s">
        <v>3166</v>
      </c>
      <c r="E1551" s="1" t="s">
        <v>117</v>
      </c>
      <c r="F1551" s="1" t="s">
        <v>130</v>
      </c>
      <c r="G1551" s="1" t="s">
        <v>2448</v>
      </c>
      <c r="H1551" s="1" t="s">
        <v>15834</v>
      </c>
      <c r="I1551" s="5">
        <v>7964</v>
      </c>
      <c r="J1551" s="5">
        <v>128911281</v>
      </c>
      <c r="K1551" s="3">
        <f>+Tabella2026[[#This Row],[POP_2024]]/SUM(Tabella2026[POP_2024])</f>
        <v>1.3511252070288912E-4</v>
      </c>
      <c r="L1551" s="3">
        <f>+Tabella2026[[#This Row],[INCIDENZA POPOLAZIONE]]*(PLAFOND/2)</f>
        <v>39777.024760540029</v>
      </c>
      <c r="M1551" s="3">
        <f>+IFERROR(Tabella2026[[#This Row],[reddito_2024]]/Tabella2026[[#This Row],[POP_2024]],"")</f>
        <v>16186.750502260171</v>
      </c>
      <c r="N1551" s="3">
        <f>+IF(Tabella2026[[#This Row],[REDDITO COMPLESSIVO PROCAPITE]]&lt;media_aggr_reddito_pc,(media_aggr_reddito_pc-Tabella2026[[#This Row],[REDDITO COMPLESSIVO PROCAPITE]]),0)</f>
        <v>1638.3155603485702</v>
      </c>
      <c r="O1551" s="3">
        <f>+Tabella2026[[#This Row],[DIFFERENZA REDDITO INFERIORE ALLA MEDIA DALLA MEDIA]]*Tabella2026[[#This Row],[POP_2024]]</f>
        <v>13047545.122616014</v>
      </c>
      <c r="P1551" s="3">
        <f>+Tabella2026[[#This Row],[POPOLAZIONE PER DIFFERENZA ]]/SUM(Tabella2026[[POPOLAZIONE PER DIFFERENZA ]])</f>
        <v>1.1575548551359675E-4</v>
      </c>
      <c r="Q1551" s="3">
        <f>+Tabella2026[[#This Row],[INCIDENZA POPOLAZIONE PER DIFFERENZA]]*(PLAFOND-SUM(Tabella2026[CONTRIBUTO SULLA BASE DELLA POPOLAZIONE]))</f>
        <v>34078.328118588885</v>
      </c>
      <c r="R1551" s="3">
        <f>+Tabella2026[[#This Row],[CONTRIBUTO SULLA BASE DELLA POPOLAZIONE]]+Tabella2026[[#This Row],[CONTRIBUTO SULLA BASE DEL REDDITO]]</f>
        <v>73855.352879128914</v>
      </c>
      <c r="S1551" s="3">
        <f>+Tabella2026[[#This Row],[CONTRIBUTO TOTALE]]/(PLAFOND/N_TESSERE)</f>
        <v>147.71070575825783</v>
      </c>
      <c r="T1551" s="3">
        <f>+MAX(CEILING(Tabella2026[[#This Row],[preDEF1]],1),1)</f>
        <v>148</v>
      </c>
      <c r="U1551" s="9">
        <f xml:space="preserve"> IF(ROW(Tabella2026[[#This Row],[preDEF2]]) - ROW(Tabella2026[[#Headers],[preDEF2]])&lt;=ABS(SUM(Tabella2026[preDEF2])-N_TESSERE),Tabella2026[[#This Row],[preDEF2]]-1,Tabella2026[[#This Row],[preDEF2]])</f>
        <v>147</v>
      </c>
      <c r="V1551" s="21">
        <f>+Tabella2026[[#This Row],[DEF - n. card]]*(PLAFOND/N_TESSERE)</f>
        <v>73500</v>
      </c>
      <c r="W1551" s="18"/>
    </row>
    <row r="1552" spans="2:23" x14ac:dyDescent="0.25">
      <c r="B1552" s="1" t="s">
        <v>3101</v>
      </c>
      <c r="C1552" s="2">
        <v>41007</v>
      </c>
      <c r="D1552" s="1" t="s">
        <v>3102</v>
      </c>
      <c r="E1552" s="1" t="s">
        <v>117</v>
      </c>
      <c r="F1552" s="1" t="s">
        <v>130</v>
      </c>
      <c r="G1552" s="1" t="s">
        <v>2448</v>
      </c>
      <c r="H1552" s="1" t="s">
        <v>15834</v>
      </c>
      <c r="I1552" s="5">
        <v>7958</v>
      </c>
      <c r="J1552" s="5">
        <v>136412126</v>
      </c>
      <c r="K1552" s="3">
        <f>+Tabella2026[[#This Row],[POP_2024]]/SUM(Tabella2026[POP_2024])</f>
        <v>1.3501072824630733E-4</v>
      </c>
      <c r="L1552" s="3">
        <f>+Tabella2026[[#This Row],[INCIDENZA POPOLAZIONE]]*(PLAFOND/2)</f>
        <v>39747.057137666692</v>
      </c>
      <c r="M1552" s="3">
        <f>+IFERROR(Tabella2026[[#This Row],[reddito_2024]]/Tabella2026[[#This Row],[POP_2024]],"")</f>
        <v>17141.50867052023</v>
      </c>
      <c r="N1552" s="3">
        <f>+IF(Tabella2026[[#This Row],[REDDITO COMPLESSIVO PROCAPITE]]&lt;media_aggr_reddito_pc,(media_aggr_reddito_pc-Tabella2026[[#This Row],[REDDITO COMPLESSIVO PROCAPITE]]),0)</f>
        <v>683.55739208851082</v>
      </c>
      <c r="O1552" s="3">
        <f>+Tabella2026[[#This Row],[DIFFERENZA REDDITO INFERIORE ALLA MEDIA DALLA MEDIA]]*Tabella2026[[#This Row],[POP_2024]]</f>
        <v>5439749.7262403695</v>
      </c>
      <c r="P1552" s="3">
        <f>+Tabella2026[[#This Row],[POPOLAZIONE PER DIFFERENZA ]]/SUM(Tabella2026[[POPOLAZIONE PER DIFFERENZA ]])</f>
        <v>4.8260486146313393E-5</v>
      </c>
      <c r="Q1552" s="3">
        <f>+Tabella2026[[#This Row],[INCIDENZA POPOLAZIONE PER DIFFERENZA]]*(PLAFOND-SUM(Tabella2026[CONTRIBUTO SULLA BASE DELLA POPOLAZIONE]))</f>
        <v>14207.85092611011</v>
      </c>
      <c r="R1552" s="3">
        <f>+Tabella2026[[#This Row],[CONTRIBUTO SULLA BASE DELLA POPOLAZIONE]]+Tabella2026[[#This Row],[CONTRIBUTO SULLA BASE DEL REDDITO]]</f>
        <v>53954.908063776806</v>
      </c>
      <c r="S1552" s="3">
        <f>+Tabella2026[[#This Row],[CONTRIBUTO TOTALE]]/(PLAFOND/N_TESSERE)</f>
        <v>107.90981612755361</v>
      </c>
      <c r="T1552" s="3">
        <f>+MAX(CEILING(Tabella2026[[#This Row],[preDEF1]],1),1)</f>
        <v>108</v>
      </c>
      <c r="U1552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1552" s="21">
        <f>+Tabella2026[[#This Row],[DEF - n. card]]*(PLAFOND/N_TESSERE)</f>
        <v>53500</v>
      </c>
      <c r="W1552" s="18"/>
    </row>
    <row r="1553" spans="2:23" x14ac:dyDescent="0.25">
      <c r="B1553" s="1" t="s">
        <v>3183</v>
      </c>
      <c r="C1553" s="2">
        <v>63042</v>
      </c>
      <c r="D1553" s="1" t="s">
        <v>3184</v>
      </c>
      <c r="E1553" s="1" t="s">
        <v>15</v>
      </c>
      <c r="F1553" s="1" t="s">
        <v>14</v>
      </c>
      <c r="G1553" s="1" t="s">
        <v>2448</v>
      </c>
      <c r="H1553" s="1" t="s">
        <v>15836</v>
      </c>
      <c r="I1553" s="5">
        <v>7955</v>
      </c>
      <c r="J1553" s="5">
        <v>93685535</v>
      </c>
      <c r="K1553" s="3">
        <f>+Tabella2026[[#This Row],[POP_2024]]/SUM(Tabella2026[POP_2024])</f>
        <v>1.3495983201801645E-4</v>
      </c>
      <c r="L1553" s="3">
        <f>+Tabella2026[[#This Row],[INCIDENZA POPOLAZIONE]]*(PLAFOND/2)</f>
        <v>39732.073326230027</v>
      </c>
      <c r="M1553" s="3">
        <f>+IFERROR(Tabella2026[[#This Row],[reddito_2024]]/Tabella2026[[#This Row],[POP_2024]],"")</f>
        <v>11776.937146448774</v>
      </c>
      <c r="N1553" s="3">
        <f>+IF(Tabella2026[[#This Row],[REDDITO COMPLESSIVO PROCAPITE]]&lt;media_aggr_reddito_pc,(media_aggr_reddito_pc-Tabella2026[[#This Row],[REDDITO COMPLESSIVO PROCAPITE]]),0)</f>
        <v>6048.128916159967</v>
      </c>
      <c r="O1553" s="3">
        <f>+Tabella2026[[#This Row],[DIFFERENZA REDDITO INFERIORE ALLA MEDIA DALLA MEDIA]]*Tabella2026[[#This Row],[POP_2024]]</f>
        <v>48112865.528052539</v>
      </c>
      <c r="P1553" s="3">
        <f>+Tabella2026[[#This Row],[POPOLAZIONE PER DIFFERENZA ]]/SUM(Tabella2026[[POPOLAZIONE PER DIFFERENZA ]])</f>
        <v>4.268487333296512E-4</v>
      </c>
      <c r="Q1553" s="3">
        <f>+Tabella2026[[#This Row],[INCIDENZA POPOLAZIONE PER DIFFERENZA]]*(PLAFOND-SUM(Tabella2026[CONTRIBUTO SULLA BASE DELLA POPOLAZIONE]))</f>
        <v>125663.94695569982</v>
      </c>
      <c r="R1553" s="3">
        <f>+Tabella2026[[#This Row],[CONTRIBUTO SULLA BASE DELLA POPOLAZIONE]]+Tabella2026[[#This Row],[CONTRIBUTO SULLA BASE DEL REDDITO]]</f>
        <v>165396.02028192984</v>
      </c>
      <c r="S1553" s="3">
        <f>+Tabella2026[[#This Row],[CONTRIBUTO TOTALE]]/(PLAFOND/N_TESSERE)</f>
        <v>330.7920405638597</v>
      </c>
      <c r="T1553" s="3">
        <f>+MAX(CEILING(Tabella2026[[#This Row],[preDEF1]],1),1)</f>
        <v>331</v>
      </c>
      <c r="U1553" s="9">
        <f xml:space="preserve"> IF(ROW(Tabella2026[[#This Row],[preDEF2]]) - ROW(Tabella2026[[#Headers],[preDEF2]])&lt;=ABS(SUM(Tabella2026[preDEF2])-N_TESSERE),Tabella2026[[#This Row],[preDEF2]]-1,Tabella2026[[#This Row],[preDEF2]])</f>
        <v>330</v>
      </c>
      <c r="V1553" s="21">
        <f>+Tabella2026[[#This Row],[DEF - n. card]]*(PLAFOND/N_TESSERE)</f>
        <v>165000</v>
      </c>
      <c r="W1553" s="18"/>
    </row>
    <row r="1554" spans="2:23" x14ac:dyDescent="0.25">
      <c r="B1554" s="1" t="s">
        <v>3083</v>
      </c>
      <c r="C1554" s="2">
        <v>9064</v>
      </c>
      <c r="D1554" s="1" t="s">
        <v>3084</v>
      </c>
      <c r="E1554" s="1" t="s">
        <v>24</v>
      </c>
      <c r="F1554" s="1" t="s">
        <v>246</v>
      </c>
      <c r="G1554" s="1" t="s">
        <v>2448</v>
      </c>
      <c r="H1554" s="1" t="s">
        <v>15835</v>
      </c>
      <c r="I1554" s="5">
        <v>7950</v>
      </c>
      <c r="J1554" s="5">
        <v>152770133</v>
      </c>
      <c r="K1554" s="3">
        <f>+Tabella2026[[#This Row],[POP_2024]]/SUM(Tabella2026[POP_2024])</f>
        <v>1.3487500497086496E-4</v>
      </c>
      <c r="L1554" s="3">
        <f>+Tabella2026[[#This Row],[INCIDENZA POPOLAZIONE]]*(PLAFOND/2)</f>
        <v>39707.100307168919</v>
      </c>
      <c r="M1554" s="3">
        <f>+IFERROR(Tabella2026[[#This Row],[reddito_2024]]/Tabella2026[[#This Row],[POP_2024]],"")</f>
        <v>19216.368930817611</v>
      </c>
      <c r="N1554" s="3">
        <f>+IF(Tabella2026[[#This Row],[REDDITO COMPLESSIVO PROCAPITE]]&lt;media_aggr_reddito_pc,(media_aggr_reddito_pc-Tabella2026[[#This Row],[REDDITO COMPLESSIVO PROCAPITE]]),0)</f>
        <v>0</v>
      </c>
      <c r="O1554" s="3">
        <f>+Tabella2026[[#This Row],[DIFFERENZA REDDITO INFERIORE ALLA MEDIA DALLA MEDIA]]*Tabella2026[[#This Row],[POP_2024]]</f>
        <v>0</v>
      </c>
      <c r="P1554" s="3">
        <f>+Tabella2026[[#This Row],[POPOLAZIONE PER DIFFERENZA ]]/SUM(Tabella2026[[POPOLAZIONE PER DIFFERENZA ]])</f>
        <v>0</v>
      </c>
      <c r="Q1554" s="3">
        <f>+Tabella2026[[#This Row],[INCIDENZA POPOLAZIONE PER DIFFERENZA]]*(PLAFOND-SUM(Tabella2026[CONTRIBUTO SULLA BASE DELLA POPOLAZIONE]))</f>
        <v>0</v>
      </c>
      <c r="R1554" s="3">
        <f>+Tabella2026[[#This Row],[CONTRIBUTO SULLA BASE DELLA POPOLAZIONE]]+Tabella2026[[#This Row],[CONTRIBUTO SULLA BASE DEL REDDITO]]</f>
        <v>39707.100307168919</v>
      </c>
      <c r="S1554" s="3">
        <f>+Tabella2026[[#This Row],[CONTRIBUTO TOTALE]]/(PLAFOND/N_TESSERE)</f>
        <v>79.414200614337844</v>
      </c>
      <c r="T1554" s="3">
        <f>+MAX(CEILING(Tabella2026[[#This Row],[preDEF1]],1),1)</f>
        <v>80</v>
      </c>
      <c r="U1554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1554" s="21">
        <f>+Tabella2026[[#This Row],[DEF - n. card]]*(PLAFOND/N_TESSERE)</f>
        <v>39500</v>
      </c>
      <c r="W1554" s="18"/>
    </row>
    <row r="1555" spans="2:23" x14ac:dyDescent="0.25">
      <c r="B1555" s="1" t="s">
        <v>3155</v>
      </c>
      <c r="C1555" s="2">
        <v>30099</v>
      </c>
      <c r="D1555" s="1" t="s">
        <v>3156</v>
      </c>
      <c r="E1555" s="1" t="s">
        <v>48</v>
      </c>
      <c r="F1555" s="1" t="s">
        <v>120</v>
      </c>
      <c r="G1555" s="1" t="s">
        <v>2448</v>
      </c>
      <c r="H1555" s="1" t="s">
        <v>15835</v>
      </c>
      <c r="I1555" s="5">
        <v>7935</v>
      </c>
      <c r="J1555" s="5">
        <v>157997745</v>
      </c>
      <c r="K1555" s="3">
        <f>+Tabella2026[[#This Row],[POP_2024]]/SUM(Tabella2026[POP_2024])</f>
        <v>1.3462052382941049E-4</v>
      </c>
      <c r="L1555" s="3">
        <f>+Tabella2026[[#This Row],[INCIDENZA POPOLAZIONE]]*(PLAFOND/2)</f>
        <v>39632.181249985581</v>
      </c>
      <c r="M1555" s="3">
        <f>+IFERROR(Tabella2026[[#This Row],[reddito_2024]]/Tabella2026[[#This Row],[POP_2024]],"")</f>
        <v>19911.499054820415</v>
      </c>
      <c r="N1555" s="3">
        <f>+IF(Tabella2026[[#This Row],[REDDITO COMPLESSIVO PROCAPITE]]&lt;media_aggr_reddito_pc,(media_aggr_reddito_pc-Tabella2026[[#This Row],[REDDITO COMPLESSIVO PROCAPITE]]),0)</f>
        <v>0</v>
      </c>
      <c r="O1555" s="3">
        <f>+Tabella2026[[#This Row],[DIFFERENZA REDDITO INFERIORE ALLA MEDIA DALLA MEDIA]]*Tabella2026[[#This Row],[POP_2024]]</f>
        <v>0</v>
      </c>
      <c r="P1555" s="3">
        <f>+Tabella2026[[#This Row],[POPOLAZIONE PER DIFFERENZA ]]/SUM(Tabella2026[[POPOLAZIONE PER DIFFERENZA ]])</f>
        <v>0</v>
      </c>
      <c r="Q1555" s="3">
        <f>+Tabella2026[[#This Row],[INCIDENZA POPOLAZIONE PER DIFFERENZA]]*(PLAFOND-SUM(Tabella2026[CONTRIBUTO SULLA BASE DELLA POPOLAZIONE]))</f>
        <v>0</v>
      </c>
      <c r="R1555" s="3">
        <f>+Tabella2026[[#This Row],[CONTRIBUTO SULLA BASE DELLA POPOLAZIONE]]+Tabella2026[[#This Row],[CONTRIBUTO SULLA BASE DEL REDDITO]]</f>
        <v>39632.181249985581</v>
      </c>
      <c r="S1555" s="3">
        <f>+Tabella2026[[#This Row],[CONTRIBUTO TOTALE]]/(PLAFOND/N_TESSERE)</f>
        <v>79.264362499971156</v>
      </c>
      <c r="T1555" s="3">
        <f>+MAX(CEILING(Tabella2026[[#This Row],[preDEF1]],1),1)</f>
        <v>80</v>
      </c>
      <c r="U1555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1555" s="21">
        <f>+Tabella2026[[#This Row],[DEF - n. card]]*(PLAFOND/N_TESSERE)</f>
        <v>39500</v>
      </c>
      <c r="W1555" s="18"/>
    </row>
    <row r="1556" spans="2:23" x14ac:dyDescent="0.25">
      <c r="B1556" s="1" t="s">
        <v>3071</v>
      </c>
      <c r="C1556" s="2">
        <v>54054</v>
      </c>
      <c r="D1556" s="1" t="s">
        <v>3072</v>
      </c>
      <c r="E1556" s="1" t="s">
        <v>67</v>
      </c>
      <c r="F1556" s="1" t="s">
        <v>66</v>
      </c>
      <c r="G1556" s="1" t="s">
        <v>2448</v>
      </c>
      <c r="H1556" s="1" t="s">
        <v>15834</v>
      </c>
      <c r="I1556" s="5">
        <v>7927</v>
      </c>
      <c r="J1556" s="5">
        <v>135429339</v>
      </c>
      <c r="K1556" s="3">
        <f>+Tabella2026[[#This Row],[POP_2024]]/SUM(Tabella2026[POP_2024])</f>
        <v>1.3448480055396812E-4</v>
      </c>
      <c r="L1556" s="3">
        <f>+Tabella2026[[#This Row],[INCIDENZA POPOLAZIONE]]*(PLAFOND/2)</f>
        <v>39592.2244194878</v>
      </c>
      <c r="M1556" s="3">
        <f>+IFERROR(Tabella2026[[#This Row],[reddito_2024]]/Tabella2026[[#This Row],[POP_2024]],"")</f>
        <v>17084.564021697995</v>
      </c>
      <c r="N1556" s="3">
        <f>+IF(Tabella2026[[#This Row],[REDDITO COMPLESSIVO PROCAPITE]]&lt;media_aggr_reddito_pc,(media_aggr_reddito_pc-Tabella2026[[#This Row],[REDDITO COMPLESSIVO PROCAPITE]]),0)</f>
        <v>740.50204091074556</v>
      </c>
      <c r="O1556" s="3">
        <f>+Tabella2026[[#This Row],[DIFFERENZA REDDITO INFERIORE ALLA MEDIA DALLA MEDIA]]*Tabella2026[[#This Row],[POP_2024]]</f>
        <v>5869959.6782994801</v>
      </c>
      <c r="P1556" s="3">
        <f>+Tabella2026[[#This Row],[POPOLAZIONE PER DIFFERENZA ]]/SUM(Tabella2026[[POPOLAZIONE PER DIFFERENZA ]])</f>
        <v>5.2077231856359947E-5</v>
      </c>
      <c r="Q1556" s="3">
        <f>+Tabella2026[[#This Row],[INCIDENZA POPOLAZIONE PER DIFFERENZA]]*(PLAFOND-SUM(Tabella2026[CONTRIBUTO SULLA BASE DELLA POPOLAZIONE]))</f>
        <v>15331.498000588539</v>
      </c>
      <c r="R1556" s="3">
        <f>+Tabella2026[[#This Row],[CONTRIBUTO SULLA BASE DELLA POPOLAZIONE]]+Tabella2026[[#This Row],[CONTRIBUTO SULLA BASE DEL REDDITO]]</f>
        <v>54923.722420076338</v>
      </c>
      <c r="S1556" s="3">
        <f>+Tabella2026[[#This Row],[CONTRIBUTO TOTALE]]/(PLAFOND/N_TESSERE)</f>
        <v>109.84744484015268</v>
      </c>
      <c r="T1556" s="3">
        <f>+MAX(CEILING(Tabella2026[[#This Row],[preDEF1]],1),1)</f>
        <v>110</v>
      </c>
      <c r="U1556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1556" s="21">
        <f>+Tabella2026[[#This Row],[DEF - n. card]]*(PLAFOND/N_TESSERE)</f>
        <v>54500</v>
      </c>
      <c r="W1556" s="18"/>
    </row>
    <row r="1557" spans="2:23" x14ac:dyDescent="0.25">
      <c r="B1557" s="1" t="s">
        <v>3035</v>
      </c>
      <c r="C1557" s="2">
        <v>82022</v>
      </c>
      <c r="D1557" s="1" t="s">
        <v>3036</v>
      </c>
      <c r="E1557" s="1" t="s">
        <v>21</v>
      </c>
      <c r="F1557" s="1" t="s">
        <v>20</v>
      </c>
      <c r="G1557" s="1" t="s">
        <v>2448</v>
      </c>
      <c r="H1557" s="1" t="s">
        <v>15836</v>
      </c>
      <c r="I1557" s="5">
        <v>7926</v>
      </c>
      <c r="J1557" s="5">
        <v>100717537</v>
      </c>
      <c r="K1557" s="3">
        <f>+Tabella2026[[#This Row],[POP_2024]]/SUM(Tabella2026[POP_2024])</f>
        <v>1.3446783514453782E-4</v>
      </c>
      <c r="L1557" s="3">
        <f>+Tabella2026[[#This Row],[INCIDENZA POPOLAZIONE]]*(PLAFOND/2)</f>
        <v>39587.229815675579</v>
      </c>
      <c r="M1557" s="3">
        <f>+IFERROR(Tabella2026[[#This Row],[reddito_2024]]/Tabella2026[[#This Row],[POP_2024]],"")</f>
        <v>12707.234039868787</v>
      </c>
      <c r="N1557" s="3">
        <f>+IF(Tabella2026[[#This Row],[REDDITO COMPLESSIVO PROCAPITE]]&lt;media_aggr_reddito_pc,(media_aggr_reddito_pc-Tabella2026[[#This Row],[REDDITO COMPLESSIVO PROCAPITE]]),0)</f>
        <v>5117.8320227399545</v>
      </c>
      <c r="O1557" s="3">
        <f>+Tabella2026[[#This Row],[DIFFERENZA REDDITO INFERIORE ALLA MEDIA DALLA MEDIA]]*Tabella2026[[#This Row],[POP_2024]]</f>
        <v>40563936.61223688</v>
      </c>
      <c r="P1557" s="3">
        <f>+Tabella2026[[#This Row],[POPOLAZIONE PER DIFFERENZA ]]/SUM(Tabella2026[[POPOLAZIONE PER DIFFERENZA ]])</f>
        <v>3.5987598684393763E-4</v>
      </c>
      <c r="Q1557" s="3">
        <f>+Tabella2026[[#This Row],[INCIDENZA POPOLAZIONE PER DIFFERENZA]]*(PLAFOND-SUM(Tabella2026[CONTRIBUTO SULLA BASE DELLA POPOLAZIONE]))</f>
        <v>105947.22061986553</v>
      </c>
      <c r="R1557" s="3">
        <f>+Tabella2026[[#This Row],[CONTRIBUTO SULLA BASE DELLA POPOLAZIONE]]+Tabella2026[[#This Row],[CONTRIBUTO SULLA BASE DEL REDDITO]]</f>
        <v>145534.4504355411</v>
      </c>
      <c r="S1557" s="3">
        <f>+Tabella2026[[#This Row],[CONTRIBUTO TOTALE]]/(PLAFOND/N_TESSERE)</f>
        <v>291.06890087108223</v>
      </c>
      <c r="T1557" s="3">
        <f>+MAX(CEILING(Tabella2026[[#This Row],[preDEF1]],1),1)</f>
        <v>292</v>
      </c>
      <c r="U1557" s="9">
        <f xml:space="preserve"> IF(ROW(Tabella2026[[#This Row],[preDEF2]]) - ROW(Tabella2026[[#Headers],[preDEF2]])&lt;=ABS(SUM(Tabella2026[preDEF2])-N_TESSERE),Tabella2026[[#This Row],[preDEF2]]-1,Tabella2026[[#This Row],[preDEF2]])</f>
        <v>291</v>
      </c>
      <c r="V1557" s="21">
        <f>+Tabella2026[[#This Row],[DEF - n. card]]*(PLAFOND/N_TESSERE)</f>
        <v>145500</v>
      </c>
      <c r="W1557" s="18"/>
    </row>
    <row r="1558" spans="2:23" x14ac:dyDescent="0.25">
      <c r="B1558" s="1" t="s">
        <v>3001</v>
      </c>
      <c r="C1558" s="2">
        <v>110006</v>
      </c>
      <c r="D1558" s="1" t="s">
        <v>3002</v>
      </c>
      <c r="E1558" s="1" t="s">
        <v>33</v>
      </c>
      <c r="F1558" s="1" t="s">
        <v>123</v>
      </c>
      <c r="G1558" s="1" t="s">
        <v>2448</v>
      </c>
      <c r="H1558" s="1" t="s">
        <v>15836</v>
      </c>
      <c r="I1558" s="5">
        <v>7926</v>
      </c>
      <c r="J1558" s="5">
        <v>91058242</v>
      </c>
      <c r="K1558" s="3">
        <f>+Tabella2026[[#This Row],[POP_2024]]/SUM(Tabella2026[POP_2024])</f>
        <v>1.3446783514453782E-4</v>
      </c>
      <c r="L1558" s="3">
        <f>+Tabella2026[[#This Row],[INCIDENZA POPOLAZIONE]]*(PLAFOND/2)</f>
        <v>39587.229815675579</v>
      </c>
      <c r="M1558" s="3">
        <f>+IFERROR(Tabella2026[[#This Row],[reddito_2024]]/Tabella2026[[#This Row],[POP_2024]],"")</f>
        <v>11488.54933131466</v>
      </c>
      <c r="N1558" s="3">
        <f>+IF(Tabella2026[[#This Row],[REDDITO COMPLESSIVO PROCAPITE]]&lt;media_aggr_reddito_pc,(media_aggr_reddito_pc-Tabella2026[[#This Row],[REDDITO COMPLESSIVO PROCAPITE]]),0)</f>
        <v>6336.5167312940812</v>
      </c>
      <c r="O1558" s="3">
        <f>+Tabella2026[[#This Row],[DIFFERENZA REDDITO INFERIORE ALLA MEDIA DALLA MEDIA]]*Tabella2026[[#This Row],[POP_2024]]</f>
        <v>50223231.612236887</v>
      </c>
      <c r="P1558" s="3">
        <f>+Tabella2026[[#This Row],[POPOLAZIONE PER DIFFERENZA ]]/SUM(Tabella2026[[POPOLAZIONE PER DIFFERENZA ]])</f>
        <v>4.4557152358563217E-4</v>
      </c>
      <c r="Q1558" s="3">
        <f>+Tabella2026[[#This Row],[INCIDENZA POPOLAZIONE PER DIFFERENZA]]*(PLAFOND-SUM(Tabella2026[CONTRIBUTO SULLA BASE DELLA POPOLAZIONE]))</f>
        <v>131175.92236496796</v>
      </c>
      <c r="R1558" s="3">
        <f>+Tabella2026[[#This Row],[CONTRIBUTO SULLA BASE DELLA POPOLAZIONE]]+Tabella2026[[#This Row],[CONTRIBUTO SULLA BASE DEL REDDITO]]</f>
        <v>170763.15218064355</v>
      </c>
      <c r="S1558" s="3">
        <f>+Tabella2026[[#This Row],[CONTRIBUTO TOTALE]]/(PLAFOND/N_TESSERE)</f>
        <v>341.52630436128709</v>
      </c>
      <c r="T1558" s="3">
        <f>+MAX(CEILING(Tabella2026[[#This Row],[preDEF1]],1),1)</f>
        <v>342</v>
      </c>
      <c r="U1558" s="9">
        <f xml:space="preserve"> IF(ROW(Tabella2026[[#This Row],[preDEF2]]) - ROW(Tabella2026[[#Headers],[preDEF2]])&lt;=ABS(SUM(Tabella2026[preDEF2])-N_TESSERE),Tabella2026[[#This Row],[preDEF2]]-1,Tabella2026[[#This Row],[preDEF2]])</f>
        <v>341</v>
      </c>
      <c r="V1558" s="21">
        <f>+Tabella2026[[#This Row],[DEF - n. card]]*(PLAFOND/N_TESSERE)</f>
        <v>170500</v>
      </c>
      <c r="W1558" s="18"/>
    </row>
    <row r="1559" spans="2:23" x14ac:dyDescent="0.25">
      <c r="B1559" s="1" t="s">
        <v>3057</v>
      </c>
      <c r="C1559" s="2">
        <v>117014</v>
      </c>
      <c r="D1559" s="1" t="s">
        <v>3058</v>
      </c>
      <c r="E1559" s="1" t="s">
        <v>76</v>
      </c>
      <c r="F1559" s="1" t="s">
        <v>15839</v>
      </c>
      <c r="G1559" s="1" t="s">
        <v>2448</v>
      </c>
      <c r="H1559" s="1" t="s">
        <v>15836</v>
      </c>
      <c r="I1559" s="5">
        <v>7923</v>
      </c>
      <c r="J1559" s="5">
        <v>108744532</v>
      </c>
      <c r="K1559" s="3">
        <f>+Tabella2026[[#This Row],[POP_2024]]/SUM(Tabella2026[POP_2024])</f>
        <v>1.3441693891624694E-4</v>
      </c>
      <c r="L1559" s="3">
        <f>+Tabella2026[[#This Row],[INCIDENZA POPOLAZIONE]]*(PLAFOND/2)</f>
        <v>39572.246004238914</v>
      </c>
      <c r="M1559" s="3">
        <f>+IFERROR(Tabella2026[[#This Row],[reddito_2024]]/Tabella2026[[#This Row],[POP_2024]],"")</f>
        <v>13725.171273507509</v>
      </c>
      <c r="N1559" s="3">
        <f>+IF(Tabella2026[[#This Row],[REDDITO COMPLESSIVO PROCAPITE]]&lt;media_aggr_reddito_pc,(media_aggr_reddito_pc-Tabella2026[[#This Row],[REDDITO COMPLESSIVO PROCAPITE]]),0)</f>
        <v>4099.8947891012322</v>
      </c>
      <c r="O1559" s="3">
        <f>+Tabella2026[[#This Row],[DIFFERENZA REDDITO INFERIORE ALLA MEDIA DALLA MEDIA]]*Tabella2026[[#This Row],[POP_2024]]</f>
        <v>32483466.414049063</v>
      </c>
      <c r="P1559" s="3">
        <f>+Tabella2026[[#This Row],[POPOLAZIONE PER DIFFERENZA ]]/SUM(Tabella2026[[POPOLAZIONE PER DIFFERENZA ]])</f>
        <v>2.8818750121854038E-4</v>
      </c>
      <c r="Q1559" s="3">
        <f>+Tabella2026[[#This Row],[INCIDENZA POPOLAZIONE PER DIFFERENZA]]*(PLAFOND-SUM(Tabella2026[CONTRIBUTO SULLA BASE DELLA POPOLAZIONE]))</f>
        <v>84842.184218112714</v>
      </c>
      <c r="R1559" s="3">
        <f>+Tabella2026[[#This Row],[CONTRIBUTO SULLA BASE DELLA POPOLAZIONE]]+Tabella2026[[#This Row],[CONTRIBUTO SULLA BASE DEL REDDITO]]</f>
        <v>124414.43022235163</v>
      </c>
      <c r="S1559" s="3">
        <f>+Tabella2026[[#This Row],[CONTRIBUTO TOTALE]]/(PLAFOND/N_TESSERE)</f>
        <v>248.82886044470325</v>
      </c>
      <c r="T1559" s="3">
        <f>+MAX(CEILING(Tabella2026[[#This Row],[preDEF1]],1),1)</f>
        <v>249</v>
      </c>
      <c r="U1559" s="9">
        <f xml:space="preserve"> IF(ROW(Tabella2026[[#This Row],[preDEF2]]) - ROW(Tabella2026[[#Headers],[preDEF2]])&lt;=ABS(SUM(Tabella2026[preDEF2])-N_TESSERE),Tabella2026[[#This Row],[preDEF2]]-1,Tabella2026[[#This Row],[preDEF2]])</f>
        <v>248</v>
      </c>
      <c r="V1559" s="21">
        <f>+Tabella2026[[#This Row],[DEF - n. card]]*(PLAFOND/N_TESSERE)</f>
        <v>124000</v>
      </c>
      <c r="W1559" s="18"/>
    </row>
    <row r="1560" spans="2:23" x14ac:dyDescent="0.25">
      <c r="B1560" s="1" t="s">
        <v>3187</v>
      </c>
      <c r="C1560" s="2">
        <v>78058</v>
      </c>
      <c r="D1560" s="1" t="s">
        <v>3188</v>
      </c>
      <c r="E1560" s="1" t="s">
        <v>61</v>
      </c>
      <c r="F1560" s="1" t="s">
        <v>178</v>
      </c>
      <c r="G1560" s="1" t="s">
        <v>2448</v>
      </c>
      <c r="H1560" s="1" t="s">
        <v>15836</v>
      </c>
      <c r="I1560" s="5">
        <v>7911</v>
      </c>
      <c r="J1560" s="5">
        <v>83816284</v>
      </c>
      <c r="K1560" s="3">
        <f>+Tabella2026[[#This Row],[POP_2024]]/SUM(Tabella2026[POP_2024])</f>
        <v>1.3421335400308335E-4</v>
      </c>
      <c r="L1560" s="3">
        <f>+Tabella2026[[#This Row],[INCIDENZA POPOLAZIONE]]*(PLAFOND/2)</f>
        <v>39512.31075849224</v>
      </c>
      <c r="M1560" s="3">
        <f>+IFERROR(Tabella2026[[#This Row],[reddito_2024]]/Tabella2026[[#This Row],[POP_2024]],"")</f>
        <v>10594.90380482872</v>
      </c>
      <c r="N1560" s="3">
        <f>+IF(Tabella2026[[#This Row],[REDDITO COMPLESSIVO PROCAPITE]]&lt;media_aggr_reddito_pc,(media_aggr_reddito_pc-Tabella2026[[#This Row],[REDDITO COMPLESSIVO PROCAPITE]]),0)</f>
        <v>7230.1622577800208</v>
      </c>
      <c r="O1560" s="3">
        <f>+Tabella2026[[#This Row],[DIFFERENZA REDDITO INFERIORE ALLA MEDIA DALLA MEDIA]]*Tabella2026[[#This Row],[POP_2024]]</f>
        <v>57197813.621297747</v>
      </c>
      <c r="P1560" s="3">
        <f>+Tabella2026[[#This Row],[POPOLAZIONE PER DIFFERENZA ]]/SUM(Tabella2026[[POPOLAZIONE PER DIFFERENZA ]])</f>
        <v>5.0744876709206161E-4</v>
      </c>
      <c r="Q1560" s="3">
        <f>+Tabella2026[[#This Row],[INCIDENZA POPOLAZIONE PER DIFFERENZA]]*(PLAFOND-SUM(Tabella2026[CONTRIBUTO SULLA BASE DELLA POPOLAZIONE]))</f>
        <v>149392.53644532821</v>
      </c>
      <c r="R1560" s="3">
        <f>+Tabella2026[[#This Row],[CONTRIBUTO SULLA BASE DELLA POPOLAZIONE]]+Tabella2026[[#This Row],[CONTRIBUTO SULLA BASE DEL REDDITO]]</f>
        <v>188904.84720382045</v>
      </c>
      <c r="S1560" s="3">
        <f>+Tabella2026[[#This Row],[CONTRIBUTO TOTALE]]/(PLAFOND/N_TESSERE)</f>
        <v>377.8096944076409</v>
      </c>
      <c r="T1560" s="3">
        <f>+MAX(CEILING(Tabella2026[[#This Row],[preDEF1]],1),1)</f>
        <v>378</v>
      </c>
      <c r="U1560" s="9">
        <f xml:space="preserve"> IF(ROW(Tabella2026[[#This Row],[preDEF2]]) - ROW(Tabella2026[[#Headers],[preDEF2]])&lt;=ABS(SUM(Tabella2026[preDEF2])-N_TESSERE),Tabella2026[[#This Row],[preDEF2]]-1,Tabella2026[[#This Row],[preDEF2]])</f>
        <v>377</v>
      </c>
      <c r="V1560" s="21">
        <f>+Tabella2026[[#This Row],[DEF - n. card]]*(PLAFOND/N_TESSERE)</f>
        <v>188500</v>
      </c>
      <c r="W1560" s="18"/>
    </row>
    <row r="1561" spans="2:23" x14ac:dyDescent="0.25">
      <c r="B1561" s="1" t="s">
        <v>3141</v>
      </c>
      <c r="C1561" s="2">
        <v>81024</v>
      </c>
      <c r="D1561" s="1" t="s">
        <v>3142</v>
      </c>
      <c r="E1561" s="1" t="s">
        <v>21</v>
      </c>
      <c r="F1561" s="1" t="s">
        <v>166</v>
      </c>
      <c r="G1561" s="1" t="s">
        <v>2448</v>
      </c>
      <c r="H1561" s="1" t="s">
        <v>15836</v>
      </c>
      <c r="I1561" s="5">
        <v>7911</v>
      </c>
      <c r="J1561" s="5">
        <v>73153312</v>
      </c>
      <c r="K1561" s="3">
        <f>+Tabella2026[[#This Row],[POP_2024]]/SUM(Tabella2026[POP_2024])</f>
        <v>1.3421335400308335E-4</v>
      </c>
      <c r="L1561" s="3">
        <f>+Tabella2026[[#This Row],[INCIDENZA POPOLAZIONE]]*(PLAFOND/2)</f>
        <v>39512.31075849224</v>
      </c>
      <c r="M1561" s="3">
        <f>+IFERROR(Tabella2026[[#This Row],[reddito_2024]]/Tabella2026[[#This Row],[POP_2024]],"")</f>
        <v>9247.0372898495771</v>
      </c>
      <c r="N1561" s="3">
        <f>+IF(Tabella2026[[#This Row],[REDDITO COMPLESSIVO PROCAPITE]]&lt;media_aggr_reddito_pc,(media_aggr_reddito_pc-Tabella2026[[#This Row],[REDDITO COMPLESSIVO PROCAPITE]]),0)</f>
        <v>8578.028772759164</v>
      </c>
      <c r="O1561" s="3">
        <f>+Tabella2026[[#This Row],[DIFFERENZA REDDITO INFERIORE ALLA MEDIA DALLA MEDIA]]*Tabella2026[[#This Row],[POP_2024]]</f>
        <v>67860785.621297747</v>
      </c>
      <c r="P1561" s="3">
        <f>+Tabella2026[[#This Row],[POPOLAZIONE PER DIFFERENZA ]]/SUM(Tabella2026[[POPOLAZIONE PER DIFFERENZA ]])</f>
        <v>6.0204874657313761E-4</v>
      </c>
      <c r="Q1561" s="3">
        <f>+Tabella2026[[#This Row],[INCIDENZA POPOLAZIONE PER DIFFERENZA]]*(PLAFOND-SUM(Tabella2026[CONTRIBUTO SULLA BASE DELLA POPOLAZIONE]))</f>
        <v>177242.69945457249</v>
      </c>
      <c r="R1561" s="3">
        <f>+Tabella2026[[#This Row],[CONTRIBUTO SULLA BASE DELLA POPOLAZIONE]]+Tabella2026[[#This Row],[CONTRIBUTO SULLA BASE DEL REDDITO]]</f>
        <v>216755.01021306473</v>
      </c>
      <c r="S1561" s="3">
        <f>+Tabella2026[[#This Row],[CONTRIBUTO TOTALE]]/(PLAFOND/N_TESSERE)</f>
        <v>433.51002042612947</v>
      </c>
      <c r="T1561" s="3">
        <f>+MAX(CEILING(Tabella2026[[#This Row],[preDEF1]],1),1)</f>
        <v>434</v>
      </c>
      <c r="U1561" s="9">
        <f xml:space="preserve"> IF(ROW(Tabella2026[[#This Row],[preDEF2]]) - ROW(Tabella2026[[#Headers],[preDEF2]])&lt;=ABS(SUM(Tabella2026[preDEF2])-N_TESSERE),Tabella2026[[#This Row],[preDEF2]]-1,Tabella2026[[#This Row],[preDEF2]])</f>
        <v>433</v>
      </c>
      <c r="V1561" s="21">
        <f>+Tabella2026[[#This Row],[DEF - n. card]]*(PLAFOND/N_TESSERE)</f>
        <v>216500</v>
      </c>
      <c r="W1561" s="18"/>
    </row>
    <row r="1562" spans="2:23" x14ac:dyDescent="0.25">
      <c r="B1562" s="1" t="s">
        <v>3149</v>
      </c>
      <c r="C1562" s="2">
        <v>25040</v>
      </c>
      <c r="D1562" s="1" t="s">
        <v>3150</v>
      </c>
      <c r="E1562" s="1" t="s">
        <v>38</v>
      </c>
      <c r="F1562" s="1" t="s">
        <v>514</v>
      </c>
      <c r="G1562" s="1" t="s">
        <v>2448</v>
      </c>
      <c r="H1562" s="1" t="s">
        <v>15835</v>
      </c>
      <c r="I1562" s="5">
        <v>7910</v>
      </c>
      <c r="J1562" s="5">
        <v>169576504</v>
      </c>
      <c r="K1562" s="3">
        <f>+Tabella2026[[#This Row],[POP_2024]]/SUM(Tabella2026[POP_2024])</f>
        <v>1.3419638859365305E-4</v>
      </c>
      <c r="L1562" s="3">
        <f>+Tabella2026[[#This Row],[INCIDENZA POPOLAZIONE]]*(PLAFOND/2)</f>
        <v>39507.316154680011</v>
      </c>
      <c r="M1562" s="3">
        <f>+IFERROR(Tabella2026[[#This Row],[reddito_2024]]/Tabella2026[[#This Row],[POP_2024]],"")</f>
        <v>21438.243236409609</v>
      </c>
      <c r="N1562" s="3">
        <f>+IF(Tabella2026[[#This Row],[REDDITO COMPLESSIVO PROCAPITE]]&lt;media_aggr_reddito_pc,(media_aggr_reddito_pc-Tabella2026[[#This Row],[REDDITO COMPLESSIVO PROCAPITE]]),0)</f>
        <v>0</v>
      </c>
      <c r="O1562" s="3">
        <f>+Tabella2026[[#This Row],[DIFFERENZA REDDITO INFERIORE ALLA MEDIA DALLA MEDIA]]*Tabella2026[[#This Row],[POP_2024]]</f>
        <v>0</v>
      </c>
      <c r="P1562" s="3">
        <f>+Tabella2026[[#This Row],[POPOLAZIONE PER DIFFERENZA ]]/SUM(Tabella2026[[POPOLAZIONE PER DIFFERENZA ]])</f>
        <v>0</v>
      </c>
      <c r="Q1562" s="3">
        <f>+Tabella2026[[#This Row],[INCIDENZA POPOLAZIONE PER DIFFERENZA]]*(PLAFOND-SUM(Tabella2026[CONTRIBUTO SULLA BASE DELLA POPOLAZIONE]))</f>
        <v>0</v>
      </c>
      <c r="R1562" s="3">
        <f>+Tabella2026[[#This Row],[CONTRIBUTO SULLA BASE DELLA POPOLAZIONE]]+Tabella2026[[#This Row],[CONTRIBUTO SULLA BASE DEL REDDITO]]</f>
        <v>39507.316154680011</v>
      </c>
      <c r="S1562" s="3">
        <f>+Tabella2026[[#This Row],[CONTRIBUTO TOTALE]]/(PLAFOND/N_TESSERE)</f>
        <v>79.014632309360024</v>
      </c>
      <c r="T1562" s="3">
        <f>+MAX(CEILING(Tabella2026[[#This Row],[preDEF1]],1),1)</f>
        <v>80</v>
      </c>
      <c r="U1562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1562" s="21">
        <f>+Tabella2026[[#This Row],[DEF - n. card]]*(PLAFOND/N_TESSERE)</f>
        <v>39500</v>
      </c>
      <c r="W1562" s="18"/>
    </row>
    <row r="1563" spans="2:23" x14ac:dyDescent="0.25">
      <c r="B1563" s="1" t="s">
        <v>3091</v>
      </c>
      <c r="C1563" s="2">
        <v>77008</v>
      </c>
      <c r="D1563" s="1" t="s">
        <v>3092</v>
      </c>
      <c r="E1563" s="1" t="s">
        <v>213</v>
      </c>
      <c r="F1563" s="1" t="s">
        <v>237</v>
      </c>
      <c r="G1563" s="1" t="s">
        <v>2448</v>
      </c>
      <c r="H1563" s="1" t="s">
        <v>15836</v>
      </c>
      <c r="I1563" s="5">
        <v>7908</v>
      </c>
      <c r="J1563" s="5">
        <v>110712336</v>
      </c>
      <c r="K1563" s="3">
        <f>+Tabella2026[[#This Row],[POP_2024]]/SUM(Tabella2026[POP_2024])</f>
        <v>1.3416245777479247E-4</v>
      </c>
      <c r="L1563" s="3">
        <f>+Tabella2026[[#This Row],[INCIDENZA POPOLAZIONE]]*(PLAFOND/2)</f>
        <v>39497.326947055575</v>
      </c>
      <c r="M1563" s="3">
        <f>+IFERROR(Tabella2026[[#This Row],[reddito_2024]]/Tabella2026[[#This Row],[POP_2024]],"")</f>
        <v>14000.042488619119</v>
      </c>
      <c r="N1563" s="3">
        <f>+IF(Tabella2026[[#This Row],[REDDITO COMPLESSIVO PROCAPITE]]&lt;media_aggr_reddito_pc,(media_aggr_reddito_pc-Tabella2026[[#This Row],[REDDITO COMPLESSIVO PROCAPITE]]),0)</f>
        <v>3825.0235739896216</v>
      </c>
      <c r="O1563" s="3">
        <f>+Tabella2026[[#This Row],[DIFFERENZA REDDITO INFERIORE ALLA MEDIA DALLA MEDIA]]*Tabella2026[[#This Row],[POP_2024]]</f>
        <v>30248286.423109926</v>
      </c>
      <c r="P1563" s="3">
        <f>+Tabella2026[[#This Row],[POPOLAZIONE PER DIFFERENZA ]]/SUM(Tabella2026[[POPOLAZIONE PER DIFFERENZA ]])</f>
        <v>2.6835738431685909E-4</v>
      </c>
      <c r="Q1563" s="3">
        <f>+Tabella2026[[#This Row],[INCIDENZA POPOLAZIONE PER DIFFERENZA]]*(PLAFOND-SUM(Tabella2026[CONTRIBUTO SULLA BASE DELLA POPOLAZIONE]))</f>
        <v>79004.212674845403</v>
      </c>
      <c r="R1563" s="3">
        <f>+Tabella2026[[#This Row],[CONTRIBUTO SULLA BASE DELLA POPOLAZIONE]]+Tabella2026[[#This Row],[CONTRIBUTO SULLA BASE DEL REDDITO]]</f>
        <v>118501.53962190097</v>
      </c>
      <c r="S1563" s="3">
        <f>+Tabella2026[[#This Row],[CONTRIBUTO TOTALE]]/(PLAFOND/N_TESSERE)</f>
        <v>237.00307924380195</v>
      </c>
      <c r="T1563" s="3">
        <f>+MAX(CEILING(Tabella2026[[#This Row],[preDEF1]],1),1)</f>
        <v>238</v>
      </c>
      <c r="U1563" s="9">
        <f xml:space="preserve"> IF(ROW(Tabella2026[[#This Row],[preDEF2]]) - ROW(Tabella2026[[#Headers],[preDEF2]])&lt;=ABS(SUM(Tabella2026[preDEF2])-N_TESSERE),Tabella2026[[#This Row],[preDEF2]]-1,Tabella2026[[#This Row],[preDEF2]])</f>
        <v>237</v>
      </c>
      <c r="V1563" s="21">
        <f>+Tabella2026[[#This Row],[DEF - n. card]]*(PLAFOND/N_TESSERE)</f>
        <v>118500</v>
      </c>
      <c r="W1563" s="18"/>
    </row>
    <row r="1564" spans="2:23" x14ac:dyDescent="0.25">
      <c r="B1564" s="1" t="s">
        <v>3111</v>
      </c>
      <c r="C1564" s="2">
        <v>15015</v>
      </c>
      <c r="D1564" s="1" t="s">
        <v>3112</v>
      </c>
      <c r="E1564" s="1" t="s">
        <v>12</v>
      </c>
      <c r="F1564" s="1" t="s">
        <v>11</v>
      </c>
      <c r="G1564" s="1" t="s">
        <v>2448</v>
      </c>
      <c r="H1564" s="1" t="s">
        <v>15835</v>
      </c>
      <c r="I1564" s="5">
        <v>7901</v>
      </c>
      <c r="J1564" s="5">
        <v>308795983</v>
      </c>
      <c r="K1564" s="3">
        <f>+Tabella2026[[#This Row],[POP_2024]]/SUM(Tabella2026[POP_2024])</f>
        <v>1.3404369990878038E-4</v>
      </c>
      <c r="L1564" s="3">
        <f>+Tabella2026[[#This Row],[INCIDENZA POPOLAZIONE]]*(PLAFOND/2)</f>
        <v>39462.364720370009</v>
      </c>
      <c r="M1564" s="3">
        <f>+IFERROR(Tabella2026[[#This Row],[reddito_2024]]/Tabella2026[[#This Row],[POP_2024]],"")</f>
        <v>39083.151879508921</v>
      </c>
      <c r="N1564" s="3">
        <f>+IF(Tabella2026[[#This Row],[REDDITO COMPLESSIVO PROCAPITE]]&lt;media_aggr_reddito_pc,(media_aggr_reddito_pc-Tabella2026[[#This Row],[REDDITO COMPLESSIVO PROCAPITE]]),0)</f>
        <v>0</v>
      </c>
      <c r="O1564" s="3">
        <f>+Tabella2026[[#This Row],[DIFFERENZA REDDITO INFERIORE ALLA MEDIA DALLA MEDIA]]*Tabella2026[[#This Row],[POP_2024]]</f>
        <v>0</v>
      </c>
      <c r="P1564" s="3">
        <f>+Tabella2026[[#This Row],[POPOLAZIONE PER DIFFERENZA ]]/SUM(Tabella2026[[POPOLAZIONE PER DIFFERENZA ]])</f>
        <v>0</v>
      </c>
      <c r="Q1564" s="3">
        <f>+Tabella2026[[#This Row],[INCIDENZA POPOLAZIONE PER DIFFERENZA]]*(PLAFOND-SUM(Tabella2026[CONTRIBUTO SULLA BASE DELLA POPOLAZIONE]))</f>
        <v>0</v>
      </c>
      <c r="R1564" s="3">
        <f>+Tabella2026[[#This Row],[CONTRIBUTO SULLA BASE DELLA POPOLAZIONE]]+Tabella2026[[#This Row],[CONTRIBUTO SULLA BASE DEL REDDITO]]</f>
        <v>39462.364720370009</v>
      </c>
      <c r="S1564" s="3">
        <f>+Tabella2026[[#This Row],[CONTRIBUTO TOTALE]]/(PLAFOND/N_TESSERE)</f>
        <v>78.924729440740023</v>
      </c>
      <c r="T1564" s="3">
        <f>+MAX(CEILING(Tabella2026[[#This Row],[preDEF1]],1),1)</f>
        <v>79</v>
      </c>
      <c r="U1564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1564" s="21">
        <f>+Tabella2026[[#This Row],[DEF - n. card]]*(PLAFOND/N_TESSERE)</f>
        <v>39000</v>
      </c>
      <c r="W1564" s="18"/>
    </row>
    <row r="1565" spans="2:23" x14ac:dyDescent="0.25">
      <c r="B1565" s="1" t="s">
        <v>3205</v>
      </c>
      <c r="C1565" s="2">
        <v>48032</v>
      </c>
      <c r="D1565" s="1" t="s">
        <v>3206</v>
      </c>
      <c r="E1565" s="1" t="s">
        <v>30</v>
      </c>
      <c r="F1565" s="1" t="s">
        <v>29</v>
      </c>
      <c r="G1565" s="1" t="s">
        <v>2448</v>
      </c>
      <c r="H1565" s="1" t="s">
        <v>15834</v>
      </c>
      <c r="I1565" s="5">
        <v>7899</v>
      </c>
      <c r="J1565" s="5">
        <v>155267833</v>
      </c>
      <c r="K1565" s="3">
        <f>+Tabella2026[[#This Row],[POP_2024]]/SUM(Tabella2026[POP_2024])</f>
        <v>1.340097690899198E-4</v>
      </c>
      <c r="L1565" s="3">
        <f>+Tabella2026[[#This Row],[INCIDENZA POPOLAZIONE]]*(PLAFOND/2)</f>
        <v>39452.375512745573</v>
      </c>
      <c r="M1565" s="3">
        <f>+IFERROR(Tabella2026[[#This Row],[reddito_2024]]/Tabella2026[[#This Row],[POP_2024]],"")</f>
        <v>19656.644258766933</v>
      </c>
      <c r="N1565" s="3">
        <f>+IF(Tabella2026[[#This Row],[REDDITO COMPLESSIVO PROCAPITE]]&lt;media_aggr_reddito_pc,(media_aggr_reddito_pc-Tabella2026[[#This Row],[REDDITO COMPLESSIVO PROCAPITE]]),0)</f>
        <v>0</v>
      </c>
      <c r="O1565" s="3">
        <f>+Tabella2026[[#This Row],[DIFFERENZA REDDITO INFERIORE ALLA MEDIA DALLA MEDIA]]*Tabella2026[[#This Row],[POP_2024]]</f>
        <v>0</v>
      </c>
      <c r="P1565" s="3">
        <f>+Tabella2026[[#This Row],[POPOLAZIONE PER DIFFERENZA ]]/SUM(Tabella2026[[POPOLAZIONE PER DIFFERENZA ]])</f>
        <v>0</v>
      </c>
      <c r="Q1565" s="3">
        <f>+Tabella2026[[#This Row],[INCIDENZA POPOLAZIONE PER DIFFERENZA]]*(PLAFOND-SUM(Tabella2026[CONTRIBUTO SULLA BASE DELLA POPOLAZIONE]))</f>
        <v>0</v>
      </c>
      <c r="R1565" s="3">
        <f>+Tabella2026[[#This Row],[CONTRIBUTO SULLA BASE DELLA POPOLAZIONE]]+Tabella2026[[#This Row],[CONTRIBUTO SULLA BASE DEL REDDITO]]</f>
        <v>39452.375512745573</v>
      </c>
      <c r="S1565" s="3">
        <f>+Tabella2026[[#This Row],[CONTRIBUTO TOTALE]]/(PLAFOND/N_TESSERE)</f>
        <v>78.904751025491151</v>
      </c>
      <c r="T1565" s="3">
        <f>+MAX(CEILING(Tabella2026[[#This Row],[preDEF1]],1),1)</f>
        <v>79</v>
      </c>
      <c r="U1565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1565" s="21">
        <f>+Tabella2026[[#This Row],[DEF - n. card]]*(PLAFOND/N_TESSERE)</f>
        <v>39000</v>
      </c>
      <c r="W1565" s="18"/>
    </row>
    <row r="1566" spans="2:23" x14ac:dyDescent="0.25">
      <c r="B1566" s="1" t="s">
        <v>3159</v>
      </c>
      <c r="C1566" s="2">
        <v>118026</v>
      </c>
      <c r="D1566" s="1" t="s">
        <v>3160</v>
      </c>
      <c r="E1566" s="1" t="s">
        <v>76</v>
      </c>
      <c r="F1566" s="1" t="s">
        <v>75</v>
      </c>
      <c r="G1566" s="1" t="s">
        <v>2448</v>
      </c>
      <c r="H1566" s="1" t="s">
        <v>15836</v>
      </c>
      <c r="I1566" s="5">
        <v>7897</v>
      </c>
      <c r="J1566" s="5">
        <v>93370942</v>
      </c>
      <c r="K1566" s="3">
        <f>+Tabella2026[[#This Row],[POP_2024]]/SUM(Tabella2026[POP_2024])</f>
        <v>1.3397583827105919E-4</v>
      </c>
      <c r="L1566" s="3">
        <f>+Tabella2026[[#This Row],[INCIDENZA POPOLAZIONE]]*(PLAFOND/2)</f>
        <v>39442.386305121123</v>
      </c>
      <c r="M1566" s="3">
        <f>+IFERROR(Tabella2026[[#This Row],[reddito_2024]]/Tabella2026[[#This Row],[POP_2024]],"")</f>
        <v>11823.596555654045</v>
      </c>
      <c r="N1566" s="3">
        <f>+IF(Tabella2026[[#This Row],[REDDITO COMPLESSIVO PROCAPITE]]&lt;media_aggr_reddito_pc,(media_aggr_reddito_pc-Tabella2026[[#This Row],[REDDITO COMPLESSIVO PROCAPITE]]),0)</f>
        <v>6001.469506954696</v>
      </c>
      <c r="O1566" s="3">
        <f>+Tabella2026[[#This Row],[DIFFERENZA REDDITO INFERIORE ALLA MEDIA DALLA MEDIA]]*Tabella2026[[#This Row],[POP_2024]]</f>
        <v>47393604.696421236</v>
      </c>
      <c r="P1566" s="3">
        <f>+Tabella2026[[#This Row],[POPOLAZIONE PER DIFFERENZA ]]/SUM(Tabella2026[[POPOLAZIONE PER DIFFERENZA ]])</f>
        <v>4.2046757994072147E-4</v>
      </c>
      <c r="Q1566" s="3">
        <f>+Tabella2026[[#This Row],[INCIDENZA POPOLAZIONE PER DIFFERENZA]]*(PLAFOND-SUM(Tabella2026[CONTRIBUTO SULLA BASE DELLA POPOLAZIONE]))</f>
        <v>123785.34018386395</v>
      </c>
      <c r="R1566" s="3">
        <f>+Tabella2026[[#This Row],[CONTRIBUTO SULLA BASE DELLA POPOLAZIONE]]+Tabella2026[[#This Row],[CONTRIBUTO SULLA BASE DEL REDDITO]]</f>
        <v>163227.72648898506</v>
      </c>
      <c r="S1566" s="3">
        <f>+Tabella2026[[#This Row],[CONTRIBUTO TOTALE]]/(PLAFOND/N_TESSERE)</f>
        <v>326.45545297797014</v>
      </c>
      <c r="T1566" s="3">
        <f>+MAX(CEILING(Tabella2026[[#This Row],[preDEF1]],1),1)</f>
        <v>327</v>
      </c>
      <c r="U1566" s="9">
        <f xml:space="preserve"> IF(ROW(Tabella2026[[#This Row],[preDEF2]]) - ROW(Tabella2026[[#Headers],[preDEF2]])&lt;=ABS(SUM(Tabella2026[preDEF2])-N_TESSERE),Tabella2026[[#This Row],[preDEF2]]-1,Tabella2026[[#This Row],[preDEF2]])</f>
        <v>326</v>
      </c>
      <c r="V1566" s="21">
        <f>+Tabella2026[[#This Row],[DEF - n. card]]*(PLAFOND/N_TESSERE)</f>
        <v>163000</v>
      </c>
      <c r="W1566" s="18"/>
    </row>
    <row r="1567" spans="2:23" x14ac:dyDescent="0.25">
      <c r="B1567" s="1" t="s">
        <v>3135</v>
      </c>
      <c r="C1567" s="2">
        <v>29046</v>
      </c>
      <c r="D1567" s="1" t="s">
        <v>3136</v>
      </c>
      <c r="E1567" s="1" t="s">
        <v>38</v>
      </c>
      <c r="F1567" s="1" t="s">
        <v>314</v>
      </c>
      <c r="G1567" s="1" t="s">
        <v>2448</v>
      </c>
      <c r="H1567" s="1" t="s">
        <v>15835</v>
      </c>
      <c r="I1567" s="5">
        <v>7891</v>
      </c>
      <c r="J1567" s="5">
        <v>121853281</v>
      </c>
      <c r="K1567" s="3">
        <f>+Tabella2026[[#This Row],[POP_2024]]/SUM(Tabella2026[POP_2024])</f>
        <v>1.338740458144774E-4</v>
      </c>
      <c r="L1567" s="3">
        <f>+Tabella2026[[#This Row],[INCIDENZA POPOLAZIONE]]*(PLAFOND/2)</f>
        <v>39412.418682247786</v>
      </c>
      <c r="M1567" s="3">
        <f>+IFERROR(Tabella2026[[#This Row],[reddito_2024]]/Tabella2026[[#This Row],[POP_2024]],"")</f>
        <v>15442.058167532632</v>
      </c>
      <c r="N1567" s="3">
        <f>+IF(Tabella2026[[#This Row],[REDDITO COMPLESSIVO PROCAPITE]]&lt;media_aggr_reddito_pc,(media_aggr_reddito_pc-Tabella2026[[#This Row],[REDDITO COMPLESSIVO PROCAPITE]]),0)</f>
        <v>2383.007895076109</v>
      </c>
      <c r="O1567" s="3">
        <f>+Tabella2026[[#This Row],[DIFFERENZA REDDITO INFERIORE ALLA MEDIA DALLA MEDIA]]*Tabella2026[[#This Row],[POP_2024]]</f>
        <v>18804315.300045576</v>
      </c>
      <c r="P1567" s="3">
        <f>+Tabella2026[[#This Row],[POPOLAZIONE PER DIFFERENZA ]]/SUM(Tabella2026[[POPOLAZIONE PER DIFFERENZA ]])</f>
        <v>1.6682852037311872E-4</v>
      </c>
      <c r="Q1567" s="3">
        <f>+Tabella2026[[#This Row],[INCIDENZA POPOLAZIONE PER DIFFERENZA]]*(PLAFOND-SUM(Tabella2026[CONTRIBUTO SULLA BASE DELLA POPOLAZIONE]))</f>
        <v>49114.191276456069</v>
      </c>
      <c r="R1567" s="3">
        <f>+Tabella2026[[#This Row],[CONTRIBUTO SULLA BASE DELLA POPOLAZIONE]]+Tabella2026[[#This Row],[CONTRIBUTO SULLA BASE DEL REDDITO]]</f>
        <v>88526.609958703863</v>
      </c>
      <c r="S1567" s="3">
        <f>+Tabella2026[[#This Row],[CONTRIBUTO TOTALE]]/(PLAFOND/N_TESSERE)</f>
        <v>177.05321991740772</v>
      </c>
      <c r="T1567" s="3">
        <f>+MAX(CEILING(Tabella2026[[#This Row],[preDEF1]],1),1)</f>
        <v>178</v>
      </c>
      <c r="U1567" s="9">
        <f xml:space="preserve"> IF(ROW(Tabella2026[[#This Row],[preDEF2]]) - ROW(Tabella2026[[#Headers],[preDEF2]])&lt;=ABS(SUM(Tabella2026[preDEF2])-N_TESSERE),Tabella2026[[#This Row],[preDEF2]]-1,Tabella2026[[#This Row],[preDEF2]])</f>
        <v>177</v>
      </c>
      <c r="V1567" s="21">
        <f>+Tabella2026[[#This Row],[DEF - n. card]]*(PLAFOND/N_TESSERE)</f>
        <v>88500</v>
      </c>
      <c r="W1567" s="18"/>
    </row>
    <row r="1568" spans="2:23" x14ac:dyDescent="0.25">
      <c r="B1568" s="1" t="s">
        <v>3175</v>
      </c>
      <c r="C1568" s="2">
        <v>26006</v>
      </c>
      <c r="D1568" s="1" t="s">
        <v>3176</v>
      </c>
      <c r="E1568" s="1" t="s">
        <v>38</v>
      </c>
      <c r="F1568" s="1" t="s">
        <v>150</v>
      </c>
      <c r="G1568" s="1" t="s">
        <v>2448</v>
      </c>
      <c r="H1568" s="1" t="s">
        <v>15835</v>
      </c>
      <c r="I1568" s="5">
        <v>7884</v>
      </c>
      <c r="J1568" s="5">
        <v>137469604</v>
      </c>
      <c r="K1568" s="3">
        <f>+Tabella2026[[#This Row],[POP_2024]]/SUM(Tabella2026[POP_2024])</f>
        <v>1.3375528794846533E-4</v>
      </c>
      <c r="L1568" s="3">
        <f>+Tabella2026[[#This Row],[INCIDENZA POPOLAZIONE]]*(PLAFOND/2)</f>
        <v>39377.456455562235</v>
      </c>
      <c r="M1568" s="3">
        <f>+IFERROR(Tabella2026[[#This Row],[reddito_2024]]/Tabella2026[[#This Row],[POP_2024]],"")</f>
        <v>17436.530187721968</v>
      </c>
      <c r="N1568" s="3">
        <f>+IF(Tabella2026[[#This Row],[REDDITO COMPLESSIVO PROCAPITE]]&lt;media_aggr_reddito_pc,(media_aggr_reddito_pc-Tabella2026[[#This Row],[REDDITO COMPLESSIVO PROCAPITE]]),0)</f>
        <v>388.53587488677294</v>
      </c>
      <c r="O1568" s="3">
        <f>+Tabella2026[[#This Row],[DIFFERENZA REDDITO INFERIORE ALLA MEDIA DALLA MEDIA]]*Tabella2026[[#This Row],[POP_2024]]</f>
        <v>3063216.8376073181</v>
      </c>
      <c r="P1568" s="3">
        <f>+Tabella2026[[#This Row],[POPOLAZIONE PER DIFFERENZA ]]/SUM(Tabella2026[[POPOLAZIONE PER DIFFERENZA ]])</f>
        <v>2.7176311630916664E-5</v>
      </c>
      <c r="Q1568" s="3">
        <f>+Tabella2026[[#This Row],[INCIDENZA POPOLAZIONE PER DIFFERENZA]]*(PLAFOND-SUM(Tabella2026[CONTRIBUTO SULLA BASE DELLA POPOLAZIONE]))</f>
        <v>8000.6857619081748</v>
      </c>
      <c r="R1568" s="3">
        <f>+Tabella2026[[#This Row],[CONTRIBUTO SULLA BASE DELLA POPOLAZIONE]]+Tabella2026[[#This Row],[CONTRIBUTO SULLA BASE DEL REDDITO]]</f>
        <v>47378.142217470406</v>
      </c>
      <c r="S1568" s="3">
        <f>+Tabella2026[[#This Row],[CONTRIBUTO TOTALE]]/(PLAFOND/N_TESSERE)</f>
        <v>94.75628443494081</v>
      </c>
      <c r="T1568" s="3">
        <f>+MAX(CEILING(Tabella2026[[#This Row],[preDEF1]],1),1)</f>
        <v>95</v>
      </c>
      <c r="U1568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1568" s="21">
        <f>+Tabella2026[[#This Row],[DEF - n. card]]*(PLAFOND/N_TESSERE)</f>
        <v>47000</v>
      </c>
      <c r="W1568" s="18"/>
    </row>
    <row r="1569" spans="2:23" x14ac:dyDescent="0.25">
      <c r="B1569" s="1" t="s">
        <v>3245</v>
      </c>
      <c r="C1569" s="2">
        <v>70010</v>
      </c>
      <c r="D1569" s="1" t="s">
        <v>3246</v>
      </c>
      <c r="E1569" s="1" t="s">
        <v>345</v>
      </c>
      <c r="F1569" s="1" t="s">
        <v>344</v>
      </c>
      <c r="G1569" s="1" t="s">
        <v>2448</v>
      </c>
      <c r="H1569" s="1" t="s">
        <v>15836</v>
      </c>
      <c r="I1569" s="5">
        <v>7883</v>
      </c>
      <c r="J1569" s="5">
        <v>100592833</v>
      </c>
      <c r="K1569" s="3">
        <f>+Tabella2026[[#This Row],[POP_2024]]/SUM(Tabella2026[POP_2024])</f>
        <v>1.3373832253903503E-4</v>
      </c>
      <c r="L1569" s="3">
        <f>+Tabella2026[[#This Row],[INCIDENZA POPOLAZIONE]]*(PLAFOND/2)</f>
        <v>39372.461851750006</v>
      </c>
      <c r="M1569" s="3">
        <f>+IFERROR(Tabella2026[[#This Row],[reddito_2024]]/Tabella2026[[#This Row],[POP_2024]],"")</f>
        <v>12760.729798300139</v>
      </c>
      <c r="N1569" s="3">
        <f>+IF(Tabella2026[[#This Row],[REDDITO COMPLESSIVO PROCAPITE]]&lt;media_aggr_reddito_pc,(media_aggr_reddito_pc-Tabella2026[[#This Row],[REDDITO COMPLESSIVO PROCAPITE]]),0)</f>
        <v>5064.336264308602</v>
      </c>
      <c r="O1569" s="3">
        <f>+Tabella2026[[#This Row],[DIFFERENZA REDDITO INFERIORE ALLA MEDIA DALLA MEDIA]]*Tabella2026[[#This Row],[POP_2024]]</f>
        <v>39922162.77154471</v>
      </c>
      <c r="P1569" s="3">
        <f>+Tabella2026[[#This Row],[POPOLAZIONE PER DIFFERENZA ]]/SUM(Tabella2026[[POPOLAZIONE PER DIFFERENZA ]])</f>
        <v>3.5418228417258383E-4</v>
      </c>
      <c r="Q1569" s="3">
        <f>+Tabella2026[[#This Row],[INCIDENZA POPOLAZIONE PER DIFFERENZA]]*(PLAFOND-SUM(Tabella2026[CONTRIBUTO SULLA BASE DELLA POPOLAZIONE]))</f>
        <v>104270.99882369598</v>
      </c>
      <c r="R1569" s="3">
        <f>+Tabella2026[[#This Row],[CONTRIBUTO SULLA BASE DELLA POPOLAZIONE]]+Tabella2026[[#This Row],[CONTRIBUTO SULLA BASE DEL REDDITO]]</f>
        <v>143643.46067544597</v>
      </c>
      <c r="S1569" s="3">
        <f>+Tabella2026[[#This Row],[CONTRIBUTO TOTALE]]/(PLAFOND/N_TESSERE)</f>
        <v>287.28692135089193</v>
      </c>
      <c r="T1569" s="3">
        <f>+MAX(CEILING(Tabella2026[[#This Row],[preDEF1]],1),1)</f>
        <v>288</v>
      </c>
      <c r="U1569" s="9">
        <f xml:space="preserve"> IF(ROW(Tabella2026[[#This Row],[preDEF2]]) - ROW(Tabella2026[[#Headers],[preDEF2]])&lt;=ABS(SUM(Tabella2026[preDEF2])-N_TESSERE),Tabella2026[[#This Row],[preDEF2]]-1,Tabella2026[[#This Row],[preDEF2]])</f>
        <v>287</v>
      </c>
      <c r="V1569" s="21">
        <f>+Tabella2026[[#This Row],[DEF - n. card]]*(PLAFOND/N_TESSERE)</f>
        <v>143500</v>
      </c>
      <c r="W1569" s="18"/>
    </row>
    <row r="1570" spans="2:23" x14ac:dyDescent="0.25">
      <c r="B1570" s="1" t="s">
        <v>3157</v>
      </c>
      <c r="C1570" s="2">
        <v>75068</v>
      </c>
      <c r="D1570" s="1" t="s">
        <v>3158</v>
      </c>
      <c r="E1570" s="1" t="s">
        <v>33</v>
      </c>
      <c r="F1570" s="1" t="s">
        <v>132</v>
      </c>
      <c r="G1570" s="1" t="s">
        <v>2448</v>
      </c>
      <c r="H1570" s="1" t="s">
        <v>15836</v>
      </c>
      <c r="I1570" s="5">
        <v>7880</v>
      </c>
      <c r="J1570" s="5">
        <v>108538090</v>
      </c>
      <c r="K1570" s="3">
        <f>+Tabella2026[[#This Row],[POP_2024]]/SUM(Tabella2026[POP_2024])</f>
        <v>1.3368742631074415E-4</v>
      </c>
      <c r="L1570" s="3">
        <f>+Tabella2026[[#This Row],[INCIDENZA POPOLAZIONE]]*(PLAFOND/2)</f>
        <v>39357.478040313341</v>
      </c>
      <c r="M1570" s="3">
        <f>+IFERROR(Tabella2026[[#This Row],[reddito_2024]]/Tabella2026[[#This Row],[POP_2024]],"")</f>
        <v>13773.869289340102</v>
      </c>
      <c r="N1570" s="3">
        <f>+IF(Tabella2026[[#This Row],[REDDITO COMPLESSIVO PROCAPITE]]&lt;media_aggr_reddito_pc,(media_aggr_reddito_pc-Tabella2026[[#This Row],[REDDITO COMPLESSIVO PROCAPITE]]),0)</f>
        <v>4051.1967732686389</v>
      </c>
      <c r="O1570" s="3">
        <f>+Tabella2026[[#This Row],[DIFFERENZA REDDITO INFERIORE ALLA MEDIA DALLA MEDIA]]*Tabella2026[[#This Row],[POP_2024]]</f>
        <v>31923430.573356874</v>
      </c>
      <c r="P1570" s="3">
        <f>+Tabella2026[[#This Row],[POPOLAZIONE PER DIFFERENZA ]]/SUM(Tabella2026[[POPOLAZIONE PER DIFFERENZA ]])</f>
        <v>2.8321896345644663E-4</v>
      </c>
      <c r="Q1570" s="3">
        <f>+Tabella2026[[#This Row],[INCIDENZA POPOLAZIONE PER DIFFERENZA]]*(PLAFOND-SUM(Tabella2026[CONTRIBUTO SULLA BASE DELLA POPOLAZIONE]))</f>
        <v>83379.450427355638</v>
      </c>
      <c r="R1570" s="3">
        <f>+Tabella2026[[#This Row],[CONTRIBUTO SULLA BASE DELLA POPOLAZIONE]]+Tabella2026[[#This Row],[CONTRIBUTO SULLA BASE DEL REDDITO]]</f>
        <v>122736.92846766897</v>
      </c>
      <c r="S1570" s="3">
        <f>+Tabella2026[[#This Row],[CONTRIBUTO TOTALE]]/(PLAFOND/N_TESSERE)</f>
        <v>245.47385693533795</v>
      </c>
      <c r="T1570" s="3">
        <f>+MAX(CEILING(Tabella2026[[#This Row],[preDEF1]],1),1)</f>
        <v>246</v>
      </c>
      <c r="U1570" s="9">
        <f xml:space="preserve"> IF(ROW(Tabella2026[[#This Row],[preDEF2]]) - ROW(Tabella2026[[#Headers],[preDEF2]])&lt;=ABS(SUM(Tabella2026[preDEF2])-N_TESSERE),Tabella2026[[#This Row],[preDEF2]]-1,Tabella2026[[#This Row],[preDEF2]])</f>
        <v>245</v>
      </c>
      <c r="V1570" s="21">
        <f>+Tabella2026[[#This Row],[DEF - n. card]]*(PLAFOND/N_TESSERE)</f>
        <v>122500</v>
      </c>
      <c r="W1570" s="18"/>
    </row>
    <row r="1571" spans="2:23" x14ac:dyDescent="0.25">
      <c r="B1571" s="1" t="s">
        <v>3195</v>
      </c>
      <c r="C1571" s="2">
        <v>17143</v>
      </c>
      <c r="D1571" s="1" t="s">
        <v>3196</v>
      </c>
      <c r="E1571" s="1" t="s">
        <v>12</v>
      </c>
      <c r="F1571" s="1" t="s">
        <v>50</v>
      </c>
      <c r="G1571" s="1" t="s">
        <v>2448</v>
      </c>
      <c r="H1571" s="1" t="s">
        <v>15835</v>
      </c>
      <c r="I1571" s="5">
        <v>7872</v>
      </c>
      <c r="J1571" s="5">
        <v>160628091</v>
      </c>
      <c r="K1571" s="3">
        <f>+Tabella2026[[#This Row],[POP_2024]]/SUM(Tabella2026[POP_2024])</f>
        <v>1.3355170303530175E-4</v>
      </c>
      <c r="L1571" s="3">
        <f>+Tabella2026[[#This Row],[INCIDENZA POPOLAZIONE]]*(PLAFOND/2)</f>
        <v>39317.521209815561</v>
      </c>
      <c r="M1571" s="3">
        <f>+IFERROR(Tabella2026[[#This Row],[reddito_2024]]/Tabella2026[[#This Row],[POP_2024]],"")</f>
        <v>20404.991234756097</v>
      </c>
      <c r="N1571" s="3">
        <f>+IF(Tabella2026[[#This Row],[REDDITO COMPLESSIVO PROCAPITE]]&lt;media_aggr_reddito_pc,(media_aggr_reddito_pc-Tabella2026[[#This Row],[REDDITO COMPLESSIVO PROCAPITE]]),0)</f>
        <v>0</v>
      </c>
      <c r="O1571" s="3">
        <f>+Tabella2026[[#This Row],[DIFFERENZA REDDITO INFERIORE ALLA MEDIA DALLA MEDIA]]*Tabella2026[[#This Row],[POP_2024]]</f>
        <v>0</v>
      </c>
      <c r="P1571" s="3">
        <f>+Tabella2026[[#This Row],[POPOLAZIONE PER DIFFERENZA ]]/SUM(Tabella2026[[POPOLAZIONE PER DIFFERENZA ]])</f>
        <v>0</v>
      </c>
      <c r="Q1571" s="3">
        <f>+Tabella2026[[#This Row],[INCIDENZA POPOLAZIONE PER DIFFERENZA]]*(PLAFOND-SUM(Tabella2026[CONTRIBUTO SULLA BASE DELLA POPOLAZIONE]))</f>
        <v>0</v>
      </c>
      <c r="R1571" s="3">
        <f>+Tabella2026[[#This Row],[CONTRIBUTO SULLA BASE DELLA POPOLAZIONE]]+Tabella2026[[#This Row],[CONTRIBUTO SULLA BASE DEL REDDITO]]</f>
        <v>39317.521209815561</v>
      </c>
      <c r="S1571" s="3">
        <f>+Tabella2026[[#This Row],[CONTRIBUTO TOTALE]]/(PLAFOND/N_TESSERE)</f>
        <v>78.63504241963112</v>
      </c>
      <c r="T1571" s="3">
        <f>+MAX(CEILING(Tabella2026[[#This Row],[preDEF1]],1),1)</f>
        <v>79</v>
      </c>
      <c r="U1571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1571" s="21">
        <f>+Tabella2026[[#This Row],[DEF - n. card]]*(PLAFOND/N_TESSERE)</f>
        <v>39000</v>
      </c>
      <c r="W1571" s="18"/>
    </row>
    <row r="1572" spans="2:23" x14ac:dyDescent="0.25">
      <c r="B1572" s="1" t="s">
        <v>3283</v>
      </c>
      <c r="C1572" s="2">
        <v>108016</v>
      </c>
      <c r="D1572" s="1" t="s">
        <v>3284</v>
      </c>
      <c r="E1572" s="1" t="s">
        <v>12</v>
      </c>
      <c r="F1572" s="1" t="s">
        <v>91</v>
      </c>
      <c r="G1572" s="1" t="s">
        <v>2448</v>
      </c>
      <c r="H1572" s="1" t="s">
        <v>15835</v>
      </c>
      <c r="I1572" s="5">
        <v>7870</v>
      </c>
      <c r="J1572" s="5">
        <v>177767803</v>
      </c>
      <c r="K1572" s="3">
        <f>+Tabella2026[[#This Row],[POP_2024]]/SUM(Tabella2026[POP_2024])</f>
        <v>1.3351777221644117E-4</v>
      </c>
      <c r="L1572" s="3">
        <f>+Tabella2026[[#This Row],[INCIDENZA POPOLAZIONE]]*(PLAFOND/2)</f>
        <v>39307.532002191117</v>
      </c>
      <c r="M1572" s="3">
        <f>+IFERROR(Tabella2026[[#This Row],[reddito_2024]]/Tabella2026[[#This Row],[POP_2024]],"")</f>
        <v>22588.03087674714</v>
      </c>
      <c r="N1572" s="3">
        <f>+IF(Tabella2026[[#This Row],[REDDITO COMPLESSIVO PROCAPITE]]&lt;media_aggr_reddito_pc,(media_aggr_reddito_pc-Tabella2026[[#This Row],[REDDITO COMPLESSIVO PROCAPITE]]),0)</f>
        <v>0</v>
      </c>
      <c r="O1572" s="3">
        <f>+Tabella2026[[#This Row],[DIFFERENZA REDDITO INFERIORE ALLA MEDIA DALLA MEDIA]]*Tabella2026[[#This Row],[POP_2024]]</f>
        <v>0</v>
      </c>
      <c r="P1572" s="3">
        <f>+Tabella2026[[#This Row],[POPOLAZIONE PER DIFFERENZA ]]/SUM(Tabella2026[[POPOLAZIONE PER DIFFERENZA ]])</f>
        <v>0</v>
      </c>
      <c r="Q1572" s="3">
        <f>+Tabella2026[[#This Row],[INCIDENZA POPOLAZIONE PER DIFFERENZA]]*(PLAFOND-SUM(Tabella2026[CONTRIBUTO SULLA BASE DELLA POPOLAZIONE]))</f>
        <v>0</v>
      </c>
      <c r="R1572" s="3">
        <f>+Tabella2026[[#This Row],[CONTRIBUTO SULLA BASE DELLA POPOLAZIONE]]+Tabella2026[[#This Row],[CONTRIBUTO SULLA BASE DEL REDDITO]]</f>
        <v>39307.532002191117</v>
      </c>
      <c r="S1572" s="3">
        <f>+Tabella2026[[#This Row],[CONTRIBUTO TOTALE]]/(PLAFOND/N_TESSERE)</f>
        <v>78.615064004382234</v>
      </c>
      <c r="T1572" s="3">
        <f>+MAX(CEILING(Tabella2026[[#This Row],[preDEF1]],1),1)</f>
        <v>79</v>
      </c>
      <c r="U1572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1572" s="21">
        <f>+Tabella2026[[#This Row],[DEF - n. card]]*(PLAFOND/N_TESSERE)</f>
        <v>39000</v>
      </c>
      <c r="W1572" s="18"/>
    </row>
    <row r="1573" spans="2:23" x14ac:dyDescent="0.25">
      <c r="B1573" s="1" t="s">
        <v>3143</v>
      </c>
      <c r="C1573" s="2">
        <v>60046</v>
      </c>
      <c r="D1573" s="1" t="s">
        <v>3144</v>
      </c>
      <c r="E1573" s="1" t="s">
        <v>8</v>
      </c>
      <c r="F1573" s="1" t="s">
        <v>397</v>
      </c>
      <c r="G1573" s="1" t="s">
        <v>2448</v>
      </c>
      <c r="H1573" s="1" t="s">
        <v>15834</v>
      </c>
      <c r="I1573" s="5">
        <v>7859</v>
      </c>
      <c r="J1573" s="5">
        <v>117455403</v>
      </c>
      <c r="K1573" s="3">
        <f>+Tabella2026[[#This Row],[POP_2024]]/SUM(Tabella2026[POP_2024])</f>
        <v>1.3333115271270789E-4</v>
      </c>
      <c r="L1573" s="3">
        <f>+Tabella2026[[#This Row],[INCIDENZA POPOLAZIONE]]*(PLAFOND/2)</f>
        <v>39252.591360256665</v>
      </c>
      <c r="M1573" s="3">
        <f>+IFERROR(Tabella2026[[#This Row],[reddito_2024]]/Tabella2026[[#This Row],[POP_2024]],"")</f>
        <v>14945.336938541799</v>
      </c>
      <c r="N1573" s="3">
        <f>+IF(Tabella2026[[#This Row],[REDDITO COMPLESSIVO PROCAPITE]]&lt;media_aggr_reddito_pc,(media_aggr_reddito_pc-Tabella2026[[#This Row],[REDDITO COMPLESSIVO PROCAPITE]]),0)</f>
        <v>2879.7291240669419</v>
      </c>
      <c r="O1573" s="3">
        <f>+Tabella2026[[#This Row],[DIFFERENZA REDDITO INFERIORE ALLA MEDIA DALLA MEDIA]]*Tabella2026[[#This Row],[POP_2024]]</f>
        <v>22631791.186042096</v>
      </c>
      <c r="P1573" s="3">
        <f>+Tabella2026[[#This Row],[POPOLAZIONE PER DIFFERENZA ]]/SUM(Tabella2026[[POPOLAZIONE PER DIFFERENZA ]])</f>
        <v>2.0078520151976188E-4</v>
      </c>
      <c r="Q1573" s="3">
        <f>+Tabella2026[[#This Row],[INCIDENZA POPOLAZIONE PER DIFFERENZA]]*(PLAFOND-SUM(Tabella2026[CONTRIBUTO SULLA BASE DELLA POPOLAZIONE]))</f>
        <v>59111.012738516998</v>
      </c>
      <c r="R1573" s="3">
        <f>+Tabella2026[[#This Row],[CONTRIBUTO SULLA BASE DELLA POPOLAZIONE]]+Tabella2026[[#This Row],[CONTRIBUTO SULLA BASE DEL REDDITO]]</f>
        <v>98363.604098773663</v>
      </c>
      <c r="S1573" s="3">
        <f>+Tabella2026[[#This Row],[CONTRIBUTO TOTALE]]/(PLAFOND/N_TESSERE)</f>
        <v>196.72720819754733</v>
      </c>
      <c r="T1573" s="3">
        <f>+MAX(CEILING(Tabella2026[[#This Row],[preDEF1]],1),1)</f>
        <v>197</v>
      </c>
      <c r="U1573" s="9">
        <f xml:space="preserve"> IF(ROW(Tabella2026[[#This Row],[preDEF2]]) - ROW(Tabella2026[[#Headers],[preDEF2]])&lt;=ABS(SUM(Tabella2026[preDEF2])-N_TESSERE),Tabella2026[[#This Row],[preDEF2]]-1,Tabella2026[[#This Row],[preDEF2]])</f>
        <v>196</v>
      </c>
      <c r="V1573" s="21">
        <f>+Tabella2026[[#This Row],[DEF - n. card]]*(PLAFOND/N_TESSERE)</f>
        <v>98000</v>
      </c>
      <c r="W1573" s="18"/>
    </row>
    <row r="1574" spans="2:23" x14ac:dyDescent="0.25">
      <c r="B1574" s="1" t="s">
        <v>3203</v>
      </c>
      <c r="C1574" s="2">
        <v>93029</v>
      </c>
      <c r="D1574" s="1" t="s">
        <v>3204</v>
      </c>
      <c r="E1574" s="1" t="s">
        <v>48</v>
      </c>
      <c r="F1574" s="1" t="s">
        <v>300</v>
      </c>
      <c r="G1574" s="1" t="s">
        <v>2448</v>
      </c>
      <c r="H1574" s="1" t="s">
        <v>15835</v>
      </c>
      <c r="I1574" s="5">
        <v>7854</v>
      </c>
      <c r="J1574" s="5">
        <v>141205793</v>
      </c>
      <c r="K1574" s="3">
        <f>+Tabella2026[[#This Row],[POP_2024]]/SUM(Tabella2026[POP_2024])</f>
        <v>1.332463256655564E-4</v>
      </c>
      <c r="L1574" s="3">
        <f>+Tabella2026[[#This Row],[INCIDENZA POPOLAZIONE]]*(PLAFOND/2)</f>
        <v>39227.618341195557</v>
      </c>
      <c r="M1574" s="3">
        <f>+IFERROR(Tabella2026[[#This Row],[reddito_2024]]/Tabella2026[[#This Row],[POP_2024]],"")</f>
        <v>17978.837916984976</v>
      </c>
      <c r="N1574" s="3">
        <f>+IF(Tabella2026[[#This Row],[REDDITO COMPLESSIVO PROCAPITE]]&lt;media_aggr_reddito_pc,(media_aggr_reddito_pc-Tabella2026[[#This Row],[REDDITO COMPLESSIVO PROCAPITE]]),0)</f>
        <v>0</v>
      </c>
      <c r="O1574" s="3">
        <f>+Tabella2026[[#This Row],[DIFFERENZA REDDITO INFERIORE ALLA MEDIA DALLA MEDIA]]*Tabella2026[[#This Row],[POP_2024]]</f>
        <v>0</v>
      </c>
      <c r="P1574" s="3">
        <f>+Tabella2026[[#This Row],[POPOLAZIONE PER DIFFERENZA ]]/SUM(Tabella2026[[POPOLAZIONE PER DIFFERENZA ]])</f>
        <v>0</v>
      </c>
      <c r="Q1574" s="3">
        <f>+Tabella2026[[#This Row],[INCIDENZA POPOLAZIONE PER DIFFERENZA]]*(PLAFOND-SUM(Tabella2026[CONTRIBUTO SULLA BASE DELLA POPOLAZIONE]))</f>
        <v>0</v>
      </c>
      <c r="R1574" s="3">
        <f>+Tabella2026[[#This Row],[CONTRIBUTO SULLA BASE DELLA POPOLAZIONE]]+Tabella2026[[#This Row],[CONTRIBUTO SULLA BASE DEL REDDITO]]</f>
        <v>39227.618341195557</v>
      </c>
      <c r="S1574" s="3">
        <f>+Tabella2026[[#This Row],[CONTRIBUTO TOTALE]]/(PLAFOND/N_TESSERE)</f>
        <v>78.455236682391117</v>
      </c>
      <c r="T1574" s="3">
        <f>+MAX(CEILING(Tabella2026[[#This Row],[preDEF1]],1),1)</f>
        <v>79</v>
      </c>
      <c r="U1574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1574" s="21">
        <f>+Tabella2026[[#This Row],[DEF - n. card]]*(PLAFOND/N_TESSERE)</f>
        <v>39000</v>
      </c>
      <c r="W1574" s="18"/>
    </row>
    <row r="1575" spans="2:23" x14ac:dyDescent="0.25">
      <c r="B1575" s="1" t="s">
        <v>3123</v>
      </c>
      <c r="C1575" s="2">
        <v>56048</v>
      </c>
      <c r="D1575" s="1" t="s">
        <v>3124</v>
      </c>
      <c r="E1575" s="1" t="s">
        <v>8</v>
      </c>
      <c r="F1575" s="1" t="s">
        <v>210</v>
      </c>
      <c r="G1575" s="1" t="s">
        <v>2448</v>
      </c>
      <c r="H1575" s="1" t="s">
        <v>15834</v>
      </c>
      <c r="I1575" s="5">
        <v>7853</v>
      </c>
      <c r="J1575" s="5">
        <v>117911559</v>
      </c>
      <c r="K1575" s="3">
        <f>+Tabella2026[[#This Row],[POP_2024]]/SUM(Tabella2026[POP_2024])</f>
        <v>1.332293602561261E-4</v>
      </c>
      <c r="L1575" s="3">
        <f>+Tabella2026[[#This Row],[INCIDENZA POPOLAZIONE]]*(PLAFOND/2)</f>
        <v>39222.623737383328</v>
      </c>
      <c r="M1575" s="3">
        <f>+IFERROR(Tabella2026[[#This Row],[reddito_2024]]/Tabella2026[[#This Row],[POP_2024]],"")</f>
        <v>15014.84260792054</v>
      </c>
      <c r="N1575" s="3">
        <f>+IF(Tabella2026[[#This Row],[REDDITO COMPLESSIVO PROCAPITE]]&lt;media_aggr_reddito_pc,(media_aggr_reddito_pc-Tabella2026[[#This Row],[REDDITO COMPLESSIVO PROCAPITE]]),0)</f>
        <v>2810.2234546882009</v>
      </c>
      <c r="O1575" s="3">
        <f>+Tabella2026[[#This Row],[DIFFERENZA REDDITO INFERIORE ALLA MEDIA DALLA MEDIA]]*Tabella2026[[#This Row],[POP_2024]]</f>
        <v>22068684.78966644</v>
      </c>
      <c r="P1575" s="3">
        <f>+Tabella2026[[#This Row],[POPOLAZIONE PER DIFFERENZA ]]/SUM(Tabella2026[[POPOLAZIONE PER DIFFERENZA ]])</f>
        <v>1.9578942233711001E-4</v>
      </c>
      <c r="Q1575" s="3">
        <f>+Tabella2026[[#This Row],[INCIDENZA POPOLAZIONE PER DIFFERENZA]]*(PLAFOND-SUM(Tabella2026[CONTRIBUTO SULLA BASE DELLA POPOLAZIONE]))</f>
        <v>57640.259093978668</v>
      </c>
      <c r="R1575" s="3">
        <f>+Tabella2026[[#This Row],[CONTRIBUTO SULLA BASE DELLA POPOLAZIONE]]+Tabella2026[[#This Row],[CONTRIBUTO SULLA BASE DEL REDDITO]]</f>
        <v>96862.882831361989</v>
      </c>
      <c r="S1575" s="3">
        <f>+Tabella2026[[#This Row],[CONTRIBUTO TOTALE]]/(PLAFOND/N_TESSERE)</f>
        <v>193.72576566272397</v>
      </c>
      <c r="T1575" s="3">
        <f>+MAX(CEILING(Tabella2026[[#This Row],[preDEF1]],1),1)</f>
        <v>194</v>
      </c>
      <c r="U1575" s="9">
        <f xml:space="preserve"> IF(ROW(Tabella2026[[#This Row],[preDEF2]]) - ROW(Tabella2026[[#Headers],[preDEF2]])&lt;=ABS(SUM(Tabella2026[preDEF2])-N_TESSERE),Tabella2026[[#This Row],[preDEF2]]-1,Tabella2026[[#This Row],[preDEF2]])</f>
        <v>193</v>
      </c>
      <c r="V1575" s="21">
        <f>+Tabella2026[[#This Row],[DEF - n. card]]*(PLAFOND/N_TESSERE)</f>
        <v>96500</v>
      </c>
      <c r="W1575" s="18"/>
    </row>
    <row r="1576" spans="2:23" x14ac:dyDescent="0.25">
      <c r="B1576" s="1" t="s">
        <v>3307</v>
      </c>
      <c r="C1576" s="2">
        <v>37059</v>
      </c>
      <c r="D1576" s="1" t="s">
        <v>3308</v>
      </c>
      <c r="E1576" s="1" t="s">
        <v>27</v>
      </c>
      <c r="F1576" s="1" t="s">
        <v>26</v>
      </c>
      <c r="G1576" s="1" t="s">
        <v>2448</v>
      </c>
      <c r="H1576" s="1" t="s">
        <v>15835</v>
      </c>
      <c r="I1576" s="5">
        <v>7845</v>
      </c>
      <c r="J1576" s="5">
        <v>142638978</v>
      </c>
      <c r="K1576" s="3">
        <f>+Tabella2026[[#This Row],[POP_2024]]/SUM(Tabella2026[POP_2024])</f>
        <v>1.3309363698068373E-4</v>
      </c>
      <c r="L1576" s="3">
        <f>+Tabella2026[[#This Row],[INCIDENZA POPOLAZIONE]]*(PLAFOND/2)</f>
        <v>39182.666906885555</v>
      </c>
      <c r="M1576" s="3">
        <f>+IFERROR(Tabella2026[[#This Row],[reddito_2024]]/Tabella2026[[#This Row],[POP_2024]],"")</f>
        <v>18182.151434034418</v>
      </c>
      <c r="N1576" s="3">
        <f>+IF(Tabella2026[[#This Row],[REDDITO COMPLESSIVO PROCAPITE]]&lt;media_aggr_reddito_pc,(media_aggr_reddito_pc-Tabella2026[[#This Row],[REDDITO COMPLESSIVO PROCAPITE]]),0)</f>
        <v>0</v>
      </c>
      <c r="O1576" s="3">
        <f>+Tabella2026[[#This Row],[DIFFERENZA REDDITO INFERIORE ALLA MEDIA DALLA MEDIA]]*Tabella2026[[#This Row],[POP_2024]]</f>
        <v>0</v>
      </c>
      <c r="P1576" s="3">
        <f>+Tabella2026[[#This Row],[POPOLAZIONE PER DIFFERENZA ]]/SUM(Tabella2026[[POPOLAZIONE PER DIFFERENZA ]])</f>
        <v>0</v>
      </c>
      <c r="Q1576" s="3">
        <f>+Tabella2026[[#This Row],[INCIDENZA POPOLAZIONE PER DIFFERENZA]]*(PLAFOND-SUM(Tabella2026[CONTRIBUTO SULLA BASE DELLA POPOLAZIONE]))</f>
        <v>0</v>
      </c>
      <c r="R1576" s="3">
        <f>+Tabella2026[[#This Row],[CONTRIBUTO SULLA BASE DELLA POPOLAZIONE]]+Tabella2026[[#This Row],[CONTRIBUTO SULLA BASE DEL REDDITO]]</f>
        <v>39182.666906885555</v>
      </c>
      <c r="S1576" s="3">
        <f>+Tabella2026[[#This Row],[CONTRIBUTO TOTALE]]/(PLAFOND/N_TESSERE)</f>
        <v>78.365333813771116</v>
      </c>
      <c r="T1576" s="3">
        <f>+MAX(CEILING(Tabella2026[[#This Row],[preDEF1]],1),1)</f>
        <v>79</v>
      </c>
      <c r="U1576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1576" s="21">
        <f>+Tabella2026[[#This Row],[DEF - n. card]]*(PLAFOND/N_TESSERE)</f>
        <v>39000</v>
      </c>
      <c r="W1576" s="18"/>
    </row>
    <row r="1577" spans="2:23" x14ac:dyDescent="0.25">
      <c r="B1577" s="1" t="s">
        <v>3095</v>
      </c>
      <c r="C1577" s="2">
        <v>65154</v>
      </c>
      <c r="D1577" s="1" t="s">
        <v>3096</v>
      </c>
      <c r="E1577" s="1" t="s">
        <v>15</v>
      </c>
      <c r="F1577" s="1" t="s">
        <v>82</v>
      </c>
      <c r="G1577" s="1" t="s">
        <v>2448</v>
      </c>
      <c r="H1577" s="1" t="s">
        <v>15836</v>
      </c>
      <c r="I1577" s="5">
        <v>7838</v>
      </c>
      <c r="J1577" s="5">
        <v>120286633</v>
      </c>
      <c r="K1577" s="3">
        <f>+Tabella2026[[#This Row],[POP_2024]]/SUM(Tabella2026[POP_2024])</f>
        <v>1.3297487911467163E-4</v>
      </c>
      <c r="L1577" s="3">
        <f>+Tabella2026[[#This Row],[INCIDENZA POPOLAZIONE]]*(PLAFOND/2)</f>
        <v>39147.704680199997</v>
      </c>
      <c r="M1577" s="3">
        <f>+IFERROR(Tabella2026[[#This Row],[reddito_2024]]/Tabella2026[[#This Row],[POP_2024]],"")</f>
        <v>15346.597729012503</v>
      </c>
      <c r="N1577" s="3">
        <f>+IF(Tabella2026[[#This Row],[REDDITO COMPLESSIVO PROCAPITE]]&lt;media_aggr_reddito_pc,(media_aggr_reddito_pc-Tabella2026[[#This Row],[REDDITO COMPLESSIVO PROCAPITE]]),0)</f>
        <v>2478.4683335962382</v>
      </c>
      <c r="O1577" s="3">
        <f>+Tabella2026[[#This Row],[DIFFERENZA REDDITO INFERIORE ALLA MEDIA DALLA MEDIA]]*Tabella2026[[#This Row],[POP_2024]]</f>
        <v>19426234.798727315</v>
      </c>
      <c r="P1577" s="3">
        <f>+Tabella2026[[#This Row],[POPOLAZIONE PER DIFFERENZA ]]/SUM(Tabella2026[[POPOLAZIONE PER DIFFERENZA ]])</f>
        <v>1.7234607887502357E-4</v>
      </c>
      <c r="Q1577" s="3">
        <f>+Tabella2026[[#This Row],[INCIDENZA POPOLAZIONE PER DIFFERENZA]]*(PLAFOND-SUM(Tabella2026[CONTRIBUTO SULLA BASE DELLA POPOLAZIONE]))</f>
        <v>50738.556361247989</v>
      </c>
      <c r="R1577" s="3">
        <f>+Tabella2026[[#This Row],[CONTRIBUTO SULLA BASE DELLA POPOLAZIONE]]+Tabella2026[[#This Row],[CONTRIBUTO SULLA BASE DEL REDDITO]]</f>
        <v>89886.261041447986</v>
      </c>
      <c r="S1577" s="3">
        <f>+Tabella2026[[#This Row],[CONTRIBUTO TOTALE]]/(PLAFOND/N_TESSERE)</f>
        <v>179.77252208289596</v>
      </c>
      <c r="T1577" s="3">
        <f>+MAX(CEILING(Tabella2026[[#This Row],[preDEF1]],1),1)</f>
        <v>180</v>
      </c>
      <c r="U1577" s="9">
        <f xml:space="preserve"> IF(ROW(Tabella2026[[#This Row],[preDEF2]]) - ROW(Tabella2026[[#Headers],[preDEF2]])&lt;=ABS(SUM(Tabella2026[preDEF2])-N_TESSERE),Tabella2026[[#This Row],[preDEF2]]-1,Tabella2026[[#This Row],[preDEF2]])</f>
        <v>179</v>
      </c>
      <c r="V1577" s="21">
        <f>+Tabella2026[[#This Row],[DEF - n. card]]*(PLAFOND/N_TESSERE)</f>
        <v>89500</v>
      </c>
      <c r="W1577" s="18"/>
    </row>
    <row r="1578" spans="2:23" x14ac:dyDescent="0.25">
      <c r="B1578" s="1" t="s">
        <v>3191</v>
      </c>
      <c r="C1578" s="2">
        <v>63025</v>
      </c>
      <c r="D1578" s="1" t="s">
        <v>3192</v>
      </c>
      <c r="E1578" s="1" t="s">
        <v>15</v>
      </c>
      <c r="F1578" s="1" t="s">
        <v>14</v>
      </c>
      <c r="G1578" s="1" t="s">
        <v>2448</v>
      </c>
      <c r="H1578" s="1" t="s">
        <v>15836</v>
      </c>
      <c r="I1578" s="5">
        <v>7837</v>
      </c>
      <c r="J1578" s="5">
        <v>89767104</v>
      </c>
      <c r="K1578" s="3">
        <f>+Tabella2026[[#This Row],[POP_2024]]/SUM(Tabella2026[POP_2024])</f>
        <v>1.3295791370524136E-4</v>
      </c>
      <c r="L1578" s="3">
        <f>+Tabella2026[[#This Row],[INCIDENZA POPOLAZIONE]]*(PLAFOND/2)</f>
        <v>39142.710076387775</v>
      </c>
      <c r="M1578" s="3">
        <f>+IFERROR(Tabella2026[[#This Row],[reddito_2024]]/Tabella2026[[#This Row],[POP_2024]],"")</f>
        <v>11454.26872527753</v>
      </c>
      <c r="N1578" s="3">
        <f>+IF(Tabella2026[[#This Row],[REDDITO COMPLESSIVO PROCAPITE]]&lt;media_aggr_reddito_pc,(media_aggr_reddito_pc-Tabella2026[[#This Row],[REDDITO COMPLESSIVO PROCAPITE]]),0)</f>
        <v>6370.7973373312107</v>
      </c>
      <c r="O1578" s="3">
        <f>+Tabella2026[[#This Row],[DIFFERENZA REDDITO INFERIORE ALLA MEDIA DALLA MEDIA]]*Tabella2026[[#This Row],[POP_2024]]</f>
        <v>49927938.732664697</v>
      </c>
      <c r="P1578" s="3">
        <f>+Tabella2026[[#This Row],[POPOLAZIONE PER DIFFERENZA ]]/SUM(Tabella2026[[POPOLAZIONE PER DIFFERENZA ]])</f>
        <v>4.4295173799973388E-4</v>
      </c>
      <c r="Q1578" s="3">
        <f>+Tabella2026[[#This Row],[INCIDENZA POPOLAZIONE PER DIFFERENZA]]*(PLAFOND-SUM(Tabella2026[CONTRIBUTO SULLA BASE DELLA POPOLAZIONE]))</f>
        <v>130404.65945331869</v>
      </c>
      <c r="R1578" s="3">
        <f>+Tabella2026[[#This Row],[CONTRIBUTO SULLA BASE DELLA POPOLAZIONE]]+Tabella2026[[#This Row],[CONTRIBUTO SULLA BASE DEL REDDITO]]</f>
        <v>169547.36952970646</v>
      </c>
      <c r="S1578" s="3">
        <f>+Tabella2026[[#This Row],[CONTRIBUTO TOTALE]]/(PLAFOND/N_TESSERE)</f>
        <v>339.09473905941292</v>
      </c>
      <c r="T1578" s="3">
        <f>+MAX(CEILING(Tabella2026[[#This Row],[preDEF1]],1),1)</f>
        <v>340</v>
      </c>
      <c r="U1578" s="9">
        <f xml:space="preserve"> IF(ROW(Tabella2026[[#This Row],[preDEF2]]) - ROW(Tabella2026[[#Headers],[preDEF2]])&lt;=ABS(SUM(Tabella2026[preDEF2])-N_TESSERE),Tabella2026[[#This Row],[preDEF2]]-1,Tabella2026[[#This Row],[preDEF2]])</f>
        <v>339</v>
      </c>
      <c r="V1578" s="21">
        <f>+Tabella2026[[#This Row],[DEF - n. card]]*(PLAFOND/N_TESSERE)</f>
        <v>169500</v>
      </c>
      <c r="W1578" s="18"/>
    </row>
    <row r="1579" spans="2:23" x14ac:dyDescent="0.25">
      <c r="B1579" s="1" t="s">
        <v>3321</v>
      </c>
      <c r="C1579" s="2">
        <v>17045</v>
      </c>
      <c r="D1579" s="1" t="s">
        <v>3322</v>
      </c>
      <c r="E1579" s="1" t="s">
        <v>12</v>
      </c>
      <c r="F1579" s="1" t="s">
        <v>50</v>
      </c>
      <c r="G1579" s="1" t="s">
        <v>2448</v>
      </c>
      <c r="H1579" s="1" t="s">
        <v>15835</v>
      </c>
      <c r="I1579" s="5">
        <v>7836</v>
      </c>
      <c r="J1579" s="5">
        <v>125628777</v>
      </c>
      <c r="K1579" s="3">
        <f>+Tabella2026[[#This Row],[POP_2024]]/SUM(Tabella2026[POP_2024])</f>
        <v>1.3294094829581106E-4</v>
      </c>
      <c r="L1579" s="3">
        <f>+Tabella2026[[#This Row],[INCIDENZA POPOLAZIONE]]*(PLAFOND/2)</f>
        <v>39137.715472575554</v>
      </c>
      <c r="M1579" s="3">
        <f>+IFERROR(Tabella2026[[#This Row],[reddito_2024]]/Tabella2026[[#This Row],[POP_2024]],"")</f>
        <v>16032.258422664625</v>
      </c>
      <c r="N1579" s="3">
        <f>+IF(Tabella2026[[#This Row],[REDDITO COMPLESSIVO PROCAPITE]]&lt;media_aggr_reddito_pc,(media_aggr_reddito_pc-Tabella2026[[#This Row],[REDDITO COMPLESSIVO PROCAPITE]]),0)</f>
        <v>1792.8076399441161</v>
      </c>
      <c r="O1579" s="3">
        <f>+Tabella2026[[#This Row],[DIFFERENZA REDDITO INFERIORE ALLA MEDIA DALLA MEDIA]]*Tabella2026[[#This Row],[POP_2024]]</f>
        <v>14048440.666602094</v>
      </c>
      <c r="P1579" s="3">
        <f>+Tabella2026[[#This Row],[POPOLAZIONE PER DIFFERENZA ]]/SUM(Tabella2026[[POPOLAZIONE PER DIFFERENZA ]])</f>
        <v>1.2463525167295491E-4</v>
      </c>
      <c r="Q1579" s="3">
        <f>+Tabella2026[[#This Row],[INCIDENZA POPOLAZIONE PER DIFFERENZA]]*(PLAFOND-SUM(Tabella2026[CONTRIBUTO SULLA BASE DELLA POPOLAZIONE]))</f>
        <v>36692.524616079318</v>
      </c>
      <c r="R1579" s="3">
        <f>+Tabella2026[[#This Row],[CONTRIBUTO SULLA BASE DELLA POPOLAZIONE]]+Tabella2026[[#This Row],[CONTRIBUTO SULLA BASE DEL REDDITO]]</f>
        <v>75830.240088654871</v>
      </c>
      <c r="S1579" s="3">
        <f>+Tabella2026[[#This Row],[CONTRIBUTO TOTALE]]/(PLAFOND/N_TESSERE)</f>
        <v>151.66048017730975</v>
      </c>
      <c r="T1579" s="3">
        <f>+MAX(CEILING(Tabella2026[[#This Row],[preDEF1]],1),1)</f>
        <v>152</v>
      </c>
      <c r="U1579" s="9">
        <f xml:space="preserve"> IF(ROW(Tabella2026[[#This Row],[preDEF2]]) - ROW(Tabella2026[[#Headers],[preDEF2]])&lt;=ABS(SUM(Tabella2026[preDEF2])-N_TESSERE),Tabella2026[[#This Row],[preDEF2]]-1,Tabella2026[[#This Row],[preDEF2]])</f>
        <v>151</v>
      </c>
      <c r="V1579" s="21">
        <f>+Tabella2026[[#This Row],[DEF - n. card]]*(PLAFOND/N_TESSERE)</f>
        <v>75500</v>
      </c>
      <c r="W1579" s="18"/>
    </row>
    <row r="1580" spans="2:23" x14ac:dyDescent="0.25">
      <c r="B1580" s="1" t="s">
        <v>3173</v>
      </c>
      <c r="C1580" s="2">
        <v>30016</v>
      </c>
      <c r="D1580" s="1" t="s">
        <v>3174</v>
      </c>
      <c r="E1580" s="1" t="s">
        <v>48</v>
      </c>
      <c r="F1580" s="1" t="s">
        <v>120</v>
      </c>
      <c r="G1580" s="1" t="s">
        <v>2448</v>
      </c>
      <c r="H1580" s="1" t="s">
        <v>15835</v>
      </c>
      <c r="I1580" s="5">
        <v>7832</v>
      </c>
      <c r="J1580" s="5">
        <v>181591048</v>
      </c>
      <c r="K1580" s="3">
        <f>+Tabella2026[[#This Row],[POP_2024]]/SUM(Tabella2026[POP_2024])</f>
        <v>1.3287308665808987E-4</v>
      </c>
      <c r="L1580" s="3">
        <f>+Tabella2026[[#This Row],[INCIDENZA POPOLAZIONE]]*(PLAFOND/2)</f>
        <v>39117.737057326667</v>
      </c>
      <c r="M1580" s="3">
        <f>+IFERROR(Tabella2026[[#This Row],[reddito_2024]]/Tabella2026[[#This Row],[POP_2024]],"")</f>
        <v>23185.782431052095</v>
      </c>
      <c r="N1580" s="3">
        <f>+IF(Tabella2026[[#This Row],[REDDITO COMPLESSIVO PROCAPITE]]&lt;media_aggr_reddito_pc,(media_aggr_reddito_pc-Tabella2026[[#This Row],[REDDITO COMPLESSIVO PROCAPITE]]),0)</f>
        <v>0</v>
      </c>
      <c r="O1580" s="3">
        <f>+Tabella2026[[#This Row],[DIFFERENZA REDDITO INFERIORE ALLA MEDIA DALLA MEDIA]]*Tabella2026[[#This Row],[POP_2024]]</f>
        <v>0</v>
      </c>
      <c r="P1580" s="3">
        <f>+Tabella2026[[#This Row],[POPOLAZIONE PER DIFFERENZA ]]/SUM(Tabella2026[[POPOLAZIONE PER DIFFERENZA ]])</f>
        <v>0</v>
      </c>
      <c r="Q1580" s="3">
        <f>+Tabella2026[[#This Row],[INCIDENZA POPOLAZIONE PER DIFFERENZA]]*(PLAFOND-SUM(Tabella2026[CONTRIBUTO SULLA BASE DELLA POPOLAZIONE]))</f>
        <v>0</v>
      </c>
      <c r="R1580" s="3">
        <f>+Tabella2026[[#This Row],[CONTRIBUTO SULLA BASE DELLA POPOLAZIONE]]+Tabella2026[[#This Row],[CONTRIBUTO SULLA BASE DEL REDDITO]]</f>
        <v>39117.737057326667</v>
      </c>
      <c r="S1580" s="3">
        <f>+Tabella2026[[#This Row],[CONTRIBUTO TOTALE]]/(PLAFOND/N_TESSERE)</f>
        <v>78.235474114653329</v>
      </c>
      <c r="T1580" s="3">
        <f>+MAX(CEILING(Tabella2026[[#This Row],[preDEF1]],1),1)</f>
        <v>79</v>
      </c>
      <c r="U1580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1580" s="21">
        <f>+Tabella2026[[#This Row],[DEF - n. card]]*(PLAFOND/N_TESSERE)</f>
        <v>39000</v>
      </c>
      <c r="W1580" s="18"/>
    </row>
    <row r="1581" spans="2:23" x14ac:dyDescent="0.25">
      <c r="B1581" s="1" t="s">
        <v>3085</v>
      </c>
      <c r="C1581" s="2">
        <v>112027</v>
      </c>
      <c r="D1581" s="1" t="s">
        <v>3086</v>
      </c>
      <c r="E1581" s="1" t="s">
        <v>76</v>
      </c>
      <c r="F1581" s="1" t="s">
        <v>88</v>
      </c>
      <c r="G1581" s="1" t="s">
        <v>2448</v>
      </c>
      <c r="H1581" s="1" t="s">
        <v>15836</v>
      </c>
      <c r="I1581" s="5">
        <v>7827</v>
      </c>
      <c r="J1581" s="5">
        <v>106097690</v>
      </c>
      <c r="K1581" s="3">
        <f>+Tabella2026[[#This Row],[POP_2024]]/SUM(Tabella2026[POP_2024])</f>
        <v>1.3278825961093838E-4</v>
      </c>
      <c r="L1581" s="3">
        <f>+Tabella2026[[#This Row],[INCIDENZA POPOLAZIONE]]*(PLAFOND/2)</f>
        <v>39092.764038265552</v>
      </c>
      <c r="M1581" s="3">
        <f>+IFERROR(Tabella2026[[#This Row],[reddito_2024]]/Tabella2026[[#This Row],[POP_2024]],"")</f>
        <v>13555.345598569056</v>
      </c>
      <c r="N1581" s="3">
        <f>+IF(Tabella2026[[#This Row],[REDDITO COMPLESSIVO PROCAPITE]]&lt;media_aggr_reddito_pc,(media_aggr_reddito_pc-Tabella2026[[#This Row],[REDDITO COMPLESSIVO PROCAPITE]]),0)</f>
        <v>4269.7204640396849</v>
      </c>
      <c r="O1581" s="3">
        <f>+Tabella2026[[#This Row],[DIFFERENZA REDDITO INFERIORE ALLA MEDIA DALLA MEDIA]]*Tabella2026[[#This Row],[POP_2024]]</f>
        <v>33419102.072038613</v>
      </c>
      <c r="P1581" s="3">
        <f>+Tabella2026[[#This Row],[POPOLAZIONE PER DIFFERENZA ]]/SUM(Tabella2026[[POPOLAZIONE PER DIFFERENZA ]])</f>
        <v>2.9648829334737409E-4</v>
      </c>
      <c r="Q1581" s="3">
        <f>+Tabella2026[[#This Row],[INCIDENZA POPOLAZIONE PER DIFFERENZA]]*(PLAFOND-SUM(Tabella2026[CONTRIBUTO SULLA BASE DELLA POPOLAZIONE]))</f>
        <v>87285.931195247278</v>
      </c>
      <c r="R1581" s="3">
        <f>+Tabella2026[[#This Row],[CONTRIBUTO SULLA BASE DELLA POPOLAZIONE]]+Tabella2026[[#This Row],[CONTRIBUTO SULLA BASE DEL REDDITO]]</f>
        <v>126378.69523351283</v>
      </c>
      <c r="S1581" s="3">
        <f>+Tabella2026[[#This Row],[CONTRIBUTO TOTALE]]/(PLAFOND/N_TESSERE)</f>
        <v>252.75739046702566</v>
      </c>
      <c r="T1581" s="3">
        <f>+MAX(CEILING(Tabella2026[[#This Row],[preDEF1]],1),1)</f>
        <v>253</v>
      </c>
      <c r="U1581" s="9">
        <f xml:space="preserve"> IF(ROW(Tabella2026[[#This Row],[preDEF2]]) - ROW(Tabella2026[[#Headers],[preDEF2]])&lt;=ABS(SUM(Tabella2026[preDEF2])-N_TESSERE),Tabella2026[[#This Row],[preDEF2]]-1,Tabella2026[[#This Row],[preDEF2]])</f>
        <v>252</v>
      </c>
      <c r="V1581" s="21">
        <f>+Tabella2026[[#This Row],[DEF - n. card]]*(PLAFOND/N_TESSERE)</f>
        <v>126000</v>
      </c>
      <c r="W1581" s="18"/>
    </row>
    <row r="1582" spans="2:23" x14ac:dyDescent="0.25">
      <c r="B1582" s="1" t="s">
        <v>3213</v>
      </c>
      <c r="C1582" s="2">
        <v>12029</v>
      </c>
      <c r="D1582" s="1" t="s">
        <v>3214</v>
      </c>
      <c r="E1582" s="1" t="s">
        <v>12</v>
      </c>
      <c r="F1582" s="1" t="s">
        <v>157</v>
      </c>
      <c r="G1582" s="1" t="s">
        <v>2448</v>
      </c>
      <c r="H1582" s="1" t="s">
        <v>15835</v>
      </c>
      <c r="I1582" s="5">
        <v>7819</v>
      </c>
      <c r="J1582" s="5">
        <v>151157457</v>
      </c>
      <c r="K1582" s="3">
        <f>+Tabella2026[[#This Row],[POP_2024]]/SUM(Tabella2026[POP_2024])</f>
        <v>1.3265253633549598E-4</v>
      </c>
      <c r="L1582" s="3">
        <f>+Tabella2026[[#This Row],[INCIDENZA POPOLAZIONE]]*(PLAFOND/2)</f>
        <v>39052.807207767764</v>
      </c>
      <c r="M1582" s="3">
        <f>+IFERROR(Tabella2026[[#This Row],[reddito_2024]]/Tabella2026[[#This Row],[POP_2024]],"")</f>
        <v>19332.070213582301</v>
      </c>
      <c r="N1582" s="3">
        <f>+IF(Tabella2026[[#This Row],[REDDITO COMPLESSIVO PROCAPITE]]&lt;media_aggr_reddito_pc,(media_aggr_reddito_pc-Tabella2026[[#This Row],[REDDITO COMPLESSIVO PROCAPITE]]),0)</f>
        <v>0</v>
      </c>
      <c r="O1582" s="3">
        <f>+Tabella2026[[#This Row],[DIFFERENZA REDDITO INFERIORE ALLA MEDIA DALLA MEDIA]]*Tabella2026[[#This Row],[POP_2024]]</f>
        <v>0</v>
      </c>
      <c r="P1582" s="3">
        <f>+Tabella2026[[#This Row],[POPOLAZIONE PER DIFFERENZA ]]/SUM(Tabella2026[[POPOLAZIONE PER DIFFERENZA ]])</f>
        <v>0</v>
      </c>
      <c r="Q1582" s="3">
        <f>+Tabella2026[[#This Row],[INCIDENZA POPOLAZIONE PER DIFFERENZA]]*(PLAFOND-SUM(Tabella2026[CONTRIBUTO SULLA BASE DELLA POPOLAZIONE]))</f>
        <v>0</v>
      </c>
      <c r="R1582" s="3">
        <f>+Tabella2026[[#This Row],[CONTRIBUTO SULLA BASE DELLA POPOLAZIONE]]+Tabella2026[[#This Row],[CONTRIBUTO SULLA BASE DEL REDDITO]]</f>
        <v>39052.807207767764</v>
      </c>
      <c r="S1582" s="3">
        <f>+Tabella2026[[#This Row],[CONTRIBUTO TOTALE]]/(PLAFOND/N_TESSERE)</f>
        <v>78.105614415535527</v>
      </c>
      <c r="T1582" s="3">
        <f>+MAX(CEILING(Tabella2026[[#This Row],[preDEF1]],1),1)</f>
        <v>79</v>
      </c>
      <c r="U1582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1582" s="21">
        <f>+Tabella2026[[#This Row],[DEF - n. card]]*(PLAFOND/N_TESSERE)</f>
        <v>39000</v>
      </c>
      <c r="W1582" s="18"/>
    </row>
    <row r="1583" spans="2:23" x14ac:dyDescent="0.25">
      <c r="B1583" s="1" t="s">
        <v>3163</v>
      </c>
      <c r="C1583" s="2">
        <v>109024</v>
      </c>
      <c r="D1583" s="1" t="s">
        <v>3164</v>
      </c>
      <c r="E1583" s="1" t="s">
        <v>117</v>
      </c>
      <c r="F1583" s="1" t="s">
        <v>506</v>
      </c>
      <c r="G1583" s="1" t="s">
        <v>2448</v>
      </c>
      <c r="H1583" s="1" t="s">
        <v>15834</v>
      </c>
      <c r="I1583" s="5">
        <v>7807</v>
      </c>
      <c r="J1583" s="5">
        <v>120875085</v>
      </c>
      <c r="K1583" s="3">
        <f>+Tabella2026[[#This Row],[POP_2024]]/SUM(Tabella2026[POP_2024])</f>
        <v>1.3244895142233243E-4</v>
      </c>
      <c r="L1583" s="3">
        <f>+Tabella2026[[#This Row],[INCIDENZA POPOLAZIONE]]*(PLAFOND/2)</f>
        <v>38992.871962021098</v>
      </c>
      <c r="M1583" s="3">
        <f>+IFERROR(Tabella2026[[#This Row],[reddito_2024]]/Tabella2026[[#This Row],[POP_2024]],"")</f>
        <v>15482.910849237864</v>
      </c>
      <c r="N1583" s="3">
        <f>+IF(Tabella2026[[#This Row],[REDDITO COMPLESSIVO PROCAPITE]]&lt;media_aggr_reddito_pc,(media_aggr_reddito_pc-Tabella2026[[#This Row],[REDDITO COMPLESSIVO PROCAPITE]]),0)</f>
        <v>2342.1552133708774</v>
      </c>
      <c r="O1583" s="3">
        <f>+Tabella2026[[#This Row],[DIFFERENZA REDDITO INFERIORE ALLA MEDIA DALLA MEDIA]]*Tabella2026[[#This Row],[POP_2024]]</f>
        <v>18285205.750786439</v>
      </c>
      <c r="P1583" s="3">
        <f>+Tabella2026[[#This Row],[POPOLAZIONE PER DIFFERENZA ]]/SUM(Tabella2026[[POPOLAZIONE PER DIFFERENZA ]])</f>
        <v>1.6222307334499701E-4</v>
      </c>
      <c r="Q1583" s="3">
        <f>+Tabella2026[[#This Row],[INCIDENZA POPOLAZIONE PER DIFFERENZA]]*(PLAFOND-SUM(Tabella2026[CONTRIBUTO SULLA BASE DELLA POPOLAZIONE]))</f>
        <v>47758.351125462301</v>
      </c>
      <c r="R1583" s="3">
        <f>+Tabella2026[[#This Row],[CONTRIBUTO SULLA BASE DELLA POPOLAZIONE]]+Tabella2026[[#This Row],[CONTRIBUTO SULLA BASE DEL REDDITO]]</f>
        <v>86751.223087483406</v>
      </c>
      <c r="S1583" s="3">
        <f>+Tabella2026[[#This Row],[CONTRIBUTO TOTALE]]/(PLAFOND/N_TESSERE)</f>
        <v>173.50244617496682</v>
      </c>
      <c r="T1583" s="3">
        <f>+MAX(CEILING(Tabella2026[[#This Row],[preDEF1]],1),1)</f>
        <v>174</v>
      </c>
      <c r="U1583" s="9">
        <f xml:space="preserve"> IF(ROW(Tabella2026[[#This Row],[preDEF2]]) - ROW(Tabella2026[[#Headers],[preDEF2]])&lt;=ABS(SUM(Tabella2026[preDEF2])-N_TESSERE),Tabella2026[[#This Row],[preDEF2]]-1,Tabella2026[[#This Row],[preDEF2]])</f>
        <v>173</v>
      </c>
      <c r="V1583" s="21">
        <f>+Tabella2026[[#This Row],[DEF - n. card]]*(PLAFOND/N_TESSERE)</f>
        <v>86500</v>
      </c>
      <c r="W1583" s="18"/>
    </row>
    <row r="1584" spans="2:23" x14ac:dyDescent="0.25">
      <c r="B1584" s="1" t="s">
        <v>3269</v>
      </c>
      <c r="C1584" s="2">
        <v>82017</v>
      </c>
      <c r="D1584" s="1" t="s">
        <v>3270</v>
      </c>
      <c r="E1584" s="1" t="s">
        <v>21</v>
      </c>
      <c r="F1584" s="1" t="s">
        <v>20</v>
      </c>
      <c r="G1584" s="1" t="s">
        <v>2448</v>
      </c>
      <c r="H1584" s="1" t="s">
        <v>15836</v>
      </c>
      <c r="I1584" s="5">
        <v>7805</v>
      </c>
      <c r="J1584" s="5">
        <v>104285470</v>
      </c>
      <c r="K1584" s="3">
        <f>+Tabella2026[[#This Row],[POP_2024]]/SUM(Tabella2026[POP_2024])</f>
        <v>1.3241502060347182E-4</v>
      </c>
      <c r="L1584" s="3">
        <f>+Tabella2026[[#This Row],[INCIDENZA POPOLAZIONE]]*(PLAFOND/2)</f>
        <v>38982.882754396654</v>
      </c>
      <c r="M1584" s="3">
        <f>+IFERROR(Tabella2026[[#This Row],[reddito_2024]]/Tabella2026[[#This Row],[POP_2024]],"")</f>
        <v>13361.367072389494</v>
      </c>
      <c r="N1584" s="3">
        <f>+IF(Tabella2026[[#This Row],[REDDITO COMPLESSIVO PROCAPITE]]&lt;media_aggr_reddito_pc,(media_aggr_reddito_pc-Tabella2026[[#This Row],[REDDITO COMPLESSIVO PROCAPITE]]),0)</f>
        <v>4463.6989902192472</v>
      </c>
      <c r="O1584" s="3">
        <f>+Tabella2026[[#This Row],[DIFFERENZA REDDITO INFERIORE ALLA MEDIA DALLA MEDIA]]*Tabella2026[[#This Row],[POP_2024]]</f>
        <v>34839170.618661225</v>
      </c>
      <c r="P1584" s="3">
        <f>+Tabella2026[[#This Row],[POPOLAZIONE PER DIFFERENZA ]]/SUM(Tabella2026[[POPOLAZIONE PER DIFFERENZA ]])</f>
        <v>3.0908688737652662E-4</v>
      </c>
      <c r="Q1584" s="3">
        <f>+Tabella2026[[#This Row],[INCIDENZA POPOLAZIONE PER DIFFERENZA]]*(PLAFOND-SUM(Tabella2026[CONTRIBUTO SULLA BASE DELLA POPOLAZIONE]))</f>
        <v>90994.947828484277</v>
      </c>
      <c r="R1584" s="3">
        <f>+Tabella2026[[#This Row],[CONTRIBUTO SULLA BASE DELLA POPOLAZIONE]]+Tabella2026[[#This Row],[CONTRIBUTO SULLA BASE DEL REDDITO]]</f>
        <v>129977.83058288094</v>
      </c>
      <c r="S1584" s="3">
        <f>+Tabella2026[[#This Row],[CONTRIBUTO TOTALE]]/(PLAFOND/N_TESSERE)</f>
        <v>259.95566116576185</v>
      </c>
      <c r="T1584" s="3">
        <f>+MAX(CEILING(Tabella2026[[#This Row],[preDEF1]],1),1)</f>
        <v>260</v>
      </c>
      <c r="U1584" s="9">
        <f xml:space="preserve"> IF(ROW(Tabella2026[[#This Row],[preDEF2]]) - ROW(Tabella2026[[#Headers],[preDEF2]])&lt;=ABS(SUM(Tabella2026[preDEF2])-N_TESSERE),Tabella2026[[#This Row],[preDEF2]]-1,Tabella2026[[#This Row],[preDEF2]])</f>
        <v>259</v>
      </c>
      <c r="V1584" s="21">
        <f>+Tabella2026[[#This Row],[DEF - n. card]]*(PLAFOND/N_TESSERE)</f>
        <v>129500</v>
      </c>
      <c r="W1584" s="18"/>
    </row>
    <row r="1585" spans="2:23" x14ac:dyDescent="0.25">
      <c r="B1585" s="1" t="s">
        <v>3181</v>
      </c>
      <c r="C1585" s="2">
        <v>87052</v>
      </c>
      <c r="D1585" s="1" t="s">
        <v>3182</v>
      </c>
      <c r="E1585" s="1" t="s">
        <v>21</v>
      </c>
      <c r="F1585" s="1" t="s">
        <v>35</v>
      </c>
      <c r="G1585" s="1" t="s">
        <v>2448</v>
      </c>
      <c r="H1585" s="1" t="s">
        <v>15836</v>
      </c>
      <c r="I1585" s="5">
        <v>7804</v>
      </c>
      <c r="J1585" s="5">
        <v>116795899</v>
      </c>
      <c r="K1585" s="3">
        <f>+Tabella2026[[#This Row],[POP_2024]]/SUM(Tabella2026[POP_2024])</f>
        <v>1.3239805519404152E-4</v>
      </c>
      <c r="L1585" s="3">
        <f>+Tabella2026[[#This Row],[INCIDENZA POPOLAZIONE]]*(PLAFOND/2)</f>
        <v>38977.888150584426</v>
      </c>
      <c r="M1585" s="3">
        <f>+IFERROR(Tabella2026[[#This Row],[reddito_2024]]/Tabella2026[[#This Row],[POP_2024]],"")</f>
        <v>14966.158252178369</v>
      </c>
      <c r="N1585" s="3">
        <f>+IF(Tabella2026[[#This Row],[REDDITO COMPLESSIVO PROCAPITE]]&lt;media_aggr_reddito_pc,(media_aggr_reddito_pc-Tabella2026[[#This Row],[REDDITO COMPLESSIVO PROCAPITE]]),0)</f>
        <v>2858.9078104303717</v>
      </c>
      <c r="O1585" s="3">
        <f>+Tabella2026[[#This Row],[DIFFERENZA REDDITO INFERIORE ALLA MEDIA DALLA MEDIA]]*Tabella2026[[#This Row],[POP_2024]]</f>
        <v>22310916.552598622</v>
      </c>
      <c r="P1585" s="3">
        <f>+Tabella2026[[#This Row],[POPOLAZIONE PER DIFFERENZA ]]/SUM(Tabella2026[[POPOLAZIONE PER DIFFERENZA ]])</f>
        <v>1.9793845919128625E-4</v>
      </c>
      <c r="Q1585" s="3">
        <f>+Tabella2026[[#This Row],[INCIDENZA POPOLAZIONE PER DIFFERENZA]]*(PLAFOND-SUM(Tabella2026[CONTRIBUTO SULLA BASE DELLA POPOLAZIONE]))</f>
        <v>58272.933932070511</v>
      </c>
      <c r="R1585" s="3">
        <f>+Tabella2026[[#This Row],[CONTRIBUTO SULLA BASE DELLA POPOLAZIONE]]+Tabella2026[[#This Row],[CONTRIBUTO SULLA BASE DEL REDDITO]]</f>
        <v>97250.822082654937</v>
      </c>
      <c r="S1585" s="3">
        <f>+Tabella2026[[#This Row],[CONTRIBUTO TOTALE]]/(PLAFOND/N_TESSERE)</f>
        <v>194.50164416530987</v>
      </c>
      <c r="T1585" s="3">
        <f>+MAX(CEILING(Tabella2026[[#This Row],[preDEF1]],1),1)</f>
        <v>195</v>
      </c>
      <c r="U1585" s="9">
        <f xml:space="preserve"> IF(ROW(Tabella2026[[#This Row],[preDEF2]]) - ROW(Tabella2026[[#Headers],[preDEF2]])&lt;=ABS(SUM(Tabella2026[preDEF2])-N_TESSERE),Tabella2026[[#This Row],[preDEF2]]-1,Tabella2026[[#This Row],[preDEF2]])</f>
        <v>194</v>
      </c>
      <c r="V1585" s="21">
        <f>+Tabella2026[[#This Row],[DEF - n. card]]*(PLAFOND/N_TESSERE)</f>
        <v>97000</v>
      </c>
      <c r="W1585" s="18"/>
    </row>
    <row r="1586" spans="2:23" x14ac:dyDescent="0.25">
      <c r="B1586" s="1" t="s">
        <v>3169</v>
      </c>
      <c r="C1586" s="2">
        <v>13245</v>
      </c>
      <c r="D1586" s="1" t="s">
        <v>3170</v>
      </c>
      <c r="E1586" s="1" t="s">
        <v>12</v>
      </c>
      <c r="F1586" s="1" t="s">
        <v>152</v>
      </c>
      <c r="G1586" s="1" t="s">
        <v>2448</v>
      </c>
      <c r="H1586" s="1" t="s">
        <v>15835</v>
      </c>
      <c r="I1586" s="5">
        <v>7802</v>
      </c>
      <c r="J1586" s="5">
        <v>157965325</v>
      </c>
      <c r="K1586" s="3">
        <f>+Tabella2026[[#This Row],[POP_2024]]/SUM(Tabella2026[POP_2024])</f>
        <v>1.3236412437518094E-4</v>
      </c>
      <c r="L1586" s="3">
        <f>+Tabella2026[[#This Row],[INCIDENZA POPOLAZIONE]]*(PLAFOND/2)</f>
        <v>38967.89894295999</v>
      </c>
      <c r="M1586" s="3">
        <f>+IFERROR(Tabella2026[[#This Row],[reddito_2024]]/Tabella2026[[#This Row],[POP_2024]],"")</f>
        <v>20246.77326326583</v>
      </c>
      <c r="N1586" s="3">
        <f>+IF(Tabella2026[[#This Row],[REDDITO COMPLESSIVO PROCAPITE]]&lt;media_aggr_reddito_pc,(media_aggr_reddito_pc-Tabella2026[[#This Row],[REDDITO COMPLESSIVO PROCAPITE]]),0)</f>
        <v>0</v>
      </c>
      <c r="O1586" s="3">
        <f>+Tabella2026[[#This Row],[DIFFERENZA REDDITO INFERIORE ALLA MEDIA DALLA MEDIA]]*Tabella2026[[#This Row],[POP_2024]]</f>
        <v>0</v>
      </c>
      <c r="P1586" s="3">
        <f>+Tabella2026[[#This Row],[POPOLAZIONE PER DIFFERENZA ]]/SUM(Tabella2026[[POPOLAZIONE PER DIFFERENZA ]])</f>
        <v>0</v>
      </c>
      <c r="Q1586" s="3">
        <f>+Tabella2026[[#This Row],[INCIDENZA POPOLAZIONE PER DIFFERENZA]]*(PLAFOND-SUM(Tabella2026[CONTRIBUTO SULLA BASE DELLA POPOLAZIONE]))</f>
        <v>0</v>
      </c>
      <c r="R1586" s="3">
        <f>+Tabella2026[[#This Row],[CONTRIBUTO SULLA BASE DELLA POPOLAZIONE]]+Tabella2026[[#This Row],[CONTRIBUTO SULLA BASE DEL REDDITO]]</f>
        <v>38967.89894295999</v>
      </c>
      <c r="S1586" s="3">
        <f>+Tabella2026[[#This Row],[CONTRIBUTO TOTALE]]/(PLAFOND/N_TESSERE)</f>
        <v>77.935797885919982</v>
      </c>
      <c r="T1586" s="3">
        <f>+MAX(CEILING(Tabella2026[[#This Row],[preDEF1]],1),1)</f>
        <v>78</v>
      </c>
      <c r="U1586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1586" s="21">
        <f>+Tabella2026[[#This Row],[DEF - n. card]]*(PLAFOND/N_TESSERE)</f>
        <v>38500</v>
      </c>
      <c r="W1586" s="18"/>
    </row>
    <row r="1587" spans="2:23" x14ac:dyDescent="0.25">
      <c r="B1587" s="1" t="s">
        <v>3167</v>
      </c>
      <c r="C1587" s="2">
        <v>48008</v>
      </c>
      <c r="D1587" s="1" t="s">
        <v>3168</v>
      </c>
      <c r="E1587" s="1" t="s">
        <v>30</v>
      </c>
      <c r="F1587" s="1" t="s">
        <v>29</v>
      </c>
      <c r="G1587" s="1" t="s">
        <v>2448</v>
      </c>
      <c r="H1587" s="1" t="s">
        <v>15834</v>
      </c>
      <c r="I1587" s="5">
        <v>7796</v>
      </c>
      <c r="J1587" s="5">
        <v>142201320</v>
      </c>
      <c r="K1587" s="3">
        <f>+Tabella2026[[#This Row],[POP_2024]]/SUM(Tabella2026[POP_2024])</f>
        <v>1.3226233191859915E-4</v>
      </c>
      <c r="L1587" s="3">
        <f>+Tabella2026[[#This Row],[INCIDENZA POPOLAZIONE]]*(PLAFOND/2)</f>
        <v>38937.931320086653</v>
      </c>
      <c r="M1587" s="3">
        <f>+IFERROR(Tabella2026[[#This Row],[reddito_2024]]/Tabella2026[[#This Row],[POP_2024]],"")</f>
        <v>18240.292457670599</v>
      </c>
      <c r="N1587" s="3">
        <f>+IF(Tabella2026[[#This Row],[REDDITO COMPLESSIVO PROCAPITE]]&lt;media_aggr_reddito_pc,(media_aggr_reddito_pc-Tabella2026[[#This Row],[REDDITO COMPLESSIVO PROCAPITE]]),0)</f>
        <v>0</v>
      </c>
      <c r="O1587" s="3">
        <f>+Tabella2026[[#This Row],[DIFFERENZA REDDITO INFERIORE ALLA MEDIA DALLA MEDIA]]*Tabella2026[[#This Row],[POP_2024]]</f>
        <v>0</v>
      </c>
      <c r="P1587" s="3">
        <f>+Tabella2026[[#This Row],[POPOLAZIONE PER DIFFERENZA ]]/SUM(Tabella2026[[POPOLAZIONE PER DIFFERENZA ]])</f>
        <v>0</v>
      </c>
      <c r="Q1587" s="3">
        <f>+Tabella2026[[#This Row],[INCIDENZA POPOLAZIONE PER DIFFERENZA]]*(PLAFOND-SUM(Tabella2026[CONTRIBUTO SULLA BASE DELLA POPOLAZIONE]))</f>
        <v>0</v>
      </c>
      <c r="R1587" s="3">
        <f>+Tabella2026[[#This Row],[CONTRIBUTO SULLA BASE DELLA POPOLAZIONE]]+Tabella2026[[#This Row],[CONTRIBUTO SULLA BASE DEL REDDITO]]</f>
        <v>38937.931320086653</v>
      </c>
      <c r="S1587" s="3">
        <f>+Tabella2026[[#This Row],[CONTRIBUTO TOTALE]]/(PLAFOND/N_TESSERE)</f>
        <v>77.87586264017331</v>
      </c>
      <c r="T1587" s="3">
        <f>+MAX(CEILING(Tabella2026[[#This Row],[preDEF1]],1),1)</f>
        <v>78</v>
      </c>
      <c r="U1587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1587" s="21">
        <f>+Tabella2026[[#This Row],[DEF - n. card]]*(PLAFOND/N_TESSERE)</f>
        <v>38500</v>
      </c>
      <c r="W1587" s="18"/>
    </row>
    <row r="1588" spans="2:23" x14ac:dyDescent="0.25">
      <c r="B1588" s="1" t="s">
        <v>3189</v>
      </c>
      <c r="C1588" s="2">
        <v>1097</v>
      </c>
      <c r="D1588" s="1" t="s">
        <v>3190</v>
      </c>
      <c r="E1588" s="1" t="s">
        <v>18</v>
      </c>
      <c r="F1588" s="1" t="s">
        <v>17</v>
      </c>
      <c r="G1588" s="1" t="s">
        <v>2448</v>
      </c>
      <c r="H1588" s="1" t="s">
        <v>15835</v>
      </c>
      <c r="I1588" s="5">
        <v>7793</v>
      </c>
      <c r="J1588" s="5">
        <v>142696812</v>
      </c>
      <c r="K1588" s="3">
        <f>+Tabella2026[[#This Row],[POP_2024]]/SUM(Tabella2026[POP_2024])</f>
        <v>1.3221143569030827E-4</v>
      </c>
      <c r="L1588" s="3">
        <f>+Tabella2026[[#This Row],[INCIDENZA POPOLAZIONE]]*(PLAFOND/2)</f>
        <v>38922.947508649988</v>
      </c>
      <c r="M1588" s="3">
        <f>+IFERROR(Tabella2026[[#This Row],[reddito_2024]]/Tabella2026[[#This Row],[POP_2024]],"")</f>
        <v>18310.895932246887</v>
      </c>
      <c r="N1588" s="3">
        <f>+IF(Tabella2026[[#This Row],[REDDITO COMPLESSIVO PROCAPITE]]&lt;media_aggr_reddito_pc,(media_aggr_reddito_pc-Tabella2026[[#This Row],[REDDITO COMPLESSIVO PROCAPITE]]),0)</f>
        <v>0</v>
      </c>
      <c r="O1588" s="3">
        <f>+Tabella2026[[#This Row],[DIFFERENZA REDDITO INFERIORE ALLA MEDIA DALLA MEDIA]]*Tabella2026[[#This Row],[POP_2024]]</f>
        <v>0</v>
      </c>
      <c r="P1588" s="3">
        <f>+Tabella2026[[#This Row],[POPOLAZIONE PER DIFFERENZA ]]/SUM(Tabella2026[[POPOLAZIONE PER DIFFERENZA ]])</f>
        <v>0</v>
      </c>
      <c r="Q1588" s="3">
        <f>+Tabella2026[[#This Row],[INCIDENZA POPOLAZIONE PER DIFFERENZA]]*(PLAFOND-SUM(Tabella2026[CONTRIBUTO SULLA BASE DELLA POPOLAZIONE]))</f>
        <v>0</v>
      </c>
      <c r="R1588" s="3">
        <f>+Tabella2026[[#This Row],[CONTRIBUTO SULLA BASE DELLA POPOLAZIONE]]+Tabella2026[[#This Row],[CONTRIBUTO SULLA BASE DEL REDDITO]]</f>
        <v>38922.947508649988</v>
      </c>
      <c r="S1588" s="3">
        <f>+Tabella2026[[#This Row],[CONTRIBUTO TOTALE]]/(PLAFOND/N_TESSERE)</f>
        <v>77.845895017299981</v>
      </c>
      <c r="T1588" s="3">
        <f>+MAX(CEILING(Tabella2026[[#This Row],[preDEF1]],1),1)</f>
        <v>78</v>
      </c>
      <c r="U1588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1588" s="21">
        <f>+Tabella2026[[#This Row],[DEF - n. card]]*(PLAFOND/N_TESSERE)</f>
        <v>38500</v>
      </c>
      <c r="W1588" s="18"/>
    </row>
    <row r="1589" spans="2:23" x14ac:dyDescent="0.25">
      <c r="B1589" s="1" t="s">
        <v>3059</v>
      </c>
      <c r="C1589" s="2">
        <v>83105</v>
      </c>
      <c r="D1589" s="1" t="s">
        <v>3060</v>
      </c>
      <c r="E1589" s="1" t="s">
        <v>21</v>
      </c>
      <c r="F1589" s="1" t="s">
        <v>42</v>
      </c>
      <c r="G1589" s="1" t="s">
        <v>2448</v>
      </c>
      <c r="H1589" s="1" t="s">
        <v>15836</v>
      </c>
      <c r="I1589" s="5">
        <v>7793</v>
      </c>
      <c r="J1589" s="5">
        <v>107204334</v>
      </c>
      <c r="K1589" s="3">
        <f>+Tabella2026[[#This Row],[POP_2024]]/SUM(Tabella2026[POP_2024])</f>
        <v>1.3221143569030827E-4</v>
      </c>
      <c r="L1589" s="3">
        <f>+Tabella2026[[#This Row],[INCIDENZA POPOLAZIONE]]*(PLAFOND/2)</f>
        <v>38922.947508649988</v>
      </c>
      <c r="M1589" s="3">
        <f>+IFERROR(Tabella2026[[#This Row],[reddito_2024]]/Tabella2026[[#This Row],[POP_2024]],"")</f>
        <v>13756.490953419736</v>
      </c>
      <c r="N1589" s="3">
        <f>+IF(Tabella2026[[#This Row],[REDDITO COMPLESSIVO PROCAPITE]]&lt;media_aggr_reddito_pc,(media_aggr_reddito_pc-Tabella2026[[#This Row],[REDDITO COMPLESSIVO PROCAPITE]]),0)</f>
        <v>4068.5751091890052</v>
      </c>
      <c r="O1589" s="3">
        <f>+Tabella2026[[#This Row],[DIFFERENZA REDDITO INFERIORE ALLA MEDIA DALLA MEDIA]]*Tabella2026[[#This Row],[POP_2024]]</f>
        <v>31706405.825909916</v>
      </c>
      <c r="P1589" s="3">
        <f>+Tabella2026[[#This Row],[POPOLAZIONE PER DIFFERENZA ]]/SUM(Tabella2026[[POPOLAZIONE PER DIFFERENZA ]])</f>
        <v>2.8129355873294479E-4</v>
      </c>
      <c r="Q1589" s="3">
        <f>+Tabella2026[[#This Row],[INCIDENZA POPOLAZIONE PER DIFFERENZA]]*(PLAFOND-SUM(Tabella2026[CONTRIBUTO SULLA BASE DELLA POPOLAZIONE]))</f>
        <v>82812.612720810226</v>
      </c>
      <c r="R1589" s="3">
        <f>+Tabella2026[[#This Row],[CONTRIBUTO SULLA BASE DELLA POPOLAZIONE]]+Tabella2026[[#This Row],[CONTRIBUTO SULLA BASE DEL REDDITO]]</f>
        <v>121735.56022946021</v>
      </c>
      <c r="S1589" s="3">
        <f>+Tabella2026[[#This Row],[CONTRIBUTO TOTALE]]/(PLAFOND/N_TESSERE)</f>
        <v>243.47112045892044</v>
      </c>
      <c r="T1589" s="3">
        <f>+MAX(CEILING(Tabella2026[[#This Row],[preDEF1]],1),1)</f>
        <v>244</v>
      </c>
      <c r="U1589" s="9">
        <f xml:space="preserve"> IF(ROW(Tabella2026[[#This Row],[preDEF2]]) - ROW(Tabella2026[[#Headers],[preDEF2]])&lt;=ABS(SUM(Tabella2026[preDEF2])-N_TESSERE),Tabella2026[[#This Row],[preDEF2]]-1,Tabella2026[[#This Row],[preDEF2]])</f>
        <v>243</v>
      </c>
      <c r="V1589" s="21">
        <f>+Tabella2026[[#This Row],[DEF - n. card]]*(PLAFOND/N_TESSERE)</f>
        <v>121500</v>
      </c>
      <c r="W1589" s="18"/>
    </row>
    <row r="1590" spans="2:23" x14ac:dyDescent="0.25">
      <c r="B1590" s="1" t="s">
        <v>3193</v>
      </c>
      <c r="C1590" s="2">
        <v>60026</v>
      </c>
      <c r="D1590" s="1" t="s">
        <v>3194</v>
      </c>
      <c r="E1590" s="1" t="s">
        <v>8</v>
      </c>
      <c r="F1590" s="1" t="s">
        <v>397</v>
      </c>
      <c r="G1590" s="1" t="s">
        <v>2448</v>
      </c>
      <c r="H1590" s="1" t="s">
        <v>15834</v>
      </c>
      <c r="I1590" s="5">
        <v>7789</v>
      </c>
      <c r="J1590" s="5">
        <v>110377671</v>
      </c>
      <c r="K1590" s="3">
        <f>+Tabella2026[[#This Row],[POP_2024]]/SUM(Tabella2026[POP_2024])</f>
        <v>1.3214357405258708E-4</v>
      </c>
      <c r="L1590" s="3">
        <f>+Tabella2026[[#This Row],[INCIDENZA POPOLAZIONE]]*(PLAFOND/2)</f>
        <v>38902.969093401094</v>
      </c>
      <c r="M1590" s="3">
        <f>+IFERROR(Tabella2026[[#This Row],[reddito_2024]]/Tabella2026[[#This Row],[POP_2024]],"")</f>
        <v>14170.968160225959</v>
      </c>
      <c r="N1590" s="3">
        <f>+IF(Tabella2026[[#This Row],[REDDITO COMPLESSIVO PROCAPITE]]&lt;media_aggr_reddito_pc,(media_aggr_reddito_pc-Tabella2026[[#This Row],[REDDITO COMPLESSIVO PROCAPITE]]),0)</f>
        <v>3654.0979023827822</v>
      </c>
      <c r="O1590" s="3">
        <f>+Tabella2026[[#This Row],[DIFFERENZA REDDITO INFERIORE ALLA MEDIA DALLA MEDIA]]*Tabella2026[[#This Row],[POP_2024]]</f>
        <v>28461768.561659489</v>
      </c>
      <c r="P1590" s="3">
        <f>+Tabella2026[[#This Row],[POPOLAZIONE PER DIFFERENZA ]]/SUM(Tabella2026[[POPOLAZIONE PER DIFFERENZA ]])</f>
        <v>2.5250771754142473E-4</v>
      </c>
      <c r="Q1590" s="3">
        <f>+Tabella2026[[#This Row],[INCIDENZA POPOLAZIONE PER DIFFERENZA]]*(PLAFOND-SUM(Tabella2026[CONTRIBUTO SULLA BASE DELLA POPOLAZIONE]))</f>
        <v>74338.082663407578</v>
      </c>
      <c r="R1590" s="3">
        <f>+Tabella2026[[#This Row],[CONTRIBUTO SULLA BASE DELLA POPOLAZIONE]]+Tabella2026[[#This Row],[CONTRIBUTO SULLA BASE DEL REDDITO]]</f>
        <v>113241.05175680868</v>
      </c>
      <c r="S1590" s="3">
        <f>+Tabella2026[[#This Row],[CONTRIBUTO TOTALE]]/(PLAFOND/N_TESSERE)</f>
        <v>226.48210351361735</v>
      </c>
      <c r="T1590" s="3">
        <f>+MAX(CEILING(Tabella2026[[#This Row],[preDEF1]],1),1)</f>
        <v>227</v>
      </c>
      <c r="U1590" s="9">
        <f xml:space="preserve"> IF(ROW(Tabella2026[[#This Row],[preDEF2]]) - ROW(Tabella2026[[#Headers],[preDEF2]])&lt;=ABS(SUM(Tabella2026[preDEF2])-N_TESSERE),Tabella2026[[#This Row],[preDEF2]]-1,Tabella2026[[#This Row],[preDEF2]])</f>
        <v>226</v>
      </c>
      <c r="V1590" s="21">
        <f>+Tabella2026[[#This Row],[DEF - n. card]]*(PLAFOND/N_TESSERE)</f>
        <v>113000</v>
      </c>
      <c r="W1590" s="18"/>
    </row>
    <row r="1591" spans="2:23" x14ac:dyDescent="0.25">
      <c r="B1591" s="1" t="s">
        <v>3171</v>
      </c>
      <c r="C1591" s="2">
        <v>63046</v>
      </c>
      <c r="D1591" s="1" t="s">
        <v>3172</v>
      </c>
      <c r="E1591" s="1" t="s">
        <v>15</v>
      </c>
      <c r="F1591" s="1" t="s">
        <v>14</v>
      </c>
      <c r="G1591" s="1" t="s">
        <v>2448</v>
      </c>
      <c r="H1591" s="1" t="s">
        <v>15836</v>
      </c>
      <c r="I1591" s="5">
        <v>7775</v>
      </c>
      <c r="J1591" s="5">
        <v>127952881</v>
      </c>
      <c r="K1591" s="3">
        <f>+Tabella2026[[#This Row],[POP_2024]]/SUM(Tabella2026[POP_2024])</f>
        <v>1.3190605832056289E-4</v>
      </c>
      <c r="L1591" s="3">
        <f>+Tabella2026[[#This Row],[INCIDENZA POPOLAZIONE]]*(PLAFOND/2)</f>
        <v>38833.044640029977</v>
      </c>
      <c r="M1591" s="3">
        <f>+IFERROR(Tabella2026[[#This Row],[reddito_2024]]/Tabella2026[[#This Row],[POP_2024]],"")</f>
        <v>16456.962186495177</v>
      </c>
      <c r="N1591" s="3">
        <f>+IF(Tabella2026[[#This Row],[REDDITO COMPLESSIVO PROCAPITE]]&lt;media_aggr_reddito_pc,(media_aggr_reddito_pc-Tabella2026[[#This Row],[REDDITO COMPLESSIVO PROCAPITE]]),0)</f>
        <v>1368.1038761135642</v>
      </c>
      <c r="O1591" s="3">
        <f>+Tabella2026[[#This Row],[DIFFERENZA REDDITO INFERIORE ALLA MEDIA DALLA MEDIA]]*Tabella2026[[#This Row],[POP_2024]]</f>
        <v>10637007.636782961</v>
      </c>
      <c r="P1591" s="3">
        <f>+Tabella2026[[#This Row],[POPOLAZIONE PER DIFFERENZA ]]/SUM(Tabella2026[[POPOLAZIONE PER DIFFERENZA ]])</f>
        <v>9.4369628296849746E-5</v>
      </c>
      <c r="Q1591" s="3">
        <f>+Tabella2026[[#This Row],[INCIDENZA POPOLAZIONE PER DIFFERENZA]]*(PLAFOND-SUM(Tabella2026[CONTRIBUTO SULLA BASE DELLA POPOLAZIONE]))</f>
        <v>27782.347793371457</v>
      </c>
      <c r="R1591" s="3">
        <f>+Tabella2026[[#This Row],[CONTRIBUTO SULLA BASE DELLA POPOLAZIONE]]+Tabella2026[[#This Row],[CONTRIBUTO SULLA BASE DEL REDDITO]]</f>
        <v>66615.39243340143</v>
      </c>
      <c r="S1591" s="3">
        <f>+Tabella2026[[#This Row],[CONTRIBUTO TOTALE]]/(PLAFOND/N_TESSERE)</f>
        <v>133.23078486680285</v>
      </c>
      <c r="T1591" s="3">
        <f>+MAX(CEILING(Tabella2026[[#This Row],[preDEF1]],1),1)</f>
        <v>134</v>
      </c>
      <c r="U1591" s="9">
        <f xml:space="preserve"> IF(ROW(Tabella2026[[#This Row],[preDEF2]]) - ROW(Tabella2026[[#Headers],[preDEF2]])&lt;=ABS(SUM(Tabella2026[preDEF2])-N_TESSERE),Tabella2026[[#This Row],[preDEF2]]-1,Tabella2026[[#This Row],[preDEF2]])</f>
        <v>133</v>
      </c>
      <c r="V1591" s="21">
        <f>+Tabella2026[[#This Row],[DEF - n. card]]*(PLAFOND/N_TESSERE)</f>
        <v>66500</v>
      </c>
      <c r="W1591" s="18"/>
    </row>
    <row r="1592" spans="2:23" x14ac:dyDescent="0.25">
      <c r="B1592" s="1" t="s">
        <v>3235</v>
      </c>
      <c r="C1592" s="2">
        <v>63003</v>
      </c>
      <c r="D1592" s="1" t="s">
        <v>3236</v>
      </c>
      <c r="E1592" s="1" t="s">
        <v>15</v>
      </c>
      <c r="F1592" s="1" t="s">
        <v>14</v>
      </c>
      <c r="G1592" s="1" t="s">
        <v>2448</v>
      </c>
      <c r="H1592" s="1" t="s">
        <v>15836</v>
      </c>
      <c r="I1592" s="5">
        <v>7760</v>
      </c>
      <c r="J1592" s="5">
        <v>95259789</v>
      </c>
      <c r="K1592" s="3">
        <f>+Tabella2026[[#This Row],[POP_2024]]/SUM(Tabella2026[POP_2024])</f>
        <v>1.3165157717910845E-4</v>
      </c>
      <c r="L1592" s="3">
        <f>+Tabella2026[[#This Row],[INCIDENZA POPOLAZIONE]]*(PLAFOND/2)</f>
        <v>38758.125582846646</v>
      </c>
      <c r="M1592" s="3">
        <f>+IFERROR(Tabella2026[[#This Row],[reddito_2024]]/Tabella2026[[#This Row],[POP_2024]],"")</f>
        <v>12275.746005154639</v>
      </c>
      <c r="N1592" s="3">
        <f>+IF(Tabella2026[[#This Row],[REDDITO COMPLESSIVO PROCAPITE]]&lt;media_aggr_reddito_pc,(media_aggr_reddito_pc-Tabella2026[[#This Row],[REDDITO COMPLESSIVO PROCAPITE]]),0)</f>
        <v>5549.3200574541024</v>
      </c>
      <c r="O1592" s="3">
        <f>+Tabella2026[[#This Row],[DIFFERENZA REDDITO INFERIORE ALLA MEDIA DALLA MEDIA]]*Tabella2026[[#This Row],[POP_2024]]</f>
        <v>43062723.645843834</v>
      </c>
      <c r="P1592" s="3">
        <f>+Tabella2026[[#This Row],[POPOLAZIONE PER DIFFERENZA ]]/SUM(Tabella2026[[POPOLAZIONE PER DIFFERENZA ]])</f>
        <v>3.8204477825657534E-4</v>
      </c>
      <c r="Q1592" s="3">
        <f>+Tabella2026[[#This Row],[INCIDENZA POPOLAZIONE PER DIFFERENZA]]*(PLAFOND-SUM(Tabella2026[CONTRIBUTO SULLA BASE DELLA POPOLAZIONE]))</f>
        <v>112473.69618515254</v>
      </c>
      <c r="R1592" s="3">
        <f>+Tabella2026[[#This Row],[CONTRIBUTO SULLA BASE DELLA POPOLAZIONE]]+Tabella2026[[#This Row],[CONTRIBUTO SULLA BASE DEL REDDITO]]</f>
        <v>151231.82176799918</v>
      </c>
      <c r="S1592" s="3">
        <f>+Tabella2026[[#This Row],[CONTRIBUTO TOTALE]]/(PLAFOND/N_TESSERE)</f>
        <v>302.46364353599836</v>
      </c>
      <c r="T1592" s="3">
        <f>+MAX(CEILING(Tabella2026[[#This Row],[preDEF1]],1),1)</f>
        <v>303</v>
      </c>
      <c r="U1592" s="9">
        <f xml:space="preserve"> IF(ROW(Tabella2026[[#This Row],[preDEF2]]) - ROW(Tabella2026[[#Headers],[preDEF2]])&lt;=ABS(SUM(Tabella2026[preDEF2])-N_TESSERE),Tabella2026[[#This Row],[preDEF2]]-1,Tabella2026[[#This Row],[preDEF2]])</f>
        <v>302</v>
      </c>
      <c r="V1592" s="21">
        <f>+Tabella2026[[#This Row],[DEF - n. card]]*(PLAFOND/N_TESSERE)</f>
        <v>151000</v>
      </c>
      <c r="W1592" s="18"/>
    </row>
    <row r="1593" spans="2:23" x14ac:dyDescent="0.25">
      <c r="B1593" s="1" t="s">
        <v>3287</v>
      </c>
      <c r="C1593" s="2">
        <v>79127</v>
      </c>
      <c r="D1593" s="1" t="s">
        <v>3288</v>
      </c>
      <c r="E1593" s="1" t="s">
        <v>61</v>
      </c>
      <c r="F1593" s="1" t="s">
        <v>148</v>
      </c>
      <c r="G1593" s="1" t="s">
        <v>2448</v>
      </c>
      <c r="H1593" s="1" t="s">
        <v>15836</v>
      </c>
      <c r="I1593" s="5">
        <v>7757</v>
      </c>
      <c r="J1593" s="5">
        <v>93131131</v>
      </c>
      <c r="K1593" s="3">
        <f>+Tabella2026[[#This Row],[POP_2024]]/SUM(Tabella2026[POP_2024])</f>
        <v>1.3160068095081754E-4</v>
      </c>
      <c r="L1593" s="3">
        <f>+Tabella2026[[#This Row],[INCIDENZA POPOLAZIONE]]*(PLAFOND/2)</f>
        <v>38743.141771409973</v>
      </c>
      <c r="M1593" s="3">
        <f>+IFERROR(Tabella2026[[#This Row],[reddito_2024]]/Tabella2026[[#This Row],[POP_2024]],"")</f>
        <v>12006.075931416784</v>
      </c>
      <c r="N1593" s="3">
        <f>+IF(Tabella2026[[#This Row],[REDDITO COMPLESSIVO PROCAPITE]]&lt;media_aggr_reddito_pc,(media_aggr_reddito_pc-Tabella2026[[#This Row],[REDDITO COMPLESSIVO PROCAPITE]]),0)</f>
        <v>5818.9901311919566</v>
      </c>
      <c r="O1593" s="3">
        <f>+Tabella2026[[#This Row],[DIFFERENZA REDDITO INFERIORE ALLA MEDIA DALLA MEDIA]]*Tabella2026[[#This Row],[POP_2024]]</f>
        <v>45137906.447656006</v>
      </c>
      <c r="P1593" s="3">
        <f>+Tabella2026[[#This Row],[POPOLAZIONE PER DIFFERENZA ]]/SUM(Tabella2026[[POPOLAZIONE PER DIFFERENZA ]])</f>
        <v>4.0045542872728027E-4</v>
      </c>
      <c r="Q1593" s="3">
        <f>+Tabella2026[[#This Row],[INCIDENZA POPOLAZIONE PER DIFFERENZA]]*(PLAFOND-SUM(Tabella2026[CONTRIBUTO SULLA BASE DELLA POPOLAZIONE]))</f>
        <v>117893.77787574024</v>
      </c>
      <c r="R1593" s="3">
        <f>+Tabella2026[[#This Row],[CONTRIBUTO SULLA BASE DELLA POPOLAZIONE]]+Tabella2026[[#This Row],[CONTRIBUTO SULLA BASE DEL REDDITO]]</f>
        <v>156636.91964715021</v>
      </c>
      <c r="S1593" s="3">
        <f>+Tabella2026[[#This Row],[CONTRIBUTO TOTALE]]/(PLAFOND/N_TESSERE)</f>
        <v>313.27383929430039</v>
      </c>
      <c r="T1593" s="3">
        <f>+MAX(CEILING(Tabella2026[[#This Row],[preDEF1]],1),1)</f>
        <v>314</v>
      </c>
      <c r="U1593" s="9">
        <f xml:space="preserve"> IF(ROW(Tabella2026[[#This Row],[preDEF2]]) - ROW(Tabella2026[[#Headers],[preDEF2]])&lt;=ABS(SUM(Tabella2026[preDEF2])-N_TESSERE),Tabella2026[[#This Row],[preDEF2]]-1,Tabella2026[[#This Row],[preDEF2]])</f>
        <v>313</v>
      </c>
      <c r="V1593" s="21">
        <f>+Tabella2026[[#This Row],[DEF - n. card]]*(PLAFOND/N_TESSERE)</f>
        <v>156500</v>
      </c>
      <c r="W1593" s="18"/>
    </row>
    <row r="1594" spans="2:23" x14ac:dyDescent="0.25">
      <c r="B1594" s="1" t="s">
        <v>3243</v>
      </c>
      <c r="C1594" s="2">
        <v>33011</v>
      </c>
      <c r="D1594" s="1" t="s">
        <v>3244</v>
      </c>
      <c r="E1594" s="1" t="s">
        <v>27</v>
      </c>
      <c r="F1594" s="1" t="s">
        <v>112</v>
      </c>
      <c r="G1594" s="1" t="s">
        <v>2448</v>
      </c>
      <c r="H1594" s="1" t="s">
        <v>15835</v>
      </c>
      <c r="I1594" s="5">
        <v>7756</v>
      </c>
      <c r="J1594" s="5">
        <v>151937319</v>
      </c>
      <c r="K1594" s="3">
        <f>+Tabella2026[[#This Row],[POP_2024]]/SUM(Tabella2026[POP_2024])</f>
        <v>1.3158371554138724E-4</v>
      </c>
      <c r="L1594" s="3">
        <f>+Tabella2026[[#This Row],[INCIDENZA POPOLAZIONE]]*(PLAFOND/2)</f>
        <v>38738.147167597745</v>
      </c>
      <c r="M1594" s="3">
        <f>+IFERROR(Tabella2026[[#This Row],[reddito_2024]]/Tabella2026[[#This Row],[POP_2024]],"")</f>
        <v>19589.649174832386</v>
      </c>
      <c r="N1594" s="3">
        <f>+IF(Tabella2026[[#This Row],[REDDITO COMPLESSIVO PROCAPITE]]&lt;media_aggr_reddito_pc,(media_aggr_reddito_pc-Tabella2026[[#This Row],[REDDITO COMPLESSIVO PROCAPITE]]),0)</f>
        <v>0</v>
      </c>
      <c r="O1594" s="3">
        <f>+Tabella2026[[#This Row],[DIFFERENZA REDDITO INFERIORE ALLA MEDIA DALLA MEDIA]]*Tabella2026[[#This Row],[POP_2024]]</f>
        <v>0</v>
      </c>
      <c r="P1594" s="3">
        <f>+Tabella2026[[#This Row],[POPOLAZIONE PER DIFFERENZA ]]/SUM(Tabella2026[[POPOLAZIONE PER DIFFERENZA ]])</f>
        <v>0</v>
      </c>
      <c r="Q1594" s="3">
        <f>+Tabella2026[[#This Row],[INCIDENZA POPOLAZIONE PER DIFFERENZA]]*(PLAFOND-SUM(Tabella2026[CONTRIBUTO SULLA BASE DELLA POPOLAZIONE]))</f>
        <v>0</v>
      </c>
      <c r="R1594" s="3">
        <f>+Tabella2026[[#This Row],[CONTRIBUTO SULLA BASE DELLA POPOLAZIONE]]+Tabella2026[[#This Row],[CONTRIBUTO SULLA BASE DEL REDDITO]]</f>
        <v>38738.147167597745</v>
      </c>
      <c r="S1594" s="3">
        <f>+Tabella2026[[#This Row],[CONTRIBUTO TOTALE]]/(PLAFOND/N_TESSERE)</f>
        <v>77.47629433519549</v>
      </c>
      <c r="T1594" s="3">
        <f>+MAX(CEILING(Tabella2026[[#This Row],[preDEF1]],1),1)</f>
        <v>78</v>
      </c>
      <c r="U1594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1594" s="21">
        <f>+Tabella2026[[#This Row],[DEF - n. card]]*(PLAFOND/N_TESSERE)</f>
        <v>38500</v>
      </c>
      <c r="W1594" s="18"/>
    </row>
    <row r="1595" spans="2:23" x14ac:dyDescent="0.25">
      <c r="B1595" s="1" t="s">
        <v>3209</v>
      </c>
      <c r="C1595" s="2">
        <v>58054</v>
      </c>
      <c r="D1595" s="1" t="s">
        <v>3210</v>
      </c>
      <c r="E1595" s="1" t="s">
        <v>8</v>
      </c>
      <c r="F1595" s="1" t="s">
        <v>7</v>
      </c>
      <c r="G1595" s="1" t="s">
        <v>2448</v>
      </c>
      <c r="H1595" s="1" t="s">
        <v>15834</v>
      </c>
      <c r="I1595" s="5">
        <v>7746</v>
      </c>
      <c r="J1595" s="5">
        <v>129907963</v>
      </c>
      <c r="K1595" s="3">
        <f>+Tabella2026[[#This Row],[POP_2024]]/SUM(Tabella2026[POP_2024])</f>
        <v>1.3141406144708429E-4</v>
      </c>
      <c r="L1595" s="3">
        <f>+Tabella2026[[#This Row],[INCIDENZA POPOLAZIONE]]*(PLAFOND/2)</f>
        <v>38688.201129475528</v>
      </c>
      <c r="M1595" s="3">
        <f>+IFERROR(Tabella2026[[#This Row],[reddito_2024]]/Tabella2026[[#This Row],[POP_2024]],"")</f>
        <v>16770.973792925382</v>
      </c>
      <c r="N1595" s="3">
        <f>+IF(Tabella2026[[#This Row],[REDDITO COMPLESSIVO PROCAPITE]]&lt;media_aggr_reddito_pc,(media_aggr_reddito_pc-Tabella2026[[#This Row],[REDDITO COMPLESSIVO PROCAPITE]]),0)</f>
        <v>1054.0922696833586</v>
      </c>
      <c r="O1595" s="3">
        <f>+Tabella2026[[#This Row],[DIFFERENZA REDDITO INFERIORE ALLA MEDIA DALLA MEDIA]]*Tabella2026[[#This Row],[POP_2024]]</f>
        <v>8164998.7209672956</v>
      </c>
      <c r="P1595" s="3">
        <f>+Tabella2026[[#This Row],[POPOLAZIONE PER DIFFERENZA ]]/SUM(Tabella2026[[POPOLAZIONE PER DIFFERENZA ]])</f>
        <v>7.2438407553402349E-5</v>
      </c>
      <c r="Q1595" s="3">
        <f>+Tabella2026[[#This Row],[INCIDENZA POPOLAZIONE PER DIFFERENZA]]*(PLAFOND-SUM(Tabella2026[CONTRIBUTO SULLA BASE DELLA POPOLAZIONE]))</f>
        <v>21325.812854916072</v>
      </c>
      <c r="R1595" s="3">
        <f>+Tabella2026[[#This Row],[CONTRIBUTO SULLA BASE DELLA POPOLAZIONE]]+Tabella2026[[#This Row],[CONTRIBUTO SULLA BASE DEL REDDITO]]</f>
        <v>60014.013984391597</v>
      </c>
      <c r="S1595" s="3">
        <f>+Tabella2026[[#This Row],[CONTRIBUTO TOTALE]]/(PLAFOND/N_TESSERE)</f>
        <v>120.02802796878319</v>
      </c>
      <c r="T1595" s="3">
        <f>+MAX(CEILING(Tabella2026[[#This Row],[preDEF1]],1),1)</f>
        <v>121</v>
      </c>
      <c r="U1595" s="9">
        <f xml:space="preserve"> IF(ROW(Tabella2026[[#This Row],[preDEF2]]) - ROW(Tabella2026[[#Headers],[preDEF2]])&lt;=ABS(SUM(Tabella2026[preDEF2])-N_TESSERE),Tabella2026[[#This Row],[preDEF2]]-1,Tabella2026[[#This Row],[preDEF2]])</f>
        <v>120</v>
      </c>
      <c r="V1595" s="21">
        <f>+Tabella2026[[#This Row],[DEF - n. card]]*(PLAFOND/N_TESSERE)</f>
        <v>60000</v>
      </c>
      <c r="W1595" s="18"/>
    </row>
    <row r="1596" spans="2:23" x14ac:dyDescent="0.25">
      <c r="B1596" s="1" t="s">
        <v>3225</v>
      </c>
      <c r="C1596" s="2">
        <v>47008</v>
      </c>
      <c r="D1596" s="1" t="s">
        <v>3226</v>
      </c>
      <c r="E1596" s="1" t="s">
        <v>30</v>
      </c>
      <c r="F1596" s="1" t="s">
        <v>140</v>
      </c>
      <c r="G1596" s="1" t="s">
        <v>2448</v>
      </c>
      <c r="H1596" s="1" t="s">
        <v>15834</v>
      </c>
      <c r="I1596" s="5">
        <v>7746</v>
      </c>
      <c r="J1596" s="5">
        <v>125661419</v>
      </c>
      <c r="K1596" s="3">
        <f>+Tabella2026[[#This Row],[POP_2024]]/SUM(Tabella2026[POP_2024])</f>
        <v>1.3141406144708429E-4</v>
      </c>
      <c r="L1596" s="3">
        <f>+Tabella2026[[#This Row],[INCIDENZA POPOLAZIONE]]*(PLAFOND/2)</f>
        <v>38688.201129475528</v>
      </c>
      <c r="M1596" s="3">
        <f>+IFERROR(Tabella2026[[#This Row],[reddito_2024]]/Tabella2026[[#This Row],[POP_2024]],"")</f>
        <v>16222.749677252776</v>
      </c>
      <c r="N1596" s="3">
        <f>+IF(Tabella2026[[#This Row],[REDDITO COMPLESSIVO PROCAPITE]]&lt;media_aggr_reddito_pc,(media_aggr_reddito_pc-Tabella2026[[#This Row],[REDDITO COMPLESSIVO PROCAPITE]]),0)</f>
        <v>1602.3163853559654</v>
      </c>
      <c r="O1596" s="3">
        <f>+Tabella2026[[#This Row],[DIFFERENZA REDDITO INFERIORE ALLA MEDIA DALLA MEDIA]]*Tabella2026[[#This Row],[POP_2024]]</f>
        <v>12411542.720967308</v>
      </c>
      <c r="P1596" s="3">
        <f>+Tabella2026[[#This Row],[POPOLAZIONE PER DIFFERENZA ]]/SUM(Tabella2026[[POPOLAZIONE PER DIFFERENZA ]])</f>
        <v>1.10112986016657E-4</v>
      </c>
      <c r="Q1596" s="3">
        <f>+Tabella2026[[#This Row],[INCIDENZA POPOLAZIONE PER DIFFERENZA]]*(PLAFOND-SUM(Tabella2026[CONTRIBUTO SULLA BASE DELLA POPOLAZIONE]))</f>
        <v>32417.180498564441</v>
      </c>
      <c r="R1596" s="3">
        <f>+Tabella2026[[#This Row],[CONTRIBUTO SULLA BASE DELLA POPOLAZIONE]]+Tabella2026[[#This Row],[CONTRIBUTO SULLA BASE DEL REDDITO]]</f>
        <v>71105.381628039962</v>
      </c>
      <c r="S1596" s="3">
        <f>+Tabella2026[[#This Row],[CONTRIBUTO TOTALE]]/(PLAFOND/N_TESSERE)</f>
        <v>142.21076325607993</v>
      </c>
      <c r="T1596" s="3">
        <f>+MAX(CEILING(Tabella2026[[#This Row],[preDEF1]],1),1)</f>
        <v>143</v>
      </c>
      <c r="U1596" s="9">
        <f xml:space="preserve"> IF(ROW(Tabella2026[[#This Row],[preDEF2]]) - ROW(Tabella2026[[#Headers],[preDEF2]])&lt;=ABS(SUM(Tabella2026[preDEF2])-N_TESSERE),Tabella2026[[#This Row],[preDEF2]]-1,Tabella2026[[#This Row],[preDEF2]])</f>
        <v>142</v>
      </c>
      <c r="V1596" s="21">
        <f>+Tabella2026[[#This Row],[DEF - n. card]]*(PLAFOND/N_TESSERE)</f>
        <v>71000</v>
      </c>
      <c r="W1596" s="18"/>
    </row>
    <row r="1597" spans="2:23" x14ac:dyDescent="0.25">
      <c r="B1597" s="1" t="s">
        <v>3197</v>
      </c>
      <c r="C1597" s="2">
        <v>13206</v>
      </c>
      <c r="D1597" s="1" t="s">
        <v>3198</v>
      </c>
      <c r="E1597" s="1" t="s">
        <v>12</v>
      </c>
      <c r="F1597" s="1" t="s">
        <v>152</v>
      </c>
      <c r="G1597" s="1" t="s">
        <v>2448</v>
      </c>
      <c r="H1597" s="1" t="s">
        <v>15835</v>
      </c>
      <c r="I1597" s="5">
        <v>7746</v>
      </c>
      <c r="J1597" s="5">
        <v>156851134</v>
      </c>
      <c r="K1597" s="3">
        <f>+Tabella2026[[#This Row],[POP_2024]]/SUM(Tabella2026[POP_2024])</f>
        <v>1.3141406144708429E-4</v>
      </c>
      <c r="L1597" s="3">
        <f>+Tabella2026[[#This Row],[INCIDENZA POPOLAZIONE]]*(PLAFOND/2)</f>
        <v>38688.201129475528</v>
      </c>
      <c r="M1597" s="3">
        <f>+IFERROR(Tabella2026[[#This Row],[reddito_2024]]/Tabella2026[[#This Row],[POP_2024]],"")</f>
        <v>20249.307255357602</v>
      </c>
      <c r="N1597" s="3">
        <f>+IF(Tabella2026[[#This Row],[REDDITO COMPLESSIVO PROCAPITE]]&lt;media_aggr_reddito_pc,(media_aggr_reddito_pc-Tabella2026[[#This Row],[REDDITO COMPLESSIVO PROCAPITE]]),0)</f>
        <v>0</v>
      </c>
      <c r="O1597" s="3">
        <f>+Tabella2026[[#This Row],[DIFFERENZA REDDITO INFERIORE ALLA MEDIA DALLA MEDIA]]*Tabella2026[[#This Row],[POP_2024]]</f>
        <v>0</v>
      </c>
      <c r="P1597" s="3">
        <f>+Tabella2026[[#This Row],[POPOLAZIONE PER DIFFERENZA ]]/SUM(Tabella2026[[POPOLAZIONE PER DIFFERENZA ]])</f>
        <v>0</v>
      </c>
      <c r="Q1597" s="3">
        <f>+Tabella2026[[#This Row],[INCIDENZA POPOLAZIONE PER DIFFERENZA]]*(PLAFOND-SUM(Tabella2026[CONTRIBUTO SULLA BASE DELLA POPOLAZIONE]))</f>
        <v>0</v>
      </c>
      <c r="R1597" s="3">
        <f>+Tabella2026[[#This Row],[CONTRIBUTO SULLA BASE DELLA POPOLAZIONE]]+Tabella2026[[#This Row],[CONTRIBUTO SULLA BASE DEL REDDITO]]</f>
        <v>38688.201129475528</v>
      </c>
      <c r="S1597" s="3">
        <f>+Tabella2026[[#This Row],[CONTRIBUTO TOTALE]]/(PLAFOND/N_TESSERE)</f>
        <v>77.37640225895106</v>
      </c>
      <c r="T1597" s="3">
        <f>+MAX(CEILING(Tabella2026[[#This Row],[preDEF1]],1),1)</f>
        <v>78</v>
      </c>
      <c r="U1597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1597" s="21">
        <f>+Tabella2026[[#This Row],[DEF - n. card]]*(PLAFOND/N_TESSERE)</f>
        <v>38500</v>
      </c>
      <c r="W1597" s="18"/>
    </row>
    <row r="1598" spans="2:23" x14ac:dyDescent="0.25">
      <c r="B1598" s="1" t="s">
        <v>3201</v>
      </c>
      <c r="C1598" s="2">
        <v>61062</v>
      </c>
      <c r="D1598" s="1" t="s">
        <v>3202</v>
      </c>
      <c r="E1598" s="1" t="s">
        <v>15</v>
      </c>
      <c r="F1598" s="1" t="s">
        <v>184</v>
      </c>
      <c r="G1598" s="1" t="s">
        <v>2448</v>
      </c>
      <c r="H1598" s="1" t="s">
        <v>15836</v>
      </c>
      <c r="I1598" s="5">
        <v>7738</v>
      </c>
      <c r="J1598" s="5">
        <v>91477657</v>
      </c>
      <c r="K1598" s="3">
        <f>+Tabella2026[[#This Row],[POP_2024]]/SUM(Tabella2026[POP_2024])</f>
        <v>1.3127833817164189E-4</v>
      </c>
      <c r="L1598" s="3">
        <f>+Tabella2026[[#This Row],[INCIDENZA POPOLAZIONE]]*(PLAFOND/2)</f>
        <v>38648.244298977741</v>
      </c>
      <c r="M1598" s="3">
        <f>+IFERROR(Tabella2026[[#This Row],[reddito_2024]]/Tabella2026[[#This Row],[POP_2024]],"")</f>
        <v>11821.873481519773</v>
      </c>
      <c r="N1598" s="3">
        <f>+IF(Tabella2026[[#This Row],[REDDITO COMPLESSIVO PROCAPITE]]&lt;media_aggr_reddito_pc,(media_aggr_reddito_pc-Tabella2026[[#This Row],[REDDITO COMPLESSIVO PROCAPITE]]),0)</f>
        <v>6003.1925810889679</v>
      </c>
      <c r="O1598" s="3">
        <f>+Tabella2026[[#This Row],[DIFFERENZA REDDITO INFERIORE ALLA MEDIA DALLA MEDIA]]*Tabella2026[[#This Row],[POP_2024]]</f>
        <v>46452704.19246643</v>
      </c>
      <c r="P1598" s="3">
        <f>+Tabella2026[[#This Row],[POPOLAZIONE PER DIFFERENZA ]]/SUM(Tabella2026[[POPOLAZIONE PER DIFFERENZA ]])</f>
        <v>4.1212007904061046E-4</v>
      </c>
      <c r="Q1598" s="3">
        <f>+Tabella2026[[#This Row],[INCIDENZA POPOLAZIONE PER DIFFERENZA]]*(PLAFOND-SUM(Tabella2026[CONTRIBUTO SULLA BASE DELLA POPOLAZIONE]))</f>
        <v>121327.84217949693</v>
      </c>
      <c r="R1598" s="3">
        <f>+Tabella2026[[#This Row],[CONTRIBUTO SULLA BASE DELLA POPOLAZIONE]]+Tabella2026[[#This Row],[CONTRIBUTO SULLA BASE DEL REDDITO]]</f>
        <v>159976.08647847467</v>
      </c>
      <c r="S1598" s="3">
        <f>+Tabella2026[[#This Row],[CONTRIBUTO TOTALE]]/(PLAFOND/N_TESSERE)</f>
        <v>319.95217295694931</v>
      </c>
      <c r="T1598" s="3">
        <f>+MAX(CEILING(Tabella2026[[#This Row],[preDEF1]],1),1)</f>
        <v>320</v>
      </c>
      <c r="U1598" s="9">
        <f xml:space="preserve"> IF(ROW(Tabella2026[[#This Row],[preDEF2]]) - ROW(Tabella2026[[#Headers],[preDEF2]])&lt;=ABS(SUM(Tabella2026[preDEF2])-N_TESSERE),Tabella2026[[#This Row],[preDEF2]]-1,Tabella2026[[#This Row],[preDEF2]])</f>
        <v>319</v>
      </c>
      <c r="V1598" s="21">
        <f>+Tabella2026[[#This Row],[DEF - n. card]]*(PLAFOND/N_TESSERE)</f>
        <v>159500</v>
      </c>
      <c r="W1598" s="18"/>
    </row>
    <row r="1599" spans="2:23" x14ac:dyDescent="0.25">
      <c r="B1599" s="1" t="s">
        <v>3239</v>
      </c>
      <c r="C1599" s="2">
        <v>28046</v>
      </c>
      <c r="D1599" s="1" t="s">
        <v>3240</v>
      </c>
      <c r="E1599" s="1" t="s">
        <v>38</v>
      </c>
      <c r="F1599" s="1" t="s">
        <v>45</v>
      </c>
      <c r="G1599" s="1" t="s">
        <v>2448</v>
      </c>
      <c r="H1599" s="1" t="s">
        <v>15835</v>
      </c>
      <c r="I1599" s="5">
        <v>7719</v>
      </c>
      <c r="J1599" s="5">
        <v>150012257</v>
      </c>
      <c r="K1599" s="3">
        <f>+Tabella2026[[#This Row],[POP_2024]]/SUM(Tabella2026[POP_2024])</f>
        <v>1.3095599539246624E-4</v>
      </c>
      <c r="L1599" s="3">
        <f>+Tabella2026[[#This Row],[INCIDENZA POPOLAZIONE]]*(PLAFOND/2)</f>
        <v>38553.346826545516</v>
      </c>
      <c r="M1599" s="3">
        <f>+IFERROR(Tabella2026[[#This Row],[reddito_2024]]/Tabella2026[[#This Row],[POP_2024]],"")</f>
        <v>19434.156885606943</v>
      </c>
      <c r="N1599" s="3">
        <f>+IF(Tabella2026[[#This Row],[REDDITO COMPLESSIVO PROCAPITE]]&lt;media_aggr_reddito_pc,(media_aggr_reddito_pc-Tabella2026[[#This Row],[REDDITO COMPLESSIVO PROCAPITE]]),0)</f>
        <v>0</v>
      </c>
      <c r="O1599" s="3">
        <f>+Tabella2026[[#This Row],[DIFFERENZA REDDITO INFERIORE ALLA MEDIA DALLA MEDIA]]*Tabella2026[[#This Row],[POP_2024]]</f>
        <v>0</v>
      </c>
      <c r="P1599" s="3">
        <f>+Tabella2026[[#This Row],[POPOLAZIONE PER DIFFERENZA ]]/SUM(Tabella2026[[POPOLAZIONE PER DIFFERENZA ]])</f>
        <v>0</v>
      </c>
      <c r="Q1599" s="3">
        <f>+Tabella2026[[#This Row],[INCIDENZA POPOLAZIONE PER DIFFERENZA]]*(PLAFOND-SUM(Tabella2026[CONTRIBUTO SULLA BASE DELLA POPOLAZIONE]))</f>
        <v>0</v>
      </c>
      <c r="R1599" s="3">
        <f>+Tabella2026[[#This Row],[CONTRIBUTO SULLA BASE DELLA POPOLAZIONE]]+Tabella2026[[#This Row],[CONTRIBUTO SULLA BASE DEL REDDITO]]</f>
        <v>38553.346826545516</v>
      </c>
      <c r="S1599" s="3">
        <f>+Tabella2026[[#This Row],[CONTRIBUTO TOTALE]]/(PLAFOND/N_TESSERE)</f>
        <v>77.106693653091028</v>
      </c>
      <c r="T1599" s="3">
        <f>+MAX(CEILING(Tabella2026[[#This Row],[preDEF1]],1),1)</f>
        <v>78</v>
      </c>
      <c r="U1599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1599" s="21">
        <f>+Tabella2026[[#This Row],[DEF - n. card]]*(PLAFOND/N_TESSERE)</f>
        <v>38500</v>
      </c>
      <c r="W1599" s="18"/>
    </row>
    <row r="1600" spans="2:23" x14ac:dyDescent="0.25">
      <c r="B1600" s="1" t="s">
        <v>3313</v>
      </c>
      <c r="C1600" s="2">
        <v>16232</v>
      </c>
      <c r="D1600" s="1" t="s">
        <v>3314</v>
      </c>
      <c r="E1600" s="1" t="s">
        <v>12</v>
      </c>
      <c r="F1600" s="1" t="s">
        <v>93</v>
      </c>
      <c r="G1600" s="1" t="s">
        <v>2448</v>
      </c>
      <c r="H1600" s="1" t="s">
        <v>15835</v>
      </c>
      <c r="I1600" s="5">
        <v>7713</v>
      </c>
      <c r="J1600" s="5">
        <v>133163098</v>
      </c>
      <c r="K1600" s="3">
        <f>+Tabella2026[[#This Row],[POP_2024]]/SUM(Tabella2026[POP_2024])</f>
        <v>1.3085420293588445E-4</v>
      </c>
      <c r="L1600" s="3">
        <f>+Tabella2026[[#This Row],[INCIDENZA POPOLAZIONE]]*(PLAFOND/2)</f>
        <v>38523.379203672179</v>
      </c>
      <c r="M1600" s="3">
        <f>+IFERROR(Tabella2026[[#This Row],[reddito_2024]]/Tabella2026[[#This Row],[POP_2024]],"")</f>
        <v>17264.760534163102</v>
      </c>
      <c r="N1600" s="3">
        <f>+IF(Tabella2026[[#This Row],[REDDITO COMPLESSIVO PROCAPITE]]&lt;media_aggr_reddito_pc,(media_aggr_reddito_pc-Tabella2026[[#This Row],[REDDITO COMPLESSIVO PROCAPITE]]),0)</f>
        <v>560.30552844563863</v>
      </c>
      <c r="O1600" s="3">
        <f>+Tabella2026[[#This Row],[DIFFERENZA REDDITO INFERIORE ALLA MEDIA DALLA MEDIA]]*Tabella2026[[#This Row],[POP_2024]]</f>
        <v>4321636.5409012111</v>
      </c>
      <c r="P1600" s="3">
        <f>+Tabella2026[[#This Row],[POPOLAZIONE PER DIFFERENZA ]]/SUM(Tabella2026[[POPOLAZIONE PER DIFFERENZA ]])</f>
        <v>3.8340786048572825E-5</v>
      </c>
      <c r="Q1600" s="3">
        <f>+Tabella2026[[#This Row],[INCIDENZA POPOLAZIONE PER DIFFERENZA]]*(PLAFOND-SUM(Tabella2026[CONTRIBUTO SULLA BASE DELLA POPOLAZIONE]))</f>
        <v>11287.498657110349</v>
      </c>
      <c r="R1600" s="3">
        <f>+Tabella2026[[#This Row],[CONTRIBUTO SULLA BASE DELLA POPOLAZIONE]]+Tabella2026[[#This Row],[CONTRIBUTO SULLA BASE DEL REDDITO]]</f>
        <v>49810.87786078253</v>
      </c>
      <c r="S1600" s="3">
        <f>+Tabella2026[[#This Row],[CONTRIBUTO TOTALE]]/(PLAFOND/N_TESSERE)</f>
        <v>99.621755721565066</v>
      </c>
      <c r="T1600" s="3">
        <f>+MAX(CEILING(Tabella2026[[#This Row],[preDEF1]],1),1)</f>
        <v>100</v>
      </c>
      <c r="U1600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1600" s="21">
        <f>+Tabella2026[[#This Row],[DEF - n. card]]*(PLAFOND/N_TESSERE)</f>
        <v>49500</v>
      </c>
      <c r="W1600" s="18"/>
    </row>
    <row r="1601" spans="2:23" x14ac:dyDescent="0.25">
      <c r="B1601" s="1" t="s">
        <v>3295</v>
      </c>
      <c r="C1601" s="2">
        <v>61100</v>
      </c>
      <c r="D1601" s="1" t="s">
        <v>3296</v>
      </c>
      <c r="E1601" s="1" t="s">
        <v>15</v>
      </c>
      <c r="F1601" s="1" t="s">
        <v>184</v>
      </c>
      <c r="G1601" s="1" t="s">
        <v>2448</v>
      </c>
      <c r="H1601" s="1" t="s">
        <v>15836</v>
      </c>
      <c r="I1601" s="5">
        <v>7710</v>
      </c>
      <c r="J1601" s="5">
        <v>95251201</v>
      </c>
      <c r="K1601" s="3">
        <f>+Tabella2026[[#This Row],[POP_2024]]/SUM(Tabella2026[POP_2024])</f>
        <v>1.3080330670759357E-4</v>
      </c>
      <c r="L1601" s="3">
        <f>+Tabella2026[[#This Row],[INCIDENZA POPOLAZIONE]]*(PLAFOND/2)</f>
        <v>38508.395392235514</v>
      </c>
      <c r="M1601" s="3">
        <f>+IFERROR(Tabella2026[[#This Row],[reddito_2024]]/Tabella2026[[#This Row],[POP_2024]],"")</f>
        <v>12354.241374837873</v>
      </c>
      <c r="N1601" s="3">
        <f>+IF(Tabella2026[[#This Row],[REDDITO COMPLESSIVO PROCAPITE]]&lt;media_aggr_reddito_pc,(media_aggr_reddito_pc-Tabella2026[[#This Row],[REDDITO COMPLESSIVO PROCAPITE]]),0)</f>
        <v>5470.824687770868</v>
      </c>
      <c r="O1601" s="3">
        <f>+Tabella2026[[#This Row],[DIFFERENZA REDDITO INFERIORE ALLA MEDIA DALLA MEDIA]]*Tabella2026[[#This Row],[POP_2024]]</f>
        <v>42180058.342713393</v>
      </c>
      <c r="P1601" s="3">
        <f>+Tabella2026[[#This Row],[POPOLAZIONE PER DIFFERENZA ]]/SUM(Tabella2026[[POPOLAZIONE PER DIFFERENZA ]])</f>
        <v>3.7421392963718503E-4</v>
      </c>
      <c r="Q1601" s="3">
        <f>+Tabella2026[[#This Row],[INCIDENZA POPOLAZIONE PER DIFFERENZA]]*(PLAFOND-SUM(Tabella2026[CONTRIBUTO SULLA BASE DELLA POPOLAZIONE]))</f>
        <v>110168.30022474049</v>
      </c>
      <c r="R1601" s="3">
        <f>+Tabella2026[[#This Row],[CONTRIBUTO SULLA BASE DELLA POPOLAZIONE]]+Tabella2026[[#This Row],[CONTRIBUTO SULLA BASE DEL REDDITO]]</f>
        <v>148676.69561697601</v>
      </c>
      <c r="S1601" s="3">
        <f>+Tabella2026[[#This Row],[CONTRIBUTO TOTALE]]/(PLAFOND/N_TESSERE)</f>
        <v>297.35339123395204</v>
      </c>
      <c r="T1601" s="3">
        <f>+MAX(CEILING(Tabella2026[[#This Row],[preDEF1]],1),1)</f>
        <v>298</v>
      </c>
      <c r="U1601" s="9">
        <f xml:space="preserve"> IF(ROW(Tabella2026[[#This Row],[preDEF2]]) - ROW(Tabella2026[[#Headers],[preDEF2]])&lt;=ABS(SUM(Tabella2026[preDEF2])-N_TESSERE),Tabella2026[[#This Row],[preDEF2]]-1,Tabella2026[[#This Row],[preDEF2]])</f>
        <v>297</v>
      </c>
      <c r="V1601" s="21">
        <f>+Tabella2026[[#This Row],[DEF - n. card]]*(PLAFOND/N_TESSERE)</f>
        <v>148500</v>
      </c>
      <c r="W1601" s="18"/>
    </row>
    <row r="1602" spans="2:23" x14ac:dyDescent="0.25">
      <c r="B1602" s="1" t="s">
        <v>3227</v>
      </c>
      <c r="C1602" s="2">
        <v>34041</v>
      </c>
      <c r="D1602" s="1" t="s">
        <v>3228</v>
      </c>
      <c r="E1602" s="1" t="s">
        <v>27</v>
      </c>
      <c r="F1602" s="1" t="s">
        <v>52</v>
      </c>
      <c r="G1602" s="1" t="s">
        <v>2448</v>
      </c>
      <c r="H1602" s="1" t="s">
        <v>15835</v>
      </c>
      <c r="I1602" s="5">
        <v>7706</v>
      </c>
      <c r="J1602" s="5">
        <v>155821913</v>
      </c>
      <c r="K1602" s="3">
        <f>+Tabella2026[[#This Row],[POP_2024]]/SUM(Tabella2026[POP_2024])</f>
        <v>1.3073544506987238E-4</v>
      </c>
      <c r="L1602" s="3">
        <f>+Tabella2026[[#This Row],[INCIDENZA POPOLAZIONE]]*(PLAFOND/2)</f>
        <v>38488.416976986628</v>
      </c>
      <c r="M1602" s="3">
        <f>+IFERROR(Tabella2026[[#This Row],[reddito_2024]]/Tabella2026[[#This Row],[POP_2024]],"")</f>
        <v>20220.855567090577</v>
      </c>
      <c r="N1602" s="3">
        <f>+IF(Tabella2026[[#This Row],[REDDITO COMPLESSIVO PROCAPITE]]&lt;media_aggr_reddito_pc,(media_aggr_reddito_pc-Tabella2026[[#This Row],[REDDITO COMPLESSIVO PROCAPITE]]),0)</f>
        <v>0</v>
      </c>
      <c r="O1602" s="3">
        <f>+Tabella2026[[#This Row],[DIFFERENZA REDDITO INFERIORE ALLA MEDIA DALLA MEDIA]]*Tabella2026[[#This Row],[POP_2024]]</f>
        <v>0</v>
      </c>
      <c r="P1602" s="3">
        <f>+Tabella2026[[#This Row],[POPOLAZIONE PER DIFFERENZA ]]/SUM(Tabella2026[[POPOLAZIONE PER DIFFERENZA ]])</f>
        <v>0</v>
      </c>
      <c r="Q1602" s="3">
        <f>+Tabella2026[[#This Row],[INCIDENZA POPOLAZIONE PER DIFFERENZA]]*(PLAFOND-SUM(Tabella2026[CONTRIBUTO SULLA BASE DELLA POPOLAZIONE]))</f>
        <v>0</v>
      </c>
      <c r="R1602" s="3">
        <f>+Tabella2026[[#This Row],[CONTRIBUTO SULLA BASE DELLA POPOLAZIONE]]+Tabella2026[[#This Row],[CONTRIBUTO SULLA BASE DEL REDDITO]]</f>
        <v>38488.416976986628</v>
      </c>
      <c r="S1602" s="3">
        <f>+Tabella2026[[#This Row],[CONTRIBUTO TOTALE]]/(PLAFOND/N_TESSERE)</f>
        <v>76.976833953973255</v>
      </c>
      <c r="T1602" s="3">
        <f>+MAX(CEILING(Tabella2026[[#This Row],[preDEF1]],1),1)</f>
        <v>77</v>
      </c>
      <c r="U1602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1602" s="21">
        <f>+Tabella2026[[#This Row],[DEF - n. card]]*(PLAFOND/N_TESSERE)</f>
        <v>38000</v>
      </c>
      <c r="W1602" s="18"/>
    </row>
    <row r="1603" spans="2:23" x14ac:dyDescent="0.25">
      <c r="B1603" s="1" t="s">
        <v>3229</v>
      </c>
      <c r="C1603" s="2">
        <v>13010</v>
      </c>
      <c r="D1603" s="1" t="s">
        <v>3230</v>
      </c>
      <c r="E1603" s="1" t="s">
        <v>12</v>
      </c>
      <c r="F1603" s="1" t="s">
        <v>152</v>
      </c>
      <c r="G1603" s="1" t="s">
        <v>2448</v>
      </c>
      <c r="H1603" s="1" t="s">
        <v>15835</v>
      </c>
      <c r="I1603" s="5">
        <v>7703</v>
      </c>
      <c r="J1603" s="5">
        <v>149709192</v>
      </c>
      <c r="K1603" s="3">
        <f>+Tabella2026[[#This Row],[POP_2024]]/SUM(Tabella2026[POP_2024])</f>
        <v>1.3068454884158147E-4</v>
      </c>
      <c r="L1603" s="3">
        <f>+Tabella2026[[#This Row],[INCIDENZA POPOLAZIONE]]*(PLAFOND/2)</f>
        <v>38473.433165549955</v>
      </c>
      <c r="M1603" s="3">
        <f>+IFERROR(Tabella2026[[#This Row],[reddito_2024]]/Tabella2026[[#This Row],[POP_2024]],"")</f>
        <v>19435.180059716993</v>
      </c>
      <c r="N1603" s="3">
        <f>+IF(Tabella2026[[#This Row],[REDDITO COMPLESSIVO PROCAPITE]]&lt;media_aggr_reddito_pc,(media_aggr_reddito_pc-Tabella2026[[#This Row],[REDDITO COMPLESSIVO PROCAPITE]]),0)</f>
        <v>0</v>
      </c>
      <c r="O1603" s="3">
        <f>+Tabella2026[[#This Row],[DIFFERENZA REDDITO INFERIORE ALLA MEDIA DALLA MEDIA]]*Tabella2026[[#This Row],[POP_2024]]</f>
        <v>0</v>
      </c>
      <c r="P1603" s="3">
        <f>+Tabella2026[[#This Row],[POPOLAZIONE PER DIFFERENZA ]]/SUM(Tabella2026[[POPOLAZIONE PER DIFFERENZA ]])</f>
        <v>0</v>
      </c>
      <c r="Q1603" s="3">
        <f>+Tabella2026[[#This Row],[INCIDENZA POPOLAZIONE PER DIFFERENZA]]*(PLAFOND-SUM(Tabella2026[CONTRIBUTO SULLA BASE DELLA POPOLAZIONE]))</f>
        <v>0</v>
      </c>
      <c r="R1603" s="3">
        <f>+Tabella2026[[#This Row],[CONTRIBUTO SULLA BASE DELLA POPOLAZIONE]]+Tabella2026[[#This Row],[CONTRIBUTO SULLA BASE DEL REDDITO]]</f>
        <v>38473.433165549955</v>
      </c>
      <c r="S1603" s="3">
        <f>+Tabella2026[[#This Row],[CONTRIBUTO TOTALE]]/(PLAFOND/N_TESSERE)</f>
        <v>76.946866331099912</v>
      </c>
      <c r="T1603" s="3">
        <f>+MAX(CEILING(Tabella2026[[#This Row],[preDEF1]],1),1)</f>
        <v>77</v>
      </c>
      <c r="U1603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1603" s="21">
        <f>+Tabella2026[[#This Row],[DEF - n. card]]*(PLAFOND/N_TESSERE)</f>
        <v>38000</v>
      </c>
      <c r="W1603" s="18"/>
    </row>
    <row r="1604" spans="2:23" x14ac:dyDescent="0.25">
      <c r="B1604" s="1" t="s">
        <v>3325</v>
      </c>
      <c r="C1604" s="2">
        <v>98032</v>
      </c>
      <c r="D1604" s="1" t="s">
        <v>3326</v>
      </c>
      <c r="E1604" s="1" t="s">
        <v>12</v>
      </c>
      <c r="F1604" s="1" t="s">
        <v>389</v>
      </c>
      <c r="G1604" s="1" t="s">
        <v>2448</v>
      </c>
      <c r="H1604" s="1" t="s">
        <v>15835</v>
      </c>
      <c r="I1604" s="5">
        <v>7703</v>
      </c>
      <c r="J1604" s="5">
        <v>139592257</v>
      </c>
      <c r="K1604" s="3">
        <f>+Tabella2026[[#This Row],[POP_2024]]/SUM(Tabella2026[POP_2024])</f>
        <v>1.3068454884158147E-4</v>
      </c>
      <c r="L1604" s="3">
        <f>+Tabella2026[[#This Row],[INCIDENZA POPOLAZIONE]]*(PLAFOND/2)</f>
        <v>38473.433165549955</v>
      </c>
      <c r="M1604" s="3">
        <f>+IFERROR(Tabella2026[[#This Row],[reddito_2024]]/Tabella2026[[#This Row],[POP_2024]],"")</f>
        <v>18121.804102297807</v>
      </c>
      <c r="N1604" s="3">
        <f>+IF(Tabella2026[[#This Row],[REDDITO COMPLESSIVO PROCAPITE]]&lt;media_aggr_reddito_pc,(media_aggr_reddito_pc-Tabella2026[[#This Row],[REDDITO COMPLESSIVO PROCAPITE]]),0)</f>
        <v>0</v>
      </c>
      <c r="O1604" s="3">
        <f>+Tabella2026[[#This Row],[DIFFERENZA REDDITO INFERIORE ALLA MEDIA DALLA MEDIA]]*Tabella2026[[#This Row],[POP_2024]]</f>
        <v>0</v>
      </c>
      <c r="P1604" s="3">
        <f>+Tabella2026[[#This Row],[POPOLAZIONE PER DIFFERENZA ]]/SUM(Tabella2026[[POPOLAZIONE PER DIFFERENZA ]])</f>
        <v>0</v>
      </c>
      <c r="Q1604" s="3">
        <f>+Tabella2026[[#This Row],[INCIDENZA POPOLAZIONE PER DIFFERENZA]]*(PLAFOND-SUM(Tabella2026[CONTRIBUTO SULLA BASE DELLA POPOLAZIONE]))</f>
        <v>0</v>
      </c>
      <c r="R1604" s="3">
        <f>+Tabella2026[[#This Row],[CONTRIBUTO SULLA BASE DELLA POPOLAZIONE]]+Tabella2026[[#This Row],[CONTRIBUTO SULLA BASE DEL REDDITO]]</f>
        <v>38473.433165549955</v>
      </c>
      <c r="S1604" s="3">
        <f>+Tabella2026[[#This Row],[CONTRIBUTO TOTALE]]/(PLAFOND/N_TESSERE)</f>
        <v>76.946866331099912</v>
      </c>
      <c r="T1604" s="3">
        <f>+MAX(CEILING(Tabella2026[[#This Row],[preDEF1]],1),1)</f>
        <v>77</v>
      </c>
      <c r="U1604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1604" s="21">
        <f>+Tabella2026[[#This Row],[DEF - n. card]]*(PLAFOND/N_TESSERE)</f>
        <v>38000</v>
      </c>
      <c r="W1604" s="18"/>
    </row>
    <row r="1605" spans="2:23" x14ac:dyDescent="0.25">
      <c r="B1605" s="1" t="s">
        <v>3223</v>
      </c>
      <c r="C1605" s="2">
        <v>108025</v>
      </c>
      <c r="D1605" s="1" t="s">
        <v>3224</v>
      </c>
      <c r="E1605" s="1" t="s">
        <v>12</v>
      </c>
      <c r="F1605" s="1" t="s">
        <v>91</v>
      </c>
      <c r="G1605" s="1" t="s">
        <v>2448</v>
      </c>
      <c r="H1605" s="1" t="s">
        <v>15835</v>
      </c>
      <c r="I1605" s="5">
        <v>7701</v>
      </c>
      <c r="J1605" s="5">
        <v>161628496</v>
      </c>
      <c r="K1605" s="3">
        <f>+Tabella2026[[#This Row],[POP_2024]]/SUM(Tabella2026[POP_2024])</f>
        <v>1.3065061802272089E-4</v>
      </c>
      <c r="L1605" s="3">
        <f>+Tabella2026[[#This Row],[INCIDENZA POPOLAZIONE]]*(PLAFOND/2)</f>
        <v>38463.443957925512</v>
      </c>
      <c r="M1605" s="3">
        <f>+IFERROR(Tabella2026[[#This Row],[reddito_2024]]/Tabella2026[[#This Row],[POP_2024]],"")</f>
        <v>20987.988053499546</v>
      </c>
      <c r="N1605" s="3">
        <f>+IF(Tabella2026[[#This Row],[REDDITO COMPLESSIVO PROCAPITE]]&lt;media_aggr_reddito_pc,(media_aggr_reddito_pc-Tabella2026[[#This Row],[REDDITO COMPLESSIVO PROCAPITE]]),0)</f>
        <v>0</v>
      </c>
      <c r="O1605" s="3">
        <f>+Tabella2026[[#This Row],[DIFFERENZA REDDITO INFERIORE ALLA MEDIA DALLA MEDIA]]*Tabella2026[[#This Row],[POP_2024]]</f>
        <v>0</v>
      </c>
      <c r="P1605" s="3">
        <f>+Tabella2026[[#This Row],[POPOLAZIONE PER DIFFERENZA ]]/SUM(Tabella2026[[POPOLAZIONE PER DIFFERENZA ]])</f>
        <v>0</v>
      </c>
      <c r="Q1605" s="3">
        <f>+Tabella2026[[#This Row],[INCIDENZA POPOLAZIONE PER DIFFERENZA]]*(PLAFOND-SUM(Tabella2026[CONTRIBUTO SULLA BASE DELLA POPOLAZIONE]))</f>
        <v>0</v>
      </c>
      <c r="R1605" s="3">
        <f>+Tabella2026[[#This Row],[CONTRIBUTO SULLA BASE DELLA POPOLAZIONE]]+Tabella2026[[#This Row],[CONTRIBUTO SULLA BASE DEL REDDITO]]</f>
        <v>38463.443957925512</v>
      </c>
      <c r="S1605" s="3">
        <f>+Tabella2026[[#This Row],[CONTRIBUTO TOTALE]]/(PLAFOND/N_TESSERE)</f>
        <v>76.926887915851026</v>
      </c>
      <c r="T1605" s="3">
        <f>+MAX(CEILING(Tabella2026[[#This Row],[preDEF1]],1),1)</f>
        <v>77</v>
      </c>
      <c r="U1605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1605" s="21">
        <f>+Tabella2026[[#This Row],[DEF - n. card]]*(PLAFOND/N_TESSERE)</f>
        <v>38000</v>
      </c>
      <c r="W1605" s="18"/>
    </row>
    <row r="1606" spans="2:23" x14ac:dyDescent="0.25">
      <c r="B1606" s="1" t="s">
        <v>3277</v>
      </c>
      <c r="C1606" s="2">
        <v>87031</v>
      </c>
      <c r="D1606" s="1" t="s">
        <v>3278</v>
      </c>
      <c r="E1606" s="1" t="s">
        <v>21</v>
      </c>
      <c r="F1606" s="1" t="s">
        <v>35</v>
      </c>
      <c r="G1606" s="1" t="s">
        <v>2448</v>
      </c>
      <c r="H1606" s="1" t="s">
        <v>15836</v>
      </c>
      <c r="I1606" s="5">
        <v>7696</v>
      </c>
      <c r="J1606" s="5">
        <v>106096530</v>
      </c>
      <c r="K1606" s="3">
        <f>+Tabella2026[[#This Row],[POP_2024]]/SUM(Tabella2026[POP_2024])</f>
        <v>1.3056579097556941E-4</v>
      </c>
      <c r="L1606" s="3">
        <f>+Tabella2026[[#This Row],[INCIDENZA POPOLAZIONE]]*(PLAFOND/2)</f>
        <v>38438.470938864404</v>
      </c>
      <c r="M1606" s="3">
        <f>+IFERROR(Tabella2026[[#This Row],[reddito_2024]]/Tabella2026[[#This Row],[POP_2024]],"")</f>
        <v>13785.931652806652</v>
      </c>
      <c r="N1606" s="3">
        <f>+IF(Tabella2026[[#This Row],[REDDITO COMPLESSIVO PROCAPITE]]&lt;media_aggr_reddito_pc,(media_aggr_reddito_pc-Tabella2026[[#This Row],[REDDITO COMPLESSIVO PROCAPITE]]),0)</f>
        <v>4039.1344098020891</v>
      </c>
      <c r="O1606" s="3">
        <f>+Tabella2026[[#This Row],[DIFFERENZA REDDITO INFERIORE ALLA MEDIA DALLA MEDIA]]*Tabella2026[[#This Row],[POP_2024]]</f>
        <v>31085178.417836878</v>
      </c>
      <c r="P1606" s="3">
        <f>+Tabella2026[[#This Row],[POPOLAZIONE PER DIFFERENZA ]]/SUM(Tabella2026[[POPOLAZIONE PER DIFFERENZA ]])</f>
        <v>2.7578214033507301E-4</v>
      </c>
      <c r="Q1606" s="3">
        <f>+Tabella2026[[#This Row],[INCIDENZA POPOLAZIONE PER DIFFERENZA]]*(PLAFOND-SUM(Tabella2026[CONTRIBUTO SULLA BASE DELLA POPOLAZIONE]))</f>
        <v>81190.055278040571</v>
      </c>
      <c r="R1606" s="3">
        <f>+Tabella2026[[#This Row],[CONTRIBUTO SULLA BASE DELLA POPOLAZIONE]]+Tabella2026[[#This Row],[CONTRIBUTO SULLA BASE DEL REDDITO]]</f>
        <v>119628.52621690498</v>
      </c>
      <c r="S1606" s="3">
        <f>+Tabella2026[[#This Row],[CONTRIBUTO TOTALE]]/(PLAFOND/N_TESSERE)</f>
        <v>239.25705243380997</v>
      </c>
      <c r="T1606" s="3">
        <f>+MAX(CEILING(Tabella2026[[#This Row],[preDEF1]],1),1)</f>
        <v>240</v>
      </c>
      <c r="U1606" s="9">
        <f xml:space="preserve"> IF(ROW(Tabella2026[[#This Row],[preDEF2]]) - ROW(Tabella2026[[#Headers],[preDEF2]])&lt;=ABS(SUM(Tabella2026[preDEF2])-N_TESSERE),Tabella2026[[#This Row],[preDEF2]]-1,Tabella2026[[#This Row],[preDEF2]])</f>
        <v>239</v>
      </c>
      <c r="V1606" s="21">
        <f>+Tabella2026[[#This Row],[DEF - n. card]]*(PLAFOND/N_TESSERE)</f>
        <v>119500</v>
      </c>
      <c r="W1606" s="18"/>
    </row>
    <row r="1607" spans="2:23" x14ac:dyDescent="0.25">
      <c r="B1607" s="1" t="s">
        <v>2777</v>
      </c>
      <c r="C1607" s="2">
        <v>65130</v>
      </c>
      <c r="D1607" s="1" t="s">
        <v>2778</v>
      </c>
      <c r="E1607" s="1" t="s">
        <v>15</v>
      </c>
      <c r="F1607" s="1" t="s">
        <v>82</v>
      </c>
      <c r="G1607" s="1" t="s">
        <v>2448</v>
      </c>
      <c r="H1607" s="1" t="s">
        <v>15836</v>
      </c>
      <c r="I1607" s="5">
        <v>7686</v>
      </c>
      <c r="J1607" s="5">
        <v>85926797</v>
      </c>
      <c r="K1607" s="3">
        <f>+Tabella2026[[#This Row],[POP_2024]]/SUM(Tabella2026[POP_2024])</f>
        <v>1.3039613688126643E-4</v>
      </c>
      <c r="L1607" s="3">
        <f>+Tabella2026[[#This Row],[INCIDENZA POPOLAZIONE]]*(PLAFOND/2)</f>
        <v>38388.524900742173</v>
      </c>
      <c r="M1607" s="3">
        <f>+IFERROR(Tabella2026[[#This Row],[reddito_2024]]/Tabella2026[[#This Row],[POP_2024]],"")</f>
        <v>11179.650923757481</v>
      </c>
      <c r="N1607" s="3">
        <f>+IF(Tabella2026[[#This Row],[REDDITO COMPLESSIVO PROCAPITE]]&lt;media_aggr_reddito_pc,(media_aggr_reddito_pc-Tabella2026[[#This Row],[REDDITO COMPLESSIVO PROCAPITE]]),0)</f>
        <v>6645.4151388512601</v>
      </c>
      <c r="O1607" s="3">
        <f>+Tabella2026[[#This Row],[DIFFERENZA REDDITO INFERIORE ALLA MEDIA DALLA MEDIA]]*Tabella2026[[#This Row],[POP_2024]]</f>
        <v>51076660.757210784</v>
      </c>
      <c r="P1607" s="3">
        <f>+Tabella2026[[#This Row],[POPOLAZIONE PER DIFFERENZA ]]/SUM(Tabella2026[[POPOLAZIONE PER DIFFERENZA ]])</f>
        <v>4.5314299424156963E-4</v>
      </c>
      <c r="Q1607" s="3">
        <f>+Tabella2026[[#This Row],[INCIDENZA POPOLAZIONE PER DIFFERENZA]]*(PLAFOND-SUM(Tabella2026[CONTRIBUTO SULLA BASE DELLA POPOLAZIONE]))</f>
        <v>133404.95764747297</v>
      </c>
      <c r="R1607" s="3">
        <f>+Tabella2026[[#This Row],[CONTRIBUTO SULLA BASE DELLA POPOLAZIONE]]+Tabella2026[[#This Row],[CONTRIBUTO SULLA BASE DEL REDDITO]]</f>
        <v>171793.48254821514</v>
      </c>
      <c r="S1607" s="3">
        <f>+Tabella2026[[#This Row],[CONTRIBUTO TOTALE]]/(PLAFOND/N_TESSERE)</f>
        <v>343.58696509643028</v>
      </c>
      <c r="T1607" s="3">
        <f>+MAX(CEILING(Tabella2026[[#This Row],[preDEF1]],1),1)</f>
        <v>344</v>
      </c>
      <c r="U1607" s="9">
        <f xml:space="preserve"> IF(ROW(Tabella2026[[#This Row],[preDEF2]]) - ROW(Tabella2026[[#Headers],[preDEF2]])&lt;=ABS(SUM(Tabella2026[preDEF2])-N_TESSERE),Tabella2026[[#This Row],[preDEF2]]-1,Tabella2026[[#This Row],[preDEF2]])</f>
        <v>343</v>
      </c>
      <c r="V1607" s="21">
        <f>+Tabella2026[[#This Row],[DEF - n. card]]*(PLAFOND/N_TESSERE)</f>
        <v>171500</v>
      </c>
      <c r="W1607" s="18"/>
    </row>
    <row r="1608" spans="2:23" x14ac:dyDescent="0.25">
      <c r="B1608" s="1" t="s">
        <v>3340</v>
      </c>
      <c r="C1608" s="2">
        <v>22117</v>
      </c>
      <c r="D1608" s="1" t="s">
        <v>3341</v>
      </c>
      <c r="E1608" s="1" t="s">
        <v>99</v>
      </c>
      <c r="F1608" s="1" t="s">
        <v>98</v>
      </c>
      <c r="G1608" s="1" t="s">
        <v>2448</v>
      </c>
      <c r="H1608" s="1" t="s">
        <v>15835</v>
      </c>
      <c r="I1608" s="5">
        <v>7678</v>
      </c>
      <c r="J1608" s="5">
        <v>151857464</v>
      </c>
      <c r="K1608" s="3">
        <f>+Tabella2026[[#This Row],[POP_2024]]/SUM(Tabella2026[POP_2024])</f>
        <v>1.3026041360582406E-4</v>
      </c>
      <c r="L1608" s="3">
        <f>+Tabella2026[[#This Row],[INCIDENZA POPOLAZIONE]]*(PLAFOND/2)</f>
        <v>38348.568070244401</v>
      </c>
      <c r="M1608" s="3">
        <f>+IFERROR(Tabella2026[[#This Row],[reddito_2024]]/Tabella2026[[#This Row],[POP_2024]],"")</f>
        <v>19778.257879656161</v>
      </c>
      <c r="N1608" s="3">
        <f>+IF(Tabella2026[[#This Row],[REDDITO COMPLESSIVO PROCAPITE]]&lt;media_aggr_reddito_pc,(media_aggr_reddito_pc-Tabella2026[[#This Row],[REDDITO COMPLESSIVO PROCAPITE]]),0)</f>
        <v>0</v>
      </c>
      <c r="O1608" s="3">
        <f>+Tabella2026[[#This Row],[DIFFERENZA REDDITO INFERIORE ALLA MEDIA DALLA MEDIA]]*Tabella2026[[#This Row],[POP_2024]]</f>
        <v>0</v>
      </c>
      <c r="P1608" s="3">
        <f>+Tabella2026[[#This Row],[POPOLAZIONE PER DIFFERENZA ]]/SUM(Tabella2026[[POPOLAZIONE PER DIFFERENZA ]])</f>
        <v>0</v>
      </c>
      <c r="Q1608" s="3">
        <f>+Tabella2026[[#This Row],[INCIDENZA POPOLAZIONE PER DIFFERENZA]]*(PLAFOND-SUM(Tabella2026[CONTRIBUTO SULLA BASE DELLA POPOLAZIONE]))</f>
        <v>0</v>
      </c>
      <c r="R1608" s="3">
        <f>+Tabella2026[[#This Row],[CONTRIBUTO SULLA BASE DELLA POPOLAZIONE]]+Tabella2026[[#This Row],[CONTRIBUTO SULLA BASE DEL REDDITO]]</f>
        <v>38348.568070244401</v>
      </c>
      <c r="S1608" s="3">
        <f>+Tabella2026[[#This Row],[CONTRIBUTO TOTALE]]/(PLAFOND/N_TESSERE)</f>
        <v>76.697136140488794</v>
      </c>
      <c r="T1608" s="3">
        <f>+MAX(CEILING(Tabella2026[[#This Row],[preDEF1]],1),1)</f>
        <v>77</v>
      </c>
      <c r="U1608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1608" s="21">
        <f>+Tabella2026[[#This Row],[DEF - n. card]]*(PLAFOND/N_TESSERE)</f>
        <v>38000</v>
      </c>
      <c r="W1608" s="18"/>
    </row>
    <row r="1609" spans="2:23" x14ac:dyDescent="0.25">
      <c r="B1609" s="1" t="s">
        <v>3291</v>
      </c>
      <c r="C1609" s="2">
        <v>38022</v>
      </c>
      <c r="D1609" s="1" t="s">
        <v>3292</v>
      </c>
      <c r="E1609" s="1" t="s">
        <v>27</v>
      </c>
      <c r="F1609" s="1" t="s">
        <v>80</v>
      </c>
      <c r="G1609" s="1" t="s">
        <v>2448</v>
      </c>
      <c r="H1609" s="1" t="s">
        <v>15835</v>
      </c>
      <c r="I1609" s="5">
        <v>7677</v>
      </c>
      <c r="J1609" s="5">
        <v>154406203</v>
      </c>
      <c r="K1609" s="3">
        <f>+Tabella2026[[#This Row],[POP_2024]]/SUM(Tabella2026[POP_2024])</f>
        <v>1.3024344819639376E-4</v>
      </c>
      <c r="L1609" s="3">
        <f>+Tabella2026[[#This Row],[INCIDENZA POPOLAZIONE]]*(PLAFOND/2)</f>
        <v>38343.573466432172</v>
      </c>
      <c r="M1609" s="3">
        <f>+IFERROR(Tabella2026[[#This Row],[reddito_2024]]/Tabella2026[[#This Row],[POP_2024]],"")</f>
        <v>20112.83092353784</v>
      </c>
      <c r="N1609" s="3">
        <f>+IF(Tabella2026[[#This Row],[REDDITO COMPLESSIVO PROCAPITE]]&lt;media_aggr_reddito_pc,(media_aggr_reddito_pc-Tabella2026[[#This Row],[REDDITO COMPLESSIVO PROCAPITE]]),0)</f>
        <v>0</v>
      </c>
      <c r="O1609" s="3">
        <f>+Tabella2026[[#This Row],[DIFFERENZA REDDITO INFERIORE ALLA MEDIA DALLA MEDIA]]*Tabella2026[[#This Row],[POP_2024]]</f>
        <v>0</v>
      </c>
      <c r="P1609" s="3">
        <f>+Tabella2026[[#This Row],[POPOLAZIONE PER DIFFERENZA ]]/SUM(Tabella2026[[POPOLAZIONE PER DIFFERENZA ]])</f>
        <v>0</v>
      </c>
      <c r="Q1609" s="3">
        <f>+Tabella2026[[#This Row],[INCIDENZA POPOLAZIONE PER DIFFERENZA]]*(PLAFOND-SUM(Tabella2026[CONTRIBUTO SULLA BASE DELLA POPOLAZIONE]))</f>
        <v>0</v>
      </c>
      <c r="R1609" s="3">
        <f>+Tabella2026[[#This Row],[CONTRIBUTO SULLA BASE DELLA POPOLAZIONE]]+Tabella2026[[#This Row],[CONTRIBUTO SULLA BASE DEL REDDITO]]</f>
        <v>38343.573466432172</v>
      </c>
      <c r="S1609" s="3">
        <f>+Tabella2026[[#This Row],[CONTRIBUTO TOTALE]]/(PLAFOND/N_TESSERE)</f>
        <v>76.687146932864337</v>
      </c>
      <c r="T1609" s="3">
        <f>+MAX(CEILING(Tabella2026[[#This Row],[preDEF1]],1),1)</f>
        <v>77</v>
      </c>
      <c r="U1609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1609" s="21">
        <f>+Tabella2026[[#This Row],[DEF - n. card]]*(PLAFOND/N_TESSERE)</f>
        <v>38000</v>
      </c>
      <c r="W1609" s="18"/>
    </row>
    <row r="1610" spans="2:23" x14ac:dyDescent="0.25">
      <c r="B1610" s="1" t="s">
        <v>3261</v>
      </c>
      <c r="C1610" s="2">
        <v>20033</v>
      </c>
      <c r="D1610" s="1" t="s">
        <v>3262</v>
      </c>
      <c r="E1610" s="1" t="s">
        <v>12</v>
      </c>
      <c r="F1610" s="1" t="s">
        <v>332</v>
      </c>
      <c r="G1610" s="1" t="s">
        <v>2448</v>
      </c>
      <c r="H1610" s="1" t="s">
        <v>15835</v>
      </c>
      <c r="I1610" s="5">
        <v>7667</v>
      </c>
      <c r="J1610" s="5">
        <v>152263781</v>
      </c>
      <c r="K1610" s="3">
        <f>+Tabella2026[[#This Row],[POP_2024]]/SUM(Tabella2026[POP_2024])</f>
        <v>1.3007379410209078E-4</v>
      </c>
      <c r="L1610" s="3">
        <f>+Tabella2026[[#This Row],[INCIDENZA POPOLAZIONE]]*(PLAFOND/2)</f>
        <v>38293.627428309948</v>
      </c>
      <c r="M1610" s="3">
        <f>+IFERROR(Tabella2026[[#This Row],[reddito_2024]]/Tabella2026[[#This Row],[POP_2024]],"")</f>
        <v>19859.629711751662</v>
      </c>
      <c r="N1610" s="3">
        <f>+IF(Tabella2026[[#This Row],[REDDITO COMPLESSIVO PROCAPITE]]&lt;media_aggr_reddito_pc,(media_aggr_reddito_pc-Tabella2026[[#This Row],[REDDITO COMPLESSIVO PROCAPITE]]),0)</f>
        <v>0</v>
      </c>
      <c r="O1610" s="3">
        <f>+Tabella2026[[#This Row],[DIFFERENZA REDDITO INFERIORE ALLA MEDIA DALLA MEDIA]]*Tabella2026[[#This Row],[POP_2024]]</f>
        <v>0</v>
      </c>
      <c r="P1610" s="3">
        <f>+Tabella2026[[#This Row],[POPOLAZIONE PER DIFFERENZA ]]/SUM(Tabella2026[[POPOLAZIONE PER DIFFERENZA ]])</f>
        <v>0</v>
      </c>
      <c r="Q1610" s="3">
        <f>+Tabella2026[[#This Row],[INCIDENZA POPOLAZIONE PER DIFFERENZA]]*(PLAFOND-SUM(Tabella2026[CONTRIBUTO SULLA BASE DELLA POPOLAZIONE]))</f>
        <v>0</v>
      </c>
      <c r="R1610" s="3">
        <f>+Tabella2026[[#This Row],[CONTRIBUTO SULLA BASE DELLA POPOLAZIONE]]+Tabella2026[[#This Row],[CONTRIBUTO SULLA BASE DEL REDDITO]]</f>
        <v>38293.627428309948</v>
      </c>
      <c r="S1610" s="3">
        <f>+Tabella2026[[#This Row],[CONTRIBUTO TOTALE]]/(PLAFOND/N_TESSERE)</f>
        <v>76.587254856619893</v>
      </c>
      <c r="T1610" s="3">
        <f>+MAX(CEILING(Tabella2026[[#This Row],[preDEF1]],1),1)</f>
        <v>77</v>
      </c>
      <c r="U1610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1610" s="21">
        <f>+Tabella2026[[#This Row],[DEF - n. card]]*(PLAFOND/N_TESSERE)</f>
        <v>38000</v>
      </c>
      <c r="W1610" s="18"/>
    </row>
    <row r="1611" spans="2:23" x14ac:dyDescent="0.25">
      <c r="B1611" s="1" t="s">
        <v>3185</v>
      </c>
      <c r="C1611" s="2">
        <v>1168</v>
      </c>
      <c r="D1611" s="1" t="s">
        <v>3186</v>
      </c>
      <c r="E1611" s="1" t="s">
        <v>18</v>
      </c>
      <c r="F1611" s="1" t="s">
        <v>17</v>
      </c>
      <c r="G1611" s="1" t="s">
        <v>2448</v>
      </c>
      <c r="H1611" s="1" t="s">
        <v>15835</v>
      </c>
      <c r="I1611" s="5">
        <v>7662</v>
      </c>
      <c r="J1611" s="5">
        <v>140294337</v>
      </c>
      <c r="K1611" s="3">
        <f>+Tabella2026[[#This Row],[POP_2024]]/SUM(Tabella2026[POP_2024])</f>
        <v>1.2998896705493929E-4</v>
      </c>
      <c r="L1611" s="3">
        <f>+Tabella2026[[#This Row],[INCIDENZA POPOLAZIONE]]*(PLAFOND/2)</f>
        <v>38268.654409248833</v>
      </c>
      <c r="M1611" s="3">
        <f>+IFERROR(Tabella2026[[#This Row],[reddito_2024]]/Tabella2026[[#This Row],[POP_2024]],"")</f>
        <v>18310.406812842601</v>
      </c>
      <c r="N1611" s="3">
        <f>+IF(Tabella2026[[#This Row],[REDDITO COMPLESSIVO PROCAPITE]]&lt;media_aggr_reddito_pc,(media_aggr_reddito_pc-Tabella2026[[#This Row],[REDDITO COMPLESSIVO PROCAPITE]]),0)</f>
        <v>0</v>
      </c>
      <c r="O1611" s="3">
        <f>+Tabella2026[[#This Row],[DIFFERENZA REDDITO INFERIORE ALLA MEDIA DALLA MEDIA]]*Tabella2026[[#This Row],[POP_2024]]</f>
        <v>0</v>
      </c>
      <c r="P1611" s="3">
        <f>+Tabella2026[[#This Row],[POPOLAZIONE PER DIFFERENZA ]]/SUM(Tabella2026[[POPOLAZIONE PER DIFFERENZA ]])</f>
        <v>0</v>
      </c>
      <c r="Q1611" s="3">
        <f>+Tabella2026[[#This Row],[INCIDENZA POPOLAZIONE PER DIFFERENZA]]*(PLAFOND-SUM(Tabella2026[CONTRIBUTO SULLA BASE DELLA POPOLAZIONE]))</f>
        <v>0</v>
      </c>
      <c r="R1611" s="3">
        <f>+Tabella2026[[#This Row],[CONTRIBUTO SULLA BASE DELLA POPOLAZIONE]]+Tabella2026[[#This Row],[CONTRIBUTO SULLA BASE DEL REDDITO]]</f>
        <v>38268.654409248833</v>
      </c>
      <c r="S1611" s="3">
        <f>+Tabella2026[[#This Row],[CONTRIBUTO TOTALE]]/(PLAFOND/N_TESSERE)</f>
        <v>76.537308818497664</v>
      </c>
      <c r="T1611" s="3">
        <f>+MAX(CEILING(Tabella2026[[#This Row],[preDEF1]],1),1)</f>
        <v>77</v>
      </c>
      <c r="U1611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1611" s="21">
        <f>+Tabella2026[[#This Row],[DEF - n. card]]*(PLAFOND/N_TESSERE)</f>
        <v>38000</v>
      </c>
      <c r="W1611" s="18"/>
    </row>
    <row r="1612" spans="2:23" x14ac:dyDescent="0.25">
      <c r="B1612" s="1" t="s">
        <v>3247</v>
      </c>
      <c r="C1612" s="2">
        <v>61067</v>
      </c>
      <c r="D1612" s="1" t="s">
        <v>3248</v>
      </c>
      <c r="E1612" s="1" t="s">
        <v>15</v>
      </c>
      <c r="F1612" s="1" t="s">
        <v>184</v>
      </c>
      <c r="G1612" s="1" t="s">
        <v>2448</v>
      </c>
      <c r="H1612" s="1" t="s">
        <v>15836</v>
      </c>
      <c r="I1612" s="5">
        <v>7658</v>
      </c>
      <c r="J1612" s="5">
        <v>90725693</v>
      </c>
      <c r="K1612" s="3">
        <f>+Tabella2026[[#This Row],[POP_2024]]/SUM(Tabella2026[POP_2024])</f>
        <v>1.299211054172181E-4</v>
      </c>
      <c r="L1612" s="3">
        <f>+Tabella2026[[#This Row],[INCIDENZA POPOLAZIONE]]*(PLAFOND/2)</f>
        <v>38248.675993999947</v>
      </c>
      <c r="M1612" s="3">
        <f>+IFERROR(Tabella2026[[#This Row],[reddito_2024]]/Tabella2026[[#This Row],[POP_2024]],"")</f>
        <v>11847.178506137372</v>
      </c>
      <c r="N1612" s="3">
        <f>+IF(Tabella2026[[#This Row],[REDDITO COMPLESSIVO PROCAPITE]]&lt;media_aggr_reddito_pc,(media_aggr_reddito_pc-Tabella2026[[#This Row],[REDDITO COMPLESSIVO PROCAPITE]]),0)</f>
        <v>5977.887556471369</v>
      </c>
      <c r="O1612" s="3">
        <f>+Tabella2026[[#This Row],[DIFFERENZA REDDITO INFERIORE ALLA MEDIA DALLA MEDIA]]*Tabella2026[[#This Row],[POP_2024]]</f>
        <v>45778662.907457747</v>
      </c>
      <c r="P1612" s="3">
        <f>+Tabella2026[[#This Row],[POPOLAZIONE PER DIFFERENZA ]]/SUM(Tabella2026[[POPOLAZIONE PER DIFFERENZA ]])</f>
        <v>4.0614010537743105E-4</v>
      </c>
      <c r="Q1612" s="3">
        <f>+Tabella2026[[#This Row],[INCIDENZA POPOLAZIONE PER DIFFERENZA]]*(PLAFOND-SUM(Tabella2026[CONTRIBUTO SULLA BASE DELLA POPOLAZIONE]))</f>
        <v>119567.34241803715</v>
      </c>
      <c r="R1612" s="3">
        <f>+Tabella2026[[#This Row],[CONTRIBUTO SULLA BASE DELLA POPOLAZIONE]]+Tabella2026[[#This Row],[CONTRIBUTO SULLA BASE DEL REDDITO]]</f>
        <v>157816.01841203711</v>
      </c>
      <c r="S1612" s="3">
        <f>+Tabella2026[[#This Row],[CONTRIBUTO TOTALE]]/(PLAFOND/N_TESSERE)</f>
        <v>315.63203682407425</v>
      </c>
      <c r="T1612" s="3">
        <f>+MAX(CEILING(Tabella2026[[#This Row],[preDEF1]],1),1)</f>
        <v>316</v>
      </c>
      <c r="U1612" s="9">
        <f xml:space="preserve"> IF(ROW(Tabella2026[[#This Row],[preDEF2]]) - ROW(Tabella2026[[#Headers],[preDEF2]])&lt;=ABS(SUM(Tabella2026[preDEF2])-N_TESSERE),Tabella2026[[#This Row],[preDEF2]]-1,Tabella2026[[#This Row],[preDEF2]])</f>
        <v>315</v>
      </c>
      <c r="V1612" s="21">
        <f>+Tabella2026[[#This Row],[DEF - n. card]]*(PLAFOND/N_TESSERE)</f>
        <v>157500</v>
      </c>
      <c r="W1612" s="18"/>
    </row>
    <row r="1613" spans="2:23" x14ac:dyDescent="0.25">
      <c r="B1613" s="1" t="s">
        <v>3360</v>
      </c>
      <c r="C1613" s="2">
        <v>16120</v>
      </c>
      <c r="D1613" s="1" t="s">
        <v>3361</v>
      </c>
      <c r="E1613" s="1" t="s">
        <v>12</v>
      </c>
      <c r="F1613" s="1" t="s">
        <v>93</v>
      </c>
      <c r="G1613" s="1" t="s">
        <v>2448</v>
      </c>
      <c r="H1613" s="1" t="s">
        <v>15835</v>
      </c>
      <c r="I1613" s="5">
        <v>7655</v>
      </c>
      <c r="J1613" s="5">
        <v>137642376</v>
      </c>
      <c r="K1613" s="3">
        <f>+Tabella2026[[#This Row],[POP_2024]]/SUM(Tabella2026[POP_2024])</f>
        <v>1.298702091889272E-4</v>
      </c>
      <c r="L1613" s="3">
        <f>+Tabella2026[[#This Row],[INCIDENZA POPOLAZIONE]]*(PLAFOND/2)</f>
        <v>38233.692182563274</v>
      </c>
      <c r="M1613" s="3">
        <f>+IFERROR(Tabella2026[[#This Row],[reddito_2024]]/Tabella2026[[#This Row],[POP_2024]],"")</f>
        <v>17980.715349444807</v>
      </c>
      <c r="N1613" s="3">
        <f>+IF(Tabella2026[[#This Row],[REDDITO COMPLESSIVO PROCAPITE]]&lt;media_aggr_reddito_pc,(media_aggr_reddito_pc-Tabella2026[[#This Row],[REDDITO COMPLESSIVO PROCAPITE]]),0)</f>
        <v>0</v>
      </c>
      <c r="O1613" s="3">
        <f>+Tabella2026[[#This Row],[DIFFERENZA REDDITO INFERIORE ALLA MEDIA DALLA MEDIA]]*Tabella2026[[#This Row],[POP_2024]]</f>
        <v>0</v>
      </c>
      <c r="P1613" s="3">
        <f>+Tabella2026[[#This Row],[POPOLAZIONE PER DIFFERENZA ]]/SUM(Tabella2026[[POPOLAZIONE PER DIFFERENZA ]])</f>
        <v>0</v>
      </c>
      <c r="Q1613" s="3">
        <f>+Tabella2026[[#This Row],[INCIDENZA POPOLAZIONE PER DIFFERENZA]]*(PLAFOND-SUM(Tabella2026[CONTRIBUTO SULLA BASE DELLA POPOLAZIONE]))</f>
        <v>0</v>
      </c>
      <c r="R1613" s="3">
        <f>+Tabella2026[[#This Row],[CONTRIBUTO SULLA BASE DELLA POPOLAZIONE]]+Tabella2026[[#This Row],[CONTRIBUTO SULLA BASE DEL REDDITO]]</f>
        <v>38233.692182563274</v>
      </c>
      <c r="S1613" s="3">
        <f>+Tabella2026[[#This Row],[CONTRIBUTO TOTALE]]/(PLAFOND/N_TESSERE)</f>
        <v>76.467384365126549</v>
      </c>
      <c r="T1613" s="3">
        <f>+MAX(CEILING(Tabella2026[[#This Row],[preDEF1]],1),1)</f>
        <v>77</v>
      </c>
      <c r="U1613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1613" s="21">
        <f>+Tabella2026[[#This Row],[DEF - n. card]]*(PLAFOND/N_TESSERE)</f>
        <v>38000</v>
      </c>
      <c r="W1613" s="18"/>
    </row>
    <row r="1614" spans="2:23" x14ac:dyDescent="0.25">
      <c r="B1614" s="1" t="s">
        <v>3297</v>
      </c>
      <c r="C1614" s="2">
        <v>17187</v>
      </c>
      <c r="D1614" s="1" t="s">
        <v>3298</v>
      </c>
      <c r="E1614" s="1" t="s">
        <v>12</v>
      </c>
      <c r="F1614" s="1" t="s">
        <v>50</v>
      </c>
      <c r="G1614" s="1" t="s">
        <v>2448</v>
      </c>
      <c r="H1614" s="1" t="s">
        <v>15835</v>
      </c>
      <c r="I1614" s="5">
        <v>7651</v>
      </c>
      <c r="J1614" s="5">
        <v>136965535</v>
      </c>
      <c r="K1614" s="3">
        <f>+Tabella2026[[#This Row],[POP_2024]]/SUM(Tabella2026[POP_2024])</f>
        <v>1.2980234755120601E-4</v>
      </c>
      <c r="L1614" s="3">
        <f>+Tabella2026[[#This Row],[INCIDENZA POPOLAZIONE]]*(PLAFOND/2)</f>
        <v>38213.713767314388</v>
      </c>
      <c r="M1614" s="3">
        <f>+IFERROR(Tabella2026[[#This Row],[reddito_2024]]/Tabella2026[[#This Row],[POP_2024]],"")</f>
        <v>17901.651418115278</v>
      </c>
      <c r="N1614" s="3">
        <f>+IF(Tabella2026[[#This Row],[REDDITO COMPLESSIVO PROCAPITE]]&lt;media_aggr_reddito_pc,(media_aggr_reddito_pc-Tabella2026[[#This Row],[REDDITO COMPLESSIVO PROCAPITE]]),0)</f>
        <v>0</v>
      </c>
      <c r="O1614" s="3">
        <f>+Tabella2026[[#This Row],[DIFFERENZA REDDITO INFERIORE ALLA MEDIA DALLA MEDIA]]*Tabella2026[[#This Row],[POP_2024]]</f>
        <v>0</v>
      </c>
      <c r="P1614" s="3">
        <f>+Tabella2026[[#This Row],[POPOLAZIONE PER DIFFERENZA ]]/SUM(Tabella2026[[POPOLAZIONE PER DIFFERENZA ]])</f>
        <v>0</v>
      </c>
      <c r="Q1614" s="3">
        <f>+Tabella2026[[#This Row],[INCIDENZA POPOLAZIONE PER DIFFERENZA]]*(PLAFOND-SUM(Tabella2026[CONTRIBUTO SULLA BASE DELLA POPOLAZIONE]))</f>
        <v>0</v>
      </c>
      <c r="R1614" s="3">
        <f>+Tabella2026[[#This Row],[CONTRIBUTO SULLA BASE DELLA POPOLAZIONE]]+Tabella2026[[#This Row],[CONTRIBUTO SULLA BASE DEL REDDITO]]</f>
        <v>38213.713767314388</v>
      </c>
      <c r="S1614" s="3">
        <f>+Tabella2026[[#This Row],[CONTRIBUTO TOTALE]]/(PLAFOND/N_TESSERE)</f>
        <v>76.427427534628777</v>
      </c>
      <c r="T1614" s="3">
        <f>+MAX(CEILING(Tabella2026[[#This Row],[preDEF1]],1),1)</f>
        <v>77</v>
      </c>
      <c r="U1614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1614" s="21">
        <f>+Tabella2026[[#This Row],[DEF - n. card]]*(PLAFOND/N_TESSERE)</f>
        <v>38000</v>
      </c>
      <c r="W1614" s="18"/>
    </row>
    <row r="1615" spans="2:23" x14ac:dyDescent="0.25">
      <c r="B1615" s="1" t="s">
        <v>3241</v>
      </c>
      <c r="C1615" s="2">
        <v>24035</v>
      </c>
      <c r="D1615" s="1" t="s">
        <v>3242</v>
      </c>
      <c r="E1615" s="1" t="s">
        <v>38</v>
      </c>
      <c r="F1615" s="1" t="s">
        <v>106</v>
      </c>
      <c r="G1615" s="1" t="s">
        <v>2448</v>
      </c>
      <c r="H1615" s="1" t="s">
        <v>15835</v>
      </c>
      <c r="I1615" s="5">
        <v>7640</v>
      </c>
      <c r="J1615" s="5">
        <v>180003538</v>
      </c>
      <c r="K1615" s="3">
        <f>+Tabella2026[[#This Row],[POP_2024]]/SUM(Tabella2026[POP_2024])</f>
        <v>1.2961572804747276E-4</v>
      </c>
      <c r="L1615" s="3">
        <f>+Tabella2026[[#This Row],[INCIDENZA POPOLAZIONE]]*(PLAFOND/2)</f>
        <v>38158.773125379943</v>
      </c>
      <c r="M1615" s="3">
        <f>+IFERROR(Tabella2026[[#This Row],[reddito_2024]]/Tabella2026[[#This Row],[POP_2024]],"")</f>
        <v>23560.672513089004</v>
      </c>
      <c r="N1615" s="3">
        <f>+IF(Tabella2026[[#This Row],[REDDITO COMPLESSIVO PROCAPITE]]&lt;media_aggr_reddito_pc,(media_aggr_reddito_pc-Tabella2026[[#This Row],[REDDITO COMPLESSIVO PROCAPITE]]),0)</f>
        <v>0</v>
      </c>
      <c r="O1615" s="3">
        <f>+Tabella2026[[#This Row],[DIFFERENZA REDDITO INFERIORE ALLA MEDIA DALLA MEDIA]]*Tabella2026[[#This Row],[POP_2024]]</f>
        <v>0</v>
      </c>
      <c r="P1615" s="3">
        <f>+Tabella2026[[#This Row],[POPOLAZIONE PER DIFFERENZA ]]/SUM(Tabella2026[[POPOLAZIONE PER DIFFERENZA ]])</f>
        <v>0</v>
      </c>
      <c r="Q1615" s="3">
        <f>+Tabella2026[[#This Row],[INCIDENZA POPOLAZIONE PER DIFFERENZA]]*(PLAFOND-SUM(Tabella2026[CONTRIBUTO SULLA BASE DELLA POPOLAZIONE]))</f>
        <v>0</v>
      </c>
      <c r="R1615" s="3">
        <f>+Tabella2026[[#This Row],[CONTRIBUTO SULLA BASE DELLA POPOLAZIONE]]+Tabella2026[[#This Row],[CONTRIBUTO SULLA BASE DEL REDDITO]]</f>
        <v>38158.773125379943</v>
      </c>
      <c r="S1615" s="3">
        <f>+Tabella2026[[#This Row],[CONTRIBUTO TOTALE]]/(PLAFOND/N_TESSERE)</f>
        <v>76.317546250759889</v>
      </c>
      <c r="T1615" s="3">
        <f>+MAX(CEILING(Tabella2026[[#This Row],[preDEF1]],1),1)</f>
        <v>77</v>
      </c>
      <c r="U1615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1615" s="21">
        <f>+Tabella2026[[#This Row],[DEF - n. card]]*(PLAFOND/N_TESSERE)</f>
        <v>38000</v>
      </c>
      <c r="W1615" s="18"/>
    </row>
    <row r="1616" spans="2:23" x14ac:dyDescent="0.25">
      <c r="B1616" s="1" t="s">
        <v>3237</v>
      </c>
      <c r="C1616" s="2">
        <v>26005</v>
      </c>
      <c r="D1616" s="1" t="s">
        <v>3238</v>
      </c>
      <c r="E1616" s="1" t="s">
        <v>38</v>
      </c>
      <c r="F1616" s="1" t="s">
        <v>150</v>
      </c>
      <c r="G1616" s="1" t="s">
        <v>2448</v>
      </c>
      <c r="H1616" s="1" t="s">
        <v>15835</v>
      </c>
      <c r="I1616" s="5">
        <v>7637</v>
      </c>
      <c r="J1616" s="5">
        <v>150455876</v>
      </c>
      <c r="K1616" s="3">
        <f>+Tabella2026[[#This Row],[POP_2024]]/SUM(Tabella2026[POP_2024])</f>
        <v>1.2956483181918185E-4</v>
      </c>
      <c r="L1616" s="3">
        <f>+Tabella2026[[#This Row],[INCIDENZA POPOLAZIONE]]*(PLAFOND/2)</f>
        <v>38143.789313943271</v>
      </c>
      <c r="M1616" s="3">
        <f>+IFERROR(Tabella2026[[#This Row],[reddito_2024]]/Tabella2026[[#This Row],[POP_2024]],"")</f>
        <v>19700.913447688883</v>
      </c>
      <c r="N1616" s="3">
        <f>+IF(Tabella2026[[#This Row],[REDDITO COMPLESSIVO PROCAPITE]]&lt;media_aggr_reddito_pc,(media_aggr_reddito_pc-Tabella2026[[#This Row],[REDDITO COMPLESSIVO PROCAPITE]]),0)</f>
        <v>0</v>
      </c>
      <c r="O1616" s="3">
        <f>+Tabella2026[[#This Row],[DIFFERENZA REDDITO INFERIORE ALLA MEDIA DALLA MEDIA]]*Tabella2026[[#This Row],[POP_2024]]</f>
        <v>0</v>
      </c>
      <c r="P1616" s="3">
        <f>+Tabella2026[[#This Row],[POPOLAZIONE PER DIFFERENZA ]]/SUM(Tabella2026[[POPOLAZIONE PER DIFFERENZA ]])</f>
        <v>0</v>
      </c>
      <c r="Q1616" s="3">
        <f>+Tabella2026[[#This Row],[INCIDENZA POPOLAZIONE PER DIFFERENZA]]*(PLAFOND-SUM(Tabella2026[CONTRIBUTO SULLA BASE DELLA POPOLAZIONE]))</f>
        <v>0</v>
      </c>
      <c r="R1616" s="3">
        <f>+Tabella2026[[#This Row],[CONTRIBUTO SULLA BASE DELLA POPOLAZIONE]]+Tabella2026[[#This Row],[CONTRIBUTO SULLA BASE DEL REDDITO]]</f>
        <v>38143.789313943271</v>
      </c>
      <c r="S1616" s="3">
        <f>+Tabella2026[[#This Row],[CONTRIBUTO TOTALE]]/(PLAFOND/N_TESSERE)</f>
        <v>76.287578627886546</v>
      </c>
      <c r="T1616" s="3">
        <f>+MAX(CEILING(Tabella2026[[#This Row],[preDEF1]],1),1)</f>
        <v>77</v>
      </c>
      <c r="U1616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1616" s="21">
        <f>+Tabella2026[[#This Row],[DEF - n. card]]*(PLAFOND/N_TESSERE)</f>
        <v>38000</v>
      </c>
      <c r="W1616" s="18"/>
    </row>
    <row r="1617" spans="2:23" x14ac:dyDescent="0.25">
      <c r="B1617" s="1" t="s">
        <v>3221</v>
      </c>
      <c r="C1617" s="2">
        <v>80065</v>
      </c>
      <c r="D1617" s="1" t="s">
        <v>3222</v>
      </c>
      <c r="E1617" s="1" t="s">
        <v>61</v>
      </c>
      <c r="F1617" s="1" t="s">
        <v>62</v>
      </c>
      <c r="G1617" s="1" t="s">
        <v>2448</v>
      </c>
      <c r="H1617" s="1" t="s">
        <v>15836</v>
      </c>
      <c r="I1617" s="5">
        <v>7635</v>
      </c>
      <c r="J1617" s="5">
        <v>80173738</v>
      </c>
      <c r="K1617" s="3">
        <f>+Tabella2026[[#This Row],[POP_2024]]/SUM(Tabella2026[POP_2024])</f>
        <v>1.2953090100032127E-4</v>
      </c>
      <c r="L1617" s="3">
        <f>+Tabella2026[[#This Row],[INCIDENZA POPOLAZIONE]]*(PLAFOND/2)</f>
        <v>38133.800106318835</v>
      </c>
      <c r="M1617" s="3">
        <f>+IFERROR(Tabella2026[[#This Row],[reddito_2024]]/Tabella2026[[#This Row],[POP_2024]],"")</f>
        <v>10500.817026850033</v>
      </c>
      <c r="N1617" s="3">
        <f>+IF(Tabella2026[[#This Row],[REDDITO COMPLESSIVO PROCAPITE]]&lt;media_aggr_reddito_pc,(media_aggr_reddito_pc-Tabella2026[[#This Row],[REDDITO COMPLESSIVO PROCAPITE]]),0)</f>
        <v>7324.2490357587085</v>
      </c>
      <c r="O1617" s="3">
        <f>+Tabella2026[[#This Row],[DIFFERENZA REDDITO INFERIORE ALLA MEDIA DALLA MEDIA]]*Tabella2026[[#This Row],[POP_2024]]</f>
        <v>55920641.388017736</v>
      </c>
      <c r="P1617" s="3">
        <f>+Tabella2026[[#This Row],[POPOLAZIONE PER DIFFERENZA ]]/SUM(Tabella2026[[POPOLAZIONE PER DIFFERENZA ]])</f>
        <v>4.9611792358407068E-4</v>
      </c>
      <c r="Q1617" s="3">
        <f>+Tabella2026[[#This Row],[INCIDENZA POPOLAZIONE PER DIFFERENZA]]*(PLAFOND-SUM(Tabella2026[CONTRIBUTO SULLA BASE DELLA POPOLAZIONE]))</f>
        <v>146056.74461470832</v>
      </c>
      <c r="R1617" s="3">
        <f>+Tabella2026[[#This Row],[CONTRIBUTO SULLA BASE DELLA POPOLAZIONE]]+Tabella2026[[#This Row],[CONTRIBUTO SULLA BASE DEL REDDITO]]</f>
        <v>184190.54472102717</v>
      </c>
      <c r="S1617" s="3">
        <f>+Tabella2026[[#This Row],[CONTRIBUTO TOTALE]]/(PLAFOND/N_TESSERE)</f>
        <v>368.38108944205436</v>
      </c>
      <c r="T1617" s="3">
        <f>+MAX(CEILING(Tabella2026[[#This Row],[preDEF1]],1),1)</f>
        <v>369</v>
      </c>
      <c r="U1617" s="9">
        <f xml:space="preserve"> IF(ROW(Tabella2026[[#This Row],[preDEF2]]) - ROW(Tabella2026[[#Headers],[preDEF2]])&lt;=ABS(SUM(Tabella2026[preDEF2])-N_TESSERE),Tabella2026[[#This Row],[preDEF2]]-1,Tabella2026[[#This Row],[preDEF2]])</f>
        <v>368</v>
      </c>
      <c r="V1617" s="21">
        <f>+Tabella2026[[#This Row],[DEF - n. card]]*(PLAFOND/N_TESSERE)</f>
        <v>184000</v>
      </c>
      <c r="W1617" s="18"/>
    </row>
    <row r="1618" spans="2:23" x14ac:dyDescent="0.25">
      <c r="B1618" s="1" t="s">
        <v>3217</v>
      </c>
      <c r="C1618" s="2">
        <v>24006</v>
      </c>
      <c r="D1618" s="1" t="s">
        <v>3218</v>
      </c>
      <c r="E1618" s="1" t="s">
        <v>38</v>
      </c>
      <c r="F1618" s="1" t="s">
        <v>106</v>
      </c>
      <c r="G1618" s="1" t="s">
        <v>2448</v>
      </c>
      <c r="H1618" s="1" t="s">
        <v>15835</v>
      </c>
      <c r="I1618" s="5">
        <v>7631</v>
      </c>
      <c r="J1618" s="5">
        <v>175713676</v>
      </c>
      <c r="K1618" s="3">
        <f>+Tabella2026[[#This Row],[POP_2024]]/SUM(Tabella2026[POP_2024])</f>
        <v>1.2946303936260006E-4</v>
      </c>
      <c r="L1618" s="3">
        <f>+Tabella2026[[#This Row],[INCIDENZA POPOLAZIONE]]*(PLAFOND/2)</f>
        <v>38113.821691069934</v>
      </c>
      <c r="M1618" s="3">
        <f>+IFERROR(Tabella2026[[#This Row],[reddito_2024]]/Tabella2026[[#This Row],[POP_2024]],"")</f>
        <v>23026.297470842615</v>
      </c>
      <c r="N1618" s="3">
        <f>+IF(Tabella2026[[#This Row],[REDDITO COMPLESSIVO PROCAPITE]]&lt;media_aggr_reddito_pc,(media_aggr_reddito_pc-Tabella2026[[#This Row],[REDDITO COMPLESSIVO PROCAPITE]]),0)</f>
        <v>0</v>
      </c>
      <c r="O1618" s="3">
        <f>+Tabella2026[[#This Row],[DIFFERENZA REDDITO INFERIORE ALLA MEDIA DALLA MEDIA]]*Tabella2026[[#This Row],[POP_2024]]</f>
        <v>0</v>
      </c>
      <c r="P1618" s="3">
        <f>+Tabella2026[[#This Row],[POPOLAZIONE PER DIFFERENZA ]]/SUM(Tabella2026[[POPOLAZIONE PER DIFFERENZA ]])</f>
        <v>0</v>
      </c>
      <c r="Q1618" s="3">
        <f>+Tabella2026[[#This Row],[INCIDENZA POPOLAZIONE PER DIFFERENZA]]*(PLAFOND-SUM(Tabella2026[CONTRIBUTO SULLA BASE DELLA POPOLAZIONE]))</f>
        <v>0</v>
      </c>
      <c r="R1618" s="3">
        <f>+Tabella2026[[#This Row],[CONTRIBUTO SULLA BASE DELLA POPOLAZIONE]]+Tabella2026[[#This Row],[CONTRIBUTO SULLA BASE DEL REDDITO]]</f>
        <v>38113.821691069934</v>
      </c>
      <c r="S1618" s="3">
        <f>+Tabella2026[[#This Row],[CONTRIBUTO TOTALE]]/(PLAFOND/N_TESSERE)</f>
        <v>76.227643382139874</v>
      </c>
      <c r="T1618" s="3">
        <f>+MAX(CEILING(Tabella2026[[#This Row],[preDEF1]],1),1)</f>
        <v>77</v>
      </c>
      <c r="U1618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1618" s="21">
        <f>+Tabella2026[[#This Row],[DEF - n. card]]*(PLAFOND/N_TESSERE)</f>
        <v>38000</v>
      </c>
      <c r="W1618" s="18"/>
    </row>
    <row r="1619" spans="2:23" x14ac:dyDescent="0.25">
      <c r="B1619" s="1" t="s">
        <v>3211</v>
      </c>
      <c r="C1619" s="2">
        <v>64038</v>
      </c>
      <c r="D1619" s="1" t="s">
        <v>3212</v>
      </c>
      <c r="E1619" s="1" t="s">
        <v>15</v>
      </c>
      <c r="F1619" s="1" t="s">
        <v>290</v>
      </c>
      <c r="G1619" s="1" t="s">
        <v>2448</v>
      </c>
      <c r="H1619" s="1" t="s">
        <v>15836</v>
      </c>
      <c r="I1619" s="5">
        <v>7623</v>
      </c>
      <c r="J1619" s="5">
        <v>96781202</v>
      </c>
      <c r="K1619" s="3">
        <f>+Tabella2026[[#This Row],[POP_2024]]/SUM(Tabella2026[POP_2024])</f>
        <v>1.2932731608715769E-4</v>
      </c>
      <c r="L1619" s="3">
        <f>+Tabella2026[[#This Row],[INCIDENZA POPOLAZIONE]]*(PLAFOND/2)</f>
        <v>38073.864860572161</v>
      </c>
      <c r="M1619" s="3">
        <f>+IFERROR(Tabella2026[[#This Row],[reddito_2024]]/Tabella2026[[#This Row],[POP_2024]],"")</f>
        <v>12695.946740128558</v>
      </c>
      <c r="N1619" s="3">
        <f>+IF(Tabella2026[[#This Row],[REDDITO COMPLESSIVO PROCAPITE]]&lt;media_aggr_reddito_pc,(media_aggr_reddito_pc-Tabella2026[[#This Row],[REDDITO COMPLESSIVO PROCAPITE]]),0)</f>
        <v>5129.1193224801827</v>
      </c>
      <c r="O1619" s="3">
        <f>+Tabella2026[[#This Row],[DIFFERENZA REDDITO INFERIORE ALLA MEDIA DALLA MEDIA]]*Tabella2026[[#This Row],[POP_2024]]</f>
        <v>39099276.595266432</v>
      </c>
      <c r="P1619" s="3">
        <f>+Tabella2026[[#This Row],[POPOLAZIONE PER DIFFERENZA ]]/SUM(Tabella2026[[POPOLAZIONE PER DIFFERENZA ]])</f>
        <v>3.4688178526935253E-4</v>
      </c>
      <c r="Q1619" s="3">
        <f>+Tabella2026[[#This Row],[INCIDENZA POPOLAZIONE PER DIFFERENZA]]*(PLAFOND-SUM(Tabella2026[CONTRIBUTO SULLA BASE DELLA POPOLAZIONE]))</f>
        <v>102121.73742195885</v>
      </c>
      <c r="R1619" s="3">
        <f>+Tabella2026[[#This Row],[CONTRIBUTO SULLA BASE DELLA POPOLAZIONE]]+Tabella2026[[#This Row],[CONTRIBUTO SULLA BASE DEL REDDITO]]</f>
        <v>140195.60228253101</v>
      </c>
      <c r="S1619" s="3">
        <f>+Tabella2026[[#This Row],[CONTRIBUTO TOTALE]]/(PLAFOND/N_TESSERE)</f>
        <v>280.39120456506203</v>
      </c>
      <c r="T1619" s="3">
        <f>+MAX(CEILING(Tabella2026[[#This Row],[preDEF1]],1),1)</f>
        <v>281</v>
      </c>
      <c r="U1619" s="9">
        <f xml:space="preserve"> IF(ROW(Tabella2026[[#This Row],[preDEF2]]) - ROW(Tabella2026[[#Headers],[preDEF2]])&lt;=ABS(SUM(Tabella2026[preDEF2])-N_TESSERE),Tabella2026[[#This Row],[preDEF2]]-1,Tabella2026[[#This Row],[preDEF2]])</f>
        <v>280</v>
      </c>
      <c r="V1619" s="21">
        <f>+Tabella2026[[#This Row],[DEF - n. card]]*(PLAFOND/N_TESSERE)</f>
        <v>140000</v>
      </c>
      <c r="W1619" s="18"/>
    </row>
    <row r="1620" spans="2:23" x14ac:dyDescent="0.25">
      <c r="B1620" s="1" t="s">
        <v>3179</v>
      </c>
      <c r="C1620" s="2">
        <v>75065</v>
      </c>
      <c r="D1620" s="1" t="s">
        <v>3180</v>
      </c>
      <c r="E1620" s="1" t="s">
        <v>33</v>
      </c>
      <c r="F1620" s="1" t="s">
        <v>132</v>
      </c>
      <c r="G1620" s="1" t="s">
        <v>2448</v>
      </c>
      <c r="H1620" s="1" t="s">
        <v>15836</v>
      </c>
      <c r="I1620" s="5">
        <v>7619</v>
      </c>
      <c r="J1620" s="5">
        <v>97273623</v>
      </c>
      <c r="K1620" s="3">
        <f>+Tabella2026[[#This Row],[POP_2024]]/SUM(Tabella2026[POP_2024])</f>
        <v>1.292594544494365E-4</v>
      </c>
      <c r="L1620" s="3">
        <f>+Tabella2026[[#This Row],[INCIDENZA POPOLAZIONE]]*(PLAFOND/2)</f>
        <v>38053.886445323267</v>
      </c>
      <c r="M1620" s="3">
        <f>+IFERROR(Tabella2026[[#This Row],[reddito_2024]]/Tabella2026[[#This Row],[POP_2024]],"")</f>
        <v>12767.242814017587</v>
      </c>
      <c r="N1620" s="3">
        <f>+IF(Tabella2026[[#This Row],[REDDITO COMPLESSIVO PROCAPITE]]&lt;media_aggr_reddito_pc,(media_aggr_reddito_pc-Tabella2026[[#This Row],[REDDITO COMPLESSIVO PROCAPITE]]),0)</f>
        <v>5057.823248591154</v>
      </c>
      <c r="O1620" s="3">
        <f>+Tabella2026[[#This Row],[DIFFERENZA REDDITO INFERIORE ALLA MEDIA DALLA MEDIA]]*Tabella2026[[#This Row],[POP_2024]]</f>
        <v>38535555.331016004</v>
      </c>
      <c r="P1620" s="3">
        <f>+Tabella2026[[#This Row],[POPOLAZIONE PER DIFFERENZA ]]/SUM(Tabella2026[[POPOLAZIONE PER DIFFERENZA ]])</f>
        <v>3.418805510889442E-4</v>
      </c>
      <c r="Q1620" s="3">
        <f>+Tabella2026[[#This Row],[INCIDENZA POPOLAZIONE PER DIFFERENZA]]*(PLAFOND-SUM(Tabella2026[CONTRIBUTO SULLA BASE DELLA POPOLAZIONE]))</f>
        <v>100649.37783017226</v>
      </c>
      <c r="R1620" s="3">
        <f>+Tabella2026[[#This Row],[CONTRIBUTO SULLA BASE DELLA POPOLAZIONE]]+Tabella2026[[#This Row],[CONTRIBUTO SULLA BASE DEL REDDITO]]</f>
        <v>138703.26427549555</v>
      </c>
      <c r="S1620" s="3">
        <f>+Tabella2026[[#This Row],[CONTRIBUTO TOTALE]]/(PLAFOND/N_TESSERE)</f>
        <v>277.40652855099108</v>
      </c>
      <c r="T1620" s="3">
        <f>+MAX(CEILING(Tabella2026[[#This Row],[preDEF1]],1),1)</f>
        <v>278</v>
      </c>
      <c r="U1620" s="9">
        <f xml:space="preserve"> IF(ROW(Tabella2026[[#This Row],[preDEF2]]) - ROW(Tabella2026[[#Headers],[preDEF2]])&lt;=ABS(SUM(Tabella2026[preDEF2])-N_TESSERE),Tabella2026[[#This Row],[preDEF2]]-1,Tabella2026[[#This Row],[preDEF2]])</f>
        <v>277</v>
      </c>
      <c r="V1620" s="21">
        <f>+Tabella2026[[#This Row],[DEF - n. card]]*(PLAFOND/N_TESSERE)</f>
        <v>138500</v>
      </c>
      <c r="W1620" s="18"/>
    </row>
    <row r="1621" spans="2:23" x14ac:dyDescent="0.25">
      <c r="B1621" s="1" t="s">
        <v>3334</v>
      </c>
      <c r="C1621" s="2">
        <v>87047</v>
      </c>
      <c r="D1621" s="1" t="s">
        <v>3335</v>
      </c>
      <c r="E1621" s="1" t="s">
        <v>21</v>
      </c>
      <c r="F1621" s="1" t="s">
        <v>35</v>
      </c>
      <c r="G1621" s="1" t="s">
        <v>2448</v>
      </c>
      <c r="H1621" s="1" t="s">
        <v>15836</v>
      </c>
      <c r="I1621" s="5">
        <v>7618</v>
      </c>
      <c r="J1621" s="5">
        <v>71577898</v>
      </c>
      <c r="K1621" s="3">
        <f>+Tabella2026[[#This Row],[POP_2024]]/SUM(Tabella2026[POP_2024])</f>
        <v>1.292424890400062E-4</v>
      </c>
      <c r="L1621" s="3">
        <f>+Tabella2026[[#This Row],[INCIDENZA POPOLAZIONE]]*(PLAFOND/2)</f>
        <v>38048.891841511046</v>
      </c>
      <c r="M1621" s="3">
        <f>+IFERROR(Tabella2026[[#This Row],[reddito_2024]]/Tabella2026[[#This Row],[POP_2024]],"")</f>
        <v>9395.8910475190332</v>
      </c>
      <c r="N1621" s="3">
        <f>+IF(Tabella2026[[#This Row],[REDDITO COMPLESSIVO PROCAPITE]]&lt;media_aggr_reddito_pc,(media_aggr_reddito_pc-Tabella2026[[#This Row],[REDDITO COMPLESSIVO PROCAPITE]]),0)</f>
        <v>8429.1750150897078</v>
      </c>
      <c r="O1621" s="3">
        <f>+Tabella2026[[#This Row],[DIFFERENZA REDDITO INFERIORE ALLA MEDIA DALLA MEDIA]]*Tabella2026[[#This Row],[POP_2024]]</f>
        <v>64213455.264953397</v>
      </c>
      <c r="P1621" s="3">
        <f>+Tabella2026[[#This Row],[POPOLAZIONE PER DIFFERENZA ]]/SUM(Tabella2026[[POPOLAZIONE PER DIFFERENZA ]])</f>
        <v>5.696902843291327E-4</v>
      </c>
      <c r="Q1621" s="3">
        <f>+Tabella2026[[#This Row],[INCIDENZA POPOLAZIONE PER DIFFERENZA]]*(PLAFOND-SUM(Tabella2026[CONTRIBUTO SULLA BASE DELLA POPOLAZIONE]))</f>
        <v>167716.3924387841</v>
      </c>
      <c r="R1621" s="3">
        <f>+Tabella2026[[#This Row],[CONTRIBUTO SULLA BASE DELLA POPOLAZIONE]]+Tabella2026[[#This Row],[CONTRIBUTO SULLA BASE DEL REDDITO]]</f>
        <v>205765.28428029513</v>
      </c>
      <c r="S1621" s="3">
        <f>+Tabella2026[[#This Row],[CONTRIBUTO TOTALE]]/(PLAFOND/N_TESSERE)</f>
        <v>411.53056856059027</v>
      </c>
      <c r="T1621" s="3">
        <f>+MAX(CEILING(Tabella2026[[#This Row],[preDEF1]],1),1)</f>
        <v>412</v>
      </c>
      <c r="U1621" s="9">
        <f xml:space="preserve"> IF(ROW(Tabella2026[[#This Row],[preDEF2]]) - ROW(Tabella2026[[#Headers],[preDEF2]])&lt;=ABS(SUM(Tabella2026[preDEF2])-N_TESSERE),Tabella2026[[#This Row],[preDEF2]]-1,Tabella2026[[#This Row],[preDEF2]])</f>
        <v>411</v>
      </c>
      <c r="V1621" s="21">
        <f>+Tabella2026[[#This Row],[DEF - n. card]]*(PLAFOND/N_TESSERE)</f>
        <v>205500</v>
      </c>
      <c r="W1621" s="18"/>
    </row>
    <row r="1622" spans="2:23" x14ac:dyDescent="0.25">
      <c r="B1622" s="1" t="s">
        <v>3293</v>
      </c>
      <c r="C1622" s="2">
        <v>17059</v>
      </c>
      <c r="D1622" s="1" t="s">
        <v>3294</v>
      </c>
      <c r="E1622" s="1" t="s">
        <v>12</v>
      </c>
      <c r="F1622" s="1" t="s">
        <v>50</v>
      </c>
      <c r="G1622" s="1" t="s">
        <v>2448</v>
      </c>
      <c r="H1622" s="1" t="s">
        <v>15835</v>
      </c>
      <c r="I1622" s="5">
        <v>7611</v>
      </c>
      <c r="J1622" s="5">
        <v>148883103</v>
      </c>
      <c r="K1622" s="3">
        <f>+Tabella2026[[#This Row],[POP_2024]]/SUM(Tabella2026[POP_2024])</f>
        <v>1.2912373117399413E-4</v>
      </c>
      <c r="L1622" s="3">
        <f>+Tabella2026[[#This Row],[INCIDENZA POPOLAZIONE]]*(PLAFOND/2)</f>
        <v>38013.929614825494</v>
      </c>
      <c r="M1622" s="3">
        <f>+IFERROR(Tabella2026[[#This Row],[reddito_2024]]/Tabella2026[[#This Row],[POP_2024]],"")</f>
        <v>19561.569176192352</v>
      </c>
      <c r="N1622" s="3">
        <f>+IF(Tabella2026[[#This Row],[REDDITO COMPLESSIVO PROCAPITE]]&lt;media_aggr_reddito_pc,(media_aggr_reddito_pc-Tabella2026[[#This Row],[REDDITO COMPLESSIVO PROCAPITE]]),0)</f>
        <v>0</v>
      </c>
      <c r="O1622" s="3">
        <f>+Tabella2026[[#This Row],[DIFFERENZA REDDITO INFERIORE ALLA MEDIA DALLA MEDIA]]*Tabella2026[[#This Row],[POP_2024]]</f>
        <v>0</v>
      </c>
      <c r="P1622" s="3">
        <f>+Tabella2026[[#This Row],[POPOLAZIONE PER DIFFERENZA ]]/SUM(Tabella2026[[POPOLAZIONE PER DIFFERENZA ]])</f>
        <v>0</v>
      </c>
      <c r="Q1622" s="3">
        <f>+Tabella2026[[#This Row],[INCIDENZA POPOLAZIONE PER DIFFERENZA]]*(PLAFOND-SUM(Tabella2026[CONTRIBUTO SULLA BASE DELLA POPOLAZIONE]))</f>
        <v>0</v>
      </c>
      <c r="R1622" s="3">
        <f>+Tabella2026[[#This Row],[CONTRIBUTO SULLA BASE DELLA POPOLAZIONE]]+Tabella2026[[#This Row],[CONTRIBUTO SULLA BASE DEL REDDITO]]</f>
        <v>38013.929614825494</v>
      </c>
      <c r="S1622" s="3">
        <f>+Tabella2026[[#This Row],[CONTRIBUTO TOTALE]]/(PLAFOND/N_TESSERE)</f>
        <v>76.027859229650986</v>
      </c>
      <c r="T1622" s="3">
        <f>+MAX(CEILING(Tabella2026[[#This Row],[preDEF1]],1),1)</f>
        <v>77</v>
      </c>
      <c r="U1622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1622" s="21">
        <f>+Tabella2026[[#This Row],[DEF - n. card]]*(PLAFOND/N_TESSERE)</f>
        <v>38000</v>
      </c>
      <c r="W1622" s="18"/>
    </row>
    <row r="1623" spans="2:23" x14ac:dyDescent="0.25">
      <c r="B1623" s="1" t="s">
        <v>3275</v>
      </c>
      <c r="C1623" s="2">
        <v>16016</v>
      </c>
      <c r="D1623" s="1" t="s">
        <v>3276</v>
      </c>
      <c r="E1623" s="1" t="s">
        <v>12</v>
      </c>
      <c r="F1623" s="1" t="s">
        <v>93</v>
      </c>
      <c r="G1623" s="1" t="s">
        <v>2448</v>
      </c>
      <c r="H1623" s="1" t="s">
        <v>15835</v>
      </c>
      <c r="I1623" s="5">
        <v>7594</v>
      </c>
      <c r="J1623" s="5">
        <v>161326712</v>
      </c>
      <c r="K1623" s="3">
        <f>+Tabella2026[[#This Row],[POP_2024]]/SUM(Tabella2026[POP_2024])</f>
        <v>1.2883531921367906E-4</v>
      </c>
      <c r="L1623" s="3">
        <f>+Tabella2026[[#This Row],[INCIDENZA POPOLAZIONE]]*(PLAFOND/2)</f>
        <v>37929.021350017705</v>
      </c>
      <c r="M1623" s="3">
        <f>+IFERROR(Tabella2026[[#This Row],[reddito_2024]]/Tabella2026[[#This Row],[POP_2024]],"")</f>
        <v>21243.970503028708</v>
      </c>
      <c r="N1623" s="3">
        <f>+IF(Tabella2026[[#This Row],[REDDITO COMPLESSIVO PROCAPITE]]&lt;media_aggr_reddito_pc,(media_aggr_reddito_pc-Tabella2026[[#This Row],[REDDITO COMPLESSIVO PROCAPITE]]),0)</f>
        <v>0</v>
      </c>
      <c r="O1623" s="3">
        <f>+Tabella2026[[#This Row],[DIFFERENZA REDDITO INFERIORE ALLA MEDIA DALLA MEDIA]]*Tabella2026[[#This Row],[POP_2024]]</f>
        <v>0</v>
      </c>
      <c r="P1623" s="3">
        <f>+Tabella2026[[#This Row],[POPOLAZIONE PER DIFFERENZA ]]/SUM(Tabella2026[[POPOLAZIONE PER DIFFERENZA ]])</f>
        <v>0</v>
      </c>
      <c r="Q1623" s="3">
        <f>+Tabella2026[[#This Row],[INCIDENZA POPOLAZIONE PER DIFFERENZA]]*(PLAFOND-SUM(Tabella2026[CONTRIBUTO SULLA BASE DELLA POPOLAZIONE]))</f>
        <v>0</v>
      </c>
      <c r="R1623" s="3">
        <f>+Tabella2026[[#This Row],[CONTRIBUTO SULLA BASE DELLA POPOLAZIONE]]+Tabella2026[[#This Row],[CONTRIBUTO SULLA BASE DEL REDDITO]]</f>
        <v>37929.021350017705</v>
      </c>
      <c r="S1623" s="3">
        <f>+Tabella2026[[#This Row],[CONTRIBUTO TOTALE]]/(PLAFOND/N_TESSERE)</f>
        <v>75.858042700035412</v>
      </c>
      <c r="T1623" s="3">
        <f>+MAX(CEILING(Tabella2026[[#This Row],[preDEF1]],1),1)</f>
        <v>76</v>
      </c>
      <c r="U1623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1623" s="21">
        <f>+Tabella2026[[#This Row],[DEF - n. card]]*(PLAFOND/N_TESSERE)</f>
        <v>37500</v>
      </c>
      <c r="W1623" s="18"/>
    </row>
    <row r="1624" spans="2:23" x14ac:dyDescent="0.25">
      <c r="B1624" s="1" t="s">
        <v>3329</v>
      </c>
      <c r="C1624" s="2">
        <v>78025</v>
      </c>
      <c r="D1624" s="1" t="s">
        <v>3330</v>
      </c>
      <c r="E1624" s="1" t="s">
        <v>61</v>
      </c>
      <c r="F1624" s="1" t="s">
        <v>178</v>
      </c>
      <c r="G1624" s="1" t="s">
        <v>2448</v>
      </c>
      <c r="H1624" s="1" t="s">
        <v>15836</v>
      </c>
      <c r="I1624" s="5">
        <v>7590</v>
      </c>
      <c r="J1624" s="5">
        <v>73975028</v>
      </c>
      <c r="K1624" s="3">
        <f>+Tabella2026[[#This Row],[POP_2024]]/SUM(Tabella2026[POP_2024])</f>
        <v>1.2876745757595787E-4</v>
      </c>
      <c r="L1624" s="3">
        <f>+Tabella2026[[#This Row],[INCIDENZA POPOLAZIONE]]*(PLAFOND/2)</f>
        <v>37909.042934768819</v>
      </c>
      <c r="M1624" s="3">
        <f>+IFERROR(Tabella2026[[#This Row],[reddito_2024]]/Tabella2026[[#This Row],[POP_2024]],"")</f>
        <v>9746.3805006587609</v>
      </c>
      <c r="N1624" s="3">
        <f>+IF(Tabella2026[[#This Row],[REDDITO COMPLESSIVO PROCAPITE]]&lt;media_aggr_reddito_pc,(media_aggr_reddito_pc-Tabella2026[[#This Row],[REDDITO COMPLESSIVO PROCAPITE]]),0)</f>
        <v>8078.6855619499802</v>
      </c>
      <c r="O1624" s="3">
        <f>+Tabella2026[[#This Row],[DIFFERENZA REDDITO INFERIORE ALLA MEDIA DALLA MEDIA]]*Tabella2026[[#This Row],[POP_2024]]</f>
        <v>61317223.415200353</v>
      </c>
      <c r="P1624" s="3">
        <f>+Tabella2026[[#This Row],[POPOLAZIONE PER DIFFERENZA ]]/SUM(Tabella2026[[POPOLAZIONE PER DIFFERENZA ]])</f>
        <v>5.4399543362905803E-4</v>
      </c>
      <c r="Q1624" s="3">
        <f>+Tabella2026[[#This Row],[INCIDENZA POPOLAZIONE PER DIFFERENZA]]*(PLAFOND-SUM(Tabella2026[CONTRIBUTO SULLA BASE DELLA POPOLAZIONE]))</f>
        <v>160151.84766382011</v>
      </c>
      <c r="R1624" s="3">
        <f>+Tabella2026[[#This Row],[CONTRIBUTO SULLA BASE DELLA POPOLAZIONE]]+Tabella2026[[#This Row],[CONTRIBUTO SULLA BASE DEL REDDITO]]</f>
        <v>198060.89059858891</v>
      </c>
      <c r="S1624" s="3">
        <f>+Tabella2026[[#This Row],[CONTRIBUTO TOTALE]]/(PLAFOND/N_TESSERE)</f>
        <v>396.12178119717782</v>
      </c>
      <c r="T1624" s="3">
        <f>+MAX(CEILING(Tabella2026[[#This Row],[preDEF1]],1),1)</f>
        <v>397</v>
      </c>
      <c r="U1624" s="9">
        <f xml:space="preserve"> IF(ROW(Tabella2026[[#This Row],[preDEF2]]) - ROW(Tabella2026[[#Headers],[preDEF2]])&lt;=ABS(SUM(Tabella2026[preDEF2])-N_TESSERE),Tabella2026[[#This Row],[preDEF2]]-1,Tabella2026[[#This Row],[preDEF2]])</f>
        <v>396</v>
      </c>
      <c r="V1624" s="21">
        <f>+Tabella2026[[#This Row],[DEF - n. card]]*(PLAFOND/N_TESSERE)</f>
        <v>198000</v>
      </c>
      <c r="W1624" s="18"/>
    </row>
    <row r="1625" spans="2:23" x14ac:dyDescent="0.25">
      <c r="B1625" s="1" t="s">
        <v>3207</v>
      </c>
      <c r="C1625" s="2">
        <v>82014</v>
      </c>
      <c r="D1625" s="1" t="s">
        <v>3208</v>
      </c>
      <c r="E1625" s="1" t="s">
        <v>21</v>
      </c>
      <c r="F1625" s="1" t="s">
        <v>20</v>
      </c>
      <c r="G1625" s="1" t="s">
        <v>2448</v>
      </c>
      <c r="H1625" s="1" t="s">
        <v>15836</v>
      </c>
      <c r="I1625" s="5">
        <v>7588</v>
      </c>
      <c r="J1625" s="5">
        <v>79115566</v>
      </c>
      <c r="K1625" s="3">
        <f>+Tabella2026[[#This Row],[POP_2024]]/SUM(Tabella2026[POP_2024])</f>
        <v>1.2873352675709727E-4</v>
      </c>
      <c r="L1625" s="3">
        <f>+Tabella2026[[#This Row],[INCIDENZA POPOLAZIONE]]*(PLAFOND/2)</f>
        <v>37899.053727144368</v>
      </c>
      <c r="M1625" s="3">
        <f>+IFERROR(Tabella2026[[#This Row],[reddito_2024]]/Tabella2026[[#This Row],[POP_2024]],"")</f>
        <v>10426.405640484976</v>
      </c>
      <c r="N1625" s="3">
        <f>+IF(Tabella2026[[#This Row],[REDDITO COMPLESSIVO PROCAPITE]]&lt;media_aggr_reddito_pc,(media_aggr_reddito_pc-Tabella2026[[#This Row],[REDDITO COMPLESSIVO PROCAPITE]]),0)</f>
        <v>7398.6604221237649</v>
      </c>
      <c r="O1625" s="3">
        <f>+Tabella2026[[#This Row],[DIFFERENZA REDDITO INFERIORE ALLA MEDIA DALLA MEDIA]]*Tabella2026[[#This Row],[POP_2024]]</f>
        <v>56141035.283075131</v>
      </c>
      <c r="P1625" s="3">
        <f>+Tabella2026[[#This Row],[POPOLAZIONE PER DIFFERENZA ]]/SUM(Tabella2026[[POPOLAZIONE PER DIFFERENZA ]])</f>
        <v>4.9807321878227477E-4</v>
      </c>
      <c r="Q1625" s="3">
        <f>+Tabella2026[[#This Row],[INCIDENZA POPOLAZIONE PER DIFFERENZA]]*(PLAFOND-SUM(Tabella2026[CONTRIBUTO SULLA BASE DELLA POPOLAZIONE]))</f>
        <v>146632.3820545882</v>
      </c>
      <c r="R1625" s="3">
        <f>+Tabella2026[[#This Row],[CONTRIBUTO SULLA BASE DELLA POPOLAZIONE]]+Tabella2026[[#This Row],[CONTRIBUTO SULLA BASE DEL REDDITO]]</f>
        <v>184531.43578173258</v>
      </c>
      <c r="S1625" s="3">
        <f>+Tabella2026[[#This Row],[CONTRIBUTO TOTALE]]/(PLAFOND/N_TESSERE)</f>
        <v>369.06287156346514</v>
      </c>
      <c r="T1625" s="3">
        <f>+MAX(CEILING(Tabella2026[[#This Row],[preDEF1]],1),1)</f>
        <v>370</v>
      </c>
      <c r="U1625" s="9">
        <f xml:space="preserve"> IF(ROW(Tabella2026[[#This Row],[preDEF2]]) - ROW(Tabella2026[[#Headers],[preDEF2]])&lt;=ABS(SUM(Tabella2026[preDEF2])-N_TESSERE),Tabella2026[[#This Row],[preDEF2]]-1,Tabella2026[[#This Row],[preDEF2]])</f>
        <v>369</v>
      </c>
      <c r="V1625" s="21">
        <f>+Tabella2026[[#This Row],[DEF - n. card]]*(PLAFOND/N_TESSERE)</f>
        <v>184500</v>
      </c>
      <c r="W1625" s="18"/>
    </row>
    <row r="1626" spans="2:23" x14ac:dyDescent="0.25">
      <c r="B1626" s="1" t="s">
        <v>3251</v>
      </c>
      <c r="C1626" s="2">
        <v>62074</v>
      </c>
      <c r="D1626" s="1" t="s">
        <v>3252</v>
      </c>
      <c r="E1626" s="1" t="s">
        <v>15</v>
      </c>
      <c r="F1626" s="1" t="s">
        <v>256</v>
      </c>
      <c r="G1626" s="1" t="s">
        <v>2448</v>
      </c>
      <c r="H1626" s="1" t="s">
        <v>15836</v>
      </c>
      <c r="I1626" s="5">
        <v>7588</v>
      </c>
      <c r="J1626" s="5">
        <v>110721220</v>
      </c>
      <c r="K1626" s="3">
        <f>+Tabella2026[[#This Row],[POP_2024]]/SUM(Tabella2026[POP_2024])</f>
        <v>1.2873352675709727E-4</v>
      </c>
      <c r="L1626" s="3">
        <f>+Tabella2026[[#This Row],[INCIDENZA POPOLAZIONE]]*(PLAFOND/2)</f>
        <v>37899.053727144368</v>
      </c>
      <c r="M1626" s="3">
        <f>+IFERROR(Tabella2026[[#This Row],[reddito_2024]]/Tabella2026[[#This Row],[POP_2024]],"")</f>
        <v>14591.62098049552</v>
      </c>
      <c r="N1626" s="3">
        <f>+IF(Tabella2026[[#This Row],[REDDITO COMPLESSIVO PROCAPITE]]&lt;media_aggr_reddito_pc,(media_aggr_reddito_pc-Tabella2026[[#This Row],[REDDITO COMPLESSIVO PROCAPITE]]),0)</f>
        <v>3233.4450821132214</v>
      </c>
      <c r="O1626" s="3">
        <f>+Tabella2026[[#This Row],[DIFFERENZA REDDITO INFERIORE ALLA MEDIA DALLA MEDIA]]*Tabella2026[[#This Row],[POP_2024]]</f>
        <v>24535381.283075124</v>
      </c>
      <c r="P1626" s="3">
        <f>+Tabella2026[[#This Row],[POPOLAZIONE PER DIFFERENZA ]]/SUM(Tabella2026[[POPOLAZIONE PER DIFFERENZA ]])</f>
        <v>2.1767351221960277E-4</v>
      </c>
      <c r="Q1626" s="3">
        <f>+Tabella2026[[#This Row],[INCIDENZA POPOLAZIONE PER DIFFERENZA]]*(PLAFOND-SUM(Tabella2026[CONTRIBUTO SULLA BASE DELLA POPOLAZIONE]))</f>
        <v>64082.918742317146</v>
      </c>
      <c r="R1626" s="3">
        <f>+Tabella2026[[#This Row],[CONTRIBUTO SULLA BASE DELLA POPOLAZIONE]]+Tabella2026[[#This Row],[CONTRIBUTO SULLA BASE DEL REDDITO]]</f>
        <v>101981.97246946151</v>
      </c>
      <c r="S1626" s="3">
        <f>+Tabella2026[[#This Row],[CONTRIBUTO TOTALE]]/(PLAFOND/N_TESSERE)</f>
        <v>203.96394493892302</v>
      </c>
      <c r="T1626" s="3">
        <f>+MAX(CEILING(Tabella2026[[#This Row],[preDEF1]],1),1)</f>
        <v>204</v>
      </c>
      <c r="U1626" s="9">
        <f xml:space="preserve"> IF(ROW(Tabella2026[[#This Row],[preDEF2]]) - ROW(Tabella2026[[#Headers],[preDEF2]])&lt;=ABS(SUM(Tabella2026[preDEF2])-N_TESSERE),Tabella2026[[#This Row],[preDEF2]]-1,Tabella2026[[#This Row],[preDEF2]])</f>
        <v>203</v>
      </c>
      <c r="V1626" s="21">
        <f>+Tabella2026[[#This Row],[DEF - n. card]]*(PLAFOND/N_TESSERE)</f>
        <v>101500</v>
      </c>
      <c r="W1626" s="18"/>
    </row>
    <row r="1627" spans="2:23" x14ac:dyDescent="0.25">
      <c r="B1627" s="1" t="s">
        <v>3342</v>
      </c>
      <c r="C1627" s="2">
        <v>42050</v>
      </c>
      <c r="D1627" s="1" t="s">
        <v>3343</v>
      </c>
      <c r="E1627" s="1" t="s">
        <v>117</v>
      </c>
      <c r="F1627" s="1" t="s">
        <v>116</v>
      </c>
      <c r="G1627" s="1" t="s">
        <v>2448</v>
      </c>
      <c r="H1627" s="1" t="s">
        <v>15834</v>
      </c>
      <c r="I1627" s="5">
        <v>7586</v>
      </c>
      <c r="J1627" s="5">
        <v>124945799</v>
      </c>
      <c r="K1627" s="3">
        <f>+Tabella2026[[#This Row],[POP_2024]]/SUM(Tabella2026[POP_2024])</f>
        <v>1.2869959593823669E-4</v>
      </c>
      <c r="L1627" s="3">
        <f>+Tabella2026[[#This Row],[INCIDENZA POPOLAZIONE]]*(PLAFOND/2)</f>
        <v>37889.064519519925</v>
      </c>
      <c r="M1627" s="3">
        <f>+IFERROR(Tabella2026[[#This Row],[reddito_2024]]/Tabella2026[[#This Row],[POP_2024]],"")</f>
        <v>16470.577247561298</v>
      </c>
      <c r="N1627" s="3">
        <f>+IF(Tabella2026[[#This Row],[REDDITO COMPLESSIVO PROCAPITE]]&lt;media_aggr_reddito_pc,(media_aggr_reddito_pc-Tabella2026[[#This Row],[REDDITO COMPLESSIVO PROCAPITE]]),0)</f>
        <v>1354.4888150474435</v>
      </c>
      <c r="O1627" s="3">
        <f>+Tabella2026[[#This Row],[DIFFERENZA REDDITO INFERIORE ALLA MEDIA DALLA MEDIA]]*Tabella2026[[#This Row],[POP_2024]]</f>
        <v>10275152.150949907</v>
      </c>
      <c r="P1627" s="3">
        <f>+Tabella2026[[#This Row],[POPOLAZIONE PER DIFFERENZA ]]/SUM(Tabella2026[[POPOLAZIONE PER DIFFERENZA ]])</f>
        <v>9.1159311179359257E-5</v>
      </c>
      <c r="Q1627" s="3">
        <f>+Tabella2026[[#This Row],[INCIDENZA POPOLAZIONE PER DIFFERENZA]]*(PLAFOND-SUM(Tabella2026[CONTRIBUTO SULLA BASE DELLA POPOLAZIONE]))</f>
        <v>26837.232841720088</v>
      </c>
      <c r="R1627" s="3">
        <f>+Tabella2026[[#This Row],[CONTRIBUTO SULLA BASE DELLA POPOLAZIONE]]+Tabella2026[[#This Row],[CONTRIBUTO SULLA BASE DEL REDDITO]]</f>
        <v>64726.297361240009</v>
      </c>
      <c r="S1627" s="3">
        <f>+Tabella2026[[#This Row],[CONTRIBUTO TOTALE]]/(PLAFOND/N_TESSERE)</f>
        <v>129.45259472248003</v>
      </c>
      <c r="T1627" s="3">
        <f>+MAX(CEILING(Tabella2026[[#This Row],[preDEF1]],1),1)</f>
        <v>130</v>
      </c>
      <c r="U1627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1627" s="21">
        <f>+Tabella2026[[#This Row],[DEF - n. card]]*(PLAFOND/N_TESSERE)</f>
        <v>64500</v>
      </c>
      <c r="W1627" s="18"/>
    </row>
    <row r="1628" spans="2:23" x14ac:dyDescent="0.25">
      <c r="B1628" s="1" t="s">
        <v>3231</v>
      </c>
      <c r="C1628" s="2">
        <v>103035</v>
      </c>
      <c r="D1628" s="1" t="s">
        <v>3232</v>
      </c>
      <c r="E1628" s="1" t="s">
        <v>18</v>
      </c>
      <c r="F1628" s="1" t="s">
        <v>648</v>
      </c>
      <c r="G1628" s="1" t="s">
        <v>2448</v>
      </c>
      <c r="H1628" s="1" t="s">
        <v>15835</v>
      </c>
      <c r="I1628" s="5">
        <v>7574</v>
      </c>
      <c r="J1628" s="5">
        <v>134907087</v>
      </c>
      <c r="K1628" s="3">
        <f>+Tabella2026[[#This Row],[POP_2024]]/SUM(Tabella2026[POP_2024])</f>
        <v>1.284960110250731E-4</v>
      </c>
      <c r="L1628" s="3">
        <f>+Tabella2026[[#This Row],[INCIDENZA POPOLAZIONE]]*(PLAFOND/2)</f>
        <v>37829.129273773251</v>
      </c>
      <c r="M1628" s="3">
        <f>+IFERROR(Tabella2026[[#This Row],[reddito_2024]]/Tabella2026[[#This Row],[POP_2024]],"")</f>
        <v>17811.867837338261</v>
      </c>
      <c r="N1628" s="3">
        <f>+IF(Tabella2026[[#This Row],[REDDITO COMPLESSIVO PROCAPITE]]&lt;media_aggr_reddito_pc,(media_aggr_reddito_pc-Tabella2026[[#This Row],[REDDITO COMPLESSIVO PROCAPITE]]),0)</f>
        <v>13.198225270480179</v>
      </c>
      <c r="O1628" s="3">
        <f>+Tabella2026[[#This Row],[DIFFERENZA REDDITO INFERIORE ALLA MEDIA DALLA MEDIA]]*Tabella2026[[#This Row],[POP_2024]]</f>
        <v>99963.358198616887</v>
      </c>
      <c r="P1628" s="3">
        <f>+Tabella2026[[#This Row],[POPOLAZIONE PER DIFFERENZA ]]/SUM(Tabella2026[[POPOLAZIONE PER DIFFERENZA ]])</f>
        <v>8.8685702583187921E-7</v>
      </c>
      <c r="Q1628" s="3">
        <f>+Tabella2026[[#This Row],[INCIDENZA POPOLAZIONE PER DIFFERENZA]]*(PLAFOND-SUM(Tabella2026[CONTRIBUTO SULLA BASE DELLA POPOLAZIONE]))</f>
        <v>261.09004326213693</v>
      </c>
      <c r="R1628" s="3">
        <f>+Tabella2026[[#This Row],[CONTRIBUTO SULLA BASE DELLA POPOLAZIONE]]+Tabella2026[[#This Row],[CONTRIBUTO SULLA BASE DEL REDDITO]]</f>
        <v>38090.219317035386</v>
      </c>
      <c r="S1628" s="3">
        <f>+Tabella2026[[#This Row],[CONTRIBUTO TOTALE]]/(PLAFOND/N_TESSERE)</f>
        <v>76.180438634070768</v>
      </c>
      <c r="T1628" s="3">
        <f>+MAX(CEILING(Tabella2026[[#This Row],[preDEF1]],1),1)</f>
        <v>77</v>
      </c>
      <c r="U1628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1628" s="21">
        <f>+Tabella2026[[#This Row],[DEF - n. card]]*(PLAFOND/N_TESSERE)</f>
        <v>38000</v>
      </c>
      <c r="W1628" s="18"/>
    </row>
    <row r="1629" spans="2:23" x14ac:dyDescent="0.25">
      <c r="B1629" s="1" t="s">
        <v>3257</v>
      </c>
      <c r="C1629" s="2">
        <v>24070</v>
      </c>
      <c r="D1629" s="1" t="s">
        <v>3258</v>
      </c>
      <c r="E1629" s="1" t="s">
        <v>38</v>
      </c>
      <c r="F1629" s="1" t="s">
        <v>106</v>
      </c>
      <c r="G1629" s="1" t="s">
        <v>2448</v>
      </c>
      <c r="H1629" s="1" t="s">
        <v>15835</v>
      </c>
      <c r="I1629" s="5">
        <v>7574</v>
      </c>
      <c r="J1629" s="5">
        <v>158333414</v>
      </c>
      <c r="K1629" s="3">
        <f>+Tabella2026[[#This Row],[POP_2024]]/SUM(Tabella2026[POP_2024])</f>
        <v>1.284960110250731E-4</v>
      </c>
      <c r="L1629" s="3">
        <f>+Tabella2026[[#This Row],[INCIDENZA POPOLAZIONE]]*(PLAFOND/2)</f>
        <v>37829.129273773251</v>
      </c>
      <c r="M1629" s="3">
        <f>+IFERROR(Tabella2026[[#This Row],[reddito_2024]]/Tabella2026[[#This Row],[POP_2024]],"")</f>
        <v>20904.860575653551</v>
      </c>
      <c r="N1629" s="3">
        <f>+IF(Tabella2026[[#This Row],[REDDITO COMPLESSIVO PROCAPITE]]&lt;media_aggr_reddito_pc,(media_aggr_reddito_pc-Tabella2026[[#This Row],[REDDITO COMPLESSIVO PROCAPITE]]),0)</f>
        <v>0</v>
      </c>
      <c r="O1629" s="3">
        <f>+Tabella2026[[#This Row],[DIFFERENZA REDDITO INFERIORE ALLA MEDIA DALLA MEDIA]]*Tabella2026[[#This Row],[POP_2024]]</f>
        <v>0</v>
      </c>
      <c r="P1629" s="3">
        <f>+Tabella2026[[#This Row],[POPOLAZIONE PER DIFFERENZA ]]/SUM(Tabella2026[[POPOLAZIONE PER DIFFERENZA ]])</f>
        <v>0</v>
      </c>
      <c r="Q1629" s="3">
        <f>+Tabella2026[[#This Row],[INCIDENZA POPOLAZIONE PER DIFFERENZA]]*(PLAFOND-SUM(Tabella2026[CONTRIBUTO SULLA BASE DELLA POPOLAZIONE]))</f>
        <v>0</v>
      </c>
      <c r="R1629" s="3">
        <f>+Tabella2026[[#This Row],[CONTRIBUTO SULLA BASE DELLA POPOLAZIONE]]+Tabella2026[[#This Row],[CONTRIBUTO SULLA BASE DEL REDDITO]]</f>
        <v>37829.129273773251</v>
      </c>
      <c r="S1629" s="3">
        <f>+Tabella2026[[#This Row],[CONTRIBUTO TOTALE]]/(PLAFOND/N_TESSERE)</f>
        <v>75.658258547546495</v>
      </c>
      <c r="T1629" s="3">
        <f>+MAX(CEILING(Tabella2026[[#This Row],[preDEF1]],1),1)</f>
        <v>76</v>
      </c>
      <c r="U1629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1629" s="21">
        <f>+Tabella2026[[#This Row],[DEF - n. card]]*(PLAFOND/N_TESSERE)</f>
        <v>37500</v>
      </c>
      <c r="W1629" s="18"/>
    </row>
    <row r="1630" spans="2:23" x14ac:dyDescent="0.25">
      <c r="B1630" s="1" t="s">
        <v>3279</v>
      </c>
      <c r="C1630" s="2">
        <v>30127</v>
      </c>
      <c r="D1630" s="1" t="s">
        <v>3280</v>
      </c>
      <c r="E1630" s="1" t="s">
        <v>48</v>
      </c>
      <c r="F1630" s="1" t="s">
        <v>120</v>
      </c>
      <c r="G1630" s="1" t="s">
        <v>2448</v>
      </c>
      <c r="H1630" s="1" t="s">
        <v>15835</v>
      </c>
      <c r="I1630" s="5">
        <v>7573</v>
      </c>
      <c r="J1630" s="5">
        <v>171087930</v>
      </c>
      <c r="K1630" s="3">
        <f>+Tabella2026[[#This Row],[POP_2024]]/SUM(Tabella2026[POP_2024])</f>
        <v>1.284790456156428E-4</v>
      </c>
      <c r="L1630" s="3">
        <f>+Tabella2026[[#This Row],[INCIDENZA POPOLAZIONE]]*(PLAFOND/2)</f>
        <v>37824.134669961029</v>
      </c>
      <c r="M1630" s="3">
        <f>+IFERROR(Tabella2026[[#This Row],[reddito_2024]]/Tabella2026[[#This Row],[POP_2024]],"")</f>
        <v>22591.830186187774</v>
      </c>
      <c r="N1630" s="3">
        <f>+IF(Tabella2026[[#This Row],[REDDITO COMPLESSIVO PROCAPITE]]&lt;media_aggr_reddito_pc,(media_aggr_reddito_pc-Tabella2026[[#This Row],[REDDITO COMPLESSIVO PROCAPITE]]),0)</f>
        <v>0</v>
      </c>
      <c r="O1630" s="3">
        <f>+Tabella2026[[#This Row],[DIFFERENZA REDDITO INFERIORE ALLA MEDIA DALLA MEDIA]]*Tabella2026[[#This Row],[POP_2024]]</f>
        <v>0</v>
      </c>
      <c r="P1630" s="3">
        <f>+Tabella2026[[#This Row],[POPOLAZIONE PER DIFFERENZA ]]/SUM(Tabella2026[[POPOLAZIONE PER DIFFERENZA ]])</f>
        <v>0</v>
      </c>
      <c r="Q1630" s="3">
        <f>+Tabella2026[[#This Row],[INCIDENZA POPOLAZIONE PER DIFFERENZA]]*(PLAFOND-SUM(Tabella2026[CONTRIBUTO SULLA BASE DELLA POPOLAZIONE]))</f>
        <v>0</v>
      </c>
      <c r="R1630" s="3">
        <f>+Tabella2026[[#This Row],[CONTRIBUTO SULLA BASE DELLA POPOLAZIONE]]+Tabella2026[[#This Row],[CONTRIBUTO SULLA BASE DEL REDDITO]]</f>
        <v>37824.134669961029</v>
      </c>
      <c r="S1630" s="3">
        <f>+Tabella2026[[#This Row],[CONTRIBUTO TOTALE]]/(PLAFOND/N_TESSERE)</f>
        <v>75.648269339922052</v>
      </c>
      <c r="T1630" s="3">
        <f>+MAX(CEILING(Tabella2026[[#This Row],[preDEF1]],1),1)</f>
        <v>76</v>
      </c>
      <c r="U1630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1630" s="21">
        <f>+Tabella2026[[#This Row],[DEF - n. card]]*(PLAFOND/N_TESSERE)</f>
        <v>37500</v>
      </c>
      <c r="W1630" s="18"/>
    </row>
    <row r="1631" spans="2:23" x14ac:dyDescent="0.25">
      <c r="B1631" s="1" t="s">
        <v>3332</v>
      </c>
      <c r="C1631" s="2">
        <v>16089</v>
      </c>
      <c r="D1631" s="1" t="s">
        <v>3333</v>
      </c>
      <c r="E1631" s="1" t="s">
        <v>12</v>
      </c>
      <c r="F1631" s="1" t="s">
        <v>93</v>
      </c>
      <c r="G1631" s="1" t="s">
        <v>2448</v>
      </c>
      <c r="H1631" s="1" t="s">
        <v>15835</v>
      </c>
      <c r="I1631" s="5">
        <v>7569</v>
      </c>
      <c r="J1631" s="5">
        <v>150546708</v>
      </c>
      <c r="K1631" s="3">
        <f>+Tabella2026[[#This Row],[POP_2024]]/SUM(Tabella2026[POP_2024])</f>
        <v>1.2841118397792162E-4</v>
      </c>
      <c r="L1631" s="3">
        <f>+Tabella2026[[#This Row],[INCIDENZA POPOLAZIONE]]*(PLAFOND/2)</f>
        <v>37804.156254712143</v>
      </c>
      <c r="M1631" s="3">
        <f>+IFERROR(Tabella2026[[#This Row],[reddito_2024]]/Tabella2026[[#This Row],[POP_2024]],"")</f>
        <v>19889.907253269917</v>
      </c>
      <c r="N1631" s="3">
        <f>+IF(Tabella2026[[#This Row],[REDDITO COMPLESSIVO PROCAPITE]]&lt;media_aggr_reddito_pc,(media_aggr_reddito_pc-Tabella2026[[#This Row],[REDDITO COMPLESSIVO PROCAPITE]]),0)</f>
        <v>0</v>
      </c>
      <c r="O1631" s="3">
        <f>+Tabella2026[[#This Row],[DIFFERENZA REDDITO INFERIORE ALLA MEDIA DALLA MEDIA]]*Tabella2026[[#This Row],[POP_2024]]</f>
        <v>0</v>
      </c>
      <c r="P1631" s="3">
        <f>+Tabella2026[[#This Row],[POPOLAZIONE PER DIFFERENZA ]]/SUM(Tabella2026[[POPOLAZIONE PER DIFFERENZA ]])</f>
        <v>0</v>
      </c>
      <c r="Q1631" s="3">
        <f>+Tabella2026[[#This Row],[INCIDENZA POPOLAZIONE PER DIFFERENZA]]*(PLAFOND-SUM(Tabella2026[CONTRIBUTO SULLA BASE DELLA POPOLAZIONE]))</f>
        <v>0</v>
      </c>
      <c r="R1631" s="3">
        <f>+Tabella2026[[#This Row],[CONTRIBUTO SULLA BASE DELLA POPOLAZIONE]]+Tabella2026[[#This Row],[CONTRIBUTO SULLA BASE DEL REDDITO]]</f>
        <v>37804.156254712143</v>
      </c>
      <c r="S1631" s="3">
        <f>+Tabella2026[[#This Row],[CONTRIBUTO TOTALE]]/(PLAFOND/N_TESSERE)</f>
        <v>75.60831250942428</v>
      </c>
      <c r="T1631" s="3">
        <f>+MAX(CEILING(Tabella2026[[#This Row],[preDEF1]],1),1)</f>
        <v>76</v>
      </c>
      <c r="U1631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1631" s="21">
        <f>+Tabella2026[[#This Row],[DEF - n. card]]*(PLAFOND/N_TESSERE)</f>
        <v>37500</v>
      </c>
      <c r="W1631" s="18"/>
    </row>
    <row r="1632" spans="2:23" x14ac:dyDescent="0.25">
      <c r="B1632" s="1" t="s">
        <v>3215</v>
      </c>
      <c r="C1632" s="2">
        <v>86001</v>
      </c>
      <c r="D1632" s="1" t="s">
        <v>3216</v>
      </c>
      <c r="E1632" s="1" t="s">
        <v>21</v>
      </c>
      <c r="F1632" s="1" t="s">
        <v>776</v>
      </c>
      <c r="G1632" s="1" t="s">
        <v>2448</v>
      </c>
      <c r="H1632" s="1" t="s">
        <v>15836</v>
      </c>
      <c r="I1632" s="5">
        <v>7567</v>
      </c>
      <c r="J1632" s="5">
        <v>79484495</v>
      </c>
      <c r="K1632" s="3">
        <f>+Tabella2026[[#This Row],[POP_2024]]/SUM(Tabella2026[POP_2024])</f>
        <v>1.2837725315906104E-4</v>
      </c>
      <c r="L1632" s="3">
        <f>+Tabella2026[[#This Row],[INCIDENZA POPOLAZIONE]]*(PLAFOND/2)</f>
        <v>37794.1670470877</v>
      </c>
      <c r="M1632" s="3">
        <f>+IFERROR(Tabella2026[[#This Row],[reddito_2024]]/Tabella2026[[#This Row],[POP_2024]],"")</f>
        <v>10504.096075062773</v>
      </c>
      <c r="N1632" s="3">
        <f>+IF(Tabella2026[[#This Row],[REDDITO COMPLESSIVO PROCAPITE]]&lt;media_aggr_reddito_pc,(media_aggr_reddito_pc-Tabella2026[[#This Row],[REDDITO COMPLESSIVO PROCAPITE]]),0)</f>
        <v>7320.9699875459683</v>
      </c>
      <c r="O1632" s="3">
        <f>+Tabella2026[[#This Row],[DIFFERENZA REDDITO INFERIORE ALLA MEDIA DALLA MEDIA]]*Tabella2026[[#This Row],[POP_2024]]</f>
        <v>55397779.895760342</v>
      </c>
      <c r="P1632" s="3">
        <f>+Tabella2026[[#This Row],[POPOLAZIONE PER DIFFERENZA ]]/SUM(Tabella2026[[POPOLAZIONE PER DIFFERENZA ]])</f>
        <v>4.91479189989066E-4</v>
      </c>
      <c r="Q1632" s="3">
        <f>+Tabella2026[[#This Row],[INCIDENZA POPOLAZIONE PER DIFFERENZA]]*(PLAFOND-SUM(Tabella2026[CONTRIBUTO SULLA BASE DELLA POPOLAZIONE]))</f>
        <v>144691.10492338912</v>
      </c>
      <c r="R1632" s="3">
        <f>+Tabella2026[[#This Row],[CONTRIBUTO SULLA BASE DELLA POPOLAZIONE]]+Tabella2026[[#This Row],[CONTRIBUTO SULLA BASE DEL REDDITO]]</f>
        <v>182485.27197047684</v>
      </c>
      <c r="S1632" s="3">
        <f>+Tabella2026[[#This Row],[CONTRIBUTO TOTALE]]/(PLAFOND/N_TESSERE)</f>
        <v>364.97054394095369</v>
      </c>
      <c r="T1632" s="3">
        <f>+MAX(CEILING(Tabella2026[[#This Row],[preDEF1]],1),1)</f>
        <v>365</v>
      </c>
      <c r="U1632" s="9">
        <f xml:space="preserve"> IF(ROW(Tabella2026[[#This Row],[preDEF2]]) - ROW(Tabella2026[[#Headers],[preDEF2]])&lt;=ABS(SUM(Tabella2026[preDEF2])-N_TESSERE),Tabella2026[[#This Row],[preDEF2]]-1,Tabella2026[[#This Row],[preDEF2]])</f>
        <v>364</v>
      </c>
      <c r="V1632" s="21">
        <f>+Tabella2026[[#This Row],[DEF - n. card]]*(PLAFOND/N_TESSERE)</f>
        <v>182000</v>
      </c>
      <c r="W1632" s="18"/>
    </row>
    <row r="1633" spans="2:23" x14ac:dyDescent="0.25">
      <c r="B1633" s="1" t="s">
        <v>3338</v>
      </c>
      <c r="C1633" s="2">
        <v>108029</v>
      </c>
      <c r="D1633" s="1" t="s">
        <v>3339</v>
      </c>
      <c r="E1633" s="1" t="s">
        <v>12</v>
      </c>
      <c r="F1633" s="1" t="s">
        <v>91</v>
      </c>
      <c r="G1633" s="1" t="s">
        <v>2448</v>
      </c>
      <c r="H1633" s="1" t="s">
        <v>15835</v>
      </c>
      <c r="I1633" s="5">
        <v>7562</v>
      </c>
      <c r="J1633" s="5">
        <v>163776978</v>
      </c>
      <c r="K1633" s="3">
        <f>+Tabella2026[[#This Row],[POP_2024]]/SUM(Tabella2026[POP_2024])</f>
        <v>1.2829242611190955E-4</v>
      </c>
      <c r="L1633" s="3">
        <f>+Tabella2026[[#This Row],[INCIDENZA POPOLAZIONE]]*(PLAFOND/2)</f>
        <v>37769.194028026584</v>
      </c>
      <c r="M1633" s="3">
        <f>+IFERROR(Tabella2026[[#This Row],[reddito_2024]]/Tabella2026[[#This Row],[POP_2024]],"")</f>
        <v>21657.891827558848</v>
      </c>
      <c r="N1633" s="3">
        <f>+IF(Tabella2026[[#This Row],[REDDITO COMPLESSIVO PROCAPITE]]&lt;media_aggr_reddito_pc,(media_aggr_reddito_pc-Tabella2026[[#This Row],[REDDITO COMPLESSIVO PROCAPITE]]),0)</f>
        <v>0</v>
      </c>
      <c r="O1633" s="3">
        <f>+Tabella2026[[#This Row],[DIFFERENZA REDDITO INFERIORE ALLA MEDIA DALLA MEDIA]]*Tabella2026[[#This Row],[POP_2024]]</f>
        <v>0</v>
      </c>
      <c r="P1633" s="3">
        <f>+Tabella2026[[#This Row],[POPOLAZIONE PER DIFFERENZA ]]/SUM(Tabella2026[[POPOLAZIONE PER DIFFERENZA ]])</f>
        <v>0</v>
      </c>
      <c r="Q1633" s="3">
        <f>+Tabella2026[[#This Row],[INCIDENZA POPOLAZIONE PER DIFFERENZA]]*(PLAFOND-SUM(Tabella2026[CONTRIBUTO SULLA BASE DELLA POPOLAZIONE]))</f>
        <v>0</v>
      </c>
      <c r="R1633" s="3">
        <f>+Tabella2026[[#This Row],[CONTRIBUTO SULLA BASE DELLA POPOLAZIONE]]+Tabella2026[[#This Row],[CONTRIBUTO SULLA BASE DEL REDDITO]]</f>
        <v>37769.194028026584</v>
      </c>
      <c r="S1633" s="3">
        <f>+Tabella2026[[#This Row],[CONTRIBUTO TOTALE]]/(PLAFOND/N_TESSERE)</f>
        <v>75.538388056053165</v>
      </c>
      <c r="T1633" s="3">
        <f>+MAX(CEILING(Tabella2026[[#This Row],[preDEF1]],1),1)</f>
        <v>76</v>
      </c>
      <c r="U1633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1633" s="21">
        <f>+Tabella2026[[#This Row],[DEF - n. card]]*(PLAFOND/N_TESSERE)</f>
        <v>37500</v>
      </c>
      <c r="W1633" s="18"/>
    </row>
    <row r="1634" spans="2:23" x14ac:dyDescent="0.25">
      <c r="B1634" s="1" t="s">
        <v>3263</v>
      </c>
      <c r="C1634" s="2">
        <v>10058</v>
      </c>
      <c r="D1634" s="1" t="s">
        <v>3264</v>
      </c>
      <c r="E1634" s="1" t="s">
        <v>24</v>
      </c>
      <c r="F1634" s="1" t="s">
        <v>23</v>
      </c>
      <c r="G1634" s="1" t="s">
        <v>2448</v>
      </c>
      <c r="H1634" s="1" t="s">
        <v>15835</v>
      </c>
      <c r="I1634" s="5">
        <v>7559</v>
      </c>
      <c r="J1634" s="5">
        <v>153301338</v>
      </c>
      <c r="K1634" s="3">
        <f>+Tabella2026[[#This Row],[POP_2024]]/SUM(Tabella2026[POP_2024])</f>
        <v>1.2824152988361864E-4</v>
      </c>
      <c r="L1634" s="3">
        <f>+Tabella2026[[#This Row],[INCIDENZA POPOLAZIONE]]*(PLAFOND/2)</f>
        <v>37754.210216589912</v>
      </c>
      <c r="M1634" s="3">
        <f>+IFERROR(Tabella2026[[#This Row],[reddito_2024]]/Tabella2026[[#This Row],[POP_2024]],"")</f>
        <v>20280.637385897604</v>
      </c>
      <c r="N1634" s="3">
        <f>+IF(Tabella2026[[#This Row],[REDDITO COMPLESSIVO PROCAPITE]]&lt;media_aggr_reddito_pc,(media_aggr_reddito_pc-Tabella2026[[#This Row],[REDDITO COMPLESSIVO PROCAPITE]]),0)</f>
        <v>0</v>
      </c>
      <c r="O1634" s="3">
        <f>+Tabella2026[[#This Row],[DIFFERENZA REDDITO INFERIORE ALLA MEDIA DALLA MEDIA]]*Tabella2026[[#This Row],[POP_2024]]</f>
        <v>0</v>
      </c>
      <c r="P1634" s="3">
        <f>+Tabella2026[[#This Row],[POPOLAZIONE PER DIFFERENZA ]]/SUM(Tabella2026[[POPOLAZIONE PER DIFFERENZA ]])</f>
        <v>0</v>
      </c>
      <c r="Q1634" s="3">
        <f>+Tabella2026[[#This Row],[INCIDENZA POPOLAZIONE PER DIFFERENZA]]*(PLAFOND-SUM(Tabella2026[CONTRIBUTO SULLA BASE DELLA POPOLAZIONE]))</f>
        <v>0</v>
      </c>
      <c r="R1634" s="3">
        <f>+Tabella2026[[#This Row],[CONTRIBUTO SULLA BASE DELLA POPOLAZIONE]]+Tabella2026[[#This Row],[CONTRIBUTO SULLA BASE DEL REDDITO]]</f>
        <v>37754.210216589912</v>
      </c>
      <c r="S1634" s="3">
        <f>+Tabella2026[[#This Row],[CONTRIBUTO TOTALE]]/(PLAFOND/N_TESSERE)</f>
        <v>75.508420433179822</v>
      </c>
      <c r="T1634" s="3">
        <f>+MAX(CEILING(Tabella2026[[#This Row],[preDEF1]],1),1)</f>
        <v>76</v>
      </c>
      <c r="U1634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1634" s="21">
        <f>+Tabella2026[[#This Row],[DEF - n. card]]*(PLAFOND/N_TESSERE)</f>
        <v>37500</v>
      </c>
      <c r="W1634" s="18"/>
    </row>
    <row r="1635" spans="2:23" x14ac:dyDescent="0.25">
      <c r="B1635" s="1" t="s">
        <v>3356</v>
      </c>
      <c r="C1635" s="2">
        <v>108017</v>
      </c>
      <c r="D1635" s="1" t="s">
        <v>3357</v>
      </c>
      <c r="E1635" s="1" t="s">
        <v>12</v>
      </c>
      <c r="F1635" s="1" t="s">
        <v>91</v>
      </c>
      <c r="G1635" s="1" t="s">
        <v>2448</v>
      </c>
      <c r="H1635" s="1" t="s">
        <v>15835</v>
      </c>
      <c r="I1635" s="5">
        <v>7557</v>
      </c>
      <c r="J1635" s="5">
        <v>163819921</v>
      </c>
      <c r="K1635" s="3">
        <f>+Tabella2026[[#This Row],[POP_2024]]/SUM(Tabella2026[POP_2024])</f>
        <v>1.2820759906475806E-4</v>
      </c>
      <c r="L1635" s="3">
        <f>+Tabella2026[[#This Row],[INCIDENZA POPOLAZIONE]]*(PLAFOND/2)</f>
        <v>37744.221008965476</v>
      </c>
      <c r="M1635" s="3">
        <f>+IFERROR(Tabella2026[[#This Row],[reddito_2024]]/Tabella2026[[#This Row],[POP_2024]],"")</f>
        <v>21677.904062458649</v>
      </c>
      <c r="N1635" s="3">
        <f>+IF(Tabella2026[[#This Row],[REDDITO COMPLESSIVO PROCAPITE]]&lt;media_aggr_reddito_pc,(media_aggr_reddito_pc-Tabella2026[[#This Row],[REDDITO COMPLESSIVO PROCAPITE]]),0)</f>
        <v>0</v>
      </c>
      <c r="O1635" s="3">
        <f>+Tabella2026[[#This Row],[DIFFERENZA REDDITO INFERIORE ALLA MEDIA DALLA MEDIA]]*Tabella2026[[#This Row],[POP_2024]]</f>
        <v>0</v>
      </c>
      <c r="P1635" s="3">
        <f>+Tabella2026[[#This Row],[POPOLAZIONE PER DIFFERENZA ]]/SUM(Tabella2026[[POPOLAZIONE PER DIFFERENZA ]])</f>
        <v>0</v>
      </c>
      <c r="Q1635" s="3">
        <f>+Tabella2026[[#This Row],[INCIDENZA POPOLAZIONE PER DIFFERENZA]]*(PLAFOND-SUM(Tabella2026[CONTRIBUTO SULLA BASE DELLA POPOLAZIONE]))</f>
        <v>0</v>
      </c>
      <c r="R1635" s="3">
        <f>+Tabella2026[[#This Row],[CONTRIBUTO SULLA BASE DELLA POPOLAZIONE]]+Tabella2026[[#This Row],[CONTRIBUTO SULLA BASE DEL REDDITO]]</f>
        <v>37744.221008965476</v>
      </c>
      <c r="S1635" s="3">
        <f>+Tabella2026[[#This Row],[CONTRIBUTO TOTALE]]/(PLAFOND/N_TESSERE)</f>
        <v>75.48844201793095</v>
      </c>
      <c r="T1635" s="3">
        <f>+MAX(CEILING(Tabella2026[[#This Row],[preDEF1]],1),1)</f>
        <v>76</v>
      </c>
      <c r="U1635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1635" s="21">
        <f>+Tabella2026[[#This Row],[DEF - n. card]]*(PLAFOND/N_TESSERE)</f>
        <v>37500</v>
      </c>
      <c r="W1635" s="18"/>
    </row>
    <row r="1636" spans="2:23" x14ac:dyDescent="0.25">
      <c r="B1636" s="1" t="s">
        <v>3319</v>
      </c>
      <c r="C1636" s="2">
        <v>70003</v>
      </c>
      <c r="D1636" s="1" t="s">
        <v>3320</v>
      </c>
      <c r="E1636" s="1" t="s">
        <v>345</v>
      </c>
      <c r="F1636" s="1" t="s">
        <v>344</v>
      </c>
      <c r="G1636" s="1" t="s">
        <v>2448</v>
      </c>
      <c r="H1636" s="1" t="s">
        <v>15836</v>
      </c>
      <c r="I1636" s="5">
        <v>7554</v>
      </c>
      <c r="J1636" s="5">
        <v>97172326</v>
      </c>
      <c r="K1636" s="3">
        <f>+Tabella2026[[#This Row],[POP_2024]]/SUM(Tabella2026[POP_2024])</f>
        <v>1.2815670283646715E-4</v>
      </c>
      <c r="L1636" s="3">
        <f>+Tabella2026[[#This Row],[INCIDENZA POPOLAZIONE]]*(PLAFOND/2)</f>
        <v>37729.237197528804</v>
      </c>
      <c r="M1636" s="3">
        <f>+IFERROR(Tabella2026[[#This Row],[reddito_2024]]/Tabella2026[[#This Row],[POP_2024]],"")</f>
        <v>12863.691554143501</v>
      </c>
      <c r="N1636" s="3">
        <f>+IF(Tabella2026[[#This Row],[REDDITO COMPLESSIVO PROCAPITE]]&lt;media_aggr_reddito_pc,(media_aggr_reddito_pc-Tabella2026[[#This Row],[REDDITO COMPLESSIVO PROCAPITE]]),0)</f>
        <v>4961.3745084652401</v>
      </c>
      <c r="O1636" s="3">
        <f>+Tabella2026[[#This Row],[DIFFERENZA REDDITO INFERIORE ALLA MEDIA DALLA MEDIA]]*Tabella2026[[#This Row],[POP_2024]]</f>
        <v>37478223.036946423</v>
      </c>
      <c r="P1636" s="3">
        <f>+Tabella2026[[#This Row],[POPOLAZIONE PER DIFFERENZA ]]/SUM(Tabella2026[[POPOLAZIONE PER DIFFERENZA ]])</f>
        <v>3.3250008818201156E-4</v>
      </c>
      <c r="Q1636" s="3">
        <f>+Tabella2026[[#This Row],[INCIDENZA POPOLAZIONE PER DIFFERENZA]]*(PLAFOND-SUM(Tabella2026[CONTRIBUTO SULLA BASE DELLA POPOLAZIONE]))</f>
        <v>97887.776585718457</v>
      </c>
      <c r="R1636" s="3">
        <f>+Tabella2026[[#This Row],[CONTRIBUTO SULLA BASE DELLA POPOLAZIONE]]+Tabella2026[[#This Row],[CONTRIBUTO SULLA BASE DEL REDDITO]]</f>
        <v>135617.01378324727</v>
      </c>
      <c r="S1636" s="3">
        <f>+Tabella2026[[#This Row],[CONTRIBUTO TOTALE]]/(PLAFOND/N_TESSERE)</f>
        <v>271.23402756649455</v>
      </c>
      <c r="T1636" s="3">
        <f>+MAX(CEILING(Tabella2026[[#This Row],[preDEF1]],1),1)</f>
        <v>272</v>
      </c>
      <c r="U1636" s="9">
        <f xml:space="preserve"> IF(ROW(Tabella2026[[#This Row],[preDEF2]]) - ROW(Tabella2026[[#Headers],[preDEF2]])&lt;=ABS(SUM(Tabella2026[preDEF2])-N_TESSERE),Tabella2026[[#This Row],[preDEF2]]-1,Tabella2026[[#This Row],[preDEF2]])</f>
        <v>271</v>
      </c>
      <c r="V1636" s="21">
        <f>+Tabella2026[[#This Row],[DEF - n. card]]*(PLAFOND/N_TESSERE)</f>
        <v>135500</v>
      </c>
      <c r="W1636" s="18"/>
    </row>
    <row r="1637" spans="2:23" x14ac:dyDescent="0.25">
      <c r="B1637" s="1" t="s">
        <v>3255</v>
      </c>
      <c r="C1637" s="2">
        <v>2049</v>
      </c>
      <c r="D1637" s="1" t="s">
        <v>3256</v>
      </c>
      <c r="E1637" s="1" t="s">
        <v>18</v>
      </c>
      <c r="F1637" s="1" t="s">
        <v>381</v>
      </c>
      <c r="G1637" s="1" t="s">
        <v>2448</v>
      </c>
      <c r="H1637" s="1" t="s">
        <v>15835</v>
      </c>
      <c r="I1637" s="5">
        <v>7544</v>
      </c>
      <c r="J1637" s="5">
        <v>132444480</v>
      </c>
      <c r="K1637" s="3">
        <f>+Tabella2026[[#This Row],[POP_2024]]/SUM(Tabella2026[POP_2024])</f>
        <v>1.2798704874216417E-4</v>
      </c>
      <c r="L1637" s="3">
        <f>+Tabella2026[[#This Row],[INCIDENZA POPOLAZIONE]]*(PLAFOND/2)</f>
        <v>37679.291159406574</v>
      </c>
      <c r="M1637" s="3">
        <f>+IFERROR(Tabella2026[[#This Row],[reddito_2024]]/Tabella2026[[#This Row],[POP_2024]],"")</f>
        <v>17556.26723223754</v>
      </c>
      <c r="N1637" s="3">
        <f>+IF(Tabella2026[[#This Row],[REDDITO COMPLESSIVO PROCAPITE]]&lt;media_aggr_reddito_pc,(media_aggr_reddito_pc-Tabella2026[[#This Row],[REDDITO COMPLESSIVO PROCAPITE]]),0)</f>
        <v>268.79883037120089</v>
      </c>
      <c r="O1637" s="3">
        <f>+Tabella2026[[#This Row],[DIFFERENZA REDDITO INFERIORE ALLA MEDIA DALLA MEDIA]]*Tabella2026[[#This Row],[POP_2024]]</f>
        <v>2027818.3763203395</v>
      </c>
      <c r="P1637" s="3">
        <f>+Tabella2026[[#This Row],[POPOLAZIONE PER DIFFERENZA ]]/SUM(Tabella2026[[POPOLAZIONE PER DIFFERENZA ]])</f>
        <v>1.7990441763445773E-5</v>
      </c>
      <c r="Q1637" s="3">
        <f>+Tabella2026[[#This Row],[INCIDENZA POPOLAZIONE PER DIFFERENZA]]*(PLAFOND-SUM(Tabella2026[CONTRIBUTO SULLA BASE DELLA POPOLAZIONE]))</f>
        <v>5296.3725623271348</v>
      </c>
      <c r="R1637" s="3">
        <f>+Tabella2026[[#This Row],[CONTRIBUTO SULLA BASE DELLA POPOLAZIONE]]+Tabella2026[[#This Row],[CONTRIBUTO SULLA BASE DEL REDDITO]]</f>
        <v>42975.663721733712</v>
      </c>
      <c r="S1637" s="3">
        <f>+Tabella2026[[#This Row],[CONTRIBUTO TOTALE]]/(PLAFOND/N_TESSERE)</f>
        <v>85.95132744346742</v>
      </c>
      <c r="T1637" s="3">
        <f>+MAX(CEILING(Tabella2026[[#This Row],[preDEF1]],1),1)</f>
        <v>86</v>
      </c>
      <c r="U1637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1637" s="21">
        <f>+Tabella2026[[#This Row],[DEF - n. card]]*(PLAFOND/N_TESSERE)</f>
        <v>42500</v>
      </c>
      <c r="W1637" s="18"/>
    </row>
    <row r="1638" spans="2:23" x14ac:dyDescent="0.25">
      <c r="B1638" s="1" t="s">
        <v>3315</v>
      </c>
      <c r="C1638" s="2">
        <v>19097</v>
      </c>
      <c r="D1638" s="1" t="s">
        <v>3316</v>
      </c>
      <c r="E1638" s="1" t="s">
        <v>12</v>
      </c>
      <c r="F1638" s="1" t="s">
        <v>193</v>
      </c>
      <c r="G1638" s="1" t="s">
        <v>2448</v>
      </c>
      <c r="H1638" s="1" t="s">
        <v>15835</v>
      </c>
      <c r="I1638" s="5">
        <v>7540</v>
      </c>
      <c r="J1638" s="5">
        <v>154745163</v>
      </c>
      <c r="K1638" s="3">
        <f>+Tabella2026[[#This Row],[POP_2024]]/SUM(Tabella2026[POP_2024])</f>
        <v>1.2791918710444299E-4</v>
      </c>
      <c r="L1638" s="3">
        <f>+Tabella2026[[#This Row],[INCIDENZA POPOLAZIONE]]*(PLAFOND/2)</f>
        <v>37659.312744157687</v>
      </c>
      <c r="M1638" s="3">
        <f>+IFERROR(Tabella2026[[#This Row],[reddito_2024]]/Tabella2026[[#This Row],[POP_2024]],"")</f>
        <v>20523.231167108752</v>
      </c>
      <c r="N1638" s="3">
        <f>+IF(Tabella2026[[#This Row],[REDDITO COMPLESSIVO PROCAPITE]]&lt;media_aggr_reddito_pc,(media_aggr_reddito_pc-Tabella2026[[#This Row],[REDDITO COMPLESSIVO PROCAPITE]]),0)</f>
        <v>0</v>
      </c>
      <c r="O1638" s="3">
        <f>+Tabella2026[[#This Row],[DIFFERENZA REDDITO INFERIORE ALLA MEDIA DALLA MEDIA]]*Tabella2026[[#This Row],[POP_2024]]</f>
        <v>0</v>
      </c>
      <c r="P1638" s="3">
        <f>+Tabella2026[[#This Row],[POPOLAZIONE PER DIFFERENZA ]]/SUM(Tabella2026[[POPOLAZIONE PER DIFFERENZA ]])</f>
        <v>0</v>
      </c>
      <c r="Q1638" s="3">
        <f>+Tabella2026[[#This Row],[INCIDENZA POPOLAZIONE PER DIFFERENZA]]*(PLAFOND-SUM(Tabella2026[CONTRIBUTO SULLA BASE DELLA POPOLAZIONE]))</f>
        <v>0</v>
      </c>
      <c r="R1638" s="3">
        <f>+Tabella2026[[#This Row],[CONTRIBUTO SULLA BASE DELLA POPOLAZIONE]]+Tabella2026[[#This Row],[CONTRIBUTO SULLA BASE DEL REDDITO]]</f>
        <v>37659.312744157687</v>
      </c>
      <c r="S1638" s="3">
        <f>+Tabella2026[[#This Row],[CONTRIBUTO TOTALE]]/(PLAFOND/N_TESSERE)</f>
        <v>75.318625488315377</v>
      </c>
      <c r="T1638" s="3">
        <f>+MAX(CEILING(Tabella2026[[#This Row],[preDEF1]],1),1)</f>
        <v>76</v>
      </c>
      <c r="U1638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1638" s="21">
        <f>+Tabella2026[[#This Row],[DEF - n. card]]*(PLAFOND/N_TESSERE)</f>
        <v>37500</v>
      </c>
      <c r="W1638" s="18"/>
    </row>
    <row r="1639" spans="2:23" x14ac:dyDescent="0.25">
      <c r="B1639" s="1" t="s">
        <v>3199</v>
      </c>
      <c r="C1639" s="2">
        <v>31009</v>
      </c>
      <c r="D1639" s="1" t="s">
        <v>3200</v>
      </c>
      <c r="E1639" s="1" t="s">
        <v>48</v>
      </c>
      <c r="F1639" s="1" t="s">
        <v>562</v>
      </c>
      <c r="G1639" s="1" t="s">
        <v>2448</v>
      </c>
      <c r="H1639" s="1" t="s">
        <v>15835</v>
      </c>
      <c r="I1639" s="5">
        <v>7532</v>
      </c>
      <c r="J1639" s="5">
        <v>148919995</v>
      </c>
      <c r="K1639" s="3">
        <f>+Tabella2026[[#This Row],[POP_2024]]/SUM(Tabella2026[POP_2024])</f>
        <v>1.2778346382900062E-4</v>
      </c>
      <c r="L1639" s="3">
        <f>+Tabella2026[[#This Row],[INCIDENZA POPOLAZIONE]]*(PLAFOND/2)</f>
        <v>37619.355913659907</v>
      </c>
      <c r="M1639" s="3">
        <f>+IFERROR(Tabella2026[[#This Row],[reddito_2024]]/Tabella2026[[#This Row],[POP_2024]],"")</f>
        <v>19771.64033457249</v>
      </c>
      <c r="N1639" s="3">
        <f>+IF(Tabella2026[[#This Row],[REDDITO COMPLESSIVO PROCAPITE]]&lt;media_aggr_reddito_pc,(media_aggr_reddito_pc-Tabella2026[[#This Row],[REDDITO COMPLESSIVO PROCAPITE]]),0)</f>
        <v>0</v>
      </c>
      <c r="O1639" s="3">
        <f>+Tabella2026[[#This Row],[DIFFERENZA REDDITO INFERIORE ALLA MEDIA DALLA MEDIA]]*Tabella2026[[#This Row],[POP_2024]]</f>
        <v>0</v>
      </c>
      <c r="P1639" s="3">
        <f>+Tabella2026[[#This Row],[POPOLAZIONE PER DIFFERENZA ]]/SUM(Tabella2026[[POPOLAZIONE PER DIFFERENZA ]])</f>
        <v>0</v>
      </c>
      <c r="Q1639" s="3">
        <f>+Tabella2026[[#This Row],[INCIDENZA POPOLAZIONE PER DIFFERENZA]]*(PLAFOND-SUM(Tabella2026[CONTRIBUTO SULLA BASE DELLA POPOLAZIONE]))</f>
        <v>0</v>
      </c>
      <c r="R1639" s="3">
        <f>+Tabella2026[[#This Row],[CONTRIBUTO SULLA BASE DELLA POPOLAZIONE]]+Tabella2026[[#This Row],[CONTRIBUTO SULLA BASE DEL REDDITO]]</f>
        <v>37619.355913659907</v>
      </c>
      <c r="S1639" s="3">
        <f>+Tabella2026[[#This Row],[CONTRIBUTO TOTALE]]/(PLAFOND/N_TESSERE)</f>
        <v>75.238711827319818</v>
      </c>
      <c r="T1639" s="3">
        <f>+MAX(CEILING(Tabella2026[[#This Row],[preDEF1]],1),1)</f>
        <v>76</v>
      </c>
      <c r="U1639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1639" s="21">
        <f>+Tabella2026[[#This Row],[DEF - n. card]]*(PLAFOND/N_TESSERE)</f>
        <v>37500</v>
      </c>
      <c r="W1639" s="18"/>
    </row>
    <row r="1640" spans="2:23" x14ac:dyDescent="0.25">
      <c r="B1640" s="1" t="s">
        <v>3281</v>
      </c>
      <c r="C1640" s="2">
        <v>96077</v>
      </c>
      <c r="D1640" s="1" t="s">
        <v>3282</v>
      </c>
      <c r="E1640" s="1" t="s">
        <v>18</v>
      </c>
      <c r="F1640" s="1" t="s">
        <v>403</v>
      </c>
      <c r="G1640" s="1" t="s">
        <v>2448</v>
      </c>
      <c r="H1640" s="1" t="s">
        <v>15835</v>
      </c>
      <c r="I1640" s="5">
        <v>7526</v>
      </c>
      <c r="J1640" s="5">
        <v>153614489</v>
      </c>
      <c r="K1640" s="3">
        <f>+Tabella2026[[#This Row],[POP_2024]]/SUM(Tabella2026[POP_2024])</f>
        <v>1.2768167137241883E-4</v>
      </c>
      <c r="L1640" s="3">
        <f>+Tabella2026[[#This Row],[INCIDENZA POPOLAZIONE]]*(PLAFOND/2)</f>
        <v>37589.38829078657</v>
      </c>
      <c r="M1640" s="3">
        <f>+IFERROR(Tabella2026[[#This Row],[reddito_2024]]/Tabella2026[[#This Row],[POP_2024]],"")</f>
        <v>20411.173133138454</v>
      </c>
      <c r="N1640" s="3">
        <f>+IF(Tabella2026[[#This Row],[REDDITO COMPLESSIVO PROCAPITE]]&lt;media_aggr_reddito_pc,(media_aggr_reddito_pc-Tabella2026[[#This Row],[REDDITO COMPLESSIVO PROCAPITE]]),0)</f>
        <v>0</v>
      </c>
      <c r="O1640" s="3">
        <f>+Tabella2026[[#This Row],[DIFFERENZA REDDITO INFERIORE ALLA MEDIA DALLA MEDIA]]*Tabella2026[[#This Row],[POP_2024]]</f>
        <v>0</v>
      </c>
      <c r="P1640" s="3">
        <f>+Tabella2026[[#This Row],[POPOLAZIONE PER DIFFERENZA ]]/SUM(Tabella2026[[POPOLAZIONE PER DIFFERENZA ]])</f>
        <v>0</v>
      </c>
      <c r="Q1640" s="3">
        <f>+Tabella2026[[#This Row],[INCIDENZA POPOLAZIONE PER DIFFERENZA]]*(PLAFOND-SUM(Tabella2026[CONTRIBUTO SULLA BASE DELLA POPOLAZIONE]))</f>
        <v>0</v>
      </c>
      <c r="R1640" s="3">
        <f>+Tabella2026[[#This Row],[CONTRIBUTO SULLA BASE DELLA POPOLAZIONE]]+Tabella2026[[#This Row],[CONTRIBUTO SULLA BASE DEL REDDITO]]</f>
        <v>37589.38829078657</v>
      </c>
      <c r="S1640" s="3">
        <f>+Tabella2026[[#This Row],[CONTRIBUTO TOTALE]]/(PLAFOND/N_TESSERE)</f>
        <v>75.178776581573146</v>
      </c>
      <c r="T1640" s="3">
        <f>+MAX(CEILING(Tabella2026[[#This Row],[preDEF1]],1),1)</f>
        <v>76</v>
      </c>
      <c r="U1640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1640" s="21">
        <f>+Tabella2026[[#This Row],[DEF - n. card]]*(PLAFOND/N_TESSERE)</f>
        <v>37500</v>
      </c>
      <c r="W1640" s="18"/>
    </row>
    <row r="1641" spans="2:23" x14ac:dyDescent="0.25">
      <c r="B1641" s="1" t="s">
        <v>3289</v>
      </c>
      <c r="C1641" s="2">
        <v>89018</v>
      </c>
      <c r="D1641" s="1" t="s">
        <v>3290</v>
      </c>
      <c r="E1641" s="1" t="s">
        <v>21</v>
      </c>
      <c r="F1641" s="1" t="s">
        <v>101</v>
      </c>
      <c r="G1641" s="1" t="s">
        <v>2448</v>
      </c>
      <c r="H1641" s="1" t="s">
        <v>15836</v>
      </c>
      <c r="I1641" s="5">
        <v>7524</v>
      </c>
      <c r="J1641" s="5">
        <v>81343656</v>
      </c>
      <c r="K1641" s="3">
        <f>+Tabella2026[[#This Row],[POP_2024]]/SUM(Tabella2026[POP_2024])</f>
        <v>1.2764774055355825E-4</v>
      </c>
      <c r="L1641" s="3">
        <f>+Tabella2026[[#This Row],[INCIDENZA POPOLAZIONE]]*(PLAFOND/2)</f>
        <v>37579.399083162134</v>
      </c>
      <c r="M1641" s="3">
        <f>+IFERROR(Tabella2026[[#This Row],[reddito_2024]]/Tabella2026[[#This Row],[POP_2024]],"")</f>
        <v>10811.224880382775</v>
      </c>
      <c r="N1641" s="3">
        <f>+IF(Tabella2026[[#This Row],[REDDITO COMPLESSIVO PROCAPITE]]&lt;media_aggr_reddito_pc,(media_aggr_reddito_pc-Tabella2026[[#This Row],[REDDITO COMPLESSIVO PROCAPITE]]),0)</f>
        <v>7013.8411822259659</v>
      </c>
      <c r="O1641" s="3">
        <f>+Tabella2026[[#This Row],[DIFFERENZA REDDITO INFERIORE ALLA MEDIA DALLA MEDIA]]*Tabella2026[[#This Row],[POP_2024]]</f>
        <v>52772141.055068165</v>
      </c>
      <c r="P1641" s="3">
        <f>+Tabella2026[[#This Row],[POPOLAZIONE PER DIFFERENZA ]]/SUM(Tabella2026[[POPOLAZIONE PER DIFFERENZA ]])</f>
        <v>4.6818499204367178E-4</v>
      </c>
      <c r="Q1641" s="3">
        <f>+Tabella2026[[#This Row],[INCIDENZA POPOLAZIONE PER DIFFERENZA]]*(PLAFOND-SUM(Tabella2026[CONTRIBUTO SULLA BASE DELLA POPOLAZIONE]))</f>
        <v>137833.31051891349</v>
      </c>
      <c r="R1641" s="3">
        <f>+Tabella2026[[#This Row],[CONTRIBUTO SULLA BASE DELLA POPOLAZIONE]]+Tabella2026[[#This Row],[CONTRIBUTO SULLA BASE DEL REDDITO]]</f>
        <v>175412.70960207563</v>
      </c>
      <c r="S1641" s="3">
        <f>+Tabella2026[[#This Row],[CONTRIBUTO TOTALE]]/(PLAFOND/N_TESSERE)</f>
        <v>350.82541920415127</v>
      </c>
      <c r="T1641" s="3">
        <f>+MAX(CEILING(Tabella2026[[#This Row],[preDEF1]],1),1)</f>
        <v>351</v>
      </c>
      <c r="U1641" s="9">
        <f xml:space="preserve"> IF(ROW(Tabella2026[[#This Row],[preDEF2]]) - ROW(Tabella2026[[#Headers],[preDEF2]])&lt;=ABS(SUM(Tabella2026[preDEF2])-N_TESSERE),Tabella2026[[#This Row],[preDEF2]]-1,Tabella2026[[#This Row],[preDEF2]])</f>
        <v>350</v>
      </c>
      <c r="V1641" s="21">
        <f>+Tabella2026[[#This Row],[DEF - n. card]]*(PLAFOND/N_TESSERE)</f>
        <v>175000</v>
      </c>
      <c r="W1641" s="18"/>
    </row>
    <row r="1642" spans="2:23" x14ac:dyDescent="0.25">
      <c r="B1642" s="1" t="s">
        <v>3253</v>
      </c>
      <c r="C1642" s="2">
        <v>75055</v>
      </c>
      <c r="D1642" s="1" t="s">
        <v>3254</v>
      </c>
      <c r="E1642" s="1" t="s">
        <v>33</v>
      </c>
      <c r="F1642" s="1" t="s">
        <v>132</v>
      </c>
      <c r="G1642" s="1" t="s">
        <v>2448</v>
      </c>
      <c r="H1642" s="1" t="s">
        <v>15836</v>
      </c>
      <c r="I1642" s="5">
        <v>7508</v>
      </c>
      <c r="J1642" s="5">
        <v>96041445</v>
      </c>
      <c r="K1642" s="3">
        <f>+Tabella2026[[#This Row],[POP_2024]]/SUM(Tabella2026[POP_2024])</f>
        <v>1.2737629400267348E-4</v>
      </c>
      <c r="L1642" s="3">
        <f>+Tabella2026[[#This Row],[INCIDENZA POPOLAZIONE]]*(PLAFOND/2)</f>
        <v>37499.485422166574</v>
      </c>
      <c r="M1642" s="3">
        <f>+IFERROR(Tabella2026[[#This Row],[reddito_2024]]/Tabella2026[[#This Row],[POP_2024]],"")</f>
        <v>12791.881326584977</v>
      </c>
      <c r="N1642" s="3">
        <f>+IF(Tabella2026[[#This Row],[REDDITO COMPLESSIVO PROCAPITE]]&lt;media_aggr_reddito_pc,(media_aggr_reddito_pc-Tabella2026[[#This Row],[REDDITO COMPLESSIVO PROCAPITE]]),0)</f>
        <v>5033.1847360237643</v>
      </c>
      <c r="O1642" s="3">
        <f>+Tabella2026[[#This Row],[DIFFERENZA REDDITO INFERIORE ALLA MEDIA DALLA MEDIA]]*Tabella2026[[#This Row],[POP_2024]]</f>
        <v>37789150.998066425</v>
      </c>
      <c r="P1642" s="3">
        <f>+Tabella2026[[#This Row],[POPOLAZIONE PER DIFFERENZA ]]/SUM(Tabella2026[[POPOLAZIONE PER DIFFERENZA ]])</f>
        <v>3.3525858541355689E-4</v>
      </c>
      <c r="Q1642" s="3">
        <f>+Tabella2026[[#This Row],[INCIDENZA POPOLAZIONE PER DIFFERENZA]]*(PLAFOND-SUM(Tabella2026[CONTRIBUTO SULLA BASE DELLA POPOLAZIONE]))</f>
        <v>98699.876101812493</v>
      </c>
      <c r="R1642" s="3">
        <f>+Tabella2026[[#This Row],[CONTRIBUTO SULLA BASE DELLA POPOLAZIONE]]+Tabella2026[[#This Row],[CONTRIBUTO SULLA BASE DEL REDDITO]]</f>
        <v>136199.36152397905</v>
      </c>
      <c r="S1642" s="3">
        <f>+Tabella2026[[#This Row],[CONTRIBUTO TOTALE]]/(PLAFOND/N_TESSERE)</f>
        <v>272.39872304795813</v>
      </c>
      <c r="T1642" s="3">
        <f>+MAX(CEILING(Tabella2026[[#This Row],[preDEF1]],1),1)</f>
        <v>273</v>
      </c>
      <c r="U1642" s="9">
        <f xml:space="preserve"> IF(ROW(Tabella2026[[#This Row],[preDEF2]]) - ROW(Tabella2026[[#Headers],[preDEF2]])&lt;=ABS(SUM(Tabella2026[preDEF2])-N_TESSERE),Tabella2026[[#This Row],[preDEF2]]-1,Tabella2026[[#This Row],[preDEF2]])</f>
        <v>272</v>
      </c>
      <c r="V1642" s="21">
        <f>+Tabella2026[[#This Row],[DEF - n. card]]*(PLAFOND/N_TESSERE)</f>
        <v>136000</v>
      </c>
      <c r="W1642" s="18"/>
    </row>
    <row r="1643" spans="2:23" x14ac:dyDescent="0.25">
      <c r="B1643" s="1" t="s">
        <v>3265</v>
      </c>
      <c r="C1643" s="2">
        <v>2061</v>
      </c>
      <c r="D1643" s="1" t="s">
        <v>3266</v>
      </c>
      <c r="E1643" s="1" t="s">
        <v>18</v>
      </c>
      <c r="F1643" s="1" t="s">
        <v>381</v>
      </c>
      <c r="G1643" s="1" t="s">
        <v>2448</v>
      </c>
      <c r="H1643" s="1" t="s">
        <v>15835</v>
      </c>
      <c r="I1643" s="5">
        <v>7507</v>
      </c>
      <c r="J1643" s="5">
        <v>150406823</v>
      </c>
      <c r="K1643" s="3">
        <f>+Tabella2026[[#This Row],[POP_2024]]/SUM(Tabella2026[POP_2024])</f>
        <v>1.2735932859324318E-4</v>
      </c>
      <c r="L1643" s="3">
        <f>+Tabella2026[[#This Row],[INCIDENZA POPOLAZIONE]]*(PLAFOND/2)</f>
        <v>37494.490818354345</v>
      </c>
      <c r="M1643" s="3">
        <f>+IFERROR(Tabella2026[[#This Row],[reddito_2024]]/Tabella2026[[#This Row],[POP_2024]],"")</f>
        <v>20035.543226322101</v>
      </c>
      <c r="N1643" s="3">
        <f>+IF(Tabella2026[[#This Row],[REDDITO COMPLESSIVO PROCAPITE]]&lt;media_aggr_reddito_pc,(media_aggr_reddito_pc-Tabella2026[[#This Row],[REDDITO COMPLESSIVO PROCAPITE]]),0)</f>
        <v>0</v>
      </c>
      <c r="O1643" s="3">
        <f>+Tabella2026[[#This Row],[DIFFERENZA REDDITO INFERIORE ALLA MEDIA DALLA MEDIA]]*Tabella2026[[#This Row],[POP_2024]]</f>
        <v>0</v>
      </c>
      <c r="P1643" s="3">
        <f>+Tabella2026[[#This Row],[POPOLAZIONE PER DIFFERENZA ]]/SUM(Tabella2026[[POPOLAZIONE PER DIFFERENZA ]])</f>
        <v>0</v>
      </c>
      <c r="Q1643" s="3">
        <f>+Tabella2026[[#This Row],[INCIDENZA POPOLAZIONE PER DIFFERENZA]]*(PLAFOND-SUM(Tabella2026[CONTRIBUTO SULLA BASE DELLA POPOLAZIONE]))</f>
        <v>0</v>
      </c>
      <c r="R1643" s="3">
        <f>+Tabella2026[[#This Row],[CONTRIBUTO SULLA BASE DELLA POPOLAZIONE]]+Tabella2026[[#This Row],[CONTRIBUTO SULLA BASE DEL REDDITO]]</f>
        <v>37494.490818354345</v>
      </c>
      <c r="S1643" s="3">
        <f>+Tabella2026[[#This Row],[CONTRIBUTO TOTALE]]/(PLAFOND/N_TESSERE)</f>
        <v>74.988981636708687</v>
      </c>
      <c r="T1643" s="3">
        <f>+MAX(CEILING(Tabella2026[[#This Row],[preDEF1]],1),1)</f>
        <v>75</v>
      </c>
      <c r="U1643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1643" s="21">
        <f>+Tabella2026[[#This Row],[DEF - n. card]]*(PLAFOND/N_TESSERE)</f>
        <v>37000</v>
      </c>
      <c r="W1643" s="18"/>
    </row>
    <row r="1644" spans="2:23" x14ac:dyDescent="0.25">
      <c r="B1644" s="1" t="s">
        <v>3336</v>
      </c>
      <c r="C1644" s="2">
        <v>11004</v>
      </c>
      <c r="D1644" s="1" t="s">
        <v>3337</v>
      </c>
      <c r="E1644" s="1" t="s">
        <v>24</v>
      </c>
      <c r="F1644" s="1" t="s">
        <v>136</v>
      </c>
      <c r="G1644" s="1" t="s">
        <v>2448</v>
      </c>
      <c r="H1644" s="1" t="s">
        <v>15835</v>
      </c>
      <c r="I1644" s="5">
        <v>7504</v>
      </c>
      <c r="J1644" s="5">
        <v>143895096</v>
      </c>
      <c r="K1644" s="3">
        <f>+Tabella2026[[#This Row],[POP_2024]]/SUM(Tabella2026[POP_2024])</f>
        <v>1.2730843236495229E-4</v>
      </c>
      <c r="L1644" s="3">
        <f>+Tabella2026[[#This Row],[INCIDENZA POPOLAZIONE]]*(PLAFOND/2)</f>
        <v>37479.50700691768</v>
      </c>
      <c r="M1644" s="3">
        <f>+IFERROR(Tabella2026[[#This Row],[reddito_2024]]/Tabella2026[[#This Row],[POP_2024]],"")</f>
        <v>19175.785714285714</v>
      </c>
      <c r="N1644" s="3">
        <f>+IF(Tabella2026[[#This Row],[REDDITO COMPLESSIVO PROCAPITE]]&lt;media_aggr_reddito_pc,(media_aggr_reddito_pc-Tabella2026[[#This Row],[REDDITO COMPLESSIVO PROCAPITE]]),0)</f>
        <v>0</v>
      </c>
      <c r="O1644" s="3">
        <f>+Tabella2026[[#This Row],[DIFFERENZA REDDITO INFERIORE ALLA MEDIA DALLA MEDIA]]*Tabella2026[[#This Row],[POP_2024]]</f>
        <v>0</v>
      </c>
      <c r="P1644" s="3">
        <f>+Tabella2026[[#This Row],[POPOLAZIONE PER DIFFERENZA ]]/SUM(Tabella2026[[POPOLAZIONE PER DIFFERENZA ]])</f>
        <v>0</v>
      </c>
      <c r="Q1644" s="3">
        <f>+Tabella2026[[#This Row],[INCIDENZA POPOLAZIONE PER DIFFERENZA]]*(PLAFOND-SUM(Tabella2026[CONTRIBUTO SULLA BASE DELLA POPOLAZIONE]))</f>
        <v>0</v>
      </c>
      <c r="R1644" s="3">
        <f>+Tabella2026[[#This Row],[CONTRIBUTO SULLA BASE DELLA POPOLAZIONE]]+Tabella2026[[#This Row],[CONTRIBUTO SULLA BASE DEL REDDITO]]</f>
        <v>37479.50700691768</v>
      </c>
      <c r="S1644" s="3">
        <f>+Tabella2026[[#This Row],[CONTRIBUTO TOTALE]]/(PLAFOND/N_TESSERE)</f>
        <v>74.959014013835358</v>
      </c>
      <c r="T1644" s="3">
        <f>+MAX(CEILING(Tabella2026[[#This Row],[preDEF1]],1),1)</f>
        <v>75</v>
      </c>
      <c r="U1644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1644" s="21">
        <f>+Tabella2026[[#This Row],[DEF - n. card]]*(PLAFOND/N_TESSERE)</f>
        <v>37000</v>
      </c>
      <c r="W1644" s="18"/>
    </row>
    <row r="1645" spans="2:23" x14ac:dyDescent="0.25">
      <c r="B1645" s="1" t="s">
        <v>3259</v>
      </c>
      <c r="C1645" s="2">
        <v>73020</v>
      </c>
      <c r="D1645" s="1" t="s">
        <v>3260</v>
      </c>
      <c r="E1645" s="1" t="s">
        <v>33</v>
      </c>
      <c r="F1645" s="1" t="s">
        <v>56</v>
      </c>
      <c r="G1645" s="1" t="s">
        <v>2448</v>
      </c>
      <c r="H1645" s="1" t="s">
        <v>15836</v>
      </c>
      <c r="I1645" s="5">
        <v>7502</v>
      </c>
      <c r="J1645" s="5">
        <v>96751512</v>
      </c>
      <c r="K1645" s="3">
        <f>+Tabella2026[[#This Row],[POP_2024]]/SUM(Tabella2026[POP_2024])</f>
        <v>1.2727450154609169E-4</v>
      </c>
      <c r="L1645" s="3">
        <f>+Tabella2026[[#This Row],[INCIDENZA POPOLAZIONE]]*(PLAFOND/2)</f>
        <v>37469.517799293237</v>
      </c>
      <c r="M1645" s="3">
        <f>+IFERROR(Tabella2026[[#This Row],[reddito_2024]]/Tabella2026[[#This Row],[POP_2024]],"")</f>
        <v>12896.762463343108</v>
      </c>
      <c r="N1645" s="3">
        <f>+IF(Tabella2026[[#This Row],[REDDITO COMPLESSIVO PROCAPITE]]&lt;media_aggr_reddito_pc,(media_aggr_reddito_pc-Tabella2026[[#This Row],[REDDITO COMPLESSIVO PROCAPITE]]),0)</f>
        <v>4928.3035992656332</v>
      </c>
      <c r="O1645" s="3">
        <f>+Tabella2026[[#This Row],[DIFFERENZA REDDITO INFERIORE ALLA MEDIA DALLA MEDIA]]*Tabella2026[[#This Row],[POP_2024]]</f>
        <v>36972133.601690784</v>
      </c>
      <c r="P1645" s="3">
        <f>+Tabella2026[[#This Row],[POPOLAZIONE PER DIFFERENZA ]]/SUM(Tabella2026[[POPOLAZIONE PER DIFFERENZA ]])</f>
        <v>3.2801015327542339E-4</v>
      </c>
      <c r="Q1645" s="3">
        <f>+Tabella2026[[#This Row],[INCIDENZA POPOLAZIONE PER DIFFERENZA]]*(PLAFOND-SUM(Tabella2026[CONTRIBUTO SULLA BASE DELLA POPOLAZIONE]))</f>
        <v>96565.943116670082</v>
      </c>
      <c r="R1645" s="3">
        <f>+Tabella2026[[#This Row],[CONTRIBUTO SULLA BASE DELLA POPOLAZIONE]]+Tabella2026[[#This Row],[CONTRIBUTO SULLA BASE DEL REDDITO]]</f>
        <v>134035.46091596331</v>
      </c>
      <c r="S1645" s="3">
        <f>+Tabella2026[[#This Row],[CONTRIBUTO TOTALE]]/(PLAFOND/N_TESSERE)</f>
        <v>268.07092183192663</v>
      </c>
      <c r="T1645" s="3">
        <f>+MAX(CEILING(Tabella2026[[#This Row],[preDEF1]],1),1)</f>
        <v>269</v>
      </c>
      <c r="U1645" s="9">
        <f xml:space="preserve"> IF(ROW(Tabella2026[[#This Row],[preDEF2]]) - ROW(Tabella2026[[#Headers],[preDEF2]])&lt;=ABS(SUM(Tabella2026[preDEF2])-N_TESSERE),Tabella2026[[#This Row],[preDEF2]]-1,Tabella2026[[#This Row],[preDEF2]])</f>
        <v>268</v>
      </c>
      <c r="V1645" s="21">
        <f>+Tabella2026[[#This Row],[DEF - n. card]]*(PLAFOND/N_TESSERE)</f>
        <v>134000</v>
      </c>
      <c r="W1645" s="18"/>
    </row>
    <row r="1646" spans="2:23" x14ac:dyDescent="0.25">
      <c r="B1646" s="1" t="s">
        <v>3233</v>
      </c>
      <c r="C1646" s="2">
        <v>47024</v>
      </c>
      <c r="D1646" s="1" t="s">
        <v>3234</v>
      </c>
      <c r="E1646" s="1" t="s">
        <v>30</v>
      </c>
      <c r="F1646" s="1" t="s">
        <v>140</v>
      </c>
      <c r="G1646" s="1" t="s">
        <v>2448</v>
      </c>
      <c r="H1646" s="1" t="s">
        <v>15834</v>
      </c>
      <c r="I1646" s="5">
        <v>7493</v>
      </c>
      <c r="J1646" s="5">
        <v>137786353</v>
      </c>
      <c r="K1646" s="3">
        <f>+Tabella2026[[#This Row],[POP_2024]]/SUM(Tabella2026[POP_2024])</f>
        <v>1.2712181286121901E-4</v>
      </c>
      <c r="L1646" s="3">
        <f>+Tabella2026[[#This Row],[INCIDENZA POPOLAZIONE]]*(PLAFOND/2)</f>
        <v>37424.566364983235</v>
      </c>
      <c r="M1646" s="3">
        <f>+IFERROR(Tabella2026[[#This Row],[reddito_2024]]/Tabella2026[[#This Row],[POP_2024]],"")</f>
        <v>18388.676498064862</v>
      </c>
      <c r="N1646" s="3">
        <f>+IF(Tabella2026[[#This Row],[REDDITO COMPLESSIVO PROCAPITE]]&lt;media_aggr_reddito_pc,(media_aggr_reddito_pc-Tabella2026[[#This Row],[REDDITO COMPLESSIVO PROCAPITE]]),0)</f>
        <v>0</v>
      </c>
      <c r="O1646" s="3">
        <f>+Tabella2026[[#This Row],[DIFFERENZA REDDITO INFERIORE ALLA MEDIA DALLA MEDIA]]*Tabella2026[[#This Row],[POP_2024]]</f>
        <v>0</v>
      </c>
      <c r="P1646" s="3">
        <f>+Tabella2026[[#This Row],[POPOLAZIONE PER DIFFERENZA ]]/SUM(Tabella2026[[POPOLAZIONE PER DIFFERENZA ]])</f>
        <v>0</v>
      </c>
      <c r="Q1646" s="3">
        <f>+Tabella2026[[#This Row],[INCIDENZA POPOLAZIONE PER DIFFERENZA]]*(PLAFOND-SUM(Tabella2026[CONTRIBUTO SULLA BASE DELLA POPOLAZIONE]))</f>
        <v>0</v>
      </c>
      <c r="R1646" s="3">
        <f>+Tabella2026[[#This Row],[CONTRIBUTO SULLA BASE DELLA POPOLAZIONE]]+Tabella2026[[#This Row],[CONTRIBUTO SULLA BASE DEL REDDITO]]</f>
        <v>37424.566364983235</v>
      </c>
      <c r="S1646" s="3">
        <f>+Tabella2026[[#This Row],[CONTRIBUTO TOTALE]]/(PLAFOND/N_TESSERE)</f>
        <v>74.84913272996647</v>
      </c>
      <c r="T1646" s="3">
        <f>+MAX(CEILING(Tabella2026[[#This Row],[preDEF1]],1),1)</f>
        <v>75</v>
      </c>
      <c r="U1646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1646" s="21">
        <f>+Tabella2026[[#This Row],[DEF - n. card]]*(PLAFOND/N_TESSERE)</f>
        <v>37000</v>
      </c>
      <c r="W1646" s="18"/>
    </row>
    <row r="1647" spans="2:23" x14ac:dyDescent="0.25">
      <c r="B1647" s="1" t="s">
        <v>3414</v>
      </c>
      <c r="C1647" s="2">
        <v>12137</v>
      </c>
      <c r="D1647" s="1" t="s">
        <v>3415</v>
      </c>
      <c r="E1647" s="1" t="s">
        <v>12</v>
      </c>
      <c r="F1647" s="1" t="s">
        <v>157</v>
      </c>
      <c r="G1647" s="1" t="s">
        <v>2448</v>
      </c>
      <c r="H1647" s="1" t="s">
        <v>15835</v>
      </c>
      <c r="I1647" s="5">
        <v>7486</v>
      </c>
      <c r="J1647" s="5">
        <v>140621437</v>
      </c>
      <c r="K1647" s="3">
        <f>+Tabella2026[[#This Row],[POP_2024]]/SUM(Tabella2026[POP_2024])</f>
        <v>1.2700305499520692E-4</v>
      </c>
      <c r="L1647" s="3">
        <f>+Tabella2026[[#This Row],[INCIDENZA POPOLAZIONE]]*(PLAFOND/2)</f>
        <v>37389.604138297669</v>
      </c>
      <c r="M1647" s="3">
        <f>+IFERROR(Tabella2026[[#This Row],[reddito_2024]]/Tabella2026[[#This Row],[POP_2024]],"")</f>
        <v>18784.589500400747</v>
      </c>
      <c r="N1647" s="3">
        <f>+IF(Tabella2026[[#This Row],[REDDITO COMPLESSIVO PROCAPITE]]&lt;media_aggr_reddito_pc,(media_aggr_reddito_pc-Tabella2026[[#This Row],[REDDITO COMPLESSIVO PROCAPITE]]),0)</f>
        <v>0</v>
      </c>
      <c r="O1647" s="3">
        <f>+Tabella2026[[#This Row],[DIFFERENZA REDDITO INFERIORE ALLA MEDIA DALLA MEDIA]]*Tabella2026[[#This Row],[POP_2024]]</f>
        <v>0</v>
      </c>
      <c r="P1647" s="3">
        <f>+Tabella2026[[#This Row],[POPOLAZIONE PER DIFFERENZA ]]/SUM(Tabella2026[[POPOLAZIONE PER DIFFERENZA ]])</f>
        <v>0</v>
      </c>
      <c r="Q1647" s="3">
        <f>+Tabella2026[[#This Row],[INCIDENZA POPOLAZIONE PER DIFFERENZA]]*(PLAFOND-SUM(Tabella2026[CONTRIBUTO SULLA BASE DELLA POPOLAZIONE]))</f>
        <v>0</v>
      </c>
      <c r="R1647" s="3">
        <f>+Tabella2026[[#This Row],[CONTRIBUTO SULLA BASE DELLA POPOLAZIONE]]+Tabella2026[[#This Row],[CONTRIBUTO SULLA BASE DEL REDDITO]]</f>
        <v>37389.604138297669</v>
      </c>
      <c r="S1647" s="3">
        <f>+Tabella2026[[#This Row],[CONTRIBUTO TOTALE]]/(PLAFOND/N_TESSERE)</f>
        <v>74.779208276595341</v>
      </c>
      <c r="T1647" s="3">
        <f>+MAX(CEILING(Tabella2026[[#This Row],[preDEF1]],1),1)</f>
        <v>75</v>
      </c>
      <c r="U1647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1647" s="21">
        <f>+Tabella2026[[#This Row],[DEF - n. card]]*(PLAFOND/N_TESSERE)</f>
        <v>37000</v>
      </c>
      <c r="W1647" s="18"/>
    </row>
    <row r="1648" spans="2:23" x14ac:dyDescent="0.25">
      <c r="B1648" s="1" t="s">
        <v>3418</v>
      </c>
      <c r="C1648" s="2">
        <v>15191</v>
      </c>
      <c r="D1648" s="1" t="s">
        <v>3419</v>
      </c>
      <c r="E1648" s="1" t="s">
        <v>12</v>
      </c>
      <c r="F1648" s="1" t="s">
        <v>11</v>
      </c>
      <c r="G1648" s="1" t="s">
        <v>2448</v>
      </c>
      <c r="H1648" s="1" t="s">
        <v>15835</v>
      </c>
      <c r="I1648" s="5">
        <v>7476</v>
      </c>
      <c r="J1648" s="5">
        <v>154195027</v>
      </c>
      <c r="K1648" s="3">
        <f>+Tabella2026[[#This Row],[POP_2024]]/SUM(Tabella2026[POP_2024])</f>
        <v>1.2683340090090397E-4</v>
      </c>
      <c r="L1648" s="3">
        <f>+Tabella2026[[#This Row],[INCIDENZA POPOLAZIONE]]*(PLAFOND/2)</f>
        <v>37339.658100175453</v>
      </c>
      <c r="M1648" s="3">
        <f>+IFERROR(Tabella2026[[#This Row],[reddito_2024]]/Tabella2026[[#This Row],[POP_2024]],"")</f>
        <v>20625.338014981273</v>
      </c>
      <c r="N1648" s="3">
        <f>+IF(Tabella2026[[#This Row],[REDDITO COMPLESSIVO PROCAPITE]]&lt;media_aggr_reddito_pc,(media_aggr_reddito_pc-Tabella2026[[#This Row],[REDDITO COMPLESSIVO PROCAPITE]]),0)</f>
        <v>0</v>
      </c>
      <c r="O1648" s="3">
        <f>+Tabella2026[[#This Row],[DIFFERENZA REDDITO INFERIORE ALLA MEDIA DALLA MEDIA]]*Tabella2026[[#This Row],[POP_2024]]</f>
        <v>0</v>
      </c>
      <c r="P1648" s="3">
        <f>+Tabella2026[[#This Row],[POPOLAZIONE PER DIFFERENZA ]]/SUM(Tabella2026[[POPOLAZIONE PER DIFFERENZA ]])</f>
        <v>0</v>
      </c>
      <c r="Q1648" s="3">
        <f>+Tabella2026[[#This Row],[INCIDENZA POPOLAZIONE PER DIFFERENZA]]*(PLAFOND-SUM(Tabella2026[CONTRIBUTO SULLA BASE DELLA POPOLAZIONE]))</f>
        <v>0</v>
      </c>
      <c r="R1648" s="3">
        <f>+Tabella2026[[#This Row],[CONTRIBUTO SULLA BASE DELLA POPOLAZIONE]]+Tabella2026[[#This Row],[CONTRIBUTO SULLA BASE DEL REDDITO]]</f>
        <v>37339.658100175453</v>
      </c>
      <c r="S1648" s="3">
        <f>+Tabella2026[[#This Row],[CONTRIBUTO TOTALE]]/(PLAFOND/N_TESSERE)</f>
        <v>74.679316200350911</v>
      </c>
      <c r="T1648" s="3">
        <f>+MAX(CEILING(Tabella2026[[#This Row],[preDEF1]],1),1)</f>
        <v>75</v>
      </c>
      <c r="U1648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1648" s="21">
        <f>+Tabella2026[[#This Row],[DEF - n. card]]*(PLAFOND/N_TESSERE)</f>
        <v>37000</v>
      </c>
      <c r="W1648" s="18"/>
    </row>
    <row r="1649" spans="2:23" x14ac:dyDescent="0.25">
      <c r="B1649" s="1" t="s">
        <v>3305</v>
      </c>
      <c r="C1649" s="2">
        <v>77031</v>
      </c>
      <c r="D1649" s="1" t="s">
        <v>3306</v>
      </c>
      <c r="E1649" s="1" t="s">
        <v>213</v>
      </c>
      <c r="F1649" s="1" t="s">
        <v>237</v>
      </c>
      <c r="G1649" s="1" t="s">
        <v>2448</v>
      </c>
      <c r="H1649" s="1" t="s">
        <v>15836</v>
      </c>
      <c r="I1649" s="5">
        <v>7471</v>
      </c>
      <c r="J1649" s="5">
        <v>84249706</v>
      </c>
      <c r="K1649" s="3">
        <f>+Tabella2026[[#This Row],[POP_2024]]/SUM(Tabella2026[POP_2024])</f>
        <v>1.2674857385375248E-4</v>
      </c>
      <c r="L1649" s="3">
        <f>+Tabella2026[[#This Row],[INCIDENZA POPOLAZIONE]]*(PLAFOND/2)</f>
        <v>37314.685081114338</v>
      </c>
      <c r="M1649" s="3">
        <f>+IFERROR(Tabella2026[[#This Row],[reddito_2024]]/Tabella2026[[#This Row],[POP_2024]],"")</f>
        <v>11276.898139472627</v>
      </c>
      <c r="N1649" s="3">
        <f>+IF(Tabella2026[[#This Row],[REDDITO COMPLESSIVO PROCAPITE]]&lt;media_aggr_reddito_pc,(media_aggr_reddito_pc-Tabella2026[[#This Row],[REDDITO COMPLESSIVO PROCAPITE]]),0)</f>
        <v>6548.167923136114</v>
      </c>
      <c r="O1649" s="3">
        <f>+Tabella2026[[#This Row],[DIFFERENZA REDDITO INFERIORE ALLA MEDIA DALLA MEDIA]]*Tabella2026[[#This Row],[POP_2024]]</f>
        <v>48921362.553749911</v>
      </c>
      <c r="P1649" s="3">
        <f>+Tabella2026[[#This Row],[POPOLAZIONE PER DIFFERENZA ]]/SUM(Tabella2026[[POPOLAZIONE PER DIFFERENZA ]])</f>
        <v>4.3402157426381877E-4</v>
      </c>
      <c r="Q1649" s="3">
        <f>+Tabella2026[[#This Row],[INCIDENZA POPOLAZIONE PER DIFFERENZA]]*(PLAFOND-SUM(Tabella2026[CONTRIBUTO SULLA BASE DELLA POPOLAZIONE]))</f>
        <v>127775.62594708806</v>
      </c>
      <c r="R1649" s="3">
        <f>+Tabella2026[[#This Row],[CONTRIBUTO SULLA BASE DELLA POPOLAZIONE]]+Tabella2026[[#This Row],[CONTRIBUTO SULLA BASE DEL REDDITO]]</f>
        <v>165090.31102820241</v>
      </c>
      <c r="S1649" s="3">
        <f>+Tabella2026[[#This Row],[CONTRIBUTO TOTALE]]/(PLAFOND/N_TESSERE)</f>
        <v>330.18062205640484</v>
      </c>
      <c r="T1649" s="3">
        <f>+MAX(CEILING(Tabella2026[[#This Row],[preDEF1]],1),1)</f>
        <v>331</v>
      </c>
      <c r="U1649" s="9">
        <f xml:space="preserve"> IF(ROW(Tabella2026[[#This Row],[preDEF2]]) - ROW(Tabella2026[[#Headers],[preDEF2]])&lt;=ABS(SUM(Tabella2026[preDEF2])-N_TESSERE),Tabella2026[[#This Row],[preDEF2]]-1,Tabella2026[[#This Row],[preDEF2]])</f>
        <v>330</v>
      </c>
      <c r="V1649" s="21">
        <f>+Tabella2026[[#This Row],[DEF - n. card]]*(PLAFOND/N_TESSERE)</f>
        <v>165000</v>
      </c>
      <c r="W1649" s="18"/>
    </row>
    <row r="1650" spans="2:23" x14ac:dyDescent="0.25">
      <c r="B1650" s="1" t="s">
        <v>3368</v>
      </c>
      <c r="C1650" s="2">
        <v>108006</v>
      </c>
      <c r="D1650" s="1" t="s">
        <v>3369</v>
      </c>
      <c r="E1650" s="1" t="s">
        <v>12</v>
      </c>
      <c r="F1650" s="1" t="s">
        <v>91</v>
      </c>
      <c r="G1650" s="1" t="s">
        <v>2448</v>
      </c>
      <c r="H1650" s="1" t="s">
        <v>15835</v>
      </c>
      <c r="I1650" s="5">
        <v>7469</v>
      </c>
      <c r="J1650" s="5">
        <v>153065399</v>
      </c>
      <c r="K1650" s="3">
        <f>+Tabella2026[[#This Row],[POP_2024]]/SUM(Tabella2026[POP_2024])</f>
        <v>1.2671464303489187E-4</v>
      </c>
      <c r="L1650" s="3">
        <f>+Tabella2026[[#This Row],[INCIDENZA POPOLAZIONE]]*(PLAFOND/2)</f>
        <v>37304.695873489894</v>
      </c>
      <c r="M1650" s="3">
        <f>+IFERROR(Tabella2026[[#This Row],[reddito_2024]]/Tabella2026[[#This Row],[POP_2024]],"")</f>
        <v>20493.426027580666</v>
      </c>
      <c r="N1650" s="3">
        <f>+IF(Tabella2026[[#This Row],[REDDITO COMPLESSIVO PROCAPITE]]&lt;media_aggr_reddito_pc,(media_aggr_reddito_pc-Tabella2026[[#This Row],[REDDITO COMPLESSIVO PROCAPITE]]),0)</f>
        <v>0</v>
      </c>
      <c r="O1650" s="3">
        <f>+Tabella2026[[#This Row],[DIFFERENZA REDDITO INFERIORE ALLA MEDIA DALLA MEDIA]]*Tabella2026[[#This Row],[POP_2024]]</f>
        <v>0</v>
      </c>
      <c r="P1650" s="3">
        <f>+Tabella2026[[#This Row],[POPOLAZIONE PER DIFFERENZA ]]/SUM(Tabella2026[[POPOLAZIONE PER DIFFERENZA ]])</f>
        <v>0</v>
      </c>
      <c r="Q1650" s="3">
        <f>+Tabella2026[[#This Row],[INCIDENZA POPOLAZIONE PER DIFFERENZA]]*(PLAFOND-SUM(Tabella2026[CONTRIBUTO SULLA BASE DELLA POPOLAZIONE]))</f>
        <v>0</v>
      </c>
      <c r="R1650" s="3">
        <f>+Tabella2026[[#This Row],[CONTRIBUTO SULLA BASE DELLA POPOLAZIONE]]+Tabella2026[[#This Row],[CONTRIBUTO SULLA BASE DEL REDDITO]]</f>
        <v>37304.695873489894</v>
      </c>
      <c r="S1650" s="3">
        <f>+Tabella2026[[#This Row],[CONTRIBUTO TOTALE]]/(PLAFOND/N_TESSERE)</f>
        <v>74.609391746979796</v>
      </c>
      <c r="T1650" s="3">
        <f>+MAX(CEILING(Tabella2026[[#This Row],[preDEF1]],1),1)</f>
        <v>75</v>
      </c>
      <c r="U1650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1650" s="21">
        <f>+Tabella2026[[#This Row],[DEF - n. card]]*(PLAFOND/N_TESSERE)</f>
        <v>37000</v>
      </c>
      <c r="W1650" s="18"/>
    </row>
    <row r="1651" spans="2:23" x14ac:dyDescent="0.25">
      <c r="B1651" s="1" t="s">
        <v>3285</v>
      </c>
      <c r="C1651" s="2">
        <v>12046</v>
      </c>
      <c r="D1651" s="1" t="s">
        <v>3286</v>
      </c>
      <c r="E1651" s="1" t="s">
        <v>12</v>
      </c>
      <c r="F1651" s="1" t="s">
        <v>157</v>
      </c>
      <c r="G1651" s="1" t="s">
        <v>2448</v>
      </c>
      <c r="H1651" s="1" t="s">
        <v>15835</v>
      </c>
      <c r="I1651" s="5">
        <v>7463</v>
      </c>
      <c r="J1651" s="5">
        <v>135696286</v>
      </c>
      <c r="K1651" s="3">
        <f>+Tabella2026[[#This Row],[POP_2024]]/SUM(Tabella2026[POP_2024])</f>
        <v>1.2661285057831008E-4</v>
      </c>
      <c r="L1651" s="3">
        <f>+Tabella2026[[#This Row],[INCIDENZA POPOLAZIONE]]*(PLAFOND/2)</f>
        <v>37274.728250616557</v>
      </c>
      <c r="M1651" s="3">
        <f>+IFERROR(Tabella2026[[#This Row],[reddito_2024]]/Tabella2026[[#This Row],[POP_2024]],"")</f>
        <v>18182.53865737639</v>
      </c>
      <c r="N1651" s="3">
        <f>+IF(Tabella2026[[#This Row],[REDDITO COMPLESSIVO PROCAPITE]]&lt;media_aggr_reddito_pc,(media_aggr_reddito_pc-Tabella2026[[#This Row],[REDDITO COMPLESSIVO PROCAPITE]]),0)</f>
        <v>0</v>
      </c>
      <c r="O1651" s="3">
        <f>+Tabella2026[[#This Row],[DIFFERENZA REDDITO INFERIORE ALLA MEDIA DALLA MEDIA]]*Tabella2026[[#This Row],[POP_2024]]</f>
        <v>0</v>
      </c>
      <c r="P1651" s="3">
        <f>+Tabella2026[[#This Row],[POPOLAZIONE PER DIFFERENZA ]]/SUM(Tabella2026[[POPOLAZIONE PER DIFFERENZA ]])</f>
        <v>0</v>
      </c>
      <c r="Q1651" s="3">
        <f>+Tabella2026[[#This Row],[INCIDENZA POPOLAZIONE PER DIFFERENZA]]*(PLAFOND-SUM(Tabella2026[CONTRIBUTO SULLA BASE DELLA POPOLAZIONE]))</f>
        <v>0</v>
      </c>
      <c r="R1651" s="3">
        <f>+Tabella2026[[#This Row],[CONTRIBUTO SULLA BASE DELLA POPOLAZIONE]]+Tabella2026[[#This Row],[CONTRIBUTO SULLA BASE DEL REDDITO]]</f>
        <v>37274.728250616557</v>
      </c>
      <c r="S1651" s="3">
        <f>+Tabella2026[[#This Row],[CONTRIBUTO TOTALE]]/(PLAFOND/N_TESSERE)</f>
        <v>74.549456501233109</v>
      </c>
      <c r="T1651" s="3">
        <f>+MAX(CEILING(Tabella2026[[#This Row],[preDEF1]],1),1)</f>
        <v>75</v>
      </c>
      <c r="U1651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1651" s="21">
        <f>+Tabella2026[[#This Row],[DEF - n. card]]*(PLAFOND/N_TESSERE)</f>
        <v>37000</v>
      </c>
      <c r="W1651" s="18"/>
    </row>
    <row r="1652" spans="2:23" x14ac:dyDescent="0.25">
      <c r="B1652" s="1" t="s">
        <v>3400</v>
      </c>
      <c r="C1652" s="2">
        <v>12134</v>
      </c>
      <c r="D1652" s="1" t="s">
        <v>3401</v>
      </c>
      <c r="E1652" s="1" t="s">
        <v>12</v>
      </c>
      <c r="F1652" s="1" t="s">
        <v>157</v>
      </c>
      <c r="G1652" s="1" t="s">
        <v>2448</v>
      </c>
      <c r="H1652" s="1" t="s">
        <v>15835</v>
      </c>
      <c r="I1652" s="5">
        <v>7462</v>
      </c>
      <c r="J1652" s="5">
        <v>134313373</v>
      </c>
      <c r="K1652" s="3">
        <f>+Tabella2026[[#This Row],[POP_2024]]/SUM(Tabella2026[POP_2024])</f>
        <v>1.2659588516887978E-4</v>
      </c>
      <c r="L1652" s="3">
        <f>+Tabella2026[[#This Row],[INCIDENZA POPOLAZIONE]]*(PLAFOND/2)</f>
        <v>37269.733646804329</v>
      </c>
      <c r="M1652" s="3">
        <f>+IFERROR(Tabella2026[[#This Row],[reddito_2024]]/Tabella2026[[#This Row],[POP_2024]],"")</f>
        <v>17999.647949611364</v>
      </c>
      <c r="N1652" s="3">
        <f>+IF(Tabella2026[[#This Row],[REDDITO COMPLESSIVO PROCAPITE]]&lt;media_aggr_reddito_pc,(media_aggr_reddito_pc-Tabella2026[[#This Row],[REDDITO COMPLESSIVO PROCAPITE]]),0)</f>
        <v>0</v>
      </c>
      <c r="O1652" s="3">
        <f>+Tabella2026[[#This Row],[DIFFERENZA REDDITO INFERIORE ALLA MEDIA DALLA MEDIA]]*Tabella2026[[#This Row],[POP_2024]]</f>
        <v>0</v>
      </c>
      <c r="P1652" s="3">
        <f>+Tabella2026[[#This Row],[POPOLAZIONE PER DIFFERENZA ]]/SUM(Tabella2026[[POPOLAZIONE PER DIFFERENZA ]])</f>
        <v>0</v>
      </c>
      <c r="Q1652" s="3">
        <f>+Tabella2026[[#This Row],[INCIDENZA POPOLAZIONE PER DIFFERENZA]]*(PLAFOND-SUM(Tabella2026[CONTRIBUTO SULLA BASE DELLA POPOLAZIONE]))</f>
        <v>0</v>
      </c>
      <c r="R1652" s="3">
        <f>+Tabella2026[[#This Row],[CONTRIBUTO SULLA BASE DELLA POPOLAZIONE]]+Tabella2026[[#This Row],[CONTRIBUTO SULLA BASE DEL REDDITO]]</f>
        <v>37269.733646804329</v>
      </c>
      <c r="S1652" s="3">
        <f>+Tabella2026[[#This Row],[CONTRIBUTO TOTALE]]/(PLAFOND/N_TESSERE)</f>
        <v>74.539467293608652</v>
      </c>
      <c r="T1652" s="3">
        <f>+MAX(CEILING(Tabella2026[[#This Row],[preDEF1]],1),1)</f>
        <v>75</v>
      </c>
      <c r="U1652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1652" s="21">
        <f>+Tabella2026[[#This Row],[DEF - n. card]]*(PLAFOND/N_TESSERE)</f>
        <v>37000</v>
      </c>
      <c r="W1652" s="18"/>
    </row>
    <row r="1653" spans="2:23" x14ac:dyDescent="0.25">
      <c r="B1653" s="1" t="s">
        <v>3249</v>
      </c>
      <c r="C1653" s="2">
        <v>84029</v>
      </c>
      <c r="D1653" s="1" t="s">
        <v>3250</v>
      </c>
      <c r="E1653" s="1" t="s">
        <v>21</v>
      </c>
      <c r="F1653" s="1" t="s">
        <v>261</v>
      </c>
      <c r="G1653" s="1" t="s">
        <v>2448</v>
      </c>
      <c r="H1653" s="1" t="s">
        <v>15836</v>
      </c>
      <c r="I1653" s="5">
        <v>7460</v>
      </c>
      <c r="J1653" s="5">
        <v>74039792</v>
      </c>
      <c r="K1653" s="3">
        <f>+Tabella2026[[#This Row],[POP_2024]]/SUM(Tabella2026[POP_2024])</f>
        <v>1.265619543500192E-4</v>
      </c>
      <c r="L1653" s="3">
        <f>+Tabella2026[[#This Row],[INCIDENZA POPOLAZIONE]]*(PLAFOND/2)</f>
        <v>37259.744439179893</v>
      </c>
      <c r="M1653" s="3">
        <f>+IFERROR(Tabella2026[[#This Row],[reddito_2024]]/Tabella2026[[#This Row],[POP_2024]],"")</f>
        <v>9924.9050938337805</v>
      </c>
      <c r="N1653" s="3">
        <f>+IF(Tabella2026[[#This Row],[REDDITO COMPLESSIVO PROCAPITE]]&lt;media_aggr_reddito_pc,(media_aggr_reddito_pc-Tabella2026[[#This Row],[REDDITO COMPLESSIVO PROCAPITE]]),0)</f>
        <v>7900.1609687749606</v>
      </c>
      <c r="O1653" s="3">
        <f>+Tabella2026[[#This Row],[DIFFERENZA REDDITO INFERIORE ALLA MEDIA DALLA MEDIA]]*Tabella2026[[#This Row],[POP_2024]]</f>
        <v>58935200.827061206</v>
      </c>
      <c r="P1653" s="3">
        <f>+Tabella2026[[#This Row],[POPOLAZIONE PER DIFFERENZA ]]/SUM(Tabella2026[[POPOLAZIONE PER DIFFERENZA ]])</f>
        <v>5.2286255548200644E-4</v>
      </c>
      <c r="Q1653" s="3">
        <f>+Tabella2026[[#This Row],[INCIDENZA POPOLAZIONE PER DIFFERENZA]]*(PLAFOND-SUM(Tabella2026[CONTRIBUTO SULLA BASE DELLA POPOLAZIONE]))</f>
        <v>153930.34418698671</v>
      </c>
      <c r="R1653" s="3">
        <f>+Tabella2026[[#This Row],[CONTRIBUTO SULLA BASE DELLA POPOLAZIONE]]+Tabella2026[[#This Row],[CONTRIBUTO SULLA BASE DEL REDDITO]]</f>
        <v>191190.0886261666</v>
      </c>
      <c r="S1653" s="3">
        <f>+Tabella2026[[#This Row],[CONTRIBUTO TOTALE]]/(PLAFOND/N_TESSERE)</f>
        <v>382.38017725233323</v>
      </c>
      <c r="T1653" s="3">
        <f>+MAX(CEILING(Tabella2026[[#This Row],[preDEF1]],1),1)</f>
        <v>383</v>
      </c>
      <c r="U1653" s="9">
        <f xml:space="preserve"> IF(ROW(Tabella2026[[#This Row],[preDEF2]]) - ROW(Tabella2026[[#Headers],[preDEF2]])&lt;=ABS(SUM(Tabella2026[preDEF2])-N_TESSERE),Tabella2026[[#This Row],[preDEF2]]-1,Tabella2026[[#This Row],[preDEF2]])</f>
        <v>382</v>
      </c>
      <c r="V1653" s="21">
        <f>+Tabella2026[[#This Row],[DEF - n. card]]*(PLAFOND/N_TESSERE)</f>
        <v>191000</v>
      </c>
      <c r="W1653" s="18"/>
    </row>
    <row r="1654" spans="2:23" x14ac:dyDescent="0.25">
      <c r="B1654" s="1" t="s">
        <v>3273</v>
      </c>
      <c r="C1654" s="2">
        <v>27039</v>
      </c>
      <c r="D1654" s="1" t="s">
        <v>3274</v>
      </c>
      <c r="E1654" s="1" t="s">
        <v>38</v>
      </c>
      <c r="F1654" s="1" t="s">
        <v>40</v>
      </c>
      <c r="G1654" s="1" t="s">
        <v>2448</v>
      </c>
      <c r="H1654" s="1" t="s">
        <v>15835</v>
      </c>
      <c r="I1654" s="5">
        <v>7459</v>
      </c>
      <c r="J1654" s="5">
        <v>135859229</v>
      </c>
      <c r="K1654" s="3">
        <f>+Tabella2026[[#This Row],[POP_2024]]/SUM(Tabella2026[POP_2024])</f>
        <v>1.265449889405889E-4</v>
      </c>
      <c r="L1654" s="3">
        <f>+Tabella2026[[#This Row],[INCIDENZA POPOLAZIONE]]*(PLAFOND/2)</f>
        <v>37254.749835367664</v>
      </c>
      <c r="M1654" s="3">
        <f>+IFERROR(Tabella2026[[#This Row],[reddito_2024]]/Tabella2026[[#This Row],[POP_2024]],"")</f>
        <v>18214.134468427404</v>
      </c>
      <c r="N1654" s="3">
        <f>+IF(Tabella2026[[#This Row],[REDDITO COMPLESSIVO PROCAPITE]]&lt;media_aggr_reddito_pc,(media_aggr_reddito_pc-Tabella2026[[#This Row],[REDDITO COMPLESSIVO PROCAPITE]]),0)</f>
        <v>0</v>
      </c>
      <c r="O1654" s="3">
        <f>+Tabella2026[[#This Row],[DIFFERENZA REDDITO INFERIORE ALLA MEDIA DALLA MEDIA]]*Tabella2026[[#This Row],[POP_2024]]</f>
        <v>0</v>
      </c>
      <c r="P1654" s="3">
        <f>+Tabella2026[[#This Row],[POPOLAZIONE PER DIFFERENZA ]]/SUM(Tabella2026[[POPOLAZIONE PER DIFFERENZA ]])</f>
        <v>0</v>
      </c>
      <c r="Q1654" s="3">
        <f>+Tabella2026[[#This Row],[INCIDENZA POPOLAZIONE PER DIFFERENZA]]*(PLAFOND-SUM(Tabella2026[CONTRIBUTO SULLA BASE DELLA POPOLAZIONE]))</f>
        <v>0</v>
      </c>
      <c r="R1654" s="3">
        <f>+Tabella2026[[#This Row],[CONTRIBUTO SULLA BASE DELLA POPOLAZIONE]]+Tabella2026[[#This Row],[CONTRIBUTO SULLA BASE DEL REDDITO]]</f>
        <v>37254.749835367664</v>
      </c>
      <c r="S1654" s="3">
        <f>+Tabella2026[[#This Row],[CONTRIBUTO TOTALE]]/(PLAFOND/N_TESSERE)</f>
        <v>74.509499670735323</v>
      </c>
      <c r="T1654" s="3">
        <f>+MAX(CEILING(Tabella2026[[#This Row],[preDEF1]],1),1)</f>
        <v>75</v>
      </c>
      <c r="U1654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1654" s="21">
        <f>+Tabella2026[[#This Row],[DEF - n. card]]*(PLAFOND/N_TESSERE)</f>
        <v>37000</v>
      </c>
      <c r="W1654" s="18"/>
    </row>
    <row r="1655" spans="2:23" x14ac:dyDescent="0.25">
      <c r="B1655" s="1" t="s">
        <v>3327</v>
      </c>
      <c r="C1655" s="2">
        <v>28023</v>
      </c>
      <c r="D1655" s="1" t="s">
        <v>3328</v>
      </c>
      <c r="E1655" s="1" t="s">
        <v>38</v>
      </c>
      <c r="F1655" s="1" t="s">
        <v>45</v>
      </c>
      <c r="G1655" s="1" t="s">
        <v>2448</v>
      </c>
      <c r="H1655" s="1" t="s">
        <v>15835</v>
      </c>
      <c r="I1655" s="5">
        <v>7456</v>
      </c>
      <c r="J1655" s="5">
        <v>151119321</v>
      </c>
      <c r="K1655" s="3">
        <f>+Tabella2026[[#This Row],[POP_2024]]/SUM(Tabella2026[POP_2024])</f>
        <v>1.2649409271229802E-4</v>
      </c>
      <c r="L1655" s="3">
        <f>+Tabella2026[[#This Row],[INCIDENZA POPOLAZIONE]]*(PLAFOND/2)</f>
        <v>37239.766023930999</v>
      </c>
      <c r="M1655" s="3">
        <f>+IFERROR(Tabella2026[[#This Row],[reddito_2024]]/Tabella2026[[#This Row],[POP_2024]],"")</f>
        <v>20268.149275751071</v>
      </c>
      <c r="N1655" s="3">
        <f>+IF(Tabella2026[[#This Row],[REDDITO COMPLESSIVO PROCAPITE]]&lt;media_aggr_reddito_pc,(media_aggr_reddito_pc-Tabella2026[[#This Row],[REDDITO COMPLESSIVO PROCAPITE]]),0)</f>
        <v>0</v>
      </c>
      <c r="O1655" s="3">
        <f>+Tabella2026[[#This Row],[DIFFERENZA REDDITO INFERIORE ALLA MEDIA DALLA MEDIA]]*Tabella2026[[#This Row],[POP_2024]]</f>
        <v>0</v>
      </c>
      <c r="P1655" s="3">
        <f>+Tabella2026[[#This Row],[POPOLAZIONE PER DIFFERENZA ]]/SUM(Tabella2026[[POPOLAZIONE PER DIFFERENZA ]])</f>
        <v>0</v>
      </c>
      <c r="Q1655" s="3">
        <f>+Tabella2026[[#This Row],[INCIDENZA POPOLAZIONE PER DIFFERENZA]]*(PLAFOND-SUM(Tabella2026[CONTRIBUTO SULLA BASE DELLA POPOLAZIONE]))</f>
        <v>0</v>
      </c>
      <c r="R1655" s="3">
        <f>+Tabella2026[[#This Row],[CONTRIBUTO SULLA BASE DELLA POPOLAZIONE]]+Tabella2026[[#This Row],[CONTRIBUTO SULLA BASE DEL REDDITO]]</f>
        <v>37239.766023930999</v>
      </c>
      <c r="S1655" s="3">
        <f>+Tabella2026[[#This Row],[CONTRIBUTO TOTALE]]/(PLAFOND/N_TESSERE)</f>
        <v>74.479532047861994</v>
      </c>
      <c r="T1655" s="3">
        <f>+MAX(CEILING(Tabella2026[[#This Row],[preDEF1]],1),1)</f>
        <v>75</v>
      </c>
      <c r="U1655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1655" s="21">
        <f>+Tabella2026[[#This Row],[DEF - n. card]]*(PLAFOND/N_TESSERE)</f>
        <v>37000</v>
      </c>
      <c r="W1655" s="18"/>
    </row>
    <row r="1656" spans="2:23" x14ac:dyDescent="0.25">
      <c r="B1656" s="1" t="s">
        <v>3346</v>
      </c>
      <c r="C1656" s="2">
        <v>4012</v>
      </c>
      <c r="D1656" s="1" t="s">
        <v>3347</v>
      </c>
      <c r="E1656" s="1" t="s">
        <v>18</v>
      </c>
      <c r="F1656" s="1" t="s">
        <v>263</v>
      </c>
      <c r="G1656" s="1" t="s">
        <v>2448</v>
      </c>
      <c r="H1656" s="1" t="s">
        <v>15835</v>
      </c>
      <c r="I1656" s="5">
        <v>7454</v>
      </c>
      <c r="J1656" s="5">
        <v>124154995</v>
      </c>
      <c r="K1656" s="3">
        <f>+Tabella2026[[#This Row],[POP_2024]]/SUM(Tabella2026[POP_2024])</f>
        <v>1.2646016189343741E-4</v>
      </c>
      <c r="L1656" s="3">
        <f>+Tabella2026[[#This Row],[INCIDENZA POPOLAZIONE]]*(PLAFOND/2)</f>
        <v>37229.776816306556</v>
      </c>
      <c r="M1656" s="3">
        <f>+IFERROR(Tabella2026[[#This Row],[reddito_2024]]/Tabella2026[[#This Row],[POP_2024]],"")</f>
        <v>16656.157096860745</v>
      </c>
      <c r="N1656" s="3">
        <f>+IF(Tabella2026[[#This Row],[REDDITO COMPLESSIVO PROCAPITE]]&lt;media_aggr_reddito_pc,(media_aggr_reddito_pc-Tabella2026[[#This Row],[REDDITO COMPLESSIVO PROCAPITE]]),0)</f>
        <v>1168.9089657479963</v>
      </c>
      <c r="O1656" s="3">
        <f>+Tabella2026[[#This Row],[DIFFERENZA REDDITO INFERIORE ALLA MEDIA DALLA MEDIA]]*Tabella2026[[#This Row],[POP_2024]]</f>
        <v>8713047.4306855649</v>
      </c>
      <c r="P1656" s="3">
        <f>+Tabella2026[[#This Row],[POPOLAZIONE PER DIFFERENZA ]]/SUM(Tabella2026[[POPOLAZIONE PER DIFFERENZA ]])</f>
        <v>7.7300597634552179E-5</v>
      </c>
      <c r="Q1656" s="3">
        <f>+Tabella2026[[#This Row],[INCIDENZA POPOLAZIONE PER DIFFERENZA]]*(PLAFOND-SUM(Tabella2026[CONTRIBUTO SULLA BASE DELLA POPOLAZIONE]))</f>
        <v>22757.237968164027</v>
      </c>
      <c r="R1656" s="3">
        <f>+Tabella2026[[#This Row],[CONTRIBUTO SULLA BASE DELLA POPOLAZIONE]]+Tabella2026[[#This Row],[CONTRIBUTO SULLA BASE DEL REDDITO]]</f>
        <v>59987.014784470579</v>
      </c>
      <c r="S1656" s="3">
        <f>+Tabella2026[[#This Row],[CONTRIBUTO TOTALE]]/(PLAFOND/N_TESSERE)</f>
        <v>119.97402956894116</v>
      </c>
      <c r="T1656" s="3">
        <f>+MAX(CEILING(Tabella2026[[#This Row],[preDEF1]],1),1)</f>
        <v>120</v>
      </c>
      <c r="U1656" s="9">
        <f xml:space="preserve"> IF(ROW(Tabella2026[[#This Row],[preDEF2]]) - ROW(Tabella2026[[#Headers],[preDEF2]])&lt;=ABS(SUM(Tabella2026[preDEF2])-N_TESSERE),Tabella2026[[#This Row],[preDEF2]]-1,Tabella2026[[#This Row],[preDEF2]])</f>
        <v>119</v>
      </c>
      <c r="V1656" s="21">
        <f>+Tabella2026[[#This Row],[DEF - n. card]]*(PLAFOND/N_TESSERE)</f>
        <v>59500</v>
      </c>
      <c r="W1656" s="18"/>
    </row>
    <row r="1657" spans="2:23" x14ac:dyDescent="0.25">
      <c r="B1657" s="1" t="s">
        <v>3390</v>
      </c>
      <c r="C1657" s="2">
        <v>61098</v>
      </c>
      <c r="D1657" s="1" t="s">
        <v>3391</v>
      </c>
      <c r="E1657" s="1" t="s">
        <v>15</v>
      </c>
      <c r="F1657" s="1" t="s">
        <v>184</v>
      </c>
      <c r="G1657" s="1" t="s">
        <v>2448</v>
      </c>
      <c r="H1657" s="1" t="s">
        <v>15836</v>
      </c>
      <c r="I1657" s="5">
        <v>7453</v>
      </c>
      <c r="J1657" s="5">
        <v>72517911</v>
      </c>
      <c r="K1657" s="3">
        <f>+Tabella2026[[#This Row],[POP_2024]]/SUM(Tabella2026[POP_2024])</f>
        <v>1.2644319648400711E-4</v>
      </c>
      <c r="L1657" s="3">
        <f>+Tabella2026[[#This Row],[INCIDENZA POPOLAZIONE]]*(PLAFOND/2)</f>
        <v>37224.782212494327</v>
      </c>
      <c r="M1657" s="3">
        <f>+IFERROR(Tabella2026[[#This Row],[reddito_2024]]/Tabella2026[[#This Row],[POP_2024]],"")</f>
        <v>9730.0296524889309</v>
      </c>
      <c r="N1657" s="3">
        <f>+IF(Tabella2026[[#This Row],[REDDITO COMPLESSIVO PROCAPITE]]&lt;media_aggr_reddito_pc,(media_aggr_reddito_pc-Tabella2026[[#This Row],[REDDITO COMPLESSIVO PROCAPITE]]),0)</f>
        <v>8095.0364101198102</v>
      </c>
      <c r="O1657" s="3">
        <f>+Tabella2026[[#This Row],[DIFFERENZA REDDITO INFERIORE ALLA MEDIA DALLA MEDIA]]*Tabella2026[[#This Row],[POP_2024]]</f>
        <v>60332306.364622943</v>
      </c>
      <c r="P1657" s="3">
        <f>+Tabella2026[[#This Row],[POPOLAZIONE PER DIFFERENZA ]]/SUM(Tabella2026[[POPOLAZIONE PER DIFFERENZA ]])</f>
        <v>5.3525742580392405E-4</v>
      </c>
      <c r="Q1657" s="3">
        <f>+Tabella2026[[#This Row],[INCIDENZA POPOLAZIONE PER DIFFERENZA]]*(PLAFOND-SUM(Tabella2026[CONTRIBUTO SULLA BASE DELLA POPOLAZIONE]))</f>
        <v>157579.38471360653</v>
      </c>
      <c r="R1657" s="3">
        <f>+Tabella2026[[#This Row],[CONTRIBUTO SULLA BASE DELLA POPOLAZIONE]]+Tabella2026[[#This Row],[CONTRIBUTO SULLA BASE DEL REDDITO]]</f>
        <v>194804.16692610085</v>
      </c>
      <c r="S1657" s="3">
        <f>+Tabella2026[[#This Row],[CONTRIBUTO TOTALE]]/(PLAFOND/N_TESSERE)</f>
        <v>389.60833385220172</v>
      </c>
      <c r="T1657" s="3">
        <f>+MAX(CEILING(Tabella2026[[#This Row],[preDEF1]],1),1)</f>
        <v>390</v>
      </c>
      <c r="U1657" s="9">
        <f xml:space="preserve"> IF(ROW(Tabella2026[[#This Row],[preDEF2]]) - ROW(Tabella2026[[#Headers],[preDEF2]])&lt;=ABS(SUM(Tabella2026[preDEF2])-N_TESSERE),Tabella2026[[#This Row],[preDEF2]]-1,Tabella2026[[#This Row],[preDEF2]])</f>
        <v>389</v>
      </c>
      <c r="V1657" s="21">
        <f>+Tabella2026[[#This Row],[DEF - n. card]]*(PLAFOND/N_TESSERE)</f>
        <v>194500</v>
      </c>
      <c r="W1657" s="18"/>
    </row>
    <row r="1658" spans="2:23" x14ac:dyDescent="0.25">
      <c r="B1658" s="1" t="s">
        <v>3323</v>
      </c>
      <c r="C1658" s="2">
        <v>52028</v>
      </c>
      <c r="D1658" s="1" t="s">
        <v>3324</v>
      </c>
      <c r="E1658" s="1" t="s">
        <v>30</v>
      </c>
      <c r="F1658" s="1" t="s">
        <v>283</v>
      </c>
      <c r="G1658" s="1" t="s">
        <v>2448</v>
      </c>
      <c r="H1658" s="1" t="s">
        <v>15834</v>
      </c>
      <c r="I1658" s="5">
        <v>7452</v>
      </c>
      <c r="J1658" s="5">
        <v>141383415</v>
      </c>
      <c r="K1658" s="3">
        <f>+Tabella2026[[#This Row],[POP_2024]]/SUM(Tabella2026[POP_2024])</f>
        <v>1.2642623107457683E-4</v>
      </c>
      <c r="L1658" s="3">
        <f>+Tabella2026[[#This Row],[INCIDENZA POPOLAZIONE]]*(PLAFOND/2)</f>
        <v>37219.787608682112</v>
      </c>
      <c r="M1658" s="3">
        <f>+IFERROR(Tabella2026[[#This Row],[reddito_2024]]/Tabella2026[[#This Row],[POP_2024]],"")</f>
        <v>18972.546296296296</v>
      </c>
      <c r="N1658" s="3">
        <f>+IF(Tabella2026[[#This Row],[REDDITO COMPLESSIVO PROCAPITE]]&lt;media_aggr_reddito_pc,(media_aggr_reddito_pc-Tabella2026[[#This Row],[REDDITO COMPLESSIVO PROCAPITE]]),0)</f>
        <v>0</v>
      </c>
      <c r="O1658" s="3">
        <f>+Tabella2026[[#This Row],[DIFFERENZA REDDITO INFERIORE ALLA MEDIA DALLA MEDIA]]*Tabella2026[[#This Row],[POP_2024]]</f>
        <v>0</v>
      </c>
      <c r="P1658" s="3">
        <f>+Tabella2026[[#This Row],[POPOLAZIONE PER DIFFERENZA ]]/SUM(Tabella2026[[POPOLAZIONE PER DIFFERENZA ]])</f>
        <v>0</v>
      </c>
      <c r="Q1658" s="3">
        <f>+Tabella2026[[#This Row],[INCIDENZA POPOLAZIONE PER DIFFERENZA]]*(PLAFOND-SUM(Tabella2026[CONTRIBUTO SULLA BASE DELLA POPOLAZIONE]))</f>
        <v>0</v>
      </c>
      <c r="R1658" s="3">
        <f>+Tabella2026[[#This Row],[CONTRIBUTO SULLA BASE DELLA POPOLAZIONE]]+Tabella2026[[#This Row],[CONTRIBUTO SULLA BASE DEL REDDITO]]</f>
        <v>37219.787608682112</v>
      </c>
      <c r="S1658" s="3">
        <f>+Tabella2026[[#This Row],[CONTRIBUTO TOTALE]]/(PLAFOND/N_TESSERE)</f>
        <v>74.439575217364222</v>
      </c>
      <c r="T1658" s="3">
        <f>+MAX(CEILING(Tabella2026[[#This Row],[preDEF1]],1),1)</f>
        <v>75</v>
      </c>
      <c r="U1658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1658" s="21">
        <f>+Tabella2026[[#This Row],[DEF - n. card]]*(PLAFOND/N_TESSERE)</f>
        <v>37000</v>
      </c>
      <c r="W1658" s="18"/>
    </row>
    <row r="1659" spans="2:23" x14ac:dyDescent="0.25">
      <c r="B1659" s="1" t="s">
        <v>3354</v>
      </c>
      <c r="C1659" s="2">
        <v>58093</v>
      </c>
      <c r="D1659" s="1" t="s">
        <v>3355</v>
      </c>
      <c r="E1659" s="1" t="s">
        <v>8</v>
      </c>
      <c r="F1659" s="1" t="s">
        <v>7</v>
      </c>
      <c r="G1659" s="1" t="s">
        <v>2448</v>
      </c>
      <c r="H1659" s="1" t="s">
        <v>15834</v>
      </c>
      <c r="I1659" s="5">
        <v>7444</v>
      </c>
      <c r="J1659" s="5">
        <v>122972041</v>
      </c>
      <c r="K1659" s="3">
        <f>+Tabella2026[[#This Row],[POP_2024]]/SUM(Tabella2026[POP_2024])</f>
        <v>1.2629050779913443E-4</v>
      </c>
      <c r="L1659" s="3">
        <f>+Tabella2026[[#This Row],[INCIDENZA POPOLAZIONE]]*(PLAFOND/2)</f>
        <v>37179.830778184325</v>
      </c>
      <c r="M1659" s="3">
        <f>+IFERROR(Tabella2026[[#This Row],[reddito_2024]]/Tabella2026[[#This Row],[POP_2024]],"")</f>
        <v>16519.618619022032</v>
      </c>
      <c r="N1659" s="3">
        <f>+IF(Tabella2026[[#This Row],[REDDITO COMPLESSIVO PROCAPITE]]&lt;media_aggr_reddito_pc,(media_aggr_reddito_pc-Tabella2026[[#This Row],[REDDITO COMPLESSIVO PROCAPITE]]),0)</f>
        <v>1305.4474435867087</v>
      </c>
      <c r="O1659" s="3">
        <f>+Tabella2026[[#This Row],[DIFFERENZA REDDITO INFERIORE ALLA MEDIA DALLA MEDIA]]*Tabella2026[[#This Row],[POP_2024]]</f>
        <v>9717750.7700594589</v>
      </c>
      <c r="P1659" s="3">
        <f>+Tabella2026[[#This Row],[POPOLAZIONE PER DIFFERENZA ]]/SUM(Tabella2026[[POPOLAZIONE PER DIFFERENZA ]])</f>
        <v>8.6214145873198867E-5</v>
      </c>
      <c r="Q1659" s="3">
        <f>+Tabella2026[[#This Row],[INCIDENZA POPOLAZIONE PER DIFFERENZA]]*(PLAFOND-SUM(Tabella2026[CONTRIBUTO SULLA BASE DELLA POPOLAZIONE]))</f>
        <v>25381.379884460446</v>
      </c>
      <c r="R1659" s="3">
        <f>+Tabella2026[[#This Row],[CONTRIBUTO SULLA BASE DELLA POPOLAZIONE]]+Tabella2026[[#This Row],[CONTRIBUTO SULLA BASE DEL REDDITO]]</f>
        <v>62561.210662644771</v>
      </c>
      <c r="S1659" s="3">
        <f>+Tabella2026[[#This Row],[CONTRIBUTO TOTALE]]/(PLAFOND/N_TESSERE)</f>
        <v>125.12242132528954</v>
      </c>
      <c r="T1659" s="3">
        <f>+MAX(CEILING(Tabella2026[[#This Row],[preDEF1]],1),1)</f>
        <v>126</v>
      </c>
      <c r="U1659" s="9">
        <f xml:space="preserve"> IF(ROW(Tabella2026[[#This Row],[preDEF2]]) - ROW(Tabella2026[[#Headers],[preDEF2]])&lt;=ABS(SUM(Tabella2026[preDEF2])-N_TESSERE),Tabella2026[[#This Row],[preDEF2]]-1,Tabella2026[[#This Row],[preDEF2]])</f>
        <v>125</v>
      </c>
      <c r="V1659" s="21">
        <f>+Tabella2026[[#This Row],[DEF - n. card]]*(PLAFOND/N_TESSERE)</f>
        <v>62500</v>
      </c>
      <c r="W1659" s="18"/>
    </row>
    <row r="1660" spans="2:23" x14ac:dyDescent="0.25">
      <c r="B1660" s="1" t="s">
        <v>3348</v>
      </c>
      <c r="C1660" s="2">
        <v>98061</v>
      </c>
      <c r="D1660" s="1" t="s">
        <v>3349</v>
      </c>
      <c r="E1660" s="1" t="s">
        <v>12</v>
      </c>
      <c r="F1660" s="1" t="s">
        <v>389</v>
      </c>
      <c r="G1660" s="1" t="s">
        <v>2448</v>
      </c>
      <c r="H1660" s="1" t="s">
        <v>15835</v>
      </c>
      <c r="I1660" s="5">
        <v>7437</v>
      </c>
      <c r="J1660" s="5">
        <v>142804887</v>
      </c>
      <c r="K1660" s="3">
        <f>+Tabella2026[[#This Row],[POP_2024]]/SUM(Tabella2026[POP_2024])</f>
        <v>1.2617174993312236E-4</v>
      </c>
      <c r="L1660" s="3">
        <f>+Tabella2026[[#This Row],[INCIDENZA POPOLAZIONE]]*(PLAFOND/2)</f>
        <v>37144.868551498774</v>
      </c>
      <c r="M1660" s="3">
        <f>+IFERROR(Tabella2026[[#This Row],[reddito_2024]]/Tabella2026[[#This Row],[POP_2024]],"")</f>
        <v>19201.947962888262</v>
      </c>
      <c r="N1660" s="3">
        <f>+IF(Tabella2026[[#This Row],[REDDITO COMPLESSIVO PROCAPITE]]&lt;media_aggr_reddito_pc,(media_aggr_reddito_pc-Tabella2026[[#This Row],[REDDITO COMPLESSIVO PROCAPITE]]),0)</f>
        <v>0</v>
      </c>
      <c r="O1660" s="3">
        <f>+Tabella2026[[#This Row],[DIFFERENZA REDDITO INFERIORE ALLA MEDIA DALLA MEDIA]]*Tabella2026[[#This Row],[POP_2024]]</f>
        <v>0</v>
      </c>
      <c r="P1660" s="3">
        <f>+Tabella2026[[#This Row],[POPOLAZIONE PER DIFFERENZA ]]/SUM(Tabella2026[[POPOLAZIONE PER DIFFERENZA ]])</f>
        <v>0</v>
      </c>
      <c r="Q1660" s="3">
        <f>+Tabella2026[[#This Row],[INCIDENZA POPOLAZIONE PER DIFFERENZA]]*(PLAFOND-SUM(Tabella2026[CONTRIBUTO SULLA BASE DELLA POPOLAZIONE]))</f>
        <v>0</v>
      </c>
      <c r="R1660" s="3">
        <f>+Tabella2026[[#This Row],[CONTRIBUTO SULLA BASE DELLA POPOLAZIONE]]+Tabella2026[[#This Row],[CONTRIBUTO SULLA BASE DEL REDDITO]]</f>
        <v>37144.868551498774</v>
      </c>
      <c r="S1660" s="3">
        <f>+Tabella2026[[#This Row],[CONTRIBUTO TOTALE]]/(PLAFOND/N_TESSERE)</f>
        <v>74.289737102997549</v>
      </c>
      <c r="T1660" s="3">
        <f>+MAX(CEILING(Tabella2026[[#This Row],[preDEF1]],1),1)</f>
        <v>75</v>
      </c>
      <c r="U1660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1660" s="21">
        <f>+Tabella2026[[#This Row],[DEF - n. card]]*(PLAFOND/N_TESSERE)</f>
        <v>37000</v>
      </c>
      <c r="W1660" s="18"/>
    </row>
    <row r="1661" spans="2:23" x14ac:dyDescent="0.25">
      <c r="B1661" s="1" t="s">
        <v>3267</v>
      </c>
      <c r="C1661" s="2">
        <v>64007</v>
      </c>
      <c r="D1661" s="1" t="s">
        <v>3268</v>
      </c>
      <c r="E1661" s="1" t="s">
        <v>15</v>
      </c>
      <c r="F1661" s="1" t="s">
        <v>290</v>
      </c>
      <c r="G1661" s="1" t="s">
        <v>2448</v>
      </c>
      <c r="H1661" s="1" t="s">
        <v>15836</v>
      </c>
      <c r="I1661" s="5">
        <v>7436</v>
      </c>
      <c r="J1661" s="5">
        <v>87645415</v>
      </c>
      <c r="K1661" s="3">
        <f>+Tabella2026[[#This Row],[POP_2024]]/SUM(Tabella2026[POP_2024])</f>
        <v>1.2615478452369206E-4</v>
      </c>
      <c r="L1661" s="3">
        <f>+Tabella2026[[#This Row],[INCIDENZA POPOLAZIONE]]*(PLAFOND/2)</f>
        <v>37139.873947686552</v>
      </c>
      <c r="M1661" s="3">
        <f>+IFERROR(Tabella2026[[#This Row],[reddito_2024]]/Tabella2026[[#This Row],[POP_2024]],"")</f>
        <v>11786.634615384615</v>
      </c>
      <c r="N1661" s="3">
        <f>+IF(Tabella2026[[#This Row],[REDDITO COMPLESSIVO PROCAPITE]]&lt;media_aggr_reddito_pc,(media_aggr_reddito_pc-Tabella2026[[#This Row],[REDDITO COMPLESSIVO PROCAPITE]]),0)</f>
        <v>6038.4314472241258</v>
      </c>
      <c r="O1661" s="3">
        <f>+Tabella2026[[#This Row],[DIFFERENZA REDDITO INFERIORE ALLA MEDIA DALLA MEDIA]]*Tabella2026[[#This Row],[POP_2024]]</f>
        <v>44901776.241558596</v>
      </c>
      <c r="P1661" s="3">
        <f>+Tabella2026[[#This Row],[POPOLAZIONE PER DIFFERENZA ]]/SUM(Tabella2026[[POPOLAZIONE PER DIFFERENZA ]])</f>
        <v>3.9836052379348905E-4</v>
      </c>
      <c r="Q1661" s="3">
        <f>+Tabella2026[[#This Row],[INCIDENZA POPOLAZIONE PER DIFFERENZA]]*(PLAFOND-SUM(Tabella2026[CONTRIBUTO SULLA BASE DELLA POPOLAZIONE]))</f>
        <v>117277.03943441081</v>
      </c>
      <c r="R1661" s="3">
        <f>+Tabella2026[[#This Row],[CONTRIBUTO SULLA BASE DELLA POPOLAZIONE]]+Tabella2026[[#This Row],[CONTRIBUTO SULLA BASE DEL REDDITO]]</f>
        <v>154416.91338209735</v>
      </c>
      <c r="S1661" s="3">
        <f>+Tabella2026[[#This Row],[CONTRIBUTO TOTALE]]/(PLAFOND/N_TESSERE)</f>
        <v>308.83382676419473</v>
      </c>
      <c r="T1661" s="3">
        <f>+MAX(CEILING(Tabella2026[[#This Row],[preDEF1]],1),1)</f>
        <v>309</v>
      </c>
      <c r="U1661" s="9">
        <f xml:space="preserve"> IF(ROW(Tabella2026[[#This Row],[preDEF2]]) - ROW(Tabella2026[[#Headers],[preDEF2]])&lt;=ABS(SUM(Tabella2026[preDEF2])-N_TESSERE),Tabella2026[[#This Row],[preDEF2]]-1,Tabella2026[[#This Row],[preDEF2]])</f>
        <v>308</v>
      </c>
      <c r="V1661" s="21">
        <f>+Tabella2026[[#This Row],[DEF - n. card]]*(PLAFOND/N_TESSERE)</f>
        <v>154000</v>
      </c>
      <c r="W1661" s="18"/>
    </row>
    <row r="1662" spans="2:23" x14ac:dyDescent="0.25">
      <c r="B1662" s="1" t="s">
        <v>3271</v>
      </c>
      <c r="C1662" s="2">
        <v>84036</v>
      </c>
      <c r="D1662" s="1" t="s">
        <v>3272</v>
      </c>
      <c r="E1662" s="1" t="s">
        <v>21</v>
      </c>
      <c r="F1662" s="1" t="s">
        <v>261</v>
      </c>
      <c r="G1662" s="1" t="s">
        <v>2448</v>
      </c>
      <c r="H1662" s="1" t="s">
        <v>15836</v>
      </c>
      <c r="I1662" s="5">
        <v>7434</v>
      </c>
      <c r="J1662" s="5">
        <v>80756502</v>
      </c>
      <c r="K1662" s="3">
        <f>+Tabella2026[[#This Row],[POP_2024]]/SUM(Tabella2026[POP_2024])</f>
        <v>1.2612085370483146E-4</v>
      </c>
      <c r="L1662" s="3">
        <f>+Tabella2026[[#This Row],[INCIDENZA POPOLAZIONE]]*(PLAFOND/2)</f>
        <v>37129.884740062102</v>
      </c>
      <c r="M1662" s="3">
        <f>+IFERROR(Tabella2026[[#This Row],[reddito_2024]]/Tabella2026[[#This Row],[POP_2024]],"")</f>
        <v>10863.129136400323</v>
      </c>
      <c r="N1662" s="3">
        <f>+IF(Tabella2026[[#This Row],[REDDITO COMPLESSIVO PROCAPITE]]&lt;media_aggr_reddito_pc,(media_aggr_reddito_pc-Tabella2026[[#This Row],[REDDITO COMPLESSIVO PROCAPITE]]),0)</f>
        <v>6961.9369262084183</v>
      </c>
      <c r="O1662" s="3">
        <f>+Tabella2026[[#This Row],[DIFFERENZA REDDITO INFERIORE ALLA MEDIA DALLA MEDIA]]*Tabella2026[[#This Row],[POP_2024]]</f>
        <v>51755039.109433383</v>
      </c>
      <c r="P1662" s="3">
        <f>+Tabella2026[[#This Row],[POPOLAZIONE PER DIFFERENZA ]]/SUM(Tabella2026[[POPOLAZIONE PER DIFFERENZA ]])</f>
        <v>4.5916144558896734E-4</v>
      </c>
      <c r="Q1662" s="3">
        <f>+Tabella2026[[#This Row],[INCIDENZA POPOLAZIONE PER DIFFERENZA]]*(PLAFOND-SUM(Tabella2026[CONTRIBUTO SULLA BASE DELLA POPOLAZIONE]))</f>
        <v>135176.78521030833</v>
      </c>
      <c r="R1662" s="3">
        <f>+Tabella2026[[#This Row],[CONTRIBUTO SULLA BASE DELLA POPOLAZIONE]]+Tabella2026[[#This Row],[CONTRIBUTO SULLA BASE DEL REDDITO]]</f>
        <v>172306.66995037044</v>
      </c>
      <c r="S1662" s="3">
        <f>+Tabella2026[[#This Row],[CONTRIBUTO TOTALE]]/(PLAFOND/N_TESSERE)</f>
        <v>344.61333990074087</v>
      </c>
      <c r="T1662" s="3">
        <f>+MAX(CEILING(Tabella2026[[#This Row],[preDEF1]],1),1)</f>
        <v>345</v>
      </c>
      <c r="U1662" s="9">
        <f xml:space="preserve"> IF(ROW(Tabella2026[[#This Row],[preDEF2]]) - ROW(Tabella2026[[#Headers],[preDEF2]])&lt;=ABS(SUM(Tabella2026[preDEF2])-N_TESSERE),Tabella2026[[#This Row],[preDEF2]]-1,Tabella2026[[#This Row],[preDEF2]])</f>
        <v>344</v>
      </c>
      <c r="V1662" s="21">
        <f>+Tabella2026[[#This Row],[DEF - n. card]]*(PLAFOND/N_TESSERE)</f>
        <v>172000</v>
      </c>
      <c r="W1662" s="18"/>
    </row>
    <row r="1663" spans="2:23" x14ac:dyDescent="0.25">
      <c r="B1663" s="1" t="s">
        <v>3219</v>
      </c>
      <c r="C1663" s="2">
        <v>63019</v>
      </c>
      <c r="D1663" s="1" t="s">
        <v>3220</v>
      </c>
      <c r="E1663" s="1" t="s">
        <v>15</v>
      </c>
      <c r="F1663" s="1" t="s">
        <v>14</v>
      </c>
      <c r="G1663" s="1" t="s">
        <v>2448</v>
      </c>
      <c r="H1663" s="1" t="s">
        <v>15836</v>
      </c>
      <c r="I1663" s="5">
        <v>7428</v>
      </c>
      <c r="J1663" s="5">
        <v>93679881</v>
      </c>
      <c r="K1663" s="3">
        <f>+Tabella2026[[#This Row],[POP_2024]]/SUM(Tabella2026[POP_2024])</f>
        <v>1.2601906124824969E-4</v>
      </c>
      <c r="L1663" s="3">
        <f>+Tabella2026[[#This Row],[INCIDENZA POPOLAZIONE]]*(PLAFOND/2)</f>
        <v>37099.917117188772</v>
      </c>
      <c r="M1663" s="3">
        <f>+IFERROR(Tabella2026[[#This Row],[reddito_2024]]/Tabella2026[[#This Row],[POP_2024]],"")</f>
        <v>12611.723344103393</v>
      </c>
      <c r="N1663" s="3">
        <f>+IF(Tabella2026[[#This Row],[REDDITO COMPLESSIVO PROCAPITE]]&lt;media_aggr_reddito_pc,(media_aggr_reddito_pc-Tabella2026[[#This Row],[REDDITO COMPLESSIVO PROCAPITE]]),0)</f>
        <v>5213.3427185053479</v>
      </c>
      <c r="O1663" s="3">
        <f>+Tabella2026[[#This Row],[DIFFERENZA REDDITO INFERIORE ALLA MEDIA DALLA MEDIA]]*Tabella2026[[#This Row],[POP_2024]]</f>
        <v>38724709.713057727</v>
      </c>
      <c r="P1663" s="3">
        <f>+Tabella2026[[#This Row],[POPOLAZIONE PER DIFFERENZA ]]/SUM(Tabella2026[[POPOLAZIONE PER DIFFERENZA ]])</f>
        <v>3.4355869491787882E-4</v>
      </c>
      <c r="Q1663" s="3">
        <f>+Tabella2026[[#This Row],[INCIDENZA POPOLAZIONE PER DIFFERENZA]]*(PLAFOND-SUM(Tabella2026[CONTRIBUTO SULLA BASE DELLA POPOLAZIONE]))</f>
        <v>101143.42211480274</v>
      </c>
      <c r="R1663" s="3">
        <f>+Tabella2026[[#This Row],[CONTRIBUTO SULLA BASE DELLA POPOLAZIONE]]+Tabella2026[[#This Row],[CONTRIBUTO SULLA BASE DEL REDDITO]]</f>
        <v>138243.3392319915</v>
      </c>
      <c r="S1663" s="3">
        <f>+Tabella2026[[#This Row],[CONTRIBUTO TOTALE]]/(PLAFOND/N_TESSERE)</f>
        <v>276.48667846398303</v>
      </c>
      <c r="T1663" s="3">
        <f>+MAX(CEILING(Tabella2026[[#This Row],[preDEF1]],1),1)</f>
        <v>277</v>
      </c>
      <c r="U1663" s="9">
        <f xml:space="preserve"> IF(ROW(Tabella2026[[#This Row],[preDEF2]]) - ROW(Tabella2026[[#Headers],[preDEF2]])&lt;=ABS(SUM(Tabella2026[preDEF2])-N_TESSERE),Tabella2026[[#This Row],[preDEF2]]-1,Tabella2026[[#This Row],[preDEF2]])</f>
        <v>276</v>
      </c>
      <c r="V1663" s="21">
        <f>+Tabella2026[[#This Row],[DEF - n. card]]*(PLAFOND/N_TESSERE)</f>
        <v>138000</v>
      </c>
      <c r="W1663" s="18"/>
    </row>
    <row r="1664" spans="2:23" x14ac:dyDescent="0.25">
      <c r="B1664" s="1" t="s">
        <v>3344</v>
      </c>
      <c r="C1664" s="2">
        <v>59029</v>
      </c>
      <c r="D1664" s="1" t="s">
        <v>3345</v>
      </c>
      <c r="E1664" s="1" t="s">
        <v>8</v>
      </c>
      <c r="F1664" s="1" t="s">
        <v>84</v>
      </c>
      <c r="G1664" s="1" t="s">
        <v>2448</v>
      </c>
      <c r="H1664" s="1" t="s">
        <v>15834</v>
      </c>
      <c r="I1664" s="5">
        <v>7426</v>
      </c>
      <c r="J1664" s="5">
        <v>90763825</v>
      </c>
      <c r="K1664" s="3">
        <f>+Tabella2026[[#This Row],[POP_2024]]/SUM(Tabella2026[POP_2024])</f>
        <v>1.2598513042938908E-4</v>
      </c>
      <c r="L1664" s="3">
        <f>+Tabella2026[[#This Row],[INCIDENZA POPOLAZIONE]]*(PLAFOND/2)</f>
        <v>37089.927909564321</v>
      </c>
      <c r="M1664" s="3">
        <f>+IFERROR(Tabella2026[[#This Row],[reddito_2024]]/Tabella2026[[#This Row],[POP_2024]],"")</f>
        <v>12222.438055480743</v>
      </c>
      <c r="N1664" s="3">
        <f>+IF(Tabella2026[[#This Row],[REDDITO COMPLESSIVO PROCAPITE]]&lt;media_aggr_reddito_pc,(media_aggr_reddito_pc-Tabella2026[[#This Row],[REDDITO COMPLESSIVO PROCAPITE]]),0)</f>
        <v>5602.628007127998</v>
      </c>
      <c r="O1664" s="3">
        <f>+Tabella2026[[#This Row],[DIFFERENZA REDDITO INFERIORE ALLA MEDIA DALLA MEDIA]]*Tabella2026[[#This Row],[POP_2024]]</f>
        <v>41605115.580932513</v>
      </c>
      <c r="P1664" s="3">
        <f>+Tabella2026[[#This Row],[POPOLAZIONE PER DIFFERENZA ]]/SUM(Tabella2026[[POPOLAZIONE PER DIFFERENZA ]])</f>
        <v>3.6911314033873576E-4</v>
      </c>
      <c r="Q1664" s="3">
        <f>+Tabella2026[[#This Row],[INCIDENZA POPOLAZIONE PER DIFFERENZA]]*(PLAFOND-SUM(Tabella2026[CONTRIBUTO SULLA BASE DELLA POPOLAZIONE]))</f>
        <v>108666.63168086899</v>
      </c>
      <c r="R1664" s="3">
        <f>+Tabella2026[[#This Row],[CONTRIBUTO SULLA BASE DELLA POPOLAZIONE]]+Tabella2026[[#This Row],[CONTRIBUTO SULLA BASE DEL REDDITO]]</f>
        <v>145756.55959043332</v>
      </c>
      <c r="S1664" s="3">
        <f>+Tabella2026[[#This Row],[CONTRIBUTO TOTALE]]/(PLAFOND/N_TESSERE)</f>
        <v>291.51311918086662</v>
      </c>
      <c r="T1664" s="3">
        <f>+MAX(CEILING(Tabella2026[[#This Row],[preDEF1]],1),1)</f>
        <v>292</v>
      </c>
      <c r="U1664" s="9">
        <f xml:space="preserve"> IF(ROW(Tabella2026[[#This Row],[preDEF2]]) - ROW(Tabella2026[[#Headers],[preDEF2]])&lt;=ABS(SUM(Tabella2026[preDEF2])-N_TESSERE),Tabella2026[[#This Row],[preDEF2]]-1,Tabella2026[[#This Row],[preDEF2]])</f>
        <v>291</v>
      </c>
      <c r="V1664" s="21">
        <f>+Tabella2026[[#This Row],[DEF - n. card]]*(PLAFOND/N_TESSERE)</f>
        <v>145500</v>
      </c>
      <c r="W1664" s="18"/>
    </row>
    <row r="1665" spans="2:23" x14ac:dyDescent="0.25">
      <c r="B1665" s="1" t="s">
        <v>3311</v>
      </c>
      <c r="C1665" s="2">
        <v>38029</v>
      </c>
      <c r="D1665" s="1" t="s">
        <v>3312</v>
      </c>
      <c r="E1665" s="1" t="s">
        <v>27</v>
      </c>
      <c r="F1665" s="1" t="s">
        <v>80</v>
      </c>
      <c r="G1665" s="1" t="s">
        <v>2448</v>
      </c>
      <c r="H1665" s="1" t="s">
        <v>15835</v>
      </c>
      <c r="I1665" s="5">
        <v>7424</v>
      </c>
      <c r="J1665" s="5">
        <v>122336896</v>
      </c>
      <c r="K1665" s="3">
        <f>+Tabella2026[[#This Row],[POP_2024]]/SUM(Tabella2026[POP_2024])</f>
        <v>1.2595119961052848E-4</v>
      </c>
      <c r="L1665" s="3">
        <f>+Tabella2026[[#This Row],[INCIDENZA POPOLAZIONE]]*(PLAFOND/2)</f>
        <v>37079.938701939878</v>
      </c>
      <c r="M1665" s="3">
        <f>+IFERROR(Tabella2026[[#This Row],[reddito_2024]]/Tabella2026[[#This Row],[POP_2024]],"")</f>
        <v>16478.568965517243</v>
      </c>
      <c r="N1665" s="3">
        <f>+IF(Tabella2026[[#This Row],[REDDITO COMPLESSIVO PROCAPITE]]&lt;media_aggr_reddito_pc,(media_aggr_reddito_pc-Tabella2026[[#This Row],[REDDITO COMPLESSIVO PROCAPITE]]),0)</f>
        <v>1346.4970970914983</v>
      </c>
      <c r="O1665" s="3">
        <f>+Tabella2026[[#This Row],[DIFFERENZA REDDITO INFERIORE ALLA MEDIA DALLA MEDIA]]*Tabella2026[[#This Row],[POP_2024]]</f>
        <v>9996394.4488072842</v>
      </c>
      <c r="P1665" s="3">
        <f>+Tabella2026[[#This Row],[POPOLAZIONE PER DIFFERENZA ]]/SUM(Tabella2026[[POPOLAZIONE PER DIFFERENZA ]])</f>
        <v>8.8686222728701799E-5</v>
      </c>
      <c r="Q1665" s="3">
        <f>+Tabella2026[[#This Row],[INCIDENZA POPOLAZIONE PER DIFFERENZA]]*(PLAFOND-SUM(Tabella2026[CONTRIBUTO SULLA BASE DELLA POPOLAZIONE]))</f>
        <v>26109.15745666287</v>
      </c>
      <c r="R1665" s="3">
        <f>+Tabella2026[[#This Row],[CONTRIBUTO SULLA BASE DELLA POPOLAZIONE]]+Tabella2026[[#This Row],[CONTRIBUTO SULLA BASE DEL REDDITO]]</f>
        <v>63189.096158602748</v>
      </c>
      <c r="S1665" s="3">
        <f>+Tabella2026[[#This Row],[CONTRIBUTO TOTALE]]/(PLAFOND/N_TESSERE)</f>
        <v>126.37819231720549</v>
      </c>
      <c r="T1665" s="3">
        <f>+MAX(CEILING(Tabella2026[[#This Row],[preDEF1]],1),1)</f>
        <v>127</v>
      </c>
      <c r="U1665" s="9">
        <f xml:space="preserve"> IF(ROW(Tabella2026[[#This Row],[preDEF2]]) - ROW(Tabella2026[[#Headers],[preDEF2]])&lt;=ABS(SUM(Tabella2026[preDEF2])-N_TESSERE),Tabella2026[[#This Row],[preDEF2]]-1,Tabella2026[[#This Row],[preDEF2]])</f>
        <v>126</v>
      </c>
      <c r="V1665" s="21">
        <f>+Tabella2026[[#This Row],[DEF - n. card]]*(PLAFOND/N_TESSERE)</f>
        <v>63000</v>
      </c>
      <c r="W1665" s="18"/>
    </row>
    <row r="1666" spans="2:23" x14ac:dyDescent="0.25">
      <c r="B1666" s="1" t="s">
        <v>3382</v>
      </c>
      <c r="C1666" s="2">
        <v>37056</v>
      </c>
      <c r="D1666" s="1" t="s">
        <v>3383</v>
      </c>
      <c r="E1666" s="1" t="s">
        <v>27</v>
      </c>
      <c r="F1666" s="1" t="s">
        <v>26</v>
      </c>
      <c r="G1666" s="1" t="s">
        <v>2448</v>
      </c>
      <c r="H1666" s="1" t="s">
        <v>15835</v>
      </c>
      <c r="I1666" s="5">
        <v>7414</v>
      </c>
      <c r="J1666" s="5">
        <v>159250078</v>
      </c>
      <c r="K1666" s="3">
        <f>+Tabella2026[[#This Row],[POP_2024]]/SUM(Tabella2026[POP_2024])</f>
        <v>1.257815455162255E-4</v>
      </c>
      <c r="L1666" s="3">
        <f>+Tabella2026[[#This Row],[INCIDENZA POPOLAZIONE]]*(PLAFOND/2)</f>
        <v>37029.992663817648</v>
      </c>
      <c r="M1666" s="3">
        <f>+IFERROR(Tabella2026[[#This Row],[reddito_2024]]/Tabella2026[[#This Row],[POP_2024]],"")</f>
        <v>21479.643647154033</v>
      </c>
      <c r="N1666" s="3">
        <f>+IF(Tabella2026[[#This Row],[REDDITO COMPLESSIVO PROCAPITE]]&lt;media_aggr_reddito_pc,(media_aggr_reddito_pc-Tabella2026[[#This Row],[REDDITO COMPLESSIVO PROCAPITE]]),0)</f>
        <v>0</v>
      </c>
      <c r="O1666" s="3">
        <f>+Tabella2026[[#This Row],[DIFFERENZA REDDITO INFERIORE ALLA MEDIA DALLA MEDIA]]*Tabella2026[[#This Row],[POP_2024]]</f>
        <v>0</v>
      </c>
      <c r="P1666" s="3">
        <f>+Tabella2026[[#This Row],[POPOLAZIONE PER DIFFERENZA ]]/SUM(Tabella2026[[POPOLAZIONE PER DIFFERENZA ]])</f>
        <v>0</v>
      </c>
      <c r="Q1666" s="3">
        <f>+Tabella2026[[#This Row],[INCIDENZA POPOLAZIONE PER DIFFERENZA]]*(PLAFOND-SUM(Tabella2026[CONTRIBUTO SULLA BASE DELLA POPOLAZIONE]))</f>
        <v>0</v>
      </c>
      <c r="R1666" s="3">
        <f>+Tabella2026[[#This Row],[CONTRIBUTO SULLA BASE DELLA POPOLAZIONE]]+Tabella2026[[#This Row],[CONTRIBUTO SULLA BASE DEL REDDITO]]</f>
        <v>37029.992663817648</v>
      </c>
      <c r="S1666" s="3">
        <f>+Tabella2026[[#This Row],[CONTRIBUTO TOTALE]]/(PLAFOND/N_TESSERE)</f>
        <v>74.059985327635289</v>
      </c>
      <c r="T1666" s="3">
        <f>+MAX(CEILING(Tabella2026[[#This Row],[preDEF1]],1),1)</f>
        <v>75</v>
      </c>
      <c r="U1666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1666" s="21">
        <f>+Tabella2026[[#This Row],[DEF - n. card]]*(PLAFOND/N_TESSERE)</f>
        <v>37000</v>
      </c>
      <c r="W1666" s="18"/>
    </row>
    <row r="1667" spans="2:23" x14ac:dyDescent="0.25">
      <c r="B1667" s="1" t="s">
        <v>3301</v>
      </c>
      <c r="C1667" s="2">
        <v>43031</v>
      </c>
      <c r="D1667" s="1" t="s">
        <v>3302</v>
      </c>
      <c r="E1667" s="1" t="s">
        <v>117</v>
      </c>
      <c r="F1667" s="1" t="s">
        <v>411</v>
      </c>
      <c r="G1667" s="1" t="s">
        <v>2448</v>
      </c>
      <c r="H1667" s="1" t="s">
        <v>15834</v>
      </c>
      <c r="I1667" s="5">
        <v>7413</v>
      </c>
      <c r="J1667" s="5">
        <v>114468184</v>
      </c>
      <c r="K1667" s="3">
        <f>+Tabella2026[[#This Row],[POP_2024]]/SUM(Tabella2026[POP_2024])</f>
        <v>1.2576458010679523E-4</v>
      </c>
      <c r="L1667" s="3">
        <f>+Tabella2026[[#This Row],[INCIDENZA POPOLAZIONE]]*(PLAFOND/2)</f>
        <v>37024.998060005433</v>
      </c>
      <c r="M1667" s="3">
        <f>+IFERROR(Tabella2026[[#This Row],[reddito_2024]]/Tabella2026[[#This Row],[POP_2024]],"")</f>
        <v>15441.546472413327</v>
      </c>
      <c r="N1667" s="3">
        <f>+IF(Tabella2026[[#This Row],[REDDITO COMPLESSIVO PROCAPITE]]&lt;media_aggr_reddito_pc,(media_aggr_reddito_pc-Tabella2026[[#This Row],[REDDITO COMPLESSIVO PROCAPITE]]),0)</f>
        <v>2383.5195901954139</v>
      </c>
      <c r="O1667" s="3">
        <f>+Tabella2026[[#This Row],[DIFFERENZA REDDITO INFERIORE ALLA MEDIA DALLA MEDIA]]*Tabella2026[[#This Row],[POP_2024]]</f>
        <v>17669030.722118605</v>
      </c>
      <c r="P1667" s="3">
        <f>+Tabella2026[[#This Row],[POPOLAZIONE PER DIFFERENZA ]]/SUM(Tabella2026[[POPOLAZIONE PER DIFFERENZA ]])</f>
        <v>1.5675647875310194E-4</v>
      </c>
      <c r="Q1667" s="3">
        <f>+Tabella2026[[#This Row],[INCIDENZA POPOLAZIONE PER DIFFERENZA]]*(PLAFOND-SUM(Tabella2026[CONTRIBUTO SULLA BASE DELLA POPOLAZIONE]))</f>
        <v>46148.989777554336</v>
      </c>
      <c r="R1667" s="3">
        <f>+Tabella2026[[#This Row],[CONTRIBUTO SULLA BASE DELLA POPOLAZIONE]]+Tabella2026[[#This Row],[CONTRIBUTO SULLA BASE DEL REDDITO]]</f>
        <v>83173.987837559776</v>
      </c>
      <c r="S1667" s="3">
        <f>+Tabella2026[[#This Row],[CONTRIBUTO TOTALE]]/(PLAFOND/N_TESSERE)</f>
        <v>166.34797567511956</v>
      </c>
      <c r="T1667" s="3">
        <f>+MAX(CEILING(Tabella2026[[#This Row],[preDEF1]],1),1)</f>
        <v>167</v>
      </c>
      <c r="U1667" s="9">
        <f xml:space="preserve"> IF(ROW(Tabella2026[[#This Row],[preDEF2]]) - ROW(Tabella2026[[#Headers],[preDEF2]])&lt;=ABS(SUM(Tabella2026[preDEF2])-N_TESSERE),Tabella2026[[#This Row],[preDEF2]]-1,Tabella2026[[#This Row],[preDEF2]])</f>
        <v>166</v>
      </c>
      <c r="V1667" s="21">
        <f>+Tabella2026[[#This Row],[DEF - n. card]]*(PLAFOND/N_TESSERE)</f>
        <v>83000</v>
      </c>
      <c r="W1667" s="18"/>
    </row>
    <row r="1668" spans="2:23" x14ac:dyDescent="0.25">
      <c r="B1668" s="1" t="s">
        <v>4120</v>
      </c>
      <c r="C1668" s="2">
        <v>78122</v>
      </c>
      <c r="D1668" s="1" t="s">
        <v>4121</v>
      </c>
      <c r="E1668" s="1" t="s">
        <v>61</v>
      </c>
      <c r="F1668" s="1" t="s">
        <v>178</v>
      </c>
      <c r="G1668" s="1" t="s">
        <v>2448</v>
      </c>
      <c r="H1668" s="1" t="s">
        <v>15836</v>
      </c>
      <c r="I1668" s="5">
        <v>7411</v>
      </c>
      <c r="J1668" s="5">
        <v>62843431</v>
      </c>
      <c r="K1668" s="3">
        <f>+Tabella2026[[#This Row],[POP_2024]]/SUM(Tabella2026[POP_2024])</f>
        <v>1.2573064928793462E-4</v>
      </c>
      <c r="L1668" s="3">
        <f>+Tabella2026[[#This Row],[INCIDENZA POPOLAZIONE]]*(PLAFOND/2)</f>
        <v>37015.008852380983</v>
      </c>
      <c r="M1668" s="3">
        <f>+IFERROR(Tabella2026[[#This Row],[reddito_2024]]/Tabella2026[[#This Row],[POP_2024]],"")</f>
        <v>8479.7505060045878</v>
      </c>
      <c r="N1668" s="3">
        <f>+IF(Tabella2026[[#This Row],[REDDITO COMPLESSIVO PROCAPITE]]&lt;media_aggr_reddito_pc,(media_aggr_reddito_pc-Tabella2026[[#This Row],[REDDITO COMPLESSIVO PROCAPITE]]),0)</f>
        <v>9345.3155566041532</v>
      </c>
      <c r="O1668" s="3">
        <f>+Tabella2026[[#This Row],[DIFFERENZA REDDITO INFERIORE ALLA MEDIA DALLA MEDIA]]*Tabella2026[[#This Row],[POP_2024]]</f>
        <v>69258133.589993373</v>
      </c>
      <c r="P1668" s="3">
        <f>+Tabella2026[[#This Row],[POPOLAZIONE PER DIFFERENZA ]]/SUM(Tabella2026[[POPOLAZIONE PER DIFFERENZA ]])</f>
        <v>6.1444576770069276E-4</v>
      </c>
      <c r="Q1668" s="3">
        <f>+Tabella2026[[#This Row],[INCIDENZA POPOLAZIONE PER DIFFERENZA]]*(PLAFOND-SUM(Tabella2026[CONTRIBUTO SULLA BASE DELLA POPOLAZIONE]))</f>
        <v>180892.37317675891</v>
      </c>
      <c r="R1668" s="3">
        <f>+Tabella2026[[#This Row],[CONTRIBUTO SULLA BASE DELLA POPOLAZIONE]]+Tabella2026[[#This Row],[CONTRIBUTO SULLA BASE DEL REDDITO]]</f>
        <v>217907.3820291399</v>
      </c>
      <c r="S1668" s="3">
        <f>+Tabella2026[[#This Row],[CONTRIBUTO TOTALE]]/(PLAFOND/N_TESSERE)</f>
        <v>435.81476405827982</v>
      </c>
      <c r="T1668" s="3">
        <f>+MAX(CEILING(Tabella2026[[#This Row],[preDEF1]],1),1)</f>
        <v>436</v>
      </c>
      <c r="U1668" s="9">
        <f xml:space="preserve"> IF(ROW(Tabella2026[[#This Row],[preDEF2]]) - ROW(Tabella2026[[#Headers],[preDEF2]])&lt;=ABS(SUM(Tabella2026[preDEF2])-N_TESSERE),Tabella2026[[#This Row],[preDEF2]]-1,Tabella2026[[#This Row],[preDEF2]])</f>
        <v>435</v>
      </c>
      <c r="V1668" s="21">
        <f>+Tabella2026[[#This Row],[DEF - n. card]]*(PLAFOND/N_TESSERE)</f>
        <v>217500</v>
      </c>
      <c r="W1668" s="18"/>
    </row>
    <row r="1669" spans="2:23" x14ac:dyDescent="0.25">
      <c r="B1669" s="1" t="s">
        <v>3317</v>
      </c>
      <c r="C1669" s="2">
        <v>108046</v>
      </c>
      <c r="D1669" s="1" t="s">
        <v>3318</v>
      </c>
      <c r="E1669" s="1" t="s">
        <v>12</v>
      </c>
      <c r="F1669" s="1" t="s">
        <v>91</v>
      </c>
      <c r="G1669" s="1" t="s">
        <v>2448</v>
      </c>
      <c r="H1669" s="1" t="s">
        <v>15835</v>
      </c>
      <c r="I1669" s="5">
        <v>7409</v>
      </c>
      <c r="J1669" s="5">
        <v>167521384</v>
      </c>
      <c r="K1669" s="3">
        <f>+Tabella2026[[#This Row],[POP_2024]]/SUM(Tabella2026[POP_2024])</f>
        <v>1.2569671846907401E-4</v>
      </c>
      <c r="L1669" s="3">
        <f>+Tabella2026[[#This Row],[INCIDENZA POPOLAZIONE]]*(PLAFOND/2)</f>
        <v>37005.019644756539</v>
      </c>
      <c r="M1669" s="3">
        <f>+IFERROR(Tabella2026[[#This Row],[reddito_2024]]/Tabella2026[[#This Row],[POP_2024]],"")</f>
        <v>22610.525577000946</v>
      </c>
      <c r="N1669" s="3">
        <f>+IF(Tabella2026[[#This Row],[REDDITO COMPLESSIVO PROCAPITE]]&lt;media_aggr_reddito_pc,(media_aggr_reddito_pc-Tabella2026[[#This Row],[REDDITO COMPLESSIVO PROCAPITE]]),0)</f>
        <v>0</v>
      </c>
      <c r="O1669" s="3">
        <f>+Tabella2026[[#This Row],[DIFFERENZA REDDITO INFERIORE ALLA MEDIA DALLA MEDIA]]*Tabella2026[[#This Row],[POP_2024]]</f>
        <v>0</v>
      </c>
      <c r="P1669" s="3">
        <f>+Tabella2026[[#This Row],[POPOLAZIONE PER DIFFERENZA ]]/SUM(Tabella2026[[POPOLAZIONE PER DIFFERENZA ]])</f>
        <v>0</v>
      </c>
      <c r="Q1669" s="3">
        <f>+Tabella2026[[#This Row],[INCIDENZA POPOLAZIONE PER DIFFERENZA]]*(PLAFOND-SUM(Tabella2026[CONTRIBUTO SULLA BASE DELLA POPOLAZIONE]))</f>
        <v>0</v>
      </c>
      <c r="R1669" s="3">
        <f>+Tabella2026[[#This Row],[CONTRIBUTO SULLA BASE DELLA POPOLAZIONE]]+Tabella2026[[#This Row],[CONTRIBUTO SULLA BASE DEL REDDITO]]</f>
        <v>37005.019644756539</v>
      </c>
      <c r="S1669" s="3">
        <f>+Tabella2026[[#This Row],[CONTRIBUTO TOTALE]]/(PLAFOND/N_TESSERE)</f>
        <v>74.010039289513074</v>
      </c>
      <c r="T1669" s="3">
        <f>+MAX(CEILING(Tabella2026[[#This Row],[preDEF1]],1),1)</f>
        <v>75</v>
      </c>
      <c r="U1669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1669" s="21">
        <f>+Tabella2026[[#This Row],[DEF - n. card]]*(PLAFOND/N_TESSERE)</f>
        <v>37000</v>
      </c>
      <c r="W1669" s="18"/>
    </row>
    <row r="1670" spans="2:23" x14ac:dyDescent="0.25">
      <c r="B1670" s="1" t="s">
        <v>3460</v>
      </c>
      <c r="C1670" s="2">
        <v>22062</v>
      </c>
      <c r="D1670" s="1" t="s">
        <v>3461</v>
      </c>
      <c r="E1670" s="1" t="s">
        <v>99</v>
      </c>
      <c r="F1670" s="1" t="s">
        <v>98</v>
      </c>
      <c r="G1670" s="1" t="s">
        <v>2448</v>
      </c>
      <c r="H1670" s="1" t="s">
        <v>15835</v>
      </c>
      <c r="I1670" s="5">
        <v>7396</v>
      </c>
      <c r="J1670" s="5">
        <v>148643621</v>
      </c>
      <c r="K1670" s="3">
        <f>+Tabella2026[[#This Row],[POP_2024]]/SUM(Tabella2026[POP_2024])</f>
        <v>1.2547616814648015E-4</v>
      </c>
      <c r="L1670" s="3">
        <f>+Tabella2026[[#This Row],[INCIDENZA POPOLAZIONE]]*(PLAFOND/2)</f>
        <v>36940.089795197644</v>
      </c>
      <c r="M1670" s="3">
        <f>+IFERROR(Tabella2026[[#This Row],[reddito_2024]]/Tabella2026[[#This Row],[POP_2024]],"")</f>
        <v>20097.839507842076</v>
      </c>
      <c r="N1670" s="3">
        <f>+IF(Tabella2026[[#This Row],[REDDITO COMPLESSIVO PROCAPITE]]&lt;media_aggr_reddito_pc,(media_aggr_reddito_pc-Tabella2026[[#This Row],[REDDITO COMPLESSIVO PROCAPITE]]),0)</f>
        <v>0</v>
      </c>
      <c r="O1670" s="3">
        <f>+Tabella2026[[#This Row],[DIFFERENZA REDDITO INFERIORE ALLA MEDIA DALLA MEDIA]]*Tabella2026[[#This Row],[POP_2024]]</f>
        <v>0</v>
      </c>
      <c r="P1670" s="3">
        <f>+Tabella2026[[#This Row],[POPOLAZIONE PER DIFFERENZA ]]/SUM(Tabella2026[[POPOLAZIONE PER DIFFERENZA ]])</f>
        <v>0</v>
      </c>
      <c r="Q1670" s="3">
        <f>+Tabella2026[[#This Row],[INCIDENZA POPOLAZIONE PER DIFFERENZA]]*(PLAFOND-SUM(Tabella2026[CONTRIBUTO SULLA BASE DELLA POPOLAZIONE]))</f>
        <v>0</v>
      </c>
      <c r="R1670" s="3">
        <f>+Tabella2026[[#This Row],[CONTRIBUTO SULLA BASE DELLA POPOLAZIONE]]+Tabella2026[[#This Row],[CONTRIBUTO SULLA BASE DEL REDDITO]]</f>
        <v>36940.089795197644</v>
      </c>
      <c r="S1670" s="3">
        <f>+Tabella2026[[#This Row],[CONTRIBUTO TOTALE]]/(PLAFOND/N_TESSERE)</f>
        <v>73.880179590395286</v>
      </c>
      <c r="T1670" s="3">
        <f>+MAX(CEILING(Tabella2026[[#This Row],[preDEF1]],1),1)</f>
        <v>74</v>
      </c>
      <c r="U1670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1670" s="21">
        <f>+Tabella2026[[#This Row],[DEF - n. card]]*(PLAFOND/N_TESSERE)</f>
        <v>36500</v>
      </c>
      <c r="W1670" s="18"/>
    </row>
    <row r="1671" spans="2:23" x14ac:dyDescent="0.25">
      <c r="B1671" s="1" t="s">
        <v>3392</v>
      </c>
      <c r="C1671" s="2">
        <v>43028</v>
      </c>
      <c r="D1671" s="1" t="s">
        <v>3393</v>
      </c>
      <c r="E1671" s="1" t="s">
        <v>117</v>
      </c>
      <c r="F1671" s="1" t="s">
        <v>411</v>
      </c>
      <c r="G1671" s="1" t="s">
        <v>2448</v>
      </c>
      <c r="H1671" s="1" t="s">
        <v>15834</v>
      </c>
      <c r="I1671" s="5">
        <v>7394</v>
      </c>
      <c r="J1671" s="5">
        <v>117200946</v>
      </c>
      <c r="K1671" s="3">
        <f>+Tabella2026[[#This Row],[POP_2024]]/SUM(Tabella2026[POP_2024])</f>
        <v>1.2544223732761958E-4</v>
      </c>
      <c r="L1671" s="3">
        <f>+Tabella2026[[#This Row],[INCIDENZA POPOLAZIONE]]*(PLAFOND/2)</f>
        <v>36930.100587573208</v>
      </c>
      <c r="M1671" s="3">
        <f>+IFERROR(Tabella2026[[#This Row],[reddito_2024]]/Tabella2026[[#This Row],[POP_2024]],"")</f>
        <v>15850.817690018934</v>
      </c>
      <c r="N1671" s="3">
        <f>+IF(Tabella2026[[#This Row],[REDDITO COMPLESSIVO PROCAPITE]]&lt;media_aggr_reddito_pc,(media_aggr_reddito_pc-Tabella2026[[#This Row],[REDDITO COMPLESSIVO PROCAPITE]]),0)</f>
        <v>1974.2483725898073</v>
      </c>
      <c r="O1671" s="3">
        <f>+Tabella2026[[#This Row],[DIFFERENZA REDDITO INFERIORE ALLA MEDIA DALLA MEDIA]]*Tabella2026[[#This Row],[POP_2024]]</f>
        <v>14597592.466929035</v>
      </c>
      <c r="P1671" s="3">
        <f>+Tabella2026[[#This Row],[POPOLAZIONE PER DIFFERENZA ]]/SUM(Tabella2026[[POPOLAZIONE PER DIFFERENZA ]])</f>
        <v>1.2950722817659053E-4</v>
      </c>
      <c r="Q1671" s="3">
        <f>+Tabella2026[[#This Row],[INCIDENZA POPOLAZIONE PER DIFFERENZA]]*(PLAFOND-SUM(Tabella2026[CONTRIBUTO SULLA BASE DELLA POPOLAZIONE]))</f>
        <v>38126.830844767275</v>
      </c>
      <c r="R1671" s="3">
        <f>+Tabella2026[[#This Row],[CONTRIBUTO SULLA BASE DELLA POPOLAZIONE]]+Tabella2026[[#This Row],[CONTRIBUTO SULLA BASE DEL REDDITO]]</f>
        <v>75056.931432340483</v>
      </c>
      <c r="S1671" s="3">
        <f>+Tabella2026[[#This Row],[CONTRIBUTO TOTALE]]/(PLAFOND/N_TESSERE)</f>
        <v>150.11386286468095</v>
      </c>
      <c r="T1671" s="3">
        <f>+MAX(CEILING(Tabella2026[[#This Row],[preDEF1]],1),1)</f>
        <v>151</v>
      </c>
      <c r="U1671" s="9">
        <f xml:space="preserve"> IF(ROW(Tabella2026[[#This Row],[preDEF2]]) - ROW(Tabella2026[[#Headers],[preDEF2]])&lt;=ABS(SUM(Tabella2026[preDEF2])-N_TESSERE),Tabella2026[[#This Row],[preDEF2]]-1,Tabella2026[[#This Row],[preDEF2]])</f>
        <v>150</v>
      </c>
      <c r="V1671" s="21">
        <f>+Tabella2026[[#This Row],[DEF - n. card]]*(PLAFOND/N_TESSERE)</f>
        <v>75000</v>
      </c>
      <c r="W1671" s="18"/>
    </row>
    <row r="1672" spans="2:23" x14ac:dyDescent="0.25">
      <c r="B1672" s="1" t="s">
        <v>3309</v>
      </c>
      <c r="C1672" s="2">
        <v>54012</v>
      </c>
      <c r="D1672" s="1" t="s">
        <v>3310</v>
      </c>
      <c r="E1672" s="1" t="s">
        <v>67</v>
      </c>
      <c r="F1672" s="1" t="s">
        <v>66</v>
      </c>
      <c r="G1672" s="1" t="s">
        <v>2448</v>
      </c>
      <c r="H1672" s="1" t="s">
        <v>15834</v>
      </c>
      <c r="I1672" s="5">
        <v>7388</v>
      </c>
      <c r="J1672" s="5">
        <v>125720006</v>
      </c>
      <c r="K1672" s="3">
        <f>+Tabella2026[[#This Row],[POP_2024]]/SUM(Tabella2026[POP_2024])</f>
        <v>1.2534044487103778E-4</v>
      </c>
      <c r="L1672" s="3">
        <f>+Tabella2026[[#This Row],[INCIDENZA POPOLAZIONE]]*(PLAFOND/2)</f>
        <v>36900.132964699871</v>
      </c>
      <c r="M1672" s="3">
        <f>+IFERROR(Tabella2026[[#This Row],[reddito_2024]]/Tabella2026[[#This Row],[POP_2024]],"")</f>
        <v>17016.784786139688</v>
      </c>
      <c r="N1672" s="3">
        <f>+IF(Tabella2026[[#This Row],[REDDITO COMPLESSIVO PROCAPITE]]&lt;media_aggr_reddito_pc,(media_aggr_reddito_pc-Tabella2026[[#This Row],[REDDITO COMPLESSIVO PROCAPITE]]),0)</f>
        <v>808.28127646905341</v>
      </c>
      <c r="O1672" s="3">
        <f>+Tabella2026[[#This Row],[DIFFERENZA REDDITO INFERIORE ALLA MEDIA DALLA MEDIA]]*Tabella2026[[#This Row],[POP_2024]]</f>
        <v>5971582.070553367</v>
      </c>
      <c r="P1672" s="3">
        <f>+Tabella2026[[#This Row],[POPOLAZIONE PER DIFFERENZA ]]/SUM(Tabella2026[[POPOLAZIONE PER DIFFERENZA ]])</f>
        <v>5.2978807535451628E-5</v>
      </c>
      <c r="Q1672" s="3">
        <f>+Tabella2026[[#This Row],[INCIDENZA POPOLAZIONE PER DIFFERENZA]]*(PLAFOND-SUM(Tabella2026[CONTRIBUTO SULLA BASE DELLA POPOLAZIONE]))</f>
        <v>15596.921204331371</v>
      </c>
      <c r="R1672" s="3">
        <f>+Tabella2026[[#This Row],[CONTRIBUTO SULLA BASE DELLA POPOLAZIONE]]+Tabella2026[[#This Row],[CONTRIBUTO SULLA BASE DEL REDDITO]]</f>
        <v>52497.054169031238</v>
      </c>
      <c r="S1672" s="3">
        <f>+Tabella2026[[#This Row],[CONTRIBUTO TOTALE]]/(PLAFOND/N_TESSERE)</f>
        <v>104.99410833806247</v>
      </c>
      <c r="T1672" s="3">
        <f>+MAX(CEILING(Tabella2026[[#This Row],[preDEF1]],1),1)</f>
        <v>105</v>
      </c>
      <c r="U1672" s="9">
        <f xml:space="preserve"> IF(ROW(Tabella2026[[#This Row],[preDEF2]]) - ROW(Tabella2026[[#Headers],[preDEF2]])&lt;=ABS(SUM(Tabella2026[preDEF2])-N_TESSERE),Tabella2026[[#This Row],[preDEF2]]-1,Tabella2026[[#This Row],[preDEF2]])</f>
        <v>104</v>
      </c>
      <c r="V1672" s="21">
        <f>+Tabella2026[[#This Row],[DEF - n. card]]*(PLAFOND/N_TESSERE)</f>
        <v>52000</v>
      </c>
      <c r="W1672" s="18"/>
    </row>
    <row r="1673" spans="2:23" x14ac:dyDescent="0.25">
      <c r="B1673" s="1" t="s">
        <v>3410</v>
      </c>
      <c r="C1673" s="2">
        <v>15210</v>
      </c>
      <c r="D1673" s="1" t="s">
        <v>3411</v>
      </c>
      <c r="E1673" s="1" t="s">
        <v>12</v>
      </c>
      <c r="F1673" s="1" t="s">
        <v>11</v>
      </c>
      <c r="G1673" s="1" t="s">
        <v>2448</v>
      </c>
      <c r="H1673" s="1" t="s">
        <v>15835</v>
      </c>
      <c r="I1673" s="5">
        <v>7386</v>
      </c>
      <c r="J1673" s="5">
        <v>145190028</v>
      </c>
      <c r="K1673" s="3">
        <f>+Tabella2026[[#This Row],[POP_2024]]/SUM(Tabella2026[POP_2024])</f>
        <v>1.2530651405217718E-4</v>
      </c>
      <c r="L1673" s="3">
        <f>+Tabella2026[[#This Row],[INCIDENZA POPOLAZIONE]]*(PLAFOND/2)</f>
        <v>36890.143757075421</v>
      </c>
      <c r="M1673" s="3">
        <f>+IFERROR(Tabella2026[[#This Row],[reddito_2024]]/Tabella2026[[#This Row],[POP_2024]],"")</f>
        <v>19657.463850528027</v>
      </c>
      <c r="N1673" s="3">
        <f>+IF(Tabella2026[[#This Row],[REDDITO COMPLESSIVO PROCAPITE]]&lt;media_aggr_reddito_pc,(media_aggr_reddito_pc-Tabella2026[[#This Row],[REDDITO COMPLESSIVO PROCAPITE]]),0)</f>
        <v>0</v>
      </c>
      <c r="O1673" s="3">
        <f>+Tabella2026[[#This Row],[DIFFERENZA REDDITO INFERIORE ALLA MEDIA DALLA MEDIA]]*Tabella2026[[#This Row],[POP_2024]]</f>
        <v>0</v>
      </c>
      <c r="P1673" s="3">
        <f>+Tabella2026[[#This Row],[POPOLAZIONE PER DIFFERENZA ]]/SUM(Tabella2026[[POPOLAZIONE PER DIFFERENZA ]])</f>
        <v>0</v>
      </c>
      <c r="Q1673" s="3">
        <f>+Tabella2026[[#This Row],[INCIDENZA POPOLAZIONE PER DIFFERENZA]]*(PLAFOND-SUM(Tabella2026[CONTRIBUTO SULLA BASE DELLA POPOLAZIONE]))</f>
        <v>0</v>
      </c>
      <c r="R1673" s="3">
        <f>+Tabella2026[[#This Row],[CONTRIBUTO SULLA BASE DELLA POPOLAZIONE]]+Tabella2026[[#This Row],[CONTRIBUTO SULLA BASE DEL REDDITO]]</f>
        <v>36890.143757075421</v>
      </c>
      <c r="S1673" s="3">
        <f>+Tabella2026[[#This Row],[CONTRIBUTO TOTALE]]/(PLAFOND/N_TESSERE)</f>
        <v>73.780287514150842</v>
      </c>
      <c r="T1673" s="3">
        <f>+MAX(CEILING(Tabella2026[[#This Row],[preDEF1]],1),1)</f>
        <v>74</v>
      </c>
      <c r="U1673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1673" s="21">
        <f>+Tabella2026[[#This Row],[DEF - n. card]]*(PLAFOND/N_TESSERE)</f>
        <v>36500</v>
      </c>
      <c r="W1673" s="18"/>
    </row>
    <row r="1674" spans="2:23" x14ac:dyDescent="0.25">
      <c r="B1674" s="1" t="s">
        <v>3303</v>
      </c>
      <c r="C1674" s="2">
        <v>67028</v>
      </c>
      <c r="D1674" s="1" t="s">
        <v>3304</v>
      </c>
      <c r="E1674" s="1" t="s">
        <v>96</v>
      </c>
      <c r="F1674" s="1" t="s">
        <v>298</v>
      </c>
      <c r="G1674" s="1" t="s">
        <v>2448</v>
      </c>
      <c r="H1674" s="1" t="s">
        <v>15836</v>
      </c>
      <c r="I1674" s="5">
        <v>7381</v>
      </c>
      <c r="J1674" s="5">
        <v>104328351</v>
      </c>
      <c r="K1674" s="3">
        <f>+Tabella2026[[#This Row],[POP_2024]]/SUM(Tabella2026[POP_2024])</f>
        <v>1.2522168700502569E-4</v>
      </c>
      <c r="L1674" s="3">
        <f>+Tabella2026[[#This Row],[INCIDENZA POPOLAZIONE]]*(PLAFOND/2)</f>
        <v>36865.170738014313</v>
      </c>
      <c r="M1674" s="3">
        <f>+IFERROR(Tabella2026[[#This Row],[reddito_2024]]/Tabella2026[[#This Row],[POP_2024]],"")</f>
        <v>14134.717653434494</v>
      </c>
      <c r="N1674" s="3">
        <f>+IF(Tabella2026[[#This Row],[REDDITO COMPLESSIVO PROCAPITE]]&lt;media_aggr_reddito_pc,(media_aggr_reddito_pc-Tabella2026[[#This Row],[REDDITO COMPLESSIVO PROCAPITE]]),0)</f>
        <v>3690.3484091742466</v>
      </c>
      <c r="O1674" s="3">
        <f>+Tabella2026[[#This Row],[DIFFERENZA REDDITO INFERIORE ALLA MEDIA DALLA MEDIA]]*Tabella2026[[#This Row],[POP_2024]]</f>
        <v>27238461.608115114</v>
      </c>
      <c r="P1674" s="3">
        <f>+Tabella2026[[#This Row],[POPOLAZIONE PER DIFFERENZA ]]/SUM(Tabella2026[[POPOLAZIONE PER DIFFERENZA ]])</f>
        <v>2.4165475715623799E-4</v>
      </c>
      <c r="Q1674" s="3">
        <f>+Tabella2026[[#This Row],[INCIDENZA POPOLAZIONE PER DIFFERENZA]]*(PLAFOND-SUM(Tabella2026[CONTRIBUTO SULLA BASE DELLA POPOLAZIONE]))</f>
        <v>71142.979265728878</v>
      </c>
      <c r="R1674" s="3">
        <f>+Tabella2026[[#This Row],[CONTRIBUTO SULLA BASE DELLA POPOLAZIONE]]+Tabella2026[[#This Row],[CONTRIBUTO SULLA BASE DEL REDDITO]]</f>
        <v>108008.15000374318</v>
      </c>
      <c r="S1674" s="3">
        <f>+Tabella2026[[#This Row],[CONTRIBUTO TOTALE]]/(PLAFOND/N_TESSERE)</f>
        <v>216.01630000748636</v>
      </c>
      <c r="T1674" s="3">
        <f>+MAX(CEILING(Tabella2026[[#This Row],[preDEF1]],1),1)</f>
        <v>217</v>
      </c>
      <c r="U1674" s="9">
        <f xml:space="preserve"> IF(ROW(Tabella2026[[#This Row],[preDEF2]]) - ROW(Tabella2026[[#Headers],[preDEF2]])&lt;=ABS(SUM(Tabella2026[preDEF2])-N_TESSERE),Tabella2026[[#This Row],[preDEF2]]-1,Tabella2026[[#This Row],[preDEF2]])</f>
        <v>216</v>
      </c>
      <c r="V1674" s="21">
        <f>+Tabella2026[[#This Row],[DEF - n. card]]*(PLAFOND/N_TESSERE)</f>
        <v>108000</v>
      </c>
      <c r="W1674" s="18"/>
    </row>
    <row r="1675" spans="2:23" x14ac:dyDescent="0.25">
      <c r="B1675" s="1" t="s">
        <v>3462</v>
      </c>
      <c r="C1675" s="2">
        <v>37048</v>
      </c>
      <c r="D1675" s="1" t="s">
        <v>3463</v>
      </c>
      <c r="E1675" s="1" t="s">
        <v>27</v>
      </c>
      <c r="F1675" s="1" t="s">
        <v>26</v>
      </c>
      <c r="G1675" s="1" t="s">
        <v>2448</v>
      </c>
      <c r="H1675" s="1" t="s">
        <v>15835</v>
      </c>
      <c r="I1675" s="5">
        <v>7377</v>
      </c>
      <c r="J1675" s="5">
        <v>154157678</v>
      </c>
      <c r="K1675" s="3">
        <f>+Tabella2026[[#This Row],[POP_2024]]/SUM(Tabella2026[POP_2024])</f>
        <v>1.251538253673045E-4</v>
      </c>
      <c r="L1675" s="3">
        <f>+Tabella2026[[#This Row],[INCIDENZA POPOLAZIONE]]*(PLAFOND/2)</f>
        <v>36845.192322765419</v>
      </c>
      <c r="M1675" s="3">
        <f>+IFERROR(Tabella2026[[#This Row],[reddito_2024]]/Tabella2026[[#This Row],[POP_2024]],"")</f>
        <v>20897.068998237766</v>
      </c>
      <c r="N1675" s="3">
        <f>+IF(Tabella2026[[#This Row],[REDDITO COMPLESSIVO PROCAPITE]]&lt;media_aggr_reddito_pc,(media_aggr_reddito_pc-Tabella2026[[#This Row],[REDDITO COMPLESSIVO PROCAPITE]]),0)</f>
        <v>0</v>
      </c>
      <c r="O1675" s="3">
        <f>+Tabella2026[[#This Row],[DIFFERENZA REDDITO INFERIORE ALLA MEDIA DALLA MEDIA]]*Tabella2026[[#This Row],[POP_2024]]</f>
        <v>0</v>
      </c>
      <c r="P1675" s="3">
        <f>+Tabella2026[[#This Row],[POPOLAZIONE PER DIFFERENZA ]]/SUM(Tabella2026[[POPOLAZIONE PER DIFFERENZA ]])</f>
        <v>0</v>
      </c>
      <c r="Q1675" s="3">
        <f>+Tabella2026[[#This Row],[INCIDENZA POPOLAZIONE PER DIFFERENZA]]*(PLAFOND-SUM(Tabella2026[CONTRIBUTO SULLA BASE DELLA POPOLAZIONE]))</f>
        <v>0</v>
      </c>
      <c r="R1675" s="3">
        <f>+Tabella2026[[#This Row],[CONTRIBUTO SULLA BASE DELLA POPOLAZIONE]]+Tabella2026[[#This Row],[CONTRIBUTO SULLA BASE DEL REDDITO]]</f>
        <v>36845.192322765419</v>
      </c>
      <c r="S1675" s="3">
        <f>+Tabella2026[[#This Row],[CONTRIBUTO TOTALE]]/(PLAFOND/N_TESSERE)</f>
        <v>73.690384645530841</v>
      </c>
      <c r="T1675" s="3">
        <f>+MAX(CEILING(Tabella2026[[#This Row],[preDEF1]],1),1)</f>
        <v>74</v>
      </c>
      <c r="U1675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1675" s="21">
        <f>+Tabella2026[[#This Row],[DEF - n. card]]*(PLAFOND/N_TESSERE)</f>
        <v>36500</v>
      </c>
      <c r="W1675" s="18"/>
    </row>
    <row r="1676" spans="2:23" x14ac:dyDescent="0.25">
      <c r="B1676" s="1" t="s">
        <v>3384</v>
      </c>
      <c r="C1676" s="2">
        <v>23060</v>
      </c>
      <c r="D1676" s="1" t="s">
        <v>3385</v>
      </c>
      <c r="E1676" s="1" t="s">
        <v>38</v>
      </c>
      <c r="F1676" s="1" t="s">
        <v>37</v>
      </c>
      <c r="G1676" s="1" t="s">
        <v>2448</v>
      </c>
      <c r="H1676" s="1" t="s">
        <v>15835</v>
      </c>
      <c r="I1676" s="5">
        <v>7372</v>
      </c>
      <c r="J1676" s="5">
        <v>143618585</v>
      </c>
      <c r="K1676" s="3">
        <f>+Tabella2026[[#This Row],[POP_2024]]/SUM(Tabella2026[POP_2024])</f>
        <v>1.2506899832015302E-4</v>
      </c>
      <c r="L1676" s="3">
        <f>+Tabella2026[[#This Row],[INCIDENZA POPOLAZIONE]]*(PLAFOND/2)</f>
        <v>36820.219303704311</v>
      </c>
      <c r="M1676" s="3">
        <f>+IFERROR(Tabella2026[[#This Row],[reddito_2024]]/Tabella2026[[#This Row],[POP_2024]],"")</f>
        <v>19481.631172002169</v>
      </c>
      <c r="N1676" s="3">
        <f>+IF(Tabella2026[[#This Row],[REDDITO COMPLESSIVO PROCAPITE]]&lt;media_aggr_reddito_pc,(media_aggr_reddito_pc-Tabella2026[[#This Row],[REDDITO COMPLESSIVO PROCAPITE]]),0)</f>
        <v>0</v>
      </c>
      <c r="O1676" s="3">
        <f>+Tabella2026[[#This Row],[DIFFERENZA REDDITO INFERIORE ALLA MEDIA DALLA MEDIA]]*Tabella2026[[#This Row],[POP_2024]]</f>
        <v>0</v>
      </c>
      <c r="P1676" s="3">
        <f>+Tabella2026[[#This Row],[POPOLAZIONE PER DIFFERENZA ]]/SUM(Tabella2026[[POPOLAZIONE PER DIFFERENZA ]])</f>
        <v>0</v>
      </c>
      <c r="Q1676" s="3">
        <f>+Tabella2026[[#This Row],[INCIDENZA POPOLAZIONE PER DIFFERENZA]]*(PLAFOND-SUM(Tabella2026[CONTRIBUTO SULLA BASE DELLA POPOLAZIONE]))</f>
        <v>0</v>
      </c>
      <c r="R1676" s="3">
        <f>+Tabella2026[[#This Row],[CONTRIBUTO SULLA BASE DELLA POPOLAZIONE]]+Tabella2026[[#This Row],[CONTRIBUTO SULLA BASE DEL REDDITO]]</f>
        <v>36820.219303704311</v>
      </c>
      <c r="S1676" s="3">
        <f>+Tabella2026[[#This Row],[CONTRIBUTO TOTALE]]/(PLAFOND/N_TESSERE)</f>
        <v>73.640438607408626</v>
      </c>
      <c r="T1676" s="3">
        <f>+MAX(CEILING(Tabella2026[[#This Row],[preDEF1]],1),1)</f>
        <v>74</v>
      </c>
      <c r="U1676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1676" s="21">
        <f>+Tabella2026[[#This Row],[DEF - n. card]]*(PLAFOND/N_TESSERE)</f>
        <v>36500</v>
      </c>
      <c r="W1676" s="18"/>
    </row>
    <row r="1677" spans="2:23" x14ac:dyDescent="0.25">
      <c r="B1677" s="1" t="s">
        <v>3376</v>
      </c>
      <c r="C1677" s="2">
        <v>39009</v>
      </c>
      <c r="D1677" s="1" t="s">
        <v>3377</v>
      </c>
      <c r="E1677" s="1" t="s">
        <v>27</v>
      </c>
      <c r="F1677" s="1" t="s">
        <v>69</v>
      </c>
      <c r="G1677" s="1" t="s">
        <v>2448</v>
      </c>
      <c r="H1677" s="1" t="s">
        <v>15835</v>
      </c>
      <c r="I1677" s="5">
        <v>7348</v>
      </c>
      <c r="J1677" s="5">
        <v>153006568</v>
      </c>
      <c r="K1677" s="3">
        <f>+Tabella2026[[#This Row],[POP_2024]]/SUM(Tabella2026[POP_2024])</f>
        <v>1.2466182849382588E-4</v>
      </c>
      <c r="L1677" s="3">
        <f>+Tabella2026[[#This Row],[INCIDENZA POPOLAZIONE]]*(PLAFOND/2)</f>
        <v>36700.34881221097</v>
      </c>
      <c r="M1677" s="3">
        <f>+IFERROR(Tabella2026[[#This Row],[reddito_2024]]/Tabella2026[[#This Row],[POP_2024]],"")</f>
        <v>20822.88622754491</v>
      </c>
      <c r="N1677" s="3">
        <f>+IF(Tabella2026[[#This Row],[REDDITO COMPLESSIVO PROCAPITE]]&lt;media_aggr_reddito_pc,(media_aggr_reddito_pc-Tabella2026[[#This Row],[REDDITO COMPLESSIVO PROCAPITE]]),0)</f>
        <v>0</v>
      </c>
      <c r="O1677" s="3">
        <f>+Tabella2026[[#This Row],[DIFFERENZA REDDITO INFERIORE ALLA MEDIA DALLA MEDIA]]*Tabella2026[[#This Row],[POP_2024]]</f>
        <v>0</v>
      </c>
      <c r="P1677" s="3">
        <f>+Tabella2026[[#This Row],[POPOLAZIONE PER DIFFERENZA ]]/SUM(Tabella2026[[POPOLAZIONE PER DIFFERENZA ]])</f>
        <v>0</v>
      </c>
      <c r="Q1677" s="3">
        <f>+Tabella2026[[#This Row],[INCIDENZA POPOLAZIONE PER DIFFERENZA]]*(PLAFOND-SUM(Tabella2026[CONTRIBUTO SULLA BASE DELLA POPOLAZIONE]))</f>
        <v>0</v>
      </c>
      <c r="R1677" s="3">
        <f>+Tabella2026[[#This Row],[CONTRIBUTO SULLA BASE DELLA POPOLAZIONE]]+Tabella2026[[#This Row],[CONTRIBUTO SULLA BASE DEL REDDITO]]</f>
        <v>36700.34881221097</v>
      </c>
      <c r="S1677" s="3">
        <f>+Tabella2026[[#This Row],[CONTRIBUTO TOTALE]]/(PLAFOND/N_TESSERE)</f>
        <v>73.400697624421937</v>
      </c>
      <c r="T1677" s="3">
        <f>+MAX(CEILING(Tabella2026[[#This Row],[preDEF1]],1),1)</f>
        <v>74</v>
      </c>
      <c r="U1677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1677" s="21">
        <f>+Tabella2026[[#This Row],[DEF - n. card]]*(PLAFOND/N_TESSERE)</f>
        <v>36500</v>
      </c>
      <c r="W1677" s="18"/>
    </row>
    <row r="1678" spans="2:23" x14ac:dyDescent="0.25">
      <c r="B1678" s="1" t="s">
        <v>3299</v>
      </c>
      <c r="C1678" s="2">
        <v>115017</v>
      </c>
      <c r="D1678" s="1" t="s">
        <v>3300</v>
      </c>
      <c r="E1678" s="1" t="s">
        <v>76</v>
      </c>
      <c r="F1678" s="1" t="s">
        <v>625</v>
      </c>
      <c r="G1678" s="1" t="s">
        <v>2448</v>
      </c>
      <c r="H1678" s="1" t="s">
        <v>15836</v>
      </c>
      <c r="I1678" s="5">
        <v>7346</v>
      </c>
      <c r="J1678" s="5">
        <v>102343688</v>
      </c>
      <c r="K1678" s="3">
        <f>+Tabella2026[[#This Row],[POP_2024]]/SUM(Tabella2026[POP_2024])</f>
        <v>1.246278976749653E-4</v>
      </c>
      <c r="L1678" s="3">
        <f>+Tabella2026[[#This Row],[INCIDENZA POPOLAZIONE]]*(PLAFOND/2)</f>
        <v>36690.359604586527</v>
      </c>
      <c r="M1678" s="3">
        <f>+IFERROR(Tabella2026[[#This Row],[reddito_2024]]/Tabella2026[[#This Row],[POP_2024]],"")</f>
        <v>13931.893275251838</v>
      </c>
      <c r="N1678" s="3">
        <f>+IF(Tabella2026[[#This Row],[REDDITO COMPLESSIVO PROCAPITE]]&lt;media_aggr_reddito_pc,(media_aggr_reddito_pc-Tabella2026[[#This Row],[REDDITO COMPLESSIVO PROCAPITE]]),0)</f>
        <v>3893.1727873569034</v>
      </c>
      <c r="O1678" s="3">
        <f>+Tabella2026[[#This Row],[DIFFERENZA REDDITO INFERIORE ALLA MEDIA DALLA MEDIA]]*Tabella2026[[#This Row],[POP_2024]]</f>
        <v>28599247.295923814</v>
      </c>
      <c r="P1678" s="3">
        <f>+Tabella2026[[#This Row],[POPOLAZIONE PER DIFFERENZA ]]/SUM(Tabella2026[[POPOLAZIONE PER DIFFERENZA ]])</f>
        <v>2.5372740427046138E-4</v>
      </c>
      <c r="Q1678" s="3">
        <f>+Tabella2026[[#This Row],[INCIDENZA POPOLAZIONE PER DIFFERENZA]]*(PLAFOND-SUM(Tabella2026[CONTRIBUTO SULLA BASE DELLA POPOLAZIONE]))</f>
        <v>74697.157521670932</v>
      </c>
      <c r="R1678" s="3">
        <f>+Tabella2026[[#This Row],[CONTRIBUTO SULLA BASE DELLA POPOLAZIONE]]+Tabella2026[[#This Row],[CONTRIBUTO SULLA BASE DEL REDDITO]]</f>
        <v>111387.51712625746</v>
      </c>
      <c r="S1678" s="3">
        <f>+Tabella2026[[#This Row],[CONTRIBUTO TOTALE]]/(PLAFOND/N_TESSERE)</f>
        <v>222.77503425251493</v>
      </c>
      <c r="T1678" s="3">
        <f>+MAX(CEILING(Tabella2026[[#This Row],[preDEF1]],1),1)</f>
        <v>223</v>
      </c>
      <c r="U1678" s="9">
        <f xml:space="preserve"> IF(ROW(Tabella2026[[#This Row],[preDEF2]]) - ROW(Tabella2026[[#Headers],[preDEF2]])&lt;=ABS(SUM(Tabella2026[preDEF2])-N_TESSERE),Tabella2026[[#This Row],[preDEF2]]-1,Tabella2026[[#This Row],[preDEF2]])</f>
        <v>222</v>
      </c>
      <c r="V1678" s="21">
        <f>+Tabella2026[[#This Row],[DEF - n. card]]*(PLAFOND/N_TESSERE)</f>
        <v>111000</v>
      </c>
      <c r="W1678" s="18"/>
    </row>
    <row r="1679" spans="2:23" x14ac:dyDescent="0.25">
      <c r="B1679" s="1" t="s">
        <v>3358</v>
      </c>
      <c r="C1679" s="2">
        <v>47005</v>
      </c>
      <c r="D1679" s="1" t="s">
        <v>3359</v>
      </c>
      <c r="E1679" s="1" t="s">
        <v>30</v>
      </c>
      <c r="F1679" s="1" t="s">
        <v>140</v>
      </c>
      <c r="G1679" s="1" t="s">
        <v>2448</v>
      </c>
      <c r="H1679" s="1" t="s">
        <v>15834</v>
      </c>
      <c r="I1679" s="5">
        <v>7342</v>
      </c>
      <c r="J1679" s="5">
        <v>121773902</v>
      </c>
      <c r="K1679" s="3">
        <f>+Tabella2026[[#This Row],[POP_2024]]/SUM(Tabella2026[POP_2024])</f>
        <v>1.2456003603724408E-4</v>
      </c>
      <c r="L1679" s="3">
        <f>+Tabella2026[[#This Row],[INCIDENZA POPOLAZIONE]]*(PLAFOND/2)</f>
        <v>36670.381189337633</v>
      </c>
      <c r="M1679" s="3">
        <f>+IFERROR(Tabella2026[[#This Row],[reddito_2024]]/Tabella2026[[#This Row],[POP_2024]],"")</f>
        <v>16585.93053663852</v>
      </c>
      <c r="N1679" s="3">
        <f>+IF(Tabella2026[[#This Row],[REDDITO COMPLESSIVO PROCAPITE]]&lt;media_aggr_reddito_pc,(media_aggr_reddito_pc-Tabella2026[[#This Row],[REDDITO COMPLESSIVO PROCAPITE]]),0)</f>
        <v>1239.1355259702214</v>
      </c>
      <c r="O1679" s="3">
        <f>+Tabella2026[[#This Row],[DIFFERENZA REDDITO INFERIORE ALLA MEDIA DALLA MEDIA]]*Tabella2026[[#This Row],[POP_2024]]</f>
        <v>9097733.0316733643</v>
      </c>
      <c r="P1679" s="3">
        <f>+Tabella2026[[#This Row],[POPOLAZIONE PER DIFFERENZA ]]/SUM(Tabella2026[[POPOLAZIONE PER DIFFERENZA ]])</f>
        <v>8.0713459448323352E-5</v>
      </c>
      <c r="Q1679" s="3">
        <f>+Tabella2026[[#This Row],[INCIDENZA POPOLAZIONE PER DIFFERENZA]]*(PLAFOND-SUM(Tabella2026[CONTRIBUTO SULLA BASE DELLA POPOLAZIONE]))</f>
        <v>23761.981926491906</v>
      </c>
      <c r="R1679" s="3">
        <f>+Tabella2026[[#This Row],[CONTRIBUTO SULLA BASE DELLA POPOLAZIONE]]+Tabella2026[[#This Row],[CONTRIBUTO SULLA BASE DEL REDDITO]]</f>
        <v>60432.363115829539</v>
      </c>
      <c r="S1679" s="3">
        <f>+Tabella2026[[#This Row],[CONTRIBUTO TOTALE]]/(PLAFOND/N_TESSERE)</f>
        <v>120.86472623165908</v>
      </c>
      <c r="T1679" s="3">
        <f>+MAX(CEILING(Tabella2026[[#This Row],[preDEF1]],1),1)</f>
        <v>121</v>
      </c>
      <c r="U1679" s="9">
        <f xml:space="preserve"> IF(ROW(Tabella2026[[#This Row],[preDEF2]]) - ROW(Tabella2026[[#Headers],[preDEF2]])&lt;=ABS(SUM(Tabella2026[preDEF2])-N_TESSERE),Tabella2026[[#This Row],[preDEF2]]-1,Tabella2026[[#This Row],[preDEF2]])</f>
        <v>120</v>
      </c>
      <c r="V1679" s="21">
        <f>+Tabella2026[[#This Row],[DEF - n. card]]*(PLAFOND/N_TESSERE)</f>
        <v>60000</v>
      </c>
      <c r="W1679" s="18"/>
    </row>
    <row r="1680" spans="2:23" x14ac:dyDescent="0.25">
      <c r="B1680" s="1" t="s">
        <v>3352</v>
      </c>
      <c r="C1680" s="2">
        <v>13035</v>
      </c>
      <c r="D1680" s="1" t="s">
        <v>3353</v>
      </c>
      <c r="E1680" s="1" t="s">
        <v>12</v>
      </c>
      <c r="F1680" s="1" t="s">
        <v>152</v>
      </c>
      <c r="G1680" s="1" t="s">
        <v>2448</v>
      </c>
      <c r="H1680" s="1" t="s">
        <v>15835</v>
      </c>
      <c r="I1680" s="5">
        <v>7334</v>
      </c>
      <c r="J1680" s="5">
        <v>153984937</v>
      </c>
      <c r="K1680" s="3">
        <f>+Tabella2026[[#This Row],[POP_2024]]/SUM(Tabella2026[POP_2024])</f>
        <v>1.2442431276180171E-4</v>
      </c>
      <c r="L1680" s="3">
        <f>+Tabella2026[[#This Row],[INCIDENZA POPOLAZIONE]]*(PLAFOND/2)</f>
        <v>36630.424358839853</v>
      </c>
      <c r="M1680" s="3">
        <f>+IFERROR(Tabella2026[[#This Row],[reddito_2024]]/Tabella2026[[#This Row],[POP_2024]],"")</f>
        <v>20996.037223888736</v>
      </c>
      <c r="N1680" s="3">
        <f>+IF(Tabella2026[[#This Row],[REDDITO COMPLESSIVO PROCAPITE]]&lt;media_aggr_reddito_pc,(media_aggr_reddito_pc-Tabella2026[[#This Row],[REDDITO COMPLESSIVO PROCAPITE]]),0)</f>
        <v>0</v>
      </c>
      <c r="O1680" s="3">
        <f>+Tabella2026[[#This Row],[DIFFERENZA REDDITO INFERIORE ALLA MEDIA DALLA MEDIA]]*Tabella2026[[#This Row],[POP_2024]]</f>
        <v>0</v>
      </c>
      <c r="P1680" s="3">
        <f>+Tabella2026[[#This Row],[POPOLAZIONE PER DIFFERENZA ]]/SUM(Tabella2026[[POPOLAZIONE PER DIFFERENZA ]])</f>
        <v>0</v>
      </c>
      <c r="Q1680" s="3">
        <f>+Tabella2026[[#This Row],[INCIDENZA POPOLAZIONE PER DIFFERENZA]]*(PLAFOND-SUM(Tabella2026[CONTRIBUTO SULLA BASE DELLA POPOLAZIONE]))</f>
        <v>0</v>
      </c>
      <c r="R1680" s="3">
        <f>+Tabella2026[[#This Row],[CONTRIBUTO SULLA BASE DELLA POPOLAZIONE]]+Tabella2026[[#This Row],[CONTRIBUTO SULLA BASE DEL REDDITO]]</f>
        <v>36630.424358839853</v>
      </c>
      <c r="S1680" s="3">
        <f>+Tabella2026[[#This Row],[CONTRIBUTO TOTALE]]/(PLAFOND/N_TESSERE)</f>
        <v>73.260848717679707</v>
      </c>
      <c r="T1680" s="3">
        <f>+MAX(CEILING(Tabella2026[[#This Row],[preDEF1]],1),1)</f>
        <v>74</v>
      </c>
      <c r="U1680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1680" s="21">
        <f>+Tabella2026[[#This Row],[DEF - n. card]]*(PLAFOND/N_TESSERE)</f>
        <v>36500</v>
      </c>
      <c r="W1680" s="18"/>
    </row>
    <row r="1681" spans="2:23" x14ac:dyDescent="0.25">
      <c r="B1681" s="1" t="s">
        <v>3362</v>
      </c>
      <c r="C1681" s="2">
        <v>61002</v>
      </c>
      <c r="D1681" s="1" t="s">
        <v>3363</v>
      </c>
      <c r="E1681" s="1" t="s">
        <v>15</v>
      </c>
      <c r="F1681" s="1" t="s">
        <v>184</v>
      </c>
      <c r="G1681" s="1" t="s">
        <v>2448</v>
      </c>
      <c r="H1681" s="1" t="s">
        <v>15836</v>
      </c>
      <c r="I1681" s="5">
        <v>7316</v>
      </c>
      <c r="J1681" s="5">
        <v>83532636</v>
      </c>
      <c r="K1681" s="3">
        <f>+Tabella2026[[#This Row],[POP_2024]]/SUM(Tabella2026[POP_2024])</f>
        <v>1.2411893539205637E-4</v>
      </c>
      <c r="L1681" s="3">
        <f>+Tabella2026[[#This Row],[INCIDENZA POPOLAZIONE]]*(PLAFOND/2)</f>
        <v>36540.52149021985</v>
      </c>
      <c r="M1681" s="3">
        <f>+IFERROR(Tabella2026[[#This Row],[reddito_2024]]/Tabella2026[[#This Row],[POP_2024]],"")</f>
        <v>11417.801530891198</v>
      </c>
      <c r="N1681" s="3">
        <f>+IF(Tabella2026[[#This Row],[REDDITO COMPLESSIVO PROCAPITE]]&lt;media_aggr_reddito_pc,(media_aggr_reddito_pc-Tabella2026[[#This Row],[REDDITO COMPLESSIVO PROCAPITE]]),0)</f>
        <v>6407.2645317175429</v>
      </c>
      <c r="O1681" s="3">
        <f>+Tabella2026[[#This Row],[DIFFERENZA REDDITO INFERIORE ALLA MEDIA DALLA MEDIA]]*Tabella2026[[#This Row],[POP_2024]]</f>
        <v>46875547.314045541</v>
      </c>
      <c r="P1681" s="3">
        <f>+Tabella2026[[#This Row],[POPOLAZIONE PER DIFFERENZA ]]/SUM(Tabella2026[[POPOLAZIONE PER DIFFERENZA ]])</f>
        <v>4.1587146754890796E-4</v>
      </c>
      <c r="Q1681" s="3">
        <f>+Tabella2026[[#This Row],[INCIDENZA POPOLAZIONE PER DIFFERENZA]]*(PLAFOND-SUM(Tabella2026[CONTRIBUTO SULLA BASE DELLA POPOLAZIONE]))</f>
        <v>122432.24814279834</v>
      </c>
      <c r="R1681" s="3">
        <f>+Tabella2026[[#This Row],[CONTRIBUTO SULLA BASE DELLA POPOLAZIONE]]+Tabella2026[[#This Row],[CONTRIBUTO SULLA BASE DEL REDDITO]]</f>
        <v>158972.76963301818</v>
      </c>
      <c r="S1681" s="3">
        <f>+Tabella2026[[#This Row],[CONTRIBUTO TOTALE]]/(PLAFOND/N_TESSERE)</f>
        <v>317.94553926603635</v>
      </c>
      <c r="T1681" s="3">
        <f>+MAX(CEILING(Tabella2026[[#This Row],[preDEF1]],1),1)</f>
        <v>318</v>
      </c>
      <c r="U1681" s="9">
        <f xml:space="preserve"> IF(ROW(Tabella2026[[#This Row],[preDEF2]]) - ROW(Tabella2026[[#Headers],[preDEF2]])&lt;=ABS(SUM(Tabella2026[preDEF2])-N_TESSERE),Tabella2026[[#This Row],[preDEF2]]-1,Tabella2026[[#This Row],[preDEF2]])</f>
        <v>317</v>
      </c>
      <c r="V1681" s="21">
        <f>+Tabella2026[[#This Row],[DEF - n. card]]*(PLAFOND/N_TESSERE)</f>
        <v>158500</v>
      </c>
      <c r="W1681" s="18"/>
    </row>
    <row r="1682" spans="2:23" x14ac:dyDescent="0.25">
      <c r="B1682" s="1" t="s">
        <v>3404</v>
      </c>
      <c r="C1682" s="2">
        <v>30100</v>
      </c>
      <c r="D1682" s="1" t="s">
        <v>3405</v>
      </c>
      <c r="E1682" s="1" t="s">
        <v>48</v>
      </c>
      <c r="F1682" s="1" t="s">
        <v>120</v>
      </c>
      <c r="G1682" s="1" t="s">
        <v>2448</v>
      </c>
      <c r="H1682" s="1" t="s">
        <v>15835</v>
      </c>
      <c r="I1682" s="5">
        <v>7314</v>
      </c>
      <c r="J1682" s="5">
        <v>141740233</v>
      </c>
      <c r="K1682" s="3">
        <f>+Tabella2026[[#This Row],[POP_2024]]/SUM(Tabella2026[POP_2024])</f>
        <v>1.2408500457319576E-4</v>
      </c>
      <c r="L1682" s="3">
        <f>+Tabella2026[[#This Row],[INCIDENZA POPOLAZIONE]]*(PLAFOND/2)</f>
        <v>36530.532282595399</v>
      </c>
      <c r="M1682" s="3">
        <f>+IFERROR(Tabella2026[[#This Row],[reddito_2024]]/Tabella2026[[#This Row],[POP_2024]],"")</f>
        <v>19379.304484550179</v>
      </c>
      <c r="N1682" s="3">
        <f>+IF(Tabella2026[[#This Row],[REDDITO COMPLESSIVO PROCAPITE]]&lt;media_aggr_reddito_pc,(media_aggr_reddito_pc-Tabella2026[[#This Row],[REDDITO COMPLESSIVO PROCAPITE]]),0)</f>
        <v>0</v>
      </c>
      <c r="O1682" s="3">
        <f>+Tabella2026[[#This Row],[DIFFERENZA REDDITO INFERIORE ALLA MEDIA DALLA MEDIA]]*Tabella2026[[#This Row],[POP_2024]]</f>
        <v>0</v>
      </c>
      <c r="P1682" s="3">
        <f>+Tabella2026[[#This Row],[POPOLAZIONE PER DIFFERENZA ]]/SUM(Tabella2026[[POPOLAZIONE PER DIFFERENZA ]])</f>
        <v>0</v>
      </c>
      <c r="Q1682" s="3">
        <f>+Tabella2026[[#This Row],[INCIDENZA POPOLAZIONE PER DIFFERENZA]]*(PLAFOND-SUM(Tabella2026[CONTRIBUTO SULLA BASE DELLA POPOLAZIONE]))</f>
        <v>0</v>
      </c>
      <c r="R1682" s="3">
        <f>+Tabella2026[[#This Row],[CONTRIBUTO SULLA BASE DELLA POPOLAZIONE]]+Tabella2026[[#This Row],[CONTRIBUTO SULLA BASE DEL REDDITO]]</f>
        <v>36530.532282595399</v>
      </c>
      <c r="S1682" s="3">
        <f>+Tabella2026[[#This Row],[CONTRIBUTO TOTALE]]/(PLAFOND/N_TESSERE)</f>
        <v>73.061064565190804</v>
      </c>
      <c r="T1682" s="3">
        <f>+MAX(CEILING(Tabella2026[[#This Row],[preDEF1]],1),1)</f>
        <v>74</v>
      </c>
      <c r="U1682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1682" s="21">
        <f>+Tabella2026[[#This Row],[DEF - n. card]]*(PLAFOND/N_TESSERE)</f>
        <v>36500</v>
      </c>
      <c r="W1682" s="18"/>
    </row>
    <row r="1683" spans="2:23" x14ac:dyDescent="0.25">
      <c r="B1683" s="1" t="s">
        <v>3374</v>
      </c>
      <c r="C1683" s="2">
        <v>17025</v>
      </c>
      <c r="D1683" s="1" t="s">
        <v>3375</v>
      </c>
      <c r="E1683" s="1" t="s">
        <v>12</v>
      </c>
      <c r="F1683" s="1" t="s">
        <v>50</v>
      </c>
      <c r="G1683" s="1" t="s">
        <v>2448</v>
      </c>
      <c r="H1683" s="1" t="s">
        <v>15835</v>
      </c>
      <c r="I1683" s="5">
        <v>7309</v>
      </c>
      <c r="J1683" s="5">
        <v>163844718</v>
      </c>
      <c r="K1683" s="3">
        <f>+Tabella2026[[#This Row],[POP_2024]]/SUM(Tabella2026[POP_2024])</f>
        <v>1.2400017752604427E-4</v>
      </c>
      <c r="L1683" s="3">
        <f>+Tabella2026[[#This Row],[INCIDENZA POPOLAZIONE]]*(PLAFOND/2)</f>
        <v>36505.559263534291</v>
      </c>
      <c r="M1683" s="3">
        <f>+IFERROR(Tabella2026[[#This Row],[reddito_2024]]/Tabella2026[[#This Row],[POP_2024]],"")</f>
        <v>22416.844711998907</v>
      </c>
      <c r="N1683" s="3">
        <f>+IF(Tabella2026[[#This Row],[REDDITO COMPLESSIVO PROCAPITE]]&lt;media_aggr_reddito_pc,(media_aggr_reddito_pc-Tabella2026[[#This Row],[REDDITO COMPLESSIVO PROCAPITE]]),0)</f>
        <v>0</v>
      </c>
      <c r="O1683" s="3">
        <f>+Tabella2026[[#This Row],[DIFFERENZA REDDITO INFERIORE ALLA MEDIA DALLA MEDIA]]*Tabella2026[[#This Row],[POP_2024]]</f>
        <v>0</v>
      </c>
      <c r="P1683" s="3">
        <f>+Tabella2026[[#This Row],[POPOLAZIONE PER DIFFERENZA ]]/SUM(Tabella2026[[POPOLAZIONE PER DIFFERENZA ]])</f>
        <v>0</v>
      </c>
      <c r="Q1683" s="3">
        <f>+Tabella2026[[#This Row],[INCIDENZA POPOLAZIONE PER DIFFERENZA]]*(PLAFOND-SUM(Tabella2026[CONTRIBUTO SULLA BASE DELLA POPOLAZIONE]))</f>
        <v>0</v>
      </c>
      <c r="R1683" s="3">
        <f>+Tabella2026[[#This Row],[CONTRIBUTO SULLA BASE DELLA POPOLAZIONE]]+Tabella2026[[#This Row],[CONTRIBUTO SULLA BASE DEL REDDITO]]</f>
        <v>36505.559263534291</v>
      </c>
      <c r="S1683" s="3">
        <f>+Tabella2026[[#This Row],[CONTRIBUTO TOTALE]]/(PLAFOND/N_TESSERE)</f>
        <v>73.011118527068575</v>
      </c>
      <c r="T1683" s="3">
        <f>+MAX(CEILING(Tabella2026[[#This Row],[preDEF1]],1),1)</f>
        <v>74</v>
      </c>
      <c r="U1683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1683" s="21">
        <f>+Tabella2026[[#This Row],[DEF - n. card]]*(PLAFOND/N_TESSERE)</f>
        <v>36500</v>
      </c>
      <c r="W1683" s="18"/>
    </row>
    <row r="1684" spans="2:23" x14ac:dyDescent="0.25">
      <c r="B1684" s="1" t="s">
        <v>3364</v>
      </c>
      <c r="C1684" s="2">
        <v>1047</v>
      </c>
      <c r="D1684" s="1" t="s">
        <v>3365</v>
      </c>
      <c r="E1684" s="1" t="s">
        <v>18</v>
      </c>
      <c r="F1684" s="1" t="s">
        <v>17</v>
      </c>
      <c r="G1684" s="1" t="s">
        <v>2448</v>
      </c>
      <c r="H1684" s="1" t="s">
        <v>15835</v>
      </c>
      <c r="I1684" s="5">
        <v>7309</v>
      </c>
      <c r="J1684" s="5">
        <v>140563553</v>
      </c>
      <c r="K1684" s="3">
        <f>+Tabella2026[[#This Row],[POP_2024]]/SUM(Tabella2026[POP_2024])</f>
        <v>1.2400017752604427E-4</v>
      </c>
      <c r="L1684" s="3">
        <f>+Tabella2026[[#This Row],[INCIDENZA POPOLAZIONE]]*(PLAFOND/2)</f>
        <v>36505.559263534291</v>
      </c>
      <c r="M1684" s="3">
        <f>+IFERROR(Tabella2026[[#This Row],[reddito_2024]]/Tabella2026[[#This Row],[POP_2024]],"")</f>
        <v>19231.571076754684</v>
      </c>
      <c r="N1684" s="3">
        <f>+IF(Tabella2026[[#This Row],[REDDITO COMPLESSIVO PROCAPITE]]&lt;media_aggr_reddito_pc,(media_aggr_reddito_pc-Tabella2026[[#This Row],[REDDITO COMPLESSIVO PROCAPITE]]),0)</f>
        <v>0</v>
      </c>
      <c r="O1684" s="3">
        <f>+Tabella2026[[#This Row],[DIFFERENZA REDDITO INFERIORE ALLA MEDIA DALLA MEDIA]]*Tabella2026[[#This Row],[POP_2024]]</f>
        <v>0</v>
      </c>
      <c r="P1684" s="3">
        <f>+Tabella2026[[#This Row],[POPOLAZIONE PER DIFFERENZA ]]/SUM(Tabella2026[[POPOLAZIONE PER DIFFERENZA ]])</f>
        <v>0</v>
      </c>
      <c r="Q1684" s="3">
        <f>+Tabella2026[[#This Row],[INCIDENZA POPOLAZIONE PER DIFFERENZA]]*(PLAFOND-SUM(Tabella2026[CONTRIBUTO SULLA BASE DELLA POPOLAZIONE]))</f>
        <v>0</v>
      </c>
      <c r="R1684" s="3">
        <f>+Tabella2026[[#This Row],[CONTRIBUTO SULLA BASE DELLA POPOLAZIONE]]+Tabella2026[[#This Row],[CONTRIBUTO SULLA BASE DEL REDDITO]]</f>
        <v>36505.559263534291</v>
      </c>
      <c r="S1684" s="3">
        <f>+Tabella2026[[#This Row],[CONTRIBUTO TOTALE]]/(PLAFOND/N_TESSERE)</f>
        <v>73.011118527068575</v>
      </c>
      <c r="T1684" s="3">
        <f>+MAX(CEILING(Tabella2026[[#This Row],[preDEF1]],1),1)</f>
        <v>74</v>
      </c>
      <c r="U1684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1684" s="21">
        <f>+Tabella2026[[#This Row],[DEF - n. card]]*(PLAFOND/N_TESSERE)</f>
        <v>36500</v>
      </c>
      <c r="W1684" s="18"/>
    </row>
    <row r="1685" spans="2:23" x14ac:dyDescent="0.25">
      <c r="B1685" s="1" t="s">
        <v>3394</v>
      </c>
      <c r="C1685" s="2">
        <v>28082</v>
      </c>
      <c r="D1685" s="1" t="s">
        <v>3395</v>
      </c>
      <c r="E1685" s="1" t="s">
        <v>38</v>
      </c>
      <c r="F1685" s="1" t="s">
        <v>45</v>
      </c>
      <c r="G1685" s="1" t="s">
        <v>2448</v>
      </c>
      <c r="H1685" s="1" t="s">
        <v>15835</v>
      </c>
      <c r="I1685" s="5">
        <v>7297</v>
      </c>
      <c r="J1685" s="5">
        <v>142088117</v>
      </c>
      <c r="K1685" s="3">
        <f>+Tabella2026[[#This Row],[POP_2024]]/SUM(Tabella2026[POP_2024])</f>
        <v>1.2379659261288072E-4</v>
      </c>
      <c r="L1685" s="3">
        <f>+Tabella2026[[#This Row],[INCIDENZA POPOLAZIONE]]*(PLAFOND/2)</f>
        <v>36445.624017787624</v>
      </c>
      <c r="M1685" s="3">
        <f>+IFERROR(Tabella2026[[#This Row],[reddito_2024]]/Tabella2026[[#This Row],[POP_2024]],"")</f>
        <v>19472.127860764696</v>
      </c>
      <c r="N1685" s="3">
        <f>+IF(Tabella2026[[#This Row],[REDDITO COMPLESSIVO PROCAPITE]]&lt;media_aggr_reddito_pc,(media_aggr_reddito_pc-Tabella2026[[#This Row],[REDDITO COMPLESSIVO PROCAPITE]]),0)</f>
        <v>0</v>
      </c>
      <c r="O1685" s="3">
        <f>+Tabella2026[[#This Row],[DIFFERENZA REDDITO INFERIORE ALLA MEDIA DALLA MEDIA]]*Tabella2026[[#This Row],[POP_2024]]</f>
        <v>0</v>
      </c>
      <c r="P1685" s="3">
        <f>+Tabella2026[[#This Row],[POPOLAZIONE PER DIFFERENZA ]]/SUM(Tabella2026[[POPOLAZIONE PER DIFFERENZA ]])</f>
        <v>0</v>
      </c>
      <c r="Q1685" s="3">
        <f>+Tabella2026[[#This Row],[INCIDENZA POPOLAZIONE PER DIFFERENZA]]*(PLAFOND-SUM(Tabella2026[CONTRIBUTO SULLA BASE DELLA POPOLAZIONE]))</f>
        <v>0</v>
      </c>
      <c r="R1685" s="3">
        <f>+Tabella2026[[#This Row],[CONTRIBUTO SULLA BASE DELLA POPOLAZIONE]]+Tabella2026[[#This Row],[CONTRIBUTO SULLA BASE DEL REDDITO]]</f>
        <v>36445.624017787624</v>
      </c>
      <c r="S1685" s="3">
        <f>+Tabella2026[[#This Row],[CONTRIBUTO TOTALE]]/(PLAFOND/N_TESSERE)</f>
        <v>72.891248035575245</v>
      </c>
      <c r="T1685" s="3">
        <f>+MAX(CEILING(Tabella2026[[#This Row],[preDEF1]],1),1)</f>
        <v>73</v>
      </c>
      <c r="U1685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1685" s="21">
        <f>+Tabella2026[[#This Row],[DEF - n. card]]*(PLAFOND/N_TESSERE)</f>
        <v>36000</v>
      </c>
      <c r="W1685" s="18"/>
    </row>
    <row r="1686" spans="2:23" x14ac:dyDescent="0.25">
      <c r="B1686" s="1" t="s">
        <v>3432</v>
      </c>
      <c r="C1686" s="2">
        <v>83106</v>
      </c>
      <c r="D1686" s="1" t="s">
        <v>3433</v>
      </c>
      <c r="E1686" s="1" t="s">
        <v>21</v>
      </c>
      <c r="F1686" s="1" t="s">
        <v>42</v>
      </c>
      <c r="G1686" s="1" t="s">
        <v>2448</v>
      </c>
      <c r="H1686" s="1" t="s">
        <v>15836</v>
      </c>
      <c r="I1686" s="5">
        <v>7295</v>
      </c>
      <c r="J1686" s="5">
        <v>83936308</v>
      </c>
      <c r="K1686" s="3">
        <f>+Tabella2026[[#This Row],[POP_2024]]/SUM(Tabella2026[POP_2024])</f>
        <v>1.2376266179402011E-4</v>
      </c>
      <c r="L1686" s="3">
        <f>+Tabella2026[[#This Row],[INCIDENZA POPOLAZIONE]]*(PLAFOND/2)</f>
        <v>36435.634810163174</v>
      </c>
      <c r="M1686" s="3">
        <f>+IFERROR(Tabella2026[[#This Row],[reddito_2024]]/Tabella2026[[#This Row],[POP_2024]],"")</f>
        <v>11506.005209047293</v>
      </c>
      <c r="N1686" s="3">
        <f>+IF(Tabella2026[[#This Row],[REDDITO COMPLESSIVO PROCAPITE]]&lt;media_aggr_reddito_pc,(media_aggr_reddito_pc-Tabella2026[[#This Row],[REDDITO COMPLESSIVO PROCAPITE]]),0)</f>
        <v>6319.0608535614483</v>
      </c>
      <c r="O1686" s="3">
        <f>+Tabella2026[[#This Row],[DIFFERENZA REDDITO INFERIORE ALLA MEDIA DALLA MEDIA]]*Tabella2026[[#This Row],[POP_2024]]</f>
        <v>46097548.926730767</v>
      </c>
      <c r="P1686" s="3">
        <f>+Tabella2026[[#This Row],[POPOLAZIONE PER DIFFERENZA ]]/SUM(Tabella2026[[POPOLAZIONE PER DIFFERENZA ]])</f>
        <v>4.0896920507684219E-4</v>
      </c>
      <c r="Q1686" s="3">
        <f>+Tabella2026[[#This Row],[INCIDENZA POPOLAZIONE PER DIFFERENZA]]*(PLAFOND-SUM(Tabella2026[CONTRIBUTO SULLA BASE DELLA POPOLAZIONE]))</f>
        <v>120400.22724771903</v>
      </c>
      <c r="R1686" s="3">
        <f>+Tabella2026[[#This Row],[CONTRIBUTO SULLA BASE DELLA POPOLAZIONE]]+Tabella2026[[#This Row],[CONTRIBUTO SULLA BASE DEL REDDITO]]</f>
        <v>156835.86205788219</v>
      </c>
      <c r="S1686" s="3">
        <f>+Tabella2026[[#This Row],[CONTRIBUTO TOTALE]]/(PLAFOND/N_TESSERE)</f>
        <v>313.67172411576439</v>
      </c>
      <c r="T1686" s="3">
        <f>+MAX(CEILING(Tabella2026[[#This Row],[preDEF1]],1),1)</f>
        <v>314</v>
      </c>
      <c r="U1686" s="9">
        <f xml:space="preserve"> IF(ROW(Tabella2026[[#This Row],[preDEF2]]) - ROW(Tabella2026[[#Headers],[preDEF2]])&lt;=ABS(SUM(Tabella2026[preDEF2])-N_TESSERE),Tabella2026[[#This Row],[preDEF2]]-1,Tabella2026[[#This Row],[preDEF2]])</f>
        <v>313</v>
      </c>
      <c r="V1686" s="21">
        <f>+Tabella2026[[#This Row],[DEF - n. card]]*(PLAFOND/N_TESSERE)</f>
        <v>156500</v>
      </c>
      <c r="W1686" s="18"/>
    </row>
    <row r="1687" spans="2:23" x14ac:dyDescent="0.25">
      <c r="B1687" s="1" t="s">
        <v>3402</v>
      </c>
      <c r="C1687" s="2">
        <v>26056</v>
      </c>
      <c r="D1687" s="1" t="s">
        <v>3403</v>
      </c>
      <c r="E1687" s="1" t="s">
        <v>38</v>
      </c>
      <c r="F1687" s="1" t="s">
        <v>150</v>
      </c>
      <c r="G1687" s="1" t="s">
        <v>2448</v>
      </c>
      <c r="H1687" s="1" t="s">
        <v>15835</v>
      </c>
      <c r="I1687" s="5">
        <v>7293</v>
      </c>
      <c r="J1687" s="5">
        <v>136879562</v>
      </c>
      <c r="K1687" s="3">
        <f>+Tabella2026[[#This Row],[POP_2024]]/SUM(Tabella2026[POP_2024])</f>
        <v>1.2372873097515953E-4</v>
      </c>
      <c r="L1687" s="3">
        <f>+Tabella2026[[#This Row],[INCIDENZA POPOLAZIONE]]*(PLAFOND/2)</f>
        <v>36425.645602538738</v>
      </c>
      <c r="M1687" s="3">
        <f>+IFERROR(Tabella2026[[#This Row],[reddito_2024]]/Tabella2026[[#This Row],[POP_2024]],"")</f>
        <v>18768.622240504592</v>
      </c>
      <c r="N1687" s="3">
        <f>+IF(Tabella2026[[#This Row],[REDDITO COMPLESSIVO PROCAPITE]]&lt;media_aggr_reddito_pc,(media_aggr_reddito_pc-Tabella2026[[#This Row],[REDDITO COMPLESSIVO PROCAPITE]]),0)</f>
        <v>0</v>
      </c>
      <c r="O1687" s="3">
        <f>+Tabella2026[[#This Row],[DIFFERENZA REDDITO INFERIORE ALLA MEDIA DALLA MEDIA]]*Tabella2026[[#This Row],[POP_2024]]</f>
        <v>0</v>
      </c>
      <c r="P1687" s="3">
        <f>+Tabella2026[[#This Row],[POPOLAZIONE PER DIFFERENZA ]]/SUM(Tabella2026[[POPOLAZIONE PER DIFFERENZA ]])</f>
        <v>0</v>
      </c>
      <c r="Q1687" s="3">
        <f>+Tabella2026[[#This Row],[INCIDENZA POPOLAZIONE PER DIFFERENZA]]*(PLAFOND-SUM(Tabella2026[CONTRIBUTO SULLA BASE DELLA POPOLAZIONE]))</f>
        <v>0</v>
      </c>
      <c r="R1687" s="3">
        <f>+Tabella2026[[#This Row],[CONTRIBUTO SULLA BASE DELLA POPOLAZIONE]]+Tabella2026[[#This Row],[CONTRIBUTO SULLA BASE DEL REDDITO]]</f>
        <v>36425.645602538738</v>
      </c>
      <c r="S1687" s="3">
        <f>+Tabella2026[[#This Row],[CONTRIBUTO TOTALE]]/(PLAFOND/N_TESSERE)</f>
        <v>72.851291205077473</v>
      </c>
      <c r="T1687" s="3">
        <f>+MAX(CEILING(Tabella2026[[#This Row],[preDEF1]],1),1)</f>
        <v>73</v>
      </c>
      <c r="U1687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1687" s="21">
        <f>+Tabella2026[[#This Row],[DEF - n. card]]*(PLAFOND/N_TESSERE)</f>
        <v>36000</v>
      </c>
      <c r="W1687" s="18"/>
    </row>
    <row r="1688" spans="2:23" x14ac:dyDescent="0.25">
      <c r="B1688" s="1" t="s">
        <v>3396</v>
      </c>
      <c r="C1688" s="2">
        <v>15179</v>
      </c>
      <c r="D1688" s="1" t="s">
        <v>3397</v>
      </c>
      <c r="E1688" s="1" t="s">
        <v>12</v>
      </c>
      <c r="F1688" s="1" t="s">
        <v>11</v>
      </c>
      <c r="G1688" s="1" t="s">
        <v>2448</v>
      </c>
      <c r="H1688" s="1" t="s">
        <v>15835</v>
      </c>
      <c r="I1688" s="5">
        <v>7291</v>
      </c>
      <c r="J1688" s="5">
        <v>150920403</v>
      </c>
      <c r="K1688" s="3">
        <f>+Tabella2026[[#This Row],[POP_2024]]/SUM(Tabella2026[POP_2024])</f>
        <v>1.2369480015629892E-4</v>
      </c>
      <c r="L1688" s="3">
        <f>+Tabella2026[[#This Row],[INCIDENZA POPOLAZIONE]]*(PLAFOND/2)</f>
        <v>36415.656394914287</v>
      </c>
      <c r="M1688" s="3">
        <f>+IFERROR(Tabella2026[[#This Row],[reddito_2024]]/Tabella2026[[#This Row],[POP_2024]],"")</f>
        <v>20699.547798655876</v>
      </c>
      <c r="N1688" s="3">
        <f>+IF(Tabella2026[[#This Row],[REDDITO COMPLESSIVO PROCAPITE]]&lt;media_aggr_reddito_pc,(media_aggr_reddito_pc-Tabella2026[[#This Row],[REDDITO COMPLESSIVO PROCAPITE]]),0)</f>
        <v>0</v>
      </c>
      <c r="O1688" s="3">
        <f>+Tabella2026[[#This Row],[DIFFERENZA REDDITO INFERIORE ALLA MEDIA DALLA MEDIA]]*Tabella2026[[#This Row],[POP_2024]]</f>
        <v>0</v>
      </c>
      <c r="P1688" s="3">
        <f>+Tabella2026[[#This Row],[POPOLAZIONE PER DIFFERENZA ]]/SUM(Tabella2026[[POPOLAZIONE PER DIFFERENZA ]])</f>
        <v>0</v>
      </c>
      <c r="Q1688" s="3">
        <f>+Tabella2026[[#This Row],[INCIDENZA POPOLAZIONE PER DIFFERENZA]]*(PLAFOND-SUM(Tabella2026[CONTRIBUTO SULLA BASE DELLA POPOLAZIONE]))</f>
        <v>0</v>
      </c>
      <c r="R1688" s="3">
        <f>+Tabella2026[[#This Row],[CONTRIBUTO SULLA BASE DELLA POPOLAZIONE]]+Tabella2026[[#This Row],[CONTRIBUTO SULLA BASE DEL REDDITO]]</f>
        <v>36415.656394914287</v>
      </c>
      <c r="S1688" s="3">
        <f>+Tabella2026[[#This Row],[CONTRIBUTO TOTALE]]/(PLAFOND/N_TESSERE)</f>
        <v>72.831312789828573</v>
      </c>
      <c r="T1688" s="3">
        <f>+MAX(CEILING(Tabella2026[[#This Row],[preDEF1]],1),1)</f>
        <v>73</v>
      </c>
      <c r="U1688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1688" s="21">
        <f>+Tabella2026[[#This Row],[DEF - n. card]]*(PLAFOND/N_TESSERE)</f>
        <v>36000</v>
      </c>
      <c r="W1688" s="18"/>
    </row>
    <row r="1689" spans="2:23" x14ac:dyDescent="0.25">
      <c r="B1689" s="1" t="s">
        <v>3606</v>
      </c>
      <c r="C1689" s="2">
        <v>61103</v>
      </c>
      <c r="D1689" s="1" t="s">
        <v>3607</v>
      </c>
      <c r="E1689" s="1" t="s">
        <v>15</v>
      </c>
      <c r="F1689" s="1" t="s">
        <v>184</v>
      </c>
      <c r="G1689" s="1" t="s">
        <v>2448</v>
      </c>
      <c r="H1689" s="1" t="s">
        <v>15836</v>
      </c>
      <c r="I1689" s="5">
        <v>7283</v>
      </c>
      <c r="J1689" s="5">
        <v>61491494</v>
      </c>
      <c r="K1689" s="3">
        <f>+Tabella2026[[#This Row],[POP_2024]]/SUM(Tabella2026[POP_2024])</f>
        <v>1.2355907688085655E-4</v>
      </c>
      <c r="L1689" s="3">
        <f>+Tabella2026[[#This Row],[INCIDENZA POPOLAZIONE]]*(PLAFOND/2)</f>
        <v>36375.699564416507</v>
      </c>
      <c r="M1689" s="3">
        <f>+IFERROR(Tabella2026[[#This Row],[reddito_2024]]/Tabella2026[[#This Row],[POP_2024]],"")</f>
        <v>8443.1544693120959</v>
      </c>
      <c r="N1689" s="3">
        <f>+IF(Tabella2026[[#This Row],[REDDITO COMPLESSIVO PROCAPITE]]&lt;media_aggr_reddito_pc,(media_aggr_reddito_pc-Tabella2026[[#This Row],[REDDITO COMPLESSIVO PROCAPITE]]),0)</f>
        <v>9381.9115932966452</v>
      </c>
      <c r="O1689" s="3">
        <f>+Tabella2026[[#This Row],[DIFFERENZA REDDITO INFERIORE ALLA MEDIA DALLA MEDIA]]*Tabella2026[[#This Row],[POP_2024]]</f>
        <v>68328462.13397947</v>
      </c>
      <c r="P1689" s="3">
        <f>+Tabella2026[[#This Row],[POPOLAZIONE PER DIFFERENZA ]]/SUM(Tabella2026[[POPOLAZIONE PER DIFFERENZA ]])</f>
        <v>6.0619788890451309E-4</v>
      </c>
      <c r="Q1689" s="3">
        <f>+Tabella2026[[#This Row],[INCIDENZA POPOLAZIONE PER DIFFERENZA]]*(PLAFOND-SUM(Tabella2026[CONTRIBUTO SULLA BASE DELLA POPOLAZIONE]))</f>
        <v>178464.20384507271</v>
      </c>
      <c r="R1689" s="3">
        <f>+Tabella2026[[#This Row],[CONTRIBUTO SULLA BASE DELLA POPOLAZIONE]]+Tabella2026[[#This Row],[CONTRIBUTO SULLA BASE DEL REDDITO]]</f>
        <v>214839.90340948923</v>
      </c>
      <c r="S1689" s="3">
        <f>+Tabella2026[[#This Row],[CONTRIBUTO TOTALE]]/(PLAFOND/N_TESSERE)</f>
        <v>429.67980681897848</v>
      </c>
      <c r="T1689" s="3">
        <f>+MAX(CEILING(Tabella2026[[#This Row],[preDEF1]],1),1)</f>
        <v>430</v>
      </c>
      <c r="U1689" s="9">
        <f xml:space="preserve"> IF(ROW(Tabella2026[[#This Row],[preDEF2]]) - ROW(Tabella2026[[#Headers],[preDEF2]])&lt;=ABS(SUM(Tabella2026[preDEF2])-N_TESSERE),Tabella2026[[#This Row],[preDEF2]]-1,Tabella2026[[#This Row],[preDEF2]])</f>
        <v>429</v>
      </c>
      <c r="V1689" s="21">
        <f>+Tabella2026[[#This Row],[DEF - n. card]]*(PLAFOND/N_TESSERE)</f>
        <v>214500</v>
      </c>
      <c r="W1689" s="18"/>
    </row>
    <row r="1690" spans="2:23" x14ac:dyDescent="0.25">
      <c r="B1690" s="1" t="s">
        <v>3482</v>
      </c>
      <c r="C1690" s="2">
        <v>15044</v>
      </c>
      <c r="D1690" s="1" t="s">
        <v>3483</v>
      </c>
      <c r="E1690" s="1" t="s">
        <v>12</v>
      </c>
      <c r="F1690" s="1" t="s">
        <v>11</v>
      </c>
      <c r="G1690" s="1" t="s">
        <v>2448</v>
      </c>
      <c r="H1690" s="1" t="s">
        <v>15835</v>
      </c>
      <c r="I1690" s="5">
        <v>7272</v>
      </c>
      <c r="J1690" s="5">
        <v>160744480</v>
      </c>
      <c r="K1690" s="3">
        <f>+Tabella2026[[#This Row],[POP_2024]]/SUM(Tabella2026[POP_2024])</f>
        <v>1.2337245737712327E-4</v>
      </c>
      <c r="L1690" s="3">
        <f>+Tabella2026[[#This Row],[INCIDENZA POPOLAZIONE]]*(PLAFOND/2)</f>
        <v>36320.758922482062</v>
      </c>
      <c r="M1690" s="3">
        <f>+IFERROR(Tabella2026[[#This Row],[reddito_2024]]/Tabella2026[[#This Row],[POP_2024]],"")</f>
        <v>22104.576457645766</v>
      </c>
      <c r="N1690" s="3">
        <f>+IF(Tabella2026[[#This Row],[REDDITO COMPLESSIVO PROCAPITE]]&lt;media_aggr_reddito_pc,(media_aggr_reddito_pc-Tabella2026[[#This Row],[REDDITO COMPLESSIVO PROCAPITE]]),0)</f>
        <v>0</v>
      </c>
      <c r="O1690" s="3">
        <f>+Tabella2026[[#This Row],[DIFFERENZA REDDITO INFERIORE ALLA MEDIA DALLA MEDIA]]*Tabella2026[[#This Row],[POP_2024]]</f>
        <v>0</v>
      </c>
      <c r="P1690" s="3">
        <f>+Tabella2026[[#This Row],[POPOLAZIONE PER DIFFERENZA ]]/SUM(Tabella2026[[POPOLAZIONE PER DIFFERENZA ]])</f>
        <v>0</v>
      </c>
      <c r="Q1690" s="3">
        <f>+Tabella2026[[#This Row],[INCIDENZA POPOLAZIONE PER DIFFERENZA]]*(PLAFOND-SUM(Tabella2026[CONTRIBUTO SULLA BASE DELLA POPOLAZIONE]))</f>
        <v>0</v>
      </c>
      <c r="R1690" s="3">
        <f>+Tabella2026[[#This Row],[CONTRIBUTO SULLA BASE DELLA POPOLAZIONE]]+Tabella2026[[#This Row],[CONTRIBUTO SULLA BASE DEL REDDITO]]</f>
        <v>36320.758922482062</v>
      </c>
      <c r="S1690" s="3">
        <f>+Tabella2026[[#This Row],[CONTRIBUTO TOTALE]]/(PLAFOND/N_TESSERE)</f>
        <v>72.641517844964127</v>
      </c>
      <c r="T1690" s="3">
        <f>+MAX(CEILING(Tabella2026[[#This Row],[preDEF1]],1),1)</f>
        <v>73</v>
      </c>
      <c r="U1690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1690" s="21">
        <f>+Tabella2026[[#This Row],[DEF - n. card]]*(PLAFOND/N_TESSERE)</f>
        <v>36000</v>
      </c>
      <c r="W1690" s="18"/>
    </row>
    <row r="1691" spans="2:23" x14ac:dyDescent="0.25">
      <c r="B1691" s="1" t="s">
        <v>3370</v>
      </c>
      <c r="C1691" s="2">
        <v>1316</v>
      </c>
      <c r="D1691" s="1" t="s">
        <v>3371</v>
      </c>
      <c r="E1691" s="1" t="s">
        <v>18</v>
      </c>
      <c r="F1691" s="1" t="s">
        <v>17</v>
      </c>
      <c r="G1691" s="1" t="s">
        <v>2448</v>
      </c>
      <c r="H1691" s="1" t="s">
        <v>15835</v>
      </c>
      <c r="I1691" s="5">
        <v>7270</v>
      </c>
      <c r="J1691" s="5">
        <v>131612456</v>
      </c>
      <c r="K1691" s="3">
        <f>+Tabella2026[[#This Row],[POP_2024]]/SUM(Tabella2026[POP_2024])</f>
        <v>1.2333852655826267E-4</v>
      </c>
      <c r="L1691" s="3">
        <f>+Tabella2026[[#This Row],[INCIDENZA POPOLAZIONE]]*(PLAFOND/2)</f>
        <v>36310.769714857612</v>
      </c>
      <c r="M1691" s="3">
        <f>+IFERROR(Tabella2026[[#This Row],[reddito_2024]]/Tabella2026[[#This Row],[POP_2024]],"")</f>
        <v>18103.5015130674</v>
      </c>
      <c r="N1691" s="3">
        <f>+IF(Tabella2026[[#This Row],[REDDITO COMPLESSIVO PROCAPITE]]&lt;media_aggr_reddito_pc,(media_aggr_reddito_pc-Tabella2026[[#This Row],[REDDITO COMPLESSIVO PROCAPITE]]),0)</f>
        <v>0</v>
      </c>
      <c r="O1691" s="3">
        <f>+Tabella2026[[#This Row],[DIFFERENZA REDDITO INFERIORE ALLA MEDIA DALLA MEDIA]]*Tabella2026[[#This Row],[POP_2024]]</f>
        <v>0</v>
      </c>
      <c r="P1691" s="3">
        <f>+Tabella2026[[#This Row],[POPOLAZIONE PER DIFFERENZA ]]/SUM(Tabella2026[[POPOLAZIONE PER DIFFERENZA ]])</f>
        <v>0</v>
      </c>
      <c r="Q1691" s="3">
        <f>+Tabella2026[[#This Row],[INCIDENZA POPOLAZIONE PER DIFFERENZA]]*(PLAFOND-SUM(Tabella2026[CONTRIBUTO SULLA BASE DELLA POPOLAZIONE]))</f>
        <v>0</v>
      </c>
      <c r="R1691" s="3">
        <f>+Tabella2026[[#This Row],[CONTRIBUTO SULLA BASE DELLA POPOLAZIONE]]+Tabella2026[[#This Row],[CONTRIBUTO SULLA BASE DEL REDDITO]]</f>
        <v>36310.769714857612</v>
      </c>
      <c r="S1691" s="3">
        <f>+Tabella2026[[#This Row],[CONTRIBUTO TOTALE]]/(PLAFOND/N_TESSERE)</f>
        <v>72.621539429715227</v>
      </c>
      <c r="T1691" s="3">
        <f>+MAX(CEILING(Tabella2026[[#This Row],[preDEF1]],1),1)</f>
        <v>73</v>
      </c>
      <c r="U1691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1691" s="21">
        <f>+Tabella2026[[#This Row],[DEF - n. card]]*(PLAFOND/N_TESSERE)</f>
        <v>36000</v>
      </c>
      <c r="W1691" s="18"/>
    </row>
    <row r="1692" spans="2:23" x14ac:dyDescent="0.25">
      <c r="B1692" s="1" t="s">
        <v>3398</v>
      </c>
      <c r="C1692" s="2">
        <v>26077</v>
      </c>
      <c r="D1692" s="1" t="s">
        <v>3399</v>
      </c>
      <c r="E1692" s="1" t="s">
        <v>38</v>
      </c>
      <c r="F1692" s="1" t="s">
        <v>150</v>
      </c>
      <c r="G1692" s="1" t="s">
        <v>2448</v>
      </c>
      <c r="H1692" s="1" t="s">
        <v>15835</v>
      </c>
      <c r="I1692" s="5">
        <v>7265</v>
      </c>
      <c r="J1692" s="5">
        <v>117901733</v>
      </c>
      <c r="K1692" s="3">
        <f>+Tabella2026[[#This Row],[POP_2024]]/SUM(Tabella2026[POP_2024])</f>
        <v>1.2325369951111118E-4</v>
      </c>
      <c r="L1692" s="3">
        <f>+Tabella2026[[#This Row],[INCIDENZA POPOLAZIONE]]*(PLAFOND/2)</f>
        <v>36285.796695796496</v>
      </c>
      <c r="M1692" s="3">
        <f>+IFERROR(Tabella2026[[#This Row],[reddito_2024]]/Tabella2026[[#This Row],[POP_2024]],"")</f>
        <v>16228.731314521679</v>
      </c>
      <c r="N1692" s="3">
        <f>+IF(Tabella2026[[#This Row],[REDDITO COMPLESSIVO PROCAPITE]]&lt;media_aggr_reddito_pc,(media_aggr_reddito_pc-Tabella2026[[#This Row],[REDDITO COMPLESSIVO PROCAPITE]]),0)</f>
        <v>1596.3347480870616</v>
      </c>
      <c r="O1692" s="3">
        <f>+Tabella2026[[#This Row],[DIFFERENZA REDDITO INFERIORE ALLA MEDIA DALLA MEDIA]]*Tabella2026[[#This Row],[POP_2024]]</f>
        <v>11597371.944852503</v>
      </c>
      <c r="P1692" s="3">
        <f>+Tabella2026[[#This Row],[POPOLAZIONE PER DIFFERENZA ]]/SUM(Tabella2026[[POPOLAZIONE PER DIFFERENZA ]])</f>
        <v>1.0288980858408452E-4</v>
      </c>
      <c r="Q1692" s="3">
        <f>+Tabella2026[[#This Row],[INCIDENZA POPOLAZIONE PER DIFFERENZA]]*(PLAFOND-SUM(Tabella2026[CONTRIBUTO SULLA BASE DELLA POPOLAZIONE]))</f>
        <v>30290.682479798168</v>
      </c>
      <c r="R1692" s="3">
        <f>+Tabella2026[[#This Row],[CONTRIBUTO SULLA BASE DELLA POPOLAZIONE]]+Tabella2026[[#This Row],[CONTRIBUTO SULLA BASE DEL REDDITO]]</f>
        <v>66576.479175594664</v>
      </c>
      <c r="S1692" s="3">
        <f>+Tabella2026[[#This Row],[CONTRIBUTO TOTALE]]/(PLAFOND/N_TESSERE)</f>
        <v>133.15295835118934</v>
      </c>
      <c r="T1692" s="3">
        <f>+MAX(CEILING(Tabella2026[[#This Row],[preDEF1]],1),1)</f>
        <v>134</v>
      </c>
      <c r="U1692" s="9">
        <f xml:space="preserve"> IF(ROW(Tabella2026[[#This Row],[preDEF2]]) - ROW(Tabella2026[[#Headers],[preDEF2]])&lt;=ABS(SUM(Tabella2026[preDEF2])-N_TESSERE),Tabella2026[[#This Row],[preDEF2]]-1,Tabella2026[[#This Row],[preDEF2]])</f>
        <v>133</v>
      </c>
      <c r="V1692" s="21">
        <f>+Tabella2026[[#This Row],[DEF - n. card]]*(PLAFOND/N_TESSERE)</f>
        <v>66500</v>
      </c>
      <c r="W1692" s="18"/>
    </row>
    <row r="1693" spans="2:23" x14ac:dyDescent="0.25">
      <c r="B1693" s="1" t="s">
        <v>3408</v>
      </c>
      <c r="C1693" s="2">
        <v>83098</v>
      </c>
      <c r="D1693" s="1" t="s">
        <v>3409</v>
      </c>
      <c r="E1693" s="1" t="s">
        <v>21</v>
      </c>
      <c r="F1693" s="1" t="s">
        <v>42</v>
      </c>
      <c r="G1693" s="1" t="s">
        <v>2448</v>
      </c>
      <c r="H1693" s="1" t="s">
        <v>15836</v>
      </c>
      <c r="I1693" s="5">
        <v>7260</v>
      </c>
      <c r="J1693" s="5">
        <v>82816933</v>
      </c>
      <c r="K1693" s="3">
        <f>+Tabella2026[[#This Row],[POP_2024]]/SUM(Tabella2026[POP_2024])</f>
        <v>1.2316887246395969E-4</v>
      </c>
      <c r="L1693" s="3">
        <f>+Tabella2026[[#This Row],[INCIDENZA POPOLAZIONE]]*(PLAFOND/2)</f>
        <v>36260.823676735388</v>
      </c>
      <c r="M1693" s="3">
        <f>+IFERROR(Tabella2026[[#This Row],[reddito_2024]]/Tabella2026[[#This Row],[POP_2024]],"")</f>
        <v>11407.291046831955</v>
      </c>
      <c r="N1693" s="3">
        <f>+IF(Tabella2026[[#This Row],[REDDITO COMPLESSIVO PROCAPITE]]&lt;media_aggr_reddito_pc,(media_aggr_reddito_pc-Tabella2026[[#This Row],[REDDITO COMPLESSIVO PROCAPITE]]),0)</f>
        <v>6417.7750157767859</v>
      </c>
      <c r="O1693" s="3">
        <f>+Tabella2026[[#This Row],[DIFFERENZA REDDITO INFERIORE ALLA MEDIA DALLA MEDIA]]*Tabella2026[[#This Row],[POP_2024]]</f>
        <v>46593046.614539467</v>
      </c>
      <c r="P1693" s="3">
        <f>+Tabella2026[[#This Row],[POPOLAZIONE PER DIFFERENZA ]]/SUM(Tabella2026[[POPOLAZIONE PER DIFFERENZA ]])</f>
        <v>4.133651718954387E-4</v>
      </c>
      <c r="Q1693" s="3">
        <f>+Tabella2026[[#This Row],[INCIDENZA POPOLAZIONE PER DIFFERENZA]]*(PLAFOND-SUM(Tabella2026[CONTRIBUTO SULLA BASE DELLA POPOLAZIONE]))</f>
        <v>121694.39658213872</v>
      </c>
      <c r="R1693" s="3">
        <f>+Tabella2026[[#This Row],[CONTRIBUTO SULLA BASE DELLA POPOLAZIONE]]+Tabella2026[[#This Row],[CONTRIBUTO SULLA BASE DEL REDDITO]]</f>
        <v>157955.22025887412</v>
      </c>
      <c r="S1693" s="3">
        <f>+Tabella2026[[#This Row],[CONTRIBUTO TOTALE]]/(PLAFOND/N_TESSERE)</f>
        <v>315.91044051774821</v>
      </c>
      <c r="T1693" s="3">
        <f>+MAX(CEILING(Tabella2026[[#This Row],[preDEF1]],1),1)</f>
        <v>316</v>
      </c>
      <c r="U1693" s="9">
        <f xml:space="preserve"> IF(ROW(Tabella2026[[#This Row],[preDEF2]]) - ROW(Tabella2026[[#Headers],[preDEF2]])&lt;=ABS(SUM(Tabella2026[preDEF2])-N_TESSERE),Tabella2026[[#This Row],[preDEF2]]-1,Tabella2026[[#This Row],[preDEF2]])</f>
        <v>315</v>
      </c>
      <c r="V1693" s="21">
        <f>+Tabella2026[[#This Row],[DEF - n. card]]*(PLAFOND/N_TESSERE)</f>
        <v>157500</v>
      </c>
      <c r="W1693" s="18"/>
    </row>
    <row r="1694" spans="2:23" x14ac:dyDescent="0.25">
      <c r="B1694" s="1" t="s">
        <v>3442</v>
      </c>
      <c r="C1694" s="2">
        <v>21086</v>
      </c>
      <c r="D1694" s="1" t="s">
        <v>3443</v>
      </c>
      <c r="E1694" s="1" t="s">
        <v>99</v>
      </c>
      <c r="F1694" s="1" t="s">
        <v>110</v>
      </c>
      <c r="G1694" s="1" t="s">
        <v>2448</v>
      </c>
      <c r="H1694" s="1" t="s">
        <v>15835</v>
      </c>
      <c r="I1694" s="5">
        <v>7258</v>
      </c>
      <c r="J1694" s="5">
        <v>154833356</v>
      </c>
      <c r="K1694" s="3">
        <f>+Tabella2026[[#This Row],[POP_2024]]/SUM(Tabella2026[POP_2024])</f>
        <v>1.2313494164509911E-4</v>
      </c>
      <c r="L1694" s="3">
        <f>+Tabella2026[[#This Row],[INCIDENZA POPOLAZIONE]]*(PLAFOND/2)</f>
        <v>36250.834469110945</v>
      </c>
      <c r="M1694" s="3">
        <f>+IFERROR(Tabella2026[[#This Row],[reddito_2024]]/Tabella2026[[#This Row],[POP_2024]],"")</f>
        <v>21332.785340314134</v>
      </c>
      <c r="N1694" s="3">
        <f>+IF(Tabella2026[[#This Row],[REDDITO COMPLESSIVO PROCAPITE]]&lt;media_aggr_reddito_pc,(media_aggr_reddito_pc-Tabella2026[[#This Row],[REDDITO COMPLESSIVO PROCAPITE]]),0)</f>
        <v>0</v>
      </c>
      <c r="O1694" s="3">
        <f>+Tabella2026[[#This Row],[DIFFERENZA REDDITO INFERIORE ALLA MEDIA DALLA MEDIA]]*Tabella2026[[#This Row],[POP_2024]]</f>
        <v>0</v>
      </c>
      <c r="P1694" s="3">
        <f>+Tabella2026[[#This Row],[POPOLAZIONE PER DIFFERENZA ]]/SUM(Tabella2026[[POPOLAZIONE PER DIFFERENZA ]])</f>
        <v>0</v>
      </c>
      <c r="Q1694" s="3">
        <f>+Tabella2026[[#This Row],[INCIDENZA POPOLAZIONE PER DIFFERENZA]]*(PLAFOND-SUM(Tabella2026[CONTRIBUTO SULLA BASE DELLA POPOLAZIONE]))</f>
        <v>0</v>
      </c>
      <c r="R1694" s="3">
        <f>+Tabella2026[[#This Row],[CONTRIBUTO SULLA BASE DELLA POPOLAZIONE]]+Tabella2026[[#This Row],[CONTRIBUTO SULLA BASE DEL REDDITO]]</f>
        <v>36250.834469110945</v>
      </c>
      <c r="S1694" s="3">
        <f>+Tabella2026[[#This Row],[CONTRIBUTO TOTALE]]/(PLAFOND/N_TESSERE)</f>
        <v>72.501668938221897</v>
      </c>
      <c r="T1694" s="3">
        <f>+MAX(CEILING(Tabella2026[[#This Row],[preDEF1]],1),1)</f>
        <v>73</v>
      </c>
      <c r="U1694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1694" s="21">
        <f>+Tabella2026[[#This Row],[DEF - n. card]]*(PLAFOND/N_TESSERE)</f>
        <v>36000</v>
      </c>
      <c r="W1694" s="18"/>
    </row>
    <row r="1695" spans="2:23" x14ac:dyDescent="0.25">
      <c r="B1695" s="1" t="s">
        <v>3424</v>
      </c>
      <c r="C1695" s="2">
        <v>61089</v>
      </c>
      <c r="D1695" s="1" t="s">
        <v>3425</v>
      </c>
      <c r="E1695" s="1" t="s">
        <v>15</v>
      </c>
      <c r="F1695" s="1" t="s">
        <v>184</v>
      </c>
      <c r="G1695" s="1" t="s">
        <v>2448</v>
      </c>
      <c r="H1695" s="1" t="s">
        <v>15836</v>
      </c>
      <c r="I1695" s="5">
        <v>7257</v>
      </c>
      <c r="J1695" s="5">
        <v>92339750</v>
      </c>
      <c r="K1695" s="3">
        <f>+Tabella2026[[#This Row],[POP_2024]]/SUM(Tabella2026[POP_2024])</f>
        <v>1.2311797623566881E-4</v>
      </c>
      <c r="L1695" s="3">
        <f>+Tabella2026[[#This Row],[INCIDENZA POPOLAZIONE]]*(PLAFOND/2)</f>
        <v>36245.839865298723</v>
      </c>
      <c r="M1695" s="3">
        <f>+IFERROR(Tabella2026[[#This Row],[reddito_2024]]/Tabella2026[[#This Row],[POP_2024]],"")</f>
        <v>12724.231776216067</v>
      </c>
      <c r="N1695" s="3">
        <f>+IF(Tabella2026[[#This Row],[REDDITO COMPLESSIVO PROCAPITE]]&lt;media_aggr_reddito_pc,(media_aggr_reddito_pc-Tabella2026[[#This Row],[REDDITO COMPLESSIVO PROCAPITE]]),0)</f>
        <v>5100.8342863926737</v>
      </c>
      <c r="O1695" s="3">
        <f>+Tabella2026[[#This Row],[DIFFERENZA REDDITO INFERIORE ALLA MEDIA DALLA MEDIA]]*Tabella2026[[#This Row],[POP_2024]]</f>
        <v>37016754.416351631</v>
      </c>
      <c r="P1695" s="3">
        <f>+Tabella2026[[#This Row],[POPOLAZIONE PER DIFFERENZA ]]/SUM(Tabella2026[[POPOLAZIONE PER DIFFERENZA ]])</f>
        <v>3.2840602115834992E-4</v>
      </c>
      <c r="Q1695" s="3">
        <f>+Tabella2026[[#This Row],[INCIDENZA POPOLAZIONE PER DIFFERENZA]]*(PLAFOND-SUM(Tabella2026[CONTRIBUTO SULLA BASE DELLA POPOLAZIONE]))</f>
        <v>96682.486324502737</v>
      </c>
      <c r="R1695" s="3">
        <f>+Tabella2026[[#This Row],[CONTRIBUTO SULLA BASE DELLA POPOLAZIONE]]+Tabella2026[[#This Row],[CONTRIBUTO SULLA BASE DEL REDDITO]]</f>
        <v>132928.32618980145</v>
      </c>
      <c r="S1695" s="3">
        <f>+Tabella2026[[#This Row],[CONTRIBUTO TOTALE]]/(PLAFOND/N_TESSERE)</f>
        <v>265.85665237960291</v>
      </c>
      <c r="T1695" s="3">
        <f>+MAX(CEILING(Tabella2026[[#This Row],[preDEF1]],1),1)</f>
        <v>266</v>
      </c>
      <c r="U1695" s="9">
        <f xml:space="preserve"> IF(ROW(Tabella2026[[#This Row],[preDEF2]]) - ROW(Tabella2026[[#Headers],[preDEF2]])&lt;=ABS(SUM(Tabella2026[preDEF2])-N_TESSERE),Tabella2026[[#This Row],[preDEF2]]-1,Tabella2026[[#This Row],[preDEF2]])</f>
        <v>265</v>
      </c>
      <c r="V1695" s="21">
        <f>+Tabella2026[[#This Row],[DEF - n. card]]*(PLAFOND/N_TESSERE)</f>
        <v>132500</v>
      </c>
      <c r="W1695" s="18"/>
    </row>
    <row r="1696" spans="2:23" x14ac:dyDescent="0.25">
      <c r="B1696" s="1" t="s">
        <v>3422</v>
      </c>
      <c r="C1696" s="2">
        <v>40018</v>
      </c>
      <c r="D1696" s="1" t="s">
        <v>3423</v>
      </c>
      <c r="E1696" s="1" t="s">
        <v>27</v>
      </c>
      <c r="F1696" s="1" t="s">
        <v>104</v>
      </c>
      <c r="G1696" s="1" t="s">
        <v>2448</v>
      </c>
      <c r="H1696" s="1" t="s">
        <v>15835</v>
      </c>
      <c r="I1696" s="5">
        <v>7247</v>
      </c>
      <c r="J1696" s="5">
        <v>127244966</v>
      </c>
      <c r="K1696" s="3">
        <f>+Tabella2026[[#This Row],[POP_2024]]/SUM(Tabella2026[POP_2024])</f>
        <v>1.2294832214136583E-4</v>
      </c>
      <c r="L1696" s="3">
        <f>+Tabella2026[[#This Row],[INCIDENZA POPOLAZIONE]]*(PLAFOND/2)</f>
        <v>36195.893827176493</v>
      </c>
      <c r="M1696" s="3">
        <f>+IFERROR(Tabella2026[[#This Row],[reddito_2024]]/Tabella2026[[#This Row],[POP_2024]],"")</f>
        <v>17558.295294604664</v>
      </c>
      <c r="N1696" s="3">
        <f>+IF(Tabella2026[[#This Row],[REDDITO COMPLESSIVO PROCAPITE]]&lt;media_aggr_reddito_pc,(media_aggr_reddito_pc-Tabella2026[[#This Row],[REDDITO COMPLESSIVO PROCAPITE]]),0)</f>
        <v>266.77076800407667</v>
      </c>
      <c r="O1696" s="3">
        <f>+Tabella2026[[#This Row],[DIFFERENZA REDDITO INFERIORE ALLA MEDIA DALLA MEDIA]]*Tabella2026[[#This Row],[POP_2024]]</f>
        <v>1933287.7557255437</v>
      </c>
      <c r="P1696" s="3">
        <f>+Tabella2026[[#This Row],[POPOLAZIONE PER DIFFERENZA ]]/SUM(Tabella2026[[POPOLAZIONE PER DIFFERENZA ]])</f>
        <v>1.7151783013464901E-5</v>
      </c>
      <c r="Q1696" s="3">
        <f>+Tabella2026[[#This Row],[INCIDENZA POPOLAZIONE PER DIFFERENZA]]*(PLAFOND-SUM(Tabella2026[CONTRIBUTO SULLA BASE DELLA POPOLAZIONE]))</f>
        <v>5049.4720553268271</v>
      </c>
      <c r="R1696" s="3">
        <f>+Tabella2026[[#This Row],[CONTRIBUTO SULLA BASE DELLA POPOLAZIONE]]+Tabella2026[[#This Row],[CONTRIBUTO SULLA BASE DEL REDDITO]]</f>
        <v>41245.36588250332</v>
      </c>
      <c r="S1696" s="3">
        <f>+Tabella2026[[#This Row],[CONTRIBUTO TOTALE]]/(PLAFOND/N_TESSERE)</f>
        <v>82.490731765006643</v>
      </c>
      <c r="T1696" s="3">
        <f>+MAX(CEILING(Tabella2026[[#This Row],[preDEF1]],1),1)</f>
        <v>83</v>
      </c>
      <c r="U1696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696" s="21">
        <f>+Tabella2026[[#This Row],[DEF - n. card]]*(PLAFOND/N_TESSERE)</f>
        <v>41000</v>
      </c>
      <c r="W1696" s="18"/>
    </row>
    <row r="1697" spans="2:23" x14ac:dyDescent="0.25">
      <c r="B1697" s="1" t="s">
        <v>3412</v>
      </c>
      <c r="C1697" s="2">
        <v>9006</v>
      </c>
      <c r="D1697" s="1" t="s">
        <v>3413</v>
      </c>
      <c r="E1697" s="1" t="s">
        <v>24</v>
      </c>
      <c r="F1697" s="1" t="s">
        <v>246</v>
      </c>
      <c r="G1697" s="1" t="s">
        <v>2448</v>
      </c>
      <c r="H1697" s="1" t="s">
        <v>15835</v>
      </c>
      <c r="I1697" s="5">
        <v>7239</v>
      </c>
      <c r="J1697" s="5">
        <v>132156693</v>
      </c>
      <c r="K1697" s="3">
        <f>+Tabella2026[[#This Row],[POP_2024]]/SUM(Tabella2026[POP_2024])</f>
        <v>1.2281259886592346E-4</v>
      </c>
      <c r="L1697" s="3">
        <f>+Tabella2026[[#This Row],[INCIDENZA POPOLAZIONE]]*(PLAFOND/2)</f>
        <v>36155.93699667872</v>
      </c>
      <c r="M1697" s="3">
        <f>+IFERROR(Tabella2026[[#This Row],[reddito_2024]]/Tabella2026[[#This Row],[POP_2024]],"")</f>
        <v>18256.208454206382</v>
      </c>
      <c r="N1697" s="3">
        <f>+IF(Tabella2026[[#This Row],[REDDITO COMPLESSIVO PROCAPITE]]&lt;media_aggr_reddito_pc,(media_aggr_reddito_pc-Tabella2026[[#This Row],[REDDITO COMPLESSIVO PROCAPITE]]),0)</f>
        <v>0</v>
      </c>
      <c r="O1697" s="3">
        <f>+Tabella2026[[#This Row],[DIFFERENZA REDDITO INFERIORE ALLA MEDIA DALLA MEDIA]]*Tabella2026[[#This Row],[POP_2024]]</f>
        <v>0</v>
      </c>
      <c r="P1697" s="3">
        <f>+Tabella2026[[#This Row],[POPOLAZIONE PER DIFFERENZA ]]/SUM(Tabella2026[[POPOLAZIONE PER DIFFERENZA ]])</f>
        <v>0</v>
      </c>
      <c r="Q1697" s="3">
        <f>+Tabella2026[[#This Row],[INCIDENZA POPOLAZIONE PER DIFFERENZA]]*(PLAFOND-SUM(Tabella2026[CONTRIBUTO SULLA BASE DELLA POPOLAZIONE]))</f>
        <v>0</v>
      </c>
      <c r="R1697" s="3">
        <f>+Tabella2026[[#This Row],[CONTRIBUTO SULLA BASE DELLA POPOLAZIONE]]+Tabella2026[[#This Row],[CONTRIBUTO SULLA BASE DEL REDDITO]]</f>
        <v>36155.93699667872</v>
      </c>
      <c r="S1697" s="3">
        <f>+Tabella2026[[#This Row],[CONTRIBUTO TOTALE]]/(PLAFOND/N_TESSERE)</f>
        <v>72.311873993357437</v>
      </c>
      <c r="T1697" s="3">
        <f>+MAX(CEILING(Tabella2026[[#This Row],[preDEF1]],1),1)</f>
        <v>73</v>
      </c>
      <c r="U1697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1697" s="21">
        <f>+Tabella2026[[#This Row],[DEF - n. card]]*(PLAFOND/N_TESSERE)</f>
        <v>36000</v>
      </c>
      <c r="W1697" s="18"/>
    </row>
    <row r="1698" spans="2:23" x14ac:dyDescent="0.25">
      <c r="B1698" s="1" t="s">
        <v>3420</v>
      </c>
      <c r="C1698" s="2">
        <v>14018</v>
      </c>
      <c r="D1698" s="1" t="s">
        <v>3421</v>
      </c>
      <c r="E1698" s="1" t="s">
        <v>12</v>
      </c>
      <c r="F1698" s="1" t="s">
        <v>980</v>
      </c>
      <c r="G1698" s="1" t="s">
        <v>2448</v>
      </c>
      <c r="H1698" s="1" t="s">
        <v>15835</v>
      </c>
      <c r="I1698" s="5">
        <v>7236</v>
      </c>
      <c r="J1698" s="5">
        <v>127197907</v>
      </c>
      <c r="K1698" s="3">
        <f>+Tabella2026[[#This Row],[POP_2024]]/SUM(Tabella2026[POP_2024])</f>
        <v>1.2276170263763255E-4</v>
      </c>
      <c r="L1698" s="3">
        <f>+Tabella2026[[#This Row],[INCIDENZA POPOLAZIONE]]*(PLAFOND/2)</f>
        <v>36140.953185242048</v>
      </c>
      <c r="M1698" s="3">
        <f>+IFERROR(Tabella2026[[#This Row],[reddito_2024]]/Tabella2026[[#This Row],[POP_2024]],"")</f>
        <v>17578.483554449973</v>
      </c>
      <c r="N1698" s="3">
        <f>+IF(Tabella2026[[#This Row],[REDDITO COMPLESSIVO PROCAPITE]]&lt;media_aggr_reddito_pc,(media_aggr_reddito_pc-Tabella2026[[#This Row],[REDDITO COMPLESSIVO PROCAPITE]]),0)</f>
        <v>246.58250815876818</v>
      </c>
      <c r="O1698" s="3">
        <f>+Tabella2026[[#This Row],[DIFFERENZA REDDITO INFERIORE ALLA MEDIA DALLA MEDIA]]*Tabella2026[[#This Row],[POP_2024]]</f>
        <v>1784271.0290368465</v>
      </c>
      <c r="P1698" s="3">
        <f>+Tabella2026[[#This Row],[POPOLAZIONE PER DIFFERENZA ]]/SUM(Tabella2026[[POPOLAZIONE PER DIFFERENZA ]])</f>
        <v>1.5829733280324096E-5</v>
      </c>
      <c r="Q1698" s="3">
        <f>+Tabella2026[[#This Row],[INCIDENZA POPOLAZIONE PER DIFFERENZA]]*(PLAFOND-SUM(Tabella2026[CONTRIBUTO SULLA BASE DELLA POPOLAZIONE]))</f>
        <v>4660.2616054274722</v>
      </c>
      <c r="R1698" s="3">
        <f>+Tabella2026[[#This Row],[CONTRIBUTO SULLA BASE DELLA POPOLAZIONE]]+Tabella2026[[#This Row],[CONTRIBUTO SULLA BASE DEL REDDITO]]</f>
        <v>40801.214790669517</v>
      </c>
      <c r="S1698" s="3">
        <f>+Tabella2026[[#This Row],[CONTRIBUTO TOTALE]]/(PLAFOND/N_TESSERE)</f>
        <v>81.602429581339038</v>
      </c>
      <c r="T1698" s="3">
        <f>+MAX(CEILING(Tabella2026[[#This Row],[preDEF1]],1),1)</f>
        <v>82</v>
      </c>
      <c r="U1698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1698" s="21">
        <f>+Tabella2026[[#This Row],[DEF - n. card]]*(PLAFOND/N_TESSERE)</f>
        <v>40500</v>
      </c>
      <c r="W1698" s="18"/>
    </row>
    <row r="1699" spans="2:23" x14ac:dyDescent="0.25">
      <c r="B1699" s="1" t="s">
        <v>3380</v>
      </c>
      <c r="C1699" s="2">
        <v>67011</v>
      </c>
      <c r="D1699" s="1" t="s">
        <v>3381</v>
      </c>
      <c r="E1699" s="1" t="s">
        <v>96</v>
      </c>
      <c r="F1699" s="1" t="s">
        <v>298</v>
      </c>
      <c r="G1699" s="1" t="s">
        <v>2448</v>
      </c>
      <c r="H1699" s="1" t="s">
        <v>15836</v>
      </c>
      <c r="I1699" s="5">
        <v>7231</v>
      </c>
      <c r="J1699" s="5">
        <v>110783433</v>
      </c>
      <c r="K1699" s="3">
        <f>+Tabella2026[[#This Row],[POP_2024]]/SUM(Tabella2026[POP_2024])</f>
        <v>1.2267687559048106E-4</v>
      </c>
      <c r="L1699" s="3">
        <f>+Tabella2026[[#This Row],[INCIDENZA POPOLAZIONE]]*(PLAFOND/2)</f>
        <v>36115.980166180932</v>
      </c>
      <c r="M1699" s="3">
        <f>+IFERROR(Tabella2026[[#This Row],[reddito_2024]]/Tabella2026[[#This Row],[POP_2024]],"")</f>
        <v>15320.624118379201</v>
      </c>
      <c r="N1699" s="3">
        <f>+IF(Tabella2026[[#This Row],[REDDITO COMPLESSIVO PROCAPITE]]&lt;media_aggr_reddito_pc,(media_aggr_reddito_pc-Tabella2026[[#This Row],[REDDITO COMPLESSIVO PROCAPITE]]),0)</f>
        <v>2504.4419442295402</v>
      </c>
      <c r="O1699" s="3">
        <f>+Tabella2026[[#This Row],[DIFFERENZA REDDITO INFERIORE ALLA MEDIA DALLA MEDIA]]*Tabella2026[[#This Row],[POP_2024]]</f>
        <v>18109619.698723804</v>
      </c>
      <c r="P1699" s="3">
        <f>+Tabella2026[[#This Row],[POPOLAZIONE PER DIFFERENZA ]]/SUM(Tabella2026[[POPOLAZIONE PER DIFFERENZA ]])</f>
        <v>1.6066530531162992E-4</v>
      </c>
      <c r="Q1699" s="3">
        <f>+Tabella2026[[#This Row],[INCIDENZA POPOLAZIONE PER DIFFERENZA]]*(PLAFOND-SUM(Tabella2026[CONTRIBUTO SULLA BASE DELLA POPOLAZIONE]))</f>
        <v>47299.745384765054</v>
      </c>
      <c r="R1699" s="3">
        <f>+Tabella2026[[#This Row],[CONTRIBUTO SULLA BASE DELLA POPOLAZIONE]]+Tabella2026[[#This Row],[CONTRIBUTO SULLA BASE DEL REDDITO]]</f>
        <v>83415.725550945994</v>
      </c>
      <c r="S1699" s="3">
        <f>+Tabella2026[[#This Row],[CONTRIBUTO TOTALE]]/(PLAFOND/N_TESSERE)</f>
        <v>166.83145110189199</v>
      </c>
      <c r="T1699" s="3">
        <f>+MAX(CEILING(Tabella2026[[#This Row],[preDEF1]],1),1)</f>
        <v>167</v>
      </c>
      <c r="U1699" s="9">
        <f xml:space="preserve"> IF(ROW(Tabella2026[[#This Row],[preDEF2]]) - ROW(Tabella2026[[#Headers],[preDEF2]])&lt;=ABS(SUM(Tabella2026[preDEF2])-N_TESSERE),Tabella2026[[#This Row],[preDEF2]]-1,Tabella2026[[#This Row],[preDEF2]])</f>
        <v>166</v>
      </c>
      <c r="V1699" s="21">
        <f>+Tabella2026[[#This Row],[DEF - n. card]]*(PLAFOND/N_TESSERE)</f>
        <v>83000</v>
      </c>
      <c r="W1699" s="18"/>
    </row>
    <row r="1700" spans="2:23" x14ac:dyDescent="0.25">
      <c r="B1700" s="1" t="s">
        <v>3388</v>
      </c>
      <c r="C1700" s="2">
        <v>16143</v>
      </c>
      <c r="D1700" s="1" t="s">
        <v>3389</v>
      </c>
      <c r="E1700" s="1" t="s">
        <v>12</v>
      </c>
      <c r="F1700" s="1" t="s">
        <v>93</v>
      </c>
      <c r="G1700" s="1" t="s">
        <v>2448</v>
      </c>
      <c r="H1700" s="1" t="s">
        <v>15835</v>
      </c>
      <c r="I1700" s="5">
        <v>7227</v>
      </c>
      <c r="J1700" s="5">
        <v>215937052</v>
      </c>
      <c r="K1700" s="3">
        <f>+Tabella2026[[#This Row],[POP_2024]]/SUM(Tabella2026[POP_2024])</f>
        <v>1.2260901395275988E-4</v>
      </c>
      <c r="L1700" s="3">
        <f>+Tabella2026[[#This Row],[INCIDENZA POPOLAZIONE]]*(PLAFOND/2)</f>
        <v>36096.001750932046</v>
      </c>
      <c r="M1700" s="3">
        <f>+IFERROR(Tabella2026[[#This Row],[reddito_2024]]/Tabella2026[[#This Row],[POP_2024]],"")</f>
        <v>29879.210184032101</v>
      </c>
      <c r="N1700" s="3">
        <f>+IF(Tabella2026[[#This Row],[REDDITO COMPLESSIVO PROCAPITE]]&lt;media_aggr_reddito_pc,(media_aggr_reddito_pc-Tabella2026[[#This Row],[REDDITO COMPLESSIVO PROCAPITE]]),0)</f>
        <v>0</v>
      </c>
      <c r="O1700" s="3">
        <f>+Tabella2026[[#This Row],[DIFFERENZA REDDITO INFERIORE ALLA MEDIA DALLA MEDIA]]*Tabella2026[[#This Row],[POP_2024]]</f>
        <v>0</v>
      </c>
      <c r="P1700" s="3">
        <f>+Tabella2026[[#This Row],[POPOLAZIONE PER DIFFERENZA ]]/SUM(Tabella2026[[POPOLAZIONE PER DIFFERENZA ]])</f>
        <v>0</v>
      </c>
      <c r="Q1700" s="3">
        <f>+Tabella2026[[#This Row],[INCIDENZA POPOLAZIONE PER DIFFERENZA]]*(PLAFOND-SUM(Tabella2026[CONTRIBUTO SULLA BASE DELLA POPOLAZIONE]))</f>
        <v>0</v>
      </c>
      <c r="R1700" s="3">
        <f>+Tabella2026[[#This Row],[CONTRIBUTO SULLA BASE DELLA POPOLAZIONE]]+Tabella2026[[#This Row],[CONTRIBUTO SULLA BASE DEL REDDITO]]</f>
        <v>36096.001750932046</v>
      </c>
      <c r="S1700" s="3">
        <f>+Tabella2026[[#This Row],[CONTRIBUTO TOTALE]]/(PLAFOND/N_TESSERE)</f>
        <v>72.192003501864093</v>
      </c>
      <c r="T1700" s="3">
        <f>+MAX(CEILING(Tabella2026[[#This Row],[preDEF1]],1),1)</f>
        <v>73</v>
      </c>
      <c r="U1700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1700" s="21">
        <f>+Tabella2026[[#This Row],[DEF - n. card]]*(PLAFOND/N_TESSERE)</f>
        <v>36000</v>
      </c>
      <c r="W1700" s="18"/>
    </row>
    <row r="1701" spans="2:23" x14ac:dyDescent="0.25">
      <c r="B1701" s="1" t="s">
        <v>3470</v>
      </c>
      <c r="C1701" s="2">
        <v>99011</v>
      </c>
      <c r="D1701" s="1" t="s">
        <v>3471</v>
      </c>
      <c r="E1701" s="1" t="s">
        <v>27</v>
      </c>
      <c r="F1701" s="1" t="s">
        <v>73</v>
      </c>
      <c r="G1701" s="1" t="s">
        <v>2448</v>
      </c>
      <c r="H1701" s="1" t="s">
        <v>15835</v>
      </c>
      <c r="I1701" s="5">
        <v>7225</v>
      </c>
      <c r="J1701" s="5">
        <v>121516879</v>
      </c>
      <c r="K1701" s="3">
        <f>+Tabella2026[[#This Row],[POP_2024]]/SUM(Tabella2026[POP_2024])</f>
        <v>1.225750831338993E-4</v>
      </c>
      <c r="L1701" s="3">
        <f>+Tabella2026[[#This Row],[INCIDENZA POPOLAZIONE]]*(PLAFOND/2)</f>
        <v>36086.012543307603</v>
      </c>
      <c r="M1701" s="3">
        <f>+IFERROR(Tabella2026[[#This Row],[reddito_2024]]/Tabella2026[[#This Row],[POP_2024]],"")</f>
        <v>16818.94519031142</v>
      </c>
      <c r="N1701" s="3">
        <f>+IF(Tabella2026[[#This Row],[REDDITO COMPLESSIVO PROCAPITE]]&lt;media_aggr_reddito_pc,(media_aggr_reddito_pc-Tabella2026[[#This Row],[REDDITO COMPLESSIVO PROCAPITE]]),0)</f>
        <v>1006.1208722973206</v>
      </c>
      <c r="O1701" s="3">
        <f>+Tabella2026[[#This Row],[DIFFERENZA REDDITO INFERIORE ALLA MEDIA DALLA MEDIA]]*Tabella2026[[#This Row],[POP_2024]]</f>
        <v>7269223.3023481416</v>
      </c>
      <c r="P1701" s="3">
        <f>+Tabella2026[[#This Row],[POPOLAZIONE PER DIFFERENZA ]]/SUM(Tabella2026[[POPOLAZIONE PER DIFFERENZA ]])</f>
        <v>6.4491248335407186E-5</v>
      </c>
      <c r="Q1701" s="3">
        <f>+Tabella2026[[#This Row],[INCIDENZA POPOLAZIONE PER DIFFERENZA]]*(PLAFOND-SUM(Tabella2026[CONTRIBUTO SULLA BASE DELLA POPOLAZIONE]))</f>
        <v>18986.175141507701</v>
      </c>
      <c r="R1701" s="3">
        <f>+Tabella2026[[#This Row],[CONTRIBUTO SULLA BASE DELLA POPOLAZIONE]]+Tabella2026[[#This Row],[CONTRIBUTO SULLA BASE DEL REDDITO]]</f>
        <v>55072.187684815304</v>
      </c>
      <c r="S1701" s="3">
        <f>+Tabella2026[[#This Row],[CONTRIBUTO TOTALE]]/(PLAFOND/N_TESSERE)</f>
        <v>110.14437536963061</v>
      </c>
      <c r="T1701" s="3">
        <f>+MAX(CEILING(Tabella2026[[#This Row],[preDEF1]],1),1)</f>
        <v>111</v>
      </c>
      <c r="U1701" s="9">
        <f xml:space="preserve"> IF(ROW(Tabella2026[[#This Row],[preDEF2]]) - ROW(Tabella2026[[#Headers],[preDEF2]])&lt;=ABS(SUM(Tabella2026[preDEF2])-N_TESSERE),Tabella2026[[#This Row],[preDEF2]]-1,Tabella2026[[#This Row],[preDEF2]])</f>
        <v>110</v>
      </c>
      <c r="V1701" s="21">
        <f>+Tabella2026[[#This Row],[DEF - n. card]]*(PLAFOND/N_TESSERE)</f>
        <v>55000</v>
      </c>
      <c r="W1701" s="18"/>
    </row>
    <row r="1702" spans="2:23" x14ac:dyDescent="0.25">
      <c r="B1702" s="1" t="s">
        <v>3434</v>
      </c>
      <c r="C1702" s="2">
        <v>11031</v>
      </c>
      <c r="D1702" s="1" t="s">
        <v>3435</v>
      </c>
      <c r="E1702" s="1" t="s">
        <v>24</v>
      </c>
      <c r="F1702" s="1" t="s">
        <v>136</v>
      </c>
      <c r="G1702" s="1" t="s">
        <v>2448</v>
      </c>
      <c r="H1702" s="1" t="s">
        <v>15835</v>
      </c>
      <c r="I1702" s="5">
        <v>7225</v>
      </c>
      <c r="J1702" s="5">
        <v>140212984</v>
      </c>
      <c r="K1702" s="3">
        <f>+Tabella2026[[#This Row],[POP_2024]]/SUM(Tabella2026[POP_2024])</f>
        <v>1.225750831338993E-4</v>
      </c>
      <c r="L1702" s="3">
        <f>+Tabella2026[[#This Row],[INCIDENZA POPOLAZIONE]]*(PLAFOND/2)</f>
        <v>36086.012543307603</v>
      </c>
      <c r="M1702" s="3">
        <f>+IFERROR(Tabella2026[[#This Row],[reddito_2024]]/Tabella2026[[#This Row],[POP_2024]],"")</f>
        <v>19406.641384083046</v>
      </c>
      <c r="N1702" s="3">
        <f>+IF(Tabella2026[[#This Row],[REDDITO COMPLESSIVO PROCAPITE]]&lt;media_aggr_reddito_pc,(media_aggr_reddito_pc-Tabella2026[[#This Row],[REDDITO COMPLESSIVO PROCAPITE]]),0)</f>
        <v>0</v>
      </c>
      <c r="O1702" s="3">
        <f>+Tabella2026[[#This Row],[DIFFERENZA REDDITO INFERIORE ALLA MEDIA DALLA MEDIA]]*Tabella2026[[#This Row],[POP_2024]]</f>
        <v>0</v>
      </c>
      <c r="P1702" s="3">
        <f>+Tabella2026[[#This Row],[POPOLAZIONE PER DIFFERENZA ]]/SUM(Tabella2026[[POPOLAZIONE PER DIFFERENZA ]])</f>
        <v>0</v>
      </c>
      <c r="Q1702" s="3">
        <f>+Tabella2026[[#This Row],[INCIDENZA POPOLAZIONE PER DIFFERENZA]]*(PLAFOND-SUM(Tabella2026[CONTRIBUTO SULLA BASE DELLA POPOLAZIONE]))</f>
        <v>0</v>
      </c>
      <c r="R1702" s="3">
        <f>+Tabella2026[[#This Row],[CONTRIBUTO SULLA BASE DELLA POPOLAZIONE]]+Tabella2026[[#This Row],[CONTRIBUTO SULLA BASE DEL REDDITO]]</f>
        <v>36086.012543307603</v>
      </c>
      <c r="S1702" s="3">
        <f>+Tabella2026[[#This Row],[CONTRIBUTO TOTALE]]/(PLAFOND/N_TESSERE)</f>
        <v>72.172025086615207</v>
      </c>
      <c r="T1702" s="3">
        <f>+MAX(CEILING(Tabella2026[[#This Row],[preDEF1]],1),1)</f>
        <v>73</v>
      </c>
      <c r="U1702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1702" s="21">
        <f>+Tabella2026[[#This Row],[DEF - n. card]]*(PLAFOND/N_TESSERE)</f>
        <v>36000</v>
      </c>
      <c r="W1702" s="18"/>
    </row>
    <row r="1703" spans="2:23" x14ac:dyDescent="0.25">
      <c r="B1703" s="1" t="s">
        <v>3372</v>
      </c>
      <c r="C1703" s="2">
        <v>64057</v>
      </c>
      <c r="D1703" s="1" t="s">
        <v>3373</v>
      </c>
      <c r="E1703" s="1" t="s">
        <v>15</v>
      </c>
      <c r="F1703" s="1" t="s">
        <v>290</v>
      </c>
      <c r="G1703" s="1" t="s">
        <v>2448</v>
      </c>
      <c r="H1703" s="1" t="s">
        <v>15836</v>
      </c>
      <c r="I1703" s="5">
        <v>7220</v>
      </c>
      <c r="J1703" s="5">
        <v>90888273</v>
      </c>
      <c r="K1703" s="3">
        <f>+Tabella2026[[#This Row],[POP_2024]]/SUM(Tabella2026[POP_2024])</f>
        <v>1.2249025608674781E-4</v>
      </c>
      <c r="L1703" s="3">
        <f>+Tabella2026[[#This Row],[INCIDENZA POPOLAZIONE]]*(PLAFOND/2)</f>
        <v>36061.039524246487</v>
      </c>
      <c r="M1703" s="3">
        <f>+IFERROR(Tabella2026[[#This Row],[reddito_2024]]/Tabella2026[[#This Row],[POP_2024]],"")</f>
        <v>12588.403462603877</v>
      </c>
      <c r="N1703" s="3">
        <f>+IF(Tabella2026[[#This Row],[REDDITO COMPLESSIVO PROCAPITE]]&lt;media_aggr_reddito_pc,(media_aggr_reddito_pc-Tabella2026[[#This Row],[REDDITO COMPLESSIVO PROCAPITE]]),0)</f>
        <v>5236.6626000048636</v>
      </c>
      <c r="O1703" s="3">
        <f>+Tabella2026[[#This Row],[DIFFERENZA REDDITO INFERIORE ALLA MEDIA DALLA MEDIA]]*Tabella2026[[#This Row],[POP_2024]]</f>
        <v>37808703.972035117</v>
      </c>
      <c r="P1703" s="3">
        <f>+Tabella2026[[#This Row],[POPOLAZIONE PER DIFFERENZA ]]/SUM(Tabella2026[[POPOLAZIONE PER DIFFERENZA ]])</f>
        <v>3.3543205589966829E-4</v>
      </c>
      <c r="Q1703" s="3">
        <f>+Tabella2026[[#This Row],[INCIDENZA POPOLAZIONE PER DIFFERENZA]]*(PLAFOND-SUM(Tabella2026[CONTRIBUTO SULLA BASE DELLA POPOLAZIONE]))</f>
        <v>98750.94568282082</v>
      </c>
      <c r="R1703" s="3">
        <f>+Tabella2026[[#This Row],[CONTRIBUTO SULLA BASE DELLA POPOLAZIONE]]+Tabella2026[[#This Row],[CONTRIBUTO SULLA BASE DEL REDDITO]]</f>
        <v>134811.98520706731</v>
      </c>
      <c r="S1703" s="3">
        <f>+Tabella2026[[#This Row],[CONTRIBUTO TOTALE]]/(PLAFOND/N_TESSERE)</f>
        <v>269.62397041413459</v>
      </c>
      <c r="T1703" s="3">
        <f>+MAX(CEILING(Tabella2026[[#This Row],[preDEF1]],1),1)</f>
        <v>270</v>
      </c>
      <c r="U1703" s="9">
        <f xml:space="preserve"> IF(ROW(Tabella2026[[#This Row],[preDEF2]]) - ROW(Tabella2026[[#Headers],[preDEF2]])&lt;=ABS(SUM(Tabella2026[preDEF2])-N_TESSERE),Tabella2026[[#This Row],[preDEF2]]-1,Tabella2026[[#This Row],[preDEF2]])</f>
        <v>269</v>
      </c>
      <c r="V1703" s="21">
        <f>+Tabella2026[[#This Row],[DEF - n. card]]*(PLAFOND/N_TESSERE)</f>
        <v>134500</v>
      </c>
      <c r="W1703" s="18"/>
    </row>
    <row r="1704" spans="2:23" x14ac:dyDescent="0.25">
      <c r="B1704" s="1" t="s">
        <v>3406</v>
      </c>
      <c r="C1704" s="2">
        <v>96012</v>
      </c>
      <c r="D1704" s="1" t="s">
        <v>3407</v>
      </c>
      <c r="E1704" s="1" t="s">
        <v>18</v>
      </c>
      <c r="F1704" s="1" t="s">
        <v>403</v>
      </c>
      <c r="G1704" s="1" t="s">
        <v>2448</v>
      </c>
      <c r="H1704" s="1" t="s">
        <v>15835</v>
      </c>
      <c r="I1704" s="5">
        <v>7218</v>
      </c>
      <c r="J1704" s="5">
        <v>148756224</v>
      </c>
      <c r="K1704" s="3">
        <f>+Tabella2026[[#This Row],[POP_2024]]/SUM(Tabella2026[POP_2024])</f>
        <v>1.224563252678872E-4</v>
      </c>
      <c r="L1704" s="3">
        <f>+Tabella2026[[#This Row],[INCIDENZA POPOLAZIONE]]*(PLAFOND/2)</f>
        <v>36051.050316622044</v>
      </c>
      <c r="M1704" s="3">
        <f>+IFERROR(Tabella2026[[#This Row],[reddito_2024]]/Tabella2026[[#This Row],[POP_2024]],"")</f>
        <v>20609.064006650042</v>
      </c>
      <c r="N1704" s="3">
        <f>+IF(Tabella2026[[#This Row],[REDDITO COMPLESSIVO PROCAPITE]]&lt;media_aggr_reddito_pc,(media_aggr_reddito_pc-Tabella2026[[#This Row],[REDDITO COMPLESSIVO PROCAPITE]]),0)</f>
        <v>0</v>
      </c>
      <c r="O1704" s="3">
        <f>+Tabella2026[[#This Row],[DIFFERENZA REDDITO INFERIORE ALLA MEDIA DALLA MEDIA]]*Tabella2026[[#This Row],[POP_2024]]</f>
        <v>0</v>
      </c>
      <c r="P1704" s="3">
        <f>+Tabella2026[[#This Row],[POPOLAZIONE PER DIFFERENZA ]]/SUM(Tabella2026[[POPOLAZIONE PER DIFFERENZA ]])</f>
        <v>0</v>
      </c>
      <c r="Q1704" s="3">
        <f>+Tabella2026[[#This Row],[INCIDENZA POPOLAZIONE PER DIFFERENZA]]*(PLAFOND-SUM(Tabella2026[CONTRIBUTO SULLA BASE DELLA POPOLAZIONE]))</f>
        <v>0</v>
      </c>
      <c r="R1704" s="3">
        <f>+Tabella2026[[#This Row],[CONTRIBUTO SULLA BASE DELLA POPOLAZIONE]]+Tabella2026[[#This Row],[CONTRIBUTO SULLA BASE DEL REDDITO]]</f>
        <v>36051.050316622044</v>
      </c>
      <c r="S1704" s="3">
        <f>+Tabella2026[[#This Row],[CONTRIBUTO TOTALE]]/(PLAFOND/N_TESSERE)</f>
        <v>72.102100633244092</v>
      </c>
      <c r="T1704" s="3">
        <f>+MAX(CEILING(Tabella2026[[#This Row],[preDEF1]],1),1)</f>
        <v>73</v>
      </c>
      <c r="U1704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1704" s="21">
        <f>+Tabella2026[[#This Row],[DEF - n. card]]*(PLAFOND/N_TESSERE)</f>
        <v>36000</v>
      </c>
      <c r="W1704" s="18"/>
    </row>
    <row r="1705" spans="2:23" x14ac:dyDescent="0.25">
      <c r="B1705" s="1" t="s">
        <v>3378</v>
      </c>
      <c r="C1705" s="2">
        <v>71059</v>
      </c>
      <c r="D1705" s="1" t="s">
        <v>3379</v>
      </c>
      <c r="E1705" s="1" t="s">
        <v>33</v>
      </c>
      <c r="F1705" s="1" t="s">
        <v>78</v>
      </c>
      <c r="G1705" s="1" t="s">
        <v>2448</v>
      </c>
      <c r="H1705" s="1" t="s">
        <v>15836</v>
      </c>
      <c r="I1705" s="5">
        <v>7207</v>
      </c>
      <c r="J1705" s="5">
        <v>85420972</v>
      </c>
      <c r="K1705" s="3">
        <f>+Tabella2026[[#This Row],[POP_2024]]/SUM(Tabella2026[POP_2024])</f>
        <v>1.2226970576415392E-4</v>
      </c>
      <c r="L1705" s="3">
        <f>+Tabella2026[[#This Row],[INCIDENZA POPOLAZIONE]]*(PLAFOND/2)</f>
        <v>35996.109674687592</v>
      </c>
      <c r="M1705" s="3">
        <f>+IFERROR(Tabella2026[[#This Row],[reddito_2024]]/Tabella2026[[#This Row],[POP_2024]],"")</f>
        <v>11852.500624392951</v>
      </c>
      <c r="N1705" s="3">
        <f>+IF(Tabella2026[[#This Row],[REDDITO COMPLESSIVO PROCAPITE]]&lt;media_aggr_reddito_pc,(media_aggr_reddito_pc-Tabella2026[[#This Row],[REDDITO COMPLESSIVO PROCAPITE]]),0)</f>
        <v>5972.56543821579</v>
      </c>
      <c r="O1705" s="3">
        <f>+Tabella2026[[#This Row],[DIFFERENZA REDDITO INFERIORE ALLA MEDIA DALLA MEDIA]]*Tabella2026[[#This Row],[POP_2024]]</f>
        <v>43044279.113221198</v>
      </c>
      <c r="P1705" s="3">
        <f>+Tabella2026[[#This Row],[POPOLAZIONE PER DIFFERENZA ]]/SUM(Tabella2026[[POPOLAZIONE PER DIFFERENZA ]])</f>
        <v>3.8188114166373433E-4</v>
      </c>
      <c r="Q1705" s="3">
        <f>+Tabella2026[[#This Row],[INCIDENZA POPOLAZIONE PER DIFFERENZA]]*(PLAFOND-SUM(Tabella2026[CONTRIBUTO SULLA BASE DELLA POPOLAZIONE]))</f>
        <v>112425.52169494759</v>
      </c>
      <c r="R1705" s="3">
        <f>+Tabella2026[[#This Row],[CONTRIBUTO SULLA BASE DELLA POPOLAZIONE]]+Tabella2026[[#This Row],[CONTRIBUTO SULLA BASE DEL REDDITO]]</f>
        <v>148421.63136963517</v>
      </c>
      <c r="S1705" s="3">
        <f>+Tabella2026[[#This Row],[CONTRIBUTO TOTALE]]/(PLAFOND/N_TESSERE)</f>
        <v>296.84326273927036</v>
      </c>
      <c r="T1705" s="3">
        <f>+MAX(CEILING(Tabella2026[[#This Row],[preDEF1]],1),1)</f>
        <v>297</v>
      </c>
      <c r="U1705" s="9">
        <f xml:space="preserve"> IF(ROW(Tabella2026[[#This Row],[preDEF2]]) - ROW(Tabella2026[[#Headers],[preDEF2]])&lt;=ABS(SUM(Tabella2026[preDEF2])-N_TESSERE),Tabella2026[[#This Row],[preDEF2]]-1,Tabella2026[[#This Row],[preDEF2]])</f>
        <v>296</v>
      </c>
      <c r="V1705" s="21">
        <f>+Tabella2026[[#This Row],[DEF - n. card]]*(PLAFOND/N_TESSERE)</f>
        <v>148000</v>
      </c>
      <c r="W1705" s="18"/>
    </row>
    <row r="1706" spans="2:23" x14ac:dyDescent="0.25">
      <c r="B1706" s="1" t="s">
        <v>3436</v>
      </c>
      <c r="C1706" s="2">
        <v>20070</v>
      </c>
      <c r="D1706" s="1" t="s">
        <v>3437</v>
      </c>
      <c r="E1706" s="1" t="s">
        <v>12</v>
      </c>
      <c r="F1706" s="1" t="s">
        <v>332</v>
      </c>
      <c r="G1706" s="1" t="s">
        <v>2448</v>
      </c>
      <c r="H1706" s="1" t="s">
        <v>15835</v>
      </c>
      <c r="I1706" s="5">
        <v>7207</v>
      </c>
      <c r="J1706" s="5">
        <v>142478135</v>
      </c>
      <c r="K1706" s="3">
        <f>+Tabella2026[[#This Row],[POP_2024]]/SUM(Tabella2026[POP_2024])</f>
        <v>1.2226970576415392E-4</v>
      </c>
      <c r="L1706" s="3">
        <f>+Tabella2026[[#This Row],[INCIDENZA POPOLAZIONE]]*(PLAFOND/2)</f>
        <v>35996.109674687592</v>
      </c>
      <c r="M1706" s="3">
        <f>+IFERROR(Tabella2026[[#This Row],[reddito_2024]]/Tabella2026[[#This Row],[POP_2024]],"")</f>
        <v>19769.409601776049</v>
      </c>
      <c r="N1706" s="3">
        <f>+IF(Tabella2026[[#This Row],[REDDITO COMPLESSIVO PROCAPITE]]&lt;media_aggr_reddito_pc,(media_aggr_reddito_pc-Tabella2026[[#This Row],[REDDITO COMPLESSIVO PROCAPITE]]),0)</f>
        <v>0</v>
      </c>
      <c r="O1706" s="3">
        <f>+Tabella2026[[#This Row],[DIFFERENZA REDDITO INFERIORE ALLA MEDIA DALLA MEDIA]]*Tabella2026[[#This Row],[POP_2024]]</f>
        <v>0</v>
      </c>
      <c r="P1706" s="3">
        <f>+Tabella2026[[#This Row],[POPOLAZIONE PER DIFFERENZA ]]/SUM(Tabella2026[[POPOLAZIONE PER DIFFERENZA ]])</f>
        <v>0</v>
      </c>
      <c r="Q1706" s="3">
        <f>+Tabella2026[[#This Row],[INCIDENZA POPOLAZIONE PER DIFFERENZA]]*(PLAFOND-SUM(Tabella2026[CONTRIBUTO SULLA BASE DELLA POPOLAZIONE]))</f>
        <v>0</v>
      </c>
      <c r="R1706" s="3">
        <f>+Tabella2026[[#This Row],[CONTRIBUTO SULLA BASE DELLA POPOLAZIONE]]+Tabella2026[[#This Row],[CONTRIBUTO SULLA BASE DEL REDDITO]]</f>
        <v>35996.109674687592</v>
      </c>
      <c r="S1706" s="3">
        <f>+Tabella2026[[#This Row],[CONTRIBUTO TOTALE]]/(PLAFOND/N_TESSERE)</f>
        <v>71.992219349375191</v>
      </c>
      <c r="T1706" s="3">
        <f>+MAX(CEILING(Tabella2026[[#This Row],[preDEF1]],1),1)</f>
        <v>72</v>
      </c>
      <c r="U1706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06" s="21">
        <f>+Tabella2026[[#This Row],[DEF - n. card]]*(PLAFOND/N_TESSERE)</f>
        <v>35500</v>
      </c>
      <c r="W1706" s="18"/>
    </row>
    <row r="1707" spans="2:23" x14ac:dyDescent="0.25">
      <c r="B1707" s="1" t="s">
        <v>3350</v>
      </c>
      <c r="C1707" s="2">
        <v>81014</v>
      </c>
      <c r="D1707" s="1" t="s">
        <v>3351</v>
      </c>
      <c r="E1707" s="1" t="s">
        <v>21</v>
      </c>
      <c r="F1707" s="1" t="s">
        <v>166</v>
      </c>
      <c r="G1707" s="1" t="s">
        <v>2448</v>
      </c>
      <c r="H1707" s="1" t="s">
        <v>15836</v>
      </c>
      <c r="I1707" s="5">
        <v>7199</v>
      </c>
      <c r="J1707" s="5">
        <v>94208897</v>
      </c>
      <c r="K1707" s="3">
        <f>+Tabella2026[[#This Row],[POP_2024]]/SUM(Tabella2026[POP_2024])</f>
        <v>1.2213398248871155E-4</v>
      </c>
      <c r="L1707" s="3">
        <f>+Tabella2026[[#This Row],[INCIDENZA POPOLAZIONE]]*(PLAFOND/2)</f>
        <v>35956.152844189812</v>
      </c>
      <c r="M1707" s="3">
        <f>+IFERROR(Tabella2026[[#This Row],[reddito_2024]]/Tabella2026[[#This Row],[POP_2024]],"")</f>
        <v>13086.386581469649</v>
      </c>
      <c r="N1707" s="3">
        <f>+IF(Tabella2026[[#This Row],[REDDITO COMPLESSIVO PROCAPITE]]&lt;media_aggr_reddito_pc,(media_aggr_reddito_pc-Tabella2026[[#This Row],[REDDITO COMPLESSIVO PROCAPITE]]),0)</f>
        <v>4738.6794811390919</v>
      </c>
      <c r="O1707" s="3">
        <f>+Tabella2026[[#This Row],[DIFFERENZA REDDITO INFERIORE ALLA MEDIA DALLA MEDIA]]*Tabella2026[[#This Row],[POP_2024]]</f>
        <v>34113753.584720321</v>
      </c>
      <c r="P1707" s="3">
        <f>+Tabella2026[[#This Row],[POPOLAZIONE PER DIFFERENZA ]]/SUM(Tabella2026[[POPOLAZIONE PER DIFFERENZA ]])</f>
        <v>3.0265111726233778E-4</v>
      </c>
      <c r="Q1707" s="3">
        <f>+Tabella2026[[#This Row],[INCIDENZA POPOLAZIONE PER DIFFERENZA]]*(PLAFOND-SUM(Tabella2026[CONTRIBUTO SULLA BASE DELLA POPOLAZIONE]))</f>
        <v>89100.261933694652</v>
      </c>
      <c r="R1707" s="3">
        <f>+Tabella2026[[#This Row],[CONTRIBUTO SULLA BASE DELLA POPOLAZIONE]]+Tabella2026[[#This Row],[CONTRIBUTO SULLA BASE DEL REDDITO]]</f>
        <v>125056.41477788446</v>
      </c>
      <c r="S1707" s="3">
        <f>+Tabella2026[[#This Row],[CONTRIBUTO TOTALE]]/(PLAFOND/N_TESSERE)</f>
        <v>250.11282955576894</v>
      </c>
      <c r="T1707" s="3">
        <f>+MAX(CEILING(Tabella2026[[#This Row],[preDEF1]],1),1)</f>
        <v>251</v>
      </c>
      <c r="U1707" s="9">
        <f xml:space="preserve"> IF(ROW(Tabella2026[[#This Row],[preDEF2]]) - ROW(Tabella2026[[#Headers],[preDEF2]])&lt;=ABS(SUM(Tabella2026[preDEF2])-N_TESSERE),Tabella2026[[#This Row],[preDEF2]]-1,Tabella2026[[#This Row],[preDEF2]])</f>
        <v>250</v>
      </c>
      <c r="V1707" s="21">
        <f>+Tabella2026[[#This Row],[DEF - n. card]]*(PLAFOND/N_TESSERE)</f>
        <v>125000</v>
      </c>
      <c r="W1707" s="18"/>
    </row>
    <row r="1708" spans="2:23" x14ac:dyDescent="0.25">
      <c r="B1708" s="1" t="s">
        <v>3428</v>
      </c>
      <c r="C1708" s="2">
        <v>79011</v>
      </c>
      <c r="D1708" s="1" t="s">
        <v>3429</v>
      </c>
      <c r="E1708" s="1" t="s">
        <v>61</v>
      </c>
      <c r="F1708" s="1" t="s">
        <v>148</v>
      </c>
      <c r="G1708" s="1" t="s">
        <v>2448</v>
      </c>
      <c r="H1708" s="1" t="s">
        <v>15836</v>
      </c>
      <c r="I1708" s="5">
        <v>7196</v>
      </c>
      <c r="J1708" s="5">
        <v>82317094</v>
      </c>
      <c r="K1708" s="3">
        <f>+Tabella2026[[#This Row],[POP_2024]]/SUM(Tabella2026[POP_2024])</f>
        <v>1.2208308626042067E-4</v>
      </c>
      <c r="L1708" s="3">
        <f>+Tabella2026[[#This Row],[INCIDENZA POPOLAZIONE]]*(PLAFOND/2)</f>
        <v>35941.169032753147</v>
      </c>
      <c r="M1708" s="3">
        <f>+IFERROR(Tabella2026[[#This Row],[reddito_2024]]/Tabella2026[[#This Row],[POP_2024]],"")</f>
        <v>11439.28488048916</v>
      </c>
      <c r="N1708" s="3">
        <f>+IF(Tabella2026[[#This Row],[REDDITO COMPLESSIVO PROCAPITE]]&lt;media_aggr_reddito_pc,(media_aggr_reddito_pc-Tabella2026[[#This Row],[REDDITO COMPLESSIVO PROCAPITE]]),0)</f>
        <v>6385.781182119581</v>
      </c>
      <c r="O1708" s="3">
        <f>+Tabella2026[[#This Row],[DIFFERENZA REDDITO INFERIORE ALLA MEDIA DALLA MEDIA]]*Tabella2026[[#This Row],[POP_2024]]</f>
        <v>45952081.386532508</v>
      </c>
      <c r="P1708" s="3">
        <f>+Tabella2026[[#This Row],[POPOLAZIONE PER DIFFERENZA ]]/SUM(Tabella2026[[POPOLAZIONE PER DIFFERENZA ]])</f>
        <v>4.0767864309112958E-4</v>
      </c>
      <c r="Q1708" s="3">
        <f>+Tabella2026[[#This Row],[INCIDENZA POPOLAZIONE PER DIFFERENZA]]*(PLAFOND-SUM(Tabella2026[CONTRIBUTO SULLA BASE DELLA POPOLAZIONE]))</f>
        <v>120020.28676704671</v>
      </c>
      <c r="R1708" s="3">
        <f>+Tabella2026[[#This Row],[CONTRIBUTO SULLA BASE DELLA POPOLAZIONE]]+Tabella2026[[#This Row],[CONTRIBUTO SULLA BASE DEL REDDITO]]</f>
        <v>155961.45579979985</v>
      </c>
      <c r="S1708" s="3">
        <f>+Tabella2026[[#This Row],[CONTRIBUTO TOTALE]]/(PLAFOND/N_TESSERE)</f>
        <v>311.92291159959967</v>
      </c>
      <c r="T1708" s="3">
        <f>+MAX(CEILING(Tabella2026[[#This Row],[preDEF1]],1),1)</f>
        <v>312</v>
      </c>
      <c r="U1708" s="9">
        <f xml:space="preserve"> IF(ROW(Tabella2026[[#This Row],[preDEF2]]) - ROW(Tabella2026[[#Headers],[preDEF2]])&lt;=ABS(SUM(Tabella2026[preDEF2])-N_TESSERE),Tabella2026[[#This Row],[preDEF2]]-1,Tabella2026[[#This Row],[preDEF2]])</f>
        <v>311</v>
      </c>
      <c r="V1708" s="21">
        <f>+Tabella2026[[#This Row],[DEF - n. card]]*(PLAFOND/N_TESSERE)</f>
        <v>155500</v>
      </c>
      <c r="W1708" s="18"/>
    </row>
    <row r="1709" spans="2:23" x14ac:dyDescent="0.25">
      <c r="B1709" s="1" t="s">
        <v>3534</v>
      </c>
      <c r="C1709" s="2">
        <v>36009</v>
      </c>
      <c r="D1709" s="1" t="s">
        <v>3535</v>
      </c>
      <c r="E1709" s="1" t="s">
        <v>27</v>
      </c>
      <c r="F1709" s="1" t="s">
        <v>58</v>
      </c>
      <c r="G1709" s="1" t="s">
        <v>2448</v>
      </c>
      <c r="H1709" s="1" t="s">
        <v>15835</v>
      </c>
      <c r="I1709" s="5">
        <v>7191</v>
      </c>
      <c r="J1709" s="5">
        <v>146194227</v>
      </c>
      <c r="K1709" s="3">
        <f>+Tabella2026[[#This Row],[POP_2024]]/SUM(Tabella2026[POP_2024])</f>
        <v>1.2199825921326918E-4</v>
      </c>
      <c r="L1709" s="3">
        <f>+Tabella2026[[#This Row],[INCIDENZA POPOLAZIONE]]*(PLAFOND/2)</f>
        <v>35916.196013692039</v>
      </c>
      <c r="M1709" s="3">
        <f>+IFERROR(Tabella2026[[#This Row],[reddito_2024]]/Tabella2026[[#This Row],[POP_2024]],"")</f>
        <v>20330.166458072592</v>
      </c>
      <c r="N1709" s="3">
        <f>+IF(Tabella2026[[#This Row],[REDDITO COMPLESSIVO PROCAPITE]]&lt;media_aggr_reddito_pc,(media_aggr_reddito_pc-Tabella2026[[#This Row],[REDDITO COMPLESSIVO PROCAPITE]]),0)</f>
        <v>0</v>
      </c>
      <c r="O1709" s="3">
        <f>+Tabella2026[[#This Row],[DIFFERENZA REDDITO INFERIORE ALLA MEDIA DALLA MEDIA]]*Tabella2026[[#This Row],[POP_2024]]</f>
        <v>0</v>
      </c>
      <c r="P1709" s="3">
        <f>+Tabella2026[[#This Row],[POPOLAZIONE PER DIFFERENZA ]]/SUM(Tabella2026[[POPOLAZIONE PER DIFFERENZA ]])</f>
        <v>0</v>
      </c>
      <c r="Q1709" s="3">
        <f>+Tabella2026[[#This Row],[INCIDENZA POPOLAZIONE PER DIFFERENZA]]*(PLAFOND-SUM(Tabella2026[CONTRIBUTO SULLA BASE DELLA POPOLAZIONE]))</f>
        <v>0</v>
      </c>
      <c r="R1709" s="3">
        <f>+Tabella2026[[#This Row],[CONTRIBUTO SULLA BASE DELLA POPOLAZIONE]]+Tabella2026[[#This Row],[CONTRIBUTO SULLA BASE DEL REDDITO]]</f>
        <v>35916.196013692039</v>
      </c>
      <c r="S1709" s="3">
        <f>+Tabella2026[[#This Row],[CONTRIBUTO TOTALE]]/(PLAFOND/N_TESSERE)</f>
        <v>71.832392027384074</v>
      </c>
      <c r="T1709" s="3">
        <f>+MAX(CEILING(Tabella2026[[#This Row],[preDEF1]],1),1)</f>
        <v>72</v>
      </c>
      <c r="U1709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09" s="21">
        <f>+Tabella2026[[#This Row],[DEF - n. card]]*(PLAFOND/N_TESSERE)</f>
        <v>35500</v>
      </c>
      <c r="W1709" s="18"/>
    </row>
    <row r="1710" spans="2:23" x14ac:dyDescent="0.25">
      <c r="B1710" s="1" t="s">
        <v>3474</v>
      </c>
      <c r="C1710" s="2">
        <v>82013</v>
      </c>
      <c r="D1710" s="1" t="s">
        <v>3475</v>
      </c>
      <c r="E1710" s="1" t="s">
        <v>21</v>
      </c>
      <c r="F1710" s="1" t="s">
        <v>20</v>
      </c>
      <c r="G1710" s="1" t="s">
        <v>2448</v>
      </c>
      <c r="H1710" s="1" t="s">
        <v>15836</v>
      </c>
      <c r="I1710" s="5">
        <v>7184</v>
      </c>
      <c r="J1710" s="5">
        <v>63665547</v>
      </c>
      <c r="K1710" s="3">
        <f>+Tabella2026[[#This Row],[POP_2024]]/SUM(Tabella2026[POP_2024])</f>
        <v>1.2187950134725709E-4</v>
      </c>
      <c r="L1710" s="3">
        <f>+Tabella2026[[#This Row],[INCIDENZA POPOLAZIONE]]*(PLAFOND/2)</f>
        <v>35881.233787006473</v>
      </c>
      <c r="M1710" s="3">
        <f>+IFERROR(Tabella2026[[#This Row],[reddito_2024]]/Tabella2026[[#This Row],[POP_2024]],"")</f>
        <v>8862.1307071269493</v>
      </c>
      <c r="N1710" s="3">
        <f>+IF(Tabella2026[[#This Row],[REDDITO COMPLESSIVO PROCAPITE]]&lt;media_aggr_reddito_pc,(media_aggr_reddito_pc-Tabella2026[[#This Row],[REDDITO COMPLESSIVO PROCAPITE]]),0)</f>
        <v>8962.9353554817917</v>
      </c>
      <c r="O1710" s="3">
        <f>+Tabella2026[[#This Row],[DIFFERENZA REDDITO INFERIORE ALLA MEDIA DALLA MEDIA]]*Tabella2026[[#This Row],[POP_2024]]</f>
        <v>64389727.593781188</v>
      </c>
      <c r="P1710" s="3">
        <f>+Tabella2026[[#This Row],[POPOLAZIONE PER DIFFERENZA ]]/SUM(Tabella2026[[POPOLAZIONE PER DIFFERENZA ]])</f>
        <v>5.7125414088715339E-4</v>
      </c>
      <c r="Q1710" s="3">
        <f>+Tabella2026[[#This Row],[INCIDENZA POPOLAZIONE PER DIFFERENZA]]*(PLAFOND-SUM(Tabella2026[CONTRIBUTO SULLA BASE DELLA POPOLAZIONE]))</f>
        <v>168176.79063657299</v>
      </c>
      <c r="R1710" s="3">
        <f>+Tabella2026[[#This Row],[CONTRIBUTO SULLA BASE DELLA POPOLAZIONE]]+Tabella2026[[#This Row],[CONTRIBUTO SULLA BASE DEL REDDITO]]</f>
        <v>204058.02442357945</v>
      </c>
      <c r="S1710" s="3">
        <f>+Tabella2026[[#This Row],[CONTRIBUTO TOTALE]]/(PLAFOND/N_TESSERE)</f>
        <v>408.11604884715888</v>
      </c>
      <c r="T1710" s="3">
        <f>+MAX(CEILING(Tabella2026[[#This Row],[preDEF1]],1),1)</f>
        <v>409</v>
      </c>
      <c r="U1710" s="9">
        <f xml:space="preserve"> IF(ROW(Tabella2026[[#This Row],[preDEF2]]) - ROW(Tabella2026[[#Headers],[preDEF2]])&lt;=ABS(SUM(Tabella2026[preDEF2])-N_TESSERE),Tabella2026[[#This Row],[preDEF2]]-1,Tabella2026[[#This Row],[preDEF2]])</f>
        <v>408</v>
      </c>
      <c r="V1710" s="21">
        <f>+Tabella2026[[#This Row],[DEF - n. card]]*(PLAFOND/N_TESSERE)</f>
        <v>204000</v>
      </c>
      <c r="W1710" s="18"/>
    </row>
    <row r="1711" spans="2:23" x14ac:dyDescent="0.25">
      <c r="B1711" s="1" t="s">
        <v>3444</v>
      </c>
      <c r="C1711" s="2">
        <v>39004</v>
      </c>
      <c r="D1711" s="1" t="s">
        <v>3445</v>
      </c>
      <c r="E1711" s="1" t="s">
        <v>27</v>
      </c>
      <c r="F1711" s="1" t="s">
        <v>69</v>
      </c>
      <c r="G1711" s="1" t="s">
        <v>2448</v>
      </c>
      <c r="H1711" s="1" t="s">
        <v>15835</v>
      </c>
      <c r="I1711" s="5">
        <v>7181</v>
      </c>
      <c r="J1711" s="5">
        <v>139967998</v>
      </c>
      <c r="K1711" s="3">
        <f>+Tabella2026[[#This Row],[POP_2024]]/SUM(Tabella2026[POP_2024])</f>
        <v>1.2182860511896621E-4</v>
      </c>
      <c r="L1711" s="3">
        <f>+Tabella2026[[#This Row],[INCIDENZA POPOLAZIONE]]*(PLAFOND/2)</f>
        <v>35866.249975569808</v>
      </c>
      <c r="M1711" s="3">
        <f>+IFERROR(Tabella2026[[#This Row],[reddito_2024]]/Tabella2026[[#This Row],[POP_2024]],"")</f>
        <v>19491.43545467205</v>
      </c>
      <c r="N1711" s="3">
        <f>+IF(Tabella2026[[#This Row],[REDDITO COMPLESSIVO PROCAPITE]]&lt;media_aggr_reddito_pc,(media_aggr_reddito_pc-Tabella2026[[#This Row],[REDDITO COMPLESSIVO PROCAPITE]]),0)</f>
        <v>0</v>
      </c>
      <c r="O1711" s="3">
        <f>+Tabella2026[[#This Row],[DIFFERENZA REDDITO INFERIORE ALLA MEDIA DALLA MEDIA]]*Tabella2026[[#This Row],[POP_2024]]</f>
        <v>0</v>
      </c>
      <c r="P1711" s="3">
        <f>+Tabella2026[[#This Row],[POPOLAZIONE PER DIFFERENZA ]]/SUM(Tabella2026[[POPOLAZIONE PER DIFFERENZA ]])</f>
        <v>0</v>
      </c>
      <c r="Q1711" s="3">
        <f>+Tabella2026[[#This Row],[INCIDENZA POPOLAZIONE PER DIFFERENZA]]*(PLAFOND-SUM(Tabella2026[CONTRIBUTO SULLA BASE DELLA POPOLAZIONE]))</f>
        <v>0</v>
      </c>
      <c r="R1711" s="3">
        <f>+Tabella2026[[#This Row],[CONTRIBUTO SULLA BASE DELLA POPOLAZIONE]]+Tabella2026[[#This Row],[CONTRIBUTO SULLA BASE DEL REDDITO]]</f>
        <v>35866.249975569808</v>
      </c>
      <c r="S1711" s="3">
        <f>+Tabella2026[[#This Row],[CONTRIBUTO TOTALE]]/(PLAFOND/N_TESSERE)</f>
        <v>71.732499951139616</v>
      </c>
      <c r="T1711" s="3">
        <f>+MAX(CEILING(Tabella2026[[#This Row],[preDEF1]],1),1)</f>
        <v>72</v>
      </c>
      <c r="U1711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11" s="21">
        <f>+Tabella2026[[#This Row],[DEF - n. card]]*(PLAFOND/N_TESSERE)</f>
        <v>35500</v>
      </c>
      <c r="W1711" s="18"/>
    </row>
    <row r="1712" spans="2:23" x14ac:dyDescent="0.25">
      <c r="B1712" s="1" t="s">
        <v>3466</v>
      </c>
      <c r="C1712" s="2">
        <v>17062</v>
      </c>
      <c r="D1712" s="1" t="s">
        <v>3467</v>
      </c>
      <c r="E1712" s="1" t="s">
        <v>12</v>
      </c>
      <c r="F1712" s="1" t="s">
        <v>50</v>
      </c>
      <c r="G1712" s="1" t="s">
        <v>2448</v>
      </c>
      <c r="H1712" s="1" t="s">
        <v>15835</v>
      </c>
      <c r="I1712" s="5">
        <v>7179</v>
      </c>
      <c r="J1712" s="5">
        <v>145973000</v>
      </c>
      <c r="K1712" s="3">
        <f>+Tabella2026[[#This Row],[POP_2024]]/SUM(Tabella2026[POP_2024])</f>
        <v>1.217946743001056E-4</v>
      </c>
      <c r="L1712" s="3">
        <f>+Tabella2026[[#This Row],[INCIDENZA POPOLAZIONE]]*(PLAFOND/2)</f>
        <v>35856.260767945365</v>
      </c>
      <c r="M1712" s="3">
        <f>+IFERROR(Tabella2026[[#This Row],[reddito_2024]]/Tabella2026[[#This Row],[POP_2024]],"")</f>
        <v>20333.333333333332</v>
      </c>
      <c r="N1712" s="3">
        <f>+IF(Tabella2026[[#This Row],[REDDITO COMPLESSIVO PROCAPITE]]&lt;media_aggr_reddito_pc,(media_aggr_reddito_pc-Tabella2026[[#This Row],[REDDITO COMPLESSIVO PROCAPITE]]),0)</f>
        <v>0</v>
      </c>
      <c r="O1712" s="3">
        <f>+Tabella2026[[#This Row],[DIFFERENZA REDDITO INFERIORE ALLA MEDIA DALLA MEDIA]]*Tabella2026[[#This Row],[POP_2024]]</f>
        <v>0</v>
      </c>
      <c r="P1712" s="3">
        <f>+Tabella2026[[#This Row],[POPOLAZIONE PER DIFFERENZA ]]/SUM(Tabella2026[[POPOLAZIONE PER DIFFERENZA ]])</f>
        <v>0</v>
      </c>
      <c r="Q1712" s="3">
        <f>+Tabella2026[[#This Row],[INCIDENZA POPOLAZIONE PER DIFFERENZA]]*(PLAFOND-SUM(Tabella2026[CONTRIBUTO SULLA BASE DELLA POPOLAZIONE]))</f>
        <v>0</v>
      </c>
      <c r="R1712" s="3">
        <f>+Tabella2026[[#This Row],[CONTRIBUTO SULLA BASE DELLA POPOLAZIONE]]+Tabella2026[[#This Row],[CONTRIBUTO SULLA BASE DEL REDDITO]]</f>
        <v>35856.260767945365</v>
      </c>
      <c r="S1712" s="3">
        <f>+Tabella2026[[#This Row],[CONTRIBUTO TOTALE]]/(PLAFOND/N_TESSERE)</f>
        <v>71.71252153589073</v>
      </c>
      <c r="T1712" s="3">
        <f>+MAX(CEILING(Tabella2026[[#This Row],[preDEF1]],1),1)</f>
        <v>72</v>
      </c>
      <c r="U1712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12" s="21">
        <f>+Tabella2026[[#This Row],[DEF - n. card]]*(PLAFOND/N_TESSERE)</f>
        <v>35500</v>
      </c>
      <c r="W1712" s="18"/>
    </row>
    <row r="1713" spans="2:23" x14ac:dyDescent="0.25">
      <c r="B1713" s="1" t="s">
        <v>3502</v>
      </c>
      <c r="C1713" s="2">
        <v>35029</v>
      </c>
      <c r="D1713" s="1" t="s">
        <v>3503</v>
      </c>
      <c r="E1713" s="1" t="s">
        <v>27</v>
      </c>
      <c r="F1713" s="1" t="s">
        <v>64</v>
      </c>
      <c r="G1713" s="1" t="s">
        <v>2448</v>
      </c>
      <c r="H1713" s="1" t="s">
        <v>15835</v>
      </c>
      <c r="I1713" s="5">
        <v>7177</v>
      </c>
      <c r="J1713" s="5">
        <v>132755110</v>
      </c>
      <c r="K1713" s="3">
        <f>+Tabella2026[[#This Row],[POP_2024]]/SUM(Tabella2026[POP_2024])</f>
        <v>1.2176074348124501E-4</v>
      </c>
      <c r="L1713" s="3">
        <f>+Tabella2026[[#This Row],[INCIDENZA POPOLAZIONE]]*(PLAFOND/2)</f>
        <v>35846.271560320922</v>
      </c>
      <c r="M1713" s="3">
        <f>+IFERROR(Tabella2026[[#This Row],[reddito_2024]]/Tabella2026[[#This Row],[POP_2024]],"")</f>
        <v>18497.2983140588</v>
      </c>
      <c r="N1713" s="3">
        <f>+IF(Tabella2026[[#This Row],[REDDITO COMPLESSIVO PROCAPITE]]&lt;media_aggr_reddito_pc,(media_aggr_reddito_pc-Tabella2026[[#This Row],[REDDITO COMPLESSIVO PROCAPITE]]),0)</f>
        <v>0</v>
      </c>
      <c r="O1713" s="3">
        <f>+Tabella2026[[#This Row],[DIFFERENZA REDDITO INFERIORE ALLA MEDIA DALLA MEDIA]]*Tabella2026[[#This Row],[POP_2024]]</f>
        <v>0</v>
      </c>
      <c r="P1713" s="3">
        <f>+Tabella2026[[#This Row],[POPOLAZIONE PER DIFFERENZA ]]/SUM(Tabella2026[[POPOLAZIONE PER DIFFERENZA ]])</f>
        <v>0</v>
      </c>
      <c r="Q1713" s="3">
        <f>+Tabella2026[[#This Row],[INCIDENZA POPOLAZIONE PER DIFFERENZA]]*(PLAFOND-SUM(Tabella2026[CONTRIBUTO SULLA BASE DELLA POPOLAZIONE]))</f>
        <v>0</v>
      </c>
      <c r="R1713" s="3">
        <f>+Tabella2026[[#This Row],[CONTRIBUTO SULLA BASE DELLA POPOLAZIONE]]+Tabella2026[[#This Row],[CONTRIBUTO SULLA BASE DEL REDDITO]]</f>
        <v>35846.271560320922</v>
      </c>
      <c r="S1713" s="3">
        <f>+Tabella2026[[#This Row],[CONTRIBUTO TOTALE]]/(PLAFOND/N_TESSERE)</f>
        <v>71.692543120641844</v>
      </c>
      <c r="T1713" s="3">
        <f>+MAX(CEILING(Tabella2026[[#This Row],[preDEF1]],1),1)</f>
        <v>72</v>
      </c>
      <c r="U1713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13" s="21">
        <f>+Tabella2026[[#This Row],[DEF - n. card]]*(PLAFOND/N_TESSERE)</f>
        <v>35500</v>
      </c>
      <c r="W1713" s="18"/>
    </row>
    <row r="1714" spans="2:23" x14ac:dyDescent="0.25">
      <c r="B1714" s="1" t="s">
        <v>3520</v>
      </c>
      <c r="C1714" s="2">
        <v>33038</v>
      </c>
      <c r="D1714" s="1" t="s">
        <v>3521</v>
      </c>
      <c r="E1714" s="1" t="s">
        <v>27</v>
      </c>
      <c r="F1714" s="1" t="s">
        <v>112</v>
      </c>
      <c r="G1714" s="1" t="s">
        <v>2448</v>
      </c>
      <c r="H1714" s="1" t="s">
        <v>15835</v>
      </c>
      <c r="I1714" s="5">
        <v>7177</v>
      </c>
      <c r="J1714" s="5">
        <v>148778219</v>
      </c>
      <c r="K1714" s="3">
        <f>+Tabella2026[[#This Row],[POP_2024]]/SUM(Tabella2026[POP_2024])</f>
        <v>1.2176074348124501E-4</v>
      </c>
      <c r="L1714" s="3">
        <f>+Tabella2026[[#This Row],[INCIDENZA POPOLAZIONE]]*(PLAFOND/2)</f>
        <v>35846.271560320922</v>
      </c>
      <c r="M1714" s="3">
        <f>+IFERROR(Tabella2026[[#This Row],[reddito_2024]]/Tabella2026[[#This Row],[POP_2024]],"")</f>
        <v>20729.861920022293</v>
      </c>
      <c r="N1714" s="3">
        <f>+IF(Tabella2026[[#This Row],[REDDITO COMPLESSIVO PROCAPITE]]&lt;media_aggr_reddito_pc,(media_aggr_reddito_pc-Tabella2026[[#This Row],[REDDITO COMPLESSIVO PROCAPITE]]),0)</f>
        <v>0</v>
      </c>
      <c r="O1714" s="3">
        <f>+Tabella2026[[#This Row],[DIFFERENZA REDDITO INFERIORE ALLA MEDIA DALLA MEDIA]]*Tabella2026[[#This Row],[POP_2024]]</f>
        <v>0</v>
      </c>
      <c r="P1714" s="3">
        <f>+Tabella2026[[#This Row],[POPOLAZIONE PER DIFFERENZA ]]/SUM(Tabella2026[[POPOLAZIONE PER DIFFERENZA ]])</f>
        <v>0</v>
      </c>
      <c r="Q1714" s="3">
        <f>+Tabella2026[[#This Row],[INCIDENZA POPOLAZIONE PER DIFFERENZA]]*(PLAFOND-SUM(Tabella2026[CONTRIBUTO SULLA BASE DELLA POPOLAZIONE]))</f>
        <v>0</v>
      </c>
      <c r="R1714" s="3">
        <f>+Tabella2026[[#This Row],[CONTRIBUTO SULLA BASE DELLA POPOLAZIONE]]+Tabella2026[[#This Row],[CONTRIBUTO SULLA BASE DEL REDDITO]]</f>
        <v>35846.271560320922</v>
      </c>
      <c r="S1714" s="3">
        <f>+Tabella2026[[#This Row],[CONTRIBUTO TOTALE]]/(PLAFOND/N_TESSERE)</f>
        <v>71.692543120641844</v>
      </c>
      <c r="T1714" s="3">
        <f>+MAX(CEILING(Tabella2026[[#This Row],[preDEF1]],1),1)</f>
        <v>72</v>
      </c>
      <c r="U1714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14" s="21">
        <f>+Tabella2026[[#This Row],[DEF - n. card]]*(PLAFOND/N_TESSERE)</f>
        <v>35500</v>
      </c>
      <c r="W1714" s="18"/>
    </row>
    <row r="1715" spans="2:23" x14ac:dyDescent="0.25">
      <c r="B1715" s="1" t="s">
        <v>3472</v>
      </c>
      <c r="C1715" s="2">
        <v>28036</v>
      </c>
      <c r="D1715" s="1" t="s">
        <v>3473</v>
      </c>
      <c r="E1715" s="1" t="s">
        <v>38</v>
      </c>
      <c r="F1715" s="1" t="s">
        <v>45</v>
      </c>
      <c r="G1715" s="1" t="s">
        <v>2448</v>
      </c>
      <c r="H1715" s="1" t="s">
        <v>15835</v>
      </c>
      <c r="I1715" s="5">
        <v>7176</v>
      </c>
      <c r="J1715" s="5">
        <v>138881652</v>
      </c>
      <c r="K1715" s="3">
        <f>+Tabella2026[[#This Row],[POP_2024]]/SUM(Tabella2026[POP_2024])</f>
        <v>1.2174377807181472E-4</v>
      </c>
      <c r="L1715" s="3">
        <f>+Tabella2026[[#This Row],[INCIDENZA POPOLAZIONE]]*(PLAFOND/2)</f>
        <v>35841.2769565087</v>
      </c>
      <c r="M1715" s="3">
        <f>+IFERROR(Tabella2026[[#This Row],[reddito_2024]]/Tabella2026[[#This Row],[POP_2024]],"")</f>
        <v>19353.630434782608</v>
      </c>
      <c r="N1715" s="3">
        <f>+IF(Tabella2026[[#This Row],[REDDITO COMPLESSIVO PROCAPITE]]&lt;media_aggr_reddito_pc,(media_aggr_reddito_pc-Tabella2026[[#This Row],[REDDITO COMPLESSIVO PROCAPITE]]),0)</f>
        <v>0</v>
      </c>
      <c r="O1715" s="3">
        <f>+Tabella2026[[#This Row],[DIFFERENZA REDDITO INFERIORE ALLA MEDIA DALLA MEDIA]]*Tabella2026[[#This Row],[POP_2024]]</f>
        <v>0</v>
      </c>
      <c r="P1715" s="3">
        <f>+Tabella2026[[#This Row],[POPOLAZIONE PER DIFFERENZA ]]/SUM(Tabella2026[[POPOLAZIONE PER DIFFERENZA ]])</f>
        <v>0</v>
      </c>
      <c r="Q1715" s="3">
        <f>+Tabella2026[[#This Row],[INCIDENZA POPOLAZIONE PER DIFFERENZA]]*(PLAFOND-SUM(Tabella2026[CONTRIBUTO SULLA BASE DELLA POPOLAZIONE]))</f>
        <v>0</v>
      </c>
      <c r="R1715" s="3">
        <f>+Tabella2026[[#This Row],[CONTRIBUTO SULLA BASE DELLA POPOLAZIONE]]+Tabella2026[[#This Row],[CONTRIBUTO SULLA BASE DEL REDDITO]]</f>
        <v>35841.2769565087</v>
      </c>
      <c r="S1715" s="3">
        <f>+Tabella2026[[#This Row],[CONTRIBUTO TOTALE]]/(PLAFOND/N_TESSERE)</f>
        <v>71.682553913017401</v>
      </c>
      <c r="T1715" s="3">
        <f>+MAX(CEILING(Tabella2026[[#This Row],[preDEF1]],1),1)</f>
        <v>72</v>
      </c>
      <c r="U1715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15" s="21">
        <f>+Tabella2026[[#This Row],[DEF - n. card]]*(PLAFOND/N_TESSERE)</f>
        <v>35500</v>
      </c>
      <c r="W1715" s="18"/>
    </row>
    <row r="1716" spans="2:23" x14ac:dyDescent="0.25">
      <c r="B1716" s="1" t="s">
        <v>3426</v>
      </c>
      <c r="C1716" s="2">
        <v>44071</v>
      </c>
      <c r="D1716" s="1" t="s">
        <v>3427</v>
      </c>
      <c r="E1716" s="1" t="s">
        <v>117</v>
      </c>
      <c r="F1716" s="1" t="s">
        <v>360</v>
      </c>
      <c r="G1716" s="1" t="s">
        <v>2448</v>
      </c>
      <c r="H1716" s="1" t="s">
        <v>15834</v>
      </c>
      <c r="I1716" s="5">
        <v>7176</v>
      </c>
      <c r="J1716" s="5">
        <v>113998702</v>
      </c>
      <c r="K1716" s="3">
        <f>+Tabella2026[[#This Row],[POP_2024]]/SUM(Tabella2026[POP_2024])</f>
        <v>1.2174377807181472E-4</v>
      </c>
      <c r="L1716" s="3">
        <f>+Tabella2026[[#This Row],[INCIDENZA POPOLAZIONE]]*(PLAFOND/2)</f>
        <v>35841.2769565087</v>
      </c>
      <c r="M1716" s="3">
        <f>+IFERROR(Tabella2026[[#This Row],[reddito_2024]]/Tabella2026[[#This Row],[POP_2024]],"")</f>
        <v>15886.106744704572</v>
      </c>
      <c r="N1716" s="3">
        <f>+IF(Tabella2026[[#This Row],[REDDITO COMPLESSIVO PROCAPITE]]&lt;media_aggr_reddito_pc,(media_aggr_reddito_pc-Tabella2026[[#This Row],[REDDITO COMPLESSIVO PROCAPITE]]),0)</f>
        <v>1938.9593179041694</v>
      </c>
      <c r="O1716" s="3">
        <f>+Tabella2026[[#This Row],[DIFFERENZA REDDITO INFERIORE ALLA MEDIA DALLA MEDIA]]*Tabella2026[[#This Row],[POP_2024]]</f>
        <v>13913972.06528032</v>
      </c>
      <c r="P1716" s="3">
        <f>+Tabella2026[[#This Row],[POPOLAZIONE PER DIFFERENZA ]]/SUM(Tabella2026[[POPOLAZIONE PER DIFFERENZA ]])</f>
        <v>1.2344227030473143E-4</v>
      </c>
      <c r="Q1716" s="3">
        <f>+Tabella2026[[#This Row],[INCIDENZA POPOLAZIONE PER DIFFERENZA]]*(PLAFOND-SUM(Tabella2026[CONTRIBUTO SULLA BASE DELLA POPOLAZIONE]))</f>
        <v>36341.311796010348</v>
      </c>
      <c r="R1716" s="3">
        <f>+Tabella2026[[#This Row],[CONTRIBUTO SULLA BASE DELLA POPOLAZIONE]]+Tabella2026[[#This Row],[CONTRIBUTO SULLA BASE DEL REDDITO]]</f>
        <v>72182.588752519048</v>
      </c>
      <c r="S1716" s="3">
        <f>+Tabella2026[[#This Row],[CONTRIBUTO TOTALE]]/(PLAFOND/N_TESSERE)</f>
        <v>144.3651775050381</v>
      </c>
      <c r="T1716" s="3">
        <f>+MAX(CEILING(Tabella2026[[#This Row],[preDEF1]],1),1)</f>
        <v>145</v>
      </c>
      <c r="U1716" s="9">
        <f xml:space="preserve"> IF(ROW(Tabella2026[[#This Row],[preDEF2]]) - ROW(Tabella2026[[#Headers],[preDEF2]])&lt;=ABS(SUM(Tabella2026[preDEF2])-N_TESSERE),Tabella2026[[#This Row],[preDEF2]]-1,Tabella2026[[#This Row],[preDEF2]])</f>
        <v>144</v>
      </c>
      <c r="V1716" s="21">
        <f>+Tabella2026[[#This Row],[DEF - n. card]]*(PLAFOND/N_TESSERE)</f>
        <v>72000</v>
      </c>
      <c r="W1716" s="18"/>
    </row>
    <row r="1717" spans="2:23" x14ac:dyDescent="0.25">
      <c r="B1717" s="1" t="s">
        <v>3518</v>
      </c>
      <c r="C1717" s="2">
        <v>15226</v>
      </c>
      <c r="D1717" s="1" t="s">
        <v>3519</v>
      </c>
      <c r="E1717" s="1" t="s">
        <v>12</v>
      </c>
      <c r="F1717" s="1" t="s">
        <v>11</v>
      </c>
      <c r="G1717" s="1" t="s">
        <v>2448</v>
      </c>
      <c r="H1717" s="1" t="s">
        <v>15835</v>
      </c>
      <c r="I1717" s="5">
        <v>7175</v>
      </c>
      <c r="J1717" s="5">
        <v>135972449</v>
      </c>
      <c r="K1717" s="3">
        <f>+Tabella2026[[#This Row],[POP_2024]]/SUM(Tabella2026[POP_2024])</f>
        <v>1.2172681266238441E-4</v>
      </c>
      <c r="L1717" s="3">
        <f>+Tabella2026[[#This Row],[INCIDENZA POPOLAZIONE]]*(PLAFOND/2)</f>
        <v>35836.282352696471</v>
      </c>
      <c r="M1717" s="3">
        <f>+IFERROR(Tabella2026[[#This Row],[reddito_2024]]/Tabella2026[[#This Row],[POP_2024]],"")</f>
        <v>18950.863972125437</v>
      </c>
      <c r="N1717" s="3">
        <f>+IF(Tabella2026[[#This Row],[REDDITO COMPLESSIVO PROCAPITE]]&lt;media_aggr_reddito_pc,(media_aggr_reddito_pc-Tabella2026[[#This Row],[REDDITO COMPLESSIVO PROCAPITE]]),0)</f>
        <v>0</v>
      </c>
      <c r="O1717" s="3">
        <f>+Tabella2026[[#This Row],[DIFFERENZA REDDITO INFERIORE ALLA MEDIA DALLA MEDIA]]*Tabella2026[[#This Row],[POP_2024]]</f>
        <v>0</v>
      </c>
      <c r="P1717" s="3">
        <f>+Tabella2026[[#This Row],[POPOLAZIONE PER DIFFERENZA ]]/SUM(Tabella2026[[POPOLAZIONE PER DIFFERENZA ]])</f>
        <v>0</v>
      </c>
      <c r="Q1717" s="3">
        <f>+Tabella2026[[#This Row],[INCIDENZA POPOLAZIONE PER DIFFERENZA]]*(PLAFOND-SUM(Tabella2026[CONTRIBUTO SULLA BASE DELLA POPOLAZIONE]))</f>
        <v>0</v>
      </c>
      <c r="R1717" s="3">
        <f>+Tabella2026[[#This Row],[CONTRIBUTO SULLA BASE DELLA POPOLAZIONE]]+Tabella2026[[#This Row],[CONTRIBUTO SULLA BASE DEL REDDITO]]</f>
        <v>35836.282352696471</v>
      </c>
      <c r="S1717" s="3">
        <f>+Tabella2026[[#This Row],[CONTRIBUTO TOTALE]]/(PLAFOND/N_TESSERE)</f>
        <v>71.672564705392944</v>
      </c>
      <c r="T1717" s="3">
        <f>+MAX(CEILING(Tabella2026[[#This Row],[preDEF1]],1),1)</f>
        <v>72</v>
      </c>
      <c r="U1717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17" s="21">
        <f>+Tabella2026[[#This Row],[DEF - n. card]]*(PLAFOND/N_TESSERE)</f>
        <v>35500</v>
      </c>
      <c r="W1717" s="18"/>
    </row>
    <row r="1718" spans="2:23" x14ac:dyDescent="0.25">
      <c r="B1718" s="1" t="s">
        <v>4204</v>
      </c>
      <c r="C1718" s="2">
        <v>102025</v>
      </c>
      <c r="D1718" s="1" t="s">
        <v>4205</v>
      </c>
      <c r="E1718" s="1" t="s">
        <v>61</v>
      </c>
      <c r="F1718" s="1" t="s">
        <v>607</v>
      </c>
      <c r="G1718" s="1" t="s">
        <v>2448</v>
      </c>
      <c r="H1718" s="1" t="s">
        <v>15836</v>
      </c>
      <c r="I1718" s="5">
        <v>7167</v>
      </c>
      <c r="J1718" s="5">
        <v>61899388</v>
      </c>
      <c r="K1718" s="3">
        <f>+Tabella2026[[#This Row],[POP_2024]]/SUM(Tabella2026[POP_2024])</f>
        <v>1.2159108938694203E-4</v>
      </c>
      <c r="L1718" s="3">
        <f>+Tabella2026[[#This Row],[INCIDENZA POPOLAZIONE]]*(PLAFOND/2)</f>
        <v>35796.325522198691</v>
      </c>
      <c r="M1718" s="3">
        <f>+IFERROR(Tabella2026[[#This Row],[reddito_2024]]/Tabella2026[[#This Row],[POP_2024]],"")</f>
        <v>8636.722198967489</v>
      </c>
      <c r="N1718" s="3">
        <f>+IF(Tabella2026[[#This Row],[REDDITO COMPLESSIVO PROCAPITE]]&lt;media_aggr_reddito_pc,(media_aggr_reddito_pc-Tabella2026[[#This Row],[REDDITO COMPLESSIVO PROCAPITE]]),0)</f>
        <v>9188.343863641252</v>
      </c>
      <c r="O1718" s="3">
        <f>+Tabella2026[[#This Row],[DIFFERENZA REDDITO INFERIORE ALLA MEDIA DALLA MEDIA]]*Tabella2026[[#This Row],[POP_2024]]</f>
        <v>65852860.470716856</v>
      </c>
      <c r="P1718" s="3">
        <f>+Tabella2026[[#This Row],[POPOLAZIONE PER DIFFERENZA ]]/SUM(Tabella2026[[POPOLAZIONE PER DIFFERENZA ]])</f>
        <v>5.8423479394862645E-4</v>
      </c>
      <c r="Q1718" s="3">
        <f>+Tabella2026[[#This Row],[INCIDENZA POPOLAZIONE PER DIFFERENZA]]*(PLAFOND-SUM(Tabella2026[CONTRIBUTO SULLA BASE DELLA POPOLAZIONE]))</f>
        <v>171998.28516238087</v>
      </c>
      <c r="R1718" s="3">
        <f>+Tabella2026[[#This Row],[CONTRIBUTO SULLA BASE DELLA POPOLAZIONE]]+Tabella2026[[#This Row],[CONTRIBUTO SULLA BASE DEL REDDITO]]</f>
        <v>207794.61068457956</v>
      </c>
      <c r="S1718" s="3">
        <f>+Tabella2026[[#This Row],[CONTRIBUTO TOTALE]]/(PLAFOND/N_TESSERE)</f>
        <v>415.58922136915913</v>
      </c>
      <c r="T1718" s="3">
        <f>+MAX(CEILING(Tabella2026[[#This Row],[preDEF1]],1),1)</f>
        <v>416</v>
      </c>
      <c r="U1718" s="9">
        <f xml:space="preserve"> IF(ROW(Tabella2026[[#This Row],[preDEF2]]) - ROW(Tabella2026[[#Headers],[preDEF2]])&lt;=ABS(SUM(Tabella2026[preDEF2])-N_TESSERE),Tabella2026[[#This Row],[preDEF2]]-1,Tabella2026[[#This Row],[preDEF2]])</f>
        <v>415</v>
      </c>
      <c r="V1718" s="21">
        <f>+Tabella2026[[#This Row],[DEF - n. card]]*(PLAFOND/N_TESSERE)</f>
        <v>207500</v>
      </c>
      <c r="W1718" s="18"/>
    </row>
    <row r="1719" spans="2:23" x14ac:dyDescent="0.25">
      <c r="B1719" s="1" t="s">
        <v>3464</v>
      </c>
      <c r="C1719" s="2">
        <v>28015</v>
      </c>
      <c r="D1719" s="1" t="s">
        <v>3465</v>
      </c>
      <c r="E1719" s="1" t="s">
        <v>38</v>
      </c>
      <c r="F1719" s="1" t="s">
        <v>45</v>
      </c>
      <c r="G1719" s="1" t="s">
        <v>2448</v>
      </c>
      <c r="H1719" s="1" t="s">
        <v>15835</v>
      </c>
      <c r="I1719" s="5">
        <v>7155</v>
      </c>
      <c r="J1719" s="5">
        <v>129166446</v>
      </c>
      <c r="K1719" s="3">
        <f>+Tabella2026[[#This Row],[POP_2024]]/SUM(Tabella2026[POP_2024])</f>
        <v>1.2138750447377846E-4</v>
      </c>
      <c r="L1719" s="3">
        <f>+Tabella2026[[#This Row],[INCIDENZA POPOLAZIONE]]*(PLAFOND/2)</f>
        <v>35736.390276452024</v>
      </c>
      <c r="M1719" s="3">
        <f>+IFERROR(Tabella2026[[#This Row],[reddito_2024]]/Tabella2026[[#This Row],[POP_2024]],"")</f>
        <v>18052.612997903565</v>
      </c>
      <c r="N1719" s="3">
        <f>+IF(Tabella2026[[#This Row],[REDDITO COMPLESSIVO PROCAPITE]]&lt;media_aggr_reddito_pc,(media_aggr_reddito_pc-Tabella2026[[#This Row],[REDDITO COMPLESSIVO PROCAPITE]]),0)</f>
        <v>0</v>
      </c>
      <c r="O1719" s="3">
        <f>+Tabella2026[[#This Row],[DIFFERENZA REDDITO INFERIORE ALLA MEDIA DALLA MEDIA]]*Tabella2026[[#This Row],[POP_2024]]</f>
        <v>0</v>
      </c>
      <c r="P1719" s="3">
        <f>+Tabella2026[[#This Row],[POPOLAZIONE PER DIFFERENZA ]]/SUM(Tabella2026[[POPOLAZIONE PER DIFFERENZA ]])</f>
        <v>0</v>
      </c>
      <c r="Q1719" s="3">
        <f>+Tabella2026[[#This Row],[INCIDENZA POPOLAZIONE PER DIFFERENZA]]*(PLAFOND-SUM(Tabella2026[CONTRIBUTO SULLA BASE DELLA POPOLAZIONE]))</f>
        <v>0</v>
      </c>
      <c r="R1719" s="3">
        <f>+Tabella2026[[#This Row],[CONTRIBUTO SULLA BASE DELLA POPOLAZIONE]]+Tabella2026[[#This Row],[CONTRIBUTO SULLA BASE DEL REDDITO]]</f>
        <v>35736.390276452024</v>
      </c>
      <c r="S1719" s="3">
        <f>+Tabella2026[[#This Row],[CONTRIBUTO TOTALE]]/(PLAFOND/N_TESSERE)</f>
        <v>71.472780552904055</v>
      </c>
      <c r="T1719" s="3">
        <f>+MAX(CEILING(Tabella2026[[#This Row],[preDEF1]],1),1)</f>
        <v>72</v>
      </c>
      <c r="U1719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19" s="21">
        <f>+Tabella2026[[#This Row],[DEF - n. card]]*(PLAFOND/N_TESSERE)</f>
        <v>35500</v>
      </c>
      <c r="W1719" s="18"/>
    </row>
    <row r="1720" spans="2:23" x14ac:dyDescent="0.25">
      <c r="B1720" s="1" t="s">
        <v>3458</v>
      </c>
      <c r="C1720" s="2">
        <v>23081</v>
      </c>
      <c r="D1720" s="1" t="s">
        <v>3459</v>
      </c>
      <c r="E1720" s="1" t="s">
        <v>38</v>
      </c>
      <c r="F1720" s="1" t="s">
        <v>37</v>
      </c>
      <c r="G1720" s="1" t="s">
        <v>2448</v>
      </c>
      <c r="H1720" s="1" t="s">
        <v>15835</v>
      </c>
      <c r="I1720" s="5">
        <v>7150</v>
      </c>
      <c r="J1720" s="5">
        <v>151677255</v>
      </c>
      <c r="K1720" s="3">
        <f>+Tabella2026[[#This Row],[POP_2024]]/SUM(Tabella2026[POP_2024])</f>
        <v>1.2130267742662699E-4</v>
      </c>
      <c r="L1720" s="3">
        <f>+Tabella2026[[#This Row],[INCIDENZA POPOLAZIONE]]*(PLAFOND/2)</f>
        <v>35711.417257390916</v>
      </c>
      <c r="M1720" s="3">
        <f>+IFERROR(Tabella2026[[#This Row],[reddito_2024]]/Tabella2026[[#This Row],[POP_2024]],"")</f>
        <v>21213.602097902098</v>
      </c>
      <c r="N1720" s="3">
        <f>+IF(Tabella2026[[#This Row],[REDDITO COMPLESSIVO PROCAPITE]]&lt;media_aggr_reddito_pc,(media_aggr_reddito_pc-Tabella2026[[#This Row],[REDDITO COMPLESSIVO PROCAPITE]]),0)</f>
        <v>0</v>
      </c>
      <c r="O1720" s="3">
        <f>+Tabella2026[[#This Row],[DIFFERENZA REDDITO INFERIORE ALLA MEDIA DALLA MEDIA]]*Tabella2026[[#This Row],[POP_2024]]</f>
        <v>0</v>
      </c>
      <c r="P1720" s="3">
        <f>+Tabella2026[[#This Row],[POPOLAZIONE PER DIFFERENZA ]]/SUM(Tabella2026[[POPOLAZIONE PER DIFFERENZA ]])</f>
        <v>0</v>
      </c>
      <c r="Q1720" s="3">
        <f>+Tabella2026[[#This Row],[INCIDENZA POPOLAZIONE PER DIFFERENZA]]*(PLAFOND-SUM(Tabella2026[CONTRIBUTO SULLA BASE DELLA POPOLAZIONE]))</f>
        <v>0</v>
      </c>
      <c r="R1720" s="3">
        <f>+Tabella2026[[#This Row],[CONTRIBUTO SULLA BASE DELLA POPOLAZIONE]]+Tabella2026[[#This Row],[CONTRIBUTO SULLA BASE DEL REDDITO]]</f>
        <v>35711.417257390916</v>
      </c>
      <c r="S1720" s="3">
        <f>+Tabella2026[[#This Row],[CONTRIBUTO TOTALE]]/(PLAFOND/N_TESSERE)</f>
        <v>71.422834514781826</v>
      </c>
      <c r="T1720" s="3">
        <f>+MAX(CEILING(Tabella2026[[#This Row],[preDEF1]],1),1)</f>
        <v>72</v>
      </c>
      <c r="U1720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20" s="21">
        <f>+Tabella2026[[#This Row],[DEF - n. card]]*(PLAFOND/N_TESSERE)</f>
        <v>35500</v>
      </c>
      <c r="W1720" s="18"/>
    </row>
    <row r="1721" spans="2:23" x14ac:dyDescent="0.25">
      <c r="B1721" s="1" t="s">
        <v>3450</v>
      </c>
      <c r="C1721" s="2">
        <v>1139</v>
      </c>
      <c r="D1721" s="1" t="s">
        <v>3451</v>
      </c>
      <c r="E1721" s="1" t="s">
        <v>18</v>
      </c>
      <c r="F1721" s="1" t="s">
        <v>17</v>
      </c>
      <c r="G1721" s="1" t="s">
        <v>2448</v>
      </c>
      <c r="H1721" s="1" t="s">
        <v>15835</v>
      </c>
      <c r="I1721" s="5">
        <v>7148</v>
      </c>
      <c r="J1721" s="5">
        <v>126414763</v>
      </c>
      <c r="K1721" s="3">
        <f>+Tabella2026[[#This Row],[POP_2024]]/SUM(Tabella2026[POP_2024])</f>
        <v>1.2126874660776638E-4</v>
      </c>
      <c r="L1721" s="3">
        <f>+Tabella2026[[#This Row],[INCIDENZA POPOLAZIONE]]*(PLAFOND/2)</f>
        <v>35701.428049766466</v>
      </c>
      <c r="M1721" s="3">
        <f>+IFERROR(Tabella2026[[#This Row],[reddito_2024]]/Tabella2026[[#This Row],[POP_2024]],"")</f>
        <v>17685.333379966425</v>
      </c>
      <c r="N1721" s="3">
        <f>+IF(Tabella2026[[#This Row],[REDDITO COMPLESSIVO PROCAPITE]]&lt;media_aggr_reddito_pc,(media_aggr_reddito_pc-Tabella2026[[#This Row],[REDDITO COMPLESSIVO PROCAPITE]]),0)</f>
        <v>139.73268264231592</v>
      </c>
      <c r="O1721" s="3">
        <f>+Tabella2026[[#This Row],[DIFFERENZA REDDITO INFERIORE ALLA MEDIA DALLA MEDIA]]*Tabella2026[[#This Row],[POP_2024]]</f>
        <v>998809.21552727418</v>
      </c>
      <c r="P1721" s="3">
        <f>+Tabella2026[[#This Row],[POPOLAZIONE PER DIFFERENZA ]]/SUM(Tabella2026[[POPOLAZIONE PER DIFFERENZA ]])</f>
        <v>8.8612566266130792E-6</v>
      </c>
      <c r="Q1721" s="3">
        <f>+Tabella2026[[#This Row],[INCIDENZA POPOLAZIONE PER DIFFERENZA]]*(PLAFOND-SUM(Tabella2026[CONTRIBUTO SULLA BASE DELLA POPOLAZIONE]))</f>
        <v>2608.7473049324312</v>
      </c>
      <c r="R1721" s="3">
        <f>+Tabella2026[[#This Row],[CONTRIBUTO SULLA BASE DELLA POPOLAZIONE]]+Tabella2026[[#This Row],[CONTRIBUTO SULLA BASE DEL REDDITO]]</f>
        <v>38310.175354698898</v>
      </c>
      <c r="S1721" s="3">
        <f>+Tabella2026[[#This Row],[CONTRIBUTO TOTALE]]/(PLAFOND/N_TESSERE)</f>
        <v>76.620350709397798</v>
      </c>
      <c r="T1721" s="3">
        <f>+MAX(CEILING(Tabella2026[[#This Row],[preDEF1]],1),1)</f>
        <v>77</v>
      </c>
      <c r="U1721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1721" s="21">
        <f>+Tabella2026[[#This Row],[DEF - n. card]]*(PLAFOND/N_TESSERE)</f>
        <v>38000</v>
      </c>
      <c r="W1721" s="18"/>
    </row>
    <row r="1722" spans="2:23" x14ac:dyDescent="0.25">
      <c r="B1722" s="1" t="s">
        <v>3540</v>
      </c>
      <c r="C1722" s="2">
        <v>22022</v>
      </c>
      <c r="D1722" s="1" t="s">
        <v>3541</v>
      </c>
      <c r="E1722" s="1" t="s">
        <v>99</v>
      </c>
      <c r="F1722" s="1" t="s">
        <v>98</v>
      </c>
      <c r="G1722" s="1" t="s">
        <v>2448</v>
      </c>
      <c r="H1722" s="1" t="s">
        <v>15835</v>
      </c>
      <c r="I1722" s="5">
        <v>7147</v>
      </c>
      <c r="J1722" s="5">
        <v>139271950</v>
      </c>
      <c r="K1722" s="3">
        <f>+Tabella2026[[#This Row],[POP_2024]]/SUM(Tabella2026[POP_2024])</f>
        <v>1.2125178119833609E-4</v>
      </c>
      <c r="L1722" s="3">
        <f>+Tabella2026[[#This Row],[INCIDENZA POPOLAZIONE]]*(PLAFOND/2)</f>
        <v>35696.433445954244</v>
      </c>
      <c r="M1722" s="3">
        <f>+IFERROR(Tabella2026[[#This Row],[reddito_2024]]/Tabella2026[[#This Row],[POP_2024]],"")</f>
        <v>19486.770673009654</v>
      </c>
      <c r="N1722" s="3">
        <f>+IF(Tabella2026[[#This Row],[REDDITO COMPLESSIVO PROCAPITE]]&lt;media_aggr_reddito_pc,(media_aggr_reddito_pc-Tabella2026[[#This Row],[REDDITO COMPLESSIVO PROCAPITE]]),0)</f>
        <v>0</v>
      </c>
      <c r="O1722" s="3">
        <f>+Tabella2026[[#This Row],[DIFFERENZA REDDITO INFERIORE ALLA MEDIA DALLA MEDIA]]*Tabella2026[[#This Row],[POP_2024]]</f>
        <v>0</v>
      </c>
      <c r="P1722" s="3">
        <f>+Tabella2026[[#This Row],[POPOLAZIONE PER DIFFERENZA ]]/SUM(Tabella2026[[POPOLAZIONE PER DIFFERENZA ]])</f>
        <v>0</v>
      </c>
      <c r="Q1722" s="3">
        <f>+Tabella2026[[#This Row],[INCIDENZA POPOLAZIONE PER DIFFERENZA]]*(PLAFOND-SUM(Tabella2026[CONTRIBUTO SULLA BASE DELLA POPOLAZIONE]))</f>
        <v>0</v>
      </c>
      <c r="R1722" s="3">
        <f>+Tabella2026[[#This Row],[CONTRIBUTO SULLA BASE DELLA POPOLAZIONE]]+Tabella2026[[#This Row],[CONTRIBUTO SULLA BASE DEL REDDITO]]</f>
        <v>35696.433445954244</v>
      </c>
      <c r="S1722" s="3">
        <f>+Tabella2026[[#This Row],[CONTRIBUTO TOTALE]]/(PLAFOND/N_TESSERE)</f>
        <v>71.392866891908483</v>
      </c>
      <c r="T1722" s="3">
        <f>+MAX(CEILING(Tabella2026[[#This Row],[preDEF1]],1),1)</f>
        <v>72</v>
      </c>
      <c r="U1722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22" s="21">
        <f>+Tabella2026[[#This Row],[DEF - n. card]]*(PLAFOND/N_TESSERE)</f>
        <v>35500</v>
      </c>
      <c r="W1722" s="18"/>
    </row>
    <row r="1723" spans="2:23" x14ac:dyDescent="0.25">
      <c r="B1723" s="1" t="s">
        <v>3448</v>
      </c>
      <c r="C1723" s="2">
        <v>17002</v>
      </c>
      <c r="D1723" s="1" t="s">
        <v>3449</v>
      </c>
      <c r="E1723" s="1" t="s">
        <v>12</v>
      </c>
      <c r="F1723" s="1" t="s">
        <v>50</v>
      </c>
      <c r="G1723" s="1" t="s">
        <v>2448</v>
      </c>
      <c r="H1723" s="1" t="s">
        <v>15835</v>
      </c>
      <c r="I1723" s="5">
        <v>7146</v>
      </c>
      <c r="J1723" s="5">
        <v>142545657</v>
      </c>
      <c r="K1723" s="3">
        <f>+Tabella2026[[#This Row],[POP_2024]]/SUM(Tabella2026[POP_2024])</f>
        <v>1.2123481578890579E-4</v>
      </c>
      <c r="L1723" s="3">
        <f>+Tabella2026[[#This Row],[INCIDENZA POPOLAZIONE]]*(PLAFOND/2)</f>
        <v>35691.438842142023</v>
      </c>
      <c r="M1723" s="3">
        <f>+IFERROR(Tabella2026[[#This Row],[reddito_2024]]/Tabella2026[[#This Row],[POP_2024]],"")</f>
        <v>19947.615029387071</v>
      </c>
      <c r="N1723" s="3">
        <f>+IF(Tabella2026[[#This Row],[REDDITO COMPLESSIVO PROCAPITE]]&lt;media_aggr_reddito_pc,(media_aggr_reddito_pc-Tabella2026[[#This Row],[REDDITO COMPLESSIVO PROCAPITE]]),0)</f>
        <v>0</v>
      </c>
      <c r="O1723" s="3">
        <f>+Tabella2026[[#This Row],[DIFFERENZA REDDITO INFERIORE ALLA MEDIA DALLA MEDIA]]*Tabella2026[[#This Row],[POP_2024]]</f>
        <v>0</v>
      </c>
      <c r="P1723" s="3">
        <f>+Tabella2026[[#This Row],[POPOLAZIONE PER DIFFERENZA ]]/SUM(Tabella2026[[POPOLAZIONE PER DIFFERENZA ]])</f>
        <v>0</v>
      </c>
      <c r="Q1723" s="3">
        <f>+Tabella2026[[#This Row],[INCIDENZA POPOLAZIONE PER DIFFERENZA]]*(PLAFOND-SUM(Tabella2026[CONTRIBUTO SULLA BASE DELLA POPOLAZIONE]))</f>
        <v>0</v>
      </c>
      <c r="R1723" s="3">
        <f>+Tabella2026[[#This Row],[CONTRIBUTO SULLA BASE DELLA POPOLAZIONE]]+Tabella2026[[#This Row],[CONTRIBUTO SULLA BASE DEL REDDITO]]</f>
        <v>35691.438842142023</v>
      </c>
      <c r="S1723" s="3">
        <f>+Tabella2026[[#This Row],[CONTRIBUTO TOTALE]]/(PLAFOND/N_TESSERE)</f>
        <v>71.38287768428404</v>
      </c>
      <c r="T1723" s="3">
        <f>+MAX(CEILING(Tabella2026[[#This Row],[preDEF1]],1),1)</f>
        <v>72</v>
      </c>
      <c r="U1723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23" s="21">
        <f>+Tabella2026[[#This Row],[DEF - n. card]]*(PLAFOND/N_TESSERE)</f>
        <v>35500</v>
      </c>
      <c r="W1723" s="18"/>
    </row>
    <row r="1724" spans="2:23" x14ac:dyDescent="0.25">
      <c r="B1724" s="1" t="s">
        <v>3456</v>
      </c>
      <c r="C1724" s="2">
        <v>28080</v>
      </c>
      <c r="D1724" s="1" t="s">
        <v>3457</v>
      </c>
      <c r="E1724" s="1" t="s">
        <v>38</v>
      </c>
      <c r="F1724" s="1" t="s">
        <v>45</v>
      </c>
      <c r="G1724" s="1" t="s">
        <v>2448</v>
      </c>
      <c r="H1724" s="1" t="s">
        <v>15835</v>
      </c>
      <c r="I1724" s="5">
        <v>7145</v>
      </c>
      <c r="J1724" s="5">
        <v>130977793</v>
      </c>
      <c r="K1724" s="3">
        <f>+Tabella2026[[#This Row],[POP_2024]]/SUM(Tabella2026[POP_2024])</f>
        <v>1.212178503794755E-4</v>
      </c>
      <c r="L1724" s="3">
        <f>+Tabella2026[[#This Row],[INCIDENZA POPOLAZIONE]]*(PLAFOND/2)</f>
        <v>35686.444238329801</v>
      </c>
      <c r="M1724" s="3">
        <f>+IFERROR(Tabella2026[[#This Row],[reddito_2024]]/Tabella2026[[#This Row],[POP_2024]],"")</f>
        <v>18331.391602519245</v>
      </c>
      <c r="N1724" s="3">
        <f>+IF(Tabella2026[[#This Row],[REDDITO COMPLESSIVO PROCAPITE]]&lt;media_aggr_reddito_pc,(media_aggr_reddito_pc-Tabella2026[[#This Row],[REDDITO COMPLESSIVO PROCAPITE]]),0)</f>
        <v>0</v>
      </c>
      <c r="O1724" s="3">
        <f>+Tabella2026[[#This Row],[DIFFERENZA REDDITO INFERIORE ALLA MEDIA DALLA MEDIA]]*Tabella2026[[#This Row],[POP_2024]]</f>
        <v>0</v>
      </c>
      <c r="P1724" s="3">
        <f>+Tabella2026[[#This Row],[POPOLAZIONE PER DIFFERENZA ]]/SUM(Tabella2026[[POPOLAZIONE PER DIFFERENZA ]])</f>
        <v>0</v>
      </c>
      <c r="Q1724" s="3">
        <f>+Tabella2026[[#This Row],[INCIDENZA POPOLAZIONE PER DIFFERENZA]]*(PLAFOND-SUM(Tabella2026[CONTRIBUTO SULLA BASE DELLA POPOLAZIONE]))</f>
        <v>0</v>
      </c>
      <c r="R1724" s="3">
        <f>+Tabella2026[[#This Row],[CONTRIBUTO SULLA BASE DELLA POPOLAZIONE]]+Tabella2026[[#This Row],[CONTRIBUTO SULLA BASE DEL REDDITO]]</f>
        <v>35686.444238329801</v>
      </c>
      <c r="S1724" s="3">
        <f>+Tabella2026[[#This Row],[CONTRIBUTO TOTALE]]/(PLAFOND/N_TESSERE)</f>
        <v>71.372888476659597</v>
      </c>
      <c r="T1724" s="3">
        <f>+MAX(CEILING(Tabella2026[[#This Row],[preDEF1]],1),1)</f>
        <v>72</v>
      </c>
      <c r="U1724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24" s="21">
        <f>+Tabella2026[[#This Row],[DEF - n. card]]*(PLAFOND/N_TESSERE)</f>
        <v>35500</v>
      </c>
      <c r="W1724" s="18"/>
    </row>
    <row r="1725" spans="2:23" x14ac:dyDescent="0.25">
      <c r="B1725" s="1" t="s">
        <v>3514</v>
      </c>
      <c r="C1725" s="2">
        <v>27017</v>
      </c>
      <c r="D1725" s="1" t="s">
        <v>3515</v>
      </c>
      <c r="E1725" s="1" t="s">
        <v>38</v>
      </c>
      <c r="F1725" s="1" t="s">
        <v>40</v>
      </c>
      <c r="G1725" s="1" t="s">
        <v>2448</v>
      </c>
      <c r="H1725" s="1" t="s">
        <v>15835</v>
      </c>
      <c r="I1725" s="5">
        <v>7137</v>
      </c>
      <c r="J1725" s="5">
        <v>140577260</v>
      </c>
      <c r="K1725" s="3">
        <f>+Tabella2026[[#This Row],[POP_2024]]/SUM(Tabella2026[POP_2024])</f>
        <v>1.2108212710403311E-4</v>
      </c>
      <c r="L1725" s="3">
        <f>+Tabella2026[[#This Row],[INCIDENZA POPOLAZIONE]]*(PLAFOND/2)</f>
        <v>35646.487407832021</v>
      </c>
      <c r="M1725" s="3">
        <f>+IFERROR(Tabella2026[[#This Row],[reddito_2024]]/Tabella2026[[#This Row],[POP_2024]],"")</f>
        <v>19696.967913689226</v>
      </c>
      <c r="N1725" s="3">
        <f>+IF(Tabella2026[[#This Row],[REDDITO COMPLESSIVO PROCAPITE]]&lt;media_aggr_reddito_pc,(media_aggr_reddito_pc-Tabella2026[[#This Row],[REDDITO COMPLESSIVO PROCAPITE]]),0)</f>
        <v>0</v>
      </c>
      <c r="O1725" s="3">
        <f>+Tabella2026[[#This Row],[DIFFERENZA REDDITO INFERIORE ALLA MEDIA DALLA MEDIA]]*Tabella2026[[#This Row],[POP_2024]]</f>
        <v>0</v>
      </c>
      <c r="P1725" s="3">
        <f>+Tabella2026[[#This Row],[POPOLAZIONE PER DIFFERENZA ]]/SUM(Tabella2026[[POPOLAZIONE PER DIFFERENZA ]])</f>
        <v>0</v>
      </c>
      <c r="Q1725" s="3">
        <f>+Tabella2026[[#This Row],[INCIDENZA POPOLAZIONE PER DIFFERENZA]]*(PLAFOND-SUM(Tabella2026[CONTRIBUTO SULLA BASE DELLA POPOLAZIONE]))</f>
        <v>0</v>
      </c>
      <c r="R1725" s="3">
        <f>+Tabella2026[[#This Row],[CONTRIBUTO SULLA BASE DELLA POPOLAZIONE]]+Tabella2026[[#This Row],[CONTRIBUTO SULLA BASE DEL REDDITO]]</f>
        <v>35646.487407832021</v>
      </c>
      <c r="S1725" s="3">
        <f>+Tabella2026[[#This Row],[CONTRIBUTO TOTALE]]/(PLAFOND/N_TESSERE)</f>
        <v>71.292974815664039</v>
      </c>
      <c r="T1725" s="3">
        <f>+MAX(CEILING(Tabella2026[[#This Row],[preDEF1]],1),1)</f>
        <v>72</v>
      </c>
      <c r="U1725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25" s="21">
        <f>+Tabella2026[[#This Row],[DEF - n. card]]*(PLAFOND/N_TESSERE)</f>
        <v>35500</v>
      </c>
      <c r="W1725" s="18"/>
    </row>
    <row r="1726" spans="2:23" x14ac:dyDescent="0.25">
      <c r="B1726" s="1" t="s">
        <v>3498</v>
      </c>
      <c r="C1726" s="2">
        <v>28039</v>
      </c>
      <c r="D1726" s="1" t="s">
        <v>3499</v>
      </c>
      <c r="E1726" s="1" t="s">
        <v>38</v>
      </c>
      <c r="F1726" s="1" t="s">
        <v>45</v>
      </c>
      <c r="G1726" s="1" t="s">
        <v>2448</v>
      </c>
      <c r="H1726" s="1" t="s">
        <v>15835</v>
      </c>
      <c r="I1726" s="5">
        <v>7137</v>
      </c>
      <c r="J1726" s="5">
        <v>147914488</v>
      </c>
      <c r="K1726" s="3">
        <f>+Tabella2026[[#This Row],[POP_2024]]/SUM(Tabella2026[POP_2024])</f>
        <v>1.2108212710403311E-4</v>
      </c>
      <c r="L1726" s="3">
        <f>+Tabella2026[[#This Row],[INCIDENZA POPOLAZIONE]]*(PLAFOND/2)</f>
        <v>35646.487407832021</v>
      </c>
      <c r="M1726" s="3">
        <f>+IFERROR(Tabella2026[[#This Row],[reddito_2024]]/Tabella2026[[#This Row],[POP_2024]],"")</f>
        <v>20725.022838727757</v>
      </c>
      <c r="N1726" s="3">
        <f>+IF(Tabella2026[[#This Row],[REDDITO COMPLESSIVO PROCAPITE]]&lt;media_aggr_reddito_pc,(media_aggr_reddito_pc-Tabella2026[[#This Row],[REDDITO COMPLESSIVO PROCAPITE]]),0)</f>
        <v>0</v>
      </c>
      <c r="O1726" s="3">
        <f>+Tabella2026[[#This Row],[DIFFERENZA REDDITO INFERIORE ALLA MEDIA DALLA MEDIA]]*Tabella2026[[#This Row],[POP_2024]]</f>
        <v>0</v>
      </c>
      <c r="P1726" s="3">
        <f>+Tabella2026[[#This Row],[POPOLAZIONE PER DIFFERENZA ]]/SUM(Tabella2026[[POPOLAZIONE PER DIFFERENZA ]])</f>
        <v>0</v>
      </c>
      <c r="Q1726" s="3">
        <f>+Tabella2026[[#This Row],[INCIDENZA POPOLAZIONE PER DIFFERENZA]]*(PLAFOND-SUM(Tabella2026[CONTRIBUTO SULLA BASE DELLA POPOLAZIONE]))</f>
        <v>0</v>
      </c>
      <c r="R1726" s="3">
        <f>+Tabella2026[[#This Row],[CONTRIBUTO SULLA BASE DELLA POPOLAZIONE]]+Tabella2026[[#This Row],[CONTRIBUTO SULLA BASE DEL REDDITO]]</f>
        <v>35646.487407832021</v>
      </c>
      <c r="S1726" s="3">
        <f>+Tabella2026[[#This Row],[CONTRIBUTO TOTALE]]/(PLAFOND/N_TESSERE)</f>
        <v>71.292974815664039</v>
      </c>
      <c r="T1726" s="3">
        <f>+MAX(CEILING(Tabella2026[[#This Row],[preDEF1]],1),1)</f>
        <v>72</v>
      </c>
      <c r="U1726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26" s="21">
        <f>+Tabella2026[[#This Row],[DEF - n. card]]*(PLAFOND/N_TESSERE)</f>
        <v>35500</v>
      </c>
      <c r="W1726" s="18"/>
    </row>
    <row r="1727" spans="2:23" x14ac:dyDescent="0.25">
      <c r="B1727" s="1" t="s">
        <v>3478</v>
      </c>
      <c r="C1727" s="2">
        <v>27002</v>
      </c>
      <c r="D1727" s="1" t="s">
        <v>3479</v>
      </c>
      <c r="E1727" s="1" t="s">
        <v>38</v>
      </c>
      <c r="F1727" s="1" t="s">
        <v>40</v>
      </c>
      <c r="G1727" s="1" t="s">
        <v>2448</v>
      </c>
      <c r="H1727" s="1" t="s">
        <v>15835</v>
      </c>
      <c r="I1727" s="5">
        <v>7132</v>
      </c>
      <c r="J1727" s="5">
        <v>130050846</v>
      </c>
      <c r="K1727" s="3">
        <f>+Tabella2026[[#This Row],[POP_2024]]/SUM(Tabella2026[POP_2024])</f>
        <v>1.2099730005688162E-4</v>
      </c>
      <c r="L1727" s="3">
        <f>+Tabella2026[[#This Row],[INCIDENZA POPOLAZIONE]]*(PLAFOND/2)</f>
        <v>35621.514388770905</v>
      </c>
      <c r="M1727" s="3">
        <f>+IFERROR(Tabella2026[[#This Row],[reddito_2024]]/Tabella2026[[#This Row],[POP_2024]],"")</f>
        <v>18234.835389792486</v>
      </c>
      <c r="N1727" s="3">
        <f>+IF(Tabella2026[[#This Row],[REDDITO COMPLESSIVO PROCAPITE]]&lt;media_aggr_reddito_pc,(media_aggr_reddito_pc-Tabella2026[[#This Row],[REDDITO COMPLESSIVO PROCAPITE]]),0)</f>
        <v>0</v>
      </c>
      <c r="O1727" s="3">
        <f>+Tabella2026[[#This Row],[DIFFERENZA REDDITO INFERIORE ALLA MEDIA DALLA MEDIA]]*Tabella2026[[#This Row],[POP_2024]]</f>
        <v>0</v>
      </c>
      <c r="P1727" s="3">
        <f>+Tabella2026[[#This Row],[POPOLAZIONE PER DIFFERENZA ]]/SUM(Tabella2026[[POPOLAZIONE PER DIFFERENZA ]])</f>
        <v>0</v>
      </c>
      <c r="Q1727" s="3">
        <f>+Tabella2026[[#This Row],[INCIDENZA POPOLAZIONE PER DIFFERENZA]]*(PLAFOND-SUM(Tabella2026[CONTRIBUTO SULLA BASE DELLA POPOLAZIONE]))</f>
        <v>0</v>
      </c>
      <c r="R1727" s="3">
        <f>+Tabella2026[[#This Row],[CONTRIBUTO SULLA BASE DELLA POPOLAZIONE]]+Tabella2026[[#This Row],[CONTRIBUTO SULLA BASE DEL REDDITO]]</f>
        <v>35621.514388770905</v>
      </c>
      <c r="S1727" s="3">
        <f>+Tabella2026[[#This Row],[CONTRIBUTO TOTALE]]/(PLAFOND/N_TESSERE)</f>
        <v>71.243028777541809</v>
      </c>
      <c r="T1727" s="3">
        <f>+MAX(CEILING(Tabella2026[[#This Row],[preDEF1]],1),1)</f>
        <v>72</v>
      </c>
      <c r="U1727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27" s="21">
        <f>+Tabella2026[[#This Row],[DEF - n. card]]*(PLAFOND/N_TESSERE)</f>
        <v>35500</v>
      </c>
      <c r="W1727" s="18"/>
    </row>
    <row r="1728" spans="2:23" x14ac:dyDescent="0.25">
      <c r="B1728" s="1" t="s">
        <v>3366</v>
      </c>
      <c r="C1728" s="2">
        <v>84012</v>
      </c>
      <c r="D1728" s="1" t="s">
        <v>3367</v>
      </c>
      <c r="E1728" s="1" t="s">
        <v>21</v>
      </c>
      <c r="F1728" s="1" t="s">
        <v>261</v>
      </c>
      <c r="G1728" s="1" t="s">
        <v>2448</v>
      </c>
      <c r="H1728" s="1" t="s">
        <v>15836</v>
      </c>
      <c r="I1728" s="5">
        <v>7126</v>
      </c>
      <c r="J1728" s="5">
        <v>80259492</v>
      </c>
      <c r="K1728" s="3">
        <f>+Tabella2026[[#This Row],[POP_2024]]/SUM(Tabella2026[POP_2024])</f>
        <v>1.2089550760029985E-4</v>
      </c>
      <c r="L1728" s="3">
        <f>+Tabella2026[[#This Row],[INCIDENZA POPOLAZIONE]]*(PLAFOND/2)</f>
        <v>35591.546765897576</v>
      </c>
      <c r="M1728" s="3">
        <f>+IFERROR(Tabella2026[[#This Row],[reddito_2024]]/Tabella2026[[#This Row],[POP_2024]],"")</f>
        <v>11262.909346056695</v>
      </c>
      <c r="N1728" s="3">
        <f>+IF(Tabella2026[[#This Row],[REDDITO COMPLESSIVO PROCAPITE]]&lt;media_aggr_reddito_pc,(media_aggr_reddito_pc-Tabella2026[[#This Row],[REDDITO COMPLESSIVO PROCAPITE]]),0)</f>
        <v>6562.1567165520464</v>
      </c>
      <c r="O1728" s="3">
        <f>+Tabella2026[[#This Row],[DIFFERENZA REDDITO INFERIORE ALLA MEDIA DALLA MEDIA]]*Tabella2026[[#This Row],[POP_2024]]</f>
        <v>46761928.762149885</v>
      </c>
      <c r="P1728" s="3">
        <f>+Tabella2026[[#This Row],[POPOLAZIONE PER DIFFERENZA ]]/SUM(Tabella2026[[POPOLAZIONE PER DIFFERENZA ]])</f>
        <v>4.1486346408814683E-4</v>
      </c>
      <c r="Q1728" s="3">
        <f>+Tabella2026[[#This Row],[INCIDENZA POPOLAZIONE PER DIFFERENZA]]*(PLAFOND-SUM(Tabella2026[CONTRIBUTO SULLA BASE DELLA POPOLAZIONE]))</f>
        <v>122135.49267995286</v>
      </c>
      <c r="R1728" s="3">
        <f>+Tabella2026[[#This Row],[CONTRIBUTO SULLA BASE DELLA POPOLAZIONE]]+Tabella2026[[#This Row],[CONTRIBUTO SULLA BASE DEL REDDITO]]</f>
        <v>157727.03944585045</v>
      </c>
      <c r="S1728" s="3">
        <f>+Tabella2026[[#This Row],[CONTRIBUTO TOTALE]]/(PLAFOND/N_TESSERE)</f>
        <v>315.45407889170087</v>
      </c>
      <c r="T1728" s="3">
        <f>+MAX(CEILING(Tabella2026[[#This Row],[preDEF1]],1),1)</f>
        <v>316</v>
      </c>
      <c r="U1728" s="9">
        <f xml:space="preserve"> IF(ROW(Tabella2026[[#This Row],[preDEF2]]) - ROW(Tabella2026[[#Headers],[preDEF2]])&lt;=ABS(SUM(Tabella2026[preDEF2])-N_TESSERE),Tabella2026[[#This Row],[preDEF2]]-1,Tabella2026[[#This Row],[preDEF2]])</f>
        <v>315</v>
      </c>
      <c r="V1728" s="21">
        <f>+Tabella2026[[#This Row],[DEF - n. card]]*(PLAFOND/N_TESSERE)</f>
        <v>157500</v>
      </c>
      <c r="W1728" s="18"/>
    </row>
    <row r="1729" spans="2:23" x14ac:dyDescent="0.25">
      <c r="B1729" s="1" t="s">
        <v>3416</v>
      </c>
      <c r="C1729" s="2">
        <v>31023</v>
      </c>
      <c r="D1729" s="1" t="s">
        <v>3417</v>
      </c>
      <c r="E1729" s="1" t="s">
        <v>48</v>
      </c>
      <c r="F1729" s="1" t="s">
        <v>562</v>
      </c>
      <c r="G1729" s="1" t="s">
        <v>2448</v>
      </c>
      <c r="H1729" s="1" t="s">
        <v>15835</v>
      </c>
      <c r="I1729" s="5">
        <v>7120</v>
      </c>
      <c r="J1729" s="5">
        <v>141212777</v>
      </c>
      <c r="K1729" s="3">
        <f>+Tabella2026[[#This Row],[POP_2024]]/SUM(Tabella2026[POP_2024])</f>
        <v>1.2079371514371805E-4</v>
      </c>
      <c r="L1729" s="3">
        <f>+Tabella2026[[#This Row],[INCIDENZA POPOLAZIONE]]*(PLAFOND/2)</f>
        <v>35561.579143024239</v>
      </c>
      <c r="M1729" s="3">
        <f>+IFERROR(Tabella2026[[#This Row],[reddito_2024]]/Tabella2026[[#This Row],[POP_2024]],"")</f>
        <v>19833.255196629212</v>
      </c>
      <c r="N1729" s="3">
        <f>+IF(Tabella2026[[#This Row],[REDDITO COMPLESSIVO PROCAPITE]]&lt;media_aggr_reddito_pc,(media_aggr_reddito_pc-Tabella2026[[#This Row],[REDDITO COMPLESSIVO PROCAPITE]]),0)</f>
        <v>0</v>
      </c>
      <c r="O1729" s="3">
        <f>+Tabella2026[[#This Row],[DIFFERENZA REDDITO INFERIORE ALLA MEDIA DALLA MEDIA]]*Tabella2026[[#This Row],[POP_2024]]</f>
        <v>0</v>
      </c>
      <c r="P1729" s="3">
        <f>+Tabella2026[[#This Row],[POPOLAZIONE PER DIFFERENZA ]]/SUM(Tabella2026[[POPOLAZIONE PER DIFFERENZA ]])</f>
        <v>0</v>
      </c>
      <c r="Q1729" s="3">
        <f>+Tabella2026[[#This Row],[INCIDENZA POPOLAZIONE PER DIFFERENZA]]*(PLAFOND-SUM(Tabella2026[CONTRIBUTO SULLA BASE DELLA POPOLAZIONE]))</f>
        <v>0</v>
      </c>
      <c r="R1729" s="3">
        <f>+Tabella2026[[#This Row],[CONTRIBUTO SULLA BASE DELLA POPOLAZIONE]]+Tabella2026[[#This Row],[CONTRIBUTO SULLA BASE DEL REDDITO]]</f>
        <v>35561.579143024239</v>
      </c>
      <c r="S1729" s="3">
        <f>+Tabella2026[[#This Row],[CONTRIBUTO TOTALE]]/(PLAFOND/N_TESSERE)</f>
        <v>71.123158286048479</v>
      </c>
      <c r="T1729" s="3">
        <f>+MAX(CEILING(Tabella2026[[#This Row],[preDEF1]],1),1)</f>
        <v>72</v>
      </c>
      <c r="U1729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29" s="21">
        <f>+Tabella2026[[#This Row],[DEF - n. card]]*(PLAFOND/N_TESSERE)</f>
        <v>35500</v>
      </c>
      <c r="W1729" s="18"/>
    </row>
    <row r="1730" spans="2:23" x14ac:dyDescent="0.25">
      <c r="B1730" s="1" t="s">
        <v>3496</v>
      </c>
      <c r="C1730" s="2">
        <v>118037</v>
      </c>
      <c r="D1730" s="1" t="s">
        <v>3497</v>
      </c>
      <c r="E1730" s="1" t="s">
        <v>76</v>
      </c>
      <c r="F1730" s="1" t="s">
        <v>75</v>
      </c>
      <c r="G1730" s="1" t="s">
        <v>2448</v>
      </c>
      <c r="H1730" s="1" t="s">
        <v>15836</v>
      </c>
      <c r="I1730" s="5">
        <v>7112</v>
      </c>
      <c r="J1730" s="5">
        <v>108815312</v>
      </c>
      <c r="K1730" s="3">
        <f>+Tabella2026[[#This Row],[POP_2024]]/SUM(Tabella2026[POP_2024])</f>
        <v>1.2065799186827567E-4</v>
      </c>
      <c r="L1730" s="3">
        <f>+Tabella2026[[#This Row],[INCIDENZA POPOLAZIONE]]*(PLAFOND/2)</f>
        <v>35521.622312526459</v>
      </c>
      <c r="M1730" s="3">
        <f>+IFERROR(Tabella2026[[#This Row],[reddito_2024]]/Tabella2026[[#This Row],[POP_2024]],"")</f>
        <v>15300.240719910011</v>
      </c>
      <c r="N1730" s="3">
        <f>+IF(Tabella2026[[#This Row],[REDDITO COMPLESSIVO PROCAPITE]]&lt;media_aggr_reddito_pc,(media_aggr_reddito_pc-Tabella2026[[#This Row],[REDDITO COMPLESSIVO PROCAPITE]]),0)</f>
        <v>2524.8253426987303</v>
      </c>
      <c r="O1730" s="3">
        <f>+Tabella2026[[#This Row],[DIFFERENZA REDDITO INFERIORE ALLA MEDIA DALLA MEDIA]]*Tabella2026[[#This Row],[POP_2024]]</f>
        <v>17956557.83727337</v>
      </c>
      <c r="P1730" s="3">
        <f>+Tabella2026[[#This Row],[POPOLAZIONE PER DIFFERENZA ]]/SUM(Tabella2026[[POPOLAZIONE PER DIFFERENZA ]])</f>
        <v>1.5930736786674623E-4</v>
      </c>
      <c r="Q1730" s="3">
        <f>+Tabella2026[[#This Row],[INCIDENZA POPOLAZIONE PER DIFFERENZA]]*(PLAFOND-SUM(Tabella2026[CONTRIBUTO SULLA BASE DELLA POPOLAZIONE]))</f>
        <v>46899.969619444382</v>
      </c>
      <c r="R1730" s="3">
        <f>+Tabella2026[[#This Row],[CONTRIBUTO SULLA BASE DELLA POPOLAZIONE]]+Tabella2026[[#This Row],[CONTRIBUTO SULLA BASE DEL REDDITO]]</f>
        <v>82421.591931970848</v>
      </c>
      <c r="S1730" s="3">
        <f>+Tabella2026[[#This Row],[CONTRIBUTO TOTALE]]/(PLAFOND/N_TESSERE)</f>
        <v>164.8431838639417</v>
      </c>
      <c r="T1730" s="3">
        <f>+MAX(CEILING(Tabella2026[[#This Row],[preDEF1]],1),1)</f>
        <v>165</v>
      </c>
      <c r="U1730" s="9">
        <f xml:space="preserve"> IF(ROW(Tabella2026[[#This Row],[preDEF2]]) - ROW(Tabella2026[[#Headers],[preDEF2]])&lt;=ABS(SUM(Tabella2026[preDEF2])-N_TESSERE),Tabella2026[[#This Row],[preDEF2]]-1,Tabella2026[[#This Row],[preDEF2]])</f>
        <v>164</v>
      </c>
      <c r="V1730" s="21">
        <f>+Tabella2026[[#This Row],[DEF - n. card]]*(PLAFOND/N_TESSERE)</f>
        <v>82000</v>
      </c>
      <c r="W1730" s="18"/>
    </row>
    <row r="1731" spans="2:23" x14ac:dyDescent="0.25">
      <c r="B1731" s="1" t="s">
        <v>3522</v>
      </c>
      <c r="C1731" s="2">
        <v>37003</v>
      </c>
      <c r="D1731" s="1" t="s">
        <v>3523</v>
      </c>
      <c r="E1731" s="1" t="s">
        <v>27</v>
      </c>
      <c r="F1731" s="1" t="s">
        <v>26</v>
      </c>
      <c r="G1731" s="1" t="s">
        <v>2448</v>
      </c>
      <c r="H1731" s="1" t="s">
        <v>15835</v>
      </c>
      <c r="I1731" s="5">
        <v>7104</v>
      </c>
      <c r="J1731" s="5">
        <v>137697010</v>
      </c>
      <c r="K1731" s="3">
        <f>+Tabella2026[[#This Row],[POP_2024]]/SUM(Tabella2026[POP_2024])</f>
        <v>1.205222685928333E-4</v>
      </c>
      <c r="L1731" s="3">
        <f>+Tabella2026[[#This Row],[INCIDENZA POPOLAZIONE]]*(PLAFOND/2)</f>
        <v>35481.665482028679</v>
      </c>
      <c r="M1731" s="3">
        <f>+IFERROR(Tabella2026[[#This Row],[reddito_2024]]/Tabella2026[[#This Row],[POP_2024]],"")</f>
        <v>19383.025056306305</v>
      </c>
      <c r="N1731" s="3">
        <f>+IF(Tabella2026[[#This Row],[REDDITO COMPLESSIVO PROCAPITE]]&lt;media_aggr_reddito_pc,(media_aggr_reddito_pc-Tabella2026[[#This Row],[REDDITO COMPLESSIVO PROCAPITE]]),0)</f>
        <v>0</v>
      </c>
      <c r="O1731" s="3">
        <f>+Tabella2026[[#This Row],[DIFFERENZA REDDITO INFERIORE ALLA MEDIA DALLA MEDIA]]*Tabella2026[[#This Row],[POP_2024]]</f>
        <v>0</v>
      </c>
      <c r="P1731" s="3">
        <f>+Tabella2026[[#This Row],[POPOLAZIONE PER DIFFERENZA ]]/SUM(Tabella2026[[POPOLAZIONE PER DIFFERENZA ]])</f>
        <v>0</v>
      </c>
      <c r="Q1731" s="3">
        <f>+Tabella2026[[#This Row],[INCIDENZA POPOLAZIONE PER DIFFERENZA]]*(PLAFOND-SUM(Tabella2026[CONTRIBUTO SULLA BASE DELLA POPOLAZIONE]))</f>
        <v>0</v>
      </c>
      <c r="R1731" s="3">
        <f>+Tabella2026[[#This Row],[CONTRIBUTO SULLA BASE DELLA POPOLAZIONE]]+Tabella2026[[#This Row],[CONTRIBUTO SULLA BASE DEL REDDITO]]</f>
        <v>35481.665482028679</v>
      </c>
      <c r="S1731" s="3">
        <f>+Tabella2026[[#This Row],[CONTRIBUTO TOTALE]]/(PLAFOND/N_TESSERE)</f>
        <v>70.963330964057363</v>
      </c>
      <c r="T1731" s="3">
        <f>+MAX(CEILING(Tabella2026[[#This Row],[preDEF1]],1),1)</f>
        <v>71</v>
      </c>
      <c r="U1731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31" s="21">
        <f>+Tabella2026[[#This Row],[DEF - n. card]]*(PLAFOND/N_TESSERE)</f>
        <v>35000</v>
      </c>
      <c r="W1731" s="18"/>
    </row>
    <row r="1732" spans="2:23" x14ac:dyDescent="0.25">
      <c r="B1732" s="1" t="s">
        <v>3614</v>
      </c>
      <c r="C1732" s="2">
        <v>52009</v>
      </c>
      <c r="D1732" s="1" t="s">
        <v>3615</v>
      </c>
      <c r="E1732" s="1" t="s">
        <v>30</v>
      </c>
      <c r="F1732" s="1" t="s">
        <v>283</v>
      </c>
      <c r="G1732" s="1" t="s">
        <v>2448</v>
      </c>
      <c r="H1732" s="1" t="s">
        <v>15834</v>
      </c>
      <c r="I1732" s="5">
        <v>7096</v>
      </c>
      <c r="J1732" s="5">
        <v>124526218</v>
      </c>
      <c r="K1732" s="3">
        <f>+Tabella2026[[#This Row],[POP_2024]]/SUM(Tabella2026[POP_2024])</f>
        <v>1.2038654531739092E-4</v>
      </c>
      <c r="L1732" s="3">
        <f>+Tabella2026[[#This Row],[INCIDENZA POPOLAZIONE]]*(PLAFOND/2)</f>
        <v>35441.708651530898</v>
      </c>
      <c r="M1732" s="3">
        <f>+IFERROR(Tabella2026[[#This Row],[reddito_2024]]/Tabella2026[[#This Row],[POP_2024]],"")</f>
        <v>17548.790586245774</v>
      </c>
      <c r="N1732" s="3">
        <f>+IF(Tabella2026[[#This Row],[REDDITO COMPLESSIVO PROCAPITE]]&lt;media_aggr_reddito_pc,(media_aggr_reddito_pc-Tabella2026[[#This Row],[REDDITO COMPLESSIVO PROCAPITE]]),0)</f>
        <v>276.27547636296731</v>
      </c>
      <c r="O1732" s="3">
        <f>+Tabella2026[[#This Row],[DIFFERENZA REDDITO INFERIORE ALLA MEDIA DALLA MEDIA]]*Tabella2026[[#This Row],[POP_2024]]</f>
        <v>1960450.7802716161</v>
      </c>
      <c r="P1732" s="3">
        <f>+Tabella2026[[#This Row],[POPOLAZIONE PER DIFFERENZA ]]/SUM(Tabella2026[[POPOLAZIONE PER DIFFERENZA ]])</f>
        <v>1.7392768506505902E-5</v>
      </c>
      <c r="Q1732" s="3">
        <f>+Tabella2026[[#This Row],[INCIDENZA POPOLAZIONE PER DIFFERENZA]]*(PLAFOND-SUM(Tabella2026[CONTRIBUTO SULLA BASE DELLA POPOLAZIONE]))</f>
        <v>5120.4180037389788</v>
      </c>
      <c r="R1732" s="3">
        <f>+Tabella2026[[#This Row],[CONTRIBUTO SULLA BASE DELLA POPOLAZIONE]]+Tabella2026[[#This Row],[CONTRIBUTO SULLA BASE DEL REDDITO]]</f>
        <v>40562.12665526988</v>
      </c>
      <c r="S1732" s="3">
        <f>+Tabella2026[[#This Row],[CONTRIBUTO TOTALE]]/(PLAFOND/N_TESSERE)</f>
        <v>81.124253310539757</v>
      </c>
      <c r="T1732" s="3">
        <f>+MAX(CEILING(Tabella2026[[#This Row],[preDEF1]],1),1)</f>
        <v>82</v>
      </c>
      <c r="U1732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1732" s="21">
        <f>+Tabella2026[[#This Row],[DEF - n. card]]*(PLAFOND/N_TESSERE)</f>
        <v>40500</v>
      </c>
      <c r="W1732" s="18"/>
    </row>
    <row r="1733" spans="2:23" x14ac:dyDescent="0.25">
      <c r="B1733" s="1" t="s">
        <v>3452</v>
      </c>
      <c r="C1733" s="2">
        <v>17156</v>
      </c>
      <c r="D1733" s="1" t="s">
        <v>3453</v>
      </c>
      <c r="E1733" s="1" t="s">
        <v>12</v>
      </c>
      <c r="F1733" s="1" t="s">
        <v>50</v>
      </c>
      <c r="G1733" s="1" t="s">
        <v>2448</v>
      </c>
      <c r="H1733" s="1" t="s">
        <v>15835</v>
      </c>
      <c r="I1733" s="5">
        <v>7090</v>
      </c>
      <c r="J1733" s="5">
        <v>140390904</v>
      </c>
      <c r="K1733" s="3">
        <f>+Tabella2026[[#This Row],[POP_2024]]/SUM(Tabella2026[POP_2024])</f>
        <v>1.2028475286080912E-4</v>
      </c>
      <c r="L1733" s="3">
        <f>+Tabella2026[[#This Row],[INCIDENZA POPOLAZIONE]]*(PLAFOND/2)</f>
        <v>35411.741028657561</v>
      </c>
      <c r="M1733" s="3">
        <f>+IFERROR(Tabella2026[[#This Row],[reddito_2024]]/Tabella2026[[#This Row],[POP_2024]],"")</f>
        <v>19801.255853314527</v>
      </c>
      <c r="N1733" s="3">
        <f>+IF(Tabella2026[[#This Row],[REDDITO COMPLESSIVO PROCAPITE]]&lt;media_aggr_reddito_pc,(media_aggr_reddito_pc-Tabella2026[[#This Row],[REDDITO COMPLESSIVO PROCAPITE]]),0)</f>
        <v>0</v>
      </c>
      <c r="O1733" s="3">
        <f>+Tabella2026[[#This Row],[DIFFERENZA REDDITO INFERIORE ALLA MEDIA DALLA MEDIA]]*Tabella2026[[#This Row],[POP_2024]]</f>
        <v>0</v>
      </c>
      <c r="P1733" s="3">
        <f>+Tabella2026[[#This Row],[POPOLAZIONE PER DIFFERENZA ]]/SUM(Tabella2026[[POPOLAZIONE PER DIFFERENZA ]])</f>
        <v>0</v>
      </c>
      <c r="Q1733" s="3">
        <f>+Tabella2026[[#This Row],[INCIDENZA POPOLAZIONE PER DIFFERENZA]]*(PLAFOND-SUM(Tabella2026[CONTRIBUTO SULLA BASE DELLA POPOLAZIONE]))</f>
        <v>0</v>
      </c>
      <c r="R1733" s="3">
        <f>+Tabella2026[[#This Row],[CONTRIBUTO SULLA BASE DELLA POPOLAZIONE]]+Tabella2026[[#This Row],[CONTRIBUTO SULLA BASE DEL REDDITO]]</f>
        <v>35411.741028657561</v>
      </c>
      <c r="S1733" s="3">
        <f>+Tabella2026[[#This Row],[CONTRIBUTO TOTALE]]/(PLAFOND/N_TESSERE)</f>
        <v>70.823482057315118</v>
      </c>
      <c r="T1733" s="3">
        <f>+MAX(CEILING(Tabella2026[[#This Row],[preDEF1]],1),1)</f>
        <v>71</v>
      </c>
      <c r="U1733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33" s="21">
        <f>+Tabella2026[[#This Row],[DEF - n. card]]*(PLAFOND/N_TESSERE)</f>
        <v>35000</v>
      </c>
      <c r="W1733" s="18"/>
    </row>
    <row r="1734" spans="2:23" x14ac:dyDescent="0.25">
      <c r="B1734" s="1" t="s">
        <v>3480</v>
      </c>
      <c r="C1734" s="2">
        <v>61016</v>
      </c>
      <c r="D1734" s="1" t="s">
        <v>3481</v>
      </c>
      <c r="E1734" s="1" t="s">
        <v>15</v>
      </c>
      <c r="F1734" s="1" t="s">
        <v>184</v>
      </c>
      <c r="G1734" s="1" t="s">
        <v>2448</v>
      </c>
      <c r="H1734" s="1" t="s">
        <v>15836</v>
      </c>
      <c r="I1734" s="5">
        <v>7081</v>
      </c>
      <c r="J1734" s="5">
        <v>81273238</v>
      </c>
      <c r="K1734" s="3">
        <f>+Tabella2026[[#This Row],[POP_2024]]/SUM(Tabella2026[POP_2024])</f>
        <v>1.2013206417593645E-4</v>
      </c>
      <c r="L1734" s="3">
        <f>+Tabella2026[[#This Row],[INCIDENZA POPOLAZIONE]]*(PLAFOND/2)</f>
        <v>35366.78959434756</v>
      </c>
      <c r="M1734" s="3">
        <f>+IFERROR(Tabella2026[[#This Row],[reddito_2024]]/Tabella2026[[#This Row],[POP_2024]],"")</f>
        <v>11477.649766982066</v>
      </c>
      <c r="N1734" s="3">
        <f>+IF(Tabella2026[[#This Row],[REDDITO COMPLESSIVO PROCAPITE]]&lt;media_aggr_reddito_pc,(media_aggr_reddito_pc-Tabella2026[[#This Row],[REDDITO COMPLESSIVO PROCAPITE]]),0)</f>
        <v>6347.4162956266755</v>
      </c>
      <c r="O1734" s="3">
        <f>+Tabella2026[[#This Row],[DIFFERENZA REDDITO INFERIORE ALLA MEDIA DALLA MEDIA]]*Tabella2026[[#This Row],[POP_2024]]</f>
        <v>44946054.789332487</v>
      </c>
      <c r="P1734" s="3">
        <f>+Tabella2026[[#This Row],[POPOLAZIONE PER DIFFERENZA ]]/SUM(Tabella2026[[POPOLAZIONE PER DIFFERENZA ]])</f>
        <v>3.9875335514584205E-4</v>
      </c>
      <c r="Q1734" s="3">
        <f>+Tabella2026[[#This Row],[INCIDENZA POPOLAZIONE PER DIFFERENZA]]*(PLAFOND-SUM(Tabella2026[CONTRIBUTO SULLA BASE DELLA POPOLAZIONE]))</f>
        <v>117392.68868992002</v>
      </c>
      <c r="R1734" s="3">
        <f>+Tabella2026[[#This Row],[CONTRIBUTO SULLA BASE DELLA POPOLAZIONE]]+Tabella2026[[#This Row],[CONTRIBUTO SULLA BASE DEL REDDITO]]</f>
        <v>152759.47828426759</v>
      </c>
      <c r="S1734" s="3">
        <f>+Tabella2026[[#This Row],[CONTRIBUTO TOTALE]]/(PLAFOND/N_TESSERE)</f>
        <v>305.5189565685352</v>
      </c>
      <c r="T1734" s="3">
        <f>+MAX(CEILING(Tabella2026[[#This Row],[preDEF1]],1),1)</f>
        <v>306</v>
      </c>
      <c r="U1734" s="9">
        <f xml:space="preserve"> IF(ROW(Tabella2026[[#This Row],[preDEF2]]) - ROW(Tabella2026[[#Headers],[preDEF2]])&lt;=ABS(SUM(Tabella2026[preDEF2])-N_TESSERE),Tabella2026[[#This Row],[preDEF2]]-1,Tabella2026[[#This Row],[preDEF2]])</f>
        <v>305</v>
      </c>
      <c r="V1734" s="21">
        <f>+Tabella2026[[#This Row],[DEF - n. card]]*(PLAFOND/N_TESSERE)</f>
        <v>152500</v>
      </c>
      <c r="W1734" s="18"/>
    </row>
    <row r="1735" spans="2:23" x14ac:dyDescent="0.25">
      <c r="B1735" s="1" t="s">
        <v>3524</v>
      </c>
      <c r="C1735" s="2">
        <v>26001</v>
      </c>
      <c r="D1735" s="1" t="s">
        <v>3525</v>
      </c>
      <c r="E1735" s="1" t="s">
        <v>38</v>
      </c>
      <c r="F1735" s="1" t="s">
        <v>150</v>
      </c>
      <c r="G1735" s="1" t="s">
        <v>2448</v>
      </c>
      <c r="H1735" s="1" t="s">
        <v>15835</v>
      </c>
      <c r="I1735" s="5">
        <v>7078</v>
      </c>
      <c r="J1735" s="5">
        <v>131883209</v>
      </c>
      <c r="K1735" s="3">
        <f>+Tabella2026[[#This Row],[POP_2024]]/SUM(Tabella2026[POP_2024])</f>
        <v>1.2008116794764555E-4</v>
      </c>
      <c r="L1735" s="3">
        <f>+Tabella2026[[#This Row],[INCIDENZA POPOLAZIONE]]*(PLAFOND/2)</f>
        <v>35351.805782910888</v>
      </c>
      <c r="M1735" s="3">
        <f>+IFERROR(Tabella2026[[#This Row],[reddito_2024]]/Tabella2026[[#This Row],[POP_2024]],"")</f>
        <v>18632.835405481776</v>
      </c>
      <c r="N1735" s="3">
        <f>+IF(Tabella2026[[#This Row],[REDDITO COMPLESSIVO PROCAPITE]]&lt;media_aggr_reddito_pc,(media_aggr_reddito_pc-Tabella2026[[#This Row],[REDDITO COMPLESSIVO PROCAPITE]]),0)</f>
        <v>0</v>
      </c>
      <c r="O1735" s="3">
        <f>+Tabella2026[[#This Row],[DIFFERENZA REDDITO INFERIORE ALLA MEDIA DALLA MEDIA]]*Tabella2026[[#This Row],[POP_2024]]</f>
        <v>0</v>
      </c>
      <c r="P1735" s="3">
        <f>+Tabella2026[[#This Row],[POPOLAZIONE PER DIFFERENZA ]]/SUM(Tabella2026[[POPOLAZIONE PER DIFFERENZA ]])</f>
        <v>0</v>
      </c>
      <c r="Q1735" s="3">
        <f>+Tabella2026[[#This Row],[INCIDENZA POPOLAZIONE PER DIFFERENZA]]*(PLAFOND-SUM(Tabella2026[CONTRIBUTO SULLA BASE DELLA POPOLAZIONE]))</f>
        <v>0</v>
      </c>
      <c r="R1735" s="3">
        <f>+Tabella2026[[#This Row],[CONTRIBUTO SULLA BASE DELLA POPOLAZIONE]]+Tabella2026[[#This Row],[CONTRIBUTO SULLA BASE DEL REDDITO]]</f>
        <v>35351.805782910888</v>
      </c>
      <c r="S1735" s="3">
        <f>+Tabella2026[[#This Row],[CONTRIBUTO TOTALE]]/(PLAFOND/N_TESSERE)</f>
        <v>70.703611565821774</v>
      </c>
      <c r="T1735" s="3">
        <f>+MAX(CEILING(Tabella2026[[#This Row],[preDEF1]],1),1)</f>
        <v>71</v>
      </c>
      <c r="U1735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35" s="21">
        <f>+Tabella2026[[#This Row],[DEF - n. card]]*(PLAFOND/N_TESSERE)</f>
        <v>35000</v>
      </c>
      <c r="W1735" s="18"/>
    </row>
    <row r="1736" spans="2:23" x14ac:dyDescent="0.25">
      <c r="B1736" s="1" t="s">
        <v>3484</v>
      </c>
      <c r="C1736" s="2">
        <v>48037</v>
      </c>
      <c r="D1736" s="1" t="s">
        <v>3485</v>
      </c>
      <c r="E1736" s="1" t="s">
        <v>30</v>
      </c>
      <c r="F1736" s="1" t="s">
        <v>29</v>
      </c>
      <c r="G1736" s="1" t="s">
        <v>2448</v>
      </c>
      <c r="H1736" s="1" t="s">
        <v>15834</v>
      </c>
      <c r="I1736" s="5">
        <v>7070</v>
      </c>
      <c r="J1736" s="5">
        <v>139678585</v>
      </c>
      <c r="K1736" s="3">
        <f>+Tabella2026[[#This Row],[POP_2024]]/SUM(Tabella2026[POP_2024])</f>
        <v>1.1994544467220318E-4</v>
      </c>
      <c r="L1736" s="3">
        <f>+Tabella2026[[#This Row],[INCIDENZA POPOLAZIONE]]*(PLAFOND/2)</f>
        <v>35311.848952413115</v>
      </c>
      <c r="M1736" s="3">
        <f>+IFERROR(Tabella2026[[#This Row],[reddito_2024]]/Tabella2026[[#This Row],[POP_2024]],"")</f>
        <v>19756.518387553042</v>
      </c>
      <c r="N1736" s="3">
        <f>+IF(Tabella2026[[#This Row],[REDDITO COMPLESSIVO PROCAPITE]]&lt;media_aggr_reddito_pc,(media_aggr_reddito_pc-Tabella2026[[#This Row],[REDDITO COMPLESSIVO PROCAPITE]]),0)</f>
        <v>0</v>
      </c>
      <c r="O1736" s="3">
        <f>+Tabella2026[[#This Row],[DIFFERENZA REDDITO INFERIORE ALLA MEDIA DALLA MEDIA]]*Tabella2026[[#This Row],[POP_2024]]</f>
        <v>0</v>
      </c>
      <c r="P1736" s="3">
        <f>+Tabella2026[[#This Row],[POPOLAZIONE PER DIFFERENZA ]]/SUM(Tabella2026[[POPOLAZIONE PER DIFFERENZA ]])</f>
        <v>0</v>
      </c>
      <c r="Q1736" s="3">
        <f>+Tabella2026[[#This Row],[INCIDENZA POPOLAZIONE PER DIFFERENZA]]*(PLAFOND-SUM(Tabella2026[CONTRIBUTO SULLA BASE DELLA POPOLAZIONE]))</f>
        <v>0</v>
      </c>
      <c r="R1736" s="3">
        <f>+Tabella2026[[#This Row],[CONTRIBUTO SULLA BASE DELLA POPOLAZIONE]]+Tabella2026[[#This Row],[CONTRIBUTO SULLA BASE DEL REDDITO]]</f>
        <v>35311.848952413115</v>
      </c>
      <c r="S1736" s="3">
        <f>+Tabella2026[[#This Row],[CONTRIBUTO TOTALE]]/(PLAFOND/N_TESSERE)</f>
        <v>70.62369790482623</v>
      </c>
      <c r="T1736" s="3">
        <f>+MAX(CEILING(Tabella2026[[#This Row],[preDEF1]],1),1)</f>
        <v>71</v>
      </c>
      <c r="U1736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36" s="21">
        <f>+Tabella2026[[#This Row],[DEF - n. card]]*(PLAFOND/N_TESSERE)</f>
        <v>35000</v>
      </c>
      <c r="W1736" s="18"/>
    </row>
    <row r="1737" spans="2:23" x14ac:dyDescent="0.25">
      <c r="B1737" s="1" t="s">
        <v>3588</v>
      </c>
      <c r="C1737" s="2">
        <v>37062</v>
      </c>
      <c r="D1737" s="1" t="s">
        <v>3589</v>
      </c>
      <c r="E1737" s="1" t="s">
        <v>27</v>
      </c>
      <c r="F1737" s="1" t="s">
        <v>26</v>
      </c>
      <c r="G1737" s="1" t="s">
        <v>2448</v>
      </c>
      <c r="H1737" s="1" t="s">
        <v>15835</v>
      </c>
      <c r="I1737" s="5">
        <v>7066</v>
      </c>
      <c r="J1737" s="5">
        <v>138107121</v>
      </c>
      <c r="K1737" s="3">
        <f>+Tabella2026[[#This Row],[POP_2024]]/SUM(Tabella2026[POP_2024])</f>
        <v>1.1987758303448199E-4</v>
      </c>
      <c r="L1737" s="3">
        <f>+Tabella2026[[#This Row],[INCIDENZA POPOLAZIONE]]*(PLAFOND/2)</f>
        <v>35291.870537164221</v>
      </c>
      <c r="M1737" s="3">
        <f>+IFERROR(Tabella2026[[#This Row],[reddito_2024]]/Tabella2026[[#This Row],[POP_2024]],"")</f>
        <v>19545.304415510898</v>
      </c>
      <c r="N1737" s="3">
        <f>+IF(Tabella2026[[#This Row],[REDDITO COMPLESSIVO PROCAPITE]]&lt;media_aggr_reddito_pc,(media_aggr_reddito_pc-Tabella2026[[#This Row],[REDDITO COMPLESSIVO PROCAPITE]]),0)</f>
        <v>0</v>
      </c>
      <c r="O1737" s="3">
        <f>+Tabella2026[[#This Row],[DIFFERENZA REDDITO INFERIORE ALLA MEDIA DALLA MEDIA]]*Tabella2026[[#This Row],[POP_2024]]</f>
        <v>0</v>
      </c>
      <c r="P1737" s="3">
        <f>+Tabella2026[[#This Row],[POPOLAZIONE PER DIFFERENZA ]]/SUM(Tabella2026[[POPOLAZIONE PER DIFFERENZA ]])</f>
        <v>0</v>
      </c>
      <c r="Q1737" s="3">
        <f>+Tabella2026[[#This Row],[INCIDENZA POPOLAZIONE PER DIFFERENZA]]*(PLAFOND-SUM(Tabella2026[CONTRIBUTO SULLA BASE DELLA POPOLAZIONE]))</f>
        <v>0</v>
      </c>
      <c r="R1737" s="3">
        <f>+Tabella2026[[#This Row],[CONTRIBUTO SULLA BASE DELLA POPOLAZIONE]]+Tabella2026[[#This Row],[CONTRIBUTO SULLA BASE DEL REDDITO]]</f>
        <v>35291.870537164221</v>
      </c>
      <c r="S1737" s="3">
        <f>+Tabella2026[[#This Row],[CONTRIBUTO TOTALE]]/(PLAFOND/N_TESSERE)</f>
        <v>70.583741074328444</v>
      </c>
      <c r="T1737" s="3">
        <f>+MAX(CEILING(Tabella2026[[#This Row],[preDEF1]],1),1)</f>
        <v>71</v>
      </c>
      <c r="U1737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37" s="21">
        <f>+Tabella2026[[#This Row],[DEF - n. card]]*(PLAFOND/N_TESSERE)</f>
        <v>35000</v>
      </c>
      <c r="W1737" s="18"/>
    </row>
    <row r="1738" spans="2:23" x14ac:dyDescent="0.25">
      <c r="B1738" s="1" t="s">
        <v>3506</v>
      </c>
      <c r="C1738" s="2">
        <v>15024</v>
      </c>
      <c r="D1738" s="1" t="s">
        <v>3507</v>
      </c>
      <c r="E1738" s="1" t="s">
        <v>12</v>
      </c>
      <c r="F1738" s="1" t="s">
        <v>11</v>
      </c>
      <c r="G1738" s="1" t="s">
        <v>2448</v>
      </c>
      <c r="H1738" s="1" t="s">
        <v>15835</v>
      </c>
      <c r="I1738" s="5">
        <v>7059</v>
      </c>
      <c r="J1738" s="5">
        <v>154099186</v>
      </c>
      <c r="K1738" s="3">
        <f>+Tabella2026[[#This Row],[POP_2024]]/SUM(Tabella2026[POP_2024])</f>
        <v>1.197588251684699E-4</v>
      </c>
      <c r="L1738" s="3">
        <f>+Tabella2026[[#This Row],[INCIDENZA POPOLAZIONE]]*(PLAFOND/2)</f>
        <v>35256.908310478662</v>
      </c>
      <c r="M1738" s="3">
        <f>+IFERROR(Tabella2026[[#This Row],[reddito_2024]]/Tabella2026[[#This Row],[POP_2024]],"")</f>
        <v>21830.172262360109</v>
      </c>
      <c r="N1738" s="3">
        <f>+IF(Tabella2026[[#This Row],[REDDITO COMPLESSIVO PROCAPITE]]&lt;media_aggr_reddito_pc,(media_aggr_reddito_pc-Tabella2026[[#This Row],[REDDITO COMPLESSIVO PROCAPITE]]),0)</f>
        <v>0</v>
      </c>
      <c r="O1738" s="3">
        <f>+Tabella2026[[#This Row],[DIFFERENZA REDDITO INFERIORE ALLA MEDIA DALLA MEDIA]]*Tabella2026[[#This Row],[POP_2024]]</f>
        <v>0</v>
      </c>
      <c r="P1738" s="3">
        <f>+Tabella2026[[#This Row],[POPOLAZIONE PER DIFFERENZA ]]/SUM(Tabella2026[[POPOLAZIONE PER DIFFERENZA ]])</f>
        <v>0</v>
      </c>
      <c r="Q1738" s="3">
        <f>+Tabella2026[[#This Row],[INCIDENZA POPOLAZIONE PER DIFFERENZA]]*(PLAFOND-SUM(Tabella2026[CONTRIBUTO SULLA BASE DELLA POPOLAZIONE]))</f>
        <v>0</v>
      </c>
      <c r="R1738" s="3">
        <f>+Tabella2026[[#This Row],[CONTRIBUTO SULLA BASE DELLA POPOLAZIONE]]+Tabella2026[[#This Row],[CONTRIBUTO SULLA BASE DEL REDDITO]]</f>
        <v>35256.908310478662</v>
      </c>
      <c r="S1738" s="3">
        <f>+Tabella2026[[#This Row],[CONTRIBUTO TOTALE]]/(PLAFOND/N_TESSERE)</f>
        <v>70.513816620957328</v>
      </c>
      <c r="T1738" s="3">
        <f>+MAX(CEILING(Tabella2026[[#This Row],[preDEF1]],1),1)</f>
        <v>71</v>
      </c>
      <c r="U1738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38" s="21">
        <f>+Tabella2026[[#This Row],[DEF - n. card]]*(PLAFOND/N_TESSERE)</f>
        <v>35000</v>
      </c>
      <c r="W1738" s="18"/>
    </row>
    <row r="1739" spans="2:23" x14ac:dyDescent="0.25">
      <c r="B1739" s="1" t="s">
        <v>3660</v>
      </c>
      <c r="C1739" s="2">
        <v>17041</v>
      </c>
      <c r="D1739" s="1" t="s">
        <v>3661</v>
      </c>
      <c r="E1739" s="1" t="s">
        <v>12</v>
      </c>
      <c r="F1739" s="1" t="s">
        <v>50</v>
      </c>
      <c r="G1739" s="1" t="s">
        <v>2448</v>
      </c>
      <c r="H1739" s="1" t="s">
        <v>15835</v>
      </c>
      <c r="I1739" s="5">
        <v>7059</v>
      </c>
      <c r="J1739" s="5">
        <v>108053801</v>
      </c>
      <c r="K1739" s="3">
        <f>+Tabella2026[[#This Row],[POP_2024]]/SUM(Tabella2026[POP_2024])</f>
        <v>1.197588251684699E-4</v>
      </c>
      <c r="L1739" s="3">
        <f>+Tabella2026[[#This Row],[INCIDENZA POPOLAZIONE]]*(PLAFOND/2)</f>
        <v>35256.908310478662</v>
      </c>
      <c r="M1739" s="3">
        <f>+IFERROR(Tabella2026[[#This Row],[reddito_2024]]/Tabella2026[[#This Row],[POP_2024]],"")</f>
        <v>15307.239127355149</v>
      </c>
      <c r="N1739" s="3">
        <f>+IF(Tabella2026[[#This Row],[REDDITO COMPLESSIVO PROCAPITE]]&lt;media_aggr_reddito_pc,(media_aggr_reddito_pc-Tabella2026[[#This Row],[REDDITO COMPLESSIVO PROCAPITE]]),0)</f>
        <v>2517.8269352535917</v>
      </c>
      <c r="O1739" s="3">
        <f>+Tabella2026[[#This Row],[DIFFERENZA REDDITO INFERIORE ALLA MEDIA DALLA MEDIA]]*Tabella2026[[#This Row],[POP_2024]]</f>
        <v>17773340.335955106</v>
      </c>
      <c r="P1739" s="3">
        <f>+Tabella2026[[#This Row],[POPOLAZIONE PER DIFFERENZA ]]/SUM(Tabella2026[[POPOLAZIONE PER DIFFERENZA ]])</f>
        <v>1.5768189498120531E-4</v>
      </c>
      <c r="Q1739" s="3">
        <f>+Tabella2026[[#This Row],[INCIDENZA POPOLAZIONE PER DIFFERENZA]]*(PLAFOND-SUM(Tabella2026[CONTRIBUTO SULLA BASE DELLA POPOLAZIONE]))</f>
        <v>46421.431621045798</v>
      </c>
      <c r="R1739" s="3">
        <f>+Tabella2026[[#This Row],[CONTRIBUTO SULLA BASE DELLA POPOLAZIONE]]+Tabella2026[[#This Row],[CONTRIBUTO SULLA BASE DEL REDDITO]]</f>
        <v>81678.339931524461</v>
      </c>
      <c r="S1739" s="3">
        <f>+Tabella2026[[#This Row],[CONTRIBUTO TOTALE]]/(PLAFOND/N_TESSERE)</f>
        <v>163.35667986304892</v>
      </c>
      <c r="T1739" s="3">
        <f>+MAX(CEILING(Tabella2026[[#This Row],[preDEF1]],1),1)</f>
        <v>164</v>
      </c>
      <c r="U1739" s="9">
        <f xml:space="preserve"> IF(ROW(Tabella2026[[#This Row],[preDEF2]]) - ROW(Tabella2026[[#Headers],[preDEF2]])&lt;=ABS(SUM(Tabella2026[preDEF2])-N_TESSERE),Tabella2026[[#This Row],[preDEF2]]-1,Tabella2026[[#This Row],[preDEF2]])</f>
        <v>163</v>
      </c>
      <c r="V1739" s="21">
        <f>+Tabella2026[[#This Row],[DEF - n. card]]*(PLAFOND/N_TESSERE)</f>
        <v>81500</v>
      </c>
      <c r="W1739" s="18"/>
    </row>
    <row r="1740" spans="2:23" x14ac:dyDescent="0.25">
      <c r="B1740" s="1" t="s">
        <v>3530</v>
      </c>
      <c r="C1740" s="2">
        <v>34015</v>
      </c>
      <c r="D1740" s="1" t="s">
        <v>3531</v>
      </c>
      <c r="E1740" s="1" t="s">
        <v>27</v>
      </c>
      <c r="F1740" s="1" t="s">
        <v>52</v>
      </c>
      <c r="G1740" s="1" t="s">
        <v>2448</v>
      </c>
      <c r="H1740" s="1" t="s">
        <v>15835</v>
      </c>
      <c r="I1740" s="5">
        <v>7055</v>
      </c>
      <c r="J1740" s="5">
        <v>149496113</v>
      </c>
      <c r="K1740" s="3">
        <f>+Tabella2026[[#This Row],[POP_2024]]/SUM(Tabella2026[POP_2024])</f>
        <v>1.1969096353074872E-4</v>
      </c>
      <c r="L1740" s="3">
        <f>+Tabella2026[[#This Row],[INCIDENZA POPOLAZIONE]]*(PLAFOND/2)</f>
        <v>35236.929895229776</v>
      </c>
      <c r="M1740" s="3">
        <f>+IFERROR(Tabella2026[[#This Row],[reddito_2024]]/Tabella2026[[#This Row],[POP_2024]],"")</f>
        <v>21190.093975903616</v>
      </c>
      <c r="N1740" s="3">
        <f>+IF(Tabella2026[[#This Row],[REDDITO COMPLESSIVO PROCAPITE]]&lt;media_aggr_reddito_pc,(media_aggr_reddito_pc-Tabella2026[[#This Row],[REDDITO COMPLESSIVO PROCAPITE]]),0)</f>
        <v>0</v>
      </c>
      <c r="O1740" s="3">
        <f>+Tabella2026[[#This Row],[DIFFERENZA REDDITO INFERIORE ALLA MEDIA DALLA MEDIA]]*Tabella2026[[#This Row],[POP_2024]]</f>
        <v>0</v>
      </c>
      <c r="P1740" s="3">
        <f>+Tabella2026[[#This Row],[POPOLAZIONE PER DIFFERENZA ]]/SUM(Tabella2026[[POPOLAZIONE PER DIFFERENZA ]])</f>
        <v>0</v>
      </c>
      <c r="Q1740" s="3">
        <f>+Tabella2026[[#This Row],[INCIDENZA POPOLAZIONE PER DIFFERENZA]]*(PLAFOND-SUM(Tabella2026[CONTRIBUTO SULLA BASE DELLA POPOLAZIONE]))</f>
        <v>0</v>
      </c>
      <c r="R1740" s="3">
        <f>+Tabella2026[[#This Row],[CONTRIBUTO SULLA BASE DELLA POPOLAZIONE]]+Tabella2026[[#This Row],[CONTRIBUTO SULLA BASE DEL REDDITO]]</f>
        <v>35236.929895229776</v>
      </c>
      <c r="S1740" s="3">
        <f>+Tabella2026[[#This Row],[CONTRIBUTO TOTALE]]/(PLAFOND/N_TESSERE)</f>
        <v>70.473859790459557</v>
      </c>
      <c r="T1740" s="3">
        <f>+MAX(CEILING(Tabella2026[[#This Row],[preDEF1]],1),1)</f>
        <v>71</v>
      </c>
      <c r="U1740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40" s="21">
        <f>+Tabella2026[[#This Row],[DEF - n. card]]*(PLAFOND/N_TESSERE)</f>
        <v>35000</v>
      </c>
      <c r="W1740" s="18"/>
    </row>
    <row r="1741" spans="2:23" x14ac:dyDescent="0.25">
      <c r="B1741" s="1" t="s">
        <v>3528</v>
      </c>
      <c r="C1741" s="2">
        <v>41036</v>
      </c>
      <c r="D1741" s="1" t="s">
        <v>3529</v>
      </c>
      <c r="E1741" s="1" t="s">
        <v>117</v>
      </c>
      <c r="F1741" s="1" t="s">
        <v>130</v>
      </c>
      <c r="G1741" s="1" t="s">
        <v>2448</v>
      </c>
      <c r="H1741" s="1" t="s">
        <v>15834</v>
      </c>
      <c r="I1741" s="5">
        <v>7055</v>
      </c>
      <c r="J1741" s="5">
        <v>118937314</v>
      </c>
      <c r="K1741" s="3">
        <f>+Tabella2026[[#This Row],[POP_2024]]/SUM(Tabella2026[POP_2024])</f>
        <v>1.1969096353074872E-4</v>
      </c>
      <c r="L1741" s="3">
        <f>+Tabella2026[[#This Row],[INCIDENZA POPOLAZIONE]]*(PLAFOND/2)</f>
        <v>35236.929895229776</v>
      </c>
      <c r="M1741" s="3">
        <f>+IFERROR(Tabella2026[[#This Row],[reddito_2024]]/Tabella2026[[#This Row],[POP_2024]],"")</f>
        <v>16858.584549964566</v>
      </c>
      <c r="N1741" s="3">
        <f>+IF(Tabella2026[[#This Row],[REDDITO COMPLESSIVO PROCAPITE]]&lt;media_aggr_reddito_pc,(media_aggr_reddito_pc-Tabella2026[[#This Row],[REDDITO COMPLESSIVO PROCAPITE]]),0)</f>
        <v>966.48151264417538</v>
      </c>
      <c r="O1741" s="3">
        <f>+Tabella2026[[#This Row],[DIFFERENZA REDDITO INFERIORE ALLA MEDIA DALLA MEDIA]]*Tabella2026[[#This Row],[POP_2024]]</f>
        <v>6818527.0717046577</v>
      </c>
      <c r="P1741" s="3">
        <f>+Tabella2026[[#This Row],[POPOLAZIONE PER DIFFERENZA ]]/SUM(Tabella2026[[POPOLAZIONE PER DIFFERENZA ]])</f>
        <v>6.0492752027710629E-5</v>
      </c>
      <c r="Q1741" s="3">
        <f>+Tabella2026[[#This Row],[INCIDENZA POPOLAZIONE PER DIFFERENZA]]*(PLAFOND-SUM(Tabella2026[CONTRIBUTO SULLA BASE DELLA POPOLAZIONE]))</f>
        <v>17809.020827394059</v>
      </c>
      <c r="R1741" s="3">
        <f>+Tabella2026[[#This Row],[CONTRIBUTO SULLA BASE DELLA POPOLAZIONE]]+Tabella2026[[#This Row],[CONTRIBUTO SULLA BASE DEL REDDITO]]</f>
        <v>53045.950722623835</v>
      </c>
      <c r="S1741" s="3">
        <f>+Tabella2026[[#This Row],[CONTRIBUTO TOTALE]]/(PLAFOND/N_TESSERE)</f>
        <v>106.09190144524767</v>
      </c>
      <c r="T1741" s="3">
        <f>+MAX(CEILING(Tabella2026[[#This Row],[preDEF1]],1),1)</f>
        <v>107</v>
      </c>
      <c r="U1741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1741" s="21">
        <f>+Tabella2026[[#This Row],[DEF - n. card]]*(PLAFOND/N_TESSERE)</f>
        <v>53000</v>
      </c>
      <c r="W1741" s="18"/>
    </row>
    <row r="1742" spans="2:23" x14ac:dyDescent="0.25">
      <c r="B1742" s="1" t="s">
        <v>3582</v>
      </c>
      <c r="C1742" s="2">
        <v>21019</v>
      </c>
      <c r="D1742" s="1" t="s">
        <v>3583</v>
      </c>
      <c r="E1742" s="1" t="s">
        <v>99</v>
      </c>
      <c r="F1742" s="1" t="s">
        <v>110</v>
      </c>
      <c r="G1742" s="1" t="s">
        <v>2448</v>
      </c>
      <c r="H1742" s="1" t="s">
        <v>15835</v>
      </c>
      <c r="I1742" s="5">
        <v>7053</v>
      </c>
      <c r="J1742" s="5">
        <v>191129223</v>
      </c>
      <c r="K1742" s="3">
        <f>+Tabella2026[[#This Row],[POP_2024]]/SUM(Tabella2026[POP_2024])</f>
        <v>1.1965703271188813E-4</v>
      </c>
      <c r="L1742" s="3">
        <f>+Tabella2026[[#This Row],[INCIDENZA POPOLAZIONE]]*(PLAFOND/2)</f>
        <v>35226.940687605333</v>
      </c>
      <c r="M1742" s="3">
        <f>+IFERROR(Tabella2026[[#This Row],[reddito_2024]]/Tabella2026[[#This Row],[POP_2024]],"")</f>
        <v>27098.996597192683</v>
      </c>
      <c r="N1742" s="3">
        <f>+IF(Tabella2026[[#This Row],[REDDITO COMPLESSIVO PROCAPITE]]&lt;media_aggr_reddito_pc,(media_aggr_reddito_pc-Tabella2026[[#This Row],[REDDITO COMPLESSIVO PROCAPITE]]),0)</f>
        <v>0</v>
      </c>
      <c r="O1742" s="3">
        <f>+Tabella2026[[#This Row],[DIFFERENZA REDDITO INFERIORE ALLA MEDIA DALLA MEDIA]]*Tabella2026[[#This Row],[POP_2024]]</f>
        <v>0</v>
      </c>
      <c r="P1742" s="3">
        <f>+Tabella2026[[#This Row],[POPOLAZIONE PER DIFFERENZA ]]/SUM(Tabella2026[[POPOLAZIONE PER DIFFERENZA ]])</f>
        <v>0</v>
      </c>
      <c r="Q1742" s="3">
        <f>+Tabella2026[[#This Row],[INCIDENZA POPOLAZIONE PER DIFFERENZA]]*(PLAFOND-SUM(Tabella2026[CONTRIBUTO SULLA BASE DELLA POPOLAZIONE]))</f>
        <v>0</v>
      </c>
      <c r="R1742" s="3">
        <f>+Tabella2026[[#This Row],[CONTRIBUTO SULLA BASE DELLA POPOLAZIONE]]+Tabella2026[[#This Row],[CONTRIBUTO SULLA BASE DEL REDDITO]]</f>
        <v>35226.940687605333</v>
      </c>
      <c r="S1742" s="3">
        <f>+Tabella2026[[#This Row],[CONTRIBUTO TOTALE]]/(PLAFOND/N_TESSERE)</f>
        <v>70.453881375210671</v>
      </c>
      <c r="T1742" s="3">
        <f>+MAX(CEILING(Tabella2026[[#This Row],[preDEF1]],1),1)</f>
        <v>71</v>
      </c>
      <c r="U1742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42" s="21">
        <f>+Tabella2026[[#This Row],[DEF - n. card]]*(PLAFOND/N_TESSERE)</f>
        <v>35000</v>
      </c>
      <c r="W1742" s="18"/>
    </row>
    <row r="1743" spans="2:23" x14ac:dyDescent="0.25">
      <c r="B1743" s="1" t="s">
        <v>3438</v>
      </c>
      <c r="C1743" s="2">
        <v>31002</v>
      </c>
      <c r="D1743" s="1" t="s">
        <v>3439</v>
      </c>
      <c r="E1743" s="1" t="s">
        <v>48</v>
      </c>
      <c r="F1743" s="1" t="s">
        <v>562</v>
      </c>
      <c r="G1743" s="1" t="s">
        <v>2448</v>
      </c>
      <c r="H1743" s="1" t="s">
        <v>15835</v>
      </c>
      <c r="I1743" s="5">
        <v>7047</v>
      </c>
      <c r="J1743" s="5">
        <v>143971170</v>
      </c>
      <c r="K1743" s="3">
        <f>+Tabella2026[[#This Row],[POP_2024]]/SUM(Tabella2026[POP_2024])</f>
        <v>1.1955524025530633E-4</v>
      </c>
      <c r="L1743" s="3">
        <f>+Tabella2026[[#This Row],[INCIDENZA POPOLAZIONE]]*(PLAFOND/2)</f>
        <v>35196.973064731996</v>
      </c>
      <c r="M1743" s="3">
        <f>+IFERROR(Tabella2026[[#This Row],[reddito_2024]]/Tabella2026[[#This Row],[POP_2024]],"")</f>
        <v>20430.136228182204</v>
      </c>
      <c r="N1743" s="3">
        <f>+IF(Tabella2026[[#This Row],[REDDITO COMPLESSIVO PROCAPITE]]&lt;media_aggr_reddito_pc,(media_aggr_reddito_pc-Tabella2026[[#This Row],[REDDITO COMPLESSIVO PROCAPITE]]),0)</f>
        <v>0</v>
      </c>
      <c r="O1743" s="3">
        <f>+Tabella2026[[#This Row],[DIFFERENZA REDDITO INFERIORE ALLA MEDIA DALLA MEDIA]]*Tabella2026[[#This Row],[POP_2024]]</f>
        <v>0</v>
      </c>
      <c r="P1743" s="3">
        <f>+Tabella2026[[#This Row],[POPOLAZIONE PER DIFFERENZA ]]/SUM(Tabella2026[[POPOLAZIONE PER DIFFERENZA ]])</f>
        <v>0</v>
      </c>
      <c r="Q1743" s="3">
        <f>+Tabella2026[[#This Row],[INCIDENZA POPOLAZIONE PER DIFFERENZA]]*(PLAFOND-SUM(Tabella2026[CONTRIBUTO SULLA BASE DELLA POPOLAZIONE]))</f>
        <v>0</v>
      </c>
      <c r="R1743" s="3">
        <f>+Tabella2026[[#This Row],[CONTRIBUTO SULLA BASE DELLA POPOLAZIONE]]+Tabella2026[[#This Row],[CONTRIBUTO SULLA BASE DEL REDDITO]]</f>
        <v>35196.973064731996</v>
      </c>
      <c r="S1743" s="3">
        <f>+Tabella2026[[#This Row],[CONTRIBUTO TOTALE]]/(PLAFOND/N_TESSERE)</f>
        <v>70.393946129463998</v>
      </c>
      <c r="T1743" s="3">
        <f>+MAX(CEILING(Tabella2026[[#This Row],[preDEF1]],1),1)</f>
        <v>71</v>
      </c>
      <c r="U1743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43" s="21">
        <f>+Tabella2026[[#This Row],[DEF - n. card]]*(PLAFOND/N_TESSERE)</f>
        <v>35000</v>
      </c>
      <c r="W1743" s="18"/>
    </row>
    <row r="1744" spans="2:23" x14ac:dyDescent="0.25">
      <c r="B1744" s="1" t="s">
        <v>3454</v>
      </c>
      <c r="C1744" s="2">
        <v>68021</v>
      </c>
      <c r="D1744" s="1" t="s">
        <v>3455</v>
      </c>
      <c r="E1744" s="1" t="s">
        <v>96</v>
      </c>
      <c r="F1744" s="1" t="s">
        <v>95</v>
      </c>
      <c r="G1744" s="1" t="s">
        <v>2448</v>
      </c>
      <c r="H1744" s="1" t="s">
        <v>15836</v>
      </c>
      <c r="I1744" s="5">
        <v>7041</v>
      </c>
      <c r="J1744" s="5">
        <v>95626923</v>
      </c>
      <c r="K1744" s="3">
        <f>+Tabella2026[[#This Row],[POP_2024]]/SUM(Tabella2026[POP_2024])</f>
        <v>1.1945344779872456E-4</v>
      </c>
      <c r="L1744" s="3">
        <f>+Tabella2026[[#This Row],[INCIDENZA POPOLAZIONE]]*(PLAFOND/2)</f>
        <v>35167.005441858659</v>
      </c>
      <c r="M1744" s="3">
        <f>+IFERROR(Tabella2026[[#This Row],[reddito_2024]]/Tabella2026[[#This Row],[POP_2024]],"")</f>
        <v>13581.44056242011</v>
      </c>
      <c r="N1744" s="3">
        <f>+IF(Tabella2026[[#This Row],[REDDITO COMPLESSIVO PROCAPITE]]&lt;media_aggr_reddito_pc,(media_aggr_reddito_pc-Tabella2026[[#This Row],[REDDITO COMPLESSIVO PROCAPITE]]),0)</f>
        <v>4243.6255001886311</v>
      </c>
      <c r="O1744" s="3">
        <f>+Tabella2026[[#This Row],[DIFFERENZA REDDITO INFERIORE ALLA MEDIA DALLA MEDIA]]*Tabella2026[[#This Row],[POP_2024]]</f>
        <v>29879367.146828152</v>
      </c>
      <c r="P1744" s="3">
        <f>+Tabella2026[[#This Row],[POPOLAZIONE PER DIFFERENZA ]]/SUM(Tabella2026[[POPOLAZIONE PER DIFFERENZA ]])</f>
        <v>2.6508439851454912E-4</v>
      </c>
      <c r="Q1744" s="3">
        <f>+Tabella2026[[#This Row],[INCIDENZA POPOLAZIONE PER DIFFERENZA]]*(PLAFOND-SUM(Tabella2026[CONTRIBUTO SULLA BASE DELLA POPOLAZIONE]))</f>
        <v>78040.648109384696</v>
      </c>
      <c r="R1744" s="3">
        <f>+Tabella2026[[#This Row],[CONTRIBUTO SULLA BASE DELLA POPOLAZIONE]]+Tabella2026[[#This Row],[CONTRIBUTO SULLA BASE DEL REDDITO]]</f>
        <v>113207.65355124336</v>
      </c>
      <c r="S1744" s="3">
        <f>+Tabella2026[[#This Row],[CONTRIBUTO TOTALE]]/(PLAFOND/N_TESSERE)</f>
        <v>226.41530710248674</v>
      </c>
      <c r="T1744" s="3">
        <f>+MAX(CEILING(Tabella2026[[#This Row],[preDEF1]],1),1)</f>
        <v>227</v>
      </c>
      <c r="U1744" s="9">
        <f xml:space="preserve"> IF(ROW(Tabella2026[[#This Row],[preDEF2]]) - ROW(Tabella2026[[#Headers],[preDEF2]])&lt;=ABS(SUM(Tabella2026[preDEF2])-N_TESSERE),Tabella2026[[#This Row],[preDEF2]]-1,Tabella2026[[#This Row],[preDEF2]])</f>
        <v>226</v>
      </c>
      <c r="V1744" s="21">
        <f>+Tabella2026[[#This Row],[DEF - n. card]]*(PLAFOND/N_TESSERE)</f>
        <v>113000</v>
      </c>
      <c r="W1744" s="18"/>
    </row>
    <row r="1745" spans="2:23" x14ac:dyDescent="0.25">
      <c r="B1745" s="1" t="s">
        <v>3492</v>
      </c>
      <c r="C1745" s="2">
        <v>42006</v>
      </c>
      <c r="D1745" s="1" t="s">
        <v>3493</v>
      </c>
      <c r="E1745" s="1" t="s">
        <v>117</v>
      </c>
      <c r="F1745" s="1" t="s">
        <v>116</v>
      </c>
      <c r="G1745" s="1" t="s">
        <v>2448</v>
      </c>
      <c r="H1745" s="1" t="s">
        <v>15834</v>
      </c>
      <c r="I1745" s="5">
        <v>7038</v>
      </c>
      <c r="J1745" s="5">
        <v>142682025</v>
      </c>
      <c r="K1745" s="3">
        <f>+Tabella2026[[#This Row],[POP_2024]]/SUM(Tabella2026[POP_2024])</f>
        <v>1.1940255157043366E-4</v>
      </c>
      <c r="L1745" s="3">
        <f>+Tabella2026[[#This Row],[INCIDENZA POPOLAZIONE]]*(PLAFOND/2)</f>
        <v>35152.021630421994</v>
      </c>
      <c r="M1745" s="3">
        <f>+IFERROR(Tabella2026[[#This Row],[reddito_2024]]/Tabella2026[[#This Row],[POP_2024]],"")</f>
        <v>20273.092497868714</v>
      </c>
      <c r="N1745" s="3">
        <f>+IF(Tabella2026[[#This Row],[REDDITO COMPLESSIVO PROCAPITE]]&lt;media_aggr_reddito_pc,(media_aggr_reddito_pc-Tabella2026[[#This Row],[REDDITO COMPLESSIVO PROCAPITE]]),0)</f>
        <v>0</v>
      </c>
      <c r="O1745" s="3">
        <f>+Tabella2026[[#This Row],[DIFFERENZA REDDITO INFERIORE ALLA MEDIA DALLA MEDIA]]*Tabella2026[[#This Row],[POP_2024]]</f>
        <v>0</v>
      </c>
      <c r="P1745" s="3">
        <f>+Tabella2026[[#This Row],[POPOLAZIONE PER DIFFERENZA ]]/SUM(Tabella2026[[POPOLAZIONE PER DIFFERENZA ]])</f>
        <v>0</v>
      </c>
      <c r="Q1745" s="3">
        <f>+Tabella2026[[#This Row],[INCIDENZA POPOLAZIONE PER DIFFERENZA]]*(PLAFOND-SUM(Tabella2026[CONTRIBUTO SULLA BASE DELLA POPOLAZIONE]))</f>
        <v>0</v>
      </c>
      <c r="R1745" s="3">
        <f>+Tabella2026[[#This Row],[CONTRIBUTO SULLA BASE DELLA POPOLAZIONE]]+Tabella2026[[#This Row],[CONTRIBUTO SULLA BASE DEL REDDITO]]</f>
        <v>35152.021630421994</v>
      </c>
      <c r="S1745" s="3">
        <f>+Tabella2026[[#This Row],[CONTRIBUTO TOTALE]]/(PLAFOND/N_TESSERE)</f>
        <v>70.304043260843983</v>
      </c>
      <c r="T1745" s="3">
        <f>+MAX(CEILING(Tabella2026[[#This Row],[preDEF1]],1),1)</f>
        <v>71</v>
      </c>
      <c r="U1745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45" s="21">
        <f>+Tabella2026[[#This Row],[DEF - n. card]]*(PLAFOND/N_TESSERE)</f>
        <v>35000</v>
      </c>
      <c r="W1745" s="18"/>
    </row>
    <row r="1746" spans="2:23" x14ac:dyDescent="0.25">
      <c r="B1746" s="1" t="s">
        <v>3548</v>
      </c>
      <c r="C1746" s="2">
        <v>65005</v>
      </c>
      <c r="D1746" s="1" t="s">
        <v>3549</v>
      </c>
      <c r="E1746" s="1" t="s">
        <v>15</v>
      </c>
      <c r="F1746" s="1" t="s">
        <v>82</v>
      </c>
      <c r="G1746" s="1" t="s">
        <v>2448</v>
      </c>
      <c r="H1746" s="1" t="s">
        <v>15836</v>
      </c>
      <c r="I1746" s="5">
        <v>7035</v>
      </c>
      <c r="J1746" s="5">
        <v>81327695</v>
      </c>
      <c r="K1746" s="3">
        <f>+Tabella2026[[#This Row],[POP_2024]]/SUM(Tabella2026[POP_2024])</f>
        <v>1.1935165534214277E-4</v>
      </c>
      <c r="L1746" s="3">
        <f>+Tabella2026[[#This Row],[INCIDENZA POPOLAZIONE]]*(PLAFOND/2)</f>
        <v>35137.037818985322</v>
      </c>
      <c r="M1746" s="3">
        <f>+IFERROR(Tabella2026[[#This Row],[reddito_2024]]/Tabella2026[[#This Row],[POP_2024]],"")</f>
        <v>11560.439943141435</v>
      </c>
      <c r="N1746" s="3">
        <f>+IF(Tabella2026[[#This Row],[REDDITO COMPLESSIVO PROCAPITE]]&lt;media_aggr_reddito_pc,(media_aggr_reddito_pc-Tabella2026[[#This Row],[REDDITO COMPLESSIVO PROCAPITE]]),0)</f>
        <v>6264.6261194673061</v>
      </c>
      <c r="O1746" s="3">
        <f>+Tabella2026[[#This Row],[DIFFERENZA REDDITO INFERIORE ALLA MEDIA DALLA MEDIA]]*Tabella2026[[#This Row],[POP_2024]]</f>
        <v>44071644.750452496</v>
      </c>
      <c r="P1746" s="3">
        <f>+Tabella2026[[#This Row],[POPOLAZIONE PER DIFFERENZA ]]/SUM(Tabella2026[[POPOLAZIONE PER DIFFERENZA ]])</f>
        <v>3.9099574575363001E-4</v>
      </c>
      <c r="Q1746" s="3">
        <f>+Tabella2026[[#This Row],[INCIDENZA POPOLAZIONE PER DIFFERENZA]]*(PLAFOND-SUM(Tabella2026[CONTRIBUTO SULLA BASE DELLA POPOLAZIONE]))</f>
        <v>115108.85430305982</v>
      </c>
      <c r="R1746" s="3">
        <f>+Tabella2026[[#This Row],[CONTRIBUTO SULLA BASE DELLA POPOLAZIONE]]+Tabella2026[[#This Row],[CONTRIBUTO SULLA BASE DEL REDDITO]]</f>
        <v>150245.89212204516</v>
      </c>
      <c r="S1746" s="3">
        <f>+Tabella2026[[#This Row],[CONTRIBUTO TOTALE]]/(PLAFOND/N_TESSERE)</f>
        <v>300.4917842440903</v>
      </c>
      <c r="T1746" s="3">
        <f>+MAX(CEILING(Tabella2026[[#This Row],[preDEF1]],1),1)</f>
        <v>301</v>
      </c>
      <c r="U1746" s="9">
        <f xml:space="preserve"> IF(ROW(Tabella2026[[#This Row],[preDEF2]]) - ROW(Tabella2026[[#Headers],[preDEF2]])&lt;=ABS(SUM(Tabella2026[preDEF2])-N_TESSERE),Tabella2026[[#This Row],[preDEF2]]-1,Tabella2026[[#This Row],[preDEF2]])</f>
        <v>300</v>
      </c>
      <c r="V1746" s="21">
        <f>+Tabella2026[[#This Row],[DEF - n. card]]*(PLAFOND/N_TESSERE)</f>
        <v>150000</v>
      </c>
      <c r="W1746" s="18"/>
    </row>
    <row r="1747" spans="2:23" x14ac:dyDescent="0.25">
      <c r="B1747" s="1" t="s">
        <v>3430</v>
      </c>
      <c r="C1747" s="2">
        <v>61017</v>
      </c>
      <c r="D1747" s="1" t="s">
        <v>3431</v>
      </c>
      <c r="E1747" s="1" t="s">
        <v>15</v>
      </c>
      <c r="F1747" s="1" t="s">
        <v>184</v>
      </c>
      <c r="G1747" s="1" t="s">
        <v>2448</v>
      </c>
      <c r="H1747" s="1" t="s">
        <v>15836</v>
      </c>
      <c r="I1747" s="5">
        <v>7035</v>
      </c>
      <c r="J1747" s="5">
        <v>82465057</v>
      </c>
      <c r="K1747" s="3">
        <f>+Tabella2026[[#This Row],[POP_2024]]/SUM(Tabella2026[POP_2024])</f>
        <v>1.1935165534214277E-4</v>
      </c>
      <c r="L1747" s="3">
        <f>+Tabella2026[[#This Row],[INCIDENZA POPOLAZIONE]]*(PLAFOND/2)</f>
        <v>35137.037818985322</v>
      </c>
      <c r="M1747" s="3">
        <f>+IFERROR(Tabella2026[[#This Row],[reddito_2024]]/Tabella2026[[#This Row],[POP_2024]],"")</f>
        <v>11722.111869225302</v>
      </c>
      <c r="N1747" s="3">
        <f>+IF(Tabella2026[[#This Row],[REDDITO COMPLESSIVO PROCAPITE]]&lt;media_aggr_reddito_pc,(media_aggr_reddito_pc-Tabella2026[[#This Row],[REDDITO COMPLESSIVO PROCAPITE]]),0)</f>
        <v>6102.9541933834389</v>
      </c>
      <c r="O1747" s="3">
        <f>+Tabella2026[[#This Row],[DIFFERENZA REDDITO INFERIORE ALLA MEDIA DALLA MEDIA]]*Tabella2026[[#This Row],[POP_2024]]</f>
        <v>42934282.750452496</v>
      </c>
      <c r="P1747" s="3">
        <f>+Tabella2026[[#This Row],[POPOLAZIONE PER DIFFERENZA ]]/SUM(Tabella2026[[POPOLAZIONE PER DIFFERENZA ]])</f>
        <v>3.8090527361672901E-4</v>
      </c>
      <c r="Q1747" s="3">
        <f>+Tabella2026[[#This Row],[INCIDENZA POPOLAZIONE PER DIFFERENZA]]*(PLAFOND-SUM(Tabella2026[CONTRIBUTO SULLA BASE DELLA POPOLAZIONE]))</f>
        <v>112138.22687381026</v>
      </c>
      <c r="R1747" s="3">
        <f>+Tabella2026[[#This Row],[CONTRIBUTO SULLA BASE DELLA POPOLAZIONE]]+Tabella2026[[#This Row],[CONTRIBUTO SULLA BASE DEL REDDITO]]</f>
        <v>147275.26469279558</v>
      </c>
      <c r="S1747" s="3">
        <f>+Tabella2026[[#This Row],[CONTRIBUTO TOTALE]]/(PLAFOND/N_TESSERE)</f>
        <v>294.55052938559118</v>
      </c>
      <c r="T1747" s="3">
        <f>+MAX(CEILING(Tabella2026[[#This Row],[preDEF1]],1),1)</f>
        <v>295</v>
      </c>
      <c r="U1747" s="9">
        <f xml:space="preserve"> IF(ROW(Tabella2026[[#This Row],[preDEF2]]) - ROW(Tabella2026[[#Headers],[preDEF2]])&lt;=ABS(SUM(Tabella2026[preDEF2])-N_TESSERE),Tabella2026[[#This Row],[preDEF2]]-1,Tabella2026[[#This Row],[preDEF2]])</f>
        <v>294</v>
      </c>
      <c r="V1747" s="21">
        <f>+Tabella2026[[#This Row],[DEF - n. card]]*(PLAFOND/N_TESSERE)</f>
        <v>147000</v>
      </c>
      <c r="W1747" s="18"/>
    </row>
    <row r="1748" spans="2:23" x14ac:dyDescent="0.25">
      <c r="B1748" s="1" t="s">
        <v>3504</v>
      </c>
      <c r="C1748" s="2">
        <v>58056</v>
      </c>
      <c r="D1748" s="1" t="s">
        <v>3505</v>
      </c>
      <c r="E1748" s="1" t="s">
        <v>8</v>
      </c>
      <c r="F1748" s="1" t="s">
        <v>7</v>
      </c>
      <c r="G1748" s="1" t="s">
        <v>2448</v>
      </c>
      <c r="H1748" s="1" t="s">
        <v>15834</v>
      </c>
      <c r="I1748" s="5">
        <v>7033</v>
      </c>
      <c r="J1748" s="5">
        <v>93492624</v>
      </c>
      <c r="K1748" s="3">
        <f>+Tabella2026[[#This Row],[POP_2024]]/SUM(Tabella2026[POP_2024])</f>
        <v>1.1931772452328217E-4</v>
      </c>
      <c r="L1748" s="3">
        <f>+Tabella2026[[#This Row],[INCIDENZA POPOLAZIONE]]*(PLAFOND/2)</f>
        <v>35127.048611360879</v>
      </c>
      <c r="M1748" s="3">
        <f>+IFERROR(Tabella2026[[#This Row],[reddito_2024]]/Tabella2026[[#This Row],[POP_2024]],"")</f>
        <v>13293.420162092991</v>
      </c>
      <c r="N1748" s="3">
        <f>+IF(Tabella2026[[#This Row],[REDDITO COMPLESSIVO PROCAPITE]]&lt;media_aggr_reddito_pc,(media_aggr_reddito_pc-Tabella2026[[#This Row],[REDDITO COMPLESSIVO PROCAPITE]]),0)</f>
        <v>4531.6459005157503</v>
      </c>
      <c r="O1748" s="3">
        <f>+Tabella2026[[#This Row],[DIFFERENZA REDDITO INFERIORE ALLA MEDIA DALLA MEDIA]]*Tabella2026[[#This Row],[POP_2024]]</f>
        <v>31871065.618327271</v>
      </c>
      <c r="P1748" s="3">
        <f>+Tabella2026[[#This Row],[POPOLAZIONE PER DIFFERENZA ]]/SUM(Tabella2026[[POPOLAZIONE PER DIFFERENZA ]])</f>
        <v>2.827543909459563E-4</v>
      </c>
      <c r="Q1748" s="3">
        <f>+Tabella2026[[#This Row],[INCIDENZA POPOLAZIONE PER DIFFERENZA]]*(PLAFOND-SUM(Tabella2026[CONTRIBUTO SULLA BASE DELLA POPOLAZIONE]))</f>
        <v>83242.68062869666</v>
      </c>
      <c r="R1748" s="3">
        <f>+Tabella2026[[#This Row],[CONTRIBUTO SULLA BASE DELLA POPOLAZIONE]]+Tabella2026[[#This Row],[CONTRIBUTO SULLA BASE DEL REDDITO]]</f>
        <v>118369.72924005754</v>
      </c>
      <c r="S1748" s="3">
        <f>+Tabella2026[[#This Row],[CONTRIBUTO TOTALE]]/(PLAFOND/N_TESSERE)</f>
        <v>236.73945848011508</v>
      </c>
      <c r="T1748" s="3">
        <f>+MAX(CEILING(Tabella2026[[#This Row],[preDEF1]],1),1)</f>
        <v>237</v>
      </c>
      <c r="U1748" s="9">
        <f xml:space="preserve"> IF(ROW(Tabella2026[[#This Row],[preDEF2]]) - ROW(Tabella2026[[#Headers],[preDEF2]])&lt;=ABS(SUM(Tabella2026[preDEF2])-N_TESSERE),Tabella2026[[#This Row],[preDEF2]]-1,Tabella2026[[#This Row],[preDEF2]])</f>
        <v>236</v>
      </c>
      <c r="V1748" s="21">
        <f>+Tabella2026[[#This Row],[DEF - n. card]]*(PLAFOND/N_TESSERE)</f>
        <v>118000</v>
      </c>
      <c r="W1748" s="18"/>
    </row>
    <row r="1749" spans="2:23" x14ac:dyDescent="0.25">
      <c r="B1749" s="1" t="s">
        <v>3546</v>
      </c>
      <c r="C1749" s="2">
        <v>21115</v>
      </c>
      <c r="D1749" s="1" t="s">
        <v>3547</v>
      </c>
      <c r="E1749" s="1" t="s">
        <v>99</v>
      </c>
      <c r="F1749" s="1" t="s">
        <v>110</v>
      </c>
      <c r="G1749" s="1" t="s">
        <v>2448</v>
      </c>
      <c r="H1749" s="1" t="s">
        <v>15835</v>
      </c>
      <c r="I1749" s="5">
        <v>7032</v>
      </c>
      <c r="J1749" s="5">
        <v>178281705</v>
      </c>
      <c r="K1749" s="3">
        <f>+Tabella2026[[#This Row],[POP_2024]]/SUM(Tabella2026[POP_2024])</f>
        <v>1.1930075911385188E-4</v>
      </c>
      <c r="L1749" s="3">
        <f>+Tabella2026[[#This Row],[INCIDENZA POPOLAZIONE]]*(PLAFOND/2)</f>
        <v>35122.054007548657</v>
      </c>
      <c r="M1749" s="3">
        <f>+IFERROR(Tabella2026[[#This Row],[reddito_2024]]/Tabella2026[[#This Row],[POP_2024]],"")</f>
        <v>25352.915955631401</v>
      </c>
      <c r="N1749" s="3">
        <f>+IF(Tabella2026[[#This Row],[REDDITO COMPLESSIVO PROCAPITE]]&lt;media_aggr_reddito_pc,(media_aggr_reddito_pc-Tabella2026[[#This Row],[REDDITO COMPLESSIVO PROCAPITE]]),0)</f>
        <v>0</v>
      </c>
      <c r="O1749" s="3">
        <f>+Tabella2026[[#This Row],[DIFFERENZA REDDITO INFERIORE ALLA MEDIA DALLA MEDIA]]*Tabella2026[[#This Row],[POP_2024]]</f>
        <v>0</v>
      </c>
      <c r="P1749" s="3">
        <f>+Tabella2026[[#This Row],[POPOLAZIONE PER DIFFERENZA ]]/SUM(Tabella2026[[POPOLAZIONE PER DIFFERENZA ]])</f>
        <v>0</v>
      </c>
      <c r="Q1749" s="3">
        <f>+Tabella2026[[#This Row],[INCIDENZA POPOLAZIONE PER DIFFERENZA]]*(PLAFOND-SUM(Tabella2026[CONTRIBUTO SULLA BASE DELLA POPOLAZIONE]))</f>
        <v>0</v>
      </c>
      <c r="R1749" s="3">
        <f>+Tabella2026[[#This Row],[CONTRIBUTO SULLA BASE DELLA POPOLAZIONE]]+Tabella2026[[#This Row],[CONTRIBUTO SULLA BASE DEL REDDITO]]</f>
        <v>35122.054007548657</v>
      </c>
      <c r="S1749" s="3">
        <f>+Tabella2026[[#This Row],[CONTRIBUTO TOTALE]]/(PLAFOND/N_TESSERE)</f>
        <v>70.244108015097311</v>
      </c>
      <c r="T1749" s="3">
        <f>+MAX(CEILING(Tabella2026[[#This Row],[preDEF1]],1),1)</f>
        <v>71</v>
      </c>
      <c r="U1749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49" s="21">
        <f>+Tabella2026[[#This Row],[DEF - n. card]]*(PLAFOND/N_TESSERE)</f>
        <v>35000</v>
      </c>
      <c r="W1749" s="18"/>
    </row>
    <row r="1750" spans="2:23" x14ac:dyDescent="0.25">
      <c r="B1750" s="1" t="s">
        <v>3538</v>
      </c>
      <c r="C1750" s="2">
        <v>23016</v>
      </c>
      <c r="D1750" s="1" t="s">
        <v>3539</v>
      </c>
      <c r="E1750" s="1" t="s">
        <v>38</v>
      </c>
      <c r="F1750" s="1" t="s">
        <v>37</v>
      </c>
      <c r="G1750" s="1" t="s">
        <v>2448</v>
      </c>
      <c r="H1750" s="1" t="s">
        <v>15835</v>
      </c>
      <c r="I1750" s="5">
        <v>7031</v>
      </c>
      <c r="J1750" s="5">
        <v>136659141</v>
      </c>
      <c r="K1750" s="3">
        <f>+Tabella2026[[#This Row],[POP_2024]]/SUM(Tabella2026[POP_2024])</f>
        <v>1.1928379370442158E-4</v>
      </c>
      <c r="L1750" s="3">
        <f>+Tabella2026[[#This Row],[INCIDENZA POPOLAZIONE]]*(PLAFOND/2)</f>
        <v>35117.059403736435</v>
      </c>
      <c r="M1750" s="3">
        <f>+IFERROR(Tabella2026[[#This Row],[reddito_2024]]/Tabella2026[[#This Row],[POP_2024]],"")</f>
        <v>19436.657801166264</v>
      </c>
      <c r="N1750" s="3">
        <f>+IF(Tabella2026[[#This Row],[REDDITO COMPLESSIVO PROCAPITE]]&lt;media_aggr_reddito_pc,(media_aggr_reddito_pc-Tabella2026[[#This Row],[REDDITO COMPLESSIVO PROCAPITE]]),0)</f>
        <v>0</v>
      </c>
      <c r="O1750" s="3">
        <f>+Tabella2026[[#This Row],[DIFFERENZA REDDITO INFERIORE ALLA MEDIA DALLA MEDIA]]*Tabella2026[[#This Row],[POP_2024]]</f>
        <v>0</v>
      </c>
      <c r="P1750" s="3">
        <f>+Tabella2026[[#This Row],[POPOLAZIONE PER DIFFERENZA ]]/SUM(Tabella2026[[POPOLAZIONE PER DIFFERENZA ]])</f>
        <v>0</v>
      </c>
      <c r="Q1750" s="3">
        <f>+Tabella2026[[#This Row],[INCIDENZA POPOLAZIONE PER DIFFERENZA]]*(PLAFOND-SUM(Tabella2026[CONTRIBUTO SULLA BASE DELLA POPOLAZIONE]))</f>
        <v>0</v>
      </c>
      <c r="R1750" s="3">
        <f>+Tabella2026[[#This Row],[CONTRIBUTO SULLA BASE DELLA POPOLAZIONE]]+Tabella2026[[#This Row],[CONTRIBUTO SULLA BASE DEL REDDITO]]</f>
        <v>35117.059403736435</v>
      </c>
      <c r="S1750" s="3">
        <f>+Tabella2026[[#This Row],[CONTRIBUTO TOTALE]]/(PLAFOND/N_TESSERE)</f>
        <v>70.234118807472868</v>
      </c>
      <c r="T1750" s="3">
        <f>+MAX(CEILING(Tabella2026[[#This Row],[preDEF1]],1),1)</f>
        <v>71</v>
      </c>
      <c r="U1750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50" s="21">
        <f>+Tabella2026[[#This Row],[DEF - n. card]]*(PLAFOND/N_TESSERE)</f>
        <v>35000</v>
      </c>
      <c r="W1750" s="18"/>
    </row>
    <row r="1751" spans="2:23" x14ac:dyDescent="0.25">
      <c r="B1751" s="1" t="s">
        <v>3536</v>
      </c>
      <c r="C1751" s="2">
        <v>17149</v>
      </c>
      <c r="D1751" s="1" t="s">
        <v>3537</v>
      </c>
      <c r="E1751" s="1" t="s">
        <v>12</v>
      </c>
      <c r="F1751" s="1" t="s">
        <v>50</v>
      </c>
      <c r="G1751" s="1" t="s">
        <v>2448</v>
      </c>
      <c r="H1751" s="1" t="s">
        <v>15835</v>
      </c>
      <c r="I1751" s="5">
        <v>7031</v>
      </c>
      <c r="J1751" s="5">
        <v>127438102</v>
      </c>
      <c r="K1751" s="3">
        <f>+Tabella2026[[#This Row],[POP_2024]]/SUM(Tabella2026[POP_2024])</f>
        <v>1.1928379370442158E-4</v>
      </c>
      <c r="L1751" s="3">
        <f>+Tabella2026[[#This Row],[INCIDENZA POPOLAZIONE]]*(PLAFOND/2)</f>
        <v>35117.059403736435</v>
      </c>
      <c r="M1751" s="3">
        <f>+IFERROR(Tabella2026[[#This Row],[reddito_2024]]/Tabella2026[[#This Row],[POP_2024]],"")</f>
        <v>18125.17451287157</v>
      </c>
      <c r="N1751" s="3">
        <f>+IF(Tabella2026[[#This Row],[REDDITO COMPLESSIVO PROCAPITE]]&lt;media_aggr_reddito_pc,(media_aggr_reddito_pc-Tabella2026[[#This Row],[REDDITO COMPLESSIVO PROCAPITE]]),0)</f>
        <v>0</v>
      </c>
      <c r="O1751" s="3">
        <f>+Tabella2026[[#This Row],[DIFFERENZA REDDITO INFERIORE ALLA MEDIA DALLA MEDIA]]*Tabella2026[[#This Row],[POP_2024]]</f>
        <v>0</v>
      </c>
      <c r="P1751" s="3">
        <f>+Tabella2026[[#This Row],[POPOLAZIONE PER DIFFERENZA ]]/SUM(Tabella2026[[POPOLAZIONE PER DIFFERENZA ]])</f>
        <v>0</v>
      </c>
      <c r="Q1751" s="3">
        <f>+Tabella2026[[#This Row],[INCIDENZA POPOLAZIONE PER DIFFERENZA]]*(PLAFOND-SUM(Tabella2026[CONTRIBUTO SULLA BASE DELLA POPOLAZIONE]))</f>
        <v>0</v>
      </c>
      <c r="R1751" s="3">
        <f>+Tabella2026[[#This Row],[CONTRIBUTO SULLA BASE DELLA POPOLAZIONE]]+Tabella2026[[#This Row],[CONTRIBUTO SULLA BASE DEL REDDITO]]</f>
        <v>35117.059403736435</v>
      </c>
      <c r="S1751" s="3">
        <f>+Tabella2026[[#This Row],[CONTRIBUTO TOTALE]]/(PLAFOND/N_TESSERE)</f>
        <v>70.234118807472868</v>
      </c>
      <c r="T1751" s="3">
        <f>+MAX(CEILING(Tabella2026[[#This Row],[preDEF1]],1),1)</f>
        <v>71</v>
      </c>
      <c r="U1751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51" s="21">
        <f>+Tabella2026[[#This Row],[DEF - n. card]]*(PLAFOND/N_TESSERE)</f>
        <v>35000</v>
      </c>
      <c r="W1751" s="18"/>
    </row>
    <row r="1752" spans="2:23" x14ac:dyDescent="0.25">
      <c r="B1752" s="1" t="s">
        <v>3494</v>
      </c>
      <c r="C1752" s="2">
        <v>58023</v>
      </c>
      <c r="D1752" s="1" t="s">
        <v>3495</v>
      </c>
      <c r="E1752" s="1" t="s">
        <v>8</v>
      </c>
      <c r="F1752" s="1" t="s">
        <v>7</v>
      </c>
      <c r="G1752" s="1" t="s">
        <v>2448</v>
      </c>
      <c r="H1752" s="1" t="s">
        <v>15834</v>
      </c>
      <c r="I1752" s="5">
        <v>7028</v>
      </c>
      <c r="J1752" s="5">
        <v>101908026</v>
      </c>
      <c r="K1752" s="3">
        <f>+Tabella2026[[#This Row],[POP_2024]]/SUM(Tabella2026[POP_2024])</f>
        <v>1.1923289747613068E-4</v>
      </c>
      <c r="L1752" s="3">
        <f>+Tabella2026[[#This Row],[INCIDENZA POPOLAZIONE]]*(PLAFOND/2)</f>
        <v>35102.075592299763</v>
      </c>
      <c r="M1752" s="3">
        <f>+IFERROR(Tabella2026[[#This Row],[reddito_2024]]/Tabella2026[[#This Row],[POP_2024]],"")</f>
        <v>14500.288275469551</v>
      </c>
      <c r="N1752" s="3">
        <f>+IF(Tabella2026[[#This Row],[REDDITO COMPLESSIVO PROCAPITE]]&lt;media_aggr_reddito_pc,(media_aggr_reddito_pc-Tabella2026[[#This Row],[REDDITO COMPLESSIVO PROCAPITE]]),0)</f>
        <v>3324.77778713919</v>
      </c>
      <c r="O1752" s="3">
        <f>+Tabella2026[[#This Row],[DIFFERENZA REDDITO INFERIORE ALLA MEDIA DALLA MEDIA]]*Tabella2026[[#This Row],[POP_2024]]</f>
        <v>23366538.288014226</v>
      </c>
      <c r="P1752" s="3">
        <f>+Tabella2026[[#This Row],[POPOLAZIONE PER DIFFERENZA ]]/SUM(Tabella2026[[POPOLAZIONE PER DIFFERENZA ]])</f>
        <v>2.0730374632793952E-4</v>
      </c>
      <c r="Q1752" s="3">
        <f>+Tabella2026[[#This Row],[INCIDENZA POPOLAZIONE PER DIFFERENZA]]*(PLAFOND-SUM(Tabella2026[CONTRIBUTO SULLA BASE DELLA POPOLAZIONE]))</f>
        <v>61030.067441135892</v>
      </c>
      <c r="R1752" s="3">
        <f>+Tabella2026[[#This Row],[CONTRIBUTO SULLA BASE DELLA POPOLAZIONE]]+Tabella2026[[#This Row],[CONTRIBUTO SULLA BASE DEL REDDITO]]</f>
        <v>96132.143033435656</v>
      </c>
      <c r="S1752" s="3">
        <f>+Tabella2026[[#This Row],[CONTRIBUTO TOTALE]]/(PLAFOND/N_TESSERE)</f>
        <v>192.26428606687131</v>
      </c>
      <c r="T1752" s="3">
        <f>+MAX(CEILING(Tabella2026[[#This Row],[preDEF1]],1),1)</f>
        <v>193</v>
      </c>
      <c r="U1752" s="9">
        <f xml:space="preserve"> IF(ROW(Tabella2026[[#This Row],[preDEF2]]) - ROW(Tabella2026[[#Headers],[preDEF2]])&lt;=ABS(SUM(Tabella2026[preDEF2])-N_TESSERE),Tabella2026[[#This Row],[preDEF2]]-1,Tabella2026[[#This Row],[preDEF2]])</f>
        <v>192</v>
      </c>
      <c r="V1752" s="21">
        <f>+Tabella2026[[#This Row],[DEF - n. card]]*(PLAFOND/N_TESSERE)</f>
        <v>96000</v>
      </c>
      <c r="W1752" s="18"/>
    </row>
    <row r="1753" spans="2:23" x14ac:dyDescent="0.25">
      <c r="B1753" s="1" t="s">
        <v>3500</v>
      </c>
      <c r="C1753" s="2">
        <v>53006</v>
      </c>
      <c r="D1753" s="1" t="s">
        <v>3501</v>
      </c>
      <c r="E1753" s="1" t="s">
        <v>30</v>
      </c>
      <c r="F1753" s="1" t="s">
        <v>159</v>
      </c>
      <c r="G1753" s="1" t="s">
        <v>2448</v>
      </c>
      <c r="H1753" s="1" t="s">
        <v>15834</v>
      </c>
      <c r="I1753" s="5">
        <v>7026</v>
      </c>
      <c r="J1753" s="5">
        <v>158800032</v>
      </c>
      <c r="K1753" s="3">
        <f>+Tabella2026[[#This Row],[POP_2024]]/SUM(Tabella2026[POP_2024])</f>
        <v>1.1919896665727009E-4</v>
      </c>
      <c r="L1753" s="3">
        <f>+Tabella2026[[#This Row],[INCIDENZA POPOLAZIONE]]*(PLAFOND/2)</f>
        <v>35092.08638467532</v>
      </c>
      <c r="M1753" s="3">
        <f>+IFERROR(Tabella2026[[#This Row],[reddito_2024]]/Tabella2026[[#This Row],[POP_2024]],"")</f>
        <v>22601.769427839452</v>
      </c>
      <c r="N1753" s="3">
        <f>+IF(Tabella2026[[#This Row],[REDDITO COMPLESSIVO PROCAPITE]]&lt;media_aggr_reddito_pc,(media_aggr_reddito_pc-Tabella2026[[#This Row],[REDDITO COMPLESSIVO PROCAPITE]]),0)</f>
        <v>0</v>
      </c>
      <c r="O1753" s="3">
        <f>+Tabella2026[[#This Row],[DIFFERENZA REDDITO INFERIORE ALLA MEDIA DALLA MEDIA]]*Tabella2026[[#This Row],[POP_2024]]</f>
        <v>0</v>
      </c>
      <c r="P1753" s="3">
        <f>+Tabella2026[[#This Row],[POPOLAZIONE PER DIFFERENZA ]]/SUM(Tabella2026[[POPOLAZIONE PER DIFFERENZA ]])</f>
        <v>0</v>
      </c>
      <c r="Q1753" s="3">
        <f>+Tabella2026[[#This Row],[INCIDENZA POPOLAZIONE PER DIFFERENZA]]*(PLAFOND-SUM(Tabella2026[CONTRIBUTO SULLA BASE DELLA POPOLAZIONE]))</f>
        <v>0</v>
      </c>
      <c r="R1753" s="3">
        <f>+Tabella2026[[#This Row],[CONTRIBUTO SULLA BASE DELLA POPOLAZIONE]]+Tabella2026[[#This Row],[CONTRIBUTO SULLA BASE DEL REDDITO]]</f>
        <v>35092.08638467532</v>
      </c>
      <c r="S1753" s="3">
        <f>+Tabella2026[[#This Row],[CONTRIBUTO TOTALE]]/(PLAFOND/N_TESSERE)</f>
        <v>70.184172769350639</v>
      </c>
      <c r="T1753" s="3">
        <f>+MAX(CEILING(Tabella2026[[#This Row],[preDEF1]],1),1)</f>
        <v>71</v>
      </c>
      <c r="U1753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53" s="21">
        <f>+Tabella2026[[#This Row],[DEF - n. card]]*(PLAFOND/N_TESSERE)</f>
        <v>35000</v>
      </c>
      <c r="W1753" s="18"/>
    </row>
    <row r="1754" spans="2:23" x14ac:dyDescent="0.25">
      <c r="B1754" s="1" t="s">
        <v>3574</v>
      </c>
      <c r="C1754" s="2">
        <v>4082</v>
      </c>
      <c r="D1754" s="1" t="s">
        <v>3575</v>
      </c>
      <c r="E1754" s="1" t="s">
        <v>18</v>
      </c>
      <c r="F1754" s="1" t="s">
        <v>263</v>
      </c>
      <c r="G1754" s="1" t="s">
        <v>2448</v>
      </c>
      <c r="H1754" s="1" t="s">
        <v>15835</v>
      </c>
      <c r="I1754" s="5">
        <v>7024</v>
      </c>
      <c r="J1754" s="5">
        <v>123510082</v>
      </c>
      <c r="K1754" s="3">
        <f>+Tabella2026[[#This Row],[POP_2024]]/SUM(Tabella2026[POP_2024])</f>
        <v>1.191650358384095E-4</v>
      </c>
      <c r="L1754" s="3">
        <f>+Tabella2026[[#This Row],[INCIDENZA POPOLAZIONE]]*(PLAFOND/2)</f>
        <v>35082.097177050877</v>
      </c>
      <c r="M1754" s="3">
        <f>+IFERROR(Tabella2026[[#This Row],[reddito_2024]]/Tabella2026[[#This Row],[POP_2024]],"")</f>
        <v>17584.009396355352</v>
      </c>
      <c r="N1754" s="3">
        <f>+IF(Tabella2026[[#This Row],[REDDITO COMPLESSIVO PROCAPITE]]&lt;media_aggr_reddito_pc,(media_aggr_reddito_pc-Tabella2026[[#This Row],[REDDITO COMPLESSIVO PROCAPITE]]),0)</f>
        <v>241.05666625338927</v>
      </c>
      <c r="O1754" s="3">
        <f>+Tabella2026[[#This Row],[DIFFERENZA REDDITO INFERIORE ALLA MEDIA DALLA MEDIA]]*Tabella2026[[#This Row],[POP_2024]]</f>
        <v>1693182.0237638061</v>
      </c>
      <c r="P1754" s="3">
        <f>+Tabella2026[[#This Row],[POPOLAZIONE PER DIFFERENZA ]]/SUM(Tabella2026[[POPOLAZIONE PER DIFFERENZA ]])</f>
        <v>1.5021607925612366E-5</v>
      </c>
      <c r="Q1754" s="3">
        <f>+Tabella2026[[#This Row],[INCIDENZA POPOLAZIONE PER DIFFERENZA]]*(PLAFOND-SUM(Tabella2026[CONTRIBUTO SULLA BASE DELLA POPOLAZIONE]))</f>
        <v>4422.3501070943539</v>
      </c>
      <c r="R1754" s="3">
        <f>+Tabella2026[[#This Row],[CONTRIBUTO SULLA BASE DELLA POPOLAZIONE]]+Tabella2026[[#This Row],[CONTRIBUTO SULLA BASE DEL REDDITO]]</f>
        <v>39504.44728414523</v>
      </c>
      <c r="S1754" s="3">
        <f>+Tabella2026[[#This Row],[CONTRIBUTO TOTALE]]/(PLAFOND/N_TESSERE)</f>
        <v>79.008894568290458</v>
      </c>
      <c r="T1754" s="3">
        <f>+MAX(CEILING(Tabella2026[[#This Row],[preDEF1]],1),1)</f>
        <v>80</v>
      </c>
      <c r="U1754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1754" s="21">
        <f>+Tabella2026[[#This Row],[DEF - n. card]]*(PLAFOND/N_TESSERE)</f>
        <v>39500</v>
      </c>
      <c r="W1754" s="18"/>
    </row>
    <row r="1755" spans="2:23" x14ac:dyDescent="0.25">
      <c r="B1755" s="1" t="s">
        <v>3468</v>
      </c>
      <c r="C1755" s="2">
        <v>76089</v>
      </c>
      <c r="D1755" s="1" t="s">
        <v>3469</v>
      </c>
      <c r="E1755" s="1" t="s">
        <v>213</v>
      </c>
      <c r="F1755" s="1" t="s">
        <v>212</v>
      </c>
      <c r="G1755" s="1" t="s">
        <v>2448</v>
      </c>
      <c r="H1755" s="1" t="s">
        <v>15836</v>
      </c>
      <c r="I1755" s="5">
        <v>7023</v>
      </c>
      <c r="J1755" s="5">
        <v>91804045</v>
      </c>
      <c r="K1755" s="3">
        <f>+Tabella2026[[#This Row],[POP_2024]]/SUM(Tabella2026[POP_2024])</f>
        <v>1.191480704289792E-4</v>
      </c>
      <c r="L1755" s="3">
        <f>+Tabella2026[[#This Row],[INCIDENZA POPOLAZIONE]]*(PLAFOND/2)</f>
        <v>35077.102573238655</v>
      </c>
      <c r="M1755" s="3">
        <f>+IFERROR(Tabella2026[[#This Row],[reddito_2024]]/Tabella2026[[#This Row],[POP_2024]],"")</f>
        <v>13071.913000142389</v>
      </c>
      <c r="N1755" s="3">
        <f>+IF(Tabella2026[[#This Row],[REDDITO COMPLESSIVO PROCAPITE]]&lt;media_aggr_reddito_pc,(media_aggr_reddito_pc-Tabella2026[[#This Row],[REDDITO COMPLESSIVO PROCAPITE]]),0)</f>
        <v>4753.1530624663519</v>
      </c>
      <c r="O1755" s="3">
        <f>+Tabella2026[[#This Row],[DIFFERENZA REDDITO INFERIORE ALLA MEDIA DALLA MEDIA]]*Tabella2026[[#This Row],[POP_2024]]</f>
        <v>33381393.957701191</v>
      </c>
      <c r="P1755" s="3">
        <f>+Tabella2026[[#This Row],[POPOLAZIONE PER DIFFERENZA ]]/SUM(Tabella2026[[POPOLAZIONE PER DIFFERENZA ]])</f>
        <v>2.9615375370471253E-4</v>
      </c>
      <c r="Q1755" s="3">
        <f>+Tabella2026[[#This Row],[INCIDENZA POPOLAZIONE PER DIFFERENZA]]*(PLAFOND-SUM(Tabella2026[CONTRIBUTO SULLA BASE DELLA POPOLAZIONE]))</f>
        <v>87187.442975352446</v>
      </c>
      <c r="R1755" s="3">
        <f>+Tabella2026[[#This Row],[CONTRIBUTO SULLA BASE DELLA POPOLAZIONE]]+Tabella2026[[#This Row],[CONTRIBUTO SULLA BASE DEL REDDITO]]</f>
        <v>122264.54554859109</v>
      </c>
      <c r="S1755" s="3">
        <f>+Tabella2026[[#This Row],[CONTRIBUTO TOTALE]]/(PLAFOND/N_TESSERE)</f>
        <v>244.52909109718217</v>
      </c>
      <c r="T1755" s="3">
        <f>+MAX(CEILING(Tabella2026[[#This Row],[preDEF1]],1),1)</f>
        <v>245</v>
      </c>
      <c r="U1755" s="9">
        <f xml:space="preserve"> IF(ROW(Tabella2026[[#This Row],[preDEF2]]) - ROW(Tabella2026[[#Headers],[preDEF2]])&lt;=ABS(SUM(Tabella2026[preDEF2])-N_TESSERE),Tabella2026[[#This Row],[preDEF2]]-1,Tabella2026[[#This Row],[preDEF2]])</f>
        <v>244</v>
      </c>
      <c r="V1755" s="21">
        <f>+Tabella2026[[#This Row],[DEF - n. card]]*(PLAFOND/N_TESSERE)</f>
        <v>122000</v>
      </c>
      <c r="W1755" s="18"/>
    </row>
    <row r="1756" spans="2:23" x14ac:dyDescent="0.25">
      <c r="B1756" s="1" t="s">
        <v>3552</v>
      </c>
      <c r="C1756" s="2">
        <v>27027</v>
      </c>
      <c r="D1756" s="1" t="s">
        <v>3553</v>
      </c>
      <c r="E1756" s="1" t="s">
        <v>38</v>
      </c>
      <c r="F1756" s="1" t="s">
        <v>40</v>
      </c>
      <c r="G1756" s="1" t="s">
        <v>2448</v>
      </c>
      <c r="H1756" s="1" t="s">
        <v>15835</v>
      </c>
      <c r="I1756" s="5">
        <v>7021</v>
      </c>
      <c r="J1756" s="5">
        <v>134361449</v>
      </c>
      <c r="K1756" s="3">
        <f>+Tabella2026[[#This Row],[POP_2024]]/SUM(Tabella2026[POP_2024])</f>
        <v>1.191141396101186E-4</v>
      </c>
      <c r="L1756" s="3">
        <f>+Tabella2026[[#This Row],[INCIDENZA POPOLAZIONE]]*(PLAFOND/2)</f>
        <v>35067.113365614212</v>
      </c>
      <c r="M1756" s="3">
        <f>+IFERROR(Tabella2026[[#This Row],[reddito_2024]]/Tabella2026[[#This Row],[POP_2024]],"")</f>
        <v>19137.081469876088</v>
      </c>
      <c r="N1756" s="3">
        <f>+IF(Tabella2026[[#This Row],[REDDITO COMPLESSIVO PROCAPITE]]&lt;media_aggr_reddito_pc,(media_aggr_reddito_pc-Tabella2026[[#This Row],[REDDITO COMPLESSIVO PROCAPITE]]),0)</f>
        <v>0</v>
      </c>
      <c r="O1756" s="3">
        <f>+Tabella2026[[#This Row],[DIFFERENZA REDDITO INFERIORE ALLA MEDIA DALLA MEDIA]]*Tabella2026[[#This Row],[POP_2024]]</f>
        <v>0</v>
      </c>
      <c r="P1756" s="3">
        <f>+Tabella2026[[#This Row],[POPOLAZIONE PER DIFFERENZA ]]/SUM(Tabella2026[[POPOLAZIONE PER DIFFERENZA ]])</f>
        <v>0</v>
      </c>
      <c r="Q1756" s="3">
        <f>+Tabella2026[[#This Row],[INCIDENZA POPOLAZIONE PER DIFFERENZA]]*(PLAFOND-SUM(Tabella2026[CONTRIBUTO SULLA BASE DELLA POPOLAZIONE]))</f>
        <v>0</v>
      </c>
      <c r="R1756" s="3">
        <f>+Tabella2026[[#This Row],[CONTRIBUTO SULLA BASE DELLA POPOLAZIONE]]+Tabella2026[[#This Row],[CONTRIBUTO SULLA BASE DEL REDDITO]]</f>
        <v>35067.113365614212</v>
      </c>
      <c r="S1756" s="3">
        <f>+Tabella2026[[#This Row],[CONTRIBUTO TOTALE]]/(PLAFOND/N_TESSERE)</f>
        <v>70.134226731228424</v>
      </c>
      <c r="T1756" s="3">
        <f>+MAX(CEILING(Tabella2026[[#This Row],[preDEF1]],1),1)</f>
        <v>71</v>
      </c>
      <c r="U1756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56" s="21">
        <f>+Tabella2026[[#This Row],[DEF - n. card]]*(PLAFOND/N_TESSERE)</f>
        <v>35000</v>
      </c>
      <c r="W1756" s="18"/>
    </row>
    <row r="1757" spans="2:23" x14ac:dyDescent="0.25">
      <c r="B1757" s="1" t="s">
        <v>3490</v>
      </c>
      <c r="C1757" s="2">
        <v>20061</v>
      </c>
      <c r="D1757" s="1" t="s">
        <v>3491</v>
      </c>
      <c r="E1757" s="1" t="s">
        <v>12</v>
      </c>
      <c r="F1757" s="1" t="s">
        <v>332</v>
      </c>
      <c r="G1757" s="1" t="s">
        <v>2448</v>
      </c>
      <c r="H1757" s="1" t="s">
        <v>15835</v>
      </c>
      <c r="I1757" s="5">
        <v>7018</v>
      </c>
      <c r="J1757" s="5">
        <v>126328713</v>
      </c>
      <c r="K1757" s="3">
        <f>+Tabella2026[[#This Row],[POP_2024]]/SUM(Tabella2026[POP_2024])</f>
        <v>1.1906324338182771E-4</v>
      </c>
      <c r="L1757" s="3">
        <f>+Tabella2026[[#This Row],[INCIDENZA POPOLAZIONE]]*(PLAFOND/2)</f>
        <v>35052.12955417754</v>
      </c>
      <c r="M1757" s="3">
        <f>+IFERROR(Tabella2026[[#This Row],[reddito_2024]]/Tabella2026[[#This Row],[POP_2024]],"")</f>
        <v>18000.671558848673</v>
      </c>
      <c r="N1757" s="3">
        <f>+IF(Tabella2026[[#This Row],[REDDITO COMPLESSIVO PROCAPITE]]&lt;media_aggr_reddito_pc,(media_aggr_reddito_pc-Tabella2026[[#This Row],[REDDITO COMPLESSIVO PROCAPITE]]),0)</f>
        <v>0</v>
      </c>
      <c r="O1757" s="3">
        <f>+Tabella2026[[#This Row],[DIFFERENZA REDDITO INFERIORE ALLA MEDIA DALLA MEDIA]]*Tabella2026[[#This Row],[POP_2024]]</f>
        <v>0</v>
      </c>
      <c r="P1757" s="3">
        <f>+Tabella2026[[#This Row],[POPOLAZIONE PER DIFFERENZA ]]/SUM(Tabella2026[[POPOLAZIONE PER DIFFERENZA ]])</f>
        <v>0</v>
      </c>
      <c r="Q1757" s="3">
        <f>+Tabella2026[[#This Row],[INCIDENZA POPOLAZIONE PER DIFFERENZA]]*(PLAFOND-SUM(Tabella2026[CONTRIBUTO SULLA BASE DELLA POPOLAZIONE]))</f>
        <v>0</v>
      </c>
      <c r="R1757" s="3">
        <f>+Tabella2026[[#This Row],[CONTRIBUTO SULLA BASE DELLA POPOLAZIONE]]+Tabella2026[[#This Row],[CONTRIBUTO SULLA BASE DEL REDDITO]]</f>
        <v>35052.12955417754</v>
      </c>
      <c r="S1757" s="3">
        <f>+Tabella2026[[#This Row],[CONTRIBUTO TOTALE]]/(PLAFOND/N_TESSERE)</f>
        <v>70.10425910835508</v>
      </c>
      <c r="T1757" s="3">
        <f>+MAX(CEILING(Tabella2026[[#This Row],[preDEF1]],1),1)</f>
        <v>71</v>
      </c>
      <c r="U1757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57" s="21">
        <f>+Tabella2026[[#This Row],[DEF - n. card]]*(PLAFOND/N_TESSERE)</f>
        <v>35000</v>
      </c>
      <c r="W1757" s="18"/>
    </row>
    <row r="1758" spans="2:23" x14ac:dyDescent="0.25">
      <c r="B1758" s="1" t="s">
        <v>3446</v>
      </c>
      <c r="C1758" s="2">
        <v>65146</v>
      </c>
      <c r="D1758" s="1" t="s">
        <v>3447</v>
      </c>
      <c r="E1758" s="1" t="s">
        <v>15</v>
      </c>
      <c r="F1758" s="1" t="s">
        <v>82</v>
      </c>
      <c r="G1758" s="1" t="s">
        <v>2448</v>
      </c>
      <c r="H1758" s="1" t="s">
        <v>15836</v>
      </c>
      <c r="I1758" s="5">
        <v>7011</v>
      </c>
      <c r="J1758" s="5">
        <v>81751655</v>
      </c>
      <c r="K1758" s="3">
        <f>+Tabella2026[[#This Row],[POP_2024]]/SUM(Tabella2026[POP_2024])</f>
        <v>1.1894448551581563E-4</v>
      </c>
      <c r="L1758" s="3">
        <f>+Tabella2026[[#This Row],[INCIDENZA POPOLAZIONE]]*(PLAFOND/2)</f>
        <v>35017.167327491981</v>
      </c>
      <c r="M1758" s="3">
        <f>+IFERROR(Tabella2026[[#This Row],[reddito_2024]]/Tabella2026[[#This Row],[POP_2024]],"")</f>
        <v>11660.484239052917</v>
      </c>
      <c r="N1758" s="3">
        <f>+IF(Tabella2026[[#This Row],[REDDITO COMPLESSIVO PROCAPITE]]&lt;media_aggr_reddito_pc,(media_aggr_reddito_pc-Tabella2026[[#This Row],[REDDITO COMPLESSIVO PROCAPITE]]),0)</f>
        <v>6164.5818235558236</v>
      </c>
      <c r="O1758" s="3">
        <f>+Tabella2026[[#This Row],[DIFFERENZA REDDITO INFERIORE ALLA MEDIA DALLA MEDIA]]*Tabella2026[[#This Row],[POP_2024]]</f>
        <v>43219883.164949879</v>
      </c>
      <c r="P1758" s="3">
        <f>+Tabella2026[[#This Row],[POPOLAZIONE PER DIFFERENZA ]]/SUM(Tabella2026[[POPOLAZIONE PER DIFFERENZA ]])</f>
        <v>3.8343906938691756E-4</v>
      </c>
      <c r="Q1758" s="3">
        <f>+Tabella2026[[#This Row],[INCIDENZA POPOLAZIONE PER DIFFERENZA]]*(PLAFOND-SUM(Tabella2026[CONTRIBUTO SULLA BASE DELLA POPOLAZIONE]))</f>
        <v>112884.17444820695</v>
      </c>
      <c r="R1758" s="3">
        <f>+Tabella2026[[#This Row],[CONTRIBUTO SULLA BASE DELLA POPOLAZIONE]]+Tabella2026[[#This Row],[CONTRIBUTO SULLA BASE DEL REDDITO]]</f>
        <v>147901.34177569894</v>
      </c>
      <c r="S1758" s="3">
        <f>+Tabella2026[[#This Row],[CONTRIBUTO TOTALE]]/(PLAFOND/N_TESSERE)</f>
        <v>295.80268355139788</v>
      </c>
      <c r="T1758" s="3">
        <f>+MAX(CEILING(Tabella2026[[#This Row],[preDEF1]],1),1)</f>
        <v>296</v>
      </c>
      <c r="U1758" s="9">
        <f xml:space="preserve"> IF(ROW(Tabella2026[[#This Row],[preDEF2]]) - ROW(Tabella2026[[#Headers],[preDEF2]])&lt;=ABS(SUM(Tabella2026[preDEF2])-N_TESSERE),Tabella2026[[#This Row],[preDEF2]]-1,Tabella2026[[#This Row],[preDEF2]])</f>
        <v>295</v>
      </c>
      <c r="V1758" s="21">
        <f>+Tabella2026[[#This Row],[DEF - n. card]]*(PLAFOND/N_TESSERE)</f>
        <v>147500</v>
      </c>
      <c r="W1758" s="18"/>
    </row>
    <row r="1759" spans="2:23" x14ac:dyDescent="0.25">
      <c r="B1759" s="1" t="s">
        <v>3620</v>
      </c>
      <c r="C1759" s="2">
        <v>19102</v>
      </c>
      <c r="D1759" s="1" t="s">
        <v>3621</v>
      </c>
      <c r="E1759" s="1" t="s">
        <v>12</v>
      </c>
      <c r="F1759" s="1" t="s">
        <v>193</v>
      </c>
      <c r="G1759" s="1" t="s">
        <v>2448</v>
      </c>
      <c r="H1759" s="1" t="s">
        <v>15835</v>
      </c>
      <c r="I1759" s="5">
        <v>7009</v>
      </c>
      <c r="J1759" s="5">
        <v>137634362</v>
      </c>
      <c r="K1759" s="3">
        <f>+Tabella2026[[#This Row],[POP_2024]]/SUM(Tabella2026[POP_2024])</f>
        <v>1.1891055469695503E-4</v>
      </c>
      <c r="L1759" s="3">
        <f>+Tabella2026[[#This Row],[INCIDENZA POPOLAZIONE]]*(PLAFOND/2)</f>
        <v>35007.178119867538</v>
      </c>
      <c r="M1759" s="3">
        <f>+IFERROR(Tabella2026[[#This Row],[reddito_2024]]/Tabella2026[[#This Row],[POP_2024]],"")</f>
        <v>19636.804394350122</v>
      </c>
      <c r="N1759" s="3">
        <f>+IF(Tabella2026[[#This Row],[REDDITO COMPLESSIVO PROCAPITE]]&lt;media_aggr_reddito_pc,(media_aggr_reddito_pc-Tabella2026[[#This Row],[REDDITO COMPLESSIVO PROCAPITE]]),0)</f>
        <v>0</v>
      </c>
      <c r="O1759" s="3">
        <f>+Tabella2026[[#This Row],[DIFFERENZA REDDITO INFERIORE ALLA MEDIA DALLA MEDIA]]*Tabella2026[[#This Row],[POP_2024]]</f>
        <v>0</v>
      </c>
      <c r="P1759" s="3">
        <f>+Tabella2026[[#This Row],[POPOLAZIONE PER DIFFERENZA ]]/SUM(Tabella2026[[POPOLAZIONE PER DIFFERENZA ]])</f>
        <v>0</v>
      </c>
      <c r="Q1759" s="3">
        <f>+Tabella2026[[#This Row],[INCIDENZA POPOLAZIONE PER DIFFERENZA]]*(PLAFOND-SUM(Tabella2026[CONTRIBUTO SULLA BASE DELLA POPOLAZIONE]))</f>
        <v>0</v>
      </c>
      <c r="R1759" s="3">
        <f>+Tabella2026[[#This Row],[CONTRIBUTO SULLA BASE DELLA POPOLAZIONE]]+Tabella2026[[#This Row],[CONTRIBUTO SULLA BASE DEL REDDITO]]</f>
        <v>35007.178119867538</v>
      </c>
      <c r="S1759" s="3">
        <f>+Tabella2026[[#This Row],[CONTRIBUTO TOTALE]]/(PLAFOND/N_TESSERE)</f>
        <v>70.014356239735079</v>
      </c>
      <c r="T1759" s="3">
        <f>+MAX(CEILING(Tabella2026[[#This Row],[preDEF1]],1),1)</f>
        <v>71</v>
      </c>
      <c r="U1759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59" s="21">
        <f>+Tabella2026[[#This Row],[DEF - n. card]]*(PLAFOND/N_TESSERE)</f>
        <v>35000</v>
      </c>
      <c r="W1759" s="18"/>
    </row>
    <row r="1760" spans="2:23" x14ac:dyDescent="0.25">
      <c r="B1760" s="1" t="s">
        <v>3550</v>
      </c>
      <c r="C1760" s="2">
        <v>99023</v>
      </c>
      <c r="D1760" s="1" t="s">
        <v>3551</v>
      </c>
      <c r="E1760" s="1" t="s">
        <v>27</v>
      </c>
      <c r="F1760" s="1" t="s">
        <v>73</v>
      </c>
      <c r="G1760" s="1" t="s">
        <v>2448</v>
      </c>
      <c r="H1760" s="1" t="s">
        <v>15835</v>
      </c>
      <c r="I1760" s="5">
        <v>7002</v>
      </c>
      <c r="J1760" s="5">
        <v>117088054</v>
      </c>
      <c r="K1760" s="3">
        <f>+Tabella2026[[#This Row],[POP_2024]]/SUM(Tabella2026[POP_2024])</f>
        <v>1.1879179683094295E-4</v>
      </c>
      <c r="L1760" s="3">
        <f>+Tabella2026[[#This Row],[INCIDENZA POPOLAZIONE]]*(PLAFOND/2)</f>
        <v>34972.215893181979</v>
      </c>
      <c r="M1760" s="3">
        <f>+IFERROR(Tabella2026[[#This Row],[reddito_2024]]/Tabella2026[[#This Row],[POP_2024]],"")</f>
        <v>16722.087117966294</v>
      </c>
      <c r="N1760" s="3">
        <f>+IF(Tabella2026[[#This Row],[REDDITO COMPLESSIVO PROCAPITE]]&lt;media_aggr_reddito_pc,(media_aggr_reddito_pc-Tabella2026[[#This Row],[REDDITO COMPLESSIVO PROCAPITE]]),0)</f>
        <v>1102.9789446424475</v>
      </c>
      <c r="O1760" s="3">
        <f>+Tabella2026[[#This Row],[DIFFERENZA REDDITO INFERIORE ALLA MEDIA DALLA MEDIA]]*Tabella2026[[#This Row],[POP_2024]]</f>
        <v>7723058.5703864172</v>
      </c>
      <c r="P1760" s="3">
        <f>+Tabella2026[[#This Row],[POPOLAZIONE PER DIFFERENZA ]]/SUM(Tabella2026[[POPOLAZIONE PER DIFFERENZA ]])</f>
        <v>6.8517593621150182E-5</v>
      </c>
      <c r="Q1760" s="3">
        <f>+Tabella2026[[#This Row],[INCIDENZA POPOLAZIONE PER DIFFERENZA]]*(PLAFOND-SUM(Tabella2026[CONTRIBUTO SULLA BASE DELLA POPOLAZIONE]))</f>
        <v>20171.52817387148</v>
      </c>
      <c r="R1760" s="3">
        <f>+Tabella2026[[#This Row],[CONTRIBUTO SULLA BASE DELLA POPOLAZIONE]]+Tabella2026[[#This Row],[CONTRIBUTO SULLA BASE DEL REDDITO]]</f>
        <v>55143.744067053456</v>
      </c>
      <c r="S1760" s="3">
        <f>+Tabella2026[[#This Row],[CONTRIBUTO TOTALE]]/(PLAFOND/N_TESSERE)</f>
        <v>110.28748813410691</v>
      </c>
      <c r="T1760" s="3">
        <f>+MAX(CEILING(Tabella2026[[#This Row],[preDEF1]],1),1)</f>
        <v>111</v>
      </c>
      <c r="U1760" s="9">
        <f xml:space="preserve"> IF(ROW(Tabella2026[[#This Row],[preDEF2]]) - ROW(Tabella2026[[#Headers],[preDEF2]])&lt;=ABS(SUM(Tabella2026[preDEF2])-N_TESSERE),Tabella2026[[#This Row],[preDEF2]]-1,Tabella2026[[#This Row],[preDEF2]])</f>
        <v>110</v>
      </c>
      <c r="V1760" s="21">
        <f>+Tabella2026[[#This Row],[DEF - n. card]]*(PLAFOND/N_TESSERE)</f>
        <v>55000</v>
      </c>
      <c r="W1760" s="18"/>
    </row>
    <row r="1761" spans="2:23" x14ac:dyDescent="0.25">
      <c r="B1761" s="1" t="s">
        <v>3512</v>
      </c>
      <c r="C1761" s="2">
        <v>28107</v>
      </c>
      <c r="D1761" s="1" t="s">
        <v>3513</v>
      </c>
      <c r="E1761" s="1" t="s">
        <v>38</v>
      </c>
      <c r="F1761" s="1" t="s">
        <v>45</v>
      </c>
      <c r="G1761" s="1" t="s">
        <v>2448</v>
      </c>
      <c r="H1761" s="1" t="s">
        <v>15835</v>
      </c>
      <c r="I1761" s="5">
        <v>6997</v>
      </c>
      <c r="J1761" s="5">
        <v>121524652</v>
      </c>
      <c r="K1761" s="3">
        <f>+Tabella2026[[#This Row],[POP_2024]]/SUM(Tabella2026[POP_2024])</f>
        <v>1.1870696978379146E-4</v>
      </c>
      <c r="L1761" s="3">
        <f>+Tabella2026[[#This Row],[INCIDENZA POPOLAZIONE]]*(PLAFOND/2)</f>
        <v>34947.242874120871</v>
      </c>
      <c r="M1761" s="3">
        <f>+IFERROR(Tabella2026[[#This Row],[reddito_2024]]/Tabella2026[[#This Row],[POP_2024]],"")</f>
        <v>17368.108046305559</v>
      </c>
      <c r="N1761" s="3">
        <f>+IF(Tabella2026[[#This Row],[REDDITO COMPLESSIVO PROCAPITE]]&lt;media_aggr_reddito_pc,(media_aggr_reddito_pc-Tabella2026[[#This Row],[REDDITO COMPLESSIVO PROCAPITE]]),0)</f>
        <v>456.95801630318238</v>
      </c>
      <c r="O1761" s="3">
        <f>+Tabella2026[[#This Row],[DIFFERENZA REDDITO INFERIORE ALLA MEDIA DALLA MEDIA]]*Tabella2026[[#This Row],[POP_2024]]</f>
        <v>3197335.240073367</v>
      </c>
      <c r="P1761" s="3">
        <f>+Tabella2026[[#This Row],[POPOLAZIONE PER DIFFERENZA ]]/SUM(Tabella2026[[POPOLAZIONE PER DIFFERENZA ]])</f>
        <v>2.8366186097559071E-5</v>
      </c>
      <c r="Q1761" s="3">
        <f>+Tabella2026[[#This Row],[INCIDENZA POPOLAZIONE PER DIFFERENZA]]*(PLAFOND-SUM(Tabella2026[CONTRIBUTO SULLA BASE DELLA POPOLAZIONE]))</f>
        <v>8350.9839124818518</v>
      </c>
      <c r="R1761" s="3">
        <f>+Tabella2026[[#This Row],[CONTRIBUTO SULLA BASE DELLA POPOLAZIONE]]+Tabella2026[[#This Row],[CONTRIBUTO SULLA BASE DEL REDDITO]]</f>
        <v>43298.226786602725</v>
      </c>
      <c r="S1761" s="3">
        <f>+Tabella2026[[#This Row],[CONTRIBUTO TOTALE]]/(PLAFOND/N_TESSERE)</f>
        <v>86.596453573205451</v>
      </c>
      <c r="T1761" s="3">
        <f>+MAX(CEILING(Tabella2026[[#This Row],[preDEF1]],1),1)</f>
        <v>87</v>
      </c>
      <c r="U1761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1761" s="21">
        <f>+Tabella2026[[#This Row],[DEF - n. card]]*(PLAFOND/N_TESSERE)</f>
        <v>43000</v>
      </c>
      <c r="W1761" s="18"/>
    </row>
    <row r="1762" spans="2:23" x14ac:dyDescent="0.25">
      <c r="B1762" s="1" t="s">
        <v>3636</v>
      </c>
      <c r="C1762" s="2">
        <v>22230</v>
      </c>
      <c r="D1762" s="1" t="s">
        <v>3637</v>
      </c>
      <c r="E1762" s="1" t="s">
        <v>99</v>
      </c>
      <c r="F1762" s="1" t="s">
        <v>98</v>
      </c>
      <c r="G1762" s="1" t="s">
        <v>2448</v>
      </c>
      <c r="H1762" s="1" t="s">
        <v>15835</v>
      </c>
      <c r="I1762" s="5">
        <v>6991</v>
      </c>
      <c r="J1762" s="5">
        <v>143524980</v>
      </c>
      <c r="K1762" s="3">
        <f>+Tabella2026[[#This Row],[POP_2024]]/SUM(Tabella2026[POP_2024])</f>
        <v>1.1860517732720969E-4</v>
      </c>
      <c r="L1762" s="3">
        <f>+Tabella2026[[#This Row],[INCIDENZA POPOLAZIONE]]*(PLAFOND/2)</f>
        <v>34917.275251247534</v>
      </c>
      <c r="M1762" s="3">
        <f>+IFERROR(Tabella2026[[#This Row],[reddito_2024]]/Tabella2026[[#This Row],[POP_2024]],"")</f>
        <v>20529.964239736804</v>
      </c>
      <c r="N1762" s="3">
        <f>+IF(Tabella2026[[#This Row],[REDDITO COMPLESSIVO PROCAPITE]]&lt;media_aggr_reddito_pc,(media_aggr_reddito_pc-Tabella2026[[#This Row],[REDDITO COMPLESSIVO PROCAPITE]]),0)</f>
        <v>0</v>
      </c>
      <c r="O1762" s="3">
        <f>+Tabella2026[[#This Row],[DIFFERENZA REDDITO INFERIORE ALLA MEDIA DALLA MEDIA]]*Tabella2026[[#This Row],[POP_2024]]</f>
        <v>0</v>
      </c>
      <c r="P1762" s="3">
        <f>+Tabella2026[[#This Row],[POPOLAZIONE PER DIFFERENZA ]]/SUM(Tabella2026[[POPOLAZIONE PER DIFFERENZA ]])</f>
        <v>0</v>
      </c>
      <c r="Q1762" s="3">
        <f>+Tabella2026[[#This Row],[INCIDENZA POPOLAZIONE PER DIFFERENZA]]*(PLAFOND-SUM(Tabella2026[CONTRIBUTO SULLA BASE DELLA POPOLAZIONE]))</f>
        <v>0</v>
      </c>
      <c r="R1762" s="3">
        <f>+Tabella2026[[#This Row],[CONTRIBUTO SULLA BASE DELLA POPOLAZIONE]]+Tabella2026[[#This Row],[CONTRIBUTO SULLA BASE DEL REDDITO]]</f>
        <v>34917.275251247534</v>
      </c>
      <c r="S1762" s="3">
        <f>+Tabella2026[[#This Row],[CONTRIBUTO TOTALE]]/(PLAFOND/N_TESSERE)</f>
        <v>69.834550502495063</v>
      </c>
      <c r="T1762" s="3">
        <f>+MAX(CEILING(Tabella2026[[#This Row],[preDEF1]],1),1)</f>
        <v>70</v>
      </c>
      <c r="U1762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1762" s="21">
        <f>+Tabella2026[[#This Row],[DEF - n. card]]*(PLAFOND/N_TESSERE)</f>
        <v>34500</v>
      </c>
      <c r="W1762" s="18"/>
    </row>
    <row r="1763" spans="2:23" x14ac:dyDescent="0.25">
      <c r="B1763" s="1" t="s">
        <v>3508</v>
      </c>
      <c r="C1763" s="2">
        <v>82043</v>
      </c>
      <c r="D1763" s="1" t="s">
        <v>3509</v>
      </c>
      <c r="E1763" s="1" t="s">
        <v>21</v>
      </c>
      <c r="F1763" s="1" t="s">
        <v>20</v>
      </c>
      <c r="G1763" s="1" t="s">
        <v>2448</v>
      </c>
      <c r="H1763" s="1" t="s">
        <v>15836</v>
      </c>
      <c r="I1763" s="5">
        <v>6985</v>
      </c>
      <c r="J1763" s="5">
        <v>84694096</v>
      </c>
      <c r="K1763" s="3">
        <f>+Tabella2026[[#This Row],[POP_2024]]/SUM(Tabella2026[POP_2024])</f>
        <v>1.1850338487062789E-4</v>
      </c>
      <c r="L1763" s="3">
        <f>+Tabella2026[[#This Row],[INCIDENZA POPOLAZIONE]]*(PLAFOND/2)</f>
        <v>34887.307628374198</v>
      </c>
      <c r="M1763" s="3">
        <f>+IFERROR(Tabella2026[[#This Row],[reddito_2024]]/Tabella2026[[#This Row],[POP_2024]],"")</f>
        <v>12125.139012168933</v>
      </c>
      <c r="N1763" s="3">
        <f>+IF(Tabella2026[[#This Row],[REDDITO COMPLESSIVO PROCAPITE]]&lt;media_aggr_reddito_pc,(media_aggr_reddito_pc-Tabella2026[[#This Row],[REDDITO COMPLESSIVO PROCAPITE]]),0)</f>
        <v>5699.9270504398082</v>
      </c>
      <c r="O1763" s="3">
        <f>+Tabella2026[[#This Row],[DIFFERENZA REDDITO INFERIORE ALLA MEDIA DALLA MEDIA]]*Tabella2026[[#This Row],[POP_2024]]</f>
        <v>39813990.447322063</v>
      </c>
      <c r="P1763" s="3">
        <f>+Tabella2026[[#This Row],[POPOLAZIONE PER DIFFERENZA ]]/SUM(Tabella2026[[POPOLAZIONE PER DIFFERENZA ]])</f>
        <v>3.5322259866915357E-4</v>
      </c>
      <c r="Q1763" s="3">
        <f>+Tabella2026[[#This Row],[INCIDENZA POPOLAZIONE PER DIFFERENZA]]*(PLAFOND-SUM(Tabella2026[CONTRIBUTO SULLA BASE DELLA POPOLAZIONE]))</f>
        <v>103988.46813125024</v>
      </c>
      <c r="R1763" s="3">
        <f>+Tabella2026[[#This Row],[CONTRIBUTO SULLA BASE DELLA POPOLAZIONE]]+Tabella2026[[#This Row],[CONTRIBUTO SULLA BASE DEL REDDITO]]</f>
        <v>138875.77575962443</v>
      </c>
      <c r="S1763" s="3">
        <f>+Tabella2026[[#This Row],[CONTRIBUTO TOTALE]]/(PLAFOND/N_TESSERE)</f>
        <v>277.75155151924889</v>
      </c>
      <c r="T1763" s="3">
        <f>+MAX(CEILING(Tabella2026[[#This Row],[preDEF1]],1),1)</f>
        <v>278</v>
      </c>
      <c r="U1763" s="9">
        <f xml:space="preserve"> IF(ROW(Tabella2026[[#This Row],[preDEF2]]) - ROW(Tabella2026[[#Headers],[preDEF2]])&lt;=ABS(SUM(Tabella2026[preDEF2])-N_TESSERE),Tabella2026[[#This Row],[preDEF2]]-1,Tabella2026[[#This Row],[preDEF2]])</f>
        <v>277</v>
      </c>
      <c r="V1763" s="21">
        <f>+Tabella2026[[#This Row],[DEF - n. card]]*(PLAFOND/N_TESSERE)</f>
        <v>138500</v>
      </c>
      <c r="W1763" s="18"/>
    </row>
    <row r="1764" spans="2:23" x14ac:dyDescent="0.25">
      <c r="B1764" s="1" t="s">
        <v>3600</v>
      </c>
      <c r="C1764" s="2">
        <v>4061</v>
      </c>
      <c r="D1764" s="1" t="s">
        <v>3601</v>
      </c>
      <c r="E1764" s="1" t="s">
        <v>18</v>
      </c>
      <c r="F1764" s="1" t="s">
        <v>263</v>
      </c>
      <c r="G1764" s="1" t="s">
        <v>2448</v>
      </c>
      <c r="H1764" s="1" t="s">
        <v>15835</v>
      </c>
      <c r="I1764" s="5">
        <v>6981</v>
      </c>
      <c r="J1764" s="5">
        <v>130117223</v>
      </c>
      <c r="K1764" s="3">
        <f>+Tabella2026[[#This Row],[POP_2024]]/SUM(Tabella2026[POP_2024])</f>
        <v>1.1843552323290671E-4</v>
      </c>
      <c r="L1764" s="3">
        <f>+Tabella2026[[#This Row],[INCIDENZA POPOLAZIONE]]*(PLAFOND/2)</f>
        <v>34867.329213125311</v>
      </c>
      <c r="M1764" s="3">
        <f>+IFERROR(Tabella2026[[#This Row],[reddito_2024]]/Tabella2026[[#This Row],[POP_2024]],"")</f>
        <v>18638.7656496204</v>
      </c>
      <c r="N1764" s="3">
        <f>+IF(Tabella2026[[#This Row],[REDDITO COMPLESSIVO PROCAPITE]]&lt;media_aggr_reddito_pc,(media_aggr_reddito_pc-Tabella2026[[#This Row],[REDDITO COMPLESSIVO PROCAPITE]]),0)</f>
        <v>0</v>
      </c>
      <c r="O1764" s="3">
        <f>+Tabella2026[[#This Row],[DIFFERENZA REDDITO INFERIORE ALLA MEDIA DALLA MEDIA]]*Tabella2026[[#This Row],[POP_2024]]</f>
        <v>0</v>
      </c>
      <c r="P1764" s="3">
        <f>+Tabella2026[[#This Row],[POPOLAZIONE PER DIFFERENZA ]]/SUM(Tabella2026[[POPOLAZIONE PER DIFFERENZA ]])</f>
        <v>0</v>
      </c>
      <c r="Q1764" s="3">
        <f>+Tabella2026[[#This Row],[INCIDENZA POPOLAZIONE PER DIFFERENZA]]*(PLAFOND-SUM(Tabella2026[CONTRIBUTO SULLA BASE DELLA POPOLAZIONE]))</f>
        <v>0</v>
      </c>
      <c r="R1764" s="3">
        <f>+Tabella2026[[#This Row],[CONTRIBUTO SULLA BASE DELLA POPOLAZIONE]]+Tabella2026[[#This Row],[CONTRIBUTO SULLA BASE DEL REDDITO]]</f>
        <v>34867.329213125311</v>
      </c>
      <c r="S1764" s="3">
        <f>+Tabella2026[[#This Row],[CONTRIBUTO TOTALE]]/(PLAFOND/N_TESSERE)</f>
        <v>69.734658426250618</v>
      </c>
      <c r="T1764" s="3">
        <f>+MAX(CEILING(Tabella2026[[#This Row],[preDEF1]],1),1)</f>
        <v>70</v>
      </c>
      <c r="U1764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1764" s="21">
        <f>+Tabella2026[[#This Row],[DEF - n. card]]*(PLAFOND/N_TESSERE)</f>
        <v>34500</v>
      </c>
      <c r="W1764" s="18"/>
    </row>
    <row r="1765" spans="2:23" x14ac:dyDescent="0.25">
      <c r="B1765" s="1" t="s">
        <v>3596</v>
      </c>
      <c r="C1765" s="2">
        <v>16132</v>
      </c>
      <c r="D1765" s="1" t="s">
        <v>3597</v>
      </c>
      <c r="E1765" s="1" t="s">
        <v>12</v>
      </c>
      <c r="F1765" s="1" t="s">
        <v>93</v>
      </c>
      <c r="G1765" s="1" t="s">
        <v>2448</v>
      </c>
      <c r="H1765" s="1" t="s">
        <v>15835</v>
      </c>
      <c r="I1765" s="5">
        <v>6981</v>
      </c>
      <c r="J1765" s="5">
        <v>144896484</v>
      </c>
      <c r="K1765" s="3">
        <f>+Tabella2026[[#This Row],[POP_2024]]/SUM(Tabella2026[POP_2024])</f>
        <v>1.1843552323290671E-4</v>
      </c>
      <c r="L1765" s="3">
        <f>+Tabella2026[[#This Row],[INCIDENZA POPOLAZIONE]]*(PLAFOND/2)</f>
        <v>34867.329213125311</v>
      </c>
      <c r="M1765" s="3">
        <f>+IFERROR(Tabella2026[[#This Row],[reddito_2024]]/Tabella2026[[#This Row],[POP_2024]],"")</f>
        <v>20755.834980661795</v>
      </c>
      <c r="N1765" s="3">
        <f>+IF(Tabella2026[[#This Row],[REDDITO COMPLESSIVO PROCAPITE]]&lt;media_aggr_reddito_pc,(media_aggr_reddito_pc-Tabella2026[[#This Row],[REDDITO COMPLESSIVO PROCAPITE]]),0)</f>
        <v>0</v>
      </c>
      <c r="O1765" s="3">
        <f>+Tabella2026[[#This Row],[DIFFERENZA REDDITO INFERIORE ALLA MEDIA DALLA MEDIA]]*Tabella2026[[#This Row],[POP_2024]]</f>
        <v>0</v>
      </c>
      <c r="P1765" s="3">
        <f>+Tabella2026[[#This Row],[POPOLAZIONE PER DIFFERENZA ]]/SUM(Tabella2026[[POPOLAZIONE PER DIFFERENZA ]])</f>
        <v>0</v>
      </c>
      <c r="Q1765" s="3">
        <f>+Tabella2026[[#This Row],[INCIDENZA POPOLAZIONE PER DIFFERENZA]]*(PLAFOND-SUM(Tabella2026[CONTRIBUTO SULLA BASE DELLA POPOLAZIONE]))</f>
        <v>0</v>
      </c>
      <c r="R1765" s="3">
        <f>+Tabella2026[[#This Row],[CONTRIBUTO SULLA BASE DELLA POPOLAZIONE]]+Tabella2026[[#This Row],[CONTRIBUTO SULLA BASE DEL REDDITO]]</f>
        <v>34867.329213125311</v>
      </c>
      <c r="S1765" s="3">
        <f>+Tabella2026[[#This Row],[CONTRIBUTO TOTALE]]/(PLAFOND/N_TESSERE)</f>
        <v>69.734658426250618</v>
      </c>
      <c r="T1765" s="3">
        <f>+MAX(CEILING(Tabella2026[[#This Row],[preDEF1]],1),1)</f>
        <v>70</v>
      </c>
      <c r="U1765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1765" s="21">
        <f>+Tabella2026[[#This Row],[DEF - n. card]]*(PLAFOND/N_TESSERE)</f>
        <v>34500</v>
      </c>
      <c r="W1765" s="18"/>
    </row>
    <row r="1766" spans="2:23" x14ac:dyDescent="0.25">
      <c r="B1766" s="1" t="s">
        <v>3594</v>
      </c>
      <c r="C1766" s="2">
        <v>118054</v>
      </c>
      <c r="D1766" s="1" t="s">
        <v>3595</v>
      </c>
      <c r="E1766" s="1" t="s">
        <v>76</v>
      </c>
      <c r="F1766" s="1" t="s">
        <v>75</v>
      </c>
      <c r="G1766" s="1" t="s">
        <v>2448</v>
      </c>
      <c r="H1766" s="1" t="s">
        <v>15836</v>
      </c>
      <c r="I1766" s="5">
        <v>6971</v>
      </c>
      <c r="J1766" s="5">
        <v>97169847</v>
      </c>
      <c r="K1766" s="3">
        <f>+Tabella2026[[#This Row],[POP_2024]]/SUM(Tabella2026[POP_2024])</f>
        <v>1.1826586913860373E-4</v>
      </c>
      <c r="L1766" s="3">
        <f>+Tabella2026[[#This Row],[INCIDENZA POPOLAZIONE]]*(PLAFOND/2)</f>
        <v>34817.383175003088</v>
      </c>
      <c r="M1766" s="3">
        <f>+IFERROR(Tabella2026[[#This Row],[reddito_2024]]/Tabella2026[[#This Row],[POP_2024]],"")</f>
        <v>13939.154640654138</v>
      </c>
      <c r="N1766" s="3">
        <f>+IF(Tabella2026[[#This Row],[REDDITO COMPLESSIVO PROCAPITE]]&lt;media_aggr_reddito_pc,(media_aggr_reddito_pc-Tabella2026[[#This Row],[REDDITO COMPLESSIVO PROCAPITE]]),0)</f>
        <v>3885.9114219546027</v>
      </c>
      <c r="O1766" s="3">
        <f>+Tabella2026[[#This Row],[DIFFERENZA REDDITO INFERIORE ALLA MEDIA DALLA MEDIA]]*Tabella2026[[#This Row],[POP_2024]]</f>
        <v>27088688.522445537</v>
      </c>
      <c r="P1766" s="3">
        <f>+Tabella2026[[#This Row],[POPOLAZIONE PER DIFFERENZA ]]/SUM(Tabella2026[[POPOLAZIONE PER DIFFERENZA ]])</f>
        <v>2.4032599714156672E-4</v>
      </c>
      <c r="Q1766" s="3">
        <f>+Tabella2026[[#This Row],[INCIDENZA POPOLAZIONE PER DIFFERENZA]]*(PLAFOND-SUM(Tabella2026[CONTRIBUTO SULLA BASE DELLA POPOLAZIONE]))</f>
        <v>70751.793313979666</v>
      </c>
      <c r="R1766" s="3">
        <f>+Tabella2026[[#This Row],[CONTRIBUTO SULLA BASE DELLA POPOLAZIONE]]+Tabella2026[[#This Row],[CONTRIBUTO SULLA BASE DEL REDDITO]]</f>
        <v>105569.17648898275</v>
      </c>
      <c r="S1766" s="3">
        <f>+Tabella2026[[#This Row],[CONTRIBUTO TOTALE]]/(PLAFOND/N_TESSERE)</f>
        <v>211.1383529779655</v>
      </c>
      <c r="T1766" s="3">
        <f>+MAX(CEILING(Tabella2026[[#This Row],[preDEF1]],1),1)</f>
        <v>212</v>
      </c>
      <c r="U1766" s="9">
        <f xml:space="preserve"> IF(ROW(Tabella2026[[#This Row],[preDEF2]]) - ROW(Tabella2026[[#Headers],[preDEF2]])&lt;=ABS(SUM(Tabella2026[preDEF2])-N_TESSERE),Tabella2026[[#This Row],[preDEF2]]-1,Tabella2026[[#This Row],[preDEF2]])</f>
        <v>211</v>
      </c>
      <c r="V1766" s="21">
        <f>+Tabella2026[[#This Row],[DEF - n. card]]*(PLAFOND/N_TESSERE)</f>
        <v>105500</v>
      </c>
      <c r="W1766" s="18"/>
    </row>
    <row r="1767" spans="2:23" x14ac:dyDescent="0.25">
      <c r="B1767" s="1" t="s">
        <v>3576</v>
      </c>
      <c r="C1767" s="2">
        <v>17150</v>
      </c>
      <c r="D1767" s="1" t="s">
        <v>3577</v>
      </c>
      <c r="E1767" s="1" t="s">
        <v>12</v>
      </c>
      <c r="F1767" s="1" t="s">
        <v>50</v>
      </c>
      <c r="G1767" s="1" t="s">
        <v>2448</v>
      </c>
      <c r="H1767" s="1" t="s">
        <v>15835</v>
      </c>
      <c r="I1767" s="5">
        <v>6967</v>
      </c>
      <c r="J1767" s="5">
        <v>111067896</v>
      </c>
      <c r="K1767" s="3">
        <f>+Tabella2026[[#This Row],[POP_2024]]/SUM(Tabella2026[POP_2024])</f>
        <v>1.1819800750088255E-4</v>
      </c>
      <c r="L1767" s="3">
        <f>+Tabella2026[[#This Row],[INCIDENZA POPOLAZIONE]]*(PLAFOND/2)</f>
        <v>34797.404759754194</v>
      </c>
      <c r="M1767" s="3">
        <f>+IFERROR(Tabella2026[[#This Row],[reddito_2024]]/Tabella2026[[#This Row],[POP_2024]],"")</f>
        <v>15941.997416391559</v>
      </c>
      <c r="N1767" s="3">
        <f>+IF(Tabella2026[[#This Row],[REDDITO COMPLESSIVO PROCAPITE]]&lt;media_aggr_reddito_pc,(media_aggr_reddito_pc-Tabella2026[[#This Row],[REDDITO COMPLESSIVO PROCAPITE]]),0)</f>
        <v>1883.0686462171816</v>
      </c>
      <c r="O1767" s="3">
        <f>+Tabella2026[[#This Row],[DIFFERENZA REDDITO INFERIORE ALLA MEDIA DALLA MEDIA]]*Tabella2026[[#This Row],[POP_2024]]</f>
        <v>13119339.258195104</v>
      </c>
      <c r="P1767" s="3">
        <f>+Tabella2026[[#This Row],[POPOLAZIONE PER DIFFERENZA ]]/SUM(Tabella2026[[POPOLAZIONE PER DIFFERENZA ]])</f>
        <v>1.1639243023713569E-4</v>
      </c>
      <c r="Q1767" s="3">
        <f>+Tabella2026[[#This Row],[INCIDENZA POPOLAZIONE PER DIFFERENZA]]*(PLAFOND-SUM(Tabella2026[CONTRIBUTO SULLA BASE DELLA POPOLAZIONE]))</f>
        <v>34265.844167490206</v>
      </c>
      <c r="R1767" s="3">
        <f>+Tabella2026[[#This Row],[CONTRIBUTO SULLA BASE DELLA POPOLAZIONE]]+Tabella2026[[#This Row],[CONTRIBUTO SULLA BASE DEL REDDITO]]</f>
        <v>69063.248927244393</v>
      </c>
      <c r="S1767" s="3">
        <f>+Tabella2026[[#This Row],[CONTRIBUTO TOTALE]]/(PLAFOND/N_TESSERE)</f>
        <v>138.12649785448878</v>
      </c>
      <c r="T1767" s="3">
        <f>+MAX(CEILING(Tabella2026[[#This Row],[preDEF1]],1),1)</f>
        <v>139</v>
      </c>
      <c r="U1767" s="9">
        <f xml:space="preserve"> IF(ROW(Tabella2026[[#This Row],[preDEF2]]) - ROW(Tabella2026[[#Headers],[preDEF2]])&lt;=ABS(SUM(Tabella2026[preDEF2])-N_TESSERE),Tabella2026[[#This Row],[preDEF2]]-1,Tabella2026[[#This Row],[preDEF2]])</f>
        <v>138</v>
      </c>
      <c r="V1767" s="21">
        <f>+Tabella2026[[#This Row],[DEF - n. card]]*(PLAFOND/N_TESSERE)</f>
        <v>69000</v>
      </c>
      <c r="W1767" s="18"/>
    </row>
    <row r="1768" spans="2:23" x14ac:dyDescent="0.25">
      <c r="B1768" s="1" t="s">
        <v>3554</v>
      </c>
      <c r="C1768" s="2">
        <v>38030</v>
      </c>
      <c r="D1768" s="1" t="s">
        <v>3555</v>
      </c>
      <c r="E1768" s="1" t="s">
        <v>27</v>
      </c>
      <c r="F1768" s="1" t="s">
        <v>80</v>
      </c>
      <c r="G1768" s="1" t="s">
        <v>2448</v>
      </c>
      <c r="H1768" s="1" t="s">
        <v>15835</v>
      </c>
      <c r="I1768" s="5">
        <v>6963</v>
      </c>
      <c r="J1768" s="5">
        <v>128968622</v>
      </c>
      <c r="K1768" s="3">
        <f>+Tabella2026[[#This Row],[POP_2024]]/SUM(Tabella2026[POP_2024])</f>
        <v>1.1813014586316135E-4</v>
      </c>
      <c r="L1768" s="3">
        <f>+Tabella2026[[#This Row],[INCIDENZA POPOLAZIONE]]*(PLAFOND/2)</f>
        <v>34777.4263445053</v>
      </c>
      <c r="M1768" s="3">
        <f>+IFERROR(Tabella2026[[#This Row],[reddito_2024]]/Tabella2026[[#This Row],[POP_2024]],"")</f>
        <v>18521.990808559531</v>
      </c>
      <c r="N1768" s="3">
        <f>+IF(Tabella2026[[#This Row],[REDDITO COMPLESSIVO PROCAPITE]]&lt;media_aggr_reddito_pc,(media_aggr_reddito_pc-Tabella2026[[#This Row],[REDDITO COMPLESSIVO PROCAPITE]]),0)</f>
        <v>0</v>
      </c>
      <c r="O1768" s="3">
        <f>+Tabella2026[[#This Row],[DIFFERENZA REDDITO INFERIORE ALLA MEDIA DALLA MEDIA]]*Tabella2026[[#This Row],[POP_2024]]</f>
        <v>0</v>
      </c>
      <c r="P1768" s="3">
        <f>+Tabella2026[[#This Row],[POPOLAZIONE PER DIFFERENZA ]]/SUM(Tabella2026[[POPOLAZIONE PER DIFFERENZA ]])</f>
        <v>0</v>
      </c>
      <c r="Q1768" s="3">
        <f>+Tabella2026[[#This Row],[INCIDENZA POPOLAZIONE PER DIFFERENZA]]*(PLAFOND-SUM(Tabella2026[CONTRIBUTO SULLA BASE DELLA POPOLAZIONE]))</f>
        <v>0</v>
      </c>
      <c r="R1768" s="3">
        <f>+Tabella2026[[#This Row],[CONTRIBUTO SULLA BASE DELLA POPOLAZIONE]]+Tabella2026[[#This Row],[CONTRIBUTO SULLA BASE DEL REDDITO]]</f>
        <v>34777.4263445053</v>
      </c>
      <c r="S1768" s="3">
        <f>+Tabella2026[[#This Row],[CONTRIBUTO TOTALE]]/(PLAFOND/N_TESSERE)</f>
        <v>69.554852689010602</v>
      </c>
      <c r="T1768" s="3">
        <f>+MAX(CEILING(Tabella2026[[#This Row],[preDEF1]],1),1)</f>
        <v>70</v>
      </c>
      <c r="U1768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1768" s="21">
        <f>+Tabella2026[[#This Row],[DEF - n. card]]*(PLAFOND/N_TESSERE)</f>
        <v>34500</v>
      </c>
      <c r="W1768" s="18"/>
    </row>
    <row r="1769" spans="2:23" x14ac:dyDescent="0.25">
      <c r="B1769" s="1" t="s">
        <v>3386</v>
      </c>
      <c r="C1769" s="2">
        <v>65157</v>
      </c>
      <c r="D1769" s="1" t="s">
        <v>3387</v>
      </c>
      <c r="E1769" s="1" t="s">
        <v>15</v>
      </c>
      <c r="F1769" s="1" t="s">
        <v>82</v>
      </c>
      <c r="G1769" s="1" t="s">
        <v>2448</v>
      </c>
      <c r="H1769" s="1" t="s">
        <v>15836</v>
      </c>
      <c r="I1769" s="5">
        <v>6962</v>
      </c>
      <c r="J1769" s="5">
        <v>100204854</v>
      </c>
      <c r="K1769" s="3">
        <f>+Tabella2026[[#This Row],[POP_2024]]/SUM(Tabella2026[POP_2024])</f>
        <v>1.1811318045373106E-4</v>
      </c>
      <c r="L1769" s="3">
        <f>+Tabella2026[[#This Row],[INCIDENZA POPOLAZIONE]]*(PLAFOND/2)</f>
        <v>34772.431740693086</v>
      </c>
      <c r="M1769" s="3">
        <f>+IFERROR(Tabella2026[[#This Row],[reddito_2024]]/Tabella2026[[#This Row],[POP_2024]],"")</f>
        <v>14393.11318586613</v>
      </c>
      <c r="N1769" s="3">
        <f>+IF(Tabella2026[[#This Row],[REDDITO COMPLESSIVO PROCAPITE]]&lt;media_aggr_reddito_pc,(media_aggr_reddito_pc-Tabella2026[[#This Row],[REDDITO COMPLESSIVO PROCAPITE]]),0)</f>
        <v>3431.9528767426109</v>
      </c>
      <c r="O1769" s="3">
        <f>+Tabella2026[[#This Row],[DIFFERENZA REDDITO INFERIORE ALLA MEDIA DALLA MEDIA]]*Tabella2026[[#This Row],[POP_2024]]</f>
        <v>23893255.927882057</v>
      </c>
      <c r="P1769" s="3">
        <f>+Tabella2026[[#This Row],[POPOLAZIONE PER DIFFERENZA ]]/SUM(Tabella2026[[POPOLAZIONE PER DIFFERENZA ]])</f>
        <v>2.1197669097449936E-4</v>
      </c>
      <c r="Q1769" s="3">
        <f>+Tabella2026[[#This Row],[INCIDENZA POPOLAZIONE PER DIFFERENZA]]*(PLAFOND-SUM(Tabella2026[CONTRIBUTO SULLA BASE DELLA POPOLAZIONE]))</f>
        <v>62405.778840374631</v>
      </c>
      <c r="R1769" s="3">
        <f>+Tabella2026[[#This Row],[CONTRIBUTO SULLA BASE DELLA POPOLAZIONE]]+Tabella2026[[#This Row],[CONTRIBUTO SULLA BASE DEL REDDITO]]</f>
        <v>97178.210581067717</v>
      </c>
      <c r="S1769" s="3">
        <f>+Tabella2026[[#This Row],[CONTRIBUTO TOTALE]]/(PLAFOND/N_TESSERE)</f>
        <v>194.35642116213543</v>
      </c>
      <c r="T1769" s="3">
        <f>+MAX(CEILING(Tabella2026[[#This Row],[preDEF1]],1),1)</f>
        <v>195</v>
      </c>
      <c r="U1769" s="9">
        <f xml:space="preserve"> IF(ROW(Tabella2026[[#This Row],[preDEF2]]) - ROW(Tabella2026[[#Headers],[preDEF2]])&lt;=ABS(SUM(Tabella2026[preDEF2])-N_TESSERE),Tabella2026[[#This Row],[preDEF2]]-1,Tabella2026[[#This Row],[preDEF2]])</f>
        <v>194</v>
      </c>
      <c r="V1769" s="21">
        <f>+Tabella2026[[#This Row],[DEF - n. card]]*(PLAFOND/N_TESSERE)</f>
        <v>97000</v>
      </c>
      <c r="W1769" s="18"/>
    </row>
    <row r="1770" spans="2:23" x14ac:dyDescent="0.25">
      <c r="B1770" s="1" t="s">
        <v>3526</v>
      </c>
      <c r="C1770" s="2">
        <v>52035</v>
      </c>
      <c r="D1770" s="1" t="s">
        <v>3527</v>
      </c>
      <c r="E1770" s="1" t="s">
        <v>30</v>
      </c>
      <c r="F1770" s="1" t="s">
        <v>283</v>
      </c>
      <c r="G1770" s="1" t="s">
        <v>2448</v>
      </c>
      <c r="H1770" s="1" t="s">
        <v>15834</v>
      </c>
      <c r="I1770" s="5">
        <v>6957</v>
      </c>
      <c r="J1770" s="5">
        <v>126313166</v>
      </c>
      <c r="K1770" s="3">
        <f>+Tabella2026[[#This Row],[POP_2024]]/SUM(Tabella2026[POP_2024])</f>
        <v>1.1802835340657957E-4</v>
      </c>
      <c r="L1770" s="3">
        <f>+Tabella2026[[#This Row],[INCIDENZA POPOLAZIONE]]*(PLAFOND/2)</f>
        <v>34747.458721631971</v>
      </c>
      <c r="M1770" s="3">
        <f>+IFERROR(Tabella2026[[#This Row],[reddito_2024]]/Tabella2026[[#This Row],[POP_2024]],"")</f>
        <v>18156.269368980884</v>
      </c>
      <c r="N1770" s="3">
        <f>+IF(Tabella2026[[#This Row],[REDDITO COMPLESSIVO PROCAPITE]]&lt;media_aggr_reddito_pc,(media_aggr_reddito_pc-Tabella2026[[#This Row],[REDDITO COMPLESSIVO PROCAPITE]]),0)</f>
        <v>0</v>
      </c>
      <c r="O1770" s="3">
        <f>+Tabella2026[[#This Row],[DIFFERENZA REDDITO INFERIORE ALLA MEDIA DALLA MEDIA]]*Tabella2026[[#This Row],[POP_2024]]</f>
        <v>0</v>
      </c>
      <c r="P1770" s="3">
        <f>+Tabella2026[[#This Row],[POPOLAZIONE PER DIFFERENZA ]]/SUM(Tabella2026[[POPOLAZIONE PER DIFFERENZA ]])</f>
        <v>0</v>
      </c>
      <c r="Q1770" s="3">
        <f>+Tabella2026[[#This Row],[INCIDENZA POPOLAZIONE PER DIFFERENZA]]*(PLAFOND-SUM(Tabella2026[CONTRIBUTO SULLA BASE DELLA POPOLAZIONE]))</f>
        <v>0</v>
      </c>
      <c r="R1770" s="3">
        <f>+Tabella2026[[#This Row],[CONTRIBUTO SULLA BASE DELLA POPOLAZIONE]]+Tabella2026[[#This Row],[CONTRIBUTO SULLA BASE DEL REDDITO]]</f>
        <v>34747.458721631971</v>
      </c>
      <c r="S1770" s="3">
        <f>+Tabella2026[[#This Row],[CONTRIBUTO TOTALE]]/(PLAFOND/N_TESSERE)</f>
        <v>69.494917443263944</v>
      </c>
      <c r="T1770" s="3">
        <f>+MAX(CEILING(Tabella2026[[#This Row],[preDEF1]],1),1)</f>
        <v>70</v>
      </c>
      <c r="U1770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1770" s="21">
        <f>+Tabella2026[[#This Row],[DEF - n. card]]*(PLAFOND/N_TESSERE)</f>
        <v>34500</v>
      </c>
      <c r="W1770" s="18"/>
    </row>
    <row r="1771" spans="2:23" x14ac:dyDescent="0.25">
      <c r="B1771" s="1" t="s">
        <v>3488</v>
      </c>
      <c r="C1771" s="2">
        <v>26013</v>
      </c>
      <c r="D1771" s="1" t="s">
        <v>3489</v>
      </c>
      <c r="E1771" s="1" t="s">
        <v>38</v>
      </c>
      <c r="F1771" s="1" t="s">
        <v>150</v>
      </c>
      <c r="G1771" s="1" t="s">
        <v>2448</v>
      </c>
      <c r="H1771" s="1" t="s">
        <v>15835</v>
      </c>
      <c r="I1771" s="5">
        <v>6953</v>
      </c>
      <c r="J1771" s="5">
        <v>137955215</v>
      </c>
      <c r="K1771" s="3">
        <f>+Tabella2026[[#This Row],[POP_2024]]/SUM(Tabella2026[POP_2024])</f>
        <v>1.1796049176885837E-4</v>
      </c>
      <c r="L1771" s="3">
        <f>+Tabella2026[[#This Row],[INCIDENZA POPOLAZIONE]]*(PLAFOND/2)</f>
        <v>34727.480306383077</v>
      </c>
      <c r="M1771" s="3">
        <f>+IFERROR(Tabella2026[[#This Row],[reddito_2024]]/Tabella2026[[#This Row],[POP_2024]],"")</f>
        <v>19841.106716525243</v>
      </c>
      <c r="N1771" s="3">
        <f>+IF(Tabella2026[[#This Row],[REDDITO COMPLESSIVO PROCAPITE]]&lt;media_aggr_reddito_pc,(media_aggr_reddito_pc-Tabella2026[[#This Row],[REDDITO COMPLESSIVO PROCAPITE]]),0)</f>
        <v>0</v>
      </c>
      <c r="O1771" s="3">
        <f>+Tabella2026[[#This Row],[DIFFERENZA REDDITO INFERIORE ALLA MEDIA DALLA MEDIA]]*Tabella2026[[#This Row],[POP_2024]]</f>
        <v>0</v>
      </c>
      <c r="P1771" s="3">
        <f>+Tabella2026[[#This Row],[POPOLAZIONE PER DIFFERENZA ]]/SUM(Tabella2026[[POPOLAZIONE PER DIFFERENZA ]])</f>
        <v>0</v>
      </c>
      <c r="Q1771" s="3">
        <f>+Tabella2026[[#This Row],[INCIDENZA POPOLAZIONE PER DIFFERENZA]]*(PLAFOND-SUM(Tabella2026[CONTRIBUTO SULLA BASE DELLA POPOLAZIONE]))</f>
        <v>0</v>
      </c>
      <c r="R1771" s="3">
        <f>+Tabella2026[[#This Row],[CONTRIBUTO SULLA BASE DELLA POPOLAZIONE]]+Tabella2026[[#This Row],[CONTRIBUTO SULLA BASE DEL REDDITO]]</f>
        <v>34727.480306383077</v>
      </c>
      <c r="S1771" s="3">
        <f>+Tabella2026[[#This Row],[CONTRIBUTO TOTALE]]/(PLAFOND/N_TESSERE)</f>
        <v>69.454960612766158</v>
      </c>
      <c r="T1771" s="3">
        <f>+MAX(CEILING(Tabella2026[[#This Row],[preDEF1]],1),1)</f>
        <v>70</v>
      </c>
      <c r="U1771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1771" s="21">
        <f>+Tabella2026[[#This Row],[DEF - n. card]]*(PLAFOND/N_TESSERE)</f>
        <v>34500</v>
      </c>
      <c r="W1771" s="18"/>
    </row>
    <row r="1772" spans="2:23" x14ac:dyDescent="0.25">
      <c r="B1772" s="1" t="s">
        <v>3634</v>
      </c>
      <c r="C1772" s="2">
        <v>17155</v>
      </c>
      <c r="D1772" s="1" t="s">
        <v>3635</v>
      </c>
      <c r="E1772" s="1" t="s">
        <v>12</v>
      </c>
      <c r="F1772" s="1" t="s">
        <v>50</v>
      </c>
      <c r="G1772" s="1" t="s">
        <v>2448</v>
      </c>
      <c r="H1772" s="1" t="s">
        <v>15835</v>
      </c>
      <c r="I1772" s="5">
        <v>6941</v>
      </c>
      <c r="J1772" s="5">
        <v>117484890</v>
      </c>
      <c r="K1772" s="3">
        <f>+Tabella2026[[#This Row],[POP_2024]]/SUM(Tabella2026[POP_2024])</f>
        <v>1.177569068556948E-4</v>
      </c>
      <c r="L1772" s="3">
        <f>+Tabella2026[[#This Row],[INCIDENZA POPOLAZIONE]]*(PLAFOND/2)</f>
        <v>34667.54506063641</v>
      </c>
      <c r="M1772" s="3">
        <f>+IFERROR(Tabella2026[[#This Row],[reddito_2024]]/Tabella2026[[#This Row],[POP_2024]],"")</f>
        <v>16926.219564904193</v>
      </c>
      <c r="N1772" s="3">
        <f>+IF(Tabella2026[[#This Row],[REDDITO COMPLESSIVO PROCAPITE]]&lt;media_aggr_reddito_pc,(media_aggr_reddito_pc-Tabella2026[[#This Row],[REDDITO COMPLESSIVO PROCAPITE]]),0)</f>
        <v>898.8464977045478</v>
      </c>
      <c r="O1772" s="3">
        <f>+Tabella2026[[#This Row],[DIFFERENZA REDDITO INFERIORE ALLA MEDIA DALLA MEDIA]]*Tabella2026[[#This Row],[POP_2024]]</f>
        <v>6238893.5405672658</v>
      </c>
      <c r="P1772" s="3">
        <f>+Tabella2026[[#This Row],[POPOLAZIONE PER DIFFERENZA ]]/SUM(Tabella2026[[POPOLAZIONE PER DIFFERENZA ]])</f>
        <v>5.5350347062927744E-5</v>
      </c>
      <c r="Q1772" s="3">
        <f>+Tabella2026[[#This Row],[INCIDENZA POPOLAZIONE PER DIFFERENZA]]*(PLAFOND-SUM(Tabella2026[CONTRIBUTO SULLA BASE DELLA POPOLAZIONE]))</f>
        <v>16295.100662565697</v>
      </c>
      <c r="R1772" s="3">
        <f>+Tabella2026[[#This Row],[CONTRIBUTO SULLA BASE DELLA POPOLAZIONE]]+Tabella2026[[#This Row],[CONTRIBUTO SULLA BASE DEL REDDITO]]</f>
        <v>50962.645723202106</v>
      </c>
      <c r="S1772" s="3">
        <f>+Tabella2026[[#This Row],[CONTRIBUTO TOTALE]]/(PLAFOND/N_TESSERE)</f>
        <v>101.92529144640422</v>
      </c>
      <c r="T1772" s="3">
        <f>+MAX(CEILING(Tabella2026[[#This Row],[preDEF1]],1),1)</f>
        <v>102</v>
      </c>
      <c r="U1772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1772" s="21">
        <f>+Tabella2026[[#This Row],[DEF - n. card]]*(PLAFOND/N_TESSERE)</f>
        <v>50500</v>
      </c>
      <c r="W1772" s="18"/>
    </row>
    <row r="1773" spans="2:23" x14ac:dyDescent="0.25">
      <c r="B1773" s="1" t="s">
        <v>3476</v>
      </c>
      <c r="C1773" s="2">
        <v>66075</v>
      </c>
      <c r="D1773" s="1" t="s">
        <v>3477</v>
      </c>
      <c r="E1773" s="1" t="s">
        <v>96</v>
      </c>
      <c r="F1773" s="1" t="s">
        <v>201</v>
      </c>
      <c r="G1773" s="1" t="s">
        <v>2448</v>
      </c>
      <c r="H1773" s="1" t="s">
        <v>15836</v>
      </c>
      <c r="I1773" s="5">
        <v>6936</v>
      </c>
      <c r="J1773" s="5">
        <v>102273911</v>
      </c>
      <c r="K1773" s="3">
        <f>+Tabella2026[[#This Row],[POP_2024]]/SUM(Tabella2026[POP_2024])</f>
        <v>1.1767207980854331E-4</v>
      </c>
      <c r="L1773" s="3">
        <f>+Tabella2026[[#This Row],[INCIDENZA POPOLAZIONE]]*(PLAFOND/2)</f>
        <v>34642.572041575295</v>
      </c>
      <c r="M1773" s="3">
        <f>+IFERROR(Tabella2026[[#This Row],[reddito_2024]]/Tabella2026[[#This Row],[POP_2024]],"")</f>
        <v>14745.373558246829</v>
      </c>
      <c r="N1773" s="3">
        <f>+IF(Tabella2026[[#This Row],[REDDITO COMPLESSIVO PROCAPITE]]&lt;media_aggr_reddito_pc,(media_aggr_reddito_pc-Tabella2026[[#This Row],[REDDITO COMPLESSIVO PROCAPITE]]),0)</f>
        <v>3079.6925043619121</v>
      </c>
      <c r="O1773" s="3">
        <f>+Tabella2026[[#This Row],[DIFFERENZA REDDITO INFERIORE ALLA MEDIA DALLA MEDIA]]*Tabella2026[[#This Row],[POP_2024]]</f>
        <v>21360747.210254222</v>
      </c>
      <c r="P1773" s="3">
        <f>+Tabella2026[[#This Row],[POPOLAZIONE PER DIFFERENZA ]]/SUM(Tabella2026[[POPOLAZIONE PER DIFFERENZA ]])</f>
        <v>1.8950872681561015E-4</v>
      </c>
      <c r="Q1773" s="3">
        <f>+Tabella2026[[#This Row],[INCIDENZA POPOLAZIONE PER DIFFERENZA]]*(PLAFOND-SUM(Tabella2026[CONTRIBUTO SULLA BASE DELLA POPOLAZIONE]))</f>
        <v>55791.227042970742</v>
      </c>
      <c r="R1773" s="3">
        <f>+Tabella2026[[#This Row],[CONTRIBUTO SULLA BASE DELLA POPOLAZIONE]]+Tabella2026[[#This Row],[CONTRIBUTO SULLA BASE DEL REDDITO]]</f>
        <v>90433.799084546044</v>
      </c>
      <c r="S1773" s="3">
        <f>+Tabella2026[[#This Row],[CONTRIBUTO TOTALE]]/(PLAFOND/N_TESSERE)</f>
        <v>180.86759816909208</v>
      </c>
      <c r="T1773" s="3">
        <f>+MAX(CEILING(Tabella2026[[#This Row],[preDEF1]],1),1)</f>
        <v>181</v>
      </c>
      <c r="U1773" s="9">
        <f xml:space="preserve"> IF(ROW(Tabella2026[[#This Row],[preDEF2]]) - ROW(Tabella2026[[#Headers],[preDEF2]])&lt;=ABS(SUM(Tabella2026[preDEF2])-N_TESSERE),Tabella2026[[#This Row],[preDEF2]]-1,Tabella2026[[#This Row],[preDEF2]])</f>
        <v>180</v>
      </c>
      <c r="V1773" s="21">
        <f>+Tabella2026[[#This Row],[DEF - n. card]]*(PLAFOND/N_TESSERE)</f>
        <v>90000</v>
      </c>
      <c r="W1773" s="18"/>
    </row>
    <row r="1774" spans="2:23" x14ac:dyDescent="0.25">
      <c r="B1774" s="1" t="s">
        <v>3562</v>
      </c>
      <c r="C1774" s="2">
        <v>97059</v>
      </c>
      <c r="D1774" s="1" t="s">
        <v>3563</v>
      </c>
      <c r="E1774" s="1" t="s">
        <v>12</v>
      </c>
      <c r="F1774" s="1" t="s">
        <v>362</v>
      </c>
      <c r="G1774" s="1" t="s">
        <v>2448</v>
      </c>
      <c r="H1774" s="1" t="s">
        <v>15835</v>
      </c>
      <c r="I1774" s="5">
        <v>6935</v>
      </c>
      <c r="J1774" s="5">
        <v>139882775</v>
      </c>
      <c r="K1774" s="3">
        <f>+Tabella2026[[#This Row],[POP_2024]]/SUM(Tabella2026[POP_2024])</f>
        <v>1.1765511439911302E-4</v>
      </c>
      <c r="L1774" s="3">
        <f>+Tabella2026[[#This Row],[INCIDENZA POPOLAZIONE]]*(PLAFOND/2)</f>
        <v>34637.577437763073</v>
      </c>
      <c r="M1774" s="3">
        <f>+IFERROR(Tabella2026[[#This Row],[reddito_2024]]/Tabella2026[[#This Row],[POP_2024]],"")</f>
        <v>20170.551550108146</v>
      </c>
      <c r="N1774" s="3">
        <f>+IF(Tabella2026[[#This Row],[REDDITO COMPLESSIVO PROCAPITE]]&lt;media_aggr_reddito_pc,(media_aggr_reddito_pc-Tabella2026[[#This Row],[REDDITO COMPLESSIVO PROCAPITE]]),0)</f>
        <v>0</v>
      </c>
      <c r="O1774" s="3">
        <f>+Tabella2026[[#This Row],[DIFFERENZA REDDITO INFERIORE ALLA MEDIA DALLA MEDIA]]*Tabella2026[[#This Row],[POP_2024]]</f>
        <v>0</v>
      </c>
      <c r="P1774" s="3">
        <f>+Tabella2026[[#This Row],[POPOLAZIONE PER DIFFERENZA ]]/SUM(Tabella2026[[POPOLAZIONE PER DIFFERENZA ]])</f>
        <v>0</v>
      </c>
      <c r="Q1774" s="3">
        <f>+Tabella2026[[#This Row],[INCIDENZA POPOLAZIONE PER DIFFERENZA]]*(PLAFOND-SUM(Tabella2026[CONTRIBUTO SULLA BASE DELLA POPOLAZIONE]))</f>
        <v>0</v>
      </c>
      <c r="R1774" s="3">
        <f>+Tabella2026[[#This Row],[CONTRIBUTO SULLA BASE DELLA POPOLAZIONE]]+Tabella2026[[#This Row],[CONTRIBUTO SULLA BASE DEL REDDITO]]</f>
        <v>34637.577437763073</v>
      </c>
      <c r="S1774" s="3">
        <f>+Tabella2026[[#This Row],[CONTRIBUTO TOTALE]]/(PLAFOND/N_TESSERE)</f>
        <v>69.275154875526141</v>
      </c>
      <c r="T1774" s="3">
        <f>+MAX(CEILING(Tabella2026[[#This Row],[preDEF1]],1),1)</f>
        <v>70</v>
      </c>
      <c r="U1774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1774" s="21">
        <f>+Tabella2026[[#This Row],[DEF - n. card]]*(PLAFOND/N_TESSERE)</f>
        <v>34500</v>
      </c>
      <c r="W1774" s="18"/>
    </row>
    <row r="1775" spans="2:23" x14ac:dyDescent="0.25">
      <c r="B1775" s="1" t="s">
        <v>3584</v>
      </c>
      <c r="C1775" s="2">
        <v>20039</v>
      </c>
      <c r="D1775" s="1" t="s">
        <v>3585</v>
      </c>
      <c r="E1775" s="1" t="s">
        <v>12</v>
      </c>
      <c r="F1775" s="1" t="s">
        <v>332</v>
      </c>
      <c r="G1775" s="1" t="s">
        <v>2448</v>
      </c>
      <c r="H1775" s="1" t="s">
        <v>15835</v>
      </c>
      <c r="I1775" s="5">
        <v>6934</v>
      </c>
      <c r="J1775" s="5">
        <v>134969089</v>
      </c>
      <c r="K1775" s="3">
        <f>+Tabella2026[[#This Row],[POP_2024]]/SUM(Tabella2026[POP_2024])</f>
        <v>1.1763814898968272E-4</v>
      </c>
      <c r="L1775" s="3">
        <f>+Tabella2026[[#This Row],[INCIDENZA POPOLAZIONE]]*(PLAFOND/2)</f>
        <v>34632.582833950852</v>
      </c>
      <c r="M1775" s="3">
        <f>+IFERROR(Tabella2026[[#This Row],[reddito_2024]]/Tabella2026[[#This Row],[POP_2024]],"")</f>
        <v>19464.823911162388</v>
      </c>
      <c r="N1775" s="3">
        <f>+IF(Tabella2026[[#This Row],[REDDITO COMPLESSIVO PROCAPITE]]&lt;media_aggr_reddito_pc,(media_aggr_reddito_pc-Tabella2026[[#This Row],[REDDITO COMPLESSIVO PROCAPITE]]),0)</f>
        <v>0</v>
      </c>
      <c r="O1775" s="3">
        <f>+Tabella2026[[#This Row],[DIFFERENZA REDDITO INFERIORE ALLA MEDIA DALLA MEDIA]]*Tabella2026[[#This Row],[POP_2024]]</f>
        <v>0</v>
      </c>
      <c r="P1775" s="3">
        <f>+Tabella2026[[#This Row],[POPOLAZIONE PER DIFFERENZA ]]/SUM(Tabella2026[[POPOLAZIONE PER DIFFERENZA ]])</f>
        <v>0</v>
      </c>
      <c r="Q1775" s="3">
        <f>+Tabella2026[[#This Row],[INCIDENZA POPOLAZIONE PER DIFFERENZA]]*(PLAFOND-SUM(Tabella2026[CONTRIBUTO SULLA BASE DELLA POPOLAZIONE]))</f>
        <v>0</v>
      </c>
      <c r="R1775" s="3">
        <f>+Tabella2026[[#This Row],[CONTRIBUTO SULLA BASE DELLA POPOLAZIONE]]+Tabella2026[[#This Row],[CONTRIBUTO SULLA BASE DEL REDDITO]]</f>
        <v>34632.582833950852</v>
      </c>
      <c r="S1775" s="3">
        <f>+Tabella2026[[#This Row],[CONTRIBUTO TOTALE]]/(PLAFOND/N_TESSERE)</f>
        <v>69.265165667901698</v>
      </c>
      <c r="T1775" s="3">
        <f>+MAX(CEILING(Tabella2026[[#This Row],[preDEF1]],1),1)</f>
        <v>70</v>
      </c>
      <c r="U1775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1775" s="21">
        <f>+Tabella2026[[#This Row],[DEF - n. card]]*(PLAFOND/N_TESSERE)</f>
        <v>34500</v>
      </c>
      <c r="W1775" s="18"/>
    </row>
    <row r="1776" spans="2:23" x14ac:dyDescent="0.25">
      <c r="B1776" s="1" t="s">
        <v>3604</v>
      </c>
      <c r="C1776" s="2">
        <v>108005</v>
      </c>
      <c r="D1776" s="1" t="s">
        <v>3605</v>
      </c>
      <c r="E1776" s="1" t="s">
        <v>12</v>
      </c>
      <c r="F1776" s="1" t="s">
        <v>91</v>
      </c>
      <c r="G1776" s="1" t="s">
        <v>2448</v>
      </c>
      <c r="H1776" s="1" t="s">
        <v>15835</v>
      </c>
      <c r="I1776" s="5">
        <v>6933</v>
      </c>
      <c r="J1776" s="5">
        <v>132555759</v>
      </c>
      <c r="K1776" s="3">
        <f>+Tabella2026[[#This Row],[POP_2024]]/SUM(Tabella2026[POP_2024])</f>
        <v>1.1762118358025243E-4</v>
      </c>
      <c r="L1776" s="3">
        <f>+Tabella2026[[#This Row],[INCIDENZA POPOLAZIONE]]*(PLAFOND/2)</f>
        <v>34627.58823013863</v>
      </c>
      <c r="M1776" s="3">
        <f>+IFERROR(Tabella2026[[#This Row],[reddito_2024]]/Tabella2026[[#This Row],[POP_2024]],"")</f>
        <v>19119.538295110342</v>
      </c>
      <c r="N1776" s="3">
        <f>+IF(Tabella2026[[#This Row],[REDDITO COMPLESSIVO PROCAPITE]]&lt;media_aggr_reddito_pc,(media_aggr_reddito_pc-Tabella2026[[#This Row],[REDDITO COMPLESSIVO PROCAPITE]]),0)</f>
        <v>0</v>
      </c>
      <c r="O1776" s="3">
        <f>+Tabella2026[[#This Row],[DIFFERENZA REDDITO INFERIORE ALLA MEDIA DALLA MEDIA]]*Tabella2026[[#This Row],[POP_2024]]</f>
        <v>0</v>
      </c>
      <c r="P1776" s="3">
        <f>+Tabella2026[[#This Row],[POPOLAZIONE PER DIFFERENZA ]]/SUM(Tabella2026[[POPOLAZIONE PER DIFFERENZA ]])</f>
        <v>0</v>
      </c>
      <c r="Q1776" s="3">
        <f>+Tabella2026[[#This Row],[INCIDENZA POPOLAZIONE PER DIFFERENZA]]*(PLAFOND-SUM(Tabella2026[CONTRIBUTO SULLA BASE DELLA POPOLAZIONE]))</f>
        <v>0</v>
      </c>
      <c r="R1776" s="3">
        <f>+Tabella2026[[#This Row],[CONTRIBUTO SULLA BASE DELLA POPOLAZIONE]]+Tabella2026[[#This Row],[CONTRIBUTO SULLA BASE DEL REDDITO]]</f>
        <v>34627.58823013863</v>
      </c>
      <c r="S1776" s="3">
        <f>+Tabella2026[[#This Row],[CONTRIBUTO TOTALE]]/(PLAFOND/N_TESSERE)</f>
        <v>69.255176460277255</v>
      </c>
      <c r="T1776" s="3">
        <f>+MAX(CEILING(Tabella2026[[#This Row],[preDEF1]],1),1)</f>
        <v>70</v>
      </c>
      <c r="U1776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1776" s="21">
        <f>+Tabella2026[[#This Row],[DEF - n. card]]*(PLAFOND/N_TESSERE)</f>
        <v>34500</v>
      </c>
      <c r="W1776" s="18"/>
    </row>
    <row r="1777" spans="2:23" x14ac:dyDescent="0.25">
      <c r="B1777" s="1" t="s">
        <v>3684</v>
      </c>
      <c r="C1777" s="2">
        <v>108051</v>
      </c>
      <c r="D1777" s="1" t="s">
        <v>3685</v>
      </c>
      <c r="E1777" s="1" t="s">
        <v>12</v>
      </c>
      <c r="F1777" s="1" t="s">
        <v>91</v>
      </c>
      <c r="G1777" s="1" t="s">
        <v>2448</v>
      </c>
      <c r="H1777" s="1" t="s">
        <v>15835</v>
      </c>
      <c r="I1777" s="5">
        <v>6926</v>
      </c>
      <c r="J1777" s="5">
        <v>148525649</v>
      </c>
      <c r="K1777" s="3">
        <f>+Tabella2026[[#This Row],[POP_2024]]/SUM(Tabella2026[POP_2024])</f>
        <v>1.1750242571424035E-4</v>
      </c>
      <c r="L1777" s="3">
        <f>+Tabella2026[[#This Row],[INCIDENZA POPOLAZIONE]]*(PLAFOND/2)</f>
        <v>34592.626003453071</v>
      </c>
      <c r="M1777" s="3">
        <f>+IFERROR(Tabella2026[[#This Row],[reddito_2024]]/Tabella2026[[#This Row],[POP_2024]],"")</f>
        <v>21444.650447588796</v>
      </c>
      <c r="N1777" s="3">
        <f>+IF(Tabella2026[[#This Row],[REDDITO COMPLESSIVO PROCAPITE]]&lt;media_aggr_reddito_pc,(media_aggr_reddito_pc-Tabella2026[[#This Row],[REDDITO COMPLESSIVO PROCAPITE]]),0)</f>
        <v>0</v>
      </c>
      <c r="O1777" s="3">
        <f>+Tabella2026[[#This Row],[DIFFERENZA REDDITO INFERIORE ALLA MEDIA DALLA MEDIA]]*Tabella2026[[#This Row],[POP_2024]]</f>
        <v>0</v>
      </c>
      <c r="P1777" s="3">
        <f>+Tabella2026[[#This Row],[POPOLAZIONE PER DIFFERENZA ]]/SUM(Tabella2026[[POPOLAZIONE PER DIFFERENZA ]])</f>
        <v>0</v>
      </c>
      <c r="Q1777" s="3">
        <f>+Tabella2026[[#This Row],[INCIDENZA POPOLAZIONE PER DIFFERENZA]]*(PLAFOND-SUM(Tabella2026[CONTRIBUTO SULLA BASE DELLA POPOLAZIONE]))</f>
        <v>0</v>
      </c>
      <c r="R1777" s="3">
        <f>+Tabella2026[[#This Row],[CONTRIBUTO SULLA BASE DELLA POPOLAZIONE]]+Tabella2026[[#This Row],[CONTRIBUTO SULLA BASE DEL REDDITO]]</f>
        <v>34592.626003453071</v>
      </c>
      <c r="S1777" s="3">
        <f>+Tabella2026[[#This Row],[CONTRIBUTO TOTALE]]/(PLAFOND/N_TESSERE)</f>
        <v>69.18525200690614</v>
      </c>
      <c r="T1777" s="3">
        <f>+MAX(CEILING(Tabella2026[[#This Row],[preDEF1]],1),1)</f>
        <v>70</v>
      </c>
      <c r="U1777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1777" s="21">
        <f>+Tabella2026[[#This Row],[DEF - n. card]]*(PLAFOND/N_TESSERE)</f>
        <v>34500</v>
      </c>
      <c r="W1777" s="18"/>
    </row>
    <row r="1778" spans="2:23" x14ac:dyDescent="0.25">
      <c r="B1778" s="1" t="s">
        <v>3668</v>
      </c>
      <c r="C1778" s="2">
        <v>99029</v>
      </c>
      <c r="D1778" s="1" t="s">
        <v>3669</v>
      </c>
      <c r="E1778" s="1" t="s">
        <v>27</v>
      </c>
      <c r="F1778" s="1" t="s">
        <v>73</v>
      </c>
      <c r="G1778" s="1" t="s">
        <v>2448</v>
      </c>
      <c r="H1778" s="1" t="s">
        <v>15835</v>
      </c>
      <c r="I1778" s="5">
        <v>6926</v>
      </c>
      <c r="J1778" s="5">
        <v>105931548</v>
      </c>
      <c r="K1778" s="3">
        <f>+Tabella2026[[#This Row],[POP_2024]]/SUM(Tabella2026[POP_2024])</f>
        <v>1.1750242571424035E-4</v>
      </c>
      <c r="L1778" s="3">
        <f>+Tabella2026[[#This Row],[INCIDENZA POPOLAZIONE]]*(PLAFOND/2)</f>
        <v>34592.626003453071</v>
      </c>
      <c r="M1778" s="3">
        <f>+IFERROR(Tabella2026[[#This Row],[reddito_2024]]/Tabella2026[[#This Row],[POP_2024]],"")</f>
        <v>15294.765809991337</v>
      </c>
      <c r="N1778" s="3">
        <f>+IF(Tabella2026[[#This Row],[REDDITO COMPLESSIVO PROCAPITE]]&lt;media_aggr_reddito_pc,(media_aggr_reddito_pc-Tabella2026[[#This Row],[REDDITO COMPLESSIVO PROCAPITE]]),0)</f>
        <v>2530.3002526174041</v>
      </c>
      <c r="O1778" s="3">
        <f>+Tabella2026[[#This Row],[DIFFERENZA REDDITO INFERIORE ALLA MEDIA DALLA MEDIA]]*Tabella2026[[#This Row],[POP_2024]]</f>
        <v>17524859.549628142</v>
      </c>
      <c r="P1778" s="3">
        <f>+Tabella2026[[#This Row],[POPOLAZIONE PER DIFFERENZA ]]/SUM(Tabella2026[[POPOLAZIONE PER DIFFERENZA ]])</f>
        <v>1.5547741790971226E-4</v>
      </c>
      <c r="Q1778" s="3">
        <f>+Tabella2026[[#This Row],[INCIDENZA POPOLAZIONE PER DIFFERENZA]]*(PLAFOND-SUM(Tabella2026[CONTRIBUTO SULLA BASE DELLA POPOLAZIONE]))</f>
        <v>45772.435224556044</v>
      </c>
      <c r="R1778" s="3">
        <f>+Tabella2026[[#This Row],[CONTRIBUTO SULLA BASE DELLA POPOLAZIONE]]+Tabella2026[[#This Row],[CONTRIBUTO SULLA BASE DEL REDDITO]]</f>
        <v>80365.061228009115</v>
      </c>
      <c r="S1778" s="3">
        <f>+Tabella2026[[#This Row],[CONTRIBUTO TOTALE]]/(PLAFOND/N_TESSERE)</f>
        <v>160.73012245601822</v>
      </c>
      <c r="T1778" s="3">
        <f>+MAX(CEILING(Tabella2026[[#This Row],[preDEF1]],1),1)</f>
        <v>161</v>
      </c>
      <c r="U1778" s="9">
        <f xml:space="preserve"> IF(ROW(Tabella2026[[#This Row],[preDEF2]]) - ROW(Tabella2026[[#Headers],[preDEF2]])&lt;=ABS(SUM(Tabella2026[preDEF2])-N_TESSERE),Tabella2026[[#This Row],[preDEF2]]-1,Tabella2026[[#This Row],[preDEF2]])</f>
        <v>160</v>
      </c>
      <c r="V1778" s="21">
        <f>+Tabella2026[[#This Row],[DEF - n. card]]*(PLAFOND/N_TESSERE)</f>
        <v>80000</v>
      </c>
      <c r="W1778" s="18"/>
    </row>
    <row r="1779" spans="2:23" x14ac:dyDescent="0.25">
      <c r="B1779" s="1" t="s">
        <v>3586</v>
      </c>
      <c r="C1779" s="2">
        <v>41066</v>
      </c>
      <c r="D1779" s="1" t="s">
        <v>3587</v>
      </c>
      <c r="E1779" s="1" t="s">
        <v>117</v>
      </c>
      <c r="F1779" s="1" t="s">
        <v>130</v>
      </c>
      <c r="G1779" s="1" t="s">
        <v>2448</v>
      </c>
      <c r="H1779" s="1" t="s">
        <v>15834</v>
      </c>
      <c r="I1779" s="5">
        <v>6924</v>
      </c>
      <c r="J1779" s="5">
        <v>118070321</v>
      </c>
      <c r="K1779" s="3">
        <f>+Tabella2026[[#This Row],[POP_2024]]/SUM(Tabella2026[POP_2024])</f>
        <v>1.1746849489537974E-4</v>
      </c>
      <c r="L1779" s="3">
        <f>+Tabella2026[[#This Row],[INCIDENZA POPOLAZIONE]]*(PLAFOND/2)</f>
        <v>34582.636795828628</v>
      </c>
      <c r="M1779" s="3">
        <f>+IFERROR(Tabella2026[[#This Row],[reddito_2024]]/Tabella2026[[#This Row],[POP_2024]],"")</f>
        <v>17052.328278451761</v>
      </c>
      <c r="N1779" s="3">
        <f>+IF(Tabella2026[[#This Row],[REDDITO COMPLESSIVO PROCAPITE]]&lt;media_aggr_reddito_pc,(media_aggr_reddito_pc-Tabella2026[[#This Row],[REDDITO COMPLESSIVO PROCAPITE]]),0)</f>
        <v>772.73778415697961</v>
      </c>
      <c r="O1779" s="3">
        <f>+Tabella2026[[#This Row],[DIFFERENZA REDDITO INFERIORE ALLA MEDIA DALLA MEDIA]]*Tabella2026[[#This Row],[POP_2024]]</f>
        <v>5350436.4175029267</v>
      </c>
      <c r="P1779" s="3">
        <f>+Tabella2026[[#This Row],[POPOLAZIONE PER DIFFERENZA ]]/SUM(Tabella2026[[POPOLAZIONE PER DIFFERENZA ]])</f>
        <v>4.7468114453510566E-5</v>
      </c>
      <c r="Q1779" s="3">
        <f>+Tabella2026[[#This Row],[INCIDENZA POPOLAZIONE PER DIFFERENZA]]*(PLAFOND-SUM(Tabella2026[CONTRIBUTO SULLA BASE DELLA POPOLAZIONE]))</f>
        <v>13974.577294027727</v>
      </c>
      <c r="R1779" s="3">
        <f>+Tabella2026[[#This Row],[CONTRIBUTO SULLA BASE DELLA POPOLAZIONE]]+Tabella2026[[#This Row],[CONTRIBUTO SULLA BASE DEL REDDITO]]</f>
        <v>48557.214089856352</v>
      </c>
      <c r="S1779" s="3">
        <f>+Tabella2026[[#This Row],[CONTRIBUTO TOTALE]]/(PLAFOND/N_TESSERE)</f>
        <v>97.114428179712704</v>
      </c>
      <c r="T1779" s="3">
        <f>+MAX(CEILING(Tabella2026[[#This Row],[preDEF1]],1),1)</f>
        <v>98</v>
      </c>
      <c r="U1779" s="9">
        <f xml:space="preserve"> IF(ROW(Tabella2026[[#This Row],[preDEF2]]) - ROW(Tabella2026[[#Headers],[preDEF2]])&lt;=ABS(SUM(Tabella2026[preDEF2])-N_TESSERE),Tabella2026[[#This Row],[preDEF2]]-1,Tabella2026[[#This Row],[preDEF2]])</f>
        <v>97</v>
      </c>
      <c r="V1779" s="21">
        <f>+Tabella2026[[#This Row],[DEF - n. card]]*(PLAFOND/N_TESSERE)</f>
        <v>48500</v>
      </c>
      <c r="W1779" s="18"/>
    </row>
    <row r="1780" spans="2:23" x14ac:dyDescent="0.25">
      <c r="B1780" s="1" t="s">
        <v>3486</v>
      </c>
      <c r="C1780" s="2">
        <v>53014</v>
      </c>
      <c r="D1780" s="1" t="s">
        <v>3487</v>
      </c>
      <c r="E1780" s="1" t="s">
        <v>30</v>
      </c>
      <c r="F1780" s="1" t="s">
        <v>159</v>
      </c>
      <c r="G1780" s="1" t="s">
        <v>2448</v>
      </c>
      <c r="H1780" s="1" t="s">
        <v>15834</v>
      </c>
      <c r="I1780" s="5">
        <v>6916</v>
      </c>
      <c r="J1780" s="5">
        <v>109453417</v>
      </c>
      <c r="K1780" s="3">
        <f>+Tabella2026[[#This Row],[POP_2024]]/SUM(Tabella2026[POP_2024])</f>
        <v>1.1733277161993737E-4</v>
      </c>
      <c r="L1780" s="3">
        <f>+Tabella2026[[#This Row],[INCIDENZA POPOLAZIONE]]*(PLAFOND/2)</f>
        <v>34542.679965330848</v>
      </c>
      <c r="M1780" s="3">
        <f>+IFERROR(Tabella2026[[#This Row],[reddito_2024]]/Tabella2026[[#This Row],[POP_2024]],"")</f>
        <v>15826.115818392134</v>
      </c>
      <c r="N1780" s="3">
        <f>+IF(Tabella2026[[#This Row],[REDDITO COMPLESSIVO PROCAPITE]]&lt;media_aggr_reddito_pc,(media_aggr_reddito_pc-Tabella2026[[#This Row],[REDDITO COMPLESSIVO PROCAPITE]]),0)</f>
        <v>1998.9502442166067</v>
      </c>
      <c r="O1780" s="3">
        <f>+Tabella2026[[#This Row],[DIFFERENZA REDDITO INFERIORE ALLA MEDIA DALLA MEDIA]]*Tabella2026[[#This Row],[POP_2024]]</f>
        <v>13824739.889002053</v>
      </c>
      <c r="P1780" s="3">
        <f>+Tabella2026[[#This Row],[POPOLAZIONE PER DIFFERENZA ]]/SUM(Tabella2026[[POPOLAZIONE PER DIFFERENZA ]])</f>
        <v>1.2265061840458801E-4</v>
      </c>
      <c r="Q1780" s="3">
        <f>+Tabella2026[[#This Row],[INCIDENZA POPOLAZIONE PER DIFFERENZA]]*(PLAFOND-SUM(Tabella2026[CONTRIBUTO SULLA BASE DELLA POPOLAZIONE]))</f>
        <v>36108.25007034705</v>
      </c>
      <c r="R1780" s="3">
        <f>+Tabella2026[[#This Row],[CONTRIBUTO SULLA BASE DELLA POPOLAZIONE]]+Tabella2026[[#This Row],[CONTRIBUTO SULLA BASE DEL REDDITO]]</f>
        <v>70650.930035677899</v>
      </c>
      <c r="S1780" s="3">
        <f>+Tabella2026[[#This Row],[CONTRIBUTO TOTALE]]/(PLAFOND/N_TESSERE)</f>
        <v>141.3018600713558</v>
      </c>
      <c r="T1780" s="3">
        <f>+MAX(CEILING(Tabella2026[[#This Row],[preDEF1]],1),1)</f>
        <v>142</v>
      </c>
      <c r="U1780" s="9">
        <f xml:space="preserve"> IF(ROW(Tabella2026[[#This Row],[preDEF2]]) - ROW(Tabella2026[[#Headers],[preDEF2]])&lt;=ABS(SUM(Tabella2026[preDEF2])-N_TESSERE),Tabella2026[[#This Row],[preDEF2]]-1,Tabella2026[[#This Row],[preDEF2]])</f>
        <v>141</v>
      </c>
      <c r="V1780" s="21">
        <f>+Tabella2026[[#This Row],[DEF - n. card]]*(PLAFOND/N_TESSERE)</f>
        <v>70500</v>
      </c>
      <c r="W1780" s="18"/>
    </row>
    <row r="1781" spans="2:23" x14ac:dyDescent="0.25">
      <c r="B1781" s="1" t="s">
        <v>3560</v>
      </c>
      <c r="C1781" s="2">
        <v>63028</v>
      </c>
      <c r="D1781" s="1" t="s">
        <v>3561</v>
      </c>
      <c r="E1781" s="1" t="s">
        <v>15</v>
      </c>
      <c r="F1781" s="1" t="s">
        <v>14</v>
      </c>
      <c r="G1781" s="1" t="s">
        <v>2448</v>
      </c>
      <c r="H1781" s="1" t="s">
        <v>15836</v>
      </c>
      <c r="I1781" s="5">
        <v>6908</v>
      </c>
      <c r="J1781" s="5">
        <v>89669138</v>
      </c>
      <c r="K1781" s="3">
        <f>+Tabella2026[[#This Row],[POP_2024]]/SUM(Tabella2026[POP_2024])</f>
        <v>1.1719704834449499E-4</v>
      </c>
      <c r="L1781" s="3">
        <f>+Tabella2026[[#This Row],[INCIDENZA POPOLAZIONE]]*(PLAFOND/2)</f>
        <v>34502.723134833068</v>
      </c>
      <c r="M1781" s="3">
        <f>+IFERROR(Tabella2026[[#This Row],[reddito_2024]]/Tabella2026[[#This Row],[POP_2024]],"")</f>
        <v>12980.477417486971</v>
      </c>
      <c r="N1781" s="3">
        <f>+IF(Tabella2026[[#This Row],[REDDITO COMPLESSIVO PROCAPITE]]&lt;media_aggr_reddito_pc,(media_aggr_reddito_pc-Tabella2026[[#This Row],[REDDITO COMPLESSIVO PROCAPITE]]),0)</f>
        <v>4844.5886451217702</v>
      </c>
      <c r="O1781" s="3">
        <f>+Tabella2026[[#This Row],[DIFFERENZA REDDITO INFERIORE ALLA MEDIA DALLA MEDIA]]*Tabella2026[[#This Row],[POP_2024]]</f>
        <v>33466418.360501189</v>
      </c>
      <c r="P1781" s="3">
        <f>+Tabella2026[[#This Row],[POPOLAZIONE PER DIFFERENZA ]]/SUM(Tabella2026[[POPOLAZIONE PER DIFFERENZA ]])</f>
        <v>2.9690807499152359E-4</v>
      </c>
      <c r="Q1781" s="3">
        <f>+Tabella2026[[#This Row],[INCIDENZA POPOLAZIONE PER DIFFERENZA]]*(PLAFOND-SUM(Tabella2026[CONTRIBUTO SULLA BASE DELLA POPOLAZIONE]))</f>
        <v>87409.514596448658</v>
      </c>
      <c r="R1781" s="3">
        <f>+Tabella2026[[#This Row],[CONTRIBUTO SULLA BASE DELLA POPOLAZIONE]]+Tabella2026[[#This Row],[CONTRIBUTO SULLA BASE DEL REDDITO]]</f>
        <v>121912.23773128173</v>
      </c>
      <c r="S1781" s="3">
        <f>+Tabella2026[[#This Row],[CONTRIBUTO TOTALE]]/(PLAFOND/N_TESSERE)</f>
        <v>243.82447546256344</v>
      </c>
      <c r="T1781" s="3">
        <f>+MAX(CEILING(Tabella2026[[#This Row],[preDEF1]],1),1)</f>
        <v>244</v>
      </c>
      <c r="U1781" s="9">
        <f xml:space="preserve"> IF(ROW(Tabella2026[[#This Row],[preDEF2]]) - ROW(Tabella2026[[#Headers],[preDEF2]])&lt;=ABS(SUM(Tabella2026[preDEF2])-N_TESSERE),Tabella2026[[#This Row],[preDEF2]]-1,Tabella2026[[#This Row],[preDEF2]])</f>
        <v>243</v>
      </c>
      <c r="V1781" s="21">
        <f>+Tabella2026[[#This Row],[DEF - n. card]]*(PLAFOND/N_TESSERE)</f>
        <v>121500</v>
      </c>
      <c r="W1781" s="18"/>
    </row>
    <row r="1782" spans="2:23" x14ac:dyDescent="0.25">
      <c r="B1782" s="1" t="s">
        <v>3608</v>
      </c>
      <c r="C1782" s="2">
        <v>80039</v>
      </c>
      <c r="D1782" s="1" t="s">
        <v>3609</v>
      </c>
      <c r="E1782" s="1" t="s">
        <v>61</v>
      </c>
      <c r="F1782" s="1" t="s">
        <v>62</v>
      </c>
      <c r="G1782" s="1" t="s">
        <v>2448</v>
      </c>
      <c r="H1782" s="1" t="s">
        <v>15836</v>
      </c>
      <c r="I1782" s="5">
        <v>6908</v>
      </c>
      <c r="J1782" s="5">
        <v>55636403</v>
      </c>
      <c r="K1782" s="3">
        <f>+Tabella2026[[#This Row],[POP_2024]]/SUM(Tabella2026[POP_2024])</f>
        <v>1.1719704834449499E-4</v>
      </c>
      <c r="L1782" s="3">
        <f>+Tabella2026[[#This Row],[INCIDENZA POPOLAZIONE]]*(PLAFOND/2)</f>
        <v>34502.723134833068</v>
      </c>
      <c r="M1782" s="3">
        <f>+IFERROR(Tabella2026[[#This Row],[reddito_2024]]/Tabella2026[[#This Row],[POP_2024]],"")</f>
        <v>8053.9089461493922</v>
      </c>
      <c r="N1782" s="3">
        <f>+IF(Tabella2026[[#This Row],[REDDITO COMPLESSIVO PROCAPITE]]&lt;media_aggr_reddito_pc,(media_aggr_reddito_pc-Tabella2026[[#This Row],[REDDITO COMPLESSIVO PROCAPITE]]),0)</f>
        <v>9771.1571164593479</v>
      </c>
      <c r="O1782" s="3">
        <f>+Tabella2026[[#This Row],[DIFFERENZA REDDITO INFERIORE ALLA MEDIA DALLA MEDIA]]*Tabella2026[[#This Row],[POP_2024]]</f>
        <v>67499153.36050117</v>
      </c>
      <c r="P1782" s="3">
        <f>+Tabella2026[[#This Row],[POPOLAZIONE PER DIFFERENZA ]]/SUM(Tabella2026[[POPOLAZIONE PER DIFFERENZA ]])</f>
        <v>5.9884040986822541E-4</v>
      </c>
      <c r="Q1782" s="3">
        <f>+Tabella2026[[#This Row],[INCIDENZA POPOLAZIONE PER DIFFERENZA]]*(PLAFOND-SUM(Tabella2026[CONTRIBUTO SULLA BASE DELLA POPOLAZIONE]))</f>
        <v>176298.16753489888</v>
      </c>
      <c r="R1782" s="3">
        <f>+Tabella2026[[#This Row],[CONTRIBUTO SULLA BASE DELLA POPOLAZIONE]]+Tabella2026[[#This Row],[CONTRIBUTO SULLA BASE DEL REDDITO]]</f>
        <v>210800.89066973195</v>
      </c>
      <c r="S1782" s="3">
        <f>+Tabella2026[[#This Row],[CONTRIBUTO TOTALE]]/(PLAFOND/N_TESSERE)</f>
        <v>421.60178133946391</v>
      </c>
      <c r="T1782" s="3">
        <f>+MAX(CEILING(Tabella2026[[#This Row],[preDEF1]],1),1)</f>
        <v>422</v>
      </c>
      <c r="U1782" s="9">
        <f xml:space="preserve"> IF(ROW(Tabella2026[[#This Row],[preDEF2]]) - ROW(Tabella2026[[#Headers],[preDEF2]])&lt;=ABS(SUM(Tabella2026[preDEF2])-N_TESSERE),Tabella2026[[#This Row],[preDEF2]]-1,Tabella2026[[#This Row],[preDEF2]])</f>
        <v>421</v>
      </c>
      <c r="V1782" s="21">
        <f>+Tabella2026[[#This Row],[DEF - n. card]]*(PLAFOND/N_TESSERE)</f>
        <v>210500</v>
      </c>
      <c r="W1782" s="18"/>
    </row>
    <row r="1783" spans="2:23" x14ac:dyDescent="0.25">
      <c r="B1783" s="1" t="s">
        <v>3440</v>
      </c>
      <c r="C1783" s="2">
        <v>45007</v>
      </c>
      <c r="D1783" s="1" t="s">
        <v>3441</v>
      </c>
      <c r="E1783" s="1" t="s">
        <v>30</v>
      </c>
      <c r="F1783" s="1" t="s">
        <v>208</v>
      </c>
      <c r="G1783" s="1" t="s">
        <v>2448</v>
      </c>
      <c r="H1783" s="1" t="s">
        <v>15834</v>
      </c>
      <c r="I1783" s="5">
        <v>6907</v>
      </c>
      <c r="J1783" s="5">
        <v>122784190</v>
      </c>
      <c r="K1783" s="3">
        <f>+Tabella2026[[#This Row],[POP_2024]]/SUM(Tabella2026[POP_2024])</f>
        <v>1.1718008293506469E-4</v>
      </c>
      <c r="L1783" s="3">
        <f>+Tabella2026[[#This Row],[INCIDENZA POPOLAZIONE]]*(PLAFOND/2)</f>
        <v>34497.728531020839</v>
      </c>
      <c r="M1783" s="3">
        <f>+IFERROR(Tabella2026[[#This Row],[reddito_2024]]/Tabella2026[[#This Row],[POP_2024]],"")</f>
        <v>17776.775734761835</v>
      </c>
      <c r="N1783" s="3">
        <f>+IF(Tabella2026[[#This Row],[REDDITO COMPLESSIVO PROCAPITE]]&lt;media_aggr_reddito_pc,(media_aggr_reddito_pc-Tabella2026[[#This Row],[REDDITO COMPLESSIVO PROCAPITE]]),0)</f>
        <v>48.290327846905711</v>
      </c>
      <c r="O1783" s="3">
        <f>+Tabella2026[[#This Row],[DIFFERENZA REDDITO INFERIORE ALLA MEDIA DALLA MEDIA]]*Tabella2026[[#This Row],[POP_2024]]</f>
        <v>333541.29443857772</v>
      </c>
      <c r="P1783" s="3">
        <f>+Tabella2026[[#This Row],[POPOLAZIONE PER DIFFERENZA ]]/SUM(Tabella2026[[POPOLAZIONE PER DIFFERENZA ]])</f>
        <v>2.9591186781678666E-6</v>
      </c>
      <c r="Q1783" s="3">
        <f>+Tabella2026[[#This Row],[INCIDENZA POPOLAZIONE PER DIFFERENZA]]*(PLAFOND-SUM(Tabella2026[CONTRIBUTO SULLA BASE DELLA POPOLAZIONE]))</f>
        <v>871.16231951361488</v>
      </c>
      <c r="R1783" s="3">
        <f>+Tabella2026[[#This Row],[CONTRIBUTO SULLA BASE DELLA POPOLAZIONE]]+Tabella2026[[#This Row],[CONTRIBUTO SULLA BASE DEL REDDITO]]</f>
        <v>35368.890850534452</v>
      </c>
      <c r="S1783" s="3">
        <f>+Tabella2026[[#This Row],[CONTRIBUTO TOTALE]]/(PLAFOND/N_TESSERE)</f>
        <v>70.737781701068897</v>
      </c>
      <c r="T1783" s="3">
        <f>+MAX(CEILING(Tabella2026[[#This Row],[preDEF1]],1),1)</f>
        <v>71</v>
      </c>
      <c r="U1783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83" s="21">
        <f>+Tabella2026[[#This Row],[DEF - n. card]]*(PLAFOND/N_TESSERE)</f>
        <v>35000</v>
      </c>
      <c r="W1783" s="18"/>
    </row>
    <row r="1784" spans="2:23" x14ac:dyDescent="0.25">
      <c r="B1784" s="1" t="s">
        <v>3646</v>
      </c>
      <c r="C1784" s="2">
        <v>37036</v>
      </c>
      <c r="D1784" s="1" t="s">
        <v>3647</v>
      </c>
      <c r="E1784" s="1" t="s">
        <v>27</v>
      </c>
      <c r="F1784" s="1" t="s">
        <v>26</v>
      </c>
      <c r="G1784" s="1" t="s">
        <v>2448</v>
      </c>
      <c r="H1784" s="1" t="s">
        <v>15835</v>
      </c>
      <c r="I1784" s="5">
        <v>6906</v>
      </c>
      <c r="J1784" s="5">
        <v>131928205</v>
      </c>
      <c r="K1784" s="3">
        <f>+Tabella2026[[#This Row],[POP_2024]]/SUM(Tabella2026[POP_2024])</f>
        <v>1.171631175256344E-4</v>
      </c>
      <c r="L1784" s="3">
        <f>+Tabella2026[[#This Row],[INCIDENZA POPOLAZIONE]]*(PLAFOND/2)</f>
        <v>34492.733927208625</v>
      </c>
      <c r="M1784" s="3">
        <f>+IFERROR(Tabella2026[[#This Row],[reddito_2024]]/Tabella2026[[#This Row],[POP_2024]],"")</f>
        <v>19103.418042282072</v>
      </c>
      <c r="N1784" s="3">
        <f>+IF(Tabella2026[[#This Row],[REDDITO COMPLESSIVO PROCAPITE]]&lt;media_aggr_reddito_pc,(media_aggr_reddito_pc-Tabella2026[[#This Row],[REDDITO COMPLESSIVO PROCAPITE]]),0)</f>
        <v>0</v>
      </c>
      <c r="O1784" s="3">
        <f>+Tabella2026[[#This Row],[DIFFERENZA REDDITO INFERIORE ALLA MEDIA DALLA MEDIA]]*Tabella2026[[#This Row],[POP_2024]]</f>
        <v>0</v>
      </c>
      <c r="P1784" s="3">
        <f>+Tabella2026[[#This Row],[POPOLAZIONE PER DIFFERENZA ]]/SUM(Tabella2026[[POPOLAZIONE PER DIFFERENZA ]])</f>
        <v>0</v>
      </c>
      <c r="Q1784" s="3">
        <f>+Tabella2026[[#This Row],[INCIDENZA POPOLAZIONE PER DIFFERENZA]]*(PLAFOND-SUM(Tabella2026[CONTRIBUTO SULLA BASE DELLA POPOLAZIONE]))</f>
        <v>0</v>
      </c>
      <c r="R1784" s="3">
        <f>+Tabella2026[[#This Row],[CONTRIBUTO SULLA BASE DELLA POPOLAZIONE]]+Tabella2026[[#This Row],[CONTRIBUTO SULLA BASE DEL REDDITO]]</f>
        <v>34492.733927208625</v>
      </c>
      <c r="S1784" s="3">
        <f>+Tabella2026[[#This Row],[CONTRIBUTO TOTALE]]/(PLAFOND/N_TESSERE)</f>
        <v>68.985467854417251</v>
      </c>
      <c r="T1784" s="3">
        <f>+MAX(CEILING(Tabella2026[[#This Row],[preDEF1]],1),1)</f>
        <v>69</v>
      </c>
      <c r="U1784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784" s="21">
        <f>+Tabella2026[[#This Row],[DEF - n. card]]*(PLAFOND/N_TESSERE)</f>
        <v>34000</v>
      </c>
      <c r="W1784" s="18"/>
    </row>
    <row r="1785" spans="2:23" x14ac:dyDescent="0.25">
      <c r="B1785" s="1" t="s">
        <v>3664</v>
      </c>
      <c r="C1785" s="2">
        <v>24122</v>
      </c>
      <c r="D1785" s="1" t="s">
        <v>3665</v>
      </c>
      <c r="E1785" s="1" t="s">
        <v>38</v>
      </c>
      <c r="F1785" s="1" t="s">
        <v>106</v>
      </c>
      <c r="G1785" s="1" t="s">
        <v>2448</v>
      </c>
      <c r="H1785" s="1" t="s">
        <v>15835</v>
      </c>
      <c r="I1785" s="5">
        <v>6901</v>
      </c>
      <c r="J1785" s="5">
        <v>131331470</v>
      </c>
      <c r="K1785" s="3">
        <f>+Tabella2026[[#This Row],[POP_2024]]/SUM(Tabella2026[POP_2024])</f>
        <v>1.1707829047848291E-4</v>
      </c>
      <c r="L1785" s="3">
        <f>+Tabella2026[[#This Row],[INCIDENZA POPOLAZIONE]]*(PLAFOND/2)</f>
        <v>34467.760908147509</v>
      </c>
      <c r="M1785" s="3">
        <f>+IFERROR(Tabella2026[[#This Row],[reddito_2024]]/Tabella2026[[#This Row],[POP_2024]],"")</f>
        <v>19030.788291551948</v>
      </c>
      <c r="N1785" s="3">
        <f>+IF(Tabella2026[[#This Row],[REDDITO COMPLESSIVO PROCAPITE]]&lt;media_aggr_reddito_pc,(media_aggr_reddito_pc-Tabella2026[[#This Row],[REDDITO COMPLESSIVO PROCAPITE]]),0)</f>
        <v>0</v>
      </c>
      <c r="O1785" s="3">
        <f>+Tabella2026[[#This Row],[DIFFERENZA REDDITO INFERIORE ALLA MEDIA DALLA MEDIA]]*Tabella2026[[#This Row],[POP_2024]]</f>
        <v>0</v>
      </c>
      <c r="P1785" s="3">
        <f>+Tabella2026[[#This Row],[POPOLAZIONE PER DIFFERENZA ]]/SUM(Tabella2026[[POPOLAZIONE PER DIFFERENZA ]])</f>
        <v>0</v>
      </c>
      <c r="Q1785" s="3">
        <f>+Tabella2026[[#This Row],[INCIDENZA POPOLAZIONE PER DIFFERENZA]]*(PLAFOND-SUM(Tabella2026[CONTRIBUTO SULLA BASE DELLA POPOLAZIONE]))</f>
        <v>0</v>
      </c>
      <c r="R1785" s="3">
        <f>+Tabella2026[[#This Row],[CONTRIBUTO SULLA BASE DELLA POPOLAZIONE]]+Tabella2026[[#This Row],[CONTRIBUTO SULLA BASE DEL REDDITO]]</f>
        <v>34467.760908147509</v>
      </c>
      <c r="S1785" s="3">
        <f>+Tabella2026[[#This Row],[CONTRIBUTO TOTALE]]/(PLAFOND/N_TESSERE)</f>
        <v>68.935521816295022</v>
      </c>
      <c r="T1785" s="3">
        <f>+MAX(CEILING(Tabella2026[[#This Row],[preDEF1]],1),1)</f>
        <v>69</v>
      </c>
      <c r="U1785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785" s="21">
        <f>+Tabella2026[[#This Row],[DEF - n. card]]*(PLAFOND/N_TESSERE)</f>
        <v>34000</v>
      </c>
      <c r="W1785" s="18"/>
    </row>
    <row r="1786" spans="2:23" x14ac:dyDescent="0.25">
      <c r="B1786" s="1" t="s">
        <v>3626</v>
      </c>
      <c r="C1786" s="2">
        <v>30049</v>
      </c>
      <c r="D1786" s="1" t="s">
        <v>3627</v>
      </c>
      <c r="E1786" s="1" t="s">
        <v>48</v>
      </c>
      <c r="F1786" s="1" t="s">
        <v>120</v>
      </c>
      <c r="G1786" s="1" t="s">
        <v>2448</v>
      </c>
      <c r="H1786" s="1" t="s">
        <v>15835</v>
      </c>
      <c r="I1786" s="5">
        <v>6888</v>
      </c>
      <c r="J1786" s="5">
        <v>133787566</v>
      </c>
      <c r="K1786" s="3">
        <f>+Tabella2026[[#This Row],[POP_2024]]/SUM(Tabella2026[POP_2024])</f>
        <v>1.1685774015588903E-4</v>
      </c>
      <c r="L1786" s="3">
        <f>+Tabella2026[[#This Row],[INCIDENZA POPOLAZIONE]]*(PLAFOND/2)</f>
        <v>34402.831058588614</v>
      </c>
      <c r="M1786" s="3">
        <f>+IFERROR(Tabella2026[[#This Row],[reddito_2024]]/Tabella2026[[#This Row],[POP_2024]],"")</f>
        <v>19423.281939605109</v>
      </c>
      <c r="N1786" s="3">
        <f>+IF(Tabella2026[[#This Row],[REDDITO COMPLESSIVO PROCAPITE]]&lt;media_aggr_reddito_pc,(media_aggr_reddito_pc-Tabella2026[[#This Row],[REDDITO COMPLESSIVO PROCAPITE]]),0)</f>
        <v>0</v>
      </c>
      <c r="O1786" s="3">
        <f>+Tabella2026[[#This Row],[DIFFERENZA REDDITO INFERIORE ALLA MEDIA DALLA MEDIA]]*Tabella2026[[#This Row],[POP_2024]]</f>
        <v>0</v>
      </c>
      <c r="P1786" s="3">
        <f>+Tabella2026[[#This Row],[POPOLAZIONE PER DIFFERENZA ]]/SUM(Tabella2026[[POPOLAZIONE PER DIFFERENZA ]])</f>
        <v>0</v>
      </c>
      <c r="Q1786" s="3">
        <f>+Tabella2026[[#This Row],[INCIDENZA POPOLAZIONE PER DIFFERENZA]]*(PLAFOND-SUM(Tabella2026[CONTRIBUTO SULLA BASE DELLA POPOLAZIONE]))</f>
        <v>0</v>
      </c>
      <c r="R1786" s="3">
        <f>+Tabella2026[[#This Row],[CONTRIBUTO SULLA BASE DELLA POPOLAZIONE]]+Tabella2026[[#This Row],[CONTRIBUTO SULLA BASE DEL REDDITO]]</f>
        <v>34402.831058588614</v>
      </c>
      <c r="S1786" s="3">
        <f>+Tabella2026[[#This Row],[CONTRIBUTO TOTALE]]/(PLAFOND/N_TESSERE)</f>
        <v>68.805662117177221</v>
      </c>
      <c r="T1786" s="3">
        <f>+MAX(CEILING(Tabella2026[[#This Row],[preDEF1]],1),1)</f>
        <v>69</v>
      </c>
      <c r="U1786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786" s="21">
        <f>+Tabella2026[[#This Row],[DEF - n. card]]*(PLAFOND/N_TESSERE)</f>
        <v>34000</v>
      </c>
      <c r="W1786" s="18"/>
    </row>
    <row r="1787" spans="2:23" x14ac:dyDescent="0.25">
      <c r="B1787" s="1" t="s">
        <v>3724</v>
      </c>
      <c r="C1787" s="2">
        <v>77018</v>
      </c>
      <c r="D1787" s="1" t="s">
        <v>3725</v>
      </c>
      <c r="E1787" s="1" t="s">
        <v>213</v>
      </c>
      <c r="F1787" s="1" t="s">
        <v>237</v>
      </c>
      <c r="G1787" s="1" t="s">
        <v>2448</v>
      </c>
      <c r="H1787" s="1" t="s">
        <v>15836</v>
      </c>
      <c r="I1787" s="5">
        <v>6886</v>
      </c>
      <c r="J1787" s="5">
        <v>87649431</v>
      </c>
      <c r="K1787" s="3">
        <f>+Tabella2026[[#This Row],[POP_2024]]/SUM(Tabella2026[POP_2024])</f>
        <v>1.1682380933702844E-4</v>
      </c>
      <c r="L1787" s="3">
        <f>+Tabella2026[[#This Row],[INCIDENZA POPOLAZIONE]]*(PLAFOND/2)</f>
        <v>34392.841850964171</v>
      </c>
      <c r="M1787" s="3">
        <f>+IFERROR(Tabella2026[[#This Row],[reddito_2024]]/Tabella2026[[#This Row],[POP_2024]],"")</f>
        <v>12728.642317746151</v>
      </c>
      <c r="N1787" s="3">
        <f>+IF(Tabella2026[[#This Row],[REDDITO COMPLESSIVO PROCAPITE]]&lt;media_aggr_reddito_pc,(media_aggr_reddito_pc-Tabella2026[[#This Row],[REDDITO COMPLESSIVO PROCAPITE]]),0)</f>
        <v>5096.42374486259</v>
      </c>
      <c r="O1787" s="3">
        <f>+Tabella2026[[#This Row],[DIFFERENZA REDDITO INFERIORE ALLA MEDIA DALLA MEDIA]]*Tabella2026[[#This Row],[POP_2024]]</f>
        <v>35093973.907123797</v>
      </c>
      <c r="P1787" s="3">
        <f>+Tabella2026[[#This Row],[POPOLAZIONE PER DIFFERENZA ]]/SUM(Tabella2026[[POPOLAZIONE PER DIFFERENZA ]])</f>
        <v>3.1134745655557629E-4</v>
      </c>
      <c r="Q1787" s="3">
        <f>+Tabella2026[[#This Row],[INCIDENZA POPOLAZIONE PER DIFFERENZA]]*(PLAFOND-SUM(Tabella2026[CONTRIBUTO SULLA BASE DELLA POPOLAZIONE]))</f>
        <v>91660.45769936961</v>
      </c>
      <c r="R1787" s="3">
        <f>+Tabella2026[[#This Row],[CONTRIBUTO SULLA BASE DELLA POPOLAZIONE]]+Tabella2026[[#This Row],[CONTRIBUTO SULLA BASE DEL REDDITO]]</f>
        <v>126053.29955033379</v>
      </c>
      <c r="S1787" s="3">
        <f>+Tabella2026[[#This Row],[CONTRIBUTO TOTALE]]/(PLAFOND/N_TESSERE)</f>
        <v>252.10659910066758</v>
      </c>
      <c r="T1787" s="3">
        <f>+MAX(CEILING(Tabella2026[[#This Row],[preDEF1]],1),1)</f>
        <v>253</v>
      </c>
      <c r="U1787" s="9">
        <f xml:space="preserve"> IF(ROW(Tabella2026[[#This Row],[preDEF2]]) - ROW(Tabella2026[[#Headers],[preDEF2]])&lt;=ABS(SUM(Tabella2026[preDEF2])-N_TESSERE),Tabella2026[[#This Row],[preDEF2]]-1,Tabella2026[[#This Row],[preDEF2]])</f>
        <v>252</v>
      </c>
      <c r="V1787" s="21">
        <f>+Tabella2026[[#This Row],[DEF - n. card]]*(PLAFOND/N_TESSERE)</f>
        <v>126000</v>
      </c>
      <c r="W1787" s="18"/>
    </row>
    <row r="1788" spans="2:23" x14ac:dyDescent="0.25">
      <c r="B1788" s="1" t="s">
        <v>3666</v>
      </c>
      <c r="C1788" s="2">
        <v>71010</v>
      </c>
      <c r="D1788" s="1" t="s">
        <v>3667</v>
      </c>
      <c r="E1788" s="1" t="s">
        <v>33</v>
      </c>
      <c r="F1788" s="1" t="s">
        <v>78</v>
      </c>
      <c r="G1788" s="1" t="s">
        <v>2448</v>
      </c>
      <c r="H1788" s="1" t="s">
        <v>15836</v>
      </c>
      <c r="I1788" s="5">
        <v>6886</v>
      </c>
      <c r="J1788" s="5">
        <v>67669058</v>
      </c>
      <c r="K1788" s="3">
        <f>+Tabella2026[[#This Row],[POP_2024]]/SUM(Tabella2026[POP_2024])</f>
        <v>1.1682380933702844E-4</v>
      </c>
      <c r="L1788" s="3">
        <f>+Tabella2026[[#This Row],[INCIDENZA POPOLAZIONE]]*(PLAFOND/2)</f>
        <v>34392.841850964171</v>
      </c>
      <c r="M1788" s="3">
        <f>+IFERROR(Tabella2026[[#This Row],[reddito_2024]]/Tabella2026[[#This Row],[POP_2024]],"")</f>
        <v>9827.0487946558242</v>
      </c>
      <c r="N1788" s="3">
        <f>+IF(Tabella2026[[#This Row],[REDDITO COMPLESSIVO PROCAPITE]]&lt;media_aggr_reddito_pc,(media_aggr_reddito_pc-Tabella2026[[#This Row],[REDDITO COMPLESSIVO PROCAPITE]]),0)</f>
        <v>7998.0172679529169</v>
      </c>
      <c r="O1788" s="3">
        <f>+Tabella2026[[#This Row],[DIFFERENZA REDDITO INFERIORE ALLA MEDIA DALLA MEDIA]]*Tabella2026[[#This Row],[POP_2024]]</f>
        <v>55074346.907123789</v>
      </c>
      <c r="P1788" s="3">
        <f>+Tabella2026[[#This Row],[POPOLAZIONE PER DIFFERENZA ]]/SUM(Tabella2026[[POPOLAZIONE PER DIFFERENZA ]])</f>
        <v>4.8860975039112639E-4</v>
      </c>
      <c r="Q1788" s="3">
        <f>+Tabella2026[[#This Row],[INCIDENZA POPOLAZIONE PER DIFFERENZA]]*(PLAFOND-SUM(Tabella2026[CONTRIBUTO SULLA BASE DELLA POPOLAZIONE]))</f>
        <v>143846.34405783541</v>
      </c>
      <c r="R1788" s="3">
        <f>+Tabella2026[[#This Row],[CONTRIBUTO SULLA BASE DELLA POPOLAZIONE]]+Tabella2026[[#This Row],[CONTRIBUTO SULLA BASE DEL REDDITO]]</f>
        <v>178239.18590879958</v>
      </c>
      <c r="S1788" s="3">
        <f>+Tabella2026[[#This Row],[CONTRIBUTO TOTALE]]/(PLAFOND/N_TESSERE)</f>
        <v>356.47837181759917</v>
      </c>
      <c r="T1788" s="3">
        <f>+MAX(CEILING(Tabella2026[[#This Row],[preDEF1]],1),1)</f>
        <v>357</v>
      </c>
      <c r="U1788" s="9">
        <f xml:space="preserve"> IF(ROW(Tabella2026[[#This Row],[preDEF2]]) - ROW(Tabella2026[[#Headers],[preDEF2]])&lt;=ABS(SUM(Tabella2026[preDEF2])-N_TESSERE),Tabella2026[[#This Row],[preDEF2]]-1,Tabella2026[[#This Row],[preDEF2]])</f>
        <v>356</v>
      </c>
      <c r="V1788" s="21">
        <f>+Tabella2026[[#This Row],[DEF - n. card]]*(PLAFOND/N_TESSERE)</f>
        <v>178000</v>
      </c>
      <c r="W1788" s="18"/>
    </row>
    <row r="1789" spans="2:23" x14ac:dyDescent="0.25">
      <c r="B1789" s="1" t="s">
        <v>3682</v>
      </c>
      <c r="C1789" s="2">
        <v>34007</v>
      </c>
      <c r="D1789" s="1" t="s">
        <v>3683</v>
      </c>
      <c r="E1789" s="1" t="s">
        <v>27</v>
      </c>
      <c r="F1789" s="1" t="s">
        <v>52</v>
      </c>
      <c r="G1789" s="1" t="s">
        <v>2448</v>
      </c>
      <c r="H1789" s="1" t="s">
        <v>15835</v>
      </c>
      <c r="I1789" s="5">
        <v>6885</v>
      </c>
      <c r="J1789" s="5">
        <v>142558293</v>
      </c>
      <c r="K1789" s="3">
        <f>+Tabella2026[[#This Row],[POP_2024]]/SUM(Tabella2026[POP_2024])</f>
        <v>1.1680684392759815E-4</v>
      </c>
      <c r="L1789" s="3">
        <f>+Tabella2026[[#This Row],[INCIDENZA POPOLAZIONE]]*(PLAFOND/2)</f>
        <v>34387.847247151949</v>
      </c>
      <c r="M1789" s="3">
        <f>+IFERROR(Tabella2026[[#This Row],[reddito_2024]]/Tabella2026[[#This Row],[POP_2024]],"")</f>
        <v>20705.634422657953</v>
      </c>
      <c r="N1789" s="3">
        <f>+IF(Tabella2026[[#This Row],[REDDITO COMPLESSIVO PROCAPITE]]&lt;media_aggr_reddito_pc,(media_aggr_reddito_pc-Tabella2026[[#This Row],[REDDITO COMPLESSIVO PROCAPITE]]),0)</f>
        <v>0</v>
      </c>
      <c r="O1789" s="3">
        <f>+Tabella2026[[#This Row],[DIFFERENZA REDDITO INFERIORE ALLA MEDIA DALLA MEDIA]]*Tabella2026[[#This Row],[POP_2024]]</f>
        <v>0</v>
      </c>
      <c r="P1789" s="3">
        <f>+Tabella2026[[#This Row],[POPOLAZIONE PER DIFFERENZA ]]/SUM(Tabella2026[[POPOLAZIONE PER DIFFERENZA ]])</f>
        <v>0</v>
      </c>
      <c r="Q1789" s="3">
        <f>+Tabella2026[[#This Row],[INCIDENZA POPOLAZIONE PER DIFFERENZA]]*(PLAFOND-SUM(Tabella2026[CONTRIBUTO SULLA BASE DELLA POPOLAZIONE]))</f>
        <v>0</v>
      </c>
      <c r="R1789" s="3">
        <f>+Tabella2026[[#This Row],[CONTRIBUTO SULLA BASE DELLA POPOLAZIONE]]+Tabella2026[[#This Row],[CONTRIBUTO SULLA BASE DEL REDDITO]]</f>
        <v>34387.847247151949</v>
      </c>
      <c r="S1789" s="3">
        <f>+Tabella2026[[#This Row],[CONTRIBUTO TOTALE]]/(PLAFOND/N_TESSERE)</f>
        <v>68.775694494303892</v>
      </c>
      <c r="T1789" s="3">
        <f>+MAX(CEILING(Tabella2026[[#This Row],[preDEF1]],1),1)</f>
        <v>69</v>
      </c>
      <c r="U1789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789" s="21">
        <f>+Tabella2026[[#This Row],[DEF - n. card]]*(PLAFOND/N_TESSERE)</f>
        <v>34000</v>
      </c>
      <c r="W1789" s="18"/>
    </row>
    <row r="1790" spans="2:23" x14ac:dyDescent="0.25">
      <c r="B1790" s="1" t="s">
        <v>3610</v>
      </c>
      <c r="C1790" s="2">
        <v>59026</v>
      </c>
      <c r="D1790" s="1" t="s">
        <v>3611</v>
      </c>
      <c r="E1790" s="1" t="s">
        <v>8</v>
      </c>
      <c r="F1790" s="1" t="s">
        <v>84</v>
      </c>
      <c r="G1790" s="1" t="s">
        <v>2448</v>
      </c>
      <c r="H1790" s="1" t="s">
        <v>15834</v>
      </c>
      <c r="I1790" s="5">
        <v>6883</v>
      </c>
      <c r="J1790" s="5">
        <v>89042903</v>
      </c>
      <c r="K1790" s="3">
        <f>+Tabella2026[[#This Row],[POP_2024]]/SUM(Tabella2026[POP_2024])</f>
        <v>1.1677291310873755E-4</v>
      </c>
      <c r="L1790" s="3">
        <f>+Tabella2026[[#This Row],[INCIDENZA POPOLAZIONE]]*(PLAFOND/2)</f>
        <v>34377.858039527506</v>
      </c>
      <c r="M1790" s="3">
        <f>+IFERROR(Tabella2026[[#This Row],[reddito_2024]]/Tabella2026[[#This Row],[POP_2024]],"")</f>
        <v>12936.641435420601</v>
      </c>
      <c r="N1790" s="3">
        <f>+IF(Tabella2026[[#This Row],[REDDITO COMPLESSIVO PROCAPITE]]&lt;media_aggr_reddito_pc,(media_aggr_reddito_pc-Tabella2026[[#This Row],[REDDITO COMPLESSIVO PROCAPITE]]),0)</f>
        <v>4888.4246271881402</v>
      </c>
      <c r="O1790" s="3">
        <f>+Tabella2026[[#This Row],[DIFFERENZA REDDITO INFERIORE ALLA MEDIA DALLA MEDIA]]*Tabella2026[[#This Row],[POP_2024]]</f>
        <v>33647026.708935969</v>
      </c>
      <c r="P1790" s="3">
        <f>+Tabella2026[[#This Row],[POPOLAZIONE PER DIFFERENZA ]]/SUM(Tabella2026[[POPOLAZIONE PER DIFFERENZA ]])</f>
        <v>2.9851039993958138E-4</v>
      </c>
      <c r="Q1790" s="3">
        <f>+Tabella2026[[#This Row],[INCIDENZA POPOLAZIONE PER DIFFERENZA]]*(PLAFOND-SUM(Tabella2026[CONTRIBUTO SULLA BASE DELLA POPOLAZIONE]))</f>
        <v>87881.237859413159</v>
      </c>
      <c r="R1790" s="3">
        <f>+Tabella2026[[#This Row],[CONTRIBUTO SULLA BASE DELLA POPOLAZIONE]]+Tabella2026[[#This Row],[CONTRIBUTO SULLA BASE DEL REDDITO]]</f>
        <v>122259.09589894066</v>
      </c>
      <c r="S1790" s="3">
        <f>+Tabella2026[[#This Row],[CONTRIBUTO TOTALE]]/(PLAFOND/N_TESSERE)</f>
        <v>244.51819179788134</v>
      </c>
      <c r="T1790" s="3">
        <f>+MAX(CEILING(Tabella2026[[#This Row],[preDEF1]],1),1)</f>
        <v>245</v>
      </c>
      <c r="U1790" s="9">
        <f xml:space="preserve"> IF(ROW(Tabella2026[[#This Row],[preDEF2]]) - ROW(Tabella2026[[#Headers],[preDEF2]])&lt;=ABS(SUM(Tabella2026[preDEF2])-N_TESSERE),Tabella2026[[#This Row],[preDEF2]]-1,Tabella2026[[#This Row],[preDEF2]])</f>
        <v>244</v>
      </c>
      <c r="V1790" s="21">
        <f>+Tabella2026[[#This Row],[DEF - n. card]]*(PLAFOND/N_TESSERE)</f>
        <v>122000</v>
      </c>
      <c r="W1790" s="18"/>
    </row>
    <row r="1791" spans="2:23" x14ac:dyDescent="0.25">
      <c r="B1791" s="1" t="s">
        <v>3544</v>
      </c>
      <c r="C1791" s="2">
        <v>65106</v>
      </c>
      <c r="D1791" s="1" t="s">
        <v>3545</v>
      </c>
      <c r="E1791" s="1" t="s">
        <v>15</v>
      </c>
      <c r="F1791" s="1" t="s">
        <v>82</v>
      </c>
      <c r="G1791" s="1" t="s">
        <v>2448</v>
      </c>
      <c r="H1791" s="1" t="s">
        <v>15836</v>
      </c>
      <c r="I1791" s="5">
        <v>6881</v>
      </c>
      <c r="J1791" s="5">
        <v>79426215</v>
      </c>
      <c r="K1791" s="3">
        <f>+Tabella2026[[#This Row],[POP_2024]]/SUM(Tabella2026[POP_2024])</f>
        <v>1.1673898228987695E-4</v>
      </c>
      <c r="L1791" s="3">
        <f>+Tabella2026[[#This Row],[INCIDENZA POPOLAZIONE]]*(PLAFOND/2)</f>
        <v>34367.868831903055</v>
      </c>
      <c r="M1791" s="3">
        <f>+IFERROR(Tabella2026[[#This Row],[reddito_2024]]/Tabella2026[[#This Row],[POP_2024]],"")</f>
        <v>11542.830257230054</v>
      </c>
      <c r="N1791" s="3">
        <f>+IF(Tabella2026[[#This Row],[REDDITO COMPLESSIVO PROCAPITE]]&lt;media_aggr_reddito_pc,(media_aggr_reddito_pc-Tabella2026[[#This Row],[REDDITO COMPLESSIVO PROCAPITE]]),0)</f>
        <v>6282.2358053786866</v>
      </c>
      <c r="O1791" s="3">
        <f>+Tabella2026[[#This Row],[DIFFERENZA REDDITO INFERIORE ALLA MEDIA DALLA MEDIA]]*Tabella2026[[#This Row],[POP_2024]]</f>
        <v>43228064.57681074</v>
      </c>
      <c r="P1791" s="3">
        <f>+Tabella2026[[#This Row],[POPOLAZIONE PER DIFFERENZA ]]/SUM(Tabella2026[[POPOLAZIONE PER DIFFERENZA ]])</f>
        <v>3.8351165340891102E-4</v>
      </c>
      <c r="Q1791" s="3">
        <f>+Tabella2026[[#This Row],[INCIDENZA POPOLAZIONE PER DIFFERENZA]]*(PLAFOND-SUM(Tabella2026[CONTRIBUTO SULLA BASE DELLA POPOLAZIONE]))</f>
        <v>112905.54312984381</v>
      </c>
      <c r="R1791" s="3">
        <f>+Tabella2026[[#This Row],[CONTRIBUTO SULLA BASE DELLA POPOLAZIONE]]+Tabella2026[[#This Row],[CONTRIBUTO SULLA BASE DEL REDDITO]]</f>
        <v>147273.41196174687</v>
      </c>
      <c r="S1791" s="3">
        <f>+Tabella2026[[#This Row],[CONTRIBUTO TOTALE]]/(PLAFOND/N_TESSERE)</f>
        <v>294.54682392349372</v>
      </c>
      <c r="T1791" s="3">
        <f>+MAX(CEILING(Tabella2026[[#This Row],[preDEF1]],1),1)</f>
        <v>295</v>
      </c>
      <c r="U1791" s="9">
        <f xml:space="preserve"> IF(ROW(Tabella2026[[#This Row],[preDEF2]]) - ROW(Tabella2026[[#Headers],[preDEF2]])&lt;=ABS(SUM(Tabella2026[preDEF2])-N_TESSERE),Tabella2026[[#This Row],[preDEF2]]-1,Tabella2026[[#This Row],[preDEF2]])</f>
        <v>294</v>
      </c>
      <c r="V1791" s="21">
        <f>+Tabella2026[[#This Row],[DEF - n. card]]*(PLAFOND/N_TESSERE)</f>
        <v>147000</v>
      </c>
      <c r="W1791" s="18"/>
    </row>
    <row r="1792" spans="2:23" x14ac:dyDescent="0.25">
      <c r="B1792" s="1" t="s">
        <v>3566</v>
      </c>
      <c r="C1792" s="2">
        <v>45014</v>
      </c>
      <c r="D1792" s="1" t="s">
        <v>3567</v>
      </c>
      <c r="E1792" s="1" t="s">
        <v>30</v>
      </c>
      <c r="F1792" s="1" t="s">
        <v>208</v>
      </c>
      <c r="G1792" s="1" t="s">
        <v>2448</v>
      </c>
      <c r="H1792" s="1" t="s">
        <v>15834</v>
      </c>
      <c r="I1792" s="5">
        <v>6865</v>
      </c>
      <c r="J1792" s="5">
        <v>135103092</v>
      </c>
      <c r="K1792" s="3">
        <f>+Tabella2026[[#This Row],[POP_2024]]/SUM(Tabella2026[POP_2024])</f>
        <v>1.164675357389922E-4</v>
      </c>
      <c r="L1792" s="3">
        <f>+Tabella2026[[#This Row],[INCIDENZA POPOLAZIONE]]*(PLAFOND/2)</f>
        <v>34287.955170907502</v>
      </c>
      <c r="M1792" s="3">
        <f>+IFERROR(Tabella2026[[#This Row],[reddito_2024]]/Tabella2026[[#This Row],[POP_2024]],"")</f>
        <v>19679.984268026219</v>
      </c>
      <c r="N1792" s="3">
        <f>+IF(Tabella2026[[#This Row],[REDDITO COMPLESSIVO PROCAPITE]]&lt;media_aggr_reddito_pc,(media_aggr_reddito_pc-Tabella2026[[#This Row],[REDDITO COMPLESSIVO PROCAPITE]]),0)</f>
        <v>0</v>
      </c>
      <c r="O1792" s="3">
        <f>+Tabella2026[[#This Row],[DIFFERENZA REDDITO INFERIORE ALLA MEDIA DALLA MEDIA]]*Tabella2026[[#This Row],[POP_2024]]</f>
        <v>0</v>
      </c>
      <c r="P1792" s="3">
        <f>+Tabella2026[[#This Row],[POPOLAZIONE PER DIFFERENZA ]]/SUM(Tabella2026[[POPOLAZIONE PER DIFFERENZA ]])</f>
        <v>0</v>
      </c>
      <c r="Q1792" s="3">
        <f>+Tabella2026[[#This Row],[INCIDENZA POPOLAZIONE PER DIFFERENZA]]*(PLAFOND-SUM(Tabella2026[CONTRIBUTO SULLA BASE DELLA POPOLAZIONE]))</f>
        <v>0</v>
      </c>
      <c r="R1792" s="3">
        <f>+Tabella2026[[#This Row],[CONTRIBUTO SULLA BASE DELLA POPOLAZIONE]]+Tabella2026[[#This Row],[CONTRIBUTO SULLA BASE DEL REDDITO]]</f>
        <v>34287.955170907502</v>
      </c>
      <c r="S1792" s="3">
        <f>+Tabella2026[[#This Row],[CONTRIBUTO TOTALE]]/(PLAFOND/N_TESSERE)</f>
        <v>68.575910341815003</v>
      </c>
      <c r="T1792" s="3">
        <f>+MAX(CEILING(Tabella2026[[#This Row],[preDEF1]],1),1)</f>
        <v>69</v>
      </c>
      <c r="U1792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792" s="21">
        <f>+Tabella2026[[#This Row],[DEF - n. card]]*(PLAFOND/N_TESSERE)</f>
        <v>34000</v>
      </c>
      <c r="W1792" s="18"/>
    </row>
    <row r="1793" spans="2:23" x14ac:dyDescent="0.25">
      <c r="B1793" s="1" t="s">
        <v>15819</v>
      </c>
      <c r="C1793" s="2">
        <v>13256</v>
      </c>
      <c r="D1793" s="1" t="s">
        <v>15820</v>
      </c>
      <c r="E1793" s="1" t="s">
        <v>12</v>
      </c>
      <c r="F1793" s="1" t="s">
        <v>152</v>
      </c>
      <c r="G1793" s="1" t="s">
        <v>2448</v>
      </c>
      <c r="H1793" s="1" t="s">
        <v>15835</v>
      </c>
      <c r="I1793" s="5">
        <v>6862</v>
      </c>
      <c r="J1793" s="5">
        <v>81180353</v>
      </c>
      <c r="K1793" s="3">
        <f>+Tabella2026[[#This Row],[POP_2024]]/SUM(Tabella2026[POP_2024])</f>
        <v>1.164166395107013E-4</v>
      </c>
      <c r="L1793" s="3">
        <f>+Tabella2026[[#This Row],[INCIDENZA POPOLAZIONE]]*(PLAFOND/2)</f>
        <v>34272.97135947083</v>
      </c>
      <c r="M1793" s="3">
        <f>+IFERROR(Tabella2026[[#This Row],[reddito_2024]]/Tabella2026[[#This Row],[POP_2024]],"")</f>
        <v>11830.421597201981</v>
      </c>
      <c r="N1793" s="3">
        <f>+IF(Tabella2026[[#This Row],[REDDITO COMPLESSIVO PROCAPITE]]&lt;media_aggr_reddito_pc,(media_aggr_reddito_pc-Tabella2026[[#This Row],[REDDITO COMPLESSIVO PROCAPITE]]),0)</f>
        <v>5994.64446540676</v>
      </c>
      <c r="O1793" s="3">
        <f>+Tabella2026[[#This Row],[DIFFERENZA REDDITO INFERIORE ALLA MEDIA DALLA MEDIA]]*Tabella2026[[#This Row],[POP_2024]]</f>
        <v>41135250.321621187</v>
      </c>
      <c r="P1793" s="3">
        <f>+Tabella2026[[#This Row],[POPOLAZIONE PER DIFFERENZA ]]/SUM(Tabella2026[[POPOLAZIONE PER DIFFERENZA ]])</f>
        <v>3.6494457983893123E-4</v>
      </c>
      <c r="Q1793" s="3">
        <f>+Tabella2026[[#This Row],[INCIDENZA POPOLAZIONE PER DIFFERENZA]]*(PLAFOND-SUM(Tabella2026[CONTRIBUTO SULLA BASE DELLA POPOLAZIONE]))</f>
        <v>107439.4105961469</v>
      </c>
      <c r="R1793" s="3">
        <f>+Tabella2026[[#This Row],[CONTRIBUTO SULLA BASE DELLA POPOLAZIONE]]+Tabella2026[[#This Row],[CONTRIBUTO SULLA BASE DEL REDDITO]]</f>
        <v>141712.38195561775</v>
      </c>
      <c r="S1793" s="3">
        <f>+Tabella2026[[#This Row],[CONTRIBUTO TOTALE]]/(PLAFOND/N_TESSERE)</f>
        <v>283.42476391123552</v>
      </c>
      <c r="T1793" s="3">
        <f>+MAX(CEILING(Tabella2026[[#This Row],[preDEF1]],1),1)</f>
        <v>284</v>
      </c>
      <c r="U1793" s="9">
        <f xml:space="preserve"> IF(ROW(Tabella2026[[#This Row],[preDEF2]]) - ROW(Tabella2026[[#Headers],[preDEF2]])&lt;=ABS(SUM(Tabella2026[preDEF2])-N_TESSERE),Tabella2026[[#This Row],[preDEF2]]-1,Tabella2026[[#This Row],[preDEF2]])</f>
        <v>283</v>
      </c>
      <c r="V1793" s="21">
        <f>+Tabella2026[[#This Row],[DEF - n. card]]*(PLAFOND/N_TESSERE)</f>
        <v>141500</v>
      </c>
      <c r="W1793" s="18"/>
    </row>
    <row r="1794" spans="2:23" x14ac:dyDescent="0.25">
      <c r="B1794" s="1" t="s">
        <v>3532</v>
      </c>
      <c r="C1794" s="2">
        <v>23006</v>
      </c>
      <c r="D1794" s="1" t="s">
        <v>3533</v>
      </c>
      <c r="E1794" s="1" t="s">
        <v>38</v>
      </c>
      <c r="F1794" s="1" t="s">
        <v>37</v>
      </c>
      <c r="G1794" s="1" t="s">
        <v>2448</v>
      </c>
      <c r="H1794" s="1" t="s">
        <v>15835</v>
      </c>
      <c r="I1794" s="5">
        <v>6861</v>
      </c>
      <c r="J1794" s="5">
        <v>168479315</v>
      </c>
      <c r="K1794" s="3">
        <f>+Tabella2026[[#This Row],[POP_2024]]/SUM(Tabella2026[POP_2024])</f>
        <v>1.1639967410127101E-4</v>
      </c>
      <c r="L1794" s="3">
        <f>+Tabella2026[[#This Row],[INCIDENZA POPOLAZIONE]]*(PLAFOND/2)</f>
        <v>34267.976755658608</v>
      </c>
      <c r="M1794" s="3">
        <f>+IFERROR(Tabella2026[[#This Row],[reddito_2024]]/Tabella2026[[#This Row],[POP_2024]],"")</f>
        <v>24556.087305057572</v>
      </c>
      <c r="N1794" s="3">
        <f>+IF(Tabella2026[[#This Row],[REDDITO COMPLESSIVO PROCAPITE]]&lt;media_aggr_reddito_pc,(media_aggr_reddito_pc-Tabella2026[[#This Row],[REDDITO COMPLESSIVO PROCAPITE]]),0)</f>
        <v>0</v>
      </c>
      <c r="O1794" s="3">
        <f>+Tabella2026[[#This Row],[DIFFERENZA REDDITO INFERIORE ALLA MEDIA DALLA MEDIA]]*Tabella2026[[#This Row],[POP_2024]]</f>
        <v>0</v>
      </c>
      <c r="P1794" s="3">
        <f>+Tabella2026[[#This Row],[POPOLAZIONE PER DIFFERENZA ]]/SUM(Tabella2026[[POPOLAZIONE PER DIFFERENZA ]])</f>
        <v>0</v>
      </c>
      <c r="Q1794" s="3">
        <f>+Tabella2026[[#This Row],[INCIDENZA POPOLAZIONE PER DIFFERENZA]]*(PLAFOND-SUM(Tabella2026[CONTRIBUTO SULLA BASE DELLA POPOLAZIONE]))</f>
        <v>0</v>
      </c>
      <c r="R1794" s="3">
        <f>+Tabella2026[[#This Row],[CONTRIBUTO SULLA BASE DELLA POPOLAZIONE]]+Tabella2026[[#This Row],[CONTRIBUTO SULLA BASE DEL REDDITO]]</f>
        <v>34267.976755658608</v>
      </c>
      <c r="S1794" s="3">
        <f>+Tabella2026[[#This Row],[CONTRIBUTO TOTALE]]/(PLAFOND/N_TESSERE)</f>
        <v>68.535953511317217</v>
      </c>
      <c r="T1794" s="3">
        <f>+MAX(CEILING(Tabella2026[[#This Row],[preDEF1]],1),1)</f>
        <v>69</v>
      </c>
      <c r="U1794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794" s="21">
        <f>+Tabella2026[[#This Row],[DEF - n. card]]*(PLAFOND/N_TESSERE)</f>
        <v>34000</v>
      </c>
      <c r="W1794" s="18"/>
    </row>
    <row r="1795" spans="2:23" x14ac:dyDescent="0.25">
      <c r="B1795" s="1" t="s">
        <v>3622</v>
      </c>
      <c r="C1795" s="2">
        <v>26072</v>
      </c>
      <c r="D1795" s="1" t="s">
        <v>3623</v>
      </c>
      <c r="E1795" s="1" t="s">
        <v>38</v>
      </c>
      <c r="F1795" s="1" t="s">
        <v>150</v>
      </c>
      <c r="G1795" s="1" t="s">
        <v>2448</v>
      </c>
      <c r="H1795" s="1" t="s">
        <v>15835</v>
      </c>
      <c r="I1795" s="5">
        <v>6856</v>
      </c>
      <c r="J1795" s="5">
        <v>141249133</v>
      </c>
      <c r="K1795" s="3">
        <f>+Tabella2026[[#This Row],[POP_2024]]/SUM(Tabella2026[POP_2024])</f>
        <v>1.1631484705411953E-4</v>
      </c>
      <c r="L1795" s="3">
        <f>+Tabella2026[[#This Row],[INCIDENZA POPOLAZIONE]]*(PLAFOND/2)</f>
        <v>34243.0037365975</v>
      </c>
      <c r="M1795" s="3">
        <f>+IFERROR(Tabella2026[[#This Row],[reddito_2024]]/Tabella2026[[#This Row],[POP_2024]],"")</f>
        <v>20602.265606767796</v>
      </c>
      <c r="N1795" s="3">
        <f>+IF(Tabella2026[[#This Row],[REDDITO COMPLESSIVO PROCAPITE]]&lt;media_aggr_reddito_pc,(media_aggr_reddito_pc-Tabella2026[[#This Row],[REDDITO COMPLESSIVO PROCAPITE]]),0)</f>
        <v>0</v>
      </c>
      <c r="O1795" s="3">
        <f>+Tabella2026[[#This Row],[DIFFERENZA REDDITO INFERIORE ALLA MEDIA DALLA MEDIA]]*Tabella2026[[#This Row],[POP_2024]]</f>
        <v>0</v>
      </c>
      <c r="P1795" s="3">
        <f>+Tabella2026[[#This Row],[POPOLAZIONE PER DIFFERENZA ]]/SUM(Tabella2026[[POPOLAZIONE PER DIFFERENZA ]])</f>
        <v>0</v>
      </c>
      <c r="Q1795" s="3">
        <f>+Tabella2026[[#This Row],[INCIDENZA POPOLAZIONE PER DIFFERENZA]]*(PLAFOND-SUM(Tabella2026[CONTRIBUTO SULLA BASE DELLA POPOLAZIONE]))</f>
        <v>0</v>
      </c>
      <c r="R1795" s="3">
        <f>+Tabella2026[[#This Row],[CONTRIBUTO SULLA BASE DELLA POPOLAZIONE]]+Tabella2026[[#This Row],[CONTRIBUTO SULLA BASE DEL REDDITO]]</f>
        <v>34243.0037365975</v>
      </c>
      <c r="S1795" s="3">
        <f>+Tabella2026[[#This Row],[CONTRIBUTO TOTALE]]/(PLAFOND/N_TESSERE)</f>
        <v>68.486007473195002</v>
      </c>
      <c r="T1795" s="3">
        <f>+MAX(CEILING(Tabella2026[[#This Row],[preDEF1]],1),1)</f>
        <v>69</v>
      </c>
      <c r="U1795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795" s="21">
        <f>+Tabella2026[[#This Row],[DEF - n. card]]*(PLAFOND/N_TESSERE)</f>
        <v>34000</v>
      </c>
      <c r="W1795" s="18"/>
    </row>
    <row r="1796" spans="2:23" x14ac:dyDescent="0.25">
      <c r="B1796" s="1" t="s">
        <v>3618</v>
      </c>
      <c r="C1796" s="2">
        <v>67006</v>
      </c>
      <c r="D1796" s="1" t="s">
        <v>3619</v>
      </c>
      <c r="E1796" s="1" t="s">
        <v>96</v>
      </c>
      <c r="F1796" s="1" t="s">
        <v>298</v>
      </c>
      <c r="G1796" s="1" t="s">
        <v>2448</v>
      </c>
      <c r="H1796" s="1" t="s">
        <v>15836</v>
      </c>
      <c r="I1796" s="5">
        <v>6854</v>
      </c>
      <c r="J1796" s="5">
        <v>102297847</v>
      </c>
      <c r="K1796" s="3">
        <f>+Tabella2026[[#This Row],[POP_2024]]/SUM(Tabella2026[POP_2024])</f>
        <v>1.1628091623525892E-4</v>
      </c>
      <c r="L1796" s="3">
        <f>+Tabella2026[[#This Row],[INCIDENZA POPOLAZIONE]]*(PLAFOND/2)</f>
        <v>34233.01452897305</v>
      </c>
      <c r="M1796" s="3">
        <f>+IFERROR(Tabella2026[[#This Row],[reddito_2024]]/Tabella2026[[#This Row],[POP_2024]],"")</f>
        <v>14925.276772687483</v>
      </c>
      <c r="N1796" s="3">
        <f>+IF(Tabella2026[[#This Row],[REDDITO COMPLESSIVO PROCAPITE]]&lt;media_aggr_reddito_pc,(media_aggr_reddito_pc-Tabella2026[[#This Row],[REDDITO COMPLESSIVO PROCAPITE]]),0)</f>
        <v>2899.7892899212584</v>
      </c>
      <c r="O1796" s="3">
        <f>+Tabella2026[[#This Row],[DIFFERENZA REDDITO INFERIORE ALLA MEDIA DALLA MEDIA]]*Tabella2026[[#This Row],[POP_2024]]</f>
        <v>19875155.793120306</v>
      </c>
      <c r="P1796" s="3">
        <f>+Tabella2026[[#This Row],[POPOLAZIONE PER DIFFERENZA ]]/SUM(Tabella2026[[POPOLAZIONE PER DIFFERENZA ]])</f>
        <v>1.7632882560437833E-4</v>
      </c>
      <c r="Q1796" s="3">
        <f>+Tabella2026[[#This Row],[INCIDENZA POPOLAZIONE PER DIFFERENZA]]*(PLAFOND-SUM(Tabella2026[CONTRIBUTO SULLA BASE DELLA POPOLAZIONE]))</f>
        <v>51911.074011309989</v>
      </c>
      <c r="R1796" s="3">
        <f>+Tabella2026[[#This Row],[CONTRIBUTO SULLA BASE DELLA POPOLAZIONE]]+Tabella2026[[#This Row],[CONTRIBUTO SULLA BASE DEL REDDITO]]</f>
        <v>86144.088540283032</v>
      </c>
      <c r="S1796" s="3">
        <f>+Tabella2026[[#This Row],[CONTRIBUTO TOTALE]]/(PLAFOND/N_TESSERE)</f>
        <v>172.28817708056607</v>
      </c>
      <c r="T1796" s="3">
        <f>+MAX(CEILING(Tabella2026[[#This Row],[preDEF1]],1),1)</f>
        <v>173</v>
      </c>
      <c r="U1796" s="9">
        <f xml:space="preserve"> IF(ROW(Tabella2026[[#This Row],[preDEF2]]) - ROW(Tabella2026[[#Headers],[preDEF2]])&lt;=ABS(SUM(Tabella2026[preDEF2])-N_TESSERE),Tabella2026[[#This Row],[preDEF2]]-1,Tabella2026[[#This Row],[preDEF2]])</f>
        <v>172</v>
      </c>
      <c r="V1796" s="21">
        <f>+Tabella2026[[#This Row],[DEF - n. card]]*(PLAFOND/N_TESSERE)</f>
        <v>86000</v>
      </c>
      <c r="W1796" s="18"/>
    </row>
    <row r="1797" spans="2:23" x14ac:dyDescent="0.25">
      <c r="B1797" s="1" t="s">
        <v>3720</v>
      </c>
      <c r="C1797" s="2">
        <v>3049</v>
      </c>
      <c r="D1797" s="1" t="s">
        <v>3721</v>
      </c>
      <c r="E1797" s="1" t="s">
        <v>18</v>
      </c>
      <c r="F1797" s="1" t="s">
        <v>114</v>
      </c>
      <c r="G1797" s="1" t="s">
        <v>2448</v>
      </c>
      <c r="H1797" s="1" t="s">
        <v>15835</v>
      </c>
      <c r="I1797" s="5">
        <v>6854</v>
      </c>
      <c r="J1797" s="5">
        <v>123319429</v>
      </c>
      <c r="K1797" s="3">
        <f>+Tabella2026[[#This Row],[POP_2024]]/SUM(Tabella2026[POP_2024])</f>
        <v>1.1628091623525892E-4</v>
      </c>
      <c r="L1797" s="3">
        <f>+Tabella2026[[#This Row],[INCIDENZA POPOLAZIONE]]*(PLAFOND/2)</f>
        <v>34233.01452897305</v>
      </c>
      <c r="M1797" s="3">
        <f>+IFERROR(Tabella2026[[#This Row],[reddito_2024]]/Tabella2026[[#This Row],[POP_2024]],"")</f>
        <v>17992.329880361831</v>
      </c>
      <c r="N1797" s="3">
        <f>+IF(Tabella2026[[#This Row],[REDDITO COMPLESSIVO PROCAPITE]]&lt;media_aggr_reddito_pc,(media_aggr_reddito_pc-Tabella2026[[#This Row],[REDDITO COMPLESSIVO PROCAPITE]]),0)</f>
        <v>0</v>
      </c>
      <c r="O1797" s="3">
        <f>+Tabella2026[[#This Row],[DIFFERENZA REDDITO INFERIORE ALLA MEDIA DALLA MEDIA]]*Tabella2026[[#This Row],[POP_2024]]</f>
        <v>0</v>
      </c>
      <c r="P1797" s="3">
        <f>+Tabella2026[[#This Row],[POPOLAZIONE PER DIFFERENZA ]]/SUM(Tabella2026[[POPOLAZIONE PER DIFFERENZA ]])</f>
        <v>0</v>
      </c>
      <c r="Q1797" s="3">
        <f>+Tabella2026[[#This Row],[INCIDENZA POPOLAZIONE PER DIFFERENZA]]*(PLAFOND-SUM(Tabella2026[CONTRIBUTO SULLA BASE DELLA POPOLAZIONE]))</f>
        <v>0</v>
      </c>
      <c r="R1797" s="3">
        <f>+Tabella2026[[#This Row],[CONTRIBUTO SULLA BASE DELLA POPOLAZIONE]]+Tabella2026[[#This Row],[CONTRIBUTO SULLA BASE DEL REDDITO]]</f>
        <v>34233.01452897305</v>
      </c>
      <c r="S1797" s="3">
        <f>+Tabella2026[[#This Row],[CONTRIBUTO TOTALE]]/(PLAFOND/N_TESSERE)</f>
        <v>68.466029057946102</v>
      </c>
      <c r="T1797" s="3">
        <f>+MAX(CEILING(Tabella2026[[#This Row],[preDEF1]],1),1)</f>
        <v>69</v>
      </c>
      <c r="U1797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797" s="21">
        <f>+Tabella2026[[#This Row],[DEF - n. card]]*(PLAFOND/N_TESSERE)</f>
        <v>34000</v>
      </c>
      <c r="W1797" s="18"/>
    </row>
    <row r="1798" spans="2:23" x14ac:dyDescent="0.25">
      <c r="B1798" s="1" t="s">
        <v>3616</v>
      </c>
      <c r="C1798" s="2">
        <v>30057</v>
      </c>
      <c r="D1798" s="1" t="s">
        <v>3617</v>
      </c>
      <c r="E1798" s="1" t="s">
        <v>48</v>
      </c>
      <c r="F1798" s="1" t="s">
        <v>120</v>
      </c>
      <c r="G1798" s="1" t="s">
        <v>2448</v>
      </c>
      <c r="H1798" s="1" t="s">
        <v>15835</v>
      </c>
      <c r="I1798" s="5">
        <v>6854</v>
      </c>
      <c r="J1798" s="5">
        <v>155186006</v>
      </c>
      <c r="K1798" s="3">
        <f>+Tabella2026[[#This Row],[POP_2024]]/SUM(Tabella2026[POP_2024])</f>
        <v>1.1628091623525892E-4</v>
      </c>
      <c r="L1798" s="3">
        <f>+Tabella2026[[#This Row],[INCIDENZA POPOLAZIONE]]*(PLAFOND/2)</f>
        <v>34233.01452897305</v>
      </c>
      <c r="M1798" s="3">
        <f>+IFERROR(Tabella2026[[#This Row],[reddito_2024]]/Tabella2026[[#This Row],[POP_2024]],"")</f>
        <v>22641.669973737964</v>
      </c>
      <c r="N1798" s="3">
        <f>+IF(Tabella2026[[#This Row],[REDDITO COMPLESSIVO PROCAPITE]]&lt;media_aggr_reddito_pc,(media_aggr_reddito_pc-Tabella2026[[#This Row],[REDDITO COMPLESSIVO PROCAPITE]]),0)</f>
        <v>0</v>
      </c>
      <c r="O1798" s="3">
        <f>+Tabella2026[[#This Row],[DIFFERENZA REDDITO INFERIORE ALLA MEDIA DALLA MEDIA]]*Tabella2026[[#This Row],[POP_2024]]</f>
        <v>0</v>
      </c>
      <c r="P1798" s="3">
        <f>+Tabella2026[[#This Row],[POPOLAZIONE PER DIFFERENZA ]]/SUM(Tabella2026[[POPOLAZIONE PER DIFFERENZA ]])</f>
        <v>0</v>
      </c>
      <c r="Q1798" s="3">
        <f>+Tabella2026[[#This Row],[INCIDENZA POPOLAZIONE PER DIFFERENZA]]*(PLAFOND-SUM(Tabella2026[CONTRIBUTO SULLA BASE DELLA POPOLAZIONE]))</f>
        <v>0</v>
      </c>
      <c r="R1798" s="3">
        <f>+Tabella2026[[#This Row],[CONTRIBUTO SULLA BASE DELLA POPOLAZIONE]]+Tabella2026[[#This Row],[CONTRIBUTO SULLA BASE DEL REDDITO]]</f>
        <v>34233.01452897305</v>
      </c>
      <c r="S1798" s="3">
        <f>+Tabella2026[[#This Row],[CONTRIBUTO TOTALE]]/(PLAFOND/N_TESSERE)</f>
        <v>68.466029057946102</v>
      </c>
      <c r="T1798" s="3">
        <f>+MAX(CEILING(Tabella2026[[#This Row],[preDEF1]],1),1)</f>
        <v>69</v>
      </c>
      <c r="U1798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798" s="21">
        <f>+Tabella2026[[#This Row],[DEF - n. card]]*(PLAFOND/N_TESSERE)</f>
        <v>34000</v>
      </c>
      <c r="W1798" s="18"/>
    </row>
    <row r="1799" spans="2:23" x14ac:dyDescent="0.25">
      <c r="B1799" s="1" t="s">
        <v>3650</v>
      </c>
      <c r="C1799" s="2">
        <v>20052</v>
      </c>
      <c r="D1799" s="1" t="s">
        <v>3651</v>
      </c>
      <c r="E1799" s="1" t="s">
        <v>12</v>
      </c>
      <c r="F1799" s="1" t="s">
        <v>332</v>
      </c>
      <c r="G1799" s="1" t="s">
        <v>2448</v>
      </c>
      <c r="H1799" s="1" t="s">
        <v>15835</v>
      </c>
      <c r="I1799" s="5">
        <v>6854</v>
      </c>
      <c r="J1799" s="5">
        <v>134140073</v>
      </c>
      <c r="K1799" s="3">
        <f>+Tabella2026[[#This Row],[POP_2024]]/SUM(Tabella2026[POP_2024])</f>
        <v>1.1628091623525892E-4</v>
      </c>
      <c r="L1799" s="3">
        <f>+Tabella2026[[#This Row],[INCIDENZA POPOLAZIONE]]*(PLAFOND/2)</f>
        <v>34233.01452897305</v>
      </c>
      <c r="M1799" s="3">
        <f>+IFERROR(Tabella2026[[#This Row],[reddito_2024]]/Tabella2026[[#This Row],[POP_2024]],"")</f>
        <v>19571.064050189671</v>
      </c>
      <c r="N1799" s="3">
        <f>+IF(Tabella2026[[#This Row],[REDDITO COMPLESSIVO PROCAPITE]]&lt;media_aggr_reddito_pc,(media_aggr_reddito_pc-Tabella2026[[#This Row],[REDDITO COMPLESSIVO PROCAPITE]]),0)</f>
        <v>0</v>
      </c>
      <c r="O1799" s="3">
        <f>+Tabella2026[[#This Row],[DIFFERENZA REDDITO INFERIORE ALLA MEDIA DALLA MEDIA]]*Tabella2026[[#This Row],[POP_2024]]</f>
        <v>0</v>
      </c>
      <c r="P1799" s="3">
        <f>+Tabella2026[[#This Row],[POPOLAZIONE PER DIFFERENZA ]]/SUM(Tabella2026[[POPOLAZIONE PER DIFFERENZA ]])</f>
        <v>0</v>
      </c>
      <c r="Q1799" s="3">
        <f>+Tabella2026[[#This Row],[INCIDENZA POPOLAZIONE PER DIFFERENZA]]*(PLAFOND-SUM(Tabella2026[CONTRIBUTO SULLA BASE DELLA POPOLAZIONE]))</f>
        <v>0</v>
      </c>
      <c r="R1799" s="3">
        <f>+Tabella2026[[#This Row],[CONTRIBUTO SULLA BASE DELLA POPOLAZIONE]]+Tabella2026[[#This Row],[CONTRIBUTO SULLA BASE DEL REDDITO]]</f>
        <v>34233.01452897305</v>
      </c>
      <c r="S1799" s="3">
        <f>+Tabella2026[[#This Row],[CONTRIBUTO TOTALE]]/(PLAFOND/N_TESSERE)</f>
        <v>68.466029057946102</v>
      </c>
      <c r="T1799" s="3">
        <f>+MAX(CEILING(Tabella2026[[#This Row],[preDEF1]],1),1)</f>
        <v>69</v>
      </c>
      <c r="U1799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799" s="21">
        <f>+Tabella2026[[#This Row],[DEF - n. card]]*(PLAFOND/N_TESSERE)</f>
        <v>34000</v>
      </c>
      <c r="W1799" s="18"/>
    </row>
    <row r="1800" spans="2:23" x14ac:dyDescent="0.25">
      <c r="B1800" s="1" t="s">
        <v>3612</v>
      </c>
      <c r="C1800" s="2">
        <v>23043</v>
      </c>
      <c r="D1800" s="1" t="s">
        <v>3613</v>
      </c>
      <c r="E1800" s="1" t="s">
        <v>38</v>
      </c>
      <c r="F1800" s="1" t="s">
        <v>37</v>
      </c>
      <c r="G1800" s="1" t="s">
        <v>2448</v>
      </c>
      <c r="H1800" s="1" t="s">
        <v>15835</v>
      </c>
      <c r="I1800" s="5">
        <v>6850</v>
      </c>
      <c r="J1800" s="5">
        <v>167656386</v>
      </c>
      <c r="K1800" s="3">
        <f>+Tabella2026[[#This Row],[POP_2024]]/SUM(Tabella2026[POP_2024])</f>
        <v>1.1621305459753773E-4</v>
      </c>
      <c r="L1800" s="3">
        <f>+Tabella2026[[#This Row],[INCIDENZA POPOLAZIONE]]*(PLAFOND/2)</f>
        <v>34213.036113724163</v>
      </c>
      <c r="M1800" s="3">
        <f>+IFERROR(Tabella2026[[#This Row],[reddito_2024]]/Tabella2026[[#This Row],[POP_2024]],"")</f>
        <v>24475.384817518247</v>
      </c>
      <c r="N1800" s="3">
        <f>+IF(Tabella2026[[#This Row],[REDDITO COMPLESSIVO PROCAPITE]]&lt;media_aggr_reddito_pc,(media_aggr_reddito_pc-Tabella2026[[#This Row],[REDDITO COMPLESSIVO PROCAPITE]]),0)</f>
        <v>0</v>
      </c>
      <c r="O1800" s="3">
        <f>+Tabella2026[[#This Row],[DIFFERENZA REDDITO INFERIORE ALLA MEDIA DALLA MEDIA]]*Tabella2026[[#This Row],[POP_2024]]</f>
        <v>0</v>
      </c>
      <c r="P1800" s="3">
        <f>+Tabella2026[[#This Row],[POPOLAZIONE PER DIFFERENZA ]]/SUM(Tabella2026[[POPOLAZIONE PER DIFFERENZA ]])</f>
        <v>0</v>
      </c>
      <c r="Q1800" s="3">
        <f>+Tabella2026[[#This Row],[INCIDENZA POPOLAZIONE PER DIFFERENZA]]*(PLAFOND-SUM(Tabella2026[CONTRIBUTO SULLA BASE DELLA POPOLAZIONE]))</f>
        <v>0</v>
      </c>
      <c r="R1800" s="3">
        <f>+Tabella2026[[#This Row],[CONTRIBUTO SULLA BASE DELLA POPOLAZIONE]]+Tabella2026[[#This Row],[CONTRIBUTO SULLA BASE DEL REDDITO]]</f>
        <v>34213.036113724163</v>
      </c>
      <c r="S1800" s="3">
        <f>+Tabella2026[[#This Row],[CONTRIBUTO TOTALE]]/(PLAFOND/N_TESSERE)</f>
        <v>68.42607222744833</v>
      </c>
      <c r="T1800" s="3">
        <f>+MAX(CEILING(Tabella2026[[#This Row],[preDEF1]],1),1)</f>
        <v>69</v>
      </c>
      <c r="U1800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800" s="21">
        <f>+Tabella2026[[#This Row],[DEF - n. card]]*(PLAFOND/N_TESSERE)</f>
        <v>34000</v>
      </c>
      <c r="W1800" s="18"/>
    </row>
    <row r="1801" spans="2:23" x14ac:dyDescent="0.25">
      <c r="B1801" s="1" t="s">
        <v>3688</v>
      </c>
      <c r="C1801" s="2">
        <v>15007</v>
      </c>
      <c r="D1801" s="1" t="s">
        <v>3689</v>
      </c>
      <c r="E1801" s="1" t="s">
        <v>12</v>
      </c>
      <c r="F1801" s="1" t="s">
        <v>11</v>
      </c>
      <c r="G1801" s="1" t="s">
        <v>2448</v>
      </c>
      <c r="H1801" s="1" t="s">
        <v>15835</v>
      </c>
      <c r="I1801" s="5">
        <v>6848</v>
      </c>
      <c r="J1801" s="5">
        <v>133036029</v>
      </c>
      <c r="K1801" s="3">
        <f>+Tabella2026[[#This Row],[POP_2024]]/SUM(Tabella2026[POP_2024])</f>
        <v>1.1617912377867714E-4</v>
      </c>
      <c r="L1801" s="3">
        <f>+Tabella2026[[#This Row],[INCIDENZA POPOLAZIONE]]*(PLAFOND/2)</f>
        <v>34203.046906099713</v>
      </c>
      <c r="M1801" s="3">
        <f>+IFERROR(Tabella2026[[#This Row],[reddito_2024]]/Tabella2026[[#This Row],[POP_2024]],"")</f>
        <v>19426.990216121496</v>
      </c>
      <c r="N1801" s="3">
        <f>+IF(Tabella2026[[#This Row],[REDDITO COMPLESSIVO PROCAPITE]]&lt;media_aggr_reddito_pc,(media_aggr_reddito_pc-Tabella2026[[#This Row],[REDDITO COMPLESSIVO PROCAPITE]]),0)</f>
        <v>0</v>
      </c>
      <c r="O1801" s="3">
        <f>+Tabella2026[[#This Row],[DIFFERENZA REDDITO INFERIORE ALLA MEDIA DALLA MEDIA]]*Tabella2026[[#This Row],[POP_2024]]</f>
        <v>0</v>
      </c>
      <c r="P1801" s="3">
        <f>+Tabella2026[[#This Row],[POPOLAZIONE PER DIFFERENZA ]]/SUM(Tabella2026[[POPOLAZIONE PER DIFFERENZA ]])</f>
        <v>0</v>
      </c>
      <c r="Q1801" s="3">
        <f>+Tabella2026[[#This Row],[INCIDENZA POPOLAZIONE PER DIFFERENZA]]*(PLAFOND-SUM(Tabella2026[CONTRIBUTO SULLA BASE DELLA POPOLAZIONE]))</f>
        <v>0</v>
      </c>
      <c r="R1801" s="3">
        <f>+Tabella2026[[#This Row],[CONTRIBUTO SULLA BASE DELLA POPOLAZIONE]]+Tabella2026[[#This Row],[CONTRIBUTO SULLA BASE DEL REDDITO]]</f>
        <v>34203.046906099713</v>
      </c>
      <c r="S1801" s="3">
        <f>+Tabella2026[[#This Row],[CONTRIBUTO TOTALE]]/(PLAFOND/N_TESSERE)</f>
        <v>68.40609381219943</v>
      </c>
      <c r="T1801" s="3">
        <f>+MAX(CEILING(Tabella2026[[#This Row],[preDEF1]],1),1)</f>
        <v>69</v>
      </c>
      <c r="U1801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801" s="21">
        <f>+Tabella2026[[#This Row],[DEF - n. card]]*(PLAFOND/N_TESSERE)</f>
        <v>34000</v>
      </c>
      <c r="W1801" s="18"/>
    </row>
    <row r="1802" spans="2:23" x14ac:dyDescent="0.25">
      <c r="B1802" s="1" t="s">
        <v>3628</v>
      </c>
      <c r="C1802" s="2">
        <v>114036</v>
      </c>
      <c r="D1802" s="1" t="s">
        <v>3629</v>
      </c>
      <c r="E1802" s="1" t="s">
        <v>76</v>
      </c>
      <c r="F1802" s="1" t="s">
        <v>550</v>
      </c>
      <c r="G1802" s="1" t="s">
        <v>2448</v>
      </c>
      <c r="H1802" s="1" t="s">
        <v>15836</v>
      </c>
      <c r="I1802" s="5">
        <v>6847</v>
      </c>
      <c r="J1802" s="5">
        <v>86114574</v>
      </c>
      <c r="K1802" s="3">
        <f>+Tabella2026[[#This Row],[POP_2024]]/SUM(Tabella2026[POP_2024])</f>
        <v>1.1616215836924684E-4</v>
      </c>
      <c r="L1802" s="3">
        <f>+Tabella2026[[#This Row],[INCIDENZA POPOLAZIONE]]*(PLAFOND/2)</f>
        <v>34198.052302287491</v>
      </c>
      <c r="M1802" s="3">
        <f>+IFERROR(Tabella2026[[#This Row],[reddito_2024]]/Tabella2026[[#This Row],[POP_2024]],"")</f>
        <v>12576.97882284212</v>
      </c>
      <c r="N1802" s="3">
        <f>+IF(Tabella2026[[#This Row],[REDDITO COMPLESSIVO PROCAPITE]]&lt;media_aggr_reddito_pc,(media_aggr_reddito_pc-Tabella2026[[#This Row],[REDDITO COMPLESSIVO PROCAPITE]]),0)</f>
        <v>5248.0872397666208</v>
      </c>
      <c r="O1802" s="3">
        <f>+Tabella2026[[#This Row],[DIFFERENZA REDDITO INFERIORE ALLA MEDIA DALLA MEDIA]]*Tabella2026[[#This Row],[POP_2024]]</f>
        <v>35933653.330682054</v>
      </c>
      <c r="P1802" s="3">
        <f>+Tabella2026[[#This Row],[POPOLAZIONE PER DIFFERENZA ]]/SUM(Tabella2026[[POPOLAZIONE PER DIFFERENZA ]])</f>
        <v>3.1879694214358059E-4</v>
      </c>
      <c r="Q1802" s="3">
        <f>+Tabella2026[[#This Row],[INCIDENZA POPOLAZIONE PER DIFFERENZA]]*(PLAFOND-SUM(Tabella2026[CONTRIBUTO SULLA BASE DELLA POPOLAZIONE]))</f>
        <v>93853.580669363902</v>
      </c>
      <c r="R1802" s="3">
        <f>+Tabella2026[[#This Row],[CONTRIBUTO SULLA BASE DELLA POPOLAZIONE]]+Tabella2026[[#This Row],[CONTRIBUTO SULLA BASE DEL REDDITO]]</f>
        <v>128051.63297165139</v>
      </c>
      <c r="S1802" s="3">
        <f>+Tabella2026[[#This Row],[CONTRIBUTO TOTALE]]/(PLAFOND/N_TESSERE)</f>
        <v>256.10326594330274</v>
      </c>
      <c r="T1802" s="3">
        <f>+MAX(CEILING(Tabella2026[[#This Row],[preDEF1]],1),1)</f>
        <v>257</v>
      </c>
      <c r="U1802" s="9">
        <f xml:space="preserve"> IF(ROW(Tabella2026[[#This Row],[preDEF2]]) - ROW(Tabella2026[[#Headers],[preDEF2]])&lt;=ABS(SUM(Tabella2026[preDEF2])-N_TESSERE),Tabella2026[[#This Row],[preDEF2]]-1,Tabella2026[[#This Row],[preDEF2]])</f>
        <v>256</v>
      </c>
      <c r="V1802" s="21">
        <f>+Tabella2026[[#This Row],[DEF - n. card]]*(PLAFOND/N_TESSERE)</f>
        <v>128000</v>
      </c>
      <c r="W1802" s="18"/>
    </row>
    <row r="1803" spans="2:23" x14ac:dyDescent="0.25">
      <c r="B1803" s="1" t="s">
        <v>3572</v>
      </c>
      <c r="C1803" s="2">
        <v>30079</v>
      </c>
      <c r="D1803" s="1" t="s">
        <v>3573</v>
      </c>
      <c r="E1803" s="1" t="s">
        <v>48</v>
      </c>
      <c r="F1803" s="1" t="s">
        <v>120</v>
      </c>
      <c r="G1803" s="1" t="s">
        <v>2448</v>
      </c>
      <c r="H1803" s="1" t="s">
        <v>15835</v>
      </c>
      <c r="I1803" s="5">
        <v>6846</v>
      </c>
      <c r="J1803" s="5">
        <v>138532107</v>
      </c>
      <c r="K1803" s="3">
        <f>+Tabella2026[[#This Row],[POP_2024]]/SUM(Tabella2026[POP_2024])</f>
        <v>1.1614519295981655E-4</v>
      </c>
      <c r="L1803" s="3">
        <f>+Tabella2026[[#This Row],[INCIDENZA POPOLAZIONE]]*(PLAFOND/2)</f>
        <v>34193.05769847527</v>
      </c>
      <c r="M1803" s="3">
        <f>+IFERROR(Tabella2026[[#This Row],[reddito_2024]]/Tabella2026[[#This Row],[POP_2024]],"")</f>
        <v>20235.481595092024</v>
      </c>
      <c r="N1803" s="3">
        <f>+IF(Tabella2026[[#This Row],[REDDITO COMPLESSIVO PROCAPITE]]&lt;media_aggr_reddito_pc,(media_aggr_reddito_pc-Tabella2026[[#This Row],[REDDITO COMPLESSIVO PROCAPITE]]),0)</f>
        <v>0</v>
      </c>
      <c r="O1803" s="3">
        <f>+Tabella2026[[#This Row],[DIFFERENZA REDDITO INFERIORE ALLA MEDIA DALLA MEDIA]]*Tabella2026[[#This Row],[POP_2024]]</f>
        <v>0</v>
      </c>
      <c r="P1803" s="3">
        <f>+Tabella2026[[#This Row],[POPOLAZIONE PER DIFFERENZA ]]/SUM(Tabella2026[[POPOLAZIONE PER DIFFERENZA ]])</f>
        <v>0</v>
      </c>
      <c r="Q1803" s="3">
        <f>+Tabella2026[[#This Row],[INCIDENZA POPOLAZIONE PER DIFFERENZA]]*(PLAFOND-SUM(Tabella2026[CONTRIBUTO SULLA BASE DELLA POPOLAZIONE]))</f>
        <v>0</v>
      </c>
      <c r="R1803" s="3">
        <f>+Tabella2026[[#This Row],[CONTRIBUTO SULLA BASE DELLA POPOLAZIONE]]+Tabella2026[[#This Row],[CONTRIBUTO SULLA BASE DEL REDDITO]]</f>
        <v>34193.05769847527</v>
      </c>
      <c r="S1803" s="3">
        <f>+Tabella2026[[#This Row],[CONTRIBUTO TOTALE]]/(PLAFOND/N_TESSERE)</f>
        <v>68.386115396950544</v>
      </c>
      <c r="T1803" s="3">
        <f>+MAX(CEILING(Tabella2026[[#This Row],[preDEF1]],1),1)</f>
        <v>69</v>
      </c>
      <c r="U1803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803" s="21">
        <f>+Tabella2026[[#This Row],[DEF - n. card]]*(PLAFOND/N_TESSERE)</f>
        <v>34000</v>
      </c>
      <c r="W1803" s="18"/>
    </row>
    <row r="1804" spans="2:23" x14ac:dyDescent="0.25">
      <c r="B1804" s="1" t="s">
        <v>3568</v>
      </c>
      <c r="C1804" s="2">
        <v>2156</v>
      </c>
      <c r="D1804" s="1" t="s">
        <v>3569</v>
      </c>
      <c r="E1804" s="1" t="s">
        <v>18</v>
      </c>
      <c r="F1804" s="1" t="s">
        <v>381</v>
      </c>
      <c r="G1804" s="1" t="s">
        <v>2448</v>
      </c>
      <c r="H1804" s="1" t="s">
        <v>15835</v>
      </c>
      <c r="I1804" s="5">
        <v>6844</v>
      </c>
      <c r="J1804" s="5">
        <v>131907071</v>
      </c>
      <c r="K1804" s="3">
        <f>+Tabella2026[[#This Row],[POP_2024]]/SUM(Tabella2026[POP_2024])</f>
        <v>1.1611126214095596E-4</v>
      </c>
      <c r="L1804" s="3">
        <f>+Tabella2026[[#This Row],[INCIDENZA POPOLAZIONE]]*(PLAFOND/2)</f>
        <v>34183.068490850826</v>
      </c>
      <c r="M1804" s="3">
        <f>+IFERROR(Tabella2026[[#This Row],[reddito_2024]]/Tabella2026[[#This Row],[POP_2024]],"")</f>
        <v>19273.388515488019</v>
      </c>
      <c r="N1804" s="3">
        <f>+IF(Tabella2026[[#This Row],[REDDITO COMPLESSIVO PROCAPITE]]&lt;media_aggr_reddito_pc,(media_aggr_reddito_pc-Tabella2026[[#This Row],[REDDITO COMPLESSIVO PROCAPITE]]),0)</f>
        <v>0</v>
      </c>
      <c r="O1804" s="3">
        <f>+Tabella2026[[#This Row],[DIFFERENZA REDDITO INFERIORE ALLA MEDIA DALLA MEDIA]]*Tabella2026[[#This Row],[POP_2024]]</f>
        <v>0</v>
      </c>
      <c r="P1804" s="3">
        <f>+Tabella2026[[#This Row],[POPOLAZIONE PER DIFFERENZA ]]/SUM(Tabella2026[[POPOLAZIONE PER DIFFERENZA ]])</f>
        <v>0</v>
      </c>
      <c r="Q1804" s="3">
        <f>+Tabella2026[[#This Row],[INCIDENZA POPOLAZIONE PER DIFFERENZA]]*(PLAFOND-SUM(Tabella2026[CONTRIBUTO SULLA BASE DELLA POPOLAZIONE]))</f>
        <v>0</v>
      </c>
      <c r="R1804" s="3">
        <f>+Tabella2026[[#This Row],[CONTRIBUTO SULLA BASE DELLA POPOLAZIONE]]+Tabella2026[[#This Row],[CONTRIBUTO SULLA BASE DEL REDDITO]]</f>
        <v>34183.068490850826</v>
      </c>
      <c r="S1804" s="3">
        <f>+Tabella2026[[#This Row],[CONTRIBUTO TOTALE]]/(PLAFOND/N_TESSERE)</f>
        <v>68.366136981701658</v>
      </c>
      <c r="T1804" s="3">
        <f>+MAX(CEILING(Tabella2026[[#This Row],[preDEF1]],1),1)</f>
        <v>69</v>
      </c>
      <c r="U1804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804" s="21">
        <f>+Tabella2026[[#This Row],[DEF - n. card]]*(PLAFOND/N_TESSERE)</f>
        <v>34000</v>
      </c>
      <c r="W1804" s="18"/>
    </row>
    <row r="1805" spans="2:23" x14ac:dyDescent="0.25">
      <c r="B1805" s="1" t="s">
        <v>3706</v>
      </c>
      <c r="C1805" s="2">
        <v>16193</v>
      </c>
      <c r="D1805" s="1" t="s">
        <v>3707</v>
      </c>
      <c r="E1805" s="1" t="s">
        <v>12</v>
      </c>
      <c r="F1805" s="1" t="s">
        <v>93</v>
      </c>
      <c r="G1805" s="1" t="s">
        <v>2448</v>
      </c>
      <c r="H1805" s="1" t="s">
        <v>15835</v>
      </c>
      <c r="I1805" s="5">
        <v>6840</v>
      </c>
      <c r="J1805" s="5">
        <v>163799285</v>
      </c>
      <c r="K1805" s="3">
        <f>+Tabella2026[[#This Row],[POP_2024]]/SUM(Tabella2026[POP_2024])</f>
        <v>1.1604340050323476E-4</v>
      </c>
      <c r="L1805" s="3">
        <f>+Tabella2026[[#This Row],[INCIDENZA POPOLAZIONE]]*(PLAFOND/2)</f>
        <v>34163.090075601933</v>
      </c>
      <c r="M1805" s="3">
        <f>+IFERROR(Tabella2026[[#This Row],[reddito_2024]]/Tabella2026[[#This Row],[POP_2024]],"")</f>
        <v>23947.263888888891</v>
      </c>
      <c r="N1805" s="3">
        <f>+IF(Tabella2026[[#This Row],[REDDITO COMPLESSIVO PROCAPITE]]&lt;media_aggr_reddito_pc,(media_aggr_reddito_pc-Tabella2026[[#This Row],[REDDITO COMPLESSIVO PROCAPITE]]),0)</f>
        <v>0</v>
      </c>
      <c r="O1805" s="3">
        <f>+Tabella2026[[#This Row],[DIFFERENZA REDDITO INFERIORE ALLA MEDIA DALLA MEDIA]]*Tabella2026[[#This Row],[POP_2024]]</f>
        <v>0</v>
      </c>
      <c r="P1805" s="3">
        <f>+Tabella2026[[#This Row],[POPOLAZIONE PER DIFFERENZA ]]/SUM(Tabella2026[[POPOLAZIONE PER DIFFERENZA ]])</f>
        <v>0</v>
      </c>
      <c r="Q1805" s="3">
        <f>+Tabella2026[[#This Row],[INCIDENZA POPOLAZIONE PER DIFFERENZA]]*(PLAFOND-SUM(Tabella2026[CONTRIBUTO SULLA BASE DELLA POPOLAZIONE]))</f>
        <v>0</v>
      </c>
      <c r="R1805" s="3">
        <f>+Tabella2026[[#This Row],[CONTRIBUTO SULLA BASE DELLA POPOLAZIONE]]+Tabella2026[[#This Row],[CONTRIBUTO SULLA BASE DEL REDDITO]]</f>
        <v>34163.090075601933</v>
      </c>
      <c r="S1805" s="3">
        <f>+Tabella2026[[#This Row],[CONTRIBUTO TOTALE]]/(PLAFOND/N_TESSERE)</f>
        <v>68.326180151203872</v>
      </c>
      <c r="T1805" s="3">
        <f>+MAX(CEILING(Tabella2026[[#This Row],[preDEF1]],1),1)</f>
        <v>69</v>
      </c>
      <c r="U1805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805" s="21">
        <f>+Tabella2026[[#This Row],[DEF - n. card]]*(PLAFOND/N_TESSERE)</f>
        <v>34000</v>
      </c>
      <c r="W1805" s="18"/>
    </row>
    <row r="1806" spans="2:23" x14ac:dyDescent="0.25">
      <c r="B1806" s="1" t="s">
        <v>3570</v>
      </c>
      <c r="C1806" s="2">
        <v>17136</v>
      </c>
      <c r="D1806" s="1" t="s">
        <v>3571</v>
      </c>
      <c r="E1806" s="1" t="s">
        <v>12</v>
      </c>
      <c r="F1806" s="1" t="s">
        <v>50</v>
      </c>
      <c r="G1806" s="1" t="s">
        <v>2448</v>
      </c>
      <c r="H1806" s="1" t="s">
        <v>15835</v>
      </c>
      <c r="I1806" s="5">
        <v>6833</v>
      </c>
      <c r="J1806" s="5">
        <v>146470031</v>
      </c>
      <c r="K1806" s="3">
        <f>+Tabella2026[[#This Row],[POP_2024]]/SUM(Tabella2026[POP_2024])</f>
        <v>1.1592464263722268E-4</v>
      </c>
      <c r="L1806" s="3">
        <f>+Tabella2026[[#This Row],[INCIDENZA POPOLAZIONE]]*(PLAFOND/2)</f>
        <v>34128.127848916374</v>
      </c>
      <c r="M1806" s="3">
        <f>+IFERROR(Tabella2026[[#This Row],[reddito_2024]]/Tabella2026[[#This Row],[POP_2024]],"")</f>
        <v>21435.684326064686</v>
      </c>
      <c r="N1806" s="3">
        <f>+IF(Tabella2026[[#This Row],[REDDITO COMPLESSIVO PROCAPITE]]&lt;media_aggr_reddito_pc,(media_aggr_reddito_pc-Tabella2026[[#This Row],[REDDITO COMPLESSIVO PROCAPITE]]),0)</f>
        <v>0</v>
      </c>
      <c r="O1806" s="3">
        <f>+Tabella2026[[#This Row],[DIFFERENZA REDDITO INFERIORE ALLA MEDIA DALLA MEDIA]]*Tabella2026[[#This Row],[POP_2024]]</f>
        <v>0</v>
      </c>
      <c r="P1806" s="3">
        <f>+Tabella2026[[#This Row],[POPOLAZIONE PER DIFFERENZA ]]/SUM(Tabella2026[[POPOLAZIONE PER DIFFERENZA ]])</f>
        <v>0</v>
      </c>
      <c r="Q1806" s="3">
        <f>+Tabella2026[[#This Row],[INCIDENZA POPOLAZIONE PER DIFFERENZA]]*(PLAFOND-SUM(Tabella2026[CONTRIBUTO SULLA BASE DELLA POPOLAZIONE]))</f>
        <v>0</v>
      </c>
      <c r="R1806" s="3">
        <f>+Tabella2026[[#This Row],[CONTRIBUTO SULLA BASE DELLA POPOLAZIONE]]+Tabella2026[[#This Row],[CONTRIBUTO SULLA BASE DEL REDDITO]]</f>
        <v>34128.127848916374</v>
      </c>
      <c r="S1806" s="3">
        <f>+Tabella2026[[#This Row],[CONTRIBUTO TOTALE]]/(PLAFOND/N_TESSERE)</f>
        <v>68.256255697832742</v>
      </c>
      <c r="T1806" s="3">
        <f>+MAX(CEILING(Tabella2026[[#This Row],[preDEF1]],1),1)</f>
        <v>69</v>
      </c>
      <c r="U1806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806" s="21">
        <f>+Tabella2026[[#This Row],[DEF - n. card]]*(PLAFOND/N_TESSERE)</f>
        <v>34000</v>
      </c>
      <c r="W1806" s="18"/>
    </row>
    <row r="1807" spans="2:23" x14ac:dyDescent="0.25">
      <c r="B1807" s="1" t="s">
        <v>3640</v>
      </c>
      <c r="C1807" s="2">
        <v>40020</v>
      </c>
      <c r="D1807" s="1" t="s">
        <v>3641</v>
      </c>
      <c r="E1807" s="1" t="s">
        <v>27</v>
      </c>
      <c r="F1807" s="1" t="s">
        <v>104</v>
      </c>
      <c r="G1807" s="1" t="s">
        <v>2448</v>
      </c>
      <c r="H1807" s="1" t="s">
        <v>15835</v>
      </c>
      <c r="I1807" s="5">
        <v>6832</v>
      </c>
      <c r="J1807" s="5">
        <v>126717019</v>
      </c>
      <c r="K1807" s="3">
        <f>+Tabella2026[[#This Row],[POP_2024]]/SUM(Tabella2026[POP_2024])</f>
        <v>1.1590767722779239E-4</v>
      </c>
      <c r="L1807" s="3">
        <f>+Tabella2026[[#This Row],[INCIDENZA POPOLAZIONE]]*(PLAFOND/2)</f>
        <v>34123.13324510416</v>
      </c>
      <c r="M1807" s="3">
        <f>+IFERROR(Tabella2026[[#This Row],[reddito_2024]]/Tabella2026[[#This Row],[POP_2024]],"")</f>
        <v>18547.573038641687</v>
      </c>
      <c r="N1807" s="3">
        <f>+IF(Tabella2026[[#This Row],[REDDITO COMPLESSIVO PROCAPITE]]&lt;media_aggr_reddito_pc,(media_aggr_reddito_pc-Tabella2026[[#This Row],[REDDITO COMPLESSIVO PROCAPITE]]),0)</f>
        <v>0</v>
      </c>
      <c r="O1807" s="3">
        <f>+Tabella2026[[#This Row],[DIFFERENZA REDDITO INFERIORE ALLA MEDIA DALLA MEDIA]]*Tabella2026[[#This Row],[POP_2024]]</f>
        <v>0</v>
      </c>
      <c r="P1807" s="3">
        <f>+Tabella2026[[#This Row],[POPOLAZIONE PER DIFFERENZA ]]/SUM(Tabella2026[[POPOLAZIONE PER DIFFERENZA ]])</f>
        <v>0</v>
      </c>
      <c r="Q1807" s="3">
        <f>+Tabella2026[[#This Row],[INCIDENZA POPOLAZIONE PER DIFFERENZA]]*(PLAFOND-SUM(Tabella2026[CONTRIBUTO SULLA BASE DELLA POPOLAZIONE]))</f>
        <v>0</v>
      </c>
      <c r="R1807" s="3">
        <f>+Tabella2026[[#This Row],[CONTRIBUTO SULLA BASE DELLA POPOLAZIONE]]+Tabella2026[[#This Row],[CONTRIBUTO SULLA BASE DEL REDDITO]]</f>
        <v>34123.13324510416</v>
      </c>
      <c r="S1807" s="3">
        <f>+Tabella2026[[#This Row],[CONTRIBUTO TOTALE]]/(PLAFOND/N_TESSERE)</f>
        <v>68.246266490208313</v>
      </c>
      <c r="T1807" s="3">
        <f>+MAX(CEILING(Tabella2026[[#This Row],[preDEF1]],1),1)</f>
        <v>69</v>
      </c>
      <c r="U1807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807" s="21">
        <f>+Tabella2026[[#This Row],[DEF - n. card]]*(PLAFOND/N_TESSERE)</f>
        <v>34000</v>
      </c>
      <c r="W1807" s="18"/>
    </row>
    <row r="1808" spans="2:23" x14ac:dyDescent="0.25">
      <c r="B1808" s="1" t="s">
        <v>3662</v>
      </c>
      <c r="C1808" s="2">
        <v>76062</v>
      </c>
      <c r="D1808" s="1" t="s">
        <v>3663</v>
      </c>
      <c r="E1808" s="1" t="s">
        <v>213</v>
      </c>
      <c r="F1808" s="1" t="s">
        <v>212</v>
      </c>
      <c r="G1808" s="1" t="s">
        <v>2448</v>
      </c>
      <c r="H1808" s="1" t="s">
        <v>15836</v>
      </c>
      <c r="I1808" s="5">
        <v>6829</v>
      </c>
      <c r="J1808" s="5">
        <v>96436372</v>
      </c>
      <c r="K1808" s="3">
        <f>+Tabella2026[[#This Row],[POP_2024]]/SUM(Tabella2026[POP_2024])</f>
        <v>1.1585678099950149E-4</v>
      </c>
      <c r="L1808" s="3">
        <f>+Tabella2026[[#This Row],[INCIDENZA POPOLAZIONE]]*(PLAFOND/2)</f>
        <v>34108.149433667488</v>
      </c>
      <c r="M1808" s="3">
        <f>+IFERROR(Tabella2026[[#This Row],[reddito_2024]]/Tabella2026[[#This Row],[POP_2024]],"")</f>
        <v>14121.594962659246</v>
      </c>
      <c r="N1808" s="3">
        <f>+IF(Tabella2026[[#This Row],[REDDITO COMPLESSIVO PROCAPITE]]&lt;media_aggr_reddito_pc,(media_aggr_reddito_pc-Tabella2026[[#This Row],[REDDITO COMPLESSIVO PROCAPITE]]),0)</f>
        <v>3703.4710999494946</v>
      </c>
      <c r="O1808" s="3">
        <f>+Tabella2026[[#This Row],[DIFFERENZA REDDITO INFERIORE ALLA MEDIA DALLA MEDIA]]*Tabella2026[[#This Row],[POP_2024]]</f>
        <v>25291004.141555097</v>
      </c>
      <c r="P1808" s="3">
        <f>+Tabella2026[[#This Row],[POPOLAZIONE PER DIFFERENZA ]]/SUM(Tabella2026[[POPOLAZIONE PER DIFFERENZA ]])</f>
        <v>2.2437726300387166E-4</v>
      </c>
      <c r="Q1808" s="3">
        <f>+Tabella2026[[#This Row],[INCIDENZA POPOLAZIONE PER DIFFERENZA]]*(PLAFOND-SUM(Tabella2026[CONTRIBUTO SULLA BASE DELLA POPOLAZIONE]))</f>
        <v>66056.497945392839</v>
      </c>
      <c r="R1808" s="3">
        <f>+Tabella2026[[#This Row],[CONTRIBUTO SULLA BASE DELLA POPOLAZIONE]]+Tabella2026[[#This Row],[CONTRIBUTO SULLA BASE DEL REDDITO]]</f>
        <v>100164.64737906033</v>
      </c>
      <c r="S1808" s="3">
        <f>+Tabella2026[[#This Row],[CONTRIBUTO TOTALE]]/(PLAFOND/N_TESSERE)</f>
        <v>200.32929475812068</v>
      </c>
      <c r="T1808" s="3">
        <f>+MAX(CEILING(Tabella2026[[#This Row],[preDEF1]],1),1)</f>
        <v>201</v>
      </c>
      <c r="U1808" s="9">
        <f xml:space="preserve"> IF(ROW(Tabella2026[[#This Row],[preDEF2]]) - ROW(Tabella2026[[#Headers],[preDEF2]])&lt;=ABS(SUM(Tabella2026[preDEF2])-N_TESSERE),Tabella2026[[#This Row],[preDEF2]]-1,Tabella2026[[#This Row],[preDEF2]])</f>
        <v>200</v>
      </c>
      <c r="V1808" s="21">
        <f>+Tabella2026[[#This Row],[DEF - n. card]]*(PLAFOND/N_TESSERE)</f>
        <v>100000</v>
      </c>
      <c r="W1808" s="18"/>
    </row>
    <row r="1809" spans="2:23" x14ac:dyDescent="0.25">
      <c r="B1809" s="1" t="s">
        <v>3770</v>
      </c>
      <c r="C1809" s="2">
        <v>35021</v>
      </c>
      <c r="D1809" s="1" t="s">
        <v>3771</v>
      </c>
      <c r="E1809" s="1" t="s">
        <v>27</v>
      </c>
      <c r="F1809" s="1" t="s">
        <v>64</v>
      </c>
      <c r="G1809" s="1" t="s">
        <v>2448</v>
      </c>
      <c r="H1809" s="1" t="s">
        <v>15835</v>
      </c>
      <c r="I1809" s="5">
        <v>6824</v>
      </c>
      <c r="J1809" s="5">
        <v>130728694</v>
      </c>
      <c r="K1809" s="3">
        <f>+Tabella2026[[#This Row],[POP_2024]]/SUM(Tabella2026[POP_2024])</f>
        <v>1.1577195395235E-4</v>
      </c>
      <c r="L1809" s="3">
        <f>+Tabella2026[[#This Row],[INCIDENZA POPOLAZIONE]]*(PLAFOND/2)</f>
        <v>34083.17641460638</v>
      </c>
      <c r="M1809" s="3">
        <f>+IFERROR(Tabella2026[[#This Row],[reddito_2024]]/Tabella2026[[#This Row],[POP_2024]],"")</f>
        <v>19157.194314185228</v>
      </c>
      <c r="N1809" s="3">
        <f>+IF(Tabella2026[[#This Row],[REDDITO COMPLESSIVO PROCAPITE]]&lt;media_aggr_reddito_pc,(media_aggr_reddito_pc-Tabella2026[[#This Row],[REDDITO COMPLESSIVO PROCAPITE]]),0)</f>
        <v>0</v>
      </c>
      <c r="O1809" s="3">
        <f>+Tabella2026[[#This Row],[DIFFERENZA REDDITO INFERIORE ALLA MEDIA DALLA MEDIA]]*Tabella2026[[#This Row],[POP_2024]]</f>
        <v>0</v>
      </c>
      <c r="P1809" s="3">
        <f>+Tabella2026[[#This Row],[POPOLAZIONE PER DIFFERENZA ]]/SUM(Tabella2026[[POPOLAZIONE PER DIFFERENZA ]])</f>
        <v>0</v>
      </c>
      <c r="Q1809" s="3">
        <f>+Tabella2026[[#This Row],[INCIDENZA POPOLAZIONE PER DIFFERENZA]]*(PLAFOND-SUM(Tabella2026[CONTRIBUTO SULLA BASE DELLA POPOLAZIONE]))</f>
        <v>0</v>
      </c>
      <c r="R1809" s="3">
        <f>+Tabella2026[[#This Row],[CONTRIBUTO SULLA BASE DELLA POPOLAZIONE]]+Tabella2026[[#This Row],[CONTRIBUTO SULLA BASE DEL REDDITO]]</f>
        <v>34083.17641460638</v>
      </c>
      <c r="S1809" s="3">
        <f>+Tabella2026[[#This Row],[CONTRIBUTO TOTALE]]/(PLAFOND/N_TESSERE)</f>
        <v>68.166352829212755</v>
      </c>
      <c r="T1809" s="3">
        <f>+MAX(CEILING(Tabella2026[[#This Row],[preDEF1]],1),1)</f>
        <v>69</v>
      </c>
      <c r="U1809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809" s="21">
        <f>+Tabella2026[[#This Row],[DEF - n. card]]*(PLAFOND/N_TESSERE)</f>
        <v>34000</v>
      </c>
      <c r="W1809" s="18"/>
    </row>
    <row r="1810" spans="2:23" x14ac:dyDescent="0.25">
      <c r="B1810" s="1" t="s">
        <v>3722</v>
      </c>
      <c r="C1810" s="2">
        <v>24098</v>
      </c>
      <c r="D1810" s="1" t="s">
        <v>3723</v>
      </c>
      <c r="E1810" s="1" t="s">
        <v>38</v>
      </c>
      <c r="F1810" s="1" t="s">
        <v>106</v>
      </c>
      <c r="G1810" s="1" t="s">
        <v>2448</v>
      </c>
      <c r="H1810" s="1" t="s">
        <v>15835</v>
      </c>
      <c r="I1810" s="5">
        <v>6820</v>
      </c>
      <c r="J1810" s="5">
        <v>125450521</v>
      </c>
      <c r="K1810" s="3">
        <f>+Tabella2026[[#This Row],[POP_2024]]/SUM(Tabella2026[POP_2024])</f>
        <v>1.1570409231462882E-4</v>
      </c>
      <c r="L1810" s="3">
        <f>+Tabella2026[[#This Row],[INCIDENZA POPOLAZIONE]]*(PLAFOND/2)</f>
        <v>34063.197999357486</v>
      </c>
      <c r="M1810" s="3">
        <f>+IFERROR(Tabella2026[[#This Row],[reddito_2024]]/Tabella2026[[#This Row],[POP_2024]],"")</f>
        <v>18394.504545454547</v>
      </c>
      <c r="N1810" s="3">
        <f>+IF(Tabella2026[[#This Row],[REDDITO COMPLESSIVO PROCAPITE]]&lt;media_aggr_reddito_pc,(media_aggr_reddito_pc-Tabella2026[[#This Row],[REDDITO COMPLESSIVO PROCAPITE]]),0)</f>
        <v>0</v>
      </c>
      <c r="O1810" s="3">
        <f>+Tabella2026[[#This Row],[DIFFERENZA REDDITO INFERIORE ALLA MEDIA DALLA MEDIA]]*Tabella2026[[#This Row],[POP_2024]]</f>
        <v>0</v>
      </c>
      <c r="P1810" s="3">
        <f>+Tabella2026[[#This Row],[POPOLAZIONE PER DIFFERENZA ]]/SUM(Tabella2026[[POPOLAZIONE PER DIFFERENZA ]])</f>
        <v>0</v>
      </c>
      <c r="Q1810" s="3">
        <f>+Tabella2026[[#This Row],[INCIDENZA POPOLAZIONE PER DIFFERENZA]]*(PLAFOND-SUM(Tabella2026[CONTRIBUTO SULLA BASE DELLA POPOLAZIONE]))</f>
        <v>0</v>
      </c>
      <c r="R1810" s="3">
        <f>+Tabella2026[[#This Row],[CONTRIBUTO SULLA BASE DELLA POPOLAZIONE]]+Tabella2026[[#This Row],[CONTRIBUTO SULLA BASE DEL REDDITO]]</f>
        <v>34063.197999357486</v>
      </c>
      <c r="S1810" s="3">
        <f>+Tabella2026[[#This Row],[CONTRIBUTO TOTALE]]/(PLAFOND/N_TESSERE)</f>
        <v>68.126395998714969</v>
      </c>
      <c r="T1810" s="3">
        <f>+MAX(CEILING(Tabella2026[[#This Row],[preDEF1]],1),1)</f>
        <v>69</v>
      </c>
      <c r="U1810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810" s="21">
        <f>+Tabella2026[[#This Row],[DEF - n. card]]*(PLAFOND/N_TESSERE)</f>
        <v>34000</v>
      </c>
      <c r="W1810" s="18"/>
    </row>
    <row r="1811" spans="2:23" x14ac:dyDescent="0.25">
      <c r="B1811" s="1" t="s">
        <v>3580</v>
      </c>
      <c r="C1811" s="2">
        <v>26022</v>
      </c>
      <c r="D1811" s="1" t="s">
        <v>3581</v>
      </c>
      <c r="E1811" s="1" t="s">
        <v>38</v>
      </c>
      <c r="F1811" s="1" t="s">
        <v>150</v>
      </c>
      <c r="G1811" s="1" t="s">
        <v>2448</v>
      </c>
      <c r="H1811" s="1" t="s">
        <v>15835</v>
      </c>
      <c r="I1811" s="5">
        <v>6819</v>
      </c>
      <c r="J1811" s="5">
        <v>134332676</v>
      </c>
      <c r="K1811" s="3">
        <f>+Tabella2026[[#This Row],[POP_2024]]/SUM(Tabella2026[POP_2024])</f>
        <v>1.1568712690519851E-4</v>
      </c>
      <c r="L1811" s="3">
        <f>+Tabella2026[[#This Row],[INCIDENZA POPOLAZIONE]]*(PLAFOND/2)</f>
        <v>34058.203395545264</v>
      </c>
      <c r="M1811" s="3">
        <f>+IFERROR(Tabella2026[[#This Row],[reddito_2024]]/Tabella2026[[#This Row],[POP_2024]],"")</f>
        <v>19699.761841912303</v>
      </c>
      <c r="N1811" s="3">
        <f>+IF(Tabella2026[[#This Row],[REDDITO COMPLESSIVO PROCAPITE]]&lt;media_aggr_reddito_pc,(media_aggr_reddito_pc-Tabella2026[[#This Row],[REDDITO COMPLESSIVO PROCAPITE]]),0)</f>
        <v>0</v>
      </c>
      <c r="O1811" s="3">
        <f>+Tabella2026[[#This Row],[DIFFERENZA REDDITO INFERIORE ALLA MEDIA DALLA MEDIA]]*Tabella2026[[#This Row],[POP_2024]]</f>
        <v>0</v>
      </c>
      <c r="P1811" s="3">
        <f>+Tabella2026[[#This Row],[POPOLAZIONE PER DIFFERENZA ]]/SUM(Tabella2026[[POPOLAZIONE PER DIFFERENZA ]])</f>
        <v>0</v>
      </c>
      <c r="Q1811" s="3">
        <f>+Tabella2026[[#This Row],[INCIDENZA POPOLAZIONE PER DIFFERENZA]]*(PLAFOND-SUM(Tabella2026[CONTRIBUTO SULLA BASE DELLA POPOLAZIONE]))</f>
        <v>0</v>
      </c>
      <c r="R1811" s="3">
        <f>+Tabella2026[[#This Row],[CONTRIBUTO SULLA BASE DELLA POPOLAZIONE]]+Tabella2026[[#This Row],[CONTRIBUTO SULLA BASE DEL REDDITO]]</f>
        <v>34058.203395545264</v>
      </c>
      <c r="S1811" s="3">
        <f>+Tabella2026[[#This Row],[CONTRIBUTO TOTALE]]/(PLAFOND/N_TESSERE)</f>
        <v>68.116406791090526</v>
      </c>
      <c r="T1811" s="3">
        <f>+MAX(CEILING(Tabella2026[[#This Row],[preDEF1]],1),1)</f>
        <v>69</v>
      </c>
      <c r="U1811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811" s="21">
        <f>+Tabella2026[[#This Row],[DEF - n. card]]*(PLAFOND/N_TESSERE)</f>
        <v>34000</v>
      </c>
      <c r="W1811" s="18"/>
    </row>
    <row r="1812" spans="2:23" x14ac:dyDescent="0.25">
      <c r="B1812" s="1" t="s">
        <v>3578</v>
      </c>
      <c r="C1812" s="2">
        <v>9052</v>
      </c>
      <c r="D1812" s="1" t="s">
        <v>3579</v>
      </c>
      <c r="E1812" s="1" t="s">
        <v>24</v>
      </c>
      <c r="F1812" s="1" t="s">
        <v>246</v>
      </c>
      <c r="G1812" s="1" t="s">
        <v>2448</v>
      </c>
      <c r="H1812" s="1" t="s">
        <v>15835</v>
      </c>
      <c r="I1812" s="5">
        <v>6818</v>
      </c>
      <c r="J1812" s="5">
        <v>137051952</v>
      </c>
      <c r="K1812" s="3">
        <f>+Tabella2026[[#This Row],[POP_2024]]/SUM(Tabella2026[POP_2024])</f>
        <v>1.1567016149576821E-4</v>
      </c>
      <c r="L1812" s="3">
        <f>+Tabella2026[[#This Row],[INCIDENZA POPOLAZIONE]]*(PLAFOND/2)</f>
        <v>34053.208791733043</v>
      </c>
      <c r="M1812" s="3">
        <f>+IFERROR(Tabella2026[[#This Row],[reddito_2024]]/Tabella2026[[#This Row],[POP_2024]],"")</f>
        <v>20101.48899970666</v>
      </c>
      <c r="N1812" s="3">
        <f>+IF(Tabella2026[[#This Row],[REDDITO COMPLESSIVO PROCAPITE]]&lt;media_aggr_reddito_pc,(media_aggr_reddito_pc-Tabella2026[[#This Row],[REDDITO COMPLESSIVO PROCAPITE]]),0)</f>
        <v>0</v>
      </c>
      <c r="O1812" s="3">
        <f>+Tabella2026[[#This Row],[DIFFERENZA REDDITO INFERIORE ALLA MEDIA DALLA MEDIA]]*Tabella2026[[#This Row],[POP_2024]]</f>
        <v>0</v>
      </c>
      <c r="P1812" s="3">
        <f>+Tabella2026[[#This Row],[POPOLAZIONE PER DIFFERENZA ]]/SUM(Tabella2026[[POPOLAZIONE PER DIFFERENZA ]])</f>
        <v>0</v>
      </c>
      <c r="Q1812" s="3">
        <f>+Tabella2026[[#This Row],[INCIDENZA POPOLAZIONE PER DIFFERENZA]]*(PLAFOND-SUM(Tabella2026[CONTRIBUTO SULLA BASE DELLA POPOLAZIONE]))</f>
        <v>0</v>
      </c>
      <c r="R1812" s="3">
        <f>+Tabella2026[[#This Row],[CONTRIBUTO SULLA BASE DELLA POPOLAZIONE]]+Tabella2026[[#This Row],[CONTRIBUTO SULLA BASE DEL REDDITO]]</f>
        <v>34053.208791733043</v>
      </c>
      <c r="S1812" s="3">
        <f>+Tabella2026[[#This Row],[CONTRIBUTO TOTALE]]/(PLAFOND/N_TESSERE)</f>
        <v>68.106417583466083</v>
      </c>
      <c r="T1812" s="3">
        <f>+MAX(CEILING(Tabella2026[[#This Row],[preDEF1]],1),1)</f>
        <v>69</v>
      </c>
      <c r="U1812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812" s="21">
        <f>+Tabella2026[[#This Row],[DEF - n. card]]*(PLAFOND/N_TESSERE)</f>
        <v>34000</v>
      </c>
      <c r="W1812" s="18"/>
    </row>
    <row r="1813" spans="2:23" x14ac:dyDescent="0.25">
      <c r="B1813" s="1" t="s">
        <v>3602</v>
      </c>
      <c r="C1813" s="2">
        <v>42044</v>
      </c>
      <c r="D1813" s="1" t="s">
        <v>3603</v>
      </c>
      <c r="E1813" s="1" t="s">
        <v>117</v>
      </c>
      <c r="F1813" s="1" t="s">
        <v>116</v>
      </c>
      <c r="G1813" s="1" t="s">
        <v>2448</v>
      </c>
      <c r="H1813" s="1" t="s">
        <v>15834</v>
      </c>
      <c r="I1813" s="5">
        <v>6814</v>
      </c>
      <c r="J1813" s="5">
        <v>117491869</v>
      </c>
      <c r="K1813" s="3">
        <f>+Tabella2026[[#This Row],[POP_2024]]/SUM(Tabella2026[POP_2024])</f>
        <v>1.1560229985804703E-4</v>
      </c>
      <c r="L1813" s="3">
        <f>+Tabella2026[[#This Row],[INCIDENZA POPOLAZIONE]]*(PLAFOND/2)</f>
        <v>34033.230376484149</v>
      </c>
      <c r="M1813" s="3">
        <f>+IFERROR(Tabella2026[[#This Row],[reddito_2024]]/Tabella2026[[#This Row],[POP_2024]],"")</f>
        <v>17242.716319342529</v>
      </c>
      <c r="N1813" s="3">
        <f>+IF(Tabella2026[[#This Row],[REDDITO COMPLESSIVO PROCAPITE]]&lt;media_aggr_reddito_pc,(media_aggr_reddito_pc-Tabella2026[[#This Row],[REDDITO COMPLESSIVO PROCAPITE]]),0)</f>
        <v>582.34974326621159</v>
      </c>
      <c r="O1813" s="3">
        <f>+Tabella2026[[#This Row],[DIFFERENZA REDDITO INFERIORE ALLA MEDIA DALLA MEDIA]]*Tabella2026[[#This Row],[POP_2024]]</f>
        <v>3968131.1506159659</v>
      </c>
      <c r="P1813" s="3">
        <f>+Tabella2026[[#This Row],[POPOLAZIONE PER DIFFERENZA ]]/SUM(Tabella2026[[POPOLAZIONE PER DIFFERENZA ]])</f>
        <v>3.5204549484561039E-5</v>
      </c>
      <c r="Q1813" s="3">
        <f>+Tabella2026[[#This Row],[INCIDENZA POPOLAZIONE PER DIFFERENZA]]*(PLAFOND-SUM(Tabella2026[CONTRIBUTO SULLA BASE DELLA POPOLAZIONE]))</f>
        <v>10364.192964842698</v>
      </c>
      <c r="R1813" s="3">
        <f>+Tabella2026[[#This Row],[CONTRIBUTO SULLA BASE DELLA POPOLAZIONE]]+Tabella2026[[#This Row],[CONTRIBUTO SULLA BASE DEL REDDITO]]</f>
        <v>44397.423341326845</v>
      </c>
      <c r="S1813" s="3">
        <f>+Tabella2026[[#This Row],[CONTRIBUTO TOTALE]]/(PLAFOND/N_TESSERE)</f>
        <v>88.794846682653684</v>
      </c>
      <c r="T1813" s="3">
        <f>+MAX(CEILING(Tabella2026[[#This Row],[preDEF1]],1),1)</f>
        <v>89</v>
      </c>
      <c r="U1813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1813" s="21">
        <f>+Tabella2026[[#This Row],[DEF - n. card]]*(PLAFOND/N_TESSERE)</f>
        <v>44000</v>
      </c>
      <c r="W1813" s="18"/>
    </row>
    <row r="1814" spans="2:23" x14ac:dyDescent="0.25">
      <c r="B1814" s="1" t="s">
        <v>3844</v>
      </c>
      <c r="C1814" s="2">
        <v>18150</v>
      </c>
      <c r="D1814" s="1" t="s">
        <v>3845</v>
      </c>
      <c r="E1814" s="1" t="s">
        <v>12</v>
      </c>
      <c r="F1814" s="1" t="s">
        <v>195</v>
      </c>
      <c r="G1814" s="1" t="s">
        <v>2448</v>
      </c>
      <c r="H1814" s="1" t="s">
        <v>15835</v>
      </c>
      <c r="I1814" s="5">
        <v>6810</v>
      </c>
      <c r="J1814" s="5">
        <v>150045994</v>
      </c>
      <c r="K1814" s="3">
        <f>+Tabella2026[[#This Row],[POP_2024]]/SUM(Tabella2026[POP_2024])</f>
        <v>1.1553443822032584E-4</v>
      </c>
      <c r="L1814" s="3">
        <f>+Tabella2026[[#This Row],[INCIDENZA POPOLAZIONE]]*(PLAFOND/2)</f>
        <v>34013.251961235263</v>
      </c>
      <c r="M1814" s="3">
        <f>+IFERROR(Tabella2026[[#This Row],[reddito_2024]]/Tabella2026[[#This Row],[POP_2024]],"")</f>
        <v>22033.185609397944</v>
      </c>
      <c r="N1814" s="3">
        <f>+IF(Tabella2026[[#This Row],[REDDITO COMPLESSIVO PROCAPITE]]&lt;media_aggr_reddito_pc,(media_aggr_reddito_pc-Tabella2026[[#This Row],[REDDITO COMPLESSIVO PROCAPITE]]),0)</f>
        <v>0</v>
      </c>
      <c r="O1814" s="3">
        <f>+Tabella2026[[#This Row],[DIFFERENZA REDDITO INFERIORE ALLA MEDIA DALLA MEDIA]]*Tabella2026[[#This Row],[POP_2024]]</f>
        <v>0</v>
      </c>
      <c r="P1814" s="3">
        <f>+Tabella2026[[#This Row],[POPOLAZIONE PER DIFFERENZA ]]/SUM(Tabella2026[[POPOLAZIONE PER DIFFERENZA ]])</f>
        <v>0</v>
      </c>
      <c r="Q1814" s="3">
        <f>+Tabella2026[[#This Row],[INCIDENZA POPOLAZIONE PER DIFFERENZA]]*(PLAFOND-SUM(Tabella2026[CONTRIBUTO SULLA BASE DELLA POPOLAZIONE]))</f>
        <v>0</v>
      </c>
      <c r="R1814" s="3">
        <f>+Tabella2026[[#This Row],[CONTRIBUTO SULLA BASE DELLA POPOLAZIONE]]+Tabella2026[[#This Row],[CONTRIBUTO SULLA BASE DEL REDDITO]]</f>
        <v>34013.251961235263</v>
      </c>
      <c r="S1814" s="3">
        <f>+Tabella2026[[#This Row],[CONTRIBUTO TOTALE]]/(PLAFOND/N_TESSERE)</f>
        <v>68.026503922470525</v>
      </c>
      <c r="T1814" s="3">
        <f>+MAX(CEILING(Tabella2026[[#This Row],[preDEF1]],1),1)</f>
        <v>69</v>
      </c>
      <c r="U1814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814" s="21">
        <f>+Tabella2026[[#This Row],[DEF - n. card]]*(PLAFOND/N_TESSERE)</f>
        <v>34000</v>
      </c>
      <c r="W1814" s="18"/>
    </row>
    <row r="1815" spans="2:23" x14ac:dyDescent="0.25">
      <c r="B1815" s="1" t="s">
        <v>3592</v>
      </c>
      <c r="C1815" s="2">
        <v>65021</v>
      </c>
      <c r="D1815" s="1" t="s">
        <v>3593</v>
      </c>
      <c r="E1815" s="1" t="s">
        <v>15</v>
      </c>
      <c r="F1815" s="1" t="s">
        <v>82</v>
      </c>
      <c r="G1815" s="1" t="s">
        <v>2448</v>
      </c>
      <c r="H1815" s="1" t="s">
        <v>15836</v>
      </c>
      <c r="I1815" s="5">
        <v>6802</v>
      </c>
      <c r="J1815" s="5">
        <v>69318821</v>
      </c>
      <c r="K1815" s="3">
        <f>+Tabella2026[[#This Row],[POP_2024]]/SUM(Tabella2026[POP_2024])</f>
        <v>1.1539871494488346E-4</v>
      </c>
      <c r="L1815" s="3">
        <f>+Tabella2026[[#This Row],[INCIDENZA POPOLAZIONE]]*(PLAFOND/2)</f>
        <v>33973.295130737482</v>
      </c>
      <c r="M1815" s="3">
        <f>+IFERROR(Tabella2026[[#This Row],[reddito_2024]]/Tabella2026[[#This Row],[POP_2024]],"")</f>
        <v>10190.946927374302</v>
      </c>
      <c r="N1815" s="3">
        <f>+IF(Tabella2026[[#This Row],[REDDITO COMPLESSIVO PROCAPITE]]&lt;media_aggr_reddito_pc,(media_aggr_reddito_pc-Tabella2026[[#This Row],[REDDITO COMPLESSIVO PROCAPITE]]),0)</f>
        <v>7634.1191352344395</v>
      </c>
      <c r="O1815" s="3">
        <f>+Tabella2026[[#This Row],[DIFFERENZA REDDITO INFERIORE ALLA MEDIA DALLA MEDIA]]*Tabella2026[[#This Row],[POP_2024]]</f>
        <v>51927278.357864656</v>
      </c>
      <c r="P1815" s="3">
        <f>+Tabella2026[[#This Row],[POPOLAZIONE PER DIFFERENZA ]]/SUM(Tabella2026[[POPOLAZIONE PER DIFFERENZA ]])</f>
        <v>4.6068952137941622E-4</v>
      </c>
      <c r="Q1815" s="3">
        <f>+Tabella2026[[#This Row],[INCIDENZA POPOLAZIONE PER DIFFERENZA]]*(PLAFOND-SUM(Tabella2026[CONTRIBUTO SULLA BASE DELLA POPOLAZIONE]))</f>
        <v>135626.64957695964</v>
      </c>
      <c r="R1815" s="3">
        <f>+Tabella2026[[#This Row],[CONTRIBUTO SULLA BASE DELLA POPOLAZIONE]]+Tabella2026[[#This Row],[CONTRIBUTO SULLA BASE DEL REDDITO]]</f>
        <v>169599.94470769711</v>
      </c>
      <c r="S1815" s="3">
        <f>+Tabella2026[[#This Row],[CONTRIBUTO TOTALE]]/(PLAFOND/N_TESSERE)</f>
        <v>339.19988941539424</v>
      </c>
      <c r="T1815" s="3">
        <f>+MAX(CEILING(Tabella2026[[#This Row],[preDEF1]],1),1)</f>
        <v>340</v>
      </c>
      <c r="U1815" s="9">
        <f xml:space="preserve"> IF(ROW(Tabella2026[[#This Row],[preDEF2]]) - ROW(Tabella2026[[#Headers],[preDEF2]])&lt;=ABS(SUM(Tabella2026[preDEF2])-N_TESSERE),Tabella2026[[#This Row],[preDEF2]]-1,Tabella2026[[#This Row],[preDEF2]])</f>
        <v>339</v>
      </c>
      <c r="V1815" s="21">
        <f>+Tabella2026[[#This Row],[DEF - n. card]]*(PLAFOND/N_TESSERE)</f>
        <v>169500</v>
      </c>
      <c r="W1815" s="18"/>
    </row>
    <row r="1816" spans="2:23" x14ac:dyDescent="0.25">
      <c r="B1816" s="1" t="s">
        <v>3558</v>
      </c>
      <c r="C1816" s="2">
        <v>78123</v>
      </c>
      <c r="D1816" s="1" t="s">
        <v>3559</v>
      </c>
      <c r="E1816" s="1" t="s">
        <v>61</v>
      </c>
      <c r="F1816" s="1" t="s">
        <v>178</v>
      </c>
      <c r="G1816" s="1" t="s">
        <v>2448</v>
      </c>
      <c r="H1816" s="1" t="s">
        <v>15836</v>
      </c>
      <c r="I1816" s="5">
        <v>6799</v>
      </c>
      <c r="J1816" s="5">
        <v>70406088</v>
      </c>
      <c r="K1816" s="3">
        <f>+Tabella2026[[#This Row],[POP_2024]]/SUM(Tabella2026[POP_2024])</f>
        <v>1.1534781871659256E-4</v>
      </c>
      <c r="L1816" s="3">
        <f>+Tabella2026[[#This Row],[INCIDENZA POPOLAZIONE]]*(PLAFOND/2)</f>
        <v>33958.31131930081</v>
      </c>
      <c r="M1816" s="3">
        <f>+IFERROR(Tabella2026[[#This Row],[reddito_2024]]/Tabella2026[[#This Row],[POP_2024]],"")</f>
        <v>10355.359317546698</v>
      </c>
      <c r="N1816" s="3">
        <f>+IF(Tabella2026[[#This Row],[REDDITO COMPLESSIVO PROCAPITE]]&lt;media_aggr_reddito_pc,(media_aggr_reddito_pc-Tabella2026[[#This Row],[REDDITO COMPLESSIVO PROCAPITE]]),0)</f>
        <v>7469.7067450620434</v>
      </c>
      <c r="O1816" s="3">
        <f>+Tabella2026[[#This Row],[DIFFERENZA REDDITO INFERIORE ALLA MEDIA DALLA MEDIA]]*Tabella2026[[#This Row],[POP_2024]]</f>
        <v>50786536.159676835</v>
      </c>
      <c r="P1816" s="3">
        <f>+Tabella2026[[#This Row],[POPOLAZIONE PER DIFFERENZA ]]/SUM(Tabella2026[[POPOLAZIONE PER DIFFERENZA ]])</f>
        <v>4.5056906072906799E-4</v>
      </c>
      <c r="Q1816" s="3">
        <f>+Tabella2026[[#This Row],[INCIDENZA POPOLAZIONE PER DIFFERENZA]]*(PLAFOND-SUM(Tabella2026[CONTRIBUTO SULLA BASE DELLA POPOLAZIONE]))</f>
        <v>132647.19355184262</v>
      </c>
      <c r="R1816" s="3">
        <f>+Tabella2026[[#This Row],[CONTRIBUTO SULLA BASE DELLA POPOLAZIONE]]+Tabella2026[[#This Row],[CONTRIBUTO SULLA BASE DEL REDDITO]]</f>
        <v>166605.50487114344</v>
      </c>
      <c r="S1816" s="3">
        <f>+Tabella2026[[#This Row],[CONTRIBUTO TOTALE]]/(PLAFOND/N_TESSERE)</f>
        <v>333.21100974228688</v>
      </c>
      <c r="T1816" s="3">
        <f>+MAX(CEILING(Tabella2026[[#This Row],[preDEF1]],1),1)</f>
        <v>334</v>
      </c>
      <c r="U1816" s="9">
        <f xml:space="preserve"> IF(ROW(Tabella2026[[#This Row],[preDEF2]]) - ROW(Tabella2026[[#Headers],[preDEF2]])&lt;=ABS(SUM(Tabella2026[preDEF2])-N_TESSERE),Tabella2026[[#This Row],[preDEF2]]-1,Tabella2026[[#This Row],[preDEF2]])</f>
        <v>333</v>
      </c>
      <c r="V1816" s="21">
        <f>+Tabella2026[[#This Row],[DEF - n. card]]*(PLAFOND/N_TESSERE)</f>
        <v>166500</v>
      </c>
      <c r="W1816" s="18"/>
    </row>
    <row r="1817" spans="2:23" x14ac:dyDescent="0.25">
      <c r="B1817" s="1" t="s">
        <v>3510</v>
      </c>
      <c r="C1817" s="2">
        <v>86019</v>
      </c>
      <c r="D1817" s="1" t="s">
        <v>3511</v>
      </c>
      <c r="E1817" s="1" t="s">
        <v>21</v>
      </c>
      <c r="F1817" s="1" t="s">
        <v>776</v>
      </c>
      <c r="G1817" s="1" t="s">
        <v>2448</v>
      </c>
      <c r="H1817" s="1" t="s">
        <v>15836</v>
      </c>
      <c r="I1817" s="5">
        <v>6799</v>
      </c>
      <c r="J1817" s="5">
        <v>69183220</v>
      </c>
      <c r="K1817" s="3">
        <f>+Tabella2026[[#This Row],[POP_2024]]/SUM(Tabella2026[POP_2024])</f>
        <v>1.1534781871659256E-4</v>
      </c>
      <c r="L1817" s="3">
        <f>+Tabella2026[[#This Row],[INCIDENZA POPOLAZIONE]]*(PLAFOND/2)</f>
        <v>33958.31131930081</v>
      </c>
      <c r="M1817" s="3">
        <f>+IFERROR(Tabella2026[[#This Row],[reddito_2024]]/Tabella2026[[#This Row],[POP_2024]],"")</f>
        <v>10175.499338137961</v>
      </c>
      <c r="N1817" s="3">
        <f>+IF(Tabella2026[[#This Row],[REDDITO COMPLESSIVO PROCAPITE]]&lt;media_aggr_reddito_pc,(media_aggr_reddito_pc-Tabella2026[[#This Row],[REDDITO COMPLESSIVO PROCAPITE]]),0)</f>
        <v>7649.5667244707802</v>
      </c>
      <c r="O1817" s="3">
        <f>+Tabella2026[[#This Row],[DIFFERENZA REDDITO INFERIORE ALLA MEDIA DALLA MEDIA]]*Tabella2026[[#This Row],[POP_2024]]</f>
        <v>52009404.159676835</v>
      </c>
      <c r="P1817" s="3">
        <f>+Tabella2026[[#This Row],[POPOLAZIONE PER DIFFERENZA ]]/SUM(Tabella2026[[POPOLAZIONE PER DIFFERENZA ]])</f>
        <v>4.614181267969583E-4</v>
      </c>
      <c r="Q1817" s="3">
        <f>+Tabella2026[[#This Row],[INCIDENZA POPOLAZIONE PER DIFFERENZA]]*(PLAFOND-SUM(Tabella2026[CONTRIBUTO SULLA BASE DELLA POPOLAZIONE]))</f>
        <v>135841.15046542996</v>
      </c>
      <c r="R1817" s="3">
        <f>+Tabella2026[[#This Row],[CONTRIBUTO SULLA BASE DELLA POPOLAZIONE]]+Tabella2026[[#This Row],[CONTRIBUTO SULLA BASE DEL REDDITO]]</f>
        <v>169799.46178473078</v>
      </c>
      <c r="S1817" s="3">
        <f>+Tabella2026[[#This Row],[CONTRIBUTO TOTALE]]/(PLAFOND/N_TESSERE)</f>
        <v>339.59892356946159</v>
      </c>
      <c r="T1817" s="3">
        <f>+MAX(CEILING(Tabella2026[[#This Row],[preDEF1]],1),1)</f>
        <v>340</v>
      </c>
      <c r="U1817" s="9">
        <f xml:space="preserve"> IF(ROW(Tabella2026[[#This Row],[preDEF2]]) - ROW(Tabella2026[[#Headers],[preDEF2]])&lt;=ABS(SUM(Tabella2026[preDEF2])-N_TESSERE),Tabella2026[[#This Row],[preDEF2]]-1,Tabella2026[[#This Row],[preDEF2]])</f>
        <v>339</v>
      </c>
      <c r="V1817" s="21">
        <f>+Tabella2026[[#This Row],[DEF - n. card]]*(PLAFOND/N_TESSERE)</f>
        <v>169500</v>
      </c>
      <c r="W1817" s="18"/>
    </row>
    <row r="1818" spans="2:23" x14ac:dyDescent="0.25">
      <c r="B1818" s="1" t="s">
        <v>3712</v>
      </c>
      <c r="C1818" s="2">
        <v>8063</v>
      </c>
      <c r="D1818" s="1" t="s">
        <v>3713</v>
      </c>
      <c r="E1818" s="1" t="s">
        <v>24</v>
      </c>
      <c r="F1818" s="1" t="s">
        <v>286</v>
      </c>
      <c r="G1818" s="1" t="s">
        <v>2448</v>
      </c>
      <c r="H1818" s="1" t="s">
        <v>15835</v>
      </c>
      <c r="I1818" s="5">
        <v>6794</v>
      </c>
      <c r="J1818" s="5">
        <v>102369658</v>
      </c>
      <c r="K1818" s="3">
        <f>+Tabella2026[[#This Row],[POP_2024]]/SUM(Tabella2026[POP_2024])</f>
        <v>1.1526299166944107E-4</v>
      </c>
      <c r="L1818" s="3">
        <f>+Tabella2026[[#This Row],[INCIDENZA POPOLAZIONE]]*(PLAFOND/2)</f>
        <v>33933.338300239702</v>
      </c>
      <c r="M1818" s="3">
        <f>+IFERROR(Tabella2026[[#This Row],[reddito_2024]]/Tabella2026[[#This Row],[POP_2024]],"")</f>
        <v>15067.656461583751</v>
      </c>
      <c r="N1818" s="3">
        <f>+IF(Tabella2026[[#This Row],[REDDITO COMPLESSIVO PROCAPITE]]&lt;media_aggr_reddito_pc,(media_aggr_reddito_pc-Tabella2026[[#This Row],[REDDITO COMPLESSIVO PROCAPITE]]),0)</f>
        <v>2757.4096010249905</v>
      </c>
      <c r="O1818" s="3">
        <f>+Tabella2026[[#This Row],[DIFFERENZA REDDITO INFERIORE ALLA MEDIA DALLA MEDIA]]*Tabella2026[[#This Row],[POP_2024]]</f>
        <v>18733840.829363786</v>
      </c>
      <c r="P1818" s="3">
        <f>+Tabella2026[[#This Row],[POPOLAZIONE PER DIFFERENZA ]]/SUM(Tabella2026[[POPOLAZIONE PER DIFFERENZA ]])</f>
        <v>1.6620328348039903E-4</v>
      </c>
      <c r="Q1818" s="3">
        <f>+Tabella2026[[#This Row],[INCIDENZA POPOLAZIONE PER DIFFERENZA]]*(PLAFOND-SUM(Tabella2026[CONTRIBUTO SULLA BASE DELLA POPOLAZIONE]))</f>
        <v>48930.12200416706</v>
      </c>
      <c r="R1818" s="3">
        <f>+Tabella2026[[#This Row],[CONTRIBUTO SULLA BASE DELLA POPOLAZIONE]]+Tabella2026[[#This Row],[CONTRIBUTO SULLA BASE DEL REDDITO]]</f>
        <v>82863.460304406763</v>
      </c>
      <c r="S1818" s="3">
        <f>+Tabella2026[[#This Row],[CONTRIBUTO TOTALE]]/(PLAFOND/N_TESSERE)</f>
        <v>165.72692060881351</v>
      </c>
      <c r="T1818" s="3">
        <f>+MAX(CEILING(Tabella2026[[#This Row],[preDEF1]],1),1)</f>
        <v>166</v>
      </c>
      <c r="U1818" s="9">
        <f xml:space="preserve"> IF(ROW(Tabella2026[[#This Row],[preDEF2]]) - ROW(Tabella2026[[#Headers],[preDEF2]])&lt;=ABS(SUM(Tabella2026[preDEF2])-N_TESSERE),Tabella2026[[#This Row],[preDEF2]]-1,Tabella2026[[#This Row],[preDEF2]])</f>
        <v>165</v>
      </c>
      <c r="V1818" s="21">
        <f>+Tabella2026[[#This Row],[DEF - n. card]]*(PLAFOND/N_TESSERE)</f>
        <v>82500</v>
      </c>
      <c r="W1818" s="18"/>
    </row>
    <row r="1819" spans="2:23" x14ac:dyDescent="0.25">
      <c r="B1819" s="1" t="s">
        <v>3798</v>
      </c>
      <c r="C1819" s="2">
        <v>18176</v>
      </c>
      <c r="D1819" s="1" t="s">
        <v>3799</v>
      </c>
      <c r="E1819" s="1" t="s">
        <v>12</v>
      </c>
      <c r="F1819" s="1" t="s">
        <v>195</v>
      </c>
      <c r="G1819" s="1" t="s">
        <v>2448</v>
      </c>
      <c r="H1819" s="1" t="s">
        <v>15835</v>
      </c>
      <c r="I1819" s="5">
        <v>6789</v>
      </c>
      <c r="J1819" s="5">
        <v>136401577</v>
      </c>
      <c r="K1819" s="3">
        <f>+Tabella2026[[#This Row],[POP_2024]]/SUM(Tabella2026[POP_2024])</f>
        <v>1.1517816462228958E-4</v>
      </c>
      <c r="L1819" s="3">
        <f>+Tabella2026[[#This Row],[INCIDENZA POPOLAZIONE]]*(PLAFOND/2)</f>
        <v>33908.365281178587</v>
      </c>
      <c r="M1819" s="3">
        <f>+IFERROR(Tabella2026[[#This Row],[reddito_2024]]/Tabella2026[[#This Row],[POP_2024]],"")</f>
        <v>20091.556488437178</v>
      </c>
      <c r="N1819" s="3">
        <f>+IF(Tabella2026[[#This Row],[REDDITO COMPLESSIVO PROCAPITE]]&lt;media_aggr_reddito_pc,(media_aggr_reddito_pc-Tabella2026[[#This Row],[REDDITO COMPLESSIVO PROCAPITE]]),0)</f>
        <v>0</v>
      </c>
      <c r="O1819" s="3">
        <f>+Tabella2026[[#This Row],[DIFFERENZA REDDITO INFERIORE ALLA MEDIA DALLA MEDIA]]*Tabella2026[[#This Row],[POP_2024]]</f>
        <v>0</v>
      </c>
      <c r="P1819" s="3">
        <f>+Tabella2026[[#This Row],[POPOLAZIONE PER DIFFERENZA ]]/SUM(Tabella2026[[POPOLAZIONE PER DIFFERENZA ]])</f>
        <v>0</v>
      </c>
      <c r="Q1819" s="3">
        <f>+Tabella2026[[#This Row],[INCIDENZA POPOLAZIONE PER DIFFERENZA]]*(PLAFOND-SUM(Tabella2026[CONTRIBUTO SULLA BASE DELLA POPOLAZIONE]))</f>
        <v>0</v>
      </c>
      <c r="R1819" s="3">
        <f>+Tabella2026[[#This Row],[CONTRIBUTO SULLA BASE DELLA POPOLAZIONE]]+Tabella2026[[#This Row],[CONTRIBUTO SULLA BASE DEL REDDITO]]</f>
        <v>33908.365281178587</v>
      </c>
      <c r="S1819" s="3">
        <f>+Tabella2026[[#This Row],[CONTRIBUTO TOTALE]]/(PLAFOND/N_TESSERE)</f>
        <v>67.816730562357179</v>
      </c>
      <c r="T1819" s="3">
        <f>+MAX(CEILING(Tabella2026[[#This Row],[preDEF1]],1),1)</f>
        <v>68</v>
      </c>
      <c r="U1819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1819" s="21">
        <f>+Tabella2026[[#This Row],[DEF - n. card]]*(PLAFOND/N_TESSERE)</f>
        <v>33500</v>
      </c>
      <c r="W1819" s="18"/>
    </row>
    <row r="1820" spans="2:23" x14ac:dyDescent="0.25">
      <c r="B1820" s="1" t="s">
        <v>3728</v>
      </c>
      <c r="C1820" s="2">
        <v>15194</v>
      </c>
      <c r="D1820" s="1" t="s">
        <v>3729</v>
      </c>
      <c r="E1820" s="1" t="s">
        <v>12</v>
      </c>
      <c r="F1820" s="1" t="s">
        <v>11</v>
      </c>
      <c r="G1820" s="1" t="s">
        <v>2448</v>
      </c>
      <c r="H1820" s="1" t="s">
        <v>15835</v>
      </c>
      <c r="I1820" s="5">
        <v>6786</v>
      </c>
      <c r="J1820" s="5">
        <v>142808752</v>
      </c>
      <c r="K1820" s="3">
        <f>+Tabella2026[[#This Row],[POP_2024]]/SUM(Tabella2026[POP_2024])</f>
        <v>1.151272683939987E-4</v>
      </c>
      <c r="L1820" s="3">
        <f>+Tabella2026[[#This Row],[INCIDENZA POPOLAZIONE]]*(PLAFOND/2)</f>
        <v>33893.381469741922</v>
      </c>
      <c r="M1820" s="3">
        <f>+IFERROR(Tabella2026[[#This Row],[reddito_2024]]/Tabella2026[[#This Row],[POP_2024]],"")</f>
        <v>21044.614205717655</v>
      </c>
      <c r="N1820" s="3">
        <f>+IF(Tabella2026[[#This Row],[REDDITO COMPLESSIVO PROCAPITE]]&lt;media_aggr_reddito_pc,(media_aggr_reddito_pc-Tabella2026[[#This Row],[REDDITO COMPLESSIVO PROCAPITE]]),0)</f>
        <v>0</v>
      </c>
      <c r="O1820" s="3">
        <f>+Tabella2026[[#This Row],[DIFFERENZA REDDITO INFERIORE ALLA MEDIA DALLA MEDIA]]*Tabella2026[[#This Row],[POP_2024]]</f>
        <v>0</v>
      </c>
      <c r="P1820" s="3">
        <f>+Tabella2026[[#This Row],[POPOLAZIONE PER DIFFERENZA ]]/SUM(Tabella2026[[POPOLAZIONE PER DIFFERENZA ]])</f>
        <v>0</v>
      </c>
      <c r="Q1820" s="3">
        <f>+Tabella2026[[#This Row],[INCIDENZA POPOLAZIONE PER DIFFERENZA]]*(PLAFOND-SUM(Tabella2026[CONTRIBUTO SULLA BASE DELLA POPOLAZIONE]))</f>
        <v>0</v>
      </c>
      <c r="R1820" s="3">
        <f>+Tabella2026[[#This Row],[CONTRIBUTO SULLA BASE DELLA POPOLAZIONE]]+Tabella2026[[#This Row],[CONTRIBUTO SULLA BASE DEL REDDITO]]</f>
        <v>33893.381469741922</v>
      </c>
      <c r="S1820" s="3">
        <f>+Tabella2026[[#This Row],[CONTRIBUTO TOTALE]]/(PLAFOND/N_TESSERE)</f>
        <v>67.78676293948385</v>
      </c>
      <c r="T1820" s="3">
        <f>+MAX(CEILING(Tabella2026[[#This Row],[preDEF1]],1),1)</f>
        <v>68</v>
      </c>
      <c r="U1820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1820" s="21">
        <f>+Tabella2026[[#This Row],[DEF - n. card]]*(PLAFOND/N_TESSERE)</f>
        <v>33500</v>
      </c>
      <c r="W1820" s="18"/>
    </row>
    <row r="1821" spans="2:23" x14ac:dyDescent="0.25">
      <c r="B1821" s="1" t="s">
        <v>3690</v>
      </c>
      <c r="C1821" s="2">
        <v>4040</v>
      </c>
      <c r="D1821" s="1" t="s">
        <v>3691</v>
      </c>
      <c r="E1821" s="1" t="s">
        <v>18</v>
      </c>
      <c r="F1821" s="1" t="s">
        <v>263</v>
      </c>
      <c r="G1821" s="1" t="s">
        <v>2448</v>
      </c>
      <c r="H1821" s="1" t="s">
        <v>15835</v>
      </c>
      <c r="I1821" s="5">
        <v>6781</v>
      </c>
      <c r="J1821" s="5">
        <v>129539723</v>
      </c>
      <c r="K1821" s="3">
        <f>+Tabella2026[[#This Row],[POP_2024]]/SUM(Tabella2026[POP_2024])</f>
        <v>1.1504244134684721E-4</v>
      </c>
      <c r="L1821" s="3">
        <f>+Tabella2026[[#This Row],[INCIDENZA POPOLAZIONE]]*(PLAFOND/2)</f>
        <v>33868.408450680807</v>
      </c>
      <c r="M1821" s="3">
        <f>+IFERROR(Tabella2026[[#This Row],[reddito_2024]]/Tabella2026[[#This Row],[POP_2024]],"")</f>
        <v>19103.336233593865</v>
      </c>
      <c r="N1821" s="3">
        <f>+IF(Tabella2026[[#This Row],[REDDITO COMPLESSIVO PROCAPITE]]&lt;media_aggr_reddito_pc,(media_aggr_reddito_pc-Tabella2026[[#This Row],[REDDITO COMPLESSIVO PROCAPITE]]),0)</f>
        <v>0</v>
      </c>
      <c r="O1821" s="3">
        <f>+Tabella2026[[#This Row],[DIFFERENZA REDDITO INFERIORE ALLA MEDIA DALLA MEDIA]]*Tabella2026[[#This Row],[POP_2024]]</f>
        <v>0</v>
      </c>
      <c r="P1821" s="3">
        <f>+Tabella2026[[#This Row],[POPOLAZIONE PER DIFFERENZA ]]/SUM(Tabella2026[[POPOLAZIONE PER DIFFERENZA ]])</f>
        <v>0</v>
      </c>
      <c r="Q1821" s="3">
        <f>+Tabella2026[[#This Row],[INCIDENZA POPOLAZIONE PER DIFFERENZA]]*(PLAFOND-SUM(Tabella2026[CONTRIBUTO SULLA BASE DELLA POPOLAZIONE]))</f>
        <v>0</v>
      </c>
      <c r="R1821" s="3">
        <f>+Tabella2026[[#This Row],[CONTRIBUTO SULLA BASE DELLA POPOLAZIONE]]+Tabella2026[[#This Row],[CONTRIBUTO SULLA BASE DEL REDDITO]]</f>
        <v>33868.408450680807</v>
      </c>
      <c r="S1821" s="3">
        <f>+Tabella2026[[#This Row],[CONTRIBUTO TOTALE]]/(PLAFOND/N_TESSERE)</f>
        <v>67.736816901361607</v>
      </c>
      <c r="T1821" s="3">
        <f>+MAX(CEILING(Tabella2026[[#This Row],[preDEF1]],1),1)</f>
        <v>68</v>
      </c>
      <c r="U1821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1821" s="21">
        <f>+Tabella2026[[#This Row],[DEF - n. card]]*(PLAFOND/N_TESSERE)</f>
        <v>33500</v>
      </c>
      <c r="W1821" s="18"/>
    </row>
    <row r="1822" spans="2:23" x14ac:dyDescent="0.25">
      <c r="B1822" s="1" t="s">
        <v>3516</v>
      </c>
      <c r="C1822" s="2">
        <v>84026</v>
      </c>
      <c r="D1822" s="1" t="s">
        <v>3517</v>
      </c>
      <c r="E1822" s="1" t="s">
        <v>21</v>
      </c>
      <c r="F1822" s="1" t="s">
        <v>261</v>
      </c>
      <c r="G1822" s="1" t="s">
        <v>2448</v>
      </c>
      <c r="H1822" s="1" t="s">
        <v>15836</v>
      </c>
      <c r="I1822" s="5">
        <v>6777</v>
      </c>
      <c r="J1822" s="5">
        <v>65367231</v>
      </c>
      <c r="K1822" s="3">
        <f>+Tabella2026[[#This Row],[POP_2024]]/SUM(Tabella2026[POP_2024])</f>
        <v>1.1497457970912601E-4</v>
      </c>
      <c r="L1822" s="3">
        <f>+Tabella2026[[#This Row],[INCIDENZA POPOLAZIONE]]*(PLAFOND/2)</f>
        <v>33848.430035431913</v>
      </c>
      <c r="M1822" s="3">
        <f>+IFERROR(Tabella2026[[#This Row],[reddito_2024]]/Tabella2026[[#This Row],[POP_2024]],"")</f>
        <v>9645.4524125719345</v>
      </c>
      <c r="N1822" s="3">
        <f>+IF(Tabella2026[[#This Row],[REDDITO COMPLESSIVO PROCAPITE]]&lt;media_aggr_reddito_pc,(media_aggr_reddito_pc-Tabella2026[[#This Row],[REDDITO COMPLESSIVO PROCAPITE]]),0)</f>
        <v>8179.6136500368066</v>
      </c>
      <c r="O1822" s="3">
        <f>+Tabella2026[[#This Row],[DIFFERENZA REDDITO INFERIORE ALLA MEDIA DALLA MEDIA]]*Tabella2026[[#This Row],[POP_2024]]</f>
        <v>55433241.706299439</v>
      </c>
      <c r="P1822" s="3">
        <f>+Tabella2026[[#This Row],[POPOLAZIONE PER DIFFERENZA ]]/SUM(Tabella2026[[POPOLAZIONE PER DIFFERENZA ]])</f>
        <v>4.917938008263973E-4</v>
      </c>
      <c r="Q1822" s="3">
        <f>+Tabella2026[[#This Row],[INCIDENZA POPOLAZIONE PER DIFFERENZA]]*(PLAFOND-SUM(Tabella2026[CONTRIBUTO SULLA BASE DELLA POPOLAZIONE]))</f>
        <v>144783.72611794132</v>
      </c>
      <c r="R1822" s="3">
        <f>+Tabella2026[[#This Row],[CONTRIBUTO SULLA BASE DELLA POPOLAZIONE]]+Tabella2026[[#This Row],[CONTRIBUTO SULLA BASE DEL REDDITO]]</f>
        <v>178632.15615337325</v>
      </c>
      <c r="S1822" s="3">
        <f>+Tabella2026[[#This Row],[CONTRIBUTO TOTALE]]/(PLAFOND/N_TESSERE)</f>
        <v>357.26431230674649</v>
      </c>
      <c r="T1822" s="3">
        <f>+MAX(CEILING(Tabella2026[[#This Row],[preDEF1]],1),1)</f>
        <v>358</v>
      </c>
      <c r="U1822" s="9">
        <f xml:space="preserve"> IF(ROW(Tabella2026[[#This Row],[preDEF2]]) - ROW(Tabella2026[[#Headers],[preDEF2]])&lt;=ABS(SUM(Tabella2026[preDEF2])-N_TESSERE),Tabella2026[[#This Row],[preDEF2]]-1,Tabella2026[[#This Row],[preDEF2]])</f>
        <v>357</v>
      </c>
      <c r="V1822" s="21">
        <f>+Tabella2026[[#This Row],[DEF - n. card]]*(PLAFOND/N_TESSERE)</f>
        <v>178500</v>
      </c>
      <c r="W1822" s="18"/>
    </row>
    <row r="1823" spans="2:23" x14ac:dyDescent="0.25">
      <c r="B1823" s="1" t="s">
        <v>3686</v>
      </c>
      <c r="C1823" s="2">
        <v>18035</v>
      </c>
      <c r="D1823" s="1" t="s">
        <v>3687</v>
      </c>
      <c r="E1823" s="1" t="s">
        <v>12</v>
      </c>
      <c r="F1823" s="1" t="s">
        <v>195</v>
      </c>
      <c r="G1823" s="1" t="s">
        <v>2448</v>
      </c>
      <c r="H1823" s="1" t="s">
        <v>15835</v>
      </c>
      <c r="I1823" s="5">
        <v>6774</v>
      </c>
      <c r="J1823" s="5">
        <v>121301365</v>
      </c>
      <c r="K1823" s="3">
        <f>+Tabella2026[[#This Row],[POP_2024]]/SUM(Tabella2026[POP_2024])</f>
        <v>1.1492368348083513E-4</v>
      </c>
      <c r="L1823" s="3">
        <f>+Tabella2026[[#This Row],[INCIDENZA POPOLAZIONE]]*(PLAFOND/2)</f>
        <v>33833.446223995255</v>
      </c>
      <c r="M1823" s="3">
        <f>+IFERROR(Tabella2026[[#This Row],[reddito_2024]]/Tabella2026[[#This Row],[POP_2024]],"")</f>
        <v>17906.903602007675</v>
      </c>
      <c r="N1823" s="3">
        <f>+IF(Tabella2026[[#This Row],[REDDITO COMPLESSIVO PROCAPITE]]&lt;media_aggr_reddito_pc,(media_aggr_reddito_pc-Tabella2026[[#This Row],[REDDITO COMPLESSIVO PROCAPITE]]),0)</f>
        <v>0</v>
      </c>
      <c r="O1823" s="3">
        <f>+Tabella2026[[#This Row],[DIFFERENZA REDDITO INFERIORE ALLA MEDIA DALLA MEDIA]]*Tabella2026[[#This Row],[POP_2024]]</f>
        <v>0</v>
      </c>
      <c r="P1823" s="3">
        <f>+Tabella2026[[#This Row],[POPOLAZIONE PER DIFFERENZA ]]/SUM(Tabella2026[[POPOLAZIONE PER DIFFERENZA ]])</f>
        <v>0</v>
      </c>
      <c r="Q1823" s="3">
        <f>+Tabella2026[[#This Row],[INCIDENZA POPOLAZIONE PER DIFFERENZA]]*(PLAFOND-SUM(Tabella2026[CONTRIBUTO SULLA BASE DELLA POPOLAZIONE]))</f>
        <v>0</v>
      </c>
      <c r="R1823" s="3">
        <f>+Tabella2026[[#This Row],[CONTRIBUTO SULLA BASE DELLA POPOLAZIONE]]+Tabella2026[[#This Row],[CONTRIBUTO SULLA BASE DEL REDDITO]]</f>
        <v>33833.446223995255</v>
      </c>
      <c r="S1823" s="3">
        <f>+Tabella2026[[#This Row],[CONTRIBUTO TOTALE]]/(PLAFOND/N_TESSERE)</f>
        <v>67.666892447990506</v>
      </c>
      <c r="T1823" s="3">
        <f>+MAX(CEILING(Tabella2026[[#This Row],[preDEF1]],1),1)</f>
        <v>68</v>
      </c>
      <c r="U1823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1823" s="21">
        <f>+Tabella2026[[#This Row],[DEF - n. card]]*(PLAFOND/N_TESSERE)</f>
        <v>33500</v>
      </c>
      <c r="W1823" s="18"/>
    </row>
    <row r="1824" spans="2:23" x14ac:dyDescent="0.25">
      <c r="B1824" s="1" t="s">
        <v>3734</v>
      </c>
      <c r="C1824" s="2">
        <v>16169</v>
      </c>
      <c r="D1824" s="1" t="s">
        <v>3735</v>
      </c>
      <c r="E1824" s="1" t="s">
        <v>12</v>
      </c>
      <c r="F1824" s="1" t="s">
        <v>93</v>
      </c>
      <c r="G1824" s="1" t="s">
        <v>2448</v>
      </c>
      <c r="H1824" s="1" t="s">
        <v>15835</v>
      </c>
      <c r="I1824" s="5">
        <v>6762</v>
      </c>
      <c r="J1824" s="5">
        <v>166401263</v>
      </c>
      <c r="K1824" s="3">
        <f>+Tabella2026[[#This Row],[POP_2024]]/SUM(Tabella2026[POP_2024])</f>
        <v>1.1472009856767156E-4</v>
      </c>
      <c r="L1824" s="3">
        <f>+Tabella2026[[#This Row],[INCIDENZA POPOLAZIONE]]*(PLAFOND/2)</f>
        <v>33773.510978248582</v>
      </c>
      <c r="M1824" s="3">
        <f>+IFERROR(Tabella2026[[#This Row],[reddito_2024]]/Tabella2026[[#This Row],[POP_2024]],"")</f>
        <v>24608.290890269152</v>
      </c>
      <c r="N1824" s="3">
        <f>+IF(Tabella2026[[#This Row],[REDDITO COMPLESSIVO PROCAPITE]]&lt;media_aggr_reddito_pc,(media_aggr_reddito_pc-Tabella2026[[#This Row],[REDDITO COMPLESSIVO PROCAPITE]]),0)</f>
        <v>0</v>
      </c>
      <c r="O1824" s="3">
        <f>+Tabella2026[[#This Row],[DIFFERENZA REDDITO INFERIORE ALLA MEDIA DALLA MEDIA]]*Tabella2026[[#This Row],[POP_2024]]</f>
        <v>0</v>
      </c>
      <c r="P1824" s="3">
        <f>+Tabella2026[[#This Row],[POPOLAZIONE PER DIFFERENZA ]]/SUM(Tabella2026[[POPOLAZIONE PER DIFFERENZA ]])</f>
        <v>0</v>
      </c>
      <c r="Q1824" s="3">
        <f>+Tabella2026[[#This Row],[INCIDENZA POPOLAZIONE PER DIFFERENZA]]*(PLAFOND-SUM(Tabella2026[CONTRIBUTO SULLA BASE DELLA POPOLAZIONE]))</f>
        <v>0</v>
      </c>
      <c r="R1824" s="3">
        <f>+Tabella2026[[#This Row],[CONTRIBUTO SULLA BASE DELLA POPOLAZIONE]]+Tabella2026[[#This Row],[CONTRIBUTO SULLA BASE DEL REDDITO]]</f>
        <v>33773.510978248582</v>
      </c>
      <c r="S1824" s="3">
        <f>+Tabella2026[[#This Row],[CONTRIBUTO TOTALE]]/(PLAFOND/N_TESSERE)</f>
        <v>67.547021956497161</v>
      </c>
      <c r="T1824" s="3">
        <f>+MAX(CEILING(Tabella2026[[#This Row],[preDEF1]],1),1)</f>
        <v>68</v>
      </c>
      <c r="U1824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1824" s="21">
        <f>+Tabella2026[[#This Row],[DEF - n. card]]*(PLAFOND/N_TESSERE)</f>
        <v>33500</v>
      </c>
      <c r="W1824" s="18"/>
    </row>
    <row r="1825" spans="2:23" x14ac:dyDescent="0.25">
      <c r="B1825" s="1" t="s">
        <v>3632</v>
      </c>
      <c r="C1825" s="2">
        <v>78104</v>
      </c>
      <c r="D1825" s="1" t="s">
        <v>3633</v>
      </c>
      <c r="E1825" s="1" t="s">
        <v>61</v>
      </c>
      <c r="F1825" s="1" t="s">
        <v>178</v>
      </c>
      <c r="G1825" s="1" t="s">
        <v>2448</v>
      </c>
      <c r="H1825" s="1" t="s">
        <v>15836</v>
      </c>
      <c r="I1825" s="5">
        <v>6760</v>
      </c>
      <c r="J1825" s="5">
        <v>58019417</v>
      </c>
      <c r="K1825" s="3">
        <f>+Tabella2026[[#This Row],[POP_2024]]/SUM(Tabella2026[POP_2024])</f>
        <v>1.1468616774881097E-4</v>
      </c>
      <c r="L1825" s="3">
        <f>+Tabella2026[[#This Row],[INCIDENZA POPOLAZIONE]]*(PLAFOND/2)</f>
        <v>33763.521770624138</v>
      </c>
      <c r="M1825" s="3">
        <f>+IFERROR(Tabella2026[[#This Row],[reddito_2024]]/Tabella2026[[#This Row],[POP_2024]],"")</f>
        <v>8582.753994082841</v>
      </c>
      <c r="N1825" s="3">
        <f>+IF(Tabella2026[[#This Row],[REDDITO COMPLESSIVO PROCAPITE]]&lt;media_aggr_reddito_pc,(media_aggr_reddito_pc-Tabella2026[[#This Row],[REDDITO COMPLESSIVO PROCAPITE]]),0)</f>
        <v>9242.3120685259</v>
      </c>
      <c r="O1825" s="3">
        <f>+Tabella2026[[#This Row],[DIFFERENZA REDDITO INFERIORE ALLA MEDIA DALLA MEDIA]]*Tabella2026[[#This Row],[POP_2024]]</f>
        <v>62478029.583235085</v>
      </c>
      <c r="P1825" s="3">
        <f>+Tabella2026[[#This Row],[POPOLAZIONE PER DIFFERENZA ]]/SUM(Tabella2026[[POPOLAZIONE PER DIFFERENZA ]])</f>
        <v>5.5429389822950832E-4</v>
      </c>
      <c r="Q1825" s="3">
        <f>+Tabella2026[[#This Row],[INCIDENZA POPOLAZIONE PER DIFFERENZA]]*(PLAFOND-SUM(Tabella2026[CONTRIBUTO SULLA BASE DELLA POPOLAZIONE]))</f>
        <v>163183.70791834424</v>
      </c>
      <c r="R1825" s="3">
        <f>+Tabella2026[[#This Row],[CONTRIBUTO SULLA BASE DELLA POPOLAZIONE]]+Tabella2026[[#This Row],[CONTRIBUTO SULLA BASE DEL REDDITO]]</f>
        <v>196947.22968896839</v>
      </c>
      <c r="S1825" s="3">
        <f>+Tabella2026[[#This Row],[CONTRIBUTO TOTALE]]/(PLAFOND/N_TESSERE)</f>
        <v>393.89445937793681</v>
      </c>
      <c r="T1825" s="3">
        <f>+MAX(CEILING(Tabella2026[[#This Row],[preDEF1]],1),1)</f>
        <v>394</v>
      </c>
      <c r="U1825" s="9">
        <f xml:space="preserve"> IF(ROW(Tabella2026[[#This Row],[preDEF2]]) - ROW(Tabella2026[[#Headers],[preDEF2]])&lt;=ABS(SUM(Tabella2026[preDEF2])-N_TESSERE),Tabella2026[[#This Row],[preDEF2]]-1,Tabella2026[[#This Row],[preDEF2]])</f>
        <v>393</v>
      </c>
      <c r="V1825" s="21">
        <f>+Tabella2026[[#This Row],[DEF - n. card]]*(PLAFOND/N_TESSERE)</f>
        <v>196500</v>
      </c>
      <c r="W1825" s="18"/>
    </row>
    <row r="1826" spans="2:23" x14ac:dyDescent="0.25">
      <c r="B1826" s="1" t="s">
        <v>3590</v>
      </c>
      <c r="C1826" s="2">
        <v>63004</v>
      </c>
      <c r="D1826" s="1" t="s">
        <v>3591</v>
      </c>
      <c r="E1826" s="1" t="s">
        <v>15</v>
      </c>
      <c r="F1826" s="1" t="s">
        <v>14</v>
      </c>
      <c r="G1826" s="1" t="s">
        <v>2448</v>
      </c>
      <c r="H1826" s="1" t="s">
        <v>15836</v>
      </c>
      <c r="I1826" s="5">
        <v>6757</v>
      </c>
      <c r="J1826" s="5">
        <v>114433232</v>
      </c>
      <c r="K1826" s="3">
        <f>+Tabella2026[[#This Row],[POP_2024]]/SUM(Tabella2026[POP_2024])</f>
        <v>1.1463527152052007E-4</v>
      </c>
      <c r="L1826" s="3">
        <f>+Tabella2026[[#This Row],[INCIDENZA POPOLAZIONE]]*(PLAFOND/2)</f>
        <v>33748.537959187466</v>
      </c>
      <c r="M1826" s="3">
        <f>+IFERROR(Tabella2026[[#This Row],[reddito_2024]]/Tabella2026[[#This Row],[POP_2024]],"")</f>
        <v>16935.508657688322</v>
      </c>
      <c r="N1826" s="3">
        <f>+IF(Tabella2026[[#This Row],[REDDITO COMPLESSIVO PROCAPITE]]&lt;media_aggr_reddito_pc,(media_aggr_reddito_pc-Tabella2026[[#This Row],[REDDITO COMPLESSIVO PROCAPITE]]),0)</f>
        <v>889.55740492041878</v>
      </c>
      <c r="O1826" s="3">
        <f>+Tabella2026[[#This Row],[DIFFERENZA REDDITO INFERIORE ALLA MEDIA DALLA MEDIA]]*Tabella2026[[#This Row],[POP_2024]]</f>
        <v>6010739.38504727</v>
      </c>
      <c r="P1826" s="3">
        <f>+Tabella2026[[#This Row],[POPOLAZIONE PER DIFFERENZA ]]/SUM(Tabella2026[[POPOLAZIONE PER DIFFERENZA ]])</f>
        <v>5.3326204222571997E-5</v>
      </c>
      <c r="Q1826" s="3">
        <f>+Tabella2026[[#This Row],[INCIDENZA POPOLAZIONE PER DIFFERENZA]]*(PLAFOND-SUM(Tabella2026[CONTRIBUTO SULLA BASE DELLA POPOLAZIONE]))</f>
        <v>15699.194528472093</v>
      </c>
      <c r="R1826" s="3">
        <f>+Tabella2026[[#This Row],[CONTRIBUTO SULLA BASE DELLA POPOLAZIONE]]+Tabella2026[[#This Row],[CONTRIBUTO SULLA BASE DEL REDDITO]]</f>
        <v>49447.732487659559</v>
      </c>
      <c r="S1826" s="3">
        <f>+Tabella2026[[#This Row],[CONTRIBUTO TOTALE]]/(PLAFOND/N_TESSERE)</f>
        <v>98.895464975319115</v>
      </c>
      <c r="T1826" s="3">
        <f>+MAX(CEILING(Tabella2026[[#This Row],[preDEF1]],1),1)</f>
        <v>99</v>
      </c>
      <c r="U1826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1826" s="21">
        <f>+Tabella2026[[#This Row],[DEF - n. card]]*(PLAFOND/N_TESSERE)</f>
        <v>49000</v>
      </c>
      <c r="W1826" s="18"/>
    </row>
    <row r="1827" spans="2:23" x14ac:dyDescent="0.25">
      <c r="B1827" s="1" t="s">
        <v>3638</v>
      </c>
      <c r="C1827" s="2">
        <v>52002</v>
      </c>
      <c r="D1827" s="1" t="s">
        <v>3639</v>
      </c>
      <c r="E1827" s="1" t="s">
        <v>30</v>
      </c>
      <c r="F1827" s="1" t="s">
        <v>283</v>
      </c>
      <c r="G1827" s="1" t="s">
        <v>2448</v>
      </c>
      <c r="H1827" s="1" t="s">
        <v>15834</v>
      </c>
      <c r="I1827" s="5">
        <v>6756</v>
      </c>
      <c r="J1827" s="5">
        <v>122725168</v>
      </c>
      <c r="K1827" s="3">
        <f>+Tabella2026[[#This Row],[POP_2024]]/SUM(Tabella2026[POP_2024])</f>
        <v>1.1461830611108977E-4</v>
      </c>
      <c r="L1827" s="3">
        <f>+Tabella2026[[#This Row],[INCIDENZA POPOLAZIONE]]*(PLAFOND/2)</f>
        <v>33743.543355375245</v>
      </c>
      <c r="M1827" s="3">
        <f>+IFERROR(Tabella2026[[#This Row],[reddito_2024]]/Tabella2026[[#This Row],[POP_2024]],"")</f>
        <v>18165.359384251034</v>
      </c>
      <c r="N1827" s="3">
        <f>+IF(Tabella2026[[#This Row],[REDDITO COMPLESSIVO PROCAPITE]]&lt;media_aggr_reddito_pc,(media_aggr_reddito_pc-Tabella2026[[#This Row],[REDDITO COMPLESSIVO PROCAPITE]]),0)</f>
        <v>0</v>
      </c>
      <c r="O1827" s="3">
        <f>+Tabella2026[[#This Row],[DIFFERENZA REDDITO INFERIORE ALLA MEDIA DALLA MEDIA]]*Tabella2026[[#This Row],[POP_2024]]</f>
        <v>0</v>
      </c>
      <c r="P1827" s="3">
        <f>+Tabella2026[[#This Row],[POPOLAZIONE PER DIFFERENZA ]]/SUM(Tabella2026[[POPOLAZIONE PER DIFFERENZA ]])</f>
        <v>0</v>
      </c>
      <c r="Q1827" s="3">
        <f>+Tabella2026[[#This Row],[INCIDENZA POPOLAZIONE PER DIFFERENZA]]*(PLAFOND-SUM(Tabella2026[CONTRIBUTO SULLA BASE DELLA POPOLAZIONE]))</f>
        <v>0</v>
      </c>
      <c r="R1827" s="3">
        <f>+Tabella2026[[#This Row],[CONTRIBUTO SULLA BASE DELLA POPOLAZIONE]]+Tabella2026[[#This Row],[CONTRIBUTO SULLA BASE DEL REDDITO]]</f>
        <v>33743.543355375245</v>
      </c>
      <c r="S1827" s="3">
        <f>+Tabella2026[[#This Row],[CONTRIBUTO TOTALE]]/(PLAFOND/N_TESSERE)</f>
        <v>67.487086710750489</v>
      </c>
      <c r="T1827" s="3">
        <f>+MAX(CEILING(Tabella2026[[#This Row],[preDEF1]],1),1)</f>
        <v>68</v>
      </c>
      <c r="U1827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1827" s="21">
        <f>+Tabella2026[[#This Row],[DEF - n. card]]*(PLAFOND/N_TESSERE)</f>
        <v>33500</v>
      </c>
      <c r="W1827" s="18"/>
    </row>
    <row r="1828" spans="2:23" x14ac:dyDescent="0.25">
      <c r="B1828" s="1" t="s">
        <v>3674</v>
      </c>
      <c r="C1828" s="2">
        <v>68022</v>
      </c>
      <c r="D1828" s="1" t="s">
        <v>3675</v>
      </c>
      <c r="E1828" s="1" t="s">
        <v>96</v>
      </c>
      <c r="F1828" s="1" t="s">
        <v>95</v>
      </c>
      <c r="G1828" s="1" t="s">
        <v>2448</v>
      </c>
      <c r="H1828" s="1" t="s">
        <v>15836</v>
      </c>
      <c r="I1828" s="5">
        <v>6753</v>
      </c>
      <c r="J1828" s="5">
        <v>97967653</v>
      </c>
      <c r="K1828" s="3">
        <f>+Tabella2026[[#This Row],[POP_2024]]/SUM(Tabella2026[POP_2024])</f>
        <v>1.1456740988279887E-4</v>
      </c>
      <c r="L1828" s="3">
        <f>+Tabella2026[[#This Row],[INCIDENZA POPOLAZIONE]]*(PLAFOND/2)</f>
        <v>33728.55954393858</v>
      </c>
      <c r="M1828" s="3">
        <f>+IFERROR(Tabella2026[[#This Row],[reddito_2024]]/Tabella2026[[#This Row],[POP_2024]],"")</f>
        <v>14507.278690952169</v>
      </c>
      <c r="N1828" s="3">
        <f>+IF(Tabella2026[[#This Row],[REDDITO COMPLESSIVO PROCAPITE]]&lt;media_aggr_reddito_pc,(media_aggr_reddito_pc-Tabella2026[[#This Row],[REDDITO COMPLESSIVO PROCAPITE]]),0)</f>
        <v>3317.7873716565718</v>
      </c>
      <c r="O1828" s="3">
        <f>+Tabella2026[[#This Row],[DIFFERENZA REDDITO INFERIORE ALLA MEDIA DALLA MEDIA]]*Tabella2026[[#This Row],[POP_2024]]</f>
        <v>22405018.120796829</v>
      </c>
      <c r="P1828" s="3">
        <f>+Tabella2026[[#This Row],[POPOLAZIONE PER DIFFERENZA ]]/SUM(Tabella2026[[POPOLAZIONE PER DIFFERENZA ]])</f>
        <v>1.9877331146518206E-4</v>
      </c>
      <c r="Q1828" s="3">
        <f>+Tabella2026[[#This Row],[INCIDENZA POPOLAZIONE PER DIFFERENZA]]*(PLAFOND-SUM(Tabella2026[CONTRIBUTO SULLA BASE DELLA POPOLAZIONE]))</f>
        <v>58518.713815366238</v>
      </c>
      <c r="R1828" s="3">
        <f>+Tabella2026[[#This Row],[CONTRIBUTO SULLA BASE DELLA POPOLAZIONE]]+Tabella2026[[#This Row],[CONTRIBUTO SULLA BASE DEL REDDITO]]</f>
        <v>92247.273359304818</v>
      </c>
      <c r="S1828" s="3">
        <f>+Tabella2026[[#This Row],[CONTRIBUTO TOTALE]]/(PLAFOND/N_TESSERE)</f>
        <v>184.49454671860963</v>
      </c>
      <c r="T1828" s="3">
        <f>+MAX(CEILING(Tabella2026[[#This Row],[preDEF1]],1),1)</f>
        <v>185</v>
      </c>
      <c r="U1828" s="9">
        <f xml:space="preserve"> IF(ROW(Tabella2026[[#This Row],[preDEF2]]) - ROW(Tabella2026[[#Headers],[preDEF2]])&lt;=ABS(SUM(Tabella2026[preDEF2])-N_TESSERE),Tabella2026[[#This Row],[preDEF2]]-1,Tabella2026[[#This Row],[preDEF2]])</f>
        <v>184</v>
      </c>
      <c r="V1828" s="21">
        <f>+Tabella2026[[#This Row],[DEF - n. card]]*(PLAFOND/N_TESSERE)</f>
        <v>92000</v>
      </c>
      <c r="W1828" s="18"/>
    </row>
    <row r="1829" spans="2:23" x14ac:dyDescent="0.25">
      <c r="B1829" s="1" t="s">
        <v>3694</v>
      </c>
      <c r="C1829" s="2">
        <v>15184</v>
      </c>
      <c r="D1829" s="1" t="s">
        <v>3695</v>
      </c>
      <c r="E1829" s="1" t="s">
        <v>12</v>
      </c>
      <c r="F1829" s="1" t="s">
        <v>11</v>
      </c>
      <c r="G1829" s="1" t="s">
        <v>2448</v>
      </c>
      <c r="H1829" s="1" t="s">
        <v>15835</v>
      </c>
      <c r="I1829" s="5">
        <v>6745</v>
      </c>
      <c r="J1829" s="5">
        <v>150319232</v>
      </c>
      <c r="K1829" s="3">
        <f>+Tabella2026[[#This Row],[POP_2024]]/SUM(Tabella2026[POP_2024])</f>
        <v>1.144316866073565E-4</v>
      </c>
      <c r="L1829" s="3">
        <f>+Tabella2026[[#This Row],[INCIDENZA POPOLAZIONE]]*(PLAFOND/2)</f>
        <v>33688.6027134408</v>
      </c>
      <c r="M1829" s="3">
        <f>+IFERROR(Tabella2026[[#This Row],[reddito_2024]]/Tabella2026[[#This Row],[POP_2024]],"")</f>
        <v>22286.024017790955</v>
      </c>
      <c r="N1829" s="3">
        <f>+IF(Tabella2026[[#This Row],[REDDITO COMPLESSIVO PROCAPITE]]&lt;media_aggr_reddito_pc,(media_aggr_reddito_pc-Tabella2026[[#This Row],[REDDITO COMPLESSIVO PROCAPITE]]),0)</f>
        <v>0</v>
      </c>
      <c r="O1829" s="3">
        <f>+Tabella2026[[#This Row],[DIFFERENZA REDDITO INFERIORE ALLA MEDIA DALLA MEDIA]]*Tabella2026[[#This Row],[POP_2024]]</f>
        <v>0</v>
      </c>
      <c r="P1829" s="3">
        <f>+Tabella2026[[#This Row],[POPOLAZIONE PER DIFFERENZA ]]/SUM(Tabella2026[[POPOLAZIONE PER DIFFERENZA ]])</f>
        <v>0</v>
      </c>
      <c r="Q1829" s="3">
        <f>+Tabella2026[[#This Row],[INCIDENZA POPOLAZIONE PER DIFFERENZA]]*(PLAFOND-SUM(Tabella2026[CONTRIBUTO SULLA BASE DELLA POPOLAZIONE]))</f>
        <v>0</v>
      </c>
      <c r="R1829" s="3">
        <f>+Tabella2026[[#This Row],[CONTRIBUTO SULLA BASE DELLA POPOLAZIONE]]+Tabella2026[[#This Row],[CONTRIBUTO SULLA BASE DEL REDDITO]]</f>
        <v>33688.6027134408</v>
      </c>
      <c r="S1829" s="3">
        <f>+Tabella2026[[#This Row],[CONTRIBUTO TOTALE]]/(PLAFOND/N_TESSERE)</f>
        <v>67.377205426881602</v>
      </c>
      <c r="T1829" s="3">
        <f>+MAX(CEILING(Tabella2026[[#This Row],[preDEF1]],1),1)</f>
        <v>68</v>
      </c>
      <c r="U1829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1829" s="21">
        <f>+Tabella2026[[#This Row],[DEF - n. card]]*(PLAFOND/N_TESSERE)</f>
        <v>33500</v>
      </c>
      <c r="W1829" s="18"/>
    </row>
    <row r="1830" spans="2:23" x14ac:dyDescent="0.25">
      <c r="B1830" s="1" t="s">
        <v>3698</v>
      </c>
      <c r="C1830" s="2">
        <v>61042</v>
      </c>
      <c r="D1830" s="1" t="s">
        <v>3699</v>
      </c>
      <c r="E1830" s="1" t="s">
        <v>15</v>
      </c>
      <c r="F1830" s="1" t="s">
        <v>184</v>
      </c>
      <c r="G1830" s="1" t="s">
        <v>2448</v>
      </c>
      <c r="H1830" s="1" t="s">
        <v>15836</v>
      </c>
      <c r="I1830" s="5">
        <v>6739</v>
      </c>
      <c r="J1830" s="5">
        <v>72366812</v>
      </c>
      <c r="K1830" s="3">
        <f>+Tabella2026[[#This Row],[POP_2024]]/SUM(Tabella2026[POP_2024])</f>
        <v>1.1432989415077471E-4</v>
      </c>
      <c r="L1830" s="3">
        <f>+Tabella2026[[#This Row],[INCIDENZA POPOLAZIONE]]*(PLAFOND/2)</f>
        <v>33658.635090567463</v>
      </c>
      <c r="M1830" s="3">
        <f>+IFERROR(Tabella2026[[#This Row],[reddito_2024]]/Tabella2026[[#This Row],[POP_2024]],"")</f>
        <v>10738.508977593116</v>
      </c>
      <c r="N1830" s="3">
        <f>+IF(Tabella2026[[#This Row],[REDDITO COMPLESSIVO PROCAPITE]]&lt;media_aggr_reddito_pc,(media_aggr_reddito_pc-Tabella2026[[#This Row],[REDDITO COMPLESSIVO PROCAPITE]]),0)</f>
        <v>7086.5570850156255</v>
      </c>
      <c r="O1830" s="3">
        <f>+Tabella2026[[#This Row],[DIFFERENZA REDDITO INFERIORE ALLA MEDIA DALLA MEDIA]]*Tabella2026[[#This Row],[POP_2024]]</f>
        <v>47756308.195920303</v>
      </c>
      <c r="P1830" s="3">
        <f>+Tabella2026[[#This Row],[POPOLAZIONE PER DIFFERENZA ]]/SUM(Tabella2026[[POPOLAZIONE PER DIFFERENZA ]])</f>
        <v>4.2368542048370762E-4</v>
      </c>
      <c r="Q1830" s="3">
        <f>+Tabella2026[[#This Row],[INCIDENZA POPOLAZIONE PER DIFFERENZA]]*(PLAFOND-SUM(Tabella2026[CONTRIBUTO SULLA BASE DELLA POPOLAZIONE]))</f>
        <v>124732.67002633866</v>
      </c>
      <c r="R1830" s="3">
        <f>+Tabella2026[[#This Row],[CONTRIBUTO SULLA BASE DELLA POPOLAZIONE]]+Tabella2026[[#This Row],[CONTRIBUTO SULLA BASE DEL REDDITO]]</f>
        <v>158391.30511690612</v>
      </c>
      <c r="S1830" s="3">
        <f>+Tabella2026[[#This Row],[CONTRIBUTO TOTALE]]/(PLAFOND/N_TESSERE)</f>
        <v>316.78261023381225</v>
      </c>
      <c r="T1830" s="3">
        <f>+MAX(CEILING(Tabella2026[[#This Row],[preDEF1]],1),1)</f>
        <v>317</v>
      </c>
      <c r="U1830" s="9">
        <f xml:space="preserve"> IF(ROW(Tabella2026[[#This Row],[preDEF2]]) - ROW(Tabella2026[[#Headers],[preDEF2]])&lt;=ABS(SUM(Tabella2026[preDEF2])-N_TESSERE),Tabella2026[[#This Row],[preDEF2]]-1,Tabella2026[[#This Row],[preDEF2]])</f>
        <v>316</v>
      </c>
      <c r="V1830" s="21">
        <f>+Tabella2026[[#This Row],[DEF - n. card]]*(PLAFOND/N_TESSERE)</f>
        <v>158000</v>
      </c>
      <c r="W1830" s="18"/>
    </row>
    <row r="1831" spans="2:23" x14ac:dyDescent="0.25">
      <c r="B1831" s="1" t="s">
        <v>3782</v>
      </c>
      <c r="C1831" s="2">
        <v>20038</v>
      </c>
      <c r="D1831" s="1" t="s">
        <v>3783</v>
      </c>
      <c r="E1831" s="1" t="s">
        <v>12</v>
      </c>
      <c r="F1831" s="1" t="s">
        <v>332</v>
      </c>
      <c r="G1831" s="1" t="s">
        <v>2448</v>
      </c>
      <c r="H1831" s="1" t="s">
        <v>15835</v>
      </c>
      <c r="I1831" s="5">
        <v>6739</v>
      </c>
      <c r="J1831" s="5">
        <v>126422487</v>
      </c>
      <c r="K1831" s="3">
        <f>+Tabella2026[[#This Row],[POP_2024]]/SUM(Tabella2026[POP_2024])</f>
        <v>1.1432989415077471E-4</v>
      </c>
      <c r="L1831" s="3">
        <f>+Tabella2026[[#This Row],[INCIDENZA POPOLAZIONE]]*(PLAFOND/2)</f>
        <v>33658.635090567463</v>
      </c>
      <c r="M1831" s="3">
        <f>+IFERROR(Tabella2026[[#This Row],[reddito_2024]]/Tabella2026[[#This Row],[POP_2024]],"")</f>
        <v>18759.828906365929</v>
      </c>
      <c r="N1831" s="3">
        <f>+IF(Tabella2026[[#This Row],[REDDITO COMPLESSIVO PROCAPITE]]&lt;media_aggr_reddito_pc,(media_aggr_reddito_pc-Tabella2026[[#This Row],[REDDITO COMPLESSIVO PROCAPITE]]),0)</f>
        <v>0</v>
      </c>
      <c r="O1831" s="3">
        <f>+Tabella2026[[#This Row],[DIFFERENZA REDDITO INFERIORE ALLA MEDIA DALLA MEDIA]]*Tabella2026[[#This Row],[POP_2024]]</f>
        <v>0</v>
      </c>
      <c r="P1831" s="3">
        <f>+Tabella2026[[#This Row],[POPOLAZIONE PER DIFFERENZA ]]/SUM(Tabella2026[[POPOLAZIONE PER DIFFERENZA ]])</f>
        <v>0</v>
      </c>
      <c r="Q1831" s="3">
        <f>+Tabella2026[[#This Row],[INCIDENZA POPOLAZIONE PER DIFFERENZA]]*(PLAFOND-SUM(Tabella2026[CONTRIBUTO SULLA BASE DELLA POPOLAZIONE]))</f>
        <v>0</v>
      </c>
      <c r="R1831" s="3">
        <f>+Tabella2026[[#This Row],[CONTRIBUTO SULLA BASE DELLA POPOLAZIONE]]+Tabella2026[[#This Row],[CONTRIBUTO SULLA BASE DEL REDDITO]]</f>
        <v>33658.635090567463</v>
      </c>
      <c r="S1831" s="3">
        <f>+Tabella2026[[#This Row],[CONTRIBUTO TOTALE]]/(PLAFOND/N_TESSERE)</f>
        <v>67.31727018113493</v>
      </c>
      <c r="T1831" s="3">
        <f>+MAX(CEILING(Tabella2026[[#This Row],[preDEF1]],1),1)</f>
        <v>68</v>
      </c>
      <c r="U1831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1831" s="21">
        <f>+Tabella2026[[#This Row],[DEF - n. card]]*(PLAFOND/N_TESSERE)</f>
        <v>33500</v>
      </c>
      <c r="W1831" s="18"/>
    </row>
    <row r="1832" spans="2:23" x14ac:dyDescent="0.25">
      <c r="B1832" s="1" t="s">
        <v>3836</v>
      </c>
      <c r="C1832" s="2">
        <v>15177</v>
      </c>
      <c r="D1832" s="1" t="s">
        <v>3837</v>
      </c>
      <c r="E1832" s="1" t="s">
        <v>12</v>
      </c>
      <c r="F1832" s="1" t="s">
        <v>11</v>
      </c>
      <c r="G1832" s="1" t="s">
        <v>2448</v>
      </c>
      <c r="H1832" s="1" t="s">
        <v>15835</v>
      </c>
      <c r="I1832" s="5">
        <v>6733</v>
      </c>
      <c r="J1832" s="5">
        <v>141882081</v>
      </c>
      <c r="K1832" s="3">
        <f>+Tabella2026[[#This Row],[POP_2024]]/SUM(Tabella2026[POP_2024])</f>
        <v>1.1422810169419293E-4</v>
      </c>
      <c r="L1832" s="3">
        <f>+Tabella2026[[#This Row],[INCIDENZA POPOLAZIONE]]*(PLAFOND/2)</f>
        <v>33628.667467694126</v>
      </c>
      <c r="M1832" s="3">
        <f>+IFERROR(Tabella2026[[#This Row],[reddito_2024]]/Tabella2026[[#This Row],[POP_2024]],"")</f>
        <v>21072.639388088519</v>
      </c>
      <c r="N1832" s="3">
        <f>+IF(Tabella2026[[#This Row],[REDDITO COMPLESSIVO PROCAPITE]]&lt;media_aggr_reddito_pc,(media_aggr_reddito_pc-Tabella2026[[#This Row],[REDDITO COMPLESSIVO PROCAPITE]]),0)</f>
        <v>0</v>
      </c>
      <c r="O1832" s="3">
        <f>+Tabella2026[[#This Row],[DIFFERENZA REDDITO INFERIORE ALLA MEDIA DALLA MEDIA]]*Tabella2026[[#This Row],[POP_2024]]</f>
        <v>0</v>
      </c>
      <c r="P1832" s="3">
        <f>+Tabella2026[[#This Row],[POPOLAZIONE PER DIFFERENZA ]]/SUM(Tabella2026[[POPOLAZIONE PER DIFFERENZA ]])</f>
        <v>0</v>
      </c>
      <c r="Q1832" s="3">
        <f>+Tabella2026[[#This Row],[INCIDENZA POPOLAZIONE PER DIFFERENZA]]*(PLAFOND-SUM(Tabella2026[CONTRIBUTO SULLA BASE DELLA POPOLAZIONE]))</f>
        <v>0</v>
      </c>
      <c r="R1832" s="3">
        <f>+Tabella2026[[#This Row],[CONTRIBUTO SULLA BASE DELLA POPOLAZIONE]]+Tabella2026[[#This Row],[CONTRIBUTO SULLA BASE DEL REDDITO]]</f>
        <v>33628.667467694126</v>
      </c>
      <c r="S1832" s="3">
        <f>+Tabella2026[[#This Row],[CONTRIBUTO TOTALE]]/(PLAFOND/N_TESSERE)</f>
        <v>67.257334935388258</v>
      </c>
      <c r="T1832" s="3">
        <f>+MAX(CEILING(Tabella2026[[#This Row],[preDEF1]],1),1)</f>
        <v>68</v>
      </c>
      <c r="U1832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1832" s="21">
        <f>+Tabella2026[[#This Row],[DEF - n. card]]*(PLAFOND/N_TESSERE)</f>
        <v>33500</v>
      </c>
      <c r="W1832" s="18"/>
    </row>
    <row r="1833" spans="2:23" x14ac:dyDescent="0.25">
      <c r="B1833" s="1" t="s">
        <v>3644</v>
      </c>
      <c r="C1833" s="2">
        <v>28087</v>
      </c>
      <c r="D1833" s="1" t="s">
        <v>3645</v>
      </c>
      <c r="E1833" s="1" t="s">
        <v>38</v>
      </c>
      <c r="F1833" s="1" t="s">
        <v>45</v>
      </c>
      <c r="G1833" s="1" t="s">
        <v>2448</v>
      </c>
      <c r="H1833" s="1" t="s">
        <v>15835</v>
      </c>
      <c r="I1833" s="5">
        <v>6733</v>
      </c>
      <c r="J1833" s="5">
        <v>106903430</v>
      </c>
      <c r="K1833" s="3">
        <f>+Tabella2026[[#This Row],[POP_2024]]/SUM(Tabella2026[POP_2024])</f>
        <v>1.1422810169419293E-4</v>
      </c>
      <c r="L1833" s="3">
        <f>+Tabella2026[[#This Row],[INCIDENZA POPOLAZIONE]]*(PLAFOND/2)</f>
        <v>33628.667467694126</v>
      </c>
      <c r="M1833" s="3">
        <f>+IFERROR(Tabella2026[[#This Row],[reddito_2024]]/Tabella2026[[#This Row],[POP_2024]],"")</f>
        <v>15877.533046190405</v>
      </c>
      <c r="N1833" s="3">
        <f>+IF(Tabella2026[[#This Row],[REDDITO COMPLESSIVO PROCAPITE]]&lt;media_aggr_reddito_pc,(media_aggr_reddito_pc-Tabella2026[[#This Row],[REDDITO COMPLESSIVO PROCAPITE]]),0)</f>
        <v>1947.533016418336</v>
      </c>
      <c r="O1833" s="3">
        <f>+Tabella2026[[#This Row],[DIFFERENZA REDDITO INFERIORE ALLA MEDIA DALLA MEDIA]]*Tabella2026[[#This Row],[POP_2024]]</f>
        <v>13112739.799544657</v>
      </c>
      <c r="P1833" s="3">
        <f>+Tabella2026[[#This Row],[POPOLAZIONE PER DIFFERENZA ]]/SUM(Tabella2026[[POPOLAZIONE PER DIFFERENZA ]])</f>
        <v>1.1633388102093982E-4</v>
      </c>
      <c r="Q1833" s="3">
        <f>+Tabella2026[[#This Row],[INCIDENZA POPOLAZIONE PER DIFFERENZA]]*(PLAFOND-SUM(Tabella2026[CONTRIBUTO SULLA BASE DELLA POPOLAZIONE]))</f>
        <v>34248.607322154057</v>
      </c>
      <c r="R1833" s="3">
        <f>+Tabella2026[[#This Row],[CONTRIBUTO SULLA BASE DELLA POPOLAZIONE]]+Tabella2026[[#This Row],[CONTRIBUTO SULLA BASE DEL REDDITO]]</f>
        <v>67877.27478984819</v>
      </c>
      <c r="S1833" s="3">
        <f>+Tabella2026[[#This Row],[CONTRIBUTO TOTALE]]/(PLAFOND/N_TESSERE)</f>
        <v>135.75454957969637</v>
      </c>
      <c r="T1833" s="3">
        <f>+MAX(CEILING(Tabella2026[[#This Row],[preDEF1]],1),1)</f>
        <v>136</v>
      </c>
      <c r="U1833" s="9">
        <f xml:space="preserve"> IF(ROW(Tabella2026[[#This Row],[preDEF2]]) - ROW(Tabella2026[[#Headers],[preDEF2]])&lt;=ABS(SUM(Tabella2026[preDEF2])-N_TESSERE),Tabella2026[[#This Row],[preDEF2]]-1,Tabella2026[[#This Row],[preDEF2]])</f>
        <v>135</v>
      </c>
      <c r="V1833" s="21">
        <f>+Tabella2026[[#This Row],[DEF - n. card]]*(PLAFOND/N_TESSERE)</f>
        <v>67500</v>
      </c>
      <c r="W1833" s="18"/>
    </row>
    <row r="1834" spans="2:23" x14ac:dyDescent="0.25">
      <c r="B1834" s="1" t="s">
        <v>3716</v>
      </c>
      <c r="C1834" s="2">
        <v>34006</v>
      </c>
      <c r="D1834" s="1" t="s">
        <v>3717</v>
      </c>
      <c r="E1834" s="1" t="s">
        <v>27</v>
      </c>
      <c r="F1834" s="1" t="s">
        <v>52</v>
      </c>
      <c r="G1834" s="1" t="s">
        <v>2448</v>
      </c>
      <c r="H1834" s="1" t="s">
        <v>15835</v>
      </c>
      <c r="I1834" s="5">
        <v>6732</v>
      </c>
      <c r="J1834" s="5">
        <v>131759151</v>
      </c>
      <c r="K1834" s="3">
        <f>+Tabella2026[[#This Row],[POP_2024]]/SUM(Tabella2026[POP_2024])</f>
        <v>1.1421113628476263E-4</v>
      </c>
      <c r="L1834" s="3">
        <f>+Tabella2026[[#This Row],[INCIDENZA POPOLAZIONE]]*(PLAFOND/2)</f>
        <v>33623.672863881904</v>
      </c>
      <c r="M1834" s="3">
        <f>+IFERROR(Tabella2026[[#This Row],[reddito_2024]]/Tabella2026[[#This Row],[POP_2024]],"")</f>
        <v>19572.066399286989</v>
      </c>
      <c r="N1834" s="3">
        <f>+IF(Tabella2026[[#This Row],[REDDITO COMPLESSIVO PROCAPITE]]&lt;media_aggr_reddito_pc,(media_aggr_reddito_pc-Tabella2026[[#This Row],[REDDITO COMPLESSIVO PROCAPITE]]),0)</f>
        <v>0</v>
      </c>
      <c r="O1834" s="3">
        <f>+Tabella2026[[#This Row],[DIFFERENZA REDDITO INFERIORE ALLA MEDIA DALLA MEDIA]]*Tabella2026[[#This Row],[POP_2024]]</f>
        <v>0</v>
      </c>
      <c r="P1834" s="3">
        <f>+Tabella2026[[#This Row],[POPOLAZIONE PER DIFFERENZA ]]/SUM(Tabella2026[[POPOLAZIONE PER DIFFERENZA ]])</f>
        <v>0</v>
      </c>
      <c r="Q1834" s="3">
        <f>+Tabella2026[[#This Row],[INCIDENZA POPOLAZIONE PER DIFFERENZA]]*(PLAFOND-SUM(Tabella2026[CONTRIBUTO SULLA BASE DELLA POPOLAZIONE]))</f>
        <v>0</v>
      </c>
      <c r="R1834" s="3">
        <f>+Tabella2026[[#This Row],[CONTRIBUTO SULLA BASE DELLA POPOLAZIONE]]+Tabella2026[[#This Row],[CONTRIBUTO SULLA BASE DEL REDDITO]]</f>
        <v>33623.672863881904</v>
      </c>
      <c r="S1834" s="3">
        <f>+Tabella2026[[#This Row],[CONTRIBUTO TOTALE]]/(PLAFOND/N_TESSERE)</f>
        <v>67.247345727763815</v>
      </c>
      <c r="T1834" s="3">
        <f>+MAX(CEILING(Tabella2026[[#This Row],[preDEF1]],1),1)</f>
        <v>68</v>
      </c>
      <c r="U1834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1834" s="21">
        <f>+Tabella2026[[#This Row],[DEF - n. card]]*(PLAFOND/N_TESSERE)</f>
        <v>33500</v>
      </c>
      <c r="W1834" s="18"/>
    </row>
    <row r="1835" spans="2:23" x14ac:dyDescent="0.25">
      <c r="B1835" s="1" t="s">
        <v>3708</v>
      </c>
      <c r="C1835" s="2">
        <v>10011</v>
      </c>
      <c r="D1835" s="1" t="s">
        <v>3709</v>
      </c>
      <c r="E1835" s="1" t="s">
        <v>24</v>
      </c>
      <c r="F1835" s="1" t="s">
        <v>23</v>
      </c>
      <c r="G1835" s="1" t="s">
        <v>2448</v>
      </c>
      <c r="H1835" s="1" t="s">
        <v>15835</v>
      </c>
      <c r="I1835" s="5">
        <v>6732</v>
      </c>
      <c r="J1835" s="5">
        <v>126149670</v>
      </c>
      <c r="K1835" s="3">
        <f>+Tabella2026[[#This Row],[POP_2024]]/SUM(Tabella2026[POP_2024])</f>
        <v>1.1421113628476263E-4</v>
      </c>
      <c r="L1835" s="3">
        <f>+Tabella2026[[#This Row],[INCIDENZA POPOLAZIONE]]*(PLAFOND/2)</f>
        <v>33623.672863881904</v>
      </c>
      <c r="M1835" s="3">
        <f>+IFERROR(Tabella2026[[#This Row],[reddito_2024]]/Tabella2026[[#This Row],[POP_2024]],"")</f>
        <v>18738.810160427809</v>
      </c>
      <c r="N1835" s="3">
        <f>+IF(Tabella2026[[#This Row],[REDDITO COMPLESSIVO PROCAPITE]]&lt;media_aggr_reddito_pc,(media_aggr_reddito_pc-Tabella2026[[#This Row],[REDDITO COMPLESSIVO PROCAPITE]]),0)</f>
        <v>0</v>
      </c>
      <c r="O1835" s="3">
        <f>+Tabella2026[[#This Row],[DIFFERENZA REDDITO INFERIORE ALLA MEDIA DALLA MEDIA]]*Tabella2026[[#This Row],[POP_2024]]</f>
        <v>0</v>
      </c>
      <c r="P1835" s="3">
        <f>+Tabella2026[[#This Row],[POPOLAZIONE PER DIFFERENZA ]]/SUM(Tabella2026[[POPOLAZIONE PER DIFFERENZA ]])</f>
        <v>0</v>
      </c>
      <c r="Q1835" s="3">
        <f>+Tabella2026[[#This Row],[INCIDENZA POPOLAZIONE PER DIFFERENZA]]*(PLAFOND-SUM(Tabella2026[CONTRIBUTO SULLA BASE DELLA POPOLAZIONE]))</f>
        <v>0</v>
      </c>
      <c r="R1835" s="3">
        <f>+Tabella2026[[#This Row],[CONTRIBUTO SULLA BASE DELLA POPOLAZIONE]]+Tabella2026[[#This Row],[CONTRIBUTO SULLA BASE DEL REDDITO]]</f>
        <v>33623.672863881904</v>
      </c>
      <c r="S1835" s="3">
        <f>+Tabella2026[[#This Row],[CONTRIBUTO TOTALE]]/(PLAFOND/N_TESSERE)</f>
        <v>67.247345727763815</v>
      </c>
      <c r="T1835" s="3">
        <f>+MAX(CEILING(Tabella2026[[#This Row],[preDEF1]],1),1)</f>
        <v>68</v>
      </c>
      <c r="U1835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1835" s="21">
        <f>+Tabella2026[[#This Row],[DEF - n. card]]*(PLAFOND/N_TESSERE)</f>
        <v>33500</v>
      </c>
      <c r="W1835" s="18"/>
    </row>
    <row r="1836" spans="2:23" x14ac:dyDescent="0.25">
      <c r="B1836" s="1" t="s">
        <v>3564</v>
      </c>
      <c r="C1836" s="2">
        <v>112053</v>
      </c>
      <c r="D1836" s="1" t="s">
        <v>3565</v>
      </c>
      <c r="E1836" s="1" t="s">
        <v>76</v>
      </c>
      <c r="F1836" s="1" t="s">
        <v>88</v>
      </c>
      <c r="G1836" s="1" t="s">
        <v>2448</v>
      </c>
      <c r="H1836" s="1" t="s">
        <v>15836</v>
      </c>
      <c r="I1836" s="5">
        <v>6730</v>
      </c>
      <c r="J1836" s="5">
        <v>80727349</v>
      </c>
      <c r="K1836" s="3">
        <f>+Tabella2026[[#This Row],[POP_2024]]/SUM(Tabella2026[POP_2024])</f>
        <v>1.1417720546590204E-4</v>
      </c>
      <c r="L1836" s="3">
        <f>+Tabella2026[[#This Row],[INCIDENZA POPOLAZIONE]]*(PLAFOND/2)</f>
        <v>33613.683656257461</v>
      </c>
      <c r="M1836" s="3">
        <f>+IFERROR(Tabella2026[[#This Row],[reddito_2024]]/Tabella2026[[#This Row],[POP_2024]],"")</f>
        <v>11995.148439821694</v>
      </c>
      <c r="N1836" s="3">
        <f>+IF(Tabella2026[[#This Row],[REDDITO COMPLESSIVO PROCAPITE]]&lt;media_aggr_reddito_pc,(media_aggr_reddito_pc-Tabella2026[[#This Row],[REDDITO COMPLESSIVO PROCAPITE]]),0)</f>
        <v>5829.9176227870466</v>
      </c>
      <c r="O1836" s="3">
        <f>+Tabella2026[[#This Row],[DIFFERENZA REDDITO INFERIORE ALLA MEDIA DALLA MEDIA]]*Tabella2026[[#This Row],[POP_2024]]</f>
        <v>39235345.601356827</v>
      </c>
      <c r="P1836" s="3">
        <f>+Tabella2026[[#This Row],[POPOLAZIONE PER DIFFERENZA ]]/SUM(Tabella2026[[POPOLAZIONE PER DIFFERENZA ]])</f>
        <v>3.4808896514229619E-4</v>
      </c>
      <c r="Q1836" s="3">
        <f>+Tabella2026[[#This Row],[INCIDENZA POPOLAZIONE PER DIFFERENZA]]*(PLAFOND-SUM(Tabella2026[CONTRIBUTO SULLA BASE DELLA POPOLAZIONE]))</f>
        <v>102477.13027116856</v>
      </c>
      <c r="R1836" s="3">
        <f>+Tabella2026[[#This Row],[CONTRIBUTO SULLA BASE DELLA POPOLAZIONE]]+Tabella2026[[#This Row],[CONTRIBUTO SULLA BASE DEL REDDITO]]</f>
        <v>136090.813927426</v>
      </c>
      <c r="S1836" s="3">
        <f>+Tabella2026[[#This Row],[CONTRIBUTO TOTALE]]/(PLAFOND/N_TESSERE)</f>
        <v>272.18162785485202</v>
      </c>
      <c r="T1836" s="3">
        <f>+MAX(CEILING(Tabella2026[[#This Row],[preDEF1]],1),1)</f>
        <v>273</v>
      </c>
      <c r="U1836" s="9">
        <f xml:space="preserve"> IF(ROW(Tabella2026[[#This Row],[preDEF2]]) - ROW(Tabella2026[[#Headers],[preDEF2]])&lt;=ABS(SUM(Tabella2026[preDEF2])-N_TESSERE),Tabella2026[[#This Row],[preDEF2]]-1,Tabella2026[[#This Row],[preDEF2]])</f>
        <v>272</v>
      </c>
      <c r="V1836" s="21">
        <f>+Tabella2026[[#This Row],[DEF - n. card]]*(PLAFOND/N_TESSERE)</f>
        <v>136000</v>
      </c>
      <c r="W1836" s="18"/>
    </row>
    <row r="1837" spans="2:23" x14ac:dyDescent="0.25">
      <c r="B1837" s="1" t="s">
        <v>3542</v>
      </c>
      <c r="C1837" s="2">
        <v>60060</v>
      </c>
      <c r="D1837" s="1" t="s">
        <v>3543</v>
      </c>
      <c r="E1837" s="1" t="s">
        <v>8</v>
      </c>
      <c r="F1837" s="1" t="s">
        <v>397</v>
      </c>
      <c r="G1837" s="1" t="s">
        <v>2448</v>
      </c>
      <c r="H1837" s="1" t="s">
        <v>15834</v>
      </c>
      <c r="I1837" s="5">
        <v>6729</v>
      </c>
      <c r="J1837" s="5">
        <v>99558248</v>
      </c>
      <c r="K1837" s="3">
        <f>+Tabella2026[[#This Row],[POP_2024]]/SUM(Tabella2026[POP_2024])</f>
        <v>1.1416024005647174E-4</v>
      </c>
      <c r="L1837" s="3">
        <f>+Tabella2026[[#This Row],[INCIDENZA POPOLAZIONE]]*(PLAFOND/2)</f>
        <v>33608.689052445239</v>
      </c>
      <c r="M1837" s="3">
        <f>+IFERROR(Tabella2026[[#This Row],[reddito_2024]]/Tabella2026[[#This Row],[POP_2024]],"")</f>
        <v>14795.400208054689</v>
      </c>
      <c r="N1837" s="3">
        <f>+IF(Tabella2026[[#This Row],[REDDITO COMPLESSIVO PROCAPITE]]&lt;media_aggr_reddito_pc,(media_aggr_reddito_pc-Tabella2026[[#This Row],[REDDITO COMPLESSIVO PROCAPITE]]),0)</f>
        <v>3029.6658545540522</v>
      </c>
      <c r="O1837" s="3">
        <f>+Tabella2026[[#This Row],[DIFFERENZA REDDITO INFERIORE ALLA MEDIA DALLA MEDIA]]*Tabella2026[[#This Row],[POP_2024]]</f>
        <v>20386621.535294216</v>
      </c>
      <c r="P1837" s="3">
        <f>+Tabella2026[[#This Row],[POPOLAZIONE PER DIFFERENZA ]]/SUM(Tabella2026[[POPOLAZIONE PER DIFFERENZA ]])</f>
        <v>1.8086645814387344E-4</v>
      </c>
      <c r="Q1837" s="3">
        <f>+Tabella2026[[#This Row],[INCIDENZA POPOLAZIONE PER DIFFERENZA]]*(PLAFOND-SUM(Tabella2026[CONTRIBUTO SULLA BASE DELLA POPOLAZIONE]))</f>
        <v>53246.949627712951</v>
      </c>
      <c r="R1837" s="3">
        <f>+Tabella2026[[#This Row],[CONTRIBUTO SULLA BASE DELLA POPOLAZIONE]]+Tabella2026[[#This Row],[CONTRIBUTO SULLA BASE DEL REDDITO]]</f>
        <v>86855.638680158183</v>
      </c>
      <c r="S1837" s="3">
        <f>+Tabella2026[[#This Row],[CONTRIBUTO TOTALE]]/(PLAFOND/N_TESSERE)</f>
        <v>173.71127736031636</v>
      </c>
      <c r="T1837" s="3">
        <f>+MAX(CEILING(Tabella2026[[#This Row],[preDEF1]],1),1)</f>
        <v>174</v>
      </c>
      <c r="U1837" s="9">
        <f xml:space="preserve"> IF(ROW(Tabella2026[[#This Row],[preDEF2]]) - ROW(Tabella2026[[#Headers],[preDEF2]])&lt;=ABS(SUM(Tabella2026[preDEF2])-N_TESSERE),Tabella2026[[#This Row],[preDEF2]]-1,Tabella2026[[#This Row],[preDEF2]])</f>
        <v>173</v>
      </c>
      <c r="V1837" s="21">
        <f>+Tabella2026[[#This Row],[DEF - n. card]]*(PLAFOND/N_TESSERE)</f>
        <v>86500</v>
      </c>
      <c r="W1837" s="18"/>
    </row>
    <row r="1838" spans="2:23" x14ac:dyDescent="0.25">
      <c r="B1838" s="1" t="s">
        <v>3718</v>
      </c>
      <c r="C1838" s="2">
        <v>20055</v>
      </c>
      <c r="D1838" s="1" t="s">
        <v>3719</v>
      </c>
      <c r="E1838" s="1" t="s">
        <v>12</v>
      </c>
      <c r="F1838" s="1" t="s">
        <v>332</v>
      </c>
      <c r="G1838" s="1" t="s">
        <v>2448</v>
      </c>
      <c r="H1838" s="1" t="s">
        <v>15835</v>
      </c>
      <c r="I1838" s="5">
        <v>6729</v>
      </c>
      <c r="J1838" s="5">
        <v>126978668</v>
      </c>
      <c r="K1838" s="3">
        <f>+Tabella2026[[#This Row],[POP_2024]]/SUM(Tabella2026[POP_2024])</f>
        <v>1.1416024005647174E-4</v>
      </c>
      <c r="L1838" s="3">
        <f>+Tabella2026[[#This Row],[INCIDENZA POPOLAZIONE]]*(PLAFOND/2)</f>
        <v>33608.689052445239</v>
      </c>
      <c r="M1838" s="3">
        <f>+IFERROR(Tabella2026[[#This Row],[reddito_2024]]/Tabella2026[[#This Row],[POP_2024]],"")</f>
        <v>18870.362312379253</v>
      </c>
      <c r="N1838" s="3">
        <f>+IF(Tabella2026[[#This Row],[REDDITO COMPLESSIVO PROCAPITE]]&lt;media_aggr_reddito_pc,(media_aggr_reddito_pc-Tabella2026[[#This Row],[REDDITO COMPLESSIVO PROCAPITE]]),0)</f>
        <v>0</v>
      </c>
      <c r="O1838" s="3">
        <f>+Tabella2026[[#This Row],[DIFFERENZA REDDITO INFERIORE ALLA MEDIA DALLA MEDIA]]*Tabella2026[[#This Row],[POP_2024]]</f>
        <v>0</v>
      </c>
      <c r="P1838" s="3">
        <f>+Tabella2026[[#This Row],[POPOLAZIONE PER DIFFERENZA ]]/SUM(Tabella2026[[POPOLAZIONE PER DIFFERENZA ]])</f>
        <v>0</v>
      </c>
      <c r="Q1838" s="3">
        <f>+Tabella2026[[#This Row],[INCIDENZA POPOLAZIONE PER DIFFERENZA]]*(PLAFOND-SUM(Tabella2026[CONTRIBUTO SULLA BASE DELLA POPOLAZIONE]))</f>
        <v>0</v>
      </c>
      <c r="R1838" s="3">
        <f>+Tabella2026[[#This Row],[CONTRIBUTO SULLA BASE DELLA POPOLAZIONE]]+Tabella2026[[#This Row],[CONTRIBUTO SULLA BASE DEL REDDITO]]</f>
        <v>33608.689052445239</v>
      </c>
      <c r="S1838" s="3">
        <f>+Tabella2026[[#This Row],[CONTRIBUTO TOTALE]]/(PLAFOND/N_TESSERE)</f>
        <v>67.217378104890471</v>
      </c>
      <c r="T1838" s="3">
        <f>+MAX(CEILING(Tabella2026[[#This Row],[preDEF1]],1),1)</f>
        <v>68</v>
      </c>
      <c r="U1838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1838" s="21">
        <f>+Tabella2026[[#This Row],[DEF - n. card]]*(PLAFOND/N_TESSERE)</f>
        <v>33500</v>
      </c>
      <c r="W1838" s="18"/>
    </row>
    <row r="1839" spans="2:23" x14ac:dyDescent="0.25">
      <c r="B1839" s="1" t="s">
        <v>3642</v>
      </c>
      <c r="C1839" s="2">
        <v>14037</v>
      </c>
      <c r="D1839" s="1" t="s">
        <v>3643</v>
      </c>
      <c r="E1839" s="1" t="s">
        <v>12</v>
      </c>
      <c r="F1839" s="1" t="s">
        <v>980</v>
      </c>
      <c r="G1839" s="1" t="s">
        <v>2448</v>
      </c>
      <c r="H1839" s="1" t="s">
        <v>15835</v>
      </c>
      <c r="I1839" s="5">
        <v>6726</v>
      </c>
      <c r="J1839" s="5">
        <v>150279525</v>
      </c>
      <c r="K1839" s="3">
        <f>+Tabella2026[[#This Row],[POP_2024]]/SUM(Tabella2026[POP_2024])</f>
        <v>1.1410934382818085E-4</v>
      </c>
      <c r="L1839" s="3">
        <f>+Tabella2026[[#This Row],[INCIDENZA POPOLAZIONE]]*(PLAFOND/2)</f>
        <v>33593.705241008574</v>
      </c>
      <c r="M1839" s="3">
        <f>+IFERROR(Tabella2026[[#This Row],[reddito_2024]]/Tabella2026[[#This Row],[POP_2024]],"")</f>
        <v>22343.075379125781</v>
      </c>
      <c r="N1839" s="3">
        <f>+IF(Tabella2026[[#This Row],[REDDITO COMPLESSIVO PROCAPITE]]&lt;media_aggr_reddito_pc,(media_aggr_reddito_pc-Tabella2026[[#This Row],[REDDITO COMPLESSIVO PROCAPITE]]),0)</f>
        <v>0</v>
      </c>
      <c r="O1839" s="3">
        <f>+Tabella2026[[#This Row],[DIFFERENZA REDDITO INFERIORE ALLA MEDIA DALLA MEDIA]]*Tabella2026[[#This Row],[POP_2024]]</f>
        <v>0</v>
      </c>
      <c r="P1839" s="3">
        <f>+Tabella2026[[#This Row],[POPOLAZIONE PER DIFFERENZA ]]/SUM(Tabella2026[[POPOLAZIONE PER DIFFERENZA ]])</f>
        <v>0</v>
      </c>
      <c r="Q1839" s="3">
        <f>+Tabella2026[[#This Row],[INCIDENZA POPOLAZIONE PER DIFFERENZA]]*(PLAFOND-SUM(Tabella2026[CONTRIBUTO SULLA BASE DELLA POPOLAZIONE]))</f>
        <v>0</v>
      </c>
      <c r="R1839" s="3">
        <f>+Tabella2026[[#This Row],[CONTRIBUTO SULLA BASE DELLA POPOLAZIONE]]+Tabella2026[[#This Row],[CONTRIBUTO SULLA BASE DEL REDDITO]]</f>
        <v>33593.705241008574</v>
      </c>
      <c r="S1839" s="3">
        <f>+Tabella2026[[#This Row],[CONTRIBUTO TOTALE]]/(PLAFOND/N_TESSERE)</f>
        <v>67.187410482017142</v>
      </c>
      <c r="T1839" s="3">
        <f>+MAX(CEILING(Tabella2026[[#This Row],[preDEF1]],1),1)</f>
        <v>68</v>
      </c>
      <c r="U1839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1839" s="21">
        <f>+Tabella2026[[#This Row],[DEF - n. card]]*(PLAFOND/N_TESSERE)</f>
        <v>33500</v>
      </c>
      <c r="W1839" s="18"/>
    </row>
    <row r="1840" spans="2:23" x14ac:dyDescent="0.25">
      <c r="B1840" s="1" t="s">
        <v>3630</v>
      </c>
      <c r="C1840" s="2">
        <v>63014</v>
      </c>
      <c r="D1840" s="1" t="s">
        <v>3631</v>
      </c>
      <c r="E1840" s="1" t="s">
        <v>15</v>
      </c>
      <c r="F1840" s="1" t="s">
        <v>14</v>
      </c>
      <c r="G1840" s="1" t="s">
        <v>2448</v>
      </c>
      <c r="H1840" s="1" t="s">
        <v>15836</v>
      </c>
      <c r="I1840" s="5">
        <v>6722</v>
      </c>
      <c r="J1840" s="5">
        <v>181564396</v>
      </c>
      <c r="K1840" s="3">
        <f>+Tabella2026[[#This Row],[POP_2024]]/SUM(Tabella2026[POP_2024])</f>
        <v>1.1404148219045965E-4</v>
      </c>
      <c r="L1840" s="3">
        <f>+Tabella2026[[#This Row],[INCIDENZA POPOLAZIONE]]*(PLAFOND/2)</f>
        <v>33573.726825759681</v>
      </c>
      <c r="M1840" s="3">
        <f>+IFERROR(Tabella2026[[#This Row],[reddito_2024]]/Tabella2026[[#This Row],[POP_2024]],"")</f>
        <v>27010.472478429037</v>
      </c>
      <c r="N1840" s="3">
        <f>+IF(Tabella2026[[#This Row],[REDDITO COMPLESSIVO PROCAPITE]]&lt;media_aggr_reddito_pc,(media_aggr_reddito_pc-Tabella2026[[#This Row],[REDDITO COMPLESSIVO PROCAPITE]]),0)</f>
        <v>0</v>
      </c>
      <c r="O1840" s="3">
        <f>+Tabella2026[[#This Row],[DIFFERENZA REDDITO INFERIORE ALLA MEDIA DALLA MEDIA]]*Tabella2026[[#This Row],[POP_2024]]</f>
        <v>0</v>
      </c>
      <c r="P1840" s="3">
        <f>+Tabella2026[[#This Row],[POPOLAZIONE PER DIFFERENZA ]]/SUM(Tabella2026[[POPOLAZIONE PER DIFFERENZA ]])</f>
        <v>0</v>
      </c>
      <c r="Q1840" s="3">
        <f>+Tabella2026[[#This Row],[INCIDENZA POPOLAZIONE PER DIFFERENZA]]*(PLAFOND-SUM(Tabella2026[CONTRIBUTO SULLA BASE DELLA POPOLAZIONE]))</f>
        <v>0</v>
      </c>
      <c r="R1840" s="3">
        <f>+Tabella2026[[#This Row],[CONTRIBUTO SULLA BASE DELLA POPOLAZIONE]]+Tabella2026[[#This Row],[CONTRIBUTO SULLA BASE DEL REDDITO]]</f>
        <v>33573.726825759681</v>
      </c>
      <c r="S1840" s="3">
        <f>+Tabella2026[[#This Row],[CONTRIBUTO TOTALE]]/(PLAFOND/N_TESSERE)</f>
        <v>67.147453651519356</v>
      </c>
      <c r="T1840" s="3">
        <f>+MAX(CEILING(Tabella2026[[#This Row],[preDEF1]],1),1)</f>
        <v>68</v>
      </c>
      <c r="U1840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1840" s="21">
        <f>+Tabella2026[[#This Row],[DEF - n. card]]*(PLAFOND/N_TESSERE)</f>
        <v>33500</v>
      </c>
      <c r="W1840" s="18"/>
    </row>
    <row r="1841" spans="2:23" x14ac:dyDescent="0.25">
      <c r="B1841" s="1" t="s">
        <v>3702</v>
      </c>
      <c r="C1841" s="2">
        <v>83033</v>
      </c>
      <c r="D1841" s="1" t="s">
        <v>3703</v>
      </c>
      <c r="E1841" s="1" t="s">
        <v>21</v>
      </c>
      <c r="F1841" s="1" t="s">
        <v>42</v>
      </c>
      <c r="G1841" s="1" t="s">
        <v>2448</v>
      </c>
      <c r="H1841" s="1" t="s">
        <v>15836</v>
      </c>
      <c r="I1841" s="5">
        <v>6721</v>
      </c>
      <c r="J1841" s="5">
        <v>91465287</v>
      </c>
      <c r="K1841" s="3">
        <f>+Tabella2026[[#This Row],[POP_2024]]/SUM(Tabella2026[POP_2024])</f>
        <v>1.1402451678102936E-4</v>
      </c>
      <c r="L1841" s="3">
        <f>+Tabella2026[[#This Row],[INCIDENZA POPOLAZIONE]]*(PLAFOND/2)</f>
        <v>33568.732221947459</v>
      </c>
      <c r="M1841" s="3">
        <f>+IFERROR(Tabella2026[[#This Row],[reddito_2024]]/Tabella2026[[#This Row],[POP_2024]],"")</f>
        <v>13608.88067251897</v>
      </c>
      <c r="N1841" s="3">
        <f>+IF(Tabella2026[[#This Row],[REDDITO COMPLESSIVO PROCAPITE]]&lt;media_aggr_reddito_pc,(media_aggr_reddito_pc-Tabella2026[[#This Row],[REDDITO COMPLESSIVO PROCAPITE]]),0)</f>
        <v>4216.1853900897713</v>
      </c>
      <c r="O1841" s="3">
        <f>+Tabella2026[[#This Row],[DIFFERENZA REDDITO INFERIORE ALLA MEDIA DALLA MEDIA]]*Tabella2026[[#This Row],[POP_2024]]</f>
        <v>28336982.006793354</v>
      </c>
      <c r="P1841" s="3">
        <f>+Tabella2026[[#This Row],[POPOLAZIONE PER DIFFERENZA ]]/SUM(Tabella2026[[POPOLAZIONE PER DIFFERENZA ]])</f>
        <v>2.5140063355678607E-4</v>
      </c>
      <c r="Q1841" s="3">
        <f>+Tabella2026[[#This Row],[INCIDENZA POPOLAZIONE PER DIFFERENZA]]*(PLAFOND-SUM(Tabella2026[CONTRIBUTO SULLA BASE DELLA POPOLAZIONE]))</f>
        <v>74012.157968642947</v>
      </c>
      <c r="R1841" s="3">
        <f>+Tabella2026[[#This Row],[CONTRIBUTO SULLA BASE DELLA POPOLAZIONE]]+Tabella2026[[#This Row],[CONTRIBUTO SULLA BASE DEL REDDITO]]</f>
        <v>107580.89019059041</v>
      </c>
      <c r="S1841" s="3">
        <f>+Tabella2026[[#This Row],[CONTRIBUTO TOTALE]]/(PLAFOND/N_TESSERE)</f>
        <v>215.16178038118082</v>
      </c>
      <c r="T1841" s="3">
        <f>+MAX(CEILING(Tabella2026[[#This Row],[preDEF1]],1),1)</f>
        <v>216</v>
      </c>
      <c r="U1841" s="9">
        <f xml:space="preserve"> IF(ROW(Tabella2026[[#This Row],[preDEF2]]) - ROW(Tabella2026[[#Headers],[preDEF2]])&lt;=ABS(SUM(Tabella2026[preDEF2])-N_TESSERE),Tabella2026[[#This Row],[preDEF2]]-1,Tabella2026[[#This Row],[preDEF2]])</f>
        <v>215</v>
      </c>
      <c r="V1841" s="21">
        <f>+Tabella2026[[#This Row],[DEF - n. card]]*(PLAFOND/N_TESSERE)</f>
        <v>107500</v>
      </c>
      <c r="W1841" s="18"/>
    </row>
    <row r="1842" spans="2:23" x14ac:dyDescent="0.25">
      <c r="B1842" s="1" t="s">
        <v>3732</v>
      </c>
      <c r="C1842" s="2">
        <v>12068</v>
      </c>
      <c r="D1842" s="1" t="s">
        <v>3733</v>
      </c>
      <c r="E1842" s="1" t="s">
        <v>12</v>
      </c>
      <c r="F1842" s="1" t="s">
        <v>157</v>
      </c>
      <c r="G1842" s="1" t="s">
        <v>2448</v>
      </c>
      <c r="H1842" s="1" t="s">
        <v>15835</v>
      </c>
      <c r="I1842" s="5">
        <v>6716</v>
      </c>
      <c r="J1842" s="5">
        <v>127200380</v>
      </c>
      <c r="K1842" s="3">
        <f>+Tabella2026[[#This Row],[POP_2024]]/SUM(Tabella2026[POP_2024])</f>
        <v>1.1393968973387788E-4</v>
      </c>
      <c r="L1842" s="3">
        <f>+Tabella2026[[#This Row],[INCIDENZA POPOLAZIONE]]*(PLAFOND/2)</f>
        <v>33543.759202886344</v>
      </c>
      <c r="M1842" s="3">
        <f>+IFERROR(Tabella2026[[#This Row],[reddito_2024]]/Tabella2026[[#This Row],[POP_2024]],"")</f>
        <v>18939.901727218581</v>
      </c>
      <c r="N1842" s="3">
        <f>+IF(Tabella2026[[#This Row],[REDDITO COMPLESSIVO PROCAPITE]]&lt;media_aggr_reddito_pc,(media_aggr_reddito_pc-Tabella2026[[#This Row],[REDDITO COMPLESSIVO PROCAPITE]]),0)</f>
        <v>0</v>
      </c>
      <c r="O1842" s="3">
        <f>+Tabella2026[[#This Row],[DIFFERENZA REDDITO INFERIORE ALLA MEDIA DALLA MEDIA]]*Tabella2026[[#This Row],[POP_2024]]</f>
        <v>0</v>
      </c>
      <c r="P1842" s="3">
        <f>+Tabella2026[[#This Row],[POPOLAZIONE PER DIFFERENZA ]]/SUM(Tabella2026[[POPOLAZIONE PER DIFFERENZA ]])</f>
        <v>0</v>
      </c>
      <c r="Q1842" s="3">
        <f>+Tabella2026[[#This Row],[INCIDENZA POPOLAZIONE PER DIFFERENZA]]*(PLAFOND-SUM(Tabella2026[CONTRIBUTO SULLA BASE DELLA POPOLAZIONE]))</f>
        <v>0</v>
      </c>
      <c r="R1842" s="3">
        <f>+Tabella2026[[#This Row],[CONTRIBUTO SULLA BASE DELLA POPOLAZIONE]]+Tabella2026[[#This Row],[CONTRIBUTO SULLA BASE DEL REDDITO]]</f>
        <v>33543.759202886344</v>
      </c>
      <c r="S1842" s="3">
        <f>+Tabella2026[[#This Row],[CONTRIBUTO TOTALE]]/(PLAFOND/N_TESSERE)</f>
        <v>67.087518405772684</v>
      </c>
      <c r="T1842" s="3">
        <f>+MAX(CEILING(Tabella2026[[#This Row],[preDEF1]],1),1)</f>
        <v>68</v>
      </c>
      <c r="U1842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1842" s="21">
        <f>+Tabella2026[[#This Row],[DEF - n. card]]*(PLAFOND/N_TESSERE)</f>
        <v>33500</v>
      </c>
      <c r="W1842" s="18"/>
    </row>
    <row r="1843" spans="2:23" x14ac:dyDescent="0.25">
      <c r="B1843" s="1" t="s">
        <v>3746</v>
      </c>
      <c r="C1843" s="2">
        <v>108018</v>
      </c>
      <c r="D1843" s="1" t="s">
        <v>3747</v>
      </c>
      <c r="E1843" s="1" t="s">
        <v>12</v>
      </c>
      <c r="F1843" s="1" t="s">
        <v>91</v>
      </c>
      <c r="G1843" s="1" t="s">
        <v>2448</v>
      </c>
      <c r="H1843" s="1" t="s">
        <v>15835</v>
      </c>
      <c r="I1843" s="5">
        <v>6714</v>
      </c>
      <c r="J1843" s="5">
        <v>147137489</v>
      </c>
      <c r="K1843" s="3">
        <f>+Tabella2026[[#This Row],[POP_2024]]/SUM(Tabella2026[POP_2024])</f>
        <v>1.1390575891501728E-4</v>
      </c>
      <c r="L1843" s="3">
        <f>+Tabella2026[[#This Row],[INCIDENZA POPOLAZIONE]]*(PLAFOND/2)</f>
        <v>33533.7699952619</v>
      </c>
      <c r="M1843" s="3">
        <f>+IFERROR(Tabella2026[[#This Row],[reddito_2024]]/Tabella2026[[#This Row],[POP_2024]],"")</f>
        <v>21915.026660708965</v>
      </c>
      <c r="N1843" s="3">
        <f>+IF(Tabella2026[[#This Row],[REDDITO COMPLESSIVO PROCAPITE]]&lt;media_aggr_reddito_pc,(media_aggr_reddito_pc-Tabella2026[[#This Row],[REDDITO COMPLESSIVO PROCAPITE]]),0)</f>
        <v>0</v>
      </c>
      <c r="O1843" s="3">
        <f>+Tabella2026[[#This Row],[DIFFERENZA REDDITO INFERIORE ALLA MEDIA DALLA MEDIA]]*Tabella2026[[#This Row],[POP_2024]]</f>
        <v>0</v>
      </c>
      <c r="P1843" s="3">
        <f>+Tabella2026[[#This Row],[POPOLAZIONE PER DIFFERENZA ]]/SUM(Tabella2026[[POPOLAZIONE PER DIFFERENZA ]])</f>
        <v>0</v>
      </c>
      <c r="Q1843" s="3">
        <f>+Tabella2026[[#This Row],[INCIDENZA POPOLAZIONE PER DIFFERENZA]]*(PLAFOND-SUM(Tabella2026[CONTRIBUTO SULLA BASE DELLA POPOLAZIONE]))</f>
        <v>0</v>
      </c>
      <c r="R1843" s="3">
        <f>+Tabella2026[[#This Row],[CONTRIBUTO SULLA BASE DELLA POPOLAZIONE]]+Tabella2026[[#This Row],[CONTRIBUTO SULLA BASE DEL REDDITO]]</f>
        <v>33533.7699952619</v>
      </c>
      <c r="S1843" s="3">
        <f>+Tabella2026[[#This Row],[CONTRIBUTO TOTALE]]/(PLAFOND/N_TESSERE)</f>
        <v>67.067539990523798</v>
      </c>
      <c r="T1843" s="3">
        <f>+MAX(CEILING(Tabella2026[[#This Row],[preDEF1]],1),1)</f>
        <v>68</v>
      </c>
      <c r="U1843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1843" s="21">
        <f>+Tabella2026[[#This Row],[DEF - n. card]]*(PLAFOND/N_TESSERE)</f>
        <v>33500</v>
      </c>
      <c r="W1843" s="18"/>
    </row>
    <row r="1844" spans="2:23" x14ac:dyDescent="0.25">
      <c r="B1844" s="1" t="s">
        <v>3776</v>
      </c>
      <c r="C1844" s="2">
        <v>56049</v>
      </c>
      <c r="D1844" s="1" t="s">
        <v>3777</v>
      </c>
      <c r="E1844" s="1" t="s">
        <v>8</v>
      </c>
      <c r="F1844" s="1" t="s">
        <v>210</v>
      </c>
      <c r="G1844" s="1" t="s">
        <v>2448</v>
      </c>
      <c r="H1844" s="1" t="s">
        <v>15834</v>
      </c>
      <c r="I1844" s="5">
        <v>6707</v>
      </c>
      <c r="J1844" s="5">
        <v>98875861</v>
      </c>
      <c r="K1844" s="3">
        <f>+Tabella2026[[#This Row],[POP_2024]]/SUM(Tabella2026[POP_2024])</f>
        <v>1.137870010490052E-4</v>
      </c>
      <c r="L1844" s="3">
        <f>+Tabella2026[[#This Row],[INCIDENZA POPOLAZIONE]]*(PLAFOND/2)</f>
        <v>33498.807768576342</v>
      </c>
      <c r="M1844" s="3">
        <f>+IFERROR(Tabella2026[[#This Row],[reddito_2024]]/Tabella2026[[#This Row],[POP_2024]],"")</f>
        <v>14742.188907111973</v>
      </c>
      <c r="N1844" s="3">
        <f>+IF(Tabella2026[[#This Row],[REDDITO COMPLESSIVO PROCAPITE]]&lt;media_aggr_reddito_pc,(media_aggr_reddito_pc-Tabella2026[[#This Row],[REDDITO COMPLESSIVO PROCAPITE]]),0)</f>
        <v>3082.877155496768</v>
      </c>
      <c r="O1844" s="3">
        <f>+Tabella2026[[#This Row],[DIFFERENZA REDDITO INFERIORE ALLA MEDIA DALLA MEDIA]]*Tabella2026[[#This Row],[POP_2024]]</f>
        <v>20676857.081916824</v>
      </c>
      <c r="P1844" s="3">
        <f>+Tabella2026[[#This Row],[POPOLAZIONE PER DIFFERENZA ]]/SUM(Tabella2026[[POPOLAZIONE PER DIFFERENZA ]])</f>
        <v>1.8344137597683572E-4</v>
      </c>
      <c r="Q1844" s="3">
        <f>+Tabella2026[[#This Row],[INCIDENZA POPOLAZIONE PER DIFFERENZA]]*(PLAFOND-SUM(Tabella2026[CONTRIBUTO SULLA BASE DELLA POPOLAZIONE]))</f>
        <v>54005.003506548674</v>
      </c>
      <c r="R1844" s="3">
        <f>+Tabella2026[[#This Row],[CONTRIBUTO SULLA BASE DELLA POPOLAZIONE]]+Tabella2026[[#This Row],[CONTRIBUTO SULLA BASE DEL REDDITO]]</f>
        <v>87503.811275125016</v>
      </c>
      <c r="S1844" s="3">
        <f>+Tabella2026[[#This Row],[CONTRIBUTO TOTALE]]/(PLAFOND/N_TESSERE)</f>
        <v>175.00762255025003</v>
      </c>
      <c r="T1844" s="3">
        <f>+MAX(CEILING(Tabella2026[[#This Row],[preDEF1]],1),1)</f>
        <v>176</v>
      </c>
      <c r="U1844" s="9">
        <f xml:space="preserve"> IF(ROW(Tabella2026[[#This Row],[preDEF2]]) - ROW(Tabella2026[[#Headers],[preDEF2]])&lt;=ABS(SUM(Tabella2026[preDEF2])-N_TESSERE),Tabella2026[[#This Row],[preDEF2]]-1,Tabella2026[[#This Row],[preDEF2]])</f>
        <v>175</v>
      </c>
      <c r="V1844" s="21">
        <f>+Tabella2026[[#This Row],[DEF - n. card]]*(PLAFOND/N_TESSERE)</f>
        <v>87500</v>
      </c>
      <c r="W1844" s="18"/>
    </row>
    <row r="1845" spans="2:23" x14ac:dyDescent="0.25">
      <c r="B1845" s="1" t="s">
        <v>3692</v>
      </c>
      <c r="C1845" s="2">
        <v>26088</v>
      </c>
      <c r="D1845" s="1" t="s">
        <v>3693</v>
      </c>
      <c r="E1845" s="1" t="s">
        <v>38</v>
      </c>
      <c r="F1845" s="1" t="s">
        <v>150</v>
      </c>
      <c r="G1845" s="1" t="s">
        <v>2448</v>
      </c>
      <c r="H1845" s="1" t="s">
        <v>15835</v>
      </c>
      <c r="I1845" s="5">
        <v>6697</v>
      </c>
      <c r="J1845" s="5">
        <v>124706125</v>
      </c>
      <c r="K1845" s="3">
        <f>+Tabella2026[[#This Row],[POP_2024]]/SUM(Tabella2026[POP_2024])</f>
        <v>1.1361734695470223E-4</v>
      </c>
      <c r="L1845" s="3">
        <f>+Tabella2026[[#This Row],[INCIDENZA POPOLAZIONE]]*(PLAFOND/2)</f>
        <v>33448.861730454119</v>
      </c>
      <c r="M1845" s="3">
        <f>+IFERROR(Tabella2026[[#This Row],[reddito_2024]]/Tabella2026[[#This Row],[POP_2024]],"")</f>
        <v>18621.192324921605</v>
      </c>
      <c r="N1845" s="3">
        <f>+IF(Tabella2026[[#This Row],[REDDITO COMPLESSIVO PROCAPITE]]&lt;media_aggr_reddito_pc,(media_aggr_reddito_pc-Tabella2026[[#This Row],[REDDITO COMPLESSIVO PROCAPITE]]),0)</f>
        <v>0</v>
      </c>
      <c r="O1845" s="3">
        <f>+Tabella2026[[#This Row],[DIFFERENZA REDDITO INFERIORE ALLA MEDIA DALLA MEDIA]]*Tabella2026[[#This Row],[POP_2024]]</f>
        <v>0</v>
      </c>
      <c r="P1845" s="3">
        <f>+Tabella2026[[#This Row],[POPOLAZIONE PER DIFFERENZA ]]/SUM(Tabella2026[[POPOLAZIONE PER DIFFERENZA ]])</f>
        <v>0</v>
      </c>
      <c r="Q1845" s="3">
        <f>+Tabella2026[[#This Row],[INCIDENZA POPOLAZIONE PER DIFFERENZA]]*(PLAFOND-SUM(Tabella2026[CONTRIBUTO SULLA BASE DELLA POPOLAZIONE]))</f>
        <v>0</v>
      </c>
      <c r="R1845" s="3">
        <f>+Tabella2026[[#This Row],[CONTRIBUTO SULLA BASE DELLA POPOLAZIONE]]+Tabella2026[[#This Row],[CONTRIBUTO SULLA BASE DEL REDDITO]]</f>
        <v>33448.861730454119</v>
      </c>
      <c r="S1845" s="3">
        <f>+Tabella2026[[#This Row],[CONTRIBUTO TOTALE]]/(PLAFOND/N_TESSERE)</f>
        <v>66.897723460908239</v>
      </c>
      <c r="T1845" s="3">
        <f>+MAX(CEILING(Tabella2026[[#This Row],[preDEF1]],1),1)</f>
        <v>67</v>
      </c>
      <c r="U1845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45" s="21">
        <f>+Tabella2026[[#This Row],[DEF - n. card]]*(PLAFOND/N_TESSERE)</f>
        <v>33000</v>
      </c>
      <c r="W1845" s="18"/>
    </row>
    <row r="1846" spans="2:23" x14ac:dyDescent="0.25">
      <c r="B1846" s="1" t="s">
        <v>3784</v>
      </c>
      <c r="C1846" s="2">
        <v>108003</v>
      </c>
      <c r="D1846" s="1" t="s">
        <v>3785</v>
      </c>
      <c r="E1846" s="1" t="s">
        <v>12</v>
      </c>
      <c r="F1846" s="1" t="s">
        <v>91</v>
      </c>
      <c r="G1846" s="1" t="s">
        <v>2448</v>
      </c>
      <c r="H1846" s="1" t="s">
        <v>15835</v>
      </c>
      <c r="I1846" s="5">
        <v>6695</v>
      </c>
      <c r="J1846" s="5">
        <v>133775672</v>
      </c>
      <c r="K1846" s="3">
        <f>+Tabella2026[[#This Row],[POP_2024]]/SUM(Tabella2026[POP_2024])</f>
        <v>1.1358341613584163E-4</v>
      </c>
      <c r="L1846" s="3">
        <f>+Tabella2026[[#This Row],[INCIDENZA POPOLAZIONE]]*(PLAFOND/2)</f>
        <v>33438.872522829675</v>
      </c>
      <c r="M1846" s="3">
        <f>+IFERROR(Tabella2026[[#This Row],[reddito_2024]]/Tabella2026[[#This Row],[POP_2024]],"")</f>
        <v>19981.429723674384</v>
      </c>
      <c r="N1846" s="3">
        <f>+IF(Tabella2026[[#This Row],[REDDITO COMPLESSIVO PROCAPITE]]&lt;media_aggr_reddito_pc,(media_aggr_reddito_pc-Tabella2026[[#This Row],[REDDITO COMPLESSIVO PROCAPITE]]),0)</f>
        <v>0</v>
      </c>
      <c r="O1846" s="3">
        <f>+Tabella2026[[#This Row],[DIFFERENZA REDDITO INFERIORE ALLA MEDIA DALLA MEDIA]]*Tabella2026[[#This Row],[POP_2024]]</f>
        <v>0</v>
      </c>
      <c r="P1846" s="3">
        <f>+Tabella2026[[#This Row],[POPOLAZIONE PER DIFFERENZA ]]/SUM(Tabella2026[[POPOLAZIONE PER DIFFERENZA ]])</f>
        <v>0</v>
      </c>
      <c r="Q1846" s="3">
        <f>+Tabella2026[[#This Row],[INCIDENZA POPOLAZIONE PER DIFFERENZA]]*(PLAFOND-SUM(Tabella2026[CONTRIBUTO SULLA BASE DELLA POPOLAZIONE]))</f>
        <v>0</v>
      </c>
      <c r="R1846" s="3">
        <f>+Tabella2026[[#This Row],[CONTRIBUTO SULLA BASE DELLA POPOLAZIONE]]+Tabella2026[[#This Row],[CONTRIBUTO SULLA BASE DEL REDDITO]]</f>
        <v>33438.872522829675</v>
      </c>
      <c r="S1846" s="3">
        <f>+Tabella2026[[#This Row],[CONTRIBUTO TOTALE]]/(PLAFOND/N_TESSERE)</f>
        <v>66.877745045659353</v>
      </c>
      <c r="T1846" s="3">
        <f>+MAX(CEILING(Tabella2026[[#This Row],[preDEF1]],1),1)</f>
        <v>67</v>
      </c>
      <c r="U1846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46" s="21">
        <f>+Tabella2026[[#This Row],[DEF - n. card]]*(PLAFOND/N_TESSERE)</f>
        <v>33000</v>
      </c>
      <c r="W1846" s="18"/>
    </row>
    <row r="1847" spans="2:23" x14ac:dyDescent="0.25">
      <c r="B1847" s="1" t="s">
        <v>3700</v>
      </c>
      <c r="C1847" s="2">
        <v>80025</v>
      </c>
      <c r="D1847" s="1" t="s">
        <v>3701</v>
      </c>
      <c r="E1847" s="1" t="s">
        <v>61</v>
      </c>
      <c r="F1847" s="1" t="s">
        <v>62</v>
      </c>
      <c r="G1847" s="1" t="s">
        <v>2448</v>
      </c>
      <c r="H1847" s="1" t="s">
        <v>15836</v>
      </c>
      <c r="I1847" s="5">
        <v>6688</v>
      </c>
      <c r="J1847" s="5">
        <v>62913848</v>
      </c>
      <c r="K1847" s="3">
        <f>+Tabella2026[[#This Row],[POP_2024]]/SUM(Tabella2026[POP_2024])</f>
        <v>1.1346465826982954E-4</v>
      </c>
      <c r="L1847" s="3">
        <f>+Tabella2026[[#This Row],[INCIDENZA POPOLAZIONE]]*(PLAFOND/2)</f>
        <v>33403.910296144117</v>
      </c>
      <c r="M1847" s="3">
        <f>+IFERROR(Tabella2026[[#This Row],[reddito_2024]]/Tabella2026[[#This Row],[POP_2024]],"")</f>
        <v>9406.9748803827752</v>
      </c>
      <c r="N1847" s="3">
        <f>+IF(Tabella2026[[#This Row],[REDDITO COMPLESSIVO PROCAPITE]]&lt;media_aggr_reddito_pc,(media_aggr_reddito_pc-Tabella2026[[#This Row],[REDDITO COMPLESSIVO PROCAPITE]]),0)</f>
        <v>8418.0911822259659</v>
      </c>
      <c r="O1847" s="3">
        <f>+Tabella2026[[#This Row],[DIFFERENZA REDDITO INFERIORE ALLA MEDIA DALLA MEDIA]]*Tabella2026[[#This Row],[POP_2024]]</f>
        <v>56300193.826727256</v>
      </c>
      <c r="P1847" s="3">
        <f>+Tabella2026[[#This Row],[POPOLAZIONE PER DIFFERENZA ]]/SUM(Tabella2026[[POPOLAZIONE PER DIFFERENZA ]])</f>
        <v>4.9948524490067106E-4</v>
      </c>
      <c r="Q1847" s="3">
        <f>+Tabella2026[[#This Row],[INCIDENZA POPOLAZIONE PER DIFFERENZA]]*(PLAFOND-SUM(Tabella2026[CONTRIBUTO SULLA BASE DELLA POPOLAZIONE]))</f>
        <v>147048.08148482448</v>
      </c>
      <c r="R1847" s="3">
        <f>+Tabella2026[[#This Row],[CONTRIBUTO SULLA BASE DELLA POPOLAZIONE]]+Tabella2026[[#This Row],[CONTRIBUTO SULLA BASE DEL REDDITO]]</f>
        <v>180451.99178096859</v>
      </c>
      <c r="S1847" s="3">
        <f>+Tabella2026[[#This Row],[CONTRIBUTO TOTALE]]/(PLAFOND/N_TESSERE)</f>
        <v>360.9039835619372</v>
      </c>
      <c r="T1847" s="3">
        <f>+MAX(CEILING(Tabella2026[[#This Row],[preDEF1]],1),1)</f>
        <v>361</v>
      </c>
      <c r="U1847" s="9">
        <f xml:space="preserve"> IF(ROW(Tabella2026[[#This Row],[preDEF2]]) - ROW(Tabella2026[[#Headers],[preDEF2]])&lt;=ABS(SUM(Tabella2026[preDEF2])-N_TESSERE),Tabella2026[[#This Row],[preDEF2]]-1,Tabella2026[[#This Row],[preDEF2]])</f>
        <v>360</v>
      </c>
      <c r="V1847" s="21">
        <f>+Tabella2026[[#This Row],[DEF - n. card]]*(PLAFOND/N_TESSERE)</f>
        <v>180000</v>
      </c>
      <c r="W1847" s="18"/>
    </row>
    <row r="1848" spans="2:23" x14ac:dyDescent="0.25">
      <c r="B1848" s="1" t="s">
        <v>3730</v>
      </c>
      <c r="C1848" s="2">
        <v>2148</v>
      </c>
      <c r="D1848" s="1" t="s">
        <v>3731</v>
      </c>
      <c r="E1848" s="1" t="s">
        <v>18</v>
      </c>
      <c r="F1848" s="1" t="s">
        <v>381</v>
      </c>
      <c r="G1848" s="1" t="s">
        <v>2448</v>
      </c>
      <c r="H1848" s="1" t="s">
        <v>15835</v>
      </c>
      <c r="I1848" s="5">
        <v>6688</v>
      </c>
      <c r="J1848" s="5">
        <v>116843655</v>
      </c>
      <c r="K1848" s="3">
        <f>+Tabella2026[[#This Row],[POP_2024]]/SUM(Tabella2026[POP_2024])</f>
        <v>1.1346465826982954E-4</v>
      </c>
      <c r="L1848" s="3">
        <f>+Tabella2026[[#This Row],[INCIDENZA POPOLAZIONE]]*(PLAFOND/2)</f>
        <v>33403.910296144117</v>
      </c>
      <c r="M1848" s="3">
        <f>+IFERROR(Tabella2026[[#This Row],[reddito_2024]]/Tabella2026[[#This Row],[POP_2024]],"")</f>
        <v>17470.642194976077</v>
      </c>
      <c r="N1848" s="3">
        <f>+IF(Tabella2026[[#This Row],[REDDITO COMPLESSIVO PROCAPITE]]&lt;media_aggr_reddito_pc,(media_aggr_reddito_pc-Tabella2026[[#This Row],[REDDITO COMPLESSIVO PROCAPITE]]),0)</f>
        <v>354.42386763266404</v>
      </c>
      <c r="O1848" s="3">
        <f>+Tabella2026[[#This Row],[DIFFERENZA REDDITO INFERIORE ALLA MEDIA DALLA MEDIA]]*Tabella2026[[#This Row],[POP_2024]]</f>
        <v>2370386.8267272571</v>
      </c>
      <c r="P1848" s="3">
        <f>+Tabella2026[[#This Row],[POPOLAZIONE PER DIFFERENZA ]]/SUM(Tabella2026[[POPOLAZIONE PER DIFFERENZA ]])</f>
        <v>2.1029647753985597E-5</v>
      </c>
      <c r="Q1848" s="3">
        <f>+Tabella2026[[#This Row],[INCIDENZA POPOLAZIONE PER DIFFERENZA]]*(PLAFOND-SUM(Tabella2026[CONTRIBUTO SULLA BASE DELLA POPOLAZIONE]))</f>
        <v>6191.1125265375695</v>
      </c>
      <c r="R1848" s="3">
        <f>+Tabella2026[[#This Row],[CONTRIBUTO SULLA BASE DELLA POPOLAZIONE]]+Tabella2026[[#This Row],[CONTRIBUTO SULLA BASE DEL REDDITO]]</f>
        <v>39595.022822681683</v>
      </c>
      <c r="S1848" s="3">
        <f>+Tabella2026[[#This Row],[CONTRIBUTO TOTALE]]/(PLAFOND/N_TESSERE)</f>
        <v>79.190045645363369</v>
      </c>
      <c r="T1848" s="3">
        <f>+MAX(CEILING(Tabella2026[[#This Row],[preDEF1]],1),1)</f>
        <v>80</v>
      </c>
      <c r="U1848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1848" s="21">
        <f>+Tabella2026[[#This Row],[DEF - n. card]]*(PLAFOND/N_TESSERE)</f>
        <v>39500</v>
      </c>
      <c r="W1848" s="18"/>
    </row>
    <row r="1849" spans="2:23" x14ac:dyDescent="0.25">
      <c r="B1849" s="1" t="s">
        <v>3818</v>
      </c>
      <c r="C1849" s="2">
        <v>33037</v>
      </c>
      <c r="D1849" s="1" t="s">
        <v>3819</v>
      </c>
      <c r="E1849" s="1" t="s">
        <v>27</v>
      </c>
      <c r="F1849" s="1" t="s">
        <v>112</v>
      </c>
      <c r="G1849" s="1" t="s">
        <v>2448</v>
      </c>
      <c r="H1849" s="1" t="s">
        <v>15835</v>
      </c>
      <c r="I1849" s="5">
        <v>6687</v>
      </c>
      <c r="J1849" s="5">
        <v>139191345</v>
      </c>
      <c r="K1849" s="3">
        <f>+Tabella2026[[#This Row],[POP_2024]]/SUM(Tabella2026[POP_2024])</f>
        <v>1.1344769286039925E-4</v>
      </c>
      <c r="L1849" s="3">
        <f>+Tabella2026[[#This Row],[INCIDENZA POPOLAZIONE]]*(PLAFOND/2)</f>
        <v>33398.915692331895</v>
      </c>
      <c r="M1849" s="3">
        <f>+IFERROR(Tabella2026[[#This Row],[reddito_2024]]/Tabella2026[[#This Row],[POP_2024]],"")</f>
        <v>20815.215343203232</v>
      </c>
      <c r="N1849" s="3">
        <f>+IF(Tabella2026[[#This Row],[REDDITO COMPLESSIVO PROCAPITE]]&lt;media_aggr_reddito_pc,(media_aggr_reddito_pc-Tabella2026[[#This Row],[REDDITO COMPLESSIVO PROCAPITE]]),0)</f>
        <v>0</v>
      </c>
      <c r="O1849" s="3">
        <f>+Tabella2026[[#This Row],[DIFFERENZA REDDITO INFERIORE ALLA MEDIA DALLA MEDIA]]*Tabella2026[[#This Row],[POP_2024]]</f>
        <v>0</v>
      </c>
      <c r="P1849" s="3">
        <f>+Tabella2026[[#This Row],[POPOLAZIONE PER DIFFERENZA ]]/SUM(Tabella2026[[POPOLAZIONE PER DIFFERENZA ]])</f>
        <v>0</v>
      </c>
      <c r="Q1849" s="3">
        <f>+Tabella2026[[#This Row],[INCIDENZA POPOLAZIONE PER DIFFERENZA]]*(PLAFOND-SUM(Tabella2026[CONTRIBUTO SULLA BASE DELLA POPOLAZIONE]))</f>
        <v>0</v>
      </c>
      <c r="R1849" s="3">
        <f>+Tabella2026[[#This Row],[CONTRIBUTO SULLA BASE DELLA POPOLAZIONE]]+Tabella2026[[#This Row],[CONTRIBUTO SULLA BASE DEL REDDITO]]</f>
        <v>33398.915692331895</v>
      </c>
      <c r="S1849" s="3">
        <f>+Tabella2026[[#This Row],[CONTRIBUTO TOTALE]]/(PLAFOND/N_TESSERE)</f>
        <v>66.797831384663795</v>
      </c>
      <c r="T1849" s="3">
        <f>+MAX(CEILING(Tabella2026[[#This Row],[preDEF1]],1),1)</f>
        <v>67</v>
      </c>
      <c r="U1849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49" s="21">
        <f>+Tabella2026[[#This Row],[DEF - n. card]]*(PLAFOND/N_TESSERE)</f>
        <v>33000</v>
      </c>
      <c r="W1849" s="18"/>
    </row>
    <row r="1850" spans="2:23" x14ac:dyDescent="0.25">
      <c r="B1850" s="1" t="s">
        <v>3814</v>
      </c>
      <c r="C1850" s="2">
        <v>65118</v>
      </c>
      <c r="D1850" s="1" t="s">
        <v>3815</v>
      </c>
      <c r="E1850" s="1" t="s">
        <v>15</v>
      </c>
      <c r="F1850" s="1" t="s">
        <v>82</v>
      </c>
      <c r="G1850" s="1" t="s">
        <v>2448</v>
      </c>
      <c r="H1850" s="1" t="s">
        <v>15836</v>
      </c>
      <c r="I1850" s="5">
        <v>6682</v>
      </c>
      <c r="J1850" s="5">
        <v>86250851</v>
      </c>
      <c r="K1850" s="3">
        <f>+Tabella2026[[#This Row],[POP_2024]]/SUM(Tabella2026[POP_2024])</f>
        <v>1.1336286581324776E-4</v>
      </c>
      <c r="L1850" s="3">
        <f>+Tabella2026[[#This Row],[INCIDENZA POPOLAZIONE]]*(PLAFOND/2)</f>
        <v>33373.94267327078</v>
      </c>
      <c r="M1850" s="3">
        <f>+IFERROR(Tabella2026[[#This Row],[reddito_2024]]/Tabella2026[[#This Row],[POP_2024]],"")</f>
        <v>12907.93938940437</v>
      </c>
      <c r="N1850" s="3">
        <f>+IF(Tabella2026[[#This Row],[REDDITO COMPLESSIVO PROCAPITE]]&lt;media_aggr_reddito_pc,(media_aggr_reddito_pc-Tabella2026[[#This Row],[REDDITO COMPLESSIVO PROCAPITE]]),0)</f>
        <v>4917.1266732043714</v>
      </c>
      <c r="O1850" s="3">
        <f>+Tabella2026[[#This Row],[DIFFERENZA REDDITO INFERIORE ALLA MEDIA DALLA MEDIA]]*Tabella2026[[#This Row],[POP_2024]]</f>
        <v>32856240.430351611</v>
      </c>
      <c r="P1850" s="3">
        <f>+Tabella2026[[#This Row],[POPOLAZIONE PER DIFFERENZA ]]/SUM(Tabella2026[[POPOLAZIONE PER DIFFERENZA ]])</f>
        <v>2.9149468558452193E-4</v>
      </c>
      <c r="Q1850" s="3">
        <f>+Tabella2026[[#This Row],[INCIDENZA POPOLAZIONE PER DIFFERENZA]]*(PLAFOND-SUM(Tabella2026[CONTRIBUTO SULLA BASE DELLA POPOLAZIONE]))</f>
        <v>85815.816815069411</v>
      </c>
      <c r="R1850" s="3">
        <f>+Tabella2026[[#This Row],[CONTRIBUTO SULLA BASE DELLA POPOLAZIONE]]+Tabella2026[[#This Row],[CONTRIBUTO SULLA BASE DEL REDDITO]]</f>
        <v>119189.75948834019</v>
      </c>
      <c r="S1850" s="3">
        <f>+Tabella2026[[#This Row],[CONTRIBUTO TOTALE]]/(PLAFOND/N_TESSERE)</f>
        <v>238.37951897668037</v>
      </c>
      <c r="T1850" s="3">
        <f>+MAX(CEILING(Tabella2026[[#This Row],[preDEF1]],1),1)</f>
        <v>239</v>
      </c>
      <c r="U1850" s="9">
        <f xml:space="preserve"> IF(ROW(Tabella2026[[#This Row],[preDEF2]]) - ROW(Tabella2026[[#Headers],[preDEF2]])&lt;=ABS(SUM(Tabella2026[preDEF2])-N_TESSERE),Tabella2026[[#This Row],[preDEF2]]-1,Tabella2026[[#This Row],[preDEF2]])</f>
        <v>238</v>
      </c>
      <c r="V1850" s="21">
        <f>+Tabella2026[[#This Row],[DEF - n. card]]*(PLAFOND/N_TESSERE)</f>
        <v>119000</v>
      </c>
      <c r="W1850" s="18"/>
    </row>
    <row r="1851" spans="2:23" x14ac:dyDescent="0.25">
      <c r="B1851" s="1" t="s">
        <v>3810</v>
      </c>
      <c r="C1851" s="2">
        <v>16028</v>
      </c>
      <c r="D1851" s="1" t="s">
        <v>3811</v>
      </c>
      <c r="E1851" s="1" t="s">
        <v>12</v>
      </c>
      <c r="F1851" s="1" t="s">
        <v>93</v>
      </c>
      <c r="G1851" s="1" t="s">
        <v>2448</v>
      </c>
      <c r="H1851" s="1" t="s">
        <v>15835</v>
      </c>
      <c r="I1851" s="5">
        <v>6679</v>
      </c>
      <c r="J1851" s="5">
        <v>115558546</v>
      </c>
      <c r="K1851" s="3">
        <f>+Tabella2026[[#This Row],[POP_2024]]/SUM(Tabella2026[POP_2024])</f>
        <v>1.1331196958495686E-4</v>
      </c>
      <c r="L1851" s="3">
        <f>+Tabella2026[[#This Row],[INCIDENZA POPOLAZIONE]]*(PLAFOND/2)</f>
        <v>33358.958861834115</v>
      </c>
      <c r="M1851" s="3">
        <f>+IFERROR(Tabella2026[[#This Row],[reddito_2024]]/Tabella2026[[#This Row],[POP_2024]],"")</f>
        <v>17301.773618805211</v>
      </c>
      <c r="N1851" s="3">
        <f>+IF(Tabella2026[[#This Row],[REDDITO COMPLESSIVO PROCAPITE]]&lt;media_aggr_reddito_pc,(media_aggr_reddito_pc-Tabella2026[[#This Row],[REDDITO COMPLESSIVO PROCAPITE]]),0)</f>
        <v>523.29244380352975</v>
      </c>
      <c r="O1851" s="3">
        <f>+Tabella2026[[#This Row],[DIFFERENZA REDDITO INFERIORE ALLA MEDIA DALLA MEDIA]]*Tabella2026[[#This Row],[POP_2024]]</f>
        <v>3495070.2321637752</v>
      </c>
      <c r="P1851" s="3">
        <f>+Tabella2026[[#This Row],[POPOLAZIONE PER DIFFERENZA ]]/SUM(Tabella2026[[POPOLAZIONE PER DIFFERENZA ]])</f>
        <v>3.1007637668711179E-5</v>
      </c>
      <c r="Q1851" s="3">
        <f>+Tabella2026[[#This Row],[INCIDENZA POPOLAZIONE PER DIFFERENZA]]*(PLAFOND-SUM(Tabella2026[CONTRIBUTO SULLA BASE DELLA POPOLAZIONE]))</f>
        <v>9128.6252739403571</v>
      </c>
      <c r="R1851" s="3">
        <f>+Tabella2026[[#This Row],[CONTRIBUTO SULLA BASE DELLA POPOLAZIONE]]+Tabella2026[[#This Row],[CONTRIBUTO SULLA BASE DEL REDDITO]]</f>
        <v>42487.584135774472</v>
      </c>
      <c r="S1851" s="3">
        <f>+Tabella2026[[#This Row],[CONTRIBUTO TOTALE]]/(PLAFOND/N_TESSERE)</f>
        <v>84.975168271548938</v>
      </c>
      <c r="T1851" s="3">
        <f>+MAX(CEILING(Tabella2026[[#This Row],[preDEF1]],1),1)</f>
        <v>85</v>
      </c>
      <c r="U1851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1851" s="21">
        <f>+Tabella2026[[#This Row],[DEF - n. card]]*(PLAFOND/N_TESSERE)</f>
        <v>42000</v>
      </c>
      <c r="W1851" s="18"/>
    </row>
    <row r="1852" spans="2:23" x14ac:dyDescent="0.25">
      <c r="B1852" s="1" t="s">
        <v>3598</v>
      </c>
      <c r="C1852" s="2">
        <v>43026</v>
      </c>
      <c r="D1852" s="1" t="s">
        <v>3599</v>
      </c>
      <c r="E1852" s="1" t="s">
        <v>117</v>
      </c>
      <c r="F1852" s="1" t="s">
        <v>411</v>
      </c>
      <c r="G1852" s="1" t="s">
        <v>2448</v>
      </c>
      <c r="H1852" s="1" t="s">
        <v>15834</v>
      </c>
      <c r="I1852" s="5">
        <v>6678</v>
      </c>
      <c r="J1852" s="5">
        <v>121663758</v>
      </c>
      <c r="K1852" s="3">
        <f>+Tabella2026[[#This Row],[POP_2024]]/SUM(Tabella2026[POP_2024])</f>
        <v>1.1329500417552657E-4</v>
      </c>
      <c r="L1852" s="3">
        <f>+Tabella2026[[#This Row],[INCIDENZA POPOLAZIONE]]*(PLAFOND/2)</f>
        <v>33353.964258021893</v>
      </c>
      <c r="M1852" s="3">
        <f>+IFERROR(Tabella2026[[#This Row],[reddito_2024]]/Tabella2026[[#This Row],[POP_2024]],"")</f>
        <v>18218.592093441152</v>
      </c>
      <c r="N1852" s="3">
        <f>+IF(Tabella2026[[#This Row],[REDDITO COMPLESSIVO PROCAPITE]]&lt;media_aggr_reddito_pc,(media_aggr_reddito_pc-Tabella2026[[#This Row],[REDDITO COMPLESSIVO PROCAPITE]]),0)</f>
        <v>0</v>
      </c>
      <c r="O1852" s="3">
        <f>+Tabella2026[[#This Row],[DIFFERENZA REDDITO INFERIORE ALLA MEDIA DALLA MEDIA]]*Tabella2026[[#This Row],[POP_2024]]</f>
        <v>0</v>
      </c>
      <c r="P1852" s="3">
        <f>+Tabella2026[[#This Row],[POPOLAZIONE PER DIFFERENZA ]]/SUM(Tabella2026[[POPOLAZIONE PER DIFFERENZA ]])</f>
        <v>0</v>
      </c>
      <c r="Q1852" s="3">
        <f>+Tabella2026[[#This Row],[INCIDENZA POPOLAZIONE PER DIFFERENZA]]*(PLAFOND-SUM(Tabella2026[CONTRIBUTO SULLA BASE DELLA POPOLAZIONE]))</f>
        <v>0</v>
      </c>
      <c r="R1852" s="3">
        <f>+Tabella2026[[#This Row],[CONTRIBUTO SULLA BASE DELLA POPOLAZIONE]]+Tabella2026[[#This Row],[CONTRIBUTO SULLA BASE DEL REDDITO]]</f>
        <v>33353.964258021893</v>
      </c>
      <c r="S1852" s="3">
        <f>+Tabella2026[[#This Row],[CONTRIBUTO TOTALE]]/(PLAFOND/N_TESSERE)</f>
        <v>66.707928516043793</v>
      </c>
      <c r="T1852" s="3">
        <f>+MAX(CEILING(Tabella2026[[#This Row],[preDEF1]],1),1)</f>
        <v>67</v>
      </c>
      <c r="U1852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52" s="21">
        <f>+Tabella2026[[#This Row],[DEF - n. card]]*(PLAFOND/N_TESSERE)</f>
        <v>33000</v>
      </c>
      <c r="W1852" s="18"/>
    </row>
    <row r="1853" spans="2:23" x14ac:dyDescent="0.25">
      <c r="B1853" s="1" t="s">
        <v>3710</v>
      </c>
      <c r="C1853" s="2">
        <v>42030</v>
      </c>
      <c r="D1853" s="1" t="s">
        <v>3711</v>
      </c>
      <c r="E1853" s="1" t="s">
        <v>117</v>
      </c>
      <c r="F1853" s="1" t="s">
        <v>116</v>
      </c>
      <c r="G1853" s="1" t="s">
        <v>2448</v>
      </c>
      <c r="H1853" s="1" t="s">
        <v>15834</v>
      </c>
      <c r="I1853" s="5">
        <v>6675</v>
      </c>
      <c r="J1853" s="5">
        <v>128037391</v>
      </c>
      <c r="K1853" s="3">
        <f>+Tabella2026[[#This Row],[POP_2024]]/SUM(Tabella2026[POP_2024])</f>
        <v>1.1324410794723568E-4</v>
      </c>
      <c r="L1853" s="3">
        <f>+Tabella2026[[#This Row],[INCIDENZA POPOLAZIONE]]*(PLAFOND/2)</f>
        <v>33338.980446585221</v>
      </c>
      <c r="M1853" s="3">
        <f>+IFERROR(Tabella2026[[#This Row],[reddito_2024]]/Tabella2026[[#This Row],[POP_2024]],"")</f>
        <v>19181.631610486893</v>
      </c>
      <c r="N1853" s="3">
        <f>+IF(Tabella2026[[#This Row],[REDDITO COMPLESSIVO PROCAPITE]]&lt;media_aggr_reddito_pc,(media_aggr_reddito_pc-Tabella2026[[#This Row],[REDDITO COMPLESSIVO PROCAPITE]]),0)</f>
        <v>0</v>
      </c>
      <c r="O1853" s="3">
        <f>+Tabella2026[[#This Row],[DIFFERENZA REDDITO INFERIORE ALLA MEDIA DALLA MEDIA]]*Tabella2026[[#This Row],[POP_2024]]</f>
        <v>0</v>
      </c>
      <c r="P1853" s="3">
        <f>+Tabella2026[[#This Row],[POPOLAZIONE PER DIFFERENZA ]]/SUM(Tabella2026[[POPOLAZIONE PER DIFFERENZA ]])</f>
        <v>0</v>
      </c>
      <c r="Q1853" s="3">
        <f>+Tabella2026[[#This Row],[INCIDENZA POPOLAZIONE PER DIFFERENZA]]*(PLAFOND-SUM(Tabella2026[CONTRIBUTO SULLA BASE DELLA POPOLAZIONE]))</f>
        <v>0</v>
      </c>
      <c r="R1853" s="3">
        <f>+Tabella2026[[#This Row],[CONTRIBUTO SULLA BASE DELLA POPOLAZIONE]]+Tabella2026[[#This Row],[CONTRIBUTO SULLA BASE DEL REDDITO]]</f>
        <v>33338.980446585221</v>
      </c>
      <c r="S1853" s="3">
        <f>+Tabella2026[[#This Row],[CONTRIBUTO TOTALE]]/(PLAFOND/N_TESSERE)</f>
        <v>66.677960893170436</v>
      </c>
      <c r="T1853" s="3">
        <f>+MAX(CEILING(Tabella2026[[#This Row],[preDEF1]],1),1)</f>
        <v>67</v>
      </c>
      <c r="U1853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53" s="21">
        <f>+Tabella2026[[#This Row],[DEF - n. card]]*(PLAFOND/N_TESSERE)</f>
        <v>33000</v>
      </c>
      <c r="W1853" s="18"/>
    </row>
    <row r="1854" spans="2:23" x14ac:dyDescent="0.25">
      <c r="B1854" s="1" t="s">
        <v>3624</v>
      </c>
      <c r="C1854" s="2">
        <v>15247</v>
      </c>
      <c r="D1854" s="1" t="s">
        <v>3625</v>
      </c>
      <c r="E1854" s="1" t="s">
        <v>12</v>
      </c>
      <c r="F1854" s="1" t="s">
        <v>11</v>
      </c>
      <c r="G1854" s="1" t="s">
        <v>2448</v>
      </c>
      <c r="H1854" s="1" t="s">
        <v>15835</v>
      </c>
      <c r="I1854" s="5">
        <v>6675</v>
      </c>
      <c r="J1854" s="5">
        <v>135762804</v>
      </c>
      <c r="K1854" s="3">
        <f>+Tabella2026[[#This Row],[POP_2024]]/SUM(Tabella2026[POP_2024])</f>
        <v>1.1324410794723568E-4</v>
      </c>
      <c r="L1854" s="3">
        <f>+Tabella2026[[#This Row],[INCIDENZA POPOLAZIONE]]*(PLAFOND/2)</f>
        <v>33338.980446585221</v>
      </c>
      <c r="M1854" s="3">
        <f>+IFERROR(Tabella2026[[#This Row],[reddito_2024]]/Tabella2026[[#This Row],[POP_2024]],"")</f>
        <v>20338.996853932586</v>
      </c>
      <c r="N1854" s="3">
        <f>+IF(Tabella2026[[#This Row],[REDDITO COMPLESSIVO PROCAPITE]]&lt;media_aggr_reddito_pc,(media_aggr_reddito_pc-Tabella2026[[#This Row],[REDDITO COMPLESSIVO PROCAPITE]]),0)</f>
        <v>0</v>
      </c>
      <c r="O1854" s="3">
        <f>+Tabella2026[[#This Row],[DIFFERENZA REDDITO INFERIORE ALLA MEDIA DALLA MEDIA]]*Tabella2026[[#This Row],[POP_2024]]</f>
        <v>0</v>
      </c>
      <c r="P1854" s="3">
        <f>+Tabella2026[[#This Row],[POPOLAZIONE PER DIFFERENZA ]]/SUM(Tabella2026[[POPOLAZIONE PER DIFFERENZA ]])</f>
        <v>0</v>
      </c>
      <c r="Q1854" s="3">
        <f>+Tabella2026[[#This Row],[INCIDENZA POPOLAZIONE PER DIFFERENZA]]*(PLAFOND-SUM(Tabella2026[CONTRIBUTO SULLA BASE DELLA POPOLAZIONE]))</f>
        <v>0</v>
      </c>
      <c r="R1854" s="3">
        <f>+Tabella2026[[#This Row],[CONTRIBUTO SULLA BASE DELLA POPOLAZIONE]]+Tabella2026[[#This Row],[CONTRIBUTO SULLA BASE DEL REDDITO]]</f>
        <v>33338.980446585221</v>
      </c>
      <c r="S1854" s="3">
        <f>+Tabella2026[[#This Row],[CONTRIBUTO TOTALE]]/(PLAFOND/N_TESSERE)</f>
        <v>66.677960893170436</v>
      </c>
      <c r="T1854" s="3">
        <f>+MAX(CEILING(Tabella2026[[#This Row],[preDEF1]],1),1)</f>
        <v>67</v>
      </c>
      <c r="U1854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54" s="21">
        <f>+Tabella2026[[#This Row],[DEF - n. card]]*(PLAFOND/N_TESSERE)</f>
        <v>33000</v>
      </c>
      <c r="W1854" s="18"/>
    </row>
    <row r="1855" spans="2:23" x14ac:dyDescent="0.25">
      <c r="B1855" s="1" t="s">
        <v>3670</v>
      </c>
      <c r="C1855" s="2">
        <v>75010</v>
      </c>
      <c r="D1855" s="1" t="s">
        <v>3671</v>
      </c>
      <c r="E1855" s="1" t="s">
        <v>33</v>
      </c>
      <c r="F1855" s="1" t="s">
        <v>132</v>
      </c>
      <c r="G1855" s="1" t="s">
        <v>2448</v>
      </c>
      <c r="H1855" s="1" t="s">
        <v>15836</v>
      </c>
      <c r="I1855" s="5">
        <v>6673</v>
      </c>
      <c r="J1855" s="5">
        <v>103239517</v>
      </c>
      <c r="K1855" s="3">
        <f>+Tabella2026[[#This Row],[POP_2024]]/SUM(Tabella2026[POP_2024])</f>
        <v>1.1321017712837509E-4</v>
      </c>
      <c r="L1855" s="3">
        <f>+Tabella2026[[#This Row],[INCIDENZA POPOLAZIONE]]*(PLAFOND/2)</f>
        <v>33328.991238960778</v>
      </c>
      <c r="M1855" s="3">
        <f>+IFERROR(Tabella2026[[#This Row],[reddito_2024]]/Tabella2026[[#This Row],[POP_2024]],"")</f>
        <v>15471.229881612468</v>
      </c>
      <c r="N1855" s="3">
        <f>+IF(Tabella2026[[#This Row],[REDDITO COMPLESSIVO PROCAPITE]]&lt;media_aggr_reddito_pc,(media_aggr_reddito_pc-Tabella2026[[#This Row],[REDDITO COMPLESSIVO PROCAPITE]]),0)</f>
        <v>2353.8361809962735</v>
      </c>
      <c r="O1855" s="3">
        <f>+Tabella2026[[#This Row],[DIFFERENZA REDDITO INFERIORE ALLA MEDIA DALLA MEDIA]]*Tabella2026[[#This Row],[POP_2024]]</f>
        <v>15707148.835788133</v>
      </c>
      <c r="P1855" s="3">
        <f>+Tabella2026[[#This Row],[POPOLAZIONE PER DIFFERENZA ]]/SUM(Tabella2026[[POPOLAZIONE PER DIFFERENZA ]])</f>
        <v>1.3935101372973348E-4</v>
      </c>
      <c r="Q1855" s="3">
        <f>+Tabella2026[[#This Row],[INCIDENZA POPOLAZIONE PER DIFFERENZA]]*(PLAFOND-SUM(Tabella2026[CONTRIBUTO SULLA BASE DELLA POPOLAZIONE]))</f>
        <v>41024.833928773405</v>
      </c>
      <c r="R1855" s="3">
        <f>+Tabella2026[[#This Row],[CONTRIBUTO SULLA BASE DELLA POPOLAZIONE]]+Tabella2026[[#This Row],[CONTRIBUTO SULLA BASE DEL REDDITO]]</f>
        <v>74353.825167734176</v>
      </c>
      <c r="S1855" s="3">
        <f>+Tabella2026[[#This Row],[CONTRIBUTO TOTALE]]/(PLAFOND/N_TESSERE)</f>
        <v>148.70765033546834</v>
      </c>
      <c r="T1855" s="3">
        <f>+MAX(CEILING(Tabella2026[[#This Row],[preDEF1]],1),1)</f>
        <v>149</v>
      </c>
      <c r="U1855" s="9">
        <f xml:space="preserve"> IF(ROW(Tabella2026[[#This Row],[preDEF2]]) - ROW(Tabella2026[[#Headers],[preDEF2]])&lt;=ABS(SUM(Tabella2026[preDEF2])-N_TESSERE),Tabella2026[[#This Row],[preDEF2]]-1,Tabella2026[[#This Row],[preDEF2]])</f>
        <v>148</v>
      </c>
      <c r="V1855" s="21">
        <f>+Tabella2026[[#This Row],[DEF - n. card]]*(PLAFOND/N_TESSERE)</f>
        <v>74000</v>
      </c>
      <c r="W1855" s="18"/>
    </row>
    <row r="1856" spans="2:23" x14ac:dyDescent="0.25">
      <c r="B1856" s="1" t="s">
        <v>3736</v>
      </c>
      <c r="C1856" s="2">
        <v>46004</v>
      </c>
      <c r="D1856" s="1" t="s">
        <v>3737</v>
      </c>
      <c r="E1856" s="1" t="s">
        <v>30</v>
      </c>
      <c r="F1856" s="1" t="s">
        <v>142</v>
      </c>
      <c r="G1856" s="1" t="s">
        <v>2448</v>
      </c>
      <c r="H1856" s="1" t="s">
        <v>15834</v>
      </c>
      <c r="I1856" s="5">
        <v>6668</v>
      </c>
      <c r="J1856" s="5">
        <v>115134177</v>
      </c>
      <c r="K1856" s="3">
        <f>+Tabella2026[[#This Row],[POP_2024]]/SUM(Tabella2026[POP_2024])</f>
        <v>1.131253500812236E-4</v>
      </c>
      <c r="L1856" s="3">
        <f>+Tabella2026[[#This Row],[INCIDENZA POPOLAZIONE]]*(PLAFOND/2)</f>
        <v>33304.01821989967</v>
      </c>
      <c r="M1856" s="3">
        <f>+IFERROR(Tabella2026[[#This Row],[reddito_2024]]/Tabella2026[[#This Row],[POP_2024]],"")</f>
        <v>17266.673215356928</v>
      </c>
      <c r="N1856" s="3">
        <f>+IF(Tabella2026[[#This Row],[REDDITO COMPLESSIVO PROCAPITE]]&lt;media_aggr_reddito_pc,(media_aggr_reddito_pc-Tabella2026[[#This Row],[REDDITO COMPLESSIVO PROCAPITE]]),0)</f>
        <v>558.39284725181278</v>
      </c>
      <c r="O1856" s="3">
        <f>+Tabella2026[[#This Row],[DIFFERENZA REDDITO INFERIORE ALLA MEDIA DALLA MEDIA]]*Tabella2026[[#This Row],[POP_2024]]</f>
        <v>3723363.5054750876</v>
      </c>
      <c r="P1856" s="3">
        <f>+Tabella2026[[#This Row],[POPOLAZIONE PER DIFFERENZA ]]/SUM(Tabella2026[[POPOLAZIONE PER DIFFERENZA ]])</f>
        <v>3.3033014737216825E-5</v>
      </c>
      <c r="Q1856" s="3">
        <f>+Tabella2026[[#This Row],[INCIDENZA POPOLAZIONE PER DIFFERENZA]]*(PLAFOND-SUM(Tabella2026[CONTRIBUTO SULLA BASE DELLA POPOLAZIONE]))</f>
        <v>9724.8947638756199</v>
      </c>
      <c r="R1856" s="3">
        <f>+Tabella2026[[#This Row],[CONTRIBUTO SULLA BASE DELLA POPOLAZIONE]]+Tabella2026[[#This Row],[CONTRIBUTO SULLA BASE DEL REDDITO]]</f>
        <v>43028.912983775292</v>
      </c>
      <c r="S1856" s="3">
        <f>+Tabella2026[[#This Row],[CONTRIBUTO TOTALE]]/(PLAFOND/N_TESSERE)</f>
        <v>86.057825967550585</v>
      </c>
      <c r="T1856" s="3">
        <f>+MAX(CEILING(Tabella2026[[#This Row],[preDEF1]],1),1)</f>
        <v>87</v>
      </c>
      <c r="U1856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1856" s="21">
        <f>+Tabella2026[[#This Row],[DEF - n. card]]*(PLAFOND/N_TESSERE)</f>
        <v>43000</v>
      </c>
      <c r="W1856" s="18"/>
    </row>
    <row r="1857" spans="2:23" x14ac:dyDescent="0.25">
      <c r="B1857" s="1" t="s">
        <v>3556</v>
      </c>
      <c r="C1857" s="2">
        <v>46013</v>
      </c>
      <c r="D1857" s="1" t="s">
        <v>3557</v>
      </c>
      <c r="E1857" s="1" t="s">
        <v>30</v>
      </c>
      <c r="F1857" s="1" t="s">
        <v>142</v>
      </c>
      <c r="G1857" s="1" t="s">
        <v>2448</v>
      </c>
      <c r="H1857" s="1" t="s">
        <v>15834</v>
      </c>
      <c r="I1857" s="5">
        <v>6666</v>
      </c>
      <c r="J1857" s="5">
        <v>225345208</v>
      </c>
      <c r="K1857" s="3">
        <f>+Tabella2026[[#This Row],[POP_2024]]/SUM(Tabella2026[POP_2024])</f>
        <v>1.1309141926236301E-4</v>
      </c>
      <c r="L1857" s="3">
        <f>+Tabella2026[[#This Row],[INCIDENZA POPOLAZIONE]]*(PLAFOND/2)</f>
        <v>33294.029012275219</v>
      </c>
      <c r="M1857" s="3">
        <f>+IFERROR(Tabella2026[[#This Row],[reddito_2024]]/Tabella2026[[#This Row],[POP_2024]],"")</f>
        <v>33805.16171617162</v>
      </c>
      <c r="N1857" s="3">
        <f>+IF(Tabella2026[[#This Row],[REDDITO COMPLESSIVO PROCAPITE]]&lt;media_aggr_reddito_pc,(media_aggr_reddito_pc-Tabella2026[[#This Row],[REDDITO COMPLESSIVO PROCAPITE]]),0)</f>
        <v>0</v>
      </c>
      <c r="O1857" s="3">
        <f>+Tabella2026[[#This Row],[DIFFERENZA REDDITO INFERIORE ALLA MEDIA DALLA MEDIA]]*Tabella2026[[#This Row],[POP_2024]]</f>
        <v>0</v>
      </c>
      <c r="P1857" s="3">
        <f>+Tabella2026[[#This Row],[POPOLAZIONE PER DIFFERENZA ]]/SUM(Tabella2026[[POPOLAZIONE PER DIFFERENZA ]])</f>
        <v>0</v>
      </c>
      <c r="Q1857" s="3">
        <f>+Tabella2026[[#This Row],[INCIDENZA POPOLAZIONE PER DIFFERENZA]]*(PLAFOND-SUM(Tabella2026[CONTRIBUTO SULLA BASE DELLA POPOLAZIONE]))</f>
        <v>0</v>
      </c>
      <c r="R1857" s="3">
        <f>+Tabella2026[[#This Row],[CONTRIBUTO SULLA BASE DELLA POPOLAZIONE]]+Tabella2026[[#This Row],[CONTRIBUTO SULLA BASE DEL REDDITO]]</f>
        <v>33294.029012275219</v>
      </c>
      <c r="S1857" s="3">
        <f>+Tabella2026[[#This Row],[CONTRIBUTO TOTALE]]/(PLAFOND/N_TESSERE)</f>
        <v>66.588058024550435</v>
      </c>
      <c r="T1857" s="3">
        <f>+MAX(CEILING(Tabella2026[[#This Row],[preDEF1]],1),1)</f>
        <v>67</v>
      </c>
      <c r="U1857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57" s="21">
        <f>+Tabella2026[[#This Row],[DEF - n. card]]*(PLAFOND/N_TESSERE)</f>
        <v>33000</v>
      </c>
      <c r="W1857" s="18"/>
    </row>
    <row r="1858" spans="2:23" x14ac:dyDescent="0.25">
      <c r="B1858" s="1" t="s">
        <v>3750</v>
      </c>
      <c r="C1858" s="2">
        <v>24015</v>
      </c>
      <c r="D1858" s="1" t="s">
        <v>3751</v>
      </c>
      <c r="E1858" s="1" t="s">
        <v>38</v>
      </c>
      <c r="F1858" s="1" t="s">
        <v>106</v>
      </c>
      <c r="G1858" s="1" t="s">
        <v>2448</v>
      </c>
      <c r="H1858" s="1" t="s">
        <v>15835</v>
      </c>
      <c r="I1858" s="5">
        <v>6665</v>
      </c>
      <c r="J1858" s="5">
        <v>139885050</v>
      </c>
      <c r="K1858" s="3">
        <f>+Tabella2026[[#This Row],[POP_2024]]/SUM(Tabella2026[POP_2024])</f>
        <v>1.130744538529327E-4</v>
      </c>
      <c r="L1858" s="3">
        <f>+Tabella2026[[#This Row],[INCIDENZA POPOLAZIONE]]*(PLAFOND/2)</f>
        <v>33289.034408462998</v>
      </c>
      <c r="M1858" s="3">
        <f>+IFERROR(Tabella2026[[#This Row],[reddito_2024]]/Tabella2026[[#This Row],[POP_2024]],"")</f>
        <v>20988.004501125281</v>
      </c>
      <c r="N1858" s="3">
        <f>+IF(Tabella2026[[#This Row],[REDDITO COMPLESSIVO PROCAPITE]]&lt;media_aggr_reddito_pc,(media_aggr_reddito_pc-Tabella2026[[#This Row],[REDDITO COMPLESSIVO PROCAPITE]]),0)</f>
        <v>0</v>
      </c>
      <c r="O1858" s="3">
        <f>+Tabella2026[[#This Row],[DIFFERENZA REDDITO INFERIORE ALLA MEDIA DALLA MEDIA]]*Tabella2026[[#This Row],[POP_2024]]</f>
        <v>0</v>
      </c>
      <c r="P1858" s="3">
        <f>+Tabella2026[[#This Row],[POPOLAZIONE PER DIFFERENZA ]]/SUM(Tabella2026[[POPOLAZIONE PER DIFFERENZA ]])</f>
        <v>0</v>
      </c>
      <c r="Q1858" s="3">
        <f>+Tabella2026[[#This Row],[INCIDENZA POPOLAZIONE PER DIFFERENZA]]*(PLAFOND-SUM(Tabella2026[CONTRIBUTO SULLA BASE DELLA POPOLAZIONE]))</f>
        <v>0</v>
      </c>
      <c r="R1858" s="3">
        <f>+Tabella2026[[#This Row],[CONTRIBUTO SULLA BASE DELLA POPOLAZIONE]]+Tabella2026[[#This Row],[CONTRIBUTO SULLA BASE DEL REDDITO]]</f>
        <v>33289.034408462998</v>
      </c>
      <c r="S1858" s="3">
        <f>+Tabella2026[[#This Row],[CONTRIBUTO TOTALE]]/(PLAFOND/N_TESSERE)</f>
        <v>66.578068816925992</v>
      </c>
      <c r="T1858" s="3">
        <f>+MAX(CEILING(Tabella2026[[#This Row],[preDEF1]],1),1)</f>
        <v>67</v>
      </c>
      <c r="U1858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58" s="21">
        <f>+Tabella2026[[#This Row],[DEF - n. card]]*(PLAFOND/N_TESSERE)</f>
        <v>33000</v>
      </c>
      <c r="W1858" s="18"/>
    </row>
    <row r="1859" spans="2:23" x14ac:dyDescent="0.25">
      <c r="B1859" s="1" t="s">
        <v>3654</v>
      </c>
      <c r="C1859" s="2">
        <v>87025</v>
      </c>
      <c r="D1859" s="1" t="s">
        <v>3655</v>
      </c>
      <c r="E1859" s="1" t="s">
        <v>21</v>
      </c>
      <c r="F1859" s="1" t="s">
        <v>35</v>
      </c>
      <c r="G1859" s="1" t="s">
        <v>2448</v>
      </c>
      <c r="H1859" s="1" t="s">
        <v>15836</v>
      </c>
      <c r="I1859" s="5">
        <v>6660</v>
      </c>
      <c r="J1859" s="5">
        <v>60708560</v>
      </c>
      <c r="K1859" s="3">
        <f>+Tabella2026[[#This Row],[POP_2024]]/SUM(Tabella2026[POP_2024])</f>
        <v>1.1298962680578121E-4</v>
      </c>
      <c r="L1859" s="3">
        <f>+Tabella2026[[#This Row],[INCIDENZA POPOLAZIONE]]*(PLAFOND/2)</f>
        <v>33264.061389401882</v>
      </c>
      <c r="M1859" s="3">
        <f>+IFERROR(Tabella2026[[#This Row],[reddito_2024]]/Tabella2026[[#This Row],[POP_2024]],"")</f>
        <v>9115.399399399399</v>
      </c>
      <c r="N1859" s="3">
        <f>+IF(Tabella2026[[#This Row],[REDDITO COMPLESSIVO PROCAPITE]]&lt;media_aggr_reddito_pc,(media_aggr_reddito_pc-Tabella2026[[#This Row],[REDDITO COMPLESSIVO PROCAPITE]]),0)</f>
        <v>8709.666663209342</v>
      </c>
      <c r="O1859" s="3">
        <f>+Tabella2026[[#This Row],[DIFFERENZA REDDITO INFERIORE ALLA MEDIA DALLA MEDIA]]*Tabella2026[[#This Row],[POP_2024]]</f>
        <v>58006379.976974219</v>
      </c>
      <c r="P1859" s="3">
        <f>+Tabella2026[[#This Row],[POPOLAZIONE PER DIFFERENZA ]]/SUM(Tabella2026[[POPOLAZIONE PER DIFFERENZA ]])</f>
        <v>5.1462222310939734E-4</v>
      </c>
      <c r="Q1859" s="3">
        <f>+Tabella2026[[#This Row],[INCIDENZA POPOLAZIONE PER DIFFERENZA]]*(PLAFOND-SUM(Tabella2026[CONTRIBUTO SULLA BASE DELLA POPOLAZIONE]))</f>
        <v>151504.39651673986</v>
      </c>
      <c r="R1859" s="3">
        <f>+Tabella2026[[#This Row],[CONTRIBUTO SULLA BASE DELLA POPOLAZIONE]]+Tabella2026[[#This Row],[CONTRIBUTO SULLA BASE DEL REDDITO]]</f>
        <v>184768.45790614173</v>
      </c>
      <c r="S1859" s="3">
        <f>+Tabella2026[[#This Row],[CONTRIBUTO TOTALE]]/(PLAFOND/N_TESSERE)</f>
        <v>369.53691581228344</v>
      </c>
      <c r="T1859" s="3">
        <f>+MAX(CEILING(Tabella2026[[#This Row],[preDEF1]],1),1)</f>
        <v>370</v>
      </c>
      <c r="U1859" s="9">
        <f xml:space="preserve"> IF(ROW(Tabella2026[[#This Row],[preDEF2]]) - ROW(Tabella2026[[#Headers],[preDEF2]])&lt;=ABS(SUM(Tabella2026[preDEF2])-N_TESSERE),Tabella2026[[#This Row],[preDEF2]]-1,Tabella2026[[#This Row],[preDEF2]])</f>
        <v>369</v>
      </c>
      <c r="V1859" s="21">
        <f>+Tabella2026[[#This Row],[DEF - n. card]]*(PLAFOND/N_TESSERE)</f>
        <v>184500</v>
      </c>
      <c r="W1859" s="18"/>
    </row>
    <row r="1860" spans="2:23" x14ac:dyDescent="0.25">
      <c r="B1860" s="1" t="s">
        <v>3726</v>
      </c>
      <c r="C1860" s="2">
        <v>61032</v>
      </c>
      <c r="D1860" s="1" t="s">
        <v>3727</v>
      </c>
      <c r="E1860" s="1" t="s">
        <v>15</v>
      </c>
      <c r="F1860" s="1" t="s">
        <v>184</v>
      </c>
      <c r="G1860" s="1" t="s">
        <v>2448</v>
      </c>
      <c r="H1860" s="1" t="s">
        <v>15836</v>
      </c>
      <c r="I1860" s="5">
        <v>6646</v>
      </c>
      <c r="J1860" s="5">
        <v>84609911</v>
      </c>
      <c r="K1860" s="3">
        <f>+Tabella2026[[#This Row],[POP_2024]]/SUM(Tabella2026[POP_2024])</f>
        <v>1.1275211107375705E-4</v>
      </c>
      <c r="L1860" s="3">
        <f>+Tabella2026[[#This Row],[INCIDENZA POPOLAZIONE]]*(PLAFOND/2)</f>
        <v>33194.136936030773</v>
      </c>
      <c r="M1860" s="3">
        <f>+IFERROR(Tabella2026[[#This Row],[reddito_2024]]/Tabella2026[[#This Row],[POP_2024]],"")</f>
        <v>12730.952603069516</v>
      </c>
      <c r="N1860" s="3">
        <f>+IF(Tabella2026[[#This Row],[REDDITO COMPLESSIVO PROCAPITE]]&lt;media_aggr_reddito_pc,(media_aggr_reddito_pc-Tabella2026[[#This Row],[REDDITO COMPLESSIVO PROCAPITE]]),0)</f>
        <v>5094.113459539225</v>
      </c>
      <c r="O1860" s="3">
        <f>+Tabella2026[[#This Row],[DIFFERENZA REDDITO INFERIORE ALLA MEDIA DALLA MEDIA]]*Tabella2026[[#This Row],[POP_2024]]</f>
        <v>33855478.052097693</v>
      </c>
      <c r="P1860" s="3">
        <f>+Tabella2026[[#This Row],[POPOLAZIONE PER DIFFERENZA ]]/SUM(Tabella2026[[POPOLAZIONE PER DIFFERENZA ]])</f>
        <v>3.0035974295444643E-4</v>
      </c>
      <c r="Q1860" s="3">
        <f>+Tabella2026[[#This Row],[INCIDENZA POPOLAZIONE PER DIFFERENZA]]*(PLAFOND-SUM(Tabella2026[CONTRIBUTO SULLA BASE DELLA POPOLAZIONE]))</f>
        <v>88425.683055982168</v>
      </c>
      <c r="R1860" s="3">
        <f>+Tabella2026[[#This Row],[CONTRIBUTO SULLA BASE DELLA POPOLAZIONE]]+Tabella2026[[#This Row],[CONTRIBUTO SULLA BASE DEL REDDITO]]</f>
        <v>121619.81999201294</v>
      </c>
      <c r="S1860" s="3">
        <f>+Tabella2026[[#This Row],[CONTRIBUTO TOTALE]]/(PLAFOND/N_TESSERE)</f>
        <v>243.23963998402587</v>
      </c>
      <c r="T1860" s="3">
        <f>+MAX(CEILING(Tabella2026[[#This Row],[preDEF1]],1),1)</f>
        <v>244</v>
      </c>
      <c r="U1860" s="9">
        <f xml:space="preserve"> IF(ROW(Tabella2026[[#This Row],[preDEF2]]) - ROW(Tabella2026[[#Headers],[preDEF2]])&lt;=ABS(SUM(Tabella2026[preDEF2])-N_TESSERE),Tabella2026[[#This Row],[preDEF2]]-1,Tabella2026[[#This Row],[preDEF2]])</f>
        <v>243</v>
      </c>
      <c r="V1860" s="21">
        <f>+Tabella2026[[#This Row],[DEF - n. card]]*(PLAFOND/N_TESSERE)</f>
        <v>121500</v>
      </c>
      <c r="W1860" s="18"/>
    </row>
    <row r="1861" spans="2:23" x14ac:dyDescent="0.25">
      <c r="B1861" s="1" t="s">
        <v>3778</v>
      </c>
      <c r="C1861" s="2">
        <v>26096</v>
      </c>
      <c r="D1861" s="1" t="s">
        <v>3779</v>
      </c>
      <c r="E1861" s="1" t="s">
        <v>38</v>
      </c>
      <c r="F1861" s="1" t="s">
        <v>150</v>
      </c>
      <c r="G1861" s="1" t="s">
        <v>2448</v>
      </c>
      <c r="H1861" s="1" t="s">
        <v>15835</v>
      </c>
      <c r="I1861" s="5">
        <v>6646</v>
      </c>
      <c r="J1861" s="5">
        <v>120867521</v>
      </c>
      <c r="K1861" s="3">
        <f>+Tabella2026[[#This Row],[POP_2024]]/SUM(Tabella2026[POP_2024])</f>
        <v>1.1275211107375705E-4</v>
      </c>
      <c r="L1861" s="3">
        <f>+Tabella2026[[#This Row],[INCIDENZA POPOLAZIONE]]*(PLAFOND/2)</f>
        <v>33194.136936030773</v>
      </c>
      <c r="M1861" s="3">
        <f>+IFERROR(Tabella2026[[#This Row],[reddito_2024]]/Tabella2026[[#This Row],[POP_2024]],"")</f>
        <v>18186.506319590731</v>
      </c>
      <c r="N1861" s="3">
        <f>+IF(Tabella2026[[#This Row],[REDDITO COMPLESSIVO PROCAPITE]]&lt;media_aggr_reddito_pc,(media_aggr_reddito_pc-Tabella2026[[#This Row],[REDDITO COMPLESSIVO PROCAPITE]]),0)</f>
        <v>0</v>
      </c>
      <c r="O1861" s="3">
        <f>+Tabella2026[[#This Row],[DIFFERENZA REDDITO INFERIORE ALLA MEDIA DALLA MEDIA]]*Tabella2026[[#This Row],[POP_2024]]</f>
        <v>0</v>
      </c>
      <c r="P1861" s="3">
        <f>+Tabella2026[[#This Row],[POPOLAZIONE PER DIFFERENZA ]]/SUM(Tabella2026[[POPOLAZIONE PER DIFFERENZA ]])</f>
        <v>0</v>
      </c>
      <c r="Q1861" s="3">
        <f>+Tabella2026[[#This Row],[INCIDENZA POPOLAZIONE PER DIFFERENZA]]*(PLAFOND-SUM(Tabella2026[CONTRIBUTO SULLA BASE DELLA POPOLAZIONE]))</f>
        <v>0</v>
      </c>
      <c r="R1861" s="3">
        <f>+Tabella2026[[#This Row],[CONTRIBUTO SULLA BASE DELLA POPOLAZIONE]]+Tabella2026[[#This Row],[CONTRIBUTO SULLA BASE DEL REDDITO]]</f>
        <v>33194.136936030773</v>
      </c>
      <c r="S1861" s="3">
        <f>+Tabella2026[[#This Row],[CONTRIBUTO TOTALE]]/(PLAFOND/N_TESSERE)</f>
        <v>66.388273872061546</v>
      </c>
      <c r="T1861" s="3">
        <f>+MAX(CEILING(Tabella2026[[#This Row],[preDEF1]],1),1)</f>
        <v>67</v>
      </c>
      <c r="U1861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61" s="21">
        <f>+Tabella2026[[#This Row],[DEF - n. card]]*(PLAFOND/N_TESSERE)</f>
        <v>33000</v>
      </c>
      <c r="W1861" s="18"/>
    </row>
    <row r="1862" spans="2:23" x14ac:dyDescent="0.25">
      <c r="B1862" s="1" t="s">
        <v>3658</v>
      </c>
      <c r="C1862" s="2">
        <v>83077</v>
      </c>
      <c r="D1862" s="1" t="s">
        <v>3659</v>
      </c>
      <c r="E1862" s="1" t="s">
        <v>21</v>
      </c>
      <c r="F1862" s="1" t="s">
        <v>42</v>
      </c>
      <c r="G1862" s="1" t="s">
        <v>2448</v>
      </c>
      <c r="H1862" s="1" t="s">
        <v>15836</v>
      </c>
      <c r="I1862" s="5">
        <v>6642</v>
      </c>
      <c r="J1862" s="5">
        <v>82610835</v>
      </c>
      <c r="K1862" s="3">
        <f>+Tabella2026[[#This Row],[POP_2024]]/SUM(Tabella2026[POP_2024])</f>
        <v>1.1268424943603587E-4</v>
      </c>
      <c r="L1862" s="3">
        <f>+Tabella2026[[#This Row],[INCIDENZA POPOLAZIONE]]*(PLAFOND/2)</f>
        <v>33174.158520781879</v>
      </c>
      <c r="M1862" s="3">
        <f>+IFERROR(Tabella2026[[#This Row],[reddito_2024]]/Tabella2026[[#This Row],[POP_2024]],"")</f>
        <v>12437.644534778681</v>
      </c>
      <c r="N1862" s="3">
        <f>+IF(Tabella2026[[#This Row],[REDDITO COMPLESSIVO PROCAPITE]]&lt;media_aggr_reddito_pc,(media_aggr_reddito_pc-Tabella2026[[#This Row],[REDDITO COMPLESSIVO PROCAPITE]]),0)</f>
        <v>5387.4215278300599</v>
      </c>
      <c r="O1862" s="3">
        <f>+Tabella2026[[#This Row],[DIFFERENZA REDDITO INFERIORE ALLA MEDIA DALLA MEDIA]]*Tabella2026[[#This Row],[POP_2024]]</f>
        <v>35783253.787847258</v>
      </c>
      <c r="P1862" s="3">
        <f>+Tabella2026[[#This Row],[POPOLAZIONE PER DIFFERENZA ]]/SUM(Tabella2026[[POPOLAZIONE PER DIFFERENZA ]])</f>
        <v>3.1746262431304187E-4</v>
      </c>
      <c r="Q1862" s="3">
        <f>+Tabella2026[[#This Row],[INCIDENZA POPOLAZIONE PER DIFFERENZA]]*(PLAFOND-SUM(Tabella2026[CONTRIBUTO SULLA BASE DELLA POPOLAZIONE]))</f>
        <v>93460.758500791664</v>
      </c>
      <c r="R1862" s="3">
        <f>+Tabella2026[[#This Row],[CONTRIBUTO SULLA BASE DELLA POPOLAZIONE]]+Tabella2026[[#This Row],[CONTRIBUTO SULLA BASE DEL REDDITO]]</f>
        <v>126634.91702157355</v>
      </c>
      <c r="S1862" s="3">
        <f>+Tabella2026[[#This Row],[CONTRIBUTO TOTALE]]/(PLAFOND/N_TESSERE)</f>
        <v>253.26983404314711</v>
      </c>
      <c r="T1862" s="3">
        <f>+MAX(CEILING(Tabella2026[[#This Row],[preDEF1]],1),1)</f>
        <v>254</v>
      </c>
      <c r="U1862" s="9">
        <f xml:space="preserve"> IF(ROW(Tabella2026[[#This Row],[preDEF2]]) - ROW(Tabella2026[[#Headers],[preDEF2]])&lt;=ABS(SUM(Tabella2026[preDEF2])-N_TESSERE),Tabella2026[[#This Row],[preDEF2]]-1,Tabella2026[[#This Row],[preDEF2]])</f>
        <v>253</v>
      </c>
      <c r="V1862" s="21">
        <f>+Tabella2026[[#This Row],[DEF - n. card]]*(PLAFOND/N_TESSERE)</f>
        <v>126500</v>
      </c>
      <c r="W1862" s="18"/>
    </row>
    <row r="1863" spans="2:23" x14ac:dyDescent="0.25">
      <c r="B1863" s="1" t="s">
        <v>3680</v>
      </c>
      <c r="C1863" s="2">
        <v>64099</v>
      </c>
      <c r="D1863" s="1" t="s">
        <v>3681</v>
      </c>
      <c r="E1863" s="1" t="s">
        <v>15</v>
      </c>
      <c r="F1863" s="1" t="s">
        <v>290</v>
      </c>
      <c r="G1863" s="1" t="s">
        <v>2448</v>
      </c>
      <c r="H1863" s="1" t="s">
        <v>15836</v>
      </c>
      <c r="I1863" s="5">
        <v>6642</v>
      </c>
      <c r="J1863" s="5">
        <v>76892787</v>
      </c>
      <c r="K1863" s="3">
        <f>+Tabella2026[[#This Row],[POP_2024]]/SUM(Tabella2026[POP_2024])</f>
        <v>1.1268424943603587E-4</v>
      </c>
      <c r="L1863" s="3">
        <f>+Tabella2026[[#This Row],[INCIDENZA POPOLAZIONE]]*(PLAFOND/2)</f>
        <v>33174.158520781879</v>
      </c>
      <c r="M1863" s="3">
        <f>+IFERROR(Tabella2026[[#This Row],[reddito_2024]]/Tabella2026[[#This Row],[POP_2024]],"")</f>
        <v>11576.752032520326</v>
      </c>
      <c r="N1863" s="3">
        <f>+IF(Tabella2026[[#This Row],[REDDITO COMPLESSIVO PROCAPITE]]&lt;media_aggr_reddito_pc,(media_aggr_reddito_pc-Tabella2026[[#This Row],[REDDITO COMPLESSIVO PROCAPITE]]),0)</f>
        <v>6248.3140300884152</v>
      </c>
      <c r="O1863" s="3">
        <f>+Tabella2026[[#This Row],[DIFFERENZA REDDITO INFERIORE ALLA MEDIA DALLA MEDIA]]*Tabella2026[[#This Row],[POP_2024]]</f>
        <v>41501301.787847251</v>
      </c>
      <c r="P1863" s="3">
        <f>+Tabella2026[[#This Row],[POPOLAZIONE PER DIFFERENZA ]]/SUM(Tabella2026[[POPOLAZIONE PER DIFFERENZA ]])</f>
        <v>3.6819212294361193E-4</v>
      </c>
      <c r="Q1863" s="3">
        <f>+Tabella2026[[#This Row],[INCIDENZA POPOLAZIONE PER DIFFERENZA]]*(PLAFOND-SUM(Tabella2026[CONTRIBUTO SULLA BASE DELLA POPOLAZIONE]))</f>
        <v>108395.48485050758</v>
      </c>
      <c r="R1863" s="3">
        <f>+Tabella2026[[#This Row],[CONTRIBUTO SULLA BASE DELLA POPOLAZIONE]]+Tabella2026[[#This Row],[CONTRIBUTO SULLA BASE DEL REDDITO]]</f>
        <v>141569.64337128945</v>
      </c>
      <c r="S1863" s="3">
        <f>+Tabella2026[[#This Row],[CONTRIBUTO TOTALE]]/(PLAFOND/N_TESSERE)</f>
        <v>283.13928674257892</v>
      </c>
      <c r="T1863" s="3">
        <f>+MAX(CEILING(Tabella2026[[#This Row],[preDEF1]],1),1)</f>
        <v>284</v>
      </c>
      <c r="U1863" s="9">
        <f xml:space="preserve"> IF(ROW(Tabella2026[[#This Row],[preDEF2]]) - ROW(Tabella2026[[#Headers],[preDEF2]])&lt;=ABS(SUM(Tabella2026[preDEF2])-N_TESSERE),Tabella2026[[#This Row],[preDEF2]]-1,Tabella2026[[#This Row],[preDEF2]])</f>
        <v>283</v>
      </c>
      <c r="V1863" s="21">
        <f>+Tabella2026[[#This Row],[DEF - n. card]]*(PLAFOND/N_TESSERE)</f>
        <v>141500</v>
      </c>
      <c r="W1863" s="18"/>
    </row>
    <row r="1864" spans="2:23" x14ac:dyDescent="0.25">
      <c r="B1864" s="1" t="s">
        <v>3796</v>
      </c>
      <c r="C1864" s="2">
        <v>37017</v>
      </c>
      <c r="D1864" s="1" t="s">
        <v>3797</v>
      </c>
      <c r="E1864" s="1" t="s">
        <v>27</v>
      </c>
      <c r="F1864" s="1" t="s">
        <v>26</v>
      </c>
      <c r="G1864" s="1" t="s">
        <v>2448</v>
      </c>
      <c r="H1864" s="1" t="s">
        <v>15835</v>
      </c>
      <c r="I1864" s="5">
        <v>6641</v>
      </c>
      <c r="J1864" s="5">
        <v>138954294</v>
      </c>
      <c r="K1864" s="3">
        <f>+Tabella2026[[#This Row],[POP_2024]]/SUM(Tabella2026[POP_2024])</f>
        <v>1.1266728402660556E-4</v>
      </c>
      <c r="L1864" s="3">
        <f>+Tabella2026[[#This Row],[INCIDENZA POPOLAZIONE]]*(PLAFOND/2)</f>
        <v>33169.163916969657</v>
      </c>
      <c r="M1864" s="3">
        <f>+IFERROR(Tabella2026[[#This Row],[reddito_2024]]/Tabella2026[[#This Row],[POP_2024]],"")</f>
        <v>20923.700346333382</v>
      </c>
      <c r="N1864" s="3">
        <f>+IF(Tabella2026[[#This Row],[REDDITO COMPLESSIVO PROCAPITE]]&lt;media_aggr_reddito_pc,(media_aggr_reddito_pc-Tabella2026[[#This Row],[REDDITO COMPLESSIVO PROCAPITE]]),0)</f>
        <v>0</v>
      </c>
      <c r="O1864" s="3">
        <f>+Tabella2026[[#This Row],[DIFFERENZA REDDITO INFERIORE ALLA MEDIA DALLA MEDIA]]*Tabella2026[[#This Row],[POP_2024]]</f>
        <v>0</v>
      </c>
      <c r="P1864" s="3">
        <f>+Tabella2026[[#This Row],[POPOLAZIONE PER DIFFERENZA ]]/SUM(Tabella2026[[POPOLAZIONE PER DIFFERENZA ]])</f>
        <v>0</v>
      </c>
      <c r="Q1864" s="3">
        <f>+Tabella2026[[#This Row],[INCIDENZA POPOLAZIONE PER DIFFERENZA]]*(PLAFOND-SUM(Tabella2026[CONTRIBUTO SULLA BASE DELLA POPOLAZIONE]))</f>
        <v>0</v>
      </c>
      <c r="R1864" s="3">
        <f>+Tabella2026[[#This Row],[CONTRIBUTO SULLA BASE DELLA POPOLAZIONE]]+Tabella2026[[#This Row],[CONTRIBUTO SULLA BASE DEL REDDITO]]</f>
        <v>33169.163916969657</v>
      </c>
      <c r="S1864" s="3">
        <f>+Tabella2026[[#This Row],[CONTRIBUTO TOTALE]]/(PLAFOND/N_TESSERE)</f>
        <v>66.338327833939317</v>
      </c>
      <c r="T1864" s="3">
        <f>+MAX(CEILING(Tabella2026[[#This Row],[preDEF1]],1),1)</f>
        <v>67</v>
      </c>
      <c r="U1864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64" s="21">
        <f>+Tabella2026[[#This Row],[DEF - n. card]]*(PLAFOND/N_TESSERE)</f>
        <v>33000</v>
      </c>
      <c r="W1864" s="18"/>
    </row>
    <row r="1865" spans="2:23" x14ac:dyDescent="0.25">
      <c r="B1865" s="1" t="s">
        <v>3648</v>
      </c>
      <c r="C1865" s="2">
        <v>1166</v>
      </c>
      <c r="D1865" s="1" t="s">
        <v>3649</v>
      </c>
      <c r="E1865" s="1" t="s">
        <v>18</v>
      </c>
      <c r="F1865" s="1" t="s">
        <v>17</v>
      </c>
      <c r="G1865" s="1" t="s">
        <v>2448</v>
      </c>
      <c r="H1865" s="1" t="s">
        <v>15835</v>
      </c>
      <c r="I1865" s="5">
        <v>6634</v>
      </c>
      <c r="J1865" s="5">
        <v>129979645</v>
      </c>
      <c r="K1865" s="3">
        <f>+Tabella2026[[#This Row],[POP_2024]]/SUM(Tabella2026[POP_2024])</f>
        <v>1.1254852616059348E-4</v>
      </c>
      <c r="L1865" s="3">
        <f>+Tabella2026[[#This Row],[INCIDENZA POPOLAZIONE]]*(PLAFOND/2)</f>
        <v>33134.201690284099</v>
      </c>
      <c r="M1865" s="3">
        <f>+IFERROR(Tabella2026[[#This Row],[reddito_2024]]/Tabella2026[[#This Row],[POP_2024]],"")</f>
        <v>19592.952215857702</v>
      </c>
      <c r="N1865" s="3">
        <f>+IF(Tabella2026[[#This Row],[REDDITO COMPLESSIVO PROCAPITE]]&lt;media_aggr_reddito_pc,(media_aggr_reddito_pc-Tabella2026[[#This Row],[REDDITO COMPLESSIVO PROCAPITE]]),0)</f>
        <v>0</v>
      </c>
      <c r="O1865" s="3">
        <f>+Tabella2026[[#This Row],[DIFFERENZA REDDITO INFERIORE ALLA MEDIA DALLA MEDIA]]*Tabella2026[[#This Row],[POP_2024]]</f>
        <v>0</v>
      </c>
      <c r="P1865" s="3">
        <f>+Tabella2026[[#This Row],[POPOLAZIONE PER DIFFERENZA ]]/SUM(Tabella2026[[POPOLAZIONE PER DIFFERENZA ]])</f>
        <v>0</v>
      </c>
      <c r="Q1865" s="3">
        <f>+Tabella2026[[#This Row],[INCIDENZA POPOLAZIONE PER DIFFERENZA]]*(PLAFOND-SUM(Tabella2026[CONTRIBUTO SULLA BASE DELLA POPOLAZIONE]))</f>
        <v>0</v>
      </c>
      <c r="R1865" s="3">
        <f>+Tabella2026[[#This Row],[CONTRIBUTO SULLA BASE DELLA POPOLAZIONE]]+Tabella2026[[#This Row],[CONTRIBUTO SULLA BASE DEL REDDITO]]</f>
        <v>33134.201690284099</v>
      </c>
      <c r="S1865" s="3">
        <f>+Tabella2026[[#This Row],[CONTRIBUTO TOTALE]]/(PLAFOND/N_TESSERE)</f>
        <v>66.268403380568202</v>
      </c>
      <c r="T1865" s="3">
        <f>+MAX(CEILING(Tabella2026[[#This Row],[preDEF1]],1),1)</f>
        <v>67</v>
      </c>
      <c r="U1865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65" s="21">
        <f>+Tabella2026[[#This Row],[DEF - n. card]]*(PLAFOND/N_TESSERE)</f>
        <v>33000</v>
      </c>
      <c r="W1865" s="18"/>
    </row>
    <row r="1866" spans="2:23" x14ac:dyDescent="0.25">
      <c r="B1866" s="1" t="s">
        <v>3762</v>
      </c>
      <c r="C1866" s="2">
        <v>16031</v>
      </c>
      <c r="D1866" s="1" t="s">
        <v>3763</v>
      </c>
      <c r="E1866" s="1" t="s">
        <v>12</v>
      </c>
      <c r="F1866" s="1" t="s">
        <v>93</v>
      </c>
      <c r="G1866" s="1" t="s">
        <v>2448</v>
      </c>
      <c r="H1866" s="1" t="s">
        <v>15835</v>
      </c>
      <c r="I1866" s="5">
        <v>6633</v>
      </c>
      <c r="J1866" s="5">
        <v>126159288</v>
      </c>
      <c r="K1866" s="3">
        <f>+Tabella2026[[#This Row],[POP_2024]]/SUM(Tabella2026[POP_2024])</f>
        <v>1.1253156075116318E-4</v>
      </c>
      <c r="L1866" s="3">
        <f>+Tabella2026[[#This Row],[INCIDENZA POPOLAZIONE]]*(PLAFOND/2)</f>
        <v>33129.207086471877</v>
      </c>
      <c r="M1866" s="3">
        <f>+IFERROR(Tabella2026[[#This Row],[reddito_2024]]/Tabella2026[[#This Row],[POP_2024]],"")</f>
        <v>19019.943916779739</v>
      </c>
      <c r="N1866" s="3">
        <f>+IF(Tabella2026[[#This Row],[REDDITO COMPLESSIVO PROCAPITE]]&lt;media_aggr_reddito_pc,(media_aggr_reddito_pc-Tabella2026[[#This Row],[REDDITO COMPLESSIVO PROCAPITE]]),0)</f>
        <v>0</v>
      </c>
      <c r="O1866" s="3">
        <f>+Tabella2026[[#This Row],[DIFFERENZA REDDITO INFERIORE ALLA MEDIA DALLA MEDIA]]*Tabella2026[[#This Row],[POP_2024]]</f>
        <v>0</v>
      </c>
      <c r="P1866" s="3">
        <f>+Tabella2026[[#This Row],[POPOLAZIONE PER DIFFERENZA ]]/SUM(Tabella2026[[POPOLAZIONE PER DIFFERENZA ]])</f>
        <v>0</v>
      </c>
      <c r="Q1866" s="3">
        <f>+Tabella2026[[#This Row],[INCIDENZA POPOLAZIONE PER DIFFERENZA]]*(PLAFOND-SUM(Tabella2026[CONTRIBUTO SULLA BASE DELLA POPOLAZIONE]))</f>
        <v>0</v>
      </c>
      <c r="R1866" s="3">
        <f>+Tabella2026[[#This Row],[CONTRIBUTO SULLA BASE DELLA POPOLAZIONE]]+Tabella2026[[#This Row],[CONTRIBUTO SULLA BASE DEL REDDITO]]</f>
        <v>33129.207086471877</v>
      </c>
      <c r="S1866" s="3">
        <f>+Tabella2026[[#This Row],[CONTRIBUTO TOTALE]]/(PLAFOND/N_TESSERE)</f>
        <v>66.258414172943759</v>
      </c>
      <c r="T1866" s="3">
        <f>+MAX(CEILING(Tabella2026[[#This Row],[preDEF1]],1),1)</f>
        <v>67</v>
      </c>
      <c r="U1866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66" s="21">
        <f>+Tabella2026[[#This Row],[DEF - n. card]]*(PLAFOND/N_TESSERE)</f>
        <v>33000</v>
      </c>
      <c r="W1866" s="18"/>
    </row>
    <row r="1867" spans="2:23" x14ac:dyDescent="0.25">
      <c r="B1867" s="1" t="s">
        <v>3792</v>
      </c>
      <c r="C1867" s="2">
        <v>13048</v>
      </c>
      <c r="D1867" s="1" t="s">
        <v>3793</v>
      </c>
      <c r="E1867" s="1" t="s">
        <v>12</v>
      </c>
      <c r="F1867" s="1" t="s">
        <v>152</v>
      </c>
      <c r="G1867" s="1" t="s">
        <v>2448</v>
      </c>
      <c r="H1867" s="1" t="s">
        <v>15835</v>
      </c>
      <c r="I1867" s="5">
        <v>6631</v>
      </c>
      <c r="J1867" s="5">
        <v>129759145</v>
      </c>
      <c r="K1867" s="3">
        <f>+Tabella2026[[#This Row],[POP_2024]]/SUM(Tabella2026[POP_2024])</f>
        <v>1.1249762993230259E-4</v>
      </c>
      <c r="L1867" s="3">
        <f>+Tabella2026[[#This Row],[INCIDENZA POPOLAZIONE]]*(PLAFOND/2)</f>
        <v>33119.217878847434</v>
      </c>
      <c r="M1867" s="3">
        <f>+IFERROR(Tabella2026[[#This Row],[reddito_2024]]/Tabella2026[[#This Row],[POP_2024]],"")</f>
        <v>19568.563565073142</v>
      </c>
      <c r="N1867" s="3">
        <f>+IF(Tabella2026[[#This Row],[REDDITO COMPLESSIVO PROCAPITE]]&lt;media_aggr_reddito_pc,(media_aggr_reddito_pc-Tabella2026[[#This Row],[REDDITO COMPLESSIVO PROCAPITE]]),0)</f>
        <v>0</v>
      </c>
      <c r="O1867" s="3">
        <f>+Tabella2026[[#This Row],[DIFFERENZA REDDITO INFERIORE ALLA MEDIA DALLA MEDIA]]*Tabella2026[[#This Row],[POP_2024]]</f>
        <v>0</v>
      </c>
      <c r="P1867" s="3">
        <f>+Tabella2026[[#This Row],[POPOLAZIONE PER DIFFERENZA ]]/SUM(Tabella2026[[POPOLAZIONE PER DIFFERENZA ]])</f>
        <v>0</v>
      </c>
      <c r="Q1867" s="3">
        <f>+Tabella2026[[#This Row],[INCIDENZA POPOLAZIONE PER DIFFERENZA]]*(PLAFOND-SUM(Tabella2026[CONTRIBUTO SULLA BASE DELLA POPOLAZIONE]))</f>
        <v>0</v>
      </c>
      <c r="R1867" s="3">
        <f>+Tabella2026[[#This Row],[CONTRIBUTO SULLA BASE DELLA POPOLAZIONE]]+Tabella2026[[#This Row],[CONTRIBUTO SULLA BASE DEL REDDITO]]</f>
        <v>33119.217878847434</v>
      </c>
      <c r="S1867" s="3">
        <f>+Tabella2026[[#This Row],[CONTRIBUTO TOTALE]]/(PLAFOND/N_TESSERE)</f>
        <v>66.238435757694873</v>
      </c>
      <c r="T1867" s="3">
        <f>+MAX(CEILING(Tabella2026[[#This Row],[preDEF1]],1),1)</f>
        <v>67</v>
      </c>
      <c r="U1867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67" s="21">
        <f>+Tabella2026[[#This Row],[DEF - n. card]]*(PLAFOND/N_TESSERE)</f>
        <v>33000</v>
      </c>
      <c r="W1867" s="18"/>
    </row>
    <row r="1868" spans="2:23" x14ac:dyDescent="0.25">
      <c r="B1868" s="1" t="s">
        <v>3800</v>
      </c>
      <c r="C1868" s="2">
        <v>66028</v>
      </c>
      <c r="D1868" s="1" t="s">
        <v>3801</v>
      </c>
      <c r="E1868" s="1" t="s">
        <v>96</v>
      </c>
      <c r="F1868" s="1" t="s">
        <v>201</v>
      </c>
      <c r="G1868" s="1" t="s">
        <v>2448</v>
      </c>
      <c r="H1868" s="1" t="s">
        <v>15836</v>
      </c>
      <c r="I1868" s="5">
        <v>6629</v>
      </c>
      <c r="J1868" s="5">
        <v>99136371</v>
      </c>
      <c r="K1868" s="3">
        <f>+Tabella2026[[#This Row],[POP_2024]]/SUM(Tabella2026[POP_2024])</f>
        <v>1.1246369911344199E-4</v>
      </c>
      <c r="L1868" s="3">
        <f>+Tabella2026[[#This Row],[INCIDENZA POPOLAZIONE]]*(PLAFOND/2)</f>
        <v>33109.228671222991</v>
      </c>
      <c r="M1868" s="3">
        <f>+IFERROR(Tabella2026[[#This Row],[reddito_2024]]/Tabella2026[[#This Row],[POP_2024]],"")</f>
        <v>14954.951123849751</v>
      </c>
      <c r="N1868" s="3">
        <f>+IF(Tabella2026[[#This Row],[REDDITO COMPLESSIVO PROCAPITE]]&lt;media_aggr_reddito_pc,(media_aggr_reddito_pc-Tabella2026[[#This Row],[REDDITO COMPLESSIVO PROCAPITE]]),0)</f>
        <v>2870.1149387589903</v>
      </c>
      <c r="O1868" s="3">
        <f>+Tabella2026[[#This Row],[DIFFERENZA REDDITO INFERIORE ALLA MEDIA DALLA MEDIA]]*Tabella2026[[#This Row],[POP_2024]]</f>
        <v>19025991.929033346</v>
      </c>
      <c r="P1868" s="3">
        <f>+Tabella2026[[#This Row],[POPOLAZIONE PER DIFFERENZA ]]/SUM(Tabella2026[[POPOLAZIONE PER DIFFERENZA ]])</f>
        <v>1.6879519575721213E-4</v>
      </c>
      <c r="Q1868" s="3">
        <f>+Tabella2026[[#This Row],[INCIDENZA POPOLAZIONE PER DIFFERENZA]]*(PLAFOND-SUM(Tabella2026[CONTRIBUTO SULLA BASE DELLA POPOLAZIONE]))</f>
        <v>49693.179034526634</v>
      </c>
      <c r="R1868" s="3">
        <f>+Tabella2026[[#This Row],[CONTRIBUTO SULLA BASE DELLA POPOLAZIONE]]+Tabella2026[[#This Row],[CONTRIBUTO SULLA BASE DEL REDDITO]]</f>
        <v>82802.407705749618</v>
      </c>
      <c r="S1868" s="3">
        <f>+Tabella2026[[#This Row],[CONTRIBUTO TOTALE]]/(PLAFOND/N_TESSERE)</f>
        <v>165.60481541149923</v>
      </c>
      <c r="T1868" s="3">
        <f>+MAX(CEILING(Tabella2026[[#This Row],[preDEF1]],1),1)</f>
        <v>166</v>
      </c>
      <c r="U1868" s="9">
        <f xml:space="preserve"> IF(ROW(Tabella2026[[#This Row],[preDEF2]]) - ROW(Tabella2026[[#Headers],[preDEF2]])&lt;=ABS(SUM(Tabella2026[preDEF2])-N_TESSERE),Tabella2026[[#This Row],[preDEF2]]-1,Tabella2026[[#This Row],[preDEF2]])</f>
        <v>165</v>
      </c>
      <c r="V1868" s="21">
        <f>+Tabella2026[[#This Row],[DEF - n. card]]*(PLAFOND/N_TESSERE)</f>
        <v>82500</v>
      </c>
      <c r="W1868" s="18"/>
    </row>
    <row r="1869" spans="2:23" x14ac:dyDescent="0.25">
      <c r="B1869" s="1" t="s">
        <v>3742</v>
      </c>
      <c r="C1869" s="2">
        <v>18041</v>
      </c>
      <c r="D1869" s="1" t="s">
        <v>3743</v>
      </c>
      <c r="E1869" s="1" t="s">
        <v>12</v>
      </c>
      <c r="F1869" s="1" t="s">
        <v>195</v>
      </c>
      <c r="G1869" s="1" t="s">
        <v>2448</v>
      </c>
      <c r="H1869" s="1" t="s">
        <v>15835</v>
      </c>
      <c r="I1869" s="5">
        <v>6622</v>
      </c>
      <c r="J1869" s="5">
        <v>143478225</v>
      </c>
      <c r="K1869" s="3">
        <f>+Tabella2026[[#This Row],[POP_2024]]/SUM(Tabella2026[POP_2024])</f>
        <v>1.1234494124742991E-4</v>
      </c>
      <c r="L1869" s="3">
        <f>+Tabella2026[[#This Row],[INCIDENZA POPOLAZIONE]]*(PLAFOND/2)</f>
        <v>33074.266444537432</v>
      </c>
      <c r="M1869" s="3">
        <f>+IFERROR(Tabella2026[[#This Row],[reddito_2024]]/Tabella2026[[#This Row],[POP_2024]],"")</f>
        <v>21666.901993355481</v>
      </c>
      <c r="N1869" s="3">
        <f>+IF(Tabella2026[[#This Row],[REDDITO COMPLESSIVO PROCAPITE]]&lt;media_aggr_reddito_pc,(media_aggr_reddito_pc-Tabella2026[[#This Row],[REDDITO COMPLESSIVO PROCAPITE]]),0)</f>
        <v>0</v>
      </c>
      <c r="O1869" s="3">
        <f>+Tabella2026[[#This Row],[DIFFERENZA REDDITO INFERIORE ALLA MEDIA DALLA MEDIA]]*Tabella2026[[#This Row],[POP_2024]]</f>
        <v>0</v>
      </c>
      <c r="P1869" s="3">
        <f>+Tabella2026[[#This Row],[POPOLAZIONE PER DIFFERENZA ]]/SUM(Tabella2026[[POPOLAZIONE PER DIFFERENZA ]])</f>
        <v>0</v>
      </c>
      <c r="Q1869" s="3">
        <f>+Tabella2026[[#This Row],[INCIDENZA POPOLAZIONE PER DIFFERENZA]]*(PLAFOND-SUM(Tabella2026[CONTRIBUTO SULLA BASE DELLA POPOLAZIONE]))</f>
        <v>0</v>
      </c>
      <c r="R1869" s="3">
        <f>+Tabella2026[[#This Row],[CONTRIBUTO SULLA BASE DELLA POPOLAZIONE]]+Tabella2026[[#This Row],[CONTRIBUTO SULLA BASE DEL REDDITO]]</f>
        <v>33074.266444537432</v>
      </c>
      <c r="S1869" s="3">
        <f>+Tabella2026[[#This Row],[CONTRIBUTO TOTALE]]/(PLAFOND/N_TESSERE)</f>
        <v>66.148532889074858</v>
      </c>
      <c r="T1869" s="3">
        <f>+MAX(CEILING(Tabella2026[[#This Row],[preDEF1]],1),1)</f>
        <v>67</v>
      </c>
      <c r="U1869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69" s="21">
        <f>+Tabella2026[[#This Row],[DEF - n. card]]*(PLAFOND/N_TESSERE)</f>
        <v>33000</v>
      </c>
      <c r="W1869" s="18"/>
    </row>
    <row r="1870" spans="2:23" x14ac:dyDescent="0.25">
      <c r="B1870" s="1" t="s">
        <v>3768</v>
      </c>
      <c r="C1870" s="2">
        <v>25072</v>
      </c>
      <c r="D1870" s="1" t="s">
        <v>3769</v>
      </c>
      <c r="E1870" s="1" t="s">
        <v>38</v>
      </c>
      <c r="F1870" s="1" t="s">
        <v>514</v>
      </c>
      <c r="G1870" s="1" t="s">
        <v>2448</v>
      </c>
      <c r="H1870" s="1" t="s">
        <v>15835</v>
      </c>
      <c r="I1870" s="5">
        <v>6621</v>
      </c>
      <c r="J1870" s="5">
        <v>133534186</v>
      </c>
      <c r="K1870" s="3">
        <f>+Tabella2026[[#This Row],[POP_2024]]/SUM(Tabella2026[POP_2024])</f>
        <v>1.1232797583799961E-4</v>
      </c>
      <c r="L1870" s="3">
        <f>+Tabella2026[[#This Row],[INCIDENZA POPOLAZIONE]]*(PLAFOND/2)</f>
        <v>33069.271840725203</v>
      </c>
      <c r="M1870" s="3">
        <f>+IFERROR(Tabella2026[[#This Row],[reddito_2024]]/Tabella2026[[#This Row],[POP_2024]],"")</f>
        <v>20168.280622262497</v>
      </c>
      <c r="N1870" s="3">
        <f>+IF(Tabella2026[[#This Row],[REDDITO COMPLESSIVO PROCAPITE]]&lt;media_aggr_reddito_pc,(media_aggr_reddito_pc-Tabella2026[[#This Row],[REDDITO COMPLESSIVO PROCAPITE]]),0)</f>
        <v>0</v>
      </c>
      <c r="O1870" s="3">
        <f>+Tabella2026[[#This Row],[DIFFERENZA REDDITO INFERIORE ALLA MEDIA DALLA MEDIA]]*Tabella2026[[#This Row],[POP_2024]]</f>
        <v>0</v>
      </c>
      <c r="P1870" s="3">
        <f>+Tabella2026[[#This Row],[POPOLAZIONE PER DIFFERENZA ]]/SUM(Tabella2026[[POPOLAZIONE PER DIFFERENZA ]])</f>
        <v>0</v>
      </c>
      <c r="Q1870" s="3">
        <f>+Tabella2026[[#This Row],[INCIDENZA POPOLAZIONE PER DIFFERENZA]]*(PLAFOND-SUM(Tabella2026[CONTRIBUTO SULLA BASE DELLA POPOLAZIONE]))</f>
        <v>0</v>
      </c>
      <c r="R1870" s="3">
        <f>+Tabella2026[[#This Row],[CONTRIBUTO SULLA BASE DELLA POPOLAZIONE]]+Tabella2026[[#This Row],[CONTRIBUTO SULLA BASE DEL REDDITO]]</f>
        <v>33069.271840725203</v>
      </c>
      <c r="S1870" s="3">
        <f>+Tabella2026[[#This Row],[CONTRIBUTO TOTALE]]/(PLAFOND/N_TESSERE)</f>
        <v>66.1385436814504</v>
      </c>
      <c r="T1870" s="3">
        <f>+MAX(CEILING(Tabella2026[[#This Row],[preDEF1]],1),1)</f>
        <v>67</v>
      </c>
      <c r="U1870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70" s="21">
        <f>+Tabella2026[[#This Row],[DEF - n. card]]*(PLAFOND/N_TESSERE)</f>
        <v>33000</v>
      </c>
      <c r="W1870" s="18"/>
    </row>
    <row r="1871" spans="2:23" x14ac:dyDescent="0.25">
      <c r="B1871" s="1" t="s">
        <v>3790</v>
      </c>
      <c r="C1871" s="2">
        <v>16115</v>
      </c>
      <c r="D1871" s="1" t="s">
        <v>3791</v>
      </c>
      <c r="E1871" s="1" t="s">
        <v>12</v>
      </c>
      <c r="F1871" s="1" t="s">
        <v>93</v>
      </c>
      <c r="G1871" s="1" t="s">
        <v>2448</v>
      </c>
      <c r="H1871" s="1" t="s">
        <v>15835</v>
      </c>
      <c r="I1871" s="5">
        <v>6616</v>
      </c>
      <c r="J1871" s="5">
        <v>140084963</v>
      </c>
      <c r="K1871" s="3">
        <f>+Tabella2026[[#This Row],[POP_2024]]/SUM(Tabella2026[POP_2024])</f>
        <v>1.1224314879084812E-4</v>
      </c>
      <c r="L1871" s="3">
        <f>+Tabella2026[[#This Row],[INCIDENZA POPOLAZIONE]]*(PLAFOND/2)</f>
        <v>33044.298821664095</v>
      </c>
      <c r="M1871" s="3">
        <f>+IFERROR(Tabella2026[[#This Row],[reddito_2024]]/Tabella2026[[#This Row],[POP_2024]],"")</f>
        <v>21173.66429866989</v>
      </c>
      <c r="N1871" s="3">
        <f>+IF(Tabella2026[[#This Row],[REDDITO COMPLESSIVO PROCAPITE]]&lt;media_aggr_reddito_pc,(media_aggr_reddito_pc-Tabella2026[[#This Row],[REDDITO COMPLESSIVO PROCAPITE]]),0)</f>
        <v>0</v>
      </c>
      <c r="O1871" s="3">
        <f>+Tabella2026[[#This Row],[DIFFERENZA REDDITO INFERIORE ALLA MEDIA DALLA MEDIA]]*Tabella2026[[#This Row],[POP_2024]]</f>
        <v>0</v>
      </c>
      <c r="P1871" s="3">
        <f>+Tabella2026[[#This Row],[POPOLAZIONE PER DIFFERENZA ]]/SUM(Tabella2026[[POPOLAZIONE PER DIFFERENZA ]])</f>
        <v>0</v>
      </c>
      <c r="Q1871" s="3">
        <f>+Tabella2026[[#This Row],[INCIDENZA POPOLAZIONE PER DIFFERENZA]]*(PLAFOND-SUM(Tabella2026[CONTRIBUTO SULLA BASE DELLA POPOLAZIONE]))</f>
        <v>0</v>
      </c>
      <c r="R1871" s="3">
        <f>+Tabella2026[[#This Row],[CONTRIBUTO SULLA BASE DELLA POPOLAZIONE]]+Tabella2026[[#This Row],[CONTRIBUTO SULLA BASE DEL REDDITO]]</f>
        <v>33044.298821664095</v>
      </c>
      <c r="S1871" s="3">
        <f>+Tabella2026[[#This Row],[CONTRIBUTO TOTALE]]/(PLAFOND/N_TESSERE)</f>
        <v>66.088597643328185</v>
      </c>
      <c r="T1871" s="3">
        <f>+MAX(CEILING(Tabella2026[[#This Row],[preDEF1]],1),1)</f>
        <v>67</v>
      </c>
      <c r="U1871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71" s="21">
        <f>+Tabella2026[[#This Row],[DEF - n. card]]*(PLAFOND/N_TESSERE)</f>
        <v>33000</v>
      </c>
      <c r="W1871" s="18"/>
    </row>
    <row r="1872" spans="2:23" x14ac:dyDescent="0.25">
      <c r="B1872" s="1" t="s">
        <v>3786</v>
      </c>
      <c r="C1872" s="2">
        <v>36036</v>
      </c>
      <c r="D1872" s="1" t="s">
        <v>3787</v>
      </c>
      <c r="E1872" s="1" t="s">
        <v>27</v>
      </c>
      <c r="F1872" s="1" t="s">
        <v>58</v>
      </c>
      <c r="G1872" s="1" t="s">
        <v>2448</v>
      </c>
      <c r="H1872" s="1" t="s">
        <v>15835</v>
      </c>
      <c r="I1872" s="5">
        <v>6613</v>
      </c>
      <c r="J1872" s="5">
        <v>141203054</v>
      </c>
      <c r="K1872" s="3">
        <f>+Tabella2026[[#This Row],[POP_2024]]/SUM(Tabella2026[POP_2024])</f>
        <v>1.1219225256255724E-4</v>
      </c>
      <c r="L1872" s="3">
        <f>+Tabella2026[[#This Row],[INCIDENZA POPOLAZIONE]]*(PLAFOND/2)</f>
        <v>33029.31501022743</v>
      </c>
      <c r="M1872" s="3">
        <f>+IFERROR(Tabella2026[[#This Row],[reddito_2024]]/Tabella2026[[#This Row],[POP_2024]],"")</f>
        <v>21352.344473007714</v>
      </c>
      <c r="N1872" s="3">
        <f>+IF(Tabella2026[[#This Row],[REDDITO COMPLESSIVO PROCAPITE]]&lt;media_aggr_reddito_pc,(media_aggr_reddito_pc-Tabella2026[[#This Row],[REDDITO COMPLESSIVO PROCAPITE]]),0)</f>
        <v>0</v>
      </c>
      <c r="O1872" s="3">
        <f>+Tabella2026[[#This Row],[DIFFERENZA REDDITO INFERIORE ALLA MEDIA DALLA MEDIA]]*Tabella2026[[#This Row],[POP_2024]]</f>
        <v>0</v>
      </c>
      <c r="P1872" s="3">
        <f>+Tabella2026[[#This Row],[POPOLAZIONE PER DIFFERENZA ]]/SUM(Tabella2026[[POPOLAZIONE PER DIFFERENZA ]])</f>
        <v>0</v>
      </c>
      <c r="Q1872" s="3">
        <f>+Tabella2026[[#This Row],[INCIDENZA POPOLAZIONE PER DIFFERENZA]]*(PLAFOND-SUM(Tabella2026[CONTRIBUTO SULLA BASE DELLA POPOLAZIONE]))</f>
        <v>0</v>
      </c>
      <c r="R1872" s="3">
        <f>+Tabella2026[[#This Row],[CONTRIBUTO SULLA BASE DELLA POPOLAZIONE]]+Tabella2026[[#This Row],[CONTRIBUTO SULLA BASE DEL REDDITO]]</f>
        <v>33029.31501022743</v>
      </c>
      <c r="S1872" s="3">
        <f>+Tabella2026[[#This Row],[CONTRIBUTO TOTALE]]/(PLAFOND/N_TESSERE)</f>
        <v>66.058630020454856</v>
      </c>
      <c r="T1872" s="3">
        <f>+MAX(CEILING(Tabella2026[[#This Row],[preDEF1]],1),1)</f>
        <v>67</v>
      </c>
      <c r="U1872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72" s="21">
        <f>+Tabella2026[[#This Row],[DEF - n. card]]*(PLAFOND/N_TESSERE)</f>
        <v>33000</v>
      </c>
      <c r="W1872" s="18"/>
    </row>
    <row r="1873" spans="2:23" x14ac:dyDescent="0.25">
      <c r="B1873" s="1" t="s">
        <v>3704</v>
      </c>
      <c r="C1873" s="2">
        <v>64050</v>
      </c>
      <c r="D1873" s="1" t="s">
        <v>3705</v>
      </c>
      <c r="E1873" s="1" t="s">
        <v>15</v>
      </c>
      <c r="F1873" s="1" t="s">
        <v>290</v>
      </c>
      <c r="G1873" s="1" t="s">
        <v>2448</v>
      </c>
      <c r="H1873" s="1" t="s">
        <v>15836</v>
      </c>
      <c r="I1873" s="5">
        <v>6602</v>
      </c>
      <c r="J1873" s="5">
        <v>80885284</v>
      </c>
      <c r="K1873" s="3">
        <f>+Tabella2026[[#This Row],[POP_2024]]/SUM(Tabella2026[POP_2024])</f>
        <v>1.1200563305882396E-4</v>
      </c>
      <c r="L1873" s="3">
        <f>+Tabella2026[[#This Row],[INCIDENZA POPOLAZIONE]]*(PLAFOND/2)</f>
        <v>32974.374368292978</v>
      </c>
      <c r="M1873" s="3">
        <f>+IFERROR(Tabella2026[[#This Row],[reddito_2024]]/Tabella2026[[#This Row],[POP_2024]],"")</f>
        <v>12251.633444410785</v>
      </c>
      <c r="N1873" s="3">
        <f>+IF(Tabella2026[[#This Row],[REDDITO COMPLESSIVO PROCAPITE]]&lt;media_aggr_reddito_pc,(media_aggr_reddito_pc-Tabella2026[[#This Row],[REDDITO COMPLESSIVO PROCAPITE]]),0)</f>
        <v>5573.4326181979559</v>
      </c>
      <c r="O1873" s="3">
        <f>+Tabella2026[[#This Row],[DIFFERENZA REDDITO INFERIORE ALLA MEDIA DALLA MEDIA]]*Tabella2026[[#This Row],[POP_2024]]</f>
        <v>36795802.145342901</v>
      </c>
      <c r="P1873" s="3">
        <f>+Tabella2026[[#This Row],[POPOLAZIONE PER DIFFERENZA ]]/SUM(Tabella2026[[POPOLAZIONE PER DIFFERENZA ]])</f>
        <v>3.2644577214862512E-4</v>
      </c>
      <c r="Q1873" s="3">
        <f>+Tabella2026[[#This Row],[INCIDENZA POPOLAZIONE PER DIFFERENZA]]*(PLAFOND-SUM(Tabella2026[CONTRIBUTO SULLA BASE DELLA POPOLAZIONE]))</f>
        <v>96105.390486226519</v>
      </c>
      <c r="R1873" s="3">
        <f>+Tabella2026[[#This Row],[CONTRIBUTO SULLA BASE DELLA POPOLAZIONE]]+Tabella2026[[#This Row],[CONTRIBUTO SULLA BASE DEL REDDITO]]</f>
        <v>129079.7648545195</v>
      </c>
      <c r="S1873" s="3">
        <f>+Tabella2026[[#This Row],[CONTRIBUTO TOTALE]]/(PLAFOND/N_TESSERE)</f>
        <v>258.15952970903902</v>
      </c>
      <c r="T1873" s="3">
        <f>+MAX(CEILING(Tabella2026[[#This Row],[preDEF1]],1),1)</f>
        <v>259</v>
      </c>
      <c r="U1873" s="9">
        <f xml:space="preserve"> IF(ROW(Tabella2026[[#This Row],[preDEF2]]) - ROW(Tabella2026[[#Headers],[preDEF2]])&lt;=ABS(SUM(Tabella2026[preDEF2])-N_TESSERE),Tabella2026[[#This Row],[preDEF2]]-1,Tabella2026[[#This Row],[preDEF2]])</f>
        <v>258</v>
      </c>
      <c r="V1873" s="21">
        <f>+Tabella2026[[#This Row],[DEF - n. card]]*(PLAFOND/N_TESSERE)</f>
        <v>129000</v>
      </c>
      <c r="W1873" s="18"/>
    </row>
    <row r="1874" spans="2:23" x14ac:dyDescent="0.25">
      <c r="B1874" s="1" t="s">
        <v>3756</v>
      </c>
      <c r="C1874" s="2">
        <v>25048</v>
      </c>
      <c r="D1874" s="1" t="s">
        <v>3757</v>
      </c>
      <c r="E1874" s="1" t="s">
        <v>38</v>
      </c>
      <c r="F1874" s="1" t="s">
        <v>514</v>
      </c>
      <c r="G1874" s="1" t="s">
        <v>2448</v>
      </c>
      <c r="H1874" s="1" t="s">
        <v>15835</v>
      </c>
      <c r="I1874" s="5">
        <v>6602</v>
      </c>
      <c r="J1874" s="5">
        <v>140770270</v>
      </c>
      <c r="K1874" s="3">
        <f>+Tabella2026[[#This Row],[POP_2024]]/SUM(Tabella2026[POP_2024])</f>
        <v>1.1200563305882396E-4</v>
      </c>
      <c r="L1874" s="3">
        <f>+Tabella2026[[#This Row],[INCIDENZA POPOLAZIONE]]*(PLAFOND/2)</f>
        <v>32974.374368292978</v>
      </c>
      <c r="M1874" s="3">
        <f>+IFERROR(Tabella2026[[#This Row],[reddito_2024]]/Tabella2026[[#This Row],[POP_2024]],"")</f>
        <v>21322.367464404724</v>
      </c>
      <c r="N1874" s="3">
        <f>+IF(Tabella2026[[#This Row],[REDDITO COMPLESSIVO PROCAPITE]]&lt;media_aggr_reddito_pc,(media_aggr_reddito_pc-Tabella2026[[#This Row],[REDDITO COMPLESSIVO PROCAPITE]]),0)</f>
        <v>0</v>
      </c>
      <c r="O1874" s="3">
        <f>+Tabella2026[[#This Row],[DIFFERENZA REDDITO INFERIORE ALLA MEDIA DALLA MEDIA]]*Tabella2026[[#This Row],[POP_2024]]</f>
        <v>0</v>
      </c>
      <c r="P1874" s="3">
        <f>+Tabella2026[[#This Row],[POPOLAZIONE PER DIFFERENZA ]]/SUM(Tabella2026[[POPOLAZIONE PER DIFFERENZA ]])</f>
        <v>0</v>
      </c>
      <c r="Q1874" s="3">
        <f>+Tabella2026[[#This Row],[INCIDENZA POPOLAZIONE PER DIFFERENZA]]*(PLAFOND-SUM(Tabella2026[CONTRIBUTO SULLA BASE DELLA POPOLAZIONE]))</f>
        <v>0</v>
      </c>
      <c r="R1874" s="3">
        <f>+Tabella2026[[#This Row],[CONTRIBUTO SULLA BASE DELLA POPOLAZIONE]]+Tabella2026[[#This Row],[CONTRIBUTO SULLA BASE DEL REDDITO]]</f>
        <v>32974.374368292978</v>
      </c>
      <c r="S1874" s="3">
        <f>+Tabella2026[[#This Row],[CONTRIBUTO TOTALE]]/(PLAFOND/N_TESSERE)</f>
        <v>65.948748736585955</v>
      </c>
      <c r="T1874" s="3">
        <f>+MAX(CEILING(Tabella2026[[#This Row],[preDEF1]],1),1)</f>
        <v>66</v>
      </c>
      <c r="U1874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1874" s="21">
        <f>+Tabella2026[[#This Row],[DEF - n. card]]*(PLAFOND/N_TESSERE)</f>
        <v>32500</v>
      </c>
      <c r="W1874" s="18"/>
    </row>
    <row r="1875" spans="2:23" x14ac:dyDescent="0.25">
      <c r="B1875" s="1" t="s">
        <v>3696</v>
      </c>
      <c r="C1875" s="2">
        <v>86016</v>
      </c>
      <c r="D1875" s="1" t="s">
        <v>3697</v>
      </c>
      <c r="E1875" s="1" t="s">
        <v>21</v>
      </c>
      <c r="F1875" s="1" t="s">
        <v>776</v>
      </c>
      <c r="G1875" s="1" t="s">
        <v>2448</v>
      </c>
      <c r="H1875" s="1" t="s">
        <v>15836</v>
      </c>
      <c r="I1875" s="5">
        <v>6600</v>
      </c>
      <c r="J1875" s="5">
        <v>69805220</v>
      </c>
      <c r="K1875" s="3">
        <f>+Tabella2026[[#This Row],[POP_2024]]/SUM(Tabella2026[POP_2024])</f>
        <v>1.1197170223996337E-4</v>
      </c>
      <c r="L1875" s="3">
        <f>+Tabella2026[[#This Row],[INCIDENZA POPOLAZIONE]]*(PLAFOND/2)</f>
        <v>32964.385160668535</v>
      </c>
      <c r="M1875" s="3">
        <f>+IFERROR(Tabella2026[[#This Row],[reddito_2024]]/Tabella2026[[#This Row],[POP_2024]],"")</f>
        <v>10576.548484848485</v>
      </c>
      <c r="N1875" s="3">
        <f>+IF(Tabella2026[[#This Row],[REDDITO COMPLESSIVO PROCAPITE]]&lt;media_aggr_reddito_pc,(media_aggr_reddito_pc-Tabella2026[[#This Row],[REDDITO COMPLESSIVO PROCAPITE]]),0)</f>
        <v>7248.5175777602562</v>
      </c>
      <c r="O1875" s="3">
        <f>+Tabella2026[[#This Row],[DIFFERENZA REDDITO INFERIORE ALLA MEDIA DALLA MEDIA]]*Tabella2026[[#This Row],[POP_2024]]</f>
        <v>47840216.013217688</v>
      </c>
      <c r="P1875" s="3">
        <f>+Tabella2026[[#This Row],[POPOLAZIONE PER DIFFERENZA ]]/SUM(Tabella2026[[POPOLAZIONE PER DIFFERENZA ]])</f>
        <v>4.2442983562374873E-4</v>
      </c>
      <c r="Q1875" s="3">
        <f>+Tabella2026[[#This Row],[INCIDENZA POPOLAZIONE PER DIFFERENZA]]*(PLAFOND-SUM(Tabella2026[CONTRIBUTO SULLA BASE DELLA POPOLAZIONE]))</f>
        <v>124951.82528525541</v>
      </c>
      <c r="R1875" s="3">
        <f>+Tabella2026[[#This Row],[CONTRIBUTO SULLA BASE DELLA POPOLAZIONE]]+Tabella2026[[#This Row],[CONTRIBUTO SULLA BASE DEL REDDITO]]</f>
        <v>157916.21044592396</v>
      </c>
      <c r="S1875" s="3">
        <f>+Tabella2026[[#This Row],[CONTRIBUTO TOTALE]]/(PLAFOND/N_TESSERE)</f>
        <v>315.8324208918479</v>
      </c>
      <c r="T1875" s="3">
        <f>+MAX(CEILING(Tabella2026[[#This Row],[preDEF1]],1),1)</f>
        <v>316</v>
      </c>
      <c r="U1875" s="9">
        <f xml:space="preserve"> IF(ROW(Tabella2026[[#This Row],[preDEF2]]) - ROW(Tabella2026[[#Headers],[preDEF2]])&lt;=ABS(SUM(Tabella2026[preDEF2])-N_TESSERE),Tabella2026[[#This Row],[preDEF2]]-1,Tabella2026[[#This Row],[preDEF2]])</f>
        <v>315</v>
      </c>
      <c r="V1875" s="21">
        <f>+Tabella2026[[#This Row],[DEF - n. card]]*(PLAFOND/N_TESSERE)</f>
        <v>157500</v>
      </c>
      <c r="W1875" s="18"/>
    </row>
    <row r="1876" spans="2:23" x14ac:dyDescent="0.25">
      <c r="B1876" s="1" t="s">
        <v>3922</v>
      </c>
      <c r="C1876" s="2">
        <v>18137</v>
      </c>
      <c r="D1876" s="1" t="s">
        <v>3923</v>
      </c>
      <c r="E1876" s="1" t="s">
        <v>12</v>
      </c>
      <c r="F1876" s="1" t="s">
        <v>195</v>
      </c>
      <c r="G1876" s="1" t="s">
        <v>2448</v>
      </c>
      <c r="H1876" s="1" t="s">
        <v>15835</v>
      </c>
      <c r="I1876" s="5">
        <v>6593</v>
      </c>
      <c r="J1876" s="5">
        <v>135145688</v>
      </c>
      <c r="K1876" s="3">
        <f>+Tabella2026[[#This Row],[POP_2024]]/SUM(Tabella2026[POP_2024])</f>
        <v>1.1185294437395129E-4</v>
      </c>
      <c r="L1876" s="3">
        <f>+Tabella2026[[#This Row],[INCIDENZA POPOLAZIONE]]*(PLAFOND/2)</f>
        <v>32929.422933982976</v>
      </c>
      <c r="M1876" s="3">
        <f>+IFERROR(Tabella2026[[#This Row],[reddito_2024]]/Tabella2026[[#This Row],[POP_2024]],"")</f>
        <v>20498.36007887153</v>
      </c>
      <c r="N1876" s="3">
        <f>+IF(Tabella2026[[#This Row],[REDDITO COMPLESSIVO PROCAPITE]]&lt;media_aggr_reddito_pc,(media_aggr_reddito_pc-Tabella2026[[#This Row],[REDDITO COMPLESSIVO PROCAPITE]]),0)</f>
        <v>0</v>
      </c>
      <c r="O1876" s="3">
        <f>+Tabella2026[[#This Row],[DIFFERENZA REDDITO INFERIORE ALLA MEDIA DALLA MEDIA]]*Tabella2026[[#This Row],[POP_2024]]</f>
        <v>0</v>
      </c>
      <c r="P1876" s="3">
        <f>+Tabella2026[[#This Row],[POPOLAZIONE PER DIFFERENZA ]]/SUM(Tabella2026[[POPOLAZIONE PER DIFFERENZA ]])</f>
        <v>0</v>
      </c>
      <c r="Q1876" s="3">
        <f>+Tabella2026[[#This Row],[INCIDENZA POPOLAZIONE PER DIFFERENZA]]*(PLAFOND-SUM(Tabella2026[CONTRIBUTO SULLA BASE DELLA POPOLAZIONE]))</f>
        <v>0</v>
      </c>
      <c r="R1876" s="3">
        <f>+Tabella2026[[#This Row],[CONTRIBUTO SULLA BASE DELLA POPOLAZIONE]]+Tabella2026[[#This Row],[CONTRIBUTO SULLA BASE DEL REDDITO]]</f>
        <v>32929.422933982976</v>
      </c>
      <c r="S1876" s="3">
        <f>+Tabella2026[[#This Row],[CONTRIBUTO TOTALE]]/(PLAFOND/N_TESSERE)</f>
        <v>65.858845867965954</v>
      </c>
      <c r="T1876" s="3">
        <f>+MAX(CEILING(Tabella2026[[#This Row],[preDEF1]],1),1)</f>
        <v>66</v>
      </c>
      <c r="U1876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1876" s="21">
        <f>+Tabella2026[[#This Row],[DEF - n. card]]*(PLAFOND/N_TESSERE)</f>
        <v>32500</v>
      </c>
      <c r="W1876" s="18"/>
    </row>
    <row r="1877" spans="2:23" x14ac:dyDescent="0.25">
      <c r="B1877" s="1" t="s">
        <v>3772</v>
      </c>
      <c r="C1877" s="2">
        <v>12033</v>
      </c>
      <c r="D1877" s="1" t="s">
        <v>3773</v>
      </c>
      <c r="E1877" s="1" t="s">
        <v>12</v>
      </c>
      <c r="F1877" s="1" t="s">
        <v>157</v>
      </c>
      <c r="G1877" s="1" t="s">
        <v>2448</v>
      </c>
      <c r="H1877" s="1" t="s">
        <v>15835</v>
      </c>
      <c r="I1877" s="5">
        <v>6590</v>
      </c>
      <c r="J1877" s="5">
        <v>141383473</v>
      </c>
      <c r="K1877" s="3">
        <f>+Tabella2026[[#This Row],[POP_2024]]/SUM(Tabella2026[POP_2024])</f>
        <v>1.1180204814566039E-4</v>
      </c>
      <c r="L1877" s="3">
        <f>+Tabella2026[[#This Row],[INCIDENZA POPOLAZIONE]]*(PLAFOND/2)</f>
        <v>32914.439122546311</v>
      </c>
      <c r="M1877" s="3">
        <f>+IFERROR(Tabella2026[[#This Row],[reddito_2024]]/Tabella2026[[#This Row],[POP_2024]],"")</f>
        <v>21454.244764795145</v>
      </c>
      <c r="N1877" s="3">
        <f>+IF(Tabella2026[[#This Row],[REDDITO COMPLESSIVO PROCAPITE]]&lt;media_aggr_reddito_pc,(media_aggr_reddito_pc-Tabella2026[[#This Row],[REDDITO COMPLESSIVO PROCAPITE]]),0)</f>
        <v>0</v>
      </c>
      <c r="O1877" s="3">
        <f>+Tabella2026[[#This Row],[DIFFERENZA REDDITO INFERIORE ALLA MEDIA DALLA MEDIA]]*Tabella2026[[#This Row],[POP_2024]]</f>
        <v>0</v>
      </c>
      <c r="P1877" s="3">
        <f>+Tabella2026[[#This Row],[POPOLAZIONE PER DIFFERENZA ]]/SUM(Tabella2026[[POPOLAZIONE PER DIFFERENZA ]])</f>
        <v>0</v>
      </c>
      <c r="Q1877" s="3">
        <f>+Tabella2026[[#This Row],[INCIDENZA POPOLAZIONE PER DIFFERENZA]]*(PLAFOND-SUM(Tabella2026[CONTRIBUTO SULLA BASE DELLA POPOLAZIONE]))</f>
        <v>0</v>
      </c>
      <c r="R1877" s="3">
        <f>+Tabella2026[[#This Row],[CONTRIBUTO SULLA BASE DELLA POPOLAZIONE]]+Tabella2026[[#This Row],[CONTRIBUTO SULLA BASE DEL REDDITO]]</f>
        <v>32914.439122546311</v>
      </c>
      <c r="S1877" s="3">
        <f>+Tabella2026[[#This Row],[CONTRIBUTO TOTALE]]/(PLAFOND/N_TESSERE)</f>
        <v>65.828878245092625</v>
      </c>
      <c r="T1877" s="3">
        <f>+MAX(CEILING(Tabella2026[[#This Row],[preDEF1]],1),1)</f>
        <v>66</v>
      </c>
      <c r="U1877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1877" s="21">
        <f>+Tabella2026[[#This Row],[DEF - n. card]]*(PLAFOND/N_TESSERE)</f>
        <v>32500</v>
      </c>
      <c r="W1877" s="18"/>
    </row>
    <row r="1878" spans="2:23" x14ac:dyDescent="0.25">
      <c r="B1878" s="1" t="s">
        <v>3804</v>
      </c>
      <c r="C1878" s="2">
        <v>65082</v>
      </c>
      <c r="D1878" s="1" t="s">
        <v>3805</v>
      </c>
      <c r="E1878" s="1" t="s">
        <v>15</v>
      </c>
      <c r="F1878" s="1" t="s">
        <v>82</v>
      </c>
      <c r="G1878" s="1" t="s">
        <v>2448</v>
      </c>
      <c r="H1878" s="1" t="s">
        <v>15836</v>
      </c>
      <c r="I1878" s="5">
        <v>6589</v>
      </c>
      <c r="J1878" s="5">
        <v>74100182</v>
      </c>
      <c r="K1878" s="3">
        <f>+Tabella2026[[#This Row],[POP_2024]]/SUM(Tabella2026[POP_2024])</f>
        <v>1.117850827362301E-4</v>
      </c>
      <c r="L1878" s="3">
        <f>+Tabella2026[[#This Row],[INCIDENZA POPOLAZIONE]]*(PLAFOND/2)</f>
        <v>32909.44451873409</v>
      </c>
      <c r="M1878" s="3">
        <f>+IFERROR(Tabella2026[[#This Row],[reddito_2024]]/Tabella2026[[#This Row],[POP_2024]],"")</f>
        <v>11246.043709212323</v>
      </c>
      <c r="N1878" s="3">
        <f>+IF(Tabella2026[[#This Row],[REDDITO COMPLESSIVO PROCAPITE]]&lt;media_aggr_reddito_pc,(media_aggr_reddito_pc-Tabella2026[[#This Row],[REDDITO COMPLESSIVO PROCAPITE]]),0)</f>
        <v>6579.0223533964181</v>
      </c>
      <c r="O1878" s="3">
        <f>+Tabella2026[[#This Row],[DIFFERENZA REDDITO INFERIORE ALLA MEDIA DALLA MEDIA]]*Tabella2026[[#This Row],[POP_2024]]</f>
        <v>43349178.286528997</v>
      </c>
      <c r="P1878" s="3">
        <f>+Tabella2026[[#This Row],[POPOLAZIONE PER DIFFERENZA ]]/SUM(Tabella2026[[POPOLAZIONE PER DIFFERENZA ]])</f>
        <v>3.8458615256864101E-4</v>
      </c>
      <c r="Q1878" s="3">
        <f>+Tabella2026[[#This Row],[INCIDENZA POPOLAZIONE PER DIFFERENZA]]*(PLAFOND-SUM(Tabella2026[CONTRIBUTO SULLA BASE DELLA POPOLAZIONE]))</f>
        <v>113221.87487659394</v>
      </c>
      <c r="R1878" s="3">
        <f>+Tabella2026[[#This Row],[CONTRIBUTO SULLA BASE DELLA POPOLAZIONE]]+Tabella2026[[#This Row],[CONTRIBUTO SULLA BASE DEL REDDITO]]</f>
        <v>146131.31939532803</v>
      </c>
      <c r="S1878" s="3">
        <f>+Tabella2026[[#This Row],[CONTRIBUTO TOTALE]]/(PLAFOND/N_TESSERE)</f>
        <v>292.26263879065607</v>
      </c>
      <c r="T1878" s="3">
        <f>+MAX(CEILING(Tabella2026[[#This Row],[preDEF1]],1),1)</f>
        <v>293</v>
      </c>
      <c r="U1878" s="9">
        <f xml:space="preserve"> IF(ROW(Tabella2026[[#This Row],[preDEF2]]) - ROW(Tabella2026[[#Headers],[preDEF2]])&lt;=ABS(SUM(Tabella2026[preDEF2])-N_TESSERE),Tabella2026[[#This Row],[preDEF2]]-1,Tabella2026[[#This Row],[preDEF2]])</f>
        <v>292</v>
      </c>
      <c r="V1878" s="21">
        <f>+Tabella2026[[#This Row],[DEF - n. card]]*(PLAFOND/N_TESSERE)</f>
        <v>146000</v>
      </c>
      <c r="W1878" s="18"/>
    </row>
    <row r="1879" spans="2:23" x14ac:dyDescent="0.25">
      <c r="B1879" s="1" t="s">
        <v>3854</v>
      </c>
      <c r="C1879" s="2">
        <v>18078</v>
      </c>
      <c r="D1879" s="1" t="s">
        <v>3855</v>
      </c>
      <c r="E1879" s="1" t="s">
        <v>12</v>
      </c>
      <c r="F1879" s="1" t="s">
        <v>195</v>
      </c>
      <c r="G1879" s="1" t="s">
        <v>2448</v>
      </c>
      <c r="H1879" s="1" t="s">
        <v>15835</v>
      </c>
      <c r="I1879" s="5">
        <v>6586</v>
      </c>
      <c r="J1879" s="5">
        <v>117740447</v>
      </c>
      <c r="K1879" s="3">
        <f>+Tabella2026[[#This Row],[POP_2024]]/SUM(Tabella2026[POP_2024])</f>
        <v>1.117341865079392E-4</v>
      </c>
      <c r="L1879" s="3">
        <f>+Tabella2026[[#This Row],[INCIDENZA POPOLAZIONE]]*(PLAFOND/2)</f>
        <v>32894.460707297418</v>
      </c>
      <c r="M1879" s="3">
        <f>+IFERROR(Tabella2026[[#This Row],[reddito_2024]]/Tabella2026[[#This Row],[POP_2024]],"")</f>
        <v>17877.383389006984</v>
      </c>
      <c r="N1879" s="3">
        <f>+IF(Tabella2026[[#This Row],[REDDITO COMPLESSIVO PROCAPITE]]&lt;media_aggr_reddito_pc,(media_aggr_reddito_pc-Tabella2026[[#This Row],[REDDITO COMPLESSIVO PROCAPITE]]),0)</f>
        <v>0</v>
      </c>
      <c r="O1879" s="3">
        <f>+Tabella2026[[#This Row],[DIFFERENZA REDDITO INFERIORE ALLA MEDIA DALLA MEDIA]]*Tabella2026[[#This Row],[POP_2024]]</f>
        <v>0</v>
      </c>
      <c r="P1879" s="3">
        <f>+Tabella2026[[#This Row],[POPOLAZIONE PER DIFFERENZA ]]/SUM(Tabella2026[[POPOLAZIONE PER DIFFERENZA ]])</f>
        <v>0</v>
      </c>
      <c r="Q1879" s="3">
        <f>+Tabella2026[[#This Row],[INCIDENZA POPOLAZIONE PER DIFFERENZA]]*(PLAFOND-SUM(Tabella2026[CONTRIBUTO SULLA BASE DELLA POPOLAZIONE]))</f>
        <v>0</v>
      </c>
      <c r="R1879" s="3">
        <f>+Tabella2026[[#This Row],[CONTRIBUTO SULLA BASE DELLA POPOLAZIONE]]+Tabella2026[[#This Row],[CONTRIBUTO SULLA BASE DEL REDDITO]]</f>
        <v>32894.460707297418</v>
      </c>
      <c r="S1879" s="3">
        <f>+Tabella2026[[#This Row],[CONTRIBUTO TOTALE]]/(PLAFOND/N_TESSERE)</f>
        <v>65.788921414594839</v>
      </c>
      <c r="T1879" s="3">
        <f>+MAX(CEILING(Tabella2026[[#This Row],[preDEF1]],1),1)</f>
        <v>66</v>
      </c>
      <c r="U1879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1879" s="21">
        <f>+Tabella2026[[#This Row],[DEF - n. card]]*(PLAFOND/N_TESSERE)</f>
        <v>32500</v>
      </c>
      <c r="W1879" s="18"/>
    </row>
    <row r="1880" spans="2:23" x14ac:dyDescent="0.25">
      <c r="B1880" s="1" t="s">
        <v>3748</v>
      </c>
      <c r="C1880" s="2">
        <v>54053</v>
      </c>
      <c r="D1880" s="1" t="s">
        <v>3749</v>
      </c>
      <c r="E1880" s="1" t="s">
        <v>67</v>
      </c>
      <c r="F1880" s="1" t="s">
        <v>66</v>
      </c>
      <c r="G1880" s="1" t="s">
        <v>2448</v>
      </c>
      <c r="H1880" s="1" t="s">
        <v>15834</v>
      </c>
      <c r="I1880" s="5">
        <v>6585</v>
      </c>
      <c r="J1880" s="5">
        <v>124190609</v>
      </c>
      <c r="K1880" s="3">
        <f>+Tabella2026[[#This Row],[POP_2024]]/SUM(Tabella2026[POP_2024])</f>
        <v>1.117172210985089E-4</v>
      </c>
      <c r="L1880" s="3">
        <f>+Tabella2026[[#This Row],[INCIDENZA POPOLAZIONE]]*(PLAFOND/2)</f>
        <v>32889.466103485196</v>
      </c>
      <c r="M1880" s="3">
        <f>+IFERROR(Tabella2026[[#This Row],[reddito_2024]]/Tabella2026[[#This Row],[POP_2024]],"")</f>
        <v>18859.621716021262</v>
      </c>
      <c r="N1880" s="3">
        <f>+IF(Tabella2026[[#This Row],[REDDITO COMPLESSIVO PROCAPITE]]&lt;media_aggr_reddito_pc,(media_aggr_reddito_pc-Tabella2026[[#This Row],[REDDITO COMPLESSIVO PROCAPITE]]),0)</f>
        <v>0</v>
      </c>
      <c r="O1880" s="3">
        <f>+Tabella2026[[#This Row],[DIFFERENZA REDDITO INFERIORE ALLA MEDIA DALLA MEDIA]]*Tabella2026[[#This Row],[POP_2024]]</f>
        <v>0</v>
      </c>
      <c r="P1880" s="3">
        <f>+Tabella2026[[#This Row],[POPOLAZIONE PER DIFFERENZA ]]/SUM(Tabella2026[[POPOLAZIONE PER DIFFERENZA ]])</f>
        <v>0</v>
      </c>
      <c r="Q1880" s="3">
        <f>+Tabella2026[[#This Row],[INCIDENZA POPOLAZIONE PER DIFFERENZA]]*(PLAFOND-SUM(Tabella2026[CONTRIBUTO SULLA BASE DELLA POPOLAZIONE]))</f>
        <v>0</v>
      </c>
      <c r="R1880" s="3">
        <f>+Tabella2026[[#This Row],[CONTRIBUTO SULLA BASE DELLA POPOLAZIONE]]+Tabella2026[[#This Row],[CONTRIBUTO SULLA BASE DEL REDDITO]]</f>
        <v>32889.466103485196</v>
      </c>
      <c r="S1880" s="3">
        <f>+Tabella2026[[#This Row],[CONTRIBUTO TOTALE]]/(PLAFOND/N_TESSERE)</f>
        <v>65.778932206970396</v>
      </c>
      <c r="T1880" s="3">
        <f>+MAX(CEILING(Tabella2026[[#This Row],[preDEF1]],1),1)</f>
        <v>66</v>
      </c>
      <c r="U1880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1880" s="21">
        <f>+Tabella2026[[#This Row],[DEF - n. card]]*(PLAFOND/N_TESSERE)</f>
        <v>32500</v>
      </c>
      <c r="W1880" s="18"/>
    </row>
    <row r="1881" spans="2:23" x14ac:dyDescent="0.25">
      <c r="B1881" s="1" t="s">
        <v>3802</v>
      </c>
      <c r="C1881" s="2">
        <v>26050</v>
      </c>
      <c r="D1881" s="1" t="s">
        <v>3803</v>
      </c>
      <c r="E1881" s="1" t="s">
        <v>38</v>
      </c>
      <c r="F1881" s="1" t="s">
        <v>150</v>
      </c>
      <c r="G1881" s="1" t="s">
        <v>2448</v>
      </c>
      <c r="H1881" s="1" t="s">
        <v>15835</v>
      </c>
      <c r="I1881" s="5">
        <v>6580</v>
      </c>
      <c r="J1881" s="5">
        <v>122981882</v>
      </c>
      <c r="K1881" s="3">
        <f>+Tabella2026[[#This Row],[POP_2024]]/SUM(Tabella2026[POP_2024])</f>
        <v>1.1163239405135741E-4</v>
      </c>
      <c r="L1881" s="3">
        <f>+Tabella2026[[#This Row],[INCIDENZA POPOLAZIONE]]*(PLAFOND/2)</f>
        <v>32864.493084424081</v>
      </c>
      <c r="M1881" s="3">
        <f>+IFERROR(Tabella2026[[#This Row],[reddito_2024]]/Tabella2026[[#This Row],[POP_2024]],"")</f>
        <v>18690.255623100304</v>
      </c>
      <c r="N1881" s="3">
        <f>+IF(Tabella2026[[#This Row],[REDDITO COMPLESSIVO PROCAPITE]]&lt;media_aggr_reddito_pc,(media_aggr_reddito_pc-Tabella2026[[#This Row],[REDDITO COMPLESSIVO PROCAPITE]]),0)</f>
        <v>0</v>
      </c>
      <c r="O1881" s="3">
        <f>+Tabella2026[[#This Row],[DIFFERENZA REDDITO INFERIORE ALLA MEDIA DALLA MEDIA]]*Tabella2026[[#This Row],[POP_2024]]</f>
        <v>0</v>
      </c>
      <c r="P1881" s="3">
        <f>+Tabella2026[[#This Row],[POPOLAZIONE PER DIFFERENZA ]]/SUM(Tabella2026[[POPOLAZIONE PER DIFFERENZA ]])</f>
        <v>0</v>
      </c>
      <c r="Q1881" s="3">
        <f>+Tabella2026[[#This Row],[INCIDENZA POPOLAZIONE PER DIFFERENZA]]*(PLAFOND-SUM(Tabella2026[CONTRIBUTO SULLA BASE DELLA POPOLAZIONE]))</f>
        <v>0</v>
      </c>
      <c r="R1881" s="3">
        <f>+Tabella2026[[#This Row],[CONTRIBUTO SULLA BASE DELLA POPOLAZIONE]]+Tabella2026[[#This Row],[CONTRIBUTO SULLA BASE DEL REDDITO]]</f>
        <v>32864.493084424081</v>
      </c>
      <c r="S1881" s="3">
        <f>+Tabella2026[[#This Row],[CONTRIBUTO TOTALE]]/(PLAFOND/N_TESSERE)</f>
        <v>65.728986168848166</v>
      </c>
      <c r="T1881" s="3">
        <f>+MAX(CEILING(Tabella2026[[#This Row],[preDEF1]],1),1)</f>
        <v>66</v>
      </c>
      <c r="U1881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1881" s="21">
        <f>+Tabella2026[[#This Row],[DEF - n. card]]*(PLAFOND/N_TESSERE)</f>
        <v>32500</v>
      </c>
      <c r="W1881" s="18"/>
    </row>
    <row r="1882" spans="2:23" x14ac:dyDescent="0.25">
      <c r="B1882" s="1" t="s">
        <v>3714</v>
      </c>
      <c r="C1882" s="2">
        <v>75073</v>
      </c>
      <c r="D1882" s="1" t="s">
        <v>3715</v>
      </c>
      <c r="E1882" s="1" t="s">
        <v>33</v>
      </c>
      <c r="F1882" s="1" t="s">
        <v>132</v>
      </c>
      <c r="G1882" s="1" t="s">
        <v>2448</v>
      </c>
      <c r="H1882" s="1" t="s">
        <v>15836</v>
      </c>
      <c r="I1882" s="5">
        <v>6580</v>
      </c>
      <c r="J1882" s="5">
        <v>83110900</v>
      </c>
      <c r="K1882" s="3">
        <f>+Tabella2026[[#This Row],[POP_2024]]/SUM(Tabella2026[POP_2024])</f>
        <v>1.1163239405135741E-4</v>
      </c>
      <c r="L1882" s="3">
        <f>+Tabella2026[[#This Row],[INCIDENZA POPOLAZIONE]]*(PLAFOND/2)</f>
        <v>32864.493084424081</v>
      </c>
      <c r="M1882" s="3">
        <f>+IFERROR(Tabella2026[[#This Row],[reddito_2024]]/Tabella2026[[#This Row],[POP_2024]],"")</f>
        <v>12630.835866261397</v>
      </c>
      <c r="N1882" s="3">
        <f>+IF(Tabella2026[[#This Row],[REDDITO COMPLESSIVO PROCAPITE]]&lt;media_aggr_reddito_pc,(media_aggr_reddito_pc-Tabella2026[[#This Row],[REDDITO COMPLESSIVO PROCAPITE]]),0)</f>
        <v>5194.2301963473437</v>
      </c>
      <c r="O1882" s="3">
        <f>+Tabella2026[[#This Row],[DIFFERENZA REDDITO INFERIORE ALLA MEDIA DALLA MEDIA]]*Tabella2026[[#This Row],[POP_2024]]</f>
        <v>34178034.69196552</v>
      </c>
      <c r="P1882" s="3">
        <f>+Tabella2026[[#This Row],[POPOLAZIONE PER DIFFERENZA ]]/SUM(Tabella2026[[POPOLAZIONE PER DIFFERENZA ]])</f>
        <v>3.0322140774292954E-4</v>
      </c>
      <c r="Q1882" s="3">
        <f>+Tabella2026[[#This Row],[INCIDENZA POPOLAZIONE PER DIFFERENZA]]*(PLAFOND-SUM(Tabella2026[CONTRIBUTO SULLA BASE DELLA POPOLAZIONE]))</f>
        <v>89268.155023463012</v>
      </c>
      <c r="R1882" s="3">
        <f>+Tabella2026[[#This Row],[CONTRIBUTO SULLA BASE DELLA POPOLAZIONE]]+Tabella2026[[#This Row],[CONTRIBUTO SULLA BASE DEL REDDITO]]</f>
        <v>122132.6481078871</v>
      </c>
      <c r="S1882" s="3">
        <f>+Tabella2026[[#This Row],[CONTRIBUTO TOTALE]]/(PLAFOND/N_TESSERE)</f>
        <v>244.26529621577421</v>
      </c>
      <c r="T1882" s="3">
        <f>+MAX(CEILING(Tabella2026[[#This Row],[preDEF1]],1),1)</f>
        <v>245</v>
      </c>
      <c r="U1882" s="9">
        <f xml:space="preserve"> IF(ROW(Tabella2026[[#This Row],[preDEF2]]) - ROW(Tabella2026[[#Headers],[preDEF2]])&lt;=ABS(SUM(Tabella2026[preDEF2])-N_TESSERE),Tabella2026[[#This Row],[preDEF2]]-1,Tabella2026[[#This Row],[preDEF2]])</f>
        <v>244</v>
      </c>
      <c r="V1882" s="21">
        <f>+Tabella2026[[#This Row],[DEF - n. card]]*(PLAFOND/N_TESSERE)</f>
        <v>122000</v>
      </c>
      <c r="W1882" s="18"/>
    </row>
    <row r="1883" spans="2:23" x14ac:dyDescent="0.25">
      <c r="B1883" s="1" t="s">
        <v>3744</v>
      </c>
      <c r="C1883" s="2">
        <v>71008</v>
      </c>
      <c r="D1883" s="1" t="s">
        <v>3745</v>
      </c>
      <c r="E1883" s="1" t="s">
        <v>33</v>
      </c>
      <c r="F1883" s="1" t="s">
        <v>78</v>
      </c>
      <c r="G1883" s="1" t="s">
        <v>2448</v>
      </c>
      <c r="H1883" s="1" t="s">
        <v>15836</v>
      </c>
      <c r="I1883" s="5">
        <v>6579</v>
      </c>
      <c r="J1883" s="5">
        <v>66384994</v>
      </c>
      <c r="K1883" s="3">
        <f>+Tabella2026[[#This Row],[POP_2024]]/SUM(Tabella2026[POP_2024])</f>
        <v>1.1161542864192712E-4</v>
      </c>
      <c r="L1883" s="3">
        <f>+Tabella2026[[#This Row],[INCIDENZA POPOLAZIONE]]*(PLAFOND/2)</f>
        <v>32859.498480611866</v>
      </c>
      <c r="M1883" s="3">
        <f>+IFERROR(Tabella2026[[#This Row],[reddito_2024]]/Tabella2026[[#This Row],[POP_2024]],"")</f>
        <v>10090.438364493084</v>
      </c>
      <c r="N1883" s="3">
        <f>+IF(Tabella2026[[#This Row],[REDDITO COMPLESSIVO PROCAPITE]]&lt;media_aggr_reddito_pc,(media_aggr_reddito_pc-Tabella2026[[#This Row],[REDDITO COMPLESSIVO PROCAPITE]]),0)</f>
        <v>7734.627698115657</v>
      </c>
      <c r="O1883" s="3">
        <f>+Tabella2026[[#This Row],[DIFFERENZA REDDITO INFERIORE ALLA MEDIA DALLA MEDIA]]*Tabella2026[[#This Row],[POP_2024]]</f>
        <v>50886115.625902906</v>
      </c>
      <c r="P1883" s="3">
        <f>+Tabella2026[[#This Row],[POPOLAZIONE PER DIFFERENZA ]]/SUM(Tabella2026[[POPOLAZIONE PER DIFFERENZA ]])</f>
        <v>4.5145251193401561E-4</v>
      </c>
      <c r="Q1883" s="3">
        <f>+Tabella2026[[#This Row],[INCIDENZA POPOLAZIONE PER DIFFERENZA]]*(PLAFOND-SUM(Tabella2026[CONTRIBUTO SULLA BASE DELLA POPOLAZIONE]))</f>
        <v>132907.28092399079</v>
      </c>
      <c r="R1883" s="3">
        <f>+Tabella2026[[#This Row],[CONTRIBUTO SULLA BASE DELLA POPOLAZIONE]]+Tabella2026[[#This Row],[CONTRIBUTO SULLA BASE DEL REDDITO]]</f>
        <v>165766.77940460265</v>
      </c>
      <c r="S1883" s="3">
        <f>+Tabella2026[[#This Row],[CONTRIBUTO TOTALE]]/(PLAFOND/N_TESSERE)</f>
        <v>331.53355880920532</v>
      </c>
      <c r="T1883" s="3">
        <f>+MAX(CEILING(Tabella2026[[#This Row],[preDEF1]],1),1)</f>
        <v>332</v>
      </c>
      <c r="U1883" s="9">
        <f xml:space="preserve"> IF(ROW(Tabella2026[[#This Row],[preDEF2]]) - ROW(Tabella2026[[#Headers],[preDEF2]])&lt;=ABS(SUM(Tabella2026[preDEF2])-N_TESSERE),Tabella2026[[#This Row],[preDEF2]]-1,Tabella2026[[#This Row],[preDEF2]])</f>
        <v>331</v>
      </c>
      <c r="V1883" s="21">
        <f>+Tabella2026[[#This Row],[DEF - n. card]]*(PLAFOND/N_TESSERE)</f>
        <v>165500</v>
      </c>
      <c r="W1883" s="18"/>
    </row>
    <row r="1884" spans="2:23" x14ac:dyDescent="0.25">
      <c r="B1884" s="1" t="s">
        <v>3676</v>
      </c>
      <c r="C1884" s="2">
        <v>75044</v>
      </c>
      <c r="D1884" s="1" t="s">
        <v>3677</v>
      </c>
      <c r="E1884" s="1" t="s">
        <v>33</v>
      </c>
      <c r="F1884" s="1" t="s">
        <v>132</v>
      </c>
      <c r="G1884" s="1" t="s">
        <v>2448</v>
      </c>
      <c r="H1884" s="1" t="s">
        <v>15836</v>
      </c>
      <c r="I1884" s="5">
        <v>6575</v>
      </c>
      <c r="J1884" s="5">
        <v>74278471</v>
      </c>
      <c r="K1884" s="3">
        <f>+Tabella2026[[#This Row],[POP_2024]]/SUM(Tabella2026[POP_2024])</f>
        <v>1.1154756700420592E-4</v>
      </c>
      <c r="L1884" s="3">
        <f>+Tabella2026[[#This Row],[INCIDENZA POPOLAZIONE]]*(PLAFOND/2)</f>
        <v>32839.520065362973</v>
      </c>
      <c r="M1884" s="3">
        <f>+IFERROR(Tabella2026[[#This Row],[reddito_2024]]/Tabella2026[[#This Row],[POP_2024]],"")</f>
        <v>11297.105855513308</v>
      </c>
      <c r="N1884" s="3">
        <f>+IF(Tabella2026[[#This Row],[REDDITO COMPLESSIVO PROCAPITE]]&lt;media_aggr_reddito_pc,(media_aggr_reddito_pc-Tabella2026[[#This Row],[REDDITO COMPLESSIVO PROCAPITE]]),0)</f>
        <v>6527.9602070954334</v>
      </c>
      <c r="O1884" s="3">
        <f>+Tabella2026[[#This Row],[DIFFERENZA REDDITO INFERIORE ALLA MEDIA DALLA MEDIA]]*Tabella2026[[#This Row],[POP_2024]]</f>
        <v>42921338.361652471</v>
      </c>
      <c r="P1884" s="3">
        <f>+Tabella2026[[#This Row],[POPOLAZIONE PER DIFFERENZA ]]/SUM(Tabella2026[[POPOLAZIONE PER DIFFERENZA ]])</f>
        <v>3.8079043331564995E-4</v>
      </c>
      <c r="Q1884" s="3">
        <f>+Tabella2026[[#This Row],[INCIDENZA POPOLAZIONE PER DIFFERENZA]]*(PLAFOND-SUM(Tabella2026[CONTRIBUTO SULLA BASE DELLA POPOLAZIONE]))</f>
        <v>112104.41797530281</v>
      </c>
      <c r="R1884" s="3">
        <f>+Tabella2026[[#This Row],[CONTRIBUTO SULLA BASE DELLA POPOLAZIONE]]+Tabella2026[[#This Row],[CONTRIBUTO SULLA BASE DEL REDDITO]]</f>
        <v>144943.93804066579</v>
      </c>
      <c r="S1884" s="3">
        <f>+Tabella2026[[#This Row],[CONTRIBUTO TOTALE]]/(PLAFOND/N_TESSERE)</f>
        <v>289.88787608133157</v>
      </c>
      <c r="T1884" s="3">
        <f>+MAX(CEILING(Tabella2026[[#This Row],[preDEF1]],1),1)</f>
        <v>290</v>
      </c>
      <c r="U1884" s="9">
        <f xml:space="preserve"> IF(ROW(Tabella2026[[#This Row],[preDEF2]]) - ROW(Tabella2026[[#Headers],[preDEF2]])&lt;=ABS(SUM(Tabella2026[preDEF2])-N_TESSERE),Tabella2026[[#This Row],[preDEF2]]-1,Tabella2026[[#This Row],[preDEF2]])</f>
        <v>289</v>
      </c>
      <c r="V1884" s="21">
        <f>+Tabella2026[[#This Row],[DEF - n. card]]*(PLAFOND/N_TESSERE)</f>
        <v>144500</v>
      </c>
      <c r="W1884" s="18"/>
    </row>
    <row r="1885" spans="2:23" x14ac:dyDescent="0.25">
      <c r="B1885" s="1" t="s">
        <v>3678</v>
      </c>
      <c r="C1885" s="2">
        <v>71058</v>
      </c>
      <c r="D1885" s="1" t="s">
        <v>3679</v>
      </c>
      <c r="E1885" s="1" t="s">
        <v>33</v>
      </c>
      <c r="F1885" s="1" t="s">
        <v>78</v>
      </c>
      <c r="G1885" s="1" t="s">
        <v>2448</v>
      </c>
      <c r="H1885" s="1" t="s">
        <v>15836</v>
      </c>
      <c r="I1885" s="5">
        <v>6574</v>
      </c>
      <c r="J1885" s="5">
        <v>85498226</v>
      </c>
      <c r="K1885" s="3">
        <f>+Tabella2026[[#This Row],[POP_2024]]/SUM(Tabella2026[POP_2024])</f>
        <v>1.1153060159477563E-4</v>
      </c>
      <c r="L1885" s="3">
        <f>+Tabella2026[[#This Row],[INCIDENZA POPOLAZIONE]]*(PLAFOND/2)</f>
        <v>32834.525461550751</v>
      </c>
      <c r="M1885" s="3">
        <f>+IFERROR(Tabella2026[[#This Row],[reddito_2024]]/Tabella2026[[#This Row],[POP_2024]],"")</f>
        <v>13005.510495892911</v>
      </c>
      <c r="N1885" s="3">
        <f>+IF(Tabella2026[[#This Row],[REDDITO COMPLESSIVO PROCAPITE]]&lt;media_aggr_reddito_pc,(media_aggr_reddito_pc-Tabella2026[[#This Row],[REDDITO COMPLESSIVO PROCAPITE]]),0)</f>
        <v>4819.5555667158296</v>
      </c>
      <c r="O1885" s="3">
        <f>+Tabella2026[[#This Row],[DIFFERENZA REDDITO INFERIORE ALLA MEDIA DALLA MEDIA]]*Tabella2026[[#This Row],[POP_2024]]</f>
        <v>31683758.295589864</v>
      </c>
      <c r="P1885" s="3">
        <f>+Tabella2026[[#This Row],[POPOLAZIONE PER DIFFERENZA ]]/SUM(Tabella2026[[POPOLAZIONE PER DIFFERENZA ]])</f>
        <v>2.8109263389664452E-4</v>
      </c>
      <c r="Q1885" s="3">
        <f>+Tabella2026[[#This Row],[INCIDENZA POPOLAZIONE PER DIFFERENZA]]*(PLAFOND-SUM(Tabella2026[CONTRIBUTO SULLA BASE DELLA POPOLAZIONE]))</f>
        <v>82753.460599697064</v>
      </c>
      <c r="R1885" s="3">
        <f>+Tabella2026[[#This Row],[CONTRIBUTO SULLA BASE DELLA POPOLAZIONE]]+Tabella2026[[#This Row],[CONTRIBUTO SULLA BASE DEL REDDITO]]</f>
        <v>115587.98606124782</v>
      </c>
      <c r="S1885" s="3">
        <f>+Tabella2026[[#This Row],[CONTRIBUTO TOTALE]]/(PLAFOND/N_TESSERE)</f>
        <v>231.17597212249564</v>
      </c>
      <c r="T1885" s="3">
        <f>+MAX(CEILING(Tabella2026[[#This Row],[preDEF1]],1),1)</f>
        <v>232</v>
      </c>
      <c r="U1885" s="9">
        <f xml:space="preserve"> IF(ROW(Tabella2026[[#This Row],[preDEF2]]) - ROW(Tabella2026[[#Headers],[preDEF2]])&lt;=ABS(SUM(Tabella2026[preDEF2])-N_TESSERE),Tabella2026[[#This Row],[preDEF2]]-1,Tabella2026[[#This Row],[preDEF2]])</f>
        <v>231</v>
      </c>
      <c r="V1885" s="21">
        <f>+Tabella2026[[#This Row],[DEF - n. card]]*(PLAFOND/N_TESSERE)</f>
        <v>115500</v>
      </c>
      <c r="W1885" s="18"/>
    </row>
    <row r="1886" spans="2:23" x14ac:dyDescent="0.25">
      <c r="B1886" s="1" t="s">
        <v>3652</v>
      </c>
      <c r="C1886" s="2">
        <v>60010</v>
      </c>
      <c r="D1886" s="1" t="s">
        <v>3653</v>
      </c>
      <c r="E1886" s="1" t="s">
        <v>8</v>
      </c>
      <c r="F1886" s="1" t="s">
        <v>397</v>
      </c>
      <c r="G1886" s="1" t="s">
        <v>2448</v>
      </c>
      <c r="H1886" s="1" t="s">
        <v>15834</v>
      </c>
      <c r="I1886" s="5">
        <v>6572</v>
      </c>
      <c r="J1886" s="5">
        <v>105907953</v>
      </c>
      <c r="K1886" s="3">
        <f>+Tabella2026[[#This Row],[POP_2024]]/SUM(Tabella2026[POP_2024])</f>
        <v>1.1149667077591504E-4</v>
      </c>
      <c r="L1886" s="3">
        <f>+Tabella2026[[#This Row],[INCIDENZA POPOLAZIONE]]*(PLAFOND/2)</f>
        <v>32824.536253926308</v>
      </c>
      <c r="M1886" s="3">
        <f>+IFERROR(Tabella2026[[#This Row],[reddito_2024]]/Tabella2026[[#This Row],[POP_2024]],"")</f>
        <v>16115.026323797931</v>
      </c>
      <c r="N1886" s="3">
        <f>+IF(Tabella2026[[#This Row],[REDDITO COMPLESSIVO PROCAPITE]]&lt;media_aggr_reddito_pc,(media_aggr_reddito_pc-Tabella2026[[#This Row],[REDDITO COMPLESSIVO PROCAPITE]]),0)</f>
        <v>1710.0397388108104</v>
      </c>
      <c r="O1886" s="3">
        <f>+Tabella2026[[#This Row],[DIFFERENZA REDDITO INFERIORE ALLA MEDIA DALLA MEDIA]]*Tabella2026[[#This Row],[POP_2024]]</f>
        <v>11238381.163464645</v>
      </c>
      <c r="P1886" s="3">
        <f>+Tabella2026[[#This Row],[POPOLAZIONE PER DIFFERENZA ]]/SUM(Tabella2026[[POPOLAZIONE PER DIFFERENZA ]])</f>
        <v>9.9704906611802605E-5</v>
      </c>
      <c r="Q1886" s="3">
        <f>+Tabella2026[[#This Row],[INCIDENZA POPOLAZIONE PER DIFFERENZA]]*(PLAFOND-SUM(Tabella2026[CONTRIBUTO SULLA BASE DELLA POPOLAZIONE]))</f>
        <v>29353.049727834848</v>
      </c>
      <c r="R1886" s="3">
        <f>+Tabella2026[[#This Row],[CONTRIBUTO SULLA BASE DELLA POPOLAZIONE]]+Tabella2026[[#This Row],[CONTRIBUTO SULLA BASE DEL REDDITO]]</f>
        <v>62177.585981761156</v>
      </c>
      <c r="S1886" s="3">
        <f>+Tabella2026[[#This Row],[CONTRIBUTO TOTALE]]/(PLAFOND/N_TESSERE)</f>
        <v>124.35517196352231</v>
      </c>
      <c r="T1886" s="3">
        <f>+MAX(CEILING(Tabella2026[[#This Row],[preDEF1]],1),1)</f>
        <v>125</v>
      </c>
      <c r="U1886" s="9">
        <f xml:space="preserve"> IF(ROW(Tabella2026[[#This Row],[preDEF2]]) - ROW(Tabella2026[[#Headers],[preDEF2]])&lt;=ABS(SUM(Tabella2026[preDEF2])-N_TESSERE),Tabella2026[[#This Row],[preDEF2]]-1,Tabella2026[[#This Row],[preDEF2]])</f>
        <v>124</v>
      </c>
      <c r="V1886" s="21">
        <f>+Tabella2026[[#This Row],[DEF - n. card]]*(PLAFOND/N_TESSERE)</f>
        <v>62000</v>
      </c>
      <c r="W1886" s="18"/>
    </row>
    <row r="1887" spans="2:23" x14ac:dyDescent="0.25">
      <c r="B1887" s="1" t="s">
        <v>3806</v>
      </c>
      <c r="C1887" s="2">
        <v>37025</v>
      </c>
      <c r="D1887" s="1" t="s">
        <v>3807</v>
      </c>
      <c r="E1887" s="1" t="s">
        <v>27</v>
      </c>
      <c r="F1887" s="1" t="s">
        <v>26</v>
      </c>
      <c r="G1887" s="1" t="s">
        <v>2448</v>
      </c>
      <c r="H1887" s="1" t="s">
        <v>15835</v>
      </c>
      <c r="I1887" s="5">
        <v>6569</v>
      </c>
      <c r="J1887" s="5">
        <v>141425780</v>
      </c>
      <c r="K1887" s="3">
        <f>+Tabella2026[[#This Row],[POP_2024]]/SUM(Tabella2026[POP_2024])</f>
        <v>1.1144577454762415E-4</v>
      </c>
      <c r="L1887" s="3">
        <f>+Tabella2026[[#This Row],[INCIDENZA POPOLAZIONE]]*(PLAFOND/2)</f>
        <v>32809.552442489636</v>
      </c>
      <c r="M1887" s="3">
        <f>+IFERROR(Tabella2026[[#This Row],[reddito_2024]]/Tabella2026[[#This Row],[POP_2024]],"")</f>
        <v>21529.270817476023</v>
      </c>
      <c r="N1887" s="3">
        <f>+IF(Tabella2026[[#This Row],[REDDITO COMPLESSIVO PROCAPITE]]&lt;media_aggr_reddito_pc,(media_aggr_reddito_pc-Tabella2026[[#This Row],[REDDITO COMPLESSIVO PROCAPITE]]),0)</f>
        <v>0</v>
      </c>
      <c r="O1887" s="3">
        <f>+Tabella2026[[#This Row],[DIFFERENZA REDDITO INFERIORE ALLA MEDIA DALLA MEDIA]]*Tabella2026[[#This Row],[POP_2024]]</f>
        <v>0</v>
      </c>
      <c r="P1887" s="3">
        <f>+Tabella2026[[#This Row],[POPOLAZIONE PER DIFFERENZA ]]/SUM(Tabella2026[[POPOLAZIONE PER DIFFERENZA ]])</f>
        <v>0</v>
      </c>
      <c r="Q1887" s="3">
        <f>+Tabella2026[[#This Row],[INCIDENZA POPOLAZIONE PER DIFFERENZA]]*(PLAFOND-SUM(Tabella2026[CONTRIBUTO SULLA BASE DELLA POPOLAZIONE]))</f>
        <v>0</v>
      </c>
      <c r="R1887" s="3">
        <f>+Tabella2026[[#This Row],[CONTRIBUTO SULLA BASE DELLA POPOLAZIONE]]+Tabella2026[[#This Row],[CONTRIBUTO SULLA BASE DEL REDDITO]]</f>
        <v>32809.552442489636</v>
      </c>
      <c r="S1887" s="3">
        <f>+Tabella2026[[#This Row],[CONTRIBUTO TOTALE]]/(PLAFOND/N_TESSERE)</f>
        <v>65.619104884979265</v>
      </c>
      <c r="T1887" s="3">
        <f>+MAX(CEILING(Tabella2026[[#This Row],[preDEF1]],1),1)</f>
        <v>66</v>
      </c>
      <c r="U1887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1887" s="21">
        <f>+Tabella2026[[#This Row],[DEF - n. card]]*(PLAFOND/N_TESSERE)</f>
        <v>32500</v>
      </c>
      <c r="W1887" s="18"/>
    </row>
    <row r="1888" spans="2:23" x14ac:dyDescent="0.25">
      <c r="B1888" s="1" t="s">
        <v>3758</v>
      </c>
      <c r="C1888" s="2">
        <v>67008</v>
      </c>
      <c r="D1888" s="1" t="s">
        <v>3759</v>
      </c>
      <c r="E1888" s="1" t="s">
        <v>96</v>
      </c>
      <c r="F1888" s="1" t="s">
        <v>298</v>
      </c>
      <c r="G1888" s="1" t="s">
        <v>2448</v>
      </c>
      <c r="H1888" s="1" t="s">
        <v>15836</v>
      </c>
      <c r="I1888" s="5">
        <v>6566</v>
      </c>
      <c r="J1888" s="5">
        <v>95392647</v>
      </c>
      <c r="K1888" s="3">
        <f>+Tabella2026[[#This Row],[POP_2024]]/SUM(Tabella2026[POP_2024])</f>
        <v>1.1139487831933325E-4</v>
      </c>
      <c r="L1888" s="3">
        <f>+Tabella2026[[#This Row],[INCIDENZA POPOLAZIONE]]*(PLAFOND/2)</f>
        <v>32794.568631052971</v>
      </c>
      <c r="M1888" s="3">
        <f>+IFERROR(Tabella2026[[#This Row],[reddito_2024]]/Tabella2026[[#This Row],[POP_2024]],"")</f>
        <v>14528.273987206823</v>
      </c>
      <c r="N1888" s="3">
        <f>+IF(Tabella2026[[#This Row],[REDDITO COMPLESSIVO PROCAPITE]]&lt;media_aggr_reddito_pc,(media_aggr_reddito_pc-Tabella2026[[#This Row],[REDDITO COMPLESSIVO PROCAPITE]]),0)</f>
        <v>3296.7920754019178</v>
      </c>
      <c r="O1888" s="3">
        <f>+Tabella2026[[#This Row],[DIFFERENZA REDDITO INFERIORE ALLA MEDIA DALLA MEDIA]]*Tabella2026[[#This Row],[POP_2024]]</f>
        <v>21646736.767088991</v>
      </c>
      <c r="P1888" s="3">
        <f>+Tabella2026[[#This Row],[POPOLAZIONE PER DIFFERENZA ]]/SUM(Tabella2026[[POPOLAZIONE PER DIFFERENZA ]])</f>
        <v>1.9204597498698029E-4</v>
      </c>
      <c r="Q1888" s="3">
        <f>+Tabella2026[[#This Row],[INCIDENZA POPOLAZIONE PER DIFFERENZA]]*(PLAFOND-SUM(Tabella2026[CONTRIBUTO SULLA BASE DELLA POPOLAZIONE]))</f>
        <v>56538.191001685984</v>
      </c>
      <c r="R1888" s="3">
        <f>+Tabella2026[[#This Row],[CONTRIBUTO SULLA BASE DELLA POPOLAZIONE]]+Tabella2026[[#This Row],[CONTRIBUTO SULLA BASE DEL REDDITO]]</f>
        <v>89332.759632738947</v>
      </c>
      <c r="S1888" s="3">
        <f>+Tabella2026[[#This Row],[CONTRIBUTO TOTALE]]/(PLAFOND/N_TESSERE)</f>
        <v>178.66551926547788</v>
      </c>
      <c r="T1888" s="3">
        <f>+MAX(CEILING(Tabella2026[[#This Row],[preDEF1]],1),1)</f>
        <v>179</v>
      </c>
      <c r="U1888" s="9">
        <f xml:space="preserve"> IF(ROW(Tabella2026[[#This Row],[preDEF2]]) - ROW(Tabella2026[[#Headers],[preDEF2]])&lt;=ABS(SUM(Tabella2026[preDEF2])-N_TESSERE),Tabella2026[[#This Row],[preDEF2]]-1,Tabella2026[[#This Row],[preDEF2]])</f>
        <v>178</v>
      </c>
      <c r="V1888" s="21">
        <f>+Tabella2026[[#This Row],[DEF - n. card]]*(PLAFOND/N_TESSERE)</f>
        <v>89000</v>
      </c>
      <c r="W1888" s="18"/>
    </row>
    <row r="1889" spans="2:23" x14ac:dyDescent="0.25">
      <c r="B1889" s="1" t="s">
        <v>3808</v>
      </c>
      <c r="C1889" s="2">
        <v>83076</v>
      </c>
      <c r="D1889" s="1" t="s">
        <v>3809</v>
      </c>
      <c r="E1889" s="1" t="s">
        <v>21</v>
      </c>
      <c r="F1889" s="1" t="s">
        <v>42</v>
      </c>
      <c r="G1889" s="1" t="s">
        <v>2448</v>
      </c>
      <c r="H1889" s="1" t="s">
        <v>15836</v>
      </c>
      <c r="I1889" s="5">
        <v>6563</v>
      </c>
      <c r="J1889" s="5">
        <v>92277492</v>
      </c>
      <c r="K1889" s="3">
        <f>+Tabella2026[[#This Row],[POP_2024]]/SUM(Tabella2026[POP_2024])</f>
        <v>1.1134398209104235E-4</v>
      </c>
      <c r="L1889" s="3">
        <f>+Tabella2026[[#This Row],[INCIDENZA POPOLAZIONE]]*(PLAFOND/2)</f>
        <v>32779.584819616299</v>
      </c>
      <c r="M1889" s="3">
        <f>+IFERROR(Tabella2026[[#This Row],[reddito_2024]]/Tabella2026[[#This Row],[POP_2024]],"")</f>
        <v>14060.26085631571</v>
      </c>
      <c r="N1889" s="3">
        <f>+IF(Tabella2026[[#This Row],[REDDITO COMPLESSIVO PROCAPITE]]&lt;media_aggr_reddito_pc,(media_aggr_reddito_pc-Tabella2026[[#This Row],[REDDITO COMPLESSIVO PROCAPITE]]),0)</f>
        <v>3764.805206293031</v>
      </c>
      <c r="O1889" s="3">
        <f>+Tabella2026[[#This Row],[DIFFERENZA REDDITO INFERIORE ALLA MEDIA DALLA MEDIA]]*Tabella2026[[#This Row],[POP_2024]]</f>
        <v>24708416.568901163</v>
      </c>
      <c r="P1889" s="3">
        <f>+Tabella2026[[#This Row],[POPOLAZIONE PER DIFFERENZA ]]/SUM(Tabella2026[[POPOLAZIONE PER DIFFERENZA ]])</f>
        <v>2.1920865031136981E-4</v>
      </c>
      <c r="Q1889" s="3">
        <f>+Tabella2026[[#This Row],[INCIDENZA POPOLAZIONE PER DIFFERENZA]]*(PLAFOND-SUM(Tabella2026[CONTRIBUTO SULLA BASE DELLA POPOLAZIONE]))</f>
        <v>64534.8622451798</v>
      </c>
      <c r="R1889" s="3">
        <f>+Tabella2026[[#This Row],[CONTRIBUTO SULLA BASE DELLA POPOLAZIONE]]+Tabella2026[[#This Row],[CONTRIBUTO SULLA BASE DEL REDDITO]]</f>
        <v>97314.447064796099</v>
      </c>
      <c r="S1889" s="3">
        <f>+Tabella2026[[#This Row],[CONTRIBUTO TOTALE]]/(PLAFOND/N_TESSERE)</f>
        <v>194.6288941295922</v>
      </c>
      <c r="T1889" s="3">
        <f>+MAX(CEILING(Tabella2026[[#This Row],[preDEF1]],1),1)</f>
        <v>195</v>
      </c>
      <c r="U1889" s="9">
        <f xml:space="preserve"> IF(ROW(Tabella2026[[#This Row],[preDEF2]]) - ROW(Tabella2026[[#Headers],[preDEF2]])&lt;=ABS(SUM(Tabella2026[preDEF2])-N_TESSERE),Tabella2026[[#This Row],[preDEF2]]-1,Tabella2026[[#This Row],[preDEF2]])</f>
        <v>194</v>
      </c>
      <c r="V1889" s="21">
        <f>+Tabella2026[[#This Row],[DEF - n. card]]*(PLAFOND/N_TESSERE)</f>
        <v>97000</v>
      </c>
      <c r="W1889" s="18"/>
    </row>
    <row r="1890" spans="2:23" x14ac:dyDescent="0.25">
      <c r="B1890" s="1" t="s">
        <v>3672</v>
      </c>
      <c r="C1890" s="2">
        <v>75093</v>
      </c>
      <c r="D1890" s="1" t="s">
        <v>3673</v>
      </c>
      <c r="E1890" s="1" t="s">
        <v>33</v>
      </c>
      <c r="F1890" s="1" t="s">
        <v>132</v>
      </c>
      <c r="G1890" s="1" t="s">
        <v>2448</v>
      </c>
      <c r="H1890" s="1" t="s">
        <v>15836</v>
      </c>
      <c r="I1890" s="5">
        <v>6559</v>
      </c>
      <c r="J1890" s="5">
        <v>92995012</v>
      </c>
      <c r="K1890" s="3">
        <f>+Tabella2026[[#This Row],[POP_2024]]/SUM(Tabella2026[POP_2024])</f>
        <v>1.1127612045332117E-4</v>
      </c>
      <c r="L1890" s="3">
        <f>+Tabella2026[[#This Row],[INCIDENZA POPOLAZIONE]]*(PLAFOND/2)</f>
        <v>32759.606404367412</v>
      </c>
      <c r="M1890" s="3">
        <f>+IFERROR(Tabella2026[[#This Row],[reddito_2024]]/Tabella2026[[#This Row],[POP_2024]],"")</f>
        <v>14178.230218021039</v>
      </c>
      <c r="N1890" s="3">
        <f>+IF(Tabella2026[[#This Row],[REDDITO COMPLESSIVO PROCAPITE]]&lt;media_aggr_reddito_pc,(media_aggr_reddito_pc-Tabella2026[[#This Row],[REDDITO COMPLESSIVO PROCAPITE]]),0)</f>
        <v>3646.835844587702</v>
      </c>
      <c r="O1890" s="3">
        <f>+Tabella2026[[#This Row],[DIFFERENZA REDDITO INFERIORE ALLA MEDIA DALLA MEDIA]]*Tabella2026[[#This Row],[POP_2024]]</f>
        <v>23919596.304650739</v>
      </c>
      <c r="P1890" s="3">
        <f>+Tabella2026[[#This Row],[POPOLAZIONE PER DIFFERENZA ]]/SUM(Tabella2026[[POPOLAZIONE PER DIFFERENZA ]])</f>
        <v>2.1221037808366941E-4</v>
      </c>
      <c r="Q1890" s="3">
        <f>+Tabella2026[[#This Row],[INCIDENZA POPOLAZIONE PER DIFFERENZA]]*(PLAFOND-SUM(Tabella2026[CONTRIBUTO SULLA BASE DELLA POPOLAZIONE]))</f>
        <v>62474.576150048968</v>
      </c>
      <c r="R1890" s="3">
        <f>+Tabella2026[[#This Row],[CONTRIBUTO SULLA BASE DELLA POPOLAZIONE]]+Tabella2026[[#This Row],[CONTRIBUTO SULLA BASE DEL REDDITO]]</f>
        <v>95234.182554416388</v>
      </c>
      <c r="S1890" s="3">
        <f>+Tabella2026[[#This Row],[CONTRIBUTO TOTALE]]/(PLAFOND/N_TESSERE)</f>
        <v>190.46836510883278</v>
      </c>
      <c r="T1890" s="3">
        <f>+MAX(CEILING(Tabella2026[[#This Row],[preDEF1]],1),1)</f>
        <v>191</v>
      </c>
      <c r="U1890" s="9">
        <f xml:space="preserve"> IF(ROW(Tabella2026[[#This Row],[preDEF2]]) - ROW(Tabella2026[[#Headers],[preDEF2]])&lt;=ABS(SUM(Tabella2026[preDEF2])-N_TESSERE),Tabella2026[[#This Row],[preDEF2]]-1,Tabella2026[[#This Row],[preDEF2]])</f>
        <v>190</v>
      </c>
      <c r="V1890" s="21">
        <f>+Tabella2026[[#This Row],[DEF - n. card]]*(PLAFOND/N_TESSERE)</f>
        <v>95000</v>
      </c>
      <c r="W1890" s="18"/>
    </row>
    <row r="1891" spans="2:23" x14ac:dyDescent="0.25">
      <c r="B1891" s="1" t="s">
        <v>3656</v>
      </c>
      <c r="C1891" s="2">
        <v>77016</v>
      </c>
      <c r="D1891" s="1" t="s">
        <v>3657</v>
      </c>
      <c r="E1891" s="1" t="s">
        <v>213</v>
      </c>
      <c r="F1891" s="1" t="s">
        <v>237</v>
      </c>
      <c r="G1891" s="1" t="s">
        <v>2448</v>
      </c>
      <c r="H1891" s="1" t="s">
        <v>15836</v>
      </c>
      <c r="I1891" s="5">
        <v>6555</v>
      </c>
      <c r="J1891" s="5">
        <v>79424664</v>
      </c>
      <c r="K1891" s="3">
        <f>+Tabella2026[[#This Row],[POP_2024]]/SUM(Tabella2026[POP_2024])</f>
        <v>1.1120825881559998E-4</v>
      </c>
      <c r="L1891" s="3">
        <f>+Tabella2026[[#This Row],[INCIDENZA POPOLAZIONE]]*(PLAFOND/2)</f>
        <v>32739.627989118522</v>
      </c>
      <c r="M1891" s="3">
        <f>+IFERROR(Tabella2026[[#This Row],[reddito_2024]]/Tabella2026[[#This Row],[POP_2024]],"")</f>
        <v>12116.653546910755</v>
      </c>
      <c r="N1891" s="3">
        <f>+IF(Tabella2026[[#This Row],[REDDITO COMPLESSIVO PROCAPITE]]&lt;media_aggr_reddito_pc,(media_aggr_reddito_pc-Tabella2026[[#This Row],[REDDITO COMPLESSIVO PROCAPITE]]),0)</f>
        <v>5708.4125156979862</v>
      </c>
      <c r="O1891" s="3">
        <f>+Tabella2026[[#This Row],[DIFFERENZA REDDITO INFERIORE ALLA MEDIA DALLA MEDIA]]*Tabella2026[[#This Row],[POP_2024]]</f>
        <v>37418644.040400296</v>
      </c>
      <c r="P1891" s="3">
        <f>+Tabella2026[[#This Row],[POPOLAZIONE PER DIFFERENZA ]]/SUM(Tabella2026[[POPOLAZIONE PER DIFFERENZA ]])</f>
        <v>3.3197151398611509E-4</v>
      </c>
      <c r="Q1891" s="3">
        <f>+Tabella2026[[#This Row],[INCIDENZA POPOLAZIONE PER DIFFERENZA]]*(PLAFOND-SUM(Tabella2026[CONTRIBUTO SULLA BASE DELLA POPOLAZIONE]))</f>
        <v>97732.164738877182</v>
      </c>
      <c r="R1891" s="3">
        <f>+Tabella2026[[#This Row],[CONTRIBUTO SULLA BASE DELLA POPOLAZIONE]]+Tabella2026[[#This Row],[CONTRIBUTO SULLA BASE DEL REDDITO]]</f>
        <v>130471.79272799571</v>
      </c>
      <c r="S1891" s="3">
        <f>+Tabella2026[[#This Row],[CONTRIBUTO TOTALE]]/(PLAFOND/N_TESSERE)</f>
        <v>260.94358545599141</v>
      </c>
      <c r="T1891" s="3">
        <f>+MAX(CEILING(Tabella2026[[#This Row],[preDEF1]],1),1)</f>
        <v>261</v>
      </c>
      <c r="U1891" s="9">
        <f xml:space="preserve"> IF(ROW(Tabella2026[[#This Row],[preDEF2]]) - ROW(Tabella2026[[#Headers],[preDEF2]])&lt;=ABS(SUM(Tabella2026[preDEF2])-N_TESSERE),Tabella2026[[#This Row],[preDEF2]]-1,Tabella2026[[#This Row],[preDEF2]])</f>
        <v>260</v>
      </c>
      <c r="V1891" s="21">
        <f>+Tabella2026[[#This Row],[DEF - n. card]]*(PLAFOND/N_TESSERE)</f>
        <v>130000</v>
      </c>
      <c r="W1891" s="18"/>
    </row>
    <row r="1892" spans="2:23" x14ac:dyDescent="0.25">
      <c r="B1892" s="1" t="s">
        <v>3820</v>
      </c>
      <c r="C1892" s="2">
        <v>16006</v>
      </c>
      <c r="D1892" s="1" t="s">
        <v>3821</v>
      </c>
      <c r="E1892" s="1" t="s">
        <v>12</v>
      </c>
      <c r="F1892" s="1" t="s">
        <v>93</v>
      </c>
      <c r="G1892" s="1" t="s">
        <v>2448</v>
      </c>
      <c r="H1892" s="1" t="s">
        <v>15835</v>
      </c>
      <c r="I1892" s="5">
        <v>6551</v>
      </c>
      <c r="J1892" s="5">
        <v>137664404</v>
      </c>
      <c r="K1892" s="3">
        <f>+Tabella2026[[#This Row],[POP_2024]]/SUM(Tabella2026[POP_2024])</f>
        <v>1.1114039717787878E-4</v>
      </c>
      <c r="L1892" s="3">
        <f>+Tabella2026[[#This Row],[INCIDENZA POPOLAZIONE]]*(PLAFOND/2)</f>
        <v>32719.649573869632</v>
      </c>
      <c r="M1892" s="3">
        <f>+IFERROR(Tabella2026[[#This Row],[reddito_2024]]/Tabella2026[[#This Row],[POP_2024]],"")</f>
        <v>21014.257975881545</v>
      </c>
      <c r="N1892" s="3">
        <f>+IF(Tabella2026[[#This Row],[REDDITO COMPLESSIVO PROCAPITE]]&lt;media_aggr_reddito_pc,(media_aggr_reddito_pc-Tabella2026[[#This Row],[REDDITO COMPLESSIVO PROCAPITE]]),0)</f>
        <v>0</v>
      </c>
      <c r="O1892" s="3">
        <f>+Tabella2026[[#This Row],[DIFFERENZA REDDITO INFERIORE ALLA MEDIA DALLA MEDIA]]*Tabella2026[[#This Row],[POP_2024]]</f>
        <v>0</v>
      </c>
      <c r="P1892" s="3">
        <f>+Tabella2026[[#This Row],[POPOLAZIONE PER DIFFERENZA ]]/SUM(Tabella2026[[POPOLAZIONE PER DIFFERENZA ]])</f>
        <v>0</v>
      </c>
      <c r="Q1892" s="3">
        <f>+Tabella2026[[#This Row],[INCIDENZA POPOLAZIONE PER DIFFERENZA]]*(PLAFOND-SUM(Tabella2026[CONTRIBUTO SULLA BASE DELLA POPOLAZIONE]))</f>
        <v>0</v>
      </c>
      <c r="R1892" s="3">
        <f>+Tabella2026[[#This Row],[CONTRIBUTO SULLA BASE DELLA POPOLAZIONE]]+Tabella2026[[#This Row],[CONTRIBUTO SULLA BASE DEL REDDITO]]</f>
        <v>32719.649573869632</v>
      </c>
      <c r="S1892" s="3">
        <f>+Tabella2026[[#This Row],[CONTRIBUTO TOTALE]]/(PLAFOND/N_TESSERE)</f>
        <v>65.439299147739263</v>
      </c>
      <c r="T1892" s="3">
        <f>+MAX(CEILING(Tabella2026[[#This Row],[preDEF1]],1),1)</f>
        <v>66</v>
      </c>
      <c r="U1892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1892" s="21">
        <f>+Tabella2026[[#This Row],[DEF - n. card]]*(PLAFOND/N_TESSERE)</f>
        <v>32500</v>
      </c>
      <c r="W1892" s="18"/>
    </row>
    <row r="1893" spans="2:23" x14ac:dyDescent="0.25">
      <c r="B1893" s="1" t="s">
        <v>3858</v>
      </c>
      <c r="C1893" s="2">
        <v>16117</v>
      </c>
      <c r="D1893" s="1" t="s">
        <v>3859</v>
      </c>
      <c r="E1893" s="1" t="s">
        <v>12</v>
      </c>
      <c r="F1893" s="1" t="s">
        <v>93</v>
      </c>
      <c r="G1893" s="1" t="s">
        <v>2448</v>
      </c>
      <c r="H1893" s="1" t="s">
        <v>15835</v>
      </c>
      <c r="I1893" s="5">
        <v>6542</v>
      </c>
      <c r="J1893" s="5">
        <v>135246804</v>
      </c>
      <c r="K1893" s="3">
        <f>+Tabella2026[[#This Row],[POP_2024]]/SUM(Tabella2026[POP_2024])</f>
        <v>1.1098770849300611E-4</v>
      </c>
      <c r="L1893" s="3">
        <f>+Tabella2026[[#This Row],[INCIDENZA POPOLAZIONE]]*(PLAFOND/2)</f>
        <v>32674.69813955963</v>
      </c>
      <c r="M1893" s="3">
        <f>+IFERROR(Tabella2026[[#This Row],[reddito_2024]]/Tabella2026[[#This Row],[POP_2024]],"")</f>
        <v>20673.617242433505</v>
      </c>
      <c r="N1893" s="3">
        <f>+IF(Tabella2026[[#This Row],[REDDITO COMPLESSIVO PROCAPITE]]&lt;media_aggr_reddito_pc,(media_aggr_reddito_pc-Tabella2026[[#This Row],[REDDITO COMPLESSIVO PROCAPITE]]),0)</f>
        <v>0</v>
      </c>
      <c r="O1893" s="3">
        <f>+Tabella2026[[#This Row],[DIFFERENZA REDDITO INFERIORE ALLA MEDIA DALLA MEDIA]]*Tabella2026[[#This Row],[POP_2024]]</f>
        <v>0</v>
      </c>
      <c r="P1893" s="3">
        <f>+Tabella2026[[#This Row],[POPOLAZIONE PER DIFFERENZA ]]/SUM(Tabella2026[[POPOLAZIONE PER DIFFERENZA ]])</f>
        <v>0</v>
      </c>
      <c r="Q1893" s="3">
        <f>+Tabella2026[[#This Row],[INCIDENZA POPOLAZIONE PER DIFFERENZA]]*(PLAFOND-SUM(Tabella2026[CONTRIBUTO SULLA BASE DELLA POPOLAZIONE]))</f>
        <v>0</v>
      </c>
      <c r="R1893" s="3">
        <f>+Tabella2026[[#This Row],[CONTRIBUTO SULLA BASE DELLA POPOLAZIONE]]+Tabella2026[[#This Row],[CONTRIBUTO SULLA BASE DEL REDDITO]]</f>
        <v>32674.69813955963</v>
      </c>
      <c r="S1893" s="3">
        <f>+Tabella2026[[#This Row],[CONTRIBUTO TOTALE]]/(PLAFOND/N_TESSERE)</f>
        <v>65.349396279119262</v>
      </c>
      <c r="T1893" s="3">
        <f>+MAX(CEILING(Tabella2026[[#This Row],[preDEF1]],1),1)</f>
        <v>66</v>
      </c>
      <c r="U1893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1893" s="21">
        <f>+Tabella2026[[#This Row],[DEF - n. card]]*(PLAFOND/N_TESSERE)</f>
        <v>32500</v>
      </c>
      <c r="W1893" s="18"/>
    </row>
    <row r="1894" spans="2:23" x14ac:dyDescent="0.25">
      <c r="B1894" s="1" t="s">
        <v>3862</v>
      </c>
      <c r="C1894" s="2">
        <v>63075</v>
      </c>
      <c r="D1894" s="1" t="s">
        <v>3863</v>
      </c>
      <c r="E1894" s="1" t="s">
        <v>15</v>
      </c>
      <c r="F1894" s="1" t="s">
        <v>14</v>
      </c>
      <c r="G1894" s="1" t="s">
        <v>2448</v>
      </c>
      <c r="H1894" s="1" t="s">
        <v>15836</v>
      </c>
      <c r="I1894" s="5">
        <v>6540</v>
      </c>
      <c r="J1894" s="5">
        <v>83676271</v>
      </c>
      <c r="K1894" s="3">
        <f>+Tabella2026[[#This Row],[POP_2024]]/SUM(Tabella2026[POP_2024])</f>
        <v>1.1095377767414552E-4</v>
      </c>
      <c r="L1894" s="3">
        <f>+Tabella2026[[#This Row],[INCIDENZA POPOLAZIONE]]*(PLAFOND/2)</f>
        <v>32664.708931935184</v>
      </c>
      <c r="M1894" s="3">
        <f>+IFERROR(Tabella2026[[#This Row],[reddito_2024]]/Tabella2026[[#This Row],[POP_2024]],"")</f>
        <v>12794.536850152905</v>
      </c>
      <c r="N1894" s="3">
        <f>+IF(Tabella2026[[#This Row],[REDDITO COMPLESSIVO PROCAPITE]]&lt;media_aggr_reddito_pc,(media_aggr_reddito_pc-Tabella2026[[#This Row],[REDDITO COMPLESSIVO PROCAPITE]]),0)</f>
        <v>5030.5292124558364</v>
      </c>
      <c r="O1894" s="3">
        <f>+Tabella2026[[#This Row],[DIFFERENZA REDDITO INFERIORE ALLA MEDIA DALLA MEDIA]]*Tabella2026[[#This Row],[POP_2024]]</f>
        <v>32899661.049461171</v>
      </c>
      <c r="P1894" s="3">
        <f>+Tabella2026[[#This Row],[POPOLAZIONE PER DIFFERENZA ]]/SUM(Tabella2026[[POPOLAZIONE PER DIFFERENZA ]])</f>
        <v>2.918799055472884E-4</v>
      </c>
      <c r="Q1894" s="3">
        <f>+Tabella2026[[#This Row],[INCIDENZA POPOLAZIONE PER DIFFERENZA]]*(PLAFOND-SUM(Tabella2026[CONTRIBUTO SULLA BASE DELLA POPOLAZIONE]))</f>
        <v>85929.225283192893</v>
      </c>
      <c r="R1894" s="3">
        <f>+Tabella2026[[#This Row],[CONTRIBUTO SULLA BASE DELLA POPOLAZIONE]]+Tabella2026[[#This Row],[CONTRIBUTO SULLA BASE DEL REDDITO]]</f>
        <v>118593.93421512807</v>
      </c>
      <c r="S1894" s="3">
        <f>+Tabella2026[[#This Row],[CONTRIBUTO TOTALE]]/(PLAFOND/N_TESSERE)</f>
        <v>237.18786843025615</v>
      </c>
      <c r="T1894" s="3">
        <f>+MAX(CEILING(Tabella2026[[#This Row],[preDEF1]],1),1)</f>
        <v>238</v>
      </c>
      <c r="U1894" s="9">
        <f xml:space="preserve"> IF(ROW(Tabella2026[[#This Row],[preDEF2]]) - ROW(Tabella2026[[#Headers],[preDEF2]])&lt;=ABS(SUM(Tabella2026[preDEF2])-N_TESSERE),Tabella2026[[#This Row],[preDEF2]]-1,Tabella2026[[#This Row],[preDEF2]])</f>
        <v>237</v>
      </c>
      <c r="V1894" s="21">
        <f>+Tabella2026[[#This Row],[DEF - n. card]]*(PLAFOND/N_TESSERE)</f>
        <v>118500</v>
      </c>
      <c r="W1894" s="18"/>
    </row>
    <row r="1895" spans="2:23" x14ac:dyDescent="0.25">
      <c r="B1895" s="1" t="s">
        <v>3834</v>
      </c>
      <c r="C1895" s="2">
        <v>20042</v>
      </c>
      <c r="D1895" s="1" t="s">
        <v>3835</v>
      </c>
      <c r="E1895" s="1" t="s">
        <v>12</v>
      </c>
      <c r="F1895" s="1" t="s">
        <v>332</v>
      </c>
      <c r="G1895" s="1" t="s">
        <v>2448</v>
      </c>
      <c r="H1895" s="1" t="s">
        <v>15835</v>
      </c>
      <c r="I1895" s="5">
        <v>6535</v>
      </c>
      <c r="J1895" s="5">
        <v>124673969</v>
      </c>
      <c r="K1895" s="3">
        <f>+Tabella2026[[#This Row],[POP_2024]]/SUM(Tabella2026[POP_2024])</f>
        <v>1.1086895062699403E-4</v>
      </c>
      <c r="L1895" s="3">
        <f>+Tabella2026[[#This Row],[INCIDENZA POPOLAZIONE]]*(PLAFOND/2)</f>
        <v>32639.735912874072</v>
      </c>
      <c r="M1895" s="3">
        <f>+IFERROR(Tabella2026[[#This Row],[reddito_2024]]/Tabella2026[[#This Row],[POP_2024]],"")</f>
        <v>19077.883550114766</v>
      </c>
      <c r="N1895" s="3">
        <f>+IF(Tabella2026[[#This Row],[REDDITO COMPLESSIVO PROCAPITE]]&lt;media_aggr_reddito_pc,(media_aggr_reddito_pc-Tabella2026[[#This Row],[REDDITO COMPLESSIVO PROCAPITE]]),0)</f>
        <v>0</v>
      </c>
      <c r="O1895" s="3">
        <f>+Tabella2026[[#This Row],[DIFFERENZA REDDITO INFERIORE ALLA MEDIA DALLA MEDIA]]*Tabella2026[[#This Row],[POP_2024]]</f>
        <v>0</v>
      </c>
      <c r="P1895" s="3">
        <f>+Tabella2026[[#This Row],[POPOLAZIONE PER DIFFERENZA ]]/SUM(Tabella2026[[POPOLAZIONE PER DIFFERENZA ]])</f>
        <v>0</v>
      </c>
      <c r="Q1895" s="3">
        <f>+Tabella2026[[#This Row],[INCIDENZA POPOLAZIONE PER DIFFERENZA]]*(PLAFOND-SUM(Tabella2026[CONTRIBUTO SULLA BASE DELLA POPOLAZIONE]))</f>
        <v>0</v>
      </c>
      <c r="R1895" s="3">
        <f>+Tabella2026[[#This Row],[CONTRIBUTO SULLA BASE DELLA POPOLAZIONE]]+Tabella2026[[#This Row],[CONTRIBUTO SULLA BASE DEL REDDITO]]</f>
        <v>32639.735912874072</v>
      </c>
      <c r="S1895" s="3">
        <f>+Tabella2026[[#This Row],[CONTRIBUTO TOTALE]]/(PLAFOND/N_TESSERE)</f>
        <v>65.279471825748146</v>
      </c>
      <c r="T1895" s="3">
        <f>+MAX(CEILING(Tabella2026[[#This Row],[preDEF1]],1),1)</f>
        <v>66</v>
      </c>
      <c r="U1895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1895" s="21">
        <f>+Tabella2026[[#This Row],[DEF - n. card]]*(PLAFOND/N_TESSERE)</f>
        <v>32500</v>
      </c>
      <c r="W1895" s="18"/>
    </row>
    <row r="1896" spans="2:23" x14ac:dyDescent="0.25">
      <c r="B1896" s="1" t="s">
        <v>3774</v>
      </c>
      <c r="C1896" s="2">
        <v>118071</v>
      </c>
      <c r="D1896" s="1" t="s">
        <v>3775</v>
      </c>
      <c r="E1896" s="1" t="s">
        <v>76</v>
      </c>
      <c r="F1896" s="1" t="s">
        <v>75</v>
      </c>
      <c r="G1896" s="1" t="s">
        <v>2448</v>
      </c>
      <c r="H1896" s="1" t="s">
        <v>15836</v>
      </c>
      <c r="I1896" s="5">
        <v>6534</v>
      </c>
      <c r="J1896" s="5">
        <v>81383615</v>
      </c>
      <c r="K1896" s="3">
        <f>+Tabella2026[[#This Row],[POP_2024]]/SUM(Tabella2026[POP_2024])</f>
        <v>1.1085198521756373E-4</v>
      </c>
      <c r="L1896" s="3">
        <f>+Tabella2026[[#This Row],[INCIDENZA POPOLAZIONE]]*(PLAFOND/2)</f>
        <v>32634.741309061847</v>
      </c>
      <c r="M1896" s="3">
        <f>+IFERROR(Tabella2026[[#This Row],[reddito_2024]]/Tabella2026[[#This Row],[POP_2024]],"")</f>
        <v>12455.404805632079</v>
      </c>
      <c r="N1896" s="3">
        <f>+IF(Tabella2026[[#This Row],[REDDITO COMPLESSIVO PROCAPITE]]&lt;media_aggr_reddito_pc,(media_aggr_reddito_pc-Tabella2026[[#This Row],[REDDITO COMPLESSIVO PROCAPITE]]),0)</f>
        <v>5369.6612569766621</v>
      </c>
      <c r="O1896" s="3">
        <f>+Tabella2026[[#This Row],[DIFFERENZA REDDITO INFERIORE ALLA MEDIA DALLA MEDIA]]*Tabella2026[[#This Row],[POP_2024]]</f>
        <v>35085366.653085507</v>
      </c>
      <c r="P1896" s="3">
        <f>+Tabella2026[[#This Row],[POPOLAZIONE PER DIFFERENZA ]]/SUM(Tabella2026[[POPOLAZIONE PER DIFFERENZA ]])</f>
        <v>3.1127109453798774E-4</v>
      </c>
      <c r="Q1896" s="3">
        <f>+Tabella2026[[#This Row],[INCIDENZA POPOLAZIONE PER DIFFERENZA]]*(PLAFOND-SUM(Tabella2026[CONTRIBUTO SULLA BASE DELLA POPOLAZIONE]))</f>
        <v>91637.976778663055</v>
      </c>
      <c r="R1896" s="3">
        <f>+Tabella2026[[#This Row],[CONTRIBUTO SULLA BASE DELLA POPOLAZIONE]]+Tabella2026[[#This Row],[CONTRIBUTO SULLA BASE DEL REDDITO]]</f>
        <v>124272.7180877249</v>
      </c>
      <c r="S1896" s="3">
        <f>+Tabella2026[[#This Row],[CONTRIBUTO TOTALE]]/(PLAFOND/N_TESSERE)</f>
        <v>248.54543617544982</v>
      </c>
      <c r="T1896" s="3">
        <f>+MAX(CEILING(Tabella2026[[#This Row],[preDEF1]],1),1)</f>
        <v>249</v>
      </c>
      <c r="U1896" s="9">
        <f xml:space="preserve"> IF(ROW(Tabella2026[[#This Row],[preDEF2]]) - ROW(Tabella2026[[#Headers],[preDEF2]])&lt;=ABS(SUM(Tabella2026[preDEF2])-N_TESSERE),Tabella2026[[#This Row],[preDEF2]]-1,Tabella2026[[#This Row],[preDEF2]])</f>
        <v>248</v>
      </c>
      <c r="V1896" s="21">
        <f>+Tabella2026[[#This Row],[DEF - n. card]]*(PLAFOND/N_TESSERE)</f>
        <v>124000</v>
      </c>
      <c r="W1896" s="18"/>
    </row>
    <row r="1897" spans="2:23" x14ac:dyDescent="0.25">
      <c r="B1897" s="1" t="s">
        <v>3760</v>
      </c>
      <c r="C1897" s="2">
        <v>16240</v>
      </c>
      <c r="D1897" s="1" t="s">
        <v>3761</v>
      </c>
      <c r="E1897" s="1" t="s">
        <v>12</v>
      </c>
      <c r="F1897" s="1" t="s">
        <v>93</v>
      </c>
      <c r="G1897" s="1" t="s">
        <v>2448</v>
      </c>
      <c r="H1897" s="1" t="s">
        <v>15835</v>
      </c>
      <c r="I1897" s="5">
        <v>6532</v>
      </c>
      <c r="J1897" s="5">
        <v>134293079</v>
      </c>
      <c r="K1897" s="3">
        <f>+Tabella2026[[#This Row],[POP_2024]]/SUM(Tabella2026[POP_2024])</f>
        <v>1.1081805439870313E-4</v>
      </c>
      <c r="L1897" s="3">
        <f>+Tabella2026[[#This Row],[INCIDENZA POPOLAZIONE]]*(PLAFOND/2)</f>
        <v>32624.752101437403</v>
      </c>
      <c r="M1897" s="3">
        <f>+IFERROR(Tabella2026[[#This Row],[reddito_2024]]/Tabella2026[[#This Row],[POP_2024]],"")</f>
        <v>20559.258879363137</v>
      </c>
      <c r="N1897" s="3">
        <f>+IF(Tabella2026[[#This Row],[REDDITO COMPLESSIVO PROCAPITE]]&lt;media_aggr_reddito_pc,(media_aggr_reddito_pc-Tabella2026[[#This Row],[REDDITO COMPLESSIVO PROCAPITE]]),0)</f>
        <v>0</v>
      </c>
      <c r="O1897" s="3">
        <f>+Tabella2026[[#This Row],[DIFFERENZA REDDITO INFERIORE ALLA MEDIA DALLA MEDIA]]*Tabella2026[[#This Row],[POP_2024]]</f>
        <v>0</v>
      </c>
      <c r="P1897" s="3">
        <f>+Tabella2026[[#This Row],[POPOLAZIONE PER DIFFERENZA ]]/SUM(Tabella2026[[POPOLAZIONE PER DIFFERENZA ]])</f>
        <v>0</v>
      </c>
      <c r="Q1897" s="3">
        <f>+Tabella2026[[#This Row],[INCIDENZA POPOLAZIONE PER DIFFERENZA]]*(PLAFOND-SUM(Tabella2026[CONTRIBUTO SULLA BASE DELLA POPOLAZIONE]))</f>
        <v>0</v>
      </c>
      <c r="R1897" s="3">
        <f>+Tabella2026[[#This Row],[CONTRIBUTO SULLA BASE DELLA POPOLAZIONE]]+Tabella2026[[#This Row],[CONTRIBUTO SULLA BASE DEL REDDITO]]</f>
        <v>32624.752101437403</v>
      </c>
      <c r="S1897" s="3">
        <f>+Tabella2026[[#This Row],[CONTRIBUTO TOTALE]]/(PLAFOND/N_TESSERE)</f>
        <v>65.249504202874803</v>
      </c>
      <c r="T1897" s="3">
        <f>+MAX(CEILING(Tabella2026[[#This Row],[preDEF1]],1),1)</f>
        <v>66</v>
      </c>
      <c r="U1897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1897" s="21">
        <f>+Tabella2026[[#This Row],[DEF - n. card]]*(PLAFOND/N_TESSERE)</f>
        <v>32500</v>
      </c>
      <c r="W1897" s="18"/>
    </row>
    <row r="1898" spans="2:23" x14ac:dyDescent="0.25">
      <c r="B1898" s="1" t="s">
        <v>3794</v>
      </c>
      <c r="C1898" s="2">
        <v>26070</v>
      </c>
      <c r="D1898" s="1" t="s">
        <v>3795</v>
      </c>
      <c r="E1898" s="1" t="s">
        <v>38</v>
      </c>
      <c r="F1898" s="1" t="s">
        <v>150</v>
      </c>
      <c r="G1898" s="1" t="s">
        <v>2448</v>
      </c>
      <c r="H1898" s="1" t="s">
        <v>15835</v>
      </c>
      <c r="I1898" s="5">
        <v>6529</v>
      </c>
      <c r="J1898" s="5">
        <v>120976933</v>
      </c>
      <c r="K1898" s="3">
        <f>+Tabella2026[[#This Row],[POP_2024]]/SUM(Tabella2026[POP_2024])</f>
        <v>1.1076715817041224E-4</v>
      </c>
      <c r="L1898" s="3">
        <f>+Tabella2026[[#This Row],[INCIDENZA POPOLAZIONE]]*(PLAFOND/2)</f>
        <v>32609.768290000735</v>
      </c>
      <c r="M1898" s="3">
        <f>+IFERROR(Tabella2026[[#This Row],[reddito_2024]]/Tabella2026[[#This Row],[POP_2024]],"")</f>
        <v>18529.16725379078</v>
      </c>
      <c r="N1898" s="3">
        <f>+IF(Tabella2026[[#This Row],[REDDITO COMPLESSIVO PROCAPITE]]&lt;media_aggr_reddito_pc,(media_aggr_reddito_pc-Tabella2026[[#This Row],[REDDITO COMPLESSIVO PROCAPITE]]),0)</f>
        <v>0</v>
      </c>
      <c r="O1898" s="3">
        <f>+Tabella2026[[#This Row],[DIFFERENZA REDDITO INFERIORE ALLA MEDIA DALLA MEDIA]]*Tabella2026[[#This Row],[POP_2024]]</f>
        <v>0</v>
      </c>
      <c r="P1898" s="3">
        <f>+Tabella2026[[#This Row],[POPOLAZIONE PER DIFFERENZA ]]/SUM(Tabella2026[[POPOLAZIONE PER DIFFERENZA ]])</f>
        <v>0</v>
      </c>
      <c r="Q1898" s="3">
        <f>+Tabella2026[[#This Row],[INCIDENZA POPOLAZIONE PER DIFFERENZA]]*(PLAFOND-SUM(Tabella2026[CONTRIBUTO SULLA BASE DELLA POPOLAZIONE]))</f>
        <v>0</v>
      </c>
      <c r="R1898" s="3">
        <f>+Tabella2026[[#This Row],[CONTRIBUTO SULLA BASE DELLA POPOLAZIONE]]+Tabella2026[[#This Row],[CONTRIBUTO SULLA BASE DEL REDDITO]]</f>
        <v>32609.768290000735</v>
      </c>
      <c r="S1898" s="3">
        <f>+Tabella2026[[#This Row],[CONTRIBUTO TOTALE]]/(PLAFOND/N_TESSERE)</f>
        <v>65.219536580001474</v>
      </c>
      <c r="T1898" s="3">
        <f>+MAX(CEILING(Tabella2026[[#This Row],[preDEF1]],1),1)</f>
        <v>66</v>
      </c>
      <c r="U1898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1898" s="21">
        <f>+Tabella2026[[#This Row],[DEF - n. card]]*(PLAFOND/N_TESSERE)</f>
        <v>32500</v>
      </c>
      <c r="W1898" s="18"/>
    </row>
    <row r="1899" spans="2:23" x14ac:dyDescent="0.25">
      <c r="B1899" s="1" t="s">
        <v>3764</v>
      </c>
      <c r="C1899" s="2">
        <v>63065</v>
      </c>
      <c r="D1899" s="1" t="s">
        <v>3765</v>
      </c>
      <c r="E1899" s="1" t="s">
        <v>15</v>
      </c>
      <c r="F1899" s="1" t="s">
        <v>14</v>
      </c>
      <c r="G1899" s="1" t="s">
        <v>2448</v>
      </c>
      <c r="H1899" s="1" t="s">
        <v>15836</v>
      </c>
      <c r="I1899" s="5">
        <v>6520</v>
      </c>
      <c r="J1899" s="5">
        <v>71130793</v>
      </c>
      <c r="K1899" s="3">
        <f>+Tabella2026[[#This Row],[POP_2024]]/SUM(Tabella2026[POP_2024])</f>
        <v>1.1061446948553956E-4</v>
      </c>
      <c r="L1899" s="3">
        <f>+Tabella2026[[#This Row],[INCIDENZA POPOLAZIONE]]*(PLAFOND/2)</f>
        <v>32564.816855690733</v>
      </c>
      <c r="M1899" s="3">
        <f>+IFERROR(Tabella2026[[#This Row],[reddito_2024]]/Tabella2026[[#This Row],[POP_2024]],"")</f>
        <v>10909.630828220859</v>
      </c>
      <c r="N1899" s="3">
        <f>+IF(Tabella2026[[#This Row],[REDDITO COMPLESSIVO PROCAPITE]]&lt;media_aggr_reddito_pc,(media_aggr_reddito_pc-Tabella2026[[#This Row],[REDDITO COMPLESSIVO PROCAPITE]]),0)</f>
        <v>6915.4352343878818</v>
      </c>
      <c r="O1899" s="3">
        <f>+Tabella2026[[#This Row],[DIFFERENZA REDDITO INFERIORE ALLA MEDIA DALLA MEDIA]]*Tabella2026[[#This Row],[POP_2024]]</f>
        <v>45088637.728208989</v>
      </c>
      <c r="P1899" s="3">
        <f>+Tabella2026[[#This Row],[POPOLAZIONE PER DIFFERENZA ]]/SUM(Tabella2026[[POPOLAZIONE PER DIFFERENZA ]])</f>
        <v>4.0001832546481773E-4</v>
      </c>
      <c r="Q1899" s="3">
        <f>+Tabella2026[[#This Row],[INCIDENZA POPOLAZIONE PER DIFFERENZA]]*(PLAFOND-SUM(Tabella2026[CONTRIBUTO SULLA BASE DELLA POPOLAZIONE]))</f>
        <v>117765.09500309872</v>
      </c>
      <c r="R1899" s="3">
        <f>+Tabella2026[[#This Row],[CONTRIBUTO SULLA BASE DELLA POPOLAZIONE]]+Tabella2026[[#This Row],[CONTRIBUTO SULLA BASE DEL REDDITO]]</f>
        <v>150329.91185878945</v>
      </c>
      <c r="S1899" s="3">
        <f>+Tabella2026[[#This Row],[CONTRIBUTO TOTALE]]/(PLAFOND/N_TESSERE)</f>
        <v>300.65982371757889</v>
      </c>
      <c r="T1899" s="3">
        <f>+MAX(CEILING(Tabella2026[[#This Row],[preDEF1]],1),1)</f>
        <v>301</v>
      </c>
      <c r="U1899" s="9">
        <f xml:space="preserve"> IF(ROW(Tabella2026[[#This Row],[preDEF2]]) - ROW(Tabella2026[[#Headers],[preDEF2]])&lt;=ABS(SUM(Tabella2026[preDEF2])-N_TESSERE),Tabella2026[[#This Row],[preDEF2]]-1,Tabella2026[[#This Row],[preDEF2]])</f>
        <v>300</v>
      </c>
      <c r="V1899" s="21">
        <f>+Tabella2026[[#This Row],[DEF - n. card]]*(PLAFOND/N_TESSERE)</f>
        <v>150000</v>
      </c>
      <c r="W1899" s="18"/>
    </row>
    <row r="1900" spans="2:23" x14ac:dyDescent="0.25">
      <c r="B1900" s="1" t="s">
        <v>3842</v>
      </c>
      <c r="C1900" s="2">
        <v>61104</v>
      </c>
      <c r="D1900" s="1" t="s">
        <v>3843</v>
      </c>
      <c r="E1900" s="1" t="s">
        <v>15</v>
      </c>
      <c r="F1900" s="1" t="s">
        <v>184</v>
      </c>
      <c r="G1900" s="1" t="s">
        <v>2448</v>
      </c>
      <c r="H1900" s="1" t="s">
        <v>15836</v>
      </c>
      <c r="I1900" s="5">
        <v>6519</v>
      </c>
      <c r="J1900" s="5">
        <v>79421984</v>
      </c>
      <c r="K1900" s="3">
        <f>+Tabella2026[[#This Row],[POP_2024]]/SUM(Tabella2026[POP_2024])</f>
        <v>1.1059750407610928E-4</v>
      </c>
      <c r="L1900" s="3">
        <f>+Tabella2026[[#This Row],[INCIDENZA POPOLAZIONE]]*(PLAFOND/2)</f>
        <v>32559.822251878515</v>
      </c>
      <c r="M1900" s="3">
        <f>+IFERROR(Tabella2026[[#This Row],[reddito_2024]]/Tabella2026[[#This Row],[POP_2024]],"")</f>
        <v>12183.154471544716</v>
      </c>
      <c r="N1900" s="3">
        <f>+IF(Tabella2026[[#This Row],[REDDITO COMPLESSIVO PROCAPITE]]&lt;media_aggr_reddito_pc,(media_aggr_reddito_pc-Tabella2026[[#This Row],[REDDITO COMPLESSIVO PROCAPITE]]),0)</f>
        <v>5641.9115910640248</v>
      </c>
      <c r="O1900" s="3">
        <f>+Tabella2026[[#This Row],[DIFFERENZA REDDITO INFERIORE ALLA MEDIA DALLA MEDIA]]*Tabella2026[[#This Row],[POP_2024]]</f>
        <v>36779621.662146375</v>
      </c>
      <c r="P1900" s="3">
        <f>+Tabella2026[[#This Row],[POPOLAZIONE PER DIFFERENZA ]]/SUM(Tabella2026[[POPOLAZIONE PER DIFFERENZA ]])</f>
        <v>3.2630222179714851E-4</v>
      </c>
      <c r="Q1900" s="3">
        <f>+Tabella2026[[#This Row],[INCIDENZA POPOLAZIONE PER DIFFERENZA]]*(PLAFOND-SUM(Tabella2026[CONTRIBUTO SULLA BASE DELLA POPOLAZIONE]))</f>
        <v>96063.129370414565</v>
      </c>
      <c r="R1900" s="3">
        <f>+Tabella2026[[#This Row],[CONTRIBUTO SULLA BASE DELLA POPOLAZIONE]]+Tabella2026[[#This Row],[CONTRIBUTO SULLA BASE DEL REDDITO]]</f>
        <v>128622.95162229308</v>
      </c>
      <c r="S1900" s="3">
        <f>+Tabella2026[[#This Row],[CONTRIBUTO TOTALE]]/(PLAFOND/N_TESSERE)</f>
        <v>257.24590324458615</v>
      </c>
      <c r="T1900" s="3">
        <f>+MAX(CEILING(Tabella2026[[#This Row],[preDEF1]],1),1)</f>
        <v>258</v>
      </c>
      <c r="U1900" s="9">
        <f xml:space="preserve"> IF(ROW(Tabella2026[[#This Row],[preDEF2]]) - ROW(Tabella2026[[#Headers],[preDEF2]])&lt;=ABS(SUM(Tabella2026[preDEF2])-N_TESSERE),Tabella2026[[#This Row],[preDEF2]]-1,Tabella2026[[#This Row],[preDEF2]])</f>
        <v>257</v>
      </c>
      <c r="V1900" s="21">
        <f>+Tabella2026[[#This Row],[DEF - n. card]]*(PLAFOND/N_TESSERE)</f>
        <v>128500</v>
      </c>
      <c r="W1900" s="18"/>
    </row>
    <row r="1901" spans="2:23" x14ac:dyDescent="0.25">
      <c r="B1901" s="1" t="s">
        <v>3780</v>
      </c>
      <c r="C1901" s="2">
        <v>24119</v>
      </c>
      <c r="D1901" s="1" t="s">
        <v>3781</v>
      </c>
      <c r="E1901" s="1" t="s">
        <v>38</v>
      </c>
      <c r="F1901" s="1" t="s">
        <v>106</v>
      </c>
      <c r="G1901" s="1" t="s">
        <v>2448</v>
      </c>
      <c r="H1901" s="1" t="s">
        <v>15835</v>
      </c>
      <c r="I1901" s="5">
        <v>6514</v>
      </c>
      <c r="J1901" s="5">
        <v>132321356</v>
      </c>
      <c r="K1901" s="3">
        <f>+Tabella2026[[#This Row],[POP_2024]]/SUM(Tabella2026[POP_2024])</f>
        <v>1.1051267702895779E-4</v>
      </c>
      <c r="L1901" s="3">
        <f>+Tabella2026[[#This Row],[INCIDENZA POPOLAZIONE]]*(PLAFOND/2)</f>
        <v>32534.8492328174</v>
      </c>
      <c r="M1901" s="3">
        <f>+IFERROR(Tabella2026[[#This Row],[reddito_2024]]/Tabella2026[[#This Row],[POP_2024]],"")</f>
        <v>20313.379797359532</v>
      </c>
      <c r="N1901" s="3">
        <f>+IF(Tabella2026[[#This Row],[REDDITO COMPLESSIVO PROCAPITE]]&lt;media_aggr_reddito_pc,(media_aggr_reddito_pc-Tabella2026[[#This Row],[REDDITO COMPLESSIVO PROCAPITE]]),0)</f>
        <v>0</v>
      </c>
      <c r="O1901" s="3">
        <f>+Tabella2026[[#This Row],[DIFFERENZA REDDITO INFERIORE ALLA MEDIA DALLA MEDIA]]*Tabella2026[[#This Row],[POP_2024]]</f>
        <v>0</v>
      </c>
      <c r="P1901" s="3">
        <f>+Tabella2026[[#This Row],[POPOLAZIONE PER DIFFERENZA ]]/SUM(Tabella2026[[POPOLAZIONE PER DIFFERENZA ]])</f>
        <v>0</v>
      </c>
      <c r="Q1901" s="3">
        <f>+Tabella2026[[#This Row],[INCIDENZA POPOLAZIONE PER DIFFERENZA]]*(PLAFOND-SUM(Tabella2026[CONTRIBUTO SULLA BASE DELLA POPOLAZIONE]))</f>
        <v>0</v>
      </c>
      <c r="R1901" s="3">
        <f>+Tabella2026[[#This Row],[CONTRIBUTO SULLA BASE DELLA POPOLAZIONE]]+Tabella2026[[#This Row],[CONTRIBUTO SULLA BASE DEL REDDITO]]</f>
        <v>32534.8492328174</v>
      </c>
      <c r="S1901" s="3">
        <f>+Tabella2026[[#This Row],[CONTRIBUTO TOTALE]]/(PLAFOND/N_TESSERE)</f>
        <v>65.069698465634801</v>
      </c>
      <c r="T1901" s="3">
        <f>+MAX(CEILING(Tabella2026[[#This Row],[preDEF1]],1),1)</f>
        <v>66</v>
      </c>
      <c r="U1901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1901" s="21">
        <f>+Tabella2026[[#This Row],[DEF - n. card]]*(PLAFOND/N_TESSERE)</f>
        <v>32500</v>
      </c>
      <c r="W1901" s="18"/>
    </row>
    <row r="1902" spans="2:23" x14ac:dyDescent="0.25">
      <c r="B1902" s="1" t="s">
        <v>3766</v>
      </c>
      <c r="C1902" s="2">
        <v>89005</v>
      </c>
      <c r="D1902" s="1" t="s">
        <v>3767</v>
      </c>
      <c r="E1902" s="1" t="s">
        <v>21</v>
      </c>
      <c r="F1902" s="1" t="s">
        <v>101</v>
      </c>
      <c r="G1902" s="1" t="s">
        <v>2448</v>
      </c>
      <c r="H1902" s="1" t="s">
        <v>15836</v>
      </c>
      <c r="I1902" s="5">
        <v>6507</v>
      </c>
      <c r="J1902" s="5">
        <v>73359020</v>
      </c>
      <c r="K1902" s="3">
        <f>+Tabella2026[[#This Row],[POP_2024]]/SUM(Tabella2026[POP_2024])</f>
        <v>1.1039391916294571E-4</v>
      </c>
      <c r="L1902" s="3">
        <f>+Tabella2026[[#This Row],[INCIDENZA POPOLAZIONE]]*(PLAFOND/2)</f>
        <v>32499.887006131845</v>
      </c>
      <c r="M1902" s="3">
        <f>+IFERROR(Tabella2026[[#This Row],[reddito_2024]]/Tabella2026[[#This Row],[POP_2024]],"")</f>
        <v>11273.861994774858</v>
      </c>
      <c r="N1902" s="3">
        <f>+IF(Tabella2026[[#This Row],[REDDITO COMPLESSIVO PROCAPITE]]&lt;media_aggr_reddito_pc,(media_aggr_reddito_pc-Tabella2026[[#This Row],[REDDITO COMPLESSIVO PROCAPITE]]),0)</f>
        <v>6551.2040678338835</v>
      </c>
      <c r="O1902" s="3">
        <f>+Tabella2026[[#This Row],[DIFFERENZA REDDITO INFERIORE ALLA MEDIA DALLA MEDIA]]*Tabella2026[[#This Row],[POP_2024]]</f>
        <v>42628684.869395077</v>
      </c>
      <c r="P1902" s="3">
        <f>+Tabella2026[[#This Row],[POPOLAZIONE PER DIFFERENZA ]]/SUM(Tabella2026[[POPOLAZIONE PER DIFFERENZA ]])</f>
        <v>3.7819406390169908E-4</v>
      </c>
      <c r="Q1902" s="3">
        <f>+Tabella2026[[#This Row],[INCIDENZA POPOLAZIONE PER DIFFERENZA]]*(PLAFOND-SUM(Tabella2026[CONTRIBUTO SULLA BASE DELLA POPOLAZIONE]))</f>
        <v>111340.04876711273</v>
      </c>
      <c r="R1902" s="3">
        <f>+Tabella2026[[#This Row],[CONTRIBUTO SULLA BASE DELLA POPOLAZIONE]]+Tabella2026[[#This Row],[CONTRIBUTO SULLA BASE DEL REDDITO]]</f>
        <v>143839.93577324459</v>
      </c>
      <c r="S1902" s="3">
        <f>+Tabella2026[[#This Row],[CONTRIBUTO TOTALE]]/(PLAFOND/N_TESSERE)</f>
        <v>287.67987154648921</v>
      </c>
      <c r="T1902" s="3">
        <f>+MAX(CEILING(Tabella2026[[#This Row],[preDEF1]],1),1)</f>
        <v>288</v>
      </c>
      <c r="U1902" s="9">
        <f xml:space="preserve"> IF(ROW(Tabella2026[[#This Row],[preDEF2]]) - ROW(Tabella2026[[#Headers],[preDEF2]])&lt;=ABS(SUM(Tabella2026[preDEF2])-N_TESSERE),Tabella2026[[#This Row],[preDEF2]]-1,Tabella2026[[#This Row],[preDEF2]])</f>
        <v>287</v>
      </c>
      <c r="V1902" s="21">
        <f>+Tabella2026[[#This Row],[DEF - n. card]]*(PLAFOND/N_TESSERE)</f>
        <v>143500</v>
      </c>
      <c r="W1902" s="18"/>
    </row>
    <row r="1903" spans="2:23" x14ac:dyDescent="0.25">
      <c r="B1903" s="1" t="s">
        <v>3822</v>
      </c>
      <c r="C1903" s="2">
        <v>24013</v>
      </c>
      <c r="D1903" s="1" t="s">
        <v>3823</v>
      </c>
      <c r="E1903" s="1" t="s">
        <v>38</v>
      </c>
      <c r="F1903" s="1" t="s">
        <v>106</v>
      </c>
      <c r="G1903" s="1" t="s">
        <v>2448</v>
      </c>
      <c r="H1903" s="1" t="s">
        <v>15835</v>
      </c>
      <c r="I1903" s="5">
        <v>6506</v>
      </c>
      <c r="J1903" s="5">
        <v>129136003</v>
      </c>
      <c r="K1903" s="3">
        <f>+Tabella2026[[#This Row],[POP_2024]]/SUM(Tabella2026[POP_2024])</f>
        <v>1.103769537535154E-4</v>
      </c>
      <c r="L1903" s="3">
        <f>+Tabella2026[[#This Row],[INCIDENZA POPOLAZIONE]]*(PLAFOND/2)</f>
        <v>32494.89240231962</v>
      </c>
      <c r="M1903" s="3">
        <f>+IFERROR(Tabella2026[[#This Row],[reddito_2024]]/Tabella2026[[#This Row],[POP_2024]],"")</f>
        <v>19848.755456501691</v>
      </c>
      <c r="N1903" s="3">
        <f>+IF(Tabella2026[[#This Row],[REDDITO COMPLESSIVO PROCAPITE]]&lt;media_aggr_reddito_pc,(media_aggr_reddito_pc-Tabella2026[[#This Row],[REDDITO COMPLESSIVO PROCAPITE]]),0)</f>
        <v>0</v>
      </c>
      <c r="O1903" s="3">
        <f>+Tabella2026[[#This Row],[DIFFERENZA REDDITO INFERIORE ALLA MEDIA DALLA MEDIA]]*Tabella2026[[#This Row],[POP_2024]]</f>
        <v>0</v>
      </c>
      <c r="P1903" s="3">
        <f>+Tabella2026[[#This Row],[POPOLAZIONE PER DIFFERENZA ]]/SUM(Tabella2026[[POPOLAZIONE PER DIFFERENZA ]])</f>
        <v>0</v>
      </c>
      <c r="Q1903" s="3">
        <f>+Tabella2026[[#This Row],[INCIDENZA POPOLAZIONE PER DIFFERENZA]]*(PLAFOND-SUM(Tabella2026[CONTRIBUTO SULLA BASE DELLA POPOLAZIONE]))</f>
        <v>0</v>
      </c>
      <c r="R1903" s="3">
        <f>+Tabella2026[[#This Row],[CONTRIBUTO SULLA BASE DELLA POPOLAZIONE]]+Tabella2026[[#This Row],[CONTRIBUTO SULLA BASE DEL REDDITO]]</f>
        <v>32494.89240231962</v>
      </c>
      <c r="S1903" s="3">
        <f>+Tabella2026[[#This Row],[CONTRIBUTO TOTALE]]/(PLAFOND/N_TESSERE)</f>
        <v>64.989784804639243</v>
      </c>
      <c r="T1903" s="3">
        <f>+MAX(CEILING(Tabella2026[[#This Row],[preDEF1]],1),1)</f>
        <v>65</v>
      </c>
      <c r="U1903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1903" s="21">
        <f>+Tabella2026[[#This Row],[DEF - n. card]]*(PLAFOND/N_TESSERE)</f>
        <v>32000</v>
      </c>
      <c r="W1903" s="18"/>
    </row>
    <row r="1904" spans="2:23" x14ac:dyDescent="0.25">
      <c r="B1904" s="1" t="s">
        <v>3962</v>
      </c>
      <c r="C1904" s="2">
        <v>40005</v>
      </c>
      <c r="D1904" s="1" t="s">
        <v>3963</v>
      </c>
      <c r="E1904" s="1" t="s">
        <v>27</v>
      </c>
      <c r="F1904" s="1" t="s">
        <v>104</v>
      </c>
      <c r="G1904" s="1" t="s">
        <v>2448</v>
      </c>
      <c r="H1904" s="1" t="s">
        <v>15835</v>
      </c>
      <c r="I1904" s="5">
        <v>6505</v>
      </c>
      <c r="J1904" s="5">
        <v>118205328</v>
      </c>
      <c r="K1904" s="3">
        <f>+Tabella2026[[#This Row],[POP_2024]]/SUM(Tabella2026[POP_2024])</f>
        <v>1.103599883440851E-4</v>
      </c>
      <c r="L1904" s="3">
        <f>+Tabella2026[[#This Row],[INCIDENZA POPOLAZIONE]]*(PLAFOND/2)</f>
        <v>32489.897798507394</v>
      </c>
      <c r="M1904" s="3">
        <f>+IFERROR(Tabella2026[[#This Row],[reddito_2024]]/Tabella2026[[#This Row],[POP_2024]],"")</f>
        <v>18171.457033051498</v>
      </c>
      <c r="N1904" s="3">
        <f>+IF(Tabella2026[[#This Row],[REDDITO COMPLESSIVO PROCAPITE]]&lt;media_aggr_reddito_pc,(media_aggr_reddito_pc-Tabella2026[[#This Row],[REDDITO COMPLESSIVO PROCAPITE]]),0)</f>
        <v>0</v>
      </c>
      <c r="O1904" s="3">
        <f>+Tabella2026[[#This Row],[DIFFERENZA REDDITO INFERIORE ALLA MEDIA DALLA MEDIA]]*Tabella2026[[#This Row],[POP_2024]]</f>
        <v>0</v>
      </c>
      <c r="P1904" s="3">
        <f>+Tabella2026[[#This Row],[POPOLAZIONE PER DIFFERENZA ]]/SUM(Tabella2026[[POPOLAZIONE PER DIFFERENZA ]])</f>
        <v>0</v>
      </c>
      <c r="Q1904" s="3">
        <f>+Tabella2026[[#This Row],[INCIDENZA POPOLAZIONE PER DIFFERENZA]]*(PLAFOND-SUM(Tabella2026[CONTRIBUTO SULLA BASE DELLA POPOLAZIONE]))</f>
        <v>0</v>
      </c>
      <c r="R1904" s="3">
        <f>+Tabella2026[[#This Row],[CONTRIBUTO SULLA BASE DELLA POPOLAZIONE]]+Tabella2026[[#This Row],[CONTRIBUTO SULLA BASE DEL REDDITO]]</f>
        <v>32489.897798507394</v>
      </c>
      <c r="S1904" s="3">
        <f>+Tabella2026[[#This Row],[CONTRIBUTO TOTALE]]/(PLAFOND/N_TESSERE)</f>
        <v>64.979795597014785</v>
      </c>
      <c r="T1904" s="3">
        <f>+MAX(CEILING(Tabella2026[[#This Row],[preDEF1]],1),1)</f>
        <v>65</v>
      </c>
      <c r="U1904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1904" s="21">
        <f>+Tabella2026[[#This Row],[DEF - n. card]]*(PLAFOND/N_TESSERE)</f>
        <v>32000</v>
      </c>
      <c r="W1904" s="18"/>
    </row>
    <row r="1905" spans="2:23" x14ac:dyDescent="0.25">
      <c r="B1905" s="1" t="s">
        <v>3838</v>
      </c>
      <c r="C1905" s="2">
        <v>1068</v>
      </c>
      <c r="D1905" s="1" t="s">
        <v>3839</v>
      </c>
      <c r="E1905" s="1" t="s">
        <v>18</v>
      </c>
      <c r="F1905" s="1" t="s">
        <v>17</v>
      </c>
      <c r="G1905" s="1" t="s">
        <v>2448</v>
      </c>
      <c r="H1905" s="1" t="s">
        <v>15835</v>
      </c>
      <c r="I1905" s="5">
        <v>6504</v>
      </c>
      <c r="J1905" s="5">
        <v>162747235</v>
      </c>
      <c r="K1905" s="3">
        <f>+Tabella2026[[#This Row],[POP_2024]]/SUM(Tabella2026[POP_2024])</f>
        <v>1.1034302293465481E-4</v>
      </c>
      <c r="L1905" s="3">
        <f>+Tabella2026[[#This Row],[INCIDENZA POPOLAZIONE]]*(PLAFOND/2)</f>
        <v>32484.903194695176</v>
      </c>
      <c r="M1905" s="3">
        <f>+IFERROR(Tabella2026[[#This Row],[reddito_2024]]/Tabella2026[[#This Row],[POP_2024]],"")</f>
        <v>25022.637607626075</v>
      </c>
      <c r="N1905" s="3">
        <f>+IF(Tabella2026[[#This Row],[REDDITO COMPLESSIVO PROCAPITE]]&lt;media_aggr_reddito_pc,(media_aggr_reddito_pc-Tabella2026[[#This Row],[REDDITO COMPLESSIVO PROCAPITE]]),0)</f>
        <v>0</v>
      </c>
      <c r="O1905" s="3">
        <f>+Tabella2026[[#This Row],[DIFFERENZA REDDITO INFERIORE ALLA MEDIA DALLA MEDIA]]*Tabella2026[[#This Row],[POP_2024]]</f>
        <v>0</v>
      </c>
      <c r="P1905" s="3">
        <f>+Tabella2026[[#This Row],[POPOLAZIONE PER DIFFERENZA ]]/SUM(Tabella2026[[POPOLAZIONE PER DIFFERENZA ]])</f>
        <v>0</v>
      </c>
      <c r="Q1905" s="3">
        <f>+Tabella2026[[#This Row],[INCIDENZA POPOLAZIONE PER DIFFERENZA]]*(PLAFOND-SUM(Tabella2026[CONTRIBUTO SULLA BASE DELLA POPOLAZIONE]))</f>
        <v>0</v>
      </c>
      <c r="R1905" s="3">
        <f>+Tabella2026[[#This Row],[CONTRIBUTO SULLA BASE DELLA POPOLAZIONE]]+Tabella2026[[#This Row],[CONTRIBUTO SULLA BASE DEL REDDITO]]</f>
        <v>32484.903194695176</v>
      </c>
      <c r="S1905" s="3">
        <f>+Tabella2026[[#This Row],[CONTRIBUTO TOTALE]]/(PLAFOND/N_TESSERE)</f>
        <v>64.969806389390357</v>
      </c>
      <c r="T1905" s="3">
        <f>+MAX(CEILING(Tabella2026[[#This Row],[preDEF1]],1),1)</f>
        <v>65</v>
      </c>
      <c r="U1905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1905" s="21">
        <f>+Tabella2026[[#This Row],[DEF - n. card]]*(PLAFOND/N_TESSERE)</f>
        <v>32000</v>
      </c>
      <c r="W1905" s="18"/>
    </row>
    <row r="1906" spans="2:23" x14ac:dyDescent="0.25">
      <c r="B1906" s="1" t="s">
        <v>3824</v>
      </c>
      <c r="C1906" s="2">
        <v>58040</v>
      </c>
      <c r="D1906" s="1" t="s">
        <v>3825</v>
      </c>
      <c r="E1906" s="1" t="s">
        <v>8</v>
      </c>
      <c r="F1906" s="1" t="s">
        <v>7</v>
      </c>
      <c r="G1906" s="1" t="s">
        <v>2448</v>
      </c>
      <c r="H1906" s="1" t="s">
        <v>15834</v>
      </c>
      <c r="I1906" s="5">
        <v>6504</v>
      </c>
      <c r="J1906" s="5">
        <v>86555112</v>
      </c>
      <c r="K1906" s="3">
        <f>+Tabella2026[[#This Row],[POP_2024]]/SUM(Tabella2026[POP_2024])</f>
        <v>1.1034302293465481E-4</v>
      </c>
      <c r="L1906" s="3">
        <f>+Tabella2026[[#This Row],[INCIDENZA POPOLAZIONE]]*(PLAFOND/2)</f>
        <v>32484.903194695176</v>
      </c>
      <c r="M1906" s="3">
        <f>+IFERROR(Tabella2026[[#This Row],[reddito_2024]]/Tabella2026[[#This Row],[POP_2024]],"")</f>
        <v>13307.981549815499</v>
      </c>
      <c r="N1906" s="3">
        <f>+IF(Tabella2026[[#This Row],[REDDITO COMPLESSIVO PROCAPITE]]&lt;media_aggr_reddito_pc,(media_aggr_reddito_pc-Tabella2026[[#This Row],[REDDITO COMPLESSIVO PROCAPITE]]),0)</f>
        <v>4517.0845127932425</v>
      </c>
      <c r="O1906" s="3">
        <f>+Tabella2026[[#This Row],[DIFFERENZA REDDITO INFERIORE ALLA MEDIA DALLA MEDIA]]*Tabella2026[[#This Row],[POP_2024]]</f>
        <v>29379117.671207249</v>
      </c>
      <c r="P1906" s="3">
        <f>+Tabella2026[[#This Row],[POPOLAZIONE PER DIFFERENZA ]]/SUM(Tabella2026[[POPOLAZIONE PER DIFFERENZA ]])</f>
        <v>2.6064627468479917E-4</v>
      </c>
      <c r="Q1906" s="3">
        <f>+Tabella2026[[#This Row],[INCIDENZA POPOLAZIONE PER DIFFERENZA]]*(PLAFOND-SUM(Tabella2026[CONTRIBUTO SULLA BASE DELLA POPOLAZIONE]))</f>
        <v>76734.067782499173</v>
      </c>
      <c r="R1906" s="3">
        <f>+Tabella2026[[#This Row],[CONTRIBUTO SULLA BASE DELLA POPOLAZIONE]]+Tabella2026[[#This Row],[CONTRIBUTO SULLA BASE DEL REDDITO]]</f>
        <v>109218.97097719435</v>
      </c>
      <c r="S1906" s="3">
        <f>+Tabella2026[[#This Row],[CONTRIBUTO TOTALE]]/(PLAFOND/N_TESSERE)</f>
        <v>218.43794195438869</v>
      </c>
      <c r="T1906" s="3">
        <f>+MAX(CEILING(Tabella2026[[#This Row],[preDEF1]],1),1)</f>
        <v>219</v>
      </c>
      <c r="U1906" s="9">
        <f xml:space="preserve"> IF(ROW(Tabella2026[[#This Row],[preDEF2]]) - ROW(Tabella2026[[#Headers],[preDEF2]])&lt;=ABS(SUM(Tabella2026[preDEF2])-N_TESSERE),Tabella2026[[#This Row],[preDEF2]]-1,Tabella2026[[#This Row],[preDEF2]])</f>
        <v>218</v>
      </c>
      <c r="V1906" s="21">
        <f>+Tabella2026[[#This Row],[DEF - n. card]]*(PLAFOND/N_TESSERE)</f>
        <v>109000</v>
      </c>
      <c r="W1906" s="18"/>
    </row>
    <row r="1907" spans="2:23" x14ac:dyDescent="0.25">
      <c r="B1907" s="1" t="s">
        <v>3840</v>
      </c>
      <c r="C1907" s="2">
        <v>84020</v>
      </c>
      <c r="D1907" s="1" t="s">
        <v>3841</v>
      </c>
      <c r="E1907" s="1" t="s">
        <v>21</v>
      </c>
      <c r="F1907" s="1" t="s">
        <v>261</v>
      </c>
      <c r="G1907" s="1" t="s">
        <v>2448</v>
      </c>
      <c r="H1907" s="1" t="s">
        <v>15836</v>
      </c>
      <c r="I1907" s="5">
        <v>6492</v>
      </c>
      <c r="J1907" s="5">
        <v>68202934</v>
      </c>
      <c r="K1907" s="3">
        <f>+Tabella2026[[#This Row],[POP_2024]]/SUM(Tabella2026[POP_2024])</f>
        <v>1.1013943802149124E-4</v>
      </c>
      <c r="L1907" s="3">
        <f>+Tabella2026[[#This Row],[INCIDENZA POPOLAZIONE]]*(PLAFOND/2)</f>
        <v>32424.967948948506</v>
      </c>
      <c r="M1907" s="3">
        <f>+IFERROR(Tabella2026[[#This Row],[reddito_2024]]/Tabella2026[[#This Row],[POP_2024]],"")</f>
        <v>10505.689155884165</v>
      </c>
      <c r="N1907" s="3">
        <f>+IF(Tabella2026[[#This Row],[REDDITO COMPLESSIVO PROCAPITE]]&lt;media_aggr_reddito_pc,(media_aggr_reddito_pc-Tabella2026[[#This Row],[REDDITO COMPLESSIVO PROCAPITE]]),0)</f>
        <v>7319.3769067245757</v>
      </c>
      <c r="O1907" s="3">
        <f>+Tabella2026[[#This Row],[DIFFERENZA REDDITO INFERIORE ALLA MEDIA DALLA MEDIA]]*Tabella2026[[#This Row],[POP_2024]]</f>
        <v>47517394.878455944</v>
      </c>
      <c r="P1907" s="3">
        <f>+Tabella2026[[#This Row],[POPOLAZIONE PER DIFFERENZA ]]/SUM(Tabella2026[[POPOLAZIONE PER DIFFERENZA ]])</f>
        <v>4.2156582428389726E-4</v>
      </c>
      <c r="Q1907" s="3">
        <f>+Tabella2026[[#This Row],[INCIDENZA POPOLAZIONE PER DIFFERENZA]]*(PLAFOND-SUM(Tabella2026[CONTRIBUTO SULLA BASE DELLA POPOLAZIONE]))</f>
        <v>124108.66249481164</v>
      </c>
      <c r="R1907" s="3">
        <f>+Tabella2026[[#This Row],[CONTRIBUTO SULLA BASE DELLA POPOLAZIONE]]+Tabella2026[[#This Row],[CONTRIBUTO SULLA BASE DEL REDDITO]]</f>
        <v>156533.63044376014</v>
      </c>
      <c r="S1907" s="3">
        <f>+Tabella2026[[#This Row],[CONTRIBUTO TOTALE]]/(PLAFOND/N_TESSERE)</f>
        <v>313.06726088752026</v>
      </c>
      <c r="T1907" s="3">
        <f>+MAX(CEILING(Tabella2026[[#This Row],[preDEF1]],1),1)</f>
        <v>314</v>
      </c>
      <c r="U1907" s="9">
        <f xml:space="preserve"> IF(ROW(Tabella2026[[#This Row],[preDEF2]]) - ROW(Tabella2026[[#Headers],[preDEF2]])&lt;=ABS(SUM(Tabella2026[preDEF2])-N_TESSERE),Tabella2026[[#This Row],[preDEF2]]-1,Tabella2026[[#This Row],[preDEF2]])</f>
        <v>313</v>
      </c>
      <c r="V1907" s="21">
        <f>+Tabella2026[[#This Row],[DEF - n. card]]*(PLAFOND/N_TESSERE)</f>
        <v>156500</v>
      </c>
      <c r="W1907" s="18"/>
    </row>
    <row r="1908" spans="2:23" x14ac:dyDescent="0.25">
      <c r="B1908" s="1" t="s">
        <v>3944</v>
      </c>
      <c r="C1908" s="2">
        <v>75097</v>
      </c>
      <c r="D1908" s="1" t="s">
        <v>3945</v>
      </c>
      <c r="E1908" s="1" t="s">
        <v>33</v>
      </c>
      <c r="F1908" s="1" t="s">
        <v>132</v>
      </c>
      <c r="G1908" s="1" t="s">
        <v>2448</v>
      </c>
      <c r="H1908" s="1" t="s">
        <v>15836</v>
      </c>
      <c r="I1908" s="5">
        <v>6486</v>
      </c>
      <c r="J1908" s="5">
        <v>79984271</v>
      </c>
      <c r="K1908" s="3">
        <f>+Tabella2026[[#This Row],[POP_2024]]/SUM(Tabella2026[POP_2024])</f>
        <v>1.1003764556490945E-4</v>
      </c>
      <c r="L1908" s="3">
        <f>+Tabella2026[[#This Row],[INCIDENZA POPOLAZIONE]]*(PLAFOND/2)</f>
        <v>32395.000326075169</v>
      </c>
      <c r="M1908" s="3">
        <f>+IFERROR(Tabella2026[[#This Row],[reddito_2024]]/Tabella2026[[#This Row],[POP_2024]],"")</f>
        <v>12331.833333333334</v>
      </c>
      <c r="N1908" s="3">
        <f>+IF(Tabella2026[[#This Row],[REDDITO COMPLESSIVO PROCAPITE]]&lt;media_aggr_reddito_pc,(media_aggr_reddito_pc-Tabella2026[[#This Row],[REDDITO COMPLESSIVO PROCAPITE]]),0)</f>
        <v>5493.2327292754071</v>
      </c>
      <c r="O1908" s="3">
        <f>+Tabella2026[[#This Row],[DIFFERENZA REDDITO INFERIORE ALLA MEDIA DALLA MEDIA]]*Tabella2026[[#This Row],[POP_2024]]</f>
        <v>35629107.482080288</v>
      </c>
      <c r="P1908" s="3">
        <f>+Tabella2026[[#This Row],[POPOLAZIONE PER DIFFERENZA ]]/SUM(Tabella2026[[POPOLAZIONE PER DIFFERENZA ]])</f>
        <v>3.1609506587223954E-4</v>
      </c>
      <c r="Q1908" s="3">
        <f>+Tabella2026[[#This Row],[INCIDENZA POPOLAZIONE PER DIFFERENZA]]*(PLAFOND-SUM(Tabella2026[CONTRIBUTO SULLA BASE DELLA POPOLAZIONE]))</f>
        <v>93058.150321488298</v>
      </c>
      <c r="R1908" s="3">
        <f>+Tabella2026[[#This Row],[CONTRIBUTO SULLA BASE DELLA POPOLAZIONE]]+Tabella2026[[#This Row],[CONTRIBUTO SULLA BASE DEL REDDITO]]</f>
        <v>125453.15064756347</v>
      </c>
      <c r="S1908" s="3">
        <f>+Tabella2026[[#This Row],[CONTRIBUTO TOTALE]]/(PLAFOND/N_TESSERE)</f>
        <v>250.90630129512692</v>
      </c>
      <c r="T1908" s="3">
        <f>+MAX(CEILING(Tabella2026[[#This Row],[preDEF1]],1),1)</f>
        <v>251</v>
      </c>
      <c r="U1908" s="9">
        <f xml:space="preserve"> IF(ROW(Tabella2026[[#This Row],[preDEF2]]) - ROW(Tabella2026[[#Headers],[preDEF2]])&lt;=ABS(SUM(Tabella2026[preDEF2])-N_TESSERE),Tabella2026[[#This Row],[preDEF2]]-1,Tabella2026[[#This Row],[preDEF2]])</f>
        <v>250</v>
      </c>
      <c r="V1908" s="21">
        <f>+Tabella2026[[#This Row],[DEF - n. card]]*(PLAFOND/N_TESSERE)</f>
        <v>125000</v>
      </c>
      <c r="W1908" s="18"/>
    </row>
    <row r="1909" spans="2:23" x14ac:dyDescent="0.25">
      <c r="B1909" s="1" t="s">
        <v>3752</v>
      </c>
      <c r="C1909" s="2">
        <v>78142</v>
      </c>
      <c r="D1909" s="1" t="s">
        <v>3753</v>
      </c>
      <c r="E1909" s="1" t="s">
        <v>61</v>
      </c>
      <c r="F1909" s="1" t="s">
        <v>178</v>
      </c>
      <c r="G1909" s="1" t="s">
        <v>2448</v>
      </c>
      <c r="H1909" s="1" t="s">
        <v>15836</v>
      </c>
      <c r="I1909" s="5">
        <v>6480</v>
      </c>
      <c r="J1909" s="5">
        <v>62684320</v>
      </c>
      <c r="K1909" s="3">
        <f>+Tabella2026[[#This Row],[POP_2024]]/SUM(Tabella2026[POP_2024])</f>
        <v>1.0993585310832767E-4</v>
      </c>
      <c r="L1909" s="3">
        <f>+Tabella2026[[#This Row],[INCIDENZA POPOLAZIONE]]*(PLAFOND/2)</f>
        <v>32365.032703201836</v>
      </c>
      <c r="M1909" s="3">
        <f>+IFERROR(Tabella2026[[#This Row],[reddito_2024]]/Tabella2026[[#This Row],[POP_2024]],"")</f>
        <v>9673.5061728395067</v>
      </c>
      <c r="N1909" s="3">
        <f>+IF(Tabella2026[[#This Row],[REDDITO COMPLESSIVO PROCAPITE]]&lt;media_aggr_reddito_pc,(media_aggr_reddito_pc-Tabella2026[[#This Row],[REDDITO COMPLESSIVO PROCAPITE]]),0)</f>
        <v>8151.5598897692344</v>
      </c>
      <c r="O1909" s="3">
        <f>+Tabella2026[[#This Row],[DIFFERENZA REDDITO INFERIORE ALLA MEDIA DALLA MEDIA]]*Tabella2026[[#This Row],[POP_2024]]</f>
        <v>52822108.08570464</v>
      </c>
      <c r="P1909" s="3">
        <f>+Tabella2026[[#This Row],[POPOLAZIONE PER DIFFERENZA ]]/SUM(Tabella2026[[POPOLAZIONE PER DIFFERENZA ]])</f>
        <v>4.6862829059804678E-4</v>
      </c>
      <c r="Q1909" s="3">
        <f>+Tabella2026[[#This Row],[INCIDENZA POPOLAZIONE PER DIFFERENZA]]*(PLAFOND-SUM(Tabella2026[CONTRIBUTO SULLA BASE DELLA POPOLAZIONE]))</f>
        <v>137963.81728084758</v>
      </c>
      <c r="R1909" s="3">
        <f>+Tabella2026[[#This Row],[CONTRIBUTO SULLA BASE DELLA POPOLAZIONE]]+Tabella2026[[#This Row],[CONTRIBUTO SULLA BASE DEL REDDITO]]</f>
        <v>170328.84998404942</v>
      </c>
      <c r="S1909" s="3">
        <f>+Tabella2026[[#This Row],[CONTRIBUTO TOTALE]]/(PLAFOND/N_TESSERE)</f>
        <v>340.65769996809883</v>
      </c>
      <c r="T1909" s="3">
        <f>+MAX(CEILING(Tabella2026[[#This Row],[preDEF1]],1),1)</f>
        <v>341</v>
      </c>
      <c r="U1909" s="9">
        <f xml:space="preserve"> IF(ROW(Tabella2026[[#This Row],[preDEF2]]) - ROW(Tabella2026[[#Headers],[preDEF2]])&lt;=ABS(SUM(Tabella2026[preDEF2])-N_TESSERE),Tabella2026[[#This Row],[preDEF2]]-1,Tabella2026[[#This Row],[preDEF2]])</f>
        <v>340</v>
      </c>
      <c r="V1909" s="21">
        <f>+Tabella2026[[#This Row],[DEF - n. card]]*(PLAFOND/N_TESSERE)</f>
        <v>170000</v>
      </c>
      <c r="W1909" s="18"/>
    </row>
    <row r="1910" spans="2:23" x14ac:dyDescent="0.25">
      <c r="B1910" s="1" t="s">
        <v>3740</v>
      </c>
      <c r="C1910" s="2">
        <v>114028</v>
      </c>
      <c r="D1910" s="1" t="s">
        <v>3741</v>
      </c>
      <c r="E1910" s="1" t="s">
        <v>76</v>
      </c>
      <c r="F1910" s="1" t="s">
        <v>550</v>
      </c>
      <c r="G1910" s="1" t="s">
        <v>2448</v>
      </c>
      <c r="H1910" s="1" t="s">
        <v>15836</v>
      </c>
      <c r="I1910" s="5">
        <v>6475</v>
      </c>
      <c r="J1910" s="5">
        <v>88815584</v>
      </c>
      <c r="K1910" s="3">
        <f>+Tabella2026[[#This Row],[POP_2024]]/SUM(Tabella2026[POP_2024])</f>
        <v>1.0985102606117618E-4</v>
      </c>
      <c r="L1910" s="3">
        <f>+Tabella2026[[#This Row],[INCIDENZA POPOLAZIONE]]*(PLAFOND/2)</f>
        <v>32340.05968414072</v>
      </c>
      <c r="M1910" s="3">
        <f>+IFERROR(Tabella2026[[#This Row],[reddito_2024]]/Tabella2026[[#This Row],[POP_2024]],"")</f>
        <v>13716.69250965251</v>
      </c>
      <c r="N1910" s="3">
        <f>+IF(Tabella2026[[#This Row],[REDDITO COMPLESSIVO PROCAPITE]]&lt;media_aggr_reddito_pc,(media_aggr_reddito_pc-Tabella2026[[#This Row],[REDDITO COMPLESSIVO PROCAPITE]]),0)</f>
        <v>4108.3735529562309</v>
      </c>
      <c r="O1910" s="3">
        <f>+Tabella2026[[#This Row],[DIFFERENZA REDDITO INFERIORE ALLA MEDIA DALLA MEDIA]]*Tabella2026[[#This Row],[POP_2024]]</f>
        <v>26601718.755391594</v>
      </c>
      <c r="P1910" s="3">
        <f>+Tabella2026[[#This Row],[POPOLAZIONE PER DIFFERENZA ]]/SUM(Tabella2026[[POPOLAZIONE PER DIFFERENZA ]])</f>
        <v>2.3600568850986372E-4</v>
      </c>
      <c r="Q1910" s="3">
        <f>+Tabella2026[[#This Row],[INCIDENZA POPOLAZIONE PER DIFFERENZA]]*(PLAFOND-SUM(Tabella2026[CONTRIBUTO SULLA BASE DELLA POPOLAZIONE]))</f>
        <v>69479.897693037783</v>
      </c>
      <c r="R1910" s="3">
        <f>+Tabella2026[[#This Row],[CONTRIBUTO SULLA BASE DELLA POPOLAZIONE]]+Tabella2026[[#This Row],[CONTRIBUTO SULLA BASE DEL REDDITO]]</f>
        <v>101819.95737717851</v>
      </c>
      <c r="S1910" s="3">
        <f>+Tabella2026[[#This Row],[CONTRIBUTO TOTALE]]/(PLAFOND/N_TESSERE)</f>
        <v>203.63991475435702</v>
      </c>
      <c r="T1910" s="3">
        <f>+MAX(CEILING(Tabella2026[[#This Row],[preDEF1]],1),1)</f>
        <v>204</v>
      </c>
      <c r="U1910" s="9">
        <f xml:space="preserve"> IF(ROW(Tabella2026[[#This Row],[preDEF2]]) - ROW(Tabella2026[[#Headers],[preDEF2]])&lt;=ABS(SUM(Tabella2026[preDEF2])-N_TESSERE),Tabella2026[[#This Row],[preDEF2]]-1,Tabella2026[[#This Row],[preDEF2]])</f>
        <v>203</v>
      </c>
      <c r="V1910" s="21">
        <f>+Tabella2026[[#This Row],[DEF - n. card]]*(PLAFOND/N_TESSERE)</f>
        <v>101500</v>
      </c>
      <c r="W1910" s="18"/>
    </row>
    <row r="1911" spans="2:23" x14ac:dyDescent="0.25">
      <c r="B1911" s="1" t="s">
        <v>3908</v>
      </c>
      <c r="C1911" s="2">
        <v>36021</v>
      </c>
      <c r="D1911" s="1" t="s">
        <v>3909</v>
      </c>
      <c r="E1911" s="1" t="s">
        <v>27</v>
      </c>
      <c r="F1911" s="1" t="s">
        <v>58</v>
      </c>
      <c r="G1911" s="1" t="s">
        <v>2448</v>
      </c>
      <c r="H1911" s="1" t="s">
        <v>15835</v>
      </c>
      <c r="I1911" s="5">
        <v>6473</v>
      </c>
      <c r="J1911" s="5">
        <v>133462780</v>
      </c>
      <c r="K1911" s="3">
        <f>+Tabella2026[[#This Row],[POP_2024]]/SUM(Tabella2026[POP_2024])</f>
        <v>1.0981709524231559E-4</v>
      </c>
      <c r="L1911" s="3">
        <f>+Tabella2026[[#This Row],[INCIDENZA POPOLAZIONE]]*(PLAFOND/2)</f>
        <v>32330.070476516277</v>
      </c>
      <c r="M1911" s="3">
        <f>+IFERROR(Tabella2026[[#This Row],[reddito_2024]]/Tabella2026[[#This Row],[POP_2024]],"")</f>
        <v>20618.380967094083</v>
      </c>
      <c r="N1911" s="3">
        <f>+IF(Tabella2026[[#This Row],[REDDITO COMPLESSIVO PROCAPITE]]&lt;media_aggr_reddito_pc,(media_aggr_reddito_pc-Tabella2026[[#This Row],[REDDITO COMPLESSIVO PROCAPITE]]),0)</f>
        <v>0</v>
      </c>
      <c r="O1911" s="3">
        <f>+Tabella2026[[#This Row],[DIFFERENZA REDDITO INFERIORE ALLA MEDIA DALLA MEDIA]]*Tabella2026[[#This Row],[POP_2024]]</f>
        <v>0</v>
      </c>
      <c r="P1911" s="3">
        <f>+Tabella2026[[#This Row],[POPOLAZIONE PER DIFFERENZA ]]/SUM(Tabella2026[[POPOLAZIONE PER DIFFERENZA ]])</f>
        <v>0</v>
      </c>
      <c r="Q1911" s="3">
        <f>+Tabella2026[[#This Row],[INCIDENZA POPOLAZIONE PER DIFFERENZA]]*(PLAFOND-SUM(Tabella2026[CONTRIBUTO SULLA BASE DELLA POPOLAZIONE]))</f>
        <v>0</v>
      </c>
      <c r="R1911" s="3">
        <f>+Tabella2026[[#This Row],[CONTRIBUTO SULLA BASE DELLA POPOLAZIONE]]+Tabella2026[[#This Row],[CONTRIBUTO SULLA BASE DEL REDDITO]]</f>
        <v>32330.070476516277</v>
      </c>
      <c r="S1911" s="3">
        <f>+Tabella2026[[#This Row],[CONTRIBUTO TOTALE]]/(PLAFOND/N_TESSERE)</f>
        <v>64.660140953032553</v>
      </c>
      <c r="T1911" s="3">
        <f>+MAX(CEILING(Tabella2026[[#This Row],[preDEF1]],1),1)</f>
        <v>65</v>
      </c>
      <c r="U1911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1911" s="21">
        <f>+Tabella2026[[#This Row],[DEF - n. card]]*(PLAFOND/N_TESSERE)</f>
        <v>32000</v>
      </c>
      <c r="W1911" s="18"/>
    </row>
    <row r="1912" spans="2:23" x14ac:dyDescent="0.25">
      <c r="B1912" s="1" t="s">
        <v>3738</v>
      </c>
      <c r="C1912" s="2">
        <v>73002</v>
      </c>
      <c r="D1912" s="1" t="s">
        <v>3739</v>
      </c>
      <c r="E1912" s="1" t="s">
        <v>33</v>
      </c>
      <c r="F1912" s="1" t="s">
        <v>56</v>
      </c>
      <c r="G1912" s="1" t="s">
        <v>2448</v>
      </c>
      <c r="H1912" s="1" t="s">
        <v>15836</v>
      </c>
      <c r="I1912" s="5">
        <v>6468</v>
      </c>
      <c r="J1912" s="5">
        <v>91470072</v>
      </c>
      <c r="K1912" s="3">
        <f>+Tabella2026[[#This Row],[POP_2024]]/SUM(Tabella2026[POP_2024])</f>
        <v>1.097322681951641E-4</v>
      </c>
      <c r="L1912" s="3">
        <f>+Tabella2026[[#This Row],[INCIDENZA POPOLAZIONE]]*(PLAFOND/2)</f>
        <v>32305.097457455166</v>
      </c>
      <c r="M1912" s="3">
        <f>+IFERROR(Tabella2026[[#This Row],[reddito_2024]]/Tabella2026[[#This Row],[POP_2024]],"")</f>
        <v>14141.940630797773</v>
      </c>
      <c r="N1912" s="3">
        <f>+IF(Tabella2026[[#This Row],[REDDITO COMPLESSIVO PROCAPITE]]&lt;media_aggr_reddito_pc,(media_aggr_reddito_pc-Tabella2026[[#This Row],[REDDITO COMPLESSIVO PROCAPITE]]),0)</f>
        <v>3683.1254318109677</v>
      </c>
      <c r="O1912" s="3">
        <f>+Tabella2026[[#This Row],[DIFFERENZA REDDITO INFERIORE ALLA MEDIA DALLA MEDIA]]*Tabella2026[[#This Row],[POP_2024]]</f>
        <v>23822455.292953338</v>
      </c>
      <c r="P1912" s="3">
        <f>+Tabella2026[[#This Row],[POPOLAZIONE PER DIFFERENZA ]]/SUM(Tabella2026[[POPOLAZIONE PER DIFFERENZA ]])</f>
        <v>2.1134856041094691E-4</v>
      </c>
      <c r="Q1912" s="3">
        <f>+Tabella2026[[#This Row],[INCIDENZA POPOLAZIONE PER DIFFERENZA]]*(PLAFOND-SUM(Tabella2026[CONTRIBUTO SULLA BASE DELLA POPOLAZIONE]))</f>
        <v>62220.857673562714</v>
      </c>
      <c r="R1912" s="3">
        <f>+Tabella2026[[#This Row],[CONTRIBUTO SULLA BASE DELLA POPOLAZIONE]]+Tabella2026[[#This Row],[CONTRIBUTO SULLA BASE DEL REDDITO]]</f>
        <v>94525.955131017879</v>
      </c>
      <c r="S1912" s="3">
        <f>+Tabella2026[[#This Row],[CONTRIBUTO TOTALE]]/(PLAFOND/N_TESSERE)</f>
        <v>189.05191026203576</v>
      </c>
      <c r="T1912" s="3">
        <f>+MAX(CEILING(Tabella2026[[#This Row],[preDEF1]],1),1)</f>
        <v>190</v>
      </c>
      <c r="U1912" s="9">
        <f xml:space="preserve"> IF(ROW(Tabella2026[[#This Row],[preDEF2]]) - ROW(Tabella2026[[#Headers],[preDEF2]])&lt;=ABS(SUM(Tabella2026[preDEF2])-N_TESSERE),Tabella2026[[#This Row],[preDEF2]]-1,Tabella2026[[#This Row],[preDEF2]])</f>
        <v>189</v>
      </c>
      <c r="V1912" s="21">
        <f>+Tabella2026[[#This Row],[DEF - n. card]]*(PLAFOND/N_TESSERE)</f>
        <v>94500</v>
      </c>
      <c r="W1912" s="18"/>
    </row>
    <row r="1913" spans="2:23" x14ac:dyDescent="0.25">
      <c r="B1913" s="1" t="s">
        <v>3830</v>
      </c>
      <c r="C1913" s="2">
        <v>10009</v>
      </c>
      <c r="D1913" s="1" t="s">
        <v>3831</v>
      </c>
      <c r="E1913" s="1" t="s">
        <v>24</v>
      </c>
      <c r="F1913" s="1" t="s">
        <v>23</v>
      </c>
      <c r="G1913" s="1" t="s">
        <v>2448</v>
      </c>
      <c r="H1913" s="1" t="s">
        <v>15835</v>
      </c>
      <c r="I1913" s="5">
        <v>6456</v>
      </c>
      <c r="J1913" s="5">
        <v>128661039</v>
      </c>
      <c r="K1913" s="3">
        <f>+Tabella2026[[#This Row],[POP_2024]]/SUM(Tabella2026[POP_2024])</f>
        <v>1.0952868328200053E-4</v>
      </c>
      <c r="L1913" s="3">
        <f>+Tabella2026[[#This Row],[INCIDENZA POPOLAZIONE]]*(PLAFOND/2)</f>
        <v>32245.162211708495</v>
      </c>
      <c r="M1913" s="3">
        <f>+IFERROR(Tabella2026[[#This Row],[reddito_2024]]/Tabella2026[[#This Row],[POP_2024]],"")</f>
        <v>19928.909386617099</v>
      </c>
      <c r="N1913" s="3">
        <f>+IF(Tabella2026[[#This Row],[REDDITO COMPLESSIVO PROCAPITE]]&lt;media_aggr_reddito_pc,(media_aggr_reddito_pc-Tabella2026[[#This Row],[REDDITO COMPLESSIVO PROCAPITE]]),0)</f>
        <v>0</v>
      </c>
      <c r="O1913" s="3">
        <f>+Tabella2026[[#This Row],[DIFFERENZA REDDITO INFERIORE ALLA MEDIA DALLA MEDIA]]*Tabella2026[[#This Row],[POP_2024]]</f>
        <v>0</v>
      </c>
      <c r="P1913" s="3">
        <f>+Tabella2026[[#This Row],[POPOLAZIONE PER DIFFERENZA ]]/SUM(Tabella2026[[POPOLAZIONE PER DIFFERENZA ]])</f>
        <v>0</v>
      </c>
      <c r="Q1913" s="3">
        <f>+Tabella2026[[#This Row],[INCIDENZA POPOLAZIONE PER DIFFERENZA]]*(PLAFOND-SUM(Tabella2026[CONTRIBUTO SULLA BASE DELLA POPOLAZIONE]))</f>
        <v>0</v>
      </c>
      <c r="R1913" s="3">
        <f>+Tabella2026[[#This Row],[CONTRIBUTO SULLA BASE DELLA POPOLAZIONE]]+Tabella2026[[#This Row],[CONTRIBUTO SULLA BASE DEL REDDITO]]</f>
        <v>32245.162211708495</v>
      </c>
      <c r="S1913" s="3">
        <f>+Tabella2026[[#This Row],[CONTRIBUTO TOTALE]]/(PLAFOND/N_TESSERE)</f>
        <v>64.490324423416993</v>
      </c>
      <c r="T1913" s="3">
        <f>+MAX(CEILING(Tabella2026[[#This Row],[preDEF1]],1),1)</f>
        <v>65</v>
      </c>
      <c r="U1913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1913" s="21">
        <f>+Tabella2026[[#This Row],[DEF - n. card]]*(PLAFOND/N_TESSERE)</f>
        <v>32000</v>
      </c>
      <c r="W1913" s="18"/>
    </row>
    <row r="1914" spans="2:23" x14ac:dyDescent="0.25">
      <c r="B1914" s="1" t="s">
        <v>3754</v>
      </c>
      <c r="C1914" s="2">
        <v>76085</v>
      </c>
      <c r="D1914" s="1" t="s">
        <v>3755</v>
      </c>
      <c r="E1914" s="1" t="s">
        <v>213</v>
      </c>
      <c r="F1914" s="1" t="s">
        <v>212</v>
      </c>
      <c r="G1914" s="1" t="s">
        <v>2448</v>
      </c>
      <c r="H1914" s="1" t="s">
        <v>15836</v>
      </c>
      <c r="I1914" s="5">
        <v>6447</v>
      </c>
      <c r="J1914" s="5">
        <v>74504685</v>
      </c>
      <c r="K1914" s="3">
        <f>+Tabella2026[[#This Row],[POP_2024]]/SUM(Tabella2026[POP_2024])</f>
        <v>1.0937599459712786E-4</v>
      </c>
      <c r="L1914" s="3">
        <f>+Tabella2026[[#This Row],[INCIDENZA POPOLAZIONE]]*(PLAFOND/2)</f>
        <v>32200.210777398494</v>
      </c>
      <c r="M1914" s="3">
        <f>+IFERROR(Tabella2026[[#This Row],[reddito_2024]]/Tabella2026[[#This Row],[POP_2024]],"")</f>
        <v>11556.489064681247</v>
      </c>
      <c r="N1914" s="3">
        <f>+IF(Tabella2026[[#This Row],[REDDITO COMPLESSIVO PROCAPITE]]&lt;media_aggr_reddito_pc,(media_aggr_reddito_pc-Tabella2026[[#This Row],[REDDITO COMPLESSIVO PROCAPITE]]),0)</f>
        <v>6268.5769979274937</v>
      </c>
      <c r="O1914" s="3">
        <f>+Tabella2026[[#This Row],[DIFFERENZA REDDITO INFERIORE ALLA MEDIA DALLA MEDIA]]*Tabella2026[[#This Row],[POP_2024]]</f>
        <v>40413515.905638553</v>
      </c>
      <c r="P1914" s="3">
        <f>+Tabella2026[[#This Row],[POPOLAZIONE PER DIFFERENZA ]]/SUM(Tabella2026[[POPOLAZIONE PER DIFFERENZA ]])</f>
        <v>3.5854148125227608E-4</v>
      </c>
      <c r="Q1914" s="3">
        <f>+Tabella2026[[#This Row],[INCIDENZA POPOLAZIONE PER DIFFERENZA]]*(PLAFOND-SUM(Tabella2026[CONTRIBUTO SULLA BASE DELLA POPOLAZIONE]))</f>
        <v>105554.34317455956</v>
      </c>
      <c r="R1914" s="3">
        <f>+Tabella2026[[#This Row],[CONTRIBUTO SULLA BASE DELLA POPOLAZIONE]]+Tabella2026[[#This Row],[CONTRIBUTO SULLA BASE DEL REDDITO]]</f>
        <v>137754.55395195805</v>
      </c>
      <c r="S1914" s="3">
        <f>+Tabella2026[[#This Row],[CONTRIBUTO TOTALE]]/(PLAFOND/N_TESSERE)</f>
        <v>275.50910790391612</v>
      </c>
      <c r="T1914" s="3">
        <f>+MAX(CEILING(Tabella2026[[#This Row],[preDEF1]],1),1)</f>
        <v>276</v>
      </c>
      <c r="U1914" s="9">
        <f xml:space="preserve"> IF(ROW(Tabella2026[[#This Row],[preDEF2]]) - ROW(Tabella2026[[#Headers],[preDEF2]])&lt;=ABS(SUM(Tabella2026[preDEF2])-N_TESSERE),Tabella2026[[#This Row],[preDEF2]]-1,Tabella2026[[#This Row],[preDEF2]])</f>
        <v>275</v>
      </c>
      <c r="V1914" s="21">
        <f>+Tabella2026[[#This Row],[DEF - n. card]]*(PLAFOND/N_TESSERE)</f>
        <v>137500</v>
      </c>
      <c r="W1914" s="18"/>
    </row>
    <row r="1915" spans="2:23" x14ac:dyDescent="0.25">
      <c r="B1915" s="1" t="s">
        <v>3866</v>
      </c>
      <c r="C1915" s="2">
        <v>4240</v>
      </c>
      <c r="D1915" s="1" t="s">
        <v>3867</v>
      </c>
      <c r="E1915" s="1" t="s">
        <v>18</v>
      </c>
      <c r="F1915" s="1" t="s">
        <v>263</v>
      </c>
      <c r="G1915" s="1" t="s">
        <v>2448</v>
      </c>
      <c r="H1915" s="1" t="s">
        <v>15835</v>
      </c>
      <c r="I1915" s="5">
        <v>6444</v>
      </c>
      <c r="J1915" s="5">
        <v>116535534</v>
      </c>
      <c r="K1915" s="3">
        <f>+Tabella2026[[#This Row],[POP_2024]]/SUM(Tabella2026[POP_2024])</f>
        <v>1.0932509836883696E-4</v>
      </c>
      <c r="L1915" s="3">
        <f>+Tabella2026[[#This Row],[INCIDENZA POPOLAZIONE]]*(PLAFOND/2)</f>
        <v>32185.226965961825</v>
      </c>
      <c r="M1915" s="3">
        <f>+IFERROR(Tabella2026[[#This Row],[reddito_2024]]/Tabella2026[[#This Row],[POP_2024]],"")</f>
        <v>18084.34729981378</v>
      </c>
      <c r="N1915" s="3">
        <f>+IF(Tabella2026[[#This Row],[REDDITO COMPLESSIVO PROCAPITE]]&lt;media_aggr_reddito_pc,(media_aggr_reddito_pc-Tabella2026[[#This Row],[REDDITO COMPLESSIVO PROCAPITE]]),0)</f>
        <v>0</v>
      </c>
      <c r="O1915" s="3">
        <f>+Tabella2026[[#This Row],[DIFFERENZA REDDITO INFERIORE ALLA MEDIA DALLA MEDIA]]*Tabella2026[[#This Row],[POP_2024]]</f>
        <v>0</v>
      </c>
      <c r="P1915" s="3">
        <f>+Tabella2026[[#This Row],[POPOLAZIONE PER DIFFERENZA ]]/SUM(Tabella2026[[POPOLAZIONE PER DIFFERENZA ]])</f>
        <v>0</v>
      </c>
      <c r="Q1915" s="3">
        <f>+Tabella2026[[#This Row],[INCIDENZA POPOLAZIONE PER DIFFERENZA]]*(PLAFOND-SUM(Tabella2026[CONTRIBUTO SULLA BASE DELLA POPOLAZIONE]))</f>
        <v>0</v>
      </c>
      <c r="R1915" s="3">
        <f>+Tabella2026[[#This Row],[CONTRIBUTO SULLA BASE DELLA POPOLAZIONE]]+Tabella2026[[#This Row],[CONTRIBUTO SULLA BASE DEL REDDITO]]</f>
        <v>32185.226965961825</v>
      </c>
      <c r="S1915" s="3">
        <f>+Tabella2026[[#This Row],[CONTRIBUTO TOTALE]]/(PLAFOND/N_TESSERE)</f>
        <v>64.370453931923649</v>
      </c>
      <c r="T1915" s="3">
        <f>+MAX(CEILING(Tabella2026[[#This Row],[preDEF1]],1),1)</f>
        <v>65</v>
      </c>
      <c r="U1915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1915" s="21">
        <f>+Tabella2026[[#This Row],[DEF - n. card]]*(PLAFOND/N_TESSERE)</f>
        <v>32000</v>
      </c>
      <c r="W1915" s="18"/>
    </row>
    <row r="1916" spans="2:23" x14ac:dyDescent="0.25">
      <c r="B1916" s="1" t="s">
        <v>3828</v>
      </c>
      <c r="C1916" s="2">
        <v>18037</v>
      </c>
      <c r="D1916" s="1" t="s">
        <v>3829</v>
      </c>
      <c r="E1916" s="1" t="s">
        <v>12</v>
      </c>
      <c r="F1916" s="1" t="s">
        <v>195</v>
      </c>
      <c r="G1916" s="1" t="s">
        <v>2448</v>
      </c>
      <c r="H1916" s="1" t="s">
        <v>15835</v>
      </c>
      <c r="I1916" s="5">
        <v>6435</v>
      </c>
      <c r="J1916" s="5">
        <v>129363932</v>
      </c>
      <c r="K1916" s="3">
        <f>+Tabella2026[[#This Row],[POP_2024]]/SUM(Tabella2026[POP_2024])</f>
        <v>1.0917240968396427E-4</v>
      </c>
      <c r="L1916" s="3">
        <f>+Tabella2026[[#This Row],[INCIDENZA POPOLAZIONE]]*(PLAFOND/2)</f>
        <v>32140.27553165182</v>
      </c>
      <c r="M1916" s="3">
        <f>+IFERROR(Tabella2026[[#This Row],[reddito_2024]]/Tabella2026[[#This Row],[POP_2024]],"")</f>
        <v>20103.175135975136</v>
      </c>
      <c r="N1916" s="3">
        <f>+IF(Tabella2026[[#This Row],[REDDITO COMPLESSIVO PROCAPITE]]&lt;media_aggr_reddito_pc,(media_aggr_reddito_pc-Tabella2026[[#This Row],[REDDITO COMPLESSIVO PROCAPITE]]),0)</f>
        <v>0</v>
      </c>
      <c r="O1916" s="3">
        <f>+Tabella2026[[#This Row],[DIFFERENZA REDDITO INFERIORE ALLA MEDIA DALLA MEDIA]]*Tabella2026[[#This Row],[POP_2024]]</f>
        <v>0</v>
      </c>
      <c r="P1916" s="3">
        <f>+Tabella2026[[#This Row],[POPOLAZIONE PER DIFFERENZA ]]/SUM(Tabella2026[[POPOLAZIONE PER DIFFERENZA ]])</f>
        <v>0</v>
      </c>
      <c r="Q1916" s="3">
        <f>+Tabella2026[[#This Row],[INCIDENZA POPOLAZIONE PER DIFFERENZA]]*(PLAFOND-SUM(Tabella2026[CONTRIBUTO SULLA BASE DELLA POPOLAZIONE]))</f>
        <v>0</v>
      </c>
      <c r="R1916" s="3">
        <f>+Tabella2026[[#This Row],[CONTRIBUTO SULLA BASE DELLA POPOLAZIONE]]+Tabella2026[[#This Row],[CONTRIBUTO SULLA BASE DEL REDDITO]]</f>
        <v>32140.27553165182</v>
      </c>
      <c r="S1916" s="3">
        <f>+Tabella2026[[#This Row],[CONTRIBUTO TOTALE]]/(PLAFOND/N_TESSERE)</f>
        <v>64.280551063303633</v>
      </c>
      <c r="T1916" s="3">
        <f>+MAX(CEILING(Tabella2026[[#This Row],[preDEF1]],1),1)</f>
        <v>65</v>
      </c>
      <c r="U1916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1916" s="21">
        <f>+Tabella2026[[#This Row],[DEF - n. card]]*(PLAFOND/N_TESSERE)</f>
        <v>32000</v>
      </c>
      <c r="W1916" s="18"/>
    </row>
    <row r="1917" spans="2:23" x14ac:dyDescent="0.25">
      <c r="B1917" s="1" t="s">
        <v>3880</v>
      </c>
      <c r="C1917" s="2">
        <v>17186</v>
      </c>
      <c r="D1917" s="1" t="s">
        <v>3881</v>
      </c>
      <c r="E1917" s="1" t="s">
        <v>12</v>
      </c>
      <c r="F1917" s="1" t="s">
        <v>50</v>
      </c>
      <c r="G1917" s="1" t="s">
        <v>2448</v>
      </c>
      <c r="H1917" s="1" t="s">
        <v>15835</v>
      </c>
      <c r="I1917" s="5">
        <v>6429</v>
      </c>
      <c r="J1917" s="5">
        <v>114157267</v>
      </c>
      <c r="K1917" s="3">
        <f>+Tabella2026[[#This Row],[POP_2024]]/SUM(Tabella2026[POP_2024])</f>
        <v>1.090706172273825E-4</v>
      </c>
      <c r="L1917" s="3">
        <f>+Tabella2026[[#This Row],[INCIDENZA POPOLAZIONE]]*(PLAFOND/2)</f>
        <v>32110.307908778486</v>
      </c>
      <c r="M1917" s="3">
        <f>+IFERROR(Tabella2026[[#This Row],[reddito_2024]]/Tabella2026[[#This Row],[POP_2024]],"")</f>
        <v>17756.613314667909</v>
      </c>
      <c r="N1917" s="3">
        <f>+IF(Tabella2026[[#This Row],[REDDITO COMPLESSIVO PROCAPITE]]&lt;media_aggr_reddito_pc,(media_aggr_reddito_pc-Tabella2026[[#This Row],[REDDITO COMPLESSIVO PROCAPITE]]),0)</f>
        <v>68.452747940831614</v>
      </c>
      <c r="O1917" s="3">
        <f>+Tabella2026[[#This Row],[DIFFERENZA REDDITO INFERIORE ALLA MEDIA DALLA MEDIA]]*Tabella2026[[#This Row],[POP_2024]]</f>
        <v>440082.71651160647</v>
      </c>
      <c r="P1917" s="3">
        <f>+Tabella2026[[#This Row],[POPOLAZIONE PER DIFFERENZA ]]/SUM(Tabella2026[[POPOLAZIONE PER DIFFERENZA ]])</f>
        <v>3.9043351095711537E-6</v>
      </c>
      <c r="Q1917" s="3">
        <f>+Tabella2026[[#This Row],[INCIDENZA POPOLAZIONE PER DIFFERENZA]]*(PLAFOND-SUM(Tabella2026[CONTRIBUTO SULLA BASE DELLA POPOLAZIONE]))</f>
        <v>1149.4333280064202</v>
      </c>
      <c r="R1917" s="3">
        <f>+Tabella2026[[#This Row],[CONTRIBUTO SULLA BASE DELLA POPOLAZIONE]]+Tabella2026[[#This Row],[CONTRIBUTO SULLA BASE DEL REDDITO]]</f>
        <v>33259.741236784903</v>
      </c>
      <c r="S1917" s="3">
        <f>+Tabella2026[[#This Row],[CONTRIBUTO TOTALE]]/(PLAFOND/N_TESSERE)</f>
        <v>66.519482473569809</v>
      </c>
      <c r="T1917" s="3">
        <f>+MAX(CEILING(Tabella2026[[#This Row],[preDEF1]],1),1)</f>
        <v>67</v>
      </c>
      <c r="U1917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917" s="21">
        <f>+Tabella2026[[#This Row],[DEF - n. card]]*(PLAFOND/N_TESSERE)</f>
        <v>33000</v>
      </c>
      <c r="W1917" s="18"/>
    </row>
    <row r="1918" spans="2:23" x14ac:dyDescent="0.25">
      <c r="B1918" s="1" t="s">
        <v>3940</v>
      </c>
      <c r="C1918" s="2">
        <v>18013</v>
      </c>
      <c r="D1918" s="1" t="s">
        <v>3941</v>
      </c>
      <c r="E1918" s="1" t="s">
        <v>12</v>
      </c>
      <c r="F1918" s="1" t="s">
        <v>195</v>
      </c>
      <c r="G1918" s="1" t="s">
        <v>2448</v>
      </c>
      <c r="H1918" s="1" t="s">
        <v>15835</v>
      </c>
      <c r="I1918" s="5">
        <v>6418</v>
      </c>
      <c r="J1918" s="5">
        <v>117317865</v>
      </c>
      <c r="K1918" s="3">
        <f>+Tabella2026[[#This Row],[POP_2024]]/SUM(Tabella2026[POP_2024])</f>
        <v>1.0888399772364923E-4</v>
      </c>
      <c r="L1918" s="3">
        <f>+Tabella2026[[#This Row],[INCIDENZA POPOLAZIONE]]*(PLAFOND/2)</f>
        <v>32055.367266844041</v>
      </c>
      <c r="M1918" s="3">
        <f>+IFERROR(Tabella2026[[#This Row],[reddito_2024]]/Tabella2026[[#This Row],[POP_2024]],"")</f>
        <v>18279.505297600499</v>
      </c>
      <c r="N1918" s="3">
        <f>+IF(Tabella2026[[#This Row],[REDDITO COMPLESSIVO PROCAPITE]]&lt;media_aggr_reddito_pc,(media_aggr_reddito_pc-Tabella2026[[#This Row],[REDDITO COMPLESSIVO PROCAPITE]]),0)</f>
        <v>0</v>
      </c>
      <c r="O1918" s="3">
        <f>+Tabella2026[[#This Row],[DIFFERENZA REDDITO INFERIORE ALLA MEDIA DALLA MEDIA]]*Tabella2026[[#This Row],[POP_2024]]</f>
        <v>0</v>
      </c>
      <c r="P1918" s="3">
        <f>+Tabella2026[[#This Row],[POPOLAZIONE PER DIFFERENZA ]]/SUM(Tabella2026[[POPOLAZIONE PER DIFFERENZA ]])</f>
        <v>0</v>
      </c>
      <c r="Q1918" s="3">
        <f>+Tabella2026[[#This Row],[INCIDENZA POPOLAZIONE PER DIFFERENZA]]*(PLAFOND-SUM(Tabella2026[CONTRIBUTO SULLA BASE DELLA POPOLAZIONE]))</f>
        <v>0</v>
      </c>
      <c r="R1918" s="3">
        <f>+Tabella2026[[#This Row],[CONTRIBUTO SULLA BASE DELLA POPOLAZIONE]]+Tabella2026[[#This Row],[CONTRIBUTO SULLA BASE DEL REDDITO]]</f>
        <v>32055.367266844041</v>
      </c>
      <c r="S1918" s="3">
        <f>+Tabella2026[[#This Row],[CONTRIBUTO TOTALE]]/(PLAFOND/N_TESSERE)</f>
        <v>64.110734533688088</v>
      </c>
      <c r="T1918" s="3">
        <f>+MAX(CEILING(Tabella2026[[#This Row],[preDEF1]],1),1)</f>
        <v>65</v>
      </c>
      <c r="U1918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1918" s="21">
        <f>+Tabella2026[[#This Row],[DEF - n. card]]*(PLAFOND/N_TESSERE)</f>
        <v>32000</v>
      </c>
      <c r="W1918" s="18"/>
    </row>
    <row r="1919" spans="2:23" x14ac:dyDescent="0.25">
      <c r="B1919" s="1" t="s">
        <v>3848</v>
      </c>
      <c r="C1919" s="2">
        <v>66099</v>
      </c>
      <c r="D1919" s="1" t="s">
        <v>3849</v>
      </c>
      <c r="E1919" s="1" t="s">
        <v>96</v>
      </c>
      <c r="F1919" s="1" t="s">
        <v>201</v>
      </c>
      <c r="G1919" s="1" t="s">
        <v>2448</v>
      </c>
      <c r="H1919" s="1" t="s">
        <v>15836</v>
      </c>
      <c r="I1919" s="5">
        <v>6416</v>
      </c>
      <c r="J1919" s="5">
        <v>101642323</v>
      </c>
      <c r="K1919" s="3">
        <f>+Tabella2026[[#This Row],[POP_2024]]/SUM(Tabella2026[POP_2024])</f>
        <v>1.0885006690478862E-4</v>
      </c>
      <c r="L1919" s="3">
        <f>+Tabella2026[[#This Row],[INCIDENZA POPOLAZIONE]]*(PLAFOND/2)</f>
        <v>32045.378059219591</v>
      </c>
      <c r="M1919" s="3">
        <f>+IFERROR(Tabella2026[[#This Row],[reddito_2024]]/Tabella2026[[#This Row],[POP_2024]],"")</f>
        <v>15842.007948877805</v>
      </c>
      <c r="N1919" s="3">
        <f>+IF(Tabella2026[[#This Row],[REDDITO COMPLESSIVO PROCAPITE]]&lt;media_aggr_reddito_pc,(media_aggr_reddito_pc-Tabella2026[[#This Row],[REDDITO COMPLESSIVO PROCAPITE]]),0)</f>
        <v>1983.0581137309364</v>
      </c>
      <c r="O1919" s="3">
        <f>+Tabella2026[[#This Row],[DIFFERENZA REDDITO INFERIORE ALLA MEDIA DALLA MEDIA]]*Tabella2026[[#This Row],[POP_2024]]</f>
        <v>12723300.857697688</v>
      </c>
      <c r="P1919" s="3">
        <f>+Tabella2026[[#This Row],[POPOLAZIONE PER DIFFERENZA ]]/SUM(Tabella2026[[POPOLAZIONE PER DIFFERENZA ]])</f>
        <v>1.1287884841766044E-4</v>
      </c>
      <c r="Q1919" s="3">
        <f>+Tabella2026[[#This Row],[INCIDENZA POPOLAZIONE PER DIFFERENZA]]*(PLAFOND-SUM(Tabella2026[CONTRIBUTO SULLA BASE DELLA POPOLAZIONE]))</f>
        <v>33231.448315023052</v>
      </c>
      <c r="R1919" s="3">
        <f>+Tabella2026[[#This Row],[CONTRIBUTO SULLA BASE DELLA POPOLAZIONE]]+Tabella2026[[#This Row],[CONTRIBUTO SULLA BASE DEL REDDITO]]</f>
        <v>65276.826374242642</v>
      </c>
      <c r="S1919" s="3">
        <f>+Tabella2026[[#This Row],[CONTRIBUTO TOTALE]]/(PLAFOND/N_TESSERE)</f>
        <v>130.55365274848529</v>
      </c>
      <c r="T1919" s="3">
        <f>+MAX(CEILING(Tabella2026[[#This Row],[preDEF1]],1),1)</f>
        <v>131</v>
      </c>
      <c r="U1919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1919" s="21">
        <f>+Tabella2026[[#This Row],[DEF - n. card]]*(PLAFOND/N_TESSERE)</f>
        <v>65000</v>
      </c>
      <c r="W1919" s="18"/>
    </row>
    <row r="1920" spans="2:23" x14ac:dyDescent="0.25">
      <c r="B1920" s="1" t="s">
        <v>3832</v>
      </c>
      <c r="C1920" s="2">
        <v>75004</v>
      </c>
      <c r="D1920" s="1" t="s">
        <v>3833</v>
      </c>
      <c r="E1920" s="1" t="s">
        <v>33</v>
      </c>
      <c r="F1920" s="1" t="s">
        <v>132</v>
      </c>
      <c r="G1920" s="1" t="s">
        <v>2448</v>
      </c>
      <c r="H1920" s="1" t="s">
        <v>15836</v>
      </c>
      <c r="I1920" s="5">
        <v>6414</v>
      </c>
      <c r="J1920" s="5">
        <v>66960133</v>
      </c>
      <c r="K1920" s="3">
        <f>+Tabella2026[[#This Row],[POP_2024]]/SUM(Tabella2026[POP_2024])</f>
        <v>1.0881613608592803E-4</v>
      </c>
      <c r="L1920" s="3">
        <f>+Tabella2026[[#This Row],[INCIDENZA POPOLAZIONE]]*(PLAFOND/2)</f>
        <v>32035.388851595148</v>
      </c>
      <c r="M1920" s="3">
        <f>+IFERROR(Tabella2026[[#This Row],[reddito_2024]]/Tabella2026[[#This Row],[POP_2024]],"")</f>
        <v>10439.683972560026</v>
      </c>
      <c r="N1920" s="3">
        <f>+IF(Tabella2026[[#This Row],[REDDITO COMPLESSIVO PROCAPITE]]&lt;media_aggr_reddito_pc,(media_aggr_reddito_pc-Tabella2026[[#This Row],[REDDITO COMPLESSIVO PROCAPITE]]),0)</f>
        <v>7385.3820900487153</v>
      </c>
      <c r="O1920" s="3">
        <f>+Tabella2026[[#This Row],[DIFFERENZA REDDITO INFERIORE ALLA MEDIA DALLA MEDIA]]*Tabella2026[[#This Row],[POP_2024]]</f>
        <v>47369840.725572459</v>
      </c>
      <c r="P1920" s="3">
        <f>+Tabella2026[[#This Row],[POPOLAZIONE PER DIFFERENZA ]]/SUM(Tabella2026[[POPOLAZIONE PER DIFFERENZA ]])</f>
        <v>4.2025675024383367E-4</v>
      </c>
      <c r="Q1920" s="3">
        <f>+Tabella2026[[#This Row],[INCIDENZA POPOLAZIONE PER DIFFERENZA]]*(PLAFOND-SUM(Tabella2026[CONTRIBUTO SULLA BASE DELLA POPOLAZIONE]))</f>
        <v>123723.27207922246</v>
      </c>
      <c r="R1920" s="3">
        <f>+Tabella2026[[#This Row],[CONTRIBUTO SULLA BASE DELLA POPOLAZIONE]]+Tabella2026[[#This Row],[CONTRIBUTO SULLA BASE DEL REDDITO]]</f>
        <v>155758.6609308176</v>
      </c>
      <c r="S1920" s="3">
        <f>+Tabella2026[[#This Row],[CONTRIBUTO TOTALE]]/(PLAFOND/N_TESSERE)</f>
        <v>311.5173218616352</v>
      </c>
      <c r="T1920" s="3">
        <f>+MAX(CEILING(Tabella2026[[#This Row],[preDEF1]],1),1)</f>
        <v>312</v>
      </c>
      <c r="U1920" s="9">
        <f xml:space="preserve"> IF(ROW(Tabella2026[[#This Row],[preDEF2]]) - ROW(Tabella2026[[#Headers],[preDEF2]])&lt;=ABS(SUM(Tabella2026[preDEF2])-N_TESSERE),Tabella2026[[#This Row],[preDEF2]]-1,Tabella2026[[#This Row],[preDEF2]])</f>
        <v>311</v>
      </c>
      <c r="V1920" s="21">
        <f>+Tabella2026[[#This Row],[DEF - n. card]]*(PLAFOND/N_TESSERE)</f>
        <v>155500</v>
      </c>
      <c r="W1920" s="18"/>
    </row>
    <row r="1921" spans="2:23" x14ac:dyDescent="0.25">
      <c r="B1921" s="1" t="s">
        <v>3896</v>
      </c>
      <c r="C1921" s="2">
        <v>31008</v>
      </c>
      <c r="D1921" s="1" t="s">
        <v>3897</v>
      </c>
      <c r="E1921" s="1" t="s">
        <v>48</v>
      </c>
      <c r="F1921" s="1" t="s">
        <v>562</v>
      </c>
      <c r="G1921" s="1" t="s">
        <v>2448</v>
      </c>
      <c r="H1921" s="1" t="s">
        <v>15835</v>
      </c>
      <c r="I1921" s="5">
        <v>6413</v>
      </c>
      <c r="J1921" s="5">
        <v>136668839</v>
      </c>
      <c r="K1921" s="3">
        <f>+Tabella2026[[#This Row],[POP_2024]]/SUM(Tabella2026[POP_2024])</f>
        <v>1.0879917067649774E-4</v>
      </c>
      <c r="L1921" s="3">
        <f>+Tabella2026[[#This Row],[INCIDENZA POPOLAZIONE]]*(PLAFOND/2)</f>
        <v>32030.39424778293</v>
      </c>
      <c r="M1921" s="3">
        <f>+IFERROR(Tabella2026[[#This Row],[reddito_2024]]/Tabella2026[[#This Row],[POP_2024]],"")</f>
        <v>21311.21768283175</v>
      </c>
      <c r="N1921" s="3">
        <f>+IF(Tabella2026[[#This Row],[REDDITO COMPLESSIVO PROCAPITE]]&lt;media_aggr_reddito_pc,(media_aggr_reddito_pc-Tabella2026[[#This Row],[REDDITO COMPLESSIVO PROCAPITE]]),0)</f>
        <v>0</v>
      </c>
      <c r="O1921" s="3">
        <f>+Tabella2026[[#This Row],[DIFFERENZA REDDITO INFERIORE ALLA MEDIA DALLA MEDIA]]*Tabella2026[[#This Row],[POP_2024]]</f>
        <v>0</v>
      </c>
      <c r="P1921" s="3">
        <f>+Tabella2026[[#This Row],[POPOLAZIONE PER DIFFERENZA ]]/SUM(Tabella2026[[POPOLAZIONE PER DIFFERENZA ]])</f>
        <v>0</v>
      </c>
      <c r="Q1921" s="3">
        <f>+Tabella2026[[#This Row],[INCIDENZA POPOLAZIONE PER DIFFERENZA]]*(PLAFOND-SUM(Tabella2026[CONTRIBUTO SULLA BASE DELLA POPOLAZIONE]))</f>
        <v>0</v>
      </c>
      <c r="R1921" s="3">
        <f>+Tabella2026[[#This Row],[CONTRIBUTO SULLA BASE DELLA POPOLAZIONE]]+Tabella2026[[#This Row],[CONTRIBUTO SULLA BASE DEL REDDITO]]</f>
        <v>32030.39424778293</v>
      </c>
      <c r="S1921" s="3">
        <f>+Tabella2026[[#This Row],[CONTRIBUTO TOTALE]]/(PLAFOND/N_TESSERE)</f>
        <v>64.060788495565859</v>
      </c>
      <c r="T1921" s="3">
        <f>+MAX(CEILING(Tabella2026[[#This Row],[preDEF1]],1),1)</f>
        <v>65</v>
      </c>
      <c r="U1921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1921" s="21">
        <f>+Tabella2026[[#This Row],[DEF - n. card]]*(PLAFOND/N_TESSERE)</f>
        <v>32000</v>
      </c>
      <c r="W1921" s="18"/>
    </row>
    <row r="1922" spans="2:23" x14ac:dyDescent="0.25">
      <c r="B1922" s="1" t="s">
        <v>3918</v>
      </c>
      <c r="C1922" s="2">
        <v>23004</v>
      </c>
      <c r="D1922" s="1" t="s">
        <v>3919</v>
      </c>
      <c r="E1922" s="1" t="s">
        <v>38</v>
      </c>
      <c r="F1922" s="1" t="s">
        <v>37</v>
      </c>
      <c r="G1922" s="1" t="s">
        <v>2448</v>
      </c>
      <c r="H1922" s="1" t="s">
        <v>15835</v>
      </c>
      <c r="I1922" s="5">
        <v>6412</v>
      </c>
      <c r="J1922" s="5">
        <v>118371991</v>
      </c>
      <c r="K1922" s="3">
        <f>+Tabella2026[[#This Row],[POP_2024]]/SUM(Tabella2026[POP_2024])</f>
        <v>1.0878220526706744E-4</v>
      </c>
      <c r="L1922" s="3">
        <f>+Tabella2026[[#This Row],[INCIDENZA POPOLAZIONE]]*(PLAFOND/2)</f>
        <v>32025.399643970704</v>
      </c>
      <c r="M1922" s="3">
        <f>+IFERROR(Tabella2026[[#This Row],[reddito_2024]]/Tabella2026[[#This Row],[POP_2024]],"")</f>
        <v>18461.009201497192</v>
      </c>
      <c r="N1922" s="3">
        <f>+IF(Tabella2026[[#This Row],[REDDITO COMPLESSIVO PROCAPITE]]&lt;media_aggr_reddito_pc,(media_aggr_reddito_pc-Tabella2026[[#This Row],[REDDITO COMPLESSIVO PROCAPITE]]),0)</f>
        <v>0</v>
      </c>
      <c r="O1922" s="3">
        <f>+Tabella2026[[#This Row],[DIFFERENZA REDDITO INFERIORE ALLA MEDIA DALLA MEDIA]]*Tabella2026[[#This Row],[POP_2024]]</f>
        <v>0</v>
      </c>
      <c r="P1922" s="3">
        <f>+Tabella2026[[#This Row],[POPOLAZIONE PER DIFFERENZA ]]/SUM(Tabella2026[[POPOLAZIONE PER DIFFERENZA ]])</f>
        <v>0</v>
      </c>
      <c r="Q1922" s="3">
        <f>+Tabella2026[[#This Row],[INCIDENZA POPOLAZIONE PER DIFFERENZA]]*(PLAFOND-SUM(Tabella2026[CONTRIBUTO SULLA BASE DELLA POPOLAZIONE]))</f>
        <v>0</v>
      </c>
      <c r="R1922" s="3">
        <f>+Tabella2026[[#This Row],[CONTRIBUTO SULLA BASE DELLA POPOLAZIONE]]+Tabella2026[[#This Row],[CONTRIBUTO SULLA BASE DEL REDDITO]]</f>
        <v>32025.399643970704</v>
      </c>
      <c r="S1922" s="3">
        <f>+Tabella2026[[#This Row],[CONTRIBUTO TOTALE]]/(PLAFOND/N_TESSERE)</f>
        <v>64.050799287941402</v>
      </c>
      <c r="T1922" s="3">
        <f>+MAX(CEILING(Tabella2026[[#This Row],[preDEF1]],1),1)</f>
        <v>65</v>
      </c>
      <c r="U1922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1922" s="21">
        <f>+Tabella2026[[#This Row],[DEF - n. card]]*(PLAFOND/N_TESSERE)</f>
        <v>32000</v>
      </c>
      <c r="W1922" s="18"/>
    </row>
    <row r="1923" spans="2:23" x14ac:dyDescent="0.25">
      <c r="B1923" s="1" t="s">
        <v>3788</v>
      </c>
      <c r="C1923" s="2">
        <v>16239</v>
      </c>
      <c r="D1923" s="1" t="s">
        <v>3789</v>
      </c>
      <c r="E1923" s="1" t="s">
        <v>12</v>
      </c>
      <c r="F1923" s="1" t="s">
        <v>93</v>
      </c>
      <c r="G1923" s="1" t="s">
        <v>2448</v>
      </c>
      <c r="H1923" s="1" t="s">
        <v>15835</v>
      </c>
      <c r="I1923" s="5">
        <v>6404</v>
      </c>
      <c r="J1923" s="5">
        <v>145225210</v>
      </c>
      <c r="K1923" s="3">
        <f>+Tabella2026[[#This Row],[POP_2024]]/SUM(Tabella2026[POP_2024])</f>
        <v>1.0864648199162505E-4</v>
      </c>
      <c r="L1923" s="3">
        <f>+Tabella2026[[#This Row],[INCIDENZA POPOLAZIONE]]*(PLAFOND/2)</f>
        <v>31985.442813472924</v>
      </c>
      <c r="M1923" s="3">
        <f>+IFERROR(Tabella2026[[#This Row],[reddito_2024]]/Tabella2026[[#This Row],[POP_2024]],"")</f>
        <v>22677.265771392878</v>
      </c>
      <c r="N1923" s="3">
        <f>+IF(Tabella2026[[#This Row],[REDDITO COMPLESSIVO PROCAPITE]]&lt;media_aggr_reddito_pc,(media_aggr_reddito_pc-Tabella2026[[#This Row],[REDDITO COMPLESSIVO PROCAPITE]]),0)</f>
        <v>0</v>
      </c>
      <c r="O1923" s="3">
        <f>+Tabella2026[[#This Row],[DIFFERENZA REDDITO INFERIORE ALLA MEDIA DALLA MEDIA]]*Tabella2026[[#This Row],[POP_2024]]</f>
        <v>0</v>
      </c>
      <c r="P1923" s="3">
        <f>+Tabella2026[[#This Row],[POPOLAZIONE PER DIFFERENZA ]]/SUM(Tabella2026[[POPOLAZIONE PER DIFFERENZA ]])</f>
        <v>0</v>
      </c>
      <c r="Q1923" s="3">
        <f>+Tabella2026[[#This Row],[INCIDENZA POPOLAZIONE PER DIFFERENZA]]*(PLAFOND-SUM(Tabella2026[CONTRIBUTO SULLA BASE DELLA POPOLAZIONE]))</f>
        <v>0</v>
      </c>
      <c r="R1923" s="3">
        <f>+Tabella2026[[#This Row],[CONTRIBUTO SULLA BASE DELLA POPOLAZIONE]]+Tabella2026[[#This Row],[CONTRIBUTO SULLA BASE DEL REDDITO]]</f>
        <v>31985.442813472924</v>
      </c>
      <c r="S1923" s="3">
        <f>+Tabella2026[[#This Row],[CONTRIBUTO TOTALE]]/(PLAFOND/N_TESSERE)</f>
        <v>63.970885626945851</v>
      </c>
      <c r="T1923" s="3">
        <f>+MAX(CEILING(Tabella2026[[#This Row],[preDEF1]],1),1)</f>
        <v>64</v>
      </c>
      <c r="U1923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23" s="21">
        <f>+Tabella2026[[#This Row],[DEF - n. card]]*(PLAFOND/N_TESSERE)</f>
        <v>31500</v>
      </c>
      <c r="W1923" s="18"/>
    </row>
    <row r="1924" spans="2:23" x14ac:dyDescent="0.25">
      <c r="B1924" s="1" t="s">
        <v>3904</v>
      </c>
      <c r="C1924" s="2">
        <v>37044</v>
      </c>
      <c r="D1924" s="1" t="s">
        <v>3905</v>
      </c>
      <c r="E1924" s="1" t="s">
        <v>27</v>
      </c>
      <c r="F1924" s="1" t="s">
        <v>26</v>
      </c>
      <c r="G1924" s="1" t="s">
        <v>2448</v>
      </c>
      <c r="H1924" s="1" t="s">
        <v>15835</v>
      </c>
      <c r="I1924" s="5">
        <v>6404</v>
      </c>
      <c r="J1924" s="5">
        <v>120003112</v>
      </c>
      <c r="K1924" s="3">
        <f>+Tabella2026[[#This Row],[POP_2024]]/SUM(Tabella2026[POP_2024])</f>
        <v>1.0864648199162505E-4</v>
      </c>
      <c r="L1924" s="3">
        <f>+Tabella2026[[#This Row],[INCIDENZA POPOLAZIONE]]*(PLAFOND/2)</f>
        <v>31985.442813472924</v>
      </c>
      <c r="M1924" s="3">
        <f>+IFERROR(Tabella2026[[#This Row],[reddito_2024]]/Tabella2026[[#This Row],[POP_2024]],"")</f>
        <v>18738.774515927544</v>
      </c>
      <c r="N1924" s="3">
        <f>+IF(Tabella2026[[#This Row],[REDDITO COMPLESSIVO PROCAPITE]]&lt;media_aggr_reddito_pc,(media_aggr_reddito_pc-Tabella2026[[#This Row],[REDDITO COMPLESSIVO PROCAPITE]]),0)</f>
        <v>0</v>
      </c>
      <c r="O1924" s="3">
        <f>+Tabella2026[[#This Row],[DIFFERENZA REDDITO INFERIORE ALLA MEDIA DALLA MEDIA]]*Tabella2026[[#This Row],[POP_2024]]</f>
        <v>0</v>
      </c>
      <c r="P1924" s="3">
        <f>+Tabella2026[[#This Row],[POPOLAZIONE PER DIFFERENZA ]]/SUM(Tabella2026[[POPOLAZIONE PER DIFFERENZA ]])</f>
        <v>0</v>
      </c>
      <c r="Q1924" s="3">
        <f>+Tabella2026[[#This Row],[INCIDENZA POPOLAZIONE PER DIFFERENZA]]*(PLAFOND-SUM(Tabella2026[CONTRIBUTO SULLA BASE DELLA POPOLAZIONE]))</f>
        <v>0</v>
      </c>
      <c r="R1924" s="3">
        <f>+Tabella2026[[#This Row],[CONTRIBUTO SULLA BASE DELLA POPOLAZIONE]]+Tabella2026[[#This Row],[CONTRIBUTO SULLA BASE DEL REDDITO]]</f>
        <v>31985.442813472924</v>
      </c>
      <c r="S1924" s="3">
        <f>+Tabella2026[[#This Row],[CONTRIBUTO TOTALE]]/(PLAFOND/N_TESSERE)</f>
        <v>63.970885626945851</v>
      </c>
      <c r="T1924" s="3">
        <f>+MAX(CEILING(Tabella2026[[#This Row],[preDEF1]],1),1)</f>
        <v>64</v>
      </c>
      <c r="U1924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24" s="21">
        <f>+Tabella2026[[#This Row],[DEF - n. card]]*(PLAFOND/N_TESSERE)</f>
        <v>31500</v>
      </c>
      <c r="W1924" s="18"/>
    </row>
    <row r="1925" spans="2:23" x14ac:dyDescent="0.25">
      <c r="B1925" s="1" t="s">
        <v>3956</v>
      </c>
      <c r="C1925" s="2">
        <v>51037</v>
      </c>
      <c r="D1925" s="1" t="s">
        <v>3957</v>
      </c>
      <c r="E1925" s="1" t="s">
        <v>30</v>
      </c>
      <c r="F1925" s="1" t="s">
        <v>125</v>
      </c>
      <c r="G1925" s="1" t="s">
        <v>2448</v>
      </c>
      <c r="H1925" s="1" t="s">
        <v>15834</v>
      </c>
      <c r="I1925" s="5">
        <v>6401</v>
      </c>
      <c r="J1925" s="5">
        <v>114837656</v>
      </c>
      <c r="K1925" s="3">
        <f>+Tabella2026[[#This Row],[POP_2024]]/SUM(Tabella2026[POP_2024])</f>
        <v>1.0859558576333417E-4</v>
      </c>
      <c r="L1925" s="3">
        <f>+Tabella2026[[#This Row],[INCIDENZA POPOLAZIONE]]*(PLAFOND/2)</f>
        <v>31970.459002036259</v>
      </c>
      <c r="M1925" s="3">
        <f>+IFERROR(Tabella2026[[#This Row],[reddito_2024]]/Tabella2026[[#This Row],[POP_2024]],"")</f>
        <v>17940.580534291516</v>
      </c>
      <c r="N1925" s="3">
        <f>+IF(Tabella2026[[#This Row],[REDDITO COMPLESSIVO PROCAPITE]]&lt;media_aggr_reddito_pc,(media_aggr_reddito_pc-Tabella2026[[#This Row],[REDDITO COMPLESSIVO PROCAPITE]]),0)</f>
        <v>0</v>
      </c>
      <c r="O1925" s="3">
        <f>+Tabella2026[[#This Row],[DIFFERENZA REDDITO INFERIORE ALLA MEDIA DALLA MEDIA]]*Tabella2026[[#This Row],[POP_2024]]</f>
        <v>0</v>
      </c>
      <c r="P1925" s="3">
        <f>+Tabella2026[[#This Row],[POPOLAZIONE PER DIFFERENZA ]]/SUM(Tabella2026[[POPOLAZIONE PER DIFFERENZA ]])</f>
        <v>0</v>
      </c>
      <c r="Q1925" s="3">
        <f>+Tabella2026[[#This Row],[INCIDENZA POPOLAZIONE PER DIFFERENZA]]*(PLAFOND-SUM(Tabella2026[CONTRIBUTO SULLA BASE DELLA POPOLAZIONE]))</f>
        <v>0</v>
      </c>
      <c r="R1925" s="3">
        <f>+Tabella2026[[#This Row],[CONTRIBUTO SULLA BASE DELLA POPOLAZIONE]]+Tabella2026[[#This Row],[CONTRIBUTO SULLA BASE DEL REDDITO]]</f>
        <v>31970.459002036259</v>
      </c>
      <c r="S1925" s="3">
        <f>+Tabella2026[[#This Row],[CONTRIBUTO TOTALE]]/(PLAFOND/N_TESSERE)</f>
        <v>63.940918004072522</v>
      </c>
      <c r="T1925" s="3">
        <f>+MAX(CEILING(Tabella2026[[#This Row],[preDEF1]],1),1)</f>
        <v>64</v>
      </c>
      <c r="U1925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25" s="21">
        <f>+Tabella2026[[#This Row],[DEF - n. card]]*(PLAFOND/N_TESSERE)</f>
        <v>31500</v>
      </c>
      <c r="W1925" s="18"/>
    </row>
    <row r="1926" spans="2:23" x14ac:dyDescent="0.25">
      <c r="B1926" s="1" t="s">
        <v>3902</v>
      </c>
      <c r="C1926" s="2">
        <v>13003</v>
      </c>
      <c r="D1926" s="1" t="s">
        <v>3903</v>
      </c>
      <c r="E1926" s="1" t="s">
        <v>12</v>
      </c>
      <c r="F1926" s="1" t="s">
        <v>152</v>
      </c>
      <c r="G1926" s="1" t="s">
        <v>2448</v>
      </c>
      <c r="H1926" s="1" t="s">
        <v>15835</v>
      </c>
      <c r="I1926" s="5">
        <v>6400</v>
      </c>
      <c r="J1926" s="5">
        <v>136776225</v>
      </c>
      <c r="K1926" s="3">
        <f>+Tabella2026[[#This Row],[POP_2024]]/SUM(Tabella2026[POP_2024])</f>
        <v>1.0857862035390387E-4</v>
      </c>
      <c r="L1926" s="3">
        <f>+Tabella2026[[#This Row],[INCIDENZA POPOLAZIONE]]*(PLAFOND/2)</f>
        <v>31965.464398224034</v>
      </c>
      <c r="M1926" s="3">
        <f>+IFERROR(Tabella2026[[#This Row],[reddito_2024]]/Tabella2026[[#This Row],[POP_2024]],"")</f>
        <v>21371.28515625</v>
      </c>
      <c r="N1926" s="3">
        <f>+IF(Tabella2026[[#This Row],[REDDITO COMPLESSIVO PROCAPITE]]&lt;media_aggr_reddito_pc,(media_aggr_reddito_pc-Tabella2026[[#This Row],[REDDITO COMPLESSIVO PROCAPITE]]),0)</f>
        <v>0</v>
      </c>
      <c r="O1926" s="3">
        <f>+Tabella2026[[#This Row],[DIFFERENZA REDDITO INFERIORE ALLA MEDIA DALLA MEDIA]]*Tabella2026[[#This Row],[POP_2024]]</f>
        <v>0</v>
      </c>
      <c r="P1926" s="3">
        <f>+Tabella2026[[#This Row],[POPOLAZIONE PER DIFFERENZA ]]/SUM(Tabella2026[[POPOLAZIONE PER DIFFERENZA ]])</f>
        <v>0</v>
      </c>
      <c r="Q1926" s="3">
        <f>+Tabella2026[[#This Row],[INCIDENZA POPOLAZIONE PER DIFFERENZA]]*(PLAFOND-SUM(Tabella2026[CONTRIBUTO SULLA BASE DELLA POPOLAZIONE]))</f>
        <v>0</v>
      </c>
      <c r="R1926" s="3">
        <f>+Tabella2026[[#This Row],[CONTRIBUTO SULLA BASE DELLA POPOLAZIONE]]+Tabella2026[[#This Row],[CONTRIBUTO SULLA BASE DEL REDDITO]]</f>
        <v>31965.464398224034</v>
      </c>
      <c r="S1926" s="3">
        <f>+Tabella2026[[#This Row],[CONTRIBUTO TOTALE]]/(PLAFOND/N_TESSERE)</f>
        <v>63.930928796448072</v>
      </c>
      <c r="T1926" s="3">
        <f>+MAX(CEILING(Tabella2026[[#This Row],[preDEF1]],1),1)</f>
        <v>64</v>
      </c>
      <c r="U1926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26" s="21">
        <f>+Tabella2026[[#This Row],[DEF - n. card]]*(PLAFOND/N_TESSERE)</f>
        <v>31500</v>
      </c>
      <c r="W1926" s="18"/>
    </row>
    <row r="1927" spans="2:23" x14ac:dyDescent="0.25">
      <c r="B1927" s="1" t="s">
        <v>3850</v>
      </c>
      <c r="C1927" s="2">
        <v>57016</v>
      </c>
      <c r="D1927" s="1" t="s">
        <v>3851</v>
      </c>
      <c r="E1927" s="1" t="s">
        <v>8</v>
      </c>
      <c r="F1927" s="1" t="s">
        <v>377</v>
      </c>
      <c r="G1927" s="1" t="s">
        <v>2448</v>
      </c>
      <c r="H1927" s="1" t="s">
        <v>15834</v>
      </c>
      <c r="I1927" s="5">
        <v>6397</v>
      </c>
      <c r="J1927" s="5">
        <v>111219882</v>
      </c>
      <c r="K1927" s="3">
        <f>+Tabella2026[[#This Row],[POP_2024]]/SUM(Tabella2026[POP_2024])</f>
        <v>1.0852772412561297E-4</v>
      </c>
      <c r="L1927" s="3">
        <f>+Tabella2026[[#This Row],[INCIDENZA POPOLAZIONE]]*(PLAFOND/2)</f>
        <v>31950.480586787366</v>
      </c>
      <c r="M1927" s="3">
        <f>+IFERROR(Tabella2026[[#This Row],[reddito_2024]]/Tabella2026[[#This Row],[POP_2024]],"")</f>
        <v>17386.25637017352</v>
      </c>
      <c r="N1927" s="3">
        <f>+IF(Tabella2026[[#This Row],[REDDITO COMPLESSIVO PROCAPITE]]&lt;media_aggr_reddito_pc,(media_aggr_reddito_pc-Tabella2026[[#This Row],[REDDITO COMPLESSIVO PROCAPITE]]),0)</f>
        <v>438.80969243522122</v>
      </c>
      <c r="O1927" s="3">
        <f>+Tabella2026[[#This Row],[DIFFERENZA REDDITO INFERIORE ALLA MEDIA DALLA MEDIA]]*Tabella2026[[#This Row],[POP_2024]]</f>
        <v>2807065.60250811</v>
      </c>
      <c r="P1927" s="3">
        <f>+Tabella2026[[#This Row],[POPOLAZIONE PER DIFFERENZA ]]/SUM(Tabella2026[[POPOLAZIONE PER DIFFERENZA ]])</f>
        <v>2.4903783710517234E-5</v>
      </c>
      <c r="Q1927" s="3">
        <f>+Tabella2026[[#This Row],[INCIDENZA POPOLAZIONE PER DIFFERENZA]]*(PLAFOND-SUM(Tabella2026[CONTRIBUTO SULLA BASE DELLA POPOLAZIONE]))</f>
        <v>7331.6552465385203</v>
      </c>
      <c r="R1927" s="3">
        <f>+Tabella2026[[#This Row],[CONTRIBUTO SULLA BASE DELLA POPOLAZIONE]]+Tabella2026[[#This Row],[CONTRIBUTO SULLA BASE DEL REDDITO]]</f>
        <v>39282.135833325883</v>
      </c>
      <c r="S1927" s="3">
        <f>+Tabella2026[[#This Row],[CONTRIBUTO TOTALE]]/(PLAFOND/N_TESSERE)</f>
        <v>78.564271666651763</v>
      </c>
      <c r="T1927" s="3">
        <f>+MAX(CEILING(Tabella2026[[#This Row],[preDEF1]],1),1)</f>
        <v>79</v>
      </c>
      <c r="U1927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1927" s="21">
        <f>+Tabella2026[[#This Row],[DEF - n. card]]*(PLAFOND/N_TESSERE)</f>
        <v>39000</v>
      </c>
      <c r="W1927" s="18"/>
    </row>
    <row r="1928" spans="2:23" x14ac:dyDescent="0.25">
      <c r="B1928" s="1" t="s">
        <v>3890</v>
      </c>
      <c r="C1928" s="2">
        <v>13028</v>
      </c>
      <c r="D1928" s="1" t="s">
        <v>3891</v>
      </c>
      <c r="E1928" s="1" t="s">
        <v>12</v>
      </c>
      <c r="F1928" s="1" t="s">
        <v>152</v>
      </c>
      <c r="G1928" s="1" t="s">
        <v>2448</v>
      </c>
      <c r="H1928" s="1" t="s">
        <v>15835</v>
      </c>
      <c r="I1928" s="5">
        <v>6396</v>
      </c>
      <c r="J1928" s="5">
        <v>125420889</v>
      </c>
      <c r="K1928" s="3">
        <f>+Tabella2026[[#This Row],[POP_2024]]/SUM(Tabella2026[POP_2024])</f>
        <v>1.0851075871618268E-4</v>
      </c>
      <c r="L1928" s="3">
        <f>+Tabella2026[[#This Row],[INCIDENZA POPOLAZIONE]]*(PLAFOND/2)</f>
        <v>31945.485982975144</v>
      </c>
      <c r="M1928" s="3">
        <f>+IFERROR(Tabella2026[[#This Row],[reddito_2024]]/Tabella2026[[#This Row],[POP_2024]],"")</f>
        <v>19609.269699812383</v>
      </c>
      <c r="N1928" s="3">
        <f>+IF(Tabella2026[[#This Row],[REDDITO COMPLESSIVO PROCAPITE]]&lt;media_aggr_reddito_pc,(media_aggr_reddito_pc-Tabella2026[[#This Row],[REDDITO COMPLESSIVO PROCAPITE]]),0)</f>
        <v>0</v>
      </c>
      <c r="O1928" s="3">
        <f>+Tabella2026[[#This Row],[DIFFERENZA REDDITO INFERIORE ALLA MEDIA DALLA MEDIA]]*Tabella2026[[#This Row],[POP_2024]]</f>
        <v>0</v>
      </c>
      <c r="P1928" s="3">
        <f>+Tabella2026[[#This Row],[POPOLAZIONE PER DIFFERENZA ]]/SUM(Tabella2026[[POPOLAZIONE PER DIFFERENZA ]])</f>
        <v>0</v>
      </c>
      <c r="Q1928" s="3">
        <f>+Tabella2026[[#This Row],[INCIDENZA POPOLAZIONE PER DIFFERENZA]]*(PLAFOND-SUM(Tabella2026[CONTRIBUTO SULLA BASE DELLA POPOLAZIONE]))</f>
        <v>0</v>
      </c>
      <c r="R1928" s="3">
        <f>+Tabella2026[[#This Row],[CONTRIBUTO SULLA BASE DELLA POPOLAZIONE]]+Tabella2026[[#This Row],[CONTRIBUTO SULLA BASE DEL REDDITO]]</f>
        <v>31945.485982975144</v>
      </c>
      <c r="S1928" s="3">
        <f>+Tabella2026[[#This Row],[CONTRIBUTO TOTALE]]/(PLAFOND/N_TESSERE)</f>
        <v>63.890971965950285</v>
      </c>
      <c r="T1928" s="3">
        <f>+MAX(CEILING(Tabella2026[[#This Row],[preDEF1]],1),1)</f>
        <v>64</v>
      </c>
      <c r="U1928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28" s="21">
        <f>+Tabella2026[[#This Row],[DEF - n. card]]*(PLAFOND/N_TESSERE)</f>
        <v>31500</v>
      </c>
      <c r="W1928" s="18"/>
    </row>
    <row r="1929" spans="2:23" x14ac:dyDescent="0.25">
      <c r="B1929" s="1" t="s">
        <v>3812</v>
      </c>
      <c r="C1929" s="2">
        <v>79039</v>
      </c>
      <c r="D1929" s="1" t="s">
        <v>3813</v>
      </c>
      <c r="E1929" s="1" t="s">
        <v>61</v>
      </c>
      <c r="F1929" s="1" t="s">
        <v>148</v>
      </c>
      <c r="G1929" s="1" t="s">
        <v>2448</v>
      </c>
      <c r="H1929" s="1" t="s">
        <v>15836</v>
      </c>
      <c r="I1929" s="5">
        <v>6394</v>
      </c>
      <c r="J1929" s="5">
        <v>72665184</v>
      </c>
      <c r="K1929" s="3">
        <f>+Tabella2026[[#This Row],[POP_2024]]/SUM(Tabella2026[POP_2024])</f>
        <v>1.0847682789732209E-4</v>
      </c>
      <c r="L1929" s="3">
        <f>+Tabella2026[[#This Row],[INCIDENZA POPOLAZIONE]]*(PLAFOND/2)</f>
        <v>31935.496775350701</v>
      </c>
      <c r="M1929" s="3">
        <f>+IFERROR(Tabella2026[[#This Row],[reddito_2024]]/Tabella2026[[#This Row],[POP_2024]],"")</f>
        <v>11364.589302471066</v>
      </c>
      <c r="N1929" s="3">
        <f>+IF(Tabella2026[[#This Row],[REDDITO COMPLESSIVO PROCAPITE]]&lt;media_aggr_reddito_pc,(media_aggr_reddito_pc-Tabella2026[[#This Row],[REDDITO COMPLESSIVO PROCAPITE]]),0)</f>
        <v>6460.4767601376752</v>
      </c>
      <c r="O1929" s="3">
        <f>+Tabella2026[[#This Row],[DIFFERENZA REDDITO INFERIORE ALLA MEDIA DALLA MEDIA]]*Tabella2026[[#This Row],[POP_2024]]</f>
        <v>41308288.404320292</v>
      </c>
      <c r="P1929" s="3">
        <f>+Tabella2026[[#This Row],[POPOLAZIONE PER DIFFERENZA ]]/SUM(Tabella2026[[POPOLAZIONE PER DIFFERENZA ]])</f>
        <v>3.6647974274405562E-4</v>
      </c>
      <c r="Q1929" s="3">
        <f>+Tabella2026[[#This Row],[INCIDENZA POPOLAZIONE PER DIFFERENZA]]*(PLAFOND-SUM(Tabella2026[CONTRIBUTO SULLA BASE DELLA POPOLAZIONE]))</f>
        <v>107891.36140404335</v>
      </c>
      <c r="R1929" s="3">
        <f>+Tabella2026[[#This Row],[CONTRIBUTO SULLA BASE DELLA POPOLAZIONE]]+Tabella2026[[#This Row],[CONTRIBUTO SULLA BASE DEL REDDITO]]</f>
        <v>139826.85817939404</v>
      </c>
      <c r="S1929" s="3">
        <f>+Tabella2026[[#This Row],[CONTRIBUTO TOTALE]]/(PLAFOND/N_TESSERE)</f>
        <v>279.65371635878807</v>
      </c>
      <c r="T1929" s="3">
        <f>+MAX(CEILING(Tabella2026[[#This Row],[preDEF1]],1),1)</f>
        <v>280</v>
      </c>
      <c r="U1929" s="9">
        <f xml:space="preserve"> IF(ROW(Tabella2026[[#This Row],[preDEF2]]) - ROW(Tabella2026[[#Headers],[preDEF2]])&lt;=ABS(SUM(Tabella2026[preDEF2])-N_TESSERE),Tabella2026[[#This Row],[preDEF2]]-1,Tabella2026[[#This Row],[preDEF2]])</f>
        <v>279</v>
      </c>
      <c r="V1929" s="21">
        <f>+Tabella2026[[#This Row],[DEF - n. card]]*(PLAFOND/N_TESSERE)</f>
        <v>139500</v>
      </c>
      <c r="W1929" s="18"/>
    </row>
    <row r="1930" spans="2:23" x14ac:dyDescent="0.25">
      <c r="B1930" s="1" t="s">
        <v>4014</v>
      </c>
      <c r="C1930" s="2">
        <v>15134</v>
      </c>
      <c r="D1930" s="1" t="s">
        <v>4015</v>
      </c>
      <c r="E1930" s="1" t="s">
        <v>12</v>
      </c>
      <c r="F1930" s="1" t="s">
        <v>11</v>
      </c>
      <c r="G1930" s="1" t="s">
        <v>2448</v>
      </c>
      <c r="H1930" s="1" t="s">
        <v>15835</v>
      </c>
      <c r="I1930" s="5">
        <v>6392</v>
      </c>
      <c r="J1930" s="5">
        <v>125972547</v>
      </c>
      <c r="K1930" s="3">
        <f>+Tabella2026[[#This Row],[POP_2024]]/SUM(Tabella2026[POP_2024])</f>
        <v>1.0844289707846149E-4</v>
      </c>
      <c r="L1930" s="3">
        <f>+Tabella2026[[#This Row],[INCIDENZA POPOLAZIONE]]*(PLAFOND/2)</f>
        <v>31925.507567726254</v>
      </c>
      <c r="M1930" s="3">
        <f>+IFERROR(Tabella2026[[#This Row],[reddito_2024]]/Tabella2026[[#This Row],[POP_2024]],"")</f>
        <v>19707.845275344182</v>
      </c>
      <c r="N1930" s="3">
        <f>+IF(Tabella2026[[#This Row],[REDDITO COMPLESSIVO PROCAPITE]]&lt;media_aggr_reddito_pc,(media_aggr_reddito_pc-Tabella2026[[#This Row],[REDDITO COMPLESSIVO PROCAPITE]]),0)</f>
        <v>0</v>
      </c>
      <c r="O1930" s="3">
        <f>+Tabella2026[[#This Row],[DIFFERENZA REDDITO INFERIORE ALLA MEDIA DALLA MEDIA]]*Tabella2026[[#This Row],[POP_2024]]</f>
        <v>0</v>
      </c>
      <c r="P1930" s="3">
        <f>+Tabella2026[[#This Row],[POPOLAZIONE PER DIFFERENZA ]]/SUM(Tabella2026[[POPOLAZIONE PER DIFFERENZA ]])</f>
        <v>0</v>
      </c>
      <c r="Q1930" s="3">
        <f>+Tabella2026[[#This Row],[INCIDENZA POPOLAZIONE PER DIFFERENZA]]*(PLAFOND-SUM(Tabella2026[CONTRIBUTO SULLA BASE DELLA POPOLAZIONE]))</f>
        <v>0</v>
      </c>
      <c r="R1930" s="3">
        <f>+Tabella2026[[#This Row],[CONTRIBUTO SULLA BASE DELLA POPOLAZIONE]]+Tabella2026[[#This Row],[CONTRIBUTO SULLA BASE DEL REDDITO]]</f>
        <v>31925.507567726254</v>
      </c>
      <c r="S1930" s="3">
        <f>+Tabella2026[[#This Row],[CONTRIBUTO TOTALE]]/(PLAFOND/N_TESSERE)</f>
        <v>63.851015135452506</v>
      </c>
      <c r="T1930" s="3">
        <f>+MAX(CEILING(Tabella2026[[#This Row],[preDEF1]],1),1)</f>
        <v>64</v>
      </c>
      <c r="U1930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30" s="21">
        <f>+Tabella2026[[#This Row],[DEF - n. card]]*(PLAFOND/N_TESSERE)</f>
        <v>31500</v>
      </c>
      <c r="W1930" s="18"/>
    </row>
    <row r="1931" spans="2:23" x14ac:dyDescent="0.25">
      <c r="B1931" s="1" t="s">
        <v>3816</v>
      </c>
      <c r="C1931" s="2">
        <v>38014</v>
      </c>
      <c r="D1931" s="1" t="s">
        <v>3817</v>
      </c>
      <c r="E1931" s="1" t="s">
        <v>27</v>
      </c>
      <c r="F1931" s="1" t="s">
        <v>80</v>
      </c>
      <c r="G1931" s="1" t="s">
        <v>2448</v>
      </c>
      <c r="H1931" s="1" t="s">
        <v>15835</v>
      </c>
      <c r="I1931" s="5">
        <v>6389</v>
      </c>
      <c r="J1931" s="5">
        <v>101923918</v>
      </c>
      <c r="K1931" s="3">
        <f>+Tabella2026[[#This Row],[POP_2024]]/SUM(Tabella2026[POP_2024])</f>
        <v>1.083920008501706E-4</v>
      </c>
      <c r="L1931" s="3">
        <f>+Tabella2026[[#This Row],[INCIDENZA POPOLAZIONE]]*(PLAFOND/2)</f>
        <v>31910.523756289589</v>
      </c>
      <c r="M1931" s="3">
        <f>+IFERROR(Tabella2026[[#This Row],[reddito_2024]]/Tabella2026[[#This Row],[POP_2024]],"")</f>
        <v>15953.031460322429</v>
      </c>
      <c r="N1931" s="3">
        <f>+IF(Tabella2026[[#This Row],[REDDITO COMPLESSIVO PROCAPITE]]&lt;media_aggr_reddito_pc,(media_aggr_reddito_pc-Tabella2026[[#This Row],[REDDITO COMPLESSIVO PROCAPITE]]),0)</f>
        <v>1872.0346022863123</v>
      </c>
      <c r="O1931" s="3">
        <f>+Tabella2026[[#This Row],[DIFFERENZA REDDITO INFERIORE ALLA MEDIA DALLA MEDIA]]*Tabella2026[[#This Row],[POP_2024]]</f>
        <v>11960429.074007249</v>
      </c>
      <c r="P1931" s="3">
        <f>+Tabella2026[[#This Row],[POPOLAZIONE PER DIFFERENZA ]]/SUM(Tabella2026[[POPOLAZIONE PER DIFFERENZA ]])</f>
        <v>1.0611078646609502E-4</v>
      </c>
      <c r="Q1931" s="3">
        <f>+Tabella2026[[#This Row],[INCIDENZA POPOLAZIONE PER DIFFERENZA]]*(PLAFOND-SUM(Tabella2026[CONTRIBUTO SULLA BASE DELLA POPOLAZIONE]))</f>
        <v>31238.935952528649</v>
      </c>
      <c r="R1931" s="3">
        <f>+Tabella2026[[#This Row],[CONTRIBUTO SULLA BASE DELLA POPOLAZIONE]]+Tabella2026[[#This Row],[CONTRIBUTO SULLA BASE DEL REDDITO]]</f>
        <v>63149.459708818235</v>
      </c>
      <c r="S1931" s="3">
        <f>+Tabella2026[[#This Row],[CONTRIBUTO TOTALE]]/(PLAFOND/N_TESSERE)</f>
        <v>126.29891941763647</v>
      </c>
      <c r="T1931" s="3">
        <f>+MAX(CEILING(Tabella2026[[#This Row],[preDEF1]],1),1)</f>
        <v>127</v>
      </c>
      <c r="U1931" s="9">
        <f xml:space="preserve"> IF(ROW(Tabella2026[[#This Row],[preDEF2]]) - ROW(Tabella2026[[#Headers],[preDEF2]])&lt;=ABS(SUM(Tabella2026[preDEF2])-N_TESSERE),Tabella2026[[#This Row],[preDEF2]]-1,Tabella2026[[#This Row],[preDEF2]])</f>
        <v>126</v>
      </c>
      <c r="V1931" s="21">
        <f>+Tabella2026[[#This Row],[DEF - n. card]]*(PLAFOND/N_TESSERE)</f>
        <v>63000</v>
      </c>
      <c r="W1931" s="18"/>
    </row>
    <row r="1932" spans="2:23" x14ac:dyDescent="0.25">
      <c r="B1932" s="1" t="s">
        <v>3846</v>
      </c>
      <c r="C1932" s="2">
        <v>58049</v>
      </c>
      <c r="D1932" s="1" t="s">
        <v>3847</v>
      </c>
      <c r="E1932" s="1" t="s">
        <v>8</v>
      </c>
      <c r="F1932" s="1" t="s">
        <v>7</v>
      </c>
      <c r="G1932" s="1" t="s">
        <v>2448</v>
      </c>
      <c r="H1932" s="1" t="s">
        <v>15834</v>
      </c>
      <c r="I1932" s="5">
        <v>6385</v>
      </c>
      <c r="J1932" s="5">
        <v>93373698</v>
      </c>
      <c r="K1932" s="3">
        <f>+Tabella2026[[#This Row],[POP_2024]]/SUM(Tabella2026[POP_2024])</f>
        <v>1.083241392124494E-4</v>
      </c>
      <c r="L1932" s="3">
        <f>+Tabella2026[[#This Row],[INCIDENZA POPOLAZIONE]]*(PLAFOND/2)</f>
        <v>31890.545341040695</v>
      </c>
      <c r="M1932" s="3">
        <f>+IFERROR(Tabella2026[[#This Row],[reddito_2024]]/Tabella2026[[#This Row],[POP_2024]],"")</f>
        <v>14623.915113547377</v>
      </c>
      <c r="N1932" s="3">
        <f>+IF(Tabella2026[[#This Row],[REDDITO COMPLESSIVO PROCAPITE]]&lt;media_aggr_reddito_pc,(media_aggr_reddito_pc-Tabella2026[[#This Row],[REDDITO COMPLESSIVO PROCAPITE]]),0)</f>
        <v>3201.1509490613644</v>
      </c>
      <c r="O1932" s="3">
        <f>+Tabella2026[[#This Row],[DIFFERENZA REDDITO INFERIORE ALLA MEDIA DALLA MEDIA]]*Tabella2026[[#This Row],[POP_2024]]</f>
        <v>20439348.809756812</v>
      </c>
      <c r="P1932" s="3">
        <f>+Tabella2026[[#This Row],[POPOLAZIONE PER DIFFERENZA ]]/SUM(Tabella2026[[POPOLAZIONE PER DIFFERENZA ]])</f>
        <v>1.8133424508753741E-4</v>
      </c>
      <c r="Q1932" s="3">
        <f>+Tabella2026[[#This Row],[INCIDENZA POPOLAZIONE PER DIFFERENZA]]*(PLAFOND-SUM(Tabella2026[CONTRIBUTO SULLA BASE DELLA POPOLAZIONE]))</f>
        <v>53384.665753087414</v>
      </c>
      <c r="R1932" s="3">
        <f>+Tabella2026[[#This Row],[CONTRIBUTO SULLA BASE DELLA POPOLAZIONE]]+Tabella2026[[#This Row],[CONTRIBUTO SULLA BASE DEL REDDITO]]</f>
        <v>85275.211094128113</v>
      </c>
      <c r="S1932" s="3">
        <f>+Tabella2026[[#This Row],[CONTRIBUTO TOTALE]]/(PLAFOND/N_TESSERE)</f>
        <v>170.55042218825622</v>
      </c>
      <c r="T1932" s="3">
        <f>+MAX(CEILING(Tabella2026[[#This Row],[preDEF1]],1),1)</f>
        <v>171</v>
      </c>
      <c r="U1932" s="9">
        <f xml:space="preserve"> IF(ROW(Tabella2026[[#This Row],[preDEF2]]) - ROW(Tabella2026[[#Headers],[preDEF2]])&lt;=ABS(SUM(Tabella2026[preDEF2])-N_TESSERE),Tabella2026[[#This Row],[preDEF2]]-1,Tabella2026[[#This Row],[preDEF2]])</f>
        <v>170</v>
      </c>
      <c r="V1932" s="21">
        <f>+Tabella2026[[#This Row],[DEF - n. card]]*(PLAFOND/N_TESSERE)</f>
        <v>85000</v>
      </c>
      <c r="W1932" s="18"/>
    </row>
    <row r="1933" spans="2:23" x14ac:dyDescent="0.25">
      <c r="B1933" s="1" t="s">
        <v>3972</v>
      </c>
      <c r="C1933" s="2">
        <v>97071</v>
      </c>
      <c r="D1933" s="1" t="s">
        <v>3973</v>
      </c>
      <c r="E1933" s="1" t="s">
        <v>12</v>
      </c>
      <c r="F1933" s="1" t="s">
        <v>362</v>
      </c>
      <c r="G1933" s="1" t="s">
        <v>2448</v>
      </c>
      <c r="H1933" s="1" t="s">
        <v>15835</v>
      </c>
      <c r="I1933" s="5">
        <v>6383</v>
      </c>
      <c r="J1933" s="5">
        <v>143402547</v>
      </c>
      <c r="K1933" s="3">
        <f>+Tabella2026[[#This Row],[POP_2024]]/SUM(Tabella2026[POP_2024])</f>
        <v>1.0829020839358881E-4</v>
      </c>
      <c r="L1933" s="3">
        <f>+Tabella2026[[#This Row],[INCIDENZA POPOLAZIONE]]*(PLAFOND/2)</f>
        <v>31880.556133416252</v>
      </c>
      <c r="M1933" s="3">
        <f>+IFERROR(Tabella2026[[#This Row],[reddito_2024]]/Tabella2026[[#This Row],[POP_2024]],"")</f>
        <v>22466.324142252859</v>
      </c>
      <c r="N1933" s="3">
        <f>+IF(Tabella2026[[#This Row],[REDDITO COMPLESSIVO PROCAPITE]]&lt;media_aggr_reddito_pc,(media_aggr_reddito_pc-Tabella2026[[#This Row],[REDDITO COMPLESSIVO PROCAPITE]]),0)</f>
        <v>0</v>
      </c>
      <c r="O1933" s="3">
        <f>+Tabella2026[[#This Row],[DIFFERENZA REDDITO INFERIORE ALLA MEDIA DALLA MEDIA]]*Tabella2026[[#This Row],[POP_2024]]</f>
        <v>0</v>
      </c>
      <c r="P1933" s="3">
        <f>+Tabella2026[[#This Row],[POPOLAZIONE PER DIFFERENZA ]]/SUM(Tabella2026[[POPOLAZIONE PER DIFFERENZA ]])</f>
        <v>0</v>
      </c>
      <c r="Q1933" s="3">
        <f>+Tabella2026[[#This Row],[INCIDENZA POPOLAZIONE PER DIFFERENZA]]*(PLAFOND-SUM(Tabella2026[CONTRIBUTO SULLA BASE DELLA POPOLAZIONE]))</f>
        <v>0</v>
      </c>
      <c r="R1933" s="3">
        <f>+Tabella2026[[#This Row],[CONTRIBUTO SULLA BASE DELLA POPOLAZIONE]]+Tabella2026[[#This Row],[CONTRIBUTO SULLA BASE DEL REDDITO]]</f>
        <v>31880.556133416252</v>
      </c>
      <c r="S1933" s="3">
        <f>+Tabella2026[[#This Row],[CONTRIBUTO TOTALE]]/(PLAFOND/N_TESSERE)</f>
        <v>63.761112266832505</v>
      </c>
      <c r="T1933" s="3">
        <f>+MAX(CEILING(Tabella2026[[#This Row],[preDEF1]],1),1)</f>
        <v>64</v>
      </c>
      <c r="U1933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33" s="21">
        <f>+Tabella2026[[#This Row],[DEF - n. card]]*(PLAFOND/N_TESSERE)</f>
        <v>31500</v>
      </c>
      <c r="W1933" s="18"/>
    </row>
    <row r="1934" spans="2:23" x14ac:dyDescent="0.25">
      <c r="B1934" s="1" t="s">
        <v>3898</v>
      </c>
      <c r="C1934" s="2">
        <v>20031</v>
      </c>
      <c r="D1934" s="1" t="s">
        <v>3899</v>
      </c>
      <c r="E1934" s="1" t="s">
        <v>12</v>
      </c>
      <c r="F1934" s="1" t="s">
        <v>332</v>
      </c>
      <c r="G1934" s="1" t="s">
        <v>2448</v>
      </c>
      <c r="H1934" s="1" t="s">
        <v>15835</v>
      </c>
      <c r="I1934" s="5">
        <v>6382</v>
      </c>
      <c r="J1934" s="5">
        <v>129327298</v>
      </c>
      <c r="K1934" s="3">
        <f>+Tabella2026[[#This Row],[POP_2024]]/SUM(Tabella2026[POP_2024])</f>
        <v>1.0827324298415851E-4</v>
      </c>
      <c r="L1934" s="3">
        <f>+Tabella2026[[#This Row],[INCIDENZA POPOLAZIONE]]*(PLAFOND/2)</f>
        <v>31875.561529604027</v>
      </c>
      <c r="M1934" s="3">
        <f>+IFERROR(Tabella2026[[#This Row],[reddito_2024]]/Tabella2026[[#This Row],[POP_2024]],"")</f>
        <v>20264.383892196802</v>
      </c>
      <c r="N1934" s="3">
        <f>+IF(Tabella2026[[#This Row],[REDDITO COMPLESSIVO PROCAPITE]]&lt;media_aggr_reddito_pc,(media_aggr_reddito_pc-Tabella2026[[#This Row],[REDDITO COMPLESSIVO PROCAPITE]]),0)</f>
        <v>0</v>
      </c>
      <c r="O1934" s="3">
        <f>+Tabella2026[[#This Row],[DIFFERENZA REDDITO INFERIORE ALLA MEDIA DALLA MEDIA]]*Tabella2026[[#This Row],[POP_2024]]</f>
        <v>0</v>
      </c>
      <c r="P1934" s="3">
        <f>+Tabella2026[[#This Row],[POPOLAZIONE PER DIFFERENZA ]]/SUM(Tabella2026[[POPOLAZIONE PER DIFFERENZA ]])</f>
        <v>0</v>
      </c>
      <c r="Q1934" s="3">
        <f>+Tabella2026[[#This Row],[INCIDENZA POPOLAZIONE PER DIFFERENZA]]*(PLAFOND-SUM(Tabella2026[CONTRIBUTO SULLA BASE DELLA POPOLAZIONE]))</f>
        <v>0</v>
      </c>
      <c r="R1934" s="3">
        <f>+Tabella2026[[#This Row],[CONTRIBUTO SULLA BASE DELLA POPOLAZIONE]]+Tabella2026[[#This Row],[CONTRIBUTO SULLA BASE DEL REDDITO]]</f>
        <v>31875.561529604027</v>
      </c>
      <c r="S1934" s="3">
        <f>+Tabella2026[[#This Row],[CONTRIBUTO TOTALE]]/(PLAFOND/N_TESSERE)</f>
        <v>63.751123059208055</v>
      </c>
      <c r="T1934" s="3">
        <f>+MAX(CEILING(Tabella2026[[#This Row],[preDEF1]],1),1)</f>
        <v>64</v>
      </c>
      <c r="U1934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34" s="21">
        <f>+Tabella2026[[#This Row],[DEF - n. card]]*(PLAFOND/N_TESSERE)</f>
        <v>31500</v>
      </c>
      <c r="W1934" s="18"/>
    </row>
    <row r="1935" spans="2:23" x14ac:dyDescent="0.25">
      <c r="B1935" s="1" t="s">
        <v>3982</v>
      </c>
      <c r="C1935" s="2">
        <v>82007</v>
      </c>
      <c r="D1935" s="1" t="s">
        <v>3983</v>
      </c>
      <c r="E1935" s="1" t="s">
        <v>21</v>
      </c>
      <c r="F1935" s="1" t="s">
        <v>20</v>
      </c>
      <c r="G1935" s="1" t="s">
        <v>2448</v>
      </c>
      <c r="H1935" s="1" t="s">
        <v>15836</v>
      </c>
      <c r="I1935" s="5">
        <v>6375</v>
      </c>
      <c r="J1935" s="5">
        <v>61777718</v>
      </c>
      <c r="K1935" s="3">
        <f>+Tabella2026[[#This Row],[POP_2024]]/SUM(Tabella2026[POP_2024])</f>
        <v>1.0815448511814643E-4</v>
      </c>
      <c r="L1935" s="3">
        <f>+Tabella2026[[#This Row],[INCIDENZA POPOLAZIONE]]*(PLAFOND/2)</f>
        <v>31840.599302918468</v>
      </c>
      <c r="M1935" s="3">
        <f>+IFERROR(Tabella2026[[#This Row],[reddito_2024]]/Tabella2026[[#This Row],[POP_2024]],"")</f>
        <v>9690.6224313725488</v>
      </c>
      <c r="N1935" s="3">
        <f>+IF(Tabella2026[[#This Row],[REDDITO COMPLESSIVO PROCAPITE]]&lt;media_aggr_reddito_pc,(media_aggr_reddito_pc-Tabella2026[[#This Row],[REDDITO COMPLESSIVO PROCAPITE]]),0)</f>
        <v>8134.4436312361922</v>
      </c>
      <c r="O1935" s="3">
        <f>+Tabella2026[[#This Row],[DIFFERENZA REDDITO INFERIORE ALLA MEDIA DALLA MEDIA]]*Tabella2026[[#This Row],[POP_2024]]</f>
        <v>51857078.149130724</v>
      </c>
      <c r="P1935" s="3">
        <f>+Tabella2026[[#This Row],[POPOLAZIONE PER DIFFERENZA ]]/SUM(Tabella2026[[POPOLAZIONE PER DIFFERENZA ]])</f>
        <v>4.6006671768961973E-4</v>
      </c>
      <c r="Q1935" s="3">
        <f>+Tabella2026[[#This Row],[INCIDENZA POPOLAZIONE PER DIFFERENZA]]*(PLAFOND-SUM(Tabella2026[CONTRIBUTO SULLA BASE DELLA POPOLAZIONE]))</f>
        <v>135443.29663778632</v>
      </c>
      <c r="R1935" s="3">
        <f>+Tabella2026[[#This Row],[CONTRIBUTO SULLA BASE DELLA POPOLAZIONE]]+Tabella2026[[#This Row],[CONTRIBUTO SULLA BASE DEL REDDITO]]</f>
        <v>167283.8959407048</v>
      </c>
      <c r="S1935" s="3">
        <f>+Tabella2026[[#This Row],[CONTRIBUTO TOTALE]]/(PLAFOND/N_TESSERE)</f>
        <v>334.56779188140956</v>
      </c>
      <c r="T1935" s="3">
        <f>+MAX(CEILING(Tabella2026[[#This Row],[preDEF1]],1),1)</f>
        <v>335</v>
      </c>
      <c r="U1935" s="9">
        <f xml:space="preserve"> IF(ROW(Tabella2026[[#This Row],[preDEF2]]) - ROW(Tabella2026[[#Headers],[preDEF2]])&lt;=ABS(SUM(Tabella2026[preDEF2])-N_TESSERE),Tabella2026[[#This Row],[preDEF2]]-1,Tabella2026[[#This Row],[preDEF2]])</f>
        <v>334</v>
      </c>
      <c r="V1935" s="21">
        <f>+Tabella2026[[#This Row],[DEF - n. card]]*(PLAFOND/N_TESSERE)</f>
        <v>167000</v>
      </c>
      <c r="W1935" s="18"/>
    </row>
    <row r="1936" spans="2:23" x14ac:dyDescent="0.25">
      <c r="B1936" s="1" t="s">
        <v>3894</v>
      </c>
      <c r="C1936" s="2">
        <v>15099</v>
      </c>
      <c r="D1936" s="1" t="s">
        <v>3895</v>
      </c>
      <c r="E1936" s="1" t="s">
        <v>12</v>
      </c>
      <c r="F1936" s="1" t="s">
        <v>11</v>
      </c>
      <c r="G1936" s="1" t="s">
        <v>2448</v>
      </c>
      <c r="H1936" s="1" t="s">
        <v>15835</v>
      </c>
      <c r="I1936" s="5">
        <v>6373</v>
      </c>
      <c r="J1936" s="5">
        <v>137922703</v>
      </c>
      <c r="K1936" s="3">
        <f>+Tabella2026[[#This Row],[POP_2024]]/SUM(Tabella2026[POP_2024])</f>
        <v>1.0812055429928583E-4</v>
      </c>
      <c r="L1936" s="3">
        <f>+Tabella2026[[#This Row],[INCIDENZA POPOLAZIONE]]*(PLAFOND/2)</f>
        <v>31830.610095294025</v>
      </c>
      <c r="M1936" s="3">
        <f>+IFERROR(Tabella2026[[#This Row],[reddito_2024]]/Tabella2026[[#This Row],[POP_2024]],"")</f>
        <v>21641.723364192687</v>
      </c>
      <c r="N1936" s="3">
        <f>+IF(Tabella2026[[#This Row],[REDDITO COMPLESSIVO PROCAPITE]]&lt;media_aggr_reddito_pc,(media_aggr_reddito_pc-Tabella2026[[#This Row],[REDDITO COMPLESSIVO PROCAPITE]]),0)</f>
        <v>0</v>
      </c>
      <c r="O1936" s="3">
        <f>+Tabella2026[[#This Row],[DIFFERENZA REDDITO INFERIORE ALLA MEDIA DALLA MEDIA]]*Tabella2026[[#This Row],[POP_2024]]</f>
        <v>0</v>
      </c>
      <c r="P1936" s="3">
        <f>+Tabella2026[[#This Row],[POPOLAZIONE PER DIFFERENZA ]]/SUM(Tabella2026[[POPOLAZIONE PER DIFFERENZA ]])</f>
        <v>0</v>
      </c>
      <c r="Q1936" s="3">
        <f>+Tabella2026[[#This Row],[INCIDENZA POPOLAZIONE PER DIFFERENZA]]*(PLAFOND-SUM(Tabella2026[CONTRIBUTO SULLA BASE DELLA POPOLAZIONE]))</f>
        <v>0</v>
      </c>
      <c r="R1936" s="3">
        <f>+Tabella2026[[#This Row],[CONTRIBUTO SULLA BASE DELLA POPOLAZIONE]]+Tabella2026[[#This Row],[CONTRIBUTO SULLA BASE DEL REDDITO]]</f>
        <v>31830.610095294025</v>
      </c>
      <c r="S1936" s="3">
        <f>+Tabella2026[[#This Row],[CONTRIBUTO TOTALE]]/(PLAFOND/N_TESSERE)</f>
        <v>63.661220190588047</v>
      </c>
      <c r="T1936" s="3">
        <f>+MAX(CEILING(Tabella2026[[#This Row],[preDEF1]],1),1)</f>
        <v>64</v>
      </c>
      <c r="U1936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36" s="21">
        <f>+Tabella2026[[#This Row],[DEF - n. card]]*(PLAFOND/N_TESSERE)</f>
        <v>31500</v>
      </c>
      <c r="W1936" s="18"/>
    </row>
    <row r="1937" spans="2:23" x14ac:dyDescent="0.25">
      <c r="B1937" s="1" t="s">
        <v>3826</v>
      </c>
      <c r="C1937" s="2">
        <v>49018</v>
      </c>
      <c r="D1937" s="1" t="s">
        <v>3827</v>
      </c>
      <c r="E1937" s="1" t="s">
        <v>30</v>
      </c>
      <c r="F1937" s="1" t="s">
        <v>71</v>
      </c>
      <c r="G1937" s="1" t="s">
        <v>2448</v>
      </c>
      <c r="H1937" s="1" t="s">
        <v>15834</v>
      </c>
      <c r="I1937" s="5">
        <v>6372</v>
      </c>
      <c r="J1937" s="5">
        <v>117053899</v>
      </c>
      <c r="K1937" s="3">
        <f>+Tabella2026[[#This Row],[POP_2024]]/SUM(Tabella2026[POP_2024])</f>
        <v>1.0810358888985554E-4</v>
      </c>
      <c r="L1937" s="3">
        <f>+Tabella2026[[#This Row],[INCIDENZA POPOLAZIONE]]*(PLAFOND/2)</f>
        <v>31825.615491481803</v>
      </c>
      <c r="M1937" s="3">
        <f>+IFERROR(Tabella2026[[#This Row],[reddito_2024]]/Tabella2026[[#This Row],[POP_2024]],"")</f>
        <v>18370.040646578782</v>
      </c>
      <c r="N1937" s="3">
        <f>+IF(Tabella2026[[#This Row],[REDDITO COMPLESSIVO PROCAPITE]]&lt;media_aggr_reddito_pc,(media_aggr_reddito_pc-Tabella2026[[#This Row],[REDDITO COMPLESSIVO PROCAPITE]]),0)</f>
        <v>0</v>
      </c>
      <c r="O1937" s="3">
        <f>+Tabella2026[[#This Row],[DIFFERENZA REDDITO INFERIORE ALLA MEDIA DALLA MEDIA]]*Tabella2026[[#This Row],[POP_2024]]</f>
        <v>0</v>
      </c>
      <c r="P1937" s="3">
        <f>+Tabella2026[[#This Row],[POPOLAZIONE PER DIFFERENZA ]]/SUM(Tabella2026[[POPOLAZIONE PER DIFFERENZA ]])</f>
        <v>0</v>
      </c>
      <c r="Q1937" s="3">
        <f>+Tabella2026[[#This Row],[INCIDENZA POPOLAZIONE PER DIFFERENZA]]*(PLAFOND-SUM(Tabella2026[CONTRIBUTO SULLA BASE DELLA POPOLAZIONE]))</f>
        <v>0</v>
      </c>
      <c r="R1937" s="3">
        <f>+Tabella2026[[#This Row],[CONTRIBUTO SULLA BASE DELLA POPOLAZIONE]]+Tabella2026[[#This Row],[CONTRIBUTO SULLA BASE DEL REDDITO]]</f>
        <v>31825.615491481803</v>
      </c>
      <c r="S1937" s="3">
        <f>+Tabella2026[[#This Row],[CONTRIBUTO TOTALE]]/(PLAFOND/N_TESSERE)</f>
        <v>63.651230982963604</v>
      </c>
      <c r="T1937" s="3">
        <f>+MAX(CEILING(Tabella2026[[#This Row],[preDEF1]],1),1)</f>
        <v>64</v>
      </c>
      <c r="U1937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37" s="21">
        <f>+Tabella2026[[#This Row],[DEF - n. card]]*(PLAFOND/N_TESSERE)</f>
        <v>31500</v>
      </c>
      <c r="W1937" s="18"/>
    </row>
    <row r="1938" spans="2:23" x14ac:dyDescent="0.25">
      <c r="B1938" s="1" t="s">
        <v>3950</v>
      </c>
      <c r="C1938" s="2">
        <v>21093</v>
      </c>
      <c r="D1938" s="1" t="s">
        <v>3951</v>
      </c>
      <c r="E1938" s="1" t="s">
        <v>99</v>
      </c>
      <c r="F1938" s="1" t="s">
        <v>110</v>
      </c>
      <c r="G1938" s="1" t="s">
        <v>2448</v>
      </c>
      <c r="H1938" s="1" t="s">
        <v>15835</v>
      </c>
      <c r="I1938" s="5">
        <v>6368</v>
      </c>
      <c r="J1938" s="5">
        <v>143030467</v>
      </c>
      <c r="K1938" s="3">
        <f>+Tabella2026[[#This Row],[POP_2024]]/SUM(Tabella2026[POP_2024])</f>
        <v>1.0803572725213435E-4</v>
      </c>
      <c r="L1938" s="3">
        <f>+Tabella2026[[#This Row],[INCIDENZA POPOLAZIONE]]*(PLAFOND/2)</f>
        <v>31805.637076232913</v>
      </c>
      <c r="M1938" s="3">
        <f>+IFERROR(Tabella2026[[#This Row],[reddito_2024]]/Tabella2026[[#This Row],[POP_2024]],"")</f>
        <v>22460.814541457286</v>
      </c>
      <c r="N1938" s="3">
        <f>+IF(Tabella2026[[#This Row],[REDDITO COMPLESSIVO PROCAPITE]]&lt;media_aggr_reddito_pc,(media_aggr_reddito_pc-Tabella2026[[#This Row],[REDDITO COMPLESSIVO PROCAPITE]]),0)</f>
        <v>0</v>
      </c>
      <c r="O1938" s="3">
        <f>+Tabella2026[[#This Row],[DIFFERENZA REDDITO INFERIORE ALLA MEDIA DALLA MEDIA]]*Tabella2026[[#This Row],[POP_2024]]</f>
        <v>0</v>
      </c>
      <c r="P1938" s="3">
        <f>+Tabella2026[[#This Row],[POPOLAZIONE PER DIFFERENZA ]]/SUM(Tabella2026[[POPOLAZIONE PER DIFFERENZA ]])</f>
        <v>0</v>
      </c>
      <c r="Q1938" s="3">
        <f>+Tabella2026[[#This Row],[INCIDENZA POPOLAZIONE PER DIFFERENZA]]*(PLAFOND-SUM(Tabella2026[CONTRIBUTO SULLA BASE DELLA POPOLAZIONE]))</f>
        <v>0</v>
      </c>
      <c r="R1938" s="3">
        <f>+Tabella2026[[#This Row],[CONTRIBUTO SULLA BASE DELLA POPOLAZIONE]]+Tabella2026[[#This Row],[CONTRIBUTO SULLA BASE DEL REDDITO]]</f>
        <v>31805.637076232913</v>
      </c>
      <c r="S1938" s="3">
        <f>+Tabella2026[[#This Row],[CONTRIBUTO TOTALE]]/(PLAFOND/N_TESSERE)</f>
        <v>63.611274152465825</v>
      </c>
      <c r="T1938" s="3">
        <f>+MAX(CEILING(Tabella2026[[#This Row],[preDEF1]],1),1)</f>
        <v>64</v>
      </c>
      <c r="U1938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38" s="21">
        <f>+Tabella2026[[#This Row],[DEF - n. card]]*(PLAFOND/N_TESSERE)</f>
        <v>31500</v>
      </c>
      <c r="W1938" s="18"/>
    </row>
    <row r="1939" spans="2:23" x14ac:dyDescent="0.25">
      <c r="B1939" s="1" t="s">
        <v>3934</v>
      </c>
      <c r="C1939" s="2">
        <v>61095</v>
      </c>
      <c r="D1939" s="1" t="s">
        <v>3935</v>
      </c>
      <c r="E1939" s="1" t="s">
        <v>15</v>
      </c>
      <c r="F1939" s="1" t="s">
        <v>184</v>
      </c>
      <c r="G1939" s="1" t="s">
        <v>2448</v>
      </c>
      <c r="H1939" s="1" t="s">
        <v>15836</v>
      </c>
      <c r="I1939" s="5">
        <v>6368</v>
      </c>
      <c r="J1939" s="5">
        <v>83019186</v>
      </c>
      <c r="K1939" s="3">
        <f>+Tabella2026[[#This Row],[POP_2024]]/SUM(Tabella2026[POP_2024])</f>
        <v>1.0803572725213435E-4</v>
      </c>
      <c r="L1939" s="3">
        <f>+Tabella2026[[#This Row],[INCIDENZA POPOLAZIONE]]*(PLAFOND/2)</f>
        <v>31805.637076232913</v>
      </c>
      <c r="M1939" s="3">
        <f>+IFERROR(Tabella2026[[#This Row],[reddito_2024]]/Tabella2026[[#This Row],[POP_2024]],"")</f>
        <v>13036.932474874371</v>
      </c>
      <c r="N1939" s="3">
        <f>+IF(Tabella2026[[#This Row],[REDDITO COMPLESSIVO PROCAPITE]]&lt;media_aggr_reddito_pc,(media_aggr_reddito_pc-Tabella2026[[#This Row],[REDDITO COMPLESSIVO PROCAPITE]]),0)</f>
        <v>4788.1335877343699</v>
      </c>
      <c r="O1939" s="3">
        <f>+Tabella2026[[#This Row],[DIFFERENZA REDDITO INFERIORE ALLA MEDIA DALLA MEDIA]]*Tabella2026[[#This Row],[POP_2024]]</f>
        <v>30490834.686692469</v>
      </c>
      <c r="P1939" s="3">
        <f>+Tabella2026[[#This Row],[POPOLAZIONE PER DIFFERENZA ]]/SUM(Tabella2026[[POPOLAZIONE PER DIFFERENZA ]])</f>
        <v>2.7050922910816863E-4</v>
      </c>
      <c r="Q1939" s="3">
        <f>+Tabella2026[[#This Row],[INCIDENZA POPOLAZIONE PER DIFFERENZA]]*(PLAFOND-SUM(Tabella2026[CONTRIBUTO SULLA BASE DELLA POPOLAZIONE]))</f>
        <v>79637.714167523329</v>
      </c>
      <c r="R1939" s="3">
        <f>+Tabella2026[[#This Row],[CONTRIBUTO SULLA BASE DELLA POPOLAZIONE]]+Tabella2026[[#This Row],[CONTRIBUTO SULLA BASE DEL REDDITO]]</f>
        <v>111443.35124375625</v>
      </c>
      <c r="S1939" s="3">
        <f>+Tabella2026[[#This Row],[CONTRIBUTO TOTALE]]/(PLAFOND/N_TESSERE)</f>
        <v>222.88670248751248</v>
      </c>
      <c r="T1939" s="3">
        <f>+MAX(CEILING(Tabella2026[[#This Row],[preDEF1]],1),1)</f>
        <v>223</v>
      </c>
      <c r="U1939" s="9">
        <f xml:space="preserve"> IF(ROW(Tabella2026[[#This Row],[preDEF2]]) - ROW(Tabella2026[[#Headers],[preDEF2]])&lt;=ABS(SUM(Tabella2026[preDEF2])-N_TESSERE),Tabella2026[[#This Row],[preDEF2]]-1,Tabella2026[[#This Row],[preDEF2]])</f>
        <v>222</v>
      </c>
      <c r="V1939" s="21">
        <f>+Tabella2026[[#This Row],[DEF - n. card]]*(PLAFOND/N_TESSERE)</f>
        <v>111000</v>
      </c>
      <c r="W1939" s="18"/>
    </row>
    <row r="1940" spans="2:23" x14ac:dyDescent="0.25">
      <c r="B1940" s="1" t="s">
        <v>3924</v>
      </c>
      <c r="C1940" s="2">
        <v>24060</v>
      </c>
      <c r="D1940" s="1" t="s">
        <v>3925</v>
      </c>
      <c r="E1940" s="1" t="s">
        <v>38</v>
      </c>
      <c r="F1940" s="1" t="s">
        <v>106</v>
      </c>
      <c r="G1940" s="1" t="s">
        <v>2448</v>
      </c>
      <c r="H1940" s="1" t="s">
        <v>15835</v>
      </c>
      <c r="I1940" s="5">
        <v>6358</v>
      </c>
      <c r="J1940" s="5">
        <v>123886616</v>
      </c>
      <c r="K1940" s="3">
        <f>+Tabella2026[[#This Row],[POP_2024]]/SUM(Tabella2026[POP_2024])</f>
        <v>1.0786607315783137E-4</v>
      </c>
      <c r="L1940" s="3">
        <f>+Tabella2026[[#This Row],[INCIDENZA POPOLAZIONE]]*(PLAFOND/2)</f>
        <v>31755.691038110686</v>
      </c>
      <c r="M1940" s="3">
        <f>+IFERROR(Tabella2026[[#This Row],[reddito_2024]]/Tabella2026[[#This Row],[POP_2024]],"")</f>
        <v>19485.155080213903</v>
      </c>
      <c r="N1940" s="3">
        <f>+IF(Tabella2026[[#This Row],[REDDITO COMPLESSIVO PROCAPITE]]&lt;media_aggr_reddito_pc,(media_aggr_reddito_pc-Tabella2026[[#This Row],[REDDITO COMPLESSIVO PROCAPITE]]),0)</f>
        <v>0</v>
      </c>
      <c r="O1940" s="3">
        <f>+Tabella2026[[#This Row],[DIFFERENZA REDDITO INFERIORE ALLA MEDIA DALLA MEDIA]]*Tabella2026[[#This Row],[POP_2024]]</f>
        <v>0</v>
      </c>
      <c r="P1940" s="3">
        <f>+Tabella2026[[#This Row],[POPOLAZIONE PER DIFFERENZA ]]/SUM(Tabella2026[[POPOLAZIONE PER DIFFERENZA ]])</f>
        <v>0</v>
      </c>
      <c r="Q1940" s="3">
        <f>+Tabella2026[[#This Row],[INCIDENZA POPOLAZIONE PER DIFFERENZA]]*(PLAFOND-SUM(Tabella2026[CONTRIBUTO SULLA BASE DELLA POPOLAZIONE]))</f>
        <v>0</v>
      </c>
      <c r="R1940" s="3">
        <f>+Tabella2026[[#This Row],[CONTRIBUTO SULLA BASE DELLA POPOLAZIONE]]+Tabella2026[[#This Row],[CONTRIBUTO SULLA BASE DEL REDDITO]]</f>
        <v>31755.691038110686</v>
      </c>
      <c r="S1940" s="3">
        <f>+Tabella2026[[#This Row],[CONTRIBUTO TOTALE]]/(PLAFOND/N_TESSERE)</f>
        <v>63.511382076221373</v>
      </c>
      <c r="T1940" s="3">
        <f>+MAX(CEILING(Tabella2026[[#This Row],[preDEF1]],1),1)</f>
        <v>64</v>
      </c>
      <c r="U1940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40" s="21">
        <f>+Tabella2026[[#This Row],[DEF - n. card]]*(PLAFOND/N_TESSERE)</f>
        <v>31500</v>
      </c>
      <c r="W1940" s="18"/>
    </row>
    <row r="1941" spans="2:23" x14ac:dyDescent="0.25">
      <c r="B1941" s="1" t="s">
        <v>3970</v>
      </c>
      <c r="C1941" s="2">
        <v>35023</v>
      </c>
      <c r="D1941" s="1" t="s">
        <v>3971</v>
      </c>
      <c r="E1941" s="1" t="s">
        <v>27</v>
      </c>
      <c r="F1941" s="1" t="s">
        <v>64</v>
      </c>
      <c r="G1941" s="1" t="s">
        <v>2448</v>
      </c>
      <c r="H1941" s="1" t="s">
        <v>15835</v>
      </c>
      <c r="I1941" s="5">
        <v>6355</v>
      </c>
      <c r="J1941" s="5">
        <v>123745089</v>
      </c>
      <c r="K1941" s="3">
        <f>+Tabella2026[[#This Row],[POP_2024]]/SUM(Tabella2026[POP_2024])</f>
        <v>1.0781517692954049E-4</v>
      </c>
      <c r="L1941" s="3">
        <f>+Tabella2026[[#This Row],[INCIDENZA POPOLAZIONE]]*(PLAFOND/2)</f>
        <v>31740.707226674022</v>
      </c>
      <c r="M1941" s="3">
        <f>+IFERROR(Tabella2026[[#This Row],[reddito_2024]]/Tabella2026[[#This Row],[POP_2024]],"")</f>
        <v>19472.083241542092</v>
      </c>
      <c r="N1941" s="3">
        <f>+IF(Tabella2026[[#This Row],[REDDITO COMPLESSIVO PROCAPITE]]&lt;media_aggr_reddito_pc,(media_aggr_reddito_pc-Tabella2026[[#This Row],[REDDITO COMPLESSIVO PROCAPITE]]),0)</f>
        <v>0</v>
      </c>
      <c r="O1941" s="3">
        <f>+Tabella2026[[#This Row],[DIFFERENZA REDDITO INFERIORE ALLA MEDIA DALLA MEDIA]]*Tabella2026[[#This Row],[POP_2024]]</f>
        <v>0</v>
      </c>
      <c r="P1941" s="3">
        <f>+Tabella2026[[#This Row],[POPOLAZIONE PER DIFFERENZA ]]/SUM(Tabella2026[[POPOLAZIONE PER DIFFERENZA ]])</f>
        <v>0</v>
      </c>
      <c r="Q1941" s="3">
        <f>+Tabella2026[[#This Row],[INCIDENZA POPOLAZIONE PER DIFFERENZA]]*(PLAFOND-SUM(Tabella2026[CONTRIBUTO SULLA BASE DELLA POPOLAZIONE]))</f>
        <v>0</v>
      </c>
      <c r="R1941" s="3">
        <f>+Tabella2026[[#This Row],[CONTRIBUTO SULLA BASE DELLA POPOLAZIONE]]+Tabella2026[[#This Row],[CONTRIBUTO SULLA BASE DEL REDDITO]]</f>
        <v>31740.707226674022</v>
      </c>
      <c r="S1941" s="3">
        <f>+Tabella2026[[#This Row],[CONTRIBUTO TOTALE]]/(PLAFOND/N_TESSERE)</f>
        <v>63.481414453348044</v>
      </c>
      <c r="T1941" s="3">
        <f>+MAX(CEILING(Tabella2026[[#This Row],[preDEF1]],1),1)</f>
        <v>64</v>
      </c>
      <c r="U1941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41" s="21">
        <f>+Tabella2026[[#This Row],[DEF - n. card]]*(PLAFOND/N_TESSERE)</f>
        <v>31500</v>
      </c>
      <c r="W1941" s="18"/>
    </row>
    <row r="1942" spans="2:23" x14ac:dyDescent="0.25">
      <c r="B1942" s="1" t="s">
        <v>3912</v>
      </c>
      <c r="C1942" s="2">
        <v>30013</v>
      </c>
      <c r="D1942" s="1" t="s">
        <v>3913</v>
      </c>
      <c r="E1942" s="1" t="s">
        <v>48</v>
      </c>
      <c r="F1942" s="1" t="s">
        <v>120</v>
      </c>
      <c r="G1942" s="1" t="s">
        <v>2448</v>
      </c>
      <c r="H1942" s="1" t="s">
        <v>15835</v>
      </c>
      <c r="I1942" s="5">
        <v>6353</v>
      </c>
      <c r="J1942" s="5">
        <v>130268237</v>
      </c>
      <c r="K1942" s="3">
        <f>+Tabella2026[[#This Row],[POP_2024]]/SUM(Tabella2026[POP_2024])</f>
        <v>1.0778124611067989E-4</v>
      </c>
      <c r="L1942" s="3">
        <f>+Tabella2026[[#This Row],[INCIDENZA POPOLAZIONE]]*(PLAFOND/2)</f>
        <v>31730.718019049578</v>
      </c>
      <c r="M1942" s="3">
        <f>+IFERROR(Tabella2026[[#This Row],[reddito_2024]]/Tabella2026[[#This Row],[POP_2024]],"")</f>
        <v>20504.995592633401</v>
      </c>
      <c r="N1942" s="3">
        <f>+IF(Tabella2026[[#This Row],[REDDITO COMPLESSIVO PROCAPITE]]&lt;media_aggr_reddito_pc,(media_aggr_reddito_pc-Tabella2026[[#This Row],[REDDITO COMPLESSIVO PROCAPITE]]),0)</f>
        <v>0</v>
      </c>
      <c r="O1942" s="3">
        <f>+Tabella2026[[#This Row],[DIFFERENZA REDDITO INFERIORE ALLA MEDIA DALLA MEDIA]]*Tabella2026[[#This Row],[POP_2024]]</f>
        <v>0</v>
      </c>
      <c r="P1942" s="3">
        <f>+Tabella2026[[#This Row],[POPOLAZIONE PER DIFFERENZA ]]/SUM(Tabella2026[[POPOLAZIONE PER DIFFERENZA ]])</f>
        <v>0</v>
      </c>
      <c r="Q1942" s="3">
        <f>+Tabella2026[[#This Row],[INCIDENZA POPOLAZIONE PER DIFFERENZA]]*(PLAFOND-SUM(Tabella2026[CONTRIBUTO SULLA BASE DELLA POPOLAZIONE]))</f>
        <v>0</v>
      </c>
      <c r="R1942" s="3">
        <f>+Tabella2026[[#This Row],[CONTRIBUTO SULLA BASE DELLA POPOLAZIONE]]+Tabella2026[[#This Row],[CONTRIBUTO SULLA BASE DEL REDDITO]]</f>
        <v>31730.718019049578</v>
      </c>
      <c r="S1942" s="3">
        <f>+Tabella2026[[#This Row],[CONTRIBUTO TOTALE]]/(PLAFOND/N_TESSERE)</f>
        <v>63.461436038099158</v>
      </c>
      <c r="T1942" s="3">
        <f>+MAX(CEILING(Tabella2026[[#This Row],[preDEF1]],1),1)</f>
        <v>64</v>
      </c>
      <c r="U1942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42" s="21">
        <f>+Tabella2026[[#This Row],[DEF - n. card]]*(PLAFOND/N_TESSERE)</f>
        <v>31500</v>
      </c>
      <c r="W1942" s="18"/>
    </row>
    <row r="1943" spans="2:23" x14ac:dyDescent="0.25">
      <c r="B1943" s="1" t="s">
        <v>3886</v>
      </c>
      <c r="C1943" s="2">
        <v>67032</v>
      </c>
      <c r="D1943" s="1" t="s">
        <v>3887</v>
      </c>
      <c r="E1943" s="1" t="s">
        <v>96</v>
      </c>
      <c r="F1943" s="1" t="s">
        <v>298</v>
      </c>
      <c r="G1943" s="1" t="s">
        <v>2448</v>
      </c>
      <c r="H1943" s="1" t="s">
        <v>15836</v>
      </c>
      <c r="I1943" s="5">
        <v>6349</v>
      </c>
      <c r="J1943" s="5">
        <v>96004601</v>
      </c>
      <c r="K1943" s="3">
        <f>+Tabella2026[[#This Row],[POP_2024]]/SUM(Tabella2026[POP_2024])</f>
        <v>1.077133844729587E-4</v>
      </c>
      <c r="L1943" s="3">
        <f>+Tabella2026[[#This Row],[INCIDENZA POPOLAZIONE]]*(PLAFOND/2)</f>
        <v>31710.739603800685</v>
      </c>
      <c r="M1943" s="3">
        <f>+IFERROR(Tabella2026[[#This Row],[reddito_2024]]/Tabella2026[[#This Row],[POP_2024]],"")</f>
        <v>15121.216097023153</v>
      </c>
      <c r="N1943" s="3">
        <f>+IF(Tabella2026[[#This Row],[REDDITO COMPLESSIVO PROCAPITE]]&lt;media_aggr_reddito_pc,(media_aggr_reddito_pc-Tabella2026[[#This Row],[REDDITO COMPLESSIVO PROCAPITE]]),0)</f>
        <v>2703.8499655855885</v>
      </c>
      <c r="O1943" s="3">
        <f>+Tabella2026[[#This Row],[DIFFERENZA REDDITO INFERIORE ALLA MEDIA DALLA MEDIA]]*Tabella2026[[#This Row],[POP_2024]]</f>
        <v>17166743.431502901</v>
      </c>
      <c r="P1943" s="3">
        <f>+Tabella2026[[#This Row],[POPOLAZIONE PER DIFFERENZA ]]/SUM(Tabella2026[[POPOLAZIONE PER DIFFERENZA ]])</f>
        <v>1.5230027579337825E-4</v>
      </c>
      <c r="Q1943" s="3">
        <f>+Tabella2026[[#This Row],[INCIDENZA POPOLAZIONE PER DIFFERENZA]]*(PLAFOND-SUM(Tabella2026[CONTRIBUTO SULLA BASE DELLA POPOLAZIONE]))</f>
        <v>44837.086968363896</v>
      </c>
      <c r="R1943" s="3">
        <f>+Tabella2026[[#This Row],[CONTRIBUTO SULLA BASE DELLA POPOLAZIONE]]+Tabella2026[[#This Row],[CONTRIBUTO SULLA BASE DEL REDDITO]]</f>
        <v>76547.826572164573</v>
      </c>
      <c r="S1943" s="3">
        <f>+Tabella2026[[#This Row],[CONTRIBUTO TOTALE]]/(PLAFOND/N_TESSERE)</f>
        <v>153.09565314432913</v>
      </c>
      <c r="T1943" s="3">
        <f>+MAX(CEILING(Tabella2026[[#This Row],[preDEF1]],1),1)</f>
        <v>154</v>
      </c>
      <c r="U1943" s="9">
        <f xml:space="preserve"> IF(ROW(Tabella2026[[#This Row],[preDEF2]]) - ROW(Tabella2026[[#Headers],[preDEF2]])&lt;=ABS(SUM(Tabella2026[preDEF2])-N_TESSERE),Tabella2026[[#This Row],[preDEF2]]-1,Tabella2026[[#This Row],[preDEF2]])</f>
        <v>153</v>
      </c>
      <c r="V1943" s="21">
        <f>+Tabella2026[[#This Row],[DEF - n. card]]*(PLAFOND/N_TESSERE)</f>
        <v>76500</v>
      </c>
      <c r="W1943" s="18"/>
    </row>
    <row r="1944" spans="2:23" x14ac:dyDescent="0.25">
      <c r="B1944" s="1" t="s">
        <v>3864</v>
      </c>
      <c r="C1944" s="2">
        <v>78101</v>
      </c>
      <c r="D1944" s="1" t="s">
        <v>3865</v>
      </c>
      <c r="E1944" s="1" t="s">
        <v>61</v>
      </c>
      <c r="F1944" s="1" t="s">
        <v>178</v>
      </c>
      <c r="G1944" s="1" t="s">
        <v>2448</v>
      </c>
      <c r="H1944" s="1" t="s">
        <v>15836</v>
      </c>
      <c r="I1944" s="5">
        <v>6349</v>
      </c>
      <c r="J1944" s="5">
        <v>77022008</v>
      </c>
      <c r="K1944" s="3">
        <f>+Tabella2026[[#This Row],[POP_2024]]/SUM(Tabella2026[POP_2024])</f>
        <v>1.077133844729587E-4</v>
      </c>
      <c r="L1944" s="3">
        <f>+Tabella2026[[#This Row],[INCIDENZA POPOLAZIONE]]*(PLAFOND/2)</f>
        <v>31710.739603800685</v>
      </c>
      <c r="M1944" s="3">
        <f>+IFERROR(Tabella2026[[#This Row],[reddito_2024]]/Tabella2026[[#This Row],[POP_2024]],"")</f>
        <v>12131.3605292172</v>
      </c>
      <c r="N1944" s="3">
        <f>+IF(Tabella2026[[#This Row],[REDDITO COMPLESSIVO PROCAPITE]]&lt;media_aggr_reddito_pc,(media_aggr_reddito_pc-Tabella2026[[#This Row],[REDDITO COMPLESSIVO PROCAPITE]]),0)</f>
        <v>5693.7055333915414</v>
      </c>
      <c r="O1944" s="3">
        <f>+Tabella2026[[#This Row],[DIFFERENZA REDDITO INFERIORE ALLA MEDIA DALLA MEDIA]]*Tabella2026[[#This Row],[POP_2024]]</f>
        <v>36149336.431502894</v>
      </c>
      <c r="P1944" s="3">
        <f>+Tabella2026[[#This Row],[POPOLAZIONE PER DIFFERENZA ]]/SUM(Tabella2026[[POPOLAZIONE PER DIFFERENZA ]])</f>
        <v>3.2071044401829862E-4</v>
      </c>
      <c r="Q1944" s="3">
        <f>+Tabella2026[[#This Row],[INCIDENZA POPOLAZIONE PER DIFFERENZA]]*(PLAFOND-SUM(Tabella2026[CONTRIBUTO SULLA BASE DELLA POPOLAZIONE]))</f>
        <v>94416.914186154478</v>
      </c>
      <c r="R1944" s="3">
        <f>+Tabella2026[[#This Row],[CONTRIBUTO SULLA BASE DELLA POPOLAZIONE]]+Tabella2026[[#This Row],[CONTRIBUTO SULLA BASE DEL REDDITO]]</f>
        <v>126127.65378995516</v>
      </c>
      <c r="S1944" s="3">
        <f>+Tabella2026[[#This Row],[CONTRIBUTO TOTALE]]/(PLAFOND/N_TESSERE)</f>
        <v>252.25530757991032</v>
      </c>
      <c r="T1944" s="3">
        <f>+MAX(CEILING(Tabella2026[[#This Row],[preDEF1]],1),1)</f>
        <v>253</v>
      </c>
      <c r="U1944" s="9">
        <f xml:space="preserve"> IF(ROW(Tabella2026[[#This Row],[preDEF2]]) - ROW(Tabella2026[[#Headers],[preDEF2]])&lt;=ABS(SUM(Tabella2026[preDEF2])-N_TESSERE),Tabella2026[[#This Row],[preDEF2]]-1,Tabella2026[[#This Row],[preDEF2]])</f>
        <v>252</v>
      </c>
      <c r="V1944" s="21">
        <f>+Tabella2026[[#This Row],[DEF - n. card]]*(PLAFOND/N_TESSERE)</f>
        <v>126000</v>
      </c>
      <c r="W1944" s="18"/>
    </row>
    <row r="1945" spans="2:23" x14ac:dyDescent="0.25">
      <c r="B1945" s="1" t="s">
        <v>3884</v>
      </c>
      <c r="C1945" s="2">
        <v>28076</v>
      </c>
      <c r="D1945" s="1" t="s">
        <v>3885</v>
      </c>
      <c r="E1945" s="1" t="s">
        <v>38</v>
      </c>
      <c r="F1945" s="1" t="s">
        <v>45</v>
      </c>
      <c r="G1945" s="1" t="s">
        <v>2448</v>
      </c>
      <c r="H1945" s="1" t="s">
        <v>15835</v>
      </c>
      <c r="I1945" s="5">
        <v>6347</v>
      </c>
      <c r="J1945" s="5">
        <v>122092978</v>
      </c>
      <c r="K1945" s="3">
        <f>+Tabella2026[[#This Row],[POP_2024]]/SUM(Tabella2026[POP_2024])</f>
        <v>1.076794536540981E-4</v>
      </c>
      <c r="L1945" s="3">
        <f>+Tabella2026[[#This Row],[INCIDENZA POPOLAZIONE]]*(PLAFOND/2)</f>
        <v>31700.750396176241</v>
      </c>
      <c r="M1945" s="3">
        <f>+IFERROR(Tabella2026[[#This Row],[reddito_2024]]/Tabella2026[[#This Row],[POP_2024]],"")</f>
        <v>19236.328659209074</v>
      </c>
      <c r="N1945" s="3">
        <f>+IF(Tabella2026[[#This Row],[REDDITO COMPLESSIVO PROCAPITE]]&lt;media_aggr_reddito_pc,(media_aggr_reddito_pc-Tabella2026[[#This Row],[REDDITO COMPLESSIVO PROCAPITE]]),0)</f>
        <v>0</v>
      </c>
      <c r="O1945" s="3">
        <f>+Tabella2026[[#This Row],[DIFFERENZA REDDITO INFERIORE ALLA MEDIA DALLA MEDIA]]*Tabella2026[[#This Row],[POP_2024]]</f>
        <v>0</v>
      </c>
      <c r="P1945" s="3">
        <f>+Tabella2026[[#This Row],[POPOLAZIONE PER DIFFERENZA ]]/SUM(Tabella2026[[POPOLAZIONE PER DIFFERENZA ]])</f>
        <v>0</v>
      </c>
      <c r="Q1945" s="3">
        <f>+Tabella2026[[#This Row],[INCIDENZA POPOLAZIONE PER DIFFERENZA]]*(PLAFOND-SUM(Tabella2026[CONTRIBUTO SULLA BASE DELLA POPOLAZIONE]))</f>
        <v>0</v>
      </c>
      <c r="R1945" s="3">
        <f>+Tabella2026[[#This Row],[CONTRIBUTO SULLA BASE DELLA POPOLAZIONE]]+Tabella2026[[#This Row],[CONTRIBUTO SULLA BASE DEL REDDITO]]</f>
        <v>31700.750396176241</v>
      </c>
      <c r="S1945" s="3">
        <f>+Tabella2026[[#This Row],[CONTRIBUTO TOTALE]]/(PLAFOND/N_TESSERE)</f>
        <v>63.401500792352479</v>
      </c>
      <c r="T1945" s="3">
        <f>+MAX(CEILING(Tabella2026[[#This Row],[preDEF1]],1),1)</f>
        <v>64</v>
      </c>
      <c r="U1945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45" s="21">
        <f>+Tabella2026[[#This Row],[DEF - n. card]]*(PLAFOND/N_TESSERE)</f>
        <v>31500</v>
      </c>
      <c r="W1945" s="18"/>
    </row>
    <row r="1946" spans="2:23" x14ac:dyDescent="0.25">
      <c r="B1946" s="1" t="s">
        <v>3892</v>
      </c>
      <c r="C1946" s="2">
        <v>56014</v>
      </c>
      <c r="D1946" s="1" t="s">
        <v>3893</v>
      </c>
      <c r="E1946" s="1" t="s">
        <v>8</v>
      </c>
      <c r="F1946" s="1" t="s">
        <v>210</v>
      </c>
      <c r="G1946" s="1" t="s">
        <v>2448</v>
      </c>
      <c r="H1946" s="1" t="s">
        <v>15834</v>
      </c>
      <c r="I1946" s="5">
        <v>6341</v>
      </c>
      <c r="J1946" s="5">
        <v>93735279</v>
      </c>
      <c r="K1946" s="3">
        <f>+Tabella2026[[#This Row],[POP_2024]]/SUM(Tabella2026[POP_2024])</f>
        <v>1.0757766119751632E-4</v>
      </c>
      <c r="L1946" s="3">
        <f>+Tabella2026[[#This Row],[INCIDENZA POPOLAZIONE]]*(PLAFOND/2)</f>
        <v>31670.782773302908</v>
      </c>
      <c r="M1946" s="3">
        <f>+IFERROR(Tabella2026[[#This Row],[reddito_2024]]/Tabella2026[[#This Row],[POP_2024]],"")</f>
        <v>14782.412710928875</v>
      </c>
      <c r="N1946" s="3">
        <f>+IF(Tabella2026[[#This Row],[REDDITO COMPLESSIVO PROCAPITE]]&lt;media_aggr_reddito_pc,(media_aggr_reddito_pc-Tabella2026[[#This Row],[REDDITO COMPLESSIVO PROCAPITE]]),0)</f>
        <v>3042.6533516798663</v>
      </c>
      <c r="O1946" s="3">
        <f>+Tabella2026[[#This Row],[DIFFERENZA REDDITO INFERIORE ALLA MEDIA DALLA MEDIA]]*Tabella2026[[#This Row],[POP_2024]]</f>
        <v>19293464.903002031</v>
      </c>
      <c r="P1946" s="3">
        <f>+Tabella2026[[#This Row],[POPOLAZIONE PER DIFFERENZA ]]/SUM(Tabella2026[[POPOLAZIONE PER DIFFERENZA ]])</f>
        <v>1.7116816811887451E-4</v>
      </c>
      <c r="Q1946" s="3">
        <f>+Tabella2026[[#This Row],[INCIDENZA POPOLAZIONE PER DIFFERENZA]]*(PLAFOND-SUM(Tabella2026[CONTRIBUTO SULLA BASE DELLA POPOLAZIONE]))</f>
        <v>50391.780318070771</v>
      </c>
      <c r="R1946" s="3">
        <f>+Tabella2026[[#This Row],[CONTRIBUTO SULLA BASE DELLA POPOLAZIONE]]+Tabella2026[[#This Row],[CONTRIBUTO SULLA BASE DEL REDDITO]]</f>
        <v>82062.563091373682</v>
      </c>
      <c r="S1946" s="3">
        <f>+Tabella2026[[#This Row],[CONTRIBUTO TOTALE]]/(PLAFOND/N_TESSERE)</f>
        <v>164.12512618274735</v>
      </c>
      <c r="T1946" s="3">
        <f>+MAX(CEILING(Tabella2026[[#This Row],[preDEF1]],1),1)</f>
        <v>165</v>
      </c>
      <c r="U1946" s="9">
        <f xml:space="preserve"> IF(ROW(Tabella2026[[#This Row],[preDEF2]]) - ROW(Tabella2026[[#Headers],[preDEF2]])&lt;=ABS(SUM(Tabella2026[preDEF2])-N_TESSERE),Tabella2026[[#This Row],[preDEF2]]-1,Tabella2026[[#This Row],[preDEF2]])</f>
        <v>164</v>
      </c>
      <c r="V1946" s="21">
        <f>+Tabella2026[[#This Row],[DEF - n. card]]*(PLAFOND/N_TESSERE)</f>
        <v>82000</v>
      </c>
      <c r="W1946" s="18"/>
    </row>
    <row r="1947" spans="2:23" x14ac:dyDescent="0.25">
      <c r="B1947" s="1" t="s">
        <v>3988</v>
      </c>
      <c r="C1947" s="2">
        <v>6009</v>
      </c>
      <c r="D1947" s="1" t="s">
        <v>3989</v>
      </c>
      <c r="E1947" s="1" t="s">
        <v>18</v>
      </c>
      <c r="F1947" s="1" t="s">
        <v>138</v>
      </c>
      <c r="G1947" s="1" t="s">
        <v>2448</v>
      </c>
      <c r="H1947" s="1" t="s">
        <v>15835</v>
      </c>
      <c r="I1947" s="5">
        <v>6340</v>
      </c>
      <c r="J1947" s="5">
        <v>125703154</v>
      </c>
      <c r="K1947" s="3">
        <f>+Tabella2026[[#This Row],[POP_2024]]/SUM(Tabella2026[POP_2024])</f>
        <v>1.0756069578808602E-4</v>
      </c>
      <c r="L1947" s="3">
        <f>+Tabella2026[[#This Row],[INCIDENZA POPOLAZIONE]]*(PLAFOND/2)</f>
        <v>31665.788169490683</v>
      </c>
      <c r="M1947" s="3">
        <f>+IFERROR(Tabella2026[[#This Row],[reddito_2024]]/Tabella2026[[#This Row],[POP_2024]],"")</f>
        <v>19826.995899053629</v>
      </c>
      <c r="N1947" s="3">
        <f>+IF(Tabella2026[[#This Row],[REDDITO COMPLESSIVO PROCAPITE]]&lt;media_aggr_reddito_pc,(media_aggr_reddito_pc-Tabella2026[[#This Row],[REDDITO COMPLESSIVO PROCAPITE]]),0)</f>
        <v>0</v>
      </c>
      <c r="O1947" s="3">
        <f>+Tabella2026[[#This Row],[DIFFERENZA REDDITO INFERIORE ALLA MEDIA DALLA MEDIA]]*Tabella2026[[#This Row],[POP_2024]]</f>
        <v>0</v>
      </c>
      <c r="P1947" s="3">
        <f>+Tabella2026[[#This Row],[POPOLAZIONE PER DIFFERENZA ]]/SUM(Tabella2026[[POPOLAZIONE PER DIFFERENZA ]])</f>
        <v>0</v>
      </c>
      <c r="Q1947" s="3">
        <f>+Tabella2026[[#This Row],[INCIDENZA POPOLAZIONE PER DIFFERENZA]]*(PLAFOND-SUM(Tabella2026[CONTRIBUTO SULLA BASE DELLA POPOLAZIONE]))</f>
        <v>0</v>
      </c>
      <c r="R1947" s="3">
        <f>+Tabella2026[[#This Row],[CONTRIBUTO SULLA BASE DELLA POPOLAZIONE]]+Tabella2026[[#This Row],[CONTRIBUTO SULLA BASE DEL REDDITO]]</f>
        <v>31665.788169490683</v>
      </c>
      <c r="S1947" s="3">
        <f>+Tabella2026[[#This Row],[CONTRIBUTO TOTALE]]/(PLAFOND/N_TESSERE)</f>
        <v>63.331576338981364</v>
      </c>
      <c r="T1947" s="3">
        <f>+MAX(CEILING(Tabella2026[[#This Row],[preDEF1]],1),1)</f>
        <v>64</v>
      </c>
      <c r="U1947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47" s="21">
        <f>+Tabella2026[[#This Row],[DEF - n. card]]*(PLAFOND/N_TESSERE)</f>
        <v>31500</v>
      </c>
      <c r="W1947" s="18"/>
    </row>
    <row r="1948" spans="2:23" x14ac:dyDescent="0.25">
      <c r="B1948" s="1" t="s">
        <v>3860</v>
      </c>
      <c r="C1948" s="2">
        <v>50005</v>
      </c>
      <c r="D1948" s="1" t="s">
        <v>3861</v>
      </c>
      <c r="E1948" s="1" t="s">
        <v>30</v>
      </c>
      <c r="F1948" s="1" t="s">
        <v>144</v>
      </c>
      <c r="G1948" s="1" t="s">
        <v>2448</v>
      </c>
      <c r="H1948" s="1" t="s">
        <v>15834</v>
      </c>
      <c r="I1948" s="5">
        <v>6334</v>
      </c>
      <c r="J1948" s="5">
        <v>110979909</v>
      </c>
      <c r="K1948" s="3">
        <f>+Tabella2026[[#This Row],[POP_2024]]/SUM(Tabella2026[POP_2024])</f>
        <v>1.0745890333150423E-4</v>
      </c>
      <c r="L1948" s="3">
        <f>+Tabella2026[[#This Row],[INCIDENZA POPOLAZIONE]]*(PLAFOND/2)</f>
        <v>31635.820546617346</v>
      </c>
      <c r="M1948" s="3">
        <f>+IFERROR(Tabella2026[[#This Row],[reddito_2024]]/Tabella2026[[#This Row],[POP_2024]],"")</f>
        <v>17521.299179033787</v>
      </c>
      <c r="N1948" s="3">
        <f>+IF(Tabella2026[[#This Row],[REDDITO COMPLESSIVO PROCAPITE]]&lt;media_aggr_reddito_pc,(media_aggr_reddito_pc-Tabella2026[[#This Row],[REDDITO COMPLESSIVO PROCAPITE]]),0)</f>
        <v>303.76688357495368</v>
      </c>
      <c r="O1948" s="3">
        <f>+Tabella2026[[#This Row],[DIFFERENZA REDDITO INFERIORE ALLA MEDIA DALLA MEDIA]]*Tabella2026[[#This Row],[POP_2024]]</f>
        <v>1924059.4405637565</v>
      </c>
      <c r="P1948" s="3">
        <f>+Tabella2026[[#This Row],[POPOLAZIONE PER DIFFERENZA ]]/SUM(Tabella2026[[POPOLAZIONE PER DIFFERENZA ]])</f>
        <v>1.706991105272544E-5</v>
      </c>
      <c r="Q1948" s="3">
        <f>+Tabella2026[[#This Row],[INCIDENZA POPOLAZIONE PER DIFFERENZA]]*(PLAFOND-SUM(Tabella2026[CONTRIBUTO SULLA BASE DELLA POPOLAZIONE]))</f>
        <v>5025.3690114891006</v>
      </c>
      <c r="R1948" s="3">
        <f>+Tabella2026[[#This Row],[CONTRIBUTO SULLA BASE DELLA POPOLAZIONE]]+Tabella2026[[#This Row],[CONTRIBUTO SULLA BASE DEL REDDITO]]</f>
        <v>36661.189558106445</v>
      </c>
      <c r="S1948" s="3">
        <f>+Tabella2026[[#This Row],[CONTRIBUTO TOTALE]]/(PLAFOND/N_TESSERE)</f>
        <v>73.322379116212886</v>
      </c>
      <c r="T1948" s="3">
        <f>+MAX(CEILING(Tabella2026[[#This Row],[preDEF1]],1),1)</f>
        <v>74</v>
      </c>
      <c r="U1948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1948" s="21">
        <f>+Tabella2026[[#This Row],[DEF - n. card]]*(PLAFOND/N_TESSERE)</f>
        <v>36500</v>
      </c>
      <c r="W1948" s="18"/>
    </row>
    <row r="1949" spans="2:23" x14ac:dyDescent="0.25">
      <c r="B1949" s="1" t="s">
        <v>3910</v>
      </c>
      <c r="C1949" s="2">
        <v>97058</v>
      </c>
      <c r="D1949" s="1" t="s">
        <v>3911</v>
      </c>
      <c r="E1949" s="1" t="s">
        <v>12</v>
      </c>
      <c r="F1949" s="1" t="s">
        <v>362</v>
      </c>
      <c r="G1949" s="1" t="s">
        <v>2448</v>
      </c>
      <c r="H1949" s="1" t="s">
        <v>15835</v>
      </c>
      <c r="I1949" s="5">
        <v>6332</v>
      </c>
      <c r="J1949" s="5">
        <v>136972538</v>
      </c>
      <c r="K1949" s="3">
        <f>+Tabella2026[[#This Row],[POP_2024]]/SUM(Tabella2026[POP_2024])</f>
        <v>1.0742497251264364E-4</v>
      </c>
      <c r="L1949" s="3">
        <f>+Tabella2026[[#This Row],[INCIDENZA POPOLAZIONE]]*(PLAFOND/2)</f>
        <v>31625.831338992903</v>
      </c>
      <c r="M1949" s="3">
        <f>+IFERROR(Tabella2026[[#This Row],[reddito_2024]]/Tabella2026[[#This Row],[POP_2024]],"")</f>
        <v>21631.796904611496</v>
      </c>
      <c r="N1949" s="3">
        <f>+IF(Tabella2026[[#This Row],[REDDITO COMPLESSIVO PROCAPITE]]&lt;media_aggr_reddito_pc,(media_aggr_reddito_pc-Tabella2026[[#This Row],[REDDITO COMPLESSIVO PROCAPITE]]),0)</f>
        <v>0</v>
      </c>
      <c r="O1949" s="3">
        <f>+Tabella2026[[#This Row],[DIFFERENZA REDDITO INFERIORE ALLA MEDIA DALLA MEDIA]]*Tabella2026[[#This Row],[POP_2024]]</f>
        <v>0</v>
      </c>
      <c r="P1949" s="3">
        <f>+Tabella2026[[#This Row],[POPOLAZIONE PER DIFFERENZA ]]/SUM(Tabella2026[[POPOLAZIONE PER DIFFERENZA ]])</f>
        <v>0</v>
      </c>
      <c r="Q1949" s="3">
        <f>+Tabella2026[[#This Row],[INCIDENZA POPOLAZIONE PER DIFFERENZA]]*(PLAFOND-SUM(Tabella2026[CONTRIBUTO SULLA BASE DELLA POPOLAZIONE]))</f>
        <v>0</v>
      </c>
      <c r="R1949" s="3">
        <f>+Tabella2026[[#This Row],[CONTRIBUTO SULLA BASE DELLA POPOLAZIONE]]+Tabella2026[[#This Row],[CONTRIBUTO SULLA BASE DEL REDDITO]]</f>
        <v>31625.831338992903</v>
      </c>
      <c r="S1949" s="3">
        <f>+Tabella2026[[#This Row],[CONTRIBUTO TOTALE]]/(PLAFOND/N_TESSERE)</f>
        <v>63.251662677985806</v>
      </c>
      <c r="T1949" s="3">
        <f>+MAX(CEILING(Tabella2026[[#This Row],[preDEF1]],1),1)</f>
        <v>64</v>
      </c>
      <c r="U1949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49" s="21">
        <f>+Tabella2026[[#This Row],[DEF - n. card]]*(PLAFOND/N_TESSERE)</f>
        <v>31500</v>
      </c>
      <c r="W1949" s="18"/>
    </row>
    <row r="1950" spans="2:23" x14ac:dyDescent="0.25">
      <c r="B1950" s="1" t="s">
        <v>3878</v>
      </c>
      <c r="C1950" s="2">
        <v>65134</v>
      </c>
      <c r="D1950" s="1" t="s">
        <v>3879</v>
      </c>
      <c r="E1950" s="1" t="s">
        <v>15</v>
      </c>
      <c r="F1950" s="1" t="s">
        <v>82</v>
      </c>
      <c r="G1950" s="1" t="s">
        <v>2448</v>
      </c>
      <c r="H1950" s="1" t="s">
        <v>15836</v>
      </c>
      <c r="I1950" s="5">
        <v>6327</v>
      </c>
      <c r="J1950" s="5">
        <v>89045007</v>
      </c>
      <c r="K1950" s="3">
        <f>+Tabella2026[[#This Row],[POP_2024]]/SUM(Tabella2026[POP_2024])</f>
        <v>1.0734014546549215E-4</v>
      </c>
      <c r="L1950" s="3">
        <f>+Tabella2026[[#This Row],[INCIDENZA POPOLAZIONE]]*(PLAFOND/2)</f>
        <v>31600.858319931791</v>
      </c>
      <c r="M1950" s="3">
        <f>+IFERROR(Tabella2026[[#This Row],[reddito_2024]]/Tabella2026[[#This Row],[POP_2024]],"")</f>
        <v>14073.811759127548</v>
      </c>
      <c r="N1950" s="3">
        <f>+IF(Tabella2026[[#This Row],[REDDITO COMPLESSIVO PROCAPITE]]&lt;media_aggr_reddito_pc,(media_aggr_reddito_pc-Tabella2026[[#This Row],[REDDITO COMPLESSIVO PROCAPITE]]),0)</f>
        <v>3751.2543034811933</v>
      </c>
      <c r="O1950" s="3">
        <f>+Tabella2026[[#This Row],[DIFFERENZA REDDITO INFERIORE ALLA MEDIA DALLA MEDIA]]*Tabella2026[[#This Row],[POP_2024]]</f>
        <v>23734185.978125509</v>
      </c>
      <c r="P1950" s="3">
        <f>+Tabella2026[[#This Row],[POPOLAZIONE PER DIFFERENZA ]]/SUM(Tabella2026[[POPOLAZIONE PER DIFFERENZA ]])</f>
        <v>2.1056545084529099E-4</v>
      </c>
      <c r="Q1950" s="3">
        <f>+Tabella2026[[#This Row],[INCIDENZA POPOLAZIONE PER DIFFERENZA]]*(PLAFOND-SUM(Tabella2026[CONTRIBUTO SULLA BASE DELLA POPOLAZIONE]))</f>
        <v>61990.310804765788</v>
      </c>
      <c r="R1950" s="3">
        <f>+Tabella2026[[#This Row],[CONTRIBUTO SULLA BASE DELLA POPOLAZIONE]]+Tabella2026[[#This Row],[CONTRIBUTO SULLA BASE DEL REDDITO]]</f>
        <v>93591.169124697582</v>
      </c>
      <c r="S1950" s="3">
        <f>+Tabella2026[[#This Row],[CONTRIBUTO TOTALE]]/(PLAFOND/N_TESSERE)</f>
        <v>187.18233824939517</v>
      </c>
      <c r="T1950" s="3">
        <f>+MAX(CEILING(Tabella2026[[#This Row],[preDEF1]],1),1)</f>
        <v>188</v>
      </c>
      <c r="U1950" s="9">
        <f xml:space="preserve"> IF(ROW(Tabella2026[[#This Row],[preDEF2]]) - ROW(Tabella2026[[#Headers],[preDEF2]])&lt;=ABS(SUM(Tabella2026[preDEF2])-N_TESSERE),Tabella2026[[#This Row],[preDEF2]]-1,Tabella2026[[#This Row],[preDEF2]])</f>
        <v>187</v>
      </c>
      <c r="V1950" s="21">
        <f>+Tabella2026[[#This Row],[DEF - n. card]]*(PLAFOND/N_TESSERE)</f>
        <v>93500</v>
      </c>
      <c r="W1950" s="18"/>
    </row>
    <row r="1951" spans="2:23" x14ac:dyDescent="0.25">
      <c r="B1951" s="1" t="s">
        <v>4036</v>
      </c>
      <c r="C1951" s="2">
        <v>63077</v>
      </c>
      <c r="D1951" s="1" t="s">
        <v>4037</v>
      </c>
      <c r="E1951" s="1" t="s">
        <v>15</v>
      </c>
      <c r="F1951" s="1" t="s">
        <v>14</v>
      </c>
      <c r="G1951" s="1" t="s">
        <v>2448</v>
      </c>
      <c r="H1951" s="1" t="s">
        <v>15836</v>
      </c>
      <c r="I1951" s="5">
        <v>6327</v>
      </c>
      <c r="J1951" s="5">
        <v>87264921</v>
      </c>
      <c r="K1951" s="3">
        <f>+Tabella2026[[#This Row],[POP_2024]]/SUM(Tabella2026[POP_2024])</f>
        <v>1.0734014546549215E-4</v>
      </c>
      <c r="L1951" s="3">
        <f>+Tabella2026[[#This Row],[INCIDENZA POPOLAZIONE]]*(PLAFOND/2)</f>
        <v>31600.858319931791</v>
      </c>
      <c r="M1951" s="3">
        <f>+IFERROR(Tabella2026[[#This Row],[reddito_2024]]/Tabella2026[[#This Row],[POP_2024]],"")</f>
        <v>13792.464201043149</v>
      </c>
      <c r="N1951" s="3">
        <f>+IF(Tabella2026[[#This Row],[REDDITO COMPLESSIVO PROCAPITE]]&lt;media_aggr_reddito_pc,(media_aggr_reddito_pc-Tabella2026[[#This Row],[REDDITO COMPLESSIVO PROCAPITE]]),0)</f>
        <v>4032.6018615655921</v>
      </c>
      <c r="O1951" s="3">
        <f>+Tabella2026[[#This Row],[DIFFERENZA REDDITO INFERIORE ALLA MEDIA DALLA MEDIA]]*Tabella2026[[#This Row],[POP_2024]]</f>
        <v>25514271.978125501</v>
      </c>
      <c r="P1951" s="3">
        <f>+Tabella2026[[#This Row],[POPOLAZIONE PER DIFFERENZA ]]/SUM(Tabella2026[[POPOLAZIONE PER DIFFERENZA ]])</f>
        <v>2.2635805529689696E-4</v>
      </c>
      <c r="Q1951" s="3">
        <f>+Tabella2026[[#This Row],[INCIDENZA POPOLAZIONE PER DIFFERENZA]]*(PLAFOND-SUM(Tabella2026[CONTRIBUTO SULLA BASE DELLA POPOLAZIONE]))</f>
        <v>66639.641710865268</v>
      </c>
      <c r="R1951" s="3">
        <f>+Tabella2026[[#This Row],[CONTRIBUTO SULLA BASE DELLA POPOLAZIONE]]+Tabella2026[[#This Row],[CONTRIBUTO SULLA BASE DEL REDDITO]]</f>
        <v>98240.500030797062</v>
      </c>
      <c r="S1951" s="3">
        <f>+Tabella2026[[#This Row],[CONTRIBUTO TOTALE]]/(PLAFOND/N_TESSERE)</f>
        <v>196.48100006159413</v>
      </c>
      <c r="T1951" s="3">
        <f>+MAX(CEILING(Tabella2026[[#This Row],[preDEF1]],1),1)</f>
        <v>197</v>
      </c>
      <c r="U1951" s="9">
        <f xml:space="preserve"> IF(ROW(Tabella2026[[#This Row],[preDEF2]]) - ROW(Tabella2026[[#Headers],[preDEF2]])&lt;=ABS(SUM(Tabella2026[preDEF2])-N_TESSERE),Tabella2026[[#This Row],[preDEF2]]-1,Tabella2026[[#This Row],[preDEF2]])</f>
        <v>196</v>
      </c>
      <c r="V1951" s="21">
        <f>+Tabella2026[[#This Row],[DEF - n. card]]*(PLAFOND/N_TESSERE)</f>
        <v>98000</v>
      </c>
      <c r="W1951" s="18"/>
    </row>
    <row r="1952" spans="2:23" x14ac:dyDescent="0.25">
      <c r="B1952" s="1" t="s">
        <v>3874</v>
      </c>
      <c r="C1952" s="2">
        <v>58073</v>
      </c>
      <c r="D1952" s="1" t="s">
        <v>3875</v>
      </c>
      <c r="E1952" s="1" t="s">
        <v>8</v>
      </c>
      <c r="F1952" s="1" t="s">
        <v>7</v>
      </c>
      <c r="G1952" s="1" t="s">
        <v>2448</v>
      </c>
      <c r="H1952" s="1" t="s">
        <v>15834</v>
      </c>
      <c r="I1952" s="5">
        <v>6325</v>
      </c>
      <c r="J1952" s="5">
        <v>91992724</v>
      </c>
      <c r="K1952" s="3">
        <f>+Tabella2026[[#This Row],[POP_2024]]/SUM(Tabella2026[POP_2024])</f>
        <v>1.0730621464663156E-4</v>
      </c>
      <c r="L1952" s="3">
        <f>+Tabella2026[[#This Row],[INCIDENZA POPOLAZIONE]]*(PLAFOND/2)</f>
        <v>31590.869112307344</v>
      </c>
      <c r="M1952" s="3">
        <f>+IFERROR(Tabella2026[[#This Row],[reddito_2024]]/Tabella2026[[#This Row],[POP_2024]],"")</f>
        <v>14544.30418972332</v>
      </c>
      <c r="N1952" s="3">
        <f>+IF(Tabella2026[[#This Row],[REDDITO COMPLESSIVO PROCAPITE]]&lt;media_aggr_reddito_pc,(media_aggr_reddito_pc-Tabella2026[[#This Row],[REDDITO COMPLESSIVO PROCAPITE]]),0)</f>
        <v>3280.7618728854213</v>
      </c>
      <c r="O1952" s="3">
        <f>+Tabella2026[[#This Row],[DIFFERENZA REDDITO INFERIORE ALLA MEDIA DALLA MEDIA]]*Tabella2026[[#This Row],[POP_2024]]</f>
        <v>20750818.846000291</v>
      </c>
      <c r="P1952" s="3">
        <f>+Tabella2026[[#This Row],[POPOLAZIONE PER DIFFERENZA ]]/SUM(Tabella2026[[POPOLAZIONE PER DIFFERENZA ]])</f>
        <v>1.8409755151257569E-4</v>
      </c>
      <c r="Q1952" s="3">
        <f>+Tabella2026[[#This Row],[INCIDENZA POPOLAZIONE PER DIFFERENZA]]*(PLAFOND-SUM(Tabella2026[CONTRIBUTO SULLA BASE DELLA POPOLAZIONE]))</f>
        <v>54198.181092138868</v>
      </c>
      <c r="R1952" s="3">
        <f>+Tabella2026[[#This Row],[CONTRIBUTO SULLA BASE DELLA POPOLAZIONE]]+Tabella2026[[#This Row],[CONTRIBUTO SULLA BASE DEL REDDITO]]</f>
        <v>85789.050204446219</v>
      </c>
      <c r="S1952" s="3">
        <f>+Tabella2026[[#This Row],[CONTRIBUTO TOTALE]]/(PLAFOND/N_TESSERE)</f>
        <v>171.57810040889242</v>
      </c>
      <c r="T1952" s="3">
        <f>+MAX(CEILING(Tabella2026[[#This Row],[preDEF1]],1),1)</f>
        <v>172</v>
      </c>
      <c r="U1952" s="9">
        <f xml:space="preserve"> IF(ROW(Tabella2026[[#This Row],[preDEF2]]) - ROW(Tabella2026[[#Headers],[preDEF2]])&lt;=ABS(SUM(Tabella2026[preDEF2])-N_TESSERE),Tabella2026[[#This Row],[preDEF2]]-1,Tabella2026[[#This Row],[preDEF2]])</f>
        <v>171</v>
      </c>
      <c r="V1952" s="21">
        <f>+Tabella2026[[#This Row],[DEF - n. card]]*(PLAFOND/N_TESSERE)</f>
        <v>85500</v>
      </c>
      <c r="W1952" s="18"/>
    </row>
    <row r="1953" spans="2:23" x14ac:dyDescent="0.25">
      <c r="B1953" s="1" t="s">
        <v>3984</v>
      </c>
      <c r="C1953" s="2">
        <v>30055</v>
      </c>
      <c r="D1953" s="1" t="s">
        <v>3985</v>
      </c>
      <c r="E1953" s="1" t="s">
        <v>48</v>
      </c>
      <c r="F1953" s="1" t="s">
        <v>120</v>
      </c>
      <c r="G1953" s="1" t="s">
        <v>2448</v>
      </c>
      <c r="H1953" s="1" t="s">
        <v>15835</v>
      </c>
      <c r="I1953" s="5">
        <v>6322</v>
      </c>
      <c r="J1953" s="5">
        <v>126210553</v>
      </c>
      <c r="K1953" s="3">
        <f>+Tabella2026[[#This Row],[POP_2024]]/SUM(Tabella2026[POP_2024])</f>
        <v>1.0725531841834066E-4</v>
      </c>
      <c r="L1953" s="3">
        <f>+Tabella2026[[#This Row],[INCIDENZA POPOLAZIONE]]*(PLAFOND/2)</f>
        <v>31575.885300870676</v>
      </c>
      <c r="M1953" s="3">
        <f>+IFERROR(Tabella2026[[#This Row],[reddito_2024]]/Tabella2026[[#This Row],[POP_2024]],"")</f>
        <v>19963.70658019614</v>
      </c>
      <c r="N1953" s="3">
        <f>+IF(Tabella2026[[#This Row],[REDDITO COMPLESSIVO PROCAPITE]]&lt;media_aggr_reddito_pc,(media_aggr_reddito_pc-Tabella2026[[#This Row],[REDDITO COMPLESSIVO PROCAPITE]]),0)</f>
        <v>0</v>
      </c>
      <c r="O1953" s="3">
        <f>+Tabella2026[[#This Row],[DIFFERENZA REDDITO INFERIORE ALLA MEDIA DALLA MEDIA]]*Tabella2026[[#This Row],[POP_2024]]</f>
        <v>0</v>
      </c>
      <c r="P1953" s="3">
        <f>+Tabella2026[[#This Row],[POPOLAZIONE PER DIFFERENZA ]]/SUM(Tabella2026[[POPOLAZIONE PER DIFFERENZA ]])</f>
        <v>0</v>
      </c>
      <c r="Q1953" s="3">
        <f>+Tabella2026[[#This Row],[INCIDENZA POPOLAZIONE PER DIFFERENZA]]*(PLAFOND-SUM(Tabella2026[CONTRIBUTO SULLA BASE DELLA POPOLAZIONE]))</f>
        <v>0</v>
      </c>
      <c r="R1953" s="3">
        <f>+Tabella2026[[#This Row],[CONTRIBUTO SULLA BASE DELLA POPOLAZIONE]]+Tabella2026[[#This Row],[CONTRIBUTO SULLA BASE DEL REDDITO]]</f>
        <v>31575.885300870676</v>
      </c>
      <c r="S1953" s="3">
        <f>+Tabella2026[[#This Row],[CONTRIBUTO TOTALE]]/(PLAFOND/N_TESSERE)</f>
        <v>63.151770601741354</v>
      </c>
      <c r="T1953" s="3">
        <f>+MAX(CEILING(Tabella2026[[#This Row],[preDEF1]],1),1)</f>
        <v>64</v>
      </c>
      <c r="U1953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53" s="21">
        <f>+Tabella2026[[#This Row],[DEF - n. card]]*(PLAFOND/N_TESSERE)</f>
        <v>31500</v>
      </c>
      <c r="W1953" s="18"/>
    </row>
    <row r="1954" spans="2:23" x14ac:dyDescent="0.25">
      <c r="B1954" s="1" t="s">
        <v>4008</v>
      </c>
      <c r="C1954" s="2">
        <v>13202</v>
      </c>
      <c r="D1954" s="1" t="s">
        <v>4009</v>
      </c>
      <c r="E1954" s="1" t="s">
        <v>12</v>
      </c>
      <c r="F1954" s="1" t="s">
        <v>152</v>
      </c>
      <c r="G1954" s="1" t="s">
        <v>2448</v>
      </c>
      <c r="H1954" s="1" t="s">
        <v>15835</v>
      </c>
      <c r="I1954" s="5">
        <v>6320</v>
      </c>
      <c r="J1954" s="5">
        <v>125127904</v>
      </c>
      <c r="K1954" s="3">
        <f>+Tabella2026[[#This Row],[POP_2024]]/SUM(Tabella2026[POP_2024])</f>
        <v>1.0722138759948007E-4</v>
      </c>
      <c r="L1954" s="3">
        <f>+Tabella2026[[#This Row],[INCIDENZA POPOLAZIONE]]*(PLAFOND/2)</f>
        <v>31565.896093246232</v>
      </c>
      <c r="M1954" s="3">
        <f>+IFERROR(Tabella2026[[#This Row],[reddito_2024]]/Tabella2026[[#This Row],[POP_2024]],"")</f>
        <v>19798.718987341774</v>
      </c>
      <c r="N1954" s="3">
        <f>+IF(Tabella2026[[#This Row],[REDDITO COMPLESSIVO PROCAPITE]]&lt;media_aggr_reddito_pc,(media_aggr_reddito_pc-Tabella2026[[#This Row],[REDDITO COMPLESSIVO PROCAPITE]]),0)</f>
        <v>0</v>
      </c>
      <c r="O1954" s="3">
        <f>+Tabella2026[[#This Row],[DIFFERENZA REDDITO INFERIORE ALLA MEDIA DALLA MEDIA]]*Tabella2026[[#This Row],[POP_2024]]</f>
        <v>0</v>
      </c>
      <c r="P1954" s="3">
        <f>+Tabella2026[[#This Row],[POPOLAZIONE PER DIFFERENZA ]]/SUM(Tabella2026[[POPOLAZIONE PER DIFFERENZA ]])</f>
        <v>0</v>
      </c>
      <c r="Q1954" s="3">
        <f>+Tabella2026[[#This Row],[INCIDENZA POPOLAZIONE PER DIFFERENZA]]*(PLAFOND-SUM(Tabella2026[CONTRIBUTO SULLA BASE DELLA POPOLAZIONE]))</f>
        <v>0</v>
      </c>
      <c r="R1954" s="3">
        <f>+Tabella2026[[#This Row],[CONTRIBUTO SULLA BASE DELLA POPOLAZIONE]]+Tabella2026[[#This Row],[CONTRIBUTO SULLA BASE DEL REDDITO]]</f>
        <v>31565.896093246232</v>
      </c>
      <c r="S1954" s="3">
        <f>+Tabella2026[[#This Row],[CONTRIBUTO TOTALE]]/(PLAFOND/N_TESSERE)</f>
        <v>63.131792186492461</v>
      </c>
      <c r="T1954" s="3">
        <f>+MAX(CEILING(Tabella2026[[#This Row],[preDEF1]],1),1)</f>
        <v>64</v>
      </c>
      <c r="U1954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54" s="21">
        <f>+Tabella2026[[#This Row],[DEF - n. card]]*(PLAFOND/N_TESSERE)</f>
        <v>31500</v>
      </c>
      <c r="W1954" s="18"/>
    </row>
    <row r="1955" spans="2:23" x14ac:dyDescent="0.25">
      <c r="B1955" s="1" t="s">
        <v>3986</v>
      </c>
      <c r="C1955" s="2">
        <v>40032</v>
      </c>
      <c r="D1955" s="1" t="s">
        <v>3987</v>
      </c>
      <c r="E1955" s="1" t="s">
        <v>27</v>
      </c>
      <c r="F1955" s="1" t="s">
        <v>104</v>
      </c>
      <c r="G1955" s="1" t="s">
        <v>2448</v>
      </c>
      <c r="H1955" s="1" t="s">
        <v>15835</v>
      </c>
      <c r="I1955" s="5">
        <v>6317</v>
      </c>
      <c r="J1955" s="5">
        <v>118512306</v>
      </c>
      <c r="K1955" s="3">
        <f>+Tabella2026[[#This Row],[POP_2024]]/SUM(Tabella2026[POP_2024])</f>
        <v>1.0717049137118917E-4</v>
      </c>
      <c r="L1955" s="3">
        <f>+Tabella2026[[#This Row],[INCIDENZA POPOLAZIONE]]*(PLAFOND/2)</f>
        <v>31550.912281809564</v>
      </c>
      <c r="M1955" s="3">
        <f>+IFERROR(Tabella2026[[#This Row],[reddito_2024]]/Tabella2026[[#This Row],[POP_2024]],"")</f>
        <v>18760.852619914516</v>
      </c>
      <c r="N1955" s="3">
        <f>+IF(Tabella2026[[#This Row],[REDDITO COMPLESSIVO PROCAPITE]]&lt;media_aggr_reddito_pc,(media_aggr_reddito_pc-Tabella2026[[#This Row],[REDDITO COMPLESSIVO PROCAPITE]]),0)</f>
        <v>0</v>
      </c>
      <c r="O1955" s="3">
        <f>+Tabella2026[[#This Row],[DIFFERENZA REDDITO INFERIORE ALLA MEDIA DALLA MEDIA]]*Tabella2026[[#This Row],[POP_2024]]</f>
        <v>0</v>
      </c>
      <c r="P1955" s="3">
        <f>+Tabella2026[[#This Row],[POPOLAZIONE PER DIFFERENZA ]]/SUM(Tabella2026[[POPOLAZIONE PER DIFFERENZA ]])</f>
        <v>0</v>
      </c>
      <c r="Q1955" s="3">
        <f>+Tabella2026[[#This Row],[INCIDENZA POPOLAZIONE PER DIFFERENZA]]*(PLAFOND-SUM(Tabella2026[CONTRIBUTO SULLA BASE DELLA POPOLAZIONE]))</f>
        <v>0</v>
      </c>
      <c r="R1955" s="3">
        <f>+Tabella2026[[#This Row],[CONTRIBUTO SULLA BASE DELLA POPOLAZIONE]]+Tabella2026[[#This Row],[CONTRIBUTO SULLA BASE DEL REDDITO]]</f>
        <v>31550.912281809564</v>
      </c>
      <c r="S1955" s="3">
        <f>+Tabella2026[[#This Row],[CONTRIBUTO TOTALE]]/(PLAFOND/N_TESSERE)</f>
        <v>63.101824563619125</v>
      </c>
      <c r="T1955" s="3">
        <f>+MAX(CEILING(Tabella2026[[#This Row],[preDEF1]],1),1)</f>
        <v>64</v>
      </c>
      <c r="U1955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55" s="21">
        <f>+Tabella2026[[#This Row],[DEF - n. card]]*(PLAFOND/N_TESSERE)</f>
        <v>31500</v>
      </c>
      <c r="W1955" s="18"/>
    </row>
    <row r="1956" spans="2:23" x14ac:dyDescent="0.25">
      <c r="B1956" s="1" t="s">
        <v>3958</v>
      </c>
      <c r="C1956" s="2">
        <v>65003</v>
      </c>
      <c r="D1956" s="1" t="s">
        <v>3959</v>
      </c>
      <c r="E1956" s="1" t="s">
        <v>15</v>
      </c>
      <c r="F1956" s="1" t="s">
        <v>82</v>
      </c>
      <c r="G1956" s="1" t="s">
        <v>2448</v>
      </c>
      <c r="H1956" s="1" t="s">
        <v>15836</v>
      </c>
      <c r="I1956" s="5">
        <v>6315</v>
      </c>
      <c r="J1956" s="5">
        <v>71371643</v>
      </c>
      <c r="K1956" s="3">
        <f>+Tabella2026[[#This Row],[POP_2024]]/SUM(Tabella2026[POP_2024])</f>
        <v>1.0713656055232858E-4</v>
      </c>
      <c r="L1956" s="3">
        <f>+Tabella2026[[#This Row],[INCIDENZA POPOLAZIONE]]*(PLAFOND/2)</f>
        <v>31540.923074185121</v>
      </c>
      <c r="M1956" s="3">
        <f>+IFERROR(Tabella2026[[#This Row],[reddito_2024]]/Tabella2026[[#This Row],[POP_2024]],"")</f>
        <v>11301.92288202692</v>
      </c>
      <c r="N1956" s="3">
        <f>+IF(Tabella2026[[#This Row],[REDDITO COMPLESSIVO PROCAPITE]]&lt;media_aggr_reddito_pc,(media_aggr_reddito_pc-Tabella2026[[#This Row],[REDDITO COMPLESSIVO PROCAPITE]]),0)</f>
        <v>6523.1431805818211</v>
      </c>
      <c r="O1956" s="3">
        <f>+Tabella2026[[#This Row],[DIFFERENZA REDDITO INFERIORE ALLA MEDIA DALLA MEDIA]]*Tabella2026[[#This Row],[POP_2024]]</f>
        <v>41193649.1853742</v>
      </c>
      <c r="P1956" s="3">
        <f>+Tabella2026[[#This Row],[POPOLAZIONE PER DIFFERENZA ]]/SUM(Tabella2026[[POPOLAZIONE PER DIFFERENZA ]])</f>
        <v>3.65462684107868E-4</v>
      </c>
      <c r="Q1956" s="3">
        <f>+Tabella2026[[#This Row],[INCIDENZA POPOLAZIONE PER DIFFERENZA]]*(PLAFOND-SUM(Tabella2026[CONTRIBUTO SULLA BASE DELLA POPOLAZIONE]))</f>
        <v>107591.9401043437</v>
      </c>
      <c r="R1956" s="3">
        <f>+Tabella2026[[#This Row],[CONTRIBUTO SULLA BASE DELLA POPOLAZIONE]]+Tabella2026[[#This Row],[CONTRIBUTO SULLA BASE DEL REDDITO]]</f>
        <v>139132.86317852882</v>
      </c>
      <c r="S1956" s="3">
        <f>+Tabella2026[[#This Row],[CONTRIBUTO TOTALE]]/(PLAFOND/N_TESSERE)</f>
        <v>278.26572635705764</v>
      </c>
      <c r="T1956" s="3">
        <f>+MAX(CEILING(Tabella2026[[#This Row],[preDEF1]],1),1)</f>
        <v>279</v>
      </c>
      <c r="U1956" s="9">
        <f xml:space="preserve"> IF(ROW(Tabella2026[[#This Row],[preDEF2]]) - ROW(Tabella2026[[#Headers],[preDEF2]])&lt;=ABS(SUM(Tabella2026[preDEF2])-N_TESSERE),Tabella2026[[#This Row],[preDEF2]]-1,Tabella2026[[#This Row],[preDEF2]])</f>
        <v>278</v>
      </c>
      <c r="V1956" s="21">
        <f>+Tabella2026[[#This Row],[DEF - n. card]]*(PLAFOND/N_TESSERE)</f>
        <v>139000</v>
      </c>
      <c r="W1956" s="18"/>
    </row>
    <row r="1957" spans="2:23" x14ac:dyDescent="0.25">
      <c r="B1957" s="1" t="s">
        <v>4002</v>
      </c>
      <c r="C1957" s="2">
        <v>36034</v>
      </c>
      <c r="D1957" s="1" t="s">
        <v>4003</v>
      </c>
      <c r="E1957" s="1" t="s">
        <v>27</v>
      </c>
      <c r="F1957" s="1" t="s">
        <v>58</v>
      </c>
      <c r="G1957" s="1" t="s">
        <v>2448</v>
      </c>
      <c r="H1957" s="1" t="s">
        <v>15835</v>
      </c>
      <c r="I1957" s="5">
        <v>6311</v>
      </c>
      <c r="J1957" s="5">
        <v>126103907</v>
      </c>
      <c r="K1957" s="3">
        <f>+Tabella2026[[#This Row],[POP_2024]]/SUM(Tabella2026[POP_2024])</f>
        <v>1.0706869891460739E-4</v>
      </c>
      <c r="L1957" s="3">
        <f>+Tabella2026[[#This Row],[INCIDENZA POPOLAZIONE]]*(PLAFOND/2)</f>
        <v>31520.944658936231</v>
      </c>
      <c r="M1957" s="3">
        <f>+IFERROR(Tabella2026[[#This Row],[reddito_2024]]/Tabella2026[[#This Row],[POP_2024]],"")</f>
        <v>19981.60465853272</v>
      </c>
      <c r="N1957" s="3">
        <f>+IF(Tabella2026[[#This Row],[REDDITO COMPLESSIVO PROCAPITE]]&lt;media_aggr_reddito_pc,(media_aggr_reddito_pc-Tabella2026[[#This Row],[REDDITO COMPLESSIVO PROCAPITE]]),0)</f>
        <v>0</v>
      </c>
      <c r="O1957" s="3">
        <f>+Tabella2026[[#This Row],[DIFFERENZA REDDITO INFERIORE ALLA MEDIA DALLA MEDIA]]*Tabella2026[[#This Row],[POP_2024]]</f>
        <v>0</v>
      </c>
      <c r="P1957" s="3">
        <f>+Tabella2026[[#This Row],[POPOLAZIONE PER DIFFERENZA ]]/SUM(Tabella2026[[POPOLAZIONE PER DIFFERENZA ]])</f>
        <v>0</v>
      </c>
      <c r="Q1957" s="3">
        <f>+Tabella2026[[#This Row],[INCIDENZA POPOLAZIONE PER DIFFERENZA]]*(PLAFOND-SUM(Tabella2026[CONTRIBUTO SULLA BASE DELLA POPOLAZIONE]))</f>
        <v>0</v>
      </c>
      <c r="R1957" s="3">
        <f>+Tabella2026[[#This Row],[CONTRIBUTO SULLA BASE DELLA POPOLAZIONE]]+Tabella2026[[#This Row],[CONTRIBUTO SULLA BASE DEL REDDITO]]</f>
        <v>31520.944658936231</v>
      </c>
      <c r="S1957" s="3">
        <f>+Tabella2026[[#This Row],[CONTRIBUTO TOTALE]]/(PLAFOND/N_TESSERE)</f>
        <v>63.04188931787246</v>
      </c>
      <c r="T1957" s="3">
        <f>+MAX(CEILING(Tabella2026[[#This Row],[preDEF1]],1),1)</f>
        <v>64</v>
      </c>
      <c r="U1957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57" s="21">
        <f>+Tabella2026[[#This Row],[DEF - n. card]]*(PLAFOND/N_TESSERE)</f>
        <v>31500</v>
      </c>
      <c r="W1957" s="18"/>
    </row>
    <row r="1958" spans="2:23" x14ac:dyDescent="0.25">
      <c r="B1958" s="1" t="s">
        <v>3938</v>
      </c>
      <c r="C1958" s="2">
        <v>80045</v>
      </c>
      <c r="D1958" s="1" t="s">
        <v>3939</v>
      </c>
      <c r="E1958" s="1" t="s">
        <v>61</v>
      </c>
      <c r="F1958" s="1" t="s">
        <v>62</v>
      </c>
      <c r="G1958" s="1" t="s">
        <v>2448</v>
      </c>
      <c r="H1958" s="1" t="s">
        <v>15836</v>
      </c>
      <c r="I1958" s="5">
        <v>6308</v>
      </c>
      <c r="J1958" s="5">
        <v>60845795</v>
      </c>
      <c r="K1958" s="3">
        <f>+Tabella2026[[#This Row],[POP_2024]]/SUM(Tabella2026[POP_2024])</f>
        <v>1.070178026863165E-4</v>
      </c>
      <c r="L1958" s="3">
        <f>+Tabella2026[[#This Row],[INCIDENZA POPOLAZIONE]]*(PLAFOND/2)</f>
        <v>31505.960847499562</v>
      </c>
      <c r="M1958" s="3">
        <f>+IFERROR(Tabella2026[[#This Row],[reddito_2024]]/Tabella2026[[#This Row],[POP_2024]],"")</f>
        <v>9645.8140456563087</v>
      </c>
      <c r="N1958" s="3">
        <f>+IF(Tabella2026[[#This Row],[REDDITO COMPLESSIVO PROCAPITE]]&lt;media_aggr_reddito_pc,(media_aggr_reddito_pc-Tabella2026[[#This Row],[REDDITO COMPLESSIVO PROCAPITE]]),0)</f>
        <v>8179.2520169524323</v>
      </c>
      <c r="O1958" s="3">
        <f>+Tabella2026[[#This Row],[DIFFERENZA REDDITO INFERIORE ALLA MEDIA DALLA MEDIA]]*Tabella2026[[#This Row],[POP_2024]]</f>
        <v>51594721.722935945</v>
      </c>
      <c r="P1958" s="3">
        <f>+Tabella2026[[#This Row],[POPOLAZIONE PER DIFFERENZA ]]/SUM(Tabella2026[[POPOLAZIONE PER DIFFERENZA ]])</f>
        <v>4.5773913842421841E-4</v>
      </c>
      <c r="Q1958" s="3">
        <f>+Tabella2026[[#This Row],[INCIDENZA POPOLAZIONE PER DIFFERENZA]]*(PLAFOND-SUM(Tabella2026[CONTRIBUTO SULLA BASE DELLA POPOLAZIONE]))</f>
        <v>134758.05904773663</v>
      </c>
      <c r="R1958" s="3">
        <f>+Tabella2026[[#This Row],[CONTRIBUTO SULLA BASE DELLA POPOLAZIONE]]+Tabella2026[[#This Row],[CONTRIBUTO SULLA BASE DEL REDDITO]]</f>
        <v>166264.01989523618</v>
      </c>
      <c r="S1958" s="3">
        <f>+Tabella2026[[#This Row],[CONTRIBUTO TOTALE]]/(PLAFOND/N_TESSERE)</f>
        <v>332.52803979047235</v>
      </c>
      <c r="T1958" s="3">
        <f>+MAX(CEILING(Tabella2026[[#This Row],[preDEF1]],1),1)</f>
        <v>333</v>
      </c>
      <c r="U1958" s="9">
        <f xml:space="preserve"> IF(ROW(Tabella2026[[#This Row],[preDEF2]]) - ROW(Tabella2026[[#Headers],[preDEF2]])&lt;=ABS(SUM(Tabella2026[preDEF2])-N_TESSERE),Tabella2026[[#This Row],[preDEF2]]-1,Tabella2026[[#This Row],[preDEF2]])</f>
        <v>332</v>
      </c>
      <c r="V1958" s="21">
        <f>+Tabella2026[[#This Row],[DEF - n. card]]*(PLAFOND/N_TESSERE)</f>
        <v>166000</v>
      </c>
      <c r="W1958" s="18"/>
    </row>
    <row r="1959" spans="2:23" x14ac:dyDescent="0.25">
      <c r="B1959" s="1" t="s">
        <v>4022</v>
      </c>
      <c r="C1959" s="2">
        <v>17159</v>
      </c>
      <c r="D1959" s="1" t="s">
        <v>4023</v>
      </c>
      <c r="E1959" s="1" t="s">
        <v>12</v>
      </c>
      <c r="F1959" s="1" t="s">
        <v>50</v>
      </c>
      <c r="G1959" s="1" t="s">
        <v>2448</v>
      </c>
      <c r="H1959" s="1" t="s">
        <v>15835</v>
      </c>
      <c r="I1959" s="5">
        <v>6305</v>
      </c>
      <c r="J1959" s="5">
        <v>108481156</v>
      </c>
      <c r="K1959" s="3">
        <f>+Tabella2026[[#This Row],[POP_2024]]/SUM(Tabella2026[POP_2024])</f>
        <v>1.069669064580256E-4</v>
      </c>
      <c r="L1959" s="3">
        <f>+Tabella2026[[#This Row],[INCIDENZA POPOLAZIONE]]*(PLAFOND/2)</f>
        <v>31490.977036062894</v>
      </c>
      <c r="M1959" s="3">
        <f>+IFERROR(Tabella2026[[#This Row],[reddito_2024]]/Tabella2026[[#This Row],[POP_2024]],"")</f>
        <v>17205.575892149089</v>
      </c>
      <c r="N1959" s="3">
        <f>+IF(Tabella2026[[#This Row],[REDDITO COMPLESSIVO PROCAPITE]]&lt;media_aggr_reddito_pc,(media_aggr_reddito_pc-Tabella2026[[#This Row],[REDDITO COMPLESSIVO PROCAPITE]]),0)</f>
        <v>619.49017045965229</v>
      </c>
      <c r="O1959" s="3">
        <f>+Tabella2026[[#This Row],[DIFFERENZA REDDITO INFERIORE ALLA MEDIA DALLA MEDIA]]*Tabella2026[[#This Row],[POP_2024]]</f>
        <v>3905885.5247481079</v>
      </c>
      <c r="P1959" s="3">
        <f>+Tabella2026[[#This Row],[POPOLAZIONE PER DIFFERENZA ]]/SUM(Tabella2026[[POPOLAZIONE PER DIFFERENZA ]])</f>
        <v>3.4652317430506488E-5</v>
      </c>
      <c r="Q1959" s="3">
        <f>+Tabella2026[[#This Row],[INCIDENZA POPOLAZIONE PER DIFFERENZA]]*(PLAFOND-SUM(Tabella2026[CONTRIBUTO SULLA BASE DELLA POPOLAZIONE]))</f>
        <v>10201.616262303078</v>
      </c>
      <c r="R1959" s="3">
        <f>+Tabella2026[[#This Row],[CONTRIBUTO SULLA BASE DELLA POPOLAZIONE]]+Tabella2026[[#This Row],[CONTRIBUTO SULLA BASE DEL REDDITO]]</f>
        <v>41692.593298365973</v>
      </c>
      <c r="S1959" s="3">
        <f>+Tabella2026[[#This Row],[CONTRIBUTO TOTALE]]/(PLAFOND/N_TESSERE)</f>
        <v>83.385186596731941</v>
      </c>
      <c r="T1959" s="3">
        <f>+MAX(CEILING(Tabella2026[[#This Row],[preDEF1]],1),1)</f>
        <v>84</v>
      </c>
      <c r="U1959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959" s="21">
        <f>+Tabella2026[[#This Row],[DEF - n. card]]*(PLAFOND/N_TESSERE)</f>
        <v>41500</v>
      </c>
      <c r="W1959" s="18"/>
    </row>
    <row r="1960" spans="2:23" x14ac:dyDescent="0.25">
      <c r="B1960" s="1" t="s">
        <v>3942</v>
      </c>
      <c r="C1960" s="2">
        <v>93043</v>
      </c>
      <c r="D1960" s="1" t="s">
        <v>3943</v>
      </c>
      <c r="E1960" s="1" t="s">
        <v>48</v>
      </c>
      <c r="F1960" s="1" t="s">
        <v>300</v>
      </c>
      <c r="G1960" s="1" t="s">
        <v>2448</v>
      </c>
      <c r="H1960" s="1" t="s">
        <v>15835</v>
      </c>
      <c r="I1960" s="5">
        <v>6302</v>
      </c>
      <c r="J1960" s="5">
        <v>124514218</v>
      </c>
      <c r="K1960" s="3">
        <f>+Tabella2026[[#This Row],[POP_2024]]/SUM(Tabella2026[POP_2024])</f>
        <v>1.0691601022973472E-4</v>
      </c>
      <c r="L1960" s="3">
        <f>+Tabella2026[[#This Row],[INCIDENZA POPOLAZIONE]]*(PLAFOND/2)</f>
        <v>31475.993224626229</v>
      </c>
      <c r="M1960" s="3">
        <f>+IFERROR(Tabella2026[[#This Row],[reddito_2024]]/Tabella2026[[#This Row],[POP_2024]],"")</f>
        <v>19757.889241510631</v>
      </c>
      <c r="N1960" s="3">
        <f>+IF(Tabella2026[[#This Row],[REDDITO COMPLESSIVO PROCAPITE]]&lt;media_aggr_reddito_pc,(media_aggr_reddito_pc-Tabella2026[[#This Row],[REDDITO COMPLESSIVO PROCAPITE]]),0)</f>
        <v>0</v>
      </c>
      <c r="O1960" s="3">
        <f>+Tabella2026[[#This Row],[DIFFERENZA REDDITO INFERIORE ALLA MEDIA DALLA MEDIA]]*Tabella2026[[#This Row],[POP_2024]]</f>
        <v>0</v>
      </c>
      <c r="P1960" s="3">
        <f>+Tabella2026[[#This Row],[POPOLAZIONE PER DIFFERENZA ]]/SUM(Tabella2026[[POPOLAZIONE PER DIFFERENZA ]])</f>
        <v>0</v>
      </c>
      <c r="Q1960" s="3">
        <f>+Tabella2026[[#This Row],[INCIDENZA POPOLAZIONE PER DIFFERENZA]]*(PLAFOND-SUM(Tabella2026[CONTRIBUTO SULLA BASE DELLA POPOLAZIONE]))</f>
        <v>0</v>
      </c>
      <c r="R1960" s="3">
        <f>+Tabella2026[[#This Row],[CONTRIBUTO SULLA BASE DELLA POPOLAZIONE]]+Tabella2026[[#This Row],[CONTRIBUTO SULLA BASE DEL REDDITO]]</f>
        <v>31475.993224626229</v>
      </c>
      <c r="S1960" s="3">
        <f>+Tabella2026[[#This Row],[CONTRIBUTO TOTALE]]/(PLAFOND/N_TESSERE)</f>
        <v>62.951986449252459</v>
      </c>
      <c r="T1960" s="3">
        <f>+MAX(CEILING(Tabella2026[[#This Row],[preDEF1]],1),1)</f>
        <v>63</v>
      </c>
      <c r="U1960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60" s="21">
        <f>+Tabella2026[[#This Row],[DEF - n. card]]*(PLAFOND/N_TESSERE)</f>
        <v>31000</v>
      </c>
      <c r="W1960" s="18"/>
    </row>
    <row r="1961" spans="2:23" x14ac:dyDescent="0.25">
      <c r="B1961" s="1" t="s">
        <v>3930</v>
      </c>
      <c r="C1961" s="2">
        <v>60052</v>
      </c>
      <c r="D1961" s="1" t="s">
        <v>3931</v>
      </c>
      <c r="E1961" s="1" t="s">
        <v>8</v>
      </c>
      <c r="F1961" s="1" t="s">
        <v>397</v>
      </c>
      <c r="G1961" s="1" t="s">
        <v>2448</v>
      </c>
      <c r="H1961" s="1" t="s">
        <v>15834</v>
      </c>
      <c r="I1961" s="5">
        <v>6301</v>
      </c>
      <c r="J1961" s="5">
        <v>86963912</v>
      </c>
      <c r="K1961" s="3">
        <f>+Tabella2026[[#This Row],[POP_2024]]/SUM(Tabella2026[POP_2024])</f>
        <v>1.0689904482030442E-4</v>
      </c>
      <c r="L1961" s="3">
        <f>+Tabella2026[[#This Row],[INCIDENZA POPOLAZIONE]]*(PLAFOND/2)</f>
        <v>31470.998620814004</v>
      </c>
      <c r="M1961" s="3">
        <f>+IFERROR(Tabella2026[[#This Row],[reddito_2024]]/Tabella2026[[#This Row],[POP_2024]],"")</f>
        <v>13801.604824631011</v>
      </c>
      <c r="N1961" s="3">
        <f>+IF(Tabella2026[[#This Row],[REDDITO COMPLESSIVO PROCAPITE]]&lt;media_aggr_reddito_pc,(media_aggr_reddito_pc-Tabella2026[[#This Row],[REDDITO COMPLESSIVO PROCAPITE]]),0)</f>
        <v>4023.46123797773</v>
      </c>
      <c r="O1961" s="3">
        <f>+Tabella2026[[#This Row],[DIFFERENZA REDDITO INFERIORE ALLA MEDIA DALLA MEDIA]]*Tabella2026[[#This Row],[POP_2024]]</f>
        <v>25351829.260497678</v>
      </c>
      <c r="P1961" s="3">
        <f>+Tabella2026[[#This Row],[POPOLAZIONE PER DIFFERENZA ]]/SUM(Tabella2026[[POPOLAZIONE PER DIFFERENZA ]])</f>
        <v>2.249168925746801E-4</v>
      </c>
      <c r="Q1961" s="3">
        <f>+Tabella2026[[#This Row],[INCIDENZA POPOLAZIONE PER DIFFERENZA]]*(PLAFOND-SUM(Tabella2026[CONTRIBUTO SULLA BASE DELLA POPOLAZIONE]))</f>
        <v>66215.364486316656</v>
      </c>
      <c r="R1961" s="3">
        <f>+Tabella2026[[#This Row],[CONTRIBUTO SULLA BASE DELLA POPOLAZIONE]]+Tabella2026[[#This Row],[CONTRIBUTO SULLA BASE DEL REDDITO]]</f>
        <v>97686.363107130659</v>
      </c>
      <c r="S1961" s="3">
        <f>+Tabella2026[[#This Row],[CONTRIBUTO TOTALE]]/(PLAFOND/N_TESSERE)</f>
        <v>195.37272621426132</v>
      </c>
      <c r="T1961" s="3">
        <f>+MAX(CEILING(Tabella2026[[#This Row],[preDEF1]],1),1)</f>
        <v>196</v>
      </c>
      <c r="U1961" s="9">
        <f xml:space="preserve"> IF(ROW(Tabella2026[[#This Row],[preDEF2]]) - ROW(Tabella2026[[#Headers],[preDEF2]])&lt;=ABS(SUM(Tabella2026[preDEF2])-N_TESSERE),Tabella2026[[#This Row],[preDEF2]]-1,Tabella2026[[#This Row],[preDEF2]])</f>
        <v>195</v>
      </c>
      <c r="V1961" s="21">
        <f>+Tabella2026[[#This Row],[DEF - n. card]]*(PLAFOND/N_TESSERE)</f>
        <v>97500</v>
      </c>
      <c r="W1961" s="18"/>
    </row>
    <row r="1962" spans="2:23" x14ac:dyDescent="0.25">
      <c r="B1962" s="1" t="s">
        <v>3926</v>
      </c>
      <c r="C1962" s="2">
        <v>47006</v>
      </c>
      <c r="D1962" s="1" t="s">
        <v>3927</v>
      </c>
      <c r="E1962" s="1" t="s">
        <v>30</v>
      </c>
      <c r="F1962" s="1" t="s">
        <v>140</v>
      </c>
      <c r="G1962" s="1" t="s">
        <v>2448</v>
      </c>
      <c r="H1962" s="1" t="s">
        <v>15834</v>
      </c>
      <c r="I1962" s="5">
        <v>6300</v>
      </c>
      <c r="J1962" s="5">
        <v>113467922</v>
      </c>
      <c r="K1962" s="3">
        <f>+Tabella2026[[#This Row],[POP_2024]]/SUM(Tabella2026[POP_2024])</f>
        <v>1.0688207941087413E-4</v>
      </c>
      <c r="L1962" s="3">
        <f>+Tabella2026[[#This Row],[INCIDENZA POPOLAZIONE]]*(PLAFOND/2)</f>
        <v>31466.004017001786</v>
      </c>
      <c r="M1962" s="3">
        <f>+IFERROR(Tabella2026[[#This Row],[reddito_2024]]/Tabella2026[[#This Row],[POP_2024]],"")</f>
        <v>18010.781269841271</v>
      </c>
      <c r="N1962" s="3">
        <f>+IF(Tabella2026[[#This Row],[REDDITO COMPLESSIVO PROCAPITE]]&lt;media_aggr_reddito_pc,(media_aggr_reddito_pc-Tabella2026[[#This Row],[REDDITO COMPLESSIVO PROCAPITE]]),0)</f>
        <v>0</v>
      </c>
      <c r="O1962" s="3">
        <f>+Tabella2026[[#This Row],[DIFFERENZA REDDITO INFERIORE ALLA MEDIA DALLA MEDIA]]*Tabella2026[[#This Row],[POP_2024]]</f>
        <v>0</v>
      </c>
      <c r="P1962" s="3">
        <f>+Tabella2026[[#This Row],[POPOLAZIONE PER DIFFERENZA ]]/SUM(Tabella2026[[POPOLAZIONE PER DIFFERENZA ]])</f>
        <v>0</v>
      </c>
      <c r="Q1962" s="3">
        <f>+Tabella2026[[#This Row],[INCIDENZA POPOLAZIONE PER DIFFERENZA]]*(PLAFOND-SUM(Tabella2026[CONTRIBUTO SULLA BASE DELLA POPOLAZIONE]))</f>
        <v>0</v>
      </c>
      <c r="R1962" s="3">
        <f>+Tabella2026[[#This Row],[CONTRIBUTO SULLA BASE DELLA POPOLAZIONE]]+Tabella2026[[#This Row],[CONTRIBUTO SULLA BASE DEL REDDITO]]</f>
        <v>31466.004017001786</v>
      </c>
      <c r="S1962" s="3">
        <f>+Tabella2026[[#This Row],[CONTRIBUTO TOTALE]]/(PLAFOND/N_TESSERE)</f>
        <v>62.932008034003573</v>
      </c>
      <c r="T1962" s="3">
        <f>+MAX(CEILING(Tabella2026[[#This Row],[preDEF1]],1),1)</f>
        <v>63</v>
      </c>
      <c r="U1962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62" s="21">
        <f>+Tabella2026[[#This Row],[DEF - n. card]]*(PLAFOND/N_TESSERE)</f>
        <v>31000</v>
      </c>
      <c r="W1962" s="18"/>
    </row>
    <row r="1963" spans="2:23" x14ac:dyDescent="0.25">
      <c r="B1963" s="1" t="s">
        <v>3976</v>
      </c>
      <c r="C1963" s="2">
        <v>69033</v>
      </c>
      <c r="D1963" s="1" t="s">
        <v>3977</v>
      </c>
      <c r="E1963" s="1" t="s">
        <v>96</v>
      </c>
      <c r="F1963" s="1" t="s">
        <v>328</v>
      </c>
      <c r="G1963" s="1" t="s">
        <v>2448</v>
      </c>
      <c r="H1963" s="1" t="s">
        <v>15836</v>
      </c>
      <c r="I1963" s="5">
        <v>6298</v>
      </c>
      <c r="J1963" s="5">
        <v>92687829</v>
      </c>
      <c r="K1963" s="3">
        <f>+Tabella2026[[#This Row],[POP_2024]]/SUM(Tabella2026[POP_2024])</f>
        <v>1.0684814859201352E-4</v>
      </c>
      <c r="L1963" s="3">
        <f>+Tabella2026[[#This Row],[INCIDENZA POPOLAZIONE]]*(PLAFOND/2)</f>
        <v>31456.014809377335</v>
      </c>
      <c r="M1963" s="3">
        <f>+IFERROR(Tabella2026[[#This Row],[reddito_2024]]/Tabella2026[[#This Row],[POP_2024]],"")</f>
        <v>14717.025881232137</v>
      </c>
      <c r="N1963" s="3">
        <f>+IF(Tabella2026[[#This Row],[REDDITO COMPLESSIVO PROCAPITE]]&lt;media_aggr_reddito_pc,(media_aggr_reddito_pc-Tabella2026[[#This Row],[REDDITO COMPLESSIVO PROCAPITE]]),0)</f>
        <v>3108.0401813766039</v>
      </c>
      <c r="O1963" s="3">
        <f>+Tabella2026[[#This Row],[DIFFERENZA REDDITO INFERIORE ALLA MEDIA DALLA MEDIA]]*Tabella2026[[#This Row],[POP_2024]]</f>
        <v>19574437.06230985</v>
      </c>
      <c r="P1963" s="3">
        <f>+Tabella2026[[#This Row],[POPOLAZIONE PER DIFFERENZA ]]/SUM(Tabella2026[[POPOLAZIONE PER DIFFERENZA ]])</f>
        <v>1.7366090283723194E-4</v>
      </c>
      <c r="Q1963" s="3">
        <f>+Tabella2026[[#This Row],[INCIDENZA POPOLAZIONE PER DIFFERENZA]]*(PLAFOND-SUM(Tabella2026[CONTRIBUTO SULLA BASE DELLA POPOLAZIONE]))</f>
        <v>51125.639549604159</v>
      </c>
      <c r="R1963" s="3">
        <f>+Tabella2026[[#This Row],[CONTRIBUTO SULLA BASE DELLA POPOLAZIONE]]+Tabella2026[[#This Row],[CONTRIBUTO SULLA BASE DEL REDDITO]]</f>
        <v>82581.654358981497</v>
      </c>
      <c r="S1963" s="3">
        <f>+Tabella2026[[#This Row],[CONTRIBUTO TOTALE]]/(PLAFOND/N_TESSERE)</f>
        <v>165.16330871796299</v>
      </c>
      <c r="T1963" s="3">
        <f>+MAX(CEILING(Tabella2026[[#This Row],[preDEF1]],1),1)</f>
        <v>166</v>
      </c>
      <c r="U1963" s="9">
        <f xml:space="preserve"> IF(ROW(Tabella2026[[#This Row],[preDEF2]]) - ROW(Tabella2026[[#Headers],[preDEF2]])&lt;=ABS(SUM(Tabella2026[preDEF2])-N_TESSERE),Tabella2026[[#This Row],[preDEF2]]-1,Tabella2026[[#This Row],[preDEF2]])</f>
        <v>165</v>
      </c>
      <c r="V1963" s="21">
        <f>+Tabella2026[[#This Row],[DEF - n. card]]*(PLAFOND/N_TESSERE)</f>
        <v>82500</v>
      </c>
      <c r="W1963" s="18"/>
    </row>
    <row r="1964" spans="2:23" x14ac:dyDescent="0.25">
      <c r="B1964" s="1" t="s">
        <v>3916</v>
      </c>
      <c r="C1964" s="2">
        <v>1006</v>
      </c>
      <c r="D1964" s="1" t="s">
        <v>3917</v>
      </c>
      <c r="E1964" s="1" t="s">
        <v>18</v>
      </c>
      <c r="F1964" s="1" t="s">
        <v>17</v>
      </c>
      <c r="G1964" s="1" t="s">
        <v>2448</v>
      </c>
      <c r="H1964" s="1" t="s">
        <v>15835</v>
      </c>
      <c r="I1964" s="5">
        <v>6297</v>
      </c>
      <c r="J1964" s="5">
        <v>131243137</v>
      </c>
      <c r="K1964" s="3">
        <f>+Tabella2026[[#This Row],[POP_2024]]/SUM(Tabella2026[POP_2024])</f>
        <v>1.0683118318258323E-4</v>
      </c>
      <c r="L1964" s="3">
        <f>+Tabella2026[[#This Row],[INCIDENZA POPOLAZIONE]]*(PLAFOND/2)</f>
        <v>31451.020205565117</v>
      </c>
      <c r="M1964" s="3">
        <f>+IFERROR(Tabella2026[[#This Row],[reddito_2024]]/Tabella2026[[#This Row],[POP_2024]],"")</f>
        <v>20842.168810544703</v>
      </c>
      <c r="N1964" s="3">
        <f>+IF(Tabella2026[[#This Row],[REDDITO COMPLESSIVO PROCAPITE]]&lt;media_aggr_reddito_pc,(media_aggr_reddito_pc-Tabella2026[[#This Row],[REDDITO COMPLESSIVO PROCAPITE]]),0)</f>
        <v>0</v>
      </c>
      <c r="O1964" s="3">
        <f>+Tabella2026[[#This Row],[DIFFERENZA REDDITO INFERIORE ALLA MEDIA DALLA MEDIA]]*Tabella2026[[#This Row],[POP_2024]]</f>
        <v>0</v>
      </c>
      <c r="P1964" s="3">
        <f>+Tabella2026[[#This Row],[POPOLAZIONE PER DIFFERENZA ]]/SUM(Tabella2026[[POPOLAZIONE PER DIFFERENZA ]])</f>
        <v>0</v>
      </c>
      <c r="Q1964" s="3">
        <f>+Tabella2026[[#This Row],[INCIDENZA POPOLAZIONE PER DIFFERENZA]]*(PLAFOND-SUM(Tabella2026[CONTRIBUTO SULLA BASE DELLA POPOLAZIONE]))</f>
        <v>0</v>
      </c>
      <c r="R1964" s="3">
        <f>+Tabella2026[[#This Row],[CONTRIBUTO SULLA BASE DELLA POPOLAZIONE]]+Tabella2026[[#This Row],[CONTRIBUTO SULLA BASE DEL REDDITO]]</f>
        <v>31451.020205565117</v>
      </c>
      <c r="S1964" s="3">
        <f>+Tabella2026[[#This Row],[CONTRIBUTO TOTALE]]/(PLAFOND/N_TESSERE)</f>
        <v>62.902040411130237</v>
      </c>
      <c r="T1964" s="3">
        <f>+MAX(CEILING(Tabella2026[[#This Row],[preDEF1]],1),1)</f>
        <v>63</v>
      </c>
      <c r="U1964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64" s="21">
        <f>+Tabella2026[[#This Row],[DEF - n. card]]*(PLAFOND/N_TESSERE)</f>
        <v>31000</v>
      </c>
      <c r="W1964" s="18"/>
    </row>
    <row r="1965" spans="2:23" x14ac:dyDescent="0.25">
      <c r="B1965" s="1" t="s">
        <v>3852</v>
      </c>
      <c r="C1965" s="2">
        <v>51042</v>
      </c>
      <c r="D1965" s="1" t="s">
        <v>3853</v>
      </c>
      <c r="E1965" s="1" t="s">
        <v>30</v>
      </c>
      <c r="F1965" s="1" t="s">
        <v>125</v>
      </c>
      <c r="G1965" s="1" t="s">
        <v>2448</v>
      </c>
      <c r="H1965" s="1" t="s">
        <v>15834</v>
      </c>
      <c r="I1965" s="5">
        <v>6296</v>
      </c>
      <c r="J1965" s="5">
        <v>117989295</v>
      </c>
      <c r="K1965" s="3">
        <f>+Tabella2026[[#This Row],[POP_2024]]/SUM(Tabella2026[POP_2024])</f>
        <v>1.0681421777315293E-4</v>
      </c>
      <c r="L1965" s="3">
        <f>+Tabella2026[[#This Row],[INCIDENZA POPOLAZIONE]]*(PLAFOND/2)</f>
        <v>31446.025601752892</v>
      </c>
      <c r="M1965" s="3">
        <f>+IFERROR(Tabella2026[[#This Row],[reddito_2024]]/Tabella2026[[#This Row],[POP_2024]],"")</f>
        <v>18740.358163913595</v>
      </c>
      <c r="N1965" s="3">
        <f>+IF(Tabella2026[[#This Row],[REDDITO COMPLESSIVO PROCAPITE]]&lt;media_aggr_reddito_pc,(media_aggr_reddito_pc-Tabella2026[[#This Row],[REDDITO COMPLESSIVO PROCAPITE]]),0)</f>
        <v>0</v>
      </c>
      <c r="O1965" s="3">
        <f>+Tabella2026[[#This Row],[DIFFERENZA REDDITO INFERIORE ALLA MEDIA DALLA MEDIA]]*Tabella2026[[#This Row],[POP_2024]]</f>
        <v>0</v>
      </c>
      <c r="P1965" s="3">
        <f>+Tabella2026[[#This Row],[POPOLAZIONE PER DIFFERENZA ]]/SUM(Tabella2026[[POPOLAZIONE PER DIFFERENZA ]])</f>
        <v>0</v>
      </c>
      <c r="Q1965" s="3">
        <f>+Tabella2026[[#This Row],[INCIDENZA POPOLAZIONE PER DIFFERENZA]]*(PLAFOND-SUM(Tabella2026[CONTRIBUTO SULLA BASE DELLA POPOLAZIONE]))</f>
        <v>0</v>
      </c>
      <c r="R1965" s="3">
        <f>+Tabella2026[[#This Row],[CONTRIBUTO SULLA BASE DELLA POPOLAZIONE]]+Tabella2026[[#This Row],[CONTRIBUTO SULLA BASE DEL REDDITO]]</f>
        <v>31446.025601752892</v>
      </c>
      <c r="S1965" s="3">
        <f>+Tabella2026[[#This Row],[CONTRIBUTO TOTALE]]/(PLAFOND/N_TESSERE)</f>
        <v>62.892051203505787</v>
      </c>
      <c r="T1965" s="3">
        <f>+MAX(CEILING(Tabella2026[[#This Row],[preDEF1]],1),1)</f>
        <v>63</v>
      </c>
      <c r="U1965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65" s="21">
        <f>+Tabella2026[[#This Row],[DEF - n. card]]*(PLAFOND/N_TESSERE)</f>
        <v>31000</v>
      </c>
      <c r="W1965" s="18"/>
    </row>
    <row r="1966" spans="2:23" x14ac:dyDescent="0.25">
      <c r="B1966" s="1" t="s">
        <v>3948</v>
      </c>
      <c r="C1966" s="2">
        <v>50003</v>
      </c>
      <c r="D1966" s="1" t="s">
        <v>3949</v>
      </c>
      <c r="E1966" s="1" t="s">
        <v>30</v>
      </c>
      <c r="F1966" s="1" t="s">
        <v>144</v>
      </c>
      <c r="G1966" s="1" t="s">
        <v>2448</v>
      </c>
      <c r="H1966" s="1" t="s">
        <v>15834</v>
      </c>
      <c r="I1966" s="5">
        <v>6294</v>
      </c>
      <c r="J1966" s="5">
        <v>132527411</v>
      </c>
      <c r="K1966" s="3">
        <f>+Tabella2026[[#This Row],[POP_2024]]/SUM(Tabella2026[POP_2024])</f>
        <v>1.0678028695429234E-4</v>
      </c>
      <c r="L1966" s="3">
        <f>+Tabella2026[[#This Row],[INCIDENZA POPOLAZIONE]]*(PLAFOND/2)</f>
        <v>31436.036394128449</v>
      </c>
      <c r="M1966" s="3">
        <f>+IFERROR(Tabella2026[[#This Row],[reddito_2024]]/Tabella2026[[#This Row],[POP_2024]],"")</f>
        <v>21056.150460756275</v>
      </c>
      <c r="N1966" s="3">
        <f>+IF(Tabella2026[[#This Row],[REDDITO COMPLESSIVO PROCAPITE]]&lt;media_aggr_reddito_pc,(media_aggr_reddito_pc-Tabella2026[[#This Row],[REDDITO COMPLESSIVO PROCAPITE]]),0)</f>
        <v>0</v>
      </c>
      <c r="O1966" s="3">
        <f>+Tabella2026[[#This Row],[DIFFERENZA REDDITO INFERIORE ALLA MEDIA DALLA MEDIA]]*Tabella2026[[#This Row],[POP_2024]]</f>
        <v>0</v>
      </c>
      <c r="P1966" s="3">
        <f>+Tabella2026[[#This Row],[POPOLAZIONE PER DIFFERENZA ]]/SUM(Tabella2026[[POPOLAZIONE PER DIFFERENZA ]])</f>
        <v>0</v>
      </c>
      <c r="Q1966" s="3">
        <f>+Tabella2026[[#This Row],[INCIDENZA POPOLAZIONE PER DIFFERENZA]]*(PLAFOND-SUM(Tabella2026[CONTRIBUTO SULLA BASE DELLA POPOLAZIONE]))</f>
        <v>0</v>
      </c>
      <c r="R1966" s="3">
        <f>+Tabella2026[[#This Row],[CONTRIBUTO SULLA BASE DELLA POPOLAZIONE]]+Tabella2026[[#This Row],[CONTRIBUTO SULLA BASE DEL REDDITO]]</f>
        <v>31436.036394128449</v>
      </c>
      <c r="S1966" s="3">
        <f>+Tabella2026[[#This Row],[CONTRIBUTO TOTALE]]/(PLAFOND/N_TESSERE)</f>
        <v>62.872072788256894</v>
      </c>
      <c r="T1966" s="3">
        <f>+MAX(CEILING(Tabella2026[[#This Row],[preDEF1]],1),1)</f>
        <v>63</v>
      </c>
      <c r="U1966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66" s="21">
        <f>+Tabella2026[[#This Row],[DEF - n. card]]*(PLAFOND/N_TESSERE)</f>
        <v>31000</v>
      </c>
      <c r="W1966" s="18"/>
    </row>
    <row r="1967" spans="2:23" x14ac:dyDescent="0.25">
      <c r="B1967" s="1" t="s">
        <v>4024</v>
      </c>
      <c r="C1967" s="2">
        <v>15248</v>
      </c>
      <c r="D1967" s="1" t="s">
        <v>4025</v>
      </c>
      <c r="E1967" s="1" t="s">
        <v>12</v>
      </c>
      <c r="F1967" s="1" t="s">
        <v>11</v>
      </c>
      <c r="G1967" s="1" t="s">
        <v>2448</v>
      </c>
      <c r="H1967" s="1" t="s">
        <v>15835</v>
      </c>
      <c r="I1967" s="5">
        <v>6290</v>
      </c>
      <c r="J1967" s="5">
        <v>135203906</v>
      </c>
      <c r="K1967" s="3">
        <f>+Tabella2026[[#This Row],[POP_2024]]/SUM(Tabella2026[POP_2024])</f>
        <v>1.0671242531657115E-4</v>
      </c>
      <c r="L1967" s="3">
        <f>+Tabella2026[[#This Row],[INCIDENZA POPOLAZIONE]]*(PLAFOND/2)</f>
        <v>31416.057978879559</v>
      </c>
      <c r="M1967" s="3">
        <f>+IFERROR(Tabella2026[[#This Row],[reddito_2024]]/Tabella2026[[#This Row],[POP_2024]],"")</f>
        <v>21495.056597774244</v>
      </c>
      <c r="N1967" s="3">
        <f>+IF(Tabella2026[[#This Row],[REDDITO COMPLESSIVO PROCAPITE]]&lt;media_aggr_reddito_pc,(media_aggr_reddito_pc-Tabella2026[[#This Row],[REDDITO COMPLESSIVO PROCAPITE]]),0)</f>
        <v>0</v>
      </c>
      <c r="O1967" s="3">
        <f>+Tabella2026[[#This Row],[DIFFERENZA REDDITO INFERIORE ALLA MEDIA DALLA MEDIA]]*Tabella2026[[#This Row],[POP_2024]]</f>
        <v>0</v>
      </c>
      <c r="P1967" s="3">
        <f>+Tabella2026[[#This Row],[POPOLAZIONE PER DIFFERENZA ]]/SUM(Tabella2026[[POPOLAZIONE PER DIFFERENZA ]])</f>
        <v>0</v>
      </c>
      <c r="Q1967" s="3">
        <f>+Tabella2026[[#This Row],[INCIDENZA POPOLAZIONE PER DIFFERENZA]]*(PLAFOND-SUM(Tabella2026[CONTRIBUTO SULLA BASE DELLA POPOLAZIONE]))</f>
        <v>0</v>
      </c>
      <c r="R1967" s="3">
        <f>+Tabella2026[[#This Row],[CONTRIBUTO SULLA BASE DELLA POPOLAZIONE]]+Tabella2026[[#This Row],[CONTRIBUTO SULLA BASE DEL REDDITO]]</f>
        <v>31416.057978879559</v>
      </c>
      <c r="S1967" s="3">
        <f>+Tabella2026[[#This Row],[CONTRIBUTO TOTALE]]/(PLAFOND/N_TESSERE)</f>
        <v>62.832115957759115</v>
      </c>
      <c r="T1967" s="3">
        <f>+MAX(CEILING(Tabella2026[[#This Row],[preDEF1]],1),1)</f>
        <v>63</v>
      </c>
      <c r="U1967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67" s="21">
        <f>+Tabella2026[[#This Row],[DEF - n. card]]*(PLAFOND/N_TESSERE)</f>
        <v>31000</v>
      </c>
      <c r="W1967" s="18"/>
    </row>
    <row r="1968" spans="2:23" x14ac:dyDescent="0.25">
      <c r="B1968" s="1" t="s">
        <v>3964</v>
      </c>
      <c r="C1968" s="2">
        <v>4222</v>
      </c>
      <c r="D1968" s="1" t="s">
        <v>3965</v>
      </c>
      <c r="E1968" s="1" t="s">
        <v>18</v>
      </c>
      <c r="F1968" s="1" t="s">
        <v>263</v>
      </c>
      <c r="G1968" s="1" t="s">
        <v>2448</v>
      </c>
      <c r="H1968" s="1" t="s">
        <v>15835</v>
      </c>
      <c r="I1968" s="5">
        <v>6283</v>
      </c>
      <c r="J1968" s="5">
        <v>114490206</v>
      </c>
      <c r="K1968" s="3">
        <f>+Tabella2026[[#This Row],[POP_2024]]/SUM(Tabella2026[POP_2024])</f>
        <v>1.0659366745055907E-4</v>
      </c>
      <c r="L1968" s="3">
        <f>+Tabella2026[[#This Row],[INCIDENZA POPOLAZIONE]]*(PLAFOND/2)</f>
        <v>31381.095752194004</v>
      </c>
      <c r="M1968" s="3">
        <f>+IFERROR(Tabella2026[[#This Row],[reddito_2024]]/Tabella2026[[#This Row],[POP_2024]],"")</f>
        <v>18222.219640299219</v>
      </c>
      <c r="N1968" s="3">
        <f>+IF(Tabella2026[[#This Row],[REDDITO COMPLESSIVO PROCAPITE]]&lt;media_aggr_reddito_pc,(media_aggr_reddito_pc-Tabella2026[[#This Row],[REDDITO COMPLESSIVO PROCAPITE]]),0)</f>
        <v>0</v>
      </c>
      <c r="O1968" s="3">
        <f>+Tabella2026[[#This Row],[DIFFERENZA REDDITO INFERIORE ALLA MEDIA DALLA MEDIA]]*Tabella2026[[#This Row],[POP_2024]]</f>
        <v>0</v>
      </c>
      <c r="P1968" s="3">
        <f>+Tabella2026[[#This Row],[POPOLAZIONE PER DIFFERENZA ]]/SUM(Tabella2026[[POPOLAZIONE PER DIFFERENZA ]])</f>
        <v>0</v>
      </c>
      <c r="Q1968" s="3">
        <f>+Tabella2026[[#This Row],[INCIDENZA POPOLAZIONE PER DIFFERENZA]]*(PLAFOND-SUM(Tabella2026[CONTRIBUTO SULLA BASE DELLA POPOLAZIONE]))</f>
        <v>0</v>
      </c>
      <c r="R1968" s="3">
        <f>+Tabella2026[[#This Row],[CONTRIBUTO SULLA BASE DELLA POPOLAZIONE]]+Tabella2026[[#This Row],[CONTRIBUTO SULLA BASE DEL REDDITO]]</f>
        <v>31381.095752194004</v>
      </c>
      <c r="S1968" s="3">
        <f>+Tabella2026[[#This Row],[CONTRIBUTO TOTALE]]/(PLAFOND/N_TESSERE)</f>
        <v>62.762191504388007</v>
      </c>
      <c r="T1968" s="3">
        <f>+MAX(CEILING(Tabella2026[[#This Row],[preDEF1]],1),1)</f>
        <v>63</v>
      </c>
      <c r="U1968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68" s="21">
        <f>+Tabella2026[[#This Row],[DEF - n. card]]*(PLAFOND/N_TESSERE)</f>
        <v>31000</v>
      </c>
      <c r="W1968" s="18"/>
    </row>
    <row r="1969" spans="2:23" x14ac:dyDescent="0.25">
      <c r="B1969" s="1" t="s">
        <v>3870</v>
      </c>
      <c r="C1969" s="2">
        <v>70031</v>
      </c>
      <c r="D1969" s="1" t="s">
        <v>3871</v>
      </c>
      <c r="E1969" s="1" t="s">
        <v>345</v>
      </c>
      <c r="F1969" s="1" t="s">
        <v>344</v>
      </c>
      <c r="G1969" s="1" t="s">
        <v>2448</v>
      </c>
      <c r="H1969" s="1" t="s">
        <v>15836</v>
      </c>
      <c r="I1969" s="5">
        <v>6281</v>
      </c>
      <c r="J1969" s="5">
        <v>88598851</v>
      </c>
      <c r="K1969" s="3">
        <f>+Tabella2026[[#This Row],[POP_2024]]/SUM(Tabella2026[POP_2024])</f>
        <v>1.0655973663169846E-4</v>
      </c>
      <c r="L1969" s="3">
        <f>+Tabella2026[[#This Row],[INCIDENZA POPOLAZIONE]]*(PLAFOND/2)</f>
        <v>31371.106544569553</v>
      </c>
      <c r="M1969" s="3">
        <f>+IFERROR(Tabella2026[[#This Row],[reddito_2024]]/Tabella2026[[#This Row],[POP_2024]],"")</f>
        <v>14105.851138353766</v>
      </c>
      <c r="N1969" s="3">
        <f>+IF(Tabella2026[[#This Row],[REDDITO COMPLESSIVO PROCAPITE]]&lt;media_aggr_reddito_pc,(media_aggr_reddito_pc-Tabella2026[[#This Row],[REDDITO COMPLESSIVO PROCAPITE]]),0)</f>
        <v>3719.2149242549749</v>
      </c>
      <c r="O1969" s="3">
        <f>+Tabella2026[[#This Row],[DIFFERENZA REDDITO INFERIORE ALLA MEDIA DALLA MEDIA]]*Tabella2026[[#This Row],[POP_2024]]</f>
        <v>23360388.939245496</v>
      </c>
      <c r="P1969" s="3">
        <f>+Tabella2026[[#This Row],[POPOLAZIONE PER DIFFERENZA ]]/SUM(Tabella2026[[POPOLAZIONE PER DIFFERENZA ]])</f>
        <v>2.0724919040606858E-4</v>
      </c>
      <c r="Q1969" s="3">
        <f>+Tabella2026[[#This Row],[INCIDENZA POPOLAZIONE PER DIFFERENZA]]*(PLAFOND-SUM(Tabella2026[CONTRIBUTO SULLA BASE DELLA POPOLAZIONE]))</f>
        <v>61014.006218654031</v>
      </c>
      <c r="R1969" s="3">
        <f>+Tabella2026[[#This Row],[CONTRIBUTO SULLA BASE DELLA POPOLAZIONE]]+Tabella2026[[#This Row],[CONTRIBUTO SULLA BASE DEL REDDITO]]</f>
        <v>92385.112763223588</v>
      </c>
      <c r="S1969" s="3">
        <f>+Tabella2026[[#This Row],[CONTRIBUTO TOTALE]]/(PLAFOND/N_TESSERE)</f>
        <v>184.77022552644718</v>
      </c>
      <c r="T1969" s="3">
        <f>+MAX(CEILING(Tabella2026[[#This Row],[preDEF1]],1),1)</f>
        <v>185</v>
      </c>
      <c r="U1969" s="9">
        <f xml:space="preserve"> IF(ROW(Tabella2026[[#This Row],[preDEF2]]) - ROW(Tabella2026[[#Headers],[preDEF2]])&lt;=ABS(SUM(Tabella2026[preDEF2])-N_TESSERE),Tabella2026[[#This Row],[preDEF2]]-1,Tabella2026[[#This Row],[preDEF2]])</f>
        <v>184</v>
      </c>
      <c r="V1969" s="21">
        <f>+Tabella2026[[#This Row],[DEF - n. card]]*(PLAFOND/N_TESSERE)</f>
        <v>92000</v>
      </c>
      <c r="W1969" s="18"/>
    </row>
    <row r="1970" spans="2:23" x14ac:dyDescent="0.25">
      <c r="B1970" s="1" t="s">
        <v>3856</v>
      </c>
      <c r="C1970" s="2">
        <v>85019</v>
      </c>
      <c r="D1970" s="1" t="s">
        <v>3857</v>
      </c>
      <c r="E1970" s="1" t="s">
        <v>21</v>
      </c>
      <c r="F1970" s="1" t="s">
        <v>189</v>
      </c>
      <c r="G1970" s="1" t="s">
        <v>2448</v>
      </c>
      <c r="H1970" s="1" t="s">
        <v>15836</v>
      </c>
      <c r="I1970" s="5">
        <v>6277</v>
      </c>
      <c r="J1970" s="5">
        <v>66915593</v>
      </c>
      <c r="K1970" s="3">
        <f>+Tabella2026[[#This Row],[POP_2024]]/SUM(Tabella2026[POP_2024])</f>
        <v>1.0649187499397728E-4</v>
      </c>
      <c r="L1970" s="3">
        <f>+Tabella2026[[#This Row],[INCIDENZA POPOLAZIONE]]*(PLAFOND/2)</f>
        <v>31351.128129320667</v>
      </c>
      <c r="M1970" s="3">
        <f>+IFERROR(Tabella2026[[#This Row],[reddito_2024]]/Tabella2026[[#This Row],[POP_2024]],"")</f>
        <v>10660.441771546917</v>
      </c>
      <c r="N1970" s="3">
        <f>+IF(Tabella2026[[#This Row],[REDDITO COMPLESSIVO PROCAPITE]]&lt;media_aggr_reddito_pc,(media_aggr_reddito_pc-Tabella2026[[#This Row],[REDDITO COMPLESSIVO PROCAPITE]]),0)</f>
        <v>7164.6242910618239</v>
      </c>
      <c r="O1970" s="3">
        <f>+Tabella2026[[#This Row],[DIFFERENZA REDDITO INFERIORE ALLA MEDIA DALLA MEDIA]]*Tabella2026[[#This Row],[POP_2024]]</f>
        <v>44972346.674995072</v>
      </c>
      <c r="P1970" s="3">
        <f>+Tabella2026[[#This Row],[POPOLAZIONE PER DIFFERENZA ]]/SUM(Tabella2026[[POPOLAZIONE PER DIFFERENZA ]])</f>
        <v>3.9898661205059612E-4</v>
      </c>
      <c r="Q1970" s="3">
        <f>+Tabella2026[[#This Row],[INCIDENZA POPOLAZIONE PER DIFFERENZA]]*(PLAFOND-SUM(Tabella2026[CONTRIBUTO SULLA BASE DELLA POPOLAZIONE]))</f>
        <v>117461.35934773694</v>
      </c>
      <c r="R1970" s="3">
        <f>+Tabella2026[[#This Row],[CONTRIBUTO SULLA BASE DELLA POPOLAZIONE]]+Tabella2026[[#This Row],[CONTRIBUTO SULLA BASE DEL REDDITO]]</f>
        <v>148812.48747705761</v>
      </c>
      <c r="S1970" s="3">
        <f>+Tabella2026[[#This Row],[CONTRIBUTO TOTALE]]/(PLAFOND/N_TESSERE)</f>
        <v>297.6249749541152</v>
      </c>
      <c r="T1970" s="3">
        <f>+MAX(CEILING(Tabella2026[[#This Row],[preDEF1]],1),1)</f>
        <v>298</v>
      </c>
      <c r="U1970" s="9">
        <f xml:space="preserve"> IF(ROW(Tabella2026[[#This Row],[preDEF2]]) - ROW(Tabella2026[[#Headers],[preDEF2]])&lt;=ABS(SUM(Tabella2026[preDEF2])-N_TESSERE),Tabella2026[[#This Row],[preDEF2]]-1,Tabella2026[[#This Row],[preDEF2]])</f>
        <v>297</v>
      </c>
      <c r="V1970" s="21">
        <f>+Tabella2026[[#This Row],[DEF - n. card]]*(PLAFOND/N_TESSERE)</f>
        <v>148500</v>
      </c>
      <c r="W1970" s="18"/>
    </row>
    <row r="1971" spans="2:23" x14ac:dyDescent="0.25">
      <c r="B1971" s="1" t="s">
        <v>3914</v>
      </c>
      <c r="C1971" s="2">
        <v>28033</v>
      </c>
      <c r="D1971" s="1" t="s">
        <v>3915</v>
      </c>
      <c r="E1971" s="1" t="s">
        <v>38</v>
      </c>
      <c r="F1971" s="1" t="s">
        <v>45</v>
      </c>
      <c r="G1971" s="1" t="s">
        <v>2448</v>
      </c>
      <c r="H1971" s="1" t="s">
        <v>15835</v>
      </c>
      <c r="I1971" s="5">
        <v>6275</v>
      </c>
      <c r="J1971" s="5">
        <v>104739795</v>
      </c>
      <c r="K1971" s="3">
        <f>+Tabella2026[[#This Row],[POP_2024]]/SUM(Tabella2026[POP_2024])</f>
        <v>1.0645794417511669E-4</v>
      </c>
      <c r="L1971" s="3">
        <f>+Tabella2026[[#This Row],[INCIDENZA POPOLAZIONE]]*(PLAFOND/2)</f>
        <v>31341.13892169622</v>
      </c>
      <c r="M1971" s="3">
        <f>+IFERROR(Tabella2026[[#This Row],[reddito_2024]]/Tabella2026[[#This Row],[POP_2024]],"")</f>
        <v>16691.600796812749</v>
      </c>
      <c r="N1971" s="3">
        <f>+IF(Tabella2026[[#This Row],[REDDITO COMPLESSIVO PROCAPITE]]&lt;media_aggr_reddito_pc,(media_aggr_reddito_pc-Tabella2026[[#This Row],[REDDITO COMPLESSIVO PROCAPITE]]),0)</f>
        <v>1133.4652657959923</v>
      </c>
      <c r="O1971" s="3">
        <f>+Tabella2026[[#This Row],[DIFFERENZA REDDITO INFERIORE ALLA MEDIA DALLA MEDIA]]*Tabella2026[[#This Row],[POP_2024]]</f>
        <v>7112494.5428698519</v>
      </c>
      <c r="P1971" s="3">
        <f>+Tabella2026[[#This Row],[POPOLAZIONE PER DIFFERENZA ]]/SUM(Tabella2026[[POPOLAZIONE PER DIFFERENZA ]])</f>
        <v>6.3100778827399412E-5</v>
      </c>
      <c r="Q1971" s="3">
        <f>+Tabella2026[[#This Row],[INCIDENZA POPOLAZIONE PER DIFFERENZA]]*(PLAFOND-SUM(Tabella2026[CONTRIBUTO SULLA BASE DELLA POPOLAZIONE]))</f>
        <v>18576.821961202342</v>
      </c>
      <c r="R1971" s="3">
        <f>+Tabella2026[[#This Row],[CONTRIBUTO SULLA BASE DELLA POPOLAZIONE]]+Tabella2026[[#This Row],[CONTRIBUTO SULLA BASE DEL REDDITO]]</f>
        <v>49917.960882898566</v>
      </c>
      <c r="S1971" s="3">
        <f>+Tabella2026[[#This Row],[CONTRIBUTO TOTALE]]/(PLAFOND/N_TESSERE)</f>
        <v>99.835921765797124</v>
      </c>
      <c r="T1971" s="3">
        <f>+MAX(CEILING(Tabella2026[[#This Row],[preDEF1]],1),1)</f>
        <v>100</v>
      </c>
      <c r="U1971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1971" s="21">
        <f>+Tabella2026[[#This Row],[DEF - n. card]]*(PLAFOND/N_TESSERE)</f>
        <v>49500</v>
      </c>
      <c r="W1971" s="18"/>
    </row>
    <row r="1972" spans="2:23" x14ac:dyDescent="0.25">
      <c r="B1972" s="1" t="s">
        <v>4016</v>
      </c>
      <c r="C1972" s="2">
        <v>30188</v>
      </c>
      <c r="D1972" s="1" t="s">
        <v>4017</v>
      </c>
      <c r="E1972" s="1" t="s">
        <v>48</v>
      </c>
      <c r="F1972" s="1" t="s">
        <v>120</v>
      </c>
      <c r="G1972" s="1" t="s">
        <v>2448</v>
      </c>
      <c r="H1972" s="1" t="s">
        <v>15835</v>
      </c>
      <c r="I1972" s="5">
        <v>6273</v>
      </c>
      <c r="J1972" s="5">
        <v>111467709</v>
      </c>
      <c r="K1972" s="3">
        <f>+Tabella2026[[#This Row],[POP_2024]]/SUM(Tabella2026[POP_2024])</f>
        <v>1.0642401335625609E-4</v>
      </c>
      <c r="L1972" s="3">
        <f>+Tabella2026[[#This Row],[INCIDENZA POPOLAZIONE]]*(PLAFOND/2)</f>
        <v>31331.149714071777</v>
      </c>
      <c r="M1972" s="3">
        <f>+IFERROR(Tabella2026[[#This Row],[reddito_2024]]/Tabella2026[[#This Row],[POP_2024]],"")</f>
        <v>17769.441893830703</v>
      </c>
      <c r="N1972" s="3">
        <f>+IF(Tabella2026[[#This Row],[REDDITO COMPLESSIVO PROCAPITE]]&lt;media_aggr_reddito_pc,(media_aggr_reddito_pc-Tabella2026[[#This Row],[REDDITO COMPLESSIVO PROCAPITE]]),0)</f>
        <v>55.624168778038438</v>
      </c>
      <c r="O1972" s="3">
        <f>+Tabella2026[[#This Row],[DIFFERENZA REDDITO INFERIORE ALLA MEDIA DALLA MEDIA]]*Tabella2026[[#This Row],[POP_2024]]</f>
        <v>348930.4107446351</v>
      </c>
      <c r="P1972" s="3">
        <f>+Tabella2026[[#This Row],[POPOLAZIONE PER DIFFERENZA ]]/SUM(Tabella2026[[POPOLAZIONE PER DIFFERENZA ]])</f>
        <v>3.0956481642046786E-6</v>
      </c>
      <c r="Q1972" s="3">
        <f>+Tabella2026[[#This Row],[INCIDENZA POPOLAZIONE PER DIFFERENZA]]*(PLAFOND-SUM(Tabella2026[CONTRIBUTO SULLA BASE DELLA POPOLAZIONE]))</f>
        <v>911.35649780573794</v>
      </c>
      <c r="R1972" s="3">
        <f>+Tabella2026[[#This Row],[CONTRIBUTO SULLA BASE DELLA POPOLAZIONE]]+Tabella2026[[#This Row],[CONTRIBUTO SULLA BASE DEL REDDITO]]</f>
        <v>32242.506211877513</v>
      </c>
      <c r="S1972" s="3">
        <f>+Tabella2026[[#This Row],[CONTRIBUTO TOTALE]]/(PLAFOND/N_TESSERE)</f>
        <v>64.485012423755023</v>
      </c>
      <c r="T1972" s="3">
        <f>+MAX(CEILING(Tabella2026[[#This Row],[preDEF1]],1),1)</f>
        <v>65</v>
      </c>
      <c r="U1972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1972" s="21">
        <f>+Tabella2026[[#This Row],[DEF - n. card]]*(PLAFOND/N_TESSERE)</f>
        <v>32000</v>
      </c>
      <c r="W1972" s="18"/>
    </row>
    <row r="1973" spans="2:23" x14ac:dyDescent="0.25">
      <c r="B1973" s="1" t="s">
        <v>3906</v>
      </c>
      <c r="C1973" s="2">
        <v>102037</v>
      </c>
      <c r="D1973" s="1" t="s">
        <v>3907</v>
      </c>
      <c r="E1973" s="1" t="s">
        <v>61</v>
      </c>
      <c r="F1973" s="1" t="s">
        <v>607</v>
      </c>
      <c r="G1973" s="1" t="s">
        <v>2448</v>
      </c>
      <c r="H1973" s="1" t="s">
        <v>15836</v>
      </c>
      <c r="I1973" s="5">
        <v>6270</v>
      </c>
      <c r="J1973" s="5">
        <v>62325838</v>
      </c>
      <c r="K1973" s="3">
        <f>+Tabella2026[[#This Row],[POP_2024]]/SUM(Tabella2026[POP_2024])</f>
        <v>1.063731171279652E-4</v>
      </c>
      <c r="L1973" s="3">
        <f>+Tabella2026[[#This Row],[INCIDENZA POPOLAZIONE]]*(PLAFOND/2)</f>
        <v>31316.165902635108</v>
      </c>
      <c r="M1973" s="3">
        <f>+IFERROR(Tabella2026[[#This Row],[reddito_2024]]/Tabella2026[[#This Row],[POP_2024]],"")</f>
        <v>9940.3250398724085</v>
      </c>
      <c r="N1973" s="3">
        <f>+IF(Tabella2026[[#This Row],[REDDITO COMPLESSIVO PROCAPITE]]&lt;media_aggr_reddito_pc,(media_aggr_reddito_pc-Tabella2026[[#This Row],[REDDITO COMPLESSIVO PROCAPITE]]),0)</f>
        <v>7884.7410227363325</v>
      </c>
      <c r="O1973" s="3">
        <f>+Tabella2026[[#This Row],[DIFFERENZA REDDITO INFERIORE ALLA MEDIA DALLA MEDIA]]*Tabella2026[[#This Row],[POP_2024]]</f>
        <v>49437326.212556802</v>
      </c>
      <c r="P1973" s="3">
        <f>+Tabella2026[[#This Row],[POPOLAZIONE PER DIFFERENZA ]]/SUM(Tabella2026[[POPOLAZIONE PER DIFFERENZA ]])</f>
        <v>4.385991115147946E-4</v>
      </c>
      <c r="Q1973" s="3">
        <f>+Tabella2026[[#This Row],[INCIDENZA POPOLAZIONE PER DIFFERENZA]]*(PLAFOND-SUM(Tabella2026[CONTRIBUTO SULLA BASE DELLA POPOLAZIONE]))</f>
        <v>129123.24948062241</v>
      </c>
      <c r="R1973" s="3">
        <f>+Tabella2026[[#This Row],[CONTRIBUTO SULLA BASE DELLA POPOLAZIONE]]+Tabella2026[[#This Row],[CONTRIBUTO SULLA BASE DEL REDDITO]]</f>
        <v>160439.41538325752</v>
      </c>
      <c r="S1973" s="3">
        <f>+Tabella2026[[#This Row],[CONTRIBUTO TOTALE]]/(PLAFOND/N_TESSERE)</f>
        <v>320.87883076651502</v>
      </c>
      <c r="T1973" s="3">
        <f>+MAX(CEILING(Tabella2026[[#This Row],[preDEF1]],1),1)</f>
        <v>321</v>
      </c>
      <c r="U1973" s="9">
        <f xml:space="preserve"> IF(ROW(Tabella2026[[#This Row],[preDEF2]]) - ROW(Tabella2026[[#Headers],[preDEF2]])&lt;=ABS(SUM(Tabella2026[preDEF2])-N_TESSERE),Tabella2026[[#This Row],[preDEF2]]-1,Tabella2026[[#This Row],[preDEF2]])</f>
        <v>320</v>
      </c>
      <c r="V1973" s="21">
        <f>+Tabella2026[[#This Row],[DEF - n. card]]*(PLAFOND/N_TESSERE)</f>
        <v>160000</v>
      </c>
      <c r="W1973" s="18"/>
    </row>
    <row r="1974" spans="2:23" x14ac:dyDescent="0.25">
      <c r="B1974" s="1" t="s">
        <v>3990</v>
      </c>
      <c r="C1974" s="2">
        <v>103075</v>
      </c>
      <c r="D1974" s="1" t="s">
        <v>3991</v>
      </c>
      <c r="E1974" s="1" t="s">
        <v>18</v>
      </c>
      <c r="F1974" s="1" t="s">
        <v>648</v>
      </c>
      <c r="G1974" s="1" t="s">
        <v>2448</v>
      </c>
      <c r="H1974" s="1" t="s">
        <v>15835</v>
      </c>
      <c r="I1974" s="5">
        <v>6265</v>
      </c>
      <c r="J1974" s="5">
        <v>106355741</v>
      </c>
      <c r="K1974" s="3">
        <f>+Tabella2026[[#This Row],[POP_2024]]/SUM(Tabella2026[POP_2024])</f>
        <v>1.0628829008081371E-4</v>
      </c>
      <c r="L1974" s="3">
        <f>+Tabella2026[[#This Row],[INCIDENZA POPOLAZIONE]]*(PLAFOND/2)</f>
        <v>31291.192883573996</v>
      </c>
      <c r="M1974" s="3">
        <f>+IFERROR(Tabella2026[[#This Row],[reddito_2024]]/Tabella2026[[#This Row],[POP_2024]],"")</f>
        <v>16976.175738228252</v>
      </c>
      <c r="N1974" s="3">
        <f>+IF(Tabella2026[[#This Row],[REDDITO COMPLESSIVO PROCAPITE]]&lt;media_aggr_reddito_pc,(media_aggr_reddito_pc-Tabella2026[[#This Row],[REDDITO COMPLESSIVO PROCAPITE]]),0)</f>
        <v>848.89032438048889</v>
      </c>
      <c r="O1974" s="3">
        <f>+Tabella2026[[#This Row],[DIFFERENZA REDDITO INFERIORE ALLA MEDIA DALLA MEDIA]]*Tabella2026[[#This Row],[POP_2024]]</f>
        <v>5318297.8822437627</v>
      </c>
      <c r="P1974" s="3">
        <f>+Tabella2026[[#This Row],[POPOLAZIONE PER DIFFERENZA ]]/SUM(Tabella2026[[POPOLAZIONE PER DIFFERENZA ]])</f>
        <v>4.7182987119773898E-5</v>
      </c>
      <c r="Q1974" s="3">
        <f>+Tabella2026[[#This Row],[INCIDENZA POPOLAZIONE PER DIFFERENZA]]*(PLAFOND-SUM(Tabella2026[CONTRIBUTO SULLA BASE DELLA POPOLAZIONE]))</f>
        <v>13890.636020821152</v>
      </c>
      <c r="R1974" s="3">
        <f>+Tabella2026[[#This Row],[CONTRIBUTO SULLA BASE DELLA POPOLAZIONE]]+Tabella2026[[#This Row],[CONTRIBUTO SULLA BASE DEL REDDITO]]</f>
        <v>45181.828904395152</v>
      </c>
      <c r="S1974" s="3">
        <f>+Tabella2026[[#This Row],[CONTRIBUTO TOTALE]]/(PLAFOND/N_TESSERE)</f>
        <v>90.363657808790308</v>
      </c>
      <c r="T1974" s="3">
        <f>+MAX(CEILING(Tabella2026[[#This Row],[preDEF1]],1),1)</f>
        <v>91</v>
      </c>
      <c r="U1974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1974" s="21">
        <f>+Tabella2026[[#This Row],[DEF - n. card]]*(PLAFOND/N_TESSERE)</f>
        <v>45000</v>
      </c>
      <c r="W1974" s="18"/>
    </row>
    <row r="1975" spans="2:23" x14ac:dyDescent="0.25">
      <c r="B1975" s="1" t="s">
        <v>3946</v>
      </c>
      <c r="C1975" s="2">
        <v>30190</v>
      </c>
      <c r="D1975" s="1" t="s">
        <v>3947</v>
      </c>
      <c r="E1975" s="1" t="s">
        <v>48</v>
      </c>
      <c r="F1975" s="1" t="s">
        <v>120</v>
      </c>
      <c r="G1975" s="1" t="s">
        <v>2448</v>
      </c>
      <c r="H1975" s="1" t="s">
        <v>15835</v>
      </c>
      <c r="I1975" s="5">
        <v>6263</v>
      </c>
      <c r="J1975" s="5">
        <v>122004606</v>
      </c>
      <c r="K1975" s="3">
        <f>+Tabella2026[[#This Row],[POP_2024]]/SUM(Tabella2026[POP_2024])</f>
        <v>1.0625435926195312E-4</v>
      </c>
      <c r="L1975" s="3">
        <f>+Tabella2026[[#This Row],[INCIDENZA POPOLAZIONE]]*(PLAFOND/2)</f>
        <v>31281.20367594955</v>
      </c>
      <c r="M1975" s="3">
        <f>+IFERROR(Tabella2026[[#This Row],[reddito_2024]]/Tabella2026[[#This Row],[POP_2024]],"")</f>
        <v>19480.218106338816</v>
      </c>
      <c r="N1975" s="3">
        <f>+IF(Tabella2026[[#This Row],[REDDITO COMPLESSIVO PROCAPITE]]&lt;media_aggr_reddito_pc,(media_aggr_reddito_pc-Tabella2026[[#This Row],[REDDITO COMPLESSIVO PROCAPITE]]),0)</f>
        <v>0</v>
      </c>
      <c r="O1975" s="3">
        <f>+Tabella2026[[#This Row],[DIFFERENZA REDDITO INFERIORE ALLA MEDIA DALLA MEDIA]]*Tabella2026[[#This Row],[POP_2024]]</f>
        <v>0</v>
      </c>
      <c r="P1975" s="3">
        <f>+Tabella2026[[#This Row],[POPOLAZIONE PER DIFFERENZA ]]/SUM(Tabella2026[[POPOLAZIONE PER DIFFERENZA ]])</f>
        <v>0</v>
      </c>
      <c r="Q1975" s="3">
        <f>+Tabella2026[[#This Row],[INCIDENZA POPOLAZIONE PER DIFFERENZA]]*(PLAFOND-SUM(Tabella2026[CONTRIBUTO SULLA BASE DELLA POPOLAZIONE]))</f>
        <v>0</v>
      </c>
      <c r="R1975" s="3">
        <f>+Tabella2026[[#This Row],[CONTRIBUTO SULLA BASE DELLA POPOLAZIONE]]+Tabella2026[[#This Row],[CONTRIBUTO SULLA BASE DEL REDDITO]]</f>
        <v>31281.20367594955</v>
      </c>
      <c r="S1975" s="3">
        <f>+Tabella2026[[#This Row],[CONTRIBUTO TOTALE]]/(PLAFOND/N_TESSERE)</f>
        <v>62.562407351899097</v>
      </c>
      <c r="T1975" s="3">
        <f>+MAX(CEILING(Tabella2026[[#This Row],[preDEF1]],1),1)</f>
        <v>63</v>
      </c>
      <c r="U1975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75" s="21">
        <f>+Tabella2026[[#This Row],[DEF - n. card]]*(PLAFOND/N_TESSERE)</f>
        <v>31000</v>
      </c>
      <c r="W1975" s="18"/>
    </row>
    <row r="1976" spans="2:23" x14ac:dyDescent="0.25">
      <c r="B1976" s="1" t="s">
        <v>3888</v>
      </c>
      <c r="C1976" s="2">
        <v>86015</v>
      </c>
      <c r="D1976" s="1" t="s">
        <v>3889</v>
      </c>
      <c r="E1976" s="1" t="s">
        <v>21</v>
      </c>
      <c r="F1976" s="1" t="s">
        <v>776</v>
      </c>
      <c r="G1976" s="1" t="s">
        <v>2448</v>
      </c>
      <c r="H1976" s="1" t="s">
        <v>15836</v>
      </c>
      <c r="I1976" s="5">
        <v>6257</v>
      </c>
      <c r="J1976" s="5">
        <v>60877965</v>
      </c>
      <c r="K1976" s="3">
        <f>+Tabella2026[[#This Row],[POP_2024]]/SUM(Tabella2026[POP_2024])</f>
        <v>1.0615256680537132E-4</v>
      </c>
      <c r="L1976" s="3">
        <f>+Tabella2026[[#This Row],[INCIDENZA POPOLAZIONE]]*(PLAFOND/2)</f>
        <v>31251.236053076213</v>
      </c>
      <c r="M1976" s="3">
        <f>+IFERROR(Tabella2026[[#This Row],[reddito_2024]]/Tabella2026[[#This Row],[POP_2024]],"")</f>
        <v>9729.5772734537313</v>
      </c>
      <c r="N1976" s="3">
        <f>+IF(Tabella2026[[#This Row],[REDDITO COMPLESSIVO PROCAPITE]]&lt;media_aggr_reddito_pc,(media_aggr_reddito_pc-Tabella2026[[#This Row],[REDDITO COMPLESSIVO PROCAPITE]]),0)</f>
        <v>8095.4887891550097</v>
      </c>
      <c r="O1976" s="3">
        <f>+Tabella2026[[#This Row],[DIFFERENZA REDDITO INFERIORE ALLA MEDIA DALLA MEDIA]]*Tabella2026[[#This Row],[POP_2024]]</f>
        <v>50653473.353742898</v>
      </c>
      <c r="P1976" s="3">
        <f>+Tabella2026[[#This Row],[POPOLAZIONE PER DIFFERENZA ]]/SUM(Tabella2026[[POPOLAZIONE PER DIFFERENZA ]])</f>
        <v>4.4938855132596302E-4</v>
      </c>
      <c r="Q1976" s="3">
        <f>+Tabella2026[[#This Row],[INCIDENZA POPOLAZIONE PER DIFFERENZA]]*(PLAFOND-SUM(Tabella2026[CONTRIBUTO SULLA BASE DELLA POPOLAZIONE]))</f>
        <v>132299.65246895055</v>
      </c>
      <c r="R1976" s="3">
        <f>+Tabella2026[[#This Row],[CONTRIBUTO SULLA BASE DELLA POPOLAZIONE]]+Tabella2026[[#This Row],[CONTRIBUTO SULLA BASE DEL REDDITO]]</f>
        <v>163550.88852202677</v>
      </c>
      <c r="S1976" s="3">
        <f>+Tabella2026[[#This Row],[CONTRIBUTO TOTALE]]/(PLAFOND/N_TESSERE)</f>
        <v>327.10177704405356</v>
      </c>
      <c r="T1976" s="3">
        <f>+MAX(CEILING(Tabella2026[[#This Row],[preDEF1]],1),1)</f>
        <v>328</v>
      </c>
      <c r="U1976" s="9">
        <f xml:space="preserve"> IF(ROW(Tabella2026[[#This Row],[preDEF2]]) - ROW(Tabella2026[[#Headers],[preDEF2]])&lt;=ABS(SUM(Tabella2026[preDEF2])-N_TESSERE),Tabella2026[[#This Row],[preDEF2]]-1,Tabella2026[[#This Row],[preDEF2]])</f>
        <v>327</v>
      </c>
      <c r="V1976" s="21">
        <f>+Tabella2026[[#This Row],[DEF - n. card]]*(PLAFOND/N_TESSERE)</f>
        <v>163500</v>
      </c>
      <c r="W1976" s="18"/>
    </row>
    <row r="1977" spans="2:23" x14ac:dyDescent="0.25">
      <c r="B1977" s="1" t="s">
        <v>3882</v>
      </c>
      <c r="C1977" s="2">
        <v>42035</v>
      </c>
      <c r="D1977" s="1" t="s">
        <v>3883</v>
      </c>
      <c r="E1977" s="1" t="s">
        <v>117</v>
      </c>
      <c r="F1977" s="1" t="s">
        <v>116</v>
      </c>
      <c r="G1977" s="1" t="s">
        <v>2448</v>
      </c>
      <c r="H1977" s="1" t="s">
        <v>15834</v>
      </c>
      <c r="I1977" s="5">
        <v>6251</v>
      </c>
      <c r="J1977" s="5">
        <v>104441722</v>
      </c>
      <c r="K1977" s="3">
        <f>+Tabella2026[[#This Row],[POP_2024]]/SUM(Tabella2026[POP_2024])</f>
        <v>1.0605077434878955E-4</v>
      </c>
      <c r="L1977" s="3">
        <f>+Tabella2026[[#This Row],[INCIDENZA POPOLAZIONE]]*(PLAFOND/2)</f>
        <v>31221.268430202879</v>
      </c>
      <c r="M1977" s="3">
        <f>+IFERROR(Tabella2026[[#This Row],[reddito_2024]]/Tabella2026[[#This Row],[POP_2024]],"")</f>
        <v>16708.002239641657</v>
      </c>
      <c r="N1977" s="3">
        <f>+IF(Tabella2026[[#This Row],[REDDITO COMPLESSIVO PROCAPITE]]&lt;media_aggr_reddito_pc,(media_aggr_reddito_pc-Tabella2026[[#This Row],[REDDITO COMPLESSIVO PROCAPITE]]),0)</f>
        <v>1117.063822967084</v>
      </c>
      <c r="O1977" s="3">
        <f>+Tabella2026[[#This Row],[DIFFERENZA REDDITO INFERIORE ALLA MEDIA DALLA MEDIA]]*Tabella2026[[#This Row],[POP_2024]]</f>
        <v>6982765.9573672423</v>
      </c>
      <c r="P1977" s="3">
        <f>+Tabella2026[[#This Row],[POPOLAZIONE PER DIFFERENZA ]]/SUM(Tabella2026[[POPOLAZIONE PER DIFFERENZA ]])</f>
        <v>6.1949850031313688E-5</v>
      </c>
      <c r="Q1977" s="3">
        <f>+Tabella2026[[#This Row],[INCIDENZA POPOLAZIONE PER DIFFERENZA]]*(PLAFOND-SUM(Tabella2026[CONTRIBUTO SULLA BASE DELLA POPOLAZIONE]))</f>
        <v>18237.989386831301</v>
      </c>
      <c r="R1977" s="3">
        <f>+Tabella2026[[#This Row],[CONTRIBUTO SULLA BASE DELLA POPOLAZIONE]]+Tabella2026[[#This Row],[CONTRIBUTO SULLA BASE DEL REDDITO]]</f>
        <v>49459.25781703418</v>
      </c>
      <c r="S1977" s="3">
        <f>+Tabella2026[[#This Row],[CONTRIBUTO TOTALE]]/(PLAFOND/N_TESSERE)</f>
        <v>98.918515634068356</v>
      </c>
      <c r="T1977" s="3">
        <f>+MAX(CEILING(Tabella2026[[#This Row],[preDEF1]],1),1)</f>
        <v>99</v>
      </c>
      <c r="U1977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1977" s="21">
        <f>+Tabella2026[[#This Row],[DEF - n. card]]*(PLAFOND/N_TESSERE)</f>
        <v>49000</v>
      </c>
      <c r="W1977" s="18"/>
    </row>
    <row r="1978" spans="2:23" x14ac:dyDescent="0.25">
      <c r="B1978" s="1" t="s">
        <v>3872</v>
      </c>
      <c r="C1978" s="2">
        <v>109017</v>
      </c>
      <c r="D1978" s="1" t="s">
        <v>3873</v>
      </c>
      <c r="E1978" s="1" t="s">
        <v>117</v>
      </c>
      <c r="F1978" s="1" t="s">
        <v>506</v>
      </c>
      <c r="G1978" s="1" t="s">
        <v>2448</v>
      </c>
      <c r="H1978" s="1" t="s">
        <v>15834</v>
      </c>
      <c r="I1978" s="5">
        <v>6244</v>
      </c>
      <c r="J1978" s="5">
        <v>101745077</v>
      </c>
      <c r="K1978" s="3">
        <f>+Tabella2026[[#This Row],[POP_2024]]/SUM(Tabella2026[POP_2024])</f>
        <v>1.0593201648277747E-4</v>
      </c>
      <c r="L1978" s="3">
        <f>+Tabella2026[[#This Row],[INCIDENZA POPOLAZIONE]]*(PLAFOND/2)</f>
        <v>31186.306203517324</v>
      </c>
      <c r="M1978" s="3">
        <f>+IFERROR(Tabella2026[[#This Row],[reddito_2024]]/Tabella2026[[#This Row],[POP_2024]],"")</f>
        <v>16294.855381165919</v>
      </c>
      <c r="N1978" s="3">
        <f>+IF(Tabella2026[[#This Row],[REDDITO COMPLESSIVO PROCAPITE]]&lt;media_aggr_reddito_pc,(media_aggr_reddito_pc-Tabella2026[[#This Row],[REDDITO COMPLESSIVO PROCAPITE]]),0)</f>
        <v>1530.2106814428225</v>
      </c>
      <c r="O1978" s="3">
        <f>+Tabella2026[[#This Row],[DIFFERENZA REDDITO INFERIORE ALLA MEDIA DALLA MEDIA]]*Tabella2026[[#This Row],[POP_2024]]</f>
        <v>9554635.494928984</v>
      </c>
      <c r="P1978" s="3">
        <f>+Tabella2026[[#This Row],[POPOLAZIONE PER DIFFERENZA ]]/SUM(Tabella2026[[POPOLAZIONE PER DIFFERENZA ]])</f>
        <v>8.4767016341170357E-5</v>
      </c>
      <c r="Q1978" s="3">
        <f>+Tabella2026[[#This Row],[INCIDENZA POPOLAZIONE PER DIFFERENZA]]*(PLAFOND-SUM(Tabella2026[CONTRIBUTO SULLA BASE DELLA POPOLAZIONE]))</f>
        <v>24955.346035578397</v>
      </c>
      <c r="R1978" s="3">
        <f>+Tabella2026[[#This Row],[CONTRIBUTO SULLA BASE DELLA POPOLAZIONE]]+Tabella2026[[#This Row],[CONTRIBUTO SULLA BASE DEL REDDITO]]</f>
        <v>56141.652239095725</v>
      </c>
      <c r="S1978" s="3">
        <f>+Tabella2026[[#This Row],[CONTRIBUTO TOTALE]]/(PLAFOND/N_TESSERE)</f>
        <v>112.28330447819145</v>
      </c>
      <c r="T1978" s="3">
        <f>+MAX(CEILING(Tabella2026[[#This Row],[preDEF1]],1),1)</f>
        <v>113</v>
      </c>
      <c r="U1978" s="9">
        <f xml:space="preserve"> IF(ROW(Tabella2026[[#This Row],[preDEF2]]) - ROW(Tabella2026[[#Headers],[preDEF2]])&lt;=ABS(SUM(Tabella2026[preDEF2])-N_TESSERE),Tabella2026[[#This Row],[preDEF2]]-1,Tabella2026[[#This Row],[preDEF2]])</f>
        <v>112</v>
      </c>
      <c r="V1978" s="21">
        <f>+Tabella2026[[#This Row],[DEF - n. card]]*(PLAFOND/N_TESSERE)</f>
        <v>56000</v>
      </c>
      <c r="W1978" s="18"/>
    </row>
    <row r="1979" spans="2:23" x14ac:dyDescent="0.25">
      <c r="B1979" s="1" t="s">
        <v>4010</v>
      </c>
      <c r="C1979" s="2">
        <v>24124</v>
      </c>
      <c r="D1979" s="1" t="s">
        <v>4011</v>
      </c>
      <c r="E1979" s="1" t="s">
        <v>38</v>
      </c>
      <c r="F1979" s="1" t="s">
        <v>106</v>
      </c>
      <c r="G1979" s="1" t="s">
        <v>2448</v>
      </c>
      <c r="H1979" s="1" t="s">
        <v>15835</v>
      </c>
      <c r="I1979" s="5">
        <v>6240</v>
      </c>
      <c r="J1979" s="5">
        <v>115364840</v>
      </c>
      <c r="K1979" s="3">
        <f>+Tabella2026[[#This Row],[POP_2024]]/SUM(Tabella2026[POP_2024])</f>
        <v>1.0586415484505627E-4</v>
      </c>
      <c r="L1979" s="3">
        <f>+Tabella2026[[#This Row],[INCIDENZA POPOLAZIONE]]*(PLAFOND/2)</f>
        <v>31166.327788268431</v>
      </c>
      <c r="M1979" s="3">
        <f>+IFERROR(Tabella2026[[#This Row],[reddito_2024]]/Tabella2026[[#This Row],[POP_2024]],"")</f>
        <v>18487.955128205129</v>
      </c>
      <c r="N1979" s="3">
        <f>+IF(Tabella2026[[#This Row],[REDDITO COMPLESSIVO PROCAPITE]]&lt;media_aggr_reddito_pc,(media_aggr_reddito_pc-Tabella2026[[#This Row],[REDDITO COMPLESSIVO PROCAPITE]]),0)</f>
        <v>0</v>
      </c>
      <c r="O1979" s="3">
        <f>+Tabella2026[[#This Row],[DIFFERENZA REDDITO INFERIORE ALLA MEDIA DALLA MEDIA]]*Tabella2026[[#This Row],[POP_2024]]</f>
        <v>0</v>
      </c>
      <c r="P1979" s="3">
        <f>+Tabella2026[[#This Row],[POPOLAZIONE PER DIFFERENZA ]]/SUM(Tabella2026[[POPOLAZIONE PER DIFFERENZA ]])</f>
        <v>0</v>
      </c>
      <c r="Q1979" s="3">
        <f>+Tabella2026[[#This Row],[INCIDENZA POPOLAZIONE PER DIFFERENZA]]*(PLAFOND-SUM(Tabella2026[CONTRIBUTO SULLA BASE DELLA POPOLAZIONE]))</f>
        <v>0</v>
      </c>
      <c r="R1979" s="3">
        <f>+Tabella2026[[#This Row],[CONTRIBUTO SULLA BASE DELLA POPOLAZIONE]]+Tabella2026[[#This Row],[CONTRIBUTO SULLA BASE DEL REDDITO]]</f>
        <v>31166.327788268431</v>
      </c>
      <c r="S1979" s="3">
        <f>+Tabella2026[[#This Row],[CONTRIBUTO TOTALE]]/(PLAFOND/N_TESSERE)</f>
        <v>62.332655576536858</v>
      </c>
      <c r="T1979" s="3">
        <f>+MAX(CEILING(Tabella2026[[#This Row],[preDEF1]],1),1)</f>
        <v>63</v>
      </c>
      <c r="U1979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79" s="21">
        <f>+Tabella2026[[#This Row],[DEF - n. card]]*(PLAFOND/N_TESSERE)</f>
        <v>31000</v>
      </c>
      <c r="W1979" s="18"/>
    </row>
    <row r="1980" spans="2:23" x14ac:dyDescent="0.25">
      <c r="B1980" s="1" t="s">
        <v>3966</v>
      </c>
      <c r="C1980" s="2">
        <v>80027</v>
      </c>
      <c r="D1980" s="1" t="s">
        <v>3967</v>
      </c>
      <c r="E1980" s="1" t="s">
        <v>61</v>
      </c>
      <c r="F1980" s="1" t="s">
        <v>62</v>
      </c>
      <c r="G1980" s="1" t="s">
        <v>2448</v>
      </c>
      <c r="H1980" s="1" t="s">
        <v>15836</v>
      </c>
      <c r="I1980" s="5">
        <v>6239</v>
      </c>
      <c r="J1980" s="5">
        <v>60948948</v>
      </c>
      <c r="K1980" s="3">
        <f>+Tabella2026[[#This Row],[POP_2024]]/SUM(Tabella2026[POP_2024])</f>
        <v>1.0584718943562598E-4</v>
      </c>
      <c r="L1980" s="3">
        <f>+Tabella2026[[#This Row],[INCIDENZA POPOLAZIONE]]*(PLAFOND/2)</f>
        <v>31161.333184456213</v>
      </c>
      <c r="M1980" s="3">
        <f>+IFERROR(Tabella2026[[#This Row],[reddito_2024]]/Tabella2026[[#This Row],[POP_2024]],"")</f>
        <v>9769.025164289149</v>
      </c>
      <c r="N1980" s="3">
        <f>+IF(Tabella2026[[#This Row],[REDDITO COMPLESSIVO PROCAPITE]]&lt;media_aggr_reddito_pc,(media_aggr_reddito_pc-Tabella2026[[#This Row],[REDDITO COMPLESSIVO PROCAPITE]]),0)</f>
        <v>8056.0408983195921</v>
      </c>
      <c r="O1980" s="3">
        <f>+Tabella2026[[#This Row],[DIFFERENZA REDDITO INFERIORE ALLA MEDIA DALLA MEDIA]]*Tabella2026[[#This Row],[POP_2024]]</f>
        <v>50261639.164615937</v>
      </c>
      <c r="P1980" s="3">
        <f>+Tabella2026[[#This Row],[POPOLAZIONE PER DIFFERENZA ]]/SUM(Tabella2026[[POPOLAZIONE PER DIFFERENZA ]])</f>
        <v>4.4591226851743699E-4</v>
      </c>
      <c r="Q1980" s="3">
        <f>+Tabella2026[[#This Row],[INCIDENZA POPOLAZIONE PER DIFFERENZA]]*(PLAFOND-SUM(Tabella2026[CONTRIBUTO SULLA BASE DELLA POPOLAZIONE]))</f>
        <v>131276.2374173326</v>
      </c>
      <c r="R1980" s="3">
        <f>+Tabella2026[[#This Row],[CONTRIBUTO SULLA BASE DELLA POPOLAZIONE]]+Tabella2026[[#This Row],[CONTRIBUTO SULLA BASE DEL REDDITO]]</f>
        <v>162437.57060178882</v>
      </c>
      <c r="S1980" s="3">
        <f>+Tabella2026[[#This Row],[CONTRIBUTO TOTALE]]/(PLAFOND/N_TESSERE)</f>
        <v>324.87514120357764</v>
      </c>
      <c r="T1980" s="3">
        <f>+MAX(CEILING(Tabella2026[[#This Row],[preDEF1]],1),1)</f>
        <v>325</v>
      </c>
      <c r="U1980" s="9">
        <f xml:space="preserve"> IF(ROW(Tabella2026[[#This Row],[preDEF2]]) - ROW(Tabella2026[[#Headers],[preDEF2]])&lt;=ABS(SUM(Tabella2026[preDEF2])-N_TESSERE),Tabella2026[[#This Row],[preDEF2]]-1,Tabella2026[[#This Row],[preDEF2]])</f>
        <v>324</v>
      </c>
      <c r="V1980" s="21">
        <f>+Tabella2026[[#This Row],[DEF - n. card]]*(PLAFOND/N_TESSERE)</f>
        <v>162000</v>
      </c>
      <c r="W1980" s="18"/>
    </row>
    <row r="1981" spans="2:23" x14ac:dyDescent="0.25">
      <c r="B1981" s="1" t="s">
        <v>3868</v>
      </c>
      <c r="C1981" s="2">
        <v>102021</v>
      </c>
      <c r="D1981" s="1" t="s">
        <v>3869</v>
      </c>
      <c r="E1981" s="1" t="s">
        <v>61</v>
      </c>
      <c r="F1981" s="1" t="s">
        <v>607</v>
      </c>
      <c r="G1981" s="1" t="s">
        <v>2448</v>
      </c>
      <c r="H1981" s="1" t="s">
        <v>15836</v>
      </c>
      <c r="I1981" s="5">
        <v>6238</v>
      </c>
      <c r="J1981" s="5">
        <v>61350188</v>
      </c>
      <c r="K1981" s="3">
        <f>+Tabella2026[[#This Row],[POP_2024]]/SUM(Tabella2026[POP_2024])</f>
        <v>1.0583022402619567E-4</v>
      </c>
      <c r="L1981" s="3">
        <f>+Tabella2026[[#This Row],[INCIDENZA POPOLAZIONE]]*(PLAFOND/2)</f>
        <v>31156.338580643987</v>
      </c>
      <c r="M1981" s="3">
        <f>+IFERROR(Tabella2026[[#This Row],[reddito_2024]]/Tabella2026[[#This Row],[POP_2024]],"")</f>
        <v>9834.9131131773011</v>
      </c>
      <c r="N1981" s="3">
        <f>+IF(Tabella2026[[#This Row],[REDDITO COMPLESSIVO PROCAPITE]]&lt;media_aggr_reddito_pc,(media_aggr_reddito_pc-Tabella2026[[#This Row],[REDDITO COMPLESSIVO PROCAPITE]]),0)</f>
        <v>7990.15294943144</v>
      </c>
      <c r="O1981" s="3">
        <f>+Tabella2026[[#This Row],[DIFFERENZA REDDITO INFERIORE ALLA MEDIA DALLA MEDIA]]*Tabella2026[[#This Row],[POP_2024]]</f>
        <v>49842574.098553322</v>
      </c>
      <c r="P1981" s="3">
        <f>+Tabella2026[[#This Row],[POPOLAZIONE PER DIFFERENZA ]]/SUM(Tabella2026[[POPOLAZIONE PER DIFFERENZA ]])</f>
        <v>4.4219439824161154E-4</v>
      </c>
      <c r="Q1981" s="3">
        <f>+Tabella2026[[#This Row],[INCIDENZA POPOLAZIONE PER DIFFERENZA]]*(PLAFOND-SUM(Tabella2026[CONTRIBUTO SULLA BASE DELLA POPOLAZIONE]))</f>
        <v>130181.69919653228</v>
      </c>
      <c r="R1981" s="3">
        <f>+Tabella2026[[#This Row],[CONTRIBUTO SULLA BASE DELLA POPOLAZIONE]]+Tabella2026[[#This Row],[CONTRIBUTO SULLA BASE DEL REDDITO]]</f>
        <v>161338.03777717627</v>
      </c>
      <c r="S1981" s="3">
        <f>+Tabella2026[[#This Row],[CONTRIBUTO TOTALE]]/(PLAFOND/N_TESSERE)</f>
        <v>322.67607555435256</v>
      </c>
      <c r="T1981" s="3">
        <f>+MAX(CEILING(Tabella2026[[#This Row],[preDEF1]],1),1)</f>
        <v>323</v>
      </c>
      <c r="U1981" s="9">
        <f xml:space="preserve"> IF(ROW(Tabella2026[[#This Row],[preDEF2]]) - ROW(Tabella2026[[#Headers],[preDEF2]])&lt;=ABS(SUM(Tabella2026[preDEF2])-N_TESSERE),Tabella2026[[#This Row],[preDEF2]]-1,Tabella2026[[#This Row],[preDEF2]])</f>
        <v>322</v>
      </c>
      <c r="V1981" s="21">
        <f>+Tabella2026[[#This Row],[DEF - n. card]]*(PLAFOND/N_TESSERE)</f>
        <v>161000</v>
      </c>
      <c r="W1981" s="18"/>
    </row>
    <row r="1982" spans="2:23" x14ac:dyDescent="0.25">
      <c r="B1982" s="1" t="s">
        <v>3900</v>
      </c>
      <c r="C1982" s="2">
        <v>24009</v>
      </c>
      <c r="D1982" s="1" t="s">
        <v>3901</v>
      </c>
      <c r="E1982" s="1" t="s">
        <v>38</v>
      </c>
      <c r="F1982" s="1" t="s">
        <v>106</v>
      </c>
      <c r="G1982" s="1" t="s">
        <v>2448</v>
      </c>
      <c r="H1982" s="1" t="s">
        <v>15835</v>
      </c>
      <c r="I1982" s="5">
        <v>6236</v>
      </c>
      <c r="J1982" s="5">
        <v>125605285</v>
      </c>
      <c r="K1982" s="3">
        <f>+Tabella2026[[#This Row],[POP_2024]]/SUM(Tabella2026[POP_2024])</f>
        <v>1.0579629320733508E-4</v>
      </c>
      <c r="L1982" s="3">
        <f>+Tabella2026[[#This Row],[INCIDENZA POPOLAZIONE]]*(PLAFOND/2)</f>
        <v>31146.349373019544</v>
      </c>
      <c r="M1982" s="3">
        <f>+IFERROR(Tabella2026[[#This Row],[reddito_2024]]/Tabella2026[[#This Row],[POP_2024]],"")</f>
        <v>20141.963598460552</v>
      </c>
      <c r="N1982" s="3">
        <f>+IF(Tabella2026[[#This Row],[REDDITO COMPLESSIVO PROCAPITE]]&lt;media_aggr_reddito_pc,(media_aggr_reddito_pc-Tabella2026[[#This Row],[REDDITO COMPLESSIVO PROCAPITE]]),0)</f>
        <v>0</v>
      </c>
      <c r="O1982" s="3">
        <f>+Tabella2026[[#This Row],[DIFFERENZA REDDITO INFERIORE ALLA MEDIA DALLA MEDIA]]*Tabella2026[[#This Row],[POP_2024]]</f>
        <v>0</v>
      </c>
      <c r="P1982" s="3">
        <f>+Tabella2026[[#This Row],[POPOLAZIONE PER DIFFERENZA ]]/SUM(Tabella2026[[POPOLAZIONE PER DIFFERENZA ]])</f>
        <v>0</v>
      </c>
      <c r="Q1982" s="3">
        <f>+Tabella2026[[#This Row],[INCIDENZA POPOLAZIONE PER DIFFERENZA]]*(PLAFOND-SUM(Tabella2026[CONTRIBUTO SULLA BASE DELLA POPOLAZIONE]))</f>
        <v>0</v>
      </c>
      <c r="R1982" s="3">
        <f>+Tabella2026[[#This Row],[CONTRIBUTO SULLA BASE DELLA POPOLAZIONE]]+Tabella2026[[#This Row],[CONTRIBUTO SULLA BASE DEL REDDITO]]</f>
        <v>31146.349373019544</v>
      </c>
      <c r="S1982" s="3">
        <f>+Tabella2026[[#This Row],[CONTRIBUTO TOTALE]]/(PLAFOND/N_TESSERE)</f>
        <v>62.292698746039086</v>
      </c>
      <c r="T1982" s="3">
        <f>+MAX(CEILING(Tabella2026[[#This Row],[preDEF1]],1),1)</f>
        <v>63</v>
      </c>
      <c r="U1982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82" s="21">
        <f>+Tabella2026[[#This Row],[DEF - n. card]]*(PLAFOND/N_TESSERE)</f>
        <v>31000</v>
      </c>
      <c r="W1982" s="18"/>
    </row>
    <row r="1983" spans="2:23" x14ac:dyDescent="0.25">
      <c r="B1983" s="1" t="s">
        <v>4032</v>
      </c>
      <c r="C1983" s="2">
        <v>16074</v>
      </c>
      <c r="D1983" s="1" t="s">
        <v>4033</v>
      </c>
      <c r="E1983" s="1" t="s">
        <v>12</v>
      </c>
      <c r="F1983" s="1" t="s">
        <v>93</v>
      </c>
      <c r="G1983" s="1" t="s">
        <v>2448</v>
      </c>
      <c r="H1983" s="1" t="s">
        <v>15835</v>
      </c>
      <c r="I1983" s="5">
        <v>6233</v>
      </c>
      <c r="J1983" s="5">
        <v>126536996</v>
      </c>
      <c r="K1983" s="3">
        <f>+Tabella2026[[#This Row],[POP_2024]]/SUM(Tabella2026[POP_2024])</f>
        <v>1.0574539697904419E-4</v>
      </c>
      <c r="L1983" s="3">
        <f>+Tabella2026[[#This Row],[INCIDENZA POPOLAZIONE]]*(PLAFOND/2)</f>
        <v>31131.365561582876</v>
      </c>
      <c r="M1983" s="3">
        <f>+IFERROR(Tabella2026[[#This Row],[reddito_2024]]/Tabella2026[[#This Row],[POP_2024]],"")</f>
        <v>20301.138456601959</v>
      </c>
      <c r="N1983" s="3">
        <f>+IF(Tabella2026[[#This Row],[REDDITO COMPLESSIVO PROCAPITE]]&lt;media_aggr_reddito_pc,(media_aggr_reddito_pc-Tabella2026[[#This Row],[REDDITO COMPLESSIVO PROCAPITE]]),0)</f>
        <v>0</v>
      </c>
      <c r="O1983" s="3">
        <f>+Tabella2026[[#This Row],[DIFFERENZA REDDITO INFERIORE ALLA MEDIA DALLA MEDIA]]*Tabella2026[[#This Row],[POP_2024]]</f>
        <v>0</v>
      </c>
      <c r="P1983" s="3">
        <f>+Tabella2026[[#This Row],[POPOLAZIONE PER DIFFERENZA ]]/SUM(Tabella2026[[POPOLAZIONE PER DIFFERENZA ]])</f>
        <v>0</v>
      </c>
      <c r="Q1983" s="3">
        <f>+Tabella2026[[#This Row],[INCIDENZA POPOLAZIONE PER DIFFERENZA]]*(PLAFOND-SUM(Tabella2026[CONTRIBUTO SULLA BASE DELLA POPOLAZIONE]))</f>
        <v>0</v>
      </c>
      <c r="R1983" s="3">
        <f>+Tabella2026[[#This Row],[CONTRIBUTO SULLA BASE DELLA POPOLAZIONE]]+Tabella2026[[#This Row],[CONTRIBUTO SULLA BASE DEL REDDITO]]</f>
        <v>31131.365561582876</v>
      </c>
      <c r="S1983" s="3">
        <f>+Tabella2026[[#This Row],[CONTRIBUTO TOTALE]]/(PLAFOND/N_TESSERE)</f>
        <v>62.26273112316575</v>
      </c>
      <c r="T1983" s="3">
        <f>+MAX(CEILING(Tabella2026[[#This Row],[preDEF1]],1),1)</f>
        <v>63</v>
      </c>
      <c r="U1983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83" s="21">
        <f>+Tabella2026[[#This Row],[DEF - n. card]]*(PLAFOND/N_TESSERE)</f>
        <v>31000</v>
      </c>
      <c r="W1983" s="18"/>
    </row>
    <row r="1984" spans="2:23" x14ac:dyDescent="0.25">
      <c r="B1984" s="1" t="s">
        <v>3954</v>
      </c>
      <c r="C1984" s="2">
        <v>65076</v>
      </c>
      <c r="D1984" s="1" t="s">
        <v>3955</v>
      </c>
      <c r="E1984" s="1" t="s">
        <v>15</v>
      </c>
      <c r="F1984" s="1" t="s">
        <v>82</v>
      </c>
      <c r="G1984" s="1" t="s">
        <v>2448</v>
      </c>
      <c r="H1984" s="1" t="s">
        <v>15836</v>
      </c>
      <c r="I1984" s="5">
        <v>6230</v>
      </c>
      <c r="J1984" s="5">
        <v>69118199</v>
      </c>
      <c r="K1984" s="3">
        <f>+Tabella2026[[#This Row],[POP_2024]]/SUM(Tabella2026[POP_2024])</f>
        <v>1.056945007507533E-4</v>
      </c>
      <c r="L1984" s="3">
        <f>+Tabella2026[[#This Row],[INCIDENZA POPOLAZIONE]]*(PLAFOND/2)</f>
        <v>31116.381750146211</v>
      </c>
      <c r="M1984" s="3">
        <f>+IFERROR(Tabella2026[[#This Row],[reddito_2024]]/Tabella2026[[#This Row],[POP_2024]],"")</f>
        <v>11094.413964686999</v>
      </c>
      <c r="N1984" s="3">
        <f>+IF(Tabella2026[[#This Row],[REDDITO COMPLESSIVO PROCAPITE]]&lt;media_aggr_reddito_pc,(media_aggr_reddito_pc-Tabella2026[[#This Row],[REDDITO COMPLESSIVO PROCAPITE]]),0)</f>
        <v>6730.6520979217421</v>
      </c>
      <c r="O1984" s="3">
        <f>+Tabella2026[[#This Row],[DIFFERENZA REDDITO INFERIORE ALLA MEDIA DALLA MEDIA]]*Tabella2026[[#This Row],[POP_2024]]</f>
        <v>41931962.570052452</v>
      </c>
      <c r="P1984" s="3">
        <f>+Tabella2026[[#This Row],[POPOLAZIONE PER DIFFERENZA ]]/SUM(Tabella2026[[POPOLAZIONE PER DIFFERENZA ]])</f>
        <v>3.7201286833804005E-4</v>
      </c>
      <c r="Q1984" s="3">
        <f>+Tabella2026[[#This Row],[INCIDENZA POPOLAZIONE PER DIFFERENZA]]*(PLAFOND-SUM(Tabella2026[CONTRIBUTO SULLA BASE DELLA POPOLAZIONE]))</f>
        <v>109520.30942906818</v>
      </c>
      <c r="R1984" s="3">
        <f>+Tabella2026[[#This Row],[CONTRIBUTO SULLA BASE DELLA POPOLAZIONE]]+Tabella2026[[#This Row],[CONTRIBUTO SULLA BASE DEL REDDITO]]</f>
        <v>140636.69117921439</v>
      </c>
      <c r="S1984" s="3">
        <f>+Tabella2026[[#This Row],[CONTRIBUTO TOTALE]]/(PLAFOND/N_TESSERE)</f>
        <v>281.27338235842876</v>
      </c>
      <c r="T1984" s="3">
        <f>+MAX(CEILING(Tabella2026[[#This Row],[preDEF1]],1),1)</f>
        <v>282</v>
      </c>
      <c r="U1984" s="9">
        <f xml:space="preserve"> IF(ROW(Tabella2026[[#This Row],[preDEF2]]) - ROW(Tabella2026[[#Headers],[preDEF2]])&lt;=ABS(SUM(Tabella2026[preDEF2])-N_TESSERE),Tabella2026[[#This Row],[preDEF2]]-1,Tabella2026[[#This Row],[preDEF2]])</f>
        <v>281</v>
      </c>
      <c r="V1984" s="21">
        <f>+Tabella2026[[#This Row],[DEF - n. card]]*(PLAFOND/N_TESSERE)</f>
        <v>140500</v>
      </c>
      <c r="W1984" s="18"/>
    </row>
    <row r="1985" spans="2:23" x14ac:dyDescent="0.25">
      <c r="B1985" s="1" t="s">
        <v>3876</v>
      </c>
      <c r="C1985" s="2">
        <v>13065</v>
      </c>
      <c r="D1985" s="1" t="s">
        <v>3877</v>
      </c>
      <c r="E1985" s="1" t="s">
        <v>12</v>
      </c>
      <c r="F1985" s="1" t="s">
        <v>152</v>
      </c>
      <c r="G1985" s="1" t="s">
        <v>2448</v>
      </c>
      <c r="H1985" s="1" t="s">
        <v>15835</v>
      </c>
      <c r="I1985" s="5">
        <v>6225</v>
      </c>
      <c r="J1985" s="5">
        <v>165531012</v>
      </c>
      <c r="K1985" s="3">
        <f>+Tabella2026[[#This Row],[POP_2024]]/SUM(Tabella2026[POP_2024])</f>
        <v>1.0560967370360181E-4</v>
      </c>
      <c r="L1985" s="3">
        <f>+Tabella2026[[#This Row],[INCIDENZA POPOLAZIONE]]*(PLAFOND/2)</f>
        <v>31091.408731085095</v>
      </c>
      <c r="M1985" s="3">
        <f>+IFERROR(Tabella2026[[#This Row],[reddito_2024]]/Tabella2026[[#This Row],[POP_2024]],"")</f>
        <v>26591.327228915663</v>
      </c>
      <c r="N1985" s="3">
        <f>+IF(Tabella2026[[#This Row],[REDDITO COMPLESSIVO PROCAPITE]]&lt;media_aggr_reddito_pc,(media_aggr_reddito_pc-Tabella2026[[#This Row],[REDDITO COMPLESSIVO PROCAPITE]]),0)</f>
        <v>0</v>
      </c>
      <c r="O1985" s="3">
        <f>+Tabella2026[[#This Row],[DIFFERENZA REDDITO INFERIORE ALLA MEDIA DALLA MEDIA]]*Tabella2026[[#This Row],[POP_2024]]</f>
        <v>0</v>
      </c>
      <c r="P1985" s="3">
        <f>+Tabella2026[[#This Row],[POPOLAZIONE PER DIFFERENZA ]]/SUM(Tabella2026[[POPOLAZIONE PER DIFFERENZA ]])</f>
        <v>0</v>
      </c>
      <c r="Q1985" s="3">
        <f>+Tabella2026[[#This Row],[INCIDENZA POPOLAZIONE PER DIFFERENZA]]*(PLAFOND-SUM(Tabella2026[CONTRIBUTO SULLA BASE DELLA POPOLAZIONE]))</f>
        <v>0</v>
      </c>
      <c r="R1985" s="3">
        <f>+Tabella2026[[#This Row],[CONTRIBUTO SULLA BASE DELLA POPOLAZIONE]]+Tabella2026[[#This Row],[CONTRIBUTO SULLA BASE DEL REDDITO]]</f>
        <v>31091.408731085095</v>
      </c>
      <c r="S1985" s="3">
        <f>+Tabella2026[[#This Row],[CONTRIBUTO TOTALE]]/(PLAFOND/N_TESSERE)</f>
        <v>62.182817462170192</v>
      </c>
      <c r="T1985" s="3">
        <f>+MAX(CEILING(Tabella2026[[#This Row],[preDEF1]],1),1)</f>
        <v>63</v>
      </c>
      <c r="U1985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85" s="21">
        <f>+Tabella2026[[#This Row],[DEF - n. card]]*(PLAFOND/N_TESSERE)</f>
        <v>31000</v>
      </c>
      <c r="W1985" s="18"/>
    </row>
    <row r="1986" spans="2:23" x14ac:dyDescent="0.25">
      <c r="B1986" s="1" t="s">
        <v>3936</v>
      </c>
      <c r="C1986" s="2">
        <v>1045</v>
      </c>
      <c r="D1986" s="1" t="s">
        <v>3937</v>
      </c>
      <c r="E1986" s="1" t="s">
        <v>18</v>
      </c>
      <c r="F1986" s="1" t="s">
        <v>17</v>
      </c>
      <c r="G1986" s="1" t="s">
        <v>2448</v>
      </c>
      <c r="H1986" s="1" t="s">
        <v>15835</v>
      </c>
      <c r="I1986" s="5">
        <v>6221</v>
      </c>
      <c r="J1986" s="5">
        <v>142747130</v>
      </c>
      <c r="K1986" s="3">
        <f>+Tabella2026[[#This Row],[POP_2024]]/SUM(Tabella2026[POP_2024])</f>
        <v>1.0554181206588062E-4</v>
      </c>
      <c r="L1986" s="3">
        <f>+Tabella2026[[#This Row],[INCIDENZA POPOLAZIONE]]*(PLAFOND/2)</f>
        <v>31071.430315836205</v>
      </c>
      <c r="M1986" s="3">
        <f>+IFERROR(Tabella2026[[#This Row],[reddito_2024]]/Tabella2026[[#This Row],[POP_2024]],"")</f>
        <v>22946.010287735091</v>
      </c>
      <c r="N1986" s="3">
        <f>+IF(Tabella2026[[#This Row],[REDDITO COMPLESSIVO PROCAPITE]]&lt;media_aggr_reddito_pc,(media_aggr_reddito_pc-Tabella2026[[#This Row],[REDDITO COMPLESSIVO PROCAPITE]]),0)</f>
        <v>0</v>
      </c>
      <c r="O1986" s="3">
        <f>+Tabella2026[[#This Row],[DIFFERENZA REDDITO INFERIORE ALLA MEDIA DALLA MEDIA]]*Tabella2026[[#This Row],[POP_2024]]</f>
        <v>0</v>
      </c>
      <c r="P1986" s="3">
        <f>+Tabella2026[[#This Row],[POPOLAZIONE PER DIFFERENZA ]]/SUM(Tabella2026[[POPOLAZIONE PER DIFFERENZA ]])</f>
        <v>0</v>
      </c>
      <c r="Q1986" s="3">
        <f>+Tabella2026[[#This Row],[INCIDENZA POPOLAZIONE PER DIFFERENZA]]*(PLAFOND-SUM(Tabella2026[CONTRIBUTO SULLA BASE DELLA POPOLAZIONE]))</f>
        <v>0</v>
      </c>
      <c r="R1986" s="3">
        <f>+Tabella2026[[#This Row],[CONTRIBUTO SULLA BASE DELLA POPOLAZIONE]]+Tabella2026[[#This Row],[CONTRIBUTO SULLA BASE DEL REDDITO]]</f>
        <v>31071.430315836205</v>
      </c>
      <c r="S1986" s="3">
        <f>+Tabella2026[[#This Row],[CONTRIBUTO TOTALE]]/(PLAFOND/N_TESSERE)</f>
        <v>62.142860631672413</v>
      </c>
      <c r="T1986" s="3">
        <f>+MAX(CEILING(Tabella2026[[#This Row],[preDEF1]],1),1)</f>
        <v>63</v>
      </c>
      <c r="U1986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86" s="21">
        <f>+Tabella2026[[#This Row],[DEF - n. card]]*(PLAFOND/N_TESSERE)</f>
        <v>31000</v>
      </c>
      <c r="W1986" s="18"/>
    </row>
    <row r="1987" spans="2:23" x14ac:dyDescent="0.25">
      <c r="B1987" s="1" t="s">
        <v>4038</v>
      </c>
      <c r="C1987" s="2">
        <v>27007</v>
      </c>
      <c r="D1987" s="1" t="s">
        <v>4039</v>
      </c>
      <c r="E1987" s="1" t="s">
        <v>38</v>
      </c>
      <c r="F1987" s="1" t="s">
        <v>40</v>
      </c>
      <c r="G1987" s="1" t="s">
        <v>2448</v>
      </c>
      <c r="H1987" s="1" t="s">
        <v>15835</v>
      </c>
      <c r="I1987" s="5">
        <v>6219</v>
      </c>
      <c r="J1987" s="5">
        <v>120666306</v>
      </c>
      <c r="K1987" s="3">
        <f>+Tabella2026[[#This Row],[POP_2024]]/SUM(Tabella2026[POP_2024])</f>
        <v>1.0550788124702002E-4</v>
      </c>
      <c r="L1987" s="3">
        <f>+Tabella2026[[#This Row],[INCIDENZA POPOLAZIONE]]*(PLAFOND/2)</f>
        <v>31061.441108211759</v>
      </c>
      <c r="M1987" s="3">
        <f>+IFERROR(Tabella2026[[#This Row],[reddito_2024]]/Tabella2026[[#This Row],[POP_2024]],"")</f>
        <v>19402.84708152436</v>
      </c>
      <c r="N1987" s="3">
        <f>+IF(Tabella2026[[#This Row],[REDDITO COMPLESSIVO PROCAPITE]]&lt;media_aggr_reddito_pc,(media_aggr_reddito_pc-Tabella2026[[#This Row],[REDDITO COMPLESSIVO PROCAPITE]]),0)</f>
        <v>0</v>
      </c>
      <c r="O1987" s="3">
        <f>+Tabella2026[[#This Row],[DIFFERENZA REDDITO INFERIORE ALLA MEDIA DALLA MEDIA]]*Tabella2026[[#This Row],[POP_2024]]</f>
        <v>0</v>
      </c>
      <c r="P1987" s="3">
        <f>+Tabella2026[[#This Row],[POPOLAZIONE PER DIFFERENZA ]]/SUM(Tabella2026[[POPOLAZIONE PER DIFFERENZA ]])</f>
        <v>0</v>
      </c>
      <c r="Q1987" s="3">
        <f>+Tabella2026[[#This Row],[INCIDENZA POPOLAZIONE PER DIFFERENZA]]*(PLAFOND-SUM(Tabella2026[CONTRIBUTO SULLA BASE DELLA POPOLAZIONE]))</f>
        <v>0</v>
      </c>
      <c r="R1987" s="3">
        <f>+Tabella2026[[#This Row],[CONTRIBUTO SULLA BASE DELLA POPOLAZIONE]]+Tabella2026[[#This Row],[CONTRIBUTO SULLA BASE DEL REDDITO]]</f>
        <v>31061.441108211759</v>
      </c>
      <c r="S1987" s="3">
        <f>+Tabella2026[[#This Row],[CONTRIBUTO TOTALE]]/(PLAFOND/N_TESSERE)</f>
        <v>62.12288221642352</v>
      </c>
      <c r="T1987" s="3">
        <f>+MAX(CEILING(Tabella2026[[#This Row],[preDEF1]],1),1)</f>
        <v>63</v>
      </c>
      <c r="U1987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87" s="21">
        <f>+Tabella2026[[#This Row],[DEF - n. card]]*(PLAFOND/N_TESSERE)</f>
        <v>31000</v>
      </c>
      <c r="W1987" s="18"/>
    </row>
    <row r="1988" spans="2:23" x14ac:dyDescent="0.25">
      <c r="B1988" s="1" t="s">
        <v>3996</v>
      </c>
      <c r="C1988" s="2">
        <v>71027</v>
      </c>
      <c r="D1988" s="1" t="s">
        <v>3997</v>
      </c>
      <c r="E1988" s="1" t="s">
        <v>33</v>
      </c>
      <c r="F1988" s="1" t="s">
        <v>78</v>
      </c>
      <c r="G1988" s="1" t="s">
        <v>2448</v>
      </c>
      <c r="H1988" s="1" t="s">
        <v>15836</v>
      </c>
      <c r="I1988" s="5">
        <v>6217</v>
      </c>
      <c r="J1988" s="5">
        <v>70671671</v>
      </c>
      <c r="K1988" s="3">
        <f>+Tabella2026[[#This Row],[POP_2024]]/SUM(Tabella2026[POP_2024])</f>
        <v>1.0547395042815943E-4</v>
      </c>
      <c r="L1988" s="3">
        <f>+Tabella2026[[#This Row],[INCIDENZA POPOLAZIONE]]*(PLAFOND/2)</f>
        <v>31051.451900587315</v>
      </c>
      <c r="M1988" s="3">
        <f>+IFERROR(Tabella2026[[#This Row],[reddito_2024]]/Tabella2026[[#This Row],[POP_2024]],"")</f>
        <v>11367.487695029757</v>
      </c>
      <c r="N1988" s="3">
        <f>+IF(Tabella2026[[#This Row],[REDDITO COMPLESSIVO PROCAPITE]]&lt;media_aggr_reddito_pc,(media_aggr_reddito_pc-Tabella2026[[#This Row],[REDDITO COMPLESSIVO PROCAPITE]]),0)</f>
        <v>6457.5783675789844</v>
      </c>
      <c r="O1988" s="3">
        <f>+Tabella2026[[#This Row],[DIFFERENZA REDDITO INFERIORE ALLA MEDIA DALLA MEDIA]]*Tabella2026[[#This Row],[POP_2024]]</f>
        <v>40146764.711238548</v>
      </c>
      <c r="P1988" s="3">
        <f>+Tabella2026[[#This Row],[POPOLAZIONE PER DIFFERENZA ]]/SUM(Tabella2026[[POPOLAZIONE PER DIFFERENZA ]])</f>
        <v>3.5617491238978694E-4</v>
      </c>
      <c r="Q1988" s="3">
        <f>+Tabella2026[[#This Row],[INCIDENZA POPOLAZIONE PER DIFFERENZA]]*(PLAFOND-SUM(Tabella2026[CONTRIBUTO SULLA BASE DELLA POPOLAZIONE]))</f>
        <v>104857.6270763694</v>
      </c>
      <c r="R1988" s="3">
        <f>+Tabella2026[[#This Row],[CONTRIBUTO SULLA BASE DELLA POPOLAZIONE]]+Tabella2026[[#This Row],[CONTRIBUTO SULLA BASE DEL REDDITO]]</f>
        <v>135909.07897695672</v>
      </c>
      <c r="S1988" s="3">
        <f>+Tabella2026[[#This Row],[CONTRIBUTO TOTALE]]/(PLAFOND/N_TESSERE)</f>
        <v>271.81815795391344</v>
      </c>
      <c r="T1988" s="3">
        <f>+MAX(CEILING(Tabella2026[[#This Row],[preDEF1]],1),1)</f>
        <v>272</v>
      </c>
      <c r="U1988" s="9">
        <f xml:space="preserve"> IF(ROW(Tabella2026[[#This Row],[preDEF2]]) - ROW(Tabella2026[[#Headers],[preDEF2]])&lt;=ABS(SUM(Tabella2026[preDEF2])-N_TESSERE),Tabella2026[[#This Row],[preDEF2]]-1,Tabella2026[[#This Row],[preDEF2]])</f>
        <v>271</v>
      </c>
      <c r="V1988" s="21">
        <f>+Tabella2026[[#This Row],[DEF - n. card]]*(PLAFOND/N_TESSERE)</f>
        <v>135500</v>
      </c>
      <c r="W1988" s="18"/>
    </row>
    <row r="1989" spans="2:23" x14ac:dyDescent="0.25">
      <c r="B1989" s="1" t="s">
        <v>4056</v>
      </c>
      <c r="C1989" s="2">
        <v>16040</v>
      </c>
      <c r="D1989" s="1" t="s">
        <v>4057</v>
      </c>
      <c r="E1989" s="1" t="s">
        <v>12</v>
      </c>
      <c r="F1989" s="1" t="s">
        <v>93</v>
      </c>
      <c r="G1989" s="1" t="s">
        <v>2448</v>
      </c>
      <c r="H1989" s="1" t="s">
        <v>15835</v>
      </c>
      <c r="I1989" s="5">
        <v>6216</v>
      </c>
      <c r="J1989" s="5">
        <v>125069482</v>
      </c>
      <c r="K1989" s="3">
        <f>+Tabella2026[[#This Row],[POP_2024]]/SUM(Tabella2026[POP_2024])</f>
        <v>1.0545698501872913E-4</v>
      </c>
      <c r="L1989" s="3">
        <f>+Tabella2026[[#This Row],[INCIDENZA POPOLAZIONE]]*(PLAFOND/2)</f>
        <v>31046.45729677509</v>
      </c>
      <c r="M1989" s="3">
        <f>+IFERROR(Tabella2026[[#This Row],[reddito_2024]]/Tabella2026[[#This Row],[POP_2024]],"")</f>
        <v>20120.573037323036</v>
      </c>
      <c r="N1989" s="3">
        <f>+IF(Tabella2026[[#This Row],[REDDITO COMPLESSIVO PROCAPITE]]&lt;media_aggr_reddito_pc,(media_aggr_reddito_pc-Tabella2026[[#This Row],[REDDITO COMPLESSIVO PROCAPITE]]),0)</f>
        <v>0</v>
      </c>
      <c r="O1989" s="3">
        <f>+Tabella2026[[#This Row],[DIFFERENZA REDDITO INFERIORE ALLA MEDIA DALLA MEDIA]]*Tabella2026[[#This Row],[POP_2024]]</f>
        <v>0</v>
      </c>
      <c r="P1989" s="3">
        <f>+Tabella2026[[#This Row],[POPOLAZIONE PER DIFFERENZA ]]/SUM(Tabella2026[[POPOLAZIONE PER DIFFERENZA ]])</f>
        <v>0</v>
      </c>
      <c r="Q1989" s="3">
        <f>+Tabella2026[[#This Row],[INCIDENZA POPOLAZIONE PER DIFFERENZA]]*(PLAFOND-SUM(Tabella2026[CONTRIBUTO SULLA BASE DELLA POPOLAZIONE]))</f>
        <v>0</v>
      </c>
      <c r="R1989" s="3">
        <f>+Tabella2026[[#This Row],[CONTRIBUTO SULLA BASE DELLA POPOLAZIONE]]+Tabella2026[[#This Row],[CONTRIBUTO SULLA BASE DEL REDDITO]]</f>
        <v>31046.45729677509</v>
      </c>
      <c r="S1989" s="3">
        <f>+Tabella2026[[#This Row],[CONTRIBUTO TOTALE]]/(PLAFOND/N_TESSERE)</f>
        <v>62.092914593550184</v>
      </c>
      <c r="T1989" s="3">
        <f>+MAX(CEILING(Tabella2026[[#This Row],[preDEF1]],1),1)</f>
        <v>63</v>
      </c>
      <c r="U1989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89" s="21">
        <f>+Tabella2026[[#This Row],[DEF - n. card]]*(PLAFOND/N_TESSERE)</f>
        <v>31000</v>
      </c>
      <c r="W1989" s="18"/>
    </row>
    <row r="1990" spans="2:23" x14ac:dyDescent="0.25">
      <c r="B1990" s="1" t="s">
        <v>3960</v>
      </c>
      <c r="C1990" s="2">
        <v>19076</v>
      </c>
      <c r="D1990" s="1" t="s">
        <v>3961</v>
      </c>
      <c r="E1990" s="1" t="s">
        <v>12</v>
      </c>
      <c r="F1990" s="1" t="s">
        <v>193</v>
      </c>
      <c r="G1990" s="1" t="s">
        <v>2448</v>
      </c>
      <c r="H1990" s="1" t="s">
        <v>15835</v>
      </c>
      <c r="I1990" s="5">
        <v>6209</v>
      </c>
      <c r="J1990" s="5">
        <v>134199257</v>
      </c>
      <c r="K1990" s="3">
        <f>+Tabella2026[[#This Row],[POP_2024]]/SUM(Tabella2026[POP_2024])</f>
        <v>1.0533822715271705E-4</v>
      </c>
      <c r="L1990" s="3">
        <f>+Tabella2026[[#This Row],[INCIDENZA POPOLAZIONE]]*(PLAFOND/2)</f>
        <v>31011.495070089535</v>
      </c>
      <c r="M1990" s="3">
        <f>+IFERROR(Tabella2026[[#This Row],[reddito_2024]]/Tabella2026[[#This Row],[POP_2024]],"")</f>
        <v>21613.666774037687</v>
      </c>
      <c r="N1990" s="3">
        <f>+IF(Tabella2026[[#This Row],[REDDITO COMPLESSIVO PROCAPITE]]&lt;media_aggr_reddito_pc,(media_aggr_reddito_pc-Tabella2026[[#This Row],[REDDITO COMPLESSIVO PROCAPITE]]),0)</f>
        <v>0</v>
      </c>
      <c r="O1990" s="3">
        <f>+Tabella2026[[#This Row],[DIFFERENZA REDDITO INFERIORE ALLA MEDIA DALLA MEDIA]]*Tabella2026[[#This Row],[POP_2024]]</f>
        <v>0</v>
      </c>
      <c r="P1990" s="3">
        <f>+Tabella2026[[#This Row],[POPOLAZIONE PER DIFFERENZA ]]/SUM(Tabella2026[[POPOLAZIONE PER DIFFERENZA ]])</f>
        <v>0</v>
      </c>
      <c r="Q1990" s="3">
        <f>+Tabella2026[[#This Row],[INCIDENZA POPOLAZIONE PER DIFFERENZA]]*(PLAFOND-SUM(Tabella2026[CONTRIBUTO SULLA BASE DELLA POPOLAZIONE]))</f>
        <v>0</v>
      </c>
      <c r="R1990" s="3">
        <f>+Tabella2026[[#This Row],[CONTRIBUTO SULLA BASE DELLA POPOLAZIONE]]+Tabella2026[[#This Row],[CONTRIBUTO SULLA BASE DEL REDDITO]]</f>
        <v>31011.495070089535</v>
      </c>
      <c r="S1990" s="3">
        <f>+Tabella2026[[#This Row],[CONTRIBUTO TOTALE]]/(PLAFOND/N_TESSERE)</f>
        <v>62.022990140179068</v>
      </c>
      <c r="T1990" s="3">
        <f>+MAX(CEILING(Tabella2026[[#This Row],[preDEF1]],1),1)</f>
        <v>63</v>
      </c>
      <c r="U1990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90" s="21">
        <f>+Tabella2026[[#This Row],[DEF - n. card]]*(PLAFOND/N_TESSERE)</f>
        <v>31000</v>
      </c>
      <c r="W1990" s="18"/>
    </row>
    <row r="1991" spans="2:23" x14ac:dyDescent="0.25">
      <c r="B1991" s="1" t="s">
        <v>4064</v>
      </c>
      <c r="C1991" s="2">
        <v>16043</v>
      </c>
      <c r="D1991" s="1" t="s">
        <v>4065</v>
      </c>
      <c r="E1991" s="1" t="s">
        <v>12</v>
      </c>
      <c r="F1991" s="1" t="s">
        <v>93</v>
      </c>
      <c r="G1991" s="1" t="s">
        <v>2448</v>
      </c>
      <c r="H1991" s="1" t="s">
        <v>15835</v>
      </c>
      <c r="I1991" s="5">
        <v>6207</v>
      </c>
      <c r="J1991" s="5">
        <v>132122891</v>
      </c>
      <c r="K1991" s="3">
        <f>+Tabella2026[[#This Row],[POP_2024]]/SUM(Tabella2026[POP_2024])</f>
        <v>1.0530429633385645E-4</v>
      </c>
      <c r="L1991" s="3">
        <f>+Tabella2026[[#This Row],[INCIDENZA POPOLAZIONE]]*(PLAFOND/2)</f>
        <v>31001.505862465088</v>
      </c>
      <c r="M1991" s="3">
        <f>+IFERROR(Tabella2026[[#This Row],[reddito_2024]]/Tabella2026[[#This Row],[POP_2024]],"")</f>
        <v>21286.111003705493</v>
      </c>
      <c r="N1991" s="3">
        <f>+IF(Tabella2026[[#This Row],[REDDITO COMPLESSIVO PROCAPITE]]&lt;media_aggr_reddito_pc,(media_aggr_reddito_pc-Tabella2026[[#This Row],[REDDITO COMPLESSIVO PROCAPITE]]),0)</f>
        <v>0</v>
      </c>
      <c r="O1991" s="3">
        <f>+Tabella2026[[#This Row],[DIFFERENZA REDDITO INFERIORE ALLA MEDIA DALLA MEDIA]]*Tabella2026[[#This Row],[POP_2024]]</f>
        <v>0</v>
      </c>
      <c r="P1991" s="3">
        <f>+Tabella2026[[#This Row],[POPOLAZIONE PER DIFFERENZA ]]/SUM(Tabella2026[[POPOLAZIONE PER DIFFERENZA ]])</f>
        <v>0</v>
      </c>
      <c r="Q1991" s="3">
        <f>+Tabella2026[[#This Row],[INCIDENZA POPOLAZIONE PER DIFFERENZA]]*(PLAFOND-SUM(Tabella2026[CONTRIBUTO SULLA BASE DELLA POPOLAZIONE]))</f>
        <v>0</v>
      </c>
      <c r="R1991" s="3">
        <f>+Tabella2026[[#This Row],[CONTRIBUTO SULLA BASE DELLA POPOLAZIONE]]+Tabella2026[[#This Row],[CONTRIBUTO SULLA BASE DEL REDDITO]]</f>
        <v>31001.505862465088</v>
      </c>
      <c r="S1991" s="3">
        <f>+Tabella2026[[#This Row],[CONTRIBUTO TOTALE]]/(PLAFOND/N_TESSERE)</f>
        <v>62.003011724930175</v>
      </c>
      <c r="T1991" s="3">
        <f>+MAX(CEILING(Tabella2026[[#This Row],[preDEF1]],1),1)</f>
        <v>63</v>
      </c>
      <c r="U1991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91" s="21">
        <f>+Tabella2026[[#This Row],[DEF - n. card]]*(PLAFOND/N_TESSERE)</f>
        <v>31000</v>
      </c>
      <c r="W1991" s="18"/>
    </row>
    <row r="1992" spans="2:23" x14ac:dyDescent="0.25">
      <c r="B1992" s="1" t="s">
        <v>4006</v>
      </c>
      <c r="C1992" s="2">
        <v>16029</v>
      </c>
      <c r="D1992" s="1" t="s">
        <v>4007</v>
      </c>
      <c r="E1992" s="1" t="s">
        <v>12</v>
      </c>
      <c r="F1992" s="1" t="s">
        <v>93</v>
      </c>
      <c r="G1992" s="1" t="s">
        <v>2448</v>
      </c>
      <c r="H1992" s="1" t="s">
        <v>15835</v>
      </c>
      <c r="I1992" s="5">
        <v>6204</v>
      </c>
      <c r="J1992" s="5">
        <v>118633786</v>
      </c>
      <c r="K1992" s="3">
        <f>+Tabella2026[[#This Row],[POP_2024]]/SUM(Tabella2026[POP_2024])</f>
        <v>1.0525340010556556E-4</v>
      </c>
      <c r="L1992" s="3">
        <f>+Tabella2026[[#This Row],[INCIDENZA POPOLAZIONE]]*(PLAFOND/2)</f>
        <v>30986.52205102842</v>
      </c>
      <c r="M1992" s="3">
        <f>+IFERROR(Tabella2026[[#This Row],[reddito_2024]]/Tabella2026[[#This Row],[POP_2024]],"")</f>
        <v>19122.144745325597</v>
      </c>
      <c r="N1992" s="3">
        <f>+IF(Tabella2026[[#This Row],[REDDITO COMPLESSIVO PROCAPITE]]&lt;media_aggr_reddito_pc,(media_aggr_reddito_pc-Tabella2026[[#This Row],[REDDITO COMPLESSIVO PROCAPITE]]),0)</f>
        <v>0</v>
      </c>
      <c r="O1992" s="3">
        <f>+Tabella2026[[#This Row],[DIFFERENZA REDDITO INFERIORE ALLA MEDIA DALLA MEDIA]]*Tabella2026[[#This Row],[POP_2024]]</f>
        <v>0</v>
      </c>
      <c r="P1992" s="3">
        <f>+Tabella2026[[#This Row],[POPOLAZIONE PER DIFFERENZA ]]/SUM(Tabella2026[[POPOLAZIONE PER DIFFERENZA ]])</f>
        <v>0</v>
      </c>
      <c r="Q1992" s="3">
        <f>+Tabella2026[[#This Row],[INCIDENZA POPOLAZIONE PER DIFFERENZA]]*(PLAFOND-SUM(Tabella2026[CONTRIBUTO SULLA BASE DELLA POPOLAZIONE]))</f>
        <v>0</v>
      </c>
      <c r="R1992" s="3">
        <f>+Tabella2026[[#This Row],[CONTRIBUTO SULLA BASE DELLA POPOLAZIONE]]+Tabella2026[[#This Row],[CONTRIBUTO SULLA BASE DEL REDDITO]]</f>
        <v>30986.52205102842</v>
      </c>
      <c r="S1992" s="3">
        <f>+Tabella2026[[#This Row],[CONTRIBUTO TOTALE]]/(PLAFOND/N_TESSERE)</f>
        <v>61.973044102056839</v>
      </c>
      <c r="T1992" s="3">
        <f>+MAX(CEILING(Tabella2026[[#This Row],[preDEF1]],1),1)</f>
        <v>62</v>
      </c>
      <c r="U1992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1992" s="21">
        <f>+Tabella2026[[#This Row],[DEF - n. card]]*(PLAFOND/N_TESSERE)</f>
        <v>30500</v>
      </c>
      <c r="W1992" s="18"/>
    </row>
    <row r="1993" spans="2:23" x14ac:dyDescent="0.25">
      <c r="B1993" s="1" t="s">
        <v>3932</v>
      </c>
      <c r="C1993" s="2">
        <v>43041</v>
      </c>
      <c r="D1993" s="1" t="s">
        <v>3933</v>
      </c>
      <c r="E1993" s="1" t="s">
        <v>117</v>
      </c>
      <c r="F1993" s="1" t="s">
        <v>411</v>
      </c>
      <c r="G1993" s="1" t="s">
        <v>2448</v>
      </c>
      <c r="H1993" s="1" t="s">
        <v>15834</v>
      </c>
      <c r="I1993" s="5">
        <v>6199</v>
      </c>
      <c r="J1993" s="5">
        <v>115480242</v>
      </c>
      <c r="K1993" s="3">
        <f>+Tabella2026[[#This Row],[POP_2024]]/SUM(Tabella2026[POP_2024])</f>
        <v>1.0516857305841407E-4</v>
      </c>
      <c r="L1993" s="3">
        <f>+Tabella2026[[#This Row],[INCIDENZA POPOLAZIONE]]*(PLAFOND/2)</f>
        <v>30961.549031967308</v>
      </c>
      <c r="M1993" s="3">
        <f>+IFERROR(Tabella2026[[#This Row],[reddito_2024]]/Tabella2026[[#This Row],[POP_2024]],"")</f>
        <v>18628.85013711889</v>
      </c>
      <c r="N1993" s="3">
        <f>+IF(Tabella2026[[#This Row],[REDDITO COMPLESSIVO PROCAPITE]]&lt;media_aggr_reddito_pc,(media_aggr_reddito_pc-Tabella2026[[#This Row],[REDDITO COMPLESSIVO PROCAPITE]]),0)</f>
        <v>0</v>
      </c>
      <c r="O1993" s="3">
        <f>+Tabella2026[[#This Row],[DIFFERENZA REDDITO INFERIORE ALLA MEDIA DALLA MEDIA]]*Tabella2026[[#This Row],[POP_2024]]</f>
        <v>0</v>
      </c>
      <c r="P1993" s="3">
        <f>+Tabella2026[[#This Row],[POPOLAZIONE PER DIFFERENZA ]]/SUM(Tabella2026[[POPOLAZIONE PER DIFFERENZA ]])</f>
        <v>0</v>
      </c>
      <c r="Q1993" s="3">
        <f>+Tabella2026[[#This Row],[INCIDENZA POPOLAZIONE PER DIFFERENZA]]*(PLAFOND-SUM(Tabella2026[CONTRIBUTO SULLA BASE DELLA POPOLAZIONE]))</f>
        <v>0</v>
      </c>
      <c r="R1993" s="3">
        <f>+Tabella2026[[#This Row],[CONTRIBUTO SULLA BASE DELLA POPOLAZIONE]]+Tabella2026[[#This Row],[CONTRIBUTO SULLA BASE DEL REDDITO]]</f>
        <v>30961.549031967308</v>
      </c>
      <c r="S1993" s="3">
        <f>+Tabella2026[[#This Row],[CONTRIBUTO TOTALE]]/(PLAFOND/N_TESSERE)</f>
        <v>61.923098063934617</v>
      </c>
      <c r="T1993" s="3">
        <f>+MAX(CEILING(Tabella2026[[#This Row],[preDEF1]],1),1)</f>
        <v>62</v>
      </c>
      <c r="U1993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1993" s="21">
        <f>+Tabella2026[[#This Row],[DEF - n. card]]*(PLAFOND/N_TESSERE)</f>
        <v>30500</v>
      </c>
      <c r="W1993" s="18"/>
    </row>
    <row r="1994" spans="2:23" x14ac:dyDescent="0.25">
      <c r="B1994" s="1" t="s">
        <v>3974</v>
      </c>
      <c r="C1994" s="2">
        <v>93009</v>
      </c>
      <c r="D1994" s="1" t="s">
        <v>3975</v>
      </c>
      <c r="E1994" s="1" t="s">
        <v>48</v>
      </c>
      <c r="F1994" s="1" t="s">
        <v>300</v>
      </c>
      <c r="G1994" s="1" t="s">
        <v>2448</v>
      </c>
      <c r="H1994" s="1" t="s">
        <v>15835</v>
      </c>
      <c r="I1994" s="5">
        <v>6195</v>
      </c>
      <c r="J1994" s="5">
        <v>123226913</v>
      </c>
      <c r="K1994" s="3">
        <f>+Tabella2026[[#This Row],[POP_2024]]/SUM(Tabella2026[POP_2024])</f>
        <v>1.0510071142069288E-4</v>
      </c>
      <c r="L1994" s="3">
        <f>+Tabella2026[[#This Row],[INCIDENZA POPOLAZIONE]]*(PLAFOND/2)</f>
        <v>30941.570616718418</v>
      </c>
      <c r="M1994" s="3">
        <f>+IFERROR(Tabella2026[[#This Row],[reddito_2024]]/Tabella2026[[#This Row],[POP_2024]],"")</f>
        <v>19891.349959644875</v>
      </c>
      <c r="N1994" s="3">
        <f>+IF(Tabella2026[[#This Row],[REDDITO COMPLESSIVO PROCAPITE]]&lt;media_aggr_reddito_pc,(media_aggr_reddito_pc-Tabella2026[[#This Row],[REDDITO COMPLESSIVO PROCAPITE]]),0)</f>
        <v>0</v>
      </c>
      <c r="O1994" s="3">
        <f>+Tabella2026[[#This Row],[DIFFERENZA REDDITO INFERIORE ALLA MEDIA DALLA MEDIA]]*Tabella2026[[#This Row],[POP_2024]]</f>
        <v>0</v>
      </c>
      <c r="P1994" s="3">
        <f>+Tabella2026[[#This Row],[POPOLAZIONE PER DIFFERENZA ]]/SUM(Tabella2026[[POPOLAZIONE PER DIFFERENZA ]])</f>
        <v>0</v>
      </c>
      <c r="Q1994" s="3">
        <f>+Tabella2026[[#This Row],[INCIDENZA POPOLAZIONE PER DIFFERENZA]]*(PLAFOND-SUM(Tabella2026[CONTRIBUTO SULLA BASE DELLA POPOLAZIONE]))</f>
        <v>0</v>
      </c>
      <c r="R1994" s="3">
        <f>+Tabella2026[[#This Row],[CONTRIBUTO SULLA BASE DELLA POPOLAZIONE]]+Tabella2026[[#This Row],[CONTRIBUTO SULLA BASE DEL REDDITO]]</f>
        <v>30941.570616718418</v>
      </c>
      <c r="S1994" s="3">
        <f>+Tabella2026[[#This Row],[CONTRIBUTO TOTALE]]/(PLAFOND/N_TESSERE)</f>
        <v>61.883141233436838</v>
      </c>
      <c r="T1994" s="3">
        <f>+MAX(CEILING(Tabella2026[[#This Row],[preDEF1]],1),1)</f>
        <v>62</v>
      </c>
      <c r="U1994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1994" s="21">
        <f>+Tabella2026[[#This Row],[DEF - n. card]]*(PLAFOND/N_TESSERE)</f>
        <v>30500</v>
      </c>
      <c r="W1994" s="18"/>
    </row>
    <row r="1995" spans="2:23" x14ac:dyDescent="0.25">
      <c r="B1995" s="1" t="s">
        <v>4046</v>
      </c>
      <c r="C1995" s="2">
        <v>11013</v>
      </c>
      <c r="D1995" s="1" t="s">
        <v>4047</v>
      </c>
      <c r="E1995" s="1" t="s">
        <v>24</v>
      </c>
      <c r="F1995" s="1" t="s">
        <v>136</v>
      </c>
      <c r="G1995" s="1" t="s">
        <v>2448</v>
      </c>
      <c r="H1995" s="1" t="s">
        <v>15835</v>
      </c>
      <c r="I1995" s="5">
        <v>6183</v>
      </c>
      <c r="J1995" s="5">
        <v>112962461</v>
      </c>
      <c r="K1995" s="3">
        <f>+Tabella2026[[#This Row],[POP_2024]]/SUM(Tabella2026[POP_2024])</f>
        <v>1.0489712650752931E-4</v>
      </c>
      <c r="L1995" s="3">
        <f>+Tabella2026[[#This Row],[INCIDENZA POPOLAZIONE]]*(PLAFOND/2)</f>
        <v>30881.635370971748</v>
      </c>
      <c r="M1995" s="3">
        <f>+IFERROR(Tabella2026[[#This Row],[reddito_2024]]/Tabella2026[[#This Row],[POP_2024]],"")</f>
        <v>18269.846514636909</v>
      </c>
      <c r="N1995" s="3">
        <f>+IF(Tabella2026[[#This Row],[REDDITO COMPLESSIVO PROCAPITE]]&lt;media_aggr_reddito_pc,(media_aggr_reddito_pc-Tabella2026[[#This Row],[REDDITO COMPLESSIVO PROCAPITE]]),0)</f>
        <v>0</v>
      </c>
      <c r="O1995" s="3">
        <f>+Tabella2026[[#This Row],[DIFFERENZA REDDITO INFERIORE ALLA MEDIA DALLA MEDIA]]*Tabella2026[[#This Row],[POP_2024]]</f>
        <v>0</v>
      </c>
      <c r="P1995" s="3">
        <f>+Tabella2026[[#This Row],[POPOLAZIONE PER DIFFERENZA ]]/SUM(Tabella2026[[POPOLAZIONE PER DIFFERENZA ]])</f>
        <v>0</v>
      </c>
      <c r="Q1995" s="3">
        <f>+Tabella2026[[#This Row],[INCIDENZA POPOLAZIONE PER DIFFERENZA]]*(PLAFOND-SUM(Tabella2026[CONTRIBUTO SULLA BASE DELLA POPOLAZIONE]))</f>
        <v>0</v>
      </c>
      <c r="R1995" s="3">
        <f>+Tabella2026[[#This Row],[CONTRIBUTO SULLA BASE DELLA POPOLAZIONE]]+Tabella2026[[#This Row],[CONTRIBUTO SULLA BASE DEL REDDITO]]</f>
        <v>30881.635370971748</v>
      </c>
      <c r="S1995" s="3">
        <f>+Tabella2026[[#This Row],[CONTRIBUTO TOTALE]]/(PLAFOND/N_TESSERE)</f>
        <v>61.763270741943494</v>
      </c>
      <c r="T1995" s="3">
        <f>+MAX(CEILING(Tabella2026[[#This Row],[preDEF1]],1),1)</f>
        <v>62</v>
      </c>
      <c r="U1995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1995" s="21">
        <f>+Tabella2026[[#This Row],[DEF - n. card]]*(PLAFOND/N_TESSERE)</f>
        <v>30500</v>
      </c>
      <c r="W1995" s="18"/>
    </row>
    <row r="1996" spans="2:23" x14ac:dyDescent="0.25">
      <c r="B1996" s="1" t="s">
        <v>4012</v>
      </c>
      <c r="C1996" s="2">
        <v>70046</v>
      </c>
      <c r="D1996" s="1" t="s">
        <v>4013</v>
      </c>
      <c r="E1996" s="1" t="s">
        <v>345</v>
      </c>
      <c r="F1996" s="1" t="s">
        <v>344</v>
      </c>
      <c r="G1996" s="1" t="s">
        <v>2448</v>
      </c>
      <c r="H1996" s="1" t="s">
        <v>15836</v>
      </c>
      <c r="I1996" s="5">
        <v>6180</v>
      </c>
      <c r="J1996" s="5">
        <v>80529288</v>
      </c>
      <c r="K1996" s="3">
        <f>+Tabella2026[[#This Row],[POP_2024]]/SUM(Tabella2026[POP_2024])</f>
        <v>1.0484623027923842E-4</v>
      </c>
      <c r="L1996" s="3">
        <f>+Tabella2026[[#This Row],[INCIDENZA POPOLAZIONE]]*(PLAFOND/2)</f>
        <v>30866.651559535079</v>
      </c>
      <c r="M1996" s="3">
        <f>+IFERROR(Tabella2026[[#This Row],[reddito_2024]]/Tabella2026[[#This Row],[POP_2024]],"")</f>
        <v>13030.629126213593</v>
      </c>
      <c r="N1996" s="3">
        <f>+IF(Tabella2026[[#This Row],[REDDITO COMPLESSIVO PROCAPITE]]&lt;media_aggr_reddito_pc,(media_aggr_reddito_pc-Tabella2026[[#This Row],[REDDITO COMPLESSIVO PROCAPITE]]),0)</f>
        <v>4794.4369363951482</v>
      </c>
      <c r="O1996" s="3">
        <f>+Tabella2026[[#This Row],[DIFFERENZA REDDITO INFERIORE ALLA MEDIA DALLA MEDIA]]*Tabella2026[[#This Row],[POP_2024]]</f>
        <v>29629620.266922016</v>
      </c>
      <c r="P1996" s="3">
        <f>+Tabella2026[[#This Row],[POPOLAZIONE PER DIFFERENZA ]]/SUM(Tabella2026[[POPOLAZIONE PER DIFFERENZA ]])</f>
        <v>2.6286868888738483E-4</v>
      </c>
      <c r="Q1996" s="3">
        <f>+Tabella2026[[#This Row],[INCIDENZA POPOLAZIONE PER DIFFERENZA]]*(PLAFOND-SUM(Tabella2026[CONTRIBUTO SULLA BASE DELLA POPOLAZIONE]))</f>
        <v>77388.344856929747</v>
      </c>
      <c r="R1996" s="3">
        <f>+Tabella2026[[#This Row],[CONTRIBUTO SULLA BASE DELLA POPOLAZIONE]]+Tabella2026[[#This Row],[CONTRIBUTO SULLA BASE DEL REDDITO]]</f>
        <v>108254.99641646483</v>
      </c>
      <c r="S1996" s="3">
        <f>+Tabella2026[[#This Row],[CONTRIBUTO TOTALE]]/(PLAFOND/N_TESSERE)</f>
        <v>216.50999283292964</v>
      </c>
      <c r="T1996" s="3">
        <f>+MAX(CEILING(Tabella2026[[#This Row],[preDEF1]],1),1)</f>
        <v>217</v>
      </c>
      <c r="U1996" s="9">
        <f xml:space="preserve"> IF(ROW(Tabella2026[[#This Row],[preDEF2]]) - ROW(Tabella2026[[#Headers],[preDEF2]])&lt;=ABS(SUM(Tabella2026[preDEF2])-N_TESSERE),Tabella2026[[#This Row],[preDEF2]]-1,Tabella2026[[#This Row],[preDEF2]])</f>
        <v>216</v>
      </c>
      <c r="V1996" s="21">
        <f>+Tabella2026[[#This Row],[DEF - n. card]]*(PLAFOND/N_TESSERE)</f>
        <v>108000</v>
      </c>
      <c r="W1996" s="18"/>
    </row>
    <row r="1997" spans="2:23" x14ac:dyDescent="0.25">
      <c r="B1997" s="1" t="s">
        <v>4034</v>
      </c>
      <c r="C1997" s="2">
        <v>16113</v>
      </c>
      <c r="D1997" s="1" t="s">
        <v>4035</v>
      </c>
      <c r="E1997" s="1" t="s">
        <v>12</v>
      </c>
      <c r="F1997" s="1" t="s">
        <v>93</v>
      </c>
      <c r="G1997" s="1" t="s">
        <v>2448</v>
      </c>
      <c r="H1997" s="1" t="s">
        <v>15835</v>
      </c>
      <c r="I1997" s="5">
        <v>6172</v>
      </c>
      <c r="J1997" s="5">
        <v>104640388</v>
      </c>
      <c r="K1997" s="3">
        <f>+Tabella2026[[#This Row],[POP_2024]]/SUM(Tabella2026[POP_2024])</f>
        <v>1.0471050700379605E-4</v>
      </c>
      <c r="L1997" s="3">
        <f>+Tabella2026[[#This Row],[INCIDENZA POPOLAZIONE]]*(PLAFOND/2)</f>
        <v>30826.694729037303</v>
      </c>
      <c r="M1997" s="3">
        <f>+IFERROR(Tabella2026[[#This Row],[reddito_2024]]/Tabella2026[[#This Row],[POP_2024]],"")</f>
        <v>16954.0486066105</v>
      </c>
      <c r="N1997" s="3">
        <f>+IF(Tabella2026[[#This Row],[REDDITO COMPLESSIVO PROCAPITE]]&lt;media_aggr_reddito_pc,(media_aggr_reddito_pc-Tabella2026[[#This Row],[REDDITO COMPLESSIVO PROCAPITE]]),0)</f>
        <v>871.01745599824062</v>
      </c>
      <c r="O1997" s="3">
        <f>+Tabella2026[[#This Row],[DIFFERENZA REDDITO INFERIORE ALLA MEDIA DALLA MEDIA]]*Tabella2026[[#This Row],[POP_2024]]</f>
        <v>5375919.7384211412</v>
      </c>
      <c r="P1997" s="3">
        <f>+Tabella2026[[#This Row],[POPOLAZIONE PER DIFFERENZA ]]/SUM(Tabella2026[[POPOLAZIONE PER DIFFERENZA ]])</f>
        <v>4.7694197916542524E-5</v>
      </c>
      <c r="Q1997" s="3">
        <f>+Tabella2026[[#This Row],[INCIDENZA POPOLAZIONE PER DIFFERENZA]]*(PLAFOND-SUM(Tabella2026[CONTRIBUTO SULLA BASE DELLA POPOLAZIONE]))</f>
        <v>14041.136095981739</v>
      </c>
      <c r="R1997" s="3">
        <f>+Tabella2026[[#This Row],[CONTRIBUTO SULLA BASE DELLA POPOLAZIONE]]+Tabella2026[[#This Row],[CONTRIBUTO SULLA BASE DEL REDDITO]]</f>
        <v>44867.830825019046</v>
      </c>
      <c r="S1997" s="3">
        <f>+Tabella2026[[#This Row],[CONTRIBUTO TOTALE]]/(PLAFOND/N_TESSERE)</f>
        <v>89.735661650038097</v>
      </c>
      <c r="T1997" s="3">
        <f>+MAX(CEILING(Tabella2026[[#This Row],[preDEF1]],1),1)</f>
        <v>90</v>
      </c>
      <c r="U1997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1997" s="21">
        <f>+Tabella2026[[#This Row],[DEF - n. card]]*(PLAFOND/N_TESSERE)</f>
        <v>44500</v>
      </c>
      <c r="W1997" s="18"/>
    </row>
    <row r="1998" spans="2:23" x14ac:dyDescent="0.25">
      <c r="B1998" s="1" t="s">
        <v>3992</v>
      </c>
      <c r="C1998" s="2">
        <v>27022</v>
      </c>
      <c r="D1998" s="1" t="s">
        <v>3993</v>
      </c>
      <c r="E1998" s="1" t="s">
        <v>38</v>
      </c>
      <c r="F1998" s="1" t="s">
        <v>40</v>
      </c>
      <c r="G1998" s="1" t="s">
        <v>2448</v>
      </c>
      <c r="H1998" s="1" t="s">
        <v>15835</v>
      </c>
      <c r="I1998" s="5">
        <v>6172</v>
      </c>
      <c r="J1998" s="5">
        <v>117456183</v>
      </c>
      <c r="K1998" s="3">
        <f>+Tabella2026[[#This Row],[POP_2024]]/SUM(Tabella2026[POP_2024])</f>
        <v>1.0471050700379605E-4</v>
      </c>
      <c r="L1998" s="3">
        <f>+Tabella2026[[#This Row],[INCIDENZA POPOLAZIONE]]*(PLAFOND/2)</f>
        <v>30826.694729037303</v>
      </c>
      <c r="M1998" s="3">
        <f>+IFERROR(Tabella2026[[#This Row],[reddito_2024]]/Tabella2026[[#This Row],[POP_2024]],"")</f>
        <v>19030.489792611796</v>
      </c>
      <c r="N1998" s="3">
        <f>+IF(Tabella2026[[#This Row],[REDDITO COMPLESSIVO PROCAPITE]]&lt;media_aggr_reddito_pc,(media_aggr_reddito_pc-Tabella2026[[#This Row],[REDDITO COMPLESSIVO PROCAPITE]]),0)</f>
        <v>0</v>
      </c>
      <c r="O1998" s="3">
        <f>+Tabella2026[[#This Row],[DIFFERENZA REDDITO INFERIORE ALLA MEDIA DALLA MEDIA]]*Tabella2026[[#This Row],[POP_2024]]</f>
        <v>0</v>
      </c>
      <c r="P1998" s="3">
        <f>+Tabella2026[[#This Row],[POPOLAZIONE PER DIFFERENZA ]]/SUM(Tabella2026[[POPOLAZIONE PER DIFFERENZA ]])</f>
        <v>0</v>
      </c>
      <c r="Q1998" s="3">
        <f>+Tabella2026[[#This Row],[INCIDENZA POPOLAZIONE PER DIFFERENZA]]*(PLAFOND-SUM(Tabella2026[CONTRIBUTO SULLA BASE DELLA POPOLAZIONE]))</f>
        <v>0</v>
      </c>
      <c r="R1998" s="3">
        <f>+Tabella2026[[#This Row],[CONTRIBUTO SULLA BASE DELLA POPOLAZIONE]]+Tabella2026[[#This Row],[CONTRIBUTO SULLA BASE DEL REDDITO]]</f>
        <v>30826.694729037303</v>
      </c>
      <c r="S1998" s="3">
        <f>+Tabella2026[[#This Row],[CONTRIBUTO TOTALE]]/(PLAFOND/N_TESSERE)</f>
        <v>61.653389458074606</v>
      </c>
      <c r="T1998" s="3">
        <f>+MAX(CEILING(Tabella2026[[#This Row],[preDEF1]],1),1)</f>
        <v>62</v>
      </c>
      <c r="U1998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1998" s="21">
        <f>+Tabella2026[[#This Row],[DEF - n. card]]*(PLAFOND/N_TESSERE)</f>
        <v>30500</v>
      </c>
      <c r="W1998" s="18"/>
    </row>
    <row r="1999" spans="2:23" x14ac:dyDescent="0.25">
      <c r="B1999" s="1" t="s">
        <v>4080</v>
      </c>
      <c r="C1999" s="2">
        <v>16073</v>
      </c>
      <c r="D1999" s="1" t="s">
        <v>4081</v>
      </c>
      <c r="E1999" s="1" t="s">
        <v>12</v>
      </c>
      <c r="F1999" s="1" t="s">
        <v>93</v>
      </c>
      <c r="G1999" s="1" t="s">
        <v>2448</v>
      </c>
      <c r="H1999" s="1" t="s">
        <v>15835</v>
      </c>
      <c r="I1999" s="5">
        <v>6171</v>
      </c>
      <c r="J1999" s="5">
        <v>107736140</v>
      </c>
      <c r="K1999" s="3">
        <f>+Tabella2026[[#This Row],[POP_2024]]/SUM(Tabella2026[POP_2024])</f>
        <v>1.0469354159436575E-4</v>
      </c>
      <c r="L1999" s="3">
        <f>+Tabella2026[[#This Row],[INCIDENZA POPOLAZIONE]]*(PLAFOND/2)</f>
        <v>30821.700125225081</v>
      </c>
      <c r="M1999" s="3">
        <f>+IFERROR(Tabella2026[[#This Row],[reddito_2024]]/Tabella2026[[#This Row],[POP_2024]],"")</f>
        <v>17458.457300275481</v>
      </c>
      <c r="N1999" s="3">
        <f>+IF(Tabella2026[[#This Row],[REDDITO COMPLESSIVO PROCAPITE]]&lt;media_aggr_reddito_pc,(media_aggr_reddito_pc-Tabella2026[[#This Row],[REDDITO COMPLESSIVO PROCAPITE]]),0)</f>
        <v>366.60876233326053</v>
      </c>
      <c r="O1999" s="3">
        <f>+Tabella2026[[#This Row],[DIFFERENZA REDDITO INFERIORE ALLA MEDIA DALLA MEDIA]]*Tabella2026[[#This Row],[POP_2024]]</f>
        <v>2262342.6723585506</v>
      </c>
      <c r="P1999" s="3">
        <f>+Tabella2026[[#This Row],[POPOLAZIONE PER DIFFERENZA ]]/SUM(Tabella2026[[POPOLAZIONE PER DIFFERENZA ]])</f>
        <v>2.0071099350563937E-5</v>
      </c>
      <c r="Q1999" s="3">
        <f>+Tabella2026[[#This Row],[INCIDENZA POPOLAZIONE PER DIFFERENZA]]*(PLAFOND-SUM(Tabella2026[CONTRIBUTO SULLA BASE DELLA POPOLAZIONE]))</f>
        <v>5908.9165954815344</v>
      </c>
      <c r="R1999" s="3">
        <f>+Tabella2026[[#This Row],[CONTRIBUTO SULLA BASE DELLA POPOLAZIONE]]+Tabella2026[[#This Row],[CONTRIBUTO SULLA BASE DEL REDDITO]]</f>
        <v>36730.616720706617</v>
      </c>
      <c r="S1999" s="3">
        <f>+Tabella2026[[#This Row],[CONTRIBUTO TOTALE]]/(PLAFOND/N_TESSERE)</f>
        <v>73.461233441413228</v>
      </c>
      <c r="T1999" s="3">
        <f>+MAX(CEILING(Tabella2026[[#This Row],[preDEF1]],1),1)</f>
        <v>74</v>
      </c>
      <c r="U1999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1999" s="21">
        <f>+Tabella2026[[#This Row],[DEF - n. card]]*(PLAFOND/N_TESSERE)</f>
        <v>36500</v>
      </c>
      <c r="W1999" s="18"/>
    </row>
    <row r="2000" spans="2:23" x14ac:dyDescent="0.25">
      <c r="B2000" s="1" t="s">
        <v>3994</v>
      </c>
      <c r="C2000" s="2">
        <v>29040</v>
      </c>
      <c r="D2000" s="1" t="s">
        <v>3995</v>
      </c>
      <c r="E2000" s="1" t="s">
        <v>38</v>
      </c>
      <c r="F2000" s="1" t="s">
        <v>314</v>
      </c>
      <c r="G2000" s="1" t="s">
        <v>2448</v>
      </c>
      <c r="H2000" s="1" t="s">
        <v>15835</v>
      </c>
      <c r="I2000" s="5">
        <v>6171</v>
      </c>
      <c r="J2000" s="5">
        <v>102681064</v>
      </c>
      <c r="K2000" s="3">
        <f>+Tabella2026[[#This Row],[POP_2024]]/SUM(Tabella2026[POP_2024])</f>
        <v>1.0469354159436575E-4</v>
      </c>
      <c r="L2000" s="3">
        <f>+Tabella2026[[#This Row],[INCIDENZA POPOLAZIONE]]*(PLAFOND/2)</f>
        <v>30821.700125225081</v>
      </c>
      <c r="M2000" s="3">
        <f>+IFERROR(Tabella2026[[#This Row],[reddito_2024]]/Tabella2026[[#This Row],[POP_2024]],"")</f>
        <v>16639.290876681251</v>
      </c>
      <c r="N2000" s="3">
        <f>+IF(Tabella2026[[#This Row],[REDDITO COMPLESSIVO PROCAPITE]]&lt;media_aggr_reddito_pc,(media_aggr_reddito_pc-Tabella2026[[#This Row],[REDDITO COMPLESSIVO PROCAPITE]]),0)</f>
        <v>1185.7751859274904</v>
      </c>
      <c r="O2000" s="3">
        <f>+Tabella2026[[#This Row],[DIFFERENZA REDDITO INFERIORE ALLA MEDIA DALLA MEDIA]]*Tabella2026[[#This Row],[POP_2024]]</f>
        <v>7317418.6723585436</v>
      </c>
      <c r="P2000" s="3">
        <f>+Tabella2026[[#This Row],[POPOLAZIONE PER DIFFERENZA ]]/SUM(Tabella2026[[POPOLAZIONE PER DIFFERENZA ]])</f>
        <v>6.4918829033740343E-5</v>
      </c>
      <c r="Q2000" s="3">
        <f>+Tabella2026[[#This Row],[INCIDENZA POPOLAZIONE PER DIFFERENZA]]*(PLAFOND-SUM(Tabella2026[CONTRIBUTO SULLA BASE DELLA POPOLAZIONE]))</f>
        <v>19112.054578411458</v>
      </c>
      <c r="R2000" s="3">
        <f>+Tabella2026[[#This Row],[CONTRIBUTO SULLA BASE DELLA POPOLAZIONE]]+Tabella2026[[#This Row],[CONTRIBUTO SULLA BASE DEL REDDITO]]</f>
        <v>49933.754703636543</v>
      </c>
      <c r="S2000" s="3">
        <f>+Tabella2026[[#This Row],[CONTRIBUTO TOTALE]]/(PLAFOND/N_TESSERE)</f>
        <v>99.86750940727309</v>
      </c>
      <c r="T2000" s="3">
        <f>+MAX(CEILING(Tabella2026[[#This Row],[preDEF1]],1),1)</f>
        <v>100</v>
      </c>
      <c r="U2000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2000" s="21">
        <f>+Tabella2026[[#This Row],[DEF - n. card]]*(PLAFOND/N_TESSERE)</f>
        <v>49500</v>
      </c>
      <c r="W2000" s="18"/>
    </row>
    <row r="2001" spans="2:23" x14ac:dyDescent="0.25">
      <c r="B2001" s="1" t="s">
        <v>3928</v>
      </c>
      <c r="C2001" s="2">
        <v>73001</v>
      </c>
      <c r="D2001" s="1" t="s">
        <v>3929</v>
      </c>
      <c r="E2001" s="1" t="s">
        <v>33</v>
      </c>
      <c r="F2001" s="1" t="s">
        <v>56</v>
      </c>
      <c r="G2001" s="1" t="s">
        <v>2448</v>
      </c>
      <c r="H2001" s="1" t="s">
        <v>15836</v>
      </c>
      <c r="I2001" s="5">
        <v>6160</v>
      </c>
      <c r="J2001" s="5">
        <v>71832022</v>
      </c>
      <c r="K2001" s="3">
        <f>+Tabella2026[[#This Row],[POP_2024]]/SUM(Tabella2026[POP_2024])</f>
        <v>1.0450692209063248E-4</v>
      </c>
      <c r="L2001" s="3">
        <f>+Tabella2026[[#This Row],[INCIDENZA POPOLAZIONE]]*(PLAFOND/2)</f>
        <v>30766.759483290632</v>
      </c>
      <c r="M2001" s="3">
        <f>+IFERROR(Tabella2026[[#This Row],[reddito_2024]]/Tabella2026[[#This Row],[POP_2024]],"")</f>
        <v>11661.042532467533</v>
      </c>
      <c r="N2001" s="3">
        <f>+IF(Tabella2026[[#This Row],[REDDITO COMPLESSIVO PROCAPITE]]&lt;media_aggr_reddito_pc,(media_aggr_reddito_pc-Tabella2026[[#This Row],[REDDITO COMPLESSIVO PROCAPITE]]),0)</f>
        <v>6164.0235301412085</v>
      </c>
      <c r="O2001" s="3">
        <f>+Tabella2026[[#This Row],[DIFFERENZA REDDITO INFERIORE ALLA MEDIA DALLA MEDIA]]*Tabella2026[[#This Row],[POP_2024]]</f>
        <v>37970384.945669845</v>
      </c>
      <c r="P2001" s="3">
        <f>+Tabella2026[[#This Row],[POPOLAZIONE PER DIFFERENZA ]]/SUM(Tabella2026[[POPOLAZIONE PER DIFFERENZA ]])</f>
        <v>3.3686646056548994E-4</v>
      </c>
      <c r="Q2001" s="3">
        <f>+Tabella2026[[#This Row],[INCIDENZA POPOLAZIONE PER DIFFERENZA]]*(PLAFOND-SUM(Tabella2026[CONTRIBUTO SULLA BASE DELLA POPOLAZIONE]))</f>
        <v>99173.233340635212</v>
      </c>
      <c r="R2001" s="3">
        <f>+Tabella2026[[#This Row],[CONTRIBUTO SULLA BASE DELLA POPOLAZIONE]]+Tabella2026[[#This Row],[CONTRIBUTO SULLA BASE DEL REDDITO]]</f>
        <v>129939.99282392584</v>
      </c>
      <c r="S2001" s="3">
        <f>+Tabella2026[[#This Row],[CONTRIBUTO TOTALE]]/(PLAFOND/N_TESSERE)</f>
        <v>259.8799856478517</v>
      </c>
      <c r="T2001" s="3">
        <f>+MAX(CEILING(Tabella2026[[#This Row],[preDEF1]],1),1)</f>
        <v>260</v>
      </c>
      <c r="U2001" s="9">
        <f xml:space="preserve"> IF(ROW(Tabella2026[[#This Row],[preDEF2]]) - ROW(Tabella2026[[#Headers],[preDEF2]])&lt;=ABS(SUM(Tabella2026[preDEF2])-N_TESSERE),Tabella2026[[#This Row],[preDEF2]]-1,Tabella2026[[#This Row],[preDEF2]])</f>
        <v>259</v>
      </c>
      <c r="V2001" s="21">
        <f>+Tabella2026[[#This Row],[DEF - n. card]]*(PLAFOND/N_TESSERE)</f>
        <v>129500</v>
      </c>
      <c r="W2001" s="18"/>
    </row>
    <row r="2002" spans="2:23" x14ac:dyDescent="0.25">
      <c r="B2002" s="1" t="s">
        <v>4030</v>
      </c>
      <c r="C2002" s="2">
        <v>37041</v>
      </c>
      <c r="D2002" s="1" t="s">
        <v>4031</v>
      </c>
      <c r="E2002" s="1" t="s">
        <v>27</v>
      </c>
      <c r="F2002" s="1" t="s">
        <v>26</v>
      </c>
      <c r="G2002" s="1" t="s">
        <v>2448</v>
      </c>
      <c r="H2002" s="1" t="s">
        <v>15835</v>
      </c>
      <c r="I2002" s="5">
        <v>6148</v>
      </c>
      <c r="J2002" s="5">
        <v>124058194</v>
      </c>
      <c r="K2002" s="3">
        <f>+Tabella2026[[#This Row],[POP_2024]]/SUM(Tabella2026[POP_2024])</f>
        <v>1.0430333717746891E-4</v>
      </c>
      <c r="L2002" s="3">
        <f>+Tabella2026[[#This Row],[INCIDENZA POPOLAZIONE]]*(PLAFOND/2)</f>
        <v>30706.824237543962</v>
      </c>
      <c r="M2002" s="3">
        <f>+IFERROR(Tabella2026[[#This Row],[reddito_2024]]/Tabella2026[[#This Row],[POP_2024]],"")</f>
        <v>20178.626219908914</v>
      </c>
      <c r="N2002" s="3">
        <f>+IF(Tabella2026[[#This Row],[REDDITO COMPLESSIVO PROCAPITE]]&lt;media_aggr_reddito_pc,(media_aggr_reddito_pc-Tabella2026[[#This Row],[REDDITO COMPLESSIVO PROCAPITE]]),0)</f>
        <v>0</v>
      </c>
      <c r="O2002" s="3">
        <f>+Tabella2026[[#This Row],[DIFFERENZA REDDITO INFERIORE ALLA MEDIA DALLA MEDIA]]*Tabella2026[[#This Row],[POP_2024]]</f>
        <v>0</v>
      </c>
      <c r="P2002" s="3">
        <f>+Tabella2026[[#This Row],[POPOLAZIONE PER DIFFERENZA ]]/SUM(Tabella2026[[POPOLAZIONE PER DIFFERENZA ]])</f>
        <v>0</v>
      </c>
      <c r="Q2002" s="3">
        <f>+Tabella2026[[#This Row],[INCIDENZA POPOLAZIONE PER DIFFERENZA]]*(PLAFOND-SUM(Tabella2026[CONTRIBUTO SULLA BASE DELLA POPOLAZIONE]))</f>
        <v>0</v>
      </c>
      <c r="R2002" s="3">
        <f>+Tabella2026[[#This Row],[CONTRIBUTO SULLA BASE DELLA POPOLAZIONE]]+Tabella2026[[#This Row],[CONTRIBUTO SULLA BASE DEL REDDITO]]</f>
        <v>30706.824237543962</v>
      </c>
      <c r="S2002" s="3">
        <f>+Tabella2026[[#This Row],[CONTRIBUTO TOTALE]]/(PLAFOND/N_TESSERE)</f>
        <v>61.413648475087925</v>
      </c>
      <c r="T2002" s="3">
        <f>+MAX(CEILING(Tabella2026[[#This Row],[preDEF1]],1),1)</f>
        <v>62</v>
      </c>
      <c r="U2002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2002" s="21">
        <f>+Tabella2026[[#This Row],[DEF - n. card]]*(PLAFOND/N_TESSERE)</f>
        <v>30500</v>
      </c>
      <c r="W2002" s="18"/>
    </row>
    <row r="2003" spans="2:23" x14ac:dyDescent="0.25">
      <c r="B2003" s="1" t="s">
        <v>4084</v>
      </c>
      <c r="C2003" s="2">
        <v>100007</v>
      </c>
      <c r="D2003" s="1" t="s">
        <v>4085</v>
      </c>
      <c r="E2003" s="1" t="s">
        <v>30</v>
      </c>
      <c r="F2003" s="1" t="s">
        <v>54</v>
      </c>
      <c r="G2003" s="1" t="s">
        <v>2448</v>
      </c>
      <c r="H2003" s="1" t="s">
        <v>15834</v>
      </c>
      <c r="I2003" s="5">
        <v>6146</v>
      </c>
      <c r="J2003" s="5">
        <v>104464010</v>
      </c>
      <c r="K2003" s="3">
        <f>+Tabella2026[[#This Row],[POP_2024]]/SUM(Tabella2026[POP_2024])</f>
        <v>1.0426940635860832E-4</v>
      </c>
      <c r="L2003" s="3">
        <f>+Tabella2026[[#This Row],[INCIDENZA POPOLAZIONE]]*(PLAFOND/2)</f>
        <v>30696.835029919519</v>
      </c>
      <c r="M2003" s="3">
        <f>+IFERROR(Tabella2026[[#This Row],[reddito_2024]]/Tabella2026[[#This Row],[POP_2024]],"")</f>
        <v>16997.072892938497</v>
      </c>
      <c r="N2003" s="3">
        <f>+IF(Tabella2026[[#This Row],[REDDITO COMPLESSIVO PROCAPITE]]&lt;media_aggr_reddito_pc,(media_aggr_reddito_pc-Tabella2026[[#This Row],[REDDITO COMPLESSIVO PROCAPITE]]),0)</f>
        <v>827.99316967024424</v>
      </c>
      <c r="O2003" s="3">
        <f>+Tabella2026[[#This Row],[DIFFERENZA REDDITO INFERIORE ALLA MEDIA DALLA MEDIA]]*Tabella2026[[#This Row],[POP_2024]]</f>
        <v>5088846.0207933215</v>
      </c>
      <c r="P2003" s="3">
        <f>+Tabella2026[[#This Row],[POPOLAZIONE PER DIFFERENZA ]]/SUM(Tabella2026[[POPOLAZIONE PER DIFFERENZA ]])</f>
        <v>4.5147331264623344E-5</v>
      </c>
      <c r="Q2003" s="3">
        <f>+Tabella2026[[#This Row],[INCIDENZA POPOLAZIONE PER DIFFERENZA]]*(PLAFOND-SUM(Tabella2026[CONTRIBUTO SULLA BASE DELLA POPOLAZIONE]))</f>
        <v>13291.340463806719</v>
      </c>
      <c r="R2003" s="3">
        <f>+Tabella2026[[#This Row],[CONTRIBUTO SULLA BASE DELLA POPOLAZIONE]]+Tabella2026[[#This Row],[CONTRIBUTO SULLA BASE DEL REDDITO]]</f>
        <v>43988.175493726238</v>
      </c>
      <c r="S2003" s="3">
        <f>+Tabella2026[[#This Row],[CONTRIBUTO TOTALE]]/(PLAFOND/N_TESSERE)</f>
        <v>87.976350987452477</v>
      </c>
      <c r="T2003" s="3">
        <f>+MAX(CEILING(Tabella2026[[#This Row],[preDEF1]],1),1)</f>
        <v>88</v>
      </c>
      <c r="U2003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2003" s="21">
        <f>+Tabella2026[[#This Row],[DEF - n. card]]*(PLAFOND/N_TESSERE)</f>
        <v>43500</v>
      </c>
      <c r="W2003" s="18"/>
    </row>
    <row r="2004" spans="2:23" x14ac:dyDescent="0.25">
      <c r="B2004" s="1" t="s">
        <v>4028</v>
      </c>
      <c r="C2004" s="2">
        <v>101025</v>
      </c>
      <c r="D2004" s="1" t="s">
        <v>4029</v>
      </c>
      <c r="E2004" s="1" t="s">
        <v>61</v>
      </c>
      <c r="F2004" s="1" t="s">
        <v>239</v>
      </c>
      <c r="G2004" s="1" t="s">
        <v>2448</v>
      </c>
      <c r="H2004" s="1" t="s">
        <v>15836</v>
      </c>
      <c r="I2004" s="5">
        <v>6145</v>
      </c>
      <c r="J2004" s="5">
        <v>56343753</v>
      </c>
      <c r="K2004" s="3">
        <f>+Tabella2026[[#This Row],[POP_2024]]/SUM(Tabella2026[POP_2024])</f>
        <v>1.0425244094917801E-4</v>
      </c>
      <c r="L2004" s="3">
        <f>+Tabella2026[[#This Row],[INCIDENZA POPOLAZIONE]]*(PLAFOND/2)</f>
        <v>30691.840426107294</v>
      </c>
      <c r="M2004" s="3">
        <f>+IFERROR(Tabella2026[[#This Row],[reddito_2024]]/Tabella2026[[#This Row],[POP_2024]],"")</f>
        <v>9169.0403580146467</v>
      </c>
      <c r="N2004" s="3">
        <f>+IF(Tabella2026[[#This Row],[REDDITO COMPLESSIVO PROCAPITE]]&lt;media_aggr_reddito_pc,(media_aggr_reddito_pc-Tabella2026[[#This Row],[REDDITO COMPLESSIVO PROCAPITE]]),0)</f>
        <v>8656.0257045940943</v>
      </c>
      <c r="O2004" s="3">
        <f>+Tabella2026[[#This Row],[DIFFERENZA REDDITO INFERIORE ALLA MEDIA DALLA MEDIA]]*Tabella2026[[#This Row],[POP_2024]]</f>
        <v>53191277.954730712</v>
      </c>
      <c r="P2004" s="3">
        <f>+Tabella2026[[#This Row],[POPOLAZIONE PER DIFFERENZA ]]/SUM(Tabella2026[[POPOLAZIONE PER DIFFERENZA ]])</f>
        <v>4.7190349961434146E-4</v>
      </c>
      <c r="Q2004" s="3">
        <f>+Tabella2026[[#This Row],[INCIDENZA POPOLAZIONE PER DIFFERENZA]]*(PLAFOND-SUM(Tabella2026[CONTRIBUTO SULLA BASE DELLA POPOLAZIONE]))</f>
        <v>138928.03635883797</v>
      </c>
      <c r="R2004" s="3">
        <f>+Tabella2026[[#This Row],[CONTRIBUTO SULLA BASE DELLA POPOLAZIONE]]+Tabella2026[[#This Row],[CONTRIBUTO SULLA BASE DEL REDDITO]]</f>
        <v>169619.87678494526</v>
      </c>
      <c r="S2004" s="3">
        <f>+Tabella2026[[#This Row],[CONTRIBUTO TOTALE]]/(PLAFOND/N_TESSERE)</f>
        <v>339.23975356989052</v>
      </c>
      <c r="T2004" s="3">
        <f>+MAX(CEILING(Tabella2026[[#This Row],[preDEF1]],1),1)</f>
        <v>340</v>
      </c>
      <c r="U2004" s="9">
        <f xml:space="preserve"> IF(ROW(Tabella2026[[#This Row],[preDEF2]]) - ROW(Tabella2026[[#Headers],[preDEF2]])&lt;=ABS(SUM(Tabella2026[preDEF2])-N_TESSERE),Tabella2026[[#This Row],[preDEF2]]-1,Tabella2026[[#This Row],[preDEF2]])</f>
        <v>339</v>
      </c>
      <c r="V2004" s="21">
        <f>+Tabella2026[[#This Row],[DEF - n. card]]*(PLAFOND/N_TESSERE)</f>
        <v>169500</v>
      </c>
      <c r="W2004" s="18"/>
    </row>
    <row r="2005" spans="2:23" x14ac:dyDescent="0.25">
      <c r="B2005" s="1" t="s">
        <v>4110</v>
      </c>
      <c r="C2005" s="2">
        <v>36039</v>
      </c>
      <c r="D2005" s="1" t="s">
        <v>4111</v>
      </c>
      <c r="E2005" s="1" t="s">
        <v>27</v>
      </c>
      <c r="F2005" s="1" t="s">
        <v>58</v>
      </c>
      <c r="G2005" s="1" t="s">
        <v>2448</v>
      </c>
      <c r="H2005" s="1" t="s">
        <v>15835</v>
      </c>
      <c r="I2005" s="5">
        <v>6142</v>
      </c>
      <c r="J2005" s="5">
        <v>121595784</v>
      </c>
      <c r="K2005" s="3">
        <f>+Tabella2026[[#This Row],[POP_2024]]/SUM(Tabella2026[POP_2024])</f>
        <v>1.0420154472088712E-4</v>
      </c>
      <c r="L2005" s="3">
        <f>+Tabella2026[[#This Row],[INCIDENZA POPOLAZIONE]]*(PLAFOND/2)</f>
        <v>30676.856614670625</v>
      </c>
      <c r="M2005" s="3">
        <f>+IFERROR(Tabella2026[[#This Row],[reddito_2024]]/Tabella2026[[#This Row],[POP_2024]],"")</f>
        <v>19797.424943015303</v>
      </c>
      <c r="N2005" s="3">
        <f>+IF(Tabella2026[[#This Row],[REDDITO COMPLESSIVO PROCAPITE]]&lt;media_aggr_reddito_pc,(media_aggr_reddito_pc-Tabella2026[[#This Row],[REDDITO COMPLESSIVO PROCAPITE]]),0)</f>
        <v>0</v>
      </c>
      <c r="O2005" s="3">
        <f>+Tabella2026[[#This Row],[DIFFERENZA REDDITO INFERIORE ALLA MEDIA DALLA MEDIA]]*Tabella2026[[#This Row],[POP_2024]]</f>
        <v>0</v>
      </c>
      <c r="P2005" s="3">
        <f>+Tabella2026[[#This Row],[POPOLAZIONE PER DIFFERENZA ]]/SUM(Tabella2026[[POPOLAZIONE PER DIFFERENZA ]])</f>
        <v>0</v>
      </c>
      <c r="Q2005" s="3">
        <f>+Tabella2026[[#This Row],[INCIDENZA POPOLAZIONE PER DIFFERENZA]]*(PLAFOND-SUM(Tabella2026[CONTRIBUTO SULLA BASE DELLA POPOLAZIONE]))</f>
        <v>0</v>
      </c>
      <c r="R2005" s="3">
        <f>+Tabella2026[[#This Row],[CONTRIBUTO SULLA BASE DELLA POPOLAZIONE]]+Tabella2026[[#This Row],[CONTRIBUTO SULLA BASE DEL REDDITO]]</f>
        <v>30676.856614670625</v>
      </c>
      <c r="S2005" s="3">
        <f>+Tabella2026[[#This Row],[CONTRIBUTO TOTALE]]/(PLAFOND/N_TESSERE)</f>
        <v>61.353713229341253</v>
      </c>
      <c r="T2005" s="3">
        <f>+MAX(CEILING(Tabella2026[[#This Row],[preDEF1]],1),1)</f>
        <v>62</v>
      </c>
      <c r="U2005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2005" s="21">
        <f>+Tabella2026[[#This Row],[DEF - n. card]]*(PLAFOND/N_TESSERE)</f>
        <v>30500</v>
      </c>
      <c r="W2005" s="18"/>
    </row>
    <row r="2006" spans="2:23" x14ac:dyDescent="0.25">
      <c r="B2006" s="1" t="s">
        <v>4050</v>
      </c>
      <c r="C2006" s="2">
        <v>28104</v>
      </c>
      <c r="D2006" s="1" t="s">
        <v>4051</v>
      </c>
      <c r="E2006" s="1" t="s">
        <v>38</v>
      </c>
      <c r="F2006" s="1" t="s">
        <v>45</v>
      </c>
      <c r="G2006" s="1" t="s">
        <v>2448</v>
      </c>
      <c r="H2006" s="1" t="s">
        <v>15835</v>
      </c>
      <c r="I2006" s="5">
        <v>6141</v>
      </c>
      <c r="J2006" s="5">
        <v>114664244</v>
      </c>
      <c r="K2006" s="3">
        <f>+Tabella2026[[#This Row],[POP_2024]]/SUM(Tabella2026[POP_2024])</f>
        <v>1.0418457931145683E-4</v>
      </c>
      <c r="L2006" s="3">
        <f>+Tabella2026[[#This Row],[INCIDENZA POPOLAZIONE]]*(PLAFOND/2)</f>
        <v>30671.862010858407</v>
      </c>
      <c r="M2006" s="3">
        <f>+IFERROR(Tabella2026[[#This Row],[reddito_2024]]/Tabella2026[[#This Row],[POP_2024]],"")</f>
        <v>18671.917277316399</v>
      </c>
      <c r="N2006" s="3">
        <f>+IF(Tabella2026[[#This Row],[REDDITO COMPLESSIVO PROCAPITE]]&lt;media_aggr_reddito_pc,(media_aggr_reddito_pc-Tabella2026[[#This Row],[REDDITO COMPLESSIVO PROCAPITE]]),0)</f>
        <v>0</v>
      </c>
      <c r="O2006" s="3">
        <f>+Tabella2026[[#This Row],[DIFFERENZA REDDITO INFERIORE ALLA MEDIA DALLA MEDIA]]*Tabella2026[[#This Row],[POP_2024]]</f>
        <v>0</v>
      </c>
      <c r="P2006" s="3">
        <f>+Tabella2026[[#This Row],[POPOLAZIONE PER DIFFERENZA ]]/SUM(Tabella2026[[POPOLAZIONE PER DIFFERENZA ]])</f>
        <v>0</v>
      </c>
      <c r="Q2006" s="3">
        <f>+Tabella2026[[#This Row],[INCIDENZA POPOLAZIONE PER DIFFERENZA]]*(PLAFOND-SUM(Tabella2026[CONTRIBUTO SULLA BASE DELLA POPOLAZIONE]))</f>
        <v>0</v>
      </c>
      <c r="R2006" s="3">
        <f>+Tabella2026[[#This Row],[CONTRIBUTO SULLA BASE DELLA POPOLAZIONE]]+Tabella2026[[#This Row],[CONTRIBUTO SULLA BASE DEL REDDITO]]</f>
        <v>30671.862010858407</v>
      </c>
      <c r="S2006" s="3">
        <f>+Tabella2026[[#This Row],[CONTRIBUTO TOTALE]]/(PLAFOND/N_TESSERE)</f>
        <v>61.343724021716817</v>
      </c>
      <c r="T2006" s="3">
        <f>+MAX(CEILING(Tabella2026[[#This Row],[preDEF1]],1),1)</f>
        <v>62</v>
      </c>
      <c r="U2006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2006" s="21">
        <f>+Tabella2026[[#This Row],[DEF - n. card]]*(PLAFOND/N_TESSERE)</f>
        <v>30500</v>
      </c>
      <c r="W2006" s="18"/>
    </row>
    <row r="2007" spans="2:23" x14ac:dyDescent="0.25">
      <c r="B2007" s="1" t="s">
        <v>4146</v>
      </c>
      <c r="C2007" s="2">
        <v>23064</v>
      </c>
      <c r="D2007" s="1" t="s">
        <v>4147</v>
      </c>
      <c r="E2007" s="1" t="s">
        <v>38</v>
      </c>
      <c r="F2007" s="1" t="s">
        <v>37</v>
      </c>
      <c r="G2007" s="1" t="s">
        <v>2448</v>
      </c>
      <c r="H2007" s="1" t="s">
        <v>15835</v>
      </c>
      <c r="I2007" s="5">
        <v>6117</v>
      </c>
      <c r="J2007" s="5">
        <v>105694727</v>
      </c>
      <c r="K2007" s="3">
        <f>+Tabella2026[[#This Row],[POP_2024]]/SUM(Tabella2026[POP_2024])</f>
        <v>1.0377740948512969E-4</v>
      </c>
      <c r="L2007" s="3">
        <f>+Tabella2026[[#This Row],[INCIDENZA POPOLAZIONE]]*(PLAFOND/2)</f>
        <v>30551.991519365067</v>
      </c>
      <c r="M2007" s="3">
        <f>+IFERROR(Tabella2026[[#This Row],[reddito_2024]]/Tabella2026[[#This Row],[POP_2024]],"")</f>
        <v>17278.850253392186</v>
      </c>
      <c r="N2007" s="3">
        <f>+IF(Tabella2026[[#This Row],[REDDITO COMPLESSIVO PROCAPITE]]&lt;media_aggr_reddito_pc,(media_aggr_reddito_pc-Tabella2026[[#This Row],[REDDITO COMPLESSIVO PROCAPITE]]),0)</f>
        <v>546.2158092165555</v>
      </c>
      <c r="O2007" s="3">
        <f>+Tabella2026[[#This Row],[DIFFERENZA REDDITO INFERIORE ALLA MEDIA DALLA MEDIA]]*Tabella2026[[#This Row],[POP_2024]]</f>
        <v>3341202.1049776701</v>
      </c>
      <c r="P2007" s="3">
        <f>+Tabella2026[[#This Row],[POPOLAZIONE PER DIFFERENZA ]]/SUM(Tabella2026[[POPOLAZIONE PER DIFFERENZA ]])</f>
        <v>2.9642547178499151E-5</v>
      </c>
      <c r="Q2007" s="3">
        <f>+Tabella2026[[#This Row],[INCIDENZA POPOLAZIONE PER DIFFERENZA]]*(PLAFOND-SUM(Tabella2026[CONTRIBUTO SULLA BASE DELLA POPOLAZIONE]))</f>
        <v>8726.7436574398016</v>
      </c>
      <c r="R2007" s="3">
        <f>+Tabella2026[[#This Row],[CONTRIBUTO SULLA BASE DELLA POPOLAZIONE]]+Tabella2026[[#This Row],[CONTRIBUTO SULLA BASE DEL REDDITO]]</f>
        <v>39278.735176804868</v>
      </c>
      <c r="S2007" s="3">
        <f>+Tabella2026[[#This Row],[CONTRIBUTO TOTALE]]/(PLAFOND/N_TESSERE)</f>
        <v>78.55747035360973</v>
      </c>
      <c r="T2007" s="3">
        <f>+MAX(CEILING(Tabella2026[[#This Row],[preDEF1]],1),1)</f>
        <v>79</v>
      </c>
      <c r="U2007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2007" s="21">
        <f>+Tabella2026[[#This Row],[DEF - n. card]]*(PLAFOND/N_TESSERE)</f>
        <v>39000</v>
      </c>
      <c r="W2007" s="18"/>
    </row>
    <row r="2008" spans="2:23" x14ac:dyDescent="0.25">
      <c r="B2008" s="1" t="s">
        <v>3952</v>
      </c>
      <c r="C2008" s="2">
        <v>26023</v>
      </c>
      <c r="D2008" s="1" t="s">
        <v>3953</v>
      </c>
      <c r="E2008" s="1" t="s">
        <v>38</v>
      </c>
      <c r="F2008" s="1" t="s">
        <v>150</v>
      </c>
      <c r="G2008" s="1" t="s">
        <v>2448</v>
      </c>
      <c r="H2008" s="1" t="s">
        <v>15835</v>
      </c>
      <c r="I2008" s="5">
        <v>6113</v>
      </c>
      <c r="J2008" s="5">
        <v>120523515</v>
      </c>
      <c r="K2008" s="3">
        <f>+Tabella2026[[#This Row],[POP_2024]]/SUM(Tabella2026[POP_2024])</f>
        <v>1.0370954784740849E-4</v>
      </c>
      <c r="L2008" s="3">
        <f>+Tabella2026[[#This Row],[INCIDENZA POPOLAZIONE]]*(PLAFOND/2)</f>
        <v>30532.013104116173</v>
      </c>
      <c r="M2008" s="3">
        <f>+IFERROR(Tabella2026[[#This Row],[reddito_2024]]/Tabella2026[[#This Row],[POP_2024]],"")</f>
        <v>19715.935710780304</v>
      </c>
      <c r="N2008" s="3">
        <f>+IF(Tabella2026[[#This Row],[REDDITO COMPLESSIVO PROCAPITE]]&lt;media_aggr_reddito_pc,(media_aggr_reddito_pc-Tabella2026[[#This Row],[REDDITO COMPLESSIVO PROCAPITE]]),0)</f>
        <v>0</v>
      </c>
      <c r="O2008" s="3">
        <f>+Tabella2026[[#This Row],[DIFFERENZA REDDITO INFERIORE ALLA MEDIA DALLA MEDIA]]*Tabella2026[[#This Row],[POP_2024]]</f>
        <v>0</v>
      </c>
      <c r="P2008" s="3">
        <f>+Tabella2026[[#This Row],[POPOLAZIONE PER DIFFERENZA ]]/SUM(Tabella2026[[POPOLAZIONE PER DIFFERENZA ]])</f>
        <v>0</v>
      </c>
      <c r="Q2008" s="3">
        <f>+Tabella2026[[#This Row],[INCIDENZA POPOLAZIONE PER DIFFERENZA]]*(PLAFOND-SUM(Tabella2026[CONTRIBUTO SULLA BASE DELLA POPOLAZIONE]))</f>
        <v>0</v>
      </c>
      <c r="R2008" s="3">
        <f>+Tabella2026[[#This Row],[CONTRIBUTO SULLA BASE DELLA POPOLAZIONE]]+Tabella2026[[#This Row],[CONTRIBUTO SULLA BASE DEL REDDITO]]</f>
        <v>30532.013104116173</v>
      </c>
      <c r="S2008" s="3">
        <f>+Tabella2026[[#This Row],[CONTRIBUTO TOTALE]]/(PLAFOND/N_TESSERE)</f>
        <v>61.064026208232349</v>
      </c>
      <c r="T2008" s="3">
        <f>+MAX(CEILING(Tabella2026[[#This Row],[preDEF1]],1),1)</f>
        <v>62</v>
      </c>
      <c r="U2008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2008" s="21">
        <f>+Tabella2026[[#This Row],[DEF - n. card]]*(PLAFOND/N_TESSERE)</f>
        <v>30500</v>
      </c>
      <c r="W2008" s="18"/>
    </row>
    <row r="2009" spans="2:23" x14ac:dyDescent="0.25">
      <c r="B2009" s="1" t="s">
        <v>4048</v>
      </c>
      <c r="C2009" s="2">
        <v>24028</v>
      </c>
      <c r="D2009" s="1" t="s">
        <v>4049</v>
      </c>
      <c r="E2009" s="1" t="s">
        <v>38</v>
      </c>
      <c r="F2009" s="1" t="s">
        <v>106</v>
      </c>
      <c r="G2009" s="1" t="s">
        <v>2448</v>
      </c>
      <c r="H2009" s="1" t="s">
        <v>15835</v>
      </c>
      <c r="I2009" s="5">
        <v>6112</v>
      </c>
      <c r="J2009" s="5">
        <v>124838937</v>
      </c>
      <c r="K2009" s="3">
        <f>+Tabella2026[[#This Row],[POP_2024]]/SUM(Tabella2026[POP_2024])</f>
        <v>1.036925824379782E-4</v>
      </c>
      <c r="L2009" s="3">
        <f>+Tabella2026[[#This Row],[INCIDENZA POPOLAZIONE]]*(PLAFOND/2)</f>
        <v>30527.018500303955</v>
      </c>
      <c r="M2009" s="3">
        <f>+IFERROR(Tabella2026[[#This Row],[reddito_2024]]/Tabella2026[[#This Row],[POP_2024]],"")</f>
        <v>20425.21875</v>
      </c>
      <c r="N2009" s="3">
        <f>+IF(Tabella2026[[#This Row],[REDDITO COMPLESSIVO PROCAPITE]]&lt;media_aggr_reddito_pc,(media_aggr_reddito_pc-Tabella2026[[#This Row],[REDDITO COMPLESSIVO PROCAPITE]]),0)</f>
        <v>0</v>
      </c>
      <c r="O2009" s="3">
        <f>+Tabella2026[[#This Row],[DIFFERENZA REDDITO INFERIORE ALLA MEDIA DALLA MEDIA]]*Tabella2026[[#This Row],[POP_2024]]</f>
        <v>0</v>
      </c>
      <c r="P2009" s="3">
        <f>+Tabella2026[[#This Row],[POPOLAZIONE PER DIFFERENZA ]]/SUM(Tabella2026[[POPOLAZIONE PER DIFFERENZA ]])</f>
        <v>0</v>
      </c>
      <c r="Q2009" s="3">
        <f>+Tabella2026[[#This Row],[INCIDENZA POPOLAZIONE PER DIFFERENZA]]*(PLAFOND-SUM(Tabella2026[CONTRIBUTO SULLA BASE DELLA POPOLAZIONE]))</f>
        <v>0</v>
      </c>
      <c r="R2009" s="3">
        <f>+Tabella2026[[#This Row],[CONTRIBUTO SULLA BASE DELLA POPOLAZIONE]]+Tabella2026[[#This Row],[CONTRIBUTO SULLA BASE DEL REDDITO]]</f>
        <v>30527.018500303955</v>
      </c>
      <c r="S2009" s="3">
        <f>+Tabella2026[[#This Row],[CONTRIBUTO TOTALE]]/(PLAFOND/N_TESSERE)</f>
        <v>61.054037000607913</v>
      </c>
      <c r="T2009" s="3">
        <f>+MAX(CEILING(Tabella2026[[#This Row],[preDEF1]],1),1)</f>
        <v>62</v>
      </c>
      <c r="U2009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2009" s="21">
        <f>+Tabella2026[[#This Row],[DEF - n. card]]*(PLAFOND/N_TESSERE)</f>
        <v>30500</v>
      </c>
      <c r="W2009" s="18"/>
    </row>
    <row r="2010" spans="2:23" x14ac:dyDescent="0.25">
      <c r="B2010" s="1" t="s">
        <v>4018</v>
      </c>
      <c r="C2010" s="2">
        <v>80067</v>
      </c>
      <c r="D2010" s="1" t="s">
        <v>4019</v>
      </c>
      <c r="E2010" s="1" t="s">
        <v>61</v>
      </c>
      <c r="F2010" s="1" t="s">
        <v>62</v>
      </c>
      <c r="G2010" s="1" t="s">
        <v>2448</v>
      </c>
      <c r="H2010" s="1" t="s">
        <v>15836</v>
      </c>
      <c r="I2010" s="5">
        <v>6109</v>
      </c>
      <c r="J2010" s="5">
        <v>83557501</v>
      </c>
      <c r="K2010" s="3">
        <f>+Tabella2026[[#This Row],[POP_2024]]/SUM(Tabella2026[POP_2024])</f>
        <v>1.036416862096873E-4</v>
      </c>
      <c r="L2010" s="3">
        <f>+Tabella2026[[#This Row],[INCIDENZA POPOLAZIONE]]*(PLAFOND/2)</f>
        <v>30512.034688867287</v>
      </c>
      <c r="M2010" s="3">
        <f>+IFERROR(Tabella2026[[#This Row],[reddito_2024]]/Tabella2026[[#This Row],[POP_2024]],"")</f>
        <v>13677.770666230152</v>
      </c>
      <c r="N2010" s="3">
        <f>+IF(Tabella2026[[#This Row],[REDDITO COMPLESSIVO PROCAPITE]]&lt;media_aggr_reddito_pc,(media_aggr_reddito_pc-Tabella2026[[#This Row],[REDDITO COMPLESSIVO PROCAPITE]]),0)</f>
        <v>4147.2953963785894</v>
      </c>
      <c r="O2010" s="3">
        <f>+Tabella2026[[#This Row],[DIFFERENZA REDDITO INFERIORE ALLA MEDIA DALLA MEDIA]]*Tabella2026[[#This Row],[POP_2024]]</f>
        <v>25335827.576476801</v>
      </c>
      <c r="P2010" s="3">
        <f>+Tabella2026[[#This Row],[POPOLAZIONE PER DIFFERENZA ]]/SUM(Tabella2026[[POPOLAZIONE PER DIFFERENZA ]])</f>
        <v>2.2477492849749434E-4</v>
      </c>
      <c r="Q2010" s="3">
        <f>+Tabella2026[[#This Row],[INCIDENZA POPOLAZIONE PER DIFFERENZA]]*(PLAFOND-SUM(Tabella2026[CONTRIBUTO SULLA BASE DELLA POPOLAZIONE]))</f>
        <v>66173.570368466229</v>
      </c>
      <c r="R2010" s="3">
        <f>+Tabella2026[[#This Row],[CONTRIBUTO SULLA BASE DELLA POPOLAZIONE]]+Tabella2026[[#This Row],[CONTRIBUTO SULLA BASE DEL REDDITO]]</f>
        <v>96685.605057333509</v>
      </c>
      <c r="S2010" s="3">
        <f>+Tabella2026[[#This Row],[CONTRIBUTO TOTALE]]/(PLAFOND/N_TESSERE)</f>
        <v>193.37121011466701</v>
      </c>
      <c r="T2010" s="3">
        <f>+MAX(CEILING(Tabella2026[[#This Row],[preDEF1]],1),1)</f>
        <v>194</v>
      </c>
      <c r="U2010" s="9">
        <f xml:space="preserve"> IF(ROW(Tabella2026[[#This Row],[preDEF2]]) - ROW(Tabella2026[[#Headers],[preDEF2]])&lt;=ABS(SUM(Tabella2026[preDEF2])-N_TESSERE),Tabella2026[[#This Row],[preDEF2]]-1,Tabella2026[[#This Row],[preDEF2]])</f>
        <v>193</v>
      </c>
      <c r="V2010" s="21">
        <f>+Tabella2026[[#This Row],[DEF - n. card]]*(PLAFOND/N_TESSERE)</f>
        <v>96500</v>
      </c>
      <c r="W2010" s="18"/>
    </row>
    <row r="2011" spans="2:23" x14ac:dyDescent="0.25">
      <c r="B2011" s="1" t="s">
        <v>3920</v>
      </c>
      <c r="C2011" s="2">
        <v>82045</v>
      </c>
      <c r="D2011" s="1" t="s">
        <v>3921</v>
      </c>
      <c r="E2011" s="1" t="s">
        <v>21</v>
      </c>
      <c r="F2011" s="1" t="s">
        <v>20</v>
      </c>
      <c r="G2011" s="1" t="s">
        <v>2448</v>
      </c>
      <c r="H2011" s="1" t="s">
        <v>15836</v>
      </c>
      <c r="I2011" s="5">
        <v>6106</v>
      </c>
      <c r="J2011" s="5">
        <v>67091824</v>
      </c>
      <c r="K2011" s="3">
        <f>+Tabella2026[[#This Row],[POP_2024]]/SUM(Tabella2026[POP_2024])</f>
        <v>1.0359078998139641E-4</v>
      </c>
      <c r="L2011" s="3">
        <f>+Tabella2026[[#This Row],[INCIDENZA POPOLAZIONE]]*(PLAFOND/2)</f>
        <v>30497.050877430618</v>
      </c>
      <c r="M2011" s="3">
        <f>+IFERROR(Tabella2026[[#This Row],[reddito_2024]]/Tabella2026[[#This Row],[POP_2024]],"")</f>
        <v>10987.851948902719</v>
      </c>
      <c r="N2011" s="3">
        <f>+IF(Tabella2026[[#This Row],[REDDITO COMPLESSIVO PROCAPITE]]&lt;media_aggr_reddito_pc,(media_aggr_reddito_pc-Tabella2026[[#This Row],[REDDITO COMPLESSIVO PROCAPITE]]),0)</f>
        <v>6837.2141137060225</v>
      </c>
      <c r="O2011" s="3">
        <f>+Tabella2026[[#This Row],[DIFFERENZA REDDITO INFERIORE ALLA MEDIA DALLA MEDIA]]*Tabella2026[[#This Row],[POP_2024]]</f>
        <v>41748029.378288977</v>
      </c>
      <c r="P2011" s="3">
        <f>+Tabella2026[[#This Row],[POPOLAZIONE PER DIFFERENZA ]]/SUM(Tabella2026[[POPOLAZIONE PER DIFFERENZA ]])</f>
        <v>3.7038104597493965E-4</v>
      </c>
      <c r="Q2011" s="3">
        <f>+Tabella2026[[#This Row],[INCIDENZA POPOLAZIONE PER DIFFERENZA]]*(PLAFOND-SUM(Tabella2026[CONTRIBUTO SULLA BASE DELLA POPOLAZIONE]))</f>
        <v>109039.90214923819</v>
      </c>
      <c r="R2011" s="3">
        <f>+Tabella2026[[#This Row],[CONTRIBUTO SULLA BASE DELLA POPOLAZIONE]]+Tabella2026[[#This Row],[CONTRIBUTO SULLA BASE DEL REDDITO]]</f>
        <v>139536.95302666881</v>
      </c>
      <c r="S2011" s="3">
        <f>+Tabella2026[[#This Row],[CONTRIBUTO TOTALE]]/(PLAFOND/N_TESSERE)</f>
        <v>279.07390605333762</v>
      </c>
      <c r="T2011" s="3">
        <f>+MAX(CEILING(Tabella2026[[#This Row],[preDEF1]],1),1)</f>
        <v>280</v>
      </c>
      <c r="U2011" s="9">
        <f xml:space="preserve"> IF(ROW(Tabella2026[[#This Row],[preDEF2]]) - ROW(Tabella2026[[#Headers],[preDEF2]])&lt;=ABS(SUM(Tabella2026[preDEF2])-N_TESSERE),Tabella2026[[#This Row],[preDEF2]]-1,Tabella2026[[#This Row],[preDEF2]])</f>
        <v>279</v>
      </c>
      <c r="V2011" s="21">
        <f>+Tabella2026[[#This Row],[DEF - n. card]]*(PLAFOND/N_TESSERE)</f>
        <v>139500</v>
      </c>
      <c r="W2011" s="18"/>
    </row>
    <row r="2012" spans="2:23" x14ac:dyDescent="0.25">
      <c r="B2012" s="1" t="s">
        <v>4108</v>
      </c>
      <c r="C2012" s="2">
        <v>52001</v>
      </c>
      <c r="D2012" s="1" t="s">
        <v>4109</v>
      </c>
      <c r="E2012" s="1" t="s">
        <v>30</v>
      </c>
      <c r="F2012" s="1" t="s">
        <v>283</v>
      </c>
      <c r="G2012" s="1" t="s">
        <v>2448</v>
      </c>
      <c r="H2012" s="1" t="s">
        <v>15834</v>
      </c>
      <c r="I2012" s="5">
        <v>6105</v>
      </c>
      <c r="J2012" s="5">
        <v>104533080</v>
      </c>
      <c r="K2012" s="3">
        <f>+Tabella2026[[#This Row],[POP_2024]]/SUM(Tabella2026[POP_2024])</f>
        <v>1.0357382457196612E-4</v>
      </c>
      <c r="L2012" s="3">
        <f>+Tabella2026[[#This Row],[INCIDENZA POPOLAZIONE]]*(PLAFOND/2)</f>
        <v>30492.056273618397</v>
      </c>
      <c r="M2012" s="3">
        <f>+IFERROR(Tabella2026[[#This Row],[reddito_2024]]/Tabella2026[[#This Row],[POP_2024]],"")</f>
        <v>17122.535626535628</v>
      </c>
      <c r="N2012" s="3">
        <f>+IF(Tabella2026[[#This Row],[REDDITO COMPLESSIVO PROCAPITE]]&lt;media_aggr_reddito_pc,(media_aggr_reddito_pc-Tabella2026[[#This Row],[REDDITO COMPLESSIVO PROCAPITE]]),0)</f>
        <v>702.53043607311338</v>
      </c>
      <c r="O2012" s="3">
        <f>+Tabella2026[[#This Row],[DIFFERENZA REDDITO INFERIORE ALLA MEDIA DALLA MEDIA]]*Tabella2026[[#This Row],[POP_2024]]</f>
        <v>4288948.3122263569</v>
      </c>
      <c r="P2012" s="3">
        <f>+Tabella2026[[#This Row],[POPOLAZIONE PER DIFFERENZA ]]/SUM(Tabella2026[[POPOLAZIONE PER DIFFERENZA ]])</f>
        <v>3.8050781933217939E-5</v>
      </c>
      <c r="Q2012" s="3">
        <f>+Tabella2026[[#This Row],[INCIDENZA POPOLAZIONE PER DIFFERENZA]]*(PLAFOND-SUM(Tabella2026[CONTRIBUTO SULLA BASE DELLA POPOLAZIONE]))</f>
        <v>11202.121663052956</v>
      </c>
      <c r="R2012" s="3">
        <f>+Tabella2026[[#This Row],[CONTRIBUTO SULLA BASE DELLA POPOLAZIONE]]+Tabella2026[[#This Row],[CONTRIBUTO SULLA BASE DEL REDDITO]]</f>
        <v>41694.177936671353</v>
      </c>
      <c r="S2012" s="3">
        <f>+Tabella2026[[#This Row],[CONTRIBUTO TOTALE]]/(PLAFOND/N_TESSERE)</f>
        <v>83.388355873342704</v>
      </c>
      <c r="T2012" s="3">
        <f>+MAX(CEILING(Tabella2026[[#This Row],[preDEF1]],1),1)</f>
        <v>84</v>
      </c>
      <c r="U2012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2012" s="21">
        <f>+Tabella2026[[#This Row],[DEF - n. card]]*(PLAFOND/N_TESSERE)</f>
        <v>41500</v>
      </c>
      <c r="W2012" s="18"/>
    </row>
    <row r="2013" spans="2:23" x14ac:dyDescent="0.25">
      <c r="B2013" s="1" t="s">
        <v>4066</v>
      </c>
      <c r="C2013" s="2">
        <v>26080</v>
      </c>
      <c r="D2013" s="1" t="s">
        <v>4067</v>
      </c>
      <c r="E2013" s="1" t="s">
        <v>38</v>
      </c>
      <c r="F2013" s="1" t="s">
        <v>150</v>
      </c>
      <c r="G2013" s="1" t="s">
        <v>2448</v>
      </c>
      <c r="H2013" s="1" t="s">
        <v>15835</v>
      </c>
      <c r="I2013" s="5">
        <v>6105</v>
      </c>
      <c r="J2013" s="5">
        <v>105876624</v>
      </c>
      <c r="K2013" s="3">
        <f>+Tabella2026[[#This Row],[POP_2024]]/SUM(Tabella2026[POP_2024])</f>
        <v>1.0357382457196612E-4</v>
      </c>
      <c r="L2013" s="3">
        <f>+Tabella2026[[#This Row],[INCIDENZA POPOLAZIONE]]*(PLAFOND/2)</f>
        <v>30492.056273618397</v>
      </c>
      <c r="M2013" s="3">
        <f>+IFERROR(Tabella2026[[#This Row],[reddito_2024]]/Tabella2026[[#This Row],[POP_2024]],"")</f>
        <v>17342.608353808355</v>
      </c>
      <c r="N2013" s="3">
        <f>+IF(Tabella2026[[#This Row],[REDDITO COMPLESSIVO PROCAPITE]]&lt;media_aggr_reddito_pc,(media_aggr_reddito_pc-Tabella2026[[#This Row],[REDDITO COMPLESSIVO PROCAPITE]]),0)</f>
        <v>482.45770880038617</v>
      </c>
      <c r="O2013" s="3">
        <f>+Tabella2026[[#This Row],[DIFFERENZA REDDITO INFERIORE ALLA MEDIA DALLA MEDIA]]*Tabella2026[[#This Row],[POP_2024]]</f>
        <v>2945404.3122263574</v>
      </c>
      <c r="P2013" s="3">
        <f>+Tabella2026[[#This Row],[POPOLAZIONE PER DIFFERENZA ]]/SUM(Tabella2026[[POPOLAZIONE PER DIFFERENZA ]])</f>
        <v>2.6131099987891377E-5</v>
      </c>
      <c r="Q2013" s="3">
        <f>+Tabella2026[[#This Row],[INCIDENZA POPOLAZIONE PER DIFFERENZA]]*(PLAFOND-SUM(Tabella2026[CONTRIBUTO SULLA BASE DELLA POPOLAZIONE]))</f>
        <v>7692.9762381102619</v>
      </c>
      <c r="R2013" s="3">
        <f>+Tabella2026[[#This Row],[CONTRIBUTO SULLA BASE DELLA POPOLAZIONE]]+Tabella2026[[#This Row],[CONTRIBUTO SULLA BASE DEL REDDITO]]</f>
        <v>38185.032511728656</v>
      </c>
      <c r="S2013" s="3">
        <f>+Tabella2026[[#This Row],[CONTRIBUTO TOTALE]]/(PLAFOND/N_TESSERE)</f>
        <v>76.370065023457315</v>
      </c>
      <c r="T2013" s="3">
        <f>+MAX(CEILING(Tabella2026[[#This Row],[preDEF1]],1),1)</f>
        <v>77</v>
      </c>
      <c r="U2013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2013" s="21">
        <f>+Tabella2026[[#This Row],[DEF - n. card]]*(PLAFOND/N_TESSERE)</f>
        <v>38000</v>
      </c>
      <c r="W2013" s="18"/>
    </row>
    <row r="2014" spans="2:23" x14ac:dyDescent="0.25">
      <c r="B2014" s="1" t="s">
        <v>4122</v>
      </c>
      <c r="C2014" s="2">
        <v>35034</v>
      </c>
      <c r="D2014" s="1" t="s">
        <v>4123</v>
      </c>
      <c r="E2014" s="1" t="s">
        <v>27</v>
      </c>
      <c r="F2014" s="1" t="s">
        <v>64</v>
      </c>
      <c r="G2014" s="1" t="s">
        <v>2448</v>
      </c>
      <c r="H2014" s="1" t="s">
        <v>15835</v>
      </c>
      <c r="I2014" s="5">
        <v>6104</v>
      </c>
      <c r="J2014" s="5">
        <v>120932657</v>
      </c>
      <c r="K2014" s="3">
        <f>+Tabella2026[[#This Row],[POP_2024]]/SUM(Tabella2026[POP_2024])</f>
        <v>1.0355685916253582E-4</v>
      </c>
      <c r="L2014" s="3">
        <f>+Tabella2026[[#This Row],[INCIDENZA POPOLAZIONE]]*(PLAFOND/2)</f>
        <v>30487.061669806171</v>
      </c>
      <c r="M2014" s="3">
        <f>+IFERROR(Tabella2026[[#This Row],[reddito_2024]]/Tabella2026[[#This Row],[POP_2024]],"")</f>
        <v>19812.034239842727</v>
      </c>
      <c r="N2014" s="3">
        <f>+IF(Tabella2026[[#This Row],[REDDITO COMPLESSIVO PROCAPITE]]&lt;media_aggr_reddito_pc,(media_aggr_reddito_pc-Tabella2026[[#This Row],[REDDITO COMPLESSIVO PROCAPITE]]),0)</f>
        <v>0</v>
      </c>
      <c r="O2014" s="3">
        <f>+Tabella2026[[#This Row],[DIFFERENZA REDDITO INFERIORE ALLA MEDIA DALLA MEDIA]]*Tabella2026[[#This Row],[POP_2024]]</f>
        <v>0</v>
      </c>
      <c r="P2014" s="3">
        <f>+Tabella2026[[#This Row],[POPOLAZIONE PER DIFFERENZA ]]/SUM(Tabella2026[[POPOLAZIONE PER DIFFERENZA ]])</f>
        <v>0</v>
      </c>
      <c r="Q2014" s="3">
        <f>+Tabella2026[[#This Row],[INCIDENZA POPOLAZIONE PER DIFFERENZA]]*(PLAFOND-SUM(Tabella2026[CONTRIBUTO SULLA BASE DELLA POPOLAZIONE]))</f>
        <v>0</v>
      </c>
      <c r="R2014" s="3">
        <f>+Tabella2026[[#This Row],[CONTRIBUTO SULLA BASE DELLA POPOLAZIONE]]+Tabella2026[[#This Row],[CONTRIBUTO SULLA BASE DEL REDDITO]]</f>
        <v>30487.061669806171</v>
      </c>
      <c r="S2014" s="3">
        <f>+Tabella2026[[#This Row],[CONTRIBUTO TOTALE]]/(PLAFOND/N_TESSERE)</f>
        <v>60.974123339612341</v>
      </c>
      <c r="T2014" s="3">
        <f>+MAX(CEILING(Tabella2026[[#This Row],[preDEF1]],1),1)</f>
        <v>61</v>
      </c>
      <c r="U2014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14" s="21">
        <f>+Tabella2026[[#This Row],[DEF - n. card]]*(PLAFOND/N_TESSERE)</f>
        <v>30000</v>
      </c>
      <c r="W2014" s="18"/>
    </row>
    <row r="2015" spans="2:23" x14ac:dyDescent="0.25">
      <c r="B2015" s="1" t="s">
        <v>4004</v>
      </c>
      <c r="C2015" s="2">
        <v>18088</v>
      </c>
      <c r="D2015" s="1" t="s">
        <v>4005</v>
      </c>
      <c r="E2015" s="1" t="s">
        <v>12</v>
      </c>
      <c r="F2015" s="1" t="s">
        <v>195</v>
      </c>
      <c r="G2015" s="1" t="s">
        <v>2448</v>
      </c>
      <c r="H2015" s="1" t="s">
        <v>15835</v>
      </c>
      <c r="I2015" s="5">
        <v>6097</v>
      </c>
      <c r="J2015" s="5">
        <v>113705557</v>
      </c>
      <c r="K2015" s="3">
        <f>+Tabella2026[[#This Row],[POP_2024]]/SUM(Tabella2026[POP_2024])</f>
        <v>1.0343810129652374E-4</v>
      </c>
      <c r="L2015" s="3">
        <f>+Tabella2026[[#This Row],[INCIDENZA POPOLAZIONE]]*(PLAFOND/2)</f>
        <v>30452.099443120616</v>
      </c>
      <c r="M2015" s="3">
        <f>+IFERROR(Tabella2026[[#This Row],[reddito_2024]]/Tabella2026[[#This Row],[POP_2024]],"")</f>
        <v>18649.427095292765</v>
      </c>
      <c r="N2015" s="3">
        <f>+IF(Tabella2026[[#This Row],[REDDITO COMPLESSIVO PROCAPITE]]&lt;media_aggr_reddito_pc,(media_aggr_reddito_pc-Tabella2026[[#This Row],[REDDITO COMPLESSIVO PROCAPITE]]),0)</f>
        <v>0</v>
      </c>
      <c r="O2015" s="3">
        <f>+Tabella2026[[#This Row],[DIFFERENZA REDDITO INFERIORE ALLA MEDIA DALLA MEDIA]]*Tabella2026[[#This Row],[POP_2024]]</f>
        <v>0</v>
      </c>
      <c r="P2015" s="3">
        <f>+Tabella2026[[#This Row],[POPOLAZIONE PER DIFFERENZA ]]/SUM(Tabella2026[[POPOLAZIONE PER DIFFERENZA ]])</f>
        <v>0</v>
      </c>
      <c r="Q2015" s="3">
        <f>+Tabella2026[[#This Row],[INCIDENZA POPOLAZIONE PER DIFFERENZA]]*(PLAFOND-SUM(Tabella2026[CONTRIBUTO SULLA BASE DELLA POPOLAZIONE]))</f>
        <v>0</v>
      </c>
      <c r="R2015" s="3">
        <f>+Tabella2026[[#This Row],[CONTRIBUTO SULLA BASE DELLA POPOLAZIONE]]+Tabella2026[[#This Row],[CONTRIBUTO SULLA BASE DEL REDDITO]]</f>
        <v>30452.099443120616</v>
      </c>
      <c r="S2015" s="3">
        <f>+Tabella2026[[#This Row],[CONTRIBUTO TOTALE]]/(PLAFOND/N_TESSERE)</f>
        <v>60.904198886241232</v>
      </c>
      <c r="T2015" s="3">
        <f>+MAX(CEILING(Tabella2026[[#This Row],[preDEF1]],1),1)</f>
        <v>61</v>
      </c>
      <c r="U2015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15" s="21">
        <f>+Tabella2026[[#This Row],[DEF - n. card]]*(PLAFOND/N_TESSERE)</f>
        <v>30000</v>
      </c>
      <c r="W2015" s="18"/>
    </row>
    <row r="2016" spans="2:23" x14ac:dyDescent="0.25">
      <c r="B2016" s="1" t="s">
        <v>4040</v>
      </c>
      <c r="C2016" s="2">
        <v>35038</v>
      </c>
      <c r="D2016" s="1" t="s">
        <v>4041</v>
      </c>
      <c r="E2016" s="1" t="s">
        <v>27</v>
      </c>
      <c r="F2016" s="1" t="s">
        <v>64</v>
      </c>
      <c r="G2016" s="1" t="s">
        <v>2448</v>
      </c>
      <c r="H2016" s="1" t="s">
        <v>15835</v>
      </c>
      <c r="I2016" s="5">
        <v>6097</v>
      </c>
      <c r="J2016" s="5">
        <v>127151224</v>
      </c>
      <c r="K2016" s="3">
        <f>+Tabella2026[[#This Row],[POP_2024]]/SUM(Tabella2026[POP_2024])</f>
        <v>1.0343810129652374E-4</v>
      </c>
      <c r="L2016" s="3">
        <f>+Tabella2026[[#This Row],[INCIDENZA POPOLAZIONE]]*(PLAFOND/2)</f>
        <v>30452.099443120616</v>
      </c>
      <c r="M2016" s="3">
        <f>+IFERROR(Tabella2026[[#This Row],[reddito_2024]]/Tabella2026[[#This Row],[POP_2024]],"")</f>
        <v>20854.719370182058</v>
      </c>
      <c r="N2016" s="3">
        <f>+IF(Tabella2026[[#This Row],[REDDITO COMPLESSIVO PROCAPITE]]&lt;media_aggr_reddito_pc,(media_aggr_reddito_pc-Tabella2026[[#This Row],[REDDITO COMPLESSIVO PROCAPITE]]),0)</f>
        <v>0</v>
      </c>
      <c r="O2016" s="3">
        <f>+Tabella2026[[#This Row],[DIFFERENZA REDDITO INFERIORE ALLA MEDIA DALLA MEDIA]]*Tabella2026[[#This Row],[POP_2024]]</f>
        <v>0</v>
      </c>
      <c r="P2016" s="3">
        <f>+Tabella2026[[#This Row],[POPOLAZIONE PER DIFFERENZA ]]/SUM(Tabella2026[[POPOLAZIONE PER DIFFERENZA ]])</f>
        <v>0</v>
      </c>
      <c r="Q2016" s="3">
        <f>+Tabella2026[[#This Row],[INCIDENZA POPOLAZIONE PER DIFFERENZA]]*(PLAFOND-SUM(Tabella2026[CONTRIBUTO SULLA BASE DELLA POPOLAZIONE]))</f>
        <v>0</v>
      </c>
      <c r="R2016" s="3">
        <f>+Tabella2026[[#This Row],[CONTRIBUTO SULLA BASE DELLA POPOLAZIONE]]+Tabella2026[[#This Row],[CONTRIBUTO SULLA BASE DEL REDDITO]]</f>
        <v>30452.099443120616</v>
      </c>
      <c r="S2016" s="3">
        <f>+Tabella2026[[#This Row],[CONTRIBUTO TOTALE]]/(PLAFOND/N_TESSERE)</f>
        <v>60.904198886241232</v>
      </c>
      <c r="T2016" s="3">
        <f>+MAX(CEILING(Tabella2026[[#This Row],[preDEF1]],1),1)</f>
        <v>61</v>
      </c>
      <c r="U2016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16" s="21">
        <f>+Tabella2026[[#This Row],[DEF - n. card]]*(PLAFOND/N_TESSERE)</f>
        <v>30000</v>
      </c>
      <c r="W2016" s="18"/>
    </row>
    <row r="2017" spans="2:23" x14ac:dyDescent="0.25">
      <c r="B2017" s="1" t="s">
        <v>4062</v>
      </c>
      <c r="C2017" s="2">
        <v>108011</v>
      </c>
      <c r="D2017" s="1" t="s">
        <v>4063</v>
      </c>
      <c r="E2017" s="1" t="s">
        <v>12</v>
      </c>
      <c r="F2017" s="1" t="s">
        <v>91</v>
      </c>
      <c r="G2017" s="1" t="s">
        <v>2448</v>
      </c>
      <c r="H2017" s="1" t="s">
        <v>15835</v>
      </c>
      <c r="I2017" s="5">
        <v>6090</v>
      </c>
      <c r="J2017" s="5">
        <v>141478523</v>
      </c>
      <c r="K2017" s="3">
        <f>+Tabella2026[[#This Row],[POP_2024]]/SUM(Tabella2026[POP_2024])</f>
        <v>1.0331934343051165E-4</v>
      </c>
      <c r="L2017" s="3">
        <f>+Tabella2026[[#This Row],[INCIDENZA POPOLAZIONE]]*(PLAFOND/2)</f>
        <v>30417.137216435058</v>
      </c>
      <c r="M2017" s="3">
        <f>+IFERROR(Tabella2026[[#This Row],[reddito_2024]]/Tabella2026[[#This Row],[POP_2024]],"")</f>
        <v>23231.284564860427</v>
      </c>
      <c r="N2017" s="3">
        <f>+IF(Tabella2026[[#This Row],[REDDITO COMPLESSIVO PROCAPITE]]&lt;media_aggr_reddito_pc,(media_aggr_reddito_pc-Tabella2026[[#This Row],[REDDITO COMPLESSIVO PROCAPITE]]),0)</f>
        <v>0</v>
      </c>
      <c r="O2017" s="3">
        <f>+Tabella2026[[#This Row],[DIFFERENZA REDDITO INFERIORE ALLA MEDIA DALLA MEDIA]]*Tabella2026[[#This Row],[POP_2024]]</f>
        <v>0</v>
      </c>
      <c r="P2017" s="3">
        <f>+Tabella2026[[#This Row],[POPOLAZIONE PER DIFFERENZA ]]/SUM(Tabella2026[[POPOLAZIONE PER DIFFERENZA ]])</f>
        <v>0</v>
      </c>
      <c r="Q2017" s="3">
        <f>+Tabella2026[[#This Row],[INCIDENZA POPOLAZIONE PER DIFFERENZA]]*(PLAFOND-SUM(Tabella2026[CONTRIBUTO SULLA BASE DELLA POPOLAZIONE]))</f>
        <v>0</v>
      </c>
      <c r="R2017" s="3">
        <f>+Tabella2026[[#This Row],[CONTRIBUTO SULLA BASE DELLA POPOLAZIONE]]+Tabella2026[[#This Row],[CONTRIBUTO SULLA BASE DEL REDDITO]]</f>
        <v>30417.137216435058</v>
      </c>
      <c r="S2017" s="3">
        <f>+Tabella2026[[#This Row],[CONTRIBUTO TOTALE]]/(PLAFOND/N_TESSERE)</f>
        <v>60.834274432870117</v>
      </c>
      <c r="T2017" s="3">
        <f>+MAX(CEILING(Tabella2026[[#This Row],[preDEF1]],1),1)</f>
        <v>61</v>
      </c>
      <c r="U2017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17" s="21">
        <f>+Tabella2026[[#This Row],[DEF - n. card]]*(PLAFOND/N_TESSERE)</f>
        <v>30000</v>
      </c>
      <c r="W2017" s="18"/>
    </row>
    <row r="2018" spans="2:23" x14ac:dyDescent="0.25">
      <c r="B2018" s="1" t="s">
        <v>4114</v>
      </c>
      <c r="C2018" s="2">
        <v>21056</v>
      </c>
      <c r="D2018" s="1" t="s">
        <v>4115</v>
      </c>
      <c r="E2018" s="1" t="s">
        <v>99</v>
      </c>
      <c r="F2018" s="1" t="s">
        <v>110</v>
      </c>
      <c r="G2018" s="1" t="s">
        <v>2448</v>
      </c>
      <c r="H2018" s="1" t="s">
        <v>15835</v>
      </c>
      <c r="I2018" s="5">
        <v>6086</v>
      </c>
      <c r="J2018" s="5">
        <v>141333795</v>
      </c>
      <c r="K2018" s="3">
        <f>+Tabella2026[[#This Row],[POP_2024]]/SUM(Tabella2026[POP_2024])</f>
        <v>1.0325148179279046E-4</v>
      </c>
      <c r="L2018" s="3">
        <f>+Tabella2026[[#This Row],[INCIDENZA POPOLAZIONE]]*(PLAFOND/2)</f>
        <v>30397.158801186164</v>
      </c>
      <c r="M2018" s="3">
        <f>+IFERROR(Tabella2026[[#This Row],[reddito_2024]]/Tabella2026[[#This Row],[POP_2024]],"")</f>
        <v>23222.772757147552</v>
      </c>
      <c r="N2018" s="3">
        <f>+IF(Tabella2026[[#This Row],[REDDITO COMPLESSIVO PROCAPITE]]&lt;media_aggr_reddito_pc,(media_aggr_reddito_pc-Tabella2026[[#This Row],[REDDITO COMPLESSIVO PROCAPITE]]),0)</f>
        <v>0</v>
      </c>
      <c r="O2018" s="3">
        <f>+Tabella2026[[#This Row],[DIFFERENZA REDDITO INFERIORE ALLA MEDIA DALLA MEDIA]]*Tabella2026[[#This Row],[POP_2024]]</f>
        <v>0</v>
      </c>
      <c r="P2018" s="3">
        <f>+Tabella2026[[#This Row],[POPOLAZIONE PER DIFFERENZA ]]/SUM(Tabella2026[[POPOLAZIONE PER DIFFERENZA ]])</f>
        <v>0</v>
      </c>
      <c r="Q2018" s="3">
        <f>+Tabella2026[[#This Row],[INCIDENZA POPOLAZIONE PER DIFFERENZA]]*(PLAFOND-SUM(Tabella2026[CONTRIBUTO SULLA BASE DELLA POPOLAZIONE]))</f>
        <v>0</v>
      </c>
      <c r="R2018" s="3">
        <f>+Tabella2026[[#This Row],[CONTRIBUTO SULLA BASE DELLA POPOLAZIONE]]+Tabella2026[[#This Row],[CONTRIBUTO SULLA BASE DEL REDDITO]]</f>
        <v>30397.158801186164</v>
      </c>
      <c r="S2018" s="3">
        <f>+Tabella2026[[#This Row],[CONTRIBUTO TOTALE]]/(PLAFOND/N_TESSERE)</f>
        <v>60.794317602372331</v>
      </c>
      <c r="T2018" s="3">
        <f>+MAX(CEILING(Tabella2026[[#This Row],[preDEF1]],1),1)</f>
        <v>61</v>
      </c>
      <c r="U2018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18" s="21">
        <f>+Tabella2026[[#This Row],[DEF - n. card]]*(PLAFOND/N_TESSERE)</f>
        <v>30000</v>
      </c>
      <c r="W2018" s="18"/>
    </row>
    <row r="2019" spans="2:23" x14ac:dyDescent="0.25">
      <c r="B2019" s="1" t="s">
        <v>3998</v>
      </c>
      <c r="C2019" s="2">
        <v>74013</v>
      </c>
      <c r="D2019" s="1" t="s">
        <v>3999</v>
      </c>
      <c r="E2019" s="1" t="s">
        <v>33</v>
      </c>
      <c r="F2019" s="1" t="s">
        <v>154</v>
      </c>
      <c r="G2019" s="1" t="s">
        <v>2448</v>
      </c>
      <c r="H2019" s="1" t="s">
        <v>15836</v>
      </c>
      <c r="I2019" s="5">
        <v>6086</v>
      </c>
      <c r="J2019" s="5">
        <v>84492225</v>
      </c>
      <c r="K2019" s="3">
        <f>+Tabella2026[[#This Row],[POP_2024]]/SUM(Tabella2026[POP_2024])</f>
        <v>1.0325148179279046E-4</v>
      </c>
      <c r="L2019" s="3">
        <f>+Tabella2026[[#This Row],[INCIDENZA POPOLAZIONE]]*(PLAFOND/2)</f>
        <v>30397.158801186164</v>
      </c>
      <c r="M2019" s="3">
        <f>+IFERROR(Tabella2026[[#This Row],[reddito_2024]]/Tabella2026[[#This Row],[POP_2024]],"")</f>
        <v>13883.04715741045</v>
      </c>
      <c r="N2019" s="3">
        <f>+IF(Tabella2026[[#This Row],[REDDITO COMPLESSIVO PROCAPITE]]&lt;media_aggr_reddito_pc,(media_aggr_reddito_pc-Tabella2026[[#This Row],[REDDITO COMPLESSIVO PROCAPITE]]),0)</f>
        <v>3942.0189051982907</v>
      </c>
      <c r="O2019" s="3">
        <f>+Tabella2026[[#This Row],[DIFFERENZA REDDITO INFERIORE ALLA MEDIA DALLA MEDIA]]*Tabella2026[[#This Row],[POP_2024]]</f>
        <v>23991127.057036798</v>
      </c>
      <c r="P2019" s="3">
        <f>+Tabella2026[[#This Row],[POPOLAZIONE PER DIFFERENZA ]]/SUM(Tabella2026[[POPOLAZIONE PER DIFFERENZA ]])</f>
        <v>2.1284498611865132E-4</v>
      </c>
      <c r="Q2019" s="3">
        <f>+Tabella2026[[#This Row],[INCIDENZA POPOLAZIONE PER DIFFERENZA]]*(PLAFOND-SUM(Tabella2026[CONTRIBUTO SULLA BASE DELLA POPOLAZIONE]))</f>
        <v>62661.40427959161</v>
      </c>
      <c r="R2019" s="3">
        <f>+Tabella2026[[#This Row],[CONTRIBUTO SULLA BASE DELLA POPOLAZIONE]]+Tabella2026[[#This Row],[CONTRIBUTO SULLA BASE DEL REDDITO]]</f>
        <v>93058.563080777778</v>
      </c>
      <c r="S2019" s="3">
        <f>+Tabella2026[[#This Row],[CONTRIBUTO TOTALE]]/(PLAFOND/N_TESSERE)</f>
        <v>186.11712616155555</v>
      </c>
      <c r="T2019" s="3">
        <f>+MAX(CEILING(Tabella2026[[#This Row],[preDEF1]],1),1)</f>
        <v>187</v>
      </c>
      <c r="U2019" s="9">
        <f xml:space="preserve"> IF(ROW(Tabella2026[[#This Row],[preDEF2]]) - ROW(Tabella2026[[#Headers],[preDEF2]])&lt;=ABS(SUM(Tabella2026[preDEF2])-N_TESSERE),Tabella2026[[#This Row],[preDEF2]]-1,Tabella2026[[#This Row],[preDEF2]])</f>
        <v>186</v>
      </c>
      <c r="V2019" s="21">
        <f>+Tabella2026[[#This Row],[DEF - n. card]]*(PLAFOND/N_TESSERE)</f>
        <v>93000</v>
      </c>
      <c r="W2019" s="18"/>
    </row>
    <row r="2020" spans="2:23" x14ac:dyDescent="0.25">
      <c r="B2020" s="1" t="s">
        <v>4094</v>
      </c>
      <c r="C2020" s="2">
        <v>28050</v>
      </c>
      <c r="D2020" s="1" t="s">
        <v>4095</v>
      </c>
      <c r="E2020" s="1" t="s">
        <v>38</v>
      </c>
      <c r="F2020" s="1" t="s">
        <v>45</v>
      </c>
      <c r="G2020" s="1" t="s">
        <v>2448</v>
      </c>
      <c r="H2020" s="1" t="s">
        <v>15835</v>
      </c>
      <c r="I2020" s="5">
        <v>6080</v>
      </c>
      <c r="J2020" s="5">
        <v>118293667</v>
      </c>
      <c r="K2020" s="3">
        <f>+Tabella2026[[#This Row],[POP_2024]]/SUM(Tabella2026[POP_2024])</f>
        <v>1.0314968933620868E-4</v>
      </c>
      <c r="L2020" s="3">
        <f>+Tabella2026[[#This Row],[INCIDENZA POPOLAZIONE]]*(PLAFOND/2)</f>
        <v>30367.191178312831</v>
      </c>
      <c r="M2020" s="3">
        <f>+IFERROR(Tabella2026[[#This Row],[reddito_2024]]/Tabella2026[[#This Row],[POP_2024]],"")</f>
        <v>19456.195230263158</v>
      </c>
      <c r="N2020" s="3">
        <f>+IF(Tabella2026[[#This Row],[REDDITO COMPLESSIVO PROCAPITE]]&lt;media_aggr_reddito_pc,(media_aggr_reddito_pc-Tabella2026[[#This Row],[REDDITO COMPLESSIVO PROCAPITE]]),0)</f>
        <v>0</v>
      </c>
      <c r="O2020" s="3">
        <f>+Tabella2026[[#This Row],[DIFFERENZA REDDITO INFERIORE ALLA MEDIA DALLA MEDIA]]*Tabella2026[[#This Row],[POP_2024]]</f>
        <v>0</v>
      </c>
      <c r="P2020" s="3">
        <f>+Tabella2026[[#This Row],[POPOLAZIONE PER DIFFERENZA ]]/SUM(Tabella2026[[POPOLAZIONE PER DIFFERENZA ]])</f>
        <v>0</v>
      </c>
      <c r="Q2020" s="3">
        <f>+Tabella2026[[#This Row],[INCIDENZA POPOLAZIONE PER DIFFERENZA]]*(PLAFOND-SUM(Tabella2026[CONTRIBUTO SULLA BASE DELLA POPOLAZIONE]))</f>
        <v>0</v>
      </c>
      <c r="R2020" s="3">
        <f>+Tabella2026[[#This Row],[CONTRIBUTO SULLA BASE DELLA POPOLAZIONE]]+Tabella2026[[#This Row],[CONTRIBUTO SULLA BASE DEL REDDITO]]</f>
        <v>30367.191178312831</v>
      </c>
      <c r="S2020" s="3">
        <f>+Tabella2026[[#This Row],[CONTRIBUTO TOTALE]]/(PLAFOND/N_TESSERE)</f>
        <v>60.734382356625659</v>
      </c>
      <c r="T2020" s="3">
        <f>+MAX(CEILING(Tabella2026[[#This Row],[preDEF1]],1),1)</f>
        <v>61</v>
      </c>
      <c r="U2020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20" s="21">
        <f>+Tabella2026[[#This Row],[DEF - n. card]]*(PLAFOND/N_TESSERE)</f>
        <v>30000</v>
      </c>
      <c r="W2020" s="18"/>
    </row>
    <row r="2021" spans="2:23" x14ac:dyDescent="0.25">
      <c r="B2021" s="1" t="s">
        <v>4124</v>
      </c>
      <c r="C2021" s="2">
        <v>1236</v>
      </c>
      <c r="D2021" s="1" t="s">
        <v>4125</v>
      </c>
      <c r="E2021" s="1" t="s">
        <v>18</v>
      </c>
      <c r="F2021" s="1" t="s">
        <v>17</v>
      </c>
      <c r="G2021" s="1" t="s">
        <v>2448</v>
      </c>
      <c r="H2021" s="1" t="s">
        <v>15835</v>
      </c>
      <c r="I2021" s="5">
        <v>6079</v>
      </c>
      <c r="J2021" s="5">
        <v>111790375</v>
      </c>
      <c r="K2021" s="3">
        <f>+Tabella2026[[#This Row],[POP_2024]]/SUM(Tabella2026[POP_2024])</f>
        <v>1.0313272392677837E-4</v>
      </c>
      <c r="L2021" s="3">
        <f>+Tabella2026[[#This Row],[INCIDENZA POPOLAZIONE]]*(PLAFOND/2)</f>
        <v>30362.196574500609</v>
      </c>
      <c r="M2021" s="3">
        <f>+IFERROR(Tabella2026[[#This Row],[reddito_2024]]/Tabella2026[[#This Row],[POP_2024]],"")</f>
        <v>18389.599440697482</v>
      </c>
      <c r="N2021" s="3">
        <f>+IF(Tabella2026[[#This Row],[REDDITO COMPLESSIVO PROCAPITE]]&lt;media_aggr_reddito_pc,(media_aggr_reddito_pc-Tabella2026[[#This Row],[REDDITO COMPLESSIVO PROCAPITE]]),0)</f>
        <v>0</v>
      </c>
      <c r="O2021" s="3">
        <f>+Tabella2026[[#This Row],[DIFFERENZA REDDITO INFERIORE ALLA MEDIA DALLA MEDIA]]*Tabella2026[[#This Row],[POP_2024]]</f>
        <v>0</v>
      </c>
      <c r="P2021" s="3">
        <f>+Tabella2026[[#This Row],[POPOLAZIONE PER DIFFERENZA ]]/SUM(Tabella2026[[POPOLAZIONE PER DIFFERENZA ]])</f>
        <v>0</v>
      </c>
      <c r="Q2021" s="3">
        <f>+Tabella2026[[#This Row],[INCIDENZA POPOLAZIONE PER DIFFERENZA]]*(PLAFOND-SUM(Tabella2026[CONTRIBUTO SULLA BASE DELLA POPOLAZIONE]))</f>
        <v>0</v>
      </c>
      <c r="R2021" s="3">
        <f>+Tabella2026[[#This Row],[CONTRIBUTO SULLA BASE DELLA POPOLAZIONE]]+Tabella2026[[#This Row],[CONTRIBUTO SULLA BASE DEL REDDITO]]</f>
        <v>30362.196574500609</v>
      </c>
      <c r="S2021" s="3">
        <f>+Tabella2026[[#This Row],[CONTRIBUTO TOTALE]]/(PLAFOND/N_TESSERE)</f>
        <v>60.724393149001216</v>
      </c>
      <c r="T2021" s="3">
        <f>+MAX(CEILING(Tabella2026[[#This Row],[preDEF1]],1),1)</f>
        <v>61</v>
      </c>
      <c r="U2021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21" s="21">
        <f>+Tabella2026[[#This Row],[DEF - n. card]]*(PLAFOND/N_TESSERE)</f>
        <v>30000</v>
      </c>
      <c r="W2021" s="18"/>
    </row>
    <row r="2022" spans="2:23" x14ac:dyDescent="0.25">
      <c r="B2022" s="1" t="s">
        <v>4132</v>
      </c>
      <c r="C2022" s="2">
        <v>33007</v>
      </c>
      <c r="D2022" s="1" t="s">
        <v>4133</v>
      </c>
      <c r="E2022" s="1" t="s">
        <v>27</v>
      </c>
      <c r="F2022" s="1" t="s">
        <v>112</v>
      </c>
      <c r="G2022" s="1" t="s">
        <v>2448</v>
      </c>
      <c r="H2022" s="1" t="s">
        <v>15835</v>
      </c>
      <c r="I2022" s="5">
        <v>6071</v>
      </c>
      <c r="J2022" s="5">
        <v>122140539</v>
      </c>
      <c r="K2022" s="3">
        <f>+Tabella2026[[#This Row],[POP_2024]]/SUM(Tabella2026[POP_2024])</f>
        <v>1.02997000651336E-4</v>
      </c>
      <c r="L2022" s="3">
        <f>+Tabella2026[[#This Row],[INCIDENZA POPOLAZIONE]]*(PLAFOND/2)</f>
        <v>30322.239744002833</v>
      </c>
      <c r="M2022" s="3">
        <f>+IFERROR(Tabella2026[[#This Row],[reddito_2024]]/Tabella2026[[#This Row],[POP_2024]],"")</f>
        <v>20118.685389556911</v>
      </c>
      <c r="N2022" s="3">
        <f>+IF(Tabella2026[[#This Row],[REDDITO COMPLESSIVO PROCAPITE]]&lt;media_aggr_reddito_pc,(media_aggr_reddito_pc-Tabella2026[[#This Row],[REDDITO COMPLESSIVO PROCAPITE]]),0)</f>
        <v>0</v>
      </c>
      <c r="O2022" s="3">
        <f>+Tabella2026[[#This Row],[DIFFERENZA REDDITO INFERIORE ALLA MEDIA DALLA MEDIA]]*Tabella2026[[#This Row],[POP_2024]]</f>
        <v>0</v>
      </c>
      <c r="P2022" s="3">
        <f>+Tabella2026[[#This Row],[POPOLAZIONE PER DIFFERENZA ]]/SUM(Tabella2026[[POPOLAZIONE PER DIFFERENZA ]])</f>
        <v>0</v>
      </c>
      <c r="Q2022" s="3">
        <f>+Tabella2026[[#This Row],[INCIDENZA POPOLAZIONE PER DIFFERENZA]]*(PLAFOND-SUM(Tabella2026[CONTRIBUTO SULLA BASE DELLA POPOLAZIONE]))</f>
        <v>0</v>
      </c>
      <c r="R2022" s="3">
        <f>+Tabella2026[[#This Row],[CONTRIBUTO SULLA BASE DELLA POPOLAZIONE]]+Tabella2026[[#This Row],[CONTRIBUTO SULLA BASE DEL REDDITO]]</f>
        <v>30322.239744002833</v>
      </c>
      <c r="S2022" s="3">
        <f>+Tabella2026[[#This Row],[CONTRIBUTO TOTALE]]/(PLAFOND/N_TESSERE)</f>
        <v>60.644479488005665</v>
      </c>
      <c r="T2022" s="3">
        <f>+MAX(CEILING(Tabella2026[[#This Row],[preDEF1]],1),1)</f>
        <v>61</v>
      </c>
      <c r="U2022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22" s="21">
        <f>+Tabella2026[[#This Row],[DEF - n. card]]*(PLAFOND/N_TESSERE)</f>
        <v>30000</v>
      </c>
      <c r="W2022" s="18"/>
    </row>
    <row r="2023" spans="2:23" x14ac:dyDescent="0.25">
      <c r="B2023" s="1" t="s">
        <v>4052</v>
      </c>
      <c r="C2023" s="2">
        <v>28092</v>
      </c>
      <c r="D2023" s="1" t="s">
        <v>4053</v>
      </c>
      <c r="E2023" s="1" t="s">
        <v>38</v>
      </c>
      <c r="F2023" s="1" t="s">
        <v>45</v>
      </c>
      <c r="G2023" s="1" t="s">
        <v>2448</v>
      </c>
      <c r="H2023" s="1" t="s">
        <v>15835</v>
      </c>
      <c r="I2023" s="5">
        <v>6069</v>
      </c>
      <c r="J2023" s="5">
        <v>119645015</v>
      </c>
      <c r="K2023" s="3">
        <f>+Tabella2026[[#This Row],[POP_2024]]/SUM(Tabella2026[POP_2024])</f>
        <v>1.029630698324754E-4</v>
      </c>
      <c r="L2023" s="3">
        <f>+Tabella2026[[#This Row],[INCIDENZA POPOLAZIONE]]*(PLAFOND/2)</f>
        <v>30312.250536378382</v>
      </c>
      <c r="M2023" s="3">
        <f>+IFERROR(Tabella2026[[#This Row],[reddito_2024]]/Tabella2026[[#This Row],[POP_2024]],"")</f>
        <v>19714.12341407151</v>
      </c>
      <c r="N2023" s="3">
        <f>+IF(Tabella2026[[#This Row],[REDDITO COMPLESSIVO PROCAPITE]]&lt;media_aggr_reddito_pc,(media_aggr_reddito_pc-Tabella2026[[#This Row],[REDDITO COMPLESSIVO PROCAPITE]]),0)</f>
        <v>0</v>
      </c>
      <c r="O2023" s="3">
        <f>+Tabella2026[[#This Row],[DIFFERENZA REDDITO INFERIORE ALLA MEDIA DALLA MEDIA]]*Tabella2026[[#This Row],[POP_2024]]</f>
        <v>0</v>
      </c>
      <c r="P2023" s="3">
        <f>+Tabella2026[[#This Row],[POPOLAZIONE PER DIFFERENZA ]]/SUM(Tabella2026[[POPOLAZIONE PER DIFFERENZA ]])</f>
        <v>0</v>
      </c>
      <c r="Q2023" s="3">
        <f>+Tabella2026[[#This Row],[INCIDENZA POPOLAZIONE PER DIFFERENZA]]*(PLAFOND-SUM(Tabella2026[CONTRIBUTO SULLA BASE DELLA POPOLAZIONE]))</f>
        <v>0</v>
      </c>
      <c r="R2023" s="3">
        <f>+Tabella2026[[#This Row],[CONTRIBUTO SULLA BASE DELLA POPOLAZIONE]]+Tabella2026[[#This Row],[CONTRIBUTO SULLA BASE DEL REDDITO]]</f>
        <v>30312.250536378382</v>
      </c>
      <c r="S2023" s="3">
        <f>+Tabella2026[[#This Row],[CONTRIBUTO TOTALE]]/(PLAFOND/N_TESSERE)</f>
        <v>60.624501072756765</v>
      </c>
      <c r="T2023" s="3">
        <f>+MAX(CEILING(Tabella2026[[#This Row],[preDEF1]],1),1)</f>
        <v>61</v>
      </c>
      <c r="U2023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23" s="21">
        <f>+Tabella2026[[#This Row],[DEF - n. card]]*(PLAFOND/N_TESSERE)</f>
        <v>30000</v>
      </c>
      <c r="W2023" s="18"/>
    </row>
    <row r="2024" spans="2:23" x14ac:dyDescent="0.25">
      <c r="B2024" s="1" t="s">
        <v>4042</v>
      </c>
      <c r="C2024" s="2">
        <v>57053</v>
      </c>
      <c r="D2024" s="1" t="s">
        <v>4043</v>
      </c>
      <c r="E2024" s="1" t="s">
        <v>8</v>
      </c>
      <c r="F2024" s="1" t="s">
        <v>377</v>
      </c>
      <c r="G2024" s="1" t="s">
        <v>2448</v>
      </c>
      <c r="H2024" s="1" t="s">
        <v>15834</v>
      </c>
      <c r="I2024" s="5">
        <v>6065</v>
      </c>
      <c r="J2024" s="5">
        <v>90481728</v>
      </c>
      <c r="K2024" s="3">
        <f>+Tabella2026[[#This Row],[POP_2024]]/SUM(Tabella2026[POP_2024])</f>
        <v>1.0289520819475421E-4</v>
      </c>
      <c r="L2024" s="3">
        <f>+Tabella2026[[#This Row],[INCIDENZA POPOLAZIONE]]*(PLAFOND/2)</f>
        <v>30292.272121129496</v>
      </c>
      <c r="M2024" s="3">
        <f>+IFERROR(Tabella2026[[#This Row],[reddito_2024]]/Tabella2026[[#This Row],[POP_2024]],"")</f>
        <v>14918.669084913437</v>
      </c>
      <c r="N2024" s="3">
        <f>+IF(Tabella2026[[#This Row],[REDDITO COMPLESSIVO PROCAPITE]]&lt;media_aggr_reddito_pc,(media_aggr_reddito_pc-Tabella2026[[#This Row],[REDDITO COMPLESSIVO PROCAPITE]]),0)</f>
        <v>2906.3969776953036</v>
      </c>
      <c r="O2024" s="3">
        <f>+Tabella2026[[#This Row],[DIFFERENZA REDDITO INFERIORE ALLA MEDIA DALLA MEDIA]]*Tabella2026[[#This Row],[POP_2024]]</f>
        <v>17627297.669722017</v>
      </c>
      <c r="P2024" s="3">
        <f>+Tabella2026[[#This Row],[POPOLAZIONE PER DIFFERENZA ]]/SUM(Tabella2026[[POPOLAZIONE PER DIFFERENZA ]])</f>
        <v>1.5638623058022858E-4</v>
      </c>
      <c r="Q2024" s="3">
        <f>+Tabella2026[[#This Row],[INCIDENZA POPOLAZIONE PER DIFFERENZA]]*(PLAFOND-SUM(Tabella2026[CONTRIBUTO SULLA BASE DELLA POPOLAZIONE]))</f>
        <v>46039.988993146544</v>
      </c>
      <c r="R2024" s="3">
        <f>+Tabella2026[[#This Row],[CONTRIBUTO SULLA BASE DELLA POPOLAZIONE]]+Tabella2026[[#This Row],[CONTRIBUTO SULLA BASE DEL REDDITO]]</f>
        <v>76332.261114276043</v>
      </c>
      <c r="S2024" s="3">
        <f>+Tabella2026[[#This Row],[CONTRIBUTO TOTALE]]/(PLAFOND/N_TESSERE)</f>
        <v>152.66452222855207</v>
      </c>
      <c r="T2024" s="3">
        <f>+MAX(CEILING(Tabella2026[[#This Row],[preDEF1]],1),1)</f>
        <v>153</v>
      </c>
      <c r="U2024" s="9">
        <f xml:space="preserve"> IF(ROW(Tabella2026[[#This Row],[preDEF2]]) - ROW(Tabella2026[[#Headers],[preDEF2]])&lt;=ABS(SUM(Tabella2026[preDEF2])-N_TESSERE),Tabella2026[[#This Row],[preDEF2]]-1,Tabella2026[[#This Row],[preDEF2]])</f>
        <v>152</v>
      </c>
      <c r="V2024" s="21">
        <f>+Tabella2026[[#This Row],[DEF - n. card]]*(PLAFOND/N_TESSERE)</f>
        <v>76000</v>
      </c>
      <c r="W2024" s="18"/>
    </row>
    <row r="2025" spans="2:23" x14ac:dyDescent="0.25">
      <c r="B2025" s="1" t="s">
        <v>4168</v>
      </c>
      <c r="C2025" s="2">
        <v>98056</v>
      </c>
      <c r="D2025" s="1" t="s">
        <v>4169</v>
      </c>
      <c r="E2025" s="1" t="s">
        <v>12</v>
      </c>
      <c r="F2025" s="1" t="s">
        <v>389</v>
      </c>
      <c r="G2025" s="1" t="s">
        <v>2448</v>
      </c>
      <c r="H2025" s="1" t="s">
        <v>15835</v>
      </c>
      <c r="I2025" s="5">
        <v>6056</v>
      </c>
      <c r="J2025" s="5">
        <v>115112944</v>
      </c>
      <c r="K2025" s="3">
        <f>+Tabella2026[[#This Row],[POP_2024]]/SUM(Tabella2026[POP_2024])</f>
        <v>1.0274251950988154E-4</v>
      </c>
      <c r="L2025" s="3">
        <f>+Tabella2026[[#This Row],[INCIDENZA POPOLAZIONE]]*(PLAFOND/2)</f>
        <v>30247.320686819494</v>
      </c>
      <c r="M2025" s="3">
        <f>+IFERROR(Tabella2026[[#This Row],[reddito_2024]]/Tabella2026[[#This Row],[POP_2024]],"")</f>
        <v>19008.081902245707</v>
      </c>
      <c r="N2025" s="3">
        <f>+IF(Tabella2026[[#This Row],[REDDITO COMPLESSIVO PROCAPITE]]&lt;media_aggr_reddito_pc,(media_aggr_reddito_pc-Tabella2026[[#This Row],[REDDITO COMPLESSIVO PROCAPITE]]),0)</f>
        <v>0</v>
      </c>
      <c r="O2025" s="3">
        <f>+Tabella2026[[#This Row],[DIFFERENZA REDDITO INFERIORE ALLA MEDIA DALLA MEDIA]]*Tabella2026[[#This Row],[POP_2024]]</f>
        <v>0</v>
      </c>
      <c r="P2025" s="3">
        <f>+Tabella2026[[#This Row],[POPOLAZIONE PER DIFFERENZA ]]/SUM(Tabella2026[[POPOLAZIONE PER DIFFERENZA ]])</f>
        <v>0</v>
      </c>
      <c r="Q2025" s="3">
        <f>+Tabella2026[[#This Row],[INCIDENZA POPOLAZIONE PER DIFFERENZA]]*(PLAFOND-SUM(Tabella2026[CONTRIBUTO SULLA BASE DELLA POPOLAZIONE]))</f>
        <v>0</v>
      </c>
      <c r="R2025" s="3">
        <f>+Tabella2026[[#This Row],[CONTRIBUTO SULLA BASE DELLA POPOLAZIONE]]+Tabella2026[[#This Row],[CONTRIBUTO SULLA BASE DEL REDDITO]]</f>
        <v>30247.320686819494</v>
      </c>
      <c r="S2025" s="3">
        <f>+Tabella2026[[#This Row],[CONTRIBUTO TOTALE]]/(PLAFOND/N_TESSERE)</f>
        <v>60.494641373638984</v>
      </c>
      <c r="T2025" s="3">
        <f>+MAX(CEILING(Tabella2026[[#This Row],[preDEF1]],1),1)</f>
        <v>61</v>
      </c>
      <c r="U2025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25" s="21">
        <f>+Tabella2026[[#This Row],[DEF - n. card]]*(PLAFOND/N_TESSERE)</f>
        <v>30000</v>
      </c>
      <c r="W2025" s="18"/>
    </row>
    <row r="2026" spans="2:23" x14ac:dyDescent="0.25">
      <c r="B2026" s="1" t="s">
        <v>4076</v>
      </c>
      <c r="C2026" s="2">
        <v>63039</v>
      </c>
      <c r="D2026" s="1" t="s">
        <v>4077</v>
      </c>
      <c r="E2026" s="1" t="s">
        <v>15</v>
      </c>
      <c r="F2026" s="1" t="s">
        <v>14</v>
      </c>
      <c r="G2026" s="1" t="s">
        <v>2448</v>
      </c>
      <c r="H2026" s="1" t="s">
        <v>15836</v>
      </c>
      <c r="I2026" s="5">
        <v>6054</v>
      </c>
      <c r="J2026" s="5">
        <v>52610973</v>
      </c>
      <c r="K2026" s="3">
        <f>+Tabella2026[[#This Row],[POP_2024]]/SUM(Tabella2026[POP_2024])</f>
        <v>1.0270858869102095E-4</v>
      </c>
      <c r="L2026" s="3">
        <f>+Tabella2026[[#This Row],[INCIDENZA POPOLAZIONE]]*(PLAFOND/2)</f>
        <v>30237.331479195047</v>
      </c>
      <c r="M2026" s="3">
        <f>+IFERROR(Tabella2026[[#This Row],[reddito_2024]]/Tabella2026[[#This Row],[POP_2024]],"")</f>
        <v>8690.2829534192279</v>
      </c>
      <c r="N2026" s="3">
        <f>+IF(Tabella2026[[#This Row],[REDDITO COMPLESSIVO PROCAPITE]]&lt;media_aggr_reddito_pc,(media_aggr_reddito_pc-Tabella2026[[#This Row],[REDDITO COMPLESSIVO PROCAPITE]]),0)</f>
        <v>9134.7831091895132</v>
      </c>
      <c r="O2026" s="3">
        <f>+Tabella2026[[#This Row],[DIFFERENZA REDDITO INFERIORE ALLA MEDIA DALLA MEDIA]]*Tabella2026[[#This Row],[POP_2024]]</f>
        <v>55301976.943033315</v>
      </c>
      <c r="P2026" s="3">
        <f>+Tabella2026[[#This Row],[POPOLAZIONE PER DIFFERENZA ]]/SUM(Tabella2026[[POPOLAZIONE PER DIFFERENZA ]])</f>
        <v>4.9062924333608752E-4</v>
      </c>
      <c r="Q2026" s="3">
        <f>+Tabella2026[[#This Row],[INCIDENZA POPOLAZIONE PER DIFFERENZA]]*(PLAFOND-SUM(Tabella2026[CONTRIBUTO SULLA BASE DELLA POPOLAZIONE]))</f>
        <v>144440.88126621224</v>
      </c>
      <c r="R2026" s="3">
        <f>+Tabella2026[[#This Row],[CONTRIBUTO SULLA BASE DELLA POPOLAZIONE]]+Tabella2026[[#This Row],[CONTRIBUTO SULLA BASE DEL REDDITO]]</f>
        <v>174678.21274540728</v>
      </c>
      <c r="S2026" s="3">
        <f>+Tabella2026[[#This Row],[CONTRIBUTO TOTALE]]/(PLAFOND/N_TESSERE)</f>
        <v>349.35642549081456</v>
      </c>
      <c r="T2026" s="3">
        <f>+MAX(CEILING(Tabella2026[[#This Row],[preDEF1]],1),1)</f>
        <v>350</v>
      </c>
      <c r="U2026" s="9">
        <f xml:space="preserve"> IF(ROW(Tabella2026[[#This Row],[preDEF2]]) - ROW(Tabella2026[[#Headers],[preDEF2]])&lt;=ABS(SUM(Tabella2026[preDEF2])-N_TESSERE),Tabella2026[[#This Row],[preDEF2]]-1,Tabella2026[[#This Row],[preDEF2]])</f>
        <v>349</v>
      </c>
      <c r="V2026" s="21">
        <f>+Tabella2026[[#This Row],[DEF - n. card]]*(PLAFOND/N_TESSERE)</f>
        <v>174500</v>
      </c>
      <c r="W2026" s="18"/>
    </row>
    <row r="2027" spans="2:23" x14ac:dyDescent="0.25">
      <c r="B2027" s="1" t="s">
        <v>4070</v>
      </c>
      <c r="C2027" s="2">
        <v>1269</v>
      </c>
      <c r="D2027" s="1" t="s">
        <v>4071</v>
      </c>
      <c r="E2027" s="1" t="s">
        <v>18</v>
      </c>
      <c r="F2027" s="1" t="s">
        <v>17</v>
      </c>
      <c r="G2027" s="1" t="s">
        <v>2448</v>
      </c>
      <c r="H2027" s="1" t="s">
        <v>15835</v>
      </c>
      <c r="I2027" s="5">
        <v>6054</v>
      </c>
      <c r="J2027" s="5">
        <v>127049084</v>
      </c>
      <c r="K2027" s="3">
        <f>+Tabella2026[[#This Row],[POP_2024]]/SUM(Tabella2026[POP_2024])</f>
        <v>1.0270858869102095E-4</v>
      </c>
      <c r="L2027" s="3">
        <f>+Tabella2026[[#This Row],[INCIDENZA POPOLAZIONE]]*(PLAFOND/2)</f>
        <v>30237.331479195047</v>
      </c>
      <c r="M2027" s="3">
        <f>+IFERROR(Tabella2026[[#This Row],[reddito_2024]]/Tabella2026[[#This Row],[POP_2024]],"")</f>
        <v>20985.973571192601</v>
      </c>
      <c r="N2027" s="3">
        <f>+IF(Tabella2026[[#This Row],[REDDITO COMPLESSIVO PROCAPITE]]&lt;media_aggr_reddito_pc,(media_aggr_reddito_pc-Tabella2026[[#This Row],[REDDITO COMPLESSIVO PROCAPITE]]),0)</f>
        <v>0</v>
      </c>
      <c r="O2027" s="3">
        <f>+Tabella2026[[#This Row],[DIFFERENZA REDDITO INFERIORE ALLA MEDIA DALLA MEDIA]]*Tabella2026[[#This Row],[POP_2024]]</f>
        <v>0</v>
      </c>
      <c r="P2027" s="3">
        <f>+Tabella2026[[#This Row],[POPOLAZIONE PER DIFFERENZA ]]/SUM(Tabella2026[[POPOLAZIONE PER DIFFERENZA ]])</f>
        <v>0</v>
      </c>
      <c r="Q2027" s="3">
        <f>+Tabella2026[[#This Row],[INCIDENZA POPOLAZIONE PER DIFFERENZA]]*(PLAFOND-SUM(Tabella2026[CONTRIBUTO SULLA BASE DELLA POPOLAZIONE]))</f>
        <v>0</v>
      </c>
      <c r="R2027" s="3">
        <f>+Tabella2026[[#This Row],[CONTRIBUTO SULLA BASE DELLA POPOLAZIONE]]+Tabella2026[[#This Row],[CONTRIBUTO SULLA BASE DEL REDDITO]]</f>
        <v>30237.331479195047</v>
      </c>
      <c r="S2027" s="3">
        <f>+Tabella2026[[#This Row],[CONTRIBUTO TOTALE]]/(PLAFOND/N_TESSERE)</f>
        <v>60.474662958390091</v>
      </c>
      <c r="T2027" s="3">
        <f>+MAX(CEILING(Tabella2026[[#This Row],[preDEF1]],1),1)</f>
        <v>61</v>
      </c>
      <c r="U2027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27" s="21">
        <f>+Tabella2026[[#This Row],[DEF - n. card]]*(PLAFOND/N_TESSERE)</f>
        <v>30000</v>
      </c>
      <c r="W2027" s="18"/>
    </row>
    <row r="2028" spans="2:23" x14ac:dyDescent="0.25">
      <c r="B2028" s="1" t="s">
        <v>4118</v>
      </c>
      <c r="C2028" s="2">
        <v>30037</v>
      </c>
      <c r="D2028" s="1" t="s">
        <v>4119</v>
      </c>
      <c r="E2028" s="1" t="s">
        <v>48</v>
      </c>
      <c r="F2028" s="1" t="s">
        <v>120</v>
      </c>
      <c r="G2028" s="1" t="s">
        <v>2448</v>
      </c>
      <c r="H2028" s="1" t="s">
        <v>15835</v>
      </c>
      <c r="I2028" s="5">
        <v>6048</v>
      </c>
      <c r="J2028" s="5">
        <v>134000232</v>
      </c>
      <c r="K2028" s="3">
        <f>+Tabella2026[[#This Row],[POP_2024]]/SUM(Tabella2026[POP_2024])</f>
        <v>1.0260679623443915E-4</v>
      </c>
      <c r="L2028" s="3">
        <f>+Tabella2026[[#This Row],[INCIDENZA POPOLAZIONE]]*(PLAFOND/2)</f>
        <v>30207.36385632171</v>
      </c>
      <c r="M2028" s="3">
        <f>+IFERROR(Tabella2026[[#This Row],[reddito_2024]]/Tabella2026[[#This Row],[POP_2024]],"")</f>
        <v>22156.123015873014</v>
      </c>
      <c r="N2028" s="3">
        <f>+IF(Tabella2026[[#This Row],[REDDITO COMPLESSIVO PROCAPITE]]&lt;media_aggr_reddito_pc,(media_aggr_reddito_pc-Tabella2026[[#This Row],[REDDITO COMPLESSIVO PROCAPITE]]),0)</f>
        <v>0</v>
      </c>
      <c r="O2028" s="3">
        <f>+Tabella2026[[#This Row],[DIFFERENZA REDDITO INFERIORE ALLA MEDIA DALLA MEDIA]]*Tabella2026[[#This Row],[POP_2024]]</f>
        <v>0</v>
      </c>
      <c r="P2028" s="3">
        <f>+Tabella2026[[#This Row],[POPOLAZIONE PER DIFFERENZA ]]/SUM(Tabella2026[[POPOLAZIONE PER DIFFERENZA ]])</f>
        <v>0</v>
      </c>
      <c r="Q2028" s="3">
        <f>+Tabella2026[[#This Row],[INCIDENZA POPOLAZIONE PER DIFFERENZA]]*(PLAFOND-SUM(Tabella2026[CONTRIBUTO SULLA BASE DELLA POPOLAZIONE]))</f>
        <v>0</v>
      </c>
      <c r="R2028" s="3">
        <f>+Tabella2026[[#This Row],[CONTRIBUTO SULLA BASE DELLA POPOLAZIONE]]+Tabella2026[[#This Row],[CONTRIBUTO SULLA BASE DEL REDDITO]]</f>
        <v>30207.36385632171</v>
      </c>
      <c r="S2028" s="3">
        <f>+Tabella2026[[#This Row],[CONTRIBUTO TOTALE]]/(PLAFOND/N_TESSERE)</f>
        <v>60.414727712643419</v>
      </c>
      <c r="T2028" s="3">
        <f>+MAX(CEILING(Tabella2026[[#This Row],[preDEF1]],1),1)</f>
        <v>61</v>
      </c>
      <c r="U2028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28" s="21">
        <f>+Tabella2026[[#This Row],[DEF - n. card]]*(PLAFOND/N_TESSERE)</f>
        <v>30000</v>
      </c>
      <c r="W2028" s="18"/>
    </row>
    <row r="2029" spans="2:23" x14ac:dyDescent="0.25">
      <c r="B2029" s="1" t="s">
        <v>4232</v>
      </c>
      <c r="C2029" s="2">
        <v>34031</v>
      </c>
      <c r="D2029" s="1" t="s">
        <v>4233</v>
      </c>
      <c r="E2029" s="1" t="s">
        <v>27</v>
      </c>
      <c r="F2029" s="1" t="s">
        <v>52</v>
      </c>
      <c r="G2029" s="1" t="s">
        <v>2448</v>
      </c>
      <c r="H2029" s="1" t="s">
        <v>15835</v>
      </c>
      <c r="I2029" s="5">
        <v>6048</v>
      </c>
      <c r="J2029" s="5">
        <v>144038215</v>
      </c>
      <c r="K2029" s="3">
        <f>+Tabella2026[[#This Row],[POP_2024]]/SUM(Tabella2026[POP_2024])</f>
        <v>1.0260679623443915E-4</v>
      </c>
      <c r="L2029" s="3">
        <f>+Tabella2026[[#This Row],[INCIDENZA POPOLAZIONE]]*(PLAFOND/2)</f>
        <v>30207.36385632171</v>
      </c>
      <c r="M2029" s="3">
        <f>+IFERROR(Tabella2026[[#This Row],[reddito_2024]]/Tabella2026[[#This Row],[POP_2024]],"")</f>
        <v>23815.842427248677</v>
      </c>
      <c r="N2029" s="3">
        <f>+IF(Tabella2026[[#This Row],[REDDITO COMPLESSIVO PROCAPITE]]&lt;media_aggr_reddito_pc,(media_aggr_reddito_pc-Tabella2026[[#This Row],[REDDITO COMPLESSIVO PROCAPITE]]),0)</f>
        <v>0</v>
      </c>
      <c r="O2029" s="3">
        <f>+Tabella2026[[#This Row],[DIFFERENZA REDDITO INFERIORE ALLA MEDIA DALLA MEDIA]]*Tabella2026[[#This Row],[POP_2024]]</f>
        <v>0</v>
      </c>
      <c r="P2029" s="3">
        <f>+Tabella2026[[#This Row],[POPOLAZIONE PER DIFFERENZA ]]/SUM(Tabella2026[[POPOLAZIONE PER DIFFERENZA ]])</f>
        <v>0</v>
      </c>
      <c r="Q2029" s="3">
        <f>+Tabella2026[[#This Row],[INCIDENZA POPOLAZIONE PER DIFFERENZA]]*(PLAFOND-SUM(Tabella2026[CONTRIBUTO SULLA BASE DELLA POPOLAZIONE]))</f>
        <v>0</v>
      </c>
      <c r="R2029" s="3">
        <f>+Tabella2026[[#This Row],[CONTRIBUTO SULLA BASE DELLA POPOLAZIONE]]+Tabella2026[[#This Row],[CONTRIBUTO SULLA BASE DEL REDDITO]]</f>
        <v>30207.36385632171</v>
      </c>
      <c r="S2029" s="3">
        <f>+Tabella2026[[#This Row],[CONTRIBUTO TOTALE]]/(PLAFOND/N_TESSERE)</f>
        <v>60.414727712643419</v>
      </c>
      <c r="T2029" s="3">
        <f>+MAX(CEILING(Tabella2026[[#This Row],[preDEF1]],1),1)</f>
        <v>61</v>
      </c>
      <c r="U2029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29" s="21">
        <f>+Tabella2026[[#This Row],[DEF - n. card]]*(PLAFOND/N_TESSERE)</f>
        <v>30000</v>
      </c>
      <c r="W2029" s="18"/>
    </row>
    <row r="2030" spans="2:23" x14ac:dyDescent="0.25">
      <c r="B2030" s="1" t="s">
        <v>3980</v>
      </c>
      <c r="C2030" s="2">
        <v>117007</v>
      </c>
      <c r="D2030" s="1" t="s">
        <v>3981</v>
      </c>
      <c r="E2030" s="1" t="s">
        <v>76</v>
      </c>
      <c r="F2030" s="1" t="s">
        <v>15839</v>
      </c>
      <c r="G2030" s="1" t="s">
        <v>2448</v>
      </c>
      <c r="H2030" s="1" t="s">
        <v>15836</v>
      </c>
      <c r="I2030" s="5">
        <v>6039</v>
      </c>
      <c r="J2030" s="5">
        <v>71977915</v>
      </c>
      <c r="K2030" s="3">
        <f>+Tabella2026[[#This Row],[POP_2024]]/SUM(Tabella2026[POP_2024])</f>
        <v>1.0245410754956648E-4</v>
      </c>
      <c r="L2030" s="3">
        <f>+Tabella2026[[#This Row],[INCIDENZA POPOLAZIONE]]*(PLAFOND/2)</f>
        <v>30162.412422011708</v>
      </c>
      <c r="M2030" s="3">
        <f>+IFERROR(Tabella2026[[#This Row],[reddito_2024]]/Tabella2026[[#This Row],[POP_2024]],"")</f>
        <v>11918.84666335486</v>
      </c>
      <c r="N2030" s="3">
        <f>+IF(Tabella2026[[#This Row],[REDDITO COMPLESSIVO PROCAPITE]]&lt;media_aggr_reddito_pc,(media_aggr_reddito_pc-Tabella2026[[#This Row],[REDDITO COMPLESSIVO PROCAPITE]]),0)</f>
        <v>5906.2193992538814</v>
      </c>
      <c r="O2030" s="3">
        <f>+Tabella2026[[#This Row],[DIFFERENZA REDDITO INFERIORE ALLA MEDIA DALLA MEDIA]]*Tabella2026[[#This Row],[POP_2024]]</f>
        <v>35667658.95209419</v>
      </c>
      <c r="P2030" s="3">
        <f>+Tabella2026[[#This Row],[POPOLAZIONE PER DIFFERENZA ]]/SUM(Tabella2026[[POPOLAZIONE PER DIFFERENZA ]])</f>
        <v>3.1643708761554718E-4</v>
      </c>
      <c r="Q2030" s="3">
        <f>+Tabella2026[[#This Row],[INCIDENZA POPOLAZIONE PER DIFFERENZA]]*(PLAFOND-SUM(Tabella2026[CONTRIBUTO SULLA BASE DELLA POPOLAZIONE]))</f>
        <v>93158.841266201751</v>
      </c>
      <c r="R2030" s="3">
        <f>+Tabella2026[[#This Row],[CONTRIBUTO SULLA BASE DELLA POPOLAZIONE]]+Tabella2026[[#This Row],[CONTRIBUTO SULLA BASE DEL REDDITO]]</f>
        <v>123321.25368821346</v>
      </c>
      <c r="S2030" s="3">
        <f>+Tabella2026[[#This Row],[CONTRIBUTO TOTALE]]/(PLAFOND/N_TESSERE)</f>
        <v>246.64250737642692</v>
      </c>
      <c r="T2030" s="3">
        <f>+MAX(CEILING(Tabella2026[[#This Row],[preDEF1]],1),1)</f>
        <v>247</v>
      </c>
      <c r="U2030" s="9">
        <f xml:space="preserve"> IF(ROW(Tabella2026[[#This Row],[preDEF2]]) - ROW(Tabella2026[[#Headers],[preDEF2]])&lt;=ABS(SUM(Tabella2026[preDEF2])-N_TESSERE),Tabella2026[[#This Row],[preDEF2]]-1,Tabella2026[[#This Row],[preDEF2]])</f>
        <v>246</v>
      </c>
      <c r="V2030" s="21">
        <f>+Tabella2026[[#This Row],[DEF - n. card]]*(PLAFOND/N_TESSERE)</f>
        <v>123000</v>
      </c>
      <c r="W2030" s="18"/>
    </row>
    <row r="2031" spans="2:23" x14ac:dyDescent="0.25">
      <c r="B2031" s="1" t="s">
        <v>4138</v>
      </c>
      <c r="C2031" s="2">
        <v>20028</v>
      </c>
      <c r="D2031" s="1" t="s">
        <v>4139</v>
      </c>
      <c r="E2031" s="1" t="s">
        <v>12</v>
      </c>
      <c r="F2031" s="1" t="s">
        <v>332</v>
      </c>
      <c r="G2031" s="1" t="s">
        <v>2448</v>
      </c>
      <c r="H2031" s="1" t="s">
        <v>15835</v>
      </c>
      <c r="I2031" s="5">
        <v>6033</v>
      </c>
      <c r="J2031" s="5">
        <v>107583221</v>
      </c>
      <c r="K2031" s="3">
        <f>+Tabella2026[[#This Row],[POP_2024]]/SUM(Tabella2026[POP_2024])</f>
        <v>1.0235231509298469E-4</v>
      </c>
      <c r="L2031" s="3">
        <f>+Tabella2026[[#This Row],[INCIDENZA POPOLAZIONE]]*(PLAFOND/2)</f>
        <v>30132.444799138371</v>
      </c>
      <c r="M2031" s="3">
        <f>+IFERROR(Tabella2026[[#This Row],[reddito_2024]]/Tabella2026[[#This Row],[POP_2024]],"")</f>
        <v>17832.458312613955</v>
      </c>
      <c r="N2031" s="3">
        <f>+IF(Tabella2026[[#This Row],[REDDITO COMPLESSIVO PROCAPITE]]&lt;media_aggr_reddito_pc,(media_aggr_reddito_pc-Tabella2026[[#This Row],[REDDITO COMPLESSIVO PROCAPITE]]),0)</f>
        <v>0</v>
      </c>
      <c r="O2031" s="3">
        <f>+Tabella2026[[#This Row],[DIFFERENZA REDDITO INFERIORE ALLA MEDIA DALLA MEDIA]]*Tabella2026[[#This Row],[POP_2024]]</f>
        <v>0</v>
      </c>
      <c r="P2031" s="3">
        <f>+Tabella2026[[#This Row],[POPOLAZIONE PER DIFFERENZA ]]/SUM(Tabella2026[[POPOLAZIONE PER DIFFERENZA ]])</f>
        <v>0</v>
      </c>
      <c r="Q2031" s="3">
        <f>+Tabella2026[[#This Row],[INCIDENZA POPOLAZIONE PER DIFFERENZA]]*(PLAFOND-SUM(Tabella2026[CONTRIBUTO SULLA BASE DELLA POPOLAZIONE]))</f>
        <v>0</v>
      </c>
      <c r="R2031" s="3">
        <f>+Tabella2026[[#This Row],[CONTRIBUTO SULLA BASE DELLA POPOLAZIONE]]+Tabella2026[[#This Row],[CONTRIBUTO SULLA BASE DEL REDDITO]]</f>
        <v>30132.444799138371</v>
      </c>
      <c r="S2031" s="3">
        <f>+Tabella2026[[#This Row],[CONTRIBUTO TOTALE]]/(PLAFOND/N_TESSERE)</f>
        <v>60.264889598276746</v>
      </c>
      <c r="T2031" s="3">
        <f>+MAX(CEILING(Tabella2026[[#This Row],[preDEF1]],1),1)</f>
        <v>61</v>
      </c>
      <c r="U2031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31" s="21">
        <f>+Tabella2026[[#This Row],[DEF - n. card]]*(PLAFOND/N_TESSERE)</f>
        <v>30000</v>
      </c>
      <c r="W2031" s="18"/>
    </row>
    <row r="2032" spans="2:23" x14ac:dyDescent="0.25">
      <c r="B2032" s="1" t="s">
        <v>4088</v>
      </c>
      <c r="C2032" s="2">
        <v>26025</v>
      </c>
      <c r="D2032" s="1" t="s">
        <v>4089</v>
      </c>
      <c r="E2032" s="1" t="s">
        <v>38</v>
      </c>
      <c r="F2032" s="1" t="s">
        <v>150</v>
      </c>
      <c r="G2032" s="1" t="s">
        <v>2448</v>
      </c>
      <c r="H2032" s="1" t="s">
        <v>15835</v>
      </c>
      <c r="I2032" s="5">
        <v>6032</v>
      </c>
      <c r="J2032" s="5">
        <v>113288258</v>
      </c>
      <c r="K2032" s="3">
        <f>+Tabella2026[[#This Row],[POP_2024]]/SUM(Tabella2026[POP_2024])</f>
        <v>1.023353496835544E-4</v>
      </c>
      <c r="L2032" s="3">
        <f>+Tabella2026[[#This Row],[INCIDENZA POPOLAZIONE]]*(PLAFOND/2)</f>
        <v>30127.450195326153</v>
      </c>
      <c r="M2032" s="3">
        <f>+IFERROR(Tabella2026[[#This Row],[reddito_2024]]/Tabella2026[[#This Row],[POP_2024]],"")</f>
        <v>18781.209880636605</v>
      </c>
      <c r="N2032" s="3">
        <f>+IF(Tabella2026[[#This Row],[REDDITO COMPLESSIVO PROCAPITE]]&lt;media_aggr_reddito_pc,(media_aggr_reddito_pc-Tabella2026[[#This Row],[REDDITO COMPLESSIVO PROCAPITE]]),0)</f>
        <v>0</v>
      </c>
      <c r="O2032" s="3">
        <f>+Tabella2026[[#This Row],[DIFFERENZA REDDITO INFERIORE ALLA MEDIA DALLA MEDIA]]*Tabella2026[[#This Row],[POP_2024]]</f>
        <v>0</v>
      </c>
      <c r="P2032" s="3">
        <f>+Tabella2026[[#This Row],[POPOLAZIONE PER DIFFERENZA ]]/SUM(Tabella2026[[POPOLAZIONE PER DIFFERENZA ]])</f>
        <v>0</v>
      </c>
      <c r="Q2032" s="3">
        <f>+Tabella2026[[#This Row],[INCIDENZA POPOLAZIONE PER DIFFERENZA]]*(PLAFOND-SUM(Tabella2026[CONTRIBUTO SULLA BASE DELLA POPOLAZIONE]))</f>
        <v>0</v>
      </c>
      <c r="R2032" s="3">
        <f>+Tabella2026[[#This Row],[CONTRIBUTO SULLA BASE DELLA POPOLAZIONE]]+Tabella2026[[#This Row],[CONTRIBUTO SULLA BASE DEL REDDITO]]</f>
        <v>30127.450195326153</v>
      </c>
      <c r="S2032" s="3">
        <f>+Tabella2026[[#This Row],[CONTRIBUTO TOTALE]]/(PLAFOND/N_TESSERE)</f>
        <v>60.25490039065231</v>
      </c>
      <c r="T2032" s="3">
        <f>+MAX(CEILING(Tabella2026[[#This Row],[preDEF1]],1),1)</f>
        <v>61</v>
      </c>
      <c r="U2032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32" s="21">
        <f>+Tabella2026[[#This Row],[DEF - n. card]]*(PLAFOND/N_TESSERE)</f>
        <v>30000</v>
      </c>
      <c r="W2032" s="18"/>
    </row>
    <row r="2033" spans="2:23" x14ac:dyDescent="0.25">
      <c r="B2033" s="1" t="s">
        <v>4044</v>
      </c>
      <c r="C2033" s="2">
        <v>74014</v>
      </c>
      <c r="D2033" s="1" t="s">
        <v>4045</v>
      </c>
      <c r="E2033" s="1" t="s">
        <v>33</v>
      </c>
      <c r="F2033" s="1" t="s">
        <v>154</v>
      </c>
      <c r="G2033" s="1" t="s">
        <v>2448</v>
      </c>
      <c r="H2033" s="1" t="s">
        <v>15836</v>
      </c>
      <c r="I2033" s="5">
        <v>6027</v>
      </c>
      <c r="J2033" s="5">
        <v>75697998</v>
      </c>
      <c r="K2033" s="3">
        <f>+Tabella2026[[#This Row],[POP_2024]]/SUM(Tabella2026[POP_2024])</f>
        <v>1.0225052263640291E-4</v>
      </c>
      <c r="L2033" s="3">
        <f>+Tabella2026[[#This Row],[INCIDENZA POPOLAZIONE]]*(PLAFOND/2)</f>
        <v>30102.477176265038</v>
      </c>
      <c r="M2033" s="3">
        <f>+IFERROR(Tabella2026[[#This Row],[reddito_2024]]/Tabella2026[[#This Row],[POP_2024]],"")</f>
        <v>12559.813837730215</v>
      </c>
      <c r="N2033" s="3">
        <f>+IF(Tabella2026[[#This Row],[REDDITO COMPLESSIVO PROCAPITE]]&lt;media_aggr_reddito_pc,(media_aggr_reddito_pc-Tabella2026[[#This Row],[REDDITO COMPLESSIVO PROCAPITE]]),0)</f>
        <v>5265.2522248785262</v>
      </c>
      <c r="O2033" s="3">
        <f>+Tabella2026[[#This Row],[DIFFERENZA REDDITO INFERIORE ALLA MEDIA DALLA MEDIA]]*Tabella2026[[#This Row],[POP_2024]]</f>
        <v>31733675.159342878</v>
      </c>
      <c r="P2033" s="3">
        <f>+Tabella2026[[#This Row],[POPOLAZIONE PER DIFFERENZA ]]/SUM(Tabella2026[[POPOLAZIONE PER DIFFERENZA ]])</f>
        <v>2.8153548737940666E-4</v>
      </c>
      <c r="Q2033" s="3">
        <f>+Tabella2026[[#This Row],[INCIDENZA POPOLAZIONE PER DIFFERENZA]]*(PLAFOND-SUM(Tabella2026[CONTRIBUTO SULLA BASE DELLA POPOLAZIONE]))</f>
        <v>82883.836332882114</v>
      </c>
      <c r="R2033" s="3">
        <f>+Tabella2026[[#This Row],[CONTRIBUTO SULLA BASE DELLA POPOLAZIONE]]+Tabella2026[[#This Row],[CONTRIBUTO SULLA BASE DEL REDDITO]]</f>
        <v>112986.31350914715</v>
      </c>
      <c r="S2033" s="3">
        <f>+Tabella2026[[#This Row],[CONTRIBUTO TOTALE]]/(PLAFOND/N_TESSERE)</f>
        <v>225.9726270182943</v>
      </c>
      <c r="T2033" s="3">
        <f>+MAX(CEILING(Tabella2026[[#This Row],[preDEF1]],1),1)</f>
        <v>226</v>
      </c>
      <c r="U2033" s="9">
        <f xml:space="preserve"> IF(ROW(Tabella2026[[#This Row],[preDEF2]]) - ROW(Tabella2026[[#Headers],[preDEF2]])&lt;=ABS(SUM(Tabella2026[preDEF2])-N_TESSERE),Tabella2026[[#This Row],[preDEF2]]-1,Tabella2026[[#This Row],[preDEF2]])</f>
        <v>225</v>
      </c>
      <c r="V2033" s="21">
        <f>+Tabella2026[[#This Row],[DEF - n. card]]*(PLAFOND/N_TESSERE)</f>
        <v>112500</v>
      </c>
      <c r="W2033" s="18"/>
    </row>
    <row r="2034" spans="2:23" x14ac:dyDescent="0.25">
      <c r="B2034" s="1" t="s">
        <v>4000</v>
      </c>
      <c r="C2034" s="2">
        <v>82046</v>
      </c>
      <c r="D2034" s="1" t="s">
        <v>4001</v>
      </c>
      <c r="E2034" s="1" t="s">
        <v>21</v>
      </c>
      <c r="F2034" s="1" t="s">
        <v>20</v>
      </c>
      <c r="G2034" s="1" t="s">
        <v>2448</v>
      </c>
      <c r="H2034" s="1" t="s">
        <v>15836</v>
      </c>
      <c r="I2034" s="5">
        <v>6025</v>
      </c>
      <c r="J2034" s="5">
        <v>65315508</v>
      </c>
      <c r="K2034" s="3">
        <f>+Tabella2026[[#This Row],[POP_2024]]/SUM(Tabella2026[POP_2024])</f>
        <v>1.0221659181754232E-4</v>
      </c>
      <c r="L2034" s="3">
        <f>+Tabella2026[[#This Row],[INCIDENZA POPOLAZIONE]]*(PLAFOND/2)</f>
        <v>30092.487968640595</v>
      </c>
      <c r="M2034" s="3">
        <f>+IFERROR(Tabella2026[[#This Row],[reddito_2024]]/Tabella2026[[#This Row],[POP_2024]],"")</f>
        <v>10840.748215767635</v>
      </c>
      <c r="N2034" s="3">
        <f>+IF(Tabella2026[[#This Row],[REDDITO COMPLESSIVO PROCAPITE]]&lt;media_aggr_reddito_pc,(media_aggr_reddito_pc-Tabella2026[[#This Row],[REDDITO COMPLESSIVO PROCAPITE]]),0)</f>
        <v>6984.3178468411061</v>
      </c>
      <c r="O2034" s="3">
        <f>+Tabella2026[[#This Row],[DIFFERENZA REDDITO INFERIORE ALLA MEDIA DALLA MEDIA]]*Tabella2026[[#This Row],[POP_2024]]</f>
        <v>42080515.027217664</v>
      </c>
      <c r="P2034" s="3">
        <f>+Tabella2026[[#This Row],[POPOLAZIONE PER DIFFERENZA ]]/SUM(Tabella2026[[POPOLAZIONE PER DIFFERENZA ]])</f>
        <v>3.7333079915504797E-4</v>
      </c>
      <c r="Q2034" s="3">
        <f>+Tabella2026[[#This Row],[INCIDENZA POPOLAZIONE PER DIFFERENZA]]*(PLAFOND-SUM(Tabella2026[CONTRIBUTO SULLA BASE DELLA POPOLAZIONE]))</f>
        <v>109908.30727314721</v>
      </c>
      <c r="R2034" s="3">
        <f>+Tabella2026[[#This Row],[CONTRIBUTO SULLA BASE DELLA POPOLAZIONE]]+Tabella2026[[#This Row],[CONTRIBUTO SULLA BASE DEL REDDITO]]</f>
        <v>140000.7952417878</v>
      </c>
      <c r="S2034" s="3">
        <f>+Tabella2026[[#This Row],[CONTRIBUTO TOTALE]]/(PLAFOND/N_TESSERE)</f>
        <v>280.00159048357557</v>
      </c>
      <c r="T2034" s="3">
        <f>+MAX(CEILING(Tabella2026[[#This Row],[preDEF1]],1),1)</f>
        <v>281</v>
      </c>
      <c r="U2034" s="9">
        <f xml:space="preserve"> IF(ROW(Tabella2026[[#This Row],[preDEF2]]) - ROW(Tabella2026[[#Headers],[preDEF2]])&lt;=ABS(SUM(Tabella2026[preDEF2])-N_TESSERE),Tabella2026[[#This Row],[preDEF2]]-1,Tabella2026[[#This Row],[preDEF2]])</f>
        <v>280</v>
      </c>
      <c r="V2034" s="21">
        <f>+Tabella2026[[#This Row],[DEF - n. card]]*(PLAFOND/N_TESSERE)</f>
        <v>140000</v>
      </c>
      <c r="W2034" s="18"/>
    </row>
    <row r="2035" spans="2:23" x14ac:dyDescent="0.25">
      <c r="B2035" s="1" t="s">
        <v>4186</v>
      </c>
      <c r="C2035" s="2">
        <v>34017</v>
      </c>
      <c r="D2035" s="1" t="s">
        <v>4187</v>
      </c>
      <c r="E2035" s="1" t="s">
        <v>27</v>
      </c>
      <c r="F2035" s="1" t="s">
        <v>52</v>
      </c>
      <c r="G2035" s="1" t="s">
        <v>2448</v>
      </c>
      <c r="H2035" s="1" t="s">
        <v>15835</v>
      </c>
      <c r="I2035" s="5">
        <v>6024</v>
      </c>
      <c r="J2035" s="5">
        <v>119449757</v>
      </c>
      <c r="K2035" s="3">
        <f>+Tabella2026[[#This Row],[POP_2024]]/SUM(Tabella2026[POP_2024])</f>
        <v>1.0219962640811201E-4</v>
      </c>
      <c r="L2035" s="3">
        <f>+Tabella2026[[#This Row],[INCIDENZA POPOLAZIONE]]*(PLAFOND/2)</f>
        <v>30087.49336482837</v>
      </c>
      <c r="M2035" s="3">
        <f>+IFERROR(Tabella2026[[#This Row],[reddito_2024]]/Tabella2026[[#This Row],[POP_2024]],"")</f>
        <v>19828.97692563081</v>
      </c>
      <c r="N2035" s="3">
        <f>+IF(Tabella2026[[#This Row],[REDDITO COMPLESSIVO PROCAPITE]]&lt;media_aggr_reddito_pc,(media_aggr_reddito_pc-Tabella2026[[#This Row],[REDDITO COMPLESSIVO PROCAPITE]]),0)</f>
        <v>0</v>
      </c>
      <c r="O2035" s="3">
        <f>+Tabella2026[[#This Row],[DIFFERENZA REDDITO INFERIORE ALLA MEDIA DALLA MEDIA]]*Tabella2026[[#This Row],[POP_2024]]</f>
        <v>0</v>
      </c>
      <c r="P2035" s="3">
        <f>+Tabella2026[[#This Row],[POPOLAZIONE PER DIFFERENZA ]]/SUM(Tabella2026[[POPOLAZIONE PER DIFFERENZA ]])</f>
        <v>0</v>
      </c>
      <c r="Q2035" s="3">
        <f>+Tabella2026[[#This Row],[INCIDENZA POPOLAZIONE PER DIFFERENZA]]*(PLAFOND-SUM(Tabella2026[CONTRIBUTO SULLA BASE DELLA POPOLAZIONE]))</f>
        <v>0</v>
      </c>
      <c r="R2035" s="3">
        <f>+Tabella2026[[#This Row],[CONTRIBUTO SULLA BASE DELLA POPOLAZIONE]]+Tabella2026[[#This Row],[CONTRIBUTO SULLA BASE DEL REDDITO]]</f>
        <v>30087.49336482837</v>
      </c>
      <c r="S2035" s="3">
        <f>+Tabella2026[[#This Row],[CONTRIBUTO TOTALE]]/(PLAFOND/N_TESSERE)</f>
        <v>60.174986729656737</v>
      </c>
      <c r="T2035" s="3">
        <f>+MAX(CEILING(Tabella2026[[#This Row],[preDEF1]],1),1)</f>
        <v>61</v>
      </c>
      <c r="U2035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35" s="21">
        <f>+Tabella2026[[#This Row],[DEF - n. card]]*(PLAFOND/N_TESSERE)</f>
        <v>30000</v>
      </c>
      <c r="W2035" s="18"/>
    </row>
    <row r="2036" spans="2:23" x14ac:dyDescent="0.25">
      <c r="B2036" s="1" t="s">
        <v>4096</v>
      </c>
      <c r="C2036" s="2">
        <v>31018</v>
      </c>
      <c r="D2036" s="1" t="s">
        <v>4097</v>
      </c>
      <c r="E2036" s="1" t="s">
        <v>48</v>
      </c>
      <c r="F2036" s="1" t="s">
        <v>562</v>
      </c>
      <c r="G2036" s="1" t="s">
        <v>2448</v>
      </c>
      <c r="H2036" s="1" t="s">
        <v>15835</v>
      </c>
      <c r="I2036" s="5">
        <v>6023</v>
      </c>
      <c r="J2036" s="5">
        <v>118760321</v>
      </c>
      <c r="K2036" s="3">
        <f>+Tabella2026[[#This Row],[POP_2024]]/SUM(Tabella2026[POP_2024])</f>
        <v>1.0218266099868173E-4</v>
      </c>
      <c r="L2036" s="3">
        <f>+Tabella2026[[#This Row],[INCIDENZA POPOLAZIONE]]*(PLAFOND/2)</f>
        <v>30082.498761016152</v>
      </c>
      <c r="M2036" s="3">
        <f>+IFERROR(Tabella2026[[#This Row],[reddito_2024]]/Tabella2026[[#This Row],[POP_2024]],"")</f>
        <v>19717.801925950524</v>
      </c>
      <c r="N2036" s="3">
        <f>+IF(Tabella2026[[#This Row],[REDDITO COMPLESSIVO PROCAPITE]]&lt;media_aggr_reddito_pc,(media_aggr_reddito_pc-Tabella2026[[#This Row],[REDDITO COMPLESSIVO PROCAPITE]]),0)</f>
        <v>0</v>
      </c>
      <c r="O2036" s="3">
        <f>+Tabella2026[[#This Row],[DIFFERENZA REDDITO INFERIORE ALLA MEDIA DALLA MEDIA]]*Tabella2026[[#This Row],[POP_2024]]</f>
        <v>0</v>
      </c>
      <c r="P2036" s="3">
        <f>+Tabella2026[[#This Row],[POPOLAZIONE PER DIFFERENZA ]]/SUM(Tabella2026[[POPOLAZIONE PER DIFFERENZA ]])</f>
        <v>0</v>
      </c>
      <c r="Q2036" s="3">
        <f>+Tabella2026[[#This Row],[INCIDENZA POPOLAZIONE PER DIFFERENZA]]*(PLAFOND-SUM(Tabella2026[CONTRIBUTO SULLA BASE DELLA POPOLAZIONE]))</f>
        <v>0</v>
      </c>
      <c r="R2036" s="3">
        <f>+Tabella2026[[#This Row],[CONTRIBUTO SULLA BASE DELLA POPOLAZIONE]]+Tabella2026[[#This Row],[CONTRIBUTO SULLA BASE DEL REDDITO]]</f>
        <v>30082.498761016152</v>
      </c>
      <c r="S2036" s="3">
        <f>+Tabella2026[[#This Row],[CONTRIBUTO TOTALE]]/(PLAFOND/N_TESSERE)</f>
        <v>60.164997522032301</v>
      </c>
      <c r="T2036" s="3">
        <f>+MAX(CEILING(Tabella2026[[#This Row],[preDEF1]],1),1)</f>
        <v>61</v>
      </c>
      <c r="U2036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36" s="21">
        <f>+Tabella2026[[#This Row],[DEF - n. card]]*(PLAFOND/N_TESSERE)</f>
        <v>30000</v>
      </c>
      <c r="W2036" s="18"/>
    </row>
    <row r="2037" spans="2:23" x14ac:dyDescent="0.25">
      <c r="B2037" s="1" t="s">
        <v>4136</v>
      </c>
      <c r="C2037" s="2">
        <v>12124</v>
      </c>
      <c r="D2037" s="1" t="s">
        <v>4137</v>
      </c>
      <c r="E2037" s="1" t="s">
        <v>12</v>
      </c>
      <c r="F2037" s="1" t="s">
        <v>157</v>
      </c>
      <c r="G2037" s="1" t="s">
        <v>2448</v>
      </c>
      <c r="H2037" s="1" t="s">
        <v>15835</v>
      </c>
      <c r="I2037" s="5">
        <v>6022</v>
      </c>
      <c r="J2037" s="5">
        <v>114779558</v>
      </c>
      <c r="K2037" s="3">
        <f>+Tabella2026[[#This Row],[POP_2024]]/SUM(Tabella2026[POP_2024])</f>
        <v>1.0216569558925142E-4</v>
      </c>
      <c r="L2037" s="3">
        <f>+Tabella2026[[#This Row],[INCIDENZA POPOLAZIONE]]*(PLAFOND/2)</f>
        <v>30077.504157203926</v>
      </c>
      <c r="M2037" s="3">
        <f>+IFERROR(Tabella2026[[#This Row],[reddito_2024]]/Tabella2026[[#This Row],[POP_2024]],"")</f>
        <v>19060.03952175357</v>
      </c>
      <c r="N2037" s="3">
        <f>+IF(Tabella2026[[#This Row],[REDDITO COMPLESSIVO PROCAPITE]]&lt;media_aggr_reddito_pc,(media_aggr_reddito_pc-Tabella2026[[#This Row],[REDDITO COMPLESSIVO PROCAPITE]]),0)</f>
        <v>0</v>
      </c>
      <c r="O2037" s="3">
        <f>+Tabella2026[[#This Row],[DIFFERENZA REDDITO INFERIORE ALLA MEDIA DALLA MEDIA]]*Tabella2026[[#This Row],[POP_2024]]</f>
        <v>0</v>
      </c>
      <c r="P2037" s="3">
        <f>+Tabella2026[[#This Row],[POPOLAZIONE PER DIFFERENZA ]]/SUM(Tabella2026[[POPOLAZIONE PER DIFFERENZA ]])</f>
        <v>0</v>
      </c>
      <c r="Q2037" s="3">
        <f>+Tabella2026[[#This Row],[INCIDENZA POPOLAZIONE PER DIFFERENZA]]*(PLAFOND-SUM(Tabella2026[CONTRIBUTO SULLA BASE DELLA POPOLAZIONE]))</f>
        <v>0</v>
      </c>
      <c r="R2037" s="3">
        <f>+Tabella2026[[#This Row],[CONTRIBUTO SULLA BASE DELLA POPOLAZIONE]]+Tabella2026[[#This Row],[CONTRIBUTO SULLA BASE DEL REDDITO]]</f>
        <v>30077.504157203926</v>
      </c>
      <c r="S2037" s="3">
        <f>+Tabella2026[[#This Row],[CONTRIBUTO TOTALE]]/(PLAFOND/N_TESSERE)</f>
        <v>60.155008314407851</v>
      </c>
      <c r="T2037" s="3">
        <f>+MAX(CEILING(Tabella2026[[#This Row],[preDEF1]],1),1)</f>
        <v>61</v>
      </c>
      <c r="U2037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37" s="21">
        <f>+Tabella2026[[#This Row],[DEF - n. card]]*(PLAFOND/N_TESSERE)</f>
        <v>30000</v>
      </c>
      <c r="W2037" s="18"/>
    </row>
    <row r="2038" spans="2:23" x14ac:dyDescent="0.25">
      <c r="B2038" s="1" t="s">
        <v>4220</v>
      </c>
      <c r="C2038" s="2">
        <v>4245</v>
      </c>
      <c r="D2038" s="1" t="s">
        <v>4221</v>
      </c>
      <c r="E2038" s="1" t="s">
        <v>18</v>
      </c>
      <c r="F2038" s="1" t="s">
        <v>263</v>
      </c>
      <c r="G2038" s="1" t="s">
        <v>2448</v>
      </c>
      <c r="H2038" s="1" t="s">
        <v>15835</v>
      </c>
      <c r="I2038" s="5">
        <v>6021</v>
      </c>
      <c r="J2038" s="5">
        <v>112675946</v>
      </c>
      <c r="K2038" s="3">
        <f>+Tabella2026[[#This Row],[POP_2024]]/SUM(Tabella2026[POP_2024])</f>
        <v>1.0214873017982112E-4</v>
      </c>
      <c r="L2038" s="3">
        <f>+Tabella2026[[#This Row],[INCIDENZA POPOLAZIONE]]*(PLAFOND/2)</f>
        <v>30072.509553391701</v>
      </c>
      <c r="M2038" s="3">
        <f>+IFERROR(Tabella2026[[#This Row],[reddito_2024]]/Tabella2026[[#This Row],[POP_2024]],"")</f>
        <v>18713.825942534462</v>
      </c>
      <c r="N2038" s="3">
        <f>+IF(Tabella2026[[#This Row],[REDDITO COMPLESSIVO PROCAPITE]]&lt;media_aggr_reddito_pc,(media_aggr_reddito_pc-Tabella2026[[#This Row],[REDDITO COMPLESSIVO PROCAPITE]]),0)</f>
        <v>0</v>
      </c>
      <c r="O2038" s="3">
        <f>+Tabella2026[[#This Row],[DIFFERENZA REDDITO INFERIORE ALLA MEDIA DALLA MEDIA]]*Tabella2026[[#This Row],[POP_2024]]</f>
        <v>0</v>
      </c>
      <c r="P2038" s="3">
        <f>+Tabella2026[[#This Row],[POPOLAZIONE PER DIFFERENZA ]]/SUM(Tabella2026[[POPOLAZIONE PER DIFFERENZA ]])</f>
        <v>0</v>
      </c>
      <c r="Q2038" s="3">
        <f>+Tabella2026[[#This Row],[INCIDENZA POPOLAZIONE PER DIFFERENZA]]*(PLAFOND-SUM(Tabella2026[CONTRIBUTO SULLA BASE DELLA POPOLAZIONE]))</f>
        <v>0</v>
      </c>
      <c r="R2038" s="3">
        <f>+Tabella2026[[#This Row],[CONTRIBUTO SULLA BASE DELLA POPOLAZIONE]]+Tabella2026[[#This Row],[CONTRIBUTO SULLA BASE DEL REDDITO]]</f>
        <v>30072.509553391701</v>
      </c>
      <c r="S2038" s="3">
        <f>+Tabella2026[[#This Row],[CONTRIBUTO TOTALE]]/(PLAFOND/N_TESSERE)</f>
        <v>60.145019106783401</v>
      </c>
      <c r="T2038" s="3">
        <f>+MAX(CEILING(Tabella2026[[#This Row],[preDEF1]],1),1)</f>
        <v>61</v>
      </c>
      <c r="U2038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38" s="21">
        <f>+Tabella2026[[#This Row],[DEF - n. card]]*(PLAFOND/N_TESSERE)</f>
        <v>30000</v>
      </c>
      <c r="W2038" s="18"/>
    </row>
    <row r="2039" spans="2:23" x14ac:dyDescent="0.25">
      <c r="B2039" s="1" t="s">
        <v>3978</v>
      </c>
      <c r="C2039" s="2">
        <v>81003</v>
      </c>
      <c r="D2039" s="1" t="s">
        <v>3979</v>
      </c>
      <c r="E2039" s="1" t="s">
        <v>21</v>
      </c>
      <c r="F2039" s="1" t="s">
        <v>166</v>
      </c>
      <c r="G2039" s="1" t="s">
        <v>2448</v>
      </c>
      <c r="H2039" s="1" t="s">
        <v>15836</v>
      </c>
      <c r="I2039" s="5">
        <v>6019</v>
      </c>
      <c r="J2039" s="5">
        <v>73634492</v>
      </c>
      <c r="K2039" s="3">
        <f>+Tabella2026[[#This Row],[POP_2024]]/SUM(Tabella2026[POP_2024])</f>
        <v>1.0211479936096053E-4</v>
      </c>
      <c r="L2039" s="3">
        <f>+Tabella2026[[#This Row],[INCIDENZA POPOLAZIONE]]*(PLAFOND/2)</f>
        <v>30062.520345767258</v>
      </c>
      <c r="M2039" s="3">
        <f>+IFERROR(Tabella2026[[#This Row],[reddito_2024]]/Tabella2026[[#This Row],[POP_2024]],"")</f>
        <v>12233.675361355707</v>
      </c>
      <c r="N2039" s="3">
        <f>+IF(Tabella2026[[#This Row],[REDDITO COMPLESSIVO PROCAPITE]]&lt;media_aggr_reddito_pc,(media_aggr_reddito_pc-Tabella2026[[#This Row],[REDDITO COMPLESSIVO PROCAPITE]]),0)</f>
        <v>5591.3907012530344</v>
      </c>
      <c r="O2039" s="3">
        <f>+Tabella2026[[#This Row],[DIFFERENZA REDDITO INFERIORE ALLA MEDIA DALLA MEDIA]]*Tabella2026[[#This Row],[POP_2024]]</f>
        <v>33654580.630842015</v>
      </c>
      <c r="P2039" s="3">
        <f>+Tabella2026[[#This Row],[POPOLAZIONE PER DIFFERENZA ]]/SUM(Tabella2026[[POPOLAZIONE PER DIFFERENZA ]])</f>
        <v>2.9857741698298293E-4</v>
      </c>
      <c r="Q2039" s="3">
        <f>+Tabella2026[[#This Row],[INCIDENZA POPOLAZIONE PER DIFFERENZA]]*(PLAFOND-SUM(Tabella2026[CONTRIBUTO SULLA BASE DELLA POPOLAZIONE]))</f>
        <v>87900.967626727797</v>
      </c>
      <c r="R2039" s="3">
        <f>+Tabella2026[[#This Row],[CONTRIBUTO SULLA BASE DELLA POPOLAZIONE]]+Tabella2026[[#This Row],[CONTRIBUTO SULLA BASE DEL REDDITO]]</f>
        <v>117963.48797249506</v>
      </c>
      <c r="S2039" s="3">
        <f>+Tabella2026[[#This Row],[CONTRIBUTO TOTALE]]/(PLAFOND/N_TESSERE)</f>
        <v>235.92697594499012</v>
      </c>
      <c r="T2039" s="3">
        <f>+MAX(CEILING(Tabella2026[[#This Row],[preDEF1]],1),1)</f>
        <v>236</v>
      </c>
      <c r="U2039" s="9">
        <f xml:space="preserve"> IF(ROW(Tabella2026[[#This Row],[preDEF2]]) - ROW(Tabella2026[[#Headers],[preDEF2]])&lt;=ABS(SUM(Tabella2026[preDEF2])-N_TESSERE),Tabella2026[[#This Row],[preDEF2]]-1,Tabella2026[[#This Row],[preDEF2]])</f>
        <v>235</v>
      </c>
      <c r="V2039" s="21">
        <f>+Tabella2026[[#This Row],[DEF - n. card]]*(PLAFOND/N_TESSERE)</f>
        <v>117500</v>
      </c>
      <c r="W2039" s="18"/>
    </row>
    <row r="2040" spans="2:23" x14ac:dyDescent="0.25">
      <c r="B2040" s="1" t="s">
        <v>4082</v>
      </c>
      <c r="C2040" s="2">
        <v>26029</v>
      </c>
      <c r="D2040" s="1" t="s">
        <v>4083</v>
      </c>
      <c r="E2040" s="1" t="s">
        <v>38</v>
      </c>
      <c r="F2040" s="1" t="s">
        <v>150</v>
      </c>
      <c r="G2040" s="1" t="s">
        <v>2448</v>
      </c>
      <c r="H2040" s="1" t="s">
        <v>15835</v>
      </c>
      <c r="I2040" s="5">
        <v>6018</v>
      </c>
      <c r="J2040" s="5">
        <v>102543069</v>
      </c>
      <c r="K2040" s="3">
        <f>+Tabella2026[[#This Row],[POP_2024]]/SUM(Tabella2026[POP_2024])</f>
        <v>1.0209783395153024E-4</v>
      </c>
      <c r="L2040" s="3">
        <f>+Tabella2026[[#This Row],[INCIDENZA POPOLAZIONE]]*(PLAFOND/2)</f>
        <v>30057.52574195504</v>
      </c>
      <c r="M2040" s="3">
        <f>+IFERROR(Tabella2026[[#This Row],[reddito_2024]]/Tabella2026[[#This Row],[POP_2024]],"")</f>
        <v>17039.393320039879</v>
      </c>
      <c r="N2040" s="3">
        <f>+IF(Tabella2026[[#This Row],[REDDITO COMPLESSIVO PROCAPITE]]&lt;media_aggr_reddito_pc,(media_aggr_reddito_pc-Tabella2026[[#This Row],[REDDITO COMPLESSIVO PROCAPITE]]),0)</f>
        <v>785.6727425688623</v>
      </c>
      <c r="O2040" s="3">
        <f>+Tabella2026[[#This Row],[DIFFERENZA REDDITO INFERIORE ALLA MEDIA DALLA MEDIA]]*Tabella2026[[#This Row],[POP_2024]]</f>
        <v>4728178.5647794129</v>
      </c>
      <c r="P2040" s="3">
        <f>+Tabella2026[[#This Row],[POPOLAZIONE PER DIFFERENZA ]]/SUM(Tabella2026[[POPOLAZIONE PER DIFFERENZA ]])</f>
        <v>4.1947554135094388E-5</v>
      </c>
      <c r="Q2040" s="3">
        <f>+Tabella2026[[#This Row],[INCIDENZA POPOLAZIONE PER DIFFERENZA]]*(PLAFOND-SUM(Tabella2026[CONTRIBUTO SULLA BASE DELLA POPOLAZIONE]))</f>
        <v>12349.328476706236</v>
      </c>
      <c r="R2040" s="3">
        <f>+Tabella2026[[#This Row],[CONTRIBUTO SULLA BASE DELLA POPOLAZIONE]]+Tabella2026[[#This Row],[CONTRIBUTO SULLA BASE DEL REDDITO]]</f>
        <v>42406.854218661276</v>
      </c>
      <c r="S2040" s="3">
        <f>+Tabella2026[[#This Row],[CONTRIBUTO TOTALE]]/(PLAFOND/N_TESSERE)</f>
        <v>84.813708437322546</v>
      </c>
      <c r="T2040" s="3">
        <f>+MAX(CEILING(Tabella2026[[#This Row],[preDEF1]],1),1)</f>
        <v>85</v>
      </c>
      <c r="U2040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2040" s="21">
        <f>+Tabella2026[[#This Row],[DEF - n. card]]*(PLAFOND/N_TESSERE)</f>
        <v>42000</v>
      </c>
      <c r="W2040" s="18"/>
    </row>
    <row r="2041" spans="2:23" x14ac:dyDescent="0.25">
      <c r="B2041" s="1" t="s">
        <v>4098</v>
      </c>
      <c r="C2041" s="2">
        <v>61007</v>
      </c>
      <c r="D2041" s="1" t="s">
        <v>4099</v>
      </c>
      <c r="E2041" s="1" t="s">
        <v>15</v>
      </c>
      <c r="F2041" s="1" t="s">
        <v>184</v>
      </c>
      <c r="G2041" s="1" t="s">
        <v>2448</v>
      </c>
      <c r="H2041" s="1" t="s">
        <v>15836</v>
      </c>
      <c r="I2041" s="5">
        <v>6014</v>
      </c>
      <c r="J2041" s="5">
        <v>65436686</v>
      </c>
      <c r="K2041" s="3">
        <f>+Tabella2026[[#This Row],[POP_2024]]/SUM(Tabella2026[POP_2024])</f>
        <v>1.0202997231380904E-4</v>
      </c>
      <c r="L2041" s="3">
        <f>+Tabella2026[[#This Row],[INCIDENZA POPOLAZIONE]]*(PLAFOND/2)</f>
        <v>30037.547326706146</v>
      </c>
      <c r="M2041" s="3">
        <f>+IFERROR(Tabella2026[[#This Row],[reddito_2024]]/Tabella2026[[#This Row],[POP_2024]],"")</f>
        <v>10880.725972730295</v>
      </c>
      <c r="N2041" s="3">
        <f>+IF(Tabella2026[[#This Row],[REDDITO COMPLESSIVO PROCAPITE]]&lt;media_aggr_reddito_pc,(media_aggr_reddito_pc-Tabella2026[[#This Row],[REDDITO COMPLESSIVO PROCAPITE]]),0)</f>
        <v>6944.3400898784457</v>
      </c>
      <c r="O2041" s="3">
        <f>+Tabella2026[[#This Row],[DIFFERENZA REDDITO INFERIORE ALLA MEDIA DALLA MEDIA]]*Tabella2026[[#This Row],[POP_2024]]</f>
        <v>41763261.300528973</v>
      </c>
      <c r="P2041" s="3">
        <f>+Tabella2026[[#This Row],[POPOLAZIONE PER DIFFERENZA ]]/SUM(Tabella2026[[POPOLAZIONE PER DIFFERENZA ]])</f>
        <v>3.7051618086335168E-4</v>
      </c>
      <c r="Q2041" s="3">
        <f>+Tabella2026[[#This Row],[INCIDENZA POPOLAZIONE PER DIFFERENZA]]*(PLAFOND-SUM(Tabella2026[CONTRIBUTO SULLA BASE DELLA POPOLAZIONE]))</f>
        <v>109079.68575903554</v>
      </c>
      <c r="R2041" s="3">
        <f>+Tabella2026[[#This Row],[CONTRIBUTO SULLA BASE DELLA POPOLAZIONE]]+Tabella2026[[#This Row],[CONTRIBUTO SULLA BASE DEL REDDITO]]</f>
        <v>139117.2330857417</v>
      </c>
      <c r="S2041" s="3">
        <f>+Tabella2026[[#This Row],[CONTRIBUTO TOTALE]]/(PLAFOND/N_TESSERE)</f>
        <v>278.2344661714834</v>
      </c>
      <c r="T2041" s="3">
        <f>+MAX(CEILING(Tabella2026[[#This Row],[preDEF1]],1),1)</f>
        <v>279</v>
      </c>
      <c r="U2041" s="9">
        <f xml:space="preserve"> IF(ROW(Tabella2026[[#This Row],[preDEF2]]) - ROW(Tabella2026[[#Headers],[preDEF2]])&lt;=ABS(SUM(Tabella2026[preDEF2])-N_TESSERE),Tabella2026[[#This Row],[preDEF2]]-1,Tabella2026[[#This Row],[preDEF2]])</f>
        <v>278</v>
      </c>
      <c r="V2041" s="21">
        <f>+Tabella2026[[#This Row],[DEF - n. card]]*(PLAFOND/N_TESSERE)</f>
        <v>139000</v>
      </c>
      <c r="W2041" s="18"/>
    </row>
    <row r="2042" spans="2:23" x14ac:dyDescent="0.25">
      <c r="B2042" s="1" t="s">
        <v>4140</v>
      </c>
      <c r="C2042" s="2">
        <v>68015</v>
      </c>
      <c r="D2042" s="1" t="s">
        <v>4141</v>
      </c>
      <c r="E2042" s="1" t="s">
        <v>96</v>
      </c>
      <c r="F2042" s="1" t="s">
        <v>95</v>
      </c>
      <c r="G2042" s="1" t="s">
        <v>2448</v>
      </c>
      <c r="H2042" s="1" t="s">
        <v>15836</v>
      </c>
      <c r="I2042" s="5">
        <v>6013</v>
      </c>
      <c r="J2042" s="5">
        <v>82348366</v>
      </c>
      <c r="K2042" s="3">
        <f>+Tabella2026[[#This Row],[POP_2024]]/SUM(Tabella2026[POP_2024])</f>
        <v>1.0201300690437875E-4</v>
      </c>
      <c r="L2042" s="3">
        <f>+Tabella2026[[#This Row],[INCIDENZA POPOLAZIONE]]*(PLAFOND/2)</f>
        <v>30032.552722893925</v>
      </c>
      <c r="M2042" s="3">
        <f>+IFERROR(Tabella2026[[#This Row],[reddito_2024]]/Tabella2026[[#This Row],[POP_2024]],"")</f>
        <v>13695.055047397305</v>
      </c>
      <c r="N2042" s="3">
        <f>+IF(Tabella2026[[#This Row],[REDDITO COMPLESSIVO PROCAPITE]]&lt;media_aggr_reddito_pc,(media_aggr_reddito_pc-Tabella2026[[#This Row],[REDDITO COMPLESSIVO PROCAPITE]]),0)</f>
        <v>4130.0110152114357</v>
      </c>
      <c r="O2042" s="3">
        <f>+Tabella2026[[#This Row],[DIFFERENZA REDDITO INFERIORE ALLA MEDIA DALLA MEDIA]]*Tabella2026[[#This Row],[POP_2024]]</f>
        <v>24833756.234466363</v>
      </c>
      <c r="P2042" s="3">
        <f>+Tabella2026[[#This Row],[POPOLAZIONE PER DIFFERENZA ]]/SUM(Tabella2026[[POPOLAZIONE PER DIFFERENZA ]])</f>
        <v>2.2032064139515328E-4</v>
      </c>
      <c r="Q2042" s="3">
        <f>+Tabella2026[[#This Row],[INCIDENZA POPOLAZIONE PER DIFFERENZA]]*(PLAFOND-SUM(Tabella2026[CONTRIBUTO SULLA BASE DELLA POPOLAZIONE]))</f>
        <v>64862.231586252339</v>
      </c>
      <c r="R2042" s="3">
        <f>+Tabella2026[[#This Row],[CONTRIBUTO SULLA BASE DELLA POPOLAZIONE]]+Tabella2026[[#This Row],[CONTRIBUTO SULLA BASE DEL REDDITO]]</f>
        <v>94894.784309146256</v>
      </c>
      <c r="S2042" s="3">
        <f>+Tabella2026[[#This Row],[CONTRIBUTO TOTALE]]/(PLAFOND/N_TESSERE)</f>
        <v>189.78956861829252</v>
      </c>
      <c r="T2042" s="3">
        <f>+MAX(CEILING(Tabella2026[[#This Row],[preDEF1]],1),1)</f>
        <v>190</v>
      </c>
      <c r="U2042" s="9">
        <f xml:space="preserve"> IF(ROW(Tabella2026[[#This Row],[preDEF2]]) - ROW(Tabella2026[[#Headers],[preDEF2]])&lt;=ABS(SUM(Tabella2026[preDEF2])-N_TESSERE),Tabella2026[[#This Row],[preDEF2]]-1,Tabella2026[[#This Row],[preDEF2]])</f>
        <v>189</v>
      </c>
      <c r="V2042" s="21">
        <f>+Tabella2026[[#This Row],[DEF - n. card]]*(PLAFOND/N_TESSERE)</f>
        <v>94500</v>
      </c>
      <c r="W2042" s="18"/>
    </row>
    <row r="2043" spans="2:23" x14ac:dyDescent="0.25">
      <c r="B2043" s="1" t="s">
        <v>4092</v>
      </c>
      <c r="C2043" s="2">
        <v>24118</v>
      </c>
      <c r="D2043" s="1" t="s">
        <v>4093</v>
      </c>
      <c r="E2043" s="1" t="s">
        <v>38</v>
      </c>
      <c r="F2043" s="1" t="s">
        <v>106</v>
      </c>
      <c r="G2043" s="1" t="s">
        <v>2448</v>
      </c>
      <c r="H2043" s="1" t="s">
        <v>15835</v>
      </c>
      <c r="I2043" s="5">
        <v>6013</v>
      </c>
      <c r="J2043" s="5">
        <v>118268529</v>
      </c>
      <c r="K2043" s="3">
        <f>+Tabella2026[[#This Row],[POP_2024]]/SUM(Tabella2026[POP_2024])</f>
        <v>1.0201300690437875E-4</v>
      </c>
      <c r="L2043" s="3">
        <f>+Tabella2026[[#This Row],[INCIDENZA POPOLAZIONE]]*(PLAFOND/2)</f>
        <v>30032.552722893925</v>
      </c>
      <c r="M2043" s="3">
        <f>+IFERROR(Tabella2026[[#This Row],[reddito_2024]]/Tabella2026[[#This Row],[POP_2024]],"")</f>
        <v>19668.805754199235</v>
      </c>
      <c r="N2043" s="3">
        <f>+IF(Tabella2026[[#This Row],[REDDITO COMPLESSIVO PROCAPITE]]&lt;media_aggr_reddito_pc,(media_aggr_reddito_pc-Tabella2026[[#This Row],[REDDITO COMPLESSIVO PROCAPITE]]),0)</f>
        <v>0</v>
      </c>
      <c r="O2043" s="3">
        <f>+Tabella2026[[#This Row],[DIFFERENZA REDDITO INFERIORE ALLA MEDIA DALLA MEDIA]]*Tabella2026[[#This Row],[POP_2024]]</f>
        <v>0</v>
      </c>
      <c r="P2043" s="3">
        <f>+Tabella2026[[#This Row],[POPOLAZIONE PER DIFFERENZA ]]/SUM(Tabella2026[[POPOLAZIONE PER DIFFERENZA ]])</f>
        <v>0</v>
      </c>
      <c r="Q2043" s="3">
        <f>+Tabella2026[[#This Row],[INCIDENZA POPOLAZIONE PER DIFFERENZA]]*(PLAFOND-SUM(Tabella2026[CONTRIBUTO SULLA BASE DELLA POPOLAZIONE]))</f>
        <v>0</v>
      </c>
      <c r="R2043" s="3">
        <f>+Tabella2026[[#This Row],[CONTRIBUTO SULLA BASE DELLA POPOLAZIONE]]+Tabella2026[[#This Row],[CONTRIBUTO SULLA BASE DEL REDDITO]]</f>
        <v>30032.552722893925</v>
      </c>
      <c r="S2043" s="3">
        <f>+Tabella2026[[#This Row],[CONTRIBUTO TOTALE]]/(PLAFOND/N_TESSERE)</f>
        <v>60.06510544578785</v>
      </c>
      <c r="T2043" s="3">
        <f>+MAX(CEILING(Tabella2026[[#This Row],[preDEF1]],1),1)</f>
        <v>61</v>
      </c>
      <c r="U2043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43" s="21">
        <f>+Tabella2026[[#This Row],[DEF - n. card]]*(PLAFOND/N_TESSERE)</f>
        <v>30000</v>
      </c>
      <c r="W2043" s="18"/>
    </row>
    <row r="2044" spans="2:23" x14ac:dyDescent="0.25">
      <c r="B2044" s="1" t="s">
        <v>4090</v>
      </c>
      <c r="C2044" s="2">
        <v>30101</v>
      </c>
      <c r="D2044" s="1" t="s">
        <v>4091</v>
      </c>
      <c r="E2044" s="1" t="s">
        <v>48</v>
      </c>
      <c r="F2044" s="1" t="s">
        <v>120</v>
      </c>
      <c r="G2044" s="1" t="s">
        <v>2448</v>
      </c>
      <c r="H2044" s="1" t="s">
        <v>15835</v>
      </c>
      <c r="I2044" s="5">
        <v>6012</v>
      </c>
      <c r="J2044" s="5">
        <v>110375489</v>
      </c>
      <c r="K2044" s="3">
        <f>+Tabella2026[[#This Row],[POP_2024]]/SUM(Tabella2026[POP_2024])</f>
        <v>1.0199604149494845E-4</v>
      </c>
      <c r="L2044" s="3">
        <f>+Tabella2026[[#This Row],[INCIDENZA POPOLAZIONE]]*(PLAFOND/2)</f>
        <v>30027.558119081703</v>
      </c>
      <c r="M2044" s="3">
        <f>+IFERROR(Tabella2026[[#This Row],[reddito_2024]]/Tabella2026[[#This Row],[POP_2024]],"")</f>
        <v>18359.19644045243</v>
      </c>
      <c r="N2044" s="3">
        <f>+IF(Tabella2026[[#This Row],[REDDITO COMPLESSIVO PROCAPITE]]&lt;media_aggr_reddito_pc,(media_aggr_reddito_pc-Tabella2026[[#This Row],[REDDITO COMPLESSIVO PROCAPITE]]),0)</f>
        <v>0</v>
      </c>
      <c r="O2044" s="3">
        <f>+Tabella2026[[#This Row],[DIFFERENZA REDDITO INFERIORE ALLA MEDIA DALLA MEDIA]]*Tabella2026[[#This Row],[POP_2024]]</f>
        <v>0</v>
      </c>
      <c r="P2044" s="3">
        <f>+Tabella2026[[#This Row],[POPOLAZIONE PER DIFFERENZA ]]/SUM(Tabella2026[[POPOLAZIONE PER DIFFERENZA ]])</f>
        <v>0</v>
      </c>
      <c r="Q2044" s="3">
        <f>+Tabella2026[[#This Row],[INCIDENZA POPOLAZIONE PER DIFFERENZA]]*(PLAFOND-SUM(Tabella2026[CONTRIBUTO SULLA BASE DELLA POPOLAZIONE]))</f>
        <v>0</v>
      </c>
      <c r="R2044" s="3">
        <f>+Tabella2026[[#This Row],[CONTRIBUTO SULLA BASE DELLA POPOLAZIONE]]+Tabella2026[[#This Row],[CONTRIBUTO SULLA BASE DEL REDDITO]]</f>
        <v>30027.558119081703</v>
      </c>
      <c r="S2044" s="3">
        <f>+Tabella2026[[#This Row],[CONTRIBUTO TOTALE]]/(PLAFOND/N_TESSERE)</f>
        <v>60.055116238163407</v>
      </c>
      <c r="T2044" s="3">
        <f>+MAX(CEILING(Tabella2026[[#This Row],[preDEF1]],1),1)</f>
        <v>61</v>
      </c>
      <c r="U2044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44" s="21">
        <f>+Tabella2026[[#This Row],[DEF - n. card]]*(PLAFOND/N_TESSERE)</f>
        <v>30000</v>
      </c>
      <c r="W2044" s="18"/>
    </row>
    <row r="2045" spans="2:23" x14ac:dyDescent="0.25">
      <c r="B2045" s="1" t="s">
        <v>4054</v>
      </c>
      <c r="C2045" s="2">
        <v>59015</v>
      </c>
      <c r="D2045" s="1" t="s">
        <v>4055</v>
      </c>
      <c r="E2045" s="1" t="s">
        <v>8</v>
      </c>
      <c r="F2045" s="1" t="s">
        <v>84</v>
      </c>
      <c r="G2045" s="1" t="s">
        <v>2448</v>
      </c>
      <c r="H2045" s="1" t="s">
        <v>15834</v>
      </c>
      <c r="I2045" s="5">
        <v>6011</v>
      </c>
      <c r="J2045" s="5">
        <v>71511868</v>
      </c>
      <c r="K2045" s="3">
        <f>+Tabella2026[[#This Row],[POP_2024]]/SUM(Tabella2026[POP_2024])</f>
        <v>1.0197907608551816E-4</v>
      </c>
      <c r="L2045" s="3">
        <f>+Tabella2026[[#This Row],[INCIDENZA POPOLAZIONE]]*(PLAFOND/2)</f>
        <v>30022.563515269481</v>
      </c>
      <c r="M2045" s="3">
        <f>+IFERROR(Tabella2026[[#This Row],[reddito_2024]]/Tabella2026[[#This Row],[POP_2024]],"")</f>
        <v>11896.8338046914</v>
      </c>
      <c r="N2045" s="3">
        <f>+IF(Tabella2026[[#This Row],[REDDITO COMPLESSIVO PROCAPITE]]&lt;media_aggr_reddito_pc,(media_aggr_reddito_pc-Tabella2026[[#This Row],[REDDITO COMPLESSIVO PROCAPITE]]),0)</f>
        <v>5928.2322579173415</v>
      </c>
      <c r="O2045" s="3">
        <f>+Tabella2026[[#This Row],[DIFFERENZA REDDITO INFERIORE ALLA MEDIA DALLA MEDIA]]*Tabella2026[[#This Row],[POP_2024]]</f>
        <v>35634604.102341138</v>
      </c>
      <c r="P2045" s="3">
        <f>+Tabella2026[[#This Row],[POPOLAZIONE PER DIFFERENZA ]]/SUM(Tabella2026[[POPOLAZIONE PER DIFFERENZA ]])</f>
        <v>3.1614383090359209E-4</v>
      </c>
      <c r="Q2045" s="3">
        <f>+Tabella2026[[#This Row],[INCIDENZA POPOLAZIONE PER DIFFERENZA]]*(PLAFOND-SUM(Tabella2026[CONTRIBUTO SULLA BASE DELLA POPOLAZIONE]))</f>
        <v>93072.506710144706</v>
      </c>
      <c r="R2045" s="3">
        <f>+Tabella2026[[#This Row],[CONTRIBUTO SULLA BASE DELLA POPOLAZIONE]]+Tabella2026[[#This Row],[CONTRIBUTO SULLA BASE DEL REDDITO]]</f>
        <v>123095.07022541418</v>
      </c>
      <c r="S2045" s="3">
        <f>+Tabella2026[[#This Row],[CONTRIBUTO TOTALE]]/(PLAFOND/N_TESSERE)</f>
        <v>246.19014045082835</v>
      </c>
      <c r="T2045" s="3">
        <f>+MAX(CEILING(Tabella2026[[#This Row],[preDEF1]],1),1)</f>
        <v>247</v>
      </c>
      <c r="U2045" s="9">
        <f xml:space="preserve"> IF(ROW(Tabella2026[[#This Row],[preDEF2]]) - ROW(Tabella2026[[#Headers],[preDEF2]])&lt;=ABS(SUM(Tabella2026[preDEF2])-N_TESSERE),Tabella2026[[#This Row],[preDEF2]]-1,Tabella2026[[#This Row],[preDEF2]])</f>
        <v>246</v>
      </c>
      <c r="V2045" s="21">
        <f>+Tabella2026[[#This Row],[DEF - n. card]]*(PLAFOND/N_TESSERE)</f>
        <v>123000</v>
      </c>
      <c r="W2045" s="18"/>
    </row>
    <row r="2046" spans="2:23" x14ac:dyDescent="0.25">
      <c r="B2046" s="1" t="s">
        <v>4148</v>
      </c>
      <c r="C2046" s="2">
        <v>26033</v>
      </c>
      <c r="D2046" s="1" t="s">
        <v>4149</v>
      </c>
      <c r="E2046" s="1" t="s">
        <v>38</v>
      </c>
      <c r="F2046" s="1" t="s">
        <v>150</v>
      </c>
      <c r="G2046" s="1" t="s">
        <v>2448</v>
      </c>
      <c r="H2046" s="1" t="s">
        <v>15835</v>
      </c>
      <c r="I2046" s="5">
        <v>6009</v>
      </c>
      <c r="J2046" s="5">
        <v>117120154</v>
      </c>
      <c r="K2046" s="3">
        <f>+Tabella2026[[#This Row],[POP_2024]]/SUM(Tabella2026[POP_2024])</f>
        <v>1.0194514526665755E-4</v>
      </c>
      <c r="L2046" s="3">
        <f>+Tabella2026[[#This Row],[INCIDENZA POPOLAZIONE]]*(PLAFOND/2)</f>
        <v>30012.574307645034</v>
      </c>
      <c r="M2046" s="3">
        <f>+IFERROR(Tabella2026[[#This Row],[reddito_2024]]/Tabella2026[[#This Row],[POP_2024]],"")</f>
        <v>19490.789482443</v>
      </c>
      <c r="N2046" s="3">
        <f>+IF(Tabella2026[[#This Row],[REDDITO COMPLESSIVO PROCAPITE]]&lt;media_aggr_reddito_pc,(media_aggr_reddito_pc-Tabella2026[[#This Row],[REDDITO COMPLESSIVO PROCAPITE]]),0)</f>
        <v>0</v>
      </c>
      <c r="O2046" s="3">
        <f>+Tabella2026[[#This Row],[DIFFERENZA REDDITO INFERIORE ALLA MEDIA DALLA MEDIA]]*Tabella2026[[#This Row],[POP_2024]]</f>
        <v>0</v>
      </c>
      <c r="P2046" s="3">
        <f>+Tabella2026[[#This Row],[POPOLAZIONE PER DIFFERENZA ]]/SUM(Tabella2026[[POPOLAZIONE PER DIFFERENZA ]])</f>
        <v>0</v>
      </c>
      <c r="Q2046" s="3">
        <f>+Tabella2026[[#This Row],[INCIDENZA POPOLAZIONE PER DIFFERENZA]]*(PLAFOND-SUM(Tabella2026[CONTRIBUTO SULLA BASE DELLA POPOLAZIONE]))</f>
        <v>0</v>
      </c>
      <c r="R2046" s="3">
        <f>+Tabella2026[[#This Row],[CONTRIBUTO SULLA BASE DELLA POPOLAZIONE]]+Tabella2026[[#This Row],[CONTRIBUTO SULLA BASE DEL REDDITO]]</f>
        <v>30012.574307645034</v>
      </c>
      <c r="S2046" s="3">
        <f>+Tabella2026[[#This Row],[CONTRIBUTO TOTALE]]/(PLAFOND/N_TESSERE)</f>
        <v>60.025148615290071</v>
      </c>
      <c r="T2046" s="3">
        <f>+MAX(CEILING(Tabella2026[[#This Row],[preDEF1]],1),1)</f>
        <v>61</v>
      </c>
      <c r="U2046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46" s="21">
        <f>+Tabella2026[[#This Row],[DEF - n. card]]*(PLAFOND/N_TESSERE)</f>
        <v>30000</v>
      </c>
      <c r="W2046" s="18"/>
    </row>
    <row r="2047" spans="2:23" x14ac:dyDescent="0.25">
      <c r="B2047" s="1" t="s">
        <v>4020</v>
      </c>
      <c r="C2047" s="2">
        <v>82036</v>
      </c>
      <c r="D2047" s="1" t="s">
        <v>4021</v>
      </c>
      <c r="E2047" s="1" t="s">
        <v>21</v>
      </c>
      <c r="F2047" s="1" t="s">
        <v>20</v>
      </c>
      <c r="G2047" s="1" t="s">
        <v>2448</v>
      </c>
      <c r="H2047" s="1" t="s">
        <v>15836</v>
      </c>
      <c r="I2047" s="5">
        <v>6006</v>
      </c>
      <c r="J2047" s="5">
        <v>74614890</v>
      </c>
      <c r="K2047" s="3">
        <f>+Tabella2026[[#This Row],[POP_2024]]/SUM(Tabella2026[POP_2024])</f>
        <v>1.0189424903836667E-4</v>
      </c>
      <c r="L2047" s="3">
        <f>+Tabella2026[[#This Row],[INCIDENZA POPOLAZIONE]]*(PLAFOND/2)</f>
        <v>29997.59049620837</v>
      </c>
      <c r="M2047" s="3">
        <f>+IFERROR(Tabella2026[[#This Row],[reddito_2024]]/Tabella2026[[#This Row],[POP_2024]],"")</f>
        <v>12423.391608391608</v>
      </c>
      <c r="N2047" s="3">
        <f>+IF(Tabella2026[[#This Row],[REDDITO COMPLESSIVO PROCAPITE]]&lt;media_aggr_reddito_pc,(media_aggr_reddito_pc-Tabella2026[[#This Row],[REDDITO COMPLESSIVO PROCAPITE]]),0)</f>
        <v>5401.6744542171327</v>
      </c>
      <c r="O2047" s="3">
        <f>+Tabella2026[[#This Row],[DIFFERENZA REDDITO INFERIORE ALLA MEDIA DALLA MEDIA]]*Tabella2026[[#This Row],[POP_2024]]</f>
        <v>32442456.7720281</v>
      </c>
      <c r="P2047" s="3">
        <f>+Tabella2026[[#This Row],[POPOLAZIONE PER DIFFERENZA ]]/SUM(Tabella2026[[POPOLAZIONE PER DIFFERENZA ]])</f>
        <v>2.8782367101306769E-4</v>
      </c>
      <c r="Q2047" s="3">
        <f>+Tabella2026[[#This Row],[INCIDENZA POPOLAZIONE PER DIFFERENZA]]*(PLAFOND-SUM(Tabella2026[CONTRIBUTO SULLA BASE DELLA POPOLAZIONE]))</f>
        <v>84735.072878494204</v>
      </c>
      <c r="R2047" s="3">
        <f>+Tabella2026[[#This Row],[CONTRIBUTO SULLA BASE DELLA POPOLAZIONE]]+Tabella2026[[#This Row],[CONTRIBUTO SULLA BASE DEL REDDITO]]</f>
        <v>114732.66337470258</v>
      </c>
      <c r="S2047" s="3">
        <f>+Tabella2026[[#This Row],[CONTRIBUTO TOTALE]]/(PLAFOND/N_TESSERE)</f>
        <v>229.46532674940516</v>
      </c>
      <c r="T2047" s="3">
        <f>+MAX(CEILING(Tabella2026[[#This Row],[preDEF1]],1),1)</f>
        <v>230</v>
      </c>
      <c r="U2047" s="9">
        <f xml:space="preserve"> IF(ROW(Tabella2026[[#This Row],[preDEF2]]) - ROW(Tabella2026[[#Headers],[preDEF2]])&lt;=ABS(SUM(Tabella2026[preDEF2])-N_TESSERE),Tabella2026[[#This Row],[preDEF2]]-1,Tabella2026[[#This Row],[preDEF2]])</f>
        <v>229</v>
      </c>
      <c r="V2047" s="21">
        <f>+Tabella2026[[#This Row],[DEF - n. card]]*(PLAFOND/N_TESSERE)</f>
        <v>114500</v>
      </c>
      <c r="W2047" s="18"/>
    </row>
    <row r="2048" spans="2:23" x14ac:dyDescent="0.25">
      <c r="B2048" s="1" t="s">
        <v>4078</v>
      </c>
      <c r="C2048" s="2">
        <v>23023</v>
      </c>
      <c r="D2048" s="1" t="s">
        <v>4079</v>
      </c>
      <c r="E2048" s="1" t="s">
        <v>38</v>
      </c>
      <c r="F2048" s="1" t="s">
        <v>37</v>
      </c>
      <c r="G2048" s="1" t="s">
        <v>2448</v>
      </c>
      <c r="H2048" s="1" t="s">
        <v>15835</v>
      </c>
      <c r="I2048" s="5">
        <v>5997</v>
      </c>
      <c r="J2048" s="5">
        <v>111482555</v>
      </c>
      <c r="K2048" s="3">
        <f>+Tabella2026[[#This Row],[POP_2024]]/SUM(Tabella2026[POP_2024])</f>
        <v>1.0174156035349398E-4</v>
      </c>
      <c r="L2048" s="3">
        <f>+Tabella2026[[#This Row],[INCIDENZA POPOLAZIONE]]*(PLAFOND/2)</f>
        <v>29952.639061898364</v>
      </c>
      <c r="M2048" s="3">
        <f>+IFERROR(Tabella2026[[#This Row],[reddito_2024]]/Tabella2026[[#This Row],[POP_2024]],"")</f>
        <v>18589.720693680174</v>
      </c>
      <c r="N2048" s="3">
        <f>+IF(Tabella2026[[#This Row],[REDDITO COMPLESSIVO PROCAPITE]]&lt;media_aggr_reddito_pc,(media_aggr_reddito_pc-Tabella2026[[#This Row],[REDDITO COMPLESSIVO PROCAPITE]]),0)</f>
        <v>0</v>
      </c>
      <c r="O2048" s="3">
        <f>+Tabella2026[[#This Row],[DIFFERENZA REDDITO INFERIORE ALLA MEDIA DALLA MEDIA]]*Tabella2026[[#This Row],[POP_2024]]</f>
        <v>0</v>
      </c>
      <c r="P2048" s="3">
        <f>+Tabella2026[[#This Row],[POPOLAZIONE PER DIFFERENZA ]]/SUM(Tabella2026[[POPOLAZIONE PER DIFFERENZA ]])</f>
        <v>0</v>
      </c>
      <c r="Q2048" s="3">
        <f>+Tabella2026[[#This Row],[INCIDENZA POPOLAZIONE PER DIFFERENZA]]*(PLAFOND-SUM(Tabella2026[CONTRIBUTO SULLA BASE DELLA POPOLAZIONE]))</f>
        <v>0</v>
      </c>
      <c r="R2048" s="3">
        <f>+Tabella2026[[#This Row],[CONTRIBUTO SULLA BASE DELLA POPOLAZIONE]]+Tabella2026[[#This Row],[CONTRIBUTO SULLA BASE DEL REDDITO]]</f>
        <v>29952.639061898364</v>
      </c>
      <c r="S2048" s="3">
        <f>+Tabella2026[[#This Row],[CONTRIBUTO TOTALE]]/(PLAFOND/N_TESSERE)</f>
        <v>59.905278123796727</v>
      </c>
      <c r="T2048" s="3">
        <f>+MAX(CEILING(Tabella2026[[#This Row],[preDEF1]],1),1)</f>
        <v>60</v>
      </c>
      <c r="U2048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048" s="21">
        <f>+Tabella2026[[#This Row],[DEF - n. card]]*(PLAFOND/N_TESSERE)</f>
        <v>29500</v>
      </c>
      <c r="W2048" s="18"/>
    </row>
    <row r="2049" spans="2:23" x14ac:dyDescent="0.25">
      <c r="B2049" s="1" t="s">
        <v>4214</v>
      </c>
      <c r="C2049" s="2">
        <v>15251</v>
      </c>
      <c r="D2049" s="1" t="s">
        <v>4215</v>
      </c>
      <c r="E2049" s="1" t="s">
        <v>12</v>
      </c>
      <c r="F2049" s="1" t="s">
        <v>11</v>
      </c>
      <c r="G2049" s="1" t="s">
        <v>2448</v>
      </c>
      <c r="H2049" s="1" t="s">
        <v>15835</v>
      </c>
      <c r="I2049" s="5">
        <v>5994</v>
      </c>
      <c r="J2049" s="5">
        <v>121579839</v>
      </c>
      <c r="K2049" s="3">
        <f>+Tabella2026[[#This Row],[POP_2024]]/SUM(Tabella2026[POP_2024])</f>
        <v>1.016906641252031E-4</v>
      </c>
      <c r="L2049" s="3">
        <f>+Tabella2026[[#This Row],[INCIDENZA POPOLAZIONE]]*(PLAFOND/2)</f>
        <v>29937.655250461699</v>
      </c>
      <c r="M2049" s="3">
        <f>+IFERROR(Tabella2026[[#This Row],[reddito_2024]]/Tabella2026[[#This Row],[POP_2024]],"")</f>
        <v>20283.590090090089</v>
      </c>
      <c r="N2049" s="3">
        <f>+IF(Tabella2026[[#This Row],[REDDITO COMPLESSIVO PROCAPITE]]&lt;media_aggr_reddito_pc,(media_aggr_reddito_pc-Tabella2026[[#This Row],[REDDITO COMPLESSIVO PROCAPITE]]),0)</f>
        <v>0</v>
      </c>
      <c r="O2049" s="3">
        <f>+Tabella2026[[#This Row],[DIFFERENZA REDDITO INFERIORE ALLA MEDIA DALLA MEDIA]]*Tabella2026[[#This Row],[POP_2024]]</f>
        <v>0</v>
      </c>
      <c r="P2049" s="3">
        <f>+Tabella2026[[#This Row],[POPOLAZIONE PER DIFFERENZA ]]/SUM(Tabella2026[[POPOLAZIONE PER DIFFERENZA ]])</f>
        <v>0</v>
      </c>
      <c r="Q2049" s="3">
        <f>+Tabella2026[[#This Row],[INCIDENZA POPOLAZIONE PER DIFFERENZA]]*(PLAFOND-SUM(Tabella2026[CONTRIBUTO SULLA BASE DELLA POPOLAZIONE]))</f>
        <v>0</v>
      </c>
      <c r="R2049" s="3">
        <f>+Tabella2026[[#This Row],[CONTRIBUTO SULLA BASE DELLA POPOLAZIONE]]+Tabella2026[[#This Row],[CONTRIBUTO SULLA BASE DEL REDDITO]]</f>
        <v>29937.655250461699</v>
      </c>
      <c r="S2049" s="3">
        <f>+Tabella2026[[#This Row],[CONTRIBUTO TOTALE]]/(PLAFOND/N_TESSERE)</f>
        <v>59.875310500923398</v>
      </c>
      <c r="T2049" s="3">
        <f>+MAX(CEILING(Tabella2026[[#This Row],[preDEF1]],1),1)</f>
        <v>60</v>
      </c>
      <c r="U2049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049" s="21">
        <f>+Tabella2026[[#This Row],[DEF - n. card]]*(PLAFOND/N_TESSERE)</f>
        <v>29500</v>
      </c>
      <c r="W2049" s="18"/>
    </row>
    <row r="2050" spans="2:23" x14ac:dyDescent="0.25">
      <c r="B2050" s="1" t="s">
        <v>4128</v>
      </c>
      <c r="C2050" s="2">
        <v>21108</v>
      </c>
      <c r="D2050" s="1" t="s">
        <v>4129</v>
      </c>
      <c r="E2050" s="1" t="s">
        <v>99</v>
      </c>
      <c r="F2050" s="1" t="s">
        <v>110</v>
      </c>
      <c r="G2050" s="1" t="s">
        <v>2448</v>
      </c>
      <c r="H2050" s="1" t="s">
        <v>15835</v>
      </c>
      <c r="I2050" s="5">
        <v>5990</v>
      </c>
      <c r="J2050" s="5">
        <v>137000350</v>
      </c>
      <c r="K2050" s="3">
        <f>+Tabella2026[[#This Row],[POP_2024]]/SUM(Tabella2026[POP_2024])</f>
        <v>1.016228024874819E-4</v>
      </c>
      <c r="L2050" s="3">
        <f>+Tabella2026[[#This Row],[INCIDENZA POPOLAZIONE]]*(PLAFOND/2)</f>
        <v>29917.676835212806</v>
      </c>
      <c r="M2050" s="3">
        <f>+IFERROR(Tabella2026[[#This Row],[reddito_2024]]/Tabella2026[[#This Row],[POP_2024]],"")</f>
        <v>22871.510851419032</v>
      </c>
      <c r="N2050" s="3">
        <f>+IF(Tabella2026[[#This Row],[REDDITO COMPLESSIVO PROCAPITE]]&lt;media_aggr_reddito_pc,(media_aggr_reddito_pc-Tabella2026[[#This Row],[REDDITO COMPLESSIVO PROCAPITE]]),0)</f>
        <v>0</v>
      </c>
      <c r="O2050" s="3">
        <f>+Tabella2026[[#This Row],[DIFFERENZA REDDITO INFERIORE ALLA MEDIA DALLA MEDIA]]*Tabella2026[[#This Row],[POP_2024]]</f>
        <v>0</v>
      </c>
      <c r="P2050" s="3">
        <f>+Tabella2026[[#This Row],[POPOLAZIONE PER DIFFERENZA ]]/SUM(Tabella2026[[POPOLAZIONE PER DIFFERENZA ]])</f>
        <v>0</v>
      </c>
      <c r="Q2050" s="3">
        <f>+Tabella2026[[#This Row],[INCIDENZA POPOLAZIONE PER DIFFERENZA]]*(PLAFOND-SUM(Tabella2026[CONTRIBUTO SULLA BASE DELLA POPOLAZIONE]))</f>
        <v>0</v>
      </c>
      <c r="R2050" s="3">
        <f>+Tabella2026[[#This Row],[CONTRIBUTO SULLA BASE DELLA POPOLAZIONE]]+Tabella2026[[#This Row],[CONTRIBUTO SULLA BASE DEL REDDITO]]</f>
        <v>29917.676835212806</v>
      </c>
      <c r="S2050" s="3">
        <f>+Tabella2026[[#This Row],[CONTRIBUTO TOTALE]]/(PLAFOND/N_TESSERE)</f>
        <v>59.835353670425611</v>
      </c>
      <c r="T2050" s="3">
        <f>+MAX(CEILING(Tabella2026[[#This Row],[preDEF1]],1),1)</f>
        <v>60</v>
      </c>
      <c r="U2050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050" s="21">
        <f>+Tabella2026[[#This Row],[DEF - n. card]]*(PLAFOND/N_TESSERE)</f>
        <v>29500</v>
      </c>
      <c r="W2050" s="18"/>
    </row>
    <row r="2051" spans="2:23" x14ac:dyDescent="0.25">
      <c r="B2051" s="1" t="s">
        <v>4068</v>
      </c>
      <c r="C2051" s="2">
        <v>75002</v>
      </c>
      <c r="D2051" s="1" t="s">
        <v>4069</v>
      </c>
      <c r="E2051" s="1" t="s">
        <v>33</v>
      </c>
      <c r="F2051" s="1" t="s">
        <v>132</v>
      </c>
      <c r="G2051" s="1" t="s">
        <v>2448</v>
      </c>
      <c r="H2051" s="1" t="s">
        <v>15836</v>
      </c>
      <c r="I2051" s="5">
        <v>5989</v>
      </c>
      <c r="J2051" s="5">
        <v>70202220</v>
      </c>
      <c r="K2051" s="3">
        <f>+Tabella2026[[#This Row],[POP_2024]]/SUM(Tabella2026[POP_2024])</f>
        <v>1.0160583707805161E-4</v>
      </c>
      <c r="L2051" s="3">
        <f>+Tabella2026[[#This Row],[INCIDENZA POPOLAZIONE]]*(PLAFOND/2)</f>
        <v>29912.682231400584</v>
      </c>
      <c r="M2051" s="3">
        <f>+IFERROR(Tabella2026[[#This Row],[reddito_2024]]/Tabella2026[[#This Row],[POP_2024]],"")</f>
        <v>11721.860076807481</v>
      </c>
      <c r="N2051" s="3">
        <f>+IF(Tabella2026[[#This Row],[REDDITO COMPLESSIVO PROCAPITE]]&lt;media_aggr_reddito_pc,(media_aggr_reddito_pc-Tabella2026[[#This Row],[REDDITO COMPLESSIVO PROCAPITE]]),0)</f>
        <v>6103.2059858012599</v>
      </c>
      <c r="O2051" s="3">
        <f>+Tabella2026[[#This Row],[DIFFERENZA REDDITO INFERIORE ALLA MEDIA DALLA MEDIA]]*Tabella2026[[#This Row],[POP_2024]]</f>
        <v>36552100.648963742</v>
      </c>
      <c r="P2051" s="3">
        <f>+Tabella2026[[#This Row],[POPOLAZIONE PER DIFFERENZA ]]/SUM(Tabella2026[[POPOLAZIONE PER DIFFERENZA ]])</f>
        <v>3.2428369608231117E-4</v>
      </c>
      <c r="Q2051" s="3">
        <f>+Tabella2026[[#This Row],[INCIDENZA POPOLAZIONE PER DIFFERENZA]]*(PLAFOND-SUM(Tabella2026[CONTRIBUTO SULLA BASE DELLA POPOLAZIONE]))</f>
        <v>95468.876913860731</v>
      </c>
      <c r="R2051" s="3">
        <f>+Tabella2026[[#This Row],[CONTRIBUTO SULLA BASE DELLA POPOLAZIONE]]+Tabella2026[[#This Row],[CONTRIBUTO SULLA BASE DEL REDDITO]]</f>
        <v>125381.55914526132</v>
      </c>
      <c r="S2051" s="3">
        <f>+Tabella2026[[#This Row],[CONTRIBUTO TOTALE]]/(PLAFOND/N_TESSERE)</f>
        <v>250.76311829052264</v>
      </c>
      <c r="T2051" s="3">
        <f>+MAX(CEILING(Tabella2026[[#This Row],[preDEF1]],1),1)</f>
        <v>251</v>
      </c>
      <c r="U2051" s="9">
        <f xml:space="preserve"> IF(ROW(Tabella2026[[#This Row],[preDEF2]]) - ROW(Tabella2026[[#Headers],[preDEF2]])&lt;=ABS(SUM(Tabella2026[preDEF2])-N_TESSERE),Tabella2026[[#This Row],[preDEF2]]-1,Tabella2026[[#This Row],[preDEF2]])</f>
        <v>250</v>
      </c>
      <c r="V2051" s="21">
        <f>+Tabella2026[[#This Row],[DEF - n. card]]*(PLAFOND/N_TESSERE)</f>
        <v>125000</v>
      </c>
      <c r="W2051" s="18"/>
    </row>
    <row r="2052" spans="2:23" x14ac:dyDescent="0.25">
      <c r="B2052" s="1" t="s">
        <v>3968</v>
      </c>
      <c r="C2052" s="2">
        <v>43007</v>
      </c>
      <c r="D2052" s="1" t="s">
        <v>3969</v>
      </c>
      <c r="E2052" s="1" t="s">
        <v>117</v>
      </c>
      <c r="F2052" s="1" t="s">
        <v>411</v>
      </c>
      <c r="G2052" s="1" t="s">
        <v>2448</v>
      </c>
      <c r="H2052" s="1" t="s">
        <v>15834</v>
      </c>
      <c r="I2052" s="5">
        <v>5984</v>
      </c>
      <c r="J2052" s="5">
        <v>129876768</v>
      </c>
      <c r="K2052" s="3">
        <f>+Tabella2026[[#This Row],[POP_2024]]/SUM(Tabella2026[POP_2024])</f>
        <v>1.0152101003090012E-4</v>
      </c>
      <c r="L2052" s="3">
        <f>+Tabella2026[[#This Row],[INCIDENZA POPOLAZIONE]]*(PLAFOND/2)</f>
        <v>29887.709212339472</v>
      </c>
      <c r="M2052" s="3">
        <f>+IFERROR(Tabella2026[[#This Row],[reddito_2024]]/Tabella2026[[#This Row],[POP_2024]],"")</f>
        <v>21704.005347593582</v>
      </c>
      <c r="N2052" s="3">
        <f>+IF(Tabella2026[[#This Row],[REDDITO COMPLESSIVO PROCAPITE]]&lt;media_aggr_reddito_pc,(media_aggr_reddito_pc-Tabella2026[[#This Row],[REDDITO COMPLESSIVO PROCAPITE]]),0)</f>
        <v>0</v>
      </c>
      <c r="O2052" s="3">
        <f>+Tabella2026[[#This Row],[DIFFERENZA REDDITO INFERIORE ALLA MEDIA DALLA MEDIA]]*Tabella2026[[#This Row],[POP_2024]]</f>
        <v>0</v>
      </c>
      <c r="P2052" s="3">
        <f>+Tabella2026[[#This Row],[POPOLAZIONE PER DIFFERENZA ]]/SUM(Tabella2026[[POPOLAZIONE PER DIFFERENZA ]])</f>
        <v>0</v>
      </c>
      <c r="Q2052" s="3">
        <f>+Tabella2026[[#This Row],[INCIDENZA POPOLAZIONE PER DIFFERENZA]]*(PLAFOND-SUM(Tabella2026[CONTRIBUTO SULLA BASE DELLA POPOLAZIONE]))</f>
        <v>0</v>
      </c>
      <c r="R2052" s="3">
        <f>+Tabella2026[[#This Row],[CONTRIBUTO SULLA BASE DELLA POPOLAZIONE]]+Tabella2026[[#This Row],[CONTRIBUTO SULLA BASE DEL REDDITO]]</f>
        <v>29887.709212339472</v>
      </c>
      <c r="S2052" s="3">
        <f>+Tabella2026[[#This Row],[CONTRIBUTO TOTALE]]/(PLAFOND/N_TESSERE)</f>
        <v>59.775418424678946</v>
      </c>
      <c r="T2052" s="3">
        <f>+MAX(CEILING(Tabella2026[[#This Row],[preDEF1]],1),1)</f>
        <v>60</v>
      </c>
      <c r="U2052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052" s="21">
        <f>+Tabella2026[[#This Row],[DEF - n. card]]*(PLAFOND/N_TESSERE)</f>
        <v>29500</v>
      </c>
      <c r="W2052" s="18"/>
    </row>
    <row r="2053" spans="2:23" x14ac:dyDescent="0.25">
      <c r="B2053" s="1" t="s">
        <v>4060</v>
      </c>
      <c r="C2053" s="2">
        <v>84038</v>
      </c>
      <c r="D2053" s="1" t="s">
        <v>4061</v>
      </c>
      <c r="E2053" s="1" t="s">
        <v>21</v>
      </c>
      <c r="F2053" s="1" t="s">
        <v>261</v>
      </c>
      <c r="G2053" s="1" t="s">
        <v>2448</v>
      </c>
      <c r="H2053" s="1" t="s">
        <v>15836</v>
      </c>
      <c r="I2053" s="5">
        <v>5978</v>
      </c>
      <c r="J2053" s="5">
        <v>60993616</v>
      </c>
      <c r="K2053" s="3">
        <f>+Tabella2026[[#This Row],[POP_2024]]/SUM(Tabella2026[POP_2024])</f>
        <v>1.0141921757431833E-4</v>
      </c>
      <c r="L2053" s="3">
        <f>+Tabella2026[[#This Row],[INCIDENZA POPOLAZIONE]]*(PLAFOND/2)</f>
        <v>29857.741589466135</v>
      </c>
      <c r="M2053" s="3">
        <f>+IFERROR(Tabella2026[[#This Row],[reddito_2024]]/Tabella2026[[#This Row],[POP_2024]],"")</f>
        <v>10203.013716962194</v>
      </c>
      <c r="N2053" s="3">
        <f>+IF(Tabella2026[[#This Row],[REDDITO COMPLESSIVO PROCAPITE]]&lt;media_aggr_reddito_pc,(media_aggr_reddito_pc-Tabella2026[[#This Row],[REDDITO COMPLESSIVO PROCAPITE]]),0)</f>
        <v>7622.0523456465471</v>
      </c>
      <c r="O2053" s="3">
        <f>+Tabella2026[[#This Row],[DIFFERENZA REDDITO INFERIORE ALLA MEDIA DALLA MEDIA]]*Tabella2026[[#This Row],[POP_2024]]</f>
        <v>45564628.922275059</v>
      </c>
      <c r="P2053" s="3">
        <f>+Tabella2026[[#This Row],[POPOLAZIONE PER DIFFERENZA ]]/SUM(Tabella2026[[POPOLAZIONE PER DIFFERENZA ]])</f>
        <v>4.0424123416155094E-4</v>
      </c>
      <c r="Q2053" s="3">
        <f>+Tabella2026[[#This Row],[INCIDENZA POPOLAZIONE PER DIFFERENZA]]*(PLAFOND-SUM(Tabella2026[CONTRIBUTO SULLA BASE DELLA POPOLAZIONE]))</f>
        <v>119008.31615623547</v>
      </c>
      <c r="R2053" s="3">
        <f>+Tabella2026[[#This Row],[CONTRIBUTO SULLA BASE DELLA POPOLAZIONE]]+Tabella2026[[#This Row],[CONTRIBUTO SULLA BASE DEL REDDITO]]</f>
        <v>148866.0577457016</v>
      </c>
      <c r="S2053" s="3">
        <f>+Tabella2026[[#This Row],[CONTRIBUTO TOTALE]]/(PLAFOND/N_TESSERE)</f>
        <v>297.73211549140319</v>
      </c>
      <c r="T2053" s="3">
        <f>+MAX(CEILING(Tabella2026[[#This Row],[preDEF1]],1),1)</f>
        <v>298</v>
      </c>
      <c r="U2053" s="9">
        <f xml:space="preserve"> IF(ROW(Tabella2026[[#This Row],[preDEF2]]) - ROW(Tabella2026[[#Headers],[preDEF2]])&lt;=ABS(SUM(Tabella2026[preDEF2])-N_TESSERE),Tabella2026[[#This Row],[preDEF2]]-1,Tabella2026[[#This Row],[preDEF2]])</f>
        <v>297</v>
      </c>
      <c r="V2053" s="21">
        <f>+Tabella2026[[#This Row],[DEF - n. card]]*(PLAFOND/N_TESSERE)</f>
        <v>148500</v>
      </c>
      <c r="W2053" s="18"/>
    </row>
    <row r="2054" spans="2:23" x14ac:dyDescent="0.25">
      <c r="B2054" s="1" t="s">
        <v>4116</v>
      </c>
      <c r="C2054" s="2">
        <v>83064</v>
      </c>
      <c r="D2054" s="1" t="s">
        <v>4117</v>
      </c>
      <c r="E2054" s="1" t="s">
        <v>21</v>
      </c>
      <c r="F2054" s="1" t="s">
        <v>42</v>
      </c>
      <c r="G2054" s="1" t="s">
        <v>2448</v>
      </c>
      <c r="H2054" s="1" t="s">
        <v>15836</v>
      </c>
      <c r="I2054" s="5">
        <v>5974</v>
      </c>
      <c r="J2054" s="5">
        <v>72371040</v>
      </c>
      <c r="K2054" s="3">
        <f>+Tabella2026[[#This Row],[POP_2024]]/SUM(Tabella2026[POP_2024])</f>
        <v>1.0135135593659714E-4</v>
      </c>
      <c r="L2054" s="3">
        <f>+Tabella2026[[#This Row],[INCIDENZA POPOLAZIONE]]*(PLAFOND/2)</f>
        <v>29837.763174217245</v>
      </c>
      <c r="M2054" s="3">
        <f>+IFERROR(Tabella2026[[#This Row],[reddito_2024]]/Tabella2026[[#This Row],[POP_2024]],"")</f>
        <v>12114.335453632408</v>
      </c>
      <c r="N2054" s="3">
        <f>+IF(Tabella2026[[#This Row],[REDDITO COMPLESSIVO PROCAPITE]]&lt;media_aggr_reddito_pc,(media_aggr_reddito_pc-Tabella2026[[#This Row],[REDDITO COMPLESSIVO PROCAPITE]]),0)</f>
        <v>5710.7306089763333</v>
      </c>
      <c r="O2054" s="3">
        <f>+Tabella2026[[#This Row],[DIFFERENZA REDDITO INFERIORE ALLA MEDIA DALLA MEDIA]]*Tabella2026[[#This Row],[POP_2024]]</f>
        <v>34115904.658024617</v>
      </c>
      <c r="P2054" s="3">
        <f>+Tabella2026[[#This Row],[POPOLAZIONE PER DIFFERENZA ]]/SUM(Tabella2026[[POPOLAZIONE PER DIFFERENZA ]])</f>
        <v>3.0267020119976616E-4</v>
      </c>
      <c r="Q2054" s="3">
        <f>+Tabella2026[[#This Row],[INCIDENZA POPOLAZIONE PER DIFFERENZA]]*(PLAFOND-SUM(Tabella2026[CONTRIBUTO SULLA BASE DELLA POPOLAZIONE]))</f>
        <v>89105.880230560622</v>
      </c>
      <c r="R2054" s="3">
        <f>+Tabella2026[[#This Row],[CONTRIBUTO SULLA BASE DELLA POPOLAZIONE]]+Tabella2026[[#This Row],[CONTRIBUTO SULLA BASE DEL REDDITO]]</f>
        <v>118943.64340477786</v>
      </c>
      <c r="S2054" s="3">
        <f>+Tabella2026[[#This Row],[CONTRIBUTO TOTALE]]/(PLAFOND/N_TESSERE)</f>
        <v>237.88728680955572</v>
      </c>
      <c r="T2054" s="3">
        <f>+MAX(CEILING(Tabella2026[[#This Row],[preDEF1]],1),1)</f>
        <v>238</v>
      </c>
      <c r="U2054" s="9">
        <f xml:space="preserve"> IF(ROW(Tabella2026[[#This Row],[preDEF2]]) - ROW(Tabella2026[[#Headers],[preDEF2]])&lt;=ABS(SUM(Tabella2026[preDEF2])-N_TESSERE),Tabella2026[[#This Row],[preDEF2]]-1,Tabella2026[[#This Row],[preDEF2]])</f>
        <v>237</v>
      </c>
      <c r="V2054" s="21">
        <f>+Tabella2026[[#This Row],[DEF - n. card]]*(PLAFOND/N_TESSERE)</f>
        <v>118500</v>
      </c>
      <c r="W2054" s="18"/>
    </row>
    <row r="2055" spans="2:23" x14ac:dyDescent="0.25">
      <c r="B2055" s="1" t="s">
        <v>4026</v>
      </c>
      <c r="C2055" s="2">
        <v>74004</v>
      </c>
      <c r="D2055" s="1" t="s">
        <v>4027</v>
      </c>
      <c r="E2055" s="1" t="s">
        <v>33</v>
      </c>
      <c r="F2055" s="1" t="s">
        <v>154</v>
      </c>
      <c r="G2055" s="1" t="s">
        <v>2448</v>
      </c>
      <c r="H2055" s="1" t="s">
        <v>15836</v>
      </c>
      <c r="I2055" s="5">
        <v>5967</v>
      </c>
      <c r="J2055" s="5">
        <v>78548900</v>
      </c>
      <c r="K2055" s="3">
        <f>+Tabella2026[[#This Row],[POP_2024]]/SUM(Tabella2026[POP_2024])</f>
        <v>1.0123259807058506E-4</v>
      </c>
      <c r="L2055" s="3">
        <f>+Tabella2026[[#This Row],[INCIDENZA POPOLAZIONE]]*(PLAFOND/2)</f>
        <v>29802.80094753169</v>
      </c>
      <c r="M2055" s="3">
        <f>+IFERROR(Tabella2026[[#This Row],[reddito_2024]]/Tabella2026[[#This Row],[POP_2024]],"")</f>
        <v>13163.884699178816</v>
      </c>
      <c r="N2055" s="3">
        <f>+IF(Tabella2026[[#This Row],[REDDITO COMPLESSIVO PROCAPITE]]&lt;media_aggr_reddito_pc,(media_aggr_reddito_pc-Tabella2026[[#This Row],[REDDITO COMPLESSIVO PROCAPITE]]),0)</f>
        <v>4661.1813634299251</v>
      </c>
      <c r="O2055" s="3">
        <f>+Tabella2026[[#This Row],[DIFFERENZA REDDITO INFERIORE ALLA MEDIA DALLA MEDIA]]*Tabella2026[[#This Row],[POP_2024]]</f>
        <v>27813269.195586365</v>
      </c>
      <c r="P2055" s="3">
        <f>+Tabella2026[[#This Row],[POPOLAZIONE PER DIFFERENZA ]]/SUM(Tabella2026[[POPOLAZIONE PER DIFFERENZA ]])</f>
        <v>2.4675434721240126E-4</v>
      </c>
      <c r="Q2055" s="3">
        <f>+Tabella2026[[#This Row],[INCIDENZA POPOLAZIONE PER DIFFERENZA]]*(PLAFOND-SUM(Tabella2026[CONTRIBUTO SULLA BASE DELLA POPOLAZIONE]))</f>
        <v>72644.294753570823</v>
      </c>
      <c r="R2055" s="3">
        <f>+Tabella2026[[#This Row],[CONTRIBUTO SULLA BASE DELLA POPOLAZIONE]]+Tabella2026[[#This Row],[CONTRIBUTO SULLA BASE DEL REDDITO]]</f>
        <v>102447.09570110252</v>
      </c>
      <c r="S2055" s="3">
        <f>+Tabella2026[[#This Row],[CONTRIBUTO TOTALE]]/(PLAFOND/N_TESSERE)</f>
        <v>204.89419140220502</v>
      </c>
      <c r="T2055" s="3">
        <f>+MAX(CEILING(Tabella2026[[#This Row],[preDEF1]],1),1)</f>
        <v>205</v>
      </c>
      <c r="U2055" s="9">
        <f xml:space="preserve"> IF(ROW(Tabella2026[[#This Row],[preDEF2]]) - ROW(Tabella2026[[#Headers],[preDEF2]])&lt;=ABS(SUM(Tabella2026[preDEF2])-N_TESSERE),Tabella2026[[#This Row],[preDEF2]]-1,Tabella2026[[#This Row],[preDEF2]])</f>
        <v>204</v>
      </c>
      <c r="V2055" s="21">
        <f>+Tabella2026[[#This Row],[DEF - n. card]]*(PLAFOND/N_TESSERE)</f>
        <v>102000</v>
      </c>
      <c r="W2055" s="18"/>
    </row>
    <row r="2056" spans="2:23" x14ac:dyDescent="0.25">
      <c r="B2056" s="1" t="s">
        <v>4178</v>
      </c>
      <c r="C2056" s="2">
        <v>26004</v>
      </c>
      <c r="D2056" s="1" t="s">
        <v>4179</v>
      </c>
      <c r="E2056" s="1" t="s">
        <v>38</v>
      </c>
      <c r="F2056" s="1" t="s">
        <v>150</v>
      </c>
      <c r="G2056" s="1" t="s">
        <v>2448</v>
      </c>
      <c r="H2056" s="1" t="s">
        <v>15835</v>
      </c>
      <c r="I2056" s="5">
        <v>5959</v>
      </c>
      <c r="J2056" s="5">
        <v>115424074</v>
      </c>
      <c r="K2056" s="3">
        <f>+Tabella2026[[#This Row],[POP_2024]]/SUM(Tabella2026[POP_2024])</f>
        <v>1.0109687479514268E-4</v>
      </c>
      <c r="L2056" s="3">
        <f>+Tabella2026[[#This Row],[INCIDENZA POPOLAZIONE]]*(PLAFOND/2)</f>
        <v>29762.844117033907</v>
      </c>
      <c r="M2056" s="3">
        <f>+IFERROR(Tabella2026[[#This Row],[reddito_2024]]/Tabella2026[[#This Row],[POP_2024]],"")</f>
        <v>19369.705319684512</v>
      </c>
      <c r="N2056" s="3">
        <f>+IF(Tabella2026[[#This Row],[REDDITO COMPLESSIVO PROCAPITE]]&lt;media_aggr_reddito_pc,(media_aggr_reddito_pc-Tabella2026[[#This Row],[REDDITO COMPLESSIVO PROCAPITE]]),0)</f>
        <v>0</v>
      </c>
      <c r="O2056" s="3">
        <f>+Tabella2026[[#This Row],[DIFFERENZA REDDITO INFERIORE ALLA MEDIA DALLA MEDIA]]*Tabella2026[[#This Row],[POP_2024]]</f>
        <v>0</v>
      </c>
      <c r="P2056" s="3">
        <f>+Tabella2026[[#This Row],[POPOLAZIONE PER DIFFERENZA ]]/SUM(Tabella2026[[POPOLAZIONE PER DIFFERENZA ]])</f>
        <v>0</v>
      </c>
      <c r="Q2056" s="3">
        <f>+Tabella2026[[#This Row],[INCIDENZA POPOLAZIONE PER DIFFERENZA]]*(PLAFOND-SUM(Tabella2026[CONTRIBUTO SULLA BASE DELLA POPOLAZIONE]))</f>
        <v>0</v>
      </c>
      <c r="R2056" s="3">
        <f>+Tabella2026[[#This Row],[CONTRIBUTO SULLA BASE DELLA POPOLAZIONE]]+Tabella2026[[#This Row],[CONTRIBUTO SULLA BASE DEL REDDITO]]</f>
        <v>29762.844117033907</v>
      </c>
      <c r="S2056" s="3">
        <f>+Tabella2026[[#This Row],[CONTRIBUTO TOTALE]]/(PLAFOND/N_TESSERE)</f>
        <v>59.525688234067815</v>
      </c>
      <c r="T2056" s="3">
        <f>+MAX(CEILING(Tabella2026[[#This Row],[preDEF1]],1),1)</f>
        <v>60</v>
      </c>
      <c r="U2056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056" s="21">
        <f>+Tabella2026[[#This Row],[DEF - n. card]]*(PLAFOND/N_TESSERE)</f>
        <v>29500</v>
      </c>
      <c r="W2056" s="18"/>
    </row>
    <row r="2057" spans="2:23" x14ac:dyDescent="0.25">
      <c r="B2057" s="1" t="s">
        <v>4086</v>
      </c>
      <c r="C2057" s="2">
        <v>30091</v>
      </c>
      <c r="D2057" s="1" t="s">
        <v>4087</v>
      </c>
      <c r="E2057" s="1" t="s">
        <v>48</v>
      </c>
      <c r="F2057" s="1" t="s">
        <v>120</v>
      </c>
      <c r="G2057" s="1" t="s">
        <v>2448</v>
      </c>
      <c r="H2057" s="1" t="s">
        <v>15835</v>
      </c>
      <c r="I2057" s="5">
        <v>5955</v>
      </c>
      <c r="J2057" s="5">
        <v>121928422</v>
      </c>
      <c r="K2057" s="3">
        <f>+Tabella2026[[#This Row],[POP_2024]]/SUM(Tabella2026[POP_2024])</f>
        <v>1.0102901315742149E-4</v>
      </c>
      <c r="L2057" s="3">
        <f>+Tabella2026[[#This Row],[INCIDENZA POPOLAZIONE]]*(PLAFOND/2)</f>
        <v>29742.86570178502</v>
      </c>
      <c r="M2057" s="3">
        <f>+IFERROR(Tabella2026[[#This Row],[reddito_2024]]/Tabella2026[[#This Row],[POP_2024]],"")</f>
        <v>20474.965910999159</v>
      </c>
      <c r="N2057" s="3">
        <f>+IF(Tabella2026[[#This Row],[REDDITO COMPLESSIVO PROCAPITE]]&lt;media_aggr_reddito_pc,(media_aggr_reddito_pc-Tabella2026[[#This Row],[REDDITO COMPLESSIVO PROCAPITE]]),0)</f>
        <v>0</v>
      </c>
      <c r="O2057" s="3">
        <f>+Tabella2026[[#This Row],[DIFFERENZA REDDITO INFERIORE ALLA MEDIA DALLA MEDIA]]*Tabella2026[[#This Row],[POP_2024]]</f>
        <v>0</v>
      </c>
      <c r="P2057" s="3">
        <f>+Tabella2026[[#This Row],[POPOLAZIONE PER DIFFERENZA ]]/SUM(Tabella2026[[POPOLAZIONE PER DIFFERENZA ]])</f>
        <v>0</v>
      </c>
      <c r="Q2057" s="3">
        <f>+Tabella2026[[#This Row],[INCIDENZA POPOLAZIONE PER DIFFERENZA]]*(PLAFOND-SUM(Tabella2026[CONTRIBUTO SULLA BASE DELLA POPOLAZIONE]))</f>
        <v>0</v>
      </c>
      <c r="R2057" s="3">
        <f>+Tabella2026[[#This Row],[CONTRIBUTO SULLA BASE DELLA POPOLAZIONE]]+Tabella2026[[#This Row],[CONTRIBUTO SULLA BASE DEL REDDITO]]</f>
        <v>29742.86570178502</v>
      </c>
      <c r="S2057" s="3">
        <f>+Tabella2026[[#This Row],[CONTRIBUTO TOTALE]]/(PLAFOND/N_TESSERE)</f>
        <v>59.485731403570043</v>
      </c>
      <c r="T2057" s="3">
        <f>+MAX(CEILING(Tabella2026[[#This Row],[preDEF1]],1),1)</f>
        <v>60</v>
      </c>
      <c r="U2057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057" s="21">
        <f>+Tabella2026[[#This Row],[DEF - n. card]]*(PLAFOND/N_TESSERE)</f>
        <v>29500</v>
      </c>
      <c r="W2057" s="18"/>
    </row>
    <row r="2058" spans="2:23" x14ac:dyDescent="0.25">
      <c r="B2058" s="1" t="s">
        <v>4106</v>
      </c>
      <c r="C2058" s="2">
        <v>26031</v>
      </c>
      <c r="D2058" s="1" t="s">
        <v>4107</v>
      </c>
      <c r="E2058" s="1" t="s">
        <v>38</v>
      </c>
      <c r="F2058" s="1" t="s">
        <v>150</v>
      </c>
      <c r="G2058" s="1" t="s">
        <v>2448</v>
      </c>
      <c r="H2058" s="1" t="s">
        <v>15835</v>
      </c>
      <c r="I2058" s="5">
        <v>5942</v>
      </c>
      <c r="J2058" s="5">
        <v>118607019</v>
      </c>
      <c r="K2058" s="3">
        <f>+Tabella2026[[#This Row],[POP_2024]]/SUM(Tabella2026[POP_2024])</f>
        <v>1.0080846283482762E-4</v>
      </c>
      <c r="L2058" s="3">
        <f>+Tabella2026[[#This Row],[INCIDENZA POPOLAZIONE]]*(PLAFOND/2)</f>
        <v>29677.935852226125</v>
      </c>
      <c r="M2058" s="3">
        <f>+IFERROR(Tabella2026[[#This Row],[reddito_2024]]/Tabella2026[[#This Row],[POP_2024]],"")</f>
        <v>19960.790811174687</v>
      </c>
      <c r="N2058" s="3">
        <f>+IF(Tabella2026[[#This Row],[REDDITO COMPLESSIVO PROCAPITE]]&lt;media_aggr_reddito_pc,(media_aggr_reddito_pc-Tabella2026[[#This Row],[REDDITO COMPLESSIVO PROCAPITE]]),0)</f>
        <v>0</v>
      </c>
      <c r="O2058" s="3">
        <f>+Tabella2026[[#This Row],[DIFFERENZA REDDITO INFERIORE ALLA MEDIA DALLA MEDIA]]*Tabella2026[[#This Row],[POP_2024]]</f>
        <v>0</v>
      </c>
      <c r="P2058" s="3">
        <f>+Tabella2026[[#This Row],[POPOLAZIONE PER DIFFERENZA ]]/SUM(Tabella2026[[POPOLAZIONE PER DIFFERENZA ]])</f>
        <v>0</v>
      </c>
      <c r="Q2058" s="3">
        <f>+Tabella2026[[#This Row],[INCIDENZA POPOLAZIONE PER DIFFERENZA]]*(PLAFOND-SUM(Tabella2026[CONTRIBUTO SULLA BASE DELLA POPOLAZIONE]))</f>
        <v>0</v>
      </c>
      <c r="R2058" s="3">
        <f>+Tabella2026[[#This Row],[CONTRIBUTO SULLA BASE DELLA POPOLAZIONE]]+Tabella2026[[#This Row],[CONTRIBUTO SULLA BASE DEL REDDITO]]</f>
        <v>29677.935852226125</v>
      </c>
      <c r="S2058" s="3">
        <f>+Tabella2026[[#This Row],[CONTRIBUTO TOTALE]]/(PLAFOND/N_TESSERE)</f>
        <v>59.355871704452248</v>
      </c>
      <c r="T2058" s="3">
        <f>+MAX(CEILING(Tabella2026[[#This Row],[preDEF1]],1),1)</f>
        <v>60</v>
      </c>
      <c r="U2058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058" s="21">
        <f>+Tabella2026[[#This Row],[DEF - n. card]]*(PLAFOND/N_TESSERE)</f>
        <v>29500</v>
      </c>
      <c r="W2058" s="18"/>
    </row>
    <row r="2059" spans="2:23" x14ac:dyDescent="0.25">
      <c r="B2059" s="1" t="s">
        <v>4144</v>
      </c>
      <c r="C2059" s="2">
        <v>78149</v>
      </c>
      <c r="D2059" s="1" t="s">
        <v>4145</v>
      </c>
      <c r="E2059" s="1" t="s">
        <v>61</v>
      </c>
      <c r="F2059" s="1" t="s">
        <v>178</v>
      </c>
      <c r="G2059" s="1" t="s">
        <v>2448</v>
      </c>
      <c r="H2059" s="1" t="s">
        <v>15836</v>
      </c>
      <c r="I2059" s="5">
        <v>5936</v>
      </c>
      <c r="J2059" s="5">
        <v>62013276</v>
      </c>
      <c r="K2059" s="3">
        <f>+Tabella2026[[#This Row],[POP_2024]]/SUM(Tabella2026[POP_2024])</f>
        <v>1.0070667037824584E-4</v>
      </c>
      <c r="L2059" s="3">
        <f>+Tabella2026[[#This Row],[INCIDENZA POPOLAZIONE]]*(PLAFOND/2)</f>
        <v>29647.968229352791</v>
      </c>
      <c r="M2059" s="3">
        <f>+IFERROR(Tabella2026[[#This Row],[reddito_2024]]/Tabella2026[[#This Row],[POP_2024]],"")</f>
        <v>10446.980458221024</v>
      </c>
      <c r="N2059" s="3">
        <f>+IF(Tabella2026[[#This Row],[REDDITO COMPLESSIVO PROCAPITE]]&lt;media_aggr_reddito_pc,(media_aggr_reddito_pc-Tabella2026[[#This Row],[REDDITO COMPLESSIVO PROCAPITE]]),0)</f>
        <v>7378.0856043877175</v>
      </c>
      <c r="O2059" s="3">
        <f>+Tabella2026[[#This Row],[DIFFERENZA REDDITO INFERIORE ALLA MEDIA DALLA MEDIA]]*Tabella2026[[#This Row],[POP_2024]]</f>
        <v>43796316.147645488</v>
      </c>
      <c r="P2059" s="3">
        <f>+Tabella2026[[#This Row],[POPOLAZIONE PER DIFFERENZA ]]/SUM(Tabella2026[[POPOLAZIONE PER DIFFERENZA ]])</f>
        <v>3.8855307965865232E-4</v>
      </c>
      <c r="Q2059" s="3">
        <f>+Tabella2026[[#This Row],[INCIDENZA POPOLAZIONE PER DIFFERENZA]]*(PLAFOND-SUM(Tabella2026[CONTRIBUTO SULLA BASE DELLA POPOLAZIONE]))</f>
        <v>114389.73523669796</v>
      </c>
      <c r="R2059" s="3">
        <f>+Tabella2026[[#This Row],[CONTRIBUTO SULLA BASE DELLA POPOLAZIONE]]+Tabella2026[[#This Row],[CONTRIBUTO SULLA BASE DEL REDDITO]]</f>
        <v>144037.70346605076</v>
      </c>
      <c r="S2059" s="3">
        <f>+Tabella2026[[#This Row],[CONTRIBUTO TOTALE]]/(PLAFOND/N_TESSERE)</f>
        <v>288.07540693210154</v>
      </c>
      <c r="T2059" s="3">
        <f>+MAX(CEILING(Tabella2026[[#This Row],[preDEF1]],1),1)</f>
        <v>289</v>
      </c>
      <c r="U2059" s="9">
        <f xml:space="preserve"> IF(ROW(Tabella2026[[#This Row],[preDEF2]]) - ROW(Tabella2026[[#Headers],[preDEF2]])&lt;=ABS(SUM(Tabella2026[preDEF2])-N_TESSERE),Tabella2026[[#This Row],[preDEF2]]-1,Tabella2026[[#This Row],[preDEF2]])</f>
        <v>288</v>
      </c>
      <c r="V2059" s="21">
        <f>+Tabella2026[[#This Row],[DEF - n. card]]*(PLAFOND/N_TESSERE)</f>
        <v>144000</v>
      </c>
      <c r="W2059" s="18"/>
    </row>
    <row r="2060" spans="2:23" x14ac:dyDescent="0.25">
      <c r="B2060" s="1" t="s">
        <v>4058</v>
      </c>
      <c r="C2060" s="2">
        <v>42023</v>
      </c>
      <c r="D2060" s="1" t="s">
        <v>4059</v>
      </c>
      <c r="E2060" s="1" t="s">
        <v>117</v>
      </c>
      <c r="F2060" s="1" t="s">
        <v>116</v>
      </c>
      <c r="G2060" s="1" t="s">
        <v>2448</v>
      </c>
      <c r="H2060" s="1" t="s">
        <v>15834</v>
      </c>
      <c r="I2060" s="5">
        <v>5931</v>
      </c>
      <c r="J2060" s="5">
        <v>113446667</v>
      </c>
      <c r="K2060" s="3">
        <f>+Tabella2026[[#This Row],[POP_2024]]/SUM(Tabella2026[POP_2024])</f>
        <v>1.0062184333109435E-4</v>
      </c>
      <c r="L2060" s="3">
        <f>+Tabella2026[[#This Row],[INCIDENZA POPOLAZIONE]]*(PLAFOND/2)</f>
        <v>29622.99521029168</v>
      </c>
      <c r="M2060" s="3">
        <f>+IFERROR(Tabella2026[[#This Row],[reddito_2024]]/Tabella2026[[#This Row],[POP_2024]],"")</f>
        <v>19127.746922947226</v>
      </c>
      <c r="N2060" s="3">
        <f>+IF(Tabella2026[[#This Row],[REDDITO COMPLESSIVO PROCAPITE]]&lt;media_aggr_reddito_pc,(media_aggr_reddito_pc-Tabella2026[[#This Row],[REDDITO COMPLESSIVO PROCAPITE]]),0)</f>
        <v>0</v>
      </c>
      <c r="O2060" s="3">
        <f>+Tabella2026[[#This Row],[DIFFERENZA REDDITO INFERIORE ALLA MEDIA DALLA MEDIA]]*Tabella2026[[#This Row],[POP_2024]]</f>
        <v>0</v>
      </c>
      <c r="P2060" s="3">
        <f>+Tabella2026[[#This Row],[POPOLAZIONE PER DIFFERENZA ]]/SUM(Tabella2026[[POPOLAZIONE PER DIFFERENZA ]])</f>
        <v>0</v>
      </c>
      <c r="Q2060" s="3">
        <f>+Tabella2026[[#This Row],[INCIDENZA POPOLAZIONE PER DIFFERENZA]]*(PLAFOND-SUM(Tabella2026[CONTRIBUTO SULLA BASE DELLA POPOLAZIONE]))</f>
        <v>0</v>
      </c>
      <c r="R2060" s="3">
        <f>+Tabella2026[[#This Row],[CONTRIBUTO SULLA BASE DELLA POPOLAZIONE]]+Tabella2026[[#This Row],[CONTRIBUTO SULLA BASE DEL REDDITO]]</f>
        <v>29622.99521029168</v>
      </c>
      <c r="S2060" s="3">
        <f>+Tabella2026[[#This Row],[CONTRIBUTO TOTALE]]/(PLAFOND/N_TESSERE)</f>
        <v>59.245990420583361</v>
      </c>
      <c r="T2060" s="3">
        <f>+MAX(CEILING(Tabella2026[[#This Row],[preDEF1]],1),1)</f>
        <v>60</v>
      </c>
      <c r="U2060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060" s="21">
        <f>+Tabella2026[[#This Row],[DEF - n. card]]*(PLAFOND/N_TESSERE)</f>
        <v>29500</v>
      </c>
      <c r="W2060" s="18"/>
    </row>
    <row r="2061" spans="2:23" x14ac:dyDescent="0.25">
      <c r="B2061" s="1" t="s">
        <v>4192</v>
      </c>
      <c r="C2061" s="2">
        <v>17167</v>
      </c>
      <c r="D2061" s="1" t="s">
        <v>4193</v>
      </c>
      <c r="E2061" s="1" t="s">
        <v>12</v>
      </c>
      <c r="F2061" s="1" t="s">
        <v>50</v>
      </c>
      <c r="G2061" s="1" t="s">
        <v>2448</v>
      </c>
      <c r="H2061" s="1" t="s">
        <v>15835</v>
      </c>
      <c r="I2061" s="5">
        <v>5930</v>
      </c>
      <c r="J2061" s="5">
        <v>93906582</v>
      </c>
      <c r="K2061" s="3">
        <f>+Tabella2026[[#This Row],[POP_2024]]/SUM(Tabella2026[POP_2024])</f>
        <v>1.0060487792166405E-4</v>
      </c>
      <c r="L2061" s="3">
        <f>+Tabella2026[[#This Row],[INCIDENZA POPOLAZIONE]]*(PLAFOND/2)</f>
        <v>29618.000606479454</v>
      </c>
      <c r="M2061" s="3">
        <f>+IFERROR(Tabella2026[[#This Row],[reddito_2024]]/Tabella2026[[#This Row],[POP_2024]],"")</f>
        <v>15835.848566610455</v>
      </c>
      <c r="N2061" s="3">
        <f>+IF(Tabella2026[[#This Row],[REDDITO COMPLESSIVO PROCAPITE]]&lt;media_aggr_reddito_pc,(media_aggr_reddito_pc-Tabella2026[[#This Row],[REDDITO COMPLESSIVO PROCAPITE]]),0)</f>
        <v>1989.2174959982858</v>
      </c>
      <c r="O2061" s="3">
        <f>+Tabella2026[[#This Row],[DIFFERENZA REDDITO INFERIORE ALLA MEDIA DALLA MEDIA]]*Tabella2026[[#This Row],[POP_2024]]</f>
        <v>11796059.751269834</v>
      </c>
      <c r="P2061" s="3">
        <f>+Tabella2026[[#This Row],[POPOLAZIONE PER DIFFERENZA ]]/SUM(Tabella2026[[POPOLAZIONE PER DIFFERENZA ]])</f>
        <v>1.0465253124810535E-4</v>
      </c>
      <c r="Q2061" s="3">
        <f>+Tabella2026[[#This Row],[INCIDENZA POPOLAZIONE PER DIFFERENZA]]*(PLAFOND-SUM(Tabella2026[CONTRIBUTO SULLA BASE DELLA POPOLAZIONE]))</f>
        <v>30809.626710043904</v>
      </c>
      <c r="R2061" s="3">
        <f>+Tabella2026[[#This Row],[CONTRIBUTO SULLA BASE DELLA POPOLAZIONE]]+Tabella2026[[#This Row],[CONTRIBUTO SULLA BASE DEL REDDITO]]</f>
        <v>60427.627316523358</v>
      </c>
      <c r="S2061" s="3">
        <f>+Tabella2026[[#This Row],[CONTRIBUTO TOTALE]]/(PLAFOND/N_TESSERE)</f>
        <v>120.85525463304671</v>
      </c>
      <c r="T2061" s="3">
        <f>+MAX(CEILING(Tabella2026[[#This Row],[preDEF1]],1),1)</f>
        <v>121</v>
      </c>
      <c r="U2061" s="9">
        <f xml:space="preserve"> IF(ROW(Tabella2026[[#This Row],[preDEF2]]) - ROW(Tabella2026[[#Headers],[preDEF2]])&lt;=ABS(SUM(Tabella2026[preDEF2])-N_TESSERE),Tabella2026[[#This Row],[preDEF2]]-1,Tabella2026[[#This Row],[preDEF2]])</f>
        <v>120</v>
      </c>
      <c r="V2061" s="21">
        <f>+Tabella2026[[#This Row],[DEF - n. card]]*(PLAFOND/N_TESSERE)</f>
        <v>60000</v>
      </c>
      <c r="W2061" s="18"/>
    </row>
    <row r="2062" spans="2:23" x14ac:dyDescent="0.25">
      <c r="B2062" s="1" t="s">
        <v>4152</v>
      </c>
      <c r="C2062" s="2">
        <v>19062</v>
      </c>
      <c r="D2062" s="1" t="s">
        <v>4153</v>
      </c>
      <c r="E2062" s="1" t="s">
        <v>12</v>
      </c>
      <c r="F2062" s="1" t="s">
        <v>193</v>
      </c>
      <c r="G2062" s="1" t="s">
        <v>2448</v>
      </c>
      <c r="H2062" s="1" t="s">
        <v>15835</v>
      </c>
      <c r="I2062" s="5">
        <v>5922</v>
      </c>
      <c r="J2062" s="5">
        <v>124543441</v>
      </c>
      <c r="K2062" s="3">
        <f>+Tabella2026[[#This Row],[POP_2024]]/SUM(Tabella2026[POP_2024])</f>
        <v>1.0046915464622168E-4</v>
      </c>
      <c r="L2062" s="3">
        <f>+Tabella2026[[#This Row],[INCIDENZA POPOLAZIONE]]*(PLAFOND/2)</f>
        <v>29578.043775981678</v>
      </c>
      <c r="M2062" s="3">
        <f>+IFERROR(Tabella2026[[#This Row],[reddito_2024]]/Tabella2026[[#This Row],[POP_2024]],"")</f>
        <v>21030.63846673421</v>
      </c>
      <c r="N2062" s="3">
        <f>+IF(Tabella2026[[#This Row],[REDDITO COMPLESSIVO PROCAPITE]]&lt;media_aggr_reddito_pc,(media_aggr_reddito_pc-Tabella2026[[#This Row],[REDDITO COMPLESSIVO PROCAPITE]]),0)</f>
        <v>0</v>
      </c>
      <c r="O2062" s="3">
        <f>+Tabella2026[[#This Row],[DIFFERENZA REDDITO INFERIORE ALLA MEDIA DALLA MEDIA]]*Tabella2026[[#This Row],[POP_2024]]</f>
        <v>0</v>
      </c>
      <c r="P2062" s="3">
        <f>+Tabella2026[[#This Row],[POPOLAZIONE PER DIFFERENZA ]]/SUM(Tabella2026[[POPOLAZIONE PER DIFFERENZA ]])</f>
        <v>0</v>
      </c>
      <c r="Q2062" s="3">
        <f>+Tabella2026[[#This Row],[INCIDENZA POPOLAZIONE PER DIFFERENZA]]*(PLAFOND-SUM(Tabella2026[CONTRIBUTO SULLA BASE DELLA POPOLAZIONE]))</f>
        <v>0</v>
      </c>
      <c r="R2062" s="3">
        <f>+Tabella2026[[#This Row],[CONTRIBUTO SULLA BASE DELLA POPOLAZIONE]]+Tabella2026[[#This Row],[CONTRIBUTO SULLA BASE DEL REDDITO]]</f>
        <v>29578.043775981678</v>
      </c>
      <c r="S2062" s="3">
        <f>+Tabella2026[[#This Row],[CONTRIBUTO TOTALE]]/(PLAFOND/N_TESSERE)</f>
        <v>59.156087551963353</v>
      </c>
      <c r="T2062" s="3">
        <f>+MAX(CEILING(Tabella2026[[#This Row],[preDEF1]],1),1)</f>
        <v>60</v>
      </c>
      <c r="U2062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062" s="21">
        <f>+Tabella2026[[#This Row],[DEF - n. card]]*(PLAFOND/N_TESSERE)</f>
        <v>29500</v>
      </c>
      <c r="W2062" s="18"/>
    </row>
    <row r="2063" spans="2:23" x14ac:dyDescent="0.25">
      <c r="B2063" s="1" t="s">
        <v>4162</v>
      </c>
      <c r="C2063" s="2">
        <v>24126</v>
      </c>
      <c r="D2063" s="1" t="s">
        <v>4163</v>
      </c>
      <c r="E2063" s="1" t="s">
        <v>38</v>
      </c>
      <c r="F2063" s="1" t="s">
        <v>106</v>
      </c>
      <c r="G2063" s="1" t="s">
        <v>2448</v>
      </c>
      <c r="H2063" s="1" t="s">
        <v>15835</v>
      </c>
      <c r="I2063" s="5">
        <v>5922</v>
      </c>
      <c r="J2063" s="5">
        <v>116839767</v>
      </c>
      <c r="K2063" s="3">
        <f>+Tabella2026[[#This Row],[POP_2024]]/SUM(Tabella2026[POP_2024])</f>
        <v>1.0046915464622168E-4</v>
      </c>
      <c r="L2063" s="3">
        <f>+Tabella2026[[#This Row],[INCIDENZA POPOLAZIONE]]*(PLAFOND/2)</f>
        <v>29578.043775981678</v>
      </c>
      <c r="M2063" s="3">
        <f>+IFERROR(Tabella2026[[#This Row],[reddito_2024]]/Tabella2026[[#This Row],[POP_2024]],"")</f>
        <v>19729.781661600809</v>
      </c>
      <c r="N2063" s="3">
        <f>+IF(Tabella2026[[#This Row],[REDDITO COMPLESSIVO PROCAPITE]]&lt;media_aggr_reddito_pc,(media_aggr_reddito_pc-Tabella2026[[#This Row],[REDDITO COMPLESSIVO PROCAPITE]]),0)</f>
        <v>0</v>
      </c>
      <c r="O2063" s="3">
        <f>+Tabella2026[[#This Row],[DIFFERENZA REDDITO INFERIORE ALLA MEDIA DALLA MEDIA]]*Tabella2026[[#This Row],[POP_2024]]</f>
        <v>0</v>
      </c>
      <c r="P2063" s="3">
        <f>+Tabella2026[[#This Row],[POPOLAZIONE PER DIFFERENZA ]]/SUM(Tabella2026[[POPOLAZIONE PER DIFFERENZA ]])</f>
        <v>0</v>
      </c>
      <c r="Q2063" s="3">
        <f>+Tabella2026[[#This Row],[INCIDENZA POPOLAZIONE PER DIFFERENZA]]*(PLAFOND-SUM(Tabella2026[CONTRIBUTO SULLA BASE DELLA POPOLAZIONE]))</f>
        <v>0</v>
      </c>
      <c r="R2063" s="3">
        <f>+Tabella2026[[#This Row],[CONTRIBUTO SULLA BASE DELLA POPOLAZIONE]]+Tabella2026[[#This Row],[CONTRIBUTO SULLA BASE DEL REDDITO]]</f>
        <v>29578.043775981678</v>
      </c>
      <c r="S2063" s="3">
        <f>+Tabella2026[[#This Row],[CONTRIBUTO TOTALE]]/(PLAFOND/N_TESSERE)</f>
        <v>59.156087551963353</v>
      </c>
      <c r="T2063" s="3">
        <f>+MAX(CEILING(Tabella2026[[#This Row],[preDEF1]],1),1)</f>
        <v>60</v>
      </c>
      <c r="U2063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063" s="21">
        <f>+Tabella2026[[#This Row],[DEF - n. card]]*(PLAFOND/N_TESSERE)</f>
        <v>29500</v>
      </c>
      <c r="W2063" s="18"/>
    </row>
    <row r="2064" spans="2:23" x14ac:dyDescent="0.25">
      <c r="B2064" s="1" t="s">
        <v>4100</v>
      </c>
      <c r="C2064" s="2">
        <v>76080</v>
      </c>
      <c r="D2064" s="1" t="s">
        <v>4101</v>
      </c>
      <c r="E2064" s="1" t="s">
        <v>213</v>
      </c>
      <c r="F2064" s="1" t="s">
        <v>212</v>
      </c>
      <c r="G2064" s="1" t="s">
        <v>2448</v>
      </c>
      <c r="H2064" s="1" t="s">
        <v>15836</v>
      </c>
      <c r="I2064" s="5">
        <v>5921</v>
      </c>
      <c r="J2064" s="5">
        <v>67670309</v>
      </c>
      <c r="K2064" s="3">
        <f>+Tabella2026[[#This Row],[POP_2024]]/SUM(Tabella2026[POP_2024])</f>
        <v>1.0045218923679138E-4</v>
      </c>
      <c r="L2064" s="3">
        <f>+Tabella2026[[#This Row],[INCIDENZA POPOLAZIONE]]*(PLAFOND/2)</f>
        <v>29573.049172169453</v>
      </c>
      <c r="M2064" s="3">
        <f>+IFERROR(Tabella2026[[#This Row],[reddito_2024]]/Tabella2026[[#This Row],[POP_2024]],"")</f>
        <v>11428.864887687891</v>
      </c>
      <c r="N2064" s="3">
        <f>+IF(Tabella2026[[#This Row],[REDDITO COMPLESSIVO PROCAPITE]]&lt;media_aggr_reddito_pc,(media_aggr_reddito_pc-Tabella2026[[#This Row],[REDDITO COMPLESSIVO PROCAPITE]]),0)</f>
        <v>6396.2011749208505</v>
      </c>
      <c r="O2064" s="3">
        <f>+Tabella2026[[#This Row],[DIFFERENZA REDDITO INFERIORE ALLA MEDIA DALLA MEDIA]]*Tabella2026[[#This Row],[POP_2024]]</f>
        <v>37871907.156706356</v>
      </c>
      <c r="P2064" s="3">
        <f>+Tabella2026[[#This Row],[POPOLAZIONE PER DIFFERENZA ]]/SUM(Tabella2026[[POPOLAZIONE PER DIFFERENZA ]])</f>
        <v>3.3599278324407449E-4</v>
      </c>
      <c r="Q2064" s="3">
        <f>+Tabella2026[[#This Row],[INCIDENZA POPOLAZIONE PER DIFFERENZA]]*(PLAFOND-SUM(Tabella2026[CONTRIBUTO SULLA BASE DELLA POPOLAZIONE]))</f>
        <v>98916.023392468502</v>
      </c>
      <c r="R2064" s="3">
        <f>+Tabella2026[[#This Row],[CONTRIBUTO SULLA BASE DELLA POPOLAZIONE]]+Tabella2026[[#This Row],[CONTRIBUTO SULLA BASE DEL REDDITO]]</f>
        <v>128489.07256463796</v>
      </c>
      <c r="S2064" s="3">
        <f>+Tabella2026[[#This Row],[CONTRIBUTO TOTALE]]/(PLAFOND/N_TESSERE)</f>
        <v>256.9781451292759</v>
      </c>
      <c r="T2064" s="3">
        <f>+MAX(CEILING(Tabella2026[[#This Row],[preDEF1]],1),1)</f>
        <v>257</v>
      </c>
      <c r="U2064" s="9">
        <f xml:space="preserve"> IF(ROW(Tabella2026[[#This Row],[preDEF2]]) - ROW(Tabella2026[[#Headers],[preDEF2]])&lt;=ABS(SUM(Tabella2026[preDEF2])-N_TESSERE),Tabella2026[[#This Row],[preDEF2]]-1,Tabella2026[[#This Row],[preDEF2]])</f>
        <v>256</v>
      </c>
      <c r="V2064" s="21">
        <f>+Tabella2026[[#This Row],[DEF - n. card]]*(PLAFOND/N_TESSERE)</f>
        <v>128000</v>
      </c>
      <c r="W2064" s="18"/>
    </row>
    <row r="2065" spans="2:23" x14ac:dyDescent="0.25">
      <c r="B2065" s="1" t="s">
        <v>4142</v>
      </c>
      <c r="C2065" s="2">
        <v>12136</v>
      </c>
      <c r="D2065" s="1" t="s">
        <v>4143</v>
      </c>
      <c r="E2065" s="1" t="s">
        <v>12</v>
      </c>
      <c r="F2065" s="1" t="s">
        <v>157</v>
      </c>
      <c r="G2065" s="1" t="s">
        <v>2448</v>
      </c>
      <c r="H2065" s="1" t="s">
        <v>15835</v>
      </c>
      <c r="I2065" s="5">
        <v>5917</v>
      </c>
      <c r="J2065" s="5">
        <v>116777676</v>
      </c>
      <c r="K2065" s="3">
        <f>+Tabella2026[[#This Row],[POP_2024]]/SUM(Tabella2026[POP_2024])</f>
        <v>1.0038432759907019E-4</v>
      </c>
      <c r="L2065" s="3">
        <f>+Tabella2026[[#This Row],[INCIDENZA POPOLAZIONE]]*(PLAFOND/2)</f>
        <v>29553.070756920566</v>
      </c>
      <c r="M2065" s="3">
        <f>+IFERROR(Tabella2026[[#This Row],[reddito_2024]]/Tabella2026[[#This Row],[POP_2024]],"")</f>
        <v>19735.960114923102</v>
      </c>
      <c r="N2065" s="3">
        <f>+IF(Tabella2026[[#This Row],[REDDITO COMPLESSIVO PROCAPITE]]&lt;media_aggr_reddito_pc,(media_aggr_reddito_pc-Tabella2026[[#This Row],[REDDITO COMPLESSIVO PROCAPITE]]),0)</f>
        <v>0</v>
      </c>
      <c r="O2065" s="3">
        <f>+Tabella2026[[#This Row],[DIFFERENZA REDDITO INFERIORE ALLA MEDIA DALLA MEDIA]]*Tabella2026[[#This Row],[POP_2024]]</f>
        <v>0</v>
      </c>
      <c r="P2065" s="3">
        <f>+Tabella2026[[#This Row],[POPOLAZIONE PER DIFFERENZA ]]/SUM(Tabella2026[[POPOLAZIONE PER DIFFERENZA ]])</f>
        <v>0</v>
      </c>
      <c r="Q2065" s="3">
        <f>+Tabella2026[[#This Row],[INCIDENZA POPOLAZIONE PER DIFFERENZA]]*(PLAFOND-SUM(Tabella2026[CONTRIBUTO SULLA BASE DELLA POPOLAZIONE]))</f>
        <v>0</v>
      </c>
      <c r="R2065" s="3">
        <f>+Tabella2026[[#This Row],[CONTRIBUTO SULLA BASE DELLA POPOLAZIONE]]+Tabella2026[[#This Row],[CONTRIBUTO SULLA BASE DEL REDDITO]]</f>
        <v>29553.070756920566</v>
      </c>
      <c r="S2065" s="3">
        <f>+Tabella2026[[#This Row],[CONTRIBUTO TOTALE]]/(PLAFOND/N_TESSERE)</f>
        <v>59.106141513841131</v>
      </c>
      <c r="T2065" s="3">
        <f>+MAX(CEILING(Tabella2026[[#This Row],[preDEF1]],1),1)</f>
        <v>60</v>
      </c>
      <c r="U2065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065" s="21">
        <f>+Tabella2026[[#This Row],[DEF - n. card]]*(PLAFOND/N_TESSERE)</f>
        <v>29500</v>
      </c>
      <c r="W2065" s="18"/>
    </row>
    <row r="2066" spans="2:23" x14ac:dyDescent="0.25">
      <c r="B2066" s="1" t="s">
        <v>4112</v>
      </c>
      <c r="C2066" s="2">
        <v>64044</v>
      </c>
      <c r="D2066" s="1" t="s">
        <v>4113</v>
      </c>
      <c r="E2066" s="1" t="s">
        <v>15</v>
      </c>
      <c r="F2066" s="1" t="s">
        <v>290</v>
      </c>
      <c r="G2066" s="1" t="s">
        <v>2448</v>
      </c>
      <c r="H2066" s="1" t="s">
        <v>15836</v>
      </c>
      <c r="I2066" s="5">
        <v>5915</v>
      </c>
      <c r="J2066" s="5">
        <v>72611487</v>
      </c>
      <c r="K2066" s="3">
        <f>+Tabella2026[[#This Row],[POP_2024]]/SUM(Tabella2026[POP_2024])</f>
        <v>1.0035039678020959E-4</v>
      </c>
      <c r="L2066" s="3">
        <f>+Tabella2026[[#This Row],[INCIDENZA POPOLAZIONE]]*(PLAFOND/2)</f>
        <v>29543.081549296116</v>
      </c>
      <c r="M2066" s="3">
        <f>+IFERROR(Tabella2026[[#This Row],[reddito_2024]]/Tabella2026[[#This Row],[POP_2024]],"")</f>
        <v>12275.821978021979</v>
      </c>
      <c r="N2066" s="3">
        <f>+IF(Tabella2026[[#This Row],[REDDITO COMPLESSIVO PROCAPITE]]&lt;media_aggr_reddito_pc,(media_aggr_reddito_pc-Tabella2026[[#This Row],[REDDITO COMPLESSIVO PROCAPITE]]),0)</f>
        <v>5549.2440845867623</v>
      </c>
      <c r="O2066" s="3">
        <f>+Tabella2026[[#This Row],[DIFFERENZA REDDITO INFERIORE ALLA MEDIA DALLA MEDIA]]*Tabella2026[[#This Row],[POP_2024]]</f>
        <v>32823778.760330699</v>
      </c>
      <c r="P2066" s="3">
        <f>+Tabella2026[[#This Row],[POPOLAZIONE PER DIFFERENZA ]]/SUM(Tabella2026[[POPOLAZIONE PER DIFFERENZA ]])</f>
        <v>2.9120669145700295E-4</v>
      </c>
      <c r="Q2066" s="3">
        <f>+Tabella2026[[#This Row],[INCIDENZA POPOLAZIONE PER DIFFERENZA]]*(PLAFOND-SUM(Tabella2026[CONTRIBUTO SULLA BASE DELLA POPOLAZIONE]))</f>
        <v>85731.031559923416</v>
      </c>
      <c r="R2066" s="3">
        <f>+Tabella2026[[#This Row],[CONTRIBUTO SULLA BASE DELLA POPOLAZIONE]]+Tabella2026[[#This Row],[CONTRIBUTO SULLA BASE DEL REDDITO]]</f>
        <v>115274.11310921953</v>
      </c>
      <c r="S2066" s="3">
        <f>+Tabella2026[[#This Row],[CONTRIBUTO TOTALE]]/(PLAFOND/N_TESSERE)</f>
        <v>230.54822621843905</v>
      </c>
      <c r="T2066" s="3">
        <f>+MAX(CEILING(Tabella2026[[#This Row],[preDEF1]],1),1)</f>
        <v>231</v>
      </c>
      <c r="U2066" s="9">
        <f xml:space="preserve"> IF(ROW(Tabella2026[[#This Row],[preDEF2]]) - ROW(Tabella2026[[#Headers],[preDEF2]])&lt;=ABS(SUM(Tabella2026[preDEF2])-N_TESSERE),Tabella2026[[#This Row],[preDEF2]]-1,Tabella2026[[#This Row],[preDEF2]])</f>
        <v>230</v>
      </c>
      <c r="V2066" s="21">
        <f>+Tabella2026[[#This Row],[DEF - n. card]]*(PLAFOND/N_TESSERE)</f>
        <v>115000</v>
      </c>
      <c r="W2066" s="18"/>
    </row>
    <row r="2067" spans="2:23" x14ac:dyDescent="0.25">
      <c r="B2067" s="1" t="s">
        <v>4248</v>
      </c>
      <c r="C2067" s="2">
        <v>18123</v>
      </c>
      <c r="D2067" s="1" t="s">
        <v>4249</v>
      </c>
      <c r="E2067" s="1" t="s">
        <v>12</v>
      </c>
      <c r="F2067" s="1" t="s">
        <v>195</v>
      </c>
      <c r="G2067" s="1" t="s">
        <v>2448</v>
      </c>
      <c r="H2067" s="1" t="s">
        <v>15835</v>
      </c>
      <c r="I2067" s="5">
        <v>5915</v>
      </c>
      <c r="J2067" s="5">
        <v>113256379</v>
      </c>
      <c r="K2067" s="3">
        <f>+Tabella2026[[#This Row],[POP_2024]]/SUM(Tabella2026[POP_2024])</f>
        <v>1.0035039678020959E-4</v>
      </c>
      <c r="L2067" s="3">
        <f>+Tabella2026[[#This Row],[INCIDENZA POPOLAZIONE]]*(PLAFOND/2)</f>
        <v>29543.081549296116</v>
      </c>
      <c r="M2067" s="3">
        <f>+IFERROR(Tabella2026[[#This Row],[reddito_2024]]/Tabella2026[[#This Row],[POP_2024]],"")</f>
        <v>19147.316821639899</v>
      </c>
      <c r="N2067" s="3">
        <f>+IF(Tabella2026[[#This Row],[REDDITO COMPLESSIVO PROCAPITE]]&lt;media_aggr_reddito_pc,(media_aggr_reddito_pc-Tabella2026[[#This Row],[REDDITO COMPLESSIVO PROCAPITE]]),0)</f>
        <v>0</v>
      </c>
      <c r="O2067" s="3">
        <f>+Tabella2026[[#This Row],[DIFFERENZA REDDITO INFERIORE ALLA MEDIA DALLA MEDIA]]*Tabella2026[[#This Row],[POP_2024]]</f>
        <v>0</v>
      </c>
      <c r="P2067" s="3">
        <f>+Tabella2026[[#This Row],[POPOLAZIONE PER DIFFERENZA ]]/SUM(Tabella2026[[POPOLAZIONE PER DIFFERENZA ]])</f>
        <v>0</v>
      </c>
      <c r="Q2067" s="3">
        <f>+Tabella2026[[#This Row],[INCIDENZA POPOLAZIONE PER DIFFERENZA]]*(PLAFOND-SUM(Tabella2026[CONTRIBUTO SULLA BASE DELLA POPOLAZIONE]))</f>
        <v>0</v>
      </c>
      <c r="R2067" s="3">
        <f>+Tabella2026[[#This Row],[CONTRIBUTO SULLA BASE DELLA POPOLAZIONE]]+Tabella2026[[#This Row],[CONTRIBUTO SULLA BASE DEL REDDITO]]</f>
        <v>29543.081549296116</v>
      </c>
      <c r="S2067" s="3">
        <f>+Tabella2026[[#This Row],[CONTRIBUTO TOTALE]]/(PLAFOND/N_TESSERE)</f>
        <v>59.08616309859223</v>
      </c>
      <c r="T2067" s="3">
        <f>+MAX(CEILING(Tabella2026[[#This Row],[preDEF1]],1),1)</f>
        <v>60</v>
      </c>
      <c r="U2067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067" s="21">
        <f>+Tabella2026[[#This Row],[DEF - n. card]]*(PLAFOND/N_TESSERE)</f>
        <v>29500</v>
      </c>
      <c r="W2067" s="18"/>
    </row>
    <row r="2068" spans="2:23" x14ac:dyDescent="0.25">
      <c r="B2068" s="1" t="s">
        <v>4194</v>
      </c>
      <c r="C2068" s="2">
        <v>51020</v>
      </c>
      <c r="D2068" s="1" t="s">
        <v>4195</v>
      </c>
      <c r="E2068" s="1" t="s">
        <v>30</v>
      </c>
      <c r="F2068" s="1" t="s">
        <v>125</v>
      </c>
      <c r="G2068" s="1" t="s">
        <v>2448</v>
      </c>
      <c r="H2068" s="1" t="s">
        <v>15834</v>
      </c>
      <c r="I2068" s="5">
        <v>5914</v>
      </c>
      <c r="J2068" s="5">
        <v>118449924</v>
      </c>
      <c r="K2068" s="3">
        <f>+Tabella2026[[#This Row],[POP_2024]]/SUM(Tabella2026[POP_2024])</f>
        <v>1.003334313707793E-4</v>
      </c>
      <c r="L2068" s="3">
        <f>+Tabella2026[[#This Row],[INCIDENZA POPOLAZIONE]]*(PLAFOND/2)</f>
        <v>29538.086945483898</v>
      </c>
      <c r="M2068" s="3">
        <f>+IFERROR(Tabella2026[[#This Row],[reddito_2024]]/Tabella2026[[#This Row],[POP_2024]],"")</f>
        <v>20028.73249915455</v>
      </c>
      <c r="N2068" s="3">
        <f>+IF(Tabella2026[[#This Row],[REDDITO COMPLESSIVO PROCAPITE]]&lt;media_aggr_reddito_pc,(media_aggr_reddito_pc-Tabella2026[[#This Row],[REDDITO COMPLESSIVO PROCAPITE]]),0)</f>
        <v>0</v>
      </c>
      <c r="O2068" s="3">
        <f>+Tabella2026[[#This Row],[DIFFERENZA REDDITO INFERIORE ALLA MEDIA DALLA MEDIA]]*Tabella2026[[#This Row],[POP_2024]]</f>
        <v>0</v>
      </c>
      <c r="P2068" s="3">
        <f>+Tabella2026[[#This Row],[POPOLAZIONE PER DIFFERENZA ]]/SUM(Tabella2026[[POPOLAZIONE PER DIFFERENZA ]])</f>
        <v>0</v>
      </c>
      <c r="Q2068" s="3">
        <f>+Tabella2026[[#This Row],[INCIDENZA POPOLAZIONE PER DIFFERENZA]]*(PLAFOND-SUM(Tabella2026[CONTRIBUTO SULLA BASE DELLA POPOLAZIONE]))</f>
        <v>0</v>
      </c>
      <c r="R2068" s="3">
        <f>+Tabella2026[[#This Row],[CONTRIBUTO SULLA BASE DELLA POPOLAZIONE]]+Tabella2026[[#This Row],[CONTRIBUTO SULLA BASE DEL REDDITO]]</f>
        <v>29538.086945483898</v>
      </c>
      <c r="S2068" s="3">
        <f>+Tabella2026[[#This Row],[CONTRIBUTO TOTALE]]/(PLAFOND/N_TESSERE)</f>
        <v>59.076173890967794</v>
      </c>
      <c r="T2068" s="3">
        <f>+MAX(CEILING(Tabella2026[[#This Row],[preDEF1]],1),1)</f>
        <v>60</v>
      </c>
      <c r="U2068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068" s="21">
        <f>+Tabella2026[[#This Row],[DEF - n. card]]*(PLAFOND/N_TESSERE)</f>
        <v>29500</v>
      </c>
      <c r="W2068" s="18"/>
    </row>
    <row r="2069" spans="2:23" x14ac:dyDescent="0.25">
      <c r="B2069" s="1" t="s">
        <v>4172</v>
      </c>
      <c r="C2069" s="2">
        <v>16160</v>
      </c>
      <c r="D2069" s="1" t="s">
        <v>4173</v>
      </c>
      <c r="E2069" s="1" t="s">
        <v>12</v>
      </c>
      <c r="F2069" s="1" t="s">
        <v>93</v>
      </c>
      <c r="G2069" s="1" t="s">
        <v>2448</v>
      </c>
      <c r="H2069" s="1" t="s">
        <v>15835</v>
      </c>
      <c r="I2069" s="5">
        <v>5909</v>
      </c>
      <c r="J2069" s="5">
        <v>120898586</v>
      </c>
      <c r="K2069" s="3">
        <f>+Tabella2026[[#This Row],[POP_2024]]/SUM(Tabella2026[POP_2024])</f>
        <v>1.0024860432362781E-4</v>
      </c>
      <c r="L2069" s="3">
        <f>+Tabella2026[[#This Row],[INCIDENZA POPOLAZIONE]]*(PLAFOND/2)</f>
        <v>29513.113926422782</v>
      </c>
      <c r="M2069" s="3">
        <f>+IFERROR(Tabella2026[[#This Row],[reddito_2024]]/Tabella2026[[#This Row],[POP_2024]],"")</f>
        <v>20460.07547808428</v>
      </c>
      <c r="N2069" s="3">
        <f>+IF(Tabella2026[[#This Row],[REDDITO COMPLESSIVO PROCAPITE]]&lt;media_aggr_reddito_pc,(media_aggr_reddito_pc-Tabella2026[[#This Row],[REDDITO COMPLESSIVO PROCAPITE]]),0)</f>
        <v>0</v>
      </c>
      <c r="O2069" s="3">
        <f>+Tabella2026[[#This Row],[DIFFERENZA REDDITO INFERIORE ALLA MEDIA DALLA MEDIA]]*Tabella2026[[#This Row],[POP_2024]]</f>
        <v>0</v>
      </c>
      <c r="P2069" s="3">
        <f>+Tabella2026[[#This Row],[POPOLAZIONE PER DIFFERENZA ]]/SUM(Tabella2026[[POPOLAZIONE PER DIFFERENZA ]])</f>
        <v>0</v>
      </c>
      <c r="Q2069" s="3">
        <f>+Tabella2026[[#This Row],[INCIDENZA POPOLAZIONE PER DIFFERENZA]]*(PLAFOND-SUM(Tabella2026[CONTRIBUTO SULLA BASE DELLA POPOLAZIONE]))</f>
        <v>0</v>
      </c>
      <c r="R2069" s="3">
        <f>+Tabella2026[[#This Row],[CONTRIBUTO SULLA BASE DELLA POPOLAZIONE]]+Tabella2026[[#This Row],[CONTRIBUTO SULLA BASE DEL REDDITO]]</f>
        <v>29513.113926422782</v>
      </c>
      <c r="S2069" s="3">
        <f>+Tabella2026[[#This Row],[CONTRIBUTO TOTALE]]/(PLAFOND/N_TESSERE)</f>
        <v>59.026227852845565</v>
      </c>
      <c r="T2069" s="3">
        <f>+MAX(CEILING(Tabella2026[[#This Row],[preDEF1]],1),1)</f>
        <v>60</v>
      </c>
      <c r="U2069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069" s="21">
        <f>+Tabella2026[[#This Row],[DEF - n. card]]*(PLAFOND/N_TESSERE)</f>
        <v>29500</v>
      </c>
      <c r="W2069" s="18"/>
    </row>
    <row r="2070" spans="2:23" x14ac:dyDescent="0.25">
      <c r="B2070" s="1" t="s">
        <v>4074</v>
      </c>
      <c r="C2070" s="2">
        <v>72039</v>
      </c>
      <c r="D2070" s="1" t="s">
        <v>4075</v>
      </c>
      <c r="E2070" s="1" t="s">
        <v>33</v>
      </c>
      <c r="F2070" s="1" t="s">
        <v>32</v>
      </c>
      <c r="G2070" s="1" t="s">
        <v>2448</v>
      </c>
      <c r="H2070" s="1" t="s">
        <v>15836</v>
      </c>
      <c r="I2070" s="5">
        <v>5908</v>
      </c>
      <c r="J2070" s="5">
        <v>90824792</v>
      </c>
      <c r="K2070" s="3">
        <f>+Tabella2026[[#This Row],[POP_2024]]/SUM(Tabella2026[POP_2024])</f>
        <v>1.002316389141975E-4</v>
      </c>
      <c r="L2070" s="3">
        <f>+Tabella2026[[#This Row],[INCIDENZA POPOLAZIONE]]*(PLAFOND/2)</f>
        <v>29508.119322610561</v>
      </c>
      <c r="M2070" s="3">
        <f>+IFERROR(Tabella2026[[#This Row],[reddito_2024]]/Tabella2026[[#This Row],[POP_2024]],"")</f>
        <v>15373.187542315505</v>
      </c>
      <c r="N2070" s="3">
        <f>+IF(Tabella2026[[#This Row],[REDDITO COMPLESSIVO PROCAPITE]]&lt;media_aggr_reddito_pc,(media_aggr_reddito_pc-Tabella2026[[#This Row],[REDDITO COMPLESSIVO PROCAPITE]]),0)</f>
        <v>2451.8785202932359</v>
      </c>
      <c r="O2070" s="3">
        <f>+Tabella2026[[#This Row],[DIFFERENZA REDDITO INFERIORE ALLA MEDIA DALLA MEDIA]]*Tabella2026[[#This Row],[POP_2024]]</f>
        <v>14485698.297892438</v>
      </c>
      <c r="P2070" s="3">
        <f>+Tabella2026[[#This Row],[POPOLAZIONE PER DIFFERENZA ]]/SUM(Tabella2026[[POPOLAZIONE PER DIFFERENZA ]])</f>
        <v>1.2851452313198251E-4</v>
      </c>
      <c r="Q2070" s="3">
        <f>+Tabella2026[[#This Row],[INCIDENZA POPOLAZIONE PER DIFFERENZA]]*(PLAFOND-SUM(Tabella2026[CONTRIBUTO SULLA BASE DELLA POPOLAZIONE]))</f>
        <v>37834.579224163455</v>
      </c>
      <c r="R2070" s="3">
        <f>+Tabella2026[[#This Row],[CONTRIBUTO SULLA BASE DELLA POPOLAZIONE]]+Tabella2026[[#This Row],[CONTRIBUTO SULLA BASE DEL REDDITO]]</f>
        <v>67342.698546774016</v>
      </c>
      <c r="S2070" s="3">
        <f>+Tabella2026[[#This Row],[CONTRIBUTO TOTALE]]/(PLAFOND/N_TESSERE)</f>
        <v>134.68539709354803</v>
      </c>
      <c r="T2070" s="3">
        <f>+MAX(CEILING(Tabella2026[[#This Row],[preDEF1]],1),1)</f>
        <v>135</v>
      </c>
      <c r="U2070" s="9">
        <f xml:space="preserve"> IF(ROW(Tabella2026[[#This Row],[preDEF2]]) - ROW(Tabella2026[[#Headers],[preDEF2]])&lt;=ABS(SUM(Tabella2026[preDEF2])-N_TESSERE),Tabella2026[[#This Row],[preDEF2]]-1,Tabella2026[[#This Row],[preDEF2]])</f>
        <v>134</v>
      </c>
      <c r="V2070" s="21">
        <f>+Tabella2026[[#This Row],[DEF - n. card]]*(PLAFOND/N_TESSERE)</f>
        <v>67000</v>
      </c>
      <c r="W2070" s="18"/>
    </row>
    <row r="2071" spans="2:23" x14ac:dyDescent="0.25">
      <c r="B2071" s="1" t="s">
        <v>4198</v>
      </c>
      <c r="C2071" s="2">
        <v>20003</v>
      </c>
      <c r="D2071" s="1" t="s">
        <v>4199</v>
      </c>
      <c r="E2071" s="1" t="s">
        <v>12</v>
      </c>
      <c r="F2071" s="1" t="s">
        <v>332</v>
      </c>
      <c r="G2071" s="1" t="s">
        <v>2448</v>
      </c>
      <c r="H2071" s="1" t="s">
        <v>15835</v>
      </c>
      <c r="I2071" s="5">
        <v>5905</v>
      </c>
      <c r="J2071" s="5">
        <v>112358380</v>
      </c>
      <c r="K2071" s="3">
        <f>+Tabella2026[[#This Row],[POP_2024]]/SUM(Tabella2026[POP_2024])</f>
        <v>1.0018074268590662E-4</v>
      </c>
      <c r="L2071" s="3">
        <f>+Tabella2026[[#This Row],[INCIDENZA POPOLAZIONE]]*(PLAFOND/2)</f>
        <v>29493.135511173896</v>
      </c>
      <c r="M2071" s="3">
        <f>+IFERROR(Tabella2026[[#This Row],[reddito_2024]]/Tabella2026[[#This Row],[POP_2024]],"")</f>
        <v>19027.668077900085</v>
      </c>
      <c r="N2071" s="3">
        <f>+IF(Tabella2026[[#This Row],[REDDITO COMPLESSIVO PROCAPITE]]&lt;media_aggr_reddito_pc,(media_aggr_reddito_pc-Tabella2026[[#This Row],[REDDITO COMPLESSIVO PROCAPITE]]),0)</f>
        <v>0</v>
      </c>
      <c r="O2071" s="3">
        <f>+Tabella2026[[#This Row],[DIFFERENZA REDDITO INFERIORE ALLA MEDIA DALLA MEDIA]]*Tabella2026[[#This Row],[POP_2024]]</f>
        <v>0</v>
      </c>
      <c r="P2071" s="3">
        <f>+Tabella2026[[#This Row],[POPOLAZIONE PER DIFFERENZA ]]/SUM(Tabella2026[[POPOLAZIONE PER DIFFERENZA ]])</f>
        <v>0</v>
      </c>
      <c r="Q2071" s="3">
        <f>+Tabella2026[[#This Row],[INCIDENZA POPOLAZIONE PER DIFFERENZA]]*(PLAFOND-SUM(Tabella2026[CONTRIBUTO SULLA BASE DELLA POPOLAZIONE]))</f>
        <v>0</v>
      </c>
      <c r="R2071" s="3">
        <f>+Tabella2026[[#This Row],[CONTRIBUTO SULLA BASE DELLA POPOLAZIONE]]+Tabella2026[[#This Row],[CONTRIBUTO SULLA BASE DEL REDDITO]]</f>
        <v>29493.135511173896</v>
      </c>
      <c r="S2071" s="3">
        <f>+Tabella2026[[#This Row],[CONTRIBUTO TOTALE]]/(PLAFOND/N_TESSERE)</f>
        <v>58.986271022347793</v>
      </c>
      <c r="T2071" s="3">
        <f>+MAX(CEILING(Tabella2026[[#This Row],[preDEF1]],1),1)</f>
        <v>59</v>
      </c>
      <c r="U2071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71" s="21">
        <f>+Tabella2026[[#This Row],[DEF - n. card]]*(PLAFOND/N_TESSERE)</f>
        <v>29000</v>
      </c>
      <c r="W2071" s="18"/>
    </row>
    <row r="2072" spans="2:23" x14ac:dyDescent="0.25">
      <c r="B2072" s="1" t="s">
        <v>4176</v>
      </c>
      <c r="C2072" s="2">
        <v>16178</v>
      </c>
      <c r="D2072" s="1" t="s">
        <v>4177</v>
      </c>
      <c r="E2072" s="1" t="s">
        <v>12</v>
      </c>
      <c r="F2072" s="1" t="s">
        <v>93</v>
      </c>
      <c r="G2072" s="1" t="s">
        <v>2448</v>
      </c>
      <c r="H2072" s="1" t="s">
        <v>15835</v>
      </c>
      <c r="I2072" s="5">
        <v>5902</v>
      </c>
      <c r="J2072" s="5">
        <v>143639578</v>
      </c>
      <c r="K2072" s="3">
        <f>+Tabella2026[[#This Row],[POP_2024]]/SUM(Tabella2026[POP_2024])</f>
        <v>1.0012984645761573E-4</v>
      </c>
      <c r="L2072" s="3">
        <f>+Tabella2026[[#This Row],[INCIDENZA POPOLAZIONE]]*(PLAFOND/2)</f>
        <v>29478.151699737227</v>
      </c>
      <c r="M2072" s="3">
        <f>+IFERROR(Tabella2026[[#This Row],[reddito_2024]]/Tabella2026[[#This Row],[POP_2024]],"")</f>
        <v>24337.44120637072</v>
      </c>
      <c r="N2072" s="3">
        <f>+IF(Tabella2026[[#This Row],[REDDITO COMPLESSIVO PROCAPITE]]&lt;media_aggr_reddito_pc,(media_aggr_reddito_pc-Tabella2026[[#This Row],[REDDITO COMPLESSIVO PROCAPITE]]),0)</f>
        <v>0</v>
      </c>
      <c r="O2072" s="3">
        <f>+Tabella2026[[#This Row],[DIFFERENZA REDDITO INFERIORE ALLA MEDIA DALLA MEDIA]]*Tabella2026[[#This Row],[POP_2024]]</f>
        <v>0</v>
      </c>
      <c r="P2072" s="3">
        <f>+Tabella2026[[#This Row],[POPOLAZIONE PER DIFFERENZA ]]/SUM(Tabella2026[[POPOLAZIONE PER DIFFERENZA ]])</f>
        <v>0</v>
      </c>
      <c r="Q2072" s="3">
        <f>+Tabella2026[[#This Row],[INCIDENZA POPOLAZIONE PER DIFFERENZA]]*(PLAFOND-SUM(Tabella2026[CONTRIBUTO SULLA BASE DELLA POPOLAZIONE]))</f>
        <v>0</v>
      </c>
      <c r="R2072" s="3">
        <f>+Tabella2026[[#This Row],[CONTRIBUTO SULLA BASE DELLA POPOLAZIONE]]+Tabella2026[[#This Row],[CONTRIBUTO SULLA BASE DEL REDDITO]]</f>
        <v>29478.151699737227</v>
      </c>
      <c r="S2072" s="3">
        <f>+Tabella2026[[#This Row],[CONTRIBUTO TOTALE]]/(PLAFOND/N_TESSERE)</f>
        <v>58.956303399474457</v>
      </c>
      <c r="T2072" s="3">
        <f>+MAX(CEILING(Tabella2026[[#This Row],[preDEF1]],1),1)</f>
        <v>59</v>
      </c>
      <c r="U2072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72" s="21">
        <f>+Tabella2026[[#This Row],[DEF - n. card]]*(PLAFOND/N_TESSERE)</f>
        <v>29000</v>
      </c>
      <c r="W2072" s="18"/>
    </row>
    <row r="2073" spans="2:23" x14ac:dyDescent="0.25">
      <c r="B2073" s="1" t="s">
        <v>4180</v>
      </c>
      <c r="C2073" s="2">
        <v>6160</v>
      </c>
      <c r="D2073" s="1" t="s">
        <v>4181</v>
      </c>
      <c r="E2073" s="1" t="s">
        <v>18</v>
      </c>
      <c r="F2073" s="1" t="s">
        <v>138</v>
      </c>
      <c r="G2073" s="1" t="s">
        <v>2448</v>
      </c>
      <c r="H2073" s="1" t="s">
        <v>15835</v>
      </c>
      <c r="I2073" s="5">
        <v>5899</v>
      </c>
      <c r="J2073" s="5">
        <v>100686359</v>
      </c>
      <c r="K2073" s="3">
        <f>+Tabella2026[[#This Row],[POP_2024]]/SUM(Tabella2026[POP_2024])</f>
        <v>1.0007895022932483E-4</v>
      </c>
      <c r="L2073" s="3">
        <f>+Tabella2026[[#This Row],[INCIDENZA POPOLAZIONE]]*(PLAFOND/2)</f>
        <v>29463.167888300559</v>
      </c>
      <c r="M2073" s="3">
        <f>+IFERROR(Tabella2026[[#This Row],[reddito_2024]]/Tabella2026[[#This Row],[POP_2024]],"")</f>
        <v>17068.377521613831</v>
      </c>
      <c r="N2073" s="3">
        <f>+IF(Tabella2026[[#This Row],[REDDITO COMPLESSIVO PROCAPITE]]&lt;media_aggr_reddito_pc,(media_aggr_reddito_pc-Tabella2026[[#This Row],[REDDITO COMPLESSIVO PROCAPITE]]),0)</f>
        <v>756.68854099491</v>
      </c>
      <c r="O2073" s="3">
        <f>+Tabella2026[[#This Row],[DIFFERENZA REDDITO INFERIORE ALLA MEDIA DALLA MEDIA]]*Tabella2026[[#This Row],[POP_2024]]</f>
        <v>4463705.7033289745</v>
      </c>
      <c r="P2073" s="3">
        <f>+Tabella2026[[#This Row],[POPOLAZIONE PER DIFFERENZA ]]/SUM(Tabella2026[[POPOLAZIONE PER DIFFERENZA ]])</f>
        <v>3.9601198234833851E-5</v>
      </c>
      <c r="Q2073" s="3">
        <f>+Tabella2026[[#This Row],[INCIDENZA POPOLAZIONE PER DIFFERENZA]]*(PLAFOND-SUM(Tabella2026[CONTRIBUTO SULLA BASE DELLA POPOLAZIONE]))</f>
        <v>11658.563059436457</v>
      </c>
      <c r="R2073" s="3">
        <f>+Tabella2026[[#This Row],[CONTRIBUTO SULLA BASE DELLA POPOLAZIONE]]+Tabella2026[[#This Row],[CONTRIBUTO SULLA BASE DEL REDDITO]]</f>
        <v>41121.730947737015</v>
      </c>
      <c r="S2073" s="3">
        <f>+Tabella2026[[#This Row],[CONTRIBUTO TOTALE]]/(PLAFOND/N_TESSERE)</f>
        <v>82.243461895474027</v>
      </c>
      <c r="T2073" s="3">
        <f>+MAX(CEILING(Tabella2026[[#This Row],[preDEF1]],1),1)</f>
        <v>83</v>
      </c>
      <c r="U2073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2073" s="21">
        <f>+Tabella2026[[#This Row],[DEF - n. card]]*(PLAFOND/N_TESSERE)</f>
        <v>41000</v>
      </c>
      <c r="W2073" s="18"/>
    </row>
    <row r="2074" spans="2:23" x14ac:dyDescent="0.25">
      <c r="B2074" s="1" t="s">
        <v>4244</v>
      </c>
      <c r="C2074" s="2">
        <v>23095</v>
      </c>
      <c r="D2074" s="1" t="s">
        <v>4245</v>
      </c>
      <c r="E2074" s="1" t="s">
        <v>38</v>
      </c>
      <c r="F2074" s="1" t="s">
        <v>37</v>
      </c>
      <c r="G2074" s="1" t="s">
        <v>2448</v>
      </c>
      <c r="H2074" s="1" t="s">
        <v>15835</v>
      </c>
      <c r="I2074" s="5">
        <v>5893</v>
      </c>
      <c r="J2074" s="5">
        <v>110029499</v>
      </c>
      <c r="K2074" s="3">
        <f>+Tabella2026[[#This Row],[POP_2024]]/SUM(Tabella2026[POP_2024])</f>
        <v>9.9977157772743053E-5</v>
      </c>
      <c r="L2074" s="3">
        <f>+Tabella2026[[#This Row],[INCIDENZA POPOLAZIONE]]*(PLAFOND/2)</f>
        <v>29433.200265427226</v>
      </c>
      <c r="M2074" s="3">
        <f>+IFERROR(Tabella2026[[#This Row],[reddito_2024]]/Tabella2026[[#This Row],[POP_2024]],"")</f>
        <v>18671.219921941287</v>
      </c>
      <c r="N2074" s="3">
        <f>+IF(Tabella2026[[#This Row],[REDDITO COMPLESSIVO PROCAPITE]]&lt;media_aggr_reddito_pc,(media_aggr_reddito_pc-Tabella2026[[#This Row],[REDDITO COMPLESSIVO PROCAPITE]]),0)</f>
        <v>0</v>
      </c>
      <c r="O2074" s="3">
        <f>+Tabella2026[[#This Row],[DIFFERENZA REDDITO INFERIORE ALLA MEDIA DALLA MEDIA]]*Tabella2026[[#This Row],[POP_2024]]</f>
        <v>0</v>
      </c>
      <c r="P2074" s="3">
        <f>+Tabella2026[[#This Row],[POPOLAZIONE PER DIFFERENZA ]]/SUM(Tabella2026[[POPOLAZIONE PER DIFFERENZA ]])</f>
        <v>0</v>
      </c>
      <c r="Q2074" s="3">
        <f>+Tabella2026[[#This Row],[INCIDENZA POPOLAZIONE PER DIFFERENZA]]*(PLAFOND-SUM(Tabella2026[CONTRIBUTO SULLA BASE DELLA POPOLAZIONE]))</f>
        <v>0</v>
      </c>
      <c r="R2074" s="3">
        <f>+Tabella2026[[#This Row],[CONTRIBUTO SULLA BASE DELLA POPOLAZIONE]]+Tabella2026[[#This Row],[CONTRIBUTO SULLA BASE DEL REDDITO]]</f>
        <v>29433.200265427226</v>
      </c>
      <c r="S2074" s="3">
        <f>+Tabella2026[[#This Row],[CONTRIBUTO TOTALE]]/(PLAFOND/N_TESSERE)</f>
        <v>58.866400530854449</v>
      </c>
      <c r="T2074" s="3">
        <f>+MAX(CEILING(Tabella2026[[#This Row],[preDEF1]],1),1)</f>
        <v>59</v>
      </c>
      <c r="U2074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74" s="21">
        <f>+Tabella2026[[#This Row],[DEF - n. card]]*(PLAFOND/N_TESSERE)</f>
        <v>29000</v>
      </c>
      <c r="W2074" s="18"/>
    </row>
    <row r="2075" spans="2:23" x14ac:dyDescent="0.25">
      <c r="B2075" s="1" t="s">
        <v>4210</v>
      </c>
      <c r="C2075" s="2">
        <v>17201</v>
      </c>
      <c r="D2075" s="1" t="s">
        <v>4211</v>
      </c>
      <c r="E2075" s="1" t="s">
        <v>12</v>
      </c>
      <c r="F2075" s="1" t="s">
        <v>50</v>
      </c>
      <c r="G2075" s="1" t="s">
        <v>2448</v>
      </c>
      <c r="H2075" s="1" t="s">
        <v>15835</v>
      </c>
      <c r="I2075" s="5">
        <v>5889</v>
      </c>
      <c r="J2075" s="5">
        <v>103159346</v>
      </c>
      <c r="K2075" s="3">
        <f>+Tabella2026[[#This Row],[POP_2024]]/SUM(Tabella2026[POP_2024])</f>
        <v>9.9909296135021854E-5</v>
      </c>
      <c r="L2075" s="3">
        <f>+Tabella2026[[#This Row],[INCIDENZA POPOLAZIONE]]*(PLAFOND/2)</f>
        <v>29413.221850178332</v>
      </c>
      <c r="M2075" s="3">
        <f>+IFERROR(Tabella2026[[#This Row],[reddito_2024]]/Tabella2026[[#This Row],[POP_2024]],"")</f>
        <v>17517.294277466463</v>
      </c>
      <c r="N2075" s="3">
        <f>+IF(Tabella2026[[#This Row],[REDDITO COMPLESSIVO PROCAPITE]]&lt;media_aggr_reddito_pc,(media_aggr_reddito_pc-Tabella2026[[#This Row],[REDDITO COMPLESSIVO PROCAPITE]]),0)</f>
        <v>307.77178514227853</v>
      </c>
      <c r="O2075" s="3">
        <f>+Tabella2026[[#This Row],[DIFFERENZA REDDITO INFERIORE ALLA MEDIA DALLA MEDIA]]*Tabella2026[[#This Row],[POP_2024]]</f>
        <v>1812468.0427028784</v>
      </c>
      <c r="P2075" s="3">
        <f>+Tabella2026[[#This Row],[POPOLAZIONE PER DIFFERENZA ]]/SUM(Tabella2026[[POPOLAZIONE PER DIFFERENZA ]])</f>
        <v>1.607989213980851E-5</v>
      </c>
      <c r="Q2075" s="3">
        <f>+Tabella2026[[#This Row],[INCIDENZA POPOLAZIONE PER DIFFERENZA]]*(PLAFOND-SUM(Tabella2026[CONTRIBUTO SULLA BASE DELLA POPOLAZIONE]))</f>
        <v>4733.9081860405395</v>
      </c>
      <c r="R2075" s="3">
        <f>+Tabella2026[[#This Row],[CONTRIBUTO SULLA BASE DELLA POPOLAZIONE]]+Tabella2026[[#This Row],[CONTRIBUTO SULLA BASE DEL REDDITO]]</f>
        <v>34147.13003621887</v>
      </c>
      <c r="S2075" s="3">
        <f>+Tabella2026[[#This Row],[CONTRIBUTO TOTALE]]/(PLAFOND/N_TESSERE)</f>
        <v>68.294260072437737</v>
      </c>
      <c r="T2075" s="3">
        <f>+MAX(CEILING(Tabella2026[[#This Row],[preDEF1]],1),1)</f>
        <v>69</v>
      </c>
      <c r="U2075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2075" s="21">
        <f>+Tabella2026[[#This Row],[DEF - n. card]]*(PLAFOND/N_TESSERE)</f>
        <v>34000</v>
      </c>
      <c r="W2075" s="18"/>
    </row>
    <row r="2076" spans="2:23" x14ac:dyDescent="0.25">
      <c r="B2076" s="1" t="s">
        <v>4230</v>
      </c>
      <c r="C2076" s="2">
        <v>16189</v>
      </c>
      <c r="D2076" s="1" t="s">
        <v>4231</v>
      </c>
      <c r="E2076" s="1" t="s">
        <v>12</v>
      </c>
      <c r="F2076" s="1" t="s">
        <v>93</v>
      </c>
      <c r="G2076" s="1" t="s">
        <v>2448</v>
      </c>
      <c r="H2076" s="1" t="s">
        <v>15835</v>
      </c>
      <c r="I2076" s="5">
        <v>5887</v>
      </c>
      <c r="J2076" s="5">
        <v>115399338</v>
      </c>
      <c r="K2076" s="3">
        <f>+Tabella2026[[#This Row],[POP_2024]]/SUM(Tabella2026[POP_2024])</f>
        <v>9.9875365316161262E-5</v>
      </c>
      <c r="L2076" s="3">
        <f>+Tabella2026[[#This Row],[INCIDENZA POPOLAZIONE]]*(PLAFOND/2)</f>
        <v>29403.232642553889</v>
      </c>
      <c r="M2076" s="3">
        <f>+IFERROR(Tabella2026[[#This Row],[reddito_2024]]/Tabella2026[[#This Row],[POP_2024]],"")</f>
        <v>19602.401562765415</v>
      </c>
      <c r="N2076" s="3">
        <f>+IF(Tabella2026[[#This Row],[REDDITO COMPLESSIVO PROCAPITE]]&lt;media_aggr_reddito_pc,(media_aggr_reddito_pc-Tabella2026[[#This Row],[REDDITO COMPLESSIVO PROCAPITE]]),0)</f>
        <v>0</v>
      </c>
      <c r="O2076" s="3">
        <f>+Tabella2026[[#This Row],[DIFFERENZA REDDITO INFERIORE ALLA MEDIA DALLA MEDIA]]*Tabella2026[[#This Row],[POP_2024]]</f>
        <v>0</v>
      </c>
      <c r="P2076" s="3">
        <f>+Tabella2026[[#This Row],[POPOLAZIONE PER DIFFERENZA ]]/SUM(Tabella2026[[POPOLAZIONE PER DIFFERENZA ]])</f>
        <v>0</v>
      </c>
      <c r="Q2076" s="3">
        <f>+Tabella2026[[#This Row],[INCIDENZA POPOLAZIONE PER DIFFERENZA]]*(PLAFOND-SUM(Tabella2026[CONTRIBUTO SULLA BASE DELLA POPOLAZIONE]))</f>
        <v>0</v>
      </c>
      <c r="R2076" s="3">
        <f>+Tabella2026[[#This Row],[CONTRIBUTO SULLA BASE DELLA POPOLAZIONE]]+Tabella2026[[#This Row],[CONTRIBUTO SULLA BASE DEL REDDITO]]</f>
        <v>29403.232642553889</v>
      </c>
      <c r="S2076" s="3">
        <f>+Tabella2026[[#This Row],[CONTRIBUTO TOTALE]]/(PLAFOND/N_TESSERE)</f>
        <v>58.806465285107777</v>
      </c>
      <c r="T2076" s="3">
        <f>+MAX(CEILING(Tabella2026[[#This Row],[preDEF1]],1),1)</f>
        <v>59</v>
      </c>
      <c r="U2076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76" s="21">
        <f>+Tabella2026[[#This Row],[DEF - n. card]]*(PLAFOND/N_TESSERE)</f>
        <v>29000</v>
      </c>
      <c r="W2076" s="18"/>
    </row>
    <row r="2077" spans="2:23" x14ac:dyDescent="0.25">
      <c r="B2077" s="1" t="s">
        <v>4134</v>
      </c>
      <c r="C2077" s="2">
        <v>119004</v>
      </c>
      <c r="D2077" s="1" t="s">
        <v>4135</v>
      </c>
      <c r="E2077" s="1" t="s">
        <v>76</v>
      </c>
      <c r="F2077" s="1" t="s">
        <v>15838</v>
      </c>
      <c r="G2077" s="1" t="s">
        <v>2448</v>
      </c>
      <c r="H2077" s="1" t="s">
        <v>15836</v>
      </c>
      <c r="I2077" s="5">
        <v>5887</v>
      </c>
      <c r="J2077" s="5">
        <v>90273830</v>
      </c>
      <c r="K2077" s="3">
        <f>+Tabella2026[[#This Row],[POP_2024]]/SUM(Tabella2026[POP_2024])</f>
        <v>9.9875365316161262E-5</v>
      </c>
      <c r="L2077" s="3">
        <f>+Tabella2026[[#This Row],[INCIDENZA POPOLAZIONE]]*(PLAFOND/2)</f>
        <v>29403.232642553889</v>
      </c>
      <c r="M2077" s="3">
        <f>+IFERROR(Tabella2026[[#This Row],[reddito_2024]]/Tabella2026[[#This Row],[POP_2024]],"")</f>
        <v>15334.436894853066</v>
      </c>
      <c r="N2077" s="3">
        <f>+IF(Tabella2026[[#This Row],[REDDITO COMPLESSIVO PROCAPITE]]&lt;media_aggr_reddito_pc,(media_aggr_reddito_pc-Tabella2026[[#This Row],[REDDITO COMPLESSIVO PROCAPITE]]),0)</f>
        <v>2490.6291677556746</v>
      </c>
      <c r="O2077" s="3">
        <f>+Tabella2026[[#This Row],[DIFFERENZA REDDITO INFERIORE ALLA MEDIA DALLA MEDIA]]*Tabella2026[[#This Row],[POP_2024]]</f>
        <v>14662333.910577657</v>
      </c>
      <c r="P2077" s="3">
        <f>+Tabella2026[[#This Row],[POPOLAZIONE PER DIFFERENZA ]]/SUM(Tabella2026[[POPOLAZIONE PER DIFFERENZA ]])</f>
        <v>1.3008160267937783E-4</v>
      </c>
      <c r="Q2077" s="3">
        <f>+Tabella2026[[#This Row],[INCIDENZA POPOLAZIONE PER DIFFERENZA]]*(PLAFOND-SUM(Tabella2026[CONTRIBUTO SULLA BASE DELLA POPOLAZIONE]))</f>
        <v>38295.926267606977</v>
      </c>
      <c r="R2077" s="3">
        <f>+Tabella2026[[#This Row],[CONTRIBUTO SULLA BASE DELLA POPOLAZIONE]]+Tabella2026[[#This Row],[CONTRIBUTO SULLA BASE DEL REDDITO]]</f>
        <v>67699.15891016087</v>
      </c>
      <c r="S2077" s="3">
        <f>+Tabella2026[[#This Row],[CONTRIBUTO TOTALE]]/(PLAFOND/N_TESSERE)</f>
        <v>135.39831782032175</v>
      </c>
      <c r="T2077" s="3">
        <f>+MAX(CEILING(Tabella2026[[#This Row],[preDEF1]],1),1)</f>
        <v>136</v>
      </c>
      <c r="U2077" s="9">
        <f xml:space="preserve"> IF(ROW(Tabella2026[[#This Row],[preDEF2]]) - ROW(Tabella2026[[#Headers],[preDEF2]])&lt;=ABS(SUM(Tabella2026[preDEF2])-N_TESSERE),Tabella2026[[#This Row],[preDEF2]]-1,Tabella2026[[#This Row],[preDEF2]])</f>
        <v>135</v>
      </c>
      <c r="V2077" s="21">
        <f>+Tabella2026[[#This Row],[DEF - n. card]]*(PLAFOND/N_TESSERE)</f>
        <v>67500</v>
      </c>
      <c r="W2077" s="18"/>
    </row>
    <row r="2078" spans="2:23" x14ac:dyDescent="0.25">
      <c r="B2078" s="1" t="s">
        <v>4182</v>
      </c>
      <c r="C2078" s="2">
        <v>63054</v>
      </c>
      <c r="D2078" s="1" t="s">
        <v>4183</v>
      </c>
      <c r="E2078" s="1" t="s">
        <v>15</v>
      </c>
      <c r="F2078" s="1" t="s">
        <v>14</v>
      </c>
      <c r="G2078" s="1" t="s">
        <v>2448</v>
      </c>
      <c r="H2078" s="1" t="s">
        <v>15836</v>
      </c>
      <c r="I2078" s="5">
        <v>5887</v>
      </c>
      <c r="J2078" s="5">
        <v>55263631</v>
      </c>
      <c r="K2078" s="3">
        <f>+Tabella2026[[#This Row],[POP_2024]]/SUM(Tabella2026[POP_2024])</f>
        <v>9.9875365316161262E-5</v>
      </c>
      <c r="L2078" s="3">
        <f>+Tabella2026[[#This Row],[INCIDENZA POPOLAZIONE]]*(PLAFOND/2)</f>
        <v>29403.232642553889</v>
      </c>
      <c r="M2078" s="3">
        <f>+IFERROR(Tabella2026[[#This Row],[reddito_2024]]/Tabella2026[[#This Row],[POP_2024]],"")</f>
        <v>9387.401223033803</v>
      </c>
      <c r="N2078" s="3">
        <f>+IF(Tabella2026[[#This Row],[REDDITO COMPLESSIVO PROCAPITE]]&lt;media_aggr_reddito_pc,(media_aggr_reddito_pc-Tabella2026[[#This Row],[REDDITO COMPLESSIVO PROCAPITE]]),0)</f>
        <v>8437.664839574938</v>
      </c>
      <c r="O2078" s="3">
        <f>+Tabella2026[[#This Row],[DIFFERENZA REDDITO INFERIORE ALLA MEDIA DALLA MEDIA]]*Tabella2026[[#This Row],[POP_2024]]</f>
        <v>49672532.910577662</v>
      </c>
      <c r="P2078" s="3">
        <f>+Tabella2026[[#This Row],[POPOLAZIONE PER DIFFERENZA ]]/SUM(Tabella2026[[POPOLAZIONE PER DIFFERENZA ]])</f>
        <v>4.4068582325018933E-4</v>
      </c>
      <c r="Q2078" s="3">
        <f>+Tabella2026[[#This Row],[INCIDENZA POPOLAZIONE PER DIFFERENZA]]*(PLAFOND-SUM(Tabella2026[CONTRIBUTO SULLA BASE DELLA POPOLAZIONE]))</f>
        <v>129737.57585048882</v>
      </c>
      <c r="R2078" s="3">
        <f>+Tabella2026[[#This Row],[CONTRIBUTO SULLA BASE DELLA POPOLAZIONE]]+Tabella2026[[#This Row],[CONTRIBUTO SULLA BASE DEL REDDITO]]</f>
        <v>159140.80849304271</v>
      </c>
      <c r="S2078" s="3">
        <f>+Tabella2026[[#This Row],[CONTRIBUTO TOTALE]]/(PLAFOND/N_TESSERE)</f>
        <v>318.28161698608545</v>
      </c>
      <c r="T2078" s="3">
        <f>+MAX(CEILING(Tabella2026[[#This Row],[preDEF1]],1),1)</f>
        <v>319</v>
      </c>
      <c r="U2078" s="9">
        <f xml:space="preserve"> IF(ROW(Tabella2026[[#This Row],[preDEF2]]) - ROW(Tabella2026[[#Headers],[preDEF2]])&lt;=ABS(SUM(Tabella2026[preDEF2])-N_TESSERE),Tabella2026[[#This Row],[preDEF2]]-1,Tabella2026[[#This Row],[preDEF2]])</f>
        <v>318</v>
      </c>
      <c r="V2078" s="21">
        <f>+Tabella2026[[#This Row],[DEF - n. card]]*(PLAFOND/N_TESSERE)</f>
        <v>159000</v>
      </c>
      <c r="W2078" s="18"/>
    </row>
    <row r="2079" spans="2:23" x14ac:dyDescent="0.25">
      <c r="B2079" s="1" t="s">
        <v>4226</v>
      </c>
      <c r="C2079" s="2">
        <v>34033</v>
      </c>
      <c r="D2079" s="1" t="s">
        <v>4227</v>
      </c>
      <c r="E2079" s="1" t="s">
        <v>27</v>
      </c>
      <c r="F2079" s="1" t="s">
        <v>52</v>
      </c>
      <c r="G2079" s="1" t="s">
        <v>2448</v>
      </c>
      <c r="H2079" s="1" t="s">
        <v>15835</v>
      </c>
      <c r="I2079" s="5">
        <v>5887</v>
      </c>
      <c r="J2079" s="5">
        <v>113446601</v>
      </c>
      <c r="K2079" s="3">
        <f>+Tabella2026[[#This Row],[POP_2024]]/SUM(Tabella2026[POP_2024])</f>
        <v>9.9875365316161262E-5</v>
      </c>
      <c r="L2079" s="3">
        <f>+Tabella2026[[#This Row],[INCIDENZA POPOLAZIONE]]*(PLAFOND/2)</f>
        <v>29403.232642553889</v>
      </c>
      <c r="M2079" s="3">
        <f>+IFERROR(Tabella2026[[#This Row],[reddito_2024]]/Tabella2026[[#This Row],[POP_2024]],"")</f>
        <v>19270.698318328519</v>
      </c>
      <c r="N2079" s="3">
        <f>+IF(Tabella2026[[#This Row],[REDDITO COMPLESSIVO PROCAPITE]]&lt;media_aggr_reddito_pc,(media_aggr_reddito_pc-Tabella2026[[#This Row],[REDDITO COMPLESSIVO PROCAPITE]]),0)</f>
        <v>0</v>
      </c>
      <c r="O2079" s="3">
        <f>+Tabella2026[[#This Row],[DIFFERENZA REDDITO INFERIORE ALLA MEDIA DALLA MEDIA]]*Tabella2026[[#This Row],[POP_2024]]</f>
        <v>0</v>
      </c>
      <c r="P2079" s="3">
        <f>+Tabella2026[[#This Row],[POPOLAZIONE PER DIFFERENZA ]]/SUM(Tabella2026[[POPOLAZIONE PER DIFFERENZA ]])</f>
        <v>0</v>
      </c>
      <c r="Q2079" s="3">
        <f>+Tabella2026[[#This Row],[INCIDENZA POPOLAZIONE PER DIFFERENZA]]*(PLAFOND-SUM(Tabella2026[CONTRIBUTO SULLA BASE DELLA POPOLAZIONE]))</f>
        <v>0</v>
      </c>
      <c r="R2079" s="3">
        <f>+Tabella2026[[#This Row],[CONTRIBUTO SULLA BASE DELLA POPOLAZIONE]]+Tabella2026[[#This Row],[CONTRIBUTO SULLA BASE DEL REDDITO]]</f>
        <v>29403.232642553889</v>
      </c>
      <c r="S2079" s="3">
        <f>+Tabella2026[[#This Row],[CONTRIBUTO TOTALE]]/(PLAFOND/N_TESSERE)</f>
        <v>58.806465285107777</v>
      </c>
      <c r="T2079" s="3">
        <f>+MAX(CEILING(Tabella2026[[#This Row],[preDEF1]],1),1)</f>
        <v>59</v>
      </c>
      <c r="U2079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79" s="21">
        <f>+Tabella2026[[#This Row],[DEF - n. card]]*(PLAFOND/N_TESSERE)</f>
        <v>29000</v>
      </c>
      <c r="W2079" s="18"/>
    </row>
    <row r="2080" spans="2:23" x14ac:dyDescent="0.25">
      <c r="B2080" s="1" t="s">
        <v>4126</v>
      </c>
      <c r="C2080" s="2">
        <v>66051</v>
      </c>
      <c r="D2080" s="1" t="s">
        <v>4127</v>
      </c>
      <c r="E2080" s="1" t="s">
        <v>96</v>
      </c>
      <c r="F2080" s="1" t="s">
        <v>201</v>
      </c>
      <c r="G2080" s="1" t="s">
        <v>2448</v>
      </c>
      <c r="H2080" s="1" t="s">
        <v>15836</v>
      </c>
      <c r="I2080" s="5">
        <v>5884</v>
      </c>
      <c r="J2080" s="5">
        <v>72725064</v>
      </c>
      <c r="K2080" s="3">
        <f>+Tabella2026[[#This Row],[POP_2024]]/SUM(Tabella2026[POP_2024])</f>
        <v>9.9824469087870366E-5</v>
      </c>
      <c r="L2080" s="3">
        <f>+Tabella2026[[#This Row],[INCIDENZA POPOLAZIONE]]*(PLAFOND/2)</f>
        <v>29388.24883111722</v>
      </c>
      <c r="M2080" s="3">
        <f>+IFERROR(Tabella2026[[#This Row],[reddito_2024]]/Tabella2026[[#This Row],[POP_2024]],"")</f>
        <v>12359.80013596193</v>
      </c>
      <c r="N2080" s="3">
        <f>+IF(Tabella2026[[#This Row],[REDDITO COMPLESSIVO PROCAPITE]]&lt;media_aggr_reddito_pc,(media_aggr_reddito_pc-Tabella2026[[#This Row],[REDDITO COMPLESSIVO PROCAPITE]]),0)</f>
        <v>5465.2659266468108</v>
      </c>
      <c r="O2080" s="3">
        <f>+Tabella2026[[#This Row],[DIFFERENZA REDDITO INFERIORE ALLA MEDIA DALLA MEDIA]]*Tabella2026[[#This Row],[POP_2024]]</f>
        <v>32157624.712389834</v>
      </c>
      <c r="P2080" s="3">
        <f>+Tabella2026[[#This Row],[POPOLAZIONE PER DIFFERENZA ]]/SUM(Tabella2026[[POPOLAZIONE PER DIFFERENZA ]])</f>
        <v>2.8529669194969469E-4</v>
      </c>
      <c r="Q2080" s="3">
        <f>+Tabella2026[[#This Row],[INCIDENZA POPOLAZIONE PER DIFFERENZA]]*(PLAFOND-SUM(Tabella2026[CONTRIBUTO SULLA BASE DELLA POPOLAZIONE]))</f>
        <v>83991.13213747149</v>
      </c>
      <c r="R2080" s="3">
        <f>+Tabella2026[[#This Row],[CONTRIBUTO SULLA BASE DELLA POPOLAZIONE]]+Tabella2026[[#This Row],[CONTRIBUTO SULLA BASE DEL REDDITO]]</f>
        <v>113379.38096858871</v>
      </c>
      <c r="S2080" s="3">
        <f>+Tabella2026[[#This Row],[CONTRIBUTO TOTALE]]/(PLAFOND/N_TESSERE)</f>
        <v>226.75876193717741</v>
      </c>
      <c r="T2080" s="3">
        <f>+MAX(CEILING(Tabella2026[[#This Row],[preDEF1]],1),1)</f>
        <v>227</v>
      </c>
      <c r="U2080" s="9">
        <f xml:space="preserve"> IF(ROW(Tabella2026[[#This Row],[preDEF2]]) - ROW(Tabella2026[[#Headers],[preDEF2]])&lt;=ABS(SUM(Tabella2026[preDEF2])-N_TESSERE),Tabella2026[[#This Row],[preDEF2]]-1,Tabella2026[[#This Row],[preDEF2]])</f>
        <v>226</v>
      </c>
      <c r="V2080" s="21">
        <f>+Tabella2026[[#This Row],[DEF - n. card]]*(PLAFOND/N_TESSERE)</f>
        <v>113000</v>
      </c>
      <c r="W2080" s="18"/>
    </row>
    <row r="2081" spans="2:23" x14ac:dyDescent="0.25">
      <c r="B2081" s="1" t="s">
        <v>4130</v>
      </c>
      <c r="C2081" s="2">
        <v>13129</v>
      </c>
      <c r="D2081" s="1" t="s">
        <v>4131</v>
      </c>
      <c r="E2081" s="1" t="s">
        <v>12</v>
      </c>
      <c r="F2081" s="1" t="s">
        <v>152</v>
      </c>
      <c r="G2081" s="1" t="s">
        <v>2448</v>
      </c>
      <c r="H2081" s="1" t="s">
        <v>15835</v>
      </c>
      <c r="I2081" s="5">
        <v>5879</v>
      </c>
      <c r="J2081" s="5">
        <v>119547946</v>
      </c>
      <c r="K2081" s="3">
        <f>+Tabella2026[[#This Row],[POP_2024]]/SUM(Tabella2026[POP_2024])</f>
        <v>9.9739642040718877E-5</v>
      </c>
      <c r="L2081" s="3">
        <f>+Tabella2026[[#This Row],[INCIDENZA POPOLAZIONE]]*(PLAFOND/2)</f>
        <v>29363.275812056108</v>
      </c>
      <c r="M2081" s="3">
        <f>+IFERROR(Tabella2026[[#This Row],[reddito_2024]]/Tabella2026[[#This Row],[POP_2024]],"")</f>
        <v>20334.741622724952</v>
      </c>
      <c r="N2081" s="3">
        <f>+IF(Tabella2026[[#This Row],[REDDITO COMPLESSIVO PROCAPITE]]&lt;media_aggr_reddito_pc,(media_aggr_reddito_pc-Tabella2026[[#This Row],[REDDITO COMPLESSIVO PROCAPITE]]),0)</f>
        <v>0</v>
      </c>
      <c r="O2081" s="3">
        <f>+Tabella2026[[#This Row],[DIFFERENZA REDDITO INFERIORE ALLA MEDIA DALLA MEDIA]]*Tabella2026[[#This Row],[POP_2024]]</f>
        <v>0</v>
      </c>
      <c r="P2081" s="3">
        <f>+Tabella2026[[#This Row],[POPOLAZIONE PER DIFFERENZA ]]/SUM(Tabella2026[[POPOLAZIONE PER DIFFERENZA ]])</f>
        <v>0</v>
      </c>
      <c r="Q2081" s="3">
        <f>+Tabella2026[[#This Row],[INCIDENZA POPOLAZIONE PER DIFFERENZA]]*(PLAFOND-SUM(Tabella2026[CONTRIBUTO SULLA BASE DELLA POPOLAZIONE]))</f>
        <v>0</v>
      </c>
      <c r="R2081" s="3">
        <f>+Tabella2026[[#This Row],[CONTRIBUTO SULLA BASE DELLA POPOLAZIONE]]+Tabella2026[[#This Row],[CONTRIBUTO SULLA BASE DEL REDDITO]]</f>
        <v>29363.275812056108</v>
      </c>
      <c r="S2081" s="3">
        <f>+Tabella2026[[#This Row],[CONTRIBUTO TOTALE]]/(PLAFOND/N_TESSERE)</f>
        <v>58.726551624112219</v>
      </c>
      <c r="T2081" s="3">
        <f>+MAX(CEILING(Tabella2026[[#This Row],[preDEF1]],1),1)</f>
        <v>59</v>
      </c>
      <c r="U2081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81" s="21">
        <f>+Tabella2026[[#This Row],[DEF - n. card]]*(PLAFOND/N_TESSERE)</f>
        <v>29000</v>
      </c>
      <c r="W2081" s="18"/>
    </row>
    <row r="2082" spans="2:23" x14ac:dyDescent="0.25">
      <c r="B2082" s="1" t="s">
        <v>4102</v>
      </c>
      <c r="C2082" s="2">
        <v>71031</v>
      </c>
      <c r="D2082" s="1" t="s">
        <v>4103</v>
      </c>
      <c r="E2082" s="1" t="s">
        <v>33</v>
      </c>
      <c r="F2082" s="1" t="s">
        <v>78</v>
      </c>
      <c r="G2082" s="1" t="s">
        <v>2448</v>
      </c>
      <c r="H2082" s="1" t="s">
        <v>15836</v>
      </c>
      <c r="I2082" s="5">
        <v>5876</v>
      </c>
      <c r="J2082" s="5">
        <v>73359634</v>
      </c>
      <c r="K2082" s="3">
        <f>+Tabella2026[[#This Row],[POP_2024]]/SUM(Tabella2026[POP_2024])</f>
        <v>9.9688745812427995E-5</v>
      </c>
      <c r="L2082" s="3">
        <f>+Tabella2026[[#This Row],[INCIDENZA POPOLAZIONE]]*(PLAFOND/2)</f>
        <v>29348.292000619444</v>
      </c>
      <c r="M2082" s="3">
        <f>+IFERROR(Tabella2026[[#This Row],[reddito_2024]]/Tabella2026[[#This Row],[POP_2024]],"")</f>
        <v>12484.621170864533</v>
      </c>
      <c r="N2082" s="3">
        <f>+IF(Tabella2026[[#This Row],[REDDITO COMPLESSIVO PROCAPITE]]&lt;media_aggr_reddito_pc,(media_aggr_reddito_pc-Tabella2026[[#This Row],[REDDITO COMPLESSIVO PROCAPITE]]),0)</f>
        <v>5340.4448917442078</v>
      </c>
      <c r="O2082" s="3">
        <f>+Tabella2026[[#This Row],[DIFFERENZA REDDITO INFERIORE ALLA MEDIA DALLA MEDIA]]*Tabella2026[[#This Row],[POP_2024]]</f>
        <v>31380454.183888964</v>
      </c>
      <c r="P2082" s="3">
        <f>+Tabella2026[[#This Row],[POPOLAZIONE PER DIFFERENZA ]]/SUM(Tabella2026[[POPOLAZIONE PER DIFFERENZA ]])</f>
        <v>2.7840177409288333E-4</v>
      </c>
      <c r="Q2082" s="3">
        <f>+Tabella2026[[#This Row],[INCIDENZA POPOLAZIONE PER DIFFERENZA]]*(PLAFOND-SUM(Tabella2026[CONTRIBUTO SULLA BASE DELLA POPOLAZIONE]))</f>
        <v>81961.273491614615</v>
      </c>
      <c r="R2082" s="3">
        <f>+Tabella2026[[#This Row],[CONTRIBUTO SULLA BASE DELLA POPOLAZIONE]]+Tabella2026[[#This Row],[CONTRIBUTO SULLA BASE DEL REDDITO]]</f>
        <v>111309.56549223406</v>
      </c>
      <c r="S2082" s="3">
        <f>+Tabella2026[[#This Row],[CONTRIBUTO TOTALE]]/(PLAFOND/N_TESSERE)</f>
        <v>222.61913098446811</v>
      </c>
      <c r="T2082" s="3">
        <f>+MAX(CEILING(Tabella2026[[#This Row],[preDEF1]],1),1)</f>
        <v>223</v>
      </c>
      <c r="U2082" s="9">
        <f xml:space="preserve"> IF(ROW(Tabella2026[[#This Row],[preDEF2]]) - ROW(Tabella2026[[#Headers],[preDEF2]])&lt;=ABS(SUM(Tabella2026[preDEF2])-N_TESSERE),Tabella2026[[#This Row],[preDEF2]]-1,Tabella2026[[#This Row],[preDEF2]])</f>
        <v>222</v>
      </c>
      <c r="V2082" s="21">
        <f>+Tabella2026[[#This Row],[DEF - n. card]]*(PLAFOND/N_TESSERE)</f>
        <v>111000</v>
      </c>
      <c r="W2082" s="18"/>
    </row>
    <row r="2083" spans="2:23" x14ac:dyDescent="0.25">
      <c r="B2083" s="1" t="s">
        <v>4326</v>
      </c>
      <c r="C2083" s="2">
        <v>4066</v>
      </c>
      <c r="D2083" s="1" t="s">
        <v>4327</v>
      </c>
      <c r="E2083" s="1" t="s">
        <v>18</v>
      </c>
      <c r="F2083" s="1" t="s">
        <v>263</v>
      </c>
      <c r="G2083" s="1" t="s">
        <v>2448</v>
      </c>
      <c r="H2083" s="1" t="s">
        <v>15835</v>
      </c>
      <c r="I2083" s="5">
        <v>5869</v>
      </c>
      <c r="J2083" s="5">
        <v>105006073</v>
      </c>
      <c r="K2083" s="3">
        <f>+Tabella2026[[#This Row],[POP_2024]]/SUM(Tabella2026[POP_2024])</f>
        <v>9.9569987946415914E-5</v>
      </c>
      <c r="L2083" s="3">
        <f>+Tabella2026[[#This Row],[INCIDENZA POPOLAZIONE]]*(PLAFOND/2)</f>
        <v>29313.329773933885</v>
      </c>
      <c r="M2083" s="3">
        <f>+IFERROR(Tabella2026[[#This Row],[reddito_2024]]/Tabella2026[[#This Row],[POP_2024]],"")</f>
        <v>17891.64644743568</v>
      </c>
      <c r="N2083" s="3">
        <f>+IF(Tabella2026[[#This Row],[REDDITO COMPLESSIVO PROCAPITE]]&lt;media_aggr_reddito_pc,(media_aggr_reddito_pc-Tabella2026[[#This Row],[REDDITO COMPLESSIVO PROCAPITE]]),0)</f>
        <v>0</v>
      </c>
      <c r="O2083" s="3">
        <f>+Tabella2026[[#This Row],[DIFFERENZA REDDITO INFERIORE ALLA MEDIA DALLA MEDIA]]*Tabella2026[[#This Row],[POP_2024]]</f>
        <v>0</v>
      </c>
      <c r="P2083" s="3">
        <f>+Tabella2026[[#This Row],[POPOLAZIONE PER DIFFERENZA ]]/SUM(Tabella2026[[POPOLAZIONE PER DIFFERENZA ]])</f>
        <v>0</v>
      </c>
      <c r="Q2083" s="3">
        <f>+Tabella2026[[#This Row],[INCIDENZA POPOLAZIONE PER DIFFERENZA]]*(PLAFOND-SUM(Tabella2026[CONTRIBUTO SULLA BASE DELLA POPOLAZIONE]))</f>
        <v>0</v>
      </c>
      <c r="R2083" s="3">
        <f>+Tabella2026[[#This Row],[CONTRIBUTO SULLA BASE DELLA POPOLAZIONE]]+Tabella2026[[#This Row],[CONTRIBUTO SULLA BASE DEL REDDITO]]</f>
        <v>29313.329773933885</v>
      </c>
      <c r="S2083" s="3">
        <f>+Tabella2026[[#This Row],[CONTRIBUTO TOTALE]]/(PLAFOND/N_TESSERE)</f>
        <v>58.626659547867767</v>
      </c>
      <c r="T2083" s="3">
        <f>+MAX(CEILING(Tabella2026[[#This Row],[preDEF1]],1),1)</f>
        <v>59</v>
      </c>
      <c r="U2083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83" s="21">
        <f>+Tabella2026[[#This Row],[DEF - n. card]]*(PLAFOND/N_TESSERE)</f>
        <v>29000</v>
      </c>
      <c r="W2083" s="18"/>
    </row>
    <row r="2084" spans="2:23" x14ac:dyDescent="0.25">
      <c r="B2084" s="1" t="s">
        <v>4208</v>
      </c>
      <c r="C2084" s="2">
        <v>98041</v>
      </c>
      <c r="D2084" s="1" t="s">
        <v>4209</v>
      </c>
      <c r="E2084" s="1" t="s">
        <v>12</v>
      </c>
      <c r="F2084" s="1" t="s">
        <v>389</v>
      </c>
      <c r="G2084" s="1" t="s">
        <v>2448</v>
      </c>
      <c r="H2084" s="1" t="s">
        <v>15835</v>
      </c>
      <c r="I2084" s="5">
        <v>5867</v>
      </c>
      <c r="J2084" s="5">
        <v>118150491</v>
      </c>
      <c r="K2084" s="3">
        <f>+Tabella2026[[#This Row],[POP_2024]]/SUM(Tabella2026[POP_2024])</f>
        <v>9.9536057127555308E-5</v>
      </c>
      <c r="L2084" s="3">
        <f>+Tabella2026[[#This Row],[INCIDENZA POPOLAZIONE]]*(PLAFOND/2)</f>
        <v>29303.340566309438</v>
      </c>
      <c r="M2084" s="3">
        <f>+IFERROR(Tabella2026[[#This Row],[reddito_2024]]/Tabella2026[[#This Row],[POP_2024]],"")</f>
        <v>20138.144025907619</v>
      </c>
      <c r="N2084" s="3">
        <f>+IF(Tabella2026[[#This Row],[REDDITO COMPLESSIVO PROCAPITE]]&lt;media_aggr_reddito_pc,(media_aggr_reddito_pc-Tabella2026[[#This Row],[REDDITO COMPLESSIVO PROCAPITE]]),0)</f>
        <v>0</v>
      </c>
      <c r="O2084" s="3">
        <f>+Tabella2026[[#This Row],[DIFFERENZA REDDITO INFERIORE ALLA MEDIA DALLA MEDIA]]*Tabella2026[[#This Row],[POP_2024]]</f>
        <v>0</v>
      </c>
      <c r="P2084" s="3">
        <f>+Tabella2026[[#This Row],[POPOLAZIONE PER DIFFERENZA ]]/SUM(Tabella2026[[POPOLAZIONE PER DIFFERENZA ]])</f>
        <v>0</v>
      </c>
      <c r="Q2084" s="3">
        <f>+Tabella2026[[#This Row],[INCIDENZA POPOLAZIONE PER DIFFERENZA]]*(PLAFOND-SUM(Tabella2026[CONTRIBUTO SULLA BASE DELLA POPOLAZIONE]))</f>
        <v>0</v>
      </c>
      <c r="R2084" s="3">
        <f>+Tabella2026[[#This Row],[CONTRIBUTO SULLA BASE DELLA POPOLAZIONE]]+Tabella2026[[#This Row],[CONTRIBUTO SULLA BASE DEL REDDITO]]</f>
        <v>29303.340566309438</v>
      </c>
      <c r="S2084" s="3">
        <f>+Tabella2026[[#This Row],[CONTRIBUTO TOTALE]]/(PLAFOND/N_TESSERE)</f>
        <v>58.606681132618874</v>
      </c>
      <c r="T2084" s="3">
        <f>+MAX(CEILING(Tabella2026[[#This Row],[preDEF1]],1),1)</f>
        <v>59</v>
      </c>
      <c r="U2084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84" s="21">
        <f>+Tabella2026[[#This Row],[DEF - n. card]]*(PLAFOND/N_TESSERE)</f>
        <v>29000</v>
      </c>
      <c r="W2084" s="18"/>
    </row>
    <row r="2085" spans="2:23" x14ac:dyDescent="0.25">
      <c r="B2085" s="1" t="s">
        <v>15821</v>
      </c>
      <c r="C2085" s="2">
        <v>25075</v>
      </c>
      <c r="D2085" s="1" t="s">
        <v>15822</v>
      </c>
      <c r="E2085" s="1" t="s">
        <v>38</v>
      </c>
      <c r="F2085" s="1" t="s">
        <v>514</v>
      </c>
      <c r="G2085" s="1" t="s">
        <v>2448</v>
      </c>
      <c r="H2085" s="1" t="s">
        <v>15835</v>
      </c>
      <c r="I2085" s="5">
        <v>5851</v>
      </c>
      <c r="J2085" s="5">
        <v>104318773</v>
      </c>
      <c r="K2085" s="3">
        <f>+Tabella2026[[#This Row],[POP_2024]]/SUM(Tabella2026[POP_2024])</f>
        <v>9.9264610576670553E-5</v>
      </c>
      <c r="L2085" s="3">
        <f>+Tabella2026[[#This Row],[INCIDENZA POPOLAZIONE]]*(PLAFOND/2)</f>
        <v>29223.426905313878</v>
      </c>
      <c r="M2085" s="3">
        <f>+IFERROR(Tabella2026[[#This Row],[reddito_2024]]/Tabella2026[[#This Row],[POP_2024]],"")</f>
        <v>17829.221158776276</v>
      </c>
      <c r="N2085" s="3">
        <f>+IF(Tabella2026[[#This Row],[REDDITO COMPLESSIVO PROCAPITE]]&lt;media_aggr_reddito_pc,(media_aggr_reddito_pc-Tabella2026[[#This Row],[REDDITO COMPLESSIVO PROCAPITE]]),0)</f>
        <v>0</v>
      </c>
      <c r="O2085" s="3">
        <f>+Tabella2026[[#This Row],[DIFFERENZA REDDITO INFERIORE ALLA MEDIA DALLA MEDIA]]*Tabella2026[[#This Row],[POP_2024]]</f>
        <v>0</v>
      </c>
      <c r="P2085" s="3">
        <f>+Tabella2026[[#This Row],[POPOLAZIONE PER DIFFERENZA ]]/SUM(Tabella2026[[POPOLAZIONE PER DIFFERENZA ]])</f>
        <v>0</v>
      </c>
      <c r="Q2085" s="3">
        <f>+Tabella2026[[#This Row],[INCIDENZA POPOLAZIONE PER DIFFERENZA]]*(PLAFOND-SUM(Tabella2026[CONTRIBUTO SULLA BASE DELLA POPOLAZIONE]))</f>
        <v>0</v>
      </c>
      <c r="R2085" s="3">
        <f>+Tabella2026[[#This Row],[CONTRIBUTO SULLA BASE DELLA POPOLAZIONE]]+Tabella2026[[#This Row],[CONTRIBUTO SULLA BASE DEL REDDITO]]</f>
        <v>29223.426905313878</v>
      </c>
      <c r="S2085" s="3">
        <f>+Tabella2026[[#This Row],[CONTRIBUTO TOTALE]]/(PLAFOND/N_TESSERE)</f>
        <v>58.446853810627758</v>
      </c>
      <c r="T2085" s="3">
        <f>+MAX(CEILING(Tabella2026[[#This Row],[preDEF1]],1),1)</f>
        <v>59</v>
      </c>
      <c r="U2085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85" s="21">
        <f>+Tabella2026[[#This Row],[DEF - n. card]]*(PLAFOND/N_TESSERE)</f>
        <v>29000</v>
      </c>
      <c r="W2085" s="18"/>
    </row>
    <row r="2086" spans="2:23" x14ac:dyDescent="0.25">
      <c r="B2086" s="1" t="s">
        <v>4224</v>
      </c>
      <c r="C2086" s="2">
        <v>24107</v>
      </c>
      <c r="D2086" s="1" t="s">
        <v>4225</v>
      </c>
      <c r="E2086" s="1" t="s">
        <v>38</v>
      </c>
      <c r="F2086" s="1" t="s">
        <v>106</v>
      </c>
      <c r="G2086" s="1" t="s">
        <v>2448</v>
      </c>
      <c r="H2086" s="1" t="s">
        <v>15835</v>
      </c>
      <c r="I2086" s="5">
        <v>5849</v>
      </c>
      <c r="J2086" s="5">
        <v>116493021</v>
      </c>
      <c r="K2086" s="3">
        <f>+Tabella2026[[#This Row],[POP_2024]]/SUM(Tabella2026[POP_2024])</f>
        <v>9.923067975780996E-5</v>
      </c>
      <c r="L2086" s="3">
        <f>+Tabella2026[[#This Row],[INCIDENZA POPOLAZIONE]]*(PLAFOND/2)</f>
        <v>29213.437697689435</v>
      </c>
      <c r="M2086" s="3">
        <f>+IFERROR(Tabella2026[[#This Row],[reddito_2024]]/Tabella2026[[#This Row],[POP_2024]],"")</f>
        <v>19916.741494272526</v>
      </c>
      <c r="N2086" s="3">
        <f>+IF(Tabella2026[[#This Row],[REDDITO COMPLESSIVO PROCAPITE]]&lt;media_aggr_reddito_pc,(media_aggr_reddito_pc-Tabella2026[[#This Row],[REDDITO COMPLESSIVO PROCAPITE]]),0)</f>
        <v>0</v>
      </c>
      <c r="O2086" s="3">
        <f>+Tabella2026[[#This Row],[DIFFERENZA REDDITO INFERIORE ALLA MEDIA DALLA MEDIA]]*Tabella2026[[#This Row],[POP_2024]]</f>
        <v>0</v>
      </c>
      <c r="P2086" s="3">
        <f>+Tabella2026[[#This Row],[POPOLAZIONE PER DIFFERENZA ]]/SUM(Tabella2026[[POPOLAZIONE PER DIFFERENZA ]])</f>
        <v>0</v>
      </c>
      <c r="Q2086" s="3">
        <f>+Tabella2026[[#This Row],[INCIDENZA POPOLAZIONE PER DIFFERENZA]]*(PLAFOND-SUM(Tabella2026[CONTRIBUTO SULLA BASE DELLA POPOLAZIONE]))</f>
        <v>0</v>
      </c>
      <c r="R2086" s="3">
        <f>+Tabella2026[[#This Row],[CONTRIBUTO SULLA BASE DELLA POPOLAZIONE]]+Tabella2026[[#This Row],[CONTRIBUTO SULLA BASE DEL REDDITO]]</f>
        <v>29213.437697689435</v>
      </c>
      <c r="S2086" s="3">
        <f>+Tabella2026[[#This Row],[CONTRIBUTO TOTALE]]/(PLAFOND/N_TESSERE)</f>
        <v>58.426875395378872</v>
      </c>
      <c r="T2086" s="3">
        <f>+MAX(CEILING(Tabella2026[[#This Row],[preDEF1]],1),1)</f>
        <v>59</v>
      </c>
      <c r="U2086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86" s="21">
        <f>+Tabella2026[[#This Row],[DEF - n. card]]*(PLAFOND/N_TESSERE)</f>
        <v>29000</v>
      </c>
      <c r="W2086" s="18"/>
    </row>
    <row r="2087" spans="2:23" x14ac:dyDescent="0.25">
      <c r="B2087" s="1" t="s">
        <v>4104</v>
      </c>
      <c r="C2087" s="2">
        <v>110008</v>
      </c>
      <c r="D2087" s="1" t="s">
        <v>4105</v>
      </c>
      <c r="E2087" s="1" t="s">
        <v>33</v>
      </c>
      <c r="F2087" s="1" t="s">
        <v>123</v>
      </c>
      <c r="G2087" s="1" t="s">
        <v>2448</v>
      </c>
      <c r="H2087" s="1" t="s">
        <v>15836</v>
      </c>
      <c r="I2087" s="5">
        <v>5845</v>
      </c>
      <c r="J2087" s="5">
        <v>76078687</v>
      </c>
      <c r="K2087" s="3">
        <f>+Tabella2026[[#This Row],[POP_2024]]/SUM(Tabella2026[POP_2024])</f>
        <v>9.9162818120088775E-5</v>
      </c>
      <c r="L2087" s="3">
        <f>+Tabella2026[[#This Row],[INCIDENZA POPOLAZIONE]]*(PLAFOND/2)</f>
        <v>29193.459282440544</v>
      </c>
      <c r="M2087" s="3">
        <f>+IFERROR(Tabella2026[[#This Row],[reddito_2024]]/Tabella2026[[#This Row],[POP_2024]],"")</f>
        <v>13016.028571428571</v>
      </c>
      <c r="N2087" s="3">
        <f>+IF(Tabella2026[[#This Row],[REDDITO COMPLESSIVO PROCAPITE]]&lt;media_aggr_reddito_pc,(media_aggr_reddito_pc-Tabella2026[[#This Row],[REDDITO COMPLESSIVO PROCAPITE]]),0)</f>
        <v>4809.03749118017</v>
      </c>
      <c r="O2087" s="3">
        <f>+Tabella2026[[#This Row],[DIFFERENZA REDDITO INFERIORE ALLA MEDIA DALLA MEDIA]]*Tabella2026[[#This Row],[POP_2024]]</f>
        <v>28108824.135948095</v>
      </c>
      <c r="P2087" s="3">
        <f>+Tabella2026[[#This Row],[POPOLAZIONE PER DIFFERENZA ]]/SUM(Tabella2026[[POPOLAZIONE PER DIFFERENZA ]])</f>
        <v>2.4937645775472946E-4</v>
      </c>
      <c r="Q2087" s="3">
        <f>+Tabella2026[[#This Row],[INCIDENZA POPOLAZIONE PER DIFFERENZA]]*(PLAFOND-SUM(Tabella2026[CONTRIBUTO SULLA BASE DELLA POPOLAZIONE]))</f>
        <v>73416.242130649334</v>
      </c>
      <c r="R2087" s="3">
        <f>+Tabella2026[[#This Row],[CONTRIBUTO SULLA BASE DELLA POPOLAZIONE]]+Tabella2026[[#This Row],[CONTRIBUTO SULLA BASE DEL REDDITO]]</f>
        <v>102609.70141308988</v>
      </c>
      <c r="S2087" s="3">
        <f>+Tabella2026[[#This Row],[CONTRIBUTO TOTALE]]/(PLAFOND/N_TESSERE)</f>
        <v>205.21940282617976</v>
      </c>
      <c r="T2087" s="3">
        <f>+MAX(CEILING(Tabella2026[[#This Row],[preDEF1]],1),1)</f>
        <v>206</v>
      </c>
      <c r="U2087" s="9">
        <f xml:space="preserve"> IF(ROW(Tabella2026[[#This Row],[preDEF2]]) - ROW(Tabella2026[[#Headers],[preDEF2]])&lt;=ABS(SUM(Tabella2026[preDEF2])-N_TESSERE),Tabella2026[[#This Row],[preDEF2]]-1,Tabella2026[[#This Row],[preDEF2]])</f>
        <v>205</v>
      </c>
      <c r="V2087" s="21">
        <f>+Tabella2026[[#This Row],[DEF - n. card]]*(PLAFOND/N_TESSERE)</f>
        <v>102500</v>
      </c>
      <c r="W2087" s="18"/>
    </row>
    <row r="2088" spans="2:23" x14ac:dyDescent="0.25">
      <c r="B2088" s="1" t="s">
        <v>15841</v>
      </c>
      <c r="C2088" s="2">
        <v>24129</v>
      </c>
      <c r="D2088" s="1" t="s">
        <v>15842</v>
      </c>
      <c r="E2088" s="1" t="s">
        <v>38</v>
      </c>
      <c r="F2088" s="1" t="s">
        <v>106</v>
      </c>
      <c r="G2088" s="1" t="s">
        <v>2448</v>
      </c>
      <c r="H2088" s="1" t="s">
        <v>15835</v>
      </c>
      <c r="I2088" s="5">
        <v>5842</v>
      </c>
      <c r="J2088" s="5">
        <v>115929679</v>
      </c>
      <c r="K2088" s="3">
        <f>+Tabella2026[[#This Row],[POP_2024]]/SUM(Tabella2026[POP_2024])</f>
        <v>9.9111921891797879E-5</v>
      </c>
      <c r="L2088" s="3">
        <f>+Tabella2026[[#This Row],[INCIDENZA POPOLAZIONE]]*(PLAFOND/2)</f>
        <v>29178.475471003876</v>
      </c>
      <c r="M2088" s="3">
        <f>+IFERROR(Tabella2026[[#This Row],[reddito_2024]]/Tabella2026[[#This Row],[POP_2024]],"")</f>
        <v>19844.176480657308</v>
      </c>
      <c r="N2088" s="3">
        <f>+IF(Tabella2026[[#This Row],[REDDITO COMPLESSIVO PROCAPITE]]&lt;media_aggr_reddito_pc,(media_aggr_reddito_pc-Tabella2026[[#This Row],[REDDITO COMPLESSIVO PROCAPITE]]),0)</f>
        <v>0</v>
      </c>
      <c r="O2088" s="3">
        <f>+Tabella2026[[#This Row],[DIFFERENZA REDDITO INFERIORE ALLA MEDIA DALLA MEDIA]]*Tabella2026[[#This Row],[POP_2024]]</f>
        <v>0</v>
      </c>
      <c r="P2088" s="3">
        <f>+Tabella2026[[#This Row],[POPOLAZIONE PER DIFFERENZA ]]/SUM(Tabella2026[[POPOLAZIONE PER DIFFERENZA ]])</f>
        <v>0</v>
      </c>
      <c r="Q2088" s="3">
        <f>+Tabella2026[[#This Row],[INCIDENZA POPOLAZIONE PER DIFFERENZA]]*(PLAFOND-SUM(Tabella2026[CONTRIBUTO SULLA BASE DELLA POPOLAZIONE]))</f>
        <v>0</v>
      </c>
      <c r="R2088" s="3">
        <f>+Tabella2026[[#This Row],[CONTRIBUTO SULLA BASE DELLA POPOLAZIONE]]+Tabella2026[[#This Row],[CONTRIBUTO SULLA BASE DEL REDDITO]]</f>
        <v>29178.475471003876</v>
      </c>
      <c r="S2088" s="3">
        <f>+Tabella2026[[#This Row],[CONTRIBUTO TOTALE]]/(PLAFOND/N_TESSERE)</f>
        <v>58.356950942007749</v>
      </c>
      <c r="T2088" s="3">
        <f>+MAX(CEILING(Tabella2026[[#This Row],[preDEF1]],1),1)</f>
        <v>59</v>
      </c>
      <c r="U2088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88" s="21">
        <f>+Tabella2026[[#This Row],[DEF - n. card]]*(PLAFOND/N_TESSERE)</f>
        <v>29000</v>
      </c>
      <c r="W2088" s="18"/>
    </row>
    <row r="2089" spans="2:23" x14ac:dyDescent="0.25">
      <c r="B2089" s="1" t="s">
        <v>4158</v>
      </c>
      <c r="C2089" s="2">
        <v>84009</v>
      </c>
      <c r="D2089" s="1" t="s">
        <v>4159</v>
      </c>
      <c r="E2089" s="1" t="s">
        <v>21</v>
      </c>
      <c r="F2089" s="1" t="s">
        <v>261</v>
      </c>
      <c r="G2089" s="1" t="s">
        <v>2448</v>
      </c>
      <c r="H2089" s="1" t="s">
        <v>15836</v>
      </c>
      <c r="I2089" s="5">
        <v>5841</v>
      </c>
      <c r="J2089" s="5">
        <v>61218202</v>
      </c>
      <c r="K2089" s="3">
        <f>+Tabella2026[[#This Row],[POP_2024]]/SUM(Tabella2026[POP_2024])</f>
        <v>9.9094956482367576E-5</v>
      </c>
      <c r="L2089" s="3">
        <f>+Tabella2026[[#This Row],[INCIDENZA POPOLAZIONE]]*(PLAFOND/2)</f>
        <v>29173.480867191654</v>
      </c>
      <c r="M2089" s="3">
        <f>+IFERROR(Tabella2026[[#This Row],[reddito_2024]]/Tabella2026[[#This Row],[POP_2024]],"")</f>
        <v>10480.774182502995</v>
      </c>
      <c r="N2089" s="3">
        <f>+IF(Tabella2026[[#This Row],[REDDITO COMPLESSIVO PROCAPITE]]&lt;media_aggr_reddito_pc,(media_aggr_reddito_pc-Tabella2026[[#This Row],[REDDITO COMPLESSIVO PROCAPITE]]),0)</f>
        <v>7344.2918801057458</v>
      </c>
      <c r="O2089" s="3">
        <f>+Tabella2026[[#This Row],[DIFFERENZA REDDITO INFERIORE ALLA MEDIA DALLA MEDIA]]*Tabella2026[[#This Row],[POP_2024]]</f>
        <v>42898008.871697664</v>
      </c>
      <c r="P2089" s="3">
        <f>+Tabella2026[[#This Row],[POPOLAZIONE PER DIFFERENZA ]]/SUM(Tabella2026[[POPOLAZIONE PER DIFFERENZA ]])</f>
        <v>3.8058345825550455E-4</v>
      </c>
      <c r="Q2089" s="3">
        <f>+Tabella2026[[#This Row],[INCIDENZA POPOLAZIONE PER DIFFERENZA]]*(PLAFOND-SUM(Tabella2026[CONTRIBUTO SULLA BASE DELLA POPOLAZIONE]))</f>
        <v>112043.4846728273</v>
      </c>
      <c r="R2089" s="3">
        <f>+Tabella2026[[#This Row],[CONTRIBUTO SULLA BASE DELLA POPOLAZIONE]]+Tabella2026[[#This Row],[CONTRIBUTO SULLA BASE DEL REDDITO]]</f>
        <v>141216.96554001895</v>
      </c>
      <c r="S2089" s="3">
        <f>+Tabella2026[[#This Row],[CONTRIBUTO TOTALE]]/(PLAFOND/N_TESSERE)</f>
        <v>282.43393108003789</v>
      </c>
      <c r="T2089" s="3">
        <f>+MAX(CEILING(Tabella2026[[#This Row],[preDEF1]],1),1)</f>
        <v>283</v>
      </c>
      <c r="U2089" s="9">
        <f xml:space="preserve"> IF(ROW(Tabella2026[[#This Row],[preDEF2]]) - ROW(Tabella2026[[#Headers],[preDEF2]])&lt;=ABS(SUM(Tabella2026[preDEF2])-N_TESSERE),Tabella2026[[#This Row],[preDEF2]]-1,Tabella2026[[#This Row],[preDEF2]])</f>
        <v>282</v>
      </c>
      <c r="V2089" s="21">
        <f>+Tabella2026[[#This Row],[DEF - n. card]]*(PLAFOND/N_TESSERE)</f>
        <v>141000</v>
      </c>
      <c r="W2089" s="18"/>
    </row>
    <row r="2090" spans="2:23" x14ac:dyDescent="0.25">
      <c r="B2090" s="1" t="s">
        <v>4150</v>
      </c>
      <c r="C2090" s="2">
        <v>1270</v>
      </c>
      <c r="D2090" s="1" t="s">
        <v>4151</v>
      </c>
      <c r="E2090" s="1" t="s">
        <v>18</v>
      </c>
      <c r="F2090" s="1" t="s">
        <v>17</v>
      </c>
      <c r="G2090" s="1" t="s">
        <v>2448</v>
      </c>
      <c r="H2090" s="1" t="s">
        <v>15835</v>
      </c>
      <c r="I2090" s="5">
        <v>5840</v>
      </c>
      <c r="J2090" s="5">
        <v>109026092</v>
      </c>
      <c r="K2090" s="3">
        <f>+Tabella2026[[#This Row],[POP_2024]]/SUM(Tabella2026[POP_2024])</f>
        <v>9.9077991072937287E-5</v>
      </c>
      <c r="L2090" s="3">
        <f>+Tabella2026[[#This Row],[INCIDENZA POPOLAZIONE]]*(PLAFOND/2)</f>
        <v>29168.486263379433</v>
      </c>
      <c r="M2090" s="3">
        <f>+IFERROR(Tabella2026[[#This Row],[reddito_2024]]/Tabella2026[[#This Row],[POP_2024]],"")</f>
        <v>18668.851369863012</v>
      </c>
      <c r="N2090" s="3">
        <f>+IF(Tabella2026[[#This Row],[REDDITO COMPLESSIVO PROCAPITE]]&lt;media_aggr_reddito_pc,(media_aggr_reddito_pc-Tabella2026[[#This Row],[REDDITO COMPLESSIVO PROCAPITE]]),0)</f>
        <v>0</v>
      </c>
      <c r="O2090" s="3">
        <f>+Tabella2026[[#This Row],[DIFFERENZA REDDITO INFERIORE ALLA MEDIA DALLA MEDIA]]*Tabella2026[[#This Row],[POP_2024]]</f>
        <v>0</v>
      </c>
      <c r="P2090" s="3">
        <f>+Tabella2026[[#This Row],[POPOLAZIONE PER DIFFERENZA ]]/SUM(Tabella2026[[POPOLAZIONE PER DIFFERENZA ]])</f>
        <v>0</v>
      </c>
      <c r="Q2090" s="3">
        <f>+Tabella2026[[#This Row],[INCIDENZA POPOLAZIONE PER DIFFERENZA]]*(PLAFOND-SUM(Tabella2026[CONTRIBUTO SULLA BASE DELLA POPOLAZIONE]))</f>
        <v>0</v>
      </c>
      <c r="R2090" s="3">
        <f>+Tabella2026[[#This Row],[CONTRIBUTO SULLA BASE DELLA POPOLAZIONE]]+Tabella2026[[#This Row],[CONTRIBUTO SULLA BASE DEL REDDITO]]</f>
        <v>29168.486263379433</v>
      </c>
      <c r="S2090" s="3">
        <f>+Tabella2026[[#This Row],[CONTRIBUTO TOTALE]]/(PLAFOND/N_TESSERE)</f>
        <v>58.336972526758863</v>
      </c>
      <c r="T2090" s="3">
        <f>+MAX(CEILING(Tabella2026[[#This Row],[preDEF1]],1),1)</f>
        <v>59</v>
      </c>
      <c r="U2090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90" s="21">
        <f>+Tabella2026[[#This Row],[DEF - n. card]]*(PLAFOND/N_TESSERE)</f>
        <v>29000</v>
      </c>
      <c r="W2090" s="18"/>
    </row>
    <row r="2091" spans="2:23" x14ac:dyDescent="0.25">
      <c r="B2091" s="1" t="s">
        <v>4166</v>
      </c>
      <c r="C2091" s="2">
        <v>1048</v>
      </c>
      <c r="D2091" s="1" t="s">
        <v>4167</v>
      </c>
      <c r="E2091" s="1" t="s">
        <v>18</v>
      </c>
      <c r="F2091" s="1" t="s">
        <v>17</v>
      </c>
      <c r="G2091" s="1" t="s">
        <v>2448</v>
      </c>
      <c r="H2091" s="1" t="s">
        <v>15835</v>
      </c>
      <c r="I2091" s="5">
        <v>5837</v>
      </c>
      <c r="J2091" s="5">
        <v>123699610</v>
      </c>
      <c r="K2091" s="3">
        <f>+Tabella2026[[#This Row],[POP_2024]]/SUM(Tabella2026[POP_2024])</f>
        <v>9.9027094844646391E-5</v>
      </c>
      <c r="L2091" s="3">
        <f>+Tabella2026[[#This Row],[INCIDENZA POPOLAZIONE]]*(PLAFOND/2)</f>
        <v>29153.502451942764</v>
      </c>
      <c r="M2091" s="3">
        <f>+IFERROR(Tabella2026[[#This Row],[reddito_2024]]/Tabella2026[[#This Row],[POP_2024]],"")</f>
        <v>21192.326537604935</v>
      </c>
      <c r="N2091" s="3">
        <f>+IF(Tabella2026[[#This Row],[REDDITO COMPLESSIVO PROCAPITE]]&lt;media_aggr_reddito_pc,(media_aggr_reddito_pc-Tabella2026[[#This Row],[REDDITO COMPLESSIVO PROCAPITE]]),0)</f>
        <v>0</v>
      </c>
      <c r="O2091" s="3">
        <f>+Tabella2026[[#This Row],[DIFFERENZA REDDITO INFERIORE ALLA MEDIA DALLA MEDIA]]*Tabella2026[[#This Row],[POP_2024]]</f>
        <v>0</v>
      </c>
      <c r="P2091" s="3">
        <f>+Tabella2026[[#This Row],[POPOLAZIONE PER DIFFERENZA ]]/SUM(Tabella2026[[POPOLAZIONE PER DIFFERENZA ]])</f>
        <v>0</v>
      </c>
      <c r="Q2091" s="3">
        <f>+Tabella2026[[#This Row],[INCIDENZA POPOLAZIONE PER DIFFERENZA]]*(PLAFOND-SUM(Tabella2026[CONTRIBUTO SULLA BASE DELLA POPOLAZIONE]))</f>
        <v>0</v>
      </c>
      <c r="R2091" s="3">
        <f>+Tabella2026[[#This Row],[CONTRIBUTO SULLA BASE DELLA POPOLAZIONE]]+Tabella2026[[#This Row],[CONTRIBUTO SULLA BASE DEL REDDITO]]</f>
        <v>29153.502451942764</v>
      </c>
      <c r="S2091" s="3">
        <f>+Tabella2026[[#This Row],[CONTRIBUTO TOTALE]]/(PLAFOND/N_TESSERE)</f>
        <v>58.307004903885527</v>
      </c>
      <c r="T2091" s="3">
        <f>+MAX(CEILING(Tabella2026[[#This Row],[preDEF1]],1),1)</f>
        <v>59</v>
      </c>
      <c r="U2091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91" s="21">
        <f>+Tabella2026[[#This Row],[DEF - n. card]]*(PLAFOND/N_TESSERE)</f>
        <v>29000</v>
      </c>
      <c r="W2091" s="18"/>
    </row>
    <row r="2092" spans="2:23" x14ac:dyDescent="0.25">
      <c r="B2092" s="1" t="s">
        <v>4228</v>
      </c>
      <c r="C2092" s="2">
        <v>65009</v>
      </c>
      <c r="D2092" s="1" t="s">
        <v>4229</v>
      </c>
      <c r="E2092" s="1" t="s">
        <v>15</v>
      </c>
      <c r="F2092" s="1" t="s">
        <v>82</v>
      </c>
      <c r="G2092" s="1" t="s">
        <v>2448</v>
      </c>
      <c r="H2092" s="1" t="s">
        <v>15836</v>
      </c>
      <c r="I2092" s="5">
        <v>5832</v>
      </c>
      <c r="J2092" s="5">
        <v>74359858</v>
      </c>
      <c r="K2092" s="3">
        <f>+Tabella2026[[#This Row],[POP_2024]]/SUM(Tabella2026[POP_2024])</f>
        <v>9.8942267797494902E-5</v>
      </c>
      <c r="L2092" s="3">
        <f>+Tabella2026[[#This Row],[INCIDENZA POPOLAZIONE]]*(PLAFOND/2)</f>
        <v>29128.529432881653</v>
      </c>
      <c r="M2092" s="3">
        <f>+IFERROR(Tabella2026[[#This Row],[reddito_2024]]/Tabella2026[[#This Row],[POP_2024]],"")</f>
        <v>12750.318587105625</v>
      </c>
      <c r="N2092" s="3">
        <f>+IF(Tabella2026[[#This Row],[REDDITO COMPLESSIVO PROCAPITE]]&lt;media_aggr_reddito_pc,(media_aggr_reddito_pc-Tabella2026[[#This Row],[REDDITO COMPLESSIVO PROCAPITE]]),0)</f>
        <v>5074.7474755031162</v>
      </c>
      <c r="O2092" s="3">
        <f>+Tabella2026[[#This Row],[DIFFERENZA REDDITO INFERIORE ALLA MEDIA DALLA MEDIA]]*Tabella2026[[#This Row],[POP_2024]]</f>
        <v>29595927.277134173</v>
      </c>
      <c r="P2092" s="3">
        <f>+Tabella2026[[#This Row],[POPOLAZIONE PER DIFFERENZA ]]/SUM(Tabella2026[[POPOLAZIONE PER DIFFERENZA ]])</f>
        <v>2.6256977071123413E-4</v>
      </c>
      <c r="Q2092" s="3">
        <f>+Tabella2026[[#This Row],[INCIDENZA POPOLAZIONE PER DIFFERENZA]]*(PLAFOND-SUM(Tabella2026[CONTRIBUTO SULLA BASE DELLA POPOLAZIONE]))</f>
        <v>77300.343570059602</v>
      </c>
      <c r="R2092" s="3">
        <f>+Tabella2026[[#This Row],[CONTRIBUTO SULLA BASE DELLA POPOLAZIONE]]+Tabella2026[[#This Row],[CONTRIBUTO SULLA BASE DEL REDDITO]]</f>
        <v>106428.87300294125</v>
      </c>
      <c r="S2092" s="3">
        <f>+Tabella2026[[#This Row],[CONTRIBUTO TOTALE]]/(PLAFOND/N_TESSERE)</f>
        <v>212.85774600588252</v>
      </c>
      <c r="T2092" s="3">
        <f>+MAX(CEILING(Tabella2026[[#This Row],[preDEF1]],1),1)</f>
        <v>213</v>
      </c>
      <c r="U2092" s="9">
        <f xml:space="preserve"> IF(ROW(Tabella2026[[#This Row],[preDEF2]]) - ROW(Tabella2026[[#Headers],[preDEF2]])&lt;=ABS(SUM(Tabella2026[preDEF2])-N_TESSERE),Tabella2026[[#This Row],[preDEF2]]-1,Tabella2026[[#This Row],[preDEF2]])</f>
        <v>212</v>
      </c>
      <c r="V2092" s="21">
        <f>+Tabella2026[[#This Row],[DEF - n. card]]*(PLAFOND/N_TESSERE)</f>
        <v>106000</v>
      </c>
      <c r="W2092" s="18"/>
    </row>
    <row r="2093" spans="2:23" x14ac:dyDescent="0.25">
      <c r="B2093" s="1" t="s">
        <v>4200</v>
      </c>
      <c r="C2093" s="2">
        <v>15224</v>
      </c>
      <c r="D2093" s="1" t="s">
        <v>4201</v>
      </c>
      <c r="E2093" s="1" t="s">
        <v>12</v>
      </c>
      <c r="F2093" s="1" t="s">
        <v>11</v>
      </c>
      <c r="G2093" s="1" t="s">
        <v>2448</v>
      </c>
      <c r="H2093" s="1" t="s">
        <v>15835</v>
      </c>
      <c r="I2093" s="5">
        <v>5832</v>
      </c>
      <c r="J2093" s="5">
        <v>123938853</v>
      </c>
      <c r="K2093" s="3">
        <f>+Tabella2026[[#This Row],[POP_2024]]/SUM(Tabella2026[POP_2024])</f>
        <v>9.8942267797494902E-5</v>
      </c>
      <c r="L2093" s="3">
        <f>+Tabella2026[[#This Row],[INCIDENZA POPOLAZIONE]]*(PLAFOND/2)</f>
        <v>29128.529432881653</v>
      </c>
      <c r="M2093" s="3">
        <f>+IFERROR(Tabella2026[[#This Row],[reddito_2024]]/Tabella2026[[#This Row],[POP_2024]],"")</f>
        <v>21251.518004115227</v>
      </c>
      <c r="N2093" s="3">
        <f>+IF(Tabella2026[[#This Row],[REDDITO COMPLESSIVO PROCAPITE]]&lt;media_aggr_reddito_pc,(media_aggr_reddito_pc-Tabella2026[[#This Row],[REDDITO COMPLESSIVO PROCAPITE]]),0)</f>
        <v>0</v>
      </c>
      <c r="O2093" s="3">
        <f>+Tabella2026[[#This Row],[DIFFERENZA REDDITO INFERIORE ALLA MEDIA DALLA MEDIA]]*Tabella2026[[#This Row],[POP_2024]]</f>
        <v>0</v>
      </c>
      <c r="P2093" s="3">
        <f>+Tabella2026[[#This Row],[POPOLAZIONE PER DIFFERENZA ]]/SUM(Tabella2026[[POPOLAZIONE PER DIFFERENZA ]])</f>
        <v>0</v>
      </c>
      <c r="Q2093" s="3">
        <f>+Tabella2026[[#This Row],[INCIDENZA POPOLAZIONE PER DIFFERENZA]]*(PLAFOND-SUM(Tabella2026[CONTRIBUTO SULLA BASE DELLA POPOLAZIONE]))</f>
        <v>0</v>
      </c>
      <c r="R2093" s="3">
        <f>+Tabella2026[[#This Row],[CONTRIBUTO SULLA BASE DELLA POPOLAZIONE]]+Tabella2026[[#This Row],[CONTRIBUTO SULLA BASE DEL REDDITO]]</f>
        <v>29128.529432881653</v>
      </c>
      <c r="S2093" s="3">
        <f>+Tabella2026[[#This Row],[CONTRIBUTO TOTALE]]/(PLAFOND/N_TESSERE)</f>
        <v>58.257058865763305</v>
      </c>
      <c r="T2093" s="3">
        <f>+MAX(CEILING(Tabella2026[[#This Row],[preDEF1]],1),1)</f>
        <v>59</v>
      </c>
      <c r="U2093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93" s="21">
        <f>+Tabella2026[[#This Row],[DEF - n. card]]*(PLAFOND/N_TESSERE)</f>
        <v>29000</v>
      </c>
      <c r="W2093" s="18"/>
    </row>
    <row r="2094" spans="2:23" x14ac:dyDescent="0.25">
      <c r="B2094" s="1" t="s">
        <v>4184</v>
      </c>
      <c r="C2094" s="2">
        <v>24083</v>
      </c>
      <c r="D2094" s="1" t="s">
        <v>4185</v>
      </c>
      <c r="E2094" s="1" t="s">
        <v>38</v>
      </c>
      <c r="F2094" s="1" t="s">
        <v>106</v>
      </c>
      <c r="G2094" s="1" t="s">
        <v>2448</v>
      </c>
      <c r="H2094" s="1" t="s">
        <v>15835</v>
      </c>
      <c r="I2094" s="5">
        <v>5824</v>
      </c>
      <c r="J2094" s="5">
        <v>111962610</v>
      </c>
      <c r="K2094" s="3">
        <f>+Tabella2026[[#This Row],[POP_2024]]/SUM(Tabella2026[POP_2024])</f>
        <v>9.8806544522052518E-5</v>
      </c>
      <c r="L2094" s="3">
        <f>+Tabella2026[[#This Row],[INCIDENZA POPOLAZIONE]]*(PLAFOND/2)</f>
        <v>29088.572602383869</v>
      </c>
      <c r="M2094" s="3">
        <f>+IFERROR(Tabella2026[[#This Row],[reddito_2024]]/Tabella2026[[#This Row],[POP_2024]],"")</f>
        <v>19224.349244505494</v>
      </c>
      <c r="N2094" s="3">
        <f>+IF(Tabella2026[[#This Row],[REDDITO COMPLESSIVO PROCAPITE]]&lt;media_aggr_reddito_pc,(media_aggr_reddito_pc-Tabella2026[[#This Row],[REDDITO COMPLESSIVO PROCAPITE]]),0)</f>
        <v>0</v>
      </c>
      <c r="O2094" s="3">
        <f>+Tabella2026[[#This Row],[DIFFERENZA REDDITO INFERIORE ALLA MEDIA DALLA MEDIA]]*Tabella2026[[#This Row],[POP_2024]]</f>
        <v>0</v>
      </c>
      <c r="P2094" s="3">
        <f>+Tabella2026[[#This Row],[POPOLAZIONE PER DIFFERENZA ]]/SUM(Tabella2026[[POPOLAZIONE PER DIFFERENZA ]])</f>
        <v>0</v>
      </c>
      <c r="Q2094" s="3">
        <f>+Tabella2026[[#This Row],[INCIDENZA POPOLAZIONE PER DIFFERENZA]]*(PLAFOND-SUM(Tabella2026[CONTRIBUTO SULLA BASE DELLA POPOLAZIONE]))</f>
        <v>0</v>
      </c>
      <c r="R2094" s="3">
        <f>+Tabella2026[[#This Row],[CONTRIBUTO SULLA BASE DELLA POPOLAZIONE]]+Tabella2026[[#This Row],[CONTRIBUTO SULLA BASE DEL REDDITO]]</f>
        <v>29088.572602383869</v>
      </c>
      <c r="S2094" s="3">
        <f>+Tabella2026[[#This Row],[CONTRIBUTO TOTALE]]/(PLAFOND/N_TESSERE)</f>
        <v>58.17714520476774</v>
      </c>
      <c r="T2094" s="3">
        <f>+MAX(CEILING(Tabella2026[[#This Row],[preDEF1]],1),1)</f>
        <v>59</v>
      </c>
      <c r="U2094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94" s="21">
        <f>+Tabella2026[[#This Row],[DEF - n. card]]*(PLAFOND/N_TESSERE)</f>
        <v>29000</v>
      </c>
      <c r="W2094" s="18"/>
    </row>
    <row r="2095" spans="2:23" x14ac:dyDescent="0.25">
      <c r="B2095" s="1" t="s">
        <v>4072</v>
      </c>
      <c r="C2095" s="2">
        <v>24084</v>
      </c>
      <c r="D2095" s="1" t="s">
        <v>4073</v>
      </c>
      <c r="E2095" s="1" t="s">
        <v>38</v>
      </c>
      <c r="F2095" s="1" t="s">
        <v>106</v>
      </c>
      <c r="G2095" s="1" t="s">
        <v>2448</v>
      </c>
      <c r="H2095" s="1" t="s">
        <v>15835</v>
      </c>
      <c r="I2095" s="5">
        <v>5824</v>
      </c>
      <c r="J2095" s="5">
        <v>111984430</v>
      </c>
      <c r="K2095" s="3">
        <f>+Tabella2026[[#This Row],[POP_2024]]/SUM(Tabella2026[POP_2024])</f>
        <v>9.8806544522052518E-5</v>
      </c>
      <c r="L2095" s="3">
        <f>+Tabella2026[[#This Row],[INCIDENZA POPOLAZIONE]]*(PLAFOND/2)</f>
        <v>29088.572602383869</v>
      </c>
      <c r="M2095" s="3">
        <f>+IFERROR(Tabella2026[[#This Row],[reddito_2024]]/Tabella2026[[#This Row],[POP_2024]],"")</f>
        <v>19228.095810439561</v>
      </c>
      <c r="N2095" s="3">
        <f>+IF(Tabella2026[[#This Row],[REDDITO COMPLESSIVO PROCAPITE]]&lt;media_aggr_reddito_pc,(media_aggr_reddito_pc-Tabella2026[[#This Row],[REDDITO COMPLESSIVO PROCAPITE]]),0)</f>
        <v>0</v>
      </c>
      <c r="O2095" s="3">
        <f>+Tabella2026[[#This Row],[DIFFERENZA REDDITO INFERIORE ALLA MEDIA DALLA MEDIA]]*Tabella2026[[#This Row],[POP_2024]]</f>
        <v>0</v>
      </c>
      <c r="P2095" s="3">
        <f>+Tabella2026[[#This Row],[POPOLAZIONE PER DIFFERENZA ]]/SUM(Tabella2026[[POPOLAZIONE PER DIFFERENZA ]])</f>
        <v>0</v>
      </c>
      <c r="Q2095" s="3">
        <f>+Tabella2026[[#This Row],[INCIDENZA POPOLAZIONE PER DIFFERENZA]]*(PLAFOND-SUM(Tabella2026[CONTRIBUTO SULLA BASE DELLA POPOLAZIONE]))</f>
        <v>0</v>
      </c>
      <c r="R2095" s="3">
        <f>+Tabella2026[[#This Row],[CONTRIBUTO SULLA BASE DELLA POPOLAZIONE]]+Tabella2026[[#This Row],[CONTRIBUTO SULLA BASE DEL REDDITO]]</f>
        <v>29088.572602383869</v>
      </c>
      <c r="S2095" s="3">
        <f>+Tabella2026[[#This Row],[CONTRIBUTO TOTALE]]/(PLAFOND/N_TESSERE)</f>
        <v>58.17714520476774</v>
      </c>
      <c r="T2095" s="3">
        <f>+MAX(CEILING(Tabella2026[[#This Row],[preDEF1]],1),1)</f>
        <v>59</v>
      </c>
      <c r="U2095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95" s="21">
        <f>+Tabella2026[[#This Row],[DEF - n. card]]*(PLAFOND/N_TESSERE)</f>
        <v>29000</v>
      </c>
      <c r="W2095" s="18"/>
    </row>
    <row r="2096" spans="2:23" x14ac:dyDescent="0.25">
      <c r="B2096" s="1" t="s">
        <v>4284</v>
      </c>
      <c r="C2096" s="2">
        <v>37005</v>
      </c>
      <c r="D2096" s="1" t="s">
        <v>4285</v>
      </c>
      <c r="E2096" s="1" t="s">
        <v>27</v>
      </c>
      <c r="F2096" s="1" t="s">
        <v>26</v>
      </c>
      <c r="G2096" s="1" t="s">
        <v>2448</v>
      </c>
      <c r="H2096" s="1" t="s">
        <v>15835</v>
      </c>
      <c r="I2096" s="5">
        <v>5821</v>
      </c>
      <c r="J2096" s="5">
        <v>118303288</v>
      </c>
      <c r="K2096" s="3">
        <f>+Tabella2026[[#This Row],[POP_2024]]/SUM(Tabella2026[POP_2024])</f>
        <v>9.8755648293761622E-5</v>
      </c>
      <c r="L2096" s="3">
        <f>+Tabella2026[[#This Row],[INCIDENZA POPOLAZIONE]]*(PLAFOND/2)</f>
        <v>29073.5887909472</v>
      </c>
      <c r="M2096" s="3">
        <f>+IFERROR(Tabella2026[[#This Row],[reddito_2024]]/Tabella2026[[#This Row],[POP_2024]],"")</f>
        <v>20323.533413502835</v>
      </c>
      <c r="N2096" s="3">
        <f>+IF(Tabella2026[[#This Row],[REDDITO COMPLESSIVO PROCAPITE]]&lt;media_aggr_reddito_pc,(media_aggr_reddito_pc-Tabella2026[[#This Row],[REDDITO COMPLESSIVO PROCAPITE]]),0)</f>
        <v>0</v>
      </c>
      <c r="O2096" s="3">
        <f>+Tabella2026[[#This Row],[DIFFERENZA REDDITO INFERIORE ALLA MEDIA DALLA MEDIA]]*Tabella2026[[#This Row],[POP_2024]]</f>
        <v>0</v>
      </c>
      <c r="P2096" s="3">
        <f>+Tabella2026[[#This Row],[POPOLAZIONE PER DIFFERENZA ]]/SUM(Tabella2026[[POPOLAZIONE PER DIFFERENZA ]])</f>
        <v>0</v>
      </c>
      <c r="Q2096" s="3">
        <f>+Tabella2026[[#This Row],[INCIDENZA POPOLAZIONE PER DIFFERENZA]]*(PLAFOND-SUM(Tabella2026[CONTRIBUTO SULLA BASE DELLA POPOLAZIONE]))</f>
        <v>0</v>
      </c>
      <c r="R2096" s="3">
        <f>+Tabella2026[[#This Row],[CONTRIBUTO SULLA BASE DELLA POPOLAZIONE]]+Tabella2026[[#This Row],[CONTRIBUTO SULLA BASE DEL REDDITO]]</f>
        <v>29073.5887909472</v>
      </c>
      <c r="S2096" s="3">
        <f>+Tabella2026[[#This Row],[CONTRIBUTO TOTALE]]/(PLAFOND/N_TESSERE)</f>
        <v>58.147177581894404</v>
      </c>
      <c r="T2096" s="3">
        <f>+MAX(CEILING(Tabella2026[[#This Row],[preDEF1]],1),1)</f>
        <v>59</v>
      </c>
      <c r="U2096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96" s="21">
        <f>+Tabella2026[[#This Row],[DEF - n. card]]*(PLAFOND/N_TESSERE)</f>
        <v>29000</v>
      </c>
      <c r="W2096" s="18"/>
    </row>
    <row r="2097" spans="2:23" x14ac:dyDescent="0.25">
      <c r="B2097" s="1" t="s">
        <v>4348</v>
      </c>
      <c r="C2097" s="2">
        <v>79081</v>
      </c>
      <c r="D2097" s="1" t="s">
        <v>4349</v>
      </c>
      <c r="E2097" s="1" t="s">
        <v>61</v>
      </c>
      <c r="F2097" s="1" t="s">
        <v>148</v>
      </c>
      <c r="G2097" s="1" t="s">
        <v>2448</v>
      </c>
      <c r="H2097" s="1" t="s">
        <v>15836</v>
      </c>
      <c r="I2097" s="5">
        <v>5813</v>
      </c>
      <c r="J2097" s="5">
        <v>85453091</v>
      </c>
      <c r="K2097" s="3">
        <f>+Tabella2026[[#This Row],[POP_2024]]/SUM(Tabella2026[POP_2024])</f>
        <v>9.8619925018319252E-5</v>
      </c>
      <c r="L2097" s="3">
        <f>+Tabella2026[[#This Row],[INCIDENZA POPOLAZIONE]]*(PLAFOND/2)</f>
        <v>29033.631960449424</v>
      </c>
      <c r="M2097" s="3">
        <f>+IFERROR(Tabella2026[[#This Row],[reddito_2024]]/Tabella2026[[#This Row],[POP_2024]],"")</f>
        <v>14700.342508171339</v>
      </c>
      <c r="N2097" s="3">
        <f>+IF(Tabella2026[[#This Row],[REDDITO COMPLESSIVO PROCAPITE]]&lt;media_aggr_reddito_pc,(media_aggr_reddito_pc-Tabella2026[[#This Row],[REDDITO COMPLESSIVO PROCAPITE]]),0)</f>
        <v>3124.7235544374016</v>
      </c>
      <c r="O2097" s="3">
        <f>+Tabella2026[[#This Row],[DIFFERENZA REDDITO INFERIORE ALLA MEDIA DALLA MEDIA]]*Tabella2026[[#This Row],[POP_2024]]</f>
        <v>18164018.021944616</v>
      </c>
      <c r="P2097" s="3">
        <f>+Tabella2026[[#This Row],[POPOLAZIONE PER DIFFERENZA ]]/SUM(Tabella2026[[POPOLAZIONE PER DIFFERENZA ]])</f>
        <v>1.6114791750084824E-4</v>
      </c>
      <c r="Q2097" s="3">
        <f>+Tabella2026[[#This Row],[INCIDENZA POPOLAZIONE PER DIFFERENZA]]*(PLAFOND-SUM(Tabella2026[CONTRIBUTO SULLA BASE DELLA POPOLAZIONE]))</f>
        <v>47441.826051311786</v>
      </c>
      <c r="R2097" s="3">
        <f>+Tabella2026[[#This Row],[CONTRIBUTO SULLA BASE DELLA POPOLAZIONE]]+Tabella2026[[#This Row],[CONTRIBUTO SULLA BASE DEL REDDITO]]</f>
        <v>76475.458011761206</v>
      </c>
      <c r="S2097" s="3">
        <f>+Tabella2026[[#This Row],[CONTRIBUTO TOTALE]]/(PLAFOND/N_TESSERE)</f>
        <v>152.95091602352241</v>
      </c>
      <c r="T2097" s="3">
        <f>+MAX(CEILING(Tabella2026[[#This Row],[preDEF1]],1),1)</f>
        <v>153</v>
      </c>
      <c r="U2097" s="9">
        <f xml:space="preserve"> IF(ROW(Tabella2026[[#This Row],[preDEF2]]) - ROW(Tabella2026[[#Headers],[preDEF2]])&lt;=ABS(SUM(Tabella2026[preDEF2])-N_TESSERE),Tabella2026[[#This Row],[preDEF2]]-1,Tabella2026[[#This Row],[preDEF2]])</f>
        <v>152</v>
      </c>
      <c r="V2097" s="21">
        <f>+Tabella2026[[#This Row],[DEF - n. card]]*(PLAFOND/N_TESSERE)</f>
        <v>76000</v>
      </c>
      <c r="W2097" s="18"/>
    </row>
    <row r="2098" spans="2:23" x14ac:dyDescent="0.25">
      <c r="B2098" s="1" t="s">
        <v>4296</v>
      </c>
      <c r="C2098" s="2">
        <v>21017</v>
      </c>
      <c r="D2098" s="1" t="s">
        <v>4297</v>
      </c>
      <c r="E2098" s="1" t="s">
        <v>99</v>
      </c>
      <c r="F2098" s="1" t="s">
        <v>110</v>
      </c>
      <c r="G2098" s="1" t="s">
        <v>2448</v>
      </c>
      <c r="H2098" s="1" t="s">
        <v>15835</v>
      </c>
      <c r="I2098" s="5">
        <v>5812</v>
      </c>
      <c r="J2098" s="5">
        <v>141699442</v>
      </c>
      <c r="K2098" s="3">
        <f>+Tabella2026[[#This Row],[POP_2024]]/SUM(Tabella2026[POP_2024])</f>
        <v>9.8602959608888949E-5</v>
      </c>
      <c r="L2098" s="3">
        <f>+Tabella2026[[#This Row],[INCIDENZA POPOLAZIONE]]*(PLAFOND/2)</f>
        <v>29028.637356637199</v>
      </c>
      <c r="M2098" s="3">
        <f>+IFERROR(Tabella2026[[#This Row],[reddito_2024]]/Tabella2026[[#This Row],[POP_2024]],"")</f>
        <v>24380.495870612525</v>
      </c>
      <c r="N2098" s="3">
        <f>+IF(Tabella2026[[#This Row],[REDDITO COMPLESSIVO PROCAPITE]]&lt;media_aggr_reddito_pc,(media_aggr_reddito_pc-Tabella2026[[#This Row],[REDDITO COMPLESSIVO PROCAPITE]]),0)</f>
        <v>0</v>
      </c>
      <c r="O2098" s="3">
        <f>+Tabella2026[[#This Row],[DIFFERENZA REDDITO INFERIORE ALLA MEDIA DALLA MEDIA]]*Tabella2026[[#This Row],[POP_2024]]</f>
        <v>0</v>
      </c>
      <c r="P2098" s="3">
        <f>+Tabella2026[[#This Row],[POPOLAZIONE PER DIFFERENZA ]]/SUM(Tabella2026[[POPOLAZIONE PER DIFFERENZA ]])</f>
        <v>0</v>
      </c>
      <c r="Q2098" s="3">
        <f>+Tabella2026[[#This Row],[INCIDENZA POPOLAZIONE PER DIFFERENZA]]*(PLAFOND-SUM(Tabella2026[CONTRIBUTO SULLA BASE DELLA POPOLAZIONE]))</f>
        <v>0</v>
      </c>
      <c r="R2098" s="3">
        <f>+Tabella2026[[#This Row],[CONTRIBUTO SULLA BASE DELLA POPOLAZIONE]]+Tabella2026[[#This Row],[CONTRIBUTO SULLA BASE DEL REDDITO]]</f>
        <v>29028.637356637199</v>
      </c>
      <c r="S2098" s="3">
        <f>+Tabella2026[[#This Row],[CONTRIBUTO TOTALE]]/(PLAFOND/N_TESSERE)</f>
        <v>58.057274713274396</v>
      </c>
      <c r="T2098" s="3">
        <f>+MAX(CEILING(Tabella2026[[#This Row],[preDEF1]],1),1)</f>
        <v>59</v>
      </c>
      <c r="U2098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98" s="21">
        <f>+Tabella2026[[#This Row],[DEF - n. card]]*(PLAFOND/N_TESSERE)</f>
        <v>29000</v>
      </c>
      <c r="W2098" s="18"/>
    </row>
    <row r="2099" spans="2:23" x14ac:dyDescent="0.25">
      <c r="B2099" s="1" t="s">
        <v>4246</v>
      </c>
      <c r="C2099" s="2">
        <v>39015</v>
      </c>
      <c r="D2099" s="1" t="s">
        <v>4247</v>
      </c>
      <c r="E2099" s="1" t="s">
        <v>27</v>
      </c>
      <c r="F2099" s="1" t="s">
        <v>69</v>
      </c>
      <c r="G2099" s="1" t="s">
        <v>2448</v>
      </c>
      <c r="H2099" s="1" t="s">
        <v>15835</v>
      </c>
      <c r="I2099" s="5">
        <v>5812</v>
      </c>
      <c r="J2099" s="5">
        <v>106808303</v>
      </c>
      <c r="K2099" s="3">
        <f>+Tabella2026[[#This Row],[POP_2024]]/SUM(Tabella2026[POP_2024])</f>
        <v>9.8602959608888949E-5</v>
      </c>
      <c r="L2099" s="3">
        <f>+Tabella2026[[#This Row],[INCIDENZA POPOLAZIONE]]*(PLAFOND/2)</f>
        <v>29028.637356637199</v>
      </c>
      <c r="M2099" s="3">
        <f>+IFERROR(Tabella2026[[#This Row],[reddito_2024]]/Tabella2026[[#This Row],[POP_2024]],"")</f>
        <v>18377.202856159671</v>
      </c>
      <c r="N2099" s="3">
        <f>+IF(Tabella2026[[#This Row],[REDDITO COMPLESSIVO PROCAPITE]]&lt;media_aggr_reddito_pc,(media_aggr_reddito_pc-Tabella2026[[#This Row],[REDDITO COMPLESSIVO PROCAPITE]]),0)</f>
        <v>0</v>
      </c>
      <c r="O2099" s="3">
        <f>+Tabella2026[[#This Row],[DIFFERENZA REDDITO INFERIORE ALLA MEDIA DALLA MEDIA]]*Tabella2026[[#This Row],[POP_2024]]</f>
        <v>0</v>
      </c>
      <c r="P2099" s="3">
        <f>+Tabella2026[[#This Row],[POPOLAZIONE PER DIFFERENZA ]]/SUM(Tabella2026[[POPOLAZIONE PER DIFFERENZA ]])</f>
        <v>0</v>
      </c>
      <c r="Q2099" s="3">
        <f>+Tabella2026[[#This Row],[INCIDENZA POPOLAZIONE PER DIFFERENZA]]*(PLAFOND-SUM(Tabella2026[CONTRIBUTO SULLA BASE DELLA POPOLAZIONE]))</f>
        <v>0</v>
      </c>
      <c r="R2099" s="3">
        <f>+Tabella2026[[#This Row],[CONTRIBUTO SULLA BASE DELLA POPOLAZIONE]]+Tabella2026[[#This Row],[CONTRIBUTO SULLA BASE DEL REDDITO]]</f>
        <v>29028.637356637199</v>
      </c>
      <c r="S2099" s="3">
        <f>+Tabella2026[[#This Row],[CONTRIBUTO TOTALE]]/(PLAFOND/N_TESSERE)</f>
        <v>58.057274713274396</v>
      </c>
      <c r="T2099" s="3">
        <f>+MAX(CEILING(Tabella2026[[#This Row],[preDEF1]],1),1)</f>
        <v>59</v>
      </c>
      <c r="U2099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99" s="21">
        <f>+Tabella2026[[#This Row],[DEF - n. card]]*(PLAFOND/N_TESSERE)</f>
        <v>29000</v>
      </c>
      <c r="W2099" s="18"/>
    </row>
    <row r="2100" spans="2:23" x14ac:dyDescent="0.25">
      <c r="B2100" s="1" t="s">
        <v>4236</v>
      </c>
      <c r="C2100" s="2">
        <v>15167</v>
      </c>
      <c r="D2100" s="1" t="s">
        <v>4237</v>
      </c>
      <c r="E2100" s="1" t="s">
        <v>12</v>
      </c>
      <c r="F2100" s="1" t="s">
        <v>11</v>
      </c>
      <c r="G2100" s="1" t="s">
        <v>2448</v>
      </c>
      <c r="H2100" s="1" t="s">
        <v>15835</v>
      </c>
      <c r="I2100" s="5">
        <v>5801</v>
      </c>
      <c r="J2100" s="5">
        <v>122204400</v>
      </c>
      <c r="K2100" s="3">
        <f>+Tabella2026[[#This Row],[POP_2024]]/SUM(Tabella2026[POP_2024])</f>
        <v>9.8416340105155682E-5</v>
      </c>
      <c r="L2100" s="3">
        <f>+Tabella2026[[#This Row],[INCIDENZA POPOLAZIONE]]*(PLAFOND/2)</f>
        <v>28973.696714702754</v>
      </c>
      <c r="M2100" s="3">
        <f>+IFERROR(Tabella2026[[#This Row],[reddito_2024]]/Tabella2026[[#This Row],[POP_2024]],"")</f>
        <v>21066.092053094293</v>
      </c>
      <c r="N2100" s="3">
        <f>+IF(Tabella2026[[#This Row],[REDDITO COMPLESSIVO PROCAPITE]]&lt;media_aggr_reddito_pc,(media_aggr_reddito_pc-Tabella2026[[#This Row],[REDDITO COMPLESSIVO PROCAPITE]]),0)</f>
        <v>0</v>
      </c>
      <c r="O2100" s="3">
        <f>+Tabella2026[[#This Row],[DIFFERENZA REDDITO INFERIORE ALLA MEDIA DALLA MEDIA]]*Tabella2026[[#This Row],[POP_2024]]</f>
        <v>0</v>
      </c>
      <c r="P2100" s="3">
        <f>+Tabella2026[[#This Row],[POPOLAZIONE PER DIFFERENZA ]]/SUM(Tabella2026[[POPOLAZIONE PER DIFFERENZA ]])</f>
        <v>0</v>
      </c>
      <c r="Q2100" s="3">
        <f>+Tabella2026[[#This Row],[INCIDENZA POPOLAZIONE PER DIFFERENZA]]*(PLAFOND-SUM(Tabella2026[CONTRIBUTO SULLA BASE DELLA POPOLAZIONE]))</f>
        <v>0</v>
      </c>
      <c r="R2100" s="3">
        <f>+Tabella2026[[#This Row],[CONTRIBUTO SULLA BASE DELLA POPOLAZIONE]]+Tabella2026[[#This Row],[CONTRIBUTO SULLA BASE DEL REDDITO]]</f>
        <v>28973.696714702754</v>
      </c>
      <c r="S2100" s="3">
        <f>+Tabella2026[[#This Row],[CONTRIBUTO TOTALE]]/(PLAFOND/N_TESSERE)</f>
        <v>57.947393429405508</v>
      </c>
      <c r="T2100" s="3">
        <f>+MAX(CEILING(Tabella2026[[#This Row],[preDEF1]],1),1)</f>
        <v>58</v>
      </c>
      <c r="U2100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100" s="21">
        <f>+Tabella2026[[#This Row],[DEF - n. card]]*(PLAFOND/N_TESSERE)</f>
        <v>28500</v>
      </c>
      <c r="W2100" s="18"/>
    </row>
    <row r="2101" spans="2:23" x14ac:dyDescent="0.25">
      <c r="B2101" s="1" t="s">
        <v>4308</v>
      </c>
      <c r="C2101" s="2">
        <v>99016</v>
      </c>
      <c r="D2101" s="1" t="s">
        <v>4309</v>
      </c>
      <c r="E2101" s="1" t="s">
        <v>27</v>
      </c>
      <c r="F2101" s="1" t="s">
        <v>73</v>
      </c>
      <c r="G2101" s="1" t="s">
        <v>2448</v>
      </c>
      <c r="H2101" s="1" t="s">
        <v>15835</v>
      </c>
      <c r="I2101" s="5">
        <v>5794</v>
      </c>
      <c r="J2101" s="5">
        <v>94455557</v>
      </c>
      <c r="K2101" s="3">
        <f>+Tabella2026[[#This Row],[POP_2024]]/SUM(Tabella2026[POP_2024])</f>
        <v>9.8297582239143601E-5</v>
      </c>
      <c r="L2101" s="3">
        <f>+Tabella2026[[#This Row],[INCIDENZA POPOLAZIONE]]*(PLAFOND/2)</f>
        <v>28938.734488017199</v>
      </c>
      <c r="M2101" s="3">
        <f>+IFERROR(Tabella2026[[#This Row],[reddito_2024]]/Tabella2026[[#This Row],[POP_2024]],"")</f>
        <v>16302.305315843976</v>
      </c>
      <c r="N2101" s="3">
        <f>+IF(Tabella2026[[#This Row],[REDDITO COMPLESSIVO PROCAPITE]]&lt;media_aggr_reddito_pc,(media_aggr_reddito_pc-Tabella2026[[#This Row],[REDDITO COMPLESSIVO PROCAPITE]]),0)</f>
        <v>1522.7607467647649</v>
      </c>
      <c r="O2101" s="3">
        <f>+Tabella2026[[#This Row],[DIFFERENZA REDDITO INFERIORE ALLA MEDIA DALLA MEDIA]]*Tabella2026[[#This Row],[POP_2024]]</f>
        <v>8822875.7667550482</v>
      </c>
      <c r="P2101" s="3">
        <f>+Tabella2026[[#This Row],[POPOLAZIONE PER DIFFERENZA ]]/SUM(Tabella2026[[POPOLAZIONE PER DIFFERENZA ]])</f>
        <v>7.8274974978749824E-5</v>
      </c>
      <c r="Q2101" s="3">
        <f>+Tabella2026[[#This Row],[INCIDENZA POPOLAZIONE PER DIFFERENZA]]*(PLAFOND-SUM(Tabella2026[CONTRIBUTO SULLA BASE DELLA POPOLAZIONE]))</f>
        <v>23044.093927512808</v>
      </c>
      <c r="R2101" s="3">
        <f>+Tabella2026[[#This Row],[CONTRIBUTO SULLA BASE DELLA POPOLAZIONE]]+Tabella2026[[#This Row],[CONTRIBUTO SULLA BASE DEL REDDITO]]</f>
        <v>51982.828415530006</v>
      </c>
      <c r="S2101" s="3">
        <f>+Tabella2026[[#This Row],[CONTRIBUTO TOTALE]]/(PLAFOND/N_TESSERE)</f>
        <v>103.96565683106002</v>
      </c>
      <c r="T2101" s="3">
        <f>+MAX(CEILING(Tabella2026[[#This Row],[preDEF1]],1),1)</f>
        <v>104</v>
      </c>
      <c r="U2101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2101" s="21">
        <f>+Tabella2026[[#This Row],[DEF - n. card]]*(PLAFOND/N_TESSERE)</f>
        <v>51500</v>
      </c>
      <c r="W2101" s="18"/>
    </row>
    <row r="2102" spans="2:23" x14ac:dyDescent="0.25">
      <c r="B2102" s="1" t="s">
        <v>4234</v>
      </c>
      <c r="C2102" s="2">
        <v>72018</v>
      </c>
      <c r="D2102" s="1" t="s">
        <v>4235</v>
      </c>
      <c r="E2102" s="1" t="s">
        <v>33</v>
      </c>
      <c r="F2102" s="1" t="s">
        <v>32</v>
      </c>
      <c r="G2102" s="1" t="s">
        <v>2448</v>
      </c>
      <c r="H2102" s="1" t="s">
        <v>15836</v>
      </c>
      <c r="I2102" s="5">
        <v>5790</v>
      </c>
      <c r="J2102" s="5">
        <v>73239460</v>
      </c>
      <c r="K2102" s="3">
        <f>+Tabella2026[[#This Row],[POP_2024]]/SUM(Tabella2026[POP_2024])</f>
        <v>9.8229720601422402E-5</v>
      </c>
      <c r="L2102" s="3">
        <f>+Tabella2026[[#This Row],[INCIDENZA POPOLAZIONE]]*(PLAFOND/2)</f>
        <v>28918.756072768305</v>
      </c>
      <c r="M2102" s="3">
        <f>+IFERROR(Tabella2026[[#This Row],[reddito_2024]]/Tabella2026[[#This Row],[POP_2024]],"")</f>
        <v>12649.302245250432</v>
      </c>
      <c r="N2102" s="3">
        <f>+IF(Tabella2026[[#This Row],[REDDITO COMPLESSIVO PROCAPITE]]&lt;media_aggr_reddito_pc,(media_aggr_reddito_pc-Tabella2026[[#This Row],[REDDITO COMPLESSIVO PROCAPITE]]),0)</f>
        <v>5175.7638173583091</v>
      </c>
      <c r="O2102" s="3">
        <f>+Tabella2026[[#This Row],[DIFFERENZA REDDITO INFERIORE ALLA MEDIA DALLA MEDIA]]*Tabella2026[[#This Row],[POP_2024]]</f>
        <v>29967672.50250461</v>
      </c>
      <c r="P2102" s="3">
        <f>+Tabella2026[[#This Row],[POPOLAZIONE PER DIFFERENZA ]]/SUM(Tabella2026[[POPOLAZIONE PER DIFFERENZA ]])</f>
        <v>2.6586782782816467E-4</v>
      </c>
      <c r="Q2102" s="3">
        <f>+Tabella2026[[#This Row],[INCIDENZA POPOLAZIONE PER DIFFERENZA]]*(PLAFOND-SUM(Tabella2026[CONTRIBUTO SULLA BASE DELLA POPOLAZIONE]))</f>
        <v>78271.28911174112</v>
      </c>
      <c r="R2102" s="3">
        <f>+Tabella2026[[#This Row],[CONTRIBUTO SULLA BASE DELLA POPOLAZIONE]]+Tabella2026[[#This Row],[CONTRIBUTO SULLA BASE DEL REDDITO]]</f>
        <v>107190.04518450942</v>
      </c>
      <c r="S2102" s="3">
        <f>+Tabella2026[[#This Row],[CONTRIBUTO TOTALE]]/(PLAFOND/N_TESSERE)</f>
        <v>214.38009036901883</v>
      </c>
      <c r="T2102" s="3">
        <f>+MAX(CEILING(Tabella2026[[#This Row],[preDEF1]],1),1)</f>
        <v>215</v>
      </c>
      <c r="U2102" s="9">
        <f xml:space="preserve"> IF(ROW(Tabella2026[[#This Row],[preDEF2]]) - ROW(Tabella2026[[#Headers],[preDEF2]])&lt;=ABS(SUM(Tabella2026[preDEF2])-N_TESSERE),Tabella2026[[#This Row],[preDEF2]]-1,Tabella2026[[#This Row],[preDEF2]])</f>
        <v>214</v>
      </c>
      <c r="V2102" s="21">
        <f>+Tabella2026[[#This Row],[DEF - n. card]]*(PLAFOND/N_TESSERE)</f>
        <v>107000</v>
      </c>
      <c r="W2102" s="18"/>
    </row>
    <row r="2103" spans="2:23" x14ac:dyDescent="0.25">
      <c r="B2103" s="1" t="s">
        <v>4170</v>
      </c>
      <c r="C2103" s="2">
        <v>66102</v>
      </c>
      <c r="D2103" s="1" t="s">
        <v>4171</v>
      </c>
      <c r="E2103" s="1" t="s">
        <v>96</v>
      </c>
      <c r="F2103" s="1" t="s">
        <v>201</v>
      </c>
      <c r="G2103" s="1" t="s">
        <v>2448</v>
      </c>
      <c r="H2103" s="1" t="s">
        <v>15836</v>
      </c>
      <c r="I2103" s="5">
        <v>5784</v>
      </c>
      <c r="J2103" s="5">
        <v>80875476</v>
      </c>
      <c r="K2103" s="3">
        <f>+Tabella2026[[#This Row],[POP_2024]]/SUM(Tabella2026[POP_2024])</f>
        <v>9.8127928144840624E-5</v>
      </c>
      <c r="L2103" s="3">
        <f>+Tabella2026[[#This Row],[INCIDENZA POPOLAZIONE]]*(PLAFOND/2)</f>
        <v>28888.788449894972</v>
      </c>
      <c r="M2103" s="3">
        <f>+IFERROR(Tabella2026[[#This Row],[reddito_2024]]/Tabella2026[[#This Row],[POP_2024]],"")</f>
        <v>13982.620331950207</v>
      </c>
      <c r="N2103" s="3">
        <f>+IF(Tabella2026[[#This Row],[REDDITO COMPLESSIVO PROCAPITE]]&lt;media_aggr_reddito_pc,(media_aggr_reddito_pc-Tabella2026[[#This Row],[REDDITO COMPLESSIVO PROCAPITE]]),0)</f>
        <v>3842.4457306585336</v>
      </c>
      <c r="O2103" s="3">
        <f>+Tabella2026[[#This Row],[DIFFERENZA REDDITO INFERIORE ALLA MEDIA DALLA MEDIA]]*Tabella2026[[#This Row],[POP_2024]]</f>
        <v>22224706.106128957</v>
      </c>
      <c r="P2103" s="3">
        <f>+Tabella2026[[#This Row],[POPOLAZIONE PER DIFFERENZA ]]/SUM(Tabella2026[[POPOLAZIONE PER DIFFERENZA ]])</f>
        <v>1.971736155372764E-4</v>
      </c>
      <c r="Q2103" s="3">
        <f>+Tabella2026[[#This Row],[INCIDENZA POPOLAZIONE PER DIFFERENZA]]*(PLAFOND-SUM(Tabella2026[CONTRIBUTO SULLA BASE DELLA POPOLAZIONE]))</f>
        <v>58047.764533962756</v>
      </c>
      <c r="R2103" s="3">
        <f>+Tabella2026[[#This Row],[CONTRIBUTO SULLA BASE DELLA POPOLAZIONE]]+Tabella2026[[#This Row],[CONTRIBUTO SULLA BASE DEL REDDITO]]</f>
        <v>86936.55298385772</v>
      </c>
      <c r="S2103" s="3">
        <f>+Tabella2026[[#This Row],[CONTRIBUTO TOTALE]]/(PLAFOND/N_TESSERE)</f>
        <v>173.87310596771545</v>
      </c>
      <c r="T2103" s="3">
        <f>+MAX(CEILING(Tabella2026[[#This Row],[preDEF1]],1),1)</f>
        <v>174</v>
      </c>
      <c r="U2103" s="9">
        <f xml:space="preserve"> IF(ROW(Tabella2026[[#This Row],[preDEF2]]) - ROW(Tabella2026[[#Headers],[preDEF2]])&lt;=ABS(SUM(Tabella2026[preDEF2])-N_TESSERE),Tabella2026[[#This Row],[preDEF2]]-1,Tabella2026[[#This Row],[preDEF2]])</f>
        <v>173</v>
      </c>
      <c r="V2103" s="21">
        <f>+Tabella2026[[#This Row],[DEF - n. card]]*(PLAFOND/N_TESSERE)</f>
        <v>86500</v>
      </c>
      <c r="W2103" s="18"/>
    </row>
    <row r="2104" spans="2:23" x14ac:dyDescent="0.25">
      <c r="B2104" s="1" t="s">
        <v>4328</v>
      </c>
      <c r="C2104" s="2">
        <v>12048</v>
      </c>
      <c r="D2104" s="1" t="s">
        <v>4329</v>
      </c>
      <c r="E2104" s="1" t="s">
        <v>12</v>
      </c>
      <c r="F2104" s="1" t="s">
        <v>157</v>
      </c>
      <c r="G2104" s="1" t="s">
        <v>2448</v>
      </c>
      <c r="H2104" s="1" t="s">
        <v>15835</v>
      </c>
      <c r="I2104" s="5">
        <v>5772</v>
      </c>
      <c r="J2104" s="5">
        <v>113175084</v>
      </c>
      <c r="K2104" s="3">
        <f>+Tabella2026[[#This Row],[POP_2024]]/SUM(Tabella2026[POP_2024])</f>
        <v>9.7924343231677055E-5</v>
      </c>
      <c r="L2104" s="3">
        <f>+Tabella2026[[#This Row],[INCIDENZA POPOLAZIONE]]*(PLAFOND/2)</f>
        <v>28828.853204148301</v>
      </c>
      <c r="M2104" s="3">
        <f>+IFERROR(Tabella2026[[#This Row],[reddito_2024]]/Tabella2026[[#This Row],[POP_2024]],"")</f>
        <v>19607.602910602909</v>
      </c>
      <c r="N2104" s="3">
        <f>+IF(Tabella2026[[#This Row],[REDDITO COMPLESSIVO PROCAPITE]]&lt;media_aggr_reddito_pc,(media_aggr_reddito_pc-Tabella2026[[#This Row],[REDDITO COMPLESSIVO PROCAPITE]]),0)</f>
        <v>0</v>
      </c>
      <c r="O2104" s="3">
        <f>+Tabella2026[[#This Row],[DIFFERENZA REDDITO INFERIORE ALLA MEDIA DALLA MEDIA]]*Tabella2026[[#This Row],[POP_2024]]</f>
        <v>0</v>
      </c>
      <c r="P2104" s="3">
        <f>+Tabella2026[[#This Row],[POPOLAZIONE PER DIFFERENZA ]]/SUM(Tabella2026[[POPOLAZIONE PER DIFFERENZA ]])</f>
        <v>0</v>
      </c>
      <c r="Q2104" s="3">
        <f>+Tabella2026[[#This Row],[INCIDENZA POPOLAZIONE PER DIFFERENZA]]*(PLAFOND-SUM(Tabella2026[CONTRIBUTO SULLA BASE DELLA POPOLAZIONE]))</f>
        <v>0</v>
      </c>
      <c r="R2104" s="3">
        <f>+Tabella2026[[#This Row],[CONTRIBUTO SULLA BASE DELLA POPOLAZIONE]]+Tabella2026[[#This Row],[CONTRIBUTO SULLA BASE DEL REDDITO]]</f>
        <v>28828.853204148301</v>
      </c>
      <c r="S2104" s="3">
        <f>+Tabella2026[[#This Row],[CONTRIBUTO TOTALE]]/(PLAFOND/N_TESSERE)</f>
        <v>57.657706408296605</v>
      </c>
      <c r="T2104" s="3">
        <f>+MAX(CEILING(Tabella2026[[#This Row],[preDEF1]],1),1)</f>
        <v>58</v>
      </c>
      <c r="U2104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104" s="21">
        <f>+Tabella2026[[#This Row],[DEF - n. card]]*(PLAFOND/N_TESSERE)</f>
        <v>28500</v>
      </c>
      <c r="W2104" s="18"/>
    </row>
    <row r="2105" spans="2:23" x14ac:dyDescent="0.25">
      <c r="B2105" s="1" t="s">
        <v>4278</v>
      </c>
      <c r="C2105" s="2">
        <v>71054</v>
      </c>
      <c r="D2105" s="1" t="s">
        <v>4279</v>
      </c>
      <c r="E2105" s="1" t="s">
        <v>33</v>
      </c>
      <c r="F2105" s="1" t="s">
        <v>78</v>
      </c>
      <c r="G2105" s="1" t="s">
        <v>2448</v>
      </c>
      <c r="H2105" s="1" t="s">
        <v>15836</v>
      </c>
      <c r="I2105" s="5">
        <v>5770</v>
      </c>
      <c r="J2105" s="5">
        <v>52645830</v>
      </c>
      <c r="K2105" s="3">
        <f>+Tabella2026[[#This Row],[POP_2024]]/SUM(Tabella2026[POP_2024])</f>
        <v>9.7890412412816462E-5</v>
      </c>
      <c r="L2105" s="3">
        <f>+Tabella2026[[#This Row],[INCIDENZA POPOLAZIONE]]*(PLAFOND/2)</f>
        <v>28818.863996523858</v>
      </c>
      <c r="M2105" s="3">
        <f>+IFERROR(Tabella2026[[#This Row],[reddito_2024]]/Tabella2026[[#This Row],[POP_2024]],"")</f>
        <v>9124.0606585788555</v>
      </c>
      <c r="N2105" s="3">
        <f>+IF(Tabella2026[[#This Row],[REDDITO COMPLESSIVO PROCAPITE]]&lt;media_aggr_reddito_pc,(media_aggr_reddito_pc-Tabella2026[[#This Row],[REDDITO COMPLESSIVO PROCAPITE]]),0)</f>
        <v>8701.0054040298855</v>
      </c>
      <c r="O2105" s="3">
        <f>+Tabella2026[[#This Row],[DIFFERENZA REDDITO INFERIORE ALLA MEDIA DALLA MEDIA]]*Tabella2026[[#This Row],[POP_2024]]</f>
        <v>50204801.181252442</v>
      </c>
      <c r="P2105" s="3">
        <f>+Tabella2026[[#This Row],[POPOLAZIONE PER DIFFERENZA ]]/SUM(Tabella2026[[POPOLAZIONE PER DIFFERENZA ]])</f>
        <v>4.4540801210000172E-4</v>
      </c>
      <c r="Q2105" s="3">
        <f>+Tabella2026[[#This Row],[INCIDENZA POPOLAZIONE PER DIFFERENZA]]*(PLAFOND-SUM(Tabella2026[CONTRIBUTO SULLA BASE DELLA POPOLAZIONE]))</f>
        <v>131127.78470623196</v>
      </c>
      <c r="R2105" s="3">
        <f>+Tabella2026[[#This Row],[CONTRIBUTO SULLA BASE DELLA POPOLAZIONE]]+Tabella2026[[#This Row],[CONTRIBUTO SULLA BASE DEL REDDITO]]</f>
        <v>159946.64870275583</v>
      </c>
      <c r="S2105" s="3">
        <f>+Tabella2026[[#This Row],[CONTRIBUTO TOTALE]]/(PLAFOND/N_TESSERE)</f>
        <v>319.89329740551165</v>
      </c>
      <c r="T2105" s="3">
        <f>+MAX(CEILING(Tabella2026[[#This Row],[preDEF1]],1),1)</f>
        <v>320</v>
      </c>
      <c r="U2105" s="9">
        <f xml:space="preserve"> IF(ROW(Tabella2026[[#This Row],[preDEF2]]) - ROW(Tabella2026[[#Headers],[preDEF2]])&lt;=ABS(SUM(Tabella2026[preDEF2])-N_TESSERE),Tabella2026[[#This Row],[preDEF2]]-1,Tabella2026[[#This Row],[preDEF2]])</f>
        <v>319</v>
      </c>
      <c r="V2105" s="21">
        <f>+Tabella2026[[#This Row],[DEF - n. card]]*(PLAFOND/N_TESSERE)</f>
        <v>159500</v>
      </c>
      <c r="W2105" s="18"/>
    </row>
    <row r="2106" spans="2:23" x14ac:dyDescent="0.25">
      <c r="B2106" s="1" t="s">
        <v>4212</v>
      </c>
      <c r="C2106" s="2">
        <v>58107</v>
      </c>
      <c r="D2106" s="1" t="s">
        <v>4213</v>
      </c>
      <c r="E2106" s="1" t="s">
        <v>8</v>
      </c>
      <c r="F2106" s="1" t="s">
        <v>7</v>
      </c>
      <c r="G2106" s="1" t="s">
        <v>2448</v>
      </c>
      <c r="H2106" s="1" t="s">
        <v>15834</v>
      </c>
      <c r="I2106" s="5">
        <v>5766</v>
      </c>
      <c r="J2106" s="5">
        <v>93676117</v>
      </c>
      <c r="K2106" s="3">
        <f>+Tabella2026[[#This Row],[POP_2024]]/SUM(Tabella2026[POP_2024])</f>
        <v>9.7822550775095263E-5</v>
      </c>
      <c r="L2106" s="3">
        <f>+Tabella2026[[#This Row],[INCIDENZA POPOLAZIONE]]*(PLAFOND/2)</f>
        <v>28798.885581274964</v>
      </c>
      <c r="M2106" s="3">
        <f>+IFERROR(Tabella2026[[#This Row],[reddito_2024]]/Tabella2026[[#This Row],[POP_2024]],"")</f>
        <v>16246.291536593826</v>
      </c>
      <c r="N2106" s="3">
        <f>+IF(Tabella2026[[#This Row],[REDDITO COMPLESSIVO PROCAPITE]]&lt;media_aggr_reddito_pc,(media_aggr_reddito_pc-Tabella2026[[#This Row],[REDDITO COMPLESSIVO PROCAPITE]]),0)</f>
        <v>1578.774526014915</v>
      </c>
      <c r="O2106" s="3">
        <f>+Tabella2026[[#This Row],[DIFFERENZA REDDITO INFERIORE ALLA MEDIA DALLA MEDIA]]*Tabella2026[[#This Row],[POP_2024]]</f>
        <v>9103213.9170019999</v>
      </c>
      <c r="P2106" s="3">
        <f>+Tabella2026[[#This Row],[POPOLAZIONE PER DIFFERENZA ]]/SUM(Tabella2026[[POPOLAZIONE PER DIFFERENZA ]])</f>
        <v>8.0762084882173037E-5</v>
      </c>
      <c r="Q2106" s="3">
        <f>+Tabella2026[[#This Row],[INCIDENZA POPOLAZIONE PER DIFFERENZA]]*(PLAFOND-SUM(Tabella2026[CONTRIBUTO SULLA BASE DELLA POPOLAZIONE]))</f>
        <v>23776.297217748175</v>
      </c>
      <c r="R2106" s="3">
        <f>+Tabella2026[[#This Row],[CONTRIBUTO SULLA BASE DELLA POPOLAZIONE]]+Tabella2026[[#This Row],[CONTRIBUTO SULLA BASE DEL REDDITO]]</f>
        <v>52575.18279902314</v>
      </c>
      <c r="S2106" s="3">
        <f>+Tabella2026[[#This Row],[CONTRIBUTO TOTALE]]/(PLAFOND/N_TESSERE)</f>
        <v>105.15036559804628</v>
      </c>
      <c r="T2106" s="3">
        <f>+MAX(CEILING(Tabella2026[[#This Row],[preDEF1]],1),1)</f>
        <v>106</v>
      </c>
      <c r="U2106" s="9">
        <f xml:space="preserve"> IF(ROW(Tabella2026[[#This Row],[preDEF2]]) - ROW(Tabella2026[[#Headers],[preDEF2]])&lt;=ABS(SUM(Tabella2026[preDEF2])-N_TESSERE),Tabella2026[[#This Row],[preDEF2]]-1,Tabella2026[[#This Row],[preDEF2]])</f>
        <v>105</v>
      </c>
      <c r="V2106" s="21">
        <f>+Tabella2026[[#This Row],[DEF - n. card]]*(PLAFOND/N_TESSERE)</f>
        <v>52500</v>
      </c>
      <c r="W2106" s="18"/>
    </row>
    <row r="2107" spans="2:23" x14ac:dyDescent="0.25">
      <c r="B2107" s="1" t="s">
        <v>4270</v>
      </c>
      <c r="C2107" s="2">
        <v>61085</v>
      </c>
      <c r="D2107" s="1" t="s">
        <v>4271</v>
      </c>
      <c r="E2107" s="1" t="s">
        <v>15</v>
      </c>
      <c r="F2107" s="1" t="s">
        <v>184</v>
      </c>
      <c r="G2107" s="1" t="s">
        <v>2448</v>
      </c>
      <c r="H2107" s="1" t="s">
        <v>15836</v>
      </c>
      <c r="I2107" s="5">
        <v>5765</v>
      </c>
      <c r="J2107" s="5">
        <v>60946436</v>
      </c>
      <c r="K2107" s="3">
        <f>+Tabella2026[[#This Row],[POP_2024]]/SUM(Tabella2026[POP_2024])</f>
        <v>9.7805585365664974E-5</v>
      </c>
      <c r="L2107" s="3">
        <f>+Tabella2026[[#This Row],[INCIDENZA POPOLAZIONE]]*(PLAFOND/2)</f>
        <v>28793.890977462743</v>
      </c>
      <c r="M2107" s="3">
        <f>+IFERROR(Tabella2026[[#This Row],[reddito_2024]]/Tabella2026[[#This Row],[POP_2024]],"")</f>
        <v>10571.801561144839</v>
      </c>
      <c r="N2107" s="3">
        <f>+IF(Tabella2026[[#This Row],[REDDITO COMPLESSIVO PROCAPITE]]&lt;media_aggr_reddito_pc,(media_aggr_reddito_pc-Tabella2026[[#This Row],[REDDITO COMPLESSIVO PROCAPITE]]),0)</f>
        <v>7253.264501463902</v>
      </c>
      <c r="O2107" s="3">
        <f>+Tabella2026[[#This Row],[DIFFERENZA REDDITO INFERIORE ALLA MEDIA DALLA MEDIA]]*Tabella2026[[#This Row],[POP_2024]]</f>
        <v>41815069.850939393</v>
      </c>
      <c r="P2107" s="3">
        <f>+Tabella2026[[#This Row],[POPOLAZIONE PER DIFFERENZA ]]/SUM(Tabella2026[[POPOLAZIONE PER DIFFERENZA ]])</f>
        <v>3.7097581705162737E-4</v>
      </c>
      <c r="Q2107" s="3">
        <f>+Tabella2026[[#This Row],[INCIDENZA POPOLAZIONE PER DIFFERENZA]]*(PLAFOND-SUM(Tabella2026[CONTRIBUTO SULLA BASE DELLA POPOLAZIONE]))</f>
        <v>109215.00230813675</v>
      </c>
      <c r="R2107" s="3">
        <f>+Tabella2026[[#This Row],[CONTRIBUTO SULLA BASE DELLA POPOLAZIONE]]+Tabella2026[[#This Row],[CONTRIBUTO SULLA BASE DEL REDDITO]]</f>
        <v>138008.89328559951</v>
      </c>
      <c r="S2107" s="3">
        <f>+Tabella2026[[#This Row],[CONTRIBUTO TOTALE]]/(PLAFOND/N_TESSERE)</f>
        <v>276.017786571199</v>
      </c>
      <c r="T2107" s="3">
        <f>+MAX(CEILING(Tabella2026[[#This Row],[preDEF1]],1),1)</f>
        <v>277</v>
      </c>
      <c r="U2107" s="9">
        <f xml:space="preserve"> IF(ROW(Tabella2026[[#This Row],[preDEF2]]) - ROW(Tabella2026[[#Headers],[preDEF2]])&lt;=ABS(SUM(Tabella2026[preDEF2])-N_TESSERE),Tabella2026[[#This Row],[preDEF2]]-1,Tabella2026[[#This Row],[preDEF2]])</f>
        <v>276</v>
      </c>
      <c r="V2107" s="21">
        <f>+Tabella2026[[#This Row],[DEF - n. card]]*(PLAFOND/N_TESSERE)</f>
        <v>138000</v>
      </c>
      <c r="W2107" s="18"/>
    </row>
    <row r="2108" spans="2:23" x14ac:dyDescent="0.25">
      <c r="B2108" s="1" t="s">
        <v>4188</v>
      </c>
      <c r="C2108" s="2">
        <v>93036</v>
      </c>
      <c r="D2108" s="1" t="s">
        <v>4189</v>
      </c>
      <c r="E2108" s="1" t="s">
        <v>48</v>
      </c>
      <c r="F2108" s="1" t="s">
        <v>300</v>
      </c>
      <c r="G2108" s="1" t="s">
        <v>2448</v>
      </c>
      <c r="H2108" s="1" t="s">
        <v>15835</v>
      </c>
      <c r="I2108" s="5">
        <v>5763</v>
      </c>
      <c r="J2108" s="5">
        <v>132163410</v>
      </c>
      <c r="K2108" s="3">
        <f>+Tabella2026[[#This Row],[POP_2024]]/SUM(Tabella2026[POP_2024])</f>
        <v>9.7771654546804381E-5</v>
      </c>
      <c r="L2108" s="3">
        <f>+Tabella2026[[#This Row],[INCIDENZA POPOLAZIONE]]*(PLAFOND/2)</f>
        <v>28783.9017698383</v>
      </c>
      <c r="M2108" s="3">
        <f>+IFERROR(Tabella2026[[#This Row],[reddito_2024]]/Tabella2026[[#This Row],[POP_2024]],"")</f>
        <v>22933.092139510671</v>
      </c>
      <c r="N2108" s="3">
        <f>+IF(Tabella2026[[#This Row],[REDDITO COMPLESSIVO PROCAPITE]]&lt;media_aggr_reddito_pc,(media_aggr_reddito_pc-Tabella2026[[#This Row],[REDDITO COMPLESSIVO PROCAPITE]]),0)</f>
        <v>0</v>
      </c>
      <c r="O2108" s="3">
        <f>+Tabella2026[[#This Row],[DIFFERENZA REDDITO INFERIORE ALLA MEDIA DALLA MEDIA]]*Tabella2026[[#This Row],[POP_2024]]</f>
        <v>0</v>
      </c>
      <c r="P2108" s="3">
        <f>+Tabella2026[[#This Row],[POPOLAZIONE PER DIFFERENZA ]]/SUM(Tabella2026[[POPOLAZIONE PER DIFFERENZA ]])</f>
        <v>0</v>
      </c>
      <c r="Q2108" s="3">
        <f>+Tabella2026[[#This Row],[INCIDENZA POPOLAZIONE PER DIFFERENZA]]*(PLAFOND-SUM(Tabella2026[CONTRIBUTO SULLA BASE DELLA POPOLAZIONE]))</f>
        <v>0</v>
      </c>
      <c r="R2108" s="3">
        <f>+Tabella2026[[#This Row],[CONTRIBUTO SULLA BASE DELLA POPOLAZIONE]]+Tabella2026[[#This Row],[CONTRIBUTO SULLA BASE DEL REDDITO]]</f>
        <v>28783.9017698383</v>
      </c>
      <c r="S2108" s="3">
        <f>+Tabella2026[[#This Row],[CONTRIBUTO TOTALE]]/(PLAFOND/N_TESSERE)</f>
        <v>57.567803539676596</v>
      </c>
      <c r="T2108" s="3">
        <f>+MAX(CEILING(Tabella2026[[#This Row],[preDEF1]],1),1)</f>
        <v>58</v>
      </c>
      <c r="U2108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108" s="21">
        <f>+Tabella2026[[#This Row],[DEF - n. card]]*(PLAFOND/N_TESSERE)</f>
        <v>28500</v>
      </c>
      <c r="W2108" s="18"/>
    </row>
    <row r="2109" spans="2:23" x14ac:dyDescent="0.25">
      <c r="B2109" s="1" t="s">
        <v>4318</v>
      </c>
      <c r="C2109" s="2">
        <v>1044</v>
      </c>
      <c r="D2109" s="1" t="s">
        <v>4319</v>
      </c>
      <c r="E2109" s="1" t="s">
        <v>18</v>
      </c>
      <c r="F2109" s="1" t="s">
        <v>17</v>
      </c>
      <c r="G2109" s="1" t="s">
        <v>2448</v>
      </c>
      <c r="H2109" s="1" t="s">
        <v>15835</v>
      </c>
      <c r="I2109" s="5">
        <v>5755</v>
      </c>
      <c r="J2109" s="5">
        <v>107067361</v>
      </c>
      <c r="K2109" s="3">
        <f>+Tabella2026[[#This Row],[POP_2024]]/SUM(Tabella2026[POP_2024])</f>
        <v>9.7635931271361997E-5</v>
      </c>
      <c r="L2109" s="3">
        <f>+Tabella2026[[#This Row],[INCIDENZA POPOLAZIONE]]*(PLAFOND/2)</f>
        <v>28743.944939340519</v>
      </c>
      <c r="M2109" s="3">
        <f>+IFERROR(Tabella2026[[#This Row],[reddito_2024]]/Tabella2026[[#This Row],[POP_2024]],"")</f>
        <v>18604.233014769765</v>
      </c>
      <c r="N2109" s="3">
        <f>+IF(Tabella2026[[#This Row],[REDDITO COMPLESSIVO PROCAPITE]]&lt;media_aggr_reddito_pc,(media_aggr_reddito_pc-Tabella2026[[#This Row],[REDDITO COMPLESSIVO PROCAPITE]]),0)</f>
        <v>0</v>
      </c>
      <c r="O2109" s="3">
        <f>+Tabella2026[[#This Row],[DIFFERENZA REDDITO INFERIORE ALLA MEDIA DALLA MEDIA]]*Tabella2026[[#This Row],[POP_2024]]</f>
        <v>0</v>
      </c>
      <c r="P2109" s="3">
        <f>+Tabella2026[[#This Row],[POPOLAZIONE PER DIFFERENZA ]]/SUM(Tabella2026[[POPOLAZIONE PER DIFFERENZA ]])</f>
        <v>0</v>
      </c>
      <c r="Q2109" s="3">
        <f>+Tabella2026[[#This Row],[INCIDENZA POPOLAZIONE PER DIFFERENZA]]*(PLAFOND-SUM(Tabella2026[CONTRIBUTO SULLA BASE DELLA POPOLAZIONE]))</f>
        <v>0</v>
      </c>
      <c r="R2109" s="3">
        <f>+Tabella2026[[#This Row],[CONTRIBUTO SULLA BASE DELLA POPOLAZIONE]]+Tabella2026[[#This Row],[CONTRIBUTO SULLA BASE DEL REDDITO]]</f>
        <v>28743.944939340519</v>
      </c>
      <c r="S2109" s="3">
        <f>+Tabella2026[[#This Row],[CONTRIBUTO TOTALE]]/(PLAFOND/N_TESSERE)</f>
        <v>57.487889878681038</v>
      </c>
      <c r="T2109" s="3">
        <f>+MAX(CEILING(Tabella2026[[#This Row],[preDEF1]],1),1)</f>
        <v>58</v>
      </c>
      <c r="U2109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109" s="21">
        <f>+Tabella2026[[#This Row],[DEF - n. card]]*(PLAFOND/N_TESSERE)</f>
        <v>28500</v>
      </c>
      <c r="W2109" s="18"/>
    </row>
    <row r="2110" spans="2:23" x14ac:dyDescent="0.25">
      <c r="B2110" s="1" t="s">
        <v>4196</v>
      </c>
      <c r="C2110" s="2">
        <v>75061</v>
      </c>
      <c r="D2110" s="1" t="s">
        <v>4197</v>
      </c>
      <c r="E2110" s="1" t="s">
        <v>33</v>
      </c>
      <c r="F2110" s="1" t="s">
        <v>132</v>
      </c>
      <c r="G2110" s="1" t="s">
        <v>2448</v>
      </c>
      <c r="H2110" s="1" t="s">
        <v>15836</v>
      </c>
      <c r="I2110" s="5">
        <v>5753</v>
      </c>
      <c r="J2110" s="5">
        <v>75686525</v>
      </c>
      <c r="K2110" s="3">
        <f>+Tabella2026[[#This Row],[POP_2024]]/SUM(Tabella2026[POP_2024])</f>
        <v>9.7602000452501404E-5</v>
      </c>
      <c r="L2110" s="3">
        <f>+Tabella2026[[#This Row],[INCIDENZA POPOLAZIONE]]*(PLAFOND/2)</f>
        <v>28733.955731716072</v>
      </c>
      <c r="M2110" s="3">
        <f>+IFERROR(Tabella2026[[#This Row],[reddito_2024]]/Tabella2026[[#This Row],[POP_2024]],"")</f>
        <v>13156.009907874153</v>
      </c>
      <c r="N2110" s="3">
        <f>+IF(Tabella2026[[#This Row],[REDDITO COMPLESSIVO PROCAPITE]]&lt;media_aggr_reddito_pc,(media_aggr_reddito_pc-Tabella2026[[#This Row],[REDDITO COMPLESSIVO PROCAPITE]]),0)</f>
        <v>4669.0561547345878</v>
      </c>
      <c r="O2110" s="3">
        <f>+Tabella2026[[#This Row],[DIFFERENZA REDDITO INFERIORE ALLA MEDIA DALLA MEDIA]]*Tabella2026[[#This Row],[POP_2024]]</f>
        <v>26861080.058188085</v>
      </c>
      <c r="P2110" s="3">
        <f>+Tabella2026[[#This Row],[POPOLAZIONE PER DIFFERENZA ]]/SUM(Tabella2026[[POPOLAZIONE PER DIFFERENZA ]])</f>
        <v>2.3830669557644264E-4</v>
      </c>
      <c r="Q2110" s="3">
        <f>+Tabella2026[[#This Row],[INCIDENZA POPOLAZIONE PER DIFFERENZA]]*(PLAFOND-SUM(Tabella2026[CONTRIBUTO SULLA BASE DELLA POPOLAZIONE]))</f>
        <v>70157.312447683318</v>
      </c>
      <c r="R2110" s="3">
        <f>+Tabella2026[[#This Row],[CONTRIBUTO SULLA BASE DELLA POPOLAZIONE]]+Tabella2026[[#This Row],[CONTRIBUTO SULLA BASE DEL REDDITO]]</f>
        <v>98891.268179399398</v>
      </c>
      <c r="S2110" s="3">
        <f>+Tabella2026[[#This Row],[CONTRIBUTO TOTALE]]/(PLAFOND/N_TESSERE)</f>
        <v>197.78253635879881</v>
      </c>
      <c r="T2110" s="3">
        <f>+MAX(CEILING(Tabella2026[[#This Row],[preDEF1]],1),1)</f>
        <v>198</v>
      </c>
      <c r="U2110" s="9">
        <f xml:space="preserve"> IF(ROW(Tabella2026[[#This Row],[preDEF2]]) - ROW(Tabella2026[[#Headers],[preDEF2]])&lt;=ABS(SUM(Tabella2026[preDEF2])-N_TESSERE),Tabella2026[[#This Row],[preDEF2]]-1,Tabella2026[[#This Row],[preDEF2]])</f>
        <v>197</v>
      </c>
      <c r="V2110" s="21">
        <f>+Tabella2026[[#This Row],[DEF - n. card]]*(PLAFOND/N_TESSERE)</f>
        <v>98500</v>
      </c>
      <c r="W2110" s="18"/>
    </row>
    <row r="2111" spans="2:23" x14ac:dyDescent="0.25">
      <c r="B2111" s="1" t="s">
        <v>4240</v>
      </c>
      <c r="C2111" s="2">
        <v>27016</v>
      </c>
      <c r="D2111" s="1" t="s">
        <v>4241</v>
      </c>
      <c r="E2111" s="1" t="s">
        <v>38</v>
      </c>
      <c r="F2111" s="1" t="s">
        <v>40</v>
      </c>
      <c r="G2111" s="1" t="s">
        <v>2448</v>
      </c>
      <c r="H2111" s="1" t="s">
        <v>15835</v>
      </c>
      <c r="I2111" s="5">
        <v>5750</v>
      </c>
      <c r="J2111" s="5">
        <v>115029065</v>
      </c>
      <c r="K2111" s="3">
        <f>+Tabella2026[[#This Row],[POP_2024]]/SUM(Tabella2026[POP_2024])</f>
        <v>9.7551104224210508E-5</v>
      </c>
      <c r="L2111" s="3">
        <f>+Tabella2026[[#This Row],[INCIDENZA POPOLAZIONE]]*(PLAFOND/2)</f>
        <v>28718.971920279404</v>
      </c>
      <c r="M2111" s="3">
        <f>+IFERROR(Tabella2026[[#This Row],[reddito_2024]]/Tabella2026[[#This Row],[POP_2024]],"")</f>
        <v>20005.054782608695</v>
      </c>
      <c r="N2111" s="3">
        <f>+IF(Tabella2026[[#This Row],[REDDITO COMPLESSIVO PROCAPITE]]&lt;media_aggr_reddito_pc,(media_aggr_reddito_pc-Tabella2026[[#This Row],[REDDITO COMPLESSIVO PROCAPITE]]),0)</f>
        <v>0</v>
      </c>
      <c r="O2111" s="3">
        <f>+Tabella2026[[#This Row],[DIFFERENZA REDDITO INFERIORE ALLA MEDIA DALLA MEDIA]]*Tabella2026[[#This Row],[POP_2024]]</f>
        <v>0</v>
      </c>
      <c r="P2111" s="3">
        <f>+Tabella2026[[#This Row],[POPOLAZIONE PER DIFFERENZA ]]/SUM(Tabella2026[[POPOLAZIONE PER DIFFERENZA ]])</f>
        <v>0</v>
      </c>
      <c r="Q2111" s="3">
        <f>+Tabella2026[[#This Row],[INCIDENZA POPOLAZIONE PER DIFFERENZA]]*(PLAFOND-SUM(Tabella2026[CONTRIBUTO SULLA BASE DELLA POPOLAZIONE]))</f>
        <v>0</v>
      </c>
      <c r="R2111" s="3">
        <f>+Tabella2026[[#This Row],[CONTRIBUTO SULLA BASE DELLA POPOLAZIONE]]+Tabella2026[[#This Row],[CONTRIBUTO SULLA BASE DEL REDDITO]]</f>
        <v>28718.971920279404</v>
      </c>
      <c r="S2111" s="3">
        <f>+Tabella2026[[#This Row],[CONTRIBUTO TOTALE]]/(PLAFOND/N_TESSERE)</f>
        <v>57.437943840558809</v>
      </c>
      <c r="T2111" s="3">
        <f>+MAX(CEILING(Tabella2026[[#This Row],[preDEF1]],1),1)</f>
        <v>58</v>
      </c>
      <c r="U2111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111" s="21">
        <f>+Tabella2026[[#This Row],[DEF - n. card]]*(PLAFOND/N_TESSERE)</f>
        <v>28500</v>
      </c>
      <c r="W2111" s="18"/>
    </row>
    <row r="2112" spans="2:23" x14ac:dyDescent="0.25">
      <c r="B2112" s="1" t="s">
        <v>4238</v>
      </c>
      <c r="C2112" s="2">
        <v>13114</v>
      </c>
      <c r="D2112" s="1" t="s">
        <v>4239</v>
      </c>
      <c r="E2112" s="1" t="s">
        <v>12</v>
      </c>
      <c r="F2112" s="1" t="s">
        <v>152</v>
      </c>
      <c r="G2112" s="1" t="s">
        <v>2448</v>
      </c>
      <c r="H2112" s="1" t="s">
        <v>15835</v>
      </c>
      <c r="I2112" s="5">
        <v>5750</v>
      </c>
      <c r="J2112" s="5">
        <v>119572413</v>
      </c>
      <c r="K2112" s="3">
        <f>+Tabella2026[[#This Row],[POP_2024]]/SUM(Tabella2026[POP_2024])</f>
        <v>9.7551104224210508E-5</v>
      </c>
      <c r="L2112" s="3">
        <f>+Tabella2026[[#This Row],[INCIDENZA POPOLAZIONE]]*(PLAFOND/2)</f>
        <v>28718.971920279404</v>
      </c>
      <c r="M2112" s="3">
        <f>+IFERROR(Tabella2026[[#This Row],[reddito_2024]]/Tabella2026[[#This Row],[POP_2024]],"")</f>
        <v>20795.202260869566</v>
      </c>
      <c r="N2112" s="3">
        <f>+IF(Tabella2026[[#This Row],[REDDITO COMPLESSIVO PROCAPITE]]&lt;media_aggr_reddito_pc,(media_aggr_reddito_pc-Tabella2026[[#This Row],[REDDITO COMPLESSIVO PROCAPITE]]),0)</f>
        <v>0</v>
      </c>
      <c r="O2112" s="3">
        <f>+Tabella2026[[#This Row],[DIFFERENZA REDDITO INFERIORE ALLA MEDIA DALLA MEDIA]]*Tabella2026[[#This Row],[POP_2024]]</f>
        <v>0</v>
      </c>
      <c r="P2112" s="3">
        <f>+Tabella2026[[#This Row],[POPOLAZIONE PER DIFFERENZA ]]/SUM(Tabella2026[[POPOLAZIONE PER DIFFERENZA ]])</f>
        <v>0</v>
      </c>
      <c r="Q2112" s="3">
        <f>+Tabella2026[[#This Row],[INCIDENZA POPOLAZIONE PER DIFFERENZA]]*(PLAFOND-SUM(Tabella2026[CONTRIBUTO SULLA BASE DELLA POPOLAZIONE]))</f>
        <v>0</v>
      </c>
      <c r="R2112" s="3">
        <f>+Tabella2026[[#This Row],[CONTRIBUTO SULLA BASE DELLA POPOLAZIONE]]+Tabella2026[[#This Row],[CONTRIBUTO SULLA BASE DEL REDDITO]]</f>
        <v>28718.971920279404</v>
      </c>
      <c r="S2112" s="3">
        <f>+Tabella2026[[#This Row],[CONTRIBUTO TOTALE]]/(PLAFOND/N_TESSERE)</f>
        <v>57.437943840558809</v>
      </c>
      <c r="T2112" s="3">
        <f>+MAX(CEILING(Tabella2026[[#This Row],[preDEF1]],1),1)</f>
        <v>58</v>
      </c>
      <c r="U2112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112" s="21">
        <f>+Tabella2026[[#This Row],[DEF - n. card]]*(PLAFOND/N_TESSERE)</f>
        <v>28500</v>
      </c>
      <c r="W2112" s="18"/>
    </row>
    <row r="2113" spans="2:23" x14ac:dyDescent="0.25">
      <c r="B2113" s="1" t="s">
        <v>4250</v>
      </c>
      <c r="C2113" s="2">
        <v>61060</v>
      </c>
      <c r="D2113" s="1" t="s">
        <v>4251</v>
      </c>
      <c r="E2113" s="1" t="s">
        <v>15</v>
      </c>
      <c r="F2113" s="1" t="s">
        <v>184</v>
      </c>
      <c r="G2113" s="1" t="s">
        <v>2448</v>
      </c>
      <c r="H2113" s="1" t="s">
        <v>15836</v>
      </c>
      <c r="I2113" s="5">
        <v>5749</v>
      </c>
      <c r="J2113" s="5">
        <v>81633102</v>
      </c>
      <c r="K2113" s="3">
        <f>+Tabella2026[[#This Row],[POP_2024]]/SUM(Tabella2026[POP_2024])</f>
        <v>9.7534138814780205E-5</v>
      </c>
      <c r="L2113" s="3">
        <f>+Tabella2026[[#This Row],[INCIDENZA POPOLAZIONE]]*(PLAFOND/2)</f>
        <v>28713.977316467182</v>
      </c>
      <c r="M2113" s="3">
        <f>+IFERROR(Tabella2026[[#This Row],[reddito_2024]]/Tabella2026[[#This Row],[POP_2024]],"")</f>
        <v>14199.530700991476</v>
      </c>
      <c r="N2113" s="3">
        <f>+IF(Tabella2026[[#This Row],[REDDITO COMPLESSIVO PROCAPITE]]&lt;media_aggr_reddito_pc,(media_aggr_reddito_pc-Tabella2026[[#This Row],[REDDITO COMPLESSIVO PROCAPITE]]),0)</f>
        <v>3625.5353616172652</v>
      </c>
      <c r="O2113" s="3">
        <f>+Tabella2026[[#This Row],[DIFFERENZA REDDITO INFERIORE ALLA MEDIA DALLA MEDIA]]*Tabella2026[[#This Row],[POP_2024]]</f>
        <v>20843202.793937657</v>
      </c>
      <c r="P2113" s="3">
        <f>+Tabella2026[[#This Row],[POPOLAZIONE PER DIFFERENZA ]]/SUM(Tabella2026[[POPOLAZIONE PER DIFFERENZA ]])</f>
        <v>1.8491716536687969E-4</v>
      </c>
      <c r="Q2113" s="3">
        <f>+Tabella2026[[#This Row],[INCIDENZA POPOLAZIONE PER DIFFERENZA]]*(PLAFOND-SUM(Tabella2026[CONTRIBUTO SULLA BASE DELLA POPOLAZIONE]))</f>
        <v>54439.474796135575</v>
      </c>
      <c r="R2113" s="3">
        <f>+Tabella2026[[#This Row],[CONTRIBUTO SULLA BASE DELLA POPOLAZIONE]]+Tabella2026[[#This Row],[CONTRIBUTO SULLA BASE DEL REDDITO]]</f>
        <v>83153.452112602754</v>
      </c>
      <c r="S2113" s="3">
        <f>+Tabella2026[[#This Row],[CONTRIBUTO TOTALE]]/(PLAFOND/N_TESSERE)</f>
        <v>166.3069042252055</v>
      </c>
      <c r="T2113" s="3">
        <f>+MAX(CEILING(Tabella2026[[#This Row],[preDEF1]],1),1)</f>
        <v>167</v>
      </c>
      <c r="U2113" s="9">
        <f xml:space="preserve"> IF(ROW(Tabella2026[[#This Row],[preDEF2]]) - ROW(Tabella2026[[#Headers],[preDEF2]])&lt;=ABS(SUM(Tabella2026[preDEF2])-N_TESSERE),Tabella2026[[#This Row],[preDEF2]]-1,Tabella2026[[#This Row],[preDEF2]])</f>
        <v>166</v>
      </c>
      <c r="V2113" s="21">
        <f>+Tabella2026[[#This Row],[DEF - n. card]]*(PLAFOND/N_TESSERE)</f>
        <v>83000</v>
      </c>
      <c r="W2113" s="18"/>
    </row>
    <row r="2114" spans="2:23" x14ac:dyDescent="0.25">
      <c r="B2114" s="1" t="s">
        <v>4310</v>
      </c>
      <c r="C2114" s="2">
        <v>108032</v>
      </c>
      <c r="D2114" s="1" t="s">
        <v>4311</v>
      </c>
      <c r="E2114" s="1" t="s">
        <v>12</v>
      </c>
      <c r="F2114" s="1" t="s">
        <v>91</v>
      </c>
      <c r="G2114" s="1" t="s">
        <v>2448</v>
      </c>
      <c r="H2114" s="1" t="s">
        <v>15835</v>
      </c>
      <c r="I2114" s="5">
        <v>5748</v>
      </c>
      <c r="J2114" s="5">
        <v>130975512</v>
      </c>
      <c r="K2114" s="3">
        <f>+Tabella2026[[#This Row],[POP_2024]]/SUM(Tabella2026[POP_2024])</f>
        <v>9.7517173405349916E-5</v>
      </c>
      <c r="L2114" s="3">
        <f>+Tabella2026[[#This Row],[INCIDENZA POPOLAZIONE]]*(PLAFOND/2)</f>
        <v>28708.982712654961</v>
      </c>
      <c r="M2114" s="3">
        <f>+IFERROR(Tabella2026[[#This Row],[reddito_2024]]/Tabella2026[[#This Row],[POP_2024]],"")</f>
        <v>22786.275574112737</v>
      </c>
      <c r="N2114" s="3">
        <f>+IF(Tabella2026[[#This Row],[REDDITO COMPLESSIVO PROCAPITE]]&lt;media_aggr_reddito_pc,(media_aggr_reddito_pc-Tabella2026[[#This Row],[REDDITO COMPLESSIVO PROCAPITE]]),0)</f>
        <v>0</v>
      </c>
      <c r="O2114" s="3">
        <f>+Tabella2026[[#This Row],[DIFFERENZA REDDITO INFERIORE ALLA MEDIA DALLA MEDIA]]*Tabella2026[[#This Row],[POP_2024]]</f>
        <v>0</v>
      </c>
      <c r="P2114" s="3">
        <f>+Tabella2026[[#This Row],[POPOLAZIONE PER DIFFERENZA ]]/SUM(Tabella2026[[POPOLAZIONE PER DIFFERENZA ]])</f>
        <v>0</v>
      </c>
      <c r="Q2114" s="3">
        <f>+Tabella2026[[#This Row],[INCIDENZA POPOLAZIONE PER DIFFERENZA]]*(PLAFOND-SUM(Tabella2026[CONTRIBUTO SULLA BASE DELLA POPOLAZIONE]))</f>
        <v>0</v>
      </c>
      <c r="R2114" s="3">
        <f>+Tabella2026[[#This Row],[CONTRIBUTO SULLA BASE DELLA POPOLAZIONE]]+Tabella2026[[#This Row],[CONTRIBUTO SULLA BASE DEL REDDITO]]</f>
        <v>28708.982712654961</v>
      </c>
      <c r="S2114" s="3">
        <f>+Tabella2026[[#This Row],[CONTRIBUTO TOTALE]]/(PLAFOND/N_TESSERE)</f>
        <v>57.417965425309923</v>
      </c>
      <c r="T2114" s="3">
        <f>+MAX(CEILING(Tabella2026[[#This Row],[preDEF1]],1),1)</f>
        <v>58</v>
      </c>
      <c r="U2114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114" s="21">
        <f>+Tabella2026[[#This Row],[DEF - n. card]]*(PLAFOND/N_TESSERE)</f>
        <v>28500</v>
      </c>
      <c r="W2114" s="18"/>
    </row>
    <row r="2115" spans="2:23" x14ac:dyDescent="0.25">
      <c r="B2115" s="1" t="s">
        <v>4156</v>
      </c>
      <c r="C2115" s="2">
        <v>119005</v>
      </c>
      <c r="D2115" s="1" t="s">
        <v>4157</v>
      </c>
      <c r="E2115" s="1" t="s">
        <v>76</v>
      </c>
      <c r="F2115" s="1" t="s">
        <v>15838</v>
      </c>
      <c r="G2115" s="1" t="s">
        <v>2448</v>
      </c>
      <c r="H2115" s="1" t="s">
        <v>15836</v>
      </c>
      <c r="I2115" s="5">
        <v>5745</v>
      </c>
      <c r="J2115" s="5">
        <v>77241683</v>
      </c>
      <c r="K2115" s="3">
        <f>+Tabella2026[[#This Row],[POP_2024]]/SUM(Tabella2026[POP_2024])</f>
        <v>9.746627717705902E-5</v>
      </c>
      <c r="L2115" s="3">
        <f>+Tabella2026[[#This Row],[INCIDENZA POPOLAZIONE]]*(PLAFOND/2)</f>
        <v>28693.998901218292</v>
      </c>
      <c r="M2115" s="3">
        <f>+IFERROR(Tabella2026[[#This Row],[reddito_2024]]/Tabella2026[[#This Row],[POP_2024]],"")</f>
        <v>13445.027502175804</v>
      </c>
      <c r="N2115" s="3">
        <f>+IF(Tabella2026[[#This Row],[REDDITO COMPLESSIVO PROCAPITE]]&lt;media_aggr_reddito_pc,(media_aggr_reddito_pc-Tabella2026[[#This Row],[REDDITO COMPLESSIVO PROCAPITE]]),0)</f>
        <v>4380.0385604329367</v>
      </c>
      <c r="O2115" s="3">
        <f>+Tabella2026[[#This Row],[DIFFERENZA REDDITO INFERIORE ALLA MEDIA DALLA MEDIA]]*Tabella2026[[#This Row],[POP_2024]]</f>
        <v>25163321.529687222</v>
      </c>
      <c r="P2115" s="3">
        <f>+Tabella2026[[#This Row],[POPOLAZIONE PER DIFFERENZA ]]/SUM(Tabella2026[[POPOLAZIONE PER DIFFERENZA ]])</f>
        <v>2.2324448571975323E-4</v>
      </c>
      <c r="Q2115" s="3">
        <f>+Tabella2026[[#This Row],[INCIDENZA POPOLAZIONE PER DIFFERENZA]]*(PLAFOND-SUM(Tabella2026[CONTRIBUTO SULLA BASE DELLA POPOLAZIONE]))</f>
        <v>65723.009162531322</v>
      </c>
      <c r="R2115" s="3">
        <f>+Tabella2026[[#This Row],[CONTRIBUTO SULLA BASE DELLA POPOLAZIONE]]+Tabella2026[[#This Row],[CONTRIBUTO SULLA BASE DEL REDDITO]]</f>
        <v>94417.008063749614</v>
      </c>
      <c r="S2115" s="3">
        <f>+Tabella2026[[#This Row],[CONTRIBUTO TOTALE]]/(PLAFOND/N_TESSERE)</f>
        <v>188.83401612749924</v>
      </c>
      <c r="T2115" s="3">
        <f>+MAX(CEILING(Tabella2026[[#This Row],[preDEF1]],1),1)</f>
        <v>189</v>
      </c>
      <c r="U2115" s="9">
        <f xml:space="preserve"> IF(ROW(Tabella2026[[#This Row],[preDEF2]]) - ROW(Tabella2026[[#Headers],[preDEF2]])&lt;=ABS(SUM(Tabella2026[preDEF2])-N_TESSERE),Tabella2026[[#This Row],[preDEF2]]-1,Tabella2026[[#This Row],[preDEF2]])</f>
        <v>188</v>
      </c>
      <c r="V2115" s="21">
        <f>+Tabella2026[[#This Row],[DEF - n. card]]*(PLAFOND/N_TESSERE)</f>
        <v>94000</v>
      </c>
      <c r="W2115" s="18"/>
    </row>
    <row r="2116" spans="2:23" x14ac:dyDescent="0.25">
      <c r="B2116" s="1" t="s">
        <v>4174</v>
      </c>
      <c r="C2116" s="2">
        <v>51031</v>
      </c>
      <c r="D2116" s="1" t="s">
        <v>4175</v>
      </c>
      <c r="E2116" s="1" t="s">
        <v>30</v>
      </c>
      <c r="F2116" s="1" t="s">
        <v>125</v>
      </c>
      <c r="G2116" s="1" t="s">
        <v>2448</v>
      </c>
      <c r="H2116" s="1" t="s">
        <v>15834</v>
      </c>
      <c r="I2116" s="5">
        <v>5744</v>
      </c>
      <c r="J2116" s="5">
        <v>109022485</v>
      </c>
      <c r="K2116" s="3">
        <f>+Tabella2026[[#This Row],[POP_2024]]/SUM(Tabella2026[POP_2024])</f>
        <v>9.7449311767628717E-5</v>
      </c>
      <c r="L2116" s="3">
        <f>+Tabella2026[[#This Row],[INCIDENZA POPOLAZIONE]]*(PLAFOND/2)</f>
        <v>28689.004297406067</v>
      </c>
      <c r="M2116" s="3">
        <f>+IFERROR(Tabella2026[[#This Row],[reddito_2024]]/Tabella2026[[#This Row],[POP_2024]],"")</f>
        <v>18980.237639275765</v>
      </c>
      <c r="N2116" s="3">
        <f>+IF(Tabella2026[[#This Row],[REDDITO COMPLESSIVO PROCAPITE]]&lt;media_aggr_reddito_pc,(media_aggr_reddito_pc-Tabella2026[[#This Row],[REDDITO COMPLESSIVO PROCAPITE]]),0)</f>
        <v>0</v>
      </c>
      <c r="O2116" s="3">
        <f>+Tabella2026[[#This Row],[DIFFERENZA REDDITO INFERIORE ALLA MEDIA DALLA MEDIA]]*Tabella2026[[#This Row],[POP_2024]]</f>
        <v>0</v>
      </c>
      <c r="P2116" s="3">
        <f>+Tabella2026[[#This Row],[POPOLAZIONE PER DIFFERENZA ]]/SUM(Tabella2026[[POPOLAZIONE PER DIFFERENZA ]])</f>
        <v>0</v>
      </c>
      <c r="Q2116" s="3">
        <f>+Tabella2026[[#This Row],[INCIDENZA POPOLAZIONE PER DIFFERENZA]]*(PLAFOND-SUM(Tabella2026[CONTRIBUTO SULLA BASE DELLA POPOLAZIONE]))</f>
        <v>0</v>
      </c>
      <c r="R2116" s="3">
        <f>+Tabella2026[[#This Row],[CONTRIBUTO SULLA BASE DELLA POPOLAZIONE]]+Tabella2026[[#This Row],[CONTRIBUTO SULLA BASE DEL REDDITO]]</f>
        <v>28689.004297406067</v>
      </c>
      <c r="S2116" s="3">
        <f>+Tabella2026[[#This Row],[CONTRIBUTO TOTALE]]/(PLAFOND/N_TESSERE)</f>
        <v>57.378008594812137</v>
      </c>
      <c r="T2116" s="3">
        <f>+MAX(CEILING(Tabella2026[[#This Row],[preDEF1]],1),1)</f>
        <v>58</v>
      </c>
      <c r="U2116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116" s="21">
        <f>+Tabella2026[[#This Row],[DEF - n. card]]*(PLAFOND/N_TESSERE)</f>
        <v>28500</v>
      </c>
      <c r="W2116" s="18"/>
    </row>
    <row r="2117" spans="2:23" x14ac:dyDescent="0.25">
      <c r="B2117" s="1" t="s">
        <v>4272</v>
      </c>
      <c r="C2117" s="2">
        <v>35022</v>
      </c>
      <c r="D2117" s="1" t="s">
        <v>4273</v>
      </c>
      <c r="E2117" s="1" t="s">
        <v>27</v>
      </c>
      <c r="F2117" s="1" t="s">
        <v>64</v>
      </c>
      <c r="G2117" s="1" t="s">
        <v>2448</v>
      </c>
      <c r="H2117" s="1" t="s">
        <v>15835</v>
      </c>
      <c r="I2117" s="5">
        <v>5736</v>
      </c>
      <c r="J2117" s="5">
        <v>109831292</v>
      </c>
      <c r="K2117" s="3">
        <f>+Tabella2026[[#This Row],[POP_2024]]/SUM(Tabella2026[POP_2024])</f>
        <v>9.7313588492186346E-5</v>
      </c>
      <c r="L2117" s="3">
        <f>+Tabella2026[[#This Row],[INCIDENZA POPOLAZIONE]]*(PLAFOND/2)</f>
        <v>28649.047466908291</v>
      </c>
      <c r="M2117" s="3">
        <f>+IFERROR(Tabella2026[[#This Row],[reddito_2024]]/Tabella2026[[#This Row],[POP_2024]],"")</f>
        <v>19147.714783821477</v>
      </c>
      <c r="N2117" s="3">
        <f>+IF(Tabella2026[[#This Row],[REDDITO COMPLESSIVO PROCAPITE]]&lt;media_aggr_reddito_pc,(media_aggr_reddito_pc-Tabella2026[[#This Row],[REDDITO COMPLESSIVO PROCAPITE]]),0)</f>
        <v>0</v>
      </c>
      <c r="O2117" s="3">
        <f>+Tabella2026[[#This Row],[DIFFERENZA REDDITO INFERIORE ALLA MEDIA DALLA MEDIA]]*Tabella2026[[#This Row],[POP_2024]]</f>
        <v>0</v>
      </c>
      <c r="P2117" s="3">
        <f>+Tabella2026[[#This Row],[POPOLAZIONE PER DIFFERENZA ]]/SUM(Tabella2026[[POPOLAZIONE PER DIFFERENZA ]])</f>
        <v>0</v>
      </c>
      <c r="Q2117" s="3">
        <f>+Tabella2026[[#This Row],[INCIDENZA POPOLAZIONE PER DIFFERENZA]]*(PLAFOND-SUM(Tabella2026[CONTRIBUTO SULLA BASE DELLA POPOLAZIONE]))</f>
        <v>0</v>
      </c>
      <c r="R2117" s="3">
        <f>+Tabella2026[[#This Row],[CONTRIBUTO SULLA BASE DELLA POPOLAZIONE]]+Tabella2026[[#This Row],[CONTRIBUTO SULLA BASE DEL REDDITO]]</f>
        <v>28649.047466908291</v>
      </c>
      <c r="S2117" s="3">
        <f>+Tabella2026[[#This Row],[CONTRIBUTO TOTALE]]/(PLAFOND/N_TESSERE)</f>
        <v>57.298094933816579</v>
      </c>
      <c r="T2117" s="3">
        <f>+MAX(CEILING(Tabella2026[[#This Row],[preDEF1]],1),1)</f>
        <v>58</v>
      </c>
      <c r="U2117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117" s="21">
        <f>+Tabella2026[[#This Row],[DEF - n. card]]*(PLAFOND/N_TESSERE)</f>
        <v>28500</v>
      </c>
      <c r="W2117" s="18"/>
    </row>
    <row r="2118" spans="2:23" x14ac:dyDescent="0.25">
      <c r="B2118" s="1" t="s">
        <v>4428</v>
      </c>
      <c r="C2118" s="2">
        <v>16075</v>
      </c>
      <c r="D2118" s="1" t="s">
        <v>4429</v>
      </c>
      <c r="E2118" s="1" t="s">
        <v>12</v>
      </c>
      <c r="F2118" s="1" t="s">
        <v>93</v>
      </c>
      <c r="G2118" s="1" t="s">
        <v>2448</v>
      </c>
      <c r="H2118" s="1" t="s">
        <v>15835</v>
      </c>
      <c r="I2118" s="5">
        <v>5734</v>
      </c>
      <c r="J2118" s="5">
        <v>107600970</v>
      </c>
      <c r="K2118" s="3">
        <f>+Tabella2026[[#This Row],[POP_2024]]/SUM(Tabella2026[POP_2024])</f>
        <v>9.7279657673325753E-5</v>
      </c>
      <c r="L2118" s="3">
        <f>+Tabella2026[[#This Row],[INCIDENZA POPOLAZIONE]]*(PLAFOND/2)</f>
        <v>28639.058259283847</v>
      </c>
      <c r="M2118" s="3">
        <f>+IFERROR(Tabella2026[[#This Row],[reddito_2024]]/Tabella2026[[#This Row],[POP_2024]],"")</f>
        <v>18765.429019881409</v>
      </c>
      <c r="N2118" s="3">
        <f>+IF(Tabella2026[[#This Row],[REDDITO COMPLESSIVO PROCAPITE]]&lt;media_aggr_reddito_pc,(media_aggr_reddito_pc-Tabella2026[[#This Row],[REDDITO COMPLESSIVO PROCAPITE]]),0)</f>
        <v>0</v>
      </c>
      <c r="O2118" s="3">
        <f>+Tabella2026[[#This Row],[DIFFERENZA REDDITO INFERIORE ALLA MEDIA DALLA MEDIA]]*Tabella2026[[#This Row],[POP_2024]]</f>
        <v>0</v>
      </c>
      <c r="P2118" s="3">
        <f>+Tabella2026[[#This Row],[POPOLAZIONE PER DIFFERENZA ]]/SUM(Tabella2026[[POPOLAZIONE PER DIFFERENZA ]])</f>
        <v>0</v>
      </c>
      <c r="Q2118" s="3">
        <f>+Tabella2026[[#This Row],[INCIDENZA POPOLAZIONE PER DIFFERENZA]]*(PLAFOND-SUM(Tabella2026[CONTRIBUTO SULLA BASE DELLA POPOLAZIONE]))</f>
        <v>0</v>
      </c>
      <c r="R2118" s="3">
        <f>+Tabella2026[[#This Row],[CONTRIBUTO SULLA BASE DELLA POPOLAZIONE]]+Tabella2026[[#This Row],[CONTRIBUTO SULLA BASE DEL REDDITO]]</f>
        <v>28639.058259283847</v>
      </c>
      <c r="S2118" s="3">
        <f>+Tabella2026[[#This Row],[CONTRIBUTO TOTALE]]/(PLAFOND/N_TESSERE)</f>
        <v>57.278116518567693</v>
      </c>
      <c r="T2118" s="3">
        <f>+MAX(CEILING(Tabella2026[[#This Row],[preDEF1]],1),1)</f>
        <v>58</v>
      </c>
      <c r="U2118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118" s="21">
        <f>+Tabella2026[[#This Row],[DEF - n. card]]*(PLAFOND/N_TESSERE)</f>
        <v>28500</v>
      </c>
      <c r="W2118" s="18"/>
    </row>
    <row r="2119" spans="2:23" x14ac:dyDescent="0.25">
      <c r="B2119" s="1" t="s">
        <v>4350</v>
      </c>
      <c r="C2119" s="2">
        <v>58042</v>
      </c>
      <c r="D2119" s="1" t="s">
        <v>4351</v>
      </c>
      <c r="E2119" s="1" t="s">
        <v>8</v>
      </c>
      <c r="F2119" s="1" t="s">
        <v>7</v>
      </c>
      <c r="G2119" s="1" t="s">
        <v>2448</v>
      </c>
      <c r="H2119" s="1" t="s">
        <v>15834</v>
      </c>
      <c r="I2119" s="5">
        <v>5732</v>
      </c>
      <c r="J2119" s="5">
        <v>82677388</v>
      </c>
      <c r="K2119" s="3">
        <f>+Tabella2026[[#This Row],[POP_2024]]/SUM(Tabella2026[POP_2024])</f>
        <v>9.7245726854465147E-5</v>
      </c>
      <c r="L2119" s="3">
        <f>+Tabella2026[[#This Row],[INCIDENZA POPOLAZIONE]]*(PLAFOND/2)</f>
        <v>28629.069051659397</v>
      </c>
      <c r="M2119" s="3">
        <f>+IFERROR(Tabella2026[[#This Row],[reddito_2024]]/Tabella2026[[#This Row],[POP_2024]],"")</f>
        <v>14423.829030006978</v>
      </c>
      <c r="N2119" s="3">
        <f>+IF(Tabella2026[[#This Row],[REDDITO COMPLESSIVO PROCAPITE]]&lt;media_aggr_reddito_pc,(media_aggr_reddito_pc-Tabella2026[[#This Row],[REDDITO COMPLESSIVO PROCAPITE]]),0)</f>
        <v>3401.2370326017626</v>
      </c>
      <c r="O2119" s="3">
        <f>+Tabella2026[[#This Row],[DIFFERENZA REDDITO INFERIORE ALLA MEDIA DALLA MEDIA]]*Tabella2026[[#This Row],[POP_2024]]</f>
        <v>19495890.670873303</v>
      </c>
      <c r="P2119" s="3">
        <f>+Tabella2026[[#This Row],[POPOLAZIONE PER DIFFERENZA ]]/SUM(Tabella2026[[POPOLAZIONE PER DIFFERENZA ]])</f>
        <v>1.7296405330801908E-4</v>
      </c>
      <c r="Q2119" s="3">
        <f>+Tabella2026[[#This Row],[INCIDENZA POPOLAZIONE PER DIFFERENZA]]*(PLAFOND-SUM(Tabella2026[CONTRIBUTO SULLA BASE DELLA POPOLAZIONE]))</f>
        <v>50920.48757084104</v>
      </c>
      <c r="R2119" s="3">
        <f>+Tabella2026[[#This Row],[CONTRIBUTO SULLA BASE DELLA POPOLAZIONE]]+Tabella2026[[#This Row],[CONTRIBUTO SULLA BASE DEL REDDITO]]</f>
        <v>79549.556622500444</v>
      </c>
      <c r="S2119" s="3">
        <f>+Tabella2026[[#This Row],[CONTRIBUTO TOTALE]]/(PLAFOND/N_TESSERE)</f>
        <v>159.09911324500089</v>
      </c>
      <c r="T2119" s="3">
        <f>+MAX(CEILING(Tabella2026[[#This Row],[preDEF1]],1),1)</f>
        <v>160</v>
      </c>
      <c r="U2119" s="9">
        <f xml:space="preserve"> IF(ROW(Tabella2026[[#This Row],[preDEF2]]) - ROW(Tabella2026[[#Headers],[preDEF2]])&lt;=ABS(SUM(Tabella2026[preDEF2])-N_TESSERE),Tabella2026[[#This Row],[preDEF2]]-1,Tabella2026[[#This Row],[preDEF2]])</f>
        <v>159</v>
      </c>
      <c r="V2119" s="21">
        <f>+Tabella2026[[#This Row],[DEF - n. card]]*(PLAFOND/N_TESSERE)</f>
        <v>79500</v>
      </c>
      <c r="W2119" s="18"/>
    </row>
    <row r="2120" spans="2:23" x14ac:dyDescent="0.25">
      <c r="B2120" s="1" t="s">
        <v>4254</v>
      </c>
      <c r="C2120" s="2">
        <v>83007</v>
      </c>
      <c r="D2120" s="1" t="s">
        <v>4255</v>
      </c>
      <c r="E2120" s="1" t="s">
        <v>21</v>
      </c>
      <c r="F2120" s="1" t="s">
        <v>42</v>
      </c>
      <c r="G2120" s="1" t="s">
        <v>2448</v>
      </c>
      <c r="H2120" s="1" t="s">
        <v>15836</v>
      </c>
      <c r="I2120" s="5">
        <v>5731</v>
      </c>
      <c r="J2120" s="5">
        <v>79590680</v>
      </c>
      <c r="K2120" s="3">
        <f>+Tabella2026[[#This Row],[POP_2024]]/SUM(Tabella2026[POP_2024])</f>
        <v>9.7228761445034858E-5</v>
      </c>
      <c r="L2120" s="3">
        <f>+Tabella2026[[#This Row],[INCIDENZA POPOLAZIONE]]*(PLAFOND/2)</f>
        <v>28624.074447847179</v>
      </c>
      <c r="M2120" s="3">
        <f>+IFERROR(Tabella2026[[#This Row],[reddito_2024]]/Tabella2026[[#This Row],[POP_2024]],"")</f>
        <v>13887.747339033327</v>
      </c>
      <c r="N2120" s="3">
        <f>+IF(Tabella2026[[#This Row],[REDDITO COMPLESSIVO PROCAPITE]]&lt;media_aggr_reddito_pc,(media_aggr_reddito_pc-Tabella2026[[#This Row],[REDDITO COMPLESSIVO PROCAPITE]]),0)</f>
        <v>3937.318723575414</v>
      </c>
      <c r="O2120" s="3">
        <f>+Tabella2026[[#This Row],[DIFFERENZA REDDITO INFERIORE ALLA MEDIA DALLA MEDIA]]*Tabella2026[[#This Row],[POP_2024]]</f>
        <v>22564773.604810696</v>
      </c>
      <c r="P2120" s="3">
        <f>+Tabella2026[[#This Row],[POPOLAZIONE PER DIFFERENZA ]]/SUM(Tabella2026[[POPOLAZIONE PER DIFFERENZA ]])</f>
        <v>2.0019063353164733E-4</v>
      </c>
      <c r="Q2120" s="3">
        <f>+Tabella2026[[#This Row],[INCIDENZA POPOLAZIONE PER DIFFERENZA]]*(PLAFOND-SUM(Tabella2026[CONTRIBUTO SULLA BASE DELLA POPOLAZIONE]))</f>
        <v>58935.972368742063</v>
      </c>
      <c r="R2120" s="3">
        <f>+Tabella2026[[#This Row],[CONTRIBUTO SULLA BASE DELLA POPOLAZIONE]]+Tabella2026[[#This Row],[CONTRIBUTO SULLA BASE DEL REDDITO]]</f>
        <v>87560.046816589238</v>
      </c>
      <c r="S2120" s="3">
        <f>+Tabella2026[[#This Row],[CONTRIBUTO TOTALE]]/(PLAFOND/N_TESSERE)</f>
        <v>175.12009363317847</v>
      </c>
      <c r="T2120" s="3">
        <f>+MAX(CEILING(Tabella2026[[#This Row],[preDEF1]],1),1)</f>
        <v>176</v>
      </c>
      <c r="U2120" s="9">
        <f xml:space="preserve"> IF(ROW(Tabella2026[[#This Row],[preDEF2]]) - ROW(Tabella2026[[#Headers],[preDEF2]])&lt;=ABS(SUM(Tabella2026[preDEF2])-N_TESSERE),Tabella2026[[#This Row],[preDEF2]]-1,Tabella2026[[#This Row],[preDEF2]])</f>
        <v>175</v>
      </c>
      <c r="V2120" s="21">
        <f>+Tabella2026[[#This Row],[DEF - n. card]]*(PLAFOND/N_TESSERE)</f>
        <v>87500</v>
      </c>
      <c r="W2120" s="18"/>
    </row>
    <row r="2121" spans="2:23" x14ac:dyDescent="0.25">
      <c r="B2121" s="1" t="s">
        <v>4222</v>
      </c>
      <c r="C2121" s="2">
        <v>4009</v>
      </c>
      <c r="D2121" s="1" t="s">
        <v>4223</v>
      </c>
      <c r="E2121" s="1" t="s">
        <v>18</v>
      </c>
      <c r="F2121" s="1" t="s">
        <v>263</v>
      </c>
      <c r="G2121" s="1" t="s">
        <v>2448</v>
      </c>
      <c r="H2121" s="1" t="s">
        <v>15835</v>
      </c>
      <c r="I2121" s="5">
        <v>5728</v>
      </c>
      <c r="J2121" s="5">
        <v>105039375</v>
      </c>
      <c r="K2121" s="3">
        <f>+Tabella2026[[#This Row],[POP_2024]]/SUM(Tabella2026[POP_2024])</f>
        <v>9.7177865216743962E-5</v>
      </c>
      <c r="L2121" s="3">
        <f>+Tabella2026[[#This Row],[INCIDENZA POPOLAZIONE]]*(PLAFOND/2)</f>
        <v>28609.09063641051</v>
      </c>
      <c r="M2121" s="3">
        <f>+IFERROR(Tabella2026[[#This Row],[reddito_2024]]/Tabella2026[[#This Row],[POP_2024]],"")</f>
        <v>18337.879713687151</v>
      </c>
      <c r="N2121" s="3">
        <f>+IF(Tabella2026[[#This Row],[REDDITO COMPLESSIVO PROCAPITE]]&lt;media_aggr_reddito_pc,(media_aggr_reddito_pc-Tabella2026[[#This Row],[REDDITO COMPLESSIVO PROCAPITE]]),0)</f>
        <v>0</v>
      </c>
      <c r="O2121" s="3">
        <f>+Tabella2026[[#This Row],[DIFFERENZA REDDITO INFERIORE ALLA MEDIA DALLA MEDIA]]*Tabella2026[[#This Row],[POP_2024]]</f>
        <v>0</v>
      </c>
      <c r="P2121" s="3">
        <f>+Tabella2026[[#This Row],[POPOLAZIONE PER DIFFERENZA ]]/SUM(Tabella2026[[POPOLAZIONE PER DIFFERENZA ]])</f>
        <v>0</v>
      </c>
      <c r="Q2121" s="3">
        <f>+Tabella2026[[#This Row],[INCIDENZA POPOLAZIONE PER DIFFERENZA]]*(PLAFOND-SUM(Tabella2026[CONTRIBUTO SULLA BASE DELLA POPOLAZIONE]))</f>
        <v>0</v>
      </c>
      <c r="R2121" s="3">
        <f>+Tabella2026[[#This Row],[CONTRIBUTO SULLA BASE DELLA POPOLAZIONE]]+Tabella2026[[#This Row],[CONTRIBUTO SULLA BASE DEL REDDITO]]</f>
        <v>28609.09063641051</v>
      </c>
      <c r="S2121" s="3">
        <f>+Tabella2026[[#This Row],[CONTRIBUTO TOTALE]]/(PLAFOND/N_TESSERE)</f>
        <v>57.21818127282102</v>
      </c>
      <c r="T2121" s="3">
        <f>+MAX(CEILING(Tabella2026[[#This Row],[preDEF1]],1),1)</f>
        <v>58</v>
      </c>
      <c r="U2121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121" s="21">
        <f>+Tabella2026[[#This Row],[DEF - n. card]]*(PLAFOND/N_TESSERE)</f>
        <v>28500</v>
      </c>
      <c r="W2121" s="18"/>
    </row>
    <row r="2122" spans="2:23" x14ac:dyDescent="0.25">
      <c r="B2122" s="1" t="s">
        <v>4218</v>
      </c>
      <c r="C2122" s="2">
        <v>41043</v>
      </c>
      <c r="D2122" s="1" t="s">
        <v>4219</v>
      </c>
      <c r="E2122" s="1" t="s">
        <v>117</v>
      </c>
      <c r="F2122" s="1" t="s">
        <v>130</v>
      </c>
      <c r="G2122" s="1" t="s">
        <v>2448</v>
      </c>
      <c r="H2122" s="1" t="s">
        <v>15834</v>
      </c>
      <c r="I2122" s="5">
        <v>5720</v>
      </c>
      <c r="J2122" s="5">
        <v>99970359</v>
      </c>
      <c r="K2122" s="3">
        <f>+Tabella2026[[#This Row],[POP_2024]]/SUM(Tabella2026[POP_2024])</f>
        <v>9.7042141941301578E-5</v>
      </c>
      <c r="L2122" s="3">
        <f>+Tabella2026[[#This Row],[INCIDENZA POPOLAZIONE]]*(PLAFOND/2)</f>
        <v>28569.13380591273</v>
      </c>
      <c r="M2122" s="3">
        <f>+IFERROR(Tabella2026[[#This Row],[reddito_2024]]/Tabella2026[[#This Row],[POP_2024]],"")</f>
        <v>17477.335489510489</v>
      </c>
      <c r="N2122" s="3">
        <f>+IF(Tabella2026[[#This Row],[REDDITO COMPLESSIVO PROCAPITE]]&lt;media_aggr_reddito_pc,(media_aggr_reddito_pc-Tabella2026[[#This Row],[REDDITO COMPLESSIVO PROCAPITE]]),0)</f>
        <v>347.73057309825163</v>
      </c>
      <c r="O2122" s="3">
        <f>+Tabella2026[[#This Row],[DIFFERENZA REDDITO INFERIORE ALLA MEDIA DALLA MEDIA]]*Tabella2026[[#This Row],[POP_2024]]</f>
        <v>1989018.8781219993</v>
      </c>
      <c r="P2122" s="3">
        <f>+Tabella2026[[#This Row],[POPOLAZIONE PER DIFFERENZA ]]/SUM(Tabella2026[[POPOLAZIONE PER DIFFERENZA ]])</f>
        <v>1.7646219558469618E-5</v>
      </c>
      <c r="Q2122" s="3">
        <f>+Tabella2026[[#This Row],[INCIDENZA POPOLAZIONE PER DIFFERENZA]]*(PLAFOND-SUM(Tabella2026[CONTRIBUTO SULLA BASE DELLA POPOLAZIONE]))</f>
        <v>5195.0338033488079</v>
      </c>
      <c r="R2122" s="3">
        <f>+Tabella2026[[#This Row],[CONTRIBUTO SULLA BASE DELLA POPOLAZIONE]]+Tabella2026[[#This Row],[CONTRIBUTO SULLA BASE DEL REDDITO]]</f>
        <v>33764.167609261538</v>
      </c>
      <c r="S2122" s="3">
        <f>+Tabella2026[[#This Row],[CONTRIBUTO TOTALE]]/(PLAFOND/N_TESSERE)</f>
        <v>67.528335218523083</v>
      </c>
      <c r="T2122" s="3">
        <f>+MAX(CEILING(Tabella2026[[#This Row],[preDEF1]],1),1)</f>
        <v>68</v>
      </c>
      <c r="U2122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2122" s="21">
        <f>+Tabella2026[[#This Row],[DEF - n. card]]*(PLAFOND/N_TESSERE)</f>
        <v>33500</v>
      </c>
      <c r="W2122" s="18"/>
    </row>
    <row r="2123" spans="2:23" x14ac:dyDescent="0.25">
      <c r="B2123" s="1" t="s">
        <v>4354</v>
      </c>
      <c r="C2123" s="2">
        <v>16206</v>
      </c>
      <c r="D2123" s="1" t="s">
        <v>4355</v>
      </c>
      <c r="E2123" s="1" t="s">
        <v>12</v>
      </c>
      <c r="F2123" s="1" t="s">
        <v>93</v>
      </c>
      <c r="G2123" s="1" t="s">
        <v>2448</v>
      </c>
      <c r="H2123" s="1" t="s">
        <v>15835</v>
      </c>
      <c r="I2123" s="5">
        <v>5720</v>
      </c>
      <c r="J2123" s="5">
        <v>105989819</v>
      </c>
      <c r="K2123" s="3">
        <f>+Tabella2026[[#This Row],[POP_2024]]/SUM(Tabella2026[POP_2024])</f>
        <v>9.7042141941301578E-5</v>
      </c>
      <c r="L2123" s="3">
        <f>+Tabella2026[[#This Row],[INCIDENZA POPOLAZIONE]]*(PLAFOND/2)</f>
        <v>28569.13380591273</v>
      </c>
      <c r="M2123" s="3">
        <f>+IFERROR(Tabella2026[[#This Row],[reddito_2024]]/Tabella2026[[#This Row],[POP_2024]],"")</f>
        <v>18529.688636363637</v>
      </c>
      <c r="N2123" s="3">
        <f>+IF(Tabella2026[[#This Row],[REDDITO COMPLESSIVO PROCAPITE]]&lt;media_aggr_reddito_pc,(media_aggr_reddito_pc-Tabella2026[[#This Row],[REDDITO COMPLESSIVO PROCAPITE]]),0)</f>
        <v>0</v>
      </c>
      <c r="O2123" s="3">
        <f>+Tabella2026[[#This Row],[DIFFERENZA REDDITO INFERIORE ALLA MEDIA DALLA MEDIA]]*Tabella2026[[#This Row],[POP_2024]]</f>
        <v>0</v>
      </c>
      <c r="P2123" s="3">
        <f>+Tabella2026[[#This Row],[POPOLAZIONE PER DIFFERENZA ]]/SUM(Tabella2026[[POPOLAZIONE PER DIFFERENZA ]])</f>
        <v>0</v>
      </c>
      <c r="Q2123" s="3">
        <f>+Tabella2026[[#This Row],[INCIDENZA POPOLAZIONE PER DIFFERENZA]]*(PLAFOND-SUM(Tabella2026[CONTRIBUTO SULLA BASE DELLA POPOLAZIONE]))</f>
        <v>0</v>
      </c>
      <c r="R2123" s="3">
        <f>+Tabella2026[[#This Row],[CONTRIBUTO SULLA BASE DELLA POPOLAZIONE]]+Tabella2026[[#This Row],[CONTRIBUTO SULLA BASE DEL REDDITO]]</f>
        <v>28569.13380591273</v>
      </c>
      <c r="S2123" s="3">
        <f>+Tabella2026[[#This Row],[CONTRIBUTO TOTALE]]/(PLAFOND/N_TESSERE)</f>
        <v>57.138267611825462</v>
      </c>
      <c r="T2123" s="3">
        <f>+MAX(CEILING(Tabella2026[[#This Row],[preDEF1]],1),1)</f>
        <v>58</v>
      </c>
      <c r="U2123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123" s="21">
        <f>+Tabella2026[[#This Row],[DEF - n. card]]*(PLAFOND/N_TESSERE)</f>
        <v>28500</v>
      </c>
      <c r="W2123" s="18"/>
    </row>
    <row r="2124" spans="2:23" x14ac:dyDescent="0.25">
      <c r="B2124" s="1" t="s">
        <v>4164</v>
      </c>
      <c r="C2124" s="2">
        <v>101015</v>
      </c>
      <c r="D2124" s="1" t="s">
        <v>4165</v>
      </c>
      <c r="E2124" s="1" t="s">
        <v>61</v>
      </c>
      <c r="F2124" s="1" t="s">
        <v>239</v>
      </c>
      <c r="G2124" s="1" t="s">
        <v>2448</v>
      </c>
      <c r="H2124" s="1" t="s">
        <v>15836</v>
      </c>
      <c r="I2124" s="5">
        <v>5716</v>
      </c>
      <c r="J2124" s="5">
        <v>54590517</v>
      </c>
      <c r="K2124" s="3">
        <f>+Tabella2026[[#This Row],[POP_2024]]/SUM(Tabella2026[POP_2024])</f>
        <v>9.6974280303580392E-5</v>
      </c>
      <c r="L2124" s="3">
        <f>+Tabella2026[[#This Row],[INCIDENZA POPOLAZIONE]]*(PLAFOND/2)</f>
        <v>28549.15539066384</v>
      </c>
      <c r="M2124" s="3">
        <f>+IFERROR(Tabella2026[[#This Row],[reddito_2024]]/Tabella2026[[#This Row],[POP_2024]],"")</f>
        <v>9550.4753324002795</v>
      </c>
      <c r="N2124" s="3">
        <f>+IF(Tabella2026[[#This Row],[REDDITO COMPLESSIVO PROCAPITE]]&lt;media_aggr_reddito_pc,(media_aggr_reddito_pc-Tabella2026[[#This Row],[REDDITO COMPLESSIVO PROCAPITE]]),0)</f>
        <v>8274.5907302084615</v>
      </c>
      <c r="O2124" s="3">
        <f>+Tabella2026[[#This Row],[DIFFERENZA REDDITO INFERIORE ALLA MEDIA DALLA MEDIA]]*Tabella2026[[#This Row],[POP_2024]]</f>
        <v>47297560.613871567</v>
      </c>
      <c r="P2124" s="3">
        <f>+Tabella2026[[#This Row],[POPOLAZIONE PER DIFFERENZA ]]/SUM(Tabella2026[[POPOLAZIONE PER DIFFERENZA ]])</f>
        <v>4.1961549402710587E-4</v>
      </c>
      <c r="Q2124" s="3">
        <f>+Tabella2026[[#This Row],[INCIDENZA POPOLAZIONE PER DIFFERENZA]]*(PLAFOND-SUM(Tabella2026[CONTRIBUTO SULLA BASE DELLA POPOLAZIONE]))</f>
        <v>123534.48672995994</v>
      </c>
      <c r="R2124" s="3">
        <f>+Tabella2026[[#This Row],[CONTRIBUTO SULLA BASE DELLA POPOLAZIONE]]+Tabella2026[[#This Row],[CONTRIBUTO SULLA BASE DEL REDDITO]]</f>
        <v>152083.64212062379</v>
      </c>
      <c r="S2124" s="3">
        <f>+Tabella2026[[#This Row],[CONTRIBUTO TOTALE]]/(PLAFOND/N_TESSERE)</f>
        <v>304.16728424124756</v>
      </c>
      <c r="T2124" s="3">
        <f>+MAX(CEILING(Tabella2026[[#This Row],[preDEF1]],1),1)</f>
        <v>305</v>
      </c>
      <c r="U2124" s="9">
        <f xml:space="preserve"> IF(ROW(Tabella2026[[#This Row],[preDEF2]]) - ROW(Tabella2026[[#Headers],[preDEF2]])&lt;=ABS(SUM(Tabella2026[preDEF2])-N_TESSERE),Tabella2026[[#This Row],[preDEF2]]-1,Tabella2026[[#This Row],[preDEF2]])</f>
        <v>304</v>
      </c>
      <c r="V2124" s="21">
        <f>+Tabella2026[[#This Row],[DEF - n. card]]*(PLAFOND/N_TESSERE)</f>
        <v>152000</v>
      </c>
      <c r="W2124" s="18"/>
    </row>
    <row r="2125" spans="2:23" x14ac:dyDescent="0.25">
      <c r="B2125" s="1" t="s">
        <v>4206</v>
      </c>
      <c r="C2125" s="2">
        <v>30053</v>
      </c>
      <c r="D2125" s="1" t="s">
        <v>4207</v>
      </c>
      <c r="E2125" s="1" t="s">
        <v>48</v>
      </c>
      <c r="F2125" s="1" t="s">
        <v>120</v>
      </c>
      <c r="G2125" s="1" t="s">
        <v>2448</v>
      </c>
      <c r="H2125" s="1" t="s">
        <v>15835</v>
      </c>
      <c r="I2125" s="5">
        <v>5714</v>
      </c>
      <c r="J2125" s="5">
        <v>112883460</v>
      </c>
      <c r="K2125" s="3">
        <f>+Tabella2026[[#This Row],[POP_2024]]/SUM(Tabella2026[POP_2024])</f>
        <v>9.69403494847198E-5</v>
      </c>
      <c r="L2125" s="3">
        <f>+Tabella2026[[#This Row],[INCIDENZA POPOLAZIONE]]*(PLAFOND/2)</f>
        <v>28539.166183039397</v>
      </c>
      <c r="M2125" s="3">
        <f>+IFERROR(Tabella2026[[#This Row],[reddito_2024]]/Tabella2026[[#This Row],[POP_2024]],"")</f>
        <v>19755.593279663983</v>
      </c>
      <c r="N2125" s="3">
        <f>+IF(Tabella2026[[#This Row],[REDDITO COMPLESSIVO PROCAPITE]]&lt;media_aggr_reddito_pc,(media_aggr_reddito_pc-Tabella2026[[#This Row],[REDDITO COMPLESSIVO PROCAPITE]]),0)</f>
        <v>0</v>
      </c>
      <c r="O2125" s="3">
        <f>+Tabella2026[[#This Row],[DIFFERENZA REDDITO INFERIORE ALLA MEDIA DALLA MEDIA]]*Tabella2026[[#This Row],[POP_2024]]</f>
        <v>0</v>
      </c>
      <c r="P2125" s="3">
        <f>+Tabella2026[[#This Row],[POPOLAZIONE PER DIFFERENZA ]]/SUM(Tabella2026[[POPOLAZIONE PER DIFFERENZA ]])</f>
        <v>0</v>
      </c>
      <c r="Q2125" s="3">
        <f>+Tabella2026[[#This Row],[INCIDENZA POPOLAZIONE PER DIFFERENZA]]*(PLAFOND-SUM(Tabella2026[CONTRIBUTO SULLA BASE DELLA POPOLAZIONE]))</f>
        <v>0</v>
      </c>
      <c r="R2125" s="3">
        <f>+Tabella2026[[#This Row],[CONTRIBUTO SULLA BASE DELLA POPOLAZIONE]]+Tabella2026[[#This Row],[CONTRIBUTO SULLA BASE DEL REDDITO]]</f>
        <v>28539.166183039397</v>
      </c>
      <c r="S2125" s="3">
        <f>+Tabella2026[[#This Row],[CONTRIBUTO TOTALE]]/(PLAFOND/N_TESSERE)</f>
        <v>57.078332366078797</v>
      </c>
      <c r="T2125" s="3">
        <f>+MAX(CEILING(Tabella2026[[#This Row],[preDEF1]],1),1)</f>
        <v>58</v>
      </c>
      <c r="U2125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125" s="21">
        <f>+Tabella2026[[#This Row],[DEF - n. card]]*(PLAFOND/N_TESSERE)</f>
        <v>28500</v>
      </c>
      <c r="W2125" s="18"/>
    </row>
    <row r="2126" spans="2:23" x14ac:dyDescent="0.25">
      <c r="B2126" s="1" t="s">
        <v>4408</v>
      </c>
      <c r="C2126" s="2">
        <v>61012</v>
      </c>
      <c r="D2126" s="1" t="s">
        <v>4409</v>
      </c>
      <c r="E2126" s="1" t="s">
        <v>15</v>
      </c>
      <c r="F2126" s="1" t="s">
        <v>184</v>
      </c>
      <c r="G2126" s="1" t="s">
        <v>2448</v>
      </c>
      <c r="H2126" s="1" t="s">
        <v>15836</v>
      </c>
      <c r="I2126" s="5">
        <v>5708</v>
      </c>
      <c r="J2126" s="5">
        <v>55884600</v>
      </c>
      <c r="K2126" s="3">
        <f>+Tabella2026[[#This Row],[POP_2024]]/SUM(Tabella2026[POP_2024])</f>
        <v>9.6838557028138008E-5</v>
      </c>
      <c r="L2126" s="3">
        <f>+Tabella2026[[#This Row],[INCIDENZA POPOLAZIONE]]*(PLAFOND/2)</f>
        <v>28509.19856016606</v>
      </c>
      <c r="M2126" s="3">
        <f>+IFERROR(Tabella2026[[#This Row],[reddito_2024]]/Tabella2026[[#This Row],[POP_2024]],"")</f>
        <v>9790.574632095304</v>
      </c>
      <c r="N2126" s="3">
        <f>+IF(Tabella2026[[#This Row],[REDDITO COMPLESSIVO PROCAPITE]]&lt;media_aggr_reddito_pc,(media_aggr_reddito_pc-Tabella2026[[#This Row],[REDDITO COMPLESSIVO PROCAPITE]]),0)</f>
        <v>8034.4914305134371</v>
      </c>
      <c r="O2126" s="3">
        <f>+Tabella2026[[#This Row],[DIFFERENZA REDDITO INFERIORE ALLA MEDIA DALLA MEDIA]]*Tabella2026[[#This Row],[POP_2024]]</f>
        <v>45860877.085370697</v>
      </c>
      <c r="P2126" s="3">
        <f>+Tabella2026[[#This Row],[POPOLAZIONE PER DIFFERENZA ]]/SUM(Tabella2026[[POPOLAZIONE PER DIFFERENZA ]])</f>
        <v>4.0686949485192449E-4</v>
      </c>
      <c r="Q2126" s="3">
        <f>+Tabella2026[[#This Row],[INCIDENZA POPOLAZIONE PER DIFFERENZA]]*(PLAFOND-SUM(Tabella2026[CONTRIBUTO SULLA BASE DELLA POPOLAZIONE]))</f>
        <v>119782.07413228591</v>
      </c>
      <c r="R2126" s="3">
        <f>+Tabella2026[[#This Row],[CONTRIBUTO SULLA BASE DELLA POPOLAZIONE]]+Tabella2026[[#This Row],[CONTRIBUTO SULLA BASE DEL REDDITO]]</f>
        <v>148291.27269245198</v>
      </c>
      <c r="S2126" s="3">
        <f>+Tabella2026[[#This Row],[CONTRIBUTO TOTALE]]/(PLAFOND/N_TESSERE)</f>
        <v>296.58254538490394</v>
      </c>
      <c r="T2126" s="3">
        <f>+MAX(CEILING(Tabella2026[[#This Row],[preDEF1]],1),1)</f>
        <v>297</v>
      </c>
      <c r="U2126" s="9">
        <f xml:space="preserve"> IF(ROW(Tabella2026[[#This Row],[preDEF2]]) - ROW(Tabella2026[[#Headers],[preDEF2]])&lt;=ABS(SUM(Tabella2026[preDEF2])-N_TESSERE),Tabella2026[[#This Row],[preDEF2]]-1,Tabella2026[[#This Row],[preDEF2]])</f>
        <v>296</v>
      </c>
      <c r="V2126" s="21">
        <f>+Tabella2026[[#This Row],[DEF - n. card]]*(PLAFOND/N_TESSERE)</f>
        <v>148000</v>
      </c>
      <c r="W2126" s="18"/>
    </row>
    <row r="2127" spans="2:23" x14ac:dyDescent="0.25">
      <c r="B2127" s="1" t="s">
        <v>4160</v>
      </c>
      <c r="C2127" s="2">
        <v>102044</v>
      </c>
      <c r="D2127" s="1" t="s">
        <v>4161</v>
      </c>
      <c r="E2127" s="1" t="s">
        <v>61</v>
      </c>
      <c r="F2127" s="1" t="s">
        <v>607</v>
      </c>
      <c r="G2127" s="1" t="s">
        <v>2448</v>
      </c>
      <c r="H2127" s="1" t="s">
        <v>15836</v>
      </c>
      <c r="I2127" s="5">
        <v>5706</v>
      </c>
      <c r="J2127" s="5">
        <v>72078787</v>
      </c>
      <c r="K2127" s="3">
        <f>+Tabella2026[[#This Row],[POP_2024]]/SUM(Tabella2026[POP_2024])</f>
        <v>9.6804626209277415E-5</v>
      </c>
      <c r="L2127" s="3">
        <f>+Tabella2026[[#This Row],[INCIDENZA POPOLAZIONE]]*(PLAFOND/2)</f>
        <v>28499.209352541613</v>
      </c>
      <c r="M2127" s="3">
        <f>+IFERROR(Tabella2026[[#This Row],[reddito_2024]]/Tabella2026[[#This Row],[POP_2024]],"")</f>
        <v>12632.104276200491</v>
      </c>
      <c r="N2127" s="3">
        <f>+IF(Tabella2026[[#This Row],[REDDITO COMPLESSIVO PROCAPITE]]&lt;media_aggr_reddito_pc,(media_aggr_reddito_pc-Tabella2026[[#This Row],[REDDITO COMPLESSIVO PROCAPITE]]),0)</f>
        <v>5192.9617864082502</v>
      </c>
      <c r="O2127" s="3">
        <f>+Tabella2026[[#This Row],[DIFFERENZA REDDITO INFERIORE ALLA MEDIA DALLA MEDIA]]*Tabella2026[[#This Row],[POP_2024]]</f>
        <v>29631039.953245476</v>
      </c>
      <c r="P2127" s="3">
        <f>+Tabella2026[[#This Row],[POPOLAZIONE PER DIFFERENZA ]]/SUM(Tabella2026[[POPOLAZIONE PER DIFFERENZA ]])</f>
        <v>2.6288128409039847E-4</v>
      </c>
      <c r="Q2127" s="3">
        <f>+Tabella2026[[#This Row],[INCIDENZA POPOLAZIONE PER DIFFERENZA]]*(PLAFOND-SUM(Tabella2026[CONTRIBUTO SULLA BASE DELLA POPOLAZIONE]))</f>
        <v>77392.052875250549</v>
      </c>
      <c r="R2127" s="3">
        <f>+Tabella2026[[#This Row],[CONTRIBUTO SULLA BASE DELLA POPOLAZIONE]]+Tabella2026[[#This Row],[CONTRIBUTO SULLA BASE DEL REDDITO]]</f>
        <v>105891.26222779216</v>
      </c>
      <c r="S2127" s="3">
        <f>+Tabella2026[[#This Row],[CONTRIBUTO TOTALE]]/(PLAFOND/N_TESSERE)</f>
        <v>211.78252445558434</v>
      </c>
      <c r="T2127" s="3">
        <f>+MAX(CEILING(Tabella2026[[#This Row],[preDEF1]],1),1)</f>
        <v>212</v>
      </c>
      <c r="U2127" s="9">
        <f xml:space="preserve"> IF(ROW(Tabella2026[[#This Row],[preDEF2]]) - ROW(Tabella2026[[#Headers],[preDEF2]])&lt;=ABS(SUM(Tabella2026[preDEF2])-N_TESSERE),Tabella2026[[#This Row],[preDEF2]]-1,Tabella2026[[#This Row],[preDEF2]])</f>
        <v>211</v>
      </c>
      <c r="V2127" s="21">
        <f>+Tabella2026[[#This Row],[DEF - n. card]]*(PLAFOND/N_TESSERE)</f>
        <v>105500</v>
      </c>
      <c r="W2127" s="18"/>
    </row>
    <row r="2128" spans="2:23" x14ac:dyDescent="0.25">
      <c r="B2128" s="1" t="s">
        <v>4314</v>
      </c>
      <c r="C2128" s="2">
        <v>54038</v>
      </c>
      <c r="D2128" s="1" t="s">
        <v>4315</v>
      </c>
      <c r="E2128" s="1" t="s">
        <v>67</v>
      </c>
      <c r="F2128" s="1" t="s">
        <v>66</v>
      </c>
      <c r="G2128" s="1" t="s">
        <v>2448</v>
      </c>
      <c r="H2128" s="1" t="s">
        <v>15834</v>
      </c>
      <c r="I2128" s="5">
        <v>5705</v>
      </c>
      <c r="J2128" s="5">
        <v>104158635</v>
      </c>
      <c r="K2128" s="3">
        <f>+Tabella2026[[#This Row],[POP_2024]]/SUM(Tabella2026[POP_2024])</f>
        <v>9.6787660799847126E-5</v>
      </c>
      <c r="L2128" s="3">
        <f>+Tabella2026[[#This Row],[INCIDENZA POPOLAZIONE]]*(PLAFOND/2)</f>
        <v>28494.214748729395</v>
      </c>
      <c r="M2128" s="3">
        <f>+IFERROR(Tabella2026[[#This Row],[reddito_2024]]/Tabella2026[[#This Row],[POP_2024]],"")</f>
        <v>18257.429447852759</v>
      </c>
      <c r="N2128" s="3">
        <f>+IF(Tabella2026[[#This Row],[REDDITO COMPLESSIVO PROCAPITE]]&lt;media_aggr_reddito_pc,(media_aggr_reddito_pc-Tabella2026[[#This Row],[REDDITO COMPLESSIVO PROCAPITE]]),0)</f>
        <v>0</v>
      </c>
      <c r="O2128" s="3">
        <f>+Tabella2026[[#This Row],[DIFFERENZA REDDITO INFERIORE ALLA MEDIA DALLA MEDIA]]*Tabella2026[[#This Row],[POP_2024]]</f>
        <v>0</v>
      </c>
      <c r="P2128" s="3">
        <f>+Tabella2026[[#This Row],[POPOLAZIONE PER DIFFERENZA ]]/SUM(Tabella2026[[POPOLAZIONE PER DIFFERENZA ]])</f>
        <v>0</v>
      </c>
      <c r="Q2128" s="3">
        <f>+Tabella2026[[#This Row],[INCIDENZA POPOLAZIONE PER DIFFERENZA]]*(PLAFOND-SUM(Tabella2026[CONTRIBUTO SULLA BASE DELLA POPOLAZIONE]))</f>
        <v>0</v>
      </c>
      <c r="R2128" s="3">
        <f>+Tabella2026[[#This Row],[CONTRIBUTO SULLA BASE DELLA POPOLAZIONE]]+Tabella2026[[#This Row],[CONTRIBUTO SULLA BASE DEL REDDITO]]</f>
        <v>28494.214748729395</v>
      </c>
      <c r="S2128" s="3">
        <f>+Tabella2026[[#This Row],[CONTRIBUTO TOTALE]]/(PLAFOND/N_TESSERE)</f>
        <v>56.988429497458789</v>
      </c>
      <c r="T2128" s="3">
        <f>+MAX(CEILING(Tabella2026[[#This Row],[preDEF1]],1),1)</f>
        <v>57</v>
      </c>
      <c r="U2128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28" s="21">
        <f>+Tabella2026[[#This Row],[DEF - n. card]]*(PLAFOND/N_TESSERE)</f>
        <v>28000</v>
      </c>
      <c r="W2128" s="18"/>
    </row>
    <row r="2129" spans="2:23" x14ac:dyDescent="0.25">
      <c r="B2129" s="1" t="s">
        <v>4276</v>
      </c>
      <c r="C2129" s="2">
        <v>33023</v>
      </c>
      <c r="D2129" s="1" t="s">
        <v>4277</v>
      </c>
      <c r="E2129" s="1" t="s">
        <v>27</v>
      </c>
      <c r="F2129" s="1" t="s">
        <v>112</v>
      </c>
      <c r="G2129" s="1" t="s">
        <v>2448</v>
      </c>
      <c r="H2129" s="1" t="s">
        <v>15835</v>
      </c>
      <c r="I2129" s="5">
        <v>5704</v>
      </c>
      <c r="J2129" s="5">
        <v>134935787</v>
      </c>
      <c r="K2129" s="3">
        <f>+Tabella2026[[#This Row],[POP_2024]]/SUM(Tabella2026[POP_2024])</f>
        <v>9.6770695390416823E-5</v>
      </c>
      <c r="L2129" s="3">
        <f>+Tabella2026[[#This Row],[INCIDENZA POPOLAZIONE]]*(PLAFOND/2)</f>
        <v>28489.22014491717</v>
      </c>
      <c r="M2129" s="3">
        <f>+IFERROR(Tabella2026[[#This Row],[reddito_2024]]/Tabella2026[[#This Row],[POP_2024]],"")</f>
        <v>23656.344144460028</v>
      </c>
      <c r="N2129" s="3">
        <f>+IF(Tabella2026[[#This Row],[REDDITO COMPLESSIVO PROCAPITE]]&lt;media_aggr_reddito_pc,(media_aggr_reddito_pc-Tabella2026[[#This Row],[REDDITO COMPLESSIVO PROCAPITE]]),0)</f>
        <v>0</v>
      </c>
      <c r="O2129" s="3">
        <f>+Tabella2026[[#This Row],[DIFFERENZA REDDITO INFERIORE ALLA MEDIA DALLA MEDIA]]*Tabella2026[[#This Row],[POP_2024]]</f>
        <v>0</v>
      </c>
      <c r="P2129" s="3">
        <f>+Tabella2026[[#This Row],[POPOLAZIONE PER DIFFERENZA ]]/SUM(Tabella2026[[POPOLAZIONE PER DIFFERENZA ]])</f>
        <v>0</v>
      </c>
      <c r="Q2129" s="3">
        <f>+Tabella2026[[#This Row],[INCIDENZA POPOLAZIONE PER DIFFERENZA]]*(PLAFOND-SUM(Tabella2026[CONTRIBUTO SULLA BASE DELLA POPOLAZIONE]))</f>
        <v>0</v>
      </c>
      <c r="R2129" s="3">
        <f>+Tabella2026[[#This Row],[CONTRIBUTO SULLA BASE DELLA POPOLAZIONE]]+Tabella2026[[#This Row],[CONTRIBUTO SULLA BASE DEL REDDITO]]</f>
        <v>28489.22014491717</v>
      </c>
      <c r="S2129" s="3">
        <f>+Tabella2026[[#This Row],[CONTRIBUTO TOTALE]]/(PLAFOND/N_TESSERE)</f>
        <v>56.978440289834339</v>
      </c>
      <c r="T2129" s="3">
        <f>+MAX(CEILING(Tabella2026[[#This Row],[preDEF1]],1),1)</f>
        <v>57</v>
      </c>
      <c r="U2129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29" s="21">
        <f>+Tabella2026[[#This Row],[DEF - n. card]]*(PLAFOND/N_TESSERE)</f>
        <v>28000</v>
      </c>
      <c r="W2129" s="18"/>
    </row>
    <row r="2130" spans="2:23" x14ac:dyDescent="0.25">
      <c r="B2130" s="1" t="s">
        <v>4256</v>
      </c>
      <c r="C2130" s="2">
        <v>16157</v>
      </c>
      <c r="D2130" s="1" t="s">
        <v>4257</v>
      </c>
      <c r="E2130" s="1" t="s">
        <v>12</v>
      </c>
      <c r="F2130" s="1" t="s">
        <v>93</v>
      </c>
      <c r="G2130" s="1" t="s">
        <v>2448</v>
      </c>
      <c r="H2130" s="1" t="s">
        <v>15835</v>
      </c>
      <c r="I2130" s="5">
        <v>5704</v>
      </c>
      <c r="J2130" s="5">
        <v>101845609</v>
      </c>
      <c r="K2130" s="3">
        <f>+Tabella2026[[#This Row],[POP_2024]]/SUM(Tabella2026[POP_2024])</f>
        <v>9.6770695390416823E-5</v>
      </c>
      <c r="L2130" s="3">
        <f>+Tabella2026[[#This Row],[INCIDENZA POPOLAZIONE]]*(PLAFOND/2)</f>
        <v>28489.22014491717</v>
      </c>
      <c r="M2130" s="3">
        <f>+IFERROR(Tabella2026[[#This Row],[reddito_2024]]/Tabella2026[[#This Row],[POP_2024]],"")</f>
        <v>17855.120792426369</v>
      </c>
      <c r="N2130" s="3">
        <f>+IF(Tabella2026[[#This Row],[REDDITO COMPLESSIVO PROCAPITE]]&lt;media_aggr_reddito_pc,(media_aggr_reddito_pc-Tabella2026[[#This Row],[REDDITO COMPLESSIVO PROCAPITE]]),0)</f>
        <v>0</v>
      </c>
      <c r="O2130" s="3">
        <f>+Tabella2026[[#This Row],[DIFFERENZA REDDITO INFERIORE ALLA MEDIA DALLA MEDIA]]*Tabella2026[[#This Row],[POP_2024]]</f>
        <v>0</v>
      </c>
      <c r="P2130" s="3">
        <f>+Tabella2026[[#This Row],[POPOLAZIONE PER DIFFERENZA ]]/SUM(Tabella2026[[POPOLAZIONE PER DIFFERENZA ]])</f>
        <v>0</v>
      </c>
      <c r="Q2130" s="3">
        <f>+Tabella2026[[#This Row],[INCIDENZA POPOLAZIONE PER DIFFERENZA]]*(PLAFOND-SUM(Tabella2026[CONTRIBUTO SULLA BASE DELLA POPOLAZIONE]))</f>
        <v>0</v>
      </c>
      <c r="R2130" s="3">
        <f>+Tabella2026[[#This Row],[CONTRIBUTO SULLA BASE DELLA POPOLAZIONE]]+Tabella2026[[#This Row],[CONTRIBUTO SULLA BASE DEL REDDITO]]</f>
        <v>28489.22014491717</v>
      </c>
      <c r="S2130" s="3">
        <f>+Tabella2026[[#This Row],[CONTRIBUTO TOTALE]]/(PLAFOND/N_TESSERE)</f>
        <v>56.978440289834339</v>
      </c>
      <c r="T2130" s="3">
        <f>+MAX(CEILING(Tabella2026[[#This Row],[preDEF1]],1),1)</f>
        <v>57</v>
      </c>
      <c r="U2130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30" s="21">
        <f>+Tabella2026[[#This Row],[DEF - n. card]]*(PLAFOND/N_TESSERE)</f>
        <v>28000</v>
      </c>
      <c r="W2130" s="18"/>
    </row>
    <row r="2131" spans="2:23" x14ac:dyDescent="0.25">
      <c r="B2131" s="1" t="s">
        <v>4300</v>
      </c>
      <c r="C2131" s="2">
        <v>5050</v>
      </c>
      <c r="D2131" s="1" t="s">
        <v>4301</v>
      </c>
      <c r="E2131" s="1" t="s">
        <v>18</v>
      </c>
      <c r="F2131" s="1" t="s">
        <v>182</v>
      </c>
      <c r="G2131" s="1" t="s">
        <v>2448</v>
      </c>
      <c r="H2131" s="1" t="s">
        <v>15835</v>
      </c>
      <c r="I2131" s="5">
        <v>5693</v>
      </c>
      <c r="J2131" s="5">
        <v>102741237</v>
      </c>
      <c r="K2131" s="3">
        <f>+Tabella2026[[#This Row],[POP_2024]]/SUM(Tabella2026[POP_2024])</f>
        <v>9.6584075886683556E-5</v>
      </c>
      <c r="L2131" s="3">
        <f>+Tabella2026[[#This Row],[INCIDENZA POPOLAZIONE]]*(PLAFOND/2)</f>
        <v>28434.279502982725</v>
      </c>
      <c r="M2131" s="3">
        <f>+IFERROR(Tabella2026[[#This Row],[reddito_2024]]/Tabella2026[[#This Row],[POP_2024]],"")</f>
        <v>18046.941331459686</v>
      </c>
      <c r="N2131" s="3">
        <f>+IF(Tabella2026[[#This Row],[REDDITO COMPLESSIVO PROCAPITE]]&lt;media_aggr_reddito_pc,(media_aggr_reddito_pc-Tabella2026[[#This Row],[REDDITO COMPLESSIVO PROCAPITE]]),0)</f>
        <v>0</v>
      </c>
      <c r="O2131" s="3">
        <f>+Tabella2026[[#This Row],[DIFFERENZA REDDITO INFERIORE ALLA MEDIA DALLA MEDIA]]*Tabella2026[[#This Row],[POP_2024]]</f>
        <v>0</v>
      </c>
      <c r="P2131" s="3">
        <f>+Tabella2026[[#This Row],[POPOLAZIONE PER DIFFERENZA ]]/SUM(Tabella2026[[POPOLAZIONE PER DIFFERENZA ]])</f>
        <v>0</v>
      </c>
      <c r="Q2131" s="3">
        <f>+Tabella2026[[#This Row],[INCIDENZA POPOLAZIONE PER DIFFERENZA]]*(PLAFOND-SUM(Tabella2026[CONTRIBUTO SULLA BASE DELLA POPOLAZIONE]))</f>
        <v>0</v>
      </c>
      <c r="R2131" s="3">
        <f>+Tabella2026[[#This Row],[CONTRIBUTO SULLA BASE DELLA POPOLAZIONE]]+Tabella2026[[#This Row],[CONTRIBUTO SULLA BASE DEL REDDITO]]</f>
        <v>28434.279502982725</v>
      </c>
      <c r="S2131" s="3">
        <f>+Tabella2026[[#This Row],[CONTRIBUTO TOTALE]]/(PLAFOND/N_TESSERE)</f>
        <v>56.868559005965452</v>
      </c>
      <c r="T2131" s="3">
        <f>+MAX(CEILING(Tabella2026[[#This Row],[preDEF1]],1),1)</f>
        <v>57</v>
      </c>
      <c r="U2131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31" s="21">
        <f>+Tabella2026[[#This Row],[DEF - n. card]]*(PLAFOND/N_TESSERE)</f>
        <v>28000</v>
      </c>
      <c r="W2131" s="18"/>
    </row>
    <row r="2132" spans="2:23" x14ac:dyDescent="0.25">
      <c r="B2132" s="1" t="s">
        <v>4434</v>
      </c>
      <c r="C2132" s="2">
        <v>79042</v>
      </c>
      <c r="D2132" s="1" t="s">
        <v>4435</v>
      </c>
      <c r="E2132" s="1" t="s">
        <v>61</v>
      </c>
      <c r="F2132" s="1" t="s">
        <v>148</v>
      </c>
      <c r="G2132" s="1" t="s">
        <v>2448</v>
      </c>
      <c r="H2132" s="1" t="s">
        <v>15836</v>
      </c>
      <c r="I2132" s="5">
        <v>5689</v>
      </c>
      <c r="J2132" s="5">
        <v>64765443</v>
      </c>
      <c r="K2132" s="3">
        <f>+Tabella2026[[#This Row],[POP_2024]]/SUM(Tabella2026[POP_2024])</f>
        <v>9.6516214248962357E-5</v>
      </c>
      <c r="L2132" s="3">
        <f>+Tabella2026[[#This Row],[INCIDENZA POPOLAZIONE]]*(PLAFOND/2)</f>
        <v>28414.301087733831</v>
      </c>
      <c r="M2132" s="3">
        <f>+IFERROR(Tabella2026[[#This Row],[reddito_2024]]/Tabella2026[[#This Row],[POP_2024]],"")</f>
        <v>11384.328177184039</v>
      </c>
      <c r="N2132" s="3">
        <f>+IF(Tabella2026[[#This Row],[REDDITO COMPLESSIVO PROCAPITE]]&lt;media_aggr_reddito_pc,(media_aggr_reddito_pc-Tabella2026[[#This Row],[REDDITO COMPLESSIVO PROCAPITE]]),0)</f>
        <v>6440.7378854247017</v>
      </c>
      <c r="O2132" s="3">
        <f>+Tabella2026[[#This Row],[DIFFERENZA REDDITO INFERIORE ALLA MEDIA DALLA MEDIA]]*Tabella2026[[#This Row],[POP_2024]]</f>
        <v>36641357.830181129</v>
      </c>
      <c r="P2132" s="3">
        <f>+Tabella2026[[#This Row],[POPOLAZIONE PER DIFFERENZA ]]/SUM(Tabella2026[[POPOLAZIONE PER DIFFERENZA ]])</f>
        <v>3.2507556982179991E-4</v>
      </c>
      <c r="Q2132" s="3">
        <f>+Tabella2026[[#This Row],[INCIDENZA POPOLAZIONE PER DIFFERENZA]]*(PLAFOND-SUM(Tabella2026[CONTRIBUTO SULLA BASE DELLA POPOLAZIONE]))</f>
        <v>95702.003948860918</v>
      </c>
      <c r="R2132" s="3">
        <f>+Tabella2026[[#This Row],[CONTRIBUTO SULLA BASE DELLA POPOLAZIONE]]+Tabella2026[[#This Row],[CONTRIBUTO SULLA BASE DEL REDDITO]]</f>
        <v>124116.30503659474</v>
      </c>
      <c r="S2132" s="3">
        <f>+Tabella2026[[#This Row],[CONTRIBUTO TOTALE]]/(PLAFOND/N_TESSERE)</f>
        <v>248.23261007318948</v>
      </c>
      <c r="T2132" s="3">
        <f>+MAX(CEILING(Tabella2026[[#This Row],[preDEF1]],1),1)</f>
        <v>249</v>
      </c>
      <c r="U2132" s="9">
        <f xml:space="preserve"> IF(ROW(Tabella2026[[#This Row],[preDEF2]]) - ROW(Tabella2026[[#Headers],[preDEF2]])&lt;=ABS(SUM(Tabella2026[preDEF2])-N_TESSERE),Tabella2026[[#This Row],[preDEF2]]-1,Tabella2026[[#This Row],[preDEF2]])</f>
        <v>248</v>
      </c>
      <c r="V2132" s="21">
        <f>+Tabella2026[[#This Row],[DEF - n. card]]*(PLAFOND/N_TESSERE)</f>
        <v>124000</v>
      </c>
      <c r="W2132" s="18"/>
    </row>
    <row r="2133" spans="2:23" x14ac:dyDescent="0.25">
      <c r="B2133" s="1" t="s">
        <v>4334</v>
      </c>
      <c r="C2133" s="2">
        <v>75003</v>
      </c>
      <c r="D2133" s="1" t="s">
        <v>4335</v>
      </c>
      <c r="E2133" s="1" t="s">
        <v>33</v>
      </c>
      <c r="F2133" s="1" t="s">
        <v>132</v>
      </c>
      <c r="G2133" s="1" t="s">
        <v>2448</v>
      </c>
      <c r="H2133" s="1" t="s">
        <v>15836</v>
      </c>
      <c r="I2133" s="5">
        <v>5682</v>
      </c>
      <c r="J2133" s="5">
        <v>65316817</v>
      </c>
      <c r="K2133" s="3">
        <f>+Tabella2026[[#This Row],[POP_2024]]/SUM(Tabella2026[POP_2024])</f>
        <v>9.6397456382950276E-5</v>
      </c>
      <c r="L2133" s="3">
        <f>+Tabella2026[[#This Row],[INCIDENZA POPOLAZIONE]]*(PLAFOND/2)</f>
        <v>28379.338861048273</v>
      </c>
      <c r="M2133" s="3">
        <f>+IFERROR(Tabella2026[[#This Row],[reddito_2024]]/Tabella2026[[#This Row],[POP_2024]],"")</f>
        <v>11495.391939457937</v>
      </c>
      <c r="N2133" s="3">
        <f>+IF(Tabella2026[[#This Row],[REDDITO COMPLESSIVO PROCAPITE]]&lt;media_aggr_reddito_pc,(media_aggr_reddito_pc-Tabella2026[[#This Row],[REDDITO COMPLESSIVO PROCAPITE]]),0)</f>
        <v>6329.674123150804</v>
      </c>
      <c r="O2133" s="3">
        <f>+Tabella2026[[#This Row],[DIFFERENZA REDDITO INFERIORE ALLA MEDIA DALLA MEDIA]]*Tabella2026[[#This Row],[POP_2024]]</f>
        <v>35965208.367742866</v>
      </c>
      <c r="P2133" s="3">
        <f>+Tabella2026[[#This Row],[POPOLAZIONE PER DIFFERENZA ]]/SUM(Tabella2026[[POPOLAZIONE PER DIFFERENZA ]])</f>
        <v>3.1907689278571651E-4</v>
      </c>
      <c r="Q2133" s="3">
        <f>+Tabella2026[[#This Row],[INCIDENZA POPOLAZIONE PER DIFFERENZA]]*(PLAFOND-SUM(Tabella2026[CONTRIBUTO SULLA BASE DELLA POPOLAZIONE]))</f>
        <v>93935.997928445737</v>
      </c>
      <c r="R2133" s="3">
        <f>+Tabella2026[[#This Row],[CONTRIBUTO SULLA BASE DELLA POPOLAZIONE]]+Tabella2026[[#This Row],[CONTRIBUTO SULLA BASE DEL REDDITO]]</f>
        <v>122315.336789494</v>
      </c>
      <c r="S2133" s="3">
        <f>+Tabella2026[[#This Row],[CONTRIBUTO TOTALE]]/(PLAFOND/N_TESSERE)</f>
        <v>244.630673578988</v>
      </c>
      <c r="T2133" s="3">
        <f>+MAX(CEILING(Tabella2026[[#This Row],[preDEF1]],1),1)</f>
        <v>245</v>
      </c>
      <c r="U2133" s="9">
        <f xml:space="preserve"> IF(ROW(Tabella2026[[#This Row],[preDEF2]]) - ROW(Tabella2026[[#Headers],[preDEF2]])&lt;=ABS(SUM(Tabella2026[preDEF2])-N_TESSERE),Tabella2026[[#This Row],[preDEF2]]-1,Tabella2026[[#This Row],[preDEF2]])</f>
        <v>244</v>
      </c>
      <c r="V2133" s="21">
        <f>+Tabella2026[[#This Row],[DEF - n. card]]*(PLAFOND/N_TESSERE)</f>
        <v>122000</v>
      </c>
      <c r="W2133" s="18"/>
    </row>
    <row r="2134" spans="2:23" x14ac:dyDescent="0.25">
      <c r="B2134" s="1" t="s">
        <v>4262</v>
      </c>
      <c r="C2134" s="2">
        <v>10018</v>
      </c>
      <c r="D2134" s="1" t="s">
        <v>4263</v>
      </c>
      <c r="E2134" s="1" t="s">
        <v>24</v>
      </c>
      <c r="F2134" s="1" t="s">
        <v>23</v>
      </c>
      <c r="G2134" s="1" t="s">
        <v>2448</v>
      </c>
      <c r="H2134" s="1" t="s">
        <v>15835</v>
      </c>
      <c r="I2134" s="5">
        <v>5682</v>
      </c>
      <c r="J2134" s="5">
        <v>109162019</v>
      </c>
      <c r="K2134" s="3">
        <f>+Tabella2026[[#This Row],[POP_2024]]/SUM(Tabella2026[POP_2024])</f>
        <v>9.6397456382950276E-5</v>
      </c>
      <c r="L2134" s="3">
        <f>+Tabella2026[[#This Row],[INCIDENZA POPOLAZIONE]]*(PLAFOND/2)</f>
        <v>28379.338861048273</v>
      </c>
      <c r="M2134" s="3">
        <f>+IFERROR(Tabella2026[[#This Row],[reddito_2024]]/Tabella2026[[#This Row],[POP_2024]],"")</f>
        <v>19211.900563181978</v>
      </c>
      <c r="N2134" s="3">
        <f>+IF(Tabella2026[[#This Row],[REDDITO COMPLESSIVO PROCAPITE]]&lt;media_aggr_reddito_pc,(media_aggr_reddito_pc-Tabella2026[[#This Row],[REDDITO COMPLESSIVO PROCAPITE]]),0)</f>
        <v>0</v>
      </c>
      <c r="O2134" s="3">
        <f>+Tabella2026[[#This Row],[DIFFERENZA REDDITO INFERIORE ALLA MEDIA DALLA MEDIA]]*Tabella2026[[#This Row],[POP_2024]]</f>
        <v>0</v>
      </c>
      <c r="P2134" s="3">
        <f>+Tabella2026[[#This Row],[POPOLAZIONE PER DIFFERENZA ]]/SUM(Tabella2026[[POPOLAZIONE PER DIFFERENZA ]])</f>
        <v>0</v>
      </c>
      <c r="Q2134" s="3">
        <f>+Tabella2026[[#This Row],[INCIDENZA POPOLAZIONE PER DIFFERENZA]]*(PLAFOND-SUM(Tabella2026[CONTRIBUTO SULLA BASE DELLA POPOLAZIONE]))</f>
        <v>0</v>
      </c>
      <c r="R2134" s="3">
        <f>+Tabella2026[[#This Row],[CONTRIBUTO SULLA BASE DELLA POPOLAZIONE]]+Tabella2026[[#This Row],[CONTRIBUTO SULLA BASE DEL REDDITO]]</f>
        <v>28379.338861048273</v>
      </c>
      <c r="S2134" s="3">
        <f>+Tabella2026[[#This Row],[CONTRIBUTO TOTALE]]/(PLAFOND/N_TESSERE)</f>
        <v>56.758677722096543</v>
      </c>
      <c r="T2134" s="3">
        <f>+MAX(CEILING(Tabella2026[[#This Row],[preDEF1]],1),1)</f>
        <v>57</v>
      </c>
      <c r="U2134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34" s="21">
        <f>+Tabella2026[[#This Row],[DEF - n. card]]*(PLAFOND/N_TESSERE)</f>
        <v>28000</v>
      </c>
      <c r="W2134" s="18"/>
    </row>
    <row r="2135" spans="2:23" x14ac:dyDescent="0.25">
      <c r="B2135" s="1" t="s">
        <v>4190</v>
      </c>
      <c r="C2135" s="2">
        <v>82050</v>
      </c>
      <c r="D2135" s="1" t="s">
        <v>4191</v>
      </c>
      <c r="E2135" s="1" t="s">
        <v>21</v>
      </c>
      <c r="F2135" s="1" t="s">
        <v>20</v>
      </c>
      <c r="G2135" s="1" t="s">
        <v>2448</v>
      </c>
      <c r="H2135" s="1" t="s">
        <v>15836</v>
      </c>
      <c r="I2135" s="5">
        <v>5679</v>
      </c>
      <c r="J2135" s="5">
        <v>62223622</v>
      </c>
      <c r="K2135" s="3">
        <f>+Tabella2026[[#This Row],[POP_2024]]/SUM(Tabella2026[POP_2024])</f>
        <v>9.6346560154659381E-5</v>
      </c>
      <c r="L2135" s="3">
        <f>+Tabella2026[[#This Row],[INCIDENZA POPOLAZIONE]]*(PLAFOND/2)</f>
        <v>28364.355049611604</v>
      </c>
      <c r="M2135" s="3">
        <f>+IFERROR(Tabella2026[[#This Row],[reddito_2024]]/Tabella2026[[#This Row],[POP_2024]],"")</f>
        <v>10956.792040852262</v>
      </c>
      <c r="N2135" s="3">
        <f>+IF(Tabella2026[[#This Row],[REDDITO COMPLESSIVO PROCAPITE]]&lt;media_aggr_reddito_pc,(media_aggr_reddito_pc-Tabella2026[[#This Row],[REDDITO COMPLESSIVO PROCAPITE]]),0)</f>
        <v>6868.2740217564788</v>
      </c>
      <c r="O2135" s="3">
        <f>+Tabella2026[[#This Row],[DIFFERENZA REDDITO INFERIORE ALLA MEDIA DALLA MEDIA]]*Tabella2026[[#This Row],[POP_2024]]</f>
        <v>39004928.169555046</v>
      </c>
      <c r="P2135" s="3">
        <f>+Tabella2026[[#This Row],[POPOLAZIONE PER DIFFERENZA ]]/SUM(Tabella2026[[POPOLAZIONE PER DIFFERENZA ]])</f>
        <v>3.4604474291977409E-4</v>
      </c>
      <c r="Q2135" s="3">
        <f>+Tabella2026[[#This Row],[INCIDENZA POPOLAZIONE PER DIFFERENZA]]*(PLAFOND-SUM(Tabella2026[CONTRIBUTO SULLA BASE DELLA POPOLAZIONE]))</f>
        <v>101875.31278202472</v>
      </c>
      <c r="R2135" s="3">
        <f>+Tabella2026[[#This Row],[CONTRIBUTO SULLA BASE DELLA POPOLAZIONE]]+Tabella2026[[#This Row],[CONTRIBUTO SULLA BASE DEL REDDITO]]</f>
        <v>130239.66783163632</v>
      </c>
      <c r="S2135" s="3">
        <f>+Tabella2026[[#This Row],[CONTRIBUTO TOTALE]]/(PLAFOND/N_TESSERE)</f>
        <v>260.47933566327265</v>
      </c>
      <c r="T2135" s="3">
        <f>+MAX(CEILING(Tabella2026[[#This Row],[preDEF1]],1),1)</f>
        <v>261</v>
      </c>
      <c r="U2135" s="9">
        <f xml:space="preserve"> IF(ROW(Tabella2026[[#This Row],[preDEF2]]) - ROW(Tabella2026[[#Headers],[preDEF2]])&lt;=ABS(SUM(Tabella2026[preDEF2])-N_TESSERE),Tabella2026[[#This Row],[preDEF2]]-1,Tabella2026[[#This Row],[preDEF2]])</f>
        <v>260</v>
      </c>
      <c r="V2135" s="21">
        <f>+Tabella2026[[#This Row],[DEF - n. card]]*(PLAFOND/N_TESSERE)</f>
        <v>130000</v>
      </c>
      <c r="W2135" s="18"/>
    </row>
    <row r="2136" spans="2:23" x14ac:dyDescent="0.25">
      <c r="B2136" s="1" t="s">
        <v>4380</v>
      </c>
      <c r="C2136" s="2">
        <v>76046</v>
      </c>
      <c r="D2136" s="1" t="s">
        <v>4381</v>
      </c>
      <c r="E2136" s="1" t="s">
        <v>213</v>
      </c>
      <c r="F2136" s="1" t="s">
        <v>212</v>
      </c>
      <c r="G2136" s="1" t="s">
        <v>2448</v>
      </c>
      <c r="H2136" s="1" t="s">
        <v>15836</v>
      </c>
      <c r="I2136" s="5">
        <v>5678</v>
      </c>
      <c r="J2136" s="5">
        <v>81842095</v>
      </c>
      <c r="K2136" s="3">
        <f>+Tabella2026[[#This Row],[POP_2024]]/SUM(Tabella2026[POP_2024])</f>
        <v>9.6329594745229091E-5</v>
      </c>
      <c r="L2136" s="3">
        <f>+Tabella2026[[#This Row],[INCIDENZA POPOLAZIONE]]*(PLAFOND/2)</f>
        <v>28359.360445799386</v>
      </c>
      <c r="M2136" s="3">
        <f>+IFERROR(Tabella2026[[#This Row],[reddito_2024]]/Tabella2026[[#This Row],[POP_2024]],"")</f>
        <v>14413.894857344136</v>
      </c>
      <c r="N2136" s="3">
        <f>+IF(Tabella2026[[#This Row],[REDDITO COMPLESSIVO PROCAPITE]]&lt;media_aggr_reddito_pc,(media_aggr_reddito_pc-Tabella2026[[#This Row],[REDDITO COMPLESSIVO PROCAPITE]]),0)</f>
        <v>3411.1712052646053</v>
      </c>
      <c r="O2136" s="3">
        <f>+Tabella2026[[#This Row],[DIFFERENZA REDDITO INFERIORE ALLA MEDIA DALLA MEDIA]]*Tabella2026[[#This Row],[POP_2024]]</f>
        <v>19368630.103492428</v>
      </c>
      <c r="P2136" s="3">
        <f>+Tabella2026[[#This Row],[POPOLAZIONE PER DIFFERENZA ]]/SUM(Tabella2026[[POPOLAZIONE PER DIFFERENZA ]])</f>
        <v>1.7183502032706586E-4</v>
      </c>
      <c r="Q2136" s="3">
        <f>+Tabella2026[[#This Row],[INCIDENZA POPOLAZIONE PER DIFFERENZA]]*(PLAFOND-SUM(Tabella2026[CONTRIBUTO SULLA BASE DELLA POPOLAZIONE]))</f>
        <v>50588.101108023147</v>
      </c>
      <c r="R2136" s="3">
        <f>+Tabella2026[[#This Row],[CONTRIBUTO SULLA BASE DELLA POPOLAZIONE]]+Tabella2026[[#This Row],[CONTRIBUTO SULLA BASE DEL REDDITO]]</f>
        <v>78947.461553822533</v>
      </c>
      <c r="S2136" s="3">
        <f>+Tabella2026[[#This Row],[CONTRIBUTO TOTALE]]/(PLAFOND/N_TESSERE)</f>
        <v>157.89492310764507</v>
      </c>
      <c r="T2136" s="3">
        <f>+MAX(CEILING(Tabella2026[[#This Row],[preDEF1]],1),1)</f>
        <v>158</v>
      </c>
      <c r="U2136" s="9">
        <f xml:space="preserve"> IF(ROW(Tabella2026[[#This Row],[preDEF2]]) - ROW(Tabella2026[[#Headers],[preDEF2]])&lt;=ABS(SUM(Tabella2026[preDEF2])-N_TESSERE),Tabella2026[[#This Row],[preDEF2]]-1,Tabella2026[[#This Row],[preDEF2]])</f>
        <v>157</v>
      </c>
      <c r="V2136" s="21">
        <f>+Tabella2026[[#This Row],[DEF - n. card]]*(PLAFOND/N_TESSERE)</f>
        <v>78500</v>
      </c>
      <c r="W2136" s="18"/>
    </row>
    <row r="2137" spans="2:23" x14ac:dyDescent="0.25">
      <c r="B2137" s="1" t="s">
        <v>4384</v>
      </c>
      <c r="C2137" s="2">
        <v>19026</v>
      </c>
      <c r="D2137" s="1" t="s">
        <v>4385</v>
      </c>
      <c r="E2137" s="1" t="s">
        <v>12</v>
      </c>
      <c r="F2137" s="1" t="s">
        <v>193</v>
      </c>
      <c r="G2137" s="1" t="s">
        <v>2448</v>
      </c>
      <c r="H2137" s="1" t="s">
        <v>15835</v>
      </c>
      <c r="I2137" s="5">
        <v>5677</v>
      </c>
      <c r="J2137" s="5">
        <v>119094341</v>
      </c>
      <c r="K2137" s="3">
        <f>+Tabella2026[[#This Row],[POP_2024]]/SUM(Tabella2026[POP_2024])</f>
        <v>9.6312629335798788E-5</v>
      </c>
      <c r="L2137" s="3">
        <f>+Tabella2026[[#This Row],[INCIDENZA POPOLAZIONE]]*(PLAFOND/2)</f>
        <v>28354.365841987161</v>
      </c>
      <c r="M2137" s="3">
        <f>+IFERROR(Tabella2026[[#This Row],[reddito_2024]]/Tabella2026[[#This Row],[POP_2024]],"")</f>
        <v>20978.393693852388</v>
      </c>
      <c r="N2137" s="3">
        <f>+IF(Tabella2026[[#This Row],[REDDITO COMPLESSIVO PROCAPITE]]&lt;media_aggr_reddito_pc,(media_aggr_reddito_pc-Tabella2026[[#This Row],[REDDITO COMPLESSIVO PROCAPITE]]),0)</f>
        <v>0</v>
      </c>
      <c r="O2137" s="3">
        <f>+Tabella2026[[#This Row],[DIFFERENZA REDDITO INFERIORE ALLA MEDIA DALLA MEDIA]]*Tabella2026[[#This Row],[POP_2024]]</f>
        <v>0</v>
      </c>
      <c r="P2137" s="3">
        <f>+Tabella2026[[#This Row],[POPOLAZIONE PER DIFFERENZA ]]/SUM(Tabella2026[[POPOLAZIONE PER DIFFERENZA ]])</f>
        <v>0</v>
      </c>
      <c r="Q2137" s="3">
        <f>+Tabella2026[[#This Row],[INCIDENZA POPOLAZIONE PER DIFFERENZA]]*(PLAFOND-SUM(Tabella2026[CONTRIBUTO SULLA BASE DELLA POPOLAZIONE]))</f>
        <v>0</v>
      </c>
      <c r="R2137" s="3">
        <f>+Tabella2026[[#This Row],[CONTRIBUTO SULLA BASE DELLA POPOLAZIONE]]+Tabella2026[[#This Row],[CONTRIBUTO SULLA BASE DEL REDDITO]]</f>
        <v>28354.365841987161</v>
      </c>
      <c r="S2137" s="3">
        <f>+Tabella2026[[#This Row],[CONTRIBUTO TOTALE]]/(PLAFOND/N_TESSERE)</f>
        <v>56.708731683974321</v>
      </c>
      <c r="T2137" s="3">
        <f>+MAX(CEILING(Tabella2026[[#This Row],[preDEF1]],1),1)</f>
        <v>57</v>
      </c>
      <c r="U2137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37" s="21">
        <f>+Tabella2026[[#This Row],[DEF - n. card]]*(PLAFOND/N_TESSERE)</f>
        <v>28000</v>
      </c>
      <c r="W2137" s="18"/>
    </row>
    <row r="2138" spans="2:23" x14ac:dyDescent="0.25">
      <c r="B2138" s="1" t="s">
        <v>4368</v>
      </c>
      <c r="C2138" s="2">
        <v>17066</v>
      </c>
      <c r="D2138" s="1" t="s">
        <v>4369</v>
      </c>
      <c r="E2138" s="1" t="s">
        <v>12</v>
      </c>
      <c r="F2138" s="1" t="s">
        <v>50</v>
      </c>
      <c r="G2138" s="1" t="s">
        <v>2448</v>
      </c>
      <c r="H2138" s="1" t="s">
        <v>15835</v>
      </c>
      <c r="I2138" s="5">
        <v>5675</v>
      </c>
      <c r="J2138" s="5">
        <v>105688680</v>
      </c>
      <c r="K2138" s="3">
        <f>+Tabella2026[[#This Row],[POP_2024]]/SUM(Tabella2026[POP_2024])</f>
        <v>9.6278698516938195E-5</v>
      </c>
      <c r="L2138" s="3">
        <f>+Tabella2026[[#This Row],[INCIDENZA POPOLAZIONE]]*(PLAFOND/2)</f>
        <v>28344.376634362718</v>
      </c>
      <c r="M2138" s="3">
        <f>+IFERROR(Tabella2026[[#This Row],[reddito_2024]]/Tabella2026[[#This Row],[POP_2024]],"")</f>
        <v>18623.555947136563</v>
      </c>
      <c r="N2138" s="3">
        <f>+IF(Tabella2026[[#This Row],[REDDITO COMPLESSIVO PROCAPITE]]&lt;media_aggr_reddito_pc,(media_aggr_reddito_pc-Tabella2026[[#This Row],[REDDITO COMPLESSIVO PROCAPITE]]),0)</f>
        <v>0</v>
      </c>
      <c r="O2138" s="3">
        <f>+Tabella2026[[#This Row],[DIFFERENZA REDDITO INFERIORE ALLA MEDIA DALLA MEDIA]]*Tabella2026[[#This Row],[POP_2024]]</f>
        <v>0</v>
      </c>
      <c r="P2138" s="3">
        <f>+Tabella2026[[#This Row],[POPOLAZIONE PER DIFFERENZA ]]/SUM(Tabella2026[[POPOLAZIONE PER DIFFERENZA ]])</f>
        <v>0</v>
      </c>
      <c r="Q2138" s="3">
        <f>+Tabella2026[[#This Row],[INCIDENZA POPOLAZIONE PER DIFFERENZA]]*(PLAFOND-SUM(Tabella2026[CONTRIBUTO SULLA BASE DELLA POPOLAZIONE]))</f>
        <v>0</v>
      </c>
      <c r="R2138" s="3">
        <f>+Tabella2026[[#This Row],[CONTRIBUTO SULLA BASE DELLA POPOLAZIONE]]+Tabella2026[[#This Row],[CONTRIBUTO SULLA BASE DEL REDDITO]]</f>
        <v>28344.376634362718</v>
      </c>
      <c r="S2138" s="3">
        <f>+Tabella2026[[#This Row],[CONTRIBUTO TOTALE]]/(PLAFOND/N_TESSERE)</f>
        <v>56.688753268725435</v>
      </c>
      <c r="T2138" s="3">
        <f>+MAX(CEILING(Tabella2026[[#This Row],[preDEF1]],1),1)</f>
        <v>57</v>
      </c>
      <c r="U2138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38" s="21">
        <f>+Tabella2026[[#This Row],[DEF - n. card]]*(PLAFOND/N_TESSERE)</f>
        <v>28000</v>
      </c>
      <c r="W2138" s="18"/>
    </row>
    <row r="2139" spans="2:23" x14ac:dyDescent="0.25">
      <c r="B2139" s="1" t="s">
        <v>4396</v>
      </c>
      <c r="C2139" s="2">
        <v>37028</v>
      </c>
      <c r="D2139" s="1" t="s">
        <v>4397</v>
      </c>
      <c r="E2139" s="1" t="s">
        <v>27</v>
      </c>
      <c r="F2139" s="1" t="s">
        <v>26</v>
      </c>
      <c r="G2139" s="1" t="s">
        <v>2448</v>
      </c>
      <c r="H2139" s="1" t="s">
        <v>15835</v>
      </c>
      <c r="I2139" s="5">
        <v>5674</v>
      </c>
      <c r="J2139" s="5">
        <v>101938993</v>
      </c>
      <c r="K2139" s="3">
        <f>+Tabella2026[[#This Row],[POP_2024]]/SUM(Tabella2026[POP_2024])</f>
        <v>9.6261733107507906E-5</v>
      </c>
      <c r="L2139" s="3">
        <f>+Tabella2026[[#This Row],[INCIDENZA POPOLAZIONE]]*(PLAFOND/2)</f>
        <v>28339.382030550496</v>
      </c>
      <c r="M2139" s="3">
        <f>+IFERROR(Tabella2026[[#This Row],[reddito_2024]]/Tabella2026[[#This Row],[POP_2024]],"")</f>
        <v>17965.983961931619</v>
      </c>
      <c r="N2139" s="3">
        <f>+IF(Tabella2026[[#This Row],[REDDITO COMPLESSIVO PROCAPITE]]&lt;media_aggr_reddito_pc,(media_aggr_reddito_pc-Tabella2026[[#This Row],[REDDITO COMPLESSIVO PROCAPITE]]),0)</f>
        <v>0</v>
      </c>
      <c r="O2139" s="3">
        <f>+Tabella2026[[#This Row],[DIFFERENZA REDDITO INFERIORE ALLA MEDIA DALLA MEDIA]]*Tabella2026[[#This Row],[POP_2024]]</f>
        <v>0</v>
      </c>
      <c r="P2139" s="3">
        <f>+Tabella2026[[#This Row],[POPOLAZIONE PER DIFFERENZA ]]/SUM(Tabella2026[[POPOLAZIONE PER DIFFERENZA ]])</f>
        <v>0</v>
      </c>
      <c r="Q2139" s="3">
        <f>+Tabella2026[[#This Row],[INCIDENZA POPOLAZIONE PER DIFFERENZA]]*(PLAFOND-SUM(Tabella2026[CONTRIBUTO SULLA BASE DELLA POPOLAZIONE]))</f>
        <v>0</v>
      </c>
      <c r="R2139" s="3">
        <f>+Tabella2026[[#This Row],[CONTRIBUTO SULLA BASE DELLA POPOLAZIONE]]+Tabella2026[[#This Row],[CONTRIBUTO SULLA BASE DEL REDDITO]]</f>
        <v>28339.382030550496</v>
      </c>
      <c r="S2139" s="3">
        <f>+Tabella2026[[#This Row],[CONTRIBUTO TOTALE]]/(PLAFOND/N_TESSERE)</f>
        <v>56.678764061100992</v>
      </c>
      <c r="T2139" s="3">
        <f>+MAX(CEILING(Tabella2026[[#This Row],[preDEF1]],1),1)</f>
        <v>57</v>
      </c>
      <c r="U2139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39" s="21">
        <f>+Tabella2026[[#This Row],[DEF - n. card]]*(PLAFOND/N_TESSERE)</f>
        <v>28000</v>
      </c>
      <c r="W2139" s="18"/>
    </row>
    <row r="2140" spans="2:23" x14ac:dyDescent="0.25">
      <c r="B2140" s="1" t="s">
        <v>4154</v>
      </c>
      <c r="C2140" s="2">
        <v>71005</v>
      </c>
      <c r="D2140" s="1" t="s">
        <v>4155</v>
      </c>
      <c r="E2140" s="1" t="s">
        <v>33</v>
      </c>
      <c r="F2140" s="1" t="s">
        <v>78</v>
      </c>
      <c r="G2140" s="1" t="s">
        <v>2448</v>
      </c>
      <c r="H2140" s="1" t="s">
        <v>15836</v>
      </c>
      <c r="I2140" s="5">
        <v>5671</v>
      </c>
      <c r="J2140" s="5">
        <v>67456596</v>
      </c>
      <c r="K2140" s="3">
        <f>+Tabella2026[[#This Row],[POP_2024]]/SUM(Tabella2026[POP_2024])</f>
        <v>9.621083687921701E-5</v>
      </c>
      <c r="L2140" s="3">
        <f>+Tabella2026[[#This Row],[INCIDENZA POPOLAZIONE]]*(PLAFOND/2)</f>
        <v>28324.398219113828</v>
      </c>
      <c r="M2140" s="3">
        <f>+IFERROR(Tabella2026[[#This Row],[reddito_2024]]/Tabella2026[[#This Row],[POP_2024]],"")</f>
        <v>11895.008993122907</v>
      </c>
      <c r="N2140" s="3">
        <f>+IF(Tabella2026[[#This Row],[REDDITO COMPLESSIVO PROCAPITE]]&lt;media_aggr_reddito_pc,(media_aggr_reddito_pc-Tabella2026[[#This Row],[REDDITO COMPLESSIVO PROCAPITE]]),0)</f>
        <v>5930.0570694858343</v>
      </c>
      <c r="O2140" s="3">
        <f>+Tabella2026[[#This Row],[DIFFERENZA REDDITO INFERIORE ALLA MEDIA DALLA MEDIA]]*Tabella2026[[#This Row],[POP_2024]]</f>
        <v>33629353.641054168</v>
      </c>
      <c r="P2140" s="3">
        <f>+Tabella2026[[#This Row],[POPOLAZIONE PER DIFFERENZA ]]/SUM(Tabella2026[[POPOLAZIONE PER DIFFERENZA ]])</f>
        <v>2.9835360764387002E-4</v>
      </c>
      <c r="Q2140" s="3">
        <f>+Tabella2026[[#This Row],[INCIDENZA POPOLAZIONE PER DIFFERENZA]]*(PLAFOND-SUM(Tabella2026[CONTRIBUTO SULLA BASE DELLA POPOLAZIONE]))</f>
        <v>87835.078325149952</v>
      </c>
      <c r="R2140" s="3">
        <f>+Tabella2026[[#This Row],[CONTRIBUTO SULLA BASE DELLA POPOLAZIONE]]+Tabella2026[[#This Row],[CONTRIBUTO SULLA BASE DEL REDDITO]]</f>
        <v>116159.47654426377</v>
      </c>
      <c r="S2140" s="3">
        <f>+Tabella2026[[#This Row],[CONTRIBUTO TOTALE]]/(PLAFOND/N_TESSERE)</f>
        <v>232.31895308852754</v>
      </c>
      <c r="T2140" s="3">
        <f>+MAX(CEILING(Tabella2026[[#This Row],[preDEF1]],1),1)</f>
        <v>233</v>
      </c>
      <c r="U2140" s="9">
        <f xml:space="preserve"> IF(ROW(Tabella2026[[#This Row],[preDEF2]]) - ROW(Tabella2026[[#Headers],[preDEF2]])&lt;=ABS(SUM(Tabella2026[preDEF2])-N_TESSERE),Tabella2026[[#This Row],[preDEF2]]-1,Tabella2026[[#This Row],[preDEF2]])</f>
        <v>232</v>
      </c>
      <c r="V2140" s="21">
        <f>+Tabella2026[[#This Row],[DEF - n. card]]*(PLAFOND/N_TESSERE)</f>
        <v>116000</v>
      </c>
      <c r="W2140" s="18"/>
    </row>
    <row r="2141" spans="2:23" x14ac:dyDescent="0.25">
      <c r="B2141" s="1" t="s">
        <v>4290</v>
      </c>
      <c r="C2141" s="2">
        <v>32004</v>
      </c>
      <c r="D2141" s="1" t="s">
        <v>4291</v>
      </c>
      <c r="E2141" s="1" t="s">
        <v>48</v>
      </c>
      <c r="F2141" s="1" t="s">
        <v>47</v>
      </c>
      <c r="G2141" s="1" t="s">
        <v>2448</v>
      </c>
      <c r="H2141" s="1" t="s">
        <v>15835</v>
      </c>
      <c r="I2141" s="5">
        <v>5671</v>
      </c>
      <c r="J2141" s="5">
        <v>123520623</v>
      </c>
      <c r="K2141" s="3">
        <f>+Tabella2026[[#This Row],[POP_2024]]/SUM(Tabella2026[POP_2024])</f>
        <v>9.621083687921701E-5</v>
      </c>
      <c r="L2141" s="3">
        <f>+Tabella2026[[#This Row],[INCIDENZA POPOLAZIONE]]*(PLAFOND/2)</f>
        <v>28324.398219113828</v>
      </c>
      <c r="M2141" s="3">
        <f>+IFERROR(Tabella2026[[#This Row],[reddito_2024]]/Tabella2026[[#This Row],[POP_2024]],"")</f>
        <v>21781.100864045144</v>
      </c>
      <c r="N2141" s="3">
        <f>+IF(Tabella2026[[#This Row],[REDDITO COMPLESSIVO PROCAPITE]]&lt;media_aggr_reddito_pc,(media_aggr_reddito_pc-Tabella2026[[#This Row],[REDDITO COMPLESSIVO PROCAPITE]]),0)</f>
        <v>0</v>
      </c>
      <c r="O2141" s="3">
        <f>+Tabella2026[[#This Row],[DIFFERENZA REDDITO INFERIORE ALLA MEDIA DALLA MEDIA]]*Tabella2026[[#This Row],[POP_2024]]</f>
        <v>0</v>
      </c>
      <c r="P2141" s="3">
        <f>+Tabella2026[[#This Row],[POPOLAZIONE PER DIFFERENZA ]]/SUM(Tabella2026[[POPOLAZIONE PER DIFFERENZA ]])</f>
        <v>0</v>
      </c>
      <c r="Q2141" s="3">
        <f>+Tabella2026[[#This Row],[INCIDENZA POPOLAZIONE PER DIFFERENZA]]*(PLAFOND-SUM(Tabella2026[CONTRIBUTO SULLA BASE DELLA POPOLAZIONE]))</f>
        <v>0</v>
      </c>
      <c r="R2141" s="3">
        <f>+Tabella2026[[#This Row],[CONTRIBUTO SULLA BASE DELLA POPOLAZIONE]]+Tabella2026[[#This Row],[CONTRIBUTO SULLA BASE DEL REDDITO]]</f>
        <v>28324.398219113828</v>
      </c>
      <c r="S2141" s="3">
        <f>+Tabella2026[[#This Row],[CONTRIBUTO TOTALE]]/(PLAFOND/N_TESSERE)</f>
        <v>56.648796438227656</v>
      </c>
      <c r="T2141" s="3">
        <f>+MAX(CEILING(Tabella2026[[#This Row],[preDEF1]],1),1)</f>
        <v>57</v>
      </c>
      <c r="U2141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41" s="21">
        <f>+Tabella2026[[#This Row],[DEF - n. card]]*(PLAFOND/N_TESSERE)</f>
        <v>28000</v>
      </c>
      <c r="W2141" s="18"/>
    </row>
    <row r="2142" spans="2:23" x14ac:dyDescent="0.25">
      <c r="B2142" s="1" t="s">
        <v>4370</v>
      </c>
      <c r="C2142" s="2">
        <v>8011</v>
      </c>
      <c r="D2142" s="1" t="s">
        <v>4371</v>
      </c>
      <c r="E2142" s="1" t="s">
        <v>24</v>
      </c>
      <c r="F2142" s="1" t="s">
        <v>286</v>
      </c>
      <c r="G2142" s="1" t="s">
        <v>2448</v>
      </c>
      <c r="H2142" s="1" t="s">
        <v>15835</v>
      </c>
      <c r="I2142" s="5">
        <v>5668</v>
      </c>
      <c r="J2142" s="5">
        <v>73850346</v>
      </c>
      <c r="K2142" s="3">
        <f>+Tabella2026[[#This Row],[POP_2024]]/SUM(Tabella2026[POP_2024])</f>
        <v>9.6159940650926114E-5</v>
      </c>
      <c r="L2142" s="3">
        <f>+Tabella2026[[#This Row],[INCIDENZA POPOLAZIONE]]*(PLAFOND/2)</f>
        <v>28309.414407677159</v>
      </c>
      <c r="M2142" s="3">
        <f>+IFERROR(Tabella2026[[#This Row],[reddito_2024]]/Tabella2026[[#This Row],[POP_2024]],"")</f>
        <v>13029.34827099506</v>
      </c>
      <c r="N2142" s="3">
        <f>+IF(Tabella2026[[#This Row],[REDDITO COMPLESSIVO PROCAPITE]]&lt;media_aggr_reddito_pc,(media_aggr_reddito_pc-Tabella2026[[#This Row],[REDDITO COMPLESSIVO PROCAPITE]]),0)</f>
        <v>4795.7177916136807</v>
      </c>
      <c r="O2142" s="3">
        <f>+Tabella2026[[#This Row],[DIFFERENZA REDDITO INFERIORE ALLA MEDIA DALLA MEDIA]]*Tabella2026[[#This Row],[POP_2024]]</f>
        <v>27182128.44286634</v>
      </c>
      <c r="P2142" s="3">
        <f>+Tabella2026[[#This Row],[POPOLAZIONE PER DIFFERENZA ]]/SUM(Tabella2026[[POPOLAZIONE PER DIFFERENZA ]])</f>
        <v>2.4115497939478106E-4</v>
      </c>
      <c r="Q2142" s="3">
        <f>+Tabella2026[[#This Row],[INCIDENZA POPOLAZIONE PER DIFFERENZA]]*(PLAFOND-SUM(Tabella2026[CONTRIBUTO SULLA BASE DELLA POPOLAZIONE]))</f>
        <v>70995.845067589282</v>
      </c>
      <c r="R2142" s="3">
        <f>+Tabella2026[[#This Row],[CONTRIBUTO SULLA BASE DELLA POPOLAZIONE]]+Tabella2026[[#This Row],[CONTRIBUTO SULLA BASE DEL REDDITO]]</f>
        <v>99305.259475266444</v>
      </c>
      <c r="S2142" s="3">
        <f>+Tabella2026[[#This Row],[CONTRIBUTO TOTALE]]/(PLAFOND/N_TESSERE)</f>
        <v>198.61051895053288</v>
      </c>
      <c r="T2142" s="3">
        <f>+MAX(CEILING(Tabella2026[[#This Row],[preDEF1]],1),1)</f>
        <v>199</v>
      </c>
      <c r="U2142" s="9">
        <f xml:space="preserve"> IF(ROW(Tabella2026[[#This Row],[preDEF2]]) - ROW(Tabella2026[[#Headers],[preDEF2]])&lt;=ABS(SUM(Tabella2026[preDEF2])-N_TESSERE),Tabella2026[[#This Row],[preDEF2]]-1,Tabella2026[[#This Row],[preDEF2]])</f>
        <v>198</v>
      </c>
      <c r="V2142" s="21">
        <f>+Tabella2026[[#This Row],[DEF - n. card]]*(PLAFOND/N_TESSERE)</f>
        <v>99000</v>
      </c>
      <c r="W2142" s="18"/>
    </row>
    <row r="2143" spans="2:23" x14ac:dyDescent="0.25">
      <c r="B2143" s="1" t="s">
        <v>4252</v>
      </c>
      <c r="C2143" s="2">
        <v>15188</v>
      </c>
      <c r="D2143" s="1" t="s">
        <v>4253</v>
      </c>
      <c r="E2143" s="1" t="s">
        <v>12</v>
      </c>
      <c r="F2143" s="1" t="s">
        <v>11</v>
      </c>
      <c r="G2143" s="1" t="s">
        <v>2448</v>
      </c>
      <c r="H2143" s="1" t="s">
        <v>15835</v>
      </c>
      <c r="I2143" s="5">
        <v>5668</v>
      </c>
      <c r="J2143" s="5">
        <v>121659617</v>
      </c>
      <c r="K2143" s="3">
        <f>+Tabella2026[[#This Row],[POP_2024]]/SUM(Tabella2026[POP_2024])</f>
        <v>9.6159940650926114E-5</v>
      </c>
      <c r="L2143" s="3">
        <f>+Tabella2026[[#This Row],[INCIDENZA POPOLAZIONE]]*(PLAFOND/2)</f>
        <v>28309.414407677159</v>
      </c>
      <c r="M2143" s="3">
        <f>+IFERROR(Tabella2026[[#This Row],[reddito_2024]]/Tabella2026[[#This Row],[POP_2024]],"")</f>
        <v>21464.293754410726</v>
      </c>
      <c r="N2143" s="3">
        <f>+IF(Tabella2026[[#This Row],[REDDITO COMPLESSIVO PROCAPITE]]&lt;media_aggr_reddito_pc,(media_aggr_reddito_pc-Tabella2026[[#This Row],[REDDITO COMPLESSIVO PROCAPITE]]),0)</f>
        <v>0</v>
      </c>
      <c r="O2143" s="3">
        <f>+Tabella2026[[#This Row],[DIFFERENZA REDDITO INFERIORE ALLA MEDIA DALLA MEDIA]]*Tabella2026[[#This Row],[POP_2024]]</f>
        <v>0</v>
      </c>
      <c r="P2143" s="3">
        <f>+Tabella2026[[#This Row],[POPOLAZIONE PER DIFFERENZA ]]/SUM(Tabella2026[[POPOLAZIONE PER DIFFERENZA ]])</f>
        <v>0</v>
      </c>
      <c r="Q2143" s="3">
        <f>+Tabella2026[[#This Row],[INCIDENZA POPOLAZIONE PER DIFFERENZA]]*(PLAFOND-SUM(Tabella2026[CONTRIBUTO SULLA BASE DELLA POPOLAZIONE]))</f>
        <v>0</v>
      </c>
      <c r="R2143" s="3">
        <f>+Tabella2026[[#This Row],[CONTRIBUTO SULLA BASE DELLA POPOLAZIONE]]+Tabella2026[[#This Row],[CONTRIBUTO SULLA BASE DEL REDDITO]]</f>
        <v>28309.414407677159</v>
      </c>
      <c r="S2143" s="3">
        <f>+Tabella2026[[#This Row],[CONTRIBUTO TOTALE]]/(PLAFOND/N_TESSERE)</f>
        <v>56.61882881535432</v>
      </c>
      <c r="T2143" s="3">
        <f>+MAX(CEILING(Tabella2026[[#This Row],[preDEF1]],1),1)</f>
        <v>57</v>
      </c>
      <c r="U2143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43" s="21">
        <f>+Tabella2026[[#This Row],[DEF - n. card]]*(PLAFOND/N_TESSERE)</f>
        <v>28000</v>
      </c>
      <c r="W2143" s="18"/>
    </row>
    <row r="2144" spans="2:23" x14ac:dyDescent="0.25">
      <c r="B2144" s="1" t="s">
        <v>4216</v>
      </c>
      <c r="C2144" s="2">
        <v>69015</v>
      </c>
      <c r="D2144" s="1" t="s">
        <v>4217</v>
      </c>
      <c r="E2144" s="1" t="s">
        <v>96</v>
      </c>
      <c r="F2144" s="1" t="s">
        <v>328</v>
      </c>
      <c r="G2144" s="1" t="s">
        <v>2448</v>
      </c>
      <c r="H2144" s="1" t="s">
        <v>15836</v>
      </c>
      <c r="I2144" s="5">
        <v>5661</v>
      </c>
      <c r="J2144" s="5">
        <v>81284904</v>
      </c>
      <c r="K2144" s="3">
        <f>+Tabella2026[[#This Row],[POP_2024]]/SUM(Tabella2026[POP_2024])</f>
        <v>9.6041182784914033E-5</v>
      </c>
      <c r="L2144" s="3">
        <f>+Tabella2026[[#This Row],[INCIDENZA POPOLAZIONE]]*(PLAFOND/2)</f>
        <v>28274.452180991604</v>
      </c>
      <c r="M2144" s="3">
        <f>+IFERROR(Tabella2026[[#This Row],[reddito_2024]]/Tabella2026[[#This Row],[POP_2024]],"")</f>
        <v>14358.753577106518</v>
      </c>
      <c r="N2144" s="3">
        <f>+IF(Tabella2026[[#This Row],[REDDITO COMPLESSIVO PROCAPITE]]&lt;media_aggr_reddito_pc,(media_aggr_reddito_pc-Tabella2026[[#This Row],[REDDITO COMPLESSIVO PROCAPITE]]),0)</f>
        <v>3466.3124855022234</v>
      </c>
      <c r="O2144" s="3">
        <f>+Tabella2026[[#This Row],[DIFFERENZA REDDITO INFERIORE ALLA MEDIA DALLA MEDIA]]*Tabella2026[[#This Row],[POP_2024]]</f>
        <v>19622794.980428085</v>
      </c>
      <c r="P2144" s="3">
        <f>+Tabella2026[[#This Row],[POPOLAZIONE PER DIFFERENZA ]]/SUM(Tabella2026[[POPOLAZIONE PER DIFFERENZA ]])</f>
        <v>1.7408992563329036E-4</v>
      </c>
      <c r="Q2144" s="3">
        <f>+Tabella2026[[#This Row],[INCIDENZA POPOLAZIONE PER DIFFERENZA]]*(PLAFOND-SUM(Tabella2026[CONTRIBUTO SULLA BASE DELLA POPOLAZIONE]))</f>
        <v>51251.943538996667</v>
      </c>
      <c r="R2144" s="3">
        <f>+Tabella2026[[#This Row],[CONTRIBUTO SULLA BASE DELLA POPOLAZIONE]]+Tabella2026[[#This Row],[CONTRIBUTO SULLA BASE DEL REDDITO]]</f>
        <v>79526.395719988272</v>
      </c>
      <c r="S2144" s="3">
        <f>+Tabella2026[[#This Row],[CONTRIBUTO TOTALE]]/(PLAFOND/N_TESSERE)</f>
        <v>159.05279143997655</v>
      </c>
      <c r="T2144" s="3">
        <f>+MAX(CEILING(Tabella2026[[#This Row],[preDEF1]],1),1)</f>
        <v>160</v>
      </c>
      <c r="U2144" s="9">
        <f xml:space="preserve"> IF(ROW(Tabella2026[[#This Row],[preDEF2]]) - ROW(Tabella2026[[#Headers],[preDEF2]])&lt;=ABS(SUM(Tabella2026[preDEF2])-N_TESSERE),Tabella2026[[#This Row],[preDEF2]]-1,Tabella2026[[#This Row],[preDEF2]])</f>
        <v>159</v>
      </c>
      <c r="V2144" s="21">
        <f>+Tabella2026[[#This Row],[DEF - n. card]]*(PLAFOND/N_TESSERE)</f>
        <v>79500</v>
      </c>
      <c r="W2144" s="18"/>
    </row>
    <row r="2145" spans="2:23" x14ac:dyDescent="0.25">
      <c r="B2145" s="1" t="s">
        <v>4332</v>
      </c>
      <c r="C2145" s="2">
        <v>12086</v>
      </c>
      <c r="D2145" s="1" t="s">
        <v>4333</v>
      </c>
      <c r="E2145" s="1" t="s">
        <v>12</v>
      </c>
      <c r="F2145" s="1" t="s">
        <v>157</v>
      </c>
      <c r="G2145" s="1" t="s">
        <v>2448</v>
      </c>
      <c r="H2145" s="1" t="s">
        <v>15835</v>
      </c>
      <c r="I2145" s="5">
        <v>5659</v>
      </c>
      <c r="J2145" s="5">
        <v>48434390</v>
      </c>
      <c r="K2145" s="3">
        <f>+Tabella2026[[#This Row],[POP_2024]]/SUM(Tabella2026[POP_2024])</f>
        <v>9.600725196605344E-5</v>
      </c>
      <c r="L2145" s="3">
        <f>+Tabella2026[[#This Row],[INCIDENZA POPOLAZIONE]]*(PLAFOND/2)</f>
        <v>28264.462973367157</v>
      </c>
      <c r="M2145" s="3">
        <f>+IFERROR(Tabella2026[[#This Row],[reddito_2024]]/Tabella2026[[#This Row],[POP_2024]],"")</f>
        <v>8558.8248807209748</v>
      </c>
      <c r="N2145" s="3">
        <f>+IF(Tabella2026[[#This Row],[REDDITO COMPLESSIVO PROCAPITE]]&lt;media_aggr_reddito_pc,(media_aggr_reddito_pc-Tabella2026[[#This Row],[REDDITO COMPLESSIVO PROCAPITE]]),0)</f>
        <v>9266.2411818877663</v>
      </c>
      <c r="O2145" s="3">
        <f>+Tabella2026[[#This Row],[DIFFERENZA REDDITO INFERIORE ALLA MEDIA DALLA MEDIA]]*Tabella2026[[#This Row],[POP_2024]]</f>
        <v>52437658.848302871</v>
      </c>
      <c r="P2145" s="3">
        <f>+Tabella2026[[#This Row],[POPOLAZIONE PER DIFFERENZA ]]/SUM(Tabella2026[[POPOLAZIONE PER DIFFERENZA ]])</f>
        <v>4.6521752575971438E-4</v>
      </c>
      <c r="Q2145" s="3">
        <f>+Tabella2026[[#This Row],[INCIDENZA POPOLAZIONE PER DIFFERENZA]]*(PLAFOND-SUM(Tabella2026[CONTRIBUTO SULLA BASE DELLA POPOLAZIONE]))</f>
        <v>136959.69067051614</v>
      </c>
      <c r="R2145" s="3">
        <f>+Tabella2026[[#This Row],[CONTRIBUTO SULLA BASE DELLA POPOLAZIONE]]+Tabella2026[[#This Row],[CONTRIBUTO SULLA BASE DEL REDDITO]]</f>
        <v>165224.1536438833</v>
      </c>
      <c r="S2145" s="3">
        <f>+Tabella2026[[#This Row],[CONTRIBUTO TOTALE]]/(PLAFOND/N_TESSERE)</f>
        <v>330.44830728776662</v>
      </c>
      <c r="T2145" s="3">
        <f>+MAX(CEILING(Tabella2026[[#This Row],[preDEF1]],1),1)</f>
        <v>331</v>
      </c>
      <c r="U2145" s="9">
        <f xml:space="preserve"> IF(ROW(Tabella2026[[#This Row],[preDEF2]]) - ROW(Tabella2026[[#Headers],[preDEF2]])&lt;=ABS(SUM(Tabella2026[preDEF2])-N_TESSERE),Tabella2026[[#This Row],[preDEF2]]-1,Tabella2026[[#This Row],[preDEF2]])</f>
        <v>330</v>
      </c>
      <c r="V2145" s="21">
        <f>+Tabella2026[[#This Row],[DEF - n. card]]*(PLAFOND/N_TESSERE)</f>
        <v>165000</v>
      </c>
      <c r="W2145" s="18"/>
    </row>
    <row r="2146" spans="2:23" x14ac:dyDescent="0.25">
      <c r="B2146" s="1" t="s">
        <v>4356</v>
      </c>
      <c r="C2146" s="2">
        <v>47021</v>
      </c>
      <c r="D2146" s="1" t="s">
        <v>4357</v>
      </c>
      <c r="E2146" s="1" t="s">
        <v>30</v>
      </c>
      <c r="F2146" s="1" t="s">
        <v>140</v>
      </c>
      <c r="G2146" s="1" t="s">
        <v>2448</v>
      </c>
      <c r="H2146" s="1" t="s">
        <v>15834</v>
      </c>
      <c r="I2146" s="5">
        <v>5658</v>
      </c>
      <c r="J2146" s="5">
        <v>101363856</v>
      </c>
      <c r="K2146" s="3">
        <f>+Tabella2026[[#This Row],[POP_2024]]/SUM(Tabella2026[POP_2024])</f>
        <v>9.5990286556623137E-5</v>
      </c>
      <c r="L2146" s="3">
        <f>+Tabella2026[[#This Row],[INCIDENZA POPOLAZIONE]]*(PLAFOND/2)</f>
        <v>28259.468369554936</v>
      </c>
      <c r="M2146" s="3">
        <f>+IFERROR(Tabella2026[[#This Row],[reddito_2024]]/Tabella2026[[#This Row],[POP_2024]],"")</f>
        <v>17915.138918345707</v>
      </c>
      <c r="N2146" s="3">
        <f>+IF(Tabella2026[[#This Row],[REDDITO COMPLESSIVO PROCAPITE]]&lt;media_aggr_reddito_pc,(media_aggr_reddito_pc-Tabella2026[[#This Row],[REDDITO COMPLESSIVO PROCAPITE]]),0)</f>
        <v>0</v>
      </c>
      <c r="O2146" s="3">
        <f>+Tabella2026[[#This Row],[DIFFERENZA REDDITO INFERIORE ALLA MEDIA DALLA MEDIA]]*Tabella2026[[#This Row],[POP_2024]]</f>
        <v>0</v>
      </c>
      <c r="P2146" s="3">
        <f>+Tabella2026[[#This Row],[POPOLAZIONE PER DIFFERENZA ]]/SUM(Tabella2026[[POPOLAZIONE PER DIFFERENZA ]])</f>
        <v>0</v>
      </c>
      <c r="Q2146" s="3">
        <f>+Tabella2026[[#This Row],[INCIDENZA POPOLAZIONE PER DIFFERENZA]]*(PLAFOND-SUM(Tabella2026[CONTRIBUTO SULLA BASE DELLA POPOLAZIONE]))</f>
        <v>0</v>
      </c>
      <c r="R2146" s="3">
        <f>+Tabella2026[[#This Row],[CONTRIBUTO SULLA BASE DELLA POPOLAZIONE]]+Tabella2026[[#This Row],[CONTRIBUTO SULLA BASE DEL REDDITO]]</f>
        <v>28259.468369554936</v>
      </c>
      <c r="S2146" s="3">
        <f>+Tabella2026[[#This Row],[CONTRIBUTO TOTALE]]/(PLAFOND/N_TESSERE)</f>
        <v>56.518936739109868</v>
      </c>
      <c r="T2146" s="3">
        <f>+MAX(CEILING(Tabella2026[[#This Row],[preDEF1]],1),1)</f>
        <v>57</v>
      </c>
      <c r="U2146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46" s="21">
        <f>+Tabella2026[[#This Row],[DEF - n. card]]*(PLAFOND/N_TESSERE)</f>
        <v>28000</v>
      </c>
      <c r="W2146" s="18"/>
    </row>
    <row r="2147" spans="2:23" x14ac:dyDescent="0.25">
      <c r="B2147" s="1" t="s">
        <v>4324</v>
      </c>
      <c r="C2147" s="2">
        <v>46009</v>
      </c>
      <c r="D2147" s="1" t="s">
        <v>4325</v>
      </c>
      <c r="E2147" s="1" t="s">
        <v>30</v>
      </c>
      <c r="F2147" s="1" t="s">
        <v>142</v>
      </c>
      <c r="G2147" s="1" t="s">
        <v>2448</v>
      </c>
      <c r="H2147" s="1" t="s">
        <v>15834</v>
      </c>
      <c r="I2147" s="5">
        <v>5653</v>
      </c>
      <c r="J2147" s="5">
        <v>107164779</v>
      </c>
      <c r="K2147" s="3">
        <f>+Tabella2026[[#This Row],[POP_2024]]/SUM(Tabella2026[POP_2024])</f>
        <v>9.5905459509471649E-5</v>
      </c>
      <c r="L2147" s="3">
        <f>+Tabella2026[[#This Row],[INCIDENZA POPOLAZIONE]]*(PLAFOND/2)</f>
        <v>28234.49535049382</v>
      </c>
      <c r="M2147" s="3">
        <f>+IFERROR(Tabella2026[[#This Row],[reddito_2024]]/Tabella2026[[#This Row],[POP_2024]],"")</f>
        <v>18957.151777817089</v>
      </c>
      <c r="N2147" s="3">
        <f>+IF(Tabella2026[[#This Row],[REDDITO COMPLESSIVO PROCAPITE]]&lt;media_aggr_reddito_pc,(media_aggr_reddito_pc-Tabella2026[[#This Row],[REDDITO COMPLESSIVO PROCAPITE]]),0)</f>
        <v>0</v>
      </c>
      <c r="O2147" s="3">
        <f>+Tabella2026[[#This Row],[DIFFERENZA REDDITO INFERIORE ALLA MEDIA DALLA MEDIA]]*Tabella2026[[#This Row],[POP_2024]]</f>
        <v>0</v>
      </c>
      <c r="P2147" s="3">
        <f>+Tabella2026[[#This Row],[POPOLAZIONE PER DIFFERENZA ]]/SUM(Tabella2026[[POPOLAZIONE PER DIFFERENZA ]])</f>
        <v>0</v>
      </c>
      <c r="Q2147" s="3">
        <f>+Tabella2026[[#This Row],[INCIDENZA POPOLAZIONE PER DIFFERENZA]]*(PLAFOND-SUM(Tabella2026[CONTRIBUTO SULLA BASE DELLA POPOLAZIONE]))</f>
        <v>0</v>
      </c>
      <c r="R2147" s="3">
        <f>+Tabella2026[[#This Row],[CONTRIBUTO SULLA BASE DELLA POPOLAZIONE]]+Tabella2026[[#This Row],[CONTRIBUTO SULLA BASE DEL REDDITO]]</f>
        <v>28234.49535049382</v>
      </c>
      <c r="S2147" s="3">
        <f>+Tabella2026[[#This Row],[CONTRIBUTO TOTALE]]/(PLAFOND/N_TESSERE)</f>
        <v>56.468990700987639</v>
      </c>
      <c r="T2147" s="3">
        <f>+MAX(CEILING(Tabella2026[[#This Row],[preDEF1]],1),1)</f>
        <v>57</v>
      </c>
      <c r="U2147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47" s="21">
        <f>+Tabella2026[[#This Row],[DEF - n. card]]*(PLAFOND/N_TESSERE)</f>
        <v>28000</v>
      </c>
      <c r="W2147" s="18"/>
    </row>
    <row r="2148" spans="2:23" x14ac:dyDescent="0.25">
      <c r="B2148" s="1" t="s">
        <v>4316</v>
      </c>
      <c r="C2148" s="2">
        <v>26028</v>
      </c>
      <c r="D2148" s="1" t="s">
        <v>4317</v>
      </c>
      <c r="E2148" s="1" t="s">
        <v>38</v>
      </c>
      <c r="F2148" s="1" t="s">
        <v>150</v>
      </c>
      <c r="G2148" s="1" t="s">
        <v>2448</v>
      </c>
      <c r="H2148" s="1" t="s">
        <v>15835</v>
      </c>
      <c r="I2148" s="5">
        <v>5650</v>
      </c>
      <c r="J2148" s="5">
        <v>104509182</v>
      </c>
      <c r="K2148" s="3">
        <f>+Tabella2026[[#This Row],[POP_2024]]/SUM(Tabella2026[POP_2024])</f>
        <v>9.5854563281180767E-5</v>
      </c>
      <c r="L2148" s="3">
        <f>+Tabella2026[[#This Row],[INCIDENZA POPOLAZIONE]]*(PLAFOND/2)</f>
        <v>28219.511539057155</v>
      </c>
      <c r="M2148" s="3">
        <f>+IFERROR(Tabella2026[[#This Row],[reddito_2024]]/Tabella2026[[#This Row],[POP_2024]],"")</f>
        <v>18497.200353982302</v>
      </c>
      <c r="N2148" s="3">
        <f>+IF(Tabella2026[[#This Row],[REDDITO COMPLESSIVO PROCAPITE]]&lt;media_aggr_reddito_pc,(media_aggr_reddito_pc-Tabella2026[[#This Row],[REDDITO COMPLESSIVO PROCAPITE]]),0)</f>
        <v>0</v>
      </c>
      <c r="O2148" s="3">
        <f>+Tabella2026[[#This Row],[DIFFERENZA REDDITO INFERIORE ALLA MEDIA DALLA MEDIA]]*Tabella2026[[#This Row],[POP_2024]]</f>
        <v>0</v>
      </c>
      <c r="P2148" s="3">
        <f>+Tabella2026[[#This Row],[POPOLAZIONE PER DIFFERENZA ]]/SUM(Tabella2026[[POPOLAZIONE PER DIFFERENZA ]])</f>
        <v>0</v>
      </c>
      <c r="Q2148" s="3">
        <f>+Tabella2026[[#This Row],[INCIDENZA POPOLAZIONE PER DIFFERENZA]]*(PLAFOND-SUM(Tabella2026[CONTRIBUTO SULLA BASE DELLA POPOLAZIONE]))</f>
        <v>0</v>
      </c>
      <c r="R2148" s="3">
        <f>+Tabella2026[[#This Row],[CONTRIBUTO SULLA BASE DELLA POPOLAZIONE]]+Tabella2026[[#This Row],[CONTRIBUTO SULLA BASE DEL REDDITO]]</f>
        <v>28219.511539057155</v>
      </c>
      <c r="S2148" s="3">
        <f>+Tabella2026[[#This Row],[CONTRIBUTO TOTALE]]/(PLAFOND/N_TESSERE)</f>
        <v>56.43902307811431</v>
      </c>
      <c r="T2148" s="3">
        <f>+MAX(CEILING(Tabella2026[[#This Row],[preDEF1]],1),1)</f>
        <v>57</v>
      </c>
      <c r="U2148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48" s="21">
        <f>+Tabella2026[[#This Row],[DEF - n. card]]*(PLAFOND/N_TESSERE)</f>
        <v>28000</v>
      </c>
      <c r="W2148" s="18"/>
    </row>
    <row r="2149" spans="2:23" x14ac:dyDescent="0.25">
      <c r="B2149" s="1" t="s">
        <v>4378</v>
      </c>
      <c r="C2149" s="2">
        <v>28101</v>
      </c>
      <c r="D2149" s="1" t="s">
        <v>4379</v>
      </c>
      <c r="E2149" s="1" t="s">
        <v>38</v>
      </c>
      <c r="F2149" s="1" t="s">
        <v>45</v>
      </c>
      <c r="G2149" s="1" t="s">
        <v>2448</v>
      </c>
      <c r="H2149" s="1" t="s">
        <v>15835</v>
      </c>
      <c r="I2149" s="5">
        <v>5650</v>
      </c>
      <c r="J2149" s="5">
        <v>111097997</v>
      </c>
      <c r="K2149" s="3">
        <f>+Tabella2026[[#This Row],[POP_2024]]/SUM(Tabella2026[POP_2024])</f>
        <v>9.5854563281180767E-5</v>
      </c>
      <c r="L2149" s="3">
        <f>+Tabella2026[[#This Row],[INCIDENZA POPOLAZIONE]]*(PLAFOND/2)</f>
        <v>28219.511539057155</v>
      </c>
      <c r="M2149" s="3">
        <f>+IFERROR(Tabella2026[[#This Row],[reddito_2024]]/Tabella2026[[#This Row],[POP_2024]],"")</f>
        <v>19663.362300884957</v>
      </c>
      <c r="N2149" s="3">
        <f>+IF(Tabella2026[[#This Row],[REDDITO COMPLESSIVO PROCAPITE]]&lt;media_aggr_reddito_pc,(media_aggr_reddito_pc-Tabella2026[[#This Row],[REDDITO COMPLESSIVO PROCAPITE]]),0)</f>
        <v>0</v>
      </c>
      <c r="O2149" s="3">
        <f>+Tabella2026[[#This Row],[DIFFERENZA REDDITO INFERIORE ALLA MEDIA DALLA MEDIA]]*Tabella2026[[#This Row],[POP_2024]]</f>
        <v>0</v>
      </c>
      <c r="P2149" s="3">
        <f>+Tabella2026[[#This Row],[POPOLAZIONE PER DIFFERENZA ]]/SUM(Tabella2026[[POPOLAZIONE PER DIFFERENZA ]])</f>
        <v>0</v>
      </c>
      <c r="Q2149" s="3">
        <f>+Tabella2026[[#This Row],[INCIDENZA POPOLAZIONE PER DIFFERENZA]]*(PLAFOND-SUM(Tabella2026[CONTRIBUTO SULLA BASE DELLA POPOLAZIONE]))</f>
        <v>0</v>
      </c>
      <c r="R2149" s="3">
        <f>+Tabella2026[[#This Row],[CONTRIBUTO SULLA BASE DELLA POPOLAZIONE]]+Tabella2026[[#This Row],[CONTRIBUTO SULLA BASE DEL REDDITO]]</f>
        <v>28219.511539057155</v>
      </c>
      <c r="S2149" s="3">
        <f>+Tabella2026[[#This Row],[CONTRIBUTO TOTALE]]/(PLAFOND/N_TESSERE)</f>
        <v>56.43902307811431</v>
      </c>
      <c r="T2149" s="3">
        <f>+MAX(CEILING(Tabella2026[[#This Row],[preDEF1]],1),1)</f>
        <v>57</v>
      </c>
      <c r="U2149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49" s="21">
        <f>+Tabella2026[[#This Row],[DEF - n. card]]*(PLAFOND/N_TESSERE)</f>
        <v>28000</v>
      </c>
      <c r="W2149" s="18"/>
    </row>
    <row r="2150" spans="2:23" x14ac:dyDescent="0.25">
      <c r="B2150" s="1" t="s">
        <v>4392</v>
      </c>
      <c r="C2150" s="2">
        <v>15058</v>
      </c>
      <c r="D2150" s="1" t="s">
        <v>4393</v>
      </c>
      <c r="E2150" s="1" t="s">
        <v>12</v>
      </c>
      <c r="F2150" s="1" t="s">
        <v>11</v>
      </c>
      <c r="G2150" s="1" t="s">
        <v>2448</v>
      </c>
      <c r="H2150" s="1" t="s">
        <v>15835</v>
      </c>
      <c r="I2150" s="5">
        <v>5648</v>
      </c>
      <c r="J2150" s="5">
        <v>114417536</v>
      </c>
      <c r="K2150" s="3">
        <f>+Tabella2026[[#This Row],[POP_2024]]/SUM(Tabella2026[POP_2024])</f>
        <v>9.582063246232016E-5</v>
      </c>
      <c r="L2150" s="3">
        <f>+Tabella2026[[#This Row],[INCIDENZA POPOLAZIONE]]*(PLAFOND/2)</f>
        <v>28209.522331432709</v>
      </c>
      <c r="M2150" s="3">
        <f>+IFERROR(Tabella2026[[#This Row],[reddito_2024]]/Tabella2026[[#This Row],[POP_2024]],"")</f>
        <v>20258.062322946174</v>
      </c>
      <c r="N2150" s="3">
        <f>+IF(Tabella2026[[#This Row],[REDDITO COMPLESSIVO PROCAPITE]]&lt;media_aggr_reddito_pc,(media_aggr_reddito_pc-Tabella2026[[#This Row],[REDDITO COMPLESSIVO PROCAPITE]]),0)</f>
        <v>0</v>
      </c>
      <c r="O2150" s="3">
        <f>+Tabella2026[[#This Row],[DIFFERENZA REDDITO INFERIORE ALLA MEDIA DALLA MEDIA]]*Tabella2026[[#This Row],[POP_2024]]</f>
        <v>0</v>
      </c>
      <c r="P2150" s="3">
        <f>+Tabella2026[[#This Row],[POPOLAZIONE PER DIFFERENZA ]]/SUM(Tabella2026[[POPOLAZIONE PER DIFFERENZA ]])</f>
        <v>0</v>
      </c>
      <c r="Q2150" s="3">
        <f>+Tabella2026[[#This Row],[INCIDENZA POPOLAZIONE PER DIFFERENZA]]*(PLAFOND-SUM(Tabella2026[CONTRIBUTO SULLA BASE DELLA POPOLAZIONE]))</f>
        <v>0</v>
      </c>
      <c r="R2150" s="3">
        <f>+Tabella2026[[#This Row],[CONTRIBUTO SULLA BASE DELLA POPOLAZIONE]]+Tabella2026[[#This Row],[CONTRIBUTO SULLA BASE DEL REDDITO]]</f>
        <v>28209.522331432709</v>
      </c>
      <c r="S2150" s="3">
        <f>+Tabella2026[[#This Row],[CONTRIBUTO TOTALE]]/(PLAFOND/N_TESSERE)</f>
        <v>56.419044662865417</v>
      </c>
      <c r="T2150" s="3">
        <f>+MAX(CEILING(Tabella2026[[#This Row],[preDEF1]],1),1)</f>
        <v>57</v>
      </c>
      <c r="U2150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50" s="21">
        <f>+Tabella2026[[#This Row],[DEF - n. card]]*(PLAFOND/N_TESSERE)</f>
        <v>28000</v>
      </c>
      <c r="W2150" s="18"/>
    </row>
    <row r="2151" spans="2:23" x14ac:dyDescent="0.25">
      <c r="B2151" s="1" t="s">
        <v>4330</v>
      </c>
      <c r="C2151" s="2">
        <v>16042</v>
      </c>
      <c r="D2151" s="1" t="s">
        <v>4331</v>
      </c>
      <c r="E2151" s="1" t="s">
        <v>12</v>
      </c>
      <c r="F2151" s="1" t="s">
        <v>93</v>
      </c>
      <c r="G2151" s="1" t="s">
        <v>2448</v>
      </c>
      <c r="H2151" s="1" t="s">
        <v>15835</v>
      </c>
      <c r="I2151" s="5">
        <v>5647</v>
      </c>
      <c r="J2151" s="5">
        <v>110483394</v>
      </c>
      <c r="K2151" s="3">
        <f>+Tabella2026[[#This Row],[POP_2024]]/SUM(Tabella2026[POP_2024])</f>
        <v>9.5803667052889871E-5</v>
      </c>
      <c r="L2151" s="3">
        <f>+Tabella2026[[#This Row],[INCIDENZA POPOLAZIONE]]*(PLAFOND/2)</f>
        <v>28204.527727620487</v>
      </c>
      <c r="M2151" s="3">
        <f>+IFERROR(Tabella2026[[#This Row],[reddito_2024]]/Tabella2026[[#This Row],[POP_2024]],"")</f>
        <v>19564.971489286349</v>
      </c>
      <c r="N2151" s="3">
        <f>+IF(Tabella2026[[#This Row],[REDDITO COMPLESSIVO PROCAPITE]]&lt;media_aggr_reddito_pc,(media_aggr_reddito_pc-Tabella2026[[#This Row],[REDDITO COMPLESSIVO PROCAPITE]]),0)</f>
        <v>0</v>
      </c>
      <c r="O2151" s="3">
        <f>+Tabella2026[[#This Row],[DIFFERENZA REDDITO INFERIORE ALLA MEDIA DALLA MEDIA]]*Tabella2026[[#This Row],[POP_2024]]</f>
        <v>0</v>
      </c>
      <c r="P2151" s="3">
        <f>+Tabella2026[[#This Row],[POPOLAZIONE PER DIFFERENZA ]]/SUM(Tabella2026[[POPOLAZIONE PER DIFFERENZA ]])</f>
        <v>0</v>
      </c>
      <c r="Q2151" s="3">
        <f>+Tabella2026[[#This Row],[INCIDENZA POPOLAZIONE PER DIFFERENZA]]*(PLAFOND-SUM(Tabella2026[CONTRIBUTO SULLA BASE DELLA POPOLAZIONE]))</f>
        <v>0</v>
      </c>
      <c r="R2151" s="3">
        <f>+Tabella2026[[#This Row],[CONTRIBUTO SULLA BASE DELLA POPOLAZIONE]]+Tabella2026[[#This Row],[CONTRIBUTO SULLA BASE DEL REDDITO]]</f>
        <v>28204.527727620487</v>
      </c>
      <c r="S2151" s="3">
        <f>+Tabella2026[[#This Row],[CONTRIBUTO TOTALE]]/(PLAFOND/N_TESSERE)</f>
        <v>56.409055455240974</v>
      </c>
      <c r="T2151" s="3">
        <f>+MAX(CEILING(Tabella2026[[#This Row],[preDEF1]],1),1)</f>
        <v>57</v>
      </c>
      <c r="U2151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51" s="21">
        <f>+Tabella2026[[#This Row],[DEF - n. card]]*(PLAFOND/N_TESSERE)</f>
        <v>28000</v>
      </c>
      <c r="W2151" s="18"/>
    </row>
    <row r="2152" spans="2:23" x14ac:dyDescent="0.25">
      <c r="B2152" s="1" t="s">
        <v>4258</v>
      </c>
      <c r="C2152" s="2">
        <v>87054</v>
      </c>
      <c r="D2152" s="1" t="s">
        <v>4259</v>
      </c>
      <c r="E2152" s="1" t="s">
        <v>21</v>
      </c>
      <c r="F2152" s="1" t="s">
        <v>35</v>
      </c>
      <c r="G2152" s="1" t="s">
        <v>2448</v>
      </c>
      <c r="H2152" s="1" t="s">
        <v>15836</v>
      </c>
      <c r="I2152" s="5">
        <v>5638</v>
      </c>
      <c r="J2152" s="5">
        <v>54389284</v>
      </c>
      <c r="K2152" s="3">
        <f>+Tabella2026[[#This Row],[POP_2024]]/SUM(Tabella2026[POP_2024])</f>
        <v>9.5650978368017184E-5</v>
      </c>
      <c r="L2152" s="3">
        <f>+Tabella2026[[#This Row],[INCIDENZA POPOLAZIONE]]*(PLAFOND/2)</f>
        <v>28159.576293310482</v>
      </c>
      <c r="M2152" s="3">
        <f>+IFERROR(Tabella2026[[#This Row],[reddito_2024]]/Tabella2026[[#This Row],[POP_2024]],"")</f>
        <v>9646.910961333806</v>
      </c>
      <c r="N2152" s="3">
        <f>+IF(Tabella2026[[#This Row],[REDDITO COMPLESSIVO PROCAPITE]]&lt;media_aggr_reddito_pc,(media_aggr_reddito_pc-Tabella2026[[#This Row],[REDDITO COMPLESSIVO PROCAPITE]]),0)</f>
        <v>8178.1551012749351</v>
      </c>
      <c r="O2152" s="3">
        <f>+Tabella2026[[#This Row],[DIFFERENZA REDDITO INFERIORE ALLA MEDIA DALLA MEDIA]]*Tabella2026[[#This Row],[POP_2024]]</f>
        <v>46108438.460988082</v>
      </c>
      <c r="P2152" s="3">
        <f>+Tabella2026[[#This Row],[POPOLAZIONE PER DIFFERENZA ]]/SUM(Tabella2026[[POPOLAZIONE PER DIFFERENZA ]])</f>
        <v>4.0906581507612759E-4</v>
      </c>
      <c r="Q2152" s="3">
        <f>+Tabella2026[[#This Row],[INCIDENZA POPOLAZIONE PER DIFFERENZA]]*(PLAFOND-SUM(Tabella2026[CONTRIBUTO SULLA BASE DELLA POPOLAZIONE]))</f>
        <v>120428.66915905115</v>
      </c>
      <c r="R2152" s="3">
        <f>+Tabella2026[[#This Row],[CONTRIBUTO SULLA BASE DELLA POPOLAZIONE]]+Tabella2026[[#This Row],[CONTRIBUTO SULLA BASE DEL REDDITO]]</f>
        <v>148588.24545236162</v>
      </c>
      <c r="S2152" s="3">
        <f>+Tabella2026[[#This Row],[CONTRIBUTO TOTALE]]/(PLAFOND/N_TESSERE)</f>
        <v>297.17649090472321</v>
      </c>
      <c r="T2152" s="3">
        <f>+MAX(CEILING(Tabella2026[[#This Row],[preDEF1]],1),1)</f>
        <v>298</v>
      </c>
      <c r="U2152" s="9">
        <f xml:space="preserve"> IF(ROW(Tabella2026[[#This Row],[preDEF2]]) - ROW(Tabella2026[[#Headers],[preDEF2]])&lt;=ABS(SUM(Tabella2026[preDEF2])-N_TESSERE),Tabella2026[[#This Row],[preDEF2]]-1,Tabella2026[[#This Row],[preDEF2]])</f>
        <v>297</v>
      </c>
      <c r="V2152" s="21">
        <f>+Tabella2026[[#This Row],[DEF - n. card]]*(PLAFOND/N_TESSERE)</f>
        <v>148500</v>
      </c>
      <c r="W2152" s="18"/>
    </row>
    <row r="2153" spans="2:23" x14ac:dyDescent="0.25">
      <c r="B2153" s="1" t="s">
        <v>4286</v>
      </c>
      <c r="C2153" s="2">
        <v>13222</v>
      </c>
      <c r="D2153" s="1" t="s">
        <v>4287</v>
      </c>
      <c r="E2153" s="1" t="s">
        <v>12</v>
      </c>
      <c r="F2153" s="1" t="s">
        <v>152</v>
      </c>
      <c r="G2153" s="1" t="s">
        <v>2448</v>
      </c>
      <c r="H2153" s="1" t="s">
        <v>15835</v>
      </c>
      <c r="I2153" s="5">
        <v>5633</v>
      </c>
      <c r="J2153" s="5">
        <v>112080695</v>
      </c>
      <c r="K2153" s="3">
        <f>+Tabella2026[[#This Row],[POP_2024]]/SUM(Tabella2026[POP_2024])</f>
        <v>9.5566151320865709E-5</v>
      </c>
      <c r="L2153" s="3">
        <f>+Tabella2026[[#This Row],[INCIDENZA POPOLAZIONE]]*(PLAFOND/2)</f>
        <v>28134.603274249373</v>
      </c>
      <c r="M2153" s="3">
        <f>+IFERROR(Tabella2026[[#This Row],[reddito_2024]]/Tabella2026[[#This Row],[POP_2024]],"")</f>
        <v>19897.158707615836</v>
      </c>
      <c r="N2153" s="3">
        <f>+IF(Tabella2026[[#This Row],[REDDITO COMPLESSIVO PROCAPITE]]&lt;media_aggr_reddito_pc,(media_aggr_reddito_pc-Tabella2026[[#This Row],[REDDITO COMPLESSIVO PROCAPITE]]),0)</f>
        <v>0</v>
      </c>
      <c r="O2153" s="3">
        <f>+Tabella2026[[#This Row],[DIFFERENZA REDDITO INFERIORE ALLA MEDIA DALLA MEDIA]]*Tabella2026[[#This Row],[POP_2024]]</f>
        <v>0</v>
      </c>
      <c r="P2153" s="3">
        <f>+Tabella2026[[#This Row],[POPOLAZIONE PER DIFFERENZA ]]/SUM(Tabella2026[[POPOLAZIONE PER DIFFERENZA ]])</f>
        <v>0</v>
      </c>
      <c r="Q2153" s="3">
        <f>+Tabella2026[[#This Row],[INCIDENZA POPOLAZIONE PER DIFFERENZA]]*(PLAFOND-SUM(Tabella2026[CONTRIBUTO SULLA BASE DELLA POPOLAZIONE]))</f>
        <v>0</v>
      </c>
      <c r="R2153" s="3">
        <f>+Tabella2026[[#This Row],[CONTRIBUTO SULLA BASE DELLA POPOLAZIONE]]+Tabella2026[[#This Row],[CONTRIBUTO SULLA BASE DEL REDDITO]]</f>
        <v>28134.603274249373</v>
      </c>
      <c r="S2153" s="3">
        <f>+Tabella2026[[#This Row],[CONTRIBUTO TOTALE]]/(PLAFOND/N_TESSERE)</f>
        <v>56.269206548498744</v>
      </c>
      <c r="T2153" s="3">
        <f>+MAX(CEILING(Tabella2026[[#This Row],[preDEF1]],1),1)</f>
        <v>57</v>
      </c>
      <c r="U2153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53" s="21">
        <f>+Tabella2026[[#This Row],[DEF - n. card]]*(PLAFOND/N_TESSERE)</f>
        <v>28000</v>
      </c>
      <c r="W2153" s="18"/>
    </row>
    <row r="2154" spans="2:23" x14ac:dyDescent="0.25">
      <c r="B2154" s="1" t="s">
        <v>4382</v>
      </c>
      <c r="C2154" s="2">
        <v>23019</v>
      </c>
      <c r="D2154" s="1" t="s">
        <v>4383</v>
      </c>
      <c r="E2154" s="1" t="s">
        <v>38</v>
      </c>
      <c r="F2154" s="1" t="s">
        <v>37</v>
      </c>
      <c r="G2154" s="1" t="s">
        <v>2448</v>
      </c>
      <c r="H2154" s="1" t="s">
        <v>15835</v>
      </c>
      <c r="I2154" s="5">
        <v>5618</v>
      </c>
      <c r="J2154" s="5">
        <v>95890272</v>
      </c>
      <c r="K2154" s="3">
        <f>+Tabella2026[[#This Row],[POP_2024]]/SUM(Tabella2026[POP_2024])</f>
        <v>9.5311670179411243E-5</v>
      </c>
      <c r="L2154" s="3">
        <f>+Tabella2026[[#This Row],[INCIDENZA POPOLAZIONE]]*(PLAFOND/2)</f>
        <v>28059.684217066035</v>
      </c>
      <c r="M2154" s="3">
        <f>+IFERROR(Tabella2026[[#This Row],[reddito_2024]]/Tabella2026[[#This Row],[POP_2024]],"")</f>
        <v>17068.40014239943</v>
      </c>
      <c r="N2154" s="3">
        <f>+IF(Tabella2026[[#This Row],[REDDITO COMPLESSIVO PROCAPITE]]&lt;media_aggr_reddito_pc,(media_aggr_reddito_pc-Tabella2026[[#This Row],[REDDITO COMPLESSIVO PROCAPITE]]),0)</f>
        <v>756.66592020931057</v>
      </c>
      <c r="O2154" s="3">
        <f>+Tabella2026[[#This Row],[DIFFERENZA REDDITO INFERIORE ALLA MEDIA DALLA MEDIA]]*Tabella2026[[#This Row],[POP_2024]]</f>
        <v>4250949.1397359064</v>
      </c>
      <c r="P2154" s="3">
        <f>+Tabella2026[[#This Row],[POPOLAZIONE PER DIFFERENZA ]]/SUM(Tabella2026[[POPOLAZIONE PER DIFFERENZA ]])</f>
        <v>3.7713660074706593E-5</v>
      </c>
      <c r="Q2154" s="3">
        <f>+Tabella2026[[#This Row],[INCIDENZA POPOLAZIONE PER DIFFERENZA]]*(PLAFOND-SUM(Tabella2026[CONTRIBUTO SULLA BASE DELLA POPOLAZIONE]))</f>
        <v>11102.87324074861</v>
      </c>
      <c r="R2154" s="3">
        <f>+Tabella2026[[#This Row],[CONTRIBUTO SULLA BASE DELLA POPOLAZIONE]]+Tabella2026[[#This Row],[CONTRIBUTO SULLA BASE DEL REDDITO]]</f>
        <v>39162.557457814648</v>
      </c>
      <c r="S2154" s="3">
        <f>+Tabella2026[[#This Row],[CONTRIBUTO TOTALE]]/(PLAFOND/N_TESSERE)</f>
        <v>78.3251149156293</v>
      </c>
      <c r="T2154" s="3">
        <f>+MAX(CEILING(Tabella2026[[#This Row],[preDEF1]],1),1)</f>
        <v>79</v>
      </c>
      <c r="U2154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2154" s="21">
        <f>+Tabella2026[[#This Row],[DEF - n. card]]*(PLAFOND/N_TESSERE)</f>
        <v>39000</v>
      </c>
      <c r="W2154" s="18"/>
    </row>
    <row r="2155" spans="2:23" x14ac:dyDescent="0.25">
      <c r="B2155" s="1" t="s">
        <v>4292</v>
      </c>
      <c r="C2155" s="2">
        <v>54022</v>
      </c>
      <c r="D2155" s="1" t="s">
        <v>4293</v>
      </c>
      <c r="E2155" s="1" t="s">
        <v>67</v>
      </c>
      <c r="F2155" s="1" t="s">
        <v>66</v>
      </c>
      <c r="G2155" s="1" t="s">
        <v>2448</v>
      </c>
      <c r="H2155" s="1" t="s">
        <v>15834</v>
      </c>
      <c r="I2155" s="5">
        <v>5613</v>
      </c>
      <c r="J2155" s="5">
        <v>87441831</v>
      </c>
      <c r="K2155" s="3">
        <f>+Tabella2026[[#This Row],[POP_2024]]/SUM(Tabella2026[POP_2024])</f>
        <v>9.5226843132259755E-5</v>
      </c>
      <c r="L2155" s="3">
        <f>+Tabella2026[[#This Row],[INCIDENZA POPOLAZIONE]]*(PLAFOND/2)</f>
        <v>28034.711198004923</v>
      </c>
      <c r="M2155" s="3">
        <f>+IFERROR(Tabella2026[[#This Row],[reddito_2024]]/Tabella2026[[#This Row],[POP_2024]],"")</f>
        <v>15578.448423303047</v>
      </c>
      <c r="N2155" s="3">
        <f>+IF(Tabella2026[[#This Row],[REDDITO COMPLESSIVO PROCAPITE]]&lt;media_aggr_reddito_pc,(media_aggr_reddito_pc-Tabella2026[[#This Row],[REDDITO COMPLESSIVO PROCAPITE]]),0)</f>
        <v>2246.617639305694</v>
      </c>
      <c r="O2155" s="3">
        <f>+Tabella2026[[#This Row],[DIFFERENZA REDDITO INFERIORE ALLA MEDIA DALLA MEDIA]]*Tabella2026[[#This Row],[POP_2024]]</f>
        <v>12610264.80942286</v>
      </c>
      <c r="P2155" s="3">
        <f>+Tabella2026[[#This Row],[POPOLAZIONE PER DIFFERENZA ]]/SUM(Tabella2026[[POPOLAZIONE PER DIFFERENZA ]])</f>
        <v>1.1187601282478627E-4</v>
      </c>
      <c r="Q2155" s="3">
        <f>+Tabella2026[[#This Row],[INCIDENZA POPOLAZIONE PER DIFFERENZA]]*(PLAFOND-SUM(Tabella2026[CONTRIBUTO SULLA BASE DELLA POPOLAZIONE]))</f>
        <v>32936.214268607597</v>
      </c>
      <c r="R2155" s="3">
        <f>+Tabella2026[[#This Row],[CONTRIBUTO SULLA BASE DELLA POPOLAZIONE]]+Tabella2026[[#This Row],[CONTRIBUTO SULLA BASE DEL REDDITO]]</f>
        <v>60970.92546661252</v>
      </c>
      <c r="S2155" s="3">
        <f>+Tabella2026[[#This Row],[CONTRIBUTO TOTALE]]/(PLAFOND/N_TESSERE)</f>
        <v>121.94185093322504</v>
      </c>
      <c r="T2155" s="3">
        <f>+MAX(CEILING(Tabella2026[[#This Row],[preDEF1]],1),1)</f>
        <v>122</v>
      </c>
      <c r="U2155" s="9">
        <f xml:space="preserve"> IF(ROW(Tabella2026[[#This Row],[preDEF2]]) - ROW(Tabella2026[[#Headers],[preDEF2]])&lt;=ABS(SUM(Tabella2026[preDEF2])-N_TESSERE),Tabella2026[[#This Row],[preDEF2]]-1,Tabella2026[[#This Row],[preDEF2]])</f>
        <v>121</v>
      </c>
      <c r="V2155" s="21">
        <f>+Tabella2026[[#This Row],[DEF - n. card]]*(PLAFOND/N_TESSERE)</f>
        <v>60500</v>
      </c>
      <c r="W2155" s="18"/>
    </row>
    <row r="2156" spans="2:23" x14ac:dyDescent="0.25">
      <c r="B2156" s="1" t="s">
        <v>4386</v>
      </c>
      <c r="C2156" s="2">
        <v>28059</v>
      </c>
      <c r="D2156" s="1" t="s">
        <v>4387</v>
      </c>
      <c r="E2156" s="1" t="s">
        <v>38</v>
      </c>
      <c r="F2156" s="1" t="s">
        <v>45</v>
      </c>
      <c r="G2156" s="1" t="s">
        <v>2448</v>
      </c>
      <c r="H2156" s="1" t="s">
        <v>15835</v>
      </c>
      <c r="I2156" s="5">
        <v>5611</v>
      </c>
      <c r="J2156" s="5">
        <v>94787649</v>
      </c>
      <c r="K2156" s="3">
        <f>+Tabella2026[[#This Row],[POP_2024]]/SUM(Tabella2026[POP_2024])</f>
        <v>9.5192912313399162E-5</v>
      </c>
      <c r="L2156" s="3">
        <f>+Tabella2026[[#This Row],[INCIDENZA POPOLAZIONE]]*(PLAFOND/2)</f>
        <v>28024.72199038048</v>
      </c>
      <c r="M2156" s="3">
        <f>+IFERROR(Tabella2026[[#This Row],[reddito_2024]]/Tabella2026[[#This Row],[POP_2024]],"")</f>
        <v>16893.182855106043</v>
      </c>
      <c r="N2156" s="3">
        <f>+IF(Tabella2026[[#This Row],[REDDITO COMPLESSIVO PROCAPITE]]&lt;media_aggr_reddito_pc,(media_aggr_reddito_pc-Tabella2026[[#This Row],[REDDITO COMPLESSIVO PROCAPITE]]),0)</f>
        <v>931.8832075026985</v>
      </c>
      <c r="O2156" s="3">
        <f>+Tabella2026[[#This Row],[DIFFERENZA REDDITO INFERIORE ALLA MEDIA DALLA MEDIA]]*Tabella2026[[#This Row],[POP_2024]]</f>
        <v>5228796.6772976415</v>
      </c>
      <c r="P2156" s="3">
        <f>+Tabella2026[[#This Row],[POPOLAZIONE PER DIFFERENZA ]]/SUM(Tabella2026[[POPOLAZIONE PER DIFFERENZA ]])</f>
        <v>4.6388948445431076E-5</v>
      </c>
      <c r="Q2156" s="3">
        <f>+Tabella2026[[#This Row],[INCIDENZA POPOLAZIONE PER DIFFERENZA]]*(PLAFOND-SUM(Tabella2026[CONTRIBUTO SULLA BASE DELLA POPOLAZIONE]))</f>
        <v>13656.871630623629</v>
      </c>
      <c r="R2156" s="3">
        <f>+Tabella2026[[#This Row],[CONTRIBUTO SULLA BASE DELLA POPOLAZIONE]]+Tabella2026[[#This Row],[CONTRIBUTO SULLA BASE DEL REDDITO]]</f>
        <v>41681.593621004111</v>
      </c>
      <c r="S2156" s="3">
        <f>+Tabella2026[[#This Row],[CONTRIBUTO TOTALE]]/(PLAFOND/N_TESSERE)</f>
        <v>83.363187242008223</v>
      </c>
      <c r="T2156" s="3">
        <f>+MAX(CEILING(Tabella2026[[#This Row],[preDEF1]],1),1)</f>
        <v>84</v>
      </c>
      <c r="U2156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2156" s="21">
        <f>+Tabella2026[[#This Row],[DEF - n. card]]*(PLAFOND/N_TESSERE)</f>
        <v>41500</v>
      </c>
      <c r="W2156" s="18"/>
    </row>
    <row r="2157" spans="2:23" x14ac:dyDescent="0.25">
      <c r="B2157" s="1" t="s">
        <v>4340</v>
      </c>
      <c r="C2157" s="2">
        <v>3131</v>
      </c>
      <c r="D2157" s="1" t="s">
        <v>4341</v>
      </c>
      <c r="E2157" s="1" t="s">
        <v>18</v>
      </c>
      <c r="F2157" s="1" t="s">
        <v>114</v>
      </c>
      <c r="G2157" s="1" t="s">
        <v>2448</v>
      </c>
      <c r="H2157" s="1" t="s">
        <v>15835</v>
      </c>
      <c r="I2157" s="5">
        <v>5611</v>
      </c>
      <c r="J2157" s="5">
        <v>104861028</v>
      </c>
      <c r="K2157" s="3">
        <f>+Tabella2026[[#This Row],[POP_2024]]/SUM(Tabella2026[POP_2024])</f>
        <v>9.5192912313399162E-5</v>
      </c>
      <c r="L2157" s="3">
        <f>+Tabella2026[[#This Row],[INCIDENZA POPOLAZIONE]]*(PLAFOND/2)</f>
        <v>28024.72199038048</v>
      </c>
      <c r="M2157" s="3">
        <f>+IFERROR(Tabella2026[[#This Row],[reddito_2024]]/Tabella2026[[#This Row],[POP_2024]],"")</f>
        <v>18688.474068793443</v>
      </c>
      <c r="N2157" s="3">
        <f>+IF(Tabella2026[[#This Row],[REDDITO COMPLESSIVO PROCAPITE]]&lt;media_aggr_reddito_pc,(media_aggr_reddito_pc-Tabella2026[[#This Row],[REDDITO COMPLESSIVO PROCAPITE]]),0)</f>
        <v>0</v>
      </c>
      <c r="O2157" s="3">
        <f>+Tabella2026[[#This Row],[DIFFERENZA REDDITO INFERIORE ALLA MEDIA DALLA MEDIA]]*Tabella2026[[#This Row],[POP_2024]]</f>
        <v>0</v>
      </c>
      <c r="P2157" s="3">
        <f>+Tabella2026[[#This Row],[POPOLAZIONE PER DIFFERENZA ]]/SUM(Tabella2026[[POPOLAZIONE PER DIFFERENZA ]])</f>
        <v>0</v>
      </c>
      <c r="Q2157" s="3">
        <f>+Tabella2026[[#This Row],[INCIDENZA POPOLAZIONE PER DIFFERENZA]]*(PLAFOND-SUM(Tabella2026[CONTRIBUTO SULLA BASE DELLA POPOLAZIONE]))</f>
        <v>0</v>
      </c>
      <c r="R2157" s="3">
        <f>+Tabella2026[[#This Row],[CONTRIBUTO SULLA BASE DELLA POPOLAZIONE]]+Tabella2026[[#This Row],[CONTRIBUTO SULLA BASE DEL REDDITO]]</f>
        <v>28024.72199038048</v>
      </c>
      <c r="S2157" s="3">
        <f>+Tabella2026[[#This Row],[CONTRIBUTO TOTALE]]/(PLAFOND/N_TESSERE)</f>
        <v>56.049443980760962</v>
      </c>
      <c r="T2157" s="3">
        <f>+MAX(CEILING(Tabella2026[[#This Row],[preDEF1]],1),1)</f>
        <v>57</v>
      </c>
      <c r="U2157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57" s="21">
        <f>+Tabella2026[[#This Row],[DEF - n. card]]*(PLAFOND/N_TESSERE)</f>
        <v>28000</v>
      </c>
      <c r="W2157" s="18"/>
    </row>
    <row r="2158" spans="2:23" x14ac:dyDescent="0.25">
      <c r="B2158" s="1" t="s">
        <v>4394</v>
      </c>
      <c r="C2158" s="2">
        <v>24095</v>
      </c>
      <c r="D2158" s="1" t="s">
        <v>4395</v>
      </c>
      <c r="E2158" s="1" t="s">
        <v>38</v>
      </c>
      <c r="F2158" s="1" t="s">
        <v>106</v>
      </c>
      <c r="G2158" s="1" t="s">
        <v>2448</v>
      </c>
      <c r="H2158" s="1" t="s">
        <v>15835</v>
      </c>
      <c r="I2158" s="5">
        <v>5608</v>
      </c>
      <c r="J2158" s="5">
        <v>123542894</v>
      </c>
      <c r="K2158" s="3">
        <f>+Tabella2026[[#This Row],[POP_2024]]/SUM(Tabella2026[POP_2024])</f>
        <v>9.5142016085108267E-5</v>
      </c>
      <c r="L2158" s="3">
        <f>+Tabella2026[[#This Row],[INCIDENZA POPOLAZIONE]]*(PLAFOND/2)</f>
        <v>28009.738178943811</v>
      </c>
      <c r="M2158" s="3">
        <f>+IFERROR(Tabella2026[[#This Row],[reddito_2024]]/Tabella2026[[#This Row],[POP_2024]],"")</f>
        <v>22029.759985734665</v>
      </c>
      <c r="N2158" s="3">
        <f>+IF(Tabella2026[[#This Row],[REDDITO COMPLESSIVO PROCAPITE]]&lt;media_aggr_reddito_pc,(media_aggr_reddito_pc-Tabella2026[[#This Row],[REDDITO COMPLESSIVO PROCAPITE]]),0)</f>
        <v>0</v>
      </c>
      <c r="O2158" s="3">
        <f>+Tabella2026[[#This Row],[DIFFERENZA REDDITO INFERIORE ALLA MEDIA DALLA MEDIA]]*Tabella2026[[#This Row],[POP_2024]]</f>
        <v>0</v>
      </c>
      <c r="P2158" s="3">
        <f>+Tabella2026[[#This Row],[POPOLAZIONE PER DIFFERENZA ]]/SUM(Tabella2026[[POPOLAZIONE PER DIFFERENZA ]])</f>
        <v>0</v>
      </c>
      <c r="Q2158" s="3">
        <f>+Tabella2026[[#This Row],[INCIDENZA POPOLAZIONE PER DIFFERENZA]]*(PLAFOND-SUM(Tabella2026[CONTRIBUTO SULLA BASE DELLA POPOLAZIONE]))</f>
        <v>0</v>
      </c>
      <c r="R2158" s="3">
        <f>+Tabella2026[[#This Row],[CONTRIBUTO SULLA BASE DELLA POPOLAZIONE]]+Tabella2026[[#This Row],[CONTRIBUTO SULLA BASE DEL REDDITO]]</f>
        <v>28009.738178943811</v>
      </c>
      <c r="S2158" s="3">
        <f>+Tabella2026[[#This Row],[CONTRIBUTO TOTALE]]/(PLAFOND/N_TESSERE)</f>
        <v>56.019476357887626</v>
      </c>
      <c r="T2158" s="3">
        <f>+MAX(CEILING(Tabella2026[[#This Row],[preDEF1]],1),1)</f>
        <v>57</v>
      </c>
      <c r="U2158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58" s="21">
        <f>+Tabella2026[[#This Row],[DEF - n. card]]*(PLAFOND/N_TESSERE)</f>
        <v>28000</v>
      </c>
      <c r="W2158" s="18"/>
    </row>
    <row r="2159" spans="2:23" x14ac:dyDescent="0.25">
      <c r="B2159" s="1" t="s">
        <v>4312</v>
      </c>
      <c r="C2159" s="2">
        <v>76059</v>
      </c>
      <c r="D2159" s="1" t="s">
        <v>4313</v>
      </c>
      <c r="E2159" s="1" t="s">
        <v>213</v>
      </c>
      <c r="F2159" s="1" t="s">
        <v>212</v>
      </c>
      <c r="G2159" s="1" t="s">
        <v>2448</v>
      </c>
      <c r="H2159" s="1" t="s">
        <v>15836</v>
      </c>
      <c r="I2159" s="5">
        <v>5603</v>
      </c>
      <c r="J2159" s="5">
        <v>72118721</v>
      </c>
      <c r="K2159" s="3">
        <f>+Tabella2026[[#This Row],[POP_2024]]/SUM(Tabella2026[POP_2024])</f>
        <v>9.5057189037956778E-5</v>
      </c>
      <c r="L2159" s="3">
        <f>+Tabella2026[[#This Row],[INCIDENZA POPOLAZIONE]]*(PLAFOND/2)</f>
        <v>27984.765159882696</v>
      </c>
      <c r="M2159" s="3">
        <f>+IFERROR(Tabella2026[[#This Row],[reddito_2024]]/Tabella2026[[#This Row],[POP_2024]],"")</f>
        <v>12871.447617347849</v>
      </c>
      <c r="N2159" s="3">
        <f>+IF(Tabella2026[[#This Row],[REDDITO COMPLESSIVO PROCAPITE]]&lt;media_aggr_reddito_pc,(media_aggr_reddito_pc-Tabella2026[[#This Row],[REDDITO COMPLESSIVO PROCAPITE]]),0)</f>
        <v>4953.6184452608923</v>
      </c>
      <c r="O2159" s="3">
        <f>+Tabella2026[[#This Row],[DIFFERENZA REDDITO INFERIORE ALLA MEDIA DALLA MEDIA]]*Tabella2026[[#This Row],[POP_2024]]</f>
        <v>27755124.148796778</v>
      </c>
      <c r="P2159" s="3">
        <f>+Tabella2026[[#This Row],[POPOLAZIONE PER DIFFERENZA ]]/SUM(Tabella2026[[POPOLAZIONE PER DIFFERENZA ]])</f>
        <v>2.4623849476214431E-4</v>
      </c>
      <c r="Q2159" s="3">
        <f>+Tabella2026[[#This Row],[INCIDENZA POPOLAZIONE PER DIFFERENZA]]*(PLAFOND-SUM(Tabella2026[CONTRIBUTO SULLA BASE DELLA POPOLAZIONE]))</f>
        <v>72492.428179104507</v>
      </c>
      <c r="R2159" s="3">
        <f>+Tabella2026[[#This Row],[CONTRIBUTO SULLA BASE DELLA POPOLAZIONE]]+Tabella2026[[#This Row],[CONTRIBUTO SULLA BASE DEL REDDITO]]</f>
        <v>100477.1933389872</v>
      </c>
      <c r="S2159" s="3">
        <f>+Tabella2026[[#This Row],[CONTRIBUTO TOTALE]]/(PLAFOND/N_TESSERE)</f>
        <v>200.95438667797441</v>
      </c>
      <c r="T2159" s="3">
        <f>+MAX(CEILING(Tabella2026[[#This Row],[preDEF1]],1),1)</f>
        <v>201</v>
      </c>
      <c r="U2159" s="9">
        <f xml:space="preserve"> IF(ROW(Tabella2026[[#This Row],[preDEF2]]) - ROW(Tabella2026[[#Headers],[preDEF2]])&lt;=ABS(SUM(Tabella2026[preDEF2])-N_TESSERE),Tabella2026[[#This Row],[preDEF2]]-1,Tabella2026[[#This Row],[preDEF2]])</f>
        <v>200</v>
      </c>
      <c r="V2159" s="21">
        <f>+Tabella2026[[#This Row],[DEF - n. card]]*(PLAFOND/N_TESSERE)</f>
        <v>100000</v>
      </c>
      <c r="W2159" s="18"/>
    </row>
    <row r="2160" spans="2:23" x14ac:dyDescent="0.25">
      <c r="B2160" s="1" t="s">
        <v>4202</v>
      </c>
      <c r="C2160" s="2">
        <v>117001</v>
      </c>
      <c r="D2160" s="1" t="s">
        <v>4203</v>
      </c>
      <c r="E2160" s="1" t="s">
        <v>76</v>
      </c>
      <c r="F2160" s="1" t="s">
        <v>15839</v>
      </c>
      <c r="G2160" s="1" t="s">
        <v>2448</v>
      </c>
      <c r="H2160" s="1" t="s">
        <v>15836</v>
      </c>
      <c r="I2160" s="5">
        <v>5602</v>
      </c>
      <c r="J2160" s="5">
        <v>70252967</v>
      </c>
      <c r="K2160" s="3">
        <f>+Tabella2026[[#This Row],[POP_2024]]/SUM(Tabella2026[POP_2024])</f>
        <v>9.5040223628526475E-5</v>
      </c>
      <c r="L2160" s="3">
        <f>+Tabella2026[[#This Row],[INCIDENZA POPOLAZIONE]]*(PLAFOND/2)</f>
        <v>27979.770556070474</v>
      </c>
      <c r="M2160" s="3">
        <f>+IFERROR(Tabella2026[[#This Row],[reddito_2024]]/Tabella2026[[#This Row],[POP_2024]],"")</f>
        <v>12540.693859335952</v>
      </c>
      <c r="N2160" s="3">
        <f>+IF(Tabella2026[[#This Row],[REDDITO COMPLESSIVO PROCAPITE]]&lt;media_aggr_reddito_pc,(media_aggr_reddito_pc-Tabella2026[[#This Row],[REDDITO COMPLESSIVO PROCAPITE]]),0)</f>
        <v>5284.3722032727892</v>
      </c>
      <c r="O2160" s="3">
        <f>+Tabella2026[[#This Row],[DIFFERENZA REDDITO INFERIORE ALLA MEDIA DALLA MEDIA]]*Tabella2026[[#This Row],[POP_2024]]</f>
        <v>29603053.082734164</v>
      </c>
      <c r="P2160" s="3">
        <f>+Tabella2026[[#This Row],[POPOLAZIONE PER DIFFERENZA ]]/SUM(Tabella2026[[POPOLAZIONE PER DIFFERENZA ]])</f>
        <v>2.626329895833783E-4</v>
      </c>
      <c r="Q2160" s="3">
        <f>+Tabella2026[[#This Row],[INCIDENZA POPOLAZIONE PER DIFFERENZA]]*(PLAFOND-SUM(Tabella2026[CONTRIBUTO SULLA BASE DELLA POPOLAZIONE]))</f>
        <v>77318.955158604702</v>
      </c>
      <c r="R2160" s="3">
        <f>+Tabella2026[[#This Row],[CONTRIBUTO SULLA BASE DELLA POPOLAZIONE]]+Tabella2026[[#This Row],[CONTRIBUTO SULLA BASE DEL REDDITO]]</f>
        <v>105298.72571467518</v>
      </c>
      <c r="S2160" s="3">
        <f>+Tabella2026[[#This Row],[CONTRIBUTO TOTALE]]/(PLAFOND/N_TESSERE)</f>
        <v>210.59745142935037</v>
      </c>
      <c r="T2160" s="3">
        <f>+MAX(CEILING(Tabella2026[[#This Row],[preDEF1]],1),1)</f>
        <v>211</v>
      </c>
      <c r="U2160" s="9">
        <f xml:space="preserve"> IF(ROW(Tabella2026[[#This Row],[preDEF2]]) - ROW(Tabella2026[[#Headers],[preDEF2]])&lt;=ABS(SUM(Tabella2026[preDEF2])-N_TESSERE),Tabella2026[[#This Row],[preDEF2]]-1,Tabella2026[[#This Row],[preDEF2]])</f>
        <v>210</v>
      </c>
      <c r="V2160" s="21">
        <f>+Tabella2026[[#This Row],[DEF - n. card]]*(PLAFOND/N_TESSERE)</f>
        <v>105000</v>
      </c>
      <c r="W2160" s="18"/>
    </row>
    <row r="2161" spans="2:23" x14ac:dyDescent="0.25">
      <c r="B2161" s="1" t="s">
        <v>4274</v>
      </c>
      <c r="C2161" s="2">
        <v>112016</v>
      </c>
      <c r="D2161" s="1" t="s">
        <v>4275</v>
      </c>
      <c r="E2161" s="1" t="s">
        <v>76</v>
      </c>
      <c r="F2161" s="1" t="s">
        <v>88</v>
      </c>
      <c r="G2161" s="1" t="s">
        <v>2448</v>
      </c>
      <c r="H2161" s="1" t="s">
        <v>15836</v>
      </c>
      <c r="I2161" s="5">
        <v>5600</v>
      </c>
      <c r="J2161" s="5">
        <v>73803926</v>
      </c>
      <c r="K2161" s="3">
        <f>+Tabella2026[[#This Row],[POP_2024]]/SUM(Tabella2026[POP_2024])</f>
        <v>9.5006292809665882E-5</v>
      </c>
      <c r="L2161" s="3">
        <f>+Tabella2026[[#This Row],[INCIDENZA POPOLAZIONE]]*(PLAFOND/2)</f>
        <v>27969.781348446028</v>
      </c>
      <c r="M2161" s="3">
        <f>+IFERROR(Tabella2026[[#This Row],[reddito_2024]]/Tabella2026[[#This Row],[POP_2024]],"")</f>
        <v>13179.272499999999</v>
      </c>
      <c r="N2161" s="3">
        <f>+IF(Tabella2026[[#This Row],[REDDITO COMPLESSIVO PROCAPITE]]&lt;media_aggr_reddito_pc,(media_aggr_reddito_pc-Tabella2026[[#This Row],[REDDITO COMPLESSIVO PROCAPITE]]),0)</f>
        <v>4645.7935626087419</v>
      </c>
      <c r="O2161" s="3">
        <f>+Tabella2026[[#This Row],[DIFFERENZA REDDITO INFERIORE ALLA MEDIA DALLA MEDIA]]*Tabella2026[[#This Row],[POP_2024]]</f>
        <v>26016443.950608954</v>
      </c>
      <c r="P2161" s="3">
        <f>+Tabella2026[[#This Row],[POPOLAZIONE PER DIFFERENZA ]]/SUM(Tabella2026[[POPOLAZIONE PER DIFFERENZA ]])</f>
        <v>2.308132351747871E-4</v>
      </c>
      <c r="Q2161" s="3">
        <f>+Tabella2026[[#This Row],[INCIDENZA POPOLAZIONE PER DIFFERENZA]]*(PLAFOND-SUM(Tabella2026[CONTRIBUTO SULLA BASE DELLA POPOLAZIONE]))</f>
        <v>67951.243325531221</v>
      </c>
      <c r="R2161" s="3">
        <f>+Tabella2026[[#This Row],[CONTRIBUTO SULLA BASE DELLA POPOLAZIONE]]+Tabella2026[[#This Row],[CONTRIBUTO SULLA BASE DEL REDDITO]]</f>
        <v>95921.024673977256</v>
      </c>
      <c r="S2161" s="3">
        <f>+Tabella2026[[#This Row],[CONTRIBUTO TOTALE]]/(PLAFOND/N_TESSERE)</f>
        <v>191.84204934795451</v>
      </c>
      <c r="T2161" s="3">
        <f>+MAX(CEILING(Tabella2026[[#This Row],[preDEF1]],1),1)</f>
        <v>192</v>
      </c>
      <c r="U2161" s="9">
        <f xml:space="preserve"> IF(ROW(Tabella2026[[#This Row],[preDEF2]]) - ROW(Tabella2026[[#Headers],[preDEF2]])&lt;=ABS(SUM(Tabella2026[preDEF2])-N_TESSERE),Tabella2026[[#This Row],[preDEF2]]-1,Tabella2026[[#This Row],[preDEF2]])</f>
        <v>191</v>
      </c>
      <c r="V2161" s="21">
        <f>+Tabella2026[[#This Row],[DEF - n. card]]*(PLAFOND/N_TESSERE)</f>
        <v>95500</v>
      </c>
      <c r="W2161" s="18"/>
    </row>
    <row r="2162" spans="2:23" x14ac:dyDescent="0.25">
      <c r="B2162" s="1" t="s">
        <v>4260</v>
      </c>
      <c r="C2162" s="2">
        <v>60068</v>
      </c>
      <c r="D2162" s="1" t="s">
        <v>4261</v>
      </c>
      <c r="E2162" s="1" t="s">
        <v>8</v>
      </c>
      <c r="F2162" s="1" t="s">
        <v>397</v>
      </c>
      <c r="G2162" s="1" t="s">
        <v>2448</v>
      </c>
      <c r="H2162" s="1" t="s">
        <v>15834</v>
      </c>
      <c r="I2162" s="5">
        <v>5599</v>
      </c>
      <c r="J2162" s="5">
        <v>75562439</v>
      </c>
      <c r="K2162" s="3">
        <f>+Tabella2026[[#This Row],[POP_2024]]/SUM(Tabella2026[POP_2024])</f>
        <v>9.4989327400235593E-5</v>
      </c>
      <c r="L2162" s="3">
        <f>+Tabella2026[[#This Row],[INCIDENZA POPOLAZIONE]]*(PLAFOND/2)</f>
        <v>27964.78674463381</v>
      </c>
      <c r="M2162" s="3">
        <f>+IFERROR(Tabella2026[[#This Row],[reddito_2024]]/Tabella2026[[#This Row],[POP_2024]],"")</f>
        <v>13495.702625468834</v>
      </c>
      <c r="N2162" s="3">
        <f>+IF(Tabella2026[[#This Row],[REDDITO COMPLESSIVO PROCAPITE]]&lt;media_aggr_reddito_pc,(media_aggr_reddito_pc-Tabella2026[[#This Row],[REDDITO COMPLESSIVO PROCAPITE]]),0)</f>
        <v>4329.3634371399075</v>
      </c>
      <c r="O2162" s="3">
        <f>+Tabella2026[[#This Row],[DIFFERENZA REDDITO INFERIORE ALLA MEDIA DALLA MEDIA]]*Tabella2026[[#This Row],[POP_2024]]</f>
        <v>24240105.884546343</v>
      </c>
      <c r="P2162" s="3">
        <f>+Tabella2026[[#This Row],[POPOLAZIONE PER DIFFERENZA ]]/SUM(Tabella2026[[POPOLAZIONE PER DIFFERENZA ]])</f>
        <v>2.1505388172239344E-4</v>
      </c>
      <c r="Q2162" s="3">
        <f>+Tabella2026[[#This Row],[INCIDENZA POPOLAZIONE PER DIFFERENZA]]*(PLAFOND-SUM(Tabella2026[CONTRIBUTO SULLA BASE DELLA POPOLAZIONE]))</f>
        <v>63311.701488661594</v>
      </c>
      <c r="R2162" s="3">
        <f>+Tabella2026[[#This Row],[CONTRIBUTO SULLA BASE DELLA POPOLAZIONE]]+Tabella2026[[#This Row],[CONTRIBUTO SULLA BASE DEL REDDITO]]</f>
        <v>91276.4882332954</v>
      </c>
      <c r="S2162" s="3">
        <f>+Tabella2026[[#This Row],[CONTRIBUTO TOTALE]]/(PLAFOND/N_TESSERE)</f>
        <v>182.55297646659079</v>
      </c>
      <c r="T2162" s="3">
        <f>+MAX(CEILING(Tabella2026[[#This Row],[preDEF1]],1),1)</f>
        <v>183</v>
      </c>
      <c r="U2162" s="9">
        <f xml:space="preserve"> IF(ROW(Tabella2026[[#This Row],[preDEF2]]) - ROW(Tabella2026[[#Headers],[preDEF2]])&lt;=ABS(SUM(Tabella2026[preDEF2])-N_TESSERE),Tabella2026[[#This Row],[preDEF2]]-1,Tabella2026[[#This Row],[preDEF2]])</f>
        <v>182</v>
      </c>
      <c r="V2162" s="21">
        <f>+Tabella2026[[#This Row],[DEF - n. card]]*(PLAFOND/N_TESSERE)</f>
        <v>91000</v>
      </c>
      <c r="W2162" s="18"/>
    </row>
    <row r="2163" spans="2:23" x14ac:dyDescent="0.25">
      <c r="B2163" s="1" t="s">
        <v>4306</v>
      </c>
      <c r="C2163" s="2">
        <v>12039</v>
      </c>
      <c r="D2163" s="1" t="s">
        <v>4307</v>
      </c>
      <c r="E2163" s="1" t="s">
        <v>12</v>
      </c>
      <c r="F2163" s="1" t="s">
        <v>157</v>
      </c>
      <c r="G2163" s="1" t="s">
        <v>2448</v>
      </c>
      <c r="H2163" s="1" t="s">
        <v>15835</v>
      </c>
      <c r="I2163" s="5">
        <v>5596</v>
      </c>
      <c r="J2163" s="5">
        <v>115556900</v>
      </c>
      <c r="K2163" s="3">
        <f>+Tabella2026[[#This Row],[POP_2024]]/SUM(Tabella2026[POP_2024])</f>
        <v>9.4938431171944697E-5</v>
      </c>
      <c r="L2163" s="3">
        <f>+Tabella2026[[#This Row],[INCIDENZA POPOLAZIONE]]*(PLAFOND/2)</f>
        <v>27949.802933197141</v>
      </c>
      <c r="M2163" s="3">
        <f>+IFERROR(Tabella2026[[#This Row],[reddito_2024]]/Tabella2026[[#This Row],[POP_2024]],"")</f>
        <v>20649.910650464619</v>
      </c>
      <c r="N2163" s="3">
        <f>+IF(Tabella2026[[#This Row],[REDDITO COMPLESSIVO PROCAPITE]]&lt;media_aggr_reddito_pc,(media_aggr_reddito_pc-Tabella2026[[#This Row],[REDDITO COMPLESSIVO PROCAPITE]]),0)</f>
        <v>0</v>
      </c>
      <c r="O2163" s="3">
        <f>+Tabella2026[[#This Row],[DIFFERENZA REDDITO INFERIORE ALLA MEDIA DALLA MEDIA]]*Tabella2026[[#This Row],[POP_2024]]</f>
        <v>0</v>
      </c>
      <c r="P2163" s="3">
        <f>+Tabella2026[[#This Row],[POPOLAZIONE PER DIFFERENZA ]]/SUM(Tabella2026[[POPOLAZIONE PER DIFFERENZA ]])</f>
        <v>0</v>
      </c>
      <c r="Q2163" s="3">
        <f>+Tabella2026[[#This Row],[INCIDENZA POPOLAZIONE PER DIFFERENZA]]*(PLAFOND-SUM(Tabella2026[CONTRIBUTO SULLA BASE DELLA POPOLAZIONE]))</f>
        <v>0</v>
      </c>
      <c r="R2163" s="3">
        <f>+Tabella2026[[#This Row],[CONTRIBUTO SULLA BASE DELLA POPOLAZIONE]]+Tabella2026[[#This Row],[CONTRIBUTO SULLA BASE DEL REDDITO]]</f>
        <v>27949.802933197141</v>
      </c>
      <c r="S2163" s="3">
        <f>+Tabella2026[[#This Row],[CONTRIBUTO TOTALE]]/(PLAFOND/N_TESSERE)</f>
        <v>55.899605866394282</v>
      </c>
      <c r="T2163" s="3">
        <f>+MAX(CEILING(Tabella2026[[#This Row],[preDEF1]],1),1)</f>
        <v>56</v>
      </c>
      <c r="U2163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63" s="21">
        <f>+Tabella2026[[#This Row],[DEF - n. card]]*(PLAFOND/N_TESSERE)</f>
        <v>27500</v>
      </c>
      <c r="W2163" s="18"/>
    </row>
    <row r="2164" spans="2:23" x14ac:dyDescent="0.25">
      <c r="B2164" s="1" t="s">
        <v>4266</v>
      </c>
      <c r="C2164" s="2">
        <v>38017</v>
      </c>
      <c r="D2164" s="1" t="s">
        <v>4267</v>
      </c>
      <c r="E2164" s="1" t="s">
        <v>27</v>
      </c>
      <c r="F2164" s="1" t="s">
        <v>80</v>
      </c>
      <c r="G2164" s="1" t="s">
        <v>2448</v>
      </c>
      <c r="H2164" s="1" t="s">
        <v>15835</v>
      </c>
      <c r="I2164" s="5">
        <v>5592</v>
      </c>
      <c r="J2164" s="5">
        <v>103591624</v>
      </c>
      <c r="K2164" s="3">
        <f>+Tabella2026[[#This Row],[POP_2024]]/SUM(Tabella2026[POP_2024])</f>
        <v>9.4870569534223512E-5</v>
      </c>
      <c r="L2164" s="3">
        <f>+Tabella2026[[#This Row],[INCIDENZA POPOLAZIONE]]*(PLAFOND/2)</f>
        <v>27929.824517948251</v>
      </c>
      <c r="M2164" s="3">
        <f>+IFERROR(Tabella2026[[#This Row],[reddito_2024]]/Tabella2026[[#This Row],[POP_2024]],"")</f>
        <v>18524.968526466382</v>
      </c>
      <c r="N2164" s="3">
        <f>+IF(Tabella2026[[#This Row],[REDDITO COMPLESSIVO PROCAPITE]]&lt;media_aggr_reddito_pc,(media_aggr_reddito_pc-Tabella2026[[#This Row],[REDDITO COMPLESSIVO PROCAPITE]]),0)</f>
        <v>0</v>
      </c>
      <c r="O2164" s="3">
        <f>+Tabella2026[[#This Row],[DIFFERENZA REDDITO INFERIORE ALLA MEDIA DALLA MEDIA]]*Tabella2026[[#This Row],[POP_2024]]</f>
        <v>0</v>
      </c>
      <c r="P2164" s="3">
        <f>+Tabella2026[[#This Row],[POPOLAZIONE PER DIFFERENZA ]]/SUM(Tabella2026[[POPOLAZIONE PER DIFFERENZA ]])</f>
        <v>0</v>
      </c>
      <c r="Q2164" s="3">
        <f>+Tabella2026[[#This Row],[INCIDENZA POPOLAZIONE PER DIFFERENZA]]*(PLAFOND-SUM(Tabella2026[CONTRIBUTO SULLA BASE DELLA POPOLAZIONE]))</f>
        <v>0</v>
      </c>
      <c r="R2164" s="3">
        <f>+Tabella2026[[#This Row],[CONTRIBUTO SULLA BASE DELLA POPOLAZIONE]]+Tabella2026[[#This Row],[CONTRIBUTO SULLA BASE DEL REDDITO]]</f>
        <v>27929.824517948251</v>
      </c>
      <c r="S2164" s="3">
        <f>+Tabella2026[[#This Row],[CONTRIBUTO TOTALE]]/(PLAFOND/N_TESSERE)</f>
        <v>55.859649035896503</v>
      </c>
      <c r="T2164" s="3">
        <f>+MAX(CEILING(Tabella2026[[#This Row],[preDEF1]],1),1)</f>
        <v>56</v>
      </c>
      <c r="U2164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64" s="21">
        <f>+Tabella2026[[#This Row],[DEF - n. card]]*(PLAFOND/N_TESSERE)</f>
        <v>27500</v>
      </c>
      <c r="W2164" s="18"/>
    </row>
    <row r="2165" spans="2:23" x14ac:dyDescent="0.25">
      <c r="B2165" s="1" t="s">
        <v>4446</v>
      </c>
      <c r="C2165" s="2">
        <v>48013</v>
      </c>
      <c r="D2165" s="1" t="s">
        <v>4447</v>
      </c>
      <c r="E2165" s="1" t="s">
        <v>30</v>
      </c>
      <c r="F2165" s="1" t="s">
        <v>29</v>
      </c>
      <c r="G2165" s="1" t="s">
        <v>2448</v>
      </c>
      <c r="H2165" s="1" t="s">
        <v>15834</v>
      </c>
      <c r="I2165" s="5">
        <v>5581</v>
      </c>
      <c r="J2165" s="5">
        <v>96613859</v>
      </c>
      <c r="K2165" s="3">
        <f>+Tabella2026[[#This Row],[POP_2024]]/SUM(Tabella2026[POP_2024])</f>
        <v>9.4683950030490232E-5</v>
      </c>
      <c r="L2165" s="3">
        <f>+Tabella2026[[#This Row],[INCIDENZA POPOLAZIONE]]*(PLAFOND/2)</f>
        <v>27874.883876013802</v>
      </c>
      <c r="M2165" s="3">
        <f>+IFERROR(Tabella2026[[#This Row],[reddito_2024]]/Tabella2026[[#This Row],[POP_2024]],"")</f>
        <v>17311.209281490774</v>
      </c>
      <c r="N2165" s="3">
        <f>+IF(Tabella2026[[#This Row],[REDDITO COMPLESSIVO PROCAPITE]]&lt;media_aggr_reddito_pc,(media_aggr_reddito_pc-Tabella2026[[#This Row],[REDDITO COMPLESSIVO PROCAPITE]]),0)</f>
        <v>513.85678111796733</v>
      </c>
      <c r="O2165" s="3">
        <f>+Tabella2026[[#This Row],[DIFFERENZA REDDITO INFERIORE ALLA MEDIA DALLA MEDIA]]*Tabella2026[[#This Row],[POP_2024]]</f>
        <v>2867834.6954193758</v>
      </c>
      <c r="P2165" s="3">
        <f>+Tabella2026[[#This Row],[POPOLAZIONE PER DIFFERENZA ]]/SUM(Tabella2026[[POPOLAZIONE PER DIFFERENZA ]])</f>
        <v>2.5442916228401493E-5</v>
      </c>
      <c r="Q2165" s="3">
        <f>+Tabella2026[[#This Row],[INCIDENZA POPOLAZIONE PER DIFFERENZA]]*(PLAFOND-SUM(Tabella2026[CONTRIBUTO SULLA BASE DELLA POPOLAZIONE]))</f>
        <v>7490.3754554542584</v>
      </c>
      <c r="R2165" s="3">
        <f>+Tabella2026[[#This Row],[CONTRIBUTO SULLA BASE DELLA POPOLAZIONE]]+Tabella2026[[#This Row],[CONTRIBUTO SULLA BASE DEL REDDITO]]</f>
        <v>35365.259331468063</v>
      </c>
      <c r="S2165" s="3">
        <f>+Tabella2026[[#This Row],[CONTRIBUTO TOTALE]]/(PLAFOND/N_TESSERE)</f>
        <v>70.73051866293612</v>
      </c>
      <c r="T2165" s="3">
        <f>+MAX(CEILING(Tabella2026[[#This Row],[preDEF1]],1),1)</f>
        <v>71</v>
      </c>
      <c r="U2165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2165" s="21">
        <f>+Tabella2026[[#This Row],[DEF - n. card]]*(PLAFOND/N_TESSERE)</f>
        <v>35000</v>
      </c>
      <c r="W2165" s="18"/>
    </row>
    <row r="2166" spans="2:23" x14ac:dyDescent="0.25">
      <c r="B2166" s="1" t="s">
        <v>4294</v>
      </c>
      <c r="C2166" s="2">
        <v>119017</v>
      </c>
      <c r="D2166" s="1" t="s">
        <v>4295</v>
      </c>
      <c r="E2166" s="1" t="s">
        <v>76</v>
      </c>
      <c r="F2166" s="1" t="s">
        <v>15838</v>
      </c>
      <c r="G2166" s="1" t="s">
        <v>2448</v>
      </c>
      <c r="H2166" s="1" t="s">
        <v>15836</v>
      </c>
      <c r="I2166" s="5">
        <v>5581</v>
      </c>
      <c r="J2166" s="5">
        <v>70038262</v>
      </c>
      <c r="K2166" s="3">
        <f>+Tabella2026[[#This Row],[POP_2024]]/SUM(Tabella2026[POP_2024])</f>
        <v>9.4683950030490232E-5</v>
      </c>
      <c r="L2166" s="3">
        <f>+Tabella2026[[#This Row],[INCIDENZA POPOLAZIONE]]*(PLAFOND/2)</f>
        <v>27874.883876013802</v>
      </c>
      <c r="M2166" s="3">
        <f>+IFERROR(Tabella2026[[#This Row],[reddito_2024]]/Tabella2026[[#This Row],[POP_2024]],"")</f>
        <v>12549.410858269128</v>
      </c>
      <c r="N2166" s="3">
        <f>+IF(Tabella2026[[#This Row],[REDDITO COMPLESSIVO PROCAPITE]]&lt;media_aggr_reddito_pc,(media_aggr_reddito_pc-Tabella2026[[#This Row],[REDDITO COMPLESSIVO PROCAPITE]]),0)</f>
        <v>5275.6552043396132</v>
      </c>
      <c r="O2166" s="3">
        <f>+Tabella2026[[#This Row],[DIFFERENZA REDDITO INFERIORE ALLA MEDIA DALLA MEDIA]]*Tabella2026[[#This Row],[POP_2024]]</f>
        <v>29443431.695419382</v>
      </c>
      <c r="P2166" s="3">
        <f>+Tabella2026[[#This Row],[POPOLAZIONE PER DIFFERENZA ]]/SUM(Tabella2026[[POPOLAZIONE PER DIFFERENZA ]])</f>
        <v>2.6121685719883122E-4</v>
      </c>
      <c r="Q2166" s="3">
        <f>+Tabella2026[[#This Row],[INCIDENZA POPOLAZIONE PER DIFFERENZA]]*(PLAFOND-SUM(Tabella2026[CONTRIBUTO SULLA BASE DELLA POPOLAZIONE]))</f>
        <v>76902.046846693323</v>
      </c>
      <c r="R2166" s="3">
        <f>+Tabella2026[[#This Row],[CONTRIBUTO SULLA BASE DELLA POPOLAZIONE]]+Tabella2026[[#This Row],[CONTRIBUTO SULLA BASE DEL REDDITO]]</f>
        <v>104776.93072270713</v>
      </c>
      <c r="S2166" s="3">
        <f>+Tabella2026[[#This Row],[CONTRIBUTO TOTALE]]/(PLAFOND/N_TESSERE)</f>
        <v>209.55386144541424</v>
      </c>
      <c r="T2166" s="3">
        <f>+MAX(CEILING(Tabella2026[[#This Row],[preDEF1]],1),1)</f>
        <v>210</v>
      </c>
      <c r="U2166" s="9">
        <f xml:space="preserve"> IF(ROW(Tabella2026[[#This Row],[preDEF2]]) - ROW(Tabella2026[[#Headers],[preDEF2]])&lt;=ABS(SUM(Tabella2026[preDEF2])-N_TESSERE),Tabella2026[[#This Row],[preDEF2]]-1,Tabella2026[[#This Row],[preDEF2]])</f>
        <v>209</v>
      </c>
      <c r="V2166" s="21">
        <f>+Tabella2026[[#This Row],[DEF - n. card]]*(PLAFOND/N_TESSERE)</f>
        <v>104500</v>
      </c>
      <c r="W2166" s="18"/>
    </row>
    <row r="2167" spans="2:23" x14ac:dyDescent="0.25">
      <c r="B2167" s="1" t="s">
        <v>4346</v>
      </c>
      <c r="C2167" s="2">
        <v>40001</v>
      </c>
      <c r="D2167" s="1" t="s">
        <v>4347</v>
      </c>
      <c r="E2167" s="1" t="s">
        <v>27</v>
      </c>
      <c r="F2167" s="1" t="s">
        <v>104</v>
      </c>
      <c r="G2167" s="1" t="s">
        <v>2448</v>
      </c>
      <c r="H2167" s="1" t="s">
        <v>15835</v>
      </c>
      <c r="I2167" s="5">
        <v>5580</v>
      </c>
      <c r="J2167" s="5">
        <v>108283100</v>
      </c>
      <c r="K2167" s="3">
        <f>+Tabella2026[[#This Row],[POP_2024]]/SUM(Tabella2026[POP_2024])</f>
        <v>9.4666984621059942E-5</v>
      </c>
      <c r="L2167" s="3">
        <f>+Tabella2026[[#This Row],[INCIDENZA POPOLAZIONE]]*(PLAFOND/2)</f>
        <v>27869.889272201581</v>
      </c>
      <c r="M2167" s="3">
        <f>+IFERROR(Tabella2026[[#This Row],[reddito_2024]]/Tabella2026[[#This Row],[POP_2024]],"")</f>
        <v>19405.57347670251</v>
      </c>
      <c r="N2167" s="3">
        <f>+IF(Tabella2026[[#This Row],[REDDITO COMPLESSIVO PROCAPITE]]&lt;media_aggr_reddito_pc,(media_aggr_reddito_pc-Tabella2026[[#This Row],[REDDITO COMPLESSIVO PROCAPITE]]),0)</f>
        <v>0</v>
      </c>
      <c r="O2167" s="3">
        <f>+Tabella2026[[#This Row],[DIFFERENZA REDDITO INFERIORE ALLA MEDIA DALLA MEDIA]]*Tabella2026[[#This Row],[POP_2024]]</f>
        <v>0</v>
      </c>
      <c r="P2167" s="3">
        <f>+Tabella2026[[#This Row],[POPOLAZIONE PER DIFFERENZA ]]/SUM(Tabella2026[[POPOLAZIONE PER DIFFERENZA ]])</f>
        <v>0</v>
      </c>
      <c r="Q2167" s="3">
        <f>+Tabella2026[[#This Row],[INCIDENZA POPOLAZIONE PER DIFFERENZA]]*(PLAFOND-SUM(Tabella2026[CONTRIBUTO SULLA BASE DELLA POPOLAZIONE]))</f>
        <v>0</v>
      </c>
      <c r="R2167" s="3">
        <f>+Tabella2026[[#This Row],[CONTRIBUTO SULLA BASE DELLA POPOLAZIONE]]+Tabella2026[[#This Row],[CONTRIBUTO SULLA BASE DEL REDDITO]]</f>
        <v>27869.889272201581</v>
      </c>
      <c r="S2167" s="3">
        <f>+Tabella2026[[#This Row],[CONTRIBUTO TOTALE]]/(PLAFOND/N_TESSERE)</f>
        <v>55.739778544403158</v>
      </c>
      <c r="T2167" s="3">
        <f>+MAX(CEILING(Tabella2026[[#This Row],[preDEF1]],1),1)</f>
        <v>56</v>
      </c>
      <c r="U2167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67" s="21">
        <f>+Tabella2026[[#This Row],[DEF - n. card]]*(PLAFOND/N_TESSERE)</f>
        <v>27500</v>
      </c>
      <c r="W2167" s="18"/>
    </row>
    <row r="2168" spans="2:23" x14ac:dyDescent="0.25">
      <c r="B2168" s="1" t="s">
        <v>4342</v>
      </c>
      <c r="C2168" s="2">
        <v>35006</v>
      </c>
      <c r="D2168" s="1" t="s">
        <v>4343</v>
      </c>
      <c r="E2168" s="1" t="s">
        <v>27</v>
      </c>
      <c r="F2168" s="1" t="s">
        <v>64</v>
      </c>
      <c r="G2168" s="1" t="s">
        <v>2448</v>
      </c>
      <c r="H2168" s="1" t="s">
        <v>15835</v>
      </c>
      <c r="I2168" s="5">
        <v>5578</v>
      </c>
      <c r="J2168" s="5">
        <v>111582772</v>
      </c>
      <c r="K2168" s="3">
        <f>+Tabella2026[[#This Row],[POP_2024]]/SUM(Tabella2026[POP_2024])</f>
        <v>9.4633053802199336E-5</v>
      </c>
      <c r="L2168" s="3">
        <f>+Tabella2026[[#This Row],[INCIDENZA POPOLAZIONE]]*(PLAFOND/2)</f>
        <v>27859.900064577134</v>
      </c>
      <c r="M2168" s="3">
        <f>+IFERROR(Tabella2026[[#This Row],[reddito_2024]]/Tabella2026[[#This Row],[POP_2024]],"")</f>
        <v>20004.082466833992</v>
      </c>
      <c r="N2168" s="3">
        <f>+IF(Tabella2026[[#This Row],[REDDITO COMPLESSIVO PROCAPITE]]&lt;media_aggr_reddito_pc,(media_aggr_reddito_pc-Tabella2026[[#This Row],[REDDITO COMPLESSIVO PROCAPITE]]),0)</f>
        <v>0</v>
      </c>
      <c r="O2168" s="3">
        <f>+Tabella2026[[#This Row],[DIFFERENZA REDDITO INFERIORE ALLA MEDIA DALLA MEDIA]]*Tabella2026[[#This Row],[POP_2024]]</f>
        <v>0</v>
      </c>
      <c r="P2168" s="3">
        <f>+Tabella2026[[#This Row],[POPOLAZIONE PER DIFFERENZA ]]/SUM(Tabella2026[[POPOLAZIONE PER DIFFERENZA ]])</f>
        <v>0</v>
      </c>
      <c r="Q2168" s="3">
        <f>+Tabella2026[[#This Row],[INCIDENZA POPOLAZIONE PER DIFFERENZA]]*(PLAFOND-SUM(Tabella2026[CONTRIBUTO SULLA BASE DELLA POPOLAZIONE]))</f>
        <v>0</v>
      </c>
      <c r="R2168" s="3">
        <f>+Tabella2026[[#This Row],[CONTRIBUTO SULLA BASE DELLA POPOLAZIONE]]+Tabella2026[[#This Row],[CONTRIBUTO SULLA BASE DEL REDDITO]]</f>
        <v>27859.900064577134</v>
      </c>
      <c r="S2168" s="3">
        <f>+Tabella2026[[#This Row],[CONTRIBUTO TOTALE]]/(PLAFOND/N_TESSERE)</f>
        <v>55.719800129154265</v>
      </c>
      <c r="T2168" s="3">
        <f>+MAX(CEILING(Tabella2026[[#This Row],[preDEF1]],1),1)</f>
        <v>56</v>
      </c>
      <c r="U2168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68" s="21">
        <f>+Tabella2026[[#This Row],[DEF - n. card]]*(PLAFOND/N_TESSERE)</f>
        <v>27500</v>
      </c>
      <c r="W2168" s="18"/>
    </row>
    <row r="2169" spans="2:23" x14ac:dyDescent="0.25">
      <c r="B2169" s="1" t="s">
        <v>4480</v>
      </c>
      <c r="C2169" s="2">
        <v>17020</v>
      </c>
      <c r="D2169" s="1" t="s">
        <v>4481</v>
      </c>
      <c r="E2169" s="1" t="s">
        <v>12</v>
      </c>
      <c r="F2169" s="1" t="s">
        <v>50</v>
      </c>
      <c r="G2169" s="1" t="s">
        <v>2448</v>
      </c>
      <c r="H2169" s="1" t="s">
        <v>15835</v>
      </c>
      <c r="I2169" s="5">
        <v>5577</v>
      </c>
      <c r="J2169" s="5">
        <v>91115597</v>
      </c>
      <c r="K2169" s="3">
        <f>+Tabella2026[[#This Row],[POP_2024]]/SUM(Tabella2026[POP_2024])</f>
        <v>9.4616088392769046E-5</v>
      </c>
      <c r="L2169" s="3">
        <f>+Tabella2026[[#This Row],[INCIDENZA POPOLAZIONE]]*(PLAFOND/2)</f>
        <v>27854.905460764912</v>
      </c>
      <c r="M2169" s="3">
        <f>+IFERROR(Tabella2026[[#This Row],[reddito_2024]]/Tabella2026[[#This Row],[POP_2024]],"")</f>
        <v>16337.743769051462</v>
      </c>
      <c r="N2169" s="3">
        <f>+IF(Tabella2026[[#This Row],[REDDITO COMPLESSIVO PROCAPITE]]&lt;media_aggr_reddito_pc,(media_aggr_reddito_pc-Tabella2026[[#This Row],[REDDITO COMPLESSIVO PROCAPITE]]),0)</f>
        <v>1487.3222935572794</v>
      </c>
      <c r="O2169" s="3">
        <f>+Tabella2026[[#This Row],[DIFFERENZA REDDITO INFERIORE ALLA MEDIA DALLA MEDIA]]*Tabella2026[[#This Row],[POP_2024]]</f>
        <v>8294796.4311689474</v>
      </c>
      <c r="P2169" s="3">
        <f>+Tabella2026[[#This Row],[POPOLAZIONE PER DIFFERENZA ]]/SUM(Tabella2026[[POPOLAZIONE PER DIFFERENZA ]])</f>
        <v>7.3589949611448343E-5</v>
      </c>
      <c r="Q2169" s="3">
        <f>+Tabella2026[[#This Row],[INCIDENZA POPOLAZIONE PER DIFFERENZA]]*(PLAFOND-SUM(Tabella2026[CONTRIBUTO SULLA BASE DELLA POPOLAZIONE]))</f>
        <v>21664.825973148272</v>
      </c>
      <c r="R2169" s="3">
        <f>+Tabella2026[[#This Row],[CONTRIBUTO SULLA BASE DELLA POPOLAZIONE]]+Tabella2026[[#This Row],[CONTRIBUTO SULLA BASE DEL REDDITO]]</f>
        <v>49519.731433913184</v>
      </c>
      <c r="S2169" s="3">
        <f>+Tabella2026[[#This Row],[CONTRIBUTO TOTALE]]/(PLAFOND/N_TESSERE)</f>
        <v>99.039462867826373</v>
      </c>
      <c r="T2169" s="3">
        <f>+MAX(CEILING(Tabella2026[[#This Row],[preDEF1]],1),1)</f>
        <v>100</v>
      </c>
      <c r="U2169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2169" s="21">
        <f>+Tabella2026[[#This Row],[DEF - n. card]]*(PLAFOND/N_TESSERE)</f>
        <v>49500</v>
      </c>
      <c r="W2169" s="18"/>
    </row>
    <row r="2170" spans="2:23" x14ac:dyDescent="0.25">
      <c r="B2170" s="1" t="s">
        <v>4514</v>
      </c>
      <c r="C2170" s="2">
        <v>113009</v>
      </c>
      <c r="D2170" s="1" t="s">
        <v>4515</v>
      </c>
      <c r="E2170" s="1" t="s">
        <v>76</v>
      </c>
      <c r="F2170" s="1" t="s">
        <v>15837</v>
      </c>
      <c r="G2170" s="1" t="s">
        <v>2448</v>
      </c>
      <c r="H2170" s="1" t="s">
        <v>15836</v>
      </c>
      <c r="I2170" s="5">
        <v>5577</v>
      </c>
      <c r="J2170" s="5">
        <v>84653107</v>
      </c>
      <c r="K2170" s="3">
        <f>+Tabella2026[[#This Row],[POP_2024]]/SUM(Tabella2026[POP_2024])</f>
        <v>9.4616088392769046E-5</v>
      </c>
      <c r="L2170" s="3">
        <f>+Tabella2026[[#This Row],[INCIDENZA POPOLAZIONE]]*(PLAFOND/2)</f>
        <v>27854.905460764912</v>
      </c>
      <c r="M2170" s="3">
        <f>+IFERROR(Tabella2026[[#This Row],[reddito_2024]]/Tabella2026[[#This Row],[POP_2024]],"")</f>
        <v>15178.968441814595</v>
      </c>
      <c r="N2170" s="3">
        <f>+IF(Tabella2026[[#This Row],[REDDITO COMPLESSIVO PROCAPITE]]&lt;media_aggr_reddito_pc,(media_aggr_reddito_pc-Tabella2026[[#This Row],[REDDITO COMPLESSIVO PROCAPITE]]),0)</f>
        <v>2646.0976207941458</v>
      </c>
      <c r="O2170" s="3">
        <f>+Tabella2026[[#This Row],[DIFFERENZA REDDITO INFERIORE ALLA MEDIA DALLA MEDIA]]*Tabella2026[[#This Row],[POP_2024]]</f>
        <v>14757286.431168951</v>
      </c>
      <c r="P2170" s="3">
        <f>+Tabella2026[[#This Row],[POPOLAZIONE PER DIFFERENZA ]]/SUM(Tabella2026[[POPOLAZIONE PER DIFFERENZA ]])</f>
        <v>1.3092400445063006E-4</v>
      </c>
      <c r="Q2170" s="3">
        <f>+Tabella2026[[#This Row],[INCIDENZA POPOLAZIONE PER DIFFERENZA]]*(PLAFOND-SUM(Tabella2026[CONTRIBUTO SULLA BASE DELLA POPOLAZIONE]))</f>
        <v>38543.928717262308</v>
      </c>
      <c r="R2170" s="3">
        <f>+Tabella2026[[#This Row],[CONTRIBUTO SULLA BASE DELLA POPOLAZIONE]]+Tabella2026[[#This Row],[CONTRIBUTO SULLA BASE DEL REDDITO]]</f>
        <v>66398.834178027217</v>
      </c>
      <c r="S2170" s="3">
        <f>+Tabella2026[[#This Row],[CONTRIBUTO TOTALE]]/(PLAFOND/N_TESSERE)</f>
        <v>132.79766835605443</v>
      </c>
      <c r="T2170" s="3">
        <f>+MAX(CEILING(Tabella2026[[#This Row],[preDEF1]],1),1)</f>
        <v>133</v>
      </c>
      <c r="U2170" s="9">
        <f xml:space="preserve"> IF(ROW(Tabella2026[[#This Row],[preDEF2]]) - ROW(Tabella2026[[#Headers],[preDEF2]])&lt;=ABS(SUM(Tabella2026[preDEF2])-N_TESSERE),Tabella2026[[#This Row],[preDEF2]]-1,Tabella2026[[#This Row],[preDEF2]])</f>
        <v>132</v>
      </c>
      <c r="V2170" s="21">
        <f>+Tabella2026[[#This Row],[DEF - n. card]]*(PLAFOND/N_TESSERE)</f>
        <v>66000</v>
      </c>
      <c r="W2170" s="18"/>
    </row>
    <row r="2171" spans="2:23" x14ac:dyDescent="0.25">
      <c r="B2171" s="1" t="s">
        <v>4320</v>
      </c>
      <c r="C2171" s="2">
        <v>28020</v>
      </c>
      <c r="D2171" s="1" t="s">
        <v>4321</v>
      </c>
      <c r="E2171" s="1" t="s">
        <v>38</v>
      </c>
      <c r="F2171" s="1" t="s">
        <v>45</v>
      </c>
      <c r="G2171" s="1" t="s">
        <v>2448</v>
      </c>
      <c r="H2171" s="1" t="s">
        <v>15835</v>
      </c>
      <c r="I2171" s="5">
        <v>5571</v>
      </c>
      <c r="J2171" s="5">
        <v>110170701</v>
      </c>
      <c r="K2171" s="3">
        <f>+Tabella2026[[#This Row],[POP_2024]]/SUM(Tabella2026[POP_2024])</f>
        <v>9.4514295936187255E-5</v>
      </c>
      <c r="L2171" s="3">
        <f>+Tabella2026[[#This Row],[INCIDENZA POPOLAZIONE]]*(PLAFOND/2)</f>
        <v>27824.937837891575</v>
      </c>
      <c r="M2171" s="3">
        <f>+IFERROR(Tabella2026[[#This Row],[reddito_2024]]/Tabella2026[[#This Row],[POP_2024]],"")</f>
        <v>19775.74959612278</v>
      </c>
      <c r="N2171" s="3">
        <f>+IF(Tabella2026[[#This Row],[REDDITO COMPLESSIVO PROCAPITE]]&lt;media_aggr_reddito_pc,(media_aggr_reddito_pc-Tabella2026[[#This Row],[REDDITO COMPLESSIVO PROCAPITE]]),0)</f>
        <v>0</v>
      </c>
      <c r="O2171" s="3">
        <f>+Tabella2026[[#This Row],[DIFFERENZA REDDITO INFERIORE ALLA MEDIA DALLA MEDIA]]*Tabella2026[[#This Row],[POP_2024]]</f>
        <v>0</v>
      </c>
      <c r="P2171" s="3">
        <f>+Tabella2026[[#This Row],[POPOLAZIONE PER DIFFERENZA ]]/SUM(Tabella2026[[POPOLAZIONE PER DIFFERENZA ]])</f>
        <v>0</v>
      </c>
      <c r="Q2171" s="3">
        <f>+Tabella2026[[#This Row],[INCIDENZA POPOLAZIONE PER DIFFERENZA]]*(PLAFOND-SUM(Tabella2026[CONTRIBUTO SULLA BASE DELLA POPOLAZIONE]))</f>
        <v>0</v>
      </c>
      <c r="R2171" s="3">
        <f>+Tabella2026[[#This Row],[CONTRIBUTO SULLA BASE DELLA POPOLAZIONE]]+Tabella2026[[#This Row],[CONTRIBUTO SULLA BASE DEL REDDITO]]</f>
        <v>27824.937837891575</v>
      </c>
      <c r="S2171" s="3">
        <f>+Tabella2026[[#This Row],[CONTRIBUTO TOTALE]]/(PLAFOND/N_TESSERE)</f>
        <v>55.64987567578315</v>
      </c>
      <c r="T2171" s="3">
        <f>+MAX(CEILING(Tabella2026[[#This Row],[preDEF1]],1),1)</f>
        <v>56</v>
      </c>
      <c r="U2171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71" s="21">
        <f>+Tabella2026[[#This Row],[DEF - n. card]]*(PLAFOND/N_TESSERE)</f>
        <v>27500</v>
      </c>
      <c r="W2171" s="18"/>
    </row>
    <row r="2172" spans="2:23" x14ac:dyDescent="0.25">
      <c r="B2172" s="1" t="s">
        <v>4302</v>
      </c>
      <c r="C2172" s="2">
        <v>52037</v>
      </c>
      <c r="D2172" s="1" t="s">
        <v>4303</v>
      </c>
      <c r="E2172" s="1" t="s">
        <v>30</v>
      </c>
      <c r="F2172" s="1" t="s">
        <v>283</v>
      </c>
      <c r="G2172" s="1" t="s">
        <v>2448</v>
      </c>
      <c r="H2172" s="1" t="s">
        <v>15834</v>
      </c>
      <c r="I2172" s="5">
        <v>5569</v>
      </c>
      <c r="J2172" s="5">
        <v>99067453</v>
      </c>
      <c r="K2172" s="3">
        <f>+Tabella2026[[#This Row],[POP_2024]]/SUM(Tabella2026[POP_2024])</f>
        <v>9.4480365117326662E-5</v>
      </c>
      <c r="L2172" s="3">
        <f>+Tabella2026[[#This Row],[INCIDENZA POPOLAZIONE]]*(PLAFOND/2)</f>
        <v>27814.948630267132</v>
      </c>
      <c r="M2172" s="3">
        <f>+IFERROR(Tabella2026[[#This Row],[reddito_2024]]/Tabella2026[[#This Row],[POP_2024]],"")</f>
        <v>17789.091937511224</v>
      </c>
      <c r="N2172" s="3">
        <f>+IF(Tabella2026[[#This Row],[REDDITO COMPLESSIVO PROCAPITE]]&lt;media_aggr_reddito_pc,(media_aggr_reddito_pc-Tabella2026[[#This Row],[REDDITO COMPLESSIVO PROCAPITE]]),0)</f>
        <v>35.974125097516662</v>
      </c>
      <c r="O2172" s="3">
        <f>+Tabella2026[[#This Row],[DIFFERENZA REDDITO INFERIORE ALLA MEDIA DALLA MEDIA]]*Tabella2026[[#This Row],[POP_2024]]</f>
        <v>200339.90266807028</v>
      </c>
      <c r="P2172" s="3">
        <f>+Tabella2026[[#This Row],[POPOLAZIONE PER DIFFERENZA ]]/SUM(Tabella2026[[POPOLAZIONE PER DIFFERENZA ]])</f>
        <v>1.7773797663203286E-6</v>
      </c>
      <c r="Q2172" s="3">
        <f>+Tabella2026[[#This Row],[INCIDENZA POPOLAZIONE PER DIFFERENZA]]*(PLAFOND-SUM(Tabella2026[CONTRIBUTO SULLA BASE DELLA POPOLAZIONE]))</f>
        <v>523.25927016988214</v>
      </c>
      <c r="R2172" s="3">
        <f>+Tabella2026[[#This Row],[CONTRIBUTO SULLA BASE DELLA POPOLAZIONE]]+Tabella2026[[#This Row],[CONTRIBUTO SULLA BASE DEL REDDITO]]</f>
        <v>28338.207900437013</v>
      </c>
      <c r="S2172" s="3">
        <f>+Tabella2026[[#This Row],[CONTRIBUTO TOTALE]]/(PLAFOND/N_TESSERE)</f>
        <v>56.676415800874025</v>
      </c>
      <c r="T2172" s="3">
        <f>+MAX(CEILING(Tabella2026[[#This Row],[preDEF1]],1),1)</f>
        <v>57</v>
      </c>
      <c r="U2172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72" s="21">
        <f>+Tabella2026[[#This Row],[DEF - n. card]]*(PLAFOND/N_TESSERE)</f>
        <v>28000</v>
      </c>
      <c r="W2172" s="18"/>
    </row>
    <row r="2173" spans="2:23" x14ac:dyDescent="0.25">
      <c r="B2173" s="1" t="s">
        <v>4268</v>
      </c>
      <c r="C2173" s="2">
        <v>75057</v>
      </c>
      <c r="D2173" s="1" t="s">
        <v>4269</v>
      </c>
      <c r="E2173" s="1" t="s">
        <v>33</v>
      </c>
      <c r="F2173" s="1" t="s">
        <v>132</v>
      </c>
      <c r="G2173" s="1" t="s">
        <v>2448</v>
      </c>
      <c r="H2173" s="1" t="s">
        <v>15836</v>
      </c>
      <c r="I2173" s="5">
        <v>5566</v>
      </c>
      <c r="J2173" s="5">
        <v>92320570</v>
      </c>
      <c r="K2173" s="3">
        <f>+Tabella2026[[#This Row],[POP_2024]]/SUM(Tabella2026[POP_2024])</f>
        <v>9.4429468889035766E-5</v>
      </c>
      <c r="L2173" s="3">
        <f>+Tabella2026[[#This Row],[INCIDENZA POPOLAZIONE]]*(PLAFOND/2)</f>
        <v>27799.964818830464</v>
      </c>
      <c r="M2173" s="3">
        <f>+IFERROR(Tabella2026[[#This Row],[reddito_2024]]/Tabella2026[[#This Row],[POP_2024]],"")</f>
        <v>16586.519942508086</v>
      </c>
      <c r="N2173" s="3">
        <f>+IF(Tabella2026[[#This Row],[REDDITO COMPLESSIVO PROCAPITE]]&lt;media_aggr_reddito_pc,(media_aggr_reddito_pc-Tabella2026[[#This Row],[REDDITO COMPLESSIVO PROCAPITE]]),0)</f>
        <v>1238.5461201006547</v>
      </c>
      <c r="O2173" s="3">
        <f>+Tabella2026[[#This Row],[DIFFERENZA REDDITO INFERIORE ALLA MEDIA DALLA MEDIA]]*Tabella2026[[#This Row],[POP_2024]]</f>
        <v>6893747.7044802438</v>
      </c>
      <c r="P2173" s="3">
        <f>+Tabella2026[[#This Row],[POPOLAZIONE PER DIFFERENZA ]]/SUM(Tabella2026[[POPOLAZIONE PER DIFFERENZA ]])</f>
        <v>6.1160096021216752E-5</v>
      </c>
      <c r="Q2173" s="3">
        <f>+Tabella2026[[#This Row],[INCIDENZA POPOLAZIONE PER DIFFERENZA]]*(PLAFOND-SUM(Tabella2026[CONTRIBUTO SULLA BASE DELLA POPOLAZIONE]))</f>
        <v>18005.48639857427</v>
      </c>
      <c r="R2173" s="3">
        <f>+Tabella2026[[#This Row],[CONTRIBUTO SULLA BASE DELLA POPOLAZIONE]]+Tabella2026[[#This Row],[CONTRIBUTO SULLA BASE DEL REDDITO]]</f>
        <v>45805.451217404734</v>
      </c>
      <c r="S2173" s="3">
        <f>+Tabella2026[[#This Row],[CONTRIBUTO TOTALE]]/(PLAFOND/N_TESSERE)</f>
        <v>91.610902434809475</v>
      </c>
      <c r="T2173" s="3">
        <f>+MAX(CEILING(Tabella2026[[#This Row],[preDEF1]],1),1)</f>
        <v>92</v>
      </c>
      <c r="U2173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2173" s="21">
        <f>+Tabella2026[[#This Row],[DEF - n. card]]*(PLAFOND/N_TESSERE)</f>
        <v>45500</v>
      </c>
      <c r="W2173" s="18"/>
    </row>
    <row r="2174" spans="2:23" x14ac:dyDescent="0.25">
      <c r="B2174" s="1" t="s">
        <v>4362</v>
      </c>
      <c r="C2174" s="2">
        <v>46002</v>
      </c>
      <c r="D2174" s="1" t="s">
        <v>4363</v>
      </c>
      <c r="E2174" s="1" t="s">
        <v>30</v>
      </c>
      <c r="F2174" s="1" t="s">
        <v>142</v>
      </c>
      <c r="G2174" s="1" t="s">
        <v>2448</v>
      </c>
      <c r="H2174" s="1" t="s">
        <v>15834</v>
      </c>
      <c r="I2174" s="5">
        <v>5560</v>
      </c>
      <c r="J2174" s="5">
        <v>83627327</v>
      </c>
      <c r="K2174" s="3">
        <f>+Tabella2026[[#This Row],[POP_2024]]/SUM(Tabella2026[POP_2024])</f>
        <v>9.4327676432453988E-5</v>
      </c>
      <c r="L2174" s="3">
        <f>+Tabella2026[[#This Row],[INCIDENZA POPOLAZIONE]]*(PLAFOND/2)</f>
        <v>27769.99719595713</v>
      </c>
      <c r="M2174" s="3">
        <f>+IFERROR(Tabella2026[[#This Row],[reddito_2024]]/Tabella2026[[#This Row],[POP_2024]],"")</f>
        <v>15040.886151079138</v>
      </c>
      <c r="N2174" s="3">
        <f>+IF(Tabella2026[[#This Row],[REDDITO COMPLESSIVO PROCAPITE]]&lt;media_aggr_reddito_pc,(media_aggr_reddito_pc-Tabella2026[[#This Row],[REDDITO COMPLESSIVO PROCAPITE]]),0)</f>
        <v>2784.1799115296035</v>
      </c>
      <c r="O2174" s="3">
        <f>+Tabella2026[[#This Row],[DIFFERENZA REDDITO INFERIORE ALLA MEDIA DALLA MEDIA]]*Tabella2026[[#This Row],[POP_2024]]</f>
        <v>15480040.308104595</v>
      </c>
      <c r="P2174" s="3">
        <f>+Tabella2026[[#This Row],[POPOLAZIONE PER DIFFERENZA ]]/SUM(Tabella2026[[POPOLAZIONE PER DIFFERENZA ]])</f>
        <v>1.373361475124312E-4</v>
      </c>
      <c r="Q2174" s="3">
        <f>+Tabella2026[[#This Row],[INCIDENZA POPOLAZIONE PER DIFFERENZA]]*(PLAFOND-SUM(Tabella2026[CONTRIBUTO SULLA BASE DELLA POPOLAZIONE]))</f>
        <v>40431.658825549275</v>
      </c>
      <c r="R2174" s="3">
        <f>+Tabella2026[[#This Row],[CONTRIBUTO SULLA BASE DELLA POPOLAZIONE]]+Tabella2026[[#This Row],[CONTRIBUTO SULLA BASE DEL REDDITO]]</f>
        <v>68201.656021506409</v>
      </c>
      <c r="S2174" s="3">
        <f>+Tabella2026[[#This Row],[CONTRIBUTO TOTALE]]/(PLAFOND/N_TESSERE)</f>
        <v>136.40331204301282</v>
      </c>
      <c r="T2174" s="3">
        <f>+MAX(CEILING(Tabella2026[[#This Row],[preDEF1]],1),1)</f>
        <v>137</v>
      </c>
      <c r="U2174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2174" s="21">
        <f>+Tabella2026[[#This Row],[DEF - n. card]]*(PLAFOND/N_TESSERE)</f>
        <v>68000</v>
      </c>
      <c r="W2174" s="18"/>
    </row>
    <row r="2175" spans="2:23" x14ac:dyDescent="0.25">
      <c r="B2175" s="1" t="s">
        <v>4352</v>
      </c>
      <c r="C2175" s="2">
        <v>1051</v>
      </c>
      <c r="D2175" s="1" t="s">
        <v>4353</v>
      </c>
      <c r="E2175" s="1" t="s">
        <v>18</v>
      </c>
      <c r="F2175" s="1" t="s">
        <v>17</v>
      </c>
      <c r="G2175" s="1" t="s">
        <v>2448</v>
      </c>
      <c r="H2175" s="1" t="s">
        <v>15835</v>
      </c>
      <c r="I2175" s="5">
        <v>5559</v>
      </c>
      <c r="J2175" s="5">
        <v>115351086</v>
      </c>
      <c r="K2175" s="3">
        <f>+Tabella2026[[#This Row],[POP_2024]]/SUM(Tabella2026[POP_2024])</f>
        <v>9.4310711023023685E-5</v>
      </c>
      <c r="L2175" s="3">
        <f>+Tabella2026[[#This Row],[INCIDENZA POPOLAZIONE]]*(PLAFOND/2)</f>
        <v>27765.002592144905</v>
      </c>
      <c r="M2175" s="3">
        <f>+IFERROR(Tabella2026[[#This Row],[reddito_2024]]/Tabella2026[[#This Row],[POP_2024]],"")</f>
        <v>20750.330275229357</v>
      </c>
      <c r="N2175" s="3">
        <f>+IF(Tabella2026[[#This Row],[REDDITO COMPLESSIVO PROCAPITE]]&lt;media_aggr_reddito_pc,(media_aggr_reddito_pc-Tabella2026[[#This Row],[REDDITO COMPLESSIVO PROCAPITE]]),0)</f>
        <v>0</v>
      </c>
      <c r="O2175" s="3">
        <f>+Tabella2026[[#This Row],[DIFFERENZA REDDITO INFERIORE ALLA MEDIA DALLA MEDIA]]*Tabella2026[[#This Row],[POP_2024]]</f>
        <v>0</v>
      </c>
      <c r="P2175" s="3">
        <f>+Tabella2026[[#This Row],[POPOLAZIONE PER DIFFERENZA ]]/SUM(Tabella2026[[POPOLAZIONE PER DIFFERENZA ]])</f>
        <v>0</v>
      </c>
      <c r="Q2175" s="3">
        <f>+Tabella2026[[#This Row],[INCIDENZA POPOLAZIONE PER DIFFERENZA]]*(PLAFOND-SUM(Tabella2026[CONTRIBUTO SULLA BASE DELLA POPOLAZIONE]))</f>
        <v>0</v>
      </c>
      <c r="R2175" s="3">
        <f>+Tabella2026[[#This Row],[CONTRIBUTO SULLA BASE DELLA POPOLAZIONE]]+Tabella2026[[#This Row],[CONTRIBUTO SULLA BASE DEL REDDITO]]</f>
        <v>27765.002592144905</v>
      </c>
      <c r="S2175" s="3">
        <f>+Tabella2026[[#This Row],[CONTRIBUTO TOTALE]]/(PLAFOND/N_TESSERE)</f>
        <v>55.530005184289813</v>
      </c>
      <c r="T2175" s="3">
        <f>+MAX(CEILING(Tabella2026[[#This Row],[preDEF1]],1),1)</f>
        <v>56</v>
      </c>
      <c r="U2175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75" s="21">
        <f>+Tabella2026[[#This Row],[DEF - n. card]]*(PLAFOND/N_TESSERE)</f>
        <v>27500</v>
      </c>
      <c r="W2175" s="18"/>
    </row>
    <row r="2176" spans="2:23" x14ac:dyDescent="0.25">
      <c r="B2176" s="1" t="s">
        <v>4432</v>
      </c>
      <c r="C2176" s="2">
        <v>14024</v>
      </c>
      <c r="D2176" s="1" t="s">
        <v>4433</v>
      </c>
      <c r="E2176" s="1" t="s">
        <v>12</v>
      </c>
      <c r="F2176" s="1" t="s">
        <v>980</v>
      </c>
      <c r="G2176" s="1" t="s">
        <v>2448</v>
      </c>
      <c r="H2176" s="1" t="s">
        <v>15835</v>
      </c>
      <c r="I2176" s="5">
        <v>5559</v>
      </c>
      <c r="J2176" s="5">
        <v>109075006</v>
      </c>
      <c r="K2176" s="3">
        <f>+Tabella2026[[#This Row],[POP_2024]]/SUM(Tabella2026[POP_2024])</f>
        <v>9.4310711023023685E-5</v>
      </c>
      <c r="L2176" s="3">
        <f>+Tabella2026[[#This Row],[INCIDENZA POPOLAZIONE]]*(PLAFOND/2)</f>
        <v>27765.002592144905</v>
      </c>
      <c r="M2176" s="3">
        <f>+IFERROR(Tabella2026[[#This Row],[reddito_2024]]/Tabella2026[[#This Row],[POP_2024]],"")</f>
        <v>19621.335851771903</v>
      </c>
      <c r="N2176" s="3">
        <f>+IF(Tabella2026[[#This Row],[REDDITO COMPLESSIVO PROCAPITE]]&lt;media_aggr_reddito_pc,(media_aggr_reddito_pc-Tabella2026[[#This Row],[REDDITO COMPLESSIVO PROCAPITE]]),0)</f>
        <v>0</v>
      </c>
      <c r="O2176" s="3">
        <f>+Tabella2026[[#This Row],[DIFFERENZA REDDITO INFERIORE ALLA MEDIA DALLA MEDIA]]*Tabella2026[[#This Row],[POP_2024]]</f>
        <v>0</v>
      </c>
      <c r="P2176" s="3">
        <f>+Tabella2026[[#This Row],[POPOLAZIONE PER DIFFERENZA ]]/SUM(Tabella2026[[POPOLAZIONE PER DIFFERENZA ]])</f>
        <v>0</v>
      </c>
      <c r="Q2176" s="3">
        <f>+Tabella2026[[#This Row],[INCIDENZA POPOLAZIONE PER DIFFERENZA]]*(PLAFOND-SUM(Tabella2026[CONTRIBUTO SULLA BASE DELLA POPOLAZIONE]))</f>
        <v>0</v>
      </c>
      <c r="R2176" s="3">
        <f>+Tabella2026[[#This Row],[CONTRIBUTO SULLA BASE DELLA POPOLAZIONE]]+Tabella2026[[#This Row],[CONTRIBUTO SULLA BASE DEL REDDITO]]</f>
        <v>27765.002592144905</v>
      </c>
      <c r="S2176" s="3">
        <f>+Tabella2026[[#This Row],[CONTRIBUTO TOTALE]]/(PLAFOND/N_TESSERE)</f>
        <v>55.530005184289813</v>
      </c>
      <c r="T2176" s="3">
        <f>+MAX(CEILING(Tabella2026[[#This Row],[preDEF1]],1),1)</f>
        <v>56</v>
      </c>
      <c r="U2176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76" s="21">
        <f>+Tabella2026[[#This Row],[DEF - n. card]]*(PLAFOND/N_TESSERE)</f>
        <v>27500</v>
      </c>
      <c r="W2176" s="18"/>
    </row>
    <row r="2177" spans="2:23" x14ac:dyDescent="0.25">
      <c r="B2177" s="1" t="s">
        <v>4288</v>
      </c>
      <c r="C2177" s="2">
        <v>75023</v>
      </c>
      <c r="D2177" s="1" t="s">
        <v>4289</v>
      </c>
      <c r="E2177" s="1" t="s">
        <v>33</v>
      </c>
      <c r="F2177" s="1" t="s">
        <v>132</v>
      </c>
      <c r="G2177" s="1" t="s">
        <v>2448</v>
      </c>
      <c r="H2177" s="1" t="s">
        <v>15836</v>
      </c>
      <c r="I2177" s="5">
        <v>5558</v>
      </c>
      <c r="J2177" s="5">
        <v>74572835</v>
      </c>
      <c r="K2177" s="3">
        <f>+Tabella2026[[#This Row],[POP_2024]]/SUM(Tabella2026[POP_2024])</f>
        <v>9.4293745613593396E-5</v>
      </c>
      <c r="L2177" s="3">
        <f>+Tabella2026[[#This Row],[INCIDENZA POPOLAZIONE]]*(PLAFOND/2)</f>
        <v>27760.007988332687</v>
      </c>
      <c r="M2177" s="3">
        <f>+IFERROR(Tabella2026[[#This Row],[reddito_2024]]/Tabella2026[[#This Row],[POP_2024]],"")</f>
        <v>13417.206729039222</v>
      </c>
      <c r="N2177" s="3">
        <f>+IF(Tabella2026[[#This Row],[REDDITO COMPLESSIVO PROCAPITE]]&lt;media_aggr_reddito_pc,(media_aggr_reddito_pc-Tabella2026[[#This Row],[REDDITO COMPLESSIVO PROCAPITE]]),0)</f>
        <v>4407.8593335695186</v>
      </c>
      <c r="O2177" s="3">
        <f>+Tabella2026[[#This Row],[DIFFERENZA REDDITO INFERIORE ALLA MEDIA DALLA MEDIA]]*Tabella2026[[#This Row],[POP_2024]]</f>
        <v>24498882.175979383</v>
      </c>
      <c r="P2177" s="3">
        <f>+Tabella2026[[#This Row],[POPOLAZIONE PER DIFFERENZA ]]/SUM(Tabella2026[[POPOLAZIONE PER DIFFERENZA ]])</f>
        <v>2.1734969867284162E-4</v>
      </c>
      <c r="Q2177" s="3">
        <f>+Tabella2026[[#This Row],[INCIDENZA POPOLAZIONE PER DIFFERENZA]]*(PLAFOND-SUM(Tabella2026[CONTRIBUTO SULLA BASE DELLA POPOLAZIONE]))</f>
        <v>63987.588277010829</v>
      </c>
      <c r="R2177" s="3">
        <f>+Tabella2026[[#This Row],[CONTRIBUTO SULLA BASE DELLA POPOLAZIONE]]+Tabella2026[[#This Row],[CONTRIBUTO SULLA BASE DEL REDDITO]]</f>
        <v>91747.596265343513</v>
      </c>
      <c r="S2177" s="3">
        <f>+Tabella2026[[#This Row],[CONTRIBUTO TOTALE]]/(PLAFOND/N_TESSERE)</f>
        <v>183.49519253068704</v>
      </c>
      <c r="T2177" s="3">
        <f>+MAX(CEILING(Tabella2026[[#This Row],[preDEF1]],1),1)</f>
        <v>184</v>
      </c>
      <c r="U2177" s="9">
        <f xml:space="preserve"> IF(ROW(Tabella2026[[#This Row],[preDEF2]]) - ROW(Tabella2026[[#Headers],[preDEF2]])&lt;=ABS(SUM(Tabella2026[preDEF2])-N_TESSERE),Tabella2026[[#This Row],[preDEF2]]-1,Tabella2026[[#This Row],[preDEF2]])</f>
        <v>183</v>
      </c>
      <c r="V2177" s="21">
        <f>+Tabella2026[[#This Row],[DEF - n. card]]*(PLAFOND/N_TESSERE)</f>
        <v>91500</v>
      </c>
      <c r="W2177" s="18"/>
    </row>
    <row r="2178" spans="2:23" x14ac:dyDescent="0.25">
      <c r="B2178" s="1" t="s">
        <v>4482</v>
      </c>
      <c r="C2178" s="2">
        <v>16044</v>
      </c>
      <c r="D2178" s="1" t="s">
        <v>4483</v>
      </c>
      <c r="E2178" s="1" t="s">
        <v>12</v>
      </c>
      <c r="F2178" s="1" t="s">
        <v>93</v>
      </c>
      <c r="G2178" s="1" t="s">
        <v>2448</v>
      </c>
      <c r="H2178" s="1" t="s">
        <v>15835</v>
      </c>
      <c r="I2178" s="5">
        <v>5545</v>
      </c>
      <c r="J2178" s="5">
        <v>94589445</v>
      </c>
      <c r="K2178" s="3">
        <f>+Tabella2026[[#This Row],[POP_2024]]/SUM(Tabella2026[POP_2024])</f>
        <v>9.4073195290999523E-5</v>
      </c>
      <c r="L2178" s="3">
        <f>+Tabella2026[[#This Row],[INCIDENZA POPOLAZIONE]]*(PLAFOND/2)</f>
        <v>27695.078138773792</v>
      </c>
      <c r="M2178" s="3">
        <f>+IFERROR(Tabella2026[[#This Row],[reddito_2024]]/Tabella2026[[#This Row],[POP_2024]],"")</f>
        <v>17058.511271415689</v>
      </c>
      <c r="N2178" s="3">
        <f>+IF(Tabella2026[[#This Row],[REDDITO COMPLESSIVO PROCAPITE]]&lt;media_aggr_reddito_pc,(media_aggr_reddito_pc-Tabella2026[[#This Row],[REDDITO COMPLESSIVO PROCAPITE]]),0)</f>
        <v>766.55479119305164</v>
      </c>
      <c r="O2178" s="3">
        <f>+Tabella2026[[#This Row],[DIFFERENZA REDDITO INFERIORE ALLA MEDIA DALLA MEDIA]]*Tabella2026[[#This Row],[POP_2024]]</f>
        <v>4250546.3171654716</v>
      </c>
      <c r="P2178" s="3">
        <f>+Tabella2026[[#This Row],[POPOLAZIONE PER DIFFERENZA ]]/SUM(Tabella2026[[POPOLAZIONE PER DIFFERENZA ]])</f>
        <v>3.7710086304945439E-5</v>
      </c>
      <c r="Q2178" s="3">
        <f>+Tabella2026[[#This Row],[INCIDENZA POPOLAZIONE PER DIFFERENZA]]*(PLAFOND-SUM(Tabella2026[CONTRIBUTO SULLA BASE DELLA POPOLAZIONE]))</f>
        <v>11101.821125611254</v>
      </c>
      <c r="R2178" s="3">
        <f>+Tabella2026[[#This Row],[CONTRIBUTO SULLA BASE DELLA POPOLAZIONE]]+Tabella2026[[#This Row],[CONTRIBUTO SULLA BASE DEL REDDITO]]</f>
        <v>38796.899264385043</v>
      </c>
      <c r="S2178" s="3">
        <f>+Tabella2026[[#This Row],[CONTRIBUTO TOTALE]]/(PLAFOND/N_TESSERE)</f>
        <v>77.59379852877008</v>
      </c>
      <c r="T2178" s="3">
        <f>+MAX(CEILING(Tabella2026[[#This Row],[preDEF1]],1),1)</f>
        <v>78</v>
      </c>
      <c r="U2178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2178" s="21">
        <f>+Tabella2026[[#This Row],[DEF - n. card]]*(PLAFOND/N_TESSERE)</f>
        <v>38500</v>
      </c>
      <c r="W2178" s="18"/>
    </row>
    <row r="2179" spans="2:23" x14ac:dyDescent="0.25">
      <c r="B2179" s="1" t="s">
        <v>4416</v>
      </c>
      <c r="C2179" s="2">
        <v>35009</v>
      </c>
      <c r="D2179" s="1" t="s">
        <v>4417</v>
      </c>
      <c r="E2179" s="1" t="s">
        <v>27</v>
      </c>
      <c r="F2179" s="1" t="s">
        <v>64</v>
      </c>
      <c r="G2179" s="1" t="s">
        <v>2448</v>
      </c>
      <c r="H2179" s="1" t="s">
        <v>15835</v>
      </c>
      <c r="I2179" s="5">
        <v>5545</v>
      </c>
      <c r="J2179" s="5">
        <v>108753766</v>
      </c>
      <c r="K2179" s="3">
        <f>+Tabella2026[[#This Row],[POP_2024]]/SUM(Tabella2026[POP_2024])</f>
        <v>9.4073195290999523E-5</v>
      </c>
      <c r="L2179" s="3">
        <f>+Tabella2026[[#This Row],[INCIDENZA POPOLAZIONE]]*(PLAFOND/2)</f>
        <v>27695.078138773792</v>
      </c>
      <c r="M2179" s="3">
        <f>+IFERROR(Tabella2026[[#This Row],[reddito_2024]]/Tabella2026[[#This Row],[POP_2024]],"")</f>
        <v>19612.942470694321</v>
      </c>
      <c r="N2179" s="3">
        <f>+IF(Tabella2026[[#This Row],[REDDITO COMPLESSIVO PROCAPITE]]&lt;media_aggr_reddito_pc,(media_aggr_reddito_pc-Tabella2026[[#This Row],[REDDITO COMPLESSIVO PROCAPITE]]),0)</f>
        <v>0</v>
      </c>
      <c r="O2179" s="3">
        <f>+Tabella2026[[#This Row],[DIFFERENZA REDDITO INFERIORE ALLA MEDIA DALLA MEDIA]]*Tabella2026[[#This Row],[POP_2024]]</f>
        <v>0</v>
      </c>
      <c r="P2179" s="3">
        <f>+Tabella2026[[#This Row],[POPOLAZIONE PER DIFFERENZA ]]/SUM(Tabella2026[[POPOLAZIONE PER DIFFERENZA ]])</f>
        <v>0</v>
      </c>
      <c r="Q2179" s="3">
        <f>+Tabella2026[[#This Row],[INCIDENZA POPOLAZIONE PER DIFFERENZA]]*(PLAFOND-SUM(Tabella2026[CONTRIBUTO SULLA BASE DELLA POPOLAZIONE]))</f>
        <v>0</v>
      </c>
      <c r="R2179" s="3">
        <f>+Tabella2026[[#This Row],[CONTRIBUTO SULLA BASE DELLA POPOLAZIONE]]+Tabella2026[[#This Row],[CONTRIBUTO SULLA BASE DEL REDDITO]]</f>
        <v>27695.078138773792</v>
      </c>
      <c r="S2179" s="3">
        <f>+Tabella2026[[#This Row],[CONTRIBUTO TOTALE]]/(PLAFOND/N_TESSERE)</f>
        <v>55.390156277547582</v>
      </c>
      <c r="T2179" s="3">
        <f>+MAX(CEILING(Tabella2026[[#This Row],[preDEF1]],1),1)</f>
        <v>56</v>
      </c>
      <c r="U2179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79" s="21">
        <f>+Tabella2026[[#This Row],[DEF - n. card]]*(PLAFOND/N_TESSERE)</f>
        <v>27500</v>
      </c>
      <c r="W2179" s="18"/>
    </row>
    <row r="2180" spans="2:23" x14ac:dyDescent="0.25">
      <c r="B2180" s="1" t="s">
        <v>4358</v>
      </c>
      <c r="C2180" s="2">
        <v>33040</v>
      </c>
      <c r="D2180" s="1" t="s">
        <v>4359</v>
      </c>
      <c r="E2180" s="1" t="s">
        <v>27</v>
      </c>
      <c r="F2180" s="1" t="s">
        <v>112</v>
      </c>
      <c r="G2180" s="1" t="s">
        <v>2448</v>
      </c>
      <c r="H2180" s="1" t="s">
        <v>15835</v>
      </c>
      <c r="I2180" s="5">
        <v>5543</v>
      </c>
      <c r="J2180" s="5">
        <v>117038727</v>
      </c>
      <c r="K2180" s="3">
        <f>+Tabella2026[[#This Row],[POP_2024]]/SUM(Tabella2026[POP_2024])</f>
        <v>9.403926447213893E-5</v>
      </c>
      <c r="L2180" s="3">
        <f>+Tabella2026[[#This Row],[INCIDENZA POPOLAZIONE]]*(PLAFOND/2)</f>
        <v>27685.088931149348</v>
      </c>
      <c r="M2180" s="3">
        <f>+IFERROR(Tabella2026[[#This Row],[reddito_2024]]/Tabella2026[[#This Row],[POP_2024]],"")</f>
        <v>21114.690059534547</v>
      </c>
      <c r="N2180" s="3">
        <f>+IF(Tabella2026[[#This Row],[REDDITO COMPLESSIVO PROCAPITE]]&lt;media_aggr_reddito_pc,(media_aggr_reddito_pc-Tabella2026[[#This Row],[REDDITO COMPLESSIVO PROCAPITE]]),0)</f>
        <v>0</v>
      </c>
      <c r="O2180" s="3">
        <f>+Tabella2026[[#This Row],[DIFFERENZA REDDITO INFERIORE ALLA MEDIA DALLA MEDIA]]*Tabella2026[[#This Row],[POP_2024]]</f>
        <v>0</v>
      </c>
      <c r="P2180" s="3">
        <f>+Tabella2026[[#This Row],[POPOLAZIONE PER DIFFERENZA ]]/SUM(Tabella2026[[POPOLAZIONE PER DIFFERENZA ]])</f>
        <v>0</v>
      </c>
      <c r="Q2180" s="3">
        <f>+Tabella2026[[#This Row],[INCIDENZA POPOLAZIONE PER DIFFERENZA]]*(PLAFOND-SUM(Tabella2026[CONTRIBUTO SULLA BASE DELLA POPOLAZIONE]))</f>
        <v>0</v>
      </c>
      <c r="R2180" s="3">
        <f>+Tabella2026[[#This Row],[CONTRIBUTO SULLA BASE DELLA POPOLAZIONE]]+Tabella2026[[#This Row],[CONTRIBUTO SULLA BASE DEL REDDITO]]</f>
        <v>27685.088931149348</v>
      </c>
      <c r="S2180" s="3">
        <f>+Tabella2026[[#This Row],[CONTRIBUTO TOTALE]]/(PLAFOND/N_TESSERE)</f>
        <v>55.370177862298696</v>
      </c>
      <c r="T2180" s="3">
        <f>+MAX(CEILING(Tabella2026[[#This Row],[preDEF1]],1),1)</f>
        <v>56</v>
      </c>
      <c r="U2180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80" s="21">
        <f>+Tabella2026[[#This Row],[DEF - n. card]]*(PLAFOND/N_TESSERE)</f>
        <v>27500</v>
      </c>
      <c r="W2180" s="18"/>
    </row>
    <row r="2181" spans="2:23" x14ac:dyDescent="0.25">
      <c r="B2181" s="1" t="s">
        <v>4336</v>
      </c>
      <c r="C2181" s="2">
        <v>8027</v>
      </c>
      <c r="D2181" s="1" t="s">
        <v>4337</v>
      </c>
      <c r="E2181" s="1" t="s">
        <v>24</v>
      </c>
      <c r="F2181" s="1" t="s">
        <v>286</v>
      </c>
      <c r="G2181" s="1" t="s">
        <v>2448</v>
      </c>
      <c r="H2181" s="1" t="s">
        <v>15835</v>
      </c>
      <c r="I2181" s="5">
        <v>5542</v>
      </c>
      <c r="J2181" s="5">
        <v>102762964</v>
      </c>
      <c r="K2181" s="3">
        <f>+Tabella2026[[#This Row],[POP_2024]]/SUM(Tabella2026[POP_2024])</f>
        <v>9.4022299062708627E-5</v>
      </c>
      <c r="L2181" s="3">
        <f>+Tabella2026[[#This Row],[INCIDENZA POPOLAZIONE]]*(PLAFOND/2)</f>
        <v>27680.094327337123</v>
      </c>
      <c r="M2181" s="3">
        <f>+IFERROR(Tabella2026[[#This Row],[reddito_2024]]/Tabella2026[[#This Row],[POP_2024]],"")</f>
        <v>18542.57740887766</v>
      </c>
      <c r="N2181" s="3">
        <f>+IF(Tabella2026[[#This Row],[REDDITO COMPLESSIVO PROCAPITE]]&lt;media_aggr_reddito_pc,(media_aggr_reddito_pc-Tabella2026[[#This Row],[REDDITO COMPLESSIVO PROCAPITE]]),0)</f>
        <v>0</v>
      </c>
      <c r="O2181" s="3">
        <f>+Tabella2026[[#This Row],[DIFFERENZA REDDITO INFERIORE ALLA MEDIA DALLA MEDIA]]*Tabella2026[[#This Row],[POP_2024]]</f>
        <v>0</v>
      </c>
      <c r="P2181" s="3">
        <f>+Tabella2026[[#This Row],[POPOLAZIONE PER DIFFERENZA ]]/SUM(Tabella2026[[POPOLAZIONE PER DIFFERENZA ]])</f>
        <v>0</v>
      </c>
      <c r="Q2181" s="3">
        <f>+Tabella2026[[#This Row],[INCIDENZA POPOLAZIONE PER DIFFERENZA]]*(PLAFOND-SUM(Tabella2026[CONTRIBUTO SULLA BASE DELLA POPOLAZIONE]))</f>
        <v>0</v>
      </c>
      <c r="R2181" s="3">
        <f>+Tabella2026[[#This Row],[CONTRIBUTO SULLA BASE DELLA POPOLAZIONE]]+Tabella2026[[#This Row],[CONTRIBUTO SULLA BASE DEL REDDITO]]</f>
        <v>27680.094327337123</v>
      </c>
      <c r="S2181" s="3">
        <f>+Tabella2026[[#This Row],[CONTRIBUTO TOTALE]]/(PLAFOND/N_TESSERE)</f>
        <v>55.360188654674246</v>
      </c>
      <c r="T2181" s="3">
        <f>+MAX(CEILING(Tabella2026[[#This Row],[preDEF1]],1),1)</f>
        <v>56</v>
      </c>
      <c r="U2181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81" s="21">
        <f>+Tabella2026[[#This Row],[DEF - n. card]]*(PLAFOND/N_TESSERE)</f>
        <v>27500</v>
      </c>
      <c r="W2181" s="18"/>
    </row>
    <row r="2182" spans="2:23" x14ac:dyDescent="0.25">
      <c r="B2182" s="1" t="s">
        <v>4418</v>
      </c>
      <c r="C2182" s="2">
        <v>5118</v>
      </c>
      <c r="D2182" s="1" t="s">
        <v>4419</v>
      </c>
      <c r="E2182" s="1" t="s">
        <v>18</v>
      </c>
      <c r="F2182" s="1" t="s">
        <v>182</v>
      </c>
      <c r="G2182" s="1" t="s">
        <v>2448</v>
      </c>
      <c r="H2182" s="1" t="s">
        <v>15835</v>
      </c>
      <c r="I2182" s="5">
        <v>5542</v>
      </c>
      <c r="J2182" s="5">
        <v>101282893</v>
      </c>
      <c r="K2182" s="3">
        <f>+Tabella2026[[#This Row],[POP_2024]]/SUM(Tabella2026[POP_2024])</f>
        <v>9.4022299062708627E-5</v>
      </c>
      <c r="L2182" s="3">
        <f>+Tabella2026[[#This Row],[INCIDENZA POPOLAZIONE]]*(PLAFOND/2)</f>
        <v>27680.094327337123</v>
      </c>
      <c r="M2182" s="3">
        <f>+IFERROR(Tabella2026[[#This Row],[reddito_2024]]/Tabella2026[[#This Row],[POP_2024]],"")</f>
        <v>18275.512991699747</v>
      </c>
      <c r="N2182" s="3">
        <f>+IF(Tabella2026[[#This Row],[REDDITO COMPLESSIVO PROCAPITE]]&lt;media_aggr_reddito_pc,(media_aggr_reddito_pc-Tabella2026[[#This Row],[REDDITO COMPLESSIVO PROCAPITE]]),0)</f>
        <v>0</v>
      </c>
      <c r="O2182" s="3">
        <f>+Tabella2026[[#This Row],[DIFFERENZA REDDITO INFERIORE ALLA MEDIA DALLA MEDIA]]*Tabella2026[[#This Row],[POP_2024]]</f>
        <v>0</v>
      </c>
      <c r="P2182" s="3">
        <f>+Tabella2026[[#This Row],[POPOLAZIONE PER DIFFERENZA ]]/SUM(Tabella2026[[POPOLAZIONE PER DIFFERENZA ]])</f>
        <v>0</v>
      </c>
      <c r="Q2182" s="3">
        <f>+Tabella2026[[#This Row],[INCIDENZA POPOLAZIONE PER DIFFERENZA]]*(PLAFOND-SUM(Tabella2026[CONTRIBUTO SULLA BASE DELLA POPOLAZIONE]))</f>
        <v>0</v>
      </c>
      <c r="R2182" s="3">
        <f>+Tabella2026[[#This Row],[CONTRIBUTO SULLA BASE DELLA POPOLAZIONE]]+Tabella2026[[#This Row],[CONTRIBUTO SULLA BASE DEL REDDITO]]</f>
        <v>27680.094327337123</v>
      </c>
      <c r="S2182" s="3">
        <f>+Tabella2026[[#This Row],[CONTRIBUTO TOTALE]]/(PLAFOND/N_TESSERE)</f>
        <v>55.360188654674246</v>
      </c>
      <c r="T2182" s="3">
        <f>+MAX(CEILING(Tabella2026[[#This Row],[preDEF1]],1),1)</f>
        <v>56</v>
      </c>
      <c r="U2182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82" s="21">
        <f>+Tabella2026[[#This Row],[DEF - n. card]]*(PLAFOND/N_TESSERE)</f>
        <v>27500</v>
      </c>
      <c r="W2182" s="18"/>
    </row>
    <row r="2183" spans="2:23" x14ac:dyDescent="0.25">
      <c r="B2183" s="1" t="s">
        <v>4444</v>
      </c>
      <c r="C2183" s="2">
        <v>13251</v>
      </c>
      <c r="D2183" s="1" t="s">
        <v>4445</v>
      </c>
      <c r="E2183" s="1" t="s">
        <v>12</v>
      </c>
      <c r="F2183" s="1" t="s">
        <v>152</v>
      </c>
      <c r="G2183" s="1" t="s">
        <v>2448</v>
      </c>
      <c r="H2183" s="1" t="s">
        <v>15835</v>
      </c>
      <c r="I2183" s="5">
        <v>5541</v>
      </c>
      <c r="J2183" s="5">
        <v>90403546</v>
      </c>
      <c r="K2183" s="3">
        <f>+Tabella2026[[#This Row],[POP_2024]]/SUM(Tabella2026[POP_2024])</f>
        <v>9.4005333653278338E-5</v>
      </c>
      <c r="L2183" s="3">
        <f>+Tabella2026[[#This Row],[INCIDENZA POPOLAZIONE]]*(PLAFOND/2)</f>
        <v>27675.099723524901</v>
      </c>
      <c r="M2183" s="3">
        <f>+IFERROR(Tabella2026[[#This Row],[reddito_2024]]/Tabella2026[[#This Row],[POP_2024]],"")</f>
        <v>16315.384587619563</v>
      </c>
      <c r="N2183" s="3">
        <f>+IF(Tabella2026[[#This Row],[REDDITO COMPLESSIVO PROCAPITE]]&lt;media_aggr_reddito_pc,(media_aggr_reddito_pc-Tabella2026[[#This Row],[REDDITO COMPLESSIVO PROCAPITE]]),0)</f>
        <v>1509.6814749891782</v>
      </c>
      <c r="O2183" s="3">
        <f>+Tabella2026[[#This Row],[DIFFERENZA REDDITO INFERIORE ALLA MEDIA DALLA MEDIA]]*Tabella2026[[#This Row],[POP_2024]]</f>
        <v>8365145.0529150367</v>
      </c>
      <c r="P2183" s="3">
        <f>+Tabella2026[[#This Row],[POPOLAZIONE PER DIFFERENZA ]]/SUM(Tabella2026[[POPOLAZIONE PER DIFFERENZA ]])</f>
        <v>7.4214069994930741E-5</v>
      </c>
      <c r="Q2183" s="3">
        <f>+Tabella2026[[#This Row],[INCIDENZA POPOLAZIONE PER DIFFERENZA]]*(PLAFOND-SUM(Tabella2026[CONTRIBUTO SULLA BASE DELLA POPOLAZIONE]))</f>
        <v>21848.566545955204</v>
      </c>
      <c r="R2183" s="3">
        <f>+Tabella2026[[#This Row],[CONTRIBUTO SULLA BASE DELLA POPOLAZIONE]]+Tabella2026[[#This Row],[CONTRIBUTO SULLA BASE DEL REDDITO]]</f>
        <v>49523.666269480105</v>
      </c>
      <c r="S2183" s="3">
        <f>+Tabella2026[[#This Row],[CONTRIBUTO TOTALE]]/(PLAFOND/N_TESSERE)</f>
        <v>99.047332538960205</v>
      </c>
      <c r="T2183" s="3">
        <f>+MAX(CEILING(Tabella2026[[#This Row],[preDEF1]],1),1)</f>
        <v>100</v>
      </c>
      <c r="U2183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2183" s="21">
        <f>+Tabella2026[[#This Row],[DEF - n. card]]*(PLAFOND/N_TESSERE)</f>
        <v>49500</v>
      </c>
      <c r="W2183" s="18"/>
    </row>
    <row r="2184" spans="2:23" x14ac:dyDescent="0.25">
      <c r="B2184" s="1" t="s">
        <v>4374</v>
      </c>
      <c r="C2184" s="2">
        <v>50002</v>
      </c>
      <c r="D2184" s="1" t="s">
        <v>4375</v>
      </c>
      <c r="E2184" s="1" t="s">
        <v>30</v>
      </c>
      <c r="F2184" s="1" t="s">
        <v>144</v>
      </c>
      <c r="G2184" s="1" t="s">
        <v>2448</v>
      </c>
      <c r="H2184" s="1" t="s">
        <v>15834</v>
      </c>
      <c r="I2184" s="5">
        <v>5540</v>
      </c>
      <c r="J2184" s="5">
        <v>102392828</v>
      </c>
      <c r="K2184" s="3">
        <f>+Tabella2026[[#This Row],[POP_2024]]/SUM(Tabella2026[POP_2024])</f>
        <v>9.3988368243848035E-5</v>
      </c>
      <c r="L2184" s="3">
        <f>+Tabella2026[[#This Row],[INCIDENZA POPOLAZIONE]]*(PLAFOND/2)</f>
        <v>27670.10511971268</v>
      </c>
      <c r="M2184" s="3">
        <f>+IFERROR(Tabella2026[[#This Row],[reddito_2024]]/Tabella2026[[#This Row],[POP_2024]],"")</f>
        <v>18482.459927797834</v>
      </c>
      <c r="N2184" s="3">
        <f>+IF(Tabella2026[[#This Row],[REDDITO COMPLESSIVO PROCAPITE]]&lt;media_aggr_reddito_pc,(media_aggr_reddito_pc-Tabella2026[[#This Row],[REDDITO COMPLESSIVO PROCAPITE]]),0)</f>
        <v>0</v>
      </c>
      <c r="O2184" s="3">
        <f>+Tabella2026[[#This Row],[DIFFERENZA REDDITO INFERIORE ALLA MEDIA DALLA MEDIA]]*Tabella2026[[#This Row],[POP_2024]]</f>
        <v>0</v>
      </c>
      <c r="P2184" s="3">
        <f>+Tabella2026[[#This Row],[POPOLAZIONE PER DIFFERENZA ]]/SUM(Tabella2026[[POPOLAZIONE PER DIFFERENZA ]])</f>
        <v>0</v>
      </c>
      <c r="Q2184" s="3">
        <f>+Tabella2026[[#This Row],[INCIDENZA POPOLAZIONE PER DIFFERENZA]]*(PLAFOND-SUM(Tabella2026[CONTRIBUTO SULLA BASE DELLA POPOLAZIONE]))</f>
        <v>0</v>
      </c>
      <c r="R2184" s="3">
        <f>+Tabella2026[[#This Row],[CONTRIBUTO SULLA BASE DELLA POPOLAZIONE]]+Tabella2026[[#This Row],[CONTRIBUTO SULLA BASE DEL REDDITO]]</f>
        <v>27670.10511971268</v>
      </c>
      <c r="S2184" s="3">
        <f>+Tabella2026[[#This Row],[CONTRIBUTO TOTALE]]/(PLAFOND/N_TESSERE)</f>
        <v>55.34021023942536</v>
      </c>
      <c r="T2184" s="3">
        <f>+MAX(CEILING(Tabella2026[[#This Row],[preDEF1]],1),1)</f>
        <v>56</v>
      </c>
      <c r="U2184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84" s="21">
        <f>+Tabella2026[[#This Row],[DEF - n. card]]*(PLAFOND/N_TESSERE)</f>
        <v>27500</v>
      </c>
      <c r="W2184" s="18"/>
    </row>
    <row r="2185" spans="2:23" x14ac:dyDescent="0.25">
      <c r="B2185" s="1" t="s">
        <v>4442</v>
      </c>
      <c r="C2185" s="2">
        <v>18046</v>
      </c>
      <c r="D2185" s="1" t="s">
        <v>4443</v>
      </c>
      <c r="E2185" s="1" t="s">
        <v>12</v>
      </c>
      <c r="F2185" s="1" t="s">
        <v>195</v>
      </c>
      <c r="G2185" s="1" t="s">
        <v>2448</v>
      </c>
      <c r="H2185" s="1" t="s">
        <v>15835</v>
      </c>
      <c r="I2185" s="5">
        <v>5539</v>
      </c>
      <c r="J2185" s="5">
        <v>113174257</v>
      </c>
      <c r="K2185" s="3">
        <f>+Tabella2026[[#This Row],[POP_2024]]/SUM(Tabella2026[POP_2024])</f>
        <v>9.3971402834417745E-5</v>
      </c>
      <c r="L2185" s="3">
        <f>+Tabella2026[[#This Row],[INCIDENZA POPOLAZIONE]]*(PLAFOND/2)</f>
        <v>27665.110515900458</v>
      </c>
      <c r="M2185" s="3">
        <f>+IFERROR(Tabella2026[[#This Row],[reddito_2024]]/Tabella2026[[#This Row],[POP_2024]],"")</f>
        <v>20432.254378046578</v>
      </c>
      <c r="N2185" s="3">
        <f>+IF(Tabella2026[[#This Row],[REDDITO COMPLESSIVO PROCAPITE]]&lt;media_aggr_reddito_pc,(media_aggr_reddito_pc-Tabella2026[[#This Row],[REDDITO COMPLESSIVO PROCAPITE]]),0)</f>
        <v>0</v>
      </c>
      <c r="O2185" s="3">
        <f>+Tabella2026[[#This Row],[DIFFERENZA REDDITO INFERIORE ALLA MEDIA DALLA MEDIA]]*Tabella2026[[#This Row],[POP_2024]]</f>
        <v>0</v>
      </c>
      <c r="P2185" s="3">
        <f>+Tabella2026[[#This Row],[POPOLAZIONE PER DIFFERENZA ]]/SUM(Tabella2026[[POPOLAZIONE PER DIFFERENZA ]])</f>
        <v>0</v>
      </c>
      <c r="Q2185" s="3">
        <f>+Tabella2026[[#This Row],[INCIDENZA POPOLAZIONE PER DIFFERENZA]]*(PLAFOND-SUM(Tabella2026[CONTRIBUTO SULLA BASE DELLA POPOLAZIONE]))</f>
        <v>0</v>
      </c>
      <c r="R2185" s="3">
        <f>+Tabella2026[[#This Row],[CONTRIBUTO SULLA BASE DELLA POPOLAZIONE]]+Tabella2026[[#This Row],[CONTRIBUTO SULLA BASE DEL REDDITO]]</f>
        <v>27665.110515900458</v>
      </c>
      <c r="S2185" s="3">
        <f>+Tabella2026[[#This Row],[CONTRIBUTO TOTALE]]/(PLAFOND/N_TESSERE)</f>
        <v>55.330221031800917</v>
      </c>
      <c r="T2185" s="3">
        <f>+MAX(CEILING(Tabella2026[[#This Row],[preDEF1]],1),1)</f>
        <v>56</v>
      </c>
      <c r="U2185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85" s="21">
        <f>+Tabella2026[[#This Row],[DEF - n. card]]*(PLAFOND/N_TESSERE)</f>
        <v>27500</v>
      </c>
      <c r="W2185" s="18"/>
    </row>
    <row r="2186" spans="2:23" x14ac:dyDescent="0.25">
      <c r="B2186" s="1" t="s">
        <v>4322</v>
      </c>
      <c r="C2186" s="2">
        <v>28030</v>
      </c>
      <c r="D2186" s="1" t="s">
        <v>4323</v>
      </c>
      <c r="E2186" s="1" t="s">
        <v>38</v>
      </c>
      <c r="F2186" s="1" t="s">
        <v>45</v>
      </c>
      <c r="G2186" s="1" t="s">
        <v>2448</v>
      </c>
      <c r="H2186" s="1" t="s">
        <v>15835</v>
      </c>
      <c r="I2186" s="5">
        <v>5538</v>
      </c>
      <c r="J2186" s="5">
        <v>105256051</v>
      </c>
      <c r="K2186" s="3">
        <f>+Tabella2026[[#This Row],[POP_2024]]/SUM(Tabella2026[POP_2024])</f>
        <v>9.3954437424987442E-5</v>
      </c>
      <c r="L2186" s="3">
        <f>+Tabella2026[[#This Row],[INCIDENZA POPOLAZIONE]]*(PLAFOND/2)</f>
        <v>27660.115912088233</v>
      </c>
      <c r="M2186" s="3">
        <f>+IFERROR(Tabella2026[[#This Row],[reddito_2024]]/Tabella2026[[#This Row],[POP_2024]],"")</f>
        <v>19006.148609606356</v>
      </c>
      <c r="N2186" s="3">
        <f>+IF(Tabella2026[[#This Row],[REDDITO COMPLESSIVO PROCAPITE]]&lt;media_aggr_reddito_pc,(media_aggr_reddito_pc-Tabella2026[[#This Row],[REDDITO COMPLESSIVO PROCAPITE]]),0)</f>
        <v>0</v>
      </c>
      <c r="O2186" s="3">
        <f>+Tabella2026[[#This Row],[DIFFERENZA REDDITO INFERIORE ALLA MEDIA DALLA MEDIA]]*Tabella2026[[#This Row],[POP_2024]]</f>
        <v>0</v>
      </c>
      <c r="P2186" s="3">
        <f>+Tabella2026[[#This Row],[POPOLAZIONE PER DIFFERENZA ]]/SUM(Tabella2026[[POPOLAZIONE PER DIFFERENZA ]])</f>
        <v>0</v>
      </c>
      <c r="Q2186" s="3">
        <f>+Tabella2026[[#This Row],[INCIDENZA POPOLAZIONE PER DIFFERENZA]]*(PLAFOND-SUM(Tabella2026[CONTRIBUTO SULLA BASE DELLA POPOLAZIONE]))</f>
        <v>0</v>
      </c>
      <c r="R2186" s="3">
        <f>+Tabella2026[[#This Row],[CONTRIBUTO SULLA BASE DELLA POPOLAZIONE]]+Tabella2026[[#This Row],[CONTRIBUTO SULLA BASE DEL REDDITO]]</f>
        <v>27660.115912088233</v>
      </c>
      <c r="S2186" s="3">
        <f>+Tabella2026[[#This Row],[CONTRIBUTO TOTALE]]/(PLAFOND/N_TESSERE)</f>
        <v>55.320231824176467</v>
      </c>
      <c r="T2186" s="3">
        <f>+MAX(CEILING(Tabella2026[[#This Row],[preDEF1]],1),1)</f>
        <v>56</v>
      </c>
      <c r="U2186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86" s="21">
        <f>+Tabella2026[[#This Row],[DEF - n. card]]*(PLAFOND/N_TESSERE)</f>
        <v>27500</v>
      </c>
      <c r="W2186" s="18"/>
    </row>
    <row r="2187" spans="2:23" x14ac:dyDescent="0.25">
      <c r="B2187" s="1" t="s">
        <v>4466</v>
      </c>
      <c r="C2187" s="2">
        <v>13136</v>
      </c>
      <c r="D2187" s="1" t="s">
        <v>4467</v>
      </c>
      <c r="E2187" s="1" t="s">
        <v>12</v>
      </c>
      <c r="F2187" s="1" t="s">
        <v>152</v>
      </c>
      <c r="G2187" s="1" t="s">
        <v>2448</v>
      </c>
      <c r="H2187" s="1" t="s">
        <v>15835</v>
      </c>
      <c r="I2187" s="5">
        <v>5538</v>
      </c>
      <c r="J2187" s="5">
        <v>106429783</v>
      </c>
      <c r="K2187" s="3">
        <f>+Tabella2026[[#This Row],[POP_2024]]/SUM(Tabella2026[POP_2024])</f>
        <v>9.3954437424987442E-5</v>
      </c>
      <c r="L2187" s="3">
        <f>+Tabella2026[[#This Row],[INCIDENZA POPOLAZIONE]]*(PLAFOND/2)</f>
        <v>27660.115912088233</v>
      </c>
      <c r="M2187" s="3">
        <f>+IFERROR(Tabella2026[[#This Row],[reddito_2024]]/Tabella2026[[#This Row],[POP_2024]],"")</f>
        <v>19218.090104730949</v>
      </c>
      <c r="N2187" s="3">
        <f>+IF(Tabella2026[[#This Row],[REDDITO COMPLESSIVO PROCAPITE]]&lt;media_aggr_reddito_pc,(media_aggr_reddito_pc-Tabella2026[[#This Row],[REDDITO COMPLESSIVO PROCAPITE]]),0)</f>
        <v>0</v>
      </c>
      <c r="O2187" s="3">
        <f>+Tabella2026[[#This Row],[DIFFERENZA REDDITO INFERIORE ALLA MEDIA DALLA MEDIA]]*Tabella2026[[#This Row],[POP_2024]]</f>
        <v>0</v>
      </c>
      <c r="P2187" s="3">
        <f>+Tabella2026[[#This Row],[POPOLAZIONE PER DIFFERENZA ]]/SUM(Tabella2026[[POPOLAZIONE PER DIFFERENZA ]])</f>
        <v>0</v>
      </c>
      <c r="Q2187" s="3">
        <f>+Tabella2026[[#This Row],[INCIDENZA POPOLAZIONE PER DIFFERENZA]]*(PLAFOND-SUM(Tabella2026[CONTRIBUTO SULLA BASE DELLA POPOLAZIONE]))</f>
        <v>0</v>
      </c>
      <c r="R2187" s="3">
        <f>+Tabella2026[[#This Row],[CONTRIBUTO SULLA BASE DELLA POPOLAZIONE]]+Tabella2026[[#This Row],[CONTRIBUTO SULLA BASE DEL REDDITO]]</f>
        <v>27660.115912088233</v>
      </c>
      <c r="S2187" s="3">
        <f>+Tabella2026[[#This Row],[CONTRIBUTO TOTALE]]/(PLAFOND/N_TESSERE)</f>
        <v>55.320231824176467</v>
      </c>
      <c r="T2187" s="3">
        <f>+MAX(CEILING(Tabella2026[[#This Row],[preDEF1]],1),1)</f>
        <v>56</v>
      </c>
      <c r="U2187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87" s="21">
        <f>+Tabella2026[[#This Row],[DEF - n. card]]*(PLAFOND/N_TESSERE)</f>
        <v>27500</v>
      </c>
      <c r="W2187" s="18"/>
    </row>
    <row r="2188" spans="2:23" x14ac:dyDescent="0.25">
      <c r="B2188" s="1" t="s">
        <v>4360</v>
      </c>
      <c r="C2188" s="2">
        <v>10055</v>
      </c>
      <c r="D2188" s="1" t="s">
        <v>4361</v>
      </c>
      <c r="E2188" s="1" t="s">
        <v>24</v>
      </c>
      <c r="F2188" s="1" t="s">
        <v>23</v>
      </c>
      <c r="G2188" s="1" t="s">
        <v>2448</v>
      </c>
      <c r="H2188" s="1" t="s">
        <v>15835</v>
      </c>
      <c r="I2188" s="5">
        <v>5535</v>
      </c>
      <c r="J2188" s="5">
        <v>116684429</v>
      </c>
      <c r="K2188" s="3">
        <f>+Tabella2026[[#This Row],[POP_2024]]/SUM(Tabella2026[POP_2024])</f>
        <v>9.3903541196696546E-5</v>
      </c>
      <c r="L2188" s="3">
        <f>+Tabella2026[[#This Row],[INCIDENZA POPOLAZIONE]]*(PLAFOND/2)</f>
        <v>27645.132100651565</v>
      </c>
      <c r="M2188" s="3">
        <f>+IFERROR(Tabella2026[[#This Row],[reddito_2024]]/Tabella2026[[#This Row],[POP_2024]],"")</f>
        <v>21081.197651309845</v>
      </c>
      <c r="N2188" s="3">
        <f>+IF(Tabella2026[[#This Row],[REDDITO COMPLESSIVO PROCAPITE]]&lt;media_aggr_reddito_pc,(media_aggr_reddito_pc-Tabella2026[[#This Row],[REDDITO COMPLESSIVO PROCAPITE]]),0)</f>
        <v>0</v>
      </c>
      <c r="O2188" s="3">
        <f>+Tabella2026[[#This Row],[DIFFERENZA REDDITO INFERIORE ALLA MEDIA DALLA MEDIA]]*Tabella2026[[#This Row],[POP_2024]]</f>
        <v>0</v>
      </c>
      <c r="P2188" s="3">
        <f>+Tabella2026[[#This Row],[POPOLAZIONE PER DIFFERENZA ]]/SUM(Tabella2026[[POPOLAZIONE PER DIFFERENZA ]])</f>
        <v>0</v>
      </c>
      <c r="Q2188" s="3">
        <f>+Tabella2026[[#This Row],[INCIDENZA POPOLAZIONE PER DIFFERENZA]]*(PLAFOND-SUM(Tabella2026[CONTRIBUTO SULLA BASE DELLA POPOLAZIONE]))</f>
        <v>0</v>
      </c>
      <c r="R2188" s="3">
        <f>+Tabella2026[[#This Row],[CONTRIBUTO SULLA BASE DELLA POPOLAZIONE]]+Tabella2026[[#This Row],[CONTRIBUTO SULLA BASE DEL REDDITO]]</f>
        <v>27645.132100651565</v>
      </c>
      <c r="S2188" s="3">
        <f>+Tabella2026[[#This Row],[CONTRIBUTO TOTALE]]/(PLAFOND/N_TESSERE)</f>
        <v>55.290264201303131</v>
      </c>
      <c r="T2188" s="3">
        <f>+MAX(CEILING(Tabella2026[[#This Row],[preDEF1]],1),1)</f>
        <v>56</v>
      </c>
      <c r="U2188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88" s="21">
        <f>+Tabella2026[[#This Row],[DEF - n. card]]*(PLAFOND/N_TESSERE)</f>
        <v>27500</v>
      </c>
      <c r="W2188" s="18"/>
    </row>
    <row r="2189" spans="2:23" x14ac:dyDescent="0.25">
      <c r="B2189" s="1" t="s">
        <v>4372</v>
      </c>
      <c r="C2189" s="2">
        <v>34016</v>
      </c>
      <c r="D2189" s="1" t="s">
        <v>4373</v>
      </c>
      <c r="E2189" s="1" t="s">
        <v>27</v>
      </c>
      <c r="F2189" s="1" t="s">
        <v>52</v>
      </c>
      <c r="G2189" s="1" t="s">
        <v>2448</v>
      </c>
      <c r="H2189" s="1" t="s">
        <v>15835</v>
      </c>
      <c r="I2189" s="5">
        <v>5534</v>
      </c>
      <c r="J2189" s="5">
        <v>109367931</v>
      </c>
      <c r="K2189" s="3">
        <f>+Tabella2026[[#This Row],[POP_2024]]/SUM(Tabella2026[POP_2024])</f>
        <v>9.3886575787266257E-5</v>
      </c>
      <c r="L2189" s="3">
        <f>+Tabella2026[[#This Row],[INCIDENZA POPOLAZIONE]]*(PLAFOND/2)</f>
        <v>27640.137496839347</v>
      </c>
      <c r="M2189" s="3">
        <f>+IFERROR(Tabella2026[[#This Row],[reddito_2024]]/Tabella2026[[#This Row],[POP_2024]],"")</f>
        <v>19762.907661727502</v>
      </c>
      <c r="N2189" s="3">
        <f>+IF(Tabella2026[[#This Row],[REDDITO COMPLESSIVO PROCAPITE]]&lt;media_aggr_reddito_pc,(media_aggr_reddito_pc-Tabella2026[[#This Row],[REDDITO COMPLESSIVO PROCAPITE]]),0)</f>
        <v>0</v>
      </c>
      <c r="O2189" s="3">
        <f>+Tabella2026[[#This Row],[DIFFERENZA REDDITO INFERIORE ALLA MEDIA DALLA MEDIA]]*Tabella2026[[#This Row],[POP_2024]]</f>
        <v>0</v>
      </c>
      <c r="P2189" s="3">
        <f>+Tabella2026[[#This Row],[POPOLAZIONE PER DIFFERENZA ]]/SUM(Tabella2026[[POPOLAZIONE PER DIFFERENZA ]])</f>
        <v>0</v>
      </c>
      <c r="Q2189" s="3">
        <f>+Tabella2026[[#This Row],[INCIDENZA POPOLAZIONE PER DIFFERENZA]]*(PLAFOND-SUM(Tabella2026[CONTRIBUTO SULLA BASE DELLA POPOLAZIONE]))</f>
        <v>0</v>
      </c>
      <c r="R2189" s="3">
        <f>+Tabella2026[[#This Row],[CONTRIBUTO SULLA BASE DELLA POPOLAZIONE]]+Tabella2026[[#This Row],[CONTRIBUTO SULLA BASE DEL REDDITO]]</f>
        <v>27640.137496839347</v>
      </c>
      <c r="S2189" s="3">
        <f>+Tabella2026[[#This Row],[CONTRIBUTO TOTALE]]/(PLAFOND/N_TESSERE)</f>
        <v>55.280274993678695</v>
      </c>
      <c r="T2189" s="3">
        <f>+MAX(CEILING(Tabella2026[[#This Row],[preDEF1]],1),1)</f>
        <v>56</v>
      </c>
      <c r="U2189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89" s="21">
        <f>+Tabella2026[[#This Row],[DEF - n. card]]*(PLAFOND/N_TESSERE)</f>
        <v>27500</v>
      </c>
      <c r="W2189" s="18"/>
    </row>
    <row r="2190" spans="2:23" x14ac:dyDescent="0.25">
      <c r="B2190" s="1" t="s">
        <v>4242</v>
      </c>
      <c r="C2190" s="2">
        <v>83099</v>
      </c>
      <c r="D2190" s="1" t="s">
        <v>4243</v>
      </c>
      <c r="E2190" s="1" t="s">
        <v>21</v>
      </c>
      <c r="F2190" s="1" t="s">
        <v>42</v>
      </c>
      <c r="G2190" s="1" t="s">
        <v>2448</v>
      </c>
      <c r="H2190" s="1" t="s">
        <v>15836</v>
      </c>
      <c r="I2190" s="5">
        <v>5531</v>
      </c>
      <c r="J2190" s="5">
        <v>60767651</v>
      </c>
      <c r="K2190" s="3">
        <f>+Tabella2026[[#This Row],[POP_2024]]/SUM(Tabella2026[POP_2024])</f>
        <v>9.3835679558975361E-5</v>
      </c>
      <c r="L2190" s="3">
        <f>+Tabella2026[[#This Row],[INCIDENZA POPOLAZIONE]]*(PLAFOND/2)</f>
        <v>27625.153685402678</v>
      </c>
      <c r="M2190" s="3">
        <f>+IFERROR(Tabella2026[[#This Row],[reddito_2024]]/Tabella2026[[#This Row],[POP_2024]],"")</f>
        <v>10986.73856445489</v>
      </c>
      <c r="N2190" s="3">
        <f>+IF(Tabella2026[[#This Row],[REDDITO COMPLESSIVO PROCAPITE]]&lt;media_aggr_reddito_pc,(media_aggr_reddito_pc-Tabella2026[[#This Row],[REDDITO COMPLESSIVO PROCAPITE]]),0)</f>
        <v>6838.3274981538507</v>
      </c>
      <c r="O2190" s="3">
        <f>+Tabella2026[[#This Row],[DIFFERENZA REDDITO INFERIORE ALLA MEDIA DALLA MEDIA]]*Tabella2026[[#This Row],[POP_2024]]</f>
        <v>37822789.392288946</v>
      </c>
      <c r="P2190" s="3">
        <f>+Tabella2026[[#This Row],[POPOLAZIONE PER DIFFERENZA ]]/SUM(Tabella2026[[POPOLAZIONE PER DIFFERENZA ]])</f>
        <v>3.3555701922762172E-4</v>
      </c>
      <c r="Q2190" s="3">
        <f>+Tabella2026[[#This Row],[INCIDENZA POPOLAZIONE PER DIFFERENZA]]*(PLAFOND-SUM(Tabella2026[CONTRIBUTO SULLA BASE DELLA POPOLAZIONE]))</f>
        <v>98787.734792847812</v>
      </c>
      <c r="R2190" s="3">
        <f>+Tabella2026[[#This Row],[CONTRIBUTO SULLA BASE DELLA POPOLAZIONE]]+Tabella2026[[#This Row],[CONTRIBUTO SULLA BASE DEL REDDITO]]</f>
        <v>126412.88847825049</v>
      </c>
      <c r="S2190" s="3">
        <f>+Tabella2026[[#This Row],[CONTRIBUTO TOTALE]]/(PLAFOND/N_TESSERE)</f>
        <v>252.82577695650099</v>
      </c>
      <c r="T2190" s="3">
        <f>+MAX(CEILING(Tabella2026[[#This Row],[preDEF1]],1),1)</f>
        <v>253</v>
      </c>
      <c r="U2190" s="9">
        <f xml:space="preserve"> IF(ROW(Tabella2026[[#This Row],[preDEF2]]) - ROW(Tabella2026[[#Headers],[preDEF2]])&lt;=ABS(SUM(Tabella2026[preDEF2])-N_TESSERE),Tabella2026[[#This Row],[preDEF2]]-1,Tabella2026[[#This Row],[preDEF2]])</f>
        <v>252</v>
      </c>
      <c r="V2190" s="21">
        <f>+Tabella2026[[#This Row],[DEF - n. card]]*(PLAFOND/N_TESSERE)</f>
        <v>126000</v>
      </c>
      <c r="W2190" s="18"/>
    </row>
    <row r="2191" spans="2:23" x14ac:dyDescent="0.25">
      <c r="B2191" s="1" t="s">
        <v>4448</v>
      </c>
      <c r="C2191" s="2">
        <v>78154</v>
      </c>
      <c r="D2191" s="1" t="s">
        <v>4449</v>
      </c>
      <c r="E2191" s="1" t="s">
        <v>61</v>
      </c>
      <c r="F2191" s="1" t="s">
        <v>178</v>
      </c>
      <c r="G2191" s="1" t="s">
        <v>2448</v>
      </c>
      <c r="H2191" s="1" t="s">
        <v>15836</v>
      </c>
      <c r="I2191" s="5">
        <v>5529</v>
      </c>
      <c r="J2191" s="5">
        <v>59577450</v>
      </c>
      <c r="K2191" s="3">
        <f>+Tabella2026[[#This Row],[POP_2024]]/SUM(Tabella2026[POP_2024])</f>
        <v>9.3801748740114768E-5</v>
      </c>
      <c r="L2191" s="3">
        <f>+Tabella2026[[#This Row],[INCIDENZA POPOLAZIONE]]*(PLAFOND/2)</f>
        <v>27615.164477778231</v>
      </c>
      <c r="M2191" s="3">
        <f>+IFERROR(Tabella2026[[#This Row],[reddito_2024]]/Tabella2026[[#This Row],[POP_2024]],"")</f>
        <v>10775.447639717851</v>
      </c>
      <c r="N2191" s="3">
        <f>+IF(Tabella2026[[#This Row],[REDDITO COMPLESSIVO PROCAPITE]]&lt;media_aggr_reddito_pc,(media_aggr_reddito_pc-Tabella2026[[#This Row],[REDDITO COMPLESSIVO PROCAPITE]]),0)</f>
        <v>7049.6184228908896</v>
      </c>
      <c r="O2191" s="3">
        <f>+Tabella2026[[#This Row],[DIFFERENZA REDDITO INFERIORE ALLA MEDIA DALLA MEDIA]]*Tabella2026[[#This Row],[POP_2024]]</f>
        <v>38977340.260163732</v>
      </c>
      <c r="P2191" s="3">
        <f>+Tabella2026[[#This Row],[POPOLAZIONE PER DIFFERENZA ]]/SUM(Tabella2026[[POPOLAZIONE PER DIFFERENZA ]])</f>
        <v>3.4579998792441782E-4</v>
      </c>
      <c r="Q2191" s="3">
        <f>+Tabella2026[[#This Row],[INCIDENZA POPOLAZIONE PER DIFFERENZA]]*(PLAFOND-SUM(Tabella2026[CONTRIBUTO SULLA BASE DELLA POPOLAZIONE]))</f>
        <v>101803.25709495807</v>
      </c>
      <c r="R2191" s="3">
        <f>+Tabella2026[[#This Row],[CONTRIBUTO SULLA BASE DELLA POPOLAZIONE]]+Tabella2026[[#This Row],[CONTRIBUTO SULLA BASE DEL REDDITO]]</f>
        <v>129418.4215727363</v>
      </c>
      <c r="S2191" s="3">
        <f>+Tabella2026[[#This Row],[CONTRIBUTO TOTALE]]/(PLAFOND/N_TESSERE)</f>
        <v>258.83684314547259</v>
      </c>
      <c r="T2191" s="3">
        <f>+MAX(CEILING(Tabella2026[[#This Row],[preDEF1]],1),1)</f>
        <v>259</v>
      </c>
      <c r="U2191" s="9">
        <f xml:space="preserve"> IF(ROW(Tabella2026[[#This Row],[preDEF2]]) - ROW(Tabella2026[[#Headers],[preDEF2]])&lt;=ABS(SUM(Tabella2026[preDEF2])-N_TESSERE),Tabella2026[[#This Row],[preDEF2]]-1,Tabella2026[[#This Row],[preDEF2]])</f>
        <v>258</v>
      </c>
      <c r="V2191" s="21">
        <f>+Tabella2026[[#This Row],[DEF - n. card]]*(PLAFOND/N_TESSERE)</f>
        <v>129000</v>
      </c>
      <c r="W2191" s="18"/>
    </row>
    <row r="2192" spans="2:23" x14ac:dyDescent="0.25">
      <c r="B2192" s="1" t="s">
        <v>4414</v>
      </c>
      <c r="C2192" s="2">
        <v>16005</v>
      </c>
      <c r="D2192" s="1" t="s">
        <v>4415</v>
      </c>
      <c r="E2192" s="1" t="s">
        <v>12</v>
      </c>
      <c r="F2192" s="1" t="s">
        <v>93</v>
      </c>
      <c r="G2192" s="1" t="s">
        <v>2448</v>
      </c>
      <c r="H2192" s="1" t="s">
        <v>15835</v>
      </c>
      <c r="I2192" s="5">
        <v>5527</v>
      </c>
      <c r="J2192" s="5">
        <v>102318247</v>
      </c>
      <c r="K2192" s="3">
        <f>+Tabella2026[[#This Row],[POP_2024]]/SUM(Tabella2026[POP_2024])</f>
        <v>9.3767817921254176E-5</v>
      </c>
      <c r="L2192" s="3">
        <f>+Tabella2026[[#This Row],[INCIDENZA POPOLAZIONE]]*(PLAFOND/2)</f>
        <v>27605.175270153788</v>
      </c>
      <c r="M2192" s="3">
        <f>+IFERROR(Tabella2026[[#This Row],[reddito_2024]]/Tabella2026[[#This Row],[POP_2024]],"")</f>
        <v>18512.438393341778</v>
      </c>
      <c r="N2192" s="3">
        <f>+IF(Tabella2026[[#This Row],[REDDITO COMPLESSIVO PROCAPITE]]&lt;media_aggr_reddito_pc,(media_aggr_reddito_pc-Tabella2026[[#This Row],[REDDITO COMPLESSIVO PROCAPITE]]),0)</f>
        <v>0</v>
      </c>
      <c r="O2192" s="3">
        <f>+Tabella2026[[#This Row],[DIFFERENZA REDDITO INFERIORE ALLA MEDIA DALLA MEDIA]]*Tabella2026[[#This Row],[POP_2024]]</f>
        <v>0</v>
      </c>
      <c r="P2192" s="3">
        <f>+Tabella2026[[#This Row],[POPOLAZIONE PER DIFFERENZA ]]/SUM(Tabella2026[[POPOLAZIONE PER DIFFERENZA ]])</f>
        <v>0</v>
      </c>
      <c r="Q2192" s="3">
        <f>+Tabella2026[[#This Row],[INCIDENZA POPOLAZIONE PER DIFFERENZA]]*(PLAFOND-SUM(Tabella2026[CONTRIBUTO SULLA BASE DELLA POPOLAZIONE]))</f>
        <v>0</v>
      </c>
      <c r="R2192" s="3">
        <f>+Tabella2026[[#This Row],[CONTRIBUTO SULLA BASE DELLA POPOLAZIONE]]+Tabella2026[[#This Row],[CONTRIBUTO SULLA BASE DEL REDDITO]]</f>
        <v>27605.175270153788</v>
      </c>
      <c r="S2192" s="3">
        <f>+Tabella2026[[#This Row],[CONTRIBUTO TOTALE]]/(PLAFOND/N_TESSERE)</f>
        <v>55.210350540307573</v>
      </c>
      <c r="T2192" s="3">
        <f>+MAX(CEILING(Tabella2026[[#This Row],[preDEF1]],1),1)</f>
        <v>56</v>
      </c>
      <c r="U2192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92" s="21">
        <f>+Tabella2026[[#This Row],[DEF - n. card]]*(PLAFOND/N_TESSERE)</f>
        <v>27500</v>
      </c>
      <c r="W2192" s="18"/>
    </row>
    <row r="2193" spans="2:23" x14ac:dyDescent="0.25">
      <c r="B2193" s="1" t="s">
        <v>4440</v>
      </c>
      <c r="C2193" s="2">
        <v>17190</v>
      </c>
      <c r="D2193" s="1" t="s">
        <v>4441</v>
      </c>
      <c r="E2193" s="1" t="s">
        <v>12</v>
      </c>
      <c r="F2193" s="1" t="s">
        <v>50</v>
      </c>
      <c r="G2193" s="1" t="s">
        <v>2448</v>
      </c>
      <c r="H2193" s="1" t="s">
        <v>15835</v>
      </c>
      <c r="I2193" s="5">
        <v>5526</v>
      </c>
      <c r="J2193" s="5">
        <v>92446915</v>
      </c>
      <c r="K2193" s="3">
        <f>+Tabella2026[[#This Row],[POP_2024]]/SUM(Tabella2026[POP_2024])</f>
        <v>9.3750852511823872E-5</v>
      </c>
      <c r="L2193" s="3">
        <f>+Tabella2026[[#This Row],[INCIDENZA POPOLAZIONE]]*(PLAFOND/2)</f>
        <v>27600.180666341563</v>
      </c>
      <c r="M2193" s="3">
        <f>+IFERROR(Tabella2026[[#This Row],[reddito_2024]]/Tabella2026[[#This Row],[POP_2024]],"")</f>
        <v>16729.445349258054</v>
      </c>
      <c r="N2193" s="3">
        <f>+IF(Tabella2026[[#This Row],[REDDITO COMPLESSIVO PROCAPITE]]&lt;media_aggr_reddito_pc,(media_aggr_reddito_pc-Tabella2026[[#This Row],[REDDITO COMPLESSIVO PROCAPITE]]),0)</f>
        <v>1095.6207133506869</v>
      </c>
      <c r="O2193" s="3">
        <f>+Tabella2026[[#This Row],[DIFFERENZA REDDITO INFERIORE ALLA MEDIA DALLA MEDIA]]*Tabella2026[[#This Row],[POP_2024]]</f>
        <v>6054400.0619758954</v>
      </c>
      <c r="P2193" s="3">
        <f>+Tabella2026[[#This Row],[POPOLAZIONE PER DIFFERENZA ]]/SUM(Tabella2026[[POPOLAZIONE PER DIFFERENZA ]])</f>
        <v>5.3713553935351682E-5</v>
      </c>
      <c r="Q2193" s="3">
        <f>+Tabella2026[[#This Row],[INCIDENZA POPOLAZIONE PER DIFFERENZA]]*(PLAFOND-SUM(Tabella2026[CONTRIBUTO SULLA BASE DELLA POPOLAZIONE]))</f>
        <v>15813.229993402148</v>
      </c>
      <c r="R2193" s="3">
        <f>+Tabella2026[[#This Row],[CONTRIBUTO SULLA BASE DELLA POPOLAZIONE]]+Tabella2026[[#This Row],[CONTRIBUTO SULLA BASE DEL REDDITO]]</f>
        <v>43413.410659743713</v>
      </c>
      <c r="S2193" s="3">
        <f>+Tabella2026[[#This Row],[CONTRIBUTO TOTALE]]/(PLAFOND/N_TESSERE)</f>
        <v>86.826821319487422</v>
      </c>
      <c r="T2193" s="3">
        <f>+MAX(CEILING(Tabella2026[[#This Row],[preDEF1]],1),1)</f>
        <v>87</v>
      </c>
      <c r="U2193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2193" s="21">
        <f>+Tabella2026[[#This Row],[DEF - n. card]]*(PLAFOND/N_TESSERE)</f>
        <v>43000</v>
      </c>
      <c r="W2193" s="18"/>
    </row>
    <row r="2194" spans="2:23" x14ac:dyDescent="0.25">
      <c r="B2194" s="1" t="s">
        <v>4452</v>
      </c>
      <c r="C2194" s="2">
        <v>21029</v>
      </c>
      <c r="D2194" s="1" t="s">
        <v>4453</v>
      </c>
      <c r="E2194" s="1" t="s">
        <v>99</v>
      </c>
      <c r="F2194" s="1" t="s">
        <v>110</v>
      </c>
      <c r="G2194" s="1" t="s">
        <v>2448</v>
      </c>
      <c r="H2194" s="1" t="s">
        <v>15835</v>
      </c>
      <c r="I2194" s="5">
        <v>5514</v>
      </c>
      <c r="J2194" s="5">
        <v>134336131</v>
      </c>
      <c r="K2194" s="3">
        <f>+Tabella2026[[#This Row],[POP_2024]]/SUM(Tabella2026[POP_2024])</f>
        <v>9.3547267598660303E-5</v>
      </c>
      <c r="L2194" s="3">
        <f>+Tabella2026[[#This Row],[INCIDENZA POPOLAZIONE]]*(PLAFOND/2)</f>
        <v>27540.245420594892</v>
      </c>
      <c r="M2194" s="3">
        <f>+IFERROR(Tabella2026[[#This Row],[reddito_2024]]/Tabella2026[[#This Row],[POP_2024]],"")</f>
        <v>24362.736851650345</v>
      </c>
      <c r="N2194" s="3">
        <f>+IF(Tabella2026[[#This Row],[REDDITO COMPLESSIVO PROCAPITE]]&lt;media_aggr_reddito_pc,(media_aggr_reddito_pc-Tabella2026[[#This Row],[REDDITO COMPLESSIVO PROCAPITE]]),0)</f>
        <v>0</v>
      </c>
      <c r="O2194" s="3">
        <f>+Tabella2026[[#This Row],[DIFFERENZA REDDITO INFERIORE ALLA MEDIA DALLA MEDIA]]*Tabella2026[[#This Row],[POP_2024]]</f>
        <v>0</v>
      </c>
      <c r="P2194" s="3">
        <f>+Tabella2026[[#This Row],[POPOLAZIONE PER DIFFERENZA ]]/SUM(Tabella2026[[POPOLAZIONE PER DIFFERENZA ]])</f>
        <v>0</v>
      </c>
      <c r="Q2194" s="3">
        <f>+Tabella2026[[#This Row],[INCIDENZA POPOLAZIONE PER DIFFERENZA]]*(PLAFOND-SUM(Tabella2026[CONTRIBUTO SULLA BASE DELLA POPOLAZIONE]))</f>
        <v>0</v>
      </c>
      <c r="R2194" s="3">
        <f>+Tabella2026[[#This Row],[CONTRIBUTO SULLA BASE DELLA POPOLAZIONE]]+Tabella2026[[#This Row],[CONTRIBUTO SULLA BASE DEL REDDITO]]</f>
        <v>27540.245420594892</v>
      </c>
      <c r="S2194" s="3">
        <f>+Tabella2026[[#This Row],[CONTRIBUTO TOTALE]]/(PLAFOND/N_TESSERE)</f>
        <v>55.080490841189786</v>
      </c>
      <c r="T2194" s="3">
        <f>+MAX(CEILING(Tabella2026[[#This Row],[preDEF1]],1),1)</f>
        <v>56</v>
      </c>
      <c r="U2194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94" s="21">
        <f>+Tabella2026[[#This Row],[DEF - n. card]]*(PLAFOND/N_TESSERE)</f>
        <v>27500</v>
      </c>
      <c r="W2194" s="18"/>
    </row>
    <row r="2195" spans="2:23" x14ac:dyDescent="0.25">
      <c r="B2195" s="1" t="s">
        <v>4282</v>
      </c>
      <c r="C2195" s="2">
        <v>75070</v>
      </c>
      <c r="D2195" s="1" t="s">
        <v>4283</v>
      </c>
      <c r="E2195" s="1" t="s">
        <v>33</v>
      </c>
      <c r="F2195" s="1" t="s">
        <v>132</v>
      </c>
      <c r="G2195" s="1" t="s">
        <v>2448</v>
      </c>
      <c r="H2195" s="1" t="s">
        <v>15836</v>
      </c>
      <c r="I2195" s="5">
        <v>5514</v>
      </c>
      <c r="J2195" s="5">
        <v>67540791</v>
      </c>
      <c r="K2195" s="3">
        <f>+Tabella2026[[#This Row],[POP_2024]]/SUM(Tabella2026[POP_2024])</f>
        <v>9.3547267598660303E-5</v>
      </c>
      <c r="L2195" s="3">
        <f>+Tabella2026[[#This Row],[INCIDENZA POPOLAZIONE]]*(PLAFOND/2)</f>
        <v>27540.245420594892</v>
      </c>
      <c r="M2195" s="3">
        <f>+IFERROR(Tabella2026[[#This Row],[reddito_2024]]/Tabella2026[[#This Row],[POP_2024]],"")</f>
        <v>12248.964635473341</v>
      </c>
      <c r="N2195" s="3">
        <f>+IF(Tabella2026[[#This Row],[REDDITO COMPLESSIVO PROCAPITE]]&lt;media_aggr_reddito_pc,(media_aggr_reddito_pc-Tabella2026[[#This Row],[REDDITO COMPLESSIVO PROCAPITE]]),0)</f>
        <v>5576.1014271353997</v>
      </c>
      <c r="O2195" s="3">
        <f>+Tabella2026[[#This Row],[DIFFERENZA REDDITO INFERIORE ALLA MEDIA DALLA MEDIA]]*Tabella2026[[#This Row],[POP_2024]]</f>
        <v>30746623.269224595</v>
      </c>
      <c r="P2195" s="3">
        <f>+Tabella2026[[#This Row],[POPOLAZIONE PER DIFFERENZA ]]/SUM(Tabella2026[[POPOLAZIONE PER DIFFERENZA ]])</f>
        <v>2.7277853963988838E-4</v>
      </c>
      <c r="Q2195" s="3">
        <f>+Tabella2026[[#This Row],[INCIDENZA POPOLAZIONE PER DIFFERENZA]]*(PLAFOND-SUM(Tabella2026[CONTRIBUTO SULLA BASE DELLA POPOLAZIONE]))</f>
        <v>80305.797486078736</v>
      </c>
      <c r="R2195" s="3">
        <f>+Tabella2026[[#This Row],[CONTRIBUTO SULLA BASE DELLA POPOLAZIONE]]+Tabella2026[[#This Row],[CONTRIBUTO SULLA BASE DEL REDDITO]]</f>
        <v>107846.04290667363</v>
      </c>
      <c r="S2195" s="3">
        <f>+Tabella2026[[#This Row],[CONTRIBUTO TOTALE]]/(PLAFOND/N_TESSERE)</f>
        <v>215.69208581334726</v>
      </c>
      <c r="T2195" s="3">
        <f>+MAX(CEILING(Tabella2026[[#This Row],[preDEF1]],1),1)</f>
        <v>216</v>
      </c>
      <c r="U2195" s="9">
        <f xml:space="preserve"> IF(ROW(Tabella2026[[#This Row],[preDEF2]]) - ROW(Tabella2026[[#Headers],[preDEF2]])&lt;=ABS(SUM(Tabella2026[preDEF2])-N_TESSERE),Tabella2026[[#This Row],[preDEF2]]-1,Tabella2026[[#This Row],[preDEF2]])</f>
        <v>215</v>
      </c>
      <c r="V2195" s="21">
        <f>+Tabella2026[[#This Row],[DEF - n. card]]*(PLAFOND/N_TESSERE)</f>
        <v>107500</v>
      </c>
      <c r="W2195" s="18"/>
    </row>
    <row r="2196" spans="2:23" x14ac:dyDescent="0.25">
      <c r="B2196" s="1" t="s">
        <v>4264</v>
      </c>
      <c r="C2196" s="2">
        <v>80053</v>
      </c>
      <c r="D2196" s="1" t="s">
        <v>4265</v>
      </c>
      <c r="E2196" s="1" t="s">
        <v>61</v>
      </c>
      <c r="F2196" s="1" t="s">
        <v>62</v>
      </c>
      <c r="G2196" s="1" t="s">
        <v>2448</v>
      </c>
      <c r="H2196" s="1" t="s">
        <v>15836</v>
      </c>
      <c r="I2196" s="5">
        <v>5513</v>
      </c>
      <c r="J2196" s="5">
        <v>56375260</v>
      </c>
      <c r="K2196" s="3">
        <f>+Tabella2026[[#This Row],[POP_2024]]/SUM(Tabella2026[POP_2024])</f>
        <v>9.353030218923E-5</v>
      </c>
      <c r="L2196" s="3">
        <f>+Tabella2026[[#This Row],[INCIDENZA POPOLAZIONE]]*(PLAFOND/2)</f>
        <v>27535.250816782671</v>
      </c>
      <c r="M2196" s="3">
        <f>+IFERROR(Tabella2026[[#This Row],[reddito_2024]]/Tabella2026[[#This Row],[POP_2024]],"")</f>
        <v>10225.877017957555</v>
      </c>
      <c r="N2196" s="3">
        <f>+IF(Tabella2026[[#This Row],[REDDITO COMPLESSIVO PROCAPITE]]&lt;media_aggr_reddito_pc,(media_aggr_reddito_pc-Tabella2026[[#This Row],[REDDITO COMPLESSIVO PROCAPITE]]),0)</f>
        <v>7599.1890446511861</v>
      </c>
      <c r="O2196" s="3">
        <f>+Tabella2026[[#This Row],[DIFFERENZA REDDITO INFERIORE ALLA MEDIA DALLA MEDIA]]*Tabella2026[[#This Row],[POP_2024]]</f>
        <v>41894329.203161992</v>
      </c>
      <c r="P2196" s="3">
        <f>+Tabella2026[[#This Row],[POPOLAZIONE PER DIFFERENZA ]]/SUM(Tabella2026[[POPOLAZIONE PER DIFFERENZA ]])</f>
        <v>3.7167899184135212E-4</v>
      </c>
      <c r="Q2196" s="3">
        <f>+Tabella2026[[#This Row],[INCIDENZA POPOLAZIONE PER DIFFERENZA]]*(PLAFOND-SUM(Tabella2026[CONTRIBUTO SULLA BASE DELLA POPOLAZIONE]))</f>
        <v>109422.01643885062</v>
      </c>
      <c r="R2196" s="3">
        <f>+Tabella2026[[#This Row],[CONTRIBUTO SULLA BASE DELLA POPOLAZIONE]]+Tabella2026[[#This Row],[CONTRIBUTO SULLA BASE DEL REDDITO]]</f>
        <v>136957.26725563328</v>
      </c>
      <c r="S2196" s="3">
        <f>+Tabella2026[[#This Row],[CONTRIBUTO TOTALE]]/(PLAFOND/N_TESSERE)</f>
        <v>273.9145345112666</v>
      </c>
      <c r="T2196" s="3">
        <f>+MAX(CEILING(Tabella2026[[#This Row],[preDEF1]],1),1)</f>
        <v>274</v>
      </c>
      <c r="U2196" s="9">
        <f xml:space="preserve"> IF(ROW(Tabella2026[[#This Row],[preDEF2]]) - ROW(Tabella2026[[#Headers],[preDEF2]])&lt;=ABS(SUM(Tabella2026[preDEF2])-N_TESSERE),Tabella2026[[#This Row],[preDEF2]]-1,Tabella2026[[#This Row],[preDEF2]])</f>
        <v>273</v>
      </c>
      <c r="V2196" s="21">
        <f>+Tabella2026[[#This Row],[DEF - n. card]]*(PLAFOND/N_TESSERE)</f>
        <v>136500</v>
      </c>
      <c r="W2196" s="18"/>
    </row>
    <row r="2197" spans="2:23" x14ac:dyDescent="0.25">
      <c r="B2197" s="1" t="s">
        <v>4298</v>
      </c>
      <c r="C2197" s="2">
        <v>75021</v>
      </c>
      <c r="D2197" s="1" t="s">
        <v>4299</v>
      </c>
      <c r="E2197" s="1" t="s">
        <v>33</v>
      </c>
      <c r="F2197" s="1" t="s">
        <v>132</v>
      </c>
      <c r="G2197" s="1" t="s">
        <v>2448</v>
      </c>
      <c r="H2197" s="1" t="s">
        <v>15836</v>
      </c>
      <c r="I2197" s="5">
        <v>5512</v>
      </c>
      <c r="J2197" s="5">
        <v>71168846</v>
      </c>
      <c r="K2197" s="3">
        <f>+Tabella2026[[#This Row],[POP_2024]]/SUM(Tabella2026[POP_2024])</f>
        <v>9.351333677979971E-5</v>
      </c>
      <c r="L2197" s="3">
        <f>+Tabella2026[[#This Row],[INCIDENZA POPOLAZIONE]]*(PLAFOND/2)</f>
        <v>27530.256212970449</v>
      </c>
      <c r="M2197" s="3">
        <f>+IFERROR(Tabella2026[[#This Row],[reddito_2024]]/Tabella2026[[#This Row],[POP_2024]],"")</f>
        <v>12911.619375907112</v>
      </c>
      <c r="N2197" s="3">
        <f>+IF(Tabella2026[[#This Row],[REDDITO COMPLESSIVO PROCAPITE]]&lt;media_aggr_reddito_pc,(media_aggr_reddito_pc-Tabella2026[[#This Row],[REDDITO COMPLESSIVO PROCAPITE]]),0)</f>
        <v>4913.446686701629</v>
      </c>
      <c r="O2197" s="3">
        <f>+Tabella2026[[#This Row],[DIFFERENZA REDDITO INFERIORE ALLA MEDIA DALLA MEDIA]]*Tabella2026[[#This Row],[POP_2024]]</f>
        <v>27082918.137099378</v>
      </c>
      <c r="P2197" s="3">
        <f>+Tabella2026[[#This Row],[POPOLAZIONE PER DIFFERENZA ]]/SUM(Tabella2026[[POPOLAZIONE PER DIFFERENZA ]])</f>
        <v>2.402748033153666E-4</v>
      </c>
      <c r="Q2197" s="3">
        <f>+Tabella2026[[#This Row],[INCIDENZA POPOLAZIONE PER DIFFERENZA]]*(PLAFOND-SUM(Tabella2026[CONTRIBUTO SULLA BASE DELLA POPOLAZIONE]))</f>
        <v>70736.721889941735</v>
      </c>
      <c r="R2197" s="3">
        <f>+Tabella2026[[#This Row],[CONTRIBUTO SULLA BASE DELLA POPOLAZIONE]]+Tabella2026[[#This Row],[CONTRIBUTO SULLA BASE DEL REDDITO]]</f>
        <v>98266.97810291218</v>
      </c>
      <c r="S2197" s="3">
        <f>+Tabella2026[[#This Row],[CONTRIBUTO TOTALE]]/(PLAFOND/N_TESSERE)</f>
        <v>196.53395620582435</v>
      </c>
      <c r="T2197" s="3">
        <f>+MAX(CEILING(Tabella2026[[#This Row],[preDEF1]],1),1)</f>
        <v>197</v>
      </c>
      <c r="U2197" s="9">
        <f xml:space="preserve"> IF(ROW(Tabella2026[[#This Row],[preDEF2]]) - ROW(Tabella2026[[#Headers],[preDEF2]])&lt;=ABS(SUM(Tabella2026[preDEF2])-N_TESSERE),Tabella2026[[#This Row],[preDEF2]]-1,Tabella2026[[#This Row],[preDEF2]])</f>
        <v>196</v>
      </c>
      <c r="V2197" s="21">
        <f>+Tabella2026[[#This Row],[DEF - n. card]]*(PLAFOND/N_TESSERE)</f>
        <v>98000</v>
      </c>
      <c r="W2197" s="18"/>
    </row>
    <row r="2198" spans="2:23" x14ac:dyDescent="0.25">
      <c r="B2198" s="1" t="s">
        <v>4422</v>
      </c>
      <c r="C2198" s="2">
        <v>83107</v>
      </c>
      <c r="D2198" s="1" t="s">
        <v>4423</v>
      </c>
      <c r="E2198" s="1" t="s">
        <v>21</v>
      </c>
      <c r="F2198" s="1" t="s">
        <v>42</v>
      </c>
      <c r="G2198" s="1" t="s">
        <v>2448</v>
      </c>
      <c r="H2198" s="1" t="s">
        <v>15836</v>
      </c>
      <c r="I2198" s="5">
        <v>5511</v>
      </c>
      <c r="J2198" s="5">
        <v>63532020</v>
      </c>
      <c r="K2198" s="3">
        <f>+Tabella2026[[#This Row],[POP_2024]]/SUM(Tabella2026[POP_2024])</f>
        <v>9.3496371370369407E-5</v>
      </c>
      <c r="L2198" s="3">
        <f>+Tabella2026[[#This Row],[INCIDENZA POPOLAZIONE]]*(PLAFOND/2)</f>
        <v>27525.261609158224</v>
      </c>
      <c r="M2198" s="3">
        <f>+IFERROR(Tabella2026[[#This Row],[reddito_2024]]/Tabella2026[[#This Row],[POP_2024]],"")</f>
        <v>11528.219923788785</v>
      </c>
      <c r="N2198" s="3">
        <f>+IF(Tabella2026[[#This Row],[REDDITO COMPLESSIVO PROCAPITE]]&lt;media_aggr_reddito_pc,(media_aggr_reddito_pc-Tabella2026[[#This Row],[REDDITO COMPLESSIVO PROCAPITE]]),0)</f>
        <v>6296.8461388199557</v>
      </c>
      <c r="O2198" s="3">
        <f>+Tabella2026[[#This Row],[DIFFERENZA REDDITO INFERIORE ALLA MEDIA DALLA MEDIA]]*Tabella2026[[#This Row],[POP_2024]]</f>
        <v>34701919.071036778</v>
      </c>
      <c r="P2198" s="3">
        <f>+Tabella2026[[#This Row],[POPOLAZIONE PER DIFFERENZA ]]/SUM(Tabella2026[[POPOLAZIONE PER DIFFERENZA ]])</f>
        <v>3.0786921620670467E-4</v>
      </c>
      <c r="Q2198" s="3">
        <f>+Tabella2026[[#This Row],[INCIDENZA POPOLAZIONE PER DIFFERENZA]]*(PLAFOND-SUM(Tabella2026[CONTRIBUTO SULLA BASE DELLA POPOLAZIONE]))</f>
        <v>90636.466349342067</v>
      </c>
      <c r="R2198" s="3">
        <f>+Tabella2026[[#This Row],[CONTRIBUTO SULLA BASE DELLA POPOLAZIONE]]+Tabella2026[[#This Row],[CONTRIBUTO SULLA BASE DEL REDDITO]]</f>
        <v>118161.7279585003</v>
      </c>
      <c r="S2198" s="3">
        <f>+Tabella2026[[#This Row],[CONTRIBUTO TOTALE]]/(PLAFOND/N_TESSERE)</f>
        <v>236.32345591700059</v>
      </c>
      <c r="T2198" s="3">
        <f>+MAX(CEILING(Tabella2026[[#This Row],[preDEF1]],1),1)</f>
        <v>237</v>
      </c>
      <c r="U2198" s="9">
        <f xml:space="preserve"> IF(ROW(Tabella2026[[#This Row],[preDEF2]]) - ROW(Tabella2026[[#Headers],[preDEF2]])&lt;=ABS(SUM(Tabella2026[preDEF2])-N_TESSERE),Tabella2026[[#This Row],[preDEF2]]-1,Tabella2026[[#This Row],[preDEF2]])</f>
        <v>236</v>
      </c>
      <c r="V2198" s="21">
        <f>+Tabella2026[[#This Row],[DEF - n. card]]*(PLAFOND/N_TESSERE)</f>
        <v>118000</v>
      </c>
      <c r="W2198" s="18"/>
    </row>
    <row r="2199" spans="2:23" x14ac:dyDescent="0.25">
      <c r="B2199" s="1" t="s">
        <v>4420</v>
      </c>
      <c r="C2199" s="2">
        <v>4163</v>
      </c>
      <c r="D2199" s="1" t="s">
        <v>4421</v>
      </c>
      <c r="E2199" s="1" t="s">
        <v>18</v>
      </c>
      <c r="F2199" s="1" t="s">
        <v>263</v>
      </c>
      <c r="G2199" s="1" t="s">
        <v>2448</v>
      </c>
      <c r="H2199" s="1" t="s">
        <v>15835</v>
      </c>
      <c r="I2199" s="5">
        <v>5508</v>
      </c>
      <c r="J2199" s="5">
        <v>107907993</v>
      </c>
      <c r="K2199" s="3">
        <f>+Tabella2026[[#This Row],[POP_2024]]/SUM(Tabella2026[POP_2024])</f>
        <v>9.3445475142078511E-5</v>
      </c>
      <c r="L2199" s="3">
        <f>+Tabella2026[[#This Row],[INCIDENZA POPOLAZIONE]]*(PLAFOND/2)</f>
        <v>27510.277797721556</v>
      </c>
      <c r="M2199" s="3">
        <f>+IFERROR(Tabella2026[[#This Row],[reddito_2024]]/Tabella2026[[#This Row],[POP_2024]],"")</f>
        <v>19591.138888888891</v>
      </c>
      <c r="N2199" s="3">
        <f>+IF(Tabella2026[[#This Row],[REDDITO COMPLESSIVO PROCAPITE]]&lt;media_aggr_reddito_pc,(media_aggr_reddito_pc-Tabella2026[[#This Row],[REDDITO COMPLESSIVO PROCAPITE]]),0)</f>
        <v>0</v>
      </c>
      <c r="O2199" s="3">
        <f>+Tabella2026[[#This Row],[DIFFERENZA REDDITO INFERIORE ALLA MEDIA DALLA MEDIA]]*Tabella2026[[#This Row],[POP_2024]]</f>
        <v>0</v>
      </c>
      <c r="P2199" s="3">
        <f>+Tabella2026[[#This Row],[POPOLAZIONE PER DIFFERENZA ]]/SUM(Tabella2026[[POPOLAZIONE PER DIFFERENZA ]])</f>
        <v>0</v>
      </c>
      <c r="Q2199" s="3">
        <f>+Tabella2026[[#This Row],[INCIDENZA POPOLAZIONE PER DIFFERENZA]]*(PLAFOND-SUM(Tabella2026[CONTRIBUTO SULLA BASE DELLA POPOLAZIONE]))</f>
        <v>0</v>
      </c>
      <c r="R2199" s="3">
        <f>+Tabella2026[[#This Row],[CONTRIBUTO SULLA BASE DELLA POPOLAZIONE]]+Tabella2026[[#This Row],[CONTRIBUTO SULLA BASE DEL REDDITO]]</f>
        <v>27510.277797721556</v>
      </c>
      <c r="S2199" s="3">
        <f>+Tabella2026[[#This Row],[CONTRIBUTO TOTALE]]/(PLAFOND/N_TESSERE)</f>
        <v>55.020555595443113</v>
      </c>
      <c r="T2199" s="3">
        <f>+MAX(CEILING(Tabella2026[[#This Row],[preDEF1]],1),1)</f>
        <v>56</v>
      </c>
      <c r="U2199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99" s="21">
        <f>+Tabella2026[[#This Row],[DEF - n. card]]*(PLAFOND/N_TESSERE)</f>
        <v>27500</v>
      </c>
      <c r="W2199" s="18"/>
    </row>
    <row r="2200" spans="2:23" x14ac:dyDescent="0.25">
      <c r="B2200" s="1" t="s">
        <v>4366</v>
      </c>
      <c r="C2200" s="2">
        <v>54034</v>
      </c>
      <c r="D2200" s="1" t="s">
        <v>4367</v>
      </c>
      <c r="E2200" s="1" t="s">
        <v>67</v>
      </c>
      <c r="F2200" s="1" t="s">
        <v>66</v>
      </c>
      <c r="G2200" s="1" t="s">
        <v>2448</v>
      </c>
      <c r="H2200" s="1" t="s">
        <v>15834</v>
      </c>
      <c r="I2200" s="5">
        <v>5506</v>
      </c>
      <c r="J2200" s="5">
        <v>87676238</v>
      </c>
      <c r="K2200" s="3">
        <f>+Tabella2026[[#This Row],[POP_2024]]/SUM(Tabella2026[POP_2024])</f>
        <v>9.3411544323217919E-5</v>
      </c>
      <c r="L2200" s="3">
        <f>+Tabella2026[[#This Row],[INCIDENZA POPOLAZIONE]]*(PLAFOND/2)</f>
        <v>27500.288590097112</v>
      </c>
      <c r="M2200" s="3">
        <f>+IFERROR(Tabella2026[[#This Row],[reddito_2024]]/Tabella2026[[#This Row],[POP_2024]],"")</f>
        <v>15923.762804213586</v>
      </c>
      <c r="N2200" s="3">
        <f>+IF(Tabella2026[[#This Row],[REDDITO COMPLESSIVO PROCAPITE]]&lt;media_aggr_reddito_pc,(media_aggr_reddito_pc-Tabella2026[[#This Row],[REDDITO COMPLESSIVO PROCAPITE]]),0)</f>
        <v>1901.3032583951554</v>
      </c>
      <c r="O2200" s="3">
        <f>+Tabella2026[[#This Row],[DIFFERENZA REDDITO INFERIORE ALLA MEDIA DALLA MEDIA]]*Tabella2026[[#This Row],[POP_2024]]</f>
        <v>10468575.740723725</v>
      </c>
      <c r="P2200" s="3">
        <f>+Tabella2026[[#This Row],[POPOLAZIONE PER DIFFERENZA ]]/SUM(Tabella2026[[POPOLAZIONE PER DIFFERENZA ]])</f>
        <v>9.2875330655332685E-5</v>
      </c>
      <c r="Q2200" s="3">
        <f>+Tabella2026[[#This Row],[INCIDENZA POPOLAZIONE PER DIFFERENZA]]*(PLAFOND-SUM(Tabella2026[CONTRIBUTO SULLA BASE DELLA POPOLAZIONE]))</f>
        <v>27342.427688432061</v>
      </c>
      <c r="R2200" s="3">
        <f>+Tabella2026[[#This Row],[CONTRIBUTO SULLA BASE DELLA POPOLAZIONE]]+Tabella2026[[#This Row],[CONTRIBUTO SULLA BASE DEL REDDITO]]</f>
        <v>54842.716278529173</v>
      </c>
      <c r="S2200" s="3">
        <f>+Tabella2026[[#This Row],[CONTRIBUTO TOTALE]]/(PLAFOND/N_TESSERE)</f>
        <v>109.68543255705835</v>
      </c>
      <c r="T2200" s="3">
        <f>+MAX(CEILING(Tabella2026[[#This Row],[preDEF1]],1),1)</f>
        <v>110</v>
      </c>
      <c r="U2200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2200" s="21">
        <f>+Tabella2026[[#This Row],[DEF - n. card]]*(PLAFOND/N_TESSERE)</f>
        <v>54500</v>
      </c>
      <c r="W2200" s="18"/>
    </row>
    <row r="2201" spans="2:23" x14ac:dyDescent="0.25">
      <c r="B2201" s="1" t="s">
        <v>4390</v>
      </c>
      <c r="C2201" s="2">
        <v>16007</v>
      </c>
      <c r="D2201" s="1" t="s">
        <v>4391</v>
      </c>
      <c r="E2201" s="1" t="s">
        <v>12</v>
      </c>
      <c r="F2201" s="1" t="s">
        <v>93</v>
      </c>
      <c r="G2201" s="1" t="s">
        <v>2448</v>
      </c>
      <c r="H2201" s="1" t="s">
        <v>15835</v>
      </c>
      <c r="I2201" s="5">
        <v>5502</v>
      </c>
      <c r="J2201" s="5">
        <v>108117005</v>
      </c>
      <c r="K2201" s="3">
        <f>+Tabella2026[[#This Row],[POP_2024]]/SUM(Tabella2026[POP_2024])</f>
        <v>9.3343682685496733E-5</v>
      </c>
      <c r="L2201" s="3">
        <f>+Tabella2026[[#This Row],[INCIDENZA POPOLAZIONE]]*(PLAFOND/2)</f>
        <v>27480.310174848226</v>
      </c>
      <c r="M2201" s="3">
        <f>+IFERROR(Tabella2026[[#This Row],[reddito_2024]]/Tabella2026[[#This Row],[POP_2024]],"")</f>
        <v>19650.491639403852</v>
      </c>
      <c r="N2201" s="3">
        <f>+IF(Tabella2026[[#This Row],[REDDITO COMPLESSIVO PROCAPITE]]&lt;media_aggr_reddito_pc,(media_aggr_reddito_pc-Tabella2026[[#This Row],[REDDITO COMPLESSIVO PROCAPITE]]),0)</f>
        <v>0</v>
      </c>
      <c r="O2201" s="3">
        <f>+Tabella2026[[#This Row],[DIFFERENZA REDDITO INFERIORE ALLA MEDIA DALLA MEDIA]]*Tabella2026[[#This Row],[POP_2024]]</f>
        <v>0</v>
      </c>
      <c r="P2201" s="3">
        <f>+Tabella2026[[#This Row],[POPOLAZIONE PER DIFFERENZA ]]/SUM(Tabella2026[[POPOLAZIONE PER DIFFERENZA ]])</f>
        <v>0</v>
      </c>
      <c r="Q2201" s="3">
        <f>+Tabella2026[[#This Row],[INCIDENZA POPOLAZIONE PER DIFFERENZA]]*(PLAFOND-SUM(Tabella2026[CONTRIBUTO SULLA BASE DELLA POPOLAZIONE]))</f>
        <v>0</v>
      </c>
      <c r="R2201" s="3">
        <f>+Tabella2026[[#This Row],[CONTRIBUTO SULLA BASE DELLA POPOLAZIONE]]+Tabella2026[[#This Row],[CONTRIBUTO SULLA BASE DEL REDDITO]]</f>
        <v>27480.310174848226</v>
      </c>
      <c r="S2201" s="3">
        <f>+Tabella2026[[#This Row],[CONTRIBUTO TOTALE]]/(PLAFOND/N_TESSERE)</f>
        <v>54.960620349696448</v>
      </c>
      <c r="T2201" s="3">
        <f>+MAX(CEILING(Tabella2026[[#This Row],[preDEF1]],1),1)</f>
        <v>55</v>
      </c>
      <c r="U2201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01" s="21">
        <f>+Tabella2026[[#This Row],[DEF - n. card]]*(PLAFOND/N_TESSERE)</f>
        <v>27000</v>
      </c>
      <c r="W2201" s="18"/>
    </row>
    <row r="2202" spans="2:23" x14ac:dyDescent="0.25">
      <c r="B2202" s="1" t="s">
        <v>4424</v>
      </c>
      <c r="C2202" s="2">
        <v>3076</v>
      </c>
      <c r="D2202" s="1" t="s">
        <v>4425</v>
      </c>
      <c r="E2202" s="1" t="s">
        <v>18</v>
      </c>
      <c r="F2202" s="1" t="s">
        <v>114</v>
      </c>
      <c r="G2202" s="1" t="s">
        <v>2448</v>
      </c>
      <c r="H2202" s="1" t="s">
        <v>15835</v>
      </c>
      <c r="I2202" s="5">
        <v>5499</v>
      </c>
      <c r="J2202" s="5">
        <v>113630523</v>
      </c>
      <c r="K2202" s="3">
        <f>+Tabella2026[[#This Row],[POP_2024]]/SUM(Tabella2026[POP_2024])</f>
        <v>9.3292786457205838E-5</v>
      </c>
      <c r="L2202" s="3">
        <f>+Tabella2026[[#This Row],[INCIDENZA POPOLAZIONE]]*(PLAFOND/2)</f>
        <v>27465.326363411557</v>
      </c>
      <c r="M2202" s="3">
        <f>+IFERROR(Tabella2026[[#This Row],[reddito_2024]]/Tabella2026[[#This Row],[POP_2024]],"")</f>
        <v>20663.85215493726</v>
      </c>
      <c r="N2202" s="3">
        <f>+IF(Tabella2026[[#This Row],[REDDITO COMPLESSIVO PROCAPITE]]&lt;media_aggr_reddito_pc,(media_aggr_reddito_pc-Tabella2026[[#This Row],[REDDITO COMPLESSIVO PROCAPITE]]),0)</f>
        <v>0</v>
      </c>
      <c r="O2202" s="3">
        <f>+Tabella2026[[#This Row],[DIFFERENZA REDDITO INFERIORE ALLA MEDIA DALLA MEDIA]]*Tabella2026[[#This Row],[POP_2024]]</f>
        <v>0</v>
      </c>
      <c r="P2202" s="3">
        <f>+Tabella2026[[#This Row],[POPOLAZIONE PER DIFFERENZA ]]/SUM(Tabella2026[[POPOLAZIONE PER DIFFERENZA ]])</f>
        <v>0</v>
      </c>
      <c r="Q2202" s="3">
        <f>+Tabella2026[[#This Row],[INCIDENZA POPOLAZIONE PER DIFFERENZA]]*(PLAFOND-SUM(Tabella2026[CONTRIBUTO SULLA BASE DELLA POPOLAZIONE]))</f>
        <v>0</v>
      </c>
      <c r="R2202" s="3">
        <f>+Tabella2026[[#This Row],[CONTRIBUTO SULLA BASE DELLA POPOLAZIONE]]+Tabella2026[[#This Row],[CONTRIBUTO SULLA BASE DEL REDDITO]]</f>
        <v>27465.326363411557</v>
      </c>
      <c r="S2202" s="3">
        <f>+Tabella2026[[#This Row],[CONTRIBUTO TOTALE]]/(PLAFOND/N_TESSERE)</f>
        <v>54.930652726823112</v>
      </c>
      <c r="T2202" s="3">
        <f>+MAX(CEILING(Tabella2026[[#This Row],[preDEF1]],1),1)</f>
        <v>55</v>
      </c>
      <c r="U2202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02" s="21">
        <f>+Tabella2026[[#This Row],[DEF - n. card]]*(PLAFOND/N_TESSERE)</f>
        <v>27000</v>
      </c>
      <c r="W2202" s="18"/>
    </row>
    <row r="2203" spans="2:23" x14ac:dyDescent="0.25">
      <c r="B2203" s="1" t="s">
        <v>4410</v>
      </c>
      <c r="C2203" s="2">
        <v>22116</v>
      </c>
      <c r="D2203" s="1" t="s">
        <v>4411</v>
      </c>
      <c r="E2203" s="1" t="s">
        <v>99</v>
      </c>
      <c r="F2203" s="1" t="s">
        <v>98</v>
      </c>
      <c r="G2203" s="1" t="s">
        <v>2448</v>
      </c>
      <c r="H2203" s="1" t="s">
        <v>15835</v>
      </c>
      <c r="I2203" s="5">
        <v>5496</v>
      </c>
      <c r="J2203" s="5">
        <v>119266873</v>
      </c>
      <c r="K2203" s="3">
        <f>+Tabella2026[[#This Row],[POP_2024]]/SUM(Tabella2026[POP_2024])</f>
        <v>9.3241890228914942E-5</v>
      </c>
      <c r="L2203" s="3">
        <f>+Tabella2026[[#This Row],[INCIDENZA POPOLAZIONE]]*(PLAFOND/2)</f>
        <v>27450.342551974889</v>
      </c>
      <c r="M2203" s="3">
        <f>+IFERROR(Tabella2026[[#This Row],[reddito_2024]]/Tabella2026[[#This Row],[POP_2024]],"")</f>
        <v>21700.668304221253</v>
      </c>
      <c r="N2203" s="3">
        <f>+IF(Tabella2026[[#This Row],[REDDITO COMPLESSIVO PROCAPITE]]&lt;media_aggr_reddito_pc,(media_aggr_reddito_pc-Tabella2026[[#This Row],[REDDITO COMPLESSIVO PROCAPITE]]),0)</f>
        <v>0</v>
      </c>
      <c r="O2203" s="3">
        <f>+Tabella2026[[#This Row],[DIFFERENZA REDDITO INFERIORE ALLA MEDIA DALLA MEDIA]]*Tabella2026[[#This Row],[POP_2024]]</f>
        <v>0</v>
      </c>
      <c r="P2203" s="3">
        <f>+Tabella2026[[#This Row],[POPOLAZIONE PER DIFFERENZA ]]/SUM(Tabella2026[[POPOLAZIONE PER DIFFERENZA ]])</f>
        <v>0</v>
      </c>
      <c r="Q2203" s="3">
        <f>+Tabella2026[[#This Row],[INCIDENZA POPOLAZIONE PER DIFFERENZA]]*(PLAFOND-SUM(Tabella2026[CONTRIBUTO SULLA BASE DELLA POPOLAZIONE]))</f>
        <v>0</v>
      </c>
      <c r="R2203" s="3">
        <f>+Tabella2026[[#This Row],[CONTRIBUTO SULLA BASE DELLA POPOLAZIONE]]+Tabella2026[[#This Row],[CONTRIBUTO SULLA BASE DEL REDDITO]]</f>
        <v>27450.342551974889</v>
      </c>
      <c r="S2203" s="3">
        <f>+Tabella2026[[#This Row],[CONTRIBUTO TOTALE]]/(PLAFOND/N_TESSERE)</f>
        <v>54.900685103949776</v>
      </c>
      <c r="T2203" s="3">
        <f>+MAX(CEILING(Tabella2026[[#This Row],[preDEF1]],1),1)</f>
        <v>55</v>
      </c>
      <c r="U2203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03" s="21">
        <f>+Tabella2026[[#This Row],[DEF - n. card]]*(PLAFOND/N_TESSERE)</f>
        <v>27000</v>
      </c>
      <c r="W2203" s="18"/>
    </row>
    <row r="2204" spans="2:23" x14ac:dyDescent="0.25">
      <c r="B2204" s="1" t="s">
        <v>4338</v>
      </c>
      <c r="C2204" s="2">
        <v>25016</v>
      </c>
      <c r="D2204" s="1" t="s">
        <v>4339</v>
      </c>
      <c r="E2204" s="1" t="s">
        <v>38</v>
      </c>
      <c r="F2204" s="1" t="s">
        <v>514</v>
      </c>
      <c r="G2204" s="1" t="s">
        <v>2448</v>
      </c>
      <c r="H2204" s="1" t="s">
        <v>15835</v>
      </c>
      <c r="I2204" s="5">
        <v>5491</v>
      </c>
      <c r="J2204" s="5">
        <v>184830301</v>
      </c>
      <c r="K2204" s="3">
        <f>+Tabella2026[[#This Row],[POP_2024]]/SUM(Tabella2026[POP_2024])</f>
        <v>9.3157063181763467E-5</v>
      </c>
      <c r="L2204" s="3">
        <f>+Tabella2026[[#This Row],[INCIDENZA POPOLAZIONE]]*(PLAFOND/2)</f>
        <v>27425.369532913777</v>
      </c>
      <c r="M2204" s="3">
        <f>+IFERROR(Tabella2026[[#This Row],[reddito_2024]]/Tabella2026[[#This Row],[POP_2024]],"")</f>
        <v>33660.590238572207</v>
      </c>
      <c r="N2204" s="3">
        <f>+IF(Tabella2026[[#This Row],[REDDITO COMPLESSIVO PROCAPITE]]&lt;media_aggr_reddito_pc,(media_aggr_reddito_pc-Tabella2026[[#This Row],[REDDITO COMPLESSIVO PROCAPITE]]),0)</f>
        <v>0</v>
      </c>
      <c r="O2204" s="3">
        <f>+Tabella2026[[#This Row],[DIFFERENZA REDDITO INFERIORE ALLA MEDIA DALLA MEDIA]]*Tabella2026[[#This Row],[POP_2024]]</f>
        <v>0</v>
      </c>
      <c r="P2204" s="3">
        <f>+Tabella2026[[#This Row],[POPOLAZIONE PER DIFFERENZA ]]/SUM(Tabella2026[[POPOLAZIONE PER DIFFERENZA ]])</f>
        <v>0</v>
      </c>
      <c r="Q2204" s="3">
        <f>+Tabella2026[[#This Row],[INCIDENZA POPOLAZIONE PER DIFFERENZA]]*(PLAFOND-SUM(Tabella2026[CONTRIBUTO SULLA BASE DELLA POPOLAZIONE]))</f>
        <v>0</v>
      </c>
      <c r="R2204" s="3">
        <f>+Tabella2026[[#This Row],[CONTRIBUTO SULLA BASE DELLA POPOLAZIONE]]+Tabella2026[[#This Row],[CONTRIBUTO SULLA BASE DEL REDDITO]]</f>
        <v>27425.369532913777</v>
      </c>
      <c r="S2204" s="3">
        <f>+Tabella2026[[#This Row],[CONTRIBUTO TOTALE]]/(PLAFOND/N_TESSERE)</f>
        <v>54.850739065827554</v>
      </c>
      <c r="T2204" s="3">
        <f>+MAX(CEILING(Tabella2026[[#This Row],[preDEF1]],1),1)</f>
        <v>55</v>
      </c>
      <c r="U2204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04" s="21">
        <f>+Tabella2026[[#This Row],[DEF - n. card]]*(PLAFOND/N_TESSERE)</f>
        <v>27000</v>
      </c>
      <c r="W2204" s="18"/>
    </row>
    <row r="2205" spans="2:23" x14ac:dyDescent="0.25">
      <c r="B2205" s="1" t="s">
        <v>4412</v>
      </c>
      <c r="C2205" s="2">
        <v>97091</v>
      </c>
      <c r="D2205" s="1" t="s">
        <v>4413</v>
      </c>
      <c r="E2205" s="1" t="s">
        <v>12</v>
      </c>
      <c r="F2205" s="1" t="s">
        <v>362</v>
      </c>
      <c r="G2205" s="1" t="s">
        <v>2448</v>
      </c>
      <c r="H2205" s="1" t="s">
        <v>15835</v>
      </c>
      <c r="I2205" s="5">
        <v>5490</v>
      </c>
      <c r="J2205" s="5">
        <v>123803439</v>
      </c>
      <c r="K2205" s="3">
        <f>+Tabella2026[[#This Row],[POP_2024]]/SUM(Tabella2026[POP_2024])</f>
        <v>9.3140097772333164E-5</v>
      </c>
      <c r="L2205" s="3">
        <f>+Tabella2026[[#This Row],[INCIDENZA POPOLAZIONE]]*(PLAFOND/2)</f>
        <v>27420.374929101556</v>
      </c>
      <c r="M2205" s="3">
        <f>+IFERROR(Tabella2026[[#This Row],[reddito_2024]]/Tabella2026[[#This Row],[POP_2024]],"")</f>
        <v>22550.717486338799</v>
      </c>
      <c r="N2205" s="3">
        <f>+IF(Tabella2026[[#This Row],[REDDITO COMPLESSIVO PROCAPITE]]&lt;media_aggr_reddito_pc,(media_aggr_reddito_pc-Tabella2026[[#This Row],[REDDITO COMPLESSIVO PROCAPITE]]),0)</f>
        <v>0</v>
      </c>
      <c r="O2205" s="3">
        <f>+Tabella2026[[#This Row],[DIFFERENZA REDDITO INFERIORE ALLA MEDIA DALLA MEDIA]]*Tabella2026[[#This Row],[POP_2024]]</f>
        <v>0</v>
      </c>
      <c r="P2205" s="3">
        <f>+Tabella2026[[#This Row],[POPOLAZIONE PER DIFFERENZA ]]/SUM(Tabella2026[[POPOLAZIONE PER DIFFERENZA ]])</f>
        <v>0</v>
      </c>
      <c r="Q2205" s="3">
        <f>+Tabella2026[[#This Row],[INCIDENZA POPOLAZIONE PER DIFFERENZA]]*(PLAFOND-SUM(Tabella2026[CONTRIBUTO SULLA BASE DELLA POPOLAZIONE]))</f>
        <v>0</v>
      </c>
      <c r="R2205" s="3">
        <f>+Tabella2026[[#This Row],[CONTRIBUTO SULLA BASE DELLA POPOLAZIONE]]+Tabella2026[[#This Row],[CONTRIBUTO SULLA BASE DEL REDDITO]]</f>
        <v>27420.374929101556</v>
      </c>
      <c r="S2205" s="3">
        <f>+Tabella2026[[#This Row],[CONTRIBUTO TOTALE]]/(PLAFOND/N_TESSERE)</f>
        <v>54.840749858203111</v>
      </c>
      <c r="T2205" s="3">
        <f>+MAX(CEILING(Tabella2026[[#This Row],[preDEF1]],1),1)</f>
        <v>55</v>
      </c>
      <c r="U2205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05" s="21">
        <f>+Tabella2026[[#This Row],[DEF - n. card]]*(PLAFOND/N_TESSERE)</f>
        <v>27000</v>
      </c>
      <c r="W2205" s="18"/>
    </row>
    <row r="2206" spans="2:23" x14ac:dyDescent="0.25">
      <c r="B2206" s="1" t="s">
        <v>4494</v>
      </c>
      <c r="C2206" s="2">
        <v>37022</v>
      </c>
      <c r="D2206" s="1" t="s">
        <v>4495</v>
      </c>
      <c r="E2206" s="1" t="s">
        <v>27</v>
      </c>
      <c r="F2206" s="1" t="s">
        <v>26</v>
      </c>
      <c r="G2206" s="1" t="s">
        <v>2448</v>
      </c>
      <c r="H2206" s="1" t="s">
        <v>15835</v>
      </c>
      <c r="I2206" s="5">
        <v>5486</v>
      </c>
      <c r="J2206" s="5">
        <v>110528160</v>
      </c>
      <c r="K2206" s="3">
        <f>+Tabella2026[[#This Row],[POP_2024]]/SUM(Tabella2026[POP_2024])</f>
        <v>9.3072236134611978E-5</v>
      </c>
      <c r="L2206" s="3">
        <f>+Tabella2026[[#This Row],[INCIDENZA POPOLAZIONE]]*(PLAFOND/2)</f>
        <v>27400.396513852666</v>
      </c>
      <c r="M2206" s="3">
        <f>+IFERROR(Tabella2026[[#This Row],[reddito_2024]]/Tabella2026[[#This Row],[POP_2024]],"")</f>
        <v>20147.313160772876</v>
      </c>
      <c r="N2206" s="3">
        <f>+IF(Tabella2026[[#This Row],[REDDITO COMPLESSIVO PROCAPITE]]&lt;media_aggr_reddito_pc,(media_aggr_reddito_pc-Tabella2026[[#This Row],[REDDITO COMPLESSIVO PROCAPITE]]),0)</f>
        <v>0</v>
      </c>
      <c r="O2206" s="3">
        <f>+Tabella2026[[#This Row],[DIFFERENZA REDDITO INFERIORE ALLA MEDIA DALLA MEDIA]]*Tabella2026[[#This Row],[POP_2024]]</f>
        <v>0</v>
      </c>
      <c r="P2206" s="3">
        <f>+Tabella2026[[#This Row],[POPOLAZIONE PER DIFFERENZA ]]/SUM(Tabella2026[[POPOLAZIONE PER DIFFERENZA ]])</f>
        <v>0</v>
      </c>
      <c r="Q2206" s="3">
        <f>+Tabella2026[[#This Row],[INCIDENZA POPOLAZIONE PER DIFFERENZA]]*(PLAFOND-SUM(Tabella2026[CONTRIBUTO SULLA BASE DELLA POPOLAZIONE]))</f>
        <v>0</v>
      </c>
      <c r="R2206" s="3">
        <f>+Tabella2026[[#This Row],[CONTRIBUTO SULLA BASE DELLA POPOLAZIONE]]+Tabella2026[[#This Row],[CONTRIBUTO SULLA BASE DEL REDDITO]]</f>
        <v>27400.396513852666</v>
      </c>
      <c r="S2206" s="3">
        <f>+Tabella2026[[#This Row],[CONTRIBUTO TOTALE]]/(PLAFOND/N_TESSERE)</f>
        <v>54.800793027705332</v>
      </c>
      <c r="T2206" s="3">
        <f>+MAX(CEILING(Tabella2026[[#This Row],[preDEF1]],1),1)</f>
        <v>55</v>
      </c>
      <c r="U2206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06" s="21">
        <f>+Tabella2026[[#This Row],[DEF - n. card]]*(PLAFOND/N_TESSERE)</f>
        <v>27000</v>
      </c>
      <c r="W2206" s="18"/>
    </row>
    <row r="2207" spans="2:23" x14ac:dyDescent="0.25">
      <c r="B2207" s="1" t="s">
        <v>4404</v>
      </c>
      <c r="C2207" s="2">
        <v>30074</v>
      </c>
      <c r="D2207" s="1" t="s">
        <v>4405</v>
      </c>
      <c r="E2207" s="1" t="s">
        <v>48</v>
      </c>
      <c r="F2207" s="1" t="s">
        <v>120</v>
      </c>
      <c r="G2207" s="1" t="s">
        <v>2448</v>
      </c>
      <c r="H2207" s="1" t="s">
        <v>15835</v>
      </c>
      <c r="I2207" s="5">
        <v>5476</v>
      </c>
      <c r="J2207" s="5">
        <v>107060217</v>
      </c>
      <c r="K2207" s="3">
        <f>+Tabella2026[[#This Row],[POP_2024]]/SUM(Tabella2026[POP_2024])</f>
        <v>9.2902582040309002E-5</v>
      </c>
      <c r="L2207" s="3">
        <f>+Tabella2026[[#This Row],[INCIDENZA POPOLAZIONE]]*(PLAFOND/2)</f>
        <v>27350.450475730438</v>
      </c>
      <c r="M2207" s="3">
        <f>+IFERROR(Tabella2026[[#This Row],[reddito_2024]]/Tabella2026[[#This Row],[POP_2024]],"")</f>
        <v>19550.80661066472</v>
      </c>
      <c r="N2207" s="3">
        <f>+IF(Tabella2026[[#This Row],[REDDITO COMPLESSIVO PROCAPITE]]&lt;media_aggr_reddito_pc,(media_aggr_reddito_pc-Tabella2026[[#This Row],[REDDITO COMPLESSIVO PROCAPITE]]),0)</f>
        <v>0</v>
      </c>
      <c r="O2207" s="3">
        <f>+Tabella2026[[#This Row],[DIFFERENZA REDDITO INFERIORE ALLA MEDIA DALLA MEDIA]]*Tabella2026[[#This Row],[POP_2024]]</f>
        <v>0</v>
      </c>
      <c r="P2207" s="3">
        <f>+Tabella2026[[#This Row],[POPOLAZIONE PER DIFFERENZA ]]/SUM(Tabella2026[[POPOLAZIONE PER DIFFERENZA ]])</f>
        <v>0</v>
      </c>
      <c r="Q2207" s="3">
        <f>+Tabella2026[[#This Row],[INCIDENZA POPOLAZIONE PER DIFFERENZA]]*(PLAFOND-SUM(Tabella2026[CONTRIBUTO SULLA BASE DELLA POPOLAZIONE]))</f>
        <v>0</v>
      </c>
      <c r="R2207" s="3">
        <f>+Tabella2026[[#This Row],[CONTRIBUTO SULLA BASE DELLA POPOLAZIONE]]+Tabella2026[[#This Row],[CONTRIBUTO SULLA BASE DEL REDDITO]]</f>
        <v>27350.450475730438</v>
      </c>
      <c r="S2207" s="3">
        <f>+Tabella2026[[#This Row],[CONTRIBUTO TOTALE]]/(PLAFOND/N_TESSERE)</f>
        <v>54.700900951460874</v>
      </c>
      <c r="T2207" s="3">
        <f>+MAX(CEILING(Tabella2026[[#This Row],[preDEF1]],1),1)</f>
        <v>55</v>
      </c>
      <c r="U2207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07" s="21">
        <f>+Tabella2026[[#This Row],[DEF - n. card]]*(PLAFOND/N_TESSERE)</f>
        <v>27000</v>
      </c>
      <c r="W2207" s="18"/>
    </row>
    <row r="2208" spans="2:23" x14ac:dyDescent="0.25">
      <c r="B2208" s="1" t="s">
        <v>4508</v>
      </c>
      <c r="C2208" s="2">
        <v>13154</v>
      </c>
      <c r="D2208" s="1" t="s">
        <v>4509</v>
      </c>
      <c r="E2208" s="1" t="s">
        <v>12</v>
      </c>
      <c r="F2208" s="1" t="s">
        <v>152</v>
      </c>
      <c r="G2208" s="1" t="s">
        <v>2448</v>
      </c>
      <c r="H2208" s="1" t="s">
        <v>15835</v>
      </c>
      <c r="I2208" s="5">
        <v>5472</v>
      </c>
      <c r="J2208" s="5">
        <v>102726272</v>
      </c>
      <c r="K2208" s="3">
        <f>+Tabella2026[[#This Row],[POP_2024]]/SUM(Tabella2026[POP_2024])</f>
        <v>9.2834720402587803E-5</v>
      </c>
      <c r="L2208" s="3">
        <f>+Tabella2026[[#This Row],[INCIDENZA POPOLAZIONE]]*(PLAFOND/2)</f>
        <v>27330.472060481548</v>
      </c>
      <c r="M2208" s="3">
        <f>+IFERROR(Tabella2026[[#This Row],[reddito_2024]]/Tabella2026[[#This Row],[POP_2024]],"")</f>
        <v>18773.076023391812</v>
      </c>
      <c r="N2208" s="3">
        <f>+IF(Tabella2026[[#This Row],[REDDITO COMPLESSIVO PROCAPITE]]&lt;media_aggr_reddito_pc,(media_aggr_reddito_pc-Tabella2026[[#This Row],[REDDITO COMPLESSIVO PROCAPITE]]),0)</f>
        <v>0</v>
      </c>
      <c r="O2208" s="3">
        <f>+Tabella2026[[#This Row],[DIFFERENZA REDDITO INFERIORE ALLA MEDIA DALLA MEDIA]]*Tabella2026[[#This Row],[POP_2024]]</f>
        <v>0</v>
      </c>
      <c r="P2208" s="3">
        <f>+Tabella2026[[#This Row],[POPOLAZIONE PER DIFFERENZA ]]/SUM(Tabella2026[[POPOLAZIONE PER DIFFERENZA ]])</f>
        <v>0</v>
      </c>
      <c r="Q2208" s="3">
        <f>+Tabella2026[[#This Row],[INCIDENZA POPOLAZIONE PER DIFFERENZA]]*(PLAFOND-SUM(Tabella2026[CONTRIBUTO SULLA BASE DELLA POPOLAZIONE]))</f>
        <v>0</v>
      </c>
      <c r="R2208" s="3">
        <f>+Tabella2026[[#This Row],[CONTRIBUTO SULLA BASE DELLA POPOLAZIONE]]+Tabella2026[[#This Row],[CONTRIBUTO SULLA BASE DEL REDDITO]]</f>
        <v>27330.472060481548</v>
      </c>
      <c r="S2208" s="3">
        <f>+Tabella2026[[#This Row],[CONTRIBUTO TOTALE]]/(PLAFOND/N_TESSERE)</f>
        <v>54.660944120963094</v>
      </c>
      <c r="T2208" s="3">
        <f>+MAX(CEILING(Tabella2026[[#This Row],[preDEF1]],1),1)</f>
        <v>55</v>
      </c>
      <c r="U2208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08" s="21">
        <f>+Tabella2026[[#This Row],[DEF - n. card]]*(PLAFOND/N_TESSERE)</f>
        <v>27000</v>
      </c>
      <c r="W2208" s="18"/>
    </row>
    <row r="2209" spans="2:23" x14ac:dyDescent="0.25">
      <c r="B2209" s="1" t="s">
        <v>4304</v>
      </c>
      <c r="C2209" s="2">
        <v>80054</v>
      </c>
      <c r="D2209" s="1" t="s">
        <v>4305</v>
      </c>
      <c r="E2209" s="1" t="s">
        <v>61</v>
      </c>
      <c r="F2209" s="1" t="s">
        <v>62</v>
      </c>
      <c r="G2209" s="1" t="s">
        <v>2448</v>
      </c>
      <c r="H2209" s="1" t="s">
        <v>15836</v>
      </c>
      <c r="I2209" s="5">
        <v>5466</v>
      </c>
      <c r="J2209" s="5">
        <v>74979963</v>
      </c>
      <c r="K2209" s="3">
        <f>+Tabella2026[[#This Row],[POP_2024]]/SUM(Tabella2026[POP_2024])</f>
        <v>9.2732927946006025E-5</v>
      </c>
      <c r="L2209" s="3">
        <f>+Tabella2026[[#This Row],[INCIDENZA POPOLAZIONE]]*(PLAFOND/2)</f>
        <v>27300.504437608215</v>
      </c>
      <c r="M2209" s="3">
        <f>+IFERROR(Tabella2026[[#This Row],[reddito_2024]]/Tabella2026[[#This Row],[POP_2024]],"")</f>
        <v>13717.519758507135</v>
      </c>
      <c r="N2209" s="3">
        <f>+IF(Tabella2026[[#This Row],[REDDITO COMPLESSIVO PROCAPITE]]&lt;media_aggr_reddito_pc,(media_aggr_reddito_pc-Tabella2026[[#This Row],[REDDITO COMPLESSIVO PROCAPITE]]),0)</f>
        <v>4107.5463041016064</v>
      </c>
      <c r="O2209" s="3">
        <f>+Tabella2026[[#This Row],[DIFFERENZA REDDITO INFERIORE ALLA MEDIA DALLA MEDIA]]*Tabella2026[[#This Row],[POP_2024]]</f>
        <v>22451848.09821938</v>
      </c>
      <c r="P2209" s="3">
        <f>+Tabella2026[[#This Row],[POPOLAZIONE PER DIFFERENZA ]]/SUM(Tabella2026[[POPOLAZIONE PER DIFFERENZA ]])</f>
        <v>1.9918877864480821E-4</v>
      </c>
      <c r="Q2209" s="3">
        <f>+Tabella2026[[#This Row],[INCIDENZA POPOLAZIONE PER DIFFERENZA]]*(PLAFOND-SUM(Tabella2026[CONTRIBUTO SULLA BASE DELLA POPOLAZIONE]))</f>
        <v>58641.027041447793</v>
      </c>
      <c r="R2209" s="3">
        <f>+Tabella2026[[#This Row],[CONTRIBUTO SULLA BASE DELLA POPOLAZIONE]]+Tabella2026[[#This Row],[CONTRIBUTO SULLA BASE DEL REDDITO]]</f>
        <v>85941.531479056008</v>
      </c>
      <c r="S2209" s="3">
        <f>+Tabella2026[[#This Row],[CONTRIBUTO TOTALE]]/(PLAFOND/N_TESSERE)</f>
        <v>171.88306295811202</v>
      </c>
      <c r="T2209" s="3">
        <f>+MAX(CEILING(Tabella2026[[#This Row],[preDEF1]],1),1)</f>
        <v>172</v>
      </c>
      <c r="U2209" s="9">
        <f xml:space="preserve"> IF(ROW(Tabella2026[[#This Row],[preDEF2]]) - ROW(Tabella2026[[#Headers],[preDEF2]])&lt;=ABS(SUM(Tabella2026[preDEF2])-N_TESSERE),Tabella2026[[#This Row],[preDEF2]]-1,Tabella2026[[#This Row],[preDEF2]])</f>
        <v>171</v>
      </c>
      <c r="V2209" s="21">
        <f>+Tabella2026[[#This Row],[DEF - n. card]]*(PLAFOND/N_TESSERE)</f>
        <v>85500</v>
      </c>
      <c r="W2209" s="18"/>
    </row>
    <row r="2210" spans="2:23" x14ac:dyDescent="0.25">
      <c r="B2210" s="1" t="s">
        <v>4516</v>
      </c>
      <c r="C2210" s="2">
        <v>97012</v>
      </c>
      <c r="D2210" s="1" t="s">
        <v>4517</v>
      </c>
      <c r="E2210" s="1" t="s">
        <v>12</v>
      </c>
      <c r="F2210" s="1" t="s">
        <v>362</v>
      </c>
      <c r="G2210" s="1" t="s">
        <v>2448</v>
      </c>
      <c r="H2210" s="1" t="s">
        <v>15835</v>
      </c>
      <c r="I2210" s="5">
        <v>5460</v>
      </c>
      <c r="J2210" s="5">
        <v>125102502</v>
      </c>
      <c r="K2210" s="3">
        <f>+Tabella2026[[#This Row],[POP_2024]]/SUM(Tabella2026[POP_2024])</f>
        <v>9.2631135489424233E-5</v>
      </c>
      <c r="L2210" s="3">
        <f>+Tabella2026[[#This Row],[INCIDENZA POPOLAZIONE]]*(PLAFOND/2)</f>
        <v>27270.536814734878</v>
      </c>
      <c r="M2210" s="3">
        <f>+IFERROR(Tabella2026[[#This Row],[reddito_2024]]/Tabella2026[[#This Row],[POP_2024]],"")</f>
        <v>22912.546153846153</v>
      </c>
      <c r="N2210" s="3">
        <f>+IF(Tabella2026[[#This Row],[REDDITO COMPLESSIVO PROCAPITE]]&lt;media_aggr_reddito_pc,(media_aggr_reddito_pc-Tabella2026[[#This Row],[REDDITO COMPLESSIVO PROCAPITE]]),0)</f>
        <v>0</v>
      </c>
      <c r="O2210" s="3">
        <f>+Tabella2026[[#This Row],[DIFFERENZA REDDITO INFERIORE ALLA MEDIA DALLA MEDIA]]*Tabella2026[[#This Row],[POP_2024]]</f>
        <v>0</v>
      </c>
      <c r="P2210" s="3">
        <f>+Tabella2026[[#This Row],[POPOLAZIONE PER DIFFERENZA ]]/SUM(Tabella2026[[POPOLAZIONE PER DIFFERENZA ]])</f>
        <v>0</v>
      </c>
      <c r="Q2210" s="3">
        <f>+Tabella2026[[#This Row],[INCIDENZA POPOLAZIONE PER DIFFERENZA]]*(PLAFOND-SUM(Tabella2026[CONTRIBUTO SULLA BASE DELLA POPOLAZIONE]))</f>
        <v>0</v>
      </c>
      <c r="R2210" s="3">
        <f>+Tabella2026[[#This Row],[CONTRIBUTO SULLA BASE DELLA POPOLAZIONE]]+Tabella2026[[#This Row],[CONTRIBUTO SULLA BASE DEL REDDITO]]</f>
        <v>27270.536814734878</v>
      </c>
      <c r="S2210" s="3">
        <f>+Tabella2026[[#This Row],[CONTRIBUTO TOTALE]]/(PLAFOND/N_TESSERE)</f>
        <v>54.541073629469757</v>
      </c>
      <c r="T2210" s="3">
        <f>+MAX(CEILING(Tabella2026[[#This Row],[preDEF1]],1),1)</f>
        <v>55</v>
      </c>
      <c r="U2210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10" s="21">
        <f>+Tabella2026[[#This Row],[DEF - n. card]]*(PLAFOND/N_TESSERE)</f>
        <v>27000</v>
      </c>
      <c r="W2210" s="18"/>
    </row>
    <row r="2211" spans="2:23" x14ac:dyDescent="0.25">
      <c r="B2211" s="1" t="s">
        <v>4402</v>
      </c>
      <c r="C2211" s="2">
        <v>4037</v>
      </c>
      <c r="D2211" s="1" t="s">
        <v>4403</v>
      </c>
      <c r="E2211" s="1" t="s">
        <v>18</v>
      </c>
      <c r="F2211" s="1" t="s">
        <v>263</v>
      </c>
      <c r="G2211" s="1" t="s">
        <v>2448</v>
      </c>
      <c r="H2211" s="1" t="s">
        <v>15835</v>
      </c>
      <c r="I2211" s="5">
        <v>5444</v>
      </c>
      <c r="J2211" s="5">
        <v>103196025</v>
      </c>
      <c r="K2211" s="3">
        <f>+Tabella2026[[#This Row],[POP_2024]]/SUM(Tabella2026[POP_2024])</f>
        <v>9.2359688938539478E-5</v>
      </c>
      <c r="L2211" s="3">
        <f>+Tabella2026[[#This Row],[INCIDENZA POPOLAZIONE]]*(PLAFOND/2)</f>
        <v>27190.623153739318</v>
      </c>
      <c r="M2211" s="3">
        <f>+IFERROR(Tabella2026[[#This Row],[reddito_2024]]/Tabella2026[[#This Row],[POP_2024]],"")</f>
        <v>18955.919360764143</v>
      </c>
      <c r="N2211" s="3">
        <f>+IF(Tabella2026[[#This Row],[REDDITO COMPLESSIVO PROCAPITE]]&lt;media_aggr_reddito_pc,(media_aggr_reddito_pc-Tabella2026[[#This Row],[REDDITO COMPLESSIVO PROCAPITE]]),0)</f>
        <v>0</v>
      </c>
      <c r="O2211" s="3">
        <f>+Tabella2026[[#This Row],[DIFFERENZA REDDITO INFERIORE ALLA MEDIA DALLA MEDIA]]*Tabella2026[[#This Row],[POP_2024]]</f>
        <v>0</v>
      </c>
      <c r="P2211" s="3">
        <f>+Tabella2026[[#This Row],[POPOLAZIONE PER DIFFERENZA ]]/SUM(Tabella2026[[POPOLAZIONE PER DIFFERENZA ]])</f>
        <v>0</v>
      </c>
      <c r="Q2211" s="3">
        <f>+Tabella2026[[#This Row],[INCIDENZA POPOLAZIONE PER DIFFERENZA]]*(PLAFOND-SUM(Tabella2026[CONTRIBUTO SULLA BASE DELLA POPOLAZIONE]))</f>
        <v>0</v>
      </c>
      <c r="R2211" s="3">
        <f>+Tabella2026[[#This Row],[CONTRIBUTO SULLA BASE DELLA POPOLAZIONE]]+Tabella2026[[#This Row],[CONTRIBUTO SULLA BASE DEL REDDITO]]</f>
        <v>27190.623153739318</v>
      </c>
      <c r="S2211" s="3">
        <f>+Tabella2026[[#This Row],[CONTRIBUTO TOTALE]]/(PLAFOND/N_TESSERE)</f>
        <v>54.381246307478634</v>
      </c>
      <c r="T2211" s="3">
        <f>+MAX(CEILING(Tabella2026[[#This Row],[preDEF1]],1),1)</f>
        <v>55</v>
      </c>
      <c r="U2211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11" s="21">
        <f>+Tabella2026[[#This Row],[DEF - n. card]]*(PLAFOND/N_TESSERE)</f>
        <v>27000</v>
      </c>
      <c r="W2211" s="18"/>
    </row>
    <row r="2212" spans="2:23" x14ac:dyDescent="0.25">
      <c r="B2212" s="1" t="s">
        <v>4436</v>
      </c>
      <c r="C2212" s="2">
        <v>12012</v>
      </c>
      <c r="D2212" s="1" t="s">
        <v>4437</v>
      </c>
      <c r="E2212" s="1" t="s">
        <v>12</v>
      </c>
      <c r="F2212" s="1" t="s">
        <v>157</v>
      </c>
      <c r="G2212" s="1" t="s">
        <v>2448</v>
      </c>
      <c r="H2212" s="1" t="s">
        <v>15835</v>
      </c>
      <c r="I2212" s="5">
        <v>5440</v>
      </c>
      <c r="J2212" s="5">
        <v>104107077</v>
      </c>
      <c r="K2212" s="3">
        <f>+Tabella2026[[#This Row],[POP_2024]]/SUM(Tabella2026[POP_2024])</f>
        <v>9.2291827300818293E-5</v>
      </c>
      <c r="L2212" s="3">
        <f>+Tabella2026[[#This Row],[INCIDENZA POPOLAZIONE]]*(PLAFOND/2)</f>
        <v>27170.644738490431</v>
      </c>
      <c r="M2212" s="3">
        <f>+IFERROR(Tabella2026[[#This Row],[reddito_2024]]/Tabella2026[[#This Row],[POP_2024]],"")</f>
        <v>19137.330330882352</v>
      </c>
      <c r="N2212" s="3">
        <f>+IF(Tabella2026[[#This Row],[REDDITO COMPLESSIVO PROCAPITE]]&lt;media_aggr_reddito_pc,(media_aggr_reddito_pc-Tabella2026[[#This Row],[REDDITO COMPLESSIVO PROCAPITE]]),0)</f>
        <v>0</v>
      </c>
      <c r="O2212" s="3">
        <f>+Tabella2026[[#This Row],[DIFFERENZA REDDITO INFERIORE ALLA MEDIA DALLA MEDIA]]*Tabella2026[[#This Row],[POP_2024]]</f>
        <v>0</v>
      </c>
      <c r="P2212" s="3">
        <f>+Tabella2026[[#This Row],[POPOLAZIONE PER DIFFERENZA ]]/SUM(Tabella2026[[POPOLAZIONE PER DIFFERENZA ]])</f>
        <v>0</v>
      </c>
      <c r="Q2212" s="3">
        <f>+Tabella2026[[#This Row],[INCIDENZA POPOLAZIONE PER DIFFERENZA]]*(PLAFOND-SUM(Tabella2026[CONTRIBUTO SULLA BASE DELLA POPOLAZIONE]))</f>
        <v>0</v>
      </c>
      <c r="R2212" s="3">
        <f>+Tabella2026[[#This Row],[CONTRIBUTO SULLA BASE DELLA POPOLAZIONE]]+Tabella2026[[#This Row],[CONTRIBUTO SULLA BASE DEL REDDITO]]</f>
        <v>27170.644738490431</v>
      </c>
      <c r="S2212" s="3">
        <f>+Tabella2026[[#This Row],[CONTRIBUTO TOTALE]]/(PLAFOND/N_TESSERE)</f>
        <v>54.341289476980862</v>
      </c>
      <c r="T2212" s="3">
        <f>+MAX(CEILING(Tabella2026[[#This Row],[preDEF1]],1),1)</f>
        <v>55</v>
      </c>
      <c r="U2212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12" s="21">
        <f>+Tabella2026[[#This Row],[DEF - n. card]]*(PLAFOND/N_TESSERE)</f>
        <v>27000</v>
      </c>
      <c r="W2212" s="18"/>
    </row>
    <row r="2213" spans="2:23" x14ac:dyDescent="0.25">
      <c r="B2213" s="1" t="s">
        <v>4398</v>
      </c>
      <c r="C2213" s="2">
        <v>24051</v>
      </c>
      <c r="D2213" s="1" t="s">
        <v>4399</v>
      </c>
      <c r="E2213" s="1" t="s">
        <v>38</v>
      </c>
      <c r="F2213" s="1" t="s">
        <v>106</v>
      </c>
      <c r="G2213" s="1" t="s">
        <v>2448</v>
      </c>
      <c r="H2213" s="1" t="s">
        <v>15835</v>
      </c>
      <c r="I2213" s="5">
        <v>5438</v>
      </c>
      <c r="J2213" s="5">
        <v>122379596</v>
      </c>
      <c r="K2213" s="3">
        <f>+Tabella2026[[#This Row],[POP_2024]]/SUM(Tabella2026[POP_2024])</f>
        <v>9.22578964819577E-5</v>
      </c>
      <c r="L2213" s="3">
        <f>+Tabella2026[[#This Row],[INCIDENZA POPOLAZIONE]]*(PLAFOND/2)</f>
        <v>27160.655530865984</v>
      </c>
      <c r="M2213" s="3">
        <f>+IFERROR(Tabella2026[[#This Row],[reddito_2024]]/Tabella2026[[#This Row],[POP_2024]],"")</f>
        <v>22504.522986392058</v>
      </c>
      <c r="N2213" s="3">
        <f>+IF(Tabella2026[[#This Row],[REDDITO COMPLESSIVO PROCAPITE]]&lt;media_aggr_reddito_pc,(media_aggr_reddito_pc-Tabella2026[[#This Row],[REDDITO COMPLESSIVO PROCAPITE]]),0)</f>
        <v>0</v>
      </c>
      <c r="O2213" s="3">
        <f>+Tabella2026[[#This Row],[DIFFERENZA REDDITO INFERIORE ALLA MEDIA DALLA MEDIA]]*Tabella2026[[#This Row],[POP_2024]]</f>
        <v>0</v>
      </c>
      <c r="P2213" s="3">
        <f>+Tabella2026[[#This Row],[POPOLAZIONE PER DIFFERENZA ]]/SUM(Tabella2026[[POPOLAZIONE PER DIFFERENZA ]])</f>
        <v>0</v>
      </c>
      <c r="Q2213" s="3">
        <f>+Tabella2026[[#This Row],[INCIDENZA POPOLAZIONE PER DIFFERENZA]]*(PLAFOND-SUM(Tabella2026[CONTRIBUTO SULLA BASE DELLA POPOLAZIONE]))</f>
        <v>0</v>
      </c>
      <c r="R2213" s="3">
        <f>+Tabella2026[[#This Row],[CONTRIBUTO SULLA BASE DELLA POPOLAZIONE]]+Tabella2026[[#This Row],[CONTRIBUTO SULLA BASE DEL REDDITO]]</f>
        <v>27160.655530865984</v>
      </c>
      <c r="S2213" s="3">
        <f>+Tabella2026[[#This Row],[CONTRIBUTO TOTALE]]/(PLAFOND/N_TESSERE)</f>
        <v>54.321311061731969</v>
      </c>
      <c r="T2213" s="3">
        <f>+MAX(CEILING(Tabella2026[[#This Row],[preDEF1]],1),1)</f>
        <v>55</v>
      </c>
      <c r="U2213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13" s="21">
        <f>+Tabella2026[[#This Row],[DEF - n. card]]*(PLAFOND/N_TESSERE)</f>
        <v>27000</v>
      </c>
      <c r="W2213" s="18"/>
    </row>
    <row r="2214" spans="2:23" x14ac:dyDescent="0.25">
      <c r="B2214" s="1" t="s">
        <v>4388</v>
      </c>
      <c r="C2214" s="2">
        <v>41019</v>
      </c>
      <c r="D2214" s="1" t="s">
        <v>4389</v>
      </c>
      <c r="E2214" s="1" t="s">
        <v>117</v>
      </c>
      <c r="F2214" s="1" t="s">
        <v>130</v>
      </c>
      <c r="G2214" s="1" t="s">
        <v>2448</v>
      </c>
      <c r="H2214" s="1" t="s">
        <v>15834</v>
      </c>
      <c r="I2214" s="5">
        <v>5436</v>
      </c>
      <c r="J2214" s="5">
        <v>106647124</v>
      </c>
      <c r="K2214" s="3">
        <f>+Tabella2026[[#This Row],[POP_2024]]/SUM(Tabella2026[POP_2024])</f>
        <v>9.2223965663097094E-5</v>
      </c>
      <c r="L2214" s="3">
        <f>+Tabella2026[[#This Row],[INCIDENZA POPOLAZIONE]]*(PLAFOND/2)</f>
        <v>27150.666323241538</v>
      </c>
      <c r="M2214" s="3">
        <f>+IFERROR(Tabella2026[[#This Row],[reddito_2024]]/Tabella2026[[#This Row],[POP_2024]],"")</f>
        <v>19618.676232523914</v>
      </c>
      <c r="N2214" s="3">
        <f>+IF(Tabella2026[[#This Row],[REDDITO COMPLESSIVO PROCAPITE]]&lt;media_aggr_reddito_pc,(media_aggr_reddito_pc-Tabella2026[[#This Row],[REDDITO COMPLESSIVO PROCAPITE]]),0)</f>
        <v>0</v>
      </c>
      <c r="O2214" s="3">
        <f>+Tabella2026[[#This Row],[DIFFERENZA REDDITO INFERIORE ALLA MEDIA DALLA MEDIA]]*Tabella2026[[#This Row],[POP_2024]]</f>
        <v>0</v>
      </c>
      <c r="P2214" s="3">
        <f>+Tabella2026[[#This Row],[POPOLAZIONE PER DIFFERENZA ]]/SUM(Tabella2026[[POPOLAZIONE PER DIFFERENZA ]])</f>
        <v>0</v>
      </c>
      <c r="Q2214" s="3">
        <f>+Tabella2026[[#This Row],[INCIDENZA POPOLAZIONE PER DIFFERENZA]]*(PLAFOND-SUM(Tabella2026[CONTRIBUTO SULLA BASE DELLA POPOLAZIONE]))</f>
        <v>0</v>
      </c>
      <c r="R2214" s="3">
        <f>+Tabella2026[[#This Row],[CONTRIBUTO SULLA BASE DELLA POPOLAZIONE]]+Tabella2026[[#This Row],[CONTRIBUTO SULLA BASE DEL REDDITO]]</f>
        <v>27150.666323241538</v>
      </c>
      <c r="S2214" s="3">
        <f>+Tabella2026[[#This Row],[CONTRIBUTO TOTALE]]/(PLAFOND/N_TESSERE)</f>
        <v>54.301332646483075</v>
      </c>
      <c r="T2214" s="3">
        <f>+MAX(CEILING(Tabella2026[[#This Row],[preDEF1]],1),1)</f>
        <v>55</v>
      </c>
      <c r="U2214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14" s="21">
        <f>+Tabella2026[[#This Row],[DEF - n. card]]*(PLAFOND/N_TESSERE)</f>
        <v>27000</v>
      </c>
      <c r="W2214" s="18"/>
    </row>
    <row r="2215" spans="2:23" x14ac:dyDescent="0.25">
      <c r="B2215" s="1" t="s">
        <v>4552</v>
      </c>
      <c r="C2215" s="2">
        <v>22229</v>
      </c>
      <c r="D2215" s="1" t="s">
        <v>4553</v>
      </c>
      <c r="E2215" s="1" t="s">
        <v>99</v>
      </c>
      <c r="F2215" s="1" t="s">
        <v>98</v>
      </c>
      <c r="G2215" s="1" t="s">
        <v>2448</v>
      </c>
      <c r="H2215" s="1" t="s">
        <v>15835</v>
      </c>
      <c r="I2215" s="5">
        <v>5436</v>
      </c>
      <c r="J2215" s="5">
        <v>113892435</v>
      </c>
      <c r="K2215" s="3">
        <f>+Tabella2026[[#This Row],[POP_2024]]/SUM(Tabella2026[POP_2024])</f>
        <v>9.2223965663097094E-5</v>
      </c>
      <c r="L2215" s="3">
        <f>+Tabella2026[[#This Row],[INCIDENZA POPOLAZIONE]]*(PLAFOND/2)</f>
        <v>27150.666323241538</v>
      </c>
      <c r="M2215" s="3">
        <f>+IFERROR(Tabella2026[[#This Row],[reddito_2024]]/Tabella2026[[#This Row],[POP_2024]],"")</f>
        <v>20951.514900662252</v>
      </c>
      <c r="N2215" s="3">
        <f>+IF(Tabella2026[[#This Row],[REDDITO COMPLESSIVO PROCAPITE]]&lt;media_aggr_reddito_pc,(media_aggr_reddito_pc-Tabella2026[[#This Row],[REDDITO COMPLESSIVO PROCAPITE]]),0)</f>
        <v>0</v>
      </c>
      <c r="O2215" s="3">
        <f>+Tabella2026[[#This Row],[DIFFERENZA REDDITO INFERIORE ALLA MEDIA DALLA MEDIA]]*Tabella2026[[#This Row],[POP_2024]]</f>
        <v>0</v>
      </c>
      <c r="P2215" s="3">
        <f>+Tabella2026[[#This Row],[POPOLAZIONE PER DIFFERENZA ]]/SUM(Tabella2026[[POPOLAZIONE PER DIFFERENZA ]])</f>
        <v>0</v>
      </c>
      <c r="Q2215" s="3">
        <f>+Tabella2026[[#This Row],[INCIDENZA POPOLAZIONE PER DIFFERENZA]]*(PLAFOND-SUM(Tabella2026[CONTRIBUTO SULLA BASE DELLA POPOLAZIONE]))</f>
        <v>0</v>
      </c>
      <c r="R2215" s="3">
        <f>+Tabella2026[[#This Row],[CONTRIBUTO SULLA BASE DELLA POPOLAZIONE]]+Tabella2026[[#This Row],[CONTRIBUTO SULLA BASE DEL REDDITO]]</f>
        <v>27150.666323241538</v>
      </c>
      <c r="S2215" s="3">
        <f>+Tabella2026[[#This Row],[CONTRIBUTO TOTALE]]/(PLAFOND/N_TESSERE)</f>
        <v>54.301332646483075</v>
      </c>
      <c r="T2215" s="3">
        <f>+MAX(CEILING(Tabella2026[[#This Row],[preDEF1]],1),1)</f>
        <v>55</v>
      </c>
      <c r="U2215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15" s="21">
        <f>+Tabella2026[[#This Row],[DEF - n. card]]*(PLAFOND/N_TESSERE)</f>
        <v>27000</v>
      </c>
      <c r="W2215" s="18"/>
    </row>
    <row r="2216" spans="2:23" x14ac:dyDescent="0.25">
      <c r="B2216" s="1" t="s">
        <v>4438</v>
      </c>
      <c r="C2216" s="2">
        <v>13043</v>
      </c>
      <c r="D2216" s="1" t="s">
        <v>4439</v>
      </c>
      <c r="E2216" s="1" t="s">
        <v>12</v>
      </c>
      <c r="F2216" s="1" t="s">
        <v>152</v>
      </c>
      <c r="G2216" s="1" t="s">
        <v>2448</v>
      </c>
      <c r="H2216" s="1" t="s">
        <v>15835</v>
      </c>
      <c r="I2216" s="5">
        <v>5427</v>
      </c>
      <c r="J2216" s="5">
        <v>122214078</v>
      </c>
      <c r="K2216" s="3">
        <f>+Tabella2026[[#This Row],[POP_2024]]/SUM(Tabella2026[POP_2024])</f>
        <v>9.207127697822442E-5</v>
      </c>
      <c r="L2216" s="3">
        <f>+Tabella2026[[#This Row],[INCIDENZA POPOLAZIONE]]*(PLAFOND/2)</f>
        <v>27105.714888931536</v>
      </c>
      <c r="M2216" s="3">
        <f>+IFERROR(Tabella2026[[#This Row],[reddito_2024]]/Tabella2026[[#This Row],[POP_2024]],"")</f>
        <v>22519.638474295192</v>
      </c>
      <c r="N2216" s="3">
        <f>+IF(Tabella2026[[#This Row],[REDDITO COMPLESSIVO PROCAPITE]]&lt;media_aggr_reddito_pc,(media_aggr_reddito_pc-Tabella2026[[#This Row],[REDDITO COMPLESSIVO PROCAPITE]]),0)</f>
        <v>0</v>
      </c>
      <c r="O2216" s="3">
        <f>+Tabella2026[[#This Row],[DIFFERENZA REDDITO INFERIORE ALLA MEDIA DALLA MEDIA]]*Tabella2026[[#This Row],[POP_2024]]</f>
        <v>0</v>
      </c>
      <c r="P2216" s="3">
        <f>+Tabella2026[[#This Row],[POPOLAZIONE PER DIFFERENZA ]]/SUM(Tabella2026[[POPOLAZIONE PER DIFFERENZA ]])</f>
        <v>0</v>
      </c>
      <c r="Q2216" s="3">
        <f>+Tabella2026[[#This Row],[INCIDENZA POPOLAZIONE PER DIFFERENZA]]*(PLAFOND-SUM(Tabella2026[CONTRIBUTO SULLA BASE DELLA POPOLAZIONE]))</f>
        <v>0</v>
      </c>
      <c r="R2216" s="3">
        <f>+Tabella2026[[#This Row],[CONTRIBUTO SULLA BASE DELLA POPOLAZIONE]]+Tabella2026[[#This Row],[CONTRIBUTO SULLA BASE DEL REDDITO]]</f>
        <v>27105.714888931536</v>
      </c>
      <c r="S2216" s="3">
        <f>+Tabella2026[[#This Row],[CONTRIBUTO TOTALE]]/(PLAFOND/N_TESSERE)</f>
        <v>54.211429777863074</v>
      </c>
      <c r="T2216" s="3">
        <f>+MAX(CEILING(Tabella2026[[#This Row],[preDEF1]],1),1)</f>
        <v>55</v>
      </c>
      <c r="U2216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16" s="21">
        <f>+Tabella2026[[#This Row],[DEF - n. card]]*(PLAFOND/N_TESSERE)</f>
        <v>27000</v>
      </c>
      <c r="W2216" s="18"/>
    </row>
    <row r="2217" spans="2:23" x14ac:dyDescent="0.25">
      <c r="B2217" s="1" t="s">
        <v>4562</v>
      </c>
      <c r="C2217" s="2">
        <v>108036</v>
      </c>
      <c r="D2217" s="1" t="s">
        <v>4563</v>
      </c>
      <c r="E2217" s="1" t="s">
        <v>12</v>
      </c>
      <c r="F2217" s="1" t="s">
        <v>91</v>
      </c>
      <c r="G2217" s="1" t="s">
        <v>2448</v>
      </c>
      <c r="H2217" s="1" t="s">
        <v>15835</v>
      </c>
      <c r="I2217" s="5">
        <v>5426</v>
      </c>
      <c r="J2217" s="5">
        <v>124371959</v>
      </c>
      <c r="K2217" s="3">
        <f>+Tabella2026[[#This Row],[POP_2024]]/SUM(Tabella2026[POP_2024])</f>
        <v>9.2054311568794131E-5</v>
      </c>
      <c r="L2217" s="3">
        <f>+Tabella2026[[#This Row],[INCIDENZA POPOLAZIONE]]*(PLAFOND/2)</f>
        <v>27100.720285119314</v>
      </c>
      <c r="M2217" s="3">
        <f>+IFERROR(Tabella2026[[#This Row],[reddito_2024]]/Tabella2026[[#This Row],[POP_2024]],"")</f>
        <v>22921.481570217471</v>
      </c>
      <c r="N2217" s="3">
        <f>+IF(Tabella2026[[#This Row],[REDDITO COMPLESSIVO PROCAPITE]]&lt;media_aggr_reddito_pc,(media_aggr_reddito_pc-Tabella2026[[#This Row],[REDDITO COMPLESSIVO PROCAPITE]]),0)</f>
        <v>0</v>
      </c>
      <c r="O2217" s="3">
        <f>+Tabella2026[[#This Row],[DIFFERENZA REDDITO INFERIORE ALLA MEDIA DALLA MEDIA]]*Tabella2026[[#This Row],[POP_2024]]</f>
        <v>0</v>
      </c>
      <c r="P2217" s="3">
        <f>+Tabella2026[[#This Row],[POPOLAZIONE PER DIFFERENZA ]]/SUM(Tabella2026[[POPOLAZIONE PER DIFFERENZA ]])</f>
        <v>0</v>
      </c>
      <c r="Q2217" s="3">
        <f>+Tabella2026[[#This Row],[INCIDENZA POPOLAZIONE PER DIFFERENZA]]*(PLAFOND-SUM(Tabella2026[CONTRIBUTO SULLA BASE DELLA POPOLAZIONE]))</f>
        <v>0</v>
      </c>
      <c r="R2217" s="3">
        <f>+Tabella2026[[#This Row],[CONTRIBUTO SULLA BASE DELLA POPOLAZIONE]]+Tabella2026[[#This Row],[CONTRIBUTO SULLA BASE DEL REDDITO]]</f>
        <v>27100.720285119314</v>
      </c>
      <c r="S2217" s="3">
        <f>+Tabella2026[[#This Row],[CONTRIBUTO TOTALE]]/(PLAFOND/N_TESSERE)</f>
        <v>54.201440570238631</v>
      </c>
      <c r="T2217" s="3">
        <f>+MAX(CEILING(Tabella2026[[#This Row],[preDEF1]],1),1)</f>
        <v>55</v>
      </c>
      <c r="U2217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17" s="21">
        <f>+Tabella2026[[#This Row],[DEF - n. card]]*(PLAFOND/N_TESSERE)</f>
        <v>27000</v>
      </c>
      <c r="W2217" s="18"/>
    </row>
    <row r="2218" spans="2:23" x14ac:dyDescent="0.25">
      <c r="B2218" s="1" t="s">
        <v>4344</v>
      </c>
      <c r="C2218" s="2">
        <v>79059</v>
      </c>
      <c r="D2218" s="1" t="s">
        <v>4345</v>
      </c>
      <c r="E2218" s="1" t="s">
        <v>61</v>
      </c>
      <c r="F2218" s="1" t="s">
        <v>148</v>
      </c>
      <c r="G2218" s="1" t="s">
        <v>2448</v>
      </c>
      <c r="H2218" s="1" t="s">
        <v>15836</v>
      </c>
      <c r="I2218" s="5">
        <v>5424</v>
      </c>
      <c r="J2218" s="5">
        <v>65877506</v>
      </c>
      <c r="K2218" s="3">
        <f>+Tabella2026[[#This Row],[POP_2024]]/SUM(Tabella2026[POP_2024])</f>
        <v>9.2020380749933525E-5</v>
      </c>
      <c r="L2218" s="3">
        <f>+Tabella2026[[#This Row],[INCIDENZA POPOLAZIONE]]*(PLAFOND/2)</f>
        <v>27090.731077494867</v>
      </c>
      <c r="M2218" s="3">
        <f>+IFERROR(Tabella2026[[#This Row],[reddito_2024]]/Tabella2026[[#This Row],[POP_2024]],"")</f>
        <v>12145.557890855458</v>
      </c>
      <c r="N2218" s="3">
        <f>+IF(Tabella2026[[#This Row],[REDDITO COMPLESSIVO PROCAPITE]]&lt;media_aggr_reddito_pc,(media_aggr_reddito_pc-Tabella2026[[#This Row],[REDDITO COMPLESSIVO PROCAPITE]]),0)</f>
        <v>5679.508171753283</v>
      </c>
      <c r="O2218" s="3">
        <f>+Tabella2026[[#This Row],[DIFFERENZA REDDITO INFERIORE ALLA MEDIA DALLA MEDIA]]*Tabella2026[[#This Row],[POP_2024]]</f>
        <v>30805652.323589806</v>
      </c>
      <c r="P2218" s="3">
        <f>+Tabella2026[[#This Row],[POPOLAZIONE PER DIFFERENZA ]]/SUM(Tabella2026[[POPOLAZIONE PER DIFFERENZA ]])</f>
        <v>2.7330223484716603E-4</v>
      </c>
      <c r="Q2218" s="3">
        <f>+Tabella2026[[#This Row],[INCIDENZA POPOLAZIONE PER DIFFERENZA]]*(PLAFOND-SUM(Tabella2026[CONTRIBUTO SULLA BASE DELLA POPOLAZIONE]))</f>
        <v>80459.972962329863</v>
      </c>
      <c r="R2218" s="3">
        <f>+Tabella2026[[#This Row],[CONTRIBUTO SULLA BASE DELLA POPOLAZIONE]]+Tabella2026[[#This Row],[CONTRIBUTO SULLA BASE DEL REDDITO]]</f>
        <v>107550.70403982473</v>
      </c>
      <c r="S2218" s="3">
        <f>+Tabella2026[[#This Row],[CONTRIBUTO TOTALE]]/(PLAFOND/N_TESSERE)</f>
        <v>215.10140807964947</v>
      </c>
      <c r="T2218" s="3">
        <f>+MAX(CEILING(Tabella2026[[#This Row],[preDEF1]],1),1)</f>
        <v>216</v>
      </c>
      <c r="U2218" s="9">
        <f xml:space="preserve"> IF(ROW(Tabella2026[[#This Row],[preDEF2]]) - ROW(Tabella2026[[#Headers],[preDEF2]])&lt;=ABS(SUM(Tabella2026[preDEF2])-N_TESSERE),Tabella2026[[#This Row],[preDEF2]]-1,Tabella2026[[#This Row],[preDEF2]])</f>
        <v>215</v>
      </c>
      <c r="V2218" s="21">
        <f>+Tabella2026[[#This Row],[DEF - n. card]]*(PLAFOND/N_TESSERE)</f>
        <v>107500</v>
      </c>
      <c r="W2218" s="18"/>
    </row>
    <row r="2219" spans="2:23" x14ac:dyDescent="0.25">
      <c r="B2219" s="1" t="s">
        <v>4490</v>
      </c>
      <c r="C2219" s="2">
        <v>15219</v>
      </c>
      <c r="D2219" s="1" t="s">
        <v>4491</v>
      </c>
      <c r="E2219" s="1" t="s">
        <v>12</v>
      </c>
      <c r="F2219" s="1" t="s">
        <v>11</v>
      </c>
      <c r="G2219" s="1" t="s">
        <v>2448</v>
      </c>
      <c r="H2219" s="1" t="s">
        <v>15835</v>
      </c>
      <c r="I2219" s="5">
        <v>5423</v>
      </c>
      <c r="J2219" s="5">
        <v>114214815</v>
      </c>
      <c r="K2219" s="3">
        <f>+Tabella2026[[#This Row],[POP_2024]]/SUM(Tabella2026[POP_2024])</f>
        <v>9.2003415340503235E-5</v>
      </c>
      <c r="L2219" s="3">
        <f>+Tabella2026[[#This Row],[INCIDENZA POPOLAZIONE]]*(PLAFOND/2)</f>
        <v>27085.736473682646</v>
      </c>
      <c r="M2219" s="3">
        <f>+IFERROR(Tabella2026[[#This Row],[reddito_2024]]/Tabella2026[[#This Row],[POP_2024]],"")</f>
        <v>21061.186612576064</v>
      </c>
      <c r="N2219" s="3">
        <f>+IF(Tabella2026[[#This Row],[REDDITO COMPLESSIVO PROCAPITE]]&lt;media_aggr_reddito_pc,(media_aggr_reddito_pc-Tabella2026[[#This Row],[REDDITO COMPLESSIVO PROCAPITE]]),0)</f>
        <v>0</v>
      </c>
      <c r="O2219" s="3">
        <f>+Tabella2026[[#This Row],[DIFFERENZA REDDITO INFERIORE ALLA MEDIA DALLA MEDIA]]*Tabella2026[[#This Row],[POP_2024]]</f>
        <v>0</v>
      </c>
      <c r="P2219" s="3">
        <f>+Tabella2026[[#This Row],[POPOLAZIONE PER DIFFERENZA ]]/SUM(Tabella2026[[POPOLAZIONE PER DIFFERENZA ]])</f>
        <v>0</v>
      </c>
      <c r="Q2219" s="3">
        <f>+Tabella2026[[#This Row],[INCIDENZA POPOLAZIONE PER DIFFERENZA]]*(PLAFOND-SUM(Tabella2026[CONTRIBUTO SULLA BASE DELLA POPOLAZIONE]))</f>
        <v>0</v>
      </c>
      <c r="R2219" s="3">
        <f>+Tabella2026[[#This Row],[CONTRIBUTO SULLA BASE DELLA POPOLAZIONE]]+Tabella2026[[#This Row],[CONTRIBUTO SULLA BASE DEL REDDITO]]</f>
        <v>27085.736473682646</v>
      </c>
      <c r="S2219" s="3">
        <f>+Tabella2026[[#This Row],[CONTRIBUTO TOTALE]]/(PLAFOND/N_TESSERE)</f>
        <v>54.171472947365288</v>
      </c>
      <c r="T2219" s="3">
        <f>+MAX(CEILING(Tabella2026[[#This Row],[preDEF1]],1),1)</f>
        <v>55</v>
      </c>
      <c r="U2219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19" s="21">
        <f>+Tabella2026[[#This Row],[DEF - n. card]]*(PLAFOND/N_TESSERE)</f>
        <v>27000</v>
      </c>
      <c r="W2219" s="18"/>
    </row>
    <row r="2220" spans="2:23" x14ac:dyDescent="0.25">
      <c r="B2220" s="1" t="s">
        <v>4506</v>
      </c>
      <c r="C2220" s="2">
        <v>25029</v>
      </c>
      <c r="D2220" s="1" t="s">
        <v>4507</v>
      </c>
      <c r="E2220" s="1" t="s">
        <v>38</v>
      </c>
      <c r="F2220" s="1" t="s">
        <v>514</v>
      </c>
      <c r="G2220" s="1" t="s">
        <v>2448</v>
      </c>
      <c r="H2220" s="1" t="s">
        <v>15835</v>
      </c>
      <c r="I2220" s="5">
        <v>5418</v>
      </c>
      <c r="J2220" s="5">
        <v>119391526</v>
      </c>
      <c r="K2220" s="3">
        <f>+Tabella2026[[#This Row],[POP_2024]]/SUM(Tabella2026[POP_2024])</f>
        <v>9.1918588293351747E-5</v>
      </c>
      <c r="L2220" s="3">
        <f>+Tabella2026[[#This Row],[INCIDENZA POPOLAZIONE]]*(PLAFOND/2)</f>
        <v>27060.763454621534</v>
      </c>
      <c r="M2220" s="3">
        <f>+IFERROR(Tabella2026[[#This Row],[reddito_2024]]/Tabella2026[[#This Row],[POP_2024]],"")</f>
        <v>22036.088224437062</v>
      </c>
      <c r="N2220" s="3">
        <f>+IF(Tabella2026[[#This Row],[REDDITO COMPLESSIVO PROCAPITE]]&lt;media_aggr_reddito_pc,(media_aggr_reddito_pc-Tabella2026[[#This Row],[REDDITO COMPLESSIVO PROCAPITE]]),0)</f>
        <v>0</v>
      </c>
      <c r="O2220" s="3">
        <f>+Tabella2026[[#This Row],[DIFFERENZA REDDITO INFERIORE ALLA MEDIA DALLA MEDIA]]*Tabella2026[[#This Row],[POP_2024]]</f>
        <v>0</v>
      </c>
      <c r="P2220" s="3">
        <f>+Tabella2026[[#This Row],[POPOLAZIONE PER DIFFERENZA ]]/SUM(Tabella2026[[POPOLAZIONE PER DIFFERENZA ]])</f>
        <v>0</v>
      </c>
      <c r="Q2220" s="3">
        <f>+Tabella2026[[#This Row],[INCIDENZA POPOLAZIONE PER DIFFERENZA]]*(PLAFOND-SUM(Tabella2026[CONTRIBUTO SULLA BASE DELLA POPOLAZIONE]))</f>
        <v>0</v>
      </c>
      <c r="R2220" s="3">
        <f>+Tabella2026[[#This Row],[CONTRIBUTO SULLA BASE DELLA POPOLAZIONE]]+Tabella2026[[#This Row],[CONTRIBUTO SULLA BASE DEL REDDITO]]</f>
        <v>27060.763454621534</v>
      </c>
      <c r="S2220" s="3">
        <f>+Tabella2026[[#This Row],[CONTRIBUTO TOTALE]]/(PLAFOND/N_TESSERE)</f>
        <v>54.121526909243066</v>
      </c>
      <c r="T2220" s="3">
        <f>+MAX(CEILING(Tabella2026[[#This Row],[preDEF1]],1),1)</f>
        <v>55</v>
      </c>
      <c r="U2220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20" s="21">
        <f>+Tabella2026[[#This Row],[DEF - n. card]]*(PLAFOND/N_TESSERE)</f>
        <v>27000</v>
      </c>
      <c r="W2220" s="18"/>
    </row>
    <row r="2221" spans="2:23" x14ac:dyDescent="0.25">
      <c r="B2221" s="1" t="s">
        <v>4400</v>
      </c>
      <c r="C2221" s="2">
        <v>61010</v>
      </c>
      <c r="D2221" s="1" t="s">
        <v>4401</v>
      </c>
      <c r="E2221" s="1" t="s">
        <v>15</v>
      </c>
      <c r="F2221" s="1" t="s">
        <v>184</v>
      </c>
      <c r="G2221" s="1" t="s">
        <v>2448</v>
      </c>
      <c r="H2221" s="1" t="s">
        <v>15836</v>
      </c>
      <c r="I2221" s="5">
        <v>5417</v>
      </c>
      <c r="J2221" s="5">
        <v>74180329</v>
      </c>
      <c r="K2221" s="3">
        <f>+Tabella2026[[#This Row],[POP_2024]]/SUM(Tabella2026[POP_2024])</f>
        <v>9.1901622883921444E-5</v>
      </c>
      <c r="L2221" s="3">
        <f>+Tabella2026[[#This Row],[INCIDENZA POPOLAZIONE]]*(PLAFOND/2)</f>
        <v>27055.768850809309</v>
      </c>
      <c r="M2221" s="3">
        <f>+IFERROR(Tabella2026[[#This Row],[reddito_2024]]/Tabella2026[[#This Row],[POP_2024]],"")</f>
        <v>13693.987262322318</v>
      </c>
      <c r="N2221" s="3">
        <f>+IF(Tabella2026[[#This Row],[REDDITO COMPLESSIVO PROCAPITE]]&lt;media_aggr_reddito_pc,(media_aggr_reddito_pc-Tabella2026[[#This Row],[REDDITO COMPLESSIVO PROCAPITE]]),0)</f>
        <v>4131.0788002864228</v>
      </c>
      <c r="O2221" s="3">
        <f>+Tabella2026[[#This Row],[DIFFERENZA REDDITO INFERIORE ALLA MEDIA DALLA MEDIA]]*Tabella2026[[#This Row],[POP_2024]]</f>
        <v>22378053.861151554</v>
      </c>
      <c r="P2221" s="3">
        <f>+Tabella2026[[#This Row],[POPOLAZIONE PER DIFFERENZA ]]/SUM(Tabella2026[[POPOLAZIONE PER DIFFERENZA ]])</f>
        <v>1.9853408937877263E-4</v>
      </c>
      <c r="Q2221" s="3">
        <f>+Tabella2026[[#This Row],[INCIDENZA POPOLAZIONE PER DIFFERENZA]]*(PLAFOND-SUM(Tabella2026[CONTRIBUTO SULLA BASE DELLA POPOLAZIONE]))</f>
        <v>58448.287012543864</v>
      </c>
      <c r="R2221" s="3">
        <f>+Tabella2026[[#This Row],[CONTRIBUTO SULLA BASE DELLA POPOLAZIONE]]+Tabella2026[[#This Row],[CONTRIBUTO SULLA BASE DEL REDDITO]]</f>
        <v>85504.055863353176</v>
      </c>
      <c r="S2221" s="3">
        <f>+Tabella2026[[#This Row],[CONTRIBUTO TOTALE]]/(PLAFOND/N_TESSERE)</f>
        <v>171.00811172670635</v>
      </c>
      <c r="T2221" s="3">
        <f>+MAX(CEILING(Tabella2026[[#This Row],[preDEF1]],1),1)</f>
        <v>172</v>
      </c>
      <c r="U2221" s="9">
        <f xml:space="preserve"> IF(ROW(Tabella2026[[#This Row],[preDEF2]]) - ROW(Tabella2026[[#Headers],[preDEF2]])&lt;=ABS(SUM(Tabella2026[preDEF2])-N_TESSERE),Tabella2026[[#This Row],[preDEF2]]-1,Tabella2026[[#This Row],[preDEF2]])</f>
        <v>171</v>
      </c>
      <c r="V2221" s="21">
        <f>+Tabella2026[[#This Row],[DEF - n. card]]*(PLAFOND/N_TESSERE)</f>
        <v>85500</v>
      </c>
      <c r="W2221" s="18"/>
    </row>
    <row r="2222" spans="2:23" x14ac:dyDescent="0.25">
      <c r="B2222" s="1" t="s">
        <v>4462</v>
      </c>
      <c r="C2222" s="2">
        <v>17102</v>
      </c>
      <c r="D2222" s="1" t="s">
        <v>4463</v>
      </c>
      <c r="E2222" s="1" t="s">
        <v>12</v>
      </c>
      <c r="F2222" s="1" t="s">
        <v>50</v>
      </c>
      <c r="G2222" s="1" t="s">
        <v>2448</v>
      </c>
      <c r="H2222" s="1" t="s">
        <v>15835</v>
      </c>
      <c r="I2222" s="5">
        <v>5412</v>
      </c>
      <c r="J2222" s="5">
        <v>122129499</v>
      </c>
      <c r="K2222" s="3">
        <f>+Tabella2026[[#This Row],[POP_2024]]/SUM(Tabella2026[POP_2024])</f>
        <v>9.1816795836769955E-5</v>
      </c>
      <c r="L2222" s="3">
        <f>+Tabella2026[[#This Row],[INCIDENZA POPOLAZIONE]]*(PLAFOND/2)</f>
        <v>27030.795831748197</v>
      </c>
      <c r="M2222" s="3">
        <f>+IFERROR(Tabella2026[[#This Row],[reddito_2024]]/Tabella2026[[#This Row],[POP_2024]],"")</f>
        <v>22566.426274944566</v>
      </c>
      <c r="N2222" s="3">
        <f>+IF(Tabella2026[[#This Row],[REDDITO COMPLESSIVO PROCAPITE]]&lt;media_aggr_reddito_pc,(media_aggr_reddito_pc-Tabella2026[[#This Row],[REDDITO COMPLESSIVO PROCAPITE]]),0)</f>
        <v>0</v>
      </c>
      <c r="O2222" s="3">
        <f>+Tabella2026[[#This Row],[DIFFERENZA REDDITO INFERIORE ALLA MEDIA DALLA MEDIA]]*Tabella2026[[#This Row],[POP_2024]]</f>
        <v>0</v>
      </c>
      <c r="P2222" s="3">
        <f>+Tabella2026[[#This Row],[POPOLAZIONE PER DIFFERENZA ]]/SUM(Tabella2026[[POPOLAZIONE PER DIFFERENZA ]])</f>
        <v>0</v>
      </c>
      <c r="Q2222" s="3">
        <f>+Tabella2026[[#This Row],[INCIDENZA POPOLAZIONE PER DIFFERENZA]]*(PLAFOND-SUM(Tabella2026[CONTRIBUTO SULLA BASE DELLA POPOLAZIONE]))</f>
        <v>0</v>
      </c>
      <c r="R2222" s="3">
        <f>+Tabella2026[[#This Row],[CONTRIBUTO SULLA BASE DELLA POPOLAZIONE]]+Tabella2026[[#This Row],[CONTRIBUTO SULLA BASE DEL REDDITO]]</f>
        <v>27030.795831748197</v>
      </c>
      <c r="S2222" s="3">
        <f>+Tabella2026[[#This Row],[CONTRIBUTO TOTALE]]/(PLAFOND/N_TESSERE)</f>
        <v>54.061591663496394</v>
      </c>
      <c r="T2222" s="3">
        <f>+MAX(CEILING(Tabella2026[[#This Row],[preDEF1]],1),1)</f>
        <v>55</v>
      </c>
      <c r="U2222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22" s="21">
        <f>+Tabella2026[[#This Row],[DEF - n. card]]*(PLAFOND/N_TESSERE)</f>
        <v>27000</v>
      </c>
      <c r="W2222" s="18"/>
    </row>
    <row r="2223" spans="2:23" x14ac:dyDescent="0.25">
      <c r="B2223" s="1" t="s">
        <v>4456</v>
      </c>
      <c r="C2223" s="2">
        <v>50041</v>
      </c>
      <c r="D2223" s="1" t="s">
        <v>4457</v>
      </c>
      <c r="E2223" s="1" t="s">
        <v>30</v>
      </c>
      <c r="F2223" s="1" t="s">
        <v>144</v>
      </c>
      <c r="G2223" s="1" t="s">
        <v>2448</v>
      </c>
      <c r="H2223" s="1" t="s">
        <v>15834</v>
      </c>
      <c r="I2223" s="5">
        <v>5412</v>
      </c>
      <c r="J2223" s="5">
        <v>92788420</v>
      </c>
      <c r="K2223" s="3">
        <f>+Tabella2026[[#This Row],[POP_2024]]/SUM(Tabella2026[POP_2024])</f>
        <v>9.1816795836769955E-5</v>
      </c>
      <c r="L2223" s="3">
        <f>+Tabella2026[[#This Row],[INCIDENZA POPOLAZIONE]]*(PLAFOND/2)</f>
        <v>27030.795831748197</v>
      </c>
      <c r="M2223" s="3">
        <f>+IFERROR(Tabella2026[[#This Row],[reddito_2024]]/Tabella2026[[#This Row],[POP_2024]],"")</f>
        <v>17144.940872135994</v>
      </c>
      <c r="N2223" s="3">
        <f>+IF(Tabella2026[[#This Row],[REDDITO COMPLESSIVO PROCAPITE]]&lt;media_aggr_reddito_pc,(media_aggr_reddito_pc-Tabella2026[[#This Row],[REDDITO COMPLESSIVO PROCAPITE]]),0)</f>
        <v>680.12519047274691</v>
      </c>
      <c r="O2223" s="3">
        <f>+Tabella2026[[#This Row],[DIFFERENZA REDDITO INFERIORE ALLA MEDIA DALLA MEDIA]]*Tabella2026[[#This Row],[POP_2024]]</f>
        <v>3680837.5308385063</v>
      </c>
      <c r="P2223" s="3">
        <f>+Tabella2026[[#This Row],[POPOLAZIONE PER DIFFERENZA ]]/SUM(Tabella2026[[POPOLAZIONE PER DIFFERENZA ]])</f>
        <v>3.2655731900120999E-5</v>
      </c>
      <c r="Q2223" s="3">
        <f>+Tabella2026[[#This Row],[INCIDENZA POPOLAZIONE PER DIFFERENZA]]*(PLAFOND-SUM(Tabella2026[CONTRIBUTO SULLA BASE DELLA POPOLAZIONE]))</f>
        <v>9613.8229795967363</v>
      </c>
      <c r="R2223" s="3">
        <f>+Tabella2026[[#This Row],[CONTRIBUTO SULLA BASE DELLA POPOLAZIONE]]+Tabella2026[[#This Row],[CONTRIBUTO SULLA BASE DEL REDDITO]]</f>
        <v>36644.618811344932</v>
      </c>
      <c r="S2223" s="3">
        <f>+Tabella2026[[#This Row],[CONTRIBUTO TOTALE]]/(PLAFOND/N_TESSERE)</f>
        <v>73.289237622689868</v>
      </c>
      <c r="T2223" s="3">
        <f>+MAX(CEILING(Tabella2026[[#This Row],[preDEF1]],1),1)</f>
        <v>74</v>
      </c>
      <c r="U2223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2223" s="21">
        <f>+Tabella2026[[#This Row],[DEF - n. card]]*(PLAFOND/N_TESSERE)</f>
        <v>36500</v>
      </c>
      <c r="W2223" s="18"/>
    </row>
    <row r="2224" spans="2:23" x14ac:dyDescent="0.25">
      <c r="B2224" s="1" t="s">
        <v>4484</v>
      </c>
      <c r="C2224" s="2">
        <v>51001</v>
      </c>
      <c r="D2224" s="1" t="s">
        <v>4485</v>
      </c>
      <c r="E2224" s="1" t="s">
        <v>30</v>
      </c>
      <c r="F2224" s="1" t="s">
        <v>125</v>
      </c>
      <c r="G2224" s="1" t="s">
        <v>2448</v>
      </c>
      <c r="H2224" s="1" t="s">
        <v>15834</v>
      </c>
      <c r="I2224" s="5">
        <v>5411</v>
      </c>
      <c r="J2224" s="5">
        <v>96326973</v>
      </c>
      <c r="K2224" s="3">
        <f>+Tabella2026[[#This Row],[POP_2024]]/SUM(Tabella2026[POP_2024])</f>
        <v>9.1799830427339666E-5</v>
      </c>
      <c r="L2224" s="3">
        <f>+Tabella2026[[#This Row],[INCIDENZA POPOLAZIONE]]*(PLAFOND/2)</f>
        <v>27025.801227935975</v>
      </c>
      <c r="M2224" s="3">
        <f>+IFERROR(Tabella2026[[#This Row],[reddito_2024]]/Tabella2026[[#This Row],[POP_2024]],"")</f>
        <v>17802.064867861762</v>
      </c>
      <c r="N2224" s="3">
        <f>+IF(Tabella2026[[#This Row],[REDDITO COMPLESSIVO PROCAPITE]]&lt;media_aggr_reddito_pc,(media_aggr_reddito_pc-Tabella2026[[#This Row],[REDDITO COMPLESSIVO PROCAPITE]]),0)</f>
        <v>23.001194746979309</v>
      </c>
      <c r="O2224" s="3">
        <f>+Tabella2026[[#This Row],[DIFFERENZA REDDITO INFERIORE ALLA MEDIA DALLA MEDIA]]*Tabella2026[[#This Row],[POP_2024]]</f>
        <v>124459.46477590504</v>
      </c>
      <c r="P2224" s="3">
        <f>+Tabella2026[[#This Row],[POPOLAZIONE PER DIFFERENZA ]]/SUM(Tabella2026[[POPOLAZIONE PER DIFFERENZA ]])</f>
        <v>1.1041820998898163E-6</v>
      </c>
      <c r="Q2224" s="3">
        <f>+Tabella2026[[#This Row],[INCIDENZA POPOLAZIONE PER DIFFERENZA]]*(PLAFOND-SUM(Tabella2026[CONTRIBUTO SULLA BASE DELLA POPOLAZIONE]))</f>
        <v>325.07038207098833</v>
      </c>
      <c r="R2224" s="3">
        <f>+Tabella2026[[#This Row],[CONTRIBUTO SULLA BASE DELLA POPOLAZIONE]]+Tabella2026[[#This Row],[CONTRIBUTO SULLA BASE DEL REDDITO]]</f>
        <v>27350.871610006965</v>
      </c>
      <c r="S2224" s="3">
        <f>+Tabella2026[[#This Row],[CONTRIBUTO TOTALE]]/(PLAFOND/N_TESSERE)</f>
        <v>54.701743220013931</v>
      </c>
      <c r="T2224" s="3">
        <f>+MAX(CEILING(Tabella2026[[#This Row],[preDEF1]],1),1)</f>
        <v>55</v>
      </c>
      <c r="U2224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24" s="21">
        <f>+Tabella2026[[#This Row],[DEF - n. card]]*(PLAFOND/N_TESSERE)</f>
        <v>27000</v>
      </c>
      <c r="W2224" s="18"/>
    </row>
    <row r="2225" spans="2:23" x14ac:dyDescent="0.25">
      <c r="B2225" s="1" t="s">
        <v>4464</v>
      </c>
      <c r="C2225" s="2">
        <v>30078</v>
      </c>
      <c r="D2225" s="1" t="s">
        <v>4465</v>
      </c>
      <c r="E2225" s="1" t="s">
        <v>48</v>
      </c>
      <c r="F2225" s="1" t="s">
        <v>120</v>
      </c>
      <c r="G2225" s="1" t="s">
        <v>2448</v>
      </c>
      <c r="H2225" s="1" t="s">
        <v>15835</v>
      </c>
      <c r="I2225" s="5">
        <v>5408</v>
      </c>
      <c r="J2225" s="5">
        <v>109387163</v>
      </c>
      <c r="K2225" s="3">
        <f>+Tabella2026[[#This Row],[POP_2024]]/SUM(Tabella2026[POP_2024])</f>
        <v>9.174893419904877E-5</v>
      </c>
      <c r="L2225" s="3">
        <f>+Tabella2026[[#This Row],[INCIDENZA POPOLAZIONE]]*(PLAFOND/2)</f>
        <v>27010.817416499307</v>
      </c>
      <c r="M2225" s="3">
        <f>+IFERROR(Tabella2026[[#This Row],[reddito_2024]]/Tabella2026[[#This Row],[POP_2024]],"")</f>
        <v>20226.9162352071</v>
      </c>
      <c r="N2225" s="3">
        <f>+IF(Tabella2026[[#This Row],[REDDITO COMPLESSIVO PROCAPITE]]&lt;media_aggr_reddito_pc,(media_aggr_reddito_pc-Tabella2026[[#This Row],[REDDITO COMPLESSIVO PROCAPITE]]),0)</f>
        <v>0</v>
      </c>
      <c r="O2225" s="3">
        <f>+Tabella2026[[#This Row],[DIFFERENZA REDDITO INFERIORE ALLA MEDIA DALLA MEDIA]]*Tabella2026[[#This Row],[POP_2024]]</f>
        <v>0</v>
      </c>
      <c r="P2225" s="3">
        <f>+Tabella2026[[#This Row],[POPOLAZIONE PER DIFFERENZA ]]/SUM(Tabella2026[[POPOLAZIONE PER DIFFERENZA ]])</f>
        <v>0</v>
      </c>
      <c r="Q2225" s="3">
        <f>+Tabella2026[[#This Row],[INCIDENZA POPOLAZIONE PER DIFFERENZA]]*(PLAFOND-SUM(Tabella2026[CONTRIBUTO SULLA BASE DELLA POPOLAZIONE]))</f>
        <v>0</v>
      </c>
      <c r="R2225" s="3">
        <f>+Tabella2026[[#This Row],[CONTRIBUTO SULLA BASE DELLA POPOLAZIONE]]+Tabella2026[[#This Row],[CONTRIBUTO SULLA BASE DEL REDDITO]]</f>
        <v>27010.817416499307</v>
      </c>
      <c r="S2225" s="3">
        <f>+Tabella2026[[#This Row],[CONTRIBUTO TOTALE]]/(PLAFOND/N_TESSERE)</f>
        <v>54.021634832998615</v>
      </c>
      <c r="T2225" s="3">
        <f>+MAX(CEILING(Tabella2026[[#This Row],[preDEF1]],1),1)</f>
        <v>55</v>
      </c>
      <c r="U2225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25" s="21">
        <f>+Tabella2026[[#This Row],[DEF - n. card]]*(PLAFOND/N_TESSERE)</f>
        <v>27000</v>
      </c>
      <c r="W2225" s="18"/>
    </row>
    <row r="2226" spans="2:23" x14ac:dyDescent="0.25">
      <c r="B2226" s="1" t="s">
        <v>4364</v>
      </c>
      <c r="C2226" s="2">
        <v>85018</v>
      </c>
      <c r="D2226" s="1" t="s">
        <v>4365</v>
      </c>
      <c r="E2226" s="1" t="s">
        <v>21</v>
      </c>
      <c r="F2226" s="1" t="s">
        <v>189</v>
      </c>
      <c r="G2226" s="1" t="s">
        <v>2448</v>
      </c>
      <c r="H2226" s="1" t="s">
        <v>15836</v>
      </c>
      <c r="I2226" s="5">
        <v>5408</v>
      </c>
      <c r="J2226" s="5">
        <v>61924446</v>
      </c>
      <c r="K2226" s="3">
        <f>+Tabella2026[[#This Row],[POP_2024]]/SUM(Tabella2026[POP_2024])</f>
        <v>9.174893419904877E-5</v>
      </c>
      <c r="L2226" s="3">
        <f>+Tabella2026[[#This Row],[INCIDENZA POPOLAZIONE]]*(PLAFOND/2)</f>
        <v>27010.817416499307</v>
      </c>
      <c r="M2226" s="3">
        <f>+IFERROR(Tabella2026[[#This Row],[reddito_2024]]/Tabella2026[[#This Row],[POP_2024]],"")</f>
        <v>11450.52625739645</v>
      </c>
      <c r="N2226" s="3">
        <f>+IF(Tabella2026[[#This Row],[REDDITO COMPLESSIVO PROCAPITE]]&lt;media_aggr_reddito_pc,(media_aggr_reddito_pc-Tabella2026[[#This Row],[REDDITO COMPLESSIVO PROCAPITE]]),0)</f>
        <v>6374.539805212291</v>
      </c>
      <c r="O2226" s="3">
        <f>+Tabella2026[[#This Row],[DIFFERENZA REDDITO INFERIORE ALLA MEDIA DALLA MEDIA]]*Tabella2026[[#This Row],[POP_2024]]</f>
        <v>34473511.266588069</v>
      </c>
      <c r="P2226" s="3">
        <f>+Tabella2026[[#This Row],[POPOLAZIONE PER DIFFERENZA ]]/SUM(Tabella2026[[POPOLAZIONE PER DIFFERENZA ]])</f>
        <v>3.0584282303844303E-4</v>
      </c>
      <c r="Q2226" s="3">
        <f>+Tabella2026[[#This Row],[INCIDENZA POPOLAZIONE PER DIFFERENZA]]*(PLAFOND-SUM(Tabella2026[CONTRIBUTO SULLA BASE DELLA POPOLAZIONE]))</f>
        <v>90039.89772040071</v>
      </c>
      <c r="R2226" s="3">
        <f>+Tabella2026[[#This Row],[CONTRIBUTO SULLA BASE DELLA POPOLAZIONE]]+Tabella2026[[#This Row],[CONTRIBUTO SULLA BASE DEL REDDITO]]</f>
        <v>117050.71513690002</v>
      </c>
      <c r="S2226" s="3">
        <f>+Tabella2026[[#This Row],[CONTRIBUTO TOTALE]]/(PLAFOND/N_TESSERE)</f>
        <v>234.10143027380005</v>
      </c>
      <c r="T2226" s="3">
        <f>+MAX(CEILING(Tabella2026[[#This Row],[preDEF1]],1),1)</f>
        <v>235</v>
      </c>
      <c r="U2226" s="9">
        <f xml:space="preserve"> IF(ROW(Tabella2026[[#This Row],[preDEF2]]) - ROW(Tabella2026[[#Headers],[preDEF2]])&lt;=ABS(SUM(Tabella2026[preDEF2])-N_TESSERE),Tabella2026[[#This Row],[preDEF2]]-1,Tabella2026[[#This Row],[preDEF2]])</f>
        <v>234</v>
      </c>
      <c r="V2226" s="21">
        <f>+Tabella2026[[#This Row],[DEF - n. card]]*(PLAFOND/N_TESSERE)</f>
        <v>117000</v>
      </c>
      <c r="W2226" s="18"/>
    </row>
    <row r="2227" spans="2:23" x14ac:dyDescent="0.25">
      <c r="B2227" s="1" t="s">
        <v>4548</v>
      </c>
      <c r="C2227" s="2">
        <v>67031</v>
      </c>
      <c r="D2227" s="1" t="s">
        <v>4549</v>
      </c>
      <c r="E2227" s="1" t="s">
        <v>96</v>
      </c>
      <c r="F2227" s="1" t="s">
        <v>298</v>
      </c>
      <c r="G2227" s="1" t="s">
        <v>2448</v>
      </c>
      <c r="H2227" s="1" t="s">
        <v>15836</v>
      </c>
      <c r="I2227" s="5">
        <v>5405</v>
      </c>
      <c r="J2227" s="5">
        <v>77109687</v>
      </c>
      <c r="K2227" s="3">
        <f>+Tabella2026[[#This Row],[POP_2024]]/SUM(Tabella2026[POP_2024])</f>
        <v>9.1698037970757874E-5</v>
      </c>
      <c r="L2227" s="3">
        <f>+Tabella2026[[#This Row],[INCIDENZA POPOLAZIONE]]*(PLAFOND/2)</f>
        <v>26995.833605062639</v>
      </c>
      <c r="M2227" s="3">
        <f>+IFERROR(Tabella2026[[#This Row],[reddito_2024]]/Tabella2026[[#This Row],[POP_2024]],"")</f>
        <v>14266.362072155413</v>
      </c>
      <c r="N2227" s="3">
        <f>+IF(Tabella2026[[#This Row],[REDDITO COMPLESSIVO PROCAPITE]]&lt;media_aggr_reddito_pc,(media_aggr_reddito_pc-Tabella2026[[#This Row],[REDDITO COMPLESSIVO PROCAPITE]]),0)</f>
        <v>3558.7039904533285</v>
      </c>
      <c r="O2227" s="3">
        <f>+Tabella2026[[#This Row],[DIFFERENZA REDDITO INFERIORE ALLA MEDIA DALLA MEDIA]]*Tabella2026[[#This Row],[POP_2024]]</f>
        <v>19234795.068400241</v>
      </c>
      <c r="P2227" s="3">
        <f>+Tabella2026[[#This Row],[POPOLAZIONE PER DIFFERENZA ]]/SUM(Tabella2026[[POPOLAZIONE PER DIFFERENZA ]])</f>
        <v>1.7064765984505672E-4</v>
      </c>
      <c r="Q2227" s="3">
        <f>+Tabella2026[[#This Row],[INCIDENZA POPOLAZIONE PER DIFFERENZA]]*(PLAFOND-SUM(Tabella2026[CONTRIBUTO SULLA BASE DELLA POPOLAZIONE]))</f>
        <v>50238.543072640015</v>
      </c>
      <c r="R2227" s="3">
        <f>+Tabella2026[[#This Row],[CONTRIBUTO SULLA BASE DELLA POPOLAZIONE]]+Tabella2026[[#This Row],[CONTRIBUTO SULLA BASE DEL REDDITO]]</f>
        <v>77234.376677702647</v>
      </c>
      <c r="S2227" s="3">
        <f>+Tabella2026[[#This Row],[CONTRIBUTO TOTALE]]/(PLAFOND/N_TESSERE)</f>
        <v>154.46875335540528</v>
      </c>
      <c r="T2227" s="3">
        <f>+MAX(CEILING(Tabella2026[[#This Row],[preDEF1]],1),1)</f>
        <v>155</v>
      </c>
      <c r="U2227" s="9">
        <f xml:space="preserve"> IF(ROW(Tabella2026[[#This Row],[preDEF2]]) - ROW(Tabella2026[[#Headers],[preDEF2]])&lt;=ABS(SUM(Tabella2026[preDEF2])-N_TESSERE),Tabella2026[[#This Row],[preDEF2]]-1,Tabella2026[[#This Row],[preDEF2]])</f>
        <v>154</v>
      </c>
      <c r="V2227" s="21">
        <f>+Tabella2026[[#This Row],[DEF - n. card]]*(PLAFOND/N_TESSERE)</f>
        <v>77000</v>
      </c>
      <c r="W2227" s="18"/>
    </row>
    <row r="2228" spans="2:23" x14ac:dyDescent="0.25">
      <c r="B2228" s="1" t="s">
        <v>4406</v>
      </c>
      <c r="C2228" s="2">
        <v>112039</v>
      </c>
      <c r="D2228" s="1" t="s">
        <v>4407</v>
      </c>
      <c r="E2228" s="1" t="s">
        <v>76</v>
      </c>
      <c r="F2228" s="1" t="s">
        <v>88</v>
      </c>
      <c r="G2228" s="1" t="s">
        <v>2448</v>
      </c>
      <c r="H2228" s="1" t="s">
        <v>15836</v>
      </c>
      <c r="I2228" s="5">
        <v>5401</v>
      </c>
      <c r="J2228" s="5">
        <v>70936013</v>
      </c>
      <c r="K2228" s="3">
        <f>+Tabella2026[[#This Row],[POP_2024]]/SUM(Tabella2026[POP_2024])</f>
        <v>9.1630176333036689E-5</v>
      </c>
      <c r="L2228" s="3">
        <f>+Tabella2026[[#This Row],[INCIDENZA POPOLAZIONE]]*(PLAFOND/2)</f>
        <v>26975.855189813752</v>
      </c>
      <c r="M2228" s="3">
        <f>+IFERROR(Tabella2026[[#This Row],[reddito_2024]]/Tabella2026[[#This Row],[POP_2024]],"")</f>
        <v>13133.866506202556</v>
      </c>
      <c r="N2228" s="3">
        <f>+IF(Tabella2026[[#This Row],[REDDITO COMPLESSIVO PROCAPITE]]&lt;media_aggr_reddito_pc,(media_aggr_reddito_pc-Tabella2026[[#This Row],[REDDITO COMPLESSIVO PROCAPITE]]),0)</f>
        <v>4691.1995564061854</v>
      </c>
      <c r="O2228" s="3">
        <f>+Tabella2026[[#This Row],[DIFFERENZA REDDITO INFERIORE ALLA MEDIA DALLA MEDIA]]*Tabella2026[[#This Row],[POP_2024]]</f>
        <v>25337168.804149806</v>
      </c>
      <c r="P2228" s="3">
        <f>+Tabella2026[[#This Row],[POPOLAZIONE PER DIFFERENZA ]]/SUM(Tabella2026[[POPOLAZIONE PER DIFFERENZA ]])</f>
        <v>2.2478682762940106E-4</v>
      </c>
      <c r="Q2228" s="3">
        <f>+Tabella2026[[#This Row],[INCIDENZA POPOLAZIONE PER DIFFERENZA]]*(PLAFOND-SUM(Tabella2026[CONTRIBUTO SULLA BASE DELLA POPOLAZIONE]))</f>
        <v>66177.073463975219</v>
      </c>
      <c r="R2228" s="3">
        <f>+Tabella2026[[#This Row],[CONTRIBUTO SULLA BASE DELLA POPOLAZIONE]]+Tabella2026[[#This Row],[CONTRIBUTO SULLA BASE DEL REDDITO]]</f>
        <v>93152.928653788971</v>
      </c>
      <c r="S2228" s="3">
        <f>+Tabella2026[[#This Row],[CONTRIBUTO TOTALE]]/(PLAFOND/N_TESSERE)</f>
        <v>186.30585730757795</v>
      </c>
      <c r="T2228" s="3">
        <f>+MAX(CEILING(Tabella2026[[#This Row],[preDEF1]],1),1)</f>
        <v>187</v>
      </c>
      <c r="U2228" s="9">
        <f xml:space="preserve"> IF(ROW(Tabella2026[[#This Row],[preDEF2]]) - ROW(Tabella2026[[#Headers],[preDEF2]])&lt;=ABS(SUM(Tabella2026[preDEF2])-N_TESSERE),Tabella2026[[#This Row],[preDEF2]]-1,Tabella2026[[#This Row],[preDEF2]])</f>
        <v>186</v>
      </c>
      <c r="V2228" s="21">
        <f>+Tabella2026[[#This Row],[DEF - n. card]]*(PLAFOND/N_TESSERE)</f>
        <v>93000</v>
      </c>
      <c r="W2228" s="18"/>
    </row>
    <row r="2229" spans="2:23" x14ac:dyDescent="0.25">
      <c r="B2229" s="1" t="s">
        <v>4492</v>
      </c>
      <c r="C2229" s="2">
        <v>9024</v>
      </c>
      <c r="D2229" s="1" t="s">
        <v>4493</v>
      </c>
      <c r="E2229" s="1" t="s">
        <v>24</v>
      </c>
      <c r="F2229" s="1" t="s">
        <v>246</v>
      </c>
      <c r="G2229" s="1" t="s">
        <v>2448</v>
      </c>
      <c r="H2229" s="1" t="s">
        <v>15835</v>
      </c>
      <c r="I2229" s="5">
        <v>5393</v>
      </c>
      <c r="J2229" s="5">
        <v>85965622</v>
      </c>
      <c r="K2229" s="3">
        <f>+Tabella2026[[#This Row],[POP_2024]]/SUM(Tabella2026[POP_2024])</f>
        <v>9.1494453057594304E-5</v>
      </c>
      <c r="L2229" s="3">
        <f>+Tabella2026[[#This Row],[INCIDENZA POPOLAZIONE]]*(PLAFOND/2)</f>
        <v>26935.898359315968</v>
      </c>
      <c r="M2229" s="3">
        <f>+IFERROR(Tabella2026[[#This Row],[reddito_2024]]/Tabella2026[[#This Row],[POP_2024]],"")</f>
        <v>15940.222881513073</v>
      </c>
      <c r="N2229" s="3">
        <f>+IF(Tabella2026[[#This Row],[REDDITO COMPLESSIVO PROCAPITE]]&lt;media_aggr_reddito_pc,(media_aggr_reddito_pc-Tabella2026[[#This Row],[REDDITO COMPLESSIVO PROCAPITE]]),0)</f>
        <v>1884.8431810956681</v>
      </c>
      <c r="O2229" s="3">
        <f>+Tabella2026[[#This Row],[DIFFERENZA REDDITO INFERIORE ALLA MEDIA DALLA MEDIA]]*Tabella2026[[#This Row],[POP_2024]]</f>
        <v>10164959.275648938</v>
      </c>
      <c r="P2229" s="3">
        <f>+Tabella2026[[#This Row],[POPOLAZIONE PER DIFFERENZA ]]/SUM(Tabella2026[[POPOLAZIONE PER DIFFERENZA ]])</f>
        <v>9.018169970833295E-5</v>
      </c>
      <c r="Q2229" s="3">
        <f>+Tabella2026[[#This Row],[INCIDENZA POPOLAZIONE PER DIFFERENZA]]*(PLAFOND-SUM(Tabella2026[CONTRIBUTO SULLA BASE DELLA POPOLAZIONE]))</f>
        <v>26549.424757858545</v>
      </c>
      <c r="R2229" s="3">
        <f>+Tabella2026[[#This Row],[CONTRIBUTO SULLA BASE DELLA POPOLAZIONE]]+Tabella2026[[#This Row],[CONTRIBUTO SULLA BASE DEL REDDITO]]</f>
        <v>53485.323117174514</v>
      </c>
      <c r="S2229" s="3">
        <f>+Tabella2026[[#This Row],[CONTRIBUTO TOTALE]]/(PLAFOND/N_TESSERE)</f>
        <v>106.97064623434903</v>
      </c>
      <c r="T2229" s="3">
        <f>+MAX(CEILING(Tabella2026[[#This Row],[preDEF1]],1),1)</f>
        <v>107</v>
      </c>
      <c r="U2229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2229" s="21">
        <f>+Tabella2026[[#This Row],[DEF - n. card]]*(PLAFOND/N_TESSERE)</f>
        <v>53000</v>
      </c>
      <c r="W2229" s="18"/>
    </row>
    <row r="2230" spans="2:23" x14ac:dyDescent="0.25">
      <c r="B2230" s="1" t="s">
        <v>4528</v>
      </c>
      <c r="C2230" s="2">
        <v>18050</v>
      </c>
      <c r="D2230" s="1" t="s">
        <v>4529</v>
      </c>
      <c r="E2230" s="1" t="s">
        <v>12</v>
      </c>
      <c r="F2230" s="1" t="s">
        <v>195</v>
      </c>
      <c r="G2230" s="1" t="s">
        <v>2448</v>
      </c>
      <c r="H2230" s="1" t="s">
        <v>15835</v>
      </c>
      <c r="I2230" s="5">
        <v>5391</v>
      </c>
      <c r="J2230" s="5">
        <v>102066760</v>
      </c>
      <c r="K2230" s="3">
        <f>+Tabella2026[[#This Row],[POP_2024]]/SUM(Tabella2026[POP_2024])</f>
        <v>9.1460522238733712E-5</v>
      </c>
      <c r="L2230" s="3">
        <f>+Tabella2026[[#This Row],[INCIDENZA POPOLAZIONE]]*(PLAFOND/2)</f>
        <v>26925.909151691525</v>
      </c>
      <c r="M2230" s="3">
        <f>+IFERROR(Tabella2026[[#This Row],[reddito_2024]]/Tabella2026[[#This Row],[POP_2024]],"")</f>
        <v>18932.806529400852</v>
      </c>
      <c r="N2230" s="3">
        <f>+IF(Tabella2026[[#This Row],[REDDITO COMPLESSIVO PROCAPITE]]&lt;media_aggr_reddito_pc,(media_aggr_reddito_pc-Tabella2026[[#This Row],[REDDITO COMPLESSIVO PROCAPITE]]),0)</f>
        <v>0</v>
      </c>
      <c r="O2230" s="3">
        <f>+Tabella2026[[#This Row],[DIFFERENZA REDDITO INFERIORE ALLA MEDIA DALLA MEDIA]]*Tabella2026[[#This Row],[POP_2024]]</f>
        <v>0</v>
      </c>
      <c r="P2230" s="3">
        <f>+Tabella2026[[#This Row],[POPOLAZIONE PER DIFFERENZA ]]/SUM(Tabella2026[[POPOLAZIONE PER DIFFERENZA ]])</f>
        <v>0</v>
      </c>
      <c r="Q2230" s="3">
        <f>+Tabella2026[[#This Row],[INCIDENZA POPOLAZIONE PER DIFFERENZA]]*(PLAFOND-SUM(Tabella2026[CONTRIBUTO SULLA BASE DELLA POPOLAZIONE]))</f>
        <v>0</v>
      </c>
      <c r="R2230" s="3">
        <f>+Tabella2026[[#This Row],[CONTRIBUTO SULLA BASE DELLA POPOLAZIONE]]+Tabella2026[[#This Row],[CONTRIBUTO SULLA BASE DEL REDDITO]]</f>
        <v>26925.909151691525</v>
      </c>
      <c r="S2230" s="3">
        <f>+Tabella2026[[#This Row],[CONTRIBUTO TOTALE]]/(PLAFOND/N_TESSERE)</f>
        <v>53.851818303383048</v>
      </c>
      <c r="T2230" s="3">
        <f>+MAX(CEILING(Tabella2026[[#This Row],[preDEF1]],1),1)</f>
        <v>54</v>
      </c>
      <c r="U2230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2230" s="21">
        <f>+Tabella2026[[#This Row],[DEF - n. card]]*(PLAFOND/N_TESSERE)</f>
        <v>26500</v>
      </c>
      <c r="W2230" s="18"/>
    </row>
    <row r="2231" spans="2:23" x14ac:dyDescent="0.25">
      <c r="B2231" s="1" t="s">
        <v>4540</v>
      </c>
      <c r="C2231" s="2">
        <v>35010</v>
      </c>
      <c r="D2231" s="1" t="s">
        <v>4541</v>
      </c>
      <c r="E2231" s="1" t="s">
        <v>27</v>
      </c>
      <c r="F2231" s="1" t="s">
        <v>64</v>
      </c>
      <c r="G2231" s="1" t="s">
        <v>2448</v>
      </c>
      <c r="H2231" s="1" t="s">
        <v>15835</v>
      </c>
      <c r="I2231" s="5">
        <v>5390</v>
      </c>
      <c r="J2231" s="5">
        <v>101736831</v>
      </c>
      <c r="K2231" s="3">
        <f>+Tabella2026[[#This Row],[POP_2024]]/SUM(Tabella2026[POP_2024])</f>
        <v>9.1443556829303409E-5</v>
      </c>
      <c r="L2231" s="3">
        <f>+Tabella2026[[#This Row],[INCIDENZA POPOLAZIONE]]*(PLAFOND/2)</f>
        <v>26920.9145478793</v>
      </c>
      <c r="M2231" s="3">
        <f>+IFERROR(Tabella2026[[#This Row],[reddito_2024]]/Tabella2026[[#This Row],[POP_2024]],"")</f>
        <v>18875.107792207793</v>
      </c>
      <c r="N2231" s="3">
        <f>+IF(Tabella2026[[#This Row],[REDDITO COMPLESSIVO PROCAPITE]]&lt;media_aggr_reddito_pc,(media_aggr_reddito_pc-Tabella2026[[#This Row],[REDDITO COMPLESSIVO PROCAPITE]]),0)</f>
        <v>0</v>
      </c>
      <c r="O2231" s="3">
        <f>+Tabella2026[[#This Row],[DIFFERENZA REDDITO INFERIORE ALLA MEDIA DALLA MEDIA]]*Tabella2026[[#This Row],[POP_2024]]</f>
        <v>0</v>
      </c>
      <c r="P2231" s="3">
        <f>+Tabella2026[[#This Row],[POPOLAZIONE PER DIFFERENZA ]]/SUM(Tabella2026[[POPOLAZIONE PER DIFFERENZA ]])</f>
        <v>0</v>
      </c>
      <c r="Q2231" s="3">
        <f>+Tabella2026[[#This Row],[INCIDENZA POPOLAZIONE PER DIFFERENZA]]*(PLAFOND-SUM(Tabella2026[CONTRIBUTO SULLA BASE DELLA POPOLAZIONE]))</f>
        <v>0</v>
      </c>
      <c r="R2231" s="3">
        <f>+Tabella2026[[#This Row],[CONTRIBUTO SULLA BASE DELLA POPOLAZIONE]]+Tabella2026[[#This Row],[CONTRIBUTO SULLA BASE DEL REDDITO]]</f>
        <v>26920.9145478793</v>
      </c>
      <c r="S2231" s="3">
        <f>+Tabella2026[[#This Row],[CONTRIBUTO TOTALE]]/(PLAFOND/N_TESSERE)</f>
        <v>53.841829095758598</v>
      </c>
      <c r="T2231" s="3">
        <f>+MAX(CEILING(Tabella2026[[#This Row],[preDEF1]],1),1)</f>
        <v>54</v>
      </c>
      <c r="U2231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2231" s="21">
        <f>+Tabella2026[[#This Row],[DEF - n. card]]*(PLAFOND/N_TESSERE)</f>
        <v>26500</v>
      </c>
      <c r="W2231" s="18"/>
    </row>
    <row r="2232" spans="2:23" x14ac:dyDescent="0.25">
      <c r="B2232" s="1" t="s">
        <v>4454</v>
      </c>
      <c r="C2232" s="2">
        <v>60008</v>
      </c>
      <c r="D2232" s="1" t="s">
        <v>4455</v>
      </c>
      <c r="E2232" s="1" t="s">
        <v>8</v>
      </c>
      <c r="F2232" s="1" t="s">
        <v>397</v>
      </c>
      <c r="G2232" s="1" t="s">
        <v>2448</v>
      </c>
      <c r="H2232" s="1" t="s">
        <v>15834</v>
      </c>
      <c r="I2232" s="5">
        <v>5388</v>
      </c>
      <c r="J2232" s="5">
        <v>81492480</v>
      </c>
      <c r="K2232" s="3">
        <f>+Tabella2026[[#This Row],[POP_2024]]/SUM(Tabella2026[POP_2024])</f>
        <v>9.1409626010442816E-5</v>
      </c>
      <c r="L2232" s="3">
        <f>+Tabella2026[[#This Row],[INCIDENZA POPOLAZIONE]]*(PLAFOND/2)</f>
        <v>26910.925340254857</v>
      </c>
      <c r="M2232" s="3">
        <f>+IFERROR(Tabella2026[[#This Row],[reddito_2024]]/Tabella2026[[#This Row],[POP_2024]],"")</f>
        <v>15124.810690423163</v>
      </c>
      <c r="N2232" s="3">
        <f>+IF(Tabella2026[[#This Row],[REDDITO COMPLESSIVO PROCAPITE]]&lt;media_aggr_reddito_pc,(media_aggr_reddito_pc-Tabella2026[[#This Row],[REDDITO COMPLESSIVO PROCAPITE]]),0)</f>
        <v>2700.2553721855784</v>
      </c>
      <c r="O2232" s="3">
        <f>+Tabella2026[[#This Row],[DIFFERENZA REDDITO INFERIORE ALLA MEDIA DALLA MEDIA]]*Tabella2026[[#This Row],[POP_2024]]</f>
        <v>14548975.945335897</v>
      </c>
      <c r="P2232" s="3">
        <f>+Tabella2026[[#This Row],[POPOLAZIONE PER DIFFERENZA ]]/SUM(Tabella2026[[POPOLAZIONE PER DIFFERENZA ]])</f>
        <v>1.29075911096779E-4</v>
      </c>
      <c r="Q2232" s="3">
        <f>+Tabella2026[[#This Row],[INCIDENZA POPOLAZIONE PER DIFFERENZA]]*(PLAFOND-SUM(Tabella2026[CONTRIBUTO SULLA BASE DELLA POPOLAZIONE]))</f>
        <v>37999.85141995857</v>
      </c>
      <c r="R2232" s="3">
        <f>+Tabella2026[[#This Row],[CONTRIBUTO SULLA BASE DELLA POPOLAZIONE]]+Tabella2026[[#This Row],[CONTRIBUTO SULLA BASE DEL REDDITO]]</f>
        <v>64910.776760213426</v>
      </c>
      <c r="S2232" s="3">
        <f>+Tabella2026[[#This Row],[CONTRIBUTO TOTALE]]/(PLAFOND/N_TESSERE)</f>
        <v>129.82155352042685</v>
      </c>
      <c r="T2232" s="3">
        <f>+MAX(CEILING(Tabella2026[[#This Row],[preDEF1]],1),1)</f>
        <v>130</v>
      </c>
      <c r="U2232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2232" s="21">
        <f>+Tabella2026[[#This Row],[DEF - n. card]]*(PLAFOND/N_TESSERE)</f>
        <v>64500</v>
      </c>
      <c r="W2232" s="18"/>
    </row>
    <row r="2233" spans="2:23" x14ac:dyDescent="0.25">
      <c r="B2233" s="1" t="s">
        <v>4496</v>
      </c>
      <c r="C2233" s="2">
        <v>12122</v>
      </c>
      <c r="D2233" s="1" t="s">
        <v>4497</v>
      </c>
      <c r="E2233" s="1" t="s">
        <v>12</v>
      </c>
      <c r="F2233" s="1" t="s">
        <v>157</v>
      </c>
      <c r="G2233" s="1" t="s">
        <v>2448</v>
      </c>
      <c r="H2233" s="1" t="s">
        <v>15835</v>
      </c>
      <c r="I2233" s="5">
        <v>5386</v>
      </c>
      <c r="J2233" s="5">
        <v>124485170</v>
      </c>
      <c r="K2233" s="3">
        <f>+Tabella2026[[#This Row],[POP_2024]]/SUM(Tabella2026[POP_2024])</f>
        <v>9.1375695191582223E-5</v>
      </c>
      <c r="L2233" s="3">
        <f>+Tabella2026[[#This Row],[INCIDENZA POPOLAZIONE]]*(PLAFOND/2)</f>
        <v>26900.936132630413</v>
      </c>
      <c r="M2233" s="3">
        <f>+IFERROR(Tabella2026[[#This Row],[reddito_2024]]/Tabella2026[[#This Row],[POP_2024]],"")</f>
        <v>23112.731154845897</v>
      </c>
      <c r="N2233" s="3">
        <f>+IF(Tabella2026[[#This Row],[REDDITO COMPLESSIVO PROCAPITE]]&lt;media_aggr_reddito_pc,(media_aggr_reddito_pc-Tabella2026[[#This Row],[REDDITO COMPLESSIVO PROCAPITE]]),0)</f>
        <v>0</v>
      </c>
      <c r="O2233" s="3">
        <f>+Tabella2026[[#This Row],[DIFFERENZA REDDITO INFERIORE ALLA MEDIA DALLA MEDIA]]*Tabella2026[[#This Row],[POP_2024]]</f>
        <v>0</v>
      </c>
      <c r="P2233" s="3">
        <f>+Tabella2026[[#This Row],[POPOLAZIONE PER DIFFERENZA ]]/SUM(Tabella2026[[POPOLAZIONE PER DIFFERENZA ]])</f>
        <v>0</v>
      </c>
      <c r="Q2233" s="3">
        <f>+Tabella2026[[#This Row],[INCIDENZA POPOLAZIONE PER DIFFERENZA]]*(PLAFOND-SUM(Tabella2026[CONTRIBUTO SULLA BASE DELLA POPOLAZIONE]))</f>
        <v>0</v>
      </c>
      <c r="R2233" s="3">
        <f>+Tabella2026[[#This Row],[CONTRIBUTO SULLA BASE DELLA POPOLAZIONE]]+Tabella2026[[#This Row],[CONTRIBUTO SULLA BASE DEL REDDITO]]</f>
        <v>26900.936132630413</v>
      </c>
      <c r="S2233" s="3">
        <f>+Tabella2026[[#This Row],[CONTRIBUTO TOTALE]]/(PLAFOND/N_TESSERE)</f>
        <v>53.801872265260826</v>
      </c>
      <c r="T2233" s="3">
        <f>+MAX(CEILING(Tabella2026[[#This Row],[preDEF1]],1),1)</f>
        <v>54</v>
      </c>
      <c r="U2233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2233" s="21">
        <f>+Tabella2026[[#This Row],[DEF - n. card]]*(PLAFOND/N_TESSERE)</f>
        <v>26500</v>
      </c>
      <c r="W2233" s="18"/>
    </row>
    <row r="2234" spans="2:23" x14ac:dyDescent="0.25">
      <c r="B2234" s="1" t="s">
        <v>4566</v>
      </c>
      <c r="C2234" s="2">
        <v>35005</v>
      </c>
      <c r="D2234" s="1" t="s">
        <v>4567</v>
      </c>
      <c r="E2234" s="1" t="s">
        <v>27</v>
      </c>
      <c r="F2234" s="1" t="s">
        <v>64</v>
      </c>
      <c r="G2234" s="1" t="s">
        <v>2448</v>
      </c>
      <c r="H2234" s="1" t="s">
        <v>15835</v>
      </c>
      <c r="I2234" s="5">
        <v>5385</v>
      </c>
      <c r="J2234" s="5">
        <v>111467187</v>
      </c>
      <c r="K2234" s="3">
        <f>+Tabella2026[[#This Row],[POP_2024]]/SUM(Tabella2026[POP_2024])</f>
        <v>9.1358729782151934E-5</v>
      </c>
      <c r="L2234" s="3">
        <f>+Tabella2026[[#This Row],[INCIDENZA POPOLAZIONE]]*(PLAFOND/2)</f>
        <v>26895.941528818192</v>
      </c>
      <c r="M2234" s="3">
        <f>+IFERROR(Tabella2026[[#This Row],[reddito_2024]]/Tabella2026[[#This Row],[POP_2024]],"")</f>
        <v>20699.570473537606</v>
      </c>
      <c r="N2234" s="3">
        <f>+IF(Tabella2026[[#This Row],[REDDITO COMPLESSIVO PROCAPITE]]&lt;media_aggr_reddito_pc,(media_aggr_reddito_pc-Tabella2026[[#This Row],[REDDITO COMPLESSIVO PROCAPITE]]),0)</f>
        <v>0</v>
      </c>
      <c r="O2234" s="3">
        <f>+Tabella2026[[#This Row],[DIFFERENZA REDDITO INFERIORE ALLA MEDIA DALLA MEDIA]]*Tabella2026[[#This Row],[POP_2024]]</f>
        <v>0</v>
      </c>
      <c r="P2234" s="3">
        <f>+Tabella2026[[#This Row],[POPOLAZIONE PER DIFFERENZA ]]/SUM(Tabella2026[[POPOLAZIONE PER DIFFERENZA ]])</f>
        <v>0</v>
      </c>
      <c r="Q2234" s="3">
        <f>+Tabella2026[[#This Row],[INCIDENZA POPOLAZIONE PER DIFFERENZA]]*(PLAFOND-SUM(Tabella2026[CONTRIBUTO SULLA BASE DELLA POPOLAZIONE]))</f>
        <v>0</v>
      </c>
      <c r="R2234" s="3">
        <f>+Tabella2026[[#This Row],[CONTRIBUTO SULLA BASE DELLA POPOLAZIONE]]+Tabella2026[[#This Row],[CONTRIBUTO SULLA BASE DEL REDDITO]]</f>
        <v>26895.941528818192</v>
      </c>
      <c r="S2234" s="3">
        <f>+Tabella2026[[#This Row],[CONTRIBUTO TOTALE]]/(PLAFOND/N_TESSERE)</f>
        <v>53.791883057636383</v>
      </c>
      <c r="T2234" s="3">
        <f>+MAX(CEILING(Tabella2026[[#This Row],[preDEF1]],1),1)</f>
        <v>54</v>
      </c>
      <c r="U2234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2234" s="21">
        <f>+Tabella2026[[#This Row],[DEF - n. card]]*(PLAFOND/N_TESSERE)</f>
        <v>26500</v>
      </c>
      <c r="W2234" s="18"/>
    </row>
    <row r="2235" spans="2:23" x14ac:dyDescent="0.25">
      <c r="B2235" s="1" t="s">
        <v>4488</v>
      </c>
      <c r="C2235" s="2">
        <v>1070</v>
      </c>
      <c r="D2235" s="1" t="s">
        <v>4489</v>
      </c>
      <c r="E2235" s="1" t="s">
        <v>18</v>
      </c>
      <c r="F2235" s="1" t="s">
        <v>17</v>
      </c>
      <c r="G2235" s="1" t="s">
        <v>2448</v>
      </c>
      <c r="H2235" s="1" t="s">
        <v>15835</v>
      </c>
      <c r="I2235" s="5">
        <v>5384</v>
      </c>
      <c r="J2235" s="5">
        <v>103945969</v>
      </c>
      <c r="K2235" s="3">
        <f>+Tabella2026[[#This Row],[POP_2024]]/SUM(Tabella2026[POP_2024])</f>
        <v>9.1341764372721631E-5</v>
      </c>
      <c r="L2235" s="3">
        <f>+Tabella2026[[#This Row],[INCIDENZA POPOLAZIONE]]*(PLAFOND/2)</f>
        <v>26890.94692500597</v>
      </c>
      <c r="M2235" s="3">
        <f>+IFERROR(Tabella2026[[#This Row],[reddito_2024]]/Tabella2026[[#This Row],[POP_2024]],"")</f>
        <v>19306.457838038634</v>
      </c>
      <c r="N2235" s="3">
        <f>+IF(Tabella2026[[#This Row],[REDDITO COMPLESSIVO PROCAPITE]]&lt;media_aggr_reddito_pc,(media_aggr_reddito_pc-Tabella2026[[#This Row],[REDDITO COMPLESSIVO PROCAPITE]]),0)</f>
        <v>0</v>
      </c>
      <c r="O2235" s="3">
        <f>+Tabella2026[[#This Row],[DIFFERENZA REDDITO INFERIORE ALLA MEDIA DALLA MEDIA]]*Tabella2026[[#This Row],[POP_2024]]</f>
        <v>0</v>
      </c>
      <c r="P2235" s="3">
        <f>+Tabella2026[[#This Row],[POPOLAZIONE PER DIFFERENZA ]]/SUM(Tabella2026[[POPOLAZIONE PER DIFFERENZA ]])</f>
        <v>0</v>
      </c>
      <c r="Q2235" s="3">
        <f>+Tabella2026[[#This Row],[INCIDENZA POPOLAZIONE PER DIFFERENZA]]*(PLAFOND-SUM(Tabella2026[CONTRIBUTO SULLA BASE DELLA POPOLAZIONE]))</f>
        <v>0</v>
      </c>
      <c r="R2235" s="3">
        <f>+Tabella2026[[#This Row],[CONTRIBUTO SULLA BASE DELLA POPOLAZIONE]]+Tabella2026[[#This Row],[CONTRIBUTO SULLA BASE DEL REDDITO]]</f>
        <v>26890.94692500597</v>
      </c>
      <c r="S2235" s="3">
        <f>+Tabella2026[[#This Row],[CONTRIBUTO TOTALE]]/(PLAFOND/N_TESSERE)</f>
        <v>53.78189385001194</v>
      </c>
      <c r="T2235" s="3">
        <f>+MAX(CEILING(Tabella2026[[#This Row],[preDEF1]],1),1)</f>
        <v>54</v>
      </c>
      <c r="U2235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2235" s="21">
        <f>+Tabella2026[[#This Row],[DEF - n. card]]*(PLAFOND/N_TESSERE)</f>
        <v>26500</v>
      </c>
      <c r="W2235" s="18"/>
    </row>
    <row r="2236" spans="2:23" x14ac:dyDescent="0.25">
      <c r="B2236" s="1" t="s">
        <v>4450</v>
      </c>
      <c r="C2236" s="2">
        <v>51041</v>
      </c>
      <c r="D2236" s="1" t="s">
        <v>4451</v>
      </c>
      <c r="E2236" s="1" t="s">
        <v>30</v>
      </c>
      <c r="F2236" s="1" t="s">
        <v>125</v>
      </c>
      <c r="G2236" s="1" t="s">
        <v>2448</v>
      </c>
      <c r="H2236" s="1" t="s">
        <v>15834</v>
      </c>
      <c r="I2236" s="5">
        <v>5379</v>
      </c>
      <c r="J2236" s="5">
        <v>103097702</v>
      </c>
      <c r="K2236" s="3">
        <f>+Tabella2026[[#This Row],[POP_2024]]/SUM(Tabella2026[POP_2024])</f>
        <v>9.1256937325570142E-5</v>
      </c>
      <c r="L2236" s="3">
        <f>+Tabella2026[[#This Row],[INCIDENZA POPOLAZIONE]]*(PLAFOND/2)</f>
        <v>26865.973905944855</v>
      </c>
      <c r="M2236" s="3">
        <f>+IFERROR(Tabella2026[[#This Row],[reddito_2024]]/Tabella2026[[#This Row],[POP_2024]],"")</f>
        <v>19166.704220115262</v>
      </c>
      <c r="N2236" s="3">
        <f>+IF(Tabella2026[[#This Row],[REDDITO COMPLESSIVO PROCAPITE]]&lt;media_aggr_reddito_pc,(media_aggr_reddito_pc-Tabella2026[[#This Row],[REDDITO COMPLESSIVO PROCAPITE]]),0)</f>
        <v>0</v>
      </c>
      <c r="O2236" s="3">
        <f>+Tabella2026[[#This Row],[DIFFERENZA REDDITO INFERIORE ALLA MEDIA DALLA MEDIA]]*Tabella2026[[#This Row],[POP_2024]]</f>
        <v>0</v>
      </c>
      <c r="P2236" s="3">
        <f>+Tabella2026[[#This Row],[POPOLAZIONE PER DIFFERENZA ]]/SUM(Tabella2026[[POPOLAZIONE PER DIFFERENZA ]])</f>
        <v>0</v>
      </c>
      <c r="Q2236" s="3">
        <f>+Tabella2026[[#This Row],[INCIDENZA POPOLAZIONE PER DIFFERENZA]]*(PLAFOND-SUM(Tabella2026[CONTRIBUTO SULLA BASE DELLA POPOLAZIONE]))</f>
        <v>0</v>
      </c>
      <c r="R2236" s="3">
        <f>+Tabella2026[[#This Row],[CONTRIBUTO SULLA BASE DELLA POPOLAZIONE]]+Tabella2026[[#This Row],[CONTRIBUTO SULLA BASE DEL REDDITO]]</f>
        <v>26865.973905944855</v>
      </c>
      <c r="S2236" s="3">
        <f>+Tabella2026[[#This Row],[CONTRIBUTO TOTALE]]/(PLAFOND/N_TESSERE)</f>
        <v>53.731947811889711</v>
      </c>
      <c r="T2236" s="3">
        <f>+MAX(CEILING(Tabella2026[[#This Row],[preDEF1]],1),1)</f>
        <v>54</v>
      </c>
      <c r="U2236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2236" s="21">
        <f>+Tabella2026[[#This Row],[DEF - n. card]]*(PLAFOND/N_TESSERE)</f>
        <v>26500</v>
      </c>
      <c r="W2236" s="18"/>
    </row>
    <row r="2237" spans="2:23" x14ac:dyDescent="0.25">
      <c r="B2237" s="1" t="s">
        <v>4556</v>
      </c>
      <c r="C2237" s="2">
        <v>15249</v>
      </c>
      <c r="D2237" s="1" t="s">
        <v>4557</v>
      </c>
      <c r="E2237" s="1" t="s">
        <v>12</v>
      </c>
      <c r="F2237" s="1" t="s">
        <v>11</v>
      </c>
      <c r="G2237" s="1" t="s">
        <v>2448</v>
      </c>
      <c r="H2237" s="1" t="s">
        <v>15835</v>
      </c>
      <c r="I2237" s="5">
        <v>5375</v>
      </c>
      <c r="J2237" s="5">
        <v>104804800</v>
      </c>
      <c r="K2237" s="3">
        <f>+Tabella2026[[#This Row],[POP_2024]]/SUM(Tabella2026[POP_2024])</f>
        <v>9.1189075687848957E-5</v>
      </c>
      <c r="L2237" s="3">
        <f>+Tabella2026[[#This Row],[INCIDENZA POPOLAZIONE]]*(PLAFOND/2)</f>
        <v>26845.995490695968</v>
      </c>
      <c r="M2237" s="3">
        <f>+IFERROR(Tabella2026[[#This Row],[reddito_2024]]/Tabella2026[[#This Row],[POP_2024]],"")</f>
        <v>19498.567441860465</v>
      </c>
      <c r="N2237" s="3">
        <f>+IF(Tabella2026[[#This Row],[REDDITO COMPLESSIVO PROCAPITE]]&lt;media_aggr_reddito_pc,(media_aggr_reddito_pc-Tabella2026[[#This Row],[REDDITO COMPLESSIVO PROCAPITE]]),0)</f>
        <v>0</v>
      </c>
      <c r="O2237" s="3">
        <f>+Tabella2026[[#This Row],[DIFFERENZA REDDITO INFERIORE ALLA MEDIA DALLA MEDIA]]*Tabella2026[[#This Row],[POP_2024]]</f>
        <v>0</v>
      </c>
      <c r="P2237" s="3">
        <f>+Tabella2026[[#This Row],[POPOLAZIONE PER DIFFERENZA ]]/SUM(Tabella2026[[POPOLAZIONE PER DIFFERENZA ]])</f>
        <v>0</v>
      </c>
      <c r="Q2237" s="3">
        <f>+Tabella2026[[#This Row],[INCIDENZA POPOLAZIONE PER DIFFERENZA]]*(PLAFOND-SUM(Tabella2026[CONTRIBUTO SULLA BASE DELLA POPOLAZIONE]))</f>
        <v>0</v>
      </c>
      <c r="R2237" s="3">
        <f>+Tabella2026[[#This Row],[CONTRIBUTO SULLA BASE DELLA POPOLAZIONE]]+Tabella2026[[#This Row],[CONTRIBUTO SULLA BASE DEL REDDITO]]</f>
        <v>26845.995490695968</v>
      </c>
      <c r="S2237" s="3">
        <f>+Tabella2026[[#This Row],[CONTRIBUTO TOTALE]]/(PLAFOND/N_TESSERE)</f>
        <v>53.691990981391939</v>
      </c>
      <c r="T2237" s="3">
        <f>+MAX(CEILING(Tabella2026[[#This Row],[preDEF1]],1),1)</f>
        <v>54</v>
      </c>
      <c r="U2237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2237" s="21">
        <f>+Tabella2026[[#This Row],[DEF - n. card]]*(PLAFOND/N_TESSERE)</f>
        <v>26500</v>
      </c>
      <c r="W2237" s="18"/>
    </row>
    <row r="2238" spans="2:23" x14ac:dyDescent="0.25">
      <c r="B2238" s="1" t="s">
        <v>4526</v>
      </c>
      <c r="C2238" s="2">
        <v>20072</v>
      </c>
      <c r="D2238" s="1" t="s">
        <v>4527</v>
      </c>
      <c r="E2238" s="1" t="s">
        <v>12</v>
      </c>
      <c r="F2238" s="1" t="s">
        <v>332</v>
      </c>
      <c r="G2238" s="1" t="s">
        <v>2448</v>
      </c>
      <c r="H2238" s="1" t="s">
        <v>15835</v>
      </c>
      <c r="I2238" s="5">
        <v>5374</v>
      </c>
      <c r="J2238" s="5">
        <v>105285197</v>
      </c>
      <c r="K2238" s="3">
        <f>+Tabella2026[[#This Row],[POP_2024]]/SUM(Tabella2026[POP_2024])</f>
        <v>9.1172110278418654E-5</v>
      </c>
      <c r="L2238" s="3">
        <f>+Tabella2026[[#This Row],[INCIDENZA POPOLAZIONE]]*(PLAFOND/2)</f>
        <v>26841.000886883743</v>
      </c>
      <c r="M2238" s="3">
        <f>+IFERROR(Tabella2026[[#This Row],[reddito_2024]]/Tabella2026[[#This Row],[POP_2024]],"")</f>
        <v>19591.588574618534</v>
      </c>
      <c r="N2238" s="3">
        <f>+IF(Tabella2026[[#This Row],[REDDITO COMPLESSIVO PROCAPITE]]&lt;media_aggr_reddito_pc,(media_aggr_reddito_pc-Tabella2026[[#This Row],[REDDITO COMPLESSIVO PROCAPITE]]),0)</f>
        <v>0</v>
      </c>
      <c r="O2238" s="3">
        <f>+Tabella2026[[#This Row],[DIFFERENZA REDDITO INFERIORE ALLA MEDIA DALLA MEDIA]]*Tabella2026[[#This Row],[POP_2024]]</f>
        <v>0</v>
      </c>
      <c r="P2238" s="3">
        <f>+Tabella2026[[#This Row],[POPOLAZIONE PER DIFFERENZA ]]/SUM(Tabella2026[[POPOLAZIONE PER DIFFERENZA ]])</f>
        <v>0</v>
      </c>
      <c r="Q2238" s="3">
        <f>+Tabella2026[[#This Row],[INCIDENZA POPOLAZIONE PER DIFFERENZA]]*(PLAFOND-SUM(Tabella2026[CONTRIBUTO SULLA BASE DELLA POPOLAZIONE]))</f>
        <v>0</v>
      </c>
      <c r="R2238" s="3">
        <f>+Tabella2026[[#This Row],[CONTRIBUTO SULLA BASE DELLA POPOLAZIONE]]+Tabella2026[[#This Row],[CONTRIBUTO SULLA BASE DEL REDDITO]]</f>
        <v>26841.000886883743</v>
      </c>
      <c r="S2238" s="3">
        <f>+Tabella2026[[#This Row],[CONTRIBUTO TOTALE]]/(PLAFOND/N_TESSERE)</f>
        <v>53.682001773767489</v>
      </c>
      <c r="T2238" s="3">
        <f>+MAX(CEILING(Tabella2026[[#This Row],[preDEF1]],1),1)</f>
        <v>54</v>
      </c>
      <c r="U2238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2238" s="21">
        <f>+Tabella2026[[#This Row],[DEF - n. card]]*(PLAFOND/N_TESSERE)</f>
        <v>26500</v>
      </c>
      <c r="W2238" s="18"/>
    </row>
    <row r="2239" spans="2:23" x14ac:dyDescent="0.25">
      <c r="B2239" s="1" t="s">
        <v>4430</v>
      </c>
      <c r="C2239" s="2">
        <v>75069</v>
      </c>
      <c r="D2239" s="1" t="s">
        <v>4431</v>
      </c>
      <c r="E2239" s="1" t="s">
        <v>33</v>
      </c>
      <c r="F2239" s="1" t="s">
        <v>132</v>
      </c>
      <c r="G2239" s="1" t="s">
        <v>2448</v>
      </c>
      <c r="H2239" s="1" t="s">
        <v>15836</v>
      </c>
      <c r="I2239" s="5">
        <v>5372</v>
      </c>
      <c r="J2239" s="5">
        <v>74964772</v>
      </c>
      <c r="K2239" s="3">
        <f>+Tabella2026[[#This Row],[POP_2024]]/SUM(Tabella2026[POP_2024])</f>
        <v>9.1138179459558061E-5</v>
      </c>
      <c r="L2239" s="3">
        <f>+Tabella2026[[#This Row],[INCIDENZA POPOLAZIONE]]*(PLAFOND/2)</f>
        <v>26831.0116792593</v>
      </c>
      <c r="M2239" s="3">
        <f>+IFERROR(Tabella2026[[#This Row],[reddito_2024]]/Tabella2026[[#This Row],[POP_2024]],"")</f>
        <v>13954.723008190618</v>
      </c>
      <c r="N2239" s="3">
        <f>+IF(Tabella2026[[#This Row],[REDDITO COMPLESSIVO PROCAPITE]]&lt;media_aggr_reddito_pc,(media_aggr_reddito_pc-Tabella2026[[#This Row],[REDDITO COMPLESSIVO PROCAPITE]]),0)</f>
        <v>3870.3430544181228</v>
      </c>
      <c r="O2239" s="3">
        <f>+Tabella2026[[#This Row],[DIFFERENZA REDDITO INFERIORE ALLA MEDIA DALLA MEDIA]]*Tabella2026[[#This Row],[POP_2024]]</f>
        <v>20791482.888334155</v>
      </c>
      <c r="P2239" s="3">
        <f>+Tabella2026[[#This Row],[POPOLAZIONE PER DIFFERENZA ]]/SUM(Tabella2026[[POPOLAZIONE PER DIFFERENZA ]])</f>
        <v>1.8445831561946831E-4</v>
      </c>
      <c r="Q2239" s="3">
        <f>+Tabella2026[[#This Row],[INCIDENZA POPOLAZIONE PER DIFFERENZA]]*(PLAFOND-SUM(Tabella2026[CONTRIBUTO SULLA BASE DELLA POPOLAZIONE]))</f>
        <v>54304.389774634976</v>
      </c>
      <c r="R2239" s="3">
        <f>+Tabella2026[[#This Row],[CONTRIBUTO SULLA BASE DELLA POPOLAZIONE]]+Tabella2026[[#This Row],[CONTRIBUTO SULLA BASE DEL REDDITO]]</f>
        <v>81135.401453894272</v>
      </c>
      <c r="S2239" s="3">
        <f>+Tabella2026[[#This Row],[CONTRIBUTO TOTALE]]/(PLAFOND/N_TESSERE)</f>
        <v>162.27080290778855</v>
      </c>
      <c r="T2239" s="3">
        <f>+MAX(CEILING(Tabella2026[[#This Row],[preDEF1]],1),1)</f>
        <v>163</v>
      </c>
      <c r="U2239" s="9">
        <f xml:space="preserve"> IF(ROW(Tabella2026[[#This Row],[preDEF2]]) - ROW(Tabella2026[[#Headers],[preDEF2]])&lt;=ABS(SUM(Tabella2026[preDEF2])-N_TESSERE),Tabella2026[[#This Row],[preDEF2]]-1,Tabella2026[[#This Row],[preDEF2]])</f>
        <v>162</v>
      </c>
      <c r="V2239" s="21">
        <f>+Tabella2026[[#This Row],[DEF - n. card]]*(PLAFOND/N_TESSERE)</f>
        <v>81000</v>
      </c>
      <c r="W2239" s="18"/>
    </row>
    <row r="2240" spans="2:23" x14ac:dyDescent="0.25">
      <c r="B2240" s="1" t="s">
        <v>4542</v>
      </c>
      <c r="C2240" s="2">
        <v>61004</v>
      </c>
      <c r="D2240" s="1" t="s">
        <v>4543</v>
      </c>
      <c r="E2240" s="1" t="s">
        <v>15</v>
      </c>
      <c r="F2240" s="1" t="s">
        <v>184</v>
      </c>
      <c r="G2240" s="1" t="s">
        <v>2448</v>
      </c>
      <c r="H2240" s="1" t="s">
        <v>15836</v>
      </c>
      <c r="I2240" s="5">
        <v>5367</v>
      </c>
      <c r="J2240" s="5">
        <v>58378926</v>
      </c>
      <c r="K2240" s="3">
        <f>+Tabella2026[[#This Row],[POP_2024]]/SUM(Tabella2026[POP_2024])</f>
        <v>9.1053352412406573E-5</v>
      </c>
      <c r="L2240" s="3">
        <f>+Tabella2026[[#This Row],[INCIDENZA POPOLAZIONE]]*(PLAFOND/2)</f>
        <v>26806.038660198185</v>
      </c>
      <c r="M2240" s="3">
        <f>+IFERROR(Tabella2026[[#This Row],[reddito_2024]]/Tabella2026[[#This Row],[POP_2024]],"")</f>
        <v>10877.3851313583</v>
      </c>
      <c r="N2240" s="3">
        <f>+IF(Tabella2026[[#This Row],[REDDITO COMPLESSIVO PROCAPITE]]&lt;media_aggr_reddito_pc,(media_aggr_reddito_pc-Tabella2026[[#This Row],[REDDITO COMPLESSIVO PROCAPITE]]),0)</f>
        <v>6947.6809312504411</v>
      </c>
      <c r="O2240" s="3">
        <f>+Tabella2026[[#This Row],[DIFFERENZA REDDITO INFERIORE ALLA MEDIA DALLA MEDIA]]*Tabella2026[[#This Row],[POP_2024]]</f>
        <v>37288203.558021121</v>
      </c>
      <c r="P2240" s="3">
        <f>+Tabella2026[[#This Row],[POPOLAZIONE PER DIFFERENZA ]]/SUM(Tabella2026[[POPOLAZIONE PER DIFFERENZA ]])</f>
        <v>3.3081426936833202E-4</v>
      </c>
      <c r="Q2240" s="3">
        <f>+Tabella2026[[#This Row],[INCIDENZA POPOLAZIONE PER DIFFERENZA]]*(PLAFOND-SUM(Tabella2026[CONTRIBUTO SULLA BASE DELLA POPOLAZIONE]))</f>
        <v>97391.472791335313</v>
      </c>
      <c r="R2240" s="3">
        <f>+Tabella2026[[#This Row],[CONTRIBUTO SULLA BASE DELLA POPOLAZIONE]]+Tabella2026[[#This Row],[CONTRIBUTO SULLA BASE DEL REDDITO]]</f>
        <v>124197.5114515335</v>
      </c>
      <c r="S2240" s="3">
        <f>+Tabella2026[[#This Row],[CONTRIBUTO TOTALE]]/(PLAFOND/N_TESSERE)</f>
        <v>248.395022903067</v>
      </c>
      <c r="T2240" s="3">
        <f>+MAX(CEILING(Tabella2026[[#This Row],[preDEF1]],1),1)</f>
        <v>249</v>
      </c>
      <c r="U2240" s="9">
        <f xml:space="preserve"> IF(ROW(Tabella2026[[#This Row],[preDEF2]]) - ROW(Tabella2026[[#Headers],[preDEF2]])&lt;=ABS(SUM(Tabella2026[preDEF2])-N_TESSERE),Tabella2026[[#This Row],[preDEF2]]-1,Tabella2026[[#This Row],[preDEF2]])</f>
        <v>248</v>
      </c>
      <c r="V2240" s="21">
        <f>+Tabella2026[[#This Row],[DEF - n. card]]*(PLAFOND/N_TESSERE)</f>
        <v>124000</v>
      </c>
      <c r="W2240" s="18"/>
    </row>
    <row r="2241" spans="2:23" x14ac:dyDescent="0.25">
      <c r="B2241" s="1" t="s">
        <v>4502</v>
      </c>
      <c r="C2241" s="2">
        <v>65028</v>
      </c>
      <c r="D2241" s="1" t="s">
        <v>4503</v>
      </c>
      <c r="E2241" s="1" t="s">
        <v>15</v>
      </c>
      <c r="F2241" s="1" t="s">
        <v>82</v>
      </c>
      <c r="G2241" s="1" t="s">
        <v>2448</v>
      </c>
      <c r="H2241" s="1" t="s">
        <v>15836</v>
      </c>
      <c r="I2241" s="5">
        <v>5363</v>
      </c>
      <c r="J2241" s="5">
        <v>69439707</v>
      </c>
      <c r="K2241" s="3">
        <f>+Tabella2026[[#This Row],[POP_2024]]/SUM(Tabella2026[POP_2024])</f>
        <v>9.0985490774685387E-5</v>
      </c>
      <c r="L2241" s="3">
        <f>+Tabella2026[[#This Row],[INCIDENZA POPOLAZIONE]]*(PLAFOND/2)</f>
        <v>26786.060244949298</v>
      </c>
      <c r="M2241" s="3">
        <f>+IFERROR(Tabella2026[[#This Row],[reddito_2024]]/Tabella2026[[#This Row],[POP_2024]],"")</f>
        <v>12947.92224501212</v>
      </c>
      <c r="N2241" s="3">
        <f>+IF(Tabella2026[[#This Row],[REDDITO COMPLESSIVO PROCAPITE]]&lt;media_aggr_reddito_pc,(media_aggr_reddito_pc-Tabella2026[[#This Row],[REDDITO COMPLESSIVO PROCAPITE]]),0)</f>
        <v>4877.1438175966214</v>
      </c>
      <c r="O2241" s="3">
        <f>+Tabella2026[[#This Row],[DIFFERENZA REDDITO INFERIORE ALLA MEDIA DALLA MEDIA]]*Tabella2026[[#This Row],[POP_2024]]</f>
        <v>26156122.293770682</v>
      </c>
      <c r="P2241" s="3">
        <f>+Tabella2026[[#This Row],[POPOLAZIONE PER DIFFERENZA ]]/SUM(Tabella2026[[POPOLAZIONE PER DIFFERENZA ]])</f>
        <v>2.3205243644034893E-4</v>
      </c>
      <c r="Q2241" s="3">
        <f>+Tabella2026[[#This Row],[INCIDENZA POPOLAZIONE PER DIFFERENZA]]*(PLAFOND-SUM(Tabella2026[CONTRIBUTO SULLA BASE DELLA POPOLAZIONE]))</f>
        <v>68316.063248711667</v>
      </c>
      <c r="R2241" s="3">
        <f>+Tabella2026[[#This Row],[CONTRIBUTO SULLA BASE DELLA POPOLAZIONE]]+Tabella2026[[#This Row],[CONTRIBUTO SULLA BASE DEL REDDITO]]</f>
        <v>95102.123493660969</v>
      </c>
      <c r="S2241" s="3">
        <f>+Tabella2026[[#This Row],[CONTRIBUTO TOTALE]]/(PLAFOND/N_TESSERE)</f>
        <v>190.20424698732194</v>
      </c>
      <c r="T2241" s="3">
        <f>+MAX(CEILING(Tabella2026[[#This Row],[preDEF1]],1),1)</f>
        <v>191</v>
      </c>
      <c r="U2241" s="9">
        <f xml:space="preserve"> IF(ROW(Tabella2026[[#This Row],[preDEF2]]) - ROW(Tabella2026[[#Headers],[preDEF2]])&lt;=ABS(SUM(Tabella2026[preDEF2])-N_TESSERE),Tabella2026[[#This Row],[preDEF2]]-1,Tabella2026[[#This Row],[preDEF2]])</f>
        <v>190</v>
      </c>
      <c r="V2241" s="21">
        <f>+Tabella2026[[#This Row],[DEF - n. card]]*(PLAFOND/N_TESSERE)</f>
        <v>95000</v>
      </c>
      <c r="W2241" s="18"/>
    </row>
    <row r="2242" spans="2:23" x14ac:dyDescent="0.25">
      <c r="B2242" s="1" t="s">
        <v>4785</v>
      </c>
      <c r="C2242" s="2">
        <v>79060</v>
      </c>
      <c r="D2242" s="1" t="s">
        <v>4786</v>
      </c>
      <c r="E2242" s="1" t="s">
        <v>61</v>
      </c>
      <c r="F2242" s="1" t="s">
        <v>148</v>
      </c>
      <c r="G2242" s="1" t="s">
        <v>2448</v>
      </c>
      <c r="H2242" s="1" t="s">
        <v>15836</v>
      </c>
      <c r="I2242" s="5">
        <v>5362</v>
      </c>
      <c r="J2242" s="5">
        <v>52611296</v>
      </c>
      <c r="K2242" s="3">
        <f>+Tabella2026[[#This Row],[POP_2024]]/SUM(Tabella2026[POP_2024])</f>
        <v>9.0968525365255084E-5</v>
      </c>
      <c r="L2242" s="3">
        <f>+Tabella2026[[#This Row],[INCIDENZA POPOLAZIONE]]*(PLAFOND/2)</f>
        <v>26781.065641137073</v>
      </c>
      <c r="M2242" s="3">
        <f>+IFERROR(Tabella2026[[#This Row],[reddito_2024]]/Tabella2026[[#This Row],[POP_2024]],"")</f>
        <v>9811.8791495710557</v>
      </c>
      <c r="N2242" s="3">
        <f>+IF(Tabella2026[[#This Row],[REDDITO COMPLESSIVO PROCAPITE]]&lt;media_aggr_reddito_pc,(media_aggr_reddito_pc-Tabella2026[[#This Row],[REDDITO COMPLESSIVO PROCAPITE]]),0)</f>
        <v>8013.1869130376854</v>
      </c>
      <c r="O2242" s="3">
        <f>+Tabella2026[[#This Row],[DIFFERENZA REDDITO INFERIORE ALLA MEDIA DALLA MEDIA]]*Tabella2026[[#This Row],[POP_2024]]</f>
        <v>42966708.227708071</v>
      </c>
      <c r="P2242" s="3">
        <f>+Tabella2026[[#This Row],[POPOLAZIONE PER DIFFERENZA ]]/SUM(Tabella2026[[POPOLAZIONE PER DIFFERENZA ]])</f>
        <v>3.8119294664851054E-4</v>
      </c>
      <c r="Q2242" s="3">
        <f>+Tabella2026[[#This Row],[INCIDENZA POPOLAZIONE PER DIFFERENZA]]*(PLAFOND-SUM(Tabella2026[CONTRIBUTO SULLA BASE DELLA POPOLAZIONE]))</f>
        <v>112222.91759861197</v>
      </c>
      <c r="R2242" s="3">
        <f>+Tabella2026[[#This Row],[CONTRIBUTO SULLA BASE DELLA POPOLAZIONE]]+Tabella2026[[#This Row],[CONTRIBUTO SULLA BASE DEL REDDITO]]</f>
        <v>139003.98323974904</v>
      </c>
      <c r="S2242" s="3">
        <f>+Tabella2026[[#This Row],[CONTRIBUTO TOTALE]]/(PLAFOND/N_TESSERE)</f>
        <v>278.00796647949807</v>
      </c>
      <c r="T2242" s="3">
        <f>+MAX(CEILING(Tabella2026[[#This Row],[preDEF1]],1),1)</f>
        <v>279</v>
      </c>
      <c r="U2242" s="9">
        <f xml:space="preserve"> IF(ROW(Tabella2026[[#This Row],[preDEF2]]) - ROW(Tabella2026[[#Headers],[preDEF2]])&lt;=ABS(SUM(Tabella2026[preDEF2])-N_TESSERE),Tabella2026[[#This Row],[preDEF2]]-1,Tabella2026[[#This Row],[preDEF2]])</f>
        <v>278</v>
      </c>
      <c r="V2242" s="21">
        <f>+Tabella2026[[#This Row],[DEF - n. card]]*(PLAFOND/N_TESSERE)</f>
        <v>139000</v>
      </c>
      <c r="W2242" s="18"/>
    </row>
    <row r="2243" spans="2:23" x14ac:dyDescent="0.25">
      <c r="B2243" s="1" t="s">
        <v>4538</v>
      </c>
      <c r="C2243" s="2">
        <v>12084</v>
      </c>
      <c r="D2243" s="1" t="s">
        <v>4539</v>
      </c>
      <c r="E2243" s="1" t="s">
        <v>12</v>
      </c>
      <c r="F2243" s="1" t="s">
        <v>157</v>
      </c>
      <c r="G2243" s="1" t="s">
        <v>2448</v>
      </c>
      <c r="H2243" s="1" t="s">
        <v>15835</v>
      </c>
      <c r="I2243" s="5">
        <v>5360</v>
      </c>
      <c r="J2243" s="5">
        <v>98043388</v>
      </c>
      <c r="K2243" s="3">
        <f>+Tabella2026[[#This Row],[POP_2024]]/SUM(Tabella2026[POP_2024])</f>
        <v>9.0934594546394492E-5</v>
      </c>
      <c r="L2243" s="3">
        <f>+Tabella2026[[#This Row],[INCIDENZA POPOLAZIONE]]*(PLAFOND/2)</f>
        <v>26771.07643351263</v>
      </c>
      <c r="M2243" s="3">
        <f>+IFERROR(Tabella2026[[#This Row],[reddito_2024]]/Tabella2026[[#This Row],[POP_2024]],"")</f>
        <v>18291.676865671641</v>
      </c>
      <c r="N2243" s="3">
        <f>+IF(Tabella2026[[#This Row],[REDDITO COMPLESSIVO PROCAPITE]]&lt;media_aggr_reddito_pc,(media_aggr_reddito_pc-Tabella2026[[#This Row],[REDDITO COMPLESSIVO PROCAPITE]]),0)</f>
        <v>0</v>
      </c>
      <c r="O2243" s="3">
        <f>+Tabella2026[[#This Row],[DIFFERENZA REDDITO INFERIORE ALLA MEDIA DALLA MEDIA]]*Tabella2026[[#This Row],[POP_2024]]</f>
        <v>0</v>
      </c>
      <c r="P2243" s="3">
        <f>+Tabella2026[[#This Row],[POPOLAZIONE PER DIFFERENZA ]]/SUM(Tabella2026[[POPOLAZIONE PER DIFFERENZA ]])</f>
        <v>0</v>
      </c>
      <c r="Q2243" s="3">
        <f>+Tabella2026[[#This Row],[INCIDENZA POPOLAZIONE PER DIFFERENZA]]*(PLAFOND-SUM(Tabella2026[CONTRIBUTO SULLA BASE DELLA POPOLAZIONE]))</f>
        <v>0</v>
      </c>
      <c r="R2243" s="3">
        <f>+Tabella2026[[#This Row],[CONTRIBUTO SULLA BASE DELLA POPOLAZIONE]]+Tabella2026[[#This Row],[CONTRIBUTO SULLA BASE DEL REDDITO]]</f>
        <v>26771.07643351263</v>
      </c>
      <c r="S2243" s="3">
        <f>+Tabella2026[[#This Row],[CONTRIBUTO TOTALE]]/(PLAFOND/N_TESSERE)</f>
        <v>53.542152867025258</v>
      </c>
      <c r="T2243" s="3">
        <f>+MAX(CEILING(Tabella2026[[#This Row],[preDEF1]],1),1)</f>
        <v>54</v>
      </c>
      <c r="U2243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2243" s="21">
        <f>+Tabella2026[[#This Row],[DEF - n. card]]*(PLAFOND/N_TESSERE)</f>
        <v>26500</v>
      </c>
      <c r="W2243" s="18"/>
    </row>
    <row r="2244" spans="2:23" x14ac:dyDescent="0.25">
      <c r="B2244" s="1" t="s">
        <v>4570</v>
      </c>
      <c r="C2244" s="2">
        <v>18072</v>
      </c>
      <c r="D2244" s="1" t="s">
        <v>4571</v>
      </c>
      <c r="E2244" s="1" t="s">
        <v>12</v>
      </c>
      <c r="F2244" s="1" t="s">
        <v>195</v>
      </c>
      <c r="G2244" s="1" t="s">
        <v>2448</v>
      </c>
      <c r="H2244" s="1" t="s">
        <v>15835</v>
      </c>
      <c r="I2244" s="5">
        <v>5357</v>
      </c>
      <c r="J2244" s="5">
        <v>107154409</v>
      </c>
      <c r="K2244" s="3">
        <f>+Tabella2026[[#This Row],[POP_2024]]/SUM(Tabella2026[POP_2024])</f>
        <v>9.0883698318103596E-5</v>
      </c>
      <c r="L2244" s="3">
        <f>+Tabella2026[[#This Row],[INCIDENZA POPOLAZIONE]]*(PLAFOND/2)</f>
        <v>26756.092622075961</v>
      </c>
      <c r="M2244" s="3">
        <f>+IFERROR(Tabella2026[[#This Row],[reddito_2024]]/Tabella2026[[#This Row],[POP_2024]],"")</f>
        <v>20002.689751726713</v>
      </c>
      <c r="N2244" s="3">
        <f>+IF(Tabella2026[[#This Row],[REDDITO COMPLESSIVO PROCAPITE]]&lt;media_aggr_reddito_pc,(media_aggr_reddito_pc-Tabella2026[[#This Row],[REDDITO COMPLESSIVO PROCAPITE]]),0)</f>
        <v>0</v>
      </c>
      <c r="O2244" s="3">
        <f>+Tabella2026[[#This Row],[DIFFERENZA REDDITO INFERIORE ALLA MEDIA DALLA MEDIA]]*Tabella2026[[#This Row],[POP_2024]]</f>
        <v>0</v>
      </c>
      <c r="P2244" s="3">
        <f>+Tabella2026[[#This Row],[POPOLAZIONE PER DIFFERENZA ]]/SUM(Tabella2026[[POPOLAZIONE PER DIFFERENZA ]])</f>
        <v>0</v>
      </c>
      <c r="Q2244" s="3">
        <f>+Tabella2026[[#This Row],[INCIDENZA POPOLAZIONE PER DIFFERENZA]]*(PLAFOND-SUM(Tabella2026[CONTRIBUTO SULLA BASE DELLA POPOLAZIONE]))</f>
        <v>0</v>
      </c>
      <c r="R2244" s="3">
        <f>+Tabella2026[[#This Row],[CONTRIBUTO SULLA BASE DELLA POPOLAZIONE]]+Tabella2026[[#This Row],[CONTRIBUTO SULLA BASE DEL REDDITO]]</f>
        <v>26756.092622075961</v>
      </c>
      <c r="S2244" s="3">
        <f>+Tabella2026[[#This Row],[CONTRIBUTO TOTALE]]/(PLAFOND/N_TESSERE)</f>
        <v>53.512185244151922</v>
      </c>
      <c r="T2244" s="3">
        <f>+MAX(CEILING(Tabella2026[[#This Row],[preDEF1]],1),1)</f>
        <v>54</v>
      </c>
      <c r="U2244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2244" s="21">
        <f>+Tabella2026[[#This Row],[DEF - n. card]]*(PLAFOND/N_TESSERE)</f>
        <v>26500</v>
      </c>
      <c r="W2244" s="18"/>
    </row>
    <row r="2245" spans="2:23" x14ac:dyDescent="0.25">
      <c r="B2245" s="1" t="s">
        <v>4498</v>
      </c>
      <c r="C2245" s="2">
        <v>20035</v>
      </c>
      <c r="D2245" s="1" t="s">
        <v>4499</v>
      </c>
      <c r="E2245" s="1" t="s">
        <v>12</v>
      </c>
      <c r="F2245" s="1" t="s">
        <v>332</v>
      </c>
      <c r="G2245" s="1" t="s">
        <v>2448</v>
      </c>
      <c r="H2245" s="1" t="s">
        <v>15835</v>
      </c>
      <c r="I2245" s="5">
        <v>5357</v>
      </c>
      <c r="J2245" s="5">
        <v>105561389</v>
      </c>
      <c r="K2245" s="3">
        <f>+Tabella2026[[#This Row],[POP_2024]]/SUM(Tabella2026[POP_2024])</f>
        <v>9.0883698318103596E-5</v>
      </c>
      <c r="L2245" s="3">
        <f>+Tabella2026[[#This Row],[INCIDENZA POPOLAZIONE]]*(PLAFOND/2)</f>
        <v>26756.092622075961</v>
      </c>
      <c r="M2245" s="3">
        <f>+IFERROR(Tabella2026[[#This Row],[reddito_2024]]/Tabella2026[[#This Row],[POP_2024]],"")</f>
        <v>19705.31808848236</v>
      </c>
      <c r="N2245" s="3">
        <f>+IF(Tabella2026[[#This Row],[REDDITO COMPLESSIVO PROCAPITE]]&lt;media_aggr_reddito_pc,(media_aggr_reddito_pc-Tabella2026[[#This Row],[REDDITO COMPLESSIVO PROCAPITE]]),0)</f>
        <v>0</v>
      </c>
      <c r="O2245" s="3">
        <f>+Tabella2026[[#This Row],[DIFFERENZA REDDITO INFERIORE ALLA MEDIA DALLA MEDIA]]*Tabella2026[[#This Row],[POP_2024]]</f>
        <v>0</v>
      </c>
      <c r="P2245" s="3">
        <f>+Tabella2026[[#This Row],[POPOLAZIONE PER DIFFERENZA ]]/SUM(Tabella2026[[POPOLAZIONE PER DIFFERENZA ]])</f>
        <v>0</v>
      </c>
      <c r="Q2245" s="3">
        <f>+Tabella2026[[#This Row],[INCIDENZA POPOLAZIONE PER DIFFERENZA]]*(PLAFOND-SUM(Tabella2026[CONTRIBUTO SULLA BASE DELLA POPOLAZIONE]))</f>
        <v>0</v>
      </c>
      <c r="R2245" s="3">
        <f>+Tabella2026[[#This Row],[CONTRIBUTO SULLA BASE DELLA POPOLAZIONE]]+Tabella2026[[#This Row],[CONTRIBUTO SULLA BASE DEL REDDITO]]</f>
        <v>26756.092622075961</v>
      </c>
      <c r="S2245" s="3">
        <f>+Tabella2026[[#This Row],[CONTRIBUTO TOTALE]]/(PLAFOND/N_TESSERE)</f>
        <v>53.512185244151922</v>
      </c>
      <c r="T2245" s="3">
        <f>+MAX(CEILING(Tabella2026[[#This Row],[preDEF1]],1),1)</f>
        <v>54</v>
      </c>
      <c r="U2245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2245" s="21">
        <f>+Tabella2026[[#This Row],[DEF - n. card]]*(PLAFOND/N_TESSERE)</f>
        <v>26500</v>
      </c>
      <c r="W2245" s="18"/>
    </row>
    <row r="2246" spans="2:23" x14ac:dyDescent="0.25">
      <c r="B2246" s="1" t="s">
        <v>4468</v>
      </c>
      <c r="C2246" s="2">
        <v>44017</v>
      </c>
      <c r="D2246" s="1" t="s">
        <v>4469</v>
      </c>
      <c r="E2246" s="1" t="s">
        <v>117</v>
      </c>
      <c r="F2246" s="1" t="s">
        <v>360</v>
      </c>
      <c r="G2246" s="1" t="s">
        <v>2448</v>
      </c>
      <c r="H2246" s="1" t="s">
        <v>15834</v>
      </c>
      <c r="I2246" s="5">
        <v>5354</v>
      </c>
      <c r="J2246" s="5">
        <v>86655497</v>
      </c>
      <c r="K2246" s="3">
        <f>+Tabella2026[[#This Row],[POP_2024]]/SUM(Tabella2026[POP_2024])</f>
        <v>9.08328020898127E-5</v>
      </c>
      <c r="L2246" s="3">
        <f>+Tabella2026[[#This Row],[INCIDENZA POPOLAZIONE]]*(PLAFOND/2)</f>
        <v>26741.108810639293</v>
      </c>
      <c r="M2246" s="3">
        <f>+IFERROR(Tabella2026[[#This Row],[reddito_2024]]/Tabella2026[[#This Row],[POP_2024]],"")</f>
        <v>16185.188083675757</v>
      </c>
      <c r="N2246" s="3">
        <f>+IF(Tabella2026[[#This Row],[REDDITO COMPLESSIVO PROCAPITE]]&lt;media_aggr_reddito_pc,(media_aggr_reddito_pc-Tabella2026[[#This Row],[REDDITO COMPLESSIVO PROCAPITE]]),0)</f>
        <v>1639.8779789329838</v>
      </c>
      <c r="O2246" s="3">
        <f>+Tabella2026[[#This Row],[DIFFERENZA REDDITO INFERIORE ALLA MEDIA DALLA MEDIA]]*Tabella2026[[#This Row],[POP_2024]]</f>
        <v>8779906.6992071941</v>
      </c>
      <c r="P2246" s="3">
        <f>+Tabella2026[[#This Row],[POPOLAZIONE PER DIFFERENZA ]]/SUM(Tabella2026[[POPOLAZIONE PER DIFFERENZA ]])</f>
        <v>7.7893761100635174E-5</v>
      </c>
      <c r="Q2246" s="3">
        <f>+Tabella2026[[#This Row],[INCIDENZA POPOLAZIONE PER DIFFERENZA]]*(PLAFOND-SUM(Tabella2026[CONTRIBUTO SULLA BASE DELLA POPOLAZIONE]))</f>
        <v>22931.864847706263</v>
      </c>
      <c r="R2246" s="3">
        <f>+Tabella2026[[#This Row],[CONTRIBUTO SULLA BASE DELLA POPOLAZIONE]]+Tabella2026[[#This Row],[CONTRIBUTO SULLA BASE DEL REDDITO]]</f>
        <v>49672.973658345552</v>
      </c>
      <c r="S2246" s="3">
        <f>+Tabella2026[[#This Row],[CONTRIBUTO TOTALE]]/(PLAFOND/N_TESSERE)</f>
        <v>99.34594731669111</v>
      </c>
      <c r="T2246" s="3">
        <f>+MAX(CEILING(Tabella2026[[#This Row],[preDEF1]],1),1)</f>
        <v>100</v>
      </c>
      <c r="U2246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2246" s="21">
        <f>+Tabella2026[[#This Row],[DEF - n. card]]*(PLAFOND/N_TESSERE)</f>
        <v>49500</v>
      </c>
      <c r="W2246" s="18"/>
    </row>
    <row r="2247" spans="2:23" x14ac:dyDescent="0.25">
      <c r="B2247" s="1" t="s">
        <v>4376</v>
      </c>
      <c r="C2247" s="2">
        <v>71050</v>
      </c>
      <c r="D2247" s="1" t="s">
        <v>4377</v>
      </c>
      <c r="E2247" s="1" t="s">
        <v>33</v>
      </c>
      <c r="F2247" s="1" t="s">
        <v>78</v>
      </c>
      <c r="G2247" s="1" t="s">
        <v>2448</v>
      </c>
      <c r="H2247" s="1" t="s">
        <v>15836</v>
      </c>
      <c r="I2247" s="5">
        <v>5344</v>
      </c>
      <c r="J2247" s="5">
        <v>53989509</v>
      </c>
      <c r="K2247" s="3">
        <f>+Tabella2026[[#This Row],[POP_2024]]/SUM(Tabella2026[POP_2024])</f>
        <v>9.0663147995509737E-5</v>
      </c>
      <c r="L2247" s="3">
        <f>+Tabella2026[[#This Row],[INCIDENZA POPOLAZIONE]]*(PLAFOND/2)</f>
        <v>26691.162772517069</v>
      </c>
      <c r="M2247" s="3">
        <f>+IFERROR(Tabella2026[[#This Row],[reddito_2024]]/Tabella2026[[#This Row],[POP_2024]],"")</f>
        <v>10102.827282934131</v>
      </c>
      <c r="N2247" s="3">
        <f>+IF(Tabella2026[[#This Row],[REDDITO COMPLESSIVO PROCAPITE]]&lt;media_aggr_reddito_pc,(media_aggr_reddito_pc-Tabella2026[[#This Row],[REDDITO COMPLESSIVO PROCAPITE]]),0)</f>
        <v>7722.2387796746098</v>
      </c>
      <c r="O2247" s="3">
        <f>+Tabella2026[[#This Row],[DIFFERENZA REDDITO INFERIORE ALLA MEDIA DALLA MEDIA]]*Tabella2026[[#This Row],[POP_2024]]</f>
        <v>41267644.038581118</v>
      </c>
      <c r="P2247" s="3">
        <f>+Tabella2026[[#This Row],[POPOLAZIONE PER DIFFERENZA ]]/SUM(Tabella2026[[POPOLAZIONE PER DIFFERENZA ]])</f>
        <v>3.6611915320439002E-4</v>
      </c>
      <c r="Q2247" s="3">
        <f>+Tabella2026[[#This Row],[INCIDENZA POPOLAZIONE PER DIFFERENZA]]*(PLAFOND-SUM(Tabella2026[CONTRIBUTO SULLA BASE DELLA POPOLAZIONE]))</f>
        <v>107785.20411400795</v>
      </c>
      <c r="R2247" s="3">
        <f>+Tabella2026[[#This Row],[CONTRIBUTO SULLA BASE DELLA POPOLAZIONE]]+Tabella2026[[#This Row],[CONTRIBUTO SULLA BASE DEL REDDITO]]</f>
        <v>134476.36688652501</v>
      </c>
      <c r="S2247" s="3">
        <f>+Tabella2026[[#This Row],[CONTRIBUTO TOTALE]]/(PLAFOND/N_TESSERE)</f>
        <v>268.95273377305</v>
      </c>
      <c r="T2247" s="3">
        <f>+MAX(CEILING(Tabella2026[[#This Row],[preDEF1]],1),1)</f>
        <v>269</v>
      </c>
      <c r="U2247" s="9">
        <f xml:space="preserve"> IF(ROW(Tabella2026[[#This Row],[preDEF2]]) - ROW(Tabella2026[[#Headers],[preDEF2]])&lt;=ABS(SUM(Tabella2026[preDEF2])-N_TESSERE),Tabella2026[[#This Row],[preDEF2]]-1,Tabella2026[[#This Row],[preDEF2]])</f>
        <v>268</v>
      </c>
      <c r="V2247" s="21">
        <f>+Tabella2026[[#This Row],[DEF - n. card]]*(PLAFOND/N_TESSERE)</f>
        <v>134000</v>
      </c>
      <c r="W2247" s="18"/>
    </row>
    <row r="2248" spans="2:23" x14ac:dyDescent="0.25">
      <c r="B2248" s="1" t="s">
        <v>4574</v>
      </c>
      <c r="C2248" s="2">
        <v>33014</v>
      </c>
      <c r="D2248" s="1" t="s">
        <v>4575</v>
      </c>
      <c r="E2248" s="1" t="s">
        <v>27</v>
      </c>
      <c r="F2248" s="1" t="s">
        <v>112</v>
      </c>
      <c r="G2248" s="1" t="s">
        <v>2448</v>
      </c>
      <c r="H2248" s="1" t="s">
        <v>15835</v>
      </c>
      <c r="I2248" s="5">
        <v>5340</v>
      </c>
      <c r="J2248" s="5">
        <v>112999389</v>
      </c>
      <c r="K2248" s="3">
        <f>+Tabella2026[[#This Row],[POP_2024]]/SUM(Tabella2026[POP_2024])</f>
        <v>9.0595286357788538E-5</v>
      </c>
      <c r="L2248" s="3">
        <f>+Tabella2026[[#This Row],[INCIDENZA POPOLAZIONE]]*(PLAFOND/2)</f>
        <v>26671.184357268176</v>
      </c>
      <c r="M2248" s="3">
        <f>+IFERROR(Tabella2026[[#This Row],[reddito_2024]]/Tabella2026[[#This Row],[POP_2024]],"")</f>
        <v>21160.934269662921</v>
      </c>
      <c r="N2248" s="3">
        <f>+IF(Tabella2026[[#This Row],[REDDITO COMPLESSIVO PROCAPITE]]&lt;media_aggr_reddito_pc,(media_aggr_reddito_pc-Tabella2026[[#This Row],[REDDITO COMPLESSIVO PROCAPITE]]),0)</f>
        <v>0</v>
      </c>
      <c r="O2248" s="3">
        <f>+Tabella2026[[#This Row],[DIFFERENZA REDDITO INFERIORE ALLA MEDIA DALLA MEDIA]]*Tabella2026[[#This Row],[POP_2024]]</f>
        <v>0</v>
      </c>
      <c r="P2248" s="3">
        <f>+Tabella2026[[#This Row],[POPOLAZIONE PER DIFFERENZA ]]/SUM(Tabella2026[[POPOLAZIONE PER DIFFERENZA ]])</f>
        <v>0</v>
      </c>
      <c r="Q2248" s="3">
        <f>+Tabella2026[[#This Row],[INCIDENZA POPOLAZIONE PER DIFFERENZA]]*(PLAFOND-SUM(Tabella2026[CONTRIBUTO SULLA BASE DELLA POPOLAZIONE]))</f>
        <v>0</v>
      </c>
      <c r="R2248" s="3">
        <f>+Tabella2026[[#This Row],[CONTRIBUTO SULLA BASE DELLA POPOLAZIONE]]+Tabella2026[[#This Row],[CONTRIBUTO SULLA BASE DEL REDDITO]]</f>
        <v>26671.184357268176</v>
      </c>
      <c r="S2248" s="3">
        <f>+Tabella2026[[#This Row],[CONTRIBUTO TOTALE]]/(PLAFOND/N_TESSERE)</f>
        <v>53.342368714536349</v>
      </c>
      <c r="T2248" s="3">
        <f>+MAX(CEILING(Tabella2026[[#This Row],[preDEF1]],1),1)</f>
        <v>54</v>
      </c>
      <c r="U2248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2248" s="21">
        <f>+Tabella2026[[#This Row],[DEF - n. card]]*(PLAFOND/N_TESSERE)</f>
        <v>26500</v>
      </c>
      <c r="W2248" s="18"/>
    </row>
    <row r="2249" spans="2:23" x14ac:dyDescent="0.25">
      <c r="B2249" s="1" t="s">
        <v>4586</v>
      </c>
      <c r="C2249" s="2">
        <v>16204</v>
      </c>
      <c r="D2249" s="1" t="s">
        <v>4587</v>
      </c>
      <c r="E2249" s="1" t="s">
        <v>12</v>
      </c>
      <c r="F2249" s="1" t="s">
        <v>93</v>
      </c>
      <c r="G2249" s="1" t="s">
        <v>2448</v>
      </c>
      <c r="H2249" s="1" t="s">
        <v>15835</v>
      </c>
      <c r="I2249" s="5">
        <v>5339</v>
      </c>
      <c r="J2249" s="5">
        <v>94413614</v>
      </c>
      <c r="K2249" s="3">
        <f>+Tabella2026[[#This Row],[POP_2024]]/SUM(Tabella2026[POP_2024])</f>
        <v>9.0578320948358248E-5</v>
      </c>
      <c r="L2249" s="3">
        <f>+Tabella2026[[#This Row],[INCIDENZA POPOLAZIONE]]*(PLAFOND/2)</f>
        <v>26666.189753455958</v>
      </c>
      <c r="M2249" s="3">
        <f>+IFERROR(Tabella2026[[#This Row],[reddito_2024]]/Tabella2026[[#This Row],[POP_2024]],"")</f>
        <v>17683.763626147218</v>
      </c>
      <c r="N2249" s="3">
        <f>+IF(Tabella2026[[#This Row],[REDDITO COMPLESSIVO PROCAPITE]]&lt;media_aggr_reddito_pc,(media_aggr_reddito_pc-Tabella2026[[#This Row],[REDDITO COMPLESSIVO PROCAPITE]]),0)</f>
        <v>141.30243646152303</v>
      </c>
      <c r="O2249" s="3">
        <f>+Tabella2026[[#This Row],[DIFFERENZA REDDITO INFERIORE ALLA MEDIA DALLA MEDIA]]*Tabella2026[[#This Row],[POP_2024]]</f>
        <v>754413.70826807141</v>
      </c>
      <c r="P2249" s="3">
        <f>+Tabella2026[[#This Row],[POPOLAZIONE PER DIFFERENZA ]]/SUM(Tabella2026[[POPOLAZIONE PER DIFFERENZA ]])</f>
        <v>6.6930234199622756E-6</v>
      </c>
      <c r="Q2249" s="3">
        <f>+Tabella2026[[#This Row],[INCIDENZA POPOLAZIONE PER DIFFERENZA]]*(PLAFOND-SUM(Tabella2026[CONTRIBUTO SULLA BASE DELLA POPOLAZIONE]))</f>
        <v>1970.4210750693369</v>
      </c>
      <c r="R2249" s="3">
        <f>+Tabella2026[[#This Row],[CONTRIBUTO SULLA BASE DELLA POPOLAZIONE]]+Tabella2026[[#This Row],[CONTRIBUTO SULLA BASE DEL REDDITO]]</f>
        <v>28636.610828525296</v>
      </c>
      <c r="S2249" s="3">
        <f>+Tabella2026[[#This Row],[CONTRIBUTO TOTALE]]/(PLAFOND/N_TESSERE)</f>
        <v>57.273221657050591</v>
      </c>
      <c r="T2249" s="3">
        <f>+MAX(CEILING(Tabella2026[[#This Row],[preDEF1]],1),1)</f>
        <v>58</v>
      </c>
      <c r="U2249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249" s="21">
        <f>+Tabella2026[[#This Row],[DEF - n. card]]*(PLAFOND/N_TESSERE)</f>
        <v>28500</v>
      </c>
      <c r="W2249" s="18"/>
    </row>
    <row r="2250" spans="2:23" x14ac:dyDescent="0.25">
      <c r="B2250" s="1" t="s">
        <v>4588</v>
      </c>
      <c r="C2250" s="2">
        <v>71055</v>
      </c>
      <c r="D2250" s="1" t="s">
        <v>4589</v>
      </c>
      <c r="E2250" s="1" t="s">
        <v>33</v>
      </c>
      <c r="F2250" s="1" t="s">
        <v>78</v>
      </c>
      <c r="G2250" s="1" t="s">
        <v>2448</v>
      </c>
      <c r="H2250" s="1" t="s">
        <v>15836</v>
      </c>
      <c r="I2250" s="5">
        <v>5338</v>
      </c>
      <c r="J2250" s="5">
        <v>57615619</v>
      </c>
      <c r="K2250" s="3">
        <f>+Tabella2026[[#This Row],[POP_2024]]/SUM(Tabella2026[POP_2024])</f>
        <v>9.0561355538927945E-5</v>
      </c>
      <c r="L2250" s="3">
        <f>+Tabella2026[[#This Row],[INCIDENZA POPOLAZIONE]]*(PLAFOND/2)</f>
        <v>26661.195149643732</v>
      </c>
      <c r="M2250" s="3">
        <f>+IFERROR(Tabella2026[[#This Row],[reddito_2024]]/Tabella2026[[#This Row],[POP_2024]],"")</f>
        <v>10793.484263769202</v>
      </c>
      <c r="N2250" s="3">
        <f>+IF(Tabella2026[[#This Row],[REDDITO COMPLESSIVO PROCAPITE]]&lt;media_aggr_reddito_pc,(media_aggr_reddito_pc-Tabella2026[[#This Row],[REDDITO COMPLESSIVO PROCAPITE]]),0)</f>
        <v>7031.5817988395393</v>
      </c>
      <c r="O2250" s="3">
        <f>+Tabella2026[[#This Row],[DIFFERENZA REDDITO INFERIORE ALLA MEDIA DALLA MEDIA]]*Tabella2026[[#This Row],[POP_2024]]</f>
        <v>37534583.642205462</v>
      </c>
      <c r="P2250" s="3">
        <f>+Tabella2026[[#This Row],[POPOLAZIONE PER DIFFERENZA ]]/SUM(Tabella2026[[POPOLAZIONE PER DIFFERENZA ]])</f>
        <v>3.3300010938632928E-4</v>
      </c>
      <c r="Q2250" s="3">
        <f>+Tabella2026[[#This Row],[INCIDENZA POPOLAZIONE PER DIFFERENZA]]*(PLAFOND-SUM(Tabella2026[CONTRIBUTO SULLA BASE DELLA POPOLAZIONE]))</f>
        <v>98034.982453253702</v>
      </c>
      <c r="R2250" s="3">
        <f>+Tabella2026[[#This Row],[CONTRIBUTO SULLA BASE DELLA POPOLAZIONE]]+Tabella2026[[#This Row],[CONTRIBUTO SULLA BASE DEL REDDITO]]</f>
        <v>124696.17760289743</v>
      </c>
      <c r="S2250" s="3">
        <f>+Tabella2026[[#This Row],[CONTRIBUTO TOTALE]]/(PLAFOND/N_TESSERE)</f>
        <v>249.39235520579484</v>
      </c>
      <c r="T2250" s="3">
        <f>+MAX(CEILING(Tabella2026[[#This Row],[preDEF1]],1),1)</f>
        <v>250</v>
      </c>
      <c r="U2250" s="9">
        <f xml:space="preserve"> IF(ROW(Tabella2026[[#This Row],[preDEF2]]) - ROW(Tabella2026[[#Headers],[preDEF2]])&lt;=ABS(SUM(Tabella2026[preDEF2])-N_TESSERE),Tabella2026[[#This Row],[preDEF2]]-1,Tabella2026[[#This Row],[preDEF2]])</f>
        <v>249</v>
      </c>
      <c r="V2250" s="21">
        <f>+Tabella2026[[#This Row],[DEF - n. card]]*(PLAFOND/N_TESSERE)</f>
        <v>124500</v>
      </c>
      <c r="W2250" s="18"/>
    </row>
    <row r="2251" spans="2:23" x14ac:dyDescent="0.25">
      <c r="B2251" s="1" t="s">
        <v>4474</v>
      </c>
      <c r="C2251" s="2">
        <v>12003</v>
      </c>
      <c r="D2251" s="1" t="s">
        <v>4475</v>
      </c>
      <c r="E2251" s="1" t="s">
        <v>12</v>
      </c>
      <c r="F2251" s="1" t="s">
        <v>157</v>
      </c>
      <c r="G2251" s="1" t="s">
        <v>2448</v>
      </c>
      <c r="H2251" s="1" t="s">
        <v>15835</v>
      </c>
      <c r="I2251" s="5">
        <v>5329</v>
      </c>
      <c r="J2251" s="5">
        <v>113874155</v>
      </c>
      <c r="K2251" s="3">
        <f>+Tabella2026[[#This Row],[POP_2024]]/SUM(Tabella2026[POP_2024])</f>
        <v>9.0408666854055271E-5</v>
      </c>
      <c r="L2251" s="3">
        <f>+Tabella2026[[#This Row],[INCIDENZA POPOLAZIONE]]*(PLAFOND/2)</f>
        <v>26616.243715333731</v>
      </c>
      <c r="M2251" s="3">
        <f>+IFERROR(Tabella2026[[#This Row],[reddito_2024]]/Tabella2026[[#This Row],[POP_2024]],"")</f>
        <v>21368.766185025332</v>
      </c>
      <c r="N2251" s="3">
        <f>+IF(Tabella2026[[#This Row],[REDDITO COMPLESSIVO PROCAPITE]]&lt;media_aggr_reddito_pc,(media_aggr_reddito_pc-Tabella2026[[#This Row],[REDDITO COMPLESSIVO PROCAPITE]]),0)</f>
        <v>0</v>
      </c>
      <c r="O2251" s="3">
        <f>+Tabella2026[[#This Row],[DIFFERENZA REDDITO INFERIORE ALLA MEDIA DALLA MEDIA]]*Tabella2026[[#This Row],[POP_2024]]</f>
        <v>0</v>
      </c>
      <c r="P2251" s="3">
        <f>+Tabella2026[[#This Row],[POPOLAZIONE PER DIFFERENZA ]]/SUM(Tabella2026[[POPOLAZIONE PER DIFFERENZA ]])</f>
        <v>0</v>
      </c>
      <c r="Q2251" s="3">
        <f>+Tabella2026[[#This Row],[INCIDENZA POPOLAZIONE PER DIFFERENZA]]*(PLAFOND-SUM(Tabella2026[CONTRIBUTO SULLA BASE DELLA POPOLAZIONE]))</f>
        <v>0</v>
      </c>
      <c r="R2251" s="3">
        <f>+Tabella2026[[#This Row],[CONTRIBUTO SULLA BASE DELLA POPOLAZIONE]]+Tabella2026[[#This Row],[CONTRIBUTO SULLA BASE DEL REDDITO]]</f>
        <v>26616.243715333731</v>
      </c>
      <c r="S2251" s="3">
        <f>+Tabella2026[[#This Row],[CONTRIBUTO TOTALE]]/(PLAFOND/N_TESSERE)</f>
        <v>53.232487430667462</v>
      </c>
      <c r="T2251" s="3">
        <f>+MAX(CEILING(Tabella2026[[#This Row],[preDEF1]],1),1)</f>
        <v>54</v>
      </c>
      <c r="U2251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2251" s="21">
        <f>+Tabella2026[[#This Row],[DEF - n. card]]*(PLAFOND/N_TESSERE)</f>
        <v>26500</v>
      </c>
      <c r="W2251" s="18"/>
    </row>
    <row r="2252" spans="2:23" x14ac:dyDescent="0.25">
      <c r="B2252" s="1" t="s">
        <v>4518</v>
      </c>
      <c r="C2252" s="2">
        <v>4059</v>
      </c>
      <c r="D2252" s="1" t="s">
        <v>4519</v>
      </c>
      <c r="E2252" s="1" t="s">
        <v>18</v>
      </c>
      <c r="F2252" s="1" t="s">
        <v>263</v>
      </c>
      <c r="G2252" s="1" t="s">
        <v>2448</v>
      </c>
      <c r="H2252" s="1" t="s">
        <v>15835</v>
      </c>
      <c r="I2252" s="5">
        <v>5328</v>
      </c>
      <c r="J2252" s="5">
        <v>104285711</v>
      </c>
      <c r="K2252" s="3">
        <f>+Tabella2026[[#This Row],[POP_2024]]/SUM(Tabella2026[POP_2024])</f>
        <v>9.0391701444624968E-5</v>
      </c>
      <c r="L2252" s="3">
        <f>+Tabella2026[[#This Row],[INCIDENZA POPOLAZIONE]]*(PLAFOND/2)</f>
        <v>26611.249111521509</v>
      </c>
      <c r="M2252" s="3">
        <f>+IFERROR(Tabella2026[[#This Row],[reddito_2024]]/Tabella2026[[#This Row],[POP_2024]],"")</f>
        <v>19573.143956456457</v>
      </c>
      <c r="N2252" s="3">
        <f>+IF(Tabella2026[[#This Row],[REDDITO COMPLESSIVO PROCAPITE]]&lt;media_aggr_reddito_pc,(media_aggr_reddito_pc-Tabella2026[[#This Row],[REDDITO COMPLESSIVO PROCAPITE]]),0)</f>
        <v>0</v>
      </c>
      <c r="O2252" s="3">
        <f>+Tabella2026[[#This Row],[DIFFERENZA REDDITO INFERIORE ALLA MEDIA DALLA MEDIA]]*Tabella2026[[#This Row],[POP_2024]]</f>
        <v>0</v>
      </c>
      <c r="P2252" s="3">
        <f>+Tabella2026[[#This Row],[POPOLAZIONE PER DIFFERENZA ]]/SUM(Tabella2026[[POPOLAZIONE PER DIFFERENZA ]])</f>
        <v>0</v>
      </c>
      <c r="Q2252" s="3">
        <f>+Tabella2026[[#This Row],[INCIDENZA POPOLAZIONE PER DIFFERENZA]]*(PLAFOND-SUM(Tabella2026[CONTRIBUTO SULLA BASE DELLA POPOLAZIONE]))</f>
        <v>0</v>
      </c>
      <c r="R2252" s="3">
        <f>+Tabella2026[[#This Row],[CONTRIBUTO SULLA BASE DELLA POPOLAZIONE]]+Tabella2026[[#This Row],[CONTRIBUTO SULLA BASE DEL REDDITO]]</f>
        <v>26611.249111521509</v>
      </c>
      <c r="S2252" s="3">
        <f>+Tabella2026[[#This Row],[CONTRIBUTO TOTALE]]/(PLAFOND/N_TESSERE)</f>
        <v>53.222498223043019</v>
      </c>
      <c r="T2252" s="3">
        <f>+MAX(CEILING(Tabella2026[[#This Row],[preDEF1]],1),1)</f>
        <v>54</v>
      </c>
      <c r="U2252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2252" s="21">
        <f>+Tabella2026[[#This Row],[DEF - n. card]]*(PLAFOND/N_TESSERE)</f>
        <v>26500</v>
      </c>
      <c r="W2252" s="18"/>
    </row>
    <row r="2253" spans="2:23" x14ac:dyDescent="0.25">
      <c r="B2253" s="1" t="s">
        <v>4520</v>
      </c>
      <c r="C2253" s="2">
        <v>54037</v>
      </c>
      <c r="D2253" s="1" t="s">
        <v>4521</v>
      </c>
      <c r="E2253" s="1" t="s">
        <v>67</v>
      </c>
      <c r="F2253" s="1" t="s">
        <v>66</v>
      </c>
      <c r="G2253" s="1" t="s">
        <v>2448</v>
      </c>
      <c r="H2253" s="1" t="s">
        <v>15834</v>
      </c>
      <c r="I2253" s="5">
        <v>5312</v>
      </c>
      <c r="J2253" s="5">
        <v>88154335</v>
      </c>
      <c r="K2253" s="3">
        <f>+Tabella2026[[#This Row],[POP_2024]]/SUM(Tabella2026[POP_2024])</f>
        <v>9.0120254893740213E-5</v>
      </c>
      <c r="L2253" s="3">
        <f>+Tabella2026[[#This Row],[INCIDENZA POPOLAZIONE]]*(PLAFOND/2)</f>
        <v>26531.335450525949</v>
      </c>
      <c r="M2253" s="3">
        <f>+IFERROR(Tabella2026[[#This Row],[reddito_2024]]/Tabella2026[[#This Row],[POP_2024]],"")</f>
        <v>16595.31908885542</v>
      </c>
      <c r="N2253" s="3">
        <f>+IF(Tabella2026[[#This Row],[REDDITO COMPLESSIVO PROCAPITE]]&lt;media_aggr_reddito_pc,(media_aggr_reddito_pc-Tabella2026[[#This Row],[REDDITO COMPLESSIVO PROCAPITE]]),0)</f>
        <v>1229.7469737533211</v>
      </c>
      <c r="O2253" s="3">
        <f>+Tabella2026[[#This Row],[DIFFERENZA REDDITO INFERIORE ALLA MEDIA DALLA MEDIA]]*Tabella2026[[#This Row],[POP_2024]]</f>
        <v>6532415.9245776413</v>
      </c>
      <c r="P2253" s="3">
        <f>+Tabella2026[[#This Row],[POPOLAZIONE PER DIFFERENZA ]]/SUM(Tabella2026[[POPOLAZIONE PER DIFFERENZA ]])</f>
        <v>5.7954425129025829E-5</v>
      </c>
      <c r="Q2253" s="3">
        <f>+Tabella2026[[#This Row],[INCIDENZA POPOLAZIONE PER DIFFERENZA]]*(PLAFOND-SUM(Tabella2026[CONTRIBUTO SULLA BASE DELLA POPOLAZIONE]))</f>
        <v>17061.739292166425</v>
      </c>
      <c r="R2253" s="3">
        <f>+Tabella2026[[#This Row],[CONTRIBUTO SULLA BASE DELLA POPOLAZIONE]]+Tabella2026[[#This Row],[CONTRIBUTO SULLA BASE DEL REDDITO]]</f>
        <v>43593.074742692377</v>
      </c>
      <c r="S2253" s="3">
        <f>+Tabella2026[[#This Row],[CONTRIBUTO TOTALE]]/(PLAFOND/N_TESSERE)</f>
        <v>87.18614948538476</v>
      </c>
      <c r="T2253" s="3">
        <f>+MAX(CEILING(Tabella2026[[#This Row],[preDEF1]],1),1)</f>
        <v>88</v>
      </c>
      <c r="U2253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2253" s="21">
        <f>+Tabella2026[[#This Row],[DEF - n. card]]*(PLAFOND/N_TESSERE)</f>
        <v>43500</v>
      </c>
      <c r="W2253" s="18"/>
    </row>
    <row r="2254" spans="2:23" x14ac:dyDescent="0.25">
      <c r="B2254" s="1" t="s">
        <v>4546</v>
      </c>
      <c r="C2254" s="2">
        <v>30070</v>
      </c>
      <c r="D2254" s="1" t="s">
        <v>4547</v>
      </c>
      <c r="E2254" s="1" t="s">
        <v>48</v>
      </c>
      <c r="F2254" s="1" t="s">
        <v>120</v>
      </c>
      <c r="G2254" s="1" t="s">
        <v>2448</v>
      </c>
      <c r="H2254" s="1" t="s">
        <v>15835</v>
      </c>
      <c r="I2254" s="5">
        <v>5311</v>
      </c>
      <c r="J2254" s="5">
        <v>111627898</v>
      </c>
      <c r="K2254" s="3">
        <f>+Tabella2026[[#This Row],[POP_2024]]/SUM(Tabella2026[POP_2024])</f>
        <v>9.010328948430991E-5</v>
      </c>
      <c r="L2254" s="3">
        <f>+Tabella2026[[#This Row],[INCIDENZA POPOLAZIONE]]*(PLAFOND/2)</f>
        <v>26526.340846713723</v>
      </c>
      <c r="M2254" s="3">
        <f>+IFERROR(Tabella2026[[#This Row],[reddito_2024]]/Tabella2026[[#This Row],[POP_2024]],"")</f>
        <v>21018.244774995292</v>
      </c>
      <c r="N2254" s="3">
        <f>+IF(Tabella2026[[#This Row],[REDDITO COMPLESSIVO PROCAPITE]]&lt;media_aggr_reddito_pc,(media_aggr_reddito_pc-Tabella2026[[#This Row],[REDDITO COMPLESSIVO PROCAPITE]]),0)</f>
        <v>0</v>
      </c>
      <c r="O2254" s="3">
        <f>+Tabella2026[[#This Row],[DIFFERENZA REDDITO INFERIORE ALLA MEDIA DALLA MEDIA]]*Tabella2026[[#This Row],[POP_2024]]</f>
        <v>0</v>
      </c>
      <c r="P2254" s="3">
        <f>+Tabella2026[[#This Row],[POPOLAZIONE PER DIFFERENZA ]]/SUM(Tabella2026[[POPOLAZIONE PER DIFFERENZA ]])</f>
        <v>0</v>
      </c>
      <c r="Q2254" s="3">
        <f>+Tabella2026[[#This Row],[INCIDENZA POPOLAZIONE PER DIFFERENZA]]*(PLAFOND-SUM(Tabella2026[CONTRIBUTO SULLA BASE DELLA POPOLAZIONE]))</f>
        <v>0</v>
      </c>
      <c r="R2254" s="3">
        <f>+Tabella2026[[#This Row],[CONTRIBUTO SULLA BASE DELLA POPOLAZIONE]]+Tabella2026[[#This Row],[CONTRIBUTO SULLA BASE DEL REDDITO]]</f>
        <v>26526.340846713723</v>
      </c>
      <c r="S2254" s="3">
        <f>+Tabella2026[[#This Row],[CONTRIBUTO TOTALE]]/(PLAFOND/N_TESSERE)</f>
        <v>53.052681693427445</v>
      </c>
      <c r="T2254" s="3">
        <f>+MAX(CEILING(Tabella2026[[#This Row],[preDEF1]],1),1)</f>
        <v>54</v>
      </c>
      <c r="U2254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2254" s="21">
        <f>+Tabella2026[[#This Row],[DEF - n. card]]*(PLAFOND/N_TESSERE)</f>
        <v>26500</v>
      </c>
      <c r="W2254" s="18"/>
    </row>
    <row r="2255" spans="2:23" x14ac:dyDescent="0.25">
      <c r="B2255" s="1" t="s">
        <v>4512</v>
      </c>
      <c r="C2255" s="2">
        <v>65016</v>
      </c>
      <c r="D2255" s="1" t="s">
        <v>4513</v>
      </c>
      <c r="E2255" s="1" t="s">
        <v>15</v>
      </c>
      <c r="F2255" s="1" t="s">
        <v>82</v>
      </c>
      <c r="G2255" s="1" t="s">
        <v>2448</v>
      </c>
      <c r="H2255" s="1" t="s">
        <v>15836</v>
      </c>
      <c r="I2255" s="5">
        <v>5309</v>
      </c>
      <c r="J2255" s="5">
        <v>61649810</v>
      </c>
      <c r="K2255" s="3">
        <f>+Tabella2026[[#This Row],[POP_2024]]/SUM(Tabella2026[POP_2024])</f>
        <v>9.0069358665449318E-5</v>
      </c>
      <c r="L2255" s="3">
        <f>+Tabella2026[[#This Row],[INCIDENZA POPOLAZIONE]]*(PLAFOND/2)</f>
        <v>26516.35163908928</v>
      </c>
      <c r="M2255" s="3">
        <f>+IFERROR(Tabella2026[[#This Row],[reddito_2024]]/Tabella2026[[#This Row],[POP_2024]],"")</f>
        <v>11612.320587681295</v>
      </c>
      <c r="N2255" s="3">
        <f>+IF(Tabella2026[[#This Row],[REDDITO COMPLESSIVO PROCAPITE]]&lt;media_aggr_reddito_pc,(media_aggr_reddito_pc-Tabella2026[[#This Row],[REDDITO COMPLESSIVO PROCAPITE]]),0)</f>
        <v>6212.7454749274457</v>
      </c>
      <c r="O2255" s="3">
        <f>+Tabella2026[[#This Row],[DIFFERENZA REDDITO INFERIORE ALLA MEDIA DALLA MEDIA]]*Tabella2026[[#This Row],[POP_2024]]</f>
        <v>32983465.72638981</v>
      </c>
      <c r="P2255" s="3">
        <f>+Tabella2026[[#This Row],[POPOLAZIONE PER DIFFERENZA ]]/SUM(Tabella2026[[POPOLAZIONE PER DIFFERENZA ]])</f>
        <v>2.9262340564443465E-4</v>
      </c>
      <c r="Q2255" s="3">
        <f>+Tabella2026[[#This Row],[INCIDENZA POPOLAZIONE PER DIFFERENZA]]*(PLAFOND-SUM(Tabella2026[CONTRIBUTO SULLA BASE DELLA POPOLAZIONE]))</f>
        <v>86148.11115416768</v>
      </c>
      <c r="R2255" s="3">
        <f>+Tabella2026[[#This Row],[CONTRIBUTO SULLA BASE DELLA POPOLAZIONE]]+Tabella2026[[#This Row],[CONTRIBUTO SULLA BASE DEL REDDITO]]</f>
        <v>112664.46279325696</v>
      </c>
      <c r="S2255" s="3">
        <f>+Tabella2026[[#This Row],[CONTRIBUTO TOTALE]]/(PLAFOND/N_TESSERE)</f>
        <v>225.32892558651392</v>
      </c>
      <c r="T2255" s="3">
        <f>+MAX(CEILING(Tabella2026[[#This Row],[preDEF1]],1),1)</f>
        <v>226</v>
      </c>
      <c r="U2255" s="9">
        <f xml:space="preserve"> IF(ROW(Tabella2026[[#This Row],[preDEF2]]) - ROW(Tabella2026[[#Headers],[preDEF2]])&lt;=ABS(SUM(Tabella2026[preDEF2])-N_TESSERE),Tabella2026[[#This Row],[preDEF2]]-1,Tabella2026[[#This Row],[preDEF2]])</f>
        <v>225</v>
      </c>
      <c r="V2255" s="21">
        <f>+Tabella2026[[#This Row],[DEF - n. card]]*(PLAFOND/N_TESSERE)</f>
        <v>112500</v>
      </c>
      <c r="W2255" s="18"/>
    </row>
    <row r="2256" spans="2:23" x14ac:dyDescent="0.25">
      <c r="B2256" s="1" t="s">
        <v>4426</v>
      </c>
      <c r="C2256" s="2">
        <v>75034</v>
      </c>
      <c r="D2256" s="1" t="s">
        <v>4427</v>
      </c>
      <c r="E2256" s="1" t="s">
        <v>33</v>
      </c>
      <c r="F2256" s="1" t="s">
        <v>132</v>
      </c>
      <c r="G2256" s="1" t="s">
        <v>2448</v>
      </c>
      <c r="H2256" s="1" t="s">
        <v>15836</v>
      </c>
      <c r="I2256" s="5">
        <v>5306</v>
      </c>
      <c r="J2256" s="5">
        <v>65091822</v>
      </c>
      <c r="K2256" s="3">
        <f>+Tabella2026[[#This Row],[POP_2024]]/SUM(Tabella2026[POP_2024])</f>
        <v>9.0018462437158422E-5</v>
      </c>
      <c r="L2256" s="3">
        <f>+Tabella2026[[#This Row],[INCIDENZA POPOLAZIONE]]*(PLAFOND/2)</f>
        <v>26501.367827652612</v>
      </c>
      <c r="M2256" s="3">
        <f>+IFERROR(Tabella2026[[#This Row],[reddito_2024]]/Tabella2026[[#This Row],[POP_2024]],"")</f>
        <v>12267.588013569544</v>
      </c>
      <c r="N2256" s="3">
        <f>+IF(Tabella2026[[#This Row],[REDDITO COMPLESSIVO PROCAPITE]]&lt;media_aggr_reddito_pc,(media_aggr_reddito_pc-Tabella2026[[#This Row],[REDDITO COMPLESSIVO PROCAPITE]]),0)</f>
        <v>5557.4780490391968</v>
      </c>
      <c r="O2256" s="3">
        <f>+Tabella2026[[#This Row],[DIFFERENZA REDDITO INFERIORE ALLA MEDIA DALLA MEDIA]]*Tabella2026[[#This Row],[POP_2024]]</f>
        <v>29487978.528201979</v>
      </c>
      <c r="P2256" s="3">
        <f>+Tabella2026[[#This Row],[POPOLAZIONE PER DIFFERENZA ]]/SUM(Tabella2026[[POPOLAZIONE PER DIFFERENZA ]])</f>
        <v>2.616120687277727E-4</v>
      </c>
      <c r="Q2256" s="3">
        <f>+Tabella2026[[#This Row],[INCIDENZA POPOLAZIONE PER DIFFERENZA]]*(PLAFOND-SUM(Tabella2026[CONTRIBUTO SULLA BASE DELLA POPOLAZIONE]))</f>
        <v>77018.396824405048</v>
      </c>
      <c r="R2256" s="3">
        <f>+Tabella2026[[#This Row],[CONTRIBUTO SULLA BASE DELLA POPOLAZIONE]]+Tabella2026[[#This Row],[CONTRIBUTO SULLA BASE DEL REDDITO]]</f>
        <v>103519.76465205767</v>
      </c>
      <c r="S2256" s="3">
        <f>+Tabella2026[[#This Row],[CONTRIBUTO TOTALE]]/(PLAFOND/N_TESSERE)</f>
        <v>207.03952930411535</v>
      </c>
      <c r="T2256" s="3">
        <f>+MAX(CEILING(Tabella2026[[#This Row],[preDEF1]],1),1)</f>
        <v>208</v>
      </c>
      <c r="U2256" s="9">
        <f xml:space="preserve"> IF(ROW(Tabella2026[[#This Row],[preDEF2]]) - ROW(Tabella2026[[#Headers],[preDEF2]])&lt;=ABS(SUM(Tabella2026[preDEF2])-N_TESSERE),Tabella2026[[#This Row],[preDEF2]]-1,Tabella2026[[#This Row],[preDEF2]])</f>
        <v>207</v>
      </c>
      <c r="V2256" s="21">
        <f>+Tabella2026[[#This Row],[DEF - n. card]]*(PLAFOND/N_TESSERE)</f>
        <v>103500</v>
      </c>
      <c r="W2256" s="18"/>
    </row>
    <row r="2257" spans="2:23" x14ac:dyDescent="0.25">
      <c r="B2257" s="1" t="s">
        <v>4576</v>
      </c>
      <c r="C2257" s="2">
        <v>74018</v>
      </c>
      <c r="D2257" s="1" t="s">
        <v>4577</v>
      </c>
      <c r="E2257" s="1" t="s">
        <v>33</v>
      </c>
      <c r="F2257" s="1" t="s">
        <v>154</v>
      </c>
      <c r="G2257" s="1" t="s">
        <v>2448</v>
      </c>
      <c r="H2257" s="1" t="s">
        <v>15836</v>
      </c>
      <c r="I2257" s="5">
        <v>5303</v>
      </c>
      <c r="J2257" s="5">
        <v>67239654</v>
      </c>
      <c r="K2257" s="3">
        <f>+Tabella2026[[#This Row],[POP_2024]]/SUM(Tabella2026[POP_2024])</f>
        <v>8.996756620886754E-5</v>
      </c>
      <c r="L2257" s="3">
        <f>+Tabella2026[[#This Row],[INCIDENZA POPOLAZIONE]]*(PLAFOND/2)</f>
        <v>26486.384016215947</v>
      </c>
      <c r="M2257" s="3">
        <f>+IFERROR(Tabella2026[[#This Row],[reddito_2024]]/Tabella2026[[#This Row],[POP_2024]],"")</f>
        <v>12679.550066000376</v>
      </c>
      <c r="N2257" s="3">
        <f>+IF(Tabella2026[[#This Row],[REDDITO COMPLESSIVO PROCAPITE]]&lt;media_aggr_reddito_pc,(media_aggr_reddito_pc-Tabella2026[[#This Row],[REDDITO COMPLESSIVO PROCAPITE]]),0)</f>
        <v>5145.5159966083647</v>
      </c>
      <c r="O2257" s="3">
        <f>+Tabella2026[[#This Row],[DIFFERENZA REDDITO INFERIORE ALLA MEDIA DALLA MEDIA]]*Tabella2026[[#This Row],[POP_2024]]</f>
        <v>27286671.330014158</v>
      </c>
      <c r="P2257" s="3">
        <f>+Tabella2026[[#This Row],[POPOLAZIONE PER DIFFERENZA ]]/SUM(Tabella2026[[POPOLAZIONE PER DIFFERENZA ]])</f>
        <v>2.4208246518195897E-4</v>
      </c>
      <c r="Q2257" s="3">
        <f>+Tabella2026[[#This Row],[INCIDENZA POPOLAZIONE PER DIFFERENZA]]*(PLAFOND-SUM(Tabella2026[CONTRIBUTO SULLA BASE DELLA POPOLAZIONE]))</f>
        <v>71268.896187720122</v>
      </c>
      <c r="R2257" s="3">
        <f>+Tabella2026[[#This Row],[CONTRIBUTO SULLA BASE DELLA POPOLAZIONE]]+Tabella2026[[#This Row],[CONTRIBUTO SULLA BASE DEL REDDITO]]</f>
        <v>97755.280203936069</v>
      </c>
      <c r="S2257" s="3">
        <f>+Tabella2026[[#This Row],[CONTRIBUTO TOTALE]]/(PLAFOND/N_TESSERE)</f>
        <v>195.51056040787213</v>
      </c>
      <c r="T2257" s="3">
        <f>+MAX(CEILING(Tabella2026[[#This Row],[preDEF1]],1),1)</f>
        <v>196</v>
      </c>
      <c r="U2257" s="9">
        <f xml:space="preserve"> IF(ROW(Tabella2026[[#This Row],[preDEF2]]) - ROW(Tabella2026[[#Headers],[preDEF2]])&lt;=ABS(SUM(Tabella2026[preDEF2])-N_TESSERE),Tabella2026[[#This Row],[preDEF2]]-1,Tabella2026[[#This Row],[preDEF2]])</f>
        <v>195</v>
      </c>
      <c r="V2257" s="21">
        <f>+Tabella2026[[#This Row],[DEF - n. card]]*(PLAFOND/N_TESSERE)</f>
        <v>97500</v>
      </c>
      <c r="W2257" s="18"/>
    </row>
    <row r="2258" spans="2:23" x14ac:dyDescent="0.25">
      <c r="B2258" s="1" t="s">
        <v>4606</v>
      </c>
      <c r="C2258" s="2">
        <v>48046</v>
      </c>
      <c r="D2258" s="1" t="s">
        <v>4607</v>
      </c>
      <c r="E2258" s="1" t="s">
        <v>30</v>
      </c>
      <c r="F2258" s="1" t="s">
        <v>29</v>
      </c>
      <c r="G2258" s="1" t="s">
        <v>2448</v>
      </c>
      <c r="H2258" s="1" t="s">
        <v>15834</v>
      </c>
      <c r="I2258" s="5">
        <v>5302</v>
      </c>
      <c r="J2258" s="5">
        <v>120903895</v>
      </c>
      <c r="K2258" s="3">
        <f>+Tabella2026[[#This Row],[POP_2024]]/SUM(Tabella2026[POP_2024])</f>
        <v>8.9950600799437237E-5</v>
      </c>
      <c r="L2258" s="3">
        <f>+Tabella2026[[#This Row],[INCIDENZA POPOLAZIONE]]*(PLAFOND/2)</f>
        <v>26481.389412403722</v>
      </c>
      <c r="M2258" s="3">
        <f>+IFERROR(Tabella2026[[#This Row],[reddito_2024]]/Tabella2026[[#This Row],[POP_2024]],"")</f>
        <v>22803.450584685026</v>
      </c>
      <c r="N2258" s="3">
        <f>+IF(Tabella2026[[#This Row],[REDDITO COMPLESSIVO PROCAPITE]]&lt;media_aggr_reddito_pc,(media_aggr_reddito_pc-Tabella2026[[#This Row],[REDDITO COMPLESSIVO PROCAPITE]]),0)</f>
        <v>0</v>
      </c>
      <c r="O2258" s="3">
        <f>+Tabella2026[[#This Row],[DIFFERENZA REDDITO INFERIORE ALLA MEDIA DALLA MEDIA]]*Tabella2026[[#This Row],[POP_2024]]</f>
        <v>0</v>
      </c>
      <c r="P2258" s="3">
        <f>+Tabella2026[[#This Row],[POPOLAZIONE PER DIFFERENZA ]]/SUM(Tabella2026[[POPOLAZIONE PER DIFFERENZA ]])</f>
        <v>0</v>
      </c>
      <c r="Q2258" s="3">
        <f>+Tabella2026[[#This Row],[INCIDENZA POPOLAZIONE PER DIFFERENZA]]*(PLAFOND-SUM(Tabella2026[CONTRIBUTO SULLA BASE DELLA POPOLAZIONE]))</f>
        <v>0</v>
      </c>
      <c r="R2258" s="3">
        <f>+Tabella2026[[#This Row],[CONTRIBUTO SULLA BASE DELLA POPOLAZIONE]]+Tabella2026[[#This Row],[CONTRIBUTO SULLA BASE DEL REDDITO]]</f>
        <v>26481.389412403722</v>
      </c>
      <c r="S2258" s="3">
        <f>+Tabella2026[[#This Row],[CONTRIBUTO TOTALE]]/(PLAFOND/N_TESSERE)</f>
        <v>52.962778824807444</v>
      </c>
      <c r="T2258" s="3">
        <f>+MAX(CEILING(Tabella2026[[#This Row],[preDEF1]],1),1)</f>
        <v>53</v>
      </c>
      <c r="U2258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58" s="21">
        <f>+Tabella2026[[#This Row],[DEF - n. card]]*(PLAFOND/N_TESSERE)</f>
        <v>26000</v>
      </c>
      <c r="W2258" s="18"/>
    </row>
    <row r="2259" spans="2:23" x14ac:dyDescent="0.25">
      <c r="B2259" s="1" t="s">
        <v>4476</v>
      </c>
      <c r="C2259" s="2">
        <v>28028</v>
      </c>
      <c r="D2259" s="1" t="s">
        <v>4477</v>
      </c>
      <c r="E2259" s="1" t="s">
        <v>38</v>
      </c>
      <c r="F2259" s="1" t="s">
        <v>45</v>
      </c>
      <c r="G2259" s="1" t="s">
        <v>2448</v>
      </c>
      <c r="H2259" s="1" t="s">
        <v>15835</v>
      </c>
      <c r="I2259" s="5">
        <v>5295</v>
      </c>
      <c r="J2259" s="5">
        <v>103505544</v>
      </c>
      <c r="K2259" s="3">
        <f>+Tabella2026[[#This Row],[POP_2024]]/SUM(Tabella2026[POP_2024])</f>
        <v>8.9831842933425155E-5</v>
      </c>
      <c r="L2259" s="3">
        <f>+Tabella2026[[#This Row],[INCIDENZA POPOLAZIONE]]*(PLAFOND/2)</f>
        <v>26446.427185718167</v>
      </c>
      <c r="M2259" s="3">
        <f>+IFERROR(Tabella2026[[#This Row],[reddito_2024]]/Tabella2026[[#This Row],[POP_2024]],"")</f>
        <v>19547.789235127479</v>
      </c>
      <c r="N2259" s="3">
        <f>+IF(Tabella2026[[#This Row],[REDDITO COMPLESSIVO PROCAPITE]]&lt;media_aggr_reddito_pc,(media_aggr_reddito_pc-Tabella2026[[#This Row],[REDDITO COMPLESSIVO PROCAPITE]]),0)</f>
        <v>0</v>
      </c>
      <c r="O2259" s="3">
        <f>+Tabella2026[[#This Row],[DIFFERENZA REDDITO INFERIORE ALLA MEDIA DALLA MEDIA]]*Tabella2026[[#This Row],[POP_2024]]</f>
        <v>0</v>
      </c>
      <c r="P2259" s="3">
        <f>+Tabella2026[[#This Row],[POPOLAZIONE PER DIFFERENZA ]]/SUM(Tabella2026[[POPOLAZIONE PER DIFFERENZA ]])</f>
        <v>0</v>
      </c>
      <c r="Q2259" s="3">
        <f>+Tabella2026[[#This Row],[INCIDENZA POPOLAZIONE PER DIFFERENZA]]*(PLAFOND-SUM(Tabella2026[CONTRIBUTO SULLA BASE DELLA POPOLAZIONE]))</f>
        <v>0</v>
      </c>
      <c r="R2259" s="3">
        <f>+Tabella2026[[#This Row],[CONTRIBUTO SULLA BASE DELLA POPOLAZIONE]]+Tabella2026[[#This Row],[CONTRIBUTO SULLA BASE DEL REDDITO]]</f>
        <v>26446.427185718167</v>
      </c>
      <c r="S2259" s="3">
        <f>+Tabella2026[[#This Row],[CONTRIBUTO TOTALE]]/(PLAFOND/N_TESSERE)</f>
        <v>52.892854371436336</v>
      </c>
      <c r="T2259" s="3">
        <f>+MAX(CEILING(Tabella2026[[#This Row],[preDEF1]],1),1)</f>
        <v>53</v>
      </c>
      <c r="U2259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59" s="21">
        <f>+Tabella2026[[#This Row],[DEF - n. card]]*(PLAFOND/N_TESSERE)</f>
        <v>26000</v>
      </c>
      <c r="W2259" s="18"/>
    </row>
    <row r="2260" spans="2:23" x14ac:dyDescent="0.25">
      <c r="B2260" s="1" t="s">
        <v>4504</v>
      </c>
      <c r="C2260" s="2">
        <v>101019</v>
      </c>
      <c r="D2260" s="1" t="s">
        <v>4505</v>
      </c>
      <c r="E2260" s="1" t="s">
        <v>61</v>
      </c>
      <c r="F2260" s="1" t="s">
        <v>239</v>
      </c>
      <c r="G2260" s="1" t="s">
        <v>2448</v>
      </c>
      <c r="H2260" s="1" t="s">
        <v>15836</v>
      </c>
      <c r="I2260" s="5">
        <v>5294</v>
      </c>
      <c r="J2260" s="5">
        <v>48684549</v>
      </c>
      <c r="K2260" s="3">
        <f>+Tabella2026[[#This Row],[POP_2024]]/SUM(Tabella2026[POP_2024])</f>
        <v>8.9814877523994852E-5</v>
      </c>
      <c r="L2260" s="3">
        <f>+Tabella2026[[#This Row],[INCIDENZA POPOLAZIONE]]*(PLAFOND/2)</f>
        <v>26441.432581905941</v>
      </c>
      <c r="M2260" s="3">
        <f>+IFERROR(Tabella2026[[#This Row],[reddito_2024]]/Tabella2026[[#This Row],[POP_2024]],"")</f>
        <v>9196.1747261050241</v>
      </c>
      <c r="N2260" s="3">
        <f>+IF(Tabella2026[[#This Row],[REDDITO COMPLESSIVO PROCAPITE]]&lt;media_aggr_reddito_pc,(media_aggr_reddito_pc-Tabella2026[[#This Row],[REDDITO COMPLESSIVO PROCAPITE]]),0)</f>
        <v>8628.891336503717</v>
      </c>
      <c r="O2260" s="3">
        <f>+Tabella2026[[#This Row],[DIFFERENZA REDDITO INFERIORE ALLA MEDIA DALLA MEDIA]]*Tabella2026[[#This Row],[POP_2024]]</f>
        <v>45681350.735450678</v>
      </c>
      <c r="P2260" s="3">
        <f>+Tabella2026[[#This Row],[POPOLAZIONE PER DIFFERENZA ]]/SUM(Tabella2026[[POPOLAZIONE PER DIFFERENZA ]])</f>
        <v>4.0527676920106974E-4</v>
      </c>
      <c r="Q2260" s="3">
        <f>+Tabella2026[[#This Row],[INCIDENZA POPOLAZIONE PER DIFFERENZA]]*(PLAFOND-SUM(Tabella2026[CONTRIBUTO SULLA BASE DELLA POPOLAZIONE]))</f>
        <v>119313.17689521851</v>
      </c>
      <c r="R2260" s="3">
        <f>+Tabella2026[[#This Row],[CONTRIBUTO SULLA BASE DELLA POPOLAZIONE]]+Tabella2026[[#This Row],[CONTRIBUTO SULLA BASE DEL REDDITO]]</f>
        <v>145754.60947712444</v>
      </c>
      <c r="S2260" s="3">
        <f>+Tabella2026[[#This Row],[CONTRIBUTO TOTALE]]/(PLAFOND/N_TESSERE)</f>
        <v>291.50921895424887</v>
      </c>
      <c r="T2260" s="3">
        <f>+MAX(CEILING(Tabella2026[[#This Row],[preDEF1]],1),1)</f>
        <v>292</v>
      </c>
      <c r="U2260" s="9">
        <f xml:space="preserve"> IF(ROW(Tabella2026[[#This Row],[preDEF2]]) - ROW(Tabella2026[[#Headers],[preDEF2]])&lt;=ABS(SUM(Tabella2026[preDEF2])-N_TESSERE),Tabella2026[[#This Row],[preDEF2]]-1,Tabella2026[[#This Row],[preDEF2]])</f>
        <v>291</v>
      </c>
      <c r="V2260" s="21">
        <f>+Tabella2026[[#This Row],[DEF - n. card]]*(PLAFOND/N_TESSERE)</f>
        <v>145500</v>
      </c>
      <c r="W2260" s="18"/>
    </row>
    <row r="2261" spans="2:23" x14ac:dyDescent="0.25">
      <c r="B2261" s="1" t="s">
        <v>4510</v>
      </c>
      <c r="C2261" s="2">
        <v>24097</v>
      </c>
      <c r="D2261" s="1" t="s">
        <v>4511</v>
      </c>
      <c r="E2261" s="1" t="s">
        <v>38</v>
      </c>
      <c r="F2261" s="1" t="s">
        <v>106</v>
      </c>
      <c r="G2261" s="1" t="s">
        <v>2448</v>
      </c>
      <c r="H2261" s="1" t="s">
        <v>15835</v>
      </c>
      <c r="I2261" s="5">
        <v>5294</v>
      </c>
      <c r="J2261" s="5">
        <v>110357041</v>
      </c>
      <c r="K2261" s="3">
        <f>+Tabella2026[[#This Row],[POP_2024]]/SUM(Tabella2026[POP_2024])</f>
        <v>8.9814877523994852E-5</v>
      </c>
      <c r="L2261" s="3">
        <f>+Tabella2026[[#This Row],[INCIDENZA POPOLAZIONE]]*(PLAFOND/2)</f>
        <v>26441.432581905941</v>
      </c>
      <c r="M2261" s="3">
        <f>+IFERROR(Tabella2026[[#This Row],[reddito_2024]]/Tabella2026[[#This Row],[POP_2024]],"")</f>
        <v>20845.6820929354</v>
      </c>
      <c r="N2261" s="3">
        <f>+IF(Tabella2026[[#This Row],[REDDITO COMPLESSIVO PROCAPITE]]&lt;media_aggr_reddito_pc,(media_aggr_reddito_pc-Tabella2026[[#This Row],[REDDITO COMPLESSIVO PROCAPITE]]),0)</f>
        <v>0</v>
      </c>
      <c r="O2261" s="3">
        <f>+Tabella2026[[#This Row],[DIFFERENZA REDDITO INFERIORE ALLA MEDIA DALLA MEDIA]]*Tabella2026[[#This Row],[POP_2024]]</f>
        <v>0</v>
      </c>
      <c r="P2261" s="3">
        <f>+Tabella2026[[#This Row],[POPOLAZIONE PER DIFFERENZA ]]/SUM(Tabella2026[[POPOLAZIONE PER DIFFERENZA ]])</f>
        <v>0</v>
      </c>
      <c r="Q2261" s="3">
        <f>+Tabella2026[[#This Row],[INCIDENZA POPOLAZIONE PER DIFFERENZA]]*(PLAFOND-SUM(Tabella2026[CONTRIBUTO SULLA BASE DELLA POPOLAZIONE]))</f>
        <v>0</v>
      </c>
      <c r="R2261" s="3">
        <f>+Tabella2026[[#This Row],[CONTRIBUTO SULLA BASE DELLA POPOLAZIONE]]+Tabella2026[[#This Row],[CONTRIBUTO SULLA BASE DEL REDDITO]]</f>
        <v>26441.432581905941</v>
      </c>
      <c r="S2261" s="3">
        <f>+Tabella2026[[#This Row],[CONTRIBUTO TOTALE]]/(PLAFOND/N_TESSERE)</f>
        <v>52.882865163811886</v>
      </c>
      <c r="T2261" s="3">
        <f>+MAX(CEILING(Tabella2026[[#This Row],[preDEF1]],1),1)</f>
        <v>53</v>
      </c>
      <c r="U2261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61" s="21">
        <f>+Tabella2026[[#This Row],[DEF - n. card]]*(PLAFOND/N_TESSERE)</f>
        <v>26000</v>
      </c>
      <c r="W2261" s="18"/>
    </row>
    <row r="2262" spans="2:23" x14ac:dyDescent="0.25">
      <c r="B2262" s="1" t="s">
        <v>4608</v>
      </c>
      <c r="C2262" s="2">
        <v>21037</v>
      </c>
      <c r="D2262" s="1" t="s">
        <v>4609</v>
      </c>
      <c r="E2262" s="1" t="s">
        <v>99</v>
      </c>
      <c r="F2262" s="1" t="s">
        <v>110</v>
      </c>
      <c r="G2262" s="1" t="s">
        <v>2448</v>
      </c>
      <c r="H2262" s="1" t="s">
        <v>15835</v>
      </c>
      <c r="I2262" s="5">
        <v>5293</v>
      </c>
      <c r="J2262" s="5">
        <v>114521526</v>
      </c>
      <c r="K2262" s="3">
        <f>+Tabella2026[[#This Row],[POP_2024]]/SUM(Tabella2026[POP_2024])</f>
        <v>8.9797912114564563E-5</v>
      </c>
      <c r="L2262" s="3">
        <f>+Tabella2026[[#This Row],[INCIDENZA POPOLAZIONE]]*(PLAFOND/2)</f>
        <v>26436.43797809372</v>
      </c>
      <c r="M2262" s="3">
        <f>+IFERROR(Tabella2026[[#This Row],[reddito_2024]]/Tabella2026[[#This Row],[POP_2024]],"")</f>
        <v>21636.411486869449</v>
      </c>
      <c r="N2262" s="3">
        <f>+IF(Tabella2026[[#This Row],[REDDITO COMPLESSIVO PROCAPITE]]&lt;media_aggr_reddito_pc,(media_aggr_reddito_pc-Tabella2026[[#This Row],[REDDITO COMPLESSIVO PROCAPITE]]),0)</f>
        <v>0</v>
      </c>
      <c r="O2262" s="3">
        <f>+Tabella2026[[#This Row],[DIFFERENZA REDDITO INFERIORE ALLA MEDIA DALLA MEDIA]]*Tabella2026[[#This Row],[POP_2024]]</f>
        <v>0</v>
      </c>
      <c r="P2262" s="3">
        <f>+Tabella2026[[#This Row],[POPOLAZIONE PER DIFFERENZA ]]/SUM(Tabella2026[[POPOLAZIONE PER DIFFERENZA ]])</f>
        <v>0</v>
      </c>
      <c r="Q2262" s="3">
        <f>+Tabella2026[[#This Row],[INCIDENZA POPOLAZIONE PER DIFFERENZA]]*(PLAFOND-SUM(Tabella2026[CONTRIBUTO SULLA BASE DELLA POPOLAZIONE]))</f>
        <v>0</v>
      </c>
      <c r="R2262" s="3">
        <f>+Tabella2026[[#This Row],[CONTRIBUTO SULLA BASE DELLA POPOLAZIONE]]+Tabella2026[[#This Row],[CONTRIBUTO SULLA BASE DEL REDDITO]]</f>
        <v>26436.43797809372</v>
      </c>
      <c r="S2262" s="3">
        <f>+Tabella2026[[#This Row],[CONTRIBUTO TOTALE]]/(PLAFOND/N_TESSERE)</f>
        <v>52.872875956187443</v>
      </c>
      <c r="T2262" s="3">
        <f>+MAX(CEILING(Tabella2026[[#This Row],[preDEF1]],1),1)</f>
        <v>53</v>
      </c>
      <c r="U2262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62" s="21">
        <f>+Tabella2026[[#This Row],[DEF - n. card]]*(PLAFOND/N_TESSERE)</f>
        <v>26000</v>
      </c>
      <c r="W2262" s="18"/>
    </row>
    <row r="2263" spans="2:23" x14ac:dyDescent="0.25">
      <c r="B2263" s="1" t="s">
        <v>4522</v>
      </c>
      <c r="C2263" s="2">
        <v>36020</v>
      </c>
      <c r="D2263" s="1" t="s">
        <v>4523</v>
      </c>
      <c r="E2263" s="1" t="s">
        <v>27</v>
      </c>
      <c r="F2263" s="1" t="s">
        <v>58</v>
      </c>
      <c r="G2263" s="1" t="s">
        <v>2448</v>
      </c>
      <c r="H2263" s="1" t="s">
        <v>15835</v>
      </c>
      <c r="I2263" s="5">
        <v>5289</v>
      </c>
      <c r="J2263" s="5">
        <v>111143368</v>
      </c>
      <c r="K2263" s="3">
        <f>+Tabella2026[[#This Row],[POP_2024]]/SUM(Tabella2026[POP_2024])</f>
        <v>8.9730050476843364E-5</v>
      </c>
      <c r="L2263" s="3">
        <f>+Tabella2026[[#This Row],[INCIDENZA POPOLAZIONE]]*(PLAFOND/2)</f>
        <v>26416.45956284483</v>
      </c>
      <c r="M2263" s="3">
        <f>+IFERROR(Tabella2026[[#This Row],[reddito_2024]]/Tabella2026[[#This Row],[POP_2024]],"")</f>
        <v>21014.060881073929</v>
      </c>
      <c r="N2263" s="3">
        <f>+IF(Tabella2026[[#This Row],[REDDITO COMPLESSIVO PROCAPITE]]&lt;media_aggr_reddito_pc,(media_aggr_reddito_pc-Tabella2026[[#This Row],[REDDITO COMPLESSIVO PROCAPITE]]),0)</f>
        <v>0</v>
      </c>
      <c r="O2263" s="3">
        <f>+Tabella2026[[#This Row],[DIFFERENZA REDDITO INFERIORE ALLA MEDIA DALLA MEDIA]]*Tabella2026[[#This Row],[POP_2024]]</f>
        <v>0</v>
      </c>
      <c r="P2263" s="3">
        <f>+Tabella2026[[#This Row],[POPOLAZIONE PER DIFFERENZA ]]/SUM(Tabella2026[[POPOLAZIONE PER DIFFERENZA ]])</f>
        <v>0</v>
      </c>
      <c r="Q2263" s="3">
        <f>+Tabella2026[[#This Row],[INCIDENZA POPOLAZIONE PER DIFFERENZA]]*(PLAFOND-SUM(Tabella2026[CONTRIBUTO SULLA BASE DELLA POPOLAZIONE]))</f>
        <v>0</v>
      </c>
      <c r="R2263" s="3">
        <f>+Tabella2026[[#This Row],[CONTRIBUTO SULLA BASE DELLA POPOLAZIONE]]+Tabella2026[[#This Row],[CONTRIBUTO SULLA BASE DEL REDDITO]]</f>
        <v>26416.45956284483</v>
      </c>
      <c r="S2263" s="3">
        <f>+Tabella2026[[#This Row],[CONTRIBUTO TOTALE]]/(PLAFOND/N_TESSERE)</f>
        <v>52.832919125689656</v>
      </c>
      <c r="T2263" s="3">
        <f>+MAX(CEILING(Tabella2026[[#This Row],[preDEF1]],1),1)</f>
        <v>53</v>
      </c>
      <c r="U2263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63" s="21">
        <f>+Tabella2026[[#This Row],[DEF - n. card]]*(PLAFOND/N_TESSERE)</f>
        <v>26000</v>
      </c>
      <c r="W2263" s="18"/>
    </row>
    <row r="2264" spans="2:23" x14ac:dyDescent="0.25">
      <c r="B2264" s="1" t="s">
        <v>4704</v>
      </c>
      <c r="C2264" s="2">
        <v>22009</v>
      </c>
      <c r="D2264" s="1" t="s">
        <v>4705</v>
      </c>
      <c r="E2264" s="1" t="s">
        <v>99</v>
      </c>
      <c r="F2264" s="1" t="s">
        <v>98</v>
      </c>
      <c r="G2264" s="1" t="s">
        <v>2448</v>
      </c>
      <c r="H2264" s="1" t="s">
        <v>15835</v>
      </c>
      <c r="I2264" s="5">
        <v>5266</v>
      </c>
      <c r="J2264" s="5">
        <v>115206720</v>
      </c>
      <c r="K2264" s="3">
        <f>+Tabella2026[[#This Row],[POP_2024]]/SUM(Tabella2026[POP_2024])</f>
        <v>8.9339846059946528E-5</v>
      </c>
      <c r="L2264" s="3">
        <f>+Tabella2026[[#This Row],[INCIDENZA POPOLAZIONE]]*(PLAFOND/2)</f>
        <v>26301.583675163714</v>
      </c>
      <c r="M2264" s="3">
        <f>+IFERROR(Tabella2026[[#This Row],[reddito_2024]]/Tabella2026[[#This Row],[POP_2024]],"")</f>
        <v>21877.462969996202</v>
      </c>
      <c r="N2264" s="3">
        <f>+IF(Tabella2026[[#This Row],[REDDITO COMPLESSIVO PROCAPITE]]&lt;media_aggr_reddito_pc,(media_aggr_reddito_pc-Tabella2026[[#This Row],[REDDITO COMPLESSIVO PROCAPITE]]),0)</f>
        <v>0</v>
      </c>
      <c r="O2264" s="3">
        <f>+Tabella2026[[#This Row],[DIFFERENZA REDDITO INFERIORE ALLA MEDIA DALLA MEDIA]]*Tabella2026[[#This Row],[POP_2024]]</f>
        <v>0</v>
      </c>
      <c r="P2264" s="3">
        <f>+Tabella2026[[#This Row],[POPOLAZIONE PER DIFFERENZA ]]/SUM(Tabella2026[[POPOLAZIONE PER DIFFERENZA ]])</f>
        <v>0</v>
      </c>
      <c r="Q2264" s="3">
        <f>+Tabella2026[[#This Row],[INCIDENZA POPOLAZIONE PER DIFFERENZA]]*(PLAFOND-SUM(Tabella2026[CONTRIBUTO SULLA BASE DELLA POPOLAZIONE]))</f>
        <v>0</v>
      </c>
      <c r="R2264" s="3">
        <f>+Tabella2026[[#This Row],[CONTRIBUTO SULLA BASE DELLA POPOLAZIONE]]+Tabella2026[[#This Row],[CONTRIBUTO SULLA BASE DEL REDDITO]]</f>
        <v>26301.583675163714</v>
      </c>
      <c r="S2264" s="3">
        <f>+Tabella2026[[#This Row],[CONTRIBUTO TOTALE]]/(PLAFOND/N_TESSERE)</f>
        <v>52.603167350327432</v>
      </c>
      <c r="T2264" s="3">
        <f>+MAX(CEILING(Tabella2026[[#This Row],[preDEF1]],1),1)</f>
        <v>53</v>
      </c>
      <c r="U2264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64" s="21">
        <f>+Tabella2026[[#This Row],[DEF - n. card]]*(PLAFOND/N_TESSERE)</f>
        <v>26000</v>
      </c>
      <c r="W2264" s="18"/>
    </row>
    <row r="2265" spans="2:23" x14ac:dyDescent="0.25">
      <c r="B2265" s="1" t="s">
        <v>4590</v>
      </c>
      <c r="C2265" s="2">
        <v>26019</v>
      </c>
      <c r="D2265" s="1" t="s">
        <v>4591</v>
      </c>
      <c r="E2265" s="1" t="s">
        <v>38</v>
      </c>
      <c r="F2265" s="1" t="s">
        <v>150</v>
      </c>
      <c r="G2265" s="1" t="s">
        <v>2448</v>
      </c>
      <c r="H2265" s="1" t="s">
        <v>15835</v>
      </c>
      <c r="I2265" s="5">
        <v>5260</v>
      </c>
      <c r="J2265" s="5">
        <v>101641697</v>
      </c>
      <c r="K2265" s="3">
        <f>+Tabella2026[[#This Row],[POP_2024]]/SUM(Tabella2026[POP_2024])</f>
        <v>8.9238053603364736E-5</v>
      </c>
      <c r="L2265" s="3">
        <f>+Tabella2026[[#This Row],[INCIDENZA POPOLAZIONE]]*(PLAFOND/2)</f>
        <v>26271.616052290377</v>
      </c>
      <c r="M2265" s="3">
        <f>+IFERROR(Tabella2026[[#This Row],[reddito_2024]]/Tabella2026[[#This Row],[POP_2024]],"")</f>
        <v>19323.516539923956</v>
      </c>
      <c r="N2265" s="3">
        <f>+IF(Tabella2026[[#This Row],[REDDITO COMPLESSIVO PROCAPITE]]&lt;media_aggr_reddito_pc,(media_aggr_reddito_pc-Tabella2026[[#This Row],[REDDITO COMPLESSIVO PROCAPITE]]),0)</f>
        <v>0</v>
      </c>
      <c r="O2265" s="3">
        <f>+Tabella2026[[#This Row],[DIFFERENZA REDDITO INFERIORE ALLA MEDIA DALLA MEDIA]]*Tabella2026[[#This Row],[POP_2024]]</f>
        <v>0</v>
      </c>
      <c r="P2265" s="3">
        <f>+Tabella2026[[#This Row],[POPOLAZIONE PER DIFFERENZA ]]/SUM(Tabella2026[[POPOLAZIONE PER DIFFERENZA ]])</f>
        <v>0</v>
      </c>
      <c r="Q2265" s="3">
        <f>+Tabella2026[[#This Row],[INCIDENZA POPOLAZIONE PER DIFFERENZA]]*(PLAFOND-SUM(Tabella2026[CONTRIBUTO SULLA BASE DELLA POPOLAZIONE]))</f>
        <v>0</v>
      </c>
      <c r="R2265" s="3">
        <f>+Tabella2026[[#This Row],[CONTRIBUTO SULLA BASE DELLA POPOLAZIONE]]+Tabella2026[[#This Row],[CONTRIBUTO SULLA BASE DEL REDDITO]]</f>
        <v>26271.616052290377</v>
      </c>
      <c r="S2265" s="3">
        <f>+Tabella2026[[#This Row],[CONTRIBUTO TOTALE]]/(PLAFOND/N_TESSERE)</f>
        <v>52.543232104580753</v>
      </c>
      <c r="T2265" s="3">
        <f>+MAX(CEILING(Tabella2026[[#This Row],[preDEF1]],1),1)</f>
        <v>53</v>
      </c>
      <c r="U2265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65" s="21">
        <f>+Tabella2026[[#This Row],[DEF - n. card]]*(PLAFOND/N_TESSERE)</f>
        <v>26000</v>
      </c>
      <c r="W2265" s="18"/>
    </row>
    <row r="2266" spans="2:23" x14ac:dyDescent="0.25">
      <c r="B2266" s="1" t="s">
        <v>4530</v>
      </c>
      <c r="C2266" s="2">
        <v>81007</v>
      </c>
      <c r="D2266" s="1" t="s">
        <v>4531</v>
      </c>
      <c r="E2266" s="1" t="s">
        <v>21</v>
      </c>
      <c r="F2266" s="1" t="s">
        <v>166</v>
      </c>
      <c r="G2266" s="1" t="s">
        <v>2448</v>
      </c>
      <c r="H2266" s="1" t="s">
        <v>15836</v>
      </c>
      <c r="I2266" s="5">
        <v>5260</v>
      </c>
      <c r="J2266" s="5">
        <v>61064304</v>
      </c>
      <c r="K2266" s="3">
        <f>+Tabella2026[[#This Row],[POP_2024]]/SUM(Tabella2026[POP_2024])</f>
        <v>8.9238053603364736E-5</v>
      </c>
      <c r="L2266" s="3">
        <f>+Tabella2026[[#This Row],[INCIDENZA POPOLAZIONE]]*(PLAFOND/2)</f>
        <v>26271.616052290377</v>
      </c>
      <c r="M2266" s="3">
        <f>+IFERROR(Tabella2026[[#This Row],[reddito_2024]]/Tabella2026[[#This Row],[POP_2024]],"")</f>
        <v>11609.183269961977</v>
      </c>
      <c r="N2266" s="3">
        <f>+IF(Tabella2026[[#This Row],[REDDITO COMPLESSIVO PROCAPITE]]&lt;media_aggr_reddito_pc,(media_aggr_reddito_pc-Tabella2026[[#This Row],[REDDITO COMPLESSIVO PROCAPITE]]),0)</f>
        <v>6215.8827926467638</v>
      </c>
      <c r="O2266" s="3">
        <f>+Tabella2026[[#This Row],[DIFFERENZA REDDITO INFERIORE ALLA MEDIA DALLA MEDIA]]*Tabella2026[[#This Row],[POP_2024]]</f>
        <v>32695543.489321977</v>
      </c>
      <c r="P2266" s="3">
        <f>+Tabella2026[[#This Row],[POPOLAZIONE PER DIFFERENZA ]]/SUM(Tabella2026[[POPOLAZIONE PER DIFFERENZA ]])</f>
        <v>2.9006901107988338E-4</v>
      </c>
      <c r="Q2266" s="3">
        <f>+Tabella2026[[#This Row],[INCIDENZA POPOLAZIONE PER DIFFERENZA]]*(PLAFOND-SUM(Tabella2026[CONTRIBUTO SULLA BASE DELLA POPOLAZIONE]))</f>
        <v>85396.099310159698</v>
      </c>
      <c r="R2266" s="3">
        <f>+Tabella2026[[#This Row],[CONTRIBUTO SULLA BASE DELLA POPOLAZIONE]]+Tabella2026[[#This Row],[CONTRIBUTO SULLA BASE DEL REDDITO]]</f>
        <v>111667.71536245008</v>
      </c>
      <c r="S2266" s="3">
        <f>+Tabella2026[[#This Row],[CONTRIBUTO TOTALE]]/(PLAFOND/N_TESSERE)</f>
        <v>223.33543072490016</v>
      </c>
      <c r="T2266" s="3">
        <f>+MAX(CEILING(Tabella2026[[#This Row],[preDEF1]],1),1)</f>
        <v>224</v>
      </c>
      <c r="U2266" s="9">
        <f xml:space="preserve"> IF(ROW(Tabella2026[[#This Row],[preDEF2]]) - ROW(Tabella2026[[#Headers],[preDEF2]])&lt;=ABS(SUM(Tabella2026[preDEF2])-N_TESSERE),Tabella2026[[#This Row],[preDEF2]]-1,Tabella2026[[#This Row],[preDEF2]])</f>
        <v>223</v>
      </c>
      <c r="V2266" s="21">
        <f>+Tabella2026[[#This Row],[DEF - n. card]]*(PLAFOND/N_TESSERE)</f>
        <v>111500</v>
      </c>
      <c r="W2266" s="18"/>
    </row>
    <row r="2267" spans="2:23" x14ac:dyDescent="0.25">
      <c r="B2267" s="1" t="s">
        <v>4582</v>
      </c>
      <c r="C2267" s="2">
        <v>21046</v>
      </c>
      <c r="D2267" s="1" t="s">
        <v>4583</v>
      </c>
      <c r="E2267" s="1" t="s">
        <v>99</v>
      </c>
      <c r="F2267" s="1" t="s">
        <v>110</v>
      </c>
      <c r="G2267" s="1" t="s">
        <v>2448</v>
      </c>
      <c r="H2267" s="1" t="s">
        <v>15835</v>
      </c>
      <c r="I2267" s="5">
        <v>5260</v>
      </c>
      <c r="J2267" s="5">
        <v>97304606</v>
      </c>
      <c r="K2267" s="3">
        <f>+Tabella2026[[#This Row],[POP_2024]]/SUM(Tabella2026[POP_2024])</f>
        <v>8.9238053603364736E-5</v>
      </c>
      <c r="L2267" s="3">
        <f>+Tabella2026[[#This Row],[INCIDENZA POPOLAZIONE]]*(PLAFOND/2)</f>
        <v>26271.616052290377</v>
      </c>
      <c r="M2267" s="3">
        <f>+IFERROR(Tabella2026[[#This Row],[reddito_2024]]/Tabella2026[[#This Row],[POP_2024]],"")</f>
        <v>18498.974524714828</v>
      </c>
      <c r="N2267" s="3">
        <f>+IF(Tabella2026[[#This Row],[REDDITO COMPLESSIVO PROCAPITE]]&lt;media_aggr_reddito_pc,(media_aggr_reddito_pc-Tabella2026[[#This Row],[REDDITO COMPLESSIVO PROCAPITE]]),0)</f>
        <v>0</v>
      </c>
      <c r="O2267" s="3">
        <f>+Tabella2026[[#This Row],[DIFFERENZA REDDITO INFERIORE ALLA MEDIA DALLA MEDIA]]*Tabella2026[[#This Row],[POP_2024]]</f>
        <v>0</v>
      </c>
      <c r="P2267" s="3">
        <f>+Tabella2026[[#This Row],[POPOLAZIONE PER DIFFERENZA ]]/SUM(Tabella2026[[POPOLAZIONE PER DIFFERENZA ]])</f>
        <v>0</v>
      </c>
      <c r="Q2267" s="3">
        <f>+Tabella2026[[#This Row],[INCIDENZA POPOLAZIONE PER DIFFERENZA]]*(PLAFOND-SUM(Tabella2026[CONTRIBUTO SULLA BASE DELLA POPOLAZIONE]))</f>
        <v>0</v>
      </c>
      <c r="R2267" s="3">
        <f>+Tabella2026[[#This Row],[CONTRIBUTO SULLA BASE DELLA POPOLAZIONE]]+Tabella2026[[#This Row],[CONTRIBUTO SULLA BASE DEL REDDITO]]</f>
        <v>26271.616052290377</v>
      </c>
      <c r="S2267" s="3">
        <f>+Tabella2026[[#This Row],[CONTRIBUTO TOTALE]]/(PLAFOND/N_TESSERE)</f>
        <v>52.543232104580753</v>
      </c>
      <c r="T2267" s="3">
        <f>+MAX(CEILING(Tabella2026[[#This Row],[preDEF1]],1),1)</f>
        <v>53</v>
      </c>
      <c r="U2267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67" s="21">
        <f>+Tabella2026[[#This Row],[DEF - n. card]]*(PLAFOND/N_TESSERE)</f>
        <v>26000</v>
      </c>
      <c r="W2267" s="18"/>
    </row>
    <row r="2268" spans="2:23" x14ac:dyDescent="0.25">
      <c r="B2268" s="1" t="s">
        <v>4594</v>
      </c>
      <c r="C2268" s="2">
        <v>3166</v>
      </c>
      <c r="D2268" s="1" t="s">
        <v>4595</v>
      </c>
      <c r="E2268" s="1" t="s">
        <v>18</v>
      </c>
      <c r="F2268" s="1" t="s">
        <v>114</v>
      </c>
      <c r="G2268" s="1" t="s">
        <v>2448</v>
      </c>
      <c r="H2268" s="1" t="s">
        <v>15835</v>
      </c>
      <c r="I2268" s="5">
        <v>5259</v>
      </c>
      <c r="J2268" s="5">
        <v>113549941</v>
      </c>
      <c r="K2268" s="3">
        <f>+Tabella2026[[#This Row],[POP_2024]]/SUM(Tabella2026[POP_2024])</f>
        <v>8.9221088193934447E-5</v>
      </c>
      <c r="L2268" s="3">
        <f>+Tabella2026[[#This Row],[INCIDENZA POPOLAZIONE]]*(PLAFOND/2)</f>
        <v>26266.621448478156</v>
      </c>
      <c r="M2268" s="3">
        <f>+IFERROR(Tabella2026[[#This Row],[reddito_2024]]/Tabella2026[[#This Row],[POP_2024]],"")</f>
        <v>21591.54611142803</v>
      </c>
      <c r="N2268" s="3">
        <f>+IF(Tabella2026[[#This Row],[REDDITO COMPLESSIVO PROCAPITE]]&lt;media_aggr_reddito_pc,(media_aggr_reddito_pc-Tabella2026[[#This Row],[REDDITO COMPLESSIVO PROCAPITE]]),0)</f>
        <v>0</v>
      </c>
      <c r="O2268" s="3">
        <f>+Tabella2026[[#This Row],[DIFFERENZA REDDITO INFERIORE ALLA MEDIA DALLA MEDIA]]*Tabella2026[[#This Row],[POP_2024]]</f>
        <v>0</v>
      </c>
      <c r="P2268" s="3">
        <f>+Tabella2026[[#This Row],[POPOLAZIONE PER DIFFERENZA ]]/SUM(Tabella2026[[POPOLAZIONE PER DIFFERENZA ]])</f>
        <v>0</v>
      </c>
      <c r="Q2268" s="3">
        <f>+Tabella2026[[#This Row],[INCIDENZA POPOLAZIONE PER DIFFERENZA]]*(PLAFOND-SUM(Tabella2026[CONTRIBUTO SULLA BASE DELLA POPOLAZIONE]))</f>
        <v>0</v>
      </c>
      <c r="R2268" s="3">
        <f>+Tabella2026[[#This Row],[CONTRIBUTO SULLA BASE DELLA POPOLAZIONE]]+Tabella2026[[#This Row],[CONTRIBUTO SULLA BASE DEL REDDITO]]</f>
        <v>26266.621448478156</v>
      </c>
      <c r="S2268" s="3">
        <f>+Tabella2026[[#This Row],[CONTRIBUTO TOTALE]]/(PLAFOND/N_TESSERE)</f>
        <v>52.53324289695631</v>
      </c>
      <c r="T2268" s="3">
        <f>+MAX(CEILING(Tabella2026[[#This Row],[preDEF1]],1),1)</f>
        <v>53</v>
      </c>
      <c r="U2268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68" s="21">
        <f>+Tabella2026[[#This Row],[DEF - n. card]]*(PLAFOND/N_TESSERE)</f>
        <v>26000</v>
      </c>
      <c r="W2268" s="18"/>
    </row>
    <row r="2269" spans="2:23" x14ac:dyDescent="0.25">
      <c r="B2269" s="1" t="s">
        <v>4620</v>
      </c>
      <c r="C2269" s="2">
        <v>64034</v>
      </c>
      <c r="D2269" s="1" t="s">
        <v>4621</v>
      </c>
      <c r="E2269" s="1" t="s">
        <v>15</v>
      </c>
      <c r="F2269" s="1" t="s">
        <v>290</v>
      </c>
      <c r="G2269" s="1" t="s">
        <v>2448</v>
      </c>
      <c r="H2269" s="1" t="s">
        <v>15836</v>
      </c>
      <c r="I2269" s="5">
        <v>5257</v>
      </c>
      <c r="J2269" s="5">
        <v>57726660</v>
      </c>
      <c r="K2269" s="3">
        <f>+Tabella2026[[#This Row],[POP_2024]]/SUM(Tabella2026[POP_2024])</f>
        <v>8.9187157375073854E-5</v>
      </c>
      <c r="L2269" s="3">
        <f>+Tabella2026[[#This Row],[INCIDENZA POPOLAZIONE]]*(PLAFOND/2)</f>
        <v>26256.632240853713</v>
      </c>
      <c r="M2269" s="3">
        <f>+IFERROR(Tabella2026[[#This Row],[reddito_2024]]/Tabella2026[[#This Row],[POP_2024]],"")</f>
        <v>10980.913068289899</v>
      </c>
      <c r="N2269" s="3">
        <f>+IF(Tabella2026[[#This Row],[REDDITO COMPLESSIVO PROCAPITE]]&lt;media_aggr_reddito_pc,(media_aggr_reddito_pc-Tabella2026[[#This Row],[REDDITO COMPLESSIVO PROCAPITE]]),0)</f>
        <v>6844.1529943188416</v>
      </c>
      <c r="O2269" s="3">
        <f>+Tabella2026[[#This Row],[DIFFERENZA REDDITO INFERIORE ALLA MEDIA DALLA MEDIA]]*Tabella2026[[#This Row],[POP_2024]]</f>
        <v>35979712.291134149</v>
      </c>
      <c r="P2269" s="3">
        <f>+Tabella2026[[#This Row],[POPOLAZIONE PER DIFFERENZA ]]/SUM(Tabella2026[[POPOLAZIONE PER DIFFERENZA ]])</f>
        <v>3.1920556899861573E-4</v>
      </c>
      <c r="Q2269" s="3">
        <f>+Tabella2026[[#This Row],[INCIDENZA POPOLAZIONE PER DIFFERENZA]]*(PLAFOND-SUM(Tabella2026[CONTRIBUTO SULLA BASE DELLA POPOLAZIONE]))</f>
        <v>93973.8801090161</v>
      </c>
      <c r="R2269" s="3">
        <f>+Tabella2026[[#This Row],[CONTRIBUTO SULLA BASE DELLA POPOLAZIONE]]+Tabella2026[[#This Row],[CONTRIBUTO SULLA BASE DEL REDDITO]]</f>
        <v>120230.51234986981</v>
      </c>
      <c r="S2269" s="3">
        <f>+Tabella2026[[#This Row],[CONTRIBUTO TOTALE]]/(PLAFOND/N_TESSERE)</f>
        <v>240.46102469973962</v>
      </c>
      <c r="T2269" s="3">
        <f>+MAX(CEILING(Tabella2026[[#This Row],[preDEF1]],1),1)</f>
        <v>241</v>
      </c>
      <c r="U2269" s="9">
        <f xml:space="preserve"> IF(ROW(Tabella2026[[#This Row],[preDEF2]]) - ROW(Tabella2026[[#Headers],[preDEF2]])&lt;=ABS(SUM(Tabella2026[preDEF2])-N_TESSERE),Tabella2026[[#This Row],[preDEF2]]-1,Tabella2026[[#This Row],[preDEF2]])</f>
        <v>240</v>
      </c>
      <c r="V2269" s="21">
        <f>+Tabella2026[[#This Row],[DEF - n. card]]*(PLAFOND/N_TESSERE)</f>
        <v>120000</v>
      </c>
      <c r="W2269" s="18"/>
    </row>
    <row r="2270" spans="2:23" x14ac:dyDescent="0.25">
      <c r="B2270" s="1" t="s">
        <v>4554</v>
      </c>
      <c r="C2270" s="2">
        <v>23002</v>
      </c>
      <c r="D2270" s="1" t="s">
        <v>4555</v>
      </c>
      <c r="E2270" s="1" t="s">
        <v>38</v>
      </c>
      <c r="F2270" s="1" t="s">
        <v>37</v>
      </c>
      <c r="G2270" s="1" t="s">
        <v>2448</v>
      </c>
      <c r="H2270" s="1" t="s">
        <v>15835</v>
      </c>
      <c r="I2270" s="5">
        <v>5254</v>
      </c>
      <c r="J2270" s="5">
        <v>91764665</v>
      </c>
      <c r="K2270" s="3">
        <f>+Tabella2026[[#This Row],[POP_2024]]/SUM(Tabella2026[POP_2024])</f>
        <v>8.9136261146782958E-5</v>
      </c>
      <c r="L2270" s="3">
        <f>+Tabella2026[[#This Row],[INCIDENZA POPOLAZIONE]]*(PLAFOND/2)</f>
        <v>26241.648429417044</v>
      </c>
      <c r="M2270" s="3">
        <f>+IFERROR(Tabella2026[[#This Row],[reddito_2024]]/Tabella2026[[#This Row],[POP_2024]],"")</f>
        <v>17465.676627331555</v>
      </c>
      <c r="N2270" s="3">
        <f>+IF(Tabella2026[[#This Row],[REDDITO COMPLESSIVO PROCAPITE]]&lt;media_aggr_reddito_pc,(media_aggr_reddito_pc-Tabella2026[[#This Row],[REDDITO COMPLESSIVO PROCAPITE]]),0)</f>
        <v>359.38943527718584</v>
      </c>
      <c r="O2270" s="3">
        <f>+Tabella2026[[#This Row],[DIFFERENZA REDDITO INFERIORE ALLA MEDIA DALLA MEDIA]]*Tabella2026[[#This Row],[POP_2024]]</f>
        <v>1888232.0929463345</v>
      </c>
      <c r="P2270" s="3">
        <f>+Tabella2026[[#This Row],[POPOLAZIONE PER DIFFERENZA ]]/SUM(Tabella2026[[POPOLAZIONE PER DIFFERENZA ]])</f>
        <v>1.6752057235846852E-5</v>
      </c>
      <c r="Q2270" s="3">
        <f>+Tabella2026[[#This Row],[INCIDENZA POPOLAZIONE PER DIFFERENZA]]*(PLAFOND-SUM(Tabella2026[CONTRIBUTO SULLA BASE DELLA POPOLAZIONE]))</f>
        <v>4931.793086190406</v>
      </c>
      <c r="R2270" s="3">
        <f>+Tabella2026[[#This Row],[CONTRIBUTO SULLA BASE DELLA POPOLAZIONE]]+Tabella2026[[#This Row],[CONTRIBUTO SULLA BASE DEL REDDITO]]</f>
        <v>31173.44151560745</v>
      </c>
      <c r="S2270" s="3">
        <f>+Tabella2026[[#This Row],[CONTRIBUTO TOTALE]]/(PLAFOND/N_TESSERE)</f>
        <v>62.346883031214901</v>
      </c>
      <c r="T2270" s="3">
        <f>+MAX(CEILING(Tabella2026[[#This Row],[preDEF1]],1),1)</f>
        <v>63</v>
      </c>
      <c r="U2270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2270" s="21">
        <f>+Tabella2026[[#This Row],[DEF - n. card]]*(PLAFOND/N_TESSERE)</f>
        <v>31000</v>
      </c>
      <c r="W2270" s="18"/>
    </row>
    <row r="2271" spans="2:23" x14ac:dyDescent="0.25">
      <c r="B2271" s="1" t="s">
        <v>4460</v>
      </c>
      <c r="C2271" s="2">
        <v>84034</v>
      </c>
      <c r="D2271" s="1" t="s">
        <v>4461</v>
      </c>
      <c r="E2271" s="1" t="s">
        <v>21</v>
      </c>
      <c r="F2271" s="1" t="s">
        <v>261</v>
      </c>
      <c r="G2271" s="1" t="s">
        <v>2448</v>
      </c>
      <c r="H2271" s="1" t="s">
        <v>15836</v>
      </c>
      <c r="I2271" s="5">
        <v>5253</v>
      </c>
      <c r="J2271" s="5">
        <v>58978638</v>
      </c>
      <c r="K2271" s="3">
        <f>+Tabella2026[[#This Row],[POP_2024]]/SUM(Tabella2026[POP_2024])</f>
        <v>8.9119295737352655E-5</v>
      </c>
      <c r="L2271" s="3">
        <f>+Tabella2026[[#This Row],[INCIDENZA POPOLAZIONE]]*(PLAFOND/2)</f>
        <v>26236.653825604819</v>
      </c>
      <c r="M2271" s="3">
        <f>+IFERROR(Tabella2026[[#This Row],[reddito_2024]]/Tabella2026[[#This Row],[POP_2024]],"")</f>
        <v>11227.610508280983</v>
      </c>
      <c r="N2271" s="3">
        <f>+IF(Tabella2026[[#This Row],[REDDITO COMPLESSIVO PROCAPITE]]&lt;media_aggr_reddito_pc,(media_aggr_reddito_pc-Tabella2026[[#This Row],[REDDITO COMPLESSIVO PROCAPITE]]),0)</f>
        <v>6597.4555543277584</v>
      </c>
      <c r="O2271" s="3">
        <f>+Tabella2026[[#This Row],[DIFFERENZA REDDITO INFERIORE ALLA MEDIA DALLA MEDIA]]*Tabella2026[[#This Row],[POP_2024]]</f>
        <v>34656434.026883714</v>
      </c>
      <c r="P2271" s="3">
        <f>+Tabella2026[[#This Row],[POPOLAZIONE PER DIFFERENZA ]]/SUM(Tabella2026[[POPOLAZIONE PER DIFFERENZA ]])</f>
        <v>3.0746568103437412E-4</v>
      </c>
      <c r="Q2271" s="3">
        <f>+Tabella2026[[#This Row],[INCIDENZA POPOLAZIONE PER DIFFERENZA]]*(PLAFOND-SUM(Tabella2026[CONTRIBUTO SULLA BASE DELLA POPOLAZIONE]))</f>
        <v>90517.665897259329</v>
      </c>
      <c r="R2271" s="3">
        <f>+Tabella2026[[#This Row],[CONTRIBUTO SULLA BASE DELLA POPOLAZIONE]]+Tabella2026[[#This Row],[CONTRIBUTO SULLA BASE DEL REDDITO]]</f>
        <v>116754.31972286415</v>
      </c>
      <c r="S2271" s="3">
        <f>+Tabella2026[[#This Row],[CONTRIBUTO TOTALE]]/(PLAFOND/N_TESSERE)</f>
        <v>233.50863944572831</v>
      </c>
      <c r="T2271" s="3">
        <f>+MAX(CEILING(Tabella2026[[#This Row],[preDEF1]],1),1)</f>
        <v>234</v>
      </c>
      <c r="U2271" s="9">
        <f xml:space="preserve"> IF(ROW(Tabella2026[[#This Row],[preDEF2]]) - ROW(Tabella2026[[#Headers],[preDEF2]])&lt;=ABS(SUM(Tabella2026[preDEF2])-N_TESSERE),Tabella2026[[#This Row],[preDEF2]]-1,Tabella2026[[#This Row],[preDEF2]])</f>
        <v>233</v>
      </c>
      <c r="V2271" s="21">
        <f>+Tabella2026[[#This Row],[DEF - n. card]]*(PLAFOND/N_TESSERE)</f>
        <v>116500</v>
      </c>
      <c r="W2271" s="18"/>
    </row>
    <row r="2272" spans="2:23" x14ac:dyDescent="0.25">
      <c r="B2272" s="1" t="s">
        <v>4458</v>
      </c>
      <c r="C2272" s="2">
        <v>54030</v>
      </c>
      <c r="D2272" s="1" t="s">
        <v>4459</v>
      </c>
      <c r="E2272" s="1" t="s">
        <v>67</v>
      </c>
      <c r="F2272" s="1" t="s">
        <v>66</v>
      </c>
      <c r="G2272" s="1" t="s">
        <v>2448</v>
      </c>
      <c r="H2272" s="1" t="s">
        <v>15834</v>
      </c>
      <c r="I2272" s="5">
        <v>5251</v>
      </c>
      <c r="J2272" s="5">
        <v>89072075</v>
      </c>
      <c r="K2272" s="3">
        <f>+Tabella2026[[#This Row],[POP_2024]]/SUM(Tabella2026[POP_2024])</f>
        <v>8.9085364918492063E-5</v>
      </c>
      <c r="L2272" s="3">
        <f>+Tabella2026[[#This Row],[INCIDENZA POPOLAZIONE]]*(PLAFOND/2)</f>
        <v>26226.664617980376</v>
      </c>
      <c r="M2272" s="3">
        <f>+IFERROR(Tabella2026[[#This Row],[reddito_2024]]/Tabella2026[[#This Row],[POP_2024]],"")</f>
        <v>16962.878499333459</v>
      </c>
      <c r="N2272" s="3">
        <f>+IF(Tabella2026[[#This Row],[REDDITO COMPLESSIVO PROCAPITE]]&lt;media_aggr_reddito_pc,(media_aggr_reddito_pc-Tabella2026[[#This Row],[REDDITO COMPLESSIVO PROCAPITE]]),0)</f>
        <v>862.18756327528172</v>
      </c>
      <c r="O2272" s="3">
        <f>+Tabella2026[[#This Row],[DIFFERENZA REDDITO INFERIORE ALLA MEDIA DALLA MEDIA]]*Tabella2026[[#This Row],[POP_2024]]</f>
        <v>4527346.8947585039</v>
      </c>
      <c r="P2272" s="3">
        <f>+Tabella2026[[#This Row],[POPOLAZIONE PER DIFFERENZA ]]/SUM(Tabella2026[[POPOLAZIONE PER DIFFERENZA ]])</f>
        <v>4.0165811496819787E-5</v>
      </c>
      <c r="Q2272" s="3">
        <f>+Tabella2026[[#This Row],[INCIDENZA POPOLAZIONE PER DIFFERENZA]]*(PLAFOND-SUM(Tabella2026[CONTRIBUTO SULLA BASE DELLA POPOLAZIONE]))</f>
        <v>11824.78478030517</v>
      </c>
      <c r="R2272" s="3">
        <f>+Tabella2026[[#This Row],[CONTRIBUTO SULLA BASE DELLA POPOLAZIONE]]+Tabella2026[[#This Row],[CONTRIBUTO SULLA BASE DEL REDDITO]]</f>
        <v>38051.449398285549</v>
      </c>
      <c r="S2272" s="3">
        <f>+Tabella2026[[#This Row],[CONTRIBUTO TOTALE]]/(PLAFOND/N_TESSERE)</f>
        <v>76.102898796571097</v>
      </c>
      <c r="T2272" s="3">
        <f>+MAX(CEILING(Tabella2026[[#This Row],[preDEF1]],1),1)</f>
        <v>77</v>
      </c>
      <c r="U2272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2272" s="21">
        <f>+Tabella2026[[#This Row],[DEF - n. card]]*(PLAFOND/N_TESSERE)</f>
        <v>38000</v>
      </c>
      <c r="W2272" s="18"/>
    </row>
    <row r="2273" spans="2:23" x14ac:dyDescent="0.25">
      <c r="B2273" s="1" t="s">
        <v>4568</v>
      </c>
      <c r="C2273" s="2">
        <v>56060</v>
      </c>
      <c r="D2273" s="1" t="s">
        <v>4569</v>
      </c>
      <c r="E2273" s="1" t="s">
        <v>8</v>
      </c>
      <c r="F2273" s="1" t="s">
        <v>210</v>
      </c>
      <c r="G2273" s="1" t="s">
        <v>2448</v>
      </c>
      <c r="H2273" s="1" t="s">
        <v>15834</v>
      </c>
      <c r="I2273" s="5">
        <v>5250</v>
      </c>
      <c r="J2273" s="5">
        <v>89496299</v>
      </c>
      <c r="K2273" s="3">
        <f>+Tabella2026[[#This Row],[POP_2024]]/SUM(Tabella2026[POP_2024])</f>
        <v>8.9068399509061773E-5</v>
      </c>
      <c r="L2273" s="3">
        <f>+Tabella2026[[#This Row],[INCIDENZA POPOLAZIONE]]*(PLAFOND/2)</f>
        <v>26221.670014168154</v>
      </c>
      <c r="M2273" s="3">
        <f>+IFERROR(Tabella2026[[#This Row],[reddito_2024]]/Tabella2026[[#This Row],[POP_2024]],"")</f>
        <v>17046.914095238095</v>
      </c>
      <c r="N2273" s="3">
        <f>+IF(Tabella2026[[#This Row],[REDDITO COMPLESSIVO PROCAPITE]]&lt;media_aggr_reddito_pc,(media_aggr_reddito_pc-Tabella2026[[#This Row],[REDDITO COMPLESSIVO PROCAPITE]]),0)</f>
        <v>778.15196737064616</v>
      </c>
      <c r="O2273" s="3">
        <f>+Tabella2026[[#This Row],[DIFFERENZA REDDITO INFERIORE ALLA MEDIA DALLA MEDIA]]*Tabella2026[[#This Row],[POP_2024]]</f>
        <v>4085297.8286958924</v>
      </c>
      <c r="P2273" s="3">
        <f>+Tabella2026[[#This Row],[POPOLAZIONE PER DIFFERENZA ]]/SUM(Tabella2026[[POPOLAZIONE PER DIFFERENZA ]])</f>
        <v>3.6244031285903746E-5</v>
      </c>
      <c r="Q2273" s="3">
        <f>+Tabella2026[[#This Row],[INCIDENZA POPOLAZIONE PER DIFFERENZA]]*(PLAFOND-SUM(Tabella2026[CONTRIBUTO SULLA BASE DELLA POPOLAZIONE]))</f>
        <v>10670.215627546642</v>
      </c>
      <c r="R2273" s="3">
        <f>+Tabella2026[[#This Row],[CONTRIBUTO SULLA BASE DELLA POPOLAZIONE]]+Tabella2026[[#This Row],[CONTRIBUTO SULLA BASE DEL REDDITO]]</f>
        <v>36891.885641714798</v>
      </c>
      <c r="S2273" s="3">
        <f>+Tabella2026[[#This Row],[CONTRIBUTO TOTALE]]/(PLAFOND/N_TESSERE)</f>
        <v>73.783771283429601</v>
      </c>
      <c r="T2273" s="3">
        <f>+MAX(CEILING(Tabella2026[[#This Row],[preDEF1]],1),1)</f>
        <v>74</v>
      </c>
      <c r="U2273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2273" s="21">
        <f>+Tabella2026[[#This Row],[DEF - n. card]]*(PLAFOND/N_TESSERE)</f>
        <v>36500</v>
      </c>
      <c r="W2273" s="18"/>
    </row>
    <row r="2274" spans="2:23" x14ac:dyDescent="0.25">
      <c r="B2274" s="1" t="s">
        <v>4280</v>
      </c>
      <c r="C2274" s="2">
        <v>82057</v>
      </c>
      <c r="D2274" s="1" t="s">
        <v>4281</v>
      </c>
      <c r="E2274" s="1" t="s">
        <v>21</v>
      </c>
      <c r="F2274" s="1" t="s">
        <v>20</v>
      </c>
      <c r="G2274" s="1" t="s">
        <v>2448</v>
      </c>
      <c r="H2274" s="1" t="s">
        <v>15836</v>
      </c>
      <c r="I2274" s="5">
        <v>5245</v>
      </c>
      <c r="J2274" s="5">
        <v>65509931</v>
      </c>
      <c r="K2274" s="3">
        <f>+Tabella2026[[#This Row],[POP_2024]]/SUM(Tabella2026[POP_2024])</f>
        <v>8.8983572461910285E-5</v>
      </c>
      <c r="L2274" s="3">
        <f>+Tabella2026[[#This Row],[INCIDENZA POPOLAZIONE]]*(PLAFOND/2)</f>
        <v>26196.696995107042</v>
      </c>
      <c r="M2274" s="3">
        <f>+IFERROR(Tabella2026[[#This Row],[reddito_2024]]/Tabella2026[[#This Row],[POP_2024]],"")</f>
        <v>12489.977311725454</v>
      </c>
      <c r="N2274" s="3">
        <f>+IF(Tabella2026[[#This Row],[REDDITO COMPLESSIVO PROCAPITE]]&lt;media_aggr_reddito_pc,(media_aggr_reddito_pc-Tabella2026[[#This Row],[REDDITO COMPLESSIVO PROCAPITE]]),0)</f>
        <v>5335.0887508832875</v>
      </c>
      <c r="O2274" s="3">
        <f>+Tabella2026[[#This Row],[DIFFERENZA REDDITO INFERIORE ALLA MEDIA DALLA MEDIA]]*Tabella2026[[#This Row],[POP_2024]]</f>
        <v>27982540.498382844</v>
      </c>
      <c r="P2274" s="3">
        <f>+Tabella2026[[#This Row],[POPOLAZIONE PER DIFFERENZA ]]/SUM(Tabella2026[[POPOLAZIONE PER DIFFERENZA ]])</f>
        <v>2.4825609192028213E-4</v>
      </c>
      <c r="Q2274" s="3">
        <f>+Tabella2026[[#This Row],[INCIDENZA POPOLAZIONE PER DIFFERENZA]]*(PLAFOND-SUM(Tabella2026[CONTRIBUTO SULLA BASE DELLA POPOLAZIONE]))</f>
        <v>73086.407269262418</v>
      </c>
      <c r="R2274" s="3">
        <f>+Tabella2026[[#This Row],[CONTRIBUTO SULLA BASE DELLA POPOLAZIONE]]+Tabella2026[[#This Row],[CONTRIBUTO SULLA BASE DEL REDDITO]]</f>
        <v>99283.104264369467</v>
      </c>
      <c r="S2274" s="3">
        <f>+Tabella2026[[#This Row],[CONTRIBUTO TOTALE]]/(PLAFOND/N_TESSERE)</f>
        <v>198.56620852873894</v>
      </c>
      <c r="T2274" s="3">
        <f>+MAX(CEILING(Tabella2026[[#This Row],[preDEF1]],1),1)</f>
        <v>199</v>
      </c>
      <c r="U2274" s="9">
        <f xml:space="preserve"> IF(ROW(Tabella2026[[#This Row],[preDEF2]]) - ROW(Tabella2026[[#Headers],[preDEF2]])&lt;=ABS(SUM(Tabella2026[preDEF2])-N_TESSERE),Tabella2026[[#This Row],[preDEF2]]-1,Tabella2026[[#This Row],[preDEF2]])</f>
        <v>198</v>
      </c>
      <c r="V2274" s="21">
        <f>+Tabella2026[[#This Row],[DEF - n. card]]*(PLAFOND/N_TESSERE)</f>
        <v>99000</v>
      </c>
      <c r="W2274" s="18"/>
    </row>
    <row r="2275" spans="2:23" x14ac:dyDescent="0.25">
      <c r="B2275" s="1" t="s">
        <v>4478</v>
      </c>
      <c r="C2275" s="2">
        <v>50027</v>
      </c>
      <c r="D2275" s="1" t="s">
        <v>4479</v>
      </c>
      <c r="E2275" s="1" t="s">
        <v>30</v>
      </c>
      <c r="F2275" s="1" t="s">
        <v>144</v>
      </c>
      <c r="G2275" s="1" t="s">
        <v>2448</v>
      </c>
      <c r="H2275" s="1" t="s">
        <v>15834</v>
      </c>
      <c r="I2275" s="5">
        <v>5243</v>
      </c>
      <c r="J2275" s="5">
        <v>95614491</v>
      </c>
      <c r="K2275" s="3">
        <f>+Tabella2026[[#This Row],[POP_2024]]/SUM(Tabella2026[POP_2024])</f>
        <v>8.8949641643049692E-5</v>
      </c>
      <c r="L2275" s="3">
        <f>+Tabella2026[[#This Row],[INCIDENZA POPOLAZIONE]]*(PLAFOND/2)</f>
        <v>26186.707787482595</v>
      </c>
      <c r="M2275" s="3">
        <f>+IFERROR(Tabella2026[[#This Row],[reddito_2024]]/Tabella2026[[#This Row],[POP_2024]],"")</f>
        <v>18236.599465954605</v>
      </c>
      <c r="N2275" s="3">
        <f>+IF(Tabella2026[[#This Row],[REDDITO COMPLESSIVO PROCAPITE]]&lt;media_aggr_reddito_pc,(media_aggr_reddito_pc-Tabella2026[[#This Row],[REDDITO COMPLESSIVO PROCAPITE]]),0)</f>
        <v>0</v>
      </c>
      <c r="O2275" s="3">
        <f>+Tabella2026[[#This Row],[DIFFERENZA REDDITO INFERIORE ALLA MEDIA DALLA MEDIA]]*Tabella2026[[#This Row],[POP_2024]]</f>
        <v>0</v>
      </c>
      <c r="P2275" s="3">
        <f>+Tabella2026[[#This Row],[POPOLAZIONE PER DIFFERENZA ]]/SUM(Tabella2026[[POPOLAZIONE PER DIFFERENZA ]])</f>
        <v>0</v>
      </c>
      <c r="Q2275" s="3">
        <f>+Tabella2026[[#This Row],[INCIDENZA POPOLAZIONE PER DIFFERENZA]]*(PLAFOND-SUM(Tabella2026[CONTRIBUTO SULLA BASE DELLA POPOLAZIONE]))</f>
        <v>0</v>
      </c>
      <c r="R2275" s="3">
        <f>+Tabella2026[[#This Row],[CONTRIBUTO SULLA BASE DELLA POPOLAZIONE]]+Tabella2026[[#This Row],[CONTRIBUTO SULLA BASE DEL REDDITO]]</f>
        <v>26186.707787482595</v>
      </c>
      <c r="S2275" s="3">
        <f>+Tabella2026[[#This Row],[CONTRIBUTO TOTALE]]/(PLAFOND/N_TESSERE)</f>
        <v>52.373415574965193</v>
      </c>
      <c r="T2275" s="3">
        <f>+MAX(CEILING(Tabella2026[[#This Row],[preDEF1]],1),1)</f>
        <v>53</v>
      </c>
      <c r="U2275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75" s="21">
        <f>+Tabella2026[[#This Row],[DEF - n. card]]*(PLAFOND/N_TESSERE)</f>
        <v>26000</v>
      </c>
      <c r="W2275" s="18"/>
    </row>
    <row r="2276" spans="2:23" x14ac:dyDescent="0.25">
      <c r="B2276" s="1" t="s">
        <v>4618</v>
      </c>
      <c r="C2276" s="2">
        <v>23037</v>
      </c>
      <c r="D2276" s="1" t="s">
        <v>4619</v>
      </c>
      <c r="E2276" s="1" t="s">
        <v>38</v>
      </c>
      <c r="F2276" s="1" t="s">
        <v>37</v>
      </c>
      <c r="G2276" s="1" t="s">
        <v>2448</v>
      </c>
      <c r="H2276" s="1" t="s">
        <v>15835</v>
      </c>
      <c r="I2276" s="5">
        <v>5239</v>
      </c>
      <c r="J2276" s="5">
        <v>89974962</v>
      </c>
      <c r="K2276" s="3">
        <f>+Tabella2026[[#This Row],[POP_2024]]/SUM(Tabella2026[POP_2024])</f>
        <v>8.8881780005328493E-5</v>
      </c>
      <c r="L2276" s="3">
        <f>+Tabella2026[[#This Row],[INCIDENZA POPOLAZIONE]]*(PLAFOND/2)</f>
        <v>26166.729372233705</v>
      </c>
      <c r="M2276" s="3">
        <f>+IFERROR(Tabella2026[[#This Row],[reddito_2024]]/Tabella2026[[#This Row],[POP_2024]],"")</f>
        <v>17174.071769421644</v>
      </c>
      <c r="N2276" s="3">
        <f>+IF(Tabella2026[[#This Row],[REDDITO COMPLESSIVO PROCAPITE]]&lt;media_aggr_reddito_pc,(media_aggr_reddito_pc-Tabella2026[[#This Row],[REDDITO COMPLESSIVO PROCAPITE]]),0)</f>
        <v>650.99429318709736</v>
      </c>
      <c r="O2276" s="3">
        <f>+Tabella2026[[#This Row],[DIFFERENZA REDDITO INFERIORE ALLA MEDIA DALLA MEDIA]]*Tabella2026[[#This Row],[POP_2024]]</f>
        <v>3410559.1020072033</v>
      </c>
      <c r="P2276" s="3">
        <f>+Tabella2026[[#This Row],[POPOLAZIONE PER DIFFERENZA ]]/SUM(Tabella2026[[POPOLAZIONE PER DIFFERENZA ]])</f>
        <v>3.0257870044944159E-5</v>
      </c>
      <c r="Q2276" s="3">
        <f>+Tabella2026[[#This Row],[INCIDENZA POPOLAZIONE PER DIFFERENZA]]*(PLAFOND-SUM(Tabella2026[CONTRIBUTO SULLA BASE DELLA POPOLAZIONE]))</f>
        <v>8907.8942478290628</v>
      </c>
      <c r="R2276" s="3">
        <f>+Tabella2026[[#This Row],[CONTRIBUTO SULLA BASE DELLA POPOLAZIONE]]+Tabella2026[[#This Row],[CONTRIBUTO SULLA BASE DEL REDDITO]]</f>
        <v>35074.623620062768</v>
      </c>
      <c r="S2276" s="3">
        <f>+Tabella2026[[#This Row],[CONTRIBUTO TOTALE]]/(PLAFOND/N_TESSERE)</f>
        <v>70.149247240125533</v>
      </c>
      <c r="T2276" s="3">
        <f>+MAX(CEILING(Tabella2026[[#This Row],[preDEF1]],1),1)</f>
        <v>71</v>
      </c>
      <c r="U2276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2276" s="21">
        <f>+Tabella2026[[#This Row],[DEF - n. card]]*(PLAFOND/N_TESSERE)</f>
        <v>35000</v>
      </c>
      <c r="W2276" s="18"/>
    </row>
    <row r="2277" spans="2:23" x14ac:dyDescent="0.25">
      <c r="B2277" s="1" t="s">
        <v>4500</v>
      </c>
      <c r="C2277" s="2">
        <v>62003</v>
      </c>
      <c r="D2277" s="1" t="s">
        <v>4501</v>
      </c>
      <c r="E2277" s="1" t="s">
        <v>15</v>
      </c>
      <c r="F2277" s="1" t="s">
        <v>256</v>
      </c>
      <c r="G2277" s="1" t="s">
        <v>2448</v>
      </c>
      <c r="H2277" s="1" t="s">
        <v>15836</v>
      </c>
      <c r="I2277" s="5">
        <v>5235</v>
      </c>
      <c r="J2277" s="5">
        <v>61427285</v>
      </c>
      <c r="K2277" s="3">
        <f>+Tabella2026[[#This Row],[POP_2024]]/SUM(Tabella2026[POP_2024])</f>
        <v>8.8813918367607308E-5</v>
      </c>
      <c r="L2277" s="3">
        <f>+Tabella2026[[#This Row],[INCIDENZA POPOLAZIONE]]*(PLAFOND/2)</f>
        <v>26146.750956984815</v>
      </c>
      <c r="M2277" s="3">
        <f>+IFERROR(Tabella2026[[#This Row],[reddito_2024]]/Tabella2026[[#This Row],[POP_2024]],"")</f>
        <v>11733.960840496657</v>
      </c>
      <c r="N2277" s="3">
        <f>+IF(Tabella2026[[#This Row],[REDDITO COMPLESSIVO PROCAPITE]]&lt;media_aggr_reddito_pc,(media_aggr_reddito_pc-Tabella2026[[#This Row],[REDDITO COMPLESSIVO PROCAPITE]]),0)</f>
        <v>6091.1052221120844</v>
      </c>
      <c r="O2277" s="3">
        <f>+Tabella2026[[#This Row],[DIFFERENZA REDDITO INFERIORE ALLA MEDIA DALLA MEDIA]]*Tabella2026[[#This Row],[POP_2024]]</f>
        <v>31886935.83775676</v>
      </c>
      <c r="P2277" s="3">
        <f>+Tabella2026[[#This Row],[POPOLAZIONE PER DIFFERENZA ]]/SUM(Tabella2026[[POPOLAZIONE PER DIFFERENZA ]])</f>
        <v>2.8289518869281243E-4</v>
      </c>
      <c r="Q2277" s="3">
        <f>+Tabella2026[[#This Row],[INCIDENZA POPOLAZIONE PER DIFFERENZA]]*(PLAFOND-SUM(Tabella2026[CONTRIBUTO SULLA BASE DELLA POPOLAZIONE]))</f>
        <v>83284.131379772793</v>
      </c>
      <c r="R2277" s="3">
        <f>+Tabella2026[[#This Row],[CONTRIBUTO SULLA BASE DELLA POPOLAZIONE]]+Tabella2026[[#This Row],[CONTRIBUTO SULLA BASE DEL REDDITO]]</f>
        <v>109430.88233675761</v>
      </c>
      <c r="S2277" s="3">
        <f>+Tabella2026[[#This Row],[CONTRIBUTO TOTALE]]/(PLAFOND/N_TESSERE)</f>
        <v>218.86176467351521</v>
      </c>
      <c r="T2277" s="3">
        <f>+MAX(CEILING(Tabella2026[[#This Row],[preDEF1]],1),1)</f>
        <v>219</v>
      </c>
      <c r="U2277" s="9">
        <f xml:space="preserve"> IF(ROW(Tabella2026[[#This Row],[preDEF2]]) - ROW(Tabella2026[[#Headers],[preDEF2]])&lt;=ABS(SUM(Tabella2026[preDEF2])-N_TESSERE),Tabella2026[[#This Row],[preDEF2]]-1,Tabella2026[[#This Row],[preDEF2]])</f>
        <v>218</v>
      </c>
      <c r="V2277" s="21">
        <f>+Tabella2026[[#This Row],[DEF - n. card]]*(PLAFOND/N_TESSERE)</f>
        <v>109000</v>
      </c>
      <c r="W2277" s="18"/>
    </row>
    <row r="2278" spans="2:23" x14ac:dyDescent="0.25">
      <c r="B2278" s="1" t="s">
        <v>4564</v>
      </c>
      <c r="C2278" s="2">
        <v>9018</v>
      </c>
      <c r="D2278" s="1" t="s">
        <v>4565</v>
      </c>
      <c r="E2278" s="1" t="s">
        <v>24</v>
      </c>
      <c r="F2278" s="1" t="s">
        <v>246</v>
      </c>
      <c r="G2278" s="1" t="s">
        <v>2448</v>
      </c>
      <c r="H2278" s="1" t="s">
        <v>15835</v>
      </c>
      <c r="I2278" s="5">
        <v>5232</v>
      </c>
      <c r="J2278" s="5">
        <v>108877423</v>
      </c>
      <c r="K2278" s="3">
        <f>+Tabella2026[[#This Row],[POP_2024]]/SUM(Tabella2026[POP_2024])</f>
        <v>8.8763022139316412E-5</v>
      </c>
      <c r="L2278" s="3">
        <f>+Tabella2026[[#This Row],[INCIDENZA POPOLAZIONE]]*(PLAFOND/2)</f>
        <v>26131.767145548147</v>
      </c>
      <c r="M2278" s="3">
        <f>+IFERROR(Tabella2026[[#This Row],[reddito_2024]]/Tabella2026[[#This Row],[POP_2024]],"")</f>
        <v>20809.905007645259</v>
      </c>
      <c r="N2278" s="3">
        <f>+IF(Tabella2026[[#This Row],[REDDITO COMPLESSIVO PROCAPITE]]&lt;media_aggr_reddito_pc,(media_aggr_reddito_pc-Tabella2026[[#This Row],[REDDITO COMPLESSIVO PROCAPITE]]),0)</f>
        <v>0</v>
      </c>
      <c r="O2278" s="3">
        <f>+Tabella2026[[#This Row],[DIFFERENZA REDDITO INFERIORE ALLA MEDIA DALLA MEDIA]]*Tabella2026[[#This Row],[POP_2024]]</f>
        <v>0</v>
      </c>
      <c r="P2278" s="3">
        <f>+Tabella2026[[#This Row],[POPOLAZIONE PER DIFFERENZA ]]/SUM(Tabella2026[[POPOLAZIONE PER DIFFERENZA ]])</f>
        <v>0</v>
      </c>
      <c r="Q2278" s="3">
        <f>+Tabella2026[[#This Row],[INCIDENZA POPOLAZIONE PER DIFFERENZA]]*(PLAFOND-SUM(Tabella2026[CONTRIBUTO SULLA BASE DELLA POPOLAZIONE]))</f>
        <v>0</v>
      </c>
      <c r="R2278" s="3">
        <f>+Tabella2026[[#This Row],[CONTRIBUTO SULLA BASE DELLA POPOLAZIONE]]+Tabella2026[[#This Row],[CONTRIBUTO SULLA BASE DEL REDDITO]]</f>
        <v>26131.767145548147</v>
      </c>
      <c r="S2278" s="3">
        <f>+Tabella2026[[#This Row],[CONTRIBUTO TOTALE]]/(PLAFOND/N_TESSERE)</f>
        <v>52.263534291096292</v>
      </c>
      <c r="T2278" s="3">
        <f>+MAX(CEILING(Tabella2026[[#This Row],[preDEF1]],1),1)</f>
        <v>53</v>
      </c>
      <c r="U2278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78" s="21">
        <f>+Tabella2026[[#This Row],[DEF - n. card]]*(PLAFOND/N_TESSERE)</f>
        <v>26000</v>
      </c>
      <c r="W2278" s="18"/>
    </row>
    <row r="2279" spans="2:23" x14ac:dyDescent="0.25">
      <c r="B2279" s="1" t="s">
        <v>4622</v>
      </c>
      <c r="C2279" s="2">
        <v>22248</v>
      </c>
      <c r="D2279" s="1" t="s">
        <v>4623</v>
      </c>
      <c r="E2279" s="1" t="s">
        <v>99</v>
      </c>
      <c r="F2279" s="1" t="s">
        <v>98</v>
      </c>
      <c r="G2279" s="1" t="s">
        <v>2448</v>
      </c>
      <c r="H2279" s="1" t="s">
        <v>15835</v>
      </c>
      <c r="I2279" s="5">
        <v>5231</v>
      </c>
      <c r="J2279" s="5">
        <v>102874091</v>
      </c>
      <c r="K2279" s="3">
        <f>+Tabella2026[[#This Row],[POP_2024]]/SUM(Tabella2026[POP_2024])</f>
        <v>8.8746056729886122E-5</v>
      </c>
      <c r="L2279" s="3">
        <f>+Tabella2026[[#This Row],[INCIDENZA POPOLAZIONE]]*(PLAFOND/2)</f>
        <v>26126.772541735929</v>
      </c>
      <c r="M2279" s="3">
        <f>+IFERROR(Tabella2026[[#This Row],[reddito_2024]]/Tabella2026[[#This Row],[POP_2024]],"")</f>
        <v>19666.238004205698</v>
      </c>
      <c r="N2279" s="3">
        <f>+IF(Tabella2026[[#This Row],[REDDITO COMPLESSIVO PROCAPITE]]&lt;media_aggr_reddito_pc,(media_aggr_reddito_pc-Tabella2026[[#This Row],[REDDITO COMPLESSIVO PROCAPITE]]),0)</f>
        <v>0</v>
      </c>
      <c r="O2279" s="3">
        <f>+Tabella2026[[#This Row],[DIFFERENZA REDDITO INFERIORE ALLA MEDIA DALLA MEDIA]]*Tabella2026[[#This Row],[POP_2024]]</f>
        <v>0</v>
      </c>
      <c r="P2279" s="3">
        <f>+Tabella2026[[#This Row],[POPOLAZIONE PER DIFFERENZA ]]/SUM(Tabella2026[[POPOLAZIONE PER DIFFERENZA ]])</f>
        <v>0</v>
      </c>
      <c r="Q2279" s="3">
        <f>+Tabella2026[[#This Row],[INCIDENZA POPOLAZIONE PER DIFFERENZA]]*(PLAFOND-SUM(Tabella2026[CONTRIBUTO SULLA BASE DELLA POPOLAZIONE]))</f>
        <v>0</v>
      </c>
      <c r="R2279" s="3">
        <f>+Tabella2026[[#This Row],[CONTRIBUTO SULLA BASE DELLA POPOLAZIONE]]+Tabella2026[[#This Row],[CONTRIBUTO SULLA BASE DEL REDDITO]]</f>
        <v>26126.772541735929</v>
      </c>
      <c r="S2279" s="3">
        <f>+Tabella2026[[#This Row],[CONTRIBUTO TOTALE]]/(PLAFOND/N_TESSERE)</f>
        <v>52.253545083471856</v>
      </c>
      <c r="T2279" s="3">
        <f>+MAX(CEILING(Tabella2026[[#This Row],[preDEF1]],1),1)</f>
        <v>53</v>
      </c>
      <c r="U2279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79" s="21">
        <f>+Tabella2026[[#This Row],[DEF - n. card]]*(PLAFOND/N_TESSERE)</f>
        <v>26000</v>
      </c>
      <c r="W2279" s="18"/>
    </row>
    <row r="2280" spans="2:23" x14ac:dyDescent="0.25">
      <c r="B2280" s="1" t="s">
        <v>4470</v>
      </c>
      <c r="C2280" s="2">
        <v>78105</v>
      </c>
      <c r="D2280" s="1" t="s">
        <v>4471</v>
      </c>
      <c r="E2280" s="1" t="s">
        <v>61</v>
      </c>
      <c r="F2280" s="1" t="s">
        <v>178</v>
      </c>
      <c r="G2280" s="1" t="s">
        <v>2448</v>
      </c>
      <c r="H2280" s="1" t="s">
        <v>15836</v>
      </c>
      <c r="I2280" s="5">
        <v>5229</v>
      </c>
      <c r="J2280" s="5">
        <v>67234962</v>
      </c>
      <c r="K2280" s="3">
        <f>+Tabella2026[[#This Row],[POP_2024]]/SUM(Tabella2026[POP_2024])</f>
        <v>8.8712125911025516E-5</v>
      </c>
      <c r="L2280" s="3">
        <f>+Tabella2026[[#This Row],[INCIDENZA POPOLAZIONE]]*(PLAFOND/2)</f>
        <v>26116.783334111478</v>
      </c>
      <c r="M2280" s="3">
        <f>+IFERROR(Tabella2026[[#This Row],[reddito_2024]]/Tabella2026[[#This Row],[POP_2024]],"")</f>
        <v>12858.091795754446</v>
      </c>
      <c r="N2280" s="3">
        <f>+IF(Tabella2026[[#This Row],[REDDITO COMPLESSIVO PROCAPITE]]&lt;media_aggr_reddito_pc,(media_aggr_reddito_pc-Tabella2026[[#This Row],[REDDITO COMPLESSIVO PROCAPITE]]),0)</f>
        <v>4966.9742668542949</v>
      </c>
      <c r="O2280" s="3">
        <f>+Tabella2026[[#This Row],[DIFFERENZA REDDITO INFERIORE ALLA MEDIA DALLA MEDIA]]*Tabella2026[[#This Row],[POP_2024]]</f>
        <v>25972308.441381108</v>
      </c>
      <c r="P2280" s="3">
        <f>+Tabella2026[[#This Row],[POPOLAZIONE PER DIFFERENZA ]]/SUM(Tabella2026[[POPOLAZIONE PER DIFFERENZA ]])</f>
        <v>2.3042167283481837E-4</v>
      </c>
      <c r="Q2280" s="3">
        <f>+Tabella2026[[#This Row],[INCIDENZA POPOLAZIONE PER DIFFERENZA]]*(PLAFOND-SUM(Tabella2026[CONTRIBUTO SULLA BASE DELLA POPOLAZIONE]))</f>
        <v>67835.967666316181</v>
      </c>
      <c r="R2280" s="3">
        <f>+Tabella2026[[#This Row],[CONTRIBUTO SULLA BASE DELLA POPOLAZIONE]]+Tabella2026[[#This Row],[CONTRIBUTO SULLA BASE DEL REDDITO]]</f>
        <v>93952.751000427656</v>
      </c>
      <c r="S2280" s="3">
        <f>+Tabella2026[[#This Row],[CONTRIBUTO TOTALE]]/(PLAFOND/N_TESSERE)</f>
        <v>187.90550200085531</v>
      </c>
      <c r="T2280" s="3">
        <f>+MAX(CEILING(Tabella2026[[#This Row],[preDEF1]],1),1)</f>
        <v>188</v>
      </c>
      <c r="U2280" s="9">
        <f xml:space="preserve"> IF(ROW(Tabella2026[[#This Row],[preDEF2]]) - ROW(Tabella2026[[#Headers],[preDEF2]])&lt;=ABS(SUM(Tabella2026[preDEF2])-N_TESSERE),Tabella2026[[#This Row],[preDEF2]]-1,Tabella2026[[#This Row],[preDEF2]])</f>
        <v>187</v>
      </c>
      <c r="V2280" s="21">
        <f>+Tabella2026[[#This Row],[DEF - n. card]]*(PLAFOND/N_TESSERE)</f>
        <v>93500</v>
      </c>
      <c r="W2280" s="18"/>
    </row>
    <row r="2281" spans="2:23" x14ac:dyDescent="0.25">
      <c r="B2281" s="1" t="s">
        <v>4532</v>
      </c>
      <c r="C2281" s="2">
        <v>56001</v>
      </c>
      <c r="D2281" s="1" t="s">
        <v>4533</v>
      </c>
      <c r="E2281" s="1" t="s">
        <v>8</v>
      </c>
      <c r="F2281" s="1" t="s">
        <v>210</v>
      </c>
      <c r="G2281" s="1" t="s">
        <v>2448</v>
      </c>
      <c r="H2281" s="1" t="s">
        <v>15834</v>
      </c>
      <c r="I2281" s="5">
        <v>5225</v>
      </c>
      <c r="J2281" s="5">
        <v>82235167</v>
      </c>
      <c r="K2281" s="3">
        <f>+Tabella2026[[#This Row],[POP_2024]]/SUM(Tabella2026[POP_2024])</f>
        <v>8.8644264273304331E-5</v>
      </c>
      <c r="L2281" s="3">
        <f>+Tabella2026[[#This Row],[INCIDENZA POPOLAZIONE]]*(PLAFOND/2)</f>
        <v>26096.804918862588</v>
      </c>
      <c r="M2281" s="3">
        <f>+IFERROR(Tabella2026[[#This Row],[reddito_2024]]/Tabella2026[[#This Row],[POP_2024]],"")</f>
        <v>15738.787942583733</v>
      </c>
      <c r="N2281" s="3">
        <f>+IF(Tabella2026[[#This Row],[REDDITO COMPLESSIVO PROCAPITE]]&lt;media_aggr_reddito_pc,(media_aggr_reddito_pc-Tabella2026[[#This Row],[REDDITO COMPLESSIVO PROCAPITE]]),0)</f>
        <v>2086.2781200250083</v>
      </c>
      <c r="O2281" s="3">
        <f>+Tabella2026[[#This Row],[DIFFERENZA REDDITO INFERIORE ALLA MEDIA DALLA MEDIA]]*Tabella2026[[#This Row],[POP_2024]]</f>
        <v>10900803.177130669</v>
      </c>
      <c r="P2281" s="3">
        <f>+Tabella2026[[#This Row],[POPOLAZIONE PER DIFFERENZA ]]/SUM(Tabella2026[[POPOLAZIONE PER DIFFERENZA ]])</f>
        <v>9.6709975125491189E-5</v>
      </c>
      <c r="Q2281" s="3">
        <f>+Tabella2026[[#This Row],[INCIDENZA POPOLAZIONE PER DIFFERENZA]]*(PLAFOND-SUM(Tabella2026[CONTRIBUTO SULLA BASE DELLA POPOLAZIONE]))</f>
        <v>28471.344144463379</v>
      </c>
      <c r="R2281" s="3">
        <f>+Tabella2026[[#This Row],[CONTRIBUTO SULLA BASE DELLA POPOLAZIONE]]+Tabella2026[[#This Row],[CONTRIBUTO SULLA BASE DEL REDDITO]]</f>
        <v>54568.149063325967</v>
      </c>
      <c r="S2281" s="3">
        <f>+Tabella2026[[#This Row],[CONTRIBUTO TOTALE]]/(PLAFOND/N_TESSERE)</f>
        <v>109.13629812665194</v>
      </c>
      <c r="T2281" s="3">
        <f>+MAX(CEILING(Tabella2026[[#This Row],[preDEF1]],1),1)</f>
        <v>110</v>
      </c>
      <c r="U2281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2281" s="21">
        <f>+Tabella2026[[#This Row],[DEF - n. card]]*(PLAFOND/N_TESSERE)</f>
        <v>54500</v>
      </c>
      <c r="W2281" s="18"/>
    </row>
    <row r="2282" spans="2:23" x14ac:dyDescent="0.25">
      <c r="B2282" s="1" t="s">
        <v>4472</v>
      </c>
      <c r="C2282" s="2">
        <v>65066</v>
      </c>
      <c r="D2282" s="1" t="s">
        <v>4473</v>
      </c>
      <c r="E2282" s="1" t="s">
        <v>15</v>
      </c>
      <c r="F2282" s="1" t="s">
        <v>82</v>
      </c>
      <c r="G2282" s="1" t="s">
        <v>2448</v>
      </c>
      <c r="H2282" s="1" t="s">
        <v>15836</v>
      </c>
      <c r="I2282" s="5">
        <v>5225</v>
      </c>
      <c r="J2282" s="5">
        <v>81618222</v>
      </c>
      <c r="K2282" s="3">
        <f>+Tabella2026[[#This Row],[POP_2024]]/SUM(Tabella2026[POP_2024])</f>
        <v>8.8644264273304331E-5</v>
      </c>
      <c r="L2282" s="3">
        <f>+Tabella2026[[#This Row],[INCIDENZA POPOLAZIONE]]*(PLAFOND/2)</f>
        <v>26096.804918862588</v>
      </c>
      <c r="M2282" s="3">
        <f>+IFERROR(Tabella2026[[#This Row],[reddito_2024]]/Tabella2026[[#This Row],[POP_2024]],"")</f>
        <v>15620.712344497608</v>
      </c>
      <c r="N2282" s="3">
        <f>+IF(Tabella2026[[#This Row],[REDDITO COMPLESSIVO PROCAPITE]]&lt;media_aggr_reddito_pc,(media_aggr_reddito_pc-Tabella2026[[#This Row],[REDDITO COMPLESSIVO PROCAPITE]]),0)</f>
        <v>2204.3537181111333</v>
      </c>
      <c r="O2282" s="3">
        <f>+Tabella2026[[#This Row],[DIFFERENZA REDDITO INFERIORE ALLA MEDIA DALLA MEDIA]]*Tabella2026[[#This Row],[POP_2024]]</f>
        <v>11517748.177130671</v>
      </c>
      <c r="P2282" s="3">
        <f>+Tabella2026[[#This Row],[POPOLAZIONE PER DIFFERENZA ]]/SUM(Tabella2026[[POPOLAZIONE PER DIFFERENZA ]])</f>
        <v>1.0218340076526148E-4</v>
      </c>
      <c r="Q2282" s="3">
        <f>+Tabella2026[[#This Row],[INCIDENZA POPOLAZIONE PER DIFFERENZA]]*(PLAFOND-SUM(Tabella2026[CONTRIBUTO SULLA BASE DELLA POPOLAZIONE]))</f>
        <v>30082.716547742526</v>
      </c>
      <c r="R2282" s="3">
        <f>+Tabella2026[[#This Row],[CONTRIBUTO SULLA BASE DELLA POPOLAZIONE]]+Tabella2026[[#This Row],[CONTRIBUTO SULLA BASE DEL REDDITO]]</f>
        <v>56179.521466605118</v>
      </c>
      <c r="S2282" s="3">
        <f>+Tabella2026[[#This Row],[CONTRIBUTO TOTALE]]/(PLAFOND/N_TESSERE)</f>
        <v>112.35904293321023</v>
      </c>
      <c r="T2282" s="3">
        <f>+MAX(CEILING(Tabella2026[[#This Row],[preDEF1]],1),1)</f>
        <v>113</v>
      </c>
      <c r="U2282" s="9">
        <f xml:space="preserve"> IF(ROW(Tabella2026[[#This Row],[preDEF2]]) - ROW(Tabella2026[[#Headers],[preDEF2]])&lt;=ABS(SUM(Tabella2026[preDEF2])-N_TESSERE),Tabella2026[[#This Row],[preDEF2]]-1,Tabella2026[[#This Row],[preDEF2]])</f>
        <v>112</v>
      </c>
      <c r="V2282" s="21">
        <f>+Tabella2026[[#This Row],[DEF - n. card]]*(PLAFOND/N_TESSERE)</f>
        <v>56000</v>
      </c>
      <c r="W2282" s="18"/>
    </row>
    <row r="2283" spans="2:23" x14ac:dyDescent="0.25">
      <c r="B2283" s="1" t="s">
        <v>4524</v>
      </c>
      <c r="C2283" s="2">
        <v>20047</v>
      </c>
      <c r="D2283" s="1" t="s">
        <v>4525</v>
      </c>
      <c r="E2283" s="1" t="s">
        <v>12</v>
      </c>
      <c r="F2283" s="1" t="s">
        <v>332</v>
      </c>
      <c r="G2283" s="1" t="s">
        <v>2448</v>
      </c>
      <c r="H2283" s="1" t="s">
        <v>15835</v>
      </c>
      <c r="I2283" s="5">
        <v>5225</v>
      </c>
      <c r="J2283" s="5">
        <v>94319686</v>
      </c>
      <c r="K2283" s="3">
        <f>+Tabella2026[[#This Row],[POP_2024]]/SUM(Tabella2026[POP_2024])</f>
        <v>8.8644264273304331E-5</v>
      </c>
      <c r="L2283" s="3">
        <f>+Tabella2026[[#This Row],[INCIDENZA POPOLAZIONE]]*(PLAFOND/2)</f>
        <v>26096.804918862588</v>
      </c>
      <c r="M2283" s="3">
        <f>+IFERROR(Tabella2026[[#This Row],[reddito_2024]]/Tabella2026[[#This Row],[POP_2024]],"")</f>
        <v>18051.614545454544</v>
      </c>
      <c r="N2283" s="3">
        <f>+IF(Tabella2026[[#This Row],[REDDITO COMPLESSIVO PROCAPITE]]&lt;media_aggr_reddito_pc,(media_aggr_reddito_pc-Tabella2026[[#This Row],[REDDITO COMPLESSIVO PROCAPITE]]),0)</f>
        <v>0</v>
      </c>
      <c r="O2283" s="3">
        <f>+Tabella2026[[#This Row],[DIFFERENZA REDDITO INFERIORE ALLA MEDIA DALLA MEDIA]]*Tabella2026[[#This Row],[POP_2024]]</f>
        <v>0</v>
      </c>
      <c r="P2283" s="3">
        <f>+Tabella2026[[#This Row],[POPOLAZIONE PER DIFFERENZA ]]/SUM(Tabella2026[[POPOLAZIONE PER DIFFERENZA ]])</f>
        <v>0</v>
      </c>
      <c r="Q2283" s="3">
        <f>+Tabella2026[[#This Row],[INCIDENZA POPOLAZIONE PER DIFFERENZA]]*(PLAFOND-SUM(Tabella2026[CONTRIBUTO SULLA BASE DELLA POPOLAZIONE]))</f>
        <v>0</v>
      </c>
      <c r="R2283" s="3">
        <f>+Tabella2026[[#This Row],[CONTRIBUTO SULLA BASE DELLA POPOLAZIONE]]+Tabella2026[[#This Row],[CONTRIBUTO SULLA BASE DEL REDDITO]]</f>
        <v>26096.804918862588</v>
      </c>
      <c r="S2283" s="3">
        <f>+Tabella2026[[#This Row],[CONTRIBUTO TOTALE]]/(PLAFOND/N_TESSERE)</f>
        <v>52.193609837725177</v>
      </c>
      <c r="T2283" s="3">
        <f>+MAX(CEILING(Tabella2026[[#This Row],[preDEF1]],1),1)</f>
        <v>53</v>
      </c>
      <c r="U2283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83" s="21">
        <f>+Tabella2026[[#This Row],[DEF - n. card]]*(PLAFOND/N_TESSERE)</f>
        <v>26000</v>
      </c>
      <c r="W2283" s="18"/>
    </row>
    <row r="2284" spans="2:23" x14ac:dyDescent="0.25">
      <c r="B2284" s="1" t="s">
        <v>4604</v>
      </c>
      <c r="C2284" s="2">
        <v>16152</v>
      </c>
      <c r="D2284" s="1" t="s">
        <v>4605</v>
      </c>
      <c r="E2284" s="1" t="s">
        <v>12</v>
      </c>
      <c r="F2284" s="1" t="s">
        <v>93</v>
      </c>
      <c r="G2284" s="1" t="s">
        <v>2448</v>
      </c>
      <c r="H2284" s="1" t="s">
        <v>15835</v>
      </c>
      <c r="I2284" s="5">
        <v>5223</v>
      </c>
      <c r="J2284" s="5">
        <v>101900549</v>
      </c>
      <c r="K2284" s="3">
        <f>+Tabella2026[[#This Row],[POP_2024]]/SUM(Tabella2026[POP_2024])</f>
        <v>8.8610333454443738E-5</v>
      </c>
      <c r="L2284" s="3">
        <f>+Tabella2026[[#This Row],[INCIDENZA POPOLAZIONE]]*(PLAFOND/2)</f>
        <v>26086.815711238145</v>
      </c>
      <c r="M2284" s="3">
        <f>+IFERROR(Tabella2026[[#This Row],[reddito_2024]]/Tabella2026[[#This Row],[POP_2024]],"")</f>
        <v>19509.965345586828</v>
      </c>
      <c r="N2284" s="3">
        <f>+IF(Tabella2026[[#This Row],[REDDITO COMPLESSIVO PROCAPITE]]&lt;media_aggr_reddito_pc,(media_aggr_reddito_pc-Tabella2026[[#This Row],[REDDITO COMPLESSIVO PROCAPITE]]),0)</f>
        <v>0</v>
      </c>
      <c r="O2284" s="3">
        <f>+Tabella2026[[#This Row],[DIFFERENZA REDDITO INFERIORE ALLA MEDIA DALLA MEDIA]]*Tabella2026[[#This Row],[POP_2024]]</f>
        <v>0</v>
      </c>
      <c r="P2284" s="3">
        <f>+Tabella2026[[#This Row],[POPOLAZIONE PER DIFFERENZA ]]/SUM(Tabella2026[[POPOLAZIONE PER DIFFERENZA ]])</f>
        <v>0</v>
      </c>
      <c r="Q2284" s="3">
        <f>+Tabella2026[[#This Row],[INCIDENZA POPOLAZIONE PER DIFFERENZA]]*(PLAFOND-SUM(Tabella2026[CONTRIBUTO SULLA BASE DELLA POPOLAZIONE]))</f>
        <v>0</v>
      </c>
      <c r="R2284" s="3">
        <f>+Tabella2026[[#This Row],[CONTRIBUTO SULLA BASE DELLA POPOLAZIONE]]+Tabella2026[[#This Row],[CONTRIBUTO SULLA BASE DEL REDDITO]]</f>
        <v>26086.815711238145</v>
      </c>
      <c r="S2284" s="3">
        <f>+Tabella2026[[#This Row],[CONTRIBUTO TOTALE]]/(PLAFOND/N_TESSERE)</f>
        <v>52.173631422476291</v>
      </c>
      <c r="T2284" s="3">
        <f>+MAX(CEILING(Tabella2026[[#This Row],[preDEF1]],1),1)</f>
        <v>53</v>
      </c>
      <c r="U2284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84" s="21">
        <f>+Tabella2026[[#This Row],[DEF - n. card]]*(PLAFOND/N_TESSERE)</f>
        <v>26000</v>
      </c>
      <c r="W2284" s="18"/>
    </row>
    <row r="2285" spans="2:23" x14ac:dyDescent="0.25">
      <c r="B2285" s="1" t="s">
        <v>4602</v>
      </c>
      <c r="C2285" s="2">
        <v>87012</v>
      </c>
      <c r="D2285" s="1" t="s">
        <v>4603</v>
      </c>
      <c r="E2285" s="1" t="s">
        <v>21</v>
      </c>
      <c r="F2285" s="1" t="s">
        <v>35</v>
      </c>
      <c r="G2285" s="1" t="s">
        <v>2448</v>
      </c>
      <c r="H2285" s="1" t="s">
        <v>15836</v>
      </c>
      <c r="I2285" s="5">
        <v>5220</v>
      </c>
      <c r="J2285" s="5">
        <v>53275660</v>
      </c>
      <c r="K2285" s="3">
        <f>+Tabella2026[[#This Row],[POP_2024]]/SUM(Tabella2026[POP_2024])</f>
        <v>8.8559437226152843E-5</v>
      </c>
      <c r="L2285" s="3">
        <f>+Tabella2026[[#This Row],[INCIDENZA POPOLAZIONE]]*(PLAFOND/2)</f>
        <v>26071.831899801477</v>
      </c>
      <c r="M2285" s="3">
        <f>+IFERROR(Tabella2026[[#This Row],[reddito_2024]]/Tabella2026[[#This Row],[POP_2024]],"")</f>
        <v>10206.065134099617</v>
      </c>
      <c r="N2285" s="3">
        <f>+IF(Tabella2026[[#This Row],[REDDITO COMPLESSIVO PROCAPITE]]&lt;media_aggr_reddito_pc,(media_aggr_reddito_pc-Tabella2026[[#This Row],[REDDITO COMPLESSIVO PROCAPITE]]),0)</f>
        <v>7619.0009285091237</v>
      </c>
      <c r="O2285" s="3">
        <f>+Tabella2026[[#This Row],[DIFFERENZA REDDITO INFERIORE ALLA MEDIA DALLA MEDIA]]*Tabella2026[[#This Row],[POP_2024]]</f>
        <v>39771184.846817628</v>
      </c>
      <c r="P2285" s="3">
        <f>+Tabella2026[[#This Row],[POPOLAZIONE PER DIFFERENZA ]]/SUM(Tabella2026[[POPOLAZIONE PER DIFFERENZA ]])</f>
        <v>3.5284283504139624E-4</v>
      </c>
      <c r="Q2285" s="3">
        <f>+Tabella2026[[#This Row],[INCIDENZA POPOLAZIONE PER DIFFERENZA]]*(PLAFOND-SUM(Tabella2026[CONTRIBUTO SULLA BASE DELLA POPOLAZIONE]))</f>
        <v>103876.66600406119</v>
      </c>
      <c r="R2285" s="3">
        <f>+Tabella2026[[#This Row],[CONTRIBUTO SULLA BASE DELLA POPOLAZIONE]]+Tabella2026[[#This Row],[CONTRIBUTO SULLA BASE DEL REDDITO]]</f>
        <v>129948.49790386266</v>
      </c>
      <c r="S2285" s="3">
        <f>+Tabella2026[[#This Row],[CONTRIBUTO TOTALE]]/(PLAFOND/N_TESSERE)</f>
        <v>259.89699580772532</v>
      </c>
      <c r="T2285" s="3">
        <f>+MAX(CEILING(Tabella2026[[#This Row],[preDEF1]],1),1)</f>
        <v>260</v>
      </c>
      <c r="U2285" s="9">
        <f xml:space="preserve"> IF(ROW(Tabella2026[[#This Row],[preDEF2]]) - ROW(Tabella2026[[#Headers],[preDEF2]])&lt;=ABS(SUM(Tabella2026[preDEF2])-N_TESSERE),Tabella2026[[#This Row],[preDEF2]]-1,Tabella2026[[#This Row],[preDEF2]])</f>
        <v>259</v>
      </c>
      <c r="V2285" s="21">
        <f>+Tabella2026[[#This Row],[DEF - n. card]]*(PLAFOND/N_TESSERE)</f>
        <v>129500</v>
      </c>
      <c r="W2285" s="18"/>
    </row>
    <row r="2286" spans="2:23" x14ac:dyDescent="0.25">
      <c r="B2286" s="1" t="s">
        <v>4652</v>
      </c>
      <c r="C2286" s="2">
        <v>41070</v>
      </c>
      <c r="D2286" s="1" t="s">
        <v>4653</v>
      </c>
      <c r="E2286" s="1" t="s">
        <v>117</v>
      </c>
      <c r="F2286" s="1" t="s">
        <v>130</v>
      </c>
      <c r="G2286" s="1" t="s">
        <v>2448</v>
      </c>
      <c r="H2286" s="1" t="s">
        <v>15834</v>
      </c>
      <c r="I2286" s="5">
        <v>5219</v>
      </c>
      <c r="J2286" s="5">
        <v>86825857</v>
      </c>
      <c r="K2286" s="3">
        <f>+Tabella2026[[#This Row],[POP_2024]]/SUM(Tabella2026[POP_2024])</f>
        <v>8.8542471816722553E-5</v>
      </c>
      <c r="L2286" s="3">
        <f>+Tabella2026[[#This Row],[INCIDENZA POPOLAZIONE]]*(PLAFOND/2)</f>
        <v>26066.837295989259</v>
      </c>
      <c r="M2286" s="3">
        <f>+IFERROR(Tabella2026[[#This Row],[reddito_2024]]/Tabella2026[[#This Row],[POP_2024]],"")</f>
        <v>16636.493006323049</v>
      </c>
      <c r="N2286" s="3">
        <f>+IF(Tabella2026[[#This Row],[REDDITO COMPLESSIVO PROCAPITE]]&lt;media_aggr_reddito_pc,(media_aggr_reddito_pc-Tabella2026[[#This Row],[REDDITO COMPLESSIVO PROCAPITE]]),0)</f>
        <v>1188.5730562856916</v>
      </c>
      <c r="O2286" s="3">
        <f>+Tabella2026[[#This Row],[DIFFERENZA REDDITO INFERIORE ALLA MEDIA DALLA MEDIA]]*Tabella2026[[#This Row],[POP_2024]]</f>
        <v>6203162.7807550244</v>
      </c>
      <c r="P2286" s="3">
        <f>+Tabella2026[[#This Row],[POPOLAZIONE PER DIFFERENZA ]]/SUM(Tabella2026[[POPOLAZIONE PER DIFFERENZA ]])</f>
        <v>5.5033350155772656E-5</v>
      </c>
      <c r="Q2286" s="3">
        <f>+Tabella2026[[#This Row],[INCIDENZA POPOLAZIONE PER DIFFERENZA]]*(PLAFOND-SUM(Tabella2026[CONTRIBUTO SULLA BASE DELLA POPOLAZIONE]))</f>
        <v>16201.777010846919</v>
      </c>
      <c r="R2286" s="3">
        <f>+Tabella2026[[#This Row],[CONTRIBUTO SULLA BASE DELLA POPOLAZIONE]]+Tabella2026[[#This Row],[CONTRIBUTO SULLA BASE DEL REDDITO]]</f>
        <v>42268.614306836178</v>
      </c>
      <c r="S2286" s="3">
        <f>+Tabella2026[[#This Row],[CONTRIBUTO TOTALE]]/(PLAFOND/N_TESSERE)</f>
        <v>84.537228613672355</v>
      </c>
      <c r="T2286" s="3">
        <f>+MAX(CEILING(Tabella2026[[#This Row],[preDEF1]],1),1)</f>
        <v>85</v>
      </c>
      <c r="U2286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2286" s="21">
        <f>+Tabella2026[[#This Row],[DEF - n. card]]*(PLAFOND/N_TESSERE)</f>
        <v>42000</v>
      </c>
      <c r="W2286" s="18"/>
    </row>
    <row r="2287" spans="2:23" x14ac:dyDescent="0.25">
      <c r="B2287" s="1" t="s">
        <v>4572</v>
      </c>
      <c r="C2287" s="2">
        <v>51006</v>
      </c>
      <c r="D2287" s="1" t="s">
        <v>4573</v>
      </c>
      <c r="E2287" s="1" t="s">
        <v>30</v>
      </c>
      <c r="F2287" s="1" t="s">
        <v>125</v>
      </c>
      <c r="G2287" s="1" t="s">
        <v>2448</v>
      </c>
      <c r="H2287" s="1" t="s">
        <v>15834</v>
      </c>
      <c r="I2287" s="5">
        <v>5218</v>
      </c>
      <c r="J2287" s="5">
        <v>96586719</v>
      </c>
      <c r="K2287" s="3">
        <f>+Tabella2026[[#This Row],[POP_2024]]/SUM(Tabella2026[POP_2024])</f>
        <v>8.852550640729225E-5</v>
      </c>
      <c r="L2287" s="3">
        <f>+Tabella2026[[#This Row],[INCIDENZA POPOLAZIONE]]*(PLAFOND/2)</f>
        <v>26061.842692177033</v>
      </c>
      <c r="M2287" s="3">
        <f>+IFERROR(Tabella2026[[#This Row],[reddito_2024]]/Tabella2026[[#This Row],[POP_2024]],"")</f>
        <v>18510.294940590265</v>
      </c>
      <c r="N2287" s="3">
        <f>+IF(Tabella2026[[#This Row],[REDDITO COMPLESSIVO PROCAPITE]]&lt;media_aggr_reddito_pc,(media_aggr_reddito_pc-Tabella2026[[#This Row],[REDDITO COMPLESSIVO PROCAPITE]]),0)</f>
        <v>0</v>
      </c>
      <c r="O2287" s="3">
        <f>+Tabella2026[[#This Row],[DIFFERENZA REDDITO INFERIORE ALLA MEDIA DALLA MEDIA]]*Tabella2026[[#This Row],[POP_2024]]</f>
        <v>0</v>
      </c>
      <c r="P2287" s="3">
        <f>+Tabella2026[[#This Row],[POPOLAZIONE PER DIFFERENZA ]]/SUM(Tabella2026[[POPOLAZIONE PER DIFFERENZA ]])</f>
        <v>0</v>
      </c>
      <c r="Q2287" s="3">
        <f>+Tabella2026[[#This Row],[INCIDENZA POPOLAZIONE PER DIFFERENZA]]*(PLAFOND-SUM(Tabella2026[CONTRIBUTO SULLA BASE DELLA POPOLAZIONE]))</f>
        <v>0</v>
      </c>
      <c r="R2287" s="3">
        <f>+Tabella2026[[#This Row],[CONTRIBUTO SULLA BASE DELLA POPOLAZIONE]]+Tabella2026[[#This Row],[CONTRIBUTO SULLA BASE DEL REDDITO]]</f>
        <v>26061.842692177033</v>
      </c>
      <c r="S2287" s="3">
        <f>+Tabella2026[[#This Row],[CONTRIBUTO TOTALE]]/(PLAFOND/N_TESSERE)</f>
        <v>52.123685384354069</v>
      </c>
      <c r="T2287" s="3">
        <f>+MAX(CEILING(Tabella2026[[#This Row],[preDEF1]],1),1)</f>
        <v>53</v>
      </c>
      <c r="U2287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87" s="21">
        <f>+Tabella2026[[#This Row],[DEF - n. card]]*(PLAFOND/N_TESSERE)</f>
        <v>26000</v>
      </c>
      <c r="W2287" s="18"/>
    </row>
    <row r="2288" spans="2:23" x14ac:dyDescent="0.25">
      <c r="B2288" s="1" t="s">
        <v>4650</v>
      </c>
      <c r="C2288" s="2">
        <v>4064</v>
      </c>
      <c r="D2288" s="1" t="s">
        <v>4651</v>
      </c>
      <c r="E2288" s="1" t="s">
        <v>18</v>
      </c>
      <c r="F2288" s="1" t="s">
        <v>263</v>
      </c>
      <c r="G2288" s="1" t="s">
        <v>2448</v>
      </c>
      <c r="H2288" s="1" t="s">
        <v>15835</v>
      </c>
      <c r="I2288" s="5">
        <v>5209</v>
      </c>
      <c r="J2288" s="5">
        <v>106954166</v>
      </c>
      <c r="K2288" s="3">
        <f>+Tabella2026[[#This Row],[POP_2024]]/SUM(Tabella2026[POP_2024])</f>
        <v>8.8372817722419576E-5</v>
      </c>
      <c r="L2288" s="3">
        <f>+Tabella2026[[#This Row],[INCIDENZA POPOLAZIONE]]*(PLAFOND/2)</f>
        <v>26016.891257867032</v>
      </c>
      <c r="M2288" s="3">
        <f>+IFERROR(Tabella2026[[#This Row],[reddito_2024]]/Tabella2026[[#This Row],[POP_2024]],"")</f>
        <v>20532.571702822039</v>
      </c>
      <c r="N2288" s="3">
        <f>+IF(Tabella2026[[#This Row],[REDDITO COMPLESSIVO PROCAPITE]]&lt;media_aggr_reddito_pc,(media_aggr_reddito_pc-Tabella2026[[#This Row],[REDDITO COMPLESSIVO PROCAPITE]]),0)</f>
        <v>0</v>
      </c>
      <c r="O2288" s="3">
        <f>+Tabella2026[[#This Row],[DIFFERENZA REDDITO INFERIORE ALLA MEDIA DALLA MEDIA]]*Tabella2026[[#This Row],[POP_2024]]</f>
        <v>0</v>
      </c>
      <c r="P2288" s="3">
        <f>+Tabella2026[[#This Row],[POPOLAZIONE PER DIFFERENZA ]]/SUM(Tabella2026[[POPOLAZIONE PER DIFFERENZA ]])</f>
        <v>0</v>
      </c>
      <c r="Q2288" s="3">
        <f>+Tabella2026[[#This Row],[INCIDENZA POPOLAZIONE PER DIFFERENZA]]*(PLAFOND-SUM(Tabella2026[CONTRIBUTO SULLA BASE DELLA POPOLAZIONE]))</f>
        <v>0</v>
      </c>
      <c r="R2288" s="3">
        <f>+Tabella2026[[#This Row],[CONTRIBUTO SULLA BASE DELLA POPOLAZIONE]]+Tabella2026[[#This Row],[CONTRIBUTO SULLA BASE DEL REDDITO]]</f>
        <v>26016.891257867032</v>
      </c>
      <c r="S2288" s="3">
        <f>+Tabella2026[[#This Row],[CONTRIBUTO TOTALE]]/(PLAFOND/N_TESSERE)</f>
        <v>52.03378251573406</v>
      </c>
      <c r="T2288" s="3">
        <f>+MAX(CEILING(Tabella2026[[#This Row],[preDEF1]],1),1)</f>
        <v>53</v>
      </c>
      <c r="U2288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88" s="21">
        <f>+Tabella2026[[#This Row],[DEF - n. card]]*(PLAFOND/N_TESSERE)</f>
        <v>26000</v>
      </c>
      <c r="W2288" s="18"/>
    </row>
    <row r="2289" spans="2:23" x14ac:dyDescent="0.25">
      <c r="B2289" s="1" t="s">
        <v>4486</v>
      </c>
      <c r="C2289" s="2">
        <v>73016</v>
      </c>
      <c r="D2289" s="1" t="s">
        <v>4487</v>
      </c>
      <c r="E2289" s="1" t="s">
        <v>33</v>
      </c>
      <c r="F2289" s="1" t="s">
        <v>56</v>
      </c>
      <c r="G2289" s="1" t="s">
        <v>2448</v>
      </c>
      <c r="H2289" s="1" t="s">
        <v>15836</v>
      </c>
      <c r="I2289" s="5">
        <v>5209</v>
      </c>
      <c r="J2289" s="5">
        <v>75169727</v>
      </c>
      <c r="K2289" s="3">
        <f>+Tabella2026[[#This Row],[POP_2024]]/SUM(Tabella2026[POP_2024])</f>
        <v>8.8372817722419576E-5</v>
      </c>
      <c r="L2289" s="3">
        <f>+Tabella2026[[#This Row],[INCIDENZA POPOLAZIONE]]*(PLAFOND/2)</f>
        <v>26016.891257867032</v>
      </c>
      <c r="M2289" s="3">
        <f>+IFERROR(Tabella2026[[#This Row],[reddito_2024]]/Tabella2026[[#This Row],[POP_2024]],"")</f>
        <v>14430.7404492225</v>
      </c>
      <c r="N2289" s="3">
        <f>+IF(Tabella2026[[#This Row],[REDDITO COMPLESSIVO PROCAPITE]]&lt;media_aggr_reddito_pc,(media_aggr_reddito_pc-Tabella2026[[#This Row],[REDDITO COMPLESSIVO PROCAPITE]]),0)</f>
        <v>3394.3256133862415</v>
      </c>
      <c r="O2289" s="3">
        <f>+Tabella2026[[#This Row],[DIFFERENZA REDDITO INFERIORE ALLA MEDIA DALLA MEDIA]]*Tabella2026[[#This Row],[POP_2024]]</f>
        <v>17681042.120128933</v>
      </c>
      <c r="P2289" s="3">
        <f>+Tabella2026[[#This Row],[POPOLAZIONE PER DIFFERENZA ]]/SUM(Tabella2026[[POPOLAZIONE PER DIFFERENZA ]])</f>
        <v>1.5686304172685036E-4</v>
      </c>
      <c r="Q2289" s="3">
        <f>+Tabella2026[[#This Row],[INCIDENZA POPOLAZIONE PER DIFFERENZA]]*(PLAFOND-SUM(Tabella2026[CONTRIBUTO SULLA BASE DELLA POPOLAZIONE]))</f>
        <v>46180.361837103635</v>
      </c>
      <c r="R2289" s="3">
        <f>+Tabella2026[[#This Row],[CONTRIBUTO SULLA BASE DELLA POPOLAZIONE]]+Tabella2026[[#This Row],[CONTRIBUTO SULLA BASE DEL REDDITO]]</f>
        <v>72197.253094970671</v>
      </c>
      <c r="S2289" s="3">
        <f>+Tabella2026[[#This Row],[CONTRIBUTO TOTALE]]/(PLAFOND/N_TESSERE)</f>
        <v>144.39450618994135</v>
      </c>
      <c r="T2289" s="3">
        <f>+MAX(CEILING(Tabella2026[[#This Row],[preDEF1]],1),1)</f>
        <v>145</v>
      </c>
      <c r="U2289" s="9">
        <f xml:space="preserve"> IF(ROW(Tabella2026[[#This Row],[preDEF2]]) - ROW(Tabella2026[[#Headers],[preDEF2]])&lt;=ABS(SUM(Tabella2026[preDEF2])-N_TESSERE),Tabella2026[[#This Row],[preDEF2]]-1,Tabella2026[[#This Row],[preDEF2]])</f>
        <v>144</v>
      </c>
      <c r="V2289" s="21">
        <f>+Tabella2026[[#This Row],[DEF - n. card]]*(PLAFOND/N_TESSERE)</f>
        <v>72000</v>
      </c>
      <c r="W2289" s="18"/>
    </row>
    <row r="2290" spans="2:23" x14ac:dyDescent="0.25">
      <c r="B2290" s="1" t="s">
        <v>4598</v>
      </c>
      <c r="C2290" s="2">
        <v>21022</v>
      </c>
      <c r="D2290" s="1" t="s">
        <v>4599</v>
      </c>
      <c r="E2290" s="1" t="s">
        <v>99</v>
      </c>
      <c r="F2290" s="1" t="s">
        <v>110</v>
      </c>
      <c r="G2290" s="1" t="s">
        <v>2448</v>
      </c>
      <c r="H2290" s="1" t="s">
        <v>15835</v>
      </c>
      <c r="I2290" s="5">
        <v>5208</v>
      </c>
      <c r="J2290" s="5">
        <v>126703756</v>
      </c>
      <c r="K2290" s="3">
        <f>+Tabella2026[[#This Row],[POP_2024]]/SUM(Tabella2026[POP_2024])</f>
        <v>8.8355852312989273E-5</v>
      </c>
      <c r="L2290" s="3">
        <f>+Tabella2026[[#This Row],[INCIDENZA POPOLAZIONE]]*(PLAFOND/2)</f>
        <v>26011.896654054806</v>
      </c>
      <c r="M2290" s="3">
        <f>+IFERROR(Tabella2026[[#This Row],[reddito_2024]]/Tabella2026[[#This Row],[POP_2024]],"")</f>
        <v>24328.678187403995</v>
      </c>
      <c r="N2290" s="3">
        <f>+IF(Tabella2026[[#This Row],[REDDITO COMPLESSIVO PROCAPITE]]&lt;media_aggr_reddito_pc,(media_aggr_reddito_pc-Tabella2026[[#This Row],[REDDITO COMPLESSIVO PROCAPITE]]),0)</f>
        <v>0</v>
      </c>
      <c r="O2290" s="3">
        <f>+Tabella2026[[#This Row],[DIFFERENZA REDDITO INFERIORE ALLA MEDIA DALLA MEDIA]]*Tabella2026[[#This Row],[POP_2024]]</f>
        <v>0</v>
      </c>
      <c r="P2290" s="3">
        <f>+Tabella2026[[#This Row],[POPOLAZIONE PER DIFFERENZA ]]/SUM(Tabella2026[[POPOLAZIONE PER DIFFERENZA ]])</f>
        <v>0</v>
      </c>
      <c r="Q2290" s="3">
        <f>+Tabella2026[[#This Row],[INCIDENZA POPOLAZIONE PER DIFFERENZA]]*(PLAFOND-SUM(Tabella2026[CONTRIBUTO SULLA BASE DELLA POPOLAZIONE]))</f>
        <v>0</v>
      </c>
      <c r="R2290" s="3">
        <f>+Tabella2026[[#This Row],[CONTRIBUTO SULLA BASE DELLA POPOLAZIONE]]+Tabella2026[[#This Row],[CONTRIBUTO SULLA BASE DEL REDDITO]]</f>
        <v>26011.896654054806</v>
      </c>
      <c r="S2290" s="3">
        <f>+Tabella2026[[#This Row],[CONTRIBUTO TOTALE]]/(PLAFOND/N_TESSERE)</f>
        <v>52.02379330810961</v>
      </c>
      <c r="T2290" s="3">
        <f>+MAX(CEILING(Tabella2026[[#This Row],[preDEF1]],1),1)</f>
        <v>53</v>
      </c>
      <c r="U2290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90" s="21">
        <f>+Tabella2026[[#This Row],[DEF - n. card]]*(PLAFOND/N_TESSERE)</f>
        <v>26000</v>
      </c>
      <c r="W2290" s="18"/>
    </row>
    <row r="2291" spans="2:23" x14ac:dyDescent="0.25">
      <c r="B2291" s="1" t="s">
        <v>4638</v>
      </c>
      <c r="C2291" s="2">
        <v>12139</v>
      </c>
      <c r="D2291" s="1" t="s">
        <v>4639</v>
      </c>
      <c r="E2291" s="1" t="s">
        <v>12</v>
      </c>
      <c r="F2291" s="1" t="s">
        <v>157</v>
      </c>
      <c r="G2291" s="1" t="s">
        <v>2448</v>
      </c>
      <c r="H2291" s="1" t="s">
        <v>15835</v>
      </c>
      <c r="I2291" s="5">
        <v>5204</v>
      </c>
      <c r="J2291" s="5">
        <v>56464862</v>
      </c>
      <c r="K2291" s="3">
        <f>+Tabella2026[[#This Row],[POP_2024]]/SUM(Tabella2026[POP_2024])</f>
        <v>8.8287990675268088E-5</v>
      </c>
      <c r="L2291" s="3">
        <f>+Tabella2026[[#This Row],[INCIDENZA POPOLAZIONE]]*(PLAFOND/2)</f>
        <v>25991.91823880592</v>
      </c>
      <c r="M2291" s="3">
        <f>+IFERROR(Tabella2026[[#This Row],[reddito_2024]]/Tabella2026[[#This Row],[POP_2024]],"")</f>
        <v>10850.280937740199</v>
      </c>
      <c r="N2291" s="3">
        <f>+IF(Tabella2026[[#This Row],[REDDITO COMPLESSIVO PROCAPITE]]&lt;media_aggr_reddito_pc,(media_aggr_reddito_pc-Tabella2026[[#This Row],[REDDITO COMPLESSIVO PROCAPITE]]),0)</f>
        <v>6974.785124868542</v>
      </c>
      <c r="O2291" s="3">
        <f>+Tabella2026[[#This Row],[DIFFERENZA REDDITO INFERIORE ALLA MEDIA DALLA MEDIA]]*Tabella2026[[#This Row],[POP_2024]]</f>
        <v>36296781.789815895</v>
      </c>
      <c r="P2291" s="3">
        <f>+Tabella2026[[#This Row],[POPOLAZIONE PER DIFFERENZA ]]/SUM(Tabella2026[[POPOLAZIONE PER DIFFERENZA ]])</f>
        <v>3.2201855285240132E-4</v>
      </c>
      <c r="Q2291" s="3">
        <f>+Tabella2026[[#This Row],[INCIDENZA POPOLAZIONE PER DIFFERENZA]]*(PLAFOND-SUM(Tabella2026[CONTRIBUTO SULLA BASE DELLA POPOLAZIONE]))</f>
        <v>94802.020445832692</v>
      </c>
      <c r="R2291" s="3">
        <f>+Tabella2026[[#This Row],[CONTRIBUTO SULLA BASE DELLA POPOLAZIONE]]+Tabella2026[[#This Row],[CONTRIBUTO SULLA BASE DEL REDDITO]]</f>
        <v>120793.93868463862</v>
      </c>
      <c r="S2291" s="3">
        <f>+Tabella2026[[#This Row],[CONTRIBUTO TOTALE]]/(PLAFOND/N_TESSERE)</f>
        <v>241.58787736927724</v>
      </c>
      <c r="T2291" s="3">
        <f>+MAX(CEILING(Tabella2026[[#This Row],[preDEF1]],1),1)</f>
        <v>242</v>
      </c>
      <c r="U2291" s="9">
        <f xml:space="preserve"> IF(ROW(Tabella2026[[#This Row],[preDEF2]]) - ROW(Tabella2026[[#Headers],[preDEF2]])&lt;=ABS(SUM(Tabella2026[preDEF2])-N_TESSERE),Tabella2026[[#This Row],[preDEF2]]-1,Tabella2026[[#This Row],[preDEF2]])</f>
        <v>241</v>
      </c>
      <c r="V2291" s="21">
        <f>+Tabella2026[[#This Row],[DEF - n. card]]*(PLAFOND/N_TESSERE)</f>
        <v>120500</v>
      </c>
      <c r="W2291" s="18"/>
    </row>
    <row r="2292" spans="2:23" x14ac:dyDescent="0.25">
      <c r="B2292" s="1" t="s">
        <v>4740</v>
      </c>
      <c r="C2292" s="2">
        <v>28035</v>
      </c>
      <c r="D2292" s="1" t="s">
        <v>4741</v>
      </c>
      <c r="E2292" s="1" t="s">
        <v>38</v>
      </c>
      <c r="F2292" s="1" t="s">
        <v>45</v>
      </c>
      <c r="G2292" s="1" t="s">
        <v>2448</v>
      </c>
      <c r="H2292" s="1" t="s">
        <v>15835</v>
      </c>
      <c r="I2292" s="5">
        <v>5200</v>
      </c>
      <c r="J2292" s="5">
        <v>84404812</v>
      </c>
      <c r="K2292" s="3">
        <f>+Tabella2026[[#This Row],[POP_2024]]/SUM(Tabella2026[POP_2024])</f>
        <v>8.8220129037546889E-5</v>
      </c>
      <c r="L2292" s="3">
        <f>+Tabella2026[[#This Row],[INCIDENZA POPOLAZIONE]]*(PLAFOND/2)</f>
        <v>25971.939823557026</v>
      </c>
      <c r="M2292" s="3">
        <f>+IFERROR(Tabella2026[[#This Row],[reddito_2024]]/Tabella2026[[#This Row],[POP_2024]],"")</f>
        <v>16231.694615384615</v>
      </c>
      <c r="N2292" s="3">
        <f>+IF(Tabella2026[[#This Row],[REDDITO COMPLESSIVO PROCAPITE]]&lt;media_aggr_reddito_pc,(media_aggr_reddito_pc-Tabella2026[[#This Row],[REDDITO COMPLESSIVO PROCAPITE]]),0)</f>
        <v>1593.3714472241263</v>
      </c>
      <c r="O2292" s="3">
        <f>+Tabella2026[[#This Row],[DIFFERENZA REDDITO INFERIORE ALLA MEDIA DALLA MEDIA]]*Tabella2026[[#This Row],[POP_2024]]</f>
        <v>8285531.5255654566</v>
      </c>
      <c r="P2292" s="3">
        <f>+Tabella2026[[#This Row],[POPOLAZIONE PER DIFFERENZA ]]/SUM(Tabella2026[[POPOLAZIONE PER DIFFERENZA ]])</f>
        <v>7.3507753026857828E-5</v>
      </c>
      <c r="Q2292" s="3">
        <f>+Tabella2026[[#This Row],[INCIDENZA POPOLAZIONE PER DIFFERENZA]]*(PLAFOND-SUM(Tabella2026[CONTRIBUTO SULLA BASE DELLA POPOLAZIONE]))</f>
        <v>21640.627360292263</v>
      </c>
      <c r="R2292" s="3">
        <f>+Tabella2026[[#This Row],[CONTRIBUTO SULLA BASE DELLA POPOLAZIONE]]+Tabella2026[[#This Row],[CONTRIBUTO SULLA BASE DEL REDDITO]]</f>
        <v>47612.567183849285</v>
      </c>
      <c r="S2292" s="3">
        <f>+Tabella2026[[#This Row],[CONTRIBUTO TOTALE]]/(PLAFOND/N_TESSERE)</f>
        <v>95.225134367698573</v>
      </c>
      <c r="T2292" s="3">
        <f>+MAX(CEILING(Tabella2026[[#This Row],[preDEF1]],1),1)</f>
        <v>96</v>
      </c>
      <c r="U2292" s="9">
        <f xml:space="preserve"> IF(ROW(Tabella2026[[#This Row],[preDEF2]]) - ROW(Tabella2026[[#Headers],[preDEF2]])&lt;=ABS(SUM(Tabella2026[preDEF2])-N_TESSERE),Tabella2026[[#This Row],[preDEF2]]-1,Tabella2026[[#This Row],[preDEF2]])</f>
        <v>95</v>
      </c>
      <c r="V2292" s="21">
        <f>+Tabella2026[[#This Row],[DEF - n. card]]*(PLAFOND/N_TESSERE)</f>
        <v>47500</v>
      </c>
      <c r="W2292" s="18"/>
    </row>
    <row r="2293" spans="2:23" x14ac:dyDescent="0.25">
      <c r="B2293" s="1" t="s">
        <v>4642</v>
      </c>
      <c r="C2293" s="2">
        <v>17147</v>
      </c>
      <c r="D2293" s="1" t="s">
        <v>4643</v>
      </c>
      <c r="E2293" s="1" t="s">
        <v>12</v>
      </c>
      <c r="F2293" s="1" t="s">
        <v>50</v>
      </c>
      <c r="G2293" s="1" t="s">
        <v>2448</v>
      </c>
      <c r="H2293" s="1" t="s">
        <v>15835</v>
      </c>
      <c r="I2293" s="5">
        <v>5200</v>
      </c>
      <c r="J2293" s="5">
        <v>100486711</v>
      </c>
      <c r="K2293" s="3">
        <f>+Tabella2026[[#This Row],[POP_2024]]/SUM(Tabella2026[POP_2024])</f>
        <v>8.8220129037546889E-5</v>
      </c>
      <c r="L2293" s="3">
        <f>+Tabella2026[[#This Row],[INCIDENZA POPOLAZIONE]]*(PLAFOND/2)</f>
        <v>25971.939823557026</v>
      </c>
      <c r="M2293" s="3">
        <f>+IFERROR(Tabella2026[[#This Row],[reddito_2024]]/Tabella2026[[#This Row],[POP_2024]],"")</f>
        <v>19324.3675</v>
      </c>
      <c r="N2293" s="3">
        <f>+IF(Tabella2026[[#This Row],[REDDITO COMPLESSIVO PROCAPITE]]&lt;media_aggr_reddito_pc,(media_aggr_reddito_pc-Tabella2026[[#This Row],[REDDITO COMPLESSIVO PROCAPITE]]),0)</f>
        <v>0</v>
      </c>
      <c r="O2293" s="3">
        <f>+Tabella2026[[#This Row],[DIFFERENZA REDDITO INFERIORE ALLA MEDIA DALLA MEDIA]]*Tabella2026[[#This Row],[POP_2024]]</f>
        <v>0</v>
      </c>
      <c r="P2293" s="3">
        <f>+Tabella2026[[#This Row],[POPOLAZIONE PER DIFFERENZA ]]/SUM(Tabella2026[[POPOLAZIONE PER DIFFERENZA ]])</f>
        <v>0</v>
      </c>
      <c r="Q2293" s="3">
        <f>+Tabella2026[[#This Row],[INCIDENZA POPOLAZIONE PER DIFFERENZA]]*(PLAFOND-SUM(Tabella2026[CONTRIBUTO SULLA BASE DELLA POPOLAZIONE]))</f>
        <v>0</v>
      </c>
      <c r="R2293" s="3">
        <f>+Tabella2026[[#This Row],[CONTRIBUTO SULLA BASE DELLA POPOLAZIONE]]+Tabella2026[[#This Row],[CONTRIBUTO SULLA BASE DEL REDDITO]]</f>
        <v>25971.939823557026</v>
      </c>
      <c r="S2293" s="3">
        <f>+Tabella2026[[#This Row],[CONTRIBUTO TOTALE]]/(PLAFOND/N_TESSERE)</f>
        <v>51.943879647114052</v>
      </c>
      <c r="T2293" s="3">
        <f>+MAX(CEILING(Tabella2026[[#This Row],[preDEF1]],1),1)</f>
        <v>52</v>
      </c>
      <c r="U2293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293" s="21">
        <f>+Tabella2026[[#This Row],[DEF - n. card]]*(PLAFOND/N_TESSERE)</f>
        <v>25500</v>
      </c>
      <c r="W2293" s="18"/>
    </row>
    <row r="2294" spans="2:23" x14ac:dyDescent="0.25">
      <c r="B2294" s="1" t="s">
        <v>4686</v>
      </c>
      <c r="C2294" s="2">
        <v>13012</v>
      </c>
      <c r="D2294" s="1" t="s">
        <v>4687</v>
      </c>
      <c r="E2294" s="1" t="s">
        <v>12</v>
      </c>
      <c r="F2294" s="1" t="s">
        <v>152</v>
      </c>
      <c r="G2294" s="1" t="s">
        <v>2448</v>
      </c>
      <c r="H2294" s="1" t="s">
        <v>15835</v>
      </c>
      <c r="I2294" s="5">
        <v>5187</v>
      </c>
      <c r="J2294" s="5">
        <v>103566773</v>
      </c>
      <c r="K2294" s="3">
        <f>+Tabella2026[[#This Row],[POP_2024]]/SUM(Tabella2026[POP_2024])</f>
        <v>8.799957871495303E-5</v>
      </c>
      <c r="L2294" s="3">
        <f>+Tabella2026[[#This Row],[INCIDENZA POPOLAZIONE]]*(PLAFOND/2)</f>
        <v>25907.009973998134</v>
      </c>
      <c r="M2294" s="3">
        <f>+IFERROR(Tabella2026[[#This Row],[reddito_2024]]/Tabella2026[[#This Row],[POP_2024]],"")</f>
        <v>19966.603624445728</v>
      </c>
      <c r="N2294" s="3">
        <f>+IF(Tabella2026[[#This Row],[REDDITO COMPLESSIVO PROCAPITE]]&lt;media_aggr_reddito_pc,(media_aggr_reddito_pc-Tabella2026[[#This Row],[REDDITO COMPLESSIVO PROCAPITE]]),0)</f>
        <v>0</v>
      </c>
      <c r="O2294" s="3">
        <f>+Tabella2026[[#This Row],[DIFFERENZA REDDITO INFERIORE ALLA MEDIA DALLA MEDIA]]*Tabella2026[[#This Row],[POP_2024]]</f>
        <v>0</v>
      </c>
      <c r="P2294" s="3">
        <f>+Tabella2026[[#This Row],[POPOLAZIONE PER DIFFERENZA ]]/SUM(Tabella2026[[POPOLAZIONE PER DIFFERENZA ]])</f>
        <v>0</v>
      </c>
      <c r="Q2294" s="3">
        <f>+Tabella2026[[#This Row],[INCIDENZA POPOLAZIONE PER DIFFERENZA]]*(PLAFOND-SUM(Tabella2026[CONTRIBUTO SULLA BASE DELLA POPOLAZIONE]))</f>
        <v>0</v>
      </c>
      <c r="R2294" s="3">
        <f>+Tabella2026[[#This Row],[CONTRIBUTO SULLA BASE DELLA POPOLAZIONE]]+Tabella2026[[#This Row],[CONTRIBUTO SULLA BASE DEL REDDITO]]</f>
        <v>25907.009973998134</v>
      </c>
      <c r="S2294" s="3">
        <f>+Tabella2026[[#This Row],[CONTRIBUTO TOTALE]]/(PLAFOND/N_TESSERE)</f>
        <v>51.814019947996272</v>
      </c>
      <c r="T2294" s="3">
        <f>+MAX(CEILING(Tabella2026[[#This Row],[preDEF1]],1),1)</f>
        <v>52</v>
      </c>
      <c r="U2294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294" s="21">
        <f>+Tabella2026[[#This Row],[DEF - n. card]]*(PLAFOND/N_TESSERE)</f>
        <v>25500</v>
      </c>
      <c r="W2294" s="18"/>
    </row>
    <row r="2295" spans="2:23" x14ac:dyDescent="0.25">
      <c r="B2295" s="1" t="s">
        <v>4696</v>
      </c>
      <c r="C2295" s="2">
        <v>33027</v>
      </c>
      <c r="D2295" s="1" t="s">
        <v>4697</v>
      </c>
      <c r="E2295" s="1" t="s">
        <v>27</v>
      </c>
      <c r="F2295" s="1" t="s">
        <v>112</v>
      </c>
      <c r="G2295" s="1" t="s">
        <v>2448</v>
      </c>
      <c r="H2295" s="1" t="s">
        <v>15835</v>
      </c>
      <c r="I2295" s="5">
        <v>5187</v>
      </c>
      <c r="J2295" s="5">
        <v>103801619</v>
      </c>
      <c r="K2295" s="3">
        <f>+Tabella2026[[#This Row],[POP_2024]]/SUM(Tabella2026[POP_2024])</f>
        <v>8.799957871495303E-5</v>
      </c>
      <c r="L2295" s="3">
        <f>+Tabella2026[[#This Row],[INCIDENZA POPOLAZIONE]]*(PLAFOND/2)</f>
        <v>25907.009973998134</v>
      </c>
      <c r="M2295" s="3">
        <f>+IFERROR(Tabella2026[[#This Row],[reddito_2024]]/Tabella2026[[#This Row],[POP_2024]],"")</f>
        <v>20011.879506458456</v>
      </c>
      <c r="N2295" s="3">
        <f>+IF(Tabella2026[[#This Row],[REDDITO COMPLESSIVO PROCAPITE]]&lt;media_aggr_reddito_pc,(media_aggr_reddito_pc-Tabella2026[[#This Row],[REDDITO COMPLESSIVO PROCAPITE]]),0)</f>
        <v>0</v>
      </c>
      <c r="O2295" s="3">
        <f>+Tabella2026[[#This Row],[DIFFERENZA REDDITO INFERIORE ALLA MEDIA DALLA MEDIA]]*Tabella2026[[#This Row],[POP_2024]]</f>
        <v>0</v>
      </c>
      <c r="P2295" s="3">
        <f>+Tabella2026[[#This Row],[POPOLAZIONE PER DIFFERENZA ]]/SUM(Tabella2026[[POPOLAZIONE PER DIFFERENZA ]])</f>
        <v>0</v>
      </c>
      <c r="Q2295" s="3">
        <f>+Tabella2026[[#This Row],[INCIDENZA POPOLAZIONE PER DIFFERENZA]]*(PLAFOND-SUM(Tabella2026[CONTRIBUTO SULLA BASE DELLA POPOLAZIONE]))</f>
        <v>0</v>
      </c>
      <c r="R2295" s="3">
        <f>+Tabella2026[[#This Row],[CONTRIBUTO SULLA BASE DELLA POPOLAZIONE]]+Tabella2026[[#This Row],[CONTRIBUTO SULLA BASE DEL REDDITO]]</f>
        <v>25907.009973998134</v>
      </c>
      <c r="S2295" s="3">
        <f>+Tabella2026[[#This Row],[CONTRIBUTO TOTALE]]/(PLAFOND/N_TESSERE)</f>
        <v>51.814019947996272</v>
      </c>
      <c r="T2295" s="3">
        <f>+MAX(CEILING(Tabella2026[[#This Row],[preDEF1]],1),1)</f>
        <v>52</v>
      </c>
      <c r="U2295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295" s="21">
        <f>+Tabella2026[[#This Row],[DEF - n. card]]*(PLAFOND/N_TESSERE)</f>
        <v>25500</v>
      </c>
      <c r="W2295" s="18"/>
    </row>
    <row r="2296" spans="2:23" x14ac:dyDescent="0.25">
      <c r="B2296" s="1" t="s">
        <v>4614</v>
      </c>
      <c r="C2296" s="2">
        <v>12002</v>
      </c>
      <c r="D2296" s="1" t="s">
        <v>4615</v>
      </c>
      <c r="E2296" s="1" t="s">
        <v>12</v>
      </c>
      <c r="F2296" s="1" t="s">
        <v>157</v>
      </c>
      <c r="G2296" s="1" t="s">
        <v>2448</v>
      </c>
      <c r="H2296" s="1" t="s">
        <v>15835</v>
      </c>
      <c r="I2296" s="5">
        <v>5184</v>
      </c>
      <c r="J2296" s="5">
        <v>105235901</v>
      </c>
      <c r="K2296" s="3">
        <f>+Tabella2026[[#This Row],[POP_2024]]/SUM(Tabella2026[POP_2024])</f>
        <v>8.7948682486662134E-5</v>
      </c>
      <c r="L2296" s="3">
        <f>+Tabella2026[[#This Row],[INCIDENZA POPOLAZIONE]]*(PLAFOND/2)</f>
        <v>25892.026162561466</v>
      </c>
      <c r="M2296" s="3">
        <f>+IFERROR(Tabella2026[[#This Row],[reddito_2024]]/Tabella2026[[#This Row],[POP_2024]],"")</f>
        <v>20300.135223765432</v>
      </c>
      <c r="N2296" s="3">
        <f>+IF(Tabella2026[[#This Row],[REDDITO COMPLESSIVO PROCAPITE]]&lt;media_aggr_reddito_pc,(media_aggr_reddito_pc-Tabella2026[[#This Row],[REDDITO COMPLESSIVO PROCAPITE]]),0)</f>
        <v>0</v>
      </c>
      <c r="O2296" s="3">
        <f>+Tabella2026[[#This Row],[DIFFERENZA REDDITO INFERIORE ALLA MEDIA DALLA MEDIA]]*Tabella2026[[#This Row],[POP_2024]]</f>
        <v>0</v>
      </c>
      <c r="P2296" s="3">
        <f>+Tabella2026[[#This Row],[POPOLAZIONE PER DIFFERENZA ]]/SUM(Tabella2026[[POPOLAZIONE PER DIFFERENZA ]])</f>
        <v>0</v>
      </c>
      <c r="Q2296" s="3">
        <f>+Tabella2026[[#This Row],[INCIDENZA POPOLAZIONE PER DIFFERENZA]]*(PLAFOND-SUM(Tabella2026[CONTRIBUTO SULLA BASE DELLA POPOLAZIONE]))</f>
        <v>0</v>
      </c>
      <c r="R2296" s="3">
        <f>+Tabella2026[[#This Row],[CONTRIBUTO SULLA BASE DELLA POPOLAZIONE]]+Tabella2026[[#This Row],[CONTRIBUTO SULLA BASE DEL REDDITO]]</f>
        <v>25892.026162561466</v>
      </c>
      <c r="S2296" s="3">
        <f>+Tabella2026[[#This Row],[CONTRIBUTO TOTALE]]/(PLAFOND/N_TESSERE)</f>
        <v>51.784052325122929</v>
      </c>
      <c r="T2296" s="3">
        <f>+MAX(CEILING(Tabella2026[[#This Row],[preDEF1]],1),1)</f>
        <v>52</v>
      </c>
      <c r="U2296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296" s="21">
        <f>+Tabella2026[[#This Row],[DEF - n. card]]*(PLAFOND/N_TESSERE)</f>
        <v>25500</v>
      </c>
      <c r="W2296" s="18"/>
    </row>
    <row r="2297" spans="2:23" x14ac:dyDescent="0.25">
      <c r="B2297" s="1" t="s">
        <v>4646</v>
      </c>
      <c r="C2297" s="2">
        <v>23039</v>
      </c>
      <c r="D2297" s="1" t="s">
        <v>4647</v>
      </c>
      <c r="E2297" s="1" t="s">
        <v>38</v>
      </c>
      <c r="F2297" s="1" t="s">
        <v>37</v>
      </c>
      <c r="G2297" s="1" t="s">
        <v>2448</v>
      </c>
      <c r="H2297" s="1" t="s">
        <v>15835</v>
      </c>
      <c r="I2297" s="5">
        <v>5180</v>
      </c>
      <c r="J2297" s="5">
        <v>99391865</v>
      </c>
      <c r="K2297" s="3">
        <f>+Tabella2026[[#This Row],[POP_2024]]/SUM(Tabella2026[POP_2024])</f>
        <v>8.7880820848940949E-5</v>
      </c>
      <c r="L2297" s="3">
        <f>+Tabella2026[[#This Row],[INCIDENZA POPOLAZIONE]]*(PLAFOND/2)</f>
        <v>25872.047747312579</v>
      </c>
      <c r="M2297" s="3">
        <f>+IFERROR(Tabella2026[[#This Row],[reddito_2024]]/Tabella2026[[#This Row],[POP_2024]],"")</f>
        <v>19187.618725868724</v>
      </c>
      <c r="N2297" s="3">
        <f>+IF(Tabella2026[[#This Row],[REDDITO COMPLESSIVO PROCAPITE]]&lt;media_aggr_reddito_pc,(media_aggr_reddito_pc-Tabella2026[[#This Row],[REDDITO COMPLESSIVO PROCAPITE]]),0)</f>
        <v>0</v>
      </c>
      <c r="O2297" s="3">
        <f>+Tabella2026[[#This Row],[DIFFERENZA REDDITO INFERIORE ALLA MEDIA DALLA MEDIA]]*Tabella2026[[#This Row],[POP_2024]]</f>
        <v>0</v>
      </c>
      <c r="P2297" s="3">
        <f>+Tabella2026[[#This Row],[POPOLAZIONE PER DIFFERENZA ]]/SUM(Tabella2026[[POPOLAZIONE PER DIFFERENZA ]])</f>
        <v>0</v>
      </c>
      <c r="Q2297" s="3">
        <f>+Tabella2026[[#This Row],[INCIDENZA POPOLAZIONE PER DIFFERENZA]]*(PLAFOND-SUM(Tabella2026[CONTRIBUTO SULLA BASE DELLA POPOLAZIONE]))</f>
        <v>0</v>
      </c>
      <c r="R2297" s="3">
        <f>+Tabella2026[[#This Row],[CONTRIBUTO SULLA BASE DELLA POPOLAZIONE]]+Tabella2026[[#This Row],[CONTRIBUTO SULLA BASE DEL REDDITO]]</f>
        <v>25872.047747312579</v>
      </c>
      <c r="S2297" s="3">
        <f>+Tabella2026[[#This Row],[CONTRIBUTO TOTALE]]/(PLAFOND/N_TESSERE)</f>
        <v>51.744095494625157</v>
      </c>
      <c r="T2297" s="3">
        <f>+MAX(CEILING(Tabella2026[[#This Row],[preDEF1]],1),1)</f>
        <v>52</v>
      </c>
      <c r="U2297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297" s="21">
        <f>+Tabella2026[[#This Row],[DEF - n. card]]*(PLAFOND/N_TESSERE)</f>
        <v>25500</v>
      </c>
      <c r="W2297" s="18"/>
    </row>
    <row r="2298" spans="2:23" x14ac:dyDescent="0.25">
      <c r="B2298" s="1" t="s">
        <v>4550</v>
      </c>
      <c r="C2298" s="2">
        <v>12085</v>
      </c>
      <c r="D2298" s="1" t="s">
        <v>4551</v>
      </c>
      <c r="E2298" s="1" t="s">
        <v>12</v>
      </c>
      <c r="F2298" s="1" t="s">
        <v>157</v>
      </c>
      <c r="G2298" s="1" t="s">
        <v>2448</v>
      </c>
      <c r="H2298" s="1" t="s">
        <v>15835</v>
      </c>
      <c r="I2298" s="5">
        <v>5177</v>
      </c>
      <c r="J2298" s="5">
        <v>110435585</v>
      </c>
      <c r="K2298" s="3">
        <f>+Tabella2026[[#This Row],[POP_2024]]/SUM(Tabella2026[POP_2024])</f>
        <v>8.7829924620650053E-5</v>
      </c>
      <c r="L2298" s="3">
        <f>+Tabella2026[[#This Row],[INCIDENZA POPOLAZIONE]]*(PLAFOND/2)</f>
        <v>25857.063935875911</v>
      </c>
      <c r="M2298" s="3">
        <f>+IFERROR(Tabella2026[[#This Row],[reddito_2024]]/Tabella2026[[#This Row],[POP_2024]],"")</f>
        <v>21331.965423990729</v>
      </c>
      <c r="N2298" s="3">
        <f>+IF(Tabella2026[[#This Row],[REDDITO COMPLESSIVO PROCAPITE]]&lt;media_aggr_reddito_pc,(media_aggr_reddito_pc-Tabella2026[[#This Row],[REDDITO COMPLESSIVO PROCAPITE]]),0)</f>
        <v>0</v>
      </c>
      <c r="O2298" s="3">
        <f>+Tabella2026[[#This Row],[DIFFERENZA REDDITO INFERIORE ALLA MEDIA DALLA MEDIA]]*Tabella2026[[#This Row],[POP_2024]]</f>
        <v>0</v>
      </c>
      <c r="P2298" s="3">
        <f>+Tabella2026[[#This Row],[POPOLAZIONE PER DIFFERENZA ]]/SUM(Tabella2026[[POPOLAZIONE PER DIFFERENZA ]])</f>
        <v>0</v>
      </c>
      <c r="Q2298" s="3">
        <f>+Tabella2026[[#This Row],[INCIDENZA POPOLAZIONE PER DIFFERENZA]]*(PLAFOND-SUM(Tabella2026[CONTRIBUTO SULLA BASE DELLA POPOLAZIONE]))</f>
        <v>0</v>
      </c>
      <c r="R2298" s="3">
        <f>+Tabella2026[[#This Row],[CONTRIBUTO SULLA BASE DELLA POPOLAZIONE]]+Tabella2026[[#This Row],[CONTRIBUTO SULLA BASE DEL REDDITO]]</f>
        <v>25857.063935875911</v>
      </c>
      <c r="S2298" s="3">
        <f>+Tabella2026[[#This Row],[CONTRIBUTO TOTALE]]/(PLAFOND/N_TESSERE)</f>
        <v>51.71412787175182</v>
      </c>
      <c r="T2298" s="3">
        <f>+MAX(CEILING(Tabella2026[[#This Row],[preDEF1]],1),1)</f>
        <v>52</v>
      </c>
      <c r="U2298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298" s="21">
        <f>+Tabella2026[[#This Row],[DEF - n. card]]*(PLAFOND/N_TESSERE)</f>
        <v>25500</v>
      </c>
      <c r="W2298" s="18"/>
    </row>
    <row r="2299" spans="2:23" x14ac:dyDescent="0.25">
      <c r="B2299" s="1" t="s">
        <v>4791</v>
      </c>
      <c r="C2299" s="2">
        <v>113021</v>
      </c>
      <c r="D2299" s="1" t="s">
        <v>4792</v>
      </c>
      <c r="E2299" s="1" t="s">
        <v>76</v>
      </c>
      <c r="F2299" s="1" t="s">
        <v>15837</v>
      </c>
      <c r="G2299" s="1" t="s">
        <v>2448</v>
      </c>
      <c r="H2299" s="1" t="s">
        <v>15836</v>
      </c>
      <c r="I2299" s="5">
        <v>5175</v>
      </c>
      <c r="J2299" s="5">
        <v>89974827</v>
      </c>
      <c r="K2299" s="3">
        <f>+Tabella2026[[#This Row],[POP_2024]]/SUM(Tabella2026[POP_2024])</f>
        <v>8.779599380178946E-5</v>
      </c>
      <c r="L2299" s="3">
        <f>+Tabella2026[[#This Row],[INCIDENZA POPOLAZIONE]]*(PLAFOND/2)</f>
        <v>25847.074728251464</v>
      </c>
      <c r="M2299" s="3">
        <f>+IFERROR(Tabella2026[[#This Row],[reddito_2024]]/Tabella2026[[#This Row],[POP_2024]],"")</f>
        <v>17386.439999999999</v>
      </c>
      <c r="N2299" s="3">
        <f>+IF(Tabella2026[[#This Row],[REDDITO COMPLESSIVO PROCAPITE]]&lt;media_aggr_reddito_pc,(media_aggr_reddito_pc-Tabella2026[[#This Row],[REDDITO COMPLESSIVO PROCAPITE]]),0)</f>
        <v>438.62606260874236</v>
      </c>
      <c r="O2299" s="3">
        <f>+Tabella2026[[#This Row],[DIFFERENZA REDDITO INFERIORE ALLA MEDIA DALLA MEDIA]]*Tabella2026[[#This Row],[POP_2024]]</f>
        <v>2269889.8740002415</v>
      </c>
      <c r="P2299" s="3">
        <f>+Tabella2026[[#This Row],[POPOLAZIONE PER DIFFERENZA ]]/SUM(Tabella2026[[POPOLAZIONE PER DIFFERENZA ]])</f>
        <v>2.0138056772982707E-5</v>
      </c>
      <c r="Q2299" s="3">
        <f>+Tabella2026[[#This Row],[INCIDENZA POPOLAZIONE PER DIFFERENZA]]*(PLAFOND-SUM(Tabella2026[CONTRIBUTO SULLA BASE DELLA POPOLAZIONE]))</f>
        <v>5928.6288104235537</v>
      </c>
      <c r="R2299" s="3">
        <f>+Tabella2026[[#This Row],[CONTRIBUTO SULLA BASE DELLA POPOLAZIONE]]+Tabella2026[[#This Row],[CONTRIBUTO SULLA BASE DEL REDDITO]]</f>
        <v>31775.703538675018</v>
      </c>
      <c r="S2299" s="3">
        <f>+Tabella2026[[#This Row],[CONTRIBUTO TOTALE]]/(PLAFOND/N_TESSERE)</f>
        <v>63.551407077350035</v>
      </c>
      <c r="T2299" s="3">
        <f>+MAX(CEILING(Tabella2026[[#This Row],[preDEF1]],1),1)</f>
        <v>64</v>
      </c>
      <c r="U2299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2299" s="21">
        <f>+Tabella2026[[#This Row],[DEF - n. card]]*(PLAFOND/N_TESSERE)</f>
        <v>31500</v>
      </c>
      <c r="W2299" s="18"/>
    </row>
    <row r="2300" spans="2:23" x14ac:dyDescent="0.25">
      <c r="B2300" s="1" t="s">
        <v>4628</v>
      </c>
      <c r="C2300" s="2">
        <v>16108</v>
      </c>
      <c r="D2300" s="1" t="s">
        <v>4629</v>
      </c>
      <c r="E2300" s="1" t="s">
        <v>12</v>
      </c>
      <c r="F2300" s="1" t="s">
        <v>93</v>
      </c>
      <c r="G2300" s="1" t="s">
        <v>2448</v>
      </c>
      <c r="H2300" s="1" t="s">
        <v>15835</v>
      </c>
      <c r="I2300" s="5">
        <v>5173</v>
      </c>
      <c r="J2300" s="5">
        <v>99495743</v>
      </c>
      <c r="K2300" s="3">
        <f>+Tabella2026[[#This Row],[POP_2024]]/SUM(Tabella2026[POP_2024])</f>
        <v>8.7762062982928867E-5</v>
      </c>
      <c r="L2300" s="3">
        <f>+Tabella2026[[#This Row],[INCIDENZA POPOLAZIONE]]*(PLAFOND/2)</f>
        <v>25837.085520627021</v>
      </c>
      <c r="M2300" s="3">
        <f>+IFERROR(Tabella2026[[#This Row],[reddito_2024]]/Tabella2026[[#This Row],[POP_2024]],"")</f>
        <v>19233.663831432437</v>
      </c>
      <c r="N2300" s="3">
        <f>+IF(Tabella2026[[#This Row],[REDDITO COMPLESSIVO PROCAPITE]]&lt;media_aggr_reddito_pc,(media_aggr_reddito_pc-Tabella2026[[#This Row],[REDDITO COMPLESSIVO PROCAPITE]]),0)</f>
        <v>0</v>
      </c>
      <c r="O2300" s="3">
        <f>+Tabella2026[[#This Row],[DIFFERENZA REDDITO INFERIORE ALLA MEDIA DALLA MEDIA]]*Tabella2026[[#This Row],[POP_2024]]</f>
        <v>0</v>
      </c>
      <c r="P2300" s="3">
        <f>+Tabella2026[[#This Row],[POPOLAZIONE PER DIFFERENZA ]]/SUM(Tabella2026[[POPOLAZIONE PER DIFFERENZA ]])</f>
        <v>0</v>
      </c>
      <c r="Q2300" s="3">
        <f>+Tabella2026[[#This Row],[INCIDENZA POPOLAZIONE PER DIFFERENZA]]*(PLAFOND-SUM(Tabella2026[CONTRIBUTO SULLA BASE DELLA POPOLAZIONE]))</f>
        <v>0</v>
      </c>
      <c r="R2300" s="3">
        <f>+Tabella2026[[#This Row],[CONTRIBUTO SULLA BASE DELLA POPOLAZIONE]]+Tabella2026[[#This Row],[CONTRIBUTO SULLA BASE DEL REDDITO]]</f>
        <v>25837.085520627021</v>
      </c>
      <c r="S2300" s="3">
        <f>+Tabella2026[[#This Row],[CONTRIBUTO TOTALE]]/(PLAFOND/N_TESSERE)</f>
        <v>51.674171041254041</v>
      </c>
      <c r="T2300" s="3">
        <f>+MAX(CEILING(Tabella2026[[#This Row],[preDEF1]],1),1)</f>
        <v>52</v>
      </c>
      <c r="U2300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00" s="21">
        <f>+Tabella2026[[#This Row],[DEF - n. card]]*(PLAFOND/N_TESSERE)</f>
        <v>25500</v>
      </c>
      <c r="W2300" s="18"/>
    </row>
    <row r="2301" spans="2:23" x14ac:dyDescent="0.25">
      <c r="B2301" s="1" t="s">
        <v>4752</v>
      </c>
      <c r="C2301" s="2">
        <v>12089</v>
      </c>
      <c r="D2301" s="1" t="s">
        <v>4753</v>
      </c>
      <c r="E2301" s="1" t="s">
        <v>12</v>
      </c>
      <c r="F2301" s="1" t="s">
        <v>157</v>
      </c>
      <c r="G2301" s="1" t="s">
        <v>2448</v>
      </c>
      <c r="H2301" s="1" t="s">
        <v>15835</v>
      </c>
      <c r="I2301" s="5">
        <v>5170</v>
      </c>
      <c r="J2301" s="5">
        <v>91855300</v>
      </c>
      <c r="K2301" s="3">
        <f>+Tabella2026[[#This Row],[POP_2024]]/SUM(Tabella2026[POP_2024])</f>
        <v>8.7711166754637972E-5</v>
      </c>
      <c r="L2301" s="3">
        <f>+Tabella2026[[#This Row],[INCIDENZA POPOLAZIONE]]*(PLAFOND/2)</f>
        <v>25822.101709190352</v>
      </c>
      <c r="M2301" s="3">
        <f>+IFERROR(Tabella2026[[#This Row],[reddito_2024]]/Tabella2026[[#This Row],[POP_2024]],"")</f>
        <v>17766.982591876207</v>
      </c>
      <c r="N2301" s="3">
        <f>+IF(Tabella2026[[#This Row],[REDDITO COMPLESSIVO PROCAPITE]]&lt;media_aggr_reddito_pc,(media_aggr_reddito_pc-Tabella2026[[#This Row],[REDDITO COMPLESSIVO PROCAPITE]]),0)</f>
        <v>58.083470732533897</v>
      </c>
      <c r="O2301" s="3">
        <f>+Tabella2026[[#This Row],[DIFFERENZA REDDITO INFERIORE ALLA MEDIA DALLA MEDIA]]*Tabella2026[[#This Row],[POP_2024]]</f>
        <v>300291.54368720023</v>
      </c>
      <c r="P2301" s="3">
        <f>+Tabella2026[[#This Row],[POPOLAZIONE PER DIFFERENZA ]]/SUM(Tabella2026[[POPOLAZIONE PER DIFFERENZA ]])</f>
        <v>2.6641328394325495E-6</v>
      </c>
      <c r="Q2301" s="3">
        <f>+Tabella2026[[#This Row],[INCIDENZA POPOLAZIONE PER DIFFERENZA]]*(PLAFOND-SUM(Tabella2026[CONTRIBUTO SULLA BASE DELLA POPOLAZIONE]))</f>
        <v>784.31870982931616</v>
      </c>
      <c r="R2301" s="3">
        <f>+Tabella2026[[#This Row],[CONTRIBUTO SULLA BASE DELLA POPOLAZIONE]]+Tabella2026[[#This Row],[CONTRIBUTO SULLA BASE DEL REDDITO]]</f>
        <v>26606.420419019669</v>
      </c>
      <c r="S2301" s="3">
        <f>+Tabella2026[[#This Row],[CONTRIBUTO TOTALE]]/(PLAFOND/N_TESSERE)</f>
        <v>53.212840838039341</v>
      </c>
      <c r="T2301" s="3">
        <f>+MAX(CEILING(Tabella2026[[#This Row],[preDEF1]],1),1)</f>
        <v>54</v>
      </c>
      <c r="U2301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2301" s="21">
        <f>+Tabella2026[[#This Row],[DEF - n. card]]*(PLAFOND/N_TESSERE)</f>
        <v>26500</v>
      </c>
      <c r="W2301" s="18"/>
    </row>
    <row r="2302" spans="2:23" x14ac:dyDescent="0.25">
      <c r="B2302" s="1" t="s">
        <v>4712</v>
      </c>
      <c r="C2302" s="2">
        <v>15071</v>
      </c>
      <c r="D2302" s="1" t="s">
        <v>4713</v>
      </c>
      <c r="E2302" s="1" t="s">
        <v>12</v>
      </c>
      <c r="F2302" s="1" t="s">
        <v>11</v>
      </c>
      <c r="G2302" s="1" t="s">
        <v>2448</v>
      </c>
      <c r="H2302" s="1" t="s">
        <v>15835</v>
      </c>
      <c r="I2302" s="5">
        <v>5168</v>
      </c>
      <c r="J2302" s="5">
        <v>121918903</v>
      </c>
      <c r="K2302" s="3">
        <f>+Tabella2026[[#This Row],[POP_2024]]/SUM(Tabella2026[POP_2024])</f>
        <v>8.7677235935777379E-5</v>
      </c>
      <c r="L2302" s="3">
        <f>+Tabella2026[[#This Row],[INCIDENZA POPOLAZIONE]]*(PLAFOND/2)</f>
        <v>25812.112501565909</v>
      </c>
      <c r="M2302" s="3">
        <f>+IFERROR(Tabella2026[[#This Row],[reddito_2024]]/Tabella2026[[#This Row],[POP_2024]],"")</f>
        <v>23591.119001547988</v>
      </c>
      <c r="N2302" s="3">
        <f>+IF(Tabella2026[[#This Row],[REDDITO COMPLESSIVO PROCAPITE]]&lt;media_aggr_reddito_pc,(media_aggr_reddito_pc-Tabella2026[[#This Row],[REDDITO COMPLESSIVO PROCAPITE]]),0)</f>
        <v>0</v>
      </c>
      <c r="O2302" s="3">
        <f>+Tabella2026[[#This Row],[DIFFERENZA REDDITO INFERIORE ALLA MEDIA DALLA MEDIA]]*Tabella2026[[#This Row],[POP_2024]]</f>
        <v>0</v>
      </c>
      <c r="P2302" s="3">
        <f>+Tabella2026[[#This Row],[POPOLAZIONE PER DIFFERENZA ]]/SUM(Tabella2026[[POPOLAZIONE PER DIFFERENZA ]])</f>
        <v>0</v>
      </c>
      <c r="Q2302" s="3">
        <f>+Tabella2026[[#This Row],[INCIDENZA POPOLAZIONE PER DIFFERENZA]]*(PLAFOND-SUM(Tabella2026[CONTRIBUTO SULLA BASE DELLA POPOLAZIONE]))</f>
        <v>0</v>
      </c>
      <c r="R2302" s="3">
        <f>+Tabella2026[[#This Row],[CONTRIBUTO SULLA BASE DELLA POPOLAZIONE]]+Tabella2026[[#This Row],[CONTRIBUTO SULLA BASE DEL REDDITO]]</f>
        <v>25812.112501565909</v>
      </c>
      <c r="S2302" s="3">
        <f>+Tabella2026[[#This Row],[CONTRIBUTO TOTALE]]/(PLAFOND/N_TESSERE)</f>
        <v>51.624225003131819</v>
      </c>
      <c r="T2302" s="3">
        <f>+MAX(CEILING(Tabella2026[[#This Row],[preDEF1]],1),1)</f>
        <v>52</v>
      </c>
      <c r="U2302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02" s="21">
        <f>+Tabella2026[[#This Row],[DEF - n. card]]*(PLAFOND/N_TESSERE)</f>
        <v>25500</v>
      </c>
      <c r="W2302" s="18"/>
    </row>
    <row r="2303" spans="2:23" x14ac:dyDescent="0.25">
      <c r="B2303" s="1" t="s">
        <v>4692</v>
      </c>
      <c r="C2303" s="2">
        <v>13042</v>
      </c>
      <c r="D2303" s="1" t="s">
        <v>4693</v>
      </c>
      <c r="E2303" s="1" t="s">
        <v>12</v>
      </c>
      <c r="F2303" s="1" t="s">
        <v>152</v>
      </c>
      <c r="G2303" s="1" t="s">
        <v>2448</v>
      </c>
      <c r="H2303" s="1" t="s">
        <v>15835</v>
      </c>
      <c r="I2303" s="5">
        <v>5160</v>
      </c>
      <c r="J2303" s="5">
        <v>103734496</v>
      </c>
      <c r="K2303" s="3">
        <f>+Tabella2026[[#This Row],[POP_2024]]/SUM(Tabella2026[POP_2024])</f>
        <v>8.7541512660334995E-5</v>
      </c>
      <c r="L2303" s="3">
        <f>+Tabella2026[[#This Row],[INCIDENZA POPOLAZIONE]]*(PLAFOND/2)</f>
        <v>25772.155671068129</v>
      </c>
      <c r="M2303" s="3">
        <f>+IFERROR(Tabella2026[[#This Row],[reddito_2024]]/Tabella2026[[#This Row],[POP_2024]],"")</f>
        <v>20103.584496124033</v>
      </c>
      <c r="N2303" s="3">
        <f>+IF(Tabella2026[[#This Row],[REDDITO COMPLESSIVO PROCAPITE]]&lt;media_aggr_reddito_pc,(media_aggr_reddito_pc-Tabella2026[[#This Row],[REDDITO COMPLESSIVO PROCAPITE]]),0)</f>
        <v>0</v>
      </c>
      <c r="O2303" s="3">
        <f>+Tabella2026[[#This Row],[DIFFERENZA REDDITO INFERIORE ALLA MEDIA DALLA MEDIA]]*Tabella2026[[#This Row],[POP_2024]]</f>
        <v>0</v>
      </c>
      <c r="P2303" s="3">
        <f>+Tabella2026[[#This Row],[POPOLAZIONE PER DIFFERENZA ]]/SUM(Tabella2026[[POPOLAZIONE PER DIFFERENZA ]])</f>
        <v>0</v>
      </c>
      <c r="Q2303" s="3">
        <f>+Tabella2026[[#This Row],[INCIDENZA POPOLAZIONE PER DIFFERENZA]]*(PLAFOND-SUM(Tabella2026[CONTRIBUTO SULLA BASE DELLA POPOLAZIONE]))</f>
        <v>0</v>
      </c>
      <c r="R2303" s="3">
        <f>+Tabella2026[[#This Row],[CONTRIBUTO SULLA BASE DELLA POPOLAZIONE]]+Tabella2026[[#This Row],[CONTRIBUTO SULLA BASE DEL REDDITO]]</f>
        <v>25772.155671068129</v>
      </c>
      <c r="S2303" s="3">
        <f>+Tabella2026[[#This Row],[CONTRIBUTO TOTALE]]/(PLAFOND/N_TESSERE)</f>
        <v>51.544311342136261</v>
      </c>
      <c r="T2303" s="3">
        <f>+MAX(CEILING(Tabella2026[[#This Row],[preDEF1]],1),1)</f>
        <v>52</v>
      </c>
      <c r="U2303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03" s="21">
        <f>+Tabella2026[[#This Row],[DEF - n. card]]*(PLAFOND/N_TESSERE)</f>
        <v>25500</v>
      </c>
      <c r="W2303" s="18"/>
    </row>
    <row r="2304" spans="2:23" x14ac:dyDescent="0.25">
      <c r="B2304" s="1" t="s">
        <v>4654</v>
      </c>
      <c r="C2304" s="2">
        <v>64065</v>
      </c>
      <c r="D2304" s="1" t="s">
        <v>4655</v>
      </c>
      <c r="E2304" s="1" t="s">
        <v>15</v>
      </c>
      <c r="F2304" s="1" t="s">
        <v>290</v>
      </c>
      <c r="G2304" s="1" t="s">
        <v>2448</v>
      </c>
      <c r="H2304" s="1" t="s">
        <v>15836</v>
      </c>
      <c r="I2304" s="5">
        <v>5159</v>
      </c>
      <c r="J2304" s="5">
        <v>65037713</v>
      </c>
      <c r="K2304" s="3">
        <f>+Tabella2026[[#This Row],[POP_2024]]/SUM(Tabella2026[POP_2024])</f>
        <v>8.7524547250904692E-5</v>
      </c>
      <c r="L2304" s="3">
        <f>+Tabella2026[[#This Row],[INCIDENZA POPOLAZIONE]]*(PLAFOND/2)</f>
        <v>25767.161067255904</v>
      </c>
      <c r="M2304" s="3">
        <f>+IFERROR(Tabella2026[[#This Row],[reddito_2024]]/Tabella2026[[#This Row],[POP_2024]],"")</f>
        <v>12606.651095173484</v>
      </c>
      <c r="N2304" s="3">
        <f>+IF(Tabella2026[[#This Row],[REDDITO COMPLESSIVO PROCAPITE]]&lt;media_aggr_reddito_pc,(media_aggr_reddito_pc-Tabella2026[[#This Row],[REDDITO COMPLESSIVO PROCAPITE]]),0)</f>
        <v>5218.4149674352575</v>
      </c>
      <c r="O2304" s="3">
        <f>+Tabella2026[[#This Row],[DIFFERENZA REDDITO INFERIORE ALLA MEDIA DALLA MEDIA]]*Tabella2026[[#This Row],[POP_2024]]</f>
        <v>26921802.816998493</v>
      </c>
      <c r="P2304" s="3">
        <f>+Tabella2026[[#This Row],[POPOLAZIONE PER DIFFERENZA ]]/SUM(Tabella2026[[POPOLAZIONE PER DIFFERENZA ]])</f>
        <v>2.3884541702647543E-4</v>
      </c>
      <c r="Q2304" s="3">
        <f>+Tabella2026[[#This Row],[INCIDENZA POPOLAZIONE PER DIFFERENZA]]*(PLAFOND-SUM(Tabella2026[CONTRIBUTO SULLA BASE DELLA POPOLAZIONE]))</f>
        <v>70315.911638531878</v>
      </c>
      <c r="R2304" s="3">
        <f>+Tabella2026[[#This Row],[CONTRIBUTO SULLA BASE DELLA POPOLAZIONE]]+Tabella2026[[#This Row],[CONTRIBUTO SULLA BASE DEL REDDITO]]</f>
        <v>96083.072705787781</v>
      </c>
      <c r="S2304" s="3">
        <f>+Tabella2026[[#This Row],[CONTRIBUTO TOTALE]]/(PLAFOND/N_TESSERE)</f>
        <v>192.16614541157557</v>
      </c>
      <c r="T2304" s="3">
        <f>+MAX(CEILING(Tabella2026[[#This Row],[preDEF1]],1),1)</f>
        <v>193</v>
      </c>
      <c r="U2304" s="9">
        <f xml:space="preserve"> IF(ROW(Tabella2026[[#This Row],[preDEF2]]) - ROW(Tabella2026[[#Headers],[preDEF2]])&lt;=ABS(SUM(Tabella2026[preDEF2])-N_TESSERE),Tabella2026[[#This Row],[preDEF2]]-1,Tabella2026[[#This Row],[preDEF2]])</f>
        <v>192</v>
      </c>
      <c r="V2304" s="21">
        <f>+Tabella2026[[#This Row],[DEF - n. card]]*(PLAFOND/N_TESSERE)</f>
        <v>96000</v>
      </c>
      <c r="W2304" s="18"/>
    </row>
    <row r="2305" spans="2:23" x14ac:dyDescent="0.25">
      <c r="B2305" s="1" t="s">
        <v>4678</v>
      </c>
      <c r="C2305" s="2">
        <v>16114</v>
      </c>
      <c r="D2305" s="1" t="s">
        <v>4679</v>
      </c>
      <c r="E2305" s="1" t="s">
        <v>12</v>
      </c>
      <c r="F2305" s="1" t="s">
        <v>93</v>
      </c>
      <c r="G2305" s="1" t="s">
        <v>2448</v>
      </c>
      <c r="H2305" s="1" t="s">
        <v>15835</v>
      </c>
      <c r="I2305" s="5">
        <v>5158</v>
      </c>
      <c r="J2305" s="5">
        <v>106194664</v>
      </c>
      <c r="K2305" s="3">
        <f>+Tabella2026[[#This Row],[POP_2024]]/SUM(Tabella2026[POP_2024])</f>
        <v>8.7507581841474402E-5</v>
      </c>
      <c r="L2305" s="3">
        <f>+Tabella2026[[#This Row],[INCIDENZA POPOLAZIONE]]*(PLAFOND/2)</f>
        <v>25762.166463443682</v>
      </c>
      <c r="M2305" s="3">
        <f>+IFERROR(Tabella2026[[#This Row],[reddito_2024]]/Tabella2026[[#This Row],[POP_2024]],"")</f>
        <v>20588.341217526173</v>
      </c>
      <c r="N2305" s="3">
        <f>+IF(Tabella2026[[#This Row],[REDDITO COMPLESSIVO PROCAPITE]]&lt;media_aggr_reddito_pc,(media_aggr_reddito_pc-Tabella2026[[#This Row],[REDDITO COMPLESSIVO PROCAPITE]]),0)</f>
        <v>0</v>
      </c>
      <c r="O2305" s="3">
        <f>+Tabella2026[[#This Row],[DIFFERENZA REDDITO INFERIORE ALLA MEDIA DALLA MEDIA]]*Tabella2026[[#This Row],[POP_2024]]</f>
        <v>0</v>
      </c>
      <c r="P2305" s="3">
        <f>+Tabella2026[[#This Row],[POPOLAZIONE PER DIFFERENZA ]]/SUM(Tabella2026[[POPOLAZIONE PER DIFFERENZA ]])</f>
        <v>0</v>
      </c>
      <c r="Q2305" s="3">
        <f>+Tabella2026[[#This Row],[INCIDENZA POPOLAZIONE PER DIFFERENZA]]*(PLAFOND-SUM(Tabella2026[CONTRIBUTO SULLA BASE DELLA POPOLAZIONE]))</f>
        <v>0</v>
      </c>
      <c r="R2305" s="3">
        <f>+Tabella2026[[#This Row],[CONTRIBUTO SULLA BASE DELLA POPOLAZIONE]]+Tabella2026[[#This Row],[CONTRIBUTO SULLA BASE DEL REDDITO]]</f>
        <v>25762.166463443682</v>
      </c>
      <c r="S2305" s="3">
        <f>+Tabella2026[[#This Row],[CONTRIBUTO TOTALE]]/(PLAFOND/N_TESSERE)</f>
        <v>51.524332926887361</v>
      </c>
      <c r="T2305" s="3">
        <f>+MAX(CEILING(Tabella2026[[#This Row],[preDEF1]],1),1)</f>
        <v>52</v>
      </c>
      <c r="U2305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05" s="21">
        <f>+Tabella2026[[#This Row],[DEF - n. card]]*(PLAFOND/N_TESSERE)</f>
        <v>25500</v>
      </c>
      <c r="W2305" s="18"/>
    </row>
    <row r="2306" spans="2:23" x14ac:dyDescent="0.25">
      <c r="B2306" s="1" t="s">
        <v>4544</v>
      </c>
      <c r="C2306" s="2">
        <v>73014</v>
      </c>
      <c r="D2306" s="1" t="s">
        <v>4545</v>
      </c>
      <c r="E2306" s="1" t="s">
        <v>33</v>
      </c>
      <c r="F2306" s="1" t="s">
        <v>56</v>
      </c>
      <c r="G2306" s="1" t="s">
        <v>2448</v>
      </c>
      <c r="H2306" s="1" t="s">
        <v>15836</v>
      </c>
      <c r="I2306" s="5">
        <v>5158</v>
      </c>
      <c r="J2306" s="5">
        <v>69184491</v>
      </c>
      <c r="K2306" s="3">
        <f>+Tabella2026[[#This Row],[POP_2024]]/SUM(Tabella2026[POP_2024])</f>
        <v>8.7507581841474402E-5</v>
      </c>
      <c r="L2306" s="3">
        <f>+Tabella2026[[#This Row],[INCIDENZA POPOLAZIONE]]*(PLAFOND/2)</f>
        <v>25762.166463443682</v>
      </c>
      <c r="M2306" s="3">
        <f>+IFERROR(Tabella2026[[#This Row],[reddito_2024]]/Tabella2026[[#This Row],[POP_2024]],"")</f>
        <v>13413.045948041876</v>
      </c>
      <c r="N2306" s="3">
        <f>+IF(Tabella2026[[#This Row],[REDDITO COMPLESSIVO PROCAPITE]]&lt;media_aggr_reddito_pc,(media_aggr_reddito_pc-Tabella2026[[#This Row],[REDDITO COMPLESSIVO PROCAPITE]]),0)</f>
        <v>4412.0201145668652</v>
      </c>
      <c r="O2306" s="3">
        <f>+Tabella2026[[#This Row],[DIFFERENZA REDDITO INFERIORE ALLA MEDIA DALLA MEDIA]]*Tabella2026[[#This Row],[POP_2024]]</f>
        <v>22757199.75093589</v>
      </c>
      <c r="P2306" s="3">
        <f>+Tabella2026[[#This Row],[POPOLAZIONE PER DIFFERENZA ]]/SUM(Tabella2026[[POPOLAZIONE PER DIFFERENZA ]])</f>
        <v>2.0189780386605934E-4</v>
      </c>
      <c r="Q2306" s="3">
        <f>+Tabella2026[[#This Row],[INCIDENZA POPOLAZIONE PER DIFFERENZA]]*(PLAFOND-SUM(Tabella2026[CONTRIBUTO SULLA BASE DELLA POPOLAZIONE]))</f>
        <v>59438.562034815208</v>
      </c>
      <c r="R2306" s="3">
        <f>+Tabella2026[[#This Row],[CONTRIBUTO SULLA BASE DELLA POPOLAZIONE]]+Tabella2026[[#This Row],[CONTRIBUTO SULLA BASE DEL REDDITO]]</f>
        <v>85200.72849825889</v>
      </c>
      <c r="S2306" s="3">
        <f>+Tabella2026[[#This Row],[CONTRIBUTO TOTALE]]/(PLAFOND/N_TESSERE)</f>
        <v>170.40145699651777</v>
      </c>
      <c r="T2306" s="3">
        <f>+MAX(CEILING(Tabella2026[[#This Row],[preDEF1]],1),1)</f>
        <v>171</v>
      </c>
      <c r="U2306" s="9">
        <f xml:space="preserve"> IF(ROW(Tabella2026[[#This Row],[preDEF2]]) - ROW(Tabella2026[[#Headers],[preDEF2]])&lt;=ABS(SUM(Tabella2026[preDEF2])-N_TESSERE),Tabella2026[[#This Row],[preDEF2]]-1,Tabella2026[[#This Row],[preDEF2]])</f>
        <v>170</v>
      </c>
      <c r="V2306" s="21">
        <f>+Tabella2026[[#This Row],[DEF - n. card]]*(PLAFOND/N_TESSERE)</f>
        <v>85000</v>
      </c>
      <c r="W2306" s="18"/>
    </row>
    <row r="2307" spans="2:23" x14ac:dyDescent="0.25">
      <c r="B2307" s="1" t="s">
        <v>4560</v>
      </c>
      <c r="C2307" s="2">
        <v>9003</v>
      </c>
      <c r="D2307" s="1" t="s">
        <v>4561</v>
      </c>
      <c r="E2307" s="1" t="s">
        <v>24</v>
      </c>
      <c r="F2307" s="1" t="s">
        <v>246</v>
      </c>
      <c r="G2307" s="1" t="s">
        <v>2448</v>
      </c>
      <c r="H2307" s="1" t="s">
        <v>15835</v>
      </c>
      <c r="I2307" s="5">
        <v>5157</v>
      </c>
      <c r="J2307" s="5">
        <v>131615361</v>
      </c>
      <c r="K2307" s="3">
        <f>+Tabella2026[[#This Row],[POP_2024]]/SUM(Tabella2026[POP_2024])</f>
        <v>8.7490616432044099E-5</v>
      </c>
      <c r="L2307" s="3">
        <f>+Tabella2026[[#This Row],[INCIDENZA POPOLAZIONE]]*(PLAFOND/2)</f>
        <v>25757.17185963146</v>
      </c>
      <c r="M2307" s="3">
        <f>+IFERROR(Tabella2026[[#This Row],[reddito_2024]]/Tabella2026[[#This Row],[POP_2024]],"")</f>
        <v>25521.69109947644</v>
      </c>
      <c r="N2307" s="3">
        <f>+IF(Tabella2026[[#This Row],[REDDITO COMPLESSIVO PROCAPITE]]&lt;media_aggr_reddito_pc,(media_aggr_reddito_pc-Tabella2026[[#This Row],[REDDITO COMPLESSIVO PROCAPITE]]),0)</f>
        <v>0</v>
      </c>
      <c r="O2307" s="3">
        <f>+Tabella2026[[#This Row],[DIFFERENZA REDDITO INFERIORE ALLA MEDIA DALLA MEDIA]]*Tabella2026[[#This Row],[POP_2024]]</f>
        <v>0</v>
      </c>
      <c r="P2307" s="3">
        <f>+Tabella2026[[#This Row],[POPOLAZIONE PER DIFFERENZA ]]/SUM(Tabella2026[[POPOLAZIONE PER DIFFERENZA ]])</f>
        <v>0</v>
      </c>
      <c r="Q2307" s="3">
        <f>+Tabella2026[[#This Row],[INCIDENZA POPOLAZIONE PER DIFFERENZA]]*(PLAFOND-SUM(Tabella2026[CONTRIBUTO SULLA BASE DELLA POPOLAZIONE]))</f>
        <v>0</v>
      </c>
      <c r="R2307" s="3">
        <f>+Tabella2026[[#This Row],[CONTRIBUTO SULLA BASE DELLA POPOLAZIONE]]+Tabella2026[[#This Row],[CONTRIBUTO SULLA BASE DEL REDDITO]]</f>
        <v>25757.17185963146</v>
      </c>
      <c r="S2307" s="3">
        <f>+Tabella2026[[#This Row],[CONTRIBUTO TOTALE]]/(PLAFOND/N_TESSERE)</f>
        <v>51.514343719262918</v>
      </c>
      <c r="T2307" s="3">
        <f>+MAX(CEILING(Tabella2026[[#This Row],[preDEF1]],1),1)</f>
        <v>52</v>
      </c>
      <c r="U2307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07" s="21">
        <f>+Tabella2026[[#This Row],[DEF - n. card]]*(PLAFOND/N_TESSERE)</f>
        <v>25500</v>
      </c>
      <c r="W2307" s="18"/>
    </row>
    <row r="2308" spans="2:23" x14ac:dyDescent="0.25">
      <c r="B2308" s="1" t="s">
        <v>4596</v>
      </c>
      <c r="C2308" s="2">
        <v>56015</v>
      </c>
      <c r="D2308" s="1" t="s">
        <v>4597</v>
      </c>
      <c r="E2308" s="1" t="s">
        <v>8</v>
      </c>
      <c r="F2308" s="1" t="s">
        <v>210</v>
      </c>
      <c r="G2308" s="1" t="s">
        <v>2448</v>
      </c>
      <c r="H2308" s="1" t="s">
        <v>15834</v>
      </c>
      <c r="I2308" s="5">
        <v>5157</v>
      </c>
      <c r="J2308" s="5">
        <v>74703799</v>
      </c>
      <c r="K2308" s="3">
        <f>+Tabella2026[[#This Row],[POP_2024]]/SUM(Tabella2026[POP_2024])</f>
        <v>8.7490616432044099E-5</v>
      </c>
      <c r="L2308" s="3">
        <f>+Tabella2026[[#This Row],[INCIDENZA POPOLAZIONE]]*(PLAFOND/2)</f>
        <v>25757.17185963146</v>
      </c>
      <c r="M2308" s="3">
        <f>+IFERROR(Tabella2026[[#This Row],[reddito_2024]]/Tabella2026[[#This Row],[POP_2024]],"")</f>
        <v>14485.902462672097</v>
      </c>
      <c r="N2308" s="3">
        <f>+IF(Tabella2026[[#This Row],[REDDITO COMPLESSIVO PROCAPITE]]&lt;media_aggr_reddito_pc,(media_aggr_reddito_pc-Tabella2026[[#This Row],[REDDITO COMPLESSIVO PROCAPITE]]),0)</f>
        <v>3339.1635999366445</v>
      </c>
      <c r="O2308" s="3">
        <f>+Tabella2026[[#This Row],[DIFFERENZA REDDITO INFERIORE ALLA MEDIA DALLA MEDIA]]*Tabella2026[[#This Row],[POP_2024]]</f>
        <v>17220066.684873275</v>
      </c>
      <c r="P2308" s="3">
        <f>+Tabella2026[[#This Row],[POPOLAZIONE PER DIFFERENZA ]]/SUM(Tabella2026[[POPOLAZIONE PER DIFFERENZA ]])</f>
        <v>1.5277335015526363E-4</v>
      </c>
      <c r="Q2308" s="3">
        <f>+Tabella2026[[#This Row],[INCIDENZA POPOLAZIONE PER DIFFERENZA]]*(PLAFOND-SUM(Tabella2026[CONTRIBUTO SULLA BASE DELLA POPOLAZIONE]))</f>
        <v>44976.359705697178</v>
      </c>
      <c r="R2308" s="3">
        <f>+Tabella2026[[#This Row],[CONTRIBUTO SULLA BASE DELLA POPOLAZIONE]]+Tabella2026[[#This Row],[CONTRIBUTO SULLA BASE DEL REDDITO]]</f>
        <v>70733.531565328638</v>
      </c>
      <c r="S2308" s="3">
        <f>+Tabella2026[[#This Row],[CONTRIBUTO TOTALE]]/(PLAFOND/N_TESSERE)</f>
        <v>141.46706313065727</v>
      </c>
      <c r="T2308" s="3">
        <f>+MAX(CEILING(Tabella2026[[#This Row],[preDEF1]],1),1)</f>
        <v>142</v>
      </c>
      <c r="U2308" s="9">
        <f xml:space="preserve"> IF(ROW(Tabella2026[[#This Row],[preDEF2]]) - ROW(Tabella2026[[#Headers],[preDEF2]])&lt;=ABS(SUM(Tabella2026[preDEF2])-N_TESSERE),Tabella2026[[#This Row],[preDEF2]]-1,Tabella2026[[#This Row],[preDEF2]])</f>
        <v>141</v>
      </c>
      <c r="V2308" s="21">
        <f>+Tabella2026[[#This Row],[DEF - n. card]]*(PLAFOND/N_TESSERE)</f>
        <v>70500</v>
      </c>
      <c r="W2308" s="18"/>
    </row>
    <row r="2309" spans="2:23" x14ac:dyDescent="0.25">
      <c r="B2309" s="1" t="s">
        <v>4664</v>
      </c>
      <c r="C2309" s="2">
        <v>22236</v>
      </c>
      <c r="D2309" s="1" t="s">
        <v>4665</v>
      </c>
      <c r="E2309" s="1" t="s">
        <v>99</v>
      </c>
      <c r="F2309" s="1" t="s">
        <v>98</v>
      </c>
      <c r="G2309" s="1" t="s">
        <v>2448</v>
      </c>
      <c r="H2309" s="1" t="s">
        <v>15835</v>
      </c>
      <c r="I2309" s="5">
        <v>5156</v>
      </c>
      <c r="J2309" s="5">
        <v>117200686</v>
      </c>
      <c r="K2309" s="3">
        <f>+Tabella2026[[#This Row],[POP_2024]]/SUM(Tabella2026[POP_2024])</f>
        <v>8.747365102261381E-5</v>
      </c>
      <c r="L2309" s="3">
        <f>+Tabella2026[[#This Row],[INCIDENZA POPOLAZIONE]]*(PLAFOND/2)</f>
        <v>25752.177255819239</v>
      </c>
      <c r="M2309" s="3">
        <f>+IFERROR(Tabella2026[[#This Row],[reddito_2024]]/Tabella2026[[#This Row],[POP_2024]],"")</f>
        <v>22730.932117920867</v>
      </c>
      <c r="N2309" s="3">
        <f>+IF(Tabella2026[[#This Row],[REDDITO COMPLESSIVO PROCAPITE]]&lt;media_aggr_reddito_pc,(media_aggr_reddito_pc-Tabella2026[[#This Row],[REDDITO COMPLESSIVO PROCAPITE]]),0)</f>
        <v>0</v>
      </c>
      <c r="O2309" s="3">
        <f>+Tabella2026[[#This Row],[DIFFERENZA REDDITO INFERIORE ALLA MEDIA DALLA MEDIA]]*Tabella2026[[#This Row],[POP_2024]]</f>
        <v>0</v>
      </c>
      <c r="P2309" s="3">
        <f>+Tabella2026[[#This Row],[POPOLAZIONE PER DIFFERENZA ]]/SUM(Tabella2026[[POPOLAZIONE PER DIFFERENZA ]])</f>
        <v>0</v>
      </c>
      <c r="Q2309" s="3">
        <f>+Tabella2026[[#This Row],[INCIDENZA POPOLAZIONE PER DIFFERENZA]]*(PLAFOND-SUM(Tabella2026[CONTRIBUTO SULLA BASE DELLA POPOLAZIONE]))</f>
        <v>0</v>
      </c>
      <c r="R2309" s="3">
        <f>+Tabella2026[[#This Row],[CONTRIBUTO SULLA BASE DELLA POPOLAZIONE]]+Tabella2026[[#This Row],[CONTRIBUTO SULLA BASE DEL REDDITO]]</f>
        <v>25752.177255819239</v>
      </c>
      <c r="S2309" s="3">
        <f>+Tabella2026[[#This Row],[CONTRIBUTO TOTALE]]/(PLAFOND/N_TESSERE)</f>
        <v>51.504354511638475</v>
      </c>
      <c r="T2309" s="3">
        <f>+MAX(CEILING(Tabella2026[[#This Row],[preDEF1]],1),1)</f>
        <v>52</v>
      </c>
      <c r="U2309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09" s="21">
        <f>+Tabella2026[[#This Row],[DEF - n. card]]*(PLAFOND/N_TESSERE)</f>
        <v>25500</v>
      </c>
      <c r="W2309" s="18"/>
    </row>
    <row r="2310" spans="2:23" x14ac:dyDescent="0.25">
      <c r="B2310" s="1" t="s">
        <v>4648</v>
      </c>
      <c r="C2310" s="2">
        <v>20051</v>
      </c>
      <c r="D2310" s="1" t="s">
        <v>4649</v>
      </c>
      <c r="E2310" s="1" t="s">
        <v>12</v>
      </c>
      <c r="F2310" s="1" t="s">
        <v>332</v>
      </c>
      <c r="G2310" s="1" t="s">
        <v>2448</v>
      </c>
      <c r="H2310" s="1" t="s">
        <v>15835</v>
      </c>
      <c r="I2310" s="5">
        <v>5151</v>
      </c>
      <c r="J2310" s="5">
        <v>102197821</v>
      </c>
      <c r="K2310" s="3">
        <f>+Tabella2026[[#This Row],[POP_2024]]/SUM(Tabella2026[POP_2024])</f>
        <v>8.7388823975462321E-5</v>
      </c>
      <c r="L2310" s="3">
        <f>+Tabella2026[[#This Row],[INCIDENZA POPOLAZIONE]]*(PLAFOND/2)</f>
        <v>25727.204236758127</v>
      </c>
      <c r="M2310" s="3">
        <f>+IFERROR(Tabella2026[[#This Row],[reddito_2024]]/Tabella2026[[#This Row],[POP_2024]],"")</f>
        <v>19840.384585517375</v>
      </c>
      <c r="N2310" s="3">
        <f>+IF(Tabella2026[[#This Row],[REDDITO COMPLESSIVO PROCAPITE]]&lt;media_aggr_reddito_pc,(media_aggr_reddito_pc-Tabella2026[[#This Row],[REDDITO COMPLESSIVO PROCAPITE]]),0)</f>
        <v>0</v>
      </c>
      <c r="O2310" s="3">
        <f>+Tabella2026[[#This Row],[DIFFERENZA REDDITO INFERIORE ALLA MEDIA DALLA MEDIA]]*Tabella2026[[#This Row],[POP_2024]]</f>
        <v>0</v>
      </c>
      <c r="P2310" s="3">
        <f>+Tabella2026[[#This Row],[POPOLAZIONE PER DIFFERENZA ]]/SUM(Tabella2026[[POPOLAZIONE PER DIFFERENZA ]])</f>
        <v>0</v>
      </c>
      <c r="Q2310" s="3">
        <f>+Tabella2026[[#This Row],[INCIDENZA POPOLAZIONE PER DIFFERENZA]]*(PLAFOND-SUM(Tabella2026[CONTRIBUTO SULLA BASE DELLA POPOLAZIONE]))</f>
        <v>0</v>
      </c>
      <c r="R2310" s="3">
        <f>+Tabella2026[[#This Row],[CONTRIBUTO SULLA BASE DELLA POPOLAZIONE]]+Tabella2026[[#This Row],[CONTRIBUTO SULLA BASE DEL REDDITO]]</f>
        <v>25727.204236758127</v>
      </c>
      <c r="S2310" s="3">
        <f>+Tabella2026[[#This Row],[CONTRIBUTO TOTALE]]/(PLAFOND/N_TESSERE)</f>
        <v>51.454408473516253</v>
      </c>
      <c r="T2310" s="3">
        <f>+MAX(CEILING(Tabella2026[[#This Row],[preDEF1]],1),1)</f>
        <v>52</v>
      </c>
      <c r="U2310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10" s="21">
        <f>+Tabella2026[[#This Row],[DEF - n. card]]*(PLAFOND/N_TESSERE)</f>
        <v>25500</v>
      </c>
      <c r="W2310" s="18"/>
    </row>
    <row r="2311" spans="2:23" x14ac:dyDescent="0.25">
      <c r="B2311" s="1" t="s">
        <v>4690</v>
      </c>
      <c r="C2311" s="2">
        <v>67039</v>
      </c>
      <c r="D2311" s="1" t="s">
        <v>4691</v>
      </c>
      <c r="E2311" s="1" t="s">
        <v>96</v>
      </c>
      <c r="F2311" s="1" t="s">
        <v>298</v>
      </c>
      <c r="G2311" s="1" t="s">
        <v>2448</v>
      </c>
      <c r="H2311" s="1" t="s">
        <v>15836</v>
      </c>
      <c r="I2311" s="5">
        <v>5151</v>
      </c>
      <c r="J2311" s="5">
        <v>79821909</v>
      </c>
      <c r="K2311" s="3">
        <f>+Tabella2026[[#This Row],[POP_2024]]/SUM(Tabella2026[POP_2024])</f>
        <v>8.7388823975462321E-5</v>
      </c>
      <c r="L2311" s="3">
        <f>+Tabella2026[[#This Row],[INCIDENZA POPOLAZIONE]]*(PLAFOND/2)</f>
        <v>25727.204236758127</v>
      </c>
      <c r="M2311" s="3">
        <f>+IFERROR(Tabella2026[[#This Row],[reddito_2024]]/Tabella2026[[#This Row],[POP_2024]],"")</f>
        <v>15496.390797903319</v>
      </c>
      <c r="N2311" s="3">
        <f>+IF(Tabella2026[[#This Row],[REDDITO COMPLESSIVO PROCAPITE]]&lt;media_aggr_reddito_pc,(media_aggr_reddito_pc-Tabella2026[[#This Row],[REDDITO COMPLESSIVO PROCAPITE]]),0)</f>
        <v>2328.6752647054218</v>
      </c>
      <c r="O2311" s="3">
        <f>+Tabella2026[[#This Row],[DIFFERENZA REDDITO INFERIORE ALLA MEDIA DALLA MEDIA]]*Tabella2026[[#This Row],[POP_2024]]</f>
        <v>11995006.288497627</v>
      </c>
      <c r="P2311" s="3">
        <f>+Tabella2026[[#This Row],[POPOLAZIONE PER DIFFERENZA ]]/SUM(Tabella2026[[POPOLAZIONE PER DIFFERENZA ]])</f>
        <v>1.0641754932557759E-4</v>
      </c>
      <c r="Q2311" s="3">
        <f>+Tabella2026[[#This Row],[INCIDENZA POPOLAZIONE PER DIFFERENZA]]*(PLAFOND-SUM(Tabella2026[CONTRIBUTO SULLA BASE DELLA POPOLAZIONE]))</f>
        <v>31329.246708288174</v>
      </c>
      <c r="R2311" s="3">
        <f>+Tabella2026[[#This Row],[CONTRIBUTO SULLA BASE DELLA POPOLAZIONE]]+Tabella2026[[#This Row],[CONTRIBUTO SULLA BASE DEL REDDITO]]</f>
        <v>57056.450945046301</v>
      </c>
      <c r="S2311" s="3">
        <f>+Tabella2026[[#This Row],[CONTRIBUTO TOTALE]]/(PLAFOND/N_TESSERE)</f>
        <v>114.1129018900926</v>
      </c>
      <c r="T2311" s="3">
        <f>+MAX(CEILING(Tabella2026[[#This Row],[preDEF1]],1),1)</f>
        <v>115</v>
      </c>
      <c r="U2311" s="9">
        <f xml:space="preserve"> IF(ROW(Tabella2026[[#This Row],[preDEF2]]) - ROW(Tabella2026[[#Headers],[preDEF2]])&lt;=ABS(SUM(Tabella2026[preDEF2])-N_TESSERE),Tabella2026[[#This Row],[preDEF2]]-1,Tabella2026[[#This Row],[preDEF2]])</f>
        <v>114</v>
      </c>
      <c r="V2311" s="21">
        <f>+Tabella2026[[#This Row],[DEF - n. card]]*(PLAFOND/N_TESSERE)</f>
        <v>57000</v>
      </c>
      <c r="W2311" s="18"/>
    </row>
    <row r="2312" spans="2:23" x14ac:dyDescent="0.25">
      <c r="B2312" s="1" t="s">
        <v>4754</v>
      </c>
      <c r="C2312" s="2">
        <v>15078</v>
      </c>
      <c r="D2312" s="1" t="s">
        <v>4755</v>
      </c>
      <c r="E2312" s="1" t="s">
        <v>12</v>
      </c>
      <c r="F2312" s="1" t="s">
        <v>11</v>
      </c>
      <c r="G2312" s="1" t="s">
        <v>2448</v>
      </c>
      <c r="H2312" s="1" t="s">
        <v>15835</v>
      </c>
      <c r="I2312" s="5">
        <v>5148</v>
      </c>
      <c r="J2312" s="5">
        <v>118070726</v>
      </c>
      <c r="K2312" s="3">
        <f>+Tabella2026[[#This Row],[POP_2024]]/SUM(Tabella2026[POP_2024])</f>
        <v>8.7337927747171425E-5</v>
      </c>
      <c r="L2312" s="3">
        <f>+Tabella2026[[#This Row],[INCIDENZA POPOLAZIONE]]*(PLAFOND/2)</f>
        <v>25712.220425321459</v>
      </c>
      <c r="M2312" s="3">
        <f>+IFERROR(Tabella2026[[#This Row],[reddito_2024]]/Tabella2026[[#This Row],[POP_2024]],"")</f>
        <v>22935.26146076146</v>
      </c>
      <c r="N2312" s="3">
        <f>+IF(Tabella2026[[#This Row],[REDDITO COMPLESSIVO PROCAPITE]]&lt;media_aggr_reddito_pc,(media_aggr_reddito_pc-Tabella2026[[#This Row],[REDDITO COMPLESSIVO PROCAPITE]]),0)</f>
        <v>0</v>
      </c>
      <c r="O2312" s="3">
        <f>+Tabella2026[[#This Row],[DIFFERENZA REDDITO INFERIORE ALLA MEDIA DALLA MEDIA]]*Tabella2026[[#This Row],[POP_2024]]</f>
        <v>0</v>
      </c>
      <c r="P2312" s="3">
        <f>+Tabella2026[[#This Row],[POPOLAZIONE PER DIFFERENZA ]]/SUM(Tabella2026[[POPOLAZIONE PER DIFFERENZA ]])</f>
        <v>0</v>
      </c>
      <c r="Q2312" s="3">
        <f>+Tabella2026[[#This Row],[INCIDENZA POPOLAZIONE PER DIFFERENZA]]*(PLAFOND-SUM(Tabella2026[CONTRIBUTO SULLA BASE DELLA POPOLAZIONE]))</f>
        <v>0</v>
      </c>
      <c r="R2312" s="3">
        <f>+Tabella2026[[#This Row],[CONTRIBUTO SULLA BASE DELLA POPOLAZIONE]]+Tabella2026[[#This Row],[CONTRIBUTO SULLA BASE DEL REDDITO]]</f>
        <v>25712.220425321459</v>
      </c>
      <c r="S2312" s="3">
        <f>+Tabella2026[[#This Row],[CONTRIBUTO TOTALE]]/(PLAFOND/N_TESSERE)</f>
        <v>51.424440850642917</v>
      </c>
      <c r="T2312" s="3">
        <f>+MAX(CEILING(Tabella2026[[#This Row],[preDEF1]],1),1)</f>
        <v>52</v>
      </c>
      <c r="U2312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12" s="21">
        <f>+Tabella2026[[#This Row],[DEF - n. card]]*(PLAFOND/N_TESSERE)</f>
        <v>25500</v>
      </c>
      <c r="W2312" s="18"/>
    </row>
    <row r="2313" spans="2:23" x14ac:dyDescent="0.25">
      <c r="B2313" s="1" t="s">
        <v>4580</v>
      </c>
      <c r="C2313" s="2">
        <v>30009</v>
      </c>
      <c r="D2313" s="1" t="s">
        <v>4581</v>
      </c>
      <c r="E2313" s="1" t="s">
        <v>48</v>
      </c>
      <c r="F2313" s="1" t="s">
        <v>120</v>
      </c>
      <c r="G2313" s="1" t="s">
        <v>2448</v>
      </c>
      <c r="H2313" s="1" t="s">
        <v>15835</v>
      </c>
      <c r="I2313" s="5">
        <v>5146</v>
      </c>
      <c r="J2313" s="5">
        <v>101222854</v>
      </c>
      <c r="K2313" s="3">
        <f>+Tabella2026[[#This Row],[POP_2024]]/SUM(Tabella2026[POP_2024])</f>
        <v>8.7303996928310833E-5</v>
      </c>
      <c r="L2313" s="3">
        <f>+Tabella2026[[#This Row],[INCIDENZA POPOLAZIONE]]*(PLAFOND/2)</f>
        <v>25702.231217697012</v>
      </c>
      <c r="M2313" s="3">
        <f>+IFERROR(Tabella2026[[#This Row],[reddito_2024]]/Tabella2026[[#This Row],[POP_2024]],"")</f>
        <v>19670.20093276331</v>
      </c>
      <c r="N2313" s="3">
        <f>+IF(Tabella2026[[#This Row],[REDDITO COMPLESSIVO PROCAPITE]]&lt;media_aggr_reddito_pc,(media_aggr_reddito_pc-Tabella2026[[#This Row],[REDDITO COMPLESSIVO PROCAPITE]]),0)</f>
        <v>0</v>
      </c>
      <c r="O2313" s="3">
        <f>+Tabella2026[[#This Row],[DIFFERENZA REDDITO INFERIORE ALLA MEDIA DALLA MEDIA]]*Tabella2026[[#This Row],[POP_2024]]</f>
        <v>0</v>
      </c>
      <c r="P2313" s="3">
        <f>+Tabella2026[[#This Row],[POPOLAZIONE PER DIFFERENZA ]]/SUM(Tabella2026[[POPOLAZIONE PER DIFFERENZA ]])</f>
        <v>0</v>
      </c>
      <c r="Q2313" s="3">
        <f>+Tabella2026[[#This Row],[INCIDENZA POPOLAZIONE PER DIFFERENZA]]*(PLAFOND-SUM(Tabella2026[CONTRIBUTO SULLA BASE DELLA POPOLAZIONE]))</f>
        <v>0</v>
      </c>
      <c r="R2313" s="3">
        <f>+Tabella2026[[#This Row],[CONTRIBUTO SULLA BASE DELLA POPOLAZIONE]]+Tabella2026[[#This Row],[CONTRIBUTO SULLA BASE DEL REDDITO]]</f>
        <v>25702.231217697012</v>
      </c>
      <c r="S2313" s="3">
        <f>+Tabella2026[[#This Row],[CONTRIBUTO TOTALE]]/(PLAFOND/N_TESSERE)</f>
        <v>51.404462435394024</v>
      </c>
      <c r="T2313" s="3">
        <f>+MAX(CEILING(Tabella2026[[#This Row],[preDEF1]],1),1)</f>
        <v>52</v>
      </c>
      <c r="U2313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13" s="21">
        <f>+Tabella2026[[#This Row],[DEF - n. card]]*(PLAFOND/N_TESSERE)</f>
        <v>25500</v>
      </c>
      <c r="W2313" s="18"/>
    </row>
    <row r="2314" spans="2:23" x14ac:dyDescent="0.25">
      <c r="B2314" s="1" t="s">
        <v>4813</v>
      </c>
      <c r="C2314" s="2">
        <v>78132</v>
      </c>
      <c r="D2314" s="1" t="s">
        <v>4814</v>
      </c>
      <c r="E2314" s="1" t="s">
        <v>61</v>
      </c>
      <c r="F2314" s="1" t="s">
        <v>178</v>
      </c>
      <c r="G2314" s="1" t="s">
        <v>2448</v>
      </c>
      <c r="H2314" s="1" t="s">
        <v>15836</v>
      </c>
      <c r="I2314" s="5">
        <v>5143</v>
      </c>
      <c r="J2314" s="5">
        <v>45843423</v>
      </c>
      <c r="K2314" s="3">
        <f>+Tabella2026[[#This Row],[POP_2024]]/SUM(Tabella2026[POP_2024])</f>
        <v>8.7253100700019937E-5</v>
      </c>
      <c r="L2314" s="3">
        <f>+Tabella2026[[#This Row],[INCIDENZA POPOLAZIONE]]*(PLAFOND/2)</f>
        <v>25687.247406260343</v>
      </c>
      <c r="M2314" s="3">
        <f>+IFERROR(Tabella2026[[#This Row],[reddito_2024]]/Tabella2026[[#This Row],[POP_2024]],"")</f>
        <v>8913.7513124635425</v>
      </c>
      <c r="N2314" s="3">
        <f>+IF(Tabella2026[[#This Row],[REDDITO COMPLESSIVO PROCAPITE]]&lt;media_aggr_reddito_pc,(media_aggr_reddito_pc-Tabella2026[[#This Row],[REDDITO COMPLESSIVO PROCAPITE]]),0)</f>
        <v>8911.3147501451986</v>
      </c>
      <c r="O2314" s="3">
        <f>+Tabella2026[[#This Row],[DIFFERENZA REDDITO INFERIORE ALLA MEDIA DALLA MEDIA]]*Tabella2026[[#This Row],[POP_2024]]</f>
        <v>45830891.759996757</v>
      </c>
      <c r="P2314" s="3">
        <f>+Tabella2026[[#This Row],[POPOLAZIONE PER DIFFERENZA ]]/SUM(Tabella2026[[POPOLAZIONE PER DIFFERENZA ]])</f>
        <v>4.0660347041097987E-4</v>
      </c>
      <c r="Q2314" s="3">
        <f>+Tabella2026[[#This Row],[INCIDENZA POPOLAZIONE PER DIFFERENZA]]*(PLAFOND-SUM(Tabella2026[CONTRIBUTO SULLA BASE DELLA POPOLAZIONE]))</f>
        <v>119703.75673639015</v>
      </c>
      <c r="R2314" s="3">
        <f>+Tabella2026[[#This Row],[CONTRIBUTO SULLA BASE DELLA POPOLAZIONE]]+Tabella2026[[#This Row],[CONTRIBUTO SULLA BASE DEL REDDITO]]</f>
        <v>145391.00414265049</v>
      </c>
      <c r="S2314" s="3">
        <f>+Tabella2026[[#This Row],[CONTRIBUTO TOTALE]]/(PLAFOND/N_TESSERE)</f>
        <v>290.782008285301</v>
      </c>
      <c r="T2314" s="3">
        <f>+MAX(CEILING(Tabella2026[[#This Row],[preDEF1]],1),1)</f>
        <v>291</v>
      </c>
      <c r="U2314" s="9">
        <f xml:space="preserve"> IF(ROW(Tabella2026[[#This Row],[preDEF2]]) - ROW(Tabella2026[[#Headers],[preDEF2]])&lt;=ABS(SUM(Tabella2026[preDEF2])-N_TESSERE),Tabella2026[[#This Row],[preDEF2]]-1,Tabella2026[[#This Row],[preDEF2]])</f>
        <v>290</v>
      </c>
      <c r="V2314" s="21">
        <f>+Tabella2026[[#This Row],[DEF - n. card]]*(PLAFOND/N_TESSERE)</f>
        <v>145000</v>
      </c>
      <c r="W2314" s="18"/>
    </row>
    <row r="2315" spans="2:23" x14ac:dyDescent="0.25">
      <c r="B2315" s="1" t="s">
        <v>4706</v>
      </c>
      <c r="C2315" s="2">
        <v>18138</v>
      </c>
      <c r="D2315" s="1" t="s">
        <v>4707</v>
      </c>
      <c r="E2315" s="1" t="s">
        <v>12</v>
      </c>
      <c r="F2315" s="1" t="s">
        <v>195</v>
      </c>
      <c r="G2315" s="1" t="s">
        <v>2448</v>
      </c>
      <c r="H2315" s="1" t="s">
        <v>15835</v>
      </c>
      <c r="I2315" s="5">
        <v>5143</v>
      </c>
      <c r="J2315" s="5">
        <v>96080614</v>
      </c>
      <c r="K2315" s="3">
        <f>+Tabella2026[[#This Row],[POP_2024]]/SUM(Tabella2026[POP_2024])</f>
        <v>8.7253100700019937E-5</v>
      </c>
      <c r="L2315" s="3">
        <f>+Tabella2026[[#This Row],[INCIDENZA POPOLAZIONE]]*(PLAFOND/2)</f>
        <v>25687.247406260343</v>
      </c>
      <c r="M2315" s="3">
        <f>+IFERROR(Tabella2026[[#This Row],[reddito_2024]]/Tabella2026[[#This Row],[POP_2024]],"")</f>
        <v>18681.822671592457</v>
      </c>
      <c r="N2315" s="3">
        <f>+IF(Tabella2026[[#This Row],[REDDITO COMPLESSIVO PROCAPITE]]&lt;media_aggr_reddito_pc,(media_aggr_reddito_pc-Tabella2026[[#This Row],[REDDITO COMPLESSIVO PROCAPITE]]),0)</f>
        <v>0</v>
      </c>
      <c r="O2315" s="3">
        <f>+Tabella2026[[#This Row],[DIFFERENZA REDDITO INFERIORE ALLA MEDIA DALLA MEDIA]]*Tabella2026[[#This Row],[POP_2024]]</f>
        <v>0</v>
      </c>
      <c r="P2315" s="3">
        <f>+Tabella2026[[#This Row],[POPOLAZIONE PER DIFFERENZA ]]/SUM(Tabella2026[[POPOLAZIONE PER DIFFERENZA ]])</f>
        <v>0</v>
      </c>
      <c r="Q2315" s="3">
        <f>+Tabella2026[[#This Row],[INCIDENZA POPOLAZIONE PER DIFFERENZA]]*(PLAFOND-SUM(Tabella2026[CONTRIBUTO SULLA BASE DELLA POPOLAZIONE]))</f>
        <v>0</v>
      </c>
      <c r="R2315" s="3">
        <f>+Tabella2026[[#This Row],[CONTRIBUTO SULLA BASE DELLA POPOLAZIONE]]+Tabella2026[[#This Row],[CONTRIBUTO SULLA BASE DEL REDDITO]]</f>
        <v>25687.247406260343</v>
      </c>
      <c r="S2315" s="3">
        <f>+Tabella2026[[#This Row],[CONTRIBUTO TOTALE]]/(PLAFOND/N_TESSERE)</f>
        <v>51.374494812520688</v>
      </c>
      <c r="T2315" s="3">
        <f>+MAX(CEILING(Tabella2026[[#This Row],[preDEF1]],1),1)</f>
        <v>52</v>
      </c>
      <c r="U2315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15" s="21">
        <f>+Tabella2026[[#This Row],[DEF - n. card]]*(PLAFOND/N_TESSERE)</f>
        <v>25500</v>
      </c>
      <c r="W2315" s="18"/>
    </row>
    <row r="2316" spans="2:23" x14ac:dyDescent="0.25">
      <c r="B2316" s="1" t="s">
        <v>4624</v>
      </c>
      <c r="C2316" s="2">
        <v>69086</v>
      </c>
      <c r="D2316" s="1" t="s">
        <v>4625</v>
      </c>
      <c r="E2316" s="1" t="s">
        <v>96</v>
      </c>
      <c r="F2316" s="1" t="s">
        <v>328</v>
      </c>
      <c r="G2316" s="1" t="s">
        <v>2448</v>
      </c>
      <c r="H2316" s="1" t="s">
        <v>15836</v>
      </c>
      <c r="I2316" s="5">
        <v>5142</v>
      </c>
      <c r="J2316" s="5">
        <v>81268791</v>
      </c>
      <c r="K2316" s="3">
        <f>+Tabella2026[[#This Row],[POP_2024]]/SUM(Tabella2026[POP_2024])</f>
        <v>8.7236135290589634E-5</v>
      </c>
      <c r="L2316" s="3">
        <f>+Tabella2026[[#This Row],[INCIDENZA POPOLAZIONE]]*(PLAFOND/2)</f>
        <v>25682.252802448122</v>
      </c>
      <c r="M2316" s="3">
        <f>+IFERROR(Tabella2026[[#This Row],[reddito_2024]]/Tabella2026[[#This Row],[POP_2024]],"")</f>
        <v>15804.899066511085</v>
      </c>
      <c r="N2316" s="3">
        <f>+IF(Tabella2026[[#This Row],[REDDITO COMPLESSIVO PROCAPITE]]&lt;media_aggr_reddito_pc,(media_aggr_reddito_pc-Tabella2026[[#This Row],[REDDITO COMPLESSIVO PROCAPITE]]),0)</f>
        <v>2020.166996097656</v>
      </c>
      <c r="O2316" s="3">
        <f>+Tabella2026[[#This Row],[DIFFERENZA REDDITO INFERIORE ALLA MEDIA DALLA MEDIA]]*Tabella2026[[#This Row],[POP_2024]]</f>
        <v>10387698.693934146</v>
      </c>
      <c r="P2316" s="3">
        <f>+Tabella2026[[#This Row],[POPOLAZIONE PER DIFFERENZA ]]/SUM(Tabella2026[[POPOLAZIONE PER DIFFERENZA ]])</f>
        <v>9.2157803968890653E-5</v>
      </c>
      <c r="Q2316" s="3">
        <f>+Tabella2026[[#This Row],[INCIDENZA POPOLAZIONE PER DIFFERENZA]]*(PLAFOND-SUM(Tabella2026[CONTRIBUTO SULLA BASE DELLA POPOLAZIONE]))</f>
        <v>27131.188370088541</v>
      </c>
      <c r="R2316" s="3">
        <f>+Tabella2026[[#This Row],[CONTRIBUTO SULLA BASE DELLA POPOLAZIONE]]+Tabella2026[[#This Row],[CONTRIBUTO SULLA BASE DEL REDDITO]]</f>
        <v>52813.441172536666</v>
      </c>
      <c r="S2316" s="3">
        <f>+Tabella2026[[#This Row],[CONTRIBUTO TOTALE]]/(PLAFOND/N_TESSERE)</f>
        <v>105.62688234507333</v>
      </c>
      <c r="T2316" s="3">
        <f>+MAX(CEILING(Tabella2026[[#This Row],[preDEF1]],1),1)</f>
        <v>106</v>
      </c>
      <c r="U2316" s="9">
        <f xml:space="preserve"> IF(ROW(Tabella2026[[#This Row],[preDEF2]]) - ROW(Tabella2026[[#Headers],[preDEF2]])&lt;=ABS(SUM(Tabella2026[preDEF2])-N_TESSERE),Tabella2026[[#This Row],[preDEF2]]-1,Tabella2026[[#This Row],[preDEF2]])</f>
        <v>105</v>
      </c>
      <c r="V2316" s="21">
        <f>+Tabella2026[[#This Row],[DEF - n. card]]*(PLAFOND/N_TESSERE)</f>
        <v>52500</v>
      </c>
      <c r="W2316" s="18"/>
    </row>
    <row r="2317" spans="2:23" x14ac:dyDescent="0.25">
      <c r="B2317" s="1" t="s">
        <v>4674</v>
      </c>
      <c r="C2317" s="2">
        <v>26039</v>
      </c>
      <c r="D2317" s="1" t="s">
        <v>4675</v>
      </c>
      <c r="E2317" s="1" t="s">
        <v>38</v>
      </c>
      <c r="F2317" s="1" t="s">
        <v>150</v>
      </c>
      <c r="G2317" s="1" t="s">
        <v>2448</v>
      </c>
      <c r="H2317" s="1" t="s">
        <v>15835</v>
      </c>
      <c r="I2317" s="5">
        <v>5138</v>
      </c>
      <c r="J2317" s="5">
        <v>102190552</v>
      </c>
      <c r="K2317" s="3">
        <f>+Tabella2026[[#This Row],[POP_2024]]/SUM(Tabella2026[POP_2024])</f>
        <v>8.7168273652868448E-5</v>
      </c>
      <c r="L2317" s="3">
        <f>+Tabella2026[[#This Row],[INCIDENZA POPOLAZIONE]]*(PLAFOND/2)</f>
        <v>25662.274387199232</v>
      </c>
      <c r="M2317" s="3">
        <f>+IFERROR(Tabella2026[[#This Row],[reddito_2024]]/Tabella2026[[#This Row],[POP_2024]],"")</f>
        <v>19889.16932658622</v>
      </c>
      <c r="N2317" s="3">
        <f>+IF(Tabella2026[[#This Row],[REDDITO COMPLESSIVO PROCAPITE]]&lt;media_aggr_reddito_pc,(media_aggr_reddito_pc-Tabella2026[[#This Row],[REDDITO COMPLESSIVO PROCAPITE]]),0)</f>
        <v>0</v>
      </c>
      <c r="O2317" s="3">
        <f>+Tabella2026[[#This Row],[DIFFERENZA REDDITO INFERIORE ALLA MEDIA DALLA MEDIA]]*Tabella2026[[#This Row],[POP_2024]]</f>
        <v>0</v>
      </c>
      <c r="P2317" s="3">
        <f>+Tabella2026[[#This Row],[POPOLAZIONE PER DIFFERENZA ]]/SUM(Tabella2026[[POPOLAZIONE PER DIFFERENZA ]])</f>
        <v>0</v>
      </c>
      <c r="Q2317" s="3">
        <f>+Tabella2026[[#This Row],[INCIDENZA POPOLAZIONE PER DIFFERENZA]]*(PLAFOND-SUM(Tabella2026[CONTRIBUTO SULLA BASE DELLA POPOLAZIONE]))</f>
        <v>0</v>
      </c>
      <c r="R2317" s="3">
        <f>+Tabella2026[[#This Row],[CONTRIBUTO SULLA BASE DELLA POPOLAZIONE]]+Tabella2026[[#This Row],[CONTRIBUTO SULLA BASE DEL REDDITO]]</f>
        <v>25662.274387199232</v>
      </c>
      <c r="S2317" s="3">
        <f>+Tabella2026[[#This Row],[CONTRIBUTO TOTALE]]/(PLAFOND/N_TESSERE)</f>
        <v>51.324548774398465</v>
      </c>
      <c r="T2317" s="3">
        <f>+MAX(CEILING(Tabella2026[[#This Row],[preDEF1]],1),1)</f>
        <v>52</v>
      </c>
      <c r="U2317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17" s="21">
        <f>+Tabella2026[[#This Row],[DEF - n. card]]*(PLAFOND/N_TESSERE)</f>
        <v>25500</v>
      </c>
      <c r="W2317" s="18"/>
    </row>
    <row r="2318" spans="2:23" x14ac:dyDescent="0.25">
      <c r="B2318" s="1" t="s">
        <v>4558</v>
      </c>
      <c r="C2318" s="2">
        <v>101009</v>
      </c>
      <c r="D2318" s="1" t="s">
        <v>4559</v>
      </c>
      <c r="E2318" s="1" t="s">
        <v>61</v>
      </c>
      <c r="F2318" s="1" t="s">
        <v>239</v>
      </c>
      <c r="G2318" s="1" t="s">
        <v>2448</v>
      </c>
      <c r="H2318" s="1" t="s">
        <v>15836</v>
      </c>
      <c r="I2318" s="5">
        <v>5132</v>
      </c>
      <c r="J2318" s="5">
        <v>65695704</v>
      </c>
      <c r="K2318" s="3">
        <f>+Tabella2026[[#This Row],[POP_2024]]/SUM(Tabella2026[POP_2024])</f>
        <v>8.706648119628667E-5</v>
      </c>
      <c r="L2318" s="3">
        <f>+Tabella2026[[#This Row],[INCIDENZA POPOLAZIONE]]*(PLAFOND/2)</f>
        <v>25632.306764325898</v>
      </c>
      <c r="M2318" s="3">
        <f>+IFERROR(Tabella2026[[#This Row],[reddito_2024]]/Tabella2026[[#This Row],[POP_2024]],"")</f>
        <v>12801.189399844116</v>
      </c>
      <c r="N2318" s="3">
        <f>+IF(Tabella2026[[#This Row],[REDDITO COMPLESSIVO PROCAPITE]]&lt;media_aggr_reddito_pc,(media_aggr_reddito_pc-Tabella2026[[#This Row],[REDDITO COMPLESSIVO PROCAPITE]]),0)</f>
        <v>5023.8766627646255</v>
      </c>
      <c r="O2318" s="3">
        <f>+Tabella2026[[#This Row],[DIFFERENZA REDDITO INFERIORE ALLA MEDIA DALLA MEDIA]]*Tabella2026[[#This Row],[POP_2024]]</f>
        <v>25782535.033308059</v>
      </c>
      <c r="P2318" s="3">
        <f>+Tabella2026[[#This Row],[POPOLAZIONE PER DIFFERENZA ]]/SUM(Tabella2026[[POPOLAZIONE PER DIFFERENZA ]])</f>
        <v>2.2873803711770646E-4</v>
      </c>
      <c r="Q2318" s="3">
        <f>+Tabella2026[[#This Row],[INCIDENZA POPOLAZIONE PER DIFFERENZA]]*(PLAFOND-SUM(Tabella2026[CONTRIBUTO SULLA BASE DELLA POPOLAZIONE]))</f>
        <v>67340.30657392522</v>
      </c>
      <c r="R2318" s="3">
        <f>+Tabella2026[[#This Row],[CONTRIBUTO SULLA BASE DELLA POPOLAZIONE]]+Tabella2026[[#This Row],[CONTRIBUTO SULLA BASE DEL REDDITO]]</f>
        <v>92972.613338251118</v>
      </c>
      <c r="S2318" s="3">
        <f>+Tabella2026[[#This Row],[CONTRIBUTO TOTALE]]/(PLAFOND/N_TESSERE)</f>
        <v>185.94522667650224</v>
      </c>
      <c r="T2318" s="3">
        <f>+MAX(CEILING(Tabella2026[[#This Row],[preDEF1]],1),1)</f>
        <v>186</v>
      </c>
      <c r="U2318" s="9">
        <f xml:space="preserve"> IF(ROW(Tabella2026[[#This Row],[preDEF2]]) - ROW(Tabella2026[[#Headers],[preDEF2]])&lt;=ABS(SUM(Tabella2026[preDEF2])-N_TESSERE),Tabella2026[[#This Row],[preDEF2]]-1,Tabella2026[[#This Row],[preDEF2]])</f>
        <v>185</v>
      </c>
      <c r="V2318" s="21">
        <f>+Tabella2026[[#This Row],[DEF - n. card]]*(PLAFOND/N_TESSERE)</f>
        <v>92500</v>
      </c>
      <c r="W2318" s="18"/>
    </row>
    <row r="2319" spans="2:23" x14ac:dyDescent="0.25">
      <c r="B2319" s="1" t="s">
        <v>4698</v>
      </c>
      <c r="C2319" s="2">
        <v>26062</v>
      </c>
      <c r="D2319" s="1" t="s">
        <v>4699</v>
      </c>
      <c r="E2319" s="1" t="s">
        <v>38</v>
      </c>
      <c r="F2319" s="1" t="s">
        <v>150</v>
      </c>
      <c r="G2319" s="1" t="s">
        <v>2448</v>
      </c>
      <c r="H2319" s="1" t="s">
        <v>15835</v>
      </c>
      <c r="I2319" s="5">
        <v>5132</v>
      </c>
      <c r="J2319" s="5">
        <v>100907571</v>
      </c>
      <c r="K2319" s="3">
        <f>+Tabella2026[[#This Row],[POP_2024]]/SUM(Tabella2026[POP_2024])</f>
        <v>8.706648119628667E-5</v>
      </c>
      <c r="L2319" s="3">
        <f>+Tabella2026[[#This Row],[INCIDENZA POPOLAZIONE]]*(PLAFOND/2)</f>
        <v>25632.306764325898</v>
      </c>
      <c r="M2319" s="3">
        <f>+IFERROR(Tabella2026[[#This Row],[reddito_2024]]/Tabella2026[[#This Row],[POP_2024]],"")</f>
        <v>19662.426149649258</v>
      </c>
      <c r="N2319" s="3">
        <f>+IF(Tabella2026[[#This Row],[REDDITO COMPLESSIVO PROCAPITE]]&lt;media_aggr_reddito_pc,(media_aggr_reddito_pc-Tabella2026[[#This Row],[REDDITO COMPLESSIVO PROCAPITE]]),0)</f>
        <v>0</v>
      </c>
      <c r="O2319" s="3">
        <f>+Tabella2026[[#This Row],[DIFFERENZA REDDITO INFERIORE ALLA MEDIA DALLA MEDIA]]*Tabella2026[[#This Row],[POP_2024]]</f>
        <v>0</v>
      </c>
      <c r="P2319" s="3">
        <f>+Tabella2026[[#This Row],[POPOLAZIONE PER DIFFERENZA ]]/SUM(Tabella2026[[POPOLAZIONE PER DIFFERENZA ]])</f>
        <v>0</v>
      </c>
      <c r="Q2319" s="3">
        <f>+Tabella2026[[#This Row],[INCIDENZA POPOLAZIONE PER DIFFERENZA]]*(PLAFOND-SUM(Tabella2026[CONTRIBUTO SULLA BASE DELLA POPOLAZIONE]))</f>
        <v>0</v>
      </c>
      <c r="R2319" s="3">
        <f>+Tabella2026[[#This Row],[CONTRIBUTO SULLA BASE DELLA POPOLAZIONE]]+Tabella2026[[#This Row],[CONTRIBUTO SULLA BASE DEL REDDITO]]</f>
        <v>25632.306764325898</v>
      </c>
      <c r="S2319" s="3">
        <f>+Tabella2026[[#This Row],[CONTRIBUTO TOTALE]]/(PLAFOND/N_TESSERE)</f>
        <v>51.264613528651793</v>
      </c>
      <c r="T2319" s="3">
        <f>+MAX(CEILING(Tabella2026[[#This Row],[preDEF1]],1),1)</f>
        <v>52</v>
      </c>
      <c r="U2319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19" s="21">
        <f>+Tabella2026[[#This Row],[DEF - n. card]]*(PLAFOND/N_TESSERE)</f>
        <v>25500</v>
      </c>
      <c r="W2319" s="18"/>
    </row>
    <row r="2320" spans="2:23" x14ac:dyDescent="0.25">
      <c r="B2320" s="1" t="s">
        <v>4636</v>
      </c>
      <c r="C2320" s="2">
        <v>87010</v>
      </c>
      <c r="D2320" s="1" t="s">
        <v>4637</v>
      </c>
      <c r="E2320" s="1" t="s">
        <v>21</v>
      </c>
      <c r="F2320" s="1" t="s">
        <v>35</v>
      </c>
      <c r="G2320" s="1" t="s">
        <v>2448</v>
      </c>
      <c r="H2320" s="1" t="s">
        <v>15836</v>
      </c>
      <c r="I2320" s="5">
        <v>5127</v>
      </c>
      <c r="J2320" s="5">
        <v>53717664</v>
      </c>
      <c r="K2320" s="3">
        <f>+Tabella2026[[#This Row],[POP_2024]]/SUM(Tabella2026[POP_2024])</f>
        <v>8.6981654149135182E-5</v>
      </c>
      <c r="L2320" s="3">
        <f>+Tabella2026[[#This Row],[INCIDENZA POPOLAZIONE]]*(PLAFOND/2)</f>
        <v>25607.333745264787</v>
      </c>
      <c r="M2320" s="3">
        <f>+IFERROR(Tabella2026[[#This Row],[reddito_2024]]/Tabella2026[[#This Row],[POP_2024]],"")</f>
        <v>10477.406670567583</v>
      </c>
      <c r="N2320" s="3">
        <f>+IF(Tabella2026[[#This Row],[REDDITO COMPLESSIVO PROCAPITE]]&lt;media_aggr_reddito_pc,(media_aggr_reddito_pc-Tabella2026[[#This Row],[REDDITO COMPLESSIVO PROCAPITE]]),0)</f>
        <v>7347.6593920411578</v>
      </c>
      <c r="O2320" s="3">
        <f>+Tabella2026[[#This Row],[DIFFERENZA REDDITO INFERIORE ALLA MEDIA DALLA MEDIA]]*Tabella2026[[#This Row],[POP_2024]]</f>
        <v>37671449.702995017</v>
      </c>
      <c r="P2320" s="3">
        <f>+Tabella2026[[#This Row],[POPOLAZIONE PER DIFFERENZA ]]/SUM(Tabella2026[[POPOLAZIONE PER DIFFERENZA ]])</f>
        <v>3.3421436058593367E-4</v>
      </c>
      <c r="Q2320" s="3">
        <f>+Tabella2026[[#This Row],[INCIDENZA POPOLAZIONE PER DIFFERENZA]]*(PLAFOND-SUM(Tabella2026[CONTRIBUTO SULLA BASE DELLA POPOLAZIONE]))</f>
        <v>98392.457095728823</v>
      </c>
      <c r="R2320" s="3">
        <f>+Tabella2026[[#This Row],[CONTRIBUTO SULLA BASE DELLA POPOLAZIONE]]+Tabella2026[[#This Row],[CONTRIBUTO SULLA BASE DEL REDDITO]]</f>
        <v>123999.79084099361</v>
      </c>
      <c r="S2320" s="3">
        <f>+Tabella2026[[#This Row],[CONTRIBUTO TOTALE]]/(PLAFOND/N_TESSERE)</f>
        <v>247.99958168198722</v>
      </c>
      <c r="T2320" s="3">
        <f>+MAX(CEILING(Tabella2026[[#This Row],[preDEF1]],1),1)</f>
        <v>248</v>
      </c>
      <c r="U2320" s="9">
        <f xml:space="preserve"> IF(ROW(Tabella2026[[#This Row],[preDEF2]]) - ROW(Tabella2026[[#Headers],[preDEF2]])&lt;=ABS(SUM(Tabella2026[preDEF2])-N_TESSERE),Tabella2026[[#This Row],[preDEF2]]-1,Tabella2026[[#This Row],[preDEF2]])</f>
        <v>247</v>
      </c>
      <c r="V2320" s="21">
        <f>+Tabella2026[[#This Row],[DEF - n. card]]*(PLAFOND/N_TESSERE)</f>
        <v>123500</v>
      </c>
      <c r="W2320" s="18"/>
    </row>
    <row r="2321" spans="2:23" x14ac:dyDescent="0.25">
      <c r="B2321" s="1" t="s">
        <v>4612</v>
      </c>
      <c r="C2321" s="2">
        <v>20016</v>
      </c>
      <c r="D2321" s="1" t="s">
        <v>4613</v>
      </c>
      <c r="E2321" s="1" t="s">
        <v>12</v>
      </c>
      <c r="F2321" s="1" t="s">
        <v>332</v>
      </c>
      <c r="G2321" s="1" t="s">
        <v>2448</v>
      </c>
      <c r="H2321" s="1" t="s">
        <v>15835</v>
      </c>
      <c r="I2321" s="5">
        <v>5126</v>
      </c>
      <c r="J2321" s="5">
        <v>95818634</v>
      </c>
      <c r="K2321" s="3">
        <f>+Tabella2026[[#This Row],[POP_2024]]/SUM(Tabella2026[POP_2024])</f>
        <v>8.6964688739704879E-5</v>
      </c>
      <c r="L2321" s="3">
        <f>+Tabella2026[[#This Row],[INCIDENZA POPOLAZIONE]]*(PLAFOND/2)</f>
        <v>25602.339141452561</v>
      </c>
      <c r="M2321" s="3">
        <f>+IFERROR(Tabella2026[[#This Row],[reddito_2024]]/Tabella2026[[#This Row],[POP_2024]],"")</f>
        <v>18692.671478735858</v>
      </c>
      <c r="N2321" s="3">
        <f>+IF(Tabella2026[[#This Row],[REDDITO COMPLESSIVO PROCAPITE]]&lt;media_aggr_reddito_pc,(media_aggr_reddito_pc-Tabella2026[[#This Row],[REDDITO COMPLESSIVO PROCAPITE]]),0)</f>
        <v>0</v>
      </c>
      <c r="O2321" s="3">
        <f>+Tabella2026[[#This Row],[DIFFERENZA REDDITO INFERIORE ALLA MEDIA DALLA MEDIA]]*Tabella2026[[#This Row],[POP_2024]]</f>
        <v>0</v>
      </c>
      <c r="P2321" s="3">
        <f>+Tabella2026[[#This Row],[POPOLAZIONE PER DIFFERENZA ]]/SUM(Tabella2026[[POPOLAZIONE PER DIFFERENZA ]])</f>
        <v>0</v>
      </c>
      <c r="Q2321" s="3">
        <f>+Tabella2026[[#This Row],[INCIDENZA POPOLAZIONE PER DIFFERENZA]]*(PLAFOND-SUM(Tabella2026[CONTRIBUTO SULLA BASE DELLA POPOLAZIONE]))</f>
        <v>0</v>
      </c>
      <c r="R2321" s="3">
        <f>+Tabella2026[[#This Row],[CONTRIBUTO SULLA BASE DELLA POPOLAZIONE]]+Tabella2026[[#This Row],[CONTRIBUTO SULLA BASE DEL REDDITO]]</f>
        <v>25602.339141452561</v>
      </c>
      <c r="S2321" s="3">
        <f>+Tabella2026[[#This Row],[CONTRIBUTO TOTALE]]/(PLAFOND/N_TESSERE)</f>
        <v>51.204678282905121</v>
      </c>
      <c r="T2321" s="3">
        <f>+MAX(CEILING(Tabella2026[[#This Row],[preDEF1]],1),1)</f>
        <v>52</v>
      </c>
      <c r="U2321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21" s="21">
        <f>+Tabella2026[[#This Row],[DEF - n. card]]*(PLAFOND/N_TESSERE)</f>
        <v>25500</v>
      </c>
      <c r="W2321" s="18"/>
    </row>
    <row r="2322" spans="2:23" x14ac:dyDescent="0.25">
      <c r="B2322" s="1" t="s">
        <v>4658</v>
      </c>
      <c r="C2322" s="2">
        <v>26073</v>
      </c>
      <c r="D2322" s="1" t="s">
        <v>4659</v>
      </c>
      <c r="E2322" s="1" t="s">
        <v>38</v>
      </c>
      <c r="F2322" s="1" t="s">
        <v>150</v>
      </c>
      <c r="G2322" s="1" t="s">
        <v>2448</v>
      </c>
      <c r="H2322" s="1" t="s">
        <v>15835</v>
      </c>
      <c r="I2322" s="5">
        <v>5125</v>
      </c>
      <c r="J2322" s="5">
        <v>124822411</v>
      </c>
      <c r="K2322" s="3">
        <f>+Tabella2026[[#This Row],[POP_2024]]/SUM(Tabella2026[POP_2024])</f>
        <v>8.6947723330274589E-5</v>
      </c>
      <c r="L2322" s="3">
        <f>+Tabella2026[[#This Row],[INCIDENZA POPOLAZIONE]]*(PLAFOND/2)</f>
        <v>25597.34453764034</v>
      </c>
      <c r="M2322" s="3">
        <f>+IFERROR(Tabella2026[[#This Row],[reddito_2024]]/Tabella2026[[#This Row],[POP_2024]],"")</f>
        <v>24355.592390243903</v>
      </c>
      <c r="N2322" s="3">
        <f>+IF(Tabella2026[[#This Row],[REDDITO COMPLESSIVO PROCAPITE]]&lt;media_aggr_reddito_pc,(media_aggr_reddito_pc-Tabella2026[[#This Row],[REDDITO COMPLESSIVO PROCAPITE]]),0)</f>
        <v>0</v>
      </c>
      <c r="O2322" s="3">
        <f>+Tabella2026[[#This Row],[DIFFERENZA REDDITO INFERIORE ALLA MEDIA DALLA MEDIA]]*Tabella2026[[#This Row],[POP_2024]]</f>
        <v>0</v>
      </c>
      <c r="P2322" s="3">
        <f>+Tabella2026[[#This Row],[POPOLAZIONE PER DIFFERENZA ]]/SUM(Tabella2026[[POPOLAZIONE PER DIFFERENZA ]])</f>
        <v>0</v>
      </c>
      <c r="Q2322" s="3">
        <f>+Tabella2026[[#This Row],[INCIDENZA POPOLAZIONE PER DIFFERENZA]]*(PLAFOND-SUM(Tabella2026[CONTRIBUTO SULLA BASE DELLA POPOLAZIONE]))</f>
        <v>0</v>
      </c>
      <c r="R2322" s="3">
        <f>+Tabella2026[[#This Row],[CONTRIBUTO SULLA BASE DELLA POPOLAZIONE]]+Tabella2026[[#This Row],[CONTRIBUTO SULLA BASE DEL REDDITO]]</f>
        <v>25597.34453764034</v>
      </c>
      <c r="S2322" s="3">
        <f>+Tabella2026[[#This Row],[CONTRIBUTO TOTALE]]/(PLAFOND/N_TESSERE)</f>
        <v>51.194689075280678</v>
      </c>
      <c r="T2322" s="3">
        <f>+MAX(CEILING(Tabella2026[[#This Row],[preDEF1]],1),1)</f>
        <v>52</v>
      </c>
      <c r="U2322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22" s="21">
        <f>+Tabella2026[[#This Row],[DEF - n. card]]*(PLAFOND/N_TESSERE)</f>
        <v>25500</v>
      </c>
      <c r="W2322" s="18"/>
    </row>
    <row r="2323" spans="2:23" x14ac:dyDescent="0.25">
      <c r="B2323" s="1" t="s">
        <v>4742</v>
      </c>
      <c r="C2323" s="2">
        <v>34019</v>
      </c>
      <c r="D2323" s="1" t="s">
        <v>4743</v>
      </c>
      <c r="E2323" s="1" t="s">
        <v>27</v>
      </c>
      <c r="F2323" s="1" t="s">
        <v>52</v>
      </c>
      <c r="G2323" s="1" t="s">
        <v>2448</v>
      </c>
      <c r="H2323" s="1" t="s">
        <v>15835</v>
      </c>
      <c r="I2323" s="5">
        <v>5124</v>
      </c>
      <c r="J2323" s="5">
        <v>106851836</v>
      </c>
      <c r="K2323" s="3">
        <f>+Tabella2026[[#This Row],[POP_2024]]/SUM(Tabella2026[POP_2024])</f>
        <v>8.6930757920844286E-5</v>
      </c>
      <c r="L2323" s="3">
        <f>+Tabella2026[[#This Row],[INCIDENZA POPOLAZIONE]]*(PLAFOND/2)</f>
        <v>25592.349933828118</v>
      </c>
      <c r="M2323" s="3">
        <f>+IFERROR(Tabella2026[[#This Row],[reddito_2024]]/Tabella2026[[#This Row],[POP_2024]],"")</f>
        <v>20853.207650273223</v>
      </c>
      <c r="N2323" s="3">
        <f>+IF(Tabella2026[[#This Row],[REDDITO COMPLESSIVO PROCAPITE]]&lt;media_aggr_reddito_pc,(media_aggr_reddito_pc-Tabella2026[[#This Row],[REDDITO COMPLESSIVO PROCAPITE]]),0)</f>
        <v>0</v>
      </c>
      <c r="O2323" s="3">
        <f>+Tabella2026[[#This Row],[DIFFERENZA REDDITO INFERIORE ALLA MEDIA DALLA MEDIA]]*Tabella2026[[#This Row],[POP_2024]]</f>
        <v>0</v>
      </c>
      <c r="P2323" s="3">
        <f>+Tabella2026[[#This Row],[POPOLAZIONE PER DIFFERENZA ]]/SUM(Tabella2026[[POPOLAZIONE PER DIFFERENZA ]])</f>
        <v>0</v>
      </c>
      <c r="Q2323" s="3">
        <f>+Tabella2026[[#This Row],[INCIDENZA POPOLAZIONE PER DIFFERENZA]]*(PLAFOND-SUM(Tabella2026[CONTRIBUTO SULLA BASE DELLA POPOLAZIONE]))</f>
        <v>0</v>
      </c>
      <c r="R2323" s="3">
        <f>+Tabella2026[[#This Row],[CONTRIBUTO SULLA BASE DELLA POPOLAZIONE]]+Tabella2026[[#This Row],[CONTRIBUTO SULLA BASE DEL REDDITO]]</f>
        <v>25592.349933828118</v>
      </c>
      <c r="S2323" s="3">
        <f>+Tabella2026[[#This Row],[CONTRIBUTO TOTALE]]/(PLAFOND/N_TESSERE)</f>
        <v>51.184699867656235</v>
      </c>
      <c r="T2323" s="3">
        <f>+MAX(CEILING(Tabella2026[[#This Row],[preDEF1]],1),1)</f>
        <v>52</v>
      </c>
      <c r="U2323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23" s="21">
        <f>+Tabella2026[[#This Row],[DEF - n. card]]*(PLAFOND/N_TESSERE)</f>
        <v>25500</v>
      </c>
      <c r="W2323" s="18"/>
    </row>
    <row r="2324" spans="2:23" x14ac:dyDescent="0.25">
      <c r="B2324" s="1" t="s">
        <v>4626</v>
      </c>
      <c r="C2324" s="2">
        <v>3025</v>
      </c>
      <c r="D2324" s="1" t="s">
        <v>4627</v>
      </c>
      <c r="E2324" s="1" t="s">
        <v>18</v>
      </c>
      <c r="F2324" s="1" t="s">
        <v>114</v>
      </c>
      <c r="G2324" s="1" t="s">
        <v>2448</v>
      </c>
      <c r="H2324" s="1" t="s">
        <v>15835</v>
      </c>
      <c r="I2324" s="5">
        <v>5123</v>
      </c>
      <c r="J2324" s="5">
        <v>90563622</v>
      </c>
      <c r="K2324" s="3">
        <f>+Tabella2026[[#This Row],[POP_2024]]/SUM(Tabella2026[POP_2024])</f>
        <v>8.6913792511413983E-5</v>
      </c>
      <c r="L2324" s="3">
        <f>+Tabella2026[[#This Row],[INCIDENZA POPOLAZIONE]]*(PLAFOND/2)</f>
        <v>25587.355330015893</v>
      </c>
      <c r="M2324" s="3">
        <f>+IFERROR(Tabella2026[[#This Row],[reddito_2024]]/Tabella2026[[#This Row],[POP_2024]],"")</f>
        <v>17677.849307046654</v>
      </c>
      <c r="N2324" s="3">
        <f>+IF(Tabella2026[[#This Row],[REDDITO COMPLESSIVO PROCAPITE]]&lt;media_aggr_reddito_pc,(media_aggr_reddito_pc-Tabella2026[[#This Row],[REDDITO COMPLESSIVO PROCAPITE]]),0)</f>
        <v>147.2167555620872</v>
      </c>
      <c r="O2324" s="3">
        <f>+Tabella2026[[#This Row],[DIFFERENZA REDDITO INFERIORE ALLA MEDIA DALLA MEDIA]]*Tabella2026[[#This Row],[POP_2024]]</f>
        <v>754191.43874457269</v>
      </c>
      <c r="P2324" s="3">
        <f>+Tabella2026[[#This Row],[POPOLAZIONE PER DIFFERENZA ]]/SUM(Tabella2026[[POPOLAZIONE PER DIFFERENZA ]])</f>
        <v>6.6910514845241778E-6</v>
      </c>
      <c r="Q2324" s="3">
        <f>+Tabella2026[[#This Row],[INCIDENZA POPOLAZIONE PER DIFFERENZA]]*(PLAFOND-SUM(Tabella2026[CONTRIBUTO SULLA BASE DELLA POPOLAZIONE]))</f>
        <v>1969.8405387553125</v>
      </c>
      <c r="R2324" s="3">
        <f>+Tabella2026[[#This Row],[CONTRIBUTO SULLA BASE DELLA POPOLAZIONE]]+Tabella2026[[#This Row],[CONTRIBUTO SULLA BASE DEL REDDITO]]</f>
        <v>27557.195868771207</v>
      </c>
      <c r="S2324" s="3">
        <f>+Tabella2026[[#This Row],[CONTRIBUTO TOTALE]]/(PLAFOND/N_TESSERE)</f>
        <v>55.114391737542412</v>
      </c>
      <c r="T2324" s="3">
        <f>+MAX(CEILING(Tabella2026[[#This Row],[preDEF1]],1),1)</f>
        <v>56</v>
      </c>
      <c r="U2324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324" s="21">
        <f>+Tabella2026[[#This Row],[DEF - n. card]]*(PLAFOND/N_TESSERE)</f>
        <v>27500</v>
      </c>
      <c r="W2324" s="18"/>
    </row>
    <row r="2325" spans="2:23" x14ac:dyDescent="0.25">
      <c r="B2325" s="1" t="s">
        <v>4534</v>
      </c>
      <c r="C2325" s="2">
        <v>76036</v>
      </c>
      <c r="D2325" s="1" t="s">
        <v>4535</v>
      </c>
      <c r="E2325" s="1" t="s">
        <v>213</v>
      </c>
      <c r="F2325" s="1" t="s">
        <v>212</v>
      </c>
      <c r="G2325" s="1" t="s">
        <v>2448</v>
      </c>
      <c r="H2325" s="1" t="s">
        <v>15836</v>
      </c>
      <c r="I2325" s="5">
        <v>5122</v>
      </c>
      <c r="J2325" s="5">
        <v>60443292</v>
      </c>
      <c r="K2325" s="3">
        <f>+Tabella2026[[#This Row],[POP_2024]]/SUM(Tabella2026[POP_2024])</f>
        <v>8.6896827101983694E-5</v>
      </c>
      <c r="L2325" s="3">
        <f>+Tabella2026[[#This Row],[INCIDENZA POPOLAZIONE]]*(PLAFOND/2)</f>
        <v>25582.360726203671</v>
      </c>
      <c r="M2325" s="3">
        <f>+IFERROR(Tabella2026[[#This Row],[reddito_2024]]/Tabella2026[[#This Row],[POP_2024]],"")</f>
        <v>11800.720812182741</v>
      </c>
      <c r="N2325" s="3">
        <f>+IF(Tabella2026[[#This Row],[REDDITO COMPLESSIVO PROCAPITE]]&lt;media_aggr_reddito_pc,(media_aggr_reddito_pc-Tabella2026[[#This Row],[REDDITO COMPLESSIVO PROCAPITE]]),0)</f>
        <v>6024.3452504260003</v>
      </c>
      <c r="O2325" s="3">
        <f>+Tabella2026[[#This Row],[DIFFERENZA REDDITO INFERIORE ALLA MEDIA DALLA MEDIA]]*Tabella2026[[#This Row],[POP_2024]]</f>
        <v>30856696.372681975</v>
      </c>
      <c r="P2325" s="3">
        <f>+Tabella2026[[#This Row],[POPOLAZIONE PER DIFFERENZA ]]/SUM(Tabella2026[[POPOLAZIONE PER DIFFERENZA ]])</f>
        <v>2.7375508851655111E-4</v>
      </c>
      <c r="Q2325" s="3">
        <f>+Tabella2026[[#This Row],[INCIDENZA POPOLAZIONE PER DIFFERENZA]]*(PLAFOND-SUM(Tabella2026[CONTRIBUTO SULLA BASE DELLA POPOLAZIONE]))</f>
        <v>80593.29274295659</v>
      </c>
      <c r="R2325" s="3">
        <f>+Tabella2026[[#This Row],[CONTRIBUTO SULLA BASE DELLA POPOLAZIONE]]+Tabella2026[[#This Row],[CONTRIBUTO SULLA BASE DEL REDDITO]]</f>
        <v>106175.65346916026</v>
      </c>
      <c r="S2325" s="3">
        <f>+Tabella2026[[#This Row],[CONTRIBUTO TOTALE]]/(PLAFOND/N_TESSERE)</f>
        <v>212.3513069383205</v>
      </c>
      <c r="T2325" s="3">
        <f>+MAX(CEILING(Tabella2026[[#This Row],[preDEF1]],1),1)</f>
        <v>213</v>
      </c>
      <c r="U2325" s="9">
        <f xml:space="preserve"> IF(ROW(Tabella2026[[#This Row],[preDEF2]]) - ROW(Tabella2026[[#Headers],[preDEF2]])&lt;=ABS(SUM(Tabella2026[preDEF2])-N_TESSERE),Tabella2026[[#This Row],[preDEF2]]-1,Tabella2026[[#This Row],[preDEF2]])</f>
        <v>212</v>
      </c>
      <c r="V2325" s="21">
        <f>+Tabella2026[[#This Row],[DEF - n. card]]*(PLAFOND/N_TESSERE)</f>
        <v>106000</v>
      </c>
      <c r="W2325" s="18"/>
    </row>
    <row r="2326" spans="2:23" x14ac:dyDescent="0.25">
      <c r="B2326" s="1" t="s">
        <v>4660</v>
      </c>
      <c r="C2326" s="2">
        <v>23092</v>
      </c>
      <c r="D2326" s="1" t="s">
        <v>4661</v>
      </c>
      <c r="E2326" s="1" t="s">
        <v>38</v>
      </c>
      <c r="F2326" s="1" t="s">
        <v>37</v>
      </c>
      <c r="G2326" s="1" t="s">
        <v>2448</v>
      </c>
      <c r="H2326" s="1" t="s">
        <v>15835</v>
      </c>
      <c r="I2326" s="5">
        <v>5119</v>
      </c>
      <c r="J2326" s="5">
        <v>89129081</v>
      </c>
      <c r="K2326" s="3">
        <f>+Tabella2026[[#This Row],[POP_2024]]/SUM(Tabella2026[POP_2024])</f>
        <v>8.6845930873692798E-5</v>
      </c>
      <c r="L2326" s="3">
        <f>+Tabella2026[[#This Row],[INCIDENZA POPOLAZIONE]]*(PLAFOND/2)</f>
        <v>25567.376914767003</v>
      </c>
      <c r="M2326" s="3">
        <f>+IFERROR(Tabella2026[[#This Row],[reddito_2024]]/Tabella2026[[#This Row],[POP_2024]],"")</f>
        <v>17411.42430162141</v>
      </c>
      <c r="N2326" s="3">
        <f>+IF(Tabella2026[[#This Row],[REDDITO COMPLESSIVO PROCAPITE]]&lt;media_aggr_reddito_pc,(media_aggr_reddito_pc-Tabella2026[[#This Row],[REDDITO COMPLESSIVO PROCAPITE]]),0)</f>
        <v>413.64176098733151</v>
      </c>
      <c r="O2326" s="3">
        <f>+Tabella2026[[#This Row],[DIFFERENZA REDDITO INFERIORE ALLA MEDIA DALLA MEDIA]]*Tabella2026[[#This Row],[POP_2024]]</f>
        <v>2117432.1744941501</v>
      </c>
      <c r="P2326" s="3">
        <f>+Tabella2026[[#This Row],[POPOLAZIONE PER DIFFERENZA ]]/SUM(Tabella2026[[POPOLAZIONE PER DIFFERENZA ]])</f>
        <v>1.8785479344756478E-5</v>
      </c>
      <c r="Q2326" s="3">
        <f>+Tabella2026[[#This Row],[INCIDENZA POPOLAZIONE PER DIFFERENZA]]*(PLAFOND-SUM(Tabella2026[CONTRIBUTO SULLA BASE DELLA POPOLAZIONE]))</f>
        <v>5530.4310299868212</v>
      </c>
      <c r="R2326" s="3">
        <f>+Tabella2026[[#This Row],[CONTRIBUTO SULLA BASE DELLA POPOLAZIONE]]+Tabella2026[[#This Row],[CONTRIBUTO SULLA BASE DEL REDDITO]]</f>
        <v>31097.807944753826</v>
      </c>
      <c r="S2326" s="3">
        <f>+Tabella2026[[#This Row],[CONTRIBUTO TOTALE]]/(PLAFOND/N_TESSERE)</f>
        <v>62.19561588950765</v>
      </c>
      <c r="T2326" s="3">
        <f>+MAX(CEILING(Tabella2026[[#This Row],[preDEF1]],1),1)</f>
        <v>63</v>
      </c>
      <c r="U2326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2326" s="21">
        <f>+Tabella2026[[#This Row],[DEF - n. card]]*(PLAFOND/N_TESSERE)</f>
        <v>31000</v>
      </c>
      <c r="W2326" s="18"/>
    </row>
    <row r="2327" spans="2:23" x14ac:dyDescent="0.25">
      <c r="B2327" s="1" t="s">
        <v>4634</v>
      </c>
      <c r="C2327" s="2">
        <v>10006</v>
      </c>
      <c r="D2327" s="1" t="s">
        <v>4635</v>
      </c>
      <c r="E2327" s="1" t="s">
        <v>24</v>
      </c>
      <c r="F2327" s="1" t="s">
        <v>23</v>
      </c>
      <c r="G2327" s="1" t="s">
        <v>2448</v>
      </c>
      <c r="H2327" s="1" t="s">
        <v>15835</v>
      </c>
      <c r="I2327" s="5">
        <v>5115</v>
      </c>
      <c r="J2327" s="5">
        <v>101703204</v>
      </c>
      <c r="K2327" s="3">
        <f>+Tabella2026[[#This Row],[POP_2024]]/SUM(Tabella2026[POP_2024])</f>
        <v>8.6778069235971612E-5</v>
      </c>
      <c r="L2327" s="3">
        <f>+Tabella2026[[#This Row],[INCIDENZA POPOLAZIONE]]*(PLAFOND/2)</f>
        <v>25547.398499518116</v>
      </c>
      <c r="M2327" s="3">
        <f>+IFERROR(Tabella2026[[#This Row],[reddito_2024]]/Tabella2026[[#This Row],[POP_2024]],"")</f>
        <v>19883.324340175954</v>
      </c>
      <c r="N2327" s="3">
        <f>+IF(Tabella2026[[#This Row],[REDDITO COMPLESSIVO PROCAPITE]]&lt;media_aggr_reddito_pc,(media_aggr_reddito_pc-Tabella2026[[#This Row],[REDDITO COMPLESSIVO PROCAPITE]]),0)</f>
        <v>0</v>
      </c>
      <c r="O2327" s="3">
        <f>+Tabella2026[[#This Row],[DIFFERENZA REDDITO INFERIORE ALLA MEDIA DALLA MEDIA]]*Tabella2026[[#This Row],[POP_2024]]</f>
        <v>0</v>
      </c>
      <c r="P2327" s="3">
        <f>+Tabella2026[[#This Row],[POPOLAZIONE PER DIFFERENZA ]]/SUM(Tabella2026[[POPOLAZIONE PER DIFFERENZA ]])</f>
        <v>0</v>
      </c>
      <c r="Q2327" s="3">
        <f>+Tabella2026[[#This Row],[INCIDENZA POPOLAZIONE PER DIFFERENZA]]*(PLAFOND-SUM(Tabella2026[CONTRIBUTO SULLA BASE DELLA POPOLAZIONE]))</f>
        <v>0</v>
      </c>
      <c r="R2327" s="3">
        <f>+Tabella2026[[#This Row],[CONTRIBUTO SULLA BASE DELLA POPOLAZIONE]]+Tabella2026[[#This Row],[CONTRIBUTO SULLA BASE DEL REDDITO]]</f>
        <v>25547.398499518116</v>
      </c>
      <c r="S2327" s="3">
        <f>+Tabella2026[[#This Row],[CONTRIBUTO TOTALE]]/(PLAFOND/N_TESSERE)</f>
        <v>51.094796999036234</v>
      </c>
      <c r="T2327" s="3">
        <f>+MAX(CEILING(Tabella2026[[#This Row],[preDEF1]],1),1)</f>
        <v>52</v>
      </c>
      <c r="U2327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27" s="21">
        <f>+Tabella2026[[#This Row],[DEF - n. card]]*(PLAFOND/N_TESSERE)</f>
        <v>25500</v>
      </c>
      <c r="W2327" s="18"/>
    </row>
    <row r="2328" spans="2:23" x14ac:dyDescent="0.25">
      <c r="B2328" s="1" t="s">
        <v>4758</v>
      </c>
      <c r="C2328" s="2">
        <v>52026</v>
      </c>
      <c r="D2328" s="1" t="s">
        <v>4759</v>
      </c>
      <c r="E2328" s="1" t="s">
        <v>30</v>
      </c>
      <c r="F2328" s="1" t="s">
        <v>283</v>
      </c>
      <c r="G2328" s="1" t="s">
        <v>2448</v>
      </c>
      <c r="H2328" s="1" t="s">
        <v>15834</v>
      </c>
      <c r="I2328" s="5">
        <v>5115</v>
      </c>
      <c r="J2328" s="5">
        <v>99366112</v>
      </c>
      <c r="K2328" s="3">
        <f>+Tabella2026[[#This Row],[POP_2024]]/SUM(Tabella2026[POP_2024])</f>
        <v>8.6778069235971612E-5</v>
      </c>
      <c r="L2328" s="3">
        <f>+Tabella2026[[#This Row],[INCIDENZA POPOLAZIONE]]*(PLAFOND/2)</f>
        <v>25547.398499518116</v>
      </c>
      <c r="M2328" s="3">
        <f>+IFERROR(Tabella2026[[#This Row],[reddito_2024]]/Tabella2026[[#This Row],[POP_2024]],"")</f>
        <v>19426.414858260021</v>
      </c>
      <c r="N2328" s="3">
        <f>+IF(Tabella2026[[#This Row],[REDDITO COMPLESSIVO PROCAPITE]]&lt;media_aggr_reddito_pc,(media_aggr_reddito_pc-Tabella2026[[#This Row],[REDDITO COMPLESSIVO PROCAPITE]]),0)</f>
        <v>0</v>
      </c>
      <c r="O2328" s="3">
        <f>+Tabella2026[[#This Row],[DIFFERENZA REDDITO INFERIORE ALLA MEDIA DALLA MEDIA]]*Tabella2026[[#This Row],[POP_2024]]</f>
        <v>0</v>
      </c>
      <c r="P2328" s="3">
        <f>+Tabella2026[[#This Row],[POPOLAZIONE PER DIFFERENZA ]]/SUM(Tabella2026[[POPOLAZIONE PER DIFFERENZA ]])</f>
        <v>0</v>
      </c>
      <c r="Q2328" s="3">
        <f>+Tabella2026[[#This Row],[INCIDENZA POPOLAZIONE PER DIFFERENZA]]*(PLAFOND-SUM(Tabella2026[CONTRIBUTO SULLA BASE DELLA POPOLAZIONE]))</f>
        <v>0</v>
      </c>
      <c r="R2328" s="3">
        <f>+Tabella2026[[#This Row],[CONTRIBUTO SULLA BASE DELLA POPOLAZIONE]]+Tabella2026[[#This Row],[CONTRIBUTO SULLA BASE DEL REDDITO]]</f>
        <v>25547.398499518116</v>
      </c>
      <c r="S2328" s="3">
        <f>+Tabella2026[[#This Row],[CONTRIBUTO TOTALE]]/(PLAFOND/N_TESSERE)</f>
        <v>51.094796999036234</v>
      </c>
      <c r="T2328" s="3">
        <f>+MAX(CEILING(Tabella2026[[#This Row],[preDEF1]],1),1)</f>
        <v>52</v>
      </c>
      <c r="U2328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28" s="21">
        <f>+Tabella2026[[#This Row],[DEF - n. card]]*(PLAFOND/N_TESSERE)</f>
        <v>25500</v>
      </c>
      <c r="W2328" s="18"/>
    </row>
    <row r="2329" spans="2:23" x14ac:dyDescent="0.25">
      <c r="B2329" s="1" t="s">
        <v>4730</v>
      </c>
      <c r="C2329" s="2">
        <v>17114</v>
      </c>
      <c r="D2329" s="1" t="s">
        <v>4731</v>
      </c>
      <c r="E2329" s="1" t="s">
        <v>12</v>
      </c>
      <c r="F2329" s="1" t="s">
        <v>50</v>
      </c>
      <c r="G2329" s="1" t="s">
        <v>2448</v>
      </c>
      <c r="H2329" s="1" t="s">
        <v>15835</v>
      </c>
      <c r="I2329" s="5">
        <v>5114</v>
      </c>
      <c r="J2329" s="5">
        <v>95249212</v>
      </c>
      <c r="K2329" s="3">
        <f>+Tabella2026[[#This Row],[POP_2024]]/SUM(Tabella2026[POP_2024])</f>
        <v>8.6761103826541309E-5</v>
      </c>
      <c r="L2329" s="3">
        <f>+Tabella2026[[#This Row],[INCIDENZA POPOLAZIONE]]*(PLAFOND/2)</f>
        <v>25542.403895705891</v>
      </c>
      <c r="M2329" s="3">
        <f>+IFERROR(Tabella2026[[#This Row],[reddito_2024]]/Tabella2026[[#This Row],[POP_2024]],"")</f>
        <v>18625.188111067659</v>
      </c>
      <c r="N2329" s="3">
        <f>+IF(Tabella2026[[#This Row],[REDDITO COMPLESSIVO PROCAPITE]]&lt;media_aggr_reddito_pc,(media_aggr_reddito_pc-Tabella2026[[#This Row],[REDDITO COMPLESSIVO PROCAPITE]]),0)</f>
        <v>0</v>
      </c>
      <c r="O2329" s="3">
        <f>+Tabella2026[[#This Row],[DIFFERENZA REDDITO INFERIORE ALLA MEDIA DALLA MEDIA]]*Tabella2026[[#This Row],[POP_2024]]</f>
        <v>0</v>
      </c>
      <c r="P2329" s="3">
        <f>+Tabella2026[[#This Row],[POPOLAZIONE PER DIFFERENZA ]]/SUM(Tabella2026[[POPOLAZIONE PER DIFFERENZA ]])</f>
        <v>0</v>
      </c>
      <c r="Q2329" s="3">
        <f>+Tabella2026[[#This Row],[INCIDENZA POPOLAZIONE PER DIFFERENZA]]*(PLAFOND-SUM(Tabella2026[CONTRIBUTO SULLA BASE DELLA POPOLAZIONE]))</f>
        <v>0</v>
      </c>
      <c r="R2329" s="3">
        <f>+Tabella2026[[#This Row],[CONTRIBUTO SULLA BASE DELLA POPOLAZIONE]]+Tabella2026[[#This Row],[CONTRIBUTO SULLA BASE DEL REDDITO]]</f>
        <v>25542.403895705891</v>
      </c>
      <c r="S2329" s="3">
        <f>+Tabella2026[[#This Row],[CONTRIBUTO TOTALE]]/(PLAFOND/N_TESSERE)</f>
        <v>51.084807791411784</v>
      </c>
      <c r="T2329" s="3">
        <f>+MAX(CEILING(Tabella2026[[#This Row],[preDEF1]],1),1)</f>
        <v>52</v>
      </c>
      <c r="U2329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29" s="21">
        <f>+Tabella2026[[#This Row],[DEF - n. card]]*(PLAFOND/N_TESSERE)</f>
        <v>25500</v>
      </c>
      <c r="W2329" s="18"/>
    </row>
    <row r="2330" spans="2:23" x14ac:dyDescent="0.25">
      <c r="B2330" s="1" t="s">
        <v>4616</v>
      </c>
      <c r="C2330" s="2">
        <v>22245</v>
      </c>
      <c r="D2330" s="1" t="s">
        <v>4617</v>
      </c>
      <c r="E2330" s="1" t="s">
        <v>99</v>
      </c>
      <c r="F2330" s="1" t="s">
        <v>98</v>
      </c>
      <c r="G2330" s="1" t="s">
        <v>2448</v>
      </c>
      <c r="H2330" s="1" t="s">
        <v>15835</v>
      </c>
      <c r="I2330" s="5">
        <v>5114</v>
      </c>
      <c r="J2330" s="5">
        <v>116957766</v>
      </c>
      <c r="K2330" s="3">
        <f>+Tabella2026[[#This Row],[POP_2024]]/SUM(Tabella2026[POP_2024])</f>
        <v>8.6761103826541309E-5</v>
      </c>
      <c r="L2330" s="3">
        <f>+Tabella2026[[#This Row],[INCIDENZA POPOLAZIONE]]*(PLAFOND/2)</f>
        <v>25542.403895705891</v>
      </c>
      <c r="M2330" s="3">
        <f>+IFERROR(Tabella2026[[#This Row],[reddito_2024]]/Tabella2026[[#This Row],[POP_2024]],"")</f>
        <v>22870.114587407119</v>
      </c>
      <c r="N2330" s="3">
        <f>+IF(Tabella2026[[#This Row],[REDDITO COMPLESSIVO PROCAPITE]]&lt;media_aggr_reddito_pc,(media_aggr_reddito_pc-Tabella2026[[#This Row],[REDDITO COMPLESSIVO PROCAPITE]]),0)</f>
        <v>0</v>
      </c>
      <c r="O2330" s="3">
        <f>+Tabella2026[[#This Row],[DIFFERENZA REDDITO INFERIORE ALLA MEDIA DALLA MEDIA]]*Tabella2026[[#This Row],[POP_2024]]</f>
        <v>0</v>
      </c>
      <c r="P2330" s="3">
        <f>+Tabella2026[[#This Row],[POPOLAZIONE PER DIFFERENZA ]]/SUM(Tabella2026[[POPOLAZIONE PER DIFFERENZA ]])</f>
        <v>0</v>
      </c>
      <c r="Q2330" s="3">
        <f>+Tabella2026[[#This Row],[INCIDENZA POPOLAZIONE PER DIFFERENZA]]*(PLAFOND-SUM(Tabella2026[CONTRIBUTO SULLA BASE DELLA POPOLAZIONE]))</f>
        <v>0</v>
      </c>
      <c r="R2330" s="3">
        <f>+Tabella2026[[#This Row],[CONTRIBUTO SULLA BASE DELLA POPOLAZIONE]]+Tabella2026[[#This Row],[CONTRIBUTO SULLA BASE DEL REDDITO]]</f>
        <v>25542.403895705891</v>
      </c>
      <c r="S2330" s="3">
        <f>+Tabella2026[[#This Row],[CONTRIBUTO TOTALE]]/(PLAFOND/N_TESSERE)</f>
        <v>51.084807791411784</v>
      </c>
      <c r="T2330" s="3">
        <f>+MAX(CEILING(Tabella2026[[#This Row],[preDEF1]],1),1)</f>
        <v>52</v>
      </c>
      <c r="U2330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30" s="21">
        <f>+Tabella2026[[#This Row],[DEF - n. card]]*(PLAFOND/N_TESSERE)</f>
        <v>25500</v>
      </c>
      <c r="W2330" s="18"/>
    </row>
    <row r="2331" spans="2:23" x14ac:dyDescent="0.25">
      <c r="B2331" s="1" t="s">
        <v>4694</v>
      </c>
      <c r="C2331" s="2">
        <v>67021</v>
      </c>
      <c r="D2331" s="1" t="s">
        <v>4695</v>
      </c>
      <c r="E2331" s="1" t="s">
        <v>96</v>
      </c>
      <c r="F2331" s="1" t="s">
        <v>298</v>
      </c>
      <c r="G2331" s="1" t="s">
        <v>2448</v>
      </c>
      <c r="H2331" s="1" t="s">
        <v>15836</v>
      </c>
      <c r="I2331" s="5">
        <v>5112</v>
      </c>
      <c r="J2331" s="5">
        <v>76520947</v>
      </c>
      <c r="K2331" s="3">
        <f>+Tabella2026[[#This Row],[POP_2024]]/SUM(Tabella2026[POP_2024])</f>
        <v>8.6727173007680717E-5</v>
      </c>
      <c r="L2331" s="3">
        <f>+Tabella2026[[#This Row],[INCIDENZA POPOLAZIONE]]*(PLAFOND/2)</f>
        <v>25532.414688081448</v>
      </c>
      <c r="M2331" s="3">
        <f>+IFERROR(Tabella2026[[#This Row],[reddito_2024]]/Tabella2026[[#This Row],[POP_2024]],"")</f>
        <v>14968.886345852896</v>
      </c>
      <c r="N2331" s="3">
        <f>+IF(Tabella2026[[#This Row],[REDDITO COMPLESSIVO PROCAPITE]]&lt;media_aggr_reddito_pc,(media_aggr_reddito_pc-Tabella2026[[#This Row],[REDDITO COMPLESSIVO PROCAPITE]]),0)</f>
        <v>2856.1797167558452</v>
      </c>
      <c r="O2331" s="3">
        <f>+Tabella2026[[#This Row],[DIFFERENZA REDDITO INFERIORE ALLA MEDIA DALLA MEDIA]]*Tabella2026[[#This Row],[POP_2024]]</f>
        <v>14600790.712055881</v>
      </c>
      <c r="P2331" s="3">
        <f>+Tabella2026[[#This Row],[POPOLAZIONE PER DIFFERENZA ]]/SUM(Tabella2026[[POPOLAZIONE PER DIFFERENZA ]])</f>
        <v>1.2953560243504072E-4</v>
      </c>
      <c r="Q2331" s="3">
        <f>+Tabella2026[[#This Row],[INCIDENZA POPOLAZIONE PER DIFFERENZA]]*(PLAFOND-SUM(Tabella2026[CONTRIBUTO SULLA BASE DELLA POPOLAZIONE]))</f>
        <v>38135.184205174315</v>
      </c>
      <c r="R2331" s="3">
        <f>+Tabella2026[[#This Row],[CONTRIBUTO SULLA BASE DELLA POPOLAZIONE]]+Tabella2026[[#This Row],[CONTRIBUTO SULLA BASE DEL REDDITO]]</f>
        <v>63667.598893255767</v>
      </c>
      <c r="S2331" s="3">
        <f>+Tabella2026[[#This Row],[CONTRIBUTO TOTALE]]/(PLAFOND/N_TESSERE)</f>
        <v>127.33519778651153</v>
      </c>
      <c r="T2331" s="3">
        <f>+MAX(CEILING(Tabella2026[[#This Row],[preDEF1]],1),1)</f>
        <v>128</v>
      </c>
      <c r="U2331" s="9">
        <f xml:space="preserve"> IF(ROW(Tabella2026[[#This Row],[preDEF2]]) - ROW(Tabella2026[[#Headers],[preDEF2]])&lt;=ABS(SUM(Tabella2026[preDEF2])-N_TESSERE),Tabella2026[[#This Row],[preDEF2]]-1,Tabella2026[[#This Row],[preDEF2]])</f>
        <v>127</v>
      </c>
      <c r="V2331" s="21">
        <f>+Tabella2026[[#This Row],[DEF - n. card]]*(PLAFOND/N_TESSERE)</f>
        <v>63500</v>
      </c>
      <c r="W2331" s="18"/>
    </row>
    <row r="2332" spans="2:23" x14ac:dyDescent="0.25">
      <c r="B2332" s="1" t="s">
        <v>4644</v>
      </c>
      <c r="C2332" s="2">
        <v>99028</v>
      </c>
      <c r="D2332" s="1" t="s">
        <v>4645</v>
      </c>
      <c r="E2332" s="1" t="s">
        <v>27</v>
      </c>
      <c r="F2332" s="1" t="s">
        <v>73</v>
      </c>
      <c r="G2332" s="1" t="s">
        <v>2448</v>
      </c>
      <c r="H2332" s="1" t="s">
        <v>15835</v>
      </c>
      <c r="I2332" s="5">
        <v>5112</v>
      </c>
      <c r="J2332" s="5">
        <v>86999799</v>
      </c>
      <c r="K2332" s="3">
        <f>+Tabella2026[[#This Row],[POP_2024]]/SUM(Tabella2026[POP_2024])</f>
        <v>8.6727173007680717E-5</v>
      </c>
      <c r="L2332" s="3">
        <f>+Tabella2026[[#This Row],[INCIDENZA POPOLAZIONE]]*(PLAFOND/2)</f>
        <v>25532.414688081448</v>
      </c>
      <c r="M2332" s="3">
        <f>+IFERROR(Tabella2026[[#This Row],[reddito_2024]]/Tabella2026[[#This Row],[POP_2024]],"")</f>
        <v>17018.74002347418</v>
      </c>
      <c r="N2332" s="3">
        <f>+IF(Tabella2026[[#This Row],[REDDITO COMPLESSIVO PROCAPITE]]&lt;media_aggr_reddito_pc,(media_aggr_reddito_pc-Tabella2026[[#This Row],[REDDITO COMPLESSIVO PROCAPITE]]),0)</f>
        <v>806.32603913456114</v>
      </c>
      <c r="O2332" s="3">
        <f>+Tabella2026[[#This Row],[DIFFERENZA REDDITO INFERIORE ALLA MEDIA DALLA MEDIA]]*Tabella2026[[#This Row],[POP_2024]]</f>
        <v>4121938.7120558764</v>
      </c>
      <c r="P2332" s="3">
        <f>+Tabella2026[[#This Row],[POPOLAZIONE PER DIFFERENZA ]]/SUM(Tabella2026[[POPOLAZIONE PER DIFFERENZA ]])</f>
        <v>3.6569102646310859E-5</v>
      </c>
      <c r="Q2332" s="3">
        <f>+Tabella2026[[#This Row],[INCIDENZA POPOLAZIONE PER DIFFERENZA]]*(PLAFOND-SUM(Tabella2026[CONTRIBUTO SULLA BASE DELLA POPOLAZIONE]))</f>
        <v>10765.916392246976</v>
      </c>
      <c r="R2332" s="3">
        <f>+Tabella2026[[#This Row],[CONTRIBUTO SULLA BASE DELLA POPOLAZIONE]]+Tabella2026[[#This Row],[CONTRIBUTO SULLA BASE DEL REDDITO]]</f>
        <v>36298.331080328426</v>
      </c>
      <c r="S2332" s="3">
        <f>+Tabella2026[[#This Row],[CONTRIBUTO TOTALE]]/(PLAFOND/N_TESSERE)</f>
        <v>72.596662160656848</v>
      </c>
      <c r="T2332" s="3">
        <f>+MAX(CEILING(Tabella2026[[#This Row],[preDEF1]],1),1)</f>
        <v>73</v>
      </c>
      <c r="U2332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2332" s="21">
        <f>+Tabella2026[[#This Row],[DEF - n. card]]*(PLAFOND/N_TESSERE)</f>
        <v>36000</v>
      </c>
      <c r="W2332" s="18"/>
    </row>
    <row r="2333" spans="2:23" x14ac:dyDescent="0.25">
      <c r="B2333" s="1" t="s">
        <v>4666</v>
      </c>
      <c r="C2333" s="2">
        <v>18122</v>
      </c>
      <c r="D2333" s="1" t="s">
        <v>4667</v>
      </c>
      <c r="E2333" s="1" t="s">
        <v>12</v>
      </c>
      <c r="F2333" s="1" t="s">
        <v>195</v>
      </c>
      <c r="G2333" s="1" t="s">
        <v>2448</v>
      </c>
      <c r="H2333" s="1" t="s">
        <v>15835</v>
      </c>
      <c r="I2333" s="5">
        <v>5110</v>
      </c>
      <c r="J2333" s="5">
        <v>112766102</v>
      </c>
      <c r="K2333" s="3">
        <f>+Tabella2026[[#This Row],[POP_2024]]/SUM(Tabella2026[POP_2024])</f>
        <v>8.6693242188820124E-5</v>
      </c>
      <c r="L2333" s="3">
        <f>+Tabella2026[[#This Row],[INCIDENZA POPOLAZIONE]]*(PLAFOND/2)</f>
        <v>25522.425480457005</v>
      </c>
      <c r="M2333" s="3">
        <f>+IFERROR(Tabella2026[[#This Row],[reddito_2024]]/Tabella2026[[#This Row],[POP_2024]],"")</f>
        <v>22067.730332681018</v>
      </c>
      <c r="N2333" s="3">
        <f>+IF(Tabella2026[[#This Row],[REDDITO COMPLESSIVO PROCAPITE]]&lt;media_aggr_reddito_pc,(media_aggr_reddito_pc-Tabella2026[[#This Row],[REDDITO COMPLESSIVO PROCAPITE]]),0)</f>
        <v>0</v>
      </c>
      <c r="O2333" s="3">
        <f>+Tabella2026[[#This Row],[DIFFERENZA REDDITO INFERIORE ALLA MEDIA DALLA MEDIA]]*Tabella2026[[#This Row],[POP_2024]]</f>
        <v>0</v>
      </c>
      <c r="P2333" s="3">
        <f>+Tabella2026[[#This Row],[POPOLAZIONE PER DIFFERENZA ]]/SUM(Tabella2026[[POPOLAZIONE PER DIFFERENZA ]])</f>
        <v>0</v>
      </c>
      <c r="Q2333" s="3">
        <f>+Tabella2026[[#This Row],[INCIDENZA POPOLAZIONE PER DIFFERENZA]]*(PLAFOND-SUM(Tabella2026[CONTRIBUTO SULLA BASE DELLA POPOLAZIONE]))</f>
        <v>0</v>
      </c>
      <c r="R2333" s="3">
        <f>+Tabella2026[[#This Row],[CONTRIBUTO SULLA BASE DELLA POPOLAZIONE]]+Tabella2026[[#This Row],[CONTRIBUTO SULLA BASE DEL REDDITO]]</f>
        <v>25522.425480457005</v>
      </c>
      <c r="S2333" s="3">
        <f>+Tabella2026[[#This Row],[CONTRIBUTO TOTALE]]/(PLAFOND/N_TESSERE)</f>
        <v>51.044850960914012</v>
      </c>
      <c r="T2333" s="3">
        <f>+MAX(CEILING(Tabella2026[[#This Row],[preDEF1]],1),1)</f>
        <v>52</v>
      </c>
      <c r="U2333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33" s="21">
        <f>+Tabella2026[[#This Row],[DEF - n. card]]*(PLAFOND/N_TESSERE)</f>
        <v>25500</v>
      </c>
      <c r="W2333" s="18"/>
    </row>
    <row r="2334" spans="2:23" x14ac:dyDescent="0.25">
      <c r="B2334" s="1" t="s">
        <v>4578</v>
      </c>
      <c r="C2334" s="2">
        <v>75076</v>
      </c>
      <c r="D2334" s="1" t="s">
        <v>4579</v>
      </c>
      <c r="E2334" s="1" t="s">
        <v>33</v>
      </c>
      <c r="F2334" s="1" t="s">
        <v>132</v>
      </c>
      <c r="G2334" s="1" t="s">
        <v>2448</v>
      </c>
      <c r="H2334" s="1" t="s">
        <v>15836</v>
      </c>
      <c r="I2334" s="5">
        <v>5106</v>
      </c>
      <c r="J2334" s="5">
        <v>72682452</v>
      </c>
      <c r="K2334" s="3">
        <f>+Tabella2026[[#This Row],[POP_2024]]/SUM(Tabella2026[POP_2024])</f>
        <v>8.6625380551098925E-5</v>
      </c>
      <c r="L2334" s="3">
        <f>+Tabella2026[[#This Row],[INCIDENZA POPOLAZIONE]]*(PLAFOND/2)</f>
        <v>25502.447065208111</v>
      </c>
      <c r="M2334" s="3">
        <f>+IFERROR(Tabella2026[[#This Row],[reddito_2024]]/Tabella2026[[#This Row],[POP_2024]],"")</f>
        <v>14234.714453584018</v>
      </c>
      <c r="N2334" s="3">
        <f>+IF(Tabella2026[[#This Row],[REDDITO COMPLESSIVO PROCAPITE]]&lt;media_aggr_reddito_pc,(media_aggr_reddito_pc-Tabella2026[[#This Row],[REDDITO COMPLESSIVO PROCAPITE]]),0)</f>
        <v>3590.3516090247231</v>
      </c>
      <c r="O2334" s="3">
        <f>+Tabella2026[[#This Row],[DIFFERENZA REDDITO INFERIORE ALLA MEDIA DALLA MEDIA]]*Tabella2026[[#This Row],[POP_2024]]</f>
        <v>18332335.315680236</v>
      </c>
      <c r="P2334" s="3">
        <f>+Tabella2026[[#This Row],[POPOLAZIONE PER DIFFERENZA ]]/SUM(Tabella2026[[POPOLAZIONE PER DIFFERENZA ]])</f>
        <v>1.6264119841105789E-4</v>
      </c>
      <c r="Q2334" s="3">
        <f>+Tabella2026[[#This Row],[INCIDENZA POPOLAZIONE PER DIFFERENZA]]*(PLAFOND-SUM(Tabella2026[CONTRIBUTO SULLA BASE DELLA POPOLAZIONE]))</f>
        <v>47881.446831316825</v>
      </c>
      <c r="R2334" s="3">
        <f>+Tabella2026[[#This Row],[CONTRIBUTO SULLA BASE DELLA POPOLAZIONE]]+Tabella2026[[#This Row],[CONTRIBUTO SULLA BASE DEL REDDITO]]</f>
        <v>73383.89389652494</v>
      </c>
      <c r="S2334" s="3">
        <f>+Tabella2026[[#This Row],[CONTRIBUTO TOTALE]]/(PLAFOND/N_TESSERE)</f>
        <v>146.76778779304988</v>
      </c>
      <c r="T2334" s="3">
        <f>+MAX(CEILING(Tabella2026[[#This Row],[preDEF1]],1),1)</f>
        <v>147</v>
      </c>
      <c r="U2334" s="9">
        <f xml:space="preserve"> IF(ROW(Tabella2026[[#This Row],[preDEF2]]) - ROW(Tabella2026[[#Headers],[preDEF2]])&lt;=ABS(SUM(Tabella2026[preDEF2])-N_TESSERE),Tabella2026[[#This Row],[preDEF2]]-1,Tabella2026[[#This Row],[preDEF2]])</f>
        <v>146</v>
      </c>
      <c r="V2334" s="21">
        <f>+Tabella2026[[#This Row],[DEF - n. card]]*(PLAFOND/N_TESSERE)</f>
        <v>73000</v>
      </c>
      <c r="W2334" s="18"/>
    </row>
    <row r="2335" spans="2:23" x14ac:dyDescent="0.25">
      <c r="B2335" s="1" t="s">
        <v>4662</v>
      </c>
      <c r="C2335" s="2">
        <v>58063</v>
      </c>
      <c r="D2335" s="1" t="s">
        <v>4663</v>
      </c>
      <c r="E2335" s="1" t="s">
        <v>8</v>
      </c>
      <c r="F2335" s="1" t="s">
        <v>7</v>
      </c>
      <c r="G2335" s="1" t="s">
        <v>2448</v>
      </c>
      <c r="H2335" s="1" t="s">
        <v>15834</v>
      </c>
      <c r="I2335" s="5">
        <v>5103</v>
      </c>
      <c r="J2335" s="5">
        <v>77010291</v>
      </c>
      <c r="K2335" s="3">
        <f>+Tabella2026[[#This Row],[POP_2024]]/SUM(Tabella2026[POP_2024])</f>
        <v>8.6574484322808043E-5</v>
      </c>
      <c r="L2335" s="3">
        <f>+Tabella2026[[#This Row],[INCIDENZA POPOLAZIONE]]*(PLAFOND/2)</f>
        <v>25487.463253771446</v>
      </c>
      <c r="M2335" s="3">
        <f>+IFERROR(Tabella2026[[#This Row],[reddito_2024]]/Tabella2026[[#This Row],[POP_2024]],"")</f>
        <v>15091.179894179893</v>
      </c>
      <c r="N2335" s="3">
        <f>+IF(Tabella2026[[#This Row],[REDDITO COMPLESSIVO PROCAPITE]]&lt;media_aggr_reddito_pc,(media_aggr_reddito_pc-Tabella2026[[#This Row],[REDDITO COMPLESSIVO PROCAPITE]]),0)</f>
        <v>2733.8861684288477</v>
      </c>
      <c r="O2335" s="3">
        <f>+Tabella2026[[#This Row],[DIFFERENZA REDDITO INFERIORE ALLA MEDIA DALLA MEDIA]]*Tabella2026[[#This Row],[POP_2024]]</f>
        <v>13951021.117492409</v>
      </c>
      <c r="P2335" s="3">
        <f>+Tabella2026[[#This Row],[POPOLAZIONE PER DIFFERENZA ]]/SUM(Tabella2026[[POPOLAZIONE PER DIFFERENZA ]])</f>
        <v>1.2377096286615396E-4</v>
      </c>
      <c r="Q2335" s="3">
        <f>+Tabella2026[[#This Row],[INCIDENZA POPOLAZIONE PER DIFFERENZA]]*(PLAFOND-SUM(Tabella2026[CONTRIBUTO SULLA BASE DELLA POPOLAZIONE]))</f>
        <v>36438.078639573723</v>
      </c>
      <c r="R2335" s="3">
        <f>+Tabella2026[[#This Row],[CONTRIBUTO SULLA BASE DELLA POPOLAZIONE]]+Tabella2026[[#This Row],[CONTRIBUTO SULLA BASE DEL REDDITO]]</f>
        <v>61925.541893345173</v>
      </c>
      <c r="S2335" s="3">
        <f>+Tabella2026[[#This Row],[CONTRIBUTO TOTALE]]/(PLAFOND/N_TESSERE)</f>
        <v>123.85108378669034</v>
      </c>
      <c r="T2335" s="3">
        <f>+MAX(CEILING(Tabella2026[[#This Row],[preDEF1]],1),1)</f>
        <v>124</v>
      </c>
      <c r="U2335" s="9">
        <f xml:space="preserve"> IF(ROW(Tabella2026[[#This Row],[preDEF2]]) - ROW(Tabella2026[[#Headers],[preDEF2]])&lt;=ABS(SUM(Tabella2026[preDEF2])-N_TESSERE),Tabella2026[[#This Row],[preDEF2]]-1,Tabella2026[[#This Row],[preDEF2]])</f>
        <v>123</v>
      </c>
      <c r="V2335" s="21">
        <f>+Tabella2026[[#This Row],[DEF - n. card]]*(PLAFOND/N_TESSERE)</f>
        <v>61500</v>
      </c>
      <c r="W2335" s="18"/>
    </row>
    <row r="2336" spans="2:23" x14ac:dyDescent="0.25">
      <c r="B2336" s="1" t="s">
        <v>4736</v>
      </c>
      <c r="C2336" s="2">
        <v>1228</v>
      </c>
      <c r="D2336" s="1" t="s">
        <v>4737</v>
      </c>
      <c r="E2336" s="1" t="s">
        <v>18</v>
      </c>
      <c r="F2336" s="1" t="s">
        <v>17</v>
      </c>
      <c r="G2336" s="1" t="s">
        <v>2448</v>
      </c>
      <c r="H2336" s="1" t="s">
        <v>15835</v>
      </c>
      <c r="I2336" s="5">
        <v>5100</v>
      </c>
      <c r="J2336" s="5">
        <v>108433406</v>
      </c>
      <c r="K2336" s="3">
        <f>+Tabella2026[[#This Row],[POP_2024]]/SUM(Tabella2026[POP_2024])</f>
        <v>8.6523588094517147E-5</v>
      </c>
      <c r="L2336" s="3">
        <f>+Tabella2026[[#This Row],[INCIDENZA POPOLAZIONE]]*(PLAFOND/2)</f>
        <v>25472.479442334778</v>
      </c>
      <c r="M2336" s="3">
        <f>+IFERROR(Tabella2026[[#This Row],[reddito_2024]]/Tabella2026[[#This Row],[POP_2024]],"")</f>
        <v>21261.452156862746</v>
      </c>
      <c r="N2336" s="3">
        <f>+IF(Tabella2026[[#This Row],[REDDITO COMPLESSIVO PROCAPITE]]&lt;media_aggr_reddito_pc,(media_aggr_reddito_pc-Tabella2026[[#This Row],[REDDITO COMPLESSIVO PROCAPITE]]),0)</f>
        <v>0</v>
      </c>
      <c r="O2336" s="3">
        <f>+Tabella2026[[#This Row],[DIFFERENZA REDDITO INFERIORE ALLA MEDIA DALLA MEDIA]]*Tabella2026[[#This Row],[POP_2024]]</f>
        <v>0</v>
      </c>
      <c r="P2336" s="3">
        <f>+Tabella2026[[#This Row],[POPOLAZIONE PER DIFFERENZA ]]/SUM(Tabella2026[[POPOLAZIONE PER DIFFERENZA ]])</f>
        <v>0</v>
      </c>
      <c r="Q2336" s="3">
        <f>+Tabella2026[[#This Row],[INCIDENZA POPOLAZIONE PER DIFFERENZA]]*(PLAFOND-SUM(Tabella2026[CONTRIBUTO SULLA BASE DELLA POPOLAZIONE]))</f>
        <v>0</v>
      </c>
      <c r="R2336" s="3">
        <f>+Tabella2026[[#This Row],[CONTRIBUTO SULLA BASE DELLA POPOLAZIONE]]+Tabella2026[[#This Row],[CONTRIBUTO SULLA BASE DEL REDDITO]]</f>
        <v>25472.479442334778</v>
      </c>
      <c r="S2336" s="3">
        <f>+Tabella2026[[#This Row],[CONTRIBUTO TOTALE]]/(PLAFOND/N_TESSERE)</f>
        <v>50.944958884669553</v>
      </c>
      <c r="T2336" s="3">
        <f>+MAX(CEILING(Tabella2026[[#This Row],[preDEF1]],1),1)</f>
        <v>51</v>
      </c>
      <c r="U2336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36" s="21">
        <f>+Tabella2026[[#This Row],[DEF - n. card]]*(PLAFOND/N_TESSERE)</f>
        <v>25000</v>
      </c>
      <c r="W2336" s="18"/>
    </row>
    <row r="2337" spans="2:23" x14ac:dyDescent="0.25">
      <c r="B2337" s="1" t="s">
        <v>4756</v>
      </c>
      <c r="C2337" s="2">
        <v>22079</v>
      </c>
      <c r="D2337" s="1" t="s">
        <v>4757</v>
      </c>
      <c r="E2337" s="1" t="s">
        <v>99</v>
      </c>
      <c r="F2337" s="1" t="s">
        <v>98</v>
      </c>
      <c r="G2337" s="1" t="s">
        <v>2448</v>
      </c>
      <c r="H2337" s="1" t="s">
        <v>15835</v>
      </c>
      <c r="I2337" s="5">
        <v>5099</v>
      </c>
      <c r="J2337" s="5">
        <v>96637632</v>
      </c>
      <c r="K2337" s="3">
        <f>+Tabella2026[[#This Row],[POP_2024]]/SUM(Tabella2026[POP_2024])</f>
        <v>8.6506622685086844E-5</v>
      </c>
      <c r="L2337" s="3">
        <f>+Tabella2026[[#This Row],[INCIDENZA POPOLAZIONE]]*(PLAFOND/2)</f>
        <v>25467.484838522552</v>
      </c>
      <c r="M2337" s="3">
        <f>+IFERROR(Tabella2026[[#This Row],[reddito_2024]]/Tabella2026[[#This Row],[POP_2024]],"")</f>
        <v>18952.271425769759</v>
      </c>
      <c r="N2337" s="3">
        <f>+IF(Tabella2026[[#This Row],[REDDITO COMPLESSIVO PROCAPITE]]&lt;media_aggr_reddito_pc,(media_aggr_reddito_pc-Tabella2026[[#This Row],[REDDITO COMPLESSIVO PROCAPITE]]),0)</f>
        <v>0</v>
      </c>
      <c r="O2337" s="3">
        <f>+Tabella2026[[#This Row],[DIFFERENZA REDDITO INFERIORE ALLA MEDIA DALLA MEDIA]]*Tabella2026[[#This Row],[POP_2024]]</f>
        <v>0</v>
      </c>
      <c r="P2337" s="3">
        <f>+Tabella2026[[#This Row],[POPOLAZIONE PER DIFFERENZA ]]/SUM(Tabella2026[[POPOLAZIONE PER DIFFERENZA ]])</f>
        <v>0</v>
      </c>
      <c r="Q2337" s="3">
        <f>+Tabella2026[[#This Row],[INCIDENZA POPOLAZIONE PER DIFFERENZA]]*(PLAFOND-SUM(Tabella2026[CONTRIBUTO SULLA BASE DELLA POPOLAZIONE]))</f>
        <v>0</v>
      </c>
      <c r="R2337" s="3">
        <f>+Tabella2026[[#This Row],[CONTRIBUTO SULLA BASE DELLA POPOLAZIONE]]+Tabella2026[[#This Row],[CONTRIBUTO SULLA BASE DEL REDDITO]]</f>
        <v>25467.484838522552</v>
      </c>
      <c r="S2337" s="3">
        <f>+Tabella2026[[#This Row],[CONTRIBUTO TOTALE]]/(PLAFOND/N_TESSERE)</f>
        <v>50.934969677045103</v>
      </c>
      <c r="T2337" s="3">
        <f>+MAX(CEILING(Tabella2026[[#This Row],[preDEF1]],1),1)</f>
        <v>51</v>
      </c>
      <c r="U2337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37" s="21">
        <f>+Tabella2026[[#This Row],[DEF - n. card]]*(PLAFOND/N_TESSERE)</f>
        <v>25000</v>
      </c>
      <c r="W2337" s="18"/>
    </row>
    <row r="2338" spans="2:23" x14ac:dyDescent="0.25">
      <c r="B2338" s="1" t="s">
        <v>4630</v>
      </c>
      <c r="C2338" s="2">
        <v>65097</v>
      </c>
      <c r="D2338" s="1" t="s">
        <v>4631</v>
      </c>
      <c r="E2338" s="1" t="s">
        <v>15</v>
      </c>
      <c r="F2338" s="1" t="s">
        <v>82</v>
      </c>
      <c r="G2338" s="1" t="s">
        <v>2448</v>
      </c>
      <c r="H2338" s="1" t="s">
        <v>15836</v>
      </c>
      <c r="I2338" s="5">
        <v>5095</v>
      </c>
      <c r="J2338" s="5">
        <v>65809454</v>
      </c>
      <c r="K2338" s="3">
        <f>+Tabella2026[[#This Row],[POP_2024]]/SUM(Tabella2026[POP_2024])</f>
        <v>8.6438761047365659E-5</v>
      </c>
      <c r="L2338" s="3">
        <f>+Tabella2026[[#This Row],[INCIDENZA POPOLAZIONE]]*(PLAFOND/2)</f>
        <v>25447.506423273666</v>
      </c>
      <c r="M2338" s="3">
        <f>+IFERROR(Tabella2026[[#This Row],[reddito_2024]]/Tabella2026[[#This Row],[POP_2024]],"")</f>
        <v>12916.477723258096</v>
      </c>
      <c r="N2338" s="3">
        <f>+IF(Tabella2026[[#This Row],[REDDITO COMPLESSIVO PROCAPITE]]&lt;media_aggr_reddito_pc,(media_aggr_reddito_pc-Tabella2026[[#This Row],[REDDITO COMPLESSIVO PROCAPITE]]),0)</f>
        <v>4908.5883393506447</v>
      </c>
      <c r="O2338" s="3">
        <f>+Tabella2026[[#This Row],[DIFFERENZA REDDITO INFERIORE ALLA MEDIA DALLA MEDIA]]*Tabella2026[[#This Row],[POP_2024]]</f>
        <v>25009257.588991534</v>
      </c>
      <c r="P2338" s="3">
        <f>+Tabella2026[[#This Row],[POPOLAZIONE PER DIFFERENZA ]]/SUM(Tabella2026[[POPOLAZIONE PER DIFFERENZA ]])</f>
        <v>2.2187765800712434E-4</v>
      </c>
      <c r="Q2338" s="3">
        <f>+Tabella2026[[#This Row],[INCIDENZA POPOLAZIONE PER DIFFERENZA]]*(PLAFOND-SUM(Tabella2026[CONTRIBUTO SULLA BASE DELLA POPOLAZIONE]))</f>
        <v>65320.616109054165</v>
      </c>
      <c r="R2338" s="3">
        <f>+Tabella2026[[#This Row],[CONTRIBUTO SULLA BASE DELLA POPOLAZIONE]]+Tabella2026[[#This Row],[CONTRIBUTO SULLA BASE DEL REDDITO]]</f>
        <v>90768.122532327834</v>
      </c>
      <c r="S2338" s="3">
        <f>+Tabella2026[[#This Row],[CONTRIBUTO TOTALE]]/(PLAFOND/N_TESSERE)</f>
        <v>181.53624506465567</v>
      </c>
      <c r="T2338" s="3">
        <f>+MAX(CEILING(Tabella2026[[#This Row],[preDEF1]],1),1)</f>
        <v>182</v>
      </c>
      <c r="U2338" s="9">
        <f xml:space="preserve"> IF(ROW(Tabella2026[[#This Row],[preDEF2]]) - ROW(Tabella2026[[#Headers],[preDEF2]])&lt;=ABS(SUM(Tabella2026[preDEF2])-N_TESSERE),Tabella2026[[#This Row],[preDEF2]]-1,Tabella2026[[#This Row],[preDEF2]])</f>
        <v>181</v>
      </c>
      <c r="V2338" s="21">
        <f>+Tabella2026[[#This Row],[DEF - n. card]]*(PLAFOND/N_TESSERE)</f>
        <v>90500</v>
      </c>
      <c r="W2338" s="18"/>
    </row>
    <row r="2339" spans="2:23" x14ac:dyDescent="0.25">
      <c r="B2339" s="1" t="s">
        <v>4656</v>
      </c>
      <c r="C2339" s="2">
        <v>75019</v>
      </c>
      <c r="D2339" s="1" t="s">
        <v>4657</v>
      </c>
      <c r="E2339" s="1" t="s">
        <v>33</v>
      </c>
      <c r="F2339" s="1" t="s">
        <v>132</v>
      </c>
      <c r="G2339" s="1" t="s">
        <v>2448</v>
      </c>
      <c r="H2339" s="1" t="s">
        <v>15836</v>
      </c>
      <c r="I2339" s="5">
        <v>5093</v>
      </c>
      <c r="J2339" s="5">
        <v>65153987</v>
      </c>
      <c r="K2339" s="3">
        <f>+Tabella2026[[#This Row],[POP_2024]]/SUM(Tabella2026[POP_2024])</f>
        <v>8.6404830228505066E-5</v>
      </c>
      <c r="L2339" s="3">
        <f>+Tabella2026[[#This Row],[INCIDENZA POPOLAZIONE]]*(PLAFOND/2)</f>
        <v>25437.517215649219</v>
      </c>
      <c r="M2339" s="3">
        <f>+IFERROR(Tabella2026[[#This Row],[reddito_2024]]/Tabella2026[[#This Row],[POP_2024]],"")</f>
        <v>12792.850382878461</v>
      </c>
      <c r="N2339" s="3">
        <f>+IF(Tabella2026[[#This Row],[REDDITO COMPLESSIVO PROCAPITE]]&lt;media_aggr_reddito_pc,(media_aggr_reddito_pc-Tabella2026[[#This Row],[REDDITO COMPLESSIVO PROCAPITE]]),0)</f>
        <v>5032.2156797302796</v>
      </c>
      <c r="O2339" s="3">
        <f>+Tabella2026[[#This Row],[DIFFERENZA REDDITO INFERIORE ALLA MEDIA DALLA MEDIA]]*Tabella2026[[#This Row],[POP_2024]]</f>
        <v>25629074.456866313</v>
      </c>
      <c r="P2339" s="3">
        <f>+Tabella2026[[#This Row],[POPOLAZIONE PER DIFFERENZA ]]/SUM(Tabella2026[[POPOLAZIONE PER DIFFERENZA ]])</f>
        <v>2.2737656234476854E-4</v>
      </c>
      <c r="Q2339" s="3">
        <f>+Tabella2026[[#This Row],[INCIDENZA POPOLAZIONE PER DIFFERENZA]]*(PLAFOND-SUM(Tabella2026[CONTRIBUTO SULLA BASE DELLA POPOLAZIONE]))</f>
        <v>66939.489421878374</v>
      </c>
      <c r="R2339" s="3">
        <f>+Tabella2026[[#This Row],[CONTRIBUTO SULLA BASE DELLA POPOLAZIONE]]+Tabella2026[[#This Row],[CONTRIBUTO SULLA BASE DEL REDDITO]]</f>
        <v>92377.006637527593</v>
      </c>
      <c r="S2339" s="3">
        <f>+Tabella2026[[#This Row],[CONTRIBUTO TOTALE]]/(PLAFOND/N_TESSERE)</f>
        <v>184.75401327505517</v>
      </c>
      <c r="T2339" s="3">
        <f>+MAX(CEILING(Tabella2026[[#This Row],[preDEF1]],1),1)</f>
        <v>185</v>
      </c>
      <c r="U2339" s="9">
        <f xml:space="preserve"> IF(ROW(Tabella2026[[#This Row],[preDEF2]]) - ROW(Tabella2026[[#Headers],[preDEF2]])&lt;=ABS(SUM(Tabella2026[preDEF2])-N_TESSERE),Tabella2026[[#This Row],[preDEF2]]-1,Tabella2026[[#This Row],[preDEF2]])</f>
        <v>184</v>
      </c>
      <c r="V2339" s="21">
        <f>+Tabella2026[[#This Row],[DEF - n. card]]*(PLAFOND/N_TESSERE)</f>
        <v>92000</v>
      </c>
      <c r="W2339" s="18"/>
    </row>
    <row r="2340" spans="2:23" x14ac:dyDescent="0.25">
      <c r="B2340" s="1" t="s">
        <v>4584</v>
      </c>
      <c r="C2340" s="2">
        <v>69017</v>
      </c>
      <c r="D2340" s="1" t="s">
        <v>4585</v>
      </c>
      <c r="E2340" s="1" t="s">
        <v>96</v>
      </c>
      <c r="F2340" s="1" t="s">
        <v>328</v>
      </c>
      <c r="G2340" s="1" t="s">
        <v>2448</v>
      </c>
      <c r="H2340" s="1" t="s">
        <v>15836</v>
      </c>
      <c r="I2340" s="5">
        <v>5092</v>
      </c>
      <c r="J2340" s="5">
        <v>82456332</v>
      </c>
      <c r="K2340" s="3">
        <f>+Tabella2026[[#This Row],[POP_2024]]/SUM(Tabella2026[POP_2024])</f>
        <v>8.6387864819074763E-5</v>
      </c>
      <c r="L2340" s="3">
        <f>+Tabella2026[[#This Row],[INCIDENZA POPOLAZIONE]]*(PLAFOND/2)</f>
        <v>25432.522611836997</v>
      </c>
      <c r="M2340" s="3">
        <f>+IFERROR(Tabella2026[[#This Row],[reddito_2024]]/Tabella2026[[#This Row],[POP_2024]],"")</f>
        <v>16193.309505106048</v>
      </c>
      <c r="N2340" s="3">
        <f>+IF(Tabella2026[[#This Row],[REDDITO COMPLESSIVO PROCAPITE]]&lt;media_aggr_reddito_pc,(media_aggr_reddito_pc-Tabella2026[[#This Row],[REDDITO COMPLESSIVO PROCAPITE]]),0)</f>
        <v>1631.7565575026929</v>
      </c>
      <c r="O2340" s="3">
        <f>+Tabella2026[[#This Row],[DIFFERENZA REDDITO INFERIORE ALLA MEDIA DALLA MEDIA]]*Tabella2026[[#This Row],[POP_2024]]</f>
        <v>8308904.3908037124</v>
      </c>
      <c r="P2340" s="3">
        <f>+Tabella2026[[#This Row],[POPOLAZIONE PER DIFFERENZA ]]/SUM(Tabella2026[[POPOLAZIONE PER DIFFERENZA ]])</f>
        <v>7.3715112904756123E-5</v>
      </c>
      <c r="Q2340" s="3">
        <f>+Tabella2026[[#This Row],[INCIDENZA POPOLAZIONE PER DIFFERENZA]]*(PLAFOND-SUM(Tabella2026[CONTRIBUTO SULLA BASE DELLA POPOLAZIONE]))</f>
        <v>21701.673952825611</v>
      </c>
      <c r="R2340" s="3">
        <f>+Tabella2026[[#This Row],[CONTRIBUTO SULLA BASE DELLA POPOLAZIONE]]+Tabella2026[[#This Row],[CONTRIBUTO SULLA BASE DEL REDDITO]]</f>
        <v>47134.196564662605</v>
      </c>
      <c r="S2340" s="3">
        <f>+Tabella2026[[#This Row],[CONTRIBUTO TOTALE]]/(PLAFOND/N_TESSERE)</f>
        <v>94.268393129325204</v>
      </c>
      <c r="T2340" s="3">
        <f>+MAX(CEILING(Tabella2026[[#This Row],[preDEF1]],1),1)</f>
        <v>95</v>
      </c>
      <c r="U2340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2340" s="21">
        <f>+Tabella2026[[#This Row],[DEF - n. card]]*(PLAFOND/N_TESSERE)</f>
        <v>47000</v>
      </c>
      <c r="W2340" s="18"/>
    </row>
    <row r="2341" spans="2:23" x14ac:dyDescent="0.25">
      <c r="B2341" s="1" t="s">
        <v>4688</v>
      </c>
      <c r="C2341" s="2">
        <v>30068</v>
      </c>
      <c r="D2341" s="1" t="s">
        <v>4689</v>
      </c>
      <c r="E2341" s="1" t="s">
        <v>48</v>
      </c>
      <c r="F2341" s="1" t="s">
        <v>120</v>
      </c>
      <c r="G2341" s="1" t="s">
        <v>2448</v>
      </c>
      <c r="H2341" s="1" t="s">
        <v>15835</v>
      </c>
      <c r="I2341" s="5">
        <v>5092</v>
      </c>
      <c r="J2341" s="5">
        <v>127622551</v>
      </c>
      <c r="K2341" s="3">
        <f>+Tabella2026[[#This Row],[POP_2024]]/SUM(Tabella2026[POP_2024])</f>
        <v>8.6387864819074763E-5</v>
      </c>
      <c r="L2341" s="3">
        <f>+Tabella2026[[#This Row],[INCIDENZA POPOLAZIONE]]*(PLAFOND/2)</f>
        <v>25432.522611836997</v>
      </c>
      <c r="M2341" s="3">
        <f>+IFERROR(Tabella2026[[#This Row],[reddito_2024]]/Tabella2026[[#This Row],[POP_2024]],"")</f>
        <v>25063.344658287511</v>
      </c>
      <c r="N2341" s="3">
        <f>+IF(Tabella2026[[#This Row],[REDDITO COMPLESSIVO PROCAPITE]]&lt;media_aggr_reddito_pc,(media_aggr_reddito_pc-Tabella2026[[#This Row],[REDDITO COMPLESSIVO PROCAPITE]]),0)</f>
        <v>0</v>
      </c>
      <c r="O2341" s="3">
        <f>+Tabella2026[[#This Row],[DIFFERENZA REDDITO INFERIORE ALLA MEDIA DALLA MEDIA]]*Tabella2026[[#This Row],[POP_2024]]</f>
        <v>0</v>
      </c>
      <c r="P2341" s="3">
        <f>+Tabella2026[[#This Row],[POPOLAZIONE PER DIFFERENZA ]]/SUM(Tabella2026[[POPOLAZIONE PER DIFFERENZA ]])</f>
        <v>0</v>
      </c>
      <c r="Q2341" s="3">
        <f>+Tabella2026[[#This Row],[INCIDENZA POPOLAZIONE PER DIFFERENZA]]*(PLAFOND-SUM(Tabella2026[CONTRIBUTO SULLA BASE DELLA POPOLAZIONE]))</f>
        <v>0</v>
      </c>
      <c r="R2341" s="3">
        <f>+Tabella2026[[#This Row],[CONTRIBUTO SULLA BASE DELLA POPOLAZIONE]]+Tabella2026[[#This Row],[CONTRIBUTO SULLA BASE DEL REDDITO]]</f>
        <v>25432.522611836997</v>
      </c>
      <c r="S2341" s="3">
        <f>+Tabella2026[[#This Row],[CONTRIBUTO TOTALE]]/(PLAFOND/N_TESSERE)</f>
        <v>50.865045223673995</v>
      </c>
      <c r="T2341" s="3">
        <f>+MAX(CEILING(Tabella2026[[#This Row],[preDEF1]],1),1)</f>
        <v>51</v>
      </c>
      <c r="U2341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41" s="21">
        <f>+Tabella2026[[#This Row],[DEF - n. card]]*(PLAFOND/N_TESSERE)</f>
        <v>25000</v>
      </c>
      <c r="W2341" s="18"/>
    </row>
    <row r="2342" spans="2:23" x14ac:dyDescent="0.25">
      <c r="B2342" s="1" t="s">
        <v>4799</v>
      </c>
      <c r="C2342" s="2">
        <v>23087</v>
      </c>
      <c r="D2342" s="1" t="s">
        <v>4800</v>
      </c>
      <c r="E2342" s="1" t="s">
        <v>38</v>
      </c>
      <c r="F2342" s="1" t="s">
        <v>37</v>
      </c>
      <c r="G2342" s="1" t="s">
        <v>2448</v>
      </c>
      <c r="H2342" s="1" t="s">
        <v>15835</v>
      </c>
      <c r="I2342" s="5">
        <v>5092</v>
      </c>
      <c r="J2342" s="5">
        <v>93467449</v>
      </c>
      <c r="K2342" s="3">
        <f>+Tabella2026[[#This Row],[POP_2024]]/SUM(Tabella2026[POP_2024])</f>
        <v>8.6387864819074763E-5</v>
      </c>
      <c r="L2342" s="3">
        <f>+Tabella2026[[#This Row],[INCIDENZA POPOLAZIONE]]*(PLAFOND/2)</f>
        <v>25432.522611836997</v>
      </c>
      <c r="M2342" s="3">
        <f>+IFERROR(Tabella2026[[#This Row],[reddito_2024]]/Tabella2026[[#This Row],[POP_2024]],"")</f>
        <v>18355.744108405343</v>
      </c>
      <c r="N2342" s="3">
        <f>+IF(Tabella2026[[#This Row],[REDDITO COMPLESSIVO PROCAPITE]]&lt;media_aggr_reddito_pc,(media_aggr_reddito_pc-Tabella2026[[#This Row],[REDDITO COMPLESSIVO PROCAPITE]]),0)</f>
        <v>0</v>
      </c>
      <c r="O2342" s="3">
        <f>+Tabella2026[[#This Row],[DIFFERENZA REDDITO INFERIORE ALLA MEDIA DALLA MEDIA]]*Tabella2026[[#This Row],[POP_2024]]</f>
        <v>0</v>
      </c>
      <c r="P2342" s="3">
        <f>+Tabella2026[[#This Row],[POPOLAZIONE PER DIFFERENZA ]]/SUM(Tabella2026[[POPOLAZIONE PER DIFFERENZA ]])</f>
        <v>0</v>
      </c>
      <c r="Q2342" s="3">
        <f>+Tabella2026[[#This Row],[INCIDENZA POPOLAZIONE PER DIFFERENZA]]*(PLAFOND-SUM(Tabella2026[CONTRIBUTO SULLA BASE DELLA POPOLAZIONE]))</f>
        <v>0</v>
      </c>
      <c r="R2342" s="3">
        <f>+Tabella2026[[#This Row],[CONTRIBUTO SULLA BASE DELLA POPOLAZIONE]]+Tabella2026[[#This Row],[CONTRIBUTO SULLA BASE DEL REDDITO]]</f>
        <v>25432.522611836997</v>
      </c>
      <c r="S2342" s="3">
        <f>+Tabella2026[[#This Row],[CONTRIBUTO TOTALE]]/(PLAFOND/N_TESSERE)</f>
        <v>50.865045223673995</v>
      </c>
      <c r="T2342" s="3">
        <f>+MAX(CEILING(Tabella2026[[#This Row],[preDEF1]],1),1)</f>
        <v>51</v>
      </c>
      <c r="U2342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42" s="21">
        <f>+Tabella2026[[#This Row],[DEF - n. card]]*(PLAFOND/N_TESSERE)</f>
        <v>25000</v>
      </c>
      <c r="W2342" s="18"/>
    </row>
    <row r="2343" spans="2:23" x14ac:dyDescent="0.25">
      <c r="B2343" s="1" t="s">
        <v>4640</v>
      </c>
      <c r="C2343" s="2">
        <v>26032</v>
      </c>
      <c r="D2343" s="1" t="s">
        <v>4641</v>
      </c>
      <c r="E2343" s="1" t="s">
        <v>38</v>
      </c>
      <c r="F2343" s="1" t="s">
        <v>150</v>
      </c>
      <c r="G2343" s="1" t="s">
        <v>2448</v>
      </c>
      <c r="H2343" s="1" t="s">
        <v>15835</v>
      </c>
      <c r="I2343" s="5">
        <v>5091</v>
      </c>
      <c r="J2343" s="5">
        <v>97663981</v>
      </c>
      <c r="K2343" s="3">
        <f>+Tabella2026[[#This Row],[POP_2024]]/SUM(Tabella2026[POP_2024])</f>
        <v>8.6370899409644473E-5</v>
      </c>
      <c r="L2343" s="3">
        <f>+Tabella2026[[#This Row],[INCIDENZA POPOLAZIONE]]*(PLAFOND/2)</f>
        <v>25427.528008024776</v>
      </c>
      <c r="M2343" s="3">
        <f>+IFERROR(Tabella2026[[#This Row],[reddito_2024]]/Tabella2026[[#This Row],[POP_2024]],"")</f>
        <v>19183.653702612453</v>
      </c>
      <c r="N2343" s="3">
        <f>+IF(Tabella2026[[#This Row],[REDDITO COMPLESSIVO PROCAPITE]]&lt;media_aggr_reddito_pc,(media_aggr_reddito_pc-Tabella2026[[#This Row],[REDDITO COMPLESSIVO PROCAPITE]]),0)</f>
        <v>0</v>
      </c>
      <c r="O2343" s="3">
        <f>+Tabella2026[[#This Row],[DIFFERENZA REDDITO INFERIORE ALLA MEDIA DALLA MEDIA]]*Tabella2026[[#This Row],[POP_2024]]</f>
        <v>0</v>
      </c>
      <c r="P2343" s="3">
        <f>+Tabella2026[[#This Row],[POPOLAZIONE PER DIFFERENZA ]]/SUM(Tabella2026[[POPOLAZIONE PER DIFFERENZA ]])</f>
        <v>0</v>
      </c>
      <c r="Q2343" s="3">
        <f>+Tabella2026[[#This Row],[INCIDENZA POPOLAZIONE PER DIFFERENZA]]*(PLAFOND-SUM(Tabella2026[CONTRIBUTO SULLA BASE DELLA POPOLAZIONE]))</f>
        <v>0</v>
      </c>
      <c r="R2343" s="3">
        <f>+Tabella2026[[#This Row],[CONTRIBUTO SULLA BASE DELLA POPOLAZIONE]]+Tabella2026[[#This Row],[CONTRIBUTO SULLA BASE DEL REDDITO]]</f>
        <v>25427.528008024776</v>
      </c>
      <c r="S2343" s="3">
        <f>+Tabella2026[[#This Row],[CONTRIBUTO TOTALE]]/(PLAFOND/N_TESSERE)</f>
        <v>50.855056016049552</v>
      </c>
      <c r="T2343" s="3">
        <f>+MAX(CEILING(Tabella2026[[#This Row],[preDEF1]],1),1)</f>
        <v>51</v>
      </c>
      <c r="U2343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43" s="21">
        <f>+Tabella2026[[#This Row],[DEF - n. card]]*(PLAFOND/N_TESSERE)</f>
        <v>25000</v>
      </c>
      <c r="W2343" s="18"/>
    </row>
    <row r="2344" spans="2:23" x14ac:dyDescent="0.25">
      <c r="B2344" s="1" t="s">
        <v>4592</v>
      </c>
      <c r="C2344" s="2">
        <v>61009</v>
      </c>
      <c r="D2344" s="1" t="s">
        <v>4593</v>
      </c>
      <c r="E2344" s="1" t="s">
        <v>15</v>
      </c>
      <c r="F2344" s="1" t="s">
        <v>184</v>
      </c>
      <c r="G2344" s="1" t="s">
        <v>2448</v>
      </c>
      <c r="H2344" s="1" t="s">
        <v>15836</v>
      </c>
      <c r="I2344" s="5">
        <v>5083</v>
      </c>
      <c r="J2344" s="5">
        <v>67339186</v>
      </c>
      <c r="K2344" s="3">
        <f>+Tabella2026[[#This Row],[POP_2024]]/SUM(Tabella2026[POP_2024])</f>
        <v>8.6235176134202089E-5</v>
      </c>
      <c r="L2344" s="3">
        <f>+Tabella2026[[#This Row],[INCIDENZA POPOLAZIONE]]*(PLAFOND/2)</f>
        <v>25387.571177526996</v>
      </c>
      <c r="M2344" s="3">
        <f>+IFERROR(Tabella2026[[#This Row],[reddito_2024]]/Tabella2026[[#This Row],[POP_2024]],"")</f>
        <v>13247.921699783592</v>
      </c>
      <c r="N2344" s="3">
        <f>+IF(Tabella2026[[#This Row],[REDDITO COMPLESSIVO PROCAPITE]]&lt;media_aggr_reddito_pc,(media_aggr_reddito_pc-Tabella2026[[#This Row],[REDDITO COMPLESSIVO PROCAPITE]]),0)</f>
        <v>4577.1443628251491</v>
      </c>
      <c r="O2344" s="3">
        <f>+Tabella2026[[#This Row],[DIFFERENZA REDDITO INFERIORE ALLA MEDIA DALLA MEDIA]]*Tabella2026[[#This Row],[POP_2024]]</f>
        <v>23265624.796240233</v>
      </c>
      <c r="P2344" s="3">
        <f>+Tabella2026[[#This Row],[POPOLAZIONE PER DIFFERENZA ]]/SUM(Tabella2026[[POPOLAZIONE PER DIFFERENZA ]])</f>
        <v>2.0640845988705009E-4</v>
      </c>
      <c r="Q2344" s="3">
        <f>+Tabella2026[[#This Row],[INCIDENZA POPOLAZIONE PER DIFFERENZA]]*(PLAFOND-SUM(Tabella2026[CONTRIBUTO SULLA BASE DELLA POPOLAZIONE]))</f>
        <v>60766.495784402876</v>
      </c>
      <c r="R2344" s="3">
        <f>+Tabella2026[[#This Row],[CONTRIBUTO SULLA BASE DELLA POPOLAZIONE]]+Tabella2026[[#This Row],[CONTRIBUTO SULLA BASE DEL REDDITO]]</f>
        <v>86154.066961929871</v>
      </c>
      <c r="S2344" s="3">
        <f>+Tabella2026[[#This Row],[CONTRIBUTO TOTALE]]/(PLAFOND/N_TESSERE)</f>
        <v>172.30813392385974</v>
      </c>
      <c r="T2344" s="3">
        <f>+MAX(CEILING(Tabella2026[[#This Row],[preDEF1]],1),1)</f>
        <v>173</v>
      </c>
      <c r="U2344" s="9">
        <f xml:space="preserve"> IF(ROW(Tabella2026[[#This Row],[preDEF2]]) - ROW(Tabella2026[[#Headers],[preDEF2]])&lt;=ABS(SUM(Tabella2026[preDEF2])-N_TESSERE),Tabella2026[[#This Row],[preDEF2]]-1,Tabella2026[[#This Row],[preDEF2]])</f>
        <v>172</v>
      </c>
      <c r="V2344" s="21">
        <f>+Tabella2026[[#This Row],[DEF - n. card]]*(PLAFOND/N_TESSERE)</f>
        <v>86000</v>
      </c>
      <c r="W2344" s="18"/>
    </row>
    <row r="2345" spans="2:23" x14ac:dyDescent="0.25">
      <c r="B2345" s="1" t="s">
        <v>4668</v>
      </c>
      <c r="C2345" s="2">
        <v>79029</v>
      </c>
      <c r="D2345" s="1" t="s">
        <v>4669</v>
      </c>
      <c r="E2345" s="1" t="s">
        <v>61</v>
      </c>
      <c r="F2345" s="1" t="s">
        <v>148</v>
      </c>
      <c r="G2345" s="1" t="s">
        <v>2448</v>
      </c>
      <c r="H2345" s="1" t="s">
        <v>15836</v>
      </c>
      <c r="I2345" s="5">
        <v>5082</v>
      </c>
      <c r="J2345" s="5">
        <v>54096630</v>
      </c>
      <c r="K2345" s="3">
        <f>+Tabella2026[[#This Row],[POP_2024]]/SUM(Tabella2026[POP_2024])</f>
        <v>8.6218210724771786E-5</v>
      </c>
      <c r="L2345" s="3">
        <f>+Tabella2026[[#This Row],[INCIDENZA POPOLAZIONE]]*(PLAFOND/2)</f>
        <v>25382.57657371477</v>
      </c>
      <c r="M2345" s="3">
        <f>+IFERROR(Tabella2026[[#This Row],[reddito_2024]]/Tabella2026[[#This Row],[POP_2024]],"")</f>
        <v>10644.752066115703</v>
      </c>
      <c r="N2345" s="3">
        <f>+IF(Tabella2026[[#This Row],[REDDITO COMPLESSIVO PROCAPITE]]&lt;media_aggr_reddito_pc,(media_aggr_reddito_pc-Tabella2026[[#This Row],[REDDITO COMPLESSIVO PROCAPITE]]),0)</f>
        <v>7180.3139964930378</v>
      </c>
      <c r="O2345" s="3">
        <f>+Tabella2026[[#This Row],[DIFFERENZA REDDITO INFERIORE ALLA MEDIA DALLA MEDIA]]*Tabella2026[[#This Row],[POP_2024]]</f>
        <v>36490355.730177619</v>
      </c>
      <c r="P2345" s="3">
        <f>+Tabella2026[[#This Row],[POPOLAZIONE PER DIFFERENZA ]]/SUM(Tabella2026[[POPOLAZIONE PER DIFFERENZA ]])</f>
        <v>3.2373590621188593E-4</v>
      </c>
      <c r="Q2345" s="3">
        <f>+Tabella2026[[#This Row],[INCIDENZA POPOLAZIONE PER DIFFERENZA]]*(PLAFOND-SUM(Tabella2026[CONTRIBUTO SULLA BASE DELLA POPOLAZIONE]))</f>
        <v>95307.607986849951</v>
      </c>
      <c r="R2345" s="3">
        <f>+Tabella2026[[#This Row],[CONTRIBUTO SULLA BASE DELLA POPOLAZIONE]]+Tabella2026[[#This Row],[CONTRIBUTO SULLA BASE DEL REDDITO]]</f>
        <v>120690.18456056472</v>
      </c>
      <c r="S2345" s="3">
        <f>+Tabella2026[[#This Row],[CONTRIBUTO TOTALE]]/(PLAFOND/N_TESSERE)</f>
        <v>241.38036912112946</v>
      </c>
      <c r="T2345" s="3">
        <f>+MAX(CEILING(Tabella2026[[#This Row],[preDEF1]],1),1)</f>
        <v>242</v>
      </c>
      <c r="U2345" s="9">
        <f xml:space="preserve"> IF(ROW(Tabella2026[[#This Row],[preDEF2]]) - ROW(Tabella2026[[#Headers],[preDEF2]])&lt;=ABS(SUM(Tabella2026[preDEF2])-N_TESSERE),Tabella2026[[#This Row],[preDEF2]]-1,Tabella2026[[#This Row],[preDEF2]])</f>
        <v>241</v>
      </c>
      <c r="V2345" s="21">
        <f>+Tabella2026[[#This Row],[DEF - n. card]]*(PLAFOND/N_TESSERE)</f>
        <v>120500</v>
      </c>
      <c r="W2345" s="18"/>
    </row>
    <row r="2346" spans="2:23" x14ac:dyDescent="0.25">
      <c r="B2346" s="1" t="s">
        <v>4536</v>
      </c>
      <c r="C2346" s="2">
        <v>84018</v>
      </c>
      <c r="D2346" s="1" t="s">
        <v>4537</v>
      </c>
      <c r="E2346" s="1" t="s">
        <v>21</v>
      </c>
      <c r="F2346" s="1" t="s">
        <v>261</v>
      </c>
      <c r="G2346" s="1" t="s">
        <v>2448</v>
      </c>
      <c r="H2346" s="1" t="s">
        <v>15836</v>
      </c>
      <c r="I2346" s="5">
        <v>5081</v>
      </c>
      <c r="J2346" s="5">
        <v>57262457</v>
      </c>
      <c r="K2346" s="3">
        <f>+Tabella2026[[#This Row],[POP_2024]]/SUM(Tabella2026[POP_2024])</f>
        <v>8.6201245315341497E-5</v>
      </c>
      <c r="L2346" s="3">
        <f>+Tabella2026[[#This Row],[INCIDENZA POPOLAZIONE]]*(PLAFOND/2)</f>
        <v>25377.581969902549</v>
      </c>
      <c r="M2346" s="3">
        <f>+IFERROR(Tabella2026[[#This Row],[reddito_2024]]/Tabella2026[[#This Row],[POP_2024]],"")</f>
        <v>11269.918716788034</v>
      </c>
      <c r="N2346" s="3">
        <f>+IF(Tabella2026[[#This Row],[REDDITO COMPLESSIVO PROCAPITE]]&lt;media_aggr_reddito_pc,(media_aggr_reddito_pc-Tabella2026[[#This Row],[REDDITO COMPLESSIVO PROCAPITE]]),0)</f>
        <v>6555.1473458207074</v>
      </c>
      <c r="O2346" s="3">
        <f>+Tabella2026[[#This Row],[DIFFERENZA REDDITO INFERIORE ALLA MEDIA DALLA MEDIA]]*Tabella2026[[#This Row],[POP_2024]]</f>
        <v>33306703.664115015</v>
      </c>
      <c r="P2346" s="3">
        <f>+Tabella2026[[#This Row],[POPOLAZIONE PER DIFFERENZA ]]/SUM(Tabella2026[[POPOLAZIONE PER DIFFERENZA ]])</f>
        <v>2.9549111478559243E-4</v>
      </c>
      <c r="Q2346" s="3">
        <f>+Tabella2026[[#This Row],[INCIDENZA POPOLAZIONE PER DIFFERENZA]]*(PLAFOND-SUM(Tabella2026[CONTRIBUTO SULLA BASE DELLA POPOLAZIONE]))</f>
        <v>86992.362574542669</v>
      </c>
      <c r="R2346" s="3">
        <f>+Tabella2026[[#This Row],[CONTRIBUTO SULLA BASE DELLA POPOLAZIONE]]+Tabella2026[[#This Row],[CONTRIBUTO SULLA BASE DEL REDDITO]]</f>
        <v>112369.94454444521</v>
      </c>
      <c r="S2346" s="3">
        <f>+Tabella2026[[#This Row],[CONTRIBUTO TOTALE]]/(PLAFOND/N_TESSERE)</f>
        <v>224.73988908889044</v>
      </c>
      <c r="T2346" s="3">
        <f>+MAX(CEILING(Tabella2026[[#This Row],[preDEF1]],1),1)</f>
        <v>225</v>
      </c>
      <c r="U2346" s="9">
        <f xml:space="preserve"> IF(ROW(Tabella2026[[#This Row],[preDEF2]]) - ROW(Tabella2026[[#Headers],[preDEF2]])&lt;=ABS(SUM(Tabella2026[preDEF2])-N_TESSERE),Tabella2026[[#This Row],[preDEF2]]-1,Tabella2026[[#This Row],[preDEF2]])</f>
        <v>224</v>
      </c>
      <c r="V2346" s="21">
        <f>+Tabella2026[[#This Row],[DEF - n. card]]*(PLAFOND/N_TESSERE)</f>
        <v>112000</v>
      </c>
      <c r="W2346" s="18"/>
    </row>
    <row r="2347" spans="2:23" x14ac:dyDescent="0.25">
      <c r="B2347" s="1" t="s">
        <v>4841</v>
      </c>
      <c r="C2347" s="2">
        <v>18060</v>
      </c>
      <c r="D2347" s="1" t="s">
        <v>4842</v>
      </c>
      <c r="E2347" s="1" t="s">
        <v>12</v>
      </c>
      <c r="F2347" s="1" t="s">
        <v>195</v>
      </c>
      <c r="G2347" s="1" t="s">
        <v>2448</v>
      </c>
      <c r="H2347" s="1" t="s">
        <v>15835</v>
      </c>
      <c r="I2347" s="5">
        <v>5080</v>
      </c>
      <c r="J2347" s="5">
        <v>95681998</v>
      </c>
      <c r="K2347" s="3">
        <f>+Tabella2026[[#This Row],[POP_2024]]/SUM(Tabella2026[POP_2024])</f>
        <v>8.6184279905911193E-5</v>
      </c>
      <c r="L2347" s="3">
        <f>+Tabella2026[[#This Row],[INCIDENZA POPOLAZIONE]]*(PLAFOND/2)</f>
        <v>25372.587366090327</v>
      </c>
      <c r="M2347" s="3">
        <f>+IFERROR(Tabella2026[[#This Row],[reddito_2024]]/Tabella2026[[#This Row],[POP_2024]],"")</f>
        <v>18835.038976377953</v>
      </c>
      <c r="N2347" s="3">
        <f>+IF(Tabella2026[[#This Row],[REDDITO COMPLESSIVO PROCAPITE]]&lt;media_aggr_reddito_pc,(media_aggr_reddito_pc-Tabella2026[[#This Row],[REDDITO COMPLESSIVO PROCAPITE]]),0)</f>
        <v>0</v>
      </c>
      <c r="O2347" s="3">
        <f>+Tabella2026[[#This Row],[DIFFERENZA REDDITO INFERIORE ALLA MEDIA DALLA MEDIA]]*Tabella2026[[#This Row],[POP_2024]]</f>
        <v>0</v>
      </c>
      <c r="P2347" s="3">
        <f>+Tabella2026[[#This Row],[POPOLAZIONE PER DIFFERENZA ]]/SUM(Tabella2026[[POPOLAZIONE PER DIFFERENZA ]])</f>
        <v>0</v>
      </c>
      <c r="Q2347" s="3">
        <f>+Tabella2026[[#This Row],[INCIDENZA POPOLAZIONE PER DIFFERENZA]]*(PLAFOND-SUM(Tabella2026[CONTRIBUTO SULLA BASE DELLA POPOLAZIONE]))</f>
        <v>0</v>
      </c>
      <c r="R2347" s="3">
        <f>+Tabella2026[[#This Row],[CONTRIBUTO SULLA BASE DELLA POPOLAZIONE]]+Tabella2026[[#This Row],[CONTRIBUTO SULLA BASE DEL REDDITO]]</f>
        <v>25372.587366090327</v>
      </c>
      <c r="S2347" s="3">
        <f>+Tabella2026[[#This Row],[CONTRIBUTO TOTALE]]/(PLAFOND/N_TESSERE)</f>
        <v>50.745174732180651</v>
      </c>
      <c r="T2347" s="3">
        <f>+MAX(CEILING(Tabella2026[[#This Row],[preDEF1]],1),1)</f>
        <v>51</v>
      </c>
      <c r="U2347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47" s="21">
        <f>+Tabella2026[[#This Row],[DEF - n. card]]*(PLAFOND/N_TESSERE)</f>
        <v>25000</v>
      </c>
      <c r="W2347" s="18"/>
    </row>
    <row r="2348" spans="2:23" x14ac:dyDescent="0.25">
      <c r="B2348" s="1" t="s">
        <v>4708</v>
      </c>
      <c r="C2348" s="2">
        <v>46011</v>
      </c>
      <c r="D2348" s="1" t="s">
        <v>4709</v>
      </c>
      <c r="E2348" s="1" t="s">
        <v>30</v>
      </c>
      <c r="F2348" s="1" t="s">
        <v>142</v>
      </c>
      <c r="G2348" s="1" t="s">
        <v>2448</v>
      </c>
      <c r="H2348" s="1" t="s">
        <v>15834</v>
      </c>
      <c r="I2348" s="5">
        <v>5080</v>
      </c>
      <c r="J2348" s="5">
        <v>84096539</v>
      </c>
      <c r="K2348" s="3">
        <f>+Tabella2026[[#This Row],[POP_2024]]/SUM(Tabella2026[POP_2024])</f>
        <v>8.6184279905911193E-5</v>
      </c>
      <c r="L2348" s="3">
        <f>+Tabella2026[[#This Row],[INCIDENZA POPOLAZIONE]]*(PLAFOND/2)</f>
        <v>25372.587366090327</v>
      </c>
      <c r="M2348" s="3">
        <f>+IFERROR(Tabella2026[[#This Row],[reddito_2024]]/Tabella2026[[#This Row],[POP_2024]],"")</f>
        <v>16554.436811023621</v>
      </c>
      <c r="N2348" s="3">
        <f>+IF(Tabella2026[[#This Row],[REDDITO COMPLESSIVO PROCAPITE]]&lt;media_aggr_reddito_pc,(media_aggr_reddito_pc-Tabella2026[[#This Row],[REDDITO COMPLESSIVO PROCAPITE]]),0)</f>
        <v>1270.6292515851201</v>
      </c>
      <c r="O2348" s="3">
        <f>+Tabella2026[[#This Row],[DIFFERENZA REDDITO INFERIORE ALLA MEDIA DALLA MEDIA]]*Tabella2026[[#This Row],[POP_2024]]</f>
        <v>6454796.5980524104</v>
      </c>
      <c r="P2348" s="3">
        <f>+Tabella2026[[#This Row],[POPOLAZIONE PER DIFFERENZA ]]/SUM(Tabella2026[[POPOLAZIONE PER DIFFERENZA ]])</f>
        <v>5.7265800353811019E-5</v>
      </c>
      <c r="Q2348" s="3">
        <f>+Tabella2026[[#This Row],[INCIDENZA POPOLAZIONE PER DIFFERENZA]]*(PLAFOND-SUM(Tabella2026[CONTRIBUTO SULLA BASE DELLA POPOLAZIONE]))</f>
        <v>16859.008674811768</v>
      </c>
      <c r="R2348" s="3">
        <f>+Tabella2026[[#This Row],[CONTRIBUTO SULLA BASE DELLA POPOLAZIONE]]+Tabella2026[[#This Row],[CONTRIBUTO SULLA BASE DEL REDDITO]]</f>
        <v>42231.596040902092</v>
      </c>
      <c r="S2348" s="3">
        <f>+Tabella2026[[#This Row],[CONTRIBUTO TOTALE]]/(PLAFOND/N_TESSERE)</f>
        <v>84.463192081804181</v>
      </c>
      <c r="T2348" s="3">
        <f>+MAX(CEILING(Tabella2026[[#This Row],[preDEF1]],1),1)</f>
        <v>85</v>
      </c>
      <c r="U2348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2348" s="21">
        <f>+Tabella2026[[#This Row],[DEF - n. card]]*(PLAFOND/N_TESSERE)</f>
        <v>42000</v>
      </c>
      <c r="W2348" s="18"/>
    </row>
    <row r="2349" spans="2:23" x14ac:dyDescent="0.25">
      <c r="B2349" s="1" t="s">
        <v>4772</v>
      </c>
      <c r="C2349" s="2">
        <v>113022</v>
      </c>
      <c r="D2349" s="1" t="s">
        <v>4773</v>
      </c>
      <c r="E2349" s="1" t="s">
        <v>76</v>
      </c>
      <c r="F2349" s="1" t="s">
        <v>15837</v>
      </c>
      <c r="G2349" s="1" t="s">
        <v>2448</v>
      </c>
      <c r="H2349" s="1" t="s">
        <v>15836</v>
      </c>
      <c r="I2349" s="5">
        <v>5078</v>
      </c>
      <c r="J2349" s="5">
        <v>74997710</v>
      </c>
      <c r="K2349" s="3">
        <f>+Tabella2026[[#This Row],[POP_2024]]/SUM(Tabella2026[POP_2024])</f>
        <v>8.6150349087050601E-5</v>
      </c>
      <c r="L2349" s="3">
        <f>+Tabella2026[[#This Row],[INCIDENZA POPOLAZIONE]]*(PLAFOND/2)</f>
        <v>25362.59815846588</v>
      </c>
      <c r="M2349" s="3">
        <f>+IFERROR(Tabella2026[[#This Row],[reddito_2024]]/Tabella2026[[#This Row],[POP_2024]],"")</f>
        <v>14769.143363528949</v>
      </c>
      <c r="N2349" s="3">
        <f>+IF(Tabella2026[[#This Row],[REDDITO COMPLESSIVO PROCAPITE]]&lt;media_aggr_reddito_pc,(media_aggr_reddito_pc-Tabella2026[[#This Row],[REDDITO COMPLESSIVO PROCAPITE]]),0)</f>
        <v>3055.9226990797924</v>
      </c>
      <c r="O2349" s="3">
        <f>+Tabella2026[[#This Row],[DIFFERENZA REDDITO INFERIORE ALLA MEDIA DALLA MEDIA]]*Tabella2026[[#This Row],[POP_2024]]</f>
        <v>15517975.465927185</v>
      </c>
      <c r="P2349" s="3">
        <f>+Tabella2026[[#This Row],[POPOLAZIONE PER DIFFERENZA ]]/SUM(Tabella2026[[POPOLAZIONE PER DIFFERENZA ]])</f>
        <v>1.3767270144426452E-4</v>
      </c>
      <c r="Q2349" s="3">
        <f>+Tabella2026[[#This Row],[INCIDENZA POPOLAZIONE PER DIFFERENZA]]*(PLAFOND-SUM(Tabella2026[CONTRIBUTO SULLA BASE DELLA POPOLAZIONE]))</f>
        <v>40530.740050665554</v>
      </c>
      <c r="R2349" s="3">
        <f>+Tabella2026[[#This Row],[CONTRIBUTO SULLA BASE DELLA POPOLAZIONE]]+Tabella2026[[#This Row],[CONTRIBUTO SULLA BASE DEL REDDITO]]</f>
        <v>65893.338209131442</v>
      </c>
      <c r="S2349" s="3">
        <f>+Tabella2026[[#This Row],[CONTRIBUTO TOTALE]]/(PLAFOND/N_TESSERE)</f>
        <v>131.78667641826289</v>
      </c>
      <c r="T2349" s="3">
        <f>+MAX(CEILING(Tabella2026[[#This Row],[preDEF1]],1),1)</f>
        <v>132</v>
      </c>
      <c r="U2349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2349" s="21">
        <f>+Tabella2026[[#This Row],[DEF - n. card]]*(PLAFOND/N_TESSERE)</f>
        <v>65500</v>
      </c>
      <c r="W2349" s="18"/>
    </row>
    <row r="2350" spans="2:23" x14ac:dyDescent="0.25">
      <c r="B2350" s="1" t="s">
        <v>4750</v>
      </c>
      <c r="C2350" s="2">
        <v>16076</v>
      </c>
      <c r="D2350" s="1" t="s">
        <v>4751</v>
      </c>
      <c r="E2350" s="1" t="s">
        <v>12</v>
      </c>
      <c r="F2350" s="1" t="s">
        <v>93</v>
      </c>
      <c r="G2350" s="1" t="s">
        <v>2448</v>
      </c>
      <c r="H2350" s="1" t="s">
        <v>15835</v>
      </c>
      <c r="I2350" s="5">
        <v>5077</v>
      </c>
      <c r="J2350" s="5">
        <v>89208837</v>
      </c>
      <c r="K2350" s="3">
        <f>+Tabella2026[[#This Row],[POP_2024]]/SUM(Tabella2026[POP_2024])</f>
        <v>8.6133383677620298E-5</v>
      </c>
      <c r="L2350" s="3">
        <f>+Tabella2026[[#This Row],[INCIDENZA POPOLAZIONE]]*(PLAFOND/2)</f>
        <v>25357.603554653659</v>
      </c>
      <c r="M2350" s="3">
        <f>+IFERROR(Tabella2026[[#This Row],[reddito_2024]]/Tabella2026[[#This Row],[POP_2024]],"")</f>
        <v>17571.171361039986</v>
      </c>
      <c r="N2350" s="3">
        <f>+IF(Tabella2026[[#This Row],[REDDITO COMPLESSIVO PROCAPITE]]&lt;media_aggr_reddito_pc,(media_aggr_reddito_pc-Tabella2026[[#This Row],[REDDITO COMPLESSIVO PROCAPITE]]),0)</f>
        <v>253.89470156875541</v>
      </c>
      <c r="O2350" s="3">
        <f>+Tabella2026[[#This Row],[DIFFERENZA REDDITO INFERIORE ALLA MEDIA DALLA MEDIA]]*Tabella2026[[#This Row],[POP_2024]]</f>
        <v>1289023.3998645712</v>
      </c>
      <c r="P2350" s="3">
        <f>+Tabella2026[[#This Row],[POPOLAZIONE PER DIFFERENZA ]]/SUM(Tabella2026[[POPOLAZIONE PER DIFFERENZA ]])</f>
        <v>1.1435984937202801E-5</v>
      </c>
      <c r="Q2350" s="3">
        <f>+Tabella2026[[#This Row],[INCIDENZA POPOLAZIONE PER DIFFERENZA]]*(PLAFOND-SUM(Tabella2026[CONTRIBUTO SULLA BASE DELLA POPOLAZIONE]))</f>
        <v>3366.7453885238156</v>
      </c>
      <c r="R2350" s="3">
        <f>+Tabella2026[[#This Row],[CONTRIBUTO SULLA BASE DELLA POPOLAZIONE]]+Tabella2026[[#This Row],[CONTRIBUTO SULLA BASE DEL REDDITO]]</f>
        <v>28724.348943177472</v>
      </c>
      <c r="S2350" s="3">
        <f>+Tabella2026[[#This Row],[CONTRIBUTO TOTALE]]/(PLAFOND/N_TESSERE)</f>
        <v>57.448697886354942</v>
      </c>
      <c r="T2350" s="3">
        <f>+MAX(CEILING(Tabella2026[[#This Row],[preDEF1]],1),1)</f>
        <v>58</v>
      </c>
      <c r="U2350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350" s="21">
        <f>+Tabella2026[[#This Row],[DEF - n. card]]*(PLAFOND/N_TESSERE)</f>
        <v>28500</v>
      </c>
      <c r="W2350" s="18"/>
    </row>
    <row r="2351" spans="2:23" x14ac:dyDescent="0.25">
      <c r="B2351" s="1" t="s">
        <v>4610</v>
      </c>
      <c r="C2351" s="2">
        <v>75024</v>
      </c>
      <c r="D2351" s="1" t="s">
        <v>4611</v>
      </c>
      <c r="E2351" s="1" t="s">
        <v>33</v>
      </c>
      <c r="F2351" s="1" t="s">
        <v>132</v>
      </c>
      <c r="G2351" s="1" t="s">
        <v>2448</v>
      </c>
      <c r="H2351" s="1" t="s">
        <v>15836</v>
      </c>
      <c r="I2351" s="5">
        <v>5077</v>
      </c>
      <c r="J2351" s="5">
        <v>61217172</v>
      </c>
      <c r="K2351" s="3">
        <f>+Tabella2026[[#This Row],[POP_2024]]/SUM(Tabella2026[POP_2024])</f>
        <v>8.6133383677620298E-5</v>
      </c>
      <c r="L2351" s="3">
        <f>+Tabella2026[[#This Row],[INCIDENZA POPOLAZIONE]]*(PLAFOND/2)</f>
        <v>25357.603554653659</v>
      </c>
      <c r="M2351" s="3">
        <f>+IFERROR(Tabella2026[[#This Row],[reddito_2024]]/Tabella2026[[#This Row],[POP_2024]],"")</f>
        <v>12057.745125073863</v>
      </c>
      <c r="N2351" s="3">
        <f>+IF(Tabella2026[[#This Row],[REDDITO COMPLESSIVO PROCAPITE]]&lt;media_aggr_reddito_pc,(media_aggr_reddito_pc-Tabella2026[[#This Row],[REDDITO COMPLESSIVO PROCAPITE]]),0)</f>
        <v>5767.3209375348779</v>
      </c>
      <c r="O2351" s="3">
        <f>+Tabella2026[[#This Row],[DIFFERENZA REDDITO INFERIORE ALLA MEDIA DALLA MEDIA]]*Tabella2026[[#This Row],[POP_2024]]</f>
        <v>29280688.399864577</v>
      </c>
      <c r="P2351" s="3">
        <f>+Tabella2026[[#This Row],[POPOLAZIONE PER DIFFERENZA ]]/SUM(Tabella2026[[POPOLAZIONE PER DIFFERENZA ]])</f>
        <v>2.5977302780303357E-4</v>
      </c>
      <c r="Q2351" s="3">
        <f>+Tabella2026[[#This Row],[INCIDENZA POPOLAZIONE PER DIFFERENZA]]*(PLAFOND-SUM(Tabella2026[CONTRIBUTO SULLA BASE DELLA POPOLAZIONE]))</f>
        <v>76476.984555442541</v>
      </c>
      <c r="R2351" s="3">
        <f>+Tabella2026[[#This Row],[CONTRIBUTO SULLA BASE DELLA POPOLAZIONE]]+Tabella2026[[#This Row],[CONTRIBUTO SULLA BASE DEL REDDITO]]</f>
        <v>101834.5881100962</v>
      </c>
      <c r="S2351" s="3">
        <f>+Tabella2026[[#This Row],[CONTRIBUTO TOTALE]]/(PLAFOND/N_TESSERE)</f>
        <v>203.66917622019241</v>
      </c>
      <c r="T2351" s="3">
        <f>+MAX(CEILING(Tabella2026[[#This Row],[preDEF1]],1),1)</f>
        <v>204</v>
      </c>
      <c r="U2351" s="9">
        <f xml:space="preserve"> IF(ROW(Tabella2026[[#This Row],[preDEF2]]) - ROW(Tabella2026[[#Headers],[preDEF2]])&lt;=ABS(SUM(Tabella2026[preDEF2])-N_TESSERE),Tabella2026[[#This Row],[preDEF2]]-1,Tabella2026[[#This Row],[preDEF2]])</f>
        <v>203</v>
      </c>
      <c r="V2351" s="21">
        <f>+Tabella2026[[#This Row],[DEF - n. card]]*(PLAFOND/N_TESSERE)</f>
        <v>101500</v>
      </c>
      <c r="W2351" s="18"/>
    </row>
    <row r="2352" spans="2:23" x14ac:dyDescent="0.25">
      <c r="B2352" s="1" t="s">
        <v>4676</v>
      </c>
      <c r="C2352" s="2">
        <v>108052</v>
      </c>
      <c r="D2352" s="1" t="s">
        <v>4677</v>
      </c>
      <c r="E2352" s="1" t="s">
        <v>12</v>
      </c>
      <c r="F2352" s="1" t="s">
        <v>91</v>
      </c>
      <c r="G2352" s="1" t="s">
        <v>2448</v>
      </c>
      <c r="H2352" s="1" t="s">
        <v>15835</v>
      </c>
      <c r="I2352" s="5">
        <v>5071</v>
      </c>
      <c r="J2352" s="5">
        <v>111186529</v>
      </c>
      <c r="K2352" s="3">
        <f>+Tabella2026[[#This Row],[POP_2024]]/SUM(Tabella2026[POP_2024])</f>
        <v>8.603159122103852E-5</v>
      </c>
      <c r="L2352" s="3">
        <f>+Tabella2026[[#This Row],[INCIDENZA POPOLAZIONE]]*(PLAFOND/2)</f>
        <v>25327.635931780325</v>
      </c>
      <c r="M2352" s="3">
        <f>+IFERROR(Tabella2026[[#This Row],[reddito_2024]]/Tabella2026[[#This Row],[POP_2024]],"")</f>
        <v>21925.95720765135</v>
      </c>
      <c r="N2352" s="3">
        <f>+IF(Tabella2026[[#This Row],[REDDITO COMPLESSIVO PROCAPITE]]&lt;media_aggr_reddito_pc,(media_aggr_reddito_pc-Tabella2026[[#This Row],[REDDITO COMPLESSIVO PROCAPITE]]),0)</f>
        <v>0</v>
      </c>
      <c r="O2352" s="3">
        <f>+Tabella2026[[#This Row],[DIFFERENZA REDDITO INFERIORE ALLA MEDIA DALLA MEDIA]]*Tabella2026[[#This Row],[POP_2024]]</f>
        <v>0</v>
      </c>
      <c r="P2352" s="3">
        <f>+Tabella2026[[#This Row],[POPOLAZIONE PER DIFFERENZA ]]/SUM(Tabella2026[[POPOLAZIONE PER DIFFERENZA ]])</f>
        <v>0</v>
      </c>
      <c r="Q2352" s="3">
        <f>+Tabella2026[[#This Row],[INCIDENZA POPOLAZIONE PER DIFFERENZA]]*(PLAFOND-SUM(Tabella2026[CONTRIBUTO SULLA BASE DELLA POPOLAZIONE]))</f>
        <v>0</v>
      </c>
      <c r="R2352" s="3">
        <f>+Tabella2026[[#This Row],[CONTRIBUTO SULLA BASE DELLA POPOLAZIONE]]+Tabella2026[[#This Row],[CONTRIBUTO SULLA BASE DEL REDDITO]]</f>
        <v>25327.635931780325</v>
      </c>
      <c r="S2352" s="3">
        <f>+Tabella2026[[#This Row],[CONTRIBUTO TOTALE]]/(PLAFOND/N_TESSERE)</f>
        <v>50.65527186356065</v>
      </c>
      <c r="T2352" s="3">
        <f>+MAX(CEILING(Tabella2026[[#This Row],[preDEF1]],1),1)</f>
        <v>51</v>
      </c>
      <c r="U2352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52" s="21">
        <f>+Tabella2026[[#This Row],[DEF - n. card]]*(PLAFOND/N_TESSERE)</f>
        <v>25000</v>
      </c>
      <c r="W2352" s="18"/>
    </row>
    <row r="2353" spans="2:23" x14ac:dyDescent="0.25">
      <c r="B2353" s="1" t="s">
        <v>4746</v>
      </c>
      <c r="C2353" s="2">
        <v>16034</v>
      </c>
      <c r="D2353" s="1" t="s">
        <v>4747</v>
      </c>
      <c r="E2353" s="1" t="s">
        <v>12</v>
      </c>
      <c r="F2353" s="1" t="s">
        <v>93</v>
      </c>
      <c r="G2353" s="1" t="s">
        <v>2448</v>
      </c>
      <c r="H2353" s="1" t="s">
        <v>15835</v>
      </c>
      <c r="I2353" s="5">
        <v>5060</v>
      </c>
      <c r="J2353" s="5">
        <v>96167614</v>
      </c>
      <c r="K2353" s="3">
        <f>+Tabella2026[[#This Row],[POP_2024]]/SUM(Tabella2026[POP_2024])</f>
        <v>8.5844971717305253E-5</v>
      </c>
      <c r="L2353" s="3">
        <f>+Tabella2026[[#This Row],[INCIDENZA POPOLAZIONE]]*(PLAFOND/2)</f>
        <v>25272.69528984588</v>
      </c>
      <c r="M2353" s="3">
        <f>+IFERROR(Tabella2026[[#This Row],[reddito_2024]]/Tabella2026[[#This Row],[POP_2024]],"")</f>
        <v>19005.457312252965</v>
      </c>
      <c r="N2353" s="3">
        <f>+IF(Tabella2026[[#This Row],[REDDITO COMPLESSIVO PROCAPITE]]&lt;media_aggr_reddito_pc,(media_aggr_reddito_pc-Tabella2026[[#This Row],[REDDITO COMPLESSIVO PROCAPITE]]),0)</f>
        <v>0</v>
      </c>
      <c r="O2353" s="3">
        <f>+Tabella2026[[#This Row],[DIFFERENZA REDDITO INFERIORE ALLA MEDIA DALLA MEDIA]]*Tabella2026[[#This Row],[POP_2024]]</f>
        <v>0</v>
      </c>
      <c r="P2353" s="3">
        <f>+Tabella2026[[#This Row],[POPOLAZIONE PER DIFFERENZA ]]/SUM(Tabella2026[[POPOLAZIONE PER DIFFERENZA ]])</f>
        <v>0</v>
      </c>
      <c r="Q2353" s="3">
        <f>+Tabella2026[[#This Row],[INCIDENZA POPOLAZIONE PER DIFFERENZA]]*(PLAFOND-SUM(Tabella2026[CONTRIBUTO SULLA BASE DELLA POPOLAZIONE]))</f>
        <v>0</v>
      </c>
      <c r="R2353" s="3">
        <f>+Tabella2026[[#This Row],[CONTRIBUTO SULLA BASE DELLA POPOLAZIONE]]+Tabella2026[[#This Row],[CONTRIBUTO SULLA BASE DEL REDDITO]]</f>
        <v>25272.69528984588</v>
      </c>
      <c r="S2353" s="3">
        <f>+Tabella2026[[#This Row],[CONTRIBUTO TOTALE]]/(PLAFOND/N_TESSERE)</f>
        <v>50.545390579691762</v>
      </c>
      <c r="T2353" s="3">
        <f>+MAX(CEILING(Tabella2026[[#This Row],[preDEF1]],1),1)</f>
        <v>51</v>
      </c>
      <c r="U2353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53" s="21">
        <f>+Tabella2026[[#This Row],[DEF - n. card]]*(PLAFOND/N_TESSERE)</f>
        <v>25000</v>
      </c>
      <c r="W2353" s="18"/>
    </row>
    <row r="2354" spans="2:23" x14ac:dyDescent="0.25">
      <c r="B2354" s="1" t="s">
        <v>4764</v>
      </c>
      <c r="C2354" s="2">
        <v>97044</v>
      </c>
      <c r="D2354" s="1" t="s">
        <v>4765</v>
      </c>
      <c r="E2354" s="1" t="s">
        <v>12</v>
      </c>
      <c r="F2354" s="1" t="s">
        <v>362</v>
      </c>
      <c r="G2354" s="1" t="s">
        <v>2448</v>
      </c>
      <c r="H2354" s="1" t="s">
        <v>15835</v>
      </c>
      <c r="I2354" s="5">
        <v>5058</v>
      </c>
      <c r="J2354" s="5">
        <v>125916780</v>
      </c>
      <c r="K2354" s="3">
        <f>+Tabella2026[[#This Row],[POP_2024]]/SUM(Tabella2026[POP_2024])</f>
        <v>8.5811040898444647E-5</v>
      </c>
      <c r="L2354" s="3">
        <f>+Tabella2026[[#This Row],[INCIDENZA POPOLAZIONE]]*(PLAFOND/2)</f>
        <v>25262.70608222143</v>
      </c>
      <c r="M2354" s="3">
        <f>+IFERROR(Tabella2026[[#This Row],[reddito_2024]]/Tabella2026[[#This Row],[POP_2024]],"")</f>
        <v>24894.578884934755</v>
      </c>
      <c r="N2354" s="3">
        <f>+IF(Tabella2026[[#This Row],[REDDITO COMPLESSIVO PROCAPITE]]&lt;media_aggr_reddito_pc,(media_aggr_reddito_pc-Tabella2026[[#This Row],[REDDITO COMPLESSIVO PROCAPITE]]),0)</f>
        <v>0</v>
      </c>
      <c r="O2354" s="3">
        <f>+Tabella2026[[#This Row],[DIFFERENZA REDDITO INFERIORE ALLA MEDIA DALLA MEDIA]]*Tabella2026[[#This Row],[POP_2024]]</f>
        <v>0</v>
      </c>
      <c r="P2354" s="3">
        <f>+Tabella2026[[#This Row],[POPOLAZIONE PER DIFFERENZA ]]/SUM(Tabella2026[[POPOLAZIONE PER DIFFERENZA ]])</f>
        <v>0</v>
      </c>
      <c r="Q2354" s="3">
        <f>+Tabella2026[[#This Row],[INCIDENZA POPOLAZIONE PER DIFFERENZA]]*(PLAFOND-SUM(Tabella2026[CONTRIBUTO SULLA BASE DELLA POPOLAZIONE]))</f>
        <v>0</v>
      </c>
      <c r="R2354" s="3">
        <f>+Tabella2026[[#This Row],[CONTRIBUTO SULLA BASE DELLA POPOLAZIONE]]+Tabella2026[[#This Row],[CONTRIBUTO SULLA BASE DEL REDDITO]]</f>
        <v>25262.70608222143</v>
      </c>
      <c r="S2354" s="3">
        <f>+Tabella2026[[#This Row],[CONTRIBUTO TOTALE]]/(PLAFOND/N_TESSERE)</f>
        <v>50.525412164442862</v>
      </c>
      <c r="T2354" s="3">
        <f>+MAX(CEILING(Tabella2026[[#This Row],[preDEF1]],1),1)</f>
        <v>51</v>
      </c>
      <c r="U2354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54" s="21">
        <f>+Tabella2026[[#This Row],[DEF - n. card]]*(PLAFOND/N_TESSERE)</f>
        <v>25000</v>
      </c>
      <c r="W2354" s="18"/>
    </row>
    <row r="2355" spans="2:23" x14ac:dyDescent="0.25">
      <c r="B2355" s="1" t="s">
        <v>4632</v>
      </c>
      <c r="C2355" s="2">
        <v>118029</v>
      </c>
      <c r="D2355" s="1" t="s">
        <v>4633</v>
      </c>
      <c r="E2355" s="1" t="s">
        <v>76</v>
      </c>
      <c r="F2355" s="1" t="s">
        <v>75</v>
      </c>
      <c r="G2355" s="1" t="s">
        <v>2448</v>
      </c>
      <c r="H2355" s="1" t="s">
        <v>15836</v>
      </c>
      <c r="I2355" s="5">
        <v>5056</v>
      </c>
      <c r="J2355" s="5">
        <v>80080875</v>
      </c>
      <c r="K2355" s="3">
        <f>+Tabella2026[[#This Row],[POP_2024]]/SUM(Tabella2026[POP_2024])</f>
        <v>8.5777110079584054E-5</v>
      </c>
      <c r="L2355" s="3">
        <f>+Tabella2026[[#This Row],[INCIDENZA POPOLAZIONE]]*(PLAFOND/2)</f>
        <v>25252.716874596987</v>
      </c>
      <c r="M2355" s="3">
        <f>+IFERROR(Tabella2026[[#This Row],[reddito_2024]]/Tabella2026[[#This Row],[POP_2024]],"")</f>
        <v>15838.780656645569</v>
      </c>
      <c r="N2355" s="3">
        <f>+IF(Tabella2026[[#This Row],[REDDITO COMPLESSIVO PROCAPITE]]&lt;media_aggr_reddito_pc,(media_aggr_reddito_pc-Tabella2026[[#This Row],[REDDITO COMPLESSIVO PROCAPITE]]),0)</f>
        <v>1986.2854059631718</v>
      </c>
      <c r="O2355" s="3">
        <f>+Tabella2026[[#This Row],[DIFFERENZA REDDITO INFERIORE ALLA MEDIA DALLA MEDIA]]*Tabella2026[[#This Row],[POP_2024]]</f>
        <v>10042659.012549797</v>
      </c>
      <c r="P2355" s="3">
        <f>+Tabella2026[[#This Row],[POPOLAZIONE PER DIFFERENZA ]]/SUM(Tabella2026[[POPOLAZIONE PER DIFFERENZA ]])</f>
        <v>8.9096673659337517E-5</v>
      </c>
      <c r="Q2355" s="3">
        <f>+Tabella2026[[#This Row],[INCIDENZA POPOLAZIONE PER DIFFERENZA]]*(PLAFOND-SUM(Tabella2026[CONTRIBUTO SULLA BASE DELLA POPOLAZIONE]))</f>
        <v>26229.993902803828</v>
      </c>
      <c r="R2355" s="3">
        <f>+Tabella2026[[#This Row],[CONTRIBUTO SULLA BASE DELLA POPOLAZIONE]]+Tabella2026[[#This Row],[CONTRIBUTO SULLA BASE DEL REDDITO]]</f>
        <v>51482.710777400818</v>
      </c>
      <c r="S2355" s="3">
        <f>+Tabella2026[[#This Row],[CONTRIBUTO TOTALE]]/(PLAFOND/N_TESSERE)</f>
        <v>102.96542155480164</v>
      </c>
      <c r="T2355" s="3">
        <f>+MAX(CEILING(Tabella2026[[#This Row],[preDEF1]],1),1)</f>
        <v>103</v>
      </c>
      <c r="U2355" s="9">
        <f xml:space="preserve"> IF(ROW(Tabella2026[[#This Row],[preDEF2]]) - ROW(Tabella2026[[#Headers],[preDEF2]])&lt;=ABS(SUM(Tabella2026[preDEF2])-N_TESSERE),Tabella2026[[#This Row],[preDEF2]]-1,Tabella2026[[#This Row],[preDEF2]])</f>
        <v>102</v>
      </c>
      <c r="V2355" s="21">
        <f>+Tabella2026[[#This Row],[DEF - n. card]]*(PLAFOND/N_TESSERE)</f>
        <v>51000</v>
      </c>
      <c r="W2355" s="18"/>
    </row>
    <row r="2356" spans="2:23" x14ac:dyDescent="0.25">
      <c r="B2356" s="1" t="s">
        <v>4716</v>
      </c>
      <c r="C2356" s="2">
        <v>1299</v>
      </c>
      <c r="D2356" s="1" t="s">
        <v>4717</v>
      </c>
      <c r="E2356" s="1" t="s">
        <v>18</v>
      </c>
      <c r="F2356" s="1" t="s">
        <v>17</v>
      </c>
      <c r="G2356" s="1" t="s">
        <v>2448</v>
      </c>
      <c r="H2356" s="1" t="s">
        <v>15835</v>
      </c>
      <c r="I2356" s="5">
        <v>5055</v>
      </c>
      <c r="J2356" s="5">
        <v>92777944</v>
      </c>
      <c r="K2356" s="3">
        <f>+Tabella2026[[#This Row],[POP_2024]]/SUM(Tabella2026[POP_2024])</f>
        <v>8.5760144670153765E-5</v>
      </c>
      <c r="L2356" s="3">
        <f>+Tabella2026[[#This Row],[INCIDENZA POPOLAZIONE]]*(PLAFOND/2)</f>
        <v>25247.722270784765</v>
      </c>
      <c r="M2356" s="3">
        <f>+IFERROR(Tabella2026[[#This Row],[reddito_2024]]/Tabella2026[[#This Row],[POP_2024]],"")</f>
        <v>18353.698120672601</v>
      </c>
      <c r="N2356" s="3">
        <f>+IF(Tabella2026[[#This Row],[REDDITO COMPLESSIVO PROCAPITE]]&lt;media_aggr_reddito_pc,(media_aggr_reddito_pc-Tabella2026[[#This Row],[REDDITO COMPLESSIVO PROCAPITE]]),0)</f>
        <v>0</v>
      </c>
      <c r="O2356" s="3">
        <f>+Tabella2026[[#This Row],[DIFFERENZA REDDITO INFERIORE ALLA MEDIA DALLA MEDIA]]*Tabella2026[[#This Row],[POP_2024]]</f>
        <v>0</v>
      </c>
      <c r="P2356" s="3">
        <f>+Tabella2026[[#This Row],[POPOLAZIONE PER DIFFERENZA ]]/SUM(Tabella2026[[POPOLAZIONE PER DIFFERENZA ]])</f>
        <v>0</v>
      </c>
      <c r="Q2356" s="3">
        <f>+Tabella2026[[#This Row],[INCIDENZA POPOLAZIONE PER DIFFERENZA]]*(PLAFOND-SUM(Tabella2026[CONTRIBUTO SULLA BASE DELLA POPOLAZIONE]))</f>
        <v>0</v>
      </c>
      <c r="R2356" s="3">
        <f>+Tabella2026[[#This Row],[CONTRIBUTO SULLA BASE DELLA POPOLAZIONE]]+Tabella2026[[#This Row],[CONTRIBUTO SULLA BASE DEL REDDITO]]</f>
        <v>25247.722270784765</v>
      </c>
      <c r="S2356" s="3">
        <f>+Tabella2026[[#This Row],[CONTRIBUTO TOTALE]]/(PLAFOND/N_TESSERE)</f>
        <v>50.495444541569533</v>
      </c>
      <c r="T2356" s="3">
        <f>+MAX(CEILING(Tabella2026[[#This Row],[preDEF1]],1),1)</f>
        <v>51</v>
      </c>
      <c r="U2356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56" s="21">
        <f>+Tabella2026[[#This Row],[DEF - n. card]]*(PLAFOND/N_TESSERE)</f>
        <v>25000</v>
      </c>
      <c r="W2356" s="18"/>
    </row>
    <row r="2357" spans="2:23" x14ac:dyDescent="0.25">
      <c r="B2357" s="1" t="s">
        <v>4726</v>
      </c>
      <c r="C2357" s="2">
        <v>64059</v>
      </c>
      <c r="D2357" s="1" t="s">
        <v>4727</v>
      </c>
      <c r="E2357" s="1" t="s">
        <v>15</v>
      </c>
      <c r="F2357" s="1" t="s">
        <v>290</v>
      </c>
      <c r="G2357" s="1" t="s">
        <v>2448</v>
      </c>
      <c r="H2357" s="1" t="s">
        <v>15836</v>
      </c>
      <c r="I2357" s="5">
        <v>5052</v>
      </c>
      <c r="J2357" s="5">
        <v>65685804</v>
      </c>
      <c r="K2357" s="3">
        <f>+Tabella2026[[#This Row],[POP_2024]]/SUM(Tabella2026[POP_2024])</f>
        <v>8.5709248441862869E-5</v>
      </c>
      <c r="L2357" s="3">
        <f>+Tabella2026[[#This Row],[INCIDENZA POPOLAZIONE]]*(PLAFOND/2)</f>
        <v>25232.738459348097</v>
      </c>
      <c r="M2357" s="3">
        <f>+IFERROR(Tabella2026[[#This Row],[reddito_2024]]/Tabella2026[[#This Row],[POP_2024]],"")</f>
        <v>13001.940617577196</v>
      </c>
      <c r="N2357" s="3">
        <f>+IF(Tabella2026[[#This Row],[REDDITO COMPLESSIVO PROCAPITE]]&lt;media_aggr_reddito_pc,(media_aggr_reddito_pc-Tabella2026[[#This Row],[REDDITO COMPLESSIVO PROCAPITE]]),0)</f>
        <v>4823.1254450315446</v>
      </c>
      <c r="O2357" s="3">
        <f>+Tabella2026[[#This Row],[DIFFERENZA REDDITO INFERIORE ALLA MEDIA DALLA MEDIA]]*Tabella2026[[#This Row],[POP_2024]]</f>
        <v>24366429.748299364</v>
      </c>
      <c r="P2357" s="3">
        <f>+Tabella2026[[#This Row],[POPOLAZIONE PER DIFFERENZA ]]/SUM(Tabella2026[[POPOLAZIONE PER DIFFERENZA ]])</f>
        <v>2.1617460443638031E-4</v>
      </c>
      <c r="Q2357" s="3">
        <f>+Tabella2026[[#This Row],[INCIDENZA POPOLAZIONE PER DIFFERENZA]]*(PLAFOND-SUM(Tabella2026[CONTRIBUTO SULLA BASE DELLA POPOLAZIONE]))</f>
        <v>63641.641415117294</v>
      </c>
      <c r="R2357" s="3">
        <f>+Tabella2026[[#This Row],[CONTRIBUTO SULLA BASE DELLA POPOLAZIONE]]+Tabella2026[[#This Row],[CONTRIBUTO SULLA BASE DEL REDDITO]]</f>
        <v>88874.37987446539</v>
      </c>
      <c r="S2357" s="3">
        <f>+Tabella2026[[#This Row],[CONTRIBUTO TOTALE]]/(PLAFOND/N_TESSERE)</f>
        <v>177.74875974893078</v>
      </c>
      <c r="T2357" s="3">
        <f>+MAX(CEILING(Tabella2026[[#This Row],[preDEF1]],1),1)</f>
        <v>178</v>
      </c>
      <c r="U2357" s="9">
        <f xml:space="preserve"> IF(ROW(Tabella2026[[#This Row],[preDEF2]]) - ROW(Tabella2026[[#Headers],[preDEF2]])&lt;=ABS(SUM(Tabella2026[preDEF2])-N_TESSERE),Tabella2026[[#This Row],[preDEF2]]-1,Tabella2026[[#This Row],[preDEF2]])</f>
        <v>177</v>
      </c>
      <c r="V2357" s="21">
        <f>+Tabella2026[[#This Row],[DEF - n. card]]*(PLAFOND/N_TESSERE)</f>
        <v>88500</v>
      </c>
      <c r="W2357" s="18"/>
    </row>
    <row r="2358" spans="2:23" x14ac:dyDescent="0.25">
      <c r="B2358" s="1" t="s">
        <v>4859</v>
      </c>
      <c r="C2358" s="2">
        <v>21111</v>
      </c>
      <c r="D2358" s="1" t="s">
        <v>4860</v>
      </c>
      <c r="E2358" s="1" t="s">
        <v>99</v>
      </c>
      <c r="F2358" s="1" t="s">
        <v>110</v>
      </c>
      <c r="G2358" s="1" t="s">
        <v>2448</v>
      </c>
      <c r="H2358" s="1" t="s">
        <v>15835</v>
      </c>
      <c r="I2358" s="5">
        <v>5052</v>
      </c>
      <c r="J2358" s="5">
        <v>136441409</v>
      </c>
      <c r="K2358" s="3">
        <f>+Tabella2026[[#This Row],[POP_2024]]/SUM(Tabella2026[POP_2024])</f>
        <v>8.5709248441862869E-5</v>
      </c>
      <c r="L2358" s="3">
        <f>+Tabella2026[[#This Row],[INCIDENZA POPOLAZIONE]]*(PLAFOND/2)</f>
        <v>25232.738459348097</v>
      </c>
      <c r="M2358" s="3">
        <f>+IFERROR(Tabella2026[[#This Row],[reddito_2024]]/Tabella2026[[#This Row],[POP_2024]],"")</f>
        <v>27007.404790182107</v>
      </c>
      <c r="N2358" s="3">
        <f>+IF(Tabella2026[[#This Row],[REDDITO COMPLESSIVO PROCAPITE]]&lt;media_aggr_reddito_pc,(media_aggr_reddito_pc-Tabella2026[[#This Row],[REDDITO COMPLESSIVO PROCAPITE]]),0)</f>
        <v>0</v>
      </c>
      <c r="O2358" s="3">
        <f>+Tabella2026[[#This Row],[DIFFERENZA REDDITO INFERIORE ALLA MEDIA DALLA MEDIA]]*Tabella2026[[#This Row],[POP_2024]]</f>
        <v>0</v>
      </c>
      <c r="P2358" s="3">
        <f>+Tabella2026[[#This Row],[POPOLAZIONE PER DIFFERENZA ]]/SUM(Tabella2026[[POPOLAZIONE PER DIFFERENZA ]])</f>
        <v>0</v>
      </c>
      <c r="Q2358" s="3">
        <f>+Tabella2026[[#This Row],[INCIDENZA POPOLAZIONE PER DIFFERENZA]]*(PLAFOND-SUM(Tabella2026[CONTRIBUTO SULLA BASE DELLA POPOLAZIONE]))</f>
        <v>0</v>
      </c>
      <c r="R2358" s="3">
        <f>+Tabella2026[[#This Row],[CONTRIBUTO SULLA BASE DELLA POPOLAZIONE]]+Tabella2026[[#This Row],[CONTRIBUTO SULLA BASE DEL REDDITO]]</f>
        <v>25232.738459348097</v>
      </c>
      <c r="S2358" s="3">
        <f>+Tabella2026[[#This Row],[CONTRIBUTO TOTALE]]/(PLAFOND/N_TESSERE)</f>
        <v>50.46547691869619</v>
      </c>
      <c r="T2358" s="3">
        <f>+MAX(CEILING(Tabella2026[[#This Row],[preDEF1]],1),1)</f>
        <v>51</v>
      </c>
      <c r="U2358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58" s="21">
        <f>+Tabella2026[[#This Row],[DEF - n. card]]*(PLAFOND/N_TESSERE)</f>
        <v>25000</v>
      </c>
      <c r="W2358" s="18"/>
    </row>
    <row r="2359" spans="2:23" x14ac:dyDescent="0.25">
      <c r="B2359" s="1" t="s">
        <v>4600</v>
      </c>
      <c r="C2359" s="2">
        <v>11017</v>
      </c>
      <c r="D2359" s="1" t="s">
        <v>4601</v>
      </c>
      <c r="E2359" s="1" t="s">
        <v>24</v>
      </c>
      <c r="F2359" s="1" t="s">
        <v>136</v>
      </c>
      <c r="G2359" s="1" t="s">
        <v>2448</v>
      </c>
      <c r="H2359" s="1" t="s">
        <v>15835</v>
      </c>
      <c r="I2359" s="5">
        <v>5050</v>
      </c>
      <c r="J2359" s="5">
        <v>108239020</v>
      </c>
      <c r="K2359" s="3">
        <f>+Tabella2026[[#This Row],[POP_2024]]/SUM(Tabella2026[POP_2024])</f>
        <v>8.5675317623002276E-5</v>
      </c>
      <c r="L2359" s="3">
        <f>+Tabella2026[[#This Row],[INCIDENZA POPOLAZIONE]]*(PLAFOND/2)</f>
        <v>25222.749251723653</v>
      </c>
      <c r="M2359" s="3">
        <f>+IFERROR(Tabella2026[[#This Row],[reddito_2024]]/Tabella2026[[#This Row],[POP_2024]],"")</f>
        <v>21433.469306930692</v>
      </c>
      <c r="N2359" s="3">
        <f>+IF(Tabella2026[[#This Row],[REDDITO COMPLESSIVO PROCAPITE]]&lt;media_aggr_reddito_pc,(media_aggr_reddito_pc-Tabella2026[[#This Row],[REDDITO COMPLESSIVO PROCAPITE]]),0)</f>
        <v>0</v>
      </c>
      <c r="O2359" s="3">
        <f>+Tabella2026[[#This Row],[DIFFERENZA REDDITO INFERIORE ALLA MEDIA DALLA MEDIA]]*Tabella2026[[#This Row],[POP_2024]]</f>
        <v>0</v>
      </c>
      <c r="P2359" s="3">
        <f>+Tabella2026[[#This Row],[POPOLAZIONE PER DIFFERENZA ]]/SUM(Tabella2026[[POPOLAZIONE PER DIFFERENZA ]])</f>
        <v>0</v>
      </c>
      <c r="Q2359" s="3">
        <f>+Tabella2026[[#This Row],[INCIDENZA POPOLAZIONE PER DIFFERENZA]]*(PLAFOND-SUM(Tabella2026[CONTRIBUTO SULLA BASE DELLA POPOLAZIONE]))</f>
        <v>0</v>
      </c>
      <c r="R2359" s="3">
        <f>+Tabella2026[[#This Row],[CONTRIBUTO SULLA BASE DELLA POPOLAZIONE]]+Tabella2026[[#This Row],[CONTRIBUTO SULLA BASE DEL REDDITO]]</f>
        <v>25222.749251723653</v>
      </c>
      <c r="S2359" s="3">
        <f>+Tabella2026[[#This Row],[CONTRIBUTO TOTALE]]/(PLAFOND/N_TESSERE)</f>
        <v>50.445498503447304</v>
      </c>
      <c r="T2359" s="3">
        <f>+MAX(CEILING(Tabella2026[[#This Row],[preDEF1]],1),1)</f>
        <v>51</v>
      </c>
      <c r="U2359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59" s="21">
        <f>+Tabella2026[[#This Row],[DEF - n. card]]*(PLAFOND/N_TESSERE)</f>
        <v>25000</v>
      </c>
      <c r="W2359" s="18"/>
    </row>
    <row r="2360" spans="2:23" x14ac:dyDescent="0.25">
      <c r="B2360" s="1" t="s">
        <v>4807</v>
      </c>
      <c r="C2360" s="2">
        <v>102030</v>
      </c>
      <c r="D2360" s="1" t="s">
        <v>4808</v>
      </c>
      <c r="E2360" s="1" t="s">
        <v>61</v>
      </c>
      <c r="F2360" s="1" t="s">
        <v>607</v>
      </c>
      <c r="G2360" s="1" t="s">
        <v>2448</v>
      </c>
      <c r="H2360" s="1" t="s">
        <v>15836</v>
      </c>
      <c r="I2360" s="5">
        <v>5044</v>
      </c>
      <c r="J2360" s="5">
        <v>63111355</v>
      </c>
      <c r="K2360" s="3">
        <f>+Tabella2026[[#This Row],[POP_2024]]/SUM(Tabella2026[POP_2024])</f>
        <v>8.5573525166420485E-5</v>
      </c>
      <c r="L2360" s="3">
        <f>+Tabella2026[[#This Row],[INCIDENZA POPOLAZIONE]]*(PLAFOND/2)</f>
        <v>25192.781628850316</v>
      </c>
      <c r="M2360" s="3">
        <f>+IFERROR(Tabella2026[[#This Row],[reddito_2024]]/Tabella2026[[#This Row],[POP_2024]],"")</f>
        <v>12512.163957176845</v>
      </c>
      <c r="N2360" s="3">
        <f>+IF(Tabella2026[[#This Row],[REDDITO COMPLESSIVO PROCAPITE]]&lt;media_aggr_reddito_pc,(media_aggr_reddito_pc-Tabella2026[[#This Row],[REDDITO COMPLESSIVO PROCAPITE]]),0)</f>
        <v>5312.9021054318964</v>
      </c>
      <c r="O2360" s="3">
        <f>+Tabella2026[[#This Row],[DIFFERENZA REDDITO INFERIORE ALLA MEDIA DALLA MEDIA]]*Tabella2026[[#This Row],[POP_2024]]</f>
        <v>26798278.219798487</v>
      </c>
      <c r="P2360" s="3">
        <f>+Tabella2026[[#This Row],[POPOLAZIONE PER DIFFERENZA ]]/SUM(Tabella2026[[POPOLAZIONE PER DIFFERENZA ]])</f>
        <v>2.3774952890442757E-4</v>
      </c>
      <c r="Q2360" s="3">
        <f>+Tabella2026[[#This Row],[INCIDENZA POPOLAZIONE PER DIFFERENZA]]*(PLAFOND-SUM(Tabella2026[CONTRIBUTO SULLA BASE DELLA POPOLAZIONE]))</f>
        <v>69993.282997317088</v>
      </c>
      <c r="R2360" s="3">
        <f>+Tabella2026[[#This Row],[CONTRIBUTO SULLA BASE DELLA POPOLAZIONE]]+Tabella2026[[#This Row],[CONTRIBUTO SULLA BASE DEL REDDITO]]</f>
        <v>95186.064626167412</v>
      </c>
      <c r="S2360" s="3">
        <f>+Tabella2026[[#This Row],[CONTRIBUTO TOTALE]]/(PLAFOND/N_TESSERE)</f>
        <v>190.37212925233482</v>
      </c>
      <c r="T2360" s="3">
        <f>+MAX(CEILING(Tabella2026[[#This Row],[preDEF1]],1),1)</f>
        <v>191</v>
      </c>
      <c r="U2360" s="9">
        <f xml:space="preserve"> IF(ROW(Tabella2026[[#This Row],[preDEF2]]) - ROW(Tabella2026[[#Headers],[preDEF2]])&lt;=ABS(SUM(Tabella2026[preDEF2])-N_TESSERE),Tabella2026[[#This Row],[preDEF2]]-1,Tabella2026[[#This Row],[preDEF2]])</f>
        <v>190</v>
      </c>
      <c r="V2360" s="21">
        <f>+Tabella2026[[#This Row],[DEF - n. card]]*(PLAFOND/N_TESSERE)</f>
        <v>95000</v>
      </c>
      <c r="W2360" s="18"/>
    </row>
    <row r="2361" spans="2:23" x14ac:dyDescent="0.25">
      <c r="B2361" s="1" t="s">
        <v>4680</v>
      </c>
      <c r="C2361" s="2">
        <v>17070</v>
      </c>
      <c r="D2361" s="1" t="s">
        <v>4681</v>
      </c>
      <c r="E2361" s="1" t="s">
        <v>12</v>
      </c>
      <c r="F2361" s="1" t="s">
        <v>50</v>
      </c>
      <c r="G2361" s="1" t="s">
        <v>2448</v>
      </c>
      <c r="H2361" s="1" t="s">
        <v>15835</v>
      </c>
      <c r="I2361" s="5">
        <v>5042</v>
      </c>
      <c r="J2361" s="5">
        <v>89546101</v>
      </c>
      <c r="K2361" s="3">
        <f>+Tabella2026[[#This Row],[POP_2024]]/SUM(Tabella2026[POP_2024])</f>
        <v>8.5539594347559892E-5</v>
      </c>
      <c r="L2361" s="3">
        <f>+Tabella2026[[#This Row],[INCIDENZA POPOLAZIONE]]*(PLAFOND/2)</f>
        <v>25182.792421225873</v>
      </c>
      <c r="M2361" s="3">
        <f>+IFERROR(Tabella2026[[#This Row],[reddito_2024]]/Tabella2026[[#This Row],[POP_2024]],"")</f>
        <v>17760.035898452996</v>
      </c>
      <c r="N2361" s="3">
        <f>+IF(Tabella2026[[#This Row],[REDDITO COMPLESSIVO PROCAPITE]]&lt;media_aggr_reddito_pc,(media_aggr_reddito_pc-Tabella2026[[#This Row],[REDDITO COMPLESSIVO PROCAPITE]]),0)</f>
        <v>65.030164155745297</v>
      </c>
      <c r="O2361" s="3">
        <f>+Tabella2026[[#This Row],[DIFFERENZA REDDITO INFERIORE ALLA MEDIA DALLA MEDIA]]*Tabella2026[[#This Row],[POP_2024]]</f>
        <v>327882.08767326782</v>
      </c>
      <c r="P2361" s="3">
        <f>+Tabella2026[[#This Row],[POPOLAZIONE PER DIFFERENZA ]]/SUM(Tabella2026[[POPOLAZIONE PER DIFFERENZA ]])</f>
        <v>2.9089112084420261E-6</v>
      </c>
      <c r="Q2361" s="3">
        <f>+Tabella2026[[#This Row],[INCIDENZA POPOLAZIONE PER DIFFERENZA]]*(PLAFOND-SUM(Tabella2026[CONTRIBUTO SULLA BASE DELLA POPOLAZIONE]))</f>
        <v>856.38127808192962</v>
      </c>
      <c r="R2361" s="3">
        <f>+Tabella2026[[#This Row],[CONTRIBUTO SULLA BASE DELLA POPOLAZIONE]]+Tabella2026[[#This Row],[CONTRIBUTO SULLA BASE DEL REDDITO]]</f>
        <v>26039.173699307801</v>
      </c>
      <c r="S2361" s="3">
        <f>+Tabella2026[[#This Row],[CONTRIBUTO TOTALE]]/(PLAFOND/N_TESSERE)</f>
        <v>52.078347398615605</v>
      </c>
      <c r="T2361" s="3">
        <f>+MAX(CEILING(Tabella2026[[#This Row],[preDEF1]],1),1)</f>
        <v>53</v>
      </c>
      <c r="U2361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361" s="21">
        <f>+Tabella2026[[#This Row],[DEF - n. card]]*(PLAFOND/N_TESSERE)</f>
        <v>26000</v>
      </c>
      <c r="W2361" s="18"/>
    </row>
    <row r="2362" spans="2:23" x14ac:dyDescent="0.25">
      <c r="B2362" s="1" t="s">
        <v>4744</v>
      </c>
      <c r="C2362" s="2">
        <v>21038</v>
      </c>
      <c r="D2362" s="1" t="s">
        <v>4745</v>
      </c>
      <c r="E2362" s="1" t="s">
        <v>99</v>
      </c>
      <c r="F2362" s="1" t="s">
        <v>110</v>
      </c>
      <c r="G2362" s="1" t="s">
        <v>2448</v>
      </c>
      <c r="H2362" s="1" t="s">
        <v>15835</v>
      </c>
      <c r="I2362" s="5">
        <v>5042</v>
      </c>
      <c r="J2362" s="5">
        <v>111483521</v>
      </c>
      <c r="K2362" s="3">
        <f>+Tabella2026[[#This Row],[POP_2024]]/SUM(Tabella2026[POP_2024])</f>
        <v>8.5539594347559892E-5</v>
      </c>
      <c r="L2362" s="3">
        <f>+Tabella2026[[#This Row],[INCIDENZA POPOLAZIONE]]*(PLAFOND/2)</f>
        <v>25182.792421225873</v>
      </c>
      <c r="M2362" s="3">
        <f>+IFERROR(Tabella2026[[#This Row],[reddito_2024]]/Tabella2026[[#This Row],[POP_2024]],"")</f>
        <v>22110.972034906783</v>
      </c>
      <c r="N2362" s="3">
        <f>+IF(Tabella2026[[#This Row],[REDDITO COMPLESSIVO PROCAPITE]]&lt;media_aggr_reddito_pc,(media_aggr_reddito_pc-Tabella2026[[#This Row],[REDDITO COMPLESSIVO PROCAPITE]]),0)</f>
        <v>0</v>
      </c>
      <c r="O2362" s="3">
        <f>+Tabella2026[[#This Row],[DIFFERENZA REDDITO INFERIORE ALLA MEDIA DALLA MEDIA]]*Tabella2026[[#This Row],[POP_2024]]</f>
        <v>0</v>
      </c>
      <c r="P2362" s="3">
        <f>+Tabella2026[[#This Row],[POPOLAZIONE PER DIFFERENZA ]]/SUM(Tabella2026[[POPOLAZIONE PER DIFFERENZA ]])</f>
        <v>0</v>
      </c>
      <c r="Q2362" s="3">
        <f>+Tabella2026[[#This Row],[INCIDENZA POPOLAZIONE PER DIFFERENZA]]*(PLAFOND-SUM(Tabella2026[CONTRIBUTO SULLA BASE DELLA POPOLAZIONE]))</f>
        <v>0</v>
      </c>
      <c r="R2362" s="3">
        <f>+Tabella2026[[#This Row],[CONTRIBUTO SULLA BASE DELLA POPOLAZIONE]]+Tabella2026[[#This Row],[CONTRIBUTO SULLA BASE DEL REDDITO]]</f>
        <v>25182.792421225873</v>
      </c>
      <c r="S2362" s="3">
        <f>+Tabella2026[[#This Row],[CONTRIBUTO TOTALE]]/(PLAFOND/N_TESSERE)</f>
        <v>50.365584842451746</v>
      </c>
      <c r="T2362" s="3">
        <f>+MAX(CEILING(Tabella2026[[#This Row],[preDEF1]],1),1)</f>
        <v>51</v>
      </c>
      <c r="U2362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62" s="21">
        <f>+Tabella2026[[#This Row],[DEF - n. card]]*(PLAFOND/N_TESSERE)</f>
        <v>25000</v>
      </c>
      <c r="W2362" s="18"/>
    </row>
    <row r="2363" spans="2:23" x14ac:dyDescent="0.25">
      <c r="B2363" s="1" t="s">
        <v>4797</v>
      </c>
      <c r="C2363" s="2">
        <v>16212</v>
      </c>
      <c r="D2363" s="1" t="s">
        <v>4798</v>
      </c>
      <c r="E2363" s="1" t="s">
        <v>12</v>
      </c>
      <c r="F2363" s="1" t="s">
        <v>93</v>
      </c>
      <c r="G2363" s="1" t="s">
        <v>2448</v>
      </c>
      <c r="H2363" s="1" t="s">
        <v>15835</v>
      </c>
      <c r="I2363" s="5">
        <v>5039</v>
      </c>
      <c r="J2363" s="5">
        <v>85048975</v>
      </c>
      <c r="K2363" s="3">
        <f>+Tabella2026[[#This Row],[POP_2024]]/SUM(Tabella2026[POP_2024])</f>
        <v>8.5488698119268996E-5</v>
      </c>
      <c r="L2363" s="3">
        <f>+Tabella2026[[#This Row],[INCIDENZA POPOLAZIONE]]*(PLAFOND/2)</f>
        <v>25167.808609789205</v>
      </c>
      <c r="M2363" s="3">
        <f>+IFERROR(Tabella2026[[#This Row],[reddito_2024]]/Tabella2026[[#This Row],[POP_2024]],"")</f>
        <v>16878.145465370115</v>
      </c>
      <c r="N2363" s="3">
        <f>+IF(Tabella2026[[#This Row],[REDDITO COMPLESSIVO PROCAPITE]]&lt;media_aggr_reddito_pc,(media_aggr_reddito_pc-Tabella2026[[#This Row],[REDDITO COMPLESSIVO PROCAPITE]]),0)</f>
        <v>946.92059723862621</v>
      </c>
      <c r="O2363" s="3">
        <f>+Tabella2026[[#This Row],[DIFFERENZA REDDITO INFERIORE ALLA MEDIA DALLA MEDIA]]*Tabella2026[[#This Row],[POP_2024]]</f>
        <v>4771532.8894854374</v>
      </c>
      <c r="P2363" s="3">
        <f>+Tabella2026[[#This Row],[POPOLAZIONE PER DIFFERENZA ]]/SUM(Tabella2026[[POPOLAZIONE PER DIFFERENZA ]])</f>
        <v>4.233218594577586E-5</v>
      </c>
      <c r="Q2363" s="3">
        <f>+Tabella2026[[#This Row],[INCIDENZA POPOLAZIONE PER DIFFERENZA]]*(PLAFOND-SUM(Tabella2026[CONTRIBUTO SULLA BASE DELLA POPOLAZIONE]))</f>
        <v>12462.563793297004</v>
      </c>
      <c r="R2363" s="3">
        <f>+Tabella2026[[#This Row],[CONTRIBUTO SULLA BASE DELLA POPOLAZIONE]]+Tabella2026[[#This Row],[CONTRIBUTO SULLA BASE DEL REDDITO]]</f>
        <v>37630.372403086207</v>
      </c>
      <c r="S2363" s="3">
        <f>+Tabella2026[[#This Row],[CONTRIBUTO TOTALE]]/(PLAFOND/N_TESSERE)</f>
        <v>75.260744806172411</v>
      </c>
      <c r="T2363" s="3">
        <f>+MAX(CEILING(Tabella2026[[#This Row],[preDEF1]],1),1)</f>
        <v>76</v>
      </c>
      <c r="U2363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2363" s="21">
        <f>+Tabella2026[[#This Row],[DEF - n. card]]*(PLAFOND/N_TESSERE)</f>
        <v>37500</v>
      </c>
      <c r="W2363" s="18"/>
    </row>
    <row r="2364" spans="2:23" x14ac:dyDescent="0.25">
      <c r="B2364" s="1" t="s">
        <v>4829</v>
      </c>
      <c r="C2364" s="2">
        <v>19005</v>
      </c>
      <c r="D2364" s="1" t="s">
        <v>4830</v>
      </c>
      <c r="E2364" s="1" t="s">
        <v>12</v>
      </c>
      <c r="F2364" s="1" t="s">
        <v>193</v>
      </c>
      <c r="G2364" s="1" t="s">
        <v>2448</v>
      </c>
      <c r="H2364" s="1" t="s">
        <v>15835</v>
      </c>
      <c r="I2364" s="5">
        <v>5038</v>
      </c>
      <c r="J2364" s="5">
        <v>94528837</v>
      </c>
      <c r="K2364" s="3">
        <f>+Tabella2026[[#This Row],[POP_2024]]/SUM(Tabella2026[POP_2024])</f>
        <v>8.5471732709838707E-5</v>
      </c>
      <c r="L2364" s="3">
        <f>+Tabella2026[[#This Row],[INCIDENZA POPOLAZIONE]]*(PLAFOND/2)</f>
        <v>25162.814005976983</v>
      </c>
      <c r="M2364" s="3">
        <f>+IFERROR(Tabella2026[[#This Row],[reddito_2024]]/Tabella2026[[#This Row],[POP_2024]],"")</f>
        <v>18763.167328304884</v>
      </c>
      <c r="N2364" s="3">
        <f>+IF(Tabella2026[[#This Row],[REDDITO COMPLESSIVO PROCAPITE]]&lt;media_aggr_reddito_pc,(media_aggr_reddito_pc-Tabella2026[[#This Row],[REDDITO COMPLESSIVO PROCAPITE]]),0)</f>
        <v>0</v>
      </c>
      <c r="O2364" s="3">
        <f>+Tabella2026[[#This Row],[DIFFERENZA REDDITO INFERIORE ALLA MEDIA DALLA MEDIA]]*Tabella2026[[#This Row],[POP_2024]]</f>
        <v>0</v>
      </c>
      <c r="P2364" s="3">
        <f>+Tabella2026[[#This Row],[POPOLAZIONE PER DIFFERENZA ]]/SUM(Tabella2026[[POPOLAZIONE PER DIFFERENZA ]])</f>
        <v>0</v>
      </c>
      <c r="Q2364" s="3">
        <f>+Tabella2026[[#This Row],[INCIDENZA POPOLAZIONE PER DIFFERENZA]]*(PLAFOND-SUM(Tabella2026[CONTRIBUTO SULLA BASE DELLA POPOLAZIONE]))</f>
        <v>0</v>
      </c>
      <c r="R2364" s="3">
        <f>+Tabella2026[[#This Row],[CONTRIBUTO SULLA BASE DELLA POPOLAZIONE]]+Tabella2026[[#This Row],[CONTRIBUTO SULLA BASE DEL REDDITO]]</f>
        <v>25162.814005976983</v>
      </c>
      <c r="S2364" s="3">
        <f>+Tabella2026[[#This Row],[CONTRIBUTO TOTALE]]/(PLAFOND/N_TESSERE)</f>
        <v>50.325628011953967</v>
      </c>
      <c r="T2364" s="3">
        <f>+MAX(CEILING(Tabella2026[[#This Row],[preDEF1]],1),1)</f>
        <v>51</v>
      </c>
      <c r="U2364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64" s="21">
        <f>+Tabella2026[[#This Row],[DEF - n. card]]*(PLAFOND/N_TESSERE)</f>
        <v>25000</v>
      </c>
      <c r="W2364" s="18"/>
    </row>
    <row r="2365" spans="2:23" x14ac:dyDescent="0.25">
      <c r="B2365" s="1" t="s">
        <v>4787</v>
      </c>
      <c r="C2365" s="2">
        <v>87021</v>
      </c>
      <c r="D2365" s="1" t="s">
        <v>4788</v>
      </c>
      <c r="E2365" s="1" t="s">
        <v>21</v>
      </c>
      <c r="F2365" s="1" t="s">
        <v>35</v>
      </c>
      <c r="G2365" s="1" t="s">
        <v>2448</v>
      </c>
      <c r="H2365" s="1" t="s">
        <v>15836</v>
      </c>
      <c r="I2365" s="5">
        <v>5035</v>
      </c>
      <c r="J2365" s="5">
        <v>63125927</v>
      </c>
      <c r="K2365" s="3">
        <f>+Tabella2026[[#This Row],[POP_2024]]/SUM(Tabella2026[POP_2024])</f>
        <v>8.5420836481547811E-5</v>
      </c>
      <c r="L2365" s="3">
        <f>+Tabella2026[[#This Row],[INCIDENZA POPOLAZIONE]]*(PLAFOND/2)</f>
        <v>25147.830194540315</v>
      </c>
      <c r="M2365" s="3">
        <f>+IFERROR(Tabella2026[[#This Row],[reddito_2024]]/Tabella2026[[#This Row],[POP_2024]],"")</f>
        <v>12537.423435948362</v>
      </c>
      <c r="N2365" s="3">
        <f>+IF(Tabella2026[[#This Row],[REDDITO COMPLESSIVO PROCAPITE]]&lt;media_aggr_reddito_pc,(media_aggr_reddito_pc-Tabella2026[[#This Row],[REDDITO COMPLESSIVO PROCAPITE]]),0)</f>
        <v>5287.6426266603794</v>
      </c>
      <c r="O2365" s="3">
        <f>+Tabella2026[[#This Row],[DIFFERENZA REDDITO INFERIORE ALLA MEDIA DALLA MEDIA]]*Tabella2026[[#This Row],[POP_2024]]</f>
        <v>26623280.62523501</v>
      </c>
      <c r="P2365" s="3">
        <f>+Tabella2026[[#This Row],[POPOLAZIONE PER DIFFERENZA ]]/SUM(Tabella2026[[POPOLAZIONE PER DIFFERENZA ]])</f>
        <v>2.3619698156069052E-4</v>
      </c>
      <c r="Q2365" s="3">
        <f>+Tabella2026[[#This Row],[INCIDENZA POPOLAZIONE PER DIFFERENZA]]*(PLAFOND-SUM(Tabella2026[CONTRIBUTO SULLA BASE DELLA POPOLAZIONE]))</f>
        <v>69536.214223731396</v>
      </c>
      <c r="R2365" s="3">
        <f>+Tabella2026[[#This Row],[CONTRIBUTO SULLA BASE DELLA POPOLAZIONE]]+Tabella2026[[#This Row],[CONTRIBUTO SULLA BASE DEL REDDITO]]</f>
        <v>94684.044418271718</v>
      </c>
      <c r="S2365" s="3">
        <f>+Tabella2026[[#This Row],[CONTRIBUTO TOTALE]]/(PLAFOND/N_TESSERE)</f>
        <v>189.36808883654345</v>
      </c>
      <c r="T2365" s="3">
        <f>+MAX(CEILING(Tabella2026[[#This Row],[preDEF1]],1),1)</f>
        <v>190</v>
      </c>
      <c r="U2365" s="9">
        <f xml:space="preserve"> IF(ROW(Tabella2026[[#This Row],[preDEF2]]) - ROW(Tabella2026[[#Headers],[preDEF2]])&lt;=ABS(SUM(Tabella2026[preDEF2])-N_TESSERE),Tabella2026[[#This Row],[preDEF2]]-1,Tabella2026[[#This Row],[preDEF2]])</f>
        <v>189</v>
      </c>
      <c r="V2365" s="21">
        <f>+Tabella2026[[#This Row],[DEF - n. card]]*(PLAFOND/N_TESSERE)</f>
        <v>94500</v>
      </c>
      <c r="W2365" s="18"/>
    </row>
    <row r="2366" spans="2:23" x14ac:dyDescent="0.25">
      <c r="B2366" s="1" t="s">
        <v>4919</v>
      </c>
      <c r="C2366" s="2">
        <v>16011</v>
      </c>
      <c r="D2366" s="1" t="s">
        <v>4920</v>
      </c>
      <c r="E2366" s="1" t="s">
        <v>12</v>
      </c>
      <c r="F2366" s="1" t="s">
        <v>93</v>
      </c>
      <c r="G2366" s="1" t="s">
        <v>2448</v>
      </c>
      <c r="H2366" s="1" t="s">
        <v>15835</v>
      </c>
      <c r="I2366" s="5">
        <v>5033</v>
      </c>
      <c r="J2366" s="5">
        <v>96544260</v>
      </c>
      <c r="K2366" s="3">
        <f>+Tabella2026[[#This Row],[POP_2024]]/SUM(Tabella2026[POP_2024])</f>
        <v>8.5386905662687218E-5</v>
      </c>
      <c r="L2366" s="3">
        <f>+Tabella2026[[#This Row],[INCIDENZA POPOLAZIONE]]*(PLAFOND/2)</f>
        <v>25137.840986915871</v>
      </c>
      <c r="M2366" s="3">
        <f>+IFERROR(Tabella2026[[#This Row],[reddito_2024]]/Tabella2026[[#This Row],[POP_2024]],"")</f>
        <v>19182.249155573216</v>
      </c>
      <c r="N2366" s="3">
        <f>+IF(Tabella2026[[#This Row],[REDDITO COMPLESSIVO PROCAPITE]]&lt;media_aggr_reddito_pc,(media_aggr_reddito_pc-Tabella2026[[#This Row],[REDDITO COMPLESSIVO PROCAPITE]]),0)</f>
        <v>0</v>
      </c>
      <c r="O2366" s="3">
        <f>+Tabella2026[[#This Row],[DIFFERENZA REDDITO INFERIORE ALLA MEDIA DALLA MEDIA]]*Tabella2026[[#This Row],[POP_2024]]</f>
        <v>0</v>
      </c>
      <c r="P2366" s="3">
        <f>+Tabella2026[[#This Row],[POPOLAZIONE PER DIFFERENZA ]]/SUM(Tabella2026[[POPOLAZIONE PER DIFFERENZA ]])</f>
        <v>0</v>
      </c>
      <c r="Q2366" s="3">
        <f>+Tabella2026[[#This Row],[INCIDENZA POPOLAZIONE PER DIFFERENZA]]*(PLAFOND-SUM(Tabella2026[CONTRIBUTO SULLA BASE DELLA POPOLAZIONE]))</f>
        <v>0</v>
      </c>
      <c r="R2366" s="3">
        <f>+Tabella2026[[#This Row],[CONTRIBUTO SULLA BASE DELLA POPOLAZIONE]]+Tabella2026[[#This Row],[CONTRIBUTO SULLA BASE DEL REDDITO]]</f>
        <v>25137.840986915871</v>
      </c>
      <c r="S2366" s="3">
        <f>+Tabella2026[[#This Row],[CONTRIBUTO TOTALE]]/(PLAFOND/N_TESSERE)</f>
        <v>50.275681973831745</v>
      </c>
      <c r="T2366" s="3">
        <f>+MAX(CEILING(Tabella2026[[#This Row],[preDEF1]],1),1)</f>
        <v>51</v>
      </c>
      <c r="U2366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66" s="21">
        <f>+Tabella2026[[#This Row],[DEF - n. card]]*(PLAFOND/N_TESSERE)</f>
        <v>25000</v>
      </c>
      <c r="W2366" s="18"/>
    </row>
    <row r="2367" spans="2:23" x14ac:dyDescent="0.25">
      <c r="B2367" s="1" t="s">
        <v>4728</v>
      </c>
      <c r="C2367" s="2">
        <v>75089</v>
      </c>
      <c r="D2367" s="1" t="s">
        <v>4729</v>
      </c>
      <c r="E2367" s="1" t="s">
        <v>33</v>
      </c>
      <c r="F2367" s="1" t="s">
        <v>132</v>
      </c>
      <c r="G2367" s="1" t="s">
        <v>2448</v>
      </c>
      <c r="H2367" s="1" t="s">
        <v>15836</v>
      </c>
      <c r="I2367" s="5">
        <v>5031</v>
      </c>
      <c r="J2367" s="5">
        <v>58370820</v>
      </c>
      <c r="K2367" s="3">
        <f>+Tabella2026[[#This Row],[POP_2024]]/SUM(Tabella2026[POP_2024])</f>
        <v>8.5352974843826626E-5</v>
      </c>
      <c r="L2367" s="3">
        <f>+Tabella2026[[#This Row],[INCIDENZA POPOLAZIONE]]*(PLAFOND/2)</f>
        <v>25127.851779291424</v>
      </c>
      <c r="M2367" s="3">
        <f>+IFERROR(Tabella2026[[#This Row],[reddito_2024]]/Tabella2026[[#This Row],[POP_2024]],"")</f>
        <v>11602.230172927848</v>
      </c>
      <c r="N2367" s="3">
        <f>+IF(Tabella2026[[#This Row],[REDDITO COMPLESSIVO PROCAPITE]]&lt;media_aggr_reddito_pc,(media_aggr_reddito_pc-Tabella2026[[#This Row],[REDDITO COMPLESSIVO PROCAPITE]]),0)</f>
        <v>6222.8358896808932</v>
      </c>
      <c r="O2367" s="3">
        <f>+Tabella2026[[#This Row],[DIFFERENZA REDDITO INFERIORE ALLA MEDIA DALLA MEDIA]]*Tabella2026[[#This Row],[POP_2024]]</f>
        <v>31307087.360984575</v>
      </c>
      <c r="P2367" s="3">
        <f>+Tabella2026[[#This Row],[POPOLAZIONE PER DIFFERENZA ]]/SUM(Tabella2026[[POPOLAZIONE PER DIFFERENZA ]])</f>
        <v>2.7775087676882145E-4</v>
      </c>
      <c r="Q2367" s="3">
        <f>+Tabella2026[[#This Row],[INCIDENZA POPOLAZIONE PER DIFFERENZA]]*(PLAFOND-SUM(Tabella2026[CONTRIBUTO SULLA BASE DELLA POPOLAZIONE]))</f>
        <v>81769.649807583788</v>
      </c>
      <c r="R2367" s="3">
        <f>+Tabella2026[[#This Row],[CONTRIBUTO SULLA BASE DELLA POPOLAZIONE]]+Tabella2026[[#This Row],[CONTRIBUTO SULLA BASE DEL REDDITO]]</f>
        <v>106897.50158687521</v>
      </c>
      <c r="S2367" s="3">
        <f>+Tabella2026[[#This Row],[CONTRIBUTO TOTALE]]/(PLAFOND/N_TESSERE)</f>
        <v>213.79500317375042</v>
      </c>
      <c r="T2367" s="3">
        <f>+MAX(CEILING(Tabella2026[[#This Row],[preDEF1]],1),1)</f>
        <v>214</v>
      </c>
      <c r="U2367" s="9">
        <f xml:space="preserve"> IF(ROW(Tabella2026[[#This Row],[preDEF2]]) - ROW(Tabella2026[[#Headers],[preDEF2]])&lt;=ABS(SUM(Tabella2026[preDEF2])-N_TESSERE),Tabella2026[[#This Row],[preDEF2]]-1,Tabella2026[[#This Row],[preDEF2]])</f>
        <v>213</v>
      </c>
      <c r="V2367" s="21">
        <f>+Tabella2026[[#This Row],[DEF - n. card]]*(PLAFOND/N_TESSERE)</f>
        <v>106500</v>
      </c>
      <c r="W2367" s="18"/>
    </row>
    <row r="2368" spans="2:23" x14ac:dyDescent="0.25">
      <c r="B2368" s="1" t="s">
        <v>4770</v>
      </c>
      <c r="C2368" s="2">
        <v>13053</v>
      </c>
      <c r="D2368" s="1" t="s">
        <v>4771</v>
      </c>
      <c r="E2368" s="1" t="s">
        <v>12</v>
      </c>
      <c r="F2368" s="1" t="s">
        <v>152</v>
      </c>
      <c r="G2368" s="1" t="s">
        <v>2448</v>
      </c>
      <c r="H2368" s="1" t="s">
        <v>15835</v>
      </c>
      <c r="I2368" s="5">
        <v>5028</v>
      </c>
      <c r="J2368" s="5">
        <v>98356924</v>
      </c>
      <c r="K2368" s="3">
        <f>+Tabella2026[[#This Row],[POP_2024]]/SUM(Tabella2026[POP_2024])</f>
        <v>8.530207861553573E-5</v>
      </c>
      <c r="L2368" s="3">
        <f>+Tabella2026[[#This Row],[INCIDENZA POPOLAZIONE]]*(PLAFOND/2)</f>
        <v>25112.867967854756</v>
      </c>
      <c r="M2368" s="3">
        <f>+IFERROR(Tabella2026[[#This Row],[reddito_2024]]/Tabella2026[[#This Row],[POP_2024]],"")</f>
        <v>19561.838504375497</v>
      </c>
      <c r="N2368" s="3">
        <f>+IF(Tabella2026[[#This Row],[REDDITO COMPLESSIVO PROCAPITE]]&lt;media_aggr_reddito_pc,(media_aggr_reddito_pc-Tabella2026[[#This Row],[REDDITO COMPLESSIVO PROCAPITE]]),0)</f>
        <v>0</v>
      </c>
      <c r="O2368" s="3">
        <f>+Tabella2026[[#This Row],[DIFFERENZA REDDITO INFERIORE ALLA MEDIA DALLA MEDIA]]*Tabella2026[[#This Row],[POP_2024]]</f>
        <v>0</v>
      </c>
      <c r="P2368" s="3">
        <f>+Tabella2026[[#This Row],[POPOLAZIONE PER DIFFERENZA ]]/SUM(Tabella2026[[POPOLAZIONE PER DIFFERENZA ]])</f>
        <v>0</v>
      </c>
      <c r="Q2368" s="3">
        <f>+Tabella2026[[#This Row],[INCIDENZA POPOLAZIONE PER DIFFERENZA]]*(PLAFOND-SUM(Tabella2026[CONTRIBUTO SULLA BASE DELLA POPOLAZIONE]))</f>
        <v>0</v>
      </c>
      <c r="R2368" s="3">
        <f>+Tabella2026[[#This Row],[CONTRIBUTO SULLA BASE DELLA POPOLAZIONE]]+Tabella2026[[#This Row],[CONTRIBUTO SULLA BASE DEL REDDITO]]</f>
        <v>25112.867967854756</v>
      </c>
      <c r="S2368" s="3">
        <f>+Tabella2026[[#This Row],[CONTRIBUTO TOTALE]]/(PLAFOND/N_TESSERE)</f>
        <v>50.225735935709515</v>
      </c>
      <c r="T2368" s="3">
        <f>+MAX(CEILING(Tabella2026[[#This Row],[preDEF1]],1),1)</f>
        <v>51</v>
      </c>
      <c r="U2368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68" s="21">
        <f>+Tabella2026[[#This Row],[DEF - n. card]]*(PLAFOND/N_TESSERE)</f>
        <v>25000</v>
      </c>
      <c r="W2368" s="18"/>
    </row>
    <row r="2369" spans="2:23" x14ac:dyDescent="0.25">
      <c r="B2369" s="1" t="s">
        <v>4809</v>
      </c>
      <c r="C2369" s="2">
        <v>17080</v>
      </c>
      <c r="D2369" s="1" t="s">
        <v>4810</v>
      </c>
      <c r="E2369" s="1" t="s">
        <v>12</v>
      </c>
      <c r="F2369" s="1" t="s">
        <v>50</v>
      </c>
      <c r="G2369" s="1" t="s">
        <v>2448</v>
      </c>
      <c r="H2369" s="1" t="s">
        <v>15835</v>
      </c>
      <c r="I2369" s="5">
        <v>5027</v>
      </c>
      <c r="J2369" s="5">
        <v>83799065</v>
      </c>
      <c r="K2369" s="3">
        <f>+Tabella2026[[#This Row],[POP_2024]]/SUM(Tabella2026[POP_2024])</f>
        <v>8.5285113206105427E-5</v>
      </c>
      <c r="L2369" s="3">
        <f>+Tabella2026[[#This Row],[INCIDENZA POPOLAZIONE]]*(PLAFOND/2)</f>
        <v>25107.873364042534</v>
      </c>
      <c r="M2369" s="3">
        <f>+IFERROR(Tabella2026[[#This Row],[reddito_2024]]/Tabella2026[[#This Row],[POP_2024]],"")</f>
        <v>16669.796101054308</v>
      </c>
      <c r="N2369" s="3">
        <f>+IF(Tabella2026[[#This Row],[REDDITO COMPLESSIVO PROCAPITE]]&lt;media_aggr_reddito_pc,(media_aggr_reddito_pc-Tabella2026[[#This Row],[REDDITO COMPLESSIVO PROCAPITE]]),0)</f>
        <v>1155.2699615544334</v>
      </c>
      <c r="O2369" s="3">
        <f>+Tabella2026[[#This Row],[DIFFERENZA REDDITO INFERIORE ALLA MEDIA DALLA MEDIA]]*Tabella2026[[#This Row],[POP_2024]]</f>
        <v>5807542.0967341363</v>
      </c>
      <c r="P2369" s="3">
        <f>+Tabella2026[[#This Row],[POPOLAZIONE PER DIFFERENZA ]]/SUM(Tabella2026[[POPOLAZIONE PER DIFFERENZA ]])</f>
        <v>5.1523474242128201E-5</v>
      </c>
      <c r="Q2369" s="3">
        <f>+Tabella2026[[#This Row],[INCIDENZA POPOLAZIONE PER DIFFERENZA]]*(PLAFOND-SUM(Tabella2026[CONTRIBUTO SULLA BASE DELLA POPOLAZIONE]))</f>
        <v>15168.472174276922</v>
      </c>
      <c r="R2369" s="3">
        <f>+Tabella2026[[#This Row],[CONTRIBUTO SULLA BASE DELLA POPOLAZIONE]]+Tabella2026[[#This Row],[CONTRIBUTO SULLA BASE DEL REDDITO]]</f>
        <v>40276.345538319452</v>
      </c>
      <c r="S2369" s="3">
        <f>+Tabella2026[[#This Row],[CONTRIBUTO TOTALE]]/(PLAFOND/N_TESSERE)</f>
        <v>80.552691076638908</v>
      </c>
      <c r="T2369" s="3">
        <f>+MAX(CEILING(Tabella2026[[#This Row],[preDEF1]],1),1)</f>
        <v>81</v>
      </c>
      <c r="U2369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2369" s="21">
        <f>+Tabella2026[[#This Row],[DEF - n. card]]*(PLAFOND/N_TESSERE)</f>
        <v>40000</v>
      </c>
      <c r="W2369" s="18"/>
    </row>
    <row r="2370" spans="2:23" x14ac:dyDescent="0.25">
      <c r="B2370" s="1" t="s">
        <v>4732</v>
      </c>
      <c r="C2370" s="2">
        <v>60058</v>
      </c>
      <c r="D2370" s="1" t="s">
        <v>4733</v>
      </c>
      <c r="E2370" s="1" t="s">
        <v>8</v>
      </c>
      <c r="F2370" s="1" t="s">
        <v>397</v>
      </c>
      <c r="G2370" s="1" t="s">
        <v>2448</v>
      </c>
      <c r="H2370" s="1" t="s">
        <v>15834</v>
      </c>
      <c r="I2370" s="5">
        <v>5027</v>
      </c>
      <c r="J2370" s="5">
        <v>69692960</v>
      </c>
      <c r="K2370" s="3">
        <f>+Tabella2026[[#This Row],[POP_2024]]/SUM(Tabella2026[POP_2024])</f>
        <v>8.5285113206105427E-5</v>
      </c>
      <c r="L2370" s="3">
        <f>+Tabella2026[[#This Row],[INCIDENZA POPOLAZIONE]]*(PLAFOND/2)</f>
        <v>25107.873364042534</v>
      </c>
      <c r="M2370" s="3">
        <f>+IFERROR(Tabella2026[[#This Row],[reddito_2024]]/Tabella2026[[#This Row],[POP_2024]],"")</f>
        <v>13863.727869504675</v>
      </c>
      <c r="N2370" s="3">
        <f>+IF(Tabella2026[[#This Row],[REDDITO COMPLESSIVO PROCAPITE]]&lt;media_aggr_reddito_pc,(media_aggr_reddito_pc-Tabella2026[[#This Row],[REDDITO COMPLESSIVO PROCAPITE]]),0)</f>
        <v>3961.3381931040658</v>
      </c>
      <c r="O2370" s="3">
        <f>+Tabella2026[[#This Row],[DIFFERENZA REDDITO INFERIORE ALLA MEDIA DALLA MEDIA]]*Tabella2026[[#This Row],[POP_2024]]</f>
        <v>19913647.09673414</v>
      </c>
      <c r="P2370" s="3">
        <f>+Tabella2026[[#This Row],[POPOLAZIONE PER DIFFERENZA ]]/SUM(Tabella2026[[POPOLAZIONE PER DIFFERENZA ]])</f>
        <v>1.7667031356215113E-4</v>
      </c>
      <c r="Q2370" s="3">
        <f>+Tabella2026[[#This Row],[INCIDENZA POPOLAZIONE PER DIFFERENZA]]*(PLAFOND-SUM(Tabella2026[CONTRIBUTO SULLA BASE DELLA POPOLAZIONE]))</f>
        <v>52011.607809962334</v>
      </c>
      <c r="R2370" s="3">
        <f>+Tabella2026[[#This Row],[CONTRIBUTO SULLA BASE DELLA POPOLAZIONE]]+Tabella2026[[#This Row],[CONTRIBUTO SULLA BASE DEL REDDITO]]</f>
        <v>77119.481174004875</v>
      </c>
      <c r="S2370" s="3">
        <f>+Tabella2026[[#This Row],[CONTRIBUTO TOTALE]]/(PLAFOND/N_TESSERE)</f>
        <v>154.23896234800975</v>
      </c>
      <c r="T2370" s="3">
        <f>+MAX(CEILING(Tabella2026[[#This Row],[preDEF1]],1),1)</f>
        <v>155</v>
      </c>
      <c r="U2370" s="9">
        <f xml:space="preserve"> IF(ROW(Tabella2026[[#This Row],[preDEF2]]) - ROW(Tabella2026[[#Headers],[preDEF2]])&lt;=ABS(SUM(Tabella2026[preDEF2])-N_TESSERE),Tabella2026[[#This Row],[preDEF2]]-1,Tabella2026[[#This Row],[preDEF2]])</f>
        <v>154</v>
      </c>
      <c r="V2370" s="21">
        <f>+Tabella2026[[#This Row],[DEF - n. card]]*(PLAFOND/N_TESSERE)</f>
        <v>77000</v>
      </c>
      <c r="W2370" s="18"/>
    </row>
    <row r="2371" spans="2:23" x14ac:dyDescent="0.25">
      <c r="B2371" s="1" t="s">
        <v>4682</v>
      </c>
      <c r="C2371" s="2">
        <v>1161</v>
      </c>
      <c r="D2371" s="1" t="s">
        <v>4683</v>
      </c>
      <c r="E2371" s="1" t="s">
        <v>18</v>
      </c>
      <c r="F2371" s="1" t="s">
        <v>17</v>
      </c>
      <c r="G2371" s="1" t="s">
        <v>2448</v>
      </c>
      <c r="H2371" s="1" t="s">
        <v>15835</v>
      </c>
      <c r="I2371" s="5">
        <v>5024</v>
      </c>
      <c r="J2371" s="5">
        <v>95120090</v>
      </c>
      <c r="K2371" s="3">
        <f>+Tabella2026[[#This Row],[POP_2024]]/SUM(Tabella2026[POP_2024])</f>
        <v>8.5234216977814531E-5</v>
      </c>
      <c r="L2371" s="3">
        <f>+Tabella2026[[#This Row],[INCIDENZA POPOLAZIONE]]*(PLAFOND/2)</f>
        <v>25092.889552605866</v>
      </c>
      <c r="M2371" s="3">
        <f>+IFERROR(Tabella2026[[#This Row],[reddito_2024]]/Tabella2026[[#This Row],[POP_2024]],"")</f>
        <v>18933.138933121019</v>
      </c>
      <c r="N2371" s="3">
        <f>+IF(Tabella2026[[#This Row],[REDDITO COMPLESSIVO PROCAPITE]]&lt;media_aggr_reddito_pc,(media_aggr_reddito_pc-Tabella2026[[#This Row],[REDDITO COMPLESSIVO PROCAPITE]]),0)</f>
        <v>0</v>
      </c>
      <c r="O2371" s="3">
        <f>+Tabella2026[[#This Row],[DIFFERENZA REDDITO INFERIORE ALLA MEDIA DALLA MEDIA]]*Tabella2026[[#This Row],[POP_2024]]</f>
        <v>0</v>
      </c>
      <c r="P2371" s="3">
        <f>+Tabella2026[[#This Row],[POPOLAZIONE PER DIFFERENZA ]]/SUM(Tabella2026[[POPOLAZIONE PER DIFFERENZA ]])</f>
        <v>0</v>
      </c>
      <c r="Q2371" s="3">
        <f>+Tabella2026[[#This Row],[INCIDENZA POPOLAZIONE PER DIFFERENZA]]*(PLAFOND-SUM(Tabella2026[CONTRIBUTO SULLA BASE DELLA POPOLAZIONE]))</f>
        <v>0</v>
      </c>
      <c r="R2371" s="3">
        <f>+Tabella2026[[#This Row],[CONTRIBUTO SULLA BASE DELLA POPOLAZIONE]]+Tabella2026[[#This Row],[CONTRIBUTO SULLA BASE DEL REDDITO]]</f>
        <v>25092.889552605866</v>
      </c>
      <c r="S2371" s="3">
        <f>+Tabella2026[[#This Row],[CONTRIBUTO TOTALE]]/(PLAFOND/N_TESSERE)</f>
        <v>50.185779105211729</v>
      </c>
      <c r="T2371" s="3">
        <f>+MAX(CEILING(Tabella2026[[#This Row],[preDEF1]],1),1)</f>
        <v>51</v>
      </c>
      <c r="U2371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71" s="21">
        <f>+Tabella2026[[#This Row],[DEF - n. card]]*(PLAFOND/N_TESSERE)</f>
        <v>25000</v>
      </c>
      <c r="W2371" s="18"/>
    </row>
    <row r="2372" spans="2:23" x14ac:dyDescent="0.25">
      <c r="B2372" s="1" t="s">
        <v>4714</v>
      </c>
      <c r="C2372" s="2">
        <v>56012</v>
      </c>
      <c r="D2372" s="1" t="s">
        <v>4715</v>
      </c>
      <c r="E2372" s="1" t="s">
        <v>8</v>
      </c>
      <c r="F2372" s="1" t="s">
        <v>210</v>
      </c>
      <c r="G2372" s="1" t="s">
        <v>2448</v>
      </c>
      <c r="H2372" s="1" t="s">
        <v>15834</v>
      </c>
      <c r="I2372" s="5">
        <v>5021</v>
      </c>
      <c r="J2372" s="5">
        <v>69221634</v>
      </c>
      <c r="K2372" s="3">
        <f>+Tabella2026[[#This Row],[POP_2024]]/SUM(Tabella2026[POP_2024])</f>
        <v>8.5183320749523649E-5</v>
      </c>
      <c r="L2372" s="3">
        <f>+Tabella2026[[#This Row],[INCIDENZA POPOLAZIONE]]*(PLAFOND/2)</f>
        <v>25077.905741169201</v>
      </c>
      <c r="M2372" s="3">
        <f>+IFERROR(Tabella2026[[#This Row],[reddito_2024]]/Tabella2026[[#This Row],[POP_2024]],"")</f>
        <v>13786.423819956184</v>
      </c>
      <c r="N2372" s="3">
        <f>+IF(Tabella2026[[#This Row],[REDDITO COMPLESSIVO PROCAPITE]]&lt;media_aggr_reddito_pc,(media_aggr_reddito_pc-Tabella2026[[#This Row],[REDDITO COMPLESSIVO PROCAPITE]]),0)</f>
        <v>4038.6422426525569</v>
      </c>
      <c r="O2372" s="3">
        <f>+Tabella2026[[#This Row],[DIFFERENZA REDDITO INFERIORE ALLA MEDIA DALLA MEDIA]]*Tabella2026[[#This Row],[POP_2024]]</f>
        <v>20278022.700358488</v>
      </c>
      <c r="P2372" s="3">
        <f>+Tabella2026[[#This Row],[POPOLAZIONE PER DIFFERENZA ]]/SUM(Tabella2026[[POPOLAZIONE PER DIFFERENZA ]])</f>
        <v>1.7990298871371936E-4</v>
      </c>
      <c r="Q2372" s="3">
        <f>+Tabella2026[[#This Row],[INCIDENZA POPOLAZIONE PER DIFFERENZA]]*(PLAFOND-SUM(Tabella2026[CONTRIBUTO SULLA BASE DELLA POPOLAZIONE]))</f>
        <v>52963.304950077661</v>
      </c>
      <c r="R2372" s="3">
        <f>+Tabella2026[[#This Row],[CONTRIBUTO SULLA BASE DELLA POPOLAZIONE]]+Tabella2026[[#This Row],[CONTRIBUTO SULLA BASE DEL REDDITO]]</f>
        <v>78041.210691246859</v>
      </c>
      <c r="S2372" s="3">
        <f>+Tabella2026[[#This Row],[CONTRIBUTO TOTALE]]/(PLAFOND/N_TESSERE)</f>
        <v>156.08242138249372</v>
      </c>
      <c r="T2372" s="3">
        <f>+MAX(CEILING(Tabella2026[[#This Row],[preDEF1]],1),1)</f>
        <v>157</v>
      </c>
      <c r="U2372" s="9">
        <f xml:space="preserve"> IF(ROW(Tabella2026[[#This Row],[preDEF2]]) - ROW(Tabella2026[[#Headers],[preDEF2]])&lt;=ABS(SUM(Tabella2026[preDEF2])-N_TESSERE),Tabella2026[[#This Row],[preDEF2]]-1,Tabella2026[[#This Row],[preDEF2]])</f>
        <v>156</v>
      </c>
      <c r="V2372" s="21">
        <f>+Tabella2026[[#This Row],[DEF - n. card]]*(PLAFOND/N_TESSERE)</f>
        <v>78000</v>
      </c>
      <c r="W2372" s="18"/>
    </row>
    <row r="2373" spans="2:23" x14ac:dyDescent="0.25">
      <c r="B2373" s="1" t="s">
        <v>4827</v>
      </c>
      <c r="C2373" s="2">
        <v>15200</v>
      </c>
      <c r="D2373" s="1" t="s">
        <v>4828</v>
      </c>
      <c r="E2373" s="1" t="s">
        <v>12</v>
      </c>
      <c r="F2373" s="1" t="s">
        <v>11</v>
      </c>
      <c r="G2373" s="1" t="s">
        <v>2448</v>
      </c>
      <c r="H2373" s="1" t="s">
        <v>15835</v>
      </c>
      <c r="I2373" s="5">
        <v>5020</v>
      </c>
      <c r="J2373" s="5">
        <v>111852287</v>
      </c>
      <c r="K2373" s="3">
        <f>+Tabella2026[[#This Row],[POP_2024]]/SUM(Tabella2026[POP_2024])</f>
        <v>8.5166355340093346E-5</v>
      </c>
      <c r="L2373" s="3">
        <f>+Tabella2026[[#This Row],[INCIDENZA POPOLAZIONE]]*(PLAFOND/2)</f>
        <v>25072.911137356976</v>
      </c>
      <c r="M2373" s="3">
        <f>+IFERROR(Tabella2026[[#This Row],[reddito_2024]]/Tabella2026[[#This Row],[POP_2024]],"")</f>
        <v>22281.332071713146</v>
      </c>
      <c r="N2373" s="3">
        <f>+IF(Tabella2026[[#This Row],[REDDITO COMPLESSIVO PROCAPITE]]&lt;media_aggr_reddito_pc,(media_aggr_reddito_pc-Tabella2026[[#This Row],[REDDITO COMPLESSIVO PROCAPITE]]),0)</f>
        <v>0</v>
      </c>
      <c r="O2373" s="3">
        <f>+Tabella2026[[#This Row],[DIFFERENZA REDDITO INFERIORE ALLA MEDIA DALLA MEDIA]]*Tabella2026[[#This Row],[POP_2024]]</f>
        <v>0</v>
      </c>
      <c r="P2373" s="3">
        <f>+Tabella2026[[#This Row],[POPOLAZIONE PER DIFFERENZA ]]/SUM(Tabella2026[[POPOLAZIONE PER DIFFERENZA ]])</f>
        <v>0</v>
      </c>
      <c r="Q2373" s="3">
        <f>+Tabella2026[[#This Row],[INCIDENZA POPOLAZIONE PER DIFFERENZA]]*(PLAFOND-SUM(Tabella2026[CONTRIBUTO SULLA BASE DELLA POPOLAZIONE]))</f>
        <v>0</v>
      </c>
      <c r="R2373" s="3">
        <f>+Tabella2026[[#This Row],[CONTRIBUTO SULLA BASE DELLA POPOLAZIONE]]+Tabella2026[[#This Row],[CONTRIBUTO SULLA BASE DEL REDDITO]]</f>
        <v>25072.911137356976</v>
      </c>
      <c r="S2373" s="3">
        <f>+Tabella2026[[#This Row],[CONTRIBUTO TOTALE]]/(PLAFOND/N_TESSERE)</f>
        <v>50.14582227471395</v>
      </c>
      <c r="T2373" s="3">
        <f>+MAX(CEILING(Tabella2026[[#This Row],[preDEF1]],1),1)</f>
        <v>51</v>
      </c>
      <c r="U2373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73" s="21">
        <f>+Tabella2026[[#This Row],[DEF - n. card]]*(PLAFOND/N_TESSERE)</f>
        <v>25000</v>
      </c>
      <c r="W2373" s="18"/>
    </row>
    <row r="2374" spans="2:23" x14ac:dyDescent="0.25">
      <c r="B2374" s="1" t="s">
        <v>4789</v>
      </c>
      <c r="C2374" s="2">
        <v>97006</v>
      </c>
      <c r="D2374" s="1" t="s">
        <v>4790</v>
      </c>
      <c r="E2374" s="1" t="s">
        <v>12</v>
      </c>
      <c r="F2374" s="1" t="s">
        <v>362</v>
      </c>
      <c r="G2374" s="1" t="s">
        <v>2448</v>
      </c>
      <c r="H2374" s="1" t="s">
        <v>15835</v>
      </c>
      <c r="I2374" s="5">
        <v>5019</v>
      </c>
      <c r="J2374" s="5">
        <v>119645473</v>
      </c>
      <c r="K2374" s="3">
        <f>+Tabella2026[[#This Row],[POP_2024]]/SUM(Tabella2026[POP_2024])</f>
        <v>8.5149389930663056E-5</v>
      </c>
      <c r="L2374" s="3">
        <f>+Tabella2026[[#This Row],[INCIDENZA POPOLAZIONE]]*(PLAFOND/2)</f>
        <v>25067.916533544754</v>
      </c>
      <c r="M2374" s="3">
        <f>+IFERROR(Tabella2026[[#This Row],[reddito_2024]]/Tabella2026[[#This Row],[POP_2024]],"")</f>
        <v>23838.508268579397</v>
      </c>
      <c r="N2374" s="3">
        <f>+IF(Tabella2026[[#This Row],[REDDITO COMPLESSIVO PROCAPITE]]&lt;media_aggr_reddito_pc,(media_aggr_reddito_pc-Tabella2026[[#This Row],[REDDITO COMPLESSIVO PROCAPITE]]),0)</f>
        <v>0</v>
      </c>
      <c r="O2374" s="3">
        <f>+Tabella2026[[#This Row],[DIFFERENZA REDDITO INFERIORE ALLA MEDIA DALLA MEDIA]]*Tabella2026[[#This Row],[POP_2024]]</f>
        <v>0</v>
      </c>
      <c r="P2374" s="3">
        <f>+Tabella2026[[#This Row],[POPOLAZIONE PER DIFFERENZA ]]/SUM(Tabella2026[[POPOLAZIONE PER DIFFERENZA ]])</f>
        <v>0</v>
      </c>
      <c r="Q2374" s="3">
        <f>+Tabella2026[[#This Row],[INCIDENZA POPOLAZIONE PER DIFFERENZA]]*(PLAFOND-SUM(Tabella2026[CONTRIBUTO SULLA BASE DELLA POPOLAZIONE]))</f>
        <v>0</v>
      </c>
      <c r="R2374" s="3">
        <f>+Tabella2026[[#This Row],[CONTRIBUTO SULLA BASE DELLA POPOLAZIONE]]+Tabella2026[[#This Row],[CONTRIBUTO SULLA BASE DEL REDDITO]]</f>
        <v>25067.916533544754</v>
      </c>
      <c r="S2374" s="3">
        <f>+Tabella2026[[#This Row],[CONTRIBUTO TOTALE]]/(PLAFOND/N_TESSERE)</f>
        <v>50.135833067089507</v>
      </c>
      <c r="T2374" s="3">
        <f>+MAX(CEILING(Tabella2026[[#This Row],[preDEF1]],1),1)</f>
        <v>51</v>
      </c>
      <c r="U2374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74" s="21">
        <f>+Tabella2026[[#This Row],[DEF - n. card]]*(PLAFOND/N_TESSERE)</f>
        <v>25000</v>
      </c>
      <c r="W2374" s="18"/>
    </row>
    <row r="2375" spans="2:23" x14ac:dyDescent="0.25">
      <c r="B2375" s="1" t="s">
        <v>4865</v>
      </c>
      <c r="C2375" s="2">
        <v>17134</v>
      </c>
      <c r="D2375" s="1" t="s">
        <v>4866</v>
      </c>
      <c r="E2375" s="1" t="s">
        <v>12</v>
      </c>
      <c r="F2375" s="1" t="s">
        <v>50</v>
      </c>
      <c r="G2375" s="1" t="s">
        <v>2448</v>
      </c>
      <c r="H2375" s="1" t="s">
        <v>15835</v>
      </c>
      <c r="I2375" s="5">
        <v>5019</v>
      </c>
      <c r="J2375" s="5">
        <v>108435269</v>
      </c>
      <c r="K2375" s="3">
        <f>+Tabella2026[[#This Row],[POP_2024]]/SUM(Tabella2026[POP_2024])</f>
        <v>8.5149389930663056E-5</v>
      </c>
      <c r="L2375" s="3">
        <f>+Tabella2026[[#This Row],[INCIDENZA POPOLAZIONE]]*(PLAFOND/2)</f>
        <v>25067.916533544754</v>
      </c>
      <c r="M2375" s="3">
        <f>+IFERROR(Tabella2026[[#This Row],[reddito_2024]]/Tabella2026[[#This Row],[POP_2024]],"")</f>
        <v>21604.954971109782</v>
      </c>
      <c r="N2375" s="3">
        <f>+IF(Tabella2026[[#This Row],[REDDITO COMPLESSIVO PROCAPITE]]&lt;media_aggr_reddito_pc,(media_aggr_reddito_pc-Tabella2026[[#This Row],[REDDITO COMPLESSIVO PROCAPITE]]),0)</f>
        <v>0</v>
      </c>
      <c r="O2375" s="3">
        <f>+Tabella2026[[#This Row],[DIFFERENZA REDDITO INFERIORE ALLA MEDIA DALLA MEDIA]]*Tabella2026[[#This Row],[POP_2024]]</f>
        <v>0</v>
      </c>
      <c r="P2375" s="3">
        <f>+Tabella2026[[#This Row],[POPOLAZIONE PER DIFFERENZA ]]/SUM(Tabella2026[[POPOLAZIONE PER DIFFERENZA ]])</f>
        <v>0</v>
      </c>
      <c r="Q2375" s="3">
        <f>+Tabella2026[[#This Row],[INCIDENZA POPOLAZIONE PER DIFFERENZA]]*(PLAFOND-SUM(Tabella2026[CONTRIBUTO SULLA BASE DELLA POPOLAZIONE]))</f>
        <v>0</v>
      </c>
      <c r="R2375" s="3">
        <f>+Tabella2026[[#This Row],[CONTRIBUTO SULLA BASE DELLA POPOLAZIONE]]+Tabella2026[[#This Row],[CONTRIBUTO SULLA BASE DEL REDDITO]]</f>
        <v>25067.916533544754</v>
      </c>
      <c r="S2375" s="3">
        <f>+Tabella2026[[#This Row],[CONTRIBUTO TOTALE]]/(PLAFOND/N_TESSERE)</f>
        <v>50.135833067089507</v>
      </c>
      <c r="T2375" s="3">
        <f>+MAX(CEILING(Tabella2026[[#This Row],[preDEF1]],1),1)</f>
        <v>51</v>
      </c>
      <c r="U2375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75" s="21">
        <f>+Tabella2026[[#This Row],[DEF - n. card]]*(PLAFOND/N_TESSERE)</f>
        <v>25000</v>
      </c>
      <c r="W2375" s="18"/>
    </row>
    <row r="2376" spans="2:23" x14ac:dyDescent="0.25">
      <c r="B2376" s="1" t="s">
        <v>4720</v>
      </c>
      <c r="C2376" s="2">
        <v>25071</v>
      </c>
      <c r="D2376" s="1" t="s">
        <v>4721</v>
      </c>
      <c r="E2376" s="1" t="s">
        <v>38</v>
      </c>
      <c r="F2376" s="1" t="s">
        <v>514</v>
      </c>
      <c r="G2376" s="1" t="s">
        <v>2448</v>
      </c>
      <c r="H2376" s="1" t="s">
        <v>15835</v>
      </c>
      <c r="I2376" s="5">
        <v>5018</v>
      </c>
      <c r="J2376" s="5">
        <v>96570731</v>
      </c>
      <c r="K2376" s="3">
        <f>+Tabella2026[[#This Row],[POP_2024]]/SUM(Tabella2026[POP_2024])</f>
        <v>8.5132424521232753E-5</v>
      </c>
      <c r="L2376" s="3">
        <f>+Tabella2026[[#This Row],[INCIDENZA POPOLAZIONE]]*(PLAFOND/2)</f>
        <v>25062.921929732533</v>
      </c>
      <c r="M2376" s="3">
        <f>+IFERROR(Tabella2026[[#This Row],[reddito_2024]]/Tabella2026[[#This Row],[POP_2024]],"")</f>
        <v>19244.864687126345</v>
      </c>
      <c r="N2376" s="3">
        <f>+IF(Tabella2026[[#This Row],[REDDITO COMPLESSIVO PROCAPITE]]&lt;media_aggr_reddito_pc,(media_aggr_reddito_pc-Tabella2026[[#This Row],[REDDITO COMPLESSIVO PROCAPITE]]),0)</f>
        <v>0</v>
      </c>
      <c r="O2376" s="3">
        <f>+Tabella2026[[#This Row],[DIFFERENZA REDDITO INFERIORE ALLA MEDIA DALLA MEDIA]]*Tabella2026[[#This Row],[POP_2024]]</f>
        <v>0</v>
      </c>
      <c r="P2376" s="3">
        <f>+Tabella2026[[#This Row],[POPOLAZIONE PER DIFFERENZA ]]/SUM(Tabella2026[[POPOLAZIONE PER DIFFERENZA ]])</f>
        <v>0</v>
      </c>
      <c r="Q2376" s="3">
        <f>+Tabella2026[[#This Row],[INCIDENZA POPOLAZIONE PER DIFFERENZA]]*(PLAFOND-SUM(Tabella2026[CONTRIBUTO SULLA BASE DELLA POPOLAZIONE]))</f>
        <v>0</v>
      </c>
      <c r="R2376" s="3">
        <f>+Tabella2026[[#This Row],[CONTRIBUTO SULLA BASE DELLA POPOLAZIONE]]+Tabella2026[[#This Row],[CONTRIBUTO SULLA BASE DEL REDDITO]]</f>
        <v>25062.921929732533</v>
      </c>
      <c r="S2376" s="3">
        <f>+Tabella2026[[#This Row],[CONTRIBUTO TOTALE]]/(PLAFOND/N_TESSERE)</f>
        <v>50.125843859465064</v>
      </c>
      <c r="T2376" s="3">
        <f>+MAX(CEILING(Tabella2026[[#This Row],[preDEF1]],1),1)</f>
        <v>51</v>
      </c>
      <c r="U2376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76" s="21">
        <f>+Tabella2026[[#This Row],[DEF - n. card]]*(PLAFOND/N_TESSERE)</f>
        <v>25000</v>
      </c>
      <c r="W2376" s="18"/>
    </row>
    <row r="2377" spans="2:23" x14ac:dyDescent="0.25">
      <c r="B2377" s="1" t="s">
        <v>4776</v>
      </c>
      <c r="C2377" s="2">
        <v>103017</v>
      </c>
      <c r="D2377" s="1" t="s">
        <v>4777</v>
      </c>
      <c r="E2377" s="1" t="s">
        <v>18</v>
      </c>
      <c r="F2377" s="1" t="s">
        <v>648</v>
      </c>
      <c r="G2377" s="1" t="s">
        <v>2448</v>
      </c>
      <c r="H2377" s="1" t="s">
        <v>15835</v>
      </c>
      <c r="I2377" s="5">
        <v>5017</v>
      </c>
      <c r="J2377" s="5">
        <v>58697344</v>
      </c>
      <c r="K2377" s="3">
        <f>+Tabella2026[[#This Row],[POP_2024]]/SUM(Tabella2026[POP_2024])</f>
        <v>8.511545911180245E-5</v>
      </c>
      <c r="L2377" s="3">
        <f>+Tabella2026[[#This Row],[INCIDENZA POPOLAZIONE]]*(PLAFOND/2)</f>
        <v>25057.927325920307</v>
      </c>
      <c r="M2377" s="3">
        <f>+IFERROR(Tabella2026[[#This Row],[reddito_2024]]/Tabella2026[[#This Row],[POP_2024]],"")</f>
        <v>11699.689854494718</v>
      </c>
      <c r="N2377" s="3">
        <f>+IF(Tabella2026[[#This Row],[REDDITO COMPLESSIVO PROCAPITE]]&lt;media_aggr_reddito_pc,(media_aggr_reddito_pc-Tabella2026[[#This Row],[REDDITO COMPLESSIVO PROCAPITE]]),0)</f>
        <v>6125.376208114023</v>
      </c>
      <c r="O2377" s="3">
        <f>+Tabella2026[[#This Row],[DIFFERENZA REDDITO INFERIORE ALLA MEDIA DALLA MEDIA]]*Tabella2026[[#This Row],[POP_2024]]</f>
        <v>30731012.436108053</v>
      </c>
      <c r="P2377" s="3">
        <f>+Tabella2026[[#This Row],[POPOLAZIONE PER DIFFERENZA ]]/SUM(Tabella2026[[POPOLAZIONE PER DIFFERENZA ]])</f>
        <v>2.7264004312198438E-4</v>
      </c>
      <c r="Q2377" s="3">
        <f>+Tabella2026[[#This Row],[INCIDENZA POPOLAZIONE PER DIFFERENZA]]*(PLAFOND-SUM(Tabella2026[CONTRIBUTO SULLA BASE DELLA POPOLAZIONE]))</f>
        <v>80265.024215080179</v>
      </c>
      <c r="R2377" s="3">
        <f>+Tabella2026[[#This Row],[CONTRIBUTO SULLA BASE DELLA POPOLAZIONE]]+Tabella2026[[#This Row],[CONTRIBUTO SULLA BASE DEL REDDITO]]</f>
        <v>105322.95154100048</v>
      </c>
      <c r="S2377" s="3">
        <f>+Tabella2026[[#This Row],[CONTRIBUTO TOTALE]]/(PLAFOND/N_TESSERE)</f>
        <v>210.64590308200096</v>
      </c>
      <c r="T2377" s="3">
        <f>+MAX(CEILING(Tabella2026[[#This Row],[preDEF1]],1),1)</f>
        <v>211</v>
      </c>
      <c r="U2377" s="9">
        <f xml:space="preserve"> IF(ROW(Tabella2026[[#This Row],[preDEF2]]) - ROW(Tabella2026[[#Headers],[preDEF2]])&lt;=ABS(SUM(Tabella2026[preDEF2])-N_TESSERE),Tabella2026[[#This Row],[preDEF2]]-1,Tabella2026[[#This Row],[preDEF2]])</f>
        <v>210</v>
      </c>
      <c r="V2377" s="21">
        <f>+Tabella2026[[#This Row],[DEF - n. card]]*(PLAFOND/N_TESSERE)</f>
        <v>105000</v>
      </c>
      <c r="W2377" s="18"/>
    </row>
    <row r="2378" spans="2:23" x14ac:dyDescent="0.25">
      <c r="B2378" s="1" t="s">
        <v>4762</v>
      </c>
      <c r="C2378" s="2">
        <v>79012</v>
      </c>
      <c r="D2378" s="1" t="s">
        <v>4763</v>
      </c>
      <c r="E2378" s="1" t="s">
        <v>61</v>
      </c>
      <c r="F2378" s="1" t="s">
        <v>148</v>
      </c>
      <c r="G2378" s="1" t="s">
        <v>2448</v>
      </c>
      <c r="H2378" s="1" t="s">
        <v>15836</v>
      </c>
      <c r="I2378" s="5">
        <v>5009</v>
      </c>
      <c r="J2378" s="5">
        <v>50291632</v>
      </c>
      <c r="K2378" s="3">
        <f>+Tabella2026[[#This Row],[POP_2024]]/SUM(Tabella2026[POP_2024])</f>
        <v>8.4979735836360079E-5</v>
      </c>
      <c r="L2378" s="3">
        <f>+Tabella2026[[#This Row],[INCIDENZA POPOLAZIONE]]*(PLAFOND/2)</f>
        <v>25017.970495422531</v>
      </c>
      <c r="M2378" s="3">
        <f>+IFERROR(Tabella2026[[#This Row],[reddito_2024]]/Tabella2026[[#This Row],[POP_2024]],"")</f>
        <v>10040.253942902775</v>
      </c>
      <c r="N2378" s="3">
        <f>+IF(Tabella2026[[#This Row],[REDDITO COMPLESSIVO PROCAPITE]]&lt;media_aggr_reddito_pc,(media_aggr_reddito_pc-Tabella2026[[#This Row],[REDDITO COMPLESSIVO PROCAPITE]]),0)</f>
        <v>7784.8121197059663</v>
      </c>
      <c r="O2378" s="3">
        <f>+Tabella2026[[#This Row],[DIFFERENZA REDDITO INFERIORE ALLA MEDIA DALLA MEDIA]]*Tabella2026[[#This Row],[POP_2024]]</f>
        <v>38994123.907607183</v>
      </c>
      <c r="P2378" s="3">
        <f>+Tabella2026[[#This Row],[POPOLAZIONE PER DIFFERENZA ]]/SUM(Tabella2026[[POPOLAZIONE PER DIFFERENZA ]])</f>
        <v>3.4594888944115896E-4</v>
      </c>
      <c r="Q2378" s="3">
        <f>+Tabella2026[[#This Row],[INCIDENZA POPOLAZIONE PER DIFFERENZA]]*(PLAFOND-SUM(Tabella2026[CONTRIBUTO SULLA BASE DELLA POPOLAZIONE]))</f>
        <v>101847.09358981052</v>
      </c>
      <c r="R2378" s="3">
        <f>+Tabella2026[[#This Row],[CONTRIBUTO SULLA BASE DELLA POPOLAZIONE]]+Tabella2026[[#This Row],[CONTRIBUTO SULLA BASE DEL REDDITO]]</f>
        <v>126865.06408523305</v>
      </c>
      <c r="S2378" s="3">
        <f>+Tabella2026[[#This Row],[CONTRIBUTO TOTALE]]/(PLAFOND/N_TESSERE)</f>
        <v>253.73012817046612</v>
      </c>
      <c r="T2378" s="3">
        <f>+MAX(CEILING(Tabella2026[[#This Row],[preDEF1]],1),1)</f>
        <v>254</v>
      </c>
      <c r="U2378" s="9">
        <f xml:space="preserve"> IF(ROW(Tabella2026[[#This Row],[preDEF2]]) - ROW(Tabella2026[[#Headers],[preDEF2]])&lt;=ABS(SUM(Tabella2026[preDEF2])-N_TESSERE),Tabella2026[[#This Row],[preDEF2]]-1,Tabella2026[[#This Row],[preDEF2]])</f>
        <v>253</v>
      </c>
      <c r="V2378" s="21">
        <f>+Tabella2026[[#This Row],[DEF - n. card]]*(PLAFOND/N_TESSERE)</f>
        <v>126500</v>
      </c>
      <c r="W2378" s="18"/>
    </row>
    <row r="2379" spans="2:23" x14ac:dyDescent="0.25">
      <c r="B2379" s="1" t="s">
        <v>4774</v>
      </c>
      <c r="C2379" s="2">
        <v>16128</v>
      </c>
      <c r="D2379" s="1" t="s">
        <v>4775</v>
      </c>
      <c r="E2379" s="1" t="s">
        <v>12</v>
      </c>
      <c r="F2379" s="1" t="s">
        <v>93</v>
      </c>
      <c r="G2379" s="1" t="s">
        <v>2448</v>
      </c>
      <c r="H2379" s="1" t="s">
        <v>15835</v>
      </c>
      <c r="I2379" s="5">
        <v>5004</v>
      </c>
      <c r="J2379" s="5">
        <v>94928445</v>
      </c>
      <c r="K2379" s="3">
        <f>+Tabella2026[[#This Row],[POP_2024]]/SUM(Tabella2026[POP_2024])</f>
        <v>8.4894908789208591E-5</v>
      </c>
      <c r="L2379" s="3">
        <f>+Tabella2026[[#This Row],[INCIDENZA POPOLAZIONE]]*(PLAFOND/2)</f>
        <v>24992.997476361415</v>
      </c>
      <c r="M2379" s="3">
        <f>+IFERROR(Tabella2026[[#This Row],[reddito_2024]]/Tabella2026[[#This Row],[POP_2024]],"")</f>
        <v>18970.512589928057</v>
      </c>
      <c r="N2379" s="3">
        <f>+IF(Tabella2026[[#This Row],[REDDITO COMPLESSIVO PROCAPITE]]&lt;media_aggr_reddito_pc,(media_aggr_reddito_pc-Tabella2026[[#This Row],[REDDITO COMPLESSIVO PROCAPITE]]),0)</f>
        <v>0</v>
      </c>
      <c r="O2379" s="3">
        <f>+Tabella2026[[#This Row],[DIFFERENZA REDDITO INFERIORE ALLA MEDIA DALLA MEDIA]]*Tabella2026[[#This Row],[POP_2024]]</f>
        <v>0</v>
      </c>
      <c r="P2379" s="3">
        <f>+Tabella2026[[#This Row],[POPOLAZIONE PER DIFFERENZA ]]/SUM(Tabella2026[[POPOLAZIONE PER DIFFERENZA ]])</f>
        <v>0</v>
      </c>
      <c r="Q2379" s="3">
        <f>+Tabella2026[[#This Row],[INCIDENZA POPOLAZIONE PER DIFFERENZA]]*(PLAFOND-SUM(Tabella2026[CONTRIBUTO SULLA BASE DELLA POPOLAZIONE]))</f>
        <v>0</v>
      </c>
      <c r="R2379" s="3">
        <f>+Tabella2026[[#This Row],[CONTRIBUTO SULLA BASE DELLA POPOLAZIONE]]+Tabella2026[[#This Row],[CONTRIBUTO SULLA BASE DEL REDDITO]]</f>
        <v>24992.997476361415</v>
      </c>
      <c r="S2379" s="3">
        <f>+Tabella2026[[#This Row],[CONTRIBUTO TOTALE]]/(PLAFOND/N_TESSERE)</f>
        <v>49.985994952722834</v>
      </c>
      <c r="T2379" s="3">
        <f>+MAX(CEILING(Tabella2026[[#This Row],[preDEF1]],1),1)</f>
        <v>50</v>
      </c>
      <c r="U2379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2379" s="21">
        <f>+Tabella2026[[#This Row],[DEF - n. card]]*(PLAFOND/N_TESSERE)</f>
        <v>24500</v>
      </c>
      <c r="W2379" s="18"/>
    </row>
    <row r="2380" spans="2:23" x14ac:dyDescent="0.25">
      <c r="B2380" s="1" t="s">
        <v>4700</v>
      </c>
      <c r="C2380" s="2">
        <v>63013</v>
      </c>
      <c r="D2380" s="1" t="s">
        <v>4701</v>
      </c>
      <c r="E2380" s="1" t="s">
        <v>15</v>
      </c>
      <c r="F2380" s="1" t="s">
        <v>14</v>
      </c>
      <c r="G2380" s="1" t="s">
        <v>2448</v>
      </c>
      <c r="H2380" s="1" t="s">
        <v>15836</v>
      </c>
      <c r="I2380" s="5">
        <v>5003</v>
      </c>
      <c r="J2380" s="5">
        <v>61770390</v>
      </c>
      <c r="K2380" s="3">
        <f>+Tabella2026[[#This Row],[POP_2024]]/SUM(Tabella2026[POP_2024])</f>
        <v>8.4877943379778288E-5</v>
      </c>
      <c r="L2380" s="3">
        <f>+Tabella2026[[#This Row],[INCIDENZA POPOLAZIONE]]*(PLAFOND/2)</f>
        <v>24988.002872549194</v>
      </c>
      <c r="M2380" s="3">
        <f>+IFERROR(Tabella2026[[#This Row],[reddito_2024]]/Tabella2026[[#This Row],[POP_2024]],"")</f>
        <v>12346.6699980012</v>
      </c>
      <c r="N2380" s="3">
        <f>+IF(Tabella2026[[#This Row],[REDDITO COMPLESSIVO PROCAPITE]]&lt;media_aggr_reddito_pc,(media_aggr_reddito_pc-Tabella2026[[#This Row],[REDDITO COMPLESSIVO PROCAPITE]]),0)</f>
        <v>5478.3960646075411</v>
      </c>
      <c r="O2380" s="3">
        <f>+Tabella2026[[#This Row],[DIFFERENZA REDDITO INFERIORE ALLA MEDIA DALLA MEDIA]]*Tabella2026[[#This Row],[POP_2024]]</f>
        <v>27408415.511231527</v>
      </c>
      <c r="P2380" s="3">
        <f>+Tabella2026[[#This Row],[POPOLAZIONE PER DIFFERENZA ]]/SUM(Tabella2026[[POPOLAZIONE PER DIFFERENZA ]])</f>
        <v>2.431625577720083E-4</v>
      </c>
      <c r="Q2380" s="3">
        <f>+Tabella2026[[#This Row],[INCIDENZA POPOLAZIONE PER DIFFERENZA]]*(PLAFOND-SUM(Tabella2026[CONTRIBUTO SULLA BASE DELLA POPOLAZIONE]))</f>
        <v>71586.874636161199</v>
      </c>
      <c r="R2380" s="3">
        <f>+Tabella2026[[#This Row],[CONTRIBUTO SULLA BASE DELLA POPOLAZIONE]]+Tabella2026[[#This Row],[CONTRIBUTO SULLA BASE DEL REDDITO]]</f>
        <v>96574.8775087104</v>
      </c>
      <c r="S2380" s="3">
        <f>+Tabella2026[[#This Row],[CONTRIBUTO TOTALE]]/(PLAFOND/N_TESSERE)</f>
        <v>193.1497550174208</v>
      </c>
      <c r="T2380" s="3">
        <f>+MAX(CEILING(Tabella2026[[#This Row],[preDEF1]],1),1)</f>
        <v>194</v>
      </c>
      <c r="U2380" s="9">
        <f xml:space="preserve"> IF(ROW(Tabella2026[[#This Row],[preDEF2]]) - ROW(Tabella2026[[#Headers],[preDEF2]])&lt;=ABS(SUM(Tabella2026[preDEF2])-N_TESSERE),Tabella2026[[#This Row],[preDEF2]]-1,Tabella2026[[#This Row],[preDEF2]])</f>
        <v>193</v>
      </c>
      <c r="V2380" s="21">
        <f>+Tabella2026[[#This Row],[DEF - n. card]]*(PLAFOND/N_TESSERE)</f>
        <v>96500</v>
      </c>
      <c r="W2380" s="18"/>
    </row>
    <row r="2381" spans="2:23" x14ac:dyDescent="0.25">
      <c r="B2381" s="1" t="s">
        <v>4861</v>
      </c>
      <c r="C2381" s="2">
        <v>1128</v>
      </c>
      <c r="D2381" s="1" t="s">
        <v>4862</v>
      </c>
      <c r="E2381" s="1" t="s">
        <v>18</v>
      </c>
      <c r="F2381" s="1" t="s">
        <v>17</v>
      </c>
      <c r="G2381" s="1" t="s">
        <v>4778</v>
      </c>
      <c r="H2381" s="1" t="s">
        <v>15835</v>
      </c>
      <c r="I2381" s="5">
        <v>4995</v>
      </c>
      <c r="J2381" s="5">
        <v>100137295</v>
      </c>
      <c r="K2381" s="3">
        <f>+Tabella2026[[#This Row],[POP_2024]]/SUM(Tabella2026[POP_2024])</f>
        <v>8.4742220104335917E-5</v>
      </c>
      <c r="L2381" s="3">
        <f>+Tabella2026[[#This Row],[INCIDENZA POPOLAZIONE]]*(PLAFOND/2)</f>
        <v>24948.046042051417</v>
      </c>
      <c r="M2381" s="3">
        <f>+IFERROR(Tabella2026[[#This Row],[reddito_2024]]/Tabella2026[[#This Row],[POP_2024]],"")</f>
        <v>20047.506506506506</v>
      </c>
      <c r="N2381" s="3">
        <f>+IF(Tabella2026[[#This Row],[REDDITO COMPLESSIVO PROCAPITE]]&lt;media_aggr_reddito_pc,(media_aggr_reddito_pc-Tabella2026[[#This Row],[REDDITO COMPLESSIVO PROCAPITE]]),0)</f>
        <v>0</v>
      </c>
      <c r="O2381" s="3">
        <f>+Tabella2026[[#This Row],[DIFFERENZA REDDITO INFERIORE ALLA MEDIA DALLA MEDIA]]*Tabella2026[[#This Row],[POP_2024]]</f>
        <v>0</v>
      </c>
      <c r="P2381" s="3">
        <f>+Tabella2026[[#This Row],[POPOLAZIONE PER DIFFERENZA ]]/SUM(Tabella2026[[POPOLAZIONE PER DIFFERENZA ]])</f>
        <v>0</v>
      </c>
      <c r="Q2381" s="3">
        <f>+Tabella2026[[#This Row],[INCIDENZA POPOLAZIONE PER DIFFERENZA]]*(PLAFOND-SUM(Tabella2026[CONTRIBUTO SULLA BASE DELLA POPOLAZIONE]))</f>
        <v>0</v>
      </c>
      <c r="R2381" s="3">
        <f>+Tabella2026[[#This Row],[CONTRIBUTO SULLA BASE DELLA POPOLAZIONE]]+Tabella2026[[#This Row],[CONTRIBUTO SULLA BASE DEL REDDITO]]</f>
        <v>24948.046042051417</v>
      </c>
      <c r="S2381" s="3">
        <f>+Tabella2026[[#This Row],[CONTRIBUTO TOTALE]]/(PLAFOND/N_TESSERE)</f>
        <v>49.896092084102833</v>
      </c>
      <c r="T2381" s="3">
        <f>+MAX(CEILING(Tabella2026[[#This Row],[preDEF1]],1),1)</f>
        <v>50</v>
      </c>
      <c r="U2381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2381" s="21">
        <f>+Tabella2026[[#This Row],[DEF - n. card]]*(PLAFOND/N_TESSERE)</f>
        <v>24500</v>
      </c>
      <c r="W2381" s="18"/>
    </row>
    <row r="2382" spans="2:23" x14ac:dyDescent="0.25">
      <c r="B2382" s="1" t="s">
        <v>4702</v>
      </c>
      <c r="C2382" s="2">
        <v>93013</v>
      </c>
      <c r="D2382" s="1" t="s">
        <v>4703</v>
      </c>
      <c r="E2382" s="1" t="s">
        <v>48</v>
      </c>
      <c r="F2382" s="1" t="s">
        <v>300</v>
      </c>
      <c r="G2382" s="1" t="s">
        <v>4778</v>
      </c>
      <c r="H2382" s="1" t="s">
        <v>15835</v>
      </c>
      <c r="I2382" s="5">
        <v>4994</v>
      </c>
      <c r="J2382" s="5">
        <v>88956761</v>
      </c>
      <c r="K2382" s="3">
        <f>+Tabella2026[[#This Row],[POP_2024]]/SUM(Tabella2026[POP_2024])</f>
        <v>8.4725254694905614E-5</v>
      </c>
      <c r="L2382" s="3">
        <f>+Tabella2026[[#This Row],[INCIDENZA POPOLAZIONE]]*(PLAFOND/2)</f>
        <v>24943.051438239192</v>
      </c>
      <c r="M2382" s="3">
        <f>+IFERROR(Tabella2026[[#This Row],[reddito_2024]]/Tabella2026[[#This Row],[POP_2024]],"")</f>
        <v>17812.727472967563</v>
      </c>
      <c r="N2382" s="3">
        <f>+IF(Tabella2026[[#This Row],[REDDITO COMPLESSIVO PROCAPITE]]&lt;media_aggr_reddito_pc,(media_aggr_reddito_pc-Tabella2026[[#This Row],[REDDITO COMPLESSIVO PROCAPITE]]),0)</f>
        <v>12.33858964117826</v>
      </c>
      <c r="O2382" s="3">
        <f>+Tabella2026[[#This Row],[DIFFERENZA REDDITO INFERIORE ALLA MEDIA DALLA MEDIA]]*Tabella2026[[#This Row],[POP_2024]]</f>
        <v>61618.916668044229</v>
      </c>
      <c r="P2382" s="3">
        <f>+Tabella2026[[#This Row],[POPOLAZIONE PER DIFFERENZA ]]/SUM(Tabella2026[[POPOLAZIONE PER DIFFERENZA ]])</f>
        <v>5.4667200218129752E-7</v>
      </c>
      <c r="Q2382" s="3">
        <f>+Tabella2026[[#This Row],[INCIDENZA POPOLAZIONE PER DIFFERENZA]]*(PLAFOND-SUM(Tabella2026[CONTRIBUTO SULLA BASE DELLA POPOLAZIONE]))</f>
        <v>160.93982743817301</v>
      </c>
      <c r="R2382" s="3">
        <f>+Tabella2026[[#This Row],[CONTRIBUTO SULLA BASE DELLA POPOLAZIONE]]+Tabella2026[[#This Row],[CONTRIBUTO SULLA BASE DEL REDDITO]]</f>
        <v>25103.991265677367</v>
      </c>
      <c r="S2382" s="3">
        <f>+Tabella2026[[#This Row],[CONTRIBUTO TOTALE]]/(PLAFOND/N_TESSERE)</f>
        <v>50.20798253135473</v>
      </c>
      <c r="T2382" s="3">
        <f>+MAX(CEILING(Tabella2026[[#This Row],[preDEF1]],1),1)</f>
        <v>51</v>
      </c>
      <c r="U2382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82" s="21">
        <f>+Tabella2026[[#This Row],[DEF - n. card]]*(PLAFOND/N_TESSERE)</f>
        <v>25000</v>
      </c>
      <c r="W2382" s="18"/>
    </row>
    <row r="2383" spans="2:23" x14ac:dyDescent="0.25">
      <c r="B2383" s="1" t="s">
        <v>4815</v>
      </c>
      <c r="C2383" s="2">
        <v>102011</v>
      </c>
      <c r="D2383" s="1" t="s">
        <v>4816</v>
      </c>
      <c r="E2383" s="1" t="s">
        <v>61</v>
      </c>
      <c r="F2383" s="1" t="s">
        <v>607</v>
      </c>
      <c r="G2383" s="1" t="s">
        <v>4778</v>
      </c>
      <c r="H2383" s="1" t="s">
        <v>15836</v>
      </c>
      <c r="I2383" s="5">
        <v>4989</v>
      </c>
      <c r="J2383" s="5">
        <v>52446885</v>
      </c>
      <c r="K2383" s="3">
        <f>+Tabella2026[[#This Row],[POP_2024]]/SUM(Tabella2026[POP_2024])</f>
        <v>8.4640427647754126E-5</v>
      </c>
      <c r="L2383" s="3">
        <f>+Tabella2026[[#This Row],[INCIDENZA POPOLAZIONE]]*(PLAFOND/2)</f>
        <v>24918.07841917808</v>
      </c>
      <c r="M2383" s="3">
        <f>+IFERROR(Tabella2026[[#This Row],[reddito_2024]]/Tabella2026[[#This Row],[POP_2024]],"")</f>
        <v>10512.504509921828</v>
      </c>
      <c r="N2383" s="3">
        <f>+IF(Tabella2026[[#This Row],[REDDITO COMPLESSIVO PROCAPITE]]&lt;media_aggr_reddito_pc,(media_aggr_reddito_pc-Tabella2026[[#This Row],[REDDITO COMPLESSIVO PROCAPITE]]),0)</f>
        <v>7312.5615526869133</v>
      </c>
      <c r="O2383" s="3">
        <f>+Tabella2026[[#This Row],[DIFFERENZA REDDITO INFERIORE ALLA MEDIA DALLA MEDIA]]*Tabella2026[[#This Row],[POP_2024]]</f>
        <v>36482369.586355008</v>
      </c>
      <c r="P2383" s="3">
        <f>+Tabella2026[[#This Row],[POPOLAZIONE PER DIFFERENZA ]]/SUM(Tabella2026[[POPOLAZIONE PER DIFFERENZA ]])</f>
        <v>3.2366505457298524E-4</v>
      </c>
      <c r="Q2383" s="3">
        <f>+Tabella2026[[#This Row],[INCIDENZA POPOLAZIONE PER DIFFERENZA]]*(PLAFOND-SUM(Tabella2026[CONTRIBUTO SULLA BASE DELLA POPOLAZIONE]))</f>
        <v>95286.749317496317</v>
      </c>
      <c r="R2383" s="3">
        <f>+Tabella2026[[#This Row],[CONTRIBUTO SULLA BASE DELLA POPOLAZIONE]]+Tabella2026[[#This Row],[CONTRIBUTO SULLA BASE DEL REDDITO]]</f>
        <v>120204.8277366744</v>
      </c>
      <c r="S2383" s="3">
        <f>+Tabella2026[[#This Row],[CONTRIBUTO TOTALE]]/(PLAFOND/N_TESSERE)</f>
        <v>240.40965547334881</v>
      </c>
      <c r="T2383" s="3">
        <f>+MAX(CEILING(Tabella2026[[#This Row],[preDEF1]],1),1)</f>
        <v>241</v>
      </c>
      <c r="U2383" s="9">
        <f xml:space="preserve"> IF(ROW(Tabella2026[[#This Row],[preDEF2]]) - ROW(Tabella2026[[#Headers],[preDEF2]])&lt;=ABS(SUM(Tabella2026[preDEF2])-N_TESSERE),Tabella2026[[#This Row],[preDEF2]]-1,Tabella2026[[#This Row],[preDEF2]])</f>
        <v>240</v>
      </c>
      <c r="V2383" s="21">
        <f>+Tabella2026[[#This Row],[DEF - n. card]]*(PLAFOND/N_TESSERE)</f>
        <v>120000</v>
      </c>
      <c r="W2383" s="18"/>
    </row>
    <row r="2384" spans="2:23" x14ac:dyDescent="0.25">
      <c r="B2384" s="1" t="s">
        <v>4803</v>
      </c>
      <c r="C2384" s="2">
        <v>26037</v>
      </c>
      <c r="D2384" s="1" t="s">
        <v>4804</v>
      </c>
      <c r="E2384" s="1" t="s">
        <v>38</v>
      </c>
      <c r="F2384" s="1" t="s">
        <v>150</v>
      </c>
      <c r="G2384" s="1" t="s">
        <v>4778</v>
      </c>
      <c r="H2384" s="1" t="s">
        <v>15835</v>
      </c>
      <c r="I2384" s="5">
        <v>4988</v>
      </c>
      <c r="J2384" s="5">
        <v>96398419</v>
      </c>
      <c r="K2384" s="3">
        <f>+Tabella2026[[#This Row],[POP_2024]]/SUM(Tabella2026[POP_2024])</f>
        <v>8.4623462238323822E-5</v>
      </c>
      <c r="L2384" s="3">
        <f>+Tabella2026[[#This Row],[INCIDENZA POPOLAZIONE]]*(PLAFOND/2)</f>
        <v>24913.083815365855</v>
      </c>
      <c r="M2384" s="3">
        <f>+IFERROR(Tabella2026[[#This Row],[reddito_2024]]/Tabella2026[[#This Row],[POP_2024]],"")</f>
        <v>19326.06635926223</v>
      </c>
      <c r="N2384" s="3">
        <f>+IF(Tabella2026[[#This Row],[REDDITO COMPLESSIVO PROCAPITE]]&lt;media_aggr_reddito_pc,(media_aggr_reddito_pc-Tabella2026[[#This Row],[REDDITO COMPLESSIVO PROCAPITE]]),0)</f>
        <v>0</v>
      </c>
      <c r="O2384" s="3">
        <f>+Tabella2026[[#This Row],[DIFFERENZA REDDITO INFERIORE ALLA MEDIA DALLA MEDIA]]*Tabella2026[[#This Row],[POP_2024]]</f>
        <v>0</v>
      </c>
      <c r="P2384" s="3">
        <f>+Tabella2026[[#This Row],[POPOLAZIONE PER DIFFERENZA ]]/SUM(Tabella2026[[POPOLAZIONE PER DIFFERENZA ]])</f>
        <v>0</v>
      </c>
      <c r="Q2384" s="3">
        <f>+Tabella2026[[#This Row],[INCIDENZA POPOLAZIONE PER DIFFERENZA]]*(PLAFOND-SUM(Tabella2026[CONTRIBUTO SULLA BASE DELLA POPOLAZIONE]))</f>
        <v>0</v>
      </c>
      <c r="R2384" s="3">
        <f>+Tabella2026[[#This Row],[CONTRIBUTO SULLA BASE DELLA POPOLAZIONE]]+Tabella2026[[#This Row],[CONTRIBUTO SULLA BASE DEL REDDITO]]</f>
        <v>24913.083815365855</v>
      </c>
      <c r="S2384" s="3">
        <f>+Tabella2026[[#This Row],[CONTRIBUTO TOTALE]]/(PLAFOND/N_TESSERE)</f>
        <v>49.82616763073171</v>
      </c>
      <c r="T2384" s="3">
        <f>+MAX(CEILING(Tabella2026[[#This Row],[preDEF1]],1),1)</f>
        <v>50</v>
      </c>
      <c r="U2384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2384" s="21">
        <f>+Tabella2026[[#This Row],[DEF - n. card]]*(PLAFOND/N_TESSERE)</f>
        <v>24500</v>
      </c>
      <c r="W2384" s="18"/>
    </row>
    <row r="2385" spans="2:23" x14ac:dyDescent="0.25">
      <c r="B2385" s="1" t="s">
        <v>4748</v>
      </c>
      <c r="C2385" s="2">
        <v>12047</v>
      </c>
      <c r="D2385" s="1" t="s">
        <v>4749</v>
      </c>
      <c r="E2385" s="1" t="s">
        <v>12</v>
      </c>
      <c r="F2385" s="1" t="s">
        <v>157</v>
      </c>
      <c r="G2385" s="1" t="s">
        <v>4778</v>
      </c>
      <c r="H2385" s="1" t="s">
        <v>15835</v>
      </c>
      <c r="I2385" s="5">
        <v>4985</v>
      </c>
      <c r="J2385" s="5">
        <v>99913842</v>
      </c>
      <c r="K2385" s="3">
        <f>+Tabella2026[[#This Row],[POP_2024]]/SUM(Tabella2026[POP_2024])</f>
        <v>8.457256601003294E-5</v>
      </c>
      <c r="L2385" s="3">
        <f>+Tabella2026[[#This Row],[INCIDENZA POPOLAZIONE]]*(PLAFOND/2)</f>
        <v>24898.10000392919</v>
      </c>
      <c r="M2385" s="3">
        <f>+IFERROR(Tabella2026[[#This Row],[reddito_2024]]/Tabella2026[[#This Row],[POP_2024]],"")</f>
        <v>20042.897091273822</v>
      </c>
      <c r="N2385" s="3">
        <f>+IF(Tabella2026[[#This Row],[REDDITO COMPLESSIVO PROCAPITE]]&lt;media_aggr_reddito_pc,(media_aggr_reddito_pc-Tabella2026[[#This Row],[REDDITO COMPLESSIVO PROCAPITE]]),0)</f>
        <v>0</v>
      </c>
      <c r="O2385" s="3">
        <f>+Tabella2026[[#This Row],[DIFFERENZA REDDITO INFERIORE ALLA MEDIA DALLA MEDIA]]*Tabella2026[[#This Row],[POP_2024]]</f>
        <v>0</v>
      </c>
      <c r="P2385" s="3">
        <f>+Tabella2026[[#This Row],[POPOLAZIONE PER DIFFERENZA ]]/SUM(Tabella2026[[POPOLAZIONE PER DIFFERENZA ]])</f>
        <v>0</v>
      </c>
      <c r="Q2385" s="3">
        <f>+Tabella2026[[#This Row],[INCIDENZA POPOLAZIONE PER DIFFERENZA]]*(PLAFOND-SUM(Tabella2026[CONTRIBUTO SULLA BASE DELLA POPOLAZIONE]))</f>
        <v>0</v>
      </c>
      <c r="R2385" s="3">
        <f>+Tabella2026[[#This Row],[CONTRIBUTO SULLA BASE DELLA POPOLAZIONE]]+Tabella2026[[#This Row],[CONTRIBUTO SULLA BASE DEL REDDITO]]</f>
        <v>24898.10000392919</v>
      </c>
      <c r="S2385" s="3">
        <f>+Tabella2026[[#This Row],[CONTRIBUTO TOTALE]]/(PLAFOND/N_TESSERE)</f>
        <v>49.796200007858381</v>
      </c>
      <c r="T2385" s="3">
        <f>+MAX(CEILING(Tabella2026[[#This Row],[preDEF1]],1),1)</f>
        <v>50</v>
      </c>
      <c r="U2385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2385" s="21">
        <f>+Tabella2026[[#This Row],[DEF - n. card]]*(PLAFOND/N_TESSERE)</f>
        <v>24500</v>
      </c>
      <c r="W2385" s="18"/>
    </row>
    <row r="2386" spans="2:23" x14ac:dyDescent="0.25">
      <c r="B2386" s="1" t="s">
        <v>4722</v>
      </c>
      <c r="C2386" s="2">
        <v>26020</v>
      </c>
      <c r="D2386" s="1" t="s">
        <v>4723</v>
      </c>
      <c r="E2386" s="1" t="s">
        <v>38</v>
      </c>
      <c r="F2386" s="1" t="s">
        <v>150</v>
      </c>
      <c r="G2386" s="1" t="s">
        <v>4778</v>
      </c>
      <c r="H2386" s="1" t="s">
        <v>15835</v>
      </c>
      <c r="I2386" s="5">
        <v>4985</v>
      </c>
      <c r="J2386" s="5">
        <v>112076758</v>
      </c>
      <c r="K2386" s="3">
        <f>+Tabella2026[[#This Row],[POP_2024]]/SUM(Tabella2026[POP_2024])</f>
        <v>8.457256601003294E-5</v>
      </c>
      <c r="L2386" s="3">
        <f>+Tabella2026[[#This Row],[INCIDENZA POPOLAZIONE]]*(PLAFOND/2)</f>
        <v>24898.10000392919</v>
      </c>
      <c r="M2386" s="3">
        <f>+IFERROR(Tabella2026[[#This Row],[reddito_2024]]/Tabella2026[[#This Row],[POP_2024]],"")</f>
        <v>22482.799999999999</v>
      </c>
      <c r="N2386" s="3">
        <f>+IF(Tabella2026[[#This Row],[REDDITO COMPLESSIVO PROCAPITE]]&lt;media_aggr_reddito_pc,(media_aggr_reddito_pc-Tabella2026[[#This Row],[REDDITO COMPLESSIVO PROCAPITE]]),0)</f>
        <v>0</v>
      </c>
      <c r="O2386" s="3">
        <f>+Tabella2026[[#This Row],[DIFFERENZA REDDITO INFERIORE ALLA MEDIA DALLA MEDIA]]*Tabella2026[[#This Row],[POP_2024]]</f>
        <v>0</v>
      </c>
      <c r="P2386" s="3">
        <f>+Tabella2026[[#This Row],[POPOLAZIONE PER DIFFERENZA ]]/SUM(Tabella2026[[POPOLAZIONE PER DIFFERENZA ]])</f>
        <v>0</v>
      </c>
      <c r="Q2386" s="3">
        <f>+Tabella2026[[#This Row],[INCIDENZA POPOLAZIONE PER DIFFERENZA]]*(PLAFOND-SUM(Tabella2026[CONTRIBUTO SULLA BASE DELLA POPOLAZIONE]))</f>
        <v>0</v>
      </c>
      <c r="R2386" s="3">
        <f>+Tabella2026[[#This Row],[CONTRIBUTO SULLA BASE DELLA POPOLAZIONE]]+Tabella2026[[#This Row],[CONTRIBUTO SULLA BASE DEL REDDITO]]</f>
        <v>24898.10000392919</v>
      </c>
      <c r="S2386" s="3">
        <f>+Tabella2026[[#This Row],[CONTRIBUTO TOTALE]]/(PLAFOND/N_TESSERE)</f>
        <v>49.796200007858381</v>
      </c>
      <c r="T2386" s="3">
        <f>+MAX(CEILING(Tabella2026[[#This Row],[preDEF1]],1),1)</f>
        <v>50</v>
      </c>
      <c r="U2386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2386" s="21">
        <f>+Tabella2026[[#This Row],[DEF - n. card]]*(PLAFOND/N_TESSERE)</f>
        <v>24500</v>
      </c>
      <c r="W2386" s="18"/>
    </row>
    <row r="2387" spans="2:23" x14ac:dyDescent="0.25">
      <c r="B2387" s="1" t="s">
        <v>4718</v>
      </c>
      <c r="C2387" s="2">
        <v>78048</v>
      </c>
      <c r="D2387" s="1" t="s">
        <v>4719</v>
      </c>
      <c r="E2387" s="1" t="s">
        <v>61</v>
      </c>
      <c r="F2387" s="1" t="s">
        <v>178</v>
      </c>
      <c r="G2387" s="1" t="s">
        <v>4778</v>
      </c>
      <c r="H2387" s="1" t="s">
        <v>15836</v>
      </c>
      <c r="I2387" s="5">
        <v>4984</v>
      </c>
      <c r="J2387" s="5">
        <v>62513534</v>
      </c>
      <c r="K2387" s="3">
        <f>+Tabella2026[[#This Row],[POP_2024]]/SUM(Tabella2026[POP_2024])</f>
        <v>8.4555600600602637E-5</v>
      </c>
      <c r="L2387" s="3">
        <f>+Tabella2026[[#This Row],[INCIDENZA POPOLAZIONE]]*(PLAFOND/2)</f>
        <v>24893.105400116965</v>
      </c>
      <c r="M2387" s="3">
        <f>+IFERROR(Tabella2026[[#This Row],[reddito_2024]]/Tabella2026[[#This Row],[POP_2024]],"")</f>
        <v>12542.843900481541</v>
      </c>
      <c r="N2387" s="3">
        <f>+IF(Tabella2026[[#This Row],[REDDITO COMPLESSIVO PROCAPITE]]&lt;media_aggr_reddito_pc,(media_aggr_reddito_pc-Tabella2026[[#This Row],[REDDITO COMPLESSIVO PROCAPITE]]),0)</f>
        <v>5282.2221621272001</v>
      </c>
      <c r="O2387" s="3">
        <f>+Tabella2026[[#This Row],[DIFFERENZA REDDITO INFERIORE ALLA MEDIA DALLA MEDIA]]*Tabella2026[[#This Row],[POP_2024]]</f>
        <v>26326595.256041966</v>
      </c>
      <c r="P2387" s="3">
        <f>+Tabella2026[[#This Row],[POPOLAZIONE PER DIFFERENZA ]]/SUM(Tabella2026[[POPOLAZIONE PER DIFFERENZA ]])</f>
        <v>2.3356484205605736E-4</v>
      </c>
      <c r="Q2387" s="3">
        <f>+Tabella2026[[#This Row],[INCIDENZA POPOLAZIONE PER DIFFERENZA]]*(PLAFOND-SUM(Tabella2026[CONTRIBUTO SULLA BASE DELLA POPOLAZIONE]))</f>
        <v>68761.314327672022</v>
      </c>
      <c r="R2387" s="3">
        <f>+Tabella2026[[#This Row],[CONTRIBUTO SULLA BASE DELLA POPOLAZIONE]]+Tabella2026[[#This Row],[CONTRIBUTO SULLA BASE DEL REDDITO]]</f>
        <v>93654.419727788991</v>
      </c>
      <c r="S2387" s="3">
        <f>+Tabella2026[[#This Row],[CONTRIBUTO TOTALE]]/(PLAFOND/N_TESSERE)</f>
        <v>187.30883945557798</v>
      </c>
      <c r="T2387" s="3">
        <f>+MAX(CEILING(Tabella2026[[#This Row],[preDEF1]],1),1)</f>
        <v>188</v>
      </c>
      <c r="U2387" s="9">
        <f xml:space="preserve"> IF(ROW(Tabella2026[[#This Row],[preDEF2]]) - ROW(Tabella2026[[#Headers],[preDEF2]])&lt;=ABS(SUM(Tabella2026[preDEF2])-N_TESSERE),Tabella2026[[#This Row],[preDEF2]]-1,Tabella2026[[#This Row],[preDEF2]])</f>
        <v>187</v>
      </c>
      <c r="V2387" s="21">
        <f>+Tabella2026[[#This Row],[DEF - n. card]]*(PLAFOND/N_TESSERE)</f>
        <v>93500</v>
      </c>
      <c r="W2387" s="18"/>
    </row>
    <row r="2388" spans="2:23" x14ac:dyDescent="0.25">
      <c r="B2388" s="1" t="s">
        <v>4734</v>
      </c>
      <c r="C2388" s="2">
        <v>118047</v>
      </c>
      <c r="D2388" s="1" t="s">
        <v>4735</v>
      </c>
      <c r="E2388" s="1" t="s">
        <v>76</v>
      </c>
      <c r="F2388" s="1" t="s">
        <v>75</v>
      </c>
      <c r="G2388" s="1" t="s">
        <v>4778</v>
      </c>
      <c r="H2388" s="1" t="s">
        <v>15836</v>
      </c>
      <c r="I2388" s="5">
        <v>4983</v>
      </c>
      <c r="J2388" s="5">
        <v>80345341</v>
      </c>
      <c r="K2388" s="3">
        <f>+Tabella2026[[#This Row],[POP_2024]]/SUM(Tabella2026[POP_2024])</f>
        <v>8.4538635191172348E-5</v>
      </c>
      <c r="L2388" s="3">
        <f>+Tabella2026[[#This Row],[INCIDENZA POPOLAZIONE]]*(PLAFOND/2)</f>
        <v>24888.110796304747</v>
      </c>
      <c r="M2388" s="3">
        <f>+IFERROR(Tabella2026[[#This Row],[reddito_2024]]/Tabella2026[[#This Row],[POP_2024]],"")</f>
        <v>16123.889424041741</v>
      </c>
      <c r="N2388" s="3">
        <f>+IF(Tabella2026[[#This Row],[REDDITO COMPLESSIVO PROCAPITE]]&lt;media_aggr_reddito_pc,(media_aggr_reddito_pc-Tabella2026[[#This Row],[REDDITO COMPLESSIVO PROCAPITE]]),0)</f>
        <v>1701.1766385669998</v>
      </c>
      <c r="O2388" s="3">
        <f>+Tabella2026[[#This Row],[DIFFERENZA REDDITO INFERIORE ALLA MEDIA DALLA MEDIA]]*Tabella2026[[#This Row],[POP_2024]]</f>
        <v>8476963.1899793595</v>
      </c>
      <c r="P2388" s="3">
        <f>+Tabella2026[[#This Row],[POPOLAZIONE PER DIFFERENZA ]]/SUM(Tabella2026[[POPOLAZIONE PER DIFFERENZA ]])</f>
        <v>7.5206100497486416E-5</v>
      </c>
      <c r="Q2388" s="3">
        <f>+Tabella2026[[#This Row],[INCIDENZA POPOLAZIONE PER DIFFERENZA]]*(PLAFOND-SUM(Tabella2026[CONTRIBUTO SULLA BASE DELLA POPOLAZIONE]))</f>
        <v>22140.619581884719</v>
      </c>
      <c r="R2388" s="3">
        <f>+Tabella2026[[#This Row],[CONTRIBUTO SULLA BASE DELLA POPOLAZIONE]]+Tabella2026[[#This Row],[CONTRIBUTO SULLA BASE DEL REDDITO]]</f>
        <v>47028.730378189466</v>
      </c>
      <c r="S2388" s="3">
        <f>+Tabella2026[[#This Row],[CONTRIBUTO TOTALE]]/(PLAFOND/N_TESSERE)</f>
        <v>94.05746075637893</v>
      </c>
      <c r="T2388" s="3">
        <f>+MAX(CEILING(Tabella2026[[#This Row],[preDEF1]],1),1)</f>
        <v>95</v>
      </c>
      <c r="U2388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2388" s="21">
        <f>+Tabella2026[[#This Row],[DEF - n. card]]*(PLAFOND/N_TESSERE)</f>
        <v>47000</v>
      </c>
      <c r="W2388" s="18"/>
    </row>
    <row r="2389" spans="2:23" x14ac:dyDescent="0.25">
      <c r="B2389" s="1" t="s">
        <v>4684</v>
      </c>
      <c r="C2389" s="2">
        <v>1101</v>
      </c>
      <c r="D2389" s="1" t="s">
        <v>4685</v>
      </c>
      <c r="E2389" s="1" t="s">
        <v>18</v>
      </c>
      <c r="F2389" s="1" t="s">
        <v>17</v>
      </c>
      <c r="G2389" s="1" t="s">
        <v>4778</v>
      </c>
      <c r="H2389" s="1" t="s">
        <v>15835</v>
      </c>
      <c r="I2389" s="5">
        <v>4982</v>
      </c>
      <c r="J2389" s="5">
        <v>89627308</v>
      </c>
      <c r="K2389" s="3">
        <f>+Tabella2026[[#This Row],[POP_2024]]/SUM(Tabella2026[POP_2024])</f>
        <v>8.4521669781742044E-5</v>
      </c>
      <c r="L2389" s="3">
        <f>+Tabella2026[[#This Row],[INCIDENZA POPOLAZIONE]]*(PLAFOND/2)</f>
        <v>24883.116192492522</v>
      </c>
      <c r="M2389" s="3">
        <f>+IFERROR(Tabella2026[[#This Row],[reddito_2024]]/Tabella2026[[#This Row],[POP_2024]],"")</f>
        <v>17990.226415094341</v>
      </c>
      <c r="N2389" s="3">
        <f>+IF(Tabella2026[[#This Row],[REDDITO COMPLESSIVO PROCAPITE]]&lt;media_aggr_reddito_pc,(media_aggr_reddito_pc-Tabella2026[[#This Row],[REDDITO COMPLESSIVO PROCAPITE]]),0)</f>
        <v>0</v>
      </c>
      <c r="O2389" s="3">
        <f>+Tabella2026[[#This Row],[DIFFERENZA REDDITO INFERIORE ALLA MEDIA DALLA MEDIA]]*Tabella2026[[#This Row],[POP_2024]]</f>
        <v>0</v>
      </c>
      <c r="P2389" s="3">
        <f>+Tabella2026[[#This Row],[POPOLAZIONE PER DIFFERENZA ]]/SUM(Tabella2026[[POPOLAZIONE PER DIFFERENZA ]])</f>
        <v>0</v>
      </c>
      <c r="Q2389" s="3">
        <f>+Tabella2026[[#This Row],[INCIDENZA POPOLAZIONE PER DIFFERENZA]]*(PLAFOND-SUM(Tabella2026[CONTRIBUTO SULLA BASE DELLA POPOLAZIONE]))</f>
        <v>0</v>
      </c>
      <c r="R2389" s="3">
        <f>+Tabella2026[[#This Row],[CONTRIBUTO SULLA BASE DELLA POPOLAZIONE]]+Tabella2026[[#This Row],[CONTRIBUTO SULLA BASE DEL REDDITO]]</f>
        <v>24883.116192492522</v>
      </c>
      <c r="S2389" s="3">
        <f>+Tabella2026[[#This Row],[CONTRIBUTO TOTALE]]/(PLAFOND/N_TESSERE)</f>
        <v>49.766232384985045</v>
      </c>
      <c r="T2389" s="3">
        <f>+MAX(CEILING(Tabella2026[[#This Row],[preDEF1]],1),1)</f>
        <v>50</v>
      </c>
      <c r="U2389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2389" s="21">
        <f>+Tabella2026[[#This Row],[DEF - n. card]]*(PLAFOND/N_TESSERE)</f>
        <v>24500</v>
      </c>
      <c r="W2389" s="18"/>
    </row>
    <row r="2390" spans="2:23" x14ac:dyDescent="0.25">
      <c r="B2390" s="1" t="s">
        <v>4817</v>
      </c>
      <c r="C2390" s="2">
        <v>16172</v>
      </c>
      <c r="D2390" s="1" t="s">
        <v>4818</v>
      </c>
      <c r="E2390" s="1" t="s">
        <v>12</v>
      </c>
      <c r="F2390" s="1" t="s">
        <v>93</v>
      </c>
      <c r="G2390" s="1" t="s">
        <v>4778</v>
      </c>
      <c r="H2390" s="1" t="s">
        <v>15835</v>
      </c>
      <c r="I2390" s="5">
        <v>4981</v>
      </c>
      <c r="J2390" s="5">
        <v>96689487</v>
      </c>
      <c r="K2390" s="3">
        <f>+Tabella2026[[#This Row],[POP_2024]]/SUM(Tabella2026[POP_2024])</f>
        <v>8.4504704372311741E-5</v>
      </c>
      <c r="L2390" s="3">
        <f>+Tabella2026[[#This Row],[INCIDENZA POPOLAZIONE]]*(PLAFOND/2)</f>
        <v>24878.121588680297</v>
      </c>
      <c r="M2390" s="3">
        <f>+IFERROR(Tabella2026[[#This Row],[reddito_2024]]/Tabella2026[[#This Row],[POP_2024]],"")</f>
        <v>19411.661714515158</v>
      </c>
      <c r="N2390" s="3">
        <f>+IF(Tabella2026[[#This Row],[REDDITO COMPLESSIVO PROCAPITE]]&lt;media_aggr_reddito_pc,(media_aggr_reddito_pc-Tabella2026[[#This Row],[REDDITO COMPLESSIVO PROCAPITE]]),0)</f>
        <v>0</v>
      </c>
      <c r="O2390" s="3">
        <f>+Tabella2026[[#This Row],[DIFFERENZA REDDITO INFERIORE ALLA MEDIA DALLA MEDIA]]*Tabella2026[[#This Row],[POP_2024]]</f>
        <v>0</v>
      </c>
      <c r="P2390" s="3">
        <f>+Tabella2026[[#This Row],[POPOLAZIONE PER DIFFERENZA ]]/SUM(Tabella2026[[POPOLAZIONE PER DIFFERENZA ]])</f>
        <v>0</v>
      </c>
      <c r="Q2390" s="3">
        <f>+Tabella2026[[#This Row],[INCIDENZA POPOLAZIONE PER DIFFERENZA]]*(PLAFOND-SUM(Tabella2026[CONTRIBUTO SULLA BASE DELLA POPOLAZIONE]))</f>
        <v>0</v>
      </c>
      <c r="R2390" s="3">
        <f>+Tabella2026[[#This Row],[CONTRIBUTO SULLA BASE DELLA POPOLAZIONE]]+Tabella2026[[#This Row],[CONTRIBUTO SULLA BASE DEL REDDITO]]</f>
        <v>24878.121588680297</v>
      </c>
      <c r="S2390" s="3">
        <f>+Tabella2026[[#This Row],[CONTRIBUTO TOTALE]]/(PLAFOND/N_TESSERE)</f>
        <v>49.756243177360595</v>
      </c>
      <c r="T2390" s="3">
        <f>+MAX(CEILING(Tabella2026[[#This Row],[preDEF1]],1),1)</f>
        <v>50</v>
      </c>
      <c r="U2390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2390" s="21">
        <f>+Tabella2026[[#This Row],[DEF - n. card]]*(PLAFOND/N_TESSERE)</f>
        <v>24500</v>
      </c>
      <c r="W2390" s="18"/>
    </row>
    <row r="2391" spans="2:23" x14ac:dyDescent="0.25">
      <c r="B2391" s="1" t="s">
        <v>4821</v>
      </c>
      <c r="C2391" s="2">
        <v>58098</v>
      </c>
      <c r="D2391" s="1" t="s">
        <v>4822</v>
      </c>
      <c r="E2391" s="1" t="s">
        <v>8</v>
      </c>
      <c r="F2391" s="1" t="s">
        <v>7</v>
      </c>
      <c r="G2391" s="1" t="s">
        <v>4778</v>
      </c>
      <c r="H2391" s="1" t="s">
        <v>15834</v>
      </c>
      <c r="I2391" s="5">
        <v>4980</v>
      </c>
      <c r="J2391" s="5">
        <v>72062547</v>
      </c>
      <c r="K2391" s="3">
        <f>+Tabella2026[[#This Row],[POP_2024]]/SUM(Tabella2026[POP_2024])</f>
        <v>8.4487738962881452E-5</v>
      </c>
      <c r="L2391" s="3">
        <f>+Tabella2026[[#This Row],[INCIDENZA POPOLAZIONE]]*(PLAFOND/2)</f>
        <v>24873.126984868079</v>
      </c>
      <c r="M2391" s="3">
        <f>+IFERROR(Tabella2026[[#This Row],[reddito_2024]]/Tabella2026[[#This Row],[POP_2024]],"")</f>
        <v>14470.390963855421</v>
      </c>
      <c r="N2391" s="3">
        <f>+IF(Tabella2026[[#This Row],[REDDITO COMPLESSIVO PROCAPITE]]&lt;media_aggr_reddito_pc,(media_aggr_reddito_pc-Tabella2026[[#This Row],[REDDITO COMPLESSIVO PROCAPITE]]),0)</f>
        <v>3354.6750987533196</v>
      </c>
      <c r="O2391" s="3">
        <f>+Tabella2026[[#This Row],[DIFFERENZA REDDITO INFERIORE ALLA MEDIA DALLA MEDIA]]*Tabella2026[[#This Row],[POP_2024]]</f>
        <v>16706281.991791531</v>
      </c>
      <c r="P2391" s="3">
        <f>+Tabella2026[[#This Row],[POPOLAZIONE PER DIFFERENZA ]]/SUM(Tabella2026[[POPOLAZIONE PER DIFFERENZA ]])</f>
        <v>1.4821514429828268E-4</v>
      </c>
      <c r="Q2391" s="3">
        <f>+Tabella2026[[#This Row],[INCIDENZA POPOLAZIONE PER DIFFERENZA]]*(PLAFOND-SUM(Tabella2026[CONTRIBUTO SULLA BASE DELLA POPOLAZIONE]))</f>
        <v>43634.427320056369</v>
      </c>
      <c r="R2391" s="3">
        <f>+Tabella2026[[#This Row],[CONTRIBUTO SULLA BASE DELLA POPOLAZIONE]]+Tabella2026[[#This Row],[CONTRIBUTO SULLA BASE DEL REDDITO]]</f>
        <v>68507.554304924444</v>
      </c>
      <c r="S2391" s="3">
        <f>+Tabella2026[[#This Row],[CONTRIBUTO TOTALE]]/(PLAFOND/N_TESSERE)</f>
        <v>137.01510860984888</v>
      </c>
      <c r="T2391" s="3">
        <f>+MAX(CEILING(Tabella2026[[#This Row],[preDEF1]],1),1)</f>
        <v>138</v>
      </c>
      <c r="U2391" s="9">
        <f xml:space="preserve"> IF(ROW(Tabella2026[[#This Row],[preDEF2]]) - ROW(Tabella2026[[#Headers],[preDEF2]])&lt;=ABS(SUM(Tabella2026[preDEF2])-N_TESSERE),Tabella2026[[#This Row],[preDEF2]]-1,Tabella2026[[#This Row],[preDEF2]])</f>
        <v>137</v>
      </c>
      <c r="V2391" s="21">
        <f>+Tabella2026[[#This Row],[DEF - n. card]]*(PLAFOND/N_TESSERE)</f>
        <v>68500</v>
      </c>
      <c r="W2391" s="18"/>
    </row>
    <row r="2392" spans="2:23" x14ac:dyDescent="0.25">
      <c r="B2392" s="1" t="s">
        <v>4760</v>
      </c>
      <c r="C2392" s="2">
        <v>13252</v>
      </c>
      <c r="D2392" s="1" t="s">
        <v>4761</v>
      </c>
      <c r="E2392" s="1" t="s">
        <v>12</v>
      </c>
      <c r="F2392" s="1" t="s">
        <v>152</v>
      </c>
      <c r="G2392" s="1" t="s">
        <v>4778</v>
      </c>
      <c r="H2392" s="1" t="s">
        <v>15835</v>
      </c>
      <c r="I2392" s="5">
        <v>4979</v>
      </c>
      <c r="J2392" s="5">
        <v>102233782</v>
      </c>
      <c r="K2392" s="3">
        <f>+Tabella2026[[#This Row],[POP_2024]]/SUM(Tabella2026[POP_2024])</f>
        <v>8.4470773553451149E-5</v>
      </c>
      <c r="L2392" s="3">
        <f>+Tabella2026[[#This Row],[INCIDENZA POPOLAZIONE]]*(PLAFOND/2)</f>
        <v>24868.132381055853</v>
      </c>
      <c r="M2392" s="3">
        <f>+IFERROR(Tabella2026[[#This Row],[reddito_2024]]/Tabella2026[[#This Row],[POP_2024]],"")</f>
        <v>20532.994978911429</v>
      </c>
      <c r="N2392" s="3">
        <f>+IF(Tabella2026[[#This Row],[REDDITO COMPLESSIVO PROCAPITE]]&lt;media_aggr_reddito_pc,(media_aggr_reddito_pc-Tabella2026[[#This Row],[REDDITO COMPLESSIVO PROCAPITE]]),0)</f>
        <v>0</v>
      </c>
      <c r="O2392" s="3">
        <f>+Tabella2026[[#This Row],[DIFFERENZA REDDITO INFERIORE ALLA MEDIA DALLA MEDIA]]*Tabella2026[[#This Row],[POP_2024]]</f>
        <v>0</v>
      </c>
      <c r="P2392" s="3">
        <f>+Tabella2026[[#This Row],[POPOLAZIONE PER DIFFERENZA ]]/SUM(Tabella2026[[POPOLAZIONE PER DIFFERENZA ]])</f>
        <v>0</v>
      </c>
      <c r="Q2392" s="3">
        <f>+Tabella2026[[#This Row],[INCIDENZA POPOLAZIONE PER DIFFERENZA]]*(PLAFOND-SUM(Tabella2026[CONTRIBUTO SULLA BASE DELLA POPOLAZIONE]))</f>
        <v>0</v>
      </c>
      <c r="R2392" s="3">
        <f>+Tabella2026[[#This Row],[CONTRIBUTO SULLA BASE DELLA POPOLAZIONE]]+Tabella2026[[#This Row],[CONTRIBUTO SULLA BASE DEL REDDITO]]</f>
        <v>24868.132381055853</v>
      </c>
      <c r="S2392" s="3">
        <f>+Tabella2026[[#This Row],[CONTRIBUTO TOTALE]]/(PLAFOND/N_TESSERE)</f>
        <v>49.736264762111709</v>
      </c>
      <c r="T2392" s="3">
        <f>+MAX(CEILING(Tabella2026[[#This Row],[preDEF1]],1),1)</f>
        <v>50</v>
      </c>
      <c r="U2392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2392" s="21">
        <f>+Tabella2026[[#This Row],[DEF - n. card]]*(PLAFOND/N_TESSERE)</f>
        <v>24500</v>
      </c>
      <c r="W2392" s="18"/>
    </row>
    <row r="2393" spans="2:23" x14ac:dyDescent="0.25">
      <c r="B2393" s="1" t="s">
        <v>4672</v>
      </c>
      <c r="C2393" s="2">
        <v>86007</v>
      </c>
      <c r="D2393" s="1" t="s">
        <v>4673</v>
      </c>
      <c r="E2393" s="1" t="s">
        <v>21</v>
      </c>
      <c r="F2393" s="1" t="s">
        <v>776</v>
      </c>
      <c r="G2393" s="1" t="s">
        <v>4778</v>
      </c>
      <c r="H2393" s="1" t="s">
        <v>15836</v>
      </c>
      <c r="I2393" s="5">
        <v>4976</v>
      </c>
      <c r="J2393" s="5">
        <v>47439034</v>
      </c>
      <c r="K2393" s="3">
        <f>+Tabella2026[[#This Row],[POP_2024]]/SUM(Tabella2026[POP_2024])</f>
        <v>8.4419877325160253E-5</v>
      </c>
      <c r="L2393" s="3">
        <f>+Tabella2026[[#This Row],[INCIDENZA POPOLAZIONE]]*(PLAFOND/2)</f>
        <v>24853.148569619185</v>
      </c>
      <c r="M2393" s="3">
        <f>+IFERROR(Tabella2026[[#This Row],[reddito_2024]]/Tabella2026[[#This Row],[POP_2024]],"")</f>
        <v>9533.5679260450161</v>
      </c>
      <c r="N2393" s="3">
        <f>+IF(Tabella2026[[#This Row],[REDDITO COMPLESSIVO PROCAPITE]]&lt;media_aggr_reddito_pc,(media_aggr_reddito_pc-Tabella2026[[#This Row],[REDDITO COMPLESSIVO PROCAPITE]]),0)</f>
        <v>8291.498136563725</v>
      </c>
      <c r="O2393" s="3">
        <f>+Tabella2026[[#This Row],[DIFFERENZA REDDITO INFERIORE ALLA MEDIA DALLA MEDIA]]*Tabella2026[[#This Row],[POP_2024]]</f>
        <v>41258494.727541097</v>
      </c>
      <c r="P2393" s="3">
        <f>+Tabella2026[[#This Row],[POPOLAZIONE PER DIFFERENZA ]]/SUM(Tabella2026[[POPOLAZIONE PER DIFFERENZA ]])</f>
        <v>3.6603798215408131E-4</v>
      </c>
      <c r="Q2393" s="3">
        <f>+Tabella2026[[#This Row],[INCIDENZA POPOLAZIONE PER DIFFERENZA]]*(PLAFOND-SUM(Tabella2026[CONTRIBUTO SULLA BASE DELLA POPOLAZIONE]))</f>
        <v>107761.30741767536</v>
      </c>
      <c r="R2393" s="3">
        <f>+Tabella2026[[#This Row],[CONTRIBUTO SULLA BASE DELLA POPOLAZIONE]]+Tabella2026[[#This Row],[CONTRIBUTO SULLA BASE DEL REDDITO]]</f>
        <v>132614.45598729455</v>
      </c>
      <c r="S2393" s="3">
        <f>+Tabella2026[[#This Row],[CONTRIBUTO TOTALE]]/(PLAFOND/N_TESSERE)</f>
        <v>265.2289119745891</v>
      </c>
      <c r="T2393" s="3">
        <f>+MAX(CEILING(Tabella2026[[#This Row],[preDEF1]],1),1)</f>
        <v>266</v>
      </c>
      <c r="U2393" s="9">
        <f xml:space="preserve"> IF(ROW(Tabella2026[[#This Row],[preDEF2]]) - ROW(Tabella2026[[#Headers],[preDEF2]])&lt;=ABS(SUM(Tabella2026[preDEF2])-N_TESSERE),Tabella2026[[#This Row],[preDEF2]]-1,Tabella2026[[#This Row],[preDEF2]])</f>
        <v>265</v>
      </c>
      <c r="V2393" s="21">
        <f>+Tabella2026[[#This Row],[DEF - n. card]]*(PLAFOND/N_TESSERE)</f>
        <v>132500</v>
      </c>
      <c r="W2393" s="18"/>
    </row>
    <row r="2394" spans="2:23" x14ac:dyDescent="0.25">
      <c r="B2394" s="1" t="s">
        <v>4990</v>
      </c>
      <c r="C2394" s="2">
        <v>21097</v>
      </c>
      <c r="D2394" s="1" t="s">
        <v>4991</v>
      </c>
      <c r="E2394" s="1" t="s">
        <v>99</v>
      </c>
      <c r="F2394" s="1" t="s">
        <v>110</v>
      </c>
      <c r="G2394" s="1" t="s">
        <v>4778</v>
      </c>
      <c r="H2394" s="1" t="s">
        <v>15835</v>
      </c>
      <c r="I2394" s="5">
        <v>4969</v>
      </c>
      <c r="J2394" s="5">
        <v>137939990</v>
      </c>
      <c r="K2394" s="3">
        <f>+Tabella2026[[#This Row],[POP_2024]]/SUM(Tabella2026[POP_2024])</f>
        <v>8.4301119459148172E-5</v>
      </c>
      <c r="L2394" s="3">
        <f>+Tabella2026[[#This Row],[INCIDENZA POPOLAZIONE]]*(PLAFOND/2)</f>
        <v>24818.186342933626</v>
      </c>
      <c r="M2394" s="3">
        <f>+IFERROR(Tabella2026[[#This Row],[reddito_2024]]/Tabella2026[[#This Row],[POP_2024]],"")</f>
        <v>27760.110686254779</v>
      </c>
      <c r="N2394" s="3">
        <f>+IF(Tabella2026[[#This Row],[REDDITO COMPLESSIVO PROCAPITE]]&lt;media_aggr_reddito_pc,(media_aggr_reddito_pc-Tabella2026[[#This Row],[REDDITO COMPLESSIVO PROCAPITE]]),0)</f>
        <v>0</v>
      </c>
      <c r="O2394" s="3">
        <f>+Tabella2026[[#This Row],[DIFFERENZA REDDITO INFERIORE ALLA MEDIA DALLA MEDIA]]*Tabella2026[[#This Row],[POP_2024]]</f>
        <v>0</v>
      </c>
      <c r="P2394" s="3">
        <f>+Tabella2026[[#This Row],[POPOLAZIONE PER DIFFERENZA ]]/SUM(Tabella2026[[POPOLAZIONE PER DIFFERENZA ]])</f>
        <v>0</v>
      </c>
      <c r="Q2394" s="3">
        <f>+Tabella2026[[#This Row],[INCIDENZA POPOLAZIONE PER DIFFERENZA]]*(PLAFOND-SUM(Tabella2026[CONTRIBUTO SULLA BASE DELLA POPOLAZIONE]))</f>
        <v>0</v>
      </c>
      <c r="R2394" s="3">
        <f>+Tabella2026[[#This Row],[CONTRIBUTO SULLA BASE DELLA POPOLAZIONE]]+Tabella2026[[#This Row],[CONTRIBUTO SULLA BASE DEL REDDITO]]</f>
        <v>24818.186342933626</v>
      </c>
      <c r="S2394" s="3">
        <f>+Tabella2026[[#This Row],[CONTRIBUTO TOTALE]]/(PLAFOND/N_TESSERE)</f>
        <v>49.636372685867251</v>
      </c>
      <c r="T2394" s="3">
        <f>+MAX(CEILING(Tabella2026[[#This Row],[preDEF1]],1),1)</f>
        <v>50</v>
      </c>
      <c r="U2394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2394" s="21">
        <f>+Tabella2026[[#This Row],[DEF - n. card]]*(PLAFOND/N_TESSERE)</f>
        <v>24500</v>
      </c>
      <c r="W2394" s="18"/>
    </row>
    <row r="2395" spans="2:23" x14ac:dyDescent="0.25">
      <c r="B2395" s="1" t="s">
        <v>4710</v>
      </c>
      <c r="C2395" s="2">
        <v>116010</v>
      </c>
      <c r="D2395" s="1" t="s">
        <v>4711</v>
      </c>
      <c r="E2395" s="1" t="s">
        <v>76</v>
      </c>
      <c r="F2395" s="1" t="s">
        <v>15840</v>
      </c>
      <c r="G2395" s="1" t="s">
        <v>4778</v>
      </c>
      <c r="H2395" s="1" t="s">
        <v>15836</v>
      </c>
      <c r="I2395" s="5">
        <v>4968</v>
      </c>
      <c r="J2395" s="5">
        <v>73910547</v>
      </c>
      <c r="K2395" s="3">
        <f>+Tabella2026[[#This Row],[POP_2024]]/SUM(Tabella2026[POP_2024])</f>
        <v>8.4284154049717882E-5</v>
      </c>
      <c r="L2395" s="3">
        <f>+Tabella2026[[#This Row],[INCIDENZA POPOLAZIONE]]*(PLAFOND/2)</f>
        <v>24813.191739121408</v>
      </c>
      <c r="M2395" s="3">
        <f>+IFERROR(Tabella2026[[#This Row],[reddito_2024]]/Tabella2026[[#This Row],[POP_2024]],"")</f>
        <v>14877.324275362318</v>
      </c>
      <c r="N2395" s="3">
        <f>+IF(Tabella2026[[#This Row],[REDDITO COMPLESSIVO PROCAPITE]]&lt;media_aggr_reddito_pc,(media_aggr_reddito_pc-Tabella2026[[#This Row],[REDDITO COMPLESSIVO PROCAPITE]]),0)</f>
        <v>2947.741787246423</v>
      </c>
      <c r="O2395" s="3">
        <f>+Tabella2026[[#This Row],[DIFFERENZA REDDITO INFERIORE ALLA MEDIA DALLA MEDIA]]*Tabella2026[[#This Row],[POP_2024]]</f>
        <v>14644381.199040229</v>
      </c>
      <c r="P2395" s="3">
        <f>+Tabella2026[[#This Row],[POPOLAZIONE PER DIFFERENZA ]]/SUM(Tabella2026[[POPOLAZIONE PER DIFFERENZA ]])</f>
        <v>1.2992232943519503E-4</v>
      </c>
      <c r="Q2395" s="3">
        <f>+Tabella2026[[#This Row],[INCIDENZA POPOLAZIONE PER DIFFERENZA]]*(PLAFOND-SUM(Tabella2026[CONTRIBUTO SULLA BASE DELLA POPOLAZIONE]))</f>
        <v>38249.036343974498</v>
      </c>
      <c r="R2395" s="3">
        <f>+Tabella2026[[#This Row],[CONTRIBUTO SULLA BASE DELLA POPOLAZIONE]]+Tabella2026[[#This Row],[CONTRIBUTO SULLA BASE DEL REDDITO]]</f>
        <v>63062.228083095906</v>
      </c>
      <c r="S2395" s="3">
        <f>+Tabella2026[[#This Row],[CONTRIBUTO TOTALE]]/(PLAFOND/N_TESSERE)</f>
        <v>126.12445616619181</v>
      </c>
      <c r="T2395" s="3">
        <f>+MAX(CEILING(Tabella2026[[#This Row],[preDEF1]],1),1)</f>
        <v>127</v>
      </c>
      <c r="U2395" s="9">
        <f xml:space="preserve"> IF(ROW(Tabella2026[[#This Row],[preDEF2]]) - ROW(Tabella2026[[#Headers],[preDEF2]])&lt;=ABS(SUM(Tabella2026[preDEF2])-N_TESSERE),Tabella2026[[#This Row],[preDEF2]]-1,Tabella2026[[#This Row],[preDEF2]])</f>
        <v>126</v>
      </c>
      <c r="V2395" s="21">
        <f>+Tabella2026[[#This Row],[DEF - n. card]]*(PLAFOND/N_TESSERE)</f>
        <v>63000</v>
      </c>
      <c r="W2395" s="18"/>
    </row>
    <row r="2396" spans="2:23" x14ac:dyDescent="0.25">
      <c r="B2396" s="1" t="s">
        <v>4738</v>
      </c>
      <c r="C2396" s="2">
        <v>63092</v>
      </c>
      <c r="D2396" s="1" t="s">
        <v>4739</v>
      </c>
      <c r="E2396" s="1" t="s">
        <v>15</v>
      </c>
      <c r="F2396" s="1" t="s">
        <v>14</v>
      </c>
      <c r="G2396" s="1" t="s">
        <v>4778</v>
      </c>
      <c r="H2396" s="1" t="s">
        <v>15836</v>
      </c>
      <c r="I2396" s="5">
        <v>4965</v>
      </c>
      <c r="J2396" s="5">
        <v>50492617</v>
      </c>
      <c r="K2396" s="3">
        <f>+Tabella2026[[#This Row],[POP_2024]]/SUM(Tabella2026[POP_2024])</f>
        <v>8.4233257821426987E-5</v>
      </c>
      <c r="L2396" s="3">
        <f>+Tabella2026[[#This Row],[INCIDENZA POPOLAZIONE]]*(PLAFOND/2)</f>
        <v>24798.20792768474</v>
      </c>
      <c r="M2396" s="3">
        <f>+IFERROR(Tabella2026[[#This Row],[reddito_2024]]/Tabella2026[[#This Row],[POP_2024]],"")</f>
        <v>10169.711379657603</v>
      </c>
      <c r="N2396" s="3">
        <f>+IF(Tabella2026[[#This Row],[REDDITO COMPLESSIVO PROCAPITE]]&lt;media_aggr_reddito_pc,(media_aggr_reddito_pc-Tabella2026[[#This Row],[REDDITO COMPLESSIVO PROCAPITE]]),0)</f>
        <v>7655.3546829511379</v>
      </c>
      <c r="O2396" s="3">
        <f>+Tabella2026[[#This Row],[DIFFERENZA REDDITO INFERIORE ALLA MEDIA DALLA MEDIA]]*Tabella2026[[#This Row],[POP_2024]]</f>
        <v>38008836.000852399</v>
      </c>
      <c r="P2396" s="3">
        <f>+Tabella2026[[#This Row],[POPOLAZIONE PER DIFFERENZA ]]/SUM(Tabella2026[[POPOLAZIONE PER DIFFERENZA ]])</f>
        <v>3.3720759144638271E-4</v>
      </c>
      <c r="Q2396" s="3">
        <f>+Tabella2026[[#This Row],[INCIDENZA POPOLAZIONE PER DIFFERENZA]]*(PLAFOND-SUM(Tabella2026[CONTRIBUTO SULLA BASE DELLA POPOLAZIONE]))</f>
        <v>99273.662016121889</v>
      </c>
      <c r="R2396" s="3">
        <f>+Tabella2026[[#This Row],[CONTRIBUTO SULLA BASE DELLA POPOLAZIONE]]+Tabella2026[[#This Row],[CONTRIBUTO SULLA BASE DEL REDDITO]]</f>
        <v>124071.86994380663</v>
      </c>
      <c r="S2396" s="3">
        <f>+Tabella2026[[#This Row],[CONTRIBUTO TOTALE]]/(PLAFOND/N_TESSERE)</f>
        <v>248.14373988761324</v>
      </c>
      <c r="T2396" s="3">
        <f>+MAX(CEILING(Tabella2026[[#This Row],[preDEF1]],1),1)</f>
        <v>249</v>
      </c>
      <c r="U2396" s="9">
        <f xml:space="preserve"> IF(ROW(Tabella2026[[#This Row],[preDEF2]]) - ROW(Tabella2026[[#Headers],[preDEF2]])&lt;=ABS(SUM(Tabella2026[preDEF2])-N_TESSERE),Tabella2026[[#This Row],[preDEF2]]-1,Tabella2026[[#This Row],[preDEF2]])</f>
        <v>248</v>
      </c>
      <c r="V2396" s="21">
        <f>+Tabella2026[[#This Row],[DEF - n. card]]*(PLAFOND/N_TESSERE)</f>
        <v>124000</v>
      </c>
      <c r="W2396" s="18"/>
    </row>
    <row r="2397" spans="2:23" x14ac:dyDescent="0.25">
      <c r="B2397" s="1" t="s">
        <v>4768</v>
      </c>
      <c r="C2397" s="2">
        <v>65039</v>
      </c>
      <c r="D2397" s="1" t="s">
        <v>4769</v>
      </c>
      <c r="E2397" s="1" t="s">
        <v>15</v>
      </c>
      <c r="F2397" s="1" t="s">
        <v>82</v>
      </c>
      <c r="G2397" s="1" t="s">
        <v>4778</v>
      </c>
      <c r="H2397" s="1" t="s">
        <v>15836</v>
      </c>
      <c r="I2397" s="5">
        <v>4963</v>
      </c>
      <c r="J2397" s="5">
        <v>56416040</v>
      </c>
      <c r="K2397" s="3">
        <f>+Tabella2026[[#This Row],[POP_2024]]/SUM(Tabella2026[POP_2024])</f>
        <v>8.4199327002566394E-5</v>
      </c>
      <c r="L2397" s="3">
        <f>+Tabella2026[[#This Row],[INCIDENZA POPOLAZIONE]]*(PLAFOND/2)</f>
        <v>24788.218720060293</v>
      </c>
      <c r="M2397" s="3">
        <f>+IFERROR(Tabella2026[[#This Row],[reddito_2024]]/Tabella2026[[#This Row],[POP_2024]],"")</f>
        <v>11367.326213983477</v>
      </c>
      <c r="N2397" s="3">
        <f>+IF(Tabella2026[[#This Row],[REDDITO COMPLESSIVO PROCAPITE]]&lt;media_aggr_reddito_pc,(media_aggr_reddito_pc-Tabella2026[[#This Row],[REDDITO COMPLESSIVO PROCAPITE]]),0)</f>
        <v>6457.7398486252641</v>
      </c>
      <c r="O2397" s="3">
        <f>+Tabella2026[[#This Row],[DIFFERENZA REDDITO INFERIORE ALLA MEDIA DALLA MEDIA]]*Tabella2026[[#This Row],[POP_2024]]</f>
        <v>32049762.868727185</v>
      </c>
      <c r="P2397" s="3">
        <f>+Tabella2026[[#This Row],[POPOLAZIONE PER DIFFERENZA ]]/SUM(Tabella2026[[POPOLAZIONE PER DIFFERENZA ]])</f>
        <v>2.8433976097423327E-4</v>
      </c>
      <c r="Q2397" s="3">
        <f>+Tabella2026[[#This Row],[INCIDENZA POPOLAZIONE PER DIFFERENZA]]*(PLAFOND-SUM(Tabella2026[CONTRIBUTO SULLA BASE DELLA POPOLAZIONE]))</f>
        <v>83709.412375993881</v>
      </c>
      <c r="R2397" s="3">
        <f>+Tabella2026[[#This Row],[CONTRIBUTO SULLA BASE DELLA POPOLAZIONE]]+Tabella2026[[#This Row],[CONTRIBUTO SULLA BASE DEL REDDITO]]</f>
        <v>108497.63109605417</v>
      </c>
      <c r="S2397" s="3">
        <f>+Tabella2026[[#This Row],[CONTRIBUTO TOTALE]]/(PLAFOND/N_TESSERE)</f>
        <v>216.99526219210836</v>
      </c>
      <c r="T2397" s="3">
        <f>+MAX(CEILING(Tabella2026[[#This Row],[preDEF1]],1),1)</f>
        <v>217</v>
      </c>
      <c r="U2397" s="9">
        <f xml:space="preserve"> IF(ROW(Tabella2026[[#This Row],[preDEF2]]) - ROW(Tabella2026[[#Headers],[preDEF2]])&lt;=ABS(SUM(Tabella2026[preDEF2])-N_TESSERE),Tabella2026[[#This Row],[preDEF2]]-1,Tabella2026[[#This Row],[preDEF2]])</f>
        <v>216</v>
      </c>
      <c r="V2397" s="21">
        <f>+Tabella2026[[#This Row],[DEF - n. card]]*(PLAFOND/N_TESSERE)</f>
        <v>108000</v>
      </c>
      <c r="W2397" s="18"/>
    </row>
    <row r="2398" spans="2:23" x14ac:dyDescent="0.25">
      <c r="B2398" s="1" t="s">
        <v>4819</v>
      </c>
      <c r="C2398" s="2">
        <v>3154</v>
      </c>
      <c r="D2398" s="1" t="s">
        <v>4820</v>
      </c>
      <c r="E2398" s="1" t="s">
        <v>18</v>
      </c>
      <c r="F2398" s="1" t="s">
        <v>114</v>
      </c>
      <c r="G2398" s="1" t="s">
        <v>4778</v>
      </c>
      <c r="H2398" s="1" t="s">
        <v>15835</v>
      </c>
      <c r="I2398" s="5">
        <v>4962</v>
      </c>
      <c r="J2398" s="5">
        <v>88670945</v>
      </c>
      <c r="K2398" s="3">
        <f>+Tabella2026[[#This Row],[POP_2024]]/SUM(Tabella2026[POP_2024])</f>
        <v>8.4182361593136091E-5</v>
      </c>
      <c r="L2398" s="3">
        <f>+Tabella2026[[#This Row],[INCIDENZA POPOLAZIONE]]*(PLAFOND/2)</f>
        <v>24783.224116248071</v>
      </c>
      <c r="M2398" s="3">
        <f>+IFERROR(Tabella2026[[#This Row],[reddito_2024]]/Tabella2026[[#This Row],[POP_2024]],"")</f>
        <v>17870.001007658204</v>
      </c>
      <c r="N2398" s="3">
        <f>+IF(Tabella2026[[#This Row],[REDDITO COMPLESSIVO PROCAPITE]]&lt;media_aggr_reddito_pc,(media_aggr_reddito_pc-Tabella2026[[#This Row],[REDDITO COMPLESSIVO PROCAPITE]]),0)</f>
        <v>0</v>
      </c>
      <c r="O2398" s="3">
        <f>+Tabella2026[[#This Row],[DIFFERENZA REDDITO INFERIORE ALLA MEDIA DALLA MEDIA]]*Tabella2026[[#This Row],[POP_2024]]</f>
        <v>0</v>
      </c>
      <c r="P2398" s="3">
        <f>+Tabella2026[[#This Row],[POPOLAZIONE PER DIFFERENZA ]]/SUM(Tabella2026[[POPOLAZIONE PER DIFFERENZA ]])</f>
        <v>0</v>
      </c>
      <c r="Q2398" s="3">
        <f>+Tabella2026[[#This Row],[INCIDENZA POPOLAZIONE PER DIFFERENZA]]*(PLAFOND-SUM(Tabella2026[CONTRIBUTO SULLA BASE DELLA POPOLAZIONE]))</f>
        <v>0</v>
      </c>
      <c r="R2398" s="3">
        <f>+Tabella2026[[#This Row],[CONTRIBUTO SULLA BASE DELLA POPOLAZIONE]]+Tabella2026[[#This Row],[CONTRIBUTO SULLA BASE DEL REDDITO]]</f>
        <v>24783.224116248071</v>
      </c>
      <c r="S2398" s="3">
        <f>+Tabella2026[[#This Row],[CONTRIBUTO TOTALE]]/(PLAFOND/N_TESSERE)</f>
        <v>49.566448232496143</v>
      </c>
      <c r="T2398" s="3">
        <f>+MAX(CEILING(Tabella2026[[#This Row],[preDEF1]],1),1)</f>
        <v>50</v>
      </c>
      <c r="U2398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2398" s="21">
        <f>+Tabella2026[[#This Row],[DEF - n. card]]*(PLAFOND/N_TESSERE)</f>
        <v>24500</v>
      </c>
      <c r="W2398" s="18"/>
    </row>
    <row r="2399" spans="2:23" x14ac:dyDescent="0.25">
      <c r="B2399" s="1" t="s">
        <v>4801</v>
      </c>
      <c r="C2399" s="2">
        <v>13101</v>
      </c>
      <c r="D2399" s="1" t="s">
        <v>4802</v>
      </c>
      <c r="E2399" s="1" t="s">
        <v>12</v>
      </c>
      <c r="F2399" s="1" t="s">
        <v>152</v>
      </c>
      <c r="G2399" s="1" t="s">
        <v>4778</v>
      </c>
      <c r="H2399" s="1" t="s">
        <v>15835</v>
      </c>
      <c r="I2399" s="5">
        <v>4961</v>
      </c>
      <c r="J2399" s="5">
        <v>94856444</v>
      </c>
      <c r="K2399" s="3">
        <f>+Tabella2026[[#This Row],[POP_2024]]/SUM(Tabella2026[POP_2024])</f>
        <v>8.4165396183705801E-5</v>
      </c>
      <c r="L2399" s="3">
        <f>+Tabella2026[[#This Row],[INCIDENZA POPOLAZIONE]]*(PLAFOND/2)</f>
        <v>24778.22951243585</v>
      </c>
      <c r="M2399" s="3">
        <f>+IFERROR(Tabella2026[[#This Row],[reddito_2024]]/Tabella2026[[#This Row],[POP_2024]],"")</f>
        <v>19120.428139488005</v>
      </c>
      <c r="N2399" s="3">
        <f>+IF(Tabella2026[[#This Row],[REDDITO COMPLESSIVO PROCAPITE]]&lt;media_aggr_reddito_pc,(media_aggr_reddito_pc-Tabella2026[[#This Row],[REDDITO COMPLESSIVO PROCAPITE]]),0)</f>
        <v>0</v>
      </c>
      <c r="O2399" s="3">
        <f>+Tabella2026[[#This Row],[DIFFERENZA REDDITO INFERIORE ALLA MEDIA DALLA MEDIA]]*Tabella2026[[#This Row],[POP_2024]]</f>
        <v>0</v>
      </c>
      <c r="P2399" s="3">
        <f>+Tabella2026[[#This Row],[POPOLAZIONE PER DIFFERENZA ]]/SUM(Tabella2026[[POPOLAZIONE PER DIFFERENZA ]])</f>
        <v>0</v>
      </c>
      <c r="Q2399" s="3">
        <f>+Tabella2026[[#This Row],[INCIDENZA POPOLAZIONE PER DIFFERENZA]]*(PLAFOND-SUM(Tabella2026[CONTRIBUTO SULLA BASE DELLA POPOLAZIONE]))</f>
        <v>0</v>
      </c>
      <c r="R2399" s="3">
        <f>+Tabella2026[[#This Row],[CONTRIBUTO SULLA BASE DELLA POPOLAZIONE]]+Tabella2026[[#This Row],[CONTRIBUTO SULLA BASE DEL REDDITO]]</f>
        <v>24778.22951243585</v>
      </c>
      <c r="S2399" s="3">
        <f>+Tabella2026[[#This Row],[CONTRIBUTO TOTALE]]/(PLAFOND/N_TESSERE)</f>
        <v>49.5564590248717</v>
      </c>
      <c r="T2399" s="3">
        <f>+MAX(CEILING(Tabella2026[[#This Row],[preDEF1]],1),1)</f>
        <v>50</v>
      </c>
      <c r="U2399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2399" s="21">
        <f>+Tabella2026[[#This Row],[DEF - n. card]]*(PLAFOND/N_TESSERE)</f>
        <v>24500</v>
      </c>
      <c r="W2399" s="18"/>
    </row>
    <row r="2400" spans="2:23" x14ac:dyDescent="0.25">
      <c r="B2400" s="1" t="s">
        <v>4670</v>
      </c>
      <c r="C2400" s="2">
        <v>76039</v>
      </c>
      <c r="D2400" s="1" t="s">
        <v>4671</v>
      </c>
      <c r="E2400" s="1" t="s">
        <v>213</v>
      </c>
      <c r="F2400" s="1" t="s">
        <v>212</v>
      </c>
      <c r="G2400" s="1" t="s">
        <v>4778</v>
      </c>
      <c r="H2400" s="1" t="s">
        <v>15836</v>
      </c>
      <c r="I2400" s="5">
        <v>4958</v>
      </c>
      <c r="J2400" s="5">
        <v>82902097</v>
      </c>
      <c r="K2400" s="3">
        <f>+Tabella2026[[#This Row],[POP_2024]]/SUM(Tabella2026[POP_2024])</f>
        <v>8.4114499955414905E-5</v>
      </c>
      <c r="L2400" s="3">
        <f>+Tabella2026[[#This Row],[INCIDENZA POPOLAZIONE]]*(PLAFOND/2)</f>
        <v>24763.245700999181</v>
      </c>
      <c r="M2400" s="3">
        <f>+IFERROR(Tabella2026[[#This Row],[reddito_2024]]/Tabella2026[[#This Row],[POP_2024]],"")</f>
        <v>16720.874747882212</v>
      </c>
      <c r="N2400" s="3">
        <f>+IF(Tabella2026[[#This Row],[REDDITO COMPLESSIVO PROCAPITE]]&lt;media_aggr_reddito_pc,(media_aggr_reddito_pc-Tabella2026[[#This Row],[REDDITO COMPLESSIVO PROCAPITE]]),0)</f>
        <v>1104.1913147265295</v>
      </c>
      <c r="O2400" s="3">
        <f>+Tabella2026[[#This Row],[DIFFERENZA REDDITO INFERIORE ALLA MEDIA DALLA MEDIA]]*Tabella2026[[#This Row],[POP_2024]]</f>
        <v>5474580.5384141337</v>
      </c>
      <c r="P2400" s="3">
        <f>+Tabella2026[[#This Row],[POPOLAZIONE PER DIFFERENZA ]]/SUM(Tabella2026[[POPOLAZIONE PER DIFFERENZA ]])</f>
        <v>4.8569498879062506E-5</v>
      </c>
      <c r="Q2400" s="3">
        <f>+Tabella2026[[#This Row],[INCIDENZA POPOLAZIONE PER DIFFERENZA]]*(PLAFOND-SUM(Tabella2026[CONTRIBUTO SULLA BASE DELLA POPOLAZIONE]))</f>
        <v>14298.8240428719</v>
      </c>
      <c r="R2400" s="3">
        <f>+Tabella2026[[#This Row],[CONTRIBUTO SULLA BASE DELLA POPOLAZIONE]]+Tabella2026[[#This Row],[CONTRIBUTO SULLA BASE DEL REDDITO]]</f>
        <v>39062.069743871078</v>
      </c>
      <c r="S2400" s="3">
        <f>+Tabella2026[[#This Row],[CONTRIBUTO TOTALE]]/(PLAFOND/N_TESSERE)</f>
        <v>78.124139487742156</v>
      </c>
      <c r="T2400" s="3">
        <f>+MAX(CEILING(Tabella2026[[#This Row],[preDEF1]],1),1)</f>
        <v>79</v>
      </c>
      <c r="U2400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2400" s="21">
        <f>+Tabella2026[[#This Row],[DEF - n. card]]*(PLAFOND/N_TESSERE)</f>
        <v>39000</v>
      </c>
      <c r="W2400" s="18"/>
    </row>
    <row r="2401" spans="2:23" x14ac:dyDescent="0.25">
      <c r="B2401" s="1" t="s">
        <v>4724</v>
      </c>
      <c r="C2401" s="2">
        <v>66025</v>
      </c>
      <c r="D2401" s="1" t="s">
        <v>4725</v>
      </c>
      <c r="E2401" s="1" t="s">
        <v>96</v>
      </c>
      <c r="F2401" s="1" t="s">
        <v>201</v>
      </c>
      <c r="G2401" s="1" t="s">
        <v>4778</v>
      </c>
      <c r="H2401" s="1" t="s">
        <v>15836</v>
      </c>
      <c r="I2401" s="5">
        <v>4957</v>
      </c>
      <c r="J2401" s="5">
        <v>71602450</v>
      </c>
      <c r="K2401" s="3">
        <f>+Tabella2026[[#This Row],[POP_2024]]/SUM(Tabella2026[POP_2024])</f>
        <v>8.4097534545984602E-5</v>
      </c>
      <c r="L2401" s="3">
        <f>+Tabella2026[[#This Row],[INCIDENZA POPOLAZIONE]]*(PLAFOND/2)</f>
        <v>24758.251097186956</v>
      </c>
      <c r="M2401" s="3">
        <f>+IFERROR(Tabella2026[[#This Row],[reddito_2024]]/Tabella2026[[#This Row],[POP_2024]],"")</f>
        <v>14444.714545087754</v>
      </c>
      <c r="N2401" s="3">
        <f>+IF(Tabella2026[[#This Row],[REDDITO COMPLESSIVO PROCAPITE]]&lt;media_aggr_reddito_pc,(media_aggr_reddito_pc-Tabella2026[[#This Row],[REDDITO COMPLESSIVO PROCAPITE]]),0)</f>
        <v>3380.3515175209868</v>
      </c>
      <c r="O2401" s="3">
        <f>+Tabella2026[[#This Row],[DIFFERENZA REDDITO INFERIORE ALLA MEDIA DALLA MEDIA]]*Tabella2026[[#This Row],[POP_2024]]</f>
        <v>16756402.472351532</v>
      </c>
      <c r="P2401" s="3">
        <f>+Tabella2026[[#This Row],[POPOLAZIONE PER DIFFERENZA ]]/SUM(Tabella2026[[POPOLAZIONE PER DIFFERENZA ]])</f>
        <v>1.4865980423291983E-4</v>
      </c>
      <c r="Q2401" s="3">
        <f>+Tabella2026[[#This Row],[INCIDENZA POPOLAZIONE PER DIFFERENZA]]*(PLAFOND-SUM(Tabella2026[CONTRIBUTO SULLA BASE DELLA POPOLAZIONE]))</f>
        <v>43765.334871318599</v>
      </c>
      <c r="R2401" s="3">
        <f>+Tabella2026[[#This Row],[CONTRIBUTO SULLA BASE DELLA POPOLAZIONE]]+Tabella2026[[#This Row],[CONTRIBUTO SULLA BASE DEL REDDITO]]</f>
        <v>68523.585968505562</v>
      </c>
      <c r="S2401" s="3">
        <f>+Tabella2026[[#This Row],[CONTRIBUTO TOTALE]]/(PLAFOND/N_TESSERE)</f>
        <v>137.04717193701111</v>
      </c>
      <c r="T2401" s="3">
        <f>+MAX(CEILING(Tabella2026[[#This Row],[preDEF1]],1),1)</f>
        <v>138</v>
      </c>
      <c r="U2401" s="9">
        <f xml:space="preserve"> IF(ROW(Tabella2026[[#This Row],[preDEF2]]) - ROW(Tabella2026[[#Headers],[preDEF2]])&lt;=ABS(SUM(Tabella2026[preDEF2])-N_TESSERE),Tabella2026[[#This Row],[preDEF2]]-1,Tabella2026[[#This Row],[preDEF2]])</f>
        <v>137</v>
      </c>
      <c r="V2401" s="21">
        <f>+Tabella2026[[#This Row],[DEF - n. card]]*(PLAFOND/N_TESSERE)</f>
        <v>68500</v>
      </c>
      <c r="W2401" s="18"/>
    </row>
    <row r="2402" spans="2:23" x14ac:dyDescent="0.25">
      <c r="B2402" s="1" t="s">
        <v>4793</v>
      </c>
      <c r="C2402" s="2">
        <v>65055</v>
      </c>
      <c r="D2402" s="1" t="s">
        <v>4794</v>
      </c>
      <c r="E2402" s="1" t="s">
        <v>15</v>
      </c>
      <c r="F2402" s="1" t="s">
        <v>82</v>
      </c>
      <c r="G2402" s="1" t="s">
        <v>4778</v>
      </c>
      <c r="H2402" s="1" t="s">
        <v>15836</v>
      </c>
      <c r="I2402" s="5">
        <v>4948</v>
      </c>
      <c r="J2402" s="5">
        <v>59951991</v>
      </c>
      <c r="K2402" s="3">
        <f>+Tabella2026[[#This Row],[POP_2024]]/SUM(Tabella2026[POP_2024])</f>
        <v>8.3944845861111929E-5</v>
      </c>
      <c r="L2402" s="3">
        <f>+Tabella2026[[#This Row],[INCIDENZA POPOLAZIONE]]*(PLAFOND/2)</f>
        <v>24713.299662876954</v>
      </c>
      <c r="M2402" s="3">
        <f>+IFERROR(Tabella2026[[#This Row],[reddito_2024]]/Tabella2026[[#This Row],[POP_2024]],"")</f>
        <v>12116.408852061439</v>
      </c>
      <c r="N2402" s="3">
        <f>+IF(Tabella2026[[#This Row],[REDDITO COMPLESSIVO PROCAPITE]]&lt;media_aggr_reddito_pc,(media_aggr_reddito_pc-Tabella2026[[#This Row],[REDDITO COMPLESSIVO PROCAPITE]]),0)</f>
        <v>5708.6572105473024</v>
      </c>
      <c r="O2402" s="3">
        <f>+Tabella2026[[#This Row],[DIFFERENZA REDDITO INFERIORE ALLA MEDIA DALLA MEDIA]]*Tabella2026[[#This Row],[POP_2024]]</f>
        <v>28246435.877788052</v>
      </c>
      <c r="P2402" s="3">
        <f>+Tabella2026[[#This Row],[POPOLAZIONE PER DIFFERENZA ]]/SUM(Tabella2026[[POPOLAZIONE PER DIFFERENZA ]])</f>
        <v>2.5059732450317582E-4</v>
      </c>
      <c r="Q2402" s="3">
        <f>+Tabella2026[[#This Row],[INCIDENZA POPOLAZIONE PER DIFFERENZA]]*(PLAFOND-SUM(Tabella2026[CONTRIBUTO SULLA BASE DELLA POPOLAZIONE]))</f>
        <v>73775.664385741882</v>
      </c>
      <c r="R2402" s="3">
        <f>+Tabella2026[[#This Row],[CONTRIBUTO SULLA BASE DELLA POPOLAZIONE]]+Tabella2026[[#This Row],[CONTRIBUTO SULLA BASE DEL REDDITO]]</f>
        <v>98488.964048618829</v>
      </c>
      <c r="S2402" s="3">
        <f>+Tabella2026[[#This Row],[CONTRIBUTO TOTALE]]/(PLAFOND/N_TESSERE)</f>
        <v>196.97792809723765</v>
      </c>
      <c r="T2402" s="3">
        <f>+MAX(CEILING(Tabella2026[[#This Row],[preDEF1]],1),1)</f>
        <v>197</v>
      </c>
      <c r="U2402" s="9">
        <f xml:space="preserve"> IF(ROW(Tabella2026[[#This Row],[preDEF2]]) - ROW(Tabella2026[[#Headers],[preDEF2]])&lt;=ABS(SUM(Tabella2026[preDEF2])-N_TESSERE),Tabella2026[[#This Row],[preDEF2]]-1,Tabella2026[[#This Row],[preDEF2]])</f>
        <v>196</v>
      </c>
      <c r="V2402" s="21">
        <f>+Tabella2026[[#This Row],[DEF - n. card]]*(PLAFOND/N_TESSERE)</f>
        <v>98000</v>
      </c>
      <c r="W2402" s="18"/>
    </row>
    <row r="2403" spans="2:23" x14ac:dyDescent="0.25">
      <c r="B2403" s="1" t="s">
        <v>4833</v>
      </c>
      <c r="C2403" s="2">
        <v>16111</v>
      </c>
      <c r="D2403" s="1" t="s">
        <v>4834</v>
      </c>
      <c r="E2403" s="1" t="s">
        <v>12</v>
      </c>
      <c r="F2403" s="1" t="s">
        <v>93</v>
      </c>
      <c r="G2403" s="1" t="s">
        <v>4778</v>
      </c>
      <c r="H2403" s="1" t="s">
        <v>15835</v>
      </c>
      <c r="I2403" s="5">
        <v>4936</v>
      </c>
      <c r="J2403" s="5">
        <v>92553068</v>
      </c>
      <c r="K2403" s="3">
        <f>+Tabella2026[[#This Row],[POP_2024]]/SUM(Tabella2026[POP_2024])</f>
        <v>8.3741260947948359E-5</v>
      </c>
      <c r="L2403" s="3">
        <f>+Tabella2026[[#This Row],[INCIDENZA POPOLAZIONE]]*(PLAFOND/2)</f>
        <v>24653.364417130288</v>
      </c>
      <c r="M2403" s="3">
        <f>+IFERROR(Tabella2026[[#This Row],[reddito_2024]]/Tabella2026[[#This Row],[POP_2024]],"")</f>
        <v>18750.621555915721</v>
      </c>
      <c r="N2403" s="3">
        <f>+IF(Tabella2026[[#This Row],[REDDITO COMPLESSIVO PROCAPITE]]&lt;media_aggr_reddito_pc,(media_aggr_reddito_pc-Tabella2026[[#This Row],[REDDITO COMPLESSIVO PROCAPITE]]),0)</f>
        <v>0</v>
      </c>
      <c r="O2403" s="3">
        <f>+Tabella2026[[#This Row],[DIFFERENZA REDDITO INFERIORE ALLA MEDIA DALLA MEDIA]]*Tabella2026[[#This Row],[POP_2024]]</f>
        <v>0</v>
      </c>
      <c r="P2403" s="3">
        <f>+Tabella2026[[#This Row],[POPOLAZIONE PER DIFFERENZA ]]/SUM(Tabella2026[[POPOLAZIONE PER DIFFERENZA ]])</f>
        <v>0</v>
      </c>
      <c r="Q2403" s="3">
        <f>+Tabella2026[[#This Row],[INCIDENZA POPOLAZIONE PER DIFFERENZA]]*(PLAFOND-SUM(Tabella2026[CONTRIBUTO SULLA BASE DELLA POPOLAZIONE]))</f>
        <v>0</v>
      </c>
      <c r="R2403" s="3">
        <f>+Tabella2026[[#This Row],[CONTRIBUTO SULLA BASE DELLA POPOLAZIONE]]+Tabella2026[[#This Row],[CONTRIBUTO SULLA BASE DEL REDDITO]]</f>
        <v>24653.364417130288</v>
      </c>
      <c r="S2403" s="3">
        <f>+Tabella2026[[#This Row],[CONTRIBUTO TOTALE]]/(PLAFOND/N_TESSERE)</f>
        <v>49.306728834260575</v>
      </c>
      <c r="T2403" s="3">
        <f>+MAX(CEILING(Tabella2026[[#This Row],[preDEF1]],1),1)</f>
        <v>50</v>
      </c>
      <c r="U2403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2403" s="21">
        <f>+Tabella2026[[#This Row],[DEF - n. card]]*(PLAFOND/N_TESSERE)</f>
        <v>24500</v>
      </c>
      <c r="W2403" s="18"/>
    </row>
    <row r="2404" spans="2:23" x14ac:dyDescent="0.25">
      <c r="B2404" s="1" t="s">
        <v>4899</v>
      </c>
      <c r="C2404" s="2">
        <v>17162</v>
      </c>
      <c r="D2404" s="1" t="s">
        <v>4900</v>
      </c>
      <c r="E2404" s="1" t="s">
        <v>12</v>
      </c>
      <c r="F2404" s="1" t="s">
        <v>50</v>
      </c>
      <c r="G2404" s="1" t="s">
        <v>4778</v>
      </c>
      <c r="H2404" s="1" t="s">
        <v>15835</v>
      </c>
      <c r="I2404" s="5">
        <v>4933</v>
      </c>
      <c r="J2404" s="5">
        <v>82921836</v>
      </c>
      <c r="K2404" s="3">
        <f>+Tabella2026[[#This Row],[POP_2024]]/SUM(Tabella2026[POP_2024])</f>
        <v>8.3690364719657463E-5</v>
      </c>
      <c r="L2404" s="3">
        <f>+Tabella2026[[#This Row],[INCIDENZA POPOLAZIONE]]*(PLAFOND/2)</f>
        <v>24638.380605693619</v>
      </c>
      <c r="M2404" s="3">
        <f>+IFERROR(Tabella2026[[#This Row],[reddito_2024]]/Tabella2026[[#This Row],[POP_2024]],"")</f>
        <v>16809.61605513886</v>
      </c>
      <c r="N2404" s="3">
        <f>+IF(Tabella2026[[#This Row],[REDDITO COMPLESSIVO PROCAPITE]]&lt;media_aggr_reddito_pc,(media_aggr_reddito_pc-Tabella2026[[#This Row],[REDDITO COMPLESSIVO PROCAPITE]]),0)</f>
        <v>1015.4500074698808</v>
      </c>
      <c r="O2404" s="3">
        <f>+Tabella2026[[#This Row],[DIFFERENZA REDDITO INFERIORE ALLA MEDIA DALLA MEDIA]]*Tabella2026[[#This Row],[POP_2024]]</f>
        <v>5009214.8868489219</v>
      </c>
      <c r="P2404" s="3">
        <f>+Tabella2026[[#This Row],[POPOLAZIONE PER DIFFERENZA ]]/SUM(Tabella2026[[POPOLAZIONE PER DIFFERENZA ]])</f>
        <v>4.4440858093991833E-5</v>
      </c>
      <c r="Q2404" s="3">
        <f>+Tabella2026[[#This Row],[INCIDENZA POPOLAZIONE PER DIFFERENZA]]*(PLAFOND-SUM(Tabella2026[CONTRIBUTO SULLA BASE DELLA POPOLAZIONE]))</f>
        <v>13083.355292227678</v>
      </c>
      <c r="R2404" s="3">
        <f>+Tabella2026[[#This Row],[CONTRIBUTO SULLA BASE DELLA POPOLAZIONE]]+Tabella2026[[#This Row],[CONTRIBUTO SULLA BASE DEL REDDITO]]</f>
        <v>37721.735897921295</v>
      </c>
      <c r="S2404" s="3">
        <f>+Tabella2026[[#This Row],[CONTRIBUTO TOTALE]]/(PLAFOND/N_TESSERE)</f>
        <v>75.443471795842584</v>
      </c>
      <c r="T2404" s="3">
        <f>+MAX(CEILING(Tabella2026[[#This Row],[preDEF1]],1),1)</f>
        <v>76</v>
      </c>
      <c r="U2404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2404" s="21">
        <f>+Tabella2026[[#This Row],[DEF - n. card]]*(PLAFOND/N_TESSERE)</f>
        <v>37500</v>
      </c>
      <c r="W2404" s="18"/>
    </row>
    <row r="2405" spans="2:23" x14ac:dyDescent="0.25">
      <c r="B2405" s="1" t="s">
        <v>4781</v>
      </c>
      <c r="C2405" s="2">
        <v>73006</v>
      </c>
      <c r="D2405" s="1" t="s">
        <v>4782</v>
      </c>
      <c r="E2405" s="1" t="s">
        <v>33</v>
      </c>
      <c r="F2405" s="1" t="s">
        <v>56</v>
      </c>
      <c r="G2405" s="1" t="s">
        <v>4778</v>
      </c>
      <c r="H2405" s="1" t="s">
        <v>15836</v>
      </c>
      <c r="I2405" s="5">
        <v>4927</v>
      </c>
      <c r="J2405" s="5">
        <v>67504947</v>
      </c>
      <c r="K2405" s="3">
        <f>+Tabella2026[[#This Row],[POP_2024]]/SUM(Tabella2026[POP_2024])</f>
        <v>8.3588572263075685E-5</v>
      </c>
      <c r="L2405" s="3">
        <f>+Tabella2026[[#This Row],[INCIDENZA POPOLAZIONE]]*(PLAFOND/2)</f>
        <v>24608.412982820286</v>
      </c>
      <c r="M2405" s="3">
        <f>+IFERROR(Tabella2026[[#This Row],[reddito_2024]]/Tabella2026[[#This Row],[POP_2024]],"")</f>
        <v>13701.024355591639</v>
      </c>
      <c r="N2405" s="3">
        <f>+IF(Tabella2026[[#This Row],[REDDITO COMPLESSIVO PROCAPITE]]&lt;media_aggr_reddito_pc,(media_aggr_reddito_pc-Tabella2026[[#This Row],[REDDITO COMPLESSIVO PROCAPITE]]),0)</f>
        <v>4124.0417070171025</v>
      </c>
      <c r="O2405" s="3">
        <f>+Tabella2026[[#This Row],[DIFFERENZA REDDITO INFERIORE ALLA MEDIA DALLA MEDIA]]*Tabella2026[[#This Row],[POP_2024]]</f>
        <v>20319153.490473263</v>
      </c>
      <c r="P2405" s="3">
        <f>+Tabella2026[[#This Row],[POPOLAZIONE PER DIFFERENZA ]]/SUM(Tabella2026[[POPOLAZIONE PER DIFFERENZA ]])</f>
        <v>1.8026789372340132E-4</v>
      </c>
      <c r="Q2405" s="3">
        <f>+Tabella2026[[#This Row],[INCIDENZA POPOLAZIONE PER DIFFERENZA]]*(PLAFOND-SUM(Tabella2026[CONTRIBUTO SULLA BASE DELLA POPOLAZIONE]))</f>
        <v>53070.732711249271</v>
      </c>
      <c r="R2405" s="3">
        <f>+Tabella2026[[#This Row],[CONTRIBUTO SULLA BASE DELLA POPOLAZIONE]]+Tabella2026[[#This Row],[CONTRIBUTO SULLA BASE DEL REDDITO]]</f>
        <v>77679.145694069564</v>
      </c>
      <c r="S2405" s="3">
        <f>+Tabella2026[[#This Row],[CONTRIBUTO TOTALE]]/(PLAFOND/N_TESSERE)</f>
        <v>155.35829138813912</v>
      </c>
      <c r="T2405" s="3">
        <f>+MAX(CEILING(Tabella2026[[#This Row],[preDEF1]],1),1)</f>
        <v>156</v>
      </c>
      <c r="U2405" s="9">
        <f xml:space="preserve"> IF(ROW(Tabella2026[[#This Row],[preDEF2]]) - ROW(Tabella2026[[#Headers],[preDEF2]])&lt;=ABS(SUM(Tabella2026[preDEF2])-N_TESSERE),Tabella2026[[#This Row],[preDEF2]]-1,Tabella2026[[#This Row],[preDEF2]])</f>
        <v>155</v>
      </c>
      <c r="V2405" s="21">
        <f>+Tabella2026[[#This Row],[DEF - n. card]]*(PLAFOND/N_TESSERE)</f>
        <v>77500</v>
      </c>
      <c r="W2405" s="18"/>
    </row>
    <row r="2406" spans="2:23" x14ac:dyDescent="0.25">
      <c r="B2406" s="1" t="s">
        <v>4851</v>
      </c>
      <c r="C2406" s="2">
        <v>28073</v>
      </c>
      <c r="D2406" s="1" t="s">
        <v>4852</v>
      </c>
      <c r="E2406" s="1" t="s">
        <v>38</v>
      </c>
      <c r="F2406" s="1" t="s">
        <v>45</v>
      </c>
      <c r="G2406" s="1" t="s">
        <v>4778</v>
      </c>
      <c r="H2406" s="1" t="s">
        <v>15835</v>
      </c>
      <c r="I2406" s="5">
        <v>4922</v>
      </c>
      <c r="J2406" s="5">
        <v>97138256</v>
      </c>
      <c r="K2406" s="3">
        <f>+Tabella2026[[#This Row],[POP_2024]]/SUM(Tabella2026[POP_2024])</f>
        <v>8.3503745215924197E-5</v>
      </c>
      <c r="L2406" s="3">
        <f>+Tabella2026[[#This Row],[INCIDENZA POPOLAZIONE]]*(PLAFOND/2)</f>
        <v>24583.43996375917</v>
      </c>
      <c r="M2406" s="3">
        <f>+IFERROR(Tabella2026[[#This Row],[reddito_2024]]/Tabella2026[[#This Row],[POP_2024]],"")</f>
        <v>19735.525396180416</v>
      </c>
      <c r="N2406" s="3">
        <f>+IF(Tabella2026[[#This Row],[REDDITO COMPLESSIVO PROCAPITE]]&lt;media_aggr_reddito_pc,(media_aggr_reddito_pc-Tabella2026[[#This Row],[REDDITO COMPLESSIVO PROCAPITE]]),0)</f>
        <v>0</v>
      </c>
      <c r="O2406" s="3">
        <f>+Tabella2026[[#This Row],[DIFFERENZA REDDITO INFERIORE ALLA MEDIA DALLA MEDIA]]*Tabella2026[[#This Row],[POP_2024]]</f>
        <v>0</v>
      </c>
      <c r="P2406" s="3">
        <f>+Tabella2026[[#This Row],[POPOLAZIONE PER DIFFERENZA ]]/SUM(Tabella2026[[POPOLAZIONE PER DIFFERENZA ]])</f>
        <v>0</v>
      </c>
      <c r="Q2406" s="3">
        <f>+Tabella2026[[#This Row],[INCIDENZA POPOLAZIONE PER DIFFERENZA]]*(PLAFOND-SUM(Tabella2026[CONTRIBUTO SULLA BASE DELLA POPOLAZIONE]))</f>
        <v>0</v>
      </c>
      <c r="R2406" s="3">
        <f>+Tabella2026[[#This Row],[CONTRIBUTO SULLA BASE DELLA POPOLAZIONE]]+Tabella2026[[#This Row],[CONTRIBUTO SULLA BASE DEL REDDITO]]</f>
        <v>24583.43996375917</v>
      </c>
      <c r="S2406" s="3">
        <f>+Tabella2026[[#This Row],[CONTRIBUTO TOTALE]]/(PLAFOND/N_TESSERE)</f>
        <v>49.166879927518337</v>
      </c>
      <c r="T2406" s="3">
        <f>+MAX(CEILING(Tabella2026[[#This Row],[preDEF1]],1),1)</f>
        <v>50</v>
      </c>
      <c r="U2406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2406" s="21">
        <f>+Tabella2026[[#This Row],[DEF - n. card]]*(PLAFOND/N_TESSERE)</f>
        <v>24500</v>
      </c>
      <c r="W2406" s="18"/>
    </row>
    <row r="2407" spans="2:23" x14ac:dyDescent="0.25">
      <c r="B2407" s="1" t="s">
        <v>4795</v>
      </c>
      <c r="C2407" s="2">
        <v>69008</v>
      </c>
      <c r="D2407" s="1" t="s">
        <v>4796</v>
      </c>
      <c r="E2407" s="1" t="s">
        <v>96</v>
      </c>
      <c r="F2407" s="1" t="s">
        <v>328</v>
      </c>
      <c r="G2407" s="1" t="s">
        <v>4778</v>
      </c>
      <c r="H2407" s="1" t="s">
        <v>15836</v>
      </c>
      <c r="I2407" s="5">
        <v>4913</v>
      </c>
      <c r="J2407" s="5">
        <v>71722127</v>
      </c>
      <c r="K2407" s="3">
        <f>+Tabella2026[[#This Row],[POP_2024]]/SUM(Tabella2026[POP_2024])</f>
        <v>8.3351056531051523E-5</v>
      </c>
      <c r="L2407" s="3">
        <f>+Tabella2026[[#This Row],[INCIDENZA POPOLAZIONE]]*(PLAFOND/2)</f>
        <v>24538.488529449169</v>
      </c>
      <c r="M2407" s="3">
        <f>+IFERROR(Tabella2026[[#This Row],[reddito_2024]]/Tabella2026[[#This Row],[POP_2024]],"")</f>
        <v>14598.438225117037</v>
      </c>
      <c r="N2407" s="3">
        <f>+IF(Tabella2026[[#This Row],[REDDITO COMPLESSIVO PROCAPITE]]&lt;media_aggr_reddito_pc,(media_aggr_reddito_pc-Tabella2026[[#This Row],[REDDITO COMPLESSIVO PROCAPITE]]),0)</f>
        <v>3226.6278374917038</v>
      </c>
      <c r="O2407" s="3">
        <f>+Tabella2026[[#This Row],[DIFFERENZA REDDITO INFERIORE ALLA MEDIA DALLA MEDIA]]*Tabella2026[[#This Row],[POP_2024]]</f>
        <v>15852422.565596741</v>
      </c>
      <c r="P2407" s="3">
        <f>+Tabella2026[[#This Row],[POPOLAZIONE PER DIFFERENZA ]]/SUM(Tabella2026[[POPOLAZIONE PER DIFFERENZA ]])</f>
        <v>1.4063985626435081E-4</v>
      </c>
      <c r="Q2407" s="3">
        <f>+Tabella2026[[#This Row],[INCIDENZA POPOLAZIONE PER DIFFERENZA]]*(PLAFOND-SUM(Tabella2026[CONTRIBUTO SULLA BASE DELLA POPOLAZIONE]))</f>
        <v>41404.268204332846</v>
      </c>
      <c r="R2407" s="3">
        <f>+Tabella2026[[#This Row],[CONTRIBUTO SULLA BASE DELLA POPOLAZIONE]]+Tabella2026[[#This Row],[CONTRIBUTO SULLA BASE DEL REDDITO]]</f>
        <v>65942.756733782007</v>
      </c>
      <c r="S2407" s="3">
        <f>+Tabella2026[[#This Row],[CONTRIBUTO TOTALE]]/(PLAFOND/N_TESSERE)</f>
        <v>131.88551346756401</v>
      </c>
      <c r="T2407" s="3">
        <f>+MAX(CEILING(Tabella2026[[#This Row],[preDEF1]],1),1)</f>
        <v>132</v>
      </c>
      <c r="U2407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2407" s="21">
        <f>+Tabella2026[[#This Row],[DEF - n. card]]*(PLAFOND/N_TESSERE)</f>
        <v>65500</v>
      </c>
      <c r="W2407" s="18"/>
    </row>
    <row r="2408" spans="2:23" x14ac:dyDescent="0.25">
      <c r="B2408" s="1" t="s">
        <v>4831</v>
      </c>
      <c r="C2408" s="2">
        <v>42008</v>
      </c>
      <c r="D2408" s="1" t="s">
        <v>4832</v>
      </c>
      <c r="E2408" s="1" t="s">
        <v>117</v>
      </c>
      <c r="F2408" s="1" t="s">
        <v>116</v>
      </c>
      <c r="G2408" s="1" t="s">
        <v>4778</v>
      </c>
      <c r="H2408" s="1" t="s">
        <v>15834</v>
      </c>
      <c r="I2408" s="5">
        <v>4910</v>
      </c>
      <c r="J2408" s="5">
        <v>87687736</v>
      </c>
      <c r="K2408" s="3">
        <f>+Tabella2026[[#This Row],[POP_2024]]/SUM(Tabella2026[POP_2024])</f>
        <v>8.3300160302760627E-5</v>
      </c>
      <c r="L2408" s="3">
        <f>+Tabella2026[[#This Row],[INCIDENZA POPOLAZIONE]]*(PLAFOND/2)</f>
        <v>24523.5047180125</v>
      </c>
      <c r="M2408" s="3">
        <f>+IFERROR(Tabella2026[[#This Row],[reddito_2024]]/Tabella2026[[#This Row],[POP_2024]],"")</f>
        <v>17859.009368635438</v>
      </c>
      <c r="N2408" s="3">
        <f>+IF(Tabella2026[[#This Row],[REDDITO COMPLESSIVO PROCAPITE]]&lt;media_aggr_reddito_pc,(media_aggr_reddito_pc-Tabella2026[[#This Row],[REDDITO COMPLESSIVO PROCAPITE]]),0)</f>
        <v>0</v>
      </c>
      <c r="O2408" s="3">
        <f>+Tabella2026[[#This Row],[DIFFERENZA REDDITO INFERIORE ALLA MEDIA DALLA MEDIA]]*Tabella2026[[#This Row],[POP_2024]]</f>
        <v>0</v>
      </c>
      <c r="P2408" s="3">
        <f>+Tabella2026[[#This Row],[POPOLAZIONE PER DIFFERENZA ]]/SUM(Tabella2026[[POPOLAZIONE PER DIFFERENZA ]])</f>
        <v>0</v>
      </c>
      <c r="Q2408" s="3">
        <f>+Tabella2026[[#This Row],[INCIDENZA POPOLAZIONE PER DIFFERENZA]]*(PLAFOND-SUM(Tabella2026[CONTRIBUTO SULLA BASE DELLA POPOLAZIONE]))</f>
        <v>0</v>
      </c>
      <c r="R2408" s="3">
        <f>+Tabella2026[[#This Row],[CONTRIBUTO SULLA BASE DELLA POPOLAZIONE]]+Tabella2026[[#This Row],[CONTRIBUTO SULLA BASE DEL REDDITO]]</f>
        <v>24523.5047180125</v>
      </c>
      <c r="S2408" s="3">
        <f>+Tabella2026[[#This Row],[CONTRIBUTO TOTALE]]/(PLAFOND/N_TESSERE)</f>
        <v>49.047009436025</v>
      </c>
      <c r="T2408" s="3">
        <f>+MAX(CEILING(Tabella2026[[#This Row],[preDEF1]],1),1)</f>
        <v>50</v>
      </c>
      <c r="U2408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2408" s="21">
        <f>+Tabella2026[[#This Row],[DEF - n. card]]*(PLAFOND/N_TESSERE)</f>
        <v>24500</v>
      </c>
      <c r="W2408" s="18"/>
    </row>
    <row r="2409" spans="2:23" x14ac:dyDescent="0.25">
      <c r="B2409" s="1" t="s">
        <v>4913</v>
      </c>
      <c r="C2409" s="2">
        <v>13189</v>
      </c>
      <c r="D2409" s="1" t="s">
        <v>4914</v>
      </c>
      <c r="E2409" s="1" t="s">
        <v>12</v>
      </c>
      <c r="F2409" s="1" t="s">
        <v>152</v>
      </c>
      <c r="G2409" s="1" t="s">
        <v>4778</v>
      </c>
      <c r="H2409" s="1" t="s">
        <v>15835</v>
      </c>
      <c r="I2409" s="5">
        <v>4905</v>
      </c>
      <c r="J2409" s="5">
        <v>52320698</v>
      </c>
      <c r="K2409" s="3">
        <f>+Tabella2026[[#This Row],[POP_2024]]/SUM(Tabella2026[POP_2024])</f>
        <v>8.3215333255609139E-5</v>
      </c>
      <c r="L2409" s="3">
        <f>+Tabella2026[[#This Row],[INCIDENZA POPOLAZIONE]]*(PLAFOND/2)</f>
        <v>24498.531698951389</v>
      </c>
      <c r="M2409" s="3">
        <f>+IFERROR(Tabella2026[[#This Row],[reddito_2024]]/Tabella2026[[#This Row],[POP_2024]],"")</f>
        <v>10666.808970438327</v>
      </c>
      <c r="N2409" s="3">
        <f>+IF(Tabella2026[[#This Row],[REDDITO COMPLESSIVO PROCAPITE]]&lt;media_aggr_reddito_pc,(media_aggr_reddito_pc-Tabella2026[[#This Row],[REDDITO COMPLESSIVO PROCAPITE]]),0)</f>
        <v>7158.2570921704137</v>
      </c>
      <c r="O2409" s="3">
        <f>+Tabella2026[[#This Row],[DIFFERENZA REDDITO INFERIORE ALLA MEDIA DALLA MEDIA]]*Tabella2026[[#This Row],[POP_2024]]</f>
        <v>35111251.037095882</v>
      </c>
      <c r="P2409" s="3">
        <f>+Tabella2026[[#This Row],[POPOLAZIONE PER DIFFERENZA ]]/SUM(Tabella2026[[POPOLAZIONE PER DIFFERENZA ]])</f>
        <v>3.1150073616100442E-4</v>
      </c>
      <c r="Q2409" s="3">
        <f>+Tabella2026[[#This Row],[INCIDENZA POPOLAZIONE PER DIFFERENZA]]*(PLAFOND-SUM(Tabella2026[CONTRIBUTO SULLA BASE DELLA POPOLAZIONE]))</f>
        <v>91705.583100247954</v>
      </c>
      <c r="R2409" s="3">
        <f>+Tabella2026[[#This Row],[CONTRIBUTO SULLA BASE DELLA POPOLAZIONE]]+Tabella2026[[#This Row],[CONTRIBUTO SULLA BASE DEL REDDITO]]</f>
        <v>116204.11479919933</v>
      </c>
      <c r="S2409" s="3">
        <f>+Tabella2026[[#This Row],[CONTRIBUTO TOTALE]]/(PLAFOND/N_TESSERE)</f>
        <v>232.40822959839866</v>
      </c>
      <c r="T2409" s="3">
        <f>+MAX(CEILING(Tabella2026[[#This Row],[preDEF1]],1),1)</f>
        <v>233</v>
      </c>
      <c r="U2409" s="9">
        <f xml:space="preserve"> IF(ROW(Tabella2026[[#This Row],[preDEF2]]) - ROW(Tabella2026[[#Headers],[preDEF2]])&lt;=ABS(SUM(Tabella2026[preDEF2])-N_TESSERE),Tabella2026[[#This Row],[preDEF2]]-1,Tabella2026[[#This Row],[preDEF2]])</f>
        <v>232</v>
      </c>
      <c r="V2409" s="21">
        <f>+Tabella2026[[#This Row],[DEF - n. card]]*(PLAFOND/N_TESSERE)</f>
        <v>116000</v>
      </c>
      <c r="W2409" s="18"/>
    </row>
    <row r="2410" spans="2:23" x14ac:dyDescent="0.25">
      <c r="B2410" s="1" t="s">
        <v>4779</v>
      </c>
      <c r="C2410" s="2">
        <v>60007</v>
      </c>
      <c r="D2410" s="1" t="s">
        <v>4780</v>
      </c>
      <c r="E2410" s="1" t="s">
        <v>8</v>
      </c>
      <c r="F2410" s="1" t="s">
        <v>397</v>
      </c>
      <c r="G2410" s="1" t="s">
        <v>4778</v>
      </c>
      <c r="H2410" s="1" t="s">
        <v>15834</v>
      </c>
      <c r="I2410" s="5">
        <v>4903</v>
      </c>
      <c r="J2410" s="5">
        <v>68683781</v>
      </c>
      <c r="K2410" s="3">
        <f>+Tabella2026[[#This Row],[POP_2024]]/SUM(Tabella2026[POP_2024])</f>
        <v>8.3181402436748546E-5</v>
      </c>
      <c r="L2410" s="3">
        <f>+Tabella2026[[#This Row],[INCIDENZA POPOLAZIONE]]*(PLAFOND/2)</f>
        <v>24488.542491326945</v>
      </c>
      <c r="M2410" s="3">
        <f>+IFERROR(Tabella2026[[#This Row],[reddito_2024]]/Tabella2026[[#This Row],[POP_2024]],"")</f>
        <v>14008.521517438303</v>
      </c>
      <c r="N2410" s="3">
        <f>+IF(Tabella2026[[#This Row],[REDDITO COMPLESSIVO PROCAPITE]]&lt;media_aggr_reddito_pc,(media_aggr_reddito_pc-Tabella2026[[#This Row],[REDDITO COMPLESSIVO PROCAPITE]]),0)</f>
        <v>3816.5445451704381</v>
      </c>
      <c r="O2410" s="3">
        <f>+Tabella2026[[#This Row],[DIFFERENZA REDDITO INFERIORE ALLA MEDIA DALLA MEDIA]]*Tabella2026[[#This Row],[POP_2024]]</f>
        <v>18712517.904970657</v>
      </c>
      <c r="P2410" s="3">
        <f>+Tabella2026[[#This Row],[POPOLAZIONE PER DIFFERENZA ]]/SUM(Tabella2026[[POPOLAZIONE PER DIFFERENZA ]])</f>
        <v>1.660141103108487E-4</v>
      </c>
      <c r="Q2410" s="3">
        <f>+Tabella2026[[#This Row],[INCIDENZA POPOLAZIONE PER DIFFERENZA]]*(PLAFOND-SUM(Tabella2026[CONTRIBUTO SULLA BASE DELLA POPOLAZIONE]))</f>
        <v>48874.429564931321</v>
      </c>
      <c r="R2410" s="3">
        <f>+Tabella2026[[#This Row],[CONTRIBUTO SULLA BASE DELLA POPOLAZIONE]]+Tabella2026[[#This Row],[CONTRIBUTO SULLA BASE DEL REDDITO]]</f>
        <v>73362.972056258266</v>
      </c>
      <c r="S2410" s="3">
        <f>+Tabella2026[[#This Row],[CONTRIBUTO TOTALE]]/(PLAFOND/N_TESSERE)</f>
        <v>146.72594411251654</v>
      </c>
      <c r="T2410" s="3">
        <f>+MAX(CEILING(Tabella2026[[#This Row],[preDEF1]],1),1)</f>
        <v>147</v>
      </c>
      <c r="U2410" s="9">
        <f xml:space="preserve"> IF(ROW(Tabella2026[[#This Row],[preDEF2]]) - ROW(Tabella2026[[#Headers],[preDEF2]])&lt;=ABS(SUM(Tabella2026[preDEF2])-N_TESSERE),Tabella2026[[#This Row],[preDEF2]]-1,Tabella2026[[#This Row],[preDEF2]])</f>
        <v>146</v>
      </c>
      <c r="V2410" s="21">
        <f>+Tabella2026[[#This Row],[DEF - n. card]]*(PLAFOND/N_TESSERE)</f>
        <v>73000</v>
      </c>
      <c r="W2410" s="18"/>
    </row>
    <row r="2411" spans="2:23" x14ac:dyDescent="0.25">
      <c r="B2411" s="1" t="s">
        <v>5018</v>
      </c>
      <c r="C2411" s="2">
        <v>16101</v>
      </c>
      <c r="D2411" s="1" t="s">
        <v>5019</v>
      </c>
      <c r="E2411" s="1" t="s">
        <v>12</v>
      </c>
      <c r="F2411" s="1" t="s">
        <v>93</v>
      </c>
      <c r="G2411" s="1" t="s">
        <v>4778</v>
      </c>
      <c r="H2411" s="1" t="s">
        <v>15835</v>
      </c>
      <c r="I2411" s="5">
        <v>4899</v>
      </c>
      <c r="J2411" s="5">
        <v>79280358</v>
      </c>
      <c r="K2411" s="3">
        <f>+Tabella2026[[#This Row],[POP_2024]]/SUM(Tabella2026[POP_2024])</f>
        <v>8.3113540799027347E-5</v>
      </c>
      <c r="L2411" s="3">
        <f>+Tabella2026[[#This Row],[INCIDENZA POPOLAZIONE]]*(PLAFOND/2)</f>
        <v>24468.564076078052</v>
      </c>
      <c r="M2411" s="3">
        <f>+IFERROR(Tabella2026[[#This Row],[reddito_2024]]/Tabella2026[[#This Row],[POP_2024]],"")</f>
        <v>16182.967544396815</v>
      </c>
      <c r="N2411" s="3">
        <f>+IF(Tabella2026[[#This Row],[REDDITO COMPLESSIVO PROCAPITE]]&lt;media_aggr_reddito_pc,(media_aggr_reddito_pc-Tabella2026[[#This Row],[REDDITO COMPLESSIVO PROCAPITE]]),0)</f>
        <v>1642.0985182119257</v>
      </c>
      <c r="O2411" s="3">
        <f>+Tabella2026[[#This Row],[DIFFERENZA REDDITO INFERIORE ALLA MEDIA DALLA MEDIA]]*Tabella2026[[#This Row],[POP_2024]]</f>
        <v>8044640.640720224</v>
      </c>
      <c r="P2411" s="3">
        <f>+Tabella2026[[#This Row],[POPOLAZIONE PER DIFFERENZA ]]/SUM(Tabella2026[[POPOLAZIONE PER DIFFERENZA ]])</f>
        <v>7.137061220312339E-5</v>
      </c>
      <c r="Q2411" s="3">
        <f>+Tabella2026[[#This Row],[INCIDENZA POPOLAZIONE PER DIFFERENZA]]*(PLAFOND-SUM(Tabella2026[CONTRIBUTO SULLA BASE DELLA POPOLAZIONE]))</f>
        <v>21011.454704640459</v>
      </c>
      <c r="R2411" s="3">
        <f>+Tabella2026[[#This Row],[CONTRIBUTO SULLA BASE DELLA POPOLAZIONE]]+Tabella2026[[#This Row],[CONTRIBUTO SULLA BASE DEL REDDITO]]</f>
        <v>45480.018780718514</v>
      </c>
      <c r="S2411" s="3">
        <f>+Tabella2026[[#This Row],[CONTRIBUTO TOTALE]]/(PLAFOND/N_TESSERE)</f>
        <v>90.960037561437034</v>
      </c>
      <c r="T2411" s="3">
        <f>+MAX(CEILING(Tabella2026[[#This Row],[preDEF1]],1),1)</f>
        <v>91</v>
      </c>
      <c r="U2411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2411" s="21">
        <f>+Tabella2026[[#This Row],[DEF - n. card]]*(PLAFOND/N_TESSERE)</f>
        <v>45000</v>
      </c>
      <c r="W2411" s="18"/>
    </row>
    <row r="2412" spans="2:23" x14ac:dyDescent="0.25">
      <c r="B2412" s="1" t="s">
        <v>4967</v>
      </c>
      <c r="C2412" s="2">
        <v>17129</v>
      </c>
      <c r="D2412" s="1" t="s">
        <v>4968</v>
      </c>
      <c r="E2412" s="1" t="s">
        <v>12</v>
      </c>
      <c r="F2412" s="1" t="s">
        <v>50</v>
      </c>
      <c r="G2412" s="1" t="s">
        <v>4778</v>
      </c>
      <c r="H2412" s="1" t="s">
        <v>15835</v>
      </c>
      <c r="I2412" s="5">
        <v>4896</v>
      </c>
      <c r="J2412" s="5">
        <v>143945225</v>
      </c>
      <c r="K2412" s="3">
        <f>+Tabella2026[[#This Row],[POP_2024]]/SUM(Tabella2026[POP_2024])</f>
        <v>8.3062644570736465E-5</v>
      </c>
      <c r="L2412" s="3">
        <f>+Tabella2026[[#This Row],[INCIDENZA POPOLAZIONE]]*(PLAFOND/2)</f>
        <v>24453.580264641387</v>
      </c>
      <c r="M2412" s="3">
        <f>+IFERROR(Tabella2026[[#This Row],[reddito_2024]]/Tabella2026[[#This Row],[POP_2024]],"")</f>
        <v>29400.577001633988</v>
      </c>
      <c r="N2412" s="3">
        <f>+IF(Tabella2026[[#This Row],[REDDITO COMPLESSIVO PROCAPITE]]&lt;media_aggr_reddito_pc,(media_aggr_reddito_pc-Tabella2026[[#This Row],[REDDITO COMPLESSIVO PROCAPITE]]),0)</f>
        <v>0</v>
      </c>
      <c r="O2412" s="3">
        <f>+Tabella2026[[#This Row],[DIFFERENZA REDDITO INFERIORE ALLA MEDIA DALLA MEDIA]]*Tabella2026[[#This Row],[POP_2024]]</f>
        <v>0</v>
      </c>
      <c r="P2412" s="3">
        <f>+Tabella2026[[#This Row],[POPOLAZIONE PER DIFFERENZA ]]/SUM(Tabella2026[[POPOLAZIONE PER DIFFERENZA ]])</f>
        <v>0</v>
      </c>
      <c r="Q2412" s="3">
        <f>+Tabella2026[[#This Row],[INCIDENZA POPOLAZIONE PER DIFFERENZA]]*(PLAFOND-SUM(Tabella2026[CONTRIBUTO SULLA BASE DELLA POPOLAZIONE]))</f>
        <v>0</v>
      </c>
      <c r="R2412" s="3">
        <f>+Tabella2026[[#This Row],[CONTRIBUTO SULLA BASE DELLA POPOLAZIONE]]+Tabella2026[[#This Row],[CONTRIBUTO SULLA BASE DEL REDDITO]]</f>
        <v>24453.580264641387</v>
      </c>
      <c r="S2412" s="3">
        <f>+Tabella2026[[#This Row],[CONTRIBUTO TOTALE]]/(PLAFOND/N_TESSERE)</f>
        <v>48.907160529282777</v>
      </c>
      <c r="T2412" s="3">
        <f>+MAX(CEILING(Tabella2026[[#This Row],[preDEF1]],1),1)</f>
        <v>49</v>
      </c>
      <c r="U2412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12" s="21">
        <f>+Tabella2026[[#This Row],[DEF - n. card]]*(PLAFOND/N_TESSERE)</f>
        <v>24000</v>
      </c>
      <c r="W2412" s="18"/>
    </row>
    <row r="2413" spans="2:23" x14ac:dyDescent="0.25">
      <c r="B2413" s="1" t="s">
        <v>4835</v>
      </c>
      <c r="C2413" s="2">
        <v>70029</v>
      </c>
      <c r="D2413" s="1" t="s">
        <v>4836</v>
      </c>
      <c r="E2413" s="1" t="s">
        <v>345</v>
      </c>
      <c r="F2413" s="1" t="s">
        <v>344</v>
      </c>
      <c r="G2413" s="1" t="s">
        <v>4778</v>
      </c>
      <c r="H2413" s="1" t="s">
        <v>15836</v>
      </c>
      <c r="I2413" s="5">
        <v>4891</v>
      </c>
      <c r="J2413" s="5">
        <v>62838583</v>
      </c>
      <c r="K2413" s="3">
        <f>+Tabella2026[[#This Row],[POP_2024]]/SUM(Tabella2026[POP_2024])</f>
        <v>8.2977817523584977E-5</v>
      </c>
      <c r="L2413" s="3">
        <f>+Tabella2026[[#This Row],[INCIDENZA POPOLAZIONE]]*(PLAFOND/2)</f>
        <v>24428.607245580275</v>
      </c>
      <c r="M2413" s="3">
        <f>+IFERROR(Tabella2026[[#This Row],[reddito_2024]]/Tabella2026[[#This Row],[POP_2024]],"")</f>
        <v>12847.79860969127</v>
      </c>
      <c r="N2413" s="3">
        <f>+IF(Tabella2026[[#This Row],[REDDITO COMPLESSIVO PROCAPITE]]&lt;media_aggr_reddito_pc,(media_aggr_reddito_pc-Tabella2026[[#This Row],[REDDITO COMPLESSIVO PROCAPITE]]),0)</f>
        <v>4977.267452917471</v>
      </c>
      <c r="O2413" s="3">
        <f>+Tabella2026[[#This Row],[DIFFERENZA REDDITO INFERIORE ALLA MEDIA DALLA MEDIA]]*Tabella2026[[#This Row],[POP_2024]]</f>
        <v>24343815.112219352</v>
      </c>
      <c r="P2413" s="3">
        <f>+Tabella2026[[#This Row],[POPOLAZIONE PER DIFFERENZA ]]/SUM(Tabella2026[[POPOLAZIONE PER DIFFERENZA ]])</f>
        <v>2.1597397143189139E-4</v>
      </c>
      <c r="Q2413" s="3">
        <f>+Tabella2026[[#This Row],[INCIDENZA POPOLAZIONE PER DIFFERENZA]]*(PLAFOND-SUM(Tabella2026[CONTRIBUTO SULLA BASE DELLA POPOLAZIONE]))</f>
        <v>63582.575209070506</v>
      </c>
      <c r="R2413" s="3">
        <f>+Tabella2026[[#This Row],[CONTRIBUTO SULLA BASE DELLA POPOLAZIONE]]+Tabella2026[[#This Row],[CONTRIBUTO SULLA BASE DEL REDDITO]]</f>
        <v>88011.182454650785</v>
      </c>
      <c r="S2413" s="3">
        <f>+Tabella2026[[#This Row],[CONTRIBUTO TOTALE]]/(PLAFOND/N_TESSERE)</f>
        <v>176.02236490930156</v>
      </c>
      <c r="T2413" s="3">
        <f>+MAX(CEILING(Tabella2026[[#This Row],[preDEF1]],1),1)</f>
        <v>177</v>
      </c>
      <c r="U2413" s="9">
        <f xml:space="preserve"> IF(ROW(Tabella2026[[#This Row],[preDEF2]]) - ROW(Tabella2026[[#Headers],[preDEF2]])&lt;=ABS(SUM(Tabella2026[preDEF2])-N_TESSERE),Tabella2026[[#This Row],[preDEF2]]-1,Tabella2026[[#This Row],[preDEF2]])</f>
        <v>176</v>
      </c>
      <c r="V2413" s="21">
        <f>+Tabella2026[[#This Row],[DEF - n. card]]*(PLAFOND/N_TESSERE)</f>
        <v>88000</v>
      </c>
      <c r="W2413" s="18"/>
    </row>
    <row r="2414" spans="2:23" x14ac:dyDescent="0.25">
      <c r="B2414" s="1" t="s">
        <v>4903</v>
      </c>
      <c r="C2414" s="2">
        <v>13099</v>
      </c>
      <c r="D2414" s="1" t="s">
        <v>4904</v>
      </c>
      <c r="E2414" s="1" t="s">
        <v>12</v>
      </c>
      <c r="F2414" s="1" t="s">
        <v>152</v>
      </c>
      <c r="G2414" s="1" t="s">
        <v>4778</v>
      </c>
      <c r="H2414" s="1" t="s">
        <v>15835</v>
      </c>
      <c r="I2414" s="5">
        <v>4889</v>
      </c>
      <c r="J2414" s="5">
        <v>64081001</v>
      </c>
      <c r="K2414" s="3">
        <f>+Tabella2026[[#This Row],[POP_2024]]/SUM(Tabella2026[POP_2024])</f>
        <v>8.2943886704724384E-5</v>
      </c>
      <c r="L2414" s="3">
        <f>+Tabella2026[[#This Row],[INCIDENZA POPOLAZIONE]]*(PLAFOND/2)</f>
        <v>24418.618037955832</v>
      </c>
      <c r="M2414" s="3">
        <f>+IFERROR(Tabella2026[[#This Row],[reddito_2024]]/Tabella2026[[#This Row],[POP_2024]],"")</f>
        <v>13107.179586827571</v>
      </c>
      <c r="N2414" s="3">
        <f>+IF(Tabella2026[[#This Row],[REDDITO COMPLESSIVO PROCAPITE]]&lt;media_aggr_reddito_pc,(media_aggr_reddito_pc-Tabella2026[[#This Row],[REDDITO COMPLESSIVO PROCAPITE]]),0)</f>
        <v>4717.8864757811698</v>
      </c>
      <c r="O2414" s="3">
        <f>+Tabella2026[[#This Row],[DIFFERENZA REDDITO INFERIORE ALLA MEDIA DALLA MEDIA]]*Tabella2026[[#This Row],[POP_2024]]</f>
        <v>23065746.980094139</v>
      </c>
      <c r="P2414" s="3">
        <f>+Tabella2026[[#This Row],[POPOLAZIONE PER DIFFERENZA ]]/SUM(Tabella2026[[POPOLAZIONE PER DIFFERENZA ]])</f>
        <v>2.0463517966966391E-4</v>
      </c>
      <c r="Q2414" s="3">
        <f>+Tabella2026[[#This Row],[INCIDENZA POPOLAZIONE PER DIFFERENZA]]*(PLAFOND-SUM(Tabella2026[CONTRIBUTO SULLA BASE DELLA POPOLAZIONE]))</f>
        <v>60244.443418364543</v>
      </c>
      <c r="R2414" s="3">
        <f>+Tabella2026[[#This Row],[CONTRIBUTO SULLA BASE DELLA POPOLAZIONE]]+Tabella2026[[#This Row],[CONTRIBUTO SULLA BASE DEL REDDITO]]</f>
        <v>84663.061456320371</v>
      </c>
      <c r="S2414" s="3">
        <f>+Tabella2026[[#This Row],[CONTRIBUTO TOTALE]]/(PLAFOND/N_TESSERE)</f>
        <v>169.32612291264076</v>
      </c>
      <c r="T2414" s="3">
        <f>+MAX(CEILING(Tabella2026[[#This Row],[preDEF1]],1),1)</f>
        <v>170</v>
      </c>
      <c r="U2414" s="9">
        <f xml:space="preserve"> IF(ROW(Tabella2026[[#This Row],[preDEF2]]) - ROW(Tabella2026[[#Headers],[preDEF2]])&lt;=ABS(SUM(Tabella2026[preDEF2])-N_TESSERE),Tabella2026[[#This Row],[preDEF2]]-1,Tabella2026[[#This Row],[preDEF2]])</f>
        <v>169</v>
      </c>
      <c r="V2414" s="21">
        <f>+Tabella2026[[#This Row],[DEF - n. card]]*(PLAFOND/N_TESSERE)</f>
        <v>84500</v>
      </c>
      <c r="W2414" s="18"/>
    </row>
    <row r="2415" spans="2:23" x14ac:dyDescent="0.25">
      <c r="B2415" s="1" t="s">
        <v>4909</v>
      </c>
      <c r="C2415" s="2">
        <v>23098</v>
      </c>
      <c r="D2415" s="1" t="s">
        <v>4910</v>
      </c>
      <c r="E2415" s="1" t="s">
        <v>38</v>
      </c>
      <c r="F2415" s="1" t="s">
        <v>37</v>
      </c>
      <c r="G2415" s="1" t="s">
        <v>4778</v>
      </c>
      <c r="H2415" s="1" t="s">
        <v>15835</v>
      </c>
      <c r="I2415" s="5">
        <v>4889</v>
      </c>
      <c r="J2415" s="5">
        <v>79500614</v>
      </c>
      <c r="K2415" s="3">
        <f>+Tabella2026[[#This Row],[POP_2024]]/SUM(Tabella2026[POP_2024])</f>
        <v>8.2943886704724384E-5</v>
      </c>
      <c r="L2415" s="3">
        <f>+Tabella2026[[#This Row],[INCIDENZA POPOLAZIONE]]*(PLAFOND/2)</f>
        <v>24418.618037955832</v>
      </c>
      <c r="M2415" s="3">
        <f>+IFERROR(Tabella2026[[#This Row],[reddito_2024]]/Tabella2026[[#This Row],[POP_2024]],"")</f>
        <v>16261.119656371446</v>
      </c>
      <c r="N2415" s="3">
        <f>+IF(Tabella2026[[#This Row],[REDDITO COMPLESSIVO PROCAPITE]]&lt;media_aggr_reddito_pc,(media_aggr_reddito_pc-Tabella2026[[#This Row],[REDDITO COMPLESSIVO PROCAPITE]]),0)</f>
        <v>1563.9464062372954</v>
      </c>
      <c r="O2415" s="3">
        <f>+Tabella2026[[#This Row],[DIFFERENZA REDDITO INFERIORE ALLA MEDIA DALLA MEDIA]]*Tabella2026[[#This Row],[POP_2024]]</f>
        <v>7646133.9800941367</v>
      </c>
      <c r="P2415" s="3">
        <f>+Tabella2026[[#This Row],[POPOLAZIONE PER DIFFERENZA ]]/SUM(Tabella2026[[POPOLAZIONE PER DIFFERENZA ]])</f>
        <v>6.7835132421473394E-5</v>
      </c>
      <c r="Q2415" s="3">
        <f>+Tabella2026[[#This Row],[INCIDENZA POPOLAZIONE PER DIFFERENZA]]*(PLAFOND-SUM(Tabella2026[CONTRIBUTO SULLA BASE DELLA POPOLAZIONE]))</f>
        <v>19970.612108532532</v>
      </c>
      <c r="R2415" s="3">
        <f>+Tabella2026[[#This Row],[CONTRIBUTO SULLA BASE DELLA POPOLAZIONE]]+Tabella2026[[#This Row],[CONTRIBUTO SULLA BASE DEL REDDITO]]</f>
        <v>44389.230146488364</v>
      </c>
      <c r="S2415" s="3">
        <f>+Tabella2026[[#This Row],[CONTRIBUTO TOTALE]]/(PLAFOND/N_TESSERE)</f>
        <v>88.778460292976732</v>
      </c>
      <c r="T2415" s="3">
        <f>+MAX(CEILING(Tabella2026[[#This Row],[preDEF1]],1),1)</f>
        <v>89</v>
      </c>
      <c r="U2415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2415" s="21">
        <f>+Tabella2026[[#This Row],[DEF - n. card]]*(PLAFOND/N_TESSERE)</f>
        <v>44000</v>
      </c>
      <c r="W2415" s="18"/>
    </row>
    <row r="2416" spans="2:23" x14ac:dyDescent="0.25">
      <c r="B2416" s="1" t="s">
        <v>4857</v>
      </c>
      <c r="C2416" s="2">
        <v>24073</v>
      </c>
      <c r="D2416" s="1" t="s">
        <v>4858</v>
      </c>
      <c r="E2416" s="1" t="s">
        <v>38</v>
      </c>
      <c r="F2416" s="1" t="s">
        <v>106</v>
      </c>
      <c r="G2416" s="1" t="s">
        <v>4778</v>
      </c>
      <c r="H2416" s="1" t="s">
        <v>15835</v>
      </c>
      <c r="I2416" s="5">
        <v>4888</v>
      </c>
      <c r="J2416" s="5">
        <v>90332556</v>
      </c>
      <c r="K2416" s="3">
        <f>+Tabella2026[[#This Row],[POP_2024]]/SUM(Tabella2026[POP_2024])</f>
        <v>8.2926921295294081E-5</v>
      </c>
      <c r="L2416" s="3">
        <f>+Tabella2026[[#This Row],[INCIDENZA POPOLAZIONE]]*(PLAFOND/2)</f>
        <v>24413.623434143607</v>
      </c>
      <c r="M2416" s="3">
        <f>+IFERROR(Tabella2026[[#This Row],[reddito_2024]]/Tabella2026[[#This Row],[POP_2024]],"")</f>
        <v>18480.473813420624</v>
      </c>
      <c r="N2416" s="3">
        <f>+IF(Tabella2026[[#This Row],[REDDITO COMPLESSIVO PROCAPITE]]&lt;media_aggr_reddito_pc,(media_aggr_reddito_pc-Tabella2026[[#This Row],[REDDITO COMPLESSIVO PROCAPITE]]),0)</f>
        <v>0</v>
      </c>
      <c r="O2416" s="3">
        <f>+Tabella2026[[#This Row],[DIFFERENZA REDDITO INFERIORE ALLA MEDIA DALLA MEDIA]]*Tabella2026[[#This Row],[POP_2024]]</f>
        <v>0</v>
      </c>
      <c r="P2416" s="3">
        <f>+Tabella2026[[#This Row],[POPOLAZIONE PER DIFFERENZA ]]/SUM(Tabella2026[[POPOLAZIONE PER DIFFERENZA ]])</f>
        <v>0</v>
      </c>
      <c r="Q2416" s="3">
        <f>+Tabella2026[[#This Row],[INCIDENZA POPOLAZIONE PER DIFFERENZA]]*(PLAFOND-SUM(Tabella2026[CONTRIBUTO SULLA BASE DELLA POPOLAZIONE]))</f>
        <v>0</v>
      </c>
      <c r="R2416" s="3">
        <f>+Tabella2026[[#This Row],[CONTRIBUTO SULLA BASE DELLA POPOLAZIONE]]+Tabella2026[[#This Row],[CONTRIBUTO SULLA BASE DEL REDDITO]]</f>
        <v>24413.623434143607</v>
      </c>
      <c r="S2416" s="3">
        <f>+Tabella2026[[#This Row],[CONTRIBUTO TOTALE]]/(PLAFOND/N_TESSERE)</f>
        <v>48.827246868287212</v>
      </c>
      <c r="T2416" s="3">
        <f>+MAX(CEILING(Tabella2026[[#This Row],[preDEF1]],1),1)</f>
        <v>49</v>
      </c>
      <c r="U2416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16" s="21">
        <f>+Tabella2026[[#This Row],[DEF - n. card]]*(PLAFOND/N_TESSERE)</f>
        <v>24000</v>
      </c>
      <c r="W2416" s="18"/>
    </row>
    <row r="2417" spans="2:23" x14ac:dyDescent="0.25">
      <c r="B2417" s="1" t="s">
        <v>4923</v>
      </c>
      <c r="C2417" s="2">
        <v>16055</v>
      </c>
      <c r="D2417" s="1" t="s">
        <v>4924</v>
      </c>
      <c r="E2417" s="1" t="s">
        <v>12</v>
      </c>
      <c r="F2417" s="1" t="s">
        <v>93</v>
      </c>
      <c r="G2417" s="1" t="s">
        <v>4778</v>
      </c>
      <c r="H2417" s="1" t="s">
        <v>15835</v>
      </c>
      <c r="I2417" s="5">
        <v>4885</v>
      </c>
      <c r="J2417" s="5">
        <v>92311636</v>
      </c>
      <c r="K2417" s="3">
        <f>+Tabella2026[[#This Row],[POP_2024]]/SUM(Tabella2026[POP_2024])</f>
        <v>8.2876025067003185E-5</v>
      </c>
      <c r="L2417" s="3">
        <f>+Tabella2026[[#This Row],[INCIDENZA POPOLAZIONE]]*(PLAFOND/2)</f>
        <v>24398.639622706938</v>
      </c>
      <c r="M2417" s="3">
        <f>+IFERROR(Tabella2026[[#This Row],[reddito_2024]]/Tabella2026[[#This Row],[POP_2024]],"")</f>
        <v>18896.957215967246</v>
      </c>
      <c r="N2417" s="3">
        <f>+IF(Tabella2026[[#This Row],[REDDITO COMPLESSIVO PROCAPITE]]&lt;media_aggr_reddito_pc,(media_aggr_reddito_pc-Tabella2026[[#This Row],[REDDITO COMPLESSIVO PROCAPITE]]),0)</f>
        <v>0</v>
      </c>
      <c r="O2417" s="3">
        <f>+Tabella2026[[#This Row],[DIFFERENZA REDDITO INFERIORE ALLA MEDIA DALLA MEDIA]]*Tabella2026[[#This Row],[POP_2024]]</f>
        <v>0</v>
      </c>
      <c r="P2417" s="3">
        <f>+Tabella2026[[#This Row],[POPOLAZIONE PER DIFFERENZA ]]/SUM(Tabella2026[[POPOLAZIONE PER DIFFERENZA ]])</f>
        <v>0</v>
      </c>
      <c r="Q2417" s="3">
        <f>+Tabella2026[[#This Row],[INCIDENZA POPOLAZIONE PER DIFFERENZA]]*(PLAFOND-SUM(Tabella2026[CONTRIBUTO SULLA BASE DELLA POPOLAZIONE]))</f>
        <v>0</v>
      </c>
      <c r="R2417" s="3">
        <f>+Tabella2026[[#This Row],[CONTRIBUTO SULLA BASE DELLA POPOLAZIONE]]+Tabella2026[[#This Row],[CONTRIBUTO SULLA BASE DEL REDDITO]]</f>
        <v>24398.639622706938</v>
      </c>
      <c r="S2417" s="3">
        <f>+Tabella2026[[#This Row],[CONTRIBUTO TOTALE]]/(PLAFOND/N_TESSERE)</f>
        <v>48.797279245413876</v>
      </c>
      <c r="T2417" s="3">
        <f>+MAX(CEILING(Tabella2026[[#This Row],[preDEF1]],1),1)</f>
        <v>49</v>
      </c>
      <c r="U2417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17" s="21">
        <f>+Tabella2026[[#This Row],[DEF - n. card]]*(PLAFOND/N_TESSERE)</f>
        <v>24000</v>
      </c>
      <c r="W2417" s="18"/>
    </row>
    <row r="2418" spans="2:23" x14ac:dyDescent="0.25">
      <c r="B2418" s="1" t="s">
        <v>4939</v>
      </c>
      <c r="C2418" s="2">
        <v>37027</v>
      </c>
      <c r="D2418" s="1" t="s">
        <v>4940</v>
      </c>
      <c r="E2418" s="1" t="s">
        <v>27</v>
      </c>
      <c r="F2418" s="1" t="s">
        <v>26</v>
      </c>
      <c r="G2418" s="1" t="s">
        <v>4778</v>
      </c>
      <c r="H2418" s="1" t="s">
        <v>15835</v>
      </c>
      <c r="I2418" s="5">
        <v>4884</v>
      </c>
      <c r="J2418" s="5">
        <v>94131292</v>
      </c>
      <c r="K2418" s="3">
        <f>+Tabella2026[[#This Row],[POP_2024]]/SUM(Tabella2026[POP_2024])</f>
        <v>8.2859059657572896E-5</v>
      </c>
      <c r="L2418" s="3">
        <f>+Tabella2026[[#This Row],[INCIDENZA POPOLAZIONE]]*(PLAFOND/2)</f>
        <v>24393.645018894716</v>
      </c>
      <c r="M2418" s="3">
        <f>+IFERROR(Tabella2026[[#This Row],[reddito_2024]]/Tabella2026[[#This Row],[POP_2024]],"")</f>
        <v>19273.40131040131</v>
      </c>
      <c r="N2418" s="3">
        <f>+IF(Tabella2026[[#This Row],[REDDITO COMPLESSIVO PROCAPITE]]&lt;media_aggr_reddito_pc,(media_aggr_reddito_pc-Tabella2026[[#This Row],[REDDITO COMPLESSIVO PROCAPITE]]),0)</f>
        <v>0</v>
      </c>
      <c r="O2418" s="3">
        <f>+Tabella2026[[#This Row],[DIFFERENZA REDDITO INFERIORE ALLA MEDIA DALLA MEDIA]]*Tabella2026[[#This Row],[POP_2024]]</f>
        <v>0</v>
      </c>
      <c r="P2418" s="3">
        <f>+Tabella2026[[#This Row],[POPOLAZIONE PER DIFFERENZA ]]/SUM(Tabella2026[[POPOLAZIONE PER DIFFERENZA ]])</f>
        <v>0</v>
      </c>
      <c r="Q2418" s="3">
        <f>+Tabella2026[[#This Row],[INCIDENZA POPOLAZIONE PER DIFFERENZA]]*(PLAFOND-SUM(Tabella2026[CONTRIBUTO SULLA BASE DELLA POPOLAZIONE]))</f>
        <v>0</v>
      </c>
      <c r="R2418" s="3">
        <f>+Tabella2026[[#This Row],[CONTRIBUTO SULLA BASE DELLA POPOLAZIONE]]+Tabella2026[[#This Row],[CONTRIBUTO SULLA BASE DEL REDDITO]]</f>
        <v>24393.645018894716</v>
      </c>
      <c r="S2418" s="3">
        <f>+Tabella2026[[#This Row],[CONTRIBUTO TOTALE]]/(PLAFOND/N_TESSERE)</f>
        <v>48.787290037789433</v>
      </c>
      <c r="T2418" s="3">
        <f>+MAX(CEILING(Tabella2026[[#This Row],[preDEF1]],1),1)</f>
        <v>49</v>
      </c>
      <c r="U2418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18" s="21">
        <f>+Tabella2026[[#This Row],[DEF - n. card]]*(PLAFOND/N_TESSERE)</f>
        <v>24000</v>
      </c>
      <c r="W2418" s="18"/>
    </row>
    <row r="2419" spans="2:23" x14ac:dyDescent="0.25">
      <c r="B2419" s="1" t="s">
        <v>4992</v>
      </c>
      <c r="C2419" s="2">
        <v>69028</v>
      </c>
      <c r="D2419" s="1" t="s">
        <v>4993</v>
      </c>
      <c r="E2419" s="1" t="s">
        <v>96</v>
      </c>
      <c r="F2419" s="1" t="s">
        <v>328</v>
      </c>
      <c r="G2419" s="1" t="s">
        <v>4778</v>
      </c>
      <c r="H2419" s="1" t="s">
        <v>15836</v>
      </c>
      <c r="I2419" s="5">
        <v>4883</v>
      </c>
      <c r="J2419" s="5">
        <v>67903494</v>
      </c>
      <c r="K2419" s="3">
        <f>+Tabella2026[[#This Row],[POP_2024]]/SUM(Tabella2026[POP_2024])</f>
        <v>8.2842094248142592E-5</v>
      </c>
      <c r="L2419" s="3">
        <f>+Tabella2026[[#This Row],[INCIDENZA POPOLAZIONE]]*(PLAFOND/2)</f>
        <v>24388.650415082495</v>
      </c>
      <c r="M2419" s="3">
        <f>+IFERROR(Tabella2026[[#This Row],[reddito_2024]]/Tabella2026[[#This Row],[POP_2024]],"")</f>
        <v>13906.101576899448</v>
      </c>
      <c r="N2419" s="3">
        <f>+IF(Tabella2026[[#This Row],[REDDITO COMPLESSIVO PROCAPITE]]&lt;media_aggr_reddito_pc,(media_aggr_reddito_pc-Tabella2026[[#This Row],[REDDITO COMPLESSIVO PROCAPITE]]),0)</f>
        <v>3918.9644857092935</v>
      </c>
      <c r="O2419" s="3">
        <f>+Tabella2026[[#This Row],[DIFFERENZA REDDITO INFERIORE ALLA MEDIA DALLA MEDIA]]*Tabella2026[[#This Row],[POP_2024]]</f>
        <v>19136303.583718479</v>
      </c>
      <c r="P2419" s="3">
        <f>+Tabella2026[[#This Row],[POPOLAZIONE PER DIFFERENZA ]]/SUM(Tabella2026[[POPOLAZIONE PER DIFFERENZA ]])</f>
        <v>1.6977386101767956E-4</v>
      </c>
      <c r="Q2419" s="3">
        <f>+Tabella2026[[#This Row],[INCIDENZA POPOLAZIONE PER DIFFERENZA]]*(PLAFOND-SUM(Tabella2026[CONTRIBUTO SULLA BASE DELLA POPOLAZIONE]))</f>
        <v>49981.297353209302</v>
      </c>
      <c r="R2419" s="3">
        <f>+Tabella2026[[#This Row],[CONTRIBUTO SULLA BASE DELLA POPOLAZIONE]]+Tabella2026[[#This Row],[CONTRIBUTO SULLA BASE DEL REDDITO]]</f>
        <v>74369.947768291793</v>
      </c>
      <c r="S2419" s="3">
        <f>+Tabella2026[[#This Row],[CONTRIBUTO TOTALE]]/(PLAFOND/N_TESSERE)</f>
        <v>148.73989553658359</v>
      </c>
      <c r="T2419" s="3">
        <f>+MAX(CEILING(Tabella2026[[#This Row],[preDEF1]],1),1)</f>
        <v>149</v>
      </c>
      <c r="U2419" s="9">
        <f xml:space="preserve"> IF(ROW(Tabella2026[[#This Row],[preDEF2]]) - ROW(Tabella2026[[#Headers],[preDEF2]])&lt;=ABS(SUM(Tabella2026[preDEF2])-N_TESSERE),Tabella2026[[#This Row],[preDEF2]]-1,Tabella2026[[#This Row],[preDEF2]])</f>
        <v>148</v>
      </c>
      <c r="V2419" s="21">
        <f>+Tabella2026[[#This Row],[DEF - n. card]]*(PLAFOND/N_TESSERE)</f>
        <v>74000</v>
      </c>
      <c r="W2419" s="18"/>
    </row>
    <row r="2420" spans="2:23" x14ac:dyDescent="0.25">
      <c r="B2420" s="1" t="s">
        <v>4766</v>
      </c>
      <c r="C2420" s="2">
        <v>10007</v>
      </c>
      <c r="D2420" s="1" t="s">
        <v>4767</v>
      </c>
      <c r="E2420" s="1" t="s">
        <v>24</v>
      </c>
      <c r="F2420" s="1" t="s">
        <v>23</v>
      </c>
      <c r="G2420" s="1" t="s">
        <v>4778</v>
      </c>
      <c r="H2420" s="1" t="s">
        <v>15835</v>
      </c>
      <c r="I2420" s="5">
        <v>4882</v>
      </c>
      <c r="J2420" s="5">
        <v>135816325</v>
      </c>
      <c r="K2420" s="3">
        <f>+Tabella2026[[#This Row],[POP_2024]]/SUM(Tabella2026[POP_2024])</f>
        <v>8.2825128838712289E-5</v>
      </c>
      <c r="L2420" s="3">
        <f>+Tabella2026[[#This Row],[INCIDENZA POPOLAZIONE]]*(PLAFOND/2)</f>
        <v>24383.65581127027</v>
      </c>
      <c r="M2420" s="3">
        <f>+IFERROR(Tabella2026[[#This Row],[reddito_2024]]/Tabella2026[[#This Row],[POP_2024]],"")</f>
        <v>27819.812576812783</v>
      </c>
      <c r="N2420" s="3">
        <f>+IF(Tabella2026[[#This Row],[REDDITO COMPLESSIVO PROCAPITE]]&lt;media_aggr_reddito_pc,(media_aggr_reddito_pc-Tabella2026[[#This Row],[REDDITO COMPLESSIVO PROCAPITE]]),0)</f>
        <v>0</v>
      </c>
      <c r="O2420" s="3">
        <f>+Tabella2026[[#This Row],[DIFFERENZA REDDITO INFERIORE ALLA MEDIA DALLA MEDIA]]*Tabella2026[[#This Row],[POP_2024]]</f>
        <v>0</v>
      </c>
      <c r="P2420" s="3">
        <f>+Tabella2026[[#This Row],[POPOLAZIONE PER DIFFERENZA ]]/SUM(Tabella2026[[POPOLAZIONE PER DIFFERENZA ]])</f>
        <v>0</v>
      </c>
      <c r="Q2420" s="3">
        <f>+Tabella2026[[#This Row],[INCIDENZA POPOLAZIONE PER DIFFERENZA]]*(PLAFOND-SUM(Tabella2026[CONTRIBUTO SULLA BASE DELLA POPOLAZIONE]))</f>
        <v>0</v>
      </c>
      <c r="R2420" s="3">
        <f>+Tabella2026[[#This Row],[CONTRIBUTO SULLA BASE DELLA POPOLAZIONE]]+Tabella2026[[#This Row],[CONTRIBUTO SULLA BASE DEL REDDITO]]</f>
        <v>24383.65581127027</v>
      </c>
      <c r="S2420" s="3">
        <f>+Tabella2026[[#This Row],[CONTRIBUTO TOTALE]]/(PLAFOND/N_TESSERE)</f>
        <v>48.767311622540539</v>
      </c>
      <c r="T2420" s="3">
        <f>+MAX(CEILING(Tabella2026[[#This Row],[preDEF1]],1),1)</f>
        <v>49</v>
      </c>
      <c r="U2420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20" s="21">
        <f>+Tabella2026[[#This Row],[DEF - n. card]]*(PLAFOND/N_TESSERE)</f>
        <v>24000</v>
      </c>
      <c r="W2420" s="18"/>
    </row>
    <row r="2421" spans="2:23" x14ac:dyDescent="0.25">
      <c r="B2421" s="1" t="s">
        <v>4875</v>
      </c>
      <c r="C2421" s="2">
        <v>41071</v>
      </c>
      <c r="D2421" s="1" t="s">
        <v>4876</v>
      </c>
      <c r="E2421" s="1" t="s">
        <v>117</v>
      </c>
      <c r="F2421" s="1" t="s">
        <v>130</v>
      </c>
      <c r="G2421" s="1" t="s">
        <v>4778</v>
      </c>
      <c r="H2421" s="1" t="s">
        <v>15834</v>
      </c>
      <c r="I2421" s="5">
        <v>4881</v>
      </c>
      <c r="J2421" s="5">
        <v>81718182</v>
      </c>
      <c r="K2421" s="3">
        <f>+Tabella2026[[#This Row],[POP_2024]]/SUM(Tabella2026[POP_2024])</f>
        <v>8.2808163429282E-5</v>
      </c>
      <c r="L2421" s="3">
        <f>+Tabella2026[[#This Row],[INCIDENZA POPOLAZIONE]]*(PLAFOND/2)</f>
        <v>24378.661207458048</v>
      </c>
      <c r="M2421" s="3">
        <f>+IFERROR(Tabella2026[[#This Row],[reddito_2024]]/Tabella2026[[#This Row],[POP_2024]],"")</f>
        <v>16742.098340503995</v>
      </c>
      <c r="N2421" s="3">
        <f>+IF(Tabella2026[[#This Row],[REDDITO COMPLESSIVO PROCAPITE]]&lt;media_aggr_reddito_pc,(media_aggr_reddito_pc-Tabella2026[[#This Row],[REDDITO COMPLESSIVO PROCAPITE]]),0)</f>
        <v>1082.9677221047459</v>
      </c>
      <c r="O2421" s="3">
        <f>+Tabella2026[[#This Row],[DIFFERENZA REDDITO INFERIORE ALLA MEDIA DALLA MEDIA]]*Tabella2026[[#This Row],[POP_2024]]</f>
        <v>5285965.4515932649</v>
      </c>
      <c r="P2421" s="3">
        <f>+Tabella2026[[#This Row],[POPOLAZIONE PER DIFFERENZA ]]/SUM(Tabella2026[[POPOLAZIONE PER DIFFERENZA ]])</f>
        <v>4.6896139580822249E-5</v>
      </c>
      <c r="Q2421" s="3">
        <f>+Tabella2026[[#This Row],[INCIDENZA POPOLAZIONE PER DIFFERENZA]]*(PLAFOND-SUM(Tabella2026[CONTRIBUTO SULLA BASE DELLA POPOLAZIONE]))</f>
        <v>13806.18832048944</v>
      </c>
      <c r="R2421" s="3">
        <f>+Tabella2026[[#This Row],[CONTRIBUTO SULLA BASE DELLA POPOLAZIONE]]+Tabella2026[[#This Row],[CONTRIBUTO SULLA BASE DEL REDDITO]]</f>
        <v>38184.849527947488</v>
      </c>
      <c r="S2421" s="3">
        <f>+Tabella2026[[#This Row],[CONTRIBUTO TOTALE]]/(PLAFOND/N_TESSERE)</f>
        <v>76.369699055894984</v>
      </c>
      <c r="T2421" s="3">
        <f>+MAX(CEILING(Tabella2026[[#This Row],[preDEF1]],1),1)</f>
        <v>77</v>
      </c>
      <c r="U2421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2421" s="21">
        <f>+Tabella2026[[#This Row],[DEF - n. card]]*(PLAFOND/N_TESSERE)</f>
        <v>38000</v>
      </c>
      <c r="W2421" s="18"/>
    </row>
    <row r="2422" spans="2:23" x14ac:dyDescent="0.25">
      <c r="B2422" s="1" t="s">
        <v>4847</v>
      </c>
      <c r="C2422" s="2">
        <v>24062</v>
      </c>
      <c r="D2422" s="1" t="s">
        <v>4848</v>
      </c>
      <c r="E2422" s="1" t="s">
        <v>38</v>
      </c>
      <c r="F2422" s="1" t="s">
        <v>106</v>
      </c>
      <c r="G2422" s="1" t="s">
        <v>4778</v>
      </c>
      <c r="H2422" s="1" t="s">
        <v>15835</v>
      </c>
      <c r="I2422" s="5">
        <v>4880</v>
      </c>
      <c r="J2422" s="5">
        <v>102636000</v>
      </c>
      <c r="K2422" s="3">
        <f>+Tabella2026[[#This Row],[POP_2024]]/SUM(Tabella2026[POP_2024])</f>
        <v>8.2791198019851697E-5</v>
      </c>
      <c r="L2422" s="3">
        <f>+Tabella2026[[#This Row],[INCIDENZA POPOLAZIONE]]*(PLAFOND/2)</f>
        <v>24373.666603645826</v>
      </c>
      <c r="M2422" s="3">
        <f>+IFERROR(Tabella2026[[#This Row],[reddito_2024]]/Tabella2026[[#This Row],[POP_2024]],"")</f>
        <v>21031.967213114753</v>
      </c>
      <c r="N2422" s="3">
        <f>+IF(Tabella2026[[#This Row],[REDDITO COMPLESSIVO PROCAPITE]]&lt;media_aggr_reddito_pc,(media_aggr_reddito_pc-Tabella2026[[#This Row],[REDDITO COMPLESSIVO PROCAPITE]]),0)</f>
        <v>0</v>
      </c>
      <c r="O2422" s="3">
        <f>+Tabella2026[[#This Row],[DIFFERENZA REDDITO INFERIORE ALLA MEDIA DALLA MEDIA]]*Tabella2026[[#This Row],[POP_2024]]</f>
        <v>0</v>
      </c>
      <c r="P2422" s="3">
        <f>+Tabella2026[[#This Row],[POPOLAZIONE PER DIFFERENZA ]]/SUM(Tabella2026[[POPOLAZIONE PER DIFFERENZA ]])</f>
        <v>0</v>
      </c>
      <c r="Q2422" s="3">
        <f>+Tabella2026[[#This Row],[INCIDENZA POPOLAZIONE PER DIFFERENZA]]*(PLAFOND-SUM(Tabella2026[CONTRIBUTO SULLA BASE DELLA POPOLAZIONE]))</f>
        <v>0</v>
      </c>
      <c r="R2422" s="3">
        <f>+Tabella2026[[#This Row],[CONTRIBUTO SULLA BASE DELLA POPOLAZIONE]]+Tabella2026[[#This Row],[CONTRIBUTO SULLA BASE DEL REDDITO]]</f>
        <v>24373.666603645826</v>
      </c>
      <c r="S2422" s="3">
        <f>+Tabella2026[[#This Row],[CONTRIBUTO TOTALE]]/(PLAFOND/N_TESSERE)</f>
        <v>48.747333207291653</v>
      </c>
      <c r="T2422" s="3">
        <f>+MAX(CEILING(Tabella2026[[#This Row],[preDEF1]],1),1)</f>
        <v>49</v>
      </c>
      <c r="U2422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22" s="21">
        <f>+Tabella2026[[#This Row],[DEF - n. card]]*(PLAFOND/N_TESSERE)</f>
        <v>24000</v>
      </c>
      <c r="W2422" s="18"/>
    </row>
    <row r="2423" spans="2:23" x14ac:dyDescent="0.25">
      <c r="B2423" s="1" t="s">
        <v>4959</v>
      </c>
      <c r="C2423" s="2">
        <v>80005</v>
      </c>
      <c r="D2423" s="1" t="s">
        <v>4960</v>
      </c>
      <c r="E2423" s="1" t="s">
        <v>61</v>
      </c>
      <c r="F2423" s="1" t="s">
        <v>62</v>
      </c>
      <c r="G2423" s="1" t="s">
        <v>4778</v>
      </c>
      <c r="H2423" s="1" t="s">
        <v>15836</v>
      </c>
      <c r="I2423" s="5">
        <v>4870</v>
      </c>
      <c r="J2423" s="5">
        <v>53031523</v>
      </c>
      <c r="K2423" s="3">
        <f>+Tabella2026[[#This Row],[POP_2024]]/SUM(Tabella2026[POP_2024])</f>
        <v>8.262154392554872E-5</v>
      </c>
      <c r="L2423" s="3">
        <f>+Tabella2026[[#This Row],[INCIDENZA POPOLAZIONE]]*(PLAFOND/2)</f>
        <v>24323.720565523599</v>
      </c>
      <c r="M2423" s="3">
        <f>+IFERROR(Tabella2026[[#This Row],[reddito_2024]]/Tabella2026[[#This Row],[POP_2024]],"")</f>
        <v>10889.429774127309</v>
      </c>
      <c r="N2423" s="3">
        <f>+IF(Tabella2026[[#This Row],[REDDITO COMPLESSIVO PROCAPITE]]&lt;media_aggr_reddito_pc,(media_aggr_reddito_pc-Tabella2026[[#This Row],[REDDITO COMPLESSIVO PROCAPITE]]),0)</f>
        <v>6935.6362884814316</v>
      </c>
      <c r="O2423" s="3">
        <f>+Tabella2026[[#This Row],[DIFFERENZA REDDITO INFERIORE ALLA MEDIA DALLA MEDIA]]*Tabella2026[[#This Row],[POP_2024]]</f>
        <v>33776548.724904574</v>
      </c>
      <c r="P2423" s="3">
        <f>+Tabella2026[[#This Row],[POPOLAZIONE PER DIFFERENZA ]]/SUM(Tabella2026[[POPOLAZIONE PER DIFFERENZA ]])</f>
        <v>2.9965949608772632E-4</v>
      </c>
      <c r="Q2423" s="3">
        <f>+Tabella2026[[#This Row],[INCIDENZA POPOLAZIONE PER DIFFERENZA]]*(PLAFOND-SUM(Tabella2026[CONTRIBUTO SULLA BASE DELLA POPOLAZIONE]))</f>
        <v>88219.530903604915</v>
      </c>
      <c r="R2423" s="3">
        <f>+Tabella2026[[#This Row],[CONTRIBUTO SULLA BASE DELLA POPOLAZIONE]]+Tabella2026[[#This Row],[CONTRIBUTO SULLA BASE DEL REDDITO]]</f>
        <v>112543.25146912852</v>
      </c>
      <c r="S2423" s="3">
        <f>+Tabella2026[[#This Row],[CONTRIBUTO TOTALE]]/(PLAFOND/N_TESSERE)</f>
        <v>225.08650293825704</v>
      </c>
      <c r="T2423" s="3">
        <f>+MAX(CEILING(Tabella2026[[#This Row],[preDEF1]],1),1)</f>
        <v>226</v>
      </c>
      <c r="U2423" s="9">
        <f xml:space="preserve"> IF(ROW(Tabella2026[[#This Row],[preDEF2]]) - ROW(Tabella2026[[#Headers],[preDEF2]])&lt;=ABS(SUM(Tabella2026[preDEF2])-N_TESSERE),Tabella2026[[#This Row],[preDEF2]]-1,Tabella2026[[#This Row],[preDEF2]])</f>
        <v>225</v>
      </c>
      <c r="V2423" s="21">
        <f>+Tabella2026[[#This Row],[DEF - n. card]]*(PLAFOND/N_TESSERE)</f>
        <v>112500</v>
      </c>
      <c r="W2423" s="18"/>
    </row>
    <row r="2424" spans="2:23" x14ac:dyDescent="0.25">
      <c r="B2424" s="1" t="s">
        <v>4883</v>
      </c>
      <c r="C2424" s="2">
        <v>17048</v>
      </c>
      <c r="D2424" s="1" t="s">
        <v>4884</v>
      </c>
      <c r="E2424" s="1" t="s">
        <v>12</v>
      </c>
      <c r="F2424" s="1" t="s">
        <v>50</v>
      </c>
      <c r="G2424" s="1" t="s">
        <v>4778</v>
      </c>
      <c r="H2424" s="1" t="s">
        <v>15835</v>
      </c>
      <c r="I2424" s="5">
        <v>4870</v>
      </c>
      <c r="J2424" s="5">
        <v>120409857</v>
      </c>
      <c r="K2424" s="3">
        <f>+Tabella2026[[#This Row],[POP_2024]]/SUM(Tabella2026[POP_2024])</f>
        <v>8.262154392554872E-5</v>
      </c>
      <c r="L2424" s="3">
        <f>+Tabella2026[[#This Row],[INCIDENZA POPOLAZIONE]]*(PLAFOND/2)</f>
        <v>24323.720565523599</v>
      </c>
      <c r="M2424" s="3">
        <f>+IFERROR(Tabella2026[[#This Row],[reddito_2024]]/Tabella2026[[#This Row],[POP_2024]],"")</f>
        <v>24724.816632443533</v>
      </c>
      <c r="N2424" s="3">
        <f>+IF(Tabella2026[[#This Row],[REDDITO COMPLESSIVO PROCAPITE]]&lt;media_aggr_reddito_pc,(media_aggr_reddito_pc-Tabella2026[[#This Row],[REDDITO COMPLESSIVO PROCAPITE]]),0)</f>
        <v>0</v>
      </c>
      <c r="O2424" s="3">
        <f>+Tabella2026[[#This Row],[DIFFERENZA REDDITO INFERIORE ALLA MEDIA DALLA MEDIA]]*Tabella2026[[#This Row],[POP_2024]]</f>
        <v>0</v>
      </c>
      <c r="P2424" s="3">
        <f>+Tabella2026[[#This Row],[POPOLAZIONE PER DIFFERENZA ]]/SUM(Tabella2026[[POPOLAZIONE PER DIFFERENZA ]])</f>
        <v>0</v>
      </c>
      <c r="Q2424" s="3">
        <f>+Tabella2026[[#This Row],[INCIDENZA POPOLAZIONE PER DIFFERENZA]]*(PLAFOND-SUM(Tabella2026[CONTRIBUTO SULLA BASE DELLA POPOLAZIONE]))</f>
        <v>0</v>
      </c>
      <c r="R2424" s="3">
        <f>+Tabella2026[[#This Row],[CONTRIBUTO SULLA BASE DELLA POPOLAZIONE]]+Tabella2026[[#This Row],[CONTRIBUTO SULLA BASE DEL REDDITO]]</f>
        <v>24323.720565523599</v>
      </c>
      <c r="S2424" s="3">
        <f>+Tabella2026[[#This Row],[CONTRIBUTO TOTALE]]/(PLAFOND/N_TESSERE)</f>
        <v>48.647441131047202</v>
      </c>
      <c r="T2424" s="3">
        <f>+MAX(CEILING(Tabella2026[[#This Row],[preDEF1]],1),1)</f>
        <v>49</v>
      </c>
      <c r="U2424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24" s="21">
        <f>+Tabella2026[[#This Row],[DEF - n. card]]*(PLAFOND/N_TESSERE)</f>
        <v>24000</v>
      </c>
      <c r="W2424" s="18"/>
    </row>
    <row r="2425" spans="2:23" x14ac:dyDescent="0.25">
      <c r="B2425" s="1" t="s">
        <v>5066</v>
      </c>
      <c r="C2425" s="2">
        <v>79036</v>
      </c>
      <c r="D2425" s="1" t="s">
        <v>5067</v>
      </c>
      <c r="E2425" s="1" t="s">
        <v>61</v>
      </c>
      <c r="F2425" s="1" t="s">
        <v>148</v>
      </c>
      <c r="G2425" s="1" t="s">
        <v>4778</v>
      </c>
      <c r="H2425" s="1" t="s">
        <v>15836</v>
      </c>
      <c r="I2425" s="5">
        <v>4869</v>
      </c>
      <c r="J2425" s="5">
        <v>51022722</v>
      </c>
      <c r="K2425" s="3">
        <f>+Tabella2026[[#This Row],[POP_2024]]/SUM(Tabella2026[POP_2024])</f>
        <v>8.260457851611843E-5</v>
      </c>
      <c r="L2425" s="3">
        <f>+Tabella2026[[#This Row],[INCIDENZA POPOLAZIONE]]*(PLAFOND/2)</f>
        <v>24318.725961711378</v>
      </c>
      <c r="M2425" s="3">
        <f>+IFERROR(Tabella2026[[#This Row],[reddito_2024]]/Tabella2026[[#This Row],[POP_2024]],"")</f>
        <v>10479.09673444239</v>
      </c>
      <c r="N2425" s="3">
        <f>+IF(Tabella2026[[#This Row],[REDDITO COMPLESSIVO PROCAPITE]]&lt;media_aggr_reddito_pc,(media_aggr_reddito_pc-Tabella2026[[#This Row],[REDDITO COMPLESSIVO PROCAPITE]]),0)</f>
        <v>7345.9693281663513</v>
      </c>
      <c r="O2425" s="3">
        <f>+Tabella2026[[#This Row],[DIFFERENZA REDDITO INFERIORE ALLA MEDIA DALLA MEDIA]]*Tabella2026[[#This Row],[POP_2024]]</f>
        <v>35767524.658841968</v>
      </c>
      <c r="P2425" s="3">
        <f>+Tabella2026[[#This Row],[POPOLAZIONE PER DIFFERENZA ]]/SUM(Tabella2026[[POPOLAZIONE PER DIFFERENZA ]])</f>
        <v>3.1732307829518159E-4</v>
      </c>
      <c r="Q2425" s="3">
        <f>+Tabella2026[[#This Row],[INCIDENZA POPOLAZIONE PER DIFFERENZA]]*(PLAFOND-SUM(Tabella2026[CONTRIBUTO SULLA BASE DELLA POPOLAZIONE]))</f>
        <v>93419.676257793122</v>
      </c>
      <c r="R2425" s="3">
        <f>+Tabella2026[[#This Row],[CONTRIBUTO SULLA BASE DELLA POPOLAZIONE]]+Tabella2026[[#This Row],[CONTRIBUTO SULLA BASE DEL REDDITO]]</f>
        <v>117738.4022195045</v>
      </c>
      <c r="S2425" s="3">
        <f>+Tabella2026[[#This Row],[CONTRIBUTO TOTALE]]/(PLAFOND/N_TESSERE)</f>
        <v>235.47680443900899</v>
      </c>
      <c r="T2425" s="3">
        <f>+MAX(CEILING(Tabella2026[[#This Row],[preDEF1]],1),1)</f>
        <v>236</v>
      </c>
      <c r="U2425" s="9">
        <f xml:space="preserve"> IF(ROW(Tabella2026[[#This Row],[preDEF2]]) - ROW(Tabella2026[[#Headers],[preDEF2]])&lt;=ABS(SUM(Tabella2026[preDEF2])-N_TESSERE),Tabella2026[[#This Row],[preDEF2]]-1,Tabella2026[[#This Row],[preDEF2]])</f>
        <v>235</v>
      </c>
      <c r="V2425" s="21">
        <f>+Tabella2026[[#This Row],[DEF - n. card]]*(PLAFOND/N_TESSERE)</f>
        <v>117500</v>
      </c>
      <c r="W2425" s="18"/>
    </row>
    <row r="2426" spans="2:23" x14ac:dyDescent="0.25">
      <c r="B2426" s="1" t="s">
        <v>4867</v>
      </c>
      <c r="C2426" s="2">
        <v>28071</v>
      </c>
      <c r="D2426" s="1" t="s">
        <v>4868</v>
      </c>
      <c r="E2426" s="1" t="s">
        <v>38</v>
      </c>
      <c r="F2426" s="1" t="s">
        <v>45</v>
      </c>
      <c r="G2426" s="1" t="s">
        <v>4778</v>
      </c>
      <c r="H2426" s="1" t="s">
        <v>15835</v>
      </c>
      <c r="I2426" s="5">
        <v>4868</v>
      </c>
      <c r="J2426" s="5">
        <v>88891854</v>
      </c>
      <c r="K2426" s="3">
        <f>+Tabella2026[[#This Row],[POP_2024]]/SUM(Tabella2026[POP_2024])</f>
        <v>8.2587613106688127E-5</v>
      </c>
      <c r="L2426" s="3">
        <f>+Tabella2026[[#This Row],[INCIDENZA POPOLAZIONE]]*(PLAFOND/2)</f>
        <v>24313.731357899156</v>
      </c>
      <c r="M2426" s="3">
        <f>+IFERROR(Tabella2026[[#This Row],[reddito_2024]]/Tabella2026[[#This Row],[POP_2024]],"")</f>
        <v>18260.446589975349</v>
      </c>
      <c r="N2426" s="3">
        <f>+IF(Tabella2026[[#This Row],[REDDITO COMPLESSIVO PROCAPITE]]&lt;media_aggr_reddito_pc,(media_aggr_reddito_pc-Tabella2026[[#This Row],[REDDITO COMPLESSIVO PROCAPITE]]),0)</f>
        <v>0</v>
      </c>
      <c r="O2426" s="3">
        <f>+Tabella2026[[#This Row],[DIFFERENZA REDDITO INFERIORE ALLA MEDIA DALLA MEDIA]]*Tabella2026[[#This Row],[POP_2024]]</f>
        <v>0</v>
      </c>
      <c r="P2426" s="3">
        <f>+Tabella2026[[#This Row],[POPOLAZIONE PER DIFFERENZA ]]/SUM(Tabella2026[[POPOLAZIONE PER DIFFERENZA ]])</f>
        <v>0</v>
      </c>
      <c r="Q2426" s="3">
        <f>+Tabella2026[[#This Row],[INCIDENZA POPOLAZIONE PER DIFFERENZA]]*(PLAFOND-SUM(Tabella2026[CONTRIBUTO SULLA BASE DELLA POPOLAZIONE]))</f>
        <v>0</v>
      </c>
      <c r="R2426" s="3">
        <f>+Tabella2026[[#This Row],[CONTRIBUTO SULLA BASE DELLA POPOLAZIONE]]+Tabella2026[[#This Row],[CONTRIBUTO SULLA BASE DEL REDDITO]]</f>
        <v>24313.731357899156</v>
      </c>
      <c r="S2426" s="3">
        <f>+Tabella2026[[#This Row],[CONTRIBUTO TOTALE]]/(PLAFOND/N_TESSERE)</f>
        <v>48.627462715798309</v>
      </c>
      <c r="T2426" s="3">
        <f>+MAX(CEILING(Tabella2026[[#This Row],[preDEF1]],1),1)</f>
        <v>49</v>
      </c>
      <c r="U2426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26" s="21">
        <f>+Tabella2026[[#This Row],[DEF - n. card]]*(PLAFOND/N_TESSERE)</f>
        <v>24000</v>
      </c>
      <c r="W2426" s="18"/>
    </row>
    <row r="2427" spans="2:23" x14ac:dyDescent="0.25">
      <c r="B2427" s="1" t="s">
        <v>4915</v>
      </c>
      <c r="C2427" s="2">
        <v>81020</v>
      </c>
      <c r="D2427" s="1" t="s">
        <v>4916</v>
      </c>
      <c r="E2427" s="1" t="s">
        <v>21</v>
      </c>
      <c r="F2427" s="1" t="s">
        <v>166</v>
      </c>
      <c r="G2427" s="1" t="s">
        <v>4778</v>
      </c>
      <c r="H2427" s="1" t="s">
        <v>15836</v>
      </c>
      <c r="I2427" s="5">
        <v>4862</v>
      </c>
      <c r="J2427" s="5">
        <v>69387697</v>
      </c>
      <c r="K2427" s="3">
        <f>+Tabella2026[[#This Row],[POP_2024]]/SUM(Tabella2026[POP_2024])</f>
        <v>8.2485820650106349E-5</v>
      </c>
      <c r="L2427" s="3">
        <f>+Tabella2026[[#This Row],[INCIDENZA POPOLAZIONE]]*(PLAFOND/2)</f>
        <v>24283.763735025823</v>
      </c>
      <c r="M2427" s="3">
        <f>+IFERROR(Tabella2026[[#This Row],[reddito_2024]]/Tabella2026[[#This Row],[POP_2024]],"")</f>
        <v>14271.430892636776</v>
      </c>
      <c r="N2427" s="3">
        <f>+IF(Tabella2026[[#This Row],[REDDITO COMPLESSIVO PROCAPITE]]&lt;media_aggr_reddito_pc,(media_aggr_reddito_pc-Tabella2026[[#This Row],[REDDITO COMPLESSIVO PROCAPITE]]),0)</f>
        <v>3553.6351699719653</v>
      </c>
      <c r="O2427" s="3">
        <f>+Tabella2026[[#This Row],[DIFFERENZA REDDITO INFERIORE ALLA MEDIA DALLA MEDIA]]*Tabella2026[[#This Row],[POP_2024]]</f>
        <v>17277774.196403697</v>
      </c>
      <c r="P2427" s="3">
        <f>+Tabella2026[[#This Row],[POPOLAZIONE PER DIFFERENZA ]]/SUM(Tabella2026[[POPOLAZIONE PER DIFFERENZA ]])</f>
        <v>1.532853208709967E-4</v>
      </c>
      <c r="Q2427" s="3">
        <f>+Tabella2026[[#This Row],[INCIDENZA POPOLAZIONE PER DIFFERENZA]]*(PLAFOND-SUM(Tabella2026[CONTRIBUTO SULLA BASE DELLA POPOLAZIONE]))</f>
        <v>45127.083500430956</v>
      </c>
      <c r="R2427" s="3">
        <f>+Tabella2026[[#This Row],[CONTRIBUTO SULLA BASE DELLA POPOLAZIONE]]+Tabella2026[[#This Row],[CONTRIBUTO SULLA BASE DEL REDDITO]]</f>
        <v>69410.847235456778</v>
      </c>
      <c r="S2427" s="3">
        <f>+Tabella2026[[#This Row],[CONTRIBUTO TOTALE]]/(PLAFOND/N_TESSERE)</f>
        <v>138.82169447091357</v>
      </c>
      <c r="T2427" s="3">
        <f>+MAX(CEILING(Tabella2026[[#This Row],[preDEF1]],1),1)</f>
        <v>139</v>
      </c>
      <c r="U2427" s="9">
        <f xml:space="preserve"> IF(ROW(Tabella2026[[#This Row],[preDEF2]]) - ROW(Tabella2026[[#Headers],[preDEF2]])&lt;=ABS(SUM(Tabella2026[preDEF2])-N_TESSERE),Tabella2026[[#This Row],[preDEF2]]-1,Tabella2026[[#This Row],[preDEF2]])</f>
        <v>138</v>
      </c>
      <c r="V2427" s="21">
        <f>+Tabella2026[[#This Row],[DEF - n. card]]*(PLAFOND/N_TESSERE)</f>
        <v>69000</v>
      </c>
      <c r="W2427" s="18"/>
    </row>
    <row r="2428" spans="2:23" x14ac:dyDescent="0.25">
      <c r="B2428" s="1" t="s">
        <v>4943</v>
      </c>
      <c r="C2428" s="2">
        <v>48020</v>
      </c>
      <c r="D2428" s="1" t="s">
        <v>4944</v>
      </c>
      <c r="E2428" s="1" t="s">
        <v>30</v>
      </c>
      <c r="F2428" s="1" t="s">
        <v>29</v>
      </c>
      <c r="G2428" s="1" t="s">
        <v>4778</v>
      </c>
      <c r="H2428" s="1" t="s">
        <v>15834</v>
      </c>
      <c r="I2428" s="5">
        <v>4857</v>
      </c>
      <c r="J2428" s="5">
        <v>90810632</v>
      </c>
      <c r="K2428" s="3">
        <f>+Tabella2026[[#This Row],[POP_2024]]/SUM(Tabella2026[POP_2024])</f>
        <v>8.2400993602954861E-5</v>
      </c>
      <c r="L2428" s="3">
        <f>+Tabella2026[[#This Row],[INCIDENZA POPOLAZIONE]]*(PLAFOND/2)</f>
        <v>24258.790715964707</v>
      </c>
      <c r="M2428" s="3">
        <f>+IFERROR(Tabella2026[[#This Row],[reddito_2024]]/Tabella2026[[#This Row],[POP_2024]],"")</f>
        <v>18696.856495779288</v>
      </c>
      <c r="N2428" s="3">
        <f>+IF(Tabella2026[[#This Row],[REDDITO COMPLESSIVO PROCAPITE]]&lt;media_aggr_reddito_pc,(media_aggr_reddito_pc-Tabella2026[[#This Row],[REDDITO COMPLESSIVO PROCAPITE]]),0)</f>
        <v>0</v>
      </c>
      <c r="O2428" s="3">
        <f>+Tabella2026[[#This Row],[DIFFERENZA REDDITO INFERIORE ALLA MEDIA DALLA MEDIA]]*Tabella2026[[#This Row],[POP_2024]]</f>
        <v>0</v>
      </c>
      <c r="P2428" s="3">
        <f>+Tabella2026[[#This Row],[POPOLAZIONE PER DIFFERENZA ]]/SUM(Tabella2026[[POPOLAZIONE PER DIFFERENZA ]])</f>
        <v>0</v>
      </c>
      <c r="Q2428" s="3">
        <f>+Tabella2026[[#This Row],[INCIDENZA POPOLAZIONE PER DIFFERENZA]]*(PLAFOND-SUM(Tabella2026[CONTRIBUTO SULLA BASE DELLA POPOLAZIONE]))</f>
        <v>0</v>
      </c>
      <c r="R2428" s="3">
        <f>+Tabella2026[[#This Row],[CONTRIBUTO SULLA BASE DELLA POPOLAZIONE]]+Tabella2026[[#This Row],[CONTRIBUTO SULLA BASE DEL REDDITO]]</f>
        <v>24258.790715964707</v>
      </c>
      <c r="S2428" s="3">
        <f>+Tabella2026[[#This Row],[CONTRIBUTO TOTALE]]/(PLAFOND/N_TESSERE)</f>
        <v>48.517581431929415</v>
      </c>
      <c r="T2428" s="3">
        <f>+MAX(CEILING(Tabella2026[[#This Row],[preDEF1]],1),1)</f>
        <v>49</v>
      </c>
      <c r="U2428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28" s="21">
        <f>+Tabella2026[[#This Row],[DEF - n. card]]*(PLAFOND/N_TESSERE)</f>
        <v>24000</v>
      </c>
      <c r="W2428" s="18"/>
    </row>
    <row r="2429" spans="2:23" x14ac:dyDescent="0.25">
      <c r="B2429" s="1" t="s">
        <v>4839</v>
      </c>
      <c r="C2429" s="2">
        <v>41020</v>
      </c>
      <c r="D2429" s="1" t="s">
        <v>4840</v>
      </c>
      <c r="E2429" s="1" t="s">
        <v>117</v>
      </c>
      <c r="F2429" s="1" t="s">
        <v>130</v>
      </c>
      <c r="G2429" s="1" t="s">
        <v>4778</v>
      </c>
      <c r="H2429" s="1" t="s">
        <v>15834</v>
      </c>
      <c r="I2429" s="5">
        <v>4856</v>
      </c>
      <c r="J2429" s="5">
        <v>87108576</v>
      </c>
      <c r="K2429" s="3">
        <f>+Tabella2026[[#This Row],[POP_2024]]/SUM(Tabella2026[POP_2024])</f>
        <v>8.2384028193524558E-5</v>
      </c>
      <c r="L2429" s="3">
        <f>+Tabella2026[[#This Row],[INCIDENZA POPOLAZIONE]]*(PLAFOND/2)</f>
        <v>24253.796112152486</v>
      </c>
      <c r="M2429" s="3">
        <f>+IFERROR(Tabella2026[[#This Row],[reddito_2024]]/Tabella2026[[#This Row],[POP_2024]],"")</f>
        <v>17938.339373970346</v>
      </c>
      <c r="N2429" s="3">
        <f>+IF(Tabella2026[[#This Row],[REDDITO COMPLESSIVO PROCAPITE]]&lt;media_aggr_reddito_pc,(media_aggr_reddito_pc-Tabella2026[[#This Row],[REDDITO COMPLESSIVO PROCAPITE]]),0)</f>
        <v>0</v>
      </c>
      <c r="O2429" s="3">
        <f>+Tabella2026[[#This Row],[DIFFERENZA REDDITO INFERIORE ALLA MEDIA DALLA MEDIA]]*Tabella2026[[#This Row],[POP_2024]]</f>
        <v>0</v>
      </c>
      <c r="P2429" s="3">
        <f>+Tabella2026[[#This Row],[POPOLAZIONE PER DIFFERENZA ]]/SUM(Tabella2026[[POPOLAZIONE PER DIFFERENZA ]])</f>
        <v>0</v>
      </c>
      <c r="Q2429" s="3">
        <f>+Tabella2026[[#This Row],[INCIDENZA POPOLAZIONE PER DIFFERENZA]]*(PLAFOND-SUM(Tabella2026[CONTRIBUTO SULLA BASE DELLA POPOLAZIONE]))</f>
        <v>0</v>
      </c>
      <c r="R2429" s="3">
        <f>+Tabella2026[[#This Row],[CONTRIBUTO SULLA BASE DELLA POPOLAZIONE]]+Tabella2026[[#This Row],[CONTRIBUTO SULLA BASE DEL REDDITO]]</f>
        <v>24253.796112152486</v>
      </c>
      <c r="S2429" s="3">
        <f>+Tabella2026[[#This Row],[CONTRIBUTO TOTALE]]/(PLAFOND/N_TESSERE)</f>
        <v>48.507592224304972</v>
      </c>
      <c r="T2429" s="3">
        <f>+MAX(CEILING(Tabella2026[[#This Row],[preDEF1]],1),1)</f>
        <v>49</v>
      </c>
      <c r="U2429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29" s="21">
        <f>+Tabella2026[[#This Row],[DEF - n. card]]*(PLAFOND/N_TESSERE)</f>
        <v>24000</v>
      </c>
      <c r="W2429" s="18"/>
    </row>
    <row r="2430" spans="2:23" x14ac:dyDescent="0.25">
      <c r="B2430" s="1" t="s">
        <v>4783</v>
      </c>
      <c r="C2430" s="2">
        <v>82063</v>
      </c>
      <c r="D2430" s="1" t="s">
        <v>4784</v>
      </c>
      <c r="E2430" s="1" t="s">
        <v>21</v>
      </c>
      <c r="F2430" s="1" t="s">
        <v>20</v>
      </c>
      <c r="G2430" s="1" t="s">
        <v>4778</v>
      </c>
      <c r="H2430" s="1" t="s">
        <v>15836</v>
      </c>
      <c r="I2430" s="5">
        <v>4854</v>
      </c>
      <c r="J2430" s="5">
        <v>41234710</v>
      </c>
      <c r="K2430" s="3">
        <f>+Tabella2026[[#This Row],[POP_2024]]/SUM(Tabella2026[POP_2024])</f>
        <v>8.2350097374663965E-5</v>
      </c>
      <c r="L2430" s="3">
        <f>+Tabella2026[[#This Row],[INCIDENZA POPOLAZIONE]]*(PLAFOND/2)</f>
        <v>24243.806904528039</v>
      </c>
      <c r="M2430" s="3">
        <f>+IFERROR(Tabella2026[[#This Row],[reddito_2024]]/Tabella2026[[#This Row],[POP_2024]],"")</f>
        <v>8494.9958796868559</v>
      </c>
      <c r="N2430" s="3">
        <f>+IF(Tabella2026[[#This Row],[REDDITO COMPLESSIVO PROCAPITE]]&lt;media_aggr_reddito_pc,(media_aggr_reddito_pc-Tabella2026[[#This Row],[REDDITO COMPLESSIVO PROCAPITE]]),0)</f>
        <v>9330.0701829218851</v>
      </c>
      <c r="O2430" s="3">
        <f>+Tabella2026[[#This Row],[DIFFERENZA REDDITO INFERIORE ALLA MEDIA DALLA MEDIA]]*Tabella2026[[#This Row],[POP_2024]]</f>
        <v>45288160.667902827</v>
      </c>
      <c r="P2430" s="3">
        <f>+Tabella2026[[#This Row],[POPOLAZIONE PER DIFFERENZA ]]/SUM(Tabella2026[[POPOLAZIONE PER DIFFERENZA ]])</f>
        <v>4.0178845728182345E-4</v>
      </c>
      <c r="Q2430" s="3">
        <f>+Tabella2026[[#This Row],[INCIDENZA POPOLAZIONE PER DIFFERENZA]]*(PLAFOND-SUM(Tabella2026[CONTRIBUTO SULLA BASE DELLA POPOLAZIONE]))</f>
        <v>118286.22048242635</v>
      </c>
      <c r="R2430" s="3">
        <f>+Tabella2026[[#This Row],[CONTRIBUTO SULLA BASE DELLA POPOLAZIONE]]+Tabella2026[[#This Row],[CONTRIBUTO SULLA BASE DEL REDDITO]]</f>
        <v>142530.02738695437</v>
      </c>
      <c r="S2430" s="3">
        <f>+Tabella2026[[#This Row],[CONTRIBUTO TOTALE]]/(PLAFOND/N_TESSERE)</f>
        <v>285.06005477390875</v>
      </c>
      <c r="T2430" s="3">
        <f>+MAX(CEILING(Tabella2026[[#This Row],[preDEF1]],1),1)</f>
        <v>286</v>
      </c>
      <c r="U2430" s="9">
        <f xml:space="preserve"> IF(ROW(Tabella2026[[#This Row],[preDEF2]]) - ROW(Tabella2026[[#Headers],[preDEF2]])&lt;=ABS(SUM(Tabella2026[preDEF2])-N_TESSERE),Tabella2026[[#This Row],[preDEF2]]-1,Tabella2026[[#This Row],[preDEF2]])</f>
        <v>285</v>
      </c>
      <c r="V2430" s="21">
        <f>+Tabella2026[[#This Row],[DEF - n. card]]*(PLAFOND/N_TESSERE)</f>
        <v>142500</v>
      </c>
      <c r="W2430" s="18"/>
    </row>
    <row r="2431" spans="2:23" x14ac:dyDescent="0.25">
      <c r="B2431" s="1" t="s">
        <v>4935</v>
      </c>
      <c r="C2431" s="2">
        <v>28007</v>
      </c>
      <c r="D2431" s="1" t="s">
        <v>4936</v>
      </c>
      <c r="E2431" s="1" t="s">
        <v>38</v>
      </c>
      <c r="F2431" s="1" t="s">
        <v>45</v>
      </c>
      <c r="G2431" s="1" t="s">
        <v>4778</v>
      </c>
      <c r="H2431" s="1" t="s">
        <v>15835</v>
      </c>
      <c r="I2431" s="5">
        <v>4851</v>
      </c>
      <c r="J2431" s="5">
        <v>83226789</v>
      </c>
      <c r="K2431" s="3">
        <f>+Tabella2026[[#This Row],[POP_2024]]/SUM(Tabella2026[POP_2024])</f>
        <v>8.2299201146373069E-5</v>
      </c>
      <c r="L2431" s="3">
        <f>+Tabella2026[[#This Row],[INCIDENZA POPOLAZIONE]]*(PLAFOND/2)</f>
        <v>24228.823093091371</v>
      </c>
      <c r="M2431" s="3">
        <f>+IFERROR(Tabella2026[[#This Row],[reddito_2024]]/Tabella2026[[#This Row],[POP_2024]],"")</f>
        <v>17156.625231910944</v>
      </c>
      <c r="N2431" s="3">
        <f>+IF(Tabella2026[[#This Row],[REDDITO COMPLESSIVO PROCAPITE]]&lt;media_aggr_reddito_pc,(media_aggr_reddito_pc-Tabella2026[[#This Row],[REDDITO COMPLESSIVO PROCAPITE]]),0)</f>
        <v>668.44083069779663</v>
      </c>
      <c r="O2431" s="3">
        <f>+Tabella2026[[#This Row],[DIFFERENZA REDDITO INFERIORE ALLA MEDIA DALLA MEDIA]]*Tabella2026[[#This Row],[POP_2024]]</f>
        <v>3242606.4697150113</v>
      </c>
      <c r="P2431" s="3">
        <f>+Tabella2026[[#This Row],[POPOLAZIONE PER DIFFERENZA ]]/SUM(Tabella2026[[POPOLAZIONE PER DIFFERENZA ]])</f>
        <v>2.8767824345805678E-5</v>
      </c>
      <c r="Q2431" s="3">
        <f>+Tabella2026[[#This Row],[INCIDENZA POPOLAZIONE PER DIFFERENZA]]*(PLAFOND-SUM(Tabella2026[CONTRIBUTO SULLA BASE DELLA POPOLAZIONE]))</f>
        <v>8469.225911536967</v>
      </c>
      <c r="R2431" s="3">
        <f>+Tabella2026[[#This Row],[CONTRIBUTO SULLA BASE DELLA POPOLAZIONE]]+Tabella2026[[#This Row],[CONTRIBUTO SULLA BASE DEL REDDITO]]</f>
        <v>32698.049004628338</v>
      </c>
      <c r="S2431" s="3">
        <f>+Tabella2026[[#This Row],[CONTRIBUTO TOTALE]]/(PLAFOND/N_TESSERE)</f>
        <v>65.396098009256676</v>
      </c>
      <c r="T2431" s="3">
        <f>+MAX(CEILING(Tabella2026[[#This Row],[preDEF1]],1),1)</f>
        <v>66</v>
      </c>
      <c r="U2431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2431" s="21">
        <f>+Tabella2026[[#This Row],[DEF - n. card]]*(PLAFOND/N_TESSERE)</f>
        <v>32500</v>
      </c>
      <c r="W2431" s="18"/>
    </row>
    <row r="2432" spans="2:23" x14ac:dyDescent="0.25">
      <c r="B2432" s="1" t="s">
        <v>4805</v>
      </c>
      <c r="C2432" s="2">
        <v>76053</v>
      </c>
      <c r="D2432" s="1" t="s">
        <v>4806</v>
      </c>
      <c r="E2432" s="1" t="s">
        <v>213</v>
      </c>
      <c r="F2432" s="1" t="s">
        <v>212</v>
      </c>
      <c r="G2432" s="1" t="s">
        <v>4778</v>
      </c>
      <c r="H2432" s="1" t="s">
        <v>15836</v>
      </c>
      <c r="I2432" s="5">
        <v>4847</v>
      </c>
      <c r="J2432" s="5">
        <v>56789629</v>
      </c>
      <c r="K2432" s="3">
        <f>+Tabella2026[[#This Row],[POP_2024]]/SUM(Tabella2026[POP_2024])</f>
        <v>8.2231339508651884E-5</v>
      </c>
      <c r="L2432" s="3">
        <f>+Tabella2026[[#This Row],[INCIDENZA POPOLAZIONE]]*(PLAFOND/2)</f>
        <v>24208.844677842484</v>
      </c>
      <c r="M2432" s="3">
        <f>+IFERROR(Tabella2026[[#This Row],[reddito_2024]]/Tabella2026[[#This Row],[POP_2024]],"")</f>
        <v>11716.44914380029</v>
      </c>
      <c r="N2432" s="3">
        <f>+IF(Tabella2026[[#This Row],[REDDITO COMPLESSIVO PROCAPITE]]&lt;media_aggr_reddito_pc,(media_aggr_reddito_pc-Tabella2026[[#This Row],[REDDITO COMPLESSIVO PROCAPITE]]),0)</f>
        <v>6108.6169188084514</v>
      </c>
      <c r="O2432" s="3">
        <f>+Tabella2026[[#This Row],[DIFFERENZA REDDITO INFERIORE ALLA MEDIA DALLA MEDIA]]*Tabella2026[[#This Row],[POP_2024]]</f>
        <v>29608466.205464564</v>
      </c>
      <c r="P2432" s="3">
        <f>+Tabella2026[[#This Row],[POPOLAZIONE PER DIFFERENZA ]]/SUM(Tabella2026[[POPOLAZIONE PER DIFFERENZA ]])</f>
        <v>2.6268101383958233E-4</v>
      </c>
      <c r="Q2432" s="3">
        <f>+Tabella2026[[#This Row],[INCIDENZA POPOLAZIONE PER DIFFERENZA]]*(PLAFOND-SUM(Tabella2026[CONTRIBUTO SULLA BASE DELLA POPOLAZIONE]))</f>
        <v>77333.093463612968</v>
      </c>
      <c r="R2432" s="3">
        <f>+Tabella2026[[#This Row],[CONTRIBUTO SULLA BASE DELLA POPOLAZIONE]]+Tabella2026[[#This Row],[CONTRIBUTO SULLA BASE DEL REDDITO]]</f>
        <v>101541.93814145545</v>
      </c>
      <c r="S2432" s="3">
        <f>+Tabella2026[[#This Row],[CONTRIBUTO TOTALE]]/(PLAFOND/N_TESSERE)</f>
        <v>203.08387628291089</v>
      </c>
      <c r="T2432" s="3">
        <f>+MAX(CEILING(Tabella2026[[#This Row],[preDEF1]],1),1)</f>
        <v>204</v>
      </c>
      <c r="U2432" s="9">
        <f xml:space="preserve"> IF(ROW(Tabella2026[[#This Row],[preDEF2]]) - ROW(Tabella2026[[#Headers],[preDEF2]])&lt;=ABS(SUM(Tabella2026[preDEF2])-N_TESSERE),Tabella2026[[#This Row],[preDEF2]]-1,Tabella2026[[#This Row],[preDEF2]])</f>
        <v>203</v>
      </c>
      <c r="V2432" s="21">
        <f>+Tabella2026[[#This Row],[DEF - n. card]]*(PLAFOND/N_TESSERE)</f>
        <v>101500</v>
      </c>
      <c r="W2432" s="18"/>
    </row>
    <row r="2433" spans="2:23" x14ac:dyDescent="0.25">
      <c r="B2433" s="1" t="s">
        <v>4853</v>
      </c>
      <c r="C2433" s="2">
        <v>23070</v>
      </c>
      <c r="D2433" s="1" t="s">
        <v>4854</v>
      </c>
      <c r="E2433" s="1" t="s">
        <v>38</v>
      </c>
      <c r="F2433" s="1" t="s">
        <v>37</v>
      </c>
      <c r="G2433" s="1" t="s">
        <v>4778</v>
      </c>
      <c r="H2433" s="1" t="s">
        <v>15835</v>
      </c>
      <c r="I2433" s="5">
        <v>4846</v>
      </c>
      <c r="J2433" s="5">
        <v>80896339</v>
      </c>
      <c r="K2433" s="3">
        <f>+Tabella2026[[#This Row],[POP_2024]]/SUM(Tabella2026[POP_2024])</f>
        <v>8.2214374099221581E-5</v>
      </c>
      <c r="L2433" s="3">
        <f>+Tabella2026[[#This Row],[INCIDENZA POPOLAZIONE]]*(PLAFOND/2)</f>
        <v>24203.850074030259</v>
      </c>
      <c r="M2433" s="3">
        <f>+IFERROR(Tabella2026[[#This Row],[reddito_2024]]/Tabella2026[[#This Row],[POP_2024]],"")</f>
        <v>16693.425299215847</v>
      </c>
      <c r="N2433" s="3">
        <f>+IF(Tabella2026[[#This Row],[REDDITO COMPLESSIVO PROCAPITE]]&lt;media_aggr_reddito_pc,(media_aggr_reddito_pc-Tabella2026[[#This Row],[REDDITO COMPLESSIVO PROCAPITE]]),0)</f>
        <v>1131.6407633928939</v>
      </c>
      <c r="O2433" s="3">
        <f>+Tabella2026[[#This Row],[DIFFERENZA REDDITO INFERIORE ALLA MEDIA DALLA MEDIA]]*Tabella2026[[#This Row],[POP_2024]]</f>
        <v>5483931.1394019639</v>
      </c>
      <c r="P2433" s="3">
        <f>+Tabella2026[[#This Row],[POPOLAZIONE PER DIFFERENZA ]]/SUM(Tabella2026[[POPOLAZIONE PER DIFFERENZA ]])</f>
        <v>4.8652455737767986E-5</v>
      </c>
      <c r="Q2433" s="3">
        <f>+Tabella2026[[#This Row],[INCIDENZA POPOLAZIONE PER DIFFERENZA]]*(PLAFOND-SUM(Tabella2026[CONTRIBUTO SULLA BASE DELLA POPOLAZIONE]))</f>
        <v>14323.246479857149</v>
      </c>
      <c r="R2433" s="3">
        <f>+Tabella2026[[#This Row],[CONTRIBUTO SULLA BASE DELLA POPOLAZIONE]]+Tabella2026[[#This Row],[CONTRIBUTO SULLA BASE DEL REDDITO]]</f>
        <v>38527.096553887408</v>
      </c>
      <c r="S2433" s="3">
        <f>+Tabella2026[[#This Row],[CONTRIBUTO TOTALE]]/(PLAFOND/N_TESSERE)</f>
        <v>77.054193107774822</v>
      </c>
      <c r="T2433" s="3">
        <f>+MAX(CEILING(Tabella2026[[#This Row],[preDEF1]],1),1)</f>
        <v>78</v>
      </c>
      <c r="U2433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2433" s="21">
        <f>+Tabella2026[[#This Row],[DEF - n. card]]*(PLAFOND/N_TESSERE)</f>
        <v>38500</v>
      </c>
      <c r="W2433" s="18"/>
    </row>
    <row r="2434" spans="2:23" x14ac:dyDescent="0.25">
      <c r="B2434" s="1" t="s">
        <v>4843</v>
      </c>
      <c r="C2434" s="2">
        <v>26074</v>
      </c>
      <c r="D2434" s="1" t="s">
        <v>4844</v>
      </c>
      <c r="E2434" s="1" t="s">
        <v>38</v>
      </c>
      <c r="F2434" s="1" t="s">
        <v>150</v>
      </c>
      <c r="G2434" s="1" t="s">
        <v>4778</v>
      </c>
      <c r="H2434" s="1" t="s">
        <v>15835</v>
      </c>
      <c r="I2434" s="5">
        <v>4846</v>
      </c>
      <c r="J2434" s="5">
        <v>88002601</v>
      </c>
      <c r="K2434" s="3">
        <f>+Tabella2026[[#This Row],[POP_2024]]/SUM(Tabella2026[POP_2024])</f>
        <v>8.2214374099221581E-5</v>
      </c>
      <c r="L2434" s="3">
        <f>+Tabella2026[[#This Row],[INCIDENZA POPOLAZIONE]]*(PLAFOND/2)</f>
        <v>24203.850074030259</v>
      </c>
      <c r="M2434" s="3">
        <f>+IFERROR(Tabella2026[[#This Row],[reddito_2024]]/Tabella2026[[#This Row],[POP_2024]],"")</f>
        <v>18159.843375980188</v>
      </c>
      <c r="N2434" s="3">
        <f>+IF(Tabella2026[[#This Row],[REDDITO COMPLESSIVO PROCAPITE]]&lt;media_aggr_reddito_pc,(media_aggr_reddito_pc-Tabella2026[[#This Row],[REDDITO COMPLESSIVO PROCAPITE]]),0)</f>
        <v>0</v>
      </c>
      <c r="O2434" s="3">
        <f>+Tabella2026[[#This Row],[DIFFERENZA REDDITO INFERIORE ALLA MEDIA DALLA MEDIA]]*Tabella2026[[#This Row],[POP_2024]]</f>
        <v>0</v>
      </c>
      <c r="P2434" s="3">
        <f>+Tabella2026[[#This Row],[POPOLAZIONE PER DIFFERENZA ]]/SUM(Tabella2026[[POPOLAZIONE PER DIFFERENZA ]])</f>
        <v>0</v>
      </c>
      <c r="Q2434" s="3">
        <f>+Tabella2026[[#This Row],[INCIDENZA POPOLAZIONE PER DIFFERENZA]]*(PLAFOND-SUM(Tabella2026[CONTRIBUTO SULLA BASE DELLA POPOLAZIONE]))</f>
        <v>0</v>
      </c>
      <c r="R2434" s="3">
        <f>+Tabella2026[[#This Row],[CONTRIBUTO SULLA BASE DELLA POPOLAZIONE]]+Tabella2026[[#This Row],[CONTRIBUTO SULLA BASE DEL REDDITO]]</f>
        <v>24203.850074030259</v>
      </c>
      <c r="S2434" s="3">
        <f>+Tabella2026[[#This Row],[CONTRIBUTO TOTALE]]/(PLAFOND/N_TESSERE)</f>
        <v>48.40770014806052</v>
      </c>
      <c r="T2434" s="3">
        <f>+MAX(CEILING(Tabella2026[[#This Row],[preDEF1]],1),1)</f>
        <v>49</v>
      </c>
      <c r="U2434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34" s="21">
        <f>+Tabella2026[[#This Row],[DEF - n. card]]*(PLAFOND/N_TESSERE)</f>
        <v>24000</v>
      </c>
      <c r="W2434" s="18"/>
    </row>
    <row r="2435" spans="2:23" x14ac:dyDescent="0.25">
      <c r="B2435" s="1" t="s">
        <v>5086</v>
      </c>
      <c r="C2435" s="2">
        <v>17037</v>
      </c>
      <c r="D2435" s="1" t="s">
        <v>5087</v>
      </c>
      <c r="E2435" s="1" t="s">
        <v>12</v>
      </c>
      <c r="F2435" s="1" t="s">
        <v>50</v>
      </c>
      <c r="G2435" s="1" t="s">
        <v>4778</v>
      </c>
      <c r="H2435" s="1" t="s">
        <v>15835</v>
      </c>
      <c r="I2435" s="5">
        <v>4844</v>
      </c>
      <c r="J2435" s="5">
        <v>95500041</v>
      </c>
      <c r="K2435" s="3">
        <f>+Tabella2026[[#This Row],[POP_2024]]/SUM(Tabella2026[POP_2024])</f>
        <v>8.2180443280360988E-5</v>
      </c>
      <c r="L2435" s="3">
        <f>+Tabella2026[[#This Row],[INCIDENZA POPOLAZIONE]]*(PLAFOND/2)</f>
        <v>24193.860866405816</v>
      </c>
      <c r="M2435" s="3">
        <f>+IFERROR(Tabella2026[[#This Row],[reddito_2024]]/Tabella2026[[#This Row],[POP_2024]],"")</f>
        <v>19715.119942196532</v>
      </c>
      <c r="N2435" s="3">
        <f>+IF(Tabella2026[[#This Row],[REDDITO COMPLESSIVO PROCAPITE]]&lt;media_aggr_reddito_pc,(media_aggr_reddito_pc-Tabella2026[[#This Row],[REDDITO COMPLESSIVO PROCAPITE]]),0)</f>
        <v>0</v>
      </c>
      <c r="O2435" s="3">
        <f>+Tabella2026[[#This Row],[DIFFERENZA REDDITO INFERIORE ALLA MEDIA DALLA MEDIA]]*Tabella2026[[#This Row],[POP_2024]]</f>
        <v>0</v>
      </c>
      <c r="P2435" s="3">
        <f>+Tabella2026[[#This Row],[POPOLAZIONE PER DIFFERENZA ]]/SUM(Tabella2026[[POPOLAZIONE PER DIFFERENZA ]])</f>
        <v>0</v>
      </c>
      <c r="Q2435" s="3">
        <f>+Tabella2026[[#This Row],[INCIDENZA POPOLAZIONE PER DIFFERENZA]]*(PLAFOND-SUM(Tabella2026[CONTRIBUTO SULLA BASE DELLA POPOLAZIONE]))</f>
        <v>0</v>
      </c>
      <c r="R2435" s="3">
        <f>+Tabella2026[[#This Row],[CONTRIBUTO SULLA BASE DELLA POPOLAZIONE]]+Tabella2026[[#This Row],[CONTRIBUTO SULLA BASE DEL REDDITO]]</f>
        <v>24193.860866405816</v>
      </c>
      <c r="S2435" s="3">
        <f>+Tabella2026[[#This Row],[CONTRIBUTO TOTALE]]/(PLAFOND/N_TESSERE)</f>
        <v>48.387721732811634</v>
      </c>
      <c r="T2435" s="3">
        <f>+MAX(CEILING(Tabella2026[[#This Row],[preDEF1]],1),1)</f>
        <v>49</v>
      </c>
      <c r="U2435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35" s="21">
        <f>+Tabella2026[[#This Row],[DEF - n. card]]*(PLAFOND/N_TESSERE)</f>
        <v>24000</v>
      </c>
      <c r="W2435" s="18"/>
    </row>
    <row r="2436" spans="2:23" x14ac:dyDescent="0.25">
      <c r="B2436" s="1" t="s">
        <v>4863</v>
      </c>
      <c r="C2436" s="2">
        <v>80049</v>
      </c>
      <c r="D2436" s="1" t="s">
        <v>4864</v>
      </c>
      <c r="E2436" s="1" t="s">
        <v>61</v>
      </c>
      <c r="F2436" s="1" t="s">
        <v>62</v>
      </c>
      <c r="G2436" s="1" t="s">
        <v>4778</v>
      </c>
      <c r="H2436" s="1" t="s">
        <v>15836</v>
      </c>
      <c r="I2436" s="5">
        <v>4840</v>
      </c>
      <c r="J2436" s="5">
        <v>43113511</v>
      </c>
      <c r="K2436" s="3">
        <f>+Tabella2026[[#This Row],[POP_2024]]/SUM(Tabella2026[POP_2024])</f>
        <v>8.2112581642639803E-5</v>
      </c>
      <c r="L2436" s="3">
        <f>+Tabella2026[[#This Row],[INCIDENZA POPOLAZIONE]]*(PLAFOND/2)</f>
        <v>24173.882451156926</v>
      </c>
      <c r="M2436" s="3">
        <f>+IFERROR(Tabella2026[[#This Row],[reddito_2024]]/Tabella2026[[#This Row],[POP_2024]],"")</f>
        <v>8907.7502066115703</v>
      </c>
      <c r="N2436" s="3">
        <f>+IF(Tabella2026[[#This Row],[REDDITO COMPLESSIVO PROCAPITE]]&lt;media_aggr_reddito_pc,(media_aggr_reddito_pc-Tabella2026[[#This Row],[REDDITO COMPLESSIVO PROCAPITE]]),0)</f>
        <v>8917.3158559971707</v>
      </c>
      <c r="O2436" s="3">
        <f>+Tabella2026[[#This Row],[DIFFERENZA REDDITO INFERIORE ALLA MEDIA DALLA MEDIA]]*Tabella2026[[#This Row],[POP_2024]]</f>
        <v>43159808.743026309</v>
      </c>
      <c r="P2436" s="3">
        <f>+Tabella2026[[#This Row],[POPOLAZIONE PER DIFFERENZA ]]/SUM(Tabella2026[[POPOLAZIONE PER DIFFERENZA ]])</f>
        <v>3.8290609986572715E-4</v>
      </c>
      <c r="Q2436" s="3">
        <f>+Tabella2026[[#This Row],[INCIDENZA POPOLAZIONE PER DIFFERENZA]]*(PLAFOND-SUM(Tabella2026[CONTRIBUTO SULLA BASE DELLA POPOLAZIONE]))</f>
        <v>112727.26862089563</v>
      </c>
      <c r="R2436" s="3">
        <f>+Tabella2026[[#This Row],[CONTRIBUTO SULLA BASE DELLA POPOLAZIONE]]+Tabella2026[[#This Row],[CONTRIBUTO SULLA BASE DEL REDDITO]]</f>
        <v>136901.15107205254</v>
      </c>
      <c r="S2436" s="3">
        <f>+Tabella2026[[#This Row],[CONTRIBUTO TOTALE]]/(PLAFOND/N_TESSERE)</f>
        <v>273.80230214410506</v>
      </c>
      <c r="T2436" s="3">
        <f>+MAX(CEILING(Tabella2026[[#This Row],[preDEF1]],1),1)</f>
        <v>274</v>
      </c>
      <c r="U2436" s="9">
        <f xml:space="preserve"> IF(ROW(Tabella2026[[#This Row],[preDEF2]]) - ROW(Tabella2026[[#Headers],[preDEF2]])&lt;=ABS(SUM(Tabella2026[preDEF2])-N_TESSERE),Tabella2026[[#This Row],[preDEF2]]-1,Tabella2026[[#This Row],[preDEF2]])</f>
        <v>273</v>
      </c>
      <c r="V2436" s="21">
        <f>+Tabella2026[[#This Row],[DEF - n. card]]*(PLAFOND/N_TESSERE)</f>
        <v>136500</v>
      </c>
      <c r="W2436" s="18"/>
    </row>
    <row r="2437" spans="2:23" x14ac:dyDescent="0.25">
      <c r="B2437" s="1" t="s">
        <v>4837</v>
      </c>
      <c r="C2437" s="2">
        <v>12106</v>
      </c>
      <c r="D2437" s="1" t="s">
        <v>4838</v>
      </c>
      <c r="E2437" s="1" t="s">
        <v>12</v>
      </c>
      <c r="F2437" s="1" t="s">
        <v>157</v>
      </c>
      <c r="G2437" s="1" t="s">
        <v>4778</v>
      </c>
      <c r="H2437" s="1" t="s">
        <v>15835</v>
      </c>
      <c r="I2437" s="5">
        <v>4838</v>
      </c>
      <c r="J2437" s="5">
        <v>100455533</v>
      </c>
      <c r="K2437" s="3">
        <f>+Tabella2026[[#This Row],[POP_2024]]/SUM(Tabella2026[POP_2024])</f>
        <v>8.207865082377921E-5</v>
      </c>
      <c r="L2437" s="3">
        <f>+Tabella2026[[#This Row],[INCIDENZA POPOLAZIONE]]*(PLAFOND/2)</f>
        <v>24163.893243532482</v>
      </c>
      <c r="M2437" s="3">
        <f>+IFERROR(Tabella2026[[#This Row],[reddito_2024]]/Tabella2026[[#This Row],[POP_2024]],"")</f>
        <v>20763.855518809425</v>
      </c>
      <c r="N2437" s="3">
        <f>+IF(Tabella2026[[#This Row],[REDDITO COMPLESSIVO PROCAPITE]]&lt;media_aggr_reddito_pc,(media_aggr_reddito_pc-Tabella2026[[#This Row],[REDDITO COMPLESSIVO PROCAPITE]]),0)</f>
        <v>0</v>
      </c>
      <c r="O2437" s="3">
        <f>+Tabella2026[[#This Row],[DIFFERENZA REDDITO INFERIORE ALLA MEDIA DALLA MEDIA]]*Tabella2026[[#This Row],[POP_2024]]</f>
        <v>0</v>
      </c>
      <c r="P2437" s="3">
        <f>+Tabella2026[[#This Row],[POPOLAZIONE PER DIFFERENZA ]]/SUM(Tabella2026[[POPOLAZIONE PER DIFFERENZA ]])</f>
        <v>0</v>
      </c>
      <c r="Q2437" s="3">
        <f>+Tabella2026[[#This Row],[INCIDENZA POPOLAZIONE PER DIFFERENZA]]*(PLAFOND-SUM(Tabella2026[CONTRIBUTO SULLA BASE DELLA POPOLAZIONE]))</f>
        <v>0</v>
      </c>
      <c r="R2437" s="3">
        <f>+Tabella2026[[#This Row],[CONTRIBUTO SULLA BASE DELLA POPOLAZIONE]]+Tabella2026[[#This Row],[CONTRIBUTO SULLA BASE DEL REDDITO]]</f>
        <v>24163.893243532482</v>
      </c>
      <c r="S2437" s="3">
        <f>+Tabella2026[[#This Row],[CONTRIBUTO TOTALE]]/(PLAFOND/N_TESSERE)</f>
        <v>48.327786487064962</v>
      </c>
      <c r="T2437" s="3">
        <f>+MAX(CEILING(Tabella2026[[#This Row],[preDEF1]],1),1)</f>
        <v>49</v>
      </c>
      <c r="U2437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37" s="21">
        <f>+Tabella2026[[#This Row],[DEF - n. card]]*(PLAFOND/N_TESSERE)</f>
        <v>24000</v>
      </c>
      <c r="W2437" s="18"/>
    </row>
    <row r="2438" spans="2:23" x14ac:dyDescent="0.25">
      <c r="B2438" s="1" t="s">
        <v>4907</v>
      </c>
      <c r="C2438" s="2">
        <v>13023</v>
      </c>
      <c r="D2438" s="1" t="s">
        <v>4908</v>
      </c>
      <c r="E2438" s="1" t="s">
        <v>12</v>
      </c>
      <c r="F2438" s="1" t="s">
        <v>152</v>
      </c>
      <c r="G2438" s="1" t="s">
        <v>4778</v>
      </c>
      <c r="H2438" s="1" t="s">
        <v>15835</v>
      </c>
      <c r="I2438" s="5">
        <v>4837</v>
      </c>
      <c r="J2438" s="5">
        <v>72880495</v>
      </c>
      <c r="K2438" s="3">
        <f>+Tabella2026[[#This Row],[POP_2024]]/SUM(Tabella2026[POP_2024])</f>
        <v>8.2061685414348907E-5</v>
      </c>
      <c r="L2438" s="3">
        <f>+Tabella2026[[#This Row],[INCIDENZA POPOLAZIONE]]*(PLAFOND/2)</f>
        <v>24158.898639720257</v>
      </c>
      <c r="M2438" s="3">
        <f>+IFERROR(Tabella2026[[#This Row],[reddito_2024]]/Tabella2026[[#This Row],[POP_2024]],"")</f>
        <v>15067.292743436014</v>
      </c>
      <c r="N2438" s="3">
        <f>+IF(Tabella2026[[#This Row],[REDDITO COMPLESSIVO PROCAPITE]]&lt;media_aggr_reddito_pc,(media_aggr_reddito_pc-Tabella2026[[#This Row],[REDDITO COMPLESSIVO PROCAPITE]]),0)</f>
        <v>2757.7733191727275</v>
      </c>
      <c r="O2438" s="3">
        <f>+Tabella2026[[#This Row],[DIFFERENZA REDDITO INFERIORE ALLA MEDIA DALLA MEDIA]]*Tabella2026[[#This Row],[POP_2024]]</f>
        <v>13339349.544838483</v>
      </c>
      <c r="P2438" s="3">
        <f>+Tabella2026[[#This Row],[POPOLAZIONE PER DIFFERENZA ]]/SUM(Tabella2026[[POPOLAZIONE PER DIFFERENZA ]])</f>
        <v>1.1834432213013601E-4</v>
      </c>
      <c r="Q2438" s="3">
        <f>+Tabella2026[[#This Row],[INCIDENZA POPOLAZIONE PER DIFFERENZA]]*(PLAFOND-SUM(Tabella2026[CONTRIBUTO SULLA BASE DELLA POPOLAZIONE]))</f>
        <v>34840.479676870586</v>
      </c>
      <c r="R2438" s="3">
        <f>+Tabella2026[[#This Row],[CONTRIBUTO SULLA BASE DELLA POPOLAZIONE]]+Tabella2026[[#This Row],[CONTRIBUTO SULLA BASE DEL REDDITO]]</f>
        <v>58999.378316590839</v>
      </c>
      <c r="S2438" s="3">
        <f>+Tabella2026[[#This Row],[CONTRIBUTO TOTALE]]/(PLAFOND/N_TESSERE)</f>
        <v>117.99875663318167</v>
      </c>
      <c r="T2438" s="3">
        <f>+MAX(CEILING(Tabella2026[[#This Row],[preDEF1]],1),1)</f>
        <v>118</v>
      </c>
      <c r="U2438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2438" s="21">
        <f>+Tabella2026[[#This Row],[DEF - n. card]]*(PLAFOND/N_TESSERE)</f>
        <v>58500</v>
      </c>
      <c r="W2438" s="18"/>
    </row>
    <row r="2439" spans="2:23" x14ac:dyDescent="0.25">
      <c r="B2439" s="1" t="s">
        <v>4811</v>
      </c>
      <c r="C2439" s="2">
        <v>75053</v>
      </c>
      <c r="D2439" s="1" t="s">
        <v>4812</v>
      </c>
      <c r="E2439" s="1" t="s">
        <v>33</v>
      </c>
      <c r="F2439" s="1" t="s">
        <v>132</v>
      </c>
      <c r="G2439" s="1" t="s">
        <v>4778</v>
      </c>
      <c r="H2439" s="1" t="s">
        <v>15836</v>
      </c>
      <c r="I2439" s="5">
        <v>4837</v>
      </c>
      <c r="J2439" s="5">
        <v>56676603</v>
      </c>
      <c r="K2439" s="3">
        <f>+Tabella2026[[#This Row],[POP_2024]]/SUM(Tabella2026[POP_2024])</f>
        <v>8.2061685414348907E-5</v>
      </c>
      <c r="L2439" s="3">
        <f>+Tabella2026[[#This Row],[INCIDENZA POPOLAZIONE]]*(PLAFOND/2)</f>
        <v>24158.898639720257</v>
      </c>
      <c r="M2439" s="3">
        <f>+IFERROR(Tabella2026[[#This Row],[reddito_2024]]/Tabella2026[[#This Row],[POP_2024]],"")</f>
        <v>11717.304734339466</v>
      </c>
      <c r="N2439" s="3">
        <f>+IF(Tabella2026[[#This Row],[REDDITO COMPLESSIVO PROCAPITE]]&lt;media_aggr_reddito_pc,(media_aggr_reddito_pc-Tabella2026[[#This Row],[REDDITO COMPLESSIVO PROCAPITE]]),0)</f>
        <v>6107.7613282692746</v>
      </c>
      <c r="O2439" s="3">
        <f>+Tabella2026[[#This Row],[DIFFERENZA REDDITO INFERIORE ALLA MEDIA DALLA MEDIA]]*Tabella2026[[#This Row],[POP_2024]]</f>
        <v>29543241.544838481</v>
      </c>
      <c r="P2439" s="3">
        <f>+Tabella2026[[#This Row],[POPOLAZIONE PER DIFFERENZA ]]/SUM(Tabella2026[[POPOLAZIONE PER DIFFERENZA ]])</f>
        <v>2.6210235232224105E-4</v>
      </c>
      <c r="Q2439" s="3">
        <f>+Tabella2026[[#This Row],[INCIDENZA POPOLAZIONE PER DIFFERENZA]]*(PLAFOND-SUM(Tabella2026[CONTRIBUTO SULLA BASE DELLA POPOLAZIONE]))</f>
        <v>77162.735946903835</v>
      </c>
      <c r="R2439" s="3">
        <f>+Tabella2026[[#This Row],[CONTRIBUTO SULLA BASE DELLA POPOLAZIONE]]+Tabella2026[[#This Row],[CONTRIBUTO SULLA BASE DEL REDDITO]]</f>
        <v>101321.63458662409</v>
      </c>
      <c r="S2439" s="3">
        <f>+Tabella2026[[#This Row],[CONTRIBUTO TOTALE]]/(PLAFOND/N_TESSERE)</f>
        <v>202.64326917324817</v>
      </c>
      <c r="T2439" s="3">
        <f>+MAX(CEILING(Tabella2026[[#This Row],[preDEF1]],1),1)</f>
        <v>203</v>
      </c>
      <c r="U2439" s="9">
        <f xml:space="preserve"> IF(ROW(Tabella2026[[#This Row],[preDEF2]]) - ROW(Tabella2026[[#Headers],[preDEF2]])&lt;=ABS(SUM(Tabella2026[preDEF2])-N_TESSERE),Tabella2026[[#This Row],[preDEF2]]-1,Tabella2026[[#This Row],[preDEF2]])</f>
        <v>202</v>
      </c>
      <c r="V2439" s="21">
        <f>+Tabella2026[[#This Row],[DEF - n. card]]*(PLAFOND/N_TESSERE)</f>
        <v>101000</v>
      </c>
      <c r="W2439" s="18"/>
    </row>
    <row r="2440" spans="2:23" x14ac:dyDescent="0.25">
      <c r="B2440" s="1" t="s">
        <v>4893</v>
      </c>
      <c r="C2440" s="2">
        <v>13007</v>
      </c>
      <c r="D2440" s="1" t="s">
        <v>4894</v>
      </c>
      <c r="E2440" s="1" t="s">
        <v>12</v>
      </c>
      <c r="F2440" s="1" t="s">
        <v>152</v>
      </c>
      <c r="G2440" s="1" t="s">
        <v>4778</v>
      </c>
      <c r="H2440" s="1" t="s">
        <v>15835</v>
      </c>
      <c r="I2440" s="5">
        <v>4834</v>
      </c>
      <c r="J2440" s="5">
        <v>102327989</v>
      </c>
      <c r="K2440" s="3">
        <f>+Tabella2026[[#This Row],[POP_2024]]/SUM(Tabella2026[POP_2024])</f>
        <v>8.2010789186058011E-5</v>
      </c>
      <c r="L2440" s="3">
        <f>+Tabella2026[[#This Row],[INCIDENZA POPOLAZIONE]]*(PLAFOND/2)</f>
        <v>24143.914828283589</v>
      </c>
      <c r="M2440" s="3">
        <f>+IFERROR(Tabella2026[[#This Row],[reddito_2024]]/Tabella2026[[#This Row],[POP_2024]],"")</f>
        <v>21168.38829127017</v>
      </c>
      <c r="N2440" s="3">
        <f>+IF(Tabella2026[[#This Row],[REDDITO COMPLESSIVO PROCAPITE]]&lt;media_aggr_reddito_pc,(media_aggr_reddito_pc-Tabella2026[[#This Row],[REDDITO COMPLESSIVO PROCAPITE]]),0)</f>
        <v>0</v>
      </c>
      <c r="O2440" s="3">
        <f>+Tabella2026[[#This Row],[DIFFERENZA REDDITO INFERIORE ALLA MEDIA DALLA MEDIA]]*Tabella2026[[#This Row],[POP_2024]]</f>
        <v>0</v>
      </c>
      <c r="P2440" s="3">
        <f>+Tabella2026[[#This Row],[POPOLAZIONE PER DIFFERENZA ]]/SUM(Tabella2026[[POPOLAZIONE PER DIFFERENZA ]])</f>
        <v>0</v>
      </c>
      <c r="Q2440" s="3">
        <f>+Tabella2026[[#This Row],[INCIDENZA POPOLAZIONE PER DIFFERENZA]]*(PLAFOND-SUM(Tabella2026[CONTRIBUTO SULLA BASE DELLA POPOLAZIONE]))</f>
        <v>0</v>
      </c>
      <c r="R2440" s="3">
        <f>+Tabella2026[[#This Row],[CONTRIBUTO SULLA BASE DELLA POPOLAZIONE]]+Tabella2026[[#This Row],[CONTRIBUTO SULLA BASE DEL REDDITO]]</f>
        <v>24143.914828283589</v>
      </c>
      <c r="S2440" s="3">
        <f>+Tabella2026[[#This Row],[CONTRIBUTO TOTALE]]/(PLAFOND/N_TESSERE)</f>
        <v>48.287829656567176</v>
      </c>
      <c r="T2440" s="3">
        <f>+MAX(CEILING(Tabella2026[[#This Row],[preDEF1]],1),1)</f>
        <v>49</v>
      </c>
      <c r="U2440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40" s="21">
        <f>+Tabella2026[[#This Row],[DEF - n. card]]*(PLAFOND/N_TESSERE)</f>
        <v>24000</v>
      </c>
      <c r="W2440" s="18"/>
    </row>
    <row r="2441" spans="2:23" x14ac:dyDescent="0.25">
      <c r="B2441" s="1" t="s">
        <v>4933</v>
      </c>
      <c r="C2441" s="2">
        <v>28096</v>
      </c>
      <c r="D2441" s="1" t="s">
        <v>4934</v>
      </c>
      <c r="E2441" s="1" t="s">
        <v>38</v>
      </c>
      <c r="F2441" s="1" t="s">
        <v>45</v>
      </c>
      <c r="G2441" s="1" t="s">
        <v>4778</v>
      </c>
      <c r="H2441" s="1" t="s">
        <v>15835</v>
      </c>
      <c r="I2441" s="5">
        <v>4832</v>
      </c>
      <c r="J2441" s="5">
        <v>93011875</v>
      </c>
      <c r="K2441" s="3">
        <f>+Tabella2026[[#This Row],[POP_2024]]/SUM(Tabella2026[POP_2024])</f>
        <v>8.1976858367197419E-5</v>
      </c>
      <c r="L2441" s="3">
        <f>+Tabella2026[[#This Row],[INCIDENZA POPOLAZIONE]]*(PLAFOND/2)</f>
        <v>24133.925620659145</v>
      </c>
      <c r="M2441" s="3">
        <f>+IFERROR(Tabella2026[[#This Row],[reddito_2024]]/Tabella2026[[#This Row],[POP_2024]],"")</f>
        <v>19249.146316225164</v>
      </c>
      <c r="N2441" s="3">
        <f>+IF(Tabella2026[[#This Row],[REDDITO COMPLESSIVO PROCAPITE]]&lt;media_aggr_reddito_pc,(media_aggr_reddito_pc-Tabella2026[[#This Row],[REDDITO COMPLESSIVO PROCAPITE]]),0)</f>
        <v>0</v>
      </c>
      <c r="O2441" s="3">
        <f>+Tabella2026[[#This Row],[DIFFERENZA REDDITO INFERIORE ALLA MEDIA DALLA MEDIA]]*Tabella2026[[#This Row],[POP_2024]]</f>
        <v>0</v>
      </c>
      <c r="P2441" s="3">
        <f>+Tabella2026[[#This Row],[POPOLAZIONE PER DIFFERENZA ]]/SUM(Tabella2026[[POPOLAZIONE PER DIFFERENZA ]])</f>
        <v>0</v>
      </c>
      <c r="Q2441" s="3">
        <f>+Tabella2026[[#This Row],[INCIDENZA POPOLAZIONE PER DIFFERENZA]]*(PLAFOND-SUM(Tabella2026[CONTRIBUTO SULLA BASE DELLA POPOLAZIONE]))</f>
        <v>0</v>
      </c>
      <c r="R2441" s="3">
        <f>+Tabella2026[[#This Row],[CONTRIBUTO SULLA BASE DELLA POPOLAZIONE]]+Tabella2026[[#This Row],[CONTRIBUTO SULLA BASE DEL REDDITO]]</f>
        <v>24133.925620659145</v>
      </c>
      <c r="S2441" s="3">
        <f>+Tabella2026[[#This Row],[CONTRIBUTO TOTALE]]/(PLAFOND/N_TESSERE)</f>
        <v>48.26785124131829</v>
      </c>
      <c r="T2441" s="3">
        <f>+MAX(CEILING(Tabella2026[[#This Row],[preDEF1]],1),1)</f>
        <v>49</v>
      </c>
      <c r="U2441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41" s="21">
        <f>+Tabella2026[[#This Row],[DEF - n. card]]*(PLAFOND/N_TESSERE)</f>
        <v>24000</v>
      </c>
      <c r="W2441" s="18"/>
    </row>
    <row r="2442" spans="2:23" x14ac:dyDescent="0.25">
      <c r="B2442" s="1" t="s">
        <v>4877</v>
      </c>
      <c r="C2442" s="2">
        <v>24125</v>
      </c>
      <c r="D2442" s="1" t="s">
        <v>4878</v>
      </c>
      <c r="E2442" s="1" t="s">
        <v>38</v>
      </c>
      <c r="F2442" s="1" t="s">
        <v>106</v>
      </c>
      <c r="G2442" s="1" t="s">
        <v>4778</v>
      </c>
      <c r="H2442" s="1" t="s">
        <v>15835</v>
      </c>
      <c r="I2442" s="5">
        <v>4828</v>
      </c>
      <c r="J2442" s="5">
        <v>88101560</v>
      </c>
      <c r="K2442" s="3">
        <f>+Tabella2026[[#This Row],[POP_2024]]/SUM(Tabella2026[POP_2024])</f>
        <v>8.1908996729476233E-5</v>
      </c>
      <c r="L2442" s="3">
        <f>+Tabella2026[[#This Row],[INCIDENZA POPOLAZIONE]]*(PLAFOND/2)</f>
        <v>24113.947205410255</v>
      </c>
      <c r="M2442" s="3">
        <f>+IFERROR(Tabella2026[[#This Row],[reddito_2024]]/Tabella2026[[#This Row],[POP_2024]],"")</f>
        <v>18248.044739022371</v>
      </c>
      <c r="N2442" s="3">
        <f>+IF(Tabella2026[[#This Row],[REDDITO COMPLESSIVO PROCAPITE]]&lt;media_aggr_reddito_pc,(media_aggr_reddito_pc-Tabella2026[[#This Row],[REDDITO COMPLESSIVO PROCAPITE]]),0)</f>
        <v>0</v>
      </c>
      <c r="O2442" s="3">
        <f>+Tabella2026[[#This Row],[DIFFERENZA REDDITO INFERIORE ALLA MEDIA DALLA MEDIA]]*Tabella2026[[#This Row],[POP_2024]]</f>
        <v>0</v>
      </c>
      <c r="P2442" s="3">
        <f>+Tabella2026[[#This Row],[POPOLAZIONE PER DIFFERENZA ]]/SUM(Tabella2026[[POPOLAZIONE PER DIFFERENZA ]])</f>
        <v>0</v>
      </c>
      <c r="Q2442" s="3">
        <f>+Tabella2026[[#This Row],[INCIDENZA POPOLAZIONE PER DIFFERENZA]]*(PLAFOND-SUM(Tabella2026[CONTRIBUTO SULLA BASE DELLA POPOLAZIONE]))</f>
        <v>0</v>
      </c>
      <c r="R2442" s="3">
        <f>+Tabella2026[[#This Row],[CONTRIBUTO SULLA BASE DELLA POPOLAZIONE]]+Tabella2026[[#This Row],[CONTRIBUTO SULLA BASE DEL REDDITO]]</f>
        <v>24113.947205410255</v>
      </c>
      <c r="S2442" s="3">
        <f>+Tabella2026[[#This Row],[CONTRIBUTO TOTALE]]/(PLAFOND/N_TESSERE)</f>
        <v>48.227894410820511</v>
      </c>
      <c r="T2442" s="3">
        <f>+MAX(CEILING(Tabella2026[[#This Row],[preDEF1]],1),1)</f>
        <v>49</v>
      </c>
      <c r="U2442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42" s="21">
        <f>+Tabella2026[[#This Row],[DEF - n. card]]*(PLAFOND/N_TESSERE)</f>
        <v>24000</v>
      </c>
      <c r="W2442" s="18"/>
    </row>
    <row r="2443" spans="2:23" x14ac:dyDescent="0.25">
      <c r="B2443" s="1" t="s">
        <v>5016</v>
      </c>
      <c r="C2443" s="2">
        <v>12030</v>
      </c>
      <c r="D2443" s="1" t="s">
        <v>5017</v>
      </c>
      <c r="E2443" s="1" t="s">
        <v>12</v>
      </c>
      <c r="F2443" s="1" t="s">
        <v>157</v>
      </c>
      <c r="G2443" s="1" t="s">
        <v>4778</v>
      </c>
      <c r="H2443" s="1" t="s">
        <v>15835</v>
      </c>
      <c r="I2443" s="5">
        <v>4824</v>
      </c>
      <c r="J2443" s="5">
        <v>69082065</v>
      </c>
      <c r="K2443" s="3">
        <f>+Tabella2026[[#This Row],[POP_2024]]/SUM(Tabella2026[POP_2024])</f>
        <v>8.1841135091755048E-5</v>
      </c>
      <c r="L2443" s="3">
        <f>+Tabella2026[[#This Row],[INCIDENZA POPOLAZIONE]]*(PLAFOND/2)</f>
        <v>24093.968790161369</v>
      </c>
      <c r="M2443" s="3">
        <f>+IFERROR(Tabella2026[[#This Row],[reddito_2024]]/Tabella2026[[#This Row],[POP_2024]],"")</f>
        <v>14320.494402985074</v>
      </c>
      <c r="N2443" s="3">
        <f>+IF(Tabella2026[[#This Row],[REDDITO COMPLESSIVO PROCAPITE]]&lt;media_aggr_reddito_pc,(media_aggr_reddito_pc-Tabella2026[[#This Row],[REDDITO COMPLESSIVO PROCAPITE]]),0)</f>
        <v>3504.5716596236671</v>
      </c>
      <c r="O2443" s="3">
        <f>+Tabella2026[[#This Row],[DIFFERENZA REDDITO INFERIORE ALLA MEDIA DALLA MEDIA]]*Tabella2026[[#This Row],[POP_2024]]</f>
        <v>16906053.686024569</v>
      </c>
      <c r="P2443" s="3">
        <f>+Tabella2026[[#This Row],[POPOLAZIONE PER DIFFERENZA ]]/SUM(Tabella2026[[POPOLAZIONE PER DIFFERENZA ]])</f>
        <v>1.4998748302104639E-4</v>
      </c>
      <c r="Q2443" s="3">
        <f>+Tabella2026[[#This Row],[INCIDENZA POPOLAZIONE PER DIFFERENZA]]*(PLAFOND-SUM(Tabella2026[CONTRIBUTO SULLA BASE DELLA POPOLAZIONE]))</f>
        <v>44156.202510783973</v>
      </c>
      <c r="R2443" s="3">
        <f>+Tabella2026[[#This Row],[CONTRIBUTO SULLA BASE DELLA POPOLAZIONE]]+Tabella2026[[#This Row],[CONTRIBUTO SULLA BASE DEL REDDITO]]</f>
        <v>68250.171300945338</v>
      </c>
      <c r="S2443" s="3">
        <f>+Tabella2026[[#This Row],[CONTRIBUTO TOTALE]]/(PLAFOND/N_TESSERE)</f>
        <v>136.50034260189068</v>
      </c>
      <c r="T2443" s="3">
        <f>+MAX(CEILING(Tabella2026[[#This Row],[preDEF1]],1),1)</f>
        <v>137</v>
      </c>
      <c r="U2443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2443" s="21">
        <f>+Tabella2026[[#This Row],[DEF - n. card]]*(PLAFOND/N_TESSERE)</f>
        <v>68000</v>
      </c>
      <c r="W2443" s="18"/>
    </row>
    <row r="2444" spans="2:23" x14ac:dyDescent="0.25">
      <c r="B2444" s="1" t="s">
        <v>4949</v>
      </c>
      <c r="C2444" s="2">
        <v>12035</v>
      </c>
      <c r="D2444" s="1" t="s">
        <v>4950</v>
      </c>
      <c r="E2444" s="1" t="s">
        <v>12</v>
      </c>
      <c r="F2444" s="1" t="s">
        <v>157</v>
      </c>
      <c r="G2444" s="1" t="s">
        <v>4778</v>
      </c>
      <c r="H2444" s="1" t="s">
        <v>15835</v>
      </c>
      <c r="I2444" s="5">
        <v>4821</v>
      </c>
      <c r="J2444" s="5">
        <v>96936338</v>
      </c>
      <c r="K2444" s="3">
        <f>+Tabella2026[[#This Row],[POP_2024]]/SUM(Tabella2026[POP_2024])</f>
        <v>8.1790238863464152E-5</v>
      </c>
      <c r="L2444" s="3">
        <f>+Tabella2026[[#This Row],[INCIDENZA POPOLAZIONE]]*(PLAFOND/2)</f>
        <v>24078.9849787247</v>
      </c>
      <c r="M2444" s="3">
        <f>+IFERROR(Tabella2026[[#This Row],[reddito_2024]]/Tabella2026[[#This Row],[POP_2024]],"")</f>
        <v>20107.101846090023</v>
      </c>
      <c r="N2444" s="3">
        <f>+IF(Tabella2026[[#This Row],[REDDITO COMPLESSIVO PROCAPITE]]&lt;media_aggr_reddito_pc,(media_aggr_reddito_pc-Tabella2026[[#This Row],[REDDITO COMPLESSIVO PROCAPITE]]),0)</f>
        <v>0</v>
      </c>
      <c r="O2444" s="3">
        <f>+Tabella2026[[#This Row],[DIFFERENZA REDDITO INFERIORE ALLA MEDIA DALLA MEDIA]]*Tabella2026[[#This Row],[POP_2024]]</f>
        <v>0</v>
      </c>
      <c r="P2444" s="3">
        <f>+Tabella2026[[#This Row],[POPOLAZIONE PER DIFFERENZA ]]/SUM(Tabella2026[[POPOLAZIONE PER DIFFERENZA ]])</f>
        <v>0</v>
      </c>
      <c r="Q2444" s="3">
        <f>+Tabella2026[[#This Row],[INCIDENZA POPOLAZIONE PER DIFFERENZA]]*(PLAFOND-SUM(Tabella2026[CONTRIBUTO SULLA BASE DELLA POPOLAZIONE]))</f>
        <v>0</v>
      </c>
      <c r="R2444" s="3">
        <f>+Tabella2026[[#This Row],[CONTRIBUTO SULLA BASE DELLA POPOLAZIONE]]+Tabella2026[[#This Row],[CONTRIBUTO SULLA BASE DEL REDDITO]]</f>
        <v>24078.9849787247</v>
      </c>
      <c r="S2444" s="3">
        <f>+Tabella2026[[#This Row],[CONTRIBUTO TOTALE]]/(PLAFOND/N_TESSERE)</f>
        <v>48.157969957449403</v>
      </c>
      <c r="T2444" s="3">
        <f>+MAX(CEILING(Tabella2026[[#This Row],[preDEF1]],1),1)</f>
        <v>49</v>
      </c>
      <c r="U2444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44" s="21">
        <f>+Tabella2026[[#This Row],[DEF - n. card]]*(PLAFOND/N_TESSERE)</f>
        <v>24000</v>
      </c>
      <c r="W2444" s="18"/>
    </row>
    <row r="2445" spans="2:23" x14ac:dyDescent="0.25">
      <c r="B2445" s="1" t="s">
        <v>4855</v>
      </c>
      <c r="C2445" s="2">
        <v>75028</v>
      </c>
      <c r="D2445" s="1" t="s">
        <v>4856</v>
      </c>
      <c r="E2445" s="1" t="s">
        <v>33</v>
      </c>
      <c r="F2445" s="1" t="s">
        <v>132</v>
      </c>
      <c r="G2445" s="1" t="s">
        <v>4778</v>
      </c>
      <c r="H2445" s="1" t="s">
        <v>15836</v>
      </c>
      <c r="I2445" s="5">
        <v>4819</v>
      </c>
      <c r="J2445" s="5">
        <v>55599202</v>
      </c>
      <c r="K2445" s="3">
        <f>+Tabella2026[[#This Row],[POP_2024]]/SUM(Tabella2026[POP_2024])</f>
        <v>8.1756308044603559E-5</v>
      </c>
      <c r="L2445" s="3">
        <f>+Tabella2026[[#This Row],[INCIDENZA POPOLAZIONE]]*(PLAFOND/2)</f>
        <v>24068.995771100253</v>
      </c>
      <c r="M2445" s="3">
        <f>+IFERROR(Tabella2026[[#This Row],[reddito_2024]]/Tabella2026[[#This Row],[POP_2024]],"")</f>
        <v>11537.497821124714</v>
      </c>
      <c r="N2445" s="3">
        <f>+IF(Tabella2026[[#This Row],[REDDITO COMPLESSIVO PROCAPITE]]&lt;media_aggr_reddito_pc,(media_aggr_reddito_pc-Tabella2026[[#This Row],[REDDITO COMPLESSIVO PROCAPITE]]),0)</f>
        <v>6287.5682414840267</v>
      </c>
      <c r="O2445" s="3">
        <f>+Tabella2026[[#This Row],[DIFFERENZA REDDITO INFERIORE ALLA MEDIA DALLA MEDIA]]*Tabella2026[[#This Row],[POP_2024]]</f>
        <v>30299791.355711523</v>
      </c>
      <c r="P2445" s="3">
        <f>+Tabella2026[[#This Row],[POPOLAZIONE PER DIFFERENZA ]]/SUM(Tabella2026[[POPOLAZIONE PER DIFFERENZA ]])</f>
        <v>2.6881432686226629E-4</v>
      </c>
      <c r="Q2445" s="3">
        <f>+Tabella2026[[#This Row],[INCIDENZA POPOLAZIONE PER DIFFERENZA]]*(PLAFOND-SUM(Tabella2026[CONTRIBUTO SULLA BASE DELLA POPOLAZIONE]))</f>
        <v>79138.736217506375</v>
      </c>
      <c r="R2445" s="3">
        <f>+Tabella2026[[#This Row],[CONTRIBUTO SULLA BASE DELLA POPOLAZIONE]]+Tabella2026[[#This Row],[CONTRIBUTO SULLA BASE DEL REDDITO]]</f>
        <v>103207.73198860663</v>
      </c>
      <c r="S2445" s="3">
        <f>+Tabella2026[[#This Row],[CONTRIBUTO TOTALE]]/(PLAFOND/N_TESSERE)</f>
        <v>206.41546397721325</v>
      </c>
      <c r="T2445" s="3">
        <f>+MAX(CEILING(Tabella2026[[#This Row],[preDEF1]],1),1)</f>
        <v>207</v>
      </c>
      <c r="U2445" s="9">
        <f xml:space="preserve"> IF(ROW(Tabella2026[[#This Row],[preDEF2]]) - ROW(Tabella2026[[#Headers],[preDEF2]])&lt;=ABS(SUM(Tabella2026[preDEF2])-N_TESSERE),Tabella2026[[#This Row],[preDEF2]]-1,Tabella2026[[#This Row],[preDEF2]])</f>
        <v>206</v>
      </c>
      <c r="V2445" s="21">
        <f>+Tabella2026[[#This Row],[DEF - n. card]]*(PLAFOND/N_TESSERE)</f>
        <v>103000</v>
      </c>
      <c r="W2445" s="18"/>
    </row>
    <row r="2446" spans="2:23" x14ac:dyDescent="0.25">
      <c r="B2446" s="1" t="s">
        <v>4825</v>
      </c>
      <c r="C2446" s="2">
        <v>65087</v>
      </c>
      <c r="D2446" s="1" t="s">
        <v>4826</v>
      </c>
      <c r="E2446" s="1" t="s">
        <v>15</v>
      </c>
      <c r="F2446" s="1" t="s">
        <v>82</v>
      </c>
      <c r="G2446" s="1" t="s">
        <v>4778</v>
      </c>
      <c r="H2446" s="1" t="s">
        <v>15836</v>
      </c>
      <c r="I2446" s="5">
        <v>4819</v>
      </c>
      <c r="J2446" s="5">
        <v>51900406</v>
      </c>
      <c r="K2446" s="3">
        <f>+Tabella2026[[#This Row],[POP_2024]]/SUM(Tabella2026[POP_2024])</f>
        <v>8.1756308044603559E-5</v>
      </c>
      <c r="L2446" s="3">
        <f>+Tabella2026[[#This Row],[INCIDENZA POPOLAZIONE]]*(PLAFOND/2)</f>
        <v>24068.995771100253</v>
      </c>
      <c r="M2446" s="3">
        <f>+IFERROR(Tabella2026[[#This Row],[reddito_2024]]/Tabella2026[[#This Row],[POP_2024]],"")</f>
        <v>10769.953517327247</v>
      </c>
      <c r="N2446" s="3">
        <f>+IF(Tabella2026[[#This Row],[REDDITO COMPLESSIVO PROCAPITE]]&lt;media_aggr_reddito_pc,(media_aggr_reddito_pc-Tabella2026[[#This Row],[REDDITO COMPLESSIVO PROCAPITE]]),0)</f>
        <v>7055.112545281494</v>
      </c>
      <c r="O2446" s="3">
        <f>+Tabella2026[[#This Row],[DIFFERENZA REDDITO INFERIORE ALLA MEDIA DALLA MEDIA]]*Tabella2026[[#This Row],[POP_2024]]</f>
        <v>33998587.35571152</v>
      </c>
      <c r="P2446" s="3">
        <f>+Tabella2026[[#This Row],[POPOLAZIONE PER DIFFERENZA ]]/SUM(Tabella2026[[POPOLAZIONE PER DIFFERENZA ]])</f>
        <v>3.0162938308718045E-4</v>
      </c>
      <c r="Q2446" s="3">
        <f>+Tabella2026[[#This Row],[INCIDENZA POPOLAZIONE PER DIFFERENZA]]*(PLAFOND-SUM(Tabella2026[CONTRIBUTO SULLA BASE DELLA POPOLAZIONE]))</f>
        <v>88799.464158828967</v>
      </c>
      <c r="R2446" s="3">
        <f>+Tabella2026[[#This Row],[CONTRIBUTO SULLA BASE DELLA POPOLAZIONE]]+Tabella2026[[#This Row],[CONTRIBUTO SULLA BASE DEL REDDITO]]</f>
        <v>112868.45992992922</v>
      </c>
      <c r="S2446" s="3">
        <f>+Tabella2026[[#This Row],[CONTRIBUTO TOTALE]]/(PLAFOND/N_TESSERE)</f>
        <v>225.73691985985843</v>
      </c>
      <c r="T2446" s="3">
        <f>+MAX(CEILING(Tabella2026[[#This Row],[preDEF1]],1),1)</f>
        <v>226</v>
      </c>
      <c r="U2446" s="9">
        <f xml:space="preserve"> IF(ROW(Tabella2026[[#This Row],[preDEF2]]) - ROW(Tabella2026[[#Headers],[preDEF2]])&lt;=ABS(SUM(Tabella2026[preDEF2])-N_TESSERE),Tabella2026[[#This Row],[preDEF2]]-1,Tabella2026[[#This Row],[preDEF2]])</f>
        <v>225</v>
      </c>
      <c r="V2446" s="21">
        <f>+Tabella2026[[#This Row],[DEF - n. card]]*(PLAFOND/N_TESSERE)</f>
        <v>112500</v>
      </c>
      <c r="W2446" s="18"/>
    </row>
    <row r="2447" spans="2:23" x14ac:dyDescent="0.25">
      <c r="B2447" s="1" t="s">
        <v>5154</v>
      </c>
      <c r="C2447" s="2">
        <v>36047</v>
      </c>
      <c r="D2447" s="1" t="s">
        <v>5155</v>
      </c>
      <c r="E2447" s="1" t="s">
        <v>27</v>
      </c>
      <c r="F2447" s="1" t="s">
        <v>58</v>
      </c>
      <c r="G2447" s="1" t="s">
        <v>4778</v>
      </c>
      <c r="H2447" s="1" t="s">
        <v>15835</v>
      </c>
      <c r="I2447" s="5">
        <v>4819</v>
      </c>
      <c r="J2447" s="5">
        <v>90862858</v>
      </c>
      <c r="K2447" s="3">
        <f>+Tabella2026[[#This Row],[POP_2024]]/SUM(Tabella2026[POP_2024])</f>
        <v>8.1756308044603559E-5</v>
      </c>
      <c r="L2447" s="3">
        <f>+Tabella2026[[#This Row],[INCIDENZA POPOLAZIONE]]*(PLAFOND/2)</f>
        <v>24068.995771100253</v>
      </c>
      <c r="M2447" s="3">
        <f>+IFERROR(Tabella2026[[#This Row],[reddito_2024]]/Tabella2026[[#This Row],[POP_2024]],"")</f>
        <v>18855.127204814278</v>
      </c>
      <c r="N2447" s="3">
        <f>+IF(Tabella2026[[#This Row],[REDDITO COMPLESSIVO PROCAPITE]]&lt;media_aggr_reddito_pc,(media_aggr_reddito_pc-Tabella2026[[#This Row],[REDDITO COMPLESSIVO PROCAPITE]]),0)</f>
        <v>0</v>
      </c>
      <c r="O2447" s="3">
        <f>+Tabella2026[[#This Row],[DIFFERENZA REDDITO INFERIORE ALLA MEDIA DALLA MEDIA]]*Tabella2026[[#This Row],[POP_2024]]</f>
        <v>0</v>
      </c>
      <c r="P2447" s="3">
        <f>+Tabella2026[[#This Row],[POPOLAZIONE PER DIFFERENZA ]]/SUM(Tabella2026[[POPOLAZIONE PER DIFFERENZA ]])</f>
        <v>0</v>
      </c>
      <c r="Q2447" s="3">
        <f>+Tabella2026[[#This Row],[INCIDENZA POPOLAZIONE PER DIFFERENZA]]*(PLAFOND-SUM(Tabella2026[CONTRIBUTO SULLA BASE DELLA POPOLAZIONE]))</f>
        <v>0</v>
      </c>
      <c r="R2447" s="3">
        <f>+Tabella2026[[#This Row],[CONTRIBUTO SULLA BASE DELLA POPOLAZIONE]]+Tabella2026[[#This Row],[CONTRIBUTO SULLA BASE DEL REDDITO]]</f>
        <v>24068.995771100253</v>
      </c>
      <c r="S2447" s="3">
        <f>+Tabella2026[[#This Row],[CONTRIBUTO TOTALE]]/(PLAFOND/N_TESSERE)</f>
        <v>48.13799154220051</v>
      </c>
      <c r="T2447" s="3">
        <f>+MAX(CEILING(Tabella2026[[#This Row],[preDEF1]],1),1)</f>
        <v>49</v>
      </c>
      <c r="U2447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47" s="21">
        <f>+Tabella2026[[#This Row],[DEF - n. card]]*(PLAFOND/N_TESSERE)</f>
        <v>24000</v>
      </c>
      <c r="W2447" s="18"/>
    </row>
    <row r="2448" spans="2:23" x14ac:dyDescent="0.25">
      <c r="B2448" s="1" t="s">
        <v>4977</v>
      </c>
      <c r="C2448" s="2">
        <v>118050</v>
      </c>
      <c r="D2448" s="1" t="s">
        <v>4978</v>
      </c>
      <c r="E2448" s="1" t="s">
        <v>76</v>
      </c>
      <c r="F2448" s="1" t="s">
        <v>75</v>
      </c>
      <c r="G2448" s="1" t="s">
        <v>4778</v>
      </c>
      <c r="H2448" s="1" t="s">
        <v>15836</v>
      </c>
      <c r="I2448" s="5">
        <v>4818</v>
      </c>
      <c r="J2448" s="5">
        <v>61100492</v>
      </c>
      <c r="K2448" s="3">
        <f>+Tabella2026[[#This Row],[POP_2024]]/SUM(Tabella2026[POP_2024])</f>
        <v>8.1739342635173256E-5</v>
      </c>
      <c r="L2448" s="3">
        <f>+Tabella2026[[#This Row],[INCIDENZA POPOLAZIONE]]*(PLAFOND/2)</f>
        <v>24064.001167288032</v>
      </c>
      <c r="M2448" s="3">
        <f>+IFERROR(Tabella2026[[#This Row],[reddito_2024]]/Tabella2026[[#This Row],[POP_2024]],"")</f>
        <v>12681.712743877128</v>
      </c>
      <c r="N2448" s="3">
        <f>+IF(Tabella2026[[#This Row],[REDDITO COMPLESSIVO PROCAPITE]]&lt;media_aggr_reddito_pc,(media_aggr_reddito_pc-Tabella2026[[#This Row],[REDDITO COMPLESSIVO PROCAPITE]]),0)</f>
        <v>5143.3533187316134</v>
      </c>
      <c r="O2448" s="3">
        <f>+Tabella2026[[#This Row],[DIFFERENZA REDDITO INFERIORE ALLA MEDIA DALLA MEDIA]]*Tabella2026[[#This Row],[POP_2024]]</f>
        <v>24780676.289648913</v>
      </c>
      <c r="P2448" s="3">
        <f>+Tabella2026[[#This Row],[POPOLAZIONE PER DIFFERENZA ]]/SUM(Tabella2026[[POPOLAZIONE PER DIFFERENZA ]])</f>
        <v>2.1984972562321022E-4</v>
      </c>
      <c r="Q2448" s="3">
        <f>+Tabella2026[[#This Row],[INCIDENZA POPOLAZIONE PER DIFFERENZA]]*(PLAFOND-SUM(Tabella2026[CONTRIBUTO SULLA BASE DELLA POPOLAZIONE]))</f>
        <v>64723.594336179129</v>
      </c>
      <c r="R2448" s="3">
        <f>+Tabella2026[[#This Row],[CONTRIBUTO SULLA BASE DELLA POPOLAZIONE]]+Tabella2026[[#This Row],[CONTRIBUTO SULLA BASE DEL REDDITO]]</f>
        <v>88787.595503467164</v>
      </c>
      <c r="S2448" s="3">
        <f>+Tabella2026[[#This Row],[CONTRIBUTO TOTALE]]/(PLAFOND/N_TESSERE)</f>
        <v>177.57519100693432</v>
      </c>
      <c r="T2448" s="3">
        <f>+MAX(CEILING(Tabella2026[[#This Row],[preDEF1]],1),1)</f>
        <v>178</v>
      </c>
      <c r="U2448" s="9">
        <f xml:space="preserve"> IF(ROW(Tabella2026[[#This Row],[preDEF2]]) - ROW(Tabella2026[[#Headers],[preDEF2]])&lt;=ABS(SUM(Tabella2026[preDEF2])-N_TESSERE),Tabella2026[[#This Row],[preDEF2]]-1,Tabella2026[[#This Row],[preDEF2]])</f>
        <v>177</v>
      </c>
      <c r="V2448" s="21">
        <f>+Tabella2026[[#This Row],[DEF - n. card]]*(PLAFOND/N_TESSERE)</f>
        <v>88500</v>
      </c>
      <c r="W2448" s="18"/>
    </row>
    <row r="2449" spans="2:23" x14ac:dyDescent="0.25">
      <c r="B2449" s="1" t="s">
        <v>4823</v>
      </c>
      <c r="C2449" s="2">
        <v>82028</v>
      </c>
      <c r="D2449" s="1" t="s">
        <v>4824</v>
      </c>
      <c r="E2449" s="1" t="s">
        <v>21</v>
      </c>
      <c r="F2449" s="1" t="s">
        <v>20</v>
      </c>
      <c r="G2449" s="1" t="s">
        <v>4778</v>
      </c>
      <c r="H2449" s="1" t="s">
        <v>15836</v>
      </c>
      <c r="I2449" s="5">
        <v>4817</v>
      </c>
      <c r="J2449" s="5">
        <v>47890899</v>
      </c>
      <c r="K2449" s="3">
        <f>+Tabella2026[[#This Row],[POP_2024]]/SUM(Tabella2026[POP_2024])</f>
        <v>8.1722377225742953E-5</v>
      </c>
      <c r="L2449" s="3">
        <f>+Tabella2026[[#This Row],[INCIDENZA POPOLAZIONE]]*(PLAFOND/2)</f>
        <v>24059.006563475807</v>
      </c>
      <c r="M2449" s="3">
        <f>+IFERROR(Tabella2026[[#This Row],[reddito_2024]]/Tabella2026[[#This Row],[POP_2024]],"")</f>
        <v>9942.0591654556774</v>
      </c>
      <c r="N2449" s="3">
        <f>+IF(Tabella2026[[#This Row],[REDDITO COMPLESSIVO PROCAPITE]]&lt;media_aggr_reddito_pc,(media_aggr_reddito_pc-Tabella2026[[#This Row],[REDDITO COMPLESSIVO PROCAPITE]]),0)</f>
        <v>7883.0068971530636</v>
      </c>
      <c r="O2449" s="3">
        <f>+Tabella2026[[#This Row],[DIFFERENZA REDDITO INFERIORE ALLA MEDIA DALLA MEDIA]]*Tabella2026[[#This Row],[POP_2024]]</f>
        <v>37972444.223586306</v>
      </c>
      <c r="P2449" s="3">
        <f>+Tabella2026[[#This Row],[POPOLAZIONE PER DIFFERENZA ]]/SUM(Tabella2026[[POPOLAZIONE PER DIFFERENZA ]])</f>
        <v>3.368847301106639E-4</v>
      </c>
      <c r="Q2449" s="3">
        <f>+Tabella2026[[#This Row],[INCIDENZA POPOLAZIONE PER DIFFERENZA]]*(PLAFOND-SUM(Tabella2026[CONTRIBUTO SULLA BASE DELLA POPOLAZIONE]))</f>
        <v>99178.611881032266</v>
      </c>
      <c r="R2449" s="3">
        <f>+Tabella2026[[#This Row],[CONTRIBUTO SULLA BASE DELLA POPOLAZIONE]]+Tabella2026[[#This Row],[CONTRIBUTO SULLA BASE DEL REDDITO]]</f>
        <v>123237.61844450807</v>
      </c>
      <c r="S2449" s="3">
        <f>+Tabella2026[[#This Row],[CONTRIBUTO TOTALE]]/(PLAFOND/N_TESSERE)</f>
        <v>246.47523688901614</v>
      </c>
      <c r="T2449" s="3">
        <f>+MAX(CEILING(Tabella2026[[#This Row],[preDEF1]],1),1)</f>
        <v>247</v>
      </c>
      <c r="U2449" s="9">
        <f xml:space="preserve"> IF(ROW(Tabella2026[[#This Row],[preDEF2]]) - ROW(Tabella2026[[#Headers],[preDEF2]])&lt;=ABS(SUM(Tabella2026[preDEF2])-N_TESSERE),Tabella2026[[#This Row],[preDEF2]]-1,Tabella2026[[#This Row],[preDEF2]])</f>
        <v>246</v>
      </c>
      <c r="V2449" s="21">
        <f>+Tabella2026[[#This Row],[DEF - n. card]]*(PLAFOND/N_TESSERE)</f>
        <v>123000</v>
      </c>
      <c r="W2449" s="18"/>
    </row>
    <row r="2450" spans="2:23" x14ac:dyDescent="0.25">
      <c r="B2450" s="1" t="s">
        <v>4871</v>
      </c>
      <c r="C2450" s="2">
        <v>6053</v>
      </c>
      <c r="D2450" s="1" t="s">
        <v>4872</v>
      </c>
      <c r="E2450" s="1" t="s">
        <v>18</v>
      </c>
      <c r="F2450" s="1" t="s">
        <v>138</v>
      </c>
      <c r="G2450" s="1" t="s">
        <v>4778</v>
      </c>
      <c r="H2450" s="1" t="s">
        <v>15835</v>
      </c>
      <c r="I2450" s="5">
        <v>4815</v>
      </c>
      <c r="J2450" s="5">
        <v>91591735</v>
      </c>
      <c r="K2450" s="3">
        <f>+Tabella2026[[#This Row],[POP_2024]]/SUM(Tabella2026[POP_2024])</f>
        <v>8.1688446406882361E-5</v>
      </c>
      <c r="L2450" s="3">
        <f>+Tabella2026[[#This Row],[INCIDENZA POPOLAZIONE]]*(PLAFOND/2)</f>
        <v>24049.017355851363</v>
      </c>
      <c r="M2450" s="3">
        <f>+IFERROR(Tabella2026[[#This Row],[reddito_2024]]/Tabella2026[[#This Row],[POP_2024]],"")</f>
        <v>19022.167185877468</v>
      </c>
      <c r="N2450" s="3">
        <f>+IF(Tabella2026[[#This Row],[REDDITO COMPLESSIVO PROCAPITE]]&lt;media_aggr_reddito_pc,(media_aggr_reddito_pc-Tabella2026[[#This Row],[REDDITO COMPLESSIVO PROCAPITE]]),0)</f>
        <v>0</v>
      </c>
      <c r="O2450" s="3">
        <f>+Tabella2026[[#This Row],[DIFFERENZA REDDITO INFERIORE ALLA MEDIA DALLA MEDIA]]*Tabella2026[[#This Row],[POP_2024]]</f>
        <v>0</v>
      </c>
      <c r="P2450" s="3">
        <f>+Tabella2026[[#This Row],[POPOLAZIONE PER DIFFERENZA ]]/SUM(Tabella2026[[POPOLAZIONE PER DIFFERENZA ]])</f>
        <v>0</v>
      </c>
      <c r="Q2450" s="3">
        <f>+Tabella2026[[#This Row],[INCIDENZA POPOLAZIONE PER DIFFERENZA]]*(PLAFOND-SUM(Tabella2026[CONTRIBUTO SULLA BASE DELLA POPOLAZIONE]))</f>
        <v>0</v>
      </c>
      <c r="R2450" s="3">
        <f>+Tabella2026[[#This Row],[CONTRIBUTO SULLA BASE DELLA POPOLAZIONE]]+Tabella2026[[#This Row],[CONTRIBUTO SULLA BASE DEL REDDITO]]</f>
        <v>24049.017355851363</v>
      </c>
      <c r="S2450" s="3">
        <f>+Tabella2026[[#This Row],[CONTRIBUTO TOTALE]]/(PLAFOND/N_TESSERE)</f>
        <v>48.098034711702724</v>
      </c>
      <c r="T2450" s="3">
        <f>+MAX(CEILING(Tabella2026[[#This Row],[preDEF1]],1),1)</f>
        <v>49</v>
      </c>
      <c r="U2450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50" s="21">
        <f>+Tabella2026[[#This Row],[DEF - n. card]]*(PLAFOND/N_TESSERE)</f>
        <v>24000</v>
      </c>
      <c r="W2450" s="18"/>
    </row>
    <row r="2451" spans="2:23" x14ac:dyDescent="0.25">
      <c r="B2451" s="1" t="s">
        <v>5036</v>
      </c>
      <c r="C2451" s="2">
        <v>33010</v>
      </c>
      <c r="D2451" s="1" t="s">
        <v>5037</v>
      </c>
      <c r="E2451" s="1" t="s">
        <v>27</v>
      </c>
      <c r="F2451" s="1" t="s">
        <v>112</v>
      </c>
      <c r="G2451" s="1" t="s">
        <v>4778</v>
      </c>
      <c r="H2451" s="1" t="s">
        <v>15835</v>
      </c>
      <c r="I2451" s="5">
        <v>4814</v>
      </c>
      <c r="J2451" s="5">
        <v>93051378</v>
      </c>
      <c r="K2451" s="3">
        <f>+Tabella2026[[#This Row],[POP_2024]]/SUM(Tabella2026[POP_2024])</f>
        <v>8.1671480997452071E-5</v>
      </c>
      <c r="L2451" s="3">
        <f>+Tabella2026[[#This Row],[INCIDENZA POPOLAZIONE]]*(PLAFOND/2)</f>
        <v>24044.022752039142</v>
      </c>
      <c r="M2451" s="3">
        <f>+IFERROR(Tabella2026[[#This Row],[reddito_2024]]/Tabella2026[[#This Row],[POP_2024]],"")</f>
        <v>19329.326547569588</v>
      </c>
      <c r="N2451" s="3">
        <f>+IF(Tabella2026[[#This Row],[REDDITO COMPLESSIVO PROCAPITE]]&lt;media_aggr_reddito_pc,(media_aggr_reddito_pc-Tabella2026[[#This Row],[REDDITO COMPLESSIVO PROCAPITE]]),0)</f>
        <v>0</v>
      </c>
      <c r="O2451" s="3">
        <f>+Tabella2026[[#This Row],[DIFFERENZA REDDITO INFERIORE ALLA MEDIA DALLA MEDIA]]*Tabella2026[[#This Row],[POP_2024]]</f>
        <v>0</v>
      </c>
      <c r="P2451" s="3">
        <f>+Tabella2026[[#This Row],[POPOLAZIONE PER DIFFERENZA ]]/SUM(Tabella2026[[POPOLAZIONE PER DIFFERENZA ]])</f>
        <v>0</v>
      </c>
      <c r="Q2451" s="3">
        <f>+Tabella2026[[#This Row],[INCIDENZA POPOLAZIONE PER DIFFERENZA]]*(PLAFOND-SUM(Tabella2026[CONTRIBUTO SULLA BASE DELLA POPOLAZIONE]))</f>
        <v>0</v>
      </c>
      <c r="R2451" s="3">
        <f>+Tabella2026[[#This Row],[CONTRIBUTO SULLA BASE DELLA POPOLAZIONE]]+Tabella2026[[#This Row],[CONTRIBUTO SULLA BASE DEL REDDITO]]</f>
        <v>24044.022752039142</v>
      </c>
      <c r="S2451" s="3">
        <f>+Tabella2026[[#This Row],[CONTRIBUTO TOTALE]]/(PLAFOND/N_TESSERE)</f>
        <v>48.088045504078281</v>
      </c>
      <c r="T2451" s="3">
        <f>+MAX(CEILING(Tabella2026[[#This Row],[preDEF1]],1),1)</f>
        <v>49</v>
      </c>
      <c r="U2451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51" s="21">
        <f>+Tabella2026[[#This Row],[DEF - n. card]]*(PLAFOND/N_TESSERE)</f>
        <v>24000</v>
      </c>
      <c r="W2451" s="18"/>
    </row>
    <row r="2452" spans="2:23" x14ac:dyDescent="0.25">
      <c r="B2452" s="1" t="s">
        <v>4885</v>
      </c>
      <c r="C2452" s="2">
        <v>20036</v>
      </c>
      <c r="D2452" s="1" t="s">
        <v>4886</v>
      </c>
      <c r="E2452" s="1" t="s">
        <v>12</v>
      </c>
      <c r="F2452" s="1" t="s">
        <v>332</v>
      </c>
      <c r="G2452" s="1" t="s">
        <v>4778</v>
      </c>
      <c r="H2452" s="1" t="s">
        <v>15835</v>
      </c>
      <c r="I2452" s="5">
        <v>4814</v>
      </c>
      <c r="J2452" s="5">
        <v>88387589</v>
      </c>
      <c r="K2452" s="3">
        <f>+Tabella2026[[#This Row],[POP_2024]]/SUM(Tabella2026[POP_2024])</f>
        <v>8.1671480997452071E-5</v>
      </c>
      <c r="L2452" s="3">
        <f>+Tabella2026[[#This Row],[INCIDENZA POPOLAZIONE]]*(PLAFOND/2)</f>
        <v>24044.022752039142</v>
      </c>
      <c r="M2452" s="3">
        <f>+IFERROR(Tabella2026[[#This Row],[reddito_2024]]/Tabella2026[[#This Row],[POP_2024]],"")</f>
        <v>18360.529497299543</v>
      </c>
      <c r="N2452" s="3">
        <f>+IF(Tabella2026[[#This Row],[REDDITO COMPLESSIVO PROCAPITE]]&lt;media_aggr_reddito_pc,(media_aggr_reddito_pc-Tabella2026[[#This Row],[REDDITO COMPLESSIVO PROCAPITE]]),0)</f>
        <v>0</v>
      </c>
      <c r="O2452" s="3">
        <f>+Tabella2026[[#This Row],[DIFFERENZA REDDITO INFERIORE ALLA MEDIA DALLA MEDIA]]*Tabella2026[[#This Row],[POP_2024]]</f>
        <v>0</v>
      </c>
      <c r="P2452" s="3">
        <f>+Tabella2026[[#This Row],[POPOLAZIONE PER DIFFERENZA ]]/SUM(Tabella2026[[POPOLAZIONE PER DIFFERENZA ]])</f>
        <v>0</v>
      </c>
      <c r="Q2452" s="3">
        <f>+Tabella2026[[#This Row],[INCIDENZA POPOLAZIONE PER DIFFERENZA]]*(PLAFOND-SUM(Tabella2026[CONTRIBUTO SULLA BASE DELLA POPOLAZIONE]))</f>
        <v>0</v>
      </c>
      <c r="R2452" s="3">
        <f>+Tabella2026[[#This Row],[CONTRIBUTO SULLA BASE DELLA POPOLAZIONE]]+Tabella2026[[#This Row],[CONTRIBUTO SULLA BASE DEL REDDITO]]</f>
        <v>24044.022752039142</v>
      </c>
      <c r="S2452" s="3">
        <f>+Tabella2026[[#This Row],[CONTRIBUTO TOTALE]]/(PLAFOND/N_TESSERE)</f>
        <v>48.088045504078281</v>
      </c>
      <c r="T2452" s="3">
        <f>+MAX(CEILING(Tabella2026[[#This Row],[preDEF1]],1),1)</f>
        <v>49</v>
      </c>
      <c r="U2452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52" s="21">
        <f>+Tabella2026[[#This Row],[DEF - n. card]]*(PLAFOND/N_TESSERE)</f>
        <v>24000</v>
      </c>
      <c r="W2452" s="18"/>
    </row>
    <row r="2453" spans="2:23" x14ac:dyDescent="0.25">
      <c r="B2453" s="1" t="s">
        <v>4971</v>
      </c>
      <c r="C2453" s="2">
        <v>15183</v>
      </c>
      <c r="D2453" s="1" t="s">
        <v>4972</v>
      </c>
      <c r="E2453" s="1" t="s">
        <v>12</v>
      </c>
      <c r="F2453" s="1" t="s">
        <v>11</v>
      </c>
      <c r="G2453" s="1" t="s">
        <v>4778</v>
      </c>
      <c r="H2453" s="1" t="s">
        <v>15835</v>
      </c>
      <c r="I2453" s="5">
        <v>4812</v>
      </c>
      <c r="J2453" s="5">
        <v>96240768</v>
      </c>
      <c r="K2453" s="3">
        <f>+Tabella2026[[#This Row],[POP_2024]]/SUM(Tabella2026[POP_2024])</f>
        <v>8.1637550178591478E-5</v>
      </c>
      <c r="L2453" s="3">
        <f>+Tabella2026[[#This Row],[INCIDENZA POPOLAZIONE]]*(PLAFOND/2)</f>
        <v>24034.033544414699</v>
      </c>
      <c r="M2453" s="3">
        <f>+IFERROR(Tabella2026[[#This Row],[reddito_2024]]/Tabella2026[[#This Row],[POP_2024]],"")</f>
        <v>20000.159600997507</v>
      </c>
      <c r="N2453" s="3">
        <f>+IF(Tabella2026[[#This Row],[REDDITO COMPLESSIVO PROCAPITE]]&lt;media_aggr_reddito_pc,(media_aggr_reddito_pc-Tabella2026[[#This Row],[REDDITO COMPLESSIVO PROCAPITE]]),0)</f>
        <v>0</v>
      </c>
      <c r="O2453" s="3">
        <f>+Tabella2026[[#This Row],[DIFFERENZA REDDITO INFERIORE ALLA MEDIA DALLA MEDIA]]*Tabella2026[[#This Row],[POP_2024]]</f>
        <v>0</v>
      </c>
      <c r="P2453" s="3">
        <f>+Tabella2026[[#This Row],[POPOLAZIONE PER DIFFERENZA ]]/SUM(Tabella2026[[POPOLAZIONE PER DIFFERENZA ]])</f>
        <v>0</v>
      </c>
      <c r="Q2453" s="3">
        <f>+Tabella2026[[#This Row],[INCIDENZA POPOLAZIONE PER DIFFERENZA]]*(PLAFOND-SUM(Tabella2026[CONTRIBUTO SULLA BASE DELLA POPOLAZIONE]))</f>
        <v>0</v>
      </c>
      <c r="R2453" s="3">
        <f>+Tabella2026[[#This Row],[CONTRIBUTO SULLA BASE DELLA POPOLAZIONE]]+Tabella2026[[#This Row],[CONTRIBUTO SULLA BASE DEL REDDITO]]</f>
        <v>24034.033544414699</v>
      </c>
      <c r="S2453" s="3">
        <f>+Tabella2026[[#This Row],[CONTRIBUTO TOTALE]]/(PLAFOND/N_TESSERE)</f>
        <v>48.068067088829395</v>
      </c>
      <c r="T2453" s="3">
        <f>+MAX(CEILING(Tabella2026[[#This Row],[preDEF1]],1),1)</f>
        <v>49</v>
      </c>
      <c r="U2453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53" s="21">
        <f>+Tabella2026[[#This Row],[DEF - n. card]]*(PLAFOND/N_TESSERE)</f>
        <v>24000</v>
      </c>
      <c r="W2453" s="18"/>
    </row>
    <row r="2454" spans="2:23" x14ac:dyDescent="0.25">
      <c r="B2454" s="1" t="s">
        <v>4921</v>
      </c>
      <c r="C2454" s="2">
        <v>30062</v>
      </c>
      <c r="D2454" s="1" t="s">
        <v>4922</v>
      </c>
      <c r="E2454" s="1" t="s">
        <v>48</v>
      </c>
      <c r="F2454" s="1" t="s">
        <v>120</v>
      </c>
      <c r="G2454" s="1" t="s">
        <v>4778</v>
      </c>
      <c r="H2454" s="1" t="s">
        <v>15835</v>
      </c>
      <c r="I2454" s="5">
        <v>4808</v>
      </c>
      <c r="J2454" s="5">
        <v>94037595</v>
      </c>
      <c r="K2454" s="3">
        <f>+Tabella2026[[#This Row],[POP_2024]]/SUM(Tabella2026[POP_2024])</f>
        <v>8.1569688540870279E-5</v>
      </c>
      <c r="L2454" s="3">
        <f>+Tabella2026[[#This Row],[INCIDENZA POPOLAZIONE]]*(PLAFOND/2)</f>
        <v>24014.055129165805</v>
      </c>
      <c r="M2454" s="3">
        <f>+IFERROR(Tabella2026[[#This Row],[reddito_2024]]/Tabella2026[[#This Row],[POP_2024]],"")</f>
        <v>19558.568011647254</v>
      </c>
      <c r="N2454" s="3">
        <f>+IF(Tabella2026[[#This Row],[REDDITO COMPLESSIVO PROCAPITE]]&lt;media_aggr_reddito_pc,(media_aggr_reddito_pc-Tabella2026[[#This Row],[REDDITO COMPLESSIVO PROCAPITE]]),0)</f>
        <v>0</v>
      </c>
      <c r="O2454" s="3">
        <f>+Tabella2026[[#This Row],[DIFFERENZA REDDITO INFERIORE ALLA MEDIA DALLA MEDIA]]*Tabella2026[[#This Row],[POP_2024]]</f>
        <v>0</v>
      </c>
      <c r="P2454" s="3">
        <f>+Tabella2026[[#This Row],[POPOLAZIONE PER DIFFERENZA ]]/SUM(Tabella2026[[POPOLAZIONE PER DIFFERENZA ]])</f>
        <v>0</v>
      </c>
      <c r="Q2454" s="3">
        <f>+Tabella2026[[#This Row],[INCIDENZA POPOLAZIONE PER DIFFERENZA]]*(PLAFOND-SUM(Tabella2026[CONTRIBUTO SULLA BASE DELLA POPOLAZIONE]))</f>
        <v>0</v>
      </c>
      <c r="R2454" s="3">
        <f>+Tabella2026[[#This Row],[CONTRIBUTO SULLA BASE DELLA POPOLAZIONE]]+Tabella2026[[#This Row],[CONTRIBUTO SULLA BASE DEL REDDITO]]</f>
        <v>24014.055129165805</v>
      </c>
      <c r="S2454" s="3">
        <f>+Tabella2026[[#This Row],[CONTRIBUTO TOTALE]]/(PLAFOND/N_TESSERE)</f>
        <v>48.028110258331608</v>
      </c>
      <c r="T2454" s="3">
        <f>+MAX(CEILING(Tabella2026[[#This Row],[preDEF1]],1),1)</f>
        <v>49</v>
      </c>
      <c r="U2454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54" s="21">
        <f>+Tabella2026[[#This Row],[DEF - n. card]]*(PLAFOND/N_TESSERE)</f>
        <v>24000</v>
      </c>
      <c r="W2454" s="18"/>
    </row>
    <row r="2455" spans="2:23" x14ac:dyDescent="0.25">
      <c r="B2455" s="1" t="s">
        <v>4891</v>
      </c>
      <c r="C2455" s="2">
        <v>1240</v>
      </c>
      <c r="D2455" s="1" t="s">
        <v>4892</v>
      </c>
      <c r="E2455" s="1" t="s">
        <v>18</v>
      </c>
      <c r="F2455" s="1" t="s">
        <v>17</v>
      </c>
      <c r="G2455" s="1" t="s">
        <v>4778</v>
      </c>
      <c r="H2455" s="1" t="s">
        <v>15835</v>
      </c>
      <c r="I2455" s="5">
        <v>4808</v>
      </c>
      <c r="J2455" s="5">
        <v>93477280</v>
      </c>
      <c r="K2455" s="3">
        <f>+Tabella2026[[#This Row],[POP_2024]]/SUM(Tabella2026[POP_2024])</f>
        <v>8.1569688540870279E-5</v>
      </c>
      <c r="L2455" s="3">
        <f>+Tabella2026[[#This Row],[INCIDENZA POPOLAZIONE]]*(PLAFOND/2)</f>
        <v>24014.055129165805</v>
      </c>
      <c r="M2455" s="3">
        <f>+IFERROR(Tabella2026[[#This Row],[reddito_2024]]/Tabella2026[[#This Row],[POP_2024]],"")</f>
        <v>19442.029950083193</v>
      </c>
      <c r="N2455" s="3">
        <f>+IF(Tabella2026[[#This Row],[REDDITO COMPLESSIVO PROCAPITE]]&lt;media_aggr_reddito_pc,(media_aggr_reddito_pc-Tabella2026[[#This Row],[REDDITO COMPLESSIVO PROCAPITE]]),0)</f>
        <v>0</v>
      </c>
      <c r="O2455" s="3">
        <f>+Tabella2026[[#This Row],[DIFFERENZA REDDITO INFERIORE ALLA MEDIA DALLA MEDIA]]*Tabella2026[[#This Row],[POP_2024]]</f>
        <v>0</v>
      </c>
      <c r="P2455" s="3">
        <f>+Tabella2026[[#This Row],[POPOLAZIONE PER DIFFERENZA ]]/SUM(Tabella2026[[POPOLAZIONE PER DIFFERENZA ]])</f>
        <v>0</v>
      </c>
      <c r="Q2455" s="3">
        <f>+Tabella2026[[#This Row],[INCIDENZA POPOLAZIONE PER DIFFERENZA]]*(PLAFOND-SUM(Tabella2026[CONTRIBUTO SULLA BASE DELLA POPOLAZIONE]))</f>
        <v>0</v>
      </c>
      <c r="R2455" s="3">
        <f>+Tabella2026[[#This Row],[CONTRIBUTO SULLA BASE DELLA POPOLAZIONE]]+Tabella2026[[#This Row],[CONTRIBUTO SULLA BASE DEL REDDITO]]</f>
        <v>24014.055129165805</v>
      </c>
      <c r="S2455" s="3">
        <f>+Tabella2026[[#This Row],[CONTRIBUTO TOTALE]]/(PLAFOND/N_TESSERE)</f>
        <v>48.028110258331608</v>
      </c>
      <c r="T2455" s="3">
        <f>+MAX(CEILING(Tabella2026[[#This Row],[preDEF1]],1),1)</f>
        <v>49</v>
      </c>
      <c r="U2455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55" s="21">
        <f>+Tabella2026[[#This Row],[DEF - n. card]]*(PLAFOND/N_TESSERE)</f>
        <v>24000</v>
      </c>
      <c r="W2455" s="18"/>
    </row>
    <row r="2456" spans="2:23" x14ac:dyDescent="0.25">
      <c r="B2456" s="1" t="s">
        <v>5247</v>
      </c>
      <c r="C2456" s="2">
        <v>118027</v>
      </c>
      <c r="D2456" s="1" t="s">
        <v>5248</v>
      </c>
      <c r="E2456" s="1" t="s">
        <v>76</v>
      </c>
      <c r="F2456" s="1" t="s">
        <v>75</v>
      </c>
      <c r="G2456" s="1" t="s">
        <v>4778</v>
      </c>
      <c r="H2456" s="1" t="s">
        <v>15836</v>
      </c>
      <c r="I2456" s="5">
        <v>4800</v>
      </c>
      <c r="J2456" s="5">
        <v>60776000</v>
      </c>
      <c r="K2456" s="3">
        <f>+Tabella2026[[#This Row],[POP_2024]]/SUM(Tabella2026[POP_2024])</f>
        <v>8.1433965265427909E-5</v>
      </c>
      <c r="L2456" s="3">
        <f>+Tabella2026[[#This Row],[INCIDENZA POPOLAZIONE]]*(PLAFOND/2)</f>
        <v>23974.098298668028</v>
      </c>
      <c r="M2456" s="3">
        <f>+IFERROR(Tabella2026[[#This Row],[reddito_2024]]/Tabella2026[[#This Row],[POP_2024]],"")</f>
        <v>12661.666666666666</v>
      </c>
      <c r="N2456" s="3">
        <f>+IF(Tabella2026[[#This Row],[REDDITO COMPLESSIVO PROCAPITE]]&lt;media_aggr_reddito_pc,(media_aggr_reddito_pc-Tabella2026[[#This Row],[REDDITO COMPLESSIVO PROCAPITE]]),0)</f>
        <v>5163.399395942075</v>
      </c>
      <c r="O2456" s="3">
        <f>+Tabella2026[[#This Row],[DIFFERENZA REDDITO INFERIORE ALLA MEDIA DALLA MEDIA]]*Tabella2026[[#This Row],[POP_2024]]</f>
        <v>24784317.100521959</v>
      </c>
      <c r="P2456" s="3">
        <f>+Tabella2026[[#This Row],[POPOLAZIONE PER DIFFERENZA ]]/SUM(Tabella2026[[POPOLAZIONE PER DIFFERENZA ]])</f>
        <v>2.1988202624576502E-4</v>
      </c>
      <c r="Q2456" s="3">
        <f>+Tabella2026[[#This Row],[INCIDENZA POPOLAZIONE PER DIFFERENZA]]*(PLAFOND-SUM(Tabella2026[CONTRIBUTO SULLA BASE DELLA POPOLAZIONE]))</f>
        <v>64733.103615233798</v>
      </c>
      <c r="R2456" s="3">
        <f>+Tabella2026[[#This Row],[CONTRIBUTO SULLA BASE DELLA POPOLAZIONE]]+Tabella2026[[#This Row],[CONTRIBUTO SULLA BASE DEL REDDITO]]</f>
        <v>88707.201913901823</v>
      </c>
      <c r="S2456" s="3">
        <f>+Tabella2026[[#This Row],[CONTRIBUTO TOTALE]]/(PLAFOND/N_TESSERE)</f>
        <v>177.41440382780365</v>
      </c>
      <c r="T2456" s="3">
        <f>+MAX(CEILING(Tabella2026[[#This Row],[preDEF1]],1),1)</f>
        <v>178</v>
      </c>
      <c r="U2456" s="9">
        <f xml:space="preserve"> IF(ROW(Tabella2026[[#This Row],[preDEF2]]) - ROW(Tabella2026[[#Headers],[preDEF2]])&lt;=ABS(SUM(Tabella2026[preDEF2])-N_TESSERE),Tabella2026[[#This Row],[preDEF2]]-1,Tabella2026[[#This Row],[preDEF2]])</f>
        <v>177</v>
      </c>
      <c r="V2456" s="21">
        <f>+Tabella2026[[#This Row],[DEF - n. card]]*(PLAFOND/N_TESSERE)</f>
        <v>88500</v>
      </c>
      <c r="W2456" s="18"/>
    </row>
    <row r="2457" spans="2:23" x14ac:dyDescent="0.25">
      <c r="B2457" s="1" t="s">
        <v>4873</v>
      </c>
      <c r="C2457" s="2">
        <v>12078</v>
      </c>
      <c r="D2457" s="1" t="s">
        <v>4874</v>
      </c>
      <c r="E2457" s="1" t="s">
        <v>12</v>
      </c>
      <c r="F2457" s="1" t="s">
        <v>157</v>
      </c>
      <c r="G2457" s="1" t="s">
        <v>4778</v>
      </c>
      <c r="H2457" s="1" t="s">
        <v>15835</v>
      </c>
      <c r="I2457" s="5">
        <v>4798</v>
      </c>
      <c r="J2457" s="5">
        <v>90937497</v>
      </c>
      <c r="K2457" s="3">
        <f>+Tabella2026[[#This Row],[POP_2024]]/SUM(Tabella2026[POP_2024])</f>
        <v>8.1400034446567303E-5</v>
      </c>
      <c r="L2457" s="3">
        <f>+Tabella2026[[#This Row],[INCIDENZA POPOLAZIONE]]*(PLAFOND/2)</f>
        <v>23964.109091043578</v>
      </c>
      <c r="M2457" s="3">
        <f>+IFERROR(Tabella2026[[#This Row],[reddito_2024]]/Tabella2026[[#This Row],[POP_2024]],"")</f>
        <v>18953.209045435597</v>
      </c>
      <c r="N2457" s="3">
        <f>+IF(Tabella2026[[#This Row],[REDDITO COMPLESSIVO PROCAPITE]]&lt;media_aggr_reddito_pc,(media_aggr_reddito_pc-Tabella2026[[#This Row],[REDDITO COMPLESSIVO PROCAPITE]]),0)</f>
        <v>0</v>
      </c>
      <c r="O2457" s="3">
        <f>+Tabella2026[[#This Row],[DIFFERENZA REDDITO INFERIORE ALLA MEDIA DALLA MEDIA]]*Tabella2026[[#This Row],[POP_2024]]</f>
        <v>0</v>
      </c>
      <c r="P2457" s="3">
        <f>+Tabella2026[[#This Row],[POPOLAZIONE PER DIFFERENZA ]]/SUM(Tabella2026[[POPOLAZIONE PER DIFFERENZA ]])</f>
        <v>0</v>
      </c>
      <c r="Q2457" s="3">
        <f>+Tabella2026[[#This Row],[INCIDENZA POPOLAZIONE PER DIFFERENZA]]*(PLAFOND-SUM(Tabella2026[CONTRIBUTO SULLA BASE DELLA POPOLAZIONE]))</f>
        <v>0</v>
      </c>
      <c r="R2457" s="3">
        <f>+Tabella2026[[#This Row],[CONTRIBUTO SULLA BASE DELLA POPOLAZIONE]]+Tabella2026[[#This Row],[CONTRIBUTO SULLA BASE DEL REDDITO]]</f>
        <v>23964.109091043578</v>
      </c>
      <c r="S2457" s="3">
        <f>+Tabella2026[[#This Row],[CONTRIBUTO TOTALE]]/(PLAFOND/N_TESSERE)</f>
        <v>47.928218182087157</v>
      </c>
      <c r="T2457" s="3">
        <f>+MAX(CEILING(Tabella2026[[#This Row],[preDEF1]],1),1)</f>
        <v>48</v>
      </c>
      <c r="U2457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57" s="21">
        <f>+Tabella2026[[#This Row],[DEF - n. card]]*(PLAFOND/N_TESSERE)</f>
        <v>23500</v>
      </c>
      <c r="W2457" s="18"/>
    </row>
    <row r="2458" spans="2:23" x14ac:dyDescent="0.25">
      <c r="B2458" s="1" t="s">
        <v>4845</v>
      </c>
      <c r="C2458" s="2">
        <v>9022</v>
      </c>
      <c r="D2458" s="1" t="s">
        <v>4846</v>
      </c>
      <c r="E2458" s="1" t="s">
        <v>24</v>
      </c>
      <c r="F2458" s="1" t="s">
        <v>246</v>
      </c>
      <c r="G2458" s="1" t="s">
        <v>4778</v>
      </c>
      <c r="H2458" s="1" t="s">
        <v>15835</v>
      </c>
      <c r="I2458" s="5">
        <v>4795</v>
      </c>
      <c r="J2458" s="5">
        <v>100009399</v>
      </c>
      <c r="K2458" s="3">
        <f>+Tabella2026[[#This Row],[POP_2024]]/SUM(Tabella2026[POP_2024])</f>
        <v>8.134913821827642E-5</v>
      </c>
      <c r="L2458" s="3">
        <f>+Tabella2026[[#This Row],[INCIDENZA POPOLAZIONE]]*(PLAFOND/2)</f>
        <v>23949.125279606913</v>
      </c>
      <c r="M2458" s="3">
        <f>+IFERROR(Tabella2026[[#This Row],[reddito_2024]]/Tabella2026[[#This Row],[POP_2024]],"")</f>
        <v>20857.017518248176</v>
      </c>
      <c r="N2458" s="3">
        <f>+IF(Tabella2026[[#This Row],[REDDITO COMPLESSIVO PROCAPITE]]&lt;media_aggr_reddito_pc,(media_aggr_reddito_pc-Tabella2026[[#This Row],[REDDITO COMPLESSIVO PROCAPITE]]),0)</f>
        <v>0</v>
      </c>
      <c r="O2458" s="3">
        <f>+Tabella2026[[#This Row],[DIFFERENZA REDDITO INFERIORE ALLA MEDIA DALLA MEDIA]]*Tabella2026[[#This Row],[POP_2024]]</f>
        <v>0</v>
      </c>
      <c r="P2458" s="3">
        <f>+Tabella2026[[#This Row],[POPOLAZIONE PER DIFFERENZA ]]/SUM(Tabella2026[[POPOLAZIONE PER DIFFERENZA ]])</f>
        <v>0</v>
      </c>
      <c r="Q2458" s="3">
        <f>+Tabella2026[[#This Row],[INCIDENZA POPOLAZIONE PER DIFFERENZA]]*(PLAFOND-SUM(Tabella2026[CONTRIBUTO SULLA BASE DELLA POPOLAZIONE]))</f>
        <v>0</v>
      </c>
      <c r="R2458" s="3">
        <f>+Tabella2026[[#This Row],[CONTRIBUTO SULLA BASE DELLA POPOLAZIONE]]+Tabella2026[[#This Row],[CONTRIBUTO SULLA BASE DEL REDDITO]]</f>
        <v>23949.125279606913</v>
      </c>
      <c r="S2458" s="3">
        <f>+Tabella2026[[#This Row],[CONTRIBUTO TOTALE]]/(PLAFOND/N_TESSERE)</f>
        <v>47.898250559213828</v>
      </c>
      <c r="T2458" s="3">
        <f>+MAX(CEILING(Tabella2026[[#This Row],[preDEF1]],1),1)</f>
        <v>48</v>
      </c>
      <c r="U2458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58" s="21">
        <f>+Tabella2026[[#This Row],[DEF - n. card]]*(PLAFOND/N_TESSERE)</f>
        <v>23500</v>
      </c>
      <c r="W2458" s="18"/>
    </row>
    <row r="2459" spans="2:23" x14ac:dyDescent="0.25">
      <c r="B2459" s="1" t="s">
        <v>4911</v>
      </c>
      <c r="C2459" s="2">
        <v>55017</v>
      </c>
      <c r="D2459" s="1" t="s">
        <v>4912</v>
      </c>
      <c r="E2459" s="1" t="s">
        <v>67</v>
      </c>
      <c r="F2459" s="1" t="s">
        <v>108</v>
      </c>
      <c r="G2459" s="1" t="s">
        <v>4778</v>
      </c>
      <c r="H2459" s="1" t="s">
        <v>15834</v>
      </c>
      <c r="I2459" s="5">
        <v>4795</v>
      </c>
      <c r="J2459" s="5">
        <v>78729417</v>
      </c>
      <c r="K2459" s="3">
        <f>+Tabella2026[[#This Row],[POP_2024]]/SUM(Tabella2026[POP_2024])</f>
        <v>8.134913821827642E-5</v>
      </c>
      <c r="L2459" s="3">
        <f>+Tabella2026[[#This Row],[INCIDENZA POPOLAZIONE]]*(PLAFOND/2)</f>
        <v>23949.125279606913</v>
      </c>
      <c r="M2459" s="3">
        <f>+IFERROR(Tabella2026[[#This Row],[reddito_2024]]/Tabella2026[[#This Row],[POP_2024]],"")</f>
        <v>16419.065067778938</v>
      </c>
      <c r="N2459" s="3">
        <f>+IF(Tabella2026[[#This Row],[REDDITO COMPLESSIVO PROCAPITE]]&lt;media_aggr_reddito_pc,(media_aggr_reddito_pc-Tabella2026[[#This Row],[REDDITO COMPLESSIVO PROCAPITE]]),0)</f>
        <v>1406.0009948298029</v>
      </c>
      <c r="O2459" s="3">
        <f>+Tabella2026[[#This Row],[DIFFERENZA REDDITO INFERIORE ALLA MEDIA DALLA MEDIA]]*Tabella2026[[#This Row],[POP_2024]]</f>
        <v>6741774.7702089055</v>
      </c>
      <c r="P2459" s="3">
        <f>+Tabella2026[[#This Row],[POPOLAZIONE PER DIFFERENZA ]]/SUM(Tabella2026[[POPOLAZIONE PER DIFFERENZA ]])</f>
        <v>5.9811819343406145E-5</v>
      </c>
      <c r="Q2459" s="3">
        <f>+Tabella2026[[#This Row],[INCIDENZA POPOLAZIONE PER DIFFERENZA]]*(PLAFOND-SUM(Tabella2026[CONTRIBUTO SULLA BASE DELLA POPOLAZIONE]))</f>
        <v>17608.554755834331</v>
      </c>
      <c r="R2459" s="3">
        <f>+Tabella2026[[#This Row],[CONTRIBUTO SULLA BASE DELLA POPOLAZIONE]]+Tabella2026[[#This Row],[CONTRIBUTO SULLA BASE DEL REDDITO]]</f>
        <v>41557.680035441241</v>
      </c>
      <c r="S2459" s="3">
        <f>+Tabella2026[[#This Row],[CONTRIBUTO TOTALE]]/(PLAFOND/N_TESSERE)</f>
        <v>83.115360070882488</v>
      </c>
      <c r="T2459" s="3">
        <f>+MAX(CEILING(Tabella2026[[#This Row],[preDEF1]],1),1)</f>
        <v>84</v>
      </c>
      <c r="U2459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2459" s="21">
        <f>+Tabella2026[[#This Row],[DEF - n. card]]*(PLAFOND/N_TESSERE)</f>
        <v>41500</v>
      </c>
      <c r="W2459" s="18"/>
    </row>
    <row r="2460" spans="2:23" x14ac:dyDescent="0.25">
      <c r="B2460" s="1" t="s">
        <v>4925</v>
      </c>
      <c r="C2460" s="2">
        <v>53004</v>
      </c>
      <c r="D2460" s="1" t="s">
        <v>4926</v>
      </c>
      <c r="E2460" s="1" t="s">
        <v>30</v>
      </c>
      <c r="F2460" s="1" t="s">
        <v>159</v>
      </c>
      <c r="G2460" s="1" t="s">
        <v>4778</v>
      </c>
      <c r="H2460" s="1" t="s">
        <v>15834</v>
      </c>
      <c r="I2460" s="5">
        <v>4792</v>
      </c>
      <c r="J2460" s="5">
        <v>80263619</v>
      </c>
      <c r="K2460" s="3">
        <f>+Tabella2026[[#This Row],[POP_2024]]/SUM(Tabella2026[POP_2024])</f>
        <v>8.1298241989985525E-5</v>
      </c>
      <c r="L2460" s="3">
        <f>+Tabella2026[[#This Row],[INCIDENZA POPOLAZIONE]]*(PLAFOND/2)</f>
        <v>23934.141468170244</v>
      </c>
      <c r="M2460" s="3">
        <f>+IFERROR(Tabella2026[[#This Row],[reddito_2024]]/Tabella2026[[#This Row],[POP_2024]],"")</f>
        <v>16749.503130217028</v>
      </c>
      <c r="N2460" s="3">
        <f>+IF(Tabella2026[[#This Row],[REDDITO COMPLESSIVO PROCAPITE]]&lt;media_aggr_reddito_pc,(media_aggr_reddito_pc-Tabella2026[[#This Row],[REDDITO COMPLESSIVO PROCAPITE]]),0)</f>
        <v>1075.5629323917128</v>
      </c>
      <c r="O2460" s="3">
        <f>+Tabella2026[[#This Row],[DIFFERENZA REDDITO INFERIORE ALLA MEDIA DALLA MEDIA]]*Tabella2026[[#This Row],[POP_2024]]</f>
        <v>5154097.5720210876</v>
      </c>
      <c r="P2460" s="3">
        <f>+Tabella2026[[#This Row],[POPOLAZIONE PER DIFFERENZA ]]/SUM(Tabella2026[[POPOLAZIONE PER DIFFERENZA ]])</f>
        <v>4.5726231350570776E-5</v>
      </c>
      <c r="Q2460" s="3">
        <f>+Tabella2026[[#This Row],[INCIDENZA POPOLAZIONE PER DIFFERENZA]]*(PLAFOND-SUM(Tabella2026[CONTRIBUTO SULLA BASE DELLA POPOLAZIONE]))</f>
        <v>13461.768214934578</v>
      </c>
      <c r="R2460" s="3">
        <f>+Tabella2026[[#This Row],[CONTRIBUTO SULLA BASE DELLA POPOLAZIONE]]+Tabella2026[[#This Row],[CONTRIBUTO SULLA BASE DEL REDDITO]]</f>
        <v>37395.909683104823</v>
      </c>
      <c r="S2460" s="3">
        <f>+Tabella2026[[#This Row],[CONTRIBUTO TOTALE]]/(PLAFOND/N_TESSERE)</f>
        <v>74.791819366209651</v>
      </c>
      <c r="T2460" s="3">
        <f>+MAX(CEILING(Tabella2026[[#This Row],[preDEF1]],1),1)</f>
        <v>75</v>
      </c>
      <c r="U2460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2460" s="21">
        <f>+Tabella2026[[#This Row],[DEF - n. card]]*(PLAFOND/N_TESSERE)</f>
        <v>37000</v>
      </c>
      <c r="W2460" s="18"/>
    </row>
    <row r="2461" spans="2:23" x14ac:dyDescent="0.25">
      <c r="B2461" s="1" t="s">
        <v>4973</v>
      </c>
      <c r="C2461" s="2">
        <v>27041</v>
      </c>
      <c r="D2461" s="1" t="s">
        <v>4974</v>
      </c>
      <c r="E2461" s="1" t="s">
        <v>38</v>
      </c>
      <c r="F2461" s="1" t="s">
        <v>40</v>
      </c>
      <c r="G2461" s="1" t="s">
        <v>4778</v>
      </c>
      <c r="H2461" s="1" t="s">
        <v>15835</v>
      </c>
      <c r="I2461" s="5">
        <v>4792</v>
      </c>
      <c r="J2461" s="5">
        <v>86578299</v>
      </c>
      <c r="K2461" s="3">
        <f>+Tabella2026[[#This Row],[POP_2024]]/SUM(Tabella2026[POP_2024])</f>
        <v>8.1298241989985525E-5</v>
      </c>
      <c r="L2461" s="3">
        <f>+Tabella2026[[#This Row],[INCIDENZA POPOLAZIONE]]*(PLAFOND/2)</f>
        <v>23934.141468170244</v>
      </c>
      <c r="M2461" s="3">
        <f>+IFERROR(Tabella2026[[#This Row],[reddito_2024]]/Tabella2026[[#This Row],[POP_2024]],"")</f>
        <v>18067.257721202004</v>
      </c>
      <c r="N2461" s="3">
        <f>+IF(Tabella2026[[#This Row],[REDDITO COMPLESSIVO PROCAPITE]]&lt;media_aggr_reddito_pc,(media_aggr_reddito_pc-Tabella2026[[#This Row],[REDDITO COMPLESSIVO PROCAPITE]]),0)</f>
        <v>0</v>
      </c>
      <c r="O2461" s="3">
        <f>+Tabella2026[[#This Row],[DIFFERENZA REDDITO INFERIORE ALLA MEDIA DALLA MEDIA]]*Tabella2026[[#This Row],[POP_2024]]</f>
        <v>0</v>
      </c>
      <c r="P2461" s="3">
        <f>+Tabella2026[[#This Row],[POPOLAZIONE PER DIFFERENZA ]]/SUM(Tabella2026[[POPOLAZIONE PER DIFFERENZA ]])</f>
        <v>0</v>
      </c>
      <c r="Q2461" s="3">
        <f>+Tabella2026[[#This Row],[INCIDENZA POPOLAZIONE PER DIFFERENZA]]*(PLAFOND-SUM(Tabella2026[CONTRIBUTO SULLA BASE DELLA POPOLAZIONE]))</f>
        <v>0</v>
      </c>
      <c r="R2461" s="3">
        <f>+Tabella2026[[#This Row],[CONTRIBUTO SULLA BASE DELLA POPOLAZIONE]]+Tabella2026[[#This Row],[CONTRIBUTO SULLA BASE DEL REDDITO]]</f>
        <v>23934.141468170244</v>
      </c>
      <c r="S2461" s="3">
        <f>+Tabella2026[[#This Row],[CONTRIBUTO TOTALE]]/(PLAFOND/N_TESSERE)</f>
        <v>47.868282936340492</v>
      </c>
      <c r="T2461" s="3">
        <f>+MAX(CEILING(Tabella2026[[#This Row],[preDEF1]],1),1)</f>
        <v>48</v>
      </c>
      <c r="U2461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61" s="21">
        <f>+Tabella2026[[#This Row],[DEF - n. card]]*(PLAFOND/N_TESSERE)</f>
        <v>23500</v>
      </c>
      <c r="W2461" s="18"/>
    </row>
    <row r="2462" spans="2:23" x14ac:dyDescent="0.25">
      <c r="B2462" s="1" t="s">
        <v>5006</v>
      </c>
      <c r="C2462" s="2">
        <v>17142</v>
      </c>
      <c r="D2462" s="1" t="s">
        <v>5007</v>
      </c>
      <c r="E2462" s="1" t="s">
        <v>12</v>
      </c>
      <c r="F2462" s="1" t="s">
        <v>50</v>
      </c>
      <c r="G2462" s="1" t="s">
        <v>4778</v>
      </c>
      <c r="H2462" s="1" t="s">
        <v>15835</v>
      </c>
      <c r="I2462" s="5">
        <v>4789</v>
      </c>
      <c r="J2462" s="5">
        <v>80201926</v>
      </c>
      <c r="K2462" s="3">
        <f>+Tabella2026[[#This Row],[POP_2024]]/SUM(Tabella2026[POP_2024])</f>
        <v>8.1247345761694629E-5</v>
      </c>
      <c r="L2462" s="3">
        <f>+Tabella2026[[#This Row],[INCIDENZA POPOLAZIONE]]*(PLAFOND/2)</f>
        <v>23919.157656733576</v>
      </c>
      <c r="M2462" s="3">
        <f>+IFERROR(Tabella2026[[#This Row],[reddito_2024]]/Tabella2026[[#This Row],[POP_2024]],"")</f>
        <v>16747.113384840261</v>
      </c>
      <c r="N2462" s="3">
        <f>+IF(Tabella2026[[#This Row],[REDDITO COMPLESSIVO PROCAPITE]]&lt;media_aggr_reddito_pc,(media_aggr_reddito_pc-Tabella2026[[#This Row],[REDDITO COMPLESSIVO PROCAPITE]]),0)</f>
        <v>1077.9526777684805</v>
      </c>
      <c r="O2462" s="3">
        <f>+Tabella2026[[#This Row],[DIFFERENZA REDDITO INFERIORE ALLA MEDIA DALLA MEDIA]]*Tabella2026[[#This Row],[POP_2024]]</f>
        <v>5162315.373833253</v>
      </c>
      <c r="P2462" s="3">
        <f>+Tabella2026[[#This Row],[POPOLAZIONE PER DIFFERENZA ]]/SUM(Tabella2026[[POPOLAZIONE PER DIFFERENZA ]])</f>
        <v>4.5799138217700353E-5</v>
      </c>
      <c r="Q2462" s="3">
        <f>+Tabella2026[[#This Row],[INCIDENZA POPOLAZIONE PER DIFFERENZA]]*(PLAFOND-SUM(Tabella2026[CONTRIBUTO SULLA BASE DELLA POPOLAZIONE]))</f>
        <v>13483.231941937376</v>
      </c>
      <c r="R2462" s="3">
        <f>+Tabella2026[[#This Row],[CONTRIBUTO SULLA BASE DELLA POPOLAZIONE]]+Tabella2026[[#This Row],[CONTRIBUTO SULLA BASE DEL REDDITO]]</f>
        <v>37402.389598670954</v>
      </c>
      <c r="S2462" s="3">
        <f>+Tabella2026[[#This Row],[CONTRIBUTO TOTALE]]/(PLAFOND/N_TESSERE)</f>
        <v>74.804779197341901</v>
      </c>
      <c r="T2462" s="3">
        <f>+MAX(CEILING(Tabella2026[[#This Row],[preDEF1]],1),1)</f>
        <v>75</v>
      </c>
      <c r="U2462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2462" s="21">
        <f>+Tabella2026[[#This Row],[DEF - n. card]]*(PLAFOND/N_TESSERE)</f>
        <v>37000</v>
      </c>
      <c r="W2462" s="18"/>
    </row>
    <row r="2463" spans="2:23" x14ac:dyDescent="0.25">
      <c r="B2463" s="1" t="s">
        <v>5309</v>
      </c>
      <c r="C2463" s="2">
        <v>15097</v>
      </c>
      <c r="D2463" s="1" t="s">
        <v>5310</v>
      </c>
      <c r="E2463" s="1" t="s">
        <v>12</v>
      </c>
      <c r="F2463" s="1" t="s">
        <v>11</v>
      </c>
      <c r="G2463" s="1" t="s">
        <v>4778</v>
      </c>
      <c r="H2463" s="1" t="s">
        <v>15835</v>
      </c>
      <c r="I2463" s="5">
        <v>4788</v>
      </c>
      <c r="J2463" s="5">
        <v>114947048</v>
      </c>
      <c r="K2463" s="3">
        <f>+Tabella2026[[#This Row],[POP_2024]]/SUM(Tabella2026[POP_2024])</f>
        <v>8.1230380352264339E-5</v>
      </c>
      <c r="L2463" s="3">
        <f>+Tabella2026[[#This Row],[INCIDENZA POPOLAZIONE]]*(PLAFOND/2)</f>
        <v>23914.163052921358</v>
      </c>
      <c r="M2463" s="3">
        <f>+IFERROR(Tabella2026[[#This Row],[reddito_2024]]/Tabella2026[[#This Row],[POP_2024]],"")</f>
        <v>24007.319966583123</v>
      </c>
      <c r="N2463" s="3">
        <f>+IF(Tabella2026[[#This Row],[REDDITO COMPLESSIVO PROCAPITE]]&lt;media_aggr_reddito_pc,(media_aggr_reddito_pc-Tabella2026[[#This Row],[REDDITO COMPLESSIVO PROCAPITE]]),0)</f>
        <v>0</v>
      </c>
      <c r="O2463" s="3">
        <f>+Tabella2026[[#This Row],[DIFFERENZA REDDITO INFERIORE ALLA MEDIA DALLA MEDIA]]*Tabella2026[[#This Row],[POP_2024]]</f>
        <v>0</v>
      </c>
      <c r="P2463" s="3">
        <f>+Tabella2026[[#This Row],[POPOLAZIONE PER DIFFERENZA ]]/SUM(Tabella2026[[POPOLAZIONE PER DIFFERENZA ]])</f>
        <v>0</v>
      </c>
      <c r="Q2463" s="3">
        <f>+Tabella2026[[#This Row],[INCIDENZA POPOLAZIONE PER DIFFERENZA]]*(PLAFOND-SUM(Tabella2026[CONTRIBUTO SULLA BASE DELLA POPOLAZIONE]))</f>
        <v>0</v>
      </c>
      <c r="R2463" s="3">
        <f>+Tabella2026[[#This Row],[CONTRIBUTO SULLA BASE DELLA POPOLAZIONE]]+Tabella2026[[#This Row],[CONTRIBUTO SULLA BASE DEL REDDITO]]</f>
        <v>23914.163052921358</v>
      </c>
      <c r="S2463" s="3">
        <f>+Tabella2026[[#This Row],[CONTRIBUTO TOTALE]]/(PLAFOND/N_TESSERE)</f>
        <v>47.828326105842713</v>
      </c>
      <c r="T2463" s="3">
        <f>+MAX(CEILING(Tabella2026[[#This Row],[preDEF1]],1),1)</f>
        <v>48</v>
      </c>
      <c r="U2463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63" s="21">
        <f>+Tabella2026[[#This Row],[DEF - n. card]]*(PLAFOND/N_TESSERE)</f>
        <v>23500</v>
      </c>
      <c r="W2463" s="18"/>
    </row>
    <row r="2464" spans="2:23" x14ac:dyDescent="0.25">
      <c r="B2464" s="1" t="s">
        <v>5000</v>
      </c>
      <c r="C2464" s="2">
        <v>17206</v>
      </c>
      <c r="D2464" s="1" t="s">
        <v>5001</v>
      </c>
      <c r="E2464" s="1" t="s">
        <v>12</v>
      </c>
      <c r="F2464" s="1" t="s">
        <v>50</v>
      </c>
      <c r="G2464" s="1" t="s">
        <v>4778</v>
      </c>
      <c r="H2464" s="1" t="s">
        <v>15835</v>
      </c>
      <c r="I2464" s="5">
        <v>4783</v>
      </c>
      <c r="J2464" s="5">
        <v>83981956</v>
      </c>
      <c r="K2464" s="3">
        <f>+Tabella2026[[#This Row],[POP_2024]]/SUM(Tabella2026[POP_2024])</f>
        <v>8.1145553305112851E-5</v>
      </c>
      <c r="L2464" s="3">
        <f>+Tabella2026[[#This Row],[INCIDENZA POPOLAZIONE]]*(PLAFOND/2)</f>
        <v>23889.190033860243</v>
      </c>
      <c r="M2464" s="3">
        <f>+IFERROR(Tabella2026[[#This Row],[reddito_2024]]/Tabella2026[[#This Row],[POP_2024]],"")</f>
        <v>17558.426928705834</v>
      </c>
      <c r="N2464" s="3">
        <f>+IF(Tabella2026[[#This Row],[REDDITO COMPLESSIVO PROCAPITE]]&lt;media_aggr_reddito_pc,(media_aggr_reddito_pc-Tabella2026[[#This Row],[REDDITO COMPLESSIVO PROCAPITE]]),0)</f>
        <v>266.63913390290691</v>
      </c>
      <c r="O2464" s="3">
        <f>+Tabella2026[[#This Row],[DIFFERENZA REDDITO INFERIORE ALLA MEDIA DALLA MEDIA]]*Tabella2026[[#This Row],[POP_2024]]</f>
        <v>1275334.9774576037</v>
      </c>
      <c r="P2464" s="3">
        <f>+Tabella2026[[#This Row],[POPOLAZIONE PER DIFFERENZA ]]/SUM(Tabella2026[[POPOLAZIONE PER DIFFERENZA ]])</f>
        <v>1.1314543703105269E-5</v>
      </c>
      <c r="Q2464" s="3">
        <f>+Tabella2026[[#This Row],[INCIDENZA POPOLAZIONE PER DIFFERENZA]]*(PLAFOND-SUM(Tabella2026[CONTRIBUTO SULLA BASE DELLA POPOLAZIONE]))</f>
        <v>3330.9931802864271</v>
      </c>
      <c r="R2464" s="3">
        <f>+Tabella2026[[#This Row],[CONTRIBUTO SULLA BASE DELLA POPOLAZIONE]]+Tabella2026[[#This Row],[CONTRIBUTO SULLA BASE DEL REDDITO]]</f>
        <v>27220.183214146669</v>
      </c>
      <c r="S2464" s="3">
        <f>+Tabella2026[[#This Row],[CONTRIBUTO TOTALE]]/(PLAFOND/N_TESSERE)</f>
        <v>54.440366428293338</v>
      </c>
      <c r="T2464" s="3">
        <f>+MAX(CEILING(Tabella2026[[#This Row],[preDEF1]],1),1)</f>
        <v>55</v>
      </c>
      <c r="U2464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464" s="21">
        <f>+Tabella2026[[#This Row],[DEF - n. card]]*(PLAFOND/N_TESSERE)</f>
        <v>27000</v>
      </c>
      <c r="W2464" s="18"/>
    </row>
    <row r="2465" spans="2:23" x14ac:dyDescent="0.25">
      <c r="B2465" s="1" t="s">
        <v>5022</v>
      </c>
      <c r="C2465" s="2">
        <v>79087</v>
      </c>
      <c r="D2465" s="1" t="s">
        <v>5023</v>
      </c>
      <c r="E2465" s="1" t="s">
        <v>61</v>
      </c>
      <c r="F2465" s="1" t="s">
        <v>148</v>
      </c>
      <c r="G2465" s="1" t="s">
        <v>4778</v>
      </c>
      <c r="H2465" s="1" t="s">
        <v>15836</v>
      </c>
      <c r="I2465" s="5">
        <v>4782</v>
      </c>
      <c r="J2465" s="5">
        <v>57511443</v>
      </c>
      <c r="K2465" s="3">
        <f>+Tabella2026[[#This Row],[POP_2024]]/SUM(Tabella2026[POP_2024])</f>
        <v>8.1128587895682548E-5</v>
      </c>
      <c r="L2465" s="3">
        <f>+Tabella2026[[#This Row],[INCIDENZA POPOLAZIONE]]*(PLAFOND/2)</f>
        <v>23884.195430048021</v>
      </c>
      <c r="M2465" s="3">
        <f>+IFERROR(Tabella2026[[#This Row],[reddito_2024]]/Tabella2026[[#This Row],[POP_2024]],"")</f>
        <v>12026.650564617315</v>
      </c>
      <c r="N2465" s="3">
        <f>+IF(Tabella2026[[#This Row],[REDDITO COMPLESSIVO PROCAPITE]]&lt;media_aggr_reddito_pc,(media_aggr_reddito_pc-Tabella2026[[#This Row],[REDDITO COMPLESSIVO PROCAPITE]]),0)</f>
        <v>5798.4154979914256</v>
      </c>
      <c r="O2465" s="3">
        <f>+Tabella2026[[#This Row],[DIFFERENZA REDDITO INFERIORE ALLA MEDIA DALLA MEDIA]]*Tabella2026[[#This Row],[POP_2024]]</f>
        <v>27728022.911394998</v>
      </c>
      <c r="P2465" s="3">
        <f>+Tabella2026[[#This Row],[POPOLAZIONE PER DIFFERENZA ]]/SUM(Tabella2026[[POPOLAZIONE PER DIFFERENZA ]])</f>
        <v>2.4599805743359085E-4</v>
      </c>
      <c r="Q2465" s="3">
        <f>+Tabella2026[[#This Row],[INCIDENZA POPOLAZIONE PER DIFFERENZA]]*(PLAFOND-SUM(Tabella2026[CONTRIBUTO SULLA BASE DELLA POPOLAZIONE]))</f>
        <v>72421.643609906372</v>
      </c>
      <c r="R2465" s="3">
        <f>+Tabella2026[[#This Row],[CONTRIBUTO SULLA BASE DELLA POPOLAZIONE]]+Tabella2026[[#This Row],[CONTRIBUTO SULLA BASE DEL REDDITO]]</f>
        <v>96305.839039954386</v>
      </c>
      <c r="S2465" s="3">
        <f>+Tabella2026[[#This Row],[CONTRIBUTO TOTALE]]/(PLAFOND/N_TESSERE)</f>
        <v>192.61167807990878</v>
      </c>
      <c r="T2465" s="3">
        <f>+MAX(CEILING(Tabella2026[[#This Row],[preDEF1]],1),1)</f>
        <v>193</v>
      </c>
      <c r="U2465" s="9">
        <f xml:space="preserve"> IF(ROW(Tabella2026[[#This Row],[preDEF2]]) - ROW(Tabella2026[[#Headers],[preDEF2]])&lt;=ABS(SUM(Tabella2026[preDEF2])-N_TESSERE),Tabella2026[[#This Row],[preDEF2]]-1,Tabella2026[[#This Row],[preDEF2]])</f>
        <v>192</v>
      </c>
      <c r="V2465" s="21">
        <f>+Tabella2026[[#This Row],[DEF - n. card]]*(PLAFOND/N_TESSERE)</f>
        <v>96000</v>
      </c>
      <c r="W2465" s="18"/>
    </row>
    <row r="2466" spans="2:23" x14ac:dyDescent="0.25">
      <c r="B2466" s="1" t="s">
        <v>4957</v>
      </c>
      <c r="C2466" s="2">
        <v>1293</v>
      </c>
      <c r="D2466" s="1" t="s">
        <v>4958</v>
      </c>
      <c r="E2466" s="1" t="s">
        <v>18</v>
      </c>
      <c r="F2466" s="1" t="s">
        <v>17</v>
      </c>
      <c r="G2466" s="1" t="s">
        <v>4778</v>
      </c>
      <c r="H2466" s="1" t="s">
        <v>15835</v>
      </c>
      <c r="I2466" s="5">
        <v>4777</v>
      </c>
      <c r="J2466" s="5">
        <v>88039486</v>
      </c>
      <c r="K2466" s="3">
        <f>+Tabella2026[[#This Row],[POP_2024]]/SUM(Tabella2026[POP_2024])</f>
        <v>8.1043760848531059E-5</v>
      </c>
      <c r="L2466" s="3">
        <f>+Tabella2026[[#This Row],[INCIDENZA POPOLAZIONE]]*(PLAFOND/2)</f>
        <v>23859.222410986906</v>
      </c>
      <c r="M2466" s="3">
        <f>+IFERROR(Tabella2026[[#This Row],[reddito_2024]]/Tabella2026[[#This Row],[POP_2024]],"")</f>
        <v>18429.869374084152</v>
      </c>
      <c r="N2466" s="3">
        <f>+IF(Tabella2026[[#This Row],[REDDITO COMPLESSIVO PROCAPITE]]&lt;media_aggr_reddito_pc,(media_aggr_reddito_pc-Tabella2026[[#This Row],[REDDITO COMPLESSIVO PROCAPITE]]),0)</f>
        <v>0</v>
      </c>
      <c r="O2466" s="3">
        <f>+Tabella2026[[#This Row],[DIFFERENZA REDDITO INFERIORE ALLA MEDIA DALLA MEDIA]]*Tabella2026[[#This Row],[POP_2024]]</f>
        <v>0</v>
      </c>
      <c r="P2466" s="3">
        <f>+Tabella2026[[#This Row],[POPOLAZIONE PER DIFFERENZA ]]/SUM(Tabella2026[[POPOLAZIONE PER DIFFERENZA ]])</f>
        <v>0</v>
      </c>
      <c r="Q2466" s="3">
        <f>+Tabella2026[[#This Row],[INCIDENZA POPOLAZIONE PER DIFFERENZA]]*(PLAFOND-SUM(Tabella2026[CONTRIBUTO SULLA BASE DELLA POPOLAZIONE]))</f>
        <v>0</v>
      </c>
      <c r="R2466" s="3">
        <f>+Tabella2026[[#This Row],[CONTRIBUTO SULLA BASE DELLA POPOLAZIONE]]+Tabella2026[[#This Row],[CONTRIBUTO SULLA BASE DEL REDDITO]]</f>
        <v>23859.222410986906</v>
      </c>
      <c r="S2466" s="3">
        <f>+Tabella2026[[#This Row],[CONTRIBUTO TOTALE]]/(PLAFOND/N_TESSERE)</f>
        <v>47.718444821973812</v>
      </c>
      <c r="T2466" s="3">
        <f>+MAX(CEILING(Tabella2026[[#This Row],[preDEF1]],1),1)</f>
        <v>48</v>
      </c>
      <c r="U2466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66" s="21">
        <f>+Tabella2026[[#This Row],[DEF - n. card]]*(PLAFOND/N_TESSERE)</f>
        <v>23500</v>
      </c>
      <c r="W2466" s="18"/>
    </row>
    <row r="2467" spans="2:23" x14ac:dyDescent="0.25">
      <c r="B2467" s="1" t="s">
        <v>4982</v>
      </c>
      <c r="C2467" s="2">
        <v>7066</v>
      </c>
      <c r="D2467" s="1" t="s">
        <v>4983</v>
      </c>
      <c r="E2467" s="1" t="s">
        <v>565</v>
      </c>
      <c r="F2467" s="1" t="s">
        <v>565</v>
      </c>
      <c r="G2467" s="1" t="s">
        <v>4778</v>
      </c>
      <c r="H2467" s="1" t="s">
        <v>15835</v>
      </c>
      <c r="I2467" s="5">
        <v>4775</v>
      </c>
      <c r="J2467" s="5">
        <v>107307933</v>
      </c>
      <c r="K2467" s="3">
        <f>+Tabella2026[[#This Row],[POP_2024]]/SUM(Tabella2026[POP_2024])</f>
        <v>8.1009830029670467E-5</v>
      </c>
      <c r="L2467" s="3">
        <f>+Tabella2026[[#This Row],[INCIDENZA POPOLAZIONE]]*(PLAFOND/2)</f>
        <v>23849.233203362463</v>
      </c>
      <c r="M2467" s="3">
        <f>+IFERROR(Tabella2026[[#This Row],[reddito_2024]]/Tabella2026[[#This Row],[POP_2024]],"")</f>
        <v>22472.865549738221</v>
      </c>
      <c r="N2467" s="3">
        <f>+IF(Tabella2026[[#This Row],[REDDITO COMPLESSIVO PROCAPITE]]&lt;media_aggr_reddito_pc,(media_aggr_reddito_pc-Tabella2026[[#This Row],[REDDITO COMPLESSIVO PROCAPITE]]),0)</f>
        <v>0</v>
      </c>
      <c r="O2467" s="3">
        <f>+Tabella2026[[#This Row],[DIFFERENZA REDDITO INFERIORE ALLA MEDIA DALLA MEDIA]]*Tabella2026[[#This Row],[POP_2024]]</f>
        <v>0</v>
      </c>
      <c r="P2467" s="3">
        <f>+Tabella2026[[#This Row],[POPOLAZIONE PER DIFFERENZA ]]/SUM(Tabella2026[[POPOLAZIONE PER DIFFERENZA ]])</f>
        <v>0</v>
      </c>
      <c r="Q2467" s="3">
        <f>+Tabella2026[[#This Row],[INCIDENZA POPOLAZIONE PER DIFFERENZA]]*(PLAFOND-SUM(Tabella2026[CONTRIBUTO SULLA BASE DELLA POPOLAZIONE]))</f>
        <v>0</v>
      </c>
      <c r="R2467" s="3">
        <f>+Tabella2026[[#This Row],[CONTRIBUTO SULLA BASE DELLA POPOLAZIONE]]+Tabella2026[[#This Row],[CONTRIBUTO SULLA BASE DEL REDDITO]]</f>
        <v>23849.233203362463</v>
      </c>
      <c r="S2467" s="3">
        <f>+Tabella2026[[#This Row],[CONTRIBUTO TOTALE]]/(PLAFOND/N_TESSERE)</f>
        <v>47.698466406724926</v>
      </c>
      <c r="T2467" s="3">
        <f>+MAX(CEILING(Tabella2026[[#This Row],[preDEF1]],1),1)</f>
        <v>48</v>
      </c>
      <c r="U2467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67" s="21">
        <f>+Tabella2026[[#This Row],[DEF - n. card]]*(PLAFOND/N_TESSERE)</f>
        <v>23500</v>
      </c>
      <c r="W2467" s="18"/>
    </row>
    <row r="2468" spans="2:23" x14ac:dyDescent="0.25">
      <c r="B2468" s="1" t="s">
        <v>4931</v>
      </c>
      <c r="C2468" s="2">
        <v>16176</v>
      </c>
      <c r="D2468" s="1" t="s">
        <v>4932</v>
      </c>
      <c r="E2468" s="1" t="s">
        <v>12</v>
      </c>
      <c r="F2468" s="1" t="s">
        <v>93</v>
      </c>
      <c r="G2468" s="1" t="s">
        <v>4778</v>
      </c>
      <c r="H2468" s="1" t="s">
        <v>15835</v>
      </c>
      <c r="I2468" s="5">
        <v>4774</v>
      </c>
      <c r="J2468" s="5">
        <v>98028594</v>
      </c>
      <c r="K2468" s="3">
        <f>+Tabella2026[[#This Row],[POP_2024]]/SUM(Tabella2026[POP_2024])</f>
        <v>8.0992864620240164E-5</v>
      </c>
      <c r="L2468" s="3">
        <f>+Tabella2026[[#This Row],[INCIDENZA POPOLAZIONE]]*(PLAFOND/2)</f>
        <v>23844.238599550237</v>
      </c>
      <c r="M2468" s="3">
        <f>+IFERROR(Tabella2026[[#This Row],[reddito_2024]]/Tabella2026[[#This Row],[POP_2024]],"")</f>
        <v>20533.848764139086</v>
      </c>
      <c r="N2468" s="3">
        <f>+IF(Tabella2026[[#This Row],[REDDITO COMPLESSIVO PROCAPITE]]&lt;media_aggr_reddito_pc,(media_aggr_reddito_pc-Tabella2026[[#This Row],[REDDITO COMPLESSIVO PROCAPITE]]),0)</f>
        <v>0</v>
      </c>
      <c r="O2468" s="3">
        <f>+Tabella2026[[#This Row],[DIFFERENZA REDDITO INFERIORE ALLA MEDIA DALLA MEDIA]]*Tabella2026[[#This Row],[POP_2024]]</f>
        <v>0</v>
      </c>
      <c r="P2468" s="3">
        <f>+Tabella2026[[#This Row],[POPOLAZIONE PER DIFFERENZA ]]/SUM(Tabella2026[[POPOLAZIONE PER DIFFERENZA ]])</f>
        <v>0</v>
      </c>
      <c r="Q2468" s="3">
        <f>+Tabella2026[[#This Row],[INCIDENZA POPOLAZIONE PER DIFFERENZA]]*(PLAFOND-SUM(Tabella2026[CONTRIBUTO SULLA BASE DELLA POPOLAZIONE]))</f>
        <v>0</v>
      </c>
      <c r="R2468" s="3">
        <f>+Tabella2026[[#This Row],[CONTRIBUTO SULLA BASE DELLA POPOLAZIONE]]+Tabella2026[[#This Row],[CONTRIBUTO SULLA BASE DEL REDDITO]]</f>
        <v>23844.238599550237</v>
      </c>
      <c r="S2468" s="3">
        <f>+Tabella2026[[#This Row],[CONTRIBUTO TOTALE]]/(PLAFOND/N_TESSERE)</f>
        <v>47.688477199100475</v>
      </c>
      <c r="T2468" s="3">
        <f>+MAX(CEILING(Tabella2026[[#This Row],[preDEF1]],1),1)</f>
        <v>48</v>
      </c>
      <c r="U2468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68" s="21">
        <f>+Tabella2026[[#This Row],[DEF - n. card]]*(PLAFOND/N_TESSERE)</f>
        <v>23500</v>
      </c>
      <c r="W2468" s="18"/>
    </row>
    <row r="2469" spans="2:23" x14ac:dyDescent="0.25">
      <c r="B2469" s="1" t="s">
        <v>4953</v>
      </c>
      <c r="C2469" s="2">
        <v>108055</v>
      </c>
      <c r="D2469" s="1" t="s">
        <v>4954</v>
      </c>
      <c r="E2469" s="1" t="s">
        <v>12</v>
      </c>
      <c r="F2469" s="1" t="s">
        <v>91</v>
      </c>
      <c r="G2469" s="1" t="s">
        <v>4778</v>
      </c>
      <c r="H2469" s="1" t="s">
        <v>15835</v>
      </c>
      <c r="I2469" s="5">
        <v>4773</v>
      </c>
      <c r="J2469" s="5">
        <v>99499576</v>
      </c>
      <c r="K2469" s="3">
        <f>+Tabella2026[[#This Row],[POP_2024]]/SUM(Tabella2026[POP_2024])</f>
        <v>8.0975899210809874E-5</v>
      </c>
      <c r="L2469" s="3">
        <f>+Tabella2026[[#This Row],[INCIDENZA POPOLAZIONE]]*(PLAFOND/2)</f>
        <v>23839.243995738019</v>
      </c>
      <c r="M2469" s="3">
        <f>+IFERROR(Tabella2026[[#This Row],[reddito_2024]]/Tabella2026[[#This Row],[POP_2024]],"")</f>
        <v>20846.338990152944</v>
      </c>
      <c r="N2469" s="3">
        <f>+IF(Tabella2026[[#This Row],[REDDITO COMPLESSIVO PROCAPITE]]&lt;media_aggr_reddito_pc,(media_aggr_reddito_pc-Tabella2026[[#This Row],[REDDITO COMPLESSIVO PROCAPITE]]),0)</f>
        <v>0</v>
      </c>
      <c r="O2469" s="3">
        <f>+Tabella2026[[#This Row],[DIFFERENZA REDDITO INFERIORE ALLA MEDIA DALLA MEDIA]]*Tabella2026[[#This Row],[POP_2024]]</f>
        <v>0</v>
      </c>
      <c r="P2469" s="3">
        <f>+Tabella2026[[#This Row],[POPOLAZIONE PER DIFFERENZA ]]/SUM(Tabella2026[[POPOLAZIONE PER DIFFERENZA ]])</f>
        <v>0</v>
      </c>
      <c r="Q2469" s="3">
        <f>+Tabella2026[[#This Row],[INCIDENZA POPOLAZIONE PER DIFFERENZA]]*(PLAFOND-SUM(Tabella2026[CONTRIBUTO SULLA BASE DELLA POPOLAZIONE]))</f>
        <v>0</v>
      </c>
      <c r="R2469" s="3">
        <f>+Tabella2026[[#This Row],[CONTRIBUTO SULLA BASE DELLA POPOLAZIONE]]+Tabella2026[[#This Row],[CONTRIBUTO SULLA BASE DEL REDDITO]]</f>
        <v>23839.243995738019</v>
      </c>
      <c r="S2469" s="3">
        <f>+Tabella2026[[#This Row],[CONTRIBUTO TOTALE]]/(PLAFOND/N_TESSERE)</f>
        <v>47.67848799147604</v>
      </c>
      <c r="T2469" s="3">
        <f>+MAX(CEILING(Tabella2026[[#This Row],[preDEF1]],1),1)</f>
        <v>48</v>
      </c>
      <c r="U2469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69" s="21">
        <f>+Tabella2026[[#This Row],[DEF - n. card]]*(PLAFOND/N_TESSERE)</f>
        <v>23500</v>
      </c>
      <c r="W2469" s="18"/>
    </row>
    <row r="2470" spans="2:23" x14ac:dyDescent="0.25">
      <c r="B2470" s="1" t="s">
        <v>4998</v>
      </c>
      <c r="C2470" s="2">
        <v>97061</v>
      </c>
      <c r="D2470" s="1" t="s">
        <v>4999</v>
      </c>
      <c r="E2470" s="1" t="s">
        <v>12</v>
      </c>
      <c r="F2470" s="1" t="s">
        <v>362</v>
      </c>
      <c r="G2470" s="1" t="s">
        <v>4778</v>
      </c>
      <c r="H2470" s="1" t="s">
        <v>15835</v>
      </c>
      <c r="I2470" s="5">
        <v>4769</v>
      </c>
      <c r="J2470" s="5">
        <v>110903412</v>
      </c>
      <c r="K2470" s="3">
        <f>+Tabella2026[[#This Row],[POP_2024]]/SUM(Tabella2026[POP_2024])</f>
        <v>8.0908037573088675E-5</v>
      </c>
      <c r="L2470" s="3">
        <f>+Tabella2026[[#This Row],[INCIDENZA POPOLAZIONE]]*(PLAFOND/2)</f>
        <v>23819.265580489126</v>
      </c>
      <c r="M2470" s="3">
        <f>+IFERROR(Tabella2026[[#This Row],[reddito_2024]]/Tabella2026[[#This Row],[POP_2024]],"")</f>
        <v>23255.066470958271</v>
      </c>
      <c r="N2470" s="3">
        <f>+IF(Tabella2026[[#This Row],[REDDITO COMPLESSIVO PROCAPITE]]&lt;media_aggr_reddito_pc,(media_aggr_reddito_pc-Tabella2026[[#This Row],[REDDITO COMPLESSIVO PROCAPITE]]),0)</f>
        <v>0</v>
      </c>
      <c r="O2470" s="3">
        <f>+Tabella2026[[#This Row],[DIFFERENZA REDDITO INFERIORE ALLA MEDIA DALLA MEDIA]]*Tabella2026[[#This Row],[POP_2024]]</f>
        <v>0</v>
      </c>
      <c r="P2470" s="3">
        <f>+Tabella2026[[#This Row],[POPOLAZIONE PER DIFFERENZA ]]/SUM(Tabella2026[[POPOLAZIONE PER DIFFERENZA ]])</f>
        <v>0</v>
      </c>
      <c r="Q2470" s="3">
        <f>+Tabella2026[[#This Row],[INCIDENZA POPOLAZIONE PER DIFFERENZA]]*(PLAFOND-SUM(Tabella2026[CONTRIBUTO SULLA BASE DELLA POPOLAZIONE]))</f>
        <v>0</v>
      </c>
      <c r="R2470" s="3">
        <f>+Tabella2026[[#This Row],[CONTRIBUTO SULLA BASE DELLA POPOLAZIONE]]+Tabella2026[[#This Row],[CONTRIBUTO SULLA BASE DEL REDDITO]]</f>
        <v>23819.265580489126</v>
      </c>
      <c r="S2470" s="3">
        <f>+Tabella2026[[#This Row],[CONTRIBUTO TOTALE]]/(PLAFOND/N_TESSERE)</f>
        <v>47.638531160978253</v>
      </c>
      <c r="T2470" s="3">
        <f>+MAX(CEILING(Tabella2026[[#This Row],[preDEF1]],1),1)</f>
        <v>48</v>
      </c>
      <c r="U2470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70" s="21">
        <f>+Tabella2026[[#This Row],[DEF - n. card]]*(PLAFOND/N_TESSERE)</f>
        <v>23500</v>
      </c>
      <c r="W2470" s="18"/>
    </row>
    <row r="2471" spans="2:23" x14ac:dyDescent="0.25">
      <c r="B2471" s="1" t="s">
        <v>4881</v>
      </c>
      <c r="C2471" s="2">
        <v>86003</v>
      </c>
      <c r="D2471" s="1" t="s">
        <v>4882</v>
      </c>
      <c r="E2471" s="1" t="s">
        <v>21</v>
      </c>
      <c r="F2471" s="1" t="s">
        <v>776</v>
      </c>
      <c r="G2471" s="1" t="s">
        <v>4778</v>
      </c>
      <c r="H2471" s="1" t="s">
        <v>15836</v>
      </c>
      <c r="I2471" s="5">
        <v>4763</v>
      </c>
      <c r="J2471" s="5">
        <v>52926270</v>
      </c>
      <c r="K2471" s="3">
        <f>+Tabella2026[[#This Row],[POP_2024]]/SUM(Tabella2026[POP_2024])</f>
        <v>8.0806245116506897E-5</v>
      </c>
      <c r="L2471" s="3">
        <f>+Tabella2026[[#This Row],[INCIDENZA POPOLAZIONE]]*(PLAFOND/2)</f>
        <v>23789.297957615792</v>
      </c>
      <c r="M2471" s="3">
        <f>+IFERROR(Tabella2026[[#This Row],[reddito_2024]]/Tabella2026[[#This Row],[POP_2024]],"")</f>
        <v>11111.960948981734</v>
      </c>
      <c r="N2471" s="3">
        <f>+IF(Tabella2026[[#This Row],[REDDITO COMPLESSIVO PROCAPITE]]&lt;media_aggr_reddito_pc,(media_aggr_reddito_pc-Tabella2026[[#This Row],[REDDITO COMPLESSIVO PROCAPITE]]),0)</f>
        <v>6713.1051136270071</v>
      </c>
      <c r="O2471" s="3">
        <f>+Tabella2026[[#This Row],[DIFFERENZA REDDITO INFERIORE ALLA MEDIA DALLA MEDIA]]*Tabella2026[[#This Row],[POP_2024]]</f>
        <v>31974519.656205434</v>
      </c>
      <c r="P2471" s="3">
        <f>+Tabella2026[[#This Row],[POPOLAZIONE PER DIFFERENZA ]]/SUM(Tabella2026[[POPOLAZIONE PER DIFFERENZA ]])</f>
        <v>2.8367221665725974E-4</v>
      </c>
      <c r="Q2471" s="3">
        <f>+Tabella2026[[#This Row],[INCIDENZA POPOLAZIONE PER DIFFERENZA]]*(PLAFOND-SUM(Tabella2026[CONTRIBUTO SULLA BASE DELLA POPOLAZIONE]))</f>
        <v>83512.887829735118</v>
      </c>
      <c r="R2471" s="3">
        <f>+Tabella2026[[#This Row],[CONTRIBUTO SULLA BASE DELLA POPOLAZIONE]]+Tabella2026[[#This Row],[CONTRIBUTO SULLA BASE DEL REDDITO]]</f>
        <v>107302.18578735091</v>
      </c>
      <c r="S2471" s="3">
        <f>+Tabella2026[[#This Row],[CONTRIBUTO TOTALE]]/(PLAFOND/N_TESSERE)</f>
        <v>214.60437157470182</v>
      </c>
      <c r="T2471" s="3">
        <f>+MAX(CEILING(Tabella2026[[#This Row],[preDEF1]],1),1)</f>
        <v>215</v>
      </c>
      <c r="U2471" s="9">
        <f xml:space="preserve"> IF(ROW(Tabella2026[[#This Row],[preDEF2]]) - ROW(Tabella2026[[#Headers],[preDEF2]])&lt;=ABS(SUM(Tabella2026[preDEF2])-N_TESSERE),Tabella2026[[#This Row],[preDEF2]]-1,Tabella2026[[#This Row],[preDEF2]])</f>
        <v>214</v>
      </c>
      <c r="V2471" s="21">
        <f>+Tabella2026[[#This Row],[DEF - n. card]]*(PLAFOND/N_TESSERE)</f>
        <v>107000</v>
      </c>
      <c r="W2471" s="18"/>
    </row>
    <row r="2472" spans="2:23" x14ac:dyDescent="0.25">
      <c r="B2472" s="1" t="s">
        <v>4929</v>
      </c>
      <c r="C2472" s="2">
        <v>64083</v>
      </c>
      <c r="D2472" s="1" t="s">
        <v>4930</v>
      </c>
      <c r="E2472" s="1" t="s">
        <v>15</v>
      </c>
      <c r="F2472" s="1" t="s">
        <v>290</v>
      </c>
      <c r="G2472" s="1" t="s">
        <v>4778</v>
      </c>
      <c r="H2472" s="1" t="s">
        <v>15836</v>
      </c>
      <c r="I2472" s="5">
        <v>4761</v>
      </c>
      <c r="J2472" s="5">
        <v>56529320</v>
      </c>
      <c r="K2472" s="3">
        <f>+Tabella2026[[#This Row],[POP_2024]]/SUM(Tabella2026[POP_2024])</f>
        <v>8.0772314297646304E-5</v>
      </c>
      <c r="L2472" s="3">
        <f>+Tabella2026[[#This Row],[INCIDENZA POPOLAZIONE]]*(PLAFOND/2)</f>
        <v>23779.308749991349</v>
      </c>
      <c r="M2472" s="3">
        <f>+IFERROR(Tabella2026[[#This Row],[reddito_2024]]/Tabella2026[[#This Row],[POP_2024]],"")</f>
        <v>11873.413148498215</v>
      </c>
      <c r="N2472" s="3">
        <f>+IF(Tabella2026[[#This Row],[REDDITO COMPLESSIVO PROCAPITE]]&lt;media_aggr_reddito_pc,(media_aggr_reddito_pc-Tabella2026[[#This Row],[REDDITO COMPLESSIVO PROCAPITE]]),0)</f>
        <v>5951.6529141105257</v>
      </c>
      <c r="O2472" s="3">
        <f>+Tabella2026[[#This Row],[DIFFERENZA REDDITO INFERIORE ALLA MEDIA DALLA MEDIA]]*Tabella2026[[#This Row],[POP_2024]]</f>
        <v>28335819.524080213</v>
      </c>
      <c r="P2472" s="3">
        <f>+Tabella2026[[#This Row],[POPOLAZIONE PER DIFFERENZA ]]/SUM(Tabella2026[[POPOLAZIONE PER DIFFERENZA ]])</f>
        <v>2.5139032021817743E-4</v>
      </c>
      <c r="Q2472" s="3">
        <f>+Tabella2026[[#This Row],[INCIDENZA POPOLAZIONE PER DIFFERENZA]]*(PLAFOND-SUM(Tabella2026[CONTRIBUTO SULLA BASE DELLA POPOLAZIONE]))</f>
        <v>74009.12172949157</v>
      </c>
      <c r="R2472" s="3">
        <f>+Tabella2026[[#This Row],[CONTRIBUTO SULLA BASE DELLA POPOLAZIONE]]+Tabella2026[[#This Row],[CONTRIBUTO SULLA BASE DEL REDDITO]]</f>
        <v>97788.430479482922</v>
      </c>
      <c r="S2472" s="3">
        <f>+Tabella2026[[#This Row],[CONTRIBUTO TOTALE]]/(PLAFOND/N_TESSERE)</f>
        <v>195.57686095896585</v>
      </c>
      <c r="T2472" s="3">
        <f>+MAX(CEILING(Tabella2026[[#This Row],[preDEF1]],1),1)</f>
        <v>196</v>
      </c>
      <c r="U2472" s="9">
        <f xml:space="preserve"> IF(ROW(Tabella2026[[#This Row],[preDEF2]]) - ROW(Tabella2026[[#Headers],[preDEF2]])&lt;=ABS(SUM(Tabella2026[preDEF2])-N_TESSERE),Tabella2026[[#This Row],[preDEF2]]-1,Tabella2026[[#This Row],[preDEF2]])</f>
        <v>195</v>
      </c>
      <c r="V2472" s="21">
        <f>+Tabella2026[[#This Row],[DEF - n. card]]*(PLAFOND/N_TESSERE)</f>
        <v>97500</v>
      </c>
      <c r="W2472" s="18"/>
    </row>
    <row r="2473" spans="2:23" x14ac:dyDescent="0.25">
      <c r="B2473" s="1" t="s">
        <v>4961</v>
      </c>
      <c r="C2473" s="2">
        <v>34036</v>
      </c>
      <c r="D2473" s="1" t="s">
        <v>4962</v>
      </c>
      <c r="E2473" s="1" t="s">
        <v>27</v>
      </c>
      <c r="F2473" s="1" t="s">
        <v>52</v>
      </c>
      <c r="G2473" s="1" t="s">
        <v>4778</v>
      </c>
      <c r="H2473" s="1" t="s">
        <v>15835</v>
      </c>
      <c r="I2473" s="5">
        <v>4760</v>
      </c>
      <c r="J2473" s="5">
        <v>95932260</v>
      </c>
      <c r="K2473" s="3">
        <f>+Tabella2026[[#This Row],[POP_2024]]/SUM(Tabella2026[POP_2024])</f>
        <v>8.0755348888216001E-5</v>
      </c>
      <c r="L2473" s="3">
        <f>+Tabella2026[[#This Row],[INCIDENZA POPOLAZIONE]]*(PLAFOND/2)</f>
        <v>23774.314146179124</v>
      </c>
      <c r="M2473" s="3">
        <f>+IFERROR(Tabella2026[[#This Row],[reddito_2024]]/Tabella2026[[#This Row],[POP_2024]],"")</f>
        <v>20153.836134453781</v>
      </c>
      <c r="N2473" s="3">
        <f>+IF(Tabella2026[[#This Row],[REDDITO COMPLESSIVO PROCAPITE]]&lt;media_aggr_reddito_pc,(media_aggr_reddito_pc-Tabella2026[[#This Row],[REDDITO COMPLESSIVO PROCAPITE]]),0)</f>
        <v>0</v>
      </c>
      <c r="O2473" s="3">
        <f>+Tabella2026[[#This Row],[DIFFERENZA REDDITO INFERIORE ALLA MEDIA DALLA MEDIA]]*Tabella2026[[#This Row],[POP_2024]]</f>
        <v>0</v>
      </c>
      <c r="P2473" s="3">
        <f>+Tabella2026[[#This Row],[POPOLAZIONE PER DIFFERENZA ]]/SUM(Tabella2026[[POPOLAZIONE PER DIFFERENZA ]])</f>
        <v>0</v>
      </c>
      <c r="Q2473" s="3">
        <f>+Tabella2026[[#This Row],[INCIDENZA POPOLAZIONE PER DIFFERENZA]]*(PLAFOND-SUM(Tabella2026[CONTRIBUTO SULLA BASE DELLA POPOLAZIONE]))</f>
        <v>0</v>
      </c>
      <c r="R2473" s="3">
        <f>+Tabella2026[[#This Row],[CONTRIBUTO SULLA BASE DELLA POPOLAZIONE]]+Tabella2026[[#This Row],[CONTRIBUTO SULLA BASE DEL REDDITO]]</f>
        <v>23774.314146179124</v>
      </c>
      <c r="S2473" s="3">
        <f>+Tabella2026[[#This Row],[CONTRIBUTO TOTALE]]/(PLAFOND/N_TESSERE)</f>
        <v>47.548628292358245</v>
      </c>
      <c r="T2473" s="3">
        <f>+MAX(CEILING(Tabella2026[[#This Row],[preDEF1]],1),1)</f>
        <v>48</v>
      </c>
      <c r="U2473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73" s="21">
        <f>+Tabella2026[[#This Row],[DEF - n. card]]*(PLAFOND/N_TESSERE)</f>
        <v>23500</v>
      </c>
      <c r="W2473" s="18"/>
    </row>
    <row r="2474" spans="2:23" x14ac:dyDescent="0.25">
      <c r="B2474" s="1" t="s">
        <v>4965</v>
      </c>
      <c r="C2474" s="2">
        <v>56038</v>
      </c>
      <c r="D2474" s="1" t="s">
        <v>4966</v>
      </c>
      <c r="E2474" s="1" t="s">
        <v>8</v>
      </c>
      <c r="F2474" s="1" t="s">
        <v>210</v>
      </c>
      <c r="G2474" s="1" t="s">
        <v>4778</v>
      </c>
      <c r="H2474" s="1" t="s">
        <v>15834</v>
      </c>
      <c r="I2474" s="5">
        <v>4759</v>
      </c>
      <c r="J2474" s="5">
        <v>70571675</v>
      </c>
      <c r="K2474" s="3">
        <f>+Tabella2026[[#This Row],[POP_2024]]/SUM(Tabella2026[POP_2024])</f>
        <v>8.0738383478785712E-5</v>
      </c>
      <c r="L2474" s="3">
        <f>+Tabella2026[[#This Row],[INCIDENZA POPOLAZIONE]]*(PLAFOND/2)</f>
        <v>23769.319542366906</v>
      </c>
      <c r="M2474" s="3">
        <f>+IFERROR(Tabella2026[[#This Row],[reddito_2024]]/Tabella2026[[#This Row],[POP_2024]],"")</f>
        <v>14829.097499474679</v>
      </c>
      <c r="N2474" s="3">
        <f>+IF(Tabella2026[[#This Row],[REDDITO COMPLESSIVO PROCAPITE]]&lt;media_aggr_reddito_pc,(media_aggr_reddito_pc-Tabella2026[[#This Row],[REDDITO COMPLESSIVO PROCAPITE]]),0)</f>
        <v>2995.9685631340617</v>
      </c>
      <c r="O2474" s="3">
        <f>+Tabella2026[[#This Row],[DIFFERENZA REDDITO INFERIORE ALLA MEDIA DALLA MEDIA]]*Tabella2026[[#This Row],[POP_2024]]</f>
        <v>14257814.391954999</v>
      </c>
      <c r="P2474" s="3">
        <f>+Tabella2026[[#This Row],[POPOLAZIONE PER DIFFERENZA ]]/SUM(Tabella2026[[POPOLAZIONE PER DIFFERENZA ]])</f>
        <v>1.2649277789756296E-4</v>
      </c>
      <c r="Q2474" s="3">
        <f>+Tabella2026[[#This Row],[INCIDENZA POPOLAZIONE PER DIFFERENZA]]*(PLAFOND-SUM(Tabella2026[CONTRIBUTO SULLA BASE DELLA POPOLAZIONE]))</f>
        <v>37239.378943459262</v>
      </c>
      <c r="R2474" s="3">
        <f>+Tabella2026[[#This Row],[CONTRIBUTO SULLA BASE DELLA POPOLAZIONE]]+Tabella2026[[#This Row],[CONTRIBUTO SULLA BASE DEL REDDITO]]</f>
        <v>61008.698485826171</v>
      </c>
      <c r="S2474" s="3">
        <f>+Tabella2026[[#This Row],[CONTRIBUTO TOTALE]]/(PLAFOND/N_TESSERE)</f>
        <v>122.01739697165235</v>
      </c>
      <c r="T2474" s="3">
        <f>+MAX(CEILING(Tabella2026[[#This Row],[preDEF1]],1),1)</f>
        <v>123</v>
      </c>
      <c r="U2474" s="9">
        <f xml:space="preserve"> IF(ROW(Tabella2026[[#This Row],[preDEF2]]) - ROW(Tabella2026[[#Headers],[preDEF2]])&lt;=ABS(SUM(Tabella2026[preDEF2])-N_TESSERE),Tabella2026[[#This Row],[preDEF2]]-1,Tabella2026[[#This Row],[preDEF2]])</f>
        <v>122</v>
      </c>
      <c r="V2474" s="21">
        <f>+Tabella2026[[#This Row],[DEF - n. card]]*(PLAFOND/N_TESSERE)</f>
        <v>61000</v>
      </c>
      <c r="W2474" s="18"/>
    </row>
    <row r="2475" spans="2:23" x14ac:dyDescent="0.25">
      <c r="B2475" s="1" t="s">
        <v>4937</v>
      </c>
      <c r="C2475" s="2">
        <v>42015</v>
      </c>
      <c r="D2475" s="1" t="s">
        <v>4938</v>
      </c>
      <c r="E2475" s="1" t="s">
        <v>117</v>
      </c>
      <c r="F2475" s="1" t="s">
        <v>116</v>
      </c>
      <c r="G2475" s="1" t="s">
        <v>4778</v>
      </c>
      <c r="H2475" s="1" t="s">
        <v>15834</v>
      </c>
      <c r="I2475" s="5">
        <v>4754</v>
      </c>
      <c r="J2475" s="5">
        <v>85800243</v>
      </c>
      <c r="K2475" s="3">
        <f>+Tabella2026[[#This Row],[POP_2024]]/SUM(Tabella2026[POP_2024])</f>
        <v>8.0653556431634223E-5</v>
      </c>
      <c r="L2475" s="3">
        <f>+Tabella2026[[#This Row],[INCIDENZA POPOLAZIONE]]*(PLAFOND/2)</f>
        <v>23744.34652330579</v>
      </c>
      <c r="M2475" s="3">
        <f>+IFERROR(Tabella2026[[#This Row],[reddito_2024]]/Tabella2026[[#This Row],[POP_2024]],"")</f>
        <v>18048.010727808163</v>
      </c>
      <c r="N2475" s="3">
        <f>+IF(Tabella2026[[#This Row],[REDDITO COMPLESSIVO PROCAPITE]]&lt;media_aggr_reddito_pc,(media_aggr_reddito_pc-Tabella2026[[#This Row],[REDDITO COMPLESSIVO PROCAPITE]]),0)</f>
        <v>0</v>
      </c>
      <c r="O2475" s="3">
        <f>+Tabella2026[[#This Row],[DIFFERENZA REDDITO INFERIORE ALLA MEDIA DALLA MEDIA]]*Tabella2026[[#This Row],[POP_2024]]</f>
        <v>0</v>
      </c>
      <c r="P2475" s="3">
        <f>+Tabella2026[[#This Row],[POPOLAZIONE PER DIFFERENZA ]]/SUM(Tabella2026[[POPOLAZIONE PER DIFFERENZA ]])</f>
        <v>0</v>
      </c>
      <c r="Q2475" s="3">
        <f>+Tabella2026[[#This Row],[INCIDENZA POPOLAZIONE PER DIFFERENZA]]*(PLAFOND-SUM(Tabella2026[CONTRIBUTO SULLA BASE DELLA POPOLAZIONE]))</f>
        <v>0</v>
      </c>
      <c r="R2475" s="3">
        <f>+Tabella2026[[#This Row],[CONTRIBUTO SULLA BASE DELLA POPOLAZIONE]]+Tabella2026[[#This Row],[CONTRIBUTO SULLA BASE DEL REDDITO]]</f>
        <v>23744.34652330579</v>
      </c>
      <c r="S2475" s="3">
        <f>+Tabella2026[[#This Row],[CONTRIBUTO TOTALE]]/(PLAFOND/N_TESSERE)</f>
        <v>47.48869304661158</v>
      </c>
      <c r="T2475" s="3">
        <f>+MAX(CEILING(Tabella2026[[#This Row],[preDEF1]],1),1)</f>
        <v>48</v>
      </c>
      <c r="U2475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75" s="21">
        <f>+Tabella2026[[#This Row],[DEF - n. card]]*(PLAFOND/N_TESSERE)</f>
        <v>23500</v>
      </c>
      <c r="W2475" s="18"/>
    </row>
    <row r="2476" spans="2:23" x14ac:dyDescent="0.25">
      <c r="B2476" s="1" t="s">
        <v>4979</v>
      </c>
      <c r="C2476" s="2">
        <v>97026</v>
      </c>
      <c r="D2476" s="1" t="s">
        <v>4980</v>
      </c>
      <c r="E2476" s="1" t="s">
        <v>12</v>
      </c>
      <c r="F2476" s="1" t="s">
        <v>362</v>
      </c>
      <c r="G2476" s="1" t="s">
        <v>4778</v>
      </c>
      <c r="H2476" s="1" t="s">
        <v>15835</v>
      </c>
      <c r="I2476" s="5">
        <v>4751</v>
      </c>
      <c r="J2476" s="5">
        <v>91386526</v>
      </c>
      <c r="K2476" s="3">
        <f>+Tabella2026[[#This Row],[POP_2024]]/SUM(Tabella2026[POP_2024])</f>
        <v>8.0602660203343328E-5</v>
      </c>
      <c r="L2476" s="3">
        <f>+Tabella2026[[#This Row],[INCIDENZA POPOLAZIONE]]*(PLAFOND/2)</f>
        <v>23729.362711869122</v>
      </c>
      <c r="M2476" s="3">
        <f>+IFERROR(Tabella2026[[#This Row],[reddito_2024]]/Tabella2026[[#This Row],[POP_2024]],"")</f>
        <v>19235.219111765942</v>
      </c>
      <c r="N2476" s="3">
        <f>+IF(Tabella2026[[#This Row],[REDDITO COMPLESSIVO PROCAPITE]]&lt;media_aggr_reddito_pc,(media_aggr_reddito_pc-Tabella2026[[#This Row],[REDDITO COMPLESSIVO PROCAPITE]]),0)</f>
        <v>0</v>
      </c>
      <c r="O2476" s="3">
        <f>+Tabella2026[[#This Row],[DIFFERENZA REDDITO INFERIORE ALLA MEDIA DALLA MEDIA]]*Tabella2026[[#This Row],[POP_2024]]</f>
        <v>0</v>
      </c>
      <c r="P2476" s="3">
        <f>+Tabella2026[[#This Row],[POPOLAZIONE PER DIFFERENZA ]]/SUM(Tabella2026[[POPOLAZIONE PER DIFFERENZA ]])</f>
        <v>0</v>
      </c>
      <c r="Q2476" s="3">
        <f>+Tabella2026[[#This Row],[INCIDENZA POPOLAZIONE PER DIFFERENZA]]*(PLAFOND-SUM(Tabella2026[CONTRIBUTO SULLA BASE DELLA POPOLAZIONE]))</f>
        <v>0</v>
      </c>
      <c r="R2476" s="3">
        <f>+Tabella2026[[#This Row],[CONTRIBUTO SULLA BASE DELLA POPOLAZIONE]]+Tabella2026[[#This Row],[CONTRIBUTO SULLA BASE DEL REDDITO]]</f>
        <v>23729.362711869122</v>
      </c>
      <c r="S2476" s="3">
        <f>+Tabella2026[[#This Row],[CONTRIBUTO TOTALE]]/(PLAFOND/N_TESSERE)</f>
        <v>47.458725423738244</v>
      </c>
      <c r="T2476" s="3">
        <f>+MAX(CEILING(Tabella2026[[#This Row],[preDEF1]],1),1)</f>
        <v>48</v>
      </c>
      <c r="U2476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76" s="21">
        <f>+Tabella2026[[#This Row],[DEF - n. card]]*(PLAFOND/N_TESSERE)</f>
        <v>23500</v>
      </c>
      <c r="W2476" s="18"/>
    </row>
    <row r="2477" spans="2:23" x14ac:dyDescent="0.25">
      <c r="B2477" s="1" t="s">
        <v>4879</v>
      </c>
      <c r="C2477" s="2">
        <v>119016</v>
      </c>
      <c r="D2477" s="1" t="s">
        <v>4880</v>
      </c>
      <c r="E2477" s="1" t="s">
        <v>76</v>
      </c>
      <c r="F2477" s="1" t="s">
        <v>15838</v>
      </c>
      <c r="G2477" s="1" t="s">
        <v>4778</v>
      </c>
      <c r="H2477" s="1" t="s">
        <v>15836</v>
      </c>
      <c r="I2477" s="5">
        <v>4751</v>
      </c>
      <c r="J2477" s="5">
        <v>75167504</v>
      </c>
      <c r="K2477" s="3">
        <f>+Tabella2026[[#This Row],[POP_2024]]/SUM(Tabella2026[POP_2024])</f>
        <v>8.0602660203343328E-5</v>
      </c>
      <c r="L2477" s="3">
        <f>+Tabella2026[[#This Row],[INCIDENZA POPOLAZIONE]]*(PLAFOND/2)</f>
        <v>23729.362711869122</v>
      </c>
      <c r="M2477" s="3">
        <f>+IFERROR(Tabella2026[[#This Row],[reddito_2024]]/Tabella2026[[#This Row],[POP_2024]],"")</f>
        <v>15821.406861713323</v>
      </c>
      <c r="N2477" s="3">
        <f>+IF(Tabella2026[[#This Row],[REDDITO COMPLESSIVO PROCAPITE]]&lt;media_aggr_reddito_pc,(media_aggr_reddito_pc-Tabella2026[[#This Row],[REDDITO COMPLESSIVO PROCAPITE]]),0)</f>
        <v>2003.6592008954176</v>
      </c>
      <c r="O2477" s="3">
        <f>+Tabella2026[[#This Row],[DIFFERENZA REDDITO INFERIORE ALLA MEDIA DALLA MEDIA]]*Tabella2026[[#This Row],[POP_2024]]</f>
        <v>9519384.8634541295</v>
      </c>
      <c r="P2477" s="3">
        <f>+Tabella2026[[#This Row],[POPOLAZIONE PER DIFFERENZA ]]/SUM(Tabella2026[[POPOLAZIONE PER DIFFERENZA ]])</f>
        <v>8.4454279046707224E-5</v>
      </c>
      <c r="Q2477" s="3">
        <f>+Tabella2026[[#This Row],[INCIDENZA POPOLAZIONE PER DIFFERENZA]]*(PLAFOND-SUM(Tabella2026[CONTRIBUTO SULLA BASE DELLA POPOLAZIONE]))</f>
        <v>24863.276410641422</v>
      </c>
      <c r="R2477" s="3">
        <f>+Tabella2026[[#This Row],[CONTRIBUTO SULLA BASE DELLA POPOLAZIONE]]+Tabella2026[[#This Row],[CONTRIBUTO SULLA BASE DEL REDDITO]]</f>
        <v>48592.639122510547</v>
      </c>
      <c r="S2477" s="3">
        <f>+Tabella2026[[#This Row],[CONTRIBUTO TOTALE]]/(PLAFOND/N_TESSERE)</f>
        <v>97.185278245021095</v>
      </c>
      <c r="T2477" s="3">
        <f>+MAX(CEILING(Tabella2026[[#This Row],[preDEF1]],1),1)</f>
        <v>98</v>
      </c>
      <c r="U2477" s="9">
        <f xml:space="preserve"> IF(ROW(Tabella2026[[#This Row],[preDEF2]]) - ROW(Tabella2026[[#Headers],[preDEF2]])&lt;=ABS(SUM(Tabella2026[preDEF2])-N_TESSERE),Tabella2026[[#This Row],[preDEF2]]-1,Tabella2026[[#This Row],[preDEF2]])</f>
        <v>97</v>
      </c>
      <c r="V2477" s="21">
        <f>+Tabella2026[[#This Row],[DEF - n. card]]*(PLAFOND/N_TESSERE)</f>
        <v>48500</v>
      </c>
      <c r="W2477" s="18"/>
    </row>
    <row r="2478" spans="2:23" x14ac:dyDescent="0.25">
      <c r="B2478" s="1" t="s">
        <v>5044</v>
      </c>
      <c r="C2478" s="2">
        <v>17120</v>
      </c>
      <c r="D2478" s="1" t="s">
        <v>5045</v>
      </c>
      <c r="E2478" s="1" t="s">
        <v>12</v>
      </c>
      <c r="F2478" s="1" t="s">
        <v>50</v>
      </c>
      <c r="G2478" s="1" t="s">
        <v>4778</v>
      </c>
      <c r="H2478" s="1" t="s">
        <v>15835</v>
      </c>
      <c r="I2478" s="5">
        <v>4750</v>
      </c>
      <c r="J2478" s="5">
        <v>88202636</v>
      </c>
      <c r="K2478" s="3">
        <f>+Tabella2026[[#This Row],[POP_2024]]/SUM(Tabella2026[POP_2024])</f>
        <v>8.0585694793913024E-5</v>
      </c>
      <c r="L2478" s="3">
        <f>+Tabella2026[[#This Row],[INCIDENZA POPOLAZIONE]]*(PLAFOND/2)</f>
        <v>23724.3681080569</v>
      </c>
      <c r="M2478" s="3">
        <f>+IFERROR(Tabella2026[[#This Row],[reddito_2024]]/Tabella2026[[#This Row],[POP_2024]],"")</f>
        <v>18568.975999999999</v>
      </c>
      <c r="N2478" s="3">
        <f>+IF(Tabella2026[[#This Row],[REDDITO COMPLESSIVO PROCAPITE]]&lt;media_aggr_reddito_pc,(media_aggr_reddito_pc-Tabella2026[[#This Row],[REDDITO COMPLESSIVO PROCAPITE]]),0)</f>
        <v>0</v>
      </c>
      <c r="O2478" s="3">
        <f>+Tabella2026[[#This Row],[DIFFERENZA REDDITO INFERIORE ALLA MEDIA DALLA MEDIA]]*Tabella2026[[#This Row],[POP_2024]]</f>
        <v>0</v>
      </c>
      <c r="P2478" s="3">
        <f>+Tabella2026[[#This Row],[POPOLAZIONE PER DIFFERENZA ]]/SUM(Tabella2026[[POPOLAZIONE PER DIFFERENZA ]])</f>
        <v>0</v>
      </c>
      <c r="Q2478" s="3">
        <f>+Tabella2026[[#This Row],[INCIDENZA POPOLAZIONE PER DIFFERENZA]]*(PLAFOND-SUM(Tabella2026[CONTRIBUTO SULLA BASE DELLA POPOLAZIONE]))</f>
        <v>0</v>
      </c>
      <c r="R2478" s="3">
        <f>+Tabella2026[[#This Row],[CONTRIBUTO SULLA BASE DELLA POPOLAZIONE]]+Tabella2026[[#This Row],[CONTRIBUTO SULLA BASE DEL REDDITO]]</f>
        <v>23724.3681080569</v>
      </c>
      <c r="S2478" s="3">
        <f>+Tabella2026[[#This Row],[CONTRIBUTO TOTALE]]/(PLAFOND/N_TESSERE)</f>
        <v>47.448736216113801</v>
      </c>
      <c r="T2478" s="3">
        <f>+MAX(CEILING(Tabella2026[[#This Row],[preDEF1]],1),1)</f>
        <v>48</v>
      </c>
      <c r="U2478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78" s="21">
        <f>+Tabella2026[[#This Row],[DEF - n. card]]*(PLAFOND/N_TESSERE)</f>
        <v>23500</v>
      </c>
      <c r="W2478" s="18"/>
    </row>
    <row r="2479" spans="2:23" x14ac:dyDescent="0.25">
      <c r="B2479" s="1" t="s">
        <v>4963</v>
      </c>
      <c r="C2479" s="2">
        <v>54004</v>
      </c>
      <c r="D2479" s="1" t="s">
        <v>4964</v>
      </c>
      <c r="E2479" s="1" t="s">
        <v>67</v>
      </c>
      <c r="F2479" s="1" t="s">
        <v>66</v>
      </c>
      <c r="G2479" s="1" t="s">
        <v>4778</v>
      </c>
      <c r="H2479" s="1" t="s">
        <v>15834</v>
      </c>
      <c r="I2479" s="5">
        <v>4747</v>
      </c>
      <c r="J2479" s="5">
        <v>82489658</v>
      </c>
      <c r="K2479" s="3">
        <f>+Tabella2026[[#This Row],[POP_2024]]/SUM(Tabella2026[POP_2024])</f>
        <v>8.0534798565622142E-5</v>
      </c>
      <c r="L2479" s="3">
        <f>+Tabella2026[[#This Row],[INCIDENZA POPOLAZIONE]]*(PLAFOND/2)</f>
        <v>23709.384296620236</v>
      </c>
      <c r="M2479" s="3">
        <f>+IFERROR(Tabella2026[[#This Row],[reddito_2024]]/Tabella2026[[#This Row],[POP_2024]],"")</f>
        <v>17377.218875078997</v>
      </c>
      <c r="N2479" s="3">
        <f>+IF(Tabella2026[[#This Row],[REDDITO COMPLESSIVO PROCAPITE]]&lt;media_aggr_reddito_pc,(media_aggr_reddito_pc-Tabella2026[[#This Row],[REDDITO COMPLESSIVO PROCAPITE]]),0)</f>
        <v>447.84718752974368</v>
      </c>
      <c r="O2479" s="3">
        <f>+Tabella2026[[#This Row],[DIFFERENZA REDDITO INFERIORE ALLA MEDIA DALLA MEDIA]]*Tabella2026[[#This Row],[POP_2024]]</f>
        <v>2125930.5992036932</v>
      </c>
      <c r="P2479" s="3">
        <f>+Tabella2026[[#This Row],[POPOLAZIONE PER DIFFERENZA ]]/SUM(Tabella2026[[POPOLAZIONE PER DIFFERENZA ]])</f>
        <v>1.8860875848015068E-5</v>
      </c>
      <c r="Q2479" s="3">
        <f>+Tabella2026[[#This Row],[INCIDENZA POPOLAZIONE PER DIFFERENZA]]*(PLAFOND-SUM(Tabella2026[CONTRIBUTO SULLA BASE DELLA POPOLAZIONE]))</f>
        <v>5552.6277039987726</v>
      </c>
      <c r="R2479" s="3">
        <f>+Tabella2026[[#This Row],[CONTRIBUTO SULLA BASE DELLA POPOLAZIONE]]+Tabella2026[[#This Row],[CONTRIBUTO SULLA BASE DEL REDDITO]]</f>
        <v>29262.012000619008</v>
      </c>
      <c r="S2479" s="3">
        <f>+Tabella2026[[#This Row],[CONTRIBUTO TOTALE]]/(PLAFOND/N_TESSERE)</f>
        <v>58.524024001238018</v>
      </c>
      <c r="T2479" s="3">
        <f>+MAX(CEILING(Tabella2026[[#This Row],[preDEF1]],1),1)</f>
        <v>59</v>
      </c>
      <c r="U2479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479" s="21">
        <f>+Tabella2026[[#This Row],[DEF - n. card]]*(PLAFOND/N_TESSERE)</f>
        <v>29000</v>
      </c>
      <c r="W2479" s="18"/>
    </row>
    <row r="2480" spans="2:23" x14ac:dyDescent="0.25">
      <c r="B2480" s="1" t="s">
        <v>5020</v>
      </c>
      <c r="C2480" s="2">
        <v>27030</v>
      </c>
      <c r="D2480" s="1" t="s">
        <v>5021</v>
      </c>
      <c r="E2480" s="1" t="s">
        <v>38</v>
      </c>
      <c r="F2480" s="1" t="s">
        <v>40</v>
      </c>
      <c r="G2480" s="1" t="s">
        <v>4778</v>
      </c>
      <c r="H2480" s="1" t="s">
        <v>15835</v>
      </c>
      <c r="I2480" s="5">
        <v>4747</v>
      </c>
      <c r="J2480" s="5">
        <v>80212362</v>
      </c>
      <c r="K2480" s="3">
        <f>+Tabella2026[[#This Row],[POP_2024]]/SUM(Tabella2026[POP_2024])</f>
        <v>8.0534798565622142E-5</v>
      </c>
      <c r="L2480" s="3">
        <f>+Tabella2026[[#This Row],[INCIDENZA POPOLAZIONE]]*(PLAFOND/2)</f>
        <v>23709.384296620236</v>
      </c>
      <c r="M2480" s="3">
        <f>+IFERROR(Tabella2026[[#This Row],[reddito_2024]]/Tabella2026[[#This Row],[POP_2024]],"")</f>
        <v>16897.48514851485</v>
      </c>
      <c r="N2480" s="3">
        <f>+IF(Tabella2026[[#This Row],[REDDITO COMPLESSIVO PROCAPITE]]&lt;media_aggr_reddito_pc,(media_aggr_reddito_pc-Tabella2026[[#This Row],[REDDITO COMPLESSIVO PROCAPITE]]),0)</f>
        <v>927.5809140938909</v>
      </c>
      <c r="O2480" s="3">
        <f>+Tabella2026[[#This Row],[DIFFERENZA REDDITO INFERIORE ALLA MEDIA DALLA MEDIA]]*Tabella2026[[#This Row],[POP_2024]]</f>
        <v>4403226.5992037002</v>
      </c>
      <c r="P2480" s="3">
        <f>+Tabella2026[[#This Row],[POPOLAZIONE PER DIFFERENZA ]]/SUM(Tabella2026[[POPOLAZIONE PER DIFFERENZA ]])</f>
        <v>3.9064638445566391E-5</v>
      </c>
      <c r="Q2480" s="3">
        <f>+Tabella2026[[#This Row],[INCIDENZA POPOLAZIONE PER DIFFERENZA]]*(PLAFOND-SUM(Tabella2026[CONTRIBUTO SULLA BASE DELLA POPOLAZIONE]))</f>
        <v>11500.600259895959</v>
      </c>
      <c r="R2480" s="3">
        <f>+Tabella2026[[#This Row],[CONTRIBUTO SULLA BASE DELLA POPOLAZIONE]]+Tabella2026[[#This Row],[CONTRIBUTO SULLA BASE DEL REDDITO]]</f>
        <v>35209.984556516196</v>
      </c>
      <c r="S2480" s="3">
        <f>+Tabella2026[[#This Row],[CONTRIBUTO TOTALE]]/(PLAFOND/N_TESSERE)</f>
        <v>70.419969113032394</v>
      </c>
      <c r="T2480" s="3">
        <f>+MAX(CEILING(Tabella2026[[#This Row],[preDEF1]],1),1)</f>
        <v>71</v>
      </c>
      <c r="U2480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2480" s="21">
        <f>+Tabella2026[[#This Row],[DEF - n. card]]*(PLAFOND/N_TESSERE)</f>
        <v>35000</v>
      </c>
      <c r="W2480" s="18"/>
    </row>
    <row r="2481" spans="2:23" x14ac:dyDescent="0.25">
      <c r="B2481" s="1" t="s">
        <v>4988</v>
      </c>
      <c r="C2481" s="2">
        <v>1215</v>
      </c>
      <c r="D2481" s="1" t="s">
        <v>4989</v>
      </c>
      <c r="E2481" s="1" t="s">
        <v>18</v>
      </c>
      <c r="F2481" s="1" t="s">
        <v>17</v>
      </c>
      <c r="G2481" s="1" t="s">
        <v>4778</v>
      </c>
      <c r="H2481" s="1" t="s">
        <v>15835</v>
      </c>
      <c r="I2481" s="5">
        <v>4746</v>
      </c>
      <c r="J2481" s="5">
        <v>96188532</v>
      </c>
      <c r="K2481" s="3">
        <f>+Tabella2026[[#This Row],[POP_2024]]/SUM(Tabella2026[POP_2024])</f>
        <v>8.0517833156191839E-5</v>
      </c>
      <c r="L2481" s="3">
        <f>+Tabella2026[[#This Row],[INCIDENZA POPOLAZIONE]]*(PLAFOND/2)</f>
        <v>23704.38969280801</v>
      </c>
      <c r="M2481" s="3">
        <f>+IFERROR(Tabella2026[[#This Row],[reddito_2024]]/Tabella2026[[#This Row],[POP_2024]],"")</f>
        <v>20267.284450063213</v>
      </c>
      <c r="N2481" s="3">
        <f>+IF(Tabella2026[[#This Row],[REDDITO COMPLESSIVO PROCAPITE]]&lt;media_aggr_reddito_pc,(media_aggr_reddito_pc-Tabella2026[[#This Row],[REDDITO COMPLESSIVO PROCAPITE]]),0)</f>
        <v>0</v>
      </c>
      <c r="O2481" s="3">
        <f>+Tabella2026[[#This Row],[DIFFERENZA REDDITO INFERIORE ALLA MEDIA DALLA MEDIA]]*Tabella2026[[#This Row],[POP_2024]]</f>
        <v>0</v>
      </c>
      <c r="P2481" s="3">
        <f>+Tabella2026[[#This Row],[POPOLAZIONE PER DIFFERENZA ]]/SUM(Tabella2026[[POPOLAZIONE PER DIFFERENZA ]])</f>
        <v>0</v>
      </c>
      <c r="Q2481" s="3">
        <f>+Tabella2026[[#This Row],[INCIDENZA POPOLAZIONE PER DIFFERENZA]]*(PLAFOND-SUM(Tabella2026[CONTRIBUTO SULLA BASE DELLA POPOLAZIONE]))</f>
        <v>0</v>
      </c>
      <c r="R2481" s="3">
        <f>+Tabella2026[[#This Row],[CONTRIBUTO SULLA BASE DELLA POPOLAZIONE]]+Tabella2026[[#This Row],[CONTRIBUTO SULLA BASE DEL REDDITO]]</f>
        <v>23704.38969280801</v>
      </c>
      <c r="S2481" s="3">
        <f>+Tabella2026[[#This Row],[CONTRIBUTO TOTALE]]/(PLAFOND/N_TESSERE)</f>
        <v>47.408779385616022</v>
      </c>
      <c r="T2481" s="3">
        <f>+MAX(CEILING(Tabella2026[[#This Row],[preDEF1]],1),1)</f>
        <v>48</v>
      </c>
      <c r="U2481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81" s="21">
        <f>+Tabella2026[[#This Row],[DEF - n. card]]*(PLAFOND/N_TESSERE)</f>
        <v>23500</v>
      </c>
      <c r="W2481" s="18"/>
    </row>
    <row r="2482" spans="2:23" x14ac:dyDescent="0.25">
      <c r="B2482" s="1" t="s">
        <v>5054</v>
      </c>
      <c r="C2482" s="2">
        <v>33002</v>
      </c>
      <c r="D2482" s="1" t="s">
        <v>5055</v>
      </c>
      <c r="E2482" s="1" t="s">
        <v>27</v>
      </c>
      <c r="F2482" s="1" t="s">
        <v>112</v>
      </c>
      <c r="G2482" s="1" t="s">
        <v>4778</v>
      </c>
      <c r="H2482" s="1" t="s">
        <v>15835</v>
      </c>
      <c r="I2482" s="5">
        <v>4744</v>
      </c>
      <c r="J2482" s="5">
        <v>100452902</v>
      </c>
      <c r="K2482" s="3">
        <f>+Tabella2026[[#This Row],[POP_2024]]/SUM(Tabella2026[POP_2024])</f>
        <v>8.0483902337331246E-5</v>
      </c>
      <c r="L2482" s="3">
        <f>+Tabella2026[[#This Row],[INCIDENZA POPOLAZIONE]]*(PLAFOND/2)</f>
        <v>23694.400485183567</v>
      </c>
      <c r="M2482" s="3">
        <f>+IFERROR(Tabella2026[[#This Row],[reddito_2024]]/Tabella2026[[#This Row],[POP_2024]],"")</f>
        <v>21174.72639123103</v>
      </c>
      <c r="N2482" s="3">
        <f>+IF(Tabella2026[[#This Row],[REDDITO COMPLESSIVO PROCAPITE]]&lt;media_aggr_reddito_pc,(media_aggr_reddito_pc-Tabella2026[[#This Row],[REDDITO COMPLESSIVO PROCAPITE]]),0)</f>
        <v>0</v>
      </c>
      <c r="O2482" s="3">
        <f>+Tabella2026[[#This Row],[DIFFERENZA REDDITO INFERIORE ALLA MEDIA DALLA MEDIA]]*Tabella2026[[#This Row],[POP_2024]]</f>
        <v>0</v>
      </c>
      <c r="P2482" s="3">
        <f>+Tabella2026[[#This Row],[POPOLAZIONE PER DIFFERENZA ]]/SUM(Tabella2026[[POPOLAZIONE PER DIFFERENZA ]])</f>
        <v>0</v>
      </c>
      <c r="Q2482" s="3">
        <f>+Tabella2026[[#This Row],[INCIDENZA POPOLAZIONE PER DIFFERENZA]]*(PLAFOND-SUM(Tabella2026[CONTRIBUTO SULLA BASE DELLA POPOLAZIONE]))</f>
        <v>0</v>
      </c>
      <c r="R2482" s="3">
        <f>+Tabella2026[[#This Row],[CONTRIBUTO SULLA BASE DELLA POPOLAZIONE]]+Tabella2026[[#This Row],[CONTRIBUTO SULLA BASE DEL REDDITO]]</f>
        <v>23694.400485183567</v>
      </c>
      <c r="S2482" s="3">
        <f>+Tabella2026[[#This Row],[CONTRIBUTO TOTALE]]/(PLAFOND/N_TESSERE)</f>
        <v>47.388800970367136</v>
      </c>
      <c r="T2482" s="3">
        <f>+MAX(CEILING(Tabella2026[[#This Row],[preDEF1]],1),1)</f>
        <v>48</v>
      </c>
      <c r="U2482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82" s="21">
        <f>+Tabella2026[[#This Row],[DEF - n. card]]*(PLAFOND/N_TESSERE)</f>
        <v>23500</v>
      </c>
      <c r="W2482" s="18"/>
    </row>
    <row r="2483" spans="2:23" x14ac:dyDescent="0.25">
      <c r="B2483" s="1" t="s">
        <v>4951</v>
      </c>
      <c r="C2483" s="2">
        <v>12005</v>
      </c>
      <c r="D2483" s="1" t="s">
        <v>4952</v>
      </c>
      <c r="E2483" s="1" t="s">
        <v>12</v>
      </c>
      <c r="F2483" s="1" t="s">
        <v>157</v>
      </c>
      <c r="G2483" s="1" t="s">
        <v>4778</v>
      </c>
      <c r="H2483" s="1" t="s">
        <v>15835</v>
      </c>
      <c r="I2483" s="5">
        <v>4735</v>
      </c>
      <c r="J2483" s="5">
        <v>87416681</v>
      </c>
      <c r="K2483" s="3">
        <f>+Tabella2026[[#This Row],[POP_2024]]/SUM(Tabella2026[POP_2024])</f>
        <v>8.0331213652458573E-5</v>
      </c>
      <c r="L2483" s="3">
        <f>+Tabella2026[[#This Row],[INCIDENZA POPOLAZIONE]]*(PLAFOND/2)</f>
        <v>23649.449050873565</v>
      </c>
      <c r="M2483" s="3">
        <f>+IFERROR(Tabella2026[[#This Row],[reddito_2024]]/Tabella2026[[#This Row],[POP_2024]],"")</f>
        <v>18461.812249208026</v>
      </c>
      <c r="N2483" s="3">
        <f>+IF(Tabella2026[[#This Row],[REDDITO COMPLESSIVO PROCAPITE]]&lt;media_aggr_reddito_pc,(media_aggr_reddito_pc-Tabella2026[[#This Row],[REDDITO COMPLESSIVO PROCAPITE]]),0)</f>
        <v>0</v>
      </c>
      <c r="O2483" s="3">
        <f>+Tabella2026[[#This Row],[DIFFERENZA REDDITO INFERIORE ALLA MEDIA DALLA MEDIA]]*Tabella2026[[#This Row],[POP_2024]]</f>
        <v>0</v>
      </c>
      <c r="P2483" s="3">
        <f>+Tabella2026[[#This Row],[POPOLAZIONE PER DIFFERENZA ]]/SUM(Tabella2026[[POPOLAZIONE PER DIFFERENZA ]])</f>
        <v>0</v>
      </c>
      <c r="Q2483" s="3">
        <f>+Tabella2026[[#This Row],[INCIDENZA POPOLAZIONE PER DIFFERENZA]]*(PLAFOND-SUM(Tabella2026[CONTRIBUTO SULLA BASE DELLA POPOLAZIONE]))</f>
        <v>0</v>
      </c>
      <c r="R2483" s="3">
        <f>+Tabella2026[[#This Row],[CONTRIBUTO SULLA BASE DELLA POPOLAZIONE]]+Tabella2026[[#This Row],[CONTRIBUTO SULLA BASE DEL REDDITO]]</f>
        <v>23649.449050873565</v>
      </c>
      <c r="S2483" s="3">
        <f>+Tabella2026[[#This Row],[CONTRIBUTO TOTALE]]/(PLAFOND/N_TESSERE)</f>
        <v>47.298898101747127</v>
      </c>
      <c r="T2483" s="3">
        <f>+MAX(CEILING(Tabella2026[[#This Row],[preDEF1]],1),1)</f>
        <v>48</v>
      </c>
      <c r="U2483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83" s="21">
        <f>+Tabella2026[[#This Row],[DEF - n. card]]*(PLAFOND/N_TESSERE)</f>
        <v>23500</v>
      </c>
      <c r="W2483" s="18"/>
    </row>
    <row r="2484" spans="2:23" x14ac:dyDescent="0.25">
      <c r="B2484" s="1" t="s">
        <v>5068</v>
      </c>
      <c r="C2484" s="2">
        <v>16057</v>
      </c>
      <c r="D2484" s="1" t="s">
        <v>5069</v>
      </c>
      <c r="E2484" s="1" t="s">
        <v>12</v>
      </c>
      <c r="F2484" s="1" t="s">
        <v>93</v>
      </c>
      <c r="G2484" s="1" t="s">
        <v>4778</v>
      </c>
      <c r="H2484" s="1" t="s">
        <v>15835</v>
      </c>
      <c r="I2484" s="5">
        <v>4731</v>
      </c>
      <c r="J2484" s="5">
        <v>92548015</v>
      </c>
      <c r="K2484" s="3">
        <f>+Tabella2026[[#This Row],[POP_2024]]/SUM(Tabella2026[POP_2024])</f>
        <v>8.0263352014737374E-5</v>
      </c>
      <c r="L2484" s="3">
        <f>+Tabella2026[[#This Row],[INCIDENZA POPOLAZIONE]]*(PLAFOND/2)</f>
        <v>23629.470635624672</v>
      </c>
      <c r="M2484" s="3">
        <f>+IFERROR(Tabella2026[[#This Row],[reddito_2024]]/Tabella2026[[#This Row],[POP_2024]],"")</f>
        <v>19562.040794757981</v>
      </c>
      <c r="N2484" s="3">
        <f>+IF(Tabella2026[[#This Row],[REDDITO COMPLESSIVO PROCAPITE]]&lt;media_aggr_reddito_pc,(media_aggr_reddito_pc-Tabella2026[[#This Row],[REDDITO COMPLESSIVO PROCAPITE]]),0)</f>
        <v>0</v>
      </c>
      <c r="O2484" s="3">
        <f>+Tabella2026[[#This Row],[DIFFERENZA REDDITO INFERIORE ALLA MEDIA DALLA MEDIA]]*Tabella2026[[#This Row],[POP_2024]]</f>
        <v>0</v>
      </c>
      <c r="P2484" s="3">
        <f>+Tabella2026[[#This Row],[POPOLAZIONE PER DIFFERENZA ]]/SUM(Tabella2026[[POPOLAZIONE PER DIFFERENZA ]])</f>
        <v>0</v>
      </c>
      <c r="Q2484" s="3">
        <f>+Tabella2026[[#This Row],[INCIDENZA POPOLAZIONE PER DIFFERENZA]]*(PLAFOND-SUM(Tabella2026[CONTRIBUTO SULLA BASE DELLA POPOLAZIONE]))</f>
        <v>0</v>
      </c>
      <c r="R2484" s="3">
        <f>+Tabella2026[[#This Row],[CONTRIBUTO SULLA BASE DELLA POPOLAZIONE]]+Tabella2026[[#This Row],[CONTRIBUTO SULLA BASE DEL REDDITO]]</f>
        <v>23629.470635624672</v>
      </c>
      <c r="S2484" s="3">
        <f>+Tabella2026[[#This Row],[CONTRIBUTO TOTALE]]/(PLAFOND/N_TESSERE)</f>
        <v>47.258941271249341</v>
      </c>
      <c r="T2484" s="3">
        <f>+MAX(CEILING(Tabella2026[[#This Row],[preDEF1]],1),1)</f>
        <v>48</v>
      </c>
      <c r="U2484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84" s="21">
        <f>+Tabella2026[[#This Row],[DEF - n. card]]*(PLAFOND/N_TESSERE)</f>
        <v>23500</v>
      </c>
      <c r="W2484" s="18"/>
    </row>
    <row r="2485" spans="2:23" x14ac:dyDescent="0.25">
      <c r="B2485" s="1" t="s">
        <v>5116</v>
      </c>
      <c r="C2485" s="2">
        <v>45016</v>
      </c>
      <c r="D2485" s="1" t="s">
        <v>5117</v>
      </c>
      <c r="E2485" s="1" t="s">
        <v>30</v>
      </c>
      <c r="F2485" s="1" t="s">
        <v>208</v>
      </c>
      <c r="G2485" s="1" t="s">
        <v>4778</v>
      </c>
      <c r="H2485" s="1" t="s">
        <v>15834</v>
      </c>
      <c r="I2485" s="5">
        <v>4729</v>
      </c>
      <c r="J2485" s="5">
        <v>82973826</v>
      </c>
      <c r="K2485" s="3">
        <f>+Tabella2026[[#This Row],[POP_2024]]/SUM(Tabella2026[POP_2024])</f>
        <v>8.0229421195876781E-5</v>
      </c>
      <c r="L2485" s="3">
        <f>+Tabella2026[[#This Row],[INCIDENZA POPOLAZIONE]]*(PLAFOND/2)</f>
        <v>23619.481428000228</v>
      </c>
      <c r="M2485" s="3">
        <f>+IFERROR(Tabella2026[[#This Row],[reddito_2024]]/Tabella2026[[#This Row],[POP_2024]],"")</f>
        <v>17545.744554874182</v>
      </c>
      <c r="N2485" s="3">
        <f>+IF(Tabella2026[[#This Row],[REDDITO COMPLESSIVO PROCAPITE]]&lt;media_aggr_reddito_pc,(media_aggr_reddito_pc-Tabella2026[[#This Row],[REDDITO COMPLESSIVO PROCAPITE]]),0)</f>
        <v>279.32150773455942</v>
      </c>
      <c r="O2485" s="3">
        <f>+Tabella2026[[#This Row],[DIFFERENZA REDDITO INFERIORE ALLA MEDIA DALLA MEDIA]]*Tabella2026[[#This Row],[POP_2024]]</f>
        <v>1320911.4100767316</v>
      </c>
      <c r="P2485" s="3">
        <f>+Tabella2026[[#This Row],[POPOLAZIONE PER DIFFERENZA ]]/SUM(Tabella2026[[POPOLAZIONE PER DIFFERENZA ]])</f>
        <v>1.1718889657553067E-5</v>
      </c>
      <c r="Q2485" s="3">
        <f>+Tabella2026[[#This Row],[INCIDENZA POPOLAZIONE PER DIFFERENZA]]*(PLAFOND-SUM(Tabella2026[CONTRIBUTO SULLA BASE DELLA POPOLAZIONE]))</f>
        <v>3450.0323260163937</v>
      </c>
      <c r="R2485" s="3">
        <f>+Tabella2026[[#This Row],[CONTRIBUTO SULLA BASE DELLA POPOLAZIONE]]+Tabella2026[[#This Row],[CONTRIBUTO SULLA BASE DEL REDDITO]]</f>
        <v>27069.513754016622</v>
      </c>
      <c r="S2485" s="3">
        <f>+Tabella2026[[#This Row],[CONTRIBUTO TOTALE]]/(PLAFOND/N_TESSERE)</f>
        <v>54.139027508033244</v>
      </c>
      <c r="T2485" s="3">
        <f>+MAX(CEILING(Tabella2026[[#This Row],[preDEF1]],1),1)</f>
        <v>55</v>
      </c>
      <c r="U2485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485" s="21">
        <f>+Tabella2026[[#This Row],[DEF - n. card]]*(PLAFOND/N_TESSERE)</f>
        <v>27000</v>
      </c>
      <c r="W2485" s="18"/>
    </row>
    <row r="2486" spans="2:23" x14ac:dyDescent="0.25">
      <c r="B2486" s="1" t="s">
        <v>4927</v>
      </c>
      <c r="C2486" s="2">
        <v>61028</v>
      </c>
      <c r="D2486" s="1" t="s">
        <v>4928</v>
      </c>
      <c r="E2486" s="1" t="s">
        <v>15</v>
      </c>
      <c r="F2486" s="1" t="s">
        <v>184</v>
      </c>
      <c r="G2486" s="1" t="s">
        <v>4778</v>
      </c>
      <c r="H2486" s="1" t="s">
        <v>15836</v>
      </c>
      <c r="I2486" s="5">
        <v>4728</v>
      </c>
      <c r="J2486" s="5">
        <v>42404500</v>
      </c>
      <c r="K2486" s="3">
        <f>+Tabella2026[[#This Row],[POP_2024]]/SUM(Tabella2026[POP_2024])</f>
        <v>8.0212455786446478E-5</v>
      </c>
      <c r="L2486" s="3">
        <f>+Tabella2026[[#This Row],[INCIDENZA POPOLAZIONE]]*(PLAFOND/2)</f>
        <v>23614.486824188003</v>
      </c>
      <c r="M2486" s="3">
        <f>+IFERROR(Tabella2026[[#This Row],[reddito_2024]]/Tabella2026[[#This Row],[POP_2024]],"")</f>
        <v>8968.8028764805422</v>
      </c>
      <c r="N2486" s="3">
        <f>+IF(Tabella2026[[#This Row],[REDDITO COMPLESSIVO PROCAPITE]]&lt;media_aggr_reddito_pc,(media_aggr_reddito_pc-Tabella2026[[#This Row],[REDDITO COMPLESSIVO PROCAPITE]]),0)</f>
        <v>8856.2631861281989</v>
      </c>
      <c r="O2486" s="3">
        <f>+Tabella2026[[#This Row],[DIFFERENZA REDDITO INFERIORE ALLA MEDIA DALLA MEDIA]]*Tabella2026[[#This Row],[POP_2024]]</f>
        <v>41872412.344014123</v>
      </c>
      <c r="P2486" s="3">
        <f>+Tabella2026[[#This Row],[POPOLAZIONE PER DIFFERENZA ]]/SUM(Tabella2026[[POPOLAZIONE PER DIFFERENZA ]])</f>
        <v>3.7148454938894037E-4</v>
      </c>
      <c r="Q2486" s="3">
        <f>+Tabella2026[[#This Row],[INCIDENZA POPOLAZIONE PER DIFFERENZA]]*(PLAFOND-SUM(Tabella2026[CONTRIBUTO SULLA BASE DELLA POPOLAZIONE]))</f>
        <v>109364.77272669245</v>
      </c>
      <c r="R2486" s="3">
        <f>+Tabella2026[[#This Row],[CONTRIBUTO SULLA BASE DELLA POPOLAZIONE]]+Tabella2026[[#This Row],[CONTRIBUTO SULLA BASE DEL REDDITO]]</f>
        <v>132979.25955088047</v>
      </c>
      <c r="S2486" s="3">
        <f>+Tabella2026[[#This Row],[CONTRIBUTO TOTALE]]/(PLAFOND/N_TESSERE)</f>
        <v>265.95851910176094</v>
      </c>
      <c r="T2486" s="3">
        <f>+MAX(CEILING(Tabella2026[[#This Row],[preDEF1]],1),1)</f>
        <v>266</v>
      </c>
      <c r="U2486" s="9">
        <f xml:space="preserve"> IF(ROW(Tabella2026[[#This Row],[preDEF2]]) - ROW(Tabella2026[[#Headers],[preDEF2]])&lt;=ABS(SUM(Tabella2026[preDEF2])-N_TESSERE),Tabella2026[[#This Row],[preDEF2]]-1,Tabella2026[[#This Row],[preDEF2]])</f>
        <v>265</v>
      </c>
      <c r="V2486" s="21">
        <f>+Tabella2026[[#This Row],[DEF - n. card]]*(PLAFOND/N_TESSERE)</f>
        <v>132500</v>
      </c>
      <c r="W2486" s="18"/>
    </row>
    <row r="2487" spans="2:23" x14ac:dyDescent="0.25">
      <c r="B2487" s="1" t="s">
        <v>5002</v>
      </c>
      <c r="C2487" s="2">
        <v>45009</v>
      </c>
      <c r="D2487" s="1" t="s">
        <v>5003</v>
      </c>
      <c r="E2487" s="1" t="s">
        <v>30</v>
      </c>
      <c r="F2487" s="1" t="s">
        <v>208</v>
      </c>
      <c r="G2487" s="1" t="s">
        <v>4778</v>
      </c>
      <c r="H2487" s="1" t="s">
        <v>15834</v>
      </c>
      <c r="I2487" s="5">
        <v>4728</v>
      </c>
      <c r="J2487" s="5">
        <v>78212627</v>
      </c>
      <c r="K2487" s="3">
        <f>+Tabella2026[[#This Row],[POP_2024]]/SUM(Tabella2026[POP_2024])</f>
        <v>8.0212455786446478E-5</v>
      </c>
      <c r="L2487" s="3">
        <f>+Tabella2026[[#This Row],[INCIDENZA POPOLAZIONE]]*(PLAFOND/2)</f>
        <v>23614.486824188003</v>
      </c>
      <c r="M2487" s="3">
        <f>+IFERROR(Tabella2026[[#This Row],[reddito_2024]]/Tabella2026[[#This Row],[POP_2024]],"")</f>
        <v>16542.433798646362</v>
      </c>
      <c r="N2487" s="3">
        <f>+IF(Tabella2026[[#This Row],[REDDITO COMPLESSIVO PROCAPITE]]&lt;media_aggr_reddito_pc,(media_aggr_reddito_pc-Tabella2026[[#This Row],[REDDITO COMPLESSIVO PROCAPITE]]),0)</f>
        <v>1282.6322639623795</v>
      </c>
      <c r="O2487" s="3">
        <f>+Tabella2026[[#This Row],[DIFFERENZA REDDITO INFERIORE ALLA MEDIA DALLA MEDIA]]*Tabella2026[[#This Row],[POP_2024]]</f>
        <v>6064285.3440141305</v>
      </c>
      <c r="P2487" s="3">
        <f>+Tabella2026[[#This Row],[POPOLAZIONE PER DIFFERENZA ]]/SUM(Tabella2026[[POPOLAZIONE PER DIFFERENZA ]])</f>
        <v>5.3801254388656979E-5</v>
      </c>
      <c r="Q2487" s="3">
        <f>+Tabella2026[[#This Row],[INCIDENZA POPOLAZIONE PER DIFFERENZA]]*(PLAFOND-SUM(Tabella2026[CONTRIBUTO SULLA BASE DELLA POPOLAZIONE]))</f>
        <v>15839.048941079887</v>
      </c>
      <c r="R2487" s="3">
        <f>+Tabella2026[[#This Row],[CONTRIBUTO SULLA BASE DELLA POPOLAZIONE]]+Tabella2026[[#This Row],[CONTRIBUTO SULLA BASE DEL REDDITO]]</f>
        <v>39453.535765267894</v>
      </c>
      <c r="S2487" s="3">
        <f>+Tabella2026[[#This Row],[CONTRIBUTO TOTALE]]/(PLAFOND/N_TESSERE)</f>
        <v>78.907071530535788</v>
      </c>
      <c r="T2487" s="3">
        <f>+MAX(CEILING(Tabella2026[[#This Row],[preDEF1]],1),1)</f>
        <v>79</v>
      </c>
      <c r="U2487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2487" s="21">
        <f>+Tabella2026[[#This Row],[DEF - n. card]]*(PLAFOND/N_TESSERE)</f>
        <v>39000</v>
      </c>
      <c r="W2487" s="18"/>
    </row>
    <row r="2488" spans="2:23" x14ac:dyDescent="0.25">
      <c r="B2488" s="1" t="s">
        <v>4895</v>
      </c>
      <c r="C2488" s="2">
        <v>81019</v>
      </c>
      <c r="D2488" s="1" t="s">
        <v>4896</v>
      </c>
      <c r="E2488" s="1" t="s">
        <v>21</v>
      </c>
      <c r="F2488" s="1" t="s">
        <v>166</v>
      </c>
      <c r="G2488" s="1" t="s">
        <v>4778</v>
      </c>
      <c r="H2488" s="1" t="s">
        <v>15836</v>
      </c>
      <c r="I2488" s="5">
        <v>4728</v>
      </c>
      <c r="J2488" s="5">
        <v>54230491</v>
      </c>
      <c r="K2488" s="3">
        <f>+Tabella2026[[#This Row],[POP_2024]]/SUM(Tabella2026[POP_2024])</f>
        <v>8.0212455786446478E-5</v>
      </c>
      <c r="L2488" s="3">
        <f>+Tabella2026[[#This Row],[INCIDENZA POPOLAZIONE]]*(PLAFOND/2)</f>
        <v>23614.486824188003</v>
      </c>
      <c r="M2488" s="3">
        <f>+IFERROR(Tabella2026[[#This Row],[reddito_2024]]/Tabella2026[[#This Row],[POP_2024]],"")</f>
        <v>11470.070008460238</v>
      </c>
      <c r="N2488" s="3">
        <f>+IF(Tabella2026[[#This Row],[REDDITO COMPLESSIVO PROCAPITE]]&lt;media_aggr_reddito_pc,(media_aggr_reddito_pc-Tabella2026[[#This Row],[REDDITO COMPLESSIVO PROCAPITE]]),0)</f>
        <v>6354.9960541485034</v>
      </c>
      <c r="O2488" s="3">
        <f>+Tabella2026[[#This Row],[DIFFERENZA REDDITO INFERIORE ALLA MEDIA DALLA MEDIA]]*Tabella2026[[#This Row],[POP_2024]]</f>
        <v>30046421.344014123</v>
      </c>
      <c r="P2488" s="3">
        <f>+Tabella2026[[#This Row],[POPOLAZIONE PER DIFFERENZA ]]/SUM(Tabella2026[[POPOLAZIONE PER DIFFERENZA ]])</f>
        <v>2.6656647345819711E-4</v>
      </c>
      <c r="Q2488" s="3">
        <f>+Tabella2026[[#This Row],[INCIDENZA POPOLAZIONE PER DIFFERENZA]]*(PLAFOND-SUM(Tabella2026[CONTRIBUTO SULLA BASE DELLA POPOLAZIONE]))</f>
        <v>78476.969861238453</v>
      </c>
      <c r="R2488" s="3">
        <f>+Tabella2026[[#This Row],[CONTRIBUTO SULLA BASE DELLA POPOLAZIONE]]+Tabella2026[[#This Row],[CONTRIBUTO SULLA BASE DEL REDDITO]]</f>
        <v>102091.45668542646</v>
      </c>
      <c r="S2488" s="3">
        <f>+Tabella2026[[#This Row],[CONTRIBUTO TOTALE]]/(PLAFOND/N_TESSERE)</f>
        <v>204.1829133708529</v>
      </c>
      <c r="T2488" s="3">
        <f>+MAX(CEILING(Tabella2026[[#This Row],[preDEF1]],1),1)</f>
        <v>205</v>
      </c>
      <c r="U2488" s="9">
        <f xml:space="preserve"> IF(ROW(Tabella2026[[#This Row],[preDEF2]]) - ROW(Tabella2026[[#Headers],[preDEF2]])&lt;=ABS(SUM(Tabella2026[preDEF2])-N_TESSERE),Tabella2026[[#This Row],[preDEF2]]-1,Tabella2026[[#This Row],[preDEF2]])</f>
        <v>204</v>
      </c>
      <c r="V2488" s="21">
        <f>+Tabella2026[[#This Row],[DEF - n. card]]*(PLAFOND/N_TESSERE)</f>
        <v>102000</v>
      </c>
      <c r="W2488" s="18"/>
    </row>
    <row r="2489" spans="2:23" x14ac:dyDescent="0.25">
      <c r="B2489" s="1" t="s">
        <v>4901</v>
      </c>
      <c r="C2489" s="2">
        <v>21061</v>
      </c>
      <c r="D2489" s="1" t="s">
        <v>4902</v>
      </c>
      <c r="E2489" s="1" t="s">
        <v>99</v>
      </c>
      <c r="F2489" s="1" t="s">
        <v>110</v>
      </c>
      <c r="G2489" s="1" t="s">
        <v>4778</v>
      </c>
      <c r="H2489" s="1" t="s">
        <v>15835</v>
      </c>
      <c r="I2489" s="5">
        <v>4724</v>
      </c>
      <c r="J2489" s="5">
        <v>105686094</v>
      </c>
      <c r="K2489" s="3">
        <f>+Tabella2026[[#This Row],[POP_2024]]/SUM(Tabella2026[POP_2024])</f>
        <v>8.0144594148725293E-5</v>
      </c>
      <c r="L2489" s="3">
        <f>+Tabella2026[[#This Row],[INCIDENZA POPOLAZIONE]]*(PLAFOND/2)</f>
        <v>23594.508408939113</v>
      </c>
      <c r="M2489" s="3">
        <f>+IFERROR(Tabella2026[[#This Row],[reddito_2024]]/Tabella2026[[#This Row],[POP_2024]],"")</f>
        <v>22372.162150719731</v>
      </c>
      <c r="N2489" s="3">
        <f>+IF(Tabella2026[[#This Row],[REDDITO COMPLESSIVO PROCAPITE]]&lt;media_aggr_reddito_pc,(media_aggr_reddito_pc-Tabella2026[[#This Row],[REDDITO COMPLESSIVO PROCAPITE]]),0)</f>
        <v>0</v>
      </c>
      <c r="O2489" s="3">
        <f>+Tabella2026[[#This Row],[DIFFERENZA REDDITO INFERIORE ALLA MEDIA DALLA MEDIA]]*Tabella2026[[#This Row],[POP_2024]]</f>
        <v>0</v>
      </c>
      <c r="P2489" s="3">
        <f>+Tabella2026[[#This Row],[POPOLAZIONE PER DIFFERENZA ]]/SUM(Tabella2026[[POPOLAZIONE PER DIFFERENZA ]])</f>
        <v>0</v>
      </c>
      <c r="Q2489" s="3">
        <f>+Tabella2026[[#This Row],[INCIDENZA POPOLAZIONE PER DIFFERENZA]]*(PLAFOND-SUM(Tabella2026[CONTRIBUTO SULLA BASE DELLA POPOLAZIONE]))</f>
        <v>0</v>
      </c>
      <c r="R2489" s="3">
        <f>+Tabella2026[[#This Row],[CONTRIBUTO SULLA BASE DELLA POPOLAZIONE]]+Tabella2026[[#This Row],[CONTRIBUTO SULLA BASE DEL REDDITO]]</f>
        <v>23594.508408939113</v>
      </c>
      <c r="S2489" s="3">
        <f>+Tabella2026[[#This Row],[CONTRIBUTO TOTALE]]/(PLAFOND/N_TESSERE)</f>
        <v>47.189016817878226</v>
      </c>
      <c r="T2489" s="3">
        <f>+MAX(CEILING(Tabella2026[[#This Row],[preDEF1]],1),1)</f>
        <v>48</v>
      </c>
      <c r="U2489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89" s="21">
        <f>+Tabella2026[[#This Row],[DEF - n. card]]*(PLAFOND/N_TESSERE)</f>
        <v>23500</v>
      </c>
      <c r="W2489" s="18"/>
    </row>
    <row r="2490" spans="2:23" x14ac:dyDescent="0.25">
      <c r="B2490" s="1" t="s">
        <v>5174</v>
      </c>
      <c r="C2490" s="2">
        <v>17073</v>
      </c>
      <c r="D2490" s="1" t="s">
        <v>5175</v>
      </c>
      <c r="E2490" s="1" t="s">
        <v>12</v>
      </c>
      <c r="F2490" s="1" t="s">
        <v>50</v>
      </c>
      <c r="G2490" s="1" t="s">
        <v>4778</v>
      </c>
      <c r="H2490" s="1" t="s">
        <v>15835</v>
      </c>
      <c r="I2490" s="5">
        <v>4722</v>
      </c>
      <c r="J2490" s="5">
        <v>83402397</v>
      </c>
      <c r="K2490" s="3">
        <f>+Tabella2026[[#This Row],[POP_2024]]/SUM(Tabella2026[POP_2024])</f>
        <v>8.01106633298647E-5</v>
      </c>
      <c r="L2490" s="3">
        <f>+Tabella2026[[#This Row],[INCIDENZA POPOLAZIONE]]*(PLAFOND/2)</f>
        <v>23584.51920131467</v>
      </c>
      <c r="M2490" s="3">
        <f>+IFERROR(Tabella2026[[#This Row],[reddito_2024]]/Tabella2026[[#This Row],[POP_2024]],"")</f>
        <v>17662.515247776366</v>
      </c>
      <c r="N2490" s="3">
        <f>+IF(Tabella2026[[#This Row],[REDDITO COMPLESSIVO PROCAPITE]]&lt;media_aggr_reddito_pc,(media_aggr_reddito_pc-Tabella2026[[#This Row],[REDDITO COMPLESSIVO PROCAPITE]]),0)</f>
        <v>162.55081483237518</v>
      </c>
      <c r="O2490" s="3">
        <f>+Tabella2026[[#This Row],[DIFFERENZA REDDITO INFERIORE ALLA MEDIA DALLA MEDIA]]*Tabella2026[[#This Row],[POP_2024]]</f>
        <v>767564.94763847557</v>
      </c>
      <c r="P2490" s="3">
        <f>+Tabella2026[[#This Row],[POPOLAZIONE PER DIFFERENZA ]]/SUM(Tabella2026[[POPOLAZIONE PER DIFFERENZA ]])</f>
        <v>6.8096988622865128E-6</v>
      </c>
      <c r="Q2490" s="3">
        <f>+Tabella2026[[#This Row],[INCIDENZA POPOLAZIONE PER DIFFERENZA]]*(PLAFOND-SUM(Tabella2026[CONTRIBUTO SULLA BASE DELLA POPOLAZIONE]))</f>
        <v>2004.7702377830108</v>
      </c>
      <c r="R2490" s="3">
        <f>+Tabella2026[[#This Row],[CONTRIBUTO SULLA BASE DELLA POPOLAZIONE]]+Tabella2026[[#This Row],[CONTRIBUTO SULLA BASE DEL REDDITO]]</f>
        <v>25589.28943909768</v>
      </c>
      <c r="S2490" s="3">
        <f>+Tabella2026[[#This Row],[CONTRIBUTO TOTALE]]/(PLAFOND/N_TESSERE)</f>
        <v>51.17857887819536</v>
      </c>
      <c r="T2490" s="3">
        <f>+MAX(CEILING(Tabella2026[[#This Row],[preDEF1]],1),1)</f>
        <v>52</v>
      </c>
      <c r="U2490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490" s="21">
        <f>+Tabella2026[[#This Row],[DEF - n. card]]*(PLAFOND/N_TESSERE)</f>
        <v>25500</v>
      </c>
      <c r="W2490" s="18"/>
    </row>
    <row r="2491" spans="2:23" x14ac:dyDescent="0.25">
      <c r="B2491" s="1" t="s">
        <v>5030</v>
      </c>
      <c r="C2491" s="2">
        <v>17173</v>
      </c>
      <c r="D2491" s="1" t="s">
        <v>5031</v>
      </c>
      <c r="E2491" s="1" t="s">
        <v>12</v>
      </c>
      <c r="F2491" s="1" t="s">
        <v>50</v>
      </c>
      <c r="G2491" s="1" t="s">
        <v>4778</v>
      </c>
      <c r="H2491" s="1" t="s">
        <v>15835</v>
      </c>
      <c r="I2491" s="5">
        <v>4721</v>
      </c>
      <c r="J2491" s="5">
        <v>100348838</v>
      </c>
      <c r="K2491" s="3">
        <f>+Tabella2026[[#This Row],[POP_2024]]/SUM(Tabella2026[POP_2024])</f>
        <v>8.0093697920434397E-5</v>
      </c>
      <c r="L2491" s="3">
        <f>+Tabella2026[[#This Row],[INCIDENZA POPOLAZIONE]]*(PLAFOND/2)</f>
        <v>23579.524597502445</v>
      </c>
      <c r="M2491" s="3">
        <f>+IFERROR(Tabella2026[[#This Row],[reddito_2024]]/Tabella2026[[#This Row],[POP_2024]],"")</f>
        <v>21255.843677187037</v>
      </c>
      <c r="N2491" s="3">
        <f>+IF(Tabella2026[[#This Row],[REDDITO COMPLESSIVO PROCAPITE]]&lt;media_aggr_reddito_pc,(media_aggr_reddito_pc-Tabella2026[[#This Row],[REDDITO COMPLESSIVO PROCAPITE]]),0)</f>
        <v>0</v>
      </c>
      <c r="O2491" s="3">
        <f>+Tabella2026[[#This Row],[DIFFERENZA REDDITO INFERIORE ALLA MEDIA DALLA MEDIA]]*Tabella2026[[#This Row],[POP_2024]]</f>
        <v>0</v>
      </c>
      <c r="P2491" s="3">
        <f>+Tabella2026[[#This Row],[POPOLAZIONE PER DIFFERENZA ]]/SUM(Tabella2026[[POPOLAZIONE PER DIFFERENZA ]])</f>
        <v>0</v>
      </c>
      <c r="Q2491" s="3">
        <f>+Tabella2026[[#This Row],[INCIDENZA POPOLAZIONE PER DIFFERENZA]]*(PLAFOND-SUM(Tabella2026[CONTRIBUTO SULLA BASE DELLA POPOLAZIONE]))</f>
        <v>0</v>
      </c>
      <c r="R2491" s="3">
        <f>+Tabella2026[[#This Row],[CONTRIBUTO SULLA BASE DELLA POPOLAZIONE]]+Tabella2026[[#This Row],[CONTRIBUTO SULLA BASE DEL REDDITO]]</f>
        <v>23579.524597502445</v>
      </c>
      <c r="S2491" s="3">
        <f>+Tabella2026[[#This Row],[CONTRIBUTO TOTALE]]/(PLAFOND/N_TESSERE)</f>
        <v>47.15904919500489</v>
      </c>
      <c r="T2491" s="3">
        <f>+MAX(CEILING(Tabella2026[[#This Row],[preDEF1]],1),1)</f>
        <v>48</v>
      </c>
      <c r="U2491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91" s="21">
        <f>+Tabella2026[[#This Row],[DEF - n. card]]*(PLAFOND/N_TESSERE)</f>
        <v>23500</v>
      </c>
      <c r="W2491" s="18"/>
    </row>
    <row r="2492" spans="2:23" x14ac:dyDescent="0.25">
      <c r="B2492" s="1" t="s">
        <v>4897</v>
      </c>
      <c r="C2492" s="2">
        <v>117013</v>
      </c>
      <c r="D2492" s="1" t="s">
        <v>4898</v>
      </c>
      <c r="E2492" s="1" t="s">
        <v>76</v>
      </c>
      <c r="F2492" s="1" t="s">
        <v>15839</v>
      </c>
      <c r="G2492" s="1" t="s">
        <v>4778</v>
      </c>
      <c r="H2492" s="1" t="s">
        <v>15836</v>
      </c>
      <c r="I2492" s="5">
        <v>4715</v>
      </c>
      <c r="J2492" s="5">
        <v>54919442</v>
      </c>
      <c r="K2492" s="3">
        <f>+Tabella2026[[#This Row],[POP_2024]]/SUM(Tabella2026[POP_2024])</f>
        <v>7.9991905463852619E-5</v>
      </c>
      <c r="L2492" s="3">
        <f>+Tabella2026[[#This Row],[INCIDENZA POPOLAZIONE]]*(PLAFOND/2)</f>
        <v>23549.556974629115</v>
      </c>
      <c r="M2492" s="3">
        <f>+IFERROR(Tabella2026[[#This Row],[reddito_2024]]/Tabella2026[[#This Row],[POP_2024]],"")</f>
        <v>11647.813785790031</v>
      </c>
      <c r="N2492" s="3">
        <f>+IF(Tabella2026[[#This Row],[REDDITO COMPLESSIVO PROCAPITE]]&lt;media_aggr_reddito_pc,(media_aggr_reddito_pc-Tabella2026[[#This Row],[REDDITO COMPLESSIVO PROCAPITE]]),0)</f>
        <v>6177.25227681871</v>
      </c>
      <c r="O2492" s="3">
        <f>+Tabella2026[[#This Row],[DIFFERENZA REDDITO INFERIORE ALLA MEDIA DALLA MEDIA]]*Tabella2026[[#This Row],[POP_2024]]</f>
        <v>29125744.485200219</v>
      </c>
      <c r="P2492" s="3">
        <f>+Tabella2026[[#This Row],[POPOLAZIONE PER DIFFERENZA ]]/SUM(Tabella2026[[POPOLAZIONE PER DIFFERENZA ]])</f>
        <v>2.5839839311882299E-4</v>
      </c>
      <c r="Q2492" s="3">
        <f>+Tabella2026[[#This Row],[INCIDENZA POPOLAZIONE PER DIFFERENZA]]*(PLAFOND-SUM(Tabella2026[CONTRIBUTO SULLA BASE DELLA POPOLAZIONE]))</f>
        <v>76072.293135386964</v>
      </c>
      <c r="R2492" s="3">
        <f>+Tabella2026[[#This Row],[CONTRIBUTO SULLA BASE DELLA POPOLAZIONE]]+Tabella2026[[#This Row],[CONTRIBUTO SULLA BASE DEL REDDITO]]</f>
        <v>99621.850110016079</v>
      </c>
      <c r="S2492" s="3">
        <f>+Tabella2026[[#This Row],[CONTRIBUTO TOTALE]]/(PLAFOND/N_TESSERE)</f>
        <v>199.24370022003217</v>
      </c>
      <c r="T2492" s="3">
        <f>+MAX(CEILING(Tabella2026[[#This Row],[preDEF1]],1),1)</f>
        <v>200</v>
      </c>
      <c r="U2492" s="9">
        <f xml:space="preserve"> IF(ROW(Tabella2026[[#This Row],[preDEF2]]) - ROW(Tabella2026[[#Headers],[preDEF2]])&lt;=ABS(SUM(Tabella2026[preDEF2])-N_TESSERE),Tabella2026[[#This Row],[preDEF2]]-1,Tabella2026[[#This Row],[preDEF2]])</f>
        <v>199</v>
      </c>
      <c r="V2492" s="21">
        <f>+Tabella2026[[#This Row],[DEF - n. card]]*(PLAFOND/N_TESSERE)</f>
        <v>99500</v>
      </c>
      <c r="W2492" s="18"/>
    </row>
    <row r="2493" spans="2:23" x14ac:dyDescent="0.25">
      <c r="B2493" s="1" t="s">
        <v>5024</v>
      </c>
      <c r="C2493" s="2">
        <v>15005</v>
      </c>
      <c r="D2493" s="1" t="s">
        <v>5025</v>
      </c>
      <c r="E2493" s="1" t="s">
        <v>12</v>
      </c>
      <c r="F2493" s="1" t="s">
        <v>11</v>
      </c>
      <c r="G2493" s="1" t="s">
        <v>4778</v>
      </c>
      <c r="H2493" s="1" t="s">
        <v>15835</v>
      </c>
      <c r="I2493" s="5">
        <v>4714</v>
      </c>
      <c r="J2493" s="5">
        <v>99052074</v>
      </c>
      <c r="K2493" s="3">
        <f>+Tabella2026[[#This Row],[POP_2024]]/SUM(Tabella2026[POP_2024])</f>
        <v>7.9974940054422316E-5</v>
      </c>
      <c r="L2493" s="3">
        <f>+Tabella2026[[#This Row],[INCIDENZA POPOLAZIONE]]*(PLAFOND/2)</f>
        <v>23544.56237081689</v>
      </c>
      <c r="M2493" s="3">
        <f>+IFERROR(Tabella2026[[#This Row],[reddito_2024]]/Tabella2026[[#This Row],[POP_2024]],"")</f>
        <v>21012.319473907508</v>
      </c>
      <c r="N2493" s="3">
        <f>+IF(Tabella2026[[#This Row],[REDDITO COMPLESSIVO PROCAPITE]]&lt;media_aggr_reddito_pc,(media_aggr_reddito_pc-Tabella2026[[#This Row],[REDDITO COMPLESSIVO PROCAPITE]]),0)</f>
        <v>0</v>
      </c>
      <c r="O2493" s="3">
        <f>+Tabella2026[[#This Row],[DIFFERENZA REDDITO INFERIORE ALLA MEDIA DALLA MEDIA]]*Tabella2026[[#This Row],[POP_2024]]</f>
        <v>0</v>
      </c>
      <c r="P2493" s="3">
        <f>+Tabella2026[[#This Row],[POPOLAZIONE PER DIFFERENZA ]]/SUM(Tabella2026[[POPOLAZIONE PER DIFFERENZA ]])</f>
        <v>0</v>
      </c>
      <c r="Q2493" s="3">
        <f>+Tabella2026[[#This Row],[INCIDENZA POPOLAZIONE PER DIFFERENZA]]*(PLAFOND-SUM(Tabella2026[CONTRIBUTO SULLA BASE DELLA POPOLAZIONE]))</f>
        <v>0</v>
      </c>
      <c r="R2493" s="3">
        <f>+Tabella2026[[#This Row],[CONTRIBUTO SULLA BASE DELLA POPOLAZIONE]]+Tabella2026[[#This Row],[CONTRIBUTO SULLA BASE DEL REDDITO]]</f>
        <v>23544.56237081689</v>
      </c>
      <c r="S2493" s="3">
        <f>+Tabella2026[[#This Row],[CONTRIBUTO TOTALE]]/(PLAFOND/N_TESSERE)</f>
        <v>47.089124741633782</v>
      </c>
      <c r="T2493" s="3">
        <f>+MAX(CEILING(Tabella2026[[#This Row],[preDEF1]],1),1)</f>
        <v>48</v>
      </c>
      <c r="U2493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93" s="21">
        <f>+Tabella2026[[#This Row],[DEF - n. card]]*(PLAFOND/N_TESSERE)</f>
        <v>23500</v>
      </c>
      <c r="W2493" s="18"/>
    </row>
    <row r="2494" spans="2:23" x14ac:dyDescent="0.25">
      <c r="B2494" s="1" t="s">
        <v>4849</v>
      </c>
      <c r="C2494" s="2">
        <v>70057</v>
      </c>
      <c r="D2494" s="1" t="s">
        <v>4850</v>
      </c>
      <c r="E2494" s="1" t="s">
        <v>345</v>
      </c>
      <c r="F2494" s="1" t="s">
        <v>344</v>
      </c>
      <c r="G2494" s="1" t="s">
        <v>4778</v>
      </c>
      <c r="H2494" s="1" t="s">
        <v>15836</v>
      </c>
      <c r="I2494" s="5">
        <v>4710</v>
      </c>
      <c r="J2494" s="5">
        <v>61075049</v>
      </c>
      <c r="K2494" s="3">
        <f>+Tabella2026[[#This Row],[POP_2024]]/SUM(Tabella2026[POP_2024])</f>
        <v>7.9907078416701131E-5</v>
      </c>
      <c r="L2494" s="3">
        <f>+Tabella2026[[#This Row],[INCIDENZA POPOLAZIONE]]*(PLAFOND/2)</f>
        <v>23524.583955568</v>
      </c>
      <c r="M2494" s="3">
        <f>+IFERROR(Tabella2026[[#This Row],[reddito_2024]]/Tabella2026[[#This Row],[POP_2024]],"")</f>
        <v>12967.101698513801</v>
      </c>
      <c r="N2494" s="3">
        <f>+IF(Tabella2026[[#This Row],[REDDITO COMPLESSIVO PROCAPITE]]&lt;media_aggr_reddito_pc,(media_aggr_reddito_pc-Tabella2026[[#This Row],[REDDITO COMPLESSIVO PROCAPITE]]),0)</f>
        <v>4857.9643640949398</v>
      </c>
      <c r="O2494" s="3">
        <f>+Tabella2026[[#This Row],[DIFFERENZA REDDITO INFERIORE ALLA MEDIA DALLA MEDIA]]*Tabella2026[[#This Row],[POP_2024]]</f>
        <v>22881012.154887166</v>
      </c>
      <c r="P2494" s="3">
        <f>+Tabella2026[[#This Row],[POPOLAZIONE PER DIFFERENZA ]]/SUM(Tabella2026[[POPOLAZIONE PER DIFFERENZA ]])</f>
        <v>2.029962453581024E-4</v>
      </c>
      <c r="Q2494" s="3">
        <f>+Tabella2026[[#This Row],[INCIDENZA POPOLAZIONE PER DIFFERENZA]]*(PLAFOND-SUM(Tabella2026[CONTRIBUTO SULLA BASE DELLA POPOLAZIONE]))</f>
        <v>59761.942386241572</v>
      </c>
      <c r="R2494" s="3">
        <f>+Tabella2026[[#This Row],[CONTRIBUTO SULLA BASE DELLA POPOLAZIONE]]+Tabella2026[[#This Row],[CONTRIBUTO SULLA BASE DEL REDDITO]]</f>
        <v>83286.526341809571</v>
      </c>
      <c r="S2494" s="3">
        <f>+Tabella2026[[#This Row],[CONTRIBUTO TOTALE]]/(PLAFOND/N_TESSERE)</f>
        <v>166.57305268361915</v>
      </c>
      <c r="T2494" s="3">
        <f>+MAX(CEILING(Tabella2026[[#This Row],[preDEF1]],1),1)</f>
        <v>167</v>
      </c>
      <c r="U2494" s="9">
        <f xml:space="preserve"> IF(ROW(Tabella2026[[#This Row],[preDEF2]]) - ROW(Tabella2026[[#Headers],[preDEF2]])&lt;=ABS(SUM(Tabella2026[preDEF2])-N_TESSERE),Tabella2026[[#This Row],[preDEF2]]-1,Tabella2026[[#This Row],[preDEF2]])</f>
        <v>166</v>
      </c>
      <c r="V2494" s="21">
        <f>+Tabella2026[[#This Row],[DEF - n. card]]*(PLAFOND/N_TESSERE)</f>
        <v>83000</v>
      </c>
      <c r="W2494" s="18"/>
    </row>
    <row r="2495" spans="2:23" x14ac:dyDescent="0.25">
      <c r="B2495" s="1" t="s">
        <v>4984</v>
      </c>
      <c r="C2495" s="2">
        <v>77029</v>
      </c>
      <c r="D2495" s="1" t="s">
        <v>4985</v>
      </c>
      <c r="E2495" s="1" t="s">
        <v>213</v>
      </c>
      <c r="F2495" s="1" t="s">
        <v>237</v>
      </c>
      <c r="G2495" s="1" t="s">
        <v>4778</v>
      </c>
      <c r="H2495" s="1" t="s">
        <v>15836</v>
      </c>
      <c r="I2495" s="5">
        <v>4709</v>
      </c>
      <c r="J2495" s="5">
        <v>54958450</v>
      </c>
      <c r="K2495" s="3">
        <f>+Tabella2026[[#This Row],[POP_2024]]/SUM(Tabella2026[POP_2024])</f>
        <v>7.9890113007270827E-5</v>
      </c>
      <c r="L2495" s="3">
        <f>+Tabella2026[[#This Row],[INCIDENZA POPOLAZIONE]]*(PLAFOND/2)</f>
        <v>23519.589351755778</v>
      </c>
      <c r="M2495" s="3">
        <f>+IFERROR(Tabella2026[[#This Row],[reddito_2024]]/Tabella2026[[#This Row],[POP_2024]],"")</f>
        <v>11670.938628158845</v>
      </c>
      <c r="N2495" s="3">
        <f>+IF(Tabella2026[[#This Row],[REDDITO COMPLESSIVO PROCAPITE]]&lt;media_aggr_reddito_pc,(media_aggr_reddito_pc-Tabella2026[[#This Row],[REDDITO COMPLESSIVO PROCAPITE]]),0)</f>
        <v>6154.1274344498961</v>
      </c>
      <c r="O2495" s="3">
        <f>+Tabella2026[[#This Row],[DIFFERENZA REDDITO INFERIORE ALLA MEDIA DALLA MEDIA]]*Tabella2026[[#This Row],[POP_2024]]</f>
        <v>28979786.088824559</v>
      </c>
      <c r="P2495" s="3">
        <f>+Tabella2026[[#This Row],[POPOLAZIONE PER DIFFERENZA ]]/SUM(Tabella2026[[POPOLAZIONE PER DIFFERENZA ]])</f>
        <v>2.5710347634494153E-4</v>
      </c>
      <c r="Q2495" s="3">
        <f>+Tabella2026[[#This Row],[INCIDENZA POPOLAZIONE PER DIFFERENZA]]*(PLAFOND-SUM(Tabella2026[CONTRIBUTO SULLA BASE DELLA POPOLAZIONE]))</f>
        <v>75691.070608343827</v>
      </c>
      <c r="R2495" s="3">
        <f>+Tabella2026[[#This Row],[CONTRIBUTO SULLA BASE DELLA POPOLAZIONE]]+Tabella2026[[#This Row],[CONTRIBUTO SULLA BASE DEL REDDITO]]</f>
        <v>99210.659960099612</v>
      </c>
      <c r="S2495" s="3">
        <f>+Tabella2026[[#This Row],[CONTRIBUTO TOTALE]]/(PLAFOND/N_TESSERE)</f>
        <v>198.42131992019924</v>
      </c>
      <c r="T2495" s="3">
        <f>+MAX(CEILING(Tabella2026[[#This Row],[preDEF1]],1),1)</f>
        <v>199</v>
      </c>
      <c r="U2495" s="9">
        <f xml:space="preserve"> IF(ROW(Tabella2026[[#This Row],[preDEF2]]) - ROW(Tabella2026[[#Headers],[preDEF2]])&lt;=ABS(SUM(Tabella2026[preDEF2])-N_TESSERE),Tabella2026[[#This Row],[preDEF2]]-1,Tabella2026[[#This Row],[preDEF2]])</f>
        <v>198</v>
      </c>
      <c r="V2495" s="21">
        <f>+Tabella2026[[#This Row],[DEF - n. card]]*(PLAFOND/N_TESSERE)</f>
        <v>99000</v>
      </c>
      <c r="W2495" s="18"/>
    </row>
    <row r="2496" spans="2:23" x14ac:dyDescent="0.25">
      <c r="B2496" s="1" t="s">
        <v>4986</v>
      </c>
      <c r="C2496" s="2">
        <v>2137</v>
      </c>
      <c r="D2496" s="1" t="s">
        <v>4987</v>
      </c>
      <c r="E2496" s="1" t="s">
        <v>18</v>
      </c>
      <c r="F2496" s="1" t="s">
        <v>381</v>
      </c>
      <c r="G2496" s="1" t="s">
        <v>4778</v>
      </c>
      <c r="H2496" s="1" t="s">
        <v>15835</v>
      </c>
      <c r="I2496" s="5">
        <v>4702</v>
      </c>
      <c r="J2496" s="5">
        <v>87185900</v>
      </c>
      <c r="K2496" s="3">
        <f>+Tabella2026[[#This Row],[POP_2024]]/SUM(Tabella2026[POP_2024])</f>
        <v>7.9771355141258746E-5</v>
      </c>
      <c r="L2496" s="3">
        <f>+Tabella2026[[#This Row],[INCIDENZA POPOLAZIONE]]*(PLAFOND/2)</f>
        <v>23484.627125070219</v>
      </c>
      <c r="M2496" s="3">
        <f>+IFERROR(Tabella2026[[#This Row],[reddito_2024]]/Tabella2026[[#This Row],[POP_2024]],"")</f>
        <v>18542.30114844747</v>
      </c>
      <c r="N2496" s="3">
        <f>+IF(Tabella2026[[#This Row],[REDDITO COMPLESSIVO PROCAPITE]]&lt;media_aggr_reddito_pc,(media_aggr_reddito_pc-Tabella2026[[#This Row],[REDDITO COMPLESSIVO PROCAPITE]]),0)</f>
        <v>0</v>
      </c>
      <c r="O2496" s="3">
        <f>+Tabella2026[[#This Row],[DIFFERENZA REDDITO INFERIORE ALLA MEDIA DALLA MEDIA]]*Tabella2026[[#This Row],[POP_2024]]</f>
        <v>0</v>
      </c>
      <c r="P2496" s="3">
        <f>+Tabella2026[[#This Row],[POPOLAZIONE PER DIFFERENZA ]]/SUM(Tabella2026[[POPOLAZIONE PER DIFFERENZA ]])</f>
        <v>0</v>
      </c>
      <c r="Q2496" s="3">
        <f>+Tabella2026[[#This Row],[INCIDENZA POPOLAZIONE PER DIFFERENZA]]*(PLAFOND-SUM(Tabella2026[CONTRIBUTO SULLA BASE DELLA POPOLAZIONE]))</f>
        <v>0</v>
      </c>
      <c r="R2496" s="3">
        <f>+Tabella2026[[#This Row],[CONTRIBUTO SULLA BASE DELLA POPOLAZIONE]]+Tabella2026[[#This Row],[CONTRIBUTO SULLA BASE DEL REDDITO]]</f>
        <v>23484.627125070219</v>
      </c>
      <c r="S2496" s="3">
        <f>+Tabella2026[[#This Row],[CONTRIBUTO TOTALE]]/(PLAFOND/N_TESSERE)</f>
        <v>46.969254250140438</v>
      </c>
      <c r="T2496" s="3">
        <f>+MAX(CEILING(Tabella2026[[#This Row],[preDEF1]],1),1)</f>
        <v>47</v>
      </c>
      <c r="U2496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496" s="21">
        <f>+Tabella2026[[#This Row],[DEF - n. card]]*(PLAFOND/N_TESSERE)</f>
        <v>23000</v>
      </c>
      <c r="W2496" s="18"/>
    </row>
    <row r="2497" spans="2:23" x14ac:dyDescent="0.25">
      <c r="B2497" s="1" t="s">
        <v>4887</v>
      </c>
      <c r="C2497" s="2">
        <v>80055</v>
      </c>
      <c r="D2497" s="1" t="s">
        <v>4888</v>
      </c>
      <c r="E2497" s="1" t="s">
        <v>61</v>
      </c>
      <c r="F2497" s="1" t="s">
        <v>62</v>
      </c>
      <c r="G2497" s="1" t="s">
        <v>4778</v>
      </c>
      <c r="H2497" s="1" t="s">
        <v>15836</v>
      </c>
      <c r="I2497" s="5">
        <v>4699</v>
      </c>
      <c r="J2497" s="5">
        <v>45807972</v>
      </c>
      <c r="K2497" s="3">
        <f>+Tabella2026[[#This Row],[POP_2024]]/SUM(Tabella2026[POP_2024])</f>
        <v>7.9720458912967851E-5</v>
      </c>
      <c r="L2497" s="3">
        <f>+Tabella2026[[#This Row],[INCIDENZA POPOLAZIONE]]*(PLAFOND/2)</f>
        <v>23469.643313633551</v>
      </c>
      <c r="M2497" s="3">
        <f>+IFERROR(Tabella2026[[#This Row],[reddito_2024]]/Tabella2026[[#This Row],[POP_2024]],"")</f>
        <v>9748.4511598212393</v>
      </c>
      <c r="N2497" s="3">
        <f>+IF(Tabella2026[[#This Row],[REDDITO COMPLESSIVO PROCAPITE]]&lt;media_aggr_reddito_pc,(media_aggr_reddito_pc-Tabella2026[[#This Row],[REDDITO COMPLESSIVO PROCAPITE]]),0)</f>
        <v>8076.6149027875017</v>
      </c>
      <c r="O2497" s="3">
        <f>+Tabella2026[[#This Row],[DIFFERENZA REDDITO INFERIORE ALLA MEDIA DALLA MEDIA]]*Tabella2026[[#This Row],[POP_2024]]</f>
        <v>37952013.428198472</v>
      </c>
      <c r="P2497" s="3">
        <f>+Tabella2026[[#This Row],[POPOLAZIONE PER DIFFERENZA ]]/SUM(Tabella2026[[POPOLAZIONE PER DIFFERENZA ]])</f>
        <v>3.367034717500051E-4</v>
      </c>
      <c r="Q2497" s="3">
        <f>+Tabella2026[[#This Row],[INCIDENZA POPOLAZIONE PER DIFFERENZA]]*(PLAFOND-SUM(Tabella2026[CONTRIBUTO SULLA BASE DELLA POPOLAZIONE]))</f>
        <v>99125.249555598086</v>
      </c>
      <c r="R2497" s="3">
        <f>+Tabella2026[[#This Row],[CONTRIBUTO SULLA BASE DELLA POPOLAZIONE]]+Tabella2026[[#This Row],[CONTRIBUTO SULLA BASE DEL REDDITO]]</f>
        <v>122594.89286923164</v>
      </c>
      <c r="S2497" s="3">
        <f>+Tabella2026[[#This Row],[CONTRIBUTO TOTALE]]/(PLAFOND/N_TESSERE)</f>
        <v>245.18978573846329</v>
      </c>
      <c r="T2497" s="3">
        <f>+MAX(CEILING(Tabella2026[[#This Row],[preDEF1]],1),1)</f>
        <v>246</v>
      </c>
      <c r="U2497" s="9">
        <f xml:space="preserve"> IF(ROW(Tabella2026[[#This Row],[preDEF2]]) - ROW(Tabella2026[[#Headers],[preDEF2]])&lt;=ABS(SUM(Tabella2026[preDEF2])-N_TESSERE),Tabella2026[[#This Row],[preDEF2]]-1,Tabella2026[[#This Row],[preDEF2]])</f>
        <v>245</v>
      </c>
      <c r="V2497" s="21">
        <f>+Tabella2026[[#This Row],[DEF - n. card]]*(PLAFOND/N_TESSERE)</f>
        <v>122500</v>
      </c>
      <c r="W2497" s="18"/>
    </row>
    <row r="2498" spans="2:23" x14ac:dyDescent="0.25">
      <c r="B2498" s="1" t="s">
        <v>4994</v>
      </c>
      <c r="C2498" s="2">
        <v>79133</v>
      </c>
      <c r="D2498" s="1" t="s">
        <v>4995</v>
      </c>
      <c r="E2498" s="1" t="s">
        <v>61</v>
      </c>
      <c r="F2498" s="1" t="s">
        <v>148</v>
      </c>
      <c r="G2498" s="1" t="s">
        <v>4778</v>
      </c>
      <c r="H2498" s="1" t="s">
        <v>15836</v>
      </c>
      <c r="I2498" s="5">
        <v>4694</v>
      </c>
      <c r="J2498" s="5">
        <v>55995935</v>
      </c>
      <c r="K2498" s="3">
        <f>+Tabella2026[[#This Row],[POP_2024]]/SUM(Tabella2026[POP_2024])</f>
        <v>7.9635631865816376E-5</v>
      </c>
      <c r="L2498" s="3">
        <f>+Tabella2026[[#This Row],[INCIDENZA POPOLAZIONE]]*(PLAFOND/2)</f>
        <v>23444.670294572443</v>
      </c>
      <c r="M2498" s="3">
        <f>+IFERROR(Tabella2026[[#This Row],[reddito_2024]]/Tabella2026[[#This Row],[POP_2024]],"")</f>
        <v>11929.257562846187</v>
      </c>
      <c r="N2498" s="3">
        <f>+IF(Tabella2026[[#This Row],[REDDITO COMPLESSIVO PROCAPITE]]&lt;media_aggr_reddito_pc,(media_aggr_reddito_pc-Tabella2026[[#This Row],[REDDITO COMPLESSIVO PROCAPITE]]),0)</f>
        <v>5895.8084997625538</v>
      </c>
      <c r="O2498" s="3">
        <f>+Tabella2026[[#This Row],[DIFFERENZA REDDITO INFERIORE ALLA MEDIA DALLA MEDIA]]*Tabella2026[[#This Row],[POP_2024]]</f>
        <v>27674925.097885426</v>
      </c>
      <c r="P2498" s="3">
        <f>+Tabella2026[[#This Row],[POPOLAZIONE PER DIFFERENZA ]]/SUM(Tabella2026[[POPOLAZIONE PER DIFFERENZA ]])</f>
        <v>2.4552698313380883E-4</v>
      </c>
      <c r="Q2498" s="3">
        <f>+Tabella2026[[#This Row],[INCIDENZA POPOLAZIONE PER DIFFERENZA]]*(PLAFOND-SUM(Tabella2026[CONTRIBUTO SULLA BASE DELLA POPOLAZIONE]))</f>
        <v>72282.959689356256</v>
      </c>
      <c r="R2498" s="3">
        <f>+Tabella2026[[#This Row],[CONTRIBUTO SULLA BASE DELLA POPOLAZIONE]]+Tabella2026[[#This Row],[CONTRIBUTO SULLA BASE DEL REDDITO]]</f>
        <v>95727.629983928695</v>
      </c>
      <c r="S2498" s="3">
        <f>+Tabella2026[[#This Row],[CONTRIBUTO TOTALE]]/(PLAFOND/N_TESSERE)</f>
        <v>191.45525996785739</v>
      </c>
      <c r="T2498" s="3">
        <f>+MAX(CEILING(Tabella2026[[#This Row],[preDEF1]],1),1)</f>
        <v>192</v>
      </c>
      <c r="U2498" s="9">
        <f xml:space="preserve"> IF(ROW(Tabella2026[[#This Row],[preDEF2]]) - ROW(Tabella2026[[#Headers],[preDEF2]])&lt;=ABS(SUM(Tabella2026[preDEF2])-N_TESSERE),Tabella2026[[#This Row],[preDEF2]]-1,Tabella2026[[#This Row],[preDEF2]])</f>
        <v>191</v>
      </c>
      <c r="V2498" s="21">
        <f>+Tabella2026[[#This Row],[DEF - n. card]]*(PLAFOND/N_TESSERE)</f>
        <v>95500</v>
      </c>
      <c r="W2498" s="18"/>
    </row>
    <row r="2499" spans="2:23" x14ac:dyDescent="0.25">
      <c r="B2499" s="1" t="s">
        <v>5148</v>
      </c>
      <c r="C2499" s="2">
        <v>33012</v>
      </c>
      <c r="D2499" s="1" t="s">
        <v>5149</v>
      </c>
      <c r="E2499" s="1" t="s">
        <v>27</v>
      </c>
      <c r="F2499" s="1" t="s">
        <v>112</v>
      </c>
      <c r="G2499" s="1" t="s">
        <v>4778</v>
      </c>
      <c r="H2499" s="1" t="s">
        <v>15835</v>
      </c>
      <c r="I2499" s="5">
        <v>4693</v>
      </c>
      <c r="J2499" s="5">
        <v>93795524</v>
      </c>
      <c r="K2499" s="3">
        <f>+Tabella2026[[#This Row],[POP_2024]]/SUM(Tabella2026[POP_2024])</f>
        <v>7.9618666456386073E-5</v>
      </c>
      <c r="L2499" s="3">
        <f>+Tabella2026[[#This Row],[INCIDENZA POPOLAZIONE]]*(PLAFOND/2)</f>
        <v>23439.675690760218</v>
      </c>
      <c r="M2499" s="3">
        <f>+IFERROR(Tabella2026[[#This Row],[reddito_2024]]/Tabella2026[[#This Row],[POP_2024]],"")</f>
        <v>19986.261240144897</v>
      </c>
      <c r="N2499" s="3">
        <f>+IF(Tabella2026[[#This Row],[REDDITO COMPLESSIVO PROCAPITE]]&lt;media_aggr_reddito_pc,(media_aggr_reddito_pc-Tabella2026[[#This Row],[REDDITO COMPLESSIVO PROCAPITE]]),0)</f>
        <v>0</v>
      </c>
      <c r="O2499" s="3">
        <f>+Tabella2026[[#This Row],[DIFFERENZA REDDITO INFERIORE ALLA MEDIA DALLA MEDIA]]*Tabella2026[[#This Row],[POP_2024]]</f>
        <v>0</v>
      </c>
      <c r="P2499" s="3">
        <f>+Tabella2026[[#This Row],[POPOLAZIONE PER DIFFERENZA ]]/SUM(Tabella2026[[POPOLAZIONE PER DIFFERENZA ]])</f>
        <v>0</v>
      </c>
      <c r="Q2499" s="3">
        <f>+Tabella2026[[#This Row],[INCIDENZA POPOLAZIONE PER DIFFERENZA]]*(PLAFOND-SUM(Tabella2026[CONTRIBUTO SULLA BASE DELLA POPOLAZIONE]))</f>
        <v>0</v>
      </c>
      <c r="R2499" s="3">
        <f>+Tabella2026[[#This Row],[CONTRIBUTO SULLA BASE DELLA POPOLAZIONE]]+Tabella2026[[#This Row],[CONTRIBUTO SULLA BASE DEL REDDITO]]</f>
        <v>23439.675690760218</v>
      </c>
      <c r="S2499" s="3">
        <f>+Tabella2026[[#This Row],[CONTRIBUTO TOTALE]]/(PLAFOND/N_TESSERE)</f>
        <v>46.879351381520436</v>
      </c>
      <c r="T2499" s="3">
        <f>+MAX(CEILING(Tabella2026[[#This Row],[preDEF1]],1),1)</f>
        <v>47</v>
      </c>
      <c r="U2499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499" s="21">
        <f>+Tabella2026[[#This Row],[DEF - n. card]]*(PLAFOND/N_TESSERE)</f>
        <v>23000</v>
      </c>
      <c r="W2499" s="18"/>
    </row>
    <row r="2500" spans="2:23" x14ac:dyDescent="0.25">
      <c r="B2500" s="1" t="s">
        <v>4889</v>
      </c>
      <c r="C2500" s="2">
        <v>77028</v>
      </c>
      <c r="D2500" s="1" t="s">
        <v>4890</v>
      </c>
      <c r="E2500" s="1" t="s">
        <v>213</v>
      </c>
      <c r="F2500" s="1" t="s">
        <v>237</v>
      </c>
      <c r="G2500" s="1" t="s">
        <v>4778</v>
      </c>
      <c r="H2500" s="1" t="s">
        <v>15836</v>
      </c>
      <c r="I2500" s="5">
        <v>4693</v>
      </c>
      <c r="J2500" s="5">
        <v>64494163</v>
      </c>
      <c r="K2500" s="3">
        <f>+Tabella2026[[#This Row],[POP_2024]]/SUM(Tabella2026[POP_2024])</f>
        <v>7.9618666456386073E-5</v>
      </c>
      <c r="L2500" s="3">
        <f>+Tabella2026[[#This Row],[INCIDENZA POPOLAZIONE]]*(PLAFOND/2)</f>
        <v>23439.675690760218</v>
      </c>
      <c r="M2500" s="3">
        <f>+IFERROR(Tabella2026[[#This Row],[reddito_2024]]/Tabella2026[[#This Row],[POP_2024]],"")</f>
        <v>13742.630087364159</v>
      </c>
      <c r="N2500" s="3">
        <f>+IF(Tabella2026[[#This Row],[REDDITO COMPLESSIVO PROCAPITE]]&lt;media_aggr_reddito_pc,(media_aggr_reddito_pc-Tabella2026[[#This Row],[REDDITO COMPLESSIVO PROCAPITE]]),0)</f>
        <v>4082.4359752445816</v>
      </c>
      <c r="O2500" s="3">
        <f>+Tabella2026[[#This Row],[DIFFERENZA REDDITO INFERIORE ALLA MEDIA DALLA MEDIA]]*Tabella2026[[#This Row],[POP_2024]]</f>
        <v>19158872.031822823</v>
      </c>
      <c r="P2500" s="3">
        <f>+Tabella2026[[#This Row],[POPOLAZIONE PER DIFFERENZA ]]/SUM(Tabella2026[[POPOLAZIONE PER DIFFERENZA ]])</f>
        <v>1.6997408425071354E-4</v>
      </c>
      <c r="Q2500" s="3">
        <f>+Tabella2026[[#This Row],[INCIDENZA POPOLAZIONE PER DIFFERENZA]]*(PLAFOND-SUM(Tabella2026[CONTRIBUTO SULLA BASE DELLA POPOLAZIONE]))</f>
        <v>50040.242922847079</v>
      </c>
      <c r="R2500" s="3">
        <f>+Tabella2026[[#This Row],[CONTRIBUTO SULLA BASE DELLA POPOLAZIONE]]+Tabella2026[[#This Row],[CONTRIBUTO SULLA BASE DEL REDDITO]]</f>
        <v>73479.918613607297</v>
      </c>
      <c r="S2500" s="3">
        <f>+Tabella2026[[#This Row],[CONTRIBUTO TOTALE]]/(PLAFOND/N_TESSERE)</f>
        <v>146.95983722721459</v>
      </c>
      <c r="T2500" s="3">
        <f>+MAX(CEILING(Tabella2026[[#This Row],[preDEF1]],1),1)</f>
        <v>147</v>
      </c>
      <c r="U2500" s="9">
        <f xml:space="preserve"> IF(ROW(Tabella2026[[#This Row],[preDEF2]]) - ROW(Tabella2026[[#Headers],[preDEF2]])&lt;=ABS(SUM(Tabella2026[preDEF2])-N_TESSERE),Tabella2026[[#This Row],[preDEF2]]-1,Tabella2026[[#This Row],[preDEF2]])</f>
        <v>146</v>
      </c>
      <c r="V2500" s="21">
        <f>+Tabella2026[[#This Row],[DEF - n. card]]*(PLAFOND/N_TESSERE)</f>
        <v>73000</v>
      </c>
      <c r="W2500" s="18"/>
    </row>
    <row r="2501" spans="2:23" x14ac:dyDescent="0.25">
      <c r="B2501" s="1" t="s">
        <v>5004</v>
      </c>
      <c r="C2501" s="2">
        <v>30090</v>
      </c>
      <c r="D2501" s="1" t="s">
        <v>5005</v>
      </c>
      <c r="E2501" s="1" t="s">
        <v>48</v>
      </c>
      <c r="F2501" s="1" t="s">
        <v>120</v>
      </c>
      <c r="G2501" s="1" t="s">
        <v>4778</v>
      </c>
      <c r="H2501" s="1" t="s">
        <v>15835</v>
      </c>
      <c r="I2501" s="5">
        <v>4692</v>
      </c>
      <c r="J2501" s="5">
        <v>96724504</v>
      </c>
      <c r="K2501" s="3">
        <f>+Tabella2026[[#This Row],[POP_2024]]/SUM(Tabella2026[POP_2024])</f>
        <v>7.9601701046955769E-5</v>
      </c>
      <c r="L2501" s="3">
        <f>+Tabella2026[[#This Row],[INCIDENZA POPOLAZIONE]]*(PLAFOND/2)</f>
        <v>23434.681086947992</v>
      </c>
      <c r="M2501" s="3">
        <f>+IFERROR(Tabella2026[[#This Row],[reddito_2024]]/Tabella2026[[#This Row],[POP_2024]],"")</f>
        <v>20614.770673486786</v>
      </c>
      <c r="N2501" s="3">
        <f>+IF(Tabella2026[[#This Row],[REDDITO COMPLESSIVO PROCAPITE]]&lt;media_aggr_reddito_pc,(media_aggr_reddito_pc-Tabella2026[[#This Row],[REDDITO COMPLESSIVO PROCAPITE]]),0)</f>
        <v>0</v>
      </c>
      <c r="O2501" s="3">
        <f>+Tabella2026[[#This Row],[DIFFERENZA REDDITO INFERIORE ALLA MEDIA DALLA MEDIA]]*Tabella2026[[#This Row],[POP_2024]]</f>
        <v>0</v>
      </c>
      <c r="P2501" s="3">
        <f>+Tabella2026[[#This Row],[POPOLAZIONE PER DIFFERENZA ]]/SUM(Tabella2026[[POPOLAZIONE PER DIFFERENZA ]])</f>
        <v>0</v>
      </c>
      <c r="Q2501" s="3">
        <f>+Tabella2026[[#This Row],[INCIDENZA POPOLAZIONE PER DIFFERENZA]]*(PLAFOND-SUM(Tabella2026[CONTRIBUTO SULLA BASE DELLA POPOLAZIONE]))</f>
        <v>0</v>
      </c>
      <c r="R2501" s="3">
        <f>+Tabella2026[[#This Row],[CONTRIBUTO SULLA BASE DELLA POPOLAZIONE]]+Tabella2026[[#This Row],[CONTRIBUTO SULLA BASE DEL REDDITO]]</f>
        <v>23434.681086947992</v>
      </c>
      <c r="S2501" s="3">
        <f>+Tabella2026[[#This Row],[CONTRIBUTO TOTALE]]/(PLAFOND/N_TESSERE)</f>
        <v>46.869362173895986</v>
      </c>
      <c r="T2501" s="3">
        <f>+MAX(CEILING(Tabella2026[[#This Row],[preDEF1]],1),1)</f>
        <v>47</v>
      </c>
      <c r="U2501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01" s="21">
        <f>+Tabella2026[[#This Row],[DEF - n. card]]*(PLAFOND/N_TESSERE)</f>
        <v>23000</v>
      </c>
      <c r="W2501" s="18"/>
    </row>
    <row r="2502" spans="2:23" x14ac:dyDescent="0.25">
      <c r="B2502" s="1" t="s">
        <v>5108</v>
      </c>
      <c r="C2502" s="2">
        <v>12006</v>
      </c>
      <c r="D2502" s="1" t="s">
        <v>5109</v>
      </c>
      <c r="E2502" s="1" t="s">
        <v>12</v>
      </c>
      <c r="F2502" s="1" t="s">
        <v>157</v>
      </c>
      <c r="G2502" s="1" t="s">
        <v>4778</v>
      </c>
      <c r="H2502" s="1" t="s">
        <v>15835</v>
      </c>
      <c r="I2502" s="5">
        <v>4689</v>
      </c>
      <c r="J2502" s="5">
        <v>89965416</v>
      </c>
      <c r="K2502" s="3">
        <f>+Tabella2026[[#This Row],[POP_2024]]/SUM(Tabella2026[POP_2024])</f>
        <v>7.9550804818664887E-5</v>
      </c>
      <c r="L2502" s="3">
        <f>+Tabella2026[[#This Row],[INCIDENZA POPOLAZIONE]]*(PLAFOND/2)</f>
        <v>23419.697275511327</v>
      </c>
      <c r="M2502" s="3">
        <f>+IFERROR(Tabella2026[[#This Row],[reddito_2024]]/Tabella2026[[#This Row],[POP_2024]],"")</f>
        <v>19186.482405630199</v>
      </c>
      <c r="N2502" s="3">
        <f>+IF(Tabella2026[[#This Row],[REDDITO COMPLESSIVO PROCAPITE]]&lt;media_aggr_reddito_pc,(media_aggr_reddito_pc-Tabella2026[[#This Row],[REDDITO COMPLESSIVO PROCAPITE]]),0)</f>
        <v>0</v>
      </c>
      <c r="O2502" s="3">
        <f>+Tabella2026[[#This Row],[DIFFERENZA REDDITO INFERIORE ALLA MEDIA DALLA MEDIA]]*Tabella2026[[#This Row],[POP_2024]]</f>
        <v>0</v>
      </c>
      <c r="P2502" s="3">
        <f>+Tabella2026[[#This Row],[POPOLAZIONE PER DIFFERENZA ]]/SUM(Tabella2026[[POPOLAZIONE PER DIFFERENZA ]])</f>
        <v>0</v>
      </c>
      <c r="Q2502" s="3">
        <f>+Tabella2026[[#This Row],[INCIDENZA POPOLAZIONE PER DIFFERENZA]]*(PLAFOND-SUM(Tabella2026[CONTRIBUTO SULLA BASE DELLA POPOLAZIONE]))</f>
        <v>0</v>
      </c>
      <c r="R2502" s="3">
        <f>+Tabella2026[[#This Row],[CONTRIBUTO SULLA BASE DELLA POPOLAZIONE]]+Tabella2026[[#This Row],[CONTRIBUTO SULLA BASE DEL REDDITO]]</f>
        <v>23419.697275511327</v>
      </c>
      <c r="S2502" s="3">
        <f>+Tabella2026[[#This Row],[CONTRIBUTO TOTALE]]/(PLAFOND/N_TESSERE)</f>
        <v>46.839394551022657</v>
      </c>
      <c r="T2502" s="3">
        <f>+MAX(CEILING(Tabella2026[[#This Row],[preDEF1]],1),1)</f>
        <v>47</v>
      </c>
      <c r="U2502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02" s="21">
        <f>+Tabella2026[[#This Row],[DEF - n. card]]*(PLAFOND/N_TESSERE)</f>
        <v>23000</v>
      </c>
      <c r="W2502" s="18"/>
    </row>
    <row r="2503" spans="2:23" x14ac:dyDescent="0.25">
      <c r="B2503" s="1" t="s">
        <v>5118</v>
      </c>
      <c r="C2503" s="2">
        <v>33018</v>
      </c>
      <c r="D2503" s="1" t="s">
        <v>5119</v>
      </c>
      <c r="E2503" s="1" t="s">
        <v>27</v>
      </c>
      <c r="F2503" s="1" t="s">
        <v>112</v>
      </c>
      <c r="G2503" s="1" t="s">
        <v>4778</v>
      </c>
      <c r="H2503" s="1" t="s">
        <v>15835</v>
      </c>
      <c r="I2503" s="5">
        <v>4687</v>
      </c>
      <c r="J2503" s="5">
        <v>87969421</v>
      </c>
      <c r="K2503" s="3">
        <f>+Tabella2026[[#This Row],[POP_2024]]/SUM(Tabella2026[POP_2024])</f>
        <v>7.9516873999804281E-5</v>
      </c>
      <c r="L2503" s="3">
        <f>+Tabella2026[[#This Row],[INCIDENZA POPOLAZIONE]]*(PLAFOND/2)</f>
        <v>23409.708067886881</v>
      </c>
      <c r="M2503" s="3">
        <f>+IFERROR(Tabella2026[[#This Row],[reddito_2024]]/Tabella2026[[#This Row],[POP_2024]],"")</f>
        <v>18768.811819927458</v>
      </c>
      <c r="N2503" s="3">
        <f>+IF(Tabella2026[[#This Row],[REDDITO COMPLESSIVO PROCAPITE]]&lt;media_aggr_reddito_pc,(media_aggr_reddito_pc-Tabella2026[[#This Row],[REDDITO COMPLESSIVO PROCAPITE]]),0)</f>
        <v>0</v>
      </c>
      <c r="O2503" s="3">
        <f>+Tabella2026[[#This Row],[DIFFERENZA REDDITO INFERIORE ALLA MEDIA DALLA MEDIA]]*Tabella2026[[#This Row],[POP_2024]]</f>
        <v>0</v>
      </c>
      <c r="P2503" s="3">
        <f>+Tabella2026[[#This Row],[POPOLAZIONE PER DIFFERENZA ]]/SUM(Tabella2026[[POPOLAZIONE PER DIFFERENZA ]])</f>
        <v>0</v>
      </c>
      <c r="Q2503" s="3">
        <f>+Tabella2026[[#This Row],[INCIDENZA POPOLAZIONE PER DIFFERENZA]]*(PLAFOND-SUM(Tabella2026[CONTRIBUTO SULLA BASE DELLA POPOLAZIONE]))</f>
        <v>0</v>
      </c>
      <c r="R2503" s="3">
        <f>+Tabella2026[[#This Row],[CONTRIBUTO SULLA BASE DELLA POPOLAZIONE]]+Tabella2026[[#This Row],[CONTRIBUTO SULLA BASE DEL REDDITO]]</f>
        <v>23409.708067886881</v>
      </c>
      <c r="S2503" s="3">
        <f>+Tabella2026[[#This Row],[CONTRIBUTO TOTALE]]/(PLAFOND/N_TESSERE)</f>
        <v>46.819416135773764</v>
      </c>
      <c r="T2503" s="3">
        <f>+MAX(CEILING(Tabella2026[[#This Row],[preDEF1]],1),1)</f>
        <v>47</v>
      </c>
      <c r="U2503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03" s="21">
        <f>+Tabella2026[[#This Row],[DEF - n. card]]*(PLAFOND/N_TESSERE)</f>
        <v>23000</v>
      </c>
      <c r="W2503" s="18"/>
    </row>
    <row r="2504" spans="2:23" x14ac:dyDescent="0.25">
      <c r="B2504" s="1" t="s">
        <v>5084</v>
      </c>
      <c r="C2504" s="2">
        <v>15038</v>
      </c>
      <c r="D2504" s="1" t="s">
        <v>5085</v>
      </c>
      <c r="E2504" s="1" t="s">
        <v>12</v>
      </c>
      <c r="F2504" s="1" t="s">
        <v>11</v>
      </c>
      <c r="G2504" s="1" t="s">
        <v>4778</v>
      </c>
      <c r="H2504" s="1" t="s">
        <v>15835</v>
      </c>
      <c r="I2504" s="5">
        <v>4678</v>
      </c>
      <c r="J2504" s="5">
        <v>93256232</v>
      </c>
      <c r="K2504" s="3">
        <f>+Tabella2026[[#This Row],[POP_2024]]/SUM(Tabella2026[POP_2024])</f>
        <v>7.9364185314931607E-5</v>
      </c>
      <c r="L2504" s="3">
        <f>+Tabella2026[[#This Row],[INCIDENZA POPOLAZIONE]]*(PLAFOND/2)</f>
        <v>23364.756633576879</v>
      </c>
      <c r="M2504" s="3">
        <f>+IFERROR(Tabella2026[[#This Row],[reddito_2024]]/Tabella2026[[#This Row],[POP_2024]],"")</f>
        <v>19935.064557503207</v>
      </c>
      <c r="N2504" s="3">
        <f>+IF(Tabella2026[[#This Row],[REDDITO COMPLESSIVO PROCAPITE]]&lt;media_aggr_reddito_pc,(media_aggr_reddito_pc-Tabella2026[[#This Row],[REDDITO COMPLESSIVO PROCAPITE]]),0)</f>
        <v>0</v>
      </c>
      <c r="O2504" s="3">
        <f>+Tabella2026[[#This Row],[DIFFERENZA REDDITO INFERIORE ALLA MEDIA DALLA MEDIA]]*Tabella2026[[#This Row],[POP_2024]]</f>
        <v>0</v>
      </c>
      <c r="P2504" s="3">
        <f>+Tabella2026[[#This Row],[POPOLAZIONE PER DIFFERENZA ]]/SUM(Tabella2026[[POPOLAZIONE PER DIFFERENZA ]])</f>
        <v>0</v>
      </c>
      <c r="Q2504" s="3">
        <f>+Tabella2026[[#This Row],[INCIDENZA POPOLAZIONE PER DIFFERENZA]]*(PLAFOND-SUM(Tabella2026[CONTRIBUTO SULLA BASE DELLA POPOLAZIONE]))</f>
        <v>0</v>
      </c>
      <c r="R2504" s="3">
        <f>+Tabella2026[[#This Row],[CONTRIBUTO SULLA BASE DELLA POPOLAZIONE]]+Tabella2026[[#This Row],[CONTRIBUTO SULLA BASE DEL REDDITO]]</f>
        <v>23364.756633576879</v>
      </c>
      <c r="S2504" s="3">
        <f>+Tabella2026[[#This Row],[CONTRIBUTO TOTALE]]/(PLAFOND/N_TESSERE)</f>
        <v>46.729513267153756</v>
      </c>
      <c r="T2504" s="3">
        <f>+MAX(CEILING(Tabella2026[[#This Row],[preDEF1]],1),1)</f>
        <v>47</v>
      </c>
      <c r="U2504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04" s="21">
        <f>+Tabella2026[[#This Row],[DEF - n. card]]*(PLAFOND/N_TESSERE)</f>
        <v>23000</v>
      </c>
      <c r="W2504" s="18"/>
    </row>
    <row r="2505" spans="2:23" x14ac:dyDescent="0.25">
      <c r="B2505" s="1" t="s">
        <v>5146</v>
      </c>
      <c r="C2505" s="2">
        <v>21070</v>
      </c>
      <c r="D2505" s="1" t="s">
        <v>5147</v>
      </c>
      <c r="E2505" s="1" t="s">
        <v>99</v>
      </c>
      <c r="F2505" s="1" t="s">
        <v>110</v>
      </c>
      <c r="G2505" s="1" t="s">
        <v>4778</v>
      </c>
      <c r="H2505" s="1" t="s">
        <v>15835</v>
      </c>
      <c r="I2505" s="5">
        <v>4674</v>
      </c>
      <c r="J2505" s="5">
        <v>113734281</v>
      </c>
      <c r="K2505" s="3">
        <f>+Tabella2026[[#This Row],[POP_2024]]/SUM(Tabella2026[POP_2024])</f>
        <v>7.9296323677210422E-5</v>
      </c>
      <c r="L2505" s="3">
        <f>+Tabella2026[[#This Row],[INCIDENZA POPOLAZIONE]]*(PLAFOND/2)</f>
        <v>23344.778218327989</v>
      </c>
      <c r="M2505" s="3">
        <f>+IFERROR(Tabella2026[[#This Row],[reddito_2024]]/Tabella2026[[#This Row],[POP_2024]],"")</f>
        <v>24333.393453145058</v>
      </c>
      <c r="N2505" s="3">
        <f>+IF(Tabella2026[[#This Row],[REDDITO COMPLESSIVO PROCAPITE]]&lt;media_aggr_reddito_pc,(media_aggr_reddito_pc-Tabella2026[[#This Row],[REDDITO COMPLESSIVO PROCAPITE]]),0)</f>
        <v>0</v>
      </c>
      <c r="O2505" s="3">
        <f>+Tabella2026[[#This Row],[DIFFERENZA REDDITO INFERIORE ALLA MEDIA DALLA MEDIA]]*Tabella2026[[#This Row],[POP_2024]]</f>
        <v>0</v>
      </c>
      <c r="P2505" s="3">
        <f>+Tabella2026[[#This Row],[POPOLAZIONE PER DIFFERENZA ]]/SUM(Tabella2026[[POPOLAZIONE PER DIFFERENZA ]])</f>
        <v>0</v>
      </c>
      <c r="Q2505" s="3">
        <f>+Tabella2026[[#This Row],[INCIDENZA POPOLAZIONE PER DIFFERENZA]]*(PLAFOND-SUM(Tabella2026[CONTRIBUTO SULLA BASE DELLA POPOLAZIONE]))</f>
        <v>0</v>
      </c>
      <c r="R2505" s="3">
        <f>+Tabella2026[[#This Row],[CONTRIBUTO SULLA BASE DELLA POPOLAZIONE]]+Tabella2026[[#This Row],[CONTRIBUTO SULLA BASE DEL REDDITO]]</f>
        <v>23344.778218327989</v>
      </c>
      <c r="S2505" s="3">
        <f>+Tabella2026[[#This Row],[CONTRIBUTO TOTALE]]/(PLAFOND/N_TESSERE)</f>
        <v>46.689556436655977</v>
      </c>
      <c r="T2505" s="3">
        <f>+MAX(CEILING(Tabella2026[[#This Row],[preDEF1]],1),1)</f>
        <v>47</v>
      </c>
      <c r="U2505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05" s="21">
        <f>+Tabella2026[[#This Row],[DEF - n. card]]*(PLAFOND/N_TESSERE)</f>
        <v>23000</v>
      </c>
      <c r="W2505" s="18"/>
    </row>
    <row r="2506" spans="2:23" x14ac:dyDescent="0.25">
      <c r="B2506" s="1" t="s">
        <v>4941</v>
      </c>
      <c r="C2506" s="2">
        <v>29048</v>
      </c>
      <c r="D2506" s="1" t="s">
        <v>4942</v>
      </c>
      <c r="E2506" s="1" t="s">
        <v>38</v>
      </c>
      <c r="F2506" s="1" t="s">
        <v>314</v>
      </c>
      <c r="G2506" s="1" t="s">
        <v>4778</v>
      </c>
      <c r="H2506" s="1" t="s">
        <v>15835</v>
      </c>
      <c r="I2506" s="5">
        <v>4673</v>
      </c>
      <c r="J2506" s="5">
        <v>85550638</v>
      </c>
      <c r="K2506" s="3">
        <f>+Tabella2026[[#This Row],[POP_2024]]/SUM(Tabella2026[POP_2024])</f>
        <v>7.9279358267780119E-5</v>
      </c>
      <c r="L2506" s="3">
        <f>+Tabella2026[[#This Row],[INCIDENZA POPOLAZIONE]]*(PLAFOND/2)</f>
        <v>23339.783614515767</v>
      </c>
      <c r="M2506" s="3">
        <f>+IFERROR(Tabella2026[[#This Row],[reddito_2024]]/Tabella2026[[#This Row],[POP_2024]],"")</f>
        <v>18307.433768457093</v>
      </c>
      <c r="N2506" s="3">
        <f>+IF(Tabella2026[[#This Row],[REDDITO COMPLESSIVO PROCAPITE]]&lt;media_aggr_reddito_pc,(media_aggr_reddito_pc-Tabella2026[[#This Row],[REDDITO COMPLESSIVO PROCAPITE]]),0)</f>
        <v>0</v>
      </c>
      <c r="O2506" s="3">
        <f>+Tabella2026[[#This Row],[DIFFERENZA REDDITO INFERIORE ALLA MEDIA DALLA MEDIA]]*Tabella2026[[#This Row],[POP_2024]]</f>
        <v>0</v>
      </c>
      <c r="P2506" s="3">
        <f>+Tabella2026[[#This Row],[POPOLAZIONE PER DIFFERENZA ]]/SUM(Tabella2026[[POPOLAZIONE PER DIFFERENZA ]])</f>
        <v>0</v>
      </c>
      <c r="Q2506" s="3">
        <f>+Tabella2026[[#This Row],[INCIDENZA POPOLAZIONE PER DIFFERENZA]]*(PLAFOND-SUM(Tabella2026[CONTRIBUTO SULLA BASE DELLA POPOLAZIONE]))</f>
        <v>0</v>
      </c>
      <c r="R2506" s="3">
        <f>+Tabella2026[[#This Row],[CONTRIBUTO SULLA BASE DELLA POPOLAZIONE]]+Tabella2026[[#This Row],[CONTRIBUTO SULLA BASE DEL REDDITO]]</f>
        <v>23339.783614515767</v>
      </c>
      <c r="S2506" s="3">
        <f>+Tabella2026[[#This Row],[CONTRIBUTO TOTALE]]/(PLAFOND/N_TESSERE)</f>
        <v>46.679567229031534</v>
      </c>
      <c r="T2506" s="3">
        <f>+MAX(CEILING(Tabella2026[[#This Row],[preDEF1]],1),1)</f>
        <v>47</v>
      </c>
      <c r="U2506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06" s="21">
        <f>+Tabella2026[[#This Row],[DEF - n. card]]*(PLAFOND/N_TESSERE)</f>
        <v>23000</v>
      </c>
      <c r="W2506" s="18"/>
    </row>
    <row r="2507" spans="2:23" x14ac:dyDescent="0.25">
      <c r="B2507" s="1" t="s">
        <v>5046</v>
      </c>
      <c r="C2507" s="2">
        <v>4133</v>
      </c>
      <c r="D2507" s="1" t="s">
        <v>5047</v>
      </c>
      <c r="E2507" s="1" t="s">
        <v>18</v>
      </c>
      <c r="F2507" s="1" t="s">
        <v>263</v>
      </c>
      <c r="G2507" s="1" t="s">
        <v>4778</v>
      </c>
      <c r="H2507" s="1" t="s">
        <v>15835</v>
      </c>
      <c r="I2507" s="5">
        <v>4672</v>
      </c>
      <c r="J2507" s="5">
        <v>81372643</v>
      </c>
      <c r="K2507" s="3">
        <f>+Tabella2026[[#This Row],[POP_2024]]/SUM(Tabella2026[POP_2024])</f>
        <v>7.9262392858349829E-5</v>
      </c>
      <c r="L2507" s="3">
        <f>+Tabella2026[[#This Row],[INCIDENZA POPOLAZIONE]]*(PLAFOND/2)</f>
        <v>23334.789010703546</v>
      </c>
      <c r="M2507" s="3">
        <f>+IFERROR(Tabella2026[[#This Row],[reddito_2024]]/Tabella2026[[#This Row],[POP_2024]],"")</f>
        <v>17417.089683219179</v>
      </c>
      <c r="N2507" s="3">
        <f>+IF(Tabella2026[[#This Row],[REDDITO COMPLESSIVO PROCAPITE]]&lt;media_aggr_reddito_pc,(media_aggr_reddito_pc-Tabella2026[[#This Row],[REDDITO COMPLESSIVO PROCAPITE]]),0)</f>
        <v>407.97637938956177</v>
      </c>
      <c r="O2507" s="3">
        <f>+Tabella2026[[#This Row],[DIFFERENZA REDDITO INFERIORE ALLA MEDIA DALLA MEDIA]]*Tabella2026[[#This Row],[POP_2024]]</f>
        <v>1906065.6445080326</v>
      </c>
      <c r="P2507" s="3">
        <f>+Tabella2026[[#This Row],[POPOLAZIONE PER DIFFERENZA ]]/SUM(Tabella2026[[POPOLAZIONE PER DIFFERENZA ]])</f>
        <v>1.6910273314048252E-5</v>
      </c>
      <c r="Q2507" s="3">
        <f>+Tabella2026[[#This Row],[INCIDENZA POPOLAZIONE PER DIFFERENZA]]*(PLAFOND-SUM(Tabella2026[CONTRIBUTO SULLA BASE DELLA POPOLAZIONE]))</f>
        <v>4978.3717809508398</v>
      </c>
      <c r="R2507" s="3">
        <f>+Tabella2026[[#This Row],[CONTRIBUTO SULLA BASE DELLA POPOLAZIONE]]+Tabella2026[[#This Row],[CONTRIBUTO SULLA BASE DEL REDDITO]]</f>
        <v>28313.160791654387</v>
      </c>
      <c r="S2507" s="3">
        <f>+Tabella2026[[#This Row],[CONTRIBUTO TOTALE]]/(PLAFOND/N_TESSERE)</f>
        <v>56.626321583308773</v>
      </c>
      <c r="T2507" s="3">
        <f>+MAX(CEILING(Tabella2026[[#This Row],[preDEF1]],1),1)</f>
        <v>57</v>
      </c>
      <c r="U2507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507" s="21">
        <f>+Tabella2026[[#This Row],[DEF - n. card]]*(PLAFOND/N_TESSERE)</f>
        <v>28000</v>
      </c>
      <c r="W2507" s="18"/>
    </row>
    <row r="2508" spans="2:23" x14ac:dyDescent="0.25">
      <c r="B2508" s="1" t="s">
        <v>5112</v>
      </c>
      <c r="C2508" s="2">
        <v>33036</v>
      </c>
      <c r="D2508" s="1" t="s">
        <v>5113</v>
      </c>
      <c r="E2508" s="1" t="s">
        <v>27</v>
      </c>
      <c r="F2508" s="1" t="s">
        <v>112</v>
      </c>
      <c r="G2508" s="1" t="s">
        <v>4778</v>
      </c>
      <c r="H2508" s="1" t="s">
        <v>15835</v>
      </c>
      <c r="I2508" s="5">
        <v>4670</v>
      </c>
      <c r="J2508" s="5">
        <v>96777354</v>
      </c>
      <c r="K2508" s="3">
        <f>+Tabella2026[[#This Row],[POP_2024]]/SUM(Tabella2026[POP_2024])</f>
        <v>7.9228462039489237E-5</v>
      </c>
      <c r="L2508" s="3">
        <f>+Tabella2026[[#This Row],[INCIDENZA POPOLAZIONE]]*(PLAFOND/2)</f>
        <v>23324.799803079102</v>
      </c>
      <c r="M2508" s="3">
        <f>+IFERROR(Tabella2026[[#This Row],[reddito_2024]]/Tabella2026[[#This Row],[POP_2024]],"")</f>
        <v>20723.202141327623</v>
      </c>
      <c r="N2508" s="3">
        <f>+IF(Tabella2026[[#This Row],[REDDITO COMPLESSIVO PROCAPITE]]&lt;media_aggr_reddito_pc,(media_aggr_reddito_pc-Tabella2026[[#This Row],[REDDITO COMPLESSIVO PROCAPITE]]),0)</f>
        <v>0</v>
      </c>
      <c r="O2508" s="3">
        <f>+Tabella2026[[#This Row],[DIFFERENZA REDDITO INFERIORE ALLA MEDIA DALLA MEDIA]]*Tabella2026[[#This Row],[POP_2024]]</f>
        <v>0</v>
      </c>
      <c r="P2508" s="3">
        <f>+Tabella2026[[#This Row],[POPOLAZIONE PER DIFFERENZA ]]/SUM(Tabella2026[[POPOLAZIONE PER DIFFERENZA ]])</f>
        <v>0</v>
      </c>
      <c r="Q2508" s="3">
        <f>+Tabella2026[[#This Row],[INCIDENZA POPOLAZIONE PER DIFFERENZA]]*(PLAFOND-SUM(Tabella2026[CONTRIBUTO SULLA BASE DELLA POPOLAZIONE]))</f>
        <v>0</v>
      </c>
      <c r="R2508" s="3">
        <f>+Tabella2026[[#This Row],[CONTRIBUTO SULLA BASE DELLA POPOLAZIONE]]+Tabella2026[[#This Row],[CONTRIBUTO SULLA BASE DEL REDDITO]]</f>
        <v>23324.799803079102</v>
      </c>
      <c r="S2508" s="3">
        <f>+Tabella2026[[#This Row],[CONTRIBUTO TOTALE]]/(PLAFOND/N_TESSERE)</f>
        <v>46.649599606158205</v>
      </c>
      <c r="T2508" s="3">
        <f>+MAX(CEILING(Tabella2026[[#This Row],[preDEF1]],1),1)</f>
        <v>47</v>
      </c>
      <c r="U2508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08" s="21">
        <f>+Tabella2026[[#This Row],[DEF - n. card]]*(PLAFOND/N_TESSERE)</f>
        <v>23000</v>
      </c>
      <c r="W2508" s="18"/>
    </row>
    <row r="2509" spans="2:23" x14ac:dyDescent="0.25">
      <c r="B2509" s="1" t="s">
        <v>5222</v>
      </c>
      <c r="C2509" s="2">
        <v>102017</v>
      </c>
      <c r="D2509" s="1" t="s">
        <v>15830</v>
      </c>
      <c r="E2509" s="1" t="s">
        <v>61</v>
      </c>
      <c r="F2509" s="1" t="s">
        <v>607</v>
      </c>
      <c r="G2509" s="1" t="s">
        <v>4778</v>
      </c>
      <c r="H2509" s="1" t="s">
        <v>15836</v>
      </c>
      <c r="I2509" s="5">
        <v>4669</v>
      </c>
      <c r="J2509" s="5">
        <v>53835127</v>
      </c>
      <c r="K2509" s="3">
        <f>+Tabella2026[[#This Row],[POP_2024]]/SUM(Tabella2026[POP_2024])</f>
        <v>7.9211496630058933E-5</v>
      </c>
      <c r="L2509" s="3">
        <f>+Tabella2026[[#This Row],[INCIDENZA POPOLAZIONE]]*(PLAFOND/2)</f>
        <v>23319.805199266877</v>
      </c>
      <c r="M2509" s="3">
        <f>+IFERROR(Tabella2026[[#This Row],[reddito_2024]]/Tabella2026[[#This Row],[POP_2024]],"")</f>
        <v>11530.333476119084</v>
      </c>
      <c r="N2509" s="3">
        <f>+IF(Tabella2026[[#This Row],[REDDITO COMPLESSIVO PROCAPITE]]&lt;media_aggr_reddito_pc,(media_aggr_reddito_pc-Tabella2026[[#This Row],[REDDITO COMPLESSIVO PROCAPITE]]),0)</f>
        <v>6294.7325864896575</v>
      </c>
      <c r="O2509" s="3">
        <f>+Tabella2026[[#This Row],[DIFFERENZA REDDITO INFERIORE ALLA MEDIA DALLA MEDIA]]*Tabella2026[[#This Row],[POP_2024]]</f>
        <v>29390106.44632021</v>
      </c>
      <c r="P2509" s="3">
        <f>+Tabella2026[[#This Row],[POPOLAZIONE PER DIFFERENZA ]]/SUM(Tabella2026[[POPOLAZIONE PER DIFFERENZA ]])</f>
        <v>2.6074376513119703E-4</v>
      </c>
      <c r="Q2509" s="3">
        <f>+Tabella2026[[#This Row],[INCIDENZA POPOLAZIONE PER DIFFERENZA]]*(PLAFOND-SUM(Tabella2026[CONTRIBUTO SULLA BASE DELLA POPOLAZIONE]))</f>
        <v>76762.768896800873</v>
      </c>
      <c r="R2509" s="3">
        <f>+Tabella2026[[#This Row],[CONTRIBUTO SULLA BASE DELLA POPOLAZIONE]]+Tabella2026[[#This Row],[CONTRIBUTO SULLA BASE DEL REDDITO]]</f>
        <v>100082.57409606775</v>
      </c>
      <c r="S2509" s="3">
        <f>+Tabella2026[[#This Row],[CONTRIBUTO TOTALE]]/(PLAFOND/N_TESSERE)</f>
        <v>200.16514819213549</v>
      </c>
      <c r="T2509" s="3">
        <f>+MAX(CEILING(Tabella2026[[#This Row],[preDEF1]],1),1)</f>
        <v>201</v>
      </c>
      <c r="U2509" s="9">
        <f xml:space="preserve"> IF(ROW(Tabella2026[[#This Row],[preDEF2]]) - ROW(Tabella2026[[#Headers],[preDEF2]])&lt;=ABS(SUM(Tabella2026[preDEF2])-N_TESSERE),Tabella2026[[#This Row],[preDEF2]]-1,Tabella2026[[#This Row],[preDEF2]])</f>
        <v>200</v>
      </c>
      <c r="V2509" s="21">
        <f>+Tabella2026[[#This Row],[DEF - n. card]]*(PLAFOND/N_TESSERE)</f>
        <v>100000</v>
      </c>
      <c r="W2509" s="18"/>
    </row>
    <row r="2510" spans="2:23" x14ac:dyDescent="0.25">
      <c r="B2510" s="1" t="s">
        <v>5130</v>
      </c>
      <c r="C2510" s="2">
        <v>19112</v>
      </c>
      <c r="D2510" s="1" t="s">
        <v>5131</v>
      </c>
      <c r="E2510" s="1" t="s">
        <v>12</v>
      </c>
      <c r="F2510" s="1" t="s">
        <v>193</v>
      </c>
      <c r="G2510" s="1" t="s">
        <v>4778</v>
      </c>
      <c r="H2510" s="1" t="s">
        <v>15835</v>
      </c>
      <c r="I2510" s="5">
        <v>4669</v>
      </c>
      <c r="J2510" s="5">
        <v>90557189</v>
      </c>
      <c r="K2510" s="3">
        <f>+Tabella2026[[#This Row],[POP_2024]]/SUM(Tabella2026[POP_2024])</f>
        <v>7.9211496630058933E-5</v>
      </c>
      <c r="L2510" s="3">
        <f>+Tabella2026[[#This Row],[INCIDENZA POPOLAZIONE]]*(PLAFOND/2)</f>
        <v>23319.805199266877</v>
      </c>
      <c r="M2510" s="3">
        <f>+IFERROR(Tabella2026[[#This Row],[reddito_2024]]/Tabella2026[[#This Row],[POP_2024]],"")</f>
        <v>19395.414221460698</v>
      </c>
      <c r="N2510" s="3">
        <f>+IF(Tabella2026[[#This Row],[REDDITO COMPLESSIVO PROCAPITE]]&lt;media_aggr_reddito_pc,(media_aggr_reddito_pc-Tabella2026[[#This Row],[REDDITO COMPLESSIVO PROCAPITE]]),0)</f>
        <v>0</v>
      </c>
      <c r="O2510" s="3">
        <f>+Tabella2026[[#This Row],[DIFFERENZA REDDITO INFERIORE ALLA MEDIA DALLA MEDIA]]*Tabella2026[[#This Row],[POP_2024]]</f>
        <v>0</v>
      </c>
      <c r="P2510" s="3">
        <f>+Tabella2026[[#This Row],[POPOLAZIONE PER DIFFERENZA ]]/SUM(Tabella2026[[POPOLAZIONE PER DIFFERENZA ]])</f>
        <v>0</v>
      </c>
      <c r="Q2510" s="3">
        <f>+Tabella2026[[#This Row],[INCIDENZA POPOLAZIONE PER DIFFERENZA]]*(PLAFOND-SUM(Tabella2026[CONTRIBUTO SULLA BASE DELLA POPOLAZIONE]))</f>
        <v>0</v>
      </c>
      <c r="R2510" s="3">
        <f>+Tabella2026[[#This Row],[CONTRIBUTO SULLA BASE DELLA POPOLAZIONE]]+Tabella2026[[#This Row],[CONTRIBUTO SULLA BASE DEL REDDITO]]</f>
        <v>23319.805199266877</v>
      </c>
      <c r="S2510" s="3">
        <f>+Tabella2026[[#This Row],[CONTRIBUTO TOTALE]]/(PLAFOND/N_TESSERE)</f>
        <v>46.639610398533755</v>
      </c>
      <c r="T2510" s="3">
        <f>+MAX(CEILING(Tabella2026[[#This Row],[preDEF1]],1),1)</f>
        <v>47</v>
      </c>
      <c r="U2510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10" s="21">
        <f>+Tabella2026[[#This Row],[DEF - n. card]]*(PLAFOND/N_TESSERE)</f>
        <v>23000</v>
      </c>
      <c r="W2510" s="18"/>
    </row>
    <row r="2511" spans="2:23" x14ac:dyDescent="0.25">
      <c r="B2511" s="1" t="s">
        <v>5094</v>
      </c>
      <c r="C2511" s="2">
        <v>15185</v>
      </c>
      <c r="D2511" s="1" t="s">
        <v>5095</v>
      </c>
      <c r="E2511" s="1" t="s">
        <v>12</v>
      </c>
      <c r="F2511" s="1" t="s">
        <v>11</v>
      </c>
      <c r="G2511" s="1" t="s">
        <v>4778</v>
      </c>
      <c r="H2511" s="1" t="s">
        <v>15835</v>
      </c>
      <c r="I2511" s="5">
        <v>4668</v>
      </c>
      <c r="J2511" s="5">
        <v>113125746</v>
      </c>
      <c r="K2511" s="3">
        <f>+Tabella2026[[#This Row],[POP_2024]]/SUM(Tabella2026[POP_2024])</f>
        <v>7.919453122062863E-5</v>
      </c>
      <c r="L2511" s="3">
        <f>+Tabella2026[[#This Row],[INCIDENZA POPOLAZIONE]]*(PLAFOND/2)</f>
        <v>23314.810595454652</v>
      </c>
      <c r="M2511" s="3">
        <f>+IFERROR(Tabella2026[[#This Row],[reddito_2024]]/Tabella2026[[#This Row],[POP_2024]],"")</f>
        <v>24234.307197943446</v>
      </c>
      <c r="N2511" s="3">
        <f>+IF(Tabella2026[[#This Row],[REDDITO COMPLESSIVO PROCAPITE]]&lt;media_aggr_reddito_pc,(media_aggr_reddito_pc-Tabella2026[[#This Row],[REDDITO COMPLESSIVO PROCAPITE]]),0)</f>
        <v>0</v>
      </c>
      <c r="O2511" s="3">
        <f>+Tabella2026[[#This Row],[DIFFERENZA REDDITO INFERIORE ALLA MEDIA DALLA MEDIA]]*Tabella2026[[#This Row],[POP_2024]]</f>
        <v>0</v>
      </c>
      <c r="P2511" s="3">
        <f>+Tabella2026[[#This Row],[POPOLAZIONE PER DIFFERENZA ]]/SUM(Tabella2026[[POPOLAZIONE PER DIFFERENZA ]])</f>
        <v>0</v>
      </c>
      <c r="Q2511" s="3">
        <f>+Tabella2026[[#This Row],[INCIDENZA POPOLAZIONE PER DIFFERENZA]]*(PLAFOND-SUM(Tabella2026[CONTRIBUTO SULLA BASE DELLA POPOLAZIONE]))</f>
        <v>0</v>
      </c>
      <c r="R2511" s="3">
        <f>+Tabella2026[[#This Row],[CONTRIBUTO SULLA BASE DELLA POPOLAZIONE]]+Tabella2026[[#This Row],[CONTRIBUTO SULLA BASE DEL REDDITO]]</f>
        <v>23314.810595454652</v>
      </c>
      <c r="S2511" s="3">
        <f>+Tabella2026[[#This Row],[CONTRIBUTO TOTALE]]/(PLAFOND/N_TESSERE)</f>
        <v>46.629621190909305</v>
      </c>
      <c r="T2511" s="3">
        <f>+MAX(CEILING(Tabella2026[[#This Row],[preDEF1]],1),1)</f>
        <v>47</v>
      </c>
      <c r="U2511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11" s="21">
        <f>+Tabella2026[[#This Row],[DEF - n. card]]*(PLAFOND/N_TESSERE)</f>
        <v>23000</v>
      </c>
      <c r="W2511" s="18"/>
    </row>
    <row r="2512" spans="2:23" x14ac:dyDescent="0.25">
      <c r="B2512" s="1" t="s">
        <v>5090</v>
      </c>
      <c r="C2512" s="2">
        <v>13255</v>
      </c>
      <c r="D2512" s="1" t="s">
        <v>5091</v>
      </c>
      <c r="E2512" s="1" t="s">
        <v>12</v>
      </c>
      <c r="F2512" s="1" t="s">
        <v>152</v>
      </c>
      <c r="G2512" s="1" t="s">
        <v>4778</v>
      </c>
      <c r="H2512" s="1" t="s">
        <v>15835</v>
      </c>
      <c r="I2512" s="5">
        <v>4664</v>
      </c>
      <c r="J2512" s="5">
        <v>64602021</v>
      </c>
      <c r="K2512" s="3">
        <f>+Tabella2026[[#This Row],[POP_2024]]/SUM(Tabella2026[POP_2024])</f>
        <v>7.9126669582907445E-5</v>
      </c>
      <c r="L2512" s="3">
        <f>+Tabella2026[[#This Row],[INCIDENZA POPOLAZIONE]]*(PLAFOND/2)</f>
        <v>23294.832180205765</v>
      </c>
      <c r="M2512" s="3">
        <f>+IFERROR(Tabella2026[[#This Row],[reddito_2024]]/Tabella2026[[#This Row],[POP_2024]],"")</f>
        <v>13851.205188679245</v>
      </c>
      <c r="N2512" s="3">
        <f>+IF(Tabella2026[[#This Row],[REDDITO COMPLESSIVO PROCAPITE]]&lt;media_aggr_reddito_pc,(media_aggr_reddito_pc-Tabella2026[[#This Row],[REDDITO COMPLESSIVO PROCAPITE]]),0)</f>
        <v>3973.8608739294959</v>
      </c>
      <c r="O2512" s="3">
        <f>+Tabella2026[[#This Row],[DIFFERENZA REDDITO INFERIORE ALLA MEDIA DALLA MEDIA]]*Tabella2026[[#This Row],[POP_2024]]</f>
        <v>18534087.116007168</v>
      </c>
      <c r="P2512" s="3">
        <f>+Tabella2026[[#This Row],[POPOLAZIONE PER DIFFERENZA ]]/SUM(Tabella2026[[POPOLAZIONE PER DIFFERENZA ]])</f>
        <v>1.6443110428075329E-4</v>
      </c>
      <c r="Q2512" s="3">
        <f>+Tabella2026[[#This Row],[INCIDENZA POPOLAZIONE PER DIFFERENZA]]*(PLAFOND-SUM(Tabella2026[CONTRIBUTO SULLA BASE DELLA POPOLAZIONE]))</f>
        <v>48408.393776925754</v>
      </c>
      <c r="R2512" s="3">
        <f>+Tabella2026[[#This Row],[CONTRIBUTO SULLA BASE DELLA POPOLAZIONE]]+Tabella2026[[#This Row],[CONTRIBUTO SULLA BASE DEL REDDITO]]</f>
        <v>71703.225957131523</v>
      </c>
      <c r="S2512" s="3">
        <f>+Tabella2026[[#This Row],[CONTRIBUTO TOTALE]]/(PLAFOND/N_TESSERE)</f>
        <v>143.40645191426304</v>
      </c>
      <c r="T2512" s="3">
        <f>+MAX(CEILING(Tabella2026[[#This Row],[preDEF1]],1),1)</f>
        <v>144</v>
      </c>
      <c r="U2512" s="9">
        <f xml:space="preserve"> IF(ROW(Tabella2026[[#This Row],[preDEF2]]) - ROW(Tabella2026[[#Headers],[preDEF2]])&lt;=ABS(SUM(Tabella2026[preDEF2])-N_TESSERE),Tabella2026[[#This Row],[preDEF2]]-1,Tabella2026[[#This Row],[preDEF2]])</f>
        <v>143</v>
      </c>
      <c r="V2512" s="21">
        <f>+Tabella2026[[#This Row],[DEF - n. card]]*(PLAFOND/N_TESSERE)</f>
        <v>71500</v>
      </c>
      <c r="W2512" s="18"/>
    </row>
    <row r="2513" spans="2:23" x14ac:dyDescent="0.25">
      <c r="B2513" s="1" t="s">
        <v>4945</v>
      </c>
      <c r="C2513" s="2">
        <v>58105</v>
      </c>
      <c r="D2513" s="1" t="s">
        <v>4946</v>
      </c>
      <c r="E2513" s="1" t="s">
        <v>8</v>
      </c>
      <c r="F2513" s="1" t="s">
        <v>7</v>
      </c>
      <c r="G2513" s="1" t="s">
        <v>4778</v>
      </c>
      <c r="H2513" s="1" t="s">
        <v>15834</v>
      </c>
      <c r="I2513" s="5">
        <v>4662</v>
      </c>
      <c r="J2513" s="5">
        <v>71450935</v>
      </c>
      <c r="K2513" s="3">
        <f>+Tabella2026[[#This Row],[POP_2024]]/SUM(Tabella2026[POP_2024])</f>
        <v>7.9092738764046852E-5</v>
      </c>
      <c r="L2513" s="3">
        <f>+Tabella2026[[#This Row],[INCIDENZA POPOLAZIONE]]*(PLAFOND/2)</f>
        <v>23284.842972581322</v>
      </c>
      <c r="M2513" s="3">
        <f>+IFERROR(Tabella2026[[#This Row],[reddito_2024]]/Tabella2026[[#This Row],[POP_2024]],"")</f>
        <v>15326.240883740884</v>
      </c>
      <c r="N2513" s="3">
        <f>+IF(Tabella2026[[#This Row],[REDDITO COMPLESSIVO PROCAPITE]]&lt;media_aggr_reddito_pc,(media_aggr_reddito_pc-Tabella2026[[#This Row],[REDDITO COMPLESSIVO PROCAPITE]]),0)</f>
        <v>2498.8251788678572</v>
      </c>
      <c r="O2513" s="3">
        <f>+Tabella2026[[#This Row],[DIFFERENZA REDDITO INFERIORE ALLA MEDIA DALLA MEDIA]]*Tabella2026[[#This Row],[POP_2024]]</f>
        <v>11649522.98388195</v>
      </c>
      <c r="P2513" s="3">
        <f>+Tabella2026[[#This Row],[POPOLAZIONE PER DIFFERENZA ]]/SUM(Tabella2026[[POPOLAZIONE PER DIFFERENZA ]])</f>
        <v>1.03352483270101E-4</v>
      </c>
      <c r="Q2513" s="3">
        <f>+Tabella2026[[#This Row],[INCIDENZA POPOLAZIONE PER DIFFERENZA]]*(PLAFOND-SUM(Tabella2026[CONTRIBUTO SULLA BASE DELLA POPOLAZIONE]))</f>
        <v>30426.893560355405</v>
      </c>
      <c r="R2513" s="3">
        <f>+Tabella2026[[#This Row],[CONTRIBUTO SULLA BASE DELLA POPOLAZIONE]]+Tabella2026[[#This Row],[CONTRIBUTO SULLA BASE DEL REDDITO]]</f>
        <v>53711.736532936731</v>
      </c>
      <c r="S2513" s="3">
        <f>+Tabella2026[[#This Row],[CONTRIBUTO TOTALE]]/(PLAFOND/N_TESSERE)</f>
        <v>107.42347306587347</v>
      </c>
      <c r="T2513" s="3">
        <f>+MAX(CEILING(Tabella2026[[#This Row],[preDEF1]],1),1)</f>
        <v>108</v>
      </c>
      <c r="U2513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2513" s="21">
        <f>+Tabella2026[[#This Row],[DEF - n. card]]*(PLAFOND/N_TESSERE)</f>
        <v>53500</v>
      </c>
      <c r="W2513" s="18"/>
    </row>
    <row r="2514" spans="2:23" x14ac:dyDescent="0.25">
      <c r="B2514" s="1" t="s">
        <v>5082</v>
      </c>
      <c r="C2514" s="2">
        <v>65136</v>
      </c>
      <c r="D2514" s="1" t="s">
        <v>5083</v>
      </c>
      <c r="E2514" s="1" t="s">
        <v>15</v>
      </c>
      <c r="F2514" s="1" t="s">
        <v>82</v>
      </c>
      <c r="G2514" s="1" t="s">
        <v>4778</v>
      </c>
      <c r="H2514" s="1" t="s">
        <v>15836</v>
      </c>
      <c r="I2514" s="5">
        <v>4661</v>
      </c>
      <c r="J2514" s="5">
        <v>49802729</v>
      </c>
      <c r="K2514" s="3">
        <f>+Tabella2026[[#This Row],[POP_2024]]/SUM(Tabella2026[POP_2024])</f>
        <v>7.9075773354616549E-5</v>
      </c>
      <c r="L2514" s="3">
        <f>+Tabella2026[[#This Row],[INCIDENZA POPOLAZIONE]]*(PLAFOND/2)</f>
        <v>23279.848368769097</v>
      </c>
      <c r="M2514" s="3">
        <f>+IFERROR(Tabella2026[[#This Row],[reddito_2024]]/Tabella2026[[#This Row],[POP_2024]],"")</f>
        <v>10684.987985410857</v>
      </c>
      <c r="N2514" s="3">
        <f>+IF(Tabella2026[[#This Row],[REDDITO COMPLESSIVO PROCAPITE]]&lt;media_aggr_reddito_pc,(media_aggr_reddito_pc-Tabella2026[[#This Row],[REDDITO COMPLESSIVO PROCAPITE]]),0)</f>
        <v>7140.0780771978843</v>
      </c>
      <c r="O2514" s="3">
        <f>+Tabella2026[[#This Row],[DIFFERENZA REDDITO INFERIORE ALLA MEDIA DALLA MEDIA]]*Tabella2026[[#This Row],[POP_2024]]</f>
        <v>33279903.91781934</v>
      </c>
      <c r="P2514" s="3">
        <f>+Tabella2026[[#This Row],[POPOLAZIONE PER DIFFERENZA ]]/SUM(Tabella2026[[POPOLAZIONE PER DIFFERENZA ]])</f>
        <v>2.9525335223218156E-4</v>
      </c>
      <c r="Q2514" s="3">
        <f>+Tabella2026[[#This Row],[INCIDENZA POPOLAZIONE PER DIFFERENZA]]*(PLAFOND-SUM(Tabella2026[CONTRIBUTO SULLA BASE DELLA POPOLAZIONE]))</f>
        <v>86922.365457140433</v>
      </c>
      <c r="R2514" s="3">
        <f>+Tabella2026[[#This Row],[CONTRIBUTO SULLA BASE DELLA POPOLAZIONE]]+Tabella2026[[#This Row],[CONTRIBUTO SULLA BASE DEL REDDITO]]</f>
        <v>110202.21382590954</v>
      </c>
      <c r="S2514" s="3">
        <f>+Tabella2026[[#This Row],[CONTRIBUTO TOTALE]]/(PLAFOND/N_TESSERE)</f>
        <v>220.40442765181908</v>
      </c>
      <c r="T2514" s="3">
        <f>+MAX(CEILING(Tabella2026[[#This Row],[preDEF1]],1),1)</f>
        <v>221</v>
      </c>
      <c r="U2514" s="9">
        <f xml:space="preserve"> IF(ROW(Tabella2026[[#This Row],[preDEF2]]) - ROW(Tabella2026[[#Headers],[preDEF2]])&lt;=ABS(SUM(Tabella2026[preDEF2])-N_TESSERE),Tabella2026[[#This Row],[preDEF2]]-1,Tabella2026[[#This Row],[preDEF2]])</f>
        <v>220</v>
      </c>
      <c r="V2514" s="21">
        <f>+Tabella2026[[#This Row],[DEF - n. card]]*(PLAFOND/N_TESSERE)</f>
        <v>110000</v>
      </c>
      <c r="W2514" s="18"/>
    </row>
    <row r="2515" spans="2:23" x14ac:dyDescent="0.25">
      <c r="B2515" s="1" t="s">
        <v>5012</v>
      </c>
      <c r="C2515" s="2">
        <v>22249</v>
      </c>
      <c r="D2515" s="1" t="s">
        <v>5013</v>
      </c>
      <c r="E2515" s="1" t="s">
        <v>99</v>
      </c>
      <c r="F2515" s="1" t="s">
        <v>98</v>
      </c>
      <c r="G2515" s="1" t="s">
        <v>4778</v>
      </c>
      <c r="H2515" s="1" t="s">
        <v>15835</v>
      </c>
      <c r="I2515" s="5">
        <v>4659</v>
      </c>
      <c r="J2515" s="5">
        <v>98448826</v>
      </c>
      <c r="K2515" s="3">
        <f>+Tabella2026[[#This Row],[POP_2024]]/SUM(Tabella2026[POP_2024])</f>
        <v>7.9041842535755957E-5</v>
      </c>
      <c r="L2515" s="3">
        <f>+Tabella2026[[#This Row],[INCIDENZA POPOLAZIONE]]*(PLAFOND/2)</f>
        <v>23269.85916114465</v>
      </c>
      <c r="M2515" s="3">
        <f>+IFERROR(Tabella2026[[#This Row],[reddito_2024]]/Tabella2026[[#This Row],[POP_2024]],"")</f>
        <v>21130.892036917794</v>
      </c>
      <c r="N2515" s="3">
        <f>+IF(Tabella2026[[#This Row],[REDDITO COMPLESSIVO PROCAPITE]]&lt;media_aggr_reddito_pc,(media_aggr_reddito_pc-Tabella2026[[#This Row],[REDDITO COMPLESSIVO PROCAPITE]]),0)</f>
        <v>0</v>
      </c>
      <c r="O2515" s="3">
        <f>+Tabella2026[[#This Row],[DIFFERENZA REDDITO INFERIORE ALLA MEDIA DALLA MEDIA]]*Tabella2026[[#This Row],[POP_2024]]</f>
        <v>0</v>
      </c>
      <c r="P2515" s="3">
        <f>+Tabella2026[[#This Row],[POPOLAZIONE PER DIFFERENZA ]]/SUM(Tabella2026[[POPOLAZIONE PER DIFFERENZA ]])</f>
        <v>0</v>
      </c>
      <c r="Q2515" s="3">
        <f>+Tabella2026[[#This Row],[INCIDENZA POPOLAZIONE PER DIFFERENZA]]*(PLAFOND-SUM(Tabella2026[CONTRIBUTO SULLA BASE DELLA POPOLAZIONE]))</f>
        <v>0</v>
      </c>
      <c r="R2515" s="3">
        <f>+Tabella2026[[#This Row],[CONTRIBUTO SULLA BASE DELLA POPOLAZIONE]]+Tabella2026[[#This Row],[CONTRIBUTO SULLA BASE DEL REDDITO]]</f>
        <v>23269.85916114465</v>
      </c>
      <c r="S2515" s="3">
        <f>+Tabella2026[[#This Row],[CONTRIBUTO TOTALE]]/(PLAFOND/N_TESSERE)</f>
        <v>46.539718322289303</v>
      </c>
      <c r="T2515" s="3">
        <f>+MAX(CEILING(Tabella2026[[#This Row],[preDEF1]],1),1)</f>
        <v>47</v>
      </c>
      <c r="U2515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15" s="21">
        <f>+Tabella2026[[#This Row],[DEF - n. card]]*(PLAFOND/N_TESSERE)</f>
        <v>23000</v>
      </c>
      <c r="W2515" s="18"/>
    </row>
    <row r="2516" spans="2:23" x14ac:dyDescent="0.25">
      <c r="B2516" s="1" t="s">
        <v>5008</v>
      </c>
      <c r="C2516" s="2">
        <v>60079</v>
      </c>
      <c r="D2516" s="1" t="s">
        <v>5009</v>
      </c>
      <c r="E2516" s="1" t="s">
        <v>8</v>
      </c>
      <c r="F2516" s="1" t="s">
        <v>397</v>
      </c>
      <c r="G2516" s="1" t="s">
        <v>4778</v>
      </c>
      <c r="H2516" s="1" t="s">
        <v>15834</v>
      </c>
      <c r="I2516" s="5">
        <v>4658</v>
      </c>
      <c r="J2516" s="5">
        <v>66960627</v>
      </c>
      <c r="K2516" s="3">
        <f>+Tabella2026[[#This Row],[POP_2024]]/SUM(Tabella2026[POP_2024])</f>
        <v>7.9024877126325653E-5</v>
      </c>
      <c r="L2516" s="3">
        <f>+Tabella2026[[#This Row],[INCIDENZA POPOLAZIONE]]*(PLAFOND/2)</f>
        <v>23264.864557332428</v>
      </c>
      <c r="M2516" s="3">
        <f>+IFERROR(Tabella2026[[#This Row],[reddito_2024]]/Tabella2026[[#This Row],[POP_2024]],"")</f>
        <v>14375.402962644912</v>
      </c>
      <c r="N2516" s="3">
        <f>+IF(Tabella2026[[#This Row],[REDDITO COMPLESSIVO PROCAPITE]]&lt;media_aggr_reddito_pc,(media_aggr_reddito_pc-Tabella2026[[#This Row],[REDDITO COMPLESSIVO PROCAPITE]]),0)</f>
        <v>3449.6630999638292</v>
      </c>
      <c r="O2516" s="3">
        <f>+Tabella2026[[#This Row],[DIFFERENZA REDDITO INFERIORE ALLA MEDIA DALLA MEDIA]]*Tabella2026[[#This Row],[POP_2024]]</f>
        <v>16068530.719631515</v>
      </c>
      <c r="P2516" s="3">
        <f>+Tabella2026[[#This Row],[POPOLAZIONE PER DIFFERENZA ]]/SUM(Tabella2026[[POPOLAZIONE PER DIFFERENZA ]])</f>
        <v>1.4255712913512108E-4</v>
      </c>
      <c r="Q2516" s="3">
        <f>+Tabella2026[[#This Row],[INCIDENZA POPOLAZIONE PER DIFFERENZA]]*(PLAFOND-SUM(Tabella2026[CONTRIBUTO SULLA BASE DELLA POPOLAZIONE]))</f>
        <v>41968.711899532966</v>
      </c>
      <c r="R2516" s="3">
        <f>+Tabella2026[[#This Row],[CONTRIBUTO SULLA BASE DELLA POPOLAZIONE]]+Tabella2026[[#This Row],[CONTRIBUTO SULLA BASE DEL REDDITO]]</f>
        <v>65233.576456865398</v>
      </c>
      <c r="S2516" s="3">
        <f>+Tabella2026[[#This Row],[CONTRIBUTO TOTALE]]/(PLAFOND/N_TESSERE)</f>
        <v>130.46715291373079</v>
      </c>
      <c r="T2516" s="3">
        <f>+MAX(CEILING(Tabella2026[[#This Row],[preDEF1]],1),1)</f>
        <v>131</v>
      </c>
      <c r="U2516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2516" s="21">
        <f>+Tabella2026[[#This Row],[DEF - n. card]]*(PLAFOND/N_TESSERE)</f>
        <v>65000</v>
      </c>
      <c r="W2516" s="18"/>
    </row>
    <row r="2517" spans="2:23" x14ac:dyDescent="0.25">
      <c r="B2517" s="1" t="s">
        <v>5056</v>
      </c>
      <c r="C2517" s="2">
        <v>97092</v>
      </c>
      <c r="D2517" s="1" t="s">
        <v>5057</v>
      </c>
      <c r="E2517" s="1" t="s">
        <v>12</v>
      </c>
      <c r="F2517" s="1" t="s">
        <v>362</v>
      </c>
      <c r="G2517" s="1" t="s">
        <v>4778</v>
      </c>
      <c r="H2517" s="1" t="s">
        <v>15835</v>
      </c>
      <c r="I2517" s="5">
        <v>4656</v>
      </c>
      <c r="J2517" s="5">
        <v>100202253</v>
      </c>
      <c r="K2517" s="3">
        <f>+Tabella2026[[#This Row],[POP_2024]]/SUM(Tabella2026[POP_2024])</f>
        <v>7.8990946307465061E-5</v>
      </c>
      <c r="L2517" s="3">
        <f>+Tabella2026[[#This Row],[INCIDENZA POPOLAZIONE]]*(PLAFOND/2)</f>
        <v>23254.875349707982</v>
      </c>
      <c r="M2517" s="3">
        <f>+IFERROR(Tabella2026[[#This Row],[reddito_2024]]/Tabella2026[[#This Row],[POP_2024]],"")</f>
        <v>21521.102448453606</v>
      </c>
      <c r="N2517" s="3">
        <f>+IF(Tabella2026[[#This Row],[REDDITO COMPLESSIVO PROCAPITE]]&lt;media_aggr_reddito_pc,(media_aggr_reddito_pc-Tabella2026[[#This Row],[REDDITO COMPLESSIVO PROCAPITE]]),0)</f>
        <v>0</v>
      </c>
      <c r="O2517" s="3">
        <f>+Tabella2026[[#This Row],[DIFFERENZA REDDITO INFERIORE ALLA MEDIA DALLA MEDIA]]*Tabella2026[[#This Row],[POP_2024]]</f>
        <v>0</v>
      </c>
      <c r="P2517" s="3">
        <f>+Tabella2026[[#This Row],[POPOLAZIONE PER DIFFERENZA ]]/SUM(Tabella2026[[POPOLAZIONE PER DIFFERENZA ]])</f>
        <v>0</v>
      </c>
      <c r="Q2517" s="3">
        <f>+Tabella2026[[#This Row],[INCIDENZA POPOLAZIONE PER DIFFERENZA]]*(PLAFOND-SUM(Tabella2026[CONTRIBUTO SULLA BASE DELLA POPOLAZIONE]))</f>
        <v>0</v>
      </c>
      <c r="R2517" s="3">
        <f>+Tabella2026[[#This Row],[CONTRIBUTO SULLA BASE DELLA POPOLAZIONE]]+Tabella2026[[#This Row],[CONTRIBUTO SULLA BASE DEL REDDITO]]</f>
        <v>23254.875349707982</v>
      </c>
      <c r="S2517" s="3">
        <f>+Tabella2026[[#This Row],[CONTRIBUTO TOTALE]]/(PLAFOND/N_TESSERE)</f>
        <v>46.50975069941596</v>
      </c>
      <c r="T2517" s="3">
        <f>+MAX(CEILING(Tabella2026[[#This Row],[preDEF1]],1),1)</f>
        <v>47</v>
      </c>
      <c r="U2517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17" s="21">
        <f>+Tabella2026[[#This Row],[DEF - n. card]]*(PLAFOND/N_TESSERE)</f>
        <v>23000</v>
      </c>
      <c r="W2517" s="18"/>
    </row>
    <row r="2518" spans="2:23" x14ac:dyDescent="0.25">
      <c r="B2518" s="1" t="s">
        <v>5028</v>
      </c>
      <c r="C2518" s="2">
        <v>16190</v>
      </c>
      <c r="D2518" s="1" t="s">
        <v>5029</v>
      </c>
      <c r="E2518" s="1" t="s">
        <v>12</v>
      </c>
      <c r="F2518" s="1" t="s">
        <v>93</v>
      </c>
      <c r="G2518" s="1" t="s">
        <v>4778</v>
      </c>
      <c r="H2518" s="1" t="s">
        <v>15835</v>
      </c>
      <c r="I2518" s="5">
        <v>4652</v>
      </c>
      <c r="J2518" s="5">
        <v>95038335</v>
      </c>
      <c r="K2518" s="3">
        <f>+Tabella2026[[#This Row],[POP_2024]]/SUM(Tabella2026[POP_2024])</f>
        <v>7.8923084669743875E-5</v>
      </c>
      <c r="L2518" s="3">
        <f>+Tabella2026[[#This Row],[INCIDENZA POPOLAZIONE]]*(PLAFOND/2)</f>
        <v>23234.896934459095</v>
      </c>
      <c r="M2518" s="3">
        <f>+IFERROR(Tabella2026[[#This Row],[reddito_2024]]/Tabella2026[[#This Row],[POP_2024]],"")</f>
        <v>20429.564703353397</v>
      </c>
      <c r="N2518" s="3">
        <f>+IF(Tabella2026[[#This Row],[REDDITO COMPLESSIVO PROCAPITE]]&lt;media_aggr_reddito_pc,(media_aggr_reddito_pc-Tabella2026[[#This Row],[REDDITO COMPLESSIVO PROCAPITE]]),0)</f>
        <v>0</v>
      </c>
      <c r="O2518" s="3">
        <f>+Tabella2026[[#This Row],[DIFFERENZA REDDITO INFERIORE ALLA MEDIA DALLA MEDIA]]*Tabella2026[[#This Row],[POP_2024]]</f>
        <v>0</v>
      </c>
      <c r="P2518" s="3">
        <f>+Tabella2026[[#This Row],[POPOLAZIONE PER DIFFERENZA ]]/SUM(Tabella2026[[POPOLAZIONE PER DIFFERENZA ]])</f>
        <v>0</v>
      </c>
      <c r="Q2518" s="3">
        <f>+Tabella2026[[#This Row],[INCIDENZA POPOLAZIONE PER DIFFERENZA]]*(PLAFOND-SUM(Tabella2026[CONTRIBUTO SULLA BASE DELLA POPOLAZIONE]))</f>
        <v>0</v>
      </c>
      <c r="R2518" s="3">
        <f>+Tabella2026[[#This Row],[CONTRIBUTO SULLA BASE DELLA POPOLAZIONE]]+Tabella2026[[#This Row],[CONTRIBUTO SULLA BASE DEL REDDITO]]</f>
        <v>23234.896934459095</v>
      </c>
      <c r="S2518" s="3">
        <f>+Tabella2026[[#This Row],[CONTRIBUTO TOTALE]]/(PLAFOND/N_TESSERE)</f>
        <v>46.469793868918188</v>
      </c>
      <c r="T2518" s="3">
        <f>+MAX(CEILING(Tabella2026[[#This Row],[preDEF1]],1),1)</f>
        <v>47</v>
      </c>
      <c r="U2518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18" s="21">
        <f>+Tabella2026[[#This Row],[DEF - n. card]]*(PLAFOND/N_TESSERE)</f>
        <v>23000</v>
      </c>
      <c r="W2518" s="18"/>
    </row>
    <row r="2519" spans="2:23" x14ac:dyDescent="0.25">
      <c r="B2519" s="1" t="s">
        <v>5050</v>
      </c>
      <c r="C2519" s="2">
        <v>83096</v>
      </c>
      <c r="D2519" s="1" t="s">
        <v>5051</v>
      </c>
      <c r="E2519" s="1" t="s">
        <v>21</v>
      </c>
      <c r="F2519" s="1" t="s">
        <v>42</v>
      </c>
      <c r="G2519" s="1" t="s">
        <v>4778</v>
      </c>
      <c r="H2519" s="1" t="s">
        <v>15836</v>
      </c>
      <c r="I2519" s="5">
        <v>4652</v>
      </c>
      <c r="J2519" s="5">
        <v>60532915</v>
      </c>
      <c r="K2519" s="3">
        <f>+Tabella2026[[#This Row],[POP_2024]]/SUM(Tabella2026[POP_2024])</f>
        <v>7.8923084669743875E-5</v>
      </c>
      <c r="L2519" s="3">
        <f>+Tabella2026[[#This Row],[INCIDENZA POPOLAZIONE]]*(PLAFOND/2)</f>
        <v>23234.896934459095</v>
      </c>
      <c r="M2519" s="3">
        <f>+IFERROR(Tabella2026[[#This Row],[reddito_2024]]/Tabella2026[[#This Row],[POP_2024]],"")</f>
        <v>13012.234522785899</v>
      </c>
      <c r="N2519" s="3">
        <f>+IF(Tabella2026[[#This Row],[REDDITO COMPLESSIVO PROCAPITE]]&lt;media_aggr_reddito_pc,(media_aggr_reddito_pc-Tabella2026[[#This Row],[REDDITO COMPLESSIVO PROCAPITE]]),0)</f>
        <v>4812.8315398228424</v>
      </c>
      <c r="O2519" s="3">
        <f>+Tabella2026[[#This Row],[DIFFERENZA REDDITO INFERIORE ALLA MEDIA DALLA MEDIA]]*Tabella2026[[#This Row],[POP_2024]]</f>
        <v>22389292.323255863</v>
      </c>
      <c r="P2519" s="3">
        <f>+Tabella2026[[#This Row],[POPOLAZIONE PER DIFFERENZA ]]/SUM(Tabella2026[[POPOLAZIONE PER DIFFERENZA ]])</f>
        <v>1.9863379500347712E-4</v>
      </c>
      <c r="Q2519" s="3">
        <f>+Tabella2026[[#This Row],[INCIDENZA POPOLAZIONE PER DIFFERENZA]]*(PLAFOND-SUM(Tabella2026[CONTRIBUTO SULLA BASE DELLA POPOLAZIONE]))</f>
        <v>58477.640273677651</v>
      </c>
      <c r="R2519" s="3">
        <f>+Tabella2026[[#This Row],[CONTRIBUTO SULLA BASE DELLA POPOLAZIONE]]+Tabella2026[[#This Row],[CONTRIBUTO SULLA BASE DEL REDDITO]]</f>
        <v>81712.537208136753</v>
      </c>
      <c r="S2519" s="3">
        <f>+Tabella2026[[#This Row],[CONTRIBUTO TOTALE]]/(PLAFOND/N_TESSERE)</f>
        <v>163.4250744162735</v>
      </c>
      <c r="T2519" s="3">
        <f>+MAX(CEILING(Tabella2026[[#This Row],[preDEF1]],1),1)</f>
        <v>164</v>
      </c>
      <c r="U2519" s="9">
        <f xml:space="preserve"> IF(ROW(Tabella2026[[#This Row],[preDEF2]]) - ROW(Tabella2026[[#Headers],[preDEF2]])&lt;=ABS(SUM(Tabella2026[preDEF2])-N_TESSERE),Tabella2026[[#This Row],[preDEF2]]-1,Tabella2026[[#This Row],[preDEF2]])</f>
        <v>163</v>
      </c>
      <c r="V2519" s="21">
        <f>+Tabella2026[[#This Row],[DEF - n. card]]*(PLAFOND/N_TESSERE)</f>
        <v>81500</v>
      </c>
      <c r="W2519" s="18"/>
    </row>
    <row r="2520" spans="2:23" x14ac:dyDescent="0.25">
      <c r="B2520" s="1" t="s">
        <v>5026</v>
      </c>
      <c r="C2520" s="2">
        <v>49003</v>
      </c>
      <c r="D2520" s="1" t="s">
        <v>5027</v>
      </c>
      <c r="E2520" s="1" t="s">
        <v>30</v>
      </c>
      <c r="F2520" s="1" t="s">
        <v>71</v>
      </c>
      <c r="G2520" s="1" t="s">
        <v>4778</v>
      </c>
      <c r="H2520" s="1" t="s">
        <v>15834</v>
      </c>
      <c r="I2520" s="5">
        <v>4651</v>
      </c>
      <c r="J2520" s="5">
        <v>80325717</v>
      </c>
      <c r="K2520" s="3">
        <f>+Tabella2026[[#This Row],[POP_2024]]/SUM(Tabella2026[POP_2024])</f>
        <v>7.8906119260313572E-5</v>
      </c>
      <c r="L2520" s="3">
        <f>+Tabella2026[[#This Row],[INCIDENZA POPOLAZIONE]]*(PLAFOND/2)</f>
        <v>23229.90233064687</v>
      </c>
      <c r="M2520" s="3">
        <f>+IFERROR(Tabella2026[[#This Row],[reddito_2024]]/Tabella2026[[#This Row],[POP_2024]],"")</f>
        <v>17270.633627176951</v>
      </c>
      <c r="N2520" s="3">
        <f>+IF(Tabella2026[[#This Row],[REDDITO COMPLESSIVO PROCAPITE]]&lt;media_aggr_reddito_pc,(media_aggr_reddito_pc-Tabella2026[[#This Row],[REDDITO COMPLESSIVO PROCAPITE]]),0)</f>
        <v>554.43243543179051</v>
      </c>
      <c r="O2520" s="3">
        <f>+Tabella2026[[#This Row],[DIFFERENZA REDDITO INFERIORE ALLA MEDIA DALLA MEDIA]]*Tabella2026[[#This Row],[POP_2024]]</f>
        <v>2578665.2571932576</v>
      </c>
      <c r="P2520" s="3">
        <f>+Tabella2026[[#This Row],[POPOLAZIONE PER DIFFERENZA ]]/SUM(Tabella2026[[POPOLAZIONE PER DIFFERENZA ]])</f>
        <v>2.2877456718356353E-5</v>
      </c>
      <c r="Q2520" s="3">
        <f>+Tabella2026[[#This Row],[INCIDENZA POPOLAZIONE PER DIFFERENZA]]*(PLAFOND-SUM(Tabella2026[CONTRIBUTO SULLA BASE DELLA POPOLAZIONE]))</f>
        <v>6735.1060997915984</v>
      </c>
      <c r="R2520" s="3">
        <f>+Tabella2026[[#This Row],[CONTRIBUTO SULLA BASE DELLA POPOLAZIONE]]+Tabella2026[[#This Row],[CONTRIBUTO SULLA BASE DEL REDDITO]]</f>
        <v>29965.008430438469</v>
      </c>
      <c r="S2520" s="3">
        <f>+Tabella2026[[#This Row],[CONTRIBUTO TOTALE]]/(PLAFOND/N_TESSERE)</f>
        <v>59.93001686087694</v>
      </c>
      <c r="T2520" s="3">
        <f>+MAX(CEILING(Tabella2026[[#This Row],[preDEF1]],1),1)</f>
        <v>60</v>
      </c>
      <c r="U2520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520" s="21">
        <f>+Tabella2026[[#This Row],[DEF - n. card]]*(PLAFOND/N_TESSERE)</f>
        <v>29500</v>
      </c>
      <c r="W2520" s="18"/>
    </row>
    <row r="2521" spans="2:23" x14ac:dyDescent="0.25">
      <c r="B2521" s="1" t="s">
        <v>4869</v>
      </c>
      <c r="C2521" s="2">
        <v>66020</v>
      </c>
      <c r="D2521" s="1" t="s">
        <v>4870</v>
      </c>
      <c r="E2521" s="1" t="s">
        <v>96</v>
      </c>
      <c r="F2521" s="1" t="s">
        <v>201</v>
      </c>
      <c r="G2521" s="1" t="s">
        <v>4778</v>
      </c>
      <c r="H2521" s="1" t="s">
        <v>15836</v>
      </c>
      <c r="I2521" s="5">
        <v>4649</v>
      </c>
      <c r="J2521" s="5">
        <v>71884199</v>
      </c>
      <c r="K2521" s="3">
        <f>+Tabella2026[[#This Row],[POP_2024]]/SUM(Tabella2026[POP_2024])</f>
        <v>7.887218844145298E-5</v>
      </c>
      <c r="L2521" s="3">
        <f>+Tabella2026[[#This Row],[INCIDENZA POPOLAZIONE]]*(PLAFOND/2)</f>
        <v>23219.913123022427</v>
      </c>
      <c r="M2521" s="3">
        <f>+IFERROR(Tabella2026[[#This Row],[reddito_2024]]/Tabella2026[[#This Row],[POP_2024]],"")</f>
        <v>15462.292751129275</v>
      </c>
      <c r="N2521" s="3">
        <f>+IF(Tabella2026[[#This Row],[REDDITO COMPLESSIVO PROCAPITE]]&lt;media_aggr_reddito_pc,(media_aggr_reddito_pc-Tabella2026[[#This Row],[REDDITO COMPLESSIVO PROCAPITE]]),0)</f>
        <v>2362.7733114794664</v>
      </c>
      <c r="O2521" s="3">
        <f>+Tabella2026[[#This Row],[DIFFERENZA REDDITO INFERIORE ALLA MEDIA DALLA MEDIA]]*Tabella2026[[#This Row],[POP_2024]]</f>
        <v>10984533.125068039</v>
      </c>
      <c r="P2521" s="3">
        <f>+Tabella2026[[#This Row],[POPOLAZIONE PER DIFFERENZA ]]/SUM(Tabella2026[[POPOLAZIONE PER DIFFERENZA ]])</f>
        <v>9.7452812240399371E-5</v>
      </c>
      <c r="Q2521" s="3">
        <f>+Tabella2026[[#This Row],[INCIDENZA POPOLAZIONE PER DIFFERENZA]]*(PLAFOND-SUM(Tabella2026[CONTRIBUTO SULLA BASE DELLA POPOLAZIONE]))</f>
        <v>28690.03483396451</v>
      </c>
      <c r="R2521" s="3">
        <f>+Tabella2026[[#This Row],[CONTRIBUTO SULLA BASE DELLA POPOLAZIONE]]+Tabella2026[[#This Row],[CONTRIBUTO SULLA BASE DEL REDDITO]]</f>
        <v>51909.947956986936</v>
      </c>
      <c r="S2521" s="3">
        <f>+Tabella2026[[#This Row],[CONTRIBUTO TOTALE]]/(PLAFOND/N_TESSERE)</f>
        <v>103.81989591397387</v>
      </c>
      <c r="T2521" s="3">
        <f>+MAX(CEILING(Tabella2026[[#This Row],[preDEF1]],1),1)</f>
        <v>104</v>
      </c>
      <c r="U2521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2521" s="21">
        <f>+Tabella2026[[#This Row],[DEF - n. card]]*(PLAFOND/N_TESSERE)</f>
        <v>51500</v>
      </c>
      <c r="W2521" s="18"/>
    </row>
    <row r="2522" spans="2:23" x14ac:dyDescent="0.25">
      <c r="B2522" s="1" t="s">
        <v>5305</v>
      </c>
      <c r="C2522" s="2">
        <v>14065</v>
      </c>
      <c r="D2522" s="1" t="s">
        <v>5306</v>
      </c>
      <c r="E2522" s="1" t="s">
        <v>12</v>
      </c>
      <c r="F2522" s="1" t="s">
        <v>980</v>
      </c>
      <c r="G2522" s="1" t="s">
        <v>4778</v>
      </c>
      <c r="H2522" s="1" t="s">
        <v>15835</v>
      </c>
      <c r="I2522" s="5">
        <v>4648</v>
      </c>
      <c r="J2522" s="5">
        <v>75036779</v>
      </c>
      <c r="K2522" s="3">
        <f>+Tabella2026[[#This Row],[POP_2024]]/SUM(Tabella2026[POP_2024])</f>
        <v>7.885522303202269E-5</v>
      </c>
      <c r="L2522" s="3">
        <f>+Tabella2026[[#This Row],[INCIDENZA POPOLAZIONE]]*(PLAFOND/2)</f>
        <v>23214.918519210205</v>
      </c>
      <c r="M2522" s="3">
        <f>+IFERROR(Tabella2026[[#This Row],[reddito_2024]]/Tabella2026[[#This Row],[POP_2024]],"")</f>
        <v>16143.885327022375</v>
      </c>
      <c r="N2522" s="3">
        <f>+IF(Tabella2026[[#This Row],[REDDITO COMPLESSIVO PROCAPITE]]&lt;media_aggr_reddito_pc,(media_aggr_reddito_pc-Tabella2026[[#This Row],[REDDITO COMPLESSIVO PROCAPITE]]),0)</f>
        <v>1681.1807355863657</v>
      </c>
      <c r="O2522" s="3">
        <f>+Tabella2026[[#This Row],[DIFFERENZA REDDITO INFERIORE ALLA MEDIA DALLA MEDIA]]*Tabella2026[[#This Row],[POP_2024]]</f>
        <v>7814128.0590054281</v>
      </c>
      <c r="P2522" s="3">
        <f>+Tabella2026[[#This Row],[POPOLAZIONE PER DIFFERENZA ]]/SUM(Tabella2026[[POPOLAZIONE PER DIFFERENZA ]])</f>
        <v>6.9325545827599798E-5</v>
      </c>
      <c r="Q2522" s="3">
        <f>+Tabella2026[[#This Row],[INCIDENZA POPOLAZIONE PER DIFFERENZA]]*(PLAFOND-SUM(Tabella2026[CONTRIBUTO SULLA BASE DELLA POPOLAZIONE]))</f>
        <v>20409.388697486091</v>
      </c>
      <c r="R2522" s="3">
        <f>+Tabella2026[[#This Row],[CONTRIBUTO SULLA BASE DELLA POPOLAZIONE]]+Tabella2026[[#This Row],[CONTRIBUTO SULLA BASE DEL REDDITO]]</f>
        <v>43624.307216696296</v>
      </c>
      <c r="S2522" s="3">
        <f>+Tabella2026[[#This Row],[CONTRIBUTO TOTALE]]/(PLAFOND/N_TESSERE)</f>
        <v>87.248614433392589</v>
      </c>
      <c r="T2522" s="3">
        <f>+MAX(CEILING(Tabella2026[[#This Row],[preDEF1]],1),1)</f>
        <v>88</v>
      </c>
      <c r="U2522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2522" s="21">
        <f>+Tabella2026[[#This Row],[DEF - n. card]]*(PLAFOND/N_TESSERE)</f>
        <v>43500</v>
      </c>
      <c r="W2522" s="18"/>
    </row>
    <row r="2523" spans="2:23" x14ac:dyDescent="0.25">
      <c r="B2523" s="1" t="s">
        <v>5088</v>
      </c>
      <c r="C2523" s="2">
        <v>17028</v>
      </c>
      <c r="D2523" s="1" t="s">
        <v>5089</v>
      </c>
      <c r="E2523" s="1" t="s">
        <v>12</v>
      </c>
      <c r="F2523" s="1" t="s">
        <v>50</v>
      </c>
      <c r="G2523" s="1" t="s">
        <v>4778</v>
      </c>
      <c r="H2523" s="1" t="s">
        <v>15835</v>
      </c>
      <c r="I2523" s="5">
        <v>4647</v>
      </c>
      <c r="J2523" s="5">
        <v>91723468</v>
      </c>
      <c r="K2523" s="3">
        <f>+Tabella2026[[#This Row],[POP_2024]]/SUM(Tabella2026[POP_2024])</f>
        <v>7.8838257622592387E-5</v>
      </c>
      <c r="L2523" s="3">
        <f>+Tabella2026[[#This Row],[INCIDENZA POPOLAZIONE]]*(PLAFOND/2)</f>
        <v>23209.923915397983</v>
      </c>
      <c r="M2523" s="3">
        <f>+IFERROR(Tabella2026[[#This Row],[reddito_2024]]/Tabella2026[[#This Row],[POP_2024]],"")</f>
        <v>19738.211319130623</v>
      </c>
      <c r="N2523" s="3">
        <f>+IF(Tabella2026[[#This Row],[REDDITO COMPLESSIVO PROCAPITE]]&lt;media_aggr_reddito_pc,(media_aggr_reddito_pc-Tabella2026[[#This Row],[REDDITO COMPLESSIVO PROCAPITE]]),0)</f>
        <v>0</v>
      </c>
      <c r="O2523" s="3">
        <f>+Tabella2026[[#This Row],[DIFFERENZA REDDITO INFERIORE ALLA MEDIA DALLA MEDIA]]*Tabella2026[[#This Row],[POP_2024]]</f>
        <v>0</v>
      </c>
      <c r="P2523" s="3">
        <f>+Tabella2026[[#This Row],[POPOLAZIONE PER DIFFERENZA ]]/SUM(Tabella2026[[POPOLAZIONE PER DIFFERENZA ]])</f>
        <v>0</v>
      </c>
      <c r="Q2523" s="3">
        <f>+Tabella2026[[#This Row],[INCIDENZA POPOLAZIONE PER DIFFERENZA]]*(PLAFOND-SUM(Tabella2026[CONTRIBUTO SULLA BASE DELLA POPOLAZIONE]))</f>
        <v>0</v>
      </c>
      <c r="R2523" s="3">
        <f>+Tabella2026[[#This Row],[CONTRIBUTO SULLA BASE DELLA POPOLAZIONE]]+Tabella2026[[#This Row],[CONTRIBUTO SULLA BASE DEL REDDITO]]</f>
        <v>23209.923915397983</v>
      </c>
      <c r="S2523" s="3">
        <f>+Tabella2026[[#This Row],[CONTRIBUTO TOTALE]]/(PLAFOND/N_TESSERE)</f>
        <v>46.419847830795966</v>
      </c>
      <c r="T2523" s="3">
        <f>+MAX(CEILING(Tabella2026[[#This Row],[preDEF1]],1),1)</f>
        <v>47</v>
      </c>
      <c r="U2523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23" s="21">
        <f>+Tabella2026[[#This Row],[DEF - n. card]]*(PLAFOND/N_TESSERE)</f>
        <v>23000</v>
      </c>
      <c r="W2523" s="18"/>
    </row>
    <row r="2524" spans="2:23" x14ac:dyDescent="0.25">
      <c r="B2524" s="1" t="s">
        <v>5058</v>
      </c>
      <c r="C2524" s="2">
        <v>50025</v>
      </c>
      <c r="D2524" s="1" t="s">
        <v>5059</v>
      </c>
      <c r="E2524" s="1" t="s">
        <v>30</v>
      </c>
      <c r="F2524" s="1" t="s">
        <v>144</v>
      </c>
      <c r="G2524" s="1" t="s">
        <v>4778</v>
      </c>
      <c r="H2524" s="1" t="s">
        <v>15834</v>
      </c>
      <c r="I2524" s="5">
        <v>4647</v>
      </c>
      <c r="J2524" s="5">
        <v>82788862</v>
      </c>
      <c r="K2524" s="3">
        <f>+Tabella2026[[#This Row],[POP_2024]]/SUM(Tabella2026[POP_2024])</f>
        <v>7.8838257622592387E-5</v>
      </c>
      <c r="L2524" s="3">
        <f>+Tabella2026[[#This Row],[INCIDENZA POPOLAZIONE]]*(PLAFOND/2)</f>
        <v>23209.923915397983</v>
      </c>
      <c r="M2524" s="3">
        <f>+IFERROR(Tabella2026[[#This Row],[reddito_2024]]/Tabella2026[[#This Row],[POP_2024]],"")</f>
        <v>17815.550247471489</v>
      </c>
      <c r="N2524" s="3">
        <f>+IF(Tabella2026[[#This Row],[REDDITO COMPLESSIVO PROCAPITE]]&lt;media_aggr_reddito_pc,(media_aggr_reddito_pc-Tabella2026[[#This Row],[REDDITO COMPLESSIVO PROCAPITE]]),0)</f>
        <v>9.5158151372525026</v>
      </c>
      <c r="O2524" s="3">
        <f>+Tabella2026[[#This Row],[DIFFERENZA REDDITO INFERIORE ALLA MEDIA DALLA MEDIA]]*Tabella2026[[#This Row],[POP_2024]]</f>
        <v>44219.99294281238</v>
      </c>
      <c r="P2524" s="3">
        <f>+Tabella2026[[#This Row],[POPOLAZIONE PER DIFFERENZA ]]/SUM(Tabella2026[[POPOLAZIONE PER DIFFERENZA ]])</f>
        <v>3.9231186436983754E-7</v>
      </c>
      <c r="Q2524" s="3">
        <f>+Tabella2026[[#This Row],[INCIDENZA POPOLAZIONE PER DIFFERENZA]]*(PLAFOND-SUM(Tabella2026[CONTRIBUTO SULLA BASE DELLA POPOLAZIONE]))</f>
        <v>115.49631863658236</v>
      </c>
      <c r="R2524" s="3">
        <f>+Tabella2026[[#This Row],[CONTRIBUTO SULLA BASE DELLA POPOLAZIONE]]+Tabella2026[[#This Row],[CONTRIBUTO SULLA BASE DEL REDDITO]]</f>
        <v>23325.420234034566</v>
      </c>
      <c r="S2524" s="3">
        <f>+Tabella2026[[#This Row],[CONTRIBUTO TOTALE]]/(PLAFOND/N_TESSERE)</f>
        <v>46.650840468069134</v>
      </c>
      <c r="T2524" s="3">
        <f>+MAX(CEILING(Tabella2026[[#This Row],[preDEF1]],1),1)</f>
        <v>47</v>
      </c>
      <c r="U2524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24" s="21">
        <f>+Tabella2026[[#This Row],[DEF - n. card]]*(PLAFOND/N_TESSERE)</f>
        <v>23000</v>
      </c>
      <c r="W2524" s="18"/>
    </row>
    <row r="2525" spans="2:23" x14ac:dyDescent="0.25">
      <c r="B2525" s="1" t="s">
        <v>5038</v>
      </c>
      <c r="C2525" s="2">
        <v>28027</v>
      </c>
      <c r="D2525" s="1" t="s">
        <v>5039</v>
      </c>
      <c r="E2525" s="1" t="s">
        <v>38</v>
      </c>
      <c r="F2525" s="1" t="s">
        <v>45</v>
      </c>
      <c r="G2525" s="1" t="s">
        <v>4778</v>
      </c>
      <c r="H2525" s="1" t="s">
        <v>15835</v>
      </c>
      <c r="I2525" s="5">
        <v>4643</v>
      </c>
      <c r="J2525" s="5">
        <v>71777828</v>
      </c>
      <c r="K2525" s="3">
        <f>+Tabella2026[[#This Row],[POP_2024]]/SUM(Tabella2026[POP_2024])</f>
        <v>7.8770395984871202E-5</v>
      </c>
      <c r="L2525" s="3">
        <f>+Tabella2026[[#This Row],[INCIDENZA POPOLAZIONE]]*(PLAFOND/2)</f>
        <v>23189.945500149093</v>
      </c>
      <c r="M2525" s="3">
        <f>+IFERROR(Tabella2026[[#This Row],[reddito_2024]]/Tabella2026[[#This Row],[POP_2024]],"")</f>
        <v>15459.364204178333</v>
      </c>
      <c r="N2525" s="3">
        <f>+IF(Tabella2026[[#This Row],[REDDITO COMPLESSIVO PROCAPITE]]&lt;media_aggr_reddito_pc,(media_aggr_reddito_pc-Tabella2026[[#This Row],[REDDITO COMPLESSIVO PROCAPITE]]),0)</f>
        <v>2365.7018584304078</v>
      </c>
      <c r="O2525" s="3">
        <f>+Tabella2026[[#This Row],[DIFFERENZA REDDITO INFERIORE ALLA MEDIA DALLA MEDIA]]*Tabella2026[[#This Row],[POP_2024]]</f>
        <v>10983953.728692383</v>
      </c>
      <c r="P2525" s="3">
        <f>+Tabella2026[[#This Row],[POPOLAZIONE PER DIFFERENZA ]]/SUM(Tabella2026[[POPOLAZIONE PER DIFFERENZA ]])</f>
        <v>9.7447671939435574E-5</v>
      </c>
      <c r="Q2525" s="3">
        <f>+Tabella2026[[#This Row],[INCIDENZA POPOLAZIONE PER DIFFERENZA]]*(PLAFOND-SUM(Tabella2026[CONTRIBUTO SULLA BASE DELLA POPOLAZIONE]))</f>
        <v>28688.521533215993</v>
      </c>
      <c r="R2525" s="3">
        <f>+Tabella2026[[#This Row],[CONTRIBUTO SULLA BASE DELLA POPOLAZIONE]]+Tabella2026[[#This Row],[CONTRIBUTO SULLA BASE DEL REDDITO]]</f>
        <v>51878.467033365087</v>
      </c>
      <c r="S2525" s="3">
        <f>+Tabella2026[[#This Row],[CONTRIBUTO TOTALE]]/(PLAFOND/N_TESSERE)</f>
        <v>103.75693406673017</v>
      </c>
      <c r="T2525" s="3">
        <f>+MAX(CEILING(Tabella2026[[#This Row],[preDEF1]],1),1)</f>
        <v>104</v>
      </c>
      <c r="U2525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2525" s="21">
        <f>+Tabella2026[[#This Row],[DEF - n. card]]*(PLAFOND/N_TESSERE)</f>
        <v>51500</v>
      </c>
      <c r="W2525" s="18"/>
    </row>
    <row r="2526" spans="2:23" x14ac:dyDescent="0.25">
      <c r="B2526" s="1" t="s">
        <v>5048</v>
      </c>
      <c r="C2526" s="2">
        <v>42001</v>
      </c>
      <c r="D2526" s="1" t="s">
        <v>5049</v>
      </c>
      <c r="E2526" s="1" t="s">
        <v>117</v>
      </c>
      <c r="F2526" s="1" t="s">
        <v>116</v>
      </c>
      <c r="G2526" s="1" t="s">
        <v>4778</v>
      </c>
      <c r="H2526" s="1" t="s">
        <v>15834</v>
      </c>
      <c r="I2526" s="5">
        <v>4637</v>
      </c>
      <c r="J2526" s="5">
        <v>91062925</v>
      </c>
      <c r="K2526" s="3">
        <f>+Tabella2026[[#This Row],[POP_2024]]/SUM(Tabella2026[POP_2024])</f>
        <v>7.866860352828941E-5</v>
      </c>
      <c r="L2526" s="3">
        <f>+Tabella2026[[#This Row],[INCIDENZA POPOLAZIONE]]*(PLAFOND/2)</f>
        <v>23159.977877275756</v>
      </c>
      <c r="M2526" s="3">
        <f>+IFERROR(Tabella2026[[#This Row],[reddito_2024]]/Tabella2026[[#This Row],[POP_2024]],"")</f>
        <v>19638.327582488677</v>
      </c>
      <c r="N2526" s="3">
        <f>+IF(Tabella2026[[#This Row],[REDDITO COMPLESSIVO PROCAPITE]]&lt;media_aggr_reddito_pc,(media_aggr_reddito_pc-Tabella2026[[#This Row],[REDDITO COMPLESSIVO PROCAPITE]]),0)</f>
        <v>0</v>
      </c>
      <c r="O2526" s="3">
        <f>+Tabella2026[[#This Row],[DIFFERENZA REDDITO INFERIORE ALLA MEDIA DALLA MEDIA]]*Tabella2026[[#This Row],[POP_2024]]</f>
        <v>0</v>
      </c>
      <c r="P2526" s="3">
        <f>+Tabella2026[[#This Row],[POPOLAZIONE PER DIFFERENZA ]]/SUM(Tabella2026[[POPOLAZIONE PER DIFFERENZA ]])</f>
        <v>0</v>
      </c>
      <c r="Q2526" s="3">
        <f>+Tabella2026[[#This Row],[INCIDENZA POPOLAZIONE PER DIFFERENZA]]*(PLAFOND-SUM(Tabella2026[CONTRIBUTO SULLA BASE DELLA POPOLAZIONE]))</f>
        <v>0</v>
      </c>
      <c r="R2526" s="3">
        <f>+Tabella2026[[#This Row],[CONTRIBUTO SULLA BASE DELLA POPOLAZIONE]]+Tabella2026[[#This Row],[CONTRIBUTO SULLA BASE DEL REDDITO]]</f>
        <v>23159.977877275756</v>
      </c>
      <c r="S2526" s="3">
        <f>+Tabella2026[[#This Row],[CONTRIBUTO TOTALE]]/(PLAFOND/N_TESSERE)</f>
        <v>46.319955754551515</v>
      </c>
      <c r="T2526" s="3">
        <f>+MAX(CEILING(Tabella2026[[#This Row],[preDEF1]],1),1)</f>
        <v>47</v>
      </c>
      <c r="U2526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26" s="21">
        <f>+Tabella2026[[#This Row],[DEF - n. card]]*(PLAFOND/N_TESSERE)</f>
        <v>23000</v>
      </c>
      <c r="W2526" s="18"/>
    </row>
    <row r="2527" spans="2:23" x14ac:dyDescent="0.25">
      <c r="B2527" s="1" t="s">
        <v>5010</v>
      </c>
      <c r="C2527" s="2">
        <v>38011</v>
      </c>
      <c r="D2527" s="1" t="s">
        <v>5011</v>
      </c>
      <c r="E2527" s="1" t="s">
        <v>27</v>
      </c>
      <c r="F2527" s="1" t="s">
        <v>80</v>
      </c>
      <c r="G2527" s="1" t="s">
        <v>4778</v>
      </c>
      <c r="H2527" s="1" t="s">
        <v>15835</v>
      </c>
      <c r="I2527" s="5">
        <v>4636</v>
      </c>
      <c r="J2527" s="5">
        <v>81528671</v>
      </c>
      <c r="K2527" s="3">
        <f>+Tabella2026[[#This Row],[POP_2024]]/SUM(Tabella2026[POP_2024])</f>
        <v>7.8651638118859121E-5</v>
      </c>
      <c r="L2527" s="3">
        <f>+Tabella2026[[#This Row],[INCIDENZA POPOLAZIONE]]*(PLAFOND/2)</f>
        <v>23154.983273463535</v>
      </c>
      <c r="M2527" s="3">
        <f>+IFERROR(Tabella2026[[#This Row],[reddito_2024]]/Tabella2026[[#This Row],[POP_2024]],"")</f>
        <v>17585.994607420191</v>
      </c>
      <c r="N2527" s="3">
        <f>+IF(Tabella2026[[#This Row],[REDDITO COMPLESSIVO PROCAPITE]]&lt;media_aggr_reddito_pc,(media_aggr_reddito_pc-Tabella2026[[#This Row],[REDDITO COMPLESSIVO PROCAPITE]]),0)</f>
        <v>239.07145518855032</v>
      </c>
      <c r="O2527" s="3">
        <f>+Tabella2026[[#This Row],[DIFFERENZA REDDITO INFERIORE ALLA MEDIA DALLA MEDIA]]*Tabella2026[[#This Row],[POP_2024]]</f>
        <v>1108335.2662541193</v>
      </c>
      <c r="P2527" s="3">
        <f>+Tabella2026[[#This Row],[POPOLAZIONE PER DIFFERENZA ]]/SUM(Tabella2026[[POPOLAZIONE PER DIFFERENZA ]])</f>
        <v>9.8329521493437815E-6</v>
      </c>
      <c r="Q2527" s="3">
        <f>+Tabella2026[[#This Row],[INCIDENZA POPOLAZIONE PER DIFFERENZA]]*(PLAFOND-SUM(Tabella2026[CONTRIBUTO SULLA BASE DELLA POPOLAZIONE]))</f>
        <v>2894.8137380527091</v>
      </c>
      <c r="R2527" s="3">
        <f>+Tabella2026[[#This Row],[CONTRIBUTO SULLA BASE DELLA POPOLAZIONE]]+Tabella2026[[#This Row],[CONTRIBUTO SULLA BASE DEL REDDITO]]</f>
        <v>26049.797011516242</v>
      </c>
      <c r="S2527" s="3">
        <f>+Tabella2026[[#This Row],[CONTRIBUTO TOTALE]]/(PLAFOND/N_TESSERE)</f>
        <v>52.099594023032488</v>
      </c>
      <c r="T2527" s="3">
        <f>+MAX(CEILING(Tabella2026[[#This Row],[preDEF1]],1),1)</f>
        <v>53</v>
      </c>
      <c r="U2527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527" s="21">
        <f>+Tabella2026[[#This Row],[DEF - n. card]]*(PLAFOND/N_TESSERE)</f>
        <v>26000</v>
      </c>
      <c r="W2527" s="18"/>
    </row>
    <row r="2528" spans="2:23" x14ac:dyDescent="0.25">
      <c r="B2528" s="1" t="s">
        <v>5184</v>
      </c>
      <c r="C2528" s="2">
        <v>23048</v>
      </c>
      <c r="D2528" s="1" t="s">
        <v>5185</v>
      </c>
      <c r="E2528" s="1" t="s">
        <v>38</v>
      </c>
      <c r="F2528" s="1" t="s">
        <v>37</v>
      </c>
      <c r="G2528" s="1" t="s">
        <v>4778</v>
      </c>
      <c r="H2528" s="1" t="s">
        <v>15835</v>
      </c>
      <c r="I2528" s="5">
        <v>4636</v>
      </c>
      <c r="J2528" s="5">
        <v>85208888</v>
      </c>
      <c r="K2528" s="3">
        <f>+Tabella2026[[#This Row],[POP_2024]]/SUM(Tabella2026[POP_2024])</f>
        <v>7.8651638118859121E-5</v>
      </c>
      <c r="L2528" s="3">
        <f>+Tabella2026[[#This Row],[INCIDENZA POPOLAZIONE]]*(PLAFOND/2)</f>
        <v>23154.983273463535</v>
      </c>
      <c r="M2528" s="3">
        <f>+IFERROR(Tabella2026[[#This Row],[reddito_2024]]/Tabella2026[[#This Row],[POP_2024]],"")</f>
        <v>18379.829163071612</v>
      </c>
      <c r="N2528" s="3">
        <f>+IF(Tabella2026[[#This Row],[REDDITO COMPLESSIVO PROCAPITE]]&lt;media_aggr_reddito_pc,(media_aggr_reddito_pc-Tabella2026[[#This Row],[REDDITO COMPLESSIVO PROCAPITE]]),0)</f>
        <v>0</v>
      </c>
      <c r="O2528" s="3">
        <f>+Tabella2026[[#This Row],[DIFFERENZA REDDITO INFERIORE ALLA MEDIA DALLA MEDIA]]*Tabella2026[[#This Row],[POP_2024]]</f>
        <v>0</v>
      </c>
      <c r="P2528" s="3">
        <f>+Tabella2026[[#This Row],[POPOLAZIONE PER DIFFERENZA ]]/SUM(Tabella2026[[POPOLAZIONE PER DIFFERENZA ]])</f>
        <v>0</v>
      </c>
      <c r="Q2528" s="3">
        <f>+Tabella2026[[#This Row],[INCIDENZA POPOLAZIONE PER DIFFERENZA]]*(PLAFOND-SUM(Tabella2026[CONTRIBUTO SULLA BASE DELLA POPOLAZIONE]))</f>
        <v>0</v>
      </c>
      <c r="R2528" s="3">
        <f>+Tabella2026[[#This Row],[CONTRIBUTO SULLA BASE DELLA POPOLAZIONE]]+Tabella2026[[#This Row],[CONTRIBUTO SULLA BASE DEL REDDITO]]</f>
        <v>23154.983273463535</v>
      </c>
      <c r="S2528" s="3">
        <f>+Tabella2026[[#This Row],[CONTRIBUTO TOTALE]]/(PLAFOND/N_TESSERE)</f>
        <v>46.309966546927072</v>
      </c>
      <c r="T2528" s="3">
        <f>+MAX(CEILING(Tabella2026[[#This Row],[preDEF1]],1),1)</f>
        <v>47</v>
      </c>
      <c r="U2528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28" s="21">
        <f>+Tabella2026[[#This Row],[DEF - n. card]]*(PLAFOND/N_TESSERE)</f>
        <v>23000</v>
      </c>
      <c r="W2528" s="18"/>
    </row>
    <row r="2529" spans="2:23" x14ac:dyDescent="0.25">
      <c r="B2529" s="1" t="s">
        <v>5136</v>
      </c>
      <c r="C2529" s="2">
        <v>20014</v>
      </c>
      <c r="D2529" s="1" t="s">
        <v>5137</v>
      </c>
      <c r="E2529" s="1" t="s">
        <v>12</v>
      </c>
      <c r="F2529" s="1" t="s">
        <v>332</v>
      </c>
      <c r="G2529" s="1" t="s">
        <v>4778</v>
      </c>
      <c r="H2529" s="1" t="s">
        <v>15835</v>
      </c>
      <c r="I2529" s="5">
        <v>4634</v>
      </c>
      <c r="J2529" s="5">
        <v>84442550</v>
      </c>
      <c r="K2529" s="3">
        <f>+Tabella2026[[#This Row],[POP_2024]]/SUM(Tabella2026[POP_2024])</f>
        <v>7.8617707299998514E-5</v>
      </c>
      <c r="L2529" s="3">
        <f>+Tabella2026[[#This Row],[INCIDENZA POPOLAZIONE]]*(PLAFOND/2)</f>
        <v>23144.994065839088</v>
      </c>
      <c r="M2529" s="3">
        <f>+IFERROR(Tabella2026[[#This Row],[reddito_2024]]/Tabella2026[[#This Row],[POP_2024]],"")</f>
        <v>18222.388864911525</v>
      </c>
      <c r="N2529" s="3">
        <f>+IF(Tabella2026[[#This Row],[REDDITO COMPLESSIVO PROCAPITE]]&lt;media_aggr_reddito_pc,(media_aggr_reddito_pc-Tabella2026[[#This Row],[REDDITO COMPLESSIVO PROCAPITE]]),0)</f>
        <v>0</v>
      </c>
      <c r="O2529" s="3">
        <f>+Tabella2026[[#This Row],[DIFFERENZA REDDITO INFERIORE ALLA MEDIA DALLA MEDIA]]*Tabella2026[[#This Row],[POP_2024]]</f>
        <v>0</v>
      </c>
      <c r="P2529" s="3">
        <f>+Tabella2026[[#This Row],[POPOLAZIONE PER DIFFERENZA ]]/SUM(Tabella2026[[POPOLAZIONE PER DIFFERENZA ]])</f>
        <v>0</v>
      </c>
      <c r="Q2529" s="3">
        <f>+Tabella2026[[#This Row],[INCIDENZA POPOLAZIONE PER DIFFERENZA]]*(PLAFOND-SUM(Tabella2026[CONTRIBUTO SULLA BASE DELLA POPOLAZIONE]))</f>
        <v>0</v>
      </c>
      <c r="R2529" s="3">
        <f>+Tabella2026[[#This Row],[CONTRIBUTO SULLA BASE DELLA POPOLAZIONE]]+Tabella2026[[#This Row],[CONTRIBUTO SULLA BASE DEL REDDITO]]</f>
        <v>23144.994065839088</v>
      </c>
      <c r="S2529" s="3">
        <f>+Tabella2026[[#This Row],[CONTRIBUTO TOTALE]]/(PLAFOND/N_TESSERE)</f>
        <v>46.289988131678179</v>
      </c>
      <c r="T2529" s="3">
        <f>+MAX(CEILING(Tabella2026[[#This Row],[preDEF1]],1),1)</f>
        <v>47</v>
      </c>
      <c r="U2529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29" s="21">
        <f>+Tabella2026[[#This Row],[DEF - n. card]]*(PLAFOND/N_TESSERE)</f>
        <v>23000</v>
      </c>
      <c r="W2529" s="18"/>
    </row>
    <row r="2530" spans="2:23" x14ac:dyDescent="0.25">
      <c r="B2530" s="1" t="s">
        <v>5096</v>
      </c>
      <c r="C2530" s="2">
        <v>103064</v>
      </c>
      <c r="D2530" s="1" t="s">
        <v>5097</v>
      </c>
      <c r="E2530" s="1" t="s">
        <v>18</v>
      </c>
      <c r="F2530" s="1" t="s">
        <v>648</v>
      </c>
      <c r="G2530" s="1" t="s">
        <v>4778</v>
      </c>
      <c r="H2530" s="1" t="s">
        <v>15835</v>
      </c>
      <c r="I2530" s="5">
        <v>4634</v>
      </c>
      <c r="J2530" s="5">
        <v>85444025</v>
      </c>
      <c r="K2530" s="3">
        <f>+Tabella2026[[#This Row],[POP_2024]]/SUM(Tabella2026[POP_2024])</f>
        <v>7.8617707299998514E-5</v>
      </c>
      <c r="L2530" s="3">
        <f>+Tabella2026[[#This Row],[INCIDENZA POPOLAZIONE]]*(PLAFOND/2)</f>
        <v>23144.994065839088</v>
      </c>
      <c r="M2530" s="3">
        <f>+IFERROR(Tabella2026[[#This Row],[reddito_2024]]/Tabella2026[[#This Row],[POP_2024]],"")</f>
        <v>18438.503452740613</v>
      </c>
      <c r="N2530" s="3">
        <f>+IF(Tabella2026[[#This Row],[REDDITO COMPLESSIVO PROCAPITE]]&lt;media_aggr_reddito_pc,(media_aggr_reddito_pc-Tabella2026[[#This Row],[REDDITO COMPLESSIVO PROCAPITE]]),0)</f>
        <v>0</v>
      </c>
      <c r="O2530" s="3">
        <f>+Tabella2026[[#This Row],[DIFFERENZA REDDITO INFERIORE ALLA MEDIA DALLA MEDIA]]*Tabella2026[[#This Row],[POP_2024]]</f>
        <v>0</v>
      </c>
      <c r="P2530" s="3">
        <f>+Tabella2026[[#This Row],[POPOLAZIONE PER DIFFERENZA ]]/SUM(Tabella2026[[POPOLAZIONE PER DIFFERENZA ]])</f>
        <v>0</v>
      </c>
      <c r="Q2530" s="3">
        <f>+Tabella2026[[#This Row],[INCIDENZA POPOLAZIONE PER DIFFERENZA]]*(PLAFOND-SUM(Tabella2026[CONTRIBUTO SULLA BASE DELLA POPOLAZIONE]))</f>
        <v>0</v>
      </c>
      <c r="R2530" s="3">
        <f>+Tabella2026[[#This Row],[CONTRIBUTO SULLA BASE DELLA POPOLAZIONE]]+Tabella2026[[#This Row],[CONTRIBUTO SULLA BASE DEL REDDITO]]</f>
        <v>23144.994065839088</v>
      </c>
      <c r="S2530" s="3">
        <f>+Tabella2026[[#This Row],[CONTRIBUTO TOTALE]]/(PLAFOND/N_TESSERE)</f>
        <v>46.289988131678179</v>
      </c>
      <c r="T2530" s="3">
        <f>+MAX(CEILING(Tabella2026[[#This Row],[preDEF1]],1),1)</f>
        <v>47</v>
      </c>
      <c r="U2530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30" s="21">
        <f>+Tabella2026[[#This Row],[DEF - n. card]]*(PLAFOND/N_TESSERE)</f>
        <v>23000</v>
      </c>
      <c r="W2530" s="18"/>
    </row>
    <row r="2531" spans="2:23" x14ac:dyDescent="0.25">
      <c r="B2531" s="1" t="s">
        <v>5100</v>
      </c>
      <c r="C2531" s="2">
        <v>12053</v>
      </c>
      <c r="D2531" s="1" t="s">
        <v>5101</v>
      </c>
      <c r="E2531" s="1" t="s">
        <v>12</v>
      </c>
      <c r="F2531" s="1" t="s">
        <v>157</v>
      </c>
      <c r="G2531" s="1" t="s">
        <v>4778</v>
      </c>
      <c r="H2531" s="1" t="s">
        <v>15835</v>
      </c>
      <c r="I2531" s="5">
        <v>4632</v>
      </c>
      <c r="J2531" s="5">
        <v>77073404</v>
      </c>
      <c r="K2531" s="3">
        <f>+Tabella2026[[#This Row],[POP_2024]]/SUM(Tabella2026[POP_2024])</f>
        <v>7.8583776481137922E-5</v>
      </c>
      <c r="L2531" s="3">
        <f>+Tabella2026[[#This Row],[INCIDENZA POPOLAZIONE]]*(PLAFOND/2)</f>
        <v>23135.004858214645</v>
      </c>
      <c r="M2531" s="3">
        <f>+IFERROR(Tabella2026[[#This Row],[reddito_2024]]/Tabella2026[[#This Row],[POP_2024]],"")</f>
        <v>16639.335924006908</v>
      </c>
      <c r="N2531" s="3">
        <f>+IF(Tabella2026[[#This Row],[REDDITO COMPLESSIVO PROCAPITE]]&lt;media_aggr_reddito_pc,(media_aggr_reddito_pc-Tabella2026[[#This Row],[REDDITO COMPLESSIVO PROCAPITE]]),0)</f>
        <v>1185.7301386018335</v>
      </c>
      <c r="O2531" s="3">
        <f>+Tabella2026[[#This Row],[DIFFERENZA REDDITO INFERIORE ALLA MEDIA DALLA MEDIA]]*Tabella2026[[#This Row],[POP_2024]]</f>
        <v>5492302.002003693</v>
      </c>
      <c r="P2531" s="3">
        <f>+Tabella2026[[#This Row],[POPOLAZIONE PER DIFFERENZA ]]/SUM(Tabella2026[[POPOLAZIONE PER DIFFERENZA ]])</f>
        <v>4.8726720532832855E-5</v>
      </c>
      <c r="Q2531" s="3">
        <f>+Tabella2026[[#This Row],[INCIDENZA POPOLAZIONE PER DIFFERENZA]]*(PLAFOND-SUM(Tabella2026[CONTRIBUTO SULLA BASE DELLA POPOLAZIONE]))</f>
        <v>14345.109979825651</v>
      </c>
      <c r="R2531" s="3">
        <f>+Tabella2026[[#This Row],[CONTRIBUTO SULLA BASE DELLA POPOLAZIONE]]+Tabella2026[[#This Row],[CONTRIBUTO SULLA BASE DEL REDDITO]]</f>
        <v>37480.114838040296</v>
      </c>
      <c r="S2531" s="3">
        <f>+Tabella2026[[#This Row],[CONTRIBUTO TOTALE]]/(PLAFOND/N_TESSERE)</f>
        <v>74.960229676080587</v>
      </c>
      <c r="T2531" s="3">
        <f>+MAX(CEILING(Tabella2026[[#This Row],[preDEF1]],1),1)</f>
        <v>75</v>
      </c>
      <c r="U2531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2531" s="21">
        <f>+Tabella2026[[#This Row],[DEF - n. card]]*(PLAFOND/N_TESSERE)</f>
        <v>37000</v>
      </c>
      <c r="W2531" s="18"/>
    </row>
    <row r="2532" spans="2:23" x14ac:dyDescent="0.25">
      <c r="B2532" s="1" t="s">
        <v>5102</v>
      </c>
      <c r="C2532" s="2">
        <v>61036</v>
      </c>
      <c r="D2532" s="1" t="s">
        <v>5103</v>
      </c>
      <c r="E2532" s="1" t="s">
        <v>15</v>
      </c>
      <c r="F2532" s="1" t="s">
        <v>184</v>
      </c>
      <c r="G2532" s="1" t="s">
        <v>4778</v>
      </c>
      <c r="H2532" s="1" t="s">
        <v>15836</v>
      </c>
      <c r="I2532" s="5">
        <v>4632</v>
      </c>
      <c r="J2532" s="5">
        <v>53337089</v>
      </c>
      <c r="K2532" s="3">
        <f>+Tabella2026[[#This Row],[POP_2024]]/SUM(Tabella2026[POP_2024])</f>
        <v>7.8583776481137922E-5</v>
      </c>
      <c r="L2532" s="3">
        <f>+Tabella2026[[#This Row],[INCIDENZA POPOLAZIONE]]*(PLAFOND/2)</f>
        <v>23135.004858214645</v>
      </c>
      <c r="M2532" s="3">
        <f>+IFERROR(Tabella2026[[#This Row],[reddito_2024]]/Tabella2026[[#This Row],[POP_2024]],"")</f>
        <v>11514.915587219344</v>
      </c>
      <c r="N2532" s="3">
        <f>+IF(Tabella2026[[#This Row],[REDDITO COMPLESSIVO PROCAPITE]]&lt;media_aggr_reddito_pc,(media_aggr_reddito_pc-Tabella2026[[#This Row],[REDDITO COMPLESSIVO PROCAPITE]]),0)</f>
        <v>6310.1504753893969</v>
      </c>
      <c r="O2532" s="3">
        <f>+Tabella2026[[#This Row],[DIFFERENZA REDDITO INFERIORE ALLA MEDIA DALLA MEDIA]]*Tabella2026[[#This Row],[POP_2024]]</f>
        <v>29228617.002003685</v>
      </c>
      <c r="P2532" s="3">
        <f>+Tabella2026[[#This Row],[POPOLAZIONE PER DIFFERENZA ]]/SUM(Tabella2026[[POPOLAZIONE PER DIFFERENZA ]])</f>
        <v>2.5931105967921299E-4</v>
      </c>
      <c r="Q2532" s="3">
        <f>+Tabella2026[[#This Row],[INCIDENZA POPOLAZIONE PER DIFFERENZA]]*(PLAFOND-SUM(Tabella2026[CONTRIBUTO SULLA BASE DELLA POPOLAZIONE]))</f>
        <v>76340.981486265853</v>
      </c>
      <c r="R2532" s="3">
        <f>+Tabella2026[[#This Row],[CONTRIBUTO SULLA BASE DELLA POPOLAZIONE]]+Tabella2026[[#This Row],[CONTRIBUTO SULLA BASE DEL REDDITO]]</f>
        <v>99475.986344480494</v>
      </c>
      <c r="S2532" s="3">
        <f>+Tabella2026[[#This Row],[CONTRIBUTO TOTALE]]/(PLAFOND/N_TESSERE)</f>
        <v>198.95197268896098</v>
      </c>
      <c r="T2532" s="3">
        <f>+MAX(CEILING(Tabella2026[[#This Row],[preDEF1]],1),1)</f>
        <v>199</v>
      </c>
      <c r="U2532" s="9">
        <f xml:space="preserve"> IF(ROW(Tabella2026[[#This Row],[preDEF2]]) - ROW(Tabella2026[[#Headers],[preDEF2]])&lt;=ABS(SUM(Tabella2026[preDEF2])-N_TESSERE),Tabella2026[[#This Row],[preDEF2]]-1,Tabella2026[[#This Row],[preDEF2]])</f>
        <v>198</v>
      </c>
      <c r="V2532" s="21">
        <f>+Tabella2026[[#This Row],[DEF - n. card]]*(PLAFOND/N_TESSERE)</f>
        <v>99000</v>
      </c>
      <c r="W2532" s="18"/>
    </row>
    <row r="2533" spans="2:23" x14ac:dyDescent="0.25">
      <c r="B2533" s="1" t="s">
        <v>4975</v>
      </c>
      <c r="C2533" s="2">
        <v>75051</v>
      </c>
      <c r="D2533" s="1" t="s">
        <v>4976</v>
      </c>
      <c r="E2533" s="1" t="s">
        <v>33</v>
      </c>
      <c r="F2533" s="1" t="s">
        <v>132</v>
      </c>
      <c r="G2533" s="1" t="s">
        <v>4778</v>
      </c>
      <c r="H2533" s="1" t="s">
        <v>15836</v>
      </c>
      <c r="I2533" s="5">
        <v>4632</v>
      </c>
      <c r="J2533" s="5">
        <v>63137930</v>
      </c>
      <c r="K2533" s="3">
        <f>+Tabella2026[[#This Row],[POP_2024]]/SUM(Tabella2026[POP_2024])</f>
        <v>7.8583776481137922E-5</v>
      </c>
      <c r="L2533" s="3">
        <f>+Tabella2026[[#This Row],[INCIDENZA POPOLAZIONE]]*(PLAFOND/2)</f>
        <v>23135.004858214645</v>
      </c>
      <c r="M2533" s="3">
        <f>+IFERROR(Tabella2026[[#This Row],[reddito_2024]]/Tabella2026[[#This Row],[POP_2024]],"")</f>
        <v>13630.81390328152</v>
      </c>
      <c r="N2533" s="3">
        <f>+IF(Tabella2026[[#This Row],[REDDITO COMPLESSIVO PROCAPITE]]&lt;media_aggr_reddito_pc,(media_aggr_reddito_pc-Tabella2026[[#This Row],[REDDITO COMPLESSIVO PROCAPITE]]),0)</f>
        <v>4194.2521593272213</v>
      </c>
      <c r="O2533" s="3">
        <f>+Tabella2026[[#This Row],[DIFFERENZA REDDITO INFERIORE ALLA MEDIA DALLA MEDIA]]*Tabella2026[[#This Row],[POP_2024]]</f>
        <v>19427776.002003688</v>
      </c>
      <c r="P2533" s="3">
        <f>+Tabella2026[[#This Row],[POPOLAZIONE PER DIFFERENZA ]]/SUM(Tabella2026[[POPOLAZIONE PER DIFFERENZA ]])</f>
        <v>1.7235975215469844E-4</v>
      </c>
      <c r="Q2533" s="3">
        <f>+Tabella2026[[#This Row],[INCIDENZA POPOLAZIONE PER DIFFERENZA]]*(PLAFOND-SUM(Tabella2026[CONTRIBUTO SULLA BASE DELLA POPOLAZIONE]))</f>
        <v>50742.581764529306</v>
      </c>
      <c r="R2533" s="3">
        <f>+Tabella2026[[#This Row],[CONTRIBUTO SULLA BASE DELLA POPOLAZIONE]]+Tabella2026[[#This Row],[CONTRIBUTO SULLA BASE DEL REDDITO]]</f>
        <v>73877.586622743955</v>
      </c>
      <c r="S2533" s="3">
        <f>+Tabella2026[[#This Row],[CONTRIBUTO TOTALE]]/(PLAFOND/N_TESSERE)</f>
        <v>147.7551732454879</v>
      </c>
      <c r="T2533" s="3">
        <f>+MAX(CEILING(Tabella2026[[#This Row],[preDEF1]],1),1)</f>
        <v>148</v>
      </c>
      <c r="U2533" s="9">
        <f xml:space="preserve"> IF(ROW(Tabella2026[[#This Row],[preDEF2]]) - ROW(Tabella2026[[#Headers],[preDEF2]])&lt;=ABS(SUM(Tabella2026[preDEF2])-N_TESSERE),Tabella2026[[#This Row],[preDEF2]]-1,Tabella2026[[#This Row],[preDEF2]])</f>
        <v>147</v>
      </c>
      <c r="V2533" s="21">
        <f>+Tabella2026[[#This Row],[DEF - n. card]]*(PLAFOND/N_TESSERE)</f>
        <v>73500</v>
      </c>
      <c r="W2533" s="18"/>
    </row>
    <row r="2534" spans="2:23" x14ac:dyDescent="0.25">
      <c r="B2534" s="1" t="s">
        <v>4969</v>
      </c>
      <c r="C2534" s="2">
        <v>55029</v>
      </c>
      <c r="D2534" s="1" t="s">
        <v>4970</v>
      </c>
      <c r="E2534" s="1" t="s">
        <v>67</v>
      </c>
      <c r="F2534" s="1" t="s">
        <v>108</v>
      </c>
      <c r="G2534" s="1" t="s">
        <v>4778</v>
      </c>
      <c r="H2534" s="1" t="s">
        <v>15834</v>
      </c>
      <c r="I2534" s="5">
        <v>4628</v>
      </c>
      <c r="J2534" s="5">
        <v>90992944</v>
      </c>
      <c r="K2534" s="3">
        <f>+Tabella2026[[#This Row],[POP_2024]]/SUM(Tabella2026[POP_2024])</f>
        <v>7.8515914843416736E-5</v>
      </c>
      <c r="L2534" s="3">
        <f>+Tabella2026[[#This Row],[INCIDENZA POPOLAZIONE]]*(PLAFOND/2)</f>
        <v>23115.026442965755</v>
      </c>
      <c r="M2534" s="3">
        <f>+IFERROR(Tabella2026[[#This Row],[reddito_2024]]/Tabella2026[[#This Row],[POP_2024]],"")</f>
        <v>19661.396715643907</v>
      </c>
      <c r="N2534" s="3">
        <f>+IF(Tabella2026[[#This Row],[REDDITO COMPLESSIVO PROCAPITE]]&lt;media_aggr_reddito_pc,(media_aggr_reddito_pc-Tabella2026[[#This Row],[REDDITO COMPLESSIVO PROCAPITE]]),0)</f>
        <v>0</v>
      </c>
      <c r="O2534" s="3">
        <f>+Tabella2026[[#This Row],[DIFFERENZA REDDITO INFERIORE ALLA MEDIA DALLA MEDIA]]*Tabella2026[[#This Row],[POP_2024]]</f>
        <v>0</v>
      </c>
      <c r="P2534" s="3">
        <f>+Tabella2026[[#This Row],[POPOLAZIONE PER DIFFERENZA ]]/SUM(Tabella2026[[POPOLAZIONE PER DIFFERENZA ]])</f>
        <v>0</v>
      </c>
      <c r="Q2534" s="3">
        <f>+Tabella2026[[#This Row],[INCIDENZA POPOLAZIONE PER DIFFERENZA]]*(PLAFOND-SUM(Tabella2026[CONTRIBUTO SULLA BASE DELLA POPOLAZIONE]))</f>
        <v>0</v>
      </c>
      <c r="R2534" s="3">
        <f>+Tabella2026[[#This Row],[CONTRIBUTO SULLA BASE DELLA POPOLAZIONE]]+Tabella2026[[#This Row],[CONTRIBUTO SULLA BASE DEL REDDITO]]</f>
        <v>23115.026442965755</v>
      </c>
      <c r="S2534" s="3">
        <f>+Tabella2026[[#This Row],[CONTRIBUTO TOTALE]]/(PLAFOND/N_TESSERE)</f>
        <v>46.230052885931507</v>
      </c>
      <c r="T2534" s="3">
        <f>+MAX(CEILING(Tabella2026[[#This Row],[preDEF1]],1),1)</f>
        <v>47</v>
      </c>
      <c r="U2534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34" s="21">
        <f>+Tabella2026[[#This Row],[DEF - n. card]]*(PLAFOND/N_TESSERE)</f>
        <v>23000</v>
      </c>
      <c r="W2534" s="18"/>
    </row>
    <row r="2535" spans="2:23" x14ac:dyDescent="0.25">
      <c r="B2535" s="1" t="s">
        <v>4981</v>
      </c>
      <c r="C2535" s="2">
        <v>68033</v>
      </c>
      <c r="D2535" s="1" t="s">
        <v>15823</v>
      </c>
      <c r="E2535" s="1" t="s">
        <v>96</v>
      </c>
      <c r="F2535" s="1" t="s">
        <v>95</v>
      </c>
      <c r="G2535" s="1" t="s">
        <v>4778</v>
      </c>
      <c r="H2535" s="1" t="s">
        <v>15836</v>
      </c>
      <c r="I2535" s="5">
        <v>4620</v>
      </c>
      <c r="J2535" s="5">
        <v>75922998</v>
      </c>
      <c r="K2535" s="3">
        <f>+Tabella2026[[#This Row],[POP_2024]]/SUM(Tabella2026[POP_2024])</f>
        <v>7.8380191567974352E-5</v>
      </c>
      <c r="L2535" s="3">
        <f>+Tabella2026[[#This Row],[INCIDENZA POPOLAZIONE]]*(PLAFOND/2)</f>
        <v>23075.069612467974</v>
      </c>
      <c r="M2535" s="3">
        <f>+IFERROR(Tabella2026[[#This Row],[reddito_2024]]/Tabella2026[[#This Row],[POP_2024]],"")</f>
        <v>16433.549350649351</v>
      </c>
      <c r="N2535" s="3">
        <f>+IF(Tabella2026[[#This Row],[REDDITO COMPLESSIVO PROCAPITE]]&lt;media_aggr_reddito_pc,(media_aggr_reddito_pc-Tabella2026[[#This Row],[REDDITO COMPLESSIVO PROCAPITE]]),0)</f>
        <v>1391.5167119593898</v>
      </c>
      <c r="O2535" s="3">
        <f>+Tabella2026[[#This Row],[DIFFERENZA REDDITO INFERIORE ALLA MEDIA DALLA MEDIA]]*Tabella2026[[#This Row],[POP_2024]]</f>
        <v>6428807.2092523808</v>
      </c>
      <c r="P2535" s="3">
        <f>+Tabella2026[[#This Row],[POPOLAZIONE PER DIFFERENZA ]]/SUM(Tabella2026[[POPOLAZIONE PER DIFFERENZA ]])</f>
        <v>5.7035227147090747E-5</v>
      </c>
      <c r="Q2535" s="3">
        <f>+Tabella2026[[#This Row],[INCIDENZA POPOLAZIONE PER DIFFERENZA]]*(PLAFOND-SUM(Tabella2026[CONTRIBUTO SULLA BASE DELLA POPOLAZIONE]))</f>
        <v>16791.128095683223</v>
      </c>
      <c r="R2535" s="3">
        <f>+Tabella2026[[#This Row],[CONTRIBUTO SULLA BASE DELLA POPOLAZIONE]]+Tabella2026[[#This Row],[CONTRIBUTO SULLA BASE DEL REDDITO]]</f>
        <v>39866.197708151201</v>
      </c>
      <c r="S2535" s="3">
        <f>+Tabella2026[[#This Row],[CONTRIBUTO TOTALE]]/(PLAFOND/N_TESSERE)</f>
        <v>79.73239541630241</v>
      </c>
      <c r="T2535" s="3">
        <f>+MAX(CEILING(Tabella2026[[#This Row],[preDEF1]],1),1)</f>
        <v>80</v>
      </c>
      <c r="U2535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2535" s="21">
        <f>+Tabella2026[[#This Row],[DEF - n. card]]*(PLAFOND/N_TESSERE)</f>
        <v>39500</v>
      </c>
      <c r="W2535" s="18"/>
    </row>
    <row r="2536" spans="2:23" x14ac:dyDescent="0.25">
      <c r="B2536" s="1" t="s">
        <v>5170</v>
      </c>
      <c r="C2536" s="2">
        <v>4081</v>
      </c>
      <c r="D2536" s="1" t="s">
        <v>5171</v>
      </c>
      <c r="E2536" s="1" t="s">
        <v>18</v>
      </c>
      <c r="F2536" s="1" t="s">
        <v>263</v>
      </c>
      <c r="G2536" s="1" t="s">
        <v>4778</v>
      </c>
      <c r="H2536" s="1" t="s">
        <v>15835</v>
      </c>
      <c r="I2536" s="5">
        <v>4614</v>
      </c>
      <c r="J2536" s="5">
        <v>84128566</v>
      </c>
      <c r="K2536" s="3">
        <f>+Tabella2026[[#This Row],[POP_2024]]/SUM(Tabella2026[POP_2024])</f>
        <v>7.8278399111392574E-5</v>
      </c>
      <c r="L2536" s="3">
        <f>+Tabella2026[[#This Row],[INCIDENZA POPOLAZIONE]]*(PLAFOND/2)</f>
        <v>23045.101989594641</v>
      </c>
      <c r="M2536" s="3">
        <f>+IFERROR(Tabella2026[[#This Row],[reddito_2024]]/Tabella2026[[#This Row],[POP_2024]],"")</f>
        <v>18233.325964456002</v>
      </c>
      <c r="N2536" s="3">
        <f>+IF(Tabella2026[[#This Row],[REDDITO COMPLESSIVO PROCAPITE]]&lt;media_aggr_reddito_pc,(media_aggr_reddito_pc-Tabella2026[[#This Row],[REDDITO COMPLESSIVO PROCAPITE]]),0)</f>
        <v>0</v>
      </c>
      <c r="O2536" s="3">
        <f>+Tabella2026[[#This Row],[DIFFERENZA REDDITO INFERIORE ALLA MEDIA DALLA MEDIA]]*Tabella2026[[#This Row],[POP_2024]]</f>
        <v>0</v>
      </c>
      <c r="P2536" s="3">
        <f>+Tabella2026[[#This Row],[POPOLAZIONE PER DIFFERENZA ]]/SUM(Tabella2026[[POPOLAZIONE PER DIFFERENZA ]])</f>
        <v>0</v>
      </c>
      <c r="Q2536" s="3">
        <f>+Tabella2026[[#This Row],[INCIDENZA POPOLAZIONE PER DIFFERENZA]]*(PLAFOND-SUM(Tabella2026[CONTRIBUTO SULLA BASE DELLA POPOLAZIONE]))</f>
        <v>0</v>
      </c>
      <c r="R2536" s="3">
        <f>+Tabella2026[[#This Row],[CONTRIBUTO SULLA BASE DELLA POPOLAZIONE]]+Tabella2026[[#This Row],[CONTRIBUTO SULLA BASE DEL REDDITO]]</f>
        <v>23045.101989594641</v>
      </c>
      <c r="S2536" s="3">
        <f>+Tabella2026[[#This Row],[CONTRIBUTO TOTALE]]/(PLAFOND/N_TESSERE)</f>
        <v>46.090203979189283</v>
      </c>
      <c r="T2536" s="3">
        <f>+MAX(CEILING(Tabella2026[[#This Row],[preDEF1]],1),1)</f>
        <v>47</v>
      </c>
      <c r="U2536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36" s="21">
        <f>+Tabella2026[[#This Row],[DEF - n. card]]*(PLAFOND/N_TESSERE)</f>
        <v>23000</v>
      </c>
      <c r="W2536" s="18"/>
    </row>
    <row r="2537" spans="2:23" x14ac:dyDescent="0.25">
      <c r="B2537" s="1" t="s">
        <v>5080</v>
      </c>
      <c r="C2537" s="2">
        <v>55031</v>
      </c>
      <c r="D2537" s="1" t="s">
        <v>5081</v>
      </c>
      <c r="E2537" s="1" t="s">
        <v>67</v>
      </c>
      <c r="F2537" s="1" t="s">
        <v>108</v>
      </c>
      <c r="G2537" s="1" t="s">
        <v>4778</v>
      </c>
      <c r="H2537" s="1" t="s">
        <v>15834</v>
      </c>
      <c r="I2537" s="5">
        <v>4613</v>
      </c>
      <c r="J2537" s="5">
        <v>74722919</v>
      </c>
      <c r="K2537" s="3">
        <f>+Tabella2026[[#This Row],[POP_2024]]/SUM(Tabella2026[POP_2024])</f>
        <v>7.8261433701962271E-5</v>
      </c>
      <c r="L2537" s="3">
        <f>+Tabella2026[[#This Row],[INCIDENZA POPOLAZIONE]]*(PLAFOND/2)</f>
        <v>23040.107385782416</v>
      </c>
      <c r="M2537" s="3">
        <f>+IFERROR(Tabella2026[[#This Row],[reddito_2024]]/Tabella2026[[#This Row],[POP_2024]],"")</f>
        <v>16198.334923043572</v>
      </c>
      <c r="N2537" s="3">
        <f>+IF(Tabella2026[[#This Row],[REDDITO COMPLESSIVO PROCAPITE]]&lt;media_aggr_reddito_pc,(media_aggr_reddito_pc-Tabella2026[[#This Row],[REDDITO COMPLESSIVO PROCAPITE]]),0)</f>
        <v>1626.7311395651686</v>
      </c>
      <c r="O2537" s="3">
        <f>+Tabella2026[[#This Row],[DIFFERENZA REDDITO INFERIORE ALLA MEDIA DALLA MEDIA]]*Tabella2026[[#This Row],[POP_2024]]</f>
        <v>7504110.7468141234</v>
      </c>
      <c r="P2537" s="3">
        <f>+Tabella2026[[#This Row],[POPOLAZIONE PER DIFFERENZA ]]/SUM(Tabella2026[[POPOLAZIONE PER DIFFERENZA ]])</f>
        <v>6.6575127710392356E-5</v>
      </c>
      <c r="Q2537" s="3">
        <f>+Tabella2026[[#This Row],[INCIDENZA POPOLAZIONE PER DIFFERENZA]]*(PLAFOND-SUM(Tabella2026[CONTRIBUTO SULLA BASE DELLA POPOLAZIONE]))</f>
        <v>19599.667666593807</v>
      </c>
      <c r="R2537" s="3">
        <f>+Tabella2026[[#This Row],[CONTRIBUTO SULLA BASE DELLA POPOLAZIONE]]+Tabella2026[[#This Row],[CONTRIBUTO SULLA BASE DEL REDDITO]]</f>
        <v>42639.775052376222</v>
      </c>
      <c r="S2537" s="3">
        <f>+Tabella2026[[#This Row],[CONTRIBUTO TOTALE]]/(PLAFOND/N_TESSERE)</f>
        <v>85.279550104752445</v>
      </c>
      <c r="T2537" s="3">
        <f>+MAX(CEILING(Tabella2026[[#This Row],[preDEF1]],1),1)</f>
        <v>86</v>
      </c>
      <c r="U2537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2537" s="21">
        <f>+Tabella2026[[#This Row],[DEF - n. card]]*(PLAFOND/N_TESSERE)</f>
        <v>42500</v>
      </c>
      <c r="W2537" s="18"/>
    </row>
    <row r="2538" spans="2:23" x14ac:dyDescent="0.25">
      <c r="B2538" s="1" t="s">
        <v>5092</v>
      </c>
      <c r="C2538" s="2">
        <v>56005</v>
      </c>
      <c r="D2538" s="1" t="s">
        <v>5093</v>
      </c>
      <c r="E2538" s="1" t="s">
        <v>8</v>
      </c>
      <c r="F2538" s="1" t="s">
        <v>210</v>
      </c>
      <c r="G2538" s="1" t="s">
        <v>4778</v>
      </c>
      <c r="H2538" s="1" t="s">
        <v>15834</v>
      </c>
      <c r="I2538" s="5">
        <v>4611</v>
      </c>
      <c r="J2538" s="5">
        <v>67674836</v>
      </c>
      <c r="K2538" s="3">
        <f>+Tabella2026[[#This Row],[POP_2024]]/SUM(Tabella2026[POP_2024])</f>
        <v>7.8227502883101678E-5</v>
      </c>
      <c r="L2538" s="3">
        <f>+Tabella2026[[#This Row],[INCIDENZA POPOLAZIONE]]*(PLAFOND/2)</f>
        <v>23030.118178157973</v>
      </c>
      <c r="M2538" s="3">
        <f>+IFERROR(Tabella2026[[#This Row],[reddito_2024]]/Tabella2026[[#This Row],[POP_2024]],"")</f>
        <v>14676.824116243764</v>
      </c>
      <c r="N2538" s="3">
        <f>+IF(Tabella2026[[#This Row],[REDDITO COMPLESSIVO PROCAPITE]]&lt;media_aggr_reddito_pc,(media_aggr_reddito_pc-Tabella2026[[#This Row],[REDDITO COMPLESSIVO PROCAPITE]]),0)</f>
        <v>3148.2419463649767</v>
      </c>
      <c r="O2538" s="3">
        <f>+Tabella2026[[#This Row],[DIFFERENZA REDDITO INFERIORE ALLA MEDIA DALLA MEDIA]]*Tabella2026[[#This Row],[POP_2024]]</f>
        <v>14516543.614688907</v>
      </c>
      <c r="P2538" s="3">
        <f>+Tabella2026[[#This Row],[POPOLAZIONE PER DIFFERENZA ]]/SUM(Tabella2026[[POPOLAZIONE PER DIFFERENZA ]])</f>
        <v>1.2878817726293522E-4</v>
      </c>
      <c r="Q2538" s="3">
        <f>+Tabella2026[[#This Row],[INCIDENZA POPOLAZIONE PER DIFFERENZA]]*(PLAFOND-SUM(Tabella2026[CONTRIBUTO SULLA BASE DELLA POPOLAZIONE]))</f>
        <v>37915.142795075335</v>
      </c>
      <c r="R2538" s="3">
        <f>+Tabella2026[[#This Row],[CONTRIBUTO SULLA BASE DELLA POPOLAZIONE]]+Tabella2026[[#This Row],[CONTRIBUTO SULLA BASE DEL REDDITO]]</f>
        <v>60945.260973233308</v>
      </c>
      <c r="S2538" s="3">
        <f>+Tabella2026[[#This Row],[CONTRIBUTO TOTALE]]/(PLAFOND/N_TESSERE)</f>
        <v>121.89052194646662</v>
      </c>
      <c r="T2538" s="3">
        <f>+MAX(CEILING(Tabella2026[[#This Row],[preDEF1]],1),1)</f>
        <v>122</v>
      </c>
      <c r="U2538" s="9">
        <f xml:space="preserve"> IF(ROW(Tabella2026[[#This Row],[preDEF2]]) - ROW(Tabella2026[[#Headers],[preDEF2]])&lt;=ABS(SUM(Tabella2026[preDEF2])-N_TESSERE),Tabella2026[[#This Row],[preDEF2]]-1,Tabella2026[[#This Row],[preDEF2]])</f>
        <v>121</v>
      </c>
      <c r="V2538" s="21">
        <f>+Tabella2026[[#This Row],[DEF - n. card]]*(PLAFOND/N_TESSERE)</f>
        <v>60500</v>
      </c>
      <c r="W2538" s="18"/>
    </row>
    <row r="2539" spans="2:23" x14ac:dyDescent="0.25">
      <c r="B2539" s="1" t="s">
        <v>5064</v>
      </c>
      <c r="C2539" s="2">
        <v>26007</v>
      </c>
      <c r="D2539" s="1" t="s">
        <v>5065</v>
      </c>
      <c r="E2539" s="1" t="s">
        <v>38</v>
      </c>
      <c r="F2539" s="1" t="s">
        <v>150</v>
      </c>
      <c r="G2539" s="1" t="s">
        <v>4778</v>
      </c>
      <c r="H2539" s="1" t="s">
        <v>15835</v>
      </c>
      <c r="I2539" s="5">
        <v>4611</v>
      </c>
      <c r="J2539" s="5">
        <v>94917261</v>
      </c>
      <c r="K2539" s="3">
        <f>+Tabella2026[[#This Row],[POP_2024]]/SUM(Tabella2026[POP_2024])</f>
        <v>7.8227502883101678E-5</v>
      </c>
      <c r="L2539" s="3">
        <f>+Tabella2026[[#This Row],[INCIDENZA POPOLAZIONE]]*(PLAFOND/2)</f>
        <v>23030.118178157973</v>
      </c>
      <c r="M2539" s="3">
        <f>+IFERROR(Tabella2026[[#This Row],[reddito_2024]]/Tabella2026[[#This Row],[POP_2024]],"")</f>
        <v>20584.962264150945</v>
      </c>
      <c r="N2539" s="3">
        <f>+IF(Tabella2026[[#This Row],[REDDITO COMPLESSIVO PROCAPITE]]&lt;media_aggr_reddito_pc,(media_aggr_reddito_pc-Tabella2026[[#This Row],[REDDITO COMPLESSIVO PROCAPITE]]),0)</f>
        <v>0</v>
      </c>
      <c r="O2539" s="3">
        <f>+Tabella2026[[#This Row],[DIFFERENZA REDDITO INFERIORE ALLA MEDIA DALLA MEDIA]]*Tabella2026[[#This Row],[POP_2024]]</f>
        <v>0</v>
      </c>
      <c r="P2539" s="3">
        <f>+Tabella2026[[#This Row],[POPOLAZIONE PER DIFFERENZA ]]/SUM(Tabella2026[[POPOLAZIONE PER DIFFERENZA ]])</f>
        <v>0</v>
      </c>
      <c r="Q2539" s="3">
        <f>+Tabella2026[[#This Row],[INCIDENZA POPOLAZIONE PER DIFFERENZA]]*(PLAFOND-SUM(Tabella2026[CONTRIBUTO SULLA BASE DELLA POPOLAZIONE]))</f>
        <v>0</v>
      </c>
      <c r="R2539" s="3">
        <f>+Tabella2026[[#This Row],[CONTRIBUTO SULLA BASE DELLA POPOLAZIONE]]+Tabella2026[[#This Row],[CONTRIBUTO SULLA BASE DEL REDDITO]]</f>
        <v>23030.118178157973</v>
      </c>
      <c r="S2539" s="3">
        <f>+Tabella2026[[#This Row],[CONTRIBUTO TOTALE]]/(PLAFOND/N_TESSERE)</f>
        <v>46.060236356315947</v>
      </c>
      <c r="T2539" s="3">
        <f>+MAX(CEILING(Tabella2026[[#This Row],[preDEF1]],1),1)</f>
        <v>47</v>
      </c>
      <c r="U2539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39" s="21">
        <f>+Tabella2026[[#This Row],[DEF - n. card]]*(PLAFOND/N_TESSERE)</f>
        <v>23000</v>
      </c>
      <c r="W2539" s="18"/>
    </row>
    <row r="2540" spans="2:23" x14ac:dyDescent="0.25">
      <c r="B2540" s="1" t="s">
        <v>4905</v>
      </c>
      <c r="C2540" s="2">
        <v>65006</v>
      </c>
      <c r="D2540" s="1" t="s">
        <v>4906</v>
      </c>
      <c r="E2540" s="1" t="s">
        <v>15</v>
      </c>
      <c r="F2540" s="1" t="s">
        <v>82</v>
      </c>
      <c r="G2540" s="1" t="s">
        <v>4778</v>
      </c>
      <c r="H2540" s="1" t="s">
        <v>15836</v>
      </c>
      <c r="I2540" s="5">
        <v>4610</v>
      </c>
      <c r="J2540" s="5">
        <v>91412788</v>
      </c>
      <c r="K2540" s="3">
        <f>+Tabella2026[[#This Row],[POP_2024]]/SUM(Tabella2026[POP_2024])</f>
        <v>7.8210537473671375E-5</v>
      </c>
      <c r="L2540" s="3">
        <f>+Tabella2026[[#This Row],[INCIDENZA POPOLAZIONE]]*(PLAFOND/2)</f>
        <v>23025.123574345747</v>
      </c>
      <c r="M2540" s="3">
        <f>+IFERROR(Tabella2026[[#This Row],[reddito_2024]]/Tabella2026[[#This Row],[POP_2024]],"")</f>
        <v>19829.238177874187</v>
      </c>
      <c r="N2540" s="3">
        <f>+IF(Tabella2026[[#This Row],[REDDITO COMPLESSIVO PROCAPITE]]&lt;media_aggr_reddito_pc,(media_aggr_reddito_pc-Tabella2026[[#This Row],[REDDITO COMPLESSIVO PROCAPITE]]),0)</f>
        <v>0</v>
      </c>
      <c r="O2540" s="3">
        <f>+Tabella2026[[#This Row],[DIFFERENZA REDDITO INFERIORE ALLA MEDIA DALLA MEDIA]]*Tabella2026[[#This Row],[POP_2024]]</f>
        <v>0</v>
      </c>
      <c r="P2540" s="3">
        <f>+Tabella2026[[#This Row],[POPOLAZIONE PER DIFFERENZA ]]/SUM(Tabella2026[[POPOLAZIONE PER DIFFERENZA ]])</f>
        <v>0</v>
      </c>
      <c r="Q2540" s="3">
        <f>+Tabella2026[[#This Row],[INCIDENZA POPOLAZIONE PER DIFFERENZA]]*(PLAFOND-SUM(Tabella2026[CONTRIBUTO SULLA BASE DELLA POPOLAZIONE]))</f>
        <v>0</v>
      </c>
      <c r="R2540" s="3">
        <f>+Tabella2026[[#This Row],[CONTRIBUTO SULLA BASE DELLA POPOLAZIONE]]+Tabella2026[[#This Row],[CONTRIBUTO SULLA BASE DEL REDDITO]]</f>
        <v>23025.123574345747</v>
      </c>
      <c r="S2540" s="3">
        <f>+Tabella2026[[#This Row],[CONTRIBUTO TOTALE]]/(PLAFOND/N_TESSERE)</f>
        <v>46.050247148691497</v>
      </c>
      <c r="T2540" s="3">
        <f>+MAX(CEILING(Tabella2026[[#This Row],[preDEF1]],1),1)</f>
        <v>47</v>
      </c>
      <c r="U2540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40" s="21">
        <f>+Tabella2026[[#This Row],[DEF - n. card]]*(PLAFOND/N_TESSERE)</f>
        <v>23000</v>
      </c>
      <c r="W2540" s="18"/>
    </row>
    <row r="2541" spans="2:23" x14ac:dyDescent="0.25">
      <c r="B2541" s="1" t="s">
        <v>5152</v>
      </c>
      <c r="C2541" s="2">
        <v>16238</v>
      </c>
      <c r="D2541" s="1" t="s">
        <v>5153</v>
      </c>
      <c r="E2541" s="1" t="s">
        <v>12</v>
      </c>
      <c r="F2541" s="1" t="s">
        <v>93</v>
      </c>
      <c r="G2541" s="1" t="s">
        <v>4778</v>
      </c>
      <c r="H2541" s="1" t="s">
        <v>15835</v>
      </c>
      <c r="I2541" s="5">
        <v>4608</v>
      </c>
      <c r="J2541" s="5">
        <v>97671398</v>
      </c>
      <c r="K2541" s="3">
        <f>+Tabella2026[[#This Row],[POP_2024]]/SUM(Tabella2026[POP_2024])</f>
        <v>7.8176606654810783E-5</v>
      </c>
      <c r="L2541" s="3">
        <f>+Tabella2026[[#This Row],[INCIDENZA POPOLAZIONE]]*(PLAFOND/2)</f>
        <v>23015.134366721304</v>
      </c>
      <c r="M2541" s="3">
        <f>+IFERROR(Tabella2026[[#This Row],[reddito_2024]]/Tabella2026[[#This Row],[POP_2024]],"")</f>
        <v>21196.049913194445</v>
      </c>
      <c r="N2541" s="3">
        <f>+IF(Tabella2026[[#This Row],[REDDITO COMPLESSIVO PROCAPITE]]&lt;media_aggr_reddito_pc,(media_aggr_reddito_pc-Tabella2026[[#This Row],[REDDITO COMPLESSIVO PROCAPITE]]),0)</f>
        <v>0</v>
      </c>
      <c r="O2541" s="3">
        <f>+Tabella2026[[#This Row],[DIFFERENZA REDDITO INFERIORE ALLA MEDIA DALLA MEDIA]]*Tabella2026[[#This Row],[POP_2024]]</f>
        <v>0</v>
      </c>
      <c r="P2541" s="3">
        <f>+Tabella2026[[#This Row],[POPOLAZIONE PER DIFFERENZA ]]/SUM(Tabella2026[[POPOLAZIONE PER DIFFERENZA ]])</f>
        <v>0</v>
      </c>
      <c r="Q2541" s="3">
        <f>+Tabella2026[[#This Row],[INCIDENZA POPOLAZIONE PER DIFFERENZA]]*(PLAFOND-SUM(Tabella2026[CONTRIBUTO SULLA BASE DELLA POPOLAZIONE]))</f>
        <v>0</v>
      </c>
      <c r="R2541" s="3">
        <f>+Tabella2026[[#This Row],[CONTRIBUTO SULLA BASE DELLA POPOLAZIONE]]+Tabella2026[[#This Row],[CONTRIBUTO SULLA BASE DEL REDDITO]]</f>
        <v>23015.134366721304</v>
      </c>
      <c r="S2541" s="3">
        <f>+Tabella2026[[#This Row],[CONTRIBUTO TOTALE]]/(PLAFOND/N_TESSERE)</f>
        <v>46.030268733442611</v>
      </c>
      <c r="T2541" s="3">
        <f>+MAX(CEILING(Tabella2026[[#This Row],[preDEF1]],1),1)</f>
        <v>47</v>
      </c>
      <c r="U2541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41" s="21">
        <f>+Tabella2026[[#This Row],[DEF - n. card]]*(PLAFOND/N_TESSERE)</f>
        <v>23000</v>
      </c>
      <c r="W2541" s="18"/>
    </row>
    <row r="2542" spans="2:23" x14ac:dyDescent="0.25">
      <c r="B2542" s="1" t="s">
        <v>5162</v>
      </c>
      <c r="C2542" s="2">
        <v>12073</v>
      </c>
      <c r="D2542" s="1" t="s">
        <v>5163</v>
      </c>
      <c r="E2542" s="1" t="s">
        <v>12</v>
      </c>
      <c r="F2542" s="1" t="s">
        <v>157</v>
      </c>
      <c r="G2542" s="1" t="s">
        <v>4778</v>
      </c>
      <c r="H2542" s="1" t="s">
        <v>15835</v>
      </c>
      <c r="I2542" s="5">
        <v>4605</v>
      </c>
      <c r="J2542" s="5">
        <v>87584547</v>
      </c>
      <c r="K2542" s="3">
        <f>+Tabella2026[[#This Row],[POP_2024]]/SUM(Tabella2026[POP_2024])</f>
        <v>7.81257104265199E-5</v>
      </c>
      <c r="L2542" s="3">
        <f>+Tabella2026[[#This Row],[INCIDENZA POPOLAZIONE]]*(PLAFOND/2)</f>
        <v>23000.150555284639</v>
      </c>
      <c r="M2542" s="3">
        <f>+IFERROR(Tabella2026[[#This Row],[reddito_2024]]/Tabella2026[[#This Row],[POP_2024]],"")</f>
        <v>19019.445602605861</v>
      </c>
      <c r="N2542" s="3">
        <f>+IF(Tabella2026[[#This Row],[REDDITO COMPLESSIVO PROCAPITE]]&lt;media_aggr_reddito_pc,(media_aggr_reddito_pc-Tabella2026[[#This Row],[REDDITO COMPLESSIVO PROCAPITE]]),0)</f>
        <v>0</v>
      </c>
      <c r="O2542" s="3">
        <f>+Tabella2026[[#This Row],[DIFFERENZA REDDITO INFERIORE ALLA MEDIA DALLA MEDIA]]*Tabella2026[[#This Row],[POP_2024]]</f>
        <v>0</v>
      </c>
      <c r="P2542" s="3">
        <f>+Tabella2026[[#This Row],[POPOLAZIONE PER DIFFERENZA ]]/SUM(Tabella2026[[POPOLAZIONE PER DIFFERENZA ]])</f>
        <v>0</v>
      </c>
      <c r="Q2542" s="3">
        <f>+Tabella2026[[#This Row],[INCIDENZA POPOLAZIONE PER DIFFERENZA]]*(PLAFOND-SUM(Tabella2026[CONTRIBUTO SULLA BASE DELLA POPOLAZIONE]))</f>
        <v>0</v>
      </c>
      <c r="R2542" s="3">
        <f>+Tabella2026[[#This Row],[CONTRIBUTO SULLA BASE DELLA POPOLAZIONE]]+Tabella2026[[#This Row],[CONTRIBUTO SULLA BASE DEL REDDITO]]</f>
        <v>23000.150555284639</v>
      </c>
      <c r="S2542" s="3">
        <f>+Tabella2026[[#This Row],[CONTRIBUTO TOTALE]]/(PLAFOND/N_TESSERE)</f>
        <v>46.000301110569282</v>
      </c>
      <c r="T2542" s="3">
        <f>+MAX(CEILING(Tabella2026[[#This Row],[preDEF1]],1),1)</f>
        <v>47</v>
      </c>
      <c r="U2542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42" s="21">
        <f>+Tabella2026[[#This Row],[DEF - n. card]]*(PLAFOND/N_TESSERE)</f>
        <v>23000</v>
      </c>
      <c r="W2542" s="18"/>
    </row>
    <row r="2543" spans="2:23" x14ac:dyDescent="0.25">
      <c r="B2543" s="1" t="s">
        <v>5114</v>
      </c>
      <c r="C2543" s="2">
        <v>9012</v>
      </c>
      <c r="D2543" s="1" t="s">
        <v>5115</v>
      </c>
      <c r="E2543" s="1" t="s">
        <v>24</v>
      </c>
      <c r="F2543" s="1" t="s">
        <v>246</v>
      </c>
      <c r="G2543" s="1" t="s">
        <v>4778</v>
      </c>
      <c r="H2543" s="1" t="s">
        <v>15835</v>
      </c>
      <c r="I2543" s="5">
        <v>4604</v>
      </c>
      <c r="J2543" s="5">
        <v>76663560</v>
      </c>
      <c r="K2543" s="3">
        <f>+Tabella2026[[#This Row],[POP_2024]]/SUM(Tabella2026[POP_2024])</f>
        <v>7.8108745017089597E-5</v>
      </c>
      <c r="L2543" s="3">
        <f>+Tabella2026[[#This Row],[INCIDENZA POPOLAZIONE]]*(PLAFOND/2)</f>
        <v>22995.155951472414</v>
      </c>
      <c r="M2543" s="3">
        <f>+IFERROR(Tabella2026[[#This Row],[reddito_2024]]/Tabella2026[[#This Row],[POP_2024]],"")</f>
        <v>16651.511728931364</v>
      </c>
      <c r="N2543" s="3">
        <f>+IF(Tabella2026[[#This Row],[REDDITO COMPLESSIVO PROCAPITE]]&lt;media_aggr_reddito_pc,(media_aggr_reddito_pc-Tabella2026[[#This Row],[REDDITO COMPLESSIVO PROCAPITE]]),0)</f>
        <v>1173.5543336773771</v>
      </c>
      <c r="O2543" s="3">
        <f>+Tabella2026[[#This Row],[DIFFERENZA REDDITO INFERIORE ALLA MEDIA DALLA MEDIA]]*Tabella2026[[#This Row],[POP_2024]]</f>
        <v>5403044.1522506448</v>
      </c>
      <c r="P2543" s="3">
        <f>+Tabella2026[[#This Row],[POPOLAZIONE PER DIFFERENZA ]]/SUM(Tabella2026[[POPOLAZIONE PER DIFFERENZA ]])</f>
        <v>4.7934840862215386E-5</v>
      </c>
      <c r="Q2543" s="3">
        <f>+Tabella2026[[#This Row],[INCIDENZA POPOLAZIONE PER DIFFERENZA]]*(PLAFOND-SUM(Tabella2026[CONTRIBUTO SULLA BASE DELLA POPOLAZIONE]))</f>
        <v>14111.98119870562</v>
      </c>
      <c r="R2543" s="3">
        <f>+Tabella2026[[#This Row],[CONTRIBUTO SULLA BASE DELLA POPOLAZIONE]]+Tabella2026[[#This Row],[CONTRIBUTO SULLA BASE DEL REDDITO]]</f>
        <v>37107.137150178038</v>
      </c>
      <c r="S2543" s="3">
        <f>+Tabella2026[[#This Row],[CONTRIBUTO TOTALE]]/(PLAFOND/N_TESSERE)</f>
        <v>74.214274300356081</v>
      </c>
      <c r="T2543" s="3">
        <f>+MAX(CEILING(Tabella2026[[#This Row],[preDEF1]],1),1)</f>
        <v>75</v>
      </c>
      <c r="U2543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2543" s="21">
        <f>+Tabella2026[[#This Row],[DEF - n. card]]*(PLAFOND/N_TESSERE)</f>
        <v>37000</v>
      </c>
      <c r="W2543" s="18"/>
    </row>
    <row r="2544" spans="2:23" x14ac:dyDescent="0.25">
      <c r="B2544" s="1" t="s">
        <v>5070</v>
      </c>
      <c r="C2544" s="2">
        <v>115056</v>
      </c>
      <c r="D2544" s="1" t="s">
        <v>5071</v>
      </c>
      <c r="E2544" s="1" t="s">
        <v>76</v>
      </c>
      <c r="F2544" s="1" t="s">
        <v>625</v>
      </c>
      <c r="G2544" s="1" t="s">
        <v>4778</v>
      </c>
      <c r="H2544" s="1" t="s">
        <v>15836</v>
      </c>
      <c r="I2544" s="5">
        <v>4602</v>
      </c>
      <c r="J2544" s="5">
        <v>69080466</v>
      </c>
      <c r="K2544" s="3">
        <f>+Tabella2026[[#This Row],[POP_2024]]/SUM(Tabella2026[POP_2024])</f>
        <v>7.8074814198229005E-5</v>
      </c>
      <c r="L2544" s="3">
        <f>+Tabella2026[[#This Row],[INCIDENZA POPOLAZIONE]]*(PLAFOND/2)</f>
        <v>22985.166743847971</v>
      </c>
      <c r="M2544" s="3">
        <f>+IFERROR(Tabella2026[[#This Row],[reddito_2024]]/Tabella2026[[#This Row],[POP_2024]],"")</f>
        <v>15010.966101694916</v>
      </c>
      <c r="N2544" s="3">
        <f>+IF(Tabella2026[[#This Row],[REDDITO COMPLESSIVO PROCAPITE]]&lt;media_aggr_reddito_pc,(media_aggr_reddito_pc-Tabella2026[[#This Row],[REDDITO COMPLESSIVO PROCAPITE]]),0)</f>
        <v>2814.0999609138253</v>
      </c>
      <c r="O2544" s="3">
        <f>+Tabella2026[[#This Row],[DIFFERENZA REDDITO INFERIORE ALLA MEDIA DALLA MEDIA]]*Tabella2026[[#This Row],[POP_2024]]</f>
        <v>12950488.020125424</v>
      </c>
      <c r="P2544" s="3">
        <f>+Tabella2026[[#This Row],[POPOLAZIONE PER DIFFERENZA ]]/SUM(Tabella2026[[POPOLAZIONE PER DIFFERENZA ]])</f>
        <v>1.1489441226834182E-4</v>
      </c>
      <c r="Q2544" s="3">
        <f>+Tabella2026[[#This Row],[INCIDENZA POPOLAZIONE PER DIFFERENZA]]*(PLAFOND-SUM(Tabella2026[CONTRIBUTO SULLA BASE DELLA POPOLAZIONE]))</f>
        <v>33824.82880099077</v>
      </c>
      <c r="R2544" s="3">
        <f>+Tabella2026[[#This Row],[CONTRIBUTO SULLA BASE DELLA POPOLAZIONE]]+Tabella2026[[#This Row],[CONTRIBUTO SULLA BASE DEL REDDITO]]</f>
        <v>56809.995544838741</v>
      </c>
      <c r="S2544" s="3">
        <f>+Tabella2026[[#This Row],[CONTRIBUTO TOTALE]]/(PLAFOND/N_TESSERE)</f>
        <v>113.61999108967748</v>
      </c>
      <c r="T2544" s="3">
        <f>+MAX(CEILING(Tabella2026[[#This Row],[preDEF1]],1),1)</f>
        <v>114</v>
      </c>
      <c r="U2544" s="9">
        <f xml:space="preserve"> IF(ROW(Tabella2026[[#This Row],[preDEF2]]) - ROW(Tabella2026[[#Headers],[preDEF2]])&lt;=ABS(SUM(Tabella2026[preDEF2])-N_TESSERE),Tabella2026[[#This Row],[preDEF2]]-1,Tabella2026[[#This Row],[preDEF2]])</f>
        <v>113</v>
      </c>
      <c r="V2544" s="21">
        <f>+Tabella2026[[#This Row],[DEF - n. card]]*(PLAFOND/N_TESSERE)</f>
        <v>56500</v>
      </c>
      <c r="W2544" s="18"/>
    </row>
    <row r="2545" spans="2:23" x14ac:dyDescent="0.25">
      <c r="B2545" s="1" t="s">
        <v>4917</v>
      </c>
      <c r="C2545" s="2">
        <v>76044</v>
      </c>
      <c r="D2545" s="1" t="s">
        <v>4918</v>
      </c>
      <c r="E2545" s="1" t="s">
        <v>213</v>
      </c>
      <c r="F2545" s="1" t="s">
        <v>212</v>
      </c>
      <c r="G2545" s="1" t="s">
        <v>4778</v>
      </c>
      <c r="H2545" s="1" t="s">
        <v>15836</v>
      </c>
      <c r="I2545" s="5">
        <v>4601</v>
      </c>
      <c r="J2545" s="5">
        <v>64297948</v>
      </c>
      <c r="K2545" s="3">
        <f>+Tabella2026[[#This Row],[POP_2024]]/SUM(Tabella2026[POP_2024])</f>
        <v>7.8057848788798702E-5</v>
      </c>
      <c r="L2545" s="3">
        <f>+Tabella2026[[#This Row],[INCIDENZA POPOLAZIONE]]*(PLAFOND/2)</f>
        <v>22980.172140035746</v>
      </c>
      <c r="M2545" s="3">
        <f>+IFERROR(Tabella2026[[#This Row],[reddito_2024]]/Tabella2026[[#This Row],[POP_2024]],"")</f>
        <v>13974.776787654857</v>
      </c>
      <c r="N2545" s="3">
        <f>+IF(Tabella2026[[#This Row],[REDDITO COMPLESSIVO PROCAPITE]]&lt;media_aggr_reddito_pc,(media_aggr_reddito_pc-Tabella2026[[#This Row],[REDDITO COMPLESSIVO PROCAPITE]]),0)</f>
        <v>3850.2892749538842</v>
      </c>
      <c r="O2545" s="3">
        <f>+Tabella2026[[#This Row],[DIFFERENZA REDDITO INFERIORE ALLA MEDIA DALLA MEDIA]]*Tabella2026[[#This Row],[POP_2024]]</f>
        <v>17715180.954062819</v>
      </c>
      <c r="P2545" s="3">
        <f>+Tabella2026[[#This Row],[POPOLAZIONE PER DIFFERENZA ]]/SUM(Tabella2026[[POPOLAZIONE PER DIFFERENZA ]])</f>
        <v>1.5716591535248247E-4</v>
      </c>
      <c r="Q2545" s="3">
        <f>+Tabella2026[[#This Row],[INCIDENZA POPOLAZIONE PER DIFFERENZA]]*(PLAFOND-SUM(Tabella2026[CONTRIBUTO SULLA BASE DELLA POPOLAZIONE]))</f>
        <v>46269.527605334515</v>
      </c>
      <c r="R2545" s="3">
        <f>+Tabella2026[[#This Row],[CONTRIBUTO SULLA BASE DELLA POPOLAZIONE]]+Tabella2026[[#This Row],[CONTRIBUTO SULLA BASE DEL REDDITO]]</f>
        <v>69249.699745370264</v>
      </c>
      <c r="S2545" s="3">
        <f>+Tabella2026[[#This Row],[CONTRIBUTO TOTALE]]/(PLAFOND/N_TESSERE)</f>
        <v>138.49939949074053</v>
      </c>
      <c r="T2545" s="3">
        <f>+MAX(CEILING(Tabella2026[[#This Row],[preDEF1]],1),1)</f>
        <v>139</v>
      </c>
      <c r="U2545" s="9">
        <f xml:space="preserve"> IF(ROW(Tabella2026[[#This Row],[preDEF2]]) - ROW(Tabella2026[[#Headers],[preDEF2]])&lt;=ABS(SUM(Tabella2026[preDEF2])-N_TESSERE),Tabella2026[[#This Row],[preDEF2]]-1,Tabella2026[[#This Row],[preDEF2]])</f>
        <v>138</v>
      </c>
      <c r="V2545" s="21">
        <f>+Tabella2026[[#This Row],[DEF - n. card]]*(PLAFOND/N_TESSERE)</f>
        <v>69000</v>
      </c>
      <c r="W2545" s="18"/>
    </row>
    <row r="2546" spans="2:23" x14ac:dyDescent="0.25">
      <c r="B2546" s="1" t="s">
        <v>5110</v>
      </c>
      <c r="C2546" s="2">
        <v>1035</v>
      </c>
      <c r="D2546" s="1" t="s">
        <v>5111</v>
      </c>
      <c r="E2546" s="1" t="s">
        <v>18</v>
      </c>
      <c r="F2546" s="1" t="s">
        <v>17</v>
      </c>
      <c r="G2546" s="1" t="s">
        <v>4778</v>
      </c>
      <c r="H2546" s="1" t="s">
        <v>15835</v>
      </c>
      <c r="I2546" s="5">
        <v>4600</v>
      </c>
      <c r="J2546" s="5">
        <v>92840050</v>
      </c>
      <c r="K2546" s="3">
        <f>+Tabella2026[[#This Row],[POP_2024]]/SUM(Tabella2026[POP_2024])</f>
        <v>7.8040883379368412E-5</v>
      </c>
      <c r="L2546" s="3">
        <f>+Tabella2026[[#This Row],[INCIDENZA POPOLAZIONE]]*(PLAFOND/2)</f>
        <v>22975.177536223528</v>
      </c>
      <c r="M2546" s="3">
        <f>+IFERROR(Tabella2026[[#This Row],[reddito_2024]]/Tabella2026[[#This Row],[POP_2024]],"")</f>
        <v>20182.619565217392</v>
      </c>
      <c r="N2546" s="3">
        <f>+IF(Tabella2026[[#This Row],[REDDITO COMPLESSIVO PROCAPITE]]&lt;media_aggr_reddito_pc,(media_aggr_reddito_pc-Tabella2026[[#This Row],[REDDITO COMPLESSIVO PROCAPITE]]),0)</f>
        <v>0</v>
      </c>
      <c r="O2546" s="3">
        <f>+Tabella2026[[#This Row],[DIFFERENZA REDDITO INFERIORE ALLA MEDIA DALLA MEDIA]]*Tabella2026[[#This Row],[POP_2024]]</f>
        <v>0</v>
      </c>
      <c r="P2546" s="3">
        <f>+Tabella2026[[#This Row],[POPOLAZIONE PER DIFFERENZA ]]/SUM(Tabella2026[[POPOLAZIONE PER DIFFERENZA ]])</f>
        <v>0</v>
      </c>
      <c r="Q2546" s="3">
        <f>+Tabella2026[[#This Row],[INCIDENZA POPOLAZIONE PER DIFFERENZA]]*(PLAFOND-SUM(Tabella2026[CONTRIBUTO SULLA BASE DELLA POPOLAZIONE]))</f>
        <v>0</v>
      </c>
      <c r="R2546" s="3">
        <f>+Tabella2026[[#This Row],[CONTRIBUTO SULLA BASE DELLA POPOLAZIONE]]+Tabella2026[[#This Row],[CONTRIBUTO SULLA BASE DEL REDDITO]]</f>
        <v>22975.177536223528</v>
      </c>
      <c r="S2546" s="3">
        <f>+Tabella2026[[#This Row],[CONTRIBUTO TOTALE]]/(PLAFOND/N_TESSERE)</f>
        <v>45.950355072447053</v>
      </c>
      <c r="T2546" s="3">
        <f>+MAX(CEILING(Tabella2026[[#This Row],[preDEF1]],1),1)</f>
        <v>46</v>
      </c>
      <c r="U2546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46" s="21">
        <f>+Tabella2026[[#This Row],[DEF - n. card]]*(PLAFOND/N_TESSERE)</f>
        <v>22500</v>
      </c>
      <c r="W2546" s="18"/>
    </row>
    <row r="2547" spans="2:23" x14ac:dyDescent="0.25">
      <c r="B2547" s="1" t="s">
        <v>5156</v>
      </c>
      <c r="C2547" s="2">
        <v>17112</v>
      </c>
      <c r="D2547" s="1" t="s">
        <v>5157</v>
      </c>
      <c r="E2547" s="1" t="s">
        <v>12</v>
      </c>
      <c r="F2547" s="1" t="s">
        <v>50</v>
      </c>
      <c r="G2547" s="1" t="s">
        <v>4778</v>
      </c>
      <c r="H2547" s="1" t="s">
        <v>15835</v>
      </c>
      <c r="I2547" s="5">
        <v>4599</v>
      </c>
      <c r="J2547" s="5">
        <v>105002844</v>
      </c>
      <c r="K2547" s="3">
        <f>+Tabella2026[[#This Row],[POP_2024]]/SUM(Tabella2026[POP_2024])</f>
        <v>7.8023917969938109E-5</v>
      </c>
      <c r="L2547" s="3">
        <f>+Tabella2026[[#This Row],[INCIDENZA POPOLAZIONE]]*(PLAFOND/2)</f>
        <v>22970.182932411302</v>
      </c>
      <c r="M2547" s="3">
        <f>+IFERROR(Tabella2026[[#This Row],[reddito_2024]]/Tabella2026[[#This Row],[POP_2024]],"")</f>
        <v>22831.66862361383</v>
      </c>
      <c r="N2547" s="3">
        <f>+IF(Tabella2026[[#This Row],[REDDITO COMPLESSIVO PROCAPITE]]&lt;media_aggr_reddito_pc,(media_aggr_reddito_pc-Tabella2026[[#This Row],[REDDITO COMPLESSIVO PROCAPITE]]),0)</f>
        <v>0</v>
      </c>
      <c r="O2547" s="3">
        <f>+Tabella2026[[#This Row],[DIFFERENZA REDDITO INFERIORE ALLA MEDIA DALLA MEDIA]]*Tabella2026[[#This Row],[POP_2024]]</f>
        <v>0</v>
      </c>
      <c r="P2547" s="3">
        <f>+Tabella2026[[#This Row],[POPOLAZIONE PER DIFFERENZA ]]/SUM(Tabella2026[[POPOLAZIONE PER DIFFERENZA ]])</f>
        <v>0</v>
      </c>
      <c r="Q2547" s="3">
        <f>+Tabella2026[[#This Row],[INCIDENZA POPOLAZIONE PER DIFFERENZA]]*(PLAFOND-SUM(Tabella2026[CONTRIBUTO SULLA BASE DELLA POPOLAZIONE]))</f>
        <v>0</v>
      </c>
      <c r="R2547" s="3">
        <f>+Tabella2026[[#This Row],[CONTRIBUTO SULLA BASE DELLA POPOLAZIONE]]+Tabella2026[[#This Row],[CONTRIBUTO SULLA BASE DEL REDDITO]]</f>
        <v>22970.182932411302</v>
      </c>
      <c r="S2547" s="3">
        <f>+Tabella2026[[#This Row],[CONTRIBUTO TOTALE]]/(PLAFOND/N_TESSERE)</f>
        <v>45.940365864822603</v>
      </c>
      <c r="T2547" s="3">
        <f>+MAX(CEILING(Tabella2026[[#This Row],[preDEF1]],1),1)</f>
        <v>46</v>
      </c>
      <c r="U2547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47" s="21">
        <f>+Tabella2026[[#This Row],[DEF - n. card]]*(PLAFOND/N_TESSERE)</f>
        <v>22500</v>
      </c>
      <c r="W2547" s="18"/>
    </row>
    <row r="2548" spans="2:23" x14ac:dyDescent="0.25">
      <c r="B2548" s="1" t="s">
        <v>5076</v>
      </c>
      <c r="C2548" s="2">
        <v>69050</v>
      </c>
      <c r="D2548" s="1" t="s">
        <v>5077</v>
      </c>
      <c r="E2548" s="1" t="s">
        <v>96</v>
      </c>
      <c r="F2548" s="1" t="s">
        <v>328</v>
      </c>
      <c r="G2548" s="1" t="s">
        <v>4778</v>
      </c>
      <c r="H2548" s="1" t="s">
        <v>15836</v>
      </c>
      <c r="I2548" s="5">
        <v>4595</v>
      </c>
      <c r="J2548" s="5">
        <v>65378908</v>
      </c>
      <c r="K2548" s="3">
        <f>+Tabella2026[[#This Row],[POP_2024]]/SUM(Tabella2026[POP_2024])</f>
        <v>7.7956056332216924E-5</v>
      </c>
      <c r="L2548" s="3">
        <f>+Tabella2026[[#This Row],[INCIDENZA POPOLAZIONE]]*(PLAFOND/2)</f>
        <v>22950.204517162412</v>
      </c>
      <c r="M2548" s="3">
        <f>+IFERROR(Tabella2026[[#This Row],[reddito_2024]]/Tabella2026[[#This Row],[POP_2024]],"")</f>
        <v>14228.271599564745</v>
      </c>
      <c r="N2548" s="3">
        <f>+IF(Tabella2026[[#This Row],[REDDITO COMPLESSIVO PROCAPITE]]&lt;media_aggr_reddito_pc,(media_aggr_reddito_pc-Tabella2026[[#This Row],[REDDITO COMPLESSIVO PROCAPITE]]),0)</f>
        <v>3596.7944630439961</v>
      </c>
      <c r="O2548" s="3">
        <f>+Tabella2026[[#This Row],[DIFFERENZA REDDITO INFERIORE ALLA MEDIA DALLA MEDIA]]*Tabella2026[[#This Row],[POP_2024]]</f>
        <v>16527270.557687161</v>
      </c>
      <c r="P2548" s="3">
        <f>+Tabella2026[[#This Row],[POPOLAZIONE PER DIFFERENZA ]]/SUM(Tabella2026[[POPOLAZIONE PER DIFFERENZA ]])</f>
        <v>1.4662698688840188E-4</v>
      </c>
      <c r="Q2548" s="3">
        <f>+Tabella2026[[#This Row],[INCIDENZA POPOLAZIONE PER DIFFERENZA]]*(PLAFOND-SUM(Tabella2026[CONTRIBUTO SULLA BASE DELLA POPOLAZIONE]))</f>
        <v>43166.874969705525</v>
      </c>
      <c r="R2548" s="3">
        <f>+Tabella2026[[#This Row],[CONTRIBUTO SULLA BASE DELLA POPOLAZIONE]]+Tabella2026[[#This Row],[CONTRIBUTO SULLA BASE DEL REDDITO]]</f>
        <v>66117.079486867937</v>
      </c>
      <c r="S2548" s="3">
        <f>+Tabella2026[[#This Row],[CONTRIBUTO TOTALE]]/(PLAFOND/N_TESSERE)</f>
        <v>132.23415897373587</v>
      </c>
      <c r="T2548" s="3">
        <f>+MAX(CEILING(Tabella2026[[#This Row],[preDEF1]],1),1)</f>
        <v>133</v>
      </c>
      <c r="U2548" s="9">
        <f xml:space="preserve"> IF(ROW(Tabella2026[[#This Row],[preDEF2]]) - ROW(Tabella2026[[#Headers],[preDEF2]])&lt;=ABS(SUM(Tabella2026[preDEF2])-N_TESSERE),Tabella2026[[#This Row],[preDEF2]]-1,Tabella2026[[#This Row],[preDEF2]])</f>
        <v>132</v>
      </c>
      <c r="V2548" s="21">
        <f>+Tabella2026[[#This Row],[DEF - n. card]]*(PLAFOND/N_TESSERE)</f>
        <v>66000</v>
      </c>
      <c r="W2548" s="18"/>
    </row>
    <row r="2549" spans="2:23" x14ac:dyDescent="0.25">
      <c r="B2549" s="1" t="s">
        <v>5182</v>
      </c>
      <c r="C2549" s="2">
        <v>50024</v>
      </c>
      <c r="D2549" s="1" t="s">
        <v>5183</v>
      </c>
      <c r="E2549" s="1" t="s">
        <v>30</v>
      </c>
      <c r="F2549" s="1" t="s">
        <v>144</v>
      </c>
      <c r="G2549" s="1" t="s">
        <v>4778</v>
      </c>
      <c r="H2549" s="1" t="s">
        <v>15834</v>
      </c>
      <c r="I2549" s="5">
        <v>4595</v>
      </c>
      <c r="J2549" s="5">
        <v>82344818</v>
      </c>
      <c r="K2549" s="3">
        <f>+Tabella2026[[#This Row],[POP_2024]]/SUM(Tabella2026[POP_2024])</f>
        <v>7.7956056332216924E-5</v>
      </c>
      <c r="L2549" s="3">
        <f>+Tabella2026[[#This Row],[INCIDENZA POPOLAZIONE]]*(PLAFOND/2)</f>
        <v>22950.204517162412</v>
      </c>
      <c r="M2549" s="3">
        <f>+IFERROR(Tabella2026[[#This Row],[reddito_2024]]/Tabella2026[[#This Row],[POP_2024]],"")</f>
        <v>17920.526224156692</v>
      </c>
      <c r="N2549" s="3">
        <f>+IF(Tabella2026[[#This Row],[REDDITO COMPLESSIVO PROCAPITE]]&lt;media_aggr_reddito_pc,(media_aggr_reddito_pc-Tabella2026[[#This Row],[REDDITO COMPLESSIVO PROCAPITE]]),0)</f>
        <v>0</v>
      </c>
      <c r="O2549" s="3">
        <f>+Tabella2026[[#This Row],[DIFFERENZA REDDITO INFERIORE ALLA MEDIA DALLA MEDIA]]*Tabella2026[[#This Row],[POP_2024]]</f>
        <v>0</v>
      </c>
      <c r="P2549" s="3">
        <f>+Tabella2026[[#This Row],[POPOLAZIONE PER DIFFERENZA ]]/SUM(Tabella2026[[POPOLAZIONE PER DIFFERENZA ]])</f>
        <v>0</v>
      </c>
      <c r="Q2549" s="3">
        <f>+Tabella2026[[#This Row],[INCIDENZA POPOLAZIONE PER DIFFERENZA]]*(PLAFOND-SUM(Tabella2026[CONTRIBUTO SULLA BASE DELLA POPOLAZIONE]))</f>
        <v>0</v>
      </c>
      <c r="R2549" s="3">
        <f>+Tabella2026[[#This Row],[CONTRIBUTO SULLA BASE DELLA POPOLAZIONE]]+Tabella2026[[#This Row],[CONTRIBUTO SULLA BASE DEL REDDITO]]</f>
        <v>22950.204517162412</v>
      </c>
      <c r="S2549" s="3">
        <f>+Tabella2026[[#This Row],[CONTRIBUTO TOTALE]]/(PLAFOND/N_TESSERE)</f>
        <v>45.900409034324824</v>
      </c>
      <c r="T2549" s="3">
        <f>+MAX(CEILING(Tabella2026[[#This Row],[preDEF1]],1),1)</f>
        <v>46</v>
      </c>
      <c r="U2549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49" s="21">
        <f>+Tabella2026[[#This Row],[DEF - n. card]]*(PLAFOND/N_TESSERE)</f>
        <v>22500</v>
      </c>
      <c r="W2549" s="18"/>
    </row>
    <row r="2550" spans="2:23" x14ac:dyDescent="0.25">
      <c r="B2550" s="1" t="s">
        <v>5214</v>
      </c>
      <c r="C2550" s="2">
        <v>35013</v>
      </c>
      <c r="D2550" s="1" t="s">
        <v>5215</v>
      </c>
      <c r="E2550" s="1" t="s">
        <v>27</v>
      </c>
      <c r="F2550" s="1" t="s">
        <v>64</v>
      </c>
      <c r="G2550" s="1" t="s">
        <v>4778</v>
      </c>
      <c r="H2550" s="1" t="s">
        <v>15835</v>
      </c>
      <c r="I2550" s="5">
        <v>4593</v>
      </c>
      <c r="J2550" s="5">
        <v>92899036</v>
      </c>
      <c r="K2550" s="3">
        <f>+Tabella2026[[#This Row],[POP_2024]]/SUM(Tabella2026[POP_2024])</f>
        <v>7.7922125513356317E-5</v>
      </c>
      <c r="L2550" s="3">
        <f>+Tabella2026[[#This Row],[INCIDENZA POPOLAZIONE]]*(PLAFOND/2)</f>
        <v>22940.215309537965</v>
      </c>
      <c r="M2550" s="3">
        <f>+IFERROR(Tabella2026[[#This Row],[reddito_2024]]/Tabella2026[[#This Row],[POP_2024]],"")</f>
        <v>20226.221641628566</v>
      </c>
      <c r="N2550" s="3">
        <f>+IF(Tabella2026[[#This Row],[REDDITO COMPLESSIVO PROCAPITE]]&lt;media_aggr_reddito_pc,(media_aggr_reddito_pc-Tabella2026[[#This Row],[REDDITO COMPLESSIVO PROCAPITE]]),0)</f>
        <v>0</v>
      </c>
      <c r="O2550" s="3">
        <f>+Tabella2026[[#This Row],[DIFFERENZA REDDITO INFERIORE ALLA MEDIA DALLA MEDIA]]*Tabella2026[[#This Row],[POP_2024]]</f>
        <v>0</v>
      </c>
      <c r="P2550" s="3">
        <f>+Tabella2026[[#This Row],[POPOLAZIONE PER DIFFERENZA ]]/SUM(Tabella2026[[POPOLAZIONE PER DIFFERENZA ]])</f>
        <v>0</v>
      </c>
      <c r="Q2550" s="3">
        <f>+Tabella2026[[#This Row],[INCIDENZA POPOLAZIONE PER DIFFERENZA]]*(PLAFOND-SUM(Tabella2026[CONTRIBUTO SULLA BASE DELLA POPOLAZIONE]))</f>
        <v>0</v>
      </c>
      <c r="R2550" s="3">
        <f>+Tabella2026[[#This Row],[CONTRIBUTO SULLA BASE DELLA POPOLAZIONE]]+Tabella2026[[#This Row],[CONTRIBUTO SULLA BASE DEL REDDITO]]</f>
        <v>22940.215309537965</v>
      </c>
      <c r="S2550" s="3">
        <f>+Tabella2026[[#This Row],[CONTRIBUTO TOTALE]]/(PLAFOND/N_TESSERE)</f>
        <v>45.880430619075931</v>
      </c>
      <c r="T2550" s="3">
        <f>+MAX(CEILING(Tabella2026[[#This Row],[preDEF1]],1),1)</f>
        <v>46</v>
      </c>
      <c r="U2550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50" s="21">
        <f>+Tabella2026[[#This Row],[DEF - n. card]]*(PLAFOND/N_TESSERE)</f>
        <v>22500</v>
      </c>
      <c r="W2550" s="18"/>
    </row>
    <row r="2551" spans="2:23" x14ac:dyDescent="0.25">
      <c r="B2551" s="1" t="s">
        <v>5227</v>
      </c>
      <c r="C2551" s="2">
        <v>16156</v>
      </c>
      <c r="D2551" s="1" t="s">
        <v>5228</v>
      </c>
      <c r="E2551" s="1" t="s">
        <v>12</v>
      </c>
      <c r="F2551" s="1" t="s">
        <v>93</v>
      </c>
      <c r="G2551" s="1" t="s">
        <v>4778</v>
      </c>
      <c r="H2551" s="1" t="s">
        <v>15835</v>
      </c>
      <c r="I2551" s="5">
        <v>4593</v>
      </c>
      <c r="J2551" s="5">
        <v>87087211</v>
      </c>
      <c r="K2551" s="3">
        <f>+Tabella2026[[#This Row],[POP_2024]]/SUM(Tabella2026[POP_2024])</f>
        <v>7.7922125513356317E-5</v>
      </c>
      <c r="L2551" s="3">
        <f>+Tabella2026[[#This Row],[INCIDENZA POPOLAZIONE]]*(PLAFOND/2)</f>
        <v>22940.215309537965</v>
      </c>
      <c r="M2551" s="3">
        <f>+IFERROR(Tabella2026[[#This Row],[reddito_2024]]/Tabella2026[[#This Row],[POP_2024]],"")</f>
        <v>18960.855867624647</v>
      </c>
      <c r="N2551" s="3">
        <f>+IF(Tabella2026[[#This Row],[REDDITO COMPLESSIVO PROCAPITE]]&lt;media_aggr_reddito_pc,(media_aggr_reddito_pc-Tabella2026[[#This Row],[REDDITO COMPLESSIVO PROCAPITE]]),0)</f>
        <v>0</v>
      </c>
      <c r="O2551" s="3">
        <f>+Tabella2026[[#This Row],[DIFFERENZA REDDITO INFERIORE ALLA MEDIA DALLA MEDIA]]*Tabella2026[[#This Row],[POP_2024]]</f>
        <v>0</v>
      </c>
      <c r="P2551" s="3">
        <f>+Tabella2026[[#This Row],[POPOLAZIONE PER DIFFERENZA ]]/SUM(Tabella2026[[POPOLAZIONE PER DIFFERENZA ]])</f>
        <v>0</v>
      </c>
      <c r="Q2551" s="3">
        <f>+Tabella2026[[#This Row],[INCIDENZA POPOLAZIONE PER DIFFERENZA]]*(PLAFOND-SUM(Tabella2026[CONTRIBUTO SULLA BASE DELLA POPOLAZIONE]))</f>
        <v>0</v>
      </c>
      <c r="R2551" s="3">
        <f>+Tabella2026[[#This Row],[CONTRIBUTO SULLA BASE DELLA POPOLAZIONE]]+Tabella2026[[#This Row],[CONTRIBUTO SULLA BASE DEL REDDITO]]</f>
        <v>22940.215309537965</v>
      </c>
      <c r="S2551" s="3">
        <f>+Tabella2026[[#This Row],[CONTRIBUTO TOTALE]]/(PLAFOND/N_TESSERE)</f>
        <v>45.880430619075931</v>
      </c>
      <c r="T2551" s="3">
        <f>+MAX(CEILING(Tabella2026[[#This Row],[preDEF1]],1),1)</f>
        <v>46</v>
      </c>
      <c r="U2551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51" s="21">
        <f>+Tabella2026[[#This Row],[DEF - n. card]]*(PLAFOND/N_TESSERE)</f>
        <v>22500</v>
      </c>
      <c r="W2551" s="18"/>
    </row>
    <row r="2552" spans="2:23" x14ac:dyDescent="0.25">
      <c r="B2552" s="1" t="s">
        <v>5132</v>
      </c>
      <c r="C2552" s="2">
        <v>45008</v>
      </c>
      <c r="D2552" s="1" t="s">
        <v>5133</v>
      </c>
      <c r="E2552" s="1" t="s">
        <v>30</v>
      </c>
      <c r="F2552" s="1" t="s">
        <v>208</v>
      </c>
      <c r="G2552" s="1" t="s">
        <v>4778</v>
      </c>
      <c r="H2552" s="1" t="s">
        <v>15834</v>
      </c>
      <c r="I2552" s="5">
        <v>4592</v>
      </c>
      <c r="J2552" s="5">
        <v>80780203</v>
      </c>
      <c r="K2552" s="3">
        <f>+Tabella2026[[#This Row],[POP_2024]]/SUM(Tabella2026[POP_2024])</f>
        <v>7.7905160103926028E-5</v>
      </c>
      <c r="L2552" s="3">
        <f>+Tabella2026[[#This Row],[INCIDENZA POPOLAZIONE]]*(PLAFOND/2)</f>
        <v>22935.220705725744</v>
      </c>
      <c r="M2552" s="3">
        <f>+IFERROR(Tabella2026[[#This Row],[reddito_2024]]/Tabella2026[[#This Row],[POP_2024]],"")</f>
        <v>17591.507621951219</v>
      </c>
      <c r="N2552" s="3">
        <f>+IF(Tabella2026[[#This Row],[REDDITO COMPLESSIVO PROCAPITE]]&lt;media_aggr_reddito_pc,(media_aggr_reddito_pc-Tabella2026[[#This Row],[REDDITO COMPLESSIVO PROCAPITE]]),0)</f>
        <v>233.55844065752171</v>
      </c>
      <c r="O2552" s="3">
        <f>+Tabella2026[[#This Row],[DIFFERENZA REDDITO INFERIORE ALLA MEDIA DALLA MEDIA]]*Tabella2026[[#This Row],[POP_2024]]</f>
        <v>1072500.3594993397</v>
      </c>
      <c r="P2552" s="3">
        <f>+Tabella2026[[#This Row],[POPOLAZIONE PER DIFFERENZA ]]/SUM(Tabella2026[[POPOLAZIONE PER DIFFERENZA ]])</f>
        <v>9.5150312691512405E-6</v>
      </c>
      <c r="Q2552" s="3">
        <f>+Tabella2026[[#This Row],[INCIDENZA POPOLAZIONE PER DIFFERENZA]]*(PLAFOND-SUM(Tabella2026[CONTRIBUTO SULLA BASE DELLA POPOLAZIONE]))</f>
        <v>2801.2180693646847</v>
      </c>
      <c r="R2552" s="3">
        <f>+Tabella2026[[#This Row],[CONTRIBUTO SULLA BASE DELLA POPOLAZIONE]]+Tabella2026[[#This Row],[CONTRIBUTO SULLA BASE DEL REDDITO]]</f>
        <v>25736.438775090428</v>
      </c>
      <c r="S2552" s="3">
        <f>+Tabella2026[[#This Row],[CONTRIBUTO TOTALE]]/(PLAFOND/N_TESSERE)</f>
        <v>51.472877550180854</v>
      </c>
      <c r="T2552" s="3">
        <f>+MAX(CEILING(Tabella2026[[#This Row],[preDEF1]],1),1)</f>
        <v>52</v>
      </c>
      <c r="U2552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552" s="21">
        <f>+Tabella2026[[#This Row],[DEF - n. card]]*(PLAFOND/N_TESSERE)</f>
        <v>25500</v>
      </c>
      <c r="W2552" s="18"/>
    </row>
    <row r="2553" spans="2:23" x14ac:dyDescent="0.25">
      <c r="B2553" s="1" t="s">
        <v>5060</v>
      </c>
      <c r="C2553" s="2">
        <v>60076</v>
      </c>
      <c r="D2553" s="1" t="s">
        <v>5061</v>
      </c>
      <c r="E2553" s="1" t="s">
        <v>8</v>
      </c>
      <c r="F2553" s="1" t="s">
        <v>397</v>
      </c>
      <c r="G2553" s="1" t="s">
        <v>4778</v>
      </c>
      <c r="H2553" s="1" t="s">
        <v>15834</v>
      </c>
      <c r="I2553" s="5">
        <v>4592</v>
      </c>
      <c r="J2553" s="5">
        <v>64007148</v>
      </c>
      <c r="K2553" s="3">
        <f>+Tabella2026[[#This Row],[POP_2024]]/SUM(Tabella2026[POP_2024])</f>
        <v>7.7905160103926028E-5</v>
      </c>
      <c r="L2553" s="3">
        <f>+Tabella2026[[#This Row],[INCIDENZA POPOLAZIONE]]*(PLAFOND/2)</f>
        <v>22935.220705725744</v>
      </c>
      <c r="M2553" s="3">
        <f>+IFERROR(Tabella2026[[#This Row],[reddito_2024]]/Tabella2026[[#This Row],[POP_2024]],"")</f>
        <v>13938.838850174216</v>
      </c>
      <c r="N2553" s="3">
        <f>+IF(Tabella2026[[#This Row],[REDDITO COMPLESSIVO PROCAPITE]]&lt;media_aggr_reddito_pc,(media_aggr_reddito_pc-Tabella2026[[#This Row],[REDDITO COMPLESSIVO PROCAPITE]]),0)</f>
        <v>3886.2272124345254</v>
      </c>
      <c r="O2553" s="3">
        <f>+Tabella2026[[#This Row],[DIFFERENZA REDDITO INFERIORE ALLA MEDIA DALLA MEDIA]]*Tabella2026[[#This Row],[POP_2024]]</f>
        <v>17845555.359499339</v>
      </c>
      <c r="P2553" s="3">
        <f>+Tabella2026[[#This Row],[POPOLAZIONE PER DIFFERENZA ]]/SUM(Tabella2026[[POPOLAZIONE PER DIFFERENZA ]])</f>
        <v>1.5832257374745454E-4</v>
      </c>
      <c r="Q2553" s="3">
        <f>+Tabella2026[[#This Row],[INCIDENZA POPOLAZIONE PER DIFFERENZA]]*(PLAFOND-SUM(Tabella2026[CONTRIBUTO SULLA BASE DELLA POPOLAZIONE]))</f>
        <v>46610.046969320494</v>
      </c>
      <c r="R2553" s="3">
        <f>+Tabella2026[[#This Row],[CONTRIBUTO SULLA BASE DELLA POPOLAZIONE]]+Tabella2026[[#This Row],[CONTRIBUTO SULLA BASE DEL REDDITO]]</f>
        <v>69545.267675046241</v>
      </c>
      <c r="S2553" s="3">
        <f>+Tabella2026[[#This Row],[CONTRIBUTO TOTALE]]/(PLAFOND/N_TESSERE)</f>
        <v>139.09053535009249</v>
      </c>
      <c r="T2553" s="3">
        <f>+MAX(CEILING(Tabella2026[[#This Row],[preDEF1]],1),1)</f>
        <v>140</v>
      </c>
      <c r="U2553" s="9">
        <f xml:space="preserve"> IF(ROW(Tabella2026[[#This Row],[preDEF2]]) - ROW(Tabella2026[[#Headers],[preDEF2]])&lt;=ABS(SUM(Tabella2026[preDEF2])-N_TESSERE),Tabella2026[[#This Row],[preDEF2]]-1,Tabella2026[[#This Row],[preDEF2]])</f>
        <v>139</v>
      </c>
      <c r="V2553" s="21">
        <f>+Tabella2026[[#This Row],[DEF - n. card]]*(PLAFOND/N_TESSERE)</f>
        <v>69500</v>
      </c>
      <c r="W2553" s="18"/>
    </row>
    <row r="2554" spans="2:23" x14ac:dyDescent="0.25">
      <c r="B2554" s="1" t="s">
        <v>5014</v>
      </c>
      <c r="C2554" s="2">
        <v>76012</v>
      </c>
      <c r="D2554" s="1" t="s">
        <v>5015</v>
      </c>
      <c r="E2554" s="1" t="s">
        <v>213</v>
      </c>
      <c r="F2554" s="1" t="s">
        <v>212</v>
      </c>
      <c r="G2554" s="1" t="s">
        <v>4778</v>
      </c>
      <c r="H2554" s="1" t="s">
        <v>15836</v>
      </c>
      <c r="I2554" s="5">
        <v>4591</v>
      </c>
      <c r="J2554" s="5">
        <v>52008336</v>
      </c>
      <c r="K2554" s="3">
        <f>+Tabella2026[[#This Row],[POP_2024]]/SUM(Tabella2026[POP_2024])</f>
        <v>7.7888194694495725E-5</v>
      </c>
      <c r="L2554" s="3">
        <f>+Tabella2026[[#This Row],[INCIDENZA POPOLAZIONE]]*(PLAFOND/2)</f>
        <v>22930.226101913522</v>
      </c>
      <c r="M2554" s="3">
        <f>+IFERROR(Tabella2026[[#This Row],[reddito_2024]]/Tabella2026[[#This Row],[POP_2024]],"")</f>
        <v>11328.324112393813</v>
      </c>
      <c r="N2554" s="3">
        <f>+IF(Tabella2026[[#This Row],[REDDITO COMPLESSIVO PROCAPITE]]&lt;media_aggr_reddito_pc,(media_aggr_reddito_pc-Tabella2026[[#This Row],[REDDITO COMPLESSIVO PROCAPITE]]),0)</f>
        <v>6496.7419502149278</v>
      </c>
      <c r="O2554" s="3">
        <f>+Tabella2026[[#This Row],[DIFFERENZA REDDITO INFERIORE ALLA MEDIA DALLA MEDIA]]*Tabella2026[[#This Row],[POP_2024]]</f>
        <v>29826542.293436732</v>
      </c>
      <c r="P2554" s="3">
        <f>+Tabella2026[[#This Row],[POPOLAZIONE PER DIFFERENZA ]]/SUM(Tabella2026[[POPOLAZIONE PER DIFFERENZA ]])</f>
        <v>2.6461574586809E-4</v>
      </c>
      <c r="Q2554" s="3">
        <f>+Tabella2026[[#This Row],[INCIDENZA POPOLAZIONE PER DIFFERENZA]]*(PLAFOND-SUM(Tabella2026[CONTRIBUTO SULLA BASE DELLA POPOLAZIONE]))</f>
        <v>77902.677121756613</v>
      </c>
      <c r="R2554" s="3">
        <f>+Tabella2026[[#This Row],[CONTRIBUTO SULLA BASE DELLA POPOLAZIONE]]+Tabella2026[[#This Row],[CONTRIBUTO SULLA BASE DEL REDDITO]]</f>
        <v>100832.90322367013</v>
      </c>
      <c r="S2554" s="3">
        <f>+Tabella2026[[#This Row],[CONTRIBUTO TOTALE]]/(PLAFOND/N_TESSERE)</f>
        <v>201.66580644734026</v>
      </c>
      <c r="T2554" s="3">
        <f>+MAX(CEILING(Tabella2026[[#This Row],[preDEF1]],1),1)</f>
        <v>202</v>
      </c>
      <c r="U2554" s="9">
        <f xml:space="preserve"> IF(ROW(Tabella2026[[#This Row],[preDEF2]]) - ROW(Tabella2026[[#Headers],[preDEF2]])&lt;=ABS(SUM(Tabella2026[preDEF2])-N_TESSERE),Tabella2026[[#This Row],[preDEF2]]-1,Tabella2026[[#This Row],[preDEF2]])</f>
        <v>201</v>
      </c>
      <c r="V2554" s="21">
        <f>+Tabella2026[[#This Row],[DEF - n. card]]*(PLAFOND/N_TESSERE)</f>
        <v>100500</v>
      </c>
      <c r="W2554" s="18"/>
    </row>
    <row r="2555" spans="2:23" x14ac:dyDescent="0.25">
      <c r="B2555" s="1" t="s">
        <v>5160</v>
      </c>
      <c r="C2555" s="2">
        <v>1300</v>
      </c>
      <c r="D2555" s="1" t="s">
        <v>5161</v>
      </c>
      <c r="E2555" s="1" t="s">
        <v>18</v>
      </c>
      <c r="F2555" s="1" t="s">
        <v>17</v>
      </c>
      <c r="G2555" s="1" t="s">
        <v>4778</v>
      </c>
      <c r="H2555" s="1" t="s">
        <v>15835</v>
      </c>
      <c r="I2555" s="5">
        <v>4591</v>
      </c>
      <c r="J2555" s="5">
        <v>76967802</v>
      </c>
      <c r="K2555" s="3">
        <f>+Tabella2026[[#This Row],[POP_2024]]/SUM(Tabella2026[POP_2024])</f>
        <v>7.7888194694495725E-5</v>
      </c>
      <c r="L2555" s="3">
        <f>+Tabella2026[[#This Row],[INCIDENZA POPOLAZIONE]]*(PLAFOND/2)</f>
        <v>22930.226101913522</v>
      </c>
      <c r="M2555" s="3">
        <f>+IFERROR(Tabella2026[[#This Row],[reddito_2024]]/Tabella2026[[#This Row],[POP_2024]],"")</f>
        <v>16764.931823132214</v>
      </c>
      <c r="N2555" s="3">
        <f>+IF(Tabella2026[[#This Row],[REDDITO COMPLESSIVO PROCAPITE]]&lt;media_aggr_reddito_pc,(media_aggr_reddito_pc-Tabella2026[[#This Row],[REDDITO COMPLESSIVO PROCAPITE]]),0)</f>
        <v>1060.134239476527</v>
      </c>
      <c r="O2555" s="3">
        <f>+Tabella2026[[#This Row],[DIFFERENZA REDDITO INFERIORE ALLA MEDIA DALLA MEDIA]]*Tabella2026[[#This Row],[POP_2024]]</f>
        <v>4867076.2934367359</v>
      </c>
      <c r="P2555" s="3">
        <f>+Tabella2026[[#This Row],[POPOLAZIONE PER DIFFERENZA ]]/SUM(Tabella2026[[POPOLAZIONE PER DIFFERENZA ]])</f>
        <v>4.3179829928461452E-5</v>
      </c>
      <c r="Q2555" s="3">
        <f>+Tabella2026[[#This Row],[INCIDENZA POPOLAZIONE PER DIFFERENZA]]*(PLAFOND-SUM(Tabella2026[CONTRIBUTO SULLA BASE DELLA POPOLAZIONE]))</f>
        <v>12712.109546066657</v>
      </c>
      <c r="R2555" s="3">
        <f>+Tabella2026[[#This Row],[CONTRIBUTO SULLA BASE DELLA POPOLAZIONE]]+Tabella2026[[#This Row],[CONTRIBUTO SULLA BASE DEL REDDITO]]</f>
        <v>35642.335647980181</v>
      </c>
      <c r="S2555" s="3">
        <f>+Tabella2026[[#This Row],[CONTRIBUTO TOTALE]]/(PLAFOND/N_TESSERE)</f>
        <v>71.284671295960365</v>
      </c>
      <c r="T2555" s="3">
        <f>+MAX(CEILING(Tabella2026[[#This Row],[preDEF1]],1),1)</f>
        <v>72</v>
      </c>
      <c r="U2555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2555" s="21">
        <f>+Tabella2026[[#This Row],[DEF - n. card]]*(PLAFOND/N_TESSERE)</f>
        <v>35500</v>
      </c>
      <c r="W2555" s="18"/>
    </row>
    <row r="2556" spans="2:23" x14ac:dyDescent="0.25">
      <c r="B2556" s="1" t="s">
        <v>5190</v>
      </c>
      <c r="C2556" s="2">
        <v>18061</v>
      </c>
      <c r="D2556" s="1" t="s">
        <v>5191</v>
      </c>
      <c r="E2556" s="1" t="s">
        <v>12</v>
      </c>
      <c r="F2556" s="1" t="s">
        <v>195</v>
      </c>
      <c r="G2556" s="1" t="s">
        <v>4778</v>
      </c>
      <c r="H2556" s="1" t="s">
        <v>15835</v>
      </c>
      <c r="I2556" s="5">
        <v>4588</v>
      </c>
      <c r="J2556" s="5">
        <v>86294946</v>
      </c>
      <c r="K2556" s="3">
        <f>+Tabella2026[[#This Row],[POP_2024]]/SUM(Tabella2026[POP_2024])</f>
        <v>7.7837298466204842E-5</v>
      </c>
      <c r="L2556" s="3">
        <f>+Tabella2026[[#This Row],[INCIDENZA POPOLAZIONE]]*(PLAFOND/2)</f>
        <v>22915.242290476857</v>
      </c>
      <c r="M2556" s="3">
        <f>+IFERROR(Tabella2026[[#This Row],[reddito_2024]]/Tabella2026[[#This Row],[POP_2024]],"")</f>
        <v>18808.837401918048</v>
      </c>
      <c r="N2556" s="3">
        <f>+IF(Tabella2026[[#This Row],[REDDITO COMPLESSIVO PROCAPITE]]&lt;media_aggr_reddito_pc,(media_aggr_reddito_pc-Tabella2026[[#This Row],[REDDITO COMPLESSIVO PROCAPITE]]),0)</f>
        <v>0</v>
      </c>
      <c r="O2556" s="3">
        <f>+Tabella2026[[#This Row],[DIFFERENZA REDDITO INFERIORE ALLA MEDIA DALLA MEDIA]]*Tabella2026[[#This Row],[POP_2024]]</f>
        <v>0</v>
      </c>
      <c r="P2556" s="3">
        <f>+Tabella2026[[#This Row],[POPOLAZIONE PER DIFFERENZA ]]/SUM(Tabella2026[[POPOLAZIONE PER DIFFERENZA ]])</f>
        <v>0</v>
      </c>
      <c r="Q2556" s="3">
        <f>+Tabella2026[[#This Row],[INCIDENZA POPOLAZIONE PER DIFFERENZA]]*(PLAFOND-SUM(Tabella2026[CONTRIBUTO SULLA BASE DELLA POPOLAZIONE]))</f>
        <v>0</v>
      </c>
      <c r="R2556" s="3">
        <f>+Tabella2026[[#This Row],[CONTRIBUTO SULLA BASE DELLA POPOLAZIONE]]+Tabella2026[[#This Row],[CONTRIBUTO SULLA BASE DEL REDDITO]]</f>
        <v>22915.242290476857</v>
      </c>
      <c r="S2556" s="3">
        <f>+Tabella2026[[#This Row],[CONTRIBUTO TOTALE]]/(PLAFOND/N_TESSERE)</f>
        <v>45.830484580953716</v>
      </c>
      <c r="T2556" s="3">
        <f>+MAX(CEILING(Tabella2026[[#This Row],[preDEF1]],1),1)</f>
        <v>46</v>
      </c>
      <c r="U2556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56" s="21">
        <f>+Tabella2026[[#This Row],[DEF - n. card]]*(PLAFOND/N_TESSERE)</f>
        <v>22500</v>
      </c>
      <c r="W2556" s="18"/>
    </row>
    <row r="2557" spans="2:23" x14ac:dyDescent="0.25">
      <c r="B2557" s="1" t="s">
        <v>5104</v>
      </c>
      <c r="C2557" s="2">
        <v>14063</v>
      </c>
      <c r="D2557" s="1" t="s">
        <v>5105</v>
      </c>
      <c r="E2557" s="1" t="s">
        <v>12</v>
      </c>
      <c r="F2557" s="1" t="s">
        <v>980</v>
      </c>
      <c r="G2557" s="1" t="s">
        <v>4778</v>
      </c>
      <c r="H2557" s="1" t="s">
        <v>15835</v>
      </c>
      <c r="I2557" s="5">
        <v>4586</v>
      </c>
      <c r="J2557" s="5">
        <v>82571441</v>
      </c>
      <c r="K2557" s="3">
        <f>+Tabella2026[[#This Row],[POP_2024]]/SUM(Tabella2026[POP_2024])</f>
        <v>7.7803367647344236E-5</v>
      </c>
      <c r="L2557" s="3">
        <f>+Tabella2026[[#This Row],[INCIDENZA POPOLAZIONE]]*(PLAFOND/2)</f>
        <v>22905.253082852407</v>
      </c>
      <c r="M2557" s="3">
        <f>+IFERROR(Tabella2026[[#This Row],[reddito_2024]]/Tabella2026[[#This Row],[POP_2024]],"")</f>
        <v>18005.111426079373</v>
      </c>
      <c r="N2557" s="3">
        <f>+IF(Tabella2026[[#This Row],[REDDITO COMPLESSIVO PROCAPITE]]&lt;media_aggr_reddito_pc,(media_aggr_reddito_pc-Tabella2026[[#This Row],[REDDITO COMPLESSIVO PROCAPITE]]),0)</f>
        <v>0</v>
      </c>
      <c r="O2557" s="3">
        <f>+Tabella2026[[#This Row],[DIFFERENZA REDDITO INFERIORE ALLA MEDIA DALLA MEDIA]]*Tabella2026[[#This Row],[POP_2024]]</f>
        <v>0</v>
      </c>
      <c r="P2557" s="3">
        <f>+Tabella2026[[#This Row],[POPOLAZIONE PER DIFFERENZA ]]/SUM(Tabella2026[[POPOLAZIONE PER DIFFERENZA ]])</f>
        <v>0</v>
      </c>
      <c r="Q2557" s="3">
        <f>+Tabella2026[[#This Row],[INCIDENZA POPOLAZIONE PER DIFFERENZA]]*(PLAFOND-SUM(Tabella2026[CONTRIBUTO SULLA BASE DELLA POPOLAZIONE]))</f>
        <v>0</v>
      </c>
      <c r="R2557" s="3">
        <f>+Tabella2026[[#This Row],[CONTRIBUTO SULLA BASE DELLA POPOLAZIONE]]+Tabella2026[[#This Row],[CONTRIBUTO SULLA BASE DEL REDDITO]]</f>
        <v>22905.253082852407</v>
      </c>
      <c r="S2557" s="3">
        <f>+Tabella2026[[#This Row],[CONTRIBUTO TOTALE]]/(PLAFOND/N_TESSERE)</f>
        <v>45.810506165704815</v>
      </c>
      <c r="T2557" s="3">
        <f>+MAX(CEILING(Tabella2026[[#This Row],[preDEF1]],1),1)</f>
        <v>46</v>
      </c>
      <c r="U2557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57" s="21">
        <f>+Tabella2026[[#This Row],[DEF - n. card]]*(PLAFOND/N_TESSERE)</f>
        <v>22500</v>
      </c>
      <c r="W2557" s="18"/>
    </row>
    <row r="2558" spans="2:23" x14ac:dyDescent="0.25">
      <c r="B2558" s="1" t="s">
        <v>5140</v>
      </c>
      <c r="C2558" s="2">
        <v>1275</v>
      </c>
      <c r="D2558" s="1" t="s">
        <v>5141</v>
      </c>
      <c r="E2558" s="1" t="s">
        <v>18</v>
      </c>
      <c r="F2558" s="1" t="s">
        <v>17</v>
      </c>
      <c r="G2558" s="1" t="s">
        <v>4778</v>
      </c>
      <c r="H2558" s="1" t="s">
        <v>15835</v>
      </c>
      <c r="I2558" s="5">
        <v>4584</v>
      </c>
      <c r="J2558" s="5">
        <v>81673153</v>
      </c>
      <c r="K2558" s="3">
        <f>+Tabella2026[[#This Row],[POP_2024]]/SUM(Tabella2026[POP_2024])</f>
        <v>7.7769436828483644E-5</v>
      </c>
      <c r="L2558" s="3">
        <f>+Tabella2026[[#This Row],[INCIDENZA POPOLAZIONE]]*(PLAFOND/2)</f>
        <v>22895.263875227964</v>
      </c>
      <c r="M2558" s="3">
        <f>+IFERROR(Tabella2026[[#This Row],[reddito_2024]]/Tabella2026[[#This Row],[POP_2024]],"")</f>
        <v>17817.005453752183</v>
      </c>
      <c r="N2558" s="3">
        <f>+IF(Tabella2026[[#This Row],[REDDITO COMPLESSIVO PROCAPITE]]&lt;media_aggr_reddito_pc,(media_aggr_reddito_pc-Tabella2026[[#This Row],[REDDITO COMPLESSIVO PROCAPITE]]),0)</f>
        <v>8.0606088565582468</v>
      </c>
      <c r="O2558" s="3">
        <f>+Tabella2026[[#This Row],[DIFFERENZA REDDITO INFERIORE ALLA MEDIA DALLA MEDIA]]*Tabella2026[[#This Row],[POP_2024]]</f>
        <v>36949.830998463003</v>
      </c>
      <c r="P2558" s="3">
        <f>+Tabella2026[[#This Row],[POPOLAZIONE PER DIFFERENZA ]]/SUM(Tabella2026[[POPOLAZIONE PER DIFFERENZA ]])</f>
        <v>3.278122885705622E-7</v>
      </c>
      <c r="Q2558" s="3">
        <f>+Tabella2026[[#This Row],[INCIDENZA POPOLAZIONE PER DIFFERENZA]]*(PLAFOND-SUM(Tabella2026[CONTRIBUTO SULLA BASE DELLA POPOLAZIONE]))</f>
        <v>96.507691895957478</v>
      </c>
      <c r="R2558" s="3">
        <f>+Tabella2026[[#This Row],[CONTRIBUTO SULLA BASE DELLA POPOLAZIONE]]+Tabella2026[[#This Row],[CONTRIBUTO SULLA BASE DEL REDDITO]]</f>
        <v>22991.77156712392</v>
      </c>
      <c r="S2558" s="3">
        <f>+Tabella2026[[#This Row],[CONTRIBUTO TOTALE]]/(PLAFOND/N_TESSERE)</f>
        <v>45.983543134247839</v>
      </c>
      <c r="T2558" s="3">
        <f>+MAX(CEILING(Tabella2026[[#This Row],[preDEF1]],1),1)</f>
        <v>46</v>
      </c>
      <c r="U2558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58" s="21">
        <f>+Tabella2026[[#This Row],[DEF - n. card]]*(PLAFOND/N_TESSERE)</f>
        <v>22500</v>
      </c>
      <c r="W2558" s="18"/>
    </row>
    <row r="2559" spans="2:23" x14ac:dyDescent="0.25">
      <c r="B2559" s="1" t="s">
        <v>5168</v>
      </c>
      <c r="C2559" s="2">
        <v>41051</v>
      </c>
      <c r="D2559" s="1" t="s">
        <v>5169</v>
      </c>
      <c r="E2559" s="1" t="s">
        <v>117</v>
      </c>
      <c r="F2559" s="1" t="s">
        <v>130</v>
      </c>
      <c r="G2559" s="1" t="s">
        <v>4778</v>
      </c>
      <c r="H2559" s="1" t="s">
        <v>15834</v>
      </c>
      <c r="I2559" s="5">
        <v>4583</v>
      </c>
      <c r="J2559" s="5">
        <v>77678936</v>
      </c>
      <c r="K2559" s="3">
        <f>+Tabella2026[[#This Row],[POP_2024]]/SUM(Tabella2026[POP_2024])</f>
        <v>7.7752471419053354E-5</v>
      </c>
      <c r="L2559" s="3">
        <f>+Tabella2026[[#This Row],[INCIDENZA POPOLAZIONE]]*(PLAFOND/2)</f>
        <v>22890.269271415742</v>
      </c>
      <c r="M2559" s="3">
        <f>+IFERROR(Tabella2026[[#This Row],[reddito_2024]]/Tabella2026[[#This Row],[POP_2024]],"")</f>
        <v>16949.364171939778</v>
      </c>
      <c r="N2559" s="3">
        <f>+IF(Tabella2026[[#This Row],[REDDITO COMPLESSIVO PROCAPITE]]&lt;media_aggr_reddito_pc,(media_aggr_reddito_pc-Tabella2026[[#This Row],[REDDITO COMPLESSIVO PROCAPITE]]),0)</f>
        <v>875.70189066896273</v>
      </c>
      <c r="O2559" s="3">
        <f>+Tabella2026[[#This Row],[DIFFERENZA REDDITO INFERIORE ALLA MEDIA DALLA MEDIA]]*Tabella2026[[#This Row],[POP_2024]]</f>
        <v>4013341.7649358562</v>
      </c>
      <c r="P2559" s="3">
        <f>+Tabella2026[[#This Row],[POPOLAZIONE PER DIFFERENZA ]]/SUM(Tabella2026[[POPOLAZIONE PER DIFFERENZA ]])</f>
        <v>3.5605649964519952E-5</v>
      </c>
      <c r="Q2559" s="3">
        <f>+Tabella2026[[#This Row],[INCIDENZA POPOLAZIONE PER DIFFERENZA]]*(PLAFOND-SUM(Tabella2026[CONTRIBUTO SULLA BASE DELLA POPOLAZIONE]))</f>
        <v>10482.276645317243</v>
      </c>
      <c r="R2559" s="3">
        <f>+Tabella2026[[#This Row],[CONTRIBUTO SULLA BASE DELLA POPOLAZIONE]]+Tabella2026[[#This Row],[CONTRIBUTO SULLA BASE DEL REDDITO]]</f>
        <v>33372.545916732983</v>
      </c>
      <c r="S2559" s="3">
        <f>+Tabella2026[[#This Row],[CONTRIBUTO TOTALE]]/(PLAFOND/N_TESSERE)</f>
        <v>66.745091833465963</v>
      </c>
      <c r="T2559" s="3">
        <f>+MAX(CEILING(Tabella2026[[#This Row],[preDEF1]],1),1)</f>
        <v>67</v>
      </c>
      <c r="U2559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2559" s="21">
        <f>+Tabella2026[[#This Row],[DEF - n. card]]*(PLAFOND/N_TESSERE)</f>
        <v>33000</v>
      </c>
      <c r="W2559" s="18"/>
    </row>
    <row r="2560" spans="2:23" x14ac:dyDescent="0.25">
      <c r="B2560" s="1" t="s">
        <v>5138</v>
      </c>
      <c r="C2560" s="2">
        <v>37045</v>
      </c>
      <c r="D2560" s="1" t="s">
        <v>5139</v>
      </c>
      <c r="E2560" s="1" t="s">
        <v>27</v>
      </c>
      <c r="F2560" s="1" t="s">
        <v>26</v>
      </c>
      <c r="G2560" s="1" t="s">
        <v>4778</v>
      </c>
      <c r="H2560" s="1" t="s">
        <v>15835</v>
      </c>
      <c r="I2560" s="5">
        <v>4582</v>
      </c>
      <c r="J2560" s="5">
        <v>93080236</v>
      </c>
      <c r="K2560" s="3">
        <f>+Tabella2026[[#This Row],[POP_2024]]/SUM(Tabella2026[POP_2024])</f>
        <v>7.7735506009623051E-5</v>
      </c>
      <c r="L2560" s="3">
        <f>+Tabella2026[[#This Row],[INCIDENZA POPOLAZIONE]]*(PLAFOND/2)</f>
        <v>22885.27466760352</v>
      </c>
      <c r="M2560" s="3">
        <f>+IFERROR(Tabella2026[[#This Row],[reddito_2024]]/Tabella2026[[#This Row],[POP_2024]],"")</f>
        <v>20314.324749017895</v>
      </c>
      <c r="N2560" s="3">
        <f>+IF(Tabella2026[[#This Row],[REDDITO COMPLESSIVO PROCAPITE]]&lt;media_aggr_reddito_pc,(media_aggr_reddito_pc-Tabella2026[[#This Row],[REDDITO COMPLESSIVO PROCAPITE]]),0)</f>
        <v>0</v>
      </c>
      <c r="O2560" s="3">
        <f>+Tabella2026[[#This Row],[DIFFERENZA REDDITO INFERIORE ALLA MEDIA DALLA MEDIA]]*Tabella2026[[#This Row],[POP_2024]]</f>
        <v>0</v>
      </c>
      <c r="P2560" s="3">
        <f>+Tabella2026[[#This Row],[POPOLAZIONE PER DIFFERENZA ]]/SUM(Tabella2026[[POPOLAZIONE PER DIFFERENZA ]])</f>
        <v>0</v>
      </c>
      <c r="Q2560" s="3">
        <f>+Tabella2026[[#This Row],[INCIDENZA POPOLAZIONE PER DIFFERENZA]]*(PLAFOND-SUM(Tabella2026[CONTRIBUTO SULLA BASE DELLA POPOLAZIONE]))</f>
        <v>0</v>
      </c>
      <c r="R2560" s="3">
        <f>+Tabella2026[[#This Row],[CONTRIBUTO SULLA BASE DELLA POPOLAZIONE]]+Tabella2026[[#This Row],[CONTRIBUTO SULLA BASE DEL REDDITO]]</f>
        <v>22885.27466760352</v>
      </c>
      <c r="S2560" s="3">
        <f>+Tabella2026[[#This Row],[CONTRIBUTO TOTALE]]/(PLAFOND/N_TESSERE)</f>
        <v>45.770549335207043</v>
      </c>
      <c r="T2560" s="3">
        <f>+MAX(CEILING(Tabella2026[[#This Row],[preDEF1]],1),1)</f>
        <v>46</v>
      </c>
      <c r="U2560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60" s="21">
        <f>+Tabella2026[[#This Row],[DEF - n. card]]*(PLAFOND/N_TESSERE)</f>
        <v>22500</v>
      </c>
      <c r="W2560" s="18"/>
    </row>
    <row r="2561" spans="2:23" x14ac:dyDescent="0.25">
      <c r="B2561" s="1" t="s">
        <v>5034</v>
      </c>
      <c r="C2561" s="2">
        <v>44054</v>
      </c>
      <c r="D2561" s="1" t="s">
        <v>5035</v>
      </c>
      <c r="E2561" s="1" t="s">
        <v>117</v>
      </c>
      <c r="F2561" s="1" t="s">
        <v>360</v>
      </c>
      <c r="G2561" s="1" t="s">
        <v>4778</v>
      </c>
      <c r="H2561" s="1" t="s">
        <v>15834</v>
      </c>
      <c r="I2561" s="5">
        <v>4581</v>
      </c>
      <c r="J2561" s="5">
        <v>74856876</v>
      </c>
      <c r="K2561" s="3">
        <f>+Tabella2026[[#This Row],[POP_2024]]/SUM(Tabella2026[POP_2024])</f>
        <v>7.7718540600192748E-5</v>
      </c>
      <c r="L2561" s="3">
        <f>+Tabella2026[[#This Row],[INCIDENZA POPOLAZIONE]]*(PLAFOND/2)</f>
        <v>22880.280063791295</v>
      </c>
      <c r="M2561" s="3">
        <f>+IFERROR(Tabella2026[[#This Row],[reddito_2024]]/Tabella2026[[#This Row],[POP_2024]],"")</f>
        <v>16340.728225278324</v>
      </c>
      <c r="N2561" s="3">
        <f>+IF(Tabella2026[[#This Row],[REDDITO COMPLESSIVO PROCAPITE]]&lt;media_aggr_reddito_pc,(media_aggr_reddito_pc-Tabella2026[[#This Row],[REDDITO COMPLESSIVO PROCAPITE]]),0)</f>
        <v>1484.3378373304167</v>
      </c>
      <c r="O2561" s="3">
        <f>+Tabella2026[[#This Row],[DIFFERENZA REDDITO INFERIORE ALLA MEDIA DALLA MEDIA]]*Tabella2026[[#This Row],[POP_2024]]</f>
        <v>6799751.6328106392</v>
      </c>
      <c r="P2561" s="3">
        <f>+Tabella2026[[#This Row],[POPOLAZIONE PER DIFFERENZA ]]/SUM(Tabella2026[[POPOLAZIONE PER DIFFERENZA ]])</f>
        <v>6.0326179693644443E-5</v>
      </c>
      <c r="Q2561" s="3">
        <f>+Tabella2026[[#This Row],[INCIDENZA POPOLAZIONE PER DIFFERENZA]]*(PLAFOND-SUM(Tabella2026[CONTRIBUTO SULLA BASE DELLA POPOLAZIONE]))</f>
        <v>17759.982057174228</v>
      </c>
      <c r="R2561" s="3">
        <f>+Tabella2026[[#This Row],[CONTRIBUTO SULLA BASE DELLA POPOLAZIONE]]+Tabella2026[[#This Row],[CONTRIBUTO SULLA BASE DEL REDDITO]]</f>
        <v>40640.262120965519</v>
      </c>
      <c r="S2561" s="3">
        <f>+Tabella2026[[#This Row],[CONTRIBUTO TOTALE]]/(PLAFOND/N_TESSERE)</f>
        <v>81.280524241931033</v>
      </c>
      <c r="T2561" s="3">
        <f>+MAX(CEILING(Tabella2026[[#This Row],[preDEF1]],1),1)</f>
        <v>82</v>
      </c>
      <c r="U2561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2561" s="21">
        <f>+Tabella2026[[#This Row],[DEF - n. card]]*(PLAFOND/N_TESSERE)</f>
        <v>40500</v>
      </c>
      <c r="W2561" s="18"/>
    </row>
    <row r="2562" spans="2:23" x14ac:dyDescent="0.25">
      <c r="B2562" s="1" t="s">
        <v>4947</v>
      </c>
      <c r="C2562" s="2">
        <v>77011</v>
      </c>
      <c r="D2562" s="1" t="s">
        <v>4948</v>
      </c>
      <c r="E2562" s="1" t="s">
        <v>213</v>
      </c>
      <c r="F2562" s="1" t="s">
        <v>237</v>
      </c>
      <c r="G2562" s="1" t="s">
        <v>4778</v>
      </c>
      <c r="H2562" s="1" t="s">
        <v>15836</v>
      </c>
      <c r="I2562" s="5">
        <v>4578</v>
      </c>
      <c r="J2562" s="5">
        <v>55953919</v>
      </c>
      <c r="K2562" s="3">
        <f>+Tabella2026[[#This Row],[POP_2024]]/SUM(Tabella2026[POP_2024])</f>
        <v>7.7667644371901866E-5</v>
      </c>
      <c r="L2562" s="3">
        <f>+Tabella2026[[#This Row],[INCIDENZA POPOLAZIONE]]*(PLAFOND/2)</f>
        <v>22865.29625235463</v>
      </c>
      <c r="M2562" s="3">
        <f>+IFERROR(Tabella2026[[#This Row],[reddito_2024]]/Tabella2026[[#This Row],[POP_2024]],"")</f>
        <v>12222.350152905199</v>
      </c>
      <c r="N2562" s="3">
        <f>+IF(Tabella2026[[#This Row],[REDDITO COMPLESSIVO PROCAPITE]]&lt;media_aggr_reddito_pc,(media_aggr_reddito_pc-Tabella2026[[#This Row],[REDDITO COMPLESSIVO PROCAPITE]]),0)</f>
        <v>5602.7159097035419</v>
      </c>
      <c r="O2562" s="3">
        <f>+Tabella2026[[#This Row],[DIFFERENZA REDDITO INFERIORE ALLA MEDIA DALLA MEDIA]]*Tabella2026[[#This Row],[POP_2024]]</f>
        <v>25649233.434622813</v>
      </c>
      <c r="P2562" s="3">
        <f>+Tabella2026[[#This Row],[POPOLAZIONE PER DIFFERENZA ]]/SUM(Tabella2026[[POPOLAZIONE PER DIFFERENZA ]])</f>
        <v>2.2755540918804307E-4</v>
      </c>
      <c r="Q2562" s="3">
        <f>+Tabella2026[[#This Row],[INCIDENZA POPOLAZIONE PER DIFFERENZA]]*(PLAFOND-SUM(Tabella2026[CONTRIBUTO SULLA BASE DELLA POPOLAZIONE]))</f>
        <v>66992.14179840326</v>
      </c>
      <c r="R2562" s="3">
        <f>+Tabella2026[[#This Row],[CONTRIBUTO SULLA BASE DELLA POPOLAZIONE]]+Tabella2026[[#This Row],[CONTRIBUTO SULLA BASE DEL REDDITO]]</f>
        <v>89857.43805075789</v>
      </c>
      <c r="S2562" s="3">
        <f>+Tabella2026[[#This Row],[CONTRIBUTO TOTALE]]/(PLAFOND/N_TESSERE)</f>
        <v>179.71487610151578</v>
      </c>
      <c r="T2562" s="3">
        <f>+MAX(CEILING(Tabella2026[[#This Row],[preDEF1]],1),1)</f>
        <v>180</v>
      </c>
      <c r="U2562" s="9">
        <f xml:space="preserve"> IF(ROW(Tabella2026[[#This Row],[preDEF2]]) - ROW(Tabella2026[[#Headers],[preDEF2]])&lt;=ABS(SUM(Tabella2026[preDEF2])-N_TESSERE),Tabella2026[[#This Row],[preDEF2]]-1,Tabella2026[[#This Row],[preDEF2]])</f>
        <v>179</v>
      </c>
      <c r="V2562" s="21">
        <f>+Tabella2026[[#This Row],[DEF - n. card]]*(PLAFOND/N_TESSERE)</f>
        <v>89500</v>
      </c>
      <c r="W2562" s="18"/>
    </row>
    <row r="2563" spans="2:23" x14ac:dyDescent="0.25">
      <c r="B2563" s="1" t="s">
        <v>5128</v>
      </c>
      <c r="C2563" s="2">
        <v>42038</v>
      </c>
      <c r="D2563" s="1" t="s">
        <v>5129</v>
      </c>
      <c r="E2563" s="1" t="s">
        <v>117</v>
      </c>
      <c r="F2563" s="1" t="s">
        <v>116</v>
      </c>
      <c r="G2563" s="1" t="s">
        <v>4778</v>
      </c>
      <c r="H2563" s="1" t="s">
        <v>15834</v>
      </c>
      <c r="I2563" s="5">
        <v>4578</v>
      </c>
      <c r="J2563" s="5">
        <v>85178633</v>
      </c>
      <c r="K2563" s="3">
        <f>+Tabella2026[[#This Row],[POP_2024]]/SUM(Tabella2026[POP_2024])</f>
        <v>7.7667644371901866E-5</v>
      </c>
      <c r="L2563" s="3">
        <f>+Tabella2026[[#This Row],[INCIDENZA POPOLAZIONE]]*(PLAFOND/2)</f>
        <v>22865.29625235463</v>
      </c>
      <c r="M2563" s="3">
        <f>+IFERROR(Tabella2026[[#This Row],[reddito_2024]]/Tabella2026[[#This Row],[POP_2024]],"")</f>
        <v>18606.079729139361</v>
      </c>
      <c r="N2563" s="3">
        <f>+IF(Tabella2026[[#This Row],[REDDITO COMPLESSIVO PROCAPITE]]&lt;media_aggr_reddito_pc,(media_aggr_reddito_pc-Tabella2026[[#This Row],[REDDITO COMPLESSIVO PROCAPITE]]),0)</f>
        <v>0</v>
      </c>
      <c r="O2563" s="3">
        <f>+Tabella2026[[#This Row],[DIFFERENZA REDDITO INFERIORE ALLA MEDIA DALLA MEDIA]]*Tabella2026[[#This Row],[POP_2024]]</f>
        <v>0</v>
      </c>
      <c r="P2563" s="3">
        <f>+Tabella2026[[#This Row],[POPOLAZIONE PER DIFFERENZA ]]/SUM(Tabella2026[[POPOLAZIONE PER DIFFERENZA ]])</f>
        <v>0</v>
      </c>
      <c r="Q2563" s="3">
        <f>+Tabella2026[[#This Row],[INCIDENZA POPOLAZIONE PER DIFFERENZA]]*(PLAFOND-SUM(Tabella2026[CONTRIBUTO SULLA BASE DELLA POPOLAZIONE]))</f>
        <v>0</v>
      </c>
      <c r="R2563" s="3">
        <f>+Tabella2026[[#This Row],[CONTRIBUTO SULLA BASE DELLA POPOLAZIONE]]+Tabella2026[[#This Row],[CONTRIBUTO SULLA BASE DEL REDDITO]]</f>
        <v>22865.29625235463</v>
      </c>
      <c r="S2563" s="3">
        <f>+Tabella2026[[#This Row],[CONTRIBUTO TOTALE]]/(PLAFOND/N_TESSERE)</f>
        <v>45.730592504709257</v>
      </c>
      <c r="T2563" s="3">
        <f>+MAX(CEILING(Tabella2026[[#This Row],[preDEF1]],1),1)</f>
        <v>46</v>
      </c>
      <c r="U2563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63" s="21">
        <f>+Tabella2026[[#This Row],[DEF - n. card]]*(PLAFOND/N_TESSERE)</f>
        <v>22500</v>
      </c>
      <c r="W2563" s="18"/>
    </row>
    <row r="2564" spans="2:23" x14ac:dyDescent="0.25">
      <c r="B2564" s="1" t="s">
        <v>5098</v>
      </c>
      <c r="C2564" s="2">
        <v>16188</v>
      </c>
      <c r="D2564" s="1" t="s">
        <v>5099</v>
      </c>
      <c r="E2564" s="1" t="s">
        <v>12</v>
      </c>
      <c r="F2564" s="1" t="s">
        <v>93</v>
      </c>
      <c r="G2564" s="1" t="s">
        <v>4778</v>
      </c>
      <c r="H2564" s="1" t="s">
        <v>15835</v>
      </c>
      <c r="I2564" s="5">
        <v>4575</v>
      </c>
      <c r="J2564" s="5">
        <v>87661064</v>
      </c>
      <c r="K2564" s="3">
        <f>+Tabella2026[[#This Row],[POP_2024]]/SUM(Tabella2026[POP_2024])</f>
        <v>7.761674814361097E-5</v>
      </c>
      <c r="L2564" s="3">
        <f>+Tabella2026[[#This Row],[INCIDENZA POPOLAZIONE]]*(PLAFOND/2)</f>
        <v>22850.312440917962</v>
      </c>
      <c r="M2564" s="3">
        <f>+IFERROR(Tabella2026[[#This Row],[reddito_2024]]/Tabella2026[[#This Row],[POP_2024]],"")</f>
        <v>19160.888306010929</v>
      </c>
      <c r="N2564" s="3">
        <f>+IF(Tabella2026[[#This Row],[REDDITO COMPLESSIVO PROCAPITE]]&lt;media_aggr_reddito_pc,(media_aggr_reddito_pc-Tabella2026[[#This Row],[REDDITO COMPLESSIVO PROCAPITE]]),0)</f>
        <v>0</v>
      </c>
      <c r="O2564" s="3">
        <f>+Tabella2026[[#This Row],[DIFFERENZA REDDITO INFERIORE ALLA MEDIA DALLA MEDIA]]*Tabella2026[[#This Row],[POP_2024]]</f>
        <v>0</v>
      </c>
      <c r="P2564" s="3">
        <f>+Tabella2026[[#This Row],[POPOLAZIONE PER DIFFERENZA ]]/SUM(Tabella2026[[POPOLAZIONE PER DIFFERENZA ]])</f>
        <v>0</v>
      </c>
      <c r="Q2564" s="3">
        <f>+Tabella2026[[#This Row],[INCIDENZA POPOLAZIONE PER DIFFERENZA]]*(PLAFOND-SUM(Tabella2026[CONTRIBUTO SULLA BASE DELLA POPOLAZIONE]))</f>
        <v>0</v>
      </c>
      <c r="R2564" s="3">
        <f>+Tabella2026[[#This Row],[CONTRIBUTO SULLA BASE DELLA POPOLAZIONE]]+Tabella2026[[#This Row],[CONTRIBUTO SULLA BASE DEL REDDITO]]</f>
        <v>22850.312440917962</v>
      </c>
      <c r="S2564" s="3">
        <f>+Tabella2026[[#This Row],[CONTRIBUTO TOTALE]]/(PLAFOND/N_TESSERE)</f>
        <v>45.700624881835921</v>
      </c>
      <c r="T2564" s="3">
        <f>+MAX(CEILING(Tabella2026[[#This Row],[preDEF1]],1),1)</f>
        <v>46</v>
      </c>
      <c r="U2564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64" s="21">
        <f>+Tabella2026[[#This Row],[DEF - n. card]]*(PLAFOND/N_TESSERE)</f>
        <v>22500</v>
      </c>
      <c r="W2564" s="18"/>
    </row>
    <row r="2565" spans="2:23" x14ac:dyDescent="0.25">
      <c r="B2565" s="1" t="s">
        <v>5032</v>
      </c>
      <c r="C2565" s="2">
        <v>94002</v>
      </c>
      <c r="D2565" s="1" t="s">
        <v>5033</v>
      </c>
      <c r="E2565" s="1" t="s">
        <v>345</v>
      </c>
      <c r="F2565" s="1" t="s">
        <v>1000</v>
      </c>
      <c r="G2565" s="1" t="s">
        <v>4778</v>
      </c>
      <c r="H2565" s="1" t="s">
        <v>15836</v>
      </c>
      <c r="I2565" s="5">
        <v>4571</v>
      </c>
      <c r="J2565" s="5">
        <v>74410794</v>
      </c>
      <c r="K2565" s="3">
        <f>+Tabella2026[[#This Row],[POP_2024]]/SUM(Tabella2026[POP_2024])</f>
        <v>7.7548886505889785E-5</v>
      </c>
      <c r="L2565" s="3">
        <f>+Tabella2026[[#This Row],[INCIDENZA POPOLAZIONE]]*(PLAFOND/2)</f>
        <v>22830.334025669072</v>
      </c>
      <c r="M2565" s="3">
        <f>+IFERROR(Tabella2026[[#This Row],[reddito_2024]]/Tabella2026[[#This Row],[POP_2024]],"")</f>
        <v>16278.887333187486</v>
      </c>
      <c r="N2565" s="3">
        <f>+IF(Tabella2026[[#This Row],[REDDITO COMPLESSIVO PROCAPITE]]&lt;media_aggr_reddito_pc,(media_aggr_reddito_pc-Tabella2026[[#This Row],[REDDITO COMPLESSIVO PROCAPITE]]),0)</f>
        <v>1546.1787294212554</v>
      </c>
      <c r="O2565" s="3">
        <f>+Tabella2026[[#This Row],[DIFFERENZA REDDITO INFERIORE ALLA MEDIA DALLA MEDIA]]*Tabella2026[[#This Row],[POP_2024]]</f>
        <v>7067582.9721845584</v>
      </c>
      <c r="P2565" s="3">
        <f>+Tabella2026[[#This Row],[POPOLAZIONE PER DIFFERENZA ]]/SUM(Tabella2026[[POPOLAZIONE PER DIFFERENZA ]])</f>
        <v>6.2702331409053788E-5</v>
      </c>
      <c r="Q2565" s="3">
        <f>+Tabella2026[[#This Row],[INCIDENZA POPOLAZIONE PER DIFFERENZA]]*(PLAFOND-SUM(Tabella2026[CONTRIBUTO SULLA BASE DELLA POPOLAZIONE]))</f>
        <v>18459.519340076953</v>
      </c>
      <c r="R2565" s="3">
        <f>+Tabella2026[[#This Row],[CONTRIBUTO SULLA BASE DELLA POPOLAZIONE]]+Tabella2026[[#This Row],[CONTRIBUTO SULLA BASE DEL REDDITO]]</f>
        <v>41289.853365746021</v>
      </c>
      <c r="S2565" s="3">
        <f>+Tabella2026[[#This Row],[CONTRIBUTO TOTALE]]/(PLAFOND/N_TESSERE)</f>
        <v>82.579706731492038</v>
      </c>
      <c r="T2565" s="3">
        <f>+MAX(CEILING(Tabella2026[[#This Row],[preDEF1]],1),1)</f>
        <v>83</v>
      </c>
      <c r="U2565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2565" s="21">
        <f>+Tabella2026[[#This Row],[DEF - n. card]]*(PLAFOND/N_TESSERE)</f>
        <v>41000</v>
      </c>
      <c r="W2565" s="18"/>
    </row>
    <row r="2566" spans="2:23" x14ac:dyDescent="0.25">
      <c r="B2566" s="1" t="s">
        <v>5166</v>
      </c>
      <c r="C2566" s="2">
        <v>30044</v>
      </c>
      <c r="D2566" s="1" t="s">
        <v>5167</v>
      </c>
      <c r="E2566" s="1" t="s">
        <v>48</v>
      </c>
      <c r="F2566" s="1" t="s">
        <v>120</v>
      </c>
      <c r="G2566" s="1" t="s">
        <v>4778</v>
      </c>
      <c r="H2566" s="1" t="s">
        <v>15835</v>
      </c>
      <c r="I2566" s="5">
        <v>4571</v>
      </c>
      <c r="J2566" s="5">
        <v>89924629</v>
      </c>
      <c r="K2566" s="3">
        <f>+Tabella2026[[#This Row],[POP_2024]]/SUM(Tabella2026[POP_2024])</f>
        <v>7.7548886505889785E-5</v>
      </c>
      <c r="L2566" s="3">
        <f>+Tabella2026[[#This Row],[INCIDENZA POPOLAZIONE]]*(PLAFOND/2)</f>
        <v>22830.334025669072</v>
      </c>
      <c r="M2566" s="3">
        <f>+IFERROR(Tabella2026[[#This Row],[reddito_2024]]/Tabella2026[[#This Row],[POP_2024]],"")</f>
        <v>19672.856924086635</v>
      </c>
      <c r="N2566" s="3">
        <f>+IF(Tabella2026[[#This Row],[REDDITO COMPLESSIVO PROCAPITE]]&lt;media_aggr_reddito_pc,(media_aggr_reddito_pc-Tabella2026[[#This Row],[REDDITO COMPLESSIVO PROCAPITE]]),0)</f>
        <v>0</v>
      </c>
      <c r="O2566" s="3">
        <f>+Tabella2026[[#This Row],[DIFFERENZA REDDITO INFERIORE ALLA MEDIA DALLA MEDIA]]*Tabella2026[[#This Row],[POP_2024]]</f>
        <v>0</v>
      </c>
      <c r="P2566" s="3">
        <f>+Tabella2026[[#This Row],[POPOLAZIONE PER DIFFERENZA ]]/SUM(Tabella2026[[POPOLAZIONE PER DIFFERENZA ]])</f>
        <v>0</v>
      </c>
      <c r="Q2566" s="3">
        <f>+Tabella2026[[#This Row],[INCIDENZA POPOLAZIONE PER DIFFERENZA]]*(PLAFOND-SUM(Tabella2026[CONTRIBUTO SULLA BASE DELLA POPOLAZIONE]))</f>
        <v>0</v>
      </c>
      <c r="R2566" s="3">
        <f>+Tabella2026[[#This Row],[CONTRIBUTO SULLA BASE DELLA POPOLAZIONE]]+Tabella2026[[#This Row],[CONTRIBUTO SULLA BASE DEL REDDITO]]</f>
        <v>22830.334025669072</v>
      </c>
      <c r="S2566" s="3">
        <f>+Tabella2026[[#This Row],[CONTRIBUTO TOTALE]]/(PLAFOND/N_TESSERE)</f>
        <v>45.660668051338142</v>
      </c>
      <c r="T2566" s="3">
        <f>+MAX(CEILING(Tabella2026[[#This Row],[preDEF1]],1),1)</f>
        <v>46</v>
      </c>
      <c r="U2566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66" s="21">
        <f>+Tabella2026[[#This Row],[DEF - n. card]]*(PLAFOND/N_TESSERE)</f>
        <v>22500</v>
      </c>
      <c r="W2566" s="18"/>
    </row>
    <row r="2567" spans="2:23" x14ac:dyDescent="0.25">
      <c r="B2567" s="1" t="s">
        <v>5040</v>
      </c>
      <c r="C2567" s="2">
        <v>80042</v>
      </c>
      <c r="D2567" s="1" t="s">
        <v>5041</v>
      </c>
      <c r="E2567" s="1" t="s">
        <v>61</v>
      </c>
      <c r="F2567" s="1" t="s">
        <v>62</v>
      </c>
      <c r="G2567" s="1" t="s">
        <v>4778</v>
      </c>
      <c r="H2567" s="1" t="s">
        <v>15836</v>
      </c>
      <c r="I2567" s="5">
        <v>4565</v>
      </c>
      <c r="J2567" s="5">
        <v>39369683</v>
      </c>
      <c r="K2567" s="3">
        <f>+Tabella2026[[#This Row],[POP_2024]]/SUM(Tabella2026[POP_2024])</f>
        <v>7.7447094049307993E-5</v>
      </c>
      <c r="L2567" s="3">
        <f>+Tabella2026[[#This Row],[INCIDENZA POPOLAZIONE]]*(PLAFOND/2)</f>
        <v>22800.366402795735</v>
      </c>
      <c r="M2567" s="3">
        <f>+IFERROR(Tabella2026[[#This Row],[reddito_2024]]/Tabella2026[[#This Row],[POP_2024]],"")</f>
        <v>8624.2460021905808</v>
      </c>
      <c r="N2567" s="3">
        <f>+IF(Tabella2026[[#This Row],[REDDITO COMPLESSIVO PROCAPITE]]&lt;media_aggr_reddito_pc,(media_aggr_reddito_pc-Tabella2026[[#This Row],[REDDITO COMPLESSIVO PROCAPITE]]),0)</f>
        <v>9200.8200604181602</v>
      </c>
      <c r="O2567" s="3">
        <f>+Tabella2026[[#This Row],[DIFFERENZA REDDITO INFERIORE ALLA MEDIA DALLA MEDIA]]*Tabella2026[[#This Row],[POP_2024]]</f>
        <v>42001743.575808905</v>
      </c>
      <c r="P2567" s="3">
        <f>+Tabella2026[[#This Row],[POPOLAZIONE PER DIFFERENZA ]]/SUM(Tabella2026[[POPOLAZIONE PER DIFFERENZA ]])</f>
        <v>3.7263195293403534E-4</v>
      </c>
      <c r="Q2567" s="3">
        <f>+Tabella2026[[#This Row],[INCIDENZA POPOLAZIONE PER DIFFERENZA]]*(PLAFOND-SUM(Tabella2026[CONTRIBUTO SULLA BASE DELLA POPOLAZIONE]))</f>
        <v>109702.56746981575</v>
      </c>
      <c r="R2567" s="3">
        <f>+Tabella2026[[#This Row],[CONTRIBUTO SULLA BASE DELLA POPOLAZIONE]]+Tabella2026[[#This Row],[CONTRIBUTO SULLA BASE DEL REDDITO]]</f>
        <v>132502.93387261149</v>
      </c>
      <c r="S2567" s="3">
        <f>+Tabella2026[[#This Row],[CONTRIBUTO TOTALE]]/(PLAFOND/N_TESSERE)</f>
        <v>265.00586774522299</v>
      </c>
      <c r="T2567" s="3">
        <f>+MAX(CEILING(Tabella2026[[#This Row],[preDEF1]],1),1)</f>
        <v>266</v>
      </c>
      <c r="U2567" s="9">
        <f xml:space="preserve"> IF(ROW(Tabella2026[[#This Row],[preDEF2]]) - ROW(Tabella2026[[#Headers],[preDEF2]])&lt;=ABS(SUM(Tabella2026[preDEF2])-N_TESSERE),Tabella2026[[#This Row],[preDEF2]]-1,Tabella2026[[#This Row],[preDEF2]])</f>
        <v>265</v>
      </c>
      <c r="V2567" s="21">
        <f>+Tabella2026[[#This Row],[DEF - n. card]]*(PLAFOND/N_TESSERE)</f>
        <v>132500</v>
      </c>
      <c r="W2567" s="18"/>
    </row>
    <row r="2568" spans="2:23" x14ac:dyDescent="0.25">
      <c r="B2568" s="1" t="s">
        <v>5142</v>
      </c>
      <c r="C2568" s="2">
        <v>28026</v>
      </c>
      <c r="D2568" s="1" t="s">
        <v>5143</v>
      </c>
      <c r="E2568" s="1" t="s">
        <v>38</v>
      </c>
      <c r="F2568" s="1" t="s">
        <v>45</v>
      </c>
      <c r="G2568" s="1" t="s">
        <v>4778</v>
      </c>
      <c r="H2568" s="1" t="s">
        <v>15835</v>
      </c>
      <c r="I2568" s="5">
        <v>4564</v>
      </c>
      <c r="J2568" s="5">
        <v>83730425</v>
      </c>
      <c r="K2568" s="3">
        <f>+Tabella2026[[#This Row],[POP_2024]]/SUM(Tabella2026[POP_2024])</f>
        <v>7.7430128639877703E-5</v>
      </c>
      <c r="L2568" s="3">
        <f>+Tabella2026[[#This Row],[INCIDENZA POPOLAZIONE]]*(PLAFOND/2)</f>
        <v>22795.371798983517</v>
      </c>
      <c r="M2568" s="3">
        <f>+IFERROR(Tabella2026[[#This Row],[reddito_2024]]/Tabella2026[[#This Row],[POP_2024]],"")</f>
        <v>18345.842462751971</v>
      </c>
      <c r="N2568" s="3">
        <f>+IF(Tabella2026[[#This Row],[REDDITO COMPLESSIVO PROCAPITE]]&lt;media_aggr_reddito_pc,(media_aggr_reddito_pc-Tabella2026[[#This Row],[REDDITO COMPLESSIVO PROCAPITE]]),0)</f>
        <v>0</v>
      </c>
      <c r="O2568" s="3">
        <f>+Tabella2026[[#This Row],[DIFFERENZA REDDITO INFERIORE ALLA MEDIA DALLA MEDIA]]*Tabella2026[[#This Row],[POP_2024]]</f>
        <v>0</v>
      </c>
      <c r="P2568" s="3">
        <f>+Tabella2026[[#This Row],[POPOLAZIONE PER DIFFERENZA ]]/SUM(Tabella2026[[POPOLAZIONE PER DIFFERENZA ]])</f>
        <v>0</v>
      </c>
      <c r="Q2568" s="3">
        <f>+Tabella2026[[#This Row],[INCIDENZA POPOLAZIONE PER DIFFERENZA]]*(PLAFOND-SUM(Tabella2026[CONTRIBUTO SULLA BASE DELLA POPOLAZIONE]))</f>
        <v>0</v>
      </c>
      <c r="R2568" s="3">
        <f>+Tabella2026[[#This Row],[CONTRIBUTO SULLA BASE DELLA POPOLAZIONE]]+Tabella2026[[#This Row],[CONTRIBUTO SULLA BASE DEL REDDITO]]</f>
        <v>22795.371798983517</v>
      </c>
      <c r="S2568" s="3">
        <f>+Tabella2026[[#This Row],[CONTRIBUTO TOTALE]]/(PLAFOND/N_TESSERE)</f>
        <v>45.590743597967034</v>
      </c>
      <c r="T2568" s="3">
        <f>+MAX(CEILING(Tabella2026[[#This Row],[preDEF1]],1),1)</f>
        <v>46</v>
      </c>
      <c r="U2568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68" s="21">
        <f>+Tabella2026[[#This Row],[DEF - n. card]]*(PLAFOND/N_TESSERE)</f>
        <v>22500</v>
      </c>
      <c r="W2568" s="18"/>
    </row>
    <row r="2569" spans="2:23" x14ac:dyDescent="0.25">
      <c r="B2569" s="1" t="s">
        <v>5192</v>
      </c>
      <c r="C2569" s="2">
        <v>15158</v>
      </c>
      <c r="D2569" s="1" t="s">
        <v>5193</v>
      </c>
      <c r="E2569" s="1" t="s">
        <v>12</v>
      </c>
      <c r="F2569" s="1" t="s">
        <v>11</v>
      </c>
      <c r="G2569" s="1" t="s">
        <v>4778</v>
      </c>
      <c r="H2569" s="1" t="s">
        <v>15835</v>
      </c>
      <c r="I2569" s="5">
        <v>4559</v>
      </c>
      <c r="J2569" s="5">
        <v>96347514</v>
      </c>
      <c r="K2569" s="3">
        <f>+Tabella2026[[#This Row],[POP_2024]]/SUM(Tabella2026[POP_2024])</f>
        <v>7.7345301592726215E-5</v>
      </c>
      <c r="L2569" s="3">
        <f>+Tabella2026[[#This Row],[INCIDENZA POPOLAZIONE]]*(PLAFOND/2)</f>
        <v>22770.398779922401</v>
      </c>
      <c r="M2569" s="3">
        <f>+IFERROR(Tabella2026[[#This Row],[reddito_2024]]/Tabella2026[[#This Row],[POP_2024]],"")</f>
        <v>21133.475323535862</v>
      </c>
      <c r="N2569" s="3">
        <f>+IF(Tabella2026[[#This Row],[REDDITO COMPLESSIVO PROCAPITE]]&lt;media_aggr_reddito_pc,(media_aggr_reddito_pc-Tabella2026[[#This Row],[REDDITO COMPLESSIVO PROCAPITE]]),0)</f>
        <v>0</v>
      </c>
      <c r="O2569" s="3">
        <f>+Tabella2026[[#This Row],[DIFFERENZA REDDITO INFERIORE ALLA MEDIA DALLA MEDIA]]*Tabella2026[[#This Row],[POP_2024]]</f>
        <v>0</v>
      </c>
      <c r="P2569" s="3">
        <f>+Tabella2026[[#This Row],[POPOLAZIONE PER DIFFERENZA ]]/SUM(Tabella2026[[POPOLAZIONE PER DIFFERENZA ]])</f>
        <v>0</v>
      </c>
      <c r="Q2569" s="3">
        <f>+Tabella2026[[#This Row],[INCIDENZA POPOLAZIONE PER DIFFERENZA]]*(PLAFOND-SUM(Tabella2026[CONTRIBUTO SULLA BASE DELLA POPOLAZIONE]))</f>
        <v>0</v>
      </c>
      <c r="R2569" s="3">
        <f>+Tabella2026[[#This Row],[CONTRIBUTO SULLA BASE DELLA POPOLAZIONE]]+Tabella2026[[#This Row],[CONTRIBUTO SULLA BASE DEL REDDITO]]</f>
        <v>22770.398779922401</v>
      </c>
      <c r="S2569" s="3">
        <f>+Tabella2026[[#This Row],[CONTRIBUTO TOTALE]]/(PLAFOND/N_TESSERE)</f>
        <v>45.540797559844805</v>
      </c>
      <c r="T2569" s="3">
        <f>+MAX(CEILING(Tabella2026[[#This Row],[preDEF1]],1),1)</f>
        <v>46</v>
      </c>
      <c r="U2569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69" s="21">
        <f>+Tabella2026[[#This Row],[DEF - n. card]]*(PLAFOND/N_TESSERE)</f>
        <v>22500</v>
      </c>
      <c r="W2569" s="18"/>
    </row>
    <row r="2570" spans="2:23" x14ac:dyDescent="0.25">
      <c r="B2570" s="1" t="s">
        <v>5249</v>
      </c>
      <c r="C2570" s="2">
        <v>47022</v>
      </c>
      <c r="D2570" s="1" t="s">
        <v>5250</v>
      </c>
      <c r="E2570" s="1" t="s">
        <v>30</v>
      </c>
      <c r="F2570" s="1" t="s">
        <v>140</v>
      </c>
      <c r="G2570" s="1" t="s">
        <v>4778</v>
      </c>
      <c r="H2570" s="1" t="s">
        <v>15834</v>
      </c>
      <c r="I2570" s="5">
        <v>4557</v>
      </c>
      <c r="J2570" s="5">
        <v>71713643</v>
      </c>
      <c r="K2570" s="3">
        <f>+Tabella2026[[#This Row],[POP_2024]]/SUM(Tabella2026[POP_2024])</f>
        <v>7.7311370773865609E-5</v>
      </c>
      <c r="L2570" s="3">
        <f>+Tabella2026[[#This Row],[INCIDENZA POPOLAZIONE]]*(PLAFOND/2)</f>
        <v>22760.409572297955</v>
      </c>
      <c r="M2570" s="3">
        <f>+IFERROR(Tabella2026[[#This Row],[reddito_2024]]/Tabella2026[[#This Row],[POP_2024]],"")</f>
        <v>15737.029405310512</v>
      </c>
      <c r="N2570" s="3">
        <f>+IF(Tabella2026[[#This Row],[REDDITO COMPLESSIVO PROCAPITE]]&lt;media_aggr_reddito_pc,(media_aggr_reddito_pc-Tabella2026[[#This Row],[REDDITO COMPLESSIVO PROCAPITE]]),0)</f>
        <v>2088.0366572982293</v>
      </c>
      <c r="O2570" s="3">
        <f>+Tabella2026[[#This Row],[DIFFERENZA REDDITO INFERIORE ALLA MEDIA DALLA MEDIA]]*Tabella2026[[#This Row],[POP_2024]]</f>
        <v>9515183.0473080315</v>
      </c>
      <c r="P2570" s="3">
        <f>+Tabella2026[[#This Row],[POPOLAZIONE PER DIFFERENZA ]]/SUM(Tabella2026[[POPOLAZIONE PER DIFFERENZA ]])</f>
        <v>8.4417001285759885E-5</v>
      </c>
      <c r="Q2570" s="3">
        <f>+Tabella2026[[#This Row],[INCIDENZA POPOLAZIONE PER DIFFERENZA]]*(PLAFOND-SUM(Tabella2026[CONTRIBUTO SULLA BASE DELLA POPOLAZIONE]))</f>
        <v>24852.301865776848</v>
      </c>
      <c r="R2570" s="3">
        <f>+Tabella2026[[#This Row],[CONTRIBUTO SULLA BASE DELLA POPOLAZIONE]]+Tabella2026[[#This Row],[CONTRIBUTO SULLA BASE DEL REDDITO]]</f>
        <v>47612.711438074803</v>
      </c>
      <c r="S2570" s="3">
        <f>+Tabella2026[[#This Row],[CONTRIBUTO TOTALE]]/(PLAFOND/N_TESSERE)</f>
        <v>95.225422876149608</v>
      </c>
      <c r="T2570" s="3">
        <f>+MAX(CEILING(Tabella2026[[#This Row],[preDEF1]],1),1)</f>
        <v>96</v>
      </c>
      <c r="U2570" s="9">
        <f xml:space="preserve"> IF(ROW(Tabella2026[[#This Row],[preDEF2]]) - ROW(Tabella2026[[#Headers],[preDEF2]])&lt;=ABS(SUM(Tabella2026[preDEF2])-N_TESSERE),Tabella2026[[#This Row],[preDEF2]]-1,Tabella2026[[#This Row],[preDEF2]])</f>
        <v>95</v>
      </c>
      <c r="V2570" s="21">
        <f>+Tabella2026[[#This Row],[DEF - n. card]]*(PLAFOND/N_TESSERE)</f>
        <v>47500</v>
      </c>
      <c r="W2570" s="18"/>
    </row>
    <row r="2571" spans="2:23" x14ac:dyDescent="0.25">
      <c r="B2571" s="1" t="s">
        <v>5180</v>
      </c>
      <c r="C2571" s="2">
        <v>33024</v>
      </c>
      <c r="D2571" s="1" t="s">
        <v>5181</v>
      </c>
      <c r="E2571" s="1" t="s">
        <v>27</v>
      </c>
      <c r="F2571" s="1" t="s">
        <v>112</v>
      </c>
      <c r="G2571" s="1" t="s">
        <v>4778</v>
      </c>
      <c r="H2571" s="1" t="s">
        <v>15835</v>
      </c>
      <c r="I2571" s="5">
        <v>4547</v>
      </c>
      <c r="J2571" s="5">
        <v>92023233</v>
      </c>
      <c r="K2571" s="3">
        <f>+Tabella2026[[#This Row],[POP_2024]]/SUM(Tabella2026[POP_2024])</f>
        <v>7.7141716679562645E-5</v>
      </c>
      <c r="L2571" s="3">
        <f>+Tabella2026[[#This Row],[INCIDENZA POPOLAZIONE]]*(PLAFOND/2)</f>
        <v>22710.463534175735</v>
      </c>
      <c r="M2571" s="3">
        <f>+IFERROR(Tabella2026[[#This Row],[reddito_2024]]/Tabella2026[[#This Row],[POP_2024]],"")</f>
        <v>20238.230261711018</v>
      </c>
      <c r="N2571" s="3">
        <f>+IF(Tabella2026[[#This Row],[REDDITO COMPLESSIVO PROCAPITE]]&lt;media_aggr_reddito_pc,(media_aggr_reddito_pc-Tabella2026[[#This Row],[REDDITO COMPLESSIVO PROCAPITE]]),0)</f>
        <v>0</v>
      </c>
      <c r="O2571" s="3">
        <f>+Tabella2026[[#This Row],[DIFFERENZA REDDITO INFERIORE ALLA MEDIA DALLA MEDIA]]*Tabella2026[[#This Row],[POP_2024]]</f>
        <v>0</v>
      </c>
      <c r="P2571" s="3">
        <f>+Tabella2026[[#This Row],[POPOLAZIONE PER DIFFERENZA ]]/SUM(Tabella2026[[POPOLAZIONE PER DIFFERENZA ]])</f>
        <v>0</v>
      </c>
      <c r="Q2571" s="3">
        <f>+Tabella2026[[#This Row],[INCIDENZA POPOLAZIONE PER DIFFERENZA]]*(PLAFOND-SUM(Tabella2026[CONTRIBUTO SULLA BASE DELLA POPOLAZIONE]))</f>
        <v>0</v>
      </c>
      <c r="R2571" s="3">
        <f>+Tabella2026[[#This Row],[CONTRIBUTO SULLA BASE DELLA POPOLAZIONE]]+Tabella2026[[#This Row],[CONTRIBUTO SULLA BASE DEL REDDITO]]</f>
        <v>22710.463534175735</v>
      </c>
      <c r="S2571" s="3">
        <f>+Tabella2026[[#This Row],[CONTRIBUTO TOTALE]]/(PLAFOND/N_TESSERE)</f>
        <v>45.420927068351467</v>
      </c>
      <c r="T2571" s="3">
        <f>+MAX(CEILING(Tabella2026[[#This Row],[preDEF1]],1),1)</f>
        <v>46</v>
      </c>
      <c r="U2571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71" s="21">
        <f>+Tabella2026[[#This Row],[DEF - n. card]]*(PLAFOND/N_TESSERE)</f>
        <v>22500</v>
      </c>
      <c r="W2571" s="18"/>
    </row>
    <row r="2572" spans="2:23" x14ac:dyDescent="0.25">
      <c r="B2572" s="1" t="s">
        <v>4996</v>
      </c>
      <c r="C2572" s="2">
        <v>103008</v>
      </c>
      <c r="D2572" s="1" t="s">
        <v>4997</v>
      </c>
      <c r="E2572" s="1" t="s">
        <v>18</v>
      </c>
      <c r="F2572" s="1" t="s">
        <v>648</v>
      </c>
      <c r="G2572" s="1" t="s">
        <v>4778</v>
      </c>
      <c r="H2572" s="1" t="s">
        <v>15835</v>
      </c>
      <c r="I2572" s="5">
        <v>4545</v>
      </c>
      <c r="J2572" s="5">
        <v>86281305</v>
      </c>
      <c r="K2572" s="3">
        <f>+Tabella2026[[#This Row],[POP_2024]]/SUM(Tabella2026[POP_2024])</f>
        <v>7.7107785860702039E-5</v>
      </c>
      <c r="L2572" s="3">
        <f>+Tabella2026[[#This Row],[INCIDENZA POPOLAZIONE]]*(PLAFOND/2)</f>
        <v>22700.474326551284</v>
      </c>
      <c r="M2572" s="3">
        <f>+IFERROR(Tabella2026[[#This Row],[reddito_2024]]/Tabella2026[[#This Row],[POP_2024]],"")</f>
        <v>18983.785478547856</v>
      </c>
      <c r="N2572" s="3">
        <f>+IF(Tabella2026[[#This Row],[REDDITO COMPLESSIVO PROCAPITE]]&lt;media_aggr_reddito_pc,(media_aggr_reddito_pc-Tabella2026[[#This Row],[REDDITO COMPLESSIVO PROCAPITE]]),0)</f>
        <v>0</v>
      </c>
      <c r="O2572" s="3">
        <f>+Tabella2026[[#This Row],[DIFFERENZA REDDITO INFERIORE ALLA MEDIA DALLA MEDIA]]*Tabella2026[[#This Row],[POP_2024]]</f>
        <v>0</v>
      </c>
      <c r="P2572" s="3">
        <f>+Tabella2026[[#This Row],[POPOLAZIONE PER DIFFERENZA ]]/SUM(Tabella2026[[POPOLAZIONE PER DIFFERENZA ]])</f>
        <v>0</v>
      </c>
      <c r="Q2572" s="3">
        <f>+Tabella2026[[#This Row],[INCIDENZA POPOLAZIONE PER DIFFERENZA]]*(PLAFOND-SUM(Tabella2026[CONTRIBUTO SULLA BASE DELLA POPOLAZIONE]))</f>
        <v>0</v>
      </c>
      <c r="R2572" s="3">
        <f>+Tabella2026[[#This Row],[CONTRIBUTO SULLA BASE DELLA POPOLAZIONE]]+Tabella2026[[#This Row],[CONTRIBUTO SULLA BASE DEL REDDITO]]</f>
        <v>22700.474326551284</v>
      </c>
      <c r="S2572" s="3">
        <f>+Tabella2026[[#This Row],[CONTRIBUTO TOTALE]]/(PLAFOND/N_TESSERE)</f>
        <v>45.400948653102567</v>
      </c>
      <c r="T2572" s="3">
        <f>+MAX(CEILING(Tabella2026[[#This Row],[preDEF1]],1),1)</f>
        <v>46</v>
      </c>
      <c r="U2572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72" s="21">
        <f>+Tabella2026[[#This Row],[DEF - n. card]]*(PLAFOND/N_TESSERE)</f>
        <v>22500</v>
      </c>
      <c r="W2572" s="18"/>
    </row>
    <row r="2573" spans="2:23" x14ac:dyDescent="0.25">
      <c r="B2573" s="1" t="s">
        <v>5233</v>
      </c>
      <c r="C2573" s="2">
        <v>75066</v>
      </c>
      <c r="D2573" s="1" t="s">
        <v>5234</v>
      </c>
      <c r="E2573" s="1" t="s">
        <v>33</v>
      </c>
      <c r="F2573" s="1" t="s">
        <v>132</v>
      </c>
      <c r="G2573" s="1" t="s">
        <v>4778</v>
      </c>
      <c r="H2573" s="1" t="s">
        <v>15836</v>
      </c>
      <c r="I2573" s="5">
        <v>4541</v>
      </c>
      <c r="J2573" s="5">
        <v>51945695</v>
      </c>
      <c r="K2573" s="3">
        <f>+Tabella2026[[#This Row],[POP_2024]]/SUM(Tabella2026[POP_2024])</f>
        <v>7.7039924222980854E-5</v>
      </c>
      <c r="L2573" s="3">
        <f>+Tabella2026[[#This Row],[INCIDENZA POPOLAZIONE]]*(PLAFOND/2)</f>
        <v>22680.495911302398</v>
      </c>
      <c r="M2573" s="3">
        <f>+IFERROR(Tabella2026[[#This Row],[reddito_2024]]/Tabella2026[[#This Row],[POP_2024]],"")</f>
        <v>11439.263378110549</v>
      </c>
      <c r="N2573" s="3">
        <f>+IF(Tabella2026[[#This Row],[REDDITO COMPLESSIVO PROCAPITE]]&lt;media_aggr_reddito_pc,(media_aggr_reddito_pc-Tabella2026[[#This Row],[REDDITO COMPLESSIVO PROCAPITE]]),0)</f>
        <v>6385.8026844981923</v>
      </c>
      <c r="O2573" s="3">
        <f>+Tabella2026[[#This Row],[DIFFERENZA REDDITO INFERIORE ALLA MEDIA DALLA MEDIA]]*Tabella2026[[#This Row],[POP_2024]]</f>
        <v>28997929.990306292</v>
      </c>
      <c r="P2573" s="3">
        <f>+Tabella2026[[#This Row],[POPOLAZIONE PER DIFFERENZA ]]/SUM(Tabella2026[[POPOLAZIONE PER DIFFERENZA ]])</f>
        <v>2.5726444579209741E-4</v>
      </c>
      <c r="Q2573" s="3">
        <f>+Tabella2026[[#This Row],[INCIDENZA POPOLAZIONE PER DIFFERENZA]]*(PLAFOND-SUM(Tabella2026[CONTRIBUTO SULLA BASE DELLA POPOLAZIONE]))</f>
        <v>75738.459892859435</v>
      </c>
      <c r="R2573" s="3">
        <f>+Tabella2026[[#This Row],[CONTRIBUTO SULLA BASE DELLA POPOLAZIONE]]+Tabella2026[[#This Row],[CONTRIBUTO SULLA BASE DEL REDDITO]]</f>
        <v>98418.955804161829</v>
      </c>
      <c r="S2573" s="3">
        <f>+Tabella2026[[#This Row],[CONTRIBUTO TOTALE]]/(PLAFOND/N_TESSERE)</f>
        <v>196.83791160832365</v>
      </c>
      <c r="T2573" s="3">
        <f>+MAX(CEILING(Tabella2026[[#This Row],[preDEF1]],1),1)</f>
        <v>197</v>
      </c>
      <c r="U2573" s="9">
        <f xml:space="preserve"> IF(ROW(Tabella2026[[#This Row],[preDEF2]]) - ROW(Tabella2026[[#Headers],[preDEF2]])&lt;=ABS(SUM(Tabella2026[preDEF2])-N_TESSERE),Tabella2026[[#This Row],[preDEF2]]-1,Tabella2026[[#This Row],[preDEF2]])</f>
        <v>196</v>
      </c>
      <c r="V2573" s="21">
        <f>+Tabella2026[[#This Row],[DEF - n. card]]*(PLAFOND/N_TESSERE)</f>
        <v>98000</v>
      </c>
      <c r="W2573" s="18"/>
    </row>
    <row r="2574" spans="2:23" x14ac:dyDescent="0.25">
      <c r="B2574" s="1" t="s">
        <v>5172</v>
      </c>
      <c r="C2574" s="2">
        <v>24127</v>
      </c>
      <c r="D2574" s="1" t="s">
        <v>5173</v>
      </c>
      <c r="E2574" s="1" t="s">
        <v>38</v>
      </c>
      <c r="F2574" s="1" t="s">
        <v>106</v>
      </c>
      <c r="G2574" s="1" t="s">
        <v>4778</v>
      </c>
      <c r="H2574" s="1" t="s">
        <v>15835</v>
      </c>
      <c r="I2574" s="5">
        <v>4541</v>
      </c>
      <c r="J2574" s="5">
        <v>81594452</v>
      </c>
      <c r="K2574" s="3">
        <f>+Tabella2026[[#This Row],[POP_2024]]/SUM(Tabella2026[POP_2024])</f>
        <v>7.7039924222980854E-5</v>
      </c>
      <c r="L2574" s="3">
        <f>+Tabella2026[[#This Row],[INCIDENZA POPOLAZIONE]]*(PLAFOND/2)</f>
        <v>22680.495911302398</v>
      </c>
      <c r="M2574" s="3">
        <f>+IFERROR(Tabella2026[[#This Row],[reddito_2024]]/Tabella2026[[#This Row],[POP_2024]],"")</f>
        <v>17968.388460691476</v>
      </c>
      <c r="N2574" s="3">
        <f>+IF(Tabella2026[[#This Row],[REDDITO COMPLESSIVO PROCAPITE]]&lt;media_aggr_reddito_pc,(media_aggr_reddito_pc-Tabella2026[[#This Row],[REDDITO COMPLESSIVO PROCAPITE]]),0)</f>
        <v>0</v>
      </c>
      <c r="O2574" s="3">
        <f>+Tabella2026[[#This Row],[DIFFERENZA REDDITO INFERIORE ALLA MEDIA DALLA MEDIA]]*Tabella2026[[#This Row],[POP_2024]]</f>
        <v>0</v>
      </c>
      <c r="P2574" s="3">
        <f>+Tabella2026[[#This Row],[POPOLAZIONE PER DIFFERENZA ]]/SUM(Tabella2026[[POPOLAZIONE PER DIFFERENZA ]])</f>
        <v>0</v>
      </c>
      <c r="Q2574" s="3">
        <f>+Tabella2026[[#This Row],[INCIDENZA POPOLAZIONE PER DIFFERENZA]]*(PLAFOND-SUM(Tabella2026[CONTRIBUTO SULLA BASE DELLA POPOLAZIONE]))</f>
        <v>0</v>
      </c>
      <c r="R2574" s="3">
        <f>+Tabella2026[[#This Row],[CONTRIBUTO SULLA BASE DELLA POPOLAZIONE]]+Tabella2026[[#This Row],[CONTRIBUTO SULLA BASE DEL REDDITO]]</f>
        <v>22680.495911302398</v>
      </c>
      <c r="S2574" s="3">
        <f>+Tabella2026[[#This Row],[CONTRIBUTO TOTALE]]/(PLAFOND/N_TESSERE)</f>
        <v>45.360991822604795</v>
      </c>
      <c r="T2574" s="3">
        <f>+MAX(CEILING(Tabella2026[[#This Row],[preDEF1]],1),1)</f>
        <v>46</v>
      </c>
      <c r="U2574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74" s="21">
        <f>+Tabella2026[[#This Row],[DEF - n. card]]*(PLAFOND/N_TESSERE)</f>
        <v>22500</v>
      </c>
      <c r="W2574" s="18"/>
    </row>
    <row r="2575" spans="2:23" x14ac:dyDescent="0.25">
      <c r="B2575" s="1" t="s">
        <v>5208</v>
      </c>
      <c r="C2575" s="2">
        <v>6138</v>
      </c>
      <c r="D2575" s="1" t="s">
        <v>5209</v>
      </c>
      <c r="E2575" s="1" t="s">
        <v>18</v>
      </c>
      <c r="F2575" s="1" t="s">
        <v>138</v>
      </c>
      <c r="G2575" s="1" t="s">
        <v>4778</v>
      </c>
      <c r="H2575" s="1" t="s">
        <v>15835</v>
      </c>
      <c r="I2575" s="5">
        <v>4540</v>
      </c>
      <c r="J2575" s="5">
        <v>93878427</v>
      </c>
      <c r="K2575" s="3">
        <f>+Tabella2026[[#This Row],[POP_2024]]/SUM(Tabella2026[POP_2024])</f>
        <v>7.7022958813550551E-5</v>
      </c>
      <c r="L2575" s="3">
        <f>+Tabella2026[[#This Row],[INCIDENZA POPOLAZIONE]]*(PLAFOND/2)</f>
        <v>22675.501307490173</v>
      </c>
      <c r="M2575" s="3">
        <f>+IFERROR(Tabella2026[[#This Row],[reddito_2024]]/Tabella2026[[#This Row],[POP_2024]],"")</f>
        <v>20678.067621145376</v>
      </c>
      <c r="N2575" s="3">
        <f>+IF(Tabella2026[[#This Row],[REDDITO COMPLESSIVO PROCAPITE]]&lt;media_aggr_reddito_pc,(media_aggr_reddito_pc-Tabella2026[[#This Row],[REDDITO COMPLESSIVO PROCAPITE]]),0)</f>
        <v>0</v>
      </c>
      <c r="O2575" s="3">
        <f>+Tabella2026[[#This Row],[DIFFERENZA REDDITO INFERIORE ALLA MEDIA DALLA MEDIA]]*Tabella2026[[#This Row],[POP_2024]]</f>
        <v>0</v>
      </c>
      <c r="P2575" s="3">
        <f>+Tabella2026[[#This Row],[POPOLAZIONE PER DIFFERENZA ]]/SUM(Tabella2026[[POPOLAZIONE PER DIFFERENZA ]])</f>
        <v>0</v>
      </c>
      <c r="Q2575" s="3">
        <f>+Tabella2026[[#This Row],[INCIDENZA POPOLAZIONE PER DIFFERENZA]]*(PLAFOND-SUM(Tabella2026[CONTRIBUTO SULLA BASE DELLA POPOLAZIONE]))</f>
        <v>0</v>
      </c>
      <c r="R2575" s="3">
        <f>+Tabella2026[[#This Row],[CONTRIBUTO SULLA BASE DELLA POPOLAZIONE]]+Tabella2026[[#This Row],[CONTRIBUTO SULLA BASE DEL REDDITO]]</f>
        <v>22675.501307490173</v>
      </c>
      <c r="S2575" s="3">
        <f>+Tabella2026[[#This Row],[CONTRIBUTO TOTALE]]/(PLAFOND/N_TESSERE)</f>
        <v>45.351002614980345</v>
      </c>
      <c r="T2575" s="3">
        <f>+MAX(CEILING(Tabella2026[[#This Row],[preDEF1]],1),1)</f>
        <v>46</v>
      </c>
      <c r="U2575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75" s="21">
        <f>+Tabella2026[[#This Row],[DEF - n. card]]*(PLAFOND/N_TESSERE)</f>
        <v>22500</v>
      </c>
      <c r="W2575" s="18"/>
    </row>
    <row r="2576" spans="2:23" x14ac:dyDescent="0.25">
      <c r="B2576" s="1" t="s">
        <v>5126</v>
      </c>
      <c r="C2576" s="2">
        <v>67017</v>
      </c>
      <c r="D2576" s="1" t="s">
        <v>5127</v>
      </c>
      <c r="E2576" s="1" t="s">
        <v>96</v>
      </c>
      <c r="F2576" s="1" t="s">
        <v>298</v>
      </c>
      <c r="G2576" s="1" t="s">
        <v>4778</v>
      </c>
      <c r="H2576" s="1" t="s">
        <v>15836</v>
      </c>
      <c r="I2576" s="5">
        <v>4539</v>
      </c>
      <c r="J2576" s="5">
        <v>68170161</v>
      </c>
      <c r="K2576" s="3">
        <f>+Tabella2026[[#This Row],[POP_2024]]/SUM(Tabella2026[POP_2024])</f>
        <v>7.7005993404120261E-5</v>
      </c>
      <c r="L2576" s="3">
        <f>+Tabella2026[[#This Row],[INCIDENZA POPOLAZIONE]]*(PLAFOND/2)</f>
        <v>22670.506703677951</v>
      </c>
      <c r="M2576" s="3">
        <f>+IFERROR(Tabella2026[[#This Row],[reddito_2024]]/Tabella2026[[#This Row],[POP_2024]],"")</f>
        <v>15018.762062128222</v>
      </c>
      <c r="N2576" s="3">
        <f>+IF(Tabella2026[[#This Row],[REDDITO COMPLESSIVO PROCAPITE]]&lt;media_aggr_reddito_pc,(media_aggr_reddito_pc-Tabella2026[[#This Row],[REDDITO COMPLESSIVO PROCAPITE]]),0)</f>
        <v>2806.3040004805189</v>
      </c>
      <c r="O2576" s="3">
        <f>+Tabella2026[[#This Row],[DIFFERENZA REDDITO INFERIORE ALLA MEDIA DALLA MEDIA]]*Tabella2026[[#This Row],[POP_2024]]</f>
        <v>12737813.858181076</v>
      </c>
      <c r="P2576" s="3">
        <f>+Tabella2026[[#This Row],[POPOLAZIONE PER DIFFERENZA ]]/SUM(Tabella2026[[POPOLAZIONE PER DIFFERENZA ]])</f>
        <v>1.130076051608965E-4</v>
      </c>
      <c r="Q2576" s="3">
        <f>+Tabella2026[[#This Row],[INCIDENZA POPOLAZIONE PER DIFFERENZA]]*(PLAFOND-SUM(Tabella2026[CONTRIBUTO SULLA BASE DELLA POPOLAZIONE]))</f>
        <v>33269.354203664196</v>
      </c>
      <c r="R2576" s="3">
        <f>+Tabella2026[[#This Row],[CONTRIBUTO SULLA BASE DELLA POPOLAZIONE]]+Tabella2026[[#This Row],[CONTRIBUTO SULLA BASE DEL REDDITO]]</f>
        <v>55939.860907342147</v>
      </c>
      <c r="S2576" s="3">
        <f>+Tabella2026[[#This Row],[CONTRIBUTO TOTALE]]/(PLAFOND/N_TESSERE)</f>
        <v>111.87972181468429</v>
      </c>
      <c r="T2576" s="3">
        <f>+MAX(CEILING(Tabella2026[[#This Row],[preDEF1]],1),1)</f>
        <v>112</v>
      </c>
      <c r="U2576" s="9">
        <f xml:space="preserve"> IF(ROW(Tabella2026[[#This Row],[preDEF2]]) - ROW(Tabella2026[[#Headers],[preDEF2]])&lt;=ABS(SUM(Tabella2026[preDEF2])-N_TESSERE),Tabella2026[[#This Row],[preDEF2]]-1,Tabella2026[[#This Row],[preDEF2]])</f>
        <v>111</v>
      </c>
      <c r="V2576" s="21">
        <f>+Tabella2026[[#This Row],[DEF - n. card]]*(PLAFOND/N_TESSERE)</f>
        <v>55500</v>
      </c>
      <c r="W2576" s="18"/>
    </row>
    <row r="2577" spans="2:23" x14ac:dyDescent="0.25">
      <c r="B2577" s="1" t="s">
        <v>5251</v>
      </c>
      <c r="C2577" s="2">
        <v>81009</v>
      </c>
      <c r="D2577" s="1" t="s">
        <v>5252</v>
      </c>
      <c r="E2577" s="1" t="s">
        <v>21</v>
      </c>
      <c r="F2577" s="1" t="s">
        <v>166</v>
      </c>
      <c r="G2577" s="1" t="s">
        <v>4778</v>
      </c>
      <c r="H2577" s="1" t="s">
        <v>15836</v>
      </c>
      <c r="I2577" s="5">
        <v>4531</v>
      </c>
      <c r="J2577" s="5">
        <v>70849568</v>
      </c>
      <c r="K2577" s="3">
        <f>+Tabella2026[[#This Row],[POP_2024]]/SUM(Tabella2026[POP_2024])</f>
        <v>7.6870270128677877E-5</v>
      </c>
      <c r="L2577" s="3">
        <f>+Tabella2026[[#This Row],[INCIDENZA POPOLAZIONE]]*(PLAFOND/2)</f>
        <v>22630.549873180171</v>
      </c>
      <c r="M2577" s="3">
        <f>+IFERROR(Tabella2026[[#This Row],[reddito_2024]]/Tabella2026[[#This Row],[POP_2024]],"")</f>
        <v>15636.629441624365</v>
      </c>
      <c r="N2577" s="3">
        <f>+IF(Tabella2026[[#This Row],[REDDITO COMPLESSIVO PROCAPITE]]&lt;media_aggr_reddito_pc,(media_aggr_reddito_pc-Tabella2026[[#This Row],[REDDITO COMPLESSIVO PROCAPITE]]),0)</f>
        <v>2188.4366209843756</v>
      </c>
      <c r="O2577" s="3">
        <f>+Tabella2026[[#This Row],[DIFFERENZA REDDITO INFERIORE ALLA MEDIA DALLA MEDIA]]*Tabella2026[[#This Row],[POP_2024]]</f>
        <v>9915806.3296802063</v>
      </c>
      <c r="P2577" s="3">
        <f>+Tabella2026[[#This Row],[POPOLAZIONE PER DIFFERENZA ]]/SUM(Tabella2026[[POPOLAZIONE PER DIFFERENZA ]])</f>
        <v>8.797125935677884E-5</v>
      </c>
      <c r="Q2577" s="3">
        <f>+Tabella2026[[#This Row],[INCIDENZA POPOLAZIONE PER DIFFERENZA]]*(PLAFOND-SUM(Tabella2026[CONTRIBUTO SULLA BASE DELLA POPOLAZIONE]))</f>
        <v>25898.672776191277</v>
      </c>
      <c r="R2577" s="3">
        <f>+Tabella2026[[#This Row],[CONTRIBUTO SULLA BASE DELLA POPOLAZIONE]]+Tabella2026[[#This Row],[CONTRIBUTO SULLA BASE DEL REDDITO]]</f>
        <v>48529.222649371448</v>
      </c>
      <c r="S2577" s="3">
        <f>+Tabella2026[[#This Row],[CONTRIBUTO TOTALE]]/(PLAFOND/N_TESSERE)</f>
        <v>97.058445298742896</v>
      </c>
      <c r="T2577" s="3">
        <f>+MAX(CEILING(Tabella2026[[#This Row],[preDEF1]],1),1)</f>
        <v>98</v>
      </c>
      <c r="U2577" s="9">
        <f xml:space="preserve"> IF(ROW(Tabella2026[[#This Row],[preDEF2]]) - ROW(Tabella2026[[#Headers],[preDEF2]])&lt;=ABS(SUM(Tabella2026[preDEF2])-N_TESSERE),Tabella2026[[#This Row],[preDEF2]]-1,Tabella2026[[#This Row],[preDEF2]])</f>
        <v>97</v>
      </c>
      <c r="V2577" s="21">
        <f>+Tabella2026[[#This Row],[DEF - n. card]]*(PLAFOND/N_TESSERE)</f>
        <v>48500</v>
      </c>
      <c r="W2577" s="18"/>
    </row>
    <row r="2578" spans="2:23" x14ac:dyDescent="0.25">
      <c r="B2578" s="1" t="s">
        <v>5204</v>
      </c>
      <c r="C2578" s="2">
        <v>26052</v>
      </c>
      <c r="D2578" s="1" t="s">
        <v>5205</v>
      </c>
      <c r="E2578" s="1" t="s">
        <v>38</v>
      </c>
      <c r="F2578" s="1" t="s">
        <v>150</v>
      </c>
      <c r="G2578" s="1" t="s">
        <v>4778</v>
      </c>
      <c r="H2578" s="1" t="s">
        <v>15835</v>
      </c>
      <c r="I2578" s="5">
        <v>4522</v>
      </c>
      <c r="J2578" s="5">
        <v>79207783</v>
      </c>
      <c r="K2578" s="3">
        <f>+Tabella2026[[#This Row],[POP_2024]]/SUM(Tabella2026[POP_2024])</f>
        <v>7.6717581443805203E-5</v>
      </c>
      <c r="L2578" s="3">
        <f>+Tabella2026[[#This Row],[INCIDENZA POPOLAZIONE]]*(PLAFOND/2)</f>
        <v>22585.598438870169</v>
      </c>
      <c r="M2578" s="3">
        <f>+IFERROR(Tabella2026[[#This Row],[reddito_2024]]/Tabella2026[[#This Row],[POP_2024]],"")</f>
        <v>17516.095311808935</v>
      </c>
      <c r="N2578" s="3">
        <f>+IF(Tabella2026[[#This Row],[REDDITO COMPLESSIVO PROCAPITE]]&lt;media_aggr_reddito_pc,(media_aggr_reddito_pc-Tabella2026[[#This Row],[REDDITO COMPLESSIVO PROCAPITE]]),0)</f>
        <v>308.97075079980641</v>
      </c>
      <c r="O2578" s="3">
        <f>+Tabella2026[[#This Row],[DIFFERENZA REDDITO INFERIORE ALLA MEDIA DALLA MEDIA]]*Tabella2026[[#This Row],[POP_2024]]</f>
        <v>1397165.7351167246</v>
      </c>
      <c r="P2578" s="3">
        <f>+Tabella2026[[#This Row],[POPOLAZIONE PER DIFFERENZA ]]/SUM(Tabella2026[[POPOLAZIONE PER DIFFERENZA ]])</f>
        <v>1.2395404383853261E-5</v>
      </c>
      <c r="Q2578" s="3">
        <f>+Tabella2026[[#This Row],[INCIDENZA POPOLAZIONE PER DIFFERENZA]]*(PLAFOND-SUM(Tabella2026[CONTRIBUTO SULLA BASE DELLA POPOLAZIONE]))</f>
        <v>3649.197754053127</v>
      </c>
      <c r="R2578" s="3">
        <f>+Tabella2026[[#This Row],[CONTRIBUTO SULLA BASE DELLA POPOLAZIONE]]+Tabella2026[[#This Row],[CONTRIBUTO SULLA BASE DEL REDDITO]]</f>
        <v>26234.796192923295</v>
      </c>
      <c r="S2578" s="3">
        <f>+Tabella2026[[#This Row],[CONTRIBUTO TOTALE]]/(PLAFOND/N_TESSERE)</f>
        <v>52.469592385846589</v>
      </c>
      <c r="T2578" s="3">
        <f>+MAX(CEILING(Tabella2026[[#This Row],[preDEF1]],1),1)</f>
        <v>53</v>
      </c>
      <c r="U2578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578" s="21">
        <f>+Tabella2026[[#This Row],[DEF - n. card]]*(PLAFOND/N_TESSERE)</f>
        <v>26000</v>
      </c>
      <c r="W2578" s="18"/>
    </row>
    <row r="2579" spans="2:23" x14ac:dyDescent="0.25">
      <c r="B2579" s="1" t="s">
        <v>5072</v>
      </c>
      <c r="C2579" s="2">
        <v>115030</v>
      </c>
      <c r="D2579" s="1" t="s">
        <v>5073</v>
      </c>
      <c r="E2579" s="1" t="s">
        <v>76</v>
      </c>
      <c r="F2579" s="1" t="s">
        <v>625</v>
      </c>
      <c r="G2579" s="1" t="s">
        <v>4778</v>
      </c>
      <c r="H2579" s="1" t="s">
        <v>15836</v>
      </c>
      <c r="I2579" s="5">
        <v>4520</v>
      </c>
      <c r="J2579" s="5">
        <v>58603893</v>
      </c>
      <c r="K2579" s="3">
        <f>+Tabella2026[[#This Row],[POP_2024]]/SUM(Tabella2026[POP_2024])</f>
        <v>7.6683650624944611E-5</v>
      </c>
      <c r="L2579" s="3">
        <f>+Tabella2026[[#This Row],[INCIDENZA POPOLAZIONE]]*(PLAFOND/2)</f>
        <v>22575.609231245726</v>
      </c>
      <c r="M2579" s="3">
        <f>+IFERROR(Tabella2026[[#This Row],[reddito_2024]]/Tabella2026[[#This Row],[POP_2024]],"")</f>
        <v>12965.463053097345</v>
      </c>
      <c r="N2579" s="3">
        <f>+IF(Tabella2026[[#This Row],[REDDITO COMPLESSIVO PROCAPITE]]&lt;media_aggr_reddito_pc,(media_aggr_reddito_pc-Tabella2026[[#This Row],[REDDITO COMPLESSIVO PROCAPITE]]),0)</f>
        <v>4859.6030095113965</v>
      </c>
      <c r="O2579" s="3">
        <f>+Tabella2026[[#This Row],[DIFFERENZA REDDITO INFERIORE ALLA MEDIA DALLA MEDIA]]*Tabella2026[[#This Row],[POP_2024]]</f>
        <v>21965405.602991514</v>
      </c>
      <c r="P2579" s="3">
        <f>+Tabella2026[[#This Row],[POPOLAZIONE PER DIFFERENZA ]]/SUM(Tabella2026[[POPOLAZIONE PER DIFFERENZA ]])</f>
        <v>1.9487314787439267E-4</v>
      </c>
      <c r="Q2579" s="3">
        <f>+Tabella2026[[#This Row],[INCIDENZA POPOLAZIONE PER DIFFERENZA]]*(PLAFOND-SUM(Tabella2026[CONTRIBUTO SULLA BASE DELLA POPOLAZIONE]))</f>
        <v>57370.508579360525</v>
      </c>
      <c r="R2579" s="3">
        <f>+Tabella2026[[#This Row],[CONTRIBUTO SULLA BASE DELLA POPOLAZIONE]]+Tabella2026[[#This Row],[CONTRIBUTO SULLA BASE DEL REDDITO]]</f>
        <v>79946.117810606258</v>
      </c>
      <c r="S2579" s="3">
        <f>+Tabella2026[[#This Row],[CONTRIBUTO TOTALE]]/(PLAFOND/N_TESSERE)</f>
        <v>159.89223562121251</v>
      </c>
      <c r="T2579" s="3">
        <f>+MAX(CEILING(Tabella2026[[#This Row],[preDEF1]],1),1)</f>
        <v>160</v>
      </c>
      <c r="U2579" s="9">
        <f xml:space="preserve"> IF(ROW(Tabella2026[[#This Row],[preDEF2]]) - ROW(Tabella2026[[#Headers],[preDEF2]])&lt;=ABS(SUM(Tabella2026[preDEF2])-N_TESSERE),Tabella2026[[#This Row],[preDEF2]]-1,Tabella2026[[#This Row],[preDEF2]])</f>
        <v>159</v>
      </c>
      <c r="V2579" s="21">
        <f>+Tabella2026[[#This Row],[DEF - n. card]]*(PLAFOND/N_TESSERE)</f>
        <v>79500</v>
      </c>
      <c r="W2579" s="18"/>
    </row>
    <row r="2580" spans="2:23" x14ac:dyDescent="0.25">
      <c r="B2580" s="1" t="s">
        <v>5134</v>
      </c>
      <c r="C2580" s="2">
        <v>1255</v>
      </c>
      <c r="D2580" s="1" t="s">
        <v>5135</v>
      </c>
      <c r="E2580" s="1" t="s">
        <v>18</v>
      </c>
      <c r="F2580" s="1" t="s">
        <v>17</v>
      </c>
      <c r="G2580" s="1" t="s">
        <v>4778</v>
      </c>
      <c r="H2580" s="1" t="s">
        <v>15835</v>
      </c>
      <c r="I2580" s="5">
        <v>4518</v>
      </c>
      <c r="J2580" s="5">
        <v>81359350</v>
      </c>
      <c r="K2580" s="3">
        <f>+Tabella2026[[#This Row],[POP_2024]]/SUM(Tabella2026[POP_2024])</f>
        <v>7.6649719806084018E-5</v>
      </c>
      <c r="L2580" s="3">
        <f>+Tabella2026[[#This Row],[INCIDENZA POPOLAZIONE]]*(PLAFOND/2)</f>
        <v>22565.620023621279</v>
      </c>
      <c r="M2580" s="3">
        <f>+IFERROR(Tabella2026[[#This Row],[reddito_2024]]/Tabella2026[[#This Row],[POP_2024]],"")</f>
        <v>18007.824258521468</v>
      </c>
      <c r="N2580" s="3">
        <f>+IF(Tabella2026[[#This Row],[REDDITO COMPLESSIVO PROCAPITE]]&lt;media_aggr_reddito_pc,(media_aggr_reddito_pc-Tabella2026[[#This Row],[REDDITO COMPLESSIVO PROCAPITE]]),0)</f>
        <v>0</v>
      </c>
      <c r="O2580" s="3">
        <f>+Tabella2026[[#This Row],[DIFFERENZA REDDITO INFERIORE ALLA MEDIA DALLA MEDIA]]*Tabella2026[[#This Row],[POP_2024]]</f>
        <v>0</v>
      </c>
      <c r="P2580" s="3">
        <f>+Tabella2026[[#This Row],[POPOLAZIONE PER DIFFERENZA ]]/SUM(Tabella2026[[POPOLAZIONE PER DIFFERENZA ]])</f>
        <v>0</v>
      </c>
      <c r="Q2580" s="3">
        <f>+Tabella2026[[#This Row],[INCIDENZA POPOLAZIONE PER DIFFERENZA]]*(PLAFOND-SUM(Tabella2026[CONTRIBUTO SULLA BASE DELLA POPOLAZIONE]))</f>
        <v>0</v>
      </c>
      <c r="R2580" s="3">
        <f>+Tabella2026[[#This Row],[CONTRIBUTO SULLA BASE DELLA POPOLAZIONE]]+Tabella2026[[#This Row],[CONTRIBUTO SULLA BASE DEL REDDITO]]</f>
        <v>22565.620023621279</v>
      </c>
      <c r="S2580" s="3">
        <f>+Tabella2026[[#This Row],[CONTRIBUTO TOTALE]]/(PLAFOND/N_TESSERE)</f>
        <v>45.131240047242557</v>
      </c>
      <c r="T2580" s="3">
        <f>+MAX(CEILING(Tabella2026[[#This Row],[preDEF1]],1),1)</f>
        <v>46</v>
      </c>
      <c r="U2580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80" s="21">
        <f>+Tabella2026[[#This Row],[DEF - n. card]]*(PLAFOND/N_TESSERE)</f>
        <v>22500</v>
      </c>
      <c r="W2580" s="18"/>
    </row>
    <row r="2581" spans="2:23" x14ac:dyDescent="0.25">
      <c r="B2581" s="1" t="s">
        <v>5337</v>
      </c>
      <c r="C2581" s="2">
        <v>37034</v>
      </c>
      <c r="D2581" s="1" t="s">
        <v>5338</v>
      </c>
      <c r="E2581" s="1" t="s">
        <v>27</v>
      </c>
      <c r="F2581" s="1" t="s">
        <v>26</v>
      </c>
      <c r="G2581" s="1" t="s">
        <v>4778</v>
      </c>
      <c r="H2581" s="1" t="s">
        <v>15835</v>
      </c>
      <c r="I2581" s="5">
        <v>4517</v>
      </c>
      <c r="J2581" s="5">
        <v>89726355</v>
      </c>
      <c r="K2581" s="3">
        <f>+Tabella2026[[#This Row],[POP_2024]]/SUM(Tabella2026[POP_2024])</f>
        <v>7.6632754396653715E-5</v>
      </c>
      <c r="L2581" s="3">
        <f>+Tabella2026[[#This Row],[INCIDENZA POPOLAZIONE]]*(PLAFOND/2)</f>
        <v>22560.625419809057</v>
      </c>
      <c r="M2581" s="3">
        <f>+IFERROR(Tabella2026[[#This Row],[reddito_2024]]/Tabella2026[[#This Row],[POP_2024]],"")</f>
        <v>19864.147664379012</v>
      </c>
      <c r="N2581" s="3">
        <f>+IF(Tabella2026[[#This Row],[REDDITO COMPLESSIVO PROCAPITE]]&lt;media_aggr_reddito_pc,(media_aggr_reddito_pc-Tabella2026[[#This Row],[REDDITO COMPLESSIVO PROCAPITE]]),0)</f>
        <v>0</v>
      </c>
      <c r="O2581" s="3">
        <f>+Tabella2026[[#This Row],[DIFFERENZA REDDITO INFERIORE ALLA MEDIA DALLA MEDIA]]*Tabella2026[[#This Row],[POP_2024]]</f>
        <v>0</v>
      </c>
      <c r="P2581" s="3">
        <f>+Tabella2026[[#This Row],[POPOLAZIONE PER DIFFERENZA ]]/SUM(Tabella2026[[POPOLAZIONE PER DIFFERENZA ]])</f>
        <v>0</v>
      </c>
      <c r="Q2581" s="3">
        <f>+Tabella2026[[#This Row],[INCIDENZA POPOLAZIONE PER DIFFERENZA]]*(PLAFOND-SUM(Tabella2026[CONTRIBUTO SULLA BASE DELLA POPOLAZIONE]))</f>
        <v>0</v>
      </c>
      <c r="R2581" s="3">
        <f>+Tabella2026[[#This Row],[CONTRIBUTO SULLA BASE DELLA POPOLAZIONE]]+Tabella2026[[#This Row],[CONTRIBUTO SULLA BASE DEL REDDITO]]</f>
        <v>22560.625419809057</v>
      </c>
      <c r="S2581" s="3">
        <f>+Tabella2026[[#This Row],[CONTRIBUTO TOTALE]]/(PLAFOND/N_TESSERE)</f>
        <v>45.121250839618114</v>
      </c>
      <c r="T2581" s="3">
        <f>+MAX(CEILING(Tabella2026[[#This Row],[preDEF1]],1),1)</f>
        <v>46</v>
      </c>
      <c r="U2581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81" s="21">
        <f>+Tabella2026[[#This Row],[DEF - n. card]]*(PLAFOND/N_TESSERE)</f>
        <v>22500</v>
      </c>
      <c r="W2581" s="18"/>
    </row>
    <row r="2582" spans="2:23" x14ac:dyDescent="0.25">
      <c r="B2582" s="1" t="s">
        <v>5299</v>
      </c>
      <c r="C2582" s="2">
        <v>108042</v>
      </c>
      <c r="D2582" s="1" t="s">
        <v>5300</v>
      </c>
      <c r="E2582" s="1" t="s">
        <v>12</v>
      </c>
      <c r="F2582" s="1" t="s">
        <v>91</v>
      </c>
      <c r="G2582" s="1" t="s">
        <v>4778</v>
      </c>
      <c r="H2582" s="1" t="s">
        <v>15835</v>
      </c>
      <c r="I2582" s="5">
        <v>4517</v>
      </c>
      <c r="J2582" s="5">
        <v>96905899</v>
      </c>
      <c r="K2582" s="3">
        <f>+Tabella2026[[#This Row],[POP_2024]]/SUM(Tabella2026[POP_2024])</f>
        <v>7.6632754396653715E-5</v>
      </c>
      <c r="L2582" s="3">
        <f>+Tabella2026[[#This Row],[INCIDENZA POPOLAZIONE]]*(PLAFOND/2)</f>
        <v>22560.625419809057</v>
      </c>
      <c r="M2582" s="3">
        <f>+IFERROR(Tabella2026[[#This Row],[reddito_2024]]/Tabella2026[[#This Row],[POP_2024]],"")</f>
        <v>21453.597299092318</v>
      </c>
      <c r="N2582" s="3">
        <f>+IF(Tabella2026[[#This Row],[REDDITO COMPLESSIVO PROCAPITE]]&lt;media_aggr_reddito_pc,(media_aggr_reddito_pc-Tabella2026[[#This Row],[REDDITO COMPLESSIVO PROCAPITE]]),0)</f>
        <v>0</v>
      </c>
      <c r="O2582" s="3">
        <f>+Tabella2026[[#This Row],[DIFFERENZA REDDITO INFERIORE ALLA MEDIA DALLA MEDIA]]*Tabella2026[[#This Row],[POP_2024]]</f>
        <v>0</v>
      </c>
      <c r="P2582" s="3">
        <f>+Tabella2026[[#This Row],[POPOLAZIONE PER DIFFERENZA ]]/SUM(Tabella2026[[POPOLAZIONE PER DIFFERENZA ]])</f>
        <v>0</v>
      </c>
      <c r="Q2582" s="3">
        <f>+Tabella2026[[#This Row],[INCIDENZA POPOLAZIONE PER DIFFERENZA]]*(PLAFOND-SUM(Tabella2026[CONTRIBUTO SULLA BASE DELLA POPOLAZIONE]))</f>
        <v>0</v>
      </c>
      <c r="R2582" s="3">
        <f>+Tabella2026[[#This Row],[CONTRIBUTO SULLA BASE DELLA POPOLAZIONE]]+Tabella2026[[#This Row],[CONTRIBUTO SULLA BASE DEL REDDITO]]</f>
        <v>22560.625419809057</v>
      </c>
      <c r="S2582" s="3">
        <f>+Tabella2026[[#This Row],[CONTRIBUTO TOTALE]]/(PLAFOND/N_TESSERE)</f>
        <v>45.121250839618114</v>
      </c>
      <c r="T2582" s="3">
        <f>+MAX(CEILING(Tabella2026[[#This Row],[preDEF1]],1),1)</f>
        <v>46</v>
      </c>
      <c r="U2582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82" s="21">
        <f>+Tabella2026[[#This Row],[DEF - n. card]]*(PLAFOND/N_TESSERE)</f>
        <v>22500</v>
      </c>
      <c r="W2582" s="18"/>
    </row>
    <row r="2583" spans="2:23" x14ac:dyDescent="0.25">
      <c r="B2583" s="1" t="s">
        <v>4955</v>
      </c>
      <c r="C2583" s="2">
        <v>85017</v>
      </c>
      <c r="D2583" s="1" t="s">
        <v>4956</v>
      </c>
      <c r="E2583" s="1" t="s">
        <v>21</v>
      </c>
      <c r="F2583" s="1" t="s">
        <v>189</v>
      </c>
      <c r="G2583" s="1" t="s">
        <v>4778</v>
      </c>
      <c r="H2583" s="1" t="s">
        <v>15836</v>
      </c>
      <c r="I2583" s="5">
        <v>4516</v>
      </c>
      <c r="J2583" s="5">
        <v>49759994</v>
      </c>
      <c r="K2583" s="3">
        <f>+Tabella2026[[#This Row],[POP_2024]]/SUM(Tabella2026[POP_2024])</f>
        <v>7.6615788987223412E-5</v>
      </c>
      <c r="L2583" s="3">
        <f>+Tabella2026[[#This Row],[INCIDENZA POPOLAZIONE]]*(PLAFOND/2)</f>
        <v>22555.630815996832</v>
      </c>
      <c r="M2583" s="3">
        <f>+IFERROR(Tabella2026[[#This Row],[reddito_2024]]/Tabella2026[[#This Row],[POP_2024]],"")</f>
        <v>11018.599202834366</v>
      </c>
      <c r="N2583" s="3">
        <f>+IF(Tabella2026[[#This Row],[REDDITO COMPLESSIVO PROCAPITE]]&lt;media_aggr_reddito_pc,(media_aggr_reddito_pc-Tabella2026[[#This Row],[REDDITO COMPLESSIVO PROCAPITE]]),0)</f>
        <v>6806.4668597743748</v>
      </c>
      <c r="O2583" s="3">
        <f>+Tabella2026[[#This Row],[DIFFERENZA REDDITO INFERIORE ALLA MEDIA DALLA MEDIA]]*Tabella2026[[#This Row],[POP_2024]]</f>
        <v>30738004.338741075</v>
      </c>
      <c r="P2583" s="3">
        <f>+Tabella2026[[#This Row],[POPOLAZIONE PER DIFFERENZA ]]/SUM(Tabella2026[[POPOLAZIONE PER DIFFERENZA ]])</f>
        <v>2.7270207403096717E-4</v>
      </c>
      <c r="Q2583" s="3">
        <f>+Tabella2026[[#This Row],[INCIDENZA POPOLAZIONE PER DIFFERENZA]]*(PLAFOND-SUM(Tabella2026[CONTRIBUTO SULLA BASE DELLA POPOLAZIONE]))</f>
        <v>80283.286068161542</v>
      </c>
      <c r="R2583" s="3">
        <f>+Tabella2026[[#This Row],[CONTRIBUTO SULLA BASE DELLA POPOLAZIONE]]+Tabella2026[[#This Row],[CONTRIBUTO SULLA BASE DEL REDDITO]]</f>
        <v>102838.91688415837</v>
      </c>
      <c r="S2583" s="3">
        <f>+Tabella2026[[#This Row],[CONTRIBUTO TOTALE]]/(PLAFOND/N_TESSERE)</f>
        <v>205.67783376831676</v>
      </c>
      <c r="T2583" s="3">
        <f>+MAX(CEILING(Tabella2026[[#This Row],[preDEF1]],1),1)</f>
        <v>206</v>
      </c>
      <c r="U2583" s="9">
        <f xml:space="preserve"> IF(ROW(Tabella2026[[#This Row],[preDEF2]]) - ROW(Tabella2026[[#Headers],[preDEF2]])&lt;=ABS(SUM(Tabella2026[preDEF2])-N_TESSERE),Tabella2026[[#This Row],[preDEF2]]-1,Tabella2026[[#This Row],[preDEF2]])</f>
        <v>205</v>
      </c>
      <c r="V2583" s="21">
        <f>+Tabella2026[[#This Row],[DEF - n. card]]*(PLAFOND/N_TESSERE)</f>
        <v>102500</v>
      </c>
      <c r="W2583" s="18"/>
    </row>
    <row r="2584" spans="2:23" x14ac:dyDescent="0.25">
      <c r="B2584" s="1" t="s">
        <v>5194</v>
      </c>
      <c r="C2584" s="2">
        <v>22183</v>
      </c>
      <c r="D2584" s="1" t="s">
        <v>5195</v>
      </c>
      <c r="E2584" s="1" t="s">
        <v>99</v>
      </c>
      <c r="F2584" s="1" t="s">
        <v>98</v>
      </c>
      <c r="G2584" s="1" t="s">
        <v>4778</v>
      </c>
      <c r="H2584" s="1" t="s">
        <v>15835</v>
      </c>
      <c r="I2584" s="5">
        <v>4516</v>
      </c>
      <c r="J2584" s="5">
        <v>90446988</v>
      </c>
      <c r="K2584" s="3">
        <f>+Tabella2026[[#This Row],[POP_2024]]/SUM(Tabella2026[POP_2024])</f>
        <v>7.6615788987223412E-5</v>
      </c>
      <c r="L2584" s="3">
        <f>+Tabella2026[[#This Row],[INCIDENZA POPOLAZIONE]]*(PLAFOND/2)</f>
        <v>22555.630815996832</v>
      </c>
      <c r="M2584" s="3">
        <f>+IFERROR(Tabella2026[[#This Row],[reddito_2024]]/Tabella2026[[#This Row],[POP_2024]],"")</f>
        <v>20028.119574844997</v>
      </c>
      <c r="N2584" s="3">
        <f>+IF(Tabella2026[[#This Row],[REDDITO COMPLESSIVO PROCAPITE]]&lt;media_aggr_reddito_pc,(media_aggr_reddito_pc-Tabella2026[[#This Row],[REDDITO COMPLESSIVO PROCAPITE]]),0)</f>
        <v>0</v>
      </c>
      <c r="O2584" s="3">
        <f>+Tabella2026[[#This Row],[DIFFERENZA REDDITO INFERIORE ALLA MEDIA DALLA MEDIA]]*Tabella2026[[#This Row],[POP_2024]]</f>
        <v>0</v>
      </c>
      <c r="P2584" s="3">
        <f>+Tabella2026[[#This Row],[POPOLAZIONE PER DIFFERENZA ]]/SUM(Tabella2026[[POPOLAZIONE PER DIFFERENZA ]])</f>
        <v>0</v>
      </c>
      <c r="Q2584" s="3">
        <f>+Tabella2026[[#This Row],[INCIDENZA POPOLAZIONE PER DIFFERENZA]]*(PLAFOND-SUM(Tabella2026[CONTRIBUTO SULLA BASE DELLA POPOLAZIONE]))</f>
        <v>0</v>
      </c>
      <c r="R2584" s="3">
        <f>+Tabella2026[[#This Row],[CONTRIBUTO SULLA BASE DELLA POPOLAZIONE]]+Tabella2026[[#This Row],[CONTRIBUTO SULLA BASE DEL REDDITO]]</f>
        <v>22555.630815996832</v>
      </c>
      <c r="S2584" s="3">
        <f>+Tabella2026[[#This Row],[CONTRIBUTO TOTALE]]/(PLAFOND/N_TESSERE)</f>
        <v>45.111261631993663</v>
      </c>
      <c r="T2584" s="3">
        <f>+MAX(CEILING(Tabella2026[[#This Row],[preDEF1]],1),1)</f>
        <v>46</v>
      </c>
      <c r="U2584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84" s="21">
        <f>+Tabella2026[[#This Row],[DEF - n. card]]*(PLAFOND/N_TESSERE)</f>
        <v>22500</v>
      </c>
      <c r="W2584" s="18"/>
    </row>
    <row r="2585" spans="2:23" x14ac:dyDescent="0.25">
      <c r="B2585" s="1" t="s">
        <v>5042</v>
      </c>
      <c r="C2585" s="2">
        <v>119008</v>
      </c>
      <c r="D2585" s="1" t="s">
        <v>5043</v>
      </c>
      <c r="E2585" s="1" t="s">
        <v>76</v>
      </c>
      <c r="F2585" s="1" t="s">
        <v>15838</v>
      </c>
      <c r="G2585" s="1" t="s">
        <v>4778</v>
      </c>
      <c r="H2585" s="1" t="s">
        <v>15836</v>
      </c>
      <c r="I2585" s="5">
        <v>4515</v>
      </c>
      <c r="J2585" s="5">
        <v>59544727</v>
      </c>
      <c r="K2585" s="3">
        <f>+Tabella2026[[#This Row],[POP_2024]]/SUM(Tabella2026[POP_2024])</f>
        <v>7.6598823577793122E-5</v>
      </c>
      <c r="L2585" s="3">
        <f>+Tabella2026[[#This Row],[INCIDENZA POPOLAZIONE]]*(PLAFOND/2)</f>
        <v>22550.63621218461</v>
      </c>
      <c r="M2585" s="3">
        <f>+IFERROR(Tabella2026[[#This Row],[reddito_2024]]/Tabella2026[[#This Row],[POP_2024]],"")</f>
        <v>13188.20088593577</v>
      </c>
      <c r="N2585" s="3">
        <f>+IF(Tabella2026[[#This Row],[REDDITO COMPLESSIVO PROCAPITE]]&lt;media_aggr_reddito_pc,(media_aggr_reddito_pc-Tabella2026[[#This Row],[REDDITO COMPLESSIVO PROCAPITE]]),0)</f>
        <v>4636.8651766729708</v>
      </c>
      <c r="O2585" s="3">
        <f>+Tabella2026[[#This Row],[DIFFERENZA REDDITO INFERIORE ALLA MEDIA DALLA MEDIA]]*Tabella2026[[#This Row],[POP_2024]]</f>
        <v>20935446.272678465</v>
      </c>
      <c r="P2585" s="3">
        <f>+Tabella2026[[#This Row],[POPOLAZIONE PER DIFFERENZA ]]/SUM(Tabella2026[[POPOLAZIONE PER DIFFERENZA ]])</f>
        <v>1.8573553300360829E-4</v>
      </c>
      <c r="Q2585" s="3">
        <f>+Tabella2026[[#This Row],[INCIDENZA POPOLAZIONE PER DIFFERENZA]]*(PLAFOND-SUM(Tabella2026[CONTRIBUTO SULLA BASE DELLA POPOLAZIONE]))</f>
        <v>54680.401614612747</v>
      </c>
      <c r="R2585" s="3">
        <f>+Tabella2026[[#This Row],[CONTRIBUTO SULLA BASE DELLA POPOLAZIONE]]+Tabella2026[[#This Row],[CONTRIBUTO SULLA BASE DEL REDDITO]]</f>
        <v>77231.037826797357</v>
      </c>
      <c r="S2585" s="3">
        <f>+Tabella2026[[#This Row],[CONTRIBUTO TOTALE]]/(PLAFOND/N_TESSERE)</f>
        <v>154.46207565359472</v>
      </c>
      <c r="T2585" s="3">
        <f>+MAX(CEILING(Tabella2026[[#This Row],[preDEF1]],1),1)</f>
        <v>155</v>
      </c>
      <c r="U2585" s="9">
        <f xml:space="preserve"> IF(ROW(Tabella2026[[#This Row],[preDEF2]]) - ROW(Tabella2026[[#Headers],[preDEF2]])&lt;=ABS(SUM(Tabella2026[preDEF2])-N_TESSERE),Tabella2026[[#This Row],[preDEF2]]-1,Tabella2026[[#This Row],[preDEF2]])</f>
        <v>154</v>
      </c>
      <c r="V2585" s="21">
        <f>+Tabella2026[[#This Row],[DEF - n. card]]*(PLAFOND/N_TESSERE)</f>
        <v>77000</v>
      </c>
      <c r="W2585" s="18"/>
    </row>
    <row r="2586" spans="2:23" x14ac:dyDescent="0.25">
      <c r="B2586" s="1" t="s">
        <v>5239</v>
      </c>
      <c r="C2586" s="2">
        <v>52031</v>
      </c>
      <c r="D2586" s="1" t="s">
        <v>5240</v>
      </c>
      <c r="E2586" s="1" t="s">
        <v>30</v>
      </c>
      <c r="F2586" s="1" t="s">
        <v>283</v>
      </c>
      <c r="G2586" s="1" t="s">
        <v>4778</v>
      </c>
      <c r="H2586" s="1" t="s">
        <v>15834</v>
      </c>
      <c r="I2586" s="5">
        <v>4515</v>
      </c>
      <c r="J2586" s="5">
        <v>73835013</v>
      </c>
      <c r="K2586" s="3">
        <f>+Tabella2026[[#This Row],[POP_2024]]/SUM(Tabella2026[POP_2024])</f>
        <v>7.6598823577793122E-5</v>
      </c>
      <c r="L2586" s="3">
        <f>+Tabella2026[[#This Row],[INCIDENZA POPOLAZIONE]]*(PLAFOND/2)</f>
        <v>22550.63621218461</v>
      </c>
      <c r="M2586" s="3">
        <f>+IFERROR(Tabella2026[[#This Row],[reddito_2024]]/Tabella2026[[#This Row],[POP_2024]],"")</f>
        <v>16353.26976744186</v>
      </c>
      <c r="N2586" s="3">
        <f>+IF(Tabella2026[[#This Row],[REDDITO COMPLESSIVO PROCAPITE]]&lt;media_aggr_reddito_pc,(media_aggr_reddito_pc-Tabella2026[[#This Row],[REDDITO COMPLESSIVO PROCAPITE]]),0)</f>
        <v>1471.7962951668815</v>
      </c>
      <c r="O2586" s="3">
        <f>+Tabella2026[[#This Row],[DIFFERENZA REDDITO INFERIORE ALLA MEDIA DALLA MEDIA]]*Tabella2026[[#This Row],[POP_2024]]</f>
        <v>6645160.2726784702</v>
      </c>
      <c r="P2586" s="3">
        <f>+Tabella2026[[#This Row],[POPOLAZIONE PER DIFFERENZA ]]/SUM(Tabella2026[[POPOLAZIONE PER DIFFERENZA ]])</f>
        <v>5.895467281015504E-5</v>
      </c>
      <c r="Q2586" s="3">
        <f>+Tabella2026[[#This Row],[INCIDENZA POPOLAZIONE PER DIFFERENZA]]*(PLAFOND-SUM(Tabella2026[CONTRIBUTO SULLA BASE DELLA POPOLAZIONE]))</f>
        <v>17356.211459305108</v>
      </c>
      <c r="R2586" s="3">
        <f>+Tabella2026[[#This Row],[CONTRIBUTO SULLA BASE DELLA POPOLAZIONE]]+Tabella2026[[#This Row],[CONTRIBUTO SULLA BASE DEL REDDITO]]</f>
        <v>39906.847671489719</v>
      </c>
      <c r="S2586" s="3">
        <f>+Tabella2026[[#This Row],[CONTRIBUTO TOTALE]]/(PLAFOND/N_TESSERE)</f>
        <v>79.813695342979443</v>
      </c>
      <c r="T2586" s="3">
        <f>+MAX(CEILING(Tabella2026[[#This Row],[preDEF1]],1),1)</f>
        <v>80</v>
      </c>
      <c r="U2586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2586" s="21">
        <f>+Tabella2026[[#This Row],[DEF - n. card]]*(PLAFOND/N_TESSERE)</f>
        <v>39500</v>
      </c>
      <c r="W2586" s="18"/>
    </row>
    <row r="2587" spans="2:23" x14ac:dyDescent="0.25">
      <c r="B2587" s="1" t="s">
        <v>5331</v>
      </c>
      <c r="C2587" s="2">
        <v>16081</v>
      </c>
      <c r="D2587" s="1" t="s">
        <v>5332</v>
      </c>
      <c r="E2587" s="1" t="s">
        <v>12</v>
      </c>
      <c r="F2587" s="1" t="s">
        <v>93</v>
      </c>
      <c r="G2587" s="1" t="s">
        <v>4778</v>
      </c>
      <c r="H2587" s="1" t="s">
        <v>15835</v>
      </c>
      <c r="I2587" s="5">
        <v>4512</v>
      </c>
      <c r="J2587" s="5">
        <v>87973710</v>
      </c>
      <c r="K2587" s="3">
        <f>+Tabella2026[[#This Row],[POP_2024]]/SUM(Tabella2026[POP_2024])</f>
        <v>7.6547927349502226E-5</v>
      </c>
      <c r="L2587" s="3">
        <f>+Tabella2026[[#This Row],[INCIDENZA POPOLAZIONE]]*(PLAFOND/2)</f>
        <v>22535.652400747942</v>
      </c>
      <c r="M2587" s="3">
        <f>+IFERROR(Tabella2026[[#This Row],[reddito_2024]]/Tabella2026[[#This Row],[POP_2024]],"")</f>
        <v>19497.719414893618</v>
      </c>
      <c r="N2587" s="3">
        <f>+IF(Tabella2026[[#This Row],[REDDITO COMPLESSIVO PROCAPITE]]&lt;media_aggr_reddito_pc,(media_aggr_reddito_pc-Tabella2026[[#This Row],[REDDITO COMPLESSIVO PROCAPITE]]),0)</f>
        <v>0</v>
      </c>
      <c r="O2587" s="3">
        <f>+Tabella2026[[#This Row],[DIFFERENZA REDDITO INFERIORE ALLA MEDIA DALLA MEDIA]]*Tabella2026[[#This Row],[POP_2024]]</f>
        <v>0</v>
      </c>
      <c r="P2587" s="3">
        <f>+Tabella2026[[#This Row],[POPOLAZIONE PER DIFFERENZA ]]/SUM(Tabella2026[[POPOLAZIONE PER DIFFERENZA ]])</f>
        <v>0</v>
      </c>
      <c r="Q2587" s="3">
        <f>+Tabella2026[[#This Row],[INCIDENZA POPOLAZIONE PER DIFFERENZA]]*(PLAFOND-SUM(Tabella2026[CONTRIBUTO SULLA BASE DELLA POPOLAZIONE]))</f>
        <v>0</v>
      </c>
      <c r="R2587" s="3">
        <f>+Tabella2026[[#This Row],[CONTRIBUTO SULLA BASE DELLA POPOLAZIONE]]+Tabella2026[[#This Row],[CONTRIBUTO SULLA BASE DEL REDDITO]]</f>
        <v>22535.652400747942</v>
      </c>
      <c r="S2587" s="3">
        <f>+Tabella2026[[#This Row],[CONTRIBUTO TOTALE]]/(PLAFOND/N_TESSERE)</f>
        <v>45.071304801495884</v>
      </c>
      <c r="T2587" s="3">
        <f>+MAX(CEILING(Tabella2026[[#This Row],[preDEF1]],1),1)</f>
        <v>46</v>
      </c>
      <c r="U2587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87" s="21">
        <f>+Tabella2026[[#This Row],[DEF - n. card]]*(PLAFOND/N_TESSERE)</f>
        <v>22500</v>
      </c>
      <c r="W2587" s="18"/>
    </row>
    <row r="2588" spans="2:23" x14ac:dyDescent="0.25">
      <c r="B2588" s="1" t="s">
        <v>5052</v>
      </c>
      <c r="C2588" s="2">
        <v>80029</v>
      </c>
      <c r="D2588" s="1" t="s">
        <v>5053</v>
      </c>
      <c r="E2588" s="1" t="s">
        <v>61</v>
      </c>
      <c r="F2588" s="1" t="s">
        <v>62</v>
      </c>
      <c r="G2588" s="1" t="s">
        <v>4778</v>
      </c>
      <c r="H2588" s="1" t="s">
        <v>15836</v>
      </c>
      <c r="I2588" s="5">
        <v>4511</v>
      </c>
      <c r="J2588" s="5">
        <v>51559899</v>
      </c>
      <c r="K2588" s="3">
        <f>+Tabella2026[[#This Row],[POP_2024]]/SUM(Tabella2026[POP_2024])</f>
        <v>7.6530961940071937E-5</v>
      </c>
      <c r="L2588" s="3">
        <f>+Tabella2026[[#This Row],[INCIDENZA POPOLAZIONE]]*(PLAFOND/2)</f>
        <v>22530.657796935724</v>
      </c>
      <c r="M2588" s="3">
        <f>+IFERROR(Tabella2026[[#This Row],[reddito_2024]]/Tabella2026[[#This Row],[POP_2024]],"")</f>
        <v>11429.815783639991</v>
      </c>
      <c r="N2588" s="3">
        <f>+IF(Tabella2026[[#This Row],[REDDITO COMPLESSIVO PROCAPITE]]&lt;media_aggr_reddito_pc,(media_aggr_reddito_pc-Tabella2026[[#This Row],[REDDITO COMPLESSIVO PROCAPITE]]),0)</f>
        <v>6395.2502789687496</v>
      </c>
      <c r="O2588" s="3">
        <f>+Tabella2026[[#This Row],[DIFFERENZA REDDITO INFERIORE ALLA MEDIA DALLA MEDIA]]*Tabella2026[[#This Row],[POP_2024]]</f>
        <v>28848974.00842803</v>
      </c>
      <c r="P2588" s="3">
        <f>+Tabella2026[[#This Row],[POPOLAZIONE PER DIFFERENZA ]]/SUM(Tabella2026[[POPOLAZIONE PER DIFFERENZA ]])</f>
        <v>2.5594293497604472E-4</v>
      </c>
      <c r="Q2588" s="3">
        <f>+Tabella2026[[#This Row],[INCIDENZA POPOLAZIONE PER DIFFERENZA]]*(PLAFOND-SUM(Tabella2026[CONTRIBUTO SULLA BASE DELLA POPOLAZIONE]))</f>
        <v>75349.408099746637</v>
      </c>
      <c r="R2588" s="3">
        <f>+Tabella2026[[#This Row],[CONTRIBUTO SULLA BASE DELLA POPOLAZIONE]]+Tabella2026[[#This Row],[CONTRIBUTO SULLA BASE DEL REDDITO]]</f>
        <v>97880.065896682354</v>
      </c>
      <c r="S2588" s="3">
        <f>+Tabella2026[[#This Row],[CONTRIBUTO TOTALE]]/(PLAFOND/N_TESSERE)</f>
        <v>195.76013179336471</v>
      </c>
      <c r="T2588" s="3">
        <f>+MAX(CEILING(Tabella2026[[#This Row],[preDEF1]],1),1)</f>
        <v>196</v>
      </c>
      <c r="U2588" s="9">
        <f xml:space="preserve"> IF(ROW(Tabella2026[[#This Row],[preDEF2]]) - ROW(Tabella2026[[#Headers],[preDEF2]])&lt;=ABS(SUM(Tabella2026[preDEF2])-N_TESSERE),Tabella2026[[#This Row],[preDEF2]]-1,Tabella2026[[#This Row],[preDEF2]])</f>
        <v>195</v>
      </c>
      <c r="V2588" s="21">
        <f>+Tabella2026[[#This Row],[DEF - n. card]]*(PLAFOND/N_TESSERE)</f>
        <v>97500</v>
      </c>
      <c r="W2588" s="18"/>
    </row>
    <row r="2589" spans="2:23" x14ac:dyDescent="0.25">
      <c r="B2589" s="1" t="s">
        <v>5287</v>
      </c>
      <c r="C2589" s="2">
        <v>79069</v>
      </c>
      <c r="D2589" s="1" t="s">
        <v>5288</v>
      </c>
      <c r="E2589" s="1" t="s">
        <v>61</v>
      </c>
      <c r="F2589" s="1" t="s">
        <v>148</v>
      </c>
      <c r="G2589" s="1" t="s">
        <v>4778</v>
      </c>
      <c r="H2589" s="1" t="s">
        <v>15836</v>
      </c>
      <c r="I2589" s="5">
        <v>4511</v>
      </c>
      <c r="J2589" s="5">
        <v>42893458</v>
      </c>
      <c r="K2589" s="3">
        <f>+Tabella2026[[#This Row],[POP_2024]]/SUM(Tabella2026[POP_2024])</f>
        <v>7.6530961940071937E-5</v>
      </c>
      <c r="L2589" s="3">
        <f>+Tabella2026[[#This Row],[INCIDENZA POPOLAZIONE]]*(PLAFOND/2)</f>
        <v>22530.657796935724</v>
      </c>
      <c r="M2589" s="3">
        <f>+IFERROR(Tabella2026[[#This Row],[reddito_2024]]/Tabella2026[[#This Row],[POP_2024]],"")</f>
        <v>9508.6362225670582</v>
      </c>
      <c r="N2589" s="3">
        <f>+IF(Tabella2026[[#This Row],[REDDITO COMPLESSIVO PROCAPITE]]&lt;media_aggr_reddito_pc,(media_aggr_reddito_pc-Tabella2026[[#This Row],[REDDITO COMPLESSIVO PROCAPITE]]),0)</f>
        <v>8316.4298400416828</v>
      </c>
      <c r="O2589" s="3">
        <f>+Tabella2026[[#This Row],[DIFFERENZA REDDITO INFERIORE ALLA MEDIA DALLA MEDIA]]*Tabella2026[[#This Row],[POP_2024]]</f>
        <v>37515415.00842803</v>
      </c>
      <c r="P2589" s="3">
        <f>+Tabella2026[[#This Row],[POPOLAZIONE PER DIFFERENZA ]]/SUM(Tabella2026[[POPOLAZIONE PER DIFFERENZA ]])</f>
        <v>3.3283004869761836E-4</v>
      </c>
      <c r="Q2589" s="3">
        <f>+Tabella2026[[#This Row],[INCIDENZA POPOLAZIONE PER DIFFERENZA]]*(PLAFOND-SUM(Tabella2026[CONTRIBUTO SULLA BASE DELLA POPOLAZIONE]))</f>
        <v>97984.916714042716</v>
      </c>
      <c r="R2589" s="3">
        <f>+Tabella2026[[#This Row],[CONTRIBUTO SULLA BASE DELLA POPOLAZIONE]]+Tabella2026[[#This Row],[CONTRIBUTO SULLA BASE DEL REDDITO]]</f>
        <v>120515.57451097845</v>
      </c>
      <c r="S2589" s="3">
        <f>+Tabella2026[[#This Row],[CONTRIBUTO TOTALE]]/(PLAFOND/N_TESSERE)</f>
        <v>241.03114902195691</v>
      </c>
      <c r="T2589" s="3">
        <f>+MAX(CEILING(Tabella2026[[#This Row],[preDEF1]],1),1)</f>
        <v>242</v>
      </c>
      <c r="U2589" s="9">
        <f xml:space="preserve"> IF(ROW(Tabella2026[[#This Row],[preDEF2]]) - ROW(Tabella2026[[#Headers],[preDEF2]])&lt;=ABS(SUM(Tabella2026[preDEF2])-N_TESSERE),Tabella2026[[#This Row],[preDEF2]]-1,Tabella2026[[#This Row],[preDEF2]])</f>
        <v>241</v>
      </c>
      <c r="V2589" s="21">
        <f>+Tabella2026[[#This Row],[DEF - n. card]]*(PLAFOND/N_TESSERE)</f>
        <v>120500</v>
      </c>
      <c r="W2589" s="18"/>
    </row>
    <row r="2590" spans="2:23" x14ac:dyDescent="0.25">
      <c r="B2590" s="1" t="s">
        <v>5225</v>
      </c>
      <c r="C2590" s="2">
        <v>98014</v>
      </c>
      <c r="D2590" s="1" t="s">
        <v>5226</v>
      </c>
      <c r="E2590" s="1" t="s">
        <v>12</v>
      </c>
      <c r="F2590" s="1" t="s">
        <v>389</v>
      </c>
      <c r="G2590" s="1" t="s">
        <v>4778</v>
      </c>
      <c r="H2590" s="1" t="s">
        <v>15835</v>
      </c>
      <c r="I2590" s="5">
        <v>4510</v>
      </c>
      <c r="J2590" s="5">
        <v>92069808</v>
      </c>
      <c r="K2590" s="3">
        <f>+Tabella2026[[#This Row],[POP_2024]]/SUM(Tabella2026[POP_2024])</f>
        <v>7.6513996530641634E-5</v>
      </c>
      <c r="L2590" s="3">
        <f>+Tabella2026[[#This Row],[INCIDENZA POPOLAZIONE]]*(PLAFOND/2)</f>
        <v>22525.663193123499</v>
      </c>
      <c r="M2590" s="3">
        <f>+IFERROR(Tabella2026[[#This Row],[reddito_2024]]/Tabella2026[[#This Row],[POP_2024]],"")</f>
        <v>20414.59157427938</v>
      </c>
      <c r="N2590" s="3">
        <f>+IF(Tabella2026[[#This Row],[REDDITO COMPLESSIVO PROCAPITE]]&lt;media_aggr_reddito_pc,(media_aggr_reddito_pc-Tabella2026[[#This Row],[REDDITO COMPLESSIVO PROCAPITE]]),0)</f>
        <v>0</v>
      </c>
      <c r="O2590" s="3">
        <f>+Tabella2026[[#This Row],[DIFFERENZA REDDITO INFERIORE ALLA MEDIA DALLA MEDIA]]*Tabella2026[[#This Row],[POP_2024]]</f>
        <v>0</v>
      </c>
      <c r="P2590" s="3">
        <f>+Tabella2026[[#This Row],[POPOLAZIONE PER DIFFERENZA ]]/SUM(Tabella2026[[POPOLAZIONE PER DIFFERENZA ]])</f>
        <v>0</v>
      </c>
      <c r="Q2590" s="3">
        <f>+Tabella2026[[#This Row],[INCIDENZA POPOLAZIONE PER DIFFERENZA]]*(PLAFOND-SUM(Tabella2026[CONTRIBUTO SULLA BASE DELLA POPOLAZIONE]))</f>
        <v>0</v>
      </c>
      <c r="R2590" s="3">
        <f>+Tabella2026[[#This Row],[CONTRIBUTO SULLA BASE DELLA POPOLAZIONE]]+Tabella2026[[#This Row],[CONTRIBUTO SULLA BASE DEL REDDITO]]</f>
        <v>22525.663193123499</v>
      </c>
      <c r="S2590" s="3">
        <f>+Tabella2026[[#This Row],[CONTRIBUTO TOTALE]]/(PLAFOND/N_TESSERE)</f>
        <v>45.051326386246998</v>
      </c>
      <c r="T2590" s="3">
        <f>+MAX(CEILING(Tabella2026[[#This Row],[preDEF1]],1),1)</f>
        <v>46</v>
      </c>
      <c r="U2590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90" s="21">
        <f>+Tabella2026[[#This Row],[DEF - n. card]]*(PLAFOND/N_TESSERE)</f>
        <v>22500</v>
      </c>
      <c r="W2590" s="18"/>
    </row>
    <row r="2591" spans="2:23" x14ac:dyDescent="0.25">
      <c r="B2591" s="1" t="s">
        <v>5186</v>
      </c>
      <c r="C2591" s="2">
        <v>93038</v>
      </c>
      <c r="D2591" s="1" t="s">
        <v>5187</v>
      </c>
      <c r="E2591" s="1" t="s">
        <v>48</v>
      </c>
      <c r="F2591" s="1" t="s">
        <v>300</v>
      </c>
      <c r="G2591" s="1" t="s">
        <v>4778</v>
      </c>
      <c r="H2591" s="1" t="s">
        <v>15835</v>
      </c>
      <c r="I2591" s="5">
        <v>4503</v>
      </c>
      <c r="J2591" s="5">
        <v>78003584</v>
      </c>
      <c r="K2591" s="3">
        <f>+Tabella2026[[#This Row],[POP_2024]]/SUM(Tabella2026[POP_2024])</f>
        <v>7.6395238664629553E-5</v>
      </c>
      <c r="L2591" s="3">
        <f>+Tabella2026[[#This Row],[INCIDENZA POPOLAZIONE]]*(PLAFOND/2)</f>
        <v>22490.70096643794</v>
      </c>
      <c r="M2591" s="3">
        <f>+IFERROR(Tabella2026[[#This Row],[reddito_2024]]/Tabella2026[[#This Row],[POP_2024]],"")</f>
        <v>17322.581390184321</v>
      </c>
      <c r="N2591" s="3">
        <f>+IF(Tabella2026[[#This Row],[REDDITO COMPLESSIVO PROCAPITE]]&lt;media_aggr_reddito_pc,(media_aggr_reddito_pc-Tabella2026[[#This Row],[REDDITO COMPLESSIVO PROCAPITE]]),0)</f>
        <v>502.48467242441984</v>
      </c>
      <c r="O2591" s="3">
        <f>+Tabella2026[[#This Row],[DIFFERENZA REDDITO INFERIORE ALLA MEDIA DALLA MEDIA]]*Tabella2026[[#This Row],[POP_2024]]</f>
        <v>2262688.4799271626</v>
      </c>
      <c r="P2591" s="3">
        <f>+Tabella2026[[#This Row],[POPOLAZIONE PER DIFFERENZA ]]/SUM(Tabella2026[[POPOLAZIONE PER DIFFERENZA ]])</f>
        <v>2.0074167293431564E-5</v>
      </c>
      <c r="Q2591" s="3">
        <f>+Tabella2026[[#This Row],[INCIDENZA POPOLAZIONE PER DIFFERENZA]]*(PLAFOND-SUM(Tabella2026[CONTRIBUTO SULLA BASE DELLA POPOLAZIONE]))</f>
        <v>5909.8197955608066</v>
      </c>
      <c r="R2591" s="3">
        <f>+Tabella2026[[#This Row],[CONTRIBUTO SULLA BASE DELLA POPOLAZIONE]]+Tabella2026[[#This Row],[CONTRIBUTO SULLA BASE DEL REDDITO]]</f>
        <v>28400.520761998749</v>
      </c>
      <c r="S2591" s="3">
        <f>+Tabella2026[[#This Row],[CONTRIBUTO TOTALE]]/(PLAFOND/N_TESSERE)</f>
        <v>56.801041523997498</v>
      </c>
      <c r="T2591" s="3">
        <f>+MAX(CEILING(Tabella2026[[#This Row],[preDEF1]],1),1)</f>
        <v>57</v>
      </c>
      <c r="U2591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591" s="21">
        <f>+Tabella2026[[#This Row],[DEF - n. card]]*(PLAFOND/N_TESSERE)</f>
        <v>28000</v>
      </c>
      <c r="W2591" s="18"/>
    </row>
    <row r="2592" spans="2:23" x14ac:dyDescent="0.25">
      <c r="B2592" s="1" t="s">
        <v>5235</v>
      </c>
      <c r="C2592" s="2">
        <v>83108</v>
      </c>
      <c r="D2592" s="1" t="s">
        <v>5236</v>
      </c>
      <c r="E2592" s="1" t="s">
        <v>21</v>
      </c>
      <c r="F2592" s="1" t="s">
        <v>42</v>
      </c>
      <c r="G2592" s="1" t="s">
        <v>4778</v>
      </c>
      <c r="H2592" s="1" t="s">
        <v>15836</v>
      </c>
      <c r="I2592" s="5">
        <v>4501</v>
      </c>
      <c r="J2592" s="5">
        <v>58582334</v>
      </c>
      <c r="K2592" s="3">
        <f>+Tabella2026[[#This Row],[POP_2024]]/SUM(Tabella2026[POP_2024])</f>
        <v>7.636130784576896E-5</v>
      </c>
      <c r="L2592" s="3">
        <f>+Tabella2026[[#This Row],[INCIDENZA POPOLAZIONE]]*(PLAFOND/2)</f>
        <v>22480.711758813497</v>
      </c>
      <c r="M2592" s="3">
        <f>+IFERROR(Tabella2026[[#This Row],[reddito_2024]]/Tabella2026[[#This Row],[POP_2024]],"")</f>
        <v>13015.404132415018</v>
      </c>
      <c r="N2592" s="3">
        <f>+IF(Tabella2026[[#This Row],[REDDITO COMPLESSIVO PROCAPITE]]&lt;media_aggr_reddito_pc,(media_aggr_reddito_pc-Tabella2026[[#This Row],[REDDITO COMPLESSIVO PROCAPITE]]),0)</f>
        <v>4809.6619301937226</v>
      </c>
      <c r="O2592" s="3">
        <f>+Tabella2026[[#This Row],[DIFFERENZA REDDITO INFERIORE ALLA MEDIA DALLA MEDIA]]*Tabella2026[[#This Row],[POP_2024]]</f>
        <v>21648288.347801946</v>
      </c>
      <c r="P2592" s="3">
        <f>+Tabella2026[[#This Row],[POPOLAZIONE PER DIFFERENZA ]]/SUM(Tabella2026[[POPOLAZIONE PER DIFFERENZA ]])</f>
        <v>1.9205974033341549E-4</v>
      </c>
      <c r="Q2592" s="3">
        <f>+Tabella2026[[#This Row],[INCIDENZA POPOLAZIONE PER DIFFERENZA]]*(PLAFOND-SUM(Tabella2026[CONTRIBUTO SULLA BASE DELLA POPOLAZIONE]))</f>
        <v>56542.243509352498</v>
      </c>
      <c r="R2592" s="3">
        <f>+Tabella2026[[#This Row],[CONTRIBUTO SULLA BASE DELLA POPOLAZIONE]]+Tabella2026[[#This Row],[CONTRIBUTO SULLA BASE DEL REDDITO]]</f>
        <v>79022.955268165999</v>
      </c>
      <c r="S2592" s="3">
        <f>+Tabella2026[[#This Row],[CONTRIBUTO TOTALE]]/(PLAFOND/N_TESSERE)</f>
        <v>158.045910536332</v>
      </c>
      <c r="T2592" s="3">
        <f>+MAX(CEILING(Tabella2026[[#This Row],[preDEF1]],1),1)</f>
        <v>159</v>
      </c>
      <c r="U2592" s="9">
        <f xml:space="preserve"> IF(ROW(Tabella2026[[#This Row],[preDEF2]]) - ROW(Tabella2026[[#Headers],[preDEF2]])&lt;=ABS(SUM(Tabella2026[preDEF2])-N_TESSERE),Tabella2026[[#This Row],[preDEF2]]-1,Tabella2026[[#This Row],[preDEF2]])</f>
        <v>158</v>
      </c>
      <c r="V2592" s="21">
        <f>+Tabella2026[[#This Row],[DEF - n. card]]*(PLAFOND/N_TESSERE)</f>
        <v>79000</v>
      </c>
      <c r="W2592" s="18"/>
    </row>
    <row r="2593" spans="2:23" x14ac:dyDescent="0.25">
      <c r="B2593" s="1" t="s">
        <v>5124</v>
      </c>
      <c r="C2593" s="2">
        <v>75077</v>
      </c>
      <c r="D2593" s="1" t="s">
        <v>5125</v>
      </c>
      <c r="E2593" s="1" t="s">
        <v>33</v>
      </c>
      <c r="F2593" s="1" t="s">
        <v>132</v>
      </c>
      <c r="G2593" s="1" t="s">
        <v>4778</v>
      </c>
      <c r="H2593" s="1" t="s">
        <v>15836</v>
      </c>
      <c r="I2593" s="5">
        <v>4500</v>
      </c>
      <c r="J2593" s="5">
        <v>55352306</v>
      </c>
      <c r="K2593" s="3">
        <f>+Tabella2026[[#This Row],[POP_2024]]/SUM(Tabella2026[POP_2024])</f>
        <v>7.6344342436338657E-5</v>
      </c>
      <c r="L2593" s="3">
        <f>+Tabella2026[[#This Row],[INCIDENZA POPOLAZIONE]]*(PLAFOND/2)</f>
        <v>22475.717155001272</v>
      </c>
      <c r="M2593" s="3">
        <f>+IFERROR(Tabella2026[[#This Row],[reddito_2024]]/Tabella2026[[#This Row],[POP_2024]],"")</f>
        <v>12300.512444444445</v>
      </c>
      <c r="N2593" s="3">
        <f>+IF(Tabella2026[[#This Row],[REDDITO COMPLESSIVO PROCAPITE]]&lt;media_aggr_reddito_pc,(media_aggr_reddito_pc-Tabella2026[[#This Row],[REDDITO COMPLESSIVO PROCAPITE]]),0)</f>
        <v>5524.5536181642965</v>
      </c>
      <c r="O2593" s="3">
        <f>+Tabella2026[[#This Row],[DIFFERENZA REDDITO INFERIORE ALLA MEDIA DALLA MEDIA]]*Tabella2026[[#This Row],[POP_2024]]</f>
        <v>24860491.281739336</v>
      </c>
      <c r="P2593" s="3">
        <f>+Tabella2026[[#This Row],[POPOLAZIONE PER DIFFERENZA ]]/SUM(Tabella2026[[POPOLAZIONE PER DIFFERENZA ]])</f>
        <v>2.2055782995041243E-4</v>
      </c>
      <c r="Q2593" s="3">
        <f>+Tabella2026[[#This Row],[INCIDENZA POPOLAZIONE PER DIFFERENZA]]*(PLAFOND-SUM(Tabella2026[CONTRIBUTO SULLA BASE DELLA POPOLAZIONE]))</f>
        <v>64932.059719029217</v>
      </c>
      <c r="R2593" s="3">
        <f>+Tabella2026[[#This Row],[CONTRIBUTO SULLA BASE DELLA POPOLAZIONE]]+Tabella2026[[#This Row],[CONTRIBUTO SULLA BASE DEL REDDITO]]</f>
        <v>87407.776874030489</v>
      </c>
      <c r="S2593" s="3">
        <f>+Tabella2026[[#This Row],[CONTRIBUTO TOTALE]]/(PLAFOND/N_TESSERE)</f>
        <v>174.81555374806098</v>
      </c>
      <c r="T2593" s="3">
        <f>+MAX(CEILING(Tabella2026[[#This Row],[preDEF1]],1),1)</f>
        <v>175</v>
      </c>
      <c r="U2593" s="9">
        <f xml:space="preserve"> IF(ROW(Tabella2026[[#This Row],[preDEF2]]) - ROW(Tabella2026[[#Headers],[preDEF2]])&lt;=ABS(SUM(Tabella2026[preDEF2])-N_TESSERE),Tabella2026[[#This Row],[preDEF2]]-1,Tabella2026[[#This Row],[preDEF2]])</f>
        <v>174</v>
      </c>
      <c r="V2593" s="21">
        <f>+Tabella2026[[#This Row],[DEF - n. card]]*(PLAFOND/N_TESSERE)</f>
        <v>87000</v>
      </c>
      <c r="W2593" s="18"/>
    </row>
    <row r="2594" spans="2:23" x14ac:dyDescent="0.25">
      <c r="B2594" s="1" t="s">
        <v>5223</v>
      </c>
      <c r="C2594" s="2">
        <v>22147</v>
      </c>
      <c r="D2594" s="1" t="s">
        <v>5224</v>
      </c>
      <c r="E2594" s="1" t="s">
        <v>99</v>
      </c>
      <c r="F2594" s="1" t="s">
        <v>98</v>
      </c>
      <c r="G2594" s="1" t="s">
        <v>4778</v>
      </c>
      <c r="H2594" s="1" t="s">
        <v>15835</v>
      </c>
      <c r="I2594" s="5">
        <v>4498</v>
      </c>
      <c r="J2594" s="5">
        <v>95008273</v>
      </c>
      <c r="K2594" s="3">
        <f>+Tabella2026[[#This Row],[POP_2024]]/SUM(Tabella2026[POP_2024])</f>
        <v>7.6310411617478064E-5</v>
      </c>
      <c r="L2594" s="3">
        <f>+Tabella2026[[#This Row],[INCIDENZA POPOLAZIONE]]*(PLAFOND/2)</f>
        <v>22465.727947376829</v>
      </c>
      <c r="M2594" s="3">
        <f>+IFERROR(Tabella2026[[#This Row],[reddito_2024]]/Tabella2026[[#This Row],[POP_2024]],"")</f>
        <v>21122.33726100489</v>
      </c>
      <c r="N2594" s="3">
        <f>+IF(Tabella2026[[#This Row],[REDDITO COMPLESSIVO PROCAPITE]]&lt;media_aggr_reddito_pc,(media_aggr_reddito_pc-Tabella2026[[#This Row],[REDDITO COMPLESSIVO PROCAPITE]]),0)</f>
        <v>0</v>
      </c>
      <c r="O2594" s="3">
        <f>+Tabella2026[[#This Row],[DIFFERENZA REDDITO INFERIORE ALLA MEDIA DALLA MEDIA]]*Tabella2026[[#This Row],[POP_2024]]</f>
        <v>0</v>
      </c>
      <c r="P2594" s="3">
        <f>+Tabella2026[[#This Row],[POPOLAZIONE PER DIFFERENZA ]]/SUM(Tabella2026[[POPOLAZIONE PER DIFFERENZA ]])</f>
        <v>0</v>
      </c>
      <c r="Q2594" s="3">
        <f>+Tabella2026[[#This Row],[INCIDENZA POPOLAZIONE PER DIFFERENZA]]*(PLAFOND-SUM(Tabella2026[CONTRIBUTO SULLA BASE DELLA POPOLAZIONE]))</f>
        <v>0</v>
      </c>
      <c r="R2594" s="3">
        <f>+Tabella2026[[#This Row],[CONTRIBUTO SULLA BASE DELLA POPOLAZIONE]]+Tabella2026[[#This Row],[CONTRIBUTO SULLA BASE DEL REDDITO]]</f>
        <v>22465.727947376829</v>
      </c>
      <c r="S2594" s="3">
        <f>+Tabella2026[[#This Row],[CONTRIBUTO TOTALE]]/(PLAFOND/N_TESSERE)</f>
        <v>44.931455894753654</v>
      </c>
      <c r="T2594" s="3">
        <f>+MAX(CEILING(Tabella2026[[#This Row],[preDEF1]],1),1)</f>
        <v>45</v>
      </c>
      <c r="U2594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594" s="21">
        <f>+Tabella2026[[#This Row],[DEF - n. card]]*(PLAFOND/N_TESSERE)</f>
        <v>22000</v>
      </c>
      <c r="W2594" s="18"/>
    </row>
    <row r="2595" spans="2:23" x14ac:dyDescent="0.25">
      <c r="B2595" s="1" t="s">
        <v>5409</v>
      </c>
      <c r="C2595" s="2">
        <v>16047</v>
      </c>
      <c r="D2595" s="1" t="s">
        <v>5410</v>
      </c>
      <c r="E2595" s="1" t="s">
        <v>12</v>
      </c>
      <c r="F2595" s="1" t="s">
        <v>93</v>
      </c>
      <c r="G2595" s="1" t="s">
        <v>4778</v>
      </c>
      <c r="H2595" s="1" t="s">
        <v>15835</v>
      </c>
      <c r="I2595" s="5">
        <v>4491</v>
      </c>
      <c r="J2595" s="5">
        <v>84954942</v>
      </c>
      <c r="K2595" s="3">
        <f>+Tabella2026[[#This Row],[POP_2024]]/SUM(Tabella2026[POP_2024])</f>
        <v>7.6191653751465983E-5</v>
      </c>
      <c r="L2595" s="3">
        <f>+Tabella2026[[#This Row],[INCIDENZA POPOLAZIONE]]*(PLAFOND/2)</f>
        <v>22430.765720691274</v>
      </c>
      <c r="M2595" s="3">
        <f>+IFERROR(Tabella2026[[#This Row],[reddito_2024]]/Tabella2026[[#This Row],[POP_2024]],"")</f>
        <v>18916.709418837676</v>
      </c>
      <c r="N2595" s="3">
        <f>+IF(Tabella2026[[#This Row],[REDDITO COMPLESSIVO PROCAPITE]]&lt;media_aggr_reddito_pc,(media_aggr_reddito_pc-Tabella2026[[#This Row],[REDDITO COMPLESSIVO PROCAPITE]]),0)</f>
        <v>0</v>
      </c>
      <c r="O2595" s="3">
        <f>+Tabella2026[[#This Row],[DIFFERENZA REDDITO INFERIORE ALLA MEDIA DALLA MEDIA]]*Tabella2026[[#This Row],[POP_2024]]</f>
        <v>0</v>
      </c>
      <c r="P2595" s="3">
        <f>+Tabella2026[[#This Row],[POPOLAZIONE PER DIFFERENZA ]]/SUM(Tabella2026[[POPOLAZIONE PER DIFFERENZA ]])</f>
        <v>0</v>
      </c>
      <c r="Q2595" s="3">
        <f>+Tabella2026[[#This Row],[INCIDENZA POPOLAZIONE PER DIFFERENZA]]*(PLAFOND-SUM(Tabella2026[CONTRIBUTO SULLA BASE DELLA POPOLAZIONE]))</f>
        <v>0</v>
      </c>
      <c r="R2595" s="3">
        <f>+Tabella2026[[#This Row],[CONTRIBUTO SULLA BASE DELLA POPOLAZIONE]]+Tabella2026[[#This Row],[CONTRIBUTO SULLA BASE DEL REDDITO]]</f>
        <v>22430.765720691274</v>
      </c>
      <c r="S2595" s="3">
        <f>+Tabella2026[[#This Row],[CONTRIBUTO TOTALE]]/(PLAFOND/N_TESSERE)</f>
        <v>44.861531441382546</v>
      </c>
      <c r="T2595" s="3">
        <f>+MAX(CEILING(Tabella2026[[#This Row],[preDEF1]],1),1)</f>
        <v>45</v>
      </c>
      <c r="U2595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595" s="21">
        <f>+Tabella2026[[#This Row],[DEF - n. card]]*(PLAFOND/N_TESSERE)</f>
        <v>22000</v>
      </c>
      <c r="W2595" s="18"/>
    </row>
    <row r="2596" spans="2:23" x14ac:dyDescent="0.25">
      <c r="B2596" s="1" t="s">
        <v>5271</v>
      </c>
      <c r="C2596" s="2">
        <v>16018</v>
      </c>
      <c r="D2596" s="1" t="s">
        <v>5272</v>
      </c>
      <c r="E2596" s="1" t="s">
        <v>12</v>
      </c>
      <c r="F2596" s="1" t="s">
        <v>93</v>
      </c>
      <c r="G2596" s="1" t="s">
        <v>4778</v>
      </c>
      <c r="H2596" s="1" t="s">
        <v>15835</v>
      </c>
      <c r="I2596" s="5">
        <v>4489</v>
      </c>
      <c r="J2596" s="5">
        <v>90481832</v>
      </c>
      <c r="K2596" s="3">
        <f>+Tabella2026[[#This Row],[POP_2024]]/SUM(Tabella2026[POP_2024])</f>
        <v>7.615772293260539E-5</v>
      </c>
      <c r="L2596" s="3">
        <f>+Tabella2026[[#This Row],[INCIDENZA POPOLAZIONE]]*(PLAFOND/2)</f>
        <v>22420.776513066827</v>
      </c>
      <c r="M2596" s="3">
        <f>+IFERROR(Tabella2026[[#This Row],[reddito_2024]]/Tabella2026[[#This Row],[POP_2024]],"")</f>
        <v>20156.344842949431</v>
      </c>
      <c r="N2596" s="3">
        <f>+IF(Tabella2026[[#This Row],[REDDITO COMPLESSIVO PROCAPITE]]&lt;media_aggr_reddito_pc,(media_aggr_reddito_pc-Tabella2026[[#This Row],[REDDITO COMPLESSIVO PROCAPITE]]),0)</f>
        <v>0</v>
      </c>
      <c r="O2596" s="3">
        <f>+Tabella2026[[#This Row],[DIFFERENZA REDDITO INFERIORE ALLA MEDIA DALLA MEDIA]]*Tabella2026[[#This Row],[POP_2024]]</f>
        <v>0</v>
      </c>
      <c r="P2596" s="3">
        <f>+Tabella2026[[#This Row],[POPOLAZIONE PER DIFFERENZA ]]/SUM(Tabella2026[[POPOLAZIONE PER DIFFERENZA ]])</f>
        <v>0</v>
      </c>
      <c r="Q2596" s="3">
        <f>+Tabella2026[[#This Row],[INCIDENZA POPOLAZIONE PER DIFFERENZA]]*(PLAFOND-SUM(Tabella2026[CONTRIBUTO SULLA BASE DELLA POPOLAZIONE]))</f>
        <v>0</v>
      </c>
      <c r="R2596" s="3">
        <f>+Tabella2026[[#This Row],[CONTRIBUTO SULLA BASE DELLA POPOLAZIONE]]+Tabella2026[[#This Row],[CONTRIBUTO SULLA BASE DEL REDDITO]]</f>
        <v>22420.776513066827</v>
      </c>
      <c r="S2596" s="3">
        <f>+Tabella2026[[#This Row],[CONTRIBUTO TOTALE]]/(PLAFOND/N_TESSERE)</f>
        <v>44.841553026133653</v>
      </c>
      <c r="T2596" s="3">
        <f>+MAX(CEILING(Tabella2026[[#This Row],[preDEF1]],1),1)</f>
        <v>45</v>
      </c>
      <c r="U2596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596" s="21">
        <f>+Tabella2026[[#This Row],[DEF - n. card]]*(PLAFOND/N_TESSERE)</f>
        <v>22000</v>
      </c>
      <c r="W2596" s="18"/>
    </row>
    <row r="2597" spans="2:23" x14ac:dyDescent="0.25">
      <c r="B2597" s="1" t="s">
        <v>5078</v>
      </c>
      <c r="C2597" s="2">
        <v>62037</v>
      </c>
      <c r="D2597" s="1" t="s">
        <v>5079</v>
      </c>
      <c r="E2597" s="1" t="s">
        <v>15</v>
      </c>
      <c r="F2597" s="1" t="s">
        <v>256</v>
      </c>
      <c r="G2597" s="1" t="s">
        <v>4778</v>
      </c>
      <c r="H2597" s="1" t="s">
        <v>15836</v>
      </c>
      <c r="I2597" s="5">
        <v>4489</v>
      </c>
      <c r="J2597" s="5">
        <v>50640012</v>
      </c>
      <c r="K2597" s="3">
        <f>+Tabella2026[[#This Row],[POP_2024]]/SUM(Tabella2026[POP_2024])</f>
        <v>7.615772293260539E-5</v>
      </c>
      <c r="L2597" s="3">
        <f>+Tabella2026[[#This Row],[INCIDENZA POPOLAZIONE]]*(PLAFOND/2)</f>
        <v>22420.776513066827</v>
      </c>
      <c r="M2597" s="3">
        <f>+IFERROR(Tabella2026[[#This Row],[reddito_2024]]/Tabella2026[[#This Row],[POP_2024]],"")</f>
        <v>11280.91156159501</v>
      </c>
      <c r="N2597" s="3">
        <f>+IF(Tabella2026[[#This Row],[REDDITO COMPLESSIVO PROCAPITE]]&lt;media_aggr_reddito_pc,(media_aggr_reddito_pc-Tabella2026[[#This Row],[REDDITO COMPLESSIVO PROCAPITE]]),0)</f>
        <v>6544.1545010137306</v>
      </c>
      <c r="O2597" s="3">
        <f>+Tabella2026[[#This Row],[DIFFERENZA REDDITO INFERIORE ALLA MEDIA DALLA MEDIA]]*Tabella2026[[#This Row],[POP_2024]]</f>
        <v>29376709.555050638</v>
      </c>
      <c r="P2597" s="3">
        <f>+Tabella2026[[#This Row],[POPOLAZIONE PER DIFFERENZA ]]/SUM(Tabella2026[[POPOLAZIONE PER DIFFERENZA ]])</f>
        <v>2.6062491030918197E-4</v>
      </c>
      <c r="Q2597" s="3">
        <f>+Tabella2026[[#This Row],[INCIDENZA POPOLAZIONE PER DIFFERENZA]]*(PLAFOND-SUM(Tabella2026[CONTRIBUTO SULLA BASE DELLA POPOLAZIONE]))</f>
        <v>76727.778126340752</v>
      </c>
      <c r="R2597" s="3">
        <f>+Tabella2026[[#This Row],[CONTRIBUTO SULLA BASE DELLA POPOLAZIONE]]+Tabella2026[[#This Row],[CONTRIBUTO SULLA BASE DEL REDDITO]]</f>
        <v>99148.554639407579</v>
      </c>
      <c r="S2597" s="3">
        <f>+Tabella2026[[#This Row],[CONTRIBUTO TOTALE]]/(PLAFOND/N_TESSERE)</f>
        <v>198.29710927881516</v>
      </c>
      <c r="T2597" s="3">
        <f>+MAX(CEILING(Tabella2026[[#This Row],[preDEF1]],1),1)</f>
        <v>199</v>
      </c>
      <c r="U2597" s="9">
        <f xml:space="preserve"> IF(ROW(Tabella2026[[#This Row],[preDEF2]]) - ROW(Tabella2026[[#Headers],[preDEF2]])&lt;=ABS(SUM(Tabella2026[preDEF2])-N_TESSERE),Tabella2026[[#This Row],[preDEF2]]-1,Tabella2026[[#This Row],[preDEF2]])</f>
        <v>198</v>
      </c>
      <c r="V2597" s="21">
        <f>+Tabella2026[[#This Row],[DEF - n. card]]*(PLAFOND/N_TESSERE)</f>
        <v>99000</v>
      </c>
      <c r="W2597" s="18"/>
    </row>
    <row r="2598" spans="2:23" x14ac:dyDescent="0.25">
      <c r="B2598" s="1" t="s">
        <v>5198</v>
      </c>
      <c r="C2598" s="2">
        <v>16173</v>
      </c>
      <c r="D2598" s="1" t="s">
        <v>5199</v>
      </c>
      <c r="E2598" s="1" t="s">
        <v>12</v>
      </c>
      <c r="F2598" s="1" t="s">
        <v>93</v>
      </c>
      <c r="G2598" s="1" t="s">
        <v>4778</v>
      </c>
      <c r="H2598" s="1" t="s">
        <v>15835</v>
      </c>
      <c r="I2598" s="5">
        <v>4488</v>
      </c>
      <c r="J2598" s="5">
        <v>87571563</v>
      </c>
      <c r="K2598" s="3">
        <f>+Tabella2026[[#This Row],[POP_2024]]/SUM(Tabella2026[POP_2024])</f>
        <v>7.6140757523175087E-5</v>
      </c>
      <c r="L2598" s="3">
        <f>+Tabella2026[[#This Row],[INCIDENZA POPOLAZIONE]]*(PLAFOND/2)</f>
        <v>22415.781909254605</v>
      </c>
      <c r="M2598" s="3">
        <f>+IFERROR(Tabella2026[[#This Row],[reddito_2024]]/Tabella2026[[#This Row],[POP_2024]],"")</f>
        <v>19512.380347593582</v>
      </c>
      <c r="N2598" s="3">
        <f>+IF(Tabella2026[[#This Row],[REDDITO COMPLESSIVO PROCAPITE]]&lt;media_aggr_reddito_pc,(media_aggr_reddito_pc-Tabella2026[[#This Row],[REDDITO COMPLESSIVO PROCAPITE]]),0)</f>
        <v>0</v>
      </c>
      <c r="O2598" s="3">
        <f>+Tabella2026[[#This Row],[DIFFERENZA REDDITO INFERIORE ALLA MEDIA DALLA MEDIA]]*Tabella2026[[#This Row],[POP_2024]]</f>
        <v>0</v>
      </c>
      <c r="P2598" s="3">
        <f>+Tabella2026[[#This Row],[POPOLAZIONE PER DIFFERENZA ]]/SUM(Tabella2026[[POPOLAZIONE PER DIFFERENZA ]])</f>
        <v>0</v>
      </c>
      <c r="Q2598" s="3">
        <f>+Tabella2026[[#This Row],[INCIDENZA POPOLAZIONE PER DIFFERENZA]]*(PLAFOND-SUM(Tabella2026[CONTRIBUTO SULLA BASE DELLA POPOLAZIONE]))</f>
        <v>0</v>
      </c>
      <c r="R2598" s="3">
        <f>+Tabella2026[[#This Row],[CONTRIBUTO SULLA BASE DELLA POPOLAZIONE]]+Tabella2026[[#This Row],[CONTRIBUTO SULLA BASE DEL REDDITO]]</f>
        <v>22415.781909254605</v>
      </c>
      <c r="S2598" s="3">
        <f>+Tabella2026[[#This Row],[CONTRIBUTO TOTALE]]/(PLAFOND/N_TESSERE)</f>
        <v>44.83156381850921</v>
      </c>
      <c r="T2598" s="3">
        <f>+MAX(CEILING(Tabella2026[[#This Row],[preDEF1]],1),1)</f>
        <v>45</v>
      </c>
      <c r="U2598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598" s="21">
        <f>+Tabella2026[[#This Row],[DEF - n. card]]*(PLAFOND/N_TESSERE)</f>
        <v>22000</v>
      </c>
      <c r="W2598" s="18"/>
    </row>
    <row r="2599" spans="2:23" x14ac:dyDescent="0.25">
      <c r="B2599" s="1" t="s">
        <v>5200</v>
      </c>
      <c r="C2599" s="2">
        <v>37016</v>
      </c>
      <c r="D2599" s="1" t="s">
        <v>5201</v>
      </c>
      <c r="E2599" s="1" t="s">
        <v>27</v>
      </c>
      <c r="F2599" s="1" t="s">
        <v>26</v>
      </c>
      <c r="G2599" s="1" t="s">
        <v>4778</v>
      </c>
      <c r="H2599" s="1" t="s">
        <v>15835</v>
      </c>
      <c r="I2599" s="5">
        <v>4486</v>
      </c>
      <c r="J2599" s="5">
        <v>94628873</v>
      </c>
      <c r="K2599" s="3">
        <f>+Tabella2026[[#This Row],[POP_2024]]/SUM(Tabella2026[POP_2024])</f>
        <v>7.6106826704314495E-5</v>
      </c>
      <c r="L2599" s="3">
        <f>+Tabella2026[[#This Row],[INCIDENZA POPOLAZIONE]]*(PLAFOND/2)</f>
        <v>22405.792701630158</v>
      </c>
      <c r="M2599" s="3">
        <f>+IFERROR(Tabella2026[[#This Row],[reddito_2024]]/Tabella2026[[#This Row],[POP_2024]],"")</f>
        <v>21094.265046812307</v>
      </c>
      <c r="N2599" s="3">
        <f>+IF(Tabella2026[[#This Row],[REDDITO COMPLESSIVO PROCAPITE]]&lt;media_aggr_reddito_pc,(media_aggr_reddito_pc-Tabella2026[[#This Row],[REDDITO COMPLESSIVO PROCAPITE]]),0)</f>
        <v>0</v>
      </c>
      <c r="O2599" s="3">
        <f>+Tabella2026[[#This Row],[DIFFERENZA REDDITO INFERIORE ALLA MEDIA DALLA MEDIA]]*Tabella2026[[#This Row],[POP_2024]]</f>
        <v>0</v>
      </c>
      <c r="P2599" s="3">
        <f>+Tabella2026[[#This Row],[POPOLAZIONE PER DIFFERENZA ]]/SUM(Tabella2026[[POPOLAZIONE PER DIFFERENZA ]])</f>
        <v>0</v>
      </c>
      <c r="Q2599" s="3">
        <f>+Tabella2026[[#This Row],[INCIDENZA POPOLAZIONE PER DIFFERENZA]]*(PLAFOND-SUM(Tabella2026[CONTRIBUTO SULLA BASE DELLA POPOLAZIONE]))</f>
        <v>0</v>
      </c>
      <c r="R2599" s="3">
        <f>+Tabella2026[[#This Row],[CONTRIBUTO SULLA BASE DELLA POPOLAZIONE]]+Tabella2026[[#This Row],[CONTRIBUTO SULLA BASE DEL REDDITO]]</f>
        <v>22405.792701630158</v>
      </c>
      <c r="S2599" s="3">
        <f>+Tabella2026[[#This Row],[CONTRIBUTO TOTALE]]/(PLAFOND/N_TESSERE)</f>
        <v>44.811585403260317</v>
      </c>
      <c r="T2599" s="3">
        <f>+MAX(CEILING(Tabella2026[[#This Row],[preDEF1]],1),1)</f>
        <v>45</v>
      </c>
      <c r="U2599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599" s="21">
        <f>+Tabella2026[[#This Row],[DEF - n. card]]*(PLAFOND/N_TESSERE)</f>
        <v>22000</v>
      </c>
      <c r="W2599" s="18"/>
    </row>
    <row r="2600" spans="2:23" x14ac:dyDescent="0.25">
      <c r="B2600" s="1" t="s">
        <v>5289</v>
      </c>
      <c r="C2600" s="2">
        <v>26047</v>
      </c>
      <c r="D2600" s="1" t="s">
        <v>5290</v>
      </c>
      <c r="E2600" s="1" t="s">
        <v>38</v>
      </c>
      <c r="F2600" s="1" t="s">
        <v>150</v>
      </c>
      <c r="G2600" s="1" t="s">
        <v>4778</v>
      </c>
      <c r="H2600" s="1" t="s">
        <v>15835</v>
      </c>
      <c r="I2600" s="5">
        <v>4484</v>
      </c>
      <c r="J2600" s="5">
        <v>86218020</v>
      </c>
      <c r="K2600" s="3">
        <f>+Tabella2026[[#This Row],[POP_2024]]/SUM(Tabella2026[POP_2024])</f>
        <v>7.6072895885453902E-5</v>
      </c>
      <c r="L2600" s="3">
        <f>+Tabella2026[[#This Row],[INCIDENZA POPOLAZIONE]]*(PLAFOND/2)</f>
        <v>22395.803494005715</v>
      </c>
      <c r="M2600" s="3">
        <f>+IFERROR(Tabella2026[[#This Row],[reddito_2024]]/Tabella2026[[#This Row],[POP_2024]],"")</f>
        <v>19227.92595896521</v>
      </c>
      <c r="N2600" s="3">
        <f>+IF(Tabella2026[[#This Row],[REDDITO COMPLESSIVO PROCAPITE]]&lt;media_aggr_reddito_pc,(media_aggr_reddito_pc-Tabella2026[[#This Row],[REDDITO COMPLESSIVO PROCAPITE]]),0)</f>
        <v>0</v>
      </c>
      <c r="O2600" s="3">
        <f>+Tabella2026[[#This Row],[DIFFERENZA REDDITO INFERIORE ALLA MEDIA DALLA MEDIA]]*Tabella2026[[#This Row],[POP_2024]]</f>
        <v>0</v>
      </c>
      <c r="P2600" s="3">
        <f>+Tabella2026[[#This Row],[POPOLAZIONE PER DIFFERENZA ]]/SUM(Tabella2026[[POPOLAZIONE PER DIFFERENZA ]])</f>
        <v>0</v>
      </c>
      <c r="Q2600" s="3">
        <f>+Tabella2026[[#This Row],[INCIDENZA POPOLAZIONE PER DIFFERENZA]]*(PLAFOND-SUM(Tabella2026[CONTRIBUTO SULLA BASE DELLA POPOLAZIONE]))</f>
        <v>0</v>
      </c>
      <c r="R2600" s="3">
        <f>+Tabella2026[[#This Row],[CONTRIBUTO SULLA BASE DELLA POPOLAZIONE]]+Tabella2026[[#This Row],[CONTRIBUTO SULLA BASE DEL REDDITO]]</f>
        <v>22395.803494005715</v>
      </c>
      <c r="S2600" s="3">
        <f>+Tabella2026[[#This Row],[CONTRIBUTO TOTALE]]/(PLAFOND/N_TESSERE)</f>
        <v>44.791606988011431</v>
      </c>
      <c r="T2600" s="3">
        <f>+MAX(CEILING(Tabella2026[[#This Row],[preDEF1]],1),1)</f>
        <v>45</v>
      </c>
      <c r="U2600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00" s="21">
        <f>+Tabella2026[[#This Row],[DEF - n. card]]*(PLAFOND/N_TESSERE)</f>
        <v>22000</v>
      </c>
      <c r="W2600" s="18"/>
    </row>
    <row r="2601" spans="2:23" x14ac:dyDescent="0.25">
      <c r="B2601" s="1" t="s">
        <v>5281</v>
      </c>
      <c r="C2601" s="2">
        <v>6047</v>
      </c>
      <c r="D2601" s="1" t="s">
        <v>5282</v>
      </c>
      <c r="E2601" s="1" t="s">
        <v>18</v>
      </c>
      <c r="F2601" s="1" t="s">
        <v>138</v>
      </c>
      <c r="G2601" s="1" t="s">
        <v>4778</v>
      </c>
      <c r="H2601" s="1" t="s">
        <v>15835</v>
      </c>
      <c r="I2601" s="5">
        <v>4483</v>
      </c>
      <c r="J2601" s="5">
        <v>84850937</v>
      </c>
      <c r="K2601" s="3">
        <f>+Tabella2026[[#This Row],[POP_2024]]/SUM(Tabella2026[POP_2024])</f>
        <v>7.6055930476023599E-5</v>
      </c>
      <c r="L2601" s="3">
        <f>+Tabella2026[[#This Row],[INCIDENZA POPOLAZIONE]]*(PLAFOND/2)</f>
        <v>22390.80889019349</v>
      </c>
      <c r="M2601" s="3">
        <f>+IFERROR(Tabella2026[[#This Row],[reddito_2024]]/Tabella2026[[#This Row],[POP_2024]],"")</f>
        <v>18927.26678563462</v>
      </c>
      <c r="N2601" s="3">
        <f>+IF(Tabella2026[[#This Row],[REDDITO COMPLESSIVO PROCAPITE]]&lt;media_aggr_reddito_pc,(media_aggr_reddito_pc-Tabella2026[[#This Row],[REDDITO COMPLESSIVO PROCAPITE]]),0)</f>
        <v>0</v>
      </c>
      <c r="O2601" s="3">
        <f>+Tabella2026[[#This Row],[DIFFERENZA REDDITO INFERIORE ALLA MEDIA DALLA MEDIA]]*Tabella2026[[#This Row],[POP_2024]]</f>
        <v>0</v>
      </c>
      <c r="P2601" s="3">
        <f>+Tabella2026[[#This Row],[POPOLAZIONE PER DIFFERENZA ]]/SUM(Tabella2026[[POPOLAZIONE PER DIFFERENZA ]])</f>
        <v>0</v>
      </c>
      <c r="Q2601" s="3">
        <f>+Tabella2026[[#This Row],[INCIDENZA POPOLAZIONE PER DIFFERENZA]]*(PLAFOND-SUM(Tabella2026[CONTRIBUTO SULLA BASE DELLA POPOLAZIONE]))</f>
        <v>0</v>
      </c>
      <c r="R2601" s="3">
        <f>+Tabella2026[[#This Row],[CONTRIBUTO SULLA BASE DELLA POPOLAZIONE]]+Tabella2026[[#This Row],[CONTRIBUTO SULLA BASE DEL REDDITO]]</f>
        <v>22390.80889019349</v>
      </c>
      <c r="S2601" s="3">
        <f>+Tabella2026[[#This Row],[CONTRIBUTO TOTALE]]/(PLAFOND/N_TESSERE)</f>
        <v>44.781617780386981</v>
      </c>
      <c r="T2601" s="3">
        <f>+MAX(CEILING(Tabella2026[[#This Row],[preDEF1]],1),1)</f>
        <v>45</v>
      </c>
      <c r="U2601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01" s="21">
        <f>+Tabella2026[[#This Row],[DEF - n. card]]*(PLAFOND/N_TESSERE)</f>
        <v>22000</v>
      </c>
      <c r="W2601" s="18"/>
    </row>
    <row r="2602" spans="2:23" x14ac:dyDescent="0.25">
      <c r="B2602" s="1" t="s">
        <v>5178</v>
      </c>
      <c r="C2602" s="2">
        <v>86006</v>
      </c>
      <c r="D2602" s="1" t="s">
        <v>5179</v>
      </c>
      <c r="E2602" s="1" t="s">
        <v>21</v>
      </c>
      <c r="F2602" s="1" t="s">
        <v>776</v>
      </c>
      <c r="G2602" s="1" t="s">
        <v>4778</v>
      </c>
      <c r="H2602" s="1" t="s">
        <v>15836</v>
      </c>
      <c r="I2602" s="5">
        <v>4475</v>
      </c>
      <c r="J2602" s="5">
        <v>46834061</v>
      </c>
      <c r="K2602" s="3">
        <f>+Tabella2026[[#This Row],[POP_2024]]/SUM(Tabella2026[POP_2024])</f>
        <v>7.5920207200581215E-5</v>
      </c>
      <c r="L2602" s="3">
        <f>+Tabella2026[[#This Row],[INCIDENZA POPOLAZIONE]]*(PLAFOND/2)</f>
        <v>22350.85205969571</v>
      </c>
      <c r="M2602" s="3">
        <f>+IFERROR(Tabella2026[[#This Row],[reddito_2024]]/Tabella2026[[#This Row],[POP_2024]],"")</f>
        <v>10465.711955307263</v>
      </c>
      <c r="N2602" s="3">
        <f>+IF(Tabella2026[[#This Row],[REDDITO COMPLESSIVO PROCAPITE]]&lt;media_aggr_reddito_pc,(media_aggr_reddito_pc-Tabella2026[[#This Row],[REDDITO COMPLESSIVO PROCAPITE]]),0)</f>
        <v>7359.3541073014785</v>
      </c>
      <c r="O2602" s="3">
        <f>+Tabella2026[[#This Row],[DIFFERENZA REDDITO INFERIORE ALLA MEDIA DALLA MEDIA]]*Tabella2026[[#This Row],[POP_2024]]</f>
        <v>32933109.630174115</v>
      </c>
      <c r="P2602" s="3">
        <f>+Tabella2026[[#This Row],[POPOLAZIONE PER DIFFERENZA ]]/SUM(Tabella2026[[POPOLAZIONE PER DIFFERENZA ]])</f>
        <v>2.9217665536986282E-4</v>
      </c>
      <c r="Q2602" s="3">
        <f>+Tabella2026[[#This Row],[INCIDENZA POPOLAZIONE PER DIFFERENZA]]*(PLAFOND-SUM(Tabella2026[CONTRIBUTO SULLA BASE DELLA POPOLAZIONE]))</f>
        <v>86016.588208396439</v>
      </c>
      <c r="R2602" s="3">
        <f>+Tabella2026[[#This Row],[CONTRIBUTO SULLA BASE DELLA POPOLAZIONE]]+Tabella2026[[#This Row],[CONTRIBUTO SULLA BASE DEL REDDITO]]</f>
        <v>108367.44026809215</v>
      </c>
      <c r="S2602" s="3">
        <f>+Tabella2026[[#This Row],[CONTRIBUTO TOTALE]]/(PLAFOND/N_TESSERE)</f>
        <v>216.73488053618431</v>
      </c>
      <c r="T2602" s="3">
        <f>+MAX(CEILING(Tabella2026[[#This Row],[preDEF1]],1),1)</f>
        <v>217</v>
      </c>
      <c r="U2602" s="9">
        <f xml:space="preserve"> IF(ROW(Tabella2026[[#This Row],[preDEF2]]) - ROW(Tabella2026[[#Headers],[preDEF2]])&lt;=ABS(SUM(Tabella2026[preDEF2])-N_TESSERE),Tabella2026[[#This Row],[preDEF2]]-1,Tabella2026[[#This Row],[preDEF2]])</f>
        <v>216</v>
      </c>
      <c r="V2602" s="21">
        <f>+Tabella2026[[#This Row],[DEF - n. card]]*(PLAFOND/N_TESSERE)</f>
        <v>108000</v>
      </c>
      <c r="W2602" s="18"/>
    </row>
    <row r="2603" spans="2:23" x14ac:dyDescent="0.25">
      <c r="B2603" s="1" t="s">
        <v>5245</v>
      </c>
      <c r="C2603" s="2">
        <v>108031</v>
      </c>
      <c r="D2603" s="1" t="s">
        <v>5246</v>
      </c>
      <c r="E2603" s="1" t="s">
        <v>12</v>
      </c>
      <c r="F2603" s="1" t="s">
        <v>91</v>
      </c>
      <c r="G2603" s="1" t="s">
        <v>4778</v>
      </c>
      <c r="H2603" s="1" t="s">
        <v>15835</v>
      </c>
      <c r="I2603" s="5">
        <v>4475</v>
      </c>
      <c r="J2603" s="5">
        <v>85550356</v>
      </c>
      <c r="K2603" s="3">
        <f>+Tabella2026[[#This Row],[POP_2024]]/SUM(Tabella2026[POP_2024])</f>
        <v>7.5920207200581215E-5</v>
      </c>
      <c r="L2603" s="3">
        <f>+Tabella2026[[#This Row],[INCIDENZA POPOLAZIONE]]*(PLAFOND/2)</f>
        <v>22350.85205969571</v>
      </c>
      <c r="M2603" s="3">
        <f>+IFERROR(Tabella2026[[#This Row],[reddito_2024]]/Tabella2026[[#This Row],[POP_2024]],"")</f>
        <v>19117.397988826815</v>
      </c>
      <c r="N2603" s="3">
        <f>+IF(Tabella2026[[#This Row],[REDDITO COMPLESSIVO PROCAPITE]]&lt;media_aggr_reddito_pc,(media_aggr_reddito_pc-Tabella2026[[#This Row],[REDDITO COMPLESSIVO PROCAPITE]]),0)</f>
        <v>0</v>
      </c>
      <c r="O2603" s="3">
        <f>+Tabella2026[[#This Row],[DIFFERENZA REDDITO INFERIORE ALLA MEDIA DALLA MEDIA]]*Tabella2026[[#This Row],[POP_2024]]</f>
        <v>0</v>
      </c>
      <c r="P2603" s="3">
        <f>+Tabella2026[[#This Row],[POPOLAZIONE PER DIFFERENZA ]]/SUM(Tabella2026[[POPOLAZIONE PER DIFFERENZA ]])</f>
        <v>0</v>
      </c>
      <c r="Q2603" s="3">
        <f>+Tabella2026[[#This Row],[INCIDENZA POPOLAZIONE PER DIFFERENZA]]*(PLAFOND-SUM(Tabella2026[CONTRIBUTO SULLA BASE DELLA POPOLAZIONE]))</f>
        <v>0</v>
      </c>
      <c r="R2603" s="3">
        <f>+Tabella2026[[#This Row],[CONTRIBUTO SULLA BASE DELLA POPOLAZIONE]]+Tabella2026[[#This Row],[CONTRIBUTO SULLA BASE DEL REDDITO]]</f>
        <v>22350.85205969571</v>
      </c>
      <c r="S2603" s="3">
        <f>+Tabella2026[[#This Row],[CONTRIBUTO TOTALE]]/(PLAFOND/N_TESSERE)</f>
        <v>44.701704119391422</v>
      </c>
      <c r="T2603" s="3">
        <f>+MAX(CEILING(Tabella2026[[#This Row],[preDEF1]],1),1)</f>
        <v>45</v>
      </c>
      <c r="U2603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03" s="21">
        <f>+Tabella2026[[#This Row],[DEF - n. card]]*(PLAFOND/N_TESSERE)</f>
        <v>22000</v>
      </c>
      <c r="W2603" s="18"/>
    </row>
    <row r="2604" spans="2:23" x14ac:dyDescent="0.25">
      <c r="B2604" s="1" t="s">
        <v>5285</v>
      </c>
      <c r="C2604" s="2">
        <v>26044</v>
      </c>
      <c r="D2604" s="1" t="s">
        <v>5286</v>
      </c>
      <c r="E2604" s="1" t="s">
        <v>38</v>
      </c>
      <c r="F2604" s="1" t="s">
        <v>150</v>
      </c>
      <c r="G2604" s="1" t="s">
        <v>4778</v>
      </c>
      <c r="H2604" s="1" t="s">
        <v>15835</v>
      </c>
      <c r="I2604" s="5">
        <v>4473</v>
      </c>
      <c r="J2604" s="5">
        <v>86541122</v>
      </c>
      <c r="K2604" s="3">
        <f>+Tabella2026[[#This Row],[POP_2024]]/SUM(Tabella2026[POP_2024])</f>
        <v>7.5886276381720622E-5</v>
      </c>
      <c r="L2604" s="3">
        <f>+Tabella2026[[#This Row],[INCIDENZA POPOLAZIONE]]*(PLAFOND/2)</f>
        <v>22340.862852071266</v>
      </c>
      <c r="M2604" s="3">
        <f>+IFERROR(Tabella2026[[#This Row],[reddito_2024]]/Tabella2026[[#This Row],[POP_2024]],"")</f>
        <v>19347.445115135255</v>
      </c>
      <c r="N2604" s="3">
        <f>+IF(Tabella2026[[#This Row],[REDDITO COMPLESSIVO PROCAPITE]]&lt;media_aggr_reddito_pc,(media_aggr_reddito_pc-Tabella2026[[#This Row],[REDDITO COMPLESSIVO PROCAPITE]]),0)</f>
        <v>0</v>
      </c>
      <c r="O2604" s="3">
        <f>+Tabella2026[[#This Row],[DIFFERENZA REDDITO INFERIORE ALLA MEDIA DALLA MEDIA]]*Tabella2026[[#This Row],[POP_2024]]</f>
        <v>0</v>
      </c>
      <c r="P2604" s="3">
        <f>+Tabella2026[[#This Row],[POPOLAZIONE PER DIFFERENZA ]]/SUM(Tabella2026[[POPOLAZIONE PER DIFFERENZA ]])</f>
        <v>0</v>
      </c>
      <c r="Q2604" s="3">
        <f>+Tabella2026[[#This Row],[INCIDENZA POPOLAZIONE PER DIFFERENZA]]*(PLAFOND-SUM(Tabella2026[CONTRIBUTO SULLA BASE DELLA POPOLAZIONE]))</f>
        <v>0</v>
      </c>
      <c r="R2604" s="3">
        <f>+Tabella2026[[#This Row],[CONTRIBUTO SULLA BASE DELLA POPOLAZIONE]]+Tabella2026[[#This Row],[CONTRIBUTO SULLA BASE DEL REDDITO]]</f>
        <v>22340.862852071266</v>
      </c>
      <c r="S2604" s="3">
        <f>+Tabella2026[[#This Row],[CONTRIBUTO TOTALE]]/(PLAFOND/N_TESSERE)</f>
        <v>44.681725704142529</v>
      </c>
      <c r="T2604" s="3">
        <f>+MAX(CEILING(Tabella2026[[#This Row],[preDEF1]],1),1)</f>
        <v>45</v>
      </c>
      <c r="U2604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04" s="21">
        <f>+Tabella2026[[#This Row],[DEF - n. card]]*(PLAFOND/N_TESSERE)</f>
        <v>22000</v>
      </c>
      <c r="W2604" s="18"/>
    </row>
    <row r="2605" spans="2:23" x14ac:dyDescent="0.25">
      <c r="B2605" s="1" t="s">
        <v>5106</v>
      </c>
      <c r="C2605" s="2">
        <v>78146</v>
      </c>
      <c r="D2605" s="1" t="s">
        <v>5107</v>
      </c>
      <c r="E2605" s="1" t="s">
        <v>61</v>
      </c>
      <c r="F2605" s="1" t="s">
        <v>178</v>
      </c>
      <c r="G2605" s="1" t="s">
        <v>4778</v>
      </c>
      <c r="H2605" s="1" t="s">
        <v>15836</v>
      </c>
      <c r="I2605" s="5">
        <v>4473</v>
      </c>
      <c r="J2605" s="5">
        <v>41714389</v>
      </c>
      <c r="K2605" s="3">
        <f>+Tabella2026[[#This Row],[POP_2024]]/SUM(Tabella2026[POP_2024])</f>
        <v>7.5886276381720622E-5</v>
      </c>
      <c r="L2605" s="3">
        <f>+Tabella2026[[#This Row],[INCIDENZA POPOLAZIONE]]*(PLAFOND/2)</f>
        <v>22340.862852071266</v>
      </c>
      <c r="M2605" s="3">
        <f>+IFERROR(Tabella2026[[#This Row],[reddito_2024]]/Tabella2026[[#This Row],[POP_2024]],"")</f>
        <v>9325.8191370444893</v>
      </c>
      <c r="N2605" s="3">
        <f>+IF(Tabella2026[[#This Row],[REDDITO COMPLESSIVO PROCAPITE]]&lt;media_aggr_reddito_pc,(media_aggr_reddito_pc-Tabella2026[[#This Row],[REDDITO COMPLESSIVO PROCAPITE]]),0)</f>
        <v>8499.2469255642518</v>
      </c>
      <c r="O2605" s="3">
        <f>+Tabella2026[[#This Row],[DIFFERENZA REDDITO INFERIORE ALLA MEDIA DALLA MEDIA]]*Tabella2026[[#This Row],[POP_2024]]</f>
        <v>38017131.498048902</v>
      </c>
      <c r="P2605" s="3">
        <f>+Tabella2026[[#This Row],[POPOLAZIONE PER DIFFERENZA ]]/SUM(Tabella2026[[POPOLAZIONE PER DIFFERENZA ]])</f>
        <v>3.3728118761305881E-4</v>
      </c>
      <c r="Q2605" s="3">
        <f>+Tabella2026[[#This Row],[INCIDENZA POPOLAZIONE PER DIFFERENZA]]*(PLAFOND-SUM(Tabella2026[CONTRIBUTO SULLA BASE DELLA POPOLAZIONE]))</f>
        <v>99295.3286723942</v>
      </c>
      <c r="R2605" s="3">
        <f>+Tabella2026[[#This Row],[CONTRIBUTO SULLA BASE DELLA POPOLAZIONE]]+Tabella2026[[#This Row],[CONTRIBUTO SULLA BASE DEL REDDITO]]</f>
        <v>121636.19152446547</v>
      </c>
      <c r="S2605" s="3">
        <f>+Tabella2026[[#This Row],[CONTRIBUTO TOTALE]]/(PLAFOND/N_TESSERE)</f>
        <v>243.27238304893092</v>
      </c>
      <c r="T2605" s="3">
        <f>+MAX(CEILING(Tabella2026[[#This Row],[preDEF1]],1),1)</f>
        <v>244</v>
      </c>
      <c r="U2605" s="9">
        <f xml:space="preserve"> IF(ROW(Tabella2026[[#This Row],[preDEF2]]) - ROW(Tabella2026[[#Headers],[preDEF2]])&lt;=ABS(SUM(Tabella2026[preDEF2])-N_TESSERE),Tabella2026[[#This Row],[preDEF2]]-1,Tabella2026[[#This Row],[preDEF2]])</f>
        <v>243</v>
      </c>
      <c r="V2605" s="21">
        <f>+Tabella2026[[#This Row],[DEF - n. card]]*(PLAFOND/N_TESSERE)</f>
        <v>121500</v>
      </c>
      <c r="W2605" s="18"/>
    </row>
    <row r="2606" spans="2:23" x14ac:dyDescent="0.25">
      <c r="B2606" s="1" t="s">
        <v>5062</v>
      </c>
      <c r="C2606" s="2">
        <v>65017</v>
      </c>
      <c r="D2606" s="1" t="s">
        <v>5063</v>
      </c>
      <c r="E2606" s="1" t="s">
        <v>15</v>
      </c>
      <c r="F2606" s="1" t="s">
        <v>82</v>
      </c>
      <c r="G2606" s="1" t="s">
        <v>4778</v>
      </c>
      <c r="H2606" s="1" t="s">
        <v>15836</v>
      </c>
      <c r="I2606" s="5">
        <v>4472</v>
      </c>
      <c r="J2606" s="5">
        <v>54676148</v>
      </c>
      <c r="K2606" s="3">
        <f>+Tabella2026[[#This Row],[POP_2024]]/SUM(Tabella2026[POP_2024])</f>
        <v>7.5869310972290332E-5</v>
      </c>
      <c r="L2606" s="3">
        <f>+Tabella2026[[#This Row],[INCIDENZA POPOLAZIONE]]*(PLAFOND/2)</f>
        <v>22335.868248259045</v>
      </c>
      <c r="M2606" s="3">
        <f>+IFERROR(Tabella2026[[#This Row],[reddito_2024]]/Tabella2026[[#This Row],[POP_2024]],"")</f>
        <v>12226.330053667263</v>
      </c>
      <c r="N2606" s="3">
        <f>+IF(Tabella2026[[#This Row],[REDDITO COMPLESSIVO PROCAPITE]]&lt;media_aggr_reddito_pc,(media_aggr_reddito_pc-Tabella2026[[#This Row],[REDDITO COMPLESSIVO PROCAPITE]]),0)</f>
        <v>5598.7360089414778</v>
      </c>
      <c r="O2606" s="3">
        <f>+Tabella2026[[#This Row],[DIFFERENZA REDDITO INFERIORE ALLA MEDIA DALLA MEDIA]]*Tabella2026[[#This Row],[POP_2024]]</f>
        <v>25037547.431986287</v>
      </c>
      <c r="P2606" s="3">
        <f>+Tabella2026[[#This Row],[POPOLAZIONE PER DIFFERENZA ]]/SUM(Tabella2026[[POPOLAZIONE PER DIFFERENZA ]])</f>
        <v>2.2212864043180168E-4</v>
      </c>
      <c r="Q2606" s="3">
        <f>+Tabella2026[[#This Row],[INCIDENZA POPOLAZIONE PER DIFFERENZA]]*(PLAFOND-SUM(Tabella2026[CONTRIBUTO SULLA BASE DELLA POPOLAZIONE]))</f>
        <v>65394.505146642354</v>
      </c>
      <c r="R2606" s="3">
        <f>+Tabella2026[[#This Row],[CONTRIBUTO SULLA BASE DELLA POPOLAZIONE]]+Tabella2026[[#This Row],[CONTRIBUTO SULLA BASE DEL REDDITO]]</f>
        <v>87730.373394901399</v>
      </c>
      <c r="S2606" s="3">
        <f>+Tabella2026[[#This Row],[CONTRIBUTO TOTALE]]/(PLAFOND/N_TESSERE)</f>
        <v>175.46074678980278</v>
      </c>
      <c r="T2606" s="3">
        <f>+MAX(CEILING(Tabella2026[[#This Row],[preDEF1]],1),1)</f>
        <v>176</v>
      </c>
      <c r="U2606" s="9">
        <f xml:space="preserve"> IF(ROW(Tabella2026[[#This Row],[preDEF2]]) - ROW(Tabella2026[[#Headers],[preDEF2]])&lt;=ABS(SUM(Tabella2026[preDEF2])-N_TESSERE),Tabella2026[[#This Row],[preDEF2]]-1,Tabella2026[[#This Row],[preDEF2]])</f>
        <v>175</v>
      </c>
      <c r="V2606" s="21">
        <f>+Tabella2026[[#This Row],[DEF - n. card]]*(PLAFOND/N_TESSERE)</f>
        <v>87500</v>
      </c>
      <c r="W2606" s="18"/>
    </row>
    <row r="2607" spans="2:23" x14ac:dyDescent="0.25">
      <c r="B2607" s="1" t="s">
        <v>5074</v>
      </c>
      <c r="C2607" s="2">
        <v>63038</v>
      </c>
      <c r="D2607" s="1" t="s">
        <v>5075</v>
      </c>
      <c r="E2607" s="1" t="s">
        <v>15</v>
      </c>
      <c r="F2607" s="1" t="s">
        <v>14</v>
      </c>
      <c r="G2607" s="1" t="s">
        <v>4778</v>
      </c>
      <c r="H2607" s="1" t="s">
        <v>15836</v>
      </c>
      <c r="I2607" s="5">
        <v>4471</v>
      </c>
      <c r="J2607" s="5">
        <v>66051183</v>
      </c>
      <c r="K2607" s="3">
        <f>+Tabella2026[[#This Row],[POP_2024]]/SUM(Tabella2026[POP_2024])</f>
        <v>7.5852345562860029E-5</v>
      </c>
      <c r="L2607" s="3">
        <f>+Tabella2026[[#This Row],[INCIDENZA POPOLAZIONE]]*(PLAFOND/2)</f>
        <v>22330.87364444682</v>
      </c>
      <c r="M2607" s="3">
        <f>+IFERROR(Tabella2026[[#This Row],[reddito_2024]]/Tabella2026[[#This Row],[POP_2024]],"")</f>
        <v>14773.246029970924</v>
      </c>
      <c r="N2607" s="3">
        <f>+IF(Tabella2026[[#This Row],[REDDITO COMPLESSIVO PROCAPITE]]&lt;media_aggr_reddito_pc,(media_aggr_reddito_pc-Tabella2026[[#This Row],[REDDITO COMPLESSIVO PROCAPITE]]),0)</f>
        <v>3051.8200326378173</v>
      </c>
      <c r="O2607" s="3">
        <f>+Tabella2026[[#This Row],[DIFFERENZA REDDITO INFERIORE ALLA MEDIA DALLA MEDIA]]*Tabella2026[[#This Row],[POP_2024]]</f>
        <v>13644687.365923682</v>
      </c>
      <c r="P2607" s="3">
        <f>+Tabella2026[[#This Row],[POPOLAZIONE PER DIFFERENZA ]]/SUM(Tabella2026[[POPOLAZIONE PER DIFFERENZA ]])</f>
        <v>1.2105322463962925E-4</v>
      </c>
      <c r="Q2607" s="3">
        <f>+Tabella2026[[#This Row],[INCIDENZA POPOLAZIONE PER DIFFERENZA]]*(PLAFOND-SUM(Tabella2026[CONTRIBUTO SULLA BASE DELLA POPOLAZIONE]))</f>
        <v>35637.978543988516</v>
      </c>
      <c r="R2607" s="3">
        <f>+Tabella2026[[#This Row],[CONTRIBUTO SULLA BASE DELLA POPOLAZIONE]]+Tabella2026[[#This Row],[CONTRIBUTO SULLA BASE DEL REDDITO]]</f>
        <v>57968.852188435339</v>
      </c>
      <c r="S2607" s="3">
        <f>+Tabella2026[[#This Row],[CONTRIBUTO TOTALE]]/(PLAFOND/N_TESSERE)</f>
        <v>115.93770437687068</v>
      </c>
      <c r="T2607" s="3">
        <f>+MAX(CEILING(Tabella2026[[#This Row],[preDEF1]],1),1)</f>
        <v>116</v>
      </c>
      <c r="U2607" s="9">
        <f xml:space="preserve"> IF(ROW(Tabella2026[[#This Row],[preDEF2]]) - ROW(Tabella2026[[#Headers],[preDEF2]])&lt;=ABS(SUM(Tabella2026[preDEF2])-N_TESSERE),Tabella2026[[#This Row],[preDEF2]]-1,Tabella2026[[#This Row],[preDEF2]])</f>
        <v>115</v>
      </c>
      <c r="V2607" s="21">
        <f>+Tabella2026[[#This Row],[DEF - n. card]]*(PLAFOND/N_TESSERE)</f>
        <v>57500</v>
      </c>
      <c r="W2607" s="18"/>
    </row>
    <row r="2608" spans="2:23" x14ac:dyDescent="0.25">
      <c r="B2608" s="1" t="s">
        <v>5144</v>
      </c>
      <c r="C2608" s="2">
        <v>117019</v>
      </c>
      <c r="D2608" s="1" t="s">
        <v>5145</v>
      </c>
      <c r="E2608" s="1" t="s">
        <v>76</v>
      </c>
      <c r="F2608" s="1" t="s">
        <v>15839</v>
      </c>
      <c r="G2608" s="1" t="s">
        <v>4778</v>
      </c>
      <c r="H2608" s="1" t="s">
        <v>15836</v>
      </c>
      <c r="I2608" s="5">
        <v>4470</v>
      </c>
      <c r="J2608" s="5">
        <v>61731951</v>
      </c>
      <c r="K2608" s="3">
        <f>+Tabella2026[[#This Row],[POP_2024]]/SUM(Tabella2026[POP_2024])</f>
        <v>7.583538015342974E-5</v>
      </c>
      <c r="L2608" s="3">
        <f>+Tabella2026[[#This Row],[INCIDENZA POPOLAZIONE]]*(PLAFOND/2)</f>
        <v>22325.879040634602</v>
      </c>
      <c r="M2608" s="3">
        <f>+IFERROR(Tabella2026[[#This Row],[reddito_2024]]/Tabella2026[[#This Row],[POP_2024]],"")</f>
        <v>13810.279865771812</v>
      </c>
      <c r="N2608" s="3">
        <f>+IF(Tabella2026[[#This Row],[REDDITO COMPLESSIVO PROCAPITE]]&lt;media_aggr_reddito_pc,(media_aggr_reddito_pc-Tabella2026[[#This Row],[REDDITO COMPLESSIVO PROCAPITE]]),0)</f>
        <v>4014.7861968369289</v>
      </c>
      <c r="O2608" s="3">
        <f>+Tabella2026[[#This Row],[DIFFERENZA REDDITO INFERIORE ALLA MEDIA DALLA MEDIA]]*Tabella2026[[#This Row],[POP_2024]]</f>
        <v>17946094.299861073</v>
      </c>
      <c r="P2608" s="3">
        <f>+Tabella2026[[#This Row],[POPOLAZIONE PER DIFFERENZA ]]/SUM(Tabella2026[[POPOLAZIONE PER DIFFERENZA ]])</f>
        <v>1.5921453723523909E-4</v>
      </c>
      <c r="Q2608" s="3">
        <f>+Tabella2026[[#This Row],[INCIDENZA POPOLAZIONE PER DIFFERENZA]]*(PLAFOND-SUM(Tabella2026[CONTRIBUTO SULLA BASE DELLA POPOLAZIONE]))</f>
        <v>46872.640351151655</v>
      </c>
      <c r="R2608" s="3">
        <f>+Tabella2026[[#This Row],[CONTRIBUTO SULLA BASE DELLA POPOLAZIONE]]+Tabella2026[[#This Row],[CONTRIBUTO SULLA BASE DEL REDDITO]]</f>
        <v>69198.519391786249</v>
      </c>
      <c r="S2608" s="3">
        <f>+Tabella2026[[#This Row],[CONTRIBUTO TOTALE]]/(PLAFOND/N_TESSERE)</f>
        <v>138.3970387835725</v>
      </c>
      <c r="T2608" s="3">
        <f>+MAX(CEILING(Tabella2026[[#This Row],[preDEF1]],1),1)</f>
        <v>139</v>
      </c>
      <c r="U2608" s="9">
        <f xml:space="preserve"> IF(ROW(Tabella2026[[#This Row],[preDEF2]]) - ROW(Tabella2026[[#Headers],[preDEF2]])&lt;=ABS(SUM(Tabella2026[preDEF2])-N_TESSERE),Tabella2026[[#This Row],[preDEF2]]-1,Tabella2026[[#This Row],[preDEF2]])</f>
        <v>138</v>
      </c>
      <c r="V2608" s="21">
        <f>+Tabella2026[[#This Row],[DEF - n. card]]*(PLAFOND/N_TESSERE)</f>
        <v>69000</v>
      </c>
      <c r="W2608" s="18"/>
    </row>
    <row r="2609" spans="2:23" x14ac:dyDescent="0.25">
      <c r="B2609" s="1" t="s">
        <v>5176</v>
      </c>
      <c r="C2609" s="2">
        <v>62044</v>
      </c>
      <c r="D2609" s="1" t="s">
        <v>5177</v>
      </c>
      <c r="E2609" s="1" t="s">
        <v>15</v>
      </c>
      <c r="F2609" s="1" t="s">
        <v>256</v>
      </c>
      <c r="G2609" s="1" t="s">
        <v>4778</v>
      </c>
      <c r="H2609" s="1" t="s">
        <v>15836</v>
      </c>
      <c r="I2609" s="5">
        <v>4469</v>
      </c>
      <c r="J2609" s="5">
        <v>54960714</v>
      </c>
      <c r="K2609" s="3">
        <f>+Tabella2026[[#This Row],[POP_2024]]/SUM(Tabella2026[POP_2024])</f>
        <v>7.5818414743999437E-5</v>
      </c>
      <c r="L2609" s="3">
        <f>+Tabella2026[[#This Row],[INCIDENZA POPOLAZIONE]]*(PLAFOND/2)</f>
        <v>22320.884436822376</v>
      </c>
      <c r="M2609" s="3">
        <f>+IFERROR(Tabella2026[[#This Row],[reddito_2024]]/Tabella2026[[#This Row],[POP_2024]],"")</f>
        <v>12298.213023047661</v>
      </c>
      <c r="N2609" s="3">
        <f>+IF(Tabella2026[[#This Row],[REDDITO COMPLESSIVO PROCAPITE]]&lt;media_aggr_reddito_pc,(media_aggr_reddito_pc-Tabella2026[[#This Row],[REDDITO COMPLESSIVO PROCAPITE]]),0)</f>
        <v>5526.8530395610796</v>
      </c>
      <c r="O2609" s="3">
        <f>+Tabella2026[[#This Row],[DIFFERENZA REDDITO INFERIORE ALLA MEDIA DALLA MEDIA]]*Tabella2026[[#This Row],[POP_2024]]</f>
        <v>24699506.233798467</v>
      </c>
      <c r="P2609" s="3">
        <f>+Tabella2026[[#This Row],[POPOLAZIONE PER DIFFERENZA ]]/SUM(Tabella2026[[POPOLAZIONE PER DIFFERENZA ]])</f>
        <v>2.1912959941281315E-4</v>
      </c>
      <c r="Q2609" s="3">
        <f>+Tabella2026[[#This Row],[INCIDENZA POPOLAZIONE PER DIFFERENZA]]*(PLAFOND-SUM(Tabella2026[CONTRIBUTO SULLA BASE DELLA POPOLAZIONE]))</f>
        <v>64511.58971993289</v>
      </c>
      <c r="R2609" s="3">
        <f>+Tabella2026[[#This Row],[CONTRIBUTO SULLA BASE DELLA POPOLAZIONE]]+Tabella2026[[#This Row],[CONTRIBUTO SULLA BASE DEL REDDITO]]</f>
        <v>86832.47415675527</v>
      </c>
      <c r="S2609" s="3">
        <f>+Tabella2026[[#This Row],[CONTRIBUTO TOTALE]]/(PLAFOND/N_TESSERE)</f>
        <v>173.66494831351054</v>
      </c>
      <c r="T2609" s="3">
        <f>+MAX(CEILING(Tabella2026[[#This Row],[preDEF1]],1),1)</f>
        <v>174</v>
      </c>
      <c r="U2609" s="9">
        <f xml:space="preserve"> IF(ROW(Tabella2026[[#This Row],[preDEF2]]) - ROW(Tabella2026[[#Headers],[preDEF2]])&lt;=ABS(SUM(Tabella2026[preDEF2])-N_TESSERE),Tabella2026[[#This Row],[preDEF2]]-1,Tabella2026[[#This Row],[preDEF2]])</f>
        <v>173</v>
      </c>
      <c r="V2609" s="21">
        <f>+Tabella2026[[#This Row],[DEF - n. card]]*(PLAFOND/N_TESSERE)</f>
        <v>86500</v>
      </c>
      <c r="W2609" s="18"/>
    </row>
    <row r="2610" spans="2:23" x14ac:dyDescent="0.25">
      <c r="B2610" s="1" t="s">
        <v>5327</v>
      </c>
      <c r="C2610" s="2">
        <v>98037</v>
      </c>
      <c r="D2610" s="1" t="s">
        <v>5328</v>
      </c>
      <c r="E2610" s="1" t="s">
        <v>12</v>
      </c>
      <c r="F2610" s="1" t="s">
        <v>389</v>
      </c>
      <c r="G2610" s="1" t="s">
        <v>4778</v>
      </c>
      <c r="H2610" s="1" t="s">
        <v>15835</v>
      </c>
      <c r="I2610" s="5">
        <v>4467</v>
      </c>
      <c r="J2610" s="5">
        <v>85913993</v>
      </c>
      <c r="K2610" s="3">
        <f>+Tabella2026[[#This Row],[POP_2024]]/SUM(Tabella2026[POP_2024])</f>
        <v>7.5784483925138844E-5</v>
      </c>
      <c r="L2610" s="3">
        <f>+Tabella2026[[#This Row],[INCIDENZA POPOLAZIONE]]*(PLAFOND/2)</f>
        <v>22310.895229197933</v>
      </c>
      <c r="M2610" s="3">
        <f>+IFERROR(Tabella2026[[#This Row],[reddito_2024]]/Tabella2026[[#This Row],[POP_2024]],"")</f>
        <v>19233.040743228117</v>
      </c>
      <c r="N2610" s="3">
        <f>+IF(Tabella2026[[#This Row],[REDDITO COMPLESSIVO PROCAPITE]]&lt;media_aggr_reddito_pc,(media_aggr_reddito_pc-Tabella2026[[#This Row],[REDDITO COMPLESSIVO PROCAPITE]]),0)</f>
        <v>0</v>
      </c>
      <c r="O2610" s="3">
        <f>+Tabella2026[[#This Row],[DIFFERENZA REDDITO INFERIORE ALLA MEDIA DALLA MEDIA]]*Tabella2026[[#This Row],[POP_2024]]</f>
        <v>0</v>
      </c>
      <c r="P2610" s="3">
        <f>+Tabella2026[[#This Row],[POPOLAZIONE PER DIFFERENZA ]]/SUM(Tabella2026[[POPOLAZIONE PER DIFFERENZA ]])</f>
        <v>0</v>
      </c>
      <c r="Q2610" s="3">
        <f>+Tabella2026[[#This Row],[INCIDENZA POPOLAZIONE PER DIFFERENZA]]*(PLAFOND-SUM(Tabella2026[CONTRIBUTO SULLA BASE DELLA POPOLAZIONE]))</f>
        <v>0</v>
      </c>
      <c r="R2610" s="3">
        <f>+Tabella2026[[#This Row],[CONTRIBUTO SULLA BASE DELLA POPOLAZIONE]]+Tabella2026[[#This Row],[CONTRIBUTO SULLA BASE DEL REDDITO]]</f>
        <v>22310.895229197933</v>
      </c>
      <c r="S2610" s="3">
        <f>+Tabella2026[[#This Row],[CONTRIBUTO TOTALE]]/(PLAFOND/N_TESSERE)</f>
        <v>44.621790458395864</v>
      </c>
      <c r="T2610" s="3">
        <f>+MAX(CEILING(Tabella2026[[#This Row],[preDEF1]],1),1)</f>
        <v>45</v>
      </c>
      <c r="U2610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10" s="21">
        <f>+Tabella2026[[#This Row],[DEF - n. card]]*(PLAFOND/N_TESSERE)</f>
        <v>22000</v>
      </c>
      <c r="W2610" s="18"/>
    </row>
    <row r="2611" spans="2:23" x14ac:dyDescent="0.25">
      <c r="B2611" s="1" t="s">
        <v>5229</v>
      </c>
      <c r="C2611" s="2">
        <v>15202</v>
      </c>
      <c r="D2611" s="1" t="s">
        <v>5230</v>
      </c>
      <c r="E2611" s="1" t="s">
        <v>12</v>
      </c>
      <c r="F2611" s="1" t="s">
        <v>11</v>
      </c>
      <c r="G2611" s="1" t="s">
        <v>4778</v>
      </c>
      <c r="H2611" s="1" t="s">
        <v>15835</v>
      </c>
      <c r="I2611" s="5">
        <v>4463</v>
      </c>
      <c r="J2611" s="5">
        <v>91728168</v>
      </c>
      <c r="K2611" s="3">
        <f>+Tabella2026[[#This Row],[POP_2024]]/SUM(Tabella2026[POP_2024])</f>
        <v>7.5716622287417645E-5</v>
      </c>
      <c r="L2611" s="3">
        <f>+Tabella2026[[#This Row],[INCIDENZA POPOLAZIONE]]*(PLAFOND/2)</f>
        <v>22290.916813949039</v>
      </c>
      <c r="M2611" s="3">
        <f>+IFERROR(Tabella2026[[#This Row],[reddito_2024]]/Tabella2026[[#This Row],[POP_2024]],"")</f>
        <v>20553.028904324445</v>
      </c>
      <c r="N2611" s="3">
        <f>+IF(Tabella2026[[#This Row],[REDDITO COMPLESSIVO PROCAPITE]]&lt;media_aggr_reddito_pc,(media_aggr_reddito_pc-Tabella2026[[#This Row],[REDDITO COMPLESSIVO PROCAPITE]]),0)</f>
        <v>0</v>
      </c>
      <c r="O2611" s="3">
        <f>+Tabella2026[[#This Row],[DIFFERENZA REDDITO INFERIORE ALLA MEDIA DALLA MEDIA]]*Tabella2026[[#This Row],[POP_2024]]</f>
        <v>0</v>
      </c>
      <c r="P2611" s="3">
        <f>+Tabella2026[[#This Row],[POPOLAZIONE PER DIFFERENZA ]]/SUM(Tabella2026[[POPOLAZIONE PER DIFFERENZA ]])</f>
        <v>0</v>
      </c>
      <c r="Q2611" s="3">
        <f>+Tabella2026[[#This Row],[INCIDENZA POPOLAZIONE PER DIFFERENZA]]*(PLAFOND-SUM(Tabella2026[CONTRIBUTO SULLA BASE DELLA POPOLAZIONE]))</f>
        <v>0</v>
      </c>
      <c r="R2611" s="3">
        <f>+Tabella2026[[#This Row],[CONTRIBUTO SULLA BASE DELLA POPOLAZIONE]]+Tabella2026[[#This Row],[CONTRIBUTO SULLA BASE DEL REDDITO]]</f>
        <v>22290.916813949039</v>
      </c>
      <c r="S2611" s="3">
        <f>+Tabella2026[[#This Row],[CONTRIBUTO TOTALE]]/(PLAFOND/N_TESSERE)</f>
        <v>44.581833627898078</v>
      </c>
      <c r="T2611" s="3">
        <f>+MAX(CEILING(Tabella2026[[#This Row],[preDEF1]],1),1)</f>
        <v>45</v>
      </c>
      <c r="U2611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11" s="21">
        <f>+Tabella2026[[#This Row],[DEF - n. card]]*(PLAFOND/N_TESSERE)</f>
        <v>22000</v>
      </c>
      <c r="W2611" s="18"/>
    </row>
    <row r="2612" spans="2:23" x14ac:dyDescent="0.25">
      <c r="B2612" s="1" t="s">
        <v>5261</v>
      </c>
      <c r="C2612" s="2">
        <v>80018</v>
      </c>
      <c r="D2612" s="1" t="s">
        <v>5262</v>
      </c>
      <c r="E2612" s="1" t="s">
        <v>61</v>
      </c>
      <c r="F2612" s="1" t="s">
        <v>62</v>
      </c>
      <c r="G2612" s="1" t="s">
        <v>4778</v>
      </c>
      <c r="H2612" s="1" t="s">
        <v>15836</v>
      </c>
      <c r="I2612" s="5">
        <v>4460</v>
      </c>
      <c r="J2612" s="5">
        <v>62884442</v>
      </c>
      <c r="K2612" s="3">
        <f>+Tabella2026[[#This Row],[POP_2024]]/SUM(Tabella2026[POP_2024])</f>
        <v>7.5665726059126763E-5</v>
      </c>
      <c r="L2612" s="3">
        <f>+Tabella2026[[#This Row],[INCIDENZA POPOLAZIONE]]*(PLAFOND/2)</f>
        <v>22275.933002512375</v>
      </c>
      <c r="M2612" s="3">
        <f>+IFERROR(Tabella2026[[#This Row],[reddito_2024]]/Tabella2026[[#This Row],[POP_2024]],"")</f>
        <v>14099.650672645739</v>
      </c>
      <c r="N2612" s="3">
        <f>+IF(Tabella2026[[#This Row],[REDDITO COMPLESSIVO PROCAPITE]]&lt;media_aggr_reddito_pc,(media_aggr_reddito_pc-Tabella2026[[#This Row],[REDDITO COMPLESSIVO PROCAPITE]]),0)</f>
        <v>3725.4153899630019</v>
      </c>
      <c r="O2612" s="3">
        <f>+Tabella2026[[#This Row],[DIFFERENZA REDDITO INFERIORE ALLA MEDIA DALLA MEDIA]]*Tabella2026[[#This Row],[POP_2024]]</f>
        <v>16615352.639234988</v>
      </c>
      <c r="P2612" s="3">
        <f>+Tabella2026[[#This Row],[POPOLAZIONE PER DIFFERENZA ]]/SUM(Tabella2026[[POPOLAZIONE PER DIFFERENZA ]])</f>
        <v>1.4740843535390239E-4</v>
      </c>
      <c r="Q2612" s="3">
        <f>+Tabella2026[[#This Row],[INCIDENZA POPOLAZIONE PER DIFFERENZA]]*(PLAFOND-SUM(Tabella2026[CONTRIBUTO SULLA BASE DELLA POPOLAZIONE]))</f>
        <v>43396.932811862527</v>
      </c>
      <c r="R2612" s="3">
        <f>+Tabella2026[[#This Row],[CONTRIBUTO SULLA BASE DELLA POPOLAZIONE]]+Tabella2026[[#This Row],[CONTRIBUTO SULLA BASE DEL REDDITO]]</f>
        <v>65672.865814374905</v>
      </c>
      <c r="S2612" s="3">
        <f>+Tabella2026[[#This Row],[CONTRIBUTO TOTALE]]/(PLAFOND/N_TESSERE)</f>
        <v>131.3457316287498</v>
      </c>
      <c r="T2612" s="3">
        <f>+MAX(CEILING(Tabella2026[[#This Row],[preDEF1]],1),1)</f>
        <v>132</v>
      </c>
      <c r="U2612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2612" s="21">
        <f>+Tabella2026[[#This Row],[DEF - n. card]]*(PLAFOND/N_TESSERE)</f>
        <v>65500</v>
      </c>
      <c r="W2612" s="18"/>
    </row>
    <row r="2613" spans="2:23" x14ac:dyDescent="0.25">
      <c r="B2613" s="1" t="s">
        <v>5237</v>
      </c>
      <c r="C2613" s="2">
        <v>17057</v>
      </c>
      <c r="D2613" s="1" t="s">
        <v>5238</v>
      </c>
      <c r="E2613" s="1" t="s">
        <v>12</v>
      </c>
      <c r="F2613" s="1" t="s">
        <v>50</v>
      </c>
      <c r="G2613" s="1" t="s">
        <v>4778</v>
      </c>
      <c r="H2613" s="1" t="s">
        <v>15835</v>
      </c>
      <c r="I2613" s="5">
        <v>4459</v>
      </c>
      <c r="J2613" s="5">
        <v>92576825</v>
      </c>
      <c r="K2613" s="3">
        <f>+Tabella2026[[#This Row],[POP_2024]]/SUM(Tabella2026[POP_2024])</f>
        <v>7.564876064969646E-5</v>
      </c>
      <c r="L2613" s="3">
        <f>+Tabella2026[[#This Row],[INCIDENZA POPOLAZIONE]]*(PLAFOND/2)</f>
        <v>22270.938398700149</v>
      </c>
      <c r="M2613" s="3">
        <f>+IFERROR(Tabella2026[[#This Row],[reddito_2024]]/Tabella2026[[#This Row],[POP_2024]],"")</f>
        <v>20761.790760260148</v>
      </c>
      <c r="N2613" s="3">
        <f>+IF(Tabella2026[[#This Row],[REDDITO COMPLESSIVO PROCAPITE]]&lt;media_aggr_reddito_pc,(media_aggr_reddito_pc-Tabella2026[[#This Row],[REDDITO COMPLESSIVO PROCAPITE]]),0)</f>
        <v>0</v>
      </c>
      <c r="O2613" s="3">
        <f>+Tabella2026[[#This Row],[DIFFERENZA REDDITO INFERIORE ALLA MEDIA DALLA MEDIA]]*Tabella2026[[#This Row],[POP_2024]]</f>
        <v>0</v>
      </c>
      <c r="P2613" s="3">
        <f>+Tabella2026[[#This Row],[POPOLAZIONE PER DIFFERENZA ]]/SUM(Tabella2026[[POPOLAZIONE PER DIFFERENZA ]])</f>
        <v>0</v>
      </c>
      <c r="Q2613" s="3">
        <f>+Tabella2026[[#This Row],[INCIDENZA POPOLAZIONE PER DIFFERENZA]]*(PLAFOND-SUM(Tabella2026[CONTRIBUTO SULLA BASE DELLA POPOLAZIONE]))</f>
        <v>0</v>
      </c>
      <c r="R2613" s="3">
        <f>+Tabella2026[[#This Row],[CONTRIBUTO SULLA BASE DELLA POPOLAZIONE]]+Tabella2026[[#This Row],[CONTRIBUTO SULLA BASE DEL REDDITO]]</f>
        <v>22270.938398700149</v>
      </c>
      <c r="S2613" s="3">
        <f>+Tabella2026[[#This Row],[CONTRIBUTO TOTALE]]/(PLAFOND/N_TESSERE)</f>
        <v>44.541876797400299</v>
      </c>
      <c r="T2613" s="3">
        <f>+MAX(CEILING(Tabella2026[[#This Row],[preDEF1]],1),1)</f>
        <v>45</v>
      </c>
      <c r="U2613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13" s="21">
        <f>+Tabella2026[[#This Row],[DEF - n. card]]*(PLAFOND/N_TESSERE)</f>
        <v>22000</v>
      </c>
      <c r="W2613" s="18"/>
    </row>
    <row r="2614" spans="2:23" x14ac:dyDescent="0.25">
      <c r="B2614" s="1" t="s">
        <v>5164</v>
      </c>
      <c r="C2614" s="2">
        <v>54035</v>
      </c>
      <c r="D2614" s="1" t="s">
        <v>5165</v>
      </c>
      <c r="E2614" s="1" t="s">
        <v>67</v>
      </c>
      <c r="F2614" s="1" t="s">
        <v>66</v>
      </c>
      <c r="G2614" s="1" t="s">
        <v>4778</v>
      </c>
      <c r="H2614" s="1" t="s">
        <v>15834</v>
      </c>
      <c r="I2614" s="5">
        <v>4457</v>
      </c>
      <c r="J2614" s="5">
        <v>73195185</v>
      </c>
      <c r="K2614" s="3">
        <f>+Tabella2026[[#This Row],[POP_2024]]/SUM(Tabella2026[POP_2024])</f>
        <v>7.5614829830835867E-5</v>
      </c>
      <c r="L2614" s="3">
        <f>+Tabella2026[[#This Row],[INCIDENZA POPOLAZIONE]]*(PLAFOND/2)</f>
        <v>22260.949191075706</v>
      </c>
      <c r="M2614" s="3">
        <f>+IFERROR(Tabella2026[[#This Row],[reddito_2024]]/Tabella2026[[#This Row],[POP_2024]],"")</f>
        <v>16422.522997531971</v>
      </c>
      <c r="N2614" s="3">
        <f>+IF(Tabella2026[[#This Row],[REDDITO COMPLESSIVO PROCAPITE]]&lt;media_aggr_reddito_pc,(media_aggr_reddito_pc-Tabella2026[[#This Row],[REDDITO COMPLESSIVO PROCAPITE]]),0)</f>
        <v>1402.5430650767703</v>
      </c>
      <c r="O2614" s="3">
        <f>+Tabella2026[[#This Row],[DIFFERENZA REDDITO INFERIORE ALLA MEDIA DALLA MEDIA]]*Tabella2026[[#This Row],[POP_2024]]</f>
        <v>6251134.4410471655</v>
      </c>
      <c r="P2614" s="3">
        <f>+Tabella2026[[#This Row],[POPOLAZIONE PER DIFFERENZA ]]/SUM(Tabella2026[[POPOLAZIONE PER DIFFERENZA ]])</f>
        <v>5.5458946141517506E-5</v>
      </c>
      <c r="Q2614" s="3">
        <f>+Tabella2026[[#This Row],[INCIDENZA POPOLAZIONE PER DIFFERENZA]]*(PLAFOND-SUM(Tabella2026[CONTRIBUTO SULLA BASE DELLA POPOLAZIONE]))</f>
        <v>16327.072149853213</v>
      </c>
      <c r="R2614" s="3">
        <f>+Tabella2026[[#This Row],[CONTRIBUTO SULLA BASE DELLA POPOLAZIONE]]+Tabella2026[[#This Row],[CONTRIBUTO SULLA BASE DEL REDDITO]]</f>
        <v>38588.021340928921</v>
      </c>
      <c r="S2614" s="3">
        <f>+Tabella2026[[#This Row],[CONTRIBUTO TOTALE]]/(PLAFOND/N_TESSERE)</f>
        <v>77.176042681857837</v>
      </c>
      <c r="T2614" s="3">
        <f>+MAX(CEILING(Tabella2026[[#This Row],[preDEF1]],1),1)</f>
        <v>78</v>
      </c>
      <c r="U2614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2614" s="21">
        <f>+Tabella2026[[#This Row],[DEF - n. card]]*(PLAFOND/N_TESSERE)</f>
        <v>38500</v>
      </c>
      <c r="W2614" s="18"/>
    </row>
    <row r="2615" spans="2:23" x14ac:dyDescent="0.25">
      <c r="B2615" s="1" t="s">
        <v>5158</v>
      </c>
      <c r="C2615" s="2">
        <v>61003</v>
      </c>
      <c r="D2615" s="1" t="s">
        <v>5159</v>
      </c>
      <c r="E2615" s="1" t="s">
        <v>15</v>
      </c>
      <c r="F2615" s="1" t="s">
        <v>184</v>
      </c>
      <c r="G2615" s="1" t="s">
        <v>4778</v>
      </c>
      <c r="H2615" s="1" t="s">
        <v>15836</v>
      </c>
      <c r="I2615" s="5">
        <v>4454</v>
      </c>
      <c r="J2615" s="5">
        <v>51356963</v>
      </c>
      <c r="K2615" s="3">
        <f>+Tabella2026[[#This Row],[POP_2024]]/SUM(Tabella2026[POP_2024])</f>
        <v>7.5563933602544971E-5</v>
      </c>
      <c r="L2615" s="3">
        <f>+Tabella2026[[#This Row],[INCIDENZA POPOLAZIONE]]*(PLAFOND/2)</f>
        <v>22245.965379639038</v>
      </c>
      <c r="M2615" s="3">
        <f>+IFERROR(Tabella2026[[#This Row],[reddito_2024]]/Tabella2026[[#This Row],[POP_2024]],"")</f>
        <v>11530.526044005388</v>
      </c>
      <c r="N2615" s="3">
        <f>+IF(Tabella2026[[#This Row],[REDDITO COMPLESSIVO PROCAPITE]]&lt;media_aggr_reddito_pc,(media_aggr_reddito_pc-Tabella2026[[#This Row],[REDDITO COMPLESSIVO PROCAPITE]]),0)</f>
        <v>6294.540018603353</v>
      </c>
      <c r="O2615" s="3">
        <f>+Tabella2026[[#This Row],[DIFFERENZA REDDITO INFERIORE ALLA MEDIA DALLA MEDIA]]*Tabella2026[[#This Row],[POP_2024]]</f>
        <v>28035881.242859334</v>
      </c>
      <c r="P2615" s="3">
        <f>+Tabella2026[[#This Row],[POPOLAZIONE PER DIFFERENZA ]]/SUM(Tabella2026[[POPOLAZIONE PER DIFFERENZA ]])</f>
        <v>2.4872932146013097E-4</v>
      </c>
      <c r="Q2615" s="3">
        <f>+Tabella2026[[#This Row],[INCIDENZA POPOLAZIONE PER DIFFERENZA]]*(PLAFOND-SUM(Tabella2026[CONTRIBUTO SULLA BASE DELLA POPOLAZIONE]))</f>
        <v>73225.725690871754</v>
      </c>
      <c r="R2615" s="3">
        <f>+Tabella2026[[#This Row],[CONTRIBUTO SULLA BASE DELLA POPOLAZIONE]]+Tabella2026[[#This Row],[CONTRIBUTO SULLA BASE DEL REDDITO]]</f>
        <v>95471.691070510788</v>
      </c>
      <c r="S2615" s="3">
        <f>+Tabella2026[[#This Row],[CONTRIBUTO TOTALE]]/(PLAFOND/N_TESSERE)</f>
        <v>190.94338214102157</v>
      </c>
      <c r="T2615" s="3">
        <f>+MAX(CEILING(Tabella2026[[#This Row],[preDEF1]],1),1)</f>
        <v>191</v>
      </c>
      <c r="U2615" s="9">
        <f xml:space="preserve"> IF(ROW(Tabella2026[[#This Row],[preDEF2]]) - ROW(Tabella2026[[#Headers],[preDEF2]])&lt;=ABS(SUM(Tabella2026[preDEF2])-N_TESSERE),Tabella2026[[#This Row],[preDEF2]]-1,Tabella2026[[#This Row],[preDEF2]])</f>
        <v>190</v>
      </c>
      <c r="V2615" s="21">
        <f>+Tabella2026[[#This Row],[DEF - n. card]]*(PLAFOND/N_TESSERE)</f>
        <v>95000</v>
      </c>
      <c r="W2615" s="18"/>
    </row>
    <row r="2616" spans="2:23" x14ac:dyDescent="0.25">
      <c r="B2616" s="1" t="s">
        <v>5321</v>
      </c>
      <c r="C2616" s="2">
        <v>4043</v>
      </c>
      <c r="D2616" s="1" t="s">
        <v>5322</v>
      </c>
      <c r="E2616" s="1" t="s">
        <v>18</v>
      </c>
      <c r="F2616" s="1" t="s">
        <v>263</v>
      </c>
      <c r="G2616" s="1" t="s">
        <v>4778</v>
      </c>
      <c r="H2616" s="1" t="s">
        <v>15835</v>
      </c>
      <c r="I2616" s="5">
        <v>4451</v>
      </c>
      <c r="J2616" s="5">
        <v>84611994</v>
      </c>
      <c r="K2616" s="3">
        <f>+Tabella2026[[#This Row],[POP_2024]]/SUM(Tabella2026[POP_2024])</f>
        <v>7.5513037374254076E-5</v>
      </c>
      <c r="L2616" s="3">
        <f>+Tabella2026[[#This Row],[INCIDENZA POPOLAZIONE]]*(PLAFOND/2)</f>
        <v>22230.981568202369</v>
      </c>
      <c r="M2616" s="3">
        <f>+IFERROR(Tabella2026[[#This Row],[reddito_2024]]/Tabella2026[[#This Row],[POP_2024]],"")</f>
        <v>19009.659402381487</v>
      </c>
      <c r="N2616" s="3">
        <f>+IF(Tabella2026[[#This Row],[REDDITO COMPLESSIVO PROCAPITE]]&lt;media_aggr_reddito_pc,(media_aggr_reddito_pc-Tabella2026[[#This Row],[REDDITO COMPLESSIVO PROCAPITE]]),0)</f>
        <v>0</v>
      </c>
      <c r="O2616" s="3">
        <f>+Tabella2026[[#This Row],[DIFFERENZA REDDITO INFERIORE ALLA MEDIA DALLA MEDIA]]*Tabella2026[[#This Row],[POP_2024]]</f>
        <v>0</v>
      </c>
      <c r="P2616" s="3">
        <f>+Tabella2026[[#This Row],[POPOLAZIONE PER DIFFERENZA ]]/SUM(Tabella2026[[POPOLAZIONE PER DIFFERENZA ]])</f>
        <v>0</v>
      </c>
      <c r="Q2616" s="3">
        <f>+Tabella2026[[#This Row],[INCIDENZA POPOLAZIONE PER DIFFERENZA]]*(PLAFOND-SUM(Tabella2026[CONTRIBUTO SULLA BASE DELLA POPOLAZIONE]))</f>
        <v>0</v>
      </c>
      <c r="R2616" s="3">
        <f>+Tabella2026[[#This Row],[CONTRIBUTO SULLA BASE DELLA POPOLAZIONE]]+Tabella2026[[#This Row],[CONTRIBUTO SULLA BASE DEL REDDITO]]</f>
        <v>22230.981568202369</v>
      </c>
      <c r="S2616" s="3">
        <f>+Tabella2026[[#This Row],[CONTRIBUTO TOTALE]]/(PLAFOND/N_TESSERE)</f>
        <v>44.461963136404741</v>
      </c>
      <c r="T2616" s="3">
        <f>+MAX(CEILING(Tabella2026[[#This Row],[preDEF1]],1),1)</f>
        <v>45</v>
      </c>
      <c r="U2616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16" s="21">
        <f>+Tabella2026[[#This Row],[DEF - n. card]]*(PLAFOND/N_TESSERE)</f>
        <v>22000</v>
      </c>
      <c r="W2616" s="18"/>
    </row>
    <row r="2617" spans="2:23" x14ac:dyDescent="0.25">
      <c r="B2617" s="1" t="s">
        <v>5150</v>
      </c>
      <c r="C2617" s="2">
        <v>80085</v>
      </c>
      <c r="D2617" s="1" t="s">
        <v>5151</v>
      </c>
      <c r="E2617" s="1" t="s">
        <v>61</v>
      </c>
      <c r="F2617" s="1" t="s">
        <v>62</v>
      </c>
      <c r="G2617" s="1" t="s">
        <v>4778</v>
      </c>
      <c r="H2617" s="1" t="s">
        <v>15836</v>
      </c>
      <c r="I2617" s="5">
        <v>4450</v>
      </c>
      <c r="J2617" s="5">
        <v>55019755</v>
      </c>
      <c r="K2617" s="3">
        <f>+Tabella2026[[#This Row],[POP_2024]]/SUM(Tabella2026[POP_2024])</f>
        <v>7.5496071964823786E-5</v>
      </c>
      <c r="L2617" s="3">
        <f>+Tabella2026[[#This Row],[INCIDENZA POPOLAZIONE]]*(PLAFOND/2)</f>
        <v>22225.986964390147</v>
      </c>
      <c r="M2617" s="3">
        <f>+IFERROR(Tabella2026[[#This Row],[reddito_2024]]/Tabella2026[[#This Row],[POP_2024]],"")</f>
        <v>12363.98988764045</v>
      </c>
      <c r="N2617" s="3">
        <f>+IF(Tabella2026[[#This Row],[REDDITO COMPLESSIVO PROCAPITE]]&lt;media_aggr_reddito_pc,(media_aggr_reddito_pc-Tabella2026[[#This Row],[REDDITO COMPLESSIVO PROCAPITE]]),0)</f>
        <v>5461.0761749682915</v>
      </c>
      <c r="O2617" s="3">
        <f>+Tabella2026[[#This Row],[DIFFERENZA REDDITO INFERIORE ALLA MEDIA DALLA MEDIA]]*Tabella2026[[#This Row],[POP_2024]]</f>
        <v>24301788.978608899</v>
      </c>
      <c r="P2617" s="3">
        <f>+Tabella2026[[#This Row],[POPOLAZIONE PER DIFFERENZA ]]/SUM(Tabella2026[[POPOLAZIONE PER DIFFERENZA ]])</f>
        <v>2.156011230949345E-4</v>
      </c>
      <c r="Q2617" s="3">
        <f>+Tabella2026[[#This Row],[INCIDENZA POPOLAZIONE PER DIFFERENZA]]*(PLAFOND-SUM(Tabella2026[CONTRIBUTO SULLA BASE DELLA POPOLAZIONE]))</f>
        <v>63472.808938306654</v>
      </c>
      <c r="R2617" s="3">
        <f>+Tabella2026[[#This Row],[CONTRIBUTO SULLA BASE DELLA POPOLAZIONE]]+Tabella2026[[#This Row],[CONTRIBUTO SULLA BASE DEL REDDITO]]</f>
        <v>85698.795902696802</v>
      </c>
      <c r="S2617" s="3">
        <f>+Tabella2026[[#This Row],[CONTRIBUTO TOTALE]]/(PLAFOND/N_TESSERE)</f>
        <v>171.3975918053936</v>
      </c>
      <c r="T2617" s="3">
        <f>+MAX(CEILING(Tabella2026[[#This Row],[preDEF1]],1),1)</f>
        <v>172</v>
      </c>
      <c r="U2617" s="9">
        <f xml:space="preserve"> IF(ROW(Tabella2026[[#This Row],[preDEF2]]) - ROW(Tabella2026[[#Headers],[preDEF2]])&lt;=ABS(SUM(Tabella2026[preDEF2])-N_TESSERE),Tabella2026[[#This Row],[preDEF2]]-1,Tabella2026[[#This Row],[preDEF2]])</f>
        <v>171</v>
      </c>
      <c r="V2617" s="21">
        <f>+Tabella2026[[#This Row],[DEF - n. card]]*(PLAFOND/N_TESSERE)</f>
        <v>85500</v>
      </c>
      <c r="W2617" s="18"/>
    </row>
    <row r="2618" spans="2:23" x14ac:dyDescent="0.25">
      <c r="B2618" s="1" t="s">
        <v>5311</v>
      </c>
      <c r="C2618" s="2">
        <v>18162</v>
      </c>
      <c r="D2618" s="1" t="s">
        <v>5312</v>
      </c>
      <c r="E2618" s="1" t="s">
        <v>12</v>
      </c>
      <c r="F2618" s="1" t="s">
        <v>195</v>
      </c>
      <c r="G2618" s="1" t="s">
        <v>4778</v>
      </c>
      <c r="H2618" s="1" t="s">
        <v>15835</v>
      </c>
      <c r="I2618" s="5">
        <v>4448</v>
      </c>
      <c r="J2618" s="5">
        <v>111778295</v>
      </c>
      <c r="K2618" s="3">
        <f>+Tabella2026[[#This Row],[POP_2024]]/SUM(Tabella2026[POP_2024])</f>
        <v>7.5462141145963193E-5</v>
      </c>
      <c r="L2618" s="3">
        <f>+Tabella2026[[#This Row],[INCIDENZA POPOLAZIONE]]*(PLAFOND/2)</f>
        <v>22215.997756765704</v>
      </c>
      <c r="M2618" s="3">
        <f>+IFERROR(Tabella2026[[#This Row],[reddito_2024]]/Tabella2026[[#This Row],[POP_2024]],"")</f>
        <v>25130.012365107912</v>
      </c>
      <c r="N2618" s="3">
        <f>+IF(Tabella2026[[#This Row],[REDDITO COMPLESSIVO PROCAPITE]]&lt;media_aggr_reddito_pc,(media_aggr_reddito_pc-Tabella2026[[#This Row],[REDDITO COMPLESSIVO PROCAPITE]]),0)</f>
        <v>0</v>
      </c>
      <c r="O2618" s="3">
        <f>+Tabella2026[[#This Row],[DIFFERENZA REDDITO INFERIORE ALLA MEDIA DALLA MEDIA]]*Tabella2026[[#This Row],[POP_2024]]</f>
        <v>0</v>
      </c>
      <c r="P2618" s="3">
        <f>+Tabella2026[[#This Row],[POPOLAZIONE PER DIFFERENZA ]]/SUM(Tabella2026[[POPOLAZIONE PER DIFFERENZA ]])</f>
        <v>0</v>
      </c>
      <c r="Q2618" s="3">
        <f>+Tabella2026[[#This Row],[INCIDENZA POPOLAZIONE PER DIFFERENZA]]*(PLAFOND-SUM(Tabella2026[CONTRIBUTO SULLA BASE DELLA POPOLAZIONE]))</f>
        <v>0</v>
      </c>
      <c r="R2618" s="3">
        <f>+Tabella2026[[#This Row],[CONTRIBUTO SULLA BASE DELLA POPOLAZIONE]]+Tabella2026[[#This Row],[CONTRIBUTO SULLA BASE DEL REDDITO]]</f>
        <v>22215.997756765704</v>
      </c>
      <c r="S2618" s="3">
        <f>+Tabella2026[[#This Row],[CONTRIBUTO TOTALE]]/(PLAFOND/N_TESSERE)</f>
        <v>44.431995513531412</v>
      </c>
      <c r="T2618" s="3">
        <f>+MAX(CEILING(Tabella2026[[#This Row],[preDEF1]],1),1)</f>
        <v>45</v>
      </c>
      <c r="U2618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18" s="21">
        <f>+Tabella2026[[#This Row],[DEF - n. card]]*(PLAFOND/N_TESSERE)</f>
        <v>22000</v>
      </c>
      <c r="W2618" s="18"/>
    </row>
    <row r="2619" spans="2:23" x14ac:dyDescent="0.25">
      <c r="B2619" s="1" t="s">
        <v>5220</v>
      </c>
      <c r="C2619" s="2">
        <v>26002</v>
      </c>
      <c r="D2619" s="1" t="s">
        <v>5221</v>
      </c>
      <c r="E2619" s="1" t="s">
        <v>38</v>
      </c>
      <c r="F2619" s="1" t="s">
        <v>150</v>
      </c>
      <c r="G2619" s="1" t="s">
        <v>4778</v>
      </c>
      <c r="H2619" s="1" t="s">
        <v>15835</v>
      </c>
      <c r="I2619" s="5">
        <v>4445</v>
      </c>
      <c r="J2619" s="5">
        <v>85584401</v>
      </c>
      <c r="K2619" s="3">
        <f>+Tabella2026[[#This Row],[POP_2024]]/SUM(Tabella2026[POP_2024])</f>
        <v>7.5411244917672298E-5</v>
      </c>
      <c r="L2619" s="3">
        <f>+Tabella2026[[#This Row],[INCIDENZA POPOLAZIONE]]*(PLAFOND/2)</f>
        <v>22201.013945329036</v>
      </c>
      <c r="M2619" s="3">
        <f>+IFERROR(Tabella2026[[#This Row],[reddito_2024]]/Tabella2026[[#This Row],[POP_2024]],"")</f>
        <v>19254.083464566927</v>
      </c>
      <c r="N2619" s="3">
        <f>+IF(Tabella2026[[#This Row],[REDDITO COMPLESSIVO PROCAPITE]]&lt;media_aggr_reddito_pc,(media_aggr_reddito_pc-Tabella2026[[#This Row],[REDDITO COMPLESSIVO PROCAPITE]]),0)</f>
        <v>0</v>
      </c>
      <c r="O2619" s="3">
        <f>+Tabella2026[[#This Row],[DIFFERENZA REDDITO INFERIORE ALLA MEDIA DALLA MEDIA]]*Tabella2026[[#This Row],[POP_2024]]</f>
        <v>0</v>
      </c>
      <c r="P2619" s="3">
        <f>+Tabella2026[[#This Row],[POPOLAZIONE PER DIFFERENZA ]]/SUM(Tabella2026[[POPOLAZIONE PER DIFFERENZA ]])</f>
        <v>0</v>
      </c>
      <c r="Q2619" s="3">
        <f>+Tabella2026[[#This Row],[INCIDENZA POPOLAZIONE PER DIFFERENZA]]*(PLAFOND-SUM(Tabella2026[CONTRIBUTO SULLA BASE DELLA POPOLAZIONE]))</f>
        <v>0</v>
      </c>
      <c r="R2619" s="3">
        <f>+Tabella2026[[#This Row],[CONTRIBUTO SULLA BASE DELLA POPOLAZIONE]]+Tabella2026[[#This Row],[CONTRIBUTO SULLA BASE DEL REDDITO]]</f>
        <v>22201.013945329036</v>
      </c>
      <c r="S2619" s="3">
        <f>+Tabella2026[[#This Row],[CONTRIBUTO TOTALE]]/(PLAFOND/N_TESSERE)</f>
        <v>44.402027890658069</v>
      </c>
      <c r="T2619" s="3">
        <f>+MAX(CEILING(Tabella2026[[#This Row],[preDEF1]],1),1)</f>
        <v>45</v>
      </c>
      <c r="U2619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19" s="21">
        <f>+Tabella2026[[#This Row],[DEF - n. card]]*(PLAFOND/N_TESSERE)</f>
        <v>22000</v>
      </c>
      <c r="W2619" s="18"/>
    </row>
    <row r="2620" spans="2:23" x14ac:dyDescent="0.25">
      <c r="B2620" s="1" t="s">
        <v>5206</v>
      </c>
      <c r="C2620" s="2">
        <v>61058</v>
      </c>
      <c r="D2620" s="1" t="s">
        <v>5207</v>
      </c>
      <c r="E2620" s="1" t="s">
        <v>15</v>
      </c>
      <c r="F2620" s="1" t="s">
        <v>184</v>
      </c>
      <c r="G2620" s="1" t="s">
        <v>4778</v>
      </c>
      <c r="H2620" s="1" t="s">
        <v>15836</v>
      </c>
      <c r="I2620" s="5">
        <v>4445</v>
      </c>
      <c r="J2620" s="5">
        <v>52892479</v>
      </c>
      <c r="K2620" s="3">
        <f>+Tabella2026[[#This Row],[POP_2024]]/SUM(Tabella2026[POP_2024])</f>
        <v>7.5411244917672298E-5</v>
      </c>
      <c r="L2620" s="3">
        <f>+Tabella2026[[#This Row],[INCIDENZA POPOLAZIONE]]*(PLAFOND/2)</f>
        <v>22201.013945329036</v>
      </c>
      <c r="M2620" s="3">
        <f>+IFERROR(Tabella2026[[#This Row],[reddito_2024]]/Tabella2026[[#This Row],[POP_2024]],"")</f>
        <v>11899.320359955005</v>
      </c>
      <c r="N2620" s="3">
        <f>+IF(Tabella2026[[#This Row],[REDDITO COMPLESSIVO PROCAPITE]]&lt;media_aggr_reddito_pc,(media_aggr_reddito_pc-Tabella2026[[#This Row],[REDDITO COMPLESSIVO PROCAPITE]]),0)</f>
        <v>5925.7457026537359</v>
      </c>
      <c r="O2620" s="3">
        <f>+Tabella2026[[#This Row],[DIFFERENZA REDDITO INFERIORE ALLA MEDIA DALLA MEDIA]]*Tabella2026[[#This Row],[POP_2024]]</f>
        <v>26339939.648295857</v>
      </c>
      <c r="P2620" s="3">
        <f>+Tabella2026[[#This Row],[POPOLAZIONE PER DIFFERENZA ]]/SUM(Tabella2026[[POPOLAZIONE PER DIFFERENZA ]])</f>
        <v>2.3368323111619982E-4</v>
      </c>
      <c r="Q2620" s="3">
        <f>+Tabella2026[[#This Row],[INCIDENZA POPOLAZIONE PER DIFFERENZA]]*(PLAFOND-SUM(Tabella2026[CONTRIBUTO SULLA BASE DELLA POPOLAZIONE]))</f>
        <v>68796.167978186175</v>
      </c>
      <c r="R2620" s="3">
        <f>+Tabella2026[[#This Row],[CONTRIBUTO SULLA BASE DELLA POPOLAZIONE]]+Tabella2026[[#This Row],[CONTRIBUTO SULLA BASE DEL REDDITO]]</f>
        <v>90997.181923515207</v>
      </c>
      <c r="S2620" s="3">
        <f>+Tabella2026[[#This Row],[CONTRIBUTO TOTALE]]/(PLAFOND/N_TESSERE)</f>
        <v>181.99436384703043</v>
      </c>
      <c r="T2620" s="3">
        <f>+MAX(CEILING(Tabella2026[[#This Row],[preDEF1]],1),1)</f>
        <v>182</v>
      </c>
      <c r="U2620" s="9">
        <f xml:space="preserve"> IF(ROW(Tabella2026[[#This Row],[preDEF2]]) - ROW(Tabella2026[[#Headers],[preDEF2]])&lt;=ABS(SUM(Tabella2026[preDEF2])-N_TESSERE),Tabella2026[[#This Row],[preDEF2]]-1,Tabella2026[[#This Row],[preDEF2]])</f>
        <v>181</v>
      </c>
      <c r="V2620" s="21">
        <f>+Tabella2026[[#This Row],[DEF - n. card]]*(PLAFOND/N_TESSERE)</f>
        <v>90500</v>
      </c>
      <c r="W2620" s="18"/>
    </row>
    <row r="2621" spans="2:23" x14ac:dyDescent="0.25">
      <c r="B2621" s="1" t="s">
        <v>5295</v>
      </c>
      <c r="C2621" s="2">
        <v>17138</v>
      </c>
      <c r="D2621" s="1" t="s">
        <v>5296</v>
      </c>
      <c r="E2621" s="1" t="s">
        <v>12</v>
      </c>
      <c r="F2621" s="1" t="s">
        <v>50</v>
      </c>
      <c r="G2621" s="1" t="s">
        <v>4778</v>
      </c>
      <c r="H2621" s="1" t="s">
        <v>15835</v>
      </c>
      <c r="I2621" s="5">
        <v>4444</v>
      </c>
      <c r="J2621" s="5">
        <v>72880979</v>
      </c>
      <c r="K2621" s="3">
        <f>+Tabella2026[[#This Row],[POP_2024]]/SUM(Tabella2026[POP_2024])</f>
        <v>7.5394279508241995E-5</v>
      </c>
      <c r="L2621" s="3">
        <f>+Tabella2026[[#This Row],[INCIDENZA POPOLAZIONE]]*(PLAFOND/2)</f>
        <v>22196.019341516811</v>
      </c>
      <c r="M2621" s="3">
        <f>+IFERROR(Tabella2026[[#This Row],[reddito_2024]]/Tabella2026[[#This Row],[POP_2024]],"")</f>
        <v>16399.860261026104</v>
      </c>
      <c r="N2621" s="3">
        <f>+IF(Tabella2026[[#This Row],[REDDITO COMPLESSIVO PROCAPITE]]&lt;media_aggr_reddito_pc,(media_aggr_reddito_pc-Tabella2026[[#This Row],[REDDITO COMPLESSIVO PROCAPITE]]),0)</f>
        <v>1425.2058015826369</v>
      </c>
      <c r="O2621" s="3">
        <f>+Tabella2026[[#This Row],[DIFFERENZA REDDITO INFERIORE ALLA MEDIA DALLA MEDIA]]*Tabella2026[[#This Row],[POP_2024]]</f>
        <v>6333614.582233238</v>
      </c>
      <c r="P2621" s="3">
        <f>+Tabella2026[[#This Row],[POPOLAZIONE PER DIFFERENZA ]]/SUM(Tabella2026[[POPOLAZIONE PER DIFFERENZA ]])</f>
        <v>5.6190695194576882E-5</v>
      </c>
      <c r="Q2621" s="3">
        <f>+Tabella2026[[#This Row],[INCIDENZA POPOLAZIONE PER DIFFERENZA]]*(PLAFOND-SUM(Tabella2026[CONTRIBUTO SULLA BASE DELLA POPOLAZIONE]))</f>
        <v>16542.498522262104</v>
      </c>
      <c r="R2621" s="3">
        <f>+Tabella2026[[#This Row],[CONTRIBUTO SULLA BASE DELLA POPOLAZIONE]]+Tabella2026[[#This Row],[CONTRIBUTO SULLA BASE DEL REDDITO]]</f>
        <v>38738.517863778914</v>
      </c>
      <c r="S2621" s="3">
        <f>+Tabella2026[[#This Row],[CONTRIBUTO TOTALE]]/(PLAFOND/N_TESSERE)</f>
        <v>77.477035727557833</v>
      </c>
      <c r="T2621" s="3">
        <f>+MAX(CEILING(Tabella2026[[#This Row],[preDEF1]],1),1)</f>
        <v>78</v>
      </c>
      <c r="U2621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2621" s="21">
        <f>+Tabella2026[[#This Row],[DEF - n. card]]*(PLAFOND/N_TESSERE)</f>
        <v>38500</v>
      </c>
      <c r="W2621" s="18"/>
    </row>
    <row r="2622" spans="2:23" x14ac:dyDescent="0.25">
      <c r="B2622" s="1" t="s">
        <v>5241</v>
      </c>
      <c r="C2622" s="2">
        <v>67026</v>
      </c>
      <c r="D2622" s="1" t="s">
        <v>5242</v>
      </c>
      <c r="E2622" s="1" t="s">
        <v>96</v>
      </c>
      <c r="F2622" s="1" t="s">
        <v>298</v>
      </c>
      <c r="G2622" s="1" t="s">
        <v>4778</v>
      </c>
      <c r="H2622" s="1" t="s">
        <v>15836</v>
      </c>
      <c r="I2622" s="5">
        <v>4438</v>
      </c>
      <c r="J2622" s="5">
        <v>60929880</v>
      </c>
      <c r="K2622" s="3">
        <f>+Tabella2026[[#This Row],[POP_2024]]/SUM(Tabella2026[POP_2024])</f>
        <v>7.5292487051660217E-5</v>
      </c>
      <c r="L2622" s="3">
        <f>+Tabella2026[[#This Row],[INCIDENZA POPOLAZIONE]]*(PLAFOND/2)</f>
        <v>22166.051718643477</v>
      </c>
      <c r="M2622" s="3">
        <f>+IFERROR(Tabella2026[[#This Row],[reddito_2024]]/Tabella2026[[#This Row],[POP_2024]],"")</f>
        <v>13729.130238846326</v>
      </c>
      <c r="N2622" s="3">
        <f>+IF(Tabella2026[[#This Row],[REDDITO COMPLESSIVO PROCAPITE]]&lt;media_aggr_reddito_pc,(media_aggr_reddito_pc-Tabella2026[[#This Row],[REDDITO COMPLESSIVO PROCAPITE]]),0)</f>
        <v>4095.9358237624147</v>
      </c>
      <c r="O2622" s="3">
        <f>+Tabella2026[[#This Row],[DIFFERENZA REDDITO INFERIORE ALLA MEDIA DALLA MEDIA]]*Tabella2026[[#This Row],[POP_2024]]</f>
        <v>18177763.185857598</v>
      </c>
      <c r="P2622" s="3">
        <f>+Tabella2026[[#This Row],[POPOLAZIONE PER DIFFERENZA ]]/SUM(Tabella2026[[POPOLAZIONE PER DIFFERENZA ]])</f>
        <v>1.6126986213543343E-4</v>
      </c>
      <c r="Q2622" s="3">
        <f>+Tabella2026[[#This Row],[INCIDENZA POPOLAZIONE PER DIFFERENZA]]*(PLAFOND-SUM(Tabella2026[CONTRIBUTO SULLA BASE DELLA POPOLAZIONE]))</f>
        <v>47477.726460275189</v>
      </c>
      <c r="R2622" s="3">
        <f>+Tabella2026[[#This Row],[CONTRIBUTO SULLA BASE DELLA POPOLAZIONE]]+Tabella2026[[#This Row],[CONTRIBUTO SULLA BASE DEL REDDITO]]</f>
        <v>69643.77817891867</v>
      </c>
      <c r="S2622" s="3">
        <f>+Tabella2026[[#This Row],[CONTRIBUTO TOTALE]]/(PLAFOND/N_TESSERE)</f>
        <v>139.28755635783733</v>
      </c>
      <c r="T2622" s="3">
        <f>+MAX(CEILING(Tabella2026[[#This Row],[preDEF1]],1),1)</f>
        <v>140</v>
      </c>
      <c r="U2622" s="9">
        <f xml:space="preserve"> IF(ROW(Tabella2026[[#This Row],[preDEF2]]) - ROW(Tabella2026[[#Headers],[preDEF2]])&lt;=ABS(SUM(Tabella2026[preDEF2])-N_TESSERE),Tabella2026[[#This Row],[preDEF2]]-1,Tabella2026[[#This Row],[preDEF2]])</f>
        <v>139</v>
      </c>
      <c r="V2622" s="21">
        <f>+Tabella2026[[#This Row],[DEF - n. card]]*(PLAFOND/N_TESSERE)</f>
        <v>69500</v>
      </c>
      <c r="W2622" s="18"/>
    </row>
    <row r="2623" spans="2:23" x14ac:dyDescent="0.25">
      <c r="B2623" s="1" t="s">
        <v>5273</v>
      </c>
      <c r="C2623" s="2">
        <v>1093</v>
      </c>
      <c r="D2623" s="1" t="s">
        <v>5274</v>
      </c>
      <c r="E2623" s="1" t="s">
        <v>18</v>
      </c>
      <c r="F2623" s="1" t="s">
        <v>17</v>
      </c>
      <c r="G2623" s="1" t="s">
        <v>4778</v>
      </c>
      <c r="H2623" s="1" t="s">
        <v>15835</v>
      </c>
      <c r="I2623" s="5">
        <v>4436</v>
      </c>
      <c r="J2623" s="5">
        <v>88047433</v>
      </c>
      <c r="K2623" s="3">
        <f>+Tabella2026[[#This Row],[POP_2024]]/SUM(Tabella2026[POP_2024])</f>
        <v>7.5258556232799624E-5</v>
      </c>
      <c r="L2623" s="3">
        <f>+Tabella2026[[#This Row],[INCIDENZA POPOLAZIONE]]*(PLAFOND/2)</f>
        <v>22156.062511019034</v>
      </c>
      <c r="M2623" s="3">
        <f>+IFERROR(Tabella2026[[#This Row],[reddito_2024]]/Tabella2026[[#This Row],[POP_2024]],"")</f>
        <v>19848.384355275022</v>
      </c>
      <c r="N2623" s="3">
        <f>+IF(Tabella2026[[#This Row],[REDDITO COMPLESSIVO PROCAPITE]]&lt;media_aggr_reddito_pc,(media_aggr_reddito_pc-Tabella2026[[#This Row],[REDDITO COMPLESSIVO PROCAPITE]]),0)</f>
        <v>0</v>
      </c>
      <c r="O2623" s="3">
        <f>+Tabella2026[[#This Row],[DIFFERENZA REDDITO INFERIORE ALLA MEDIA DALLA MEDIA]]*Tabella2026[[#This Row],[POP_2024]]</f>
        <v>0</v>
      </c>
      <c r="P2623" s="3">
        <f>+Tabella2026[[#This Row],[POPOLAZIONE PER DIFFERENZA ]]/SUM(Tabella2026[[POPOLAZIONE PER DIFFERENZA ]])</f>
        <v>0</v>
      </c>
      <c r="Q2623" s="3">
        <f>+Tabella2026[[#This Row],[INCIDENZA POPOLAZIONE PER DIFFERENZA]]*(PLAFOND-SUM(Tabella2026[CONTRIBUTO SULLA BASE DELLA POPOLAZIONE]))</f>
        <v>0</v>
      </c>
      <c r="R2623" s="3">
        <f>+Tabella2026[[#This Row],[CONTRIBUTO SULLA BASE DELLA POPOLAZIONE]]+Tabella2026[[#This Row],[CONTRIBUTO SULLA BASE DEL REDDITO]]</f>
        <v>22156.062511019034</v>
      </c>
      <c r="S2623" s="3">
        <f>+Tabella2026[[#This Row],[CONTRIBUTO TOTALE]]/(PLAFOND/N_TESSERE)</f>
        <v>44.312125022038067</v>
      </c>
      <c r="T2623" s="3">
        <f>+MAX(CEILING(Tabella2026[[#This Row],[preDEF1]],1),1)</f>
        <v>45</v>
      </c>
      <c r="U2623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23" s="21">
        <f>+Tabella2026[[#This Row],[DEF - n. card]]*(PLAFOND/N_TESSERE)</f>
        <v>22000</v>
      </c>
      <c r="W2623" s="18"/>
    </row>
    <row r="2624" spans="2:23" x14ac:dyDescent="0.25">
      <c r="B2624" s="1" t="s">
        <v>5120</v>
      </c>
      <c r="C2624" s="2">
        <v>75005</v>
      </c>
      <c r="D2624" s="1" t="s">
        <v>5121</v>
      </c>
      <c r="E2624" s="1" t="s">
        <v>33</v>
      </c>
      <c r="F2624" s="1" t="s">
        <v>132</v>
      </c>
      <c r="G2624" s="1" t="s">
        <v>4778</v>
      </c>
      <c r="H2624" s="1" t="s">
        <v>15836</v>
      </c>
      <c r="I2624" s="5">
        <v>4435</v>
      </c>
      <c r="J2624" s="5">
        <v>63956920</v>
      </c>
      <c r="K2624" s="3">
        <f>+Tabella2026[[#This Row],[POP_2024]]/SUM(Tabella2026[POP_2024])</f>
        <v>7.5241590823369321E-5</v>
      </c>
      <c r="L2624" s="3">
        <f>+Tabella2026[[#This Row],[INCIDENZA POPOLAZIONE]]*(PLAFOND/2)</f>
        <v>22151.067907206809</v>
      </c>
      <c r="M2624" s="3">
        <f>+IFERROR(Tabella2026[[#This Row],[reddito_2024]]/Tabella2026[[#This Row],[POP_2024]],"")</f>
        <v>14420.951521984216</v>
      </c>
      <c r="N2624" s="3">
        <f>+IF(Tabella2026[[#This Row],[REDDITO COMPLESSIVO PROCAPITE]]&lt;media_aggr_reddito_pc,(media_aggr_reddito_pc-Tabella2026[[#This Row],[REDDITO COMPLESSIVO PROCAPITE]]),0)</f>
        <v>3404.114540624525</v>
      </c>
      <c r="O2624" s="3">
        <f>+Tabella2026[[#This Row],[DIFFERENZA REDDITO INFERIORE ALLA MEDIA DALLA MEDIA]]*Tabella2026[[#This Row],[POP_2024]]</f>
        <v>15097247.987669768</v>
      </c>
      <c r="P2624" s="3">
        <f>+Tabella2026[[#This Row],[POPOLAZIONE PER DIFFERENZA ]]/SUM(Tabella2026[[POPOLAZIONE PER DIFFERENZA ]])</f>
        <v>1.3394008254492983E-4</v>
      </c>
      <c r="Q2624" s="3">
        <f>+Tabella2026[[#This Row],[INCIDENZA POPOLAZIONE PER DIFFERENZA]]*(PLAFOND-SUM(Tabella2026[CONTRIBUTO SULLA BASE DELLA POPOLAZIONE]))</f>
        <v>39431.859846165593</v>
      </c>
      <c r="R2624" s="3">
        <f>+Tabella2026[[#This Row],[CONTRIBUTO SULLA BASE DELLA POPOLAZIONE]]+Tabella2026[[#This Row],[CONTRIBUTO SULLA BASE DEL REDDITO]]</f>
        <v>61582.927753372402</v>
      </c>
      <c r="S2624" s="3">
        <f>+Tabella2026[[#This Row],[CONTRIBUTO TOTALE]]/(PLAFOND/N_TESSERE)</f>
        <v>123.1658555067448</v>
      </c>
      <c r="T2624" s="3">
        <f>+MAX(CEILING(Tabella2026[[#This Row],[preDEF1]],1),1)</f>
        <v>124</v>
      </c>
      <c r="U2624" s="9">
        <f xml:space="preserve"> IF(ROW(Tabella2026[[#This Row],[preDEF2]]) - ROW(Tabella2026[[#Headers],[preDEF2]])&lt;=ABS(SUM(Tabella2026[preDEF2])-N_TESSERE),Tabella2026[[#This Row],[preDEF2]]-1,Tabella2026[[#This Row],[preDEF2]])</f>
        <v>123</v>
      </c>
      <c r="V2624" s="21">
        <f>+Tabella2026[[#This Row],[DEF - n. card]]*(PLAFOND/N_TESSERE)</f>
        <v>61500</v>
      </c>
      <c r="W2624" s="18"/>
    </row>
    <row r="2625" spans="2:23" x14ac:dyDescent="0.25">
      <c r="B2625" s="1" t="s">
        <v>5216</v>
      </c>
      <c r="C2625" s="2">
        <v>103025</v>
      </c>
      <c r="D2625" s="1" t="s">
        <v>5217</v>
      </c>
      <c r="E2625" s="1" t="s">
        <v>18</v>
      </c>
      <c r="F2625" s="1" t="s">
        <v>648</v>
      </c>
      <c r="G2625" s="1" t="s">
        <v>4778</v>
      </c>
      <c r="H2625" s="1" t="s">
        <v>15835</v>
      </c>
      <c r="I2625" s="5">
        <v>4435</v>
      </c>
      <c r="J2625" s="5">
        <v>74538930</v>
      </c>
      <c r="K2625" s="3">
        <f>+Tabella2026[[#This Row],[POP_2024]]/SUM(Tabella2026[POP_2024])</f>
        <v>7.5241590823369321E-5</v>
      </c>
      <c r="L2625" s="3">
        <f>+Tabella2026[[#This Row],[INCIDENZA POPOLAZIONE]]*(PLAFOND/2)</f>
        <v>22151.067907206809</v>
      </c>
      <c r="M2625" s="3">
        <f>+IFERROR(Tabella2026[[#This Row],[reddito_2024]]/Tabella2026[[#This Row],[POP_2024]],"")</f>
        <v>16806.974069898533</v>
      </c>
      <c r="N2625" s="3">
        <f>+IF(Tabella2026[[#This Row],[REDDITO COMPLESSIVO PROCAPITE]]&lt;media_aggr_reddito_pc,(media_aggr_reddito_pc-Tabella2026[[#This Row],[REDDITO COMPLESSIVO PROCAPITE]]),0)</f>
        <v>1018.0919927102077</v>
      </c>
      <c r="O2625" s="3">
        <f>+Tabella2026[[#This Row],[DIFFERENZA REDDITO INFERIORE ALLA MEDIA DALLA MEDIA]]*Tabella2026[[#This Row],[POP_2024]]</f>
        <v>4515237.9876697715</v>
      </c>
      <c r="P2625" s="3">
        <f>+Tabella2026[[#This Row],[POPOLAZIONE PER DIFFERENZA ]]/SUM(Tabella2026[[POPOLAZIONE PER DIFFERENZA ]])</f>
        <v>4.0058383439976691E-5</v>
      </c>
      <c r="Q2625" s="3">
        <f>+Tabella2026[[#This Row],[INCIDENZA POPOLAZIONE PER DIFFERENZA]]*(PLAFOND-SUM(Tabella2026[CONTRIBUTO SULLA BASE DELLA POPOLAZIONE]))</f>
        <v>11793.158040941606</v>
      </c>
      <c r="R2625" s="3">
        <f>+Tabella2026[[#This Row],[CONTRIBUTO SULLA BASE DELLA POPOLAZIONE]]+Tabella2026[[#This Row],[CONTRIBUTO SULLA BASE DEL REDDITO]]</f>
        <v>33944.225948148414</v>
      </c>
      <c r="S2625" s="3">
        <f>+Tabella2026[[#This Row],[CONTRIBUTO TOTALE]]/(PLAFOND/N_TESSERE)</f>
        <v>67.888451896296829</v>
      </c>
      <c r="T2625" s="3">
        <f>+MAX(CEILING(Tabella2026[[#This Row],[preDEF1]],1),1)</f>
        <v>68</v>
      </c>
      <c r="U2625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2625" s="21">
        <f>+Tabella2026[[#This Row],[DEF - n. card]]*(PLAFOND/N_TESSERE)</f>
        <v>33500</v>
      </c>
      <c r="W2625" s="18"/>
    </row>
    <row r="2626" spans="2:23" x14ac:dyDescent="0.25">
      <c r="B2626" s="1" t="s">
        <v>5210</v>
      </c>
      <c r="C2626" s="2">
        <v>28042</v>
      </c>
      <c r="D2626" s="1" t="s">
        <v>5211</v>
      </c>
      <c r="E2626" s="1" t="s">
        <v>38</v>
      </c>
      <c r="F2626" s="1" t="s">
        <v>45</v>
      </c>
      <c r="G2626" s="1" t="s">
        <v>4778</v>
      </c>
      <c r="H2626" s="1" t="s">
        <v>15835</v>
      </c>
      <c r="I2626" s="5">
        <v>4435</v>
      </c>
      <c r="J2626" s="5">
        <v>80038833</v>
      </c>
      <c r="K2626" s="3">
        <f>+Tabella2026[[#This Row],[POP_2024]]/SUM(Tabella2026[POP_2024])</f>
        <v>7.5241590823369321E-5</v>
      </c>
      <c r="L2626" s="3">
        <f>+Tabella2026[[#This Row],[INCIDENZA POPOLAZIONE]]*(PLAFOND/2)</f>
        <v>22151.067907206809</v>
      </c>
      <c r="M2626" s="3">
        <f>+IFERROR(Tabella2026[[#This Row],[reddito_2024]]/Tabella2026[[#This Row],[POP_2024]],"")</f>
        <v>18047.087485907552</v>
      </c>
      <c r="N2626" s="3">
        <f>+IF(Tabella2026[[#This Row],[REDDITO COMPLESSIVO PROCAPITE]]&lt;media_aggr_reddito_pc,(media_aggr_reddito_pc-Tabella2026[[#This Row],[REDDITO COMPLESSIVO PROCAPITE]]),0)</f>
        <v>0</v>
      </c>
      <c r="O2626" s="3">
        <f>+Tabella2026[[#This Row],[DIFFERENZA REDDITO INFERIORE ALLA MEDIA DALLA MEDIA]]*Tabella2026[[#This Row],[POP_2024]]</f>
        <v>0</v>
      </c>
      <c r="P2626" s="3">
        <f>+Tabella2026[[#This Row],[POPOLAZIONE PER DIFFERENZA ]]/SUM(Tabella2026[[POPOLAZIONE PER DIFFERENZA ]])</f>
        <v>0</v>
      </c>
      <c r="Q2626" s="3">
        <f>+Tabella2026[[#This Row],[INCIDENZA POPOLAZIONE PER DIFFERENZA]]*(PLAFOND-SUM(Tabella2026[CONTRIBUTO SULLA BASE DELLA POPOLAZIONE]))</f>
        <v>0</v>
      </c>
      <c r="R2626" s="3">
        <f>+Tabella2026[[#This Row],[CONTRIBUTO SULLA BASE DELLA POPOLAZIONE]]+Tabella2026[[#This Row],[CONTRIBUTO SULLA BASE DEL REDDITO]]</f>
        <v>22151.067907206809</v>
      </c>
      <c r="S2626" s="3">
        <f>+Tabella2026[[#This Row],[CONTRIBUTO TOTALE]]/(PLAFOND/N_TESSERE)</f>
        <v>44.302135814413617</v>
      </c>
      <c r="T2626" s="3">
        <f>+MAX(CEILING(Tabella2026[[#This Row],[preDEF1]],1),1)</f>
        <v>45</v>
      </c>
      <c r="U2626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26" s="21">
        <f>+Tabella2026[[#This Row],[DEF - n. card]]*(PLAFOND/N_TESSERE)</f>
        <v>22000</v>
      </c>
      <c r="W2626" s="18"/>
    </row>
    <row r="2627" spans="2:23" x14ac:dyDescent="0.25">
      <c r="B2627" s="1" t="s">
        <v>5477</v>
      </c>
      <c r="C2627" s="2">
        <v>82072</v>
      </c>
      <c r="D2627" s="1" t="s">
        <v>5478</v>
      </c>
      <c r="E2627" s="1" t="s">
        <v>21</v>
      </c>
      <c r="F2627" s="1" t="s">
        <v>20</v>
      </c>
      <c r="G2627" s="1" t="s">
        <v>4778</v>
      </c>
      <c r="H2627" s="1" t="s">
        <v>15836</v>
      </c>
      <c r="I2627" s="5">
        <v>4431</v>
      </c>
      <c r="J2627" s="5">
        <v>44065297</v>
      </c>
      <c r="K2627" s="3">
        <f>+Tabella2026[[#This Row],[POP_2024]]/SUM(Tabella2026[POP_2024])</f>
        <v>7.5173729185648135E-5</v>
      </c>
      <c r="L2627" s="3">
        <f>+Tabella2026[[#This Row],[INCIDENZA POPOLAZIONE]]*(PLAFOND/2)</f>
        <v>22131.089491957922</v>
      </c>
      <c r="M2627" s="3">
        <f>+IFERROR(Tabella2026[[#This Row],[reddito_2024]]/Tabella2026[[#This Row],[POP_2024]],"")</f>
        <v>9944.7747686752427</v>
      </c>
      <c r="N2627" s="3">
        <f>+IF(Tabella2026[[#This Row],[REDDITO COMPLESSIVO PROCAPITE]]&lt;media_aggr_reddito_pc,(media_aggr_reddito_pc-Tabella2026[[#This Row],[REDDITO COMPLESSIVO PROCAPITE]]),0)</f>
        <v>7880.2912939334983</v>
      </c>
      <c r="O2627" s="3">
        <f>+Tabella2026[[#This Row],[DIFFERENZA REDDITO INFERIORE ALLA MEDIA DALLA MEDIA]]*Tabella2026[[#This Row],[POP_2024]]</f>
        <v>34917570.723419331</v>
      </c>
      <c r="P2627" s="3">
        <f>+Tabella2026[[#This Row],[POPOLAZIONE PER DIFFERENZA ]]/SUM(Tabella2026[[POPOLAZIONE PER DIFFERENZA ]])</f>
        <v>3.0978243907650588E-4</v>
      </c>
      <c r="Q2627" s="3">
        <f>+Tabella2026[[#This Row],[INCIDENZA POPOLAZIONE PER DIFFERENZA]]*(PLAFOND-SUM(Tabella2026[CONTRIBUTO SULLA BASE DELLA POPOLAZIONE]))</f>
        <v>91199.717727294395</v>
      </c>
      <c r="R2627" s="3">
        <f>+Tabella2026[[#This Row],[CONTRIBUTO SULLA BASE DELLA POPOLAZIONE]]+Tabella2026[[#This Row],[CONTRIBUTO SULLA BASE DEL REDDITO]]</f>
        <v>113330.80721925231</v>
      </c>
      <c r="S2627" s="3">
        <f>+Tabella2026[[#This Row],[CONTRIBUTO TOTALE]]/(PLAFOND/N_TESSERE)</f>
        <v>226.66161443850461</v>
      </c>
      <c r="T2627" s="3">
        <f>+MAX(CEILING(Tabella2026[[#This Row],[preDEF1]],1),1)</f>
        <v>227</v>
      </c>
      <c r="U2627" s="9">
        <f xml:space="preserve"> IF(ROW(Tabella2026[[#This Row],[preDEF2]]) - ROW(Tabella2026[[#Headers],[preDEF2]])&lt;=ABS(SUM(Tabella2026[preDEF2])-N_TESSERE),Tabella2026[[#This Row],[preDEF2]]-1,Tabella2026[[#This Row],[preDEF2]])</f>
        <v>226</v>
      </c>
      <c r="V2627" s="21">
        <f>+Tabella2026[[#This Row],[DEF - n. card]]*(PLAFOND/N_TESSERE)</f>
        <v>113000</v>
      </c>
      <c r="W2627" s="18"/>
    </row>
    <row r="2628" spans="2:23" x14ac:dyDescent="0.25">
      <c r="B2628" s="1" t="s">
        <v>5315</v>
      </c>
      <c r="C2628" s="2">
        <v>39018</v>
      </c>
      <c r="D2628" s="1" t="s">
        <v>5316</v>
      </c>
      <c r="E2628" s="1" t="s">
        <v>27</v>
      </c>
      <c r="F2628" s="1" t="s">
        <v>69</v>
      </c>
      <c r="G2628" s="1" t="s">
        <v>4778</v>
      </c>
      <c r="H2628" s="1" t="s">
        <v>15835</v>
      </c>
      <c r="I2628" s="5">
        <v>4430</v>
      </c>
      <c r="J2628" s="5">
        <v>79567859</v>
      </c>
      <c r="K2628" s="3">
        <f>+Tabella2026[[#This Row],[POP_2024]]/SUM(Tabella2026[POP_2024])</f>
        <v>7.5156763776217832E-5</v>
      </c>
      <c r="L2628" s="3">
        <f>+Tabella2026[[#This Row],[INCIDENZA POPOLAZIONE]]*(PLAFOND/2)</f>
        <v>22126.094888145697</v>
      </c>
      <c r="M2628" s="3">
        <f>+IFERROR(Tabella2026[[#This Row],[reddito_2024]]/Tabella2026[[#This Row],[POP_2024]],"")</f>
        <v>17961.141986455983</v>
      </c>
      <c r="N2628" s="3">
        <f>+IF(Tabella2026[[#This Row],[REDDITO COMPLESSIVO PROCAPITE]]&lt;media_aggr_reddito_pc,(media_aggr_reddito_pc-Tabella2026[[#This Row],[REDDITO COMPLESSIVO PROCAPITE]]),0)</f>
        <v>0</v>
      </c>
      <c r="O2628" s="3">
        <f>+Tabella2026[[#This Row],[DIFFERENZA REDDITO INFERIORE ALLA MEDIA DALLA MEDIA]]*Tabella2026[[#This Row],[POP_2024]]</f>
        <v>0</v>
      </c>
      <c r="P2628" s="3">
        <f>+Tabella2026[[#This Row],[POPOLAZIONE PER DIFFERENZA ]]/SUM(Tabella2026[[POPOLAZIONE PER DIFFERENZA ]])</f>
        <v>0</v>
      </c>
      <c r="Q2628" s="3">
        <f>+Tabella2026[[#This Row],[INCIDENZA POPOLAZIONE PER DIFFERENZA]]*(PLAFOND-SUM(Tabella2026[CONTRIBUTO SULLA BASE DELLA POPOLAZIONE]))</f>
        <v>0</v>
      </c>
      <c r="R2628" s="3">
        <f>+Tabella2026[[#This Row],[CONTRIBUTO SULLA BASE DELLA POPOLAZIONE]]+Tabella2026[[#This Row],[CONTRIBUTO SULLA BASE DEL REDDITO]]</f>
        <v>22126.094888145697</v>
      </c>
      <c r="S2628" s="3">
        <f>+Tabella2026[[#This Row],[CONTRIBUTO TOTALE]]/(PLAFOND/N_TESSERE)</f>
        <v>44.252189776291395</v>
      </c>
      <c r="T2628" s="3">
        <f>+MAX(CEILING(Tabella2026[[#This Row],[preDEF1]],1),1)</f>
        <v>45</v>
      </c>
      <c r="U2628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28" s="21">
        <f>+Tabella2026[[#This Row],[DEF - n. card]]*(PLAFOND/N_TESSERE)</f>
        <v>22000</v>
      </c>
      <c r="W2628" s="18"/>
    </row>
    <row r="2629" spans="2:23" x14ac:dyDescent="0.25">
      <c r="B2629" s="1" t="s">
        <v>5231</v>
      </c>
      <c r="C2629" s="2">
        <v>80097</v>
      </c>
      <c r="D2629" s="1" t="s">
        <v>5232</v>
      </c>
      <c r="E2629" s="1" t="s">
        <v>61</v>
      </c>
      <c r="F2629" s="1" t="s">
        <v>62</v>
      </c>
      <c r="G2629" s="1" t="s">
        <v>4778</v>
      </c>
      <c r="H2629" s="1" t="s">
        <v>15836</v>
      </c>
      <c r="I2629" s="5">
        <v>4428</v>
      </c>
      <c r="J2629" s="5">
        <v>48150640</v>
      </c>
      <c r="K2629" s="3">
        <f>+Tabella2026[[#This Row],[POP_2024]]/SUM(Tabella2026[POP_2024])</f>
        <v>7.512283295735724E-5</v>
      </c>
      <c r="L2629" s="3">
        <f>+Tabella2026[[#This Row],[INCIDENZA POPOLAZIONE]]*(PLAFOND/2)</f>
        <v>22116.105680521254</v>
      </c>
      <c r="M2629" s="3">
        <f>+IFERROR(Tabella2026[[#This Row],[reddito_2024]]/Tabella2026[[#This Row],[POP_2024]],"")</f>
        <v>10874.12827461608</v>
      </c>
      <c r="N2629" s="3">
        <f>+IF(Tabella2026[[#This Row],[REDDITO COMPLESSIVO PROCAPITE]]&lt;media_aggr_reddito_pc,(media_aggr_reddito_pc-Tabella2026[[#This Row],[REDDITO COMPLESSIVO PROCAPITE]]),0)</f>
        <v>6950.9377879926615</v>
      </c>
      <c r="O2629" s="3">
        <f>+Tabella2026[[#This Row],[DIFFERENZA REDDITO INFERIORE ALLA MEDIA DALLA MEDIA]]*Tabella2026[[#This Row],[POP_2024]]</f>
        <v>30778752.525231507</v>
      </c>
      <c r="P2629" s="3">
        <f>+Tabella2026[[#This Row],[POPOLAZIONE PER DIFFERENZA ]]/SUM(Tabella2026[[POPOLAZIONE PER DIFFERENZA ]])</f>
        <v>2.7306358464975952E-4</v>
      </c>
      <c r="Q2629" s="3">
        <f>+Tabella2026[[#This Row],[INCIDENZA POPOLAZIONE PER DIFFERENZA]]*(PLAFOND-SUM(Tabella2026[CONTRIBUTO SULLA BASE DELLA POPOLAZIONE]))</f>
        <v>80389.714523201037</v>
      </c>
      <c r="R2629" s="3">
        <f>+Tabella2026[[#This Row],[CONTRIBUTO SULLA BASE DELLA POPOLAZIONE]]+Tabella2026[[#This Row],[CONTRIBUTO SULLA BASE DEL REDDITO]]</f>
        <v>102505.82020372229</v>
      </c>
      <c r="S2629" s="3">
        <f>+Tabella2026[[#This Row],[CONTRIBUTO TOTALE]]/(PLAFOND/N_TESSERE)</f>
        <v>205.01164040744459</v>
      </c>
      <c r="T2629" s="3">
        <f>+MAX(CEILING(Tabella2026[[#This Row],[preDEF1]],1),1)</f>
        <v>206</v>
      </c>
      <c r="U2629" s="9">
        <f xml:space="preserve"> IF(ROW(Tabella2026[[#This Row],[preDEF2]]) - ROW(Tabella2026[[#Headers],[preDEF2]])&lt;=ABS(SUM(Tabella2026[preDEF2])-N_TESSERE),Tabella2026[[#This Row],[preDEF2]]-1,Tabella2026[[#This Row],[preDEF2]])</f>
        <v>205</v>
      </c>
      <c r="V2629" s="21">
        <f>+Tabella2026[[#This Row],[DEF - n. card]]*(PLAFOND/N_TESSERE)</f>
        <v>102500</v>
      </c>
      <c r="W2629" s="18"/>
    </row>
    <row r="2630" spans="2:23" x14ac:dyDescent="0.25">
      <c r="B2630" s="1" t="s">
        <v>5279</v>
      </c>
      <c r="C2630" s="2">
        <v>48018</v>
      </c>
      <c r="D2630" s="1" t="s">
        <v>5280</v>
      </c>
      <c r="E2630" s="1" t="s">
        <v>30</v>
      </c>
      <c r="F2630" s="1" t="s">
        <v>29</v>
      </c>
      <c r="G2630" s="1" t="s">
        <v>4778</v>
      </c>
      <c r="H2630" s="1" t="s">
        <v>15834</v>
      </c>
      <c r="I2630" s="5">
        <v>4426</v>
      </c>
      <c r="J2630" s="5">
        <v>82566083</v>
      </c>
      <c r="K2630" s="3">
        <f>+Tabella2026[[#This Row],[POP_2024]]/SUM(Tabella2026[POP_2024])</f>
        <v>7.5088902138496647E-5</v>
      </c>
      <c r="L2630" s="3">
        <f>+Tabella2026[[#This Row],[INCIDENZA POPOLAZIONE]]*(PLAFOND/2)</f>
        <v>22106.116472896811</v>
      </c>
      <c r="M2630" s="3">
        <f>+IFERROR(Tabella2026[[#This Row],[reddito_2024]]/Tabella2026[[#This Row],[POP_2024]],"")</f>
        <v>18654.786037053775</v>
      </c>
      <c r="N2630" s="3">
        <f>+IF(Tabella2026[[#This Row],[REDDITO COMPLESSIVO PROCAPITE]]&lt;media_aggr_reddito_pc,(media_aggr_reddito_pc-Tabella2026[[#This Row],[REDDITO COMPLESSIVO PROCAPITE]]),0)</f>
        <v>0</v>
      </c>
      <c r="O2630" s="3">
        <f>+Tabella2026[[#This Row],[DIFFERENZA REDDITO INFERIORE ALLA MEDIA DALLA MEDIA]]*Tabella2026[[#This Row],[POP_2024]]</f>
        <v>0</v>
      </c>
      <c r="P2630" s="3">
        <f>+Tabella2026[[#This Row],[POPOLAZIONE PER DIFFERENZA ]]/SUM(Tabella2026[[POPOLAZIONE PER DIFFERENZA ]])</f>
        <v>0</v>
      </c>
      <c r="Q2630" s="3">
        <f>+Tabella2026[[#This Row],[INCIDENZA POPOLAZIONE PER DIFFERENZA]]*(PLAFOND-SUM(Tabella2026[CONTRIBUTO SULLA BASE DELLA POPOLAZIONE]))</f>
        <v>0</v>
      </c>
      <c r="R2630" s="3">
        <f>+Tabella2026[[#This Row],[CONTRIBUTO SULLA BASE DELLA POPOLAZIONE]]+Tabella2026[[#This Row],[CONTRIBUTO SULLA BASE DEL REDDITO]]</f>
        <v>22106.116472896811</v>
      </c>
      <c r="S2630" s="3">
        <f>+Tabella2026[[#This Row],[CONTRIBUTO TOTALE]]/(PLAFOND/N_TESSERE)</f>
        <v>44.212232945793623</v>
      </c>
      <c r="T2630" s="3">
        <f>+MAX(CEILING(Tabella2026[[#This Row],[preDEF1]],1),1)</f>
        <v>45</v>
      </c>
      <c r="U2630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30" s="21">
        <f>+Tabella2026[[#This Row],[DEF - n. card]]*(PLAFOND/N_TESSERE)</f>
        <v>22000</v>
      </c>
      <c r="W2630" s="18"/>
    </row>
    <row r="2631" spans="2:23" x14ac:dyDescent="0.25">
      <c r="B2631" s="1" t="s">
        <v>5257</v>
      </c>
      <c r="C2631" s="2">
        <v>7065</v>
      </c>
      <c r="D2631" s="1" t="s">
        <v>5258</v>
      </c>
      <c r="E2631" s="1" t="s">
        <v>565</v>
      </c>
      <c r="F2631" s="1" t="s">
        <v>565</v>
      </c>
      <c r="G2631" s="1" t="s">
        <v>4778</v>
      </c>
      <c r="H2631" s="1" t="s">
        <v>15835</v>
      </c>
      <c r="I2631" s="5">
        <v>4417</v>
      </c>
      <c r="J2631" s="5">
        <v>86947844</v>
      </c>
      <c r="K2631" s="3">
        <f>+Tabella2026[[#This Row],[POP_2024]]/SUM(Tabella2026[POP_2024])</f>
        <v>7.4936213453623973E-5</v>
      </c>
      <c r="L2631" s="3">
        <f>+Tabella2026[[#This Row],[INCIDENZA POPOLAZIONE]]*(PLAFOND/2)</f>
        <v>22061.165038586809</v>
      </c>
      <c r="M2631" s="3">
        <f>+IFERROR(Tabella2026[[#This Row],[reddito_2024]]/Tabella2026[[#This Row],[POP_2024]],"")</f>
        <v>19684.818655195835</v>
      </c>
      <c r="N2631" s="3">
        <f>+IF(Tabella2026[[#This Row],[REDDITO COMPLESSIVO PROCAPITE]]&lt;media_aggr_reddito_pc,(media_aggr_reddito_pc-Tabella2026[[#This Row],[REDDITO COMPLESSIVO PROCAPITE]]),0)</f>
        <v>0</v>
      </c>
      <c r="O2631" s="3">
        <f>+Tabella2026[[#This Row],[DIFFERENZA REDDITO INFERIORE ALLA MEDIA DALLA MEDIA]]*Tabella2026[[#This Row],[POP_2024]]</f>
        <v>0</v>
      </c>
      <c r="P2631" s="3">
        <f>+Tabella2026[[#This Row],[POPOLAZIONE PER DIFFERENZA ]]/SUM(Tabella2026[[POPOLAZIONE PER DIFFERENZA ]])</f>
        <v>0</v>
      </c>
      <c r="Q2631" s="3">
        <f>+Tabella2026[[#This Row],[INCIDENZA POPOLAZIONE PER DIFFERENZA]]*(PLAFOND-SUM(Tabella2026[CONTRIBUTO SULLA BASE DELLA POPOLAZIONE]))</f>
        <v>0</v>
      </c>
      <c r="R2631" s="3">
        <f>+Tabella2026[[#This Row],[CONTRIBUTO SULLA BASE DELLA POPOLAZIONE]]+Tabella2026[[#This Row],[CONTRIBUTO SULLA BASE DEL REDDITO]]</f>
        <v>22061.165038586809</v>
      </c>
      <c r="S2631" s="3">
        <f>+Tabella2026[[#This Row],[CONTRIBUTO TOTALE]]/(PLAFOND/N_TESSERE)</f>
        <v>44.122330077173615</v>
      </c>
      <c r="T2631" s="3">
        <f>+MAX(CEILING(Tabella2026[[#This Row],[preDEF1]],1),1)</f>
        <v>45</v>
      </c>
      <c r="U2631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31" s="21">
        <f>+Tabella2026[[#This Row],[DEF - n. card]]*(PLAFOND/N_TESSERE)</f>
        <v>22000</v>
      </c>
      <c r="W2631" s="18"/>
    </row>
    <row r="2632" spans="2:23" x14ac:dyDescent="0.25">
      <c r="B2632" s="1" t="s">
        <v>5188</v>
      </c>
      <c r="C2632" s="2">
        <v>70069</v>
      </c>
      <c r="D2632" s="1" t="s">
        <v>5189</v>
      </c>
      <c r="E2632" s="1" t="s">
        <v>345</v>
      </c>
      <c r="F2632" s="1" t="s">
        <v>344</v>
      </c>
      <c r="G2632" s="1" t="s">
        <v>4778</v>
      </c>
      <c r="H2632" s="1" t="s">
        <v>15836</v>
      </c>
      <c r="I2632" s="5">
        <v>4417</v>
      </c>
      <c r="J2632" s="5">
        <v>51272736</v>
      </c>
      <c r="K2632" s="3">
        <f>+Tabella2026[[#This Row],[POP_2024]]/SUM(Tabella2026[POP_2024])</f>
        <v>7.4936213453623973E-5</v>
      </c>
      <c r="L2632" s="3">
        <f>+Tabella2026[[#This Row],[INCIDENZA POPOLAZIONE]]*(PLAFOND/2)</f>
        <v>22061.165038586809</v>
      </c>
      <c r="M2632" s="3">
        <f>+IFERROR(Tabella2026[[#This Row],[reddito_2024]]/Tabella2026[[#This Row],[POP_2024]],"")</f>
        <v>11608.04527960154</v>
      </c>
      <c r="N2632" s="3">
        <f>+IF(Tabella2026[[#This Row],[REDDITO COMPLESSIVO PROCAPITE]]&lt;media_aggr_reddito_pc,(media_aggr_reddito_pc-Tabella2026[[#This Row],[REDDITO COMPLESSIVO PROCAPITE]]),0)</f>
        <v>6217.0207830072013</v>
      </c>
      <c r="O2632" s="3">
        <f>+Tabella2026[[#This Row],[DIFFERENZA REDDITO INFERIORE ALLA MEDIA DALLA MEDIA]]*Tabella2026[[#This Row],[POP_2024]]</f>
        <v>27460580.798542809</v>
      </c>
      <c r="P2632" s="3">
        <f>+Tabella2026[[#This Row],[POPOLAZIONE PER DIFFERENZA ]]/SUM(Tabella2026[[POPOLAZIONE PER DIFFERENZA ]])</f>
        <v>2.4362535886623152E-4</v>
      </c>
      <c r="Q2632" s="3">
        <f>+Tabella2026[[#This Row],[INCIDENZA POPOLAZIONE PER DIFFERENZA]]*(PLAFOND-SUM(Tabella2026[CONTRIBUTO SULLA BASE DELLA POPOLAZIONE]))</f>
        <v>71723.122931199701</v>
      </c>
      <c r="R2632" s="3">
        <f>+Tabella2026[[#This Row],[CONTRIBUTO SULLA BASE DELLA POPOLAZIONE]]+Tabella2026[[#This Row],[CONTRIBUTO SULLA BASE DEL REDDITO]]</f>
        <v>93784.287969786514</v>
      </c>
      <c r="S2632" s="3">
        <f>+Tabella2026[[#This Row],[CONTRIBUTO TOTALE]]/(PLAFOND/N_TESSERE)</f>
        <v>187.56857593957304</v>
      </c>
      <c r="T2632" s="3">
        <f>+MAX(CEILING(Tabella2026[[#This Row],[preDEF1]],1),1)</f>
        <v>188</v>
      </c>
      <c r="U2632" s="9">
        <f xml:space="preserve"> IF(ROW(Tabella2026[[#This Row],[preDEF2]]) - ROW(Tabella2026[[#Headers],[preDEF2]])&lt;=ABS(SUM(Tabella2026[preDEF2])-N_TESSERE),Tabella2026[[#This Row],[preDEF2]]-1,Tabella2026[[#This Row],[preDEF2]])</f>
        <v>187</v>
      </c>
      <c r="V2632" s="21">
        <f>+Tabella2026[[#This Row],[DEF - n. card]]*(PLAFOND/N_TESSERE)</f>
        <v>93500</v>
      </c>
      <c r="W2632" s="18"/>
    </row>
    <row r="2633" spans="2:23" x14ac:dyDescent="0.25">
      <c r="B2633" s="1" t="s">
        <v>5303</v>
      </c>
      <c r="C2633" s="2">
        <v>17068</v>
      </c>
      <c r="D2633" s="1" t="s">
        <v>5304</v>
      </c>
      <c r="E2633" s="1" t="s">
        <v>12</v>
      </c>
      <c r="F2633" s="1" t="s">
        <v>50</v>
      </c>
      <c r="G2633" s="1" t="s">
        <v>4778</v>
      </c>
      <c r="H2633" s="1" t="s">
        <v>15835</v>
      </c>
      <c r="I2633" s="5">
        <v>4414</v>
      </c>
      <c r="J2633" s="5">
        <v>78519076</v>
      </c>
      <c r="K2633" s="3">
        <f>+Tabella2026[[#This Row],[POP_2024]]/SUM(Tabella2026[POP_2024])</f>
        <v>7.4885317225333077E-5</v>
      </c>
      <c r="L2633" s="3">
        <f>+Tabella2026[[#This Row],[INCIDENZA POPOLAZIONE]]*(PLAFOND/2)</f>
        <v>22046.18122715014</v>
      </c>
      <c r="M2633" s="3">
        <f>+IFERROR(Tabella2026[[#This Row],[reddito_2024]]/Tabella2026[[#This Row],[POP_2024]],"")</f>
        <v>17788.644313547804</v>
      </c>
      <c r="N2633" s="3">
        <f>+IF(Tabella2026[[#This Row],[REDDITO COMPLESSIVO PROCAPITE]]&lt;media_aggr_reddito_pc,(media_aggr_reddito_pc-Tabella2026[[#This Row],[REDDITO COMPLESSIVO PROCAPITE]]),0)</f>
        <v>36.421749060937145</v>
      </c>
      <c r="O2633" s="3">
        <f>+Tabella2026[[#This Row],[DIFFERENZA REDDITO INFERIORE ALLA MEDIA DALLA MEDIA]]*Tabella2026[[#This Row],[POP_2024]]</f>
        <v>160765.60035497654</v>
      </c>
      <c r="P2633" s="3">
        <f>+Tabella2026[[#This Row],[POPOLAZIONE PER DIFFERENZA ]]/SUM(Tabella2026[[POPOLAZIONE PER DIFFERENZA ]])</f>
        <v>1.4262836378866644E-6</v>
      </c>
      <c r="Q2633" s="3">
        <f>+Tabella2026[[#This Row],[INCIDENZA POPOLAZIONE PER DIFFERENZA]]*(PLAFOND-SUM(Tabella2026[CONTRIBUTO SULLA BASE DELLA POPOLAZIONE]))</f>
        <v>419.89683328110726</v>
      </c>
      <c r="R2633" s="3">
        <f>+Tabella2026[[#This Row],[CONTRIBUTO SULLA BASE DELLA POPOLAZIONE]]+Tabella2026[[#This Row],[CONTRIBUTO SULLA BASE DEL REDDITO]]</f>
        <v>22466.078060431246</v>
      </c>
      <c r="S2633" s="3">
        <f>+Tabella2026[[#This Row],[CONTRIBUTO TOTALE]]/(PLAFOND/N_TESSERE)</f>
        <v>44.932156120862494</v>
      </c>
      <c r="T2633" s="3">
        <f>+MAX(CEILING(Tabella2026[[#This Row],[preDEF1]],1),1)</f>
        <v>45</v>
      </c>
      <c r="U2633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33" s="21">
        <f>+Tabella2026[[#This Row],[DEF - n. card]]*(PLAFOND/N_TESSERE)</f>
        <v>22000</v>
      </c>
      <c r="W2633" s="18"/>
    </row>
    <row r="2634" spans="2:23" x14ac:dyDescent="0.25">
      <c r="B2634" s="1" t="s">
        <v>5353</v>
      </c>
      <c r="C2634" s="2">
        <v>16142</v>
      </c>
      <c r="D2634" s="1" t="s">
        <v>5354</v>
      </c>
      <c r="E2634" s="1" t="s">
        <v>12</v>
      </c>
      <c r="F2634" s="1" t="s">
        <v>93</v>
      </c>
      <c r="G2634" s="1" t="s">
        <v>4778</v>
      </c>
      <c r="H2634" s="1" t="s">
        <v>15835</v>
      </c>
      <c r="I2634" s="5">
        <v>4411</v>
      </c>
      <c r="J2634" s="5">
        <v>90139842</v>
      </c>
      <c r="K2634" s="3">
        <f>+Tabella2026[[#This Row],[POP_2024]]/SUM(Tabella2026[POP_2024])</f>
        <v>7.4834420997042182E-5</v>
      </c>
      <c r="L2634" s="3">
        <f>+Tabella2026[[#This Row],[INCIDENZA POPOLAZIONE]]*(PLAFOND/2)</f>
        <v>22031.197415713472</v>
      </c>
      <c r="M2634" s="3">
        <f>+IFERROR(Tabella2026[[#This Row],[reddito_2024]]/Tabella2026[[#This Row],[POP_2024]],"")</f>
        <v>20435.23962820222</v>
      </c>
      <c r="N2634" s="3">
        <f>+IF(Tabella2026[[#This Row],[REDDITO COMPLESSIVO PROCAPITE]]&lt;media_aggr_reddito_pc,(media_aggr_reddito_pc-Tabella2026[[#This Row],[REDDITO COMPLESSIVO PROCAPITE]]),0)</f>
        <v>0</v>
      </c>
      <c r="O2634" s="3">
        <f>+Tabella2026[[#This Row],[DIFFERENZA REDDITO INFERIORE ALLA MEDIA DALLA MEDIA]]*Tabella2026[[#This Row],[POP_2024]]</f>
        <v>0</v>
      </c>
      <c r="P2634" s="3">
        <f>+Tabella2026[[#This Row],[POPOLAZIONE PER DIFFERENZA ]]/SUM(Tabella2026[[POPOLAZIONE PER DIFFERENZA ]])</f>
        <v>0</v>
      </c>
      <c r="Q2634" s="3">
        <f>+Tabella2026[[#This Row],[INCIDENZA POPOLAZIONE PER DIFFERENZA]]*(PLAFOND-SUM(Tabella2026[CONTRIBUTO SULLA BASE DELLA POPOLAZIONE]))</f>
        <v>0</v>
      </c>
      <c r="R2634" s="3">
        <f>+Tabella2026[[#This Row],[CONTRIBUTO SULLA BASE DELLA POPOLAZIONE]]+Tabella2026[[#This Row],[CONTRIBUTO SULLA BASE DEL REDDITO]]</f>
        <v>22031.197415713472</v>
      </c>
      <c r="S2634" s="3">
        <f>+Tabella2026[[#This Row],[CONTRIBUTO TOTALE]]/(PLAFOND/N_TESSERE)</f>
        <v>44.062394831426943</v>
      </c>
      <c r="T2634" s="3">
        <f>+MAX(CEILING(Tabella2026[[#This Row],[preDEF1]],1),1)</f>
        <v>45</v>
      </c>
      <c r="U2634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34" s="21">
        <f>+Tabella2026[[#This Row],[DEF - n. card]]*(PLAFOND/N_TESSERE)</f>
        <v>22000</v>
      </c>
      <c r="W2634" s="18"/>
    </row>
    <row r="2635" spans="2:23" x14ac:dyDescent="0.25">
      <c r="B2635" s="1" t="s">
        <v>5313</v>
      </c>
      <c r="C2635" s="2">
        <v>16203</v>
      </c>
      <c r="D2635" s="1" t="s">
        <v>5314</v>
      </c>
      <c r="E2635" s="1" t="s">
        <v>12</v>
      </c>
      <c r="F2635" s="1" t="s">
        <v>93</v>
      </c>
      <c r="G2635" s="1" t="s">
        <v>4778</v>
      </c>
      <c r="H2635" s="1" t="s">
        <v>15835</v>
      </c>
      <c r="I2635" s="5">
        <v>4409</v>
      </c>
      <c r="J2635" s="5">
        <v>94240224</v>
      </c>
      <c r="K2635" s="3">
        <f>+Tabella2026[[#This Row],[POP_2024]]/SUM(Tabella2026[POP_2024])</f>
        <v>7.4800490178181589E-5</v>
      </c>
      <c r="L2635" s="3">
        <f>+Tabella2026[[#This Row],[INCIDENZA POPOLAZIONE]]*(PLAFOND/2)</f>
        <v>22021.208208089025</v>
      </c>
      <c r="M2635" s="3">
        <f>+IFERROR(Tabella2026[[#This Row],[reddito_2024]]/Tabella2026[[#This Row],[POP_2024]],"")</f>
        <v>21374.512134270808</v>
      </c>
      <c r="N2635" s="3">
        <f>+IF(Tabella2026[[#This Row],[REDDITO COMPLESSIVO PROCAPITE]]&lt;media_aggr_reddito_pc,(media_aggr_reddito_pc-Tabella2026[[#This Row],[REDDITO COMPLESSIVO PROCAPITE]]),0)</f>
        <v>0</v>
      </c>
      <c r="O2635" s="3">
        <f>+Tabella2026[[#This Row],[DIFFERENZA REDDITO INFERIORE ALLA MEDIA DALLA MEDIA]]*Tabella2026[[#This Row],[POP_2024]]</f>
        <v>0</v>
      </c>
      <c r="P2635" s="3">
        <f>+Tabella2026[[#This Row],[POPOLAZIONE PER DIFFERENZA ]]/SUM(Tabella2026[[POPOLAZIONE PER DIFFERENZA ]])</f>
        <v>0</v>
      </c>
      <c r="Q2635" s="3">
        <f>+Tabella2026[[#This Row],[INCIDENZA POPOLAZIONE PER DIFFERENZA]]*(PLAFOND-SUM(Tabella2026[CONTRIBUTO SULLA BASE DELLA POPOLAZIONE]))</f>
        <v>0</v>
      </c>
      <c r="R2635" s="3">
        <f>+Tabella2026[[#This Row],[CONTRIBUTO SULLA BASE DELLA POPOLAZIONE]]+Tabella2026[[#This Row],[CONTRIBUTO SULLA BASE DEL REDDITO]]</f>
        <v>22021.208208089025</v>
      </c>
      <c r="S2635" s="3">
        <f>+Tabella2026[[#This Row],[CONTRIBUTO TOTALE]]/(PLAFOND/N_TESSERE)</f>
        <v>44.04241641617805</v>
      </c>
      <c r="T2635" s="3">
        <f>+MAX(CEILING(Tabella2026[[#This Row],[preDEF1]],1),1)</f>
        <v>45</v>
      </c>
      <c r="U2635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35" s="21">
        <f>+Tabella2026[[#This Row],[DEF - n. card]]*(PLAFOND/N_TESSERE)</f>
        <v>22000</v>
      </c>
      <c r="W2635" s="18"/>
    </row>
    <row r="2636" spans="2:23" x14ac:dyDescent="0.25">
      <c r="B2636" s="1" t="s">
        <v>5335</v>
      </c>
      <c r="C2636" s="2">
        <v>97017</v>
      </c>
      <c r="D2636" s="1" t="s">
        <v>5336</v>
      </c>
      <c r="E2636" s="1" t="s">
        <v>12</v>
      </c>
      <c r="F2636" s="1" t="s">
        <v>362</v>
      </c>
      <c r="G2636" s="1" t="s">
        <v>4778</v>
      </c>
      <c r="H2636" s="1" t="s">
        <v>15835</v>
      </c>
      <c r="I2636" s="5">
        <v>4403</v>
      </c>
      <c r="J2636" s="5">
        <v>87125657</v>
      </c>
      <c r="K2636" s="3">
        <f>+Tabella2026[[#This Row],[POP_2024]]/SUM(Tabella2026[POP_2024])</f>
        <v>7.4698697721599797E-5</v>
      </c>
      <c r="L2636" s="3">
        <f>+Tabella2026[[#This Row],[INCIDENZA POPOLAZIONE]]*(PLAFOND/2)</f>
        <v>21991.240585215688</v>
      </c>
      <c r="M2636" s="3">
        <f>+IFERROR(Tabella2026[[#This Row],[reddito_2024]]/Tabella2026[[#This Row],[POP_2024]],"")</f>
        <v>19787.794004088122</v>
      </c>
      <c r="N2636" s="3">
        <f>+IF(Tabella2026[[#This Row],[REDDITO COMPLESSIVO PROCAPITE]]&lt;media_aggr_reddito_pc,(media_aggr_reddito_pc-Tabella2026[[#This Row],[REDDITO COMPLESSIVO PROCAPITE]]),0)</f>
        <v>0</v>
      </c>
      <c r="O2636" s="3">
        <f>+Tabella2026[[#This Row],[DIFFERENZA REDDITO INFERIORE ALLA MEDIA DALLA MEDIA]]*Tabella2026[[#This Row],[POP_2024]]</f>
        <v>0</v>
      </c>
      <c r="P2636" s="3">
        <f>+Tabella2026[[#This Row],[POPOLAZIONE PER DIFFERENZA ]]/SUM(Tabella2026[[POPOLAZIONE PER DIFFERENZA ]])</f>
        <v>0</v>
      </c>
      <c r="Q2636" s="3">
        <f>+Tabella2026[[#This Row],[INCIDENZA POPOLAZIONE PER DIFFERENZA]]*(PLAFOND-SUM(Tabella2026[CONTRIBUTO SULLA BASE DELLA POPOLAZIONE]))</f>
        <v>0</v>
      </c>
      <c r="R2636" s="3">
        <f>+Tabella2026[[#This Row],[CONTRIBUTO SULLA BASE DELLA POPOLAZIONE]]+Tabella2026[[#This Row],[CONTRIBUTO SULLA BASE DEL REDDITO]]</f>
        <v>21991.240585215688</v>
      </c>
      <c r="S2636" s="3">
        <f>+Tabella2026[[#This Row],[CONTRIBUTO TOTALE]]/(PLAFOND/N_TESSERE)</f>
        <v>43.982481170431377</v>
      </c>
      <c r="T2636" s="3">
        <f>+MAX(CEILING(Tabella2026[[#This Row],[preDEF1]],1),1)</f>
        <v>44</v>
      </c>
      <c r="U2636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36" s="21">
        <f>+Tabella2026[[#This Row],[DEF - n. card]]*(PLAFOND/N_TESSERE)</f>
        <v>21500</v>
      </c>
      <c r="W2636" s="18"/>
    </row>
    <row r="2637" spans="2:23" x14ac:dyDescent="0.25">
      <c r="B2637" s="1" t="s">
        <v>5341</v>
      </c>
      <c r="C2637" s="2">
        <v>46021</v>
      </c>
      <c r="D2637" s="1" t="s">
        <v>5342</v>
      </c>
      <c r="E2637" s="1" t="s">
        <v>30</v>
      </c>
      <c r="F2637" s="1" t="s">
        <v>142</v>
      </c>
      <c r="G2637" s="1" t="s">
        <v>4778</v>
      </c>
      <c r="H2637" s="1" t="s">
        <v>15834</v>
      </c>
      <c r="I2637" s="5">
        <v>4402</v>
      </c>
      <c r="J2637" s="5">
        <v>86094255</v>
      </c>
      <c r="K2637" s="3">
        <f>+Tabella2026[[#This Row],[POP_2024]]/SUM(Tabella2026[POP_2024])</f>
        <v>7.4681732312169508E-5</v>
      </c>
      <c r="L2637" s="3">
        <f>+Tabella2026[[#This Row],[INCIDENZA POPOLAZIONE]]*(PLAFOND/2)</f>
        <v>21986.24598140347</v>
      </c>
      <c r="M2637" s="3">
        <f>+IFERROR(Tabella2026[[#This Row],[reddito_2024]]/Tabella2026[[#This Row],[POP_2024]],"")</f>
        <v>19557.986142662427</v>
      </c>
      <c r="N2637" s="3">
        <f>+IF(Tabella2026[[#This Row],[REDDITO COMPLESSIVO PROCAPITE]]&lt;media_aggr_reddito_pc,(media_aggr_reddito_pc-Tabella2026[[#This Row],[REDDITO COMPLESSIVO PROCAPITE]]),0)</f>
        <v>0</v>
      </c>
      <c r="O2637" s="3">
        <f>+Tabella2026[[#This Row],[DIFFERENZA REDDITO INFERIORE ALLA MEDIA DALLA MEDIA]]*Tabella2026[[#This Row],[POP_2024]]</f>
        <v>0</v>
      </c>
      <c r="P2637" s="3">
        <f>+Tabella2026[[#This Row],[POPOLAZIONE PER DIFFERENZA ]]/SUM(Tabella2026[[POPOLAZIONE PER DIFFERENZA ]])</f>
        <v>0</v>
      </c>
      <c r="Q2637" s="3">
        <f>+Tabella2026[[#This Row],[INCIDENZA POPOLAZIONE PER DIFFERENZA]]*(PLAFOND-SUM(Tabella2026[CONTRIBUTO SULLA BASE DELLA POPOLAZIONE]))</f>
        <v>0</v>
      </c>
      <c r="R2637" s="3">
        <f>+Tabella2026[[#This Row],[CONTRIBUTO SULLA BASE DELLA POPOLAZIONE]]+Tabella2026[[#This Row],[CONTRIBUTO SULLA BASE DEL REDDITO]]</f>
        <v>21986.24598140347</v>
      </c>
      <c r="S2637" s="3">
        <f>+Tabella2026[[#This Row],[CONTRIBUTO TOTALE]]/(PLAFOND/N_TESSERE)</f>
        <v>43.972491962806942</v>
      </c>
      <c r="T2637" s="3">
        <f>+MAX(CEILING(Tabella2026[[#This Row],[preDEF1]],1),1)</f>
        <v>44</v>
      </c>
      <c r="U2637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37" s="21">
        <f>+Tabella2026[[#This Row],[DEF - n. card]]*(PLAFOND/N_TESSERE)</f>
        <v>21500</v>
      </c>
      <c r="W2637" s="18"/>
    </row>
    <row r="2638" spans="2:23" x14ac:dyDescent="0.25">
      <c r="B2638" s="1" t="s">
        <v>5345</v>
      </c>
      <c r="C2638" s="2">
        <v>83010</v>
      </c>
      <c r="D2638" s="1" t="s">
        <v>5346</v>
      </c>
      <c r="E2638" s="1" t="s">
        <v>21</v>
      </c>
      <c r="F2638" s="1" t="s">
        <v>42</v>
      </c>
      <c r="G2638" s="1" t="s">
        <v>4778</v>
      </c>
      <c r="H2638" s="1" t="s">
        <v>15836</v>
      </c>
      <c r="I2638" s="5">
        <v>4397</v>
      </c>
      <c r="J2638" s="5">
        <v>48464874</v>
      </c>
      <c r="K2638" s="3">
        <f>+Tabella2026[[#This Row],[POP_2024]]/SUM(Tabella2026[POP_2024])</f>
        <v>7.4596905265018019E-5</v>
      </c>
      <c r="L2638" s="3">
        <f>+Tabella2026[[#This Row],[INCIDENZA POPOLAZIONE]]*(PLAFOND/2)</f>
        <v>21961.272962342355</v>
      </c>
      <c r="M2638" s="3">
        <f>+IFERROR(Tabella2026[[#This Row],[reddito_2024]]/Tabella2026[[#This Row],[POP_2024]],"")</f>
        <v>11022.259267682512</v>
      </c>
      <c r="N2638" s="3">
        <f>+IF(Tabella2026[[#This Row],[REDDITO COMPLESSIVO PROCAPITE]]&lt;media_aggr_reddito_pc,(media_aggr_reddito_pc-Tabella2026[[#This Row],[REDDITO COMPLESSIVO PROCAPITE]]),0)</f>
        <v>6802.8067949262295</v>
      </c>
      <c r="O2638" s="3">
        <f>+Tabella2026[[#This Row],[DIFFERENZA REDDITO INFERIORE ALLA MEDIA DALLA MEDIA]]*Tabella2026[[#This Row],[POP_2024]]</f>
        <v>29911941.47729063</v>
      </c>
      <c r="P2638" s="3">
        <f>+Tabella2026[[#This Row],[POPOLAZIONE PER DIFFERENZA ]]/SUM(Tabella2026[[POPOLAZIONE PER DIFFERENZA ]])</f>
        <v>2.653733921453455E-4</v>
      </c>
      <c r="Q2638" s="3">
        <f>+Tabella2026[[#This Row],[INCIDENZA POPOLAZIONE PER DIFFERENZA]]*(PLAFOND-SUM(Tabella2026[CONTRIBUTO SULLA BASE DELLA POPOLAZIONE]))</f>
        <v>78125.727617545926</v>
      </c>
      <c r="R2638" s="3">
        <f>+Tabella2026[[#This Row],[CONTRIBUTO SULLA BASE DELLA POPOLAZIONE]]+Tabella2026[[#This Row],[CONTRIBUTO SULLA BASE DEL REDDITO]]</f>
        <v>100087.00057988828</v>
      </c>
      <c r="S2638" s="3">
        <f>+Tabella2026[[#This Row],[CONTRIBUTO TOTALE]]/(PLAFOND/N_TESSERE)</f>
        <v>200.17400115977657</v>
      </c>
      <c r="T2638" s="3">
        <f>+MAX(CEILING(Tabella2026[[#This Row],[preDEF1]],1),1)</f>
        <v>201</v>
      </c>
      <c r="U2638" s="9">
        <f xml:space="preserve"> IF(ROW(Tabella2026[[#This Row],[preDEF2]]) - ROW(Tabella2026[[#Headers],[preDEF2]])&lt;=ABS(SUM(Tabella2026[preDEF2])-N_TESSERE),Tabella2026[[#This Row],[preDEF2]]-1,Tabella2026[[#This Row],[preDEF2]])</f>
        <v>200</v>
      </c>
      <c r="V2638" s="21">
        <f>+Tabella2026[[#This Row],[DEF - n. card]]*(PLAFOND/N_TESSERE)</f>
        <v>100000</v>
      </c>
      <c r="W2638" s="18"/>
    </row>
    <row r="2639" spans="2:23" x14ac:dyDescent="0.25">
      <c r="B2639" s="1" t="s">
        <v>5359</v>
      </c>
      <c r="C2639" s="2">
        <v>15164</v>
      </c>
      <c r="D2639" s="1" t="s">
        <v>5360</v>
      </c>
      <c r="E2639" s="1" t="s">
        <v>12</v>
      </c>
      <c r="F2639" s="1" t="s">
        <v>11</v>
      </c>
      <c r="G2639" s="1" t="s">
        <v>4778</v>
      </c>
      <c r="H2639" s="1" t="s">
        <v>15835</v>
      </c>
      <c r="I2639" s="5">
        <v>4397</v>
      </c>
      <c r="J2639" s="5">
        <v>91849661</v>
      </c>
      <c r="K2639" s="3">
        <f>+Tabella2026[[#This Row],[POP_2024]]/SUM(Tabella2026[POP_2024])</f>
        <v>7.4596905265018019E-5</v>
      </c>
      <c r="L2639" s="3">
        <f>+Tabella2026[[#This Row],[INCIDENZA POPOLAZIONE]]*(PLAFOND/2)</f>
        <v>21961.272962342355</v>
      </c>
      <c r="M2639" s="3">
        <f>+IFERROR(Tabella2026[[#This Row],[reddito_2024]]/Tabella2026[[#This Row],[POP_2024]],"")</f>
        <v>20889.165567432341</v>
      </c>
      <c r="N2639" s="3">
        <f>+IF(Tabella2026[[#This Row],[REDDITO COMPLESSIVO PROCAPITE]]&lt;media_aggr_reddito_pc,(media_aggr_reddito_pc-Tabella2026[[#This Row],[REDDITO COMPLESSIVO PROCAPITE]]),0)</f>
        <v>0</v>
      </c>
      <c r="O2639" s="3">
        <f>+Tabella2026[[#This Row],[DIFFERENZA REDDITO INFERIORE ALLA MEDIA DALLA MEDIA]]*Tabella2026[[#This Row],[POP_2024]]</f>
        <v>0</v>
      </c>
      <c r="P2639" s="3">
        <f>+Tabella2026[[#This Row],[POPOLAZIONE PER DIFFERENZA ]]/SUM(Tabella2026[[POPOLAZIONE PER DIFFERENZA ]])</f>
        <v>0</v>
      </c>
      <c r="Q2639" s="3">
        <f>+Tabella2026[[#This Row],[INCIDENZA POPOLAZIONE PER DIFFERENZA]]*(PLAFOND-SUM(Tabella2026[CONTRIBUTO SULLA BASE DELLA POPOLAZIONE]))</f>
        <v>0</v>
      </c>
      <c r="R2639" s="3">
        <f>+Tabella2026[[#This Row],[CONTRIBUTO SULLA BASE DELLA POPOLAZIONE]]+Tabella2026[[#This Row],[CONTRIBUTO SULLA BASE DEL REDDITO]]</f>
        <v>21961.272962342355</v>
      </c>
      <c r="S2639" s="3">
        <f>+Tabella2026[[#This Row],[CONTRIBUTO TOTALE]]/(PLAFOND/N_TESSERE)</f>
        <v>43.922545924684712</v>
      </c>
      <c r="T2639" s="3">
        <f>+MAX(CEILING(Tabella2026[[#This Row],[preDEF1]],1),1)</f>
        <v>44</v>
      </c>
      <c r="U2639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39" s="21">
        <f>+Tabella2026[[#This Row],[DEF - n. card]]*(PLAFOND/N_TESSERE)</f>
        <v>21500</v>
      </c>
      <c r="W2639" s="18"/>
    </row>
    <row r="2640" spans="2:23" x14ac:dyDescent="0.25">
      <c r="B2640" s="1" t="s">
        <v>5122</v>
      </c>
      <c r="C2640" s="2">
        <v>87027</v>
      </c>
      <c r="D2640" s="1" t="s">
        <v>5123</v>
      </c>
      <c r="E2640" s="1" t="s">
        <v>21</v>
      </c>
      <c r="F2640" s="1" t="s">
        <v>35</v>
      </c>
      <c r="G2640" s="1" t="s">
        <v>4778</v>
      </c>
      <c r="H2640" s="1" t="s">
        <v>15836</v>
      </c>
      <c r="I2640" s="5">
        <v>4395</v>
      </c>
      <c r="J2640" s="5">
        <v>37456187</v>
      </c>
      <c r="K2640" s="3">
        <f>+Tabella2026[[#This Row],[POP_2024]]/SUM(Tabella2026[POP_2024])</f>
        <v>7.4562974446157427E-5</v>
      </c>
      <c r="L2640" s="3">
        <f>+Tabella2026[[#This Row],[INCIDENZA POPOLAZIONE]]*(PLAFOND/2)</f>
        <v>21951.283754717912</v>
      </c>
      <c r="M2640" s="3">
        <f>+IFERROR(Tabella2026[[#This Row],[reddito_2024]]/Tabella2026[[#This Row],[POP_2024]],"")</f>
        <v>8522.4543799772473</v>
      </c>
      <c r="N2640" s="3">
        <f>+IF(Tabella2026[[#This Row],[REDDITO COMPLESSIVO PROCAPITE]]&lt;media_aggr_reddito_pc,(media_aggr_reddito_pc-Tabella2026[[#This Row],[REDDITO COMPLESSIVO PROCAPITE]]),0)</f>
        <v>9302.6116826314937</v>
      </c>
      <c r="O2640" s="3">
        <f>+Tabella2026[[#This Row],[DIFFERENZA REDDITO INFERIORE ALLA MEDIA DALLA MEDIA]]*Tabella2026[[#This Row],[POP_2024]]</f>
        <v>40884978.345165417</v>
      </c>
      <c r="P2640" s="3">
        <f>+Tabella2026[[#This Row],[POPOLAZIONE PER DIFFERENZA ]]/SUM(Tabella2026[[POPOLAZIONE PER DIFFERENZA ]])</f>
        <v>3.6272421164914285E-4</v>
      </c>
      <c r="Q2640" s="3">
        <f>+Tabella2026[[#This Row],[INCIDENZA POPOLAZIONE PER DIFFERENZA]]*(PLAFOND-SUM(Tabella2026[CONTRIBUTO SULLA BASE DELLA POPOLAZIONE]))</f>
        <v>106785.73586634935</v>
      </c>
      <c r="R2640" s="3">
        <f>+Tabella2026[[#This Row],[CONTRIBUTO SULLA BASE DELLA POPOLAZIONE]]+Tabella2026[[#This Row],[CONTRIBUTO SULLA BASE DEL REDDITO]]</f>
        <v>128737.01962106726</v>
      </c>
      <c r="S2640" s="3">
        <f>+Tabella2026[[#This Row],[CONTRIBUTO TOTALE]]/(PLAFOND/N_TESSERE)</f>
        <v>257.47403924213449</v>
      </c>
      <c r="T2640" s="3">
        <f>+MAX(CEILING(Tabella2026[[#This Row],[preDEF1]],1),1)</f>
        <v>258</v>
      </c>
      <c r="U2640" s="9">
        <f xml:space="preserve"> IF(ROW(Tabella2026[[#This Row],[preDEF2]]) - ROW(Tabella2026[[#Headers],[preDEF2]])&lt;=ABS(SUM(Tabella2026[preDEF2])-N_TESSERE),Tabella2026[[#This Row],[preDEF2]]-1,Tabella2026[[#This Row],[preDEF2]])</f>
        <v>257</v>
      </c>
      <c r="V2640" s="21">
        <f>+Tabella2026[[#This Row],[DEF - n. card]]*(PLAFOND/N_TESSERE)</f>
        <v>128500</v>
      </c>
      <c r="W2640" s="18"/>
    </row>
    <row r="2641" spans="2:23" x14ac:dyDescent="0.25">
      <c r="B2641" s="1" t="s">
        <v>5387</v>
      </c>
      <c r="C2641" s="2">
        <v>35043</v>
      </c>
      <c r="D2641" s="1" t="s">
        <v>5388</v>
      </c>
      <c r="E2641" s="1" t="s">
        <v>27</v>
      </c>
      <c r="F2641" s="1" t="s">
        <v>64</v>
      </c>
      <c r="G2641" s="1" t="s">
        <v>4778</v>
      </c>
      <c r="H2641" s="1" t="s">
        <v>15835</v>
      </c>
      <c r="I2641" s="5">
        <v>4395</v>
      </c>
      <c r="J2641" s="5">
        <v>89790485</v>
      </c>
      <c r="K2641" s="3">
        <f>+Tabella2026[[#This Row],[POP_2024]]/SUM(Tabella2026[POP_2024])</f>
        <v>7.4562974446157427E-5</v>
      </c>
      <c r="L2641" s="3">
        <f>+Tabella2026[[#This Row],[INCIDENZA POPOLAZIONE]]*(PLAFOND/2)</f>
        <v>21951.283754717912</v>
      </c>
      <c r="M2641" s="3">
        <f>+IFERROR(Tabella2026[[#This Row],[reddito_2024]]/Tabella2026[[#This Row],[POP_2024]],"")</f>
        <v>20430.144482366326</v>
      </c>
      <c r="N2641" s="3">
        <f>+IF(Tabella2026[[#This Row],[REDDITO COMPLESSIVO PROCAPITE]]&lt;media_aggr_reddito_pc,(media_aggr_reddito_pc-Tabella2026[[#This Row],[REDDITO COMPLESSIVO PROCAPITE]]),0)</f>
        <v>0</v>
      </c>
      <c r="O2641" s="3">
        <f>+Tabella2026[[#This Row],[DIFFERENZA REDDITO INFERIORE ALLA MEDIA DALLA MEDIA]]*Tabella2026[[#This Row],[POP_2024]]</f>
        <v>0</v>
      </c>
      <c r="P2641" s="3">
        <f>+Tabella2026[[#This Row],[POPOLAZIONE PER DIFFERENZA ]]/SUM(Tabella2026[[POPOLAZIONE PER DIFFERENZA ]])</f>
        <v>0</v>
      </c>
      <c r="Q2641" s="3">
        <f>+Tabella2026[[#This Row],[INCIDENZA POPOLAZIONE PER DIFFERENZA]]*(PLAFOND-SUM(Tabella2026[CONTRIBUTO SULLA BASE DELLA POPOLAZIONE]))</f>
        <v>0</v>
      </c>
      <c r="R2641" s="3">
        <f>+Tabella2026[[#This Row],[CONTRIBUTO SULLA BASE DELLA POPOLAZIONE]]+Tabella2026[[#This Row],[CONTRIBUTO SULLA BASE DEL REDDITO]]</f>
        <v>21951.283754717912</v>
      </c>
      <c r="S2641" s="3">
        <f>+Tabella2026[[#This Row],[CONTRIBUTO TOTALE]]/(PLAFOND/N_TESSERE)</f>
        <v>43.902567509435826</v>
      </c>
      <c r="T2641" s="3">
        <f>+MAX(CEILING(Tabella2026[[#This Row],[preDEF1]],1),1)</f>
        <v>44</v>
      </c>
      <c r="U2641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41" s="21">
        <f>+Tabella2026[[#This Row],[DEF - n. card]]*(PLAFOND/N_TESSERE)</f>
        <v>21500</v>
      </c>
      <c r="W2641" s="18"/>
    </row>
    <row r="2642" spans="2:23" x14ac:dyDescent="0.25">
      <c r="B2642" s="1" t="s">
        <v>5263</v>
      </c>
      <c r="C2642" s="2">
        <v>44031</v>
      </c>
      <c r="D2642" s="1" t="s">
        <v>5264</v>
      </c>
      <c r="E2642" s="1" t="s">
        <v>117</v>
      </c>
      <c r="F2642" s="1" t="s">
        <v>360</v>
      </c>
      <c r="G2642" s="1" t="s">
        <v>4778</v>
      </c>
      <c r="H2642" s="1" t="s">
        <v>15834</v>
      </c>
      <c r="I2642" s="5">
        <v>4388</v>
      </c>
      <c r="J2642" s="5">
        <v>72296446</v>
      </c>
      <c r="K2642" s="3">
        <f>+Tabella2026[[#This Row],[POP_2024]]/SUM(Tabella2026[POP_2024])</f>
        <v>7.4444216580145346E-5</v>
      </c>
      <c r="L2642" s="3">
        <f>+Tabella2026[[#This Row],[INCIDENZA POPOLAZIONE]]*(PLAFOND/2)</f>
        <v>21916.321528032353</v>
      </c>
      <c r="M2642" s="3">
        <f>+IFERROR(Tabella2026[[#This Row],[reddito_2024]]/Tabella2026[[#This Row],[POP_2024]],"")</f>
        <v>16475.944849589789</v>
      </c>
      <c r="N2642" s="3">
        <f>+IF(Tabella2026[[#This Row],[REDDITO COMPLESSIVO PROCAPITE]]&lt;media_aggr_reddito_pc,(media_aggr_reddito_pc-Tabella2026[[#This Row],[REDDITO COMPLESSIVO PROCAPITE]]),0)</f>
        <v>1349.1212130189524</v>
      </c>
      <c r="O2642" s="3">
        <f>+Tabella2026[[#This Row],[DIFFERENZA REDDITO INFERIORE ALLA MEDIA DALLA MEDIA]]*Tabella2026[[#This Row],[POP_2024]]</f>
        <v>5919943.8827271629</v>
      </c>
      <c r="P2642" s="3">
        <f>+Tabella2026[[#This Row],[POPOLAZIONE PER DIFFERENZA ]]/SUM(Tabella2026[[POPOLAZIONE PER DIFFERENZA ]])</f>
        <v>5.2520682773537326E-5</v>
      </c>
      <c r="Q2642" s="3">
        <f>+Tabella2026[[#This Row],[INCIDENZA POPOLAZIONE PER DIFFERENZA]]*(PLAFOND-SUM(Tabella2026[CONTRIBUTO SULLA BASE DELLA POPOLAZIONE]))</f>
        <v>15462.04961801737</v>
      </c>
      <c r="R2642" s="3">
        <f>+Tabella2026[[#This Row],[CONTRIBUTO SULLA BASE DELLA POPOLAZIONE]]+Tabella2026[[#This Row],[CONTRIBUTO SULLA BASE DEL REDDITO]]</f>
        <v>37378.371146049722</v>
      </c>
      <c r="S2642" s="3">
        <f>+Tabella2026[[#This Row],[CONTRIBUTO TOTALE]]/(PLAFOND/N_TESSERE)</f>
        <v>74.756742292099446</v>
      </c>
      <c r="T2642" s="3">
        <f>+MAX(CEILING(Tabella2026[[#This Row],[preDEF1]],1),1)</f>
        <v>75</v>
      </c>
      <c r="U2642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2642" s="21">
        <f>+Tabella2026[[#This Row],[DEF - n. card]]*(PLAFOND/N_TESSERE)</f>
        <v>37000</v>
      </c>
      <c r="W2642" s="18"/>
    </row>
    <row r="2643" spans="2:23" x14ac:dyDescent="0.25">
      <c r="B2643" s="1" t="s">
        <v>5265</v>
      </c>
      <c r="C2643" s="2">
        <v>6081</v>
      </c>
      <c r="D2643" s="1" t="s">
        <v>5266</v>
      </c>
      <c r="E2643" s="1" t="s">
        <v>18</v>
      </c>
      <c r="F2643" s="1" t="s">
        <v>138</v>
      </c>
      <c r="G2643" s="1" t="s">
        <v>4778</v>
      </c>
      <c r="H2643" s="1" t="s">
        <v>15835</v>
      </c>
      <c r="I2643" s="5">
        <v>4387</v>
      </c>
      <c r="J2643" s="5">
        <v>92410401</v>
      </c>
      <c r="K2643" s="3">
        <f>+Tabella2026[[#This Row],[POP_2024]]/SUM(Tabella2026[POP_2024])</f>
        <v>7.4427251170715043E-5</v>
      </c>
      <c r="L2643" s="3">
        <f>+Tabella2026[[#This Row],[INCIDENZA POPOLAZIONE]]*(PLAFOND/2)</f>
        <v>21911.326924220131</v>
      </c>
      <c r="M2643" s="3">
        <f>+IFERROR(Tabella2026[[#This Row],[reddito_2024]]/Tabella2026[[#This Row],[POP_2024]],"")</f>
        <v>21064.600182356964</v>
      </c>
      <c r="N2643" s="3">
        <f>+IF(Tabella2026[[#This Row],[REDDITO COMPLESSIVO PROCAPITE]]&lt;media_aggr_reddito_pc,(media_aggr_reddito_pc-Tabella2026[[#This Row],[REDDITO COMPLESSIVO PROCAPITE]]),0)</f>
        <v>0</v>
      </c>
      <c r="O2643" s="3">
        <f>+Tabella2026[[#This Row],[DIFFERENZA REDDITO INFERIORE ALLA MEDIA DALLA MEDIA]]*Tabella2026[[#This Row],[POP_2024]]</f>
        <v>0</v>
      </c>
      <c r="P2643" s="3">
        <f>+Tabella2026[[#This Row],[POPOLAZIONE PER DIFFERENZA ]]/SUM(Tabella2026[[POPOLAZIONE PER DIFFERENZA ]])</f>
        <v>0</v>
      </c>
      <c r="Q2643" s="3">
        <f>+Tabella2026[[#This Row],[INCIDENZA POPOLAZIONE PER DIFFERENZA]]*(PLAFOND-SUM(Tabella2026[CONTRIBUTO SULLA BASE DELLA POPOLAZIONE]))</f>
        <v>0</v>
      </c>
      <c r="R2643" s="3">
        <f>+Tabella2026[[#This Row],[CONTRIBUTO SULLA BASE DELLA POPOLAZIONE]]+Tabella2026[[#This Row],[CONTRIBUTO SULLA BASE DEL REDDITO]]</f>
        <v>21911.326924220131</v>
      </c>
      <c r="S2643" s="3">
        <f>+Tabella2026[[#This Row],[CONTRIBUTO TOTALE]]/(PLAFOND/N_TESSERE)</f>
        <v>43.822653848440261</v>
      </c>
      <c r="T2643" s="3">
        <f>+MAX(CEILING(Tabella2026[[#This Row],[preDEF1]],1),1)</f>
        <v>44</v>
      </c>
      <c r="U2643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43" s="21">
        <f>+Tabella2026[[#This Row],[DEF - n. card]]*(PLAFOND/N_TESSERE)</f>
        <v>21500</v>
      </c>
      <c r="W2643" s="18"/>
    </row>
    <row r="2644" spans="2:23" x14ac:dyDescent="0.25">
      <c r="B2644" s="1" t="s">
        <v>5291</v>
      </c>
      <c r="C2644" s="2">
        <v>83086</v>
      </c>
      <c r="D2644" s="1" t="s">
        <v>5292</v>
      </c>
      <c r="E2644" s="1" t="s">
        <v>21</v>
      </c>
      <c r="F2644" s="1" t="s">
        <v>42</v>
      </c>
      <c r="G2644" s="1" t="s">
        <v>4778</v>
      </c>
      <c r="H2644" s="1" t="s">
        <v>15836</v>
      </c>
      <c r="I2644" s="5">
        <v>4386</v>
      </c>
      <c r="J2644" s="5">
        <v>46313009</v>
      </c>
      <c r="K2644" s="3">
        <f>+Tabella2026[[#This Row],[POP_2024]]/SUM(Tabella2026[POP_2024])</f>
        <v>7.441028576128474E-5</v>
      </c>
      <c r="L2644" s="3">
        <f>+Tabella2026[[#This Row],[INCIDENZA POPOLAZIONE]]*(PLAFOND/2)</f>
        <v>21906.332320407906</v>
      </c>
      <c r="M2644" s="3">
        <f>+IFERROR(Tabella2026[[#This Row],[reddito_2024]]/Tabella2026[[#This Row],[POP_2024]],"")</f>
        <v>10559.281577747379</v>
      </c>
      <c r="N2644" s="3">
        <f>+IF(Tabella2026[[#This Row],[REDDITO COMPLESSIVO PROCAPITE]]&lt;media_aggr_reddito_pc,(media_aggr_reddito_pc-Tabella2026[[#This Row],[REDDITO COMPLESSIVO PROCAPITE]]),0)</f>
        <v>7265.7844848613622</v>
      </c>
      <c r="O2644" s="3">
        <f>+Tabella2026[[#This Row],[DIFFERENZA REDDITO INFERIORE ALLA MEDIA DALLA MEDIA]]*Tabella2026[[#This Row],[POP_2024]]</f>
        <v>31867730.750601936</v>
      </c>
      <c r="P2644" s="3">
        <f>+Tabella2026[[#This Row],[POPOLAZIONE PER DIFFERENZA ]]/SUM(Tabella2026[[POPOLAZIONE PER DIFFERENZA ]])</f>
        <v>2.8272480459626048E-4</v>
      </c>
      <c r="Q2644" s="3">
        <f>+Tabella2026[[#This Row],[INCIDENZA POPOLAZIONE PER DIFFERENZA]]*(PLAFOND-SUM(Tabella2026[CONTRIBUTO SULLA BASE DELLA POPOLAZIONE]))</f>
        <v>83233.97042953597</v>
      </c>
      <c r="R2644" s="3">
        <f>+Tabella2026[[#This Row],[CONTRIBUTO SULLA BASE DELLA POPOLAZIONE]]+Tabella2026[[#This Row],[CONTRIBUTO SULLA BASE DEL REDDITO]]</f>
        <v>105140.30274994388</v>
      </c>
      <c r="S2644" s="3">
        <f>+Tabella2026[[#This Row],[CONTRIBUTO TOTALE]]/(PLAFOND/N_TESSERE)</f>
        <v>210.28060549988774</v>
      </c>
      <c r="T2644" s="3">
        <f>+MAX(CEILING(Tabella2026[[#This Row],[preDEF1]],1),1)</f>
        <v>211</v>
      </c>
      <c r="U2644" s="9">
        <f xml:space="preserve"> IF(ROW(Tabella2026[[#This Row],[preDEF2]]) - ROW(Tabella2026[[#Headers],[preDEF2]])&lt;=ABS(SUM(Tabella2026[preDEF2])-N_TESSERE),Tabella2026[[#This Row],[preDEF2]]-1,Tabella2026[[#This Row],[preDEF2]])</f>
        <v>210</v>
      </c>
      <c r="V2644" s="21">
        <f>+Tabella2026[[#This Row],[DEF - n. card]]*(PLAFOND/N_TESSERE)</f>
        <v>105000</v>
      </c>
      <c r="W2644" s="18"/>
    </row>
    <row r="2645" spans="2:23" x14ac:dyDescent="0.25">
      <c r="B2645" s="1" t="s">
        <v>5399</v>
      </c>
      <c r="C2645" s="2">
        <v>98004</v>
      </c>
      <c r="D2645" s="1" t="s">
        <v>5400</v>
      </c>
      <c r="E2645" s="1" t="s">
        <v>12</v>
      </c>
      <c r="F2645" s="1" t="s">
        <v>389</v>
      </c>
      <c r="G2645" s="1" t="s">
        <v>4778</v>
      </c>
      <c r="H2645" s="1" t="s">
        <v>15835</v>
      </c>
      <c r="I2645" s="5">
        <v>4383</v>
      </c>
      <c r="J2645" s="5">
        <v>82418853</v>
      </c>
      <c r="K2645" s="3">
        <f>+Tabella2026[[#This Row],[POP_2024]]/SUM(Tabella2026[POP_2024])</f>
        <v>7.4359389532993857E-5</v>
      </c>
      <c r="L2645" s="3">
        <f>+Tabella2026[[#This Row],[INCIDENZA POPOLAZIONE]]*(PLAFOND/2)</f>
        <v>21891.348508971241</v>
      </c>
      <c r="M2645" s="3">
        <f>+IFERROR(Tabella2026[[#This Row],[reddito_2024]]/Tabella2026[[#This Row],[POP_2024]],"")</f>
        <v>18804.210130047912</v>
      </c>
      <c r="N2645" s="3">
        <f>+IF(Tabella2026[[#This Row],[REDDITO COMPLESSIVO PROCAPITE]]&lt;media_aggr_reddito_pc,(media_aggr_reddito_pc-Tabella2026[[#This Row],[REDDITO COMPLESSIVO PROCAPITE]]),0)</f>
        <v>0</v>
      </c>
      <c r="O2645" s="3">
        <f>+Tabella2026[[#This Row],[DIFFERENZA REDDITO INFERIORE ALLA MEDIA DALLA MEDIA]]*Tabella2026[[#This Row],[POP_2024]]</f>
        <v>0</v>
      </c>
      <c r="P2645" s="3">
        <f>+Tabella2026[[#This Row],[POPOLAZIONE PER DIFFERENZA ]]/SUM(Tabella2026[[POPOLAZIONE PER DIFFERENZA ]])</f>
        <v>0</v>
      </c>
      <c r="Q2645" s="3">
        <f>+Tabella2026[[#This Row],[INCIDENZA POPOLAZIONE PER DIFFERENZA]]*(PLAFOND-SUM(Tabella2026[CONTRIBUTO SULLA BASE DELLA POPOLAZIONE]))</f>
        <v>0</v>
      </c>
      <c r="R2645" s="3">
        <f>+Tabella2026[[#This Row],[CONTRIBUTO SULLA BASE DELLA POPOLAZIONE]]+Tabella2026[[#This Row],[CONTRIBUTO SULLA BASE DEL REDDITO]]</f>
        <v>21891.348508971241</v>
      </c>
      <c r="S2645" s="3">
        <f>+Tabella2026[[#This Row],[CONTRIBUTO TOTALE]]/(PLAFOND/N_TESSERE)</f>
        <v>43.782697017942482</v>
      </c>
      <c r="T2645" s="3">
        <f>+MAX(CEILING(Tabella2026[[#This Row],[preDEF1]],1),1)</f>
        <v>44</v>
      </c>
      <c r="U2645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45" s="21">
        <f>+Tabella2026[[#This Row],[DEF - n. card]]*(PLAFOND/N_TESSERE)</f>
        <v>21500</v>
      </c>
      <c r="W2645" s="18"/>
    </row>
    <row r="2646" spans="2:23" x14ac:dyDescent="0.25">
      <c r="B2646" s="1" t="s">
        <v>5267</v>
      </c>
      <c r="C2646" s="2">
        <v>16234</v>
      </c>
      <c r="D2646" s="1" t="s">
        <v>5268</v>
      </c>
      <c r="E2646" s="1" t="s">
        <v>12</v>
      </c>
      <c r="F2646" s="1" t="s">
        <v>93</v>
      </c>
      <c r="G2646" s="1" t="s">
        <v>4778</v>
      </c>
      <c r="H2646" s="1" t="s">
        <v>15835</v>
      </c>
      <c r="I2646" s="5">
        <v>4380</v>
      </c>
      <c r="J2646" s="5">
        <v>84866012</v>
      </c>
      <c r="K2646" s="3">
        <f>+Tabella2026[[#This Row],[POP_2024]]/SUM(Tabella2026[POP_2024])</f>
        <v>7.4308493304702962E-5</v>
      </c>
      <c r="L2646" s="3">
        <f>+Tabella2026[[#This Row],[INCIDENZA POPOLAZIONE]]*(PLAFOND/2)</f>
        <v>21876.364697534573</v>
      </c>
      <c r="M2646" s="3">
        <f>+IFERROR(Tabella2026[[#This Row],[reddito_2024]]/Tabella2026[[#This Row],[POP_2024]],"")</f>
        <v>19375.801826484018</v>
      </c>
      <c r="N2646" s="3">
        <f>+IF(Tabella2026[[#This Row],[REDDITO COMPLESSIVO PROCAPITE]]&lt;media_aggr_reddito_pc,(media_aggr_reddito_pc-Tabella2026[[#This Row],[REDDITO COMPLESSIVO PROCAPITE]]),0)</f>
        <v>0</v>
      </c>
      <c r="O2646" s="3">
        <f>+Tabella2026[[#This Row],[DIFFERENZA REDDITO INFERIORE ALLA MEDIA DALLA MEDIA]]*Tabella2026[[#This Row],[POP_2024]]</f>
        <v>0</v>
      </c>
      <c r="P2646" s="3">
        <f>+Tabella2026[[#This Row],[POPOLAZIONE PER DIFFERENZA ]]/SUM(Tabella2026[[POPOLAZIONE PER DIFFERENZA ]])</f>
        <v>0</v>
      </c>
      <c r="Q2646" s="3">
        <f>+Tabella2026[[#This Row],[INCIDENZA POPOLAZIONE PER DIFFERENZA]]*(PLAFOND-SUM(Tabella2026[CONTRIBUTO SULLA BASE DELLA POPOLAZIONE]))</f>
        <v>0</v>
      </c>
      <c r="R2646" s="3">
        <f>+Tabella2026[[#This Row],[CONTRIBUTO SULLA BASE DELLA POPOLAZIONE]]+Tabella2026[[#This Row],[CONTRIBUTO SULLA BASE DEL REDDITO]]</f>
        <v>21876.364697534573</v>
      </c>
      <c r="S2646" s="3">
        <f>+Tabella2026[[#This Row],[CONTRIBUTO TOTALE]]/(PLAFOND/N_TESSERE)</f>
        <v>43.752729395069146</v>
      </c>
      <c r="T2646" s="3">
        <f>+MAX(CEILING(Tabella2026[[#This Row],[preDEF1]],1),1)</f>
        <v>44</v>
      </c>
      <c r="U2646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46" s="21">
        <f>+Tabella2026[[#This Row],[DEF - n. card]]*(PLAFOND/N_TESSERE)</f>
        <v>21500</v>
      </c>
      <c r="W2646" s="18"/>
    </row>
    <row r="2647" spans="2:23" x14ac:dyDescent="0.25">
      <c r="B2647" s="1" t="s">
        <v>5202</v>
      </c>
      <c r="C2647" s="2">
        <v>64010</v>
      </c>
      <c r="D2647" s="1" t="s">
        <v>5203</v>
      </c>
      <c r="E2647" s="1" t="s">
        <v>15</v>
      </c>
      <c r="F2647" s="1" t="s">
        <v>290</v>
      </c>
      <c r="G2647" s="1" t="s">
        <v>4778</v>
      </c>
      <c r="H2647" s="1" t="s">
        <v>15836</v>
      </c>
      <c r="I2647" s="5">
        <v>4374</v>
      </c>
      <c r="J2647" s="5">
        <v>58758082</v>
      </c>
      <c r="K2647" s="3">
        <f>+Tabella2026[[#This Row],[POP_2024]]/SUM(Tabella2026[POP_2024])</f>
        <v>7.420670084812117E-5</v>
      </c>
      <c r="L2647" s="3">
        <f>+Tabella2026[[#This Row],[INCIDENZA POPOLAZIONE]]*(PLAFOND/2)</f>
        <v>21846.397074661236</v>
      </c>
      <c r="M2647" s="3">
        <f>+IFERROR(Tabella2026[[#This Row],[reddito_2024]]/Tabella2026[[#This Row],[POP_2024]],"")</f>
        <v>13433.489254686785</v>
      </c>
      <c r="N2647" s="3">
        <f>+IF(Tabella2026[[#This Row],[REDDITO COMPLESSIVO PROCAPITE]]&lt;media_aggr_reddito_pc,(media_aggr_reddito_pc-Tabella2026[[#This Row],[REDDITO COMPLESSIVO PROCAPITE]]),0)</f>
        <v>4391.5768079219561</v>
      </c>
      <c r="O2647" s="3">
        <f>+Tabella2026[[#This Row],[DIFFERENZA REDDITO INFERIORE ALLA MEDIA DALLA MEDIA]]*Tabella2026[[#This Row],[POP_2024]]</f>
        <v>19208756.957850635</v>
      </c>
      <c r="P2647" s="3">
        <f>+Tabella2026[[#This Row],[POPOLAZIONE PER DIFFERENZA ]]/SUM(Tabella2026[[POPOLAZIONE PER DIFFERENZA ]])</f>
        <v>1.704166543876928E-4</v>
      </c>
      <c r="Q2647" s="3">
        <f>+Tabella2026[[#This Row],[INCIDENZA POPOLAZIONE PER DIFFERENZA]]*(PLAFOND-SUM(Tabella2026[CONTRIBUTO SULLA BASE DELLA POPOLAZIONE]))</f>
        <v>50170.535239246172</v>
      </c>
      <c r="R2647" s="3">
        <f>+Tabella2026[[#This Row],[CONTRIBUTO SULLA BASE DELLA POPOLAZIONE]]+Tabella2026[[#This Row],[CONTRIBUTO SULLA BASE DEL REDDITO]]</f>
        <v>72016.932313907411</v>
      </c>
      <c r="S2647" s="3">
        <f>+Tabella2026[[#This Row],[CONTRIBUTO TOTALE]]/(PLAFOND/N_TESSERE)</f>
        <v>144.03386462781484</v>
      </c>
      <c r="T2647" s="3">
        <f>+MAX(CEILING(Tabella2026[[#This Row],[preDEF1]],1),1)</f>
        <v>145</v>
      </c>
      <c r="U2647" s="9">
        <f xml:space="preserve"> IF(ROW(Tabella2026[[#This Row],[preDEF2]]) - ROW(Tabella2026[[#Headers],[preDEF2]])&lt;=ABS(SUM(Tabella2026[preDEF2])-N_TESSERE),Tabella2026[[#This Row],[preDEF2]]-1,Tabella2026[[#This Row],[preDEF2]])</f>
        <v>144</v>
      </c>
      <c r="V2647" s="21">
        <f>+Tabella2026[[#This Row],[DEF - n. card]]*(PLAFOND/N_TESSERE)</f>
        <v>72000</v>
      </c>
      <c r="W2647" s="18"/>
    </row>
    <row r="2648" spans="2:23" x14ac:dyDescent="0.25">
      <c r="B2648" s="1" t="s">
        <v>5445</v>
      </c>
      <c r="C2648" s="2">
        <v>20008</v>
      </c>
      <c r="D2648" s="1" t="s">
        <v>5446</v>
      </c>
      <c r="E2648" s="1" t="s">
        <v>12</v>
      </c>
      <c r="F2648" s="1" t="s">
        <v>332</v>
      </c>
      <c r="G2648" s="1" t="s">
        <v>4778</v>
      </c>
      <c r="H2648" s="1" t="s">
        <v>15835</v>
      </c>
      <c r="I2648" s="5">
        <v>4370</v>
      </c>
      <c r="J2648" s="5">
        <v>72907245</v>
      </c>
      <c r="K2648" s="3">
        <f>+Tabella2026[[#This Row],[POP_2024]]/SUM(Tabella2026[POP_2024])</f>
        <v>7.4138839210399985E-5</v>
      </c>
      <c r="L2648" s="3">
        <f>+Tabella2026[[#This Row],[INCIDENZA POPOLAZIONE]]*(PLAFOND/2)</f>
        <v>21826.418659412349</v>
      </c>
      <c r="M2648" s="3">
        <f>+IFERROR(Tabella2026[[#This Row],[reddito_2024]]/Tabella2026[[#This Row],[POP_2024]],"")</f>
        <v>16683.580091533182</v>
      </c>
      <c r="N2648" s="3">
        <f>+IF(Tabella2026[[#This Row],[REDDITO COMPLESSIVO PROCAPITE]]&lt;media_aggr_reddito_pc,(media_aggr_reddito_pc-Tabella2026[[#This Row],[REDDITO COMPLESSIVO PROCAPITE]]),0)</f>
        <v>1141.4859710755591</v>
      </c>
      <c r="O2648" s="3">
        <f>+Tabella2026[[#This Row],[DIFFERENZA REDDITO INFERIORE ALLA MEDIA DALLA MEDIA]]*Tabella2026[[#This Row],[POP_2024]]</f>
        <v>4988293.6936001927</v>
      </c>
      <c r="P2648" s="3">
        <f>+Tabella2026[[#This Row],[POPOLAZIONE PER DIFFERENZA ]]/SUM(Tabella2026[[POPOLAZIONE PER DIFFERENZA ]])</f>
        <v>4.4255249011266172E-5</v>
      </c>
      <c r="Q2648" s="3">
        <f>+Tabella2026[[#This Row],[INCIDENZA POPOLAZIONE PER DIFFERENZA]]*(PLAFOND-SUM(Tabella2026[CONTRIBUTO SULLA BASE DELLA POPOLAZIONE]))</f>
        <v>13028.712117480056</v>
      </c>
      <c r="R2648" s="3">
        <f>+Tabella2026[[#This Row],[CONTRIBUTO SULLA BASE DELLA POPOLAZIONE]]+Tabella2026[[#This Row],[CONTRIBUTO SULLA BASE DEL REDDITO]]</f>
        <v>34855.130776892402</v>
      </c>
      <c r="S2648" s="3">
        <f>+Tabella2026[[#This Row],[CONTRIBUTO TOTALE]]/(PLAFOND/N_TESSERE)</f>
        <v>69.710261553784804</v>
      </c>
      <c r="T2648" s="3">
        <f>+MAX(CEILING(Tabella2026[[#This Row],[preDEF1]],1),1)</f>
        <v>70</v>
      </c>
      <c r="U2648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2648" s="21">
        <f>+Tabella2026[[#This Row],[DEF - n. card]]*(PLAFOND/N_TESSERE)</f>
        <v>34500</v>
      </c>
      <c r="W2648" s="18"/>
    </row>
    <row r="2649" spans="2:23" x14ac:dyDescent="0.25">
      <c r="B2649" s="1" t="s">
        <v>5269</v>
      </c>
      <c r="C2649" s="2">
        <v>77013</v>
      </c>
      <c r="D2649" s="1" t="s">
        <v>5270</v>
      </c>
      <c r="E2649" s="1" t="s">
        <v>213</v>
      </c>
      <c r="F2649" s="1" t="s">
        <v>237</v>
      </c>
      <c r="G2649" s="1" t="s">
        <v>4778</v>
      </c>
      <c r="H2649" s="1" t="s">
        <v>15836</v>
      </c>
      <c r="I2649" s="5">
        <v>4369</v>
      </c>
      <c r="J2649" s="5">
        <v>49262212</v>
      </c>
      <c r="K2649" s="3">
        <f>+Tabella2026[[#This Row],[POP_2024]]/SUM(Tabella2026[POP_2024])</f>
        <v>7.4121873800969695E-5</v>
      </c>
      <c r="L2649" s="3">
        <f>+Tabella2026[[#This Row],[INCIDENZA POPOLAZIONE]]*(PLAFOND/2)</f>
        <v>21821.424055600128</v>
      </c>
      <c r="M2649" s="3">
        <f>+IFERROR(Tabella2026[[#This Row],[reddito_2024]]/Tabella2026[[#This Row],[POP_2024]],"")</f>
        <v>11275.397573815519</v>
      </c>
      <c r="N2649" s="3">
        <f>+IF(Tabella2026[[#This Row],[REDDITO COMPLESSIVO PROCAPITE]]&lt;media_aggr_reddito_pc,(media_aggr_reddito_pc-Tabella2026[[#This Row],[REDDITO COMPLESSIVO PROCAPITE]]),0)</f>
        <v>6549.6684887932224</v>
      </c>
      <c r="O2649" s="3">
        <f>+Tabella2026[[#This Row],[DIFFERENZA REDDITO INFERIORE ALLA MEDIA DALLA MEDIA]]*Tabella2026[[#This Row],[POP_2024]]</f>
        <v>28615501.62753759</v>
      </c>
      <c r="P2649" s="3">
        <f>+Tabella2026[[#This Row],[POPOLAZIONE PER DIFFERENZA ]]/SUM(Tabella2026[[POPOLAZIONE PER DIFFERENZA ]])</f>
        <v>2.5387160979188091E-4</v>
      </c>
      <c r="Q2649" s="3">
        <f>+Tabella2026[[#This Row],[INCIDENZA POPOLAZIONE PER DIFFERENZA]]*(PLAFOND-SUM(Tabella2026[CONTRIBUTO SULLA BASE DELLA POPOLAZIONE]))</f>
        <v>74739.611519022699</v>
      </c>
      <c r="R2649" s="3">
        <f>+Tabella2026[[#This Row],[CONTRIBUTO SULLA BASE DELLA POPOLAZIONE]]+Tabella2026[[#This Row],[CONTRIBUTO SULLA BASE DEL REDDITO]]</f>
        <v>96561.035574622831</v>
      </c>
      <c r="S2649" s="3">
        <f>+Tabella2026[[#This Row],[CONTRIBUTO TOTALE]]/(PLAFOND/N_TESSERE)</f>
        <v>193.12207114924567</v>
      </c>
      <c r="T2649" s="3">
        <f>+MAX(CEILING(Tabella2026[[#This Row],[preDEF1]],1),1)</f>
        <v>194</v>
      </c>
      <c r="U2649" s="9">
        <f xml:space="preserve"> IF(ROW(Tabella2026[[#This Row],[preDEF2]]) - ROW(Tabella2026[[#Headers],[preDEF2]])&lt;=ABS(SUM(Tabella2026[preDEF2])-N_TESSERE),Tabella2026[[#This Row],[preDEF2]]-1,Tabella2026[[#This Row],[preDEF2]])</f>
        <v>193</v>
      </c>
      <c r="V2649" s="21">
        <f>+Tabella2026[[#This Row],[DEF - n. card]]*(PLAFOND/N_TESSERE)</f>
        <v>96500</v>
      </c>
      <c r="W2649" s="18"/>
    </row>
    <row r="2650" spans="2:23" x14ac:dyDescent="0.25">
      <c r="B2650" s="1" t="s">
        <v>5218</v>
      </c>
      <c r="C2650" s="2">
        <v>118068</v>
      </c>
      <c r="D2650" s="1" t="s">
        <v>5219</v>
      </c>
      <c r="E2650" s="1" t="s">
        <v>76</v>
      </c>
      <c r="F2650" s="1" t="s">
        <v>75</v>
      </c>
      <c r="G2650" s="1" t="s">
        <v>4778</v>
      </c>
      <c r="H2650" s="1" t="s">
        <v>15836</v>
      </c>
      <c r="I2650" s="5">
        <v>4368</v>
      </c>
      <c r="J2650" s="5">
        <v>58605774</v>
      </c>
      <c r="K2650" s="3">
        <f>+Tabella2026[[#This Row],[POP_2024]]/SUM(Tabella2026[POP_2024])</f>
        <v>7.4104908391539392E-5</v>
      </c>
      <c r="L2650" s="3">
        <f>+Tabella2026[[#This Row],[INCIDENZA POPOLAZIONE]]*(PLAFOND/2)</f>
        <v>21816.429451787903</v>
      </c>
      <c r="M2650" s="3">
        <f>+IFERROR(Tabella2026[[#This Row],[reddito_2024]]/Tabella2026[[#This Row],[POP_2024]],"")</f>
        <v>13417.072802197803</v>
      </c>
      <c r="N2650" s="3">
        <f>+IF(Tabella2026[[#This Row],[REDDITO COMPLESSIVO PROCAPITE]]&lt;media_aggr_reddito_pc,(media_aggr_reddito_pc-Tabella2026[[#This Row],[REDDITO COMPLESSIVO PROCAPITE]]),0)</f>
        <v>4407.9932604109381</v>
      </c>
      <c r="O2650" s="3">
        <f>+Tabella2026[[#This Row],[DIFFERENZA REDDITO INFERIORE ALLA MEDIA DALLA MEDIA]]*Tabella2026[[#This Row],[POP_2024]]</f>
        <v>19254114.561474979</v>
      </c>
      <c r="P2650" s="3">
        <f>+Tabella2026[[#This Row],[POPOLAZIONE PER DIFFERENZA ]]/SUM(Tabella2026[[POPOLAZIONE PER DIFFERENZA ]])</f>
        <v>1.7081905893045758E-4</v>
      </c>
      <c r="Q2650" s="3">
        <f>+Tabella2026[[#This Row],[INCIDENZA POPOLAZIONE PER DIFFERENZA]]*(PLAFOND-SUM(Tabella2026[CONTRIBUTO SULLA BASE DELLA POPOLAZIONE]))</f>
        <v>50289.002834832718</v>
      </c>
      <c r="R2650" s="3">
        <f>+Tabella2026[[#This Row],[CONTRIBUTO SULLA BASE DELLA POPOLAZIONE]]+Tabella2026[[#This Row],[CONTRIBUTO SULLA BASE DEL REDDITO]]</f>
        <v>72105.43228662062</v>
      </c>
      <c r="S2650" s="3">
        <f>+Tabella2026[[#This Row],[CONTRIBUTO TOTALE]]/(PLAFOND/N_TESSERE)</f>
        <v>144.21086457324125</v>
      </c>
      <c r="T2650" s="3">
        <f>+MAX(CEILING(Tabella2026[[#This Row],[preDEF1]],1),1)</f>
        <v>145</v>
      </c>
      <c r="U2650" s="9">
        <f xml:space="preserve"> IF(ROW(Tabella2026[[#This Row],[preDEF2]]) - ROW(Tabella2026[[#Headers],[preDEF2]])&lt;=ABS(SUM(Tabella2026[preDEF2])-N_TESSERE),Tabella2026[[#This Row],[preDEF2]]-1,Tabella2026[[#This Row],[preDEF2]])</f>
        <v>144</v>
      </c>
      <c r="V2650" s="21">
        <f>+Tabella2026[[#This Row],[DEF - n. card]]*(PLAFOND/N_TESSERE)</f>
        <v>72000</v>
      </c>
      <c r="W2650" s="18"/>
    </row>
    <row r="2651" spans="2:23" x14ac:dyDescent="0.25">
      <c r="B2651" s="1" t="s">
        <v>5439</v>
      </c>
      <c r="C2651" s="2">
        <v>18076</v>
      </c>
      <c r="D2651" s="1" t="s">
        <v>5440</v>
      </c>
      <c r="E2651" s="1" t="s">
        <v>12</v>
      </c>
      <c r="F2651" s="1" t="s">
        <v>195</v>
      </c>
      <c r="G2651" s="1" t="s">
        <v>4778</v>
      </c>
      <c r="H2651" s="1" t="s">
        <v>15835</v>
      </c>
      <c r="I2651" s="5">
        <v>4365</v>
      </c>
      <c r="J2651" s="5">
        <v>85978378</v>
      </c>
      <c r="K2651" s="3">
        <f>+Tabella2026[[#This Row],[POP_2024]]/SUM(Tabella2026[POP_2024])</f>
        <v>7.4054012163248496E-5</v>
      </c>
      <c r="L2651" s="3">
        <f>+Tabella2026[[#This Row],[INCIDENZA POPOLAZIONE]]*(PLAFOND/2)</f>
        <v>21801.445640351234</v>
      </c>
      <c r="M2651" s="3">
        <f>+IFERROR(Tabella2026[[#This Row],[reddito_2024]]/Tabella2026[[#This Row],[POP_2024]],"")</f>
        <v>19697.222909507447</v>
      </c>
      <c r="N2651" s="3">
        <f>+IF(Tabella2026[[#This Row],[REDDITO COMPLESSIVO PROCAPITE]]&lt;media_aggr_reddito_pc,(media_aggr_reddito_pc-Tabella2026[[#This Row],[REDDITO COMPLESSIVO PROCAPITE]]),0)</f>
        <v>0</v>
      </c>
      <c r="O2651" s="3">
        <f>+Tabella2026[[#This Row],[DIFFERENZA REDDITO INFERIORE ALLA MEDIA DALLA MEDIA]]*Tabella2026[[#This Row],[POP_2024]]</f>
        <v>0</v>
      </c>
      <c r="P2651" s="3">
        <f>+Tabella2026[[#This Row],[POPOLAZIONE PER DIFFERENZA ]]/SUM(Tabella2026[[POPOLAZIONE PER DIFFERENZA ]])</f>
        <v>0</v>
      </c>
      <c r="Q2651" s="3">
        <f>+Tabella2026[[#This Row],[INCIDENZA POPOLAZIONE PER DIFFERENZA]]*(PLAFOND-SUM(Tabella2026[CONTRIBUTO SULLA BASE DELLA POPOLAZIONE]))</f>
        <v>0</v>
      </c>
      <c r="R2651" s="3">
        <f>+Tabella2026[[#This Row],[CONTRIBUTO SULLA BASE DELLA POPOLAZIONE]]+Tabella2026[[#This Row],[CONTRIBUTO SULLA BASE DEL REDDITO]]</f>
        <v>21801.445640351234</v>
      </c>
      <c r="S2651" s="3">
        <f>+Tabella2026[[#This Row],[CONTRIBUTO TOTALE]]/(PLAFOND/N_TESSERE)</f>
        <v>43.602891280702465</v>
      </c>
      <c r="T2651" s="3">
        <f>+MAX(CEILING(Tabella2026[[#This Row],[preDEF1]],1),1)</f>
        <v>44</v>
      </c>
      <c r="U2651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51" s="21">
        <f>+Tabella2026[[#This Row],[DEF - n. card]]*(PLAFOND/N_TESSERE)</f>
        <v>21500</v>
      </c>
      <c r="W2651" s="18"/>
    </row>
    <row r="2652" spans="2:23" x14ac:dyDescent="0.25">
      <c r="B2652" s="1" t="s">
        <v>5301</v>
      </c>
      <c r="C2652" s="2">
        <v>83091</v>
      </c>
      <c r="D2652" s="1" t="s">
        <v>5302</v>
      </c>
      <c r="E2652" s="1" t="s">
        <v>21</v>
      </c>
      <c r="F2652" s="1" t="s">
        <v>42</v>
      </c>
      <c r="G2652" s="1" t="s">
        <v>4778</v>
      </c>
      <c r="H2652" s="1" t="s">
        <v>15836</v>
      </c>
      <c r="I2652" s="5">
        <v>4364</v>
      </c>
      <c r="J2652" s="5">
        <v>52489650</v>
      </c>
      <c r="K2652" s="3">
        <f>+Tabella2026[[#This Row],[POP_2024]]/SUM(Tabella2026[POP_2024])</f>
        <v>7.4037046753818207E-5</v>
      </c>
      <c r="L2652" s="3">
        <f>+Tabella2026[[#This Row],[INCIDENZA POPOLAZIONE]]*(PLAFOND/2)</f>
        <v>21796.451036539016</v>
      </c>
      <c r="M2652" s="3">
        <f>+IFERROR(Tabella2026[[#This Row],[reddito_2024]]/Tabella2026[[#This Row],[POP_2024]],"")</f>
        <v>12027.875802016499</v>
      </c>
      <c r="N2652" s="3">
        <f>+IF(Tabella2026[[#This Row],[REDDITO COMPLESSIVO PROCAPITE]]&lt;media_aggr_reddito_pc,(media_aggr_reddito_pc-Tabella2026[[#This Row],[REDDITO COMPLESSIVO PROCAPITE]]),0)</f>
        <v>5797.1902605922423</v>
      </c>
      <c r="O2652" s="3">
        <f>+Tabella2026[[#This Row],[DIFFERENZA REDDITO INFERIORE ALLA MEDIA DALLA MEDIA]]*Tabella2026[[#This Row],[POP_2024]]</f>
        <v>25298938.297224544</v>
      </c>
      <c r="P2652" s="3">
        <f>+Tabella2026[[#This Row],[POPOLAZIONE PER DIFFERENZA ]]/SUM(Tabella2026[[POPOLAZIONE PER DIFFERENZA ]])</f>
        <v>2.2444765341318056E-4</v>
      </c>
      <c r="Q2652" s="3">
        <f>+Tabella2026[[#This Row],[INCIDENZA POPOLAZIONE PER DIFFERENZA]]*(PLAFOND-SUM(Tabella2026[CONTRIBUTO SULLA BASE DELLA POPOLAZIONE]))</f>
        <v>66077.220829100566</v>
      </c>
      <c r="R2652" s="3">
        <f>+Tabella2026[[#This Row],[CONTRIBUTO SULLA BASE DELLA POPOLAZIONE]]+Tabella2026[[#This Row],[CONTRIBUTO SULLA BASE DEL REDDITO]]</f>
        <v>87873.671865639582</v>
      </c>
      <c r="S2652" s="3">
        <f>+Tabella2026[[#This Row],[CONTRIBUTO TOTALE]]/(PLAFOND/N_TESSERE)</f>
        <v>175.74734373127916</v>
      </c>
      <c r="T2652" s="3">
        <f>+MAX(CEILING(Tabella2026[[#This Row],[preDEF1]],1),1)</f>
        <v>176</v>
      </c>
      <c r="U2652" s="9">
        <f xml:space="preserve"> IF(ROW(Tabella2026[[#This Row],[preDEF2]]) - ROW(Tabella2026[[#Headers],[preDEF2]])&lt;=ABS(SUM(Tabella2026[preDEF2])-N_TESSERE),Tabella2026[[#This Row],[preDEF2]]-1,Tabella2026[[#This Row],[preDEF2]])</f>
        <v>175</v>
      </c>
      <c r="V2652" s="21">
        <f>+Tabella2026[[#This Row],[DEF - n. card]]*(PLAFOND/N_TESSERE)</f>
        <v>87500</v>
      </c>
      <c r="W2652" s="18"/>
    </row>
    <row r="2653" spans="2:23" x14ac:dyDescent="0.25">
      <c r="B2653" s="1" t="s">
        <v>5283</v>
      </c>
      <c r="C2653" s="2">
        <v>13046</v>
      </c>
      <c r="D2653" s="1" t="s">
        <v>5284</v>
      </c>
      <c r="E2653" s="1" t="s">
        <v>12</v>
      </c>
      <c r="F2653" s="1" t="s">
        <v>152</v>
      </c>
      <c r="G2653" s="1" t="s">
        <v>4778</v>
      </c>
      <c r="H2653" s="1" t="s">
        <v>15835</v>
      </c>
      <c r="I2653" s="5">
        <v>4358</v>
      </c>
      <c r="J2653" s="5">
        <v>113986003</v>
      </c>
      <c r="K2653" s="3">
        <f>+Tabella2026[[#This Row],[POP_2024]]/SUM(Tabella2026[POP_2024])</f>
        <v>7.3935254297236415E-5</v>
      </c>
      <c r="L2653" s="3">
        <f>+Tabella2026[[#This Row],[INCIDENZA POPOLAZIONE]]*(PLAFOND/2)</f>
        <v>21766.483413665679</v>
      </c>
      <c r="M2653" s="3">
        <f>+IFERROR(Tabella2026[[#This Row],[reddito_2024]]/Tabella2026[[#This Row],[POP_2024]],"")</f>
        <v>26155.576640660853</v>
      </c>
      <c r="N2653" s="3">
        <f>+IF(Tabella2026[[#This Row],[REDDITO COMPLESSIVO PROCAPITE]]&lt;media_aggr_reddito_pc,(media_aggr_reddito_pc-Tabella2026[[#This Row],[REDDITO COMPLESSIVO PROCAPITE]]),0)</f>
        <v>0</v>
      </c>
      <c r="O2653" s="3">
        <f>+Tabella2026[[#This Row],[DIFFERENZA REDDITO INFERIORE ALLA MEDIA DALLA MEDIA]]*Tabella2026[[#This Row],[POP_2024]]</f>
        <v>0</v>
      </c>
      <c r="P2653" s="3">
        <f>+Tabella2026[[#This Row],[POPOLAZIONE PER DIFFERENZA ]]/SUM(Tabella2026[[POPOLAZIONE PER DIFFERENZA ]])</f>
        <v>0</v>
      </c>
      <c r="Q2653" s="3">
        <f>+Tabella2026[[#This Row],[INCIDENZA POPOLAZIONE PER DIFFERENZA]]*(PLAFOND-SUM(Tabella2026[CONTRIBUTO SULLA BASE DELLA POPOLAZIONE]))</f>
        <v>0</v>
      </c>
      <c r="R2653" s="3">
        <f>+Tabella2026[[#This Row],[CONTRIBUTO SULLA BASE DELLA POPOLAZIONE]]+Tabella2026[[#This Row],[CONTRIBUTO SULLA BASE DEL REDDITO]]</f>
        <v>21766.483413665679</v>
      </c>
      <c r="S2653" s="3">
        <f>+Tabella2026[[#This Row],[CONTRIBUTO TOTALE]]/(PLAFOND/N_TESSERE)</f>
        <v>43.532966827331357</v>
      </c>
      <c r="T2653" s="3">
        <f>+MAX(CEILING(Tabella2026[[#This Row],[preDEF1]],1),1)</f>
        <v>44</v>
      </c>
      <c r="U2653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53" s="21">
        <f>+Tabella2026[[#This Row],[DEF - n. card]]*(PLAFOND/N_TESSERE)</f>
        <v>21500</v>
      </c>
      <c r="W2653" s="18"/>
    </row>
    <row r="2654" spans="2:23" x14ac:dyDescent="0.25">
      <c r="B2654" s="1" t="s">
        <v>5255</v>
      </c>
      <c r="C2654" s="2">
        <v>97010</v>
      </c>
      <c r="D2654" s="1" t="s">
        <v>5256</v>
      </c>
      <c r="E2654" s="1" t="s">
        <v>12</v>
      </c>
      <c r="F2654" s="1" t="s">
        <v>362</v>
      </c>
      <c r="G2654" s="1" t="s">
        <v>4778</v>
      </c>
      <c r="H2654" s="1" t="s">
        <v>15835</v>
      </c>
      <c r="I2654" s="5">
        <v>4357</v>
      </c>
      <c r="J2654" s="5">
        <v>96168611</v>
      </c>
      <c r="K2654" s="3">
        <f>+Tabella2026[[#This Row],[POP_2024]]/SUM(Tabella2026[POP_2024])</f>
        <v>7.3918288887806112E-5</v>
      </c>
      <c r="L2654" s="3">
        <f>+Tabella2026[[#This Row],[INCIDENZA POPOLAZIONE]]*(PLAFOND/2)</f>
        <v>21761.488809853454</v>
      </c>
      <c r="M2654" s="3">
        <f>+IFERROR(Tabella2026[[#This Row],[reddito_2024]]/Tabella2026[[#This Row],[POP_2024]],"")</f>
        <v>22072.208170759695</v>
      </c>
      <c r="N2654" s="3">
        <f>+IF(Tabella2026[[#This Row],[REDDITO COMPLESSIVO PROCAPITE]]&lt;media_aggr_reddito_pc,(media_aggr_reddito_pc-Tabella2026[[#This Row],[REDDITO COMPLESSIVO PROCAPITE]]),0)</f>
        <v>0</v>
      </c>
      <c r="O2654" s="3">
        <f>+Tabella2026[[#This Row],[DIFFERENZA REDDITO INFERIORE ALLA MEDIA DALLA MEDIA]]*Tabella2026[[#This Row],[POP_2024]]</f>
        <v>0</v>
      </c>
      <c r="P2654" s="3">
        <f>+Tabella2026[[#This Row],[POPOLAZIONE PER DIFFERENZA ]]/SUM(Tabella2026[[POPOLAZIONE PER DIFFERENZA ]])</f>
        <v>0</v>
      </c>
      <c r="Q2654" s="3">
        <f>+Tabella2026[[#This Row],[INCIDENZA POPOLAZIONE PER DIFFERENZA]]*(PLAFOND-SUM(Tabella2026[CONTRIBUTO SULLA BASE DELLA POPOLAZIONE]))</f>
        <v>0</v>
      </c>
      <c r="R2654" s="3">
        <f>+Tabella2026[[#This Row],[CONTRIBUTO SULLA BASE DELLA POPOLAZIONE]]+Tabella2026[[#This Row],[CONTRIBUTO SULLA BASE DEL REDDITO]]</f>
        <v>21761.488809853454</v>
      </c>
      <c r="S2654" s="3">
        <f>+Tabella2026[[#This Row],[CONTRIBUTO TOTALE]]/(PLAFOND/N_TESSERE)</f>
        <v>43.522977619706907</v>
      </c>
      <c r="T2654" s="3">
        <f>+MAX(CEILING(Tabella2026[[#This Row],[preDEF1]],1),1)</f>
        <v>44</v>
      </c>
      <c r="U2654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54" s="21">
        <f>+Tabella2026[[#This Row],[DEF - n. card]]*(PLAFOND/N_TESSERE)</f>
        <v>21500</v>
      </c>
      <c r="W2654" s="18"/>
    </row>
    <row r="2655" spans="2:23" x14ac:dyDescent="0.25">
      <c r="B2655" s="1" t="s">
        <v>5196</v>
      </c>
      <c r="C2655" s="2">
        <v>60023</v>
      </c>
      <c r="D2655" s="1" t="s">
        <v>5197</v>
      </c>
      <c r="E2655" s="1" t="s">
        <v>8</v>
      </c>
      <c r="F2655" s="1" t="s">
        <v>397</v>
      </c>
      <c r="G2655" s="1" t="s">
        <v>4778</v>
      </c>
      <c r="H2655" s="1" t="s">
        <v>15834</v>
      </c>
      <c r="I2655" s="5">
        <v>4353</v>
      </c>
      <c r="J2655" s="5">
        <v>63968197</v>
      </c>
      <c r="K2655" s="3">
        <f>+Tabella2026[[#This Row],[POP_2024]]/SUM(Tabella2026[POP_2024])</f>
        <v>7.3850427250084927E-5</v>
      </c>
      <c r="L2655" s="3">
        <f>+Tabella2026[[#This Row],[INCIDENZA POPOLAZIONE]]*(PLAFOND/2)</f>
        <v>21741.510394604564</v>
      </c>
      <c r="M2655" s="3">
        <f>+IFERROR(Tabella2026[[#This Row],[reddito_2024]]/Tabella2026[[#This Row],[POP_2024]],"")</f>
        <v>14695.198024351022</v>
      </c>
      <c r="N2655" s="3">
        <f>+IF(Tabella2026[[#This Row],[REDDITO COMPLESSIVO PROCAPITE]]&lt;media_aggr_reddito_pc,(media_aggr_reddito_pc-Tabella2026[[#This Row],[REDDITO COMPLESSIVO PROCAPITE]]),0)</f>
        <v>3129.8680382577186</v>
      </c>
      <c r="O2655" s="3">
        <f>+Tabella2026[[#This Row],[DIFFERENZA REDDITO INFERIORE ALLA MEDIA DALLA MEDIA]]*Tabella2026[[#This Row],[POP_2024]]</f>
        <v>13624315.57053585</v>
      </c>
      <c r="P2655" s="3">
        <f>+Tabella2026[[#This Row],[POPOLAZIONE PER DIFFERENZA ]]/SUM(Tabella2026[[POPOLAZIONE PER DIFFERENZA ]])</f>
        <v>1.2087248971641258E-4</v>
      </c>
      <c r="Q2655" s="3">
        <f>+Tabella2026[[#This Row],[INCIDENZA POPOLAZIONE PER DIFFERENZA]]*(PLAFOND-SUM(Tabella2026[CONTRIBUTO SULLA BASE DELLA POPOLAZIONE]))</f>
        <v>35584.770318144721</v>
      </c>
      <c r="R2655" s="3">
        <f>+Tabella2026[[#This Row],[CONTRIBUTO SULLA BASE DELLA POPOLAZIONE]]+Tabella2026[[#This Row],[CONTRIBUTO SULLA BASE DEL REDDITO]]</f>
        <v>57326.280712749285</v>
      </c>
      <c r="S2655" s="3">
        <f>+Tabella2026[[#This Row],[CONTRIBUTO TOTALE]]/(PLAFOND/N_TESSERE)</f>
        <v>114.65256142549858</v>
      </c>
      <c r="T2655" s="3">
        <f>+MAX(CEILING(Tabella2026[[#This Row],[preDEF1]],1),1)</f>
        <v>115</v>
      </c>
      <c r="U2655" s="9">
        <f xml:space="preserve"> IF(ROW(Tabella2026[[#This Row],[preDEF2]]) - ROW(Tabella2026[[#Headers],[preDEF2]])&lt;=ABS(SUM(Tabella2026[preDEF2])-N_TESSERE),Tabella2026[[#This Row],[preDEF2]]-1,Tabella2026[[#This Row],[preDEF2]])</f>
        <v>114</v>
      </c>
      <c r="V2655" s="21">
        <f>+Tabella2026[[#This Row],[DEF - n. card]]*(PLAFOND/N_TESSERE)</f>
        <v>57000</v>
      </c>
      <c r="W2655" s="18"/>
    </row>
    <row r="2656" spans="2:23" x14ac:dyDescent="0.25">
      <c r="B2656" s="1" t="s">
        <v>5277</v>
      </c>
      <c r="C2656" s="2">
        <v>55001</v>
      </c>
      <c r="D2656" s="1" t="s">
        <v>5278</v>
      </c>
      <c r="E2656" s="1" t="s">
        <v>67</v>
      </c>
      <c r="F2656" s="1" t="s">
        <v>108</v>
      </c>
      <c r="G2656" s="1" t="s">
        <v>4778</v>
      </c>
      <c r="H2656" s="1" t="s">
        <v>15834</v>
      </c>
      <c r="I2656" s="5">
        <v>4351</v>
      </c>
      <c r="J2656" s="5">
        <v>69480482</v>
      </c>
      <c r="K2656" s="3">
        <f>+Tabella2026[[#This Row],[POP_2024]]/SUM(Tabella2026[POP_2024])</f>
        <v>7.3816496431224334E-5</v>
      </c>
      <c r="L2656" s="3">
        <f>+Tabella2026[[#This Row],[INCIDENZA POPOLAZIONE]]*(PLAFOND/2)</f>
        <v>21731.521186980121</v>
      </c>
      <c r="M2656" s="3">
        <f>+IFERROR(Tabella2026[[#This Row],[reddito_2024]]/Tabella2026[[#This Row],[POP_2024]],"")</f>
        <v>15968.853596874282</v>
      </c>
      <c r="N2656" s="3">
        <f>+IF(Tabella2026[[#This Row],[REDDITO COMPLESSIVO PROCAPITE]]&lt;media_aggr_reddito_pc,(media_aggr_reddito_pc-Tabella2026[[#This Row],[REDDITO COMPLESSIVO PROCAPITE]]),0)</f>
        <v>1856.2124657344593</v>
      </c>
      <c r="O2656" s="3">
        <f>+Tabella2026[[#This Row],[DIFFERENZA REDDITO INFERIORE ALLA MEDIA DALLA MEDIA]]*Tabella2026[[#This Row],[POP_2024]]</f>
        <v>8076380.4384106323</v>
      </c>
      <c r="P2656" s="3">
        <f>+Tabella2026[[#This Row],[POPOLAZIONE PER DIFFERENZA ]]/SUM(Tabella2026[[POPOLAZIONE PER DIFFERENZA ]])</f>
        <v>7.1652202008502805E-5</v>
      </c>
      <c r="Q2656" s="3">
        <f>+Tabella2026[[#This Row],[INCIDENZA POPOLAZIONE PER DIFFERENZA]]*(PLAFOND-SUM(Tabella2026[CONTRIBUTO SULLA BASE DELLA POPOLAZIONE]))</f>
        <v>21094.354532151803</v>
      </c>
      <c r="R2656" s="3">
        <f>+Tabella2026[[#This Row],[CONTRIBUTO SULLA BASE DELLA POPOLAZIONE]]+Tabella2026[[#This Row],[CONTRIBUTO SULLA BASE DEL REDDITO]]</f>
        <v>42825.875719131924</v>
      </c>
      <c r="S2656" s="3">
        <f>+Tabella2026[[#This Row],[CONTRIBUTO TOTALE]]/(PLAFOND/N_TESSERE)</f>
        <v>85.651751438263844</v>
      </c>
      <c r="T2656" s="3">
        <f>+MAX(CEILING(Tabella2026[[#This Row],[preDEF1]],1),1)</f>
        <v>86</v>
      </c>
      <c r="U2656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2656" s="21">
        <f>+Tabella2026[[#This Row],[DEF - n. card]]*(PLAFOND/N_TESSERE)</f>
        <v>42500</v>
      </c>
      <c r="W2656" s="18"/>
    </row>
    <row r="2657" spans="2:23" x14ac:dyDescent="0.25">
      <c r="B2657" s="1" t="s">
        <v>5319</v>
      </c>
      <c r="C2657" s="2">
        <v>84032</v>
      </c>
      <c r="D2657" s="1" t="s">
        <v>5320</v>
      </c>
      <c r="E2657" s="1" t="s">
        <v>21</v>
      </c>
      <c r="F2657" s="1" t="s">
        <v>261</v>
      </c>
      <c r="G2657" s="1" t="s">
        <v>4778</v>
      </c>
      <c r="H2657" s="1" t="s">
        <v>15836</v>
      </c>
      <c r="I2657" s="5">
        <v>4349</v>
      </c>
      <c r="J2657" s="5">
        <v>48504655</v>
      </c>
      <c r="K2657" s="3">
        <f>+Tabella2026[[#This Row],[POP_2024]]/SUM(Tabella2026[POP_2024])</f>
        <v>7.3782565612363741E-5</v>
      </c>
      <c r="L2657" s="3">
        <f>+Tabella2026[[#This Row],[INCIDENZA POPOLAZIONE]]*(PLAFOND/2)</f>
        <v>21721.531979355677</v>
      </c>
      <c r="M2657" s="3">
        <f>+IFERROR(Tabella2026[[#This Row],[reddito_2024]]/Tabella2026[[#This Row],[POP_2024]],"")</f>
        <v>11153.059323982525</v>
      </c>
      <c r="N2657" s="3">
        <f>+IF(Tabella2026[[#This Row],[REDDITO COMPLESSIVO PROCAPITE]]&lt;media_aggr_reddito_pc,(media_aggr_reddito_pc-Tabella2026[[#This Row],[REDDITO COMPLESSIVO PROCAPITE]]),0)</f>
        <v>6672.0067386262162</v>
      </c>
      <c r="O2657" s="3">
        <f>+Tabella2026[[#This Row],[DIFFERENZA REDDITO INFERIORE ALLA MEDIA DALLA MEDIA]]*Tabella2026[[#This Row],[POP_2024]]</f>
        <v>29016557.306285415</v>
      </c>
      <c r="P2657" s="3">
        <f>+Tabella2026[[#This Row],[POPOLAZIONE PER DIFFERENZA ]]/SUM(Tabella2026[[POPOLAZIONE PER DIFFERENZA ]])</f>
        <v>2.5742970400616878E-4</v>
      </c>
      <c r="Q2657" s="3">
        <f>+Tabella2026[[#This Row],[INCIDENZA POPOLAZIONE PER DIFFERENZA]]*(PLAFOND-SUM(Tabella2026[CONTRIBUTO SULLA BASE DELLA POPOLAZIONE]))</f>
        <v>75787.11178713839</v>
      </c>
      <c r="R2657" s="3">
        <f>+Tabella2026[[#This Row],[CONTRIBUTO SULLA BASE DELLA POPOLAZIONE]]+Tabella2026[[#This Row],[CONTRIBUTO SULLA BASE DEL REDDITO]]</f>
        <v>97508.64376649406</v>
      </c>
      <c r="S2657" s="3">
        <f>+Tabella2026[[#This Row],[CONTRIBUTO TOTALE]]/(PLAFOND/N_TESSERE)</f>
        <v>195.01728753298812</v>
      </c>
      <c r="T2657" s="3">
        <f>+MAX(CEILING(Tabella2026[[#This Row],[preDEF1]],1),1)</f>
        <v>196</v>
      </c>
      <c r="U2657" s="9">
        <f xml:space="preserve"> IF(ROW(Tabella2026[[#This Row],[preDEF2]]) - ROW(Tabella2026[[#Headers],[preDEF2]])&lt;=ABS(SUM(Tabella2026[preDEF2])-N_TESSERE),Tabella2026[[#This Row],[preDEF2]]-1,Tabella2026[[#This Row],[preDEF2]])</f>
        <v>195</v>
      </c>
      <c r="V2657" s="21">
        <f>+Tabella2026[[#This Row],[DEF - n. card]]*(PLAFOND/N_TESSERE)</f>
        <v>97500</v>
      </c>
      <c r="W2657" s="18"/>
    </row>
    <row r="2658" spans="2:23" x14ac:dyDescent="0.25">
      <c r="B2658" s="1" t="s">
        <v>5253</v>
      </c>
      <c r="C2658" s="2">
        <v>50036</v>
      </c>
      <c r="D2658" s="1" t="s">
        <v>5254</v>
      </c>
      <c r="E2658" s="1" t="s">
        <v>30</v>
      </c>
      <c r="F2658" s="1" t="s">
        <v>144</v>
      </c>
      <c r="G2658" s="1" t="s">
        <v>4778</v>
      </c>
      <c r="H2658" s="1" t="s">
        <v>15834</v>
      </c>
      <c r="I2658" s="5">
        <v>4349</v>
      </c>
      <c r="J2658" s="5">
        <v>76006650</v>
      </c>
      <c r="K2658" s="3">
        <f>+Tabella2026[[#This Row],[POP_2024]]/SUM(Tabella2026[POP_2024])</f>
        <v>7.3782565612363741E-5</v>
      </c>
      <c r="L2658" s="3">
        <f>+Tabella2026[[#This Row],[INCIDENZA POPOLAZIONE]]*(PLAFOND/2)</f>
        <v>21721.531979355677</v>
      </c>
      <c r="M2658" s="3">
        <f>+IFERROR(Tabella2026[[#This Row],[reddito_2024]]/Tabella2026[[#This Row],[POP_2024]],"")</f>
        <v>17476.810761094504</v>
      </c>
      <c r="N2658" s="3">
        <f>+IF(Tabella2026[[#This Row],[REDDITO COMPLESSIVO PROCAPITE]]&lt;media_aggr_reddito_pc,(media_aggr_reddito_pc-Tabella2026[[#This Row],[REDDITO COMPLESSIVO PROCAPITE]]),0)</f>
        <v>348.25530151423663</v>
      </c>
      <c r="O2658" s="3">
        <f>+Tabella2026[[#This Row],[DIFFERENZA REDDITO INFERIORE ALLA MEDIA DALLA MEDIA]]*Tabella2026[[#This Row],[POP_2024]]</f>
        <v>1514562.3062854151</v>
      </c>
      <c r="P2658" s="3">
        <f>+Tabella2026[[#This Row],[POPOLAZIONE PER DIFFERENZA ]]/SUM(Tabella2026[[POPOLAZIONE PER DIFFERENZA ]])</f>
        <v>1.343692575554089E-5</v>
      </c>
      <c r="Q2658" s="3">
        <f>+Tabella2026[[#This Row],[INCIDENZA POPOLAZIONE PER DIFFERENZA]]*(PLAFOND-SUM(Tabella2026[CONTRIBUTO SULLA BASE DELLA POPOLAZIONE]))</f>
        <v>3955.8208647369374</v>
      </c>
      <c r="R2658" s="3">
        <f>+Tabella2026[[#This Row],[CONTRIBUTO SULLA BASE DELLA POPOLAZIONE]]+Tabella2026[[#This Row],[CONTRIBUTO SULLA BASE DEL REDDITO]]</f>
        <v>25677.352844092617</v>
      </c>
      <c r="S2658" s="3">
        <f>+Tabella2026[[#This Row],[CONTRIBUTO TOTALE]]/(PLAFOND/N_TESSERE)</f>
        <v>51.354705688185234</v>
      </c>
      <c r="T2658" s="3">
        <f>+MAX(CEILING(Tabella2026[[#This Row],[preDEF1]],1),1)</f>
        <v>52</v>
      </c>
      <c r="U2658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658" s="21">
        <f>+Tabella2026[[#This Row],[DEF - n. card]]*(PLAFOND/N_TESSERE)</f>
        <v>25500</v>
      </c>
      <c r="W2658" s="18"/>
    </row>
    <row r="2659" spans="2:23" x14ac:dyDescent="0.25">
      <c r="B2659" s="1" t="s">
        <v>5293</v>
      </c>
      <c r="C2659" s="2">
        <v>42016</v>
      </c>
      <c r="D2659" s="1" t="s">
        <v>5294</v>
      </c>
      <c r="E2659" s="1" t="s">
        <v>117</v>
      </c>
      <c r="F2659" s="1" t="s">
        <v>116</v>
      </c>
      <c r="G2659" s="1" t="s">
        <v>4778</v>
      </c>
      <c r="H2659" s="1" t="s">
        <v>15834</v>
      </c>
      <c r="I2659" s="5">
        <v>4348</v>
      </c>
      <c r="J2659" s="5">
        <v>78590011</v>
      </c>
      <c r="K2659" s="3">
        <f>+Tabella2026[[#This Row],[POP_2024]]/SUM(Tabella2026[POP_2024])</f>
        <v>7.3765600202933438E-5</v>
      </c>
      <c r="L2659" s="3">
        <f>+Tabella2026[[#This Row],[INCIDENZA POPOLAZIONE]]*(PLAFOND/2)</f>
        <v>21716.537375543452</v>
      </c>
      <c r="M2659" s="3">
        <f>+IFERROR(Tabella2026[[#This Row],[reddito_2024]]/Tabella2026[[#This Row],[POP_2024]],"")</f>
        <v>18074.979530818768</v>
      </c>
      <c r="N2659" s="3">
        <f>+IF(Tabella2026[[#This Row],[REDDITO COMPLESSIVO PROCAPITE]]&lt;media_aggr_reddito_pc,(media_aggr_reddito_pc-Tabella2026[[#This Row],[REDDITO COMPLESSIVO PROCAPITE]]),0)</f>
        <v>0</v>
      </c>
      <c r="O2659" s="3">
        <f>+Tabella2026[[#This Row],[DIFFERENZA REDDITO INFERIORE ALLA MEDIA DALLA MEDIA]]*Tabella2026[[#This Row],[POP_2024]]</f>
        <v>0</v>
      </c>
      <c r="P2659" s="3">
        <f>+Tabella2026[[#This Row],[POPOLAZIONE PER DIFFERENZA ]]/SUM(Tabella2026[[POPOLAZIONE PER DIFFERENZA ]])</f>
        <v>0</v>
      </c>
      <c r="Q2659" s="3">
        <f>+Tabella2026[[#This Row],[INCIDENZA POPOLAZIONE PER DIFFERENZA]]*(PLAFOND-SUM(Tabella2026[CONTRIBUTO SULLA BASE DELLA POPOLAZIONE]))</f>
        <v>0</v>
      </c>
      <c r="R2659" s="3">
        <f>+Tabella2026[[#This Row],[CONTRIBUTO SULLA BASE DELLA POPOLAZIONE]]+Tabella2026[[#This Row],[CONTRIBUTO SULLA BASE DEL REDDITO]]</f>
        <v>21716.537375543452</v>
      </c>
      <c r="S2659" s="3">
        <f>+Tabella2026[[#This Row],[CONTRIBUTO TOTALE]]/(PLAFOND/N_TESSERE)</f>
        <v>43.433074751086906</v>
      </c>
      <c r="T2659" s="3">
        <f>+MAX(CEILING(Tabella2026[[#This Row],[preDEF1]],1),1)</f>
        <v>44</v>
      </c>
      <c r="U2659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59" s="21">
        <f>+Tabella2026[[#This Row],[DEF - n. card]]*(PLAFOND/N_TESSERE)</f>
        <v>21500</v>
      </c>
      <c r="W2659" s="18"/>
    </row>
    <row r="2660" spans="2:23" x14ac:dyDescent="0.25">
      <c r="B2660" s="1" t="s">
        <v>5459</v>
      </c>
      <c r="C2660" s="2">
        <v>16087</v>
      </c>
      <c r="D2660" s="1" t="s">
        <v>5460</v>
      </c>
      <c r="E2660" s="1" t="s">
        <v>12</v>
      </c>
      <c r="F2660" s="1" t="s">
        <v>93</v>
      </c>
      <c r="G2660" s="1" t="s">
        <v>4778</v>
      </c>
      <c r="H2660" s="1" t="s">
        <v>15835</v>
      </c>
      <c r="I2660" s="5">
        <v>4340</v>
      </c>
      <c r="J2660" s="5">
        <v>74589447</v>
      </c>
      <c r="K2660" s="3">
        <f>+Tabella2026[[#This Row],[POP_2024]]/SUM(Tabella2026[POP_2024])</f>
        <v>7.3629876927491068E-5</v>
      </c>
      <c r="L2660" s="3">
        <f>+Tabella2026[[#This Row],[INCIDENZA POPOLAZIONE]]*(PLAFOND/2)</f>
        <v>21676.580545045676</v>
      </c>
      <c r="M2660" s="3">
        <f>+IFERROR(Tabella2026[[#This Row],[reddito_2024]]/Tabella2026[[#This Row],[POP_2024]],"")</f>
        <v>17186.508525345624</v>
      </c>
      <c r="N2660" s="3">
        <f>+IF(Tabella2026[[#This Row],[REDDITO COMPLESSIVO PROCAPITE]]&lt;media_aggr_reddito_pc,(media_aggr_reddito_pc-Tabella2026[[#This Row],[REDDITO COMPLESSIVO PROCAPITE]]),0)</f>
        <v>638.55753726311741</v>
      </c>
      <c r="O2660" s="3">
        <f>+Tabella2026[[#This Row],[DIFFERENZA REDDITO INFERIORE ALLA MEDIA DALLA MEDIA]]*Tabella2026[[#This Row],[POP_2024]]</f>
        <v>2771339.7117219297</v>
      </c>
      <c r="P2660" s="3">
        <f>+Tabella2026[[#This Row],[POPOLAZIONE PER DIFFERENZA ]]/SUM(Tabella2026[[POPOLAZIONE PER DIFFERENZA ]])</f>
        <v>2.4586830000490065E-5</v>
      </c>
      <c r="Q2660" s="3">
        <f>+Tabella2026[[#This Row],[INCIDENZA POPOLAZIONE PER DIFFERENZA]]*(PLAFOND-SUM(Tabella2026[CONTRIBUTO SULLA BASE DELLA POPOLAZIONE]))</f>
        <v>7238.3443120218044</v>
      </c>
      <c r="R2660" s="3">
        <f>+Tabella2026[[#This Row],[CONTRIBUTO SULLA BASE DELLA POPOLAZIONE]]+Tabella2026[[#This Row],[CONTRIBUTO SULLA BASE DEL REDDITO]]</f>
        <v>28914.924857067479</v>
      </c>
      <c r="S2660" s="3">
        <f>+Tabella2026[[#This Row],[CONTRIBUTO TOTALE]]/(PLAFOND/N_TESSERE)</f>
        <v>57.829849714134959</v>
      </c>
      <c r="T2660" s="3">
        <f>+MAX(CEILING(Tabella2026[[#This Row],[preDEF1]],1),1)</f>
        <v>58</v>
      </c>
      <c r="U2660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660" s="21">
        <f>+Tabella2026[[#This Row],[DEF - n. card]]*(PLAFOND/N_TESSERE)</f>
        <v>28500</v>
      </c>
      <c r="W2660" s="18"/>
    </row>
    <row r="2661" spans="2:23" x14ac:dyDescent="0.25">
      <c r="B2661" s="1" t="s">
        <v>5275</v>
      </c>
      <c r="C2661" s="2">
        <v>70081</v>
      </c>
      <c r="D2661" s="1" t="s">
        <v>5276</v>
      </c>
      <c r="E2661" s="1" t="s">
        <v>345</v>
      </c>
      <c r="F2661" s="1" t="s">
        <v>344</v>
      </c>
      <c r="G2661" s="1" t="s">
        <v>4778</v>
      </c>
      <c r="H2661" s="1" t="s">
        <v>15836</v>
      </c>
      <c r="I2661" s="5">
        <v>4338</v>
      </c>
      <c r="J2661" s="5">
        <v>55024249</v>
      </c>
      <c r="K2661" s="3">
        <f>+Tabella2026[[#This Row],[POP_2024]]/SUM(Tabella2026[POP_2024])</f>
        <v>7.3595946108630461E-5</v>
      </c>
      <c r="L2661" s="3">
        <f>+Tabella2026[[#This Row],[INCIDENZA POPOLAZIONE]]*(PLAFOND/2)</f>
        <v>21666.591337421225</v>
      </c>
      <c r="M2661" s="3">
        <f>+IFERROR(Tabella2026[[#This Row],[reddito_2024]]/Tabella2026[[#This Row],[POP_2024]],"")</f>
        <v>12684.243660673121</v>
      </c>
      <c r="N2661" s="3">
        <f>+IF(Tabella2026[[#This Row],[REDDITO COMPLESSIVO PROCAPITE]]&lt;media_aggr_reddito_pc,(media_aggr_reddito_pc-Tabella2026[[#This Row],[REDDITO COMPLESSIVO PROCAPITE]]),0)</f>
        <v>5140.8224019356203</v>
      </c>
      <c r="O2661" s="3">
        <f>+Tabella2026[[#This Row],[DIFFERENZA REDDITO INFERIORE ALLA MEDIA DALLA MEDIA]]*Tabella2026[[#This Row],[POP_2024]]</f>
        <v>22300887.579596721</v>
      </c>
      <c r="P2661" s="3">
        <f>+Tabella2026[[#This Row],[POPOLAZIONE PER DIFFERENZA ]]/SUM(Tabella2026[[POPOLAZIONE PER DIFFERENZA ]])</f>
        <v>1.9784948393746432E-4</v>
      </c>
      <c r="Q2661" s="3">
        <f>+Tabella2026[[#This Row],[INCIDENZA POPOLAZIONE PER DIFFERENZA]]*(PLAFOND-SUM(Tabella2026[CONTRIBUTO SULLA BASE DELLA POPOLAZIONE]))</f>
        <v>58246.739684076776</v>
      </c>
      <c r="R2661" s="3">
        <f>+Tabella2026[[#This Row],[CONTRIBUTO SULLA BASE DELLA POPOLAZIONE]]+Tabella2026[[#This Row],[CONTRIBUTO SULLA BASE DEL REDDITO]]</f>
        <v>79913.331021498001</v>
      </c>
      <c r="S2661" s="3">
        <f>+Tabella2026[[#This Row],[CONTRIBUTO TOTALE]]/(PLAFOND/N_TESSERE)</f>
        <v>159.82666204299599</v>
      </c>
      <c r="T2661" s="3">
        <f>+MAX(CEILING(Tabella2026[[#This Row],[preDEF1]],1),1)</f>
        <v>160</v>
      </c>
      <c r="U2661" s="9">
        <f xml:space="preserve"> IF(ROW(Tabella2026[[#This Row],[preDEF2]]) - ROW(Tabella2026[[#Headers],[preDEF2]])&lt;=ABS(SUM(Tabella2026[preDEF2])-N_TESSERE),Tabella2026[[#This Row],[preDEF2]]-1,Tabella2026[[#This Row],[preDEF2]])</f>
        <v>159</v>
      </c>
      <c r="V2661" s="21">
        <f>+Tabella2026[[#This Row],[DEF - n. card]]*(PLAFOND/N_TESSERE)</f>
        <v>79500</v>
      </c>
      <c r="W2661" s="18"/>
    </row>
    <row r="2662" spans="2:23" x14ac:dyDescent="0.25">
      <c r="B2662" s="1" t="s">
        <v>5367</v>
      </c>
      <c r="C2662" s="2">
        <v>12107</v>
      </c>
      <c r="D2662" s="1" t="s">
        <v>5368</v>
      </c>
      <c r="E2662" s="1" t="s">
        <v>12</v>
      </c>
      <c r="F2662" s="1" t="s">
        <v>157</v>
      </c>
      <c r="G2662" s="1" t="s">
        <v>4778</v>
      </c>
      <c r="H2662" s="1" t="s">
        <v>15835</v>
      </c>
      <c r="I2662" s="5">
        <v>4335</v>
      </c>
      <c r="J2662" s="5">
        <v>85284592</v>
      </c>
      <c r="K2662" s="3">
        <f>+Tabella2026[[#This Row],[POP_2024]]/SUM(Tabella2026[POP_2024])</f>
        <v>7.3545049880339579E-5</v>
      </c>
      <c r="L2662" s="3">
        <f>+Tabella2026[[#This Row],[INCIDENZA POPOLAZIONE]]*(PLAFOND/2)</f>
        <v>21651.60752598456</v>
      </c>
      <c r="M2662" s="3">
        <f>+IFERROR(Tabella2026[[#This Row],[reddito_2024]]/Tabella2026[[#This Row],[POP_2024]],"")</f>
        <v>19673.49296424452</v>
      </c>
      <c r="N2662" s="3">
        <f>+IF(Tabella2026[[#This Row],[REDDITO COMPLESSIVO PROCAPITE]]&lt;media_aggr_reddito_pc,(media_aggr_reddito_pc-Tabella2026[[#This Row],[REDDITO COMPLESSIVO PROCAPITE]]),0)</f>
        <v>0</v>
      </c>
      <c r="O2662" s="3">
        <f>+Tabella2026[[#This Row],[DIFFERENZA REDDITO INFERIORE ALLA MEDIA DALLA MEDIA]]*Tabella2026[[#This Row],[POP_2024]]</f>
        <v>0</v>
      </c>
      <c r="P2662" s="3">
        <f>+Tabella2026[[#This Row],[POPOLAZIONE PER DIFFERENZA ]]/SUM(Tabella2026[[POPOLAZIONE PER DIFFERENZA ]])</f>
        <v>0</v>
      </c>
      <c r="Q2662" s="3">
        <f>+Tabella2026[[#This Row],[INCIDENZA POPOLAZIONE PER DIFFERENZA]]*(PLAFOND-SUM(Tabella2026[CONTRIBUTO SULLA BASE DELLA POPOLAZIONE]))</f>
        <v>0</v>
      </c>
      <c r="R2662" s="3">
        <f>+Tabella2026[[#This Row],[CONTRIBUTO SULLA BASE DELLA POPOLAZIONE]]+Tabella2026[[#This Row],[CONTRIBUTO SULLA BASE DEL REDDITO]]</f>
        <v>21651.60752598456</v>
      </c>
      <c r="S2662" s="3">
        <f>+Tabella2026[[#This Row],[CONTRIBUTO TOTALE]]/(PLAFOND/N_TESSERE)</f>
        <v>43.303215051969119</v>
      </c>
      <c r="T2662" s="3">
        <f>+MAX(CEILING(Tabella2026[[#This Row],[preDEF1]],1),1)</f>
        <v>44</v>
      </c>
      <c r="U2662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62" s="21">
        <f>+Tabella2026[[#This Row],[DEF - n. card]]*(PLAFOND/N_TESSERE)</f>
        <v>21500</v>
      </c>
      <c r="W2662" s="18"/>
    </row>
    <row r="2663" spans="2:23" x14ac:dyDescent="0.25">
      <c r="B2663" s="1" t="s">
        <v>5467</v>
      </c>
      <c r="C2663" s="2">
        <v>108013</v>
      </c>
      <c r="D2663" s="1" t="s">
        <v>5468</v>
      </c>
      <c r="E2663" s="1" t="s">
        <v>12</v>
      </c>
      <c r="F2663" s="1" t="s">
        <v>91</v>
      </c>
      <c r="G2663" s="1" t="s">
        <v>4778</v>
      </c>
      <c r="H2663" s="1" t="s">
        <v>15835</v>
      </c>
      <c r="I2663" s="5">
        <v>4332</v>
      </c>
      <c r="J2663" s="5">
        <v>102709497</v>
      </c>
      <c r="K2663" s="3">
        <f>+Tabella2026[[#This Row],[POP_2024]]/SUM(Tabella2026[POP_2024])</f>
        <v>7.3494153652048683E-5</v>
      </c>
      <c r="L2663" s="3">
        <f>+Tabella2026[[#This Row],[INCIDENZA POPOLAZIONE]]*(PLAFOND/2)</f>
        <v>21636.623714547892</v>
      </c>
      <c r="M2663" s="3">
        <f>+IFERROR(Tabella2026[[#This Row],[reddito_2024]]/Tabella2026[[#This Row],[POP_2024]],"")</f>
        <v>23709.486842105263</v>
      </c>
      <c r="N2663" s="3">
        <f>+IF(Tabella2026[[#This Row],[REDDITO COMPLESSIVO PROCAPITE]]&lt;media_aggr_reddito_pc,(media_aggr_reddito_pc-Tabella2026[[#This Row],[REDDITO COMPLESSIVO PROCAPITE]]),0)</f>
        <v>0</v>
      </c>
      <c r="O2663" s="3">
        <f>+Tabella2026[[#This Row],[DIFFERENZA REDDITO INFERIORE ALLA MEDIA DALLA MEDIA]]*Tabella2026[[#This Row],[POP_2024]]</f>
        <v>0</v>
      </c>
      <c r="P2663" s="3">
        <f>+Tabella2026[[#This Row],[POPOLAZIONE PER DIFFERENZA ]]/SUM(Tabella2026[[POPOLAZIONE PER DIFFERENZA ]])</f>
        <v>0</v>
      </c>
      <c r="Q2663" s="3">
        <f>+Tabella2026[[#This Row],[INCIDENZA POPOLAZIONE PER DIFFERENZA]]*(PLAFOND-SUM(Tabella2026[CONTRIBUTO SULLA BASE DELLA POPOLAZIONE]))</f>
        <v>0</v>
      </c>
      <c r="R2663" s="3">
        <f>+Tabella2026[[#This Row],[CONTRIBUTO SULLA BASE DELLA POPOLAZIONE]]+Tabella2026[[#This Row],[CONTRIBUTO SULLA BASE DEL REDDITO]]</f>
        <v>21636.623714547892</v>
      </c>
      <c r="S2663" s="3">
        <f>+Tabella2026[[#This Row],[CONTRIBUTO TOTALE]]/(PLAFOND/N_TESSERE)</f>
        <v>43.273247429095782</v>
      </c>
      <c r="T2663" s="3">
        <f>+MAX(CEILING(Tabella2026[[#This Row],[preDEF1]],1),1)</f>
        <v>44</v>
      </c>
      <c r="U2663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63" s="21">
        <f>+Tabella2026[[#This Row],[DEF - n. card]]*(PLAFOND/N_TESSERE)</f>
        <v>21500</v>
      </c>
      <c r="W2663" s="18"/>
    </row>
    <row r="2664" spans="2:23" x14ac:dyDescent="0.25">
      <c r="B2664" s="1" t="s">
        <v>5349</v>
      </c>
      <c r="C2664" s="2">
        <v>16224</v>
      </c>
      <c r="D2664" s="1" t="s">
        <v>5350</v>
      </c>
      <c r="E2664" s="1" t="s">
        <v>12</v>
      </c>
      <c r="F2664" s="1" t="s">
        <v>93</v>
      </c>
      <c r="G2664" s="1" t="s">
        <v>4778</v>
      </c>
      <c r="H2664" s="1" t="s">
        <v>15835</v>
      </c>
      <c r="I2664" s="5">
        <v>4329</v>
      </c>
      <c r="J2664" s="5">
        <v>94243032</v>
      </c>
      <c r="K2664" s="3">
        <f>+Tabella2026[[#This Row],[POP_2024]]/SUM(Tabella2026[POP_2024])</f>
        <v>7.3443257423757788E-5</v>
      </c>
      <c r="L2664" s="3">
        <f>+Tabella2026[[#This Row],[INCIDENZA POPOLAZIONE]]*(PLAFOND/2)</f>
        <v>21621.639903111223</v>
      </c>
      <c r="M2664" s="3">
        <f>+IFERROR(Tabella2026[[#This Row],[reddito_2024]]/Tabella2026[[#This Row],[POP_2024]],"")</f>
        <v>21770.162162162163</v>
      </c>
      <c r="N2664" s="3">
        <f>+IF(Tabella2026[[#This Row],[REDDITO COMPLESSIVO PROCAPITE]]&lt;media_aggr_reddito_pc,(media_aggr_reddito_pc-Tabella2026[[#This Row],[REDDITO COMPLESSIVO PROCAPITE]]),0)</f>
        <v>0</v>
      </c>
      <c r="O2664" s="3">
        <f>+Tabella2026[[#This Row],[DIFFERENZA REDDITO INFERIORE ALLA MEDIA DALLA MEDIA]]*Tabella2026[[#This Row],[POP_2024]]</f>
        <v>0</v>
      </c>
      <c r="P2664" s="3">
        <f>+Tabella2026[[#This Row],[POPOLAZIONE PER DIFFERENZA ]]/SUM(Tabella2026[[POPOLAZIONE PER DIFFERENZA ]])</f>
        <v>0</v>
      </c>
      <c r="Q2664" s="3">
        <f>+Tabella2026[[#This Row],[INCIDENZA POPOLAZIONE PER DIFFERENZA]]*(PLAFOND-SUM(Tabella2026[CONTRIBUTO SULLA BASE DELLA POPOLAZIONE]))</f>
        <v>0</v>
      </c>
      <c r="R2664" s="3">
        <f>+Tabella2026[[#This Row],[CONTRIBUTO SULLA BASE DELLA POPOLAZIONE]]+Tabella2026[[#This Row],[CONTRIBUTO SULLA BASE DEL REDDITO]]</f>
        <v>21621.639903111223</v>
      </c>
      <c r="S2664" s="3">
        <f>+Tabella2026[[#This Row],[CONTRIBUTO TOTALE]]/(PLAFOND/N_TESSERE)</f>
        <v>43.243279806222446</v>
      </c>
      <c r="T2664" s="3">
        <f>+MAX(CEILING(Tabella2026[[#This Row],[preDEF1]],1),1)</f>
        <v>44</v>
      </c>
      <c r="U2664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64" s="21">
        <f>+Tabella2026[[#This Row],[DEF - n. card]]*(PLAFOND/N_TESSERE)</f>
        <v>21500</v>
      </c>
      <c r="W2664" s="18"/>
    </row>
    <row r="2665" spans="2:23" x14ac:dyDescent="0.25">
      <c r="B2665" s="1" t="s">
        <v>5415</v>
      </c>
      <c r="C2665" s="2">
        <v>24046</v>
      </c>
      <c r="D2665" s="1" t="s">
        <v>5416</v>
      </c>
      <c r="E2665" s="1" t="s">
        <v>38</v>
      </c>
      <c r="F2665" s="1" t="s">
        <v>106</v>
      </c>
      <c r="G2665" s="1" t="s">
        <v>4778</v>
      </c>
      <c r="H2665" s="1" t="s">
        <v>15835</v>
      </c>
      <c r="I2665" s="5">
        <v>4328</v>
      </c>
      <c r="J2665" s="5">
        <v>83611794</v>
      </c>
      <c r="K2665" s="3">
        <f>+Tabella2026[[#This Row],[POP_2024]]/SUM(Tabella2026[POP_2024])</f>
        <v>7.3426292014327498E-5</v>
      </c>
      <c r="L2665" s="3">
        <f>+Tabella2026[[#This Row],[INCIDENZA POPOLAZIONE]]*(PLAFOND/2)</f>
        <v>21616.645299299005</v>
      </c>
      <c r="M2665" s="3">
        <f>+IFERROR(Tabella2026[[#This Row],[reddito_2024]]/Tabella2026[[#This Row],[POP_2024]],"")</f>
        <v>19318.806377079483</v>
      </c>
      <c r="N2665" s="3">
        <f>+IF(Tabella2026[[#This Row],[REDDITO COMPLESSIVO PROCAPITE]]&lt;media_aggr_reddito_pc,(media_aggr_reddito_pc-Tabella2026[[#This Row],[REDDITO COMPLESSIVO PROCAPITE]]),0)</f>
        <v>0</v>
      </c>
      <c r="O2665" s="3">
        <f>+Tabella2026[[#This Row],[DIFFERENZA REDDITO INFERIORE ALLA MEDIA DALLA MEDIA]]*Tabella2026[[#This Row],[POP_2024]]</f>
        <v>0</v>
      </c>
      <c r="P2665" s="3">
        <f>+Tabella2026[[#This Row],[POPOLAZIONE PER DIFFERENZA ]]/SUM(Tabella2026[[POPOLAZIONE PER DIFFERENZA ]])</f>
        <v>0</v>
      </c>
      <c r="Q2665" s="3">
        <f>+Tabella2026[[#This Row],[INCIDENZA POPOLAZIONE PER DIFFERENZA]]*(PLAFOND-SUM(Tabella2026[CONTRIBUTO SULLA BASE DELLA POPOLAZIONE]))</f>
        <v>0</v>
      </c>
      <c r="R2665" s="3">
        <f>+Tabella2026[[#This Row],[CONTRIBUTO SULLA BASE DELLA POPOLAZIONE]]+Tabella2026[[#This Row],[CONTRIBUTO SULLA BASE DEL REDDITO]]</f>
        <v>21616.645299299005</v>
      </c>
      <c r="S2665" s="3">
        <f>+Tabella2026[[#This Row],[CONTRIBUTO TOTALE]]/(PLAFOND/N_TESSERE)</f>
        <v>43.23329059859801</v>
      </c>
      <c r="T2665" s="3">
        <f>+MAX(CEILING(Tabella2026[[#This Row],[preDEF1]],1),1)</f>
        <v>44</v>
      </c>
      <c r="U2665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65" s="21">
        <f>+Tabella2026[[#This Row],[DEF - n. card]]*(PLAFOND/N_TESSERE)</f>
        <v>21500</v>
      </c>
      <c r="W2665" s="18"/>
    </row>
    <row r="2666" spans="2:23" x14ac:dyDescent="0.25">
      <c r="B2666" s="1" t="s">
        <v>5461</v>
      </c>
      <c r="C2666" s="2">
        <v>23049</v>
      </c>
      <c r="D2666" s="1" t="s">
        <v>5462</v>
      </c>
      <c r="E2666" s="1" t="s">
        <v>38</v>
      </c>
      <c r="F2666" s="1" t="s">
        <v>37</v>
      </c>
      <c r="G2666" s="1" t="s">
        <v>4778</v>
      </c>
      <c r="H2666" s="1" t="s">
        <v>15835</v>
      </c>
      <c r="I2666" s="5">
        <v>4322</v>
      </c>
      <c r="J2666" s="5">
        <v>69738657</v>
      </c>
      <c r="K2666" s="3">
        <f>+Tabella2026[[#This Row],[POP_2024]]/SUM(Tabella2026[POP_2024])</f>
        <v>7.3324499557745707E-5</v>
      </c>
      <c r="L2666" s="3">
        <f>+Tabella2026[[#This Row],[INCIDENZA POPOLAZIONE]]*(PLAFOND/2)</f>
        <v>21586.677676425668</v>
      </c>
      <c r="M2666" s="3">
        <f>+IFERROR(Tabella2026[[#This Row],[reddito_2024]]/Tabella2026[[#This Row],[POP_2024]],"")</f>
        <v>16135.737390097178</v>
      </c>
      <c r="N2666" s="3">
        <f>+IF(Tabella2026[[#This Row],[REDDITO COMPLESSIVO PROCAPITE]]&lt;media_aggr_reddito_pc,(media_aggr_reddito_pc-Tabella2026[[#This Row],[REDDITO COMPLESSIVO PROCAPITE]]),0)</f>
        <v>1689.3286725115631</v>
      </c>
      <c r="O2666" s="3">
        <f>+Tabella2026[[#This Row],[DIFFERENZA REDDITO INFERIORE ALLA MEDIA DALLA MEDIA]]*Tabella2026[[#This Row],[POP_2024]]</f>
        <v>7301278.5225949762</v>
      </c>
      <c r="P2666" s="3">
        <f>+Tabella2026[[#This Row],[POPOLAZIONE PER DIFFERENZA ]]/SUM(Tabella2026[[POPOLAZIONE PER DIFFERENZA ]])</f>
        <v>6.4775636513263418E-5</v>
      </c>
      <c r="Q2666" s="3">
        <f>+Tabella2026[[#This Row],[INCIDENZA POPOLAZIONE PER DIFFERENZA]]*(PLAFOND-SUM(Tabella2026[CONTRIBUTO SULLA BASE DELLA POPOLAZIONE]))</f>
        <v>19069.898807777441</v>
      </c>
      <c r="R2666" s="3">
        <f>+Tabella2026[[#This Row],[CONTRIBUTO SULLA BASE DELLA POPOLAZIONE]]+Tabella2026[[#This Row],[CONTRIBUTO SULLA BASE DEL REDDITO]]</f>
        <v>40656.576484203106</v>
      </c>
      <c r="S2666" s="3">
        <f>+Tabella2026[[#This Row],[CONTRIBUTO TOTALE]]/(PLAFOND/N_TESSERE)</f>
        <v>81.313152968406214</v>
      </c>
      <c r="T2666" s="3">
        <f>+MAX(CEILING(Tabella2026[[#This Row],[preDEF1]],1),1)</f>
        <v>82</v>
      </c>
      <c r="U2666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2666" s="21">
        <f>+Tabella2026[[#This Row],[DEF - n. card]]*(PLAFOND/N_TESSERE)</f>
        <v>40500</v>
      </c>
      <c r="W2666" s="18"/>
    </row>
    <row r="2667" spans="2:23" x14ac:dyDescent="0.25">
      <c r="B2667" s="1" t="s">
        <v>5365</v>
      </c>
      <c r="C2667" s="2">
        <v>40022</v>
      </c>
      <c r="D2667" s="1" t="s">
        <v>5366</v>
      </c>
      <c r="E2667" s="1" t="s">
        <v>27</v>
      </c>
      <c r="F2667" s="1" t="s">
        <v>104</v>
      </c>
      <c r="G2667" s="1" t="s">
        <v>4778</v>
      </c>
      <c r="H2667" s="1" t="s">
        <v>15835</v>
      </c>
      <c r="I2667" s="5">
        <v>4319</v>
      </c>
      <c r="J2667" s="5">
        <v>92348702</v>
      </c>
      <c r="K2667" s="3">
        <f>+Tabella2026[[#This Row],[POP_2024]]/SUM(Tabella2026[POP_2024])</f>
        <v>7.3273603329454811E-5</v>
      </c>
      <c r="L2667" s="3">
        <f>+Tabella2026[[#This Row],[INCIDENZA POPOLAZIONE]]*(PLAFOND/2)</f>
        <v>21571.693864989</v>
      </c>
      <c r="M2667" s="3">
        <f>+IFERROR(Tabella2026[[#This Row],[reddito_2024]]/Tabella2026[[#This Row],[POP_2024]],"")</f>
        <v>21381.963880527899</v>
      </c>
      <c r="N2667" s="3">
        <f>+IF(Tabella2026[[#This Row],[REDDITO COMPLESSIVO PROCAPITE]]&lt;media_aggr_reddito_pc,(media_aggr_reddito_pc-Tabella2026[[#This Row],[REDDITO COMPLESSIVO PROCAPITE]]),0)</f>
        <v>0</v>
      </c>
      <c r="O2667" s="3">
        <f>+Tabella2026[[#This Row],[DIFFERENZA REDDITO INFERIORE ALLA MEDIA DALLA MEDIA]]*Tabella2026[[#This Row],[POP_2024]]</f>
        <v>0</v>
      </c>
      <c r="P2667" s="3">
        <f>+Tabella2026[[#This Row],[POPOLAZIONE PER DIFFERENZA ]]/SUM(Tabella2026[[POPOLAZIONE PER DIFFERENZA ]])</f>
        <v>0</v>
      </c>
      <c r="Q2667" s="3">
        <f>+Tabella2026[[#This Row],[INCIDENZA POPOLAZIONE PER DIFFERENZA]]*(PLAFOND-SUM(Tabella2026[CONTRIBUTO SULLA BASE DELLA POPOLAZIONE]))</f>
        <v>0</v>
      </c>
      <c r="R2667" s="3">
        <f>+Tabella2026[[#This Row],[CONTRIBUTO SULLA BASE DELLA POPOLAZIONE]]+Tabella2026[[#This Row],[CONTRIBUTO SULLA BASE DEL REDDITO]]</f>
        <v>21571.693864989</v>
      </c>
      <c r="S2667" s="3">
        <f>+Tabella2026[[#This Row],[CONTRIBUTO TOTALE]]/(PLAFOND/N_TESSERE)</f>
        <v>43.143387729978002</v>
      </c>
      <c r="T2667" s="3">
        <f>+MAX(CEILING(Tabella2026[[#This Row],[preDEF1]],1),1)</f>
        <v>44</v>
      </c>
      <c r="U2667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67" s="21">
        <f>+Tabella2026[[#This Row],[DEF - n. card]]*(PLAFOND/N_TESSERE)</f>
        <v>21500</v>
      </c>
      <c r="W2667" s="18"/>
    </row>
    <row r="2668" spans="2:23" x14ac:dyDescent="0.25">
      <c r="B2668" s="1" t="s">
        <v>5343</v>
      </c>
      <c r="C2668" s="2">
        <v>17164</v>
      </c>
      <c r="D2668" s="1" t="s">
        <v>5344</v>
      </c>
      <c r="E2668" s="1" t="s">
        <v>12</v>
      </c>
      <c r="F2668" s="1" t="s">
        <v>50</v>
      </c>
      <c r="G2668" s="1" t="s">
        <v>4778</v>
      </c>
      <c r="H2668" s="1" t="s">
        <v>15835</v>
      </c>
      <c r="I2668" s="5">
        <v>4318</v>
      </c>
      <c r="J2668" s="5">
        <v>90810399</v>
      </c>
      <c r="K2668" s="3">
        <f>+Tabella2026[[#This Row],[POP_2024]]/SUM(Tabella2026[POP_2024])</f>
        <v>7.3256637920024521E-5</v>
      </c>
      <c r="L2668" s="3">
        <f>+Tabella2026[[#This Row],[INCIDENZA POPOLAZIONE]]*(PLAFOND/2)</f>
        <v>21566.699261176778</v>
      </c>
      <c r="M2668" s="3">
        <f>+IFERROR(Tabella2026[[#This Row],[reddito_2024]]/Tabella2026[[#This Row],[POP_2024]],"")</f>
        <v>21030.662112088929</v>
      </c>
      <c r="N2668" s="3">
        <f>+IF(Tabella2026[[#This Row],[REDDITO COMPLESSIVO PROCAPITE]]&lt;media_aggr_reddito_pc,(media_aggr_reddito_pc-Tabella2026[[#This Row],[REDDITO COMPLESSIVO PROCAPITE]]),0)</f>
        <v>0</v>
      </c>
      <c r="O2668" s="3">
        <f>+Tabella2026[[#This Row],[DIFFERENZA REDDITO INFERIORE ALLA MEDIA DALLA MEDIA]]*Tabella2026[[#This Row],[POP_2024]]</f>
        <v>0</v>
      </c>
      <c r="P2668" s="3">
        <f>+Tabella2026[[#This Row],[POPOLAZIONE PER DIFFERENZA ]]/SUM(Tabella2026[[POPOLAZIONE PER DIFFERENZA ]])</f>
        <v>0</v>
      </c>
      <c r="Q2668" s="3">
        <f>+Tabella2026[[#This Row],[INCIDENZA POPOLAZIONE PER DIFFERENZA]]*(PLAFOND-SUM(Tabella2026[CONTRIBUTO SULLA BASE DELLA POPOLAZIONE]))</f>
        <v>0</v>
      </c>
      <c r="R2668" s="3">
        <f>+Tabella2026[[#This Row],[CONTRIBUTO SULLA BASE DELLA POPOLAZIONE]]+Tabella2026[[#This Row],[CONTRIBUTO SULLA BASE DEL REDDITO]]</f>
        <v>21566.699261176778</v>
      </c>
      <c r="S2668" s="3">
        <f>+Tabella2026[[#This Row],[CONTRIBUTO TOTALE]]/(PLAFOND/N_TESSERE)</f>
        <v>43.133398522353559</v>
      </c>
      <c r="T2668" s="3">
        <f>+MAX(CEILING(Tabella2026[[#This Row],[preDEF1]],1),1)</f>
        <v>44</v>
      </c>
      <c r="U2668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68" s="21">
        <f>+Tabella2026[[#This Row],[DEF - n. card]]*(PLAFOND/N_TESSERE)</f>
        <v>21500</v>
      </c>
      <c r="W2668" s="18"/>
    </row>
    <row r="2669" spans="2:23" x14ac:dyDescent="0.25">
      <c r="B2669" s="1" t="s">
        <v>5503</v>
      </c>
      <c r="C2669" s="2">
        <v>87058</v>
      </c>
      <c r="D2669" s="1" t="s">
        <v>5504</v>
      </c>
      <c r="E2669" s="1" t="s">
        <v>21</v>
      </c>
      <c r="F2669" s="1" t="s">
        <v>35</v>
      </c>
      <c r="G2669" s="1" t="s">
        <v>4778</v>
      </c>
      <c r="H2669" s="1" t="s">
        <v>15836</v>
      </c>
      <c r="I2669" s="5">
        <v>4316</v>
      </c>
      <c r="J2669" s="5">
        <v>56920663</v>
      </c>
      <c r="K2669" s="3">
        <f>+Tabella2026[[#This Row],[POP_2024]]/SUM(Tabella2026[POP_2024])</f>
        <v>7.3222707101163929E-5</v>
      </c>
      <c r="L2669" s="3">
        <f>+Tabella2026[[#This Row],[INCIDENZA POPOLAZIONE]]*(PLAFOND/2)</f>
        <v>21556.710053552335</v>
      </c>
      <c r="M2669" s="3">
        <f>+IFERROR(Tabella2026[[#This Row],[reddito_2024]]/Tabella2026[[#This Row],[POP_2024]],"")</f>
        <v>13188.290778498609</v>
      </c>
      <c r="N2669" s="3">
        <f>+IF(Tabella2026[[#This Row],[REDDITO COMPLESSIVO PROCAPITE]]&lt;media_aggr_reddito_pc,(media_aggr_reddito_pc-Tabella2026[[#This Row],[REDDITO COMPLESSIVO PROCAPITE]]),0)</f>
        <v>4636.7752841101319</v>
      </c>
      <c r="O2669" s="3">
        <f>+Tabella2026[[#This Row],[DIFFERENZA REDDITO INFERIORE ALLA MEDIA DALLA MEDIA]]*Tabella2026[[#This Row],[POP_2024]]</f>
        <v>20012322.126219328</v>
      </c>
      <c r="P2669" s="3">
        <f>+Tabella2026[[#This Row],[POPOLAZIONE PER DIFFERENZA ]]/SUM(Tabella2026[[POPOLAZIONE PER DIFFERENZA ]])</f>
        <v>1.7754574076617955E-4</v>
      </c>
      <c r="Q2669" s="3">
        <f>+Tabella2026[[#This Row],[INCIDENZA POPOLAZIONE PER DIFFERENZA]]*(PLAFOND-SUM(Tabella2026[CONTRIBUTO SULLA BASE DELLA POPOLAZIONE]))</f>
        <v>52269.332922257898</v>
      </c>
      <c r="R2669" s="3">
        <f>+Tabella2026[[#This Row],[CONTRIBUTO SULLA BASE DELLA POPOLAZIONE]]+Tabella2026[[#This Row],[CONTRIBUTO SULLA BASE DEL REDDITO]]</f>
        <v>73826.04297581024</v>
      </c>
      <c r="S2669" s="3">
        <f>+Tabella2026[[#This Row],[CONTRIBUTO TOTALE]]/(PLAFOND/N_TESSERE)</f>
        <v>147.65208595162048</v>
      </c>
      <c r="T2669" s="3">
        <f>+MAX(CEILING(Tabella2026[[#This Row],[preDEF1]],1),1)</f>
        <v>148</v>
      </c>
      <c r="U2669" s="9">
        <f xml:space="preserve"> IF(ROW(Tabella2026[[#This Row],[preDEF2]]) - ROW(Tabella2026[[#Headers],[preDEF2]])&lt;=ABS(SUM(Tabella2026[preDEF2])-N_TESSERE),Tabella2026[[#This Row],[preDEF2]]-1,Tabella2026[[#This Row],[preDEF2]])</f>
        <v>147</v>
      </c>
      <c r="V2669" s="21">
        <f>+Tabella2026[[#This Row],[DEF - n. card]]*(PLAFOND/N_TESSERE)</f>
        <v>73500</v>
      </c>
      <c r="W2669" s="18"/>
    </row>
    <row r="2670" spans="2:23" x14ac:dyDescent="0.25">
      <c r="B2670" s="1" t="s">
        <v>5493</v>
      </c>
      <c r="C2670" s="2">
        <v>93040</v>
      </c>
      <c r="D2670" s="1" t="s">
        <v>5494</v>
      </c>
      <c r="E2670" s="1" t="s">
        <v>48</v>
      </c>
      <c r="F2670" s="1" t="s">
        <v>300</v>
      </c>
      <c r="G2670" s="1" t="s">
        <v>4778</v>
      </c>
      <c r="H2670" s="1" t="s">
        <v>15835</v>
      </c>
      <c r="I2670" s="5">
        <v>4315</v>
      </c>
      <c r="J2670" s="5">
        <v>92738205</v>
      </c>
      <c r="K2670" s="3">
        <f>+Tabella2026[[#This Row],[POP_2024]]/SUM(Tabella2026[POP_2024])</f>
        <v>7.3205741691733625E-5</v>
      </c>
      <c r="L2670" s="3">
        <f>+Tabella2026[[#This Row],[INCIDENZA POPOLAZIONE]]*(PLAFOND/2)</f>
        <v>21551.71544974011</v>
      </c>
      <c r="M2670" s="3">
        <f>+IFERROR(Tabella2026[[#This Row],[reddito_2024]]/Tabella2026[[#This Row],[POP_2024]],"")</f>
        <v>21492.052143684821</v>
      </c>
      <c r="N2670" s="3">
        <f>+IF(Tabella2026[[#This Row],[REDDITO COMPLESSIVO PROCAPITE]]&lt;media_aggr_reddito_pc,(media_aggr_reddito_pc-Tabella2026[[#This Row],[REDDITO COMPLESSIVO PROCAPITE]]),0)</f>
        <v>0</v>
      </c>
      <c r="O2670" s="3">
        <f>+Tabella2026[[#This Row],[DIFFERENZA REDDITO INFERIORE ALLA MEDIA DALLA MEDIA]]*Tabella2026[[#This Row],[POP_2024]]</f>
        <v>0</v>
      </c>
      <c r="P2670" s="3">
        <f>+Tabella2026[[#This Row],[POPOLAZIONE PER DIFFERENZA ]]/SUM(Tabella2026[[POPOLAZIONE PER DIFFERENZA ]])</f>
        <v>0</v>
      </c>
      <c r="Q2670" s="3">
        <f>+Tabella2026[[#This Row],[INCIDENZA POPOLAZIONE PER DIFFERENZA]]*(PLAFOND-SUM(Tabella2026[CONTRIBUTO SULLA BASE DELLA POPOLAZIONE]))</f>
        <v>0</v>
      </c>
      <c r="R2670" s="3">
        <f>+Tabella2026[[#This Row],[CONTRIBUTO SULLA BASE DELLA POPOLAZIONE]]+Tabella2026[[#This Row],[CONTRIBUTO SULLA BASE DEL REDDITO]]</f>
        <v>21551.71544974011</v>
      </c>
      <c r="S2670" s="3">
        <f>+Tabella2026[[#This Row],[CONTRIBUTO TOTALE]]/(PLAFOND/N_TESSERE)</f>
        <v>43.103430899480216</v>
      </c>
      <c r="T2670" s="3">
        <f>+MAX(CEILING(Tabella2026[[#This Row],[preDEF1]],1),1)</f>
        <v>44</v>
      </c>
      <c r="U2670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70" s="21">
        <f>+Tabella2026[[#This Row],[DEF - n. card]]*(PLAFOND/N_TESSERE)</f>
        <v>21500</v>
      </c>
      <c r="W2670" s="18"/>
    </row>
    <row r="2671" spans="2:23" x14ac:dyDescent="0.25">
      <c r="B2671" s="1" t="s">
        <v>5379</v>
      </c>
      <c r="C2671" s="2">
        <v>13131</v>
      </c>
      <c r="D2671" s="1" t="s">
        <v>5380</v>
      </c>
      <c r="E2671" s="1" t="s">
        <v>12</v>
      </c>
      <c r="F2671" s="1" t="s">
        <v>152</v>
      </c>
      <c r="G2671" s="1" t="s">
        <v>4778</v>
      </c>
      <c r="H2671" s="1" t="s">
        <v>15835</v>
      </c>
      <c r="I2671" s="5">
        <v>4314</v>
      </c>
      <c r="J2671" s="5">
        <v>84686888</v>
      </c>
      <c r="K2671" s="3">
        <f>+Tabella2026[[#This Row],[POP_2024]]/SUM(Tabella2026[POP_2024])</f>
        <v>7.3188776282303322E-5</v>
      </c>
      <c r="L2671" s="3">
        <f>+Tabella2026[[#This Row],[INCIDENZA POPOLAZIONE]]*(PLAFOND/2)</f>
        <v>21546.720845927888</v>
      </c>
      <c r="M2671" s="3">
        <f>+IFERROR(Tabella2026[[#This Row],[reddito_2024]]/Tabella2026[[#This Row],[POP_2024]],"")</f>
        <v>19630.711172925359</v>
      </c>
      <c r="N2671" s="3">
        <f>+IF(Tabella2026[[#This Row],[REDDITO COMPLESSIVO PROCAPITE]]&lt;media_aggr_reddito_pc,(media_aggr_reddito_pc-Tabella2026[[#This Row],[REDDITO COMPLESSIVO PROCAPITE]]),0)</f>
        <v>0</v>
      </c>
      <c r="O2671" s="3">
        <f>+Tabella2026[[#This Row],[DIFFERENZA REDDITO INFERIORE ALLA MEDIA DALLA MEDIA]]*Tabella2026[[#This Row],[POP_2024]]</f>
        <v>0</v>
      </c>
      <c r="P2671" s="3">
        <f>+Tabella2026[[#This Row],[POPOLAZIONE PER DIFFERENZA ]]/SUM(Tabella2026[[POPOLAZIONE PER DIFFERENZA ]])</f>
        <v>0</v>
      </c>
      <c r="Q2671" s="3">
        <f>+Tabella2026[[#This Row],[INCIDENZA POPOLAZIONE PER DIFFERENZA]]*(PLAFOND-SUM(Tabella2026[CONTRIBUTO SULLA BASE DELLA POPOLAZIONE]))</f>
        <v>0</v>
      </c>
      <c r="R2671" s="3">
        <f>+Tabella2026[[#This Row],[CONTRIBUTO SULLA BASE DELLA POPOLAZIONE]]+Tabella2026[[#This Row],[CONTRIBUTO SULLA BASE DEL REDDITO]]</f>
        <v>21546.720845927888</v>
      </c>
      <c r="S2671" s="3">
        <f>+Tabella2026[[#This Row],[CONTRIBUTO TOTALE]]/(PLAFOND/N_TESSERE)</f>
        <v>43.093441691855773</v>
      </c>
      <c r="T2671" s="3">
        <f>+MAX(CEILING(Tabella2026[[#This Row],[preDEF1]],1),1)</f>
        <v>44</v>
      </c>
      <c r="U2671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71" s="21">
        <f>+Tabella2026[[#This Row],[DEF - n. card]]*(PLAFOND/N_TESSERE)</f>
        <v>21500</v>
      </c>
      <c r="W2671" s="18"/>
    </row>
    <row r="2672" spans="2:23" x14ac:dyDescent="0.25">
      <c r="B2672" s="1" t="s">
        <v>5413</v>
      </c>
      <c r="C2672" s="2">
        <v>12105</v>
      </c>
      <c r="D2672" s="1" t="s">
        <v>5414</v>
      </c>
      <c r="E2672" s="1" t="s">
        <v>12</v>
      </c>
      <c r="F2672" s="1" t="s">
        <v>157</v>
      </c>
      <c r="G2672" s="1" t="s">
        <v>4778</v>
      </c>
      <c r="H2672" s="1" t="s">
        <v>15835</v>
      </c>
      <c r="I2672" s="5">
        <v>4313</v>
      </c>
      <c r="J2672" s="5">
        <v>88938150</v>
      </c>
      <c r="K2672" s="3">
        <f>+Tabella2026[[#This Row],[POP_2024]]/SUM(Tabella2026[POP_2024])</f>
        <v>7.3171810872873033E-5</v>
      </c>
      <c r="L2672" s="3">
        <f>+Tabella2026[[#This Row],[INCIDENZA POPOLAZIONE]]*(PLAFOND/2)</f>
        <v>21541.726242115667</v>
      </c>
      <c r="M2672" s="3">
        <f>+IFERROR(Tabella2026[[#This Row],[reddito_2024]]/Tabella2026[[#This Row],[POP_2024]],"")</f>
        <v>20620.948295849757</v>
      </c>
      <c r="N2672" s="3">
        <f>+IF(Tabella2026[[#This Row],[REDDITO COMPLESSIVO PROCAPITE]]&lt;media_aggr_reddito_pc,(media_aggr_reddito_pc-Tabella2026[[#This Row],[REDDITO COMPLESSIVO PROCAPITE]]),0)</f>
        <v>0</v>
      </c>
      <c r="O2672" s="3">
        <f>+Tabella2026[[#This Row],[DIFFERENZA REDDITO INFERIORE ALLA MEDIA DALLA MEDIA]]*Tabella2026[[#This Row],[POP_2024]]</f>
        <v>0</v>
      </c>
      <c r="P2672" s="3">
        <f>+Tabella2026[[#This Row],[POPOLAZIONE PER DIFFERENZA ]]/SUM(Tabella2026[[POPOLAZIONE PER DIFFERENZA ]])</f>
        <v>0</v>
      </c>
      <c r="Q2672" s="3">
        <f>+Tabella2026[[#This Row],[INCIDENZA POPOLAZIONE PER DIFFERENZA]]*(PLAFOND-SUM(Tabella2026[CONTRIBUTO SULLA BASE DELLA POPOLAZIONE]))</f>
        <v>0</v>
      </c>
      <c r="R2672" s="3">
        <f>+Tabella2026[[#This Row],[CONTRIBUTO SULLA BASE DELLA POPOLAZIONE]]+Tabella2026[[#This Row],[CONTRIBUTO SULLA BASE DEL REDDITO]]</f>
        <v>21541.726242115667</v>
      </c>
      <c r="S2672" s="3">
        <f>+Tabella2026[[#This Row],[CONTRIBUTO TOTALE]]/(PLAFOND/N_TESSERE)</f>
        <v>43.08345248423133</v>
      </c>
      <c r="T2672" s="3">
        <f>+MAX(CEILING(Tabella2026[[#This Row],[preDEF1]],1),1)</f>
        <v>44</v>
      </c>
      <c r="U2672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72" s="21">
        <f>+Tabella2026[[#This Row],[DEF - n. card]]*(PLAFOND/N_TESSERE)</f>
        <v>21500</v>
      </c>
      <c r="W2672" s="18"/>
    </row>
    <row r="2673" spans="2:23" x14ac:dyDescent="0.25">
      <c r="B2673" s="1" t="s">
        <v>5355</v>
      </c>
      <c r="C2673" s="2">
        <v>75091</v>
      </c>
      <c r="D2673" s="1" t="s">
        <v>5356</v>
      </c>
      <c r="E2673" s="1" t="s">
        <v>33</v>
      </c>
      <c r="F2673" s="1" t="s">
        <v>132</v>
      </c>
      <c r="G2673" s="1" t="s">
        <v>4778</v>
      </c>
      <c r="H2673" s="1" t="s">
        <v>15836</v>
      </c>
      <c r="I2673" s="5">
        <v>4310</v>
      </c>
      <c r="J2673" s="5">
        <v>54720124</v>
      </c>
      <c r="K2673" s="3">
        <f>+Tabella2026[[#This Row],[POP_2024]]/SUM(Tabella2026[POP_2024])</f>
        <v>7.3120914644582137E-5</v>
      </c>
      <c r="L2673" s="3">
        <f>+Tabella2026[[#This Row],[INCIDENZA POPOLAZIONE]]*(PLAFOND/2)</f>
        <v>21526.742430678998</v>
      </c>
      <c r="M2673" s="3">
        <f>+IFERROR(Tabella2026[[#This Row],[reddito_2024]]/Tabella2026[[#This Row],[POP_2024]],"")</f>
        <v>12696.084454756381</v>
      </c>
      <c r="N2673" s="3">
        <f>+IF(Tabella2026[[#This Row],[REDDITO COMPLESSIVO PROCAPITE]]&lt;media_aggr_reddito_pc,(media_aggr_reddito_pc-Tabella2026[[#This Row],[REDDITO COMPLESSIVO PROCAPITE]]),0)</f>
        <v>5128.98160785236</v>
      </c>
      <c r="O2673" s="3">
        <f>+Tabella2026[[#This Row],[DIFFERENZA REDDITO INFERIORE ALLA MEDIA DALLA MEDIA]]*Tabella2026[[#This Row],[POP_2024]]</f>
        <v>22105910.729843672</v>
      </c>
      <c r="P2673" s="3">
        <f>+Tabella2026[[#This Row],[POPOLAZIONE PER DIFFERENZA ]]/SUM(Tabella2026[[POPOLAZIONE PER DIFFERENZA ]])</f>
        <v>1.9611968421690581E-4</v>
      </c>
      <c r="Q2673" s="3">
        <f>+Tabella2026[[#This Row],[INCIDENZA POPOLAZIONE PER DIFFERENZA]]*(PLAFOND-SUM(Tabella2026[CONTRIBUTO SULLA BASE DELLA POPOLAZIONE]))</f>
        <v>57737.487943694141</v>
      </c>
      <c r="R2673" s="3">
        <f>+Tabella2026[[#This Row],[CONTRIBUTO SULLA BASE DELLA POPOLAZIONE]]+Tabella2026[[#This Row],[CONTRIBUTO SULLA BASE DEL REDDITO]]</f>
        <v>79264.230374373146</v>
      </c>
      <c r="S2673" s="3">
        <f>+Tabella2026[[#This Row],[CONTRIBUTO TOTALE]]/(PLAFOND/N_TESSERE)</f>
        <v>158.52846074874628</v>
      </c>
      <c r="T2673" s="3">
        <f>+MAX(CEILING(Tabella2026[[#This Row],[preDEF1]],1),1)</f>
        <v>159</v>
      </c>
      <c r="U2673" s="9">
        <f xml:space="preserve"> IF(ROW(Tabella2026[[#This Row],[preDEF2]]) - ROW(Tabella2026[[#Headers],[preDEF2]])&lt;=ABS(SUM(Tabella2026[preDEF2])-N_TESSERE),Tabella2026[[#This Row],[preDEF2]]-1,Tabella2026[[#This Row],[preDEF2]])</f>
        <v>158</v>
      </c>
      <c r="V2673" s="21">
        <f>+Tabella2026[[#This Row],[DEF - n. card]]*(PLAFOND/N_TESSERE)</f>
        <v>79000</v>
      </c>
      <c r="W2673" s="18"/>
    </row>
    <row r="2674" spans="2:23" x14ac:dyDescent="0.25">
      <c r="B2674" s="1" t="s">
        <v>5243</v>
      </c>
      <c r="C2674" s="2">
        <v>1308</v>
      </c>
      <c r="D2674" s="1" t="s">
        <v>5244</v>
      </c>
      <c r="E2674" s="1" t="s">
        <v>18</v>
      </c>
      <c r="F2674" s="1" t="s">
        <v>17</v>
      </c>
      <c r="G2674" s="1" t="s">
        <v>4778</v>
      </c>
      <c r="H2674" s="1" t="s">
        <v>15835</v>
      </c>
      <c r="I2674" s="5">
        <v>4310</v>
      </c>
      <c r="J2674" s="5">
        <v>84951432</v>
      </c>
      <c r="K2674" s="3">
        <f>+Tabella2026[[#This Row],[POP_2024]]/SUM(Tabella2026[POP_2024])</f>
        <v>7.3120914644582137E-5</v>
      </c>
      <c r="L2674" s="3">
        <f>+Tabella2026[[#This Row],[INCIDENZA POPOLAZIONE]]*(PLAFOND/2)</f>
        <v>21526.742430678998</v>
      </c>
      <c r="M2674" s="3">
        <f>+IFERROR(Tabella2026[[#This Row],[reddito_2024]]/Tabella2026[[#This Row],[POP_2024]],"")</f>
        <v>19710.309048723899</v>
      </c>
      <c r="N2674" s="3">
        <f>+IF(Tabella2026[[#This Row],[REDDITO COMPLESSIVO PROCAPITE]]&lt;media_aggr_reddito_pc,(media_aggr_reddito_pc-Tabella2026[[#This Row],[REDDITO COMPLESSIVO PROCAPITE]]),0)</f>
        <v>0</v>
      </c>
      <c r="O2674" s="3">
        <f>+Tabella2026[[#This Row],[DIFFERENZA REDDITO INFERIORE ALLA MEDIA DALLA MEDIA]]*Tabella2026[[#This Row],[POP_2024]]</f>
        <v>0</v>
      </c>
      <c r="P2674" s="3">
        <f>+Tabella2026[[#This Row],[POPOLAZIONE PER DIFFERENZA ]]/SUM(Tabella2026[[POPOLAZIONE PER DIFFERENZA ]])</f>
        <v>0</v>
      </c>
      <c r="Q2674" s="3">
        <f>+Tabella2026[[#This Row],[INCIDENZA POPOLAZIONE PER DIFFERENZA]]*(PLAFOND-SUM(Tabella2026[CONTRIBUTO SULLA BASE DELLA POPOLAZIONE]))</f>
        <v>0</v>
      </c>
      <c r="R2674" s="3">
        <f>+Tabella2026[[#This Row],[CONTRIBUTO SULLA BASE DELLA POPOLAZIONE]]+Tabella2026[[#This Row],[CONTRIBUTO SULLA BASE DEL REDDITO]]</f>
        <v>21526.742430678998</v>
      </c>
      <c r="S2674" s="3">
        <f>+Tabella2026[[#This Row],[CONTRIBUTO TOTALE]]/(PLAFOND/N_TESSERE)</f>
        <v>43.053484861357994</v>
      </c>
      <c r="T2674" s="3">
        <f>+MAX(CEILING(Tabella2026[[#This Row],[preDEF1]],1),1)</f>
        <v>44</v>
      </c>
      <c r="U2674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74" s="21">
        <f>+Tabella2026[[#This Row],[DEF - n. card]]*(PLAFOND/N_TESSERE)</f>
        <v>21500</v>
      </c>
      <c r="W2674" s="18"/>
    </row>
    <row r="2675" spans="2:23" x14ac:dyDescent="0.25">
      <c r="B2675" s="1" t="s">
        <v>5393</v>
      </c>
      <c r="C2675" s="2">
        <v>28041</v>
      </c>
      <c r="D2675" s="1" t="s">
        <v>5394</v>
      </c>
      <c r="E2675" s="1" t="s">
        <v>38</v>
      </c>
      <c r="F2675" s="1" t="s">
        <v>45</v>
      </c>
      <c r="G2675" s="1" t="s">
        <v>4778</v>
      </c>
      <c r="H2675" s="1" t="s">
        <v>15835</v>
      </c>
      <c r="I2675" s="5">
        <v>4308</v>
      </c>
      <c r="J2675" s="5">
        <v>78692230</v>
      </c>
      <c r="K2675" s="3">
        <f>+Tabella2026[[#This Row],[POP_2024]]/SUM(Tabella2026[POP_2024])</f>
        <v>7.3086983825721544E-5</v>
      </c>
      <c r="L2675" s="3">
        <f>+Tabella2026[[#This Row],[INCIDENZA POPOLAZIONE]]*(PLAFOND/2)</f>
        <v>21516.753223054555</v>
      </c>
      <c r="M2675" s="3">
        <f>+IFERROR(Tabella2026[[#This Row],[reddito_2024]]/Tabella2026[[#This Row],[POP_2024]],"")</f>
        <v>18266.534354688953</v>
      </c>
      <c r="N2675" s="3">
        <f>+IF(Tabella2026[[#This Row],[REDDITO COMPLESSIVO PROCAPITE]]&lt;media_aggr_reddito_pc,(media_aggr_reddito_pc-Tabella2026[[#This Row],[REDDITO COMPLESSIVO PROCAPITE]]),0)</f>
        <v>0</v>
      </c>
      <c r="O2675" s="3">
        <f>+Tabella2026[[#This Row],[DIFFERENZA REDDITO INFERIORE ALLA MEDIA DALLA MEDIA]]*Tabella2026[[#This Row],[POP_2024]]</f>
        <v>0</v>
      </c>
      <c r="P2675" s="3">
        <f>+Tabella2026[[#This Row],[POPOLAZIONE PER DIFFERENZA ]]/SUM(Tabella2026[[POPOLAZIONE PER DIFFERENZA ]])</f>
        <v>0</v>
      </c>
      <c r="Q2675" s="3">
        <f>+Tabella2026[[#This Row],[INCIDENZA POPOLAZIONE PER DIFFERENZA]]*(PLAFOND-SUM(Tabella2026[CONTRIBUTO SULLA BASE DELLA POPOLAZIONE]))</f>
        <v>0</v>
      </c>
      <c r="R2675" s="3">
        <f>+Tabella2026[[#This Row],[CONTRIBUTO SULLA BASE DELLA POPOLAZIONE]]+Tabella2026[[#This Row],[CONTRIBUTO SULLA BASE DEL REDDITO]]</f>
        <v>21516.753223054555</v>
      </c>
      <c r="S2675" s="3">
        <f>+Tabella2026[[#This Row],[CONTRIBUTO TOTALE]]/(PLAFOND/N_TESSERE)</f>
        <v>43.033506446109108</v>
      </c>
      <c r="T2675" s="3">
        <f>+MAX(CEILING(Tabella2026[[#This Row],[preDEF1]],1),1)</f>
        <v>44</v>
      </c>
      <c r="U2675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75" s="21">
        <f>+Tabella2026[[#This Row],[DEF - n. card]]*(PLAFOND/N_TESSERE)</f>
        <v>21500</v>
      </c>
      <c r="W2675" s="18"/>
    </row>
    <row r="2676" spans="2:23" x14ac:dyDescent="0.25">
      <c r="B2676" s="1" t="s">
        <v>5375</v>
      </c>
      <c r="C2676" s="2">
        <v>16124</v>
      </c>
      <c r="D2676" s="1" t="s">
        <v>5376</v>
      </c>
      <c r="E2676" s="1" t="s">
        <v>12</v>
      </c>
      <c r="F2676" s="1" t="s">
        <v>93</v>
      </c>
      <c r="G2676" s="1" t="s">
        <v>4778</v>
      </c>
      <c r="H2676" s="1" t="s">
        <v>15835</v>
      </c>
      <c r="I2676" s="5">
        <v>4307</v>
      </c>
      <c r="J2676" s="5">
        <v>86054476</v>
      </c>
      <c r="K2676" s="3">
        <f>+Tabella2026[[#This Row],[POP_2024]]/SUM(Tabella2026[POP_2024])</f>
        <v>7.3070018416291241E-5</v>
      </c>
      <c r="L2676" s="3">
        <f>+Tabella2026[[#This Row],[INCIDENZA POPOLAZIONE]]*(PLAFOND/2)</f>
        <v>21511.75861924233</v>
      </c>
      <c r="M2676" s="3">
        <f>+IFERROR(Tabella2026[[#This Row],[reddito_2024]]/Tabella2026[[#This Row],[POP_2024]],"")</f>
        <v>19980.143022985838</v>
      </c>
      <c r="N2676" s="3">
        <f>+IF(Tabella2026[[#This Row],[REDDITO COMPLESSIVO PROCAPITE]]&lt;media_aggr_reddito_pc,(media_aggr_reddito_pc-Tabella2026[[#This Row],[REDDITO COMPLESSIVO PROCAPITE]]),0)</f>
        <v>0</v>
      </c>
      <c r="O2676" s="3">
        <f>+Tabella2026[[#This Row],[DIFFERENZA REDDITO INFERIORE ALLA MEDIA DALLA MEDIA]]*Tabella2026[[#This Row],[POP_2024]]</f>
        <v>0</v>
      </c>
      <c r="P2676" s="3">
        <f>+Tabella2026[[#This Row],[POPOLAZIONE PER DIFFERENZA ]]/SUM(Tabella2026[[POPOLAZIONE PER DIFFERENZA ]])</f>
        <v>0</v>
      </c>
      <c r="Q2676" s="3">
        <f>+Tabella2026[[#This Row],[INCIDENZA POPOLAZIONE PER DIFFERENZA]]*(PLAFOND-SUM(Tabella2026[CONTRIBUTO SULLA BASE DELLA POPOLAZIONE]))</f>
        <v>0</v>
      </c>
      <c r="R2676" s="3">
        <f>+Tabella2026[[#This Row],[CONTRIBUTO SULLA BASE DELLA POPOLAZIONE]]+Tabella2026[[#This Row],[CONTRIBUTO SULLA BASE DEL REDDITO]]</f>
        <v>21511.75861924233</v>
      </c>
      <c r="S2676" s="3">
        <f>+Tabella2026[[#This Row],[CONTRIBUTO TOTALE]]/(PLAFOND/N_TESSERE)</f>
        <v>43.023517238484658</v>
      </c>
      <c r="T2676" s="3">
        <f>+MAX(CEILING(Tabella2026[[#This Row],[preDEF1]],1),1)</f>
        <v>44</v>
      </c>
      <c r="U2676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76" s="21">
        <f>+Tabella2026[[#This Row],[DEF - n. card]]*(PLAFOND/N_TESSERE)</f>
        <v>21500</v>
      </c>
      <c r="W2676" s="18"/>
    </row>
    <row r="2677" spans="2:23" x14ac:dyDescent="0.25">
      <c r="B2677" s="1" t="s">
        <v>5507</v>
      </c>
      <c r="C2677" s="2">
        <v>1148</v>
      </c>
      <c r="D2677" s="1" t="s">
        <v>5508</v>
      </c>
      <c r="E2677" s="1" t="s">
        <v>18</v>
      </c>
      <c r="F2677" s="1" t="s">
        <v>17</v>
      </c>
      <c r="G2677" s="1" t="s">
        <v>4778</v>
      </c>
      <c r="H2677" s="1" t="s">
        <v>15835</v>
      </c>
      <c r="I2677" s="5">
        <v>4307</v>
      </c>
      <c r="J2677" s="5">
        <v>82876748</v>
      </c>
      <c r="K2677" s="3">
        <f>+Tabella2026[[#This Row],[POP_2024]]/SUM(Tabella2026[POP_2024])</f>
        <v>7.3070018416291241E-5</v>
      </c>
      <c r="L2677" s="3">
        <f>+Tabella2026[[#This Row],[INCIDENZA POPOLAZIONE]]*(PLAFOND/2)</f>
        <v>21511.75861924233</v>
      </c>
      <c r="M2677" s="3">
        <f>+IFERROR(Tabella2026[[#This Row],[reddito_2024]]/Tabella2026[[#This Row],[POP_2024]],"")</f>
        <v>19242.337589969815</v>
      </c>
      <c r="N2677" s="3">
        <f>+IF(Tabella2026[[#This Row],[REDDITO COMPLESSIVO PROCAPITE]]&lt;media_aggr_reddito_pc,(media_aggr_reddito_pc-Tabella2026[[#This Row],[REDDITO COMPLESSIVO PROCAPITE]]),0)</f>
        <v>0</v>
      </c>
      <c r="O2677" s="3">
        <f>+Tabella2026[[#This Row],[DIFFERENZA REDDITO INFERIORE ALLA MEDIA DALLA MEDIA]]*Tabella2026[[#This Row],[POP_2024]]</f>
        <v>0</v>
      </c>
      <c r="P2677" s="3">
        <f>+Tabella2026[[#This Row],[POPOLAZIONE PER DIFFERENZA ]]/SUM(Tabella2026[[POPOLAZIONE PER DIFFERENZA ]])</f>
        <v>0</v>
      </c>
      <c r="Q2677" s="3">
        <f>+Tabella2026[[#This Row],[INCIDENZA POPOLAZIONE PER DIFFERENZA]]*(PLAFOND-SUM(Tabella2026[CONTRIBUTO SULLA BASE DELLA POPOLAZIONE]))</f>
        <v>0</v>
      </c>
      <c r="R2677" s="3">
        <f>+Tabella2026[[#This Row],[CONTRIBUTO SULLA BASE DELLA POPOLAZIONE]]+Tabella2026[[#This Row],[CONTRIBUTO SULLA BASE DEL REDDITO]]</f>
        <v>21511.75861924233</v>
      </c>
      <c r="S2677" s="3">
        <f>+Tabella2026[[#This Row],[CONTRIBUTO TOTALE]]/(PLAFOND/N_TESSERE)</f>
        <v>43.023517238484658</v>
      </c>
      <c r="T2677" s="3">
        <f>+MAX(CEILING(Tabella2026[[#This Row],[preDEF1]],1),1)</f>
        <v>44</v>
      </c>
      <c r="U2677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77" s="21">
        <f>+Tabella2026[[#This Row],[DEF - n. card]]*(PLAFOND/N_TESSERE)</f>
        <v>21500</v>
      </c>
      <c r="W2677" s="18"/>
    </row>
    <row r="2678" spans="2:23" x14ac:dyDescent="0.25">
      <c r="B2678" s="1" t="s">
        <v>5259</v>
      </c>
      <c r="C2678" s="2">
        <v>86020</v>
      </c>
      <c r="D2678" s="1" t="s">
        <v>5260</v>
      </c>
      <c r="E2678" s="1" t="s">
        <v>21</v>
      </c>
      <c r="F2678" s="1" t="s">
        <v>776</v>
      </c>
      <c r="G2678" s="1" t="s">
        <v>4778</v>
      </c>
      <c r="H2678" s="1" t="s">
        <v>15836</v>
      </c>
      <c r="I2678" s="5">
        <v>4305</v>
      </c>
      <c r="J2678" s="5">
        <v>45512988</v>
      </c>
      <c r="K2678" s="3">
        <f>+Tabella2026[[#This Row],[POP_2024]]/SUM(Tabella2026[POP_2024])</f>
        <v>7.3036087597430649E-5</v>
      </c>
      <c r="L2678" s="3">
        <f>+Tabella2026[[#This Row],[INCIDENZA POPOLAZIONE]]*(PLAFOND/2)</f>
        <v>21501.769411617886</v>
      </c>
      <c r="M2678" s="3">
        <f>+IFERROR(Tabella2026[[#This Row],[reddito_2024]]/Tabella2026[[#This Row],[POP_2024]],"")</f>
        <v>10572.122648083623</v>
      </c>
      <c r="N2678" s="3">
        <f>+IF(Tabella2026[[#This Row],[REDDITO COMPLESSIVO PROCAPITE]]&lt;media_aggr_reddito_pc,(media_aggr_reddito_pc-Tabella2026[[#This Row],[REDDITO COMPLESSIVO PROCAPITE]]),0)</f>
        <v>7252.943414525118</v>
      </c>
      <c r="O2678" s="3">
        <f>+Tabella2026[[#This Row],[DIFFERENZA REDDITO INFERIORE ALLA MEDIA DALLA MEDIA]]*Tabella2026[[#This Row],[POP_2024]]</f>
        <v>31223921.399530634</v>
      </c>
      <c r="P2678" s="3">
        <f>+Tabella2026[[#This Row],[POPOLAZIONE PER DIFFERENZA ]]/SUM(Tabella2026[[POPOLAZIONE PER DIFFERENZA ]])</f>
        <v>2.7701304324107077E-4</v>
      </c>
      <c r="Q2678" s="3">
        <f>+Tabella2026[[#This Row],[INCIDENZA POPOLAZIONE PER DIFFERENZA]]*(PLAFOND-SUM(Tabella2026[CONTRIBUTO SULLA BASE DELLA POPOLAZIONE]))</f>
        <v>81552.432170389133</v>
      </c>
      <c r="R2678" s="3">
        <f>+Tabella2026[[#This Row],[CONTRIBUTO SULLA BASE DELLA POPOLAZIONE]]+Tabella2026[[#This Row],[CONTRIBUTO SULLA BASE DEL REDDITO]]</f>
        <v>103054.20158200702</v>
      </c>
      <c r="S2678" s="3">
        <f>+Tabella2026[[#This Row],[CONTRIBUTO TOTALE]]/(PLAFOND/N_TESSERE)</f>
        <v>206.10840316401405</v>
      </c>
      <c r="T2678" s="3">
        <f>+MAX(CEILING(Tabella2026[[#This Row],[preDEF1]],1),1)</f>
        <v>207</v>
      </c>
      <c r="U2678" s="9">
        <f xml:space="preserve"> IF(ROW(Tabella2026[[#This Row],[preDEF2]]) - ROW(Tabella2026[[#Headers],[preDEF2]])&lt;=ABS(SUM(Tabella2026[preDEF2])-N_TESSERE),Tabella2026[[#This Row],[preDEF2]]-1,Tabella2026[[#This Row],[preDEF2]])</f>
        <v>206</v>
      </c>
      <c r="V2678" s="21">
        <f>+Tabella2026[[#This Row],[DEF - n. card]]*(PLAFOND/N_TESSERE)</f>
        <v>103000</v>
      </c>
      <c r="W2678" s="18"/>
    </row>
    <row r="2679" spans="2:23" x14ac:dyDescent="0.25">
      <c r="B2679" s="1" t="s">
        <v>5307</v>
      </c>
      <c r="C2679" s="2">
        <v>7020</v>
      </c>
      <c r="D2679" s="1" t="s">
        <v>5308</v>
      </c>
      <c r="E2679" s="1" t="s">
        <v>565</v>
      </c>
      <c r="F2679" s="1" t="s">
        <v>565</v>
      </c>
      <c r="G2679" s="1" t="s">
        <v>4778</v>
      </c>
      <c r="H2679" s="1" t="s">
        <v>15835</v>
      </c>
      <c r="I2679" s="5">
        <v>4303</v>
      </c>
      <c r="J2679" s="5">
        <v>89688744</v>
      </c>
      <c r="K2679" s="3">
        <f>+Tabella2026[[#This Row],[POP_2024]]/SUM(Tabella2026[POP_2024])</f>
        <v>7.3002156778570056E-5</v>
      </c>
      <c r="L2679" s="3">
        <f>+Tabella2026[[#This Row],[INCIDENZA POPOLAZIONE]]*(PLAFOND/2)</f>
        <v>21491.780203993439</v>
      </c>
      <c r="M2679" s="3">
        <f>+IFERROR(Tabella2026[[#This Row],[reddito_2024]]/Tabella2026[[#This Row],[POP_2024]],"")</f>
        <v>20843.305600743668</v>
      </c>
      <c r="N2679" s="3">
        <f>+IF(Tabella2026[[#This Row],[REDDITO COMPLESSIVO PROCAPITE]]&lt;media_aggr_reddito_pc,(media_aggr_reddito_pc-Tabella2026[[#This Row],[REDDITO COMPLESSIVO PROCAPITE]]),0)</f>
        <v>0</v>
      </c>
      <c r="O2679" s="3">
        <f>+Tabella2026[[#This Row],[DIFFERENZA REDDITO INFERIORE ALLA MEDIA DALLA MEDIA]]*Tabella2026[[#This Row],[POP_2024]]</f>
        <v>0</v>
      </c>
      <c r="P2679" s="3">
        <f>+Tabella2026[[#This Row],[POPOLAZIONE PER DIFFERENZA ]]/SUM(Tabella2026[[POPOLAZIONE PER DIFFERENZA ]])</f>
        <v>0</v>
      </c>
      <c r="Q2679" s="3">
        <f>+Tabella2026[[#This Row],[INCIDENZA POPOLAZIONE PER DIFFERENZA]]*(PLAFOND-SUM(Tabella2026[CONTRIBUTO SULLA BASE DELLA POPOLAZIONE]))</f>
        <v>0</v>
      </c>
      <c r="R2679" s="3">
        <f>+Tabella2026[[#This Row],[CONTRIBUTO SULLA BASE DELLA POPOLAZIONE]]+Tabella2026[[#This Row],[CONTRIBUTO SULLA BASE DEL REDDITO]]</f>
        <v>21491.780203993439</v>
      </c>
      <c r="S2679" s="3">
        <f>+Tabella2026[[#This Row],[CONTRIBUTO TOTALE]]/(PLAFOND/N_TESSERE)</f>
        <v>42.983560407986879</v>
      </c>
      <c r="T2679" s="3">
        <f>+MAX(CEILING(Tabella2026[[#This Row],[preDEF1]],1),1)</f>
        <v>43</v>
      </c>
      <c r="U2679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679" s="21">
        <f>+Tabella2026[[#This Row],[DEF - n. card]]*(PLAFOND/N_TESSERE)</f>
        <v>21000</v>
      </c>
      <c r="W2679" s="18"/>
    </row>
    <row r="2680" spans="2:23" x14ac:dyDescent="0.25">
      <c r="B2680" s="1" t="s">
        <v>5363</v>
      </c>
      <c r="C2680" s="2">
        <v>25036</v>
      </c>
      <c r="D2680" s="1" t="s">
        <v>5364</v>
      </c>
      <c r="E2680" s="1" t="s">
        <v>38</v>
      </c>
      <c r="F2680" s="1" t="s">
        <v>514</v>
      </c>
      <c r="G2680" s="1" t="s">
        <v>4778</v>
      </c>
      <c r="H2680" s="1" t="s">
        <v>15835</v>
      </c>
      <c r="I2680" s="5">
        <v>4301</v>
      </c>
      <c r="J2680" s="5">
        <v>87031088</v>
      </c>
      <c r="K2680" s="3">
        <f>+Tabella2026[[#This Row],[POP_2024]]/SUM(Tabella2026[POP_2024])</f>
        <v>7.2968225959709463E-5</v>
      </c>
      <c r="L2680" s="3">
        <f>+Tabella2026[[#This Row],[INCIDENZA POPOLAZIONE]]*(PLAFOND/2)</f>
        <v>21481.790996368996</v>
      </c>
      <c r="M2680" s="3">
        <f>+IFERROR(Tabella2026[[#This Row],[reddito_2024]]/Tabella2026[[#This Row],[POP_2024]],"")</f>
        <v>20235.082073936293</v>
      </c>
      <c r="N2680" s="3">
        <f>+IF(Tabella2026[[#This Row],[REDDITO COMPLESSIVO PROCAPITE]]&lt;media_aggr_reddito_pc,(media_aggr_reddito_pc-Tabella2026[[#This Row],[REDDITO COMPLESSIVO PROCAPITE]]),0)</f>
        <v>0</v>
      </c>
      <c r="O2680" s="3">
        <f>+Tabella2026[[#This Row],[DIFFERENZA REDDITO INFERIORE ALLA MEDIA DALLA MEDIA]]*Tabella2026[[#This Row],[POP_2024]]</f>
        <v>0</v>
      </c>
      <c r="P2680" s="3">
        <f>+Tabella2026[[#This Row],[POPOLAZIONE PER DIFFERENZA ]]/SUM(Tabella2026[[POPOLAZIONE PER DIFFERENZA ]])</f>
        <v>0</v>
      </c>
      <c r="Q2680" s="3">
        <f>+Tabella2026[[#This Row],[INCIDENZA POPOLAZIONE PER DIFFERENZA]]*(PLAFOND-SUM(Tabella2026[CONTRIBUTO SULLA BASE DELLA POPOLAZIONE]))</f>
        <v>0</v>
      </c>
      <c r="R2680" s="3">
        <f>+Tabella2026[[#This Row],[CONTRIBUTO SULLA BASE DELLA POPOLAZIONE]]+Tabella2026[[#This Row],[CONTRIBUTO SULLA BASE DEL REDDITO]]</f>
        <v>21481.790996368996</v>
      </c>
      <c r="S2680" s="3">
        <f>+Tabella2026[[#This Row],[CONTRIBUTO TOTALE]]/(PLAFOND/N_TESSERE)</f>
        <v>42.963581992737993</v>
      </c>
      <c r="T2680" s="3">
        <f>+MAX(CEILING(Tabella2026[[#This Row],[preDEF1]],1),1)</f>
        <v>43</v>
      </c>
      <c r="U2680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680" s="21">
        <f>+Tabella2026[[#This Row],[DEF - n. card]]*(PLAFOND/N_TESSERE)</f>
        <v>21000</v>
      </c>
      <c r="W2680" s="18"/>
    </row>
    <row r="2681" spans="2:23" x14ac:dyDescent="0.25">
      <c r="B2681" s="1" t="s">
        <v>5323</v>
      </c>
      <c r="C2681" s="2">
        <v>60053</v>
      </c>
      <c r="D2681" s="1" t="s">
        <v>5324</v>
      </c>
      <c r="E2681" s="1" t="s">
        <v>8</v>
      </c>
      <c r="F2681" s="1" t="s">
        <v>397</v>
      </c>
      <c r="G2681" s="1" t="s">
        <v>4778</v>
      </c>
      <c r="H2681" s="1" t="s">
        <v>15834</v>
      </c>
      <c r="I2681" s="5">
        <v>4300</v>
      </c>
      <c r="J2681" s="5">
        <v>64617656</v>
      </c>
      <c r="K2681" s="3">
        <f>+Tabella2026[[#This Row],[POP_2024]]/SUM(Tabella2026[POP_2024])</f>
        <v>7.295126055027916E-5</v>
      </c>
      <c r="L2681" s="3">
        <f>+Tabella2026[[#This Row],[INCIDENZA POPOLAZIONE]]*(PLAFOND/2)</f>
        <v>21476.796392556771</v>
      </c>
      <c r="M2681" s="3">
        <f>+IFERROR(Tabella2026[[#This Row],[reddito_2024]]/Tabella2026[[#This Row],[POP_2024]],"")</f>
        <v>15027.361860465116</v>
      </c>
      <c r="N2681" s="3">
        <f>+IF(Tabella2026[[#This Row],[REDDITO COMPLESSIVO PROCAPITE]]&lt;media_aggr_reddito_pc,(media_aggr_reddito_pc-Tabella2026[[#This Row],[REDDITO COMPLESSIVO PROCAPITE]]),0)</f>
        <v>2797.7042021436246</v>
      </c>
      <c r="O2681" s="3">
        <f>+Tabella2026[[#This Row],[DIFFERENZA REDDITO INFERIORE ALLA MEDIA DALLA MEDIA]]*Tabella2026[[#This Row],[POP_2024]]</f>
        <v>12030128.069217585</v>
      </c>
      <c r="P2681" s="3">
        <f>+Tabella2026[[#This Row],[POPOLAZIONE PER DIFFERENZA ]]/SUM(Tabella2026[[POPOLAZIONE PER DIFFERENZA ]])</f>
        <v>1.067291434792007E-4</v>
      </c>
      <c r="Q2681" s="3">
        <f>+Tabella2026[[#This Row],[INCIDENZA POPOLAZIONE PER DIFFERENZA]]*(PLAFOND-SUM(Tabella2026[CONTRIBUTO SULLA BASE DELLA POPOLAZIONE]))</f>
        <v>31420.979793419207</v>
      </c>
      <c r="R2681" s="3">
        <f>+Tabella2026[[#This Row],[CONTRIBUTO SULLA BASE DELLA POPOLAZIONE]]+Tabella2026[[#This Row],[CONTRIBUTO SULLA BASE DEL REDDITO]]</f>
        <v>52897.776185975978</v>
      </c>
      <c r="S2681" s="3">
        <f>+Tabella2026[[#This Row],[CONTRIBUTO TOTALE]]/(PLAFOND/N_TESSERE)</f>
        <v>105.79555237195196</v>
      </c>
      <c r="T2681" s="3">
        <f>+MAX(CEILING(Tabella2026[[#This Row],[preDEF1]],1),1)</f>
        <v>106</v>
      </c>
      <c r="U2681" s="9">
        <f xml:space="preserve"> IF(ROW(Tabella2026[[#This Row],[preDEF2]]) - ROW(Tabella2026[[#Headers],[preDEF2]])&lt;=ABS(SUM(Tabella2026[preDEF2])-N_TESSERE),Tabella2026[[#This Row],[preDEF2]]-1,Tabella2026[[#This Row],[preDEF2]])</f>
        <v>105</v>
      </c>
      <c r="V2681" s="21">
        <f>+Tabella2026[[#This Row],[DEF - n. card]]*(PLAFOND/N_TESSERE)</f>
        <v>52500</v>
      </c>
      <c r="W2681" s="18"/>
    </row>
    <row r="2682" spans="2:23" x14ac:dyDescent="0.25">
      <c r="B2682" s="1" t="s">
        <v>5325</v>
      </c>
      <c r="C2682" s="2">
        <v>10004</v>
      </c>
      <c r="D2682" s="1" t="s">
        <v>5326</v>
      </c>
      <c r="E2682" s="1" t="s">
        <v>24</v>
      </c>
      <c r="F2682" s="1" t="s">
        <v>23</v>
      </c>
      <c r="G2682" s="1" t="s">
        <v>4778</v>
      </c>
      <c r="H2682" s="1" t="s">
        <v>15835</v>
      </c>
      <c r="I2682" s="5">
        <v>4298</v>
      </c>
      <c r="J2682" s="5">
        <v>119308885</v>
      </c>
      <c r="K2682" s="3">
        <f>+Tabella2026[[#This Row],[POP_2024]]/SUM(Tabella2026[POP_2024])</f>
        <v>7.2917329731418567E-5</v>
      </c>
      <c r="L2682" s="3">
        <f>+Tabella2026[[#This Row],[INCIDENZA POPOLAZIONE]]*(PLAFOND/2)</f>
        <v>21466.807184932328</v>
      </c>
      <c r="M2682" s="3">
        <f>+IFERROR(Tabella2026[[#This Row],[reddito_2024]]/Tabella2026[[#This Row],[POP_2024]],"")</f>
        <v>27759.16356444858</v>
      </c>
      <c r="N2682" s="3">
        <f>+IF(Tabella2026[[#This Row],[REDDITO COMPLESSIVO PROCAPITE]]&lt;media_aggr_reddito_pc,(media_aggr_reddito_pc-Tabella2026[[#This Row],[REDDITO COMPLESSIVO PROCAPITE]]),0)</f>
        <v>0</v>
      </c>
      <c r="O2682" s="3">
        <f>+Tabella2026[[#This Row],[DIFFERENZA REDDITO INFERIORE ALLA MEDIA DALLA MEDIA]]*Tabella2026[[#This Row],[POP_2024]]</f>
        <v>0</v>
      </c>
      <c r="P2682" s="3">
        <f>+Tabella2026[[#This Row],[POPOLAZIONE PER DIFFERENZA ]]/SUM(Tabella2026[[POPOLAZIONE PER DIFFERENZA ]])</f>
        <v>0</v>
      </c>
      <c r="Q2682" s="3">
        <f>+Tabella2026[[#This Row],[INCIDENZA POPOLAZIONE PER DIFFERENZA]]*(PLAFOND-SUM(Tabella2026[CONTRIBUTO SULLA BASE DELLA POPOLAZIONE]))</f>
        <v>0</v>
      </c>
      <c r="R2682" s="3">
        <f>+Tabella2026[[#This Row],[CONTRIBUTO SULLA BASE DELLA POPOLAZIONE]]+Tabella2026[[#This Row],[CONTRIBUTO SULLA BASE DEL REDDITO]]</f>
        <v>21466.807184932328</v>
      </c>
      <c r="S2682" s="3">
        <f>+Tabella2026[[#This Row],[CONTRIBUTO TOTALE]]/(PLAFOND/N_TESSERE)</f>
        <v>42.933614369864657</v>
      </c>
      <c r="T2682" s="3">
        <f>+MAX(CEILING(Tabella2026[[#This Row],[preDEF1]],1),1)</f>
        <v>43</v>
      </c>
      <c r="U2682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682" s="21">
        <f>+Tabella2026[[#This Row],[DEF - n. card]]*(PLAFOND/N_TESSERE)</f>
        <v>21000</v>
      </c>
      <c r="W2682" s="18"/>
    </row>
    <row r="2683" spans="2:23" x14ac:dyDescent="0.25">
      <c r="B2683" s="1" t="s">
        <v>5357</v>
      </c>
      <c r="C2683" s="2">
        <v>3079</v>
      </c>
      <c r="D2683" s="1" t="s">
        <v>5358</v>
      </c>
      <c r="E2683" s="1" t="s">
        <v>18</v>
      </c>
      <c r="F2683" s="1" t="s">
        <v>114</v>
      </c>
      <c r="G2683" s="1" t="s">
        <v>4778</v>
      </c>
      <c r="H2683" s="1" t="s">
        <v>15835</v>
      </c>
      <c r="I2683" s="5">
        <v>4297</v>
      </c>
      <c r="J2683" s="5">
        <v>91133356</v>
      </c>
      <c r="K2683" s="3">
        <f>+Tabella2026[[#This Row],[POP_2024]]/SUM(Tabella2026[POP_2024])</f>
        <v>7.2900364321988264E-5</v>
      </c>
      <c r="L2683" s="3">
        <f>+Tabella2026[[#This Row],[INCIDENZA POPOLAZIONE]]*(PLAFOND/2)</f>
        <v>21461.812581120103</v>
      </c>
      <c r="M2683" s="3">
        <f>+IFERROR(Tabella2026[[#This Row],[reddito_2024]]/Tabella2026[[#This Row],[POP_2024]],"")</f>
        <v>21208.600418896905</v>
      </c>
      <c r="N2683" s="3">
        <f>+IF(Tabella2026[[#This Row],[REDDITO COMPLESSIVO PROCAPITE]]&lt;media_aggr_reddito_pc,(media_aggr_reddito_pc-Tabella2026[[#This Row],[REDDITO COMPLESSIVO PROCAPITE]]),0)</f>
        <v>0</v>
      </c>
      <c r="O2683" s="3">
        <f>+Tabella2026[[#This Row],[DIFFERENZA REDDITO INFERIORE ALLA MEDIA DALLA MEDIA]]*Tabella2026[[#This Row],[POP_2024]]</f>
        <v>0</v>
      </c>
      <c r="P2683" s="3">
        <f>+Tabella2026[[#This Row],[POPOLAZIONE PER DIFFERENZA ]]/SUM(Tabella2026[[POPOLAZIONE PER DIFFERENZA ]])</f>
        <v>0</v>
      </c>
      <c r="Q2683" s="3">
        <f>+Tabella2026[[#This Row],[INCIDENZA POPOLAZIONE PER DIFFERENZA]]*(PLAFOND-SUM(Tabella2026[CONTRIBUTO SULLA BASE DELLA POPOLAZIONE]))</f>
        <v>0</v>
      </c>
      <c r="R2683" s="3">
        <f>+Tabella2026[[#This Row],[CONTRIBUTO SULLA BASE DELLA POPOLAZIONE]]+Tabella2026[[#This Row],[CONTRIBUTO SULLA BASE DEL REDDITO]]</f>
        <v>21461.812581120103</v>
      </c>
      <c r="S2683" s="3">
        <f>+Tabella2026[[#This Row],[CONTRIBUTO TOTALE]]/(PLAFOND/N_TESSERE)</f>
        <v>42.923625162240207</v>
      </c>
      <c r="T2683" s="3">
        <f>+MAX(CEILING(Tabella2026[[#This Row],[preDEF1]],1),1)</f>
        <v>43</v>
      </c>
      <c r="U2683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683" s="21">
        <f>+Tabella2026[[#This Row],[DEF - n. card]]*(PLAFOND/N_TESSERE)</f>
        <v>21000</v>
      </c>
      <c r="W2683" s="18"/>
    </row>
    <row r="2684" spans="2:23" x14ac:dyDescent="0.25">
      <c r="B2684" s="1" t="s">
        <v>5423</v>
      </c>
      <c r="C2684" s="2">
        <v>112064</v>
      </c>
      <c r="D2684" s="1" t="s">
        <v>5424</v>
      </c>
      <c r="E2684" s="1" t="s">
        <v>76</v>
      </c>
      <c r="F2684" s="1" t="s">
        <v>88</v>
      </c>
      <c r="G2684" s="1" t="s">
        <v>4778</v>
      </c>
      <c r="H2684" s="1" t="s">
        <v>15836</v>
      </c>
      <c r="I2684" s="5">
        <v>4293</v>
      </c>
      <c r="J2684" s="5">
        <v>57279922</v>
      </c>
      <c r="K2684" s="3">
        <f>+Tabella2026[[#This Row],[POP_2024]]/SUM(Tabella2026[POP_2024])</f>
        <v>7.2832502684267079E-5</v>
      </c>
      <c r="L2684" s="3">
        <f>+Tabella2026[[#This Row],[INCIDENZA POPOLAZIONE]]*(PLAFOND/2)</f>
        <v>21441.834165871216</v>
      </c>
      <c r="M2684" s="3">
        <f>+IFERROR(Tabella2026[[#This Row],[reddito_2024]]/Tabella2026[[#This Row],[POP_2024]],"")</f>
        <v>13342.632657815047</v>
      </c>
      <c r="N2684" s="3">
        <f>+IF(Tabella2026[[#This Row],[REDDITO COMPLESSIVO PROCAPITE]]&lt;media_aggr_reddito_pc,(media_aggr_reddito_pc-Tabella2026[[#This Row],[REDDITO COMPLESSIVO PROCAPITE]]),0)</f>
        <v>4482.4334047936936</v>
      </c>
      <c r="O2684" s="3">
        <f>+Tabella2026[[#This Row],[DIFFERENZA REDDITO INFERIORE ALLA MEDIA DALLA MEDIA]]*Tabella2026[[#This Row],[POP_2024]]</f>
        <v>19243086.606779326</v>
      </c>
      <c r="P2684" s="3">
        <f>+Tabella2026[[#This Row],[POPOLAZIONE PER DIFFERENZA ]]/SUM(Tabella2026[[POPOLAZIONE PER DIFFERENZA ]])</f>
        <v>1.7072122088981309E-4</v>
      </c>
      <c r="Q2684" s="3">
        <f>+Tabella2026[[#This Row],[INCIDENZA POPOLAZIONE PER DIFFERENZA]]*(PLAFOND-SUM(Tabella2026[CONTRIBUTO SULLA BASE DELLA POPOLAZIONE]))</f>
        <v>50260.199389045512</v>
      </c>
      <c r="R2684" s="3">
        <f>+Tabella2026[[#This Row],[CONTRIBUTO SULLA BASE DELLA POPOLAZIONE]]+Tabella2026[[#This Row],[CONTRIBUTO SULLA BASE DEL REDDITO]]</f>
        <v>71702.033554916736</v>
      </c>
      <c r="S2684" s="3">
        <f>+Tabella2026[[#This Row],[CONTRIBUTO TOTALE]]/(PLAFOND/N_TESSERE)</f>
        <v>143.40406710983348</v>
      </c>
      <c r="T2684" s="3">
        <f>+MAX(CEILING(Tabella2026[[#This Row],[preDEF1]],1),1)</f>
        <v>144</v>
      </c>
      <c r="U2684" s="9">
        <f xml:space="preserve"> IF(ROW(Tabella2026[[#This Row],[preDEF2]]) - ROW(Tabella2026[[#Headers],[preDEF2]])&lt;=ABS(SUM(Tabella2026[preDEF2])-N_TESSERE),Tabella2026[[#This Row],[preDEF2]]-1,Tabella2026[[#This Row],[preDEF2]])</f>
        <v>143</v>
      </c>
      <c r="V2684" s="21">
        <f>+Tabella2026[[#This Row],[DEF - n. card]]*(PLAFOND/N_TESSERE)</f>
        <v>71500</v>
      </c>
      <c r="W2684" s="18"/>
    </row>
    <row r="2685" spans="2:23" x14ac:dyDescent="0.25">
      <c r="B2685" s="1" t="s">
        <v>5499</v>
      </c>
      <c r="C2685" s="2">
        <v>80009</v>
      </c>
      <c r="D2685" s="1" t="s">
        <v>5500</v>
      </c>
      <c r="E2685" s="1" t="s">
        <v>61</v>
      </c>
      <c r="F2685" s="1" t="s">
        <v>62</v>
      </c>
      <c r="G2685" s="1" t="s">
        <v>4778</v>
      </c>
      <c r="H2685" s="1" t="s">
        <v>15836</v>
      </c>
      <c r="I2685" s="5">
        <v>4287</v>
      </c>
      <c r="J2685" s="5">
        <v>47327422</v>
      </c>
      <c r="K2685" s="3">
        <f>+Tabella2026[[#This Row],[POP_2024]]/SUM(Tabella2026[POP_2024])</f>
        <v>7.2730710227685301E-5</v>
      </c>
      <c r="L2685" s="3">
        <f>+Tabella2026[[#This Row],[INCIDENZA POPOLAZIONE]]*(PLAFOND/2)</f>
        <v>21411.866542997883</v>
      </c>
      <c r="M2685" s="3">
        <f>+IFERROR(Tabella2026[[#This Row],[reddito_2024]]/Tabella2026[[#This Row],[POP_2024]],"")</f>
        <v>11039.753207371123</v>
      </c>
      <c r="N2685" s="3">
        <f>+IF(Tabella2026[[#This Row],[REDDITO COMPLESSIVO PROCAPITE]]&lt;media_aggr_reddito_pc,(media_aggr_reddito_pc-Tabella2026[[#This Row],[REDDITO COMPLESSIVO PROCAPITE]]),0)</f>
        <v>6785.3128552376184</v>
      </c>
      <c r="O2685" s="3">
        <f>+Tabella2026[[#This Row],[DIFFERENZA REDDITO INFERIORE ALLA MEDIA DALLA MEDIA]]*Tabella2026[[#This Row],[POP_2024]]</f>
        <v>29088636.21040367</v>
      </c>
      <c r="P2685" s="3">
        <f>+Tabella2026[[#This Row],[POPOLAZIONE PER DIFFERENZA ]]/SUM(Tabella2026[[POPOLAZIONE PER DIFFERENZA ]])</f>
        <v>2.5806917514522882E-4</v>
      </c>
      <c r="Q2685" s="3">
        <f>+Tabella2026[[#This Row],[INCIDENZA POPOLAZIONE PER DIFFERENZA]]*(PLAFOND-SUM(Tabella2026[CONTRIBUTO SULLA BASE DELLA POPOLAZIONE]))</f>
        <v>75975.37161087431</v>
      </c>
      <c r="R2685" s="3">
        <f>+Tabella2026[[#This Row],[CONTRIBUTO SULLA BASE DELLA POPOLAZIONE]]+Tabella2026[[#This Row],[CONTRIBUTO SULLA BASE DEL REDDITO]]</f>
        <v>97387.238153872197</v>
      </c>
      <c r="S2685" s="3">
        <f>+Tabella2026[[#This Row],[CONTRIBUTO TOTALE]]/(PLAFOND/N_TESSERE)</f>
        <v>194.77447630774438</v>
      </c>
      <c r="T2685" s="3">
        <f>+MAX(CEILING(Tabella2026[[#This Row],[preDEF1]],1),1)</f>
        <v>195</v>
      </c>
      <c r="U2685" s="9">
        <f xml:space="preserve"> IF(ROW(Tabella2026[[#This Row],[preDEF2]]) - ROW(Tabella2026[[#Headers],[preDEF2]])&lt;=ABS(SUM(Tabella2026[preDEF2])-N_TESSERE),Tabella2026[[#This Row],[preDEF2]]-1,Tabella2026[[#This Row],[preDEF2]])</f>
        <v>194</v>
      </c>
      <c r="V2685" s="21">
        <f>+Tabella2026[[#This Row],[DEF - n. card]]*(PLAFOND/N_TESSERE)</f>
        <v>97000</v>
      </c>
      <c r="W2685" s="18"/>
    </row>
    <row r="2686" spans="2:23" x14ac:dyDescent="0.25">
      <c r="B2686" s="1" t="s">
        <v>5381</v>
      </c>
      <c r="C2686" s="2">
        <v>28040</v>
      </c>
      <c r="D2686" s="1" t="s">
        <v>5382</v>
      </c>
      <c r="E2686" s="1" t="s">
        <v>38</v>
      </c>
      <c r="F2686" s="1" t="s">
        <v>45</v>
      </c>
      <c r="G2686" s="1" t="s">
        <v>4778</v>
      </c>
      <c r="H2686" s="1" t="s">
        <v>15835</v>
      </c>
      <c r="I2686" s="5">
        <v>4287</v>
      </c>
      <c r="J2686" s="5">
        <v>82042104</v>
      </c>
      <c r="K2686" s="3">
        <f>+Tabella2026[[#This Row],[POP_2024]]/SUM(Tabella2026[POP_2024])</f>
        <v>7.2730710227685301E-5</v>
      </c>
      <c r="L2686" s="3">
        <f>+Tabella2026[[#This Row],[INCIDENZA POPOLAZIONE]]*(PLAFOND/2)</f>
        <v>21411.866542997883</v>
      </c>
      <c r="M2686" s="3">
        <f>+IFERROR(Tabella2026[[#This Row],[reddito_2024]]/Tabella2026[[#This Row],[POP_2024]],"")</f>
        <v>19137.416375087472</v>
      </c>
      <c r="N2686" s="3">
        <f>+IF(Tabella2026[[#This Row],[REDDITO COMPLESSIVO PROCAPITE]]&lt;media_aggr_reddito_pc,(media_aggr_reddito_pc-Tabella2026[[#This Row],[REDDITO COMPLESSIVO PROCAPITE]]),0)</f>
        <v>0</v>
      </c>
      <c r="O2686" s="3">
        <f>+Tabella2026[[#This Row],[DIFFERENZA REDDITO INFERIORE ALLA MEDIA DALLA MEDIA]]*Tabella2026[[#This Row],[POP_2024]]</f>
        <v>0</v>
      </c>
      <c r="P2686" s="3">
        <f>+Tabella2026[[#This Row],[POPOLAZIONE PER DIFFERENZA ]]/SUM(Tabella2026[[POPOLAZIONE PER DIFFERENZA ]])</f>
        <v>0</v>
      </c>
      <c r="Q2686" s="3">
        <f>+Tabella2026[[#This Row],[INCIDENZA POPOLAZIONE PER DIFFERENZA]]*(PLAFOND-SUM(Tabella2026[CONTRIBUTO SULLA BASE DELLA POPOLAZIONE]))</f>
        <v>0</v>
      </c>
      <c r="R2686" s="3">
        <f>+Tabella2026[[#This Row],[CONTRIBUTO SULLA BASE DELLA POPOLAZIONE]]+Tabella2026[[#This Row],[CONTRIBUTO SULLA BASE DEL REDDITO]]</f>
        <v>21411.866542997883</v>
      </c>
      <c r="S2686" s="3">
        <f>+Tabella2026[[#This Row],[CONTRIBUTO TOTALE]]/(PLAFOND/N_TESSERE)</f>
        <v>42.823733085995762</v>
      </c>
      <c r="T2686" s="3">
        <f>+MAX(CEILING(Tabella2026[[#This Row],[preDEF1]],1),1)</f>
        <v>43</v>
      </c>
      <c r="U2686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686" s="21">
        <f>+Tabella2026[[#This Row],[DEF - n. card]]*(PLAFOND/N_TESSERE)</f>
        <v>21000</v>
      </c>
      <c r="W2686" s="18"/>
    </row>
    <row r="2687" spans="2:23" x14ac:dyDescent="0.25">
      <c r="B2687" s="1" t="s">
        <v>5425</v>
      </c>
      <c r="C2687" s="2">
        <v>53023</v>
      </c>
      <c r="D2687" s="1" t="s">
        <v>5426</v>
      </c>
      <c r="E2687" s="1" t="s">
        <v>30</v>
      </c>
      <c r="F2687" s="1" t="s">
        <v>159</v>
      </c>
      <c r="G2687" s="1" t="s">
        <v>4778</v>
      </c>
      <c r="H2687" s="1" t="s">
        <v>15834</v>
      </c>
      <c r="I2687" s="5">
        <v>4286</v>
      </c>
      <c r="J2687" s="5">
        <v>64006615</v>
      </c>
      <c r="K2687" s="3">
        <f>+Tabella2026[[#This Row],[POP_2024]]/SUM(Tabella2026[POP_2024])</f>
        <v>7.2713744818254998E-5</v>
      </c>
      <c r="L2687" s="3">
        <f>+Tabella2026[[#This Row],[INCIDENZA POPOLAZIONE]]*(PLAFOND/2)</f>
        <v>21406.871939185658</v>
      </c>
      <c r="M2687" s="3">
        <f>+IFERROR(Tabella2026[[#This Row],[reddito_2024]]/Tabella2026[[#This Row],[POP_2024]],"")</f>
        <v>14933.881241250583</v>
      </c>
      <c r="N2687" s="3">
        <f>+IF(Tabella2026[[#This Row],[REDDITO COMPLESSIVO PROCAPITE]]&lt;media_aggr_reddito_pc,(media_aggr_reddito_pc-Tabella2026[[#This Row],[REDDITO COMPLESSIVO PROCAPITE]]),0)</f>
        <v>2891.1848213581579</v>
      </c>
      <c r="O2687" s="3">
        <f>+Tabella2026[[#This Row],[DIFFERENZA REDDITO INFERIORE ALLA MEDIA DALLA MEDIA]]*Tabella2026[[#This Row],[POP_2024]]</f>
        <v>12391618.144341065</v>
      </c>
      <c r="P2687" s="3">
        <f>+Tabella2026[[#This Row],[POPOLAZIONE PER DIFFERENZA ]]/SUM(Tabella2026[[POPOLAZIONE PER DIFFERENZA ]])</f>
        <v>1.0993621873826485E-4</v>
      </c>
      <c r="Q2687" s="3">
        <f>+Tabella2026[[#This Row],[INCIDENZA POPOLAZIONE PER DIFFERENZA]]*(PLAFOND-SUM(Tabella2026[CONTRIBUTO SULLA BASE DELLA POPOLAZIONE]))</f>
        <v>32365.140344381249</v>
      </c>
      <c r="R2687" s="3">
        <f>+Tabella2026[[#This Row],[CONTRIBUTO SULLA BASE DELLA POPOLAZIONE]]+Tabella2026[[#This Row],[CONTRIBUTO SULLA BASE DEL REDDITO]]</f>
        <v>53772.012283566903</v>
      </c>
      <c r="S2687" s="3">
        <f>+Tabella2026[[#This Row],[CONTRIBUTO TOTALE]]/(PLAFOND/N_TESSERE)</f>
        <v>107.5440245671338</v>
      </c>
      <c r="T2687" s="3">
        <f>+MAX(CEILING(Tabella2026[[#This Row],[preDEF1]],1),1)</f>
        <v>108</v>
      </c>
      <c r="U2687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2687" s="21">
        <f>+Tabella2026[[#This Row],[DEF - n. card]]*(PLAFOND/N_TESSERE)</f>
        <v>53500</v>
      </c>
      <c r="W2687" s="18"/>
    </row>
    <row r="2688" spans="2:23" x14ac:dyDescent="0.25">
      <c r="B2688" s="1" t="s">
        <v>5373</v>
      </c>
      <c r="C2688" s="2">
        <v>3082</v>
      </c>
      <c r="D2688" s="1" t="s">
        <v>5374</v>
      </c>
      <c r="E2688" s="1" t="s">
        <v>18</v>
      </c>
      <c r="F2688" s="1" t="s">
        <v>114</v>
      </c>
      <c r="G2688" s="1" t="s">
        <v>4778</v>
      </c>
      <c r="H2688" s="1" t="s">
        <v>15835</v>
      </c>
      <c r="I2688" s="5">
        <v>4283</v>
      </c>
      <c r="J2688" s="5">
        <v>81479220</v>
      </c>
      <c r="K2688" s="3">
        <f>+Tabella2026[[#This Row],[POP_2024]]/SUM(Tabella2026[POP_2024])</f>
        <v>7.2662848589964102E-5</v>
      </c>
      <c r="L2688" s="3">
        <f>+Tabella2026[[#This Row],[INCIDENZA POPOLAZIONE]]*(PLAFOND/2)</f>
        <v>21391.888127748989</v>
      </c>
      <c r="M2688" s="3">
        <f>+IFERROR(Tabella2026[[#This Row],[reddito_2024]]/Tabella2026[[#This Row],[POP_2024]],"")</f>
        <v>19023.866448750876</v>
      </c>
      <c r="N2688" s="3">
        <f>+IF(Tabella2026[[#This Row],[REDDITO COMPLESSIVO PROCAPITE]]&lt;media_aggr_reddito_pc,(media_aggr_reddito_pc-Tabella2026[[#This Row],[REDDITO COMPLESSIVO PROCAPITE]]),0)</f>
        <v>0</v>
      </c>
      <c r="O2688" s="3">
        <f>+Tabella2026[[#This Row],[DIFFERENZA REDDITO INFERIORE ALLA MEDIA DALLA MEDIA]]*Tabella2026[[#This Row],[POP_2024]]</f>
        <v>0</v>
      </c>
      <c r="P2688" s="3">
        <f>+Tabella2026[[#This Row],[POPOLAZIONE PER DIFFERENZA ]]/SUM(Tabella2026[[POPOLAZIONE PER DIFFERENZA ]])</f>
        <v>0</v>
      </c>
      <c r="Q2688" s="3">
        <f>+Tabella2026[[#This Row],[INCIDENZA POPOLAZIONE PER DIFFERENZA]]*(PLAFOND-SUM(Tabella2026[CONTRIBUTO SULLA BASE DELLA POPOLAZIONE]))</f>
        <v>0</v>
      </c>
      <c r="R2688" s="3">
        <f>+Tabella2026[[#This Row],[CONTRIBUTO SULLA BASE DELLA POPOLAZIONE]]+Tabella2026[[#This Row],[CONTRIBUTO SULLA BASE DEL REDDITO]]</f>
        <v>21391.888127748989</v>
      </c>
      <c r="S2688" s="3">
        <f>+Tabella2026[[#This Row],[CONTRIBUTO TOTALE]]/(PLAFOND/N_TESSERE)</f>
        <v>42.783776255497976</v>
      </c>
      <c r="T2688" s="3">
        <f>+MAX(CEILING(Tabella2026[[#This Row],[preDEF1]],1),1)</f>
        <v>43</v>
      </c>
      <c r="U2688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688" s="21">
        <f>+Tabella2026[[#This Row],[DEF - n. card]]*(PLAFOND/N_TESSERE)</f>
        <v>21000</v>
      </c>
      <c r="W2688" s="18"/>
    </row>
    <row r="2689" spans="2:23" x14ac:dyDescent="0.25">
      <c r="B2689" s="1" t="s">
        <v>5453</v>
      </c>
      <c r="C2689" s="2">
        <v>53001</v>
      </c>
      <c r="D2689" s="1" t="s">
        <v>5454</v>
      </c>
      <c r="E2689" s="1" t="s">
        <v>30</v>
      </c>
      <c r="F2689" s="1" t="s">
        <v>159</v>
      </c>
      <c r="G2689" s="1" t="s">
        <v>4778</v>
      </c>
      <c r="H2689" s="1" t="s">
        <v>15834</v>
      </c>
      <c r="I2689" s="5">
        <v>4282</v>
      </c>
      <c r="J2689" s="5">
        <v>71742990</v>
      </c>
      <c r="K2689" s="3">
        <f>+Tabella2026[[#This Row],[POP_2024]]/SUM(Tabella2026[POP_2024])</f>
        <v>7.2645883180533813E-5</v>
      </c>
      <c r="L2689" s="3">
        <f>+Tabella2026[[#This Row],[INCIDENZA POPOLAZIONE]]*(PLAFOND/2)</f>
        <v>21386.893523936767</v>
      </c>
      <c r="M2689" s="3">
        <f>+IFERROR(Tabella2026[[#This Row],[reddito_2024]]/Tabella2026[[#This Row],[POP_2024]],"")</f>
        <v>16754.551611396542</v>
      </c>
      <c r="N2689" s="3">
        <f>+IF(Tabella2026[[#This Row],[REDDITO COMPLESSIVO PROCAPITE]]&lt;media_aggr_reddito_pc,(media_aggr_reddito_pc-Tabella2026[[#This Row],[REDDITO COMPLESSIVO PROCAPITE]]),0)</f>
        <v>1070.5144512121988</v>
      </c>
      <c r="O2689" s="3">
        <f>+Tabella2026[[#This Row],[DIFFERENZA REDDITO INFERIORE ALLA MEDIA DALLA MEDIA]]*Tabella2026[[#This Row],[POP_2024]]</f>
        <v>4583942.8800906353</v>
      </c>
      <c r="P2689" s="3">
        <f>+Tabella2026[[#This Row],[POPOLAZIONE PER DIFFERENZA ]]/SUM(Tabella2026[[POPOLAZIONE PER DIFFERENZA ]])</f>
        <v>4.0667920951025512E-5</v>
      </c>
      <c r="Q2689" s="3">
        <f>+Tabella2026[[#This Row],[INCIDENZA POPOLAZIONE PER DIFFERENZA]]*(PLAFOND-SUM(Tabella2026[CONTRIBUTO SULLA BASE DELLA POPOLAZIONE]))</f>
        <v>11972.605427041246</v>
      </c>
      <c r="R2689" s="3">
        <f>+Tabella2026[[#This Row],[CONTRIBUTO SULLA BASE DELLA POPOLAZIONE]]+Tabella2026[[#This Row],[CONTRIBUTO SULLA BASE DEL REDDITO]]</f>
        <v>33359.498950978013</v>
      </c>
      <c r="S2689" s="3">
        <f>+Tabella2026[[#This Row],[CONTRIBUTO TOTALE]]/(PLAFOND/N_TESSERE)</f>
        <v>66.71899790195603</v>
      </c>
      <c r="T2689" s="3">
        <f>+MAX(CEILING(Tabella2026[[#This Row],[preDEF1]],1),1)</f>
        <v>67</v>
      </c>
      <c r="U2689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2689" s="21">
        <f>+Tabella2026[[#This Row],[DEF - n. card]]*(PLAFOND/N_TESSERE)</f>
        <v>33000</v>
      </c>
      <c r="W2689" s="18"/>
    </row>
    <row r="2690" spans="2:23" x14ac:dyDescent="0.25">
      <c r="B2690" s="1" t="s">
        <v>5339</v>
      </c>
      <c r="C2690" s="2">
        <v>43009</v>
      </c>
      <c r="D2690" s="1" t="s">
        <v>5340</v>
      </c>
      <c r="E2690" s="1" t="s">
        <v>117</v>
      </c>
      <c r="F2690" s="1" t="s">
        <v>411</v>
      </c>
      <c r="G2690" s="1" t="s">
        <v>4778</v>
      </c>
      <c r="H2690" s="1" t="s">
        <v>15834</v>
      </c>
      <c r="I2690" s="5">
        <v>4280</v>
      </c>
      <c r="J2690" s="5">
        <v>78626044</v>
      </c>
      <c r="K2690" s="3">
        <f>+Tabella2026[[#This Row],[POP_2024]]/SUM(Tabella2026[POP_2024])</f>
        <v>7.2611952361673206E-5</v>
      </c>
      <c r="L2690" s="3">
        <f>+Tabella2026[[#This Row],[INCIDENZA POPOLAZIONE]]*(PLAFOND/2)</f>
        <v>21376.904316312321</v>
      </c>
      <c r="M2690" s="3">
        <f>+IFERROR(Tabella2026[[#This Row],[reddito_2024]]/Tabella2026[[#This Row],[POP_2024]],"")</f>
        <v>18370.571028037382</v>
      </c>
      <c r="N2690" s="3">
        <f>+IF(Tabella2026[[#This Row],[REDDITO COMPLESSIVO PROCAPITE]]&lt;media_aggr_reddito_pc,(media_aggr_reddito_pc-Tabella2026[[#This Row],[REDDITO COMPLESSIVO PROCAPITE]]),0)</f>
        <v>0</v>
      </c>
      <c r="O2690" s="3">
        <f>+Tabella2026[[#This Row],[DIFFERENZA REDDITO INFERIORE ALLA MEDIA DALLA MEDIA]]*Tabella2026[[#This Row],[POP_2024]]</f>
        <v>0</v>
      </c>
      <c r="P2690" s="3">
        <f>+Tabella2026[[#This Row],[POPOLAZIONE PER DIFFERENZA ]]/SUM(Tabella2026[[POPOLAZIONE PER DIFFERENZA ]])</f>
        <v>0</v>
      </c>
      <c r="Q2690" s="3">
        <f>+Tabella2026[[#This Row],[INCIDENZA POPOLAZIONE PER DIFFERENZA]]*(PLAFOND-SUM(Tabella2026[CONTRIBUTO SULLA BASE DELLA POPOLAZIONE]))</f>
        <v>0</v>
      </c>
      <c r="R2690" s="3">
        <f>+Tabella2026[[#This Row],[CONTRIBUTO SULLA BASE DELLA POPOLAZIONE]]+Tabella2026[[#This Row],[CONTRIBUTO SULLA BASE DEL REDDITO]]</f>
        <v>21376.904316312321</v>
      </c>
      <c r="S2690" s="3">
        <f>+Tabella2026[[#This Row],[CONTRIBUTO TOTALE]]/(PLAFOND/N_TESSERE)</f>
        <v>42.75380863262464</v>
      </c>
      <c r="T2690" s="3">
        <f>+MAX(CEILING(Tabella2026[[#This Row],[preDEF1]],1),1)</f>
        <v>43</v>
      </c>
      <c r="U2690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690" s="21">
        <f>+Tabella2026[[#This Row],[DEF - n. card]]*(PLAFOND/N_TESSERE)</f>
        <v>21000</v>
      </c>
      <c r="W2690" s="18"/>
    </row>
    <row r="2691" spans="2:23" x14ac:dyDescent="0.25">
      <c r="B2691" s="1" t="s">
        <v>5212</v>
      </c>
      <c r="C2691" s="2">
        <v>76057</v>
      </c>
      <c r="D2691" s="1" t="s">
        <v>5213</v>
      </c>
      <c r="E2691" s="1" t="s">
        <v>213</v>
      </c>
      <c r="F2691" s="1" t="s">
        <v>212</v>
      </c>
      <c r="G2691" s="1" t="s">
        <v>4778</v>
      </c>
      <c r="H2691" s="1" t="s">
        <v>15836</v>
      </c>
      <c r="I2691" s="5">
        <v>4280</v>
      </c>
      <c r="J2691" s="5">
        <v>51836603</v>
      </c>
      <c r="K2691" s="3">
        <f>+Tabella2026[[#This Row],[POP_2024]]/SUM(Tabella2026[POP_2024])</f>
        <v>7.2611952361673206E-5</v>
      </c>
      <c r="L2691" s="3">
        <f>+Tabella2026[[#This Row],[INCIDENZA POPOLAZIONE]]*(PLAFOND/2)</f>
        <v>21376.904316312321</v>
      </c>
      <c r="M2691" s="3">
        <f>+IFERROR(Tabella2026[[#This Row],[reddito_2024]]/Tabella2026[[#This Row],[POP_2024]],"")</f>
        <v>12111.355841121494</v>
      </c>
      <c r="N2691" s="3">
        <f>+IF(Tabella2026[[#This Row],[REDDITO COMPLESSIVO PROCAPITE]]&lt;media_aggr_reddito_pc,(media_aggr_reddito_pc-Tabella2026[[#This Row],[REDDITO COMPLESSIVO PROCAPITE]]),0)</f>
        <v>5713.7102214872466</v>
      </c>
      <c r="O2691" s="3">
        <f>+Tabella2026[[#This Row],[DIFFERENZA REDDITO INFERIORE ALLA MEDIA DALLA MEDIA]]*Tabella2026[[#This Row],[POP_2024]]</f>
        <v>24454679.747965414</v>
      </c>
      <c r="P2691" s="3">
        <f>+Tabella2026[[#This Row],[POPOLAZIONE PER DIFFERENZA ]]/SUM(Tabella2026[[POPOLAZIONE PER DIFFERENZA ]])</f>
        <v>2.169575426413773E-4</v>
      </c>
      <c r="Q2691" s="3">
        <f>+Tabella2026[[#This Row],[INCIDENZA POPOLAZIONE PER DIFFERENZA]]*(PLAFOND-SUM(Tabella2026[CONTRIBUTO SULLA BASE DELLA POPOLAZIONE]))</f>
        <v>63872.137835464753</v>
      </c>
      <c r="R2691" s="3">
        <f>+Tabella2026[[#This Row],[CONTRIBUTO SULLA BASE DELLA POPOLAZIONE]]+Tabella2026[[#This Row],[CONTRIBUTO SULLA BASE DEL REDDITO]]</f>
        <v>85249.042151777074</v>
      </c>
      <c r="S2691" s="3">
        <f>+Tabella2026[[#This Row],[CONTRIBUTO TOTALE]]/(PLAFOND/N_TESSERE)</f>
        <v>170.49808430355415</v>
      </c>
      <c r="T2691" s="3">
        <f>+MAX(CEILING(Tabella2026[[#This Row],[preDEF1]],1),1)</f>
        <v>171</v>
      </c>
      <c r="U2691" s="9">
        <f xml:space="preserve"> IF(ROW(Tabella2026[[#This Row],[preDEF2]]) - ROW(Tabella2026[[#Headers],[preDEF2]])&lt;=ABS(SUM(Tabella2026[preDEF2])-N_TESSERE),Tabella2026[[#This Row],[preDEF2]]-1,Tabella2026[[#This Row],[preDEF2]])</f>
        <v>170</v>
      </c>
      <c r="V2691" s="21">
        <f>+Tabella2026[[#This Row],[DEF - n. card]]*(PLAFOND/N_TESSERE)</f>
        <v>85000</v>
      </c>
      <c r="W2691" s="18"/>
    </row>
    <row r="2692" spans="2:23" x14ac:dyDescent="0.25">
      <c r="B2692" s="1" t="s">
        <v>5431</v>
      </c>
      <c r="C2692" s="2">
        <v>16020</v>
      </c>
      <c r="D2692" s="1" t="s">
        <v>5432</v>
      </c>
      <c r="E2692" s="1" t="s">
        <v>12</v>
      </c>
      <c r="F2692" s="1" t="s">
        <v>93</v>
      </c>
      <c r="G2692" s="1" t="s">
        <v>4778</v>
      </c>
      <c r="H2692" s="1" t="s">
        <v>15835</v>
      </c>
      <c r="I2692" s="5">
        <v>4276</v>
      </c>
      <c r="J2692" s="5">
        <v>82565085</v>
      </c>
      <c r="K2692" s="3">
        <f>+Tabella2026[[#This Row],[POP_2024]]/SUM(Tabella2026[POP_2024])</f>
        <v>7.2544090723952021E-5</v>
      </c>
      <c r="L2692" s="3">
        <f>+Tabella2026[[#This Row],[INCIDENZA POPOLAZIONE]]*(PLAFOND/2)</f>
        <v>21356.925901063431</v>
      </c>
      <c r="M2692" s="3">
        <f>+IFERROR(Tabella2026[[#This Row],[reddito_2024]]/Tabella2026[[#This Row],[POP_2024]],"")</f>
        <v>19308.953461178673</v>
      </c>
      <c r="N2692" s="3">
        <f>+IF(Tabella2026[[#This Row],[REDDITO COMPLESSIVO PROCAPITE]]&lt;media_aggr_reddito_pc,(media_aggr_reddito_pc-Tabella2026[[#This Row],[REDDITO COMPLESSIVO PROCAPITE]]),0)</f>
        <v>0</v>
      </c>
      <c r="O2692" s="3">
        <f>+Tabella2026[[#This Row],[DIFFERENZA REDDITO INFERIORE ALLA MEDIA DALLA MEDIA]]*Tabella2026[[#This Row],[POP_2024]]</f>
        <v>0</v>
      </c>
      <c r="P2692" s="3">
        <f>+Tabella2026[[#This Row],[POPOLAZIONE PER DIFFERENZA ]]/SUM(Tabella2026[[POPOLAZIONE PER DIFFERENZA ]])</f>
        <v>0</v>
      </c>
      <c r="Q2692" s="3">
        <f>+Tabella2026[[#This Row],[INCIDENZA POPOLAZIONE PER DIFFERENZA]]*(PLAFOND-SUM(Tabella2026[CONTRIBUTO SULLA BASE DELLA POPOLAZIONE]))</f>
        <v>0</v>
      </c>
      <c r="R2692" s="3">
        <f>+Tabella2026[[#This Row],[CONTRIBUTO SULLA BASE DELLA POPOLAZIONE]]+Tabella2026[[#This Row],[CONTRIBUTO SULLA BASE DEL REDDITO]]</f>
        <v>21356.925901063431</v>
      </c>
      <c r="S2692" s="3">
        <f>+Tabella2026[[#This Row],[CONTRIBUTO TOTALE]]/(PLAFOND/N_TESSERE)</f>
        <v>42.713851802126861</v>
      </c>
      <c r="T2692" s="3">
        <f>+MAX(CEILING(Tabella2026[[#This Row],[preDEF1]],1),1)</f>
        <v>43</v>
      </c>
      <c r="U2692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692" s="21">
        <f>+Tabella2026[[#This Row],[DEF - n. card]]*(PLAFOND/N_TESSERE)</f>
        <v>21000</v>
      </c>
      <c r="W2692" s="18"/>
    </row>
    <row r="2693" spans="2:23" x14ac:dyDescent="0.25">
      <c r="B2693" s="1" t="s">
        <v>5377</v>
      </c>
      <c r="C2693" s="2">
        <v>71038</v>
      </c>
      <c r="D2693" s="1" t="s">
        <v>5378</v>
      </c>
      <c r="E2693" s="1" t="s">
        <v>33</v>
      </c>
      <c r="F2693" s="1" t="s">
        <v>78</v>
      </c>
      <c r="G2693" s="1" t="s">
        <v>4778</v>
      </c>
      <c r="H2693" s="1" t="s">
        <v>15836</v>
      </c>
      <c r="I2693" s="5">
        <v>4276</v>
      </c>
      <c r="J2693" s="5">
        <v>48205596</v>
      </c>
      <c r="K2693" s="3">
        <f>+Tabella2026[[#This Row],[POP_2024]]/SUM(Tabella2026[POP_2024])</f>
        <v>7.2544090723952021E-5</v>
      </c>
      <c r="L2693" s="3">
        <f>+Tabella2026[[#This Row],[INCIDENZA POPOLAZIONE]]*(PLAFOND/2)</f>
        <v>21356.925901063431</v>
      </c>
      <c r="M2693" s="3">
        <f>+IFERROR(Tabella2026[[#This Row],[reddito_2024]]/Tabella2026[[#This Row],[POP_2024]],"")</f>
        <v>11273.525724976613</v>
      </c>
      <c r="N2693" s="3">
        <f>+IF(Tabella2026[[#This Row],[REDDITO COMPLESSIVO PROCAPITE]]&lt;media_aggr_reddito_pc,(media_aggr_reddito_pc-Tabella2026[[#This Row],[REDDITO COMPLESSIVO PROCAPITE]]),0)</f>
        <v>6551.5403376321283</v>
      </c>
      <c r="O2693" s="3">
        <f>+Tabella2026[[#This Row],[DIFFERENZA REDDITO INFERIORE ALLA MEDIA DALLA MEDIA]]*Tabella2026[[#This Row],[POP_2024]]</f>
        <v>28014386.483714979</v>
      </c>
      <c r="P2693" s="3">
        <f>+Tabella2026[[#This Row],[POPOLAZIONE PER DIFFERENZA ]]/SUM(Tabella2026[[POPOLAZIONE PER DIFFERENZA ]])</f>
        <v>2.4853862380341699E-4</v>
      </c>
      <c r="Q2693" s="3">
        <f>+Tabella2026[[#This Row],[INCIDENZA POPOLAZIONE PER DIFFERENZA]]*(PLAFOND-SUM(Tabella2026[CONTRIBUTO SULLA BASE DELLA POPOLAZIONE]))</f>
        <v>73169.584443758402</v>
      </c>
      <c r="R2693" s="3">
        <f>+Tabella2026[[#This Row],[CONTRIBUTO SULLA BASE DELLA POPOLAZIONE]]+Tabella2026[[#This Row],[CONTRIBUTO SULLA BASE DEL REDDITO]]</f>
        <v>94526.510344821829</v>
      </c>
      <c r="S2693" s="3">
        <f>+Tabella2026[[#This Row],[CONTRIBUTO TOTALE]]/(PLAFOND/N_TESSERE)</f>
        <v>189.05302068964366</v>
      </c>
      <c r="T2693" s="3">
        <f>+MAX(CEILING(Tabella2026[[#This Row],[preDEF1]],1),1)</f>
        <v>190</v>
      </c>
      <c r="U2693" s="9">
        <f xml:space="preserve"> IF(ROW(Tabella2026[[#This Row],[preDEF2]]) - ROW(Tabella2026[[#Headers],[preDEF2]])&lt;=ABS(SUM(Tabella2026[preDEF2])-N_TESSERE),Tabella2026[[#This Row],[preDEF2]]-1,Tabella2026[[#This Row],[preDEF2]])</f>
        <v>189</v>
      </c>
      <c r="V2693" s="21">
        <f>+Tabella2026[[#This Row],[DEF - n. card]]*(PLAFOND/N_TESSERE)</f>
        <v>94500</v>
      </c>
      <c r="W2693" s="18"/>
    </row>
    <row r="2694" spans="2:23" x14ac:dyDescent="0.25">
      <c r="B2694" s="1" t="s">
        <v>5329</v>
      </c>
      <c r="C2694" s="2">
        <v>43025</v>
      </c>
      <c r="D2694" s="1" t="s">
        <v>5330</v>
      </c>
      <c r="E2694" s="1" t="s">
        <v>117</v>
      </c>
      <c r="F2694" s="1" t="s">
        <v>411</v>
      </c>
      <c r="G2694" s="1" t="s">
        <v>4778</v>
      </c>
      <c r="H2694" s="1" t="s">
        <v>15834</v>
      </c>
      <c r="I2694" s="5">
        <v>4274</v>
      </c>
      <c r="J2694" s="5">
        <v>73281263</v>
      </c>
      <c r="K2694" s="3">
        <f>+Tabella2026[[#This Row],[POP_2024]]/SUM(Tabella2026[POP_2024])</f>
        <v>7.2510159905091428E-5</v>
      </c>
      <c r="L2694" s="3">
        <f>+Tabella2026[[#This Row],[INCIDENZA POPOLAZIONE]]*(PLAFOND/2)</f>
        <v>21346.936693438987</v>
      </c>
      <c r="M2694" s="3">
        <f>+IFERROR(Tabella2026[[#This Row],[reddito_2024]]/Tabella2026[[#This Row],[POP_2024]],"")</f>
        <v>17145.826626111371</v>
      </c>
      <c r="N2694" s="3">
        <f>+IF(Tabella2026[[#This Row],[REDDITO COMPLESSIVO PROCAPITE]]&lt;media_aggr_reddito_pc,(media_aggr_reddito_pc-Tabella2026[[#This Row],[REDDITO COMPLESSIVO PROCAPITE]]),0)</f>
        <v>679.23943649736975</v>
      </c>
      <c r="O2694" s="3">
        <f>+Tabella2026[[#This Row],[DIFFERENZA REDDITO INFERIORE ALLA MEDIA DALLA MEDIA]]*Tabella2026[[#This Row],[POP_2024]]</f>
        <v>2903069.3515897584</v>
      </c>
      <c r="P2694" s="3">
        <f>+Tabella2026[[#This Row],[POPOLAZIONE PER DIFFERENZA ]]/SUM(Tabella2026[[POPOLAZIONE PER DIFFERENZA ]])</f>
        <v>2.5755511792822084E-5</v>
      </c>
      <c r="Q2694" s="3">
        <f>+Tabella2026[[#This Row],[INCIDENZA POPOLAZIONE PER DIFFERENZA]]*(PLAFOND-SUM(Tabella2026[CONTRIBUTO SULLA BASE DELLA POPOLAZIONE]))</f>
        <v>7582.4033551730081</v>
      </c>
      <c r="R2694" s="3">
        <f>+Tabella2026[[#This Row],[CONTRIBUTO SULLA BASE DELLA POPOLAZIONE]]+Tabella2026[[#This Row],[CONTRIBUTO SULLA BASE DEL REDDITO]]</f>
        <v>28929.340048611994</v>
      </c>
      <c r="S2694" s="3">
        <f>+Tabella2026[[#This Row],[CONTRIBUTO TOTALE]]/(PLAFOND/N_TESSERE)</f>
        <v>57.858680097223989</v>
      </c>
      <c r="T2694" s="3">
        <f>+MAX(CEILING(Tabella2026[[#This Row],[preDEF1]],1),1)</f>
        <v>58</v>
      </c>
      <c r="U2694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694" s="21">
        <f>+Tabella2026[[#This Row],[DEF - n. card]]*(PLAFOND/N_TESSERE)</f>
        <v>28500</v>
      </c>
      <c r="W2694" s="18"/>
    </row>
    <row r="2695" spans="2:23" x14ac:dyDescent="0.25">
      <c r="B2695" s="1" t="s">
        <v>5497</v>
      </c>
      <c r="C2695" s="2">
        <v>13004</v>
      </c>
      <c r="D2695" s="1" t="s">
        <v>5498</v>
      </c>
      <c r="E2695" s="1" t="s">
        <v>12</v>
      </c>
      <c r="F2695" s="1" t="s">
        <v>152</v>
      </c>
      <c r="G2695" s="1" t="s">
        <v>4778</v>
      </c>
      <c r="H2695" s="1" t="s">
        <v>15835</v>
      </c>
      <c r="I2695" s="5">
        <v>4270</v>
      </c>
      <c r="J2695" s="5">
        <v>80783960</v>
      </c>
      <c r="K2695" s="3">
        <f>+Tabella2026[[#This Row],[POP_2024]]/SUM(Tabella2026[POP_2024])</f>
        <v>7.2442298267370243E-5</v>
      </c>
      <c r="L2695" s="3">
        <f>+Tabella2026[[#This Row],[INCIDENZA POPOLAZIONE]]*(PLAFOND/2)</f>
        <v>21326.958278190101</v>
      </c>
      <c r="M2695" s="3">
        <f>+IFERROR(Tabella2026[[#This Row],[reddito_2024]]/Tabella2026[[#This Row],[POP_2024]],"")</f>
        <v>18918.96018735363</v>
      </c>
      <c r="N2695" s="3">
        <f>+IF(Tabella2026[[#This Row],[REDDITO COMPLESSIVO PROCAPITE]]&lt;media_aggr_reddito_pc,(media_aggr_reddito_pc-Tabella2026[[#This Row],[REDDITO COMPLESSIVO PROCAPITE]]),0)</f>
        <v>0</v>
      </c>
      <c r="O2695" s="3">
        <f>+Tabella2026[[#This Row],[DIFFERENZA REDDITO INFERIORE ALLA MEDIA DALLA MEDIA]]*Tabella2026[[#This Row],[POP_2024]]</f>
        <v>0</v>
      </c>
      <c r="P2695" s="3">
        <f>+Tabella2026[[#This Row],[POPOLAZIONE PER DIFFERENZA ]]/SUM(Tabella2026[[POPOLAZIONE PER DIFFERENZA ]])</f>
        <v>0</v>
      </c>
      <c r="Q2695" s="3">
        <f>+Tabella2026[[#This Row],[INCIDENZA POPOLAZIONE PER DIFFERENZA]]*(PLAFOND-SUM(Tabella2026[CONTRIBUTO SULLA BASE DELLA POPOLAZIONE]))</f>
        <v>0</v>
      </c>
      <c r="R2695" s="3">
        <f>+Tabella2026[[#This Row],[CONTRIBUTO SULLA BASE DELLA POPOLAZIONE]]+Tabella2026[[#This Row],[CONTRIBUTO SULLA BASE DEL REDDITO]]</f>
        <v>21326.958278190101</v>
      </c>
      <c r="S2695" s="3">
        <f>+Tabella2026[[#This Row],[CONTRIBUTO TOTALE]]/(PLAFOND/N_TESSERE)</f>
        <v>42.653916556380203</v>
      </c>
      <c r="T2695" s="3">
        <f>+MAX(CEILING(Tabella2026[[#This Row],[preDEF1]],1),1)</f>
        <v>43</v>
      </c>
      <c r="U2695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695" s="21">
        <f>+Tabella2026[[#This Row],[DEF - n. card]]*(PLAFOND/N_TESSERE)</f>
        <v>21000</v>
      </c>
      <c r="W2695" s="18"/>
    </row>
    <row r="2696" spans="2:23" x14ac:dyDescent="0.25">
      <c r="B2696" s="1" t="s">
        <v>5401</v>
      </c>
      <c r="C2696" s="2">
        <v>42003</v>
      </c>
      <c r="D2696" s="1" t="s">
        <v>5402</v>
      </c>
      <c r="E2696" s="1" t="s">
        <v>117</v>
      </c>
      <c r="F2696" s="1" t="s">
        <v>116</v>
      </c>
      <c r="G2696" s="1" t="s">
        <v>4778</v>
      </c>
      <c r="H2696" s="1" t="s">
        <v>15834</v>
      </c>
      <c r="I2696" s="5">
        <v>4270</v>
      </c>
      <c r="J2696" s="5">
        <v>70708126</v>
      </c>
      <c r="K2696" s="3">
        <f>+Tabella2026[[#This Row],[POP_2024]]/SUM(Tabella2026[POP_2024])</f>
        <v>7.2442298267370243E-5</v>
      </c>
      <c r="L2696" s="3">
        <f>+Tabella2026[[#This Row],[INCIDENZA POPOLAZIONE]]*(PLAFOND/2)</f>
        <v>21326.958278190101</v>
      </c>
      <c r="M2696" s="3">
        <f>+IFERROR(Tabella2026[[#This Row],[reddito_2024]]/Tabella2026[[#This Row],[POP_2024]],"")</f>
        <v>16559.280093676814</v>
      </c>
      <c r="N2696" s="3">
        <f>+IF(Tabella2026[[#This Row],[REDDITO COMPLESSIVO PROCAPITE]]&lt;media_aggr_reddito_pc,(media_aggr_reddito_pc-Tabella2026[[#This Row],[REDDITO COMPLESSIVO PROCAPITE]]),0)</f>
        <v>1265.7859689319266</v>
      </c>
      <c r="O2696" s="3">
        <f>+Tabella2026[[#This Row],[DIFFERENZA REDDITO INFERIORE ALLA MEDIA DALLA MEDIA]]*Tabella2026[[#This Row],[POP_2024]]</f>
        <v>5404906.0873393267</v>
      </c>
      <c r="P2696" s="3">
        <f>+Tabella2026[[#This Row],[POPOLAZIONE PER DIFFERENZA ]]/SUM(Tabella2026[[POPOLAZIONE PER DIFFERENZA ]])</f>
        <v>4.7951359617135159E-5</v>
      </c>
      <c r="Q2696" s="3">
        <f>+Tabella2026[[#This Row],[INCIDENZA POPOLAZIONE PER DIFFERENZA]]*(PLAFOND-SUM(Tabella2026[CONTRIBUTO SULLA BASE DELLA POPOLAZIONE]))</f>
        <v>14116.844307764935</v>
      </c>
      <c r="R2696" s="3">
        <f>+Tabella2026[[#This Row],[CONTRIBUTO SULLA BASE DELLA POPOLAZIONE]]+Tabella2026[[#This Row],[CONTRIBUTO SULLA BASE DEL REDDITO]]</f>
        <v>35443.80258595504</v>
      </c>
      <c r="S2696" s="3">
        <f>+Tabella2026[[#This Row],[CONTRIBUTO TOTALE]]/(PLAFOND/N_TESSERE)</f>
        <v>70.887605171910081</v>
      </c>
      <c r="T2696" s="3">
        <f>+MAX(CEILING(Tabella2026[[#This Row],[preDEF1]],1),1)</f>
        <v>71</v>
      </c>
      <c r="U2696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2696" s="21">
        <f>+Tabella2026[[#This Row],[DEF - n. card]]*(PLAFOND/N_TESSERE)</f>
        <v>35000</v>
      </c>
      <c r="W2696" s="18"/>
    </row>
    <row r="2697" spans="2:23" x14ac:dyDescent="0.25">
      <c r="B2697" s="1" t="s">
        <v>5513</v>
      </c>
      <c r="C2697" s="2">
        <v>2071</v>
      </c>
      <c r="D2697" s="1" t="s">
        <v>5514</v>
      </c>
      <c r="E2697" s="1" t="s">
        <v>18</v>
      </c>
      <c r="F2697" s="1" t="s">
        <v>381</v>
      </c>
      <c r="G2697" s="1" t="s">
        <v>4778</v>
      </c>
      <c r="H2697" s="1" t="s">
        <v>15835</v>
      </c>
      <c r="I2697" s="5">
        <v>4270</v>
      </c>
      <c r="J2697" s="5">
        <v>76638824</v>
      </c>
      <c r="K2697" s="3">
        <f>+Tabella2026[[#This Row],[POP_2024]]/SUM(Tabella2026[POP_2024])</f>
        <v>7.2442298267370243E-5</v>
      </c>
      <c r="L2697" s="3">
        <f>+Tabella2026[[#This Row],[INCIDENZA POPOLAZIONE]]*(PLAFOND/2)</f>
        <v>21326.958278190101</v>
      </c>
      <c r="M2697" s="3">
        <f>+IFERROR(Tabella2026[[#This Row],[reddito_2024]]/Tabella2026[[#This Row],[POP_2024]],"")</f>
        <v>17948.202341920376</v>
      </c>
      <c r="N2697" s="3">
        <f>+IF(Tabella2026[[#This Row],[REDDITO COMPLESSIVO PROCAPITE]]&lt;media_aggr_reddito_pc,(media_aggr_reddito_pc-Tabella2026[[#This Row],[REDDITO COMPLESSIVO PROCAPITE]]),0)</f>
        <v>0</v>
      </c>
      <c r="O2697" s="3">
        <f>+Tabella2026[[#This Row],[DIFFERENZA REDDITO INFERIORE ALLA MEDIA DALLA MEDIA]]*Tabella2026[[#This Row],[POP_2024]]</f>
        <v>0</v>
      </c>
      <c r="P2697" s="3">
        <f>+Tabella2026[[#This Row],[POPOLAZIONE PER DIFFERENZA ]]/SUM(Tabella2026[[POPOLAZIONE PER DIFFERENZA ]])</f>
        <v>0</v>
      </c>
      <c r="Q2697" s="3">
        <f>+Tabella2026[[#This Row],[INCIDENZA POPOLAZIONE PER DIFFERENZA]]*(PLAFOND-SUM(Tabella2026[CONTRIBUTO SULLA BASE DELLA POPOLAZIONE]))</f>
        <v>0</v>
      </c>
      <c r="R2697" s="3">
        <f>+Tabella2026[[#This Row],[CONTRIBUTO SULLA BASE DELLA POPOLAZIONE]]+Tabella2026[[#This Row],[CONTRIBUTO SULLA BASE DEL REDDITO]]</f>
        <v>21326.958278190101</v>
      </c>
      <c r="S2697" s="3">
        <f>+Tabella2026[[#This Row],[CONTRIBUTO TOTALE]]/(PLAFOND/N_TESSERE)</f>
        <v>42.653916556380203</v>
      </c>
      <c r="T2697" s="3">
        <f>+MAX(CEILING(Tabella2026[[#This Row],[preDEF1]],1),1)</f>
        <v>43</v>
      </c>
      <c r="U2697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697" s="21">
        <f>+Tabella2026[[#This Row],[DEF - n. card]]*(PLAFOND/N_TESSERE)</f>
        <v>21000</v>
      </c>
      <c r="W2697" s="18"/>
    </row>
    <row r="2698" spans="2:23" x14ac:dyDescent="0.25">
      <c r="B2698" s="1" t="s">
        <v>5457</v>
      </c>
      <c r="C2698" s="2">
        <v>4022</v>
      </c>
      <c r="D2698" s="1" t="s">
        <v>5458</v>
      </c>
      <c r="E2698" s="1" t="s">
        <v>18</v>
      </c>
      <c r="F2698" s="1" t="s">
        <v>263</v>
      </c>
      <c r="G2698" s="1" t="s">
        <v>4778</v>
      </c>
      <c r="H2698" s="1" t="s">
        <v>15835</v>
      </c>
      <c r="I2698" s="5">
        <v>4269</v>
      </c>
      <c r="J2698" s="5">
        <v>80473959</v>
      </c>
      <c r="K2698" s="3">
        <f>+Tabella2026[[#This Row],[POP_2024]]/SUM(Tabella2026[POP_2024])</f>
        <v>7.242533285793994E-5</v>
      </c>
      <c r="L2698" s="3">
        <f>+Tabella2026[[#This Row],[INCIDENZA POPOLAZIONE]]*(PLAFOND/2)</f>
        <v>21321.963674377876</v>
      </c>
      <c r="M2698" s="3">
        <f>+IFERROR(Tabella2026[[#This Row],[reddito_2024]]/Tabella2026[[#This Row],[POP_2024]],"")</f>
        <v>18850.775122979619</v>
      </c>
      <c r="N2698" s="3">
        <f>+IF(Tabella2026[[#This Row],[REDDITO COMPLESSIVO PROCAPITE]]&lt;media_aggr_reddito_pc,(media_aggr_reddito_pc-Tabella2026[[#This Row],[REDDITO COMPLESSIVO PROCAPITE]]),0)</f>
        <v>0</v>
      </c>
      <c r="O2698" s="3">
        <f>+Tabella2026[[#This Row],[DIFFERENZA REDDITO INFERIORE ALLA MEDIA DALLA MEDIA]]*Tabella2026[[#This Row],[POP_2024]]</f>
        <v>0</v>
      </c>
      <c r="P2698" s="3">
        <f>+Tabella2026[[#This Row],[POPOLAZIONE PER DIFFERENZA ]]/SUM(Tabella2026[[POPOLAZIONE PER DIFFERENZA ]])</f>
        <v>0</v>
      </c>
      <c r="Q2698" s="3">
        <f>+Tabella2026[[#This Row],[INCIDENZA POPOLAZIONE PER DIFFERENZA]]*(PLAFOND-SUM(Tabella2026[CONTRIBUTO SULLA BASE DELLA POPOLAZIONE]))</f>
        <v>0</v>
      </c>
      <c r="R2698" s="3">
        <f>+Tabella2026[[#This Row],[CONTRIBUTO SULLA BASE DELLA POPOLAZIONE]]+Tabella2026[[#This Row],[CONTRIBUTO SULLA BASE DEL REDDITO]]</f>
        <v>21321.963674377876</v>
      </c>
      <c r="S2698" s="3">
        <f>+Tabella2026[[#This Row],[CONTRIBUTO TOTALE]]/(PLAFOND/N_TESSERE)</f>
        <v>42.643927348755753</v>
      </c>
      <c r="T2698" s="3">
        <f>+MAX(CEILING(Tabella2026[[#This Row],[preDEF1]],1),1)</f>
        <v>43</v>
      </c>
      <c r="U2698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698" s="21">
        <f>+Tabella2026[[#This Row],[DEF - n. card]]*(PLAFOND/N_TESSERE)</f>
        <v>21000</v>
      </c>
      <c r="W2698" s="18"/>
    </row>
    <row r="2699" spans="2:23" x14ac:dyDescent="0.25">
      <c r="B2699" s="1" t="s">
        <v>5449</v>
      </c>
      <c r="C2699" s="2">
        <v>16049</v>
      </c>
      <c r="D2699" s="1" t="s">
        <v>5450</v>
      </c>
      <c r="E2699" s="1" t="s">
        <v>12</v>
      </c>
      <c r="F2699" s="1" t="s">
        <v>93</v>
      </c>
      <c r="G2699" s="1" t="s">
        <v>4778</v>
      </c>
      <c r="H2699" s="1" t="s">
        <v>15835</v>
      </c>
      <c r="I2699" s="5">
        <v>4265</v>
      </c>
      <c r="J2699" s="5">
        <v>82356666</v>
      </c>
      <c r="K2699" s="3">
        <f>+Tabella2026[[#This Row],[POP_2024]]/SUM(Tabella2026[POP_2024])</f>
        <v>7.2357471220218755E-5</v>
      </c>
      <c r="L2699" s="3">
        <f>+Tabella2026[[#This Row],[INCIDENZA POPOLAZIONE]]*(PLAFOND/2)</f>
        <v>21301.985259128985</v>
      </c>
      <c r="M2699" s="3">
        <f>+IFERROR(Tabella2026[[#This Row],[reddito_2024]]/Tabella2026[[#This Row],[POP_2024]],"")</f>
        <v>19309.886518171159</v>
      </c>
      <c r="N2699" s="3">
        <f>+IF(Tabella2026[[#This Row],[REDDITO COMPLESSIVO PROCAPITE]]&lt;media_aggr_reddito_pc,(media_aggr_reddito_pc-Tabella2026[[#This Row],[REDDITO COMPLESSIVO PROCAPITE]]),0)</f>
        <v>0</v>
      </c>
      <c r="O2699" s="3">
        <f>+Tabella2026[[#This Row],[DIFFERENZA REDDITO INFERIORE ALLA MEDIA DALLA MEDIA]]*Tabella2026[[#This Row],[POP_2024]]</f>
        <v>0</v>
      </c>
      <c r="P2699" s="3">
        <f>+Tabella2026[[#This Row],[POPOLAZIONE PER DIFFERENZA ]]/SUM(Tabella2026[[POPOLAZIONE PER DIFFERENZA ]])</f>
        <v>0</v>
      </c>
      <c r="Q2699" s="3">
        <f>+Tabella2026[[#This Row],[INCIDENZA POPOLAZIONE PER DIFFERENZA]]*(PLAFOND-SUM(Tabella2026[CONTRIBUTO SULLA BASE DELLA POPOLAZIONE]))</f>
        <v>0</v>
      </c>
      <c r="R2699" s="3">
        <f>+Tabella2026[[#This Row],[CONTRIBUTO SULLA BASE DELLA POPOLAZIONE]]+Tabella2026[[#This Row],[CONTRIBUTO SULLA BASE DEL REDDITO]]</f>
        <v>21301.985259128985</v>
      </c>
      <c r="S2699" s="3">
        <f>+Tabella2026[[#This Row],[CONTRIBUTO TOTALE]]/(PLAFOND/N_TESSERE)</f>
        <v>42.603970518257974</v>
      </c>
      <c r="T2699" s="3">
        <f>+MAX(CEILING(Tabella2026[[#This Row],[preDEF1]],1),1)</f>
        <v>43</v>
      </c>
      <c r="U2699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699" s="21">
        <f>+Tabella2026[[#This Row],[DEF - n. card]]*(PLAFOND/N_TESSERE)</f>
        <v>21000</v>
      </c>
      <c r="W2699" s="18"/>
    </row>
    <row r="2700" spans="2:23" x14ac:dyDescent="0.25">
      <c r="B2700" s="1" t="s">
        <v>5405</v>
      </c>
      <c r="C2700" s="2">
        <v>78143</v>
      </c>
      <c r="D2700" s="1" t="s">
        <v>5406</v>
      </c>
      <c r="E2700" s="1" t="s">
        <v>61</v>
      </c>
      <c r="F2700" s="1" t="s">
        <v>178</v>
      </c>
      <c r="G2700" s="1" t="s">
        <v>4778</v>
      </c>
      <c r="H2700" s="1" t="s">
        <v>15836</v>
      </c>
      <c r="I2700" s="5">
        <v>4263</v>
      </c>
      <c r="J2700" s="5">
        <v>54954046</v>
      </c>
      <c r="K2700" s="3">
        <f>+Tabella2026[[#This Row],[POP_2024]]/SUM(Tabella2026[POP_2024])</f>
        <v>7.2323540401358162E-5</v>
      </c>
      <c r="L2700" s="3">
        <f>+Tabella2026[[#This Row],[INCIDENZA POPOLAZIONE]]*(PLAFOND/2)</f>
        <v>21291.996051504542</v>
      </c>
      <c r="M2700" s="3">
        <f>+IFERROR(Tabella2026[[#This Row],[reddito_2024]]/Tabella2026[[#This Row],[POP_2024]],"")</f>
        <v>12890.932676518883</v>
      </c>
      <c r="N2700" s="3">
        <f>+IF(Tabella2026[[#This Row],[REDDITO COMPLESSIVO PROCAPITE]]&lt;media_aggr_reddito_pc,(media_aggr_reddito_pc-Tabella2026[[#This Row],[REDDITO COMPLESSIVO PROCAPITE]]),0)</f>
        <v>4934.1333860898576</v>
      </c>
      <c r="O2700" s="3">
        <f>+Tabella2026[[#This Row],[DIFFERENZA REDDITO INFERIORE ALLA MEDIA DALLA MEDIA]]*Tabella2026[[#This Row],[POP_2024]]</f>
        <v>21034210.624901064</v>
      </c>
      <c r="P2700" s="3">
        <f>+Tabella2026[[#This Row],[POPOLAZIONE PER DIFFERENZA ]]/SUM(Tabella2026[[POPOLAZIONE PER DIFFERENZA ]])</f>
        <v>1.8661175266297903E-4</v>
      </c>
      <c r="Q2700" s="3">
        <f>+Tabella2026[[#This Row],[INCIDENZA POPOLAZIONE PER DIFFERENZA]]*(PLAFOND-SUM(Tabella2026[CONTRIBUTO SULLA BASE DELLA POPOLAZIONE]))</f>
        <v>54938.360025166752</v>
      </c>
      <c r="R2700" s="3">
        <f>+Tabella2026[[#This Row],[CONTRIBUTO SULLA BASE DELLA POPOLAZIONE]]+Tabella2026[[#This Row],[CONTRIBUTO SULLA BASE DEL REDDITO]]</f>
        <v>76230.356076671291</v>
      </c>
      <c r="S2700" s="3">
        <f>+Tabella2026[[#This Row],[CONTRIBUTO TOTALE]]/(PLAFOND/N_TESSERE)</f>
        <v>152.46071215334257</v>
      </c>
      <c r="T2700" s="3">
        <f>+MAX(CEILING(Tabella2026[[#This Row],[preDEF1]],1),1)</f>
        <v>153</v>
      </c>
      <c r="U2700" s="9">
        <f xml:space="preserve"> IF(ROW(Tabella2026[[#This Row],[preDEF2]]) - ROW(Tabella2026[[#Headers],[preDEF2]])&lt;=ABS(SUM(Tabella2026[preDEF2])-N_TESSERE),Tabella2026[[#This Row],[preDEF2]]-1,Tabella2026[[#This Row],[preDEF2]])</f>
        <v>152</v>
      </c>
      <c r="V2700" s="21">
        <f>+Tabella2026[[#This Row],[DEF - n. card]]*(PLAFOND/N_TESSERE)</f>
        <v>76000</v>
      </c>
      <c r="W2700" s="18"/>
    </row>
    <row r="2701" spans="2:23" x14ac:dyDescent="0.25">
      <c r="B2701" s="1" t="s">
        <v>5369</v>
      </c>
      <c r="C2701" s="2">
        <v>11001</v>
      </c>
      <c r="D2701" s="1" t="s">
        <v>5370</v>
      </c>
      <c r="E2701" s="1" t="s">
        <v>24</v>
      </c>
      <c r="F2701" s="1" t="s">
        <v>136</v>
      </c>
      <c r="G2701" s="1" t="s">
        <v>4778</v>
      </c>
      <c r="H2701" s="1" t="s">
        <v>15835</v>
      </c>
      <c r="I2701" s="5">
        <v>4262</v>
      </c>
      <c r="J2701" s="5">
        <v>87110011</v>
      </c>
      <c r="K2701" s="3">
        <f>+Tabella2026[[#This Row],[POP_2024]]/SUM(Tabella2026[POP_2024])</f>
        <v>7.2306574991927859E-5</v>
      </c>
      <c r="L2701" s="3">
        <f>+Tabella2026[[#This Row],[INCIDENZA POPOLAZIONE]]*(PLAFOND/2)</f>
        <v>21287.001447692317</v>
      </c>
      <c r="M2701" s="3">
        <f>+IFERROR(Tabella2026[[#This Row],[reddito_2024]]/Tabella2026[[#This Row],[POP_2024]],"")</f>
        <v>20438.763725950259</v>
      </c>
      <c r="N2701" s="3">
        <f>+IF(Tabella2026[[#This Row],[REDDITO COMPLESSIVO PROCAPITE]]&lt;media_aggr_reddito_pc,(media_aggr_reddito_pc-Tabella2026[[#This Row],[REDDITO COMPLESSIVO PROCAPITE]]),0)</f>
        <v>0</v>
      </c>
      <c r="O2701" s="3">
        <f>+Tabella2026[[#This Row],[DIFFERENZA REDDITO INFERIORE ALLA MEDIA DALLA MEDIA]]*Tabella2026[[#This Row],[POP_2024]]</f>
        <v>0</v>
      </c>
      <c r="P2701" s="3">
        <f>+Tabella2026[[#This Row],[POPOLAZIONE PER DIFFERENZA ]]/SUM(Tabella2026[[POPOLAZIONE PER DIFFERENZA ]])</f>
        <v>0</v>
      </c>
      <c r="Q2701" s="3">
        <f>+Tabella2026[[#This Row],[INCIDENZA POPOLAZIONE PER DIFFERENZA]]*(PLAFOND-SUM(Tabella2026[CONTRIBUTO SULLA BASE DELLA POPOLAZIONE]))</f>
        <v>0</v>
      </c>
      <c r="R2701" s="3">
        <f>+Tabella2026[[#This Row],[CONTRIBUTO SULLA BASE DELLA POPOLAZIONE]]+Tabella2026[[#This Row],[CONTRIBUTO SULLA BASE DEL REDDITO]]</f>
        <v>21287.001447692317</v>
      </c>
      <c r="S2701" s="3">
        <f>+Tabella2026[[#This Row],[CONTRIBUTO TOTALE]]/(PLAFOND/N_TESSERE)</f>
        <v>42.574002895384631</v>
      </c>
      <c r="T2701" s="3">
        <f>+MAX(CEILING(Tabella2026[[#This Row],[preDEF1]],1),1)</f>
        <v>43</v>
      </c>
      <c r="U2701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701" s="21">
        <f>+Tabella2026[[#This Row],[DEF - n. card]]*(PLAFOND/N_TESSERE)</f>
        <v>21000</v>
      </c>
      <c r="W2701" s="18"/>
    </row>
    <row r="2702" spans="2:23" x14ac:dyDescent="0.25">
      <c r="B2702" s="1" t="s">
        <v>5333</v>
      </c>
      <c r="C2702" s="2">
        <v>14033</v>
      </c>
      <c r="D2702" s="1" t="s">
        <v>5334</v>
      </c>
      <c r="E2702" s="1" t="s">
        <v>12</v>
      </c>
      <c r="F2702" s="1" t="s">
        <v>980</v>
      </c>
      <c r="G2702" s="1" t="s">
        <v>4778</v>
      </c>
      <c r="H2702" s="1" t="s">
        <v>15835</v>
      </c>
      <c r="I2702" s="5">
        <v>4260</v>
      </c>
      <c r="J2702" s="5">
        <v>76302163</v>
      </c>
      <c r="K2702" s="3">
        <f>+Tabella2026[[#This Row],[POP_2024]]/SUM(Tabella2026[POP_2024])</f>
        <v>7.2272644173067266E-5</v>
      </c>
      <c r="L2702" s="3">
        <f>+Tabella2026[[#This Row],[INCIDENZA POPOLAZIONE]]*(PLAFOND/2)</f>
        <v>21277.012240067874</v>
      </c>
      <c r="M2702" s="3">
        <f>+IFERROR(Tabella2026[[#This Row],[reddito_2024]]/Tabella2026[[#This Row],[POP_2024]],"")</f>
        <v>17911.305868544601</v>
      </c>
      <c r="N2702" s="3">
        <f>+IF(Tabella2026[[#This Row],[REDDITO COMPLESSIVO PROCAPITE]]&lt;media_aggr_reddito_pc,(media_aggr_reddito_pc-Tabella2026[[#This Row],[REDDITO COMPLESSIVO PROCAPITE]]),0)</f>
        <v>0</v>
      </c>
      <c r="O2702" s="3">
        <f>+Tabella2026[[#This Row],[DIFFERENZA REDDITO INFERIORE ALLA MEDIA DALLA MEDIA]]*Tabella2026[[#This Row],[POP_2024]]</f>
        <v>0</v>
      </c>
      <c r="P2702" s="3">
        <f>+Tabella2026[[#This Row],[POPOLAZIONE PER DIFFERENZA ]]/SUM(Tabella2026[[POPOLAZIONE PER DIFFERENZA ]])</f>
        <v>0</v>
      </c>
      <c r="Q2702" s="3">
        <f>+Tabella2026[[#This Row],[INCIDENZA POPOLAZIONE PER DIFFERENZA]]*(PLAFOND-SUM(Tabella2026[CONTRIBUTO SULLA BASE DELLA POPOLAZIONE]))</f>
        <v>0</v>
      </c>
      <c r="R2702" s="3">
        <f>+Tabella2026[[#This Row],[CONTRIBUTO SULLA BASE DELLA POPOLAZIONE]]+Tabella2026[[#This Row],[CONTRIBUTO SULLA BASE DEL REDDITO]]</f>
        <v>21277.012240067874</v>
      </c>
      <c r="S2702" s="3">
        <f>+Tabella2026[[#This Row],[CONTRIBUTO TOTALE]]/(PLAFOND/N_TESSERE)</f>
        <v>42.554024480135745</v>
      </c>
      <c r="T2702" s="3">
        <f>+MAX(CEILING(Tabella2026[[#This Row],[preDEF1]],1),1)</f>
        <v>43</v>
      </c>
      <c r="U2702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702" s="21">
        <f>+Tabella2026[[#This Row],[DEF - n. card]]*(PLAFOND/N_TESSERE)</f>
        <v>21000</v>
      </c>
      <c r="W2702" s="18"/>
    </row>
    <row r="2703" spans="2:23" x14ac:dyDescent="0.25">
      <c r="B2703" s="1" t="s">
        <v>5451</v>
      </c>
      <c r="C2703" s="2">
        <v>58035</v>
      </c>
      <c r="D2703" s="1" t="s">
        <v>5452</v>
      </c>
      <c r="E2703" s="1" t="s">
        <v>8</v>
      </c>
      <c r="F2703" s="1" t="s">
        <v>7</v>
      </c>
      <c r="G2703" s="1" t="s">
        <v>4778</v>
      </c>
      <c r="H2703" s="1" t="s">
        <v>15834</v>
      </c>
      <c r="I2703" s="5">
        <v>4257</v>
      </c>
      <c r="J2703" s="5">
        <v>67832426</v>
      </c>
      <c r="K2703" s="3">
        <f>+Tabella2026[[#This Row],[POP_2024]]/SUM(Tabella2026[POP_2024])</f>
        <v>7.222174794477637E-5</v>
      </c>
      <c r="L2703" s="3">
        <f>+Tabella2026[[#This Row],[INCIDENZA POPOLAZIONE]]*(PLAFOND/2)</f>
        <v>21262.028428631205</v>
      </c>
      <c r="M2703" s="3">
        <f>+IFERROR(Tabella2026[[#This Row],[reddito_2024]]/Tabella2026[[#This Row],[POP_2024]],"")</f>
        <v>15934.326051209771</v>
      </c>
      <c r="N2703" s="3">
        <f>+IF(Tabella2026[[#This Row],[REDDITO COMPLESSIVO PROCAPITE]]&lt;media_aggr_reddito_pc,(media_aggr_reddito_pc-Tabella2026[[#This Row],[REDDITO COMPLESSIVO PROCAPITE]]),0)</f>
        <v>1890.7400113989697</v>
      </c>
      <c r="O2703" s="3">
        <f>+Tabella2026[[#This Row],[DIFFERENZA REDDITO INFERIORE ALLA MEDIA DALLA MEDIA]]*Tabella2026[[#This Row],[POP_2024]]</f>
        <v>8048880.2285254141</v>
      </c>
      <c r="P2703" s="3">
        <f>+Tabella2026[[#This Row],[POPOLAZIONE PER DIFFERENZA ]]/SUM(Tabella2026[[POPOLAZIONE PER DIFFERENZA ]])</f>
        <v>7.140822506747108E-5</v>
      </c>
      <c r="Q2703" s="3">
        <f>+Tabella2026[[#This Row],[INCIDENZA POPOLAZIONE PER DIFFERENZA]]*(PLAFOND-SUM(Tabella2026[CONTRIBUTO SULLA BASE DELLA POPOLAZIONE]))</f>
        <v>21022.527903694772</v>
      </c>
      <c r="R2703" s="3">
        <f>+Tabella2026[[#This Row],[CONTRIBUTO SULLA BASE DELLA POPOLAZIONE]]+Tabella2026[[#This Row],[CONTRIBUTO SULLA BASE DEL REDDITO]]</f>
        <v>42284.556332325978</v>
      </c>
      <c r="S2703" s="3">
        <f>+Tabella2026[[#This Row],[CONTRIBUTO TOTALE]]/(PLAFOND/N_TESSERE)</f>
        <v>84.569112664651954</v>
      </c>
      <c r="T2703" s="3">
        <f>+MAX(CEILING(Tabella2026[[#This Row],[preDEF1]],1),1)</f>
        <v>85</v>
      </c>
      <c r="U2703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2703" s="21">
        <f>+Tabella2026[[#This Row],[DEF - n. card]]*(PLAFOND/N_TESSERE)</f>
        <v>42000</v>
      </c>
      <c r="W2703" s="18"/>
    </row>
    <row r="2704" spans="2:23" x14ac:dyDescent="0.25">
      <c r="B2704" s="1" t="s">
        <v>5391</v>
      </c>
      <c r="C2704" s="2">
        <v>2042</v>
      </c>
      <c r="D2704" s="1" t="s">
        <v>5392</v>
      </c>
      <c r="E2704" s="1" t="s">
        <v>18</v>
      </c>
      <c r="F2704" s="1" t="s">
        <v>381</v>
      </c>
      <c r="G2704" s="1" t="s">
        <v>4778</v>
      </c>
      <c r="H2704" s="1" t="s">
        <v>15835</v>
      </c>
      <c r="I2704" s="5">
        <v>4256</v>
      </c>
      <c r="J2704" s="5">
        <v>83373001</v>
      </c>
      <c r="K2704" s="3">
        <f>+Tabella2026[[#This Row],[POP_2024]]/SUM(Tabella2026[POP_2024])</f>
        <v>7.2204782535346067E-5</v>
      </c>
      <c r="L2704" s="3">
        <f>+Tabella2026[[#This Row],[INCIDENZA POPOLAZIONE]]*(PLAFOND/2)</f>
        <v>21257.03382481898</v>
      </c>
      <c r="M2704" s="3">
        <f>+IFERROR(Tabella2026[[#This Row],[reddito_2024]]/Tabella2026[[#This Row],[POP_2024]],"")</f>
        <v>19589.520911654134</v>
      </c>
      <c r="N2704" s="3">
        <f>+IF(Tabella2026[[#This Row],[REDDITO COMPLESSIVO PROCAPITE]]&lt;media_aggr_reddito_pc,(media_aggr_reddito_pc-Tabella2026[[#This Row],[REDDITO COMPLESSIVO PROCAPITE]]),0)</f>
        <v>0</v>
      </c>
      <c r="O2704" s="3">
        <f>+Tabella2026[[#This Row],[DIFFERENZA REDDITO INFERIORE ALLA MEDIA DALLA MEDIA]]*Tabella2026[[#This Row],[POP_2024]]</f>
        <v>0</v>
      </c>
      <c r="P2704" s="3">
        <f>+Tabella2026[[#This Row],[POPOLAZIONE PER DIFFERENZA ]]/SUM(Tabella2026[[POPOLAZIONE PER DIFFERENZA ]])</f>
        <v>0</v>
      </c>
      <c r="Q2704" s="3">
        <f>+Tabella2026[[#This Row],[INCIDENZA POPOLAZIONE PER DIFFERENZA]]*(PLAFOND-SUM(Tabella2026[CONTRIBUTO SULLA BASE DELLA POPOLAZIONE]))</f>
        <v>0</v>
      </c>
      <c r="R2704" s="3">
        <f>+Tabella2026[[#This Row],[CONTRIBUTO SULLA BASE DELLA POPOLAZIONE]]+Tabella2026[[#This Row],[CONTRIBUTO SULLA BASE DEL REDDITO]]</f>
        <v>21257.03382481898</v>
      </c>
      <c r="S2704" s="3">
        <f>+Tabella2026[[#This Row],[CONTRIBUTO TOTALE]]/(PLAFOND/N_TESSERE)</f>
        <v>42.514067649637958</v>
      </c>
      <c r="T2704" s="3">
        <f>+MAX(CEILING(Tabella2026[[#This Row],[preDEF1]],1),1)</f>
        <v>43</v>
      </c>
      <c r="U2704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704" s="21">
        <f>+Tabella2026[[#This Row],[DEF - n. card]]*(PLAFOND/N_TESSERE)</f>
        <v>21000</v>
      </c>
      <c r="W2704" s="18"/>
    </row>
    <row r="2705" spans="2:23" x14ac:dyDescent="0.25">
      <c r="B2705" s="1" t="s">
        <v>5361</v>
      </c>
      <c r="C2705" s="2">
        <v>78148</v>
      </c>
      <c r="D2705" s="1" t="s">
        <v>5362</v>
      </c>
      <c r="E2705" s="1" t="s">
        <v>61</v>
      </c>
      <c r="F2705" s="1" t="s">
        <v>178</v>
      </c>
      <c r="G2705" s="1" t="s">
        <v>4778</v>
      </c>
      <c r="H2705" s="1" t="s">
        <v>15836</v>
      </c>
      <c r="I2705" s="5">
        <v>4255</v>
      </c>
      <c r="J2705" s="5">
        <v>47122448</v>
      </c>
      <c r="K2705" s="3">
        <f>+Tabella2026[[#This Row],[POP_2024]]/SUM(Tabella2026[POP_2024])</f>
        <v>7.2187817125915778E-5</v>
      </c>
      <c r="L2705" s="3">
        <f>+Tabella2026[[#This Row],[INCIDENZA POPOLAZIONE]]*(PLAFOND/2)</f>
        <v>21252.039221006762</v>
      </c>
      <c r="M2705" s="3">
        <f>+IFERROR(Tabella2026[[#This Row],[reddito_2024]]/Tabella2026[[#This Row],[POP_2024]],"")</f>
        <v>11074.605875440659</v>
      </c>
      <c r="N2705" s="3">
        <f>+IF(Tabella2026[[#This Row],[REDDITO COMPLESSIVO PROCAPITE]]&lt;media_aggr_reddito_pc,(media_aggr_reddito_pc-Tabella2026[[#This Row],[REDDITO COMPLESSIVO PROCAPITE]]),0)</f>
        <v>6750.4601871680825</v>
      </c>
      <c r="O2705" s="3">
        <f>+Tabella2026[[#This Row],[DIFFERENZA REDDITO INFERIORE ALLA MEDIA DALLA MEDIA]]*Tabella2026[[#This Row],[POP_2024]]</f>
        <v>28723208.09640019</v>
      </c>
      <c r="P2705" s="3">
        <f>+Tabella2026[[#This Row],[POPOLAZIONE PER DIFFERENZA ]]/SUM(Tabella2026[[POPOLAZIONE PER DIFFERENZA ]])</f>
        <v>2.5482716230992007E-4</v>
      </c>
      <c r="Q2705" s="3">
        <f>+Tabella2026[[#This Row],[INCIDENZA POPOLAZIONE PER DIFFERENZA]]*(PLAFOND-SUM(Tabella2026[CONTRIBUTO SULLA BASE DELLA POPOLAZIONE]))</f>
        <v>75020.925463669046</v>
      </c>
      <c r="R2705" s="3">
        <f>+Tabella2026[[#This Row],[CONTRIBUTO SULLA BASE DELLA POPOLAZIONE]]+Tabella2026[[#This Row],[CONTRIBUTO SULLA BASE DEL REDDITO]]</f>
        <v>96272.964684675811</v>
      </c>
      <c r="S2705" s="3">
        <f>+Tabella2026[[#This Row],[CONTRIBUTO TOTALE]]/(PLAFOND/N_TESSERE)</f>
        <v>192.54592936935163</v>
      </c>
      <c r="T2705" s="3">
        <f>+MAX(CEILING(Tabella2026[[#This Row],[preDEF1]],1),1)</f>
        <v>193</v>
      </c>
      <c r="U2705" s="9">
        <f xml:space="preserve"> IF(ROW(Tabella2026[[#This Row],[preDEF2]]) - ROW(Tabella2026[[#Headers],[preDEF2]])&lt;=ABS(SUM(Tabella2026[preDEF2])-N_TESSERE),Tabella2026[[#This Row],[preDEF2]]-1,Tabella2026[[#This Row],[preDEF2]])</f>
        <v>192</v>
      </c>
      <c r="V2705" s="21">
        <f>+Tabella2026[[#This Row],[DEF - n. card]]*(PLAFOND/N_TESSERE)</f>
        <v>96000</v>
      </c>
      <c r="W2705" s="18"/>
    </row>
    <row r="2706" spans="2:23" x14ac:dyDescent="0.25">
      <c r="B2706" s="1" t="s">
        <v>5297</v>
      </c>
      <c r="C2706" s="2">
        <v>62057</v>
      </c>
      <c r="D2706" s="1" t="s">
        <v>5298</v>
      </c>
      <c r="E2706" s="1" t="s">
        <v>15</v>
      </c>
      <c r="F2706" s="1" t="s">
        <v>256</v>
      </c>
      <c r="G2706" s="1" t="s">
        <v>4778</v>
      </c>
      <c r="H2706" s="1" t="s">
        <v>15836</v>
      </c>
      <c r="I2706" s="5">
        <v>4254</v>
      </c>
      <c r="J2706" s="5">
        <v>48217269</v>
      </c>
      <c r="K2706" s="3">
        <f>+Tabella2026[[#This Row],[POP_2024]]/SUM(Tabella2026[POP_2024])</f>
        <v>7.2170851716485475E-5</v>
      </c>
      <c r="L2706" s="3">
        <f>+Tabella2026[[#This Row],[INCIDENZA POPOLAZIONE]]*(PLAFOND/2)</f>
        <v>21247.044617194537</v>
      </c>
      <c r="M2706" s="3">
        <f>+IFERROR(Tabella2026[[#This Row],[reddito_2024]]/Tabella2026[[#This Row],[POP_2024]],"")</f>
        <v>11334.571932299013</v>
      </c>
      <c r="N2706" s="3">
        <f>+IF(Tabella2026[[#This Row],[REDDITO COMPLESSIVO PROCAPITE]]&lt;media_aggr_reddito_pc,(media_aggr_reddito_pc-Tabella2026[[#This Row],[REDDITO COMPLESSIVO PROCAPITE]]),0)</f>
        <v>6490.4941303097276</v>
      </c>
      <c r="O2706" s="3">
        <f>+Tabella2026[[#This Row],[DIFFERENZA REDDITO INFERIORE ALLA MEDIA DALLA MEDIA]]*Tabella2026[[#This Row],[POP_2024]]</f>
        <v>27610562.03033758</v>
      </c>
      <c r="P2706" s="3">
        <f>+Tabella2026[[#This Row],[POPOLAZIONE PER DIFFERENZA ]]/SUM(Tabella2026[[POPOLAZIONE PER DIFFERENZA ]])</f>
        <v>2.4495596551607848E-4</v>
      </c>
      <c r="Q2706" s="3">
        <f>+Tabella2026[[#This Row],[INCIDENZA POPOLAZIONE PER DIFFERENZA]]*(PLAFOND-SUM(Tabella2026[CONTRIBUTO SULLA BASE DELLA POPOLAZIONE]))</f>
        <v>72114.852530959659</v>
      </c>
      <c r="R2706" s="3">
        <f>+Tabella2026[[#This Row],[CONTRIBUTO SULLA BASE DELLA POPOLAZIONE]]+Tabella2026[[#This Row],[CONTRIBUTO SULLA BASE DEL REDDITO]]</f>
        <v>93361.897148154196</v>
      </c>
      <c r="S2706" s="3">
        <f>+Tabella2026[[#This Row],[CONTRIBUTO TOTALE]]/(PLAFOND/N_TESSERE)</f>
        <v>186.7237942963084</v>
      </c>
      <c r="T2706" s="3">
        <f>+MAX(CEILING(Tabella2026[[#This Row],[preDEF1]],1),1)</f>
        <v>187</v>
      </c>
      <c r="U2706" s="9">
        <f xml:space="preserve"> IF(ROW(Tabella2026[[#This Row],[preDEF2]]) - ROW(Tabella2026[[#Headers],[preDEF2]])&lt;=ABS(SUM(Tabella2026[preDEF2])-N_TESSERE),Tabella2026[[#This Row],[preDEF2]]-1,Tabella2026[[#This Row],[preDEF2]])</f>
        <v>186</v>
      </c>
      <c r="V2706" s="21">
        <f>+Tabella2026[[#This Row],[DEF - n. card]]*(PLAFOND/N_TESSERE)</f>
        <v>93000</v>
      </c>
      <c r="W2706" s="18"/>
    </row>
    <row r="2707" spans="2:23" x14ac:dyDescent="0.25">
      <c r="B2707" s="1" t="s">
        <v>5347</v>
      </c>
      <c r="C2707" s="2">
        <v>102031</v>
      </c>
      <c r="D2707" s="1" t="s">
        <v>5348</v>
      </c>
      <c r="E2707" s="1" t="s">
        <v>61</v>
      </c>
      <c r="F2707" s="1" t="s">
        <v>607</v>
      </c>
      <c r="G2707" s="1" t="s">
        <v>4778</v>
      </c>
      <c r="H2707" s="1" t="s">
        <v>15836</v>
      </c>
      <c r="I2707" s="5">
        <v>4252</v>
      </c>
      <c r="J2707" s="5">
        <v>41538958</v>
      </c>
      <c r="K2707" s="3">
        <f>+Tabella2026[[#This Row],[POP_2024]]/SUM(Tabella2026[POP_2024])</f>
        <v>7.2136920897624882E-5</v>
      </c>
      <c r="L2707" s="3">
        <f>+Tabella2026[[#This Row],[INCIDENZA POPOLAZIONE]]*(PLAFOND/2)</f>
        <v>21237.055409570094</v>
      </c>
      <c r="M2707" s="3">
        <f>+IFERROR(Tabella2026[[#This Row],[reddito_2024]]/Tabella2026[[#This Row],[POP_2024]],"")</f>
        <v>9769.2751646284105</v>
      </c>
      <c r="N2707" s="3">
        <f>+IF(Tabella2026[[#This Row],[REDDITO COMPLESSIVO PROCAPITE]]&lt;media_aggr_reddito_pc,(media_aggr_reddito_pc-Tabella2026[[#This Row],[REDDITO COMPLESSIVO PROCAPITE]]),0)</f>
        <v>8055.7908979803306</v>
      </c>
      <c r="O2707" s="3">
        <f>+Tabella2026[[#This Row],[DIFFERENZA REDDITO INFERIORE ALLA MEDIA DALLA MEDIA]]*Tabella2026[[#This Row],[POP_2024]]</f>
        <v>34253222.898212366</v>
      </c>
      <c r="P2707" s="3">
        <f>+Tabella2026[[#This Row],[POPOLAZIONE PER DIFFERENZA ]]/SUM(Tabella2026[[POPOLAZIONE PER DIFFERENZA ]])</f>
        <v>3.0388846405407532E-4</v>
      </c>
      <c r="Q2707" s="3">
        <f>+Tabella2026[[#This Row],[INCIDENZA POPOLAZIONE PER DIFFERENZA]]*(PLAFOND-SUM(Tabella2026[CONTRIBUTO SULLA BASE DELLA POPOLAZIONE]))</f>
        <v>89464.535901172101</v>
      </c>
      <c r="R2707" s="3">
        <f>+Tabella2026[[#This Row],[CONTRIBUTO SULLA BASE DELLA POPOLAZIONE]]+Tabella2026[[#This Row],[CONTRIBUTO SULLA BASE DEL REDDITO]]</f>
        <v>110701.59131074219</v>
      </c>
      <c r="S2707" s="3">
        <f>+Tabella2026[[#This Row],[CONTRIBUTO TOTALE]]/(PLAFOND/N_TESSERE)</f>
        <v>221.40318262148438</v>
      </c>
      <c r="T2707" s="3">
        <f>+MAX(CEILING(Tabella2026[[#This Row],[preDEF1]],1),1)</f>
        <v>222</v>
      </c>
      <c r="U2707" s="9">
        <f xml:space="preserve"> IF(ROW(Tabella2026[[#This Row],[preDEF2]]) - ROW(Tabella2026[[#Headers],[preDEF2]])&lt;=ABS(SUM(Tabella2026[preDEF2])-N_TESSERE),Tabella2026[[#This Row],[preDEF2]]-1,Tabella2026[[#This Row],[preDEF2]])</f>
        <v>221</v>
      </c>
      <c r="V2707" s="21">
        <f>+Tabella2026[[#This Row],[DEF - n. card]]*(PLAFOND/N_TESSERE)</f>
        <v>110500</v>
      </c>
      <c r="W2707" s="18"/>
    </row>
    <row r="2708" spans="2:23" x14ac:dyDescent="0.25">
      <c r="B2708" s="1" t="s">
        <v>5383</v>
      </c>
      <c r="C2708" s="2">
        <v>56058</v>
      </c>
      <c r="D2708" s="1" t="s">
        <v>5384</v>
      </c>
      <c r="E2708" s="1" t="s">
        <v>8</v>
      </c>
      <c r="F2708" s="1" t="s">
        <v>210</v>
      </c>
      <c r="G2708" s="1" t="s">
        <v>4778</v>
      </c>
      <c r="H2708" s="1" t="s">
        <v>15834</v>
      </c>
      <c r="I2708" s="5">
        <v>4252</v>
      </c>
      <c r="J2708" s="5">
        <v>56730787</v>
      </c>
      <c r="K2708" s="3">
        <f>+Tabella2026[[#This Row],[POP_2024]]/SUM(Tabella2026[POP_2024])</f>
        <v>7.2136920897624882E-5</v>
      </c>
      <c r="L2708" s="3">
        <f>+Tabella2026[[#This Row],[INCIDENZA POPOLAZIONE]]*(PLAFOND/2)</f>
        <v>21237.055409570094</v>
      </c>
      <c r="M2708" s="3">
        <f>+IFERROR(Tabella2026[[#This Row],[reddito_2024]]/Tabella2026[[#This Row],[POP_2024]],"")</f>
        <v>13342.14181561618</v>
      </c>
      <c r="N2708" s="3">
        <f>+IF(Tabella2026[[#This Row],[REDDITO COMPLESSIVO PROCAPITE]]&lt;media_aggr_reddito_pc,(media_aggr_reddito_pc-Tabella2026[[#This Row],[REDDITO COMPLESSIVO PROCAPITE]]),0)</f>
        <v>4482.9242469925612</v>
      </c>
      <c r="O2708" s="3">
        <f>+Tabella2026[[#This Row],[DIFFERENZA REDDITO INFERIORE ALLA MEDIA DALLA MEDIA]]*Tabella2026[[#This Row],[POP_2024]]</f>
        <v>19061393.89821237</v>
      </c>
      <c r="P2708" s="3">
        <f>+Tabella2026[[#This Row],[POPOLAZIONE PER DIFFERENZA ]]/SUM(Tabella2026[[POPOLAZIONE PER DIFFERENZA ]])</f>
        <v>1.6910927569270526E-4</v>
      </c>
      <c r="Q2708" s="3">
        <f>+Tabella2026[[#This Row],[INCIDENZA POPOLAZIONE PER DIFFERENZA]]*(PLAFOND-SUM(Tabella2026[CONTRIBUTO SULLA BASE DELLA POPOLAZIONE]))</f>
        <v>49785.643931975857</v>
      </c>
      <c r="R2708" s="3">
        <f>+Tabella2026[[#This Row],[CONTRIBUTO SULLA BASE DELLA POPOLAZIONE]]+Tabella2026[[#This Row],[CONTRIBUTO SULLA BASE DEL REDDITO]]</f>
        <v>71022.699341545958</v>
      </c>
      <c r="S2708" s="3">
        <f>+Tabella2026[[#This Row],[CONTRIBUTO TOTALE]]/(PLAFOND/N_TESSERE)</f>
        <v>142.04539868309192</v>
      </c>
      <c r="T2708" s="3">
        <f>+MAX(CEILING(Tabella2026[[#This Row],[preDEF1]],1),1)</f>
        <v>143</v>
      </c>
      <c r="U2708" s="9">
        <f xml:space="preserve"> IF(ROW(Tabella2026[[#This Row],[preDEF2]]) - ROW(Tabella2026[[#Headers],[preDEF2]])&lt;=ABS(SUM(Tabella2026[preDEF2])-N_TESSERE),Tabella2026[[#This Row],[preDEF2]]-1,Tabella2026[[#This Row],[preDEF2]])</f>
        <v>142</v>
      </c>
      <c r="V2708" s="21">
        <f>+Tabella2026[[#This Row],[DEF - n. card]]*(PLAFOND/N_TESSERE)</f>
        <v>71000</v>
      </c>
      <c r="W2708" s="18"/>
    </row>
    <row r="2709" spans="2:23" x14ac:dyDescent="0.25">
      <c r="B2709" s="1" t="s">
        <v>5551</v>
      </c>
      <c r="C2709" s="2">
        <v>27015</v>
      </c>
      <c r="D2709" s="1" t="s">
        <v>5552</v>
      </c>
      <c r="E2709" s="1" t="s">
        <v>38</v>
      </c>
      <c r="F2709" s="1" t="s">
        <v>40</v>
      </c>
      <c r="G2709" s="1" t="s">
        <v>4778</v>
      </c>
      <c r="H2709" s="1" t="s">
        <v>15835</v>
      </c>
      <c r="I2709" s="5">
        <v>4245</v>
      </c>
      <c r="J2709" s="5">
        <v>79525339</v>
      </c>
      <c r="K2709" s="3">
        <f>+Tabella2026[[#This Row],[POP_2024]]/SUM(Tabella2026[POP_2024])</f>
        <v>7.2018163031612801E-5</v>
      </c>
      <c r="L2709" s="3">
        <f>+Tabella2026[[#This Row],[INCIDENZA POPOLAZIONE]]*(PLAFOND/2)</f>
        <v>21202.093182884535</v>
      </c>
      <c r="M2709" s="3">
        <f>+IFERROR(Tabella2026[[#This Row],[reddito_2024]]/Tabella2026[[#This Row],[POP_2024]],"")</f>
        <v>18733.884334511189</v>
      </c>
      <c r="N2709" s="3">
        <f>+IF(Tabella2026[[#This Row],[REDDITO COMPLESSIVO PROCAPITE]]&lt;media_aggr_reddito_pc,(media_aggr_reddito_pc-Tabella2026[[#This Row],[REDDITO COMPLESSIVO PROCAPITE]]),0)</f>
        <v>0</v>
      </c>
      <c r="O2709" s="3">
        <f>+Tabella2026[[#This Row],[DIFFERENZA REDDITO INFERIORE ALLA MEDIA DALLA MEDIA]]*Tabella2026[[#This Row],[POP_2024]]</f>
        <v>0</v>
      </c>
      <c r="P2709" s="3">
        <f>+Tabella2026[[#This Row],[POPOLAZIONE PER DIFFERENZA ]]/SUM(Tabella2026[[POPOLAZIONE PER DIFFERENZA ]])</f>
        <v>0</v>
      </c>
      <c r="Q2709" s="3">
        <f>+Tabella2026[[#This Row],[INCIDENZA POPOLAZIONE PER DIFFERENZA]]*(PLAFOND-SUM(Tabella2026[CONTRIBUTO SULLA BASE DELLA POPOLAZIONE]))</f>
        <v>0</v>
      </c>
      <c r="R2709" s="3">
        <f>+Tabella2026[[#This Row],[CONTRIBUTO SULLA BASE DELLA POPOLAZIONE]]+Tabella2026[[#This Row],[CONTRIBUTO SULLA BASE DEL REDDITO]]</f>
        <v>21202.093182884535</v>
      </c>
      <c r="S2709" s="3">
        <f>+Tabella2026[[#This Row],[CONTRIBUTO TOTALE]]/(PLAFOND/N_TESSERE)</f>
        <v>42.404186365769071</v>
      </c>
      <c r="T2709" s="3">
        <f>+MAX(CEILING(Tabella2026[[#This Row],[preDEF1]],1),1)</f>
        <v>43</v>
      </c>
      <c r="U2709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709" s="21">
        <f>+Tabella2026[[#This Row],[DEF - n. card]]*(PLAFOND/N_TESSERE)</f>
        <v>21000</v>
      </c>
      <c r="W2709" s="18"/>
    </row>
    <row r="2710" spans="2:23" x14ac:dyDescent="0.25">
      <c r="B2710" s="1" t="s">
        <v>5433</v>
      </c>
      <c r="C2710" s="2">
        <v>12015</v>
      </c>
      <c r="D2710" s="1" t="s">
        <v>5434</v>
      </c>
      <c r="E2710" s="1" t="s">
        <v>12</v>
      </c>
      <c r="F2710" s="1" t="s">
        <v>157</v>
      </c>
      <c r="G2710" s="1" t="s">
        <v>4778</v>
      </c>
      <c r="H2710" s="1" t="s">
        <v>15835</v>
      </c>
      <c r="I2710" s="5">
        <v>4243</v>
      </c>
      <c r="J2710" s="5">
        <v>56885557</v>
      </c>
      <c r="K2710" s="3">
        <f>+Tabella2026[[#This Row],[POP_2024]]/SUM(Tabella2026[POP_2024])</f>
        <v>7.1984232212752208E-5</v>
      </c>
      <c r="L2710" s="3">
        <f>+Tabella2026[[#This Row],[INCIDENZA POPOLAZIONE]]*(PLAFOND/2)</f>
        <v>21192.103975260092</v>
      </c>
      <c r="M2710" s="3">
        <f>+IFERROR(Tabella2026[[#This Row],[reddito_2024]]/Tabella2026[[#This Row],[POP_2024]],"")</f>
        <v>13406.91892528871</v>
      </c>
      <c r="N2710" s="3">
        <f>+IF(Tabella2026[[#This Row],[REDDITO COMPLESSIVO PROCAPITE]]&lt;media_aggr_reddito_pc,(media_aggr_reddito_pc-Tabella2026[[#This Row],[REDDITO COMPLESSIVO PROCAPITE]]),0)</f>
        <v>4418.1471373200311</v>
      </c>
      <c r="O2710" s="3">
        <f>+Tabella2026[[#This Row],[DIFFERENZA REDDITO INFERIORE ALLA MEDIA DALLA MEDIA]]*Tabella2026[[#This Row],[POP_2024]]</f>
        <v>18746198.303648893</v>
      </c>
      <c r="P2710" s="3">
        <f>+Tabella2026[[#This Row],[POPOLAZIONE PER DIFFERENZA ]]/SUM(Tabella2026[[POPOLAZIONE PER DIFFERENZA ]])</f>
        <v>1.6631291678092809E-4</v>
      </c>
      <c r="Q2710" s="3">
        <f>+Tabella2026[[#This Row],[INCIDENZA POPOLAZIONE PER DIFFERENZA]]*(PLAFOND-SUM(Tabella2026[CONTRIBUTO SULLA BASE DELLA POPOLAZIONE]))</f>
        <v>48962.397965617842</v>
      </c>
      <c r="R2710" s="3">
        <f>+Tabella2026[[#This Row],[CONTRIBUTO SULLA BASE DELLA POPOLAZIONE]]+Tabella2026[[#This Row],[CONTRIBUTO SULLA BASE DEL REDDITO]]</f>
        <v>70154.501940877934</v>
      </c>
      <c r="S2710" s="3">
        <f>+Tabella2026[[#This Row],[CONTRIBUTO TOTALE]]/(PLAFOND/N_TESSERE)</f>
        <v>140.30900388175587</v>
      </c>
      <c r="T2710" s="3">
        <f>+MAX(CEILING(Tabella2026[[#This Row],[preDEF1]],1),1)</f>
        <v>141</v>
      </c>
      <c r="U2710" s="9">
        <f xml:space="preserve"> IF(ROW(Tabella2026[[#This Row],[preDEF2]]) - ROW(Tabella2026[[#Headers],[preDEF2]])&lt;=ABS(SUM(Tabella2026[preDEF2])-N_TESSERE),Tabella2026[[#This Row],[preDEF2]]-1,Tabella2026[[#This Row],[preDEF2]])</f>
        <v>140</v>
      </c>
      <c r="V2710" s="21">
        <f>+Tabella2026[[#This Row],[DEF - n. card]]*(PLAFOND/N_TESSERE)</f>
        <v>70000</v>
      </c>
      <c r="W2710" s="18"/>
    </row>
    <row r="2711" spans="2:23" x14ac:dyDescent="0.25">
      <c r="B2711" s="1" t="s">
        <v>5441</v>
      </c>
      <c r="C2711" s="2">
        <v>13188</v>
      </c>
      <c r="D2711" s="1" t="s">
        <v>5442</v>
      </c>
      <c r="E2711" s="1" t="s">
        <v>12</v>
      </c>
      <c r="F2711" s="1" t="s">
        <v>152</v>
      </c>
      <c r="G2711" s="1" t="s">
        <v>4778</v>
      </c>
      <c r="H2711" s="1" t="s">
        <v>15835</v>
      </c>
      <c r="I2711" s="5">
        <v>4243</v>
      </c>
      <c r="J2711" s="5">
        <v>80731358</v>
      </c>
      <c r="K2711" s="3">
        <f>+Tabella2026[[#This Row],[POP_2024]]/SUM(Tabella2026[POP_2024])</f>
        <v>7.1984232212752208E-5</v>
      </c>
      <c r="L2711" s="3">
        <f>+Tabella2026[[#This Row],[INCIDENZA POPOLAZIONE]]*(PLAFOND/2)</f>
        <v>21192.103975260092</v>
      </c>
      <c r="M2711" s="3">
        <f>+IFERROR(Tabella2026[[#This Row],[reddito_2024]]/Tabella2026[[#This Row],[POP_2024]],"")</f>
        <v>19026.952156493047</v>
      </c>
      <c r="N2711" s="3">
        <f>+IF(Tabella2026[[#This Row],[REDDITO COMPLESSIVO PROCAPITE]]&lt;media_aggr_reddito_pc,(media_aggr_reddito_pc-Tabella2026[[#This Row],[REDDITO COMPLESSIVO PROCAPITE]]),0)</f>
        <v>0</v>
      </c>
      <c r="O2711" s="3">
        <f>+Tabella2026[[#This Row],[DIFFERENZA REDDITO INFERIORE ALLA MEDIA DALLA MEDIA]]*Tabella2026[[#This Row],[POP_2024]]</f>
        <v>0</v>
      </c>
      <c r="P2711" s="3">
        <f>+Tabella2026[[#This Row],[POPOLAZIONE PER DIFFERENZA ]]/SUM(Tabella2026[[POPOLAZIONE PER DIFFERENZA ]])</f>
        <v>0</v>
      </c>
      <c r="Q2711" s="3">
        <f>+Tabella2026[[#This Row],[INCIDENZA POPOLAZIONE PER DIFFERENZA]]*(PLAFOND-SUM(Tabella2026[CONTRIBUTO SULLA BASE DELLA POPOLAZIONE]))</f>
        <v>0</v>
      </c>
      <c r="R2711" s="3">
        <f>+Tabella2026[[#This Row],[CONTRIBUTO SULLA BASE DELLA POPOLAZIONE]]+Tabella2026[[#This Row],[CONTRIBUTO SULLA BASE DEL REDDITO]]</f>
        <v>21192.103975260092</v>
      </c>
      <c r="S2711" s="3">
        <f>+Tabella2026[[#This Row],[CONTRIBUTO TOTALE]]/(PLAFOND/N_TESSERE)</f>
        <v>42.384207950520185</v>
      </c>
      <c r="T2711" s="3">
        <f>+MAX(CEILING(Tabella2026[[#This Row],[preDEF1]],1),1)</f>
        <v>43</v>
      </c>
      <c r="U2711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711" s="21">
        <f>+Tabella2026[[#This Row],[DEF - n. card]]*(PLAFOND/N_TESSERE)</f>
        <v>21000</v>
      </c>
      <c r="W2711" s="18"/>
    </row>
    <row r="2712" spans="2:23" x14ac:dyDescent="0.25">
      <c r="B2712" s="1" t="s">
        <v>5417</v>
      </c>
      <c r="C2712" s="2">
        <v>24079</v>
      </c>
      <c r="D2712" s="1" t="s">
        <v>5418</v>
      </c>
      <c r="E2712" s="1" t="s">
        <v>38</v>
      </c>
      <c r="F2712" s="1" t="s">
        <v>106</v>
      </c>
      <c r="G2712" s="1" t="s">
        <v>4778</v>
      </c>
      <c r="H2712" s="1" t="s">
        <v>15835</v>
      </c>
      <c r="I2712" s="5">
        <v>4241</v>
      </c>
      <c r="J2712" s="5">
        <v>80806531</v>
      </c>
      <c r="K2712" s="3">
        <f>+Tabella2026[[#This Row],[POP_2024]]/SUM(Tabella2026[POP_2024])</f>
        <v>7.1950301393891616E-5</v>
      </c>
      <c r="L2712" s="3">
        <f>+Tabella2026[[#This Row],[INCIDENZA POPOLAZIONE]]*(PLAFOND/2)</f>
        <v>21182.114767635645</v>
      </c>
      <c r="M2712" s="3">
        <f>+IFERROR(Tabella2026[[#This Row],[reddito_2024]]/Tabella2026[[#This Row],[POP_2024]],"")</f>
        <v>19053.65031832115</v>
      </c>
      <c r="N2712" s="3">
        <f>+IF(Tabella2026[[#This Row],[REDDITO COMPLESSIVO PROCAPITE]]&lt;media_aggr_reddito_pc,(media_aggr_reddito_pc-Tabella2026[[#This Row],[REDDITO COMPLESSIVO PROCAPITE]]),0)</f>
        <v>0</v>
      </c>
      <c r="O2712" s="3">
        <f>+Tabella2026[[#This Row],[DIFFERENZA REDDITO INFERIORE ALLA MEDIA DALLA MEDIA]]*Tabella2026[[#This Row],[POP_2024]]</f>
        <v>0</v>
      </c>
      <c r="P2712" s="3">
        <f>+Tabella2026[[#This Row],[POPOLAZIONE PER DIFFERENZA ]]/SUM(Tabella2026[[POPOLAZIONE PER DIFFERENZA ]])</f>
        <v>0</v>
      </c>
      <c r="Q2712" s="3">
        <f>+Tabella2026[[#This Row],[INCIDENZA POPOLAZIONE PER DIFFERENZA]]*(PLAFOND-SUM(Tabella2026[CONTRIBUTO SULLA BASE DELLA POPOLAZIONE]))</f>
        <v>0</v>
      </c>
      <c r="R2712" s="3">
        <f>+Tabella2026[[#This Row],[CONTRIBUTO SULLA BASE DELLA POPOLAZIONE]]+Tabella2026[[#This Row],[CONTRIBUTO SULLA BASE DEL REDDITO]]</f>
        <v>21182.114767635645</v>
      </c>
      <c r="S2712" s="3">
        <f>+Tabella2026[[#This Row],[CONTRIBUTO TOTALE]]/(PLAFOND/N_TESSERE)</f>
        <v>42.364229535271292</v>
      </c>
      <c r="T2712" s="3">
        <f>+MAX(CEILING(Tabella2026[[#This Row],[preDEF1]],1),1)</f>
        <v>43</v>
      </c>
      <c r="U2712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712" s="21">
        <f>+Tabella2026[[#This Row],[DEF - n. card]]*(PLAFOND/N_TESSERE)</f>
        <v>21000</v>
      </c>
      <c r="W2712" s="18"/>
    </row>
    <row r="2713" spans="2:23" x14ac:dyDescent="0.25">
      <c r="B2713" s="1" t="s">
        <v>5463</v>
      </c>
      <c r="C2713" s="2">
        <v>33045</v>
      </c>
      <c r="D2713" s="1" t="s">
        <v>5464</v>
      </c>
      <c r="E2713" s="1" t="s">
        <v>27</v>
      </c>
      <c r="F2713" s="1" t="s">
        <v>112</v>
      </c>
      <c r="G2713" s="1" t="s">
        <v>4778</v>
      </c>
      <c r="H2713" s="1" t="s">
        <v>15835</v>
      </c>
      <c r="I2713" s="5">
        <v>4237</v>
      </c>
      <c r="J2713" s="5">
        <v>93424351</v>
      </c>
      <c r="K2713" s="3">
        <f>+Tabella2026[[#This Row],[POP_2024]]/SUM(Tabella2026[POP_2024])</f>
        <v>7.1882439756170417E-5</v>
      </c>
      <c r="L2713" s="3">
        <f>+Tabella2026[[#This Row],[INCIDENZA POPOLAZIONE]]*(PLAFOND/2)</f>
        <v>21162.136352386755</v>
      </c>
      <c r="M2713" s="3">
        <f>+IFERROR(Tabella2026[[#This Row],[reddito_2024]]/Tabella2026[[#This Row],[POP_2024]],"")</f>
        <v>22049.64621194241</v>
      </c>
      <c r="N2713" s="3">
        <f>+IF(Tabella2026[[#This Row],[REDDITO COMPLESSIVO PROCAPITE]]&lt;media_aggr_reddito_pc,(media_aggr_reddito_pc-Tabella2026[[#This Row],[REDDITO COMPLESSIVO PROCAPITE]]),0)</f>
        <v>0</v>
      </c>
      <c r="O2713" s="3">
        <f>+Tabella2026[[#This Row],[DIFFERENZA REDDITO INFERIORE ALLA MEDIA DALLA MEDIA]]*Tabella2026[[#This Row],[POP_2024]]</f>
        <v>0</v>
      </c>
      <c r="P2713" s="3">
        <f>+Tabella2026[[#This Row],[POPOLAZIONE PER DIFFERENZA ]]/SUM(Tabella2026[[POPOLAZIONE PER DIFFERENZA ]])</f>
        <v>0</v>
      </c>
      <c r="Q2713" s="3">
        <f>+Tabella2026[[#This Row],[INCIDENZA POPOLAZIONE PER DIFFERENZA]]*(PLAFOND-SUM(Tabella2026[CONTRIBUTO SULLA BASE DELLA POPOLAZIONE]))</f>
        <v>0</v>
      </c>
      <c r="R2713" s="3">
        <f>+Tabella2026[[#This Row],[CONTRIBUTO SULLA BASE DELLA POPOLAZIONE]]+Tabella2026[[#This Row],[CONTRIBUTO SULLA BASE DEL REDDITO]]</f>
        <v>21162.136352386755</v>
      </c>
      <c r="S2713" s="3">
        <f>+Tabella2026[[#This Row],[CONTRIBUTO TOTALE]]/(PLAFOND/N_TESSERE)</f>
        <v>42.324272704773513</v>
      </c>
      <c r="T2713" s="3">
        <f>+MAX(CEILING(Tabella2026[[#This Row],[preDEF1]],1),1)</f>
        <v>43</v>
      </c>
      <c r="U2713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713" s="21">
        <f>+Tabella2026[[#This Row],[DEF - n. card]]*(PLAFOND/N_TESSERE)</f>
        <v>21000</v>
      </c>
      <c r="W2713" s="18"/>
    </row>
    <row r="2714" spans="2:23" x14ac:dyDescent="0.25">
      <c r="B2714" s="1" t="s">
        <v>5371</v>
      </c>
      <c r="C2714" s="2">
        <v>87013</v>
      </c>
      <c r="D2714" s="1" t="s">
        <v>5372</v>
      </c>
      <c r="E2714" s="1" t="s">
        <v>21</v>
      </c>
      <c r="F2714" s="1" t="s">
        <v>35</v>
      </c>
      <c r="G2714" s="1" t="s">
        <v>4778</v>
      </c>
      <c r="H2714" s="1" t="s">
        <v>15836</v>
      </c>
      <c r="I2714" s="5">
        <v>4234</v>
      </c>
      <c r="J2714" s="5">
        <v>40618199</v>
      </c>
      <c r="K2714" s="3">
        <f>+Tabella2026[[#This Row],[POP_2024]]/SUM(Tabella2026[POP_2024])</f>
        <v>7.1831543527879534E-5</v>
      </c>
      <c r="L2714" s="3">
        <f>+Tabella2026[[#This Row],[INCIDENZA POPOLAZIONE]]*(PLAFOND/2)</f>
        <v>21147.15254095009</v>
      </c>
      <c r="M2714" s="3">
        <f>+IFERROR(Tabella2026[[#This Row],[reddito_2024]]/Tabella2026[[#This Row],[POP_2024]],"")</f>
        <v>9593.3393953708073</v>
      </c>
      <c r="N2714" s="3">
        <f>+IF(Tabella2026[[#This Row],[REDDITO COMPLESSIVO PROCAPITE]]&lt;media_aggr_reddito_pc,(media_aggr_reddito_pc-Tabella2026[[#This Row],[REDDITO COMPLESSIVO PROCAPITE]]),0)</f>
        <v>8231.7266672379337</v>
      </c>
      <c r="O2714" s="3">
        <f>+Tabella2026[[#This Row],[DIFFERENZA REDDITO INFERIORE ALLA MEDIA DALLA MEDIA]]*Tabella2026[[#This Row],[POP_2024]]</f>
        <v>34853130.709085412</v>
      </c>
      <c r="P2714" s="3">
        <f>+Tabella2026[[#This Row],[POPOLAZIONE PER DIFFERENZA ]]/SUM(Tabella2026[[POPOLAZIONE PER DIFFERENZA ]])</f>
        <v>3.0921073880065886E-4</v>
      </c>
      <c r="Q2714" s="3">
        <f>+Tabella2026[[#This Row],[INCIDENZA POPOLAZIONE PER DIFFERENZA]]*(PLAFOND-SUM(Tabella2026[CONTRIBUTO SULLA BASE DELLA POPOLAZIONE]))</f>
        <v>91031.409594860233</v>
      </c>
      <c r="R2714" s="3">
        <f>+Tabella2026[[#This Row],[CONTRIBUTO SULLA BASE DELLA POPOLAZIONE]]+Tabella2026[[#This Row],[CONTRIBUTO SULLA BASE DEL REDDITO]]</f>
        <v>112178.56213581032</v>
      </c>
      <c r="S2714" s="3">
        <f>+Tabella2026[[#This Row],[CONTRIBUTO TOTALE]]/(PLAFOND/N_TESSERE)</f>
        <v>224.35712427162065</v>
      </c>
      <c r="T2714" s="3">
        <f>+MAX(CEILING(Tabella2026[[#This Row],[preDEF1]],1),1)</f>
        <v>225</v>
      </c>
      <c r="U2714" s="9">
        <f xml:space="preserve"> IF(ROW(Tabella2026[[#This Row],[preDEF2]]) - ROW(Tabella2026[[#Headers],[preDEF2]])&lt;=ABS(SUM(Tabella2026[preDEF2])-N_TESSERE),Tabella2026[[#This Row],[preDEF2]]-1,Tabella2026[[#This Row],[preDEF2]])</f>
        <v>224</v>
      </c>
      <c r="V2714" s="21">
        <f>+Tabella2026[[#This Row],[DEF - n. card]]*(PLAFOND/N_TESSERE)</f>
        <v>112000</v>
      </c>
      <c r="W2714" s="18"/>
    </row>
    <row r="2715" spans="2:23" x14ac:dyDescent="0.25">
      <c r="B2715" s="1" t="s">
        <v>5631</v>
      </c>
      <c r="C2715" s="2">
        <v>23072</v>
      </c>
      <c r="D2715" s="1" t="s">
        <v>5632</v>
      </c>
      <c r="E2715" s="1" t="s">
        <v>38</v>
      </c>
      <c r="F2715" s="1" t="s">
        <v>37</v>
      </c>
      <c r="G2715" s="1" t="s">
        <v>4778</v>
      </c>
      <c r="H2715" s="1" t="s">
        <v>15835</v>
      </c>
      <c r="I2715" s="5">
        <v>4234</v>
      </c>
      <c r="J2715" s="5">
        <v>70130224</v>
      </c>
      <c r="K2715" s="3">
        <f>+Tabella2026[[#This Row],[POP_2024]]/SUM(Tabella2026[POP_2024])</f>
        <v>7.1831543527879534E-5</v>
      </c>
      <c r="L2715" s="3">
        <f>+Tabella2026[[#This Row],[INCIDENZA POPOLAZIONE]]*(PLAFOND/2)</f>
        <v>21147.15254095009</v>
      </c>
      <c r="M2715" s="3">
        <f>+IFERROR(Tabella2026[[#This Row],[reddito_2024]]/Tabella2026[[#This Row],[POP_2024]],"")</f>
        <v>16563.586206896551</v>
      </c>
      <c r="N2715" s="3">
        <f>+IF(Tabella2026[[#This Row],[REDDITO COMPLESSIVO PROCAPITE]]&lt;media_aggr_reddito_pc,(media_aggr_reddito_pc-Tabella2026[[#This Row],[REDDITO COMPLESSIVO PROCAPITE]]),0)</f>
        <v>1261.4798557121903</v>
      </c>
      <c r="O2715" s="3">
        <f>+Tabella2026[[#This Row],[DIFFERENZA REDDITO INFERIORE ALLA MEDIA DALLA MEDIA]]*Tabella2026[[#This Row],[POP_2024]]</f>
        <v>5341105.7090854142</v>
      </c>
      <c r="P2715" s="3">
        <f>+Tabella2026[[#This Row],[POPOLAZIONE PER DIFFERENZA ]]/SUM(Tabella2026[[POPOLAZIONE PER DIFFERENZA ]])</f>
        <v>4.7385334078129243E-5</v>
      </c>
      <c r="Q2715" s="3">
        <f>+Tabella2026[[#This Row],[INCIDENZA POPOLAZIONE PER DIFFERENZA]]*(PLAFOND-SUM(Tabella2026[CONTRIBUTO SULLA BASE DELLA POPOLAZIONE]))</f>
        <v>13950.206813600747</v>
      </c>
      <c r="R2715" s="3">
        <f>+Tabella2026[[#This Row],[CONTRIBUTO SULLA BASE DELLA POPOLAZIONE]]+Tabella2026[[#This Row],[CONTRIBUTO SULLA BASE DEL REDDITO]]</f>
        <v>35097.359354550834</v>
      </c>
      <c r="S2715" s="3">
        <f>+Tabella2026[[#This Row],[CONTRIBUTO TOTALE]]/(PLAFOND/N_TESSERE)</f>
        <v>70.194718709101664</v>
      </c>
      <c r="T2715" s="3">
        <f>+MAX(CEILING(Tabella2026[[#This Row],[preDEF1]],1),1)</f>
        <v>71</v>
      </c>
      <c r="U2715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2715" s="21">
        <f>+Tabella2026[[#This Row],[DEF - n. card]]*(PLAFOND/N_TESSERE)</f>
        <v>35000</v>
      </c>
      <c r="W2715" s="18"/>
    </row>
    <row r="2716" spans="2:23" x14ac:dyDescent="0.25">
      <c r="B2716" s="1" t="s">
        <v>5565</v>
      </c>
      <c r="C2716" s="2">
        <v>36001</v>
      </c>
      <c r="D2716" s="1" t="s">
        <v>5566</v>
      </c>
      <c r="E2716" s="1" t="s">
        <v>27</v>
      </c>
      <c r="F2716" s="1" t="s">
        <v>58</v>
      </c>
      <c r="G2716" s="1" t="s">
        <v>4778</v>
      </c>
      <c r="H2716" s="1" t="s">
        <v>15835</v>
      </c>
      <c r="I2716" s="5">
        <v>4231</v>
      </c>
      <c r="J2716" s="5">
        <v>85922550</v>
      </c>
      <c r="K2716" s="3">
        <f>+Tabella2026[[#This Row],[POP_2024]]/SUM(Tabella2026[POP_2024])</f>
        <v>7.1780647299588639E-5</v>
      </c>
      <c r="L2716" s="3">
        <f>+Tabella2026[[#This Row],[INCIDENZA POPOLAZIONE]]*(PLAFOND/2)</f>
        <v>21132.168729513422</v>
      </c>
      <c r="M2716" s="3">
        <f>+IFERROR(Tabella2026[[#This Row],[reddito_2024]]/Tabella2026[[#This Row],[POP_2024]],"")</f>
        <v>20307.858662254785</v>
      </c>
      <c r="N2716" s="3">
        <f>+IF(Tabella2026[[#This Row],[REDDITO COMPLESSIVO PROCAPITE]]&lt;media_aggr_reddito_pc,(media_aggr_reddito_pc-Tabella2026[[#This Row],[REDDITO COMPLESSIVO PROCAPITE]]),0)</f>
        <v>0</v>
      </c>
      <c r="O2716" s="3">
        <f>+Tabella2026[[#This Row],[DIFFERENZA REDDITO INFERIORE ALLA MEDIA DALLA MEDIA]]*Tabella2026[[#This Row],[POP_2024]]</f>
        <v>0</v>
      </c>
      <c r="P2716" s="3">
        <f>+Tabella2026[[#This Row],[POPOLAZIONE PER DIFFERENZA ]]/SUM(Tabella2026[[POPOLAZIONE PER DIFFERENZA ]])</f>
        <v>0</v>
      </c>
      <c r="Q2716" s="3">
        <f>+Tabella2026[[#This Row],[INCIDENZA POPOLAZIONE PER DIFFERENZA]]*(PLAFOND-SUM(Tabella2026[CONTRIBUTO SULLA BASE DELLA POPOLAZIONE]))</f>
        <v>0</v>
      </c>
      <c r="R2716" s="3">
        <f>+Tabella2026[[#This Row],[CONTRIBUTO SULLA BASE DELLA POPOLAZIONE]]+Tabella2026[[#This Row],[CONTRIBUTO SULLA BASE DEL REDDITO]]</f>
        <v>21132.168729513422</v>
      </c>
      <c r="S2716" s="3">
        <f>+Tabella2026[[#This Row],[CONTRIBUTO TOTALE]]/(PLAFOND/N_TESSERE)</f>
        <v>42.264337459026841</v>
      </c>
      <c r="T2716" s="3">
        <f>+MAX(CEILING(Tabella2026[[#This Row],[preDEF1]],1),1)</f>
        <v>43</v>
      </c>
      <c r="U2716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716" s="21">
        <f>+Tabella2026[[#This Row],[DEF - n. card]]*(PLAFOND/N_TESSERE)</f>
        <v>21000</v>
      </c>
      <c r="W2716" s="18"/>
    </row>
    <row r="2717" spans="2:23" x14ac:dyDescent="0.25">
      <c r="B2717" s="1" t="s">
        <v>5571</v>
      </c>
      <c r="C2717" s="2">
        <v>16123</v>
      </c>
      <c r="D2717" s="1" t="s">
        <v>5572</v>
      </c>
      <c r="E2717" s="1" t="s">
        <v>12</v>
      </c>
      <c r="F2717" s="1" t="s">
        <v>93</v>
      </c>
      <c r="G2717" s="1" t="s">
        <v>4778</v>
      </c>
      <c r="H2717" s="1" t="s">
        <v>15835</v>
      </c>
      <c r="I2717" s="5">
        <v>4230</v>
      </c>
      <c r="J2717" s="5">
        <v>91805283</v>
      </c>
      <c r="K2717" s="3">
        <f>+Tabella2026[[#This Row],[POP_2024]]/SUM(Tabella2026[POP_2024])</f>
        <v>7.1763681890158336E-5</v>
      </c>
      <c r="L2717" s="3">
        <f>+Tabella2026[[#This Row],[INCIDENZA POPOLAZIONE]]*(PLAFOND/2)</f>
        <v>21127.174125701196</v>
      </c>
      <c r="M2717" s="3">
        <f>+IFERROR(Tabella2026[[#This Row],[reddito_2024]]/Tabella2026[[#This Row],[POP_2024]],"")</f>
        <v>21703.376595744681</v>
      </c>
      <c r="N2717" s="3">
        <f>+IF(Tabella2026[[#This Row],[REDDITO COMPLESSIVO PROCAPITE]]&lt;media_aggr_reddito_pc,(media_aggr_reddito_pc-Tabella2026[[#This Row],[REDDITO COMPLESSIVO PROCAPITE]]),0)</f>
        <v>0</v>
      </c>
      <c r="O2717" s="3">
        <f>+Tabella2026[[#This Row],[DIFFERENZA REDDITO INFERIORE ALLA MEDIA DALLA MEDIA]]*Tabella2026[[#This Row],[POP_2024]]</f>
        <v>0</v>
      </c>
      <c r="P2717" s="3">
        <f>+Tabella2026[[#This Row],[POPOLAZIONE PER DIFFERENZA ]]/SUM(Tabella2026[[POPOLAZIONE PER DIFFERENZA ]])</f>
        <v>0</v>
      </c>
      <c r="Q2717" s="3">
        <f>+Tabella2026[[#This Row],[INCIDENZA POPOLAZIONE PER DIFFERENZA]]*(PLAFOND-SUM(Tabella2026[CONTRIBUTO SULLA BASE DELLA POPOLAZIONE]))</f>
        <v>0</v>
      </c>
      <c r="R2717" s="3">
        <f>+Tabella2026[[#This Row],[CONTRIBUTO SULLA BASE DELLA POPOLAZIONE]]+Tabella2026[[#This Row],[CONTRIBUTO SULLA BASE DEL REDDITO]]</f>
        <v>21127.174125701196</v>
      </c>
      <c r="S2717" s="3">
        <f>+Tabella2026[[#This Row],[CONTRIBUTO TOTALE]]/(PLAFOND/N_TESSERE)</f>
        <v>42.254348251402391</v>
      </c>
      <c r="T2717" s="3">
        <f>+MAX(CEILING(Tabella2026[[#This Row],[preDEF1]],1),1)</f>
        <v>43</v>
      </c>
      <c r="U2717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717" s="21">
        <f>+Tabella2026[[#This Row],[DEF - n. card]]*(PLAFOND/N_TESSERE)</f>
        <v>21000</v>
      </c>
      <c r="W2717" s="18"/>
    </row>
    <row r="2718" spans="2:23" x14ac:dyDescent="0.25">
      <c r="B2718" s="1" t="s">
        <v>5643</v>
      </c>
      <c r="C2718" s="2">
        <v>36017</v>
      </c>
      <c r="D2718" s="1" t="s">
        <v>5644</v>
      </c>
      <c r="E2718" s="1" t="s">
        <v>27</v>
      </c>
      <c r="F2718" s="1" t="s">
        <v>58</v>
      </c>
      <c r="G2718" s="1" t="s">
        <v>4778</v>
      </c>
      <c r="H2718" s="1" t="s">
        <v>15835</v>
      </c>
      <c r="I2718" s="5">
        <v>4229</v>
      </c>
      <c r="J2718" s="5">
        <v>78264055</v>
      </c>
      <c r="K2718" s="3">
        <f>+Tabella2026[[#This Row],[POP_2024]]/SUM(Tabella2026[POP_2024])</f>
        <v>7.1746716480728046E-5</v>
      </c>
      <c r="L2718" s="3">
        <f>+Tabella2026[[#This Row],[INCIDENZA POPOLAZIONE]]*(PLAFOND/2)</f>
        <v>21122.179521888975</v>
      </c>
      <c r="M2718" s="3">
        <f>+IFERROR(Tabella2026[[#This Row],[reddito_2024]]/Tabella2026[[#This Row],[POP_2024]],"")</f>
        <v>18506.515724757624</v>
      </c>
      <c r="N2718" s="3">
        <f>+IF(Tabella2026[[#This Row],[REDDITO COMPLESSIVO PROCAPITE]]&lt;media_aggr_reddito_pc,(media_aggr_reddito_pc-Tabella2026[[#This Row],[REDDITO COMPLESSIVO PROCAPITE]]),0)</f>
        <v>0</v>
      </c>
      <c r="O2718" s="3">
        <f>+Tabella2026[[#This Row],[DIFFERENZA REDDITO INFERIORE ALLA MEDIA DALLA MEDIA]]*Tabella2026[[#This Row],[POP_2024]]</f>
        <v>0</v>
      </c>
      <c r="P2718" s="3">
        <f>+Tabella2026[[#This Row],[POPOLAZIONE PER DIFFERENZA ]]/SUM(Tabella2026[[POPOLAZIONE PER DIFFERENZA ]])</f>
        <v>0</v>
      </c>
      <c r="Q2718" s="3">
        <f>+Tabella2026[[#This Row],[INCIDENZA POPOLAZIONE PER DIFFERENZA]]*(PLAFOND-SUM(Tabella2026[CONTRIBUTO SULLA BASE DELLA POPOLAZIONE]))</f>
        <v>0</v>
      </c>
      <c r="R2718" s="3">
        <f>+Tabella2026[[#This Row],[CONTRIBUTO SULLA BASE DELLA POPOLAZIONE]]+Tabella2026[[#This Row],[CONTRIBUTO SULLA BASE DEL REDDITO]]</f>
        <v>21122.179521888975</v>
      </c>
      <c r="S2718" s="3">
        <f>+Tabella2026[[#This Row],[CONTRIBUTO TOTALE]]/(PLAFOND/N_TESSERE)</f>
        <v>42.244359043777948</v>
      </c>
      <c r="T2718" s="3">
        <f>+MAX(CEILING(Tabella2026[[#This Row],[preDEF1]],1),1)</f>
        <v>43</v>
      </c>
      <c r="U2718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718" s="21">
        <f>+Tabella2026[[#This Row],[DEF - n. card]]*(PLAFOND/N_TESSERE)</f>
        <v>21000</v>
      </c>
      <c r="W2718" s="18"/>
    </row>
    <row r="2719" spans="2:23" x14ac:dyDescent="0.25">
      <c r="B2719" s="1" t="s">
        <v>5317</v>
      </c>
      <c r="C2719" s="2">
        <v>83052</v>
      </c>
      <c r="D2719" s="1" t="s">
        <v>5318</v>
      </c>
      <c r="E2719" s="1" t="s">
        <v>21</v>
      </c>
      <c r="F2719" s="1" t="s">
        <v>42</v>
      </c>
      <c r="G2719" s="1" t="s">
        <v>4778</v>
      </c>
      <c r="H2719" s="1" t="s">
        <v>15836</v>
      </c>
      <c r="I2719" s="5">
        <v>4229</v>
      </c>
      <c r="J2719" s="5">
        <v>56713453</v>
      </c>
      <c r="K2719" s="3">
        <f>+Tabella2026[[#This Row],[POP_2024]]/SUM(Tabella2026[POP_2024])</f>
        <v>7.1746716480728046E-5</v>
      </c>
      <c r="L2719" s="3">
        <f>+Tabella2026[[#This Row],[INCIDENZA POPOLAZIONE]]*(PLAFOND/2)</f>
        <v>21122.179521888975</v>
      </c>
      <c r="M2719" s="3">
        <f>+IFERROR(Tabella2026[[#This Row],[reddito_2024]]/Tabella2026[[#This Row],[POP_2024]],"")</f>
        <v>13410.60605344053</v>
      </c>
      <c r="N2719" s="3">
        <f>+IF(Tabella2026[[#This Row],[REDDITO COMPLESSIVO PROCAPITE]]&lt;media_aggr_reddito_pc,(media_aggr_reddito_pc-Tabella2026[[#This Row],[REDDITO COMPLESSIVO PROCAPITE]]),0)</f>
        <v>4414.4600091682114</v>
      </c>
      <c r="O2719" s="3">
        <f>+Tabella2026[[#This Row],[DIFFERENZA REDDITO INFERIORE ALLA MEDIA DALLA MEDIA]]*Tabella2026[[#This Row],[POP_2024]]</f>
        <v>18668751.378772367</v>
      </c>
      <c r="P2719" s="3">
        <f>+Tabella2026[[#This Row],[POPOLAZIONE PER DIFFERENZA ]]/SUM(Tabella2026[[POPOLAZIONE PER DIFFERENZA ]])</f>
        <v>1.6562582152228989E-4</v>
      </c>
      <c r="Q2719" s="3">
        <f>+Tabella2026[[#This Row],[INCIDENZA POPOLAZIONE PER DIFFERENZA]]*(PLAFOND-SUM(Tabella2026[CONTRIBUTO SULLA BASE DELLA POPOLAZIONE]))</f>
        <v>48760.117636796203</v>
      </c>
      <c r="R2719" s="3">
        <f>+Tabella2026[[#This Row],[CONTRIBUTO SULLA BASE DELLA POPOLAZIONE]]+Tabella2026[[#This Row],[CONTRIBUTO SULLA BASE DEL REDDITO]]</f>
        <v>69882.297158685178</v>
      </c>
      <c r="S2719" s="3">
        <f>+Tabella2026[[#This Row],[CONTRIBUTO TOTALE]]/(PLAFOND/N_TESSERE)</f>
        <v>139.76459431737035</v>
      </c>
      <c r="T2719" s="3">
        <f>+MAX(CEILING(Tabella2026[[#This Row],[preDEF1]],1),1)</f>
        <v>140</v>
      </c>
      <c r="U2719" s="9">
        <f xml:space="preserve"> IF(ROW(Tabella2026[[#This Row],[preDEF2]]) - ROW(Tabella2026[[#Headers],[preDEF2]])&lt;=ABS(SUM(Tabella2026[preDEF2])-N_TESSERE),Tabella2026[[#This Row],[preDEF2]]-1,Tabella2026[[#This Row],[preDEF2]])</f>
        <v>139</v>
      </c>
      <c r="V2719" s="21">
        <f>+Tabella2026[[#This Row],[DEF - n. card]]*(PLAFOND/N_TESSERE)</f>
        <v>69500</v>
      </c>
      <c r="W2719" s="18"/>
    </row>
    <row r="2720" spans="2:23" x14ac:dyDescent="0.25">
      <c r="B2720" s="1" t="s">
        <v>5397</v>
      </c>
      <c r="C2720" s="2">
        <v>54003</v>
      </c>
      <c r="D2720" s="1" t="s">
        <v>5398</v>
      </c>
      <c r="E2720" s="1" t="s">
        <v>67</v>
      </c>
      <c r="F2720" s="1" t="s">
        <v>66</v>
      </c>
      <c r="G2720" s="1" t="s">
        <v>4778</v>
      </c>
      <c r="H2720" s="1" t="s">
        <v>15834</v>
      </c>
      <c r="I2720" s="5">
        <v>4227</v>
      </c>
      <c r="J2720" s="5">
        <v>74149769</v>
      </c>
      <c r="K2720" s="3">
        <f>+Tabella2026[[#This Row],[POP_2024]]/SUM(Tabella2026[POP_2024])</f>
        <v>7.171278566186744E-5</v>
      </c>
      <c r="L2720" s="3">
        <f>+Tabella2026[[#This Row],[INCIDENZA POPOLAZIONE]]*(PLAFOND/2)</f>
        <v>21112.190314264528</v>
      </c>
      <c r="M2720" s="3">
        <f>+IFERROR(Tabella2026[[#This Row],[reddito_2024]]/Tabella2026[[#This Row],[POP_2024]],"")</f>
        <v>17541.937307783297</v>
      </c>
      <c r="N2720" s="3">
        <f>+IF(Tabella2026[[#This Row],[REDDITO COMPLESSIVO PROCAPITE]]&lt;media_aggr_reddito_pc,(media_aggr_reddito_pc-Tabella2026[[#This Row],[REDDITO COMPLESSIVO PROCAPITE]]),0)</f>
        <v>283.12875482544405</v>
      </c>
      <c r="O2720" s="3">
        <f>+Tabella2026[[#This Row],[DIFFERENZA REDDITO INFERIORE ALLA MEDIA DALLA MEDIA]]*Tabella2026[[#This Row],[POP_2024]]</f>
        <v>1196785.2466471519</v>
      </c>
      <c r="P2720" s="3">
        <f>+Tabella2026[[#This Row],[POPOLAZIONE PER DIFFERENZA ]]/SUM(Tabella2026[[POPOLAZIONE PER DIFFERENZA ]])</f>
        <v>1.0617664547564696E-5</v>
      </c>
      <c r="Q2720" s="3">
        <f>+Tabella2026[[#This Row],[INCIDENZA POPOLAZIONE PER DIFFERENZA]]*(PLAFOND-SUM(Tabella2026[CONTRIBUTO SULLA BASE DELLA POPOLAZIONE]))</f>
        <v>3125.8324795546487</v>
      </c>
      <c r="R2720" s="3">
        <f>+Tabella2026[[#This Row],[CONTRIBUTO SULLA BASE DELLA POPOLAZIONE]]+Tabella2026[[#This Row],[CONTRIBUTO SULLA BASE DEL REDDITO]]</f>
        <v>24238.022793819175</v>
      </c>
      <c r="S2720" s="3">
        <f>+Tabella2026[[#This Row],[CONTRIBUTO TOTALE]]/(PLAFOND/N_TESSERE)</f>
        <v>48.476045587638346</v>
      </c>
      <c r="T2720" s="3">
        <f>+MAX(CEILING(Tabella2026[[#This Row],[preDEF1]],1),1)</f>
        <v>49</v>
      </c>
      <c r="U2720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720" s="21">
        <f>+Tabella2026[[#This Row],[DEF - n. card]]*(PLAFOND/N_TESSERE)</f>
        <v>24000</v>
      </c>
      <c r="W2720" s="18"/>
    </row>
    <row r="2721" spans="2:23" x14ac:dyDescent="0.25">
      <c r="B2721" s="1" t="s">
        <v>5437</v>
      </c>
      <c r="C2721" s="2">
        <v>28094</v>
      </c>
      <c r="D2721" s="1" t="s">
        <v>5438</v>
      </c>
      <c r="E2721" s="1" t="s">
        <v>38</v>
      </c>
      <c r="F2721" s="1" t="s">
        <v>45</v>
      </c>
      <c r="G2721" s="1" t="s">
        <v>4778</v>
      </c>
      <c r="H2721" s="1" t="s">
        <v>15835</v>
      </c>
      <c r="I2721" s="5">
        <v>4226</v>
      </c>
      <c r="J2721" s="5">
        <v>71393048</v>
      </c>
      <c r="K2721" s="3">
        <f>+Tabella2026[[#This Row],[POP_2024]]/SUM(Tabella2026[POP_2024])</f>
        <v>7.169582025243715E-5</v>
      </c>
      <c r="L2721" s="3">
        <f>+Tabella2026[[#This Row],[INCIDENZA POPOLAZIONE]]*(PLAFOND/2)</f>
        <v>21107.195710452306</v>
      </c>
      <c r="M2721" s="3">
        <f>+IFERROR(Tabella2026[[#This Row],[reddito_2024]]/Tabella2026[[#This Row],[POP_2024]],"")</f>
        <v>16893.764316138193</v>
      </c>
      <c r="N2721" s="3">
        <f>+IF(Tabella2026[[#This Row],[REDDITO COMPLESSIVO PROCAPITE]]&lt;media_aggr_reddito_pc,(media_aggr_reddito_pc-Tabella2026[[#This Row],[REDDITO COMPLESSIVO PROCAPITE]]),0)</f>
        <v>931.3017464705481</v>
      </c>
      <c r="O2721" s="3">
        <f>+Tabella2026[[#This Row],[DIFFERENZA REDDITO INFERIORE ALLA MEDIA DALLA MEDIA]]*Tabella2026[[#This Row],[POP_2024]]</f>
        <v>3935681.1805845364</v>
      </c>
      <c r="P2721" s="3">
        <f>+Tabella2026[[#This Row],[POPOLAZIONE PER DIFFERENZA ]]/SUM(Tabella2026[[POPOLAZIONE PER DIFFERENZA ]])</f>
        <v>3.4916659157255033E-5</v>
      </c>
      <c r="Q2721" s="3">
        <f>+Tabella2026[[#This Row],[INCIDENZA POPOLAZIONE PER DIFFERENZA]]*(PLAFOND-SUM(Tabella2026[CONTRIBUTO SULLA BASE DELLA POPOLAZIONE]))</f>
        <v>10279.438268401555</v>
      </c>
      <c r="R2721" s="3">
        <f>+Tabella2026[[#This Row],[CONTRIBUTO SULLA BASE DELLA POPOLAZIONE]]+Tabella2026[[#This Row],[CONTRIBUTO SULLA BASE DEL REDDITO]]</f>
        <v>31386.633978853861</v>
      </c>
      <c r="S2721" s="3">
        <f>+Tabella2026[[#This Row],[CONTRIBUTO TOTALE]]/(PLAFOND/N_TESSERE)</f>
        <v>62.773267957707723</v>
      </c>
      <c r="T2721" s="3">
        <f>+MAX(CEILING(Tabella2026[[#This Row],[preDEF1]],1),1)</f>
        <v>63</v>
      </c>
      <c r="U2721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2721" s="21">
        <f>+Tabella2026[[#This Row],[DEF - n. card]]*(PLAFOND/N_TESSERE)</f>
        <v>31000</v>
      </c>
      <c r="W2721" s="18"/>
    </row>
    <row r="2722" spans="2:23" x14ac:dyDescent="0.25">
      <c r="B2722" s="1" t="s">
        <v>5595</v>
      </c>
      <c r="C2722" s="2">
        <v>20034</v>
      </c>
      <c r="D2722" s="1" t="s">
        <v>5596</v>
      </c>
      <c r="E2722" s="1" t="s">
        <v>12</v>
      </c>
      <c r="F2722" s="1" t="s">
        <v>332</v>
      </c>
      <c r="G2722" s="1" t="s">
        <v>4778</v>
      </c>
      <c r="H2722" s="1" t="s">
        <v>15835</v>
      </c>
      <c r="I2722" s="5">
        <v>4222</v>
      </c>
      <c r="J2722" s="5">
        <v>71540325</v>
      </c>
      <c r="K2722" s="3">
        <f>+Tabella2026[[#This Row],[POP_2024]]/SUM(Tabella2026[POP_2024])</f>
        <v>7.1627958614715965E-5</v>
      </c>
      <c r="L2722" s="3">
        <f>+Tabella2026[[#This Row],[INCIDENZA POPOLAZIONE]]*(PLAFOND/2)</f>
        <v>21087.21729520342</v>
      </c>
      <c r="M2722" s="3">
        <f>+IFERROR(Tabella2026[[#This Row],[reddito_2024]]/Tabella2026[[#This Row],[POP_2024]],"")</f>
        <v>16944.653008053054</v>
      </c>
      <c r="N2722" s="3">
        <f>+IF(Tabella2026[[#This Row],[REDDITO COMPLESSIVO PROCAPITE]]&lt;media_aggr_reddito_pc,(media_aggr_reddito_pc-Tabella2026[[#This Row],[REDDITO COMPLESSIVO PROCAPITE]]),0)</f>
        <v>880.41305455568727</v>
      </c>
      <c r="O2722" s="3">
        <f>+Tabella2026[[#This Row],[DIFFERENZA REDDITO INFERIORE ALLA MEDIA DALLA MEDIA]]*Tabella2026[[#This Row],[POP_2024]]</f>
        <v>3717103.9163341117</v>
      </c>
      <c r="P2722" s="3">
        <f>+Tabella2026[[#This Row],[POPOLAZIONE PER DIFFERENZA ]]/SUM(Tabella2026[[POPOLAZIONE PER DIFFERENZA ]])</f>
        <v>3.2977480782490479E-5</v>
      </c>
      <c r="Q2722" s="3">
        <f>+Tabella2026[[#This Row],[INCIDENZA POPOLAZIONE PER DIFFERENZA]]*(PLAFOND-SUM(Tabella2026[CONTRIBUTO SULLA BASE DELLA POPOLAZIONE]))</f>
        <v>9708.5456092546501</v>
      </c>
      <c r="R2722" s="3">
        <f>+Tabella2026[[#This Row],[CONTRIBUTO SULLA BASE DELLA POPOLAZIONE]]+Tabella2026[[#This Row],[CONTRIBUTO SULLA BASE DEL REDDITO]]</f>
        <v>30795.762904458068</v>
      </c>
      <c r="S2722" s="3">
        <f>+Tabella2026[[#This Row],[CONTRIBUTO TOTALE]]/(PLAFOND/N_TESSERE)</f>
        <v>61.591525808916138</v>
      </c>
      <c r="T2722" s="3">
        <f>+MAX(CEILING(Tabella2026[[#This Row],[preDEF1]],1),1)</f>
        <v>62</v>
      </c>
      <c r="U2722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2722" s="21">
        <f>+Tabella2026[[#This Row],[DEF - n. card]]*(PLAFOND/N_TESSERE)</f>
        <v>30500</v>
      </c>
      <c r="W2722" s="18"/>
    </row>
    <row r="2723" spans="2:23" x14ac:dyDescent="0.25">
      <c r="B2723" s="1" t="s">
        <v>5557</v>
      </c>
      <c r="C2723" s="2">
        <v>112037</v>
      </c>
      <c r="D2723" s="1" t="s">
        <v>5558</v>
      </c>
      <c r="E2723" s="1" t="s">
        <v>76</v>
      </c>
      <c r="F2723" s="1" t="s">
        <v>88</v>
      </c>
      <c r="G2723" s="1" t="s">
        <v>4778</v>
      </c>
      <c r="H2723" s="1" t="s">
        <v>15836</v>
      </c>
      <c r="I2723" s="5">
        <v>4222</v>
      </c>
      <c r="J2723" s="5">
        <v>56223699</v>
      </c>
      <c r="K2723" s="3">
        <f>+Tabella2026[[#This Row],[POP_2024]]/SUM(Tabella2026[POP_2024])</f>
        <v>7.1627958614715965E-5</v>
      </c>
      <c r="L2723" s="3">
        <f>+Tabella2026[[#This Row],[INCIDENZA POPOLAZIONE]]*(PLAFOND/2)</f>
        <v>21087.21729520342</v>
      </c>
      <c r="M2723" s="3">
        <f>+IFERROR(Tabella2026[[#This Row],[reddito_2024]]/Tabella2026[[#This Row],[POP_2024]],"")</f>
        <v>13316.840123164377</v>
      </c>
      <c r="N2723" s="3">
        <f>+IF(Tabella2026[[#This Row],[REDDITO COMPLESSIVO PROCAPITE]]&lt;media_aggr_reddito_pc,(media_aggr_reddito_pc-Tabella2026[[#This Row],[REDDITO COMPLESSIVO PROCAPITE]]),0)</f>
        <v>4508.2259394443645</v>
      </c>
      <c r="O2723" s="3">
        <f>+Tabella2026[[#This Row],[DIFFERENZA REDDITO INFERIORE ALLA MEDIA DALLA MEDIA]]*Tabella2026[[#This Row],[POP_2024]]</f>
        <v>19033729.916334108</v>
      </c>
      <c r="P2723" s="3">
        <f>+Tabella2026[[#This Row],[POPOLAZIONE PER DIFFERENZA ]]/SUM(Tabella2026[[POPOLAZIONE PER DIFFERENZA ]])</f>
        <v>1.6886384579585769E-4</v>
      </c>
      <c r="Q2723" s="3">
        <f>+Tabella2026[[#This Row],[INCIDENZA POPOLAZIONE PER DIFFERENZA]]*(PLAFOND-SUM(Tabella2026[CONTRIBUTO SULLA BASE DELLA POPOLAZIONE]))</f>
        <v>49713.389554416361</v>
      </c>
      <c r="R2723" s="3">
        <f>+Tabella2026[[#This Row],[CONTRIBUTO SULLA BASE DELLA POPOLAZIONE]]+Tabella2026[[#This Row],[CONTRIBUTO SULLA BASE DEL REDDITO]]</f>
        <v>70800.606849619784</v>
      </c>
      <c r="S2723" s="3">
        <f>+Tabella2026[[#This Row],[CONTRIBUTO TOTALE]]/(PLAFOND/N_TESSERE)</f>
        <v>141.60121369923957</v>
      </c>
      <c r="T2723" s="3">
        <f>+MAX(CEILING(Tabella2026[[#This Row],[preDEF1]],1),1)</f>
        <v>142</v>
      </c>
      <c r="U2723" s="9">
        <f xml:space="preserve"> IF(ROW(Tabella2026[[#This Row],[preDEF2]]) - ROW(Tabella2026[[#Headers],[preDEF2]])&lt;=ABS(SUM(Tabella2026[preDEF2])-N_TESSERE),Tabella2026[[#This Row],[preDEF2]]-1,Tabella2026[[#This Row],[preDEF2]])</f>
        <v>141</v>
      </c>
      <c r="V2723" s="21">
        <f>+Tabella2026[[#This Row],[DEF - n. card]]*(PLAFOND/N_TESSERE)</f>
        <v>70500</v>
      </c>
      <c r="W2723" s="18"/>
    </row>
    <row r="2724" spans="2:23" x14ac:dyDescent="0.25">
      <c r="B2724" s="1" t="s">
        <v>5351</v>
      </c>
      <c r="C2724" s="2">
        <v>112044</v>
      </c>
      <c r="D2724" s="1" t="s">
        <v>5352</v>
      </c>
      <c r="E2724" s="1" t="s">
        <v>76</v>
      </c>
      <c r="F2724" s="1" t="s">
        <v>88</v>
      </c>
      <c r="G2724" s="1" t="s">
        <v>4778</v>
      </c>
      <c r="H2724" s="1" t="s">
        <v>15836</v>
      </c>
      <c r="I2724" s="5">
        <v>4222</v>
      </c>
      <c r="J2724" s="5">
        <v>64443494</v>
      </c>
      <c r="K2724" s="3">
        <f>+Tabella2026[[#This Row],[POP_2024]]/SUM(Tabella2026[POP_2024])</f>
        <v>7.1627958614715965E-5</v>
      </c>
      <c r="L2724" s="3">
        <f>+Tabella2026[[#This Row],[INCIDENZA POPOLAZIONE]]*(PLAFOND/2)</f>
        <v>21087.21729520342</v>
      </c>
      <c r="M2724" s="3">
        <f>+IFERROR(Tabella2026[[#This Row],[reddito_2024]]/Tabella2026[[#This Row],[POP_2024]],"")</f>
        <v>15263.73614400758</v>
      </c>
      <c r="N2724" s="3">
        <f>+IF(Tabella2026[[#This Row],[REDDITO COMPLESSIVO PROCAPITE]]&lt;media_aggr_reddito_pc,(media_aggr_reddito_pc-Tabella2026[[#This Row],[REDDITO COMPLESSIVO PROCAPITE]]),0)</f>
        <v>2561.3299186011609</v>
      </c>
      <c r="O2724" s="3">
        <f>+Tabella2026[[#This Row],[DIFFERENZA REDDITO INFERIORE ALLA MEDIA DALLA MEDIA]]*Tabella2026[[#This Row],[POP_2024]]</f>
        <v>10813934.916334102</v>
      </c>
      <c r="P2724" s="3">
        <f>+Tabella2026[[#This Row],[POPOLAZIONE PER DIFFERENZA ]]/SUM(Tabella2026[[POPOLAZIONE PER DIFFERENZA ]])</f>
        <v>9.5939295460486729E-5</v>
      </c>
      <c r="Q2724" s="3">
        <f>+Tabella2026[[#This Row],[INCIDENZA POPOLAZIONE PER DIFFERENZA]]*(PLAFOND-SUM(Tabella2026[CONTRIBUTO SULLA BASE DELLA POPOLAZIONE]))</f>
        <v>28244.456629095814</v>
      </c>
      <c r="R2724" s="3">
        <f>+Tabella2026[[#This Row],[CONTRIBUTO SULLA BASE DELLA POPOLAZIONE]]+Tabella2026[[#This Row],[CONTRIBUTO SULLA BASE DEL REDDITO]]</f>
        <v>49331.673924299233</v>
      </c>
      <c r="S2724" s="3">
        <f>+Tabella2026[[#This Row],[CONTRIBUTO TOTALE]]/(PLAFOND/N_TESSERE)</f>
        <v>98.663347848598463</v>
      </c>
      <c r="T2724" s="3">
        <f>+MAX(CEILING(Tabella2026[[#This Row],[preDEF1]],1),1)</f>
        <v>99</v>
      </c>
      <c r="U2724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2724" s="21">
        <f>+Tabella2026[[#This Row],[DEF - n. card]]*(PLAFOND/N_TESSERE)</f>
        <v>49000</v>
      </c>
      <c r="W2724" s="18"/>
    </row>
    <row r="2725" spans="2:23" x14ac:dyDescent="0.25">
      <c r="B2725" s="1" t="s">
        <v>5473</v>
      </c>
      <c r="C2725" s="2">
        <v>37051</v>
      </c>
      <c r="D2725" s="1" t="s">
        <v>5474</v>
      </c>
      <c r="E2725" s="1" t="s">
        <v>27</v>
      </c>
      <c r="F2725" s="1" t="s">
        <v>26</v>
      </c>
      <c r="G2725" s="1" t="s">
        <v>4778</v>
      </c>
      <c r="H2725" s="1" t="s">
        <v>15835</v>
      </c>
      <c r="I2725" s="5">
        <v>4220</v>
      </c>
      <c r="J2725" s="5">
        <v>84989922</v>
      </c>
      <c r="K2725" s="3">
        <f>+Tabella2026[[#This Row],[POP_2024]]/SUM(Tabella2026[POP_2024])</f>
        <v>7.1594027795855359E-5</v>
      </c>
      <c r="L2725" s="3">
        <f>+Tabella2026[[#This Row],[INCIDENZA POPOLAZIONE]]*(PLAFOND/2)</f>
        <v>21077.228087578969</v>
      </c>
      <c r="M2725" s="3">
        <f>+IFERROR(Tabella2026[[#This Row],[reddito_2024]]/Tabella2026[[#This Row],[POP_2024]],"")</f>
        <v>20139.791943127962</v>
      </c>
      <c r="N2725" s="3">
        <f>+IF(Tabella2026[[#This Row],[REDDITO COMPLESSIVO PROCAPITE]]&lt;media_aggr_reddito_pc,(media_aggr_reddito_pc-Tabella2026[[#This Row],[REDDITO COMPLESSIVO PROCAPITE]]),0)</f>
        <v>0</v>
      </c>
      <c r="O2725" s="3">
        <f>+Tabella2026[[#This Row],[DIFFERENZA REDDITO INFERIORE ALLA MEDIA DALLA MEDIA]]*Tabella2026[[#This Row],[POP_2024]]</f>
        <v>0</v>
      </c>
      <c r="P2725" s="3">
        <f>+Tabella2026[[#This Row],[POPOLAZIONE PER DIFFERENZA ]]/SUM(Tabella2026[[POPOLAZIONE PER DIFFERENZA ]])</f>
        <v>0</v>
      </c>
      <c r="Q2725" s="3">
        <f>+Tabella2026[[#This Row],[INCIDENZA POPOLAZIONE PER DIFFERENZA]]*(PLAFOND-SUM(Tabella2026[CONTRIBUTO SULLA BASE DELLA POPOLAZIONE]))</f>
        <v>0</v>
      </c>
      <c r="R2725" s="3">
        <f>+Tabella2026[[#This Row],[CONTRIBUTO SULLA BASE DELLA POPOLAZIONE]]+Tabella2026[[#This Row],[CONTRIBUTO SULLA BASE DEL REDDITO]]</f>
        <v>21077.228087578969</v>
      </c>
      <c r="S2725" s="3">
        <f>+Tabella2026[[#This Row],[CONTRIBUTO TOTALE]]/(PLAFOND/N_TESSERE)</f>
        <v>42.154456175157939</v>
      </c>
      <c r="T2725" s="3">
        <f>+MAX(CEILING(Tabella2026[[#This Row],[preDEF1]],1),1)</f>
        <v>43</v>
      </c>
      <c r="U2725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725" s="21">
        <f>+Tabella2026[[#This Row],[DEF - n. card]]*(PLAFOND/N_TESSERE)</f>
        <v>21000</v>
      </c>
      <c r="W2725" s="18"/>
    </row>
    <row r="2726" spans="2:23" x14ac:dyDescent="0.25">
      <c r="B2726" s="1" t="s">
        <v>5385</v>
      </c>
      <c r="C2726" s="2">
        <v>66072</v>
      </c>
      <c r="D2726" s="1" t="s">
        <v>5386</v>
      </c>
      <c r="E2726" s="1" t="s">
        <v>96</v>
      </c>
      <c r="F2726" s="1" t="s">
        <v>201</v>
      </c>
      <c r="G2726" s="1" t="s">
        <v>4778</v>
      </c>
      <c r="H2726" s="1" t="s">
        <v>15836</v>
      </c>
      <c r="I2726" s="5">
        <v>4217</v>
      </c>
      <c r="J2726" s="5">
        <v>67132419</v>
      </c>
      <c r="K2726" s="3">
        <f>+Tabella2026[[#This Row],[POP_2024]]/SUM(Tabella2026[POP_2024])</f>
        <v>7.1543131567564476E-5</v>
      </c>
      <c r="L2726" s="3">
        <f>+Tabella2026[[#This Row],[INCIDENZA POPOLAZIONE]]*(PLAFOND/2)</f>
        <v>21062.244276142304</v>
      </c>
      <c r="M2726" s="3">
        <f>+IFERROR(Tabella2026[[#This Row],[reddito_2024]]/Tabella2026[[#This Row],[POP_2024]],"")</f>
        <v>15919.473322267015</v>
      </c>
      <c r="N2726" s="3">
        <f>+IF(Tabella2026[[#This Row],[REDDITO COMPLESSIVO PROCAPITE]]&lt;media_aggr_reddito_pc,(media_aggr_reddito_pc-Tabella2026[[#This Row],[REDDITO COMPLESSIVO PROCAPITE]]),0)</f>
        <v>1905.5927403417263</v>
      </c>
      <c r="O2726" s="3">
        <f>+Tabella2026[[#This Row],[DIFFERENZA REDDITO INFERIORE ALLA MEDIA DALLA MEDIA]]*Tabella2026[[#This Row],[POP_2024]]</f>
        <v>8035884.5860210601</v>
      </c>
      <c r="P2726" s="3">
        <f>+Tabella2026[[#This Row],[POPOLAZIONE PER DIFFERENZA ]]/SUM(Tabella2026[[POPOLAZIONE PER DIFFERENZA ]])</f>
        <v>7.1292930052698912E-5</v>
      </c>
      <c r="Q2726" s="3">
        <f>+Tabella2026[[#This Row],[INCIDENZA POPOLAZIONE PER DIFFERENZA]]*(PLAFOND-SUM(Tabella2026[CONTRIBUTO SULLA BASE DELLA POPOLAZIONE]))</f>
        <v>20988.585137817106</v>
      </c>
      <c r="R2726" s="3">
        <f>+Tabella2026[[#This Row],[CONTRIBUTO SULLA BASE DELLA POPOLAZIONE]]+Tabella2026[[#This Row],[CONTRIBUTO SULLA BASE DEL REDDITO]]</f>
        <v>42050.829413959407</v>
      </c>
      <c r="S2726" s="3">
        <f>+Tabella2026[[#This Row],[CONTRIBUTO TOTALE]]/(PLAFOND/N_TESSERE)</f>
        <v>84.101658827918811</v>
      </c>
      <c r="T2726" s="3">
        <f>+MAX(CEILING(Tabella2026[[#This Row],[preDEF1]],1),1)</f>
        <v>85</v>
      </c>
      <c r="U2726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2726" s="21">
        <f>+Tabella2026[[#This Row],[DEF - n. card]]*(PLAFOND/N_TESSERE)</f>
        <v>42000</v>
      </c>
      <c r="W2726" s="18"/>
    </row>
    <row r="2727" spans="2:23" x14ac:dyDescent="0.25">
      <c r="B2727" s="1" t="s">
        <v>5469</v>
      </c>
      <c r="C2727" s="2">
        <v>69094</v>
      </c>
      <c r="D2727" s="1" t="s">
        <v>5470</v>
      </c>
      <c r="E2727" s="1" t="s">
        <v>96</v>
      </c>
      <c r="F2727" s="1" t="s">
        <v>328</v>
      </c>
      <c r="G2727" s="1" t="s">
        <v>4778</v>
      </c>
      <c r="H2727" s="1" t="s">
        <v>15836</v>
      </c>
      <c r="I2727" s="5">
        <v>4214</v>
      </c>
      <c r="J2727" s="5">
        <v>61604097</v>
      </c>
      <c r="K2727" s="3">
        <f>+Tabella2026[[#This Row],[POP_2024]]/SUM(Tabella2026[POP_2024])</f>
        <v>7.1492235339273581E-5</v>
      </c>
      <c r="L2727" s="3">
        <f>+Tabella2026[[#This Row],[INCIDENZA POPOLAZIONE]]*(PLAFOND/2)</f>
        <v>21047.260464705636</v>
      </c>
      <c r="M2727" s="3">
        <f>+IFERROR(Tabella2026[[#This Row],[reddito_2024]]/Tabella2026[[#This Row],[POP_2024]],"")</f>
        <v>14618.912434741338</v>
      </c>
      <c r="N2727" s="3">
        <f>+IF(Tabella2026[[#This Row],[REDDITO COMPLESSIVO PROCAPITE]]&lt;media_aggr_reddito_pc,(media_aggr_reddito_pc-Tabella2026[[#This Row],[REDDITO COMPLESSIVO PROCAPITE]]),0)</f>
        <v>3206.153627867403</v>
      </c>
      <c r="O2727" s="3">
        <f>+Tabella2026[[#This Row],[DIFFERENZA REDDITO INFERIORE ALLA MEDIA DALLA MEDIA]]*Tabella2026[[#This Row],[POP_2024]]</f>
        <v>13510731.387833236</v>
      </c>
      <c r="P2727" s="3">
        <f>+Tabella2026[[#This Row],[POPOLAZIONE PER DIFFERENZA ]]/SUM(Tabella2026[[POPOLAZIONE PER DIFFERENZA ]])</f>
        <v>1.198647911729819E-4</v>
      </c>
      <c r="Q2727" s="3">
        <f>+Tabella2026[[#This Row],[INCIDENZA POPOLAZIONE PER DIFFERENZA]]*(PLAFOND-SUM(Tabella2026[CONTRIBUTO SULLA BASE DELLA POPOLAZIONE]))</f>
        <v>35288.10462273263</v>
      </c>
      <c r="R2727" s="3">
        <f>+Tabella2026[[#This Row],[CONTRIBUTO SULLA BASE DELLA POPOLAZIONE]]+Tabella2026[[#This Row],[CONTRIBUTO SULLA BASE DEL REDDITO]]</f>
        <v>56335.365087438266</v>
      </c>
      <c r="S2727" s="3">
        <f>+Tabella2026[[#This Row],[CONTRIBUTO TOTALE]]/(PLAFOND/N_TESSERE)</f>
        <v>112.67073017487652</v>
      </c>
      <c r="T2727" s="3">
        <f>+MAX(CEILING(Tabella2026[[#This Row],[preDEF1]],1),1)</f>
        <v>113</v>
      </c>
      <c r="U2727" s="9">
        <f xml:space="preserve"> IF(ROW(Tabella2026[[#This Row],[preDEF2]]) - ROW(Tabella2026[[#Headers],[preDEF2]])&lt;=ABS(SUM(Tabella2026[preDEF2])-N_TESSERE),Tabella2026[[#This Row],[preDEF2]]-1,Tabella2026[[#This Row],[preDEF2]])</f>
        <v>112</v>
      </c>
      <c r="V2727" s="21">
        <f>+Tabella2026[[#This Row],[DEF - n. card]]*(PLAFOND/N_TESSERE)</f>
        <v>56000</v>
      </c>
      <c r="W2727" s="18"/>
    </row>
    <row r="2728" spans="2:23" x14ac:dyDescent="0.25">
      <c r="B2728" s="1" t="s">
        <v>5435</v>
      </c>
      <c r="C2728" s="2">
        <v>57007</v>
      </c>
      <c r="D2728" s="1" t="s">
        <v>5436</v>
      </c>
      <c r="E2728" s="1" t="s">
        <v>8</v>
      </c>
      <c r="F2728" s="1" t="s">
        <v>377</v>
      </c>
      <c r="G2728" s="1" t="s">
        <v>4778</v>
      </c>
      <c r="H2728" s="1" t="s">
        <v>15834</v>
      </c>
      <c r="I2728" s="5">
        <v>4213</v>
      </c>
      <c r="J2728" s="5">
        <v>63388257</v>
      </c>
      <c r="K2728" s="3">
        <f>+Tabella2026[[#This Row],[POP_2024]]/SUM(Tabella2026[POP_2024])</f>
        <v>7.1475269929843278E-5</v>
      </c>
      <c r="L2728" s="3">
        <f>+Tabella2026[[#This Row],[INCIDENZA POPOLAZIONE]]*(PLAFOND/2)</f>
        <v>21042.265860893414</v>
      </c>
      <c r="M2728" s="3">
        <f>+IFERROR(Tabella2026[[#This Row],[reddito_2024]]/Tabella2026[[#This Row],[POP_2024]],"")</f>
        <v>15045.871587942083</v>
      </c>
      <c r="N2728" s="3">
        <f>+IF(Tabella2026[[#This Row],[REDDITO COMPLESSIVO PROCAPITE]]&lt;media_aggr_reddito_pc,(media_aggr_reddito_pc-Tabella2026[[#This Row],[REDDITO COMPLESSIVO PROCAPITE]]),0)</f>
        <v>2779.1944746666577</v>
      </c>
      <c r="O2728" s="3">
        <f>+Tabella2026[[#This Row],[DIFFERENZA REDDITO INFERIORE ALLA MEDIA DALLA MEDIA]]*Tabella2026[[#This Row],[POP_2024]]</f>
        <v>11708746.321770629</v>
      </c>
      <c r="P2728" s="3">
        <f>+Tabella2026[[#This Row],[POPOLAZIONE PER DIFFERENZA ]]/SUM(Tabella2026[[POPOLAZIONE PER DIFFERENZA ]])</f>
        <v>1.0387790212603252E-4</v>
      </c>
      <c r="Q2728" s="3">
        <f>+Tabella2026[[#This Row],[INCIDENZA POPOLAZIONE PER DIFFERENZA]]*(PLAFOND-SUM(Tabella2026[CONTRIBUTO SULLA BASE DELLA POPOLAZIONE]))</f>
        <v>30581.576477477505</v>
      </c>
      <c r="R2728" s="3">
        <f>+Tabella2026[[#This Row],[CONTRIBUTO SULLA BASE DELLA POPOLAZIONE]]+Tabella2026[[#This Row],[CONTRIBUTO SULLA BASE DEL REDDITO]]</f>
        <v>51623.842338370916</v>
      </c>
      <c r="S2728" s="3">
        <f>+Tabella2026[[#This Row],[CONTRIBUTO TOTALE]]/(PLAFOND/N_TESSERE)</f>
        <v>103.24768467674183</v>
      </c>
      <c r="T2728" s="3">
        <f>+MAX(CEILING(Tabella2026[[#This Row],[preDEF1]],1),1)</f>
        <v>104</v>
      </c>
      <c r="U2728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2728" s="21">
        <f>+Tabella2026[[#This Row],[DEF - n. card]]*(PLAFOND/N_TESSERE)</f>
        <v>51500</v>
      </c>
      <c r="W2728" s="18"/>
    </row>
    <row r="2729" spans="2:23" x14ac:dyDescent="0.25">
      <c r="B2729" s="1" t="s">
        <v>5545</v>
      </c>
      <c r="C2729" s="2">
        <v>62038</v>
      </c>
      <c r="D2729" s="1" t="s">
        <v>5546</v>
      </c>
      <c r="E2729" s="1" t="s">
        <v>15</v>
      </c>
      <c r="F2729" s="1" t="s">
        <v>256</v>
      </c>
      <c r="G2729" s="1" t="s">
        <v>4778</v>
      </c>
      <c r="H2729" s="1" t="s">
        <v>15836</v>
      </c>
      <c r="I2729" s="5">
        <v>4202</v>
      </c>
      <c r="J2729" s="5">
        <v>44701463</v>
      </c>
      <c r="K2729" s="3">
        <f>+Tabella2026[[#This Row],[POP_2024]]/SUM(Tabella2026[POP_2024])</f>
        <v>7.1288650426110011E-5</v>
      </c>
      <c r="L2729" s="3">
        <f>+Tabella2026[[#This Row],[INCIDENZA POPOLAZIONE]]*(PLAFOND/2)</f>
        <v>20987.325218958969</v>
      </c>
      <c r="M2729" s="3">
        <f>+IFERROR(Tabella2026[[#This Row],[reddito_2024]]/Tabella2026[[#This Row],[POP_2024]],"")</f>
        <v>10638.139695383152</v>
      </c>
      <c r="N2729" s="3">
        <f>+IF(Tabella2026[[#This Row],[REDDITO COMPLESSIVO PROCAPITE]]&lt;media_aggr_reddito_pc,(media_aggr_reddito_pc-Tabella2026[[#This Row],[REDDITO COMPLESSIVO PROCAPITE]]),0)</f>
        <v>7186.9263672255893</v>
      </c>
      <c r="O2729" s="3">
        <f>+Tabella2026[[#This Row],[DIFFERENZA REDDITO INFERIORE ALLA MEDIA DALLA MEDIA]]*Tabella2026[[#This Row],[POP_2024]]</f>
        <v>30199464.595081925</v>
      </c>
      <c r="P2729" s="3">
        <f>+Tabella2026[[#This Row],[POPOLAZIONE PER DIFFERENZA ]]/SUM(Tabella2026[[POPOLAZIONE PER DIFFERENZA ]])</f>
        <v>2.6792424579509636E-4</v>
      </c>
      <c r="Q2729" s="3">
        <f>+Tabella2026[[#This Row],[INCIDENZA POPOLAZIONE PER DIFFERENZA]]*(PLAFOND-SUM(Tabella2026[CONTRIBUTO SULLA BASE DELLA POPOLAZIONE]))</f>
        <v>78876.697018892344</v>
      </c>
      <c r="R2729" s="3">
        <f>+Tabella2026[[#This Row],[CONTRIBUTO SULLA BASE DELLA POPOLAZIONE]]+Tabella2026[[#This Row],[CONTRIBUTO SULLA BASE DEL REDDITO]]</f>
        <v>99864.022237851314</v>
      </c>
      <c r="S2729" s="3">
        <f>+Tabella2026[[#This Row],[CONTRIBUTO TOTALE]]/(PLAFOND/N_TESSERE)</f>
        <v>199.72804447570263</v>
      </c>
      <c r="T2729" s="3">
        <f>+MAX(CEILING(Tabella2026[[#This Row],[preDEF1]],1),1)</f>
        <v>200</v>
      </c>
      <c r="U2729" s="9">
        <f xml:space="preserve"> IF(ROW(Tabella2026[[#This Row],[preDEF2]]) - ROW(Tabella2026[[#Headers],[preDEF2]])&lt;=ABS(SUM(Tabella2026[preDEF2])-N_TESSERE),Tabella2026[[#This Row],[preDEF2]]-1,Tabella2026[[#This Row],[preDEF2]])</f>
        <v>199</v>
      </c>
      <c r="V2729" s="21">
        <f>+Tabella2026[[#This Row],[DEF - n. card]]*(PLAFOND/N_TESSERE)</f>
        <v>99500</v>
      </c>
      <c r="W2729" s="18"/>
    </row>
    <row r="2730" spans="2:23" x14ac:dyDescent="0.25">
      <c r="B2730" s="1" t="s">
        <v>5427</v>
      </c>
      <c r="C2730" s="2">
        <v>69018</v>
      </c>
      <c r="D2730" s="1" t="s">
        <v>5428</v>
      </c>
      <c r="E2730" s="1" t="s">
        <v>96</v>
      </c>
      <c r="F2730" s="1" t="s">
        <v>328</v>
      </c>
      <c r="G2730" s="1" t="s">
        <v>4778</v>
      </c>
      <c r="H2730" s="1" t="s">
        <v>15836</v>
      </c>
      <c r="I2730" s="5">
        <v>4198</v>
      </c>
      <c r="J2730" s="5">
        <v>63476197</v>
      </c>
      <c r="K2730" s="3">
        <f>+Tabella2026[[#This Row],[POP_2024]]/SUM(Tabella2026[POP_2024])</f>
        <v>7.1220788788388826E-5</v>
      </c>
      <c r="L2730" s="3">
        <f>+Tabella2026[[#This Row],[INCIDENZA POPOLAZIONE]]*(PLAFOND/2)</f>
        <v>20967.346803710079</v>
      </c>
      <c r="M2730" s="3">
        <f>+IFERROR(Tabella2026[[#This Row],[reddito_2024]]/Tabella2026[[#This Row],[POP_2024]],"")</f>
        <v>15120.580514530729</v>
      </c>
      <c r="N2730" s="3">
        <f>+IF(Tabella2026[[#This Row],[REDDITO COMPLESSIVO PROCAPITE]]&lt;media_aggr_reddito_pc,(media_aggr_reddito_pc-Tabella2026[[#This Row],[REDDITO COMPLESSIVO PROCAPITE]]),0)</f>
        <v>2704.4855480780116</v>
      </c>
      <c r="O2730" s="3">
        <f>+Tabella2026[[#This Row],[DIFFERENZA REDDITO INFERIORE ALLA MEDIA DALLA MEDIA]]*Tabella2026[[#This Row],[POP_2024]]</f>
        <v>11353430.330831492</v>
      </c>
      <c r="P2730" s="3">
        <f>+Tabella2026[[#This Row],[POPOLAZIONE PER DIFFERENZA ]]/SUM(Tabella2026[[POPOLAZIONE PER DIFFERENZA ]])</f>
        <v>1.007256022370203E-4</v>
      </c>
      <c r="Q2730" s="3">
        <f>+Tabella2026[[#This Row],[INCIDENZA POPOLAZIONE PER DIFFERENZA]]*(PLAFOND-SUM(Tabella2026[CONTRIBUTO SULLA BASE DELLA POPOLAZIONE]))</f>
        <v>29653.54175437722</v>
      </c>
      <c r="R2730" s="3">
        <f>+Tabella2026[[#This Row],[CONTRIBUTO SULLA BASE DELLA POPOLAZIONE]]+Tabella2026[[#This Row],[CONTRIBUTO SULLA BASE DEL REDDITO]]</f>
        <v>50620.888558087303</v>
      </c>
      <c r="S2730" s="3">
        <f>+Tabella2026[[#This Row],[CONTRIBUTO TOTALE]]/(PLAFOND/N_TESSERE)</f>
        <v>101.2417771161746</v>
      </c>
      <c r="T2730" s="3">
        <f>+MAX(CEILING(Tabella2026[[#This Row],[preDEF1]],1),1)</f>
        <v>102</v>
      </c>
      <c r="U2730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2730" s="21">
        <f>+Tabella2026[[#This Row],[DEF - n. card]]*(PLAFOND/N_TESSERE)</f>
        <v>50500</v>
      </c>
      <c r="W2730" s="18"/>
    </row>
    <row r="2731" spans="2:23" x14ac:dyDescent="0.25">
      <c r="B2731" s="1" t="s">
        <v>5419</v>
      </c>
      <c r="C2731" s="2">
        <v>93027</v>
      </c>
      <c r="D2731" s="1" t="s">
        <v>5420</v>
      </c>
      <c r="E2731" s="1" t="s">
        <v>48</v>
      </c>
      <c r="F2731" s="1" t="s">
        <v>300</v>
      </c>
      <c r="G2731" s="1" t="s">
        <v>4778</v>
      </c>
      <c r="H2731" s="1" t="s">
        <v>15835</v>
      </c>
      <c r="I2731" s="5">
        <v>4197</v>
      </c>
      <c r="J2731" s="5">
        <v>81962232</v>
      </c>
      <c r="K2731" s="3">
        <f>+Tabella2026[[#This Row],[POP_2024]]/SUM(Tabella2026[POP_2024])</f>
        <v>7.1203823378958523E-5</v>
      </c>
      <c r="L2731" s="3">
        <f>+Tabella2026[[#This Row],[INCIDENZA POPOLAZIONE]]*(PLAFOND/2)</f>
        <v>20962.352199897854</v>
      </c>
      <c r="M2731" s="3">
        <f>+IFERROR(Tabella2026[[#This Row],[reddito_2024]]/Tabella2026[[#This Row],[POP_2024]],"")</f>
        <v>19528.766261615441</v>
      </c>
      <c r="N2731" s="3">
        <f>+IF(Tabella2026[[#This Row],[REDDITO COMPLESSIVO PROCAPITE]]&lt;media_aggr_reddito_pc,(media_aggr_reddito_pc-Tabella2026[[#This Row],[REDDITO COMPLESSIVO PROCAPITE]]),0)</f>
        <v>0</v>
      </c>
      <c r="O2731" s="3">
        <f>+Tabella2026[[#This Row],[DIFFERENZA REDDITO INFERIORE ALLA MEDIA DALLA MEDIA]]*Tabella2026[[#This Row],[POP_2024]]</f>
        <v>0</v>
      </c>
      <c r="P2731" s="3">
        <f>+Tabella2026[[#This Row],[POPOLAZIONE PER DIFFERENZA ]]/SUM(Tabella2026[[POPOLAZIONE PER DIFFERENZA ]])</f>
        <v>0</v>
      </c>
      <c r="Q2731" s="3">
        <f>+Tabella2026[[#This Row],[INCIDENZA POPOLAZIONE PER DIFFERENZA]]*(PLAFOND-SUM(Tabella2026[CONTRIBUTO SULLA BASE DELLA POPOLAZIONE]))</f>
        <v>0</v>
      </c>
      <c r="R2731" s="3">
        <f>+Tabella2026[[#This Row],[CONTRIBUTO SULLA BASE DELLA POPOLAZIONE]]+Tabella2026[[#This Row],[CONTRIBUTO SULLA BASE DEL REDDITO]]</f>
        <v>20962.352199897854</v>
      </c>
      <c r="S2731" s="3">
        <f>+Tabella2026[[#This Row],[CONTRIBUTO TOTALE]]/(PLAFOND/N_TESSERE)</f>
        <v>41.924704399795708</v>
      </c>
      <c r="T2731" s="3">
        <f>+MAX(CEILING(Tabella2026[[#This Row],[preDEF1]],1),1)</f>
        <v>42</v>
      </c>
      <c r="U2731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31" s="21">
        <f>+Tabella2026[[#This Row],[DEF - n. card]]*(PLAFOND/N_TESSERE)</f>
        <v>20500</v>
      </c>
      <c r="W2731" s="18"/>
    </row>
    <row r="2732" spans="2:23" x14ac:dyDescent="0.25">
      <c r="B2732" s="1" t="s">
        <v>5573</v>
      </c>
      <c r="C2732" s="2">
        <v>13242</v>
      </c>
      <c r="D2732" s="1" t="s">
        <v>5574</v>
      </c>
      <c r="E2732" s="1" t="s">
        <v>12</v>
      </c>
      <c r="F2732" s="1" t="s">
        <v>152</v>
      </c>
      <c r="G2732" s="1" t="s">
        <v>4778</v>
      </c>
      <c r="H2732" s="1" t="s">
        <v>15835</v>
      </c>
      <c r="I2732" s="5">
        <v>4192</v>
      </c>
      <c r="J2732" s="5">
        <v>82548775</v>
      </c>
      <c r="K2732" s="3">
        <f>+Tabella2026[[#This Row],[POP_2024]]/SUM(Tabella2026[POP_2024])</f>
        <v>7.1118996331807034E-5</v>
      </c>
      <c r="L2732" s="3">
        <f>+Tabella2026[[#This Row],[INCIDENZA POPOLAZIONE]]*(PLAFOND/2)</f>
        <v>20937.379180836742</v>
      </c>
      <c r="M2732" s="3">
        <f>+IFERROR(Tabella2026[[#This Row],[reddito_2024]]/Tabella2026[[#This Row],[POP_2024]],"")</f>
        <v>19691.978769083969</v>
      </c>
      <c r="N2732" s="3">
        <f>+IF(Tabella2026[[#This Row],[REDDITO COMPLESSIVO PROCAPITE]]&lt;media_aggr_reddito_pc,(media_aggr_reddito_pc-Tabella2026[[#This Row],[REDDITO COMPLESSIVO PROCAPITE]]),0)</f>
        <v>0</v>
      </c>
      <c r="O2732" s="3">
        <f>+Tabella2026[[#This Row],[DIFFERENZA REDDITO INFERIORE ALLA MEDIA DALLA MEDIA]]*Tabella2026[[#This Row],[POP_2024]]</f>
        <v>0</v>
      </c>
      <c r="P2732" s="3">
        <f>+Tabella2026[[#This Row],[POPOLAZIONE PER DIFFERENZA ]]/SUM(Tabella2026[[POPOLAZIONE PER DIFFERENZA ]])</f>
        <v>0</v>
      </c>
      <c r="Q2732" s="3">
        <f>+Tabella2026[[#This Row],[INCIDENZA POPOLAZIONE PER DIFFERENZA]]*(PLAFOND-SUM(Tabella2026[CONTRIBUTO SULLA BASE DELLA POPOLAZIONE]))</f>
        <v>0</v>
      </c>
      <c r="R2732" s="3">
        <f>+Tabella2026[[#This Row],[CONTRIBUTO SULLA BASE DELLA POPOLAZIONE]]+Tabella2026[[#This Row],[CONTRIBUTO SULLA BASE DEL REDDITO]]</f>
        <v>20937.379180836742</v>
      </c>
      <c r="S2732" s="3">
        <f>+Tabella2026[[#This Row],[CONTRIBUTO TOTALE]]/(PLAFOND/N_TESSERE)</f>
        <v>41.874758361673486</v>
      </c>
      <c r="T2732" s="3">
        <f>+MAX(CEILING(Tabella2026[[#This Row],[preDEF1]],1),1)</f>
        <v>42</v>
      </c>
      <c r="U2732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32" s="21">
        <f>+Tabella2026[[#This Row],[DEF - n. card]]*(PLAFOND/N_TESSERE)</f>
        <v>20500</v>
      </c>
      <c r="W2732" s="18"/>
    </row>
    <row r="2733" spans="2:23" x14ac:dyDescent="0.25">
      <c r="B2733" s="1" t="s">
        <v>5471</v>
      </c>
      <c r="C2733" s="2">
        <v>118010</v>
      </c>
      <c r="D2733" s="1" t="s">
        <v>5472</v>
      </c>
      <c r="E2733" s="1" t="s">
        <v>76</v>
      </c>
      <c r="F2733" s="1" t="s">
        <v>75</v>
      </c>
      <c r="G2733" s="1" t="s">
        <v>4778</v>
      </c>
      <c r="H2733" s="1" t="s">
        <v>15836</v>
      </c>
      <c r="I2733" s="5">
        <v>4188</v>
      </c>
      <c r="J2733" s="5">
        <v>42476534</v>
      </c>
      <c r="K2733" s="3">
        <f>+Tabella2026[[#This Row],[POP_2024]]/SUM(Tabella2026[POP_2024])</f>
        <v>7.1051134694085849E-5</v>
      </c>
      <c r="L2733" s="3">
        <f>+Tabella2026[[#This Row],[INCIDENZA POPOLAZIONE]]*(PLAFOND/2)</f>
        <v>20917.400765587852</v>
      </c>
      <c r="M2733" s="3">
        <f>+IFERROR(Tabella2026[[#This Row],[reddito_2024]]/Tabella2026[[#This Row],[POP_2024]],"")</f>
        <v>10142.438872970391</v>
      </c>
      <c r="N2733" s="3">
        <f>+IF(Tabella2026[[#This Row],[REDDITO COMPLESSIVO PROCAPITE]]&lt;media_aggr_reddito_pc,(media_aggr_reddito_pc-Tabella2026[[#This Row],[REDDITO COMPLESSIVO PROCAPITE]]),0)</f>
        <v>7682.6271896383496</v>
      </c>
      <c r="O2733" s="3">
        <f>+Tabella2026[[#This Row],[DIFFERENZA REDDITO INFERIORE ALLA MEDIA DALLA MEDIA]]*Tabella2026[[#This Row],[POP_2024]]</f>
        <v>32174842.670205407</v>
      </c>
      <c r="P2733" s="3">
        <f>+Tabella2026[[#This Row],[POPOLAZIONE PER DIFFERENZA ]]/SUM(Tabella2026[[POPOLAZIONE PER DIFFERENZA ]])</f>
        <v>2.8544944659033888E-4</v>
      </c>
      <c r="Q2733" s="3">
        <f>+Tabella2026[[#This Row],[INCIDENZA POPOLAZIONE PER DIFFERENZA]]*(PLAFOND-SUM(Tabella2026[CONTRIBUTO SULLA BASE DELLA POPOLAZIONE]))</f>
        <v>84036.102989111168</v>
      </c>
      <c r="R2733" s="3">
        <f>+Tabella2026[[#This Row],[CONTRIBUTO SULLA BASE DELLA POPOLAZIONE]]+Tabella2026[[#This Row],[CONTRIBUTO SULLA BASE DEL REDDITO]]</f>
        <v>104953.50375469902</v>
      </c>
      <c r="S2733" s="3">
        <f>+Tabella2026[[#This Row],[CONTRIBUTO TOTALE]]/(PLAFOND/N_TESSERE)</f>
        <v>209.90700750939803</v>
      </c>
      <c r="T2733" s="3">
        <f>+MAX(CEILING(Tabella2026[[#This Row],[preDEF1]],1),1)</f>
        <v>210</v>
      </c>
      <c r="U2733" s="9">
        <f xml:space="preserve"> IF(ROW(Tabella2026[[#This Row],[preDEF2]]) - ROW(Tabella2026[[#Headers],[preDEF2]])&lt;=ABS(SUM(Tabella2026[preDEF2])-N_TESSERE),Tabella2026[[#This Row],[preDEF2]]-1,Tabella2026[[#This Row],[preDEF2]])</f>
        <v>209</v>
      </c>
      <c r="V2733" s="21">
        <f>+Tabella2026[[#This Row],[DEF - n. card]]*(PLAFOND/N_TESSERE)</f>
        <v>104500</v>
      </c>
      <c r="W2733" s="18"/>
    </row>
    <row r="2734" spans="2:23" x14ac:dyDescent="0.25">
      <c r="B2734" s="1" t="s">
        <v>5487</v>
      </c>
      <c r="C2734" s="2">
        <v>4180</v>
      </c>
      <c r="D2734" s="1" t="s">
        <v>5488</v>
      </c>
      <c r="E2734" s="1" t="s">
        <v>18</v>
      </c>
      <c r="F2734" s="1" t="s">
        <v>263</v>
      </c>
      <c r="G2734" s="1" t="s">
        <v>4778</v>
      </c>
      <c r="H2734" s="1" t="s">
        <v>15835</v>
      </c>
      <c r="I2734" s="5">
        <v>4188</v>
      </c>
      <c r="J2734" s="5">
        <v>70721746</v>
      </c>
      <c r="K2734" s="3">
        <f>+Tabella2026[[#This Row],[POP_2024]]/SUM(Tabella2026[POP_2024])</f>
        <v>7.1051134694085849E-5</v>
      </c>
      <c r="L2734" s="3">
        <f>+Tabella2026[[#This Row],[INCIDENZA POPOLAZIONE]]*(PLAFOND/2)</f>
        <v>20917.400765587852</v>
      </c>
      <c r="M2734" s="3">
        <f>+IFERROR(Tabella2026[[#This Row],[reddito_2024]]/Tabella2026[[#This Row],[POP_2024]],"")</f>
        <v>16886.758834765998</v>
      </c>
      <c r="N2734" s="3">
        <f>+IF(Tabella2026[[#This Row],[REDDITO COMPLESSIVO PROCAPITE]]&lt;media_aggr_reddito_pc,(media_aggr_reddito_pc-Tabella2026[[#This Row],[REDDITO COMPLESSIVO PROCAPITE]]),0)</f>
        <v>938.30722784274258</v>
      </c>
      <c r="O2734" s="3">
        <f>+Tabella2026[[#This Row],[DIFFERENZA REDDITO INFERIORE ALLA MEDIA DALLA MEDIA]]*Tabella2026[[#This Row],[POP_2024]]</f>
        <v>3929630.6702054059</v>
      </c>
      <c r="P2734" s="3">
        <f>+Tabella2026[[#This Row],[POPOLAZIONE PER DIFFERENZA ]]/SUM(Tabella2026[[POPOLAZIONE PER DIFFERENZA ]])</f>
        <v>3.486298011188984E-5</v>
      </c>
      <c r="Q2734" s="3">
        <f>+Tabella2026[[#This Row],[INCIDENZA POPOLAZIONE PER DIFFERENZA]]*(PLAFOND-SUM(Tabella2026[CONTRIBUTO SULLA BASE DELLA POPOLAZIONE]))</f>
        <v>10263.635197705327</v>
      </c>
      <c r="R2734" s="3">
        <f>+Tabella2026[[#This Row],[CONTRIBUTO SULLA BASE DELLA POPOLAZIONE]]+Tabella2026[[#This Row],[CONTRIBUTO SULLA BASE DEL REDDITO]]</f>
        <v>31181.03596329318</v>
      </c>
      <c r="S2734" s="3">
        <f>+Tabella2026[[#This Row],[CONTRIBUTO TOTALE]]/(PLAFOND/N_TESSERE)</f>
        <v>62.36207192658636</v>
      </c>
      <c r="T2734" s="3">
        <f>+MAX(CEILING(Tabella2026[[#This Row],[preDEF1]],1),1)</f>
        <v>63</v>
      </c>
      <c r="U2734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2734" s="21">
        <f>+Tabella2026[[#This Row],[DEF - n. card]]*(PLAFOND/N_TESSERE)</f>
        <v>31000</v>
      </c>
      <c r="W2734" s="18"/>
    </row>
    <row r="2735" spans="2:23" x14ac:dyDescent="0.25">
      <c r="B2735" s="1" t="s">
        <v>5609</v>
      </c>
      <c r="C2735" s="2">
        <v>65151</v>
      </c>
      <c r="D2735" s="1" t="s">
        <v>5610</v>
      </c>
      <c r="E2735" s="1" t="s">
        <v>15</v>
      </c>
      <c r="F2735" s="1" t="s">
        <v>82</v>
      </c>
      <c r="G2735" s="1" t="s">
        <v>4778</v>
      </c>
      <c r="H2735" s="1" t="s">
        <v>15836</v>
      </c>
      <c r="I2735" s="5">
        <v>4186</v>
      </c>
      <c r="J2735" s="5">
        <v>47655789</v>
      </c>
      <c r="K2735" s="3">
        <f>+Tabella2026[[#This Row],[POP_2024]]/SUM(Tabella2026[POP_2024])</f>
        <v>7.1017203875225256E-5</v>
      </c>
      <c r="L2735" s="3">
        <f>+Tabella2026[[#This Row],[INCIDENZA POPOLAZIONE]]*(PLAFOND/2)</f>
        <v>20907.411557963409</v>
      </c>
      <c r="M2735" s="3">
        <f>+IFERROR(Tabella2026[[#This Row],[reddito_2024]]/Tabella2026[[#This Row],[POP_2024]],"")</f>
        <v>11384.56497849976</v>
      </c>
      <c r="N2735" s="3">
        <f>+IF(Tabella2026[[#This Row],[REDDITO COMPLESSIVO PROCAPITE]]&lt;media_aggr_reddito_pc,(media_aggr_reddito_pc-Tabella2026[[#This Row],[REDDITO COMPLESSIVO PROCAPITE]]),0)</f>
        <v>6440.5010841089806</v>
      </c>
      <c r="O2735" s="3">
        <f>+Tabella2026[[#This Row],[DIFFERENZA REDDITO INFERIORE ALLA MEDIA DALLA MEDIA]]*Tabella2026[[#This Row],[POP_2024]]</f>
        <v>26959937.538080193</v>
      </c>
      <c r="P2735" s="3">
        <f>+Tabella2026[[#This Row],[POPOLAZIONE PER DIFFERENZA ]]/SUM(Tabella2026[[POPOLAZIONE PER DIFFERENZA ]])</f>
        <v>2.3918374144783237E-4</v>
      </c>
      <c r="Q2735" s="3">
        <f>+Tabella2026[[#This Row],[INCIDENZA POPOLAZIONE PER DIFFERENZA]]*(PLAFOND-SUM(Tabella2026[CONTRIBUTO SULLA BASE DELLA POPOLAZIONE]))</f>
        <v>70415.514094436046</v>
      </c>
      <c r="R2735" s="3">
        <f>+Tabella2026[[#This Row],[CONTRIBUTO SULLA BASE DELLA POPOLAZIONE]]+Tabella2026[[#This Row],[CONTRIBUTO SULLA BASE DEL REDDITO]]</f>
        <v>91322.925652399455</v>
      </c>
      <c r="S2735" s="3">
        <f>+Tabella2026[[#This Row],[CONTRIBUTO TOTALE]]/(PLAFOND/N_TESSERE)</f>
        <v>182.64585130479892</v>
      </c>
      <c r="T2735" s="3">
        <f>+MAX(CEILING(Tabella2026[[#This Row],[preDEF1]],1),1)</f>
        <v>183</v>
      </c>
      <c r="U2735" s="9">
        <f xml:space="preserve"> IF(ROW(Tabella2026[[#This Row],[preDEF2]]) - ROW(Tabella2026[[#Headers],[preDEF2]])&lt;=ABS(SUM(Tabella2026[preDEF2])-N_TESSERE),Tabella2026[[#This Row],[preDEF2]]-1,Tabella2026[[#This Row],[preDEF2]])</f>
        <v>182</v>
      </c>
      <c r="V2735" s="21">
        <f>+Tabella2026[[#This Row],[DEF - n. card]]*(PLAFOND/N_TESSERE)</f>
        <v>91000</v>
      </c>
      <c r="W2735" s="18"/>
    </row>
    <row r="2736" spans="2:23" x14ac:dyDescent="0.25">
      <c r="B2736" s="1" t="s">
        <v>5485</v>
      </c>
      <c r="C2736" s="2">
        <v>17104</v>
      </c>
      <c r="D2736" s="1" t="s">
        <v>5486</v>
      </c>
      <c r="E2736" s="1" t="s">
        <v>12</v>
      </c>
      <c r="F2736" s="1" t="s">
        <v>50</v>
      </c>
      <c r="G2736" s="1" t="s">
        <v>4778</v>
      </c>
      <c r="H2736" s="1" t="s">
        <v>15835</v>
      </c>
      <c r="I2736" s="5">
        <v>4183</v>
      </c>
      <c r="J2736" s="5">
        <v>75768985</v>
      </c>
      <c r="K2736" s="3">
        <f>+Tabella2026[[#This Row],[POP_2024]]/SUM(Tabella2026[POP_2024])</f>
        <v>7.0966307646934361E-5</v>
      </c>
      <c r="L2736" s="3">
        <f>+Tabella2026[[#This Row],[INCIDENZA POPOLAZIONE]]*(PLAFOND/2)</f>
        <v>20892.427746526741</v>
      </c>
      <c r="M2736" s="3">
        <f>+IFERROR(Tabella2026[[#This Row],[reddito_2024]]/Tabella2026[[#This Row],[POP_2024]],"")</f>
        <v>18113.551278986375</v>
      </c>
      <c r="N2736" s="3">
        <f>+IF(Tabella2026[[#This Row],[REDDITO COMPLESSIVO PROCAPITE]]&lt;media_aggr_reddito_pc,(media_aggr_reddito_pc-Tabella2026[[#This Row],[REDDITO COMPLESSIVO PROCAPITE]]),0)</f>
        <v>0</v>
      </c>
      <c r="O2736" s="3">
        <f>+Tabella2026[[#This Row],[DIFFERENZA REDDITO INFERIORE ALLA MEDIA DALLA MEDIA]]*Tabella2026[[#This Row],[POP_2024]]</f>
        <v>0</v>
      </c>
      <c r="P2736" s="3">
        <f>+Tabella2026[[#This Row],[POPOLAZIONE PER DIFFERENZA ]]/SUM(Tabella2026[[POPOLAZIONE PER DIFFERENZA ]])</f>
        <v>0</v>
      </c>
      <c r="Q2736" s="3">
        <f>+Tabella2026[[#This Row],[INCIDENZA POPOLAZIONE PER DIFFERENZA]]*(PLAFOND-SUM(Tabella2026[CONTRIBUTO SULLA BASE DELLA POPOLAZIONE]))</f>
        <v>0</v>
      </c>
      <c r="R2736" s="3">
        <f>+Tabella2026[[#This Row],[CONTRIBUTO SULLA BASE DELLA POPOLAZIONE]]+Tabella2026[[#This Row],[CONTRIBUTO SULLA BASE DEL REDDITO]]</f>
        <v>20892.427746526741</v>
      </c>
      <c r="S2736" s="3">
        <f>+Tabella2026[[#This Row],[CONTRIBUTO TOTALE]]/(PLAFOND/N_TESSERE)</f>
        <v>41.784855493053485</v>
      </c>
      <c r="T2736" s="3">
        <f>+MAX(CEILING(Tabella2026[[#This Row],[preDEF1]],1),1)</f>
        <v>42</v>
      </c>
      <c r="U2736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36" s="21">
        <f>+Tabella2026[[#This Row],[DEF - n. card]]*(PLAFOND/N_TESSERE)</f>
        <v>20500</v>
      </c>
      <c r="W2736" s="18"/>
    </row>
    <row r="2737" spans="2:23" x14ac:dyDescent="0.25">
      <c r="B2737" s="1" t="s">
        <v>5661</v>
      </c>
      <c r="C2737" s="2">
        <v>16131</v>
      </c>
      <c r="D2737" s="1" t="s">
        <v>5662</v>
      </c>
      <c r="E2737" s="1" t="s">
        <v>12</v>
      </c>
      <c r="F2737" s="1" t="s">
        <v>93</v>
      </c>
      <c r="G2737" s="1" t="s">
        <v>4778</v>
      </c>
      <c r="H2737" s="1" t="s">
        <v>15835</v>
      </c>
      <c r="I2737" s="5">
        <v>4182</v>
      </c>
      <c r="J2737" s="5">
        <v>73746631</v>
      </c>
      <c r="K2737" s="3">
        <f>+Tabella2026[[#This Row],[POP_2024]]/SUM(Tabella2026[POP_2024])</f>
        <v>7.0949342237504057E-5</v>
      </c>
      <c r="L2737" s="3">
        <f>+Tabella2026[[#This Row],[INCIDENZA POPOLAZIONE]]*(PLAFOND/2)</f>
        <v>20887.433142714515</v>
      </c>
      <c r="M2737" s="3">
        <f>+IFERROR(Tabella2026[[#This Row],[reddito_2024]]/Tabella2026[[#This Row],[POP_2024]],"")</f>
        <v>17634.297226207556</v>
      </c>
      <c r="N2737" s="3">
        <f>+IF(Tabella2026[[#This Row],[REDDITO COMPLESSIVO PROCAPITE]]&lt;media_aggr_reddito_pc,(media_aggr_reddito_pc-Tabella2026[[#This Row],[REDDITO COMPLESSIVO PROCAPITE]]),0)</f>
        <v>190.76883640118467</v>
      </c>
      <c r="O2737" s="3">
        <f>+Tabella2026[[#This Row],[DIFFERENZA REDDITO INFERIORE ALLA MEDIA DALLA MEDIA]]*Tabella2026[[#This Row],[POP_2024]]</f>
        <v>797795.27382975433</v>
      </c>
      <c r="P2737" s="3">
        <f>+Tabella2026[[#This Row],[POPOLAZIONE PER DIFFERENZA ]]/SUM(Tabella2026[[POPOLAZIONE PER DIFFERENZA ]])</f>
        <v>7.0778969066404882E-6</v>
      </c>
      <c r="Q2737" s="3">
        <f>+Tabella2026[[#This Row],[INCIDENZA POPOLAZIONE PER DIFFERENZA]]*(PLAFOND-SUM(Tabella2026[CONTRIBUTO SULLA BASE DELLA POPOLAZIONE]))</f>
        <v>2083.7275408922883</v>
      </c>
      <c r="R2737" s="3">
        <f>+Tabella2026[[#This Row],[CONTRIBUTO SULLA BASE DELLA POPOLAZIONE]]+Tabella2026[[#This Row],[CONTRIBUTO SULLA BASE DEL REDDITO]]</f>
        <v>22971.160683606802</v>
      </c>
      <c r="S2737" s="3">
        <f>+Tabella2026[[#This Row],[CONTRIBUTO TOTALE]]/(PLAFOND/N_TESSERE)</f>
        <v>45.942321367213601</v>
      </c>
      <c r="T2737" s="3">
        <f>+MAX(CEILING(Tabella2026[[#This Row],[preDEF1]],1),1)</f>
        <v>46</v>
      </c>
      <c r="U2737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737" s="21">
        <f>+Tabella2026[[#This Row],[DEF - n. card]]*(PLAFOND/N_TESSERE)</f>
        <v>22500</v>
      </c>
      <c r="W2737" s="18"/>
    </row>
    <row r="2738" spans="2:23" x14ac:dyDescent="0.25">
      <c r="B2738" s="1" t="s">
        <v>5621</v>
      </c>
      <c r="C2738" s="2">
        <v>21042</v>
      </c>
      <c r="D2738" s="1" t="s">
        <v>5622</v>
      </c>
      <c r="E2738" s="1" t="s">
        <v>99</v>
      </c>
      <c r="F2738" s="1" t="s">
        <v>110</v>
      </c>
      <c r="G2738" s="1" t="s">
        <v>4778</v>
      </c>
      <c r="H2738" s="1" t="s">
        <v>15835</v>
      </c>
      <c r="I2738" s="5">
        <v>4180</v>
      </c>
      <c r="J2738" s="5">
        <v>81393158</v>
      </c>
      <c r="K2738" s="3">
        <f>+Tabella2026[[#This Row],[POP_2024]]/SUM(Tabella2026[POP_2024])</f>
        <v>7.0915411418643465E-5</v>
      </c>
      <c r="L2738" s="3">
        <f>+Tabella2026[[#This Row],[INCIDENZA POPOLAZIONE]]*(PLAFOND/2)</f>
        <v>20877.443935090072</v>
      </c>
      <c r="M2738" s="3">
        <f>+IFERROR(Tabella2026[[#This Row],[reddito_2024]]/Tabella2026[[#This Row],[POP_2024]],"")</f>
        <v>19472.047368421052</v>
      </c>
      <c r="N2738" s="3">
        <f>+IF(Tabella2026[[#This Row],[REDDITO COMPLESSIVO PROCAPITE]]&lt;media_aggr_reddito_pc,(media_aggr_reddito_pc-Tabella2026[[#This Row],[REDDITO COMPLESSIVO PROCAPITE]]),0)</f>
        <v>0</v>
      </c>
      <c r="O2738" s="3">
        <f>+Tabella2026[[#This Row],[DIFFERENZA REDDITO INFERIORE ALLA MEDIA DALLA MEDIA]]*Tabella2026[[#This Row],[POP_2024]]</f>
        <v>0</v>
      </c>
      <c r="P2738" s="3">
        <f>+Tabella2026[[#This Row],[POPOLAZIONE PER DIFFERENZA ]]/SUM(Tabella2026[[POPOLAZIONE PER DIFFERENZA ]])</f>
        <v>0</v>
      </c>
      <c r="Q2738" s="3">
        <f>+Tabella2026[[#This Row],[INCIDENZA POPOLAZIONE PER DIFFERENZA]]*(PLAFOND-SUM(Tabella2026[CONTRIBUTO SULLA BASE DELLA POPOLAZIONE]))</f>
        <v>0</v>
      </c>
      <c r="R2738" s="3">
        <f>+Tabella2026[[#This Row],[CONTRIBUTO SULLA BASE DELLA POPOLAZIONE]]+Tabella2026[[#This Row],[CONTRIBUTO SULLA BASE DEL REDDITO]]</f>
        <v>20877.443935090072</v>
      </c>
      <c r="S2738" s="3">
        <f>+Tabella2026[[#This Row],[CONTRIBUTO TOTALE]]/(PLAFOND/N_TESSERE)</f>
        <v>41.754887870180141</v>
      </c>
      <c r="T2738" s="3">
        <f>+MAX(CEILING(Tabella2026[[#This Row],[preDEF1]],1),1)</f>
        <v>42</v>
      </c>
      <c r="U2738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38" s="21">
        <f>+Tabella2026[[#This Row],[DEF - n. card]]*(PLAFOND/N_TESSERE)</f>
        <v>20500</v>
      </c>
      <c r="W2738" s="18"/>
    </row>
    <row r="2739" spans="2:23" x14ac:dyDescent="0.25">
      <c r="B2739" s="1" t="s">
        <v>5465</v>
      </c>
      <c r="C2739" s="2">
        <v>108047</v>
      </c>
      <c r="D2739" s="1" t="s">
        <v>5466</v>
      </c>
      <c r="E2739" s="1" t="s">
        <v>12</v>
      </c>
      <c r="F2739" s="1" t="s">
        <v>91</v>
      </c>
      <c r="G2739" s="1" t="s">
        <v>4778</v>
      </c>
      <c r="H2739" s="1" t="s">
        <v>15835</v>
      </c>
      <c r="I2739" s="5">
        <v>4180</v>
      </c>
      <c r="J2739" s="5">
        <v>87782380</v>
      </c>
      <c r="K2739" s="3">
        <f>+Tabella2026[[#This Row],[POP_2024]]/SUM(Tabella2026[POP_2024])</f>
        <v>7.0915411418643465E-5</v>
      </c>
      <c r="L2739" s="3">
        <f>+Tabella2026[[#This Row],[INCIDENZA POPOLAZIONE]]*(PLAFOND/2)</f>
        <v>20877.443935090072</v>
      </c>
      <c r="M2739" s="3">
        <f>+IFERROR(Tabella2026[[#This Row],[reddito_2024]]/Tabella2026[[#This Row],[POP_2024]],"")</f>
        <v>21000.569377990432</v>
      </c>
      <c r="N2739" s="3">
        <f>+IF(Tabella2026[[#This Row],[REDDITO COMPLESSIVO PROCAPITE]]&lt;media_aggr_reddito_pc,(media_aggr_reddito_pc-Tabella2026[[#This Row],[REDDITO COMPLESSIVO PROCAPITE]]),0)</f>
        <v>0</v>
      </c>
      <c r="O2739" s="3">
        <f>+Tabella2026[[#This Row],[DIFFERENZA REDDITO INFERIORE ALLA MEDIA DALLA MEDIA]]*Tabella2026[[#This Row],[POP_2024]]</f>
        <v>0</v>
      </c>
      <c r="P2739" s="3">
        <f>+Tabella2026[[#This Row],[POPOLAZIONE PER DIFFERENZA ]]/SUM(Tabella2026[[POPOLAZIONE PER DIFFERENZA ]])</f>
        <v>0</v>
      </c>
      <c r="Q2739" s="3">
        <f>+Tabella2026[[#This Row],[INCIDENZA POPOLAZIONE PER DIFFERENZA]]*(PLAFOND-SUM(Tabella2026[CONTRIBUTO SULLA BASE DELLA POPOLAZIONE]))</f>
        <v>0</v>
      </c>
      <c r="R2739" s="3">
        <f>+Tabella2026[[#This Row],[CONTRIBUTO SULLA BASE DELLA POPOLAZIONE]]+Tabella2026[[#This Row],[CONTRIBUTO SULLA BASE DEL REDDITO]]</f>
        <v>20877.443935090072</v>
      </c>
      <c r="S2739" s="3">
        <f>+Tabella2026[[#This Row],[CONTRIBUTO TOTALE]]/(PLAFOND/N_TESSERE)</f>
        <v>41.754887870180141</v>
      </c>
      <c r="T2739" s="3">
        <f>+MAX(CEILING(Tabella2026[[#This Row],[preDEF1]],1),1)</f>
        <v>42</v>
      </c>
      <c r="U2739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39" s="21">
        <f>+Tabella2026[[#This Row],[DEF - n. card]]*(PLAFOND/N_TESSERE)</f>
        <v>20500</v>
      </c>
      <c r="W2739" s="18"/>
    </row>
    <row r="2740" spans="2:23" x14ac:dyDescent="0.25">
      <c r="B2740" s="1" t="s">
        <v>5585</v>
      </c>
      <c r="C2740" s="2">
        <v>23035</v>
      </c>
      <c r="D2740" s="1" t="s">
        <v>5586</v>
      </c>
      <c r="E2740" s="1" t="s">
        <v>38</v>
      </c>
      <c r="F2740" s="1" t="s">
        <v>37</v>
      </c>
      <c r="G2740" s="1" t="s">
        <v>4778</v>
      </c>
      <c r="H2740" s="1" t="s">
        <v>15835</v>
      </c>
      <c r="I2740" s="5">
        <v>4179</v>
      </c>
      <c r="J2740" s="5">
        <v>84196331</v>
      </c>
      <c r="K2740" s="3">
        <f>+Tabella2026[[#This Row],[POP_2024]]/SUM(Tabella2026[POP_2024])</f>
        <v>7.0898446009213162E-5</v>
      </c>
      <c r="L2740" s="3">
        <f>+Tabella2026[[#This Row],[INCIDENZA POPOLAZIONE]]*(PLAFOND/2)</f>
        <v>20872.449331277847</v>
      </c>
      <c r="M2740" s="3">
        <f>+IFERROR(Tabella2026[[#This Row],[reddito_2024]]/Tabella2026[[#This Row],[POP_2024]],"")</f>
        <v>20147.482890643696</v>
      </c>
      <c r="N2740" s="3">
        <f>+IF(Tabella2026[[#This Row],[REDDITO COMPLESSIVO PROCAPITE]]&lt;media_aggr_reddito_pc,(media_aggr_reddito_pc-Tabella2026[[#This Row],[REDDITO COMPLESSIVO PROCAPITE]]),0)</f>
        <v>0</v>
      </c>
      <c r="O2740" s="3">
        <f>+Tabella2026[[#This Row],[DIFFERENZA REDDITO INFERIORE ALLA MEDIA DALLA MEDIA]]*Tabella2026[[#This Row],[POP_2024]]</f>
        <v>0</v>
      </c>
      <c r="P2740" s="3">
        <f>+Tabella2026[[#This Row],[POPOLAZIONE PER DIFFERENZA ]]/SUM(Tabella2026[[POPOLAZIONE PER DIFFERENZA ]])</f>
        <v>0</v>
      </c>
      <c r="Q2740" s="3">
        <f>+Tabella2026[[#This Row],[INCIDENZA POPOLAZIONE PER DIFFERENZA]]*(PLAFOND-SUM(Tabella2026[CONTRIBUTO SULLA BASE DELLA POPOLAZIONE]))</f>
        <v>0</v>
      </c>
      <c r="R2740" s="3">
        <f>+Tabella2026[[#This Row],[CONTRIBUTO SULLA BASE DELLA POPOLAZIONE]]+Tabella2026[[#This Row],[CONTRIBUTO SULLA BASE DEL REDDITO]]</f>
        <v>20872.449331277847</v>
      </c>
      <c r="S2740" s="3">
        <f>+Tabella2026[[#This Row],[CONTRIBUTO TOTALE]]/(PLAFOND/N_TESSERE)</f>
        <v>41.744898662555691</v>
      </c>
      <c r="T2740" s="3">
        <f>+MAX(CEILING(Tabella2026[[#This Row],[preDEF1]],1),1)</f>
        <v>42</v>
      </c>
      <c r="U2740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40" s="21">
        <f>+Tabella2026[[#This Row],[DEF - n. card]]*(PLAFOND/N_TESSERE)</f>
        <v>20500</v>
      </c>
      <c r="W2740" s="18"/>
    </row>
    <row r="2741" spans="2:23" x14ac:dyDescent="0.25">
      <c r="B2741" s="1" t="s">
        <v>5659</v>
      </c>
      <c r="C2741" s="2">
        <v>17060</v>
      </c>
      <c r="D2741" s="1" t="s">
        <v>5660</v>
      </c>
      <c r="E2741" s="1" t="s">
        <v>12</v>
      </c>
      <c r="F2741" s="1" t="s">
        <v>50</v>
      </c>
      <c r="G2741" s="1" t="s">
        <v>4778</v>
      </c>
      <c r="H2741" s="1" t="s">
        <v>15835</v>
      </c>
      <c r="I2741" s="5">
        <v>4177</v>
      </c>
      <c r="J2741" s="5">
        <v>64661846</v>
      </c>
      <c r="K2741" s="3">
        <f>+Tabella2026[[#This Row],[POP_2024]]/SUM(Tabella2026[POP_2024])</f>
        <v>7.0864515190352569E-5</v>
      </c>
      <c r="L2741" s="3">
        <f>+Tabella2026[[#This Row],[INCIDENZA POPOLAZIONE]]*(PLAFOND/2)</f>
        <v>20862.460123653404</v>
      </c>
      <c r="M2741" s="3">
        <f>+IFERROR(Tabella2026[[#This Row],[reddito_2024]]/Tabella2026[[#This Row],[POP_2024]],"")</f>
        <v>15480.45152022983</v>
      </c>
      <c r="N2741" s="3">
        <f>+IF(Tabella2026[[#This Row],[REDDITO COMPLESSIVO PROCAPITE]]&lt;media_aggr_reddito_pc,(media_aggr_reddito_pc-Tabella2026[[#This Row],[REDDITO COMPLESSIVO PROCAPITE]]),0)</f>
        <v>2344.6145423789112</v>
      </c>
      <c r="O2741" s="3">
        <f>+Tabella2026[[#This Row],[DIFFERENZA REDDITO INFERIORE ALLA MEDIA DALLA MEDIA]]*Tabella2026[[#This Row],[POP_2024]]</f>
        <v>9793454.9435167126</v>
      </c>
      <c r="P2741" s="3">
        <f>+Tabella2026[[#This Row],[POPOLAZIONE PER DIFFERENZA ]]/SUM(Tabella2026[[POPOLAZIONE PER DIFFERENZA ]])</f>
        <v>8.6885779753104769E-5</v>
      </c>
      <c r="Q2741" s="3">
        <f>+Tabella2026[[#This Row],[INCIDENZA POPOLAZIONE PER DIFFERENZA]]*(PLAFOND-SUM(Tabella2026[CONTRIBUTO SULLA BASE DELLA POPOLAZIONE]))</f>
        <v>25579.108394979332</v>
      </c>
      <c r="R2741" s="3">
        <f>+Tabella2026[[#This Row],[CONTRIBUTO SULLA BASE DELLA POPOLAZIONE]]+Tabella2026[[#This Row],[CONTRIBUTO SULLA BASE DEL REDDITO]]</f>
        <v>46441.568518632732</v>
      </c>
      <c r="S2741" s="3">
        <f>+Tabella2026[[#This Row],[CONTRIBUTO TOTALE]]/(PLAFOND/N_TESSERE)</f>
        <v>92.88313703726547</v>
      </c>
      <c r="T2741" s="3">
        <f>+MAX(CEILING(Tabella2026[[#This Row],[preDEF1]],1),1)</f>
        <v>93</v>
      </c>
      <c r="U2741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2741" s="21">
        <f>+Tabella2026[[#This Row],[DEF - n. card]]*(PLAFOND/N_TESSERE)</f>
        <v>46000</v>
      </c>
      <c r="W2741" s="18"/>
    </row>
    <row r="2742" spans="2:23" x14ac:dyDescent="0.25">
      <c r="B2742" s="1" t="s">
        <v>5489</v>
      </c>
      <c r="C2742" s="2">
        <v>15144</v>
      </c>
      <c r="D2742" s="1" t="s">
        <v>5490</v>
      </c>
      <c r="E2742" s="1" t="s">
        <v>12</v>
      </c>
      <c r="F2742" s="1" t="s">
        <v>11</v>
      </c>
      <c r="G2742" s="1" t="s">
        <v>4778</v>
      </c>
      <c r="H2742" s="1" t="s">
        <v>15835</v>
      </c>
      <c r="I2742" s="5">
        <v>4175</v>
      </c>
      <c r="J2742" s="5">
        <v>90330804</v>
      </c>
      <c r="K2742" s="3">
        <f>+Tabella2026[[#This Row],[POP_2024]]/SUM(Tabella2026[POP_2024])</f>
        <v>7.0830584371491976E-5</v>
      </c>
      <c r="L2742" s="3">
        <f>+Tabella2026[[#This Row],[INCIDENZA POPOLAZIONE]]*(PLAFOND/2)</f>
        <v>20852.47091602896</v>
      </c>
      <c r="M2742" s="3">
        <f>+IFERROR(Tabella2026[[#This Row],[reddito_2024]]/Tabella2026[[#This Row],[POP_2024]],"")</f>
        <v>21636.120718562874</v>
      </c>
      <c r="N2742" s="3">
        <f>+IF(Tabella2026[[#This Row],[REDDITO COMPLESSIVO PROCAPITE]]&lt;media_aggr_reddito_pc,(media_aggr_reddito_pc-Tabella2026[[#This Row],[REDDITO COMPLESSIVO PROCAPITE]]),0)</f>
        <v>0</v>
      </c>
      <c r="O2742" s="3">
        <f>+Tabella2026[[#This Row],[DIFFERENZA REDDITO INFERIORE ALLA MEDIA DALLA MEDIA]]*Tabella2026[[#This Row],[POP_2024]]</f>
        <v>0</v>
      </c>
      <c r="P2742" s="3">
        <f>+Tabella2026[[#This Row],[POPOLAZIONE PER DIFFERENZA ]]/SUM(Tabella2026[[POPOLAZIONE PER DIFFERENZA ]])</f>
        <v>0</v>
      </c>
      <c r="Q2742" s="3">
        <f>+Tabella2026[[#This Row],[INCIDENZA POPOLAZIONE PER DIFFERENZA]]*(PLAFOND-SUM(Tabella2026[CONTRIBUTO SULLA BASE DELLA POPOLAZIONE]))</f>
        <v>0</v>
      </c>
      <c r="R2742" s="3">
        <f>+Tabella2026[[#This Row],[CONTRIBUTO SULLA BASE DELLA POPOLAZIONE]]+Tabella2026[[#This Row],[CONTRIBUTO SULLA BASE DEL REDDITO]]</f>
        <v>20852.47091602896</v>
      </c>
      <c r="S2742" s="3">
        <f>+Tabella2026[[#This Row],[CONTRIBUTO TOTALE]]/(PLAFOND/N_TESSERE)</f>
        <v>41.704941832057919</v>
      </c>
      <c r="T2742" s="3">
        <f>+MAX(CEILING(Tabella2026[[#This Row],[preDEF1]],1),1)</f>
        <v>42</v>
      </c>
      <c r="U2742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42" s="21">
        <f>+Tabella2026[[#This Row],[DEF - n. card]]*(PLAFOND/N_TESSERE)</f>
        <v>20500</v>
      </c>
      <c r="W2742" s="18"/>
    </row>
    <row r="2743" spans="2:23" x14ac:dyDescent="0.25">
      <c r="B2743" s="1" t="s">
        <v>5515</v>
      </c>
      <c r="C2743" s="2">
        <v>10049</v>
      </c>
      <c r="D2743" s="1" t="s">
        <v>5516</v>
      </c>
      <c r="E2743" s="1" t="s">
        <v>24</v>
      </c>
      <c r="F2743" s="1" t="s">
        <v>23</v>
      </c>
      <c r="G2743" s="1" t="s">
        <v>4778</v>
      </c>
      <c r="H2743" s="1" t="s">
        <v>15835</v>
      </c>
      <c r="I2743" s="5">
        <v>4172</v>
      </c>
      <c r="J2743" s="5">
        <v>80324848</v>
      </c>
      <c r="K2743" s="3">
        <f>+Tabella2026[[#This Row],[POP_2024]]/SUM(Tabella2026[POP_2024])</f>
        <v>7.0779688143201081E-5</v>
      </c>
      <c r="L2743" s="3">
        <f>+Tabella2026[[#This Row],[INCIDENZA POPOLAZIONE]]*(PLAFOND/2)</f>
        <v>20837.487104592292</v>
      </c>
      <c r="M2743" s="3">
        <f>+IFERROR(Tabella2026[[#This Row],[reddito_2024]]/Tabella2026[[#This Row],[POP_2024]],"")</f>
        <v>19253.319271332693</v>
      </c>
      <c r="N2743" s="3">
        <f>+IF(Tabella2026[[#This Row],[REDDITO COMPLESSIVO PROCAPITE]]&lt;media_aggr_reddito_pc,(media_aggr_reddito_pc-Tabella2026[[#This Row],[REDDITO COMPLESSIVO PROCAPITE]]),0)</f>
        <v>0</v>
      </c>
      <c r="O2743" s="3">
        <f>+Tabella2026[[#This Row],[DIFFERENZA REDDITO INFERIORE ALLA MEDIA DALLA MEDIA]]*Tabella2026[[#This Row],[POP_2024]]</f>
        <v>0</v>
      </c>
      <c r="P2743" s="3">
        <f>+Tabella2026[[#This Row],[POPOLAZIONE PER DIFFERENZA ]]/SUM(Tabella2026[[POPOLAZIONE PER DIFFERENZA ]])</f>
        <v>0</v>
      </c>
      <c r="Q2743" s="3">
        <f>+Tabella2026[[#This Row],[INCIDENZA POPOLAZIONE PER DIFFERENZA]]*(PLAFOND-SUM(Tabella2026[CONTRIBUTO SULLA BASE DELLA POPOLAZIONE]))</f>
        <v>0</v>
      </c>
      <c r="R2743" s="3">
        <f>+Tabella2026[[#This Row],[CONTRIBUTO SULLA BASE DELLA POPOLAZIONE]]+Tabella2026[[#This Row],[CONTRIBUTO SULLA BASE DEL REDDITO]]</f>
        <v>20837.487104592292</v>
      </c>
      <c r="S2743" s="3">
        <f>+Tabella2026[[#This Row],[CONTRIBUTO TOTALE]]/(PLAFOND/N_TESSERE)</f>
        <v>41.674974209184583</v>
      </c>
      <c r="T2743" s="3">
        <f>+MAX(CEILING(Tabella2026[[#This Row],[preDEF1]],1),1)</f>
        <v>42</v>
      </c>
      <c r="U2743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43" s="21">
        <f>+Tabella2026[[#This Row],[DEF - n. card]]*(PLAFOND/N_TESSERE)</f>
        <v>20500</v>
      </c>
      <c r="W2743" s="18"/>
    </row>
    <row r="2744" spans="2:23" x14ac:dyDescent="0.25">
      <c r="B2744" s="1" t="s">
        <v>5607</v>
      </c>
      <c r="C2744" s="2">
        <v>22061</v>
      </c>
      <c r="D2744" s="1" t="s">
        <v>5608</v>
      </c>
      <c r="E2744" s="1" t="s">
        <v>99</v>
      </c>
      <c r="F2744" s="1" t="s">
        <v>98</v>
      </c>
      <c r="G2744" s="1" t="s">
        <v>4778</v>
      </c>
      <c r="H2744" s="1" t="s">
        <v>15835</v>
      </c>
      <c r="I2744" s="5">
        <v>4171</v>
      </c>
      <c r="J2744" s="5">
        <v>93163537</v>
      </c>
      <c r="K2744" s="3">
        <f>+Tabella2026[[#This Row],[POP_2024]]/SUM(Tabella2026[POP_2024])</f>
        <v>7.0762722733770791E-5</v>
      </c>
      <c r="L2744" s="3">
        <f>+Tabella2026[[#This Row],[INCIDENZA POPOLAZIONE]]*(PLAFOND/2)</f>
        <v>20832.49250078007</v>
      </c>
      <c r="M2744" s="3">
        <f>+IFERROR(Tabella2026[[#This Row],[reddito_2024]]/Tabella2026[[#This Row],[POP_2024]],"")</f>
        <v>22336.019419803404</v>
      </c>
      <c r="N2744" s="3">
        <f>+IF(Tabella2026[[#This Row],[REDDITO COMPLESSIVO PROCAPITE]]&lt;media_aggr_reddito_pc,(media_aggr_reddito_pc-Tabella2026[[#This Row],[REDDITO COMPLESSIVO PROCAPITE]]),0)</f>
        <v>0</v>
      </c>
      <c r="O2744" s="3">
        <f>+Tabella2026[[#This Row],[DIFFERENZA REDDITO INFERIORE ALLA MEDIA DALLA MEDIA]]*Tabella2026[[#This Row],[POP_2024]]</f>
        <v>0</v>
      </c>
      <c r="P2744" s="3">
        <f>+Tabella2026[[#This Row],[POPOLAZIONE PER DIFFERENZA ]]/SUM(Tabella2026[[POPOLAZIONE PER DIFFERENZA ]])</f>
        <v>0</v>
      </c>
      <c r="Q2744" s="3">
        <f>+Tabella2026[[#This Row],[INCIDENZA POPOLAZIONE PER DIFFERENZA]]*(PLAFOND-SUM(Tabella2026[CONTRIBUTO SULLA BASE DELLA POPOLAZIONE]))</f>
        <v>0</v>
      </c>
      <c r="R2744" s="3">
        <f>+Tabella2026[[#This Row],[CONTRIBUTO SULLA BASE DELLA POPOLAZIONE]]+Tabella2026[[#This Row],[CONTRIBUTO SULLA BASE DEL REDDITO]]</f>
        <v>20832.49250078007</v>
      </c>
      <c r="S2744" s="3">
        <f>+Tabella2026[[#This Row],[CONTRIBUTO TOTALE]]/(PLAFOND/N_TESSERE)</f>
        <v>41.66498500156014</v>
      </c>
      <c r="T2744" s="3">
        <f>+MAX(CEILING(Tabella2026[[#This Row],[preDEF1]],1),1)</f>
        <v>42</v>
      </c>
      <c r="U2744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44" s="21">
        <f>+Tabella2026[[#This Row],[DEF - n. card]]*(PLAFOND/N_TESSERE)</f>
        <v>20500</v>
      </c>
      <c r="W2744" s="18"/>
    </row>
    <row r="2745" spans="2:23" x14ac:dyDescent="0.25">
      <c r="B2745" s="1" t="s">
        <v>5407</v>
      </c>
      <c r="C2745" s="2">
        <v>87028</v>
      </c>
      <c r="D2745" s="1" t="s">
        <v>5408</v>
      </c>
      <c r="E2745" s="1" t="s">
        <v>21</v>
      </c>
      <c r="F2745" s="1" t="s">
        <v>35</v>
      </c>
      <c r="G2745" s="1" t="s">
        <v>4778</v>
      </c>
      <c r="H2745" s="1" t="s">
        <v>15836</v>
      </c>
      <c r="I2745" s="5">
        <v>4170</v>
      </c>
      <c r="J2745" s="5">
        <v>36952217</v>
      </c>
      <c r="K2745" s="3">
        <f>+Tabella2026[[#This Row],[POP_2024]]/SUM(Tabella2026[POP_2024])</f>
        <v>7.0745757324340488E-5</v>
      </c>
      <c r="L2745" s="3">
        <f>+Tabella2026[[#This Row],[INCIDENZA POPOLAZIONE]]*(PLAFOND/2)</f>
        <v>20827.497896967845</v>
      </c>
      <c r="M2745" s="3">
        <f>+IFERROR(Tabella2026[[#This Row],[reddito_2024]]/Tabella2026[[#This Row],[POP_2024]],"")</f>
        <v>8861.4429256594722</v>
      </c>
      <c r="N2745" s="3">
        <f>+IF(Tabella2026[[#This Row],[REDDITO COMPLESSIVO PROCAPITE]]&lt;media_aggr_reddito_pc,(media_aggr_reddito_pc-Tabella2026[[#This Row],[REDDITO COMPLESSIVO PROCAPITE]]),0)</f>
        <v>8963.6231369492689</v>
      </c>
      <c r="O2745" s="3">
        <f>+Tabella2026[[#This Row],[DIFFERENZA REDDITO INFERIORE ALLA MEDIA DALLA MEDIA]]*Tabella2026[[#This Row],[POP_2024]]</f>
        <v>37378308.481078453</v>
      </c>
      <c r="P2745" s="3">
        <f>+Tabella2026[[#This Row],[POPOLAZIONE PER DIFFERENZA ]]/SUM(Tabella2026[[POPOLAZIONE PER DIFFERENZA ]])</f>
        <v>3.3161366412172416E-4</v>
      </c>
      <c r="Q2745" s="3">
        <f>+Tabella2026[[#This Row],[INCIDENZA POPOLAZIONE PER DIFFERENZA]]*(PLAFOND-SUM(Tabella2026[CONTRIBUTO SULLA BASE DELLA POPOLAZIONE]))</f>
        <v>97626.814007187902</v>
      </c>
      <c r="R2745" s="3">
        <f>+Tabella2026[[#This Row],[CONTRIBUTO SULLA BASE DELLA POPOLAZIONE]]+Tabella2026[[#This Row],[CONTRIBUTO SULLA BASE DEL REDDITO]]</f>
        <v>118454.31190415575</v>
      </c>
      <c r="S2745" s="3">
        <f>+Tabella2026[[#This Row],[CONTRIBUTO TOTALE]]/(PLAFOND/N_TESSERE)</f>
        <v>236.90862380831149</v>
      </c>
      <c r="T2745" s="3">
        <f>+MAX(CEILING(Tabella2026[[#This Row],[preDEF1]],1),1)</f>
        <v>237</v>
      </c>
      <c r="U2745" s="9">
        <f xml:space="preserve"> IF(ROW(Tabella2026[[#This Row],[preDEF2]]) - ROW(Tabella2026[[#Headers],[preDEF2]])&lt;=ABS(SUM(Tabella2026[preDEF2])-N_TESSERE),Tabella2026[[#This Row],[preDEF2]]-1,Tabella2026[[#This Row],[preDEF2]])</f>
        <v>236</v>
      </c>
      <c r="V2745" s="21">
        <f>+Tabella2026[[#This Row],[DEF - n. card]]*(PLAFOND/N_TESSERE)</f>
        <v>118000</v>
      </c>
      <c r="W2745" s="18"/>
    </row>
    <row r="2746" spans="2:23" x14ac:dyDescent="0.25">
      <c r="B2746" s="1" t="s">
        <v>5651</v>
      </c>
      <c r="C2746" s="2">
        <v>44063</v>
      </c>
      <c r="D2746" s="1" t="s">
        <v>5652</v>
      </c>
      <c r="E2746" s="1" t="s">
        <v>117</v>
      </c>
      <c r="F2746" s="1" t="s">
        <v>360</v>
      </c>
      <c r="G2746" s="1" t="s">
        <v>4778</v>
      </c>
      <c r="H2746" s="1" t="s">
        <v>15834</v>
      </c>
      <c r="I2746" s="5">
        <v>4169</v>
      </c>
      <c r="J2746" s="5">
        <v>64103962</v>
      </c>
      <c r="K2746" s="3">
        <f>+Tabella2026[[#This Row],[POP_2024]]/SUM(Tabella2026[POP_2024])</f>
        <v>7.0728791914910198E-5</v>
      </c>
      <c r="L2746" s="3">
        <f>+Tabella2026[[#This Row],[INCIDENZA POPOLAZIONE]]*(PLAFOND/2)</f>
        <v>20822.503293155627</v>
      </c>
      <c r="M2746" s="3">
        <f>+IFERROR(Tabella2026[[#This Row],[reddito_2024]]/Tabella2026[[#This Row],[POP_2024]],"")</f>
        <v>15376.340129527465</v>
      </c>
      <c r="N2746" s="3">
        <f>+IF(Tabella2026[[#This Row],[REDDITO COMPLESSIVO PROCAPITE]]&lt;media_aggr_reddito_pc,(media_aggr_reddito_pc-Tabella2026[[#This Row],[REDDITO COMPLESSIVO PROCAPITE]]),0)</f>
        <v>2448.7259330812758</v>
      </c>
      <c r="O2746" s="3">
        <f>+Tabella2026[[#This Row],[DIFFERENZA REDDITO INFERIORE ALLA MEDIA DALLA MEDIA]]*Tabella2026[[#This Row],[POP_2024]]</f>
        <v>10208738.415015839</v>
      </c>
      <c r="P2746" s="3">
        <f>+Tabella2026[[#This Row],[POPOLAZIONE PER DIFFERENZA ]]/SUM(Tabella2026[[POPOLAZIONE PER DIFFERENZA ]])</f>
        <v>9.0570100398666562E-5</v>
      </c>
      <c r="Q2746" s="3">
        <f>+Tabella2026[[#This Row],[INCIDENZA POPOLAZIONE PER DIFFERENZA]]*(PLAFOND-SUM(Tabella2026[CONTRIBUTO SULLA BASE DELLA POPOLAZIONE]))</f>
        <v>26663.769629792245</v>
      </c>
      <c r="R2746" s="3">
        <f>+Tabella2026[[#This Row],[CONTRIBUTO SULLA BASE DELLA POPOLAZIONE]]+Tabella2026[[#This Row],[CONTRIBUTO SULLA BASE DEL REDDITO]]</f>
        <v>47486.272922947872</v>
      </c>
      <c r="S2746" s="3">
        <f>+Tabella2026[[#This Row],[CONTRIBUTO TOTALE]]/(PLAFOND/N_TESSERE)</f>
        <v>94.972545845895738</v>
      </c>
      <c r="T2746" s="3">
        <f>+MAX(CEILING(Tabella2026[[#This Row],[preDEF1]],1),1)</f>
        <v>95</v>
      </c>
      <c r="U2746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2746" s="21">
        <f>+Tabella2026[[#This Row],[DEF - n. card]]*(PLAFOND/N_TESSERE)</f>
        <v>47000</v>
      </c>
      <c r="W2746" s="18"/>
    </row>
    <row r="2747" spans="2:23" x14ac:dyDescent="0.25">
      <c r="B2747" s="1" t="s">
        <v>5611</v>
      </c>
      <c r="C2747" s="2">
        <v>7054</v>
      </c>
      <c r="D2747" s="1" t="s">
        <v>5612</v>
      </c>
      <c r="E2747" s="1" t="s">
        <v>565</v>
      </c>
      <c r="F2747" s="1" t="s">
        <v>565</v>
      </c>
      <c r="G2747" s="1" t="s">
        <v>4778</v>
      </c>
      <c r="H2747" s="1" t="s">
        <v>15835</v>
      </c>
      <c r="I2747" s="5">
        <v>4167</v>
      </c>
      <c r="J2747" s="5">
        <v>92839020</v>
      </c>
      <c r="K2747" s="3">
        <f>+Tabella2026[[#This Row],[POP_2024]]/SUM(Tabella2026[POP_2024])</f>
        <v>7.0694861096049592E-5</v>
      </c>
      <c r="L2747" s="3">
        <f>+Tabella2026[[#This Row],[INCIDENZA POPOLAZIONE]]*(PLAFOND/2)</f>
        <v>20812.514085531177</v>
      </c>
      <c r="M2747" s="3">
        <f>+IFERROR(Tabella2026[[#This Row],[reddito_2024]]/Tabella2026[[#This Row],[POP_2024]],"")</f>
        <v>22279.582433405329</v>
      </c>
      <c r="N2747" s="3">
        <f>+IF(Tabella2026[[#This Row],[REDDITO COMPLESSIVO PROCAPITE]]&lt;media_aggr_reddito_pc,(media_aggr_reddito_pc-Tabella2026[[#This Row],[REDDITO COMPLESSIVO PROCAPITE]]),0)</f>
        <v>0</v>
      </c>
      <c r="O2747" s="3">
        <f>+Tabella2026[[#This Row],[DIFFERENZA REDDITO INFERIORE ALLA MEDIA DALLA MEDIA]]*Tabella2026[[#This Row],[POP_2024]]</f>
        <v>0</v>
      </c>
      <c r="P2747" s="3">
        <f>+Tabella2026[[#This Row],[POPOLAZIONE PER DIFFERENZA ]]/SUM(Tabella2026[[POPOLAZIONE PER DIFFERENZA ]])</f>
        <v>0</v>
      </c>
      <c r="Q2747" s="3">
        <f>+Tabella2026[[#This Row],[INCIDENZA POPOLAZIONE PER DIFFERENZA]]*(PLAFOND-SUM(Tabella2026[CONTRIBUTO SULLA BASE DELLA POPOLAZIONE]))</f>
        <v>0</v>
      </c>
      <c r="R2747" s="3">
        <f>+Tabella2026[[#This Row],[CONTRIBUTO SULLA BASE DELLA POPOLAZIONE]]+Tabella2026[[#This Row],[CONTRIBUTO SULLA BASE DEL REDDITO]]</f>
        <v>20812.514085531177</v>
      </c>
      <c r="S2747" s="3">
        <f>+Tabella2026[[#This Row],[CONTRIBUTO TOTALE]]/(PLAFOND/N_TESSERE)</f>
        <v>41.625028171062354</v>
      </c>
      <c r="T2747" s="3">
        <f>+MAX(CEILING(Tabella2026[[#This Row],[preDEF1]],1),1)</f>
        <v>42</v>
      </c>
      <c r="U2747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47" s="21">
        <f>+Tabella2026[[#This Row],[DEF - n. card]]*(PLAFOND/N_TESSERE)</f>
        <v>20500</v>
      </c>
      <c r="W2747" s="18"/>
    </row>
    <row r="2748" spans="2:23" x14ac:dyDescent="0.25">
      <c r="B2748" s="1" t="s">
        <v>5403</v>
      </c>
      <c r="C2748" s="2">
        <v>86002</v>
      </c>
      <c r="D2748" s="1" t="s">
        <v>5404</v>
      </c>
      <c r="E2748" s="1" t="s">
        <v>21</v>
      </c>
      <c r="F2748" s="1" t="s">
        <v>776</v>
      </c>
      <c r="G2748" s="1" t="s">
        <v>4778</v>
      </c>
      <c r="H2748" s="1" t="s">
        <v>15836</v>
      </c>
      <c r="I2748" s="5">
        <v>4165</v>
      </c>
      <c r="J2748" s="5">
        <v>44400002</v>
      </c>
      <c r="K2748" s="3">
        <f>+Tabella2026[[#This Row],[POP_2024]]/SUM(Tabella2026[POP_2024])</f>
        <v>7.0660930277188999E-5</v>
      </c>
      <c r="L2748" s="3">
        <f>+Tabella2026[[#This Row],[INCIDENZA POPOLAZIONE]]*(PLAFOND/2)</f>
        <v>20802.524877906733</v>
      </c>
      <c r="M2748" s="3">
        <f>+IFERROR(Tabella2026[[#This Row],[reddito_2024]]/Tabella2026[[#This Row],[POP_2024]],"")</f>
        <v>10660.264585834333</v>
      </c>
      <c r="N2748" s="3">
        <f>+IF(Tabella2026[[#This Row],[REDDITO COMPLESSIVO PROCAPITE]]&lt;media_aggr_reddito_pc,(media_aggr_reddito_pc-Tabella2026[[#This Row],[REDDITO COMPLESSIVO PROCAPITE]]),0)</f>
        <v>7164.801476774408</v>
      </c>
      <c r="O2748" s="3">
        <f>+Tabella2026[[#This Row],[DIFFERENZA REDDITO INFERIORE ALLA MEDIA DALLA MEDIA]]*Tabella2026[[#This Row],[POP_2024]]</f>
        <v>29841398.150765408</v>
      </c>
      <c r="P2748" s="3">
        <f>+Tabella2026[[#This Row],[POPOLAZIONE PER DIFFERENZA ]]/SUM(Tabella2026[[POPOLAZIONE PER DIFFERENZA ]])</f>
        <v>2.647475443759044E-4</v>
      </c>
      <c r="Q2748" s="3">
        <f>+Tabella2026[[#This Row],[INCIDENZA POPOLAZIONE PER DIFFERENZA]]*(PLAFOND-SUM(Tabella2026[CONTRIBUTO SULLA BASE DELLA POPOLAZIONE]))</f>
        <v>77941.47850360829</v>
      </c>
      <c r="R2748" s="3">
        <f>+Tabella2026[[#This Row],[CONTRIBUTO SULLA BASE DELLA POPOLAZIONE]]+Tabella2026[[#This Row],[CONTRIBUTO SULLA BASE DEL REDDITO]]</f>
        <v>98744.003381515024</v>
      </c>
      <c r="S2748" s="3">
        <f>+Tabella2026[[#This Row],[CONTRIBUTO TOTALE]]/(PLAFOND/N_TESSERE)</f>
        <v>197.48800676303006</v>
      </c>
      <c r="T2748" s="3">
        <f>+MAX(CEILING(Tabella2026[[#This Row],[preDEF1]],1),1)</f>
        <v>198</v>
      </c>
      <c r="U2748" s="9">
        <f xml:space="preserve"> IF(ROW(Tabella2026[[#This Row],[preDEF2]]) - ROW(Tabella2026[[#Headers],[preDEF2]])&lt;=ABS(SUM(Tabella2026[preDEF2])-N_TESSERE),Tabella2026[[#This Row],[preDEF2]]-1,Tabella2026[[#This Row],[preDEF2]])</f>
        <v>197</v>
      </c>
      <c r="V2748" s="21">
        <f>+Tabella2026[[#This Row],[DEF - n. card]]*(PLAFOND/N_TESSERE)</f>
        <v>98500</v>
      </c>
      <c r="W2748" s="18"/>
    </row>
    <row r="2749" spans="2:23" x14ac:dyDescent="0.25">
      <c r="B2749" s="1" t="s">
        <v>5773</v>
      </c>
      <c r="C2749" s="2">
        <v>83072</v>
      </c>
      <c r="D2749" s="1" t="s">
        <v>5774</v>
      </c>
      <c r="E2749" s="1" t="s">
        <v>21</v>
      </c>
      <c r="F2749" s="1" t="s">
        <v>42</v>
      </c>
      <c r="G2749" s="1" t="s">
        <v>4778</v>
      </c>
      <c r="H2749" s="1" t="s">
        <v>15836</v>
      </c>
      <c r="I2749" s="5">
        <v>4163</v>
      </c>
      <c r="J2749" s="5">
        <v>56023769</v>
      </c>
      <c r="K2749" s="3">
        <f>+Tabella2026[[#This Row],[POP_2024]]/SUM(Tabella2026[POP_2024])</f>
        <v>7.0626999458328407E-5</v>
      </c>
      <c r="L2749" s="3">
        <f>+Tabella2026[[#This Row],[INCIDENZA POPOLAZIONE]]*(PLAFOND/2)</f>
        <v>20792.53567028229</v>
      </c>
      <c r="M2749" s="3">
        <f>+IFERROR(Tabella2026[[#This Row],[reddito_2024]]/Tabella2026[[#This Row],[POP_2024]],"")</f>
        <v>13457.547201537353</v>
      </c>
      <c r="N2749" s="3">
        <f>+IF(Tabella2026[[#This Row],[REDDITO COMPLESSIVO PROCAPITE]]&lt;media_aggr_reddito_pc,(media_aggr_reddito_pc-Tabella2026[[#This Row],[REDDITO COMPLESSIVO PROCAPITE]]),0)</f>
        <v>4367.5188610713885</v>
      </c>
      <c r="O2749" s="3">
        <f>+Tabella2026[[#This Row],[DIFFERENZA REDDITO INFERIORE ALLA MEDIA DALLA MEDIA]]*Tabella2026[[#This Row],[POP_2024]]</f>
        <v>18181981.01864019</v>
      </c>
      <c r="P2749" s="3">
        <f>+Tabella2026[[#This Row],[POPOLAZIONE PER DIFFERENZA ]]/SUM(Tabella2026[[POPOLAZIONE PER DIFFERENZA ]])</f>
        <v>1.6130728199311361E-4</v>
      </c>
      <c r="Q2749" s="3">
        <f>+Tabella2026[[#This Row],[INCIDENZA POPOLAZIONE PER DIFFERENZA]]*(PLAFOND-SUM(Tabella2026[CONTRIBUTO SULLA BASE DELLA POPOLAZIONE]))</f>
        <v>47488.742838311344</v>
      </c>
      <c r="R2749" s="3">
        <f>+Tabella2026[[#This Row],[CONTRIBUTO SULLA BASE DELLA POPOLAZIONE]]+Tabella2026[[#This Row],[CONTRIBUTO SULLA BASE DEL REDDITO]]</f>
        <v>68281.278508593634</v>
      </c>
      <c r="S2749" s="3">
        <f>+Tabella2026[[#This Row],[CONTRIBUTO TOTALE]]/(PLAFOND/N_TESSERE)</f>
        <v>136.56255701718726</v>
      </c>
      <c r="T2749" s="3">
        <f>+MAX(CEILING(Tabella2026[[#This Row],[preDEF1]],1),1)</f>
        <v>137</v>
      </c>
      <c r="U2749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2749" s="21">
        <f>+Tabella2026[[#This Row],[DEF - n. card]]*(PLAFOND/N_TESSERE)</f>
        <v>68000</v>
      </c>
      <c r="W2749" s="18"/>
    </row>
    <row r="2750" spans="2:23" x14ac:dyDescent="0.25">
      <c r="B2750" s="1" t="s">
        <v>5559</v>
      </c>
      <c r="C2750" s="2">
        <v>14071</v>
      </c>
      <c r="D2750" s="1" t="s">
        <v>5560</v>
      </c>
      <c r="E2750" s="1" t="s">
        <v>12</v>
      </c>
      <c r="F2750" s="1" t="s">
        <v>980</v>
      </c>
      <c r="G2750" s="1" t="s">
        <v>4778</v>
      </c>
      <c r="H2750" s="1" t="s">
        <v>15835</v>
      </c>
      <c r="I2750" s="5">
        <v>4163</v>
      </c>
      <c r="J2750" s="5">
        <v>69186017</v>
      </c>
      <c r="K2750" s="3">
        <f>+Tabella2026[[#This Row],[POP_2024]]/SUM(Tabella2026[POP_2024])</f>
        <v>7.0626999458328407E-5</v>
      </c>
      <c r="L2750" s="3">
        <f>+Tabella2026[[#This Row],[INCIDENZA POPOLAZIONE]]*(PLAFOND/2)</f>
        <v>20792.53567028229</v>
      </c>
      <c r="M2750" s="3">
        <f>+IFERROR(Tabella2026[[#This Row],[reddito_2024]]/Tabella2026[[#This Row],[POP_2024]],"")</f>
        <v>16619.269036752343</v>
      </c>
      <c r="N2750" s="3">
        <f>+IF(Tabella2026[[#This Row],[REDDITO COMPLESSIVO PROCAPITE]]&lt;media_aggr_reddito_pc,(media_aggr_reddito_pc-Tabella2026[[#This Row],[REDDITO COMPLESSIVO PROCAPITE]]),0)</f>
        <v>1205.7970258563982</v>
      </c>
      <c r="O2750" s="3">
        <f>+Tabella2026[[#This Row],[DIFFERENZA REDDITO INFERIORE ALLA MEDIA DALLA MEDIA]]*Tabella2026[[#This Row],[POP_2024]]</f>
        <v>5019733.0186401857</v>
      </c>
      <c r="P2750" s="3">
        <f>+Tabella2026[[#This Row],[POPOLAZIONE PER DIFFERENZA ]]/SUM(Tabella2026[[POPOLAZIONE PER DIFFERENZA ]])</f>
        <v>4.4534173077059674E-5</v>
      </c>
      <c r="Q2750" s="3">
        <f>+Tabella2026[[#This Row],[INCIDENZA POPOLAZIONE PER DIFFERENZA]]*(PLAFOND-SUM(Tabella2026[CONTRIBUTO SULLA BASE DELLA POPOLAZIONE]))</f>
        <v>13110.827153256612</v>
      </c>
      <c r="R2750" s="3">
        <f>+Tabella2026[[#This Row],[CONTRIBUTO SULLA BASE DELLA POPOLAZIONE]]+Tabella2026[[#This Row],[CONTRIBUTO SULLA BASE DEL REDDITO]]</f>
        <v>33903.362823538904</v>
      </c>
      <c r="S2750" s="3">
        <f>+Tabella2026[[#This Row],[CONTRIBUTO TOTALE]]/(PLAFOND/N_TESSERE)</f>
        <v>67.806725647077812</v>
      </c>
      <c r="T2750" s="3">
        <f>+MAX(CEILING(Tabella2026[[#This Row],[preDEF1]],1),1)</f>
        <v>68</v>
      </c>
      <c r="U2750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2750" s="21">
        <f>+Tabella2026[[#This Row],[DEF - n. card]]*(PLAFOND/N_TESSERE)</f>
        <v>33500</v>
      </c>
      <c r="W2750" s="18"/>
    </row>
    <row r="2751" spans="2:23" x14ac:dyDescent="0.25">
      <c r="B2751" s="1" t="s">
        <v>5505</v>
      </c>
      <c r="C2751" s="2">
        <v>41001</v>
      </c>
      <c r="D2751" s="1" t="s">
        <v>5506</v>
      </c>
      <c r="E2751" s="1" t="s">
        <v>117</v>
      </c>
      <c r="F2751" s="1" t="s">
        <v>130</v>
      </c>
      <c r="G2751" s="1" t="s">
        <v>4778</v>
      </c>
      <c r="H2751" s="1" t="s">
        <v>15834</v>
      </c>
      <c r="I2751" s="5">
        <v>4162</v>
      </c>
      <c r="J2751" s="5">
        <v>71404483</v>
      </c>
      <c r="K2751" s="3">
        <f>+Tabella2026[[#This Row],[POP_2024]]/SUM(Tabella2026[POP_2024])</f>
        <v>7.0610034048898104E-5</v>
      </c>
      <c r="L2751" s="3">
        <f>+Tabella2026[[#This Row],[INCIDENZA POPOLAZIONE]]*(PLAFOND/2)</f>
        <v>20787.541066470065</v>
      </c>
      <c r="M2751" s="3">
        <f>+IFERROR(Tabella2026[[#This Row],[reddito_2024]]/Tabella2026[[#This Row],[POP_2024]],"")</f>
        <v>17156.290965881788</v>
      </c>
      <c r="N2751" s="3">
        <f>+IF(Tabella2026[[#This Row],[REDDITO COMPLESSIVO PROCAPITE]]&lt;media_aggr_reddito_pc,(media_aggr_reddito_pc-Tabella2026[[#This Row],[REDDITO COMPLESSIVO PROCAPITE]]),0)</f>
        <v>668.77509672695305</v>
      </c>
      <c r="O2751" s="3">
        <f>+Tabella2026[[#This Row],[DIFFERENZA REDDITO INFERIORE ALLA MEDIA DALLA MEDIA]]*Tabella2026[[#This Row],[POP_2024]]</f>
        <v>2783441.9525775788</v>
      </c>
      <c r="P2751" s="3">
        <f>+Tabella2026[[#This Row],[POPOLAZIONE PER DIFFERENZA ]]/SUM(Tabella2026[[POPOLAZIONE PER DIFFERENZA ]])</f>
        <v>2.4694198915706146E-5</v>
      </c>
      <c r="Q2751" s="3">
        <f>+Tabella2026[[#This Row],[INCIDENZA POPOLAZIONE PER DIFFERENZA]]*(PLAFOND-SUM(Tabella2026[CONTRIBUTO SULLA BASE DELLA POPOLAZIONE]))</f>
        <v>7269.9536401347323</v>
      </c>
      <c r="R2751" s="3">
        <f>+Tabella2026[[#This Row],[CONTRIBUTO SULLA BASE DELLA POPOLAZIONE]]+Tabella2026[[#This Row],[CONTRIBUTO SULLA BASE DEL REDDITO]]</f>
        <v>28057.494706604797</v>
      </c>
      <c r="S2751" s="3">
        <f>+Tabella2026[[#This Row],[CONTRIBUTO TOTALE]]/(PLAFOND/N_TESSERE)</f>
        <v>56.114989413209592</v>
      </c>
      <c r="T2751" s="3">
        <f>+MAX(CEILING(Tabella2026[[#This Row],[preDEF1]],1),1)</f>
        <v>57</v>
      </c>
      <c r="U2751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751" s="21">
        <f>+Tabella2026[[#This Row],[DEF - n. card]]*(PLAFOND/N_TESSERE)</f>
        <v>28000</v>
      </c>
      <c r="W2751" s="18"/>
    </row>
    <row r="2752" spans="2:23" x14ac:dyDescent="0.25">
      <c r="B2752" s="1" t="s">
        <v>5581</v>
      </c>
      <c r="C2752" s="2">
        <v>16187</v>
      </c>
      <c r="D2752" s="1" t="s">
        <v>5582</v>
      </c>
      <c r="E2752" s="1" t="s">
        <v>12</v>
      </c>
      <c r="F2752" s="1" t="s">
        <v>93</v>
      </c>
      <c r="G2752" s="1" t="s">
        <v>4778</v>
      </c>
      <c r="H2752" s="1" t="s">
        <v>15835</v>
      </c>
      <c r="I2752" s="5">
        <v>4162</v>
      </c>
      <c r="J2752" s="5">
        <v>79093174</v>
      </c>
      <c r="K2752" s="3">
        <f>+Tabella2026[[#This Row],[POP_2024]]/SUM(Tabella2026[POP_2024])</f>
        <v>7.0610034048898104E-5</v>
      </c>
      <c r="L2752" s="3">
        <f>+Tabella2026[[#This Row],[INCIDENZA POPOLAZIONE]]*(PLAFOND/2)</f>
        <v>20787.541066470065</v>
      </c>
      <c r="M2752" s="3">
        <f>+IFERROR(Tabella2026[[#This Row],[reddito_2024]]/Tabella2026[[#This Row],[POP_2024]],"")</f>
        <v>19003.645843344544</v>
      </c>
      <c r="N2752" s="3">
        <f>+IF(Tabella2026[[#This Row],[REDDITO COMPLESSIVO PROCAPITE]]&lt;media_aggr_reddito_pc,(media_aggr_reddito_pc-Tabella2026[[#This Row],[REDDITO COMPLESSIVO PROCAPITE]]),0)</f>
        <v>0</v>
      </c>
      <c r="O2752" s="3">
        <f>+Tabella2026[[#This Row],[DIFFERENZA REDDITO INFERIORE ALLA MEDIA DALLA MEDIA]]*Tabella2026[[#This Row],[POP_2024]]</f>
        <v>0</v>
      </c>
      <c r="P2752" s="3">
        <f>+Tabella2026[[#This Row],[POPOLAZIONE PER DIFFERENZA ]]/SUM(Tabella2026[[POPOLAZIONE PER DIFFERENZA ]])</f>
        <v>0</v>
      </c>
      <c r="Q2752" s="3">
        <f>+Tabella2026[[#This Row],[INCIDENZA POPOLAZIONE PER DIFFERENZA]]*(PLAFOND-SUM(Tabella2026[CONTRIBUTO SULLA BASE DELLA POPOLAZIONE]))</f>
        <v>0</v>
      </c>
      <c r="R2752" s="3">
        <f>+Tabella2026[[#This Row],[CONTRIBUTO SULLA BASE DELLA POPOLAZIONE]]+Tabella2026[[#This Row],[CONTRIBUTO SULLA BASE DEL REDDITO]]</f>
        <v>20787.541066470065</v>
      </c>
      <c r="S2752" s="3">
        <f>+Tabella2026[[#This Row],[CONTRIBUTO TOTALE]]/(PLAFOND/N_TESSERE)</f>
        <v>41.575082132940132</v>
      </c>
      <c r="T2752" s="3">
        <f>+MAX(CEILING(Tabella2026[[#This Row],[preDEF1]],1),1)</f>
        <v>42</v>
      </c>
      <c r="U2752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52" s="21">
        <f>+Tabella2026[[#This Row],[DEF - n. card]]*(PLAFOND/N_TESSERE)</f>
        <v>20500</v>
      </c>
      <c r="W2752" s="18"/>
    </row>
    <row r="2753" spans="2:23" x14ac:dyDescent="0.25">
      <c r="B2753" s="1" t="s">
        <v>5483</v>
      </c>
      <c r="C2753" s="2">
        <v>54006</v>
      </c>
      <c r="D2753" s="1" t="s">
        <v>5484</v>
      </c>
      <c r="E2753" s="1" t="s">
        <v>67</v>
      </c>
      <c r="F2753" s="1" t="s">
        <v>66</v>
      </c>
      <c r="G2753" s="1" t="s">
        <v>4778</v>
      </c>
      <c r="H2753" s="1" t="s">
        <v>15834</v>
      </c>
      <c r="I2753" s="5">
        <v>4155</v>
      </c>
      <c r="J2753" s="5">
        <v>70369279</v>
      </c>
      <c r="K2753" s="3">
        <f>+Tabella2026[[#This Row],[POP_2024]]/SUM(Tabella2026[POP_2024])</f>
        <v>7.0491276182886023E-5</v>
      </c>
      <c r="L2753" s="3">
        <f>+Tabella2026[[#This Row],[INCIDENZA POPOLAZIONE]]*(PLAFOND/2)</f>
        <v>20752.578839784506</v>
      </c>
      <c r="M2753" s="3">
        <f>+IFERROR(Tabella2026[[#This Row],[reddito_2024]]/Tabella2026[[#This Row],[POP_2024]],"")</f>
        <v>16936.047894103489</v>
      </c>
      <c r="N2753" s="3">
        <f>+IF(Tabella2026[[#This Row],[REDDITO COMPLESSIVO PROCAPITE]]&lt;media_aggr_reddito_pc,(media_aggr_reddito_pc-Tabella2026[[#This Row],[REDDITO COMPLESSIVO PROCAPITE]]),0)</f>
        <v>889.01816850525211</v>
      </c>
      <c r="O2753" s="3">
        <f>+Tabella2026[[#This Row],[DIFFERENZA REDDITO INFERIORE ALLA MEDIA DALLA MEDIA]]*Tabella2026[[#This Row],[POP_2024]]</f>
        <v>3693870.4901393224</v>
      </c>
      <c r="P2753" s="3">
        <f>+Tabella2026[[#This Row],[POPOLAZIONE PER DIFFERENZA ]]/SUM(Tabella2026[[POPOLAZIONE PER DIFFERENZA ]])</f>
        <v>3.2771357982833672E-5</v>
      </c>
      <c r="Q2753" s="3">
        <f>+Tabella2026[[#This Row],[INCIDENZA POPOLAZIONE PER DIFFERENZA]]*(PLAFOND-SUM(Tabella2026[CONTRIBUTO SULLA BASE DELLA POPOLAZIONE]))</f>
        <v>9647.8632116277859</v>
      </c>
      <c r="R2753" s="3">
        <f>+Tabella2026[[#This Row],[CONTRIBUTO SULLA BASE DELLA POPOLAZIONE]]+Tabella2026[[#This Row],[CONTRIBUTO SULLA BASE DEL REDDITO]]</f>
        <v>30400.44205141229</v>
      </c>
      <c r="S2753" s="3">
        <f>+Tabella2026[[#This Row],[CONTRIBUTO TOTALE]]/(PLAFOND/N_TESSERE)</f>
        <v>60.800884102824583</v>
      </c>
      <c r="T2753" s="3">
        <f>+MAX(CEILING(Tabella2026[[#This Row],[preDEF1]],1),1)</f>
        <v>61</v>
      </c>
      <c r="U2753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753" s="21">
        <f>+Tabella2026[[#This Row],[DEF - n. card]]*(PLAFOND/N_TESSERE)</f>
        <v>30000</v>
      </c>
      <c r="W2753" s="18"/>
    </row>
    <row r="2754" spans="2:23" x14ac:dyDescent="0.25">
      <c r="B2754" s="1" t="s">
        <v>5535</v>
      </c>
      <c r="C2754" s="2">
        <v>58016</v>
      </c>
      <c r="D2754" s="1" t="s">
        <v>5536</v>
      </c>
      <c r="E2754" s="1" t="s">
        <v>8</v>
      </c>
      <c r="F2754" s="1" t="s">
        <v>7</v>
      </c>
      <c r="G2754" s="1" t="s">
        <v>4778</v>
      </c>
      <c r="H2754" s="1" t="s">
        <v>15834</v>
      </c>
      <c r="I2754" s="5">
        <v>4154</v>
      </c>
      <c r="J2754" s="5">
        <v>62387801</v>
      </c>
      <c r="K2754" s="3">
        <f>+Tabella2026[[#This Row],[POP_2024]]/SUM(Tabella2026[POP_2024])</f>
        <v>7.0474310773455733E-5</v>
      </c>
      <c r="L2754" s="3">
        <f>+Tabella2026[[#This Row],[INCIDENZA POPOLAZIONE]]*(PLAFOND/2)</f>
        <v>20747.584235972288</v>
      </c>
      <c r="M2754" s="3">
        <f>+IFERROR(Tabella2026[[#This Row],[reddito_2024]]/Tabella2026[[#This Row],[POP_2024]],"")</f>
        <v>15018.729176697159</v>
      </c>
      <c r="N2754" s="3">
        <f>+IF(Tabella2026[[#This Row],[REDDITO COMPLESSIVO PROCAPITE]]&lt;media_aggr_reddito_pc,(media_aggr_reddito_pc-Tabella2026[[#This Row],[REDDITO COMPLESSIVO PROCAPITE]]),0)</f>
        <v>2806.3368859115817</v>
      </c>
      <c r="O2754" s="3">
        <f>+Tabella2026[[#This Row],[DIFFERENZA REDDITO INFERIORE ALLA MEDIA DALLA MEDIA]]*Tabella2026[[#This Row],[POP_2024]]</f>
        <v>11657523.42407671</v>
      </c>
      <c r="P2754" s="3">
        <f>+Tabella2026[[#This Row],[POPOLAZIONE PER DIFFERENZA ]]/SUM(Tabella2026[[POPOLAZIONE PER DIFFERENZA ]])</f>
        <v>1.0342346174385709E-4</v>
      </c>
      <c r="Q2754" s="3">
        <f>+Tabella2026[[#This Row],[INCIDENZA POPOLAZIONE PER DIFFERENZA]]*(PLAFOND-SUM(Tabella2026[CONTRIBUTO SULLA BASE DELLA POPOLAZIONE]))</f>
        <v>30447.789569795343</v>
      </c>
      <c r="R2754" s="3">
        <f>+Tabella2026[[#This Row],[CONTRIBUTO SULLA BASE DELLA POPOLAZIONE]]+Tabella2026[[#This Row],[CONTRIBUTO SULLA BASE DEL REDDITO]]</f>
        <v>51195.373805767631</v>
      </c>
      <c r="S2754" s="3">
        <f>+Tabella2026[[#This Row],[CONTRIBUTO TOTALE]]/(PLAFOND/N_TESSERE)</f>
        <v>102.39074761153526</v>
      </c>
      <c r="T2754" s="3">
        <f>+MAX(CEILING(Tabella2026[[#This Row],[preDEF1]],1),1)</f>
        <v>103</v>
      </c>
      <c r="U2754" s="9">
        <f xml:space="preserve"> IF(ROW(Tabella2026[[#This Row],[preDEF2]]) - ROW(Tabella2026[[#Headers],[preDEF2]])&lt;=ABS(SUM(Tabella2026[preDEF2])-N_TESSERE),Tabella2026[[#This Row],[preDEF2]]-1,Tabella2026[[#This Row],[preDEF2]])</f>
        <v>102</v>
      </c>
      <c r="V2754" s="21">
        <f>+Tabella2026[[#This Row],[DEF - n. card]]*(PLAFOND/N_TESSERE)</f>
        <v>51000</v>
      </c>
      <c r="W2754" s="18"/>
    </row>
    <row r="2755" spans="2:23" x14ac:dyDescent="0.25">
      <c r="B2755" s="1" t="s">
        <v>5447</v>
      </c>
      <c r="C2755" s="2">
        <v>112063</v>
      </c>
      <c r="D2755" s="1" t="s">
        <v>5448</v>
      </c>
      <c r="E2755" s="1" t="s">
        <v>76</v>
      </c>
      <c r="F2755" s="1" t="s">
        <v>88</v>
      </c>
      <c r="G2755" s="1" t="s">
        <v>4778</v>
      </c>
      <c r="H2755" s="1" t="s">
        <v>15836</v>
      </c>
      <c r="I2755" s="5">
        <v>4152</v>
      </c>
      <c r="J2755" s="5">
        <v>53934435</v>
      </c>
      <c r="K2755" s="3">
        <f>+Tabella2026[[#This Row],[POP_2024]]/SUM(Tabella2026[POP_2024])</f>
        <v>7.044037995459514E-5</v>
      </c>
      <c r="L2755" s="3">
        <f>+Tabella2026[[#This Row],[INCIDENZA POPOLAZIONE]]*(PLAFOND/2)</f>
        <v>20737.595028347845</v>
      </c>
      <c r="M2755" s="3">
        <f>+IFERROR(Tabella2026[[#This Row],[reddito_2024]]/Tabella2026[[#This Row],[POP_2024]],"")</f>
        <v>12989.989161849711</v>
      </c>
      <c r="N2755" s="3">
        <f>+IF(Tabella2026[[#This Row],[REDDITO COMPLESSIVO PROCAPITE]]&lt;media_aggr_reddito_pc,(media_aggr_reddito_pc-Tabella2026[[#This Row],[REDDITO COMPLESSIVO PROCAPITE]]),0)</f>
        <v>4835.0769007590297</v>
      </c>
      <c r="O2755" s="3">
        <f>+Tabella2026[[#This Row],[DIFFERENZA REDDITO INFERIORE ALLA MEDIA DALLA MEDIA]]*Tabella2026[[#This Row],[POP_2024]]</f>
        <v>20075239.291951492</v>
      </c>
      <c r="P2755" s="3">
        <f>+Tabella2026[[#This Row],[POPOLAZIONE PER DIFFERENZA ]]/SUM(Tabella2026[[POPOLAZIONE PER DIFFERENZA ]])</f>
        <v>1.7810393060174043E-4</v>
      </c>
      <c r="Q2755" s="3">
        <f>+Tabella2026[[#This Row],[INCIDENZA POPOLAZIONE PER DIFFERENZA]]*(PLAFOND-SUM(Tabella2026[CONTRIBUTO SULLA BASE DELLA POPOLAZIONE]))</f>
        <v>52433.66359120464</v>
      </c>
      <c r="R2755" s="3">
        <f>+Tabella2026[[#This Row],[CONTRIBUTO SULLA BASE DELLA POPOLAZIONE]]+Tabella2026[[#This Row],[CONTRIBUTO SULLA BASE DEL REDDITO]]</f>
        <v>73171.258619552478</v>
      </c>
      <c r="S2755" s="3">
        <f>+Tabella2026[[#This Row],[CONTRIBUTO TOTALE]]/(PLAFOND/N_TESSERE)</f>
        <v>146.34251723910495</v>
      </c>
      <c r="T2755" s="3">
        <f>+MAX(CEILING(Tabella2026[[#This Row],[preDEF1]],1),1)</f>
        <v>147</v>
      </c>
      <c r="U2755" s="9">
        <f xml:space="preserve"> IF(ROW(Tabella2026[[#This Row],[preDEF2]]) - ROW(Tabella2026[[#Headers],[preDEF2]])&lt;=ABS(SUM(Tabella2026[preDEF2])-N_TESSERE),Tabella2026[[#This Row],[preDEF2]]-1,Tabella2026[[#This Row],[preDEF2]])</f>
        <v>146</v>
      </c>
      <c r="V2755" s="21">
        <f>+Tabella2026[[#This Row],[DEF - n. card]]*(PLAFOND/N_TESSERE)</f>
        <v>73000</v>
      </c>
      <c r="W2755" s="18"/>
    </row>
    <row r="2756" spans="2:23" x14ac:dyDescent="0.25">
      <c r="B2756" s="1" t="s">
        <v>5455</v>
      </c>
      <c r="C2756" s="2">
        <v>26084</v>
      </c>
      <c r="D2756" s="1" t="s">
        <v>5456</v>
      </c>
      <c r="E2756" s="1" t="s">
        <v>38</v>
      </c>
      <c r="F2756" s="1" t="s">
        <v>150</v>
      </c>
      <c r="G2756" s="1" t="s">
        <v>4778</v>
      </c>
      <c r="H2756" s="1" t="s">
        <v>15835</v>
      </c>
      <c r="I2756" s="5">
        <v>4151</v>
      </c>
      <c r="J2756" s="5">
        <v>76803371</v>
      </c>
      <c r="K2756" s="3">
        <f>+Tabella2026[[#This Row],[POP_2024]]/SUM(Tabella2026[POP_2024])</f>
        <v>7.0423414545164837E-5</v>
      </c>
      <c r="L2756" s="3">
        <f>+Tabella2026[[#This Row],[INCIDENZA POPOLAZIONE]]*(PLAFOND/2)</f>
        <v>20732.60042453562</v>
      </c>
      <c r="M2756" s="3">
        <f>+IFERROR(Tabella2026[[#This Row],[reddito_2024]]/Tabella2026[[#This Row],[POP_2024]],"")</f>
        <v>18502.377981209349</v>
      </c>
      <c r="N2756" s="3">
        <f>+IF(Tabella2026[[#This Row],[REDDITO COMPLESSIVO PROCAPITE]]&lt;media_aggr_reddito_pc,(media_aggr_reddito_pc-Tabella2026[[#This Row],[REDDITO COMPLESSIVO PROCAPITE]]),0)</f>
        <v>0</v>
      </c>
      <c r="O2756" s="3">
        <f>+Tabella2026[[#This Row],[DIFFERENZA REDDITO INFERIORE ALLA MEDIA DALLA MEDIA]]*Tabella2026[[#This Row],[POP_2024]]</f>
        <v>0</v>
      </c>
      <c r="P2756" s="3">
        <f>+Tabella2026[[#This Row],[POPOLAZIONE PER DIFFERENZA ]]/SUM(Tabella2026[[POPOLAZIONE PER DIFFERENZA ]])</f>
        <v>0</v>
      </c>
      <c r="Q2756" s="3">
        <f>+Tabella2026[[#This Row],[INCIDENZA POPOLAZIONE PER DIFFERENZA]]*(PLAFOND-SUM(Tabella2026[CONTRIBUTO SULLA BASE DELLA POPOLAZIONE]))</f>
        <v>0</v>
      </c>
      <c r="R2756" s="3">
        <f>+Tabella2026[[#This Row],[CONTRIBUTO SULLA BASE DELLA POPOLAZIONE]]+Tabella2026[[#This Row],[CONTRIBUTO SULLA BASE DEL REDDITO]]</f>
        <v>20732.60042453562</v>
      </c>
      <c r="S2756" s="3">
        <f>+Tabella2026[[#This Row],[CONTRIBUTO TOTALE]]/(PLAFOND/N_TESSERE)</f>
        <v>41.465200849071238</v>
      </c>
      <c r="T2756" s="3">
        <f>+MAX(CEILING(Tabella2026[[#This Row],[preDEF1]],1),1)</f>
        <v>42</v>
      </c>
      <c r="U2756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56" s="21">
        <f>+Tabella2026[[#This Row],[DEF - n. card]]*(PLAFOND/N_TESSERE)</f>
        <v>20500</v>
      </c>
      <c r="W2756" s="18"/>
    </row>
    <row r="2757" spans="2:23" x14ac:dyDescent="0.25">
      <c r="B2757" s="1" t="s">
        <v>5567</v>
      </c>
      <c r="C2757" s="2">
        <v>35041</v>
      </c>
      <c r="D2757" s="1" t="s">
        <v>5568</v>
      </c>
      <c r="E2757" s="1" t="s">
        <v>27</v>
      </c>
      <c r="F2757" s="1" t="s">
        <v>64</v>
      </c>
      <c r="G2757" s="1" t="s">
        <v>4778</v>
      </c>
      <c r="H2757" s="1" t="s">
        <v>15835</v>
      </c>
      <c r="I2757" s="5">
        <v>4151</v>
      </c>
      <c r="J2757" s="5">
        <v>79830696</v>
      </c>
      <c r="K2757" s="3">
        <f>+Tabella2026[[#This Row],[POP_2024]]/SUM(Tabella2026[POP_2024])</f>
        <v>7.0423414545164837E-5</v>
      </c>
      <c r="L2757" s="3">
        <f>+Tabella2026[[#This Row],[INCIDENZA POPOLAZIONE]]*(PLAFOND/2)</f>
        <v>20732.60042453562</v>
      </c>
      <c r="M2757" s="3">
        <f>+IFERROR(Tabella2026[[#This Row],[reddito_2024]]/Tabella2026[[#This Row],[POP_2024]],"")</f>
        <v>19231.67814984341</v>
      </c>
      <c r="N2757" s="3">
        <f>+IF(Tabella2026[[#This Row],[REDDITO COMPLESSIVO PROCAPITE]]&lt;media_aggr_reddito_pc,(media_aggr_reddito_pc-Tabella2026[[#This Row],[REDDITO COMPLESSIVO PROCAPITE]]),0)</f>
        <v>0</v>
      </c>
      <c r="O2757" s="3">
        <f>+Tabella2026[[#This Row],[DIFFERENZA REDDITO INFERIORE ALLA MEDIA DALLA MEDIA]]*Tabella2026[[#This Row],[POP_2024]]</f>
        <v>0</v>
      </c>
      <c r="P2757" s="3">
        <f>+Tabella2026[[#This Row],[POPOLAZIONE PER DIFFERENZA ]]/SUM(Tabella2026[[POPOLAZIONE PER DIFFERENZA ]])</f>
        <v>0</v>
      </c>
      <c r="Q2757" s="3">
        <f>+Tabella2026[[#This Row],[INCIDENZA POPOLAZIONE PER DIFFERENZA]]*(PLAFOND-SUM(Tabella2026[CONTRIBUTO SULLA BASE DELLA POPOLAZIONE]))</f>
        <v>0</v>
      </c>
      <c r="R2757" s="3">
        <f>+Tabella2026[[#This Row],[CONTRIBUTO SULLA BASE DELLA POPOLAZIONE]]+Tabella2026[[#This Row],[CONTRIBUTO SULLA BASE DEL REDDITO]]</f>
        <v>20732.60042453562</v>
      </c>
      <c r="S2757" s="3">
        <f>+Tabella2026[[#This Row],[CONTRIBUTO TOTALE]]/(PLAFOND/N_TESSERE)</f>
        <v>41.465200849071238</v>
      </c>
      <c r="T2757" s="3">
        <f>+MAX(CEILING(Tabella2026[[#This Row],[preDEF1]],1),1)</f>
        <v>42</v>
      </c>
      <c r="U2757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57" s="21">
        <f>+Tabella2026[[#This Row],[DEF - n. card]]*(PLAFOND/N_TESSERE)</f>
        <v>20500</v>
      </c>
      <c r="W2757" s="18"/>
    </row>
    <row r="2758" spans="2:23" x14ac:dyDescent="0.25">
      <c r="B2758" s="1" t="s">
        <v>5547</v>
      </c>
      <c r="C2758" s="2">
        <v>97004</v>
      </c>
      <c r="D2758" s="1" t="s">
        <v>5548</v>
      </c>
      <c r="E2758" s="1" t="s">
        <v>12</v>
      </c>
      <c r="F2758" s="1" t="s">
        <v>362</v>
      </c>
      <c r="G2758" s="1" t="s">
        <v>4778</v>
      </c>
      <c r="H2758" s="1" t="s">
        <v>15835</v>
      </c>
      <c r="I2758" s="5">
        <v>4149</v>
      </c>
      <c r="J2758" s="5">
        <v>90828788</v>
      </c>
      <c r="K2758" s="3">
        <f>+Tabella2026[[#This Row],[POP_2024]]/SUM(Tabella2026[POP_2024])</f>
        <v>7.0389483726304245E-5</v>
      </c>
      <c r="L2758" s="3">
        <f>+Tabella2026[[#This Row],[INCIDENZA POPOLAZIONE]]*(PLAFOND/2)</f>
        <v>20722.611216911177</v>
      </c>
      <c r="M2758" s="3">
        <f>+IFERROR(Tabella2026[[#This Row],[reddito_2024]]/Tabella2026[[#This Row],[POP_2024]],"")</f>
        <v>21891.730055435044</v>
      </c>
      <c r="N2758" s="3">
        <f>+IF(Tabella2026[[#This Row],[REDDITO COMPLESSIVO PROCAPITE]]&lt;media_aggr_reddito_pc,(media_aggr_reddito_pc-Tabella2026[[#This Row],[REDDITO COMPLESSIVO PROCAPITE]]),0)</f>
        <v>0</v>
      </c>
      <c r="O2758" s="3">
        <f>+Tabella2026[[#This Row],[DIFFERENZA REDDITO INFERIORE ALLA MEDIA DALLA MEDIA]]*Tabella2026[[#This Row],[POP_2024]]</f>
        <v>0</v>
      </c>
      <c r="P2758" s="3">
        <f>+Tabella2026[[#This Row],[POPOLAZIONE PER DIFFERENZA ]]/SUM(Tabella2026[[POPOLAZIONE PER DIFFERENZA ]])</f>
        <v>0</v>
      </c>
      <c r="Q2758" s="3">
        <f>+Tabella2026[[#This Row],[INCIDENZA POPOLAZIONE PER DIFFERENZA]]*(PLAFOND-SUM(Tabella2026[CONTRIBUTO SULLA BASE DELLA POPOLAZIONE]))</f>
        <v>0</v>
      </c>
      <c r="R2758" s="3">
        <f>+Tabella2026[[#This Row],[CONTRIBUTO SULLA BASE DELLA POPOLAZIONE]]+Tabella2026[[#This Row],[CONTRIBUTO SULLA BASE DEL REDDITO]]</f>
        <v>20722.611216911177</v>
      </c>
      <c r="S2758" s="3">
        <f>+Tabella2026[[#This Row],[CONTRIBUTO TOTALE]]/(PLAFOND/N_TESSERE)</f>
        <v>41.445222433822352</v>
      </c>
      <c r="T2758" s="3">
        <f>+MAX(CEILING(Tabella2026[[#This Row],[preDEF1]],1),1)</f>
        <v>42</v>
      </c>
      <c r="U2758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58" s="21">
        <f>+Tabella2026[[#This Row],[DEF - n. card]]*(PLAFOND/N_TESSERE)</f>
        <v>20500</v>
      </c>
      <c r="W2758" s="18"/>
    </row>
    <row r="2759" spans="2:23" x14ac:dyDescent="0.25">
      <c r="B2759" s="1" t="s">
        <v>5541</v>
      </c>
      <c r="C2759" s="2">
        <v>69059</v>
      </c>
      <c r="D2759" s="1" t="s">
        <v>5542</v>
      </c>
      <c r="E2759" s="1" t="s">
        <v>96</v>
      </c>
      <c r="F2759" s="1" t="s">
        <v>328</v>
      </c>
      <c r="G2759" s="1" t="s">
        <v>4778</v>
      </c>
      <c r="H2759" s="1" t="s">
        <v>15836</v>
      </c>
      <c r="I2759" s="5">
        <v>4149</v>
      </c>
      <c r="J2759" s="5">
        <v>62155369</v>
      </c>
      <c r="K2759" s="3">
        <f>+Tabella2026[[#This Row],[POP_2024]]/SUM(Tabella2026[POP_2024])</f>
        <v>7.0389483726304245E-5</v>
      </c>
      <c r="L2759" s="3">
        <f>+Tabella2026[[#This Row],[INCIDENZA POPOLAZIONE]]*(PLAFOND/2)</f>
        <v>20722.611216911177</v>
      </c>
      <c r="M2759" s="3">
        <f>+IFERROR(Tabella2026[[#This Row],[reddito_2024]]/Tabella2026[[#This Row],[POP_2024]],"")</f>
        <v>14980.807182453604</v>
      </c>
      <c r="N2759" s="3">
        <f>+IF(Tabella2026[[#This Row],[REDDITO COMPLESSIVO PROCAPITE]]&lt;media_aggr_reddito_pc,(media_aggr_reddito_pc-Tabella2026[[#This Row],[REDDITO COMPLESSIVO PROCAPITE]]),0)</f>
        <v>2844.2588801551374</v>
      </c>
      <c r="O2759" s="3">
        <f>+Tabella2026[[#This Row],[DIFFERENZA REDDITO INFERIORE ALLA MEDIA DALLA MEDIA]]*Tabella2026[[#This Row],[POP_2024]]</f>
        <v>11800830.093763664</v>
      </c>
      <c r="P2759" s="3">
        <f>+Tabella2026[[#This Row],[POPOLAZIONE PER DIFFERENZA ]]/SUM(Tabella2026[[POPOLAZIONE PER DIFFERENZA ]])</f>
        <v>1.0469485287307389E-4</v>
      </c>
      <c r="Q2759" s="3">
        <f>+Tabella2026[[#This Row],[INCIDENZA POPOLAZIONE PER DIFFERENZA]]*(PLAFOND-SUM(Tabella2026[CONTRIBUTO SULLA BASE DELLA POPOLAZIONE]))</f>
        <v>30822.086164693425</v>
      </c>
      <c r="R2759" s="3">
        <f>+Tabella2026[[#This Row],[CONTRIBUTO SULLA BASE DELLA POPOLAZIONE]]+Tabella2026[[#This Row],[CONTRIBUTO SULLA BASE DEL REDDITO]]</f>
        <v>51544.697381604601</v>
      </c>
      <c r="S2759" s="3">
        <f>+Tabella2026[[#This Row],[CONTRIBUTO TOTALE]]/(PLAFOND/N_TESSERE)</f>
        <v>103.0893947632092</v>
      </c>
      <c r="T2759" s="3">
        <f>+MAX(CEILING(Tabella2026[[#This Row],[preDEF1]],1),1)</f>
        <v>104</v>
      </c>
      <c r="U2759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2759" s="21">
        <f>+Tabella2026[[#This Row],[DEF - n. card]]*(PLAFOND/N_TESSERE)</f>
        <v>51500</v>
      </c>
      <c r="W2759" s="18"/>
    </row>
    <row r="2760" spans="2:23" x14ac:dyDescent="0.25">
      <c r="B2760" s="1" t="s">
        <v>5833</v>
      </c>
      <c r="C2760" s="2">
        <v>83028</v>
      </c>
      <c r="D2760" s="1" t="s">
        <v>5834</v>
      </c>
      <c r="E2760" s="1" t="s">
        <v>21</v>
      </c>
      <c r="F2760" s="1" t="s">
        <v>42</v>
      </c>
      <c r="G2760" s="1" t="s">
        <v>4778</v>
      </c>
      <c r="H2760" s="1" t="s">
        <v>15836</v>
      </c>
      <c r="I2760" s="5">
        <v>4147</v>
      </c>
      <c r="J2760" s="5">
        <v>45852142</v>
      </c>
      <c r="K2760" s="3">
        <f>+Tabella2026[[#This Row],[POP_2024]]/SUM(Tabella2026[POP_2024])</f>
        <v>7.0355552907443652E-5</v>
      </c>
      <c r="L2760" s="3">
        <f>+Tabella2026[[#This Row],[INCIDENZA POPOLAZIONE]]*(PLAFOND/2)</f>
        <v>20712.62200928673</v>
      </c>
      <c r="M2760" s="3">
        <f>+IFERROR(Tabella2026[[#This Row],[reddito_2024]]/Tabella2026[[#This Row],[POP_2024]],"")</f>
        <v>11056.701712081023</v>
      </c>
      <c r="N2760" s="3">
        <f>+IF(Tabella2026[[#This Row],[REDDITO COMPLESSIVO PROCAPITE]]&lt;media_aggr_reddito_pc,(media_aggr_reddito_pc-Tabella2026[[#This Row],[REDDITO COMPLESSIVO PROCAPITE]]),0)</f>
        <v>6768.3643505277178</v>
      </c>
      <c r="O2760" s="3">
        <f>+Tabella2026[[#This Row],[DIFFERENZA REDDITO INFERIORE ALLA MEDIA DALLA MEDIA]]*Tabella2026[[#This Row],[POP_2024]]</f>
        <v>28068406.961638447</v>
      </c>
      <c r="P2760" s="3">
        <f>+Tabella2026[[#This Row],[POPOLAZIONE PER DIFFERENZA ]]/SUM(Tabella2026[[POPOLAZIONE PER DIFFERENZA ]])</f>
        <v>2.4901788381677143E-4</v>
      </c>
      <c r="Q2760" s="3">
        <f>+Tabella2026[[#This Row],[INCIDENZA POPOLAZIONE PER DIFFERENZA]]*(PLAFOND-SUM(Tabella2026[CONTRIBUTO SULLA BASE DELLA POPOLAZIONE]))</f>
        <v>73310.678232244944</v>
      </c>
      <c r="R2760" s="3">
        <f>+Tabella2026[[#This Row],[CONTRIBUTO SULLA BASE DELLA POPOLAZIONE]]+Tabella2026[[#This Row],[CONTRIBUTO SULLA BASE DEL REDDITO]]</f>
        <v>94023.300241531673</v>
      </c>
      <c r="S2760" s="3">
        <f>+Tabella2026[[#This Row],[CONTRIBUTO TOTALE]]/(PLAFOND/N_TESSERE)</f>
        <v>188.04660048306334</v>
      </c>
      <c r="T2760" s="3">
        <f>+MAX(CEILING(Tabella2026[[#This Row],[preDEF1]],1),1)</f>
        <v>189</v>
      </c>
      <c r="U2760" s="9">
        <f xml:space="preserve"> IF(ROW(Tabella2026[[#This Row],[preDEF2]]) - ROW(Tabella2026[[#Headers],[preDEF2]])&lt;=ABS(SUM(Tabella2026[preDEF2])-N_TESSERE),Tabella2026[[#This Row],[preDEF2]]-1,Tabella2026[[#This Row],[preDEF2]])</f>
        <v>188</v>
      </c>
      <c r="V2760" s="21">
        <f>+Tabella2026[[#This Row],[DEF - n. card]]*(PLAFOND/N_TESSERE)</f>
        <v>94000</v>
      </c>
      <c r="W2760" s="18"/>
    </row>
    <row r="2761" spans="2:23" x14ac:dyDescent="0.25">
      <c r="B2761" s="1" t="s">
        <v>5511</v>
      </c>
      <c r="C2761" s="2">
        <v>17197</v>
      </c>
      <c r="D2761" s="1" t="s">
        <v>5512</v>
      </c>
      <c r="E2761" s="1" t="s">
        <v>12</v>
      </c>
      <c r="F2761" s="1" t="s">
        <v>50</v>
      </c>
      <c r="G2761" s="1" t="s">
        <v>4778</v>
      </c>
      <c r="H2761" s="1" t="s">
        <v>15835</v>
      </c>
      <c r="I2761" s="5">
        <v>4147</v>
      </c>
      <c r="J2761" s="5">
        <v>78544485</v>
      </c>
      <c r="K2761" s="3">
        <f>+Tabella2026[[#This Row],[POP_2024]]/SUM(Tabella2026[POP_2024])</f>
        <v>7.0355552907443652E-5</v>
      </c>
      <c r="L2761" s="3">
        <f>+Tabella2026[[#This Row],[INCIDENZA POPOLAZIONE]]*(PLAFOND/2)</f>
        <v>20712.62200928673</v>
      </c>
      <c r="M2761" s="3">
        <f>+IFERROR(Tabella2026[[#This Row],[reddito_2024]]/Tabella2026[[#This Row],[POP_2024]],"")</f>
        <v>18940.073547142514</v>
      </c>
      <c r="N2761" s="3">
        <f>+IF(Tabella2026[[#This Row],[REDDITO COMPLESSIVO PROCAPITE]]&lt;media_aggr_reddito_pc,(media_aggr_reddito_pc-Tabella2026[[#This Row],[REDDITO COMPLESSIVO PROCAPITE]]),0)</f>
        <v>0</v>
      </c>
      <c r="O2761" s="3">
        <f>+Tabella2026[[#This Row],[DIFFERENZA REDDITO INFERIORE ALLA MEDIA DALLA MEDIA]]*Tabella2026[[#This Row],[POP_2024]]</f>
        <v>0</v>
      </c>
      <c r="P2761" s="3">
        <f>+Tabella2026[[#This Row],[POPOLAZIONE PER DIFFERENZA ]]/SUM(Tabella2026[[POPOLAZIONE PER DIFFERENZA ]])</f>
        <v>0</v>
      </c>
      <c r="Q2761" s="3">
        <f>+Tabella2026[[#This Row],[INCIDENZA POPOLAZIONE PER DIFFERENZA]]*(PLAFOND-SUM(Tabella2026[CONTRIBUTO SULLA BASE DELLA POPOLAZIONE]))</f>
        <v>0</v>
      </c>
      <c r="R2761" s="3">
        <f>+Tabella2026[[#This Row],[CONTRIBUTO SULLA BASE DELLA POPOLAZIONE]]+Tabella2026[[#This Row],[CONTRIBUTO SULLA BASE DEL REDDITO]]</f>
        <v>20712.62200928673</v>
      </c>
      <c r="S2761" s="3">
        <f>+Tabella2026[[#This Row],[CONTRIBUTO TOTALE]]/(PLAFOND/N_TESSERE)</f>
        <v>41.425244018573459</v>
      </c>
      <c r="T2761" s="3">
        <f>+MAX(CEILING(Tabella2026[[#This Row],[preDEF1]],1),1)</f>
        <v>42</v>
      </c>
      <c r="U2761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61" s="21">
        <f>+Tabella2026[[#This Row],[DEF - n. card]]*(PLAFOND/N_TESSERE)</f>
        <v>20500</v>
      </c>
      <c r="W2761" s="18"/>
    </row>
    <row r="2762" spans="2:23" x14ac:dyDescent="0.25">
      <c r="B2762" s="1" t="s">
        <v>5395</v>
      </c>
      <c r="C2762" s="2">
        <v>79130</v>
      </c>
      <c r="D2762" s="1" t="s">
        <v>5396</v>
      </c>
      <c r="E2762" s="1" t="s">
        <v>61</v>
      </c>
      <c r="F2762" s="1" t="s">
        <v>148</v>
      </c>
      <c r="G2762" s="1" t="s">
        <v>4778</v>
      </c>
      <c r="H2762" s="1" t="s">
        <v>15836</v>
      </c>
      <c r="I2762" s="5">
        <v>4145</v>
      </c>
      <c r="J2762" s="5">
        <v>45484062</v>
      </c>
      <c r="K2762" s="3">
        <f>+Tabella2026[[#This Row],[POP_2024]]/SUM(Tabella2026[POP_2024])</f>
        <v>7.0321622088583059E-5</v>
      </c>
      <c r="L2762" s="3">
        <f>+Tabella2026[[#This Row],[INCIDENZA POPOLAZIONE]]*(PLAFOND/2)</f>
        <v>20702.632801662287</v>
      </c>
      <c r="M2762" s="3">
        <f>+IFERROR(Tabella2026[[#This Row],[reddito_2024]]/Tabella2026[[#This Row],[POP_2024]],"")</f>
        <v>10973.235705669482</v>
      </c>
      <c r="N2762" s="3">
        <f>+IF(Tabella2026[[#This Row],[REDDITO COMPLESSIVO PROCAPITE]]&lt;media_aggr_reddito_pc,(media_aggr_reddito_pc-Tabella2026[[#This Row],[REDDITO COMPLESSIVO PROCAPITE]]),0)</f>
        <v>6851.8303569392592</v>
      </c>
      <c r="O2762" s="3">
        <f>+Tabella2026[[#This Row],[DIFFERENZA REDDITO INFERIORE ALLA MEDIA DALLA MEDIA]]*Tabella2026[[#This Row],[POP_2024]]</f>
        <v>28400836.829513229</v>
      </c>
      <c r="P2762" s="3">
        <f>+Tabella2026[[#This Row],[POPOLAZIONE PER DIFFERENZA ]]/SUM(Tabella2026[[POPOLAZIONE PER DIFFERENZA ]])</f>
        <v>2.5196714211735133E-4</v>
      </c>
      <c r="Q2762" s="3">
        <f>+Tabella2026[[#This Row],[INCIDENZA POPOLAZIONE PER DIFFERENZA]]*(PLAFOND-SUM(Tabella2026[CONTRIBUTO SULLA BASE DELLA POPOLAZIONE]))</f>
        <v>74178.93766399195</v>
      </c>
      <c r="R2762" s="3">
        <f>+Tabella2026[[#This Row],[CONTRIBUTO SULLA BASE DELLA POPOLAZIONE]]+Tabella2026[[#This Row],[CONTRIBUTO SULLA BASE DEL REDDITO]]</f>
        <v>94881.570465654237</v>
      </c>
      <c r="S2762" s="3">
        <f>+Tabella2026[[#This Row],[CONTRIBUTO TOTALE]]/(PLAFOND/N_TESSERE)</f>
        <v>189.76314093130847</v>
      </c>
      <c r="T2762" s="3">
        <f>+MAX(CEILING(Tabella2026[[#This Row],[preDEF1]],1),1)</f>
        <v>190</v>
      </c>
      <c r="U2762" s="9">
        <f xml:space="preserve"> IF(ROW(Tabella2026[[#This Row],[preDEF2]]) - ROW(Tabella2026[[#Headers],[preDEF2]])&lt;=ABS(SUM(Tabella2026[preDEF2])-N_TESSERE),Tabella2026[[#This Row],[preDEF2]]-1,Tabella2026[[#This Row],[preDEF2]])</f>
        <v>189</v>
      </c>
      <c r="V2762" s="21">
        <f>+Tabella2026[[#This Row],[DEF - n. card]]*(PLAFOND/N_TESSERE)</f>
        <v>94500</v>
      </c>
      <c r="W2762" s="18"/>
    </row>
    <row r="2763" spans="2:23" x14ac:dyDescent="0.25">
      <c r="B2763" s="1" t="s">
        <v>5555</v>
      </c>
      <c r="C2763" s="2">
        <v>28088</v>
      </c>
      <c r="D2763" s="1" t="s">
        <v>5556</v>
      </c>
      <c r="E2763" s="1" t="s">
        <v>38</v>
      </c>
      <c r="F2763" s="1" t="s">
        <v>45</v>
      </c>
      <c r="G2763" s="1" t="s">
        <v>4778</v>
      </c>
      <c r="H2763" s="1" t="s">
        <v>15835</v>
      </c>
      <c r="I2763" s="5">
        <v>4145</v>
      </c>
      <c r="J2763" s="5">
        <v>72726746</v>
      </c>
      <c r="K2763" s="3">
        <f>+Tabella2026[[#This Row],[POP_2024]]/SUM(Tabella2026[POP_2024])</f>
        <v>7.0321622088583059E-5</v>
      </c>
      <c r="L2763" s="3">
        <f>+Tabella2026[[#This Row],[INCIDENZA POPOLAZIONE]]*(PLAFOND/2)</f>
        <v>20702.632801662287</v>
      </c>
      <c r="M2763" s="3">
        <f>+IFERROR(Tabella2026[[#This Row],[reddito_2024]]/Tabella2026[[#This Row],[POP_2024]],"")</f>
        <v>17545.656453558506</v>
      </c>
      <c r="N2763" s="3">
        <f>+IF(Tabella2026[[#This Row],[REDDITO COMPLESSIVO PROCAPITE]]&lt;media_aggr_reddito_pc,(media_aggr_reddito_pc-Tabella2026[[#This Row],[REDDITO COMPLESSIVO PROCAPITE]]),0)</f>
        <v>279.4096090502353</v>
      </c>
      <c r="O2763" s="3">
        <f>+Tabella2026[[#This Row],[DIFFERENZA REDDITO INFERIORE ALLA MEDIA DALLA MEDIA]]*Tabella2026[[#This Row],[POP_2024]]</f>
        <v>1158152.8295132252</v>
      </c>
      <c r="P2763" s="3">
        <f>+Tabella2026[[#This Row],[POPOLAZIONE PER DIFFERENZA ]]/SUM(Tabella2026[[POPOLAZIONE PER DIFFERENZA ]])</f>
        <v>1.0274924655893421E-5</v>
      </c>
      <c r="Q2763" s="3">
        <f>+Tabella2026[[#This Row],[INCIDENZA POPOLAZIONE PER DIFFERENZA]]*(PLAFOND-SUM(Tabella2026[CONTRIBUTO SULLA BASE DELLA POPOLAZIONE]))</f>
        <v>3024.9301125015436</v>
      </c>
      <c r="R2763" s="3">
        <f>+Tabella2026[[#This Row],[CONTRIBUTO SULLA BASE DELLA POPOLAZIONE]]+Tabella2026[[#This Row],[CONTRIBUTO SULLA BASE DEL REDDITO]]</f>
        <v>23727.562914163831</v>
      </c>
      <c r="S2763" s="3">
        <f>+Tabella2026[[#This Row],[CONTRIBUTO TOTALE]]/(PLAFOND/N_TESSERE)</f>
        <v>47.45512582832766</v>
      </c>
      <c r="T2763" s="3">
        <f>+MAX(CEILING(Tabella2026[[#This Row],[preDEF1]],1),1)</f>
        <v>48</v>
      </c>
      <c r="U2763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763" s="21">
        <f>+Tabella2026[[#This Row],[DEF - n. card]]*(PLAFOND/N_TESSERE)</f>
        <v>23500</v>
      </c>
      <c r="W2763" s="18"/>
    </row>
    <row r="2764" spans="2:23" x14ac:dyDescent="0.25">
      <c r="B2764" s="1" t="s">
        <v>5481</v>
      </c>
      <c r="C2764" s="2">
        <v>63088</v>
      </c>
      <c r="D2764" s="1" t="s">
        <v>5482</v>
      </c>
      <c r="E2764" s="1" t="s">
        <v>15</v>
      </c>
      <c r="F2764" s="1" t="s">
        <v>14</v>
      </c>
      <c r="G2764" s="1" t="s">
        <v>4778</v>
      </c>
      <c r="H2764" s="1" t="s">
        <v>15836</v>
      </c>
      <c r="I2764" s="5">
        <v>4143</v>
      </c>
      <c r="J2764" s="5">
        <v>50118516</v>
      </c>
      <c r="K2764" s="3">
        <f>+Tabella2026[[#This Row],[POP_2024]]/SUM(Tabella2026[POP_2024])</f>
        <v>7.0287691269722453E-5</v>
      </c>
      <c r="L2764" s="3">
        <f>+Tabella2026[[#This Row],[INCIDENZA POPOLAZIONE]]*(PLAFOND/2)</f>
        <v>20692.64359403784</v>
      </c>
      <c r="M2764" s="3">
        <f>+IFERROR(Tabella2026[[#This Row],[reddito_2024]]/Tabella2026[[#This Row],[POP_2024]],"")</f>
        <v>12097.155684286749</v>
      </c>
      <c r="N2764" s="3">
        <f>+IF(Tabella2026[[#This Row],[REDDITO COMPLESSIVO PROCAPITE]]&lt;media_aggr_reddito_pc,(media_aggr_reddito_pc-Tabella2026[[#This Row],[REDDITO COMPLESSIVO PROCAPITE]]),0)</f>
        <v>5727.9103783219925</v>
      </c>
      <c r="O2764" s="3">
        <f>+Tabella2026[[#This Row],[DIFFERENZA REDDITO INFERIORE ALLA MEDIA DALLA MEDIA]]*Tabella2026[[#This Row],[POP_2024]]</f>
        <v>23730732.697388016</v>
      </c>
      <c r="P2764" s="3">
        <f>+Tabella2026[[#This Row],[POPOLAZIONE PER DIFFERENZA ]]/SUM(Tabella2026[[POPOLAZIONE PER DIFFERENZA ]])</f>
        <v>2.1053481395654091E-4</v>
      </c>
      <c r="Q2764" s="3">
        <f>+Tabella2026[[#This Row],[INCIDENZA POPOLAZIONE PER DIFFERENZA]]*(PLAFOND-SUM(Tabella2026[CONTRIBUTO SULLA BASE DELLA POPOLAZIONE]))</f>
        <v>61981.291327695428</v>
      </c>
      <c r="R2764" s="3">
        <f>+Tabella2026[[#This Row],[CONTRIBUTO SULLA BASE DELLA POPOLAZIONE]]+Tabella2026[[#This Row],[CONTRIBUTO SULLA BASE DEL REDDITO]]</f>
        <v>82673.934921733264</v>
      </c>
      <c r="S2764" s="3">
        <f>+Tabella2026[[#This Row],[CONTRIBUTO TOTALE]]/(PLAFOND/N_TESSERE)</f>
        <v>165.34786984346653</v>
      </c>
      <c r="T2764" s="3">
        <f>+MAX(CEILING(Tabella2026[[#This Row],[preDEF1]],1),1)</f>
        <v>166</v>
      </c>
      <c r="U2764" s="9">
        <f xml:space="preserve"> IF(ROW(Tabella2026[[#This Row],[preDEF2]]) - ROW(Tabella2026[[#Headers],[preDEF2]])&lt;=ABS(SUM(Tabella2026[preDEF2])-N_TESSERE),Tabella2026[[#This Row],[preDEF2]]-1,Tabella2026[[#This Row],[preDEF2]])</f>
        <v>165</v>
      </c>
      <c r="V2764" s="21">
        <f>+Tabella2026[[#This Row],[DEF - n. card]]*(PLAFOND/N_TESSERE)</f>
        <v>82500</v>
      </c>
      <c r="W2764" s="18"/>
    </row>
    <row r="2765" spans="2:23" x14ac:dyDescent="0.25">
      <c r="B2765" s="1" t="s">
        <v>5649</v>
      </c>
      <c r="C2765" s="2">
        <v>22025</v>
      </c>
      <c r="D2765" s="1" t="s">
        <v>5650</v>
      </c>
      <c r="E2765" s="1" t="s">
        <v>99</v>
      </c>
      <c r="F2765" s="1" t="s">
        <v>98</v>
      </c>
      <c r="G2765" s="1" t="s">
        <v>4778</v>
      </c>
      <c r="H2765" s="1" t="s">
        <v>15835</v>
      </c>
      <c r="I2765" s="5">
        <v>4141</v>
      </c>
      <c r="J2765" s="5">
        <v>81847217</v>
      </c>
      <c r="K2765" s="3">
        <f>+Tabella2026[[#This Row],[POP_2024]]/SUM(Tabella2026[POP_2024])</f>
        <v>7.025376045086186E-5</v>
      </c>
      <c r="L2765" s="3">
        <f>+Tabella2026[[#This Row],[INCIDENZA POPOLAZIONE]]*(PLAFOND/2)</f>
        <v>20682.654386413393</v>
      </c>
      <c r="M2765" s="3">
        <f>+IFERROR(Tabella2026[[#This Row],[reddito_2024]]/Tabella2026[[#This Row],[POP_2024]],"")</f>
        <v>19765.085003622313</v>
      </c>
      <c r="N2765" s="3">
        <f>+IF(Tabella2026[[#This Row],[REDDITO COMPLESSIVO PROCAPITE]]&lt;media_aggr_reddito_pc,(media_aggr_reddito_pc-Tabella2026[[#This Row],[REDDITO COMPLESSIVO PROCAPITE]]),0)</f>
        <v>0</v>
      </c>
      <c r="O2765" s="3">
        <f>+Tabella2026[[#This Row],[DIFFERENZA REDDITO INFERIORE ALLA MEDIA DALLA MEDIA]]*Tabella2026[[#This Row],[POP_2024]]</f>
        <v>0</v>
      </c>
      <c r="P2765" s="3">
        <f>+Tabella2026[[#This Row],[POPOLAZIONE PER DIFFERENZA ]]/SUM(Tabella2026[[POPOLAZIONE PER DIFFERENZA ]])</f>
        <v>0</v>
      </c>
      <c r="Q2765" s="3">
        <f>+Tabella2026[[#This Row],[INCIDENZA POPOLAZIONE PER DIFFERENZA]]*(PLAFOND-SUM(Tabella2026[CONTRIBUTO SULLA BASE DELLA POPOLAZIONE]))</f>
        <v>0</v>
      </c>
      <c r="R2765" s="3">
        <f>+Tabella2026[[#This Row],[CONTRIBUTO SULLA BASE DELLA POPOLAZIONE]]+Tabella2026[[#This Row],[CONTRIBUTO SULLA BASE DEL REDDITO]]</f>
        <v>20682.654386413393</v>
      </c>
      <c r="S2765" s="3">
        <f>+Tabella2026[[#This Row],[CONTRIBUTO TOTALE]]/(PLAFOND/N_TESSERE)</f>
        <v>41.365308772826786</v>
      </c>
      <c r="T2765" s="3">
        <f>+MAX(CEILING(Tabella2026[[#This Row],[preDEF1]],1),1)</f>
        <v>42</v>
      </c>
      <c r="U2765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65" s="21">
        <f>+Tabella2026[[#This Row],[DEF - n. card]]*(PLAFOND/N_TESSERE)</f>
        <v>20500</v>
      </c>
      <c r="W2765" s="18"/>
    </row>
    <row r="2766" spans="2:23" x14ac:dyDescent="0.25">
      <c r="B2766" s="1" t="s">
        <v>5525</v>
      </c>
      <c r="C2766" s="2">
        <v>78106</v>
      </c>
      <c r="D2766" s="1" t="s">
        <v>5526</v>
      </c>
      <c r="E2766" s="1" t="s">
        <v>61</v>
      </c>
      <c r="F2766" s="1" t="s">
        <v>178</v>
      </c>
      <c r="G2766" s="1" t="s">
        <v>4778</v>
      </c>
      <c r="H2766" s="1" t="s">
        <v>15836</v>
      </c>
      <c r="I2766" s="5">
        <v>4140</v>
      </c>
      <c r="J2766" s="5">
        <v>40072707</v>
      </c>
      <c r="K2766" s="3">
        <f>+Tabella2026[[#This Row],[POP_2024]]/SUM(Tabella2026[POP_2024])</f>
        <v>7.0236795041431571E-5</v>
      </c>
      <c r="L2766" s="3">
        <f>+Tabella2026[[#This Row],[INCIDENZA POPOLAZIONE]]*(PLAFOND/2)</f>
        <v>20677.659782601175</v>
      </c>
      <c r="M2766" s="3">
        <f>+IFERROR(Tabella2026[[#This Row],[reddito_2024]]/Tabella2026[[#This Row],[POP_2024]],"")</f>
        <v>9679.3978260869571</v>
      </c>
      <c r="N2766" s="3">
        <f>+IF(Tabella2026[[#This Row],[REDDITO COMPLESSIVO PROCAPITE]]&lt;media_aggr_reddito_pc,(media_aggr_reddito_pc-Tabella2026[[#This Row],[REDDITO COMPLESSIVO PROCAPITE]]),0)</f>
        <v>8145.6682365217839</v>
      </c>
      <c r="O2766" s="3">
        <f>+Tabella2026[[#This Row],[DIFFERENZA REDDITO INFERIORE ALLA MEDIA DALLA MEDIA]]*Tabella2026[[#This Row],[POP_2024]]</f>
        <v>33723066.499200188</v>
      </c>
      <c r="P2766" s="3">
        <f>+Tabella2026[[#This Row],[POPOLAZIONE PER DIFFERENZA ]]/SUM(Tabella2026[[POPOLAZIONE PER DIFFERENZA ]])</f>
        <v>2.9918501135174115E-4</v>
      </c>
      <c r="Q2766" s="3">
        <f>+Tabella2026[[#This Row],[INCIDENZA POPOLAZIONE PER DIFFERENZA]]*(PLAFOND-SUM(Tabella2026[CONTRIBUTO SULLA BASE DELLA POPOLAZIONE]))</f>
        <v>88079.842953194442</v>
      </c>
      <c r="R2766" s="3">
        <f>+Tabella2026[[#This Row],[CONTRIBUTO SULLA BASE DELLA POPOLAZIONE]]+Tabella2026[[#This Row],[CONTRIBUTO SULLA BASE DEL REDDITO]]</f>
        <v>108757.50273579561</v>
      </c>
      <c r="S2766" s="3">
        <f>+Tabella2026[[#This Row],[CONTRIBUTO TOTALE]]/(PLAFOND/N_TESSERE)</f>
        <v>217.51500547159122</v>
      </c>
      <c r="T2766" s="3">
        <f>+MAX(CEILING(Tabella2026[[#This Row],[preDEF1]],1),1)</f>
        <v>218</v>
      </c>
      <c r="U2766" s="9">
        <f xml:space="preserve"> IF(ROW(Tabella2026[[#This Row],[preDEF2]]) - ROW(Tabella2026[[#Headers],[preDEF2]])&lt;=ABS(SUM(Tabella2026[preDEF2])-N_TESSERE),Tabella2026[[#This Row],[preDEF2]]-1,Tabella2026[[#This Row],[preDEF2]])</f>
        <v>217</v>
      </c>
      <c r="V2766" s="21">
        <f>+Tabella2026[[#This Row],[DEF - n. card]]*(PLAFOND/N_TESSERE)</f>
        <v>108500</v>
      </c>
      <c r="W2766" s="18"/>
    </row>
    <row r="2767" spans="2:23" x14ac:dyDescent="0.25">
      <c r="B2767" s="1" t="s">
        <v>5527</v>
      </c>
      <c r="C2767" s="2">
        <v>24085</v>
      </c>
      <c r="D2767" s="1" t="s">
        <v>5528</v>
      </c>
      <c r="E2767" s="1" t="s">
        <v>38</v>
      </c>
      <c r="F2767" s="1" t="s">
        <v>106</v>
      </c>
      <c r="G2767" s="1" t="s">
        <v>4778</v>
      </c>
      <c r="H2767" s="1" t="s">
        <v>15835</v>
      </c>
      <c r="I2767" s="5">
        <v>4138</v>
      </c>
      <c r="J2767" s="5">
        <v>76614930</v>
      </c>
      <c r="K2767" s="3">
        <f>+Tabella2026[[#This Row],[POP_2024]]/SUM(Tabella2026[POP_2024])</f>
        <v>7.0202864222570965E-5</v>
      </c>
      <c r="L2767" s="3">
        <f>+Tabella2026[[#This Row],[INCIDENZA POPOLAZIONE]]*(PLAFOND/2)</f>
        <v>20667.670574976724</v>
      </c>
      <c r="M2767" s="3">
        <f>+IFERROR(Tabella2026[[#This Row],[reddito_2024]]/Tabella2026[[#This Row],[POP_2024]],"")</f>
        <v>18514.966167230545</v>
      </c>
      <c r="N2767" s="3">
        <f>+IF(Tabella2026[[#This Row],[REDDITO COMPLESSIVO PROCAPITE]]&lt;media_aggr_reddito_pc,(media_aggr_reddito_pc-Tabella2026[[#This Row],[REDDITO COMPLESSIVO PROCAPITE]]),0)</f>
        <v>0</v>
      </c>
      <c r="O2767" s="3">
        <f>+Tabella2026[[#This Row],[DIFFERENZA REDDITO INFERIORE ALLA MEDIA DALLA MEDIA]]*Tabella2026[[#This Row],[POP_2024]]</f>
        <v>0</v>
      </c>
      <c r="P2767" s="3">
        <f>+Tabella2026[[#This Row],[POPOLAZIONE PER DIFFERENZA ]]/SUM(Tabella2026[[POPOLAZIONE PER DIFFERENZA ]])</f>
        <v>0</v>
      </c>
      <c r="Q2767" s="3">
        <f>+Tabella2026[[#This Row],[INCIDENZA POPOLAZIONE PER DIFFERENZA]]*(PLAFOND-SUM(Tabella2026[CONTRIBUTO SULLA BASE DELLA POPOLAZIONE]))</f>
        <v>0</v>
      </c>
      <c r="R2767" s="3">
        <f>+Tabella2026[[#This Row],[CONTRIBUTO SULLA BASE DELLA POPOLAZIONE]]+Tabella2026[[#This Row],[CONTRIBUTO SULLA BASE DEL REDDITO]]</f>
        <v>20667.670574976724</v>
      </c>
      <c r="S2767" s="3">
        <f>+Tabella2026[[#This Row],[CONTRIBUTO TOTALE]]/(PLAFOND/N_TESSERE)</f>
        <v>41.33534114995345</v>
      </c>
      <c r="T2767" s="3">
        <f>+MAX(CEILING(Tabella2026[[#This Row],[preDEF1]],1),1)</f>
        <v>42</v>
      </c>
      <c r="U2767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67" s="21">
        <f>+Tabella2026[[#This Row],[DEF - n. card]]*(PLAFOND/N_TESSERE)</f>
        <v>20500</v>
      </c>
      <c r="W2767" s="18"/>
    </row>
    <row r="2768" spans="2:23" x14ac:dyDescent="0.25">
      <c r="B2768" s="1" t="s">
        <v>5389</v>
      </c>
      <c r="C2768" s="2">
        <v>97045</v>
      </c>
      <c r="D2768" s="1" t="s">
        <v>5390</v>
      </c>
      <c r="E2768" s="1" t="s">
        <v>12</v>
      </c>
      <c r="F2768" s="1" t="s">
        <v>362</v>
      </c>
      <c r="G2768" s="1" t="s">
        <v>4778</v>
      </c>
      <c r="H2768" s="1" t="s">
        <v>15835</v>
      </c>
      <c r="I2768" s="5">
        <v>4136</v>
      </c>
      <c r="J2768" s="5">
        <v>103726032</v>
      </c>
      <c r="K2768" s="3">
        <f>+Tabella2026[[#This Row],[POP_2024]]/SUM(Tabella2026[POP_2024])</f>
        <v>7.0168933403710372E-5</v>
      </c>
      <c r="L2768" s="3">
        <f>+Tabella2026[[#This Row],[INCIDENZA POPOLAZIONE]]*(PLAFOND/2)</f>
        <v>20657.681367352281</v>
      </c>
      <c r="M2768" s="3">
        <f>+IFERROR(Tabella2026[[#This Row],[reddito_2024]]/Tabella2026[[#This Row],[POP_2024]],"")</f>
        <v>25078.827852998067</v>
      </c>
      <c r="N2768" s="3">
        <f>+IF(Tabella2026[[#This Row],[REDDITO COMPLESSIVO PROCAPITE]]&lt;media_aggr_reddito_pc,(media_aggr_reddito_pc-Tabella2026[[#This Row],[REDDITO COMPLESSIVO PROCAPITE]]),0)</f>
        <v>0</v>
      </c>
      <c r="O2768" s="3">
        <f>+Tabella2026[[#This Row],[DIFFERENZA REDDITO INFERIORE ALLA MEDIA DALLA MEDIA]]*Tabella2026[[#This Row],[POP_2024]]</f>
        <v>0</v>
      </c>
      <c r="P2768" s="3">
        <f>+Tabella2026[[#This Row],[POPOLAZIONE PER DIFFERENZA ]]/SUM(Tabella2026[[POPOLAZIONE PER DIFFERENZA ]])</f>
        <v>0</v>
      </c>
      <c r="Q2768" s="3">
        <f>+Tabella2026[[#This Row],[INCIDENZA POPOLAZIONE PER DIFFERENZA]]*(PLAFOND-SUM(Tabella2026[CONTRIBUTO SULLA BASE DELLA POPOLAZIONE]))</f>
        <v>0</v>
      </c>
      <c r="R2768" s="3">
        <f>+Tabella2026[[#This Row],[CONTRIBUTO SULLA BASE DELLA POPOLAZIONE]]+Tabella2026[[#This Row],[CONTRIBUTO SULLA BASE DEL REDDITO]]</f>
        <v>20657.681367352281</v>
      </c>
      <c r="S2768" s="3">
        <f>+Tabella2026[[#This Row],[CONTRIBUTO TOTALE]]/(PLAFOND/N_TESSERE)</f>
        <v>41.315362734704564</v>
      </c>
      <c r="T2768" s="3">
        <f>+MAX(CEILING(Tabella2026[[#This Row],[preDEF1]],1),1)</f>
        <v>42</v>
      </c>
      <c r="U2768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68" s="21">
        <f>+Tabella2026[[#This Row],[DEF - n. card]]*(PLAFOND/N_TESSERE)</f>
        <v>20500</v>
      </c>
      <c r="W2768" s="18"/>
    </row>
    <row r="2769" spans="2:23" x14ac:dyDescent="0.25">
      <c r="B2769" s="1" t="s">
        <v>5543</v>
      </c>
      <c r="C2769" s="2">
        <v>97054</v>
      </c>
      <c r="D2769" s="1" t="s">
        <v>5544</v>
      </c>
      <c r="E2769" s="1" t="s">
        <v>12</v>
      </c>
      <c r="F2769" s="1" t="s">
        <v>362</v>
      </c>
      <c r="G2769" s="1" t="s">
        <v>4778</v>
      </c>
      <c r="H2769" s="1" t="s">
        <v>15835</v>
      </c>
      <c r="I2769" s="5">
        <v>4136</v>
      </c>
      <c r="J2769" s="5">
        <v>94609399</v>
      </c>
      <c r="K2769" s="3">
        <f>+Tabella2026[[#This Row],[POP_2024]]/SUM(Tabella2026[POP_2024])</f>
        <v>7.0168933403710372E-5</v>
      </c>
      <c r="L2769" s="3">
        <f>+Tabella2026[[#This Row],[INCIDENZA POPOLAZIONE]]*(PLAFOND/2)</f>
        <v>20657.681367352281</v>
      </c>
      <c r="M2769" s="3">
        <f>+IFERROR(Tabella2026[[#This Row],[reddito_2024]]/Tabella2026[[#This Row],[POP_2024]],"")</f>
        <v>22874.612911025146</v>
      </c>
      <c r="N2769" s="3">
        <f>+IF(Tabella2026[[#This Row],[REDDITO COMPLESSIVO PROCAPITE]]&lt;media_aggr_reddito_pc,(media_aggr_reddito_pc-Tabella2026[[#This Row],[REDDITO COMPLESSIVO PROCAPITE]]),0)</f>
        <v>0</v>
      </c>
      <c r="O2769" s="3">
        <f>+Tabella2026[[#This Row],[DIFFERENZA REDDITO INFERIORE ALLA MEDIA DALLA MEDIA]]*Tabella2026[[#This Row],[POP_2024]]</f>
        <v>0</v>
      </c>
      <c r="P2769" s="3">
        <f>+Tabella2026[[#This Row],[POPOLAZIONE PER DIFFERENZA ]]/SUM(Tabella2026[[POPOLAZIONE PER DIFFERENZA ]])</f>
        <v>0</v>
      </c>
      <c r="Q2769" s="3">
        <f>+Tabella2026[[#This Row],[INCIDENZA POPOLAZIONE PER DIFFERENZA]]*(PLAFOND-SUM(Tabella2026[CONTRIBUTO SULLA BASE DELLA POPOLAZIONE]))</f>
        <v>0</v>
      </c>
      <c r="R2769" s="3">
        <f>+Tabella2026[[#This Row],[CONTRIBUTO SULLA BASE DELLA POPOLAZIONE]]+Tabella2026[[#This Row],[CONTRIBUTO SULLA BASE DEL REDDITO]]</f>
        <v>20657.681367352281</v>
      </c>
      <c r="S2769" s="3">
        <f>+Tabella2026[[#This Row],[CONTRIBUTO TOTALE]]/(PLAFOND/N_TESSERE)</f>
        <v>41.315362734704564</v>
      </c>
      <c r="T2769" s="3">
        <f>+MAX(CEILING(Tabella2026[[#This Row],[preDEF1]],1),1)</f>
        <v>42</v>
      </c>
      <c r="U2769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69" s="21">
        <f>+Tabella2026[[#This Row],[DEF - n. card]]*(PLAFOND/N_TESSERE)</f>
        <v>20500</v>
      </c>
      <c r="W2769" s="18"/>
    </row>
    <row r="2770" spans="2:23" x14ac:dyDescent="0.25">
      <c r="B2770" s="1" t="s">
        <v>5629</v>
      </c>
      <c r="C2770" s="2">
        <v>16059</v>
      </c>
      <c r="D2770" s="1" t="s">
        <v>5630</v>
      </c>
      <c r="E2770" s="1" t="s">
        <v>12</v>
      </c>
      <c r="F2770" s="1" t="s">
        <v>93</v>
      </c>
      <c r="G2770" s="1" t="s">
        <v>4778</v>
      </c>
      <c r="H2770" s="1" t="s">
        <v>15835</v>
      </c>
      <c r="I2770" s="5">
        <v>4135</v>
      </c>
      <c r="J2770" s="5">
        <v>78190761</v>
      </c>
      <c r="K2770" s="3">
        <f>+Tabella2026[[#This Row],[POP_2024]]/SUM(Tabella2026[POP_2024])</f>
        <v>7.0151967994280082E-5</v>
      </c>
      <c r="L2770" s="3">
        <f>+Tabella2026[[#This Row],[INCIDENZA POPOLAZIONE]]*(PLAFOND/2)</f>
        <v>20652.686763540059</v>
      </c>
      <c r="M2770" s="3">
        <f>+IFERROR(Tabella2026[[#This Row],[reddito_2024]]/Tabella2026[[#This Row],[POP_2024]],"")</f>
        <v>18909.494800483677</v>
      </c>
      <c r="N2770" s="3">
        <f>+IF(Tabella2026[[#This Row],[REDDITO COMPLESSIVO PROCAPITE]]&lt;media_aggr_reddito_pc,(media_aggr_reddito_pc-Tabella2026[[#This Row],[REDDITO COMPLESSIVO PROCAPITE]]),0)</f>
        <v>0</v>
      </c>
      <c r="O2770" s="3">
        <f>+Tabella2026[[#This Row],[DIFFERENZA REDDITO INFERIORE ALLA MEDIA DALLA MEDIA]]*Tabella2026[[#This Row],[POP_2024]]</f>
        <v>0</v>
      </c>
      <c r="P2770" s="3">
        <f>+Tabella2026[[#This Row],[POPOLAZIONE PER DIFFERENZA ]]/SUM(Tabella2026[[POPOLAZIONE PER DIFFERENZA ]])</f>
        <v>0</v>
      </c>
      <c r="Q2770" s="3">
        <f>+Tabella2026[[#This Row],[INCIDENZA POPOLAZIONE PER DIFFERENZA]]*(PLAFOND-SUM(Tabella2026[CONTRIBUTO SULLA BASE DELLA POPOLAZIONE]))</f>
        <v>0</v>
      </c>
      <c r="R2770" s="3">
        <f>+Tabella2026[[#This Row],[CONTRIBUTO SULLA BASE DELLA POPOLAZIONE]]+Tabella2026[[#This Row],[CONTRIBUTO SULLA BASE DEL REDDITO]]</f>
        <v>20652.686763540059</v>
      </c>
      <c r="S2770" s="3">
        <f>+Tabella2026[[#This Row],[CONTRIBUTO TOTALE]]/(PLAFOND/N_TESSERE)</f>
        <v>41.305373527080121</v>
      </c>
      <c r="T2770" s="3">
        <f>+MAX(CEILING(Tabella2026[[#This Row],[preDEF1]],1),1)</f>
        <v>42</v>
      </c>
      <c r="U2770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70" s="21">
        <f>+Tabella2026[[#This Row],[DEF - n. card]]*(PLAFOND/N_TESSERE)</f>
        <v>20500</v>
      </c>
      <c r="W2770" s="18"/>
    </row>
    <row r="2771" spans="2:23" x14ac:dyDescent="0.25">
      <c r="B2771" s="1" t="s">
        <v>5501</v>
      </c>
      <c r="C2771" s="2">
        <v>24102</v>
      </c>
      <c r="D2771" s="1" t="s">
        <v>5502</v>
      </c>
      <c r="E2771" s="1" t="s">
        <v>38</v>
      </c>
      <c r="F2771" s="1" t="s">
        <v>106</v>
      </c>
      <c r="G2771" s="1" t="s">
        <v>4778</v>
      </c>
      <c r="H2771" s="1" t="s">
        <v>15835</v>
      </c>
      <c r="I2771" s="5">
        <v>4135</v>
      </c>
      <c r="J2771" s="5">
        <v>76095300</v>
      </c>
      <c r="K2771" s="3">
        <f>+Tabella2026[[#This Row],[POP_2024]]/SUM(Tabella2026[POP_2024])</f>
        <v>7.0151967994280082E-5</v>
      </c>
      <c r="L2771" s="3">
        <f>+Tabella2026[[#This Row],[INCIDENZA POPOLAZIONE]]*(PLAFOND/2)</f>
        <v>20652.686763540059</v>
      </c>
      <c r="M2771" s="3">
        <f>+IFERROR(Tabella2026[[#This Row],[reddito_2024]]/Tabella2026[[#This Row],[POP_2024]],"")</f>
        <v>18402.732769044738</v>
      </c>
      <c r="N2771" s="3">
        <f>+IF(Tabella2026[[#This Row],[REDDITO COMPLESSIVO PROCAPITE]]&lt;media_aggr_reddito_pc,(media_aggr_reddito_pc-Tabella2026[[#This Row],[REDDITO COMPLESSIVO PROCAPITE]]),0)</f>
        <v>0</v>
      </c>
      <c r="O2771" s="3">
        <f>+Tabella2026[[#This Row],[DIFFERENZA REDDITO INFERIORE ALLA MEDIA DALLA MEDIA]]*Tabella2026[[#This Row],[POP_2024]]</f>
        <v>0</v>
      </c>
      <c r="P2771" s="3">
        <f>+Tabella2026[[#This Row],[POPOLAZIONE PER DIFFERENZA ]]/SUM(Tabella2026[[POPOLAZIONE PER DIFFERENZA ]])</f>
        <v>0</v>
      </c>
      <c r="Q2771" s="3">
        <f>+Tabella2026[[#This Row],[INCIDENZA POPOLAZIONE PER DIFFERENZA]]*(PLAFOND-SUM(Tabella2026[CONTRIBUTO SULLA BASE DELLA POPOLAZIONE]))</f>
        <v>0</v>
      </c>
      <c r="R2771" s="3">
        <f>+Tabella2026[[#This Row],[CONTRIBUTO SULLA BASE DELLA POPOLAZIONE]]+Tabella2026[[#This Row],[CONTRIBUTO SULLA BASE DEL REDDITO]]</f>
        <v>20652.686763540059</v>
      </c>
      <c r="S2771" s="3">
        <f>+Tabella2026[[#This Row],[CONTRIBUTO TOTALE]]/(PLAFOND/N_TESSERE)</f>
        <v>41.305373527080121</v>
      </c>
      <c r="T2771" s="3">
        <f>+MAX(CEILING(Tabella2026[[#This Row],[preDEF1]],1),1)</f>
        <v>42</v>
      </c>
      <c r="U2771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71" s="21">
        <f>+Tabella2026[[#This Row],[DEF - n. card]]*(PLAFOND/N_TESSERE)</f>
        <v>20500</v>
      </c>
      <c r="W2771" s="18"/>
    </row>
    <row r="2772" spans="2:23" x14ac:dyDescent="0.25">
      <c r="B2772" s="1" t="s">
        <v>5411</v>
      </c>
      <c r="C2772" s="2">
        <v>64015</v>
      </c>
      <c r="D2772" s="1" t="s">
        <v>5412</v>
      </c>
      <c r="E2772" s="1" t="s">
        <v>15</v>
      </c>
      <c r="F2772" s="1" t="s">
        <v>290</v>
      </c>
      <c r="G2772" s="1" t="s">
        <v>4778</v>
      </c>
      <c r="H2772" s="1" t="s">
        <v>15836</v>
      </c>
      <c r="I2772" s="5">
        <v>4134</v>
      </c>
      <c r="J2772" s="5">
        <v>57008039</v>
      </c>
      <c r="K2772" s="3">
        <f>+Tabella2026[[#This Row],[POP_2024]]/SUM(Tabella2026[POP_2024])</f>
        <v>7.0135002584849779E-5</v>
      </c>
      <c r="L2772" s="3">
        <f>+Tabella2026[[#This Row],[INCIDENZA POPOLAZIONE]]*(PLAFOND/2)</f>
        <v>20647.692159727838</v>
      </c>
      <c r="M2772" s="3">
        <f>+IFERROR(Tabella2026[[#This Row],[reddito_2024]]/Tabella2026[[#This Row],[POP_2024]],"")</f>
        <v>13790.043299467829</v>
      </c>
      <c r="N2772" s="3">
        <f>+IF(Tabella2026[[#This Row],[REDDITO COMPLESSIVO PROCAPITE]]&lt;media_aggr_reddito_pc,(media_aggr_reddito_pc-Tabella2026[[#This Row],[REDDITO COMPLESSIVO PROCAPITE]]),0)</f>
        <v>4035.0227631409125</v>
      </c>
      <c r="O2772" s="3">
        <f>+Tabella2026[[#This Row],[DIFFERENZA REDDITO INFERIORE ALLA MEDIA DALLA MEDIA]]*Tabella2026[[#This Row],[POP_2024]]</f>
        <v>16680784.102824531</v>
      </c>
      <c r="P2772" s="3">
        <f>+Tabella2026[[#This Row],[POPOLAZIONE PER DIFFERENZA ]]/SUM(Tabella2026[[POPOLAZIONE PER DIFFERENZA ]])</f>
        <v>1.4798893159012882E-4</v>
      </c>
      <c r="Q2772" s="3">
        <f>+Tabella2026[[#This Row],[INCIDENZA POPOLAZIONE PER DIFFERENZA]]*(PLAFOND-SUM(Tabella2026[CONTRIBUTO SULLA BASE DELLA POPOLAZIONE]))</f>
        <v>43567.830468435408</v>
      </c>
      <c r="R2772" s="3">
        <f>+Tabella2026[[#This Row],[CONTRIBUTO SULLA BASE DELLA POPOLAZIONE]]+Tabella2026[[#This Row],[CONTRIBUTO SULLA BASE DEL REDDITO]]</f>
        <v>64215.522628163249</v>
      </c>
      <c r="S2772" s="3">
        <f>+Tabella2026[[#This Row],[CONTRIBUTO TOTALE]]/(PLAFOND/N_TESSERE)</f>
        <v>128.43104525632651</v>
      </c>
      <c r="T2772" s="3">
        <f>+MAX(CEILING(Tabella2026[[#This Row],[preDEF1]],1),1)</f>
        <v>129</v>
      </c>
      <c r="U2772" s="9">
        <f xml:space="preserve"> IF(ROW(Tabella2026[[#This Row],[preDEF2]]) - ROW(Tabella2026[[#Headers],[preDEF2]])&lt;=ABS(SUM(Tabella2026[preDEF2])-N_TESSERE),Tabella2026[[#This Row],[preDEF2]]-1,Tabella2026[[#This Row],[preDEF2]])</f>
        <v>128</v>
      </c>
      <c r="V2772" s="21">
        <f>+Tabella2026[[#This Row],[DEF - n. card]]*(PLAFOND/N_TESSERE)</f>
        <v>64000</v>
      </c>
      <c r="W2772" s="18"/>
    </row>
    <row r="2773" spans="2:23" x14ac:dyDescent="0.25">
      <c r="B2773" s="1" t="s">
        <v>5549</v>
      </c>
      <c r="C2773" s="2">
        <v>15050</v>
      </c>
      <c r="D2773" s="1" t="s">
        <v>5550</v>
      </c>
      <c r="E2773" s="1" t="s">
        <v>12</v>
      </c>
      <c r="F2773" s="1" t="s">
        <v>11</v>
      </c>
      <c r="G2773" s="1" t="s">
        <v>4778</v>
      </c>
      <c r="H2773" s="1" t="s">
        <v>15835</v>
      </c>
      <c r="I2773" s="5">
        <v>4134</v>
      </c>
      <c r="J2773" s="5">
        <v>83422927</v>
      </c>
      <c r="K2773" s="3">
        <f>+Tabella2026[[#This Row],[POP_2024]]/SUM(Tabella2026[POP_2024])</f>
        <v>7.0135002584849779E-5</v>
      </c>
      <c r="L2773" s="3">
        <f>+Tabella2026[[#This Row],[INCIDENZA POPOLAZIONE]]*(PLAFOND/2)</f>
        <v>20647.692159727838</v>
      </c>
      <c r="M2773" s="3">
        <f>+IFERROR(Tabella2026[[#This Row],[reddito_2024]]/Tabella2026[[#This Row],[POP_2024]],"")</f>
        <v>20179.711417513303</v>
      </c>
      <c r="N2773" s="3">
        <f>+IF(Tabella2026[[#This Row],[REDDITO COMPLESSIVO PROCAPITE]]&lt;media_aggr_reddito_pc,(media_aggr_reddito_pc-Tabella2026[[#This Row],[REDDITO COMPLESSIVO PROCAPITE]]),0)</f>
        <v>0</v>
      </c>
      <c r="O2773" s="3">
        <f>+Tabella2026[[#This Row],[DIFFERENZA REDDITO INFERIORE ALLA MEDIA DALLA MEDIA]]*Tabella2026[[#This Row],[POP_2024]]</f>
        <v>0</v>
      </c>
      <c r="P2773" s="3">
        <f>+Tabella2026[[#This Row],[POPOLAZIONE PER DIFFERENZA ]]/SUM(Tabella2026[[POPOLAZIONE PER DIFFERENZA ]])</f>
        <v>0</v>
      </c>
      <c r="Q2773" s="3">
        <f>+Tabella2026[[#This Row],[INCIDENZA POPOLAZIONE PER DIFFERENZA]]*(PLAFOND-SUM(Tabella2026[CONTRIBUTO SULLA BASE DELLA POPOLAZIONE]))</f>
        <v>0</v>
      </c>
      <c r="R2773" s="3">
        <f>+Tabella2026[[#This Row],[CONTRIBUTO SULLA BASE DELLA POPOLAZIONE]]+Tabella2026[[#This Row],[CONTRIBUTO SULLA BASE DEL REDDITO]]</f>
        <v>20647.692159727838</v>
      </c>
      <c r="S2773" s="3">
        <f>+Tabella2026[[#This Row],[CONTRIBUTO TOTALE]]/(PLAFOND/N_TESSERE)</f>
        <v>41.295384319455678</v>
      </c>
      <c r="T2773" s="3">
        <f>+MAX(CEILING(Tabella2026[[#This Row],[preDEF1]],1),1)</f>
        <v>42</v>
      </c>
      <c r="U2773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73" s="21">
        <f>+Tabella2026[[#This Row],[DEF - n. card]]*(PLAFOND/N_TESSERE)</f>
        <v>20500</v>
      </c>
      <c r="W2773" s="18"/>
    </row>
    <row r="2774" spans="2:23" x14ac:dyDescent="0.25">
      <c r="B2774" s="1" t="s">
        <v>5675</v>
      </c>
      <c r="C2774" s="2">
        <v>21059</v>
      </c>
      <c r="D2774" s="1" t="s">
        <v>5676</v>
      </c>
      <c r="E2774" s="1" t="s">
        <v>99</v>
      </c>
      <c r="F2774" s="1" t="s">
        <v>110</v>
      </c>
      <c r="G2774" s="1" t="s">
        <v>4778</v>
      </c>
      <c r="H2774" s="1" t="s">
        <v>15835</v>
      </c>
      <c r="I2774" s="5">
        <v>4126</v>
      </c>
      <c r="J2774" s="5">
        <v>102234084</v>
      </c>
      <c r="K2774" s="3">
        <f>+Tabella2026[[#This Row],[POP_2024]]/SUM(Tabella2026[POP_2024])</f>
        <v>6.9999279309407395E-5</v>
      </c>
      <c r="L2774" s="3">
        <f>+Tabella2026[[#This Row],[INCIDENZA POPOLAZIONE]]*(PLAFOND/2)</f>
        <v>20607.735329230054</v>
      </c>
      <c r="M2774" s="3">
        <f>+IFERROR(Tabella2026[[#This Row],[reddito_2024]]/Tabella2026[[#This Row],[POP_2024]],"")</f>
        <v>24778.01357246728</v>
      </c>
      <c r="N2774" s="3">
        <f>+IF(Tabella2026[[#This Row],[REDDITO COMPLESSIVO PROCAPITE]]&lt;media_aggr_reddito_pc,(media_aggr_reddito_pc-Tabella2026[[#This Row],[REDDITO COMPLESSIVO PROCAPITE]]),0)</f>
        <v>0</v>
      </c>
      <c r="O2774" s="3">
        <f>+Tabella2026[[#This Row],[DIFFERENZA REDDITO INFERIORE ALLA MEDIA DALLA MEDIA]]*Tabella2026[[#This Row],[POP_2024]]</f>
        <v>0</v>
      </c>
      <c r="P2774" s="3">
        <f>+Tabella2026[[#This Row],[POPOLAZIONE PER DIFFERENZA ]]/SUM(Tabella2026[[POPOLAZIONE PER DIFFERENZA ]])</f>
        <v>0</v>
      </c>
      <c r="Q2774" s="3">
        <f>+Tabella2026[[#This Row],[INCIDENZA POPOLAZIONE PER DIFFERENZA]]*(PLAFOND-SUM(Tabella2026[CONTRIBUTO SULLA BASE DELLA POPOLAZIONE]))</f>
        <v>0</v>
      </c>
      <c r="R2774" s="3">
        <f>+Tabella2026[[#This Row],[CONTRIBUTO SULLA BASE DELLA POPOLAZIONE]]+Tabella2026[[#This Row],[CONTRIBUTO SULLA BASE DEL REDDITO]]</f>
        <v>20607.735329230054</v>
      </c>
      <c r="S2774" s="3">
        <f>+Tabella2026[[#This Row],[CONTRIBUTO TOTALE]]/(PLAFOND/N_TESSERE)</f>
        <v>41.215470658460106</v>
      </c>
      <c r="T2774" s="3">
        <f>+MAX(CEILING(Tabella2026[[#This Row],[preDEF1]],1),1)</f>
        <v>42</v>
      </c>
      <c r="U2774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74" s="21">
        <f>+Tabella2026[[#This Row],[DEF - n. card]]*(PLAFOND/N_TESSERE)</f>
        <v>20500</v>
      </c>
      <c r="W2774" s="18"/>
    </row>
    <row r="2775" spans="2:23" x14ac:dyDescent="0.25">
      <c r="B2775" s="1" t="s">
        <v>5575</v>
      </c>
      <c r="C2775" s="2">
        <v>17122</v>
      </c>
      <c r="D2775" s="1" t="s">
        <v>5576</v>
      </c>
      <c r="E2775" s="1" t="s">
        <v>12</v>
      </c>
      <c r="F2775" s="1" t="s">
        <v>50</v>
      </c>
      <c r="G2775" s="1" t="s">
        <v>4778</v>
      </c>
      <c r="H2775" s="1" t="s">
        <v>15835</v>
      </c>
      <c r="I2775" s="5">
        <v>4124</v>
      </c>
      <c r="J2775" s="5">
        <v>71049963</v>
      </c>
      <c r="K2775" s="3">
        <f>+Tabella2026[[#This Row],[POP_2024]]/SUM(Tabella2026[POP_2024])</f>
        <v>6.9965348490546802E-5</v>
      </c>
      <c r="L2775" s="3">
        <f>+Tabella2026[[#This Row],[INCIDENZA POPOLAZIONE]]*(PLAFOND/2)</f>
        <v>20597.746121605611</v>
      </c>
      <c r="M2775" s="3">
        <f>+IFERROR(Tabella2026[[#This Row],[reddito_2024]]/Tabella2026[[#This Row],[POP_2024]],"")</f>
        <v>17228.410038797283</v>
      </c>
      <c r="N2775" s="3">
        <f>+IF(Tabella2026[[#This Row],[REDDITO COMPLESSIVO PROCAPITE]]&lt;media_aggr_reddito_pc,(media_aggr_reddito_pc-Tabella2026[[#This Row],[REDDITO COMPLESSIVO PROCAPITE]]),0)</f>
        <v>596.656023811458</v>
      </c>
      <c r="O2775" s="3">
        <f>+Tabella2026[[#This Row],[DIFFERENZA REDDITO INFERIORE ALLA MEDIA DALLA MEDIA]]*Tabella2026[[#This Row],[POP_2024]]</f>
        <v>2460609.442198453</v>
      </c>
      <c r="P2775" s="3">
        <f>+Tabella2026[[#This Row],[POPOLAZIONE PER DIFFERENZA ]]/SUM(Tabella2026[[POPOLAZIONE PER DIFFERENZA ]])</f>
        <v>2.1830086653412899E-5</v>
      </c>
      <c r="Q2775" s="3">
        <f>+Tabella2026[[#This Row],[INCIDENZA POPOLAZIONE PER DIFFERENZA]]*(PLAFOND-SUM(Tabella2026[CONTRIBUTO SULLA BASE DELLA POPOLAZIONE]))</f>
        <v>6426.7611381997931</v>
      </c>
      <c r="R2775" s="3">
        <f>+Tabella2026[[#This Row],[CONTRIBUTO SULLA BASE DELLA POPOLAZIONE]]+Tabella2026[[#This Row],[CONTRIBUTO SULLA BASE DEL REDDITO]]</f>
        <v>27024.507259805403</v>
      </c>
      <c r="S2775" s="3">
        <f>+Tabella2026[[#This Row],[CONTRIBUTO TOTALE]]/(PLAFOND/N_TESSERE)</f>
        <v>54.049014519610807</v>
      </c>
      <c r="T2775" s="3">
        <f>+MAX(CEILING(Tabella2026[[#This Row],[preDEF1]],1),1)</f>
        <v>55</v>
      </c>
      <c r="U2775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775" s="21">
        <f>+Tabella2026[[#This Row],[DEF - n. card]]*(PLAFOND/N_TESSERE)</f>
        <v>27000</v>
      </c>
      <c r="W2775" s="18"/>
    </row>
    <row r="2776" spans="2:23" x14ac:dyDescent="0.25">
      <c r="B2776" s="1" t="s">
        <v>5429</v>
      </c>
      <c r="C2776" s="2">
        <v>28078</v>
      </c>
      <c r="D2776" s="1" t="s">
        <v>5430</v>
      </c>
      <c r="E2776" s="1" t="s">
        <v>38</v>
      </c>
      <c r="F2776" s="1" t="s">
        <v>45</v>
      </c>
      <c r="G2776" s="1" t="s">
        <v>4778</v>
      </c>
      <c r="H2776" s="1" t="s">
        <v>15835</v>
      </c>
      <c r="I2776" s="5">
        <v>4124</v>
      </c>
      <c r="J2776" s="5">
        <v>82032989</v>
      </c>
      <c r="K2776" s="3">
        <f>+Tabella2026[[#This Row],[POP_2024]]/SUM(Tabella2026[POP_2024])</f>
        <v>6.9965348490546802E-5</v>
      </c>
      <c r="L2776" s="3">
        <f>+Tabella2026[[#This Row],[INCIDENZA POPOLAZIONE]]*(PLAFOND/2)</f>
        <v>20597.746121605611</v>
      </c>
      <c r="M2776" s="3">
        <f>+IFERROR(Tabella2026[[#This Row],[reddito_2024]]/Tabella2026[[#This Row],[POP_2024]],"")</f>
        <v>19891.607419980603</v>
      </c>
      <c r="N2776" s="3">
        <f>+IF(Tabella2026[[#This Row],[REDDITO COMPLESSIVO PROCAPITE]]&lt;media_aggr_reddito_pc,(media_aggr_reddito_pc-Tabella2026[[#This Row],[REDDITO COMPLESSIVO PROCAPITE]]),0)</f>
        <v>0</v>
      </c>
      <c r="O2776" s="3">
        <f>+Tabella2026[[#This Row],[DIFFERENZA REDDITO INFERIORE ALLA MEDIA DALLA MEDIA]]*Tabella2026[[#This Row],[POP_2024]]</f>
        <v>0</v>
      </c>
      <c r="P2776" s="3">
        <f>+Tabella2026[[#This Row],[POPOLAZIONE PER DIFFERENZA ]]/SUM(Tabella2026[[POPOLAZIONE PER DIFFERENZA ]])</f>
        <v>0</v>
      </c>
      <c r="Q2776" s="3">
        <f>+Tabella2026[[#This Row],[INCIDENZA POPOLAZIONE PER DIFFERENZA]]*(PLAFOND-SUM(Tabella2026[CONTRIBUTO SULLA BASE DELLA POPOLAZIONE]))</f>
        <v>0</v>
      </c>
      <c r="R2776" s="3">
        <f>+Tabella2026[[#This Row],[CONTRIBUTO SULLA BASE DELLA POPOLAZIONE]]+Tabella2026[[#This Row],[CONTRIBUTO SULLA BASE DEL REDDITO]]</f>
        <v>20597.746121605611</v>
      </c>
      <c r="S2776" s="3">
        <f>+Tabella2026[[#This Row],[CONTRIBUTO TOTALE]]/(PLAFOND/N_TESSERE)</f>
        <v>41.19549224321122</v>
      </c>
      <c r="T2776" s="3">
        <f>+MAX(CEILING(Tabella2026[[#This Row],[preDEF1]],1),1)</f>
        <v>42</v>
      </c>
      <c r="U2776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76" s="21">
        <f>+Tabella2026[[#This Row],[DEF - n. card]]*(PLAFOND/N_TESSERE)</f>
        <v>20500</v>
      </c>
      <c r="W2776" s="18"/>
    </row>
    <row r="2777" spans="2:23" x14ac:dyDescent="0.25">
      <c r="B2777" s="1" t="s">
        <v>5689</v>
      </c>
      <c r="C2777" s="2">
        <v>22167</v>
      </c>
      <c r="D2777" s="1" t="s">
        <v>5690</v>
      </c>
      <c r="E2777" s="1" t="s">
        <v>99</v>
      </c>
      <c r="F2777" s="1" t="s">
        <v>98</v>
      </c>
      <c r="G2777" s="1" t="s">
        <v>4778</v>
      </c>
      <c r="H2777" s="1" t="s">
        <v>15835</v>
      </c>
      <c r="I2777" s="5">
        <v>4119</v>
      </c>
      <c r="J2777" s="5">
        <v>80233956</v>
      </c>
      <c r="K2777" s="3">
        <f>+Tabella2026[[#This Row],[POP_2024]]/SUM(Tabella2026[POP_2024])</f>
        <v>6.9880521443395314E-5</v>
      </c>
      <c r="L2777" s="3">
        <f>+Tabella2026[[#This Row],[INCIDENZA POPOLAZIONE]]*(PLAFOND/2)</f>
        <v>20572.773102544499</v>
      </c>
      <c r="M2777" s="3">
        <f>+IFERROR(Tabella2026[[#This Row],[reddito_2024]]/Tabella2026[[#This Row],[POP_2024]],"")</f>
        <v>19478.989075018209</v>
      </c>
      <c r="N2777" s="3">
        <f>+IF(Tabella2026[[#This Row],[REDDITO COMPLESSIVO PROCAPITE]]&lt;media_aggr_reddito_pc,(media_aggr_reddito_pc-Tabella2026[[#This Row],[REDDITO COMPLESSIVO PROCAPITE]]),0)</f>
        <v>0</v>
      </c>
      <c r="O2777" s="3">
        <f>+Tabella2026[[#This Row],[DIFFERENZA REDDITO INFERIORE ALLA MEDIA DALLA MEDIA]]*Tabella2026[[#This Row],[POP_2024]]</f>
        <v>0</v>
      </c>
      <c r="P2777" s="3">
        <f>+Tabella2026[[#This Row],[POPOLAZIONE PER DIFFERENZA ]]/SUM(Tabella2026[[POPOLAZIONE PER DIFFERENZA ]])</f>
        <v>0</v>
      </c>
      <c r="Q2777" s="3">
        <f>+Tabella2026[[#This Row],[INCIDENZA POPOLAZIONE PER DIFFERENZA]]*(PLAFOND-SUM(Tabella2026[CONTRIBUTO SULLA BASE DELLA POPOLAZIONE]))</f>
        <v>0</v>
      </c>
      <c r="R2777" s="3">
        <f>+Tabella2026[[#This Row],[CONTRIBUTO SULLA BASE DELLA POPOLAZIONE]]+Tabella2026[[#This Row],[CONTRIBUTO SULLA BASE DEL REDDITO]]</f>
        <v>20572.773102544499</v>
      </c>
      <c r="S2777" s="3">
        <f>+Tabella2026[[#This Row],[CONTRIBUTO TOTALE]]/(PLAFOND/N_TESSERE)</f>
        <v>41.145546205088998</v>
      </c>
      <c r="T2777" s="3">
        <f>+MAX(CEILING(Tabella2026[[#This Row],[preDEF1]],1),1)</f>
        <v>42</v>
      </c>
      <c r="U2777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77" s="21">
        <f>+Tabella2026[[#This Row],[DEF - n. card]]*(PLAFOND/N_TESSERE)</f>
        <v>20500</v>
      </c>
      <c r="W2777" s="18"/>
    </row>
    <row r="2778" spans="2:23" x14ac:dyDescent="0.25">
      <c r="B2778" s="1" t="s">
        <v>5491</v>
      </c>
      <c r="C2778" s="2">
        <v>76064</v>
      </c>
      <c r="D2778" s="1" t="s">
        <v>5492</v>
      </c>
      <c r="E2778" s="1" t="s">
        <v>213</v>
      </c>
      <c r="F2778" s="1" t="s">
        <v>212</v>
      </c>
      <c r="G2778" s="1" t="s">
        <v>4778</v>
      </c>
      <c r="H2778" s="1" t="s">
        <v>15836</v>
      </c>
      <c r="I2778" s="5">
        <v>4116</v>
      </c>
      <c r="J2778" s="5">
        <v>49315499</v>
      </c>
      <c r="K2778" s="3">
        <f>+Tabella2026[[#This Row],[POP_2024]]/SUM(Tabella2026[POP_2024])</f>
        <v>6.9829625215104432E-5</v>
      </c>
      <c r="L2778" s="3">
        <f>+Tabella2026[[#This Row],[INCIDENZA POPOLAZIONE]]*(PLAFOND/2)</f>
        <v>20557.789291107834</v>
      </c>
      <c r="M2778" s="3">
        <f>+IFERROR(Tabella2026[[#This Row],[reddito_2024]]/Tabella2026[[#This Row],[POP_2024]],"")</f>
        <v>11981.413751214772</v>
      </c>
      <c r="N2778" s="3">
        <f>+IF(Tabella2026[[#This Row],[REDDITO COMPLESSIVO PROCAPITE]]&lt;media_aggr_reddito_pc,(media_aggr_reddito_pc-Tabella2026[[#This Row],[REDDITO COMPLESSIVO PROCAPITE]]),0)</f>
        <v>5843.6523113939693</v>
      </c>
      <c r="O2778" s="3">
        <f>+Tabella2026[[#This Row],[DIFFERENZA REDDITO INFERIORE ALLA MEDIA DALLA MEDIA]]*Tabella2026[[#This Row],[POP_2024]]</f>
        <v>24052472.913697578</v>
      </c>
      <c r="P2778" s="3">
        <f>+Tabella2026[[#This Row],[POPOLAZIONE PER DIFFERENZA ]]/SUM(Tabella2026[[POPOLAZIONE PER DIFFERENZA ]])</f>
        <v>2.1338923558131132E-4</v>
      </c>
      <c r="Q2778" s="3">
        <f>+Tabella2026[[#This Row],[INCIDENZA POPOLAZIONE PER DIFFERENZA]]*(PLAFOND-SUM(Tabella2026[CONTRIBUTO SULLA BASE DELLA POPOLAZIONE]))</f>
        <v>62821.630913211622</v>
      </c>
      <c r="R2778" s="3">
        <f>+Tabella2026[[#This Row],[CONTRIBUTO SULLA BASE DELLA POPOLAZIONE]]+Tabella2026[[#This Row],[CONTRIBUTO SULLA BASE DEL REDDITO]]</f>
        <v>83379.420204319453</v>
      </c>
      <c r="S2778" s="3">
        <f>+Tabella2026[[#This Row],[CONTRIBUTO TOTALE]]/(PLAFOND/N_TESSERE)</f>
        <v>166.75884040863892</v>
      </c>
      <c r="T2778" s="3">
        <f>+MAX(CEILING(Tabella2026[[#This Row],[preDEF1]],1),1)</f>
        <v>167</v>
      </c>
      <c r="U2778" s="9">
        <f xml:space="preserve"> IF(ROW(Tabella2026[[#This Row],[preDEF2]]) - ROW(Tabella2026[[#Headers],[preDEF2]])&lt;=ABS(SUM(Tabella2026[preDEF2])-N_TESSERE),Tabella2026[[#This Row],[preDEF2]]-1,Tabella2026[[#This Row],[preDEF2]])</f>
        <v>166</v>
      </c>
      <c r="V2778" s="21">
        <f>+Tabella2026[[#This Row],[DEF - n. card]]*(PLAFOND/N_TESSERE)</f>
        <v>83000</v>
      </c>
      <c r="W2778" s="18"/>
    </row>
    <row r="2779" spans="2:23" x14ac:dyDescent="0.25">
      <c r="B2779" s="1" t="s">
        <v>5537</v>
      </c>
      <c r="C2779" s="2">
        <v>16253</v>
      </c>
      <c r="D2779" s="1" t="s">
        <v>5538</v>
      </c>
      <c r="E2779" s="1" t="s">
        <v>12</v>
      </c>
      <c r="F2779" s="1" t="s">
        <v>93</v>
      </c>
      <c r="G2779" s="1" t="s">
        <v>4778</v>
      </c>
      <c r="H2779" s="1" t="s">
        <v>15835</v>
      </c>
      <c r="I2779" s="5">
        <v>4116</v>
      </c>
      <c r="J2779" s="5">
        <v>76907221</v>
      </c>
      <c r="K2779" s="3">
        <f>+Tabella2026[[#This Row],[POP_2024]]/SUM(Tabella2026[POP_2024])</f>
        <v>6.9829625215104432E-5</v>
      </c>
      <c r="L2779" s="3">
        <f>+Tabella2026[[#This Row],[INCIDENZA POPOLAZIONE]]*(PLAFOND/2)</f>
        <v>20557.789291107834</v>
      </c>
      <c r="M2779" s="3">
        <f>+IFERROR(Tabella2026[[#This Row],[reddito_2024]]/Tabella2026[[#This Row],[POP_2024]],"")</f>
        <v>18684.941933916423</v>
      </c>
      <c r="N2779" s="3">
        <f>+IF(Tabella2026[[#This Row],[REDDITO COMPLESSIVO PROCAPITE]]&lt;media_aggr_reddito_pc,(media_aggr_reddito_pc-Tabella2026[[#This Row],[REDDITO COMPLESSIVO PROCAPITE]]),0)</f>
        <v>0</v>
      </c>
      <c r="O2779" s="3">
        <f>+Tabella2026[[#This Row],[DIFFERENZA REDDITO INFERIORE ALLA MEDIA DALLA MEDIA]]*Tabella2026[[#This Row],[POP_2024]]</f>
        <v>0</v>
      </c>
      <c r="P2779" s="3">
        <f>+Tabella2026[[#This Row],[POPOLAZIONE PER DIFFERENZA ]]/SUM(Tabella2026[[POPOLAZIONE PER DIFFERENZA ]])</f>
        <v>0</v>
      </c>
      <c r="Q2779" s="3">
        <f>+Tabella2026[[#This Row],[INCIDENZA POPOLAZIONE PER DIFFERENZA]]*(PLAFOND-SUM(Tabella2026[CONTRIBUTO SULLA BASE DELLA POPOLAZIONE]))</f>
        <v>0</v>
      </c>
      <c r="R2779" s="3">
        <f>+Tabella2026[[#This Row],[CONTRIBUTO SULLA BASE DELLA POPOLAZIONE]]+Tabella2026[[#This Row],[CONTRIBUTO SULLA BASE DEL REDDITO]]</f>
        <v>20557.789291107834</v>
      </c>
      <c r="S2779" s="3">
        <f>+Tabella2026[[#This Row],[CONTRIBUTO TOTALE]]/(PLAFOND/N_TESSERE)</f>
        <v>41.115578582215669</v>
      </c>
      <c r="T2779" s="3">
        <f>+MAX(CEILING(Tabella2026[[#This Row],[preDEF1]],1),1)</f>
        <v>42</v>
      </c>
      <c r="U2779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79" s="21">
        <f>+Tabella2026[[#This Row],[DEF - n. card]]*(PLAFOND/N_TESSERE)</f>
        <v>20500</v>
      </c>
      <c r="W2779" s="18"/>
    </row>
    <row r="2780" spans="2:23" x14ac:dyDescent="0.25">
      <c r="B2780" s="1" t="s">
        <v>5583</v>
      </c>
      <c r="C2780" s="2">
        <v>22007</v>
      </c>
      <c r="D2780" s="1" t="s">
        <v>5584</v>
      </c>
      <c r="E2780" s="1" t="s">
        <v>99</v>
      </c>
      <c r="F2780" s="1" t="s">
        <v>98</v>
      </c>
      <c r="G2780" s="1" t="s">
        <v>4778</v>
      </c>
      <c r="H2780" s="1" t="s">
        <v>15835</v>
      </c>
      <c r="I2780" s="5">
        <v>4110</v>
      </c>
      <c r="J2780" s="5">
        <v>79505588</v>
      </c>
      <c r="K2780" s="3">
        <f>+Tabella2026[[#This Row],[POP_2024]]/SUM(Tabella2026[POP_2024])</f>
        <v>6.972783275852264E-5</v>
      </c>
      <c r="L2780" s="3">
        <f>+Tabella2026[[#This Row],[INCIDENZA POPOLAZIONE]]*(PLAFOND/2)</f>
        <v>20527.821668234497</v>
      </c>
      <c r="M2780" s="3">
        <f>+IFERROR(Tabella2026[[#This Row],[reddito_2024]]/Tabella2026[[#This Row],[POP_2024]],"")</f>
        <v>19344.425304136254</v>
      </c>
      <c r="N2780" s="3">
        <f>+IF(Tabella2026[[#This Row],[REDDITO COMPLESSIVO PROCAPITE]]&lt;media_aggr_reddito_pc,(media_aggr_reddito_pc-Tabella2026[[#This Row],[REDDITO COMPLESSIVO PROCAPITE]]),0)</f>
        <v>0</v>
      </c>
      <c r="O2780" s="3">
        <f>+Tabella2026[[#This Row],[DIFFERENZA REDDITO INFERIORE ALLA MEDIA DALLA MEDIA]]*Tabella2026[[#This Row],[POP_2024]]</f>
        <v>0</v>
      </c>
      <c r="P2780" s="3">
        <f>+Tabella2026[[#This Row],[POPOLAZIONE PER DIFFERENZA ]]/SUM(Tabella2026[[POPOLAZIONE PER DIFFERENZA ]])</f>
        <v>0</v>
      </c>
      <c r="Q2780" s="3">
        <f>+Tabella2026[[#This Row],[INCIDENZA POPOLAZIONE PER DIFFERENZA]]*(PLAFOND-SUM(Tabella2026[CONTRIBUTO SULLA BASE DELLA POPOLAZIONE]))</f>
        <v>0</v>
      </c>
      <c r="R2780" s="3">
        <f>+Tabella2026[[#This Row],[CONTRIBUTO SULLA BASE DELLA POPOLAZIONE]]+Tabella2026[[#This Row],[CONTRIBUTO SULLA BASE DEL REDDITO]]</f>
        <v>20527.821668234497</v>
      </c>
      <c r="S2780" s="3">
        <f>+Tabella2026[[#This Row],[CONTRIBUTO TOTALE]]/(PLAFOND/N_TESSERE)</f>
        <v>41.055643336468997</v>
      </c>
      <c r="T2780" s="3">
        <f>+MAX(CEILING(Tabella2026[[#This Row],[preDEF1]],1),1)</f>
        <v>42</v>
      </c>
      <c r="U2780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80" s="21">
        <f>+Tabella2026[[#This Row],[DEF - n. card]]*(PLAFOND/N_TESSERE)</f>
        <v>20500</v>
      </c>
      <c r="W2780" s="18"/>
    </row>
    <row r="2781" spans="2:23" x14ac:dyDescent="0.25">
      <c r="B2781" s="1" t="s">
        <v>5475</v>
      </c>
      <c r="C2781" s="2">
        <v>59021</v>
      </c>
      <c r="D2781" s="1" t="s">
        <v>5476</v>
      </c>
      <c r="E2781" s="1" t="s">
        <v>8</v>
      </c>
      <c r="F2781" s="1" t="s">
        <v>84</v>
      </c>
      <c r="G2781" s="1" t="s">
        <v>4778</v>
      </c>
      <c r="H2781" s="1" t="s">
        <v>15834</v>
      </c>
      <c r="I2781" s="5">
        <v>4109</v>
      </c>
      <c r="J2781" s="5">
        <v>56361160</v>
      </c>
      <c r="K2781" s="3">
        <f>+Tabella2026[[#This Row],[POP_2024]]/SUM(Tabella2026[POP_2024])</f>
        <v>6.9710867349092337E-5</v>
      </c>
      <c r="L2781" s="3">
        <f>+Tabella2026[[#This Row],[INCIDENZA POPOLAZIONE]]*(PLAFOND/2)</f>
        <v>20522.827064422272</v>
      </c>
      <c r="M2781" s="3">
        <f>+IFERROR(Tabella2026[[#This Row],[reddito_2024]]/Tabella2026[[#This Row],[POP_2024]],"")</f>
        <v>13716.514967145291</v>
      </c>
      <c r="N2781" s="3">
        <f>+IF(Tabella2026[[#This Row],[REDDITO COMPLESSIVO PROCAPITE]]&lt;media_aggr_reddito_pc,(media_aggr_reddito_pc-Tabella2026[[#This Row],[REDDITO COMPLESSIVO PROCAPITE]]),0)</f>
        <v>4108.5510954634501</v>
      </c>
      <c r="O2781" s="3">
        <f>+Tabella2026[[#This Row],[DIFFERENZA REDDITO INFERIORE ALLA MEDIA DALLA MEDIA]]*Tabella2026[[#This Row],[POP_2024]]</f>
        <v>16882036.451259315</v>
      </c>
      <c r="P2781" s="3">
        <f>+Tabella2026[[#This Row],[POPOLAZIONE PER DIFFERENZA ]]/SUM(Tabella2026[[POPOLAZIONE PER DIFFERENZA ]])</f>
        <v>1.4977440641201231E-4</v>
      </c>
      <c r="Q2781" s="3">
        <f>+Tabella2026[[#This Row],[INCIDENZA POPOLAZIONE PER DIFFERENZA]]*(PLAFOND-SUM(Tabella2026[CONTRIBUTO SULLA BASE DELLA POPOLAZIONE]))</f>
        <v>44093.472916891791</v>
      </c>
      <c r="R2781" s="3">
        <f>+Tabella2026[[#This Row],[CONTRIBUTO SULLA BASE DELLA POPOLAZIONE]]+Tabella2026[[#This Row],[CONTRIBUTO SULLA BASE DEL REDDITO]]</f>
        <v>64616.299981314063</v>
      </c>
      <c r="S2781" s="3">
        <f>+Tabella2026[[#This Row],[CONTRIBUTO TOTALE]]/(PLAFOND/N_TESSERE)</f>
        <v>129.23259996262811</v>
      </c>
      <c r="T2781" s="3">
        <f>+MAX(CEILING(Tabella2026[[#This Row],[preDEF1]],1),1)</f>
        <v>130</v>
      </c>
      <c r="U2781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2781" s="21">
        <f>+Tabella2026[[#This Row],[DEF - n. card]]*(PLAFOND/N_TESSERE)</f>
        <v>64500</v>
      </c>
      <c r="W2781" s="18"/>
    </row>
    <row r="2782" spans="2:23" x14ac:dyDescent="0.25">
      <c r="B2782" s="1" t="s">
        <v>5517</v>
      </c>
      <c r="C2782" s="2">
        <v>84042</v>
      </c>
      <c r="D2782" s="1" t="s">
        <v>5518</v>
      </c>
      <c r="E2782" s="1" t="s">
        <v>21</v>
      </c>
      <c r="F2782" s="1" t="s">
        <v>261</v>
      </c>
      <c r="G2782" s="1" t="s">
        <v>4778</v>
      </c>
      <c r="H2782" s="1" t="s">
        <v>15836</v>
      </c>
      <c r="I2782" s="5">
        <v>4107</v>
      </c>
      <c r="J2782" s="5">
        <v>44735978</v>
      </c>
      <c r="K2782" s="3">
        <f>+Tabella2026[[#This Row],[POP_2024]]/SUM(Tabella2026[POP_2024])</f>
        <v>6.9676936530231744E-5</v>
      </c>
      <c r="L2782" s="3">
        <f>+Tabella2026[[#This Row],[INCIDENZA POPOLAZIONE]]*(PLAFOND/2)</f>
        <v>20512.837856797829</v>
      </c>
      <c r="M2782" s="3">
        <f>+IFERROR(Tabella2026[[#This Row],[reddito_2024]]/Tabella2026[[#This Row],[POP_2024]],"")</f>
        <v>10892.616995373752</v>
      </c>
      <c r="N2782" s="3">
        <f>+IF(Tabella2026[[#This Row],[REDDITO COMPLESSIVO PROCAPITE]]&lt;media_aggr_reddito_pc,(media_aggr_reddito_pc-Tabella2026[[#This Row],[REDDITO COMPLESSIVO PROCAPITE]]),0)</f>
        <v>6932.4490672349893</v>
      </c>
      <c r="O2782" s="3">
        <f>+Tabella2026[[#This Row],[DIFFERENZA REDDITO INFERIORE ALLA MEDIA DALLA MEDIA]]*Tabella2026[[#This Row],[POP_2024]]</f>
        <v>28471568.319134101</v>
      </c>
      <c r="P2782" s="3">
        <f>+Tabella2026[[#This Row],[POPOLAZIONE PER DIFFERENZA ]]/SUM(Tabella2026[[POPOLAZIONE PER DIFFERENZA ]])</f>
        <v>2.5259465923610589E-4</v>
      </c>
      <c r="Q2782" s="3">
        <f>+Tabella2026[[#This Row],[INCIDENZA POPOLAZIONE PER DIFFERENZA]]*(PLAFOND-SUM(Tabella2026[CONTRIBUTO SULLA BASE DELLA POPOLAZIONE]))</f>
        <v>74363.678233115454</v>
      </c>
      <c r="R2782" s="3">
        <f>+Tabella2026[[#This Row],[CONTRIBUTO SULLA BASE DELLA POPOLAZIONE]]+Tabella2026[[#This Row],[CONTRIBUTO SULLA BASE DEL REDDITO]]</f>
        <v>94876.51608991329</v>
      </c>
      <c r="S2782" s="3">
        <f>+Tabella2026[[#This Row],[CONTRIBUTO TOTALE]]/(PLAFOND/N_TESSERE)</f>
        <v>189.75303217982659</v>
      </c>
      <c r="T2782" s="3">
        <f>+MAX(CEILING(Tabella2026[[#This Row],[preDEF1]],1),1)</f>
        <v>190</v>
      </c>
      <c r="U2782" s="9">
        <f xml:space="preserve"> IF(ROW(Tabella2026[[#This Row],[preDEF2]]) - ROW(Tabella2026[[#Headers],[preDEF2]])&lt;=ABS(SUM(Tabella2026[preDEF2])-N_TESSERE),Tabella2026[[#This Row],[preDEF2]]-1,Tabella2026[[#This Row],[preDEF2]])</f>
        <v>189</v>
      </c>
      <c r="V2782" s="21">
        <f>+Tabella2026[[#This Row],[DEF - n. card]]*(PLAFOND/N_TESSERE)</f>
        <v>94500</v>
      </c>
      <c r="W2782" s="18"/>
    </row>
    <row r="2783" spans="2:23" x14ac:dyDescent="0.25">
      <c r="B2783" s="1" t="s">
        <v>5533</v>
      </c>
      <c r="C2783" s="2">
        <v>28004</v>
      </c>
      <c r="D2783" s="1" t="s">
        <v>5534</v>
      </c>
      <c r="E2783" s="1" t="s">
        <v>38</v>
      </c>
      <c r="F2783" s="1" t="s">
        <v>45</v>
      </c>
      <c r="G2783" s="1" t="s">
        <v>4778</v>
      </c>
      <c r="H2783" s="1" t="s">
        <v>15835</v>
      </c>
      <c r="I2783" s="5">
        <v>4106</v>
      </c>
      <c r="J2783" s="5">
        <v>69459320</v>
      </c>
      <c r="K2783" s="3">
        <f>+Tabella2026[[#This Row],[POP_2024]]/SUM(Tabella2026[POP_2024])</f>
        <v>6.9659971120801455E-5</v>
      </c>
      <c r="L2783" s="3">
        <f>+Tabella2026[[#This Row],[INCIDENZA POPOLAZIONE]]*(PLAFOND/2)</f>
        <v>20507.843252985607</v>
      </c>
      <c r="M2783" s="3">
        <f>+IFERROR(Tabella2026[[#This Row],[reddito_2024]]/Tabella2026[[#This Row],[POP_2024]],"")</f>
        <v>16916.541646371163</v>
      </c>
      <c r="N2783" s="3">
        <f>+IF(Tabella2026[[#This Row],[REDDITO COMPLESSIVO PROCAPITE]]&lt;media_aggr_reddito_pc,(media_aggr_reddito_pc-Tabella2026[[#This Row],[REDDITO COMPLESSIVO PROCAPITE]]),0)</f>
        <v>908.52441623757841</v>
      </c>
      <c r="O2783" s="3">
        <f>+Tabella2026[[#This Row],[DIFFERENZA REDDITO INFERIORE ALLA MEDIA DALLA MEDIA]]*Tabella2026[[#This Row],[POP_2024]]</f>
        <v>3730401.2530714967</v>
      </c>
      <c r="P2783" s="3">
        <f>+Tabella2026[[#This Row],[POPOLAZIONE PER DIFFERENZA ]]/SUM(Tabella2026[[POPOLAZIONE PER DIFFERENZA ]])</f>
        <v>3.3095452374510939E-5</v>
      </c>
      <c r="Q2783" s="3">
        <f>+Tabella2026[[#This Row],[INCIDENZA POPOLAZIONE PER DIFFERENZA]]*(PLAFOND-SUM(Tabella2026[CONTRIBUTO SULLA BASE DELLA POPOLAZIONE]))</f>
        <v>9743.2763574667788</v>
      </c>
      <c r="R2783" s="3">
        <f>+Tabella2026[[#This Row],[CONTRIBUTO SULLA BASE DELLA POPOLAZIONE]]+Tabella2026[[#This Row],[CONTRIBUTO SULLA BASE DEL REDDITO]]</f>
        <v>30251.119610452384</v>
      </c>
      <c r="S2783" s="3">
        <f>+Tabella2026[[#This Row],[CONTRIBUTO TOTALE]]/(PLAFOND/N_TESSERE)</f>
        <v>60.502239220904769</v>
      </c>
      <c r="T2783" s="3">
        <f>+MAX(CEILING(Tabella2026[[#This Row],[preDEF1]],1),1)</f>
        <v>61</v>
      </c>
      <c r="U2783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783" s="21">
        <f>+Tabella2026[[#This Row],[DEF - n. card]]*(PLAFOND/N_TESSERE)</f>
        <v>30000</v>
      </c>
      <c r="W2783" s="18"/>
    </row>
    <row r="2784" spans="2:23" x14ac:dyDescent="0.25">
      <c r="B2784" s="1" t="s">
        <v>5593</v>
      </c>
      <c r="C2784" s="2">
        <v>82011</v>
      </c>
      <c r="D2784" s="1" t="s">
        <v>5594</v>
      </c>
      <c r="E2784" s="1" t="s">
        <v>21</v>
      </c>
      <c r="F2784" s="1" t="s">
        <v>20</v>
      </c>
      <c r="G2784" s="1" t="s">
        <v>4778</v>
      </c>
      <c r="H2784" s="1" t="s">
        <v>15836</v>
      </c>
      <c r="I2784" s="5">
        <v>4102</v>
      </c>
      <c r="J2784" s="5">
        <v>39533623</v>
      </c>
      <c r="K2784" s="3">
        <f>+Tabella2026[[#This Row],[POP_2024]]/SUM(Tabella2026[POP_2024])</f>
        <v>6.9592109483080256E-5</v>
      </c>
      <c r="L2784" s="3">
        <f>+Tabella2026[[#This Row],[INCIDENZA POPOLAZIONE]]*(PLAFOND/2)</f>
        <v>20487.864837736714</v>
      </c>
      <c r="M2784" s="3">
        <f>+IFERROR(Tabella2026[[#This Row],[reddito_2024]]/Tabella2026[[#This Row],[POP_2024]],"")</f>
        <v>9637.6457825450998</v>
      </c>
      <c r="N2784" s="3">
        <f>+IF(Tabella2026[[#This Row],[REDDITO COMPLESSIVO PROCAPITE]]&lt;media_aggr_reddito_pc,(media_aggr_reddito_pc-Tabella2026[[#This Row],[REDDITO COMPLESSIVO PROCAPITE]]),0)</f>
        <v>8187.4202800636413</v>
      </c>
      <c r="O2784" s="3">
        <f>+Tabella2026[[#This Row],[DIFFERENZA REDDITO INFERIORE ALLA MEDIA DALLA MEDIA]]*Tabella2026[[#This Row],[POP_2024]]</f>
        <v>33584797.988821059</v>
      </c>
      <c r="P2784" s="3">
        <f>+Tabella2026[[#This Row],[POPOLAZIONE PER DIFFERENZA ]]/SUM(Tabella2026[[POPOLAZIONE PER DIFFERENZA ]])</f>
        <v>2.9795831787034178E-4</v>
      </c>
      <c r="Q2784" s="3">
        <f>+Tabella2026[[#This Row],[INCIDENZA POPOLAZIONE PER DIFFERENZA]]*(PLAFOND-SUM(Tabella2026[CONTRIBUTO SULLA BASE DELLA POPOLAZIONE]))</f>
        <v>87718.705312290578</v>
      </c>
      <c r="R2784" s="3">
        <f>+Tabella2026[[#This Row],[CONTRIBUTO SULLA BASE DELLA POPOLAZIONE]]+Tabella2026[[#This Row],[CONTRIBUTO SULLA BASE DEL REDDITO]]</f>
        <v>108206.57015002728</v>
      </c>
      <c r="S2784" s="3">
        <f>+Tabella2026[[#This Row],[CONTRIBUTO TOTALE]]/(PLAFOND/N_TESSERE)</f>
        <v>216.41314030005458</v>
      </c>
      <c r="T2784" s="3">
        <f>+MAX(CEILING(Tabella2026[[#This Row],[preDEF1]],1),1)</f>
        <v>217</v>
      </c>
      <c r="U2784" s="9">
        <f xml:space="preserve"> IF(ROW(Tabella2026[[#This Row],[preDEF2]]) - ROW(Tabella2026[[#Headers],[preDEF2]])&lt;=ABS(SUM(Tabella2026[preDEF2])-N_TESSERE),Tabella2026[[#This Row],[preDEF2]]-1,Tabella2026[[#This Row],[preDEF2]])</f>
        <v>216</v>
      </c>
      <c r="V2784" s="21">
        <f>+Tabella2026[[#This Row],[DEF - n. card]]*(PLAFOND/N_TESSERE)</f>
        <v>108000</v>
      </c>
      <c r="W2784" s="18"/>
    </row>
    <row r="2785" spans="2:23" x14ac:dyDescent="0.25">
      <c r="B2785" s="1" t="s">
        <v>5633</v>
      </c>
      <c r="C2785" s="2">
        <v>17086</v>
      </c>
      <c r="D2785" s="1" t="s">
        <v>5634</v>
      </c>
      <c r="E2785" s="1" t="s">
        <v>12</v>
      </c>
      <c r="F2785" s="1" t="s">
        <v>50</v>
      </c>
      <c r="G2785" s="1" t="s">
        <v>4778</v>
      </c>
      <c r="H2785" s="1" t="s">
        <v>15835</v>
      </c>
      <c r="I2785" s="5">
        <v>4102</v>
      </c>
      <c r="J2785" s="5">
        <v>71306507</v>
      </c>
      <c r="K2785" s="3">
        <f>+Tabella2026[[#This Row],[POP_2024]]/SUM(Tabella2026[POP_2024])</f>
        <v>6.9592109483080256E-5</v>
      </c>
      <c r="L2785" s="3">
        <f>+Tabella2026[[#This Row],[INCIDENZA POPOLAZIONE]]*(PLAFOND/2)</f>
        <v>20487.864837736714</v>
      </c>
      <c r="M2785" s="3">
        <f>+IFERROR(Tabella2026[[#This Row],[reddito_2024]]/Tabella2026[[#This Row],[POP_2024]],"")</f>
        <v>17383.351292052655</v>
      </c>
      <c r="N2785" s="3">
        <f>+IF(Tabella2026[[#This Row],[REDDITO COMPLESSIVO PROCAPITE]]&lt;media_aggr_reddito_pc,(media_aggr_reddito_pc-Tabella2026[[#This Row],[REDDITO COMPLESSIVO PROCAPITE]]),0)</f>
        <v>441.71477055608557</v>
      </c>
      <c r="O2785" s="3">
        <f>+Tabella2026[[#This Row],[DIFFERENZA REDDITO INFERIORE ALLA MEDIA DALLA MEDIA]]*Tabella2026[[#This Row],[POP_2024]]</f>
        <v>1811913.988821063</v>
      </c>
      <c r="P2785" s="3">
        <f>+Tabella2026[[#This Row],[POPOLAZIONE PER DIFFERENZA ]]/SUM(Tabella2026[[POPOLAZIONE PER DIFFERENZA ]])</f>
        <v>1.6074976672915119E-5</v>
      </c>
      <c r="Q2785" s="3">
        <f>+Tabella2026[[#This Row],[INCIDENZA POPOLAZIONE PER DIFFERENZA]]*(PLAFOND-SUM(Tabella2026[CONTRIBUTO SULLA BASE DELLA POPOLAZIONE]))</f>
        <v>4732.4610762737257</v>
      </c>
      <c r="R2785" s="3">
        <f>+Tabella2026[[#This Row],[CONTRIBUTO SULLA BASE DELLA POPOLAZIONE]]+Tabella2026[[#This Row],[CONTRIBUTO SULLA BASE DEL REDDITO]]</f>
        <v>25220.325914010438</v>
      </c>
      <c r="S2785" s="3">
        <f>+Tabella2026[[#This Row],[CONTRIBUTO TOTALE]]/(PLAFOND/N_TESSERE)</f>
        <v>50.440651828020876</v>
      </c>
      <c r="T2785" s="3">
        <f>+MAX(CEILING(Tabella2026[[#This Row],[preDEF1]],1),1)</f>
        <v>51</v>
      </c>
      <c r="U2785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785" s="21">
        <f>+Tabella2026[[#This Row],[DEF - n. card]]*(PLAFOND/N_TESSERE)</f>
        <v>25000</v>
      </c>
      <c r="W2785" s="18"/>
    </row>
    <row r="2786" spans="2:23" x14ac:dyDescent="0.25">
      <c r="B2786" s="1" t="s">
        <v>5655</v>
      </c>
      <c r="C2786" s="2">
        <v>68035</v>
      </c>
      <c r="D2786" s="1" t="s">
        <v>5656</v>
      </c>
      <c r="E2786" s="1" t="s">
        <v>96</v>
      </c>
      <c r="F2786" s="1" t="s">
        <v>95</v>
      </c>
      <c r="G2786" s="1" t="s">
        <v>4778</v>
      </c>
      <c r="H2786" s="1" t="s">
        <v>15836</v>
      </c>
      <c r="I2786" s="5">
        <v>4102</v>
      </c>
      <c r="J2786" s="5">
        <v>59061676</v>
      </c>
      <c r="K2786" s="3">
        <f>+Tabella2026[[#This Row],[POP_2024]]/SUM(Tabella2026[POP_2024])</f>
        <v>6.9592109483080256E-5</v>
      </c>
      <c r="L2786" s="3">
        <f>+Tabella2026[[#This Row],[INCIDENZA POPOLAZIONE]]*(PLAFOND/2)</f>
        <v>20487.864837736714</v>
      </c>
      <c r="M2786" s="3">
        <f>+IFERROR(Tabella2026[[#This Row],[reddito_2024]]/Tabella2026[[#This Row],[POP_2024]],"")</f>
        <v>14398.263286201853</v>
      </c>
      <c r="N2786" s="3">
        <f>+IF(Tabella2026[[#This Row],[REDDITO COMPLESSIVO PROCAPITE]]&lt;media_aggr_reddito_pc,(media_aggr_reddito_pc-Tabella2026[[#This Row],[REDDITO COMPLESSIVO PROCAPITE]]),0)</f>
        <v>3426.8027764068884</v>
      </c>
      <c r="O2786" s="3">
        <f>+Tabella2026[[#This Row],[DIFFERENZA REDDITO INFERIORE ALLA MEDIA DALLA MEDIA]]*Tabella2026[[#This Row],[POP_2024]]</f>
        <v>14056744.988821056</v>
      </c>
      <c r="P2786" s="3">
        <f>+Tabella2026[[#This Row],[POPOLAZIONE PER DIFFERENZA ]]/SUM(Tabella2026[[POPOLAZIONE PER DIFFERENZA ]])</f>
        <v>1.2470892613365104E-4</v>
      </c>
      <c r="Q2786" s="3">
        <f>+Tabella2026[[#This Row],[INCIDENZA POPOLAZIONE PER DIFFERENZA]]*(PLAFOND-SUM(Tabella2026[CONTRIBUTO SULLA BASE DELLA POPOLAZIONE]))</f>
        <v>36714.214322052416</v>
      </c>
      <c r="R2786" s="3">
        <f>+Tabella2026[[#This Row],[CONTRIBUTO SULLA BASE DELLA POPOLAZIONE]]+Tabella2026[[#This Row],[CONTRIBUTO SULLA BASE DEL REDDITO]]</f>
        <v>57202.079159789129</v>
      </c>
      <c r="S2786" s="3">
        <f>+Tabella2026[[#This Row],[CONTRIBUTO TOTALE]]/(PLAFOND/N_TESSERE)</f>
        <v>114.40415831957826</v>
      </c>
      <c r="T2786" s="3">
        <f>+MAX(CEILING(Tabella2026[[#This Row],[preDEF1]],1),1)</f>
        <v>115</v>
      </c>
      <c r="U2786" s="9">
        <f xml:space="preserve"> IF(ROW(Tabella2026[[#This Row],[preDEF2]]) - ROW(Tabella2026[[#Headers],[preDEF2]])&lt;=ABS(SUM(Tabella2026[preDEF2])-N_TESSERE),Tabella2026[[#This Row],[preDEF2]]-1,Tabella2026[[#This Row],[preDEF2]])</f>
        <v>114</v>
      </c>
      <c r="V2786" s="21">
        <f>+Tabella2026[[#This Row],[DEF - n. card]]*(PLAFOND/N_TESSERE)</f>
        <v>57000</v>
      </c>
      <c r="W2786" s="18"/>
    </row>
    <row r="2787" spans="2:23" x14ac:dyDescent="0.25">
      <c r="B2787" s="1" t="s">
        <v>5623</v>
      </c>
      <c r="C2787" s="2">
        <v>4143</v>
      </c>
      <c r="D2787" s="1" t="s">
        <v>5624</v>
      </c>
      <c r="E2787" s="1" t="s">
        <v>18</v>
      </c>
      <c r="F2787" s="1" t="s">
        <v>263</v>
      </c>
      <c r="G2787" s="1" t="s">
        <v>4778</v>
      </c>
      <c r="H2787" s="1" t="s">
        <v>15835</v>
      </c>
      <c r="I2787" s="5">
        <v>4099</v>
      </c>
      <c r="J2787" s="5">
        <v>80811418</v>
      </c>
      <c r="K2787" s="3">
        <f>+Tabella2026[[#This Row],[POP_2024]]/SUM(Tabella2026[POP_2024])</f>
        <v>6.9541213254789374E-5</v>
      </c>
      <c r="L2787" s="3">
        <f>+Tabella2026[[#This Row],[INCIDENZA POPOLAZIONE]]*(PLAFOND/2)</f>
        <v>20472.881026300052</v>
      </c>
      <c r="M2787" s="3">
        <f>+IFERROR(Tabella2026[[#This Row],[reddito_2024]]/Tabella2026[[#This Row],[POP_2024]],"")</f>
        <v>19714.91046596731</v>
      </c>
      <c r="N2787" s="3">
        <f>+IF(Tabella2026[[#This Row],[REDDITO COMPLESSIVO PROCAPITE]]&lt;media_aggr_reddito_pc,(media_aggr_reddito_pc-Tabella2026[[#This Row],[REDDITO COMPLESSIVO PROCAPITE]]),0)</f>
        <v>0</v>
      </c>
      <c r="O2787" s="3">
        <f>+Tabella2026[[#This Row],[DIFFERENZA REDDITO INFERIORE ALLA MEDIA DALLA MEDIA]]*Tabella2026[[#This Row],[POP_2024]]</f>
        <v>0</v>
      </c>
      <c r="P2787" s="3">
        <f>+Tabella2026[[#This Row],[POPOLAZIONE PER DIFFERENZA ]]/SUM(Tabella2026[[POPOLAZIONE PER DIFFERENZA ]])</f>
        <v>0</v>
      </c>
      <c r="Q2787" s="3">
        <f>+Tabella2026[[#This Row],[INCIDENZA POPOLAZIONE PER DIFFERENZA]]*(PLAFOND-SUM(Tabella2026[CONTRIBUTO SULLA BASE DELLA POPOLAZIONE]))</f>
        <v>0</v>
      </c>
      <c r="R2787" s="3">
        <f>+Tabella2026[[#This Row],[CONTRIBUTO SULLA BASE DELLA POPOLAZIONE]]+Tabella2026[[#This Row],[CONTRIBUTO SULLA BASE DEL REDDITO]]</f>
        <v>20472.881026300052</v>
      </c>
      <c r="S2787" s="3">
        <f>+Tabella2026[[#This Row],[CONTRIBUTO TOTALE]]/(PLAFOND/N_TESSERE)</f>
        <v>40.945762052600102</v>
      </c>
      <c r="T2787" s="3">
        <f>+MAX(CEILING(Tabella2026[[#This Row],[preDEF1]],1),1)</f>
        <v>41</v>
      </c>
      <c r="U2787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787" s="21">
        <f>+Tabella2026[[#This Row],[DEF - n. card]]*(PLAFOND/N_TESSERE)</f>
        <v>20000</v>
      </c>
      <c r="W2787" s="18"/>
    </row>
    <row r="2788" spans="2:23" x14ac:dyDescent="0.25">
      <c r="B2788" s="1" t="s">
        <v>5589</v>
      </c>
      <c r="C2788" s="2">
        <v>57044</v>
      </c>
      <c r="D2788" s="1" t="s">
        <v>5590</v>
      </c>
      <c r="E2788" s="1" t="s">
        <v>8</v>
      </c>
      <c r="F2788" s="1" t="s">
        <v>377</v>
      </c>
      <c r="G2788" s="1" t="s">
        <v>4778</v>
      </c>
      <c r="H2788" s="1" t="s">
        <v>15834</v>
      </c>
      <c r="I2788" s="5">
        <v>4098</v>
      </c>
      <c r="J2788" s="5">
        <v>63921446</v>
      </c>
      <c r="K2788" s="3">
        <f>+Tabella2026[[#This Row],[POP_2024]]/SUM(Tabella2026[POP_2024])</f>
        <v>6.9524247845359071E-5</v>
      </c>
      <c r="L2788" s="3">
        <f>+Tabella2026[[#This Row],[INCIDENZA POPOLAZIONE]]*(PLAFOND/2)</f>
        <v>20467.886422487827</v>
      </c>
      <c r="M2788" s="3">
        <f>+IFERROR(Tabella2026[[#This Row],[reddito_2024]]/Tabella2026[[#This Row],[POP_2024]],"")</f>
        <v>15598.205466081015</v>
      </c>
      <c r="N2788" s="3">
        <f>+IF(Tabella2026[[#This Row],[REDDITO COMPLESSIVO PROCAPITE]]&lt;media_aggr_reddito_pc,(media_aggr_reddito_pc-Tabella2026[[#This Row],[REDDITO COMPLESSIVO PROCAPITE]]),0)</f>
        <v>2226.8605965277256</v>
      </c>
      <c r="O2788" s="3">
        <f>+Tabella2026[[#This Row],[DIFFERENZA REDDITO INFERIORE ALLA MEDIA DALLA MEDIA]]*Tabella2026[[#This Row],[POP_2024]]</f>
        <v>9125674.7245706189</v>
      </c>
      <c r="P2788" s="3">
        <f>+Tabella2026[[#This Row],[POPOLAZIONE PER DIFFERENZA ]]/SUM(Tabella2026[[POPOLAZIONE PER DIFFERENZA ]])</f>
        <v>8.0961353147635971E-5</v>
      </c>
      <c r="Q2788" s="3">
        <f>+Tabella2026[[#This Row],[INCIDENZA POPOLAZIONE PER DIFFERENZA]]*(PLAFOND-SUM(Tabella2026[CONTRIBUTO SULLA BASE DELLA POPOLAZIONE]))</f>
        <v>23834.961645649266</v>
      </c>
      <c r="R2788" s="3">
        <f>+Tabella2026[[#This Row],[CONTRIBUTO SULLA BASE DELLA POPOLAZIONE]]+Tabella2026[[#This Row],[CONTRIBUTO SULLA BASE DEL REDDITO]]</f>
        <v>44302.848068137093</v>
      </c>
      <c r="S2788" s="3">
        <f>+Tabella2026[[#This Row],[CONTRIBUTO TOTALE]]/(PLAFOND/N_TESSERE)</f>
        <v>88.60569613627419</v>
      </c>
      <c r="T2788" s="3">
        <f>+MAX(CEILING(Tabella2026[[#This Row],[preDEF1]],1),1)</f>
        <v>89</v>
      </c>
      <c r="U2788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2788" s="21">
        <f>+Tabella2026[[#This Row],[DEF - n. card]]*(PLAFOND/N_TESSERE)</f>
        <v>44000</v>
      </c>
      <c r="W2788" s="18"/>
    </row>
    <row r="2789" spans="2:23" x14ac:dyDescent="0.25">
      <c r="B2789" s="1" t="s">
        <v>5561</v>
      </c>
      <c r="C2789" s="2">
        <v>60011</v>
      </c>
      <c r="D2789" s="1" t="s">
        <v>5562</v>
      </c>
      <c r="E2789" s="1" t="s">
        <v>8</v>
      </c>
      <c r="F2789" s="1" t="s">
        <v>397</v>
      </c>
      <c r="G2789" s="1" t="s">
        <v>4778</v>
      </c>
      <c r="H2789" s="1" t="s">
        <v>15834</v>
      </c>
      <c r="I2789" s="5">
        <v>4096</v>
      </c>
      <c r="J2789" s="5">
        <v>53462844</v>
      </c>
      <c r="K2789" s="3">
        <f>+Tabella2026[[#This Row],[POP_2024]]/SUM(Tabella2026[POP_2024])</f>
        <v>6.9490317026498478E-5</v>
      </c>
      <c r="L2789" s="3">
        <f>+Tabella2026[[#This Row],[INCIDENZA POPOLAZIONE]]*(PLAFOND/2)</f>
        <v>20457.897214863384</v>
      </c>
      <c r="M2789" s="3">
        <f>+IFERROR(Tabella2026[[#This Row],[reddito_2024]]/Tabella2026[[#This Row],[POP_2024]],"")</f>
        <v>13052.4521484375</v>
      </c>
      <c r="N2789" s="3">
        <f>+IF(Tabella2026[[#This Row],[REDDITO COMPLESSIVO PROCAPITE]]&lt;media_aggr_reddito_pc,(media_aggr_reddito_pc-Tabella2026[[#This Row],[REDDITO COMPLESSIVO PROCAPITE]]),0)</f>
        <v>4772.613914171241</v>
      </c>
      <c r="O2789" s="3">
        <f>+Tabella2026[[#This Row],[DIFFERENZA REDDITO INFERIORE ALLA MEDIA DALLA MEDIA]]*Tabella2026[[#This Row],[POP_2024]]</f>
        <v>19548626.592445403</v>
      </c>
      <c r="P2789" s="3">
        <f>+Tabella2026[[#This Row],[POPOLAZIONE PER DIFFERENZA ]]/SUM(Tabella2026[[POPOLAZIONE PER DIFFERENZA ]])</f>
        <v>1.7343191696729123E-4</v>
      </c>
      <c r="Q2789" s="3">
        <f>+Tabella2026[[#This Row],[INCIDENZA POPOLAZIONE PER DIFFERENZA]]*(PLAFOND-SUM(Tabella2026[CONTRIBUTO SULLA BASE DELLA POPOLAZIONE]))</f>
        <v>51058.226281233015</v>
      </c>
      <c r="R2789" s="3">
        <f>+Tabella2026[[#This Row],[CONTRIBUTO SULLA BASE DELLA POPOLAZIONE]]+Tabella2026[[#This Row],[CONTRIBUTO SULLA BASE DEL REDDITO]]</f>
        <v>71516.123496096407</v>
      </c>
      <c r="S2789" s="3">
        <f>+Tabella2026[[#This Row],[CONTRIBUTO TOTALE]]/(PLAFOND/N_TESSERE)</f>
        <v>143.03224699219282</v>
      </c>
      <c r="T2789" s="3">
        <f>+MAX(CEILING(Tabella2026[[#This Row],[preDEF1]],1),1)</f>
        <v>144</v>
      </c>
      <c r="U2789" s="9">
        <f xml:space="preserve"> IF(ROW(Tabella2026[[#This Row],[preDEF2]]) - ROW(Tabella2026[[#Headers],[preDEF2]])&lt;=ABS(SUM(Tabella2026[preDEF2])-N_TESSERE),Tabella2026[[#This Row],[preDEF2]]-1,Tabella2026[[#This Row],[preDEF2]])</f>
        <v>143</v>
      </c>
      <c r="V2789" s="21">
        <f>+Tabella2026[[#This Row],[DEF - n. card]]*(PLAFOND/N_TESSERE)</f>
        <v>71500</v>
      </c>
      <c r="W2789" s="18"/>
    </row>
    <row r="2790" spans="2:23" x14ac:dyDescent="0.25">
      <c r="B2790" s="1" t="s">
        <v>5657</v>
      </c>
      <c r="C2790" s="2">
        <v>43003</v>
      </c>
      <c r="D2790" s="1" t="s">
        <v>5658</v>
      </c>
      <c r="E2790" s="1" t="s">
        <v>117</v>
      </c>
      <c r="F2790" s="1" t="s">
        <v>411</v>
      </c>
      <c r="G2790" s="1" t="s">
        <v>4778</v>
      </c>
      <c r="H2790" s="1" t="s">
        <v>15834</v>
      </c>
      <c r="I2790" s="5">
        <v>4095</v>
      </c>
      <c r="J2790" s="5">
        <v>72913347</v>
      </c>
      <c r="K2790" s="3">
        <f>+Tabella2026[[#This Row],[POP_2024]]/SUM(Tabella2026[POP_2024])</f>
        <v>6.9473351617068175E-5</v>
      </c>
      <c r="L2790" s="3">
        <f>+Tabella2026[[#This Row],[INCIDENZA POPOLAZIONE]]*(PLAFOND/2)</f>
        <v>20452.902611051159</v>
      </c>
      <c r="M2790" s="3">
        <f>+IFERROR(Tabella2026[[#This Row],[reddito_2024]]/Tabella2026[[#This Row],[POP_2024]],"")</f>
        <v>17805.457142857143</v>
      </c>
      <c r="N2790" s="3">
        <f>+IF(Tabella2026[[#This Row],[REDDITO COMPLESSIVO PROCAPITE]]&lt;media_aggr_reddito_pc,(media_aggr_reddito_pc-Tabella2026[[#This Row],[REDDITO COMPLESSIVO PROCAPITE]]),0)</f>
        <v>19.608919751597568</v>
      </c>
      <c r="O2790" s="3">
        <f>+Tabella2026[[#This Row],[DIFFERENZA REDDITO INFERIORE ALLA MEDIA DALLA MEDIA]]*Tabella2026[[#This Row],[POP_2024]]</f>
        <v>80298.526382792043</v>
      </c>
      <c r="P2790" s="3">
        <f>+Tabella2026[[#This Row],[POPOLAZIONE PER DIFFERENZA ]]/SUM(Tabella2026[[POPOLAZIONE PER DIFFERENZA ]])</f>
        <v>7.1239415691729891E-7</v>
      </c>
      <c r="Q2790" s="3">
        <f>+Tabella2026[[#This Row],[INCIDENZA POPOLAZIONE PER DIFFERENZA]]*(PLAFOND-SUM(Tabella2026[CONTRIBUTO SULLA BASE DELLA POPOLAZIONE]))</f>
        <v>209.72830550083597</v>
      </c>
      <c r="R2790" s="3">
        <f>+Tabella2026[[#This Row],[CONTRIBUTO SULLA BASE DELLA POPOLAZIONE]]+Tabella2026[[#This Row],[CONTRIBUTO SULLA BASE DEL REDDITO]]</f>
        <v>20662.630916551996</v>
      </c>
      <c r="S2790" s="3">
        <f>+Tabella2026[[#This Row],[CONTRIBUTO TOTALE]]/(PLAFOND/N_TESSERE)</f>
        <v>41.325261833103994</v>
      </c>
      <c r="T2790" s="3">
        <f>+MAX(CEILING(Tabella2026[[#This Row],[preDEF1]],1),1)</f>
        <v>42</v>
      </c>
      <c r="U2790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90" s="21">
        <f>+Tabella2026[[#This Row],[DEF - n. card]]*(PLAFOND/N_TESSERE)</f>
        <v>20500</v>
      </c>
      <c r="W2790" s="18"/>
    </row>
    <row r="2791" spans="2:23" x14ac:dyDescent="0.25">
      <c r="B2791" s="1" t="s">
        <v>5553</v>
      </c>
      <c r="C2791" s="2">
        <v>23036</v>
      </c>
      <c r="D2791" s="1" t="s">
        <v>5554</v>
      </c>
      <c r="E2791" s="1" t="s">
        <v>38</v>
      </c>
      <c r="F2791" s="1" t="s">
        <v>37</v>
      </c>
      <c r="G2791" s="1" t="s">
        <v>4778</v>
      </c>
      <c r="H2791" s="1" t="s">
        <v>15835</v>
      </c>
      <c r="I2791" s="5">
        <v>4093</v>
      </c>
      <c r="J2791" s="5">
        <v>94218676</v>
      </c>
      <c r="K2791" s="3">
        <f>+Tabella2026[[#This Row],[POP_2024]]/SUM(Tabella2026[POP_2024])</f>
        <v>6.9439420798207582E-5</v>
      </c>
      <c r="L2791" s="3">
        <f>+Tabella2026[[#This Row],[INCIDENZA POPOLAZIONE]]*(PLAFOND/2)</f>
        <v>20442.913403426712</v>
      </c>
      <c r="M2791" s="3">
        <f>+IFERROR(Tabella2026[[#This Row],[reddito_2024]]/Tabella2026[[#This Row],[POP_2024]],"")</f>
        <v>23019.466406059124</v>
      </c>
      <c r="N2791" s="3">
        <f>+IF(Tabella2026[[#This Row],[REDDITO COMPLESSIVO PROCAPITE]]&lt;media_aggr_reddito_pc,(media_aggr_reddito_pc-Tabella2026[[#This Row],[REDDITO COMPLESSIVO PROCAPITE]]),0)</f>
        <v>0</v>
      </c>
      <c r="O2791" s="3">
        <f>+Tabella2026[[#This Row],[DIFFERENZA REDDITO INFERIORE ALLA MEDIA DALLA MEDIA]]*Tabella2026[[#This Row],[POP_2024]]</f>
        <v>0</v>
      </c>
      <c r="P2791" s="3">
        <f>+Tabella2026[[#This Row],[POPOLAZIONE PER DIFFERENZA ]]/SUM(Tabella2026[[POPOLAZIONE PER DIFFERENZA ]])</f>
        <v>0</v>
      </c>
      <c r="Q2791" s="3">
        <f>+Tabella2026[[#This Row],[INCIDENZA POPOLAZIONE PER DIFFERENZA]]*(PLAFOND-SUM(Tabella2026[CONTRIBUTO SULLA BASE DELLA POPOLAZIONE]))</f>
        <v>0</v>
      </c>
      <c r="R2791" s="3">
        <f>+Tabella2026[[#This Row],[CONTRIBUTO SULLA BASE DELLA POPOLAZIONE]]+Tabella2026[[#This Row],[CONTRIBUTO SULLA BASE DEL REDDITO]]</f>
        <v>20442.913403426712</v>
      </c>
      <c r="S2791" s="3">
        <f>+Tabella2026[[#This Row],[CONTRIBUTO TOTALE]]/(PLAFOND/N_TESSERE)</f>
        <v>40.885826806853423</v>
      </c>
      <c r="T2791" s="3">
        <f>+MAX(CEILING(Tabella2026[[#This Row],[preDEF1]],1),1)</f>
        <v>41</v>
      </c>
      <c r="U2791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791" s="21">
        <f>+Tabella2026[[#This Row],[DEF - n. card]]*(PLAFOND/N_TESSERE)</f>
        <v>20000</v>
      </c>
      <c r="W2791" s="18"/>
    </row>
    <row r="2792" spans="2:23" x14ac:dyDescent="0.25">
      <c r="B2792" s="1" t="s">
        <v>5751</v>
      </c>
      <c r="C2792" s="2">
        <v>17168</v>
      </c>
      <c r="D2792" s="1" t="s">
        <v>5752</v>
      </c>
      <c r="E2792" s="1" t="s">
        <v>12</v>
      </c>
      <c r="F2792" s="1" t="s">
        <v>50</v>
      </c>
      <c r="G2792" s="1" t="s">
        <v>4778</v>
      </c>
      <c r="H2792" s="1" t="s">
        <v>15835</v>
      </c>
      <c r="I2792" s="5">
        <v>4091</v>
      </c>
      <c r="J2792" s="5">
        <v>78206938</v>
      </c>
      <c r="K2792" s="3">
        <f>+Tabella2026[[#This Row],[POP_2024]]/SUM(Tabella2026[POP_2024])</f>
        <v>6.940548997934699E-5</v>
      </c>
      <c r="L2792" s="3">
        <f>+Tabella2026[[#This Row],[INCIDENZA POPOLAZIONE]]*(PLAFOND/2)</f>
        <v>20432.924195802269</v>
      </c>
      <c r="M2792" s="3">
        <f>+IFERROR(Tabella2026[[#This Row],[reddito_2024]]/Tabella2026[[#This Row],[POP_2024]],"")</f>
        <v>19116.82669274016</v>
      </c>
      <c r="N2792" s="3">
        <f>+IF(Tabella2026[[#This Row],[REDDITO COMPLESSIVO PROCAPITE]]&lt;media_aggr_reddito_pc,(media_aggr_reddito_pc-Tabella2026[[#This Row],[REDDITO COMPLESSIVO PROCAPITE]]),0)</f>
        <v>0</v>
      </c>
      <c r="O2792" s="3">
        <f>+Tabella2026[[#This Row],[DIFFERENZA REDDITO INFERIORE ALLA MEDIA DALLA MEDIA]]*Tabella2026[[#This Row],[POP_2024]]</f>
        <v>0</v>
      </c>
      <c r="P2792" s="3">
        <f>+Tabella2026[[#This Row],[POPOLAZIONE PER DIFFERENZA ]]/SUM(Tabella2026[[POPOLAZIONE PER DIFFERENZA ]])</f>
        <v>0</v>
      </c>
      <c r="Q2792" s="3">
        <f>+Tabella2026[[#This Row],[INCIDENZA POPOLAZIONE PER DIFFERENZA]]*(PLAFOND-SUM(Tabella2026[CONTRIBUTO SULLA BASE DELLA POPOLAZIONE]))</f>
        <v>0</v>
      </c>
      <c r="R2792" s="3">
        <f>+Tabella2026[[#This Row],[CONTRIBUTO SULLA BASE DELLA POPOLAZIONE]]+Tabella2026[[#This Row],[CONTRIBUTO SULLA BASE DEL REDDITO]]</f>
        <v>20432.924195802269</v>
      </c>
      <c r="S2792" s="3">
        <f>+Tabella2026[[#This Row],[CONTRIBUTO TOTALE]]/(PLAFOND/N_TESSERE)</f>
        <v>40.865848391604537</v>
      </c>
      <c r="T2792" s="3">
        <f>+MAX(CEILING(Tabella2026[[#This Row],[preDEF1]],1),1)</f>
        <v>41</v>
      </c>
      <c r="U2792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792" s="21">
        <f>+Tabella2026[[#This Row],[DEF - n. card]]*(PLAFOND/N_TESSERE)</f>
        <v>20000</v>
      </c>
      <c r="W2792" s="18"/>
    </row>
    <row r="2793" spans="2:23" x14ac:dyDescent="0.25">
      <c r="B2793" s="1" t="s">
        <v>5523</v>
      </c>
      <c r="C2793" s="2">
        <v>73028</v>
      </c>
      <c r="D2793" s="1" t="s">
        <v>5524</v>
      </c>
      <c r="E2793" s="1" t="s">
        <v>33</v>
      </c>
      <c r="F2793" s="1" t="s">
        <v>56</v>
      </c>
      <c r="G2793" s="1" t="s">
        <v>4778</v>
      </c>
      <c r="H2793" s="1" t="s">
        <v>15836</v>
      </c>
      <c r="I2793" s="5">
        <v>4090</v>
      </c>
      <c r="J2793" s="5">
        <v>50397924</v>
      </c>
      <c r="K2793" s="3">
        <f>+Tabella2026[[#This Row],[POP_2024]]/SUM(Tabella2026[POP_2024])</f>
        <v>6.9388524569916686E-5</v>
      </c>
      <c r="L2793" s="3">
        <f>+Tabella2026[[#This Row],[INCIDENZA POPOLAZIONE]]*(PLAFOND/2)</f>
        <v>20427.929591990043</v>
      </c>
      <c r="M2793" s="3">
        <f>+IFERROR(Tabella2026[[#This Row],[reddito_2024]]/Tabella2026[[#This Row],[POP_2024]],"")</f>
        <v>12322.230806845966</v>
      </c>
      <c r="N2793" s="3">
        <f>+IF(Tabella2026[[#This Row],[REDDITO COMPLESSIVO PROCAPITE]]&lt;media_aggr_reddito_pc,(media_aggr_reddito_pc-Tabella2026[[#This Row],[REDDITO COMPLESSIVO PROCAPITE]]),0)</f>
        <v>5502.835255762775</v>
      </c>
      <c r="O2793" s="3">
        <f>+Tabella2026[[#This Row],[DIFFERENZA REDDITO INFERIORE ALLA MEDIA DALLA MEDIA]]*Tabella2026[[#This Row],[POP_2024]]</f>
        <v>22506596.196069751</v>
      </c>
      <c r="P2793" s="3">
        <f>+Tabella2026[[#This Row],[POPOLAZIONE PER DIFFERENZA ]]/SUM(Tabella2026[[POPOLAZIONE PER DIFFERENZA ]])</f>
        <v>1.9967449397194898E-4</v>
      </c>
      <c r="Q2793" s="3">
        <f>+Tabella2026[[#This Row],[INCIDENZA POPOLAZIONE PER DIFFERENZA]]*(PLAFOND-SUM(Tabella2026[CONTRIBUTO SULLA BASE DELLA POPOLAZIONE]))</f>
        <v>58784.021269471537</v>
      </c>
      <c r="R2793" s="3">
        <f>+Tabella2026[[#This Row],[CONTRIBUTO SULLA BASE DELLA POPOLAZIONE]]+Tabella2026[[#This Row],[CONTRIBUTO SULLA BASE DEL REDDITO]]</f>
        <v>79211.950861461577</v>
      </c>
      <c r="S2793" s="3">
        <f>+Tabella2026[[#This Row],[CONTRIBUTO TOTALE]]/(PLAFOND/N_TESSERE)</f>
        <v>158.42390172292315</v>
      </c>
      <c r="T2793" s="3">
        <f>+MAX(CEILING(Tabella2026[[#This Row],[preDEF1]],1),1)</f>
        <v>159</v>
      </c>
      <c r="U2793" s="9">
        <f xml:space="preserve"> IF(ROW(Tabella2026[[#This Row],[preDEF2]]) - ROW(Tabella2026[[#Headers],[preDEF2]])&lt;=ABS(SUM(Tabella2026[preDEF2])-N_TESSERE),Tabella2026[[#This Row],[preDEF2]]-1,Tabella2026[[#This Row],[preDEF2]])</f>
        <v>158</v>
      </c>
      <c r="V2793" s="21">
        <f>+Tabella2026[[#This Row],[DEF - n. card]]*(PLAFOND/N_TESSERE)</f>
        <v>79000</v>
      </c>
      <c r="W2793" s="18"/>
    </row>
    <row r="2794" spans="2:23" x14ac:dyDescent="0.25">
      <c r="B2794" s="1" t="s">
        <v>5627</v>
      </c>
      <c r="C2794" s="2">
        <v>59012</v>
      </c>
      <c r="D2794" s="1" t="s">
        <v>5628</v>
      </c>
      <c r="E2794" s="1" t="s">
        <v>8</v>
      </c>
      <c r="F2794" s="1" t="s">
        <v>84</v>
      </c>
      <c r="G2794" s="1" t="s">
        <v>4778</v>
      </c>
      <c r="H2794" s="1" t="s">
        <v>15834</v>
      </c>
      <c r="I2794" s="5">
        <v>4088</v>
      </c>
      <c r="J2794" s="5">
        <v>55010490</v>
      </c>
      <c r="K2794" s="3">
        <f>+Tabella2026[[#This Row],[POP_2024]]/SUM(Tabella2026[POP_2024])</f>
        <v>6.9354593751056094E-5</v>
      </c>
      <c r="L2794" s="3">
        <f>+Tabella2026[[#This Row],[INCIDENZA POPOLAZIONE]]*(PLAFOND/2)</f>
        <v>20417.9403843656</v>
      </c>
      <c r="M2794" s="3">
        <f>+IFERROR(Tabella2026[[#This Row],[reddito_2024]]/Tabella2026[[#This Row],[POP_2024]],"")</f>
        <v>13456.577788649707</v>
      </c>
      <c r="N2794" s="3">
        <f>+IF(Tabella2026[[#This Row],[REDDITO COMPLESSIVO PROCAPITE]]&lt;media_aggr_reddito_pc,(media_aggr_reddito_pc-Tabella2026[[#This Row],[REDDITO COMPLESSIVO PROCAPITE]]),0)</f>
        <v>4368.4882739590339</v>
      </c>
      <c r="O2794" s="3">
        <f>+Tabella2026[[#This Row],[DIFFERENZA REDDITO INFERIORE ALLA MEDIA DALLA MEDIA]]*Tabella2026[[#This Row],[POP_2024]]</f>
        <v>17858380.06394453</v>
      </c>
      <c r="P2794" s="3">
        <f>+Tabella2026[[#This Row],[POPOLAZIONE PER DIFFERENZA ]]/SUM(Tabella2026[[POPOLAZIONE PER DIFFERENZA ]])</f>
        <v>1.5843635223035461E-4</v>
      </c>
      <c r="Q2794" s="3">
        <f>+Tabella2026[[#This Row],[INCIDENZA POPOLAZIONE PER DIFFERENZA]]*(PLAFOND-SUM(Tabella2026[CONTRIBUTO SULLA BASE DELLA POPOLAZIONE]))</f>
        <v>46643.543269352413</v>
      </c>
      <c r="R2794" s="3">
        <f>+Tabella2026[[#This Row],[CONTRIBUTO SULLA BASE DELLA POPOLAZIONE]]+Tabella2026[[#This Row],[CONTRIBUTO SULLA BASE DEL REDDITO]]</f>
        <v>67061.483653718009</v>
      </c>
      <c r="S2794" s="3">
        <f>+Tabella2026[[#This Row],[CONTRIBUTO TOTALE]]/(PLAFOND/N_TESSERE)</f>
        <v>134.12296730743603</v>
      </c>
      <c r="T2794" s="3">
        <f>+MAX(CEILING(Tabella2026[[#This Row],[preDEF1]],1),1)</f>
        <v>135</v>
      </c>
      <c r="U2794" s="9">
        <f xml:space="preserve"> IF(ROW(Tabella2026[[#This Row],[preDEF2]]) - ROW(Tabella2026[[#Headers],[preDEF2]])&lt;=ABS(SUM(Tabella2026[preDEF2])-N_TESSERE),Tabella2026[[#This Row],[preDEF2]]-1,Tabella2026[[#This Row],[preDEF2]])</f>
        <v>134</v>
      </c>
      <c r="V2794" s="21">
        <f>+Tabella2026[[#This Row],[DEF - n. card]]*(PLAFOND/N_TESSERE)</f>
        <v>67000</v>
      </c>
      <c r="W2794" s="18"/>
    </row>
    <row r="2795" spans="2:23" x14ac:dyDescent="0.25">
      <c r="B2795" s="1" t="s">
        <v>5587</v>
      </c>
      <c r="C2795" s="2">
        <v>113020</v>
      </c>
      <c r="D2795" s="1" t="s">
        <v>5588</v>
      </c>
      <c r="E2795" s="1" t="s">
        <v>76</v>
      </c>
      <c r="F2795" s="1" t="s">
        <v>15837</v>
      </c>
      <c r="G2795" s="1" t="s">
        <v>4778</v>
      </c>
      <c r="H2795" s="1" t="s">
        <v>15836</v>
      </c>
      <c r="I2795" s="5">
        <v>4084</v>
      </c>
      <c r="J2795" s="5">
        <v>65189628</v>
      </c>
      <c r="K2795" s="3">
        <f>+Tabella2026[[#This Row],[POP_2024]]/SUM(Tabella2026[POP_2024])</f>
        <v>6.9286732113334908E-5</v>
      </c>
      <c r="L2795" s="3">
        <f>+Tabella2026[[#This Row],[INCIDENZA POPOLAZIONE]]*(PLAFOND/2)</f>
        <v>20397.961969116714</v>
      </c>
      <c r="M2795" s="3">
        <f>+IFERROR(Tabella2026[[#This Row],[reddito_2024]]/Tabella2026[[#This Row],[POP_2024]],"")</f>
        <v>15962.200783545544</v>
      </c>
      <c r="N2795" s="3">
        <f>+IF(Tabella2026[[#This Row],[REDDITO COMPLESSIVO PROCAPITE]]&lt;media_aggr_reddito_pc,(media_aggr_reddito_pc-Tabella2026[[#This Row],[REDDITO COMPLESSIVO PROCAPITE]]),0)</f>
        <v>1862.8652790631968</v>
      </c>
      <c r="O2795" s="3">
        <f>+Tabella2026[[#This Row],[DIFFERENZA REDDITO INFERIORE ALLA MEDIA DALLA MEDIA]]*Tabella2026[[#This Row],[POP_2024]]</f>
        <v>7607941.7996940957</v>
      </c>
      <c r="P2795" s="3">
        <f>+Tabella2026[[#This Row],[POPOLAZIONE PER DIFFERENZA ]]/SUM(Tabella2026[[POPOLAZIONE PER DIFFERENZA ]])</f>
        <v>6.7496298231326278E-5</v>
      </c>
      <c r="Q2795" s="3">
        <f>+Tabella2026[[#This Row],[INCIDENZA POPOLAZIONE PER DIFFERENZA]]*(PLAFOND-SUM(Tabella2026[CONTRIBUTO SULLA BASE DELLA POPOLAZIONE]))</f>
        <v>19870.859577078863</v>
      </c>
      <c r="R2795" s="3">
        <f>+Tabella2026[[#This Row],[CONTRIBUTO SULLA BASE DELLA POPOLAZIONE]]+Tabella2026[[#This Row],[CONTRIBUTO SULLA BASE DEL REDDITO]]</f>
        <v>40268.821546195577</v>
      </c>
      <c r="S2795" s="3">
        <f>+Tabella2026[[#This Row],[CONTRIBUTO TOTALE]]/(PLAFOND/N_TESSERE)</f>
        <v>80.53764309239115</v>
      </c>
      <c r="T2795" s="3">
        <f>+MAX(CEILING(Tabella2026[[#This Row],[preDEF1]],1),1)</f>
        <v>81</v>
      </c>
      <c r="U2795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2795" s="21">
        <f>+Tabella2026[[#This Row],[DEF - n. card]]*(PLAFOND/N_TESSERE)</f>
        <v>40000</v>
      </c>
      <c r="W2795" s="18"/>
    </row>
    <row r="2796" spans="2:23" x14ac:dyDescent="0.25">
      <c r="B2796" s="1" t="s">
        <v>5421</v>
      </c>
      <c r="C2796" s="2">
        <v>82060</v>
      </c>
      <c r="D2796" s="1" t="s">
        <v>5422</v>
      </c>
      <c r="E2796" s="1" t="s">
        <v>21</v>
      </c>
      <c r="F2796" s="1" t="s">
        <v>20</v>
      </c>
      <c r="G2796" s="1" t="s">
        <v>4778</v>
      </c>
      <c r="H2796" s="1" t="s">
        <v>15836</v>
      </c>
      <c r="I2796" s="5">
        <v>4082</v>
      </c>
      <c r="J2796" s="5">
        <v>45378917</v>
      </c>
      <c r="K2796" s="3">
        <f>+Tabella2026[[#This Row],[POP_2024]]/SUM(Tabella2026[POP_2024])</f>
        <v>6.9252801294474316E-5</v>
      </c>
      <c r="L2796" s="3">
        <f>+Tabella2026[[#This Row],[INCIDENZA POPOLAZIONE]]*(PLAFOND/2)</f>
        <v>20387.972761492267</v>
      </c>
      <c r="M2796" s="3">
        <f>+IFERROR(Tabella2026[[#This Row],[reddito_2024]]/Tabella2026[[#This Row],[POP_2024]],"")</f>
        <v>11116.834149926506</v>
      </c>
      <c r="N2796" s="3">
        <f>+IF(Tabella2026[[#This Row],[REDDITO COMPLESSIVO PROCAPITE]]&lt;media_aggr_reddito_pc,(media_aggr_reddito_pc-Tabella2026[[#This Row],[REDDITO COMPLESSIVO PROCAPITE]]),0)</f>
        <v>6708.2319126822349</v>
      </c>
      <c r="O2796" s="3">
        <f>+Tabella2026[[#This Row],[DIFFERENZA REDDITO INFERIORE ALLA MEDIA DALLA MEDIA]]*Tabella2026[[#This Row],[POP_2024]]</f>
        <v>27383002.667568881</v>
      </c>
      <c r="P2796" s="3">
        <f>+Tabella2026[[#This Row],[POPOLAZIONE PER DIFFERENZA ]]/SUM(Tabella2026[[POPOLAZIONE PER DIFFERENZA ]])</f>
        <v>2.4293709957057608E-4</v>
      </c>
      <c r="Q2796" s="3">
        <f>+Tabella2026[[#This Row],[INCIDENZA POPOLAZIONE PER DIFFERENZA]]*(PLAFOND-SUM(Tabella2026[CONTRIBUTO SULLA BASE DELLA POPOLAZIONE]))</f>
        <v>71520.499910753206</v>
      </c>
      <c r="R2796" s="3">
        <f>+Tabella2026[[#This Row],[CONTRIBUTO SULLA BASE DELLA POPOLAZIONE]]+Tabella2026[[#This Row],[CONTRIBUTO SULLA BASE DEL REDDITO]]</f>
        <v>91908.472672245465</v>
      </c>
      <c r="S2796" s="3">
        <f>+Tabella2026[[#This Row],[CONTRIBUTO TOTALE]]/(PLAFOND/N_TESSERE)</f>
        <v>183.81694534449093</v>
      </c>
      <c r="T2796" s="3">
        <f>+MAX(CEILING(Tabella2026[[#This Row],[preDEF1]],1),1)</f>
        <v>184</v>
      </c>
      <c r="U2796" s="9">
        <f xml:space="preserve"> IF(ROW(Tabella2026[[#This Row],[preDEF2]]) - ROW(Tabella2026[[#Headers],[preDEF2]])&lt;=ABS(SUM(Tabella2026[preDEF2])-N_TESSERE),Tabella2026[[#This Row],[preDEF2]]-1,Tabella2026[[#This Row],[preDEF2]])</f>
        <v>183</v>
      </c>
      <c r="V2796" s="21">
        <f>+Tabella2026[[#This Row],[DEF - n. card]]*(PLAFOND/N_TESSERE)</f>
        <v>91500</v>
      </c>
      <c r="W2796" s="18"/>
    </row>
    <row r="2797" spans="2:23" x14ac:dyDescent="0.25">
      <c r="B2797" s="1" t="s">
        <v>5591</v>
      </c>
      <c r="C2797" s="2">
        <v>20054</v>
      </c>
      <c r="D2797" s="1" t="s">
        <v>5592</v>
      </c>
      <c r="E2797" s="1" t="s">
        <v>12</v>
      </c>
      <c r="F2797" s="1" t="s">
        <v>332</v>
      </c>
      <c r="G2797" s="1" t="s">
        <v>4778</v>
      </c>
      <c r="H2797" s="1" t="s">
        <v>15835</v>
      </c>
      <c r="I2797" s="5">
        <v>4080</v>
      </c>
      <c r="J2797" s="5">
        <v>82707307</v>
      </c>
      <c r="K2797" s="3">
        <f>+Tabella2026[[#This Row],[POP_2024]]/SUM(Tabella2026[POP_2024])</f>
        <v>6.9218870475613723E-5</v>
      </c>
      <c r="L2797" s="3">
        <f>+Tabella2026[[#This Row],[INCIDENZA POPOLAZIONE]]*(PLAFOND/2)</f>
        <v>20377.983553867824</v>
      </c>
      <c r="M2797" s="3">
        <f>+IFERROR(Tabella2026[[#This Row],[reddito_2024]]/Tabella2026[[#This Row],[POP_2024]],"")</f>
        <v>20271.398774509806</v>
      </c>
      <c r="N2797" s="3">
        <f>+IF(Tabella2026[[#This Row],[REDDITO COMPLESSIVO PROCAPITE]]&lt;media_aggr_reddito_pc,(media_aggr_reddito_pc-Tabella2026[[#This Row],[REDDITO COMPLESSIVO PROCAPITE]]),0)</f>
        <v>0</v>
      </c>
      <c r="O2797" s="3">
        <f>+Tabella2026[[#This Row],[DIFFERENZA REDDITO INFERIORE ALLA MEDIA DALLA MEDIA]]*Tabella2026[[#This Row],[POP_2024]]</f>
        <v>0</v>
      </c>
      <c r="P2797" s="3">
        <f>+Tabella2026[[#This Row],[POPOLAZIONE PER DIFFERENZA ]]/SUM(Tabella2026[[POPOLAZIONE PER DIFFERENZA ]])</f>
        <v>0</v>
      </c>
      <c r="Q2797" s="3">
        <f>+Tabella2026[[#This Row],[INCIDENZA POPOLAZIONE PER DIFFERENZA]]*(PLAFOND-SUM(Tabella2026[CONTRIBUTO SULLA BASE DELLA POPOLAZIONE]))</f>
        <v>0</v>
      </c>
      <c r="R2797" s="3">
        <f>+Tabella2026[[#This Row],[CONTRIBUTO SULLA BASE DELLA POPOLAZIONE]]+Tabella2026[[#This Row],[CONTRIBUTO SULLA BASE DEL REDDITO]]</f>
        <v>20377.983553867824</v>
      </c>
      <c r="S2797" s="3">
        <f>+Tabella2026[[#This Row],[CONTRIBUTO TOTALE]]/(PLAFOND/N_TESSERE)</f>
        <v>40.75596710773565</v>
      </c>
      <c r="T2797" s="3">
        <f>+MAX(CEILING(Tabella2026[[#This Row],[preDEF1]],1),1)</f>
        <v>41</v>
      </c>
      <c r="U2797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797" s="21">
        <f>+Tabella2026[[#This Row],[DEF - n. card]]*(PLAFOND/N_TESSERE)</f>
        <v>20000</v>
      </c>
      <c r="W2797" s="18"/>
    </row>
    <row r="2798" spans="2:23" x14ac:dyDescent="0.25">
      <c r="B2798" s="1" t="s">
        <v>5479</v>
      </c>
      <c r="C2798" s="2">
        <v>85003</v>
      </c>
      <c r="D2798" s="1" t="s">
        <v>5480</v>
      </c>
      <c r="E2798" s="1" t="s">
        <v>21</v>
      </c>
      <c r="F2798" s="1" t="s">
        <v>189</v>
      </c>
      <c r="G2798" s="1" t="s">
        <v>4778</v>
      </c>
      <c r="H2798" s="1" t="s">
        <v>15836</v>
      </c>
      <c r="I2798" s="5">
        <v>4079</v>
      </c>
      <c r="J2798" s="5">
        <v>47599330</v>
      </c>
      <c r="K2798" s="3">
        <f>+Tabella2026[[#This Row],[POP_2024]]/SUM(Tabella2026[POP_2024])</f>
        <v>6.920190506618342E-5</v>
      </c>
      <c r="L2798" s="3">
        <f>+Tabella2026[[#This Row],[INCIDENZA POPOLAZIONE]]*(PLAFOND/2)</f>
        <v>20372.988950055598</v>
      </c>
      <c r="M2798" s="3">
        <f>+IFERROR(Tabella2026[[#This Row],[reddito_2024]]/Tabella2026[[#This Row],[POP_2024]],"")</f>
        <v>11669.362588869821</v>
      </c>
      <c r="N2798" s="3">
        <f>+IF(Tabella2026[[#This Row],[REDDITO COMPLESSIVO PROCAPITE]]&lt;media_aggr_reddito_pc,(media_aggr_reddito_pc-Tabella2026[[#This Row],[REDDITO COMPLESSIVO PROCAPITE]]),0)</f>
        <v>6155.7034737389204</v>
      </c>
      <c r="O2798" s="3">
        <f>+Tabella2026[[#This Row],[DIFFERENZA REDDITO INFERIORE ALLA MEDIA DALLA MEDIA]]*Tabella2026[[#This Row],[POP_2024]]</f>
        <v>25109114.469381057</v>
      </c>
      <c r="P2798" s="3">
        <f>+Tabella2026[[#This Row],[POPOLAZIONE PER DIFFERENZA ]]/SUM(Tabella2026[[POPOLAZIONE PER DIFFERENZA ]])</f>
        <v>2.2276357038088777E-4</v>
      </c>
      <c r="Q2798" s="3">
        <f>+Tabella2026[[#This Row],[INCIDENZA POPOLAZIONE PER DIFFERENZA]]*(PLAFOND-SUM(Tabella2026[CONTRIBUTO SULLA BASE DELLA POPOLAZIONE]))</f>
        <v>65581.428047455833</v>
      </c>
      <c r="R2798" s="3">
        <f>+Tabella2026[[#This Row],[CONTRIBUTO SULLA BASE DELLA POPOLAZIONE]]+Tabella2026[[#This Row],[CONTRIBUTO SULLA BASE DEL REDDITO]]</f>
        <v>85954.416997511435</v>
      </c>
      <c r="S2798" s="3">
        <f>+Tabella2026[[#This Row],[CONTRIBUTO TOTALE]]/(PLAFOND/N_TESSERE)</f>
        <v>171.90883399502286</v>
      </c>
      <c r="T2798" s="3">
        <f>+MAX(CEILING(Tabella2026[[#This Row],[preDEF1]],1),1)</f>
        <v>172</v>
      </c>
      <c r="U2798" s="9">
        <f xml:space="preserve"> IF(ROW(Tabella2026[[#This Row],[preDEF2]]) - ROW(Tabella2026[[#Headers],[preDEF2]])&lt;=ABS(SUM(Tabella2026[preDEF2])-N_TESSERE),Tabella2026[[#This Row],[preDEF2]]-1,Tabella2026[[#This Row],[preDEF2]])</f>
        <v>171</v>
      </c>
      <c r="V2798" s="21">
        <f>+Tabella2026[[#This Row],[DEF - n. card]]*(PLAFOND/N_TESSERE)</f>
        <v>85500</v>
      </c>
      <c r="W2798" s="18"/>
    </row>
    <row r="2799" spans="2:23" x14ac:dyDescent="0.25">
      <c r="B2799" s="1" t="s">
        <v>5603</v>
      </c>
      <c r="C2799" s="2">
        <v>1116</v>
      </c>
      <c r="D2799" s="1" t="s">
        <v>5604</v>
      </c>
      <c r="E2799" s="1" t="s">
        <v>18</v>
      </c>
      <c r="F2799" s="1" t="s">
        <v>17</v>
      </c>
      <c r="G2799" s="1" t="s">
        <v>4778</v>
      </c>
      <c r="H2799" s="1" t="s">
        <v>15835</v>
      </c>
      <c r="I2799" s="5">
        <v>4077</v>
      </c>
      <c r="J2799" s="5">
        <v>88645919</v>
      </c>
      <c r="K2799" s="3">
        <f>+Tabella2026[[#This Row],[POP_2024]]/SUM(Tabella2026[POP_2024])</f>
        <v>6.9167974247322827E-5</v>
      </c>
      <c r="L2799" s="3">
        <f>+Tabella2026[[#This Row],[INCIDENZA POPOLAZIONE]]*(PLAFOND/2)</f>
        <v>20362.999742431155</v>
      </c>
      <c r="M2799" s="3">
        <f>+IFERROR(Tabella2026[[#This Row],[reddito_2024]]/Tabella2026[[#This Row],[POP_2024]],"")</f>
        <v>21742.928378709836</v>
      </c>
      <c r="N2799" s="3">
        <f>+IF(Tabella2026[[#This Row],[REDDITO COMPLESSIVO PROCAPITE]]&lt;media_aggr_reddito_pc,(media_aggr_reddito_pc-Tabella2026[[#This Row],[REDDITO COMPLESSIVO PROCAPITE]]),0)</f>
        <v>0</v>
      </c>
      <c r="O2799" s="3">
        <f>+Tabella2026[[#This Row],[DIFFERENZA REDDITO INFERIORE ALLA MEDIA DALLA MEDIA]]*Tabella2026[[#This Row],[POP_2024]]</f>
        <v>0</v>
      </c>
      <c r="P2799" s="3">
        <f>+Tabella2026[[#This Row],[POPOLAZIONE PER DIFFERENZA ]]/SUM(Tabella2026[[POPOLAZIONE PER DIFFERENZA ]])</f>
        <v>0</v>
      </c>
      <c r="Q2799" s="3">
        <f>+Tabella2026[[#This Row],[INCIDENZA POPOLAZIONE PER DIFFERENZA]]*(PLAFOND-SUM(Tabella2026[CONTRIBUTO SULLA BASE DELLA POPOLAZIONE]))</f>
        <v>0</v>
      </c>
      <c r="R2799" s="3">
        <f>+Tabella2026[[#This Row],[CONTRIBUTO SULLA BASE DELLA POPOLAZIONE]]+Tabella2026[[#This Row],[CONTRIBUTO SULLA BASE DEL REDDITO]]</f>
        <v>20362.999742431155</v>
      </c>
      <c r="S2799" s="3">
        <f>+Tabella2026[[#This Row],[CONTRIBUTO TOTALE]]/(PLAFOND/N_TESSERE)</f>
        <v>40.725999484862307</v>
      </c>
      <c r="T2799" s="3">
        <f>+MAX(CEILING(Tabella2026[[#This Row],[preDEF1]],1),1)</f>
        <v>41</v>
      </c>
      <c r="U2799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799" s="21">
        <f>+Tabella2026[[#This Row],[DEF - n. card]]*(PLAFOND/N_TESSERE)</f>
        <v>20000</v>
      </c>
      <c r="W2799" s="18"/>
    </row>
    <row r="2800" spans="2:23" x14ac:dyDescent="0.25">
      <c r="B2800" s="1" t="s">
        <v>5599</v>
      </c>
      <c r="C2800" s="2">
        <v>60005</v>
      </c>
      <c r="D2800" s="1" t="s">
        <v>5600</v>
      </c>
      <c r="E2800" s="1" t="s">
        <v>8</v>
      </c>
      <c r="F2800" s="1" t="s">
        <v>397</v>
      </c>
      <c r="G2800" s="1" t="s">
        <v>4778</v>
      </c>
      <c r="H2800" s="1" t="s">
        <v>15834</v>
      </c>
      <c r="I2800" s="5">
        <v>4075</v>
      </c>
      <c r="J2800" s="5">
        <v>50812305</v>
      </c>
      <c r="K2800" s="3">
        <f>+Tabella2026[[#This Row],[POP_2024]]/SUM(Tabella2026[POP_2024])</f>
        <v>6.9134043428462235E-5</v>
      </c>
      <c r="L2800" s="3">
        <f>+Tabella2026[[#This Row],[INCIDENZA POPOLAZIONE]]*(PLAFOND/2)</f>
        <v>20353.010534806712</v>
      </c>
      <c r="M2800" s="3">
        <f>+IFERROR(Tabella2026[[#This Row],[reddito_2024]]/Tabella2026[[#This Row],[POP_2024]],"")</f>
        <v>12469.277300613498</v>
      </c>
      <c r="N2800" s="3">
        <f>+IF(Tabella2026[[#This Row],[REDDITO COMPLESSIVO PROCAPITE]]&lt;media_aggr_reddito_pc,(media_aggr_reddito_pc-Tabella2026[[#This Row],[REDDITO COMPLESSIVO PROCAPITE]]),0)</f>
        <v>5355.7887619952435</v>
      </c>
      <c r="O2800" s="3">
        <f>+Tabella2026[[#This Row],[DIFFERENZA REDDITO INFERIORE ALLA MEDIA DALLA MEDIA]]*Tabella2026[[#This Row],[POP_2024]]</f>
        <v>21824839.205130618</v>
      </c>
      <c r="P2800" s="3">
        <f>+Tabella2026[[#This Row],[POPOLAZIONE PER DIFFERENZA ]]/SUM(Tabella2026[[POPOLAZIONE PER DIFFERENZA ]])</f>
        <v>1.9362606794645423E-4</v>
      </c>
      <c r="Q2800" s="3">
        <f>+Tabella2026[[#This Row],[INCIDENZA POPOLAZIONE PER DIFFERENZA]]*(PLAFOND-SUM(Tabella2026[CONTRIBUTO SULLA BASE DELLA POPOLAZIONE]))</f>
        <v>57003.369183885399</v>
      </c>
      <c r="R2800" s="3">
        <f>+Tabella2026[[#This Row],[CONTRIBUTO SULLA BASE DELLA POPOLAZIONE]]+Tabella2026[[#This Row],[CONTRIBUTO SULLA BASE DEL REDDITO]]</f>
        <v>77356.379718692115</v>
      </c>
      <c r="S2800" s="3">
        <f>+Tabella2026[[#This Row],[CONTRIBUTO TOTALE]]/(PLAFOND/N_TESSERE)</f>
        <v>154.71275943738422</v>
      </c>
      <c r="T2800" s="3">
        <f>+MAX(CEILING(Tabella2026[[#This Row],[preDEF1]],1),1)</f>
        <v>155</v>
      </c>
      <c r="U2800" s="9">
        <f xml:space="preserve"> IF(ROW(Tabella2026[[#This Row],[preDEF2]]) - ROW(Tabella2026[[#Headers],[preDEF2]])&lt;=ABS(SUM(Tabella2026[preDEF2])-N_TESSERE),Tabella2026[[#This Row],[preDEF2]]-1,Tabella2026[[#This Row],[preDEF2]])</f>
        <v>154</v>
      </c>
      <c r="V2800" s="21">
        <f>+Tabella2026[[#This Row],[DEF - n. card]]*(PLAFOND/N_TESSERE)</f>
        <v>77000</v>
      </c>
      <c r="W2800" s="18"/>
    </row>
    <row r="2801" spans="2:23" x14ac:dyDescent="0.25">
      <c r="B2801" s="1" t="s">
        <v>5673</v>
      </c>
      <c r="C2801" s="2">
        <v>68006</v>
      </c>
      <c r="D2801" s="1" t="s">
        <v>5674</v>
      </c>
      <c r="E2801" s="1" t="s">
        <v>96</v>
      </c>
      <c r="F2801" s="1" t="s">
        <v>95</v>
      </c>
      <c r="G2801" s="1" t="s">
        <v>4778</v>
      </c>
      <c r="H2801" s="1" t="s">
        <v>15836</v>
      </c>
      <c r="I2801" s="5">
        <v>4075</v>
      </c>
      <c r="J2801" s="5">
        <v>53797773</v>
      </c>
      <c r="K2801" s="3">
        <f>+Tabella2026[[#This Row],[POP_2024]]/SUM(Tabella2026[POP_2024])</f>
        <v>6.9134043428462235E-5</v>
      </c>
      <c r="L2801" s="3">
        <f>+Tabella2026[[#This Row],[INCIDENZA POPOLAZIONE]]*(PLAFOND/2)</f>
        <v>20353.010534806712</v>
      </c>
      <c r="M2801" s="3">
        <f>+IFERROR(Tabella2026[[#This Row],[reddito_2024]]/Tabella2026[[#This Row],[POP_2024]],"")</f>
        <v>13201.907484662577</v>
      </c>
      <c r="N2801" s="3">
        <f>+IF(Tabella2026[[#This Row],[REDDITO COMPLESSIVO PROCAPITE]]&lt;media_aggr_reddito_pc,(media_aggr_reddito_pc-Tabella2026[[#This Row],[REDDITO COMPLESSIVO PROCAPITE]]),0)</f>
        <v>4623.1585779461639</v>
      </c>
      <c r="O2801" s="3">
        <f>+Tabella2026[[#This Row],[DIFFERENZA REDDITO INFERIORE ALLA MEDIA DALLA MEDIA]]*Tabella2026[[#This Row],[POP_2024]]</f>
        <v>18839371.205130618</v>
      </c>
      <c r="P2801" s="3">
        <f>+Tabella2026[[#This Row],[POPOLAZIONE PER DIFFERENZA ]]/SUM(Tabella2026[[POPOLAZIONE PER DIFFERENZA ]])</f>
        <v>1.6713953008989707E-4</v>
      </c>
      <c r="Q2801" s="3">
        <f>+Tabella2026[[#This Row],[INCIDENZA POPOLAZIONE PER DIFFERENZA]]*(PLAFOND-SUM(Tabella2026[CONTRIBUTO SULLA BASE DELLA POPOLAZIONE]))</f>
        <v>49205.752303818328</v>
      </c>
      <c r="R2801" s="3">
        <f>+Tabella2026[[#This Row],[CONTRIBUTO SULLA BASE DELLA POPOLAZIONE]]+Tabella2026[[#This Row],[CONTRIBUTO SULLA BASE DEL REDDITO]]</f>
        <v>69558.762838625044</v>
      </c>
      <c r="S2801" s="3">
        <f>+Tabella2026[[#This Row],[CONTRIBUTO TOTALE]]/(PLAFOND/N_TESSERE)</f>
        <v>139.11752567725009</v>
      </c>
      <c r="T2801" s="3">
        <f>+MAX(CEILING(Tabella2026[[#This Row],[preDEF1]],1),1)</f>
        <v>140</v>
      </c>
      <c r="U2801" s="9">
        <f xml:space="preserve"> IF(ROW(Tabella2026[[#This Row],[preDEF2]]) - ROW(Tabella2026[[#Headers],[preDEF2]])&lt;=ABS(SUM(Tabella2026[preDEF2])-N_TESSERE),Tabella2026[[#This Row],[preDEF2]]-1,Tabella2026[[#This Row],[preDEF2]])</f>
        <v>139</v>
      </c>
      <c r="V2801" s="21">
        <f>+Tabella2026[[#This Row],[DEF - n. card]]*(PLAFOND/N_TESSERE)</f>
        <v>69500</v>
      </c>
      <c r="W2801" s="18"/>
    </row>
    <row r="2802" spans="2:23" x14ac:dyDescent="0.25">
      <c r="B2802" s="1" t="s">
        <v>5635</v>
      </c>
      <c r="C2802" s="2">
        <v>1256</v>
      </c>
      <c r="D2802" s="1" t="s">
        <v>5636</v>
      </c>
      <c r="E2802" s="1" t="s">
        <v>18</v>
      </c>
      <c r="F2802" s="1" t="s">
        <v>17</v>
      </c>
      <c r="G2802" s="1" t="s">
        <v>4778</v>
      </c>
      <c r="H2802" s="1" t="s">
        <v>15835</v>
      </c>
      <c r="I2802" s="5">
        <v>4074</v>
      </c>
      <c r="J2802" s="5">
        <v>71081776</v>
      </c>
      <c r="K2802" s="3">
        <f>+Tabella2026[[#This Row],[POP_2024]]/SUM(Tabella2026[POP_2024])</f>
        <v>6.9117078019031932E-5</v>
      </c>
      <c r="L2802" s="3">
        <f>+Tabella2026[[#This Row],[INCIDENZA POPOLAZIONE]]*(PLAFOND/2)</f>
        <v>20348.015930994487</v>
      </c>
      <c r="M2802" s="3">
        <f>+IFERROR(Tabella2026[[#This Row],[reddito_2024]]/Tabella2026[[#This Row],[POP_2024]],"")</f>
        <v>17447.662248404515</v>
      </c>
      <c r="N2802" s="3">
        <f>+IF(Tabella2026[[#This Row],[REDDITO COMPLESSIVO PROCAPITE]]&lt;media_aggr_reddito_pc,(media_aggr_reddito_pc-Tabella2026[[#This Row],[REDDITO COMPLESSIVO PROCAPITE]]),0)</f>
        <v>377.40381420422636</v>
      </c>
      <c r="O2802" s="3">
        <f>+Tabella2026[[#This Row],[DIFFERENZA REDDITO INFERIORE ALLA MEDIA DALLA MEDIA]]*Tabella2026[[#This Row],[POP_2024]]</f>
        <v>1537543.1390680182</v>
      </c>
      <c r="P2802" s="3">
        <f>+Tabella2026[[#This Row],[POPOLAZIONE PER DIFFERENZA ]]/SUM(Tabella2026[[POPOLAZIONE PER DIFFERENZA ]])</f>
        <v>1.3640807591645525E-5</v>
      </c>
      <c r="Q2802" s="3">
        <f>+Tabella2026[[#This Row],[INCIDENZA POPOLAZIONE PER DIFFERENZA]]*(PLAFOND-SUM(Tabella2026[CONTRIBUTO SULLA BASE DELLA POPOLAZIONE]))</f>
        <v>4015.8435243747649</v>
      </c>
      <c r="R2802" s="3">
        <f>+Tabella2026[[#This Row],[CONTRIBUTO SULLA BASE DELLA POPOLAZIONE]]+Tabella2026[[#This Row],[CONTRIBUTO SULLA BASE DEL REDDITO]]</f>
        <v>24363.859455369253</v>
      </c>
      <c r="S2802" s="3">
        <f>+Tabella2026[[#This Row],[CONTRIBUTO TOTALE]]/(PLAFOND/N_TESSERE)</f>
        <v>48.727718910738503</v>
      </c>
      <c r="T2802" s="3">
        <f>+MAX(CEILING(Tabella2026[[#This Row],[preDEF1]],1),1)</f>
        <v>49</v>
      </c>
      <c r="U2802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802" s="21">
        <f>+Tabella2026[[#This Row],[DEF - n. card]]*(PLAFOND/N_TESSERE)</f>
        <v>24000</v>
      </c>
      <c r="W2802" s="18"/>
    </row>
    <row r="2803" spans="2:23" x14ac:dyDescent="0.25">
      <c r="B2803" s="1" t="s">
        <v>5509</v>
      </c>
      <c r="C2803" s="2">
        <v>75081</v>
      </c>
      <c r="D2803" s="1" t="s">
        <v>5510</v>
      </c>
      <c r="E2803" s="1" t="s">
        <v>33</v>
      </c>
      <c r="F2803" s="1" t="s">
        <v>132</v>
      </c>
      <c r="G2803" s="1" t="s">
        <v>4778</v>
      </c>
      <c r="H2803" s="1" t="s">
        <v>15836</v>
      </c>
      <c r="I2803" s="5">
        <v>4074</v>
      </c>
      <c r="J2803" s="5">
        <v>44707491</v>
      </c>
      <c r="K2803" s="3">
        <f>+Tabella2026[[#This Row],[POP_2024]]/SUM(Tabella2026[POP_2024])</f>
        <v>6.9117078019031932E-5</v>
      </c>
      <c r="L2803" s="3">
        <f>+Tabella2026[[#This Row],[INCIDENZA POPOLAZIONE]]*(PLAFOND/2)</f>
        <v>20348.015930994487</v>
      </c>
      <c r="M2803" s="3">
        <f>+IFERROR(Tabella2026[[#This Row],[reddito_2024]]/Tabella2026[[#This Row],[POP_2024]],"")</f>
        <v>10973.856406480118</v>
      </c>
      <c r="N2803" s="3">
        <f>+IF(Tabella2026[[#This Row],[REDDITO COMPLESSIVO PROCAPITE]]&lt;media_aggr_reddito_pc,(media_aggr_reddito_pc-Tabella2026[[#This Row],[REDDITO COMPLESSIVO PROCAPITE]]),0)</f>
        <v>6851.2096561286235</v>
      </c>
      <c r="O2803" s="3">
        <f>+Tabella2026[[#This Row],[DIFFERENZA REDDITO INFERIORE ALLA MEDIA DALLA MEDIA]]*Tabella2026[[#This Row],[POP_2024]]</f>
        <v>27911828.139068011</v>
      </c>
      <c r="P2803" s="3">
        <f>+Tabella2026[[#This Row],[POPOLAZIONE PER DIFFERENZA ]]/SUM(Tabella2026[[POPOLAZIONE PER DIFFERENZA ]])</f>
        <v>2.4762874452217943E-4</v>
      </c>
      <c r="Q2803" s="3">
        <f>+Tabella2026[[#This Row],[INCIDENZA POPOLAZIONE PER DIFFERENZA]]*(PLAFOND-SUM(Tabella2026[CONTRIBUTO SULLA BASE DELLA POPOLAZIONE]))</f>
        <v>72901.716665771528</v>
      </c>
      <c r="R2803" s="3">
        <f>+Tabella2026[[#This Row],[CONTRIBUTO SULLA BASE DELLA POPOLAZIONE]]+Tabella2026[[#This Row],[CONTRIBUTO SULLA BASE DEL REDDITO]]</f>
        <v>93249.732596766014</v>
      </c>
      <c r="S2803" s="3">
        <f>+Tabella2026[[#This Row],[CONTRIBUTO TOTALE]]/(PLAFOND/N_TESSERE)</f>
        <v>186.49946519353202</v>
      </c>
      <c r="T2803" s="3">
        <f>+MAX(CEILING(Tabella2026[[#This Row],[preDEF1]],1),1)</f>
        <v>187</v>
      </c>
      <c r="U2803" s="9">
        <f xml:space="preserve"> IF(ROW(Tabella2026[[#This Row],[preDEF2]]) - ROW(Tabella2026[[#Headers],[preDEF2]])&lt;=ABS(SUM(Tabella2026[preDEF2])-N_TESSERE),Tabella2026[[#This Row],[preDEF2]]-1,Tabella2026[[#This Row],[preDEF2]])</f>
        <v>186</v>
      </c>
      <c r="V2803" s="21">
        <f>+Tabella2026[[#This Row],[DEF - n. card]]*(PLAFOND/N_TESSERE)</f>
        <v>93000</v>
      </c>
      <c r="W2803" s="18"/>
    </row>
    <row r="2804" spans="2:23" x14ac:dyDescent="0.25">
      <c r="B2804" s="1" t="s">
        <v>5579</v>
      </c>
      <c r="C2804" s="2">
        <v>15026</v>
      </c>
      <c r="D2804" s="1" t="s">
        <v>5580</v>
      </c>
      <c r="E2804" s="1" t="s">
        <v>12</v>
      </c>
      <c r="F2804" s="1" t="s">
        <v>11</v>
      </c>
      <c r="G2804" s="1" t="s">
        <v>4778</v>
      </c>
      <c r="H2804" s="1" t="s">
        <v>15835</v>
      </c>
      <c r="I2804" s="5">
        <v>4069</v>
      </c>
      <c r="J2804" s="5">
        <v>94327762</v>
      </c>
      <c r="K2804" s="3">
        <f>+Tabella2026[[#This Row],[POP_2024]]/SUM(Tabella2026[POP_2024])</f>
        <v>6.9032250971880443E-5</v>
      </c>
      <c r="L2804" s="3">
        <f>+Tabella2026[[#This Row],[INCIDENZA POPOLAZIONE]]*(PLAFOND/2)</f>
        <v>20323.042911933375</v>
      </c>
      <c r="M2804" s="3">
        <f>+IFERROR(Tabella2026[[#This Row],[reddito_2024]]/Tabella2026[[#This Row],[POP_2024]],"")</f>
        <v>23182.050135168345</v>
      </c>
      <c r="N2804" s="3">
        <f>+IF(Tabella2026[[#This Row],[REDDITO COMPLESSIVO PROCAPITE]]&lt;media_aggr_reddito_pc,(media_aggr_reddito_pc-Tabella2026[[#This Row],[REDDITO COMPLESSIVO PROCAPITE]]),0)</f>
        <v>0</v>
      </c>
      <c r="O2804" s="3">
        <f>+Tabella2026[[#This Row],[DIFFERENZA REDDITO INFERIORE ALLA MEDIA DALLA MEDIA]]*Tabella2026[[#This Row],[POP_2024]]</f>
        <v>0</v>
      </c>
      <c r="P2804" s="3">
        <f>+Tabella2026[[#This Row],[POPOLAZIONE PER DIFFERENZA ]]/SUM(Tabella2026[[POPOLAZIONE PER DIFFERENZA ]])</f>
        <v>0</v>
      </c>
      <c r="Q2804" s="3">
        <f>+Tabella2026[[#This Row],[INCIDENZA POPOLAZIONE PER DIFFERENZA]]*(PLAFOND-SUM(Tabella2026[CONTRIBUTO SULLA BASE DELLA POPOLAZIONE]))</f>
        <v>0</v>
      </c>
      <c r="R2804" s="3">
        <f>+Tabella2026[[#This Row],[CONTRIBUTO SULLA BASE DELLA POPOLAZIONE]]+Tabella2026[[#This Row],[CONTRIBUTO SULLA BASE DEL REDDITO]]</f>
        <v>20323.042911933375</v>
      </c>
      <c r="S2804" s="3">
        <f>+Tabella2026[[#This Row],[CONTRIBUTO TOTALE]]/(PLAFOND/N_TESSERE)</f>
        <v>40.646085823866748</v>
      </c>
      <c r="T2804" s="3">
        <f>+MAX(CEILING(Tabella2026[[#This Row],[preDEF1]],1),1)</f>
        <v>41</v>
      </c>
      <c r="U2804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04" s="21">
        <f>+Tabella2026[[#This Row],[DEF - n. card]]*(PLAFOND/N_TESSERE)</f>
        <v>20000</v>
      </c>
      <c r="W2804" s="18"/>
    </row>
    <row r="2805" spans="2:23" x14ac:dyDescent="0.25">
      <c r="B2805" s="1" t="s">
        <v>5519</v>
      </c>
      <c r="C2805" s="2">
        <v>79061</v>
      </c>
      <c r="D2805" s="1" t="s">
        <v>5520</v>
      </c>
      <c r="E2805" s="1" t="s">
        <v>61</v>
      </c>
      <c r="F2805" s="1" t="s">
        <v>148</v>
      </c>
      <c r="G2805" s="1" t="s">
        <v>4778</v>
      </c>
      <c r="H2805" s="1" t="s">
        <v>15836</v>
      </c>
      <c r="I2805" s="5">
        <v>4069</v>
      </c>
      <c r="J2805" s="5">
        <v>39615092</v>
      </c>
      <c r="K2805" s="3">
        <f>+Tabella2026[[#This Row],[POP_2024]]/SUM(Tabella2026[POP_2024])</f>
        <v>6.9032250971880443E-5</v>
      </c>
      <c r="L2805" s="3">
        <f>+Tabella2026[[#This Row],[INCIDENZA POPOLAZIONE]]*(PLAFOND/2)</f>
        <v>20323.042911933375</v>
      </c>
      <c r="M2805" s="3">
        <f>+IFERROR(Tabella2026[[#This Row],[reddito_2024]]/Tabella2026[[#This Row],[POP_2024]],"")</f>
        <v>9735.8299336446307</v>
      </c>
      <c r="N2805" s="3">
        <f>+IF(Tabella2026[[#This Row],[REDDITO COMPLESSIVO PROCAPITE]]&lt;media_aggr_reddito_pc,(media_aggr_reddito_pc-Tabella2026[[#This Row],[REDDITO COMPLESSIVO PROCAPITE]]),0)</f>
        <v>8089.2361289641103</v>
      </c>
      <c r="O2805" s="3">
        <f>+Tabella2026[[#This Row],[DIFFERENZA REDDITO INFERIORE ALLA MEDIA DALLA MEDIA]]*Tabella2026[[#This Row],[POP_2024]]</f>
        <v>32915101.808754966</v>
      </c>
      <c r="P2805" s="3">
        <f>+Tabella2026[[#This Row],[POPOLAZIONE PER DIFFERENZA ]]/SUM(Tabella2026[[POPOLAZIONE PER DIFFERENZA ]])</f>
        <v>2.9201689320067112E-4</v>
      </c>
      <c r="Q2805" s="3">
        <f>+Tabella2026[[#This Row],[INCIDENZA POPOLAZIONE PER DIFFERENZA]]*(PLAFOND-SUM(Tabella2026[CONTRIBUTO SULLA BASE DELLA POPOLAZIONE]))</f>
        <v>85969.55434560802</v>
      </c>
      <c r="R2805" s="3">
        <f>+Tabella2026[[#This Row],[CONTRIBUTO SULLA BASE DELLA POPOLAZIONE]]+Tabella2026[[#This Row],[CONTRIBUTO SULLA BASE DEL REDDITO]]</f>
        <v>106292.59725754139</v>
      </c>
      <c r="S2805" s="3">
        <f>+Tabella2026[[#This Row],[CONTRIBUTO TOTALE]]/(PLAFOND/N_TESSERE)</f>
        <v>212.58519451508278</v>
      </c>
      <c r="T2805" s="3">
        <f>+MAX(CEILING(Tabella2026[[#This Row],[preDEF1]],1),1)</f>
        <v>213</v>
      </c>
      <c r="U2805" s="9">
        <f xml:space="preserve"> IF(ROW(Tabella2026[[#This Row],[preDEF2]]) - ROW(Tabella2026[[#Headers],[preDEF2]])&lt;=ABS(SUM(Tabella2026[preDEF2])-N_TESSERE),Tabella2026[[#This Row],[preDEF2]]-1,Tabella2026[[#This Row],[preDEF2]])</f>
        <v>212</v>
      </c>
      <c r="V2805" s="21">
        <f>+Tabella2026[[#This Row],[DEF - n. card]]*(PLAFOND/N_TESSERE)</f>
        <v>106000</v>
      </c>
      <c r="W2805" s="18"/>
    </row>
    <row r="2806" spans="2:23" x14ac:dyDescent="0.25">
      <c r="B2806" s="1" t="s">
        <v>5569</v>
      </c>
      <c r="C2806" s="2">
        <v>78049</v>
      </c>
      <c r="D2806" s="1" t="s">
        <v>5570</v>
      </c>
      <c r="E2806" s="1" t="s">
        <v>61</v>
      </c>
      <c r="F2806" s="1" t="s">
        <v>178</v>
      </c>
      <c r="G2806" s="1" t="s">
        <v>4778</v>
      </c>
      <c r="H2806" s="1" t="s">
        <v>15836</v>
      </c>
      <c r="I2806" s="5">
        <v>4066</v>
      </c>
      <c r="J2806" s="5">
        <v>48194204</v>
      </c>
      <c r="K2806" s="3">
        <f>+Tabella2026[[#This Row],[POP_2024]]/SUM(Tabella2026[POP_2024])</f>
        <v>6.8981354743589547E-5</v>
      </c>
      <c r="L2806" s="3">
        <f>+Tabella2026[[#This Row],[INCIDENZA POPOLAZIONE]]*(PLAFOND/2)</f>
        <v>20308.059100496706</v>
      </c>
      <c r="M2806" s="3">
        <f>+IFERROR(Tabella2026[[#This Row],[reddito_2024]]/Tabella2026[[#This Row],[POP_2024]],"")</f>
        <v>11852.976881455976</v>
      </c>
      <c r="N2806" s="3">
        <f>+IF(Tabella2026[[#This Row],[REDDITO COMPLESSIVO PROCAPITE]]&lt;media_aggr_reddito_pc,(media_aggr_reddito_pc-Tabella2026[[#This Row],[REDDITO COMPLESSIVO PROCAPITE]]),0)</f>
        <v>5972.0891811527654</v>
      </c>
      <c r="O2806" s="3">
        <f>+Tabella2026[[#This Row],[DIFFERENZA REDDITO INFERIORE ALLA MEDIA DALLA MEDIA]]*Tabella2026[[#This Row],[POP_2024]]</f>
        <v>24282514.610567145</v>
      </c>
      <c r="P2806" s="3">
        <f>+Tabella2026[[#This Row],[POPOLAZIONE PER DIFFERENZA ]]/SUM(Tabella2026[[POPOLAZIONE PER DIFFERENZA ]])</f>
        <v>2.1543012435075131E-4</v>
      </c>
      <c r="Q2806" s="3">
        <f>+Tabella2026[[#This Row],[INCIDENZA POPOLAZIONE PER DIFFERENZA]]*(PLAFOND-SUM(Tabella2026[CONTRIBUTO SULLA BASE DELLA POPOLAZIONE]))</f>
        <v>63422.467036268179</v>
      </c>
      <c r="R2806" s="3">
        <f>+Tabella2026[[#This Row],[CONTRIBUTO SULLA BASE DELLA POPOLAZIONE]]+Tabella2026[[#This Row],[CONTRIBUTO SULLA BASE DEL REDDITO]]</f>
        <v>83730.526136764878</v>
      </c>
      <c r="S2806" s="3">
        <f>+Tabella2026[[#This Row],[CONTRIBUTO TOTALE]]/(PLAFOND/N_TESSERE)</f>
        <v>167.46105227352976</v>
      </c>
      <c r="T2806" s="3">
        <f>+MAX(CEILING(Tabella2026[[#This Row],[preDEF1]],1),1)</f>
        <v>168</v>
      </c>
      <c r="U2806" s="9">
        <f xml:space="preserve"> IF(ROW(Tabella2026[[#This Row],[preDEF2]]) - ROW(Tabella2026[[#Headers],[preDEF2]])&lt;=ABS(SUM(Tabella2026[preDEF2])-N_TESSERE),Tabella2026[[#This Row],[preDEF2]]-1,Tabella2026[[#This Row],[preDEF2]])</f>
        <v>167</v>
      </c>
      <c r="V2806" s="21">
        <f>+Tabella2026[[#This Row],[DEF - n. card]]*(PLAFOND/N_TESSERE)</f>
        <v>83500</v>
      </c>
      <c r="W2806" s="18"/>
    </row>
    <row r="2807" spans="2:23" x14ac:dyDescent="0.25">
      <c r="B2807" s="1" t="s">
        <v>5443</v>
      </c>
      <c r="C2807" s="2">
        <v>115024</v>
      </c>
      <c r="D2807" s="1" t="s">
        <v>5444</v>
      </c>
      <c r="E2807" s="1" t="s">
        <v>76</v>
      </c>
      <c r="F2807" s="1" t="s">
        <v>625</v>
      </c>
      <c r="G2807" s="1" t="s">
        <v>4778</v>
      </c>
      <c r="H2807" s="1" t="s">
        <v>15836</v>
      </c>
      <c r="I2807" s="5">
        <v>4064</v>
      </c>
      <c r="J2807" s="5">
        <v>59403021</v>
      </c>
      <c r="K2807" s="3">
        <f>+Tabella2026[[#This Row],[POP_2024]]/SUM(Tabella2026[POP_2024])</f>
        <v>6.8947423924728955E-5</v>
      </c>
      <c r="L2807" s="3">
        <f>+Tabella2026[[#This Row],[INCIDENZA POPOLAZIONE]]*(PLAFOND/2)</f>
        <v>20298.06989287226</v>
      </c>
      <c r="M2807" s="3">
        <f>+IFERROR(Tabella2026[[#This Row],[reddito_2024]]/Tabella2026[[#This Row],[POP_2024]],"")</f>
        <v>14616.885088582678</v>
      </c>
      <c r="N2807" s="3">
        <f>+IF(Tabella2026[[#This Row],[REDDITO COMPLESSIVO PROCAPITE]]&lt;media_aggr_reddito_pc,(media_aggr_reddito_pc-Tabella2026[[#This Row],[REDDITO COMPLESSIVO PROCAPITE]]),0)</f>
        <v>3208.1809740260633</v>
      </c>
      <c r="O2807" s="3">
        <f>+Tabella2026[[#This Row],[DIFFERENZA REDDITO INFERIORE ALLA MEDIA DALLA MEDIA]]*Tabella2026[[#This Row],[POP_2024]]</f>
        <v>13038047.478441922</v>
      </c>
      <c r="P2807" s="3">
        <f>+Tabella2026[[#This Row],[POPOLAZIONE PER DIFFERENZA ]]/SUM(Tabella2026[[POPOLAZIONE PER DIFFERENZA ]])</f>
        <v>1.1567122411405564E-4</v>
      </c>
      <c r="Q2807" s="3">
        <f>+Tabella2026[[#This Row],[INCIDENZA POPOLAZIONE PER DIFFERENZA]]*(PLAFOND-SUM(Tabella2026[CONTRIBUTO SULLA BASE DELLA POPOLAZIONE]))</f>
        <v>34053.521625760033</v>
      </c>
      <c r="R2807" s="3">
        <f>+Tabella2026[[#This Row],[CONTRIBUTO SULLA BASE DELLA POPOLAZIONE]]+Tabella2026[[#This Row],[CONTRIBUTO SULLA BASE DEL REDDITO]]</f>
        <v>54351.591518632296</v>
      </c>
      <c r="S2807" s="3">
        <f>+Tabella2026[[#This Row],[CONTRIBUTO TOTALE]]/(PLAFOND/N_TESSERE)</f>
        <v>108.70318303726459</v>
      </c>
      <c r="T2807" s="3">
        <f>+MAX(CEILING(Tabella2026[[#This Row],[preDEF1]],1),1)</f>
        <v>109</v>
      </c>
      <c r="U2807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2807" s="21">
        <f>+Tabella2026[[#This Row],[DEF - n. card]]*(PLAFOND/N_TESSERE)</f>
        <v>54000</v>
      </c>
      <c r="W2807" s="18"/>
    </row>
    <row r="2808" spans="2:23" x14ac:dyDescent="0.25">
      <c r="B2808" s="1" t="s">
        <v>5647</v>
      </c>
      <c r="C2808" s="2">
        <v>6154</v>
      </c>
      <c r="D2808" s="1" t="s">
        <v>5648</v>
      </c>
      <c r="E2808" s="1" t="s">
        <v>18</v>
      </c>
      <c r="F2808" s="1" t="s">
        <v>138</v>
      </c>
      <c r="G2808" s="1" t="s">
        <v>4778</v>
      </c>
      <c r="H2808" s="1" t="s">
        <v>15835</v>
      </c>
      <c r="I2808" s="5">
        <v>4064</v>
      </c>
      <c r="J2808" s="5">
        <v>73527581</v>
      </c>
      <c r="K2808" s="3">
        <f>+Tabella2026[[#This Row],[POP_2024]]/SUM(Tabella2026[POP_2024])</f>
        <v>6.8947423924728955E-5</v>
      </c>
      <c r="L2808" s="3">
        <f>+Tabella2026[[#This Row],[INCIDENZA POPOLAZIONE]]*(PLAFOND/2)</f>
        <v>20298.06989287226</v>
      </c>
      <c r="M2808" s="3">
        <f>+IFERROR(Tabella2026[[#This Row],[reddito_2024]]/Tabella2026[[#This Row],[POP_2024]],"")</f>
        <v>18092.416584645671</v>
      </c>
      <c r="N2808" s="3">
        <f>+IF(Tabella2026[[#This Row],[REDDITO COMPLESSIVO PROCAPITE]]&lt;media_aggr_reddito_pc,(media_aggr_reddito_pc-Tabella2026[[#This Row],[REDDITO COMPLESSIVO PROCAPITE]]),0)</f>
        <v>0</v>
      </c>
      <c r="O2808" s="3">
        <f>+Tabella2026[[#This Row],[DIFFERENZA REDDITO INFERIORE ALLA MEDIA DALLA MEDIA]]*Tabella2026[[#This Row],[POP_2024]]</f>
        <v>0</v>
      </c>
      <c r="P2808" s="3">
        <f>+Tabella2026[[#This Row],[POPOLAZIONE PER DIFFERENZA ]]/SUM(Tabella2026[[POPOLAZIONE PER DIFFERENZA ]])</f>
        <v>0</v>
      </c>
      <c r="Q2808" s="3">
        <f>+Tabella2026[[#This Row],[INCIDENZA POPOLAZIONE PER DIFFERENZA]]*(PLAFOND-SUM(Tabella2026[CONTRIBUTO SULLA BASE DELLA POPOLAZIONE]))</f>
        <v>0</v>
      </c>
      <c r="R2808" s="3">
        <f>+Tabella2026[[#This Row],[CONTRIBUTO SULLA BASE DELLA POPOLAZIONE]]+Tabella2026[[#This Row],[CONTRIBUTO SULLA BASE DEL REDDITO]]</f>
        <v>20298.06989287226</v>
      </c>
      <c r="S2808" s="3">
        <f>+Tabella2026[[#This Row],[CONTRIBUTO TOTALE]]/(PLAFOND/N_TESSERE)</f>
        <v>40.596139785744519</v>
      </c>
      <c r="T2808" s="3">
        <f>+MAX(CEILING(Tabella2026[[#This Row],[preDEF1]],1),1)</f>
        <v>41</v>
      </c>
      <c r="U2808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08" s="21">
        <f>+Tabella2026[[#This Row],[DEF - n. card]]*(PLAFOND/N_TESSERE)</f>
        <v>20000</v>
      </c>
      <c r="W2808" s="18"/>
    </row>
    <row r="2809" spans="2:23" x14ac:dyDescent="0.25">
      <c r="B2809" s="1" t="s">
        <v>5639</v>
      </c>
      <c r="C2809" s="2">
        <v>20007</v>
      </c>
      <c r="D2809" s="1" t="s">
        <v>5640</v>
      </c>
      <c r="E2809" s="1" t="s">
        <v>12</v>
      </c>
      <c r="F2809" s="1" t="s">
        <v>332</v>
      </c>
      <c r="G2809" s="1" t="s">
        <v>4778</v>
      </c>
      <c r="H2809" s="1" t="s">
        <v>15835</v>
      </c>
      <c r="I2809" s="5">
        <v>4062</v>
      </c>
      <c r="J2809" s="5">
        <v>77301481</v>
      </c>
      <c r="K2809" s="3">
        <f>+Tabella2026[[#This Row],[POP_2024]]/SUM(Tabella2026[POP_2024])</f>
        <v>6.8913493105868362E-5</v>
      </c>
      <c r="L2809" s="3">
        <f>+Tabella2026[[#This Row],[INCIDENZA POPOLAZIONE]]*(PLAFOND/2)</f>
        <v>20288.080685247816</v>
      </c>
      <c r="M2809" s="3">
        <f>+IFERROR(Tabella2026[[#This Row],[reddito_2024]]/Tabella2026[[#This Row],[POP_2024]],"")</f>
        <v>19030.399064500245</v>
      </c>
      <c r="N2809" s="3">
        <f>+IF(Tabella2026[[#This Row],[REDDITO COMPLESSIVO PROCAPITE]]&lt;media_aggr_reddito_pc,(media_aggr_reddito_pc-Tabella2026[[#This Row],[REDDITO COMPLESSIVO PROCAPITE]]),0)</f>
        <v>0</v>
      </c>
      <c r="O2809" s="3">
        <f>+Tabella2026[[#This Row],[DIFFERENZA REDDITO INFERIORE ALLA MEDIA DALLA MEDIA]]*Tabella2026[[#This Row],[POP_2024]]</f>
        <v>0</v>
      </c>
      <c r="P2809" s="3">
        <f>+Tabella2026[[#This Row],[POPOLAZIONE PER DIFFERENZA ]]/SUM(Tabella2026[[POPOLAZIONE PER DIFFERENZA ]])</f>
        <v>0</v>
      </c>
      <c r="Q2809" s="3">
        <f>+Tabella2026[[#This Row],[INCIDENZA POPOLAZIONE PER DIFFERENZA]]*(PLAFOND-SUM(Tabella2026[CONTRIBUTO SULLA BASE DELLA POPOLAZIONE]))</f>
        <v>0</v>
      </c>
      <c r="R2809" s="3">
        <f>+Tabella2026[[#This Row],[CONTRIBUTO SULLA BASE DELLA POPOLAZIONE]]+Tabella2026[[#This Row],[CONTRIBUTO SULLA BASE DEL REDDITO]]</f>
        <v>20288.080685247816</v>
      </c>
      <c r="S2809" s="3">
        <f>+Tabella2026[[#This Row],[CONTRIBUTO TOTALE]]/(PLAFOND/N_TESSERE)</f>
        <v>40.576161370495633</v>
      </c>
      <c r="T2809" s="3">
        <f>+MAX(CEILING(Tabella2026[[#This Row],[preDEF1]],1),1)</f>
        <v>41</v>
      </c>
      <c r="U2809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09" s="21">
        <f>+Tabella2026[[#This Row],[DEF - n. card]]*(PLAFOND/N_TESSERE)</f>
        <v>20000</v>
      </c>
      <c r="W2809" s="18"/>
    </row>
    <row r="2810" spans="2:23" x14ac:dyDescent="0.25">
      <c r="B2810" s="1" t="s">
        <v>5597</v>
      </c>
      <c r="C2810" s="2">
        <v>42048</v>
      </c>
      <c r="D2810" s="1" t="s">
        <v>5598</v>
      </c>
      <c r="E2810" s="1" t="s">
        <v>117</v>
      </c>
      <c r="F2810" s="1" t="s">
        <v>116</v>
      </c>
      <c r="G2810" s="1" t="s">
        <v>4778</v>
      </c>
      <c r="H2810" s="1" t="s">
        <v>15834</v>
      </c>
      <c r="I2810" s="5">
        <v>4060</v>
      </c>
      <c r="J2810" s="5">
        <v>89594754</v>
      </c>
      <c r="K2810" s="3">
        <f>+Tabella2026[[#This Row],[POP_2024]]/SUM(Tabella2026[POP_2024])</f>
        <v>6.8879562287007769E-5</v>
      </c>
      <c r="L2810" s="3">
        <f>+Tabella2026[[#This Row],[INCIDENZA POPOLAZIONE]]*(PLAFOND/2)</f>
        <v>20278.091477623373</v>
      </c>
      <c r="M2810" s="3">
        <f>+IFERROR(Tabella2026[[#This Row],[reddito_2024]]/Tabella2026[[#This Row],[POP_2024]],"")</f>
        <v>22067.673399014777</v>
      </c>
      <c r="N2810" s="3">
        <f>+IF(Tabella2026[[#This Row],[REDDITO COMPLESSIVO PROCAPITE]]&lt;media_aggr_reddito_pc,(media_aggr_reddito_pc-Tabella2026[[#This Row],[REDDITO COMPLESSIVO PROCAPITE]]),0)</f>
        <v>0</v>
      </c>
      <c r="O2810" s="3">
        <f>+Tabella2026[[#This Row],[DIFFERENZA REDDITO INFERIORE ALLA MEDIA DALLA MEDIA]]*Tabella2026[[#This Row],[POP_2024]]</f>
        <v>0</v>
      </c>
      <c r="P2810" s="3">
        <f>+Tabella2026[[#This Row],[POPOLAZIONE PER DIFFERENZA ]]/SUM(Tabella2026[[POPOLAZIONE PER DIFFERENZA ]])</f>
        <v>0</v>
      </c>
      <c r="Q2810" s="3">
        <f>+Tabella2026[[#This Row],[INCIDENZA POPOLAZIONE PER DIFFERENZA]]*(PLAFOND-SUM(Tabella2026[CONTRIBUTO SULLA BASE DELLA POPOLAZIONE]))</f>
        <v>0</v>
      </c>
      <c r="R2810" s="3">
        <f>+Tabella2026[[#This Row],[CONTRIBUTO SULLA BASE DELLA POPOLAZIONE]]+Tabella2026[[#This Row],[CONTRIBUTO SULLA BASE DEL REDDITO]]</f>
        <v>20278.091477623373</v>
      </c>
      <c r="S2810" s="3">
        <f>+Tabella2026[[#This Row],[CONTRIBUTO TOTALE]]/(PLAFOND/N_TESSERE)</f>
        <v>40.556182955246747</v>
      </c>
      <c r="T2810" s="3">
        <f>+MAX(CEILING(Tabella2026[[#This Row],[preDEF1]],1),1)</f>
        <v>41</v>
      </c>
      <c r="U2810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10" s="21">
        <f>+Tabella2026[[#This Row],[DEF - n. card]]*(PLAFOND/N_TESSERE)</f>
        <v>20000</v>
      </c>
      <c r="W2810" s="18"/>
    </row>
    <row r="2811" spans="2:23" x14ac:dyDescent="0.25">
      <c r="B2811" s="1" t="s">
        <v>5539</v>
      </c>
      <c r="C2811" s="2">
        <v>71025</v>
      </c>
      <c r="D2811" s="1" t="s">
        <v>5540</v>
      </c>
      <c r="E2811" s="1" t="s">
        <v>33</v>
      </c>
      <c r="F2811" s="1" t="s">
        <v>78</v>
      </c>
      <c r="G2811" s="1" t="s">
        <v>4778</v>
      </c>
      <c r="H2811" s="1" t="s">
        <v>15836</v>
      </c>
      <c r="I2811" s="5">
        <v>4057</v>
      </c>
      <c r="J2811" s="5">
        <v>43305763</v>
      </c>
      <c r="K2811" s="3">
        <f>+Tabella2026[[#This Row],[POP_2024]]/SUM(Tabella2026[POP_2024])</f>
        <v>6.8828666058716874E-5</v>
      </c>
      <c r="L2811" s="3">
        <f>+Tabella2026[[#This Row],[INCIDENZA POPOLAZIONE]]*(PLAFOND/2)</f>
        <v>20263.107666186705</v>
      </c>
      <c r="M2811" s="3">
        <f>+IFERROR(Tabella2026[[#This Row],[reddito_2024]]/Tabella2026[[#This Row],[POP_2024]],"")</f>
        <v>10674.331525757949</v>
      </c>
      <c r="N2811" s="3">
        <f>+IF(Tabella2026[[#This Row],[REDDITO COMPLESSIVO PROCAPITE]]&lt;media_aggr_reddito_pc,(media_aggr_reddito_pc-Tabella2026[[#This Row],[REDDITO COMPLESSIVO PROCAPITE]]),0)</f>
        <v>7150.7345368507922</v>
      </c>
      <c r="O2811" s="3">
        <f>+Tabella2026[[#This Row],[DIFFERENZA REDDITO INFERIORE ALLA MEDIA DALLA MEDIA]]*Tabella2026[[#This Row],[POP_2024]]</f>
        <v>29010530.016003665</v>
      </c>
      <c r="P2811" s="3">
        <f>+Tabella2026[[#This Row],[POPOLAZIONE PER DIFFERENZA ]]/SUM(Tabella2026[[POPOLAZIONE PER DIFFERENZA ]])</f>
        <v>2.5737623096535234E-4</v>
      </c>
      <c r="Q2811" s="3">
        <f>+Tabella2026[[#This Row],[INCIDENZA POPOLAZIONE PER DIFFERENZA]]*(PLAFOND-SUM(Tabella2026[CONTRIBUTO SULLA BASE DELLA POPOLAZIONE]))</f>
        <v>75771.369364026817</v>
      </c>
      <c r="R2811" s="3">
        <f>+Tabella2026[[#This Row],[CONTRIBUTO SULLA BASE DELLA POPOLAZIONE]]+Tabella2026[[#This Row],[CONTRIBUTO SULLA BASE DEL REDDITO]]</f>
        <v>96034.477030213515</v>
      </c>
      <c r="S2811" s="3">
        <f>+Tabella2026[[#This Row],[CONTRIBUTO TOTALE]]/(PLAFOND/N_TESSERE)</f>
        <v>192.06895406042702</v>
      </c>
      <c r="T2811" s="3">
        <f>+MAX(CEILING(Tabella2026[[#This Row],[preDEF1]],1),1)</f>
        <v>193</v>
      </c>
      <c r="U2811" s="9">
        <f xml:space="preserve"> IF(ROW(Tabella2026[[#This Row],[preDEF2]]) - ROW(Tabella2026[[#Headers],[preDEF2]])&lt;=ABS(SUM(Tabella2026[preDEF2])-N_TESSERE),Tabella2026[[#This Row],[preDEF2]]-1,Tabella2026[[#This Row],[preDEF2]])</f>
        <v>192</v>
      </c>
      <c r="V2811" s="21">
        <f>+Tabella2026[[#This Row],[DEF - n. card]]*(PLAFOND/N_TESSERE)</f>
        <v>96000</v>
      </c>
      <c r="W2811" s="18"/>
    </row>
    <row r="2812" spans="2:23" x14ac:dyDescent="0.25">
      <c r="B2812" s="1" t="s">
        <v>5619</v>
      </c>
      <c r="C2812" s="2">
        <v>14007</v>
      </c>
      <c r="D2812" s="1" t="s">
        <v>5620</v>
      </c>
      <c r="E2812" s="1" t="s">
        <v>12</v>
      </c>
      <c r="F2812" s="1" t="s">
        <v>980</v>
      </c>
      <c r="G2812" s="1" t="s">
        <v>4778</v>
      </c>
      <c r="H2812" s="1" t="s">
        <v>15835</v>
      </c>
      <c r="I2812" s="5">
        <v>4052</v>
      </c>
      <c r="J2812" s="5">
        <v>72827654</v>
      </c>
      <c r="K2812" s="3">
        <f>+Tabella2026[[#This Row],[POP_2024]]/SUM(Tabella2026[POP_2024])</f>
        <v>6.8743839011565385E-5</v>
      </c>
      <c r="L2812" s="3">
        <f>+Tabella2026[[#This Row],[INCIDENZA POPOLAZIONE]]*(PLAFOND/2)</f>
        <v>20238.134647125589</v>
      </c>
      <c r="M2812" s="3">
        <f>+IFERROR(Tabella2026[[#This Row],[reddito_2024]]/Tabella2026[[#This Row],[POP_2024]],"")</f>
        <v>17973.261105626851</v>
      </c>
      <c r="N2812" s="3">
        <f>+IF(Tabella2026[[#This Row],[REDDITO COMPLESSIVO PROCAPITE]]&lt;media_aggr_reddito_pc,(media_aggr_reddito_pc-Tabella2026[[#This Row],[REDDITO COMPLESSIVO PROCAPITE]]),0)</f>
        <v>0</v>
      </c>
      <c r="O2812" s="3">
        <f>+Tabella2026[[#This Row],[DIFFERENZA REDDITO INFERIORE ALLA MEDIA DALLA MEDIA]]*Tabella2026[[#This Row],[POP_2024]]</f>
        <v>0</v>
      </c>
      <c r="P2812" s="3">
        <f>+Tabella2026[[#This Row],[POPOLAZIONE PER DIFFERENZA ]]/SUM(Tabella2026[[POPOLAZIONE PER DIFFERENZA ]])</f>
        <v>0</v>
      </c>
      <c r="Q2812" s="3">
        <f>+Tabella2026[[#This Row],[INCIDENZA POPOLAZIONE PER DIFFERENZA]]*(PLAFOND-SUM(Tabella2026[CONTRIBUTO SULLA BASE DELLA POPOLAZIONE]))</f>
        <v>0</v>
      </c>
      <c r="R2812" s="3">
        <f>+Tabella2026[[#This Row],[CONTRIBUTO SULLA BASE DELLA POPOLAZIONE]]+Tabella2026[[#This Row],[CONTRIBUTO SULLA BASE DEL REDDITO]]</f>
        <v>20238.134647125589</v>
      </c>
      <c r="S2812" s="3">
        <f>+Tabella2026[[#This Row],[CONTRIBUTO TOTALE]]/(PLAFOND/N_TESSERE)</f>
        <v>40.476269294251182</v>
      </c>
      <c r="T2812" s="3">
        <f>+MAX(CEILING(Tabella2026[[#This Row],[preDEF1]],1),1)</f>
        <v>41</v>
      </c>
      <c r="U2812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12" s="21">
        <f>+Tabella2026[[#This Row],[DEF - n. card]]*(PLAFOND/N_TESSERE)</f>
        <v>20000</v>
      </c>
      <c r="W2812" s="18"/>
    </row>
    <row r="2813" spans="2:23" x14ac:dyDescent="0.25">
      <c r="B2813" s="1" t="s">
        <v>5731</v>
      </c>
      <c r="C2813" s="2">
        <v>19116</v>
      </c>
      <c r="D2813" s="1" t="s">
        <v>5732</v>
      </c>
      <c r="E2813" s="1" t="s">
        <v>12</v>
      </c>
      <c r="F2813" s="1" t="s">
        <v>193</v>
      </c>
      <c r="G2813" s="1" t="s">
        <v>4778</v>
      </c>
      <c r="H2813" s="1" t="s">
        <v>15835</v>
      </c>
      <c r="I2813" s="5">
        <v>4052</v>
      </c>
      <c r="J2813" s="5">
        <v>75475114</v>
      </c>
      <c r="K2813" s="3">
        <f>+Tabella2026[[#This Row],[POP_2024]]/SUM(Tabella2026[POP_2024])</f>
        <v>6.8743839011565385E-5</v>
      </c>
      <c r="L2813" s="3">
        <f>+Tabella2026[[#This Row],[INCIDENZA POPOLAZIONE]]*(PLAFOND/2)</f>
        <v>20238.134647125589</v>
      </c>
      <c r="M2813" s="3">
        <f>+IFERROR(Tabella2026[[#This Row],[reddito_2024]]/Tabella2026[[#This Row],[POP_2024]],"")</f>
        <v>18626.632280355381</v>
      </c>
      <c r="N2813" s="3">
        <f>+IF(Tabella2026[[#This Row],[REDDITO COMPLESSIVO PROCAPITE]]&lt;media_aggr_reddito_pc,(media_aggr_reddito_pc-Tabella2026[[#This Row],[REDDITO COMPLESSIVO PROCAPITE]]),0)</f>
        <v>0</v>
      </c>
      <c r="O2813" s="3">
        <f>+Tabella2026[[#This Row],[DIFFERENZA REDDITO INFERIORE ALLA MEDIA DALLA MEDIA]]*Tabella2026[[#This Row],[POP_2024]]</f>
        <v>0</v>
      </c>
      <c r="P2813" s="3">
        <f>+Tabella2026[[#This Row],[POPOLAZIONE PER DIFFERENZA ]]/SUM(Tabella2026[[POPOLAZIONE PER DIFFERENZA ]])</f>
        <v>0</v>
      </c>
      <c r="Q2813" s="3">
        <f>+Tabella2026[[#This Row],[INCIDENZA POPOLAZIONE PER DIFFERENZA]]*(PLAFOND-SUM(Tabella2026[CONTRIBUTO SULLA BASE DELLA POPOLAZIONE]))</f>
        <v>0</v>
      </c>
      <c r="R2813" s="3">
        <f>+Tabella2026[[#This Row],[CONTRIBUTO SULLA BASE DELLA POPOLAZIONE]]+Tabella2026[[#This Row],[CONTRIBUTO SULLA BASE DEL REDDITO]]</f>
        <v>20238.134647125589</v>
      </c>
      <c r="S2813" s="3">
        <f>+Tabella2026[[#This Row],[CONTRIBUTO TOTALE]]/(PLAFOND/N_TESSERE)</f>
        <v>40.476269294251182</v>
      </c>
      <c r="T2813" s="3">
        <f>+MAX(CEILING(Tabella2026[[#This Row],[preDEF1]],1),1)</f>
        <v>41</v>
      </c>
      <c r="U2813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13" s="21">
        <f>+Tabella2026[[#This Row],[DEF - n. card]]*(PLAFOND/N_TESSERE)</f>
        <v>20000</v>
      </c>
      <c r="W2813" s="18"/>
    </row>
    <row r="2814" spans="2:23" x14ac:dyDescent="0.25">
      <c r="B2814" s="1" t="s">
        <v>5637</v>
      </c>
      <c r="C2814" s="2">
        <v>13147</v>
      </c>
      <c r="D2814" s="1" t="s">
        <v>5638</v>
      </c>
      <c r="E2814" s="1" t="s">
        <v>12</v>
      </c>
      <c r="F2814" s="1" t="s">
        <v>152</v>
      </c>
      <c r="G2814" s="1" t="s">
        <v>4778</v>
      </c>
      <c r="H2814" s="1" t="s">
        <v>15835</v>
      </c>
      <c r="I2814" s="5">
        <v>4043</v>
      </c>
      <c r="J2814" s="5">
        <v>77444816</v>
      </c>
      <c r="K2814" s="3">
        <f>+Tabella2026[[#This Row],[POP_2024]]/SUM(Tabella2026[POP_2024])</f>
        <v>6.8591150326692711E-5</v>
      </c>
      <c r="L2814" s="3">
        <f>+Tabella2026[[#This Row],[INCIDENZA POPOLAZIONE]]*(PLAFOND/2)</f>
        <v>20193.183212815587</v>
      </c>
      <c r="M2814" s="3">
        <f>+IFERROR(Tabella2026[[#This Row],[reddito_2024]]/Tabella2026[[#This Row],[POP_2024]],"")</f>
        <v>19155.284689586941</v>
      </c>
      <c r="N2814" s="3">
        <f>+IF(Tabella2026[[#This Row],[REDDITO COMPLESSIVO PROCAPITE]]&lt;media_aggr_reddito_pc,(media_aggr_reddito_pc-Tabella2026[[#This Row],[REDDITO COMPLESSIVO PROCAPITE]]),0)</f>
        <v>0</v>
      </c>
      <c r="O2814" s="3">
        <f>+Tabella2026[[#This Row],[DIFFERENZA REDDITO INFERIORE ALLA MEDIA DALLA MEDIA]]*Tabella2026[[#This Row],[POP_2024]]</f>
        <v>0</v>
      </c>
      <c r="P2814" s="3">
        <f>+Tabella2026[[#This Row],[POPOLAZIONE PER DIFFERENZA ]]/SUM(Tabella2026[[POPOLAZIONE PER DIFFERENZA ]])</f>
        <v>0</v>
      </c>
      <c r="Q2814" s="3">
        <f>+Tabella2026[[#This Row],[INCIDENZA POPOLAZIONE PER DIFFERENZA]]*(PLAFOND-SUM(Tabella2026[CONTRIBUTO SULLA BASE DELLA POPOLAZIONE]))</f>
        <v>0</v>
      </c>
      <c r="R2814" s="3">
        <f>+Tabella2026[[#This Row],[CONTRIBUTO SULLA BASE DELLA POPOLAZIONE]]+Tabella2026[[#This Row],[CONTRIBUTO SULLA BASE DEL REDDITO]]</f>
        <v>20193.183212815587</v>
      </c>
      <c r="S2814" s="3">
        <f>+Tabella2026[[#This Row],[CONTRIBUTO TOTALE]]/(PLAFOND/N_TESSERE)</f>
        <v>40.386366425631174</v>
      </c>
      <c r="T2814" s="3">
        <f>+MAX(CEILING(Tabella2026[[#This Row],[preDEF1]],1),1)</f>
        <v>41</v>
      </c>
      <c r="U2814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14" s="21">
        <f>+Tabella2026[[#This Row],[DEF - n. card]]*(PLAFOND/N_TESSERE)</f>
        <v>20000</v>
      </c>
      <c r="W2814" s="18"/>
    </row>
    <row r="2815" spans="2:23" x14ac:dyDescent="0.25">
      <c r="B2815" s="1" t="s">
        <v>5601</v>
      </c>
      <c r="C2815" s="2">
        <v>16070</v>
      </c>
      <c r="D2815" s="1" t="s">
        <v>5602</v>
      </c>
      <c r="E2815" s="1" t="s">
        <v>12</v>
      </c>
      <c r="F2815" s="1" t="s">
        <v>93</v>
      </c>
      <c r="G2815" s="1" t="s">
        <v>4778</v>
      </c>
      <c r="H2815" s="1" t="s">
        <v>15835</v>
      </c>
      <c r="I2815" s="5">
        <v>4040</v>
      </c>
      <c r="J2815" s="5">
        <v>78751436</v>
      </c>
      <c r="K2815" s="3">
        <f>+Tabella2026[[#This Row],[POP_2024]]/SUM(Tabella2026[POP_2024])</f>
        <v>6.8540254098401816E-5</v>
      </c>
      <c r="L2815" s="3">
        <f>+Tabella2026[[#This Row],[INCIDENZA POPOLAZIONE]]*(PLAFOND/2)</f>
        <v>20178.199401378919</v>
      </c>
      <c r="M2815" s="3">
        <f>+IFERROR(Tabella2026[[#This Row],[reddito_2024]]/Tabella2026[[#This Row],[POP_2024]],"")</f>
        <v>19492.929702970298</v>
      </c>
      <c r="N2815" s="3">
        <f>+IF(Tabella2026[[#This Row],[REDDITO COMPLESSIVO PROCAPITE]]&lt;media_aggr_reddito_pc,(media_aggr_reddito_pc-Tabella2026[[#This Row],[REDDITO COMPLESSIVO PROCAPITE]]),0)</f>
        <v>0</v>
      </c>
      <c r="O2815" s="3">
        <f>+Tabella2026[[#This Row],[DIFFERENZA REDDITO INFERIORE ALLA MEDIA DALLA MEDIA]]*Tabella2026[[#This Row],[POP_2024]]</f>
        <v>0</v>
      </c>
      <c r="P2815" s="3">
        <f>+Tabella2026[[#This Row],[POPOLAZIONE PER DIFFERENZA ]]/SUM(Tabella2026[[POPOLAZIONE PER DIFFERENZA ]])</f>
        <v>0</v>
      </c>
      <c r="Q2815" s="3">
        <f>+Tabella2026[[#This Row],[INCIDENZA POPOLAZIONE PER DIFFERENZA]]*(PLAFOND-SUM(Tabella2026[CONTRIBUTO SULLA BASE DELLA POPOLAZIONE]))</f>
        <v>0</v>
      </c>
      <c r="R2815" s="3">
        <f>+Tabella2026[[#This Row],[CONTRIBUTO SULLA BASE DELLA POPOLAZIONE]]+Tabella2026[[#This Row],[CONTRIBUTO SULLA BASE DEL REDDITO]]</f>
        <v>20178.199401378919</v>
      </c>
      <c r="S2815" s="3">
        <f>+Tabella2026[[#This Row],[CONTRIBUTO TOTALE]]/(PLAFOND/N_TESSERE)</f>
        <v>40.356398802757838</v>
      </c>
      <c r="T2815" s="3">
        <f>+MAX(CEILING(Tabella2026[[#This Row],[preDEF1]],1),1)</f>
        <v>41</v>
      </c>
      <c r="U2815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15" s="21">
        <f>+Tabella2026[[#This Row],[DEF - n. card]]*(PLAFOND/N_TESSERE)</f>
        <v>20000</v>
      </c>
      <c r="W2815" s="18"/>
    </row>
    <row r="2816" spans="2:23" x14ac:dyDescent="0.25">
      <c r="B2816" s="1" t="s">
        <v>5625</v>
      </c>
      <c r="C2816" s="2">
        <v>78009</v>
      </c>
      <c r="D2816" s="1" t="s">
        <v>5626</v>
      </c>
      <c r="E2816" s="1" t="s">
        <v>61</v>
      </c>
      <c r="F2816" s="1" t="s">
        <v>178</v>
      </c>
      <c r="G2816" s="1" t="s">
        <v>4778</v>
      </c>
      <c r="H2816" s="1" t="s">
        <v>15836</v>
      </c>
      <c r="I2816" s="5">
        <v>4037</v>
      </c>
      <c r="J2816" s="5">
        <v>38968192</v>
      </c>
      <c r="K2816" s="3">
        <f>+Tabella2026[[#This Row],[POP_2024]]/SUM(Tabella2026[POP_2024])</f>
        <v>6.848935787011092E-5</v>
      </c>
      <c r="L2816" s="3">
        <f>+Tabella2026[[#This Row],[INCIDENZA POPOLAZIONE]]*(PLAFOND/2)</f>
        <v>20163.215589942251</v>
      </c>
      <c r="M2816" s="3">
        <f>+IFERROR(Tabella2026[[#This Row],[reddito_2024]]/Tabella2026[[#This Row],[POP_2024]],"")</f>
        <v>9652.7599702749558</v>
      </c>
      <c r="N2816" s="3">
        <f>+IF(Tabella2026[[#This Row],[REDDITO COMPLESSIVO PROCAPITE]]&lt;media_aggr_reddito_pc,(media_aggr_reddito_pc-Tabella2026[[#This Row],[REDDITO COMPLESSIVO PROCAPITE]]),0)</f>
        <v>8172.3060923337853</v>
      </c>
      <c r="O2816" s="3">
        <f>+Tabella2026[[#This Row],[DIFFERENZA REDDITO INFERIORE ALLA MEDIA DALLA MEDIA]]*Tabella2026[[#This Row],[POP_2024]]</f>
        <v>32991599.69475149</v>
      </c>
      <c r="P2816" s="3">
        <f>+Tabella2026[[#This Row],[POPOLAZIONE PER DIFFERENZA ]]/SUM(Tabella2026[[POPOLAZIONE PER DIFFERENZA ]])</f>
        <v>2.9269556875619323E-4</v>
      </c>
      <c r="Q2816" s="3">
        <f>+Tabella2026[[#This Row],[INCIDENZA POPOLAZIONE PER DIFFERENZA]]*(PLAFOND-SUM(Tabella2026[CONTRIBUTO SULLA BASE DELLA POPOLAZIONE]))</f>
        <v>86169.355920147063</v>
      </c>
      <c r="R2816" s="3">
        <f>+Tabella2026[[#This Row],[CONTRIBUTO SULLA BASE DELLA POPOLAZIONE]]+Tabella2026[[#This Row],[CONTRIBUTO SULLA BASE DEL REDDITO]]</f>
        <v>106332.57151008931</v>
      </c>
      <c r="S2816" s="3">
        <f>+Tabella2026[[#This Row],[CONTRIBUTO TOTALE]]/(PLAFOND/N_TESSERE)</f>
        <v>212.66514302017862</v>
      </c>
      <c r="T2816" s="3">
        <f>+MAX(CEILING(Tabella2026[[#This Row],[preDEF1]],1),1)</f>
        <v>213</v>
      </c>
      <c r="U2816" s="9">
        <f xml:space="preserve"> IF(ROW(Tabella2026[[#This Row],[preDEF2]]) - ROW(Tabella2026[[#Headers],[preDEF2]])&lt;=ABS(SUM(Tabella2026[preDEF2])-N_TESSERE),Tabella2026[[#This Row],[preDEF2]]-1,Tabella2026[[#This Row],[preDEF2]])</f>
        <v>212</v>
      </c>
      <c r="V2816" s="21">
        <f>+Tabella2026[[#This Row],[DEF - n. card]]*(PLAFOND/N_TESSERE)</f>
        <v>106000</v>
      </c>
      <c r="W2816" s="18"/>
    </row>
    <row r="2817" spans="2:23" x14ac:dyDescent="0.25">
      <c r="B2817" s="1" t="s">
        <v>5685</v>
      </c>
      <c r="C2817" s="2">
        <v>1237</v>
      </c>
      <c r="D2817" s="1" t="s">
        <v>5686</v>
      </c>
      <c r="E2817" s="1" t="s">
        <v>18</v>
      </c>
      <c r="F2817" s="1" t="s">
        <v>17</v>
      </c>
      <c r="G2817" s="1" t="s">
        <v>4778</v>
      </c>
      <c r="H2817" s="1" t="s">
        <v>15835</v>
      </c>
      <c r="I2817" s="5">
        <v>4036</v>
      </c>
      <c r="J2817" s="5">
        <v>92112141</v>
      </c>
      <c r="K2817" s="3">
        <f>+Tabella2026[[#This Row],[POP_2024]]/SUM(Tabella2026[POP_2024])</f>
        <v>6.847239246068063E-5</v>
      </c>
      <c r="L2817" s="3">
        <f>+Tabella2026[[#This Row],[INCIDENZA POPOLAZIONE]]*(PLAFOND/2)</f>
        <v>20158.220986130033</v>
      </c>
      <c r="M2817" s="3">
        <f>+IFERROR(Tabella2026[[#This Row],[reddito_2024]]/Tabella2026[[#This Row],[POP_2024]],"")</f>
        <v>22822.631565906839</v>
      </c>
      <c r="N2817" s="3">
        <f>+IF(Tabella2026[[#This Row],[REDDITO COMPLESSIVO PROCAPITE]]&lt;media_aggr_reddito_pc,(media_aggr_reddito_pc-Tabella2026[[#This Row],[REDDITO COMPLESSIVO PROCAPITE]]),0)</f>
        <v>0</v>
      </c>
      <c r="O2817" s="3">
        <f>+Tabella2026[[#This Row],[DIFFERENZA REDDITO INFERIORE ALLA MEDIA DALLA MEDIA]]*Tabella2026[[#This Row],[POP_2024]]</f>
        <v>0</v>
      </c>
      <c r="P2817" s="3">
        <f>+Tabella2026[[#This Row],[POPOLAZIONE PER DIFFERENZA ]]/SUM(Tabella2026[[POPOLAZIONE PER DIFFERENZA ]])</f>
        <v>0</v>
      </c>
      <c r="Q2817" s="3">
        <f>+Tabella2026[[#This Row],[INCIDENZA POPOLAZIONE PER DIFFERENZA]]*(PLAFOND-SUM(Tabella2026[CONTRIBUTO SULLA BASE DELLA POPOLAZIONE]))</f>
        <v>0</v>
      </c>
      <c r="R2817" s="3">
        <f>+Tabella2026[[#This Row],[CONTRIBUTO SULLA BASE DELLA POPOLAZIONE]]+Tabella2026[[#This Row],[CONTRIBUTO SULLA BASE DEL REDDITO]]</f>
        <v>20158.220986130033</v>
      </c>
      <c r="S2817" s="3">
        <f>+Tabella2026[[#This Row],[CONTRIBUTO TOTALE]]/(PLAFOND/N_TESSERE)</f>
        <v>40.316441972260066</v>
      </c>
      <c r="T2817" s="3">
        <f>+MAX(CEILING(Tabella2026[[#This Row],[preDEF1]],1),1)</f>
        <v>41</v>
      </c>
      <c r="U2817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17" s="21">
        <f>+Tabella2026[[#This Row],[DEF - n. card]]*(PLAFOND/N_TESSERE)</f>
        <v>20000</v>
      </c>
      <c r="W2817" s="18"/>
    </row>
    <row r="2818" spans="2:23" x14ac:dyDescent="0.25">
      <c r="B2818" s="1" t="s">
        <v>5615</v>
      </c>
      <c r="C2818" s="2">
        <v>13249</v>
      </c>
      <c r="D2818" s="1" t="s">
        <v>5616</v>
      </c>
      <c r="E2818" s="1" t="s">
        <v>12</v>
      </c>
      <c r="F2818" s="1" t="s">
        <v>152</v>
      </c>
      <c r="G2818" s="1" t="s">
        <v>4778</v>
      </c>
      <c r="H2818" s="1" t="s">
        <v>15835</v>
      </c>
      <c r="I2818" s="5">
        <v>4035</v>
      </c>
      <c r="J2818" s="5">
        <v>75995864</v>
      </c>
      <c r="K2818" s="3">
        <f>+Tabella2026[[#This Row],[POP_2024]]/SUM(Tabella2026[POP_2024])</f>
        <v>6.8455427051250327E-5</v>
      </c>
      <c r="L2818" s="3">
        <f>+Tabella2026[[#This Row],[INCIDENZA POPOLAZIONE]]*(PLAFOND/2)</f>
        <v>20153.226382317807</v>
      </c>
      <c r="M2818" s="3">
        <f>+IFERROR(Tabella2026[[#This Row],[reddito_2024]]/Tabella2026[[#This Row],[POP_2024]],"")</f>
        <v>18834.167038413878</v>
      </c>
      <c r="N2818" s="3">
        <f>+IF(Tabella2026[[#This Row],[REDDITO COMPLESSIVO PROCAPITE]]&lt;media_aggr_reddito_pc,(media_aggr_reddito_pc-Tabella2026[[#This Row],[REDDITO COMPLESSIVO PROCAPITE]]),0)</f>
        <v>0</v>
      </c>
      <c r="O2818" s="3">
        <f>+Tabella2026[[#This Row],[DIFFERENZA REDDITO INFERIORE ALLA MEDIA DALLA MEDIA]]*Tabella2026[[#This Row],[POP_2024]]</f>
        <v>0</v>
      </c>
      <c r="P2818" s="3">
        <f>+Tabella2026[[#This Row],[POPOLAZIONE PER DIFFERENZA ]]/SUM(Tabella2026[[POPOLAZIONE PER DIFFERENZA ]])</f>
        <v>0</v>
      </c>
      <c r="Q2818" s="3">
        <f>+Tabella2026[[#This Row],[INCIDENZA POPOLAZIONE PER DIFFERENZA]]*(PLAFOND-SUM(Tabella2026[CONTRIBUTO SULLA BASE DELLA POPOLAZIONE]))</f>
        <v>0</v>
      </c>
      <c r="R2818" s="3">
        <f>+Tabella2026[[#This Row],[CONTRIBUTO SULLA BASE DELLA POPOLAZIONE]]+Tabella2026[[#This Row],[CONTRIBUTO SULLA BASE DEL REDDITO]]</f>
        <v>20153.226382317807</v>
      </c>
      <c r="S2818" s="3">
        <f>+Tabella2026[[#This Row],[CONTRIBUTO TOTALE]]/(PLAFOND/N_TESSERE)</f>
        <v>40.306452764635615</v>
      </c>
      <c r="T2818" s="3">
        <f>+MAX(CEILING(Tabella2026[[#This Row],[preDEF1]],1),1)</f>
        <v>41</v>
      </c>
      <c r="U2818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18" s="21">
        <f>+Tabella2026[[#This Row],[DEF - n. card]]*(PLAFOND/N_TESSERE)</f>
        <v>20000</v>
      </c>
      <c r="W2818" s="18"/>
    </row>
    <row r="2819" spans="2:23" x14ac:dyDescent="0.25">
      <c r="B2819" s="1" t="s">
        <v>5693</v>
      </c>
      <c r="C2819" s="2">
        <v>64001</v>
      </c>
      <c r="D2819" s="1" t="s">
        <v>5694</v>
      </c>
      <c r="E2819" s="1" t="s">
        <v>15</v>
      </c>
      <c r="F2819" s="1" t="s">
        <v>290</v>
      </c>
      <c r="G2819" s="1" t="s">
        <v>4778</v>
      </c>
      <c r="H2819" s="1" t="s">
        <v>15836</v>
      </c>
      <c r="I2819" s="5">
        <v>4030</v>
      </c>
      <c r="J2819" s="5">
        <v>52654407</v>
      </c>
      <c r="K2819" s="3">
        <f>+Tabella2026[[#This Row],[POP_2024]]/SUM(Tabella2026[POP_2024])</f>
        <v>6.8370600004098839E-5</v>
      </c>
      <c r="L2819" s="3">
        <f>+Tabella2026[[#This Row],[INCIDENZA POPOLAZIONE]]*(PLAFOND/2)</f>
        <v>20128.253363256696</v>
      </c>
      <c r="M2819" s="3">
        <f>+IFERROR(Tabella2026[[#This Row],[reddito_2024]]/Tabella2026[[#This Row],[POP_2024]],"")</f>
        <v>13065.609677419356</v>
      </c>
      <c r="N2819" s="3">
        <f>+IF(Tabella2026[[#This Row],[REDDITO COMPLESSIVO PROCAPITE]]&lt;media_aggr_reddito_pc,(media_aggr_reddito_pc-Tabella2026[[#This Row],[REDDITO COMPLESSIVO PROCAPITE]]),0)</f>
        <v>4759.4563851893854</v>
      </c>
      <c r="O2819" s="3">
        <f>+Tabella2026[[#This Row],[DIFFERENZA REDDITO INFERIORE ALLA MEDIA DALLA MEDIA]]*Tabella2026[[#This Row],[POP_2024]]</f>
        <v>19180609.232313223</v>
      </c>
      <c r="P2819" s="3">
        <f>+Tabella2026[[#This Row],[POPOLAZIONE PER DIFFERENZA ]]/SUM(Tabella2026[[POPOLAZIONE PER DIFFERENZA ]])</f>
        <v>1.7016693280366555E-4</v>
      </c>
      <c r="Q2819" s="3">
        <f>+Tabella2026[[#This Row],[INCIDENZA POPOLAZIONE PER DIFFERENZA]]*(PLAFOND-SUM(Tabella2026[CONTRIBUTO SULLA BASE DELLA POPOLAZIONE]))</f>
        <v>50097.017392199741</v>
      </c>
      <c r="R2819" s="3">
        <f>+Tabella2026[[#This Row],[CONTRIBUTO SULLA BASE DELLA POPOLAZIONE]]+Tabella2026[[#This Row],[CONTRIBUTO SULLA BASE DEL REDDITO]]</f>
        <v>70225.27075545644</v>
      </c>
      <c r="S2819" s="3">
        <f>+Tabella2026[[#This Row],[CONTRIBUTO TOTALE]]/(PLAFOND/N_TESSERE)</f>
        <v>140.45054151091287</v>
      </c>
      <c r="T2819" s="3">
        <f>+MAX(CEILING(Tabella2026[[#This Row],[preDEF1]],1),1)</f>
        <v>141</v>
      </c>
      <c r="U2819" s="9">
        <f xml:space="preserve"> IF(ROW(Tabella2026[[#This Row],[preDEF2]]) - ROW(Tabella2026[[#Headers],[preDEF2]])&lt;=ABS(SUM(Tabella2026[preDEF2])-N_TESSERE),Tabella2026[[#This Row],[preDEF2]]-1,Tabella2026[[#This Row],[preDEF2]])</f>
        <v>140</v>
      </c>
      <c r="V2819" s="21">
        <f>+Tabella2026[[#This Row],[DEF - n. card]]*(PLAFOND/N_TESSERE)</f>
        <v>70000</v>
      </c>
      <c r="W2819" s="18"/>
    </row>
    <row r="2820" spans="2:23" x14ac:dyDescent="0.25">
      <c r="B2820" s="1" t="s">
        <v>5665</v>
      </c>
      <c r="C2820" s="2">
        <v>12121</v>
      </c>
      <c r="D2820" s="1" t="s">
        <v>5666</v>
      </c>
      <c r="E2820" s="1" t="s">
        <v>12</v>
      </c>
      <c r="F2820" s="1" t="s">
        <v>157</v>
      </c>
      <c r="G2820" s="1" t="s">
        <v>4778</v>
      </c>
      <c r="H2820" s="1" t="s">
        <v>15835</v>
      </c>
      <c r="I2820" s="5">
        <v>4030</v>
      </c>
      <c r="J2820" s="5">
        <v>90008871</v>
      </c>
      <c r="K2820" s="3">
        <f>+Tabella2026[[#This Row],[POP_2024]]/SUM(Tabella2026[POP_2024])</f>
        <v>6.8370600004098839E-5</v>
      </c>
      <c r="L2820" s="3">
        <f>+Tabella2026[[#This Row],[INCIDENZA POPOLAZIONE]]*(PLAFOND/2)</f>
        <v>20128.253363256696</v>
      </c>
      <c r="M2820" s="3">
        <f>+IFERROR(Tabella2026[[#This Row],[reddito_2024]]/Tabella2026[[#This Row],[POP_2024]],"")</f>
        <v>22334.707444168733</v>
      </c>
      <c r="N2820" s="3">
        <f>+IF(Tabella2026[[#This Row],[REDDITO COMPLESSIVO PROCAPITE]]&lt;media_aggr_reddito_pc,(media_aggr_reddito_pc-Tabella2026[[#This Row],[REDDITO COMPLESSIVO PROCAPITE]]),0)</f>
        <v>0</v>
      </c>
      <c r="O2820" s="3">
        <f>+Tabella2026[[#This Row],[DIFFERENZA REDDITO INFERIORE ALLA MEDIA DALLA MEDIA]]*Tabella2026[[#This Row],[POP_2024]]</f>
        <v>0</v>
      </c>
      <c r="P2820" s="3">
        <f>+Tabella2026[[#This Row],[POPOLAZIONE PER DIFFERENZA ]]/SUM(Tabella2026[[POPOLAZIONE PER DIFFERENZA ]])</f>
        <v>0</v>
      </c>
      <c r="Q2820" s="3">
        <f>+Tabella2026[[#This Row],[INCIDENZA POPOLAZIONE PER DIFFERENZA]]*(PLAFOND-SUM(Tabella2026[CONTRIBUTO SULLA BASE DELLA POPOLAZIONE]))</f>
        <v>0</v>
      </c>
      <c r="R2820" s="3">
        <f>+Tabella2026[[#This Row],[CONTRIBUTO SULLA BASE DELLA POPOLAZIONE]]+Tabella2026[[#This Row],[CONTRIBUTO SULLA BASE DEL REDDITO]]</f>
        <v>20128.253363256696</v>
      </c>
      <c r="S2820" s="3">
        <f>+Tabella2026[[#This Row],[CONTRIBUTO TOTALE]]/(PLAFOND/N_TESSERE)</f>
        <v>40.256506726513393</v>
      </c>
      <c r="T2820" s="3">
        <f>+MAX(CEILING(Tabella2026[[#This Row],[preDEF1]],1),1)</f>
        <v>41</v>
      </c>
      <c r="U2820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20" s="21">
        <f>+Tabella2026[[#This Row],[DEF - n. card]]*(PLAFOND/N_TESSERE)</f>
        <v>20000</v>
      </c>
      <c r="W2820" s="18"/>
    </row>
    <row r="2821" spans="2:23" x14ac:dyDescent="0.25">
      <c r="B2821" s="1" t="s">
        <v>5679</v>
      </c>
      <c r="C2821" s="2">
        <v>24017</v>
      </c>
      <c r="D2821" s="1" t="s">
        <v>5680</v>
      </c>
      <c r="E2821" s="1" t="s">
        <v>38</v>
      </c>
      <c r="F2821" s="1" t="s">
        <v>106</v>
      </c>
      <c r="G2821" s="1" t="s">
        <v>4778</v>
      </c>
      <c r="H2821" s="1" t="s">
        <v>15835</v>
      </c>
      <c r="I2821" s="5">
        <v>4027</v>
      </c>
      <c r="J2821" s="5">
        <v>80856627</v>
      </c>
      <c r="K2821" s="3">
        <f>+Tabella2026[[#This Row],[POP_2024]]/SUM(Tabella2026[POP_2024])</f>
        <v>6.8319703775807957E-5</v>
      </c>
      <c r="L2821" s="3">
        <f>+Tabella2026[[#This Row],[INCIDENZA POPOLAZIONE]]*(PLAFOND/2)</f>
        <v>20113.269551820031</v>
      </c>
      <c r="M2821" s="3">
        <f>+IFERROR(Tabella2026[[#This Row],[reddito_2024]]/Tabella2026[[#This Row],[POP_2024]],"")</f>
        <v>20078.626024335736</v>
      </c>
      <c r="N2821" s="3">
        <f>+IF(Tabella2026[[#This Row],[REDDITO COMPLESSIVO PROCAPITE]]&lt;media_aggr_reddito_pc,(media_aggr_reddito_pc-Tabella2026[[#This Row],[REDDITO COMPLESSIVO PROCAPITE]]),0)</f>
        <v>0</v>
      </c>
      <c r="O2821" s="3">
        <f>+Tabella2026[[#This Row],[DIFFERENZA REDDITO INFERIORE ALLA MEDIA DALLA MEDIA]]*Tabella2026[[#This Row],[POP_2024]]</f>
        <v>0</v>
      </c>
      <c r="P2821" s="3">
        <f>+Tabella2026[[#This Row],[POPOLAZIONE PER DIFFERENZA ]]/SUM(Tabella2026[[POPOLAZIONE PER DIFFERENZA ]])</f>
        <v>0</v>
      </c>
      <c r="Q2821" s="3">
        <f>+Tabella2026[[#This Row],[INCIDENZA POPOLAZIONE PER DIFFERENZA]]*(PLAFOND-SUM(Tabella2026[CONTRIBUTO SULLA BASE DELLA POPOLAZIONE]))</f>
        <v>0</v>
      </c>
      <c r="R2821" s="3">
        <f>+Tabella2026[[#This Row],[CONTRIBUTO SULLA BASE DELLA POPOLAZIONE]]+Tabella2026[[#This Row],[CONTRIBUTO SULLA BASE DEL REDDITO]]</f>
        <v>20113.269551820031</v>
      </c>
      <c r="S2821" s="3">
        <f>+Tabella2026[[#This Row],[CONTRIBUTO TOTALE]]/(PLAFOND/N_TESSERE)</f>
        <v>40.226539103640064</v>
      </c>
      <c r="T2821" s="3">
        <f>+MAX(CEILING(Tabella2026[[#This Row],[preDEF1]],1),1)</f>
        <v>41</v>
      </c>
      <c r="U2821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21" s="21">
        <f>+Tabella2026[[#This Row],[DEF - n. card]]*(PLAFOND/N_TESSERE)</f>
        <v>20000</v>
      </c>
      <c r="W2821" s="18"/>
    </row>
    <row r="2822" spans="2:23" x14ac:dyDescent="0.25">
      <c r="B2822" s="1" t="s">
        <v>5529</v>
      </c>
      <c r="C2822" s="2">
        <v>59004</v>
      </c>
      <c r="D2822" s="1" t="s">
        <v>5530</v>
      </c>
      <c r="E2822" s="1" t="s">
        <v>8</v>
      </c>
      <c r="F2822" s="1" t="s">
        <v>84</v>
      </c>
      <c r="G2822" s="1" t="s">
        <v>4778</v>
      </c>
      <c r="H2822" s="1" t="s">
        <v>15834</v>
      </c>
      <c r="I2822" s="5">
        <v>4027</v>
      </c>
      <c r="J2822" s="5">
        <v>57281157</v>
      </c>
      <c r="K2822" s="3">
        <f>+Tabella2026[[#This Row],[POP_2024]]/SUM(Tabella2026[POP_2024])</f>
        <v>6.8319703775807957E-5</v>
      </c>
      <c r="L2822" s="3">
        <f>+Tabella2026[[#This Row],[INCIDENZA POPOLAZIONE]]*(PLAFOND/2)</f>
        <v>20113.269551820031</v>
      </c>
      <c r="M2822" s="3">
        <f>+IFERROR(Tabella2026[[#This Row],[reddito_2024]]/Tabella2026[[#This Row],[POP_2024]],"")</f>
        <v>14224.275391110008</v>
      </c>
      <c r="N2822" s="3">
        <f>+IF(Tabella2026[[#This Row],[REDDITO COMPLESSIVO PROCAPITE]]&lt;media_aggr_reddito_pc,(media_aggr_reddito_pc-Tabella2026[[#This Row],[REDDITO COMPLESSIVO PROCAPITE]]),0)</f>
        <v>3600.790671498733</v>
      </c>
      <c r="O2822" s="3">
        <f>+Tabella2026[[#This Row],[DIFFERENZA REDDITO INFERIORE ALLA MEDIA DALLA MEDIA]]*Tabella2026[[#This Row],[POP_2024]]</f>
        <v>14500384.034125397</v>
      </c>
      <c r="P2822" s="3">
        <f>+Tabella2026[[#This Row],[POPOLAZIONE PER DIFFERENZA ]]/SUM(Tabella2026[[POPOLAZIONE PER DIFFERENZA ]])</f>
        <v>1.2864481235587828E-4</v>
      </c>
      <c r="Q2822" s="3">
        <f>+Tabella2026[[#This Row],[INCIDENZA POPOLAZIONE PER DIFFERENZA]]*(PLAFOND-SUM(Tabella2026[CONTRIBUTO SULLA BASE DELLA POPOLAZIONE]))</f>
        <v>37872.936273961452</v>
      </c>
      <c r="R2822" s="3">
        <f>+Tabella2026[[#This Row],[CONTRIBUTO SULLA BASE DELLA POPOLAZIONE]]+Tabella2026[[#This Row],[CONTRIBUTO SULLA BASE DEL REDDITO]]</f>
        <v>57986.205825781479</v>
      </c>
      <c r="S2822" s="3">
        <f>+Tabella2026[[#This Row],[CONTRIBUTO TOTALE]]/(PLAFOND/N_TESSERE)</f>
        <v>115.97241165156296</v>
      </c>
      <c r="T2822" s="3">
        <f>+MAX(CEILING(Tabella2026[[#This Row],[preDEF1]],1),1)</f>
        <v>116</v>
      </c>
      <c r="U2822" s="9">
        <f xml:space="preserve"> IF(ROW(Tabella2026[[#This Row],[preDEF2]]) - ROW(Tabella2026[[#Headers],[preDEF2]])&lt;=ABS(SUM(Tabella2026[preDEF2])-N_TESSERE),Tabella2026[[#This Row],[preDEF2]]-1,Tabella2026[[#This Row],[preDEF2]])</f>
        <v>115</v>
      </c>
      <c r="V2822" s="21">
        <f>+Tabella2026[[#This Row],[DEF - n. card]]*(PLAFOND/N_TESSERE)</f>
        <v>57500</v>
      </c>
      <c r="W2822" s="18"/>
    </row>
    <row r="2823" spans="2:23" x14ac:dyDescent="0.25">
      <c r="B2823" s="1" t="s">
        <v>5781</v>
      </c>
      <c r="C2823" s="2">
        <v>22034</v>
      </c>
      <c r="D2823" s="1" t="s">
        <v>5782</v>
      </c>
      <c r="E2823" s="1" t="s">
        <v>99</v>
      </c>
      <c r="F2823" s="1" t="s">
        <v>98</v>
      </c>
      <c r="G2823" s="1" t="s">
        <v>4778</v>
      </c>
      <c r="H2823" s="1" t="s">
        <v>15835</v>
      </c>
      <c r="I2823" s="5">
        <v>4024</v>
      </c>
      <c r="J2823" s="5">
        <v>87294520</v>
      </c>
      <c r="K2823" s="3">
        <f>+Tabella2026[[#This Row],[POP_2024]]/SUM(Tabella2026[POP_2024])</f>
        <v>6.8268807547517061E-5</v>
      </c>
      <c r="L2823" s="3">
        <f>+Tabella2026[[#This Row],[INCIDENZA POPOLAZIONE]]*(PLAFOND/2)</f>
        <v>20098.285740383362</v>
      </c>
      <c r="M2823" s="3">
        <f>+IFERROR(Tabella2026[[#This Row],[reddito_2024]]/Tabella2026[[#This Row],[POP_2024]],"")</f>
        <v>21693.469184890655</v>
      </c>
      <c r="N2823" s="3">
        <f>+IF(Tabella2026[[#This Row],[REDDITO COMPLESSIVO PROCAPITE]]&lt;media_aggr_reddito_pc,(media_aggr_reddito_pc-Tabella2026[[#This Row],[REDDITO COMPLESSIVO PROCAPITE]]),0)</f>
        <v>0</v>
      </c>
      <c r="O2823" s="3">
        <f>+Tabella2026[[#This Row],[DIFFERENZA REDDITO INFERIORE ALLA MEDIA DALLA MEDIA]]*Tabella2026[[#This Row],[POP_2024]]</f>
        <v>0</v>
      </c>
      <c r="P2823" s="3">
        <f>+Tabella2026[[#This Row],[POPOLAZIONE PER DIFFERENZA ]]/SUM(Tabella2026[[POPOLAZIONE PER DIFFERENZA ]])</f>
        <v>0</v>
      </c>
      <c r="Q2823" s="3">
        <f>+Tabella2026[[#This Row],[INCIDENZA POPOLAZIONE PER DIFFERENZA]]*(PLAFOND-SUM(Tabella2026[CONTRIBUTO SULLA BASE DELLA POPOLAZIONE]))</f>
        <v>0</v>
      </c>
      <c r="R2823" s="3">
        <f>+Tabella2026[[#This Row],[CONTRIBUTO SULLA BASE DELLA POPOLAZIONE]]+Tabella2026[[#This Row],[CONTRIBUTO SULLA BASE DEL REDDITO]]</f>
        <v>20098.285740383362</v>
      </c>
      <c r="S2823" s="3">
        <f>+Tabella2026[[#This Row],[CONTRIBUTO TOTALE]]/(PLAFOND/N_TESSERE)</f>
        <v>40.196571480766721</v>
      </c>
      <c r="T2823" s="3">
        <f>+MAX(CEILING(Tabella2026[[#This Row],[preDEF1]],1),1)</f>
        <v>41</v>
      </c>
      <c r="U2823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23" s="21">
        <f>+Tabella2026[[#This Row],[DEF - n. card]]*(PLAFOND/N_TESSERE)</f>
        <v>20000</v>
      </c>
      <c r="W2823" s="18"/>
    </row>
    <row r="2824" spans="2:23" x14ac:dyDescent="0.25">
      <c r="B2824" s="1" t="s">
        <v>5645</v>
      </c>
      <c r="C2824" s="2">
        <v>1183</v>
      </c>
      <c r="D2824" s="1" t="s">
        <v>5646</v>
      </c>
      <c r="E2824" s="1" t="s">
        <v>18</v>
      </c>
      <c r="F2824" s="1" t="s">
        <v>17</v>
      </c>
      <c r="G2824" s="1" t="s">
        <v>4778</v>
      </c>
      <c r="H2824" s="1" t="s">
        <v>15835</v>
      </c>
      <c r="I2824" s="5">
        <v>4020</v>
      </c>
      <c r="J2824" s="5">
        <v>92135421</v>
      </c>
      <c r="K2824" s="3">
        <f>+Tabella2026[[#This Row],[POP_2024]]/SUM(Tabella2026[POP_2024])</f>
        <v>6.8200945909795862E-5</v>
      </c>
      <c r="L2824" s="3">
        <f>+Tabella2026[[#This Row],[INCIDENZA POPOLAZIONE]]*(PLAFOND/2)</f>
        <v>20078.307325134469</v>
      </c>
      <c r="M2824" s="3">
        <f>+IFERROR(Tabella2026[[#This Row],[reddito_2024]]/Tabella2026[[#This Row],[POP_2024]],"")</f>
        <v>22919.258955223882</v>
      </c>
      <c r="N2824" s="3">
        <f>+IF(Tabella2026[[#This Row],[REDDITO COMPLESSIVO PROCAPITE]]&lt;media_aggr_reddito_pc,(media_aggr_reddito_pc-Tabella2026[[#This Row],[REDDITO COMPLESSIVO PROCAPITE]]),0)</f>
        <v>0</v>
      </c>
      <c r="O2824" s="3">
        <f>+Tabella2026[[#This Row],[DIFFERENZA REDDITO INFERIORE ALLA MEDIA DALLA MEDIA]]*Tabella2026[[#This Row],[POP_2024]]</f>
        <v>0</v>
      </c>
      <c r="P2824" s="3">
        <f>+Tabella2026[[#This Row],[POPOLAZIONE PER DIFFERENZA ]]/SUM(Tabella2026[[POPOLAZIONE PER DIFFERENZA ]])</f>
        <v>0</v>
      </c>
      <c r="Q2824" s="3">
        <f>+Tabella2026[[#This Row],[INCIDENZA POPOLAZIONE PER DIFFERENZA]]*(PLAFOND-SUM(Tabella2026[CONTRIBUTO SULLA BASE DELLA POPOLAZIONE]))</f>
        <v>0</v>
      </c>
      <c r="R2824" s="3">
        <f>+Tabella2026[[#This Row],[CONTRIBUTO SULLA BASE DELLA POPOLAZIONE]]+Tabella2026[[#This Row],[CONTRIBUTO SULLA BASE DEL REDDITO]]</f>
        <v>20078.307325134469</v>
      </c>
      <c r="S2824" s="3">
        <f>+Tabella2026[[#This Row],[CONTRIBUTO TOTALE]]/(PLAFOND/N_TESSERE)</f>
        <v>40.156614650268935</v>
      </c>
      <c r="T2824" s="3">
        <f>+MAX(CEILING(Tabella2026[[#This Row],[preDEF1]],1),1)</f>
        <v>41</v>
      </c>
      <c r="U2824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24" s="21">
        <f>+Tabella2026[[#This Row],[DEF - n. card]]*(PLAFOND/N_TESSERE)</f>
        <v>20000</v>
      </c>
      <c r="W2824" s="18"/>
    </row>
    <row r="2825" spans="2:23" x14ac:dyDescent="0.25">
      <c r="B2825" s="1" t="s">
        <v>5613</v>
      </c>
      <c r="C2825" s="2">
        <v>25001</v>
      </c>
      <c r="D2825" s="1" t="s">
        <v>5614</v>
      </c>
      <c r="E2825" s="1" t="s">
        <v>38</v>
      </c>
      <c r="F2825" s="1" t="s">
        <v>514</v>
      </c>
      <c r="G2825" s="1" t="s">
        <v>4778</v>
      </c>
      <c r="H2825" s="1" t="s">
        <v>15835</v>
      </c>
      <c r="I2825" s="5">
        <v>4019</v>
      </c>
      <c r="J2825" s="5">
        <v>104578669</v>
      </c>
      <c r="K2825" s="3">
        <f>+Tabella2026[[#This Row],[POP_2024]]/SUM(Tabella2026[POP_2024])</f>
        <v>6.8183980500365572E-5</v>
      </c>
      <c r="L2825" s="3">
        <f>+Tabella2026[[#This Row],[INCIDENZA POPOLAZIONE]]*(PLAFOND/2)</f>
        <v>20073.312721322251</v>
      </c>
      <c r="M2825" s="3">
        <f>+IFERROR(Tabella2026[[#This Row],[reddito_2024]]/Tabella2026[[#This Row],[POP_2024]],"")</f>
        <v>26021.067180890768</v>
      </c>
      <c r="N2825" s="3">
        <f>+IF(Tabella2026[[#This Row],[REDDITO COMPLESSIVO PROCAPITE]]&lt;media_aggr_reddito_pc,(media_aggr_reddito_pc-Tabella2026[[#This Row],[REDDITO COMPLESSIVO PROCAPITE]]),0)</f>
        <v>0</v>
      </c>
      <c r="O2825" s="3">
        <f>+Tabella2026[[#This Row],[DIFFERENZA REDDITO INFERIORE ALLA MEDIA DALLA MEDIA]]*Tabella2026[[#This Row],[POP_2024]]</f>
        <v>0</v>
      </c>
      <c r="P2825" s="3">
        <f>+Tabella2026[[#This Row],[POPOLAZIONE PER DIFFERENZA ]]/SUM(Tabella2026[[POPOLAZIONE PER DIFFERENZA ]])</f>
        <v>0</v>
      </c>
      <c r="Q2825" s="3">
        <f>+Tabella2026[[#This Row],[INCIDENZA POPOLAZIONE PER DIFFERENZA]]*(PLAFOND-SUM(Tabella2026[CONTRIBUTO SULLA BASE DELLA POPOLAZIONE]))</f>
        <v>0</v>
      </c>
      <c r="R2825" s="3">
        <f>+Tabella2026[[#This Row],[CONTRIBUTO SULLA BASE DELLA POPOLAZIONE]]+Tabella2026[[#This Row],[CONTRIBUTO SULLA BASE DEL REDDITO]]</f>
        <v>20073.312721322251</v>
      </c>
      <c r="S2825" s="3">
        <f>+Tabella2026[[#This Row],[CONTRIBUTO TOTALE]]/(PLAFOND/N_TESSERE)</f>
        <v>40.146625442644499</v>
      </c>
      <c r="T2825" s="3">
        <f>+MAX(CEILING(Tabella2026[[#This Row],[preDEF1]],1),1)</f>
        <v>41</v>
      </c>
      <c r="U2825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25" s="21">
        <f>+Tabella2026[[#This Row],[DEF - n. card]]*(PLAFOND/N_TESSERE)</f>
        <v>20000</v>
      </c>
      <c r="W2825" s="18"/>
    </row>
    <row r="2826" spans="2:23" x14ac:dyDescent="0.25">
      <c r="B2826" s="1" t="s">
        <v>5749</v>
      </c>
      <c r="C2826" s="2">
        <v>18048</v>
      </c>
      <c r="D2826" s="1" t="s">
        <v>5750</v>
      </c>
      <c r="E2826" s="1" t="s">
        <v>12</v>
      </c>
      <c r="F2826" s="1" t="s">
        <v>195</v>
      </c>
      <c r="G2826" s="1" t="s">
        <v>4778</v>
      </c>
      <c r="H2826" s="1" t="s">
        <v>15835</v>
      </c>
      <c r="I2826" s="5">
        <v>4019</v>
      </c>
      <c r="J2826" s="5">
        <v>66921708</v>
      </c>
      <c r="K2826" s="3">
        <f>+Tabella2026[[#This Row],[POP_2024]]/SUM(Tabella2026[POP_2024])</f>
        <v>6.8183980500365572E-5</v>
      </c>
      <c r="L2826" s="3">
        <f>+Tabella2026[[#This Row],[INCIDENZA POPOLAZIONE]]*(PLAFOND/2)</f>
        <v>20073.312721322251</v>
      </c>
      <c r="M2826" s="3">
        <f>+IFERROR(Tabella2026[[#This Row],[reddito_2024]]/Tabella2026[[#This Row],[POP_2024]],"")</f>
        <v>16651.333167454592</v>
      </c>
      <c r="N2826" s="3">
        <f>+IF(Tabella2026[[#This Row],[REDDITO COMPLESSIVO PROCAPITE]]&lt;media_aggr_reddito_pc,(media_aggr_reddito_pc-Tabella2026[[#This Row],[REDDITO COMPLESSIVO PROCAPITE]]),0)</f>
        <v>1173.7328951541494</v>
      </c>
      <c r="O2826" s="3">
        <f>+Tabella2026[[#This Row],[DIFFERENZA REDDITO INFERIORE ALLA MEDIA DALLA MEDIA]]*Tabella2026[[#This Row],[POP_2024]]</f>
        <v>4717232.5056245262</v>
      </c>
      <c r="P2826" s="3">
        <f>+Tabella2026[[#This Row],[POPOLAZIONE PER DIFFERENZA ]]/SUM(Tabella2026[[POPOLAZIONE PER DIFFERENZA ]])</f>
        <v>4.1850442657032652E-5</v>
      </c>
      <c r="Q2826" s="3">
        <f>+Tabella2026[[#This Row],[INCIDENZA POPOLAZIONE PER DIFFERENZA]]*(PLAFOND-SUM(Tabella2026[CONTRIBUTO SULLA BASE DELLA POPOLAZIONE]))</f>
        <v>12320.738930398469</v>
      </c>
      <c r="R2826" s="3">
        <f>+Tabella2026[[#This Row],[CONTRIBUTO SULLA BASE DELLA POPOLAZIONE]]+Tabella2026[[#This Row],[CONTRIBUTO SULLA BASE DEL REDDITO]]</f>
        <v>32394.051651720722</v>
      </c>
      <c r="S2826" s="3">
        <f>+Tabella2026[[#This Row],[CONTRIBUTO TOTALE]]/(PLAFOND/N_TESSERE)</f>
        <v>64.788103303441446</v>
      </c>
      <c r="T2826" s="3">
        <f>+MAX(CEILING(Tabella2026[[#This Row],[preDEF1]],1),1)</f>
        <v>65</v>
      </c>
      <c r="U2826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2826" s="21">
        <f>+Tabella2026[[#This Row],[DEF - n. card]]*(PLAFOND/N_TESSERE)</f>
        <v>32000</v>
      </c>
      <c r="W2826" s="18"/>
    </row>
    <row r="2827" spans="2:23" x14ac:dyDescent="0.25">
      <c r="B2827" s="1" t="s">
        <v>5701</v>
      </c>
      <c r="C2827" s="2">
        <v>29012</v>
      </c>
      <c r="D2827" s="1" t="s">
        <v>5702</v>
      </c>
      <c r="E2827" s="1" t="s">
        <v>38</v>
      </c>
      <c r="F2827" s="1" t="s">
        <v>314</v>
      </c>
      <c r="G2827" s="1" t="s">
        <v>4778</v>
      </c>
      <c r="H2827" s="1" t="s">
        <v>15835</v>
      </c>
      <c r="I2827" s="5">
        <v>4012</v>
      </c>
      <c r="J2827" s="5">
        <v>75578741</v>
      </c>
      <c r="K2827" s="3">
        <f>+Tabella2026[[#This Row],[POP_2024]]/SUM(Tabella2026[POP_2024])</f>
        <v>6.8065222634353491E-5</v>
      </c>
      <c r="L2827" s="3">
        <f>+Tabella2026[[#This Row],[INCIDENZA POPOLAZIONE]]*(PLAFOND/2)</f>
        <v>20038.350494636692</v>
      </c>
      <c r="M2827" s="3">
        <f>+IFERROR(Tabella2026[[#This Row],[reddito_2024]]/Tabella2026[[#This Row],[POP_2024]],"")</f>
        <v>18838.170737786641</v>
      </c>
      <c r="N2827" s="3">
        <f>+IF(Tabella2026[[#This Row],[REDDITO COMPLESSIVO PROCAPITE]]&lt;media_aggr_reddito_pc,(media_aggr_reddito_pc-Tabella2026[[#This Row],[REDDITO COMPLESSIVO PROCAPITE]]),0)</f>
        <v>0</v>
      </c>
      <c r="O2827" s="3">
        <f>+Tabella2026[[#This Row],[DIFFERENZA REDDITO INFERIORE ALLA MEDIA DALLA MEDIA]]*Tabella2026[[#This Row],[POP_2024]]</f>
        <v>0</v>
      </c>
      <c r="P2827" s="3">
        <f>+Tabella2026[[#This Row],[POPOLAZIONE PER DIFFERENZA ]]/SUM(Tabella2026[[POPOLAZIONE PER DIFFERENZA ]])</f>
        <v>0</v>
      </c>
      <c r="Q2827" s="3">
        <f>+Tabella2026[[#This Row],[INCIDENZA POPOLAZIONE PER DIFFERENZA]]*(PLAFOND-SUM(Tabella2026[CONTRIBUTO SULLA BASE DELLA POPOLAZIONE]))</f>
        <v>0</v>
      </c>
      <c r="R2827" s="3">
        <f>+Tabella2026[[#This Row],[CONTRIBUTO SULLA BASE DELLA POPOLAZIONE]]+Tabella2026[[#This Row],[CONTRIBUTO SULLA BASE DEL REDDITO]]</f>
        <v>20038.350494636692</v>
      </c>
      <c r="S2827" s="3">
        <f>+Tabella2026[[#This Row],[CONTRIBUTO TOTALE]]/(PLAFOND/N_TESSERE)</f>
        <v>40.076700989273384</v>
      </c>
      <c r="T2827" s="3">
        <f>+MAX(CEILING(Tabella2026[[#This Row],[preDEF1]],1),1)</f>
        <v>41</v>
      </c>
      <c r="U2827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27" s="21">
        <f>+Tabella2026[[#This Row],[DEF - n. card]]*(PLAFOND/N_TESSERE)</f>
        <v>20000</v>
      </c>
      <c r="W2827" s="18"/>
    </row>
    <row r="2828" spans="2:23" x14ac:dyDescent="0.25">
      <c r="B2828" s="1" t="s">
        <v>5653</v>
      </c>
      <c r="C2828" s="2">
        <v>22050</v>
      </c>
      <c r="D2828" s="1" t="s">
        <v>5654</v>
      </c>
      <c r="E2828" s="1" t="s">
        <v>99</v>
      </c>
      <c r="F2828" s="1" t="s">
        <v>98</v>
      </c>
      <c r="G2828" s="1" t="s">
        <v>4778</v>
      </c>
      <c r="H2828" s="1" t="s">
        <v>15835</v>
      </c>
      <c r="I2828" s="5">
        <v>4010</v>
      </c>
      <c r="J2828" s="5">
        <v>92974444</v>
      </c>
      <c r="K2828" s="3">
        <f>+Tabella2026[[#This Row],[POP_2024]]/SUM(Tabella2026[POP_2024])</f>
        <v>6.8031291815492899E-5</v>
      </c>
      <c r="L2828" s="3">
        <f>+Tabella2026[[#This Row],[INCIDENZA POPOLAZIONE]]*(PLAFOND/2)</f>
        <v>20028.361287012249</v>
      </c>
      <c r="M2828" s="3">
        <f>+IFERROR(Tabella2026[[#This Row],[reddito_2024]]/Tabella2026[[#This Row],[POP_2024]],"")</f>
        <v>23185.646882793018</v>
      </c>
      <c r="N2828" s="3">
        <f>+IF(Tabella2026[[#This Row],[REDDITO COMPLESSIVO PROCAPITE]]&lt;media_aggr_reddito_pc,(media_aggr_reddito_pc-Tabella2026[[#This Row],[REDDITO COMPLESSIVO PROCAPITE]]),0)</f>
        <v>0</v>
      </c>
      <c r="O2828" s="3">
        <f>+Tabella2026[[#This Row],[DIFFERENZA REDDITO INFERIORE ALLA MEDIA DALLA MEDIA]]*Tabella2026[[#This Row],[POP_2024]]</f>
        <v>0</v>
      </c>
      <c r="P2828" s="3">
        <f>+Tabella2026[[#This Row],[POPOLAZIONE PER DIFFERENZA ]]/SUM(Tabella2026[[POPOLAZIONE PER DIFFERENZA ]])</f>
        <v>0</v>
      </c>
      <c r="Q2828" s="3">
        <f>+Tabella2026[[#This Row],[INCIDENZA POPOLAZIONE PER DIFFERENZA]]*(PLAFOND-SUM(Tabella2026[CONTRIBUTO SULLA BASE DELLA POPOLAZIONE]))</f>
        <v>0</v>
      </c>
      <c r="R2828" s="3">
        <f>+Tabella2026[[#This Row],[CONTRIBUTO SULLA BASE DELLA POPOLAZIONE]]+Tabella2026[[#This Row],[CONTRIBUTO SULLA BASE DEL REDDITO]]</f>
        <v>20028.361287012249</v>
      </c>
      <c r="S2828" s="3">
        <f>+Tabella2026[[#This Row],[CONTRIBUTO TOTALE]]/(PLAFOND/N_TESSERE)</f>
        <v>40.056722574024498</v>
      </c>
      <c r="T2828" s="3">
        <f>+MAX(CEILING(Tabella2026[[#This Row],[preDEF1]],1),1)</f>
        <v>41</v>
      </c>
      <c r="U2828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28" s="21">
        <f>+Tabella2026[[#This Row],[DEF - n. card]]*(PLAFOND/N_TESSERE)</f>
        <v>20000</v>
      </c>
      <c r="W2828" s="18"/>
    </row>
    <row r="2829" spans="2:23" x14ac:dyDescent="0.25">
      <c r="B2829" s="1" t="s">
        <v>5495</v>
      </c>
      <c r="C2829" s="2">
        <v>82010</v>
      </c>
      <c r="D2829" s="1" t="s">
        <v>5496</v>
      </c>
      <c r="E2829" s="1" t="s">
        <v>21</v>
      </c>
      <c r="F2829" s="1" t="s">
        <v>20</v>
      </c>
      <c r="G2829" s="1" t="s">
        <v>4778</v>
      </c>
      <c r="H2829" s="1" t="s">
        <v>15836</v>
      </c>
      <c r="I2829" s="5">
        <v>4009</v>
      </c>
      <c r="J2829" s="5">
        <v>40015166</v>
      </c>
      <c r="K2829" s="3">
        <f>+Tabella2026[[#This Row],[POP_2024]]/SUM(Tabella2026[POP_2024])</f>
        <v>6.8014326406062595E-5</v>
      </c>
      <c r="L2829" s="3">
        <f>+Tabella2026[[#This Row],[INCIDENZA POPOLAZIONE]]*(PLAFOND/2)</f>
        <v>20023.366683200024</v>
      </c>
      <c r="M2829" s="3">
        <f>+IFERROR(Tabella2026[[#This Row],[reddito_2024]]/Tabella2026[[#This Row],[POP_2024]],"")</f>
        <v>9981.3334996258418</v>
      </c>
      <c r="N2829" s="3">
        <f>+IF(Tabella2026[[#This Row],[REDDITO COMPLESSIVO PROCAPITE]]&lt;media_aggr_reddito_pc,(media_aggr_reddito_pc-Tabella2026[[#This Row],[REDDITO COMPLESSIVO PROCAPITE]]),0)</f>
        <v>7843.7325629828993</v>
      </c>
      <c r="O2829" s="3">
        <f>+Tabella2026[[#This Row],[DIFFERENZA REDDITO INFERIORE ALLA MEDIA DALLA MEDIA]]*Tabella2026[[#This Row],[POP_2024]]</f>
        <v>31445523.844998442</v>
      </c>
      <c r="P2829" s="3">
        <f>+Tabella2026[[#This Row],[POPOLAZIONE PER DIFFERENZA ]]/SUM(Tabella2026[[POPOLAZIONE PER DIFFERENZA ]])</f>
        <v>2.7897906048224996E-4</v>
      </c>
      <c r="Q2829" s="3">
        <f>+Tabella2026[[#This Row],[INCIDENZA POPOLAZIONE PER DIFFERENZA]]*(PLAFOND-SUM(Tabella2026[CONTRIBUTO SULLA BASE DELLA POPOLAZIONE]))</f>
        <v>82131.226171679358</v>
      </c>
      <c r="R2829" s="3">
        <f>+Tabella2026[[#This Row],[CONTRIBUTO SULLA BASE DELLA POPOLAZIONE]]+Tabella2026[[#This Row],[CONTRIBUTO SULLA BASE DEL REDDITO]]</f>
        <v>102154.59285487939</v>
      </c>
      <c r="S2829" s="3">
        <f>+Tabella2026[[#This Row],[CONTRIBUTO TOTALE]]/(PLAFOND/N_TESSERE)</f>
        <v>204.30918570975876</v>
      </c>
      <c r="T2829" s="3">
        <f>+MAX(CEILING(Tabella2026[[#This Row],[preDEF1]],1),1)</f>
        <v>205</v>
      </c>
      <c r="U2829" s="9">
        <f xml:space="preserve"> IF(ROW(Tabella2026[[#This Row],[preDEF2]]) - ROW(Tabella2026[[#Headers],[preDEF2]])&lt;=ABS(SUM(Tabella2026[preDEF2])-N_TESSERE),Tabella2026[[#This Row],[preDEF2]]-1,Tabella2026[[#This Row],[preDEF2]])</f>
        <v>204</v>
      </c>
      <c r="V2829" s="21">
        <f>+Tabella2026[[#This Row],[DEF - n. card]]*(PLAFOND/N_TESSERE)</f>
        <v>102000</v>
      </c>
      <c r="W2829" s="18"/>
    </row>
    <row r="2830" spans="2:23" x14ac:dyDescent="0.25">
      <c r="B2830" s="1" t="s">
        <v>5669</v>
      </c>
      <c r="C2830" s="2">
        <v>40043</v>
      </c>
      <c r="D2830" s="1" t="s">
        <v>5670</v>
      </c>
      <c r="E2830" s="1" t="s">
        <v>27</v>
      </c>
      <c r="F2830" s="1" t="s">
        <v>104</v>
      </c>
      <c r="G2830" s="1" t="s">
        <v>4778</v>
      </c>
      <c r="H2830" s="1" t="s">
        <v>15835</v>
      </c>
      <c r="I2830" s="5">
        <v>4009</v>
      </c>
      <c r="J2830" s="5">
        <v>76875992</v>
      </c>
      <c r="K2830" s="3">
        <f>+Tabella2026[[#This Row],[POP_2024]]/SUM(Tabella2026[POP_2024])</f>
        <v>6.8014326406062595E-5</v>
      </c>
      <c r="L2830" s="3">
        <f>+Tabella2026[[#This Row],[INCIDENZA POPOLAZIONE]]*(PLAFOND/2)</f>
        <v>20023.366683200024</v>
      </c>
      <c r="M2830" s="3">
        <f>+IFERROR(Tabella2026[[#This Row],[reddito_2024]]/Tabella2026[[#This Row],[POP_2024]],"")</f>
        <v>19175.852332252431</v>
      </c>
      <c r="N2830" s="3">
        <f>+IF(Tabella2026[[#This Row],[REDDITO COMPLESSIVO PROCAPITE]]&lt;media_aggr_reddito_pc,(media_aggr_reddito_pc-Tabella2026[[#This Row],[REDDITO COMPLESSIVO PROCAPITE]]),0)</f>
        <v>0</v>
      </c>
      <c r="O2830" s="3">
        <f>+Tabella2026[[#This Row],[DIFFERENZA REDDITO INFERIORE ALLA MEDIA DALLA MEDIA]]*Tabella2026[[#This Row],[POP_2024]]</f>
        <v>0</v>
      </c>
      <c r="P2830" s="3">
        <f>+Tabella2026[[#This Row],[POPOLAZIONE PER DIFFERENZA ]]/SUM(Tabella2026[[POPOLAZIONE PER DIFFERENZA ]])</f>
        <v>0</v>
      </c>
      <c r="Q2830" s="3">
        <f>+Tabella2026[[#This Row],[INCIDENZA POPOLAZIONE PER DIFFERENZA]]*(PLAFOND-SUM(Tabella2026[CONTRIBUTO SULLA BASE DELLA POPOLAZIONE]))</f>
        <v>0</v>
      </c>
      <c r="R2830" s="3">
        <f>+Tabella2026[[#This Row],[CONTRIBUTO SULLA BASE DELLA POPOLAZIONE]]+Tabella2026[[#This Row],[CONTRIBUTO SULLA BASE DEL REDDITO]]</f>
        <v>20023.366683200024</v>
      </c>
      <c r="S2830" s="3">
        <f>+Tabella2026[[#This Row],[CONTRIBUTO TOTALE]]/(PLAFOND/N_TESSERE)</f>
        <v>40.046733366400048</v>
      </c>
      <c r="T2830" s="3">
        <f>+MAX(CEILING(Tabella2026[[#This Row],[preDEF1]],1),1)</f>
        <v>41</v>
      </c>
      <c r="U2830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30" s="21">
        <f>+Tabella2026[[#This Row],[DEF - n. card]]*(PLAFOND/N_TESSERE)</f>
        <v>20000</v>
      </c>
      <c r="W2830" s="18"/>
    </row>
    <row r="2831" spans="2:23" x14ac:dyDescent="0.25">
      <c r="B2831" s="1" t="s">
        <v>5691</v>
      </c>
      <c r="C2831" s="2">
        <v>15122</v>
      </c>
      <c r="D2831" s="1" t="s">
        <v>5692</v>
      </c>
      <c r="E2831" s="1" t="s">
        <v>12</v>
      </c>
      <c r="F2831" s="1" t="s">
        <v>11</v>
      </c>
      <c r="G2831" s="1" t="s">
        <v>4778</v>
      </c>
      <c r="H2831" s="1" t="s">
        <v>15835</v>
      </c>
      <c r="I2831" s="5">
        <v>4005</v>
      </c>
      <c r="J2831" s="5">
        <v>81711925</v>
      </c>
      <c r="K2831" s="3">
        <f>+Tabella2026[[#This Row],[POP_2024]]/SUM(Tabella2026[POP_2024])</f>
        <v>6.794646476834141E-5</v>
      </c>
      <c r="L2831" s="3">
        <f>+Tabella2026[[#This Row],[INCIDENZA POPOLAZIONE]]*(PLAFOND/2)</f>
        <v>20003.388267951133</v>
      </c>
      <c r="M2831" s="3">
        <f>+IFERROR(Tabella2026[[#This Row],[reddito_2024]]/Tabella2026[[#This Row],[POP_2024]],"")</f>
        <v>20402.478152309614</v>
      </c>
      <c r="N2831" s="3">
        <f>+IF(Tabella2026[[#This Row],[REDDITO COMPLESSIVO PROCAPITE]]&lt;media_aggr_reddito_pc,(media_aggr_reddito_pc-Tabella2026[[#This Row],[REDDITO COMPLESSIVO PROCAPITE]]),0)</f>
        <v>0</v>
      </c>
      <c r="O2831" s="3">
        <f>+Tabella2026[[#This Row],[DIFFERENZA REDDITO INFERIORE ALLA MEDIA DALLA MEDIA]]*Tabella2026[[#This Row],[POP_2024]]</f>
        <v>0</v>
      </c>
      <c r="P2831" s="3">
        <f>+Tabella2026[[#This Row],[POPOLAZIONE PER DIFFERENZA ]]/SUM(Tabella2026[[POPOLAZIONE PER DIFFERENZA ]])</f>
        <v>0</v>
      </c>
      <c r="Q2831" s="3">
        <f>+Tabella2026[[#This Row],[INCIDENZA POPOLAZIONE PER DIFFERENZA]]*(PLAFOND-SUM(Tabella2026[CONTRIBUTO SULLA BASE DELLA POPOLAZIONE]))</f>
        <v>0</v>
      </c>
      <c r="R2831" s="3">
        <f>+Tabella2026[[#This Row],[CONTRIBUTO SULLA BASE DELLA POPOLAZIONE]]+Tabella2026[[#This Row],[CONTRIBUTO SULLA BASE DEL REDDITO]]</f>
        <v>20003.388267951133</v>
      </c>
      <c r="S2831" s="3">
        <f>+Tabella2026[[#This Row],[CONTRIBUTO TOTALE]]/(PLAFOND/N_TESSERE)</f>
        <v>40.006776535902269</v>
      </c>
      <c r="T2831" s="3">
        <f>+MAX(CEILING(Tabella2026[[#This Row],[preDEF1]],1),1)</f>
        <v>41</v>
      </c>
      <c r="U2831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31" s="21">
        <f>+Tabella2026[[#This Row],[DEF - n. card]]*(PLAFOND/N_TESSERE)</f>
        <v>20000</v>
      </c>
      <c r="W2831" s="18"/>
    </row>
    <row r="2832" spans="2:23" x14ac:dyDescent="0.25">
      <c r="B2832" s="1" t="s">
        <v>5677</v>
      </c>
      <c r="C2832" s="2">
        <v>35035</v>
      </c>
      <c r="D2832" s="1" t="s">
        <v>5678</v>
      </c>
      <c r="E2832" s="1" t="s">
        <v>27</v>
      </c>
      <c r="F2832" s="1" t="s">
        <v>64</v>
      </c>
      <c r="G2832" s="1" t="s">
        <v>4778</v>
      </c>
      <c r="H2832" s="1" t="s">
        <v>15835</v>
      </c>
      <c r="I2832" s="5">
        <v>4005</v>
      </c>
      <c r="J2832" s="5">
        <v>76586794</v>
      </c>
      <c r="K2832" s="3">
        <f>+Tabella2026[[#This Row],[POP_2024]]/SUM(Tabella2026[POP_2024])</f>
        <v>6.794646476834141E-5</v>
      </c>
      <c r="L2832" s="3">
        <f>+Tabella2026[[#This Row],[INCIDENZA POPOLAZIONE]]*(PLAFOND/2)</f>
        <v>20003.388267951133</v>
      </c>
      <c r="M2832" s="3">
        <f>+IFERROR(Tabella2026[[#This Row],[reddito_2024]]/Tabella2026[[#This Row],[POP_2024]],"")</f>
        <v>19122.795006242199</v>
      </c>
      <c r="N2832" s="3">
        <f>+IF(Tabella2026[[#This Row],[REDDITO COMPLESSIVO PROCAPITE]]&lt;media_aggr_reddito_pc,(media_aggr_reddito_pc-Tabella2026[[#This Row],[REDDITO COMPLESSIVO PROCAPITE]]),0)</f>
        <v>0</v>
      </c>
      <c r="O2832" s="3">
        <f>+Tabella2026[[#This Row],[DIFFERENZA REDDITO INFERIORE ALLA MEDIA DALLA MEDIA]]*Tabella2026[[#This Row],[POP_2024]]</f>
        <v>0</v>
      </c>
      <c r="P2832" s="3">
        <f>+Tabella2026[[#This Row],[POPOLAZIONE PER DIFFERENZA ]]/SUM(Tabella2026[[POPOLAZIONE PER DIFFERENZA ]])</f>
        <v>0</v>
      </c>
      <c r="Q2832" s="3">
        <f>+Tabella2026[[#This Row],[INCIDENZA POPOLAZIONE PER DIFFERENZA]]*(PLAFOND-SUM(Tabella2026[CONTRIBUTO SULLA BASE DELLA POPOLAZIONE]))</f>
        <v>0</v>
      </c>
      <c r="R2832" s="3">
        <f>+Tabella2026[[#This Row],[CONTRIBUTO SULLA BASE DELLA POPOLAZIONE]]+Tabella2026[[#This Row],[CONTRIBUTO SULLA BASE DEL REDDITO]]</f>
        <v>20003.388267951133</v>
      </c>
      <c r="S2832" s="3">
        <f>+Tabella2026[[#This Row],[CONTRIBUTO TOTALE]]/(PLAFOND/N_TESSERE)</f>
        <v>40.006776535902269</v>
      </c>
      <c r="T2832" s="3">
        <f>+MAX(CEILING(Tabella2026[[#This Row],[preDEF1]],1),1)</f>
        <v>41</v>
      </c>
      <c r="U2832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32" s="21">
        <f>+Tabella2026[[#This Row],[DEF - n. card]]*(PLAFOND/N_TESSERE)</f>
        <v>20000</v>
      </c>
      <c r="W2832" s="18"/>
    </row>
    <row r="2833" spans="2:23" x14ac:dyDescent="0.25">
      <c r="B2833" s="1" t="s">
        <v>5687</v>
      </c>
      <c r="C2833" s="2">
        <v>18135</v>
      </c>
      <c r="D2833" s="1" t="s">
        <v>5688</v>
      </c>
      <c r="E2833" s="1" t="s">
        <v>12</v>
      </c>
      <c r="F2833" s="1" t="s">
        <v>195</v>
      </c>
      <c r="G2833" s="1" t="s">
        <v>4778</v>
      </c>
      <c r="H2833" s="1" t="s">
        <v>15835</v>
      </c>
      <c r="I2833" s="5">
        <v>4005</v>
      </c>
      <c r="J2833" s="5">
        <v>104495490</v>
      </c>
      <c r="K2833" s="3">
        <f>+Tabella2026[[#This Row],[POP_2024]]/SUM(Tabella2026[POP_2024])</f>
        <v>6.794646476834141E-5</v>
      </c>
      <c r="L2833" s="3">
        <f>+Tabella2026[[#This Row],[INCIDENZA POPOLAZIONE]]*(PLAFOND/2)</f>
        <v>20003.388267951133</v>
      </c>
      <c r="M2833" s="3">
        <f>+IFERROR(Tabella2026[[#This Row],[reddito_2024]]/Tabella2026[[#This Row],[POP_2024]],"")</f>
        <v>26091.258426966291</v>
      </c>
      <c r="N2833" s="3">
        <f>+IF(Tabella2026[[#This Row],[REDDITO COMPLESSIVO PROCAPITE]]&lt;media_aggr_reddito_pc,(media_aggr_reddito_pc-Tabella2026[[#This Row],[REDDITO COMPLESSIVO PROCAPITE]]),0)</f>
        <v>0</v>
      </c>
      <c r="O2833" s="3">
        <f>+Tabella2026[[#This Row],[DIFFERENZA REDDITO INFERIORE ALLA MEDIA DALLA MEDIA]]*Tabella2026[[#This Row],[POP_2024]]</f>
        <v>0</v>
      </c>
      <c r="P2833" s="3">
        <f>+Tabella2026[[#This Row],[POPOLAZIONE PER DIFFERENZA ]]/SUM(Tabella2026[[POPOLAZIONE PER DIFFERENZA ]])</f>
        <v>0</v>
      </c>
      <c r="Q2833" s="3">
        <f>+Tabella2026[[#This Row],[INCIDENZA POPOLAZIONE PER DIFFERENZA]]*(PLAFOND-SUM(Tabella2026[CONTRIBUTO SULLA BASE DELLA POPOLAZIONE]))</f>
        <v>0</v>
      </c>
      <c r="R2833" s="3">
        <f>+Tabella2026[[#This Row],[CONTRIBUTO SULLA BASE DELLA POPOLAZIONE]]+Tabella2026[[#This Row],[CONTRIBUTO SULLA BASE DEL REDDITO]]</f>
        <v>20003.388267951133</v>
      </c>
      <c r="S2833" s="3">
        <f>+Tabella2026[[#This Row],[CONTRIBUTO TOTALE]]/(PLAFOND/N_TESSERE)</f>
        <v>40.006776535902269</v>
      </c>
      <c r="T2833" s="3">
        <f>+MAX(CEILING(Tabella2026[[#This Row],[preDEF1]],1),1)</f>
        <v>41</v>
      </c>
      <c r="U2833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33" s="21">
        <f>+Tabella2026[[#This Row],[DEF - n. card]]*(PLAFOND/N_TESSERE)</f>
        <v>20000</v>
      </c>
      <c r="W2833" s="18"/>
    </row>
    <row r="2834" spans="2:23" x14ac:dyDescent="0.25">
      <c r="B2834" s="1" t="s">
        <v>5641</v>
      </c>
      <c r="C2834" s="2">
        <v>62040</v>
      </c>
      <c r="D2834" s="1" t="s">
        <v>5642</v>
      </c>
      <c r="E2834" s="1" t="s">
        <v>15</v>
      </c>
      <c r="F2834" s="1" t="s">
        <v>256</v>
      </c>
      <c r="G2834" s="1" t="s">
        <v>4778</v>
      </c>
      <c r="H2834" s="1" t="s">
        <v>15836</v>
      </c>
      <c r="I2834" s="5">
        <v>3998</v>
      </c>
      <c r="J2834" s="5">
        <v>43761276</v>
      </c>
      <c r="K2834" s="3">
        <f>+Tabella2026[[#This Row],[POP_2024]]/SUM(Tabella2026[POP_2024])</f>
        <v>6.7827706902329329E-5</v>
      </c>
      <c r="L2834" s="3">
        <f>+Tabella2026[[#This Row],[INCIDENZA POPOLAZIONE]]*(PLAFOND/2)</f>
        <v>19968.426041265579</v>
      </c>
      <c r="M2834" s="3">
        <f>+IFERROR(Tabella2026[[#This Row],[reddito_2024]]/Tabella2026[[#This Row],[POP_2024]],"")</f>
        <v>10945.791895947974</v>
      </c>
      <c r="N2834" s="3">
        <f>+IF(Tabella2026[[#This Row],[REDDITO COMPLESSIVO PROCAPITE]]&lt;media_aggr_reddito_pc,(media_aggr_reddito_pc-Tabella2026[[#This Row],[REDDITO COMPLESSIVO PROCAPITE]]),0)</f>
        <v>6879.2741666607672</v>
      </c>
      <c r="O2834" s="3">
        <f>+Tabella2026[[#This Row],[DIFFERENZA REDDITO INFERIORE ALLA MEDIA DALLA MEDIA]]*Tabella2026[[#This Row],[POP_2024]]</f>
        <v>27503338.118309747</v>
      </c>
      <c r="P2834" s="3">
        <f>+Tabella2026[[#This Row],[POPOLAZIONE PER DIFFERENZA ]]/SUM(Tabella2026[[POPOLAZIONE PER DIFFERENZA ]])</f>
        <v>2.4400469415592545E-4</v>
      </c>
      <c r="Q2834" s="3">
        <f>+Tabella2026[[#This Row],[INCIDENZA POPOLAZIONE PER DIFFERENZA]]*(PLAFOND-SUM(Tabella2026[CONTRIBUTO SULLA BASE DELLA POPOLAZIONE]))</f>
        <v>71834.798955984123</v>
      </c>
      <c r="R2834" s="3">
        <f>+Tabella2026[[#This Row],[CONTRIBUTO SULLA BASE DELLA POPOLAZIONE]]+Tabella2026[[#This Row],[CONTRIBUTO SULLA BASE DEL REDDITO]]</f>
        <v>91803.224997249694</v>
      </c>
      <c r="S2834" s="3">
        <f>+Tabella2026[[#This Row],[CONTRIBUTO TOTALE]]/(PLAFOND/N_TESSERE)</f>
        <v>183.6064499944994</v>
      </c>
      <c r="T2834" s="3">
        <f>+MAX(CEILING(Tabella2026[[#This Row],[preDEF1]],1),1)</f>
        <v>184</v>
      </c>
      <c r="U2834" s="9">
        <f xml:space="preserve"> IF(ROW(Tabella2026[[#This Row],[preDEF2]]) - ROW(Tabella2026[[#Headers],[preDEF2]])&lt;=ABS(SUM(Tabella2026[preDEF2])-N_TESSERE),Tabella2026[[#This Row],[preDEF2]]-1,Tabella2026[[#This Row],[preDEF2]])</f>
        <v>183</v>
      </c>
      <c r="V2834" s="21">
        <f>+Tabella2026[[#This Row],[DEF - n. card]]*(PLAFOND/N_TESSERE)</f>
        <v>91500</v>
      </c>
      <c r="W2834" s="18"/>
    </row>
    <row r="2835" spans="2:23" x14ac:dyDescent="0.25">
      <c r="B2835" s="1" t="s">
        <v>5705</v>
      </c>
      <c r="C2835" s="2">
        <v>108037</v>
      </c>
      <c r="D2835" s="1" t="s">
        <v>5706</v>
      </c>
      <c r="E2835" s="1" t="s">
        <v>12</v>
      </c>
      <c r="F2835" s="1" t="s">
        <v>91</v>
      </c>
      <c r="G2835" s="1" t="s">
        <v>4778</v>
      </c>
      <c r="H2835" s="1" t="s">
        <v>15835</v>
      </c>
      <c r="I2835" s="5">
        <v>3996</v>
      </c>
      <c r="J2835" s="5">
        <v>84054617</v>
      </c>
      <c r="K2835" s="3">
        <f>+Tabella2026[[#This Row],[POP_2024]]/SUM(Tabella2026[POP_2024])</f>
        <v>6.7793776083468723E-5</v>
      </c>
      <c r="L2835" s="3">
        <f>+Tabella2026[[#This Row],[INCIDENZA POPOLAZIONE]]*(PLAFOND/2)</f>
        <v>19958.436833641128</v>
      </c>
      <c r="M2835" s="3">
        <f>+IFERROR(Tabella2026[[#This Row],[reddito_2024]]/Tabella2026[[#This Row],[POP_2024]],"")</f>
        <v>21034.68893893894</v>
      </c>
      <c r="N2835" s="3">
        <f>+IF(Tabella2026[[#This Row],[REDDITO COMPLESSIVO PROCAPITE]]&lt;media_aggr_reddito_pc,(media_aggr_reddito_pc-Tabella2026[[#This Row],[REDDITO COMPLESSIVO PROCAPITE]]),0)</f>
        <v>0</v>
      </c>
      <c r="O2835" s="3">
        <f>+Tabella2026[[#This Row],[DIFFERENZA REDDITO INFERIORE ALLA MEDIA DALLA MEDIA]]*Tabella2026[[#This Row],[POP_2024]]</f>
        <v>0</v>
      </c>
      <c r="P2835" s="3">
        <f>+Tabella2026[[#This Row],[POPOLAZIONE PER DIFFERENZA ]]/SUM(Tabella2026[[POPOLAZIONE PER DIFFERENZA ]])</f>
        <v>0</v>
      </c>
      <c r="Q2835" s="3">
        <f>+Tabella2026[[#This Row],[INCIDENZA POPOLAZIONE PER DIFFERENZA]]*(PLAFOND-SUM(Tabella2026[CONTRIBUTO SULLA BASE DELLA POPOLAZIONE]))</f>
        <v>0</v>
      </c>
      <c r="R2835" s="3">
        <f>+Tabella2026[[#This Row],[CONTRIBUTO SULLA BASE DELLA POPOLAZIONE]]+Tabella2026[[#This Row],[CONTRIBUTO SULLA BASE DEL REDDITO]]</f>
        <v>19958.436833641128</v>
      </c>
      <c r="S2835" s="3">
        <f>+Tabella2026[[#This Row],[CONTRIBUTO TOTALE]]/(PLAFOND/N_TESSERE)</f>
        <v>39.916873667282253</v>
      </c>
      <c r="T2835" s="3">
        <f>+MAX(CEILING(Tabella2026[[#This Row],[preDEF1]],1),1)</f>
        <v>40</v>
      </c>
      <c r="U2835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35" s="21">
        <f>+Tabella2026[[#This Row],[DEF - n. card]]*(PLAFOND/N_TESSERE)</f>
        <v>19500</v>
      </c>
      <c r="W2835" s="18"/>
    </row>
    <row r="2836" spans="2:23" x14ac:dyDescent="0.25">
      <c r="B2836" s="1" t="s">
        <v>5577</v>
      </c>
      <c r="C2836" s="2">
        <v>62071</v>
      </c>
      <c r="D2836" s="1" t="s">
        <v>5578</v>
      </c>
      <c r="E2836" s="1" t="s">
        <v>15</v>
      </c>
      <c r="F2836" s="1" t="s">
        <v>256</v>
      </c>
      <c r="G2836" s="1" t="s">
        <v>4778</v>
      </c>
      <c r="H2836" s="1" t="s">
        <v>15836</v>
      </c>
      <c r="I2836" s="5">
        <v>3996</v>
      </c>
      <c r="J2836" s="5">
        <v>60064213</v>
      </c>
      <c r="K2836" s="3">
        <f>+Tabella2026[[#This Row],[POP_2024]]/SUM(Tabella2026[POP_2024])</f>
        <v>6.7793776083468723E-5</v>
      </c>
      <c r="L2836" s="3">
        <f>+Tabella2026[[#This Row],[INCIDENZA POPOLAZIONE]]*(PLAFOND/2)</f>
        <v>19958.436833641128</v>
      </c>
      <c r="M2836" s="3">
        <f>+IFERROR(Tabella2026[[#This Row],[reddito_2024]]/Tabella2026[[#This Row],[POP_2024]],"")</f>
        <v>15031.084334334335</v>
      </c>
      <c r="N2836" s="3">
        <f>+IF(Tabella2026[[#This Row],[REDDITO COMPLESSIVO PROCAPITE]]&lt;media_aggr_reddito_pc,(media_aggr_reddito_pc-Tabella2026[[#This Row],[REDDITO COMPLESSIVO PROCAPITE]]),0)</f>
        <v>2793.9817282744061</v>
      </c>
      <c r="O2836" s="3">
        <f>+Tabella2026[[#This Row],[DIFFERENZA REDDITO INFERIORE ALLA MEDIA DALLA MEDIA]]*Tabella2026[[#This Row],[POP_2024]]</f>
        <v>11164750.986184526</v>
      </c>
      <c r="P2836" s="3">
        <f>+Tabella2026[[#This Row],[POPOLAZIONE PER DIFFERENZA ]]/SUM(Tabella2026[[POPOLAZIONE PER DIFFERENZA ]])</f>
        <v>9.9051672854845622E-5</v>
      </c>
      <c r="Q2836" s="3">
        <f>+Tabella2026[[#This Row],[INCIDENZA POPOLAZIONE PER DIFFERENZA]]*(PLAFOND-SUM(Tabella2026[CONTRIBUTO SULLA BASE DELLA POPOLAZIONE]))</f>
        <v>29160.738199712028</v>
      </c>
      <c r="R2836" s="3">
        <f>+Tabella2026[[#This Row],[CONTRIBUTO SULLA BASE DELLA POPOLAZIONE]]+Tabella2026[[#This Row],[CONTRIBUTO SULLA BASE DEL REDDITO]]</f>
        <v>49119.175033353153</v>
      </c>
      <c r="S2836" s="3">
        <f>+Tabella2026[[#This Row],[CONTRIBUTO TOTALE]]/(PLAFOND/N_TESSERE)</f>
        <v>98.238350066706303</v>
      </c>
      <c r="T2836" s="3">
        <f>+MAX(CEILING(Tabella2026[[#This Row],[preDEF1]],1),1)</f>
        <v>99</v>
      </c>
      <c r="U2836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2836" s="21">
        <f>+Tabella2026[[#This Row],[DEF - n. card]]*(PLAFOND/N_TESSERE)</f>
        <v>49000</v>
      </c>
      <c r="W2836" s="18"/>
    </row>
    <row r="2837" spans="2:23" x14ac:dyDescent="0.25">
      <c r="B2837" s="1" t="s">
        <v>5757</v>
      </c>
      <c r="C2837" s="2">
        <v>16069</v>
      </c>
      <c r="D2837" s="1" t="s">
        <v>5758</v>
      </c>
      <c r="E2837" s="1" t="s">
        <v>12</v>
      </c>
      <c r="F2837" s="1" t="s">
        <v>93</v>
      </c>
      <c r="G2837" s="1" t="s">
        <v>4778</v>
      </c>
      <c r="H2837" s="1" t="s">
        <v>15835</v>
      </c>
      <c r="I2837" s="5">
        <v>3995</v>
      </c>
      <c r="J2837" s="5">
        <v>101081176</v>
      </c>
      <c r="K2837" s="3">
        <f>+Tabella2026[[#This Row],[POP_2024]]/SUM(Tabella2026[POP_2024])</f>
        <v>6.7776810674038433E-5</v>
      </c>
      <c r="L2837" s="3">
        <f>+Tabella2026[[#This Row],[INCIDENZA POPOLAZIONE]]*(PLAFOND/2)</f>
        <v>19953.44222982891</v>
      </c>
      <c r="M2837" s="3">
        <f>+IFERROR(Tabella2026[[#This Row],[reddito_2024]]/Tabella2026[[#This Row],[POP_2024]],"")</f>
        <v>25301.921401752192</v>
      </c>
      <c r="N2837" s="3">
        <f>+IF(Tabella2026[[#This Row],[REDDITO COMPLESSIVO PROCAPITE]]&lt;media_aggr_reddito_pc,(media_aggr_reddito_pc-Tabella2026[[#This Row],[REDDITO COMPLESSIVO PROCAPITE]]),0)</f>
        <v>0</v>
      </c>
      <c r="O2837" s="3">
        <f>+Tabella2026[[#This Row],[DIFFERENZA REDDITO INFERIORE ALLA MEDIA DALLA MEDIA]]*Tabella2026[[#This Row],[POP_2024]]</f>
        <v>0</v>
      </c>
      <c r="P2837" s="3">
        <f>+Tabella2026[[#This Row],[POPOLAZIONE PER DIFFERENZA ]]/SUM(Tabella2026[[POPOLAZIONE PER DIFFERENZA ]])</f>
        <v>0</v>
      </c>
      <c r="Q2837" s="3">
        <f>+Tabella2026[[#This Row],[INCIDENZA POPOLAZIONE PER DIFFERENZA]]*(PLAFOND-SUM(Tabella2026[CONTRIBUTO SULLA BASE DELLA POPOLAZIONE]))</f>
        <v>0</v>
      </c>
      <c r="R2837" s="3">
        <f>+Tabella2026[[#This Row],[CONTRIBUTO SULLA BASE DELLA POPOLAZIONE]]+Tabella2026[[#This Row],[CONTRIBUTO SULLA BASE DEL REDDITO]]</f>
        <v>19953.44222982891</v>
      </c>
      <c r="S2837" s="3">
        <f>+Tabella2026[[#This Row],[CONTRIBUTO TOTALE]]/(PLAFOND/N_TESSERE)</f>
        <v>39.906884459657817</v>
      </c>
      <c r="T2837" s="3">
        <f>+MAX(CEILING(Tabella2026[[#This Row],[preDEF1]],1),1)</f>
        <v>40</v>
      </c>
      <c r="U2837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37" s="21">
        <f>+Tabella2026[[#This Row],[DEF - n. card]]*(PLAFOND/N_TESSERE)</f>
        <v>19500</v>
      </c>
      <c r="W2837" s="18"/>
    </row>
    <row r="2838" spans="2:23" x14ac:dyDescent="0.25">
      <c r="B2838" s="1" t="s">
        <v>5617</v>
      </c>
      <c r="C2838" s="2">
        <v>80013</v>
      </c>
      <c r="D2838" s="1" t="s">
        <v>5618</v>
      </c>
      <c r="E2838" s="1" t="s">
        <v>61</v>
      </c>
      <c r="F2838" s="1" t="s">
        <v>62</v>
      </c>
      <c r="G2838" s="1" t="s">
        <v>4778</v>
      </c>
      <c r="H2838" s="1" t="s">
        <v>15836</v>
      </c>
      <c r="I2838" s="5">
        <v>3988</v>
      </c>
      <c r="J2838" s="5">
        <v>49259165</v>
      </c>
      <c r="K2838" s="3">
        <f>+Tabella2026[[#This Row],[POP_2024]]/SUM(Tabella2026[POP_2024])</f>
        <v>6.7658052808026352E-5</v>
      </c>
      <c r="L2838" s="3">
        <f>+Tabella2026[[#This Row],[INCIDENZA POPOLAZIONE]]*(PLAFOND/2)</f>
        <v>19918.480003143351</v>
      </c>
      <c r="M2838" s="3">
        <f>+IFERROR(Tabella2026[[#This Row],[reddito_2024]]/Tabella2026[[#This Row],[POP_2024]],"")</f>
        <v>12351.846790371113</v>
      </c>
      <c r="N2838" s="3">
        <f>+IF(Tabella2026[[#This Row],[REDDITO COMPLESSIVO PROCAPITE]]&lt;media_aggr_reddito_pc,(media_aggr_reddito_pc-Tabella2026[[#This Row],[REDDITO COMPLESSIVO PROCAPITE]]),0)</f>
        <v>5473.2192722376276</v>
      </c>
      <c r="O2838" s="3">
        <f>+Tabella2026[[#This Row],[DIFFERENZA REDDITO INFERIORE ALLA MEDIA DALLA MEDIA]]*Tabella2026[[#This Row],[POP_2024]]</f>
        <v>21827198.45768366</v>
      </c>
      <c r="P2838" s="3">
        <f>+Tabella2026[[#This Row],[POPOLAZIONE PER DIFFERENZA ]]/SUM(Tabella2026[[POPOLAZIONE PER DIFFERENZA ]])</f>
        <v>1.9364699881292452E-4</v>
      </c>
      <c r="Q2838" s="3">
        <f>+Tabella2026[[#This Row],[INCIDENZA POPOLAZIONE PER DIFFERENZA]]*(PLAFOND-SUM(Tabella2026[CONTRIBUTO SULLA BASE DELLA POPOLAZIONE]))</f>
        <v>57009.531215276103</v>
      </c>
      <c r="R2838" s="3">
        <f>+Tabella2026[[#This Row],[CONTRIBUTO SULLA BASE DELLA POPOLAZIONE]]+Tabella2026[[#This Row],[CONTRIBUTO SULLA BASE DEL REDDITO]]</f>
        <v>76928.011218419459</v>
      </c>
      <c r="S2838" s="3">
        <f>+Tabella2026[[#This Row],[CONTRIBUTO TOTALE]]/(PLAFOND/N_TESSERE)</f>
        <v>153.85602243683891</v>
      </c>
      <c r="T2838" s="3">
        <f>+MAX(CEILING(Tabella2026[[#This Row],[preDEF1]],1),1)</f>
        <v>154</v>
      </c>
      <c r="U2838" s="9">
        <f xml:space="preserve"> IF(ROW(Tabella2026[[#This Row],[preDEF2]]) - ROW(Tabella2026[[#Headers],[preDEF2]])&lt;=ABS(SUM(Tabella2026[preDEF2])-N_TESSERE),Tabella2026[[#This Row],[preDEF2]]-1,Tabella2026[[#This Row],[preDEF2]])</f>
        <v>153</v>
      </c>
      <c r="V2838" s="21">
        <f>+Tabella2026[[#This Row],[DEF - n. card]]*(PLAFOND/N_TESSERE)</f>
        <v>76500</v>
      </c>
      <c r="W2838" s="18"/>
    </row>
    <row r="2839" spans="2:23" x14ac:dyDescent="0.25">
      <c r="B2839" s="1" t="s">
        <v>5521</v>
      </c>
      <c r="C2839" s="2">
        <v>86005</v>
      </c>
      <c r="D2839" s="1" t="s">
        <v>5522</v>
      </c>
      <c r="E2839" s="1" t="s">
        <v>21</v>
      </c>
      <c r="F2839" s="1" t="s">
        <v>776</v>
      </c>
      <c r="G2839" s="1" t="s">
        <v>4778</v>
      </c>
      <c r="H2839" s="1" t="s">
        <v>15836</v>
      </c>
      <c r="I2839" s="5">
        <v>3988</v>
      </c>
      <c r="J2839" s="5">
        <v>51550887</v>
      </c>
      <c r="K2839" s="3">
        <f>+Tabella2026[[#This Row],[POP_2024]]/SUM(Tabella2026[POP_2024])</f>
        <v>6.7658052808026352E-5</v>
      </c>
      <c r="L2839" s="3">
        <f>+Tabella2026[[#This Row],[INCIDENZA POPOLAZIONE]]*(PLAFOND/2)</f>
        <v>19918.480003143351</v>
      </c>
      <c r="M2839" s="3">
        <f>+IFERROR(Tabella2026[[#This Row],[reddito_2024]]/Tabella2026[[#This Row],[POP_2024]],"")</f>
        <v>12926.501253761284</v>
      </c>
      <c r="N2839" s="3">
        <f>+IF(Tabella2026[[#This Row],[REDDITO COMPLESSIVO PROCAPITE]]&lt;media_aggr_reddito_pc,(media_aggr_reddito_pc-Tabella2026[[#This Row],[REDDITO COMPLESSIVO PROCAPITE]]),0)</f>
        <v>4898.5648088474572</v>
      </c>
      <c r="O2839" s="3">
        <f>+Tabella2026[[#This Row],[DIFFERENZA REDDITO INFERIORE ALLA MEDIA DALLA MEDIA]]*Tabella2026[[#This Row],[POP_2024]]</f>
        <v>19535476.45768366</v>
      </c>
      <c r="P2839" s="3">
        <f>+Tabella2026[[#This Row],[POPOLAZIONE PER DIFFERENZA ]]/SUM(Tabella2026[[POPOLAZIONE PER DIFFERENZA ]])</f>
        <v>1.7331525132485736E-4</v>
      </c>
      <c r="Q2839" s="3">
        <f>+Tabella2026[[#This Row],[INCIDENZA POPOLAZIONE PER DIFFERENZA]]*(PLAFOND-SUM(Tabella2026[CONTRIBUTO SULLA BASE DELLA POPOLAZIONE]))</f>
        <v>51023.880003599719</v>
      </c>
      <c r="R2839" s="3">
        <f>+Tabella2026[[#This Row],[CONTRIBUTO SULLA BASE DELLA POPOLAZIONE]]+Tabella2026[[#This Row],[CONTRIBUTO SULLA BASE DEL REDDITO]]</f>
        <v>70942.360006743067</v>
      </c>
      <c r="S2839" s="3">
        <f>+Tabella2026[[#This Row],[CONTRIBUTO TOTALE]]/(PLAFOND/N_TESSERE)</f>
        <v>141.88472001348615</v>
      </c>
      <c r="T2839" s="3">
        <f>+MAX(CEILING(Tabella2026[[#This Row],[preDEF1]],1),1)</f>
        <v>142</v>
      </c>
      <c r="U2839" s="9">
        <f xml:space="preserve"> IF(ROW(Tabella2026[[#This Row],[preDEF2]]) - ROW(Tabella2026[[#Headers],[preDEF2]])&lt;=ABS(SUM(Tabella2026[preDEF2])-N_TESSERE),Tabella2026[[#This Row],[preDEF2]]-1,Tabella2026[[#This Row],[preDEF2]])</f>
        <v>141</v>
      </c>
      <c r="V2839" s="21">
        <f>+Tabella2026[[#This Row],[DEF - n. card]]*(PLAFOND/N_TESSERE)</f>
        <v>70500</v>
      </c>
      <c r="W2839" s="18"/>
    </row>
    <row r="2840" spans="2:23" x14ac:dyDescent="0.25">
      <c r="B2840" s="1" t="s">
        <v>5563</v>
      </c>
      <c r="C2840" s="2">
        <v>76040</v>
      </c>
      <c r="D2840" s="1" t="s">
        <v>5564</v>
      </c>
      <c r="E2840" s="1" t="s">
        <v>213</v>
      </c>
      <c r="F2840" s="1" t="s">
        <v>212</v>
      </c>
      <c r="G2840" s="1" t="s">
        <v>4778</v>
      </c>
      <c r="H2840" s="1" t="s">
        <v>15836</v>
      </c>
      <c r="I2840" s="5">
        <v>3986</v>
      </c>
      <c r="J2840" s="5">
        <v>55714948</v>
      </c>
      <c r="K2840" s="3">
        <f>+Tabella2026[[#This Row],[POP_2024]]/SUM(Tabella2026[POP_2024])</f>
        <v>6.762412198916576E-5</v>
      </c>
      <c r="L2840" s="3">
        <f>+Tabella2026[[#This Row],[INCIDENZA POPOLAZIONE]]*(PLAFOND/2)</f>
        <v>19908.490795518908</v>
      </c>
      <c r="M2840" s="3">
        <f>+IFERROR(Tabella2026[[#This Row],[reddito_2024]]/Tabella2026[[#This Row],[POP_2024]],"")</f>
        <v>13977.658805820371</v>
      </c>
      <c r="N2840" s="3">
        <f>+IF(Tabella2026[[#This Row],[REDDITO COMPLESSIVO PROCAPITE]]&lt;media_aggr_reddito_pc,(media_aggr_reddito_pc-Tabella2026[[#This Row],[REDDITO COMPLESSIVO PROCAPITE]]),0)</f>
        <v>3847.4072567883704</v>
      </c>
      <c r="O2840" s="3">
        <f>+Tabella2026[[#This Row],[DIFFERENZA REDDITO INFERIORE ALLA MEDIA DALLA MEDIA]]*Tabella2026[[#This Row],[POP_2024]]</f>
        <v>15335765.325558444</v>
      </c>
      <c r="P2840" s="3">
        <f>+Tabella2026[[#This Row],[POPOLAZIONE PER DIFFERENZA ]]/SUM(Tabella2026[[POPOLAZIONE PER DIFFERENZA ]])</f>
        <v>1.3605616568480394E-4</v>
      </c>
      <c r="Q2840" s="3">
        <f>+Tabella2026[[#This Row],[INCIDENZA POPOLAZIONE PER DIFFERENZA]]*(PLAFOND-SUM(Tabella2026[CONTRIBUTO SULLA BASE DELLA POPOLAZIONE]))</f>
        <v>40054.833135482178</v>
      </c>
      <c r="R2840" s="3">
        <f>+Tabella2026[[#This Row],[CONTRIBUTO SULLA BASE DELLA POPOLAZIONE]]+Tabella2026[[#This Row],[CONTRIBUTO SULLA BASE DEL REDDITO]]</f>
        <v>59963.323931001083</v>
      </c>
      <c r="S2840" s="3">
        <f>+Tabella2026[[#This Row],[CONTRIBUTO TOTALE]]/(PLAFOND/N_TESSERE)</f>
        <v>119.92664786200217</v>
      </c>
      <c r="T2840" s="3">
        <f>+MAX(CEILING(Tabella2026[[#This Row],[preDEF1]],1),1)</f>
        <v>120</v>
      </c>
      <c r="U2840" s="9">
        <f xml:space="preserve"> IF(ROW(Tabella2026[[#This Row],[preDEF2]]) - ROW(Tabella2026[[#Headers],[preDEF2]])&lt;=ABS(SUM(Tabella2026[preDEF2])-N_TESSERE),Tabella2026[[#This Row],[preDEF2]]-1,Tabella2026[[#This Row],[preDEF2]])</f>
        <v>119</v>
      </c>
      <c r="V2840" s="21">
        <f>+Tabella2026[[#This Row],[DEF - n. card]]*(PLAFOND/N_TESSERE)</f>
        <v>59500</v>
      </c>
      <c r="W2840" s="18"/>
    </row>
    <row r="2841" spans="2:23" x14ac:dyDescent="0.25">
      <c r="B2841" s="1" t="s">
        <v>5663</v>
      </c>
      <c r="C2841" s="2">
        <v>118063</v>
      </c>
      <c r="D2841" s="1" t="s">
        <v>5664</v>
      </c>
      <c r="E2841" s="1" t="s">
        <v>76</v>
      </c>
      <c r="F2841" s="1" t="s">
        <v>75</v>
      </c>
      <c r="G2841" s="1" t="s">
        <v>4778</v>
      </c>
      <c r="H2841" s="1" t="s">
        <v>15836</v>
      </c>
      <c r="I2841" s="5">
        <v>3980</v>
      </c>
      <c r="J2841" s="5">
        <v>51122335</v>
      </c>
      <c r="K2841" s="3">
        <f>+Tabella2026[[#This Row],[POP_2024]]/SUM(Tabella2026[POP_2024])</f>
        <v>6.7522329532583968E-5</v>
      </c>
      <c r="L2841" s="3">
        <f>+Tabella2026[[#This Row],[INCIDENZA POPOLAZIONE]]*(PLAFOND/2)</f>
        <v>19878.523172645571</v>
      </c>
      <c r="M2841" s="3">
        <f>+IFERROR(Tabella2026[[#This Row],[reddito_2024]]/Tabella2026[[#This Row],[POP_2024]],"")</f>
        <v>12844.807788944723</v>
      </c>
      <c r="N2841" s="3">
        <f>+IF(Tabella2026[[#This Row],[REDDITO COMPLESSIVO PROCAPITE]]&lt;media_aggr_reddito_pc,(media_aggr_reddito_pc-Tabella2026[[#This Row],[REDDITO COMPLESSIVO PROCAPITE]]),0)</f>
        <v>4980.2582736640179</v>
      </c>
      <c r="O2841" s="3">
        <f>+Tabella2026[[#This Row],[DIFFERENZA REDDITO INFERIORE ALLA MEDIA DALLA MEDIA]]*Tabella2026[[#This Row],[POP_2024]]</f>
        <v>19821427.92918279</v>
      </c>
      <c r="P2841" s="3">
        <f>+Tabella2026[[#This Row],[POPOLAZIONE PER DIFFERENZA ]]/SUM(Tabella2026[[POPOLAZIONE PER DIFFERENZA ]])</f>
        <v>1.7585216160994496E-4</v>
      </c>
      <c r="Q2841" s="3">
        <f>+Tabella2026[[#This Row],[INCIDENZA POPOLAZIONE PER DIFFERENZA]]*(PLAFOND-SUM(Tabella2026[CONTRIBUTO SULLA BASE DELLA POPOLAZIONE]))</f>
        <v>51770.744488846802</v>
      </c>
      <c r="R2841" s="3">
        <f>+Tabella2026[[#This Row],[CONTRIBUTO SULLA BASE DELLA POPOLAZIONE]]+Tabella2026[[#This Row],[CONTRIBUTO SULLA BASE DEL REDDITO]]</f>
        <v>71649.267661492369</v>
      </c>
      <c r="S2841" s="3">
        <f>+Tabella2026[[#This Row],[CONTRIBUTO TOTALE]]/(PLAFOND/N_TESSERE)</f>
        <v>143.29853532298475</v>
      </c>
      <c r="T2841" s="3">
        <f>+MAX(CEILING(Tabella2026[[#This Row],[preDEF1]],1),1)</f>
        <v>144</v>
      </c>
      <c r="U2841" s="9">
        <f xml:space="preserve"> IF(ROW(Tabella2026[[#This Row],[preDEF2]]) - ROW(Tabella2026[[#Headers],[preDEF2]])&lt;=ABS(SUM(Tabella2026[preDEF2])-N_TESSERE),Tabella2026[[#This Row],[preDEF2]]-1,Tabella2026[[#This Row],[preDEF2]])</f>
        <v>143</v>
      </c>
      <c r="V2841" s="21">
        <f>+Tabella2026[[#This Row],[DEF - n. card]]*(PLAFOND/N_TESSERE)</f>
        <v>71500</v>
      </c>
      <c r="W2841" s="18"/>
    </row>
    <row r="2842" spans="2:23" x14ac:dyDescent="0.25">
      <c r="B2842" s="1" t="s">
        <v>5713</v>
      </c>
      <c r="C2842" s="2">
        <v>1284</v>
      </c>
      <c r="D2842" s="1" t="s">
        <v>5714</v>
      </c>
      <c r="E2842" s="1" t="s">
        <v>18</v>
      </c>
      <c r="F2842" s="1" t="s">
        <v>17</v>
      </c>
      <c r="G2842" s="1" t="s">
        <v>4778</v>
      </c>
      <c r="H2842" s="1" t="s">
        <v>15835</v>
      </c>
      <c r="I2842" s="5">
        <v>3978</v>
      </c>
      <c r="J2842" s="5">
        <v>79919912</v>
      </c>
      <c r="K2842" s="3">
        <f>+Tabella2026[[#This Row],[POP_2024]]/SUM(Tabella2026[POP_2024])</f>
        <v>6.7488398713723375E-5</v>
      </c>
      <c r="L2842" s="3">
        <f>+Tabella2026[[#This Row],[INCIDENZA POPOLAZIONE]]*(PLAFOND/2)</f>
        <v>19868.533965021128</v>
      </c>
      <c r="M2842" s="3">
        <f>+IFERROR(Tabella2026[[#This Row],[reddito_2024]]/Tabella2026[[#This Row],[POP_2024]],"")</f>
        <v>20090.475615887379</v>
      </c>
      <c r="N2842" s="3">
        <f>+IF(Tabella2026[[#This Row],[REDDITO COMPLESSIVO PROCAPITE]]&lt;media_aggr_reddito_pc,(media_aggr_reddito_pc-Tabella2026[[#This Row],[REDDITO COMPLESSIVO PROCAPITE]]),0)</f>
        <v>0</v>
      </c>
      <c r="O2842" s="3">
        <f>+Tabella2026[[#This Row],[DIFFERENZA REDDITO INFERIORE ALLA MEDIA DALLA MEDIA]]*Tabella2026[[#This Row],[POP_2024]]</f>
        <v>0</v>
      </c>
      <c r="P2842" s="3">
        <f>+Tabella2026[[#This Row],[POPOLAZIONE PER DIFFERENZA ]]/SUM(Tabella2026[[POPOLAZIONE PER DIFFERENZA ]])</f>
        <v>0</v>
      </c>
      <c r="Q2842" s="3">
        <f>+Tabella2026[[#This Row],[INCIDENZA POPOLAZIONE PER DIFFERENZA]]*(PLAFOND-SUM(Tabella2026[CONTRIBUTO SULLA BASE DELLA POPOLAZIONE]))</f>
        <v>0</v>
      </c>
      <c r="R2842" s="3">
        <f>+Tabella2026[[#This Row],[CONTRIBUTO SULLA BASE DELLA POPOLAZIONE]]+Tabella2026[[#This Row],[CONTRIBUTO SULLA BASE DEL REDDITO]]</f>
        <v>19868.533965021128</v>
      </c>
      <c r="S2842" s="3">
        <f>+Tabella2026[[#This Row],[CONTRIBUTO TOTALE]]/(PLAFOND/N_TESSERE)</f>
        <v>39.737067930042258</v>
      </c>
      <c r="T2842" s="3">
        <f>+MAX(CEILING(Tabella2026[[#This Row],[preDEF1]],1),1)</f>
        <v>40</v>
      </c>
      <c r="U2842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42" s="21">
        <f>+Tabella2026[[#This Row],[DEF - n. card]]*(PLAFOND/N_TESSERE)</f>
        <v>19500</v>
      </c>
      <c r="W2842" s="18"/>
    </row>
    <row r="2843" spans="2:23" x14ac:dyDescent="0.25">
      <c r="B2843" s="1" t="s">
        <v>5863</v>
      </c>
      <c r="C2843" s="2">
        <v>19113</v>
      </c>
      <c r="D2843" s="1" t="s">
        <v>5864</v>
      </c>
      <c r="E2843" s="1" t="s">
        <v>12</v>
      </c>
      <c r="F2843" s="1" t="s">
        <v>193</v>
      </c>
      <c r="G2843" s="1" t="s">
        <v>4778</v>
      </c>
      <c r="H2843" s="1" t="s">
        <v>15835</v>
      </c>
      <c r="I2843" s="5">
        <v>3977</v>
      </c>
      <c r="J2843" s="5">
        <v>72017541</v>
      </c>
      <c r="K2843" s="3">
        <f>+Tabella2026[[#This Row],[POP_2024]]/SUM(Tabella2026[POP_2024])</f>
        <v>6.7471433304293072E-5</v>
      </c>
      <c r="L2843" s="3">
        <f>+Tabella2026[[#This Row],[INCIDENZA POPOLAZIONE]]*(PLAFOND/2)</f>
        <v>19863.539361208903</v>
      </c>
      <c r="M2843" s="3">
        <f>+IFERROR(Tabella2026[[#This Row],[reddito_2024]]/Tabella2026[[#This Row],[POP_2024]],"")</f>
        <v>18108.50917777219</v>
      </c>
      <c r="N2843" s="3">
        <f>+IF(Tabella2026[[#This Row],[REDDITO COMPLESSIVO PROCAPITE]]&lt;media_aggr_reddito_pc,(media_aggr_reddito_pc-Tabella2026[[#This Row],[REDDITO COMPLESSIVO PROCAPITE]]),0)</f>
        <v>0</v>
      </c>
      <c r="O2843" s="3">
        <f>+Tabella2026[[#This Row],[DIFFERENZA REDDITO INFERIORE ALLA MEDIA DALLA MEDIA]]*Tabella2026[[#This Row],[POP_2024]]</f>
        <v>0</v>
      </c>
      <c r="P2843" s="3">
        <f>+Tabella2026[[#This Row],[POPOLAZIONE PER DIFFERENZA ]]/SUM(Tabella2026[[POPOLAZIONE PER DIFFERENZA ]])</f>
        <v>0</v>
      </c>
      <c r="Q2843" s="3">
        <f>+Tabella2026[[#This Row],[INCIDENZA POPOLAZIONE PER DIFFERENZA]]*(PLAFOND-SUM(Tabella2026[CONTRIBUTO SULLA BASE DELLA POPOLAZIONE]))</f>
        <v>0</v>
      </c>
      <c r="R2843" s="3">
        <f>+Tabella2026[[#This Row],[CONTRIBUTO SULLA BASE DELLA POPOLAZIONE]]+Tabella2026[[#This Row],[CONTRIBUTO SULLA BASE DEL REDDITO]]</f>
        <v>19863.539361208903</v>
      </c>
      <c r="S2843" s="3">
        <f>+Tabella2026[[#This Row],[CONTRIBUTO TOTALE]]/(PLAFOND/N_TESSERE)</f>
        <v>39.727078722417808</v>
      </c>
      <c r="T2843" s="3">
        <f>+MAX(CEILING(Tabella2026[[#This Row],[preDEF1]],1),1)</f>
        <v>40</v>
      </c>
      <c r="U2843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43" s="21">
        <f>+Tabella2026[[#This Row],[DEF - n. card]]*(PLAFOND/N_TESSERE)</f>
        <v>19500</v>
      </c>
      <c r="W2843" s="18"/>
    </row>
    <row r="2844" spans="2:23" x14ac:dyDescent="0.25">
      <c r="B2844" s="1" t="s">
        <v>5697</v>
      </c>
      <c r="C2844" s="2">
        <v>13034</v>
      </c>
      <c r="D2844" s="1" t="s">
        <v>5698</v>
      </c>
      <c r="E2844" s="1" t="s">
        <v>12</v>
      </c>
      <c r="F2844" s="1" t="s">
        <v>152</v>
      </c>
      <c r="G2844" s="1" t="s">
        <v>4778</v>
      </c>
      <c r="H2844" s="1" t="s">
        <v>15835</v>
      </c>
      <c r="I2844" s="5">
        <v>3967</v>
      </c>
      <c r="J2844" s="5">
        <v>75206208</v>
      </c>
      <c r="K2844" s="3">
        <f>+Tabella2026[[#This Row],[POP_2024]]/SUM(Tabella2026[POP_2024])</f>
        <v>6.7301779209990095E-5</v>
      </c>
      <c r="L2844" s="3">
        <f>+Tabella2026[[#This Row],[INCIDENZA POPOLAZIONE]]*(PLAFOND/2)</f>
        <v>19813.593323086676</v>
      </c>
      <c r="M2844" s="3">
        <f>+IFERROR(Tabella2026[[#This Row],[reddito_2024]]/Tabella2026[[#This Row],[POP_2024]],"")</f>
        <v>18957.955129821024</v>
      </c>
      <c r="N2844" s="3">
        <f>+IF(Tabella2026[[#This Row],[REDDITO COMPLESSIVO PROCAPITE]]&lt;media_aggr_reddito_pc,(media_aggr_reddito_pc-Tabella2026[[#This Row],[REDDITO COMPLESSIVO PROCAPITE]]),0)</f>
        <v>0</v>
      </c>
      <c r="O2844" s="3">
        <f>+Tabella2026[[#This Row],[DIFFERENZA REDDITO INFERIORE ALLA MEDIA DALLA MEDIA]]*Tabella2026[[#This Row],[POP_2024]]</f>
        <v>0</v>
      </c>
      <c r="P2844" s="3">
        <f>+Tabella2026[[#This Row],[POPOLAZIONE PER DIFFERENZA ]]/SUM(Tabella2026[[POPOLAZIONE PER DIFFERENZA ]])</f>
        <v>0</v>
      </c>
      <c r="Q2844" s="3">
        <f>+Tabella2026[[#This Row],[INCIDENZA POPOLAZIONE PER DIFFERENZA]]*(PLAFOND-SUM(Tabella2026[CONTRIBUTO SULLA BASE DELLA POPOLAZIONE]))</f>
        <v>0</v>
      </c>
      <c r="R2844" s="3">
        <f>+Tabella2026[[#This Row],[CONTRIBUTO SULLA BASE DELLA POPOLAZIONE]]+Tabella2026[[#This Row],[CONTRIBUTO SULLA BASE DEL REDDITO]]</f>
        <v>19813.593323086676</v>
      </c>
      <c r="S2844" s="3">
        <f>+Tabella2026[[#This Row],[CONTRIBUTO TOTALE]]/(PLAFOND/N_TESSERE)</f>
        <v>39.62718664617335</v>
      </c>
      <c r="T2844" s="3">
        <f>+MAX(CEILING(Tabella2026[[#This Row],[preDEF1]],1),1)</f>
        <v>40</v>
      </c>
      <c r="U2844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44" s="21">
        <f>+Tabella2026[[#This Row],[DEF - n. card]]*(PLAFOND/N_TESSERE)</f>
        <v>19500</v>
      </c>
      <c r="W2844" s="18"/>
    </row>
    <row r="2845" spans="2:23" x14ac:dyDescent="0.25">
      <c r="B2845" s="1" t="s">
        <v>5747</v>
      </c>
      <c r="C2845" s="2">
        <v>23030</v>
      </c>
      <c r="D2845" s="1" t="s">
        <v>5748</v>
      </c>
      <c r="E2845" s="1" t="s">
        <v>38</v>
      </c>
      <c r="F2845" s="1" t="s">
        <v>37</v>
      </c>
      <c r="G2845" s="1" t="s">
        <v>4778</v>
      </c>
      <c r="H2845" s="1" t="s">
        <v>15835</v>
      </c>
      <c r="I2845" s="5">
        <v>3967</v>
      </c>
      <c r="J2845" s="5">
        <v>96119992</v>
      </c>
      <c r="K2845" s="3">
        <f>+Tabella2026[[#This Row],[POP_2024]]/SUM(Tabella2026[POP_2024])</f>
        <v>6.7301779209990095E-5</v>
      </c>
      <c r="L2845" s="3">
        <f>+Tabella2026[[#This Row],[INCIDENZA POPOLAZIONE]]*(PLAFOND/2)</f>
        <v>19813.593323086676</v>
      </c>
      <c r="M2845" s="3">
        <f>+IFERROR(Tabella2026[[#This Row],[reddito_2024]]/Tabella2026[[#This Row],[POP_2024]],"")</f>
        <v>24229.894630703304</v>
      </c>
      <c r="N2845" s="3">
        <f>+IF(Tabella2026[[#This Row],[REDDITO COMPLESSIVO PROCAPITE]]&lt;media_aggr_reddito_pc,(media_aggr_reddito_pc-Tabella2026[[#This Row],[REDDITO COMPLESSIVO PROCAPITE]]),0)</f>
        <v>0</v>
      </c>
      <c r="O2845" s="3">
        <f>+Tabella2026[[#This Row],[DIFFERENZA REDDITO INFERIORE ALLA MEDIA DALLA MEDIA]]*Tabella2026[[#This Row],[POP_2024]]</f>
        <v>0</v>
      </c>
      <c r="P2845" s="3">
        <f>+Tabella2026[[#This Row],[POPOLAZIONE PER DIFFERENZA ]]/SUM(Tabella2026[[POPOLAZIONE PER DIFFERENZA ]])</f>
        <v>0</v>
      </c>
      <c r="Q2845" s="3">
        <f>+Tabella2026[[#This Row],[INCIDENZA POPOLAZIONE PER DIFFERENZA]]*(PLAFOND-SUM(Tabella2026[CONTRIBUTO SULLA BASE DELLA POPOLAZIONE]))</f>
        <v>0</v>
      </c>
      <c r="R2845" s="3">
        <f>+Tabella2026[[#This Row],[CONTRIBUTO SULLA BASE DELLA POPOLAZIONE]]+Tabella2026[[#This Row],[CONTRIBUTO SULLA BASE DEL REDDITO]]</f>
        <v>19813.593323086676</v>
      </c>
      <c r="S2845" s="3">
        <f>+Tabella2026[[#This Row],[CONTRIBUTO TOTALE]]/(PLAFOND/N_TESSERE)</f>
        <v>39.62718664617335</v>
      </c>
      <c r="T2845" s="3">
        <f>+MAX(CEILING(Tabella2026[[#This Row],[preDEF1]],1),1)</f>
        <v>40</v>
      </c>
      <c r="U2845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45" s="21">
        <f>+Tabella2026[[#This Row],[DEF - n. card]]*(PLAFOND/N_TESSERE)</f>
        <v>19500</v>
      </c>
      <c r="W2845" s="18"/>
    </row>
    <row r="2846" spans="2:23" x14ac:dyDescent="0.25">
      <c r="B2846" s="1" t="s">
        <v>5737</v>
      </c>
      <c r="C2846" s="2">
        <v>87056</v>
      </c>
      <c r="D2846" s="1" t="s">
        <v>5738</v>
      </c>
      <c r="E2846" s="1" t="s">
        <v>21</v>
      </c>
      <c r="F2846" s="1" t="s">
        <v>35</v>
      </c>
      <c r="G2846" s="1" t="s">
        <v>4778</v>
      </c>
      <c r="H2846" s="1" t="s">
        <v>15836</v>
      </c>
      <c r="I2846" s="5">
        <v>3967</v>
      </c>
      <c r="J2846" s="5">
        <v>28856007</v>
      </c>
      <c r="K2846" s="3">
        <f>+Tabella2026[[#This Row],[POP_2024]]/SUM(Tabella2026[POP_2024])</f>
        <v>6.7301779209990095E-5</v>
      </c>
      <c r="L2846" s="3">
        <f>+Tabella2026[[#This Row],[INCIDENZA POPOLAZIONE]]*(PLAFOND/2)</f>
        <v>19813.593323086676</v>
      </c>
      <c r="M2846" s="3">
        <f>+IFERROR(Tabella2026[[#This Row],[reddito_2024]]/Tabella2026[[#This Row],[POP_2024]],"")</f>
        <v>7274.0123519032013</v>
      </c>
      <c r="N2846" s="3">
        <f>+IF(Tabella2026[[#This Row],[REDDITO COMPLESSIVO PROCAPITE]]&lt;media_aggr_reddito_pc,(media_aggr_reddito_pc-Tabella2026[[#This Row],[REDDITO COMPLESSIVO PROCAPITE]]),0)</f>
        <v>10551.053710705539</v>
      </c>
      <c r="O2846" s="3">
        <f>+Tabella2026[[#This Row],[DIFFERENZA REDDITO INFERIORE ALLA MEDIA DALLA MEDIA]]*Tabella2026[[#This Row],[POP_2024]]</f>
        <v>41856030.070368871</v>
      </c>
      <c r="P2846" s="3">
        <f>+Tabella2026[[#This Row],[POPOLAZIONE PER DIFFERENZA ]]/SUM(Tabella2026[[POPOLAZIONE PER DIFFERENZA ]])</f>
        <v>3.7133920878871238E-4</v>
      </c>
      <c r="Q2846" s="3">
        <f>+Tabella2026[[#This Row],[INCIDENZA POPOLAZIONE PER DIFFERENZA]]*(PLAFOND-SUM(Tabella2026[CONTRIBUTO SULLA BASE DELLA POPOLAZIONE]))</f>
        <v>109321.98456299078</v>
      </c>
      <c r="R2846" s="3">
        <f>+Tabella2026[[#This Row],[CONTRIBUTO SULLA BASE DELLA POPOLAZIONE]]+Tabella2026[[#This Row],[CONTRIBUTO SULLA BASE DEL REDDITO]]</f>
        <v>129135.57788607746</v>
      </c>
      <c r="S2846" s="3">
        <f>+Tabella2026[[#This Row],[CONTRIBUTO TOTALE]]/(PLAFOND/N_TESSERE)</f>
        <v>258.27115577215494</v>
      </c>
      <c r="T2846" s="3">
        <f>+MAX(CEILING(Tabella2026[[#This Row],[preDEF1]],1),1)</f>
        <v>259</v>
      </c>
      <c r="U2846" s="9">
        <f xml:space="preserve"> IF(ROW(Tabella2026[[#This Row],[preDEF2]]) - ROW(Tabella2026[[#Headers],[preDEF2]])&lt;=ABS(SUM(Tabella2026[preDEF2])-N_TESSERE),Tabella2026[[#This Row],[preDEF2]]-1,Tabella2026[[#This Row],[preDEF2]])</f>
        <v>258</v>
      </c>
      <c r="V2846" s="21">
        <f>+Tabella2026[[#This Row],[DEF - n. card]]*(PLAFOND/N_TESSERE)</f>
        <v>129000</v>
      </c>
      <c r="W2846" s="18"/>
    </row>
    <row r="2847" spans="2:23" x14ac:dyDescent="0.25">
      <c r="B2847" s="1" t="s">
        <v>5841</v>
      </c>
      <c r="C2847" s="2">
        <v>21081</v>
      </c>
      <c r="D2847" s="1" t="s">
        <v>5842</v>
      </c>
      <c r="E2847" s="1" t="s">
        <v>99</v>
      </c>
      <c r="F2847" s="1" t="s">
        <v>110</v>
      </c>
      <c r="G2847" s="1" t="s">
        <v>4778</v>
      </c>
      <c r="H2847" s="1" t="s">
        <v>15835</v>
      </c>
      <c r="I2847" s="5">
        <v>3963</v>
      </c>
      <c r="J2847" s="5">
        <v>99475512</v>
      </c>
      <c r="K2847" s="3">
        <f>+Tabella2026[[#This Row],[POP_2024]]/SUM(Tabella2026[POP_2024])</f>
        <v>6.723391757226891E-5</v>
      </c>
      <c r="L2847" s="3">
        <f>+Tabella2026[[#This Row],[INCIDENZA POPOLAZIONE]]*(PLAFOND/2)</f>
        <v>19793.614907837789</v>
      </c>
      <c r="M2847" s="3">
        <f>+IFERROR(Tabella2026[[#This Row],[reddito_2024]]/Tabella2026[[#This Row],[POP_2024]],"")</f>
        <v>25101.062831188494</v>
      </c>
      <c r="N2847" s="3">
        <f>+IF(Tabella2026[[#This Row],[REDDITO COMPLESSIVO PROCAPITE]]&lt;media_aggr_reddito_pc,(media_aggr_reddito_pc-Tabella2026[[#This Row],[REDDITO COMPLESSIVO PROCAPITE]]),0)</f>
        <v>0</v>
      </c>
      <c r="O2847" s="3">
        <f>+Tabella2026[[#This Row],[DIFFERENZA REDDITO INFERIORE ALLA MEDIA DALLA MEDIA]]*Tabella2026[[#This Row],[POP_2024]]</f>
        <v>0</v>
      </c>
      <c r="P2847" s="3">
        <f>+Tabella2026[[#This Row],[POPOLAZIONE PER DIFFERENZA ]]/SUM(Tabella2026[[POPOLAZIONE PER DIFFERENZA ]])</f>
        <v>0</v>
      </c>
      <c r="Q2847" s="3">
        <f>+Tabella2026[[#This Row],[INCIDENZA POPOLAZIONE PER DIFFERENZA]]*(PLAFOND-SUM(Tabella2026[CONTRIBUTO SULLA BASE DELLA POPOLAZIONE]))</f>
        <v>0</v>
      </c>
      <c r="R2847" s="3">
        <f>+Tabella2026[[#This Row],[CONTRIBUTO SULLA BASE DELLA POPOLAZIONE]]+Tabella2026[[#This Row],[CONTRIBUTO SULLA BASE DEL REDDITO]]</f>
        <v>19793.614907837789</v>
      </c>
      <c r="S2847" s="3">
        <f>+Tabella2026[[#This Row],[CONTRIBUTO TOTALE]]/(PLAFOND/N_TESSERE)</f>
        <v>39.587229815675578</v>
      </c>
      <c r="T2847" s="3">
        <f>+MAX(CEILING(Tabella2026[[#This Row],[preDEF1]],1),1)</f>
        <v>40</v>
      </c>
      <c r="U2847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47" s="21">
        <f>+Tabella2026[[#This Row],[DEF - n. card]]*(PLAFOND/N_TESSERE)</f>
        <v>19500</v>
      </c>
      <c r="W2847" s="18"/>
    </row>
    <row r="2848" spans="2:23" x14ac:dyDescent="0.25">
      <c r="B2848" s="1" t="s">
        <v>5719</v>
      </c>
      <c r="C2848" s="2">
        <v>56055</v>
      </c>
      <c r="D2848" s="1" t="s">
        <v>5720</v>
      </c>
      <c r="E2848" s="1" t="s">
        <v>8</v>
      </c>
      <c r="F2848" s="1" t="s">
        <v>210</v>
      </c>
      <c r="G2848" s="1" t="s">
        <v>4778</v>
      </c>
      <c r="H2848" s="1" t="s">
        <v>15834</v>
      </c>
      <c r="I2848" s="5">
        <v>3961</v>
      </c>
      <c r="J2848" s="5">
        <v>53058765</v>
      </c>
      <c r="K2848" s="3">
        <f>+Tabella2026[[#This Row],[POP_2024]]/SUM(Tabella2026[POP_2024])</f>
        <v>6.7199986753408317E-5</v>
      </c>
      <c r="L2848" s="3">
        <f>+Tabella2026[[#This Row],[INCIDENZA POPOLAZIONE]]*(PLAFOND/2)</f>
        <v>19783.625700213342</v>
      </c>
      <c r="M2848" s="3">
        <f>+IFERROR(Tabella2026[[#This Row],[reddito_2024]]/Tabella2026[[#This Row],[POP_2024]],"")</f>
        <v>13395.295379954558</v>
      </c>
      <c r="N2848" s="3">
        <f>+IF(Tabella2026[[#This Row],[REDDITO COMPLESSIVO PROCAPITE]]&lt;media_aggr_reddito_pc,(media_aggr_reddito_pc-Tabella2026[[#This Row],[REDDITO COMPLESSIVO PROCAPITE]]),0)</f>
        <v>4429.7706826541835</v>
      </c>
      <c r="O2848" s="3">
        <f>+Tabella2026[[#This Row],[DIFFERENZA REDDITO INFERIORE ALLA MEDIA DALLA MEDIA]]*Tabella2026[[#This Row],[POP_2024]]</f>
        <v>17546321.673993222</v>
      </c>
      <c r="P2848" s="3">
        <f>+Tabella2026[[#This Row],[POPOLAZIONE PER DIFFERENZA ]]/SUM(Tabella2026[[POPOLAZIONE PER DIFFERENZA ]])</f>
        <v>1.556678260365044E-4</v>
      </c>
      <c r="Q2848" s="3">
        <f>+Tabella2026[[#This Row],[INCIDENZA POPOLAZIONE PER DIFFERENZA]]*(PLAFOND-SUM(Tabella2026[CONTRIBUTO SULLA BASE DELLA POPOLAZIONE]))</f>
        <v>45828.491234277557</v>
      </c>
      <c r="R2848" s="3">
        <f>+Tabella2026[[#This Row],[CONTRIBUTO SULLA BASE DELLA POPOLAZIONE]]+Tabella2026[[#This Row],[CONTRIBUTO SULLA BASE DEL REDDITO]]</f>
        <v>65612.116934490899</v>
      </c>
      <c r="S2848" s="3">
        <f>+Tabella2026[[#This Row],[CONTRIBUTO TOTALE]]/(PLAFOND/N_TESSERE)</f>
        <v>131.2242338689818</v>
      </c>
      <c r="T2848" s="3">
        <f>+MAX(CEILING(Tabella2026[[#This Row],[preDEF1]],1),1)</f>
        <v>132</v>
      </c>
      <c r="U2848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2848" s="21">
        <f>+Tabella2026[[#This Row],[DEF - n. card]]*(PLAFOND/N_TESSERE)</f>
        <v>65500</v>
      </c>
      <c r="W2848" s="18"/>
    </row>
    <row r="2849" spans="2:23" x14ac:dyDescent="0.25">
      <c r="B2849" s="1" t="s">
        <v>5803</v>
      </c>
      <c r="C2849" s="2">
        <v>49004</v>
      </c>
      <c r="D2849" s="1" t="s">
        <v>5804</v>
      </c>
      <c r="E2849" s="1" t="s">
        <v>30</v>
      </c>
      <c r="F2849" s="1" t="s">
        <v>71</v>
      </c>
      <c r="G2849" s="1" t="s">
        <v>4778</v>
      </c>
      <c r="H2849" s="1" t="s">
        <v>15834</v>
      </c>
      <c r="I2849" s="5">
        <v>3961</v>
      </c>
      <c r="J2849" s="5">
        <v>79852866</v>
      </c>
      <c r="K2849" s="3">
        <f>+Tabella2026[[#This Row],[POP_2024]]/SUM(Tabella2026[POP_2024])</f>
        <v>6.7199986753408317E-5</v>
      </c>
      <c r="L2849" s="3">
        <f>+Tabella2026[[#This Row],[INCIDENZA POPOLAZIONE]]*(PLAFOND/2)</f>
        <v>19783.625700213342</v>
      </c>
      <c r="M2849" s="3">
        <f>+IFERROR(Tabella2026[[#This Row],[reddito_2024]]/Tabella2026[[#This Row],[POP_2024]],"")</f>
        <v>20159.77429941934</v>
      </c>
      <c r="N2849" s="3">
        <f>+IF(Tabella2026[[#This Row],[REDDITO COMPLESSIVO PROCAPITE]]&lt;media_aggr_reddito_pc,(media_aggr_reddito_pc-Tabella2026[[#This Row],[REDDITO COMPLESSIVO PROCAPITE]]),0)</f>
        <v>0</v>
      </c>
      <c r="O2849" s="3">
        <f>+Tabella2026[[#This Row],[DIFFERENZA REDDITO INFERIORE ALLA MEDIA DALLA MEDIA]]*Tabella2026[[#This Row],[POP_2024]]</f>
        <v>0</v>
      </c>
      <c r="P2849" s="3">
        <f>+Tabella2026[[#This Row],[POPOLAZIONE PER DIFFERENZA ]]/SUM(Tabella2026[[POPOLAZIONE PER DIFFERENZA ]])</f>
        <v>0</v>
      </c>
      <c r="Q2849" s="3">
        <f>+Tabella2026[[#This Row],[INCIDENZA POPOLAZIONE PER DIFFERENZA]]*(PLAFOND-SUM(Tabella2026[CONTRIBUTO SULLA BASE DELLA POPOLAZIONE]))</f>
        <v>0</v>
      </c>
      <c r="R2849" s="3">
        <f>+Tabella2026[[#This Row],[CONTRIBUTO SULLA BASE DELLA POPOLAZIONE]]+Tabella2026[[#This Row],[CONTRIBUTO SULLA BASE DEL REDDITO]]</f>
        <v>19783.625700213342</v>
      </c>
      <c r="S2849" s="3">
        <f>+Tabella2026[[#This Row],[CONTRIBUTO TOTALE]]/(PLAFOND/N_TESSERE)</f>
        <v>39.567251400426684</v>
      </c>
      <c r="T2849" s="3">
        <f>+MAX(CEILING(Tabella2026[[#This Row],[preDEF1]],1),1)</f>
        <v>40</v>
      </c>
      <c r="U2849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49" s="21">
        <f>+Tabella2026[[#This Row],[DEF - n. card]]*(PLAFOND/N_TESSERE)</f>
        <v>19500</v>
      </c>
      <c r="W2849" s="18"/>
    </row>
    <row r="2850" spans="2:23" x14ac:dyDescent="0.25">
      <c r="B2850" s="1" t="s">
        <v>5681</v>
      </c>
      <c r="C2850" s="2">
        <v>26034</v>
      </c>
      <c r="D2850" s="1" t="s">
        <v>5682</v>
      </c>
      <c r="E2850" s="1" t="s">
        <v>38</v>
      </c>
      <c r="F2850" s="1" t="s">
        <v>150</v>
      </c>
      <c r="G2850" s="1" t="s">
        <v>4778</v>
      </c>
      <c r="H2850" s="1" t="s">
        <v>15835</v>
      </c>
      <c r="I2850" s="5">
        <v>3961</v>
      </c>
      <c r="J2850" s="5">
        <v>72735223</v>
      </c>
      <c r="K2850" s="3">
        <f>+Tabella2026[[#This Row],[POP_2024]]/SUM(Tabella2026[POP_2024])</f>
        <v>6.7199986753408317E-5</v>
      </c>
      <c r="L2850" s="3">
        <f>+Tabella2026[[#This Row],[INCIDENZA POPOLAZIONE]]*(PLAFOND/2)</f>
        <v>19783.625700213342</v>
      </c>
      <c r="M2850" s="3">
        <f>+IFERROR(Tabella2026[[#This Row],[reddito_2024]]/Tabella2026[[#This Row],[POP_2024]],"")</f>
        <v>18362.843473870234</v>
      </c>
      <c r="N2850" s="3">
        <f>+IF(Tabella2026[[#This Row],[REDDITO COMPLESSIVO PROCAPITE]]&lt;media_aggr_reddito_pc,(media_aggr_reddito_pc-Tabella2026[[#This Row],[REDDITO COMPLESSIVO PROCAPITE]]),0)</f>
        <v>0</v>
      </c>
      <c r="O2850" s="3">
        <f>+Tabella2026[[#This Row],[DIFFERENZA REDDITO INFERIORE ALLA MEDIA DALLA MEDIA]]*Tabella2026[[#This Row],[POP_2024]]</f>
        <v>0</v>
      </c>
      <c r="P2850" s="3">
        <f>+Tabella2026[[#This Row],[POPOLAZIONE PER DIFFERENZA ]]/SUM(Tabella2026[[POPOLAZIONE PER DIFFERENZA ]])</f>
        <v>0</v>
      </c>
      <c r="Q2850" s="3">
        <f>+Tabella2026[[#This Row],[INCIDENZA POPOLAZIONE PER DIFFERENZA]]*(PLAFOND-SUM(Tabella2026[CONTRIBUTO SULLA BASE DELLA POPOLAZIONE]))</f>
        <v>0</v>
      </c>
      <c r="R2850" s="3">
        <f>+Tabella2026[[#This Row],[CONTRIBUTO SULLA BASE DELLA POPOLAZIONE]]+Tabella2026[[#This Row],[CONTRIBUTO SULLA BASE DEL REDDITO]]</f>
        <v>19783.625700213342</v>
      </c>
      <c r="S2850" s="3">
        <f>+Tabella2026[[#This Row],[CONTRIBUTO TOTALE]]/(PLAFOND/N_TESSERE)</f>
        <v>39.567251400426684</v>
      </c>
      <c r="T2850" s="3">
        <f>+MAX(CEILING(Tabella2026[[#This Row],[preDEF1]],1),1)</f>
        <v>40</v>
      </c>
      <c r="U2850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50" s="21">
        <f>+Tabella2026[[#This Row],[DEF - n. card]]*(PLAFOND/N_TESSERE)</f>
        <v>19500</v>
      </c>
      <c r="W2850" s="18"/>
    </row>
    <row r="2851" spans="2:23" x14ac:dyDescent="0.25">
      <c r="B2851" s="1" t="s">
        <v>5789</v>
      </c>
      <c r="C2851" s="2">
        <v>21062</v>
      </c>
      <c r="D2851" s="1" t="s">
        <v>5790</v>
      </c>
      <c r="E2851" s="1" t="s">
        <v>99</v>
      </c>
      <c r="F2851" s="1" t="s">
        <v>110</v>
      </c>
      <c r="G2851" s="1" t="s">
        <v>4778</v>
      </c>
      <c r="H2851" s="1" t="s">
        <v>15835</v>
      </c>
      <c r="I2851" s="5">
        <v>3955</v>
      </c>
      <c r="J2851" s="5">
        <v>90992898</v>
      </c>
      <c r="K2851" s="3">
        <f>+Tabella2026[[#This Row],[POP_2024]]/SUM(Tabella2026[POP_2024])</f>
        <v>6.7098194296826526E-5</v>
      </c>
      <c r="L2851" s="3">
        <f>+Tabella2026[[#This Row],[INCIDENZA POPOLAZIONE]]*(PLAFOND/2)</f>
        <v>19753.658077340006</v>
      </c>
      <c r="M2851" s="3">
        <f>+IFERROR(Tabella2026[[#This Row],[reddito_2024]]/Tabella2026[[#This Row],[POP_2024]],"")</f>
        <v>23007.053855878636</v>
      </c>
      <c r="N2851" s="3">
        <f>+IF(Tabella2026[[#This Row],[REDDITO COMPLESSIVO PROCAPITE]]&lt;media_aggr_reddito_pc,(media_aggr_reddito_pc-Tabella2026[[#This Row],[REDDITO COMPLESSIVO PROCAPITE]]),0)</f>
        <v>0</v>
      </c>
      <c r="O2851" s="3">
        <f>+Tabella2026[[#This Row],[DIFFERENZA REDDITO INFERIORE ALLA MEDIA DALLA MEDIA]]*Tabella2026[[#This Row],[POP_2024]]</f>
        <v>0</v>
      </c>
      <c r="P2851" s="3">
        <f>+Tabella2026[[#This Row],[POPOLAZIONE PER DIFFERENZA ]]/SUM(Tabella2026[[POPOLAZIONE PER DIFFERENZA ]])</f>
        <v>0</v>
      </c>
      <c r="Q2851" s="3">
        <f>+Tabella2026[[#This Row],[INCIDENZA POPOLAZIONE PER DIFFERENZA]]*(PLAFOND-SUM(Tabella2026[CONTRIBUTO SULLA BASE DELLA POPOLAZIONE]))</f>
        <v>0</v>
      </c>
      <c r="R2851" s="3">
        <f>+Tabella2026[[#This Row],[CONTRIBUTO SULLA BASE DELLA POPOLAZIONE]]+Tabella2026[[#This Row],[CONTRIBUTO SULLA BASE DEL REDDITO]]</f>
        <v>19753.658077340006</v>
      </c>
      <c r="S2851" s="3">
        <f>+Tabella2026[[#This Row],[CONTRIBUTO TOTALE]]/(PLAFOND/N_TESSERE)</f>
        <v>39.507316154680012</v>
      </c>
      <c r="T2851" s="3">
        <f>+MAX(CEILING(Tabella2026[[#This Row],[preDEF1]],1),1)</f>
        <v>40</v>
      </c>
      <c r="U2851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51" s="21">
        <f>+Tabella2026[[#This Row],[DEF - n. card]]*(PLAFOND/N_TESSERE)</f>
        <v>19500</v>
      </c>
      <c r="W2851" s="18"/>
    </row>
    <row r="2852" spans="2:23" x14ac:dyDescent="0.25">
      <c r="B2852" s="1" t="s">
        <v>5605</v>
      </c>
      <c r="C2852" s="2">
        <v>58020</v>
      </c>
      <c r="D2852" s="1" t="s">
        <v>5606</v>
      </c>
      <c r="E2852" s="1" t="s">
        <v>8</v>
      </c>
      <c r="F2852" s="1" t="s">
        <v>7</v>
      </c>
      <c r="G2852" s="1" t="s">
        <v>4778</v>
      </c>
      <c r="H2852" s="1" t="s">
        <v>15834</v>
      </c>
      <c r="I2852" s="5">
        <v>3947</v>
      </c>
      <c r="J2852" s="5">
        <v>61588247</v>
      </c>
      <c r="K2852" s="3">
        <f>+Tabella2026[[#This Row],[POP_2024]]/SUM(Tabella2026[POP_2024])</f>
        <v>6.6962471021384155E-5</v>
      </c>
      <c r="L2852" s="3">
        <f>+Tabella2026[[#This Row],[INCIDENZA POPOLAZIONE]]*(PLAFOND/2)</f>
        <v>19713.701246842229</v>
      </c>
      <c r="M2852" s="3">
        <f>+IFERROR(Tabella2026[[#This Row],[reddito_2024]]/Tabella2026[[#This Row],[POP_2024]],"")</f>
        <v>15603.812262477832</v>
      </c>
      <c r="N2852" s="3">
        <f>+IF(Tabella2026[[#This Row],[REDDITO COMPLESSIVO PROCAPITE]]&lt;media_aggr_reddito_pc,(media_aggr_reddito_pc-Tabella2026[[#This Row],[REDDITO COMPLESSIVO PROCAPITE]]),0)</f>
        <v>2221.2538001309094</v>
      </c>
      <c r="O2852" s="3">
        <f>+Tabella2026[[#This Row],[DIFFERENZA REDDITO INFERIORE ALLA MEDIA DALLA MEDIA]]*Tabella2026[[#This Row],[POP_2024]]</f>
        <v>8767288.7491167001</v>
      </c>
      <c r="P2852" s="3">
        <f>+Tabella2026[[#This Row],[POPOLAZIONE PER DIFFERENZA ]]/SUM(Tabella2026[[POPOLAZIONE PER DIFFERENZA ]])</f>
        <v>7.7781816905371981E-5</v>
      </c>
      <c r="Q2852" s="3">
        <f>+Tabella2026[[#This Row],[INCIDENZA POPOLAZIONE PER DIFFERENZA]]*(PLAFOND-SUM(Tabella2026[CONTRIBUTO SULLA BASE DELLA POPOLAZIONE]))</f>
        <v>22898.908560578926</v>
      </c>
      <c r="R2852" s="3">
        <f>+Tabella2026[[#This Row],[CONTRIBUTO SULLA BASE DELLA POPOLAZIONE]]+Tabella2026[[#This Row],[CONTRIBUTO SULLA BASE DEL REDDITO]]</f>
        <v>42612.609807421155</v>
      </c>
      <c r="S2852" s="3">
        <f>+Tabella2026[[#This Row],[CONTRIBUTO TOTALE]]/(PLAFOND/N_TESSERE)</f>
        <v>85.225219614842317</v>
      </c>
      <c r="T2852" s="3">
        <f>+MAX(CEILING(Tabella2026[[#This Row],[preDEF1]],1),1)</f>
        <v>86</v>
      </c>
      <c r="U2852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2852" s="21">
        <f>+Tabella2026[[#This Row],[DEF - n. card]]*(PLAFOND/N_TESSERE)</f>
        <v>42500</v>
      </c>
      <c r="W2852" s="18"/>
    </row>
    <row r="2853" spans="2:23" x14ac:dyDescent="0.25">
      <c r="B2853" s="1" t="s">
        <v>5813</v>
      </c>
      <c r="C2853" s="2">
        <v>17119</v>
      </c>
      <c r="D2853" s="1" t="s">
        <v>5814</v>
      </c>
      <c r="E2853" s="1" t="s">
        <v>12</v>
      </c>
      <c r="F2853" s="1" t="s">
        <v>50</v>
      </c>
      <c r="G2853" s="1" t="s">
        <v>4778</v>
      </c>
      <c r="H2853" s="1" t="s">
        <v>15835</v>
      </c>
      <c r="I2853" s="5">
        <v>3947</v>
      </c>
      <c r="J2853" s="5">
        <v>74002881</v>
      </c>
      <c r="K2853" s="3">
        <f>+Tabella2026[[#This Row],[POP_2024]]/SUM(Tabella2026[POP_2024])</f>
        <v>6.6962471021384155E-5</v>
      </c>
      <c r="L2853" s="3">
        <f>+Tabella2026[[#This Row],[INCIDENZA POPOLAZIONE]]*(PLAFOND/2)</f>
        <v>19713.701246842229</v>
      </c>
      <c r="M2853" s="3">
        <f>+IFERROR(Tabella2026[[#This Row],[reddito_2024]]/Tabella2026[[#This Row],[POP_2024]],"")</f>
        <v>18749.146440334433</v>
      </c>
      <c r="N2853" s="3">
        <f>+IF(Tabella2026[[#This Row],[REDDITO COMPLESSIVO PROCAPITE]]&lt;media_aggr_reddito_pc,(media_aggr_reddito_pc-Tabella2026[[#This Row],[REDDITO COMPLESSIVO PROCAPITE]]),0)</f>
        <v>0</v>
      </c>
      <c r="O2853" s="3">
        <f>+Tabella2026[[#This Row],[DIFFERENZA REDDITO INFERIORE ALLA MEDIA DALLA MEDIA]]*Tabella2026[[#This Row],[POP_2024]]</f>
        <v>0</v>
      </c>
      <c r="P2853" s="3">
        <f>+Tabella2026[[#This Row],[POPOLAZIONE PER DIFFERENZA ]]/SUM(Tabella2026[[POPOLAZIONE PER DIFFERENZA ]])</f>
        <v>0</v>
      </c>
      <c r="Q2853" s="3">
        <f>+Tabella2026[[#This Row],[INCIDENZA POPOLAZIONE PER DIFFERENZA]]*(PLAFOND-SUM(Tabella2026[CONTRIBUTO SULLA BASE DELLA POPOLAZIONE]))</f>
        <v>0</v>
      </c>
      <c r="R2853" s="3">
        <f>+Tabella2026[[#This Row],[CONTRIBUTO SULLA BASE DELLA POPOLAZIONE]]+Tabella2026[[#This Row],[CONTRIBUTO SULLA BASE DEL REDDITO]]</f>
        <v>19713.701246842229</v>
      </c>
      <c r="S2853" s="3">
        <f>+Tabella2026[[#This Row],[CONTRIBUTO TOTALE]]/(PLAFOND/N_TESSERE)</f>
        <v>39.427402493684461</v>
      </c>
      <c r="T2853" s="3">
        <f>+MAX(CEILING(Tabella2026[[#This Row],[preDEF1]],1),1)</f>
        <v>40</v>
      </c>
      <c r="U2853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53" s="21">
        <f>+Tabella2026[[#This Row],[DEF - n. card]]*(PLAFOND/N_TESSERE)</f>
        <v>19500</v>
      </c>
      <c r="W2853" s="18"/>
    </row>
    <row r="2854" spans="2:23" x14ac:dyDescent="0.25">
      <c r="B2854" s="1" t="s">
        <v>5799</v>
      </c>
      <c r="C2854" s="2">
        <v>33026</v>
      </c>
      <c r="D2854" s="1" t="s">
        <v>5800</v>
      </c>
      <c r="E2854" s="1" t="s">
        <v>27</v>
      </c>
      <c r="F2854" s="1" t="s">
        <v>112</v>
      </c>
      <c r="G2854" s="1" t="s">
        <v>4778</v>
      </c>
      <c r="H2854" s="1" t="s">
        <v>15835</v>
      </c>
      <c r="I2854" s="5">
        <v>3946</v>
      </c>
      <c r="J2854" s="5">
        <v>75493128</v>
      </c>
      <c r="K2854" s="3">
        <f>+Tabella2026[[#This Row],[POP_2024]]/SUM(Tabella2026[POP_2024])</f>
        <v>6.6945505611953852E-5</v>
      </c>
      <c r="L2854" s="3">
        <f>+Tabella2026[[#This Row],[INCIDENZA POPOLAZIONE]]*(PLAFOND/2)</f>
        <v>19708.706643030004</v>
      </c>
      <c r="M2854" s="3">
        <f>+IFERROR(Tabella2026[[#This Row],[reddito_2024]]/Tabella2026[[#This Row],[POP_2024]],"")</f>
        <v>19131.558033451598</v>
      </c>
      <c r="N2854" s="3">
        <f>+IF(Tabella2026[[#This Row],[REDDITO COMPLESSIVO PROCAPITE]]&lt;media_aggr_reddito_pc,(media_aggr_reddito_pc-Tabella2026[[#This Row],[REDDITO COMPLESSIVO PROCAPITE]]),0)</f>
        <v>0</v>
      </c>
      <c r="O2854" s="3">
        <f>+Tabella2026[[#This Row],[DIFFERENZA REDDITO INFERIORE ALLA MEDIA DALLA MEDIA]]*Tabella2026[[#This Row],[POP_2024]]</f>
        <v>0</v>
      </c>
      <c r="P2854" s="3">
        <f>+Tabella2026[[#This Row],[POPOLAZIONE PER DIFFERENZA ]]/SUM(Tabella2026[[POPOLAZIONE PER DIFFERENZA ]])</f>
        <v>0</v>
      </c>
      <c r="Q2854" s="3">
        <f>+Tabella2026[[#This Row],[INCIDENZA POPOLAZIONE PER DIFFERENZA]]*(PLAFOND-SUM(Tabella2026[CONTRIBUTO SULLA BASE DELLA POPOLAZIONE]))</f>
        <v>0</v>
      </c>
      <c r="R2854" s="3">
        <f>+Tabella2026[[#This Row],[CONTRIBUTO SULLA BASE DELLA POPOLAZIONE]]+Tabella2026[[#This Row],[CONTRIBUTO SULLA BASE DEL REDDITO]]</f>
        <v>19708.706643030004</v>
      </c>
      <c r="S2854" s="3">
        <f>+Tabella2026[[#This Row],[CONTRIBUTO TOTALE]]/(PLAFOND/N_TESSERE)</f>
        <v>39.417413286060011</v>
      </c>
      <c r="T2854" s="3">
        <f>+MAX(CEILING(Tabella2026[[#This Row],[preDEF1]],1),1)</f>
        <v>40</v>
      </c>
      <c r="U2854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54" s="21">
        <f>+Tabella2026[[#This Row],[DEF - n. card]]*(PLAFOND/N_TESSERE)</f>
        <v>19500</v>
      </c>
      <c r="W2854" s="18"/>
    </row>
    <row r="2855" spans="2:23" x14ac:dyDescent="0.25">
      <c r="B2855" s="1" t="s">
        <v>5723</v>
      </c>
      <c r="C2855" s="2">
        <v>30083</v>
      </c>
      <c r="D2855" s="1" t="s">
        <v>5724</v>
      </c>
      <c r="E2855" s="1" t="s">
        <v>48</v>
      </c>
      <c r="F2855" s="1" t="s">
        <v>120</v>
      </c>
      <c r="G2855" s="1" t="s">
        <v>4778</v>
      </c>
      <c r="H2855" s="1" t="s">
        <v>15835</v>
      </c>
      <c r="I2855" s="5">
        <v>3944</v>
      </c>
      <c r="J2855" s="5">
        <v>80991449</v>
      </c>
      <c r="K2855" s="3">
        <f>+Tabella2026[[#This Row],[POP_2024]]/SUM(Tabella2026[POP_2024])</f>
        <v>6.6911574793093259E-5</v>
      </c>
      <c r="L2855" s="3">
        <f>+Tabella2026[[#This Row],[INCIDENZA POPOLAZIONE]]*(PLAFOND/2)</f>
        <v>19698.717435405561</v>
      </c>
      <c r="M2855" s="3">
        <f>+IFERROR(Tabella2026[[#This Row],[reddito_2024]]/Tabella2026[[#This Row],[POP_2024]],"")</f>
        <v>20535.357251521298</v>
      </c>
      <c r="N2855" s="3">
        <f>+IF(Tabella2026[[#This Row],[REDDITO COMPLESSIVO PROCAPITE]]&lt;media_aggr_reddito_pc,(media_aggr_reddito_pc-Tabella2026[[#This Row],[REDDITO COMPLESSIVO PROCAPITE]]),0)</f>
        <v>0</v>
      </c>
      <c r="O2855" s="3">
        <f>+Tabella2026[[#This Row],[DIFFERENZA REDDITO INFERIORE ALLA MEDIA DALLA MEDIA]]*Tabella2026[[#This Row],[POP_2024]]</f>
        <v>0</v>
      </c>
      <c r="P2855" s="3">
        <f>+Tabella2026[[#This Row],[POPOLAZIONE PER DIFFERENZA ]]/SUM(Tabella2026[[POPOLAZIONE PER DIFFERENZA ]])</f>
        <v>0</v>
      </c>
      <c r="Q2855" s="3">
        <f>+Tabella2026[[#This Row],[INCIDENZA POPOLAZIONE PER DIFFERENZA]]*(PLAFOND-SUM(Tabella2026[CONTRIBUTO SULLA BASE DELLA POPOLAZIONE]))</f>
        <v>0</v>
      </c>
      <c r="R2855" s="3">
        <f>+Tabella2026[[#This Row],[CONTRIBUTO SULLA BASE DELLA POPOLAZIONE]]+Tabella2026[[#This Row],[CONTRIBUTO SULLA BASE DEL REDDITO]]</f>
        <v>19698.717435405561</v>
      </c>
      <c r="S2855" s="3">
        <f>+Tabella2026[[#This Row],[CONTRIBUTO TOTALE]]/(PLAFOND/N_TESSERE)</f>
        <v>39.397434870811118</v>
      </c>
      <c r="T2855" s="3">
        <f>+MAX(CEILING(Tabella2026[[#This Row],[preDEF1]],1),1)</f>
        <v>40</v>
      </c>
      <c r="U2855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55" s="21">
        <f>+Tabella2026[[#This Row],[DEF - n. card]]*(PLAFOND/N_TESSERE)</f>
        <v>19500</v>
      </c>
      <c r="W2855" s="18"/>
    </row>
    <row r="2856" spans="2:23" x14ac:dyDescent="0.25">
      <c r="B2856" s="1" t="s">
        <v>5721</v>
      </c>
      <c r="C2856" s="2">
        <v>16155</v>
      </c>
      <c r="D2856" s="1" t="s">
        <v>5722</v>
      </c>
      <c r="E2856" s="1" t="s">
        <v>12</v>
      </c>
      <c r="F2856" s="1" t="s">
        <v>93</v>
      </c>
      <c r="G2856" s="1" t="s">
        <v>4778</v>
      </c>
      <c r="H2856" s="1" t="s">
        <v>15835</v>
      </c>
      <c r="I2856" s="5">
        <v>3943</v>
      </c>
      <c r="J2856" s="5">
        <v>85105433</v>
      </c>
      <c r="K2856" s="3">
        <f>+Tabella2026[[#This Row],[POP_2024]]/SUM(Tabella2026[POP_2024])</f>
        <v>6.6894609383662956E-5</v>
      </c>
      <c r="L2856" s="3">
        <f>+Tabella2026[[#This Row],[INCIDENZA POPOLAZIONE]]*(PLAFOND/2)</f>
        <v>19693.722831593335</v>
      </c>
      <c r="M2856" s="3">
        <f>+IFERROR(Tabella2026[[#This Row],[reddito_2024]]/Tabella2026[[#This Row],[POP_2024]],"")</f>
        <v>21583.929241694143</v>
      </c>
      <c r="N2856" s="3">
        <f>+IF(Tabella2026[[#This Row],[REDDITO COMPLESSIVO PROCAPITE]]&lt;media_aggr_reddito_pc,(media_aggr_reddito_pc-Tabella2026[[#This Row],[REDDITO COMPLESSIVO PROCAPITE]]),0)</f>
        <v>0</v>
      </c>
      <c r="O2856" s="3">
        <f>+Tabella2026[[#This Row],[DIFFERENZA REDDITO INFERIORE ALLA MEDIA DALLA MEDIA]]*Tabella2026[[#This Row],[POP_2024]]</f>
        <v>0</v>
      </c>
      <c r="P2856" s="3">
        <f>+Tabella2026[[#This Row],[POPOLAZIONE PER DIFFERENZA ]]/SUM(Tabella2026[[POPOLAZIONE PER DIFFERENZA ]])</f>
        <v>0</v>
      </c>
      <c r="Q2856" s="3">
        <f>+Tabella2026[[#This Row],[INCIDENZA POPOLAZIONE PER DIFFERENZA]]*(PLAFOND-SUM(Tabella2026[CONTRIBUTO SULLA BASE DELLA POPOLAZIONE]))</f>
        <v>0</v>
      </c>
      <c r="R2856" s="3">
        <f>+Tabella2026[[#This Row],[CONTRIBUTO SULLA BASE DELLA POPOLAZIONE]]+Tabella2026[[#This Row],[CONTRIBUTO SULLA BASE DEL REDDITO]]</f>
        <v>19693.722831593335</v>
      </c>
      <c r="S2856" s="3">
        <f>+Tabella2026[[#This Row],[CONTRIBUTO TOTALE]]/(PLAFOND/N_TESSERE)</f>
        <v>39.387445663186668</v>
      </c>
      <c r="T2856" s="3">
        <f>+MAX(CEILING(Tabella2026[[#This Row],[preDEF1]],1),1)</f>
        <v>40</v>
      </c>
      <c r="U2856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56" s="21">
        <f>+Tabella2026[[#This Row],[DEF - n. card]]*(PLAFOND/N_TESSERE)</f>
        <v>19500</v>
      </c>
      <c r="W2856" s="18"/>
    </row>
    <row r="2857" spans="2:23" x14ac:dyDescent="0.25">
      <c r="B2857" s="1" t="s">
        <v>5763</v>
      </c>
      <c r="C2857" s="2">
        <v>25011</v>
      </c>
      <c r="D2857" s="1" t="s">
        <v>5764</v>
      </c>
      <c r="E2857" s="1" t="s">
        <v>38</v>
      </c>
      <c r="F2857" s="1" t="s">
        <v>514</v>
      </c>
      <c r="G2857" s="1" t="s">
        <v>4778</v>
      </c>
      <c r="H2857" s="1" t="s">
        <v>15835</v>
      </c>
      <c r="I2857" s="5">
        <v>3942</v>
      </c>
      <c r="J2857" s="5">
        <v>78826048</v>
      </c>
      <c r="K2857" s="3">
        <f>+Tabella2026[[#This Row],[POP_2024]]/SUM(Tabella2026[POP_2024])</f>
        <v>6.6877643974232667E-5</v>
      </c>
      <c r="L2857" s="3">
        <f>+Tabella2026[[#This Row],[INCIDENZA POPOLAZIONE]]*(PLAFOND/2)</f>
        <v>19688.728227781117</v>
      </c>
      <c r="M2857" s="3">
        <f>+IFERROR(Tabella2026[[#This Row],[reddito_2024]]/Tabella2026[[#This Row],[POP_2024]],"")</f>
        <v>19996.460679857941</v>
      </c>
      <c r="N2857" s="3">
        <f>+IF(Tabella2026[[#This Row],[REDDITO COMPLESSIVO PROCAPITE]]&lt;media_aggr_reddito_pc,(media_aggr_reddito_pc-Tabella2026[[#This Row],[REDDITO COMPLESSIVO PROCAPITE]]),0)</f>
        <v>0</v>
      </c>
      <c r="O2857" s="3">
        <f>+Tabella2026[[#This Row],[DIFFERENZA REDDITO INFERIORE ALLA MEDIA DALLA MEDIA]]*Tabella2026[[#This Row],[POP_2024]]</f>
        <v>0</v>
      </c>
      <c r="P2857" s="3">
        <f>+Tabella2026[[#This Row],[POPOLAZIONE PER DIFFERENZA ]]/SUM(Tabella2026[[POPOLAZIONE PER DIFFERENZA ]])</f>
        <v>0</v>
      </c>
      <c r="Q2857" s="3">
        <f>+Tabella2026[[#This Row],[INCIDENZA POPOLAZIONE PER DIFFERENZA]]*(PLAFOND-SUM(Tabella2026[CONTRIBUTO SULLA BASE DELLA POPOLAZIONE]))</f>
        <v>0</v>
      </c>
      <c r="R2857" s="3">
        <f>+Tabella2026[[#This Row],[CONTRIBUTO SULLA BASE DELLA POPOLAZIONE]]+Tabella2026[[#This Row],[CONTRIBUTO SULLA BASE DEL REDDITO]]</f>
        <v>19688.728227781117</v>
      </c>
      <c r="S2857" s="3">
        <f>+Tabella2026[[#This Row],[CONTRIBUTO TOTALE]]/(PLAFOND/N_TESSERE)</f>
        <v>39.377456455562232</v>
      </c>
      <c r="T2857" s="3">
        <f>+MAX(CEILING(Tabella2026[[#This Row],[preDEF1]],1),1)</f>
        <v>40</v>
      </c>
      <c r="U2857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57" s="21">
        <f>+Tabella2026[[#This Row],[DEF - n. card]]*(PLAFOND/N_TESSERE)</f>
        <v>19500</v>
      </c>
      <c r="W2857" s="18"/>
    </row>
    <row r="2858" spans="2:23" x14ac:dyDescent="0.25">
      <c r="B2858" s="1" t="s">
        <v>5671</v>
      </c>
      <c r="C2858" s="2">
        <v>10060</v>
      </c>
      <c r="D2858" s="1" t="s">
        <v>5672</v>
      </c>
      <c r="E2858" s="1" t="s">
        <v>24</v>
      </c>
      <c r="F2858" s="1" t="s">
        <v>23</v>
      </c>
      <c r="G2858" s="1" t="s">
        <v>4778</v>
      </c>
      <c r="H2858" s="1" t="s">
        <v>15835</v>
      </c>
      <c r="I2858" s="5">
        <v>3939</v>
      </c>
      <c r="J2858" s="5">
        <v>103133188</v>
      </c>
      <c r="K2858" s="3">
        <f>+Tabella2026[[#This Row],[POP_2024]]/SUM(Tabella2026[POP_2024])</f>
        <v>6.6826747745941771E-5</v>
      </c>
      <c r="L2858" s="3">
        <f>+Tabella2026[[#This Row],[INCIDENZA POPOLAZIONE]]*(PLAFOND/2)</f>
        <v>19673.744416344449</v>
      </c>
      <c r="M2858" s="3">
        <f>+IFERROR(Tabella2026[[#This Row],[reddito_2024]]/Tabella2026[[#This Row],[POP_2024]],"")</f>
        <v>26182.58136582889</v>
      </c>
      <c r="N2858" s="3">
        <f>+IF(Tabella2026[[#This Row],[REDDITO COMPLESSIVO PROCAPITE]]&lt;media_aggr_reddito_pc,(media_aggr_reddito_pc-Tabella2026[[#This Row],[REDDITO COMPLESSIVO PROCAPITE]]),0)</f>
        <v>0</v>
      </c>
      <c r="O2858" s="3">
        <f>+Tabella2026[[#This Row],[DIFFERENZA REDDITO INFERIORE ALLA MEDIA DALLA MEDIA]]*Tabella2026[[#This Row],[POP_2024]]</f>
        <v>0</v>
      </c>
      <c r="P2858" s="3">
        <f>+Tabella2026[[#This Row],[POPOLAZIONE PER DIFFERENZA ]]/SUM(Tabella2026[[POPOLAZIONE PER DIFFERENZA ]])</f>
        <v>0</v>
      </c>
      <c r="Q2858" s="3">
        <f>+Tabella2026[[#This Row],[INCIDENZA POPOLAZIONE PER DIFFERENZA]]*(PLAFOND-SUM(Tabella2026[CONTRIBUTO SULLA BASE DELLA POPOLAZIONE]))</f>
        <v>0</v>
      </c>
      <c r="R2858" s="3">
        <f>+Tabella2026[[#This Row],[CONTRIBUTO SULLA BASE DELLA POPOLAZIONE]]+Tabella2026[[#This Row],[CONTRIBUTO SULLA BASE DEL REDDITO]]</f>
        <v>19673.744416344449</v>
      </c>
      <c r="S2858" s="3">
        <f>+Tabella2026[[#This Row],[CONTRIBUTO TOTALE]]/(PLAFOND/N_TESSERE)</f>
        <v>39.347488832688896</v>
      </c>
      <c r="T2858" s="3">
        <f>+MAX(CEILING(Tabella2026[[#This Row],[preDEF1]],1),1)</f>
        <v>40</v>
      </c>
      <c r="U2858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58" s="21">
        <f>+Tabella2026[[#This Row],[DEF - n. card]]*(PLAFOND/N_TESSERE)</f>
        <v>19500</v>
      </c>
      <c r="W2858" s="18"/>
    </row>
    <row r="2859" spans="2:23" x14ac:dyDescent="0.25">
      <c r="B2859" s="1" t="s">
        <v>5815</v>
      </c>
      <c r="C2859" s="2">
        <v>13128</v>
      </c>
      <c r="D2859" s="1" t="s">
        <v>5816</v>
      </c>
      <c r="E2859" s="1" t="s">
        <v>12</v>
      </c>
      <c r="F2859" s="1" t="s">
        <v>152</v>
      </c>
      <c r="G2859" s="1" t="s">
        <v>4778</v>
      </c>
      <c r="H2859" s="1" t="s">
        <v>15835</v>
      </c>
      <c r="I2859" s="5">
        <v>3938</v>
      </c>
      <c r="J2859" s="5">
        <v>74717486</v>
      </c>
      <c r="K2859" s="3">
        <f>+Tabella2026[[#This Row],[POP_2024]]/SUM(Tabella2026[POP_2024])</f>
        <v>6.6809782336511481E-5</v>
      </c>
      <c r="L2859" s="3">
        <f>+Tabella2026[[#This Row],[INCIDENZA POPOLAZIONE]]*(PLAFOND/2)</f>
        <v>19668.749812532227</v>
      </c>
      <c r="M2859" s="3">
        <f>+IFERROR(Tabella2026[[#This Row],[reddito_2024]]/Tabella2026[[#This Row],[POP_2024]],"")</f>
        <v>18973.460132046723</v>
      </c>
      <c r="N2859" s="3">
        <f>+IF(Tabella2026[[#This Row],[REDDITO COMPLESSIVO PROCAPITE]]&lt;media_aggr_reddito_pc,(media_aggr_reddito_pc-Tabella2026[[#This Row],[REDDITO COMPLESSIVO PROCAPITE]]),0)</f>
        <v>0</v>
      </c>
      <c r="O2859" s="3">
        <f>+Tabella2026[[#This Row],[DIFFERENZA REDDITO INFERIORE ALLA MEDIA DALLA MEDIA]]*Tabella2026[[#This Row],[POP_2024]]</f>
        <v>0</v>
      </c>
      <c r="P2859" s="3">
        <f>+Tabella2026[[#This Row],[POPOLAZIONE PER DIFFERENZA ]]/SUM(Tabella2026[[POPOLAZIONE PER DIFFERENZA ]])</f>
        <v>0</v>
      </c>
      <c r="Q2859" s="3">
        <f>+Tabella2026[[#This Row],[INCIDENZA POPOLAZIONE PER DIFFERENZA]]*(PLAFOND-SUM(Tabella2026[CONTRIBUTO SULLA BASE DELLA POPOLAZIONE]))</f>
        <v>0</v>
      </c>
      <c r="R2859" s="3">
        <f>+Tabella2026[[#This Row],[CONTRIBUTO SULLA BASE DELLA POPOLAZIONE]]+Tabella2026[[#This Row],[CONTRIBUTO SULLA BASE DEL REDDITO]]</f>
        <v>19668.749812532227</v>
      </c>
      <c r="S2859" s="3">
        <f>+Tabella2026[[#This Row],[CONTRIBUTO TOTALE]]/(PLAFOND/N_TESSERE)</f>
        <v>39.337499625064453</v>
      </c>
      <c r="T2859" s="3">
        <f>+MAX(CEILING(Tabella2026[[#This Row],[preDEF1]],1),1)</f>
        <v>40</v>
      </c>
      <c r="U2859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59" s="21">
        <f>+Tabella2026[[#This Row],[DEF - n. card]]*(PLAFOND/N_TESSERE)</f>
        <v>19500</v>
      </c>
      <c r="W2859" s="18"/>
    </row>
    <row r="2860" spans="2:23" x14ac:dyDescent="0.25">
      <c r="B2860" s="1" t="s">
        <v>5667</v>
      </c>
      <c r="C2860" s="2">
        <v>15055</v>
      </c>
      <c r="D2860" s="1" t="s">
        <v>5668</v>
      </c>
      <c r="E2860" s="1" t="s">
        <v>12</v>
      </c>
      <c r="F2860" s="1" t="s">
        <v>11</v>
      </c>
      <c r="G2860" s="1" t="s">
        <v>4778</v>
      </c>
      <c r="H2860" s="1" t="s">
        <v>15835</v>
      </c>
      <c r="I2860" s="5">
        <v>3936</v>
      </c>
      <c r="J2860" s="5">
        <v>80226385</v>
      </c>
      <c r="K2860" s="3">
        <f>+Tabella2026[[#This Row],[POP_2024]]/SUM(Tabella2026[POP_2024])</f>
        <v>6.6775851517650875E-5</v>
      </c>
      <c r="L2860" s="3">
        <f>+Tabella2026[[#This Row],[INCIDENZA POPOLAZIONE]]*(PLAFOND/2)</f>
        <v>19658.76060490778</v>
      </c>
      <c r="M2860" s="3">
        <f>+IFERROR(Tabella2026[[#This Row],[reddito_2024]]/Tabella2026[[#This Row],[POP_2024]],"")</f>
        <v>20382.719766260161</v>
      </c>
      <c r="N2860" s="3">
        <f>+IF(Tabella2026[[#This Row],[REDDITO COMPLESSIVO PROCAPITE]]&lt;media_aggr_reddito_pc,(media_aggr_reddito_pc-Tabella2026[[#This Row],[REDDITO COMPLESSIVO PROCAPITE]]),0)</f>
        <v>0</v>
      </c>
      <c r="O2860" s="3">
        <f>+Tabella2026[[#This Row],[DIFFERENZA REDDITO INFERIORE ALLA MEDIA DALLA MEDIA]]*Tabella2026[[#This Row],[POP_2024]]</f>
        <v>0</v>
      </c>
      <c r="P2860" s="3">
        <f>+Tabella2026[[#This Row],[POPOLAZIONE PER DIFFERENZA ]]/SUM(Tabella2026[[POPOLAZIONE PER DIFFERENZA ]])</f>
        <v>0</v>
      </c>
      <c r="Q2860" s="3">
        <f>+Tabella2026[[#This Row],[INCIDENZA POPOLAZIONE PER DIFFERENZA]]*(PLAFOND-SUM(Tabella2026[CONTRIBUTO SULLA BASE DELLA POPOLAZIONE]))</f>
        <v>0</v>
      </c>
      <c r="R2860" s="3">
        <f>+Tabella2026[[#This Row],[CONTRIBUTO SULLA BASE DELLA POPOLAZIONE]]+Tabella2026[[#This Row],[CONTRIBUTO SULLA BASE DEL REDDITO]]</f>
        <v>19658.76060490778</v>
      </c>
      <c r="S2860" s="3">
        <f>+Tabella2026[[#This Row],[CONTRIBUTO TOTALE]]/(PLAFOND/N_TESSERE)</f>
        <v>39.31752120981556</v>
      </c>
      <c r="T2860" s="3">
        <f>+MAX(CEILING(Tabella2026[[#This Row],[preDEF1]],1),1)</f>
        <v>40</v>
      </c>
      <c r="U2860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60" s="21">
        <f>+Tabella2026[[#This Row],[DEF - n. card]]*(PLAFOND/N_TESSERE)</f>
        <v>19500</v>
      </c>
      <c r="W2860" s="18"/>
    </row>
    <row r="2861" spans="2:23" x14ac:dyDescent="0.25">
      <c r="B2861" s="1" t="s">
        <v>5767</v>
      </c>
      <c r="C2861" s="2">
        <v>83104</v>
      </c>
      <c r="D2861" s="1" t="s">
        <v>5768</v>
      </c>
      <c r="E2861" s="1" t="s">
        <v>21</v>
      </c>
      <c r="F2861" s="1" t="s">
        <v>42</v>
      </c>
      <c r="G2861" s="1" t="s">
        <v>4778</v>
      </c>
      <c r="H2861" s="1" t="s">
        <v>15836</v>
      </c>
      <c r="I2861" s="5">
        <v>3936</v>
      </c>
      <c r="J2861" s="5">
        <v>49725945</v>
      </c>
      <c r="K2861" s="3">
        <f>+Tabella2026[[#This Row],[POP_2024]]/SUM(Tabella2026[POP_2024])</f>
        <v>6.6775851517650875E-5</v>
      </c>
      <c r="L2861" s="3">
        <f>+Tabella2026[[#This Row],[INCIDENZA POPOLAZIONE]]*(PLAFOND/2)</f>
        <v>19658.76060490778</v>
      </c>
      <c r="M2861" s="3">
        <f>+IFERROR(Tabella2026[[#This Row],[reddito_2024]]/Tabella2026[[#This Row],[POP_2024]],"")</f>
        <v>12633.624237804877</v>
      </c>
      <c r="N2861" s="3">
        <f>+IF(Tabella2026[[#This Row],[REDDITO COMPLESSIVO PROCAPITE]]&lt;media_aggr_reddito_pc,(media_aggr_reddito_pc-Tabella2026[[#This Row],[REDDITO COMPLESSIVO PROCAPITE]]),0)</f>
        <v>5191.4418248038637</v>
      </c>
      <c r="O2861" s="3">
        <f>+Tabella2026[[#This Row],[DIFFERENZA REDDITO INFERIORE ALLA MEDIA DALLA MEDIA]]*Tabella2026[[#This Row],[POP_2024]]</f>
        <v>20433515.022428006</v>
      </c>
      <c r="P2861" s="3">
        <f>+Tabella2026[[#This Row],[POPOLAZIONE PER DIFFERENZA ]]/SUM(Tabella2026[[POPOLAZIONE PER DIFFERENZA ]])</f>
        <v>1.8128248877029282E-4</v>
      </c>
      <c r="Q2861" s="3">
        <f>+Tabella2026[[#This Row],[INCIDENZA POPOLAZIONE PER DIFFERENZA]]*(PLAFOND-SUM(Tabella2026[CONTRIBUTO SULLA BASE DELLA POPOLAZIONE]))</f>
        <v>53369.428732107845</v>
      </c>
      <c r="R2861" s="3">
        <f>+Tabella2026[[#This Row],[CONTRIBUTO SULLA BASE DELLA POPOLAZIONE]]+Tabella2026[[#This Row],[CONTRIBUTO SULLA BASE DEL REDDITO]]</f>
        <v>73028.189337015618</v>
      </c>
      <c r="S2861" s="3">
        <f>+Tabella2026[[#This Row],[CONTRIBUTO TOTALE]]/(PLAFOND/N_TESSERE)</f>
        <v>146.05637867403124</v>
      </c>
      <c r="T2861" s="3">
        <f>+MAX(CEILING(Tabella2026[[#This Row],[preDEF1]],1),1)</f>
        <v>147</v>
      </c>
      <c r="U2861" s="9">
        <f xml:space="preserve"> IF(ROW(Tabella2026[[#This Row],[preDEF2]]) - ROW(Tabella2026[[#Headers],[preDEF2]])&lt;=ABS(SUM(Tabella2026[preDEF2])-N_TESSERE),Tabella2026[[#This Row],[preDEF2]]-1,Tabella2026[[#This Row],[preDEF2]])</f>
        <v>146</v>
      </c>
      <c r="V2861" s="21">
        <f>+Tabella2026[[#This Row],[DEF - n. card]]*(PLAFOND/N_TESSERE)</f>
        <v>73000</v>
      </c>
      <c r="W2861" s="18"/>
    </row>
    <row r="2862" spans="2:23" x14ac:dyDescent="0.25">
      <c r="B2862" s="1" t="s">
        <v>5531</v>
      </c>
      <c r="C2862" s="2">
        <v>84040</v>
      </c>
      <c r="D2862" s="1" t="s">
        <v>5532</v>
      </c>
      <c r="E2862" s="1" t="s">
        <v>21</v>
      </c>
      <c r="F2862" s="1" t="s">
        <v>261</v>
      </c>
      <c r="G2862" s="1" t="s">
        <v>4778</v>
      </c>
      <c r="H2862" s="1" t="s">
        <v>15836</v>
      </c>
      <c r="I2862" s="5">
        <v>3934</v>
      </c>
      <c r="J2862" s="5">
        <v>43042723</v>
      </c>
      <c r="K2862" s="3">
        <f>+Tabella2026[[#This Row],[POP_2024]]/SUM(Tabella2026[POP_2024])</f>
        <v>6.6741920698790283E-5</v>
      </c>
      <c r="L2862" s="3">
        <f>+Tabella2026[[#This Row],[INCIDENZA POPOLAZIONE]]*(PLAFOND/2)</f>
        <v>19648.771397283333</v>
      </c>
      <c r="M2862" s="3">
        <f>+IFERROR(Tabella2026[[#This Row],[reddito_2024]]/Tabella2026[[#This Row],[POP_2024]],"")</f>
        <v>10941.210726995425</v>
      </c>
      <c r="N2862" s="3">
        <f>+IF(Tabella2026[[#This Row],[REDDITO COMPLESSIVO PROCAPITE]]&lt;media_aggr_reddito_pc,(media_aggr_reddito_pc-Tabella2026[[#This Row],[REDDITO COMPLESSIVO PROCAPITE]]),0)</f>
        <v>6883.8553356133161</v>
      </c>
      <c r="O2862" s="3">
        <f>+Tabella2026[[#This Row],[DIFFERENZA REDDITO INFERIORE ALLA MEDIA DALLA MEDIA]]*Tabella2026[[#This Row],[POP_2024]]</f>
        <v>27081086.890302785</v>
      </c>
      <c r="P2862" s="3">
        <f>+Tabella2026[[#This Row],[POPOLAZIONE PER DIFFERENZA ]]/SUM(Tabella2026[[POPOLAZIONE PER DIFFERENZA ]])</f>
        <v>2.402585568214827E-4</v>
      </c>
      <c r="Q2862" s="3">
        <f>+Tabella2026[[#This Row],[INCIDENZA POPOLAZIONE PER DIFFERENZA]]*(PLAFOND-SUM(Tabella2026[CONTRIBUTO SULLA BASE DELLA POPOLAZIONE]))</f>
        <v>70731.938934327176</v>
      </c>
      <c r="R2862" s="3">
        <f>+Tabella2026[[#This Row],[CONTRIBUTO SULLA BASE DELLA POPOLAZIONE]]+Tabella2026[[#This Row],[CONTRIBUTO SULLA BASE DEL REDDITO]]</f>
        <v>90380.710331610506</v>
      </c>
      <c r="S2862" s="3">
        <f>+Tabella2026[[#This Row],[CONTRIBUTO TOTALE]]/(PLAFOND/N_TESSERE)</f>
        <v>180.761420663221</v>
      </c>
      <c r="T2862" s="3">
        <f>+MAX(CEILING(Tabella2026[[#This Row],[preDEF1]],1),1)</f>
        <v>181</v>
      </c>
      <c r="U2862" s="9">
        <f xml:space="preserve"> IF(ROW(Tabella2026[[#This Row],[preDEF2]]) - ROW(Tabella2026[[#Headers],[preDEF2]])&lt;=ABS(SUM(Tabella2026[preDEF2])-N_TESSERE),Tabella2026[[#This Row],[preDEF2]]-1,Tabella2026[[#This Row],[preDEF2]])</f>
        <v>180</v>
      </c>
      <c r="V2862" s="21">
        <f>+Tabella2026[[#This Row],[DEF - n. card]]*(PLAFOND/N_TESSERE)</f>
        <v>90000</v>
      </c>
      <c r="W2862" s="18"/>
    </row>
    <row r="2863" spans="2:23" x14ac:dyDescent="0.25">
      <c r="B2863" s="1" t="s">
        <v>5769</v>
      </c>
      <c r="C2863" s="2">
        <v>93053</v>
      </c>
      <c r="D2863" s="1" t="s">
        <v>5770</v>
      </c>
      <c r="E2863" s="1" t="s">
        <v>48</v>
      </c>
      <c r="F2863" s="1" t="s">
        <v>300</v>
      </c>
      <c r="G2863" s="1" t="s">
        <v>4778</v>
      </c>
      <c r="H2863" s="1" t="s">
        <v>15835</v>
      </c>
      <c r="I2863" s="5">
        <v>3933</v>
      </c>
      <c r="J2863" s="5">
        <v>76867004</v>
      </c>
      <c r="K2863" s="3">
        <f>+Tabella2026[[#This Row],[POP_2024]]/SUM(Tabella2026[POP_2024])</f>
        <v>6.6724955289359993E-5</v>
      </c>
      <c r="L2863" s="3">
        <f>+Tabella2026[[#This Row],[INCIDENZA POPOLAZIONE]]*(PLAFOND/2)</f>
        <v>19643.776793471116</v>
      </c>
      <c r="M2863" s="3">
        <f>+IFERROR(Tabella2026[[#This Row],[reddito_2024]]/Tabella2026[[#This Row],[POP_2024]],"")</f>
        <v>19544.114924993642</v>
      </c>
      <c r="N2863" s="3">
        <f>+IF(Tabella2026[[#This Row],[REDDITO COMPLESSIVO PROCAPITE]]&lt;media_aggr_reddito_pc,(media_aggr_reddito_pc-Tabella2026[[#This Row],[REDDITO COMPLESSIVO PROCAPITE]]),0)</f>
        <v>0</v>
      </c>
      <c r="O2863" s="3">
        <f>+Tabella2026[[#This Row],[DIFFERENZA REDDITO INFERIORE ALLA MEDIA DALLA MEDIA]]*Tabella2026[[#This Row],[POP_2024]]</f>
        <v>0</v>
      </c>
      <c r="P2863" s="3">
        <f>+Tabella2026[[#This Row],[POPOLAZIONE PER DIFFERENZA ]]/SUM(Tabella2026[[POPOLAZIONE PER DIFFERENZA ]])</f>
        <v>0</v>
      </c>
      <c r="Q2863" s="3">
        <f>+Tabella2026[[#This Row],[INCIDENZA POPOLAZIONE PER DIFFERENZA]]*(PLAFOND-SUM(Tabella2026[CONTRIBUTO SULLA BASE DELLA POPOLAZIONE]))</f>
        <v>0</v>
      </c>
      <c r="R2863" s="3">
        <f>+Tabella2026[[#This Row],[CONTRIBUTO SULLA BASE DELLA POPOLAZIONE]]+Tabella2026[[#This Row],[CONTRIBUTO SULLA BASE DEL REDDITO]]</f>
        <v>19643.776793471116</v>
      </c>
      <c r="S2863" s="3">
        <f>+Tabella2026[[#This Row],[CONTRIBUTO TOTALE]]/(PLAFOND/N_TESSERE)</f>
        <v>39.287553586942231</v>
      </c>
      <c r="T2863" s="3">
        <f>+MAX(CEILING(Tabella2026[[#This Row],[preDEF1]],1),1)</f>
        <v>40</v>
      </c>
      <c r="U2863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63" s="21">
        <f>+Tabella2026[[#This Row],[DEF - n. card]]*(PLAFOND/N_TESSERE)</f>
        <v>19500</v>
      </c>
      <c r="W2863" s="18"/>
    </row>
    <row r="2864" spans="2:23" x14ac:dyDescent="0.25">
      <c r="B2864" s="1" t="s">
        <v>5843</v>
      </c>
      <c r="C2864" s="2">
        <v>19002</v>
      </c>
      <c r="D2864" s="1" t="s">
        <v>5844</v>
      </c>
      <c r="E2864" s="1" t="s">
        <v>12</v>
      </c>
      <c r="F2864" s="1" t="s">
        <v>193</v>
      </c>
      <c r="G2864" s="1" t="s">
        <v>4778</v>
      </c>
      <c r="H2864" s="1" t="s">
        <v>15835</v>
      </c>
      <c r="I2864" s="5">
        <v>3931</v>
      </c>
      <c r="J2864" s="5">
        <v>76017087</v>
      </c>
      <c r="K2864" s="3">
        <f>+Tabella2026[[#This Row],[POP_2024]]/SUM(Tabella2026[POP_2024])</f>
        <v>6.6691024470499387E-5</v>
      </c>
      <c r="L2864" s="3">
        <f>+Tabella2026[[#This Row],[INCIDENZA POPOLAZIONE]]*(PLAFOND/2)</f>
        <v>19633.787585846665</v>
      </c>
      <c r="M2864" s="3">
        <f>+IFERROR(Tabella2026[[#This Row],[reddito_2024]]/Tabella2026[[#This Row],[POP_2024]],"")</f>
        <v>19337.849656575934</v>
      </c>
      <c r="N2864" s="3">
        <f>+IF(Tabella2026[[#This Row],[REDDITO COMPLESSIVO PROCAPITE]]&lt;media_aggr_reddito_pc,(media_aggr_reddito_pc-Tabella2026[[#This Row],[REDDITO COMPLESSIVO PROCAPITE]]),0)</f>
        <v>0</v>
      </c>
      <c r="O2864" s="3">
        <f>+Tabella2026[[#This Row],[DIFFERENZA REDDITO INFERIORE ALLA MEDIA DALLA MEDIA]]*Tabella2026[[#This Row],[POP_2024]]</f>
        <v>0</v>
      </c>
      <c r="P2864" s="3">
        <f>+Tabella2026[[#This Row],[POPOLAZIONE PER DIFFERENZA ]]/SUM(Tabella2026[[POPOLAZIONE PER DIFFERENZA ]])</f>
        <v>0</v>
      </c>
      <c r="Q2864" s="3">
        <f>+Tabella2026[[#This Row],[INCIDENZA POPOLAZIONE PER DIFFERENZA]]*(PLAFOND-SUM(Tabella2026[CONTRIBUTO SULLA BASE DELLA POPOLAZIONE]))</f>
        <v>0</v>
      </c>
      <c r="R2864" s="3">
        <f>+Tabella2026[[#This Row],[CONTRIBUTO SULLA BASE DELLA POPOLAZIONE]]+Tabella2026[[#This Row],[CONTRIBUTO SULLA BASE DEL REDDITO]]</f>
        <v>19633.787585846665</v>
      </c>
      <c r="S2864" s="3">
        <f>+Tabella2026[[#This Row],[CONTRIBUTO TOTALE]]/(PLAFOND/N_TESSERE)</f>
        <v>39.267575171693331</v>
      </c>
      <c r="T2864" s="3">
        <f>+MAX(CEILING(Tabella2026[[#This Row],[preDEF1]],1),1)</f>
        <v>40</v>
      </c>
      <c r="U2864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64" s="21">
        <f>+Tabella2026[[#This Row],[DEF - n. card]]*(PLAFOND/N_TESSERE)</f>
        <v>19500</v>
      </c>
      <c r="W2864" s="18"/>
    </row>
    <row r="2865" spans="2:23" x14ac:dyDescent="0.25">
      <c r="B2865" s="1" t="s">
        <v>5801</v>
      </c>
      <c r="C2865" s="2">
        <v>30014</v>
      </c>
      <c r="D2865" s="1" t="s">
        <v>5802</v>
      </c>
      <c r="E2865" s="1" t="s">
        <v>48</v>
      </c>
      <c r="F2865" s="1" t="s">
        <v>120</v>
      </c>
      <c r="G2865" s="1" t="s">
        <v>4778</v>
      </c>
      <c r="H2865" s="1" t="s">
        <v>15835</v>
      </c>
      <c r="I2865" s="5">
        <v>3930</v>
      </c>
      <c r="J2865" s="5">
        <v>88850714</v>
      </c>
      <c r="K2865" s="3">
        <f>+Tabella2026[[#This Row],[POP_2024]]/SUM(Tabella2026[POP_2024])</f>
        <v>6.6674059061069097E-5</v>
      </c>
      <c r="L2865" s="3">
        <f>+Tabella2026[[#This Row],[INCIDENZA POPOLAZIONE]]*(PLAFOND/2)</f>
        <v>19628.792982034447</v>
      </c>
      <c r="M2865" s="3">
        <f>+IFERROR(Tabella2026[[#This Row],[reddito_2024]]/Tabella2026[[#This Row],[POP_2024]],"")</f>
        <v>22608.324173027991</v>
      </c>
      <c r="N2865" s="3">
        <f>+IF(Tabella2026[[#This Row],[REDDITO COMPLESSIVO PROCAPITE]]&lt;media_aggr_reddito_pc,(media_aggr_reddito_pc-Tabella2026[[#This Row],[REDDITO COMPLESSIVO PROCAPITE]]),0)</f>
        <v>0</v>
      </c>
      <c r="O2865" s="3">
        <f>+Tabella2026[[#This Row],[DIFFERENZA REDDITO INFERIORE ALLA MEDIA DALLA MEDIA]]*Tabella2026[[#This Row],[POP_2024]]</f>
        <v>0</v>
      </c>
      <c r="P2865" s="3">
        <f>+Tabella2026[[#This Row],[POPOLAZIONE PER DIFFERENZA ]]/SUM(Tabella2026[[POPOLAZIONE PER DIFFERENZA ]])</f>
        <v>0</v>
      </c>
      <c r="Q2865" s="3">
        <f>+Tabella2026[[#This Row],[INCIDENZA POPOLAZIONE PER DIFFERENZA]]*(PLAFOND-SUM(Tabella2026[CONTRIBUTO SULLA BASE DELLA POPOLAZIONE]))</f>
        <v>0</v>
      </c>
      <c r="R2865" s="3">
        <f>+Tabella2026[[#This Row],[CONTRIBUTO SULLA BASE DELLA POPOLAZIONE]]+Tabella2026[[#This Row],[CONTRIBUTO SULLA BASE DEL REDDITO]]</f>
        <v>19628.792982034447</v>
      </c>
      <c r="S2865" s="3">
        <f>+Tabella2026[[#This Row],[CONTRIBUTO TOTALE]]/(PLAFOND/N_TESSERE)</f>
        <v>39.257585964068895</v>
      </c>
      <c r="T2865" s="3">
        <f>+MAX(CEILING(Tabella2026[[#This Row],[preDEF1]],1),1)</f>
        <v>40</v>
      </c>
      <c r="U2865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65" s="21">
        <f>+Tabella2026[[#This Row],[DEF - n. card]]*(PLAFOND/N_TESSERE)</f>
        <v>19500</v>
      </c>
      <c r="W2865" s="18"/>
    </row>
    <row r="2866" spans="2:23" x14ac:dyDescent="0.25">
      <c r="B2866" s="1" t="s">
        <v>5933</v>
      </c>
      <c r="C2866" s="2">
        <v>79047</v>
      </c>
      <c r="D2866" s="1" t="s">
        <v>5934</v>
      </c>
      <c r="E2866" s="1" t="s">
        <v>61</v>
      </c>
      <c r="F2866" s="1" t="s">
        <v>148</v>
      </c>
      <c r="G2866" s="1" t="s">
        <v>4778</v>
      </c>
      <c r="H2866" s="1" t="s">
        <v>15836</v>
      </c>
      <c r="I2866" s="5">
        <v>3918</v>
      </c>
      <c r="J2866" s="5">
        <v>44043909</v>
      </c>
      <c r="K2866" s="3">
        <f>+Tabella2026[[#This Row],[POP_2024]]/SUM(Tabella2026[POP_2024])</f>
        <v>6.6470474147905528E-5</v>
      </c>
      <c r="L2866" s="3">
        <f>+Tabella2026[[#This Row],[INCIDENZA POPOLAZIONE]]*(PLAFOND/2)</f>
        <v>19568.857736287777</v>
      </c>
      <c r="M2866" s="3">
        <f>+IFERROR(Tabella2026[[#This Row],[reddito_2024]]/Tabella2026[[#This Row],[POP_2024]],"")</f>
        <v>11241.426493108729</v>
      </c>
      <c r="N2866" s="3">
        <f>+IF(Tabella2026[[#This Row],[REDDITO COMPLESSIVO PROCAPITE]]&lt;media_aggr_reddito_pc,(media_aggr_reddito_pc-Tabella2026[[#This Row],[REDDITO COMPLESSIVO PROCAPITE]]),0)</f>
        <v>6583.6395695000119</v>
      </c>
      <c r="O2866" s="3">
        <f>+Tabella2026[[#This Row],[DIFFERENZA REDDITO INFERIORE ALLA MEDIA DALLA MEDIA]]*Tabella2026[[#This Row],[POP_2024]]</f>
        <v>25794699.833301045</v>
      </c>
      <c r="P2866" s="3">
        <f>+Tabella2026[[#This Row],[POPOLAZIONE PER DIFFERENZA ]]/SUM(Tabella2026[[POPOLAZIONE PER DIFFERENZA ]])</f>
        <v>2.2884596104639425E-4</v>
      </c>
      <c r="Q2866" s="3">
        <f>+Tabella2026[[#This Row],[INCIDENZA POPOLAZIONE PER DIFFERENZA]]*(PLAFOND-SUM(Tabella2026[CONTRIBUTO SULLA BASE DELLA POPOLAZIONE]))</f>
        <v>67372.079297587959</v>
      </c>
      <c r="R2866" s="3">
        <f>+Tabella2026[[#This Row],[CONTRIBUTO SULLA BASE DELLA POPOLAZIONE]]+Tabella2026[[#This Row],[CONTRIBUTO SULLA BASE DEL REDDITO]]</f>
        <v>86940.937033875729</v>
      </c>
      <c r="S2866" s="3">
        <f>+Tabella2026[[#This Row],[CONTRIBUTO TOTALE]]/(PLAFOND/N_TESSERE)</f>
        <v>173.88187406775145</v>
      </c>
      <c r="T2866" s="3">
        <f>+MAX(CEILING(Tabella2026[[#This Row],[preDEF1]],1),1)</f>
        <v>174</v>
      </c>
      <c r="U2866" s="9">
        <f xml:space="preserve"> IF(ROW(Tabella2026[[#This Row],[preDEF2]]) - ROW(Tabella2026[[#Headers],[preDEF2]])&lt;=ABS(SUM(Tabella2026[preDEF2])-N_TESSERE),Tabella2026[[#This Row],[preDEF2]]-1,Tabella2026[[#This Row],[preDEF2]])</f>
        <v>173</v>
      </c>
      <c r="V2866" s="21">
        <f>+Tabella2026[[#This Row],[DEF - n. card]]*(PLAFOND/N_TESSERE)</f>
        <v>86500</v>
      </c>
      <c r="W2866" s="18"/>
    </row>
    <row r="2867" spans="2:23" x14ac:dyDescent="0.25">
      <c r="B2867" s="1" t="s">
        <v>5819</v>
      </c>
      <c r="C2867" s="2">
        <v>16252</v>
      </c>
      <c r="D2867" s="1" t="s">
        <v>5820</v>
      </c>
      <c r="E2867" s="1" t="s">
        <v>12</v>
      </c>
      <c r="F2867" s="1" t="s">
        <v>93</v>
      </c>
      <c r="G2867" s="1" t="s">
        <v>4778</v>
      </c>
      <c r="H2867" s="1" t="s">
        <v>15835</v>
      </c>
      <c r="I2867" s="5">
        <v>3916</v>
      </c>
      <c r="J2867" s="5">
        <v>67914365</v>
      </c>
      <c r="K2867" s="3">
        <f>+Tabella2026[[#This Row],[POP_2024]]/SUM(Tabella2026[POP_2024])</f>
        <v>6.6436543329044935E-5</v>
      </c>
      <c r="L2867" s="3">
        <f>+Tabella2026[[#This Row],[INCIDENZA POPOLAZIONE]]*(PLAFOND/2)</f>
        <v>19558.868528663334</v>
      </c>
      <c r="M2867" s="3">
        <f>+IFERROR(Tabella2026[[#This Row],[reddito_2024]]/Tabella2026[[#This Row],[POP_2024]],"")</f>
        <v>17342.789836567925</v>
      </c>
      <c r="N2867" s="3">
        <f>+IF(Tabella2026[[#This Row],[REDDITO COMPLESSIVO PROCAPITE]]&lt;media_aggr_reddito_pc,(media_aggr_reddito_pc-Tabella2026[[#This Row],[REDDITO COMPLESSIVO PROCAPITE]]),0)</f>
        <v>482.27622604081625</v>
      </c>
      <c r="O2867" s="3">
        <f>+Tabella2026[[#This Row],[DIFFERENZA REDDITO INFERIORE ALLA MEDIA DALLA MEDIA]]*Tabella2026[[#This Row],[POP_2024]]</f>
        <v>1888593.7011758364</v>
      </c>
      <c r="P2867" s="3">
        <f>+Tabella2026[[#This Row],[POPOLAZIONE PER DIFFERENZA ]]/SUM(Tabella2026[[POPOLAZIONE PER DIFFERENZA ]])</f>
        <v>1.6755265359350417E-5</v>
      </c>
      <c r="Q2867" s="3">
        <f>+Tabella2026[[#This Row],[INCIDENZA POPOLAZIONE PER DIFFERENZA]]*(PLAFOND-SUM(Tabella2026[CONTRIBUTO SULLA BASE DELLA POPOLAZIONE]))</f>
        <v>4932.7375553437632</v>
      </c>
      <c r="R2867" s="3">
        <f>+Tabella2026[[#This Row],[CONTRIBUTO SULLA BASE DELLA POPOLAZIONE]]+Tabella2026[[#This Row],[CONTRIBUTO SULLA BASE DEL REDDITO]]</f>
        <v>24491.606084007097</v>
      </c>
      <c r="S2867" s="3">
        <f>+Tabella2026[[#This Row],[CONTRIBUTO TOTALE]]/(PLAFOND/N_TESSERE)</f>
        <v>48.983212168014191</v>
      </c>
      <c r="T2867" s="3">
        <f>+MAX(CEILING(Tabella2026[[#This Row],[preDEF1]],1),1)</f>
        <v>49</v>
      </c>
      <c r="U2867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867" s="21">
        <f>+Tabella2026[[#This Row],[DEF - n. card]]*(PLAFOND/N_TESSERE)</f>
        <v>24000</v>
      </c>
      <c r="W2867" s="18"/>
    </row>
    <row r="2868" spans="2:23" x14ac:dyDescent="0.25">
      <c r="B2868" s="1" t="s">
        <v>5793</v>
      </c>
      <c r="C2868" s="2">
        <v>37031</v>
      </c>
      <c r="D2868" s="1" t="s">
        <v>5794</v>
      </c>
      <c r="E2868" s="1" t="s">
        <v>27</v>
      </c>
      <c r="F2868" s="1" t="s">
        <v>26</v>
      </c>
      <c r="G2868" s="1" t="s">
        <v>4778</v>
      </c>
      <c r="H2868" s="1" t="s">
        <v>15835</v>
      </c>
      <c r="I2868" s="5">
        <v>3913</v>
      </c>
      <c r="J2868" s="5">
        <v>74057855</v>
      </c>
      <c r="K2868" s="3">
        <f>+Tabella2026[[#This Row],[POP_2024]]/SUM(Tabella2026[POP_2024])</f>
        <v>6.6385647100754039E-5</v>
      </c>
      <c r="L2868" s="3">
        <f>+Tabella2026[[#This Row],[INCIDENZA POPOLAZIONE]]*(PLAFOND/2)</f>
        <v>19543.884717226665</v>
      </c>
      <c r="M2868" s="3">
        <f>+IFERROR(Tabella2026[[#This Row],[reddito_2024]]/Tabella2026[[#This Row],[POP_2024]],"")</f>
        <v>18926.106567850755</v>
      </c>
      <c r="N2868" s="3">
        <f>+IF(Tabella2026[[#This Row],[REDDITO COMPLESSIVO PROCAPITE]]&lt;media_aggr_reddito_pc,(media_aggr_reddito_pc-Tabella2026[[#This Row],[REDDITO COMPLESSIVO PROCAPITE]]),0)</f>
        <v>0</v>
      </c>
      <c r="O2868" s="3">
        <f>+Tabella2026[[#This Row],[DIFFERENZA REDDITO INFERIORE ALLA MEDIA DALLA MEDIA]]*Tabella2026[[#This Row],[POP_2024]]</f>
        <v>0</v>
      </c>
      <c r="P2868" s="3">
        <f>+Tabella2026[[#This Row],[POPOLAZIONE PER DIFFERENZA ]]/SUM(Tabella2026[[POPOLAZIONE PER DIFFERENZA ]])</f>
        <v>0</v>
      </c>
      <c r="Q2868" s="3">
        <f>+Tabella2026[[#This Row],[INCIDENZA POPOLAZIONE PER DIFFERENZA]]*(PLAFOND-SUM(Tabella2026[CONTRIBUTO SULLA BASE DELLA POPOLAZIONE]))</f>
        <v>0</v>
      </c>
      <c r="R2868" s="3">
        <f>+Tabella2026[[#This Row],[CONTRIBUTO SULLA BASE DELLA POPOLAZIONE]]+Tabella2026[[#This Row],[CONTRIBUTO SULLA BASE DEL REDDITO]]</f>
        <v>19543.884717226665</v>
      </c>
      <c r="S2868" s="3">
        <f>+Tabella2026[[#This Row],[CONTRIBUTO TOTALE]]/(PLAFOND/N_TESSERE)</f>
        <v>39.087769434453328</v>
      </c>
      <c r="T2868" s="3">
        <f>+MAX(CEILING(Tabella2026[[#This Row],[preDEF1]],1),1)</f>
        <v>40</v>
      </c>
      <c r="U2868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68" s="21">
        <f>+Tabella2026[[#This Row],[DEF - n. card]]*(PLAFOND/N_TESSERE)</f>
        <v>19500</v>
      </c>
      <c r="W2868" s="18"/>
    </row>
    <row r="2869" spans="2:23" x14ac:dyDescent="0.25">
      <c r="B2869" s="1" t="s">
        <v>5717</v>
      </c>
      <c r="C2869" s="2">
        <v>42043</v>
      </c>
      <c r="D2869" s="1" t="s">
        <v>5718</v>
      </c>
      <c r="E2869" s="1" t="s">
        <v>117</v>
      </c>
      <c r="F2869" s="1" t="s">
        <v>116</v>
      </c>
      <c r="G2869" s="1" t="s">
        <v>4778</v>
      </c>
      <c r="H2869" s="1" t="s">
        <v>15834</v>
      </c>
      <c r="I2869" s="5">
        <v>3913</v>
      </c>
      <c r="J2869" s="5">
        <v>65683480</v>
      </c>
      <c r="K2869" s="3">
        <f>+Tabella2026[[#This Row],[POP_2024]]/SUM(Tabella2026[POP_2024])</f>
        <v>6.6385647100754039E-5</v>
      </c>
      <c r="L2869" s="3">
        <f>+Tabella2026[[#This Row],[INCIDENZA POPOLAZIONE]]*(PLAFOND/2)</f>
        <v>19543.884717226665</v>
      </c>
      <c r="M2869" s="3">
        <f>+IFERROR(Tabella2026[[#This Row],[reddito_2024]]/Tabella2026[[#This Row],[POP_2024]],"")</f>
        <v>16785.964732941477</v>
      </c>
      <c r="N2869" s="3">
        <f>+IF(Tabella2026[[#This Row],[REDDITO COMPLESSIVO PROCAPITE]]&lt;media_aggr_reddito_pc,(media_aggr_reddito_pc-Tabella2026[[#This Row],[REDDITO COMPLESSIVO PROCAPITE]]),0)</f>
        <v>1039.1013296672645</v>
      </c>
      <c r="O2869" s="3">
        <f>+Tabella2026[[#This Row],[DIFFERENZA REDDITO INFERIORE ALLA MEDIA DALLA MEDIA]]*Tabella2026[[#This Row],[POP_2024]]</f>
        <v>4066003.502988006</v>
      </c>
      <c r="P2869" s="3">
        <f>+Tabella2026[[#This Row],[POPOLAZIONE PER DIFFERENZA ]]/SUM(Tabella2026[[POPOLAZIONE PER DIFFERENZA ]])</f>
        <v>3.6072855480877973E-5</v>
      </c>
      <c r="Q2869" s="3">
        <f>+Tabella2026[[#This Row],[INCIDENZA POPOLAZIONE PER DIFFERENZA]]*(PLAFOND-SUM(Tabella2026[CONTRIBUTO SULLA BASE DELLA POPOLAZIONE]))</f>
        <v>10619.821598928907</v>
      </c>
      <c r="R2869" s="3">
        <f>+Tabella2026[[#This Row],[CONTRIBUTO SULLA BASE DELLA POPOLAZIONE]]+Tabella2026[[#This Row],[CONTRIBUTO SULLA BASE DEL REDDITO]]</f>
        <v>30163.706316155571</v>
      </c>
      <c r="S2869" s="3">
        <f>+Tabella2026[[#This Row],[CONTRIBUTO TOTALE]]/(PLAFOND/N_TESSERE)</f>
        <v>60.327412632311145</v>
      </c>
      <c r="T2869" s="3">
        <f>+MAX(CEILING(Tabella2026[[#This Row],[preDEF1]],1),1)</f>
        <v>61</v>
      </c>
      <c r="U2869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869" s="21">
        <f>+Tabella2026[[#This Row],[DEF - n. card]]*(PLAFOND/N_TESSERE)</f>
        <v>30000</v>
      </c>
      <c r="W2869" s="18"/>
    </row>
    <row r="2870" spans="2:23" x14ac:dyDescent="0.25">
      <c r="B2870" s="1" t="s">
        <v>5791</v>
      </c>
      <c r="C2870" s="2">
        <v>35011</v>
      </c>
      <c r="D2870" s="1" t="s">
        <v>5792</v>
      </c>
      <c r="E2870" s="1" t="s">
        <v>27</v>
      </c>
      <c r="F2870" s="1" t="s">
        <v>64</v>
      </c>
      <c r="G2870" s="1" t="s">
        <v>4778</v>
      </c>
      <c r="H2870" s="1" t="s">
        <v>15835</v>
      </c>
      <c r="I2870" s="5">
        <v>3907</v>
      </c>
      <c r="J2870" s="5">
        <v>75920966</v>
      </c>
      <c r="K2870" s="3">
        <f>+Tabella2026[[#This Row],[POP_2024]]/SUM(Tabella2026[POP_2024])</f>
        <v>6.6283854644172248E-5</v>
      </c>
      <c r="L2870" s="3">
        <f>+Tabella2026[[#This Row],[INCIDENZA POPOLAZIONE]]*(PLAFOND/2)</f>
        <v>19513.917094353328</v>
      </c>
      <c r="M2870" s="3">
        <f>+IFERROR(Tabella2026[[#This Row],[reddito_2024]]/Tabella2026[[#This Row],[POP_2024]],"")</f>
        <v>19432.036345021756</v>
      </c>
      <c r="N2870" s="3">
        <f>+IF(Tabella2026[[#This Row],[REDDITO COMPLESSIVO PROCAPITE]]&lt;media_aggr_reddito_pc,(media_aggr_reddito_pc-Tabella2026[[#This Row],[REDDITO COMPLESSIVO PROCAPITE]]),0)</f>
        <v>0</v>
      </c>
      <c r="O2870" s="3">
        <f>+Tabella2026[[#This Row],[DIFFERENZA REDDITO INFERIORE ALLA MEDIA DALLA MEDIA]]*Tabella2026[[#This Row],[POP_2024]]</f>
        <v>0</v>
      </c>
      <c r="P2870" s="3">
        <f>+Tabella2026[[#This Row],[POPOLAZIONE PER DIFFERENZA ]]/SUM(Tabella2026[[POPOLAZIONE PER DIFFERENZA ]])</f>
        <v>0</v>
      </c>
      <c r="Q2870" s="3">
        <f>+Tabella2026[[#This Row],[INCIDENZA POPOLAZIONE PER DIFFERENZA]]*(PLAFOND-SUM(Tabella2026[CONTRIBUTO SULLA BASE DELLA POPOLAZIONE]))</f>
        <v>0</v>
      </c>
      <c r="R2870" s="3">
        <f>+Tabella2026[[#This Row],[CONTRIBUTO SULLA BASE DELLA POPOLAZIONE]]+Tabella2026[[#This Row],[CONTRIBUTO SULLA BASE DEL REDDITO]]</f>
        <v>19513.917094353328</v>
      </c>
      <c r="S2870" s="3">
        <f>+Tabella2026[[#This Row],[CONTRIBUTO TOTALE]]/(PLAFOND/N_TESSERE)</f>
        <v>39.027834188706656</v>
      </c>
      <c r="T2870" s="3">
        <f>+MAX(CEILING(Tabella2026[[#This Row],[preDEF1]],1),1)</f>
        <v>40</v>
      </c>
      <c r="U2870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70" s="21">
        <f>+Tabella2026[[#This Row],[DEF - n. card]]*(PLAFOND/N_TESSERE)</f>
        <v>19500</v>
      </c>
      <c r="W2870" s="18"/>
    </row>
    <row r="2871" spans="2:23" x14ac:dyDescent="0.25">
      <c r="B2871" s="1" t="s">
        <v>5741</v>
      </c>
      <c r="C2871" s="2">
        <v>75007</v>
      </c>
      <c r="D2871" s="1" t="s">
        <v>5742</v>
      </c>
      <c r="E2871" s="1" t="s">
        <v>33</v>
      </c>
      <c r="F2871" s="1" t="s">
        <v>132</v>
      </c>
      <c r="G2871" s="1" t="s">
        <v>4778</v>
      </c>
      <c r="H2871" s="1" t="s">
        <v>15836</v>
      </c>
      <c r="I2871" s="5">
        <v>3905</v>
      </c>
      <c r="J2871" s="5">
        <v>52362922</v>
      </c>
      <c r="K2871" s="3">
        <f>+Tabella2026[[#This Row],[POP_2024]]/SUM(Tabella2026[POP_2024])</f>
        <v>6.6249923825311655E-5</v>
      </c>
      <c r="L2871" s="3">
        <f>+Tabella2026[[#This Row],[INCIDENZA POPOLAZIONE]]*(PLAFOND/2)</f>
        <v>19503.927886728881</v>
      </c>
      <c r="M2871" s="3">
        <f>+IFERROR(Tabella2026[[#This Row],[reddito_2024]]/Tabella2026[[#This Row],[POP_2024]],"")</f>
        <v>13409.198975672216</v>
      </c>
      <c r="N2871" s="3">
        <f>+IF(Tabella2026[[#This Row],[REDDITO COMPLESSIVO PROCAPITE]]&lt;media_aggr_reddito_pc,(media_aggr_reddito_pc-Tabella2026[[#This Row],[REDDITO COMPLESSIVO PROCAPITE]]),0)</f>
        <v>4415.8670869365251</v>
      </c>
      <c r="O2871" s="3">
        <f>+Tabella2026[[#This Row],[DIFFERENZA REDDITO INFERIORE ALLA MEDIA DALLA MEDIA]]*Tabella2026[[#This Row],[POP_2024]]</f>
        <v>17243960.97448713</v>
      </c>
      <c r="P2871" s="3">
        <f>+Tabella2026[[#This Row],[POPOLAZIONE PER DIFFERENZA ]]/SUM(Tabella2026[[POPOLAZIONE PER DIFFERENZA ]])</f>
        <v>1.529853360169151E-4</v>
      </c>
      <c r="Q2871" s="3">
        <f>+Tabella2026[[#This Row],[INCIDENZA POPOLAZIONE PER DIFFERENZA]]*(PLAFOND-SUM(Tabella2026[CONTRIBUTO SULLA BASE DELLA POPOLAZIONE]))</f>
        <v>45038.768184377972</v>
      </c>
      <c r="R2871" s="3">
        <f>+Tabella2026[[#This Row],[CONTRIBUTO SULLA BASE DELLA POPOLAZIONE]]+Tabella2026[[#This Row],[CONTRIBUTO SULLA BASE DEL REDDITO]]</f>
        <v>64542.696071106853</v>
      </c>
      <c r="S2871" s="3">
        <f>+Tabella2026[[#This Row],[CONTRIBUTO TOTALE]]/(PLAFOND/N_TESSERE)</f>
        <v>129.08539214221372</v>
      </c>
      <c r="T2871" s="3">
        <f>+MAX(CEILING(Tabella2026[[#This Row],[preDEF1]],1),1)</f>
        <v>130</v>
      </c>
      <c r="U2871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2871" s="21">
        <f>+Tabella2026[[#This Row],[DEF - n. card]]*(PLAFOND/N_TESSERE)</f>
        <v>64500</v>
      </c>
      <c r="W2871" s="18"/>
    </row>
    <row r="2872" spans="2:23" x14ac:dyDescent="0.25">
      <c r="B2872" s="1" t="s">
        <v>5707</v>
      </c>
      <c r="C2872" s="2">
        <v>14009</v>
      </c>
      <c r="D2872" s="1" t="s">
        <v>5708</v>
      </c>
      <c r="E2872" s="1" t="s">
        <v>12</v>
      </c>
      <c r="F2872" s="1" t="s">
        <v>980</v>
      </c>
      <c r="G2872" s="1" t="s">
        <v>4778</v>
      </c>
      <c r="H2872" s="1" t="s">
        <v>15835</v>
      </c>
      <c r="I2872" s="5">
        <v>3904</v>
      </c>
      <c r="J2872" s="5">
        <v>78304237</v>
      </c>
      <c r="K2872" s="3">
        <f>+Tabella2026[[#This Row],[POP_2024]]/SUM(Tabella2026[POP_2024])</f>
        <v>6.6232958415881365E-5</v>
      </c>
      <c r="L2872" s="3">
        <f>+Tabella2026[[#This Row],[INCIDENZA POPOLAZIONE]]*(PLAFOND/2)</f>
        <v>19498.933282916663</v>
      </c>
      <c r="M2872" s="3">
        <f>+IFERROR(Tabella2026[[#This Row],[reddito_2024]]/Tabella2026[[#This Row],[POP_2024]],"")</f>
        <v>20057.437756147541</v>
      </c>
      <c r="N2872" s="3">
        <f>+IF(Tabella2026[[#This Row],[REDDITO COMPLESSIVO PROCAPITE]]&lt;media_aggr_reddito_pc,(media_aggr_reddito_pc-Tabella2026[[#This Row],[REDDITO COMPLESSIVO PROCAPITE]]),0)</f>
        <v>0</v>
      </c>
      <c r="O2872" s="3">
        <f>+Tabella2026[[#This Row],[DIFFERENZA REDDITO INFERIORE ALLA MEDIA DALLA MEDIA]]*Tabella2026[[#This Row],[POP_2024]]</f>
        <v>0</v>
      </c>
      <c r="P2872" s="3">
        <f>+Tabella2026[[#This Row],[POPOLAZIONE PER DIFFERENZA ]]/SUM(Tabella2026[[POPOLAZIONE PER DIFFERENZA ]])</f>
        <v>0</v>
      </c>
      <c r="Q2872" s="3">
        <f>+Tabella2026[[#This Row],[INCIDENZA POPOLAZIONE PER DIFFERENZA]]*(PLAFOND-SUM(Tabella2026[CONTRIBUTO SULLA BASE DELLA POPOLAZIONE]))</f>
        <v>0</v>
      </c>
      <c r="R2872" s="3">
        <f>+Tabella2026[[#This Row],[CONTRIBUTO SULLA BASE DELLA POPOLAZIONE]]+Tabella2026[[#This Row],[CONTRIBUTO SULLA BASE DEL REDDITO]]</f>
        <v>19498.933282916663</v>
      </c>
      <c r="S2872" s="3">
        <f>+Tabella2026[[#This Row],[CONTRIBUTO TOTALE]]/(PLAFOND/N_TESSERE)</f>
        <v>38.997866565833327</v>
      </c>
      <c r="T2872" s="3">
        <f>+MAX(CEILING(Tabella2026[[#This Row],[preDEF1]],1),1)</f>
        <v>39</v>
      </c>
      <c r="U2872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72" s="21">
        <f>+Tabella2026[[#This Row],[DEF - n. card]]*(PLAFOND/N_TESSERE)</f>
        <v>19000</v>
      </c>
      <c r="W2872" s="18"/>
    </row>
    <row r="2873" spans="2:23" x14ac:dyDescent="0.25">
      <c r="B2873" s="1" t="s">
        <v>5955</v>
      </c>
      <c r="C2873" s="2">
        <v>37040</v>
      </c>
      <c r="D2873" s="1" t="s">
        <v>5956</v>
      </c>
      <c r="E2873" s="1" t="s">
        <v>27</v>
      </c>
      <c r="F2873" s="1" t="s">
        <v>26</v>
      </c>
      <c r="G2873" s="1" t="s">
        <v>4778</v>
      </c>
      <c r="H2873" s="1" t="s">
        <v>15835</v>
      </c>
      <c r="I2873" s="5">
        <v>3904</v>
      </c>
      <c r="J2873" s="5">
        <v>76546853</v>
      </c>
      <c r="K2873" s="3">
        <f>+Tabella2026[[#This Row],[POP_2024]]/SUM(Tabella2026[POP_2024])</f>
        <v>6.6232958415881365E-5</v>
      </c>
      <c r="L2873" s="3">
        <f>+Tabella2026[[#This Row],[INCIDENZA POPOLAZIONE]]*(PLAFOND/2)</f>
        <v>19498.933282916663</v>
      </c>
      <c r="M2873" s="3">
        <f>+IFERROR(Tabella2026[[#This Row],[reddito_2024]]/Tabella2026[[#This Row],[POP_2024]],"")</f>
        <v>19607.288165983606</v>
      </c>
      <c r="N2873" s="3">
        <f>+IF(Tabella2026[[#This Row],[REDDITO COMPLESSIVO PROCAPITE]]&lt;media_aggr_reddito_pc,(media_aggr_reddito_pc-Tabella2026[[#This Row],[REDDITO COMPLESSIVO PROCAPITE]]),0)</f>
        <v>0</v>
      </c>
      <c r="O2873" s="3">
        <f>+Tabella2026[[#This Row],[DIFFERENZA REDDITO INFERIORE ALLA MEDIA DALLA MEDIA]]*Tabella2026[[#This Row],[POP_2024]]</f>
        <v>0</v>
      </c>
      <c r="P2873" s="3">
        <f>+Tabella2026[[#This Row],[POPOLAZIONE PER DIFFERENZA ]]/SUM(Tabella2026[[POPOLAZIONE PER DIFFERENZA ]])</f>
        <v>0</v>
      </c>
      <c r="Q2873" s="3">
        <f>+Tabella2026[[#This Row],[INCIDENZA POPOLAZIONE PER DIFFERENZA]]*(PLAFOND-SUM(Tabella2026[CONTRIBUTO SULLA BASE DELLA POPOLAZIONE]))</f>
        <v>0</v>
      </c>
      <c r="R2873" s="3">
        <f>+Tabella2026[[#This Row],[CONTRIBUTO SULLA BASE DELLA POPOLAZIONE]]+Tabella2026[[#This Row],[CONTRIBUTO SULLA BASE DEL REDDITO]]</f>
        <v>19498.933282916663</v>
      </c>
      <c r="S2873" s="3">
        <f>+Tabella2026[[#This Row],[CONTRIBUTO TOTALE]]/(PLAFOND/N_TESSERE)</f>
        <v>38.997866565833327</v>
      </c>
      <c r="T2873" s="3">
        <f>+MAX(CEILING(Tabella2026[[#This Row],[preDEF1]],1),1)</f>
        <v>39</v>
      </c>
      <c r="U2873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73" s="21">
        <f>+Tabella2026[[#This Row],[DEF - n. card]]*(PLAFOND/N_TESSERE)</f>
        <v>19000</v>
      </c>
      <c r="W2873" s="18"/>
    </row>
    <row r="2874" spans="2:23" x14ac:dyDescent="0.25">
      <c r="B2874" s="1" t="s">
        <v>5703</v>
      </c>
      <c r="C2874" s="2">
        <v>30117</v>
      </c>
      <c r="D2874" s="1" t="s">
        <v>5704</v>
      </c>
      <c r="E2874" s="1" t="s">
        <v>48</v>
      </c>
      <c r="F2874" s="1" t="s">
        <v>120</v>
      </c>
      <c r="G2874" s="1" t="s">
        <v>4778</v>
      </c>
      <c r="H2874" s="1" t="s">
        <v>15835</v>
      </c>
      <c r="I2874" s="5">
        <v>3903</v>
      </c>
      <c r="J2874" s="5">
        <v>82201856</v>
      </c>
      <c r="K2874" s="3">
        <f>+Tabella2026[[#This Row],[POP_2024]]/SUM(Tabella2026[POP_2024])</f>
        <v>6.6215993006451062E-5</v>
      </c>
      <c r="L2874" s="3">
        <f>+Tabella2026[[#This Row],[INCIDENZA POPOLAZIONE]]*(PLAFOND/2)</f>
        <v>19493.938679104438</v>
      </c>
      <c r="M2874" s="3">
        <f>+IFERROR(Tabella2026[[#This Row],[reddito_2024]]/Tabella2026[[#This Row],[POP_2024]],"")</f>
        <v>21061.198052779913</v>
      </c>
      <c r="N2874" s="3">
        <f>+IF(Tabella2026[[#This Row],[REDDITO COMPLESSIVO PROCAPITE]]&lt;media_aggr_reddito_pc,(media_aggr_reddito_pc-Tabella2026[[#This Row],[REDDITO COMPLESSIVO PROCAPITE]]),0)</f>
        <v>0</v>
      </c>
      <c r="O2874" s="3">
        <f>+Tabella2026[[#This Row],[DIFFERENZA REDDITO INFERIORE ALLA MEDIA DALLA MEDIA]]*Tabella2026[[#This Row],[POP_2024]]</f>
        <v>0</v>
      </c>
      <c r="P2874" s="3">
        <f>+Tabella2026[[#This Row],[POPOLAZIONE PER DIFFERENZA ]]/SUM(Tabella2026[[POPOLAZIONE PER DIFFERENZA ]])</f>
        <v>0</v>
      </c>
      <c r="Q2874" s="3">
        <f>+Tabella2026[[#This Row],[INCIDENZA POPOLAZIONE PER DIFFERENZA]]*(PLAFOND-SUM(Tabella2026[CONTRIBUTO SULLA BASE DELLA POPOLAZIONE]))</f>
        <v>0</v>
      </c>
      <c r="R2874" s="3">
        <f>+Tabella2026[[#This Row],[CONTRIBUTO SULLA BASE DELLA POPOLAZIONE]]+Tabella2026[[#This Row],[CONTRIBUTO SULLA BASE DEL REDDITO]]</f>
        <v>19493.938679104438</v>
      </c>
      <c r="S2874" s="3">
        <f>+Tabella2026[[#This Row],[CONTRIBUTO TOTALE]]/(PLAFOND/N_TESSERE)</f>
        <v>38.987877358208877</v>
      </c>
      <c r="T2874" s="3">
        <f>+MAX(CEILING(Tabella2026[[#This Row],[preDEF1]],1),1)</f>
        <v>39</v>
      </c>
      <c r="U2874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74" s="21">
        <f>+Tabella2026[[#This Row],[DEF - n. card]]*(PLAFOND/N_TESSERE)</f>
        <v>19000</v>
      </c>
      <c r="W2874" s="18"/>
    </row>
    <row r="2875" spans="2:23" x14ac:dyDescent="0.25">
      <c r="B2875" s="1" t="s">
        <v>5783</v>
      </c>
      <c r="C2875" s="2">
        <v>1307</v>
      </c>
      <c r="D2875" s="1" t="s">
        <v>5784</v>
      </c>
      <c r="E2875" s="1" t="s">
        <v>18</v>
      </c>
      <c r="F2875" s="1" t="s">
        <v>17</v>
      </c>
      <c r="G2875" s="1" t="s">
        <v>4778</v>
      </c>
      <c r="H2875" s="1" t="s">
        <v>15835</v>
      </c>
      <c r="I2875" s="5">
        <v>3902</v>
      </c>
      <c r="J2875" s="5">
        <v>71885077</v>
      </c>
      <c r="K2875" s="3">
        <f>+Tabella2026[[#This Row],[POP_2024]]/SUM(Tabella2026[POP_2024])</f>
        <v>6.6199027597020759E-5</v>
      </c>
      <c r="L2875" s="3">
        <f>+Tabella2026[[#This Row],[INCIDENZA POPOLAZIONE]]*(PLAFOND/2)</f>
        <v>19488.944075292213</v>
      </c>
      <c r="M2875" s="3">
        <f>+IFERROR(Tabella2026[[#This Row],[reddito_2024]]/Tabella2026[[#This Row],[POP_2024]],"")</f>
        <v>18422.623526396721</v>
      </c>
      <c r="N2875" s="3">
        <f>+IF(Tabella2026[[#This Row],[REDDITO COMPLESSIVO PROCAPITE]]&lt;media_aggr_reddito_pc,(media_aggr_reddito_pc-Tabella2026[[#This Row],[REDDITO COMPLESSIVO PROCAPITE]]),0)</f>
        <v>0</v>
      </c>
      <c r="O2875" s="3">
        <f>+Tabella2026[[#This Row],[DIFFERENZA REDDITO INFERIORE ALLA MEDIA DALLA MEDIA]]*Tabella2026[[#This Row],[POP_2024]]</f>
        <v>0</v>
      </c>
      <c r="P2875" s="3">
        <f>+Tabella2026[[#This Row],[POPOLAZIONE PER DIFFERENZA ]]/SUM(Tabella2026[[POPOLAZIONE PER DIFFERENZA ]])</f>
        <v>0</v>
      </c>
      <c r="Q2875" s="3">
        <f>+Tabella2026[[#This Row],[INCIDENZA POPOLAZIONE PER DIFFERENZA]]*(PLAFOND-SUM(Tabella2026[CONTRIBUTO SULLA BASE DELLA POPOLAZIONE]))</f>
        <v>0</v>
      </c>
      <c r="R2875" s="3">
        <f>+Tabella2026[[#This Row],[CONTRIBUTO SULLA BASE DELLA POPOLAZIONE]]+Tabella2026[[#This Row],[CONTRIBUTO SULLA BASE DEL REDDITO]]</f>
        <v>19488.944075292213</v>
      </c>
      <c r="S2875" s="3">
        <f>+Tabella2026[[#This Row],[CONTRIBUTO TOTALE]]/(PLAFOND/N_TESSERE)</f>
        <v>38.977888150584427</v>
      </c>
      <c r="T2875" s="3">
        <f>+MAX(CEILING(Tabella2026[[#This Row],[preDEF1]],1),1)</f>
        <v>39</v>
      </c>
      <c r="U2875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75" s="21">
        <f>+Tabella2026[[#This Row],[DEF - n. card]]*(PLAFOND/N_TESSERE)</f>
        <v>19000</v>
      </c>
      <c r="W2875" s="18"/>
    </row>
    <row r="2876" spans="2:23" x14ac:dyDescent="0.25">
      <c r="B2876" s="1" t="s">
        <v>5811</v>
      </c>
      <c r="C2876" s="2">
        <v>29022</v>
      </c>
      <c r="D2876" s="1" t="s">
        <v>5812</v>
      </c>
      <c r="E2876" s="1" t="s">
        <v>38</v>
      </c>
      <c r="F2876" s="1" t="s">
        <v>314</v>
      </c>
      <c r="G2876" s="1" t="s">
        <v>4778</v>
      </c>
      <c r="H2876" s="1" t="s">
        <v>15835</v>
      </c>
      <c r="I2876" s="5">
        <v>3901</v>
      </c>
      <c r="J2876" s="5">
        <v>81168689</v>
      </c>
      <c r="K2876" s="3">
        <f>+Tabella2026[[#This Row],[POP_2024]]/SUM(Tabella2026[POP_2024])</f>
        <v>6.618206218759047E-5</v>
      </c>
      <c r="L2876" s="3">
        <f>+Tabella2026[[#This Row],[INCIDENZA POPOLAZIONE]]*(PLAFOND/2)</f>
        <v>19483.949471479995</v>
      </c>
      <c r="M2876" s="3">
        <f>+IFERROR(Tabella2026[[#This Row],[reddito_2024]]/Tabella2026[[#This Row],[POP_2024]],"")</f>
        <v>20807.149192514738</v>
      </c>
      <c r="N2876" s="3">
        <f>+IF(Tabella2026[[#This Row],[REDDITO COMPLESSIVO PROCAPITE]]&lt;media_aggr_reddito_pc,(media_aggr_reddito_pc-Tabella2026[[#This Row],[REDDITO COMPLESSIVO PROCAPITE]]),0)</f>
        <v>0</v>
      </c>
      <c r="O2876" s="3">
        <f>+Tabella2026[[#This Row],[DIFFERENZA REDDITO INFERIORE ALLA MEDIA DALLA MEDIA]]*Tabella2026[[#This Row],[POP_2024]]</f>
        <v>0</v>
      </c>
      <c r="P2876" s="3">
        <f>+Tabella2026[[#This Row],[POPOLAZIONE PER DIFFERENZA ]]/SUM(Tabella2026[[POPOLAZIONE PER DIFFERENZA ]])</f>
        <v>0</v>
      </c>
      <c r="Q2876" s="3">
        <f>+Tabella2026[[#This Row],[INCIDENZA POPOLAZIONE PER DIFFERENZA]]*(PLAFOND-SUM(Tabella2026[CONTRIBUTO SULLA BASE DELLA POPOLAZIONE]))</f>
        <v>0</v>
      </c>
      <c r="R2876" s="3">
        <f>+Tabella2026[[#This Row],[CONTRIBUTO SULLA BASE DELLA POPOLAZIONE]]+Tabella2026[[#This Row],[CONTRIBUTO SULLA BASE DEL REDDITO]]</f>
        <v>19483.949471479995</v>
      </c>
      <c r="S2876" s="3">
        <f>+Tabella2026[[#This Row],[CONTRIBUTO TOTALE]]/(PLAFOND/N_TESSERE)</f>
        <v>38.967898942959991</v>
      </c>
      <c r="T2876" s="3">
        <f>+MAX(CEILING(Tabella2026[[#This Row],[preDEF1]],1),1)</f>
        <v>39</v>
      </c>
      <c r="U2876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76" s="21">
        <f>+Tabella2026[[#This Row],[DEF - n. card]]*(PLAFOND/N_TESSERE)</f>
        <v>19000</v>
      </c>
      <c r="W2876" s="18"/>
    </row>
    <row r="2877" spans="2:23" x14ac:dyDescent="0.25">
      <c r="B2877" s="1" t="s">
        <v>5891</v>
      </c>
      <c r="C2877" s="2">
        <v>28011</v>
      </c>
      <c r="D2877" s="1" t="s">
        <v>5892</v>
      </c>
      <c r="E2877" s="1" t="s">
        <v>38</v>
      </c>
      <c r="F2877" s="1" t="s">
        <v>45</v>
      </c>
      <c r="G2877" s="1" t="s">
        <v>4778</v>
      </c>
      <c r="H2877" s="1" t="s">
        <v>15835</v>
      </c>
      <c r="I2877" s="5">
        <v>3897</v>
      </c>
      <c r="J2877" s="5">
        <v>72638138</v>
      </c>
      <c r="K2877" s="3">
        <f>+Tabella2026[[#This Row],[POP_2024]]/SUM(Tabella2026[POP_2024])</f>
        <v>6.6114200549869284E-5</v>
      </c>
      <c r="L2877" s="3">
        <f>+Tabella2026[[#This Row],[INCIDENZA POPOLAZIONE]]*(PLAFOND/2)</f>
        <v>19463.971056231105</v>
      </c>
      <c r="M2877" s="3">
        <f>+IFERROR(Tabella2026[[#This Row],[reddito_2024]]/Tabella2026[[#This Row],[POP_2024]],"")</f>
        <v>18639.501667949706</v>
      </c>
      <c r="N2877" s="3">
        <f>+IF(Tabella2026[[#This Row],[REDDITO COMPLESSIVO PROCAPITE]]&lt;media_aggr_reddito_pc,(media_aggr_reddito_pc-Tabella2026[[#This Row],[REDDITO COMPLESSIVO PROCAPITE]]),0)</f>
        <v>0</v>
      </c>
      <c r="O2877" s="3">
        <f>+Tabella2026[[#This Row],[DIFFERENZA REDDITO INFERIORE ALLA MEDIA DALLA MEDIA]]*Tabella2026[[#This Row],[POP_2024]]</f>
        <v>0</v>
      </c>
      <c r="P2877" s="3">
        <f>+Tabella2026[[#This Row],[POPOLAZIONE PER DIFFERENZA ]]/SUM(Tabella2026[[POPOLAZIONE PER DIFFERENZA ]])</f>
        <v>0</v>
      </c>
      <c r="Q2877" s="3">
        <f>+Tabella2026[[#This Row],[INCIDENZA POPOLAZIONE PER DIFFERENZA]]*(PLAFOND-SUM(Tabella2026[CONTRIBUTO SULLA BASE DELLA POPOLAZIONE]))</f>
        <v>0</v>
      </c>
      <c r="R2877" s="3">
        <f>+Tabella2026[[#This Row],[CONTRIBUTO SULLA BASE DELLA POPOLAZIONE]]+Tabella2026[[#This Row],[CONTRIBUTO SULLA BASE DEL REDDITO]]</f>
        <v>19463.971056231105</v>
      </c>
      <c r="S2877" s="3">
        <f>+Tabella2026[[#This Row],[CONTRIBUTO TOTALE]]/(PLAFOND/N_TESSERE)</f>
        <v>38.927942112462212</v>
      </c>
      <c r="T2877" s="3">
        <f>+MAX(CEILING(Tabella2026[[#This Row],[preDEF1]],1),1)</f>
        <v>39</v>
      </c>
      <c r="U2877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77" s="21">
        <f>+Tabella2026[[#This Row],[DEF - n. card]]*(PLAFOND/N_TESSERE)</f>
        <v>19000</v>
      </c>
      <c r="W2877" s="18"/>
    </row>
    <row r="2878" spans="2:23" x14ac:dyDescent="0.25">
      <c r="B2878" s="1" t="s">
        <v>5877</v>
      </c>
      <c r="C2878" s="2">
        <v>24047</v>
      </c>
      <c r="D2878" s="1" t="s">
        <v>5878</v>
      </c>
      <c r="E2878" s="1" t="s">
        <v>38</v>
      </c>
      <c r="F2878" s="1" t="s">
        <v>106</v>
      </c>
      <c r="G2878" s="1" t="s">
        <v>4778</v>
      </c>
      <c r="H2878" s="1" t="s">
        <v>15835</v>
      </c>
      <c r="I2878" s="5">
        <v>3893</v>
      </c>
      <c r="J2878" s="5">
        <v>74593269</v>
      </c>
      <c r="K2878" s="3">
        <f>+Tabella2026[[#This Row],[POP_2024]]/SUM(Tabella2026[POP_2024])</f>
        <v>6.6046338912148085E-5</v>
      </c>
      <c r="L2878" s="3">
        <f>+Tabella2026[[#This Row],[INCIDENZA POPOLAZIONE]]*(PLAFOND/2)</f>
        <v>19443.992640982211</v>
      </c>
      <c r="M2878" s="3">
        <f>+IFERROR(Tabella2026[[#This Row],[reddito_2024]]/Tabella2026[[#This Row],[POP_2024]],"")</f>
        <v>19160.870536861032</v>
      </c>
      <c r="N2878" s="3">
        <f>+IF(Tabella2026[[#This Row],[REDDITO COMPLESSIVO PROCAPITE]]&lt;media_aggr_reddito_pc,(media_aggr_reddito_pc-Tabella2026[[#This Row],[REDDITO COMPLESSIVO PROCAPITE]]),0)</f>
        <v>0</v>
      </c>
      <c r="O2878" s="3">
        <f>+Tabella2026[[#This Row],[DIFFERENZA REDDITO INFERIORE ALLA MEDIA DALLA MEDIA]]*Tabella2026[[#This Row],[POP_2024]]</f>
        <v>0</v>
      </c>
      <c r="P2878" s="3">
        <f>+Tabella2026[[#This Row],[POPOLAZIONE PER DIFFERENZA ]]/SUM(Tabella2026[[POPOLAZIONE PER DIFFERENZA ]])</f>
        <v>0</v>
      </c>
      <c r="Q2878" s="3">
        <f>+Tabella2026[[#This Row],[INCIDENZA POPOLAZIONE PER DIFFERENZA]]*(PLAFOND-SUM(Tabella2026[CONTRIBUTO SULLA BASE DELLA POPOLAZIONE]))</f>
        <v>0</v>
      </c>
      <c r="R2878" s="3">
        <f>+Tabella2026[[#This Row],[CONTRIBUTO SULLA BASE DELLA POPOLAZIONE]]+Tabella2026[[#This Row],[CONTRIBUTO SULLA BASE DEL REDDITO]]</f>
        <v>19443.992640982211</v>
      </c>
      <c r="S2878" s="3">
        <f>+Tabella2026[[#This Row],[CONTRIBUTO TOTALE]]/(PLAFOND/N_TESSERE)</f>
        <v>38.887985281964419</v>
      </c>
      <c r="T2878" s="3">
        <f>+MAX(CEILING(Tabella2026[[#This Row],[preDEF1]],1),1)</f>
        <v>39</v>
      </c>
      <c r="U2878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78" s="21">
        <f>+Tabella2026[[#This Row],[DEF - n. card]]*(PLAFOND/N_TESSERE)</f>
        <v>19000</v>
      </c>
      <c r="W2878" s="18"/>
    </row>
    <row r="2879" spans="2:23" x14ac:dyDescent="0.25">
      <c r="B2879" s="1" t="s">
        <v>5845</v>
      </c>
      <c r="C2879" s="2">
        <v>62068</v>
      </c>
      <c r="D2879" s="1" t="s">
        <v>5846</v>
      </c>
      <c r="E2879" s="1" t="s">
        <v>15</v>
      </c>
      <c r="F2879" s="1" t="s">
        <v>256</v>
      </c>
      <c r="G2879" s="1" t="s">
        <v>4778</v>
      </c>
      <c r="H2879" s="1" t="s">
        <v>15836</v>
      </c>
      <c r="I2879" s="5">
        <v>3887</v>
      </c>
      <c r="J2879" s="5">
        <v>47102614</v>
      </c>
      <c r="K2879" s="3">
        <f>+Tabella2026[[#This Row],[POP_2024]]/SUM(Tabella2026[POP_2024])</f>
        <v>6.5944546455566307E-5</v>
      </c>
      <c r="L2879" s="3">
        <f>+Tabella2026[[#This Row],[INCIDENZA POPOLAZIONE]]*(PLAFOND/2)</f>
        <v>19414.025018108878</v>
      </c>
      <c r="M2879" s="3">
        <f>+IFERROR(Tabella2026[[#This Row],[reddito_2024]]/Tabella2026[[#This Row],[POP_2024]],"")</f>
        <v>12117.986622073578</v>
      </c>
      <c r="N2879" s="3">
        <f>+IF(Tabella2026[[#This Row],[REDDITO COMPLESSIVO PROCAPITE]]&lt;media_aggr_reddito_pc,(media_aggr_reddito_pc-Tabella2026[[#This Row],[REDDITO COMPLESSIVO PROCAPITE]]),0)</f>
        <v>5707.0794405351626</v>
      </c>
      <c r="O2879" s="3">
        <f>+Tabella2026[[#This Row],[DIFFERENZA REDDITO INFERIORE ALLA MEDIA DALLA MEDIA]]*Tabella2026[[#This Row],[POP_2024]]</f>
        <v>22183417.785360176</v>
      </c>
      <c r="P2879" s="3">
        <f>+Tabella2026[[#This Row],[POPOLAZIONE PER DIFFERENZA ]]/SUM(Tabella2026[[POPOLAZIONE PER DIFFERENZA ]])</f>
        <v>1.968073129438217E-4</v>
      </c>
      <c r="Q2879" s="3">
        <f>+Tabella2026[[#This Row],[INCIDENZA POPOLAZIONE PER DIFFERENZA]]*(PLAFOND-SUM(Tabella2026[CONTRIBUTO SULLA BASE DELLA POPOLAZIONE]))</f>
        <v>57939.925325176635</v>
      </c>
      <c r="R2879" s="3">
        <f>+Tabella2026[[#This Row],[CONTRIBUTO SULLA BASE DELLA POPOLAZIONE]]+Tabella2026[[#This Row],[CONTRIBUTO SULLA BASE DEL REDDITO]]</f>
        <v>77353.950343285513</v>
      </c>
      <c r="S2879" s="3">
        <f>+Tabella2026[[#This Row],[CONTRIBUTO TOTALE]]/(PLAFOND/N_TESSERE)</f>
        <v>154.70790068657104</v>
      </c>
      <c r="T2879" s="3">
        <f>+MAX(CEILING(Tabella2026[[#This Row],[preDEF1]],1),1)</f>
        <v>155</v>
      </c>
      <c r="U2879" s="9">
        <f xml:space="preserve"> IF(ROW(Tabella2026[[#This Row],[preDEF2]]) - ROW(Tabella2026[[#Headers],[preDEF2]])&lt;=ABS(SUM(Tabella2026[preDEF2])-N_TESSERE),Tabella2026[[#This Row],[preDEF2]]-1,Tabella2026[[#This Row],[preDEF2]])</f>
        <v>154</v>
      </c>
      <c r="V2879" s="21">
        <f>+Tabella2026[[#This Row],[DEF - n. card]]*(PLAFOND/N_TESSERE)</f>
        <v>77000</v>
      </c>
      <c r="W2879" s="18"/>
    </row>
    <row r="2880" spans="2:23" x14ac:dyDescent="0.25">
      <c r="B2880" s="1" t="s">
        <v>5797</v>
      </c>
      <c r="C2880" s="2">
        <v>22222</v>
      </c>
      <c r="D2880" s="1" t="s">
        <v>5798</v>
      </c>
      <c r="E2880" s="1" t="s">
        <v>99</v>
      </c>
      <c r="F2880" s="1" t="s">
        <v>98</v>
      </c>
      <c r="G2880" s="1" t="s">
        <v>4778</v>
      </c>
      <c r="H2880" s="1" t="s">
        <v>15835</v>
      </c>
      <c r="I2880" s="5">
        <v>3885</v>
      </c>
      <c r="J2880" s="5">
        <v>78777407</v>
      </c>
      <c r="K2880" s="3">
        <f>+Tabella2026[[#This Row],[POP_2024]]/SUM(Tabella2026[POP_2024])</f>
        <v>6.5910615636705715E-5</v>
      </c>
      <c r="L2880" s="3">
        <f>+Tabella2026[[#This Row],[INCIDENZA POPOLAZIONE]]*(PLAFOND/2)</f>
        <v>19404.035810484434</v>
      </c>
      <c r="M2880" s="3">
        <f>+IFERROR(Tabella2026[[#This Row],[reddito_2024]]/Tabella2026[[#This Row],[POP_2024]],"")</f>
        <v>20277.324839124838</v>
      </c>
      <c r="N2880" s="3">
        <f>+IF(Tabella2026[[#This Row],[REDDITO COMPLESSIVO PROCAPITE]]&lt;media_aggr_reddito_pc,(media_aggr_reddito_pc-Tabella2026[[#This Row],[REDDITO COMPLESSIVO PROCAPITE]]),0)</f>
        <v>0</v>
      </c>
      <c r="O2880" s="3">
        <f>+Tabella2026[[#This Row],[DIFFERENZA REDDITO INFERIORE ALLA MEDIA DALLA MEDIA]]*Tabella2026[[#This Row],[POP_2024]]</f>
        <v>0</v>
      </c>
      <c r="P2880" s="3">
        <f>+Tabella2026[[#This Row],[POPOLAZIONE PER DIFFERENZA ]]/SUM(Tabella2026[[POPOLAZIONE PER DIFFERENZA ]])</f>
        <v>0</v>
      </c>
      <c r="Q2880" s="3">
        <f>+Tabella2026[[#This Row],[INCIDENZA POPOLAZIONE PER DIFFERENZA]]*(PLAFOND-SUM(Tabella2026[CONTRIBUTO SULLA BASE DELLA POPOLAZIONE]))</f>
        <v>0</v>
      </c>
      <c r="R2880" s="3">
        <f>+Tabella2026[[#This Row],[CONTRIBUTO SULLA BASE DELLA POPOLAZIONE]]+Tabella2026[[#This Row],[CONTRIBUTO SULLA BASE DEL REDDITO]]</f>
        <v>19404.035810484434</v>
      </c>
      <c r="S2880" s="3">
        <f>+Tabella2026[[#This Row],[CONTRIBUTO TOTALE]]/(PLAFOND/N_TESSERE)</f>
        <v>38.808071620968867</v>
      </c>
      <c r="T2880" s="3">
        <f>+MAX(CEILING(Tabella2026[[#This Row],[preDEF1]],1),1)</f>
        <v>39</v>
      </c>
      <c r="U2880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80" s="21">
        <f>+Tabella2026[[#This Row],[DEF - n. card]]*(PLAFOND/N_TESSERE)</f>
        <v>19000</v>
      </c>
      <c r="W2880" s="18"/>
    </row>
    <row r="2881" spans="2:23" x14ac:dyDescent="0.25">
      <c r="B2881" s="1" t="s">
        <v>5777</v>
      </c>
      <c r="C2881" s="2">
        <v>41057</v>
      </c>
      <c r="D2881" s="1" t="s">
        <v>5778</v>
      </c>
      <c r="E2881" s="1" t="s">
        <v>117</v>
      </c>
      <c r="F2881" s="1" t="s">
        <v>130</v>
      </c>
      <c r="G2881" s="1" t="s">
        <v>4778</v>
      </c>
      <c r="H2881" s="1" t="s">
        <v>15834</v>
      </c>
      <c r="I2881" s="5">
        <v>3884</v>
      </c>
      <c r="J2881" s="5">
        <v>65214290</v>
      </c>
      <c r="K2881" s="3">
        <f>+Tabella2026[[#This Row],[POP_2024]]/SUM(Tabella2026[POP_2024])</f>
        <v>6.5893650227275412E-5</v>
      </c>
      <c r="L2881" s="3">
        <f>+Tabella2026[[#This Row],[INCIDENZA POPOLAZIONE]]*(PLAFOND/2)</f>
        <v>19399.041206672209</v>
      </c>
      <c r="M2881" s="3">
        <f>+IFERROR(Tabella2026[[#This Row],[reddito_2024]]/Tabella2026[[#This Row],[POP_2024]],"")</f>
        <v>16790.496910401649</v>
      </c>
      <c r="N2881" s="3">
        <f>+IF(Tabella2026[[#This Row],[REDDITO COMPLESSIVO PROCAPITE]]&lt;media_aggr_reddito_pc,(media_aggr_reddito_pc-Tabella2026[[#This Row],[REDDITO COMPLESSIVO PROCAPITE]]),0)</f>
        <v>1034.569152207092</v>
      </c>
      <c r="O2881" s="3">
        <f>+Tabella2026[[#This Row],[DIFFERENZA REDDITO INFERIORE ALLA MEDIA DALLA MEDIA]]*Tabella2026[[#This Row],[POP_2024]]</f>
        <v>4018266.5871723453</v>
      </c>
      <c r="P2881" s="3">
        <f>+Tabella2026[[#This Row],[POPOLAZIONE PER DIFFERENZA ]]/SUM(Tabella2026[[POPOLAZIONE PER DIFFERENZA ]])</f>
        <v>3.5649342106121728E-5</v>
      </c>
      <c r="Q2881" s="3">
        <f>+Tabella2026[[#This Row],[INCIDENZA POPOLAZIONE PER DIFFERENZA]]*(PLAFOND-SUM(Tabella2026[CONTRIBUTO SULLA BASE DELLA POPOLAZIONE]))</f>
        <v>10495.1395790357</v>
      </c>
      <c r="R2881" s="3">
        <f>+Tabella2026[[#This Row],[CONTRIBUTO SULLA BASE DELLA POPOLAZIONE]]+Tabella2026[[#This Row],[CONTRIBUTO SULLA BASE DEL REDDITO]]</f>
        <v>29894.180785707911</v>
      </c>
      <c r="S2881" s="3">
        <f>+Tabella2026[[#This Row],[CONTRIBUTO TOTALE]]/(PLAFOND/N_TESSERE)</f>
        <v>59.78836157141582</v>
      </c>
      <c r="T2881" s="3">
        <f>+MAX(CEILING(Tabella2026[[#This Row],[preDEF1]],1),1)</f>
        <v>60</v>
      </c>
      <c r="U2881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881" s="21">
        <f>+Tabella2026[[#This Row],[DEF - n. card]]*(PLAFOND/N_TESSERE)</f>
        <v>29500</v>
      </c>
      <c r="W2881" s="18"/>
    </row>
    <row r="2882" spans="2:23" x14ac:dyDescent="0.25">
      <c r="B2882" s="1" t="s">
        <v>5823</v>
      </c>
      <c r="C2882" s="2">
        <v>21060</v>
      </c>
      <c r="D2882" s="1" t="s">
        <v>5824</v>
      </c>
      <c r="E2882" s="1" t="s">
        <v>99</v>
      </c>
      <c r="F2882" s="1" t="s">
        <v>110</v>
      </c>
      <c r="G2882" s="1" t="s">
        <v>4778</v>
      </c>
      <c r="H2882" s="1" t="s">
        <v>15835</v>
      </c>
      <c r="I2882" s="5">
        <v>3882</v>
      </c>
      <c r="J2882" s="5">
        <v>97441474</v>
      </c>
      <c r="K2882" s="3">
        <f>+Tabella2026[[#This Row],[POP_2024]]/SUM(Tabella2026[POP_2024])</f>
        <v>6.5859719408414819E-5</v>
      </c>
      <c r="L2882" s="3">
        <f>+Tabella2026[[#This Row],[INCIDENZA POPOLAZIONE]]*(PLAFOND/2)</f>
        <v>19389.051999047766</v>
      </c>
      <c r="M2882" s="3">
        <f>+IFERROR(Tabella2026[[#This Row],[reddito_2024]]/Tabella2026[[#This Row],[POP_2024]],"")</f>
        <v>25100.843379701186</v>
      </c>
      <c r="N2882" s="3">
        <f>+IF(Tabella2026[[#This Row],[REDDITO COMPLESSIVO PROCAPITE]]&lt;media_aggr_reddito_pc,(media_aggr_reddito_pc-Tabella2026[[#This Row],[REDDITO COMPLESSIVO PROCAPITE]]),0)</f>
        <v>0</v>
      </c>
      <c r="O2882" s="3">
        <f>+Tabella2026[[#This Row],[DIFFERENZA REDDITO INFERIORE ALLA MEDIA DALLA MEDIA]]*Tabella2026[[#This Row],[POP_2024]]</f>
        <v>0</v>
      </c>
      <c r="P2882" s="3">
        <f>+Tabella2026[[#This Row],[POPOLAZIONE PER DIFFERENZA ]]/SUM(Tabella2026[[POPOLAZIONE PER DIFFERENZA ]])</f>
        <v>0</v>
      </c>
      <c r="Q2882" s="3">
        <f>+Tabella2026[[#This Row],[INCIDENZA POPOLAZIONE PER DIFFERENZA]]*(PLAFOND-SUM(Tabella2026[CONTRIBUTO SULLA BASE DELLA POPOLAZIONE]))</f>
        <v>0</v>
      </c>
      <c r="R2882" s="3">
        <f>+Tabella2026[[#This Row],[CONTRIBUTO SULLA BASE DELLA POPOLAZIONE]]+Tabella2026[[#This Row],[CONTRIBUTO SULLA BASE DEL REDDITO]]</f>
        <v>19389.051999047766</v>
      </c>
      <c r="S2882" s="3">
        <f>+Tabella2026[[#This Row],[CONTRIBUTO TOTALE]]/(PLAFOND/N_TESSERE)</f>
        <v>38.778103998095531</v>
      </c>
      <c r="T2882" s="3">
        <f>+MAX(CEILING(Tabella2026[[#This Row],[preDEF1]],1),1)</f>
        <v>39</v>
      </c>
      <c r="U2882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82" s="21">
        <f>+Tabella2026[[#This Row],[DEF - n. card]]*(PLAFOND/N_TESSERE)</f>
        <v>19000</v>
      </c>
      <c r="W2882" s="18"/>
    </row>
    <row r="2883" spans="2:23" x14ac:dyDescent="0.25">
      <c r="B2883" s="1" t="s">
        <v>6045</v>
      </c>
      <c r="C2883" s="2">
        <v>15136</v>
      </c>
      <c r="D2883" s="1" t="s">
        <v>6046</v>
      </c>
      <c r="E2883" s="1" t="s">
        <v>12</v>
      </c>
      <c r="F2883" s="1" t="s">
        <v>11</v>
      </c>
      <c r="G2883" s="1" t="s">
        <v>4778</v>
      </c>
      <c r="H2883" s="1" t="s">
        <v>15835</v>
      </c>
      <c r="I2883" s="5">
        <v>3881</v>
      </c>
      <c r="J2883" s="5">
        <v>85183498</v>
      </c>
      <c r="K2883" s="3">
        <f>+Tabella2026[[#This Row],[POP_2024]]/SUM(Tabella2026[POP_2024])</f>
        <v>6.5842753998984516E-5</v>
      </c>
      <c r="L2883" s="3">
        <f>+Tabella2026[[#This Row],[INCIDENZA POPOLAZIONE]]*(PLAFOND/2)</f>
        <v>19384.057395235541</v>
      </c>
      <c r="M2883" s="3">
        <f>+IFERROR(Tabella2026[[#This Row],[reddito_2024]]/Tabella2026[[#This Row],[POP_2024]],"")</f>
        <v>21948.852872970885</v>
      </c>
      <c r="N2883" s="3">
        <f>+IF(Tabella2026[[#This Row],[REDDITO COMPLESSIVO PROCAPITE]]&lt;media_aggr_reddito_pc,(media_aggr_reddito_pc-Tabella2026[[#This Row],[REDDITO COMPLESSIVO PROCAPITE]]),0)</f>
        <v>0</v>
      </c>
      <c r="O2883" s="3">
        <f>+Tabella2026[[#This Row],[DIFFERENZA REDDITO INFERIORE ALLA MEDIA DALLA MEDIA]]*Tabella2026[[#This Row],[POP_2024]]</f>
        <v>0</v>
      </c>
      <c r="P2883" s="3">
        <f>+Tabella2026[[#This Row],[POPOLAZIONE PER DIFFERENZA ]]/SUM(Tabella2026[[POPOLAZIONE PER DIFFERENZA ]])</f>
        <v>0</v>
      </c>
      <c r="Q2883" s="3">
        <f>+Tabella2026[[#This Row],[INCIDENZA POPOLAZIONE PER DIFFERENZA]]*(PLAFOND-SUM(Tabella2026[CONTRIBUTO SULLA BASE DELLA POPOLAZIONE]))</f>
        <v>0</v>
      </c>
      <c r="R2883" s="3">
        <f>+Tabella2026[[#This Row],[CONTRIBUTO SULLA BASE DELLA POPOLAZIONE]]+Tabella2026[[#This Row],[CONTRIBUTO SULLA BASE DEL REDDITO]]</f>
        <v>19384.057395235541</v>
      </c>
      <c r="S2883" s="3">
        <f>+Tabella2026[[#This Row],[CONTRIBUTO TOTALE]]/(PLAFOND/N_TESSERE)</f>
        <v>38.768114790471081</v>
      </c>
      <c r="T2883" s="3">
        <f>+MAX(CEILING(Tabella2026[[#This Row],[preDEF1]],1),1)</f>
        <v>39</v>
      </c>
      <c r="U2883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83" s="21">
        <f>+Tabella2026[[#This Row],[DEF - n. card]]*(PLAFOND/N_TESSERE)</f>
        <v>19000</v>
      </c>
      <c r="W2883" s="18"/>
    </row>
    <row r="2884" spans="2:23" x14ac:dyDescent="0.25">
      <c r="B2884" s="1" t="s">
        <v>5839</v>
      </c>
      <c r="C2884" s="2">
        <v>97062</v>
      </c>
      <c r="D2884" s="1" t="s">
        <v>5840</v>
      </c>
      <c r="E2884" s="1" t="s">
        <v>12</v>
      </c>
      <c r="F2884" s="1" t="s">
        <v>362</v>
      </c>
      <c r="G2884" s="1" t="s">
        <v>4778</v>
      </c>
      <c r="H2884" s="1" t="s">
        <v>15835</v>
      </c>
      <c r="I2884" s="5">
        <v>3881</v>
      </c>
      <c r="J2884" s="5">
        <v>81371654</v>
      </c>
      <c r="K2884" s="3">
        <f>+Tabella2026[[#This Row],[POP_2024]]/SUM(Tabella2026[POP_2024])</f>
        <v>6.5842753998984516E-5</v>
      </c>
      <c r="L2884" s="3">
        <f>+Tabella2026[[#This Row],[INCIDENZA POPOLAZIONE]]*(PLAFOND/2)</f>
        <v>19384.057395235541</v>
      </c>
      <c r="M2884" s="3">
        <f>+IFERROR(Tabella2026[[#This Row],[reddito_2024]]/Tabella2026[[#This Row],[POP_2024]],"")</f>
        <v>20966.671991754702</v>
      </c>
      <c r="N2884" s="3">
        <f>+IF(Tabella2026[[#This Row],[REDDITO COMPLESSIVO PROCAPITE]]&lt;media_aggr_reddito_pc,(media_aggr_reddito_pc-Tabella2026[[#This Row],[REDDITO COMPLESSIVO PROCAPITE]]),0)</f>
        <v>0</v>
      </c>
      <c r="O2884" s="3">
        <f>+Tabella2026[[#This Row],[DIFFERENZA REDDITO INFERIORE ALLA MEDIA DALLA MEDIA]]*Tabella2026[[#This Row],[POP_2024]]</f>
        <v>0</v>
      </c>
      <c r="P2884" s="3">
        <f>+Tabella2026[[#This Row],[POPOLAZIONE PER DIFFERENZA ]]/SUM(Tabella2026[[POPOLAZIONE PER DIFFERENZA ]])</f>
        <v>0</v>
      </c>
      <c r="Q2884" s="3">
        <f>+Tabella2026[[#This Row],[INCIDENZA POPOLAZIONE PER DIFFERENZA]]*(PLAFOND-SUM(Tabella2026[CONTRIBUTO SULLA BASE DELLA POPOLAZIONE]))</f>
        <v>0</v>
      </c>
      <c r="R2884" s="3">
        <f>+Tabella2026[[#This Row],[CONTRIBUTO SULLA BASE DELLA POPOLAZIONE]]+Tabella2026[[#This Row],[CONTRIBUTO SULLA BASE DEL REDDITO]]</f>
        <v>19384.057395235541</v>
      </c>
      <c r="S2884" s="3">
        <f>+Tabella2026[[#This Row],[CONTRIBUTO TOTALE]]/(PLAFOND/N_TESSERE)</f>
        <v>38.768114790471081</v>
      </c>
      <c r="T2884" s="3">
        <f>+MAX(CEILING(Tabella2026[[#This Row],[preDEF1]],1),1)</f>
        <v>39</v>
      </c>
      <c r="U2884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84" s="21">
        <f>+Tabella2026[[#This Row],[DEF - n. card]]*(PLAFOND/N_TESSERE)</f>
        <v>19000</v>
      </c>
      <c r="W2884" s="18"/>
    </row>
    <row r="2885" spans="2:23" x14ac:dyDescent="0.25">
      <c r="B2885" s="1" t="s">
        <v>5853</v>
      </c>
      <c r="C2885" s="2">
        <v>23054</v>
      </c>
      <c r="D2885" s="1" t="s">
        <v>5854</v>
      </c>
      <c r="E2885" s="1" t="s">
        <v>38</v>
      </c>
      <c r="F2885" s="1" t="s">
        <v>37</v>
      </c>
      <c r="G2885" s="1" t="s">
        <v>4778</v>
      </c>
      <c r="H2885" s="1" t="s">
        <v>15835</v>
      </c>
      <c r="I2885" s="5">
        <v>3880</v>
      </c>
      <c r="J2885" s="5">
        <v>69490200</v>
      </c>
      <c r="K2885" s="3">
        <f>+Tabella2026[[#This Row],[POP_2024]]/SUM(Tabella2026[POP_2024])</f>
        <v>6.5825788589554226E-5</v>
      </c>
      <c r="L2885" s="3">
        <f>+Tabella2026[[#This Row],[INCIDENZA POPOLAZIONE]]*(PLAFOND/2)</f>
        <v>19379.062791423323</v>
      </c>
      <c r="M2885" s="3">
        <f>+IFERROR(Tabella2026[[#This Row],[reddito_2024]]/Tabella2026[[#This Row],[POP_2024]],"")</f>
        <v>17909.845360824744</v>
      </c>
      <c r="N2885" s="3">
        <f>+IF(Tabella2026[[#This Row],[REDDITO COMPLESSIVO PROCAPITE]]&lt;media_aggr_reddito_pc,(media_aggr_reddito_pc-Tabella2026[[#This Row],[REDDITO COMPLESSIVO PROCAPITE]]),0)</f>
        <v>0</v>
      </c>
      <c r="O2885" s="3">
        <f>+Tabella2026[[#This Row],[DIFFERENZA REDDITO INFERIORE ALLA MEDIA DALLA MEDIA]]*Tabella2026[[#This Row],[POP_2024]]</f>
        <v>0</v>
      </c>
      <c r="P2885" s="3">
        <f>+Tabella2026[[#This Row],[POPOLAZIONE PER DIFFERENZA ]]/SUM(Tabella2026[[POPOLAZIONE PER DIFFERENZA ]])</f>
        <v>0</v>
      </c>
      <c r="Q2885" s="3">
        <f>+Tabella2026[[#This Row],[INCIDENZA POPOLAZIONE PER DIFFERENZA]]*(PLAFOND-SUM(Tabella2026[CONTRIBUTO SULLA BASE DELLA POPOLAZIONE]))</f>
        <v>0</v>
      </c>
      <c r="R2885" s="3">
        <f>+Tabella2026[[#This Row],[CONTRIBUTO SULLA BASE DELLA POPOLAZIONE]]+Tabella2026[[#This Row],[CONTRIBUTO SULLA BASE DEL REDDITO]]</f>
        <v>19379.062791423323</v>
      </c>
      <c r="S2885" s="3">
        <f>+Tabella2026[[#This Row],[CONTRIBUTO TOTALE]]/(PLAFOND/N_TESSERE)</f>
        <v>38.758125582846645</v>
      </c>
      <c r="T2885" s="3">
        <f>+MAX(CEILING(Tabella2026[[#This Row],[preDEF1]],1),1)</f>
        <v>39</v>
      </c>
      <c r="U2885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85" s="21">
        <f>+Tabella2026[[#This Row],[DEF - n. card]]*(PLAFOND/N_TESSERE)</f>
        <v>19000</v>
      </c>
      <c r="W2885" s="18"/>
    </row>
    <row r="2886" spans="2:23" x14ac:dyDescent="0.25">
      <c r="B2886" s="1" t="s">
        <v>5761</v>
      </c>
      <c r="C2886" s="2">
        <v>87035</v>
      </c>
      <c r="D2886" s="1" t="s">
        <v>5762</v>
      </c>
      <c r="E2886" s="1" t="s">
        <v>21</v>
      </c>
      <c r="F2886" s="1" t="s">
        <v>35</v>
      </c>
      <c r="G2886" s="1" t="s">
        <v>4778</v>
      </c>
      <c r="H2886" s="1" t="s">
        <v>15836</v>
      </c>
      <c r="I2886" s="5">
        <v>3879</v>
      </c>
      <c r="J2886" s="5">
        <v>42936305</v>
      </c>
      <c r="K2886" s="3">
        <f>+Tabella2026[[#This Row],[POP_2024]]/SUM(Tabella2026[POP_2024])</f>
        <v>6.5808823180123923E-5</v>
      </c>
      <c r="L2886" s="3">
        <f>+Tabella2026[[#This Row],[INCIDENZA POPOLAZIONE]]*(PLAFOND/2)</f>
        <v>19374.068187611098</v>
      </c>
      <c r="M2886" s="3">
        <f>+IFERROR(Tabella2026[[#This Row],[reddito_2024]]/Tabella2026[[#This Row],[POP_2024]],"")</f>
        <v>11068.910801753029</v>
      </c>
      <c r="N2886" s="3">
        <f>+IF(Tabella2026[[#This Row],[REDDITO COMPLESSIVO PROCAPITE]]&lt;media_aggr_reddito_pc,(media_aggr_reddito_pc-Tabella2026[[#This Row],[REDDITO COMPLESSIVO PROCAPITE]]),0)</f>
        <v>6756.1552608557122</v>
      </c>
      <c r="O2886" s="3">
        <f>+Tabella2026[[#This Row],[DIFFERENZA REDDITO INFERIORE ALLA MEDIA DALLA MEDIA]]*Tabella2026[[#This Row],[POP_2024]]</f>
        <v>26207126.256859306</v>
      </c>
      <c r="P2886" s="3">
        <f>+Tabella2026[[#This Row],[POPOLAZIONE PER DIFFERENZA ]]/SUM(Tabella2026[[POPOLAZIONE PER DIFFERENZA ]])</f>
        <v>2.3250493447388379E-4</v>
      </c>
      <c r="Q2886" s="3">
        <f>+Tabella2026[[#This Row],[INCIDENZA POPOLAZIONE PER DIFFERENZA]]*(PLAFOND-SUM(Tabella2026[CONTRIBUTO SULLA BASE DELLA POPOLAZIONE]))</f>
        <v>68449.278330410816</v>
      </c>
      <c r="R2886" s="3">
        <f>+Tabella2026[[#This Row],[CONTRIBUTO SULLA BASE DELLA POPOLAZIONE]]+Tabella2026[[#This Row],[CONTRIBUTO SULLA BASE DEL REDDITO]]</f>
        <v>87823.346518021921</v>
      </c>
      <c r="S2886" s="3">
        <f>+Tabella2026[[#This Row],[CONTRIBUTO TOTALE]]/(PLAFOND/N_TESSERE)</f>
        <v>175.64669303604384</v>
      </c>
      <c r="T2886" s="3">
        <f>+MAX(CEILING(Tabella2026[[#This Row],[preDEF1]],1),1)</f>
        <v>176</v>
      </c>
      <c r="U2886" s="9">
        <f xml:space="preserve"> IF(ROW(Tabella2026[[#This Row],[preDEF2]]) - ROW(Tabella2026[[#Headers],[preDEF2]])&lt;=ABS(SUM(Tabella2026[preDEF2])-N_TESSERE),Tabella2026[[#This Row],[preDEF2]]-1,Tabella2026[[#This Row],[preDEF2]])</f>
        <v>175</v>
      </c>
      <c r="V2886" s="21">
        <f>+Tabella2026[[#This Row],[DEF - n. card]]*(PLAFOND/N_TESSERE)</f>
        <v>87500</v>
      </c>
      <c r="W2886" s="18"/>
    </row>
    <row r="2887" spans="2:23" x14ac:dyDescent="0.25">
      <c r="B2887" s="1" t="s">
        <v>5889</v>
      </c>
      <c r="C2887" s="2">
        <v>89020</v>
      </c>
      <c r="D2887" s="1" t="s">
        <v>5890</v>
      </c>
      <c r="E2887" s="1" t="s">
        <v>21</v>
      </c>
      <c r="F2887" s="1" t="s">
        <v>101</v>
      </c>
      <c r="G2887" s="1" t="s">
        <v>4778</v>
      </c>
      <c r="H2887" s="1" t="s">
        <v>15836</v>
      </c>
      <c r="I2887" s="5">
        <v>3877</v>
      </c>
      <c r="J2887" s="5">
        <v>34952466</v>
      </c>
      <c r="K2887" s="3">
        <f>+Tabella2026[[#This Row],[POP_2024]]/SUM(Tabella2026[POP_2024])</f>
        <v>6.5774892361263331E-5</v>
      </c>
      <c r="L2887" s="3">
        <f>+Tabella2026[[#This Row],[INCIDENZA POPOLAZIONE]]*(PLAFOND/2)</f>
        <v>19364.078979986654</v>
      </c>
      <c r="M2887" s="3">
        <f>+IFERROR(Tabella2026[[#This Row],[reddito_2024]]/Tabella2026[[#This Row],[POP_2024]],"")</f>
        <v>9015.3381480526186</v>
      </c>
      <c r="N2887" s="3">
        <f>+IF(Tabella2026[[#This Row],[REDDITO COMPLESSIVO PROCAPITE]]&lt;media_aggr_reddito_pc,(media_aggr_reddito_pc-Tabella2026[[#This Row],[REDDITO COMPLESSIVO PROCAPITE]]),0)</f>
        <v>8809.7279145561224</v>
      </c>
      <c r="O2887" s="3">
        <f>+Tabella2026[[#This Row],[DIFFERENZA REDDITO INFERIORE ALLA MEDIA DALLA MEDIA]]*Tabella2026[[#This Row],[POP_2024]]</f>
        <v>34155315.124734089</v>
      </c>
      <c r="P2887" s="3">
        <f>+Tabella2026[[#This Row],[POPOLAZIONE PER DIFFERENZA ]]/SUM(Tabella2026[[POPOLAZIONE PER DIFFERENZA ]])</f>
        <v>3.0301984380804229E-4</v>
      </c>
      <c r="Q2887" s="3">
        <f>+Tabella2026[[#This Row],[INCIDENZA POPOLAZIONE PER DIFFERENZA]]*(PLAFOND-SUM(Tabella2026[CONTRIBUTO SULLA BASE DELLA POPOLAZIONE]))</f>
        <v>89208.814752205159</v>
      </c>
      <c r="R2887" s="3">
        <f>+Tabella2026[[#This Row],[CONTRIBUTO SULLA BASE DELLA POPOLAZIONE]]+Tabella2026[[#This Row],[CONTRIBUTO SULLA BASE DEL REDDITO]]</f>
        <v>108572.89373219182</v>
      </c>
      <c r="S2887" s="3">
        <f>+Tabella2026[[#This Row],[CONTRIBUTO TOTALE]]/(PLAFOND/N_TESSERE)</f>
        <v>217.14578746438363</v>
      </c>
      <c r="T2887" s="3">
        <f>+MAX(CEILING(Tabella2026[[#This Row],[preDEF1]],1),1)</f>
        <v>218</v>
      </c>
      <c r="U2887" s="9">
        <f xml:space="preserve"> IF(ROW(Tabella2026[[#This Row],[preDEF2]]) - ROW(Tabella2026[[#Headers],[preDEF2]])&lt;=ABS(SUM(Tabella2026[preDEF2])-N_TESSERE),Tabella2026[[#This Row],[preDEF2]]-1,Tabella2026[[#This Row],[preDEF2]])</f>
        <v>217</v>
      </c>
      <c r="V2887" s="21">
        <f>+Tabella2026[[#This Row],[DEF - n. card]]*(PLAFOND/N_TESSERE)</f>
        <v>108500</v>
      </c>
      <c r="W2887" s="18"/>
    </row>
    <row r="2888" spans="2:23" x14ac:dyDescent="0.25">
      <c r="B2888" s="1" t="s">
        <v>5715</v>
      </c>
      <c r="C2888" s="2">
        <v>69072</v>
      </c>
      <c r="D2888" s="1" t="s">
        <v>5716</v>
      </c>
      <c r="E2888" s="1" t="s">
        <v>96</v>
      </c>
      <c r="F2888" s="1" t="s">
        <v>328</v>
      </c>
      <c r="G2888" s="1" t="s">
        <v>4778</v>
      </c>
      <c r="H2888" s="1" t="s">
        <v>15836</v>
      </c>
      <c r="I2888" s="5">
        <v>3876</v>
      </c>
      <c r="J2888" s="5">
        <v>55023675</v>
      </c>
      <c r="K2888" s="3">
        <f>+Tabella2026[[#This Row],[POP_2024]]/SUM(Tabella2026[POP_2024])</f>
        <v>6.5757926951833028E-5</v>
      </c>
      <c r="L2888" s="3">
        <f>+Tabella2026[[#This Row],[INCIDENZA POPOLAZIONE]]*(PLAFOND/2)</f>
        <v>19359.084376174429</v>
      </c>
      <c r="M2888" s="3">
        <f>+IFERROR(Tabella2026[[#This Row],[reddito_2024]]/Tabella2026[[#This Row],[POP_2024]],"")</f>
        <v>14195.994582043344</v>
      </c>
      <c r="N2888" s="3">
        <f>+IF(Tabella2026[[#This Row],[REDDITO COMPLESSIVO PROCAPITE]]&lt;media_aggr_reddito_pc,(media_aggr_reddito_pc-Tabella2026[[#This Row],[REDDITO COMPLESSIVO PROCAPITE]]),0)</f>
        <v>3629.071480565397</v>
      </c>
      <c r="O2888" s="3">
        <f>+Tabella2026[[#This Row],[DIFFERENZA REDDITO INFERIORE ALLA MEDIA DALLA MEDIA]]*Tabella2026[[#This Row],[POP_2024]]</f>
        <v>14066281.058671478</v>
      </c>
      <c r="P2888" s="3">
        <f>+Tabella2026[[#This Row],[POPOLAZIONE PER DIFFERENZA ]]/SUM(Tabella2026[[POPOLAZIONE PER DIFFERENZA ]])</f>
        <v>1.247935284389164E-4</v>
      </c>
      <c r="Q2888" s="3">
        <f>+Tabella2026[[#This Row],[INCIDENZA POPOLAZIONE PER DIFFERENZA]]*(PLAFOND-SUM(Tabella2026[CONTRIBUTO SULLA BASE DELLA POPOLAZIONE]))</f>
        <v>36739.121177270805</v>
      </c>
      <c r="R2888" s="3">
        <f>+Tabella2026[[#This Row],[CONTRIBUTO SULLA BASE DELLA POPOLAZIONE]]+Tabella2026[[#This Row],[CONTRIBUTO SULLA BASE DEL REDDITO]]</f>
        <v>56098.205553445237</v>
      </c>
      <c r="S2888" s="3">
        <f>+Tabella2026[[#This Row],[CONTRIBUTO TOTALE]]/(PLAFOND/N_TESSERE)</f>
        <v>112.19641110689048</v>
      </c>
      <c r="T2888" s="3">
        <f>+MAX(CEILING(Tabella2026[[#This Row],[preDEF1]],1),1)</f>
        <v>113</v>
      </c>
      <c r="U2888" s="9">
        <f xml:space="preserve"> IF(ROW(Tabella2026[[#This Row],[preDEF2]]) - ROW(Tabella2026[[#Headers],[preDEF2]])&lt;=ABS(SUM(Tabella2026[preDEF2])-N_TESSERE),Tabella2026[[#This Row],[preDEF2]]-1,Tabella2026[[#This Row],[preDEF2]])</f>
        <v>112</v>
      </c>
      <c r="V2888" s="21">
        <f>+Tabella2026[[#This Row],[DEF - n. card]]*(PLAFOND/N_TESSERE)</f>
        <v>56000</v>
      </c>
      <c r="W2888" s="18"/>
    </row>
    <row r="2889" spans="2:23" x14ac:dyDescent="0.25">
      <c r="B2889" s="1" t="s">
        <v>5683</v>
      </c>
      <c r="C2889" s="2">
        <v>70072</v>
      </c>
      <c r="D2889" s="1" t="s">
        <v>5684</v>
      </c>
      <c r="E2889" s="1" t="s">
        <v>345</v>
      </c>
      <c r="F2889" s="1" t="s">
        <v>344</v>
      </c>
      <c r="G2889" s="1" t="s">
        <v>4778</v>
      </c>
      <c r="H2889" s="1" t="s">
        <v>15836</v>
      </c>
      <c r="I2889" s="5">
        <v>3876</v>
      </c>
      <c r="J2889" s="5">
        <v>42621752</v>
      </c>
      <c r="K2889" s="3">
        <f>+Tabella2026[[#This Row],[POP_2024]]/SUM(Tabella2026[POP_2024])</f>
        <v>6.5757926951833028E-5</v>
      </c>
      <c r="L2889" s="3">
        <f>+Tabella2026[[#This Row],[INCIDENZA POPOLAZIONE]]*(PLAFOND/2)</f>
        <v>19359.084376174429</v>
      </c>
      <c r="M2889" s="3">
        <f>+IFERROR(Tabella2026[[#This Row],[reddito_2024]]/Tabella2026[[#This Row],[POP_2024]],"")</f>
        <v>10996.324045407637</v>
      </c>
      <c r="N2889" s="3">
        <f>+IF(Tabella2026[[#This Row],[REDDITO COMPLESSIVO PROCAPITE]]&lt;media_aggr_reddito_pc,(media_aggr_reddito_pc-Tabella2026[[#This Row],[REDDITO COMPLESSIVO PROCAPITE]]),0)</f>
        <v>6828.7420172011043</v>
      </c>
      <c r="O2889" s="3">
        <f>+Tabella2026[[#This Row],[DIFFERENZA REDDITO INFERIORE ALLA MEDIA DALLA MEDIA]]*Tabella2026[[#This Row],[POP_2024]]</f>
        <v>26468204.058671482</v>
      </c>
      <c r="P2889" s="3">
        <f>+Tabella2026[[#This Row],[POPOLAZIONE PER DIFFERENZA ]]/SUM(Tabella2026[[POPOLAZIONE PER DIFFERENZA ]])</f>
        <v>2.3482117001256814E-4</v>
      </c>
      <c r="Q2889" s="3">
        <f>+Tabella2026[[#This Row],[INCIDENZA POPOLAZIONE PER DIFFERENZA]]*(PLAFOND-SUM(Tabella2026[CONTRIBUTO SULLA BASE DELLA POPOLAZIONE]))</f>
        <v>69131.176335822835</v>
      </c>
      <c r="R2889" s="3">
        <f>+Tabella2026[[#This Row],[CONTRIBUTO SULLA BASE DELLA POPOLAZIONE]]+Tabella2026[[#This Row],[CONTRIBUTO SULLA BASE DEL REDDITO]]</f>
        <v>88490.260711997267</v>
      </c>
      <c r="S2889" s="3">
        <f>+Tabella2026[[#This Row],[CONTRIBUTO TOTALE]]/(PLAFOND/N_TESSERE)</f>
        <v>176.98052142399453</v>
      </c>
      <c r="T2889" s="3">
        <f>+MAX(CEILING(Tabella2026[[#This Row],[preDEF1]],1),1)</f>
        <v>177</v>
      </c>
      <c r="U2889" s="9">
        <f xml:space="preserve"> IF(ROW(Tabella2026[[#This Row],[preDEF2]]) - ROW(Tabella2026[[#Headers],[preDEF2]])&lt;=ABS(SUM(Tabella2026[preDEF2])-N_TESSERE),Tabella2026[[#This Row],[preDEF2]]-1,Tabella2026[[#This Row],[preDEF2]])</f>
        <v>176</v>
      </c>
      <c r="V2889" s="21">
        <f>+Tabella2026[[#This Row],[DEF - n. card]]*(PLAFOND/N_TESSERE)</f>
        <v>88000</v>
      </c>
      <c r="W2889" s="18"/>
    </row>
    <row r="2890" spans="2:23" x14ac:dyDescent="0.25">
      <c r="B2890" s="1" t="s">
        <v>5755</v>
      </c>
      <c r="C2890" s="2">
        <v>14060</v>
      </c>
      <c r="D2890" s="1" t="s">
        <v>5756</v>
      </c>
      <c r="E2890" s="1" t="s">
        <v>12</v>
      </c>
      <c r="F2890" s="1" t="s">
        <v>980</v>
      </c>
      <c r="G2890" s="1" t="s">
        <v>4778</v>
      </c>
      <c r="H2890" s="1" t="s">
        <v>15835</v>
      </c>
      <c r="I2890" s="5">
        <v>3876</v>
      </c>
      <c r="J2890" s="5">
        <v>73053154</v>
      </c>
      <c r="K2890" s="3">
        <f>+Tabella2026[[#This Row],[POP_2024]]/SUM(Tabella2026[POP_2024])</f>
        <v>6.5757926951833028E-5</v>
      </c>
      <c r="L2890" s="3">
        <f>+Tabella2026[[#This Row],[INCIDENZA POPOLAZIONE]]*(PLAFOND/2)</f>
        <v>19359.084376174429</v>
      </c>
      <c r="M2890" s="3">
        <f>+IFERROR(Tabella2026[[#This Row],[reddito_2024]]/Tabella2026[[#This Row],[POP_2024]],"")</f>
        <v>18847.562951496388</v>
      </c>
      <c r="N2890" s="3">
        <f>+IF(Tabella2026[[#This Row],[REDDITO COMPLESSIVO PROCAPITE]]&lt;media_aggr_reddito_pc,(media_aggr_reddito_pc-Tabella2026[[#This Row],[REDDITO COMPLESSIVO PROCAPITE]]),0)</f>
        <v>0</v>
      </c>
      <c r="O2890" s="3">
        <f>+Tabella2026[[#This Row],[DIFFERENZA REDDITO INFERIORE ALLA MEDIA DALLA MEDIA]]*Tabella2026[[#This Row],[POP_2024]]</f>
        <v>0</v>
      </c>
      <c r="P2890" s="3">
        <f>+Tabella2026[[#This Row],[POPOLAZIONE PER DIFFERENZA ]]/SUM(Tabella2026[[POPOLAZIONE PER DIFFERENZA ]])</f>
        <v>0</v>
      </c>
      <c r="Q2890" s="3">
        <f>+Tabella2026[[#This Row],[INCIDENZA POPOLAZIONE PER DIFFERENZA]]*(PLAFOND-SUM(Tabella2026[CONTRIBUTO SULLA BASE DELLA POPOLAZIONE]))</f>
        <v>0</v>
      </c>
      <c r="R2890" s="3">
        <f>+Tabella2026[[#This Row],[CONTRIBUTO SULLA BASE DELLA POPOLAZIONE]]+Tabella2026[[#This Row],[CONTRIBUTO SULLA BASE DEL REDDITO]]</f>
        <v>19359.084376174429</v>
      </c>
      <c r="S2890" s="3">
        <f>+Tabella2026[[#This Row],[CONTRIBUTO TOTALE]]/(PLAFOND/N_TESSERE)</f>
        <v>38.718168752348859</v>
      </c>
      <c r="T2890" s="3">
        <f>+MAX(CEILING(Tabella2026[[#This Row],[preDEF1]],1),1)</f>
        <v>39</v>
      </c>
      <c r="U2890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90" s="21">
        <f>+Tabella2026[[#This Row],[DEF - n. card]]*(PLAFOND/N_TESSERE)</f>
        <v>19000</v>
      </c>
      <c r="W2890" s="18"/>
    </row>
    <row r="2891" spans="2:23" x14ac:dyDescent="0.25">
      <c r="B2891" s="1" t="s">
        <v>5979</v>
      </c>
      <c r="C2891" s="2">
        <v>21067</v>
      </c>
      <c r="D2891" s="1" t="s">
        <v>5980</v>
      </c>
      <c r="E2891" s="1" t="s">
        <v>99</v>
      </c>
      <c r="F2891" s="1" t="s">
        <v>110</v>
      </c>
      <c r="G2891" s="1" t="s">
        <v>4778</v>
      </c>
      <c r="H2891" s="1" t="s">
        <v>15835</v>
      </c>
      <c r="I2891" s="5">
        <v>3874</v>
      </c>
      <c r="J2891" s="5">
        <v>78604116</v>
      </c>
      <c r="K2891" s="3">
        <f>+Tabella2026[[#This Row],[POP_2024]]/SUM(Tabella2026[POP_2024])</f>
        <v>6.5723996132972435E-5</v>
      </c>
      <c r="L2891" s="3">
        <f>+Tabella2026[[#This Row],[INCIDENZA POPOLAZIONE]]*(PLAFOND/2)</f>
        <v>19349.095168549986</v>
      </c>
      <c r="M2891" s="3">
        <f>+IFERROR(Tabella2026[[#This Row],[reddito_2024]]/Tabella2026[[#This Row],[POP_2024]],"")</f>
        <v>20290.169334021684</v>
      </c>
      <c r="N2891" s="3">
        <f>+IF(Tabella2026[[#This Row],[REDDITO COMPLESSIVO PROCAPITE]]&lt;media_aggr_reddito_pc,(media_aggr_reddito_pc-Tabella2026[[#This Row],[REDDITO COMPLESSIVO PROCAPITE]]),0)</f>
        <v>0</v>
      </c>
      <c r="O2891" s="3">
        <f>+Tabella2026[[#This Row],[DIFFERENZA REDDITO INFERIORE ALLA MEDIA DALLA MEDIA]]*Tabella2026[[#This Row],[POP_2024]]</f>
        <v>0</v>
      </c>
      <c r="P2891" s="3">
        <f>+Tabella2026[[#This Row],[POPOLAZIONE PER DIFFERENZA ]]/SUM(Tabella2026[[POPOLAZIONE PER DIFFERENZA ]])</f>
        <v>0</v>
      </c>
      <c r="Q2891" s="3">
        <f>+Tabella2026[[#This Row],[INCIDENZA POPOLAZIONE PER DIFFERENZA]]*(PLAFOND-SUM(Tabella2026[CONTRIBUTO SULLA BASE DELLA POPOLAZIONE]))</f>
        <v>0</v>
      </c>
      <c r="R2891" s="3">
        <f>+Tabella2026[[#This Row],[CONTRIBUTO SULLA BASE DELLA POPOLAZIONE]]+Tabella2026[[#This Row],[CONTRIBUTO SULLA BASE DEL REDDITO]]</f>
        <v>19349.095168549986</v>
      </c>
      <c r="S2891" s="3">
        <f>+Tabella2026[[#This Row],[CONTRIBUTO TOTALE]]/(PLAFOND/N_TESSERE)</f>
        <v>38.698190337099973</v>
      </c>
      <c r="T2891" s="3">
        <f>+MAX(CEILING(Tabella2026[[#This Row],[preDEF1]],1),1)</f>
        <v>39</v>
      </c>
      <c r="U2891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91" s="21">
        <f>+Tabella2026[[#This Row],[DEF - n. card]]*(PLAFOND/N_TESSERE)</f>
        <v>19000</v>
      </c>
      <c r="W2891" s="18"/>
    </row>
    <row r="2892" spans="2:23" x14ac:dyDescent="0.25">
      <c r="B2892" s="1" t="s">
        <v>6043</v>
      </c>
      <c r="C2892" s="2">
        <v>15222</v>
      </c>
      <c r="D2892" s="1" t="s">
        <v>6044</v>
      </c>
      <c r="E2892" s="1" t="s">
        <v>12</v>
      </c>
      <c r="F2892" s="1" t="s">
        <v>11</v>
      </c>
      <c r="G2892" s="1" t="s">
        <v>4778</v>
      </c>
      <c r="H2892" s="1" t="s">
        <v>15835</v>
      </c>
      <c r="I2892" s="5">
        <v>3871</v>
      </c>
      <c r="J2892" s="5">
        <v>90747909</v>
      </c>
      <c r="K2892" s="3">
        <f>+Tabella2026[[#This Row],[POP_2024]]/SUM(Tabella2026[POP_2024])</f>
        <v>6.5673099904681539E-5</v>
      </c>
      <c r="L2892" s="3">
        <f>+Tabella2026[[#This Row],[INCIDENZA POPOLAZIONE]]*(PLAFOND/2)</f>
        <v>19334.111357113317</v>
      </c>
      <c r="M2892" s="3">
        <f>+IFERROR(Tabella2026[[#This Row],[reddito_2024]]/Tabella2026[[#This Row],[POP_2024]],"")</f>
        <v>23443.014466546112</v>
      </c>
      <c r="N2892" s="3">
        <f>+IF(Tabella2026[[#This Row],[REDDITO COMPLESSIVO PROCAPITE]]&lt;media_aggr_reddito_pc,(media_aggr_reddito_pc-Tabella2026[[#This Row],[REDDITO COMPLESSIVO PROCAPITE]]),0)</f>
        <v>0</v>
      </c>
      <c r="O2892" s="3">
        <f>+Tabella2026[[#This Row],[DIFFERENZA REDDITO INFERIORE ALLA MEDIA DALLA MEDIA]]*Tabella2026[[#This Row],[POP_2024]]</f>
        <v>0</v>
      </c>
      <c r="P2892" s="3">
        <f>+Tabella2026[[#This Row],[POPOLAZIONE PER DIFFERENZA ]]/SUM(Tabella2026[[POPOLAZIONE PER DIFFERENZA ]])</f>
        <v>0</v>
      </c>
      <c r="Q2892" s="3">
        <f>+Tabella2026[[#This Row],[INCIDENZA POPOLAZIONE PER DIFFERENZA]]*(PLAFOND-SUM(Tabella2026[CONTRIBUTO SULLA BASE DELLA POPOLAZIONE]))</f>
        <v>0</v>
      </c>
      <c r="R2892" s="3">
        <f>+Tabella2026[[#This Row],[CONTRIBUTO SULLA BASE DELLA POPOLAZIONE]]+Tabella2026[[#This Row],[CONTRIBUTO SULLA BASE DEL REDDITO]]</f>
        <v>19334.111357113317</v>
      </c>
      <c r="S2892" s="3">
        <f>+Tabella2026[[#This Row],[CONTRIBUTO TOTALE]]/(PLAFOND/N_TESSERE)</f>
        <v>38.668222714226637</v>
      </c>
      <c r="T2892" s="3">
        <f>+MAX(CEILING(Tabella2026[[#This Row],[preDEF1]],1),1)</f>
        <v>39</v>
      </c>
      <c r="U2892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92" s="21">
        <f>+Tabella2026[[#This Row],[DEF - n. card]]*(PLAFOND/N_TESSERE)</f>
        <v>19000</v>
      </c>
      <c r="W2892" s="18"/>
    </row>
    <row r="2893" spans="2:23" x14ac:dyDescent="0.25">
      <c r="B2893" s="1" t="s">
        <v>5709</v>
      </c>
      <c r="C2893" s="2">
        <v>65120</v>
      </c>
      <c r="D2893" s="1" t="s">
        <v>5710</v>
      </c>
      <c r="E2893" s="1" t="s">
        <v>15</v>
      </c>
      <c r="F2893" s="1" t="s">
        <v>82</v>
      </c>
      <c r="G2893" s="1" t="s">
        <v>4778</v>
      </c>
      <c r="H2893" s="1" t="s">
        <v>15836</v>
      </c>
      <c r="I2893" s="5">
        <v>3868</v>
      </c>
      <c r="J2893" s="5">
        <v>42916723</v>
      </c>
      <c r="K2893" s="3">
        <f>+Tabella2026[[#This Row],[POP_2024]]/SUM(Tabella2026[POP_2024])</f>
        <v>6.5622203676390657E-5</v>
      </c>
      <c r="L2893" s="3">
        <f>+Tabella2026[[#This Row],[INCIDENZA POPOLAZIONE]]*(PLAFOND/2)</f>
        <v>19319.127545676653</v>
      </c>
      <c r="M2893" s="3">
        <f>+IFERROR(Tabella2026[[#This Row],[reddito_2024]]/Tabella2026[[#This Row],[POP_2024]],"")</f>
        <v>11095.326525336091</v>
      </c>
      <c r="N2893" s="3">
        <f>+IF(Tabella2026[[#This Row],[REDDITO COMPLESSIVO PROCAPITE]]&lt;media_aggr_reddito_pc,(media_aggr_reddito_pc-Tabella2026[[#This Row],[REDDITO COMPLESSIVO PROCAPITE]]),0)</f>
        <v>6729.7395372726496</v>
      </c>
      <c r="O2893" s="3">
        <f>+Tabella2026[[#This Row],[DIFFERENZA REDDITO INFERIORE ALLA MEDIA DALLA MEDIA]]*Tabella2026[[#This Row],[POP_2024]]</f>
        <v>26030632.530170608</v>
      </c>
      <c r="P2893" s="3">
        <f>+Tabella2026[[#This Row],[POPOLAZIONE PER DIFFERENZA ]]/SUM(Tabella2026[[POPOLAZIONE PER DIFFERENZA ]])</f>
        <v>2.309391137136596E-4</v>
      </c>
      <c r="Q2893" s="3">
        <f>+Tabella2026[[#This Row],[INCIDENZA POPOLAZIONE PER DIFFERENZA]]*(PLAFOND-SUM(Tabella2026[CONTRIBUTO SULLA BASE DELLA POPOLAZIONE]))</f>
        <v>67988.301872966375</v>
      </c>
      <c r="R2893" s="3">
        <f>+Tabella2026[[#This Row],[CONTRIBUTO SULLA BASE DELLA POPOLAZIONE]]+Tabella2026[[#This Row],[CONTRIBUTO SULLA BASE DEL REDDITO]]</f>
        <v>87307.429418643034</v>
      </c>
      <c r="S2893" s="3">
        <f>+Tabella2026[[#This Row],[CONTRIBUTO TOTALE]]/(PLAFOND/N_TESSERE)</f>
        <v>174.61485883728608</v>
      </c>
      <c r="T2893" s="3">
        <f>+MAX(CEILING(Tabella2026[[#This Row],[preDEF1]],1),1)</f>
        <v>175</v>
      </c>
      <c r="U2893" s="9">
        <f xml:space="preserve"> IF(ROW(Tabella2026[[#This Row],[preDEF2]]) - ROW(Tabella2026[[#Headers],[preDEF2]])&lt;=ABS(SUM(Tabella2026[preDEF2])-N_TESSERE),Tabella2026[[#This Row],[preDEF2]]-1,Tabella2026[[#This Row],[preDEF2]])</f>
        <v>174</v>
      </c>
      <c r="V2893" s="21">
        <f>+Tabella2026[[#This Row],[DEF - n. card]]*(PLAFOND/N_TESSERE)</f>
        <v>87000</v>
      </c>
      <c r="W2893" s="18"/>
    </row>
    <row r="2894" spans="2:23" x14ac:dyDescent="0.25">
      <c r="B2894" s="1" t="s">
        <v>5947</v>
      </c>
      <c r="C2894" s="2">
        <v>17196</v>
      </c>
      <c r="D2894" s="1" t="s">
        <v>5948</v>
      </c>
      <c r="E2894" s="1" t="s">
        <v>12</v>
      </c>
      <c r="F2894" s="1" t="s">
        <v>50</v>
      </c>
      <c r="G2894" s="1" t="s">
        <v>4778</v>
      </c>
      <c r="H2894" s="1" t="s">
        <v>15835</v>
      </c>
      <c r="I2894" s="5">
        <v>3866</v>
      </c>
      <c r="J2894" s="5">
        <v>76307241</v>
      </c>
      <c r="K2894" s="3">
        <f>+Tabella2026[[#This Row],[POP_2024]]/SUM(Tabella2026[POP_2024])</f>
        <v>6.5588272857530051E-5</v>
      </c>
      <c r="L2894" s="3">
        <f>+Tabella2026[[#This Row],[INCIDENZA POPOLAZIONE]]*(PLAFOND/2)</f>
        <v>19309.138338052202</v>
      </c>
      <c r="M2894" s="3">
        <f>+IFERROR(Tabella2026[[#This Row],[reddito_2024]]/Tabella2026[[#This Row],[POP_2024]],"")</f>
        <v>19738.034402483187</v>
      </c>
      <c r="N2894" s="3">
        <f>+IF(Tabella2026[[#This Row],[REDDITO COMPLESSIVO PROCAPITE]]&lt;media_aggr_reddito_pc,(media_aggr_reddito_pc-Tabella2026[[#This Row],[REDDITO COMPLESSIVO PROCAPITE]]),0)</f>
        <v>0</v>
      </c>
      <c r="O2894" s="3">
        <f>+Tabella2026[[#This Row],[DIFFERENZA REDDITO INFERIORE ALLA MEDIA DALLA MEDIA]]*Tabella2026[[#This Row],[POP_2024]]</f>
        <v>0</v>
      </c>
      <c r="P2894" s="3">
        <f>+Tabella2026[[#This Row],[POPOLAZIONE PER DIFFERENZA ]]/SUM(Tabella2026[[POPOLAZIONE PER DIFFERENZA ]])</f>
        <v>0</v>
      </c>
      <c r="Q2894" s="3">
        <f>+Tabella2026[[#This Row],[INCIDENZA POPOLAZIONE PER DIFFERENZA]]*(PLAFOND-SUM(Tabella2026[CONTRIBUTO SULLA BASE DELLA POPOLAZIONE]))</f>
        <v>0</v>
      </c>
      <c r="R2894" s="3">
        <f>+Tabella2026[[#This Row],[CONTRIBUTO SULLA BASE DELLA POPOLAZIONE]]+Tabella2026[[#This Row],[CONTRIBUTO SULLA BASE DEL REDDITO]]</f>
        <v>19309.138338052202</v>
      </c>
      <c r="S2894" s="3">
        <f>+Tabella2026[[#This Row],[CONTRIBUTO TOTALE]]/(PLAFOND/N_TESSERE)</f>
        <v>38.618276676104401</v>
      </c>
      <c r="T2894" s="3">
        <f>+MAX(CEILING(Tabella2026[[#This Row],[preDEF1]],1),1)</f>
        <v>39</v>
      </c>
      <c r="U2894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94" s="21">
        <f>+Tabella2026[[#This Row],[DEF - n. card]]*(PLAFOND/N_TESSERE)</f>
        <v>19000</v>
      </c>
      <c r="W2894" s="18"/>
    </row>
    <row r="2895" spans="2:23" x14ac:dyDescent="0.25">
      <c r="B2895" s="1" t="s">
        <v>6033</v>
      </c>
      <c r="C2895" s="2">
        <v>18093</v>
      </c>
      <c r="D2895" s="1" t="s">
        <v>6034</v>
      </c>
      <c r="E2895" s="1" t="s">
        <v>12</v>
      </c>
      <c r="F2895" s="1" t="s">
        <v>195</v>
      </c>
      <c r="G2895" s="1" t="s">
        <v>4778</v>
      </c>
      <c r="H2895" s="1" t="s">
        <v>15835</v>
      </c>
      <c r="I2895" s="5">
        <v>3861</v>
      </c>
      <c r="J2895" s="5">
        <v>72191106</v>
      </c>
      <c r="K2895" s="3">
        <f>+Tabella2026[[#This Row],[POP_2024]]/SUM(Tabella2026[POP_2024])</f>
        <v>6.5503445810378562E-5</v>
      </c>
      <c r="L2895" s="3">
        <f>+Tabella2026[[#This Row],[INCIDENZA POPOLAZIONE]]*(PLAFOND/2)</f>
        <v>19284.16531899109</v>
      </c>
      <c r="M2895" s="3">
        <f>+IFERROR(Tabella2026[[#This Row],[reddito_2024]]/Tabella2026[[#This Row],[POP_2024]],"")</f>
        <v>18697.515151515152</v>
      </c>
      <c r="N2895" s="3">
        <f>+IF(Tabella2026[[#This Row],[REDDITO COMPLESSIVO PROCAPITE]]&lt;media_aggr_reddito_pc,(media_aggr_reddito_pc-Tabella2026[[#This Row],[REDDITO COMPLESSIVO PROCAPITE]]),0)</f>
        <v>0</v>
      </c>
      <c r="O2895" s="3">
        <f>+Tabella2026[[#This Row],[DIFFERENZA REDDITO INFERIORE ALLA MEDIA DALLA MEDIA]]*Tabella2026[[#This Row],[POP_2024]]</f>
        <v>0</v>
      </c>
      <c r="P2895" s="3">
        <f>+Tabella2026[[#This Row],[POPOLAZIONE PER DIFFERENZA ]]/SUM(Tabella2026[[POPOLAZIONE PER DIFFERENZA ]])</f>
        <v>0</v>
      </c>
      <c r="Q2895" s="3">
        <f>+Tabella2026[[#This Row],[INCIDENZA POPOLAZIONE PER DIFFERENZA]]*(PLAFOND-SUM(Tabella2026[CONTRIBUTO SULLA BASE DELLA POPOLAZIONE]))</f>
        <v>0</v>
      </c>
      <c r="R2895" s="3">
        <f>+Tabella2026[[#This Row],[CONTRIBUTO SULLA BASE DELLA POPOLAZIONE]]+Tabella2026[[#This Row],[CONTRIBUTO SULLA BASE DEL REDDITO]]</f>
        <v>19284.16531899109</v>
      </c>
      <c r="S2895" s="3">
        <f>+Tabella2026[[#This Row],[CONTRIBUTO TOTALE]]/(PLAFOND/N_TESSERE)</f>
        <v>38.568330637982179</v>
      </c>
      <c r="T2895" s="3">
        <f>+MAX(CEILING(Tabella2026[[#This Row],[preDEF1]],1),1)</f>
        <v>39</v>
      </c>
      <c r="U2895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95" s="21">
        <f>+Tabella2026[[#This Row],[DEF - n. card]]*(PLAFOND/N_TESSERE)</f>
        <v>19000</v>
      </c>
      <c r="W2895" s="18"/>
    </row>
    <row r="2896" spans="2:23" x14ac:dyDescent="0.25">
      <c r="B2896" s="1" t="s">
        <v>5725</v>
      </c>
      <c r="C2896" s="2">
        <v>60055</v>
      </c>
      <c r="D2896" s="1" t="s">
        <v>5726</v>
      </c>
      <c r="E2896" s="1" t="s">
        <v>8</v>
      </c>
      <c r="F2896" s="1" t="s">
        <v>397</v>
      </c>
      <c r="G2896" s="1" t="s">
        <v>4778</v>
      </c>
      <c r="H2896" s="1" t="s">
        <v>15834</v>
      </c>
      <c r="I2896" s="5">
        <v>3860</v>
      </c>
      <c r="J2896" s="5">
        <v>47437321</v>
      </c>
      <c r="K2896" s="3">
        <f>+Tabella2026[[#This Row],[POP_2024]]/SUM(Tabella2026[POP_2024])</f>
        <v>6.5486480400948273E-5</v>
      </c>
      <c r="L2896" s="3">
        <f>+Tabella2026[[#This Row],[INCIDENZA POPOLAZIONE]]*(PLAFOND/2)</f>
        <v>19279.170715178872</v>
      </c>
      <c r="M2896" s="3">
        <f>+IFERROR(Tabella2026[[#This Row],[reddito_2024]]/Tabella2026[[#This Row],[POP_2024]],"")</f>
        <v>12289.461398963731</v>
      </c>
      <c r="N2896" s="3">
        <f>+IF(Tabella2026[[#This Row],[REDDITO COMPLESSIVO PROCAPITE]]&lt;media_aggr_reddito_pc,(media_aggr_reddito_pc-Tabella2026[[#This Row],[REDDITO COMPLESSIVO PROCAPITE]]),0)</f>
        <v>5535.6046636450101</v>
      </c>
      <c r="O2896" s="3">
        <f>+Tabella2026[[#This Row],[DIFFERENZA REDDITO INFERIORE ALLA MEDIA DALLA MEDIA]]*Tabella2026[[#This Row],[POP_2024]]</f>
        <v>21367434.001669738</v>
      </c>
      <c r="P2896" s="3">
        <f>+Tabella2026[[#This Row],[POPOLAZIONE PER DIFFERENZA ]]/SUM(Tabella2026[[POPOLAZIONE PER DIFFERENZA ]])</f>
        <v>1.8956805083246981E-4</v>
      </c>
      <c r="Q2896" s="3">
        <f>+Tabella2026[[#This Row],[INCIDENZA POPOLAZIONE PER DIFFERENZA]]*(PLAFOND-SUM(Tabella2026[CONTRIBUTO SULLA BASE DELLA POPOLAZIONE]))</f>
        <v>55808.691989041217</v>
      </c>
      <c r="R2896" s="3">
        <f>+Tabella2026[[#This Row],[CONTRIBUTO SULLA BASE DELLA POPOLAZIONE]]+Tabella2026[[#This Row],[CONTRIBUTO SULLA BASE DEL REDDITO]]</f>
        <v>75087.862704220082</v>
      </c>
      <c r="S2896" s="3">
        <f>+Tabella2026[[#This Row],[CONTRIBUTO TOTALE]]/(PLAFOND/N_TESSERE)</f>
        <v>150.17572540844017</v>
      </c>
      <c r="T2896" s="3">
        <f>+MAX(CEILING(Tabella2026[[#This Row],[preDEF1]],1),1)</f>
        <v>151</v>
      </c>
      <c r="U2896" s="9">
        <f xml:space="preserve"> IF(ROW(Tabella2026[[#This Row],[preDEF2]]) - ROW(Tabella2026[[#Headers],[preDEF2]])&lt;=ABS(SUM(Tabella2026[preDEF2])-N_TESSERE),Tabella2026[[#This Row],[preDEF2]]-1,Tabella2026[[#This Row],[preDEF2]])</f>
        <v>150</v>
      </c>
      <c r="V2896" s="21">
        <f>+Tabella2026[[#This Row],[DEF - n. card]]*(PLAFOND/N_TESSERE)</f>
        <v>75000</v>
      </c>
      <c r="W2896" s="18"/>
    </row>
    <row r="2897" spans="2:23" x14ac:dyDescent="0.25">
      <c r="B2897" s="1" t="s">
        <v>5759</v>
      </c>
      <c r="C2897" s="2">
        <v>69090</v>
      </c>
      <c r="D2897" s="1" t="s">
        <v>5760</v>
      </c>
      <c r="E2897" s="1" t="s">
        <v>96</v>
      </c>
      <c r="F2897" s="1" t="s">
        <v>328</v>
      </c>
      <c r="G2897" s="1" t="s">
        <v>4778</v>
      </c>
      <c r="H2897" s="1" t="s">
        <v>15836</v>
      </c>
      <c r="I2897" s="5">
        <v>3860</v>
      </c>
      <c r="J2897" s="5">
        <v>49766537</v>
      </c>
      <c r="K2897" s="3">
        <f>+Tabella2026[[#This Row],[POP_2024]]/SUM(Tabella2026[POP_2024])</f>
        <v>6.5486480400948273E-5</v>
      </c>
      <c r="L2897" s="3">
        <f>+Tabella2026[[#This Row],[INCIDENZA POPOLAZIONE]]*(PLAFOND/2)</f>
        <v>19279.170715178872</v>
      </c>
      <c r="M2897" s="3">
        <f>+IFERROR(Tabella2026[[#This Row],[reddito_2024]]/Tabella2026[[#This Row],[POP_2024]],"")</f>
        <v>12892.885233160621</v>
      </c>
      <c r="N2897" s="3">
        <f>+IF(Tabella2026[[#This Row],[REDDITO COMPLESSIVO PROCAPITE]]&lt;media_aggr_reddito_pc,(media_aggr_reddito_pc-Tabella2026[[#This Row],[REDDITO COMPLESSIVO PROCAPITE]]),0)</f>
        <v>4932.1808294481198</v>
      </c>
      <c r="O2897" s="3">
        <f>+Tabella2026[[#This Row],[DIFFERENZA REDDITO INFERIORE ALLA MEDIA DALLA MEDIA]]*Tabella2026[[#This Row],[POP_2024]]</f>
        <v>19038218.001669742</v>
      </c>
      <c r="P2897" s="3">
        <f>+Tabella2026[[#This Row],[POPOLAZIONE PER DIFFERENZA ]]/SUM(Tabella2026[[POPOLAZIONE PER DIFFERENZA ]])</f>
        <v>1.6890366328582769E-4</v>
      </c>
      <c r="Q2897" s="3">
        <f>+Tabella2026[[#This Row],[INCIDENZA POPOLAZIONE PER DIFFERENZA]]*(PLAFOND-SUM(Tabella2026[CONTRIBUTO SULLA BASE DELLA POPOLAZIONE]))</f>
        <v>49725.111793600408</v>
      </c>
      <c r="R2897" s="3">
        <f>+Tabella2026[[#This Row],[CONTRIBUTO SULLA BASE DELLA POPOLAZIONE]]+Tabella2026[[#This Row],[CONTRIBUTO SULLA BASE DEL REDDITO]]</f>
        <v>69004.282508779288</v>
      </c>
      <c r="S2897" s="3">
        <f>+Tabella2026[[#This Row],[CONTRIBUTO TOTALE]]/(PLAFOND/N_TESSERE)</f>
        <v>138.00856501755857</v>
      </c>
      <c r="T2897" s="3">
        <f>+MAX(CEILING(Tabella2026[[#This Row],[preDEF1]],1),1)</f>
        <v>139</v>
      </c>
      <c r="U2897" s="9">
        <f xml:space="preserve"> IF(ROW(Tabella2026[[#This Row],[preDEF2]]) - ROW(Tabella2026[[#Headers],[preDEF2]])&lt;=ABS(SUM(Tabella2026[preDEF2])-N_TESSERE),Tabella2026[[#This Row],[preDEF2]]-1,Tabella2026[[#This Row],[preDEF2]])</f>
        <v>138</v>
      </c>
      <c r="V2897" s="21">
        <f>+Tabella2026[[#This Row],[DEF - n. card]]*(PLAFOND/N_TESSERE)</f>
        <v>69000</v>
      </c>
      <c r="W2897" s="18"/>
    </row>
    <row r="2898" spans="2:23" x14ac:dyDescent="0.25">
      <c r="B2898" s="1" t="s">
        <v>5739</v>
      </c>
      <c r="C2898" s="2">
        <v>12128</v>
      </c>
      <c r="D2898" s="1" t="s">
        <v>5740</v>
      </c>
      <c r="E2898" s="1" t="s">
        <v>12</v>
      </c>
      <c r="F2898" s="1" t="s">
        <v>157</v>
      </c>
      <c r="G2898" s="1" t="s">
        <v>4778</v>
      </c>
      <c r="H2898" s="1" t="s">
        <v>15835</v>
      </c>
      <c r="I2898" s="5">
        <v>3859</v>
      </c>
      <c r="J2898" s="5">
        <v>78973714</v>
      </c>
      <c r="K2898" s="3">
        <f>+Tabella2026[[#This Row],[POP_2024]]/SUM(Tabella2026[POP_2024])</f>
        <v>6.546951499151797E-5</v>
      </c>
      <c r="L2898" s="3">
        <f>+Tabella2026[[#This Row],[INCIDENZA POPOLAZIONE]]*(PLAFOND/2)</f>
        <v>19274.176111366647</v>
      </c>
      <c r="M2898" s="3">
        <f>+IFERROR(Tabella2026[[#This Row],[reddito_2024]]/Tabella2026[[#This Row],[POP_2024]],"")</f>
        <v>20464.813164032133</v>
      </c>
      <c r="N2898" s="3">
        <f>+IF(Tabella2026[[#This Row],[REDDITO COMPLESSIVO PROCAPITE]]&lt;media_aggr_reddito_pc,(media_aggr_reddito_pc-Tabella2026[[#This Row],[REDDITO COMPLESSIVO PROCAPITE]]),0)</f>
        <v>0</v>
      </c>
      <c r="O2898" s="3">
        <f>+Tabella2026[[#This Row],[DIFFERENZA REDDITO INFERIORE ALLA MEDIA DALLA MEDIA]]*Tabella2026[[#This Row],[POP_2024]]</f>
        <v>0</v>
      </c>
      <c r="P2898" s="3">
        <f>+Tabella2026[[#This Row],[POPOLAZIONE PER DIFFERENZA ]]/SUM(Tabella2026[[POPOLAZIONE PER DIFFERENZA ]])</f>
        <v>0</v>
      </c>
      <c r="Q2898" s="3">
        <f>+Tabella2026[[#This Row],[INCIDENZA POPOLAZIONE PER DIFFERENZA]]*(PLAFOND-SUM(Tabella2026[CONTRIBUTO SULLA BASE DELLA POPOLAZIONE]))</f>
        <v>0</v>
      </c>
      <c r="R2898" s="3">
        <f>+Tabella2026[[#This Row],[CONTRIBUTO SULLA BASE DELLA POPOLAZIONE]]+Tabella2026[[#This Row],[CONTRIBUTO SULLA BASE DEL REDDITO]]</f>
        <v>19274.176111366647</v>
      </c>
      <c r="S2898" s="3">
        <f>+Tabella2026[[#This Row],[CONTRIBUTO TOTALE]]/(PLAFOND/N_TESSERE)</f>
        <v>38.548352222733293</v>
      </c>
      <c r="T2898" s="3">
        <f>+MAX(CEILING(Tabella2026[[#This Row],[preDEF1]],1),1)</f>
        <v>39</v>
      </c>
      <c r="U2898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98" s="21">
        <f>+Tabella2026[[#This Row],[DEF - n. card]]*(PLAFOND/N_TESSERE)</f>
        <v>19000</v>
      </c>
      <c r="W2898" s="18"/>
    </row>
    <row r="2899" spans="2:23" x14ac:dyDescent="0.25">
      <c r="B2899" s="1" t="s">
        <v>5695</v>
      </c>
      <c r="C2899" s="2">
        <v>64002</v>
      </c>
      <c r="D2899" s="1" t="s">
        <v>5696</v>
      </c>
      <c r="E2899" s="1" t="s">
        <v>15</v>
      </c>
      <c r="F2899" s="1" t="s">
        <v>290</v>
      </c>
      <c r="G2899" s="1" t="s">
        <v>4778</v>
      </c>
      <c r="H2899" s="1" t="s">
        <v>15836</v>
      </c>
      <c r="I2899" s="5">
        <v>3857</v>
      </c>
      <c r="J2899" s="5">
        <v>42358509</v>
      </c>
      <c r="K2899" s="3">
        <f>+Tabella2026[[#This Row],[POP_2024]]/SUM(Tabella2026[POP_2024])</f>
        <v>6.5435584172657377E-5</v>
      </c>
      <c r="L2899" s="3">
        <f>+Tabella2026[[#This Row],[INCIDENZA POPOLAZIONE]]*(PLAFOND/2)</f>
        <v>19264.186903742204</v>
      </c>
      <c r="M2899" s="3">
        <f>+IFERROR(Tabella2026[[#This Row],[reddito_2024]]/Tabella2026[[#This Row],[POP_2024]],"")</f>
        <v>10982.242416385792</v>
      </c>
      <c r="N2899" s="3">
        <f>+IF(Tabella2026[[#This Row],[REDDITO COMPLESSIVO PROCAPITE]]&lt;media_aggr_reddito_pc,(media_aggr_reddito_pc-Tabella2026[[#This Row],[REDDITO COMPLESSIVO PROCAPITE]]),0)</f>
        <v>6842.8236462229488</v>
      </c>
      <c r="O2899" s="3">
        <f>+Tabella2026[[#This Row],[DIFFERENZA REDDITO INFERIORE ALLA MEDIA DALLA MEDIA]]*Tabella2026[[#This Row],[POP_2024]]</f>
        <v>26392770.803481914</v>
      </c>
      <c r="P2899" s="3">
        <f>+Tabella2026[[#This Row],[POPOLAZIONE PER DIFFERENZA ]]/SUM(Tabella2026[[POPOLAZIONE PER DIFFERENZA ]])</f>
        <v>2.3415193967105325E-4</v>
      </c>
      <c r="Q2899" s="3">
        <f>+Tabella2026[[#This Row],[INCIDENZA POPOLAZIONE PER DIFFERENZA]]*(PLAFOND-SUM(Tabella2026[CONTRIBUTO SULLA BASE DELLA POPOLAZIONE]))</f>
        <v>68934.1554252036</v>
      </c>
      <c r="R2899" s="3">
        <f>+Tabella2026[[#This Row],[CONTRIBUTO SULLA BASE DELLA POPOLAZIONE]]+Tabella2026[[#This Row],[CONTRIBUTO SULLA BASE DEL REDDITO]]</f>
        <v>88198.342328945801</v>
      </c>
      <c r="S2899" s="3">
        <f>+Tabella2026[[#This Row],[CONTRIBUTO TOTALE]]/(PLAFOND/N_TESSERE)</f>
        <v>176.3966846578916</v>
      </c>
      <c r="T2899" s="3">
        <f>+MAX(CEILING(Tabella2026[[#This Row],[preDEF1]],1),1)</f>
        <v>177</v>
      </c>
      <c r="U2899" s="9">
        <f xml:space="preserve"> IF(ROW(Tabella2026[[#This Row],[preDEF2]]) - ROW(Tabella2026[[#Headers],[preDEF2]])&lt;=ABS(SUM(Tabella2026[preDEF2])-N_TESSERE),Tabella2026[[#This Row],[preDEF2]]-1,Tabella2026[[#This Row],[preDEF2]])</f>
        <v>176</v>
      </c>
      <c r="V2899" s="21">
        <f>+Tabella2026[[#This Row],[DEF - n. card]]*(PLAFOND/N_TESSERE)</f>
        <v>88000</v>
      </c>
      <c r="W2899" s="18"/>
    </row>
    <row r="2900" spans="2:23" x14ac:dyDescent="0.25">
      <c r="B2900" s="1" t="s">
        <v>5825</v>
      </c>
      <c r="C2900" s="2">
        <v>76013</v>
      </c>
      <c r="D2900" s="1" t="s">
        <v>5826</v>
      </c>
      <c r="E2900" s="1" t="s">
        <v>213</v>
      </c>
      <c r="F2900" s="1" t="s">
        <v>212</v>
      </c>
      <c r="G2900" s="1" t="s">
        <v>4778</v>
      </c>
      <c r="H2900" s="1" t="s">
        <v>15836</v>
      </c>
      <c r="I2900" s="5">
        <v>3855</v>
      </c>
      <c r="J2900" s="5">
        <v>49884753</v>
      </c>
      <c r="K2900" s="3">
        <f>+Tabella2026[[#This Row],[POP_2024]]/SUM(Tabella2026[POP_2024])</f>
        <v>6.5401653353796784E-5</v>
      </c>
      <c r="L2900" s="3">
        <f>+Tabella2026[[#This Row],[INCIDENZA POPOLAZIONE]]*(PLAFOND/2)</f>
        <v>19254.197696117757</v>
      </c>
      <c r="M2900" s="3">
        <f>+IFERROR(Tabella2026[[#This Row],[reddito_2024]]/Tabella2026[[#This Row],[POP_2024]],"")</f>
        <v>12940.273151750973</v>
      </c>
      <c r="N2900" s="3">
        <f>+IF(Tabella2026[[#This Row],[REDDITO COMPLESSIVO PROCAPITE]]&lt;media_aggr_reddito_pc,(media_aggr_reddito_pc-Tabella2026[[#This Row],[REDDITO COMPLESSIVO PROCAPITE]]),0)</f>
        <v>4884.7929108577682</v>
      </c>
      <c r="O2900" s="3">
        <f>+Tabella2026[[#This Row],[DIFFERENZA REDDITO INFERIORE ALLA MEDIA DALLA MEDIA]]*Tabella2026[[#This Row],[POP_2024]]</f>
        <v>18830876.671356697</v>
      </c>
      <c r="P2900" s="3">
        <f>+Tabella2026[[#This Row],[POPOLAZIONE PER DIFFERENZA ]]/SUM(Tabella2026[[POPOLAZIONE PER DIFFERENZA ]])</f>
        <v>1.6706416810632305E-4</v>
      </c>
      <c r="Q2900" s="3">
        <f>+Tabella2026[[#This Row],[INCIDENZA POPOLAZIONE PER DIFFERENZA]]*(PLAFOND-SUM(Tabella2026[CONTRIBUTO SULLA BASE DELLA POPOLAZIONE]))</f>
        <v>49183.565792375623</v>
      </c>
      <c r="R2900" s="3">
        <f>+Tabella2026[[#This Row],[CONTRIBUTO SULLA BASE DELLA POPOLAZIONE]]+Tabella2026[[#This Row],[CONTRIBUTO SULLA BASE DEL REDDITO]]</f>
        <v>68437.76348849338</v>
      </c>
      <c r="S2900" s="3">
        <f>+Tabella2026[[#This Row],[CONTRIBUTO TOTALE]]/(PLAFOND/N_TESSERE)</f>
        <v>136.87552697698675</v>
      </c>
      <c r="T2900" s="3">
        <f>+MAX(CEILING(Tabella2026[[#This Row],[preDEF1]],1),1)</f>
        <v>137</v>
      </c>
      <c r="U2900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2900" s="21">
        <f>+Tabella2026[[#This Row],[DEF - n. card]]*(PLAFOND/N_TESSERE)</f>
        <v>68000</v>
      </c>
      <c r="W2900" s="18"/>
    </row>
    <row r="2901" spans="2:23" x14ac:dyDescent="0.25">
      <c r="B2901" s="1" t="s">
        <v>5849</v>
      </c>
      <c r="C2901" s="2">
        <v>98054</v>
      </c>
      <c r="D2901" s="1" t="s">
        <v>5850</v>
      </c>
      <c r="E2901" s="1" t="s">
        <v>12</v>
      </c>
      <c r="F2901" s="1" t="s">
        <v>389</v>
      </c>
      <c r="G2901" s="1" t="s">
        <v>4778</v>
      </c>
      <c r="H2901" s="1" t="s">
        <v>15835</v>
      </c>
      <c r="I2901" s="5">
        <v>3855</v>
      </c>
      <c r="J2901" s="5">
        <v>71934676</v>
      </c>
      <c r="K2901" s="3">
        <f>+Tabella2026[[#This Row],[POP_2024]]/SUM(Tabella2026[POP_2024])</f>
        <v>6.5401653353796784E-5</v>
      </c>
      <c r="L2901" s="3">
        <f>+Tabella2026[[#This Row],[INCIDENZA POPOLAZIONE]]*(PLAFOND/2)</f>
        <v>19254.197696117757</v>
      </c>
      <c r="M2901" s="3">
        <f>+IFERROR(Tabella2026[[#This Row],[reddito_2024]]/Tabella2026[[#This Row],[POP_2024]],"")</f>
        <v>18660.097535667963</v>
      </c>
      <c r="N2901" s="3">
        <f>+IF(Tabella2026[[#This Row],[REDDITO COMPLESSIVO PROCAPITE]]&lt;media_aggr_reddito_pc,(media_aggr_reddito_pc-Tabella2026[[#This Row],[REDDITO COMPLESSIVO PROCAPITE]]),0)</f>
        <v>0</v>
      </c>
      <c r="O2901" s="3">
        <f>+Tabella2026[[#This Row],[DIFFERENZA REDDITO INFERIORE ALLA MEDIA DALLA MEDIA]]*Tabella2026[[#This Row],[POP_2024]]</f>
        <v>0</v>
      </c>
      <c r="P2901" s="3">
        <f>+Tabella2026[[#This Row],[POPOLAZIONE PER DIFFERENZA ]]/SUM(Tabella2026[[POPOLAZIONE PER DIFFERENZA ]])</f>
        <v>0</v>
      </c>
      <c r="Q2901" s="3">
        <f>+Tabella2026[[#This Row],[INCIDENZA POPOLAZIONE PER DIFFERENZA]]*(PLAFOND-SUM(Tabella2026[CONTRIBUTO SULLA BASE DELLA POPOLAZIONE]))</f>
        <v>0</v>
      </c>
      <c r="R2901" s="3">
        <f>+Tabella2026[[#This Row],[CONTRIBUTO SULLA BASE DELLA POPOLAZIONE]]+Tabella2026[[#This Row],[CONTRIBUTO SULLA BASE DEL REDDITO]]</f>
        <v>19254.197696117757</v>
      </c>
      <c r="S2901" s="3">
        <f>+Tabella2026[[#This Row],[CONTRIBUTO TOTALE]]/(PLAFOND/N_TESSERE)</f>
        <v>38.508395392235514</v>
      </c>
      <c r="T2901" s="3">
        <f>+MAX(CEILING(Tabella2026[[#This Row],[preDEF1]],1),1)</f>
        <v>39</v>
      </c>
      <c r="U2901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901" s="21">
        <f>+Tabella2026[[#This Row],[DEF - n. card]]*(PLAFOND/N_TESSERE)</f>
        <v>19000</v>
      </c>
      <c r="W2901" s="18"/>
    </row>
    <row r="2902" spans="2:23" x14ac:dyDescent="0.25">
      <c r="B2902" s="1" t="s">
        <v>5875</v>
      </c>
      <c r="C2902" s="2">
        <v>97020</v>
      </c>
      <c r="D2902" s="1" t="s">
        <v>5876</v>
      </c>
      <c r="E2902" s="1" t="s">
        <v>12</v>
      </c>
      <c r="F2902" s="1" t="s">
        <v>362</v>
      </c>
      <c r="G2902" s="1" t="s">
        <v>4778</v>
      </c>
      <c r="H2902" s="1" t="s">
        <v>15835</v>
      </c>
      <c r="I2902" s="5">
        <v>3853</v>
      </c>
      <c r="J2902" s="5">
        <v>79644697</v>
      </c>
      <c r="K2902" s="3">
        <f>+Tabella2026[[#This Row],[POP_2024]]/SUM(Tabella2026[POP_2024])</f>
        <v>6.5367722534936192E-5</v>
      </c>
      <c r="L2902" s="3">
        <f>+Tabella2026[[#This Row],[INCIDENZA POPOLAZIONE]]*(PLAFOND/2)</f>
        <v>19244.208488493314</v>
      </c>
      <c r="M2902" s="3">
        <f>+IFERROR(Tabella2026[[#This Row],[reddito_2024]]/Tabella2026[[#This Row],[POP_2024]],"")</f>
        <v>20670.827147677133</v>
      </c>
      <c r="N2902" s="3">
        <f>+IF(Tabella2026[[#This Row],[REDDITO COMPLESSIVO PROCAPITE]]&lt;media_aggr_reddito_pc,(media_aggr_reddito_pc-Tabella2026[[#This Row],[REDDITO COMPLESSIVO PROCAPITE]]),0)</f>
        <v>0</v>
      </c>
      <c r="O2902" s="3">
        <f>+Tabella2026[[#This Row],[DIFFERENZA REDDITO INFERIORE ALLA MEDIA DALLA MEDIA]]*Tabella2026[[#This Row],[POP_2024]]</f>
        <v>0</v>
      </c>
      <c r="P2902" s="3">
        <f>+Tabella2026[[#This Row],[POPOLAZIONE PER DIFFERENZA ]]/SUM(Tabella2026[[POPOLAZIONE PER DIFFERENZA ]])</f>
        <v>0</v>
      </c>
      <c r="Q2902" s="3">
        <f>+Tabella2026[[#This Row],[INCIDENZA POPOLAZIONE PER DIFFERENZA]]*(PLAFOND-SUM(Tabella2026[CONTRIBUTO SULLA BASE DELLA POPOLAZIONE]))</f>
        <v>0</v>
      </c>
      <c r="R2902" s="3">
        <f>+Tabella2026[[#This Row],[CONTRIBUTO SULLA BASE DELLA POPOLAZIONE]]+Tabella2026[[#This Row],[CONTRIBUTO SULLA BASE DEL REDDITO]]</f>
        <v>19244.208488493314</v>
      </c>
      <c r="S2902" s="3">
        <f>+Tabella2026[[#This Row],[CONTRIBUTO TOTALE]]/(PLAFOND/N_TESSERE)</f>
        <v>38.488416976986628</v>
      </c>
      <c r="T2902" s="3">
        <f>+MAX(CEILING(Tabella2026[[#This Row],[preDEF1]],1),1)</f>
        <v>39</v>
      </c>
      <c r="U2902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902" s="21">
        <f>+Tabella2026[[#This Row],[DEF - n. card]]*(PLAFOND/N_TESSERE)</f>
        <v>19000</v>
      </c>
      <c r="W2902" s="18"/>
    </row>
    <row r="2903" spans="2:23" x14ac:dyDescent="0.25">
      <c r="B2903" s="1" t="s">
        <v>7223</v>
      </c>
      <c r="C2903" s="2">
        <v>78055</v>
      </c>
      <c r="D2903" s="1" t="s">
        <v>7224</v>
      </c>
      <c r="E2903" s="1" t="s">
        <v>61</v>
      </c>
      <c r="F2903" s="1" t="s">
        <v>178</v>
      </c>
      <c r="G2903" s="1" t="s">
        <v>4778</v>
      </c>
      <c r="H2903" s="1" t="s">
        <v>15836</v>
      </c>
      <c r="I2903" s="5">
        <v>3851</v>
      </c>
      <c r="J2903" s="5">
        <v>27882275</v>
      </c>
      <c r="K2903" s="3">
        <f>+Tabella2026[[#This Row],[POP_2024]]/SUM(Tabella2026[POP_2024])</f>
        <v>6.5333791716075599E-5</v>
      </c>
      <c r="L2903" s="3">
        <f>+Tabella2026[[#This Row],[INCIDENZA POPOLAZIONE]]*(PLAFOND/2)</f>
        <v>19234.219280868871</v>
      </c>
      <c r="M2903" s="3">
        <f>+IFERROR(Tabella2026[[#This Row],[reddito_2024]]/Tabella2026[[#This Row],[POP_2024]],"")</f>
        <v>7240.2687613606859</v>
      </c>
      <c r="N2903" s="3">
        <f>+IF(Tabella2026[[#This Row],[REDDITO COMPLESSIVO PROCAPITE]]&lt;media_aggr_reddito_pc,(media_aggr_reddito_pc-Tabella2026[[#This Row],[REDDITO COMPLESSIVO PROCAPITE]]),0)</f>
        <v>10584.797301248054</v>
      </c>
      <c r="O2903" s="3">
        <f>+Tabella2026[[#This Row],[DIFFERENZA REDDITO INFERIORE ALLA MEDIA DALLA MEDIA]]*Tabella2026[[#This Row],[POP_2024]]</f>
        <v>40762054.407106258</v>
      </c>
      <c r="P2903" s="3">
        <f>+Tabella2026[[#This Row],[POPOLAZIONE PER DIFFERENZA ]]/SUM(Tabella2026[[POPOLAZIONE PER DIFFERENZA ]])</f>
        <v>3.6163365246750666E-4</v>
      </c>
      <c r="Q2903" s="3">
        <f>+Tabella2026[[#This Row],[INCIDENZA POPOLAZIONE PER DIFFERENZA]]*(PLAFOND-SUM(Tabella2026[CONTRIBUTO SULLA BASE DELLA POPOLAZIONE]))</f>
        <v>106464.67606119504</v>
      </c>
      <c r="R2903" s="3">
        <f>+Tabella2026[[#This Row],[CONTRIBUTO SULLA BASE DELLA POPOLAZIONE]]+Tabella2026[[#This Row],[CONTRIBUTO SULLA BASE DEL REDDITO]]</f>
        <v>125698.89534206392</v>
      </c>
      <c r="S2903" s="3">
        <f>+Tabella2026[[#This Row],[CONTRIBUTO TOTALE]]/(PLAFOND/N_TESSERE)</f>
        <v>251.39779068412784</v>
      </c>
      <c r="T2903" s="3">
        <f>+MAX(CEILING(Tabella2026[[#This Row],[preDEF1]],1),1)</f>
        <v>252</v>
      </c>
      <c r="U2903" s="9">
        <f xml:space="preserve"> IF(ROW(Tabella2026[[#This Row],[preDEF2]]) - ROW(Tabella2026[[#Headers],[preDEF2]])&lt;=ABS(SUM(Tabella2026[preDEF2])-N_TESSERE),Tabella2026[[#This Row],[preDEF2]]-1,Tabella2026[[#This Row],[preDEF2]])</f>
        <v>251</v>
      </c>
      <c r="V2903" s="21">
        <f>+Tabella2026[[#This Row],[DEF - n. card]]*(PLAFOND/N_TESSERE)</f>
        <v>125500</v>
      </c>
      <c r="W2903" s="18"/>
    </row>
    <row r="2904" spans="2:23" x14ac:dyDescent="0.25">
      <c r="B2904" s="1" t="s">
        <v>5771</v>
      </c>
      <c r="C2904" s="2">
        <v>6151</v>
      </c>
      <c r="D2904" s="1" t="s">
        <v>5772</v>
      </c>
      <c r="E2904" s="1" t="s">
        <v>18</v>
      </c>
      <c r="F2904" s="1" t="s">
        <v>138</v>
      </c>
      <c r="G2904" s="1" t="s">
        <v>4778</v>
      </c>
      <c r="H2904" s="1" t="s">
        <v>15835</v>
      </c>
      <c r="I2904" s="5">
        <v>3850</v>
      </c>
      <c r="J2904" s="5">
        <v>70192658</v>
      </c>
      <c r="K2904" s="3">
        <f>+Tabella2026[[#This Row],[POP_2024]]/SUM(Tabella2026[POP_2024])</f>
        <v>6.5316826306645296E-5</v>
      </c>
      <c r="L2904" s="3">
        <f>+Tabella2026[[#This Row],[INCIDENZA POPOLAZIONE]]*(PLAFOND/2)</f>
        <v>19229.224677056645</v>
      </c>
      <c r="M2904" s="3">
        <f>+IFERROR(Tabella2026[[#This Row],[reddito_2024]]/Tabella2026[[#This Row],[POP_2024]],"")</f>
        <v>18231.859220779221</v>
      </c>
      <c r="N2904" s="3">
        <f>+IF(Tabella2026[[#This Row],[REDDITO COMPLESSIVO PROCAPITE]]&lt;media_aggr_reddito_pc,(media_aggr_reddito_pc-Tabella2026[[#This Row],[REDDITO COMPLESSIVO PROCAPITE]]),0)</f>
        <v>0</v>
      </c>
      <c r="O2904" s="3">
        <f>+Tabella2026[[#This Row],[DIFFERENZA REDDITO INFERIORE ALLA MEDIA DALLA MEDIA]]*Tabella2026[[#This Row],[POP_2024]]</f>
        <v>0</v>
      </c>
      <c r="P2904" s="3">
        <f>+Tabella2026[[#This Row],[POPOLAZIONE PER DIFFERENZA ]]/SUM(Tabella2026[[POPOLAZIONE PER DIFFERENZA ]])</f>
        <v>0</v>
      </c>
      <c r="Q2904" s="3">
        <f>+Tabella2026[[#This Row],[INCIDENZA POPOLAZIONE PER DIFFERENZA]]*(PLAFOND-SUM(Tabella2026[CONTRIBUTO SULLA BASE DELLA POPOLAZIONE]))</f>
        <v>0</v>
      </c>
      <c r="R2904" s="3">
        <f>+Tabella2026[[#This Row],[CONTRIBUTO SULLA BASE DELLA POPOLAZIONE]]+Tabella2026[[#This Row],[CONTRIBUTO SULLA BASE DEL REDDITO]]</f>
        <v>19229.224677056645</v>
      </c>
      <c r="S2904" s="3">
        <f>+Tabella2026[[#This Row],[CONTRIBUTO TOTALE]]/(PLAFOND/N_TESSERE)</f>
        <v>38.458449354113291</v>
      </c>
      <c r="T2904" s="3">
        <f>+MAX(CEILING(Tabella2026[[#This Row],[preDEF1]],1),1)</f>
        <v>39</v>
      </c>
      <c r="U2904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904" s="21">
        <f>+Tabella2026[[#This Row],[DEF - n. card]]*(PLAFOND/N_TESSERE)</f>
        <v>19000</v>
      </c>
      <c r="W2904" s="18"/>
    </row>
    <row r="2905" spans="2:23" x14ac:dyDescent="0.25">
      <c r="B2905" s="1" t="s">
        <v>5831</v>
      </c>
      <c r="C2905" s="2">
        <v>15244</v>
      </c>
      <c r="D2905" s="1" t="s">
        <v>5832</v>
      </c>
      <c r="E2905" s="1" t="s">
        <v>12</v>
      </c>
      <c r="F2905" s="1" t="s">
        <v>11</v>
      </c>
      <c r="G2905" s="1" t="s">
        <v>4778</v>
      </c>
      <c r="H2905" s="1" t="s">
        <v>15835</v>
      </c>
      <c r="I2905" s="5">
        <v>3850</v>
      </c>
      <c r="J2905" s="5">
        <v>93932243</v>
      </c>
      <c r="K2905" s="3">
        <f>+Tabella2026[[#This Row],[POP_2024]]/SUM(Tabella2026[POP_2024])</f>
        <v>6.5316826306645296E-5</v>
      </c>
      <c r="L2905" s="3">
        <f>+Tabella2026[[#This Row],[INCIDENZA POPOLAZIONE]]*(PLAFOND/2)</f>
        <v>19229.224677056645</v>
      </c>
      <c r="M2905" s="3">
        <f>+IFERROR(Tabella2026[[#This Row],[reddito_2024]]/Tabella2026[[#This Row],[POP_2024]],"")</f>
        <v>24397.985194805195</v>
      </c>
      <c r="N2905" s="3">
        <f>+IF(Tabella2026[[#This Row],[REDDITO COMPLESSIVO PROCAPITE]]&lt;media_aggr_reddito_pc,(media_aggr_reddito_pc-Tabella2026[[#This Row],[REDDITO COMPLESSIVO PROCAPITE]]),0)</f>
        <v>0</v>
      </c>
      <c r="O2905" s="3">
        <f>+Tabella2026[[#This Row],[DIFFERENZA REDDITO INFERIORE ALLA MEDIA DALLA MEDIA]]*Tabella2026[[#This Row],[POP_2024]]</f>
        <v>0</v>
      </c>
      <c r="P2905" s="3">
        <f>+Tabella2026[[#This Row],[POPOLAZIONE PER DIFFERENZA ]]/SUM(Tabella2026[[POPOLAZIONE PER DIFFERENZA ]])</f>
        <v>0</v>
      </c>
      <c r="Q2905" s="3">
        <f>+Tabella2026[[#This Row],[INCIDENZA POPOLAZIONE PER DIFFERENZA]]*(PLAFOND-SUM(Tabella2026[CONTRIBUTO SULLA BASE DELLA POPOLAZIONE]))</f>
        <v>0</v>
      </c>
      <c r="R2905" s="3">
        <f>+Tabella2026[[#This Row],[CONTRIBUTO SULLA BASE DELLA POPOLAZIONE]]+Tabella2026[[#This Row],[CONTRIBUTO SULLA BASE DEL REDDITO]]</f>
        <v>19229.224677056645</v>
      </c>
      <c r="S2905" s="3">
        <f>+Tabella2026[[#This Row],[CONTRIBUTO TOTALE]]/(PLAFOND/N_TESSERE)</f>
        <v>38.458449354113291</v>
      </c>
      <c r="T2905" s="3">
        <f>+MAX(CEILING(Tabella2026[[#This Row],[preDEF1]],1),1)</f>
        <v>39</v>
      </c>
      <c r="U2905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905" s="21">
        <f>+Tabella2026[[#This Row],[DEF - n. card]]*(PLAFOND/N_TESSERE)</f>
        <v>19000</v>
      </c>
      <c r="W2905" s="18"/>
    </row>
    <row r="2906" spans="2:23" x14ac:dyDescent="0.25">
      <c r="B2906" s="1" t="s">
        <v>5779</v>
      </c>
      <c r="C2906" s="2">
        <v>85006</v>
      </c>
      <c r="D2906" s="1" t="s">
        <v>5780</v>
      </c>
      <c r="E2906" s="1" t="s">
        <v>21</v>
      </c>
      <c r="F2906" s="1" t="s">
        <v>189</v>
      </c>
      <c r="G2906" s="1" t="s">
        <v>4778</v>
      </c>
      <c r="H2906" s="1" t="s">
        <v>15836</v>
      </c>
      <c r="I2906" s="5">
        <v>3849</v>
      </c>
      <c r="J2906" s="5">
        <v>35003371</v>
      </c>
      <c r="K2906" s="3">
        <f>+Tabella2026[[#This Row],[POP_2024]]/SUM(Tabella2026[POP_2024])</f>
        <v>6.5299860897214993E-5</v>
      </c>
      <c r="L2906" s="3">
        <f>+Tabella2026[[#This Row],[INCIDENZA POPOLAZIONE]]*(PLAFOND/2)</f>
        <v>19224.23007324442</v>
      </c>
      <c r="M2906" s="3">
        <f>+IFERROR(Tabella2026[[#This Row],[reddito_2024]]/Tabella2026[[#This Row],[POP_2024]],"")</f>
        <v>9094.1467913743836</v>
      </c>
      <c r="N2906" s="3">
        <f>+IF(Tabella2026[[#This Row],[REDDITO COMPLESSIVO PROCAPITE]]&lt;media_aggr_reddito_pc,(media_aggr_reddito_pc-Tabella2026[[#This Row],[REDDITO COMPLESSIVO PROCAPITE]]),0)</f>
        <v>8730.9192712343574</v>
      </c>
      <c r="O2906" s="3">
        <f>+Tabella2026[[#This Row],[DIFFERENZA REDDITO INFERIORE ALLA MEDIA DALLA MEDIA]]*Tabella2026[[#This Row],[POP_2024]]</f>
        <v>33605308.274981044</v>
      </c>
      <c r="P2906" s="3">
        <f>+Tabella2026[[#This Row],[POPOLAZIONE PER DIFFERENZA ]]/SUM(Tabella2026[[POPOLAZIONE PER DIFFERENZA ]])</f>
        <v>2.9814028145890649E-4</v>
      </c>
      <c r="Q2906" s="3">
        <f>+Tabella2026[[#This Row],[INCIDENZA POPOLAZIONE PER DIFFERENZA]]*(PLAFOND-SUM(Tabella2026[CONTRIBUTO SULLA BASE DELLA POPOLAZIONE]))</f>
        <v>87772.275256291337</v>
      </c>
      <c r="R2906" s="3">
        <f>+Tabella2026[[#This Row],[CONTRIBUTO SULLA BASE DELLA POPOLAZIONE]]+Tabella2026[[#This Row],[CONTRIBUTO SULLA BASE DEL REDDITO]]</f>
        <v>106996.50532953575</v>
      </c>
      <c r="S2906" s="3">
        <f>+Tabella2026[[#This Row],[CONTRIBUTO TOTALE]]/(PLAFOND/N_TESSERE)</f>
        <v>213.9930106590715</v>
      </c>
      <c r="T2906" s="3">
        <f>+MAX(CEILING(Tabella2026[[#This Row],[preDEF1]],1),1)</f>
        <v>214</v>
      </c>
      <c r="U2906" s="9">
        <f xml:space="preserve"> IF(ROW(Tabella2026[[#This Row],[preDEF2]]) - ROW(Tabella2026[[#Headers],[preDEF2]])&lt;=ABS(SUM(Tabella2026[preDEF2])-N_TESSERE),Tabella2026[[#This Row],[preDEF2]]-1,Tabella2026[[#This Row],[preDEF2]])</f>
        <v>213</v>
      </c>
      <c r="V2906" s="21">
        <f>+Tabella2026[[#This Row],[DEF - n. card]]*(PLAFOND/N_TESSERE)</f>
        <v>106500</v>
      </c>
      <c r="W2906" s="18"/>
    </row>
    <row r="2907" spans="2:23" x14ac:dyDescent="0.25">
      <c r="B2907" s="1" t="s">
        <v>5727</v>
      </c>
      <c r="C2907" s="2">
        <v>114035</v>
      </c>
      <c r="D2907" s="1" t="s">
        <v>5728</v>
      </c>
      <c r="E2907" s="1" t="s">
        <v>76</v>
      </c>
      <c r="F2907" s="1" t="s">
        <v>550</v>
      </c>
      <c r="G2907" s="1" t="s">
        <v>4778</v>
      </c>
      <c r="H2907" s="1" t="s">
        <v>15836</v>
      </c>
      <c r="I2907" s="5">
        <v>3849</v>
      </c>
      <c r="J2907" s="5">
        <v>41031215</v>
      </c>
      <c r="K2907" s="3">
        <f>+Tabella2026[[#This Row],[POP_2024]]/SUM(Tabella2026[POP_2024])</f>
        <v>6.5299860897214993E-5</v>
      </c>
      <c r="L2907" s="3">
        <f>+Tabella2026[[#This Row],[INCIDENZA POPOLAZIONE]]*(PLAFOND/2)</f>
        <v>19224.23007324442</v>
      </c>
      <c r="M2907" s="3">
        <f>+IFERROR(Tabella2026[[#This Row],[reddito_2024]]/Tabella2026[[#This Row],[POP_2024]],"")</f>
        <v>10660.227331774488</v>
      </c>
      <c r="N2907" s="3">
        <f>+IF(Tabella2026[[#This Row],[REDDITO COMPLESSIVO PROCAPITE]]&lt;media_aggr_reddito_pc,(media_aggr_reddito_pc-Tabella2026[[#This Row],[REDDITO COMPLESSIVO PROCAPITE]]),0)</f>
        <v>7164.8387308342535</v>
      </c>
      <c r="O2907" s="3">
        <f>+Tabella2026[[#This Row],[DIFFERENZA REDDITO INFERIORE ALLA MEDIA DALLA MEDIA]]*Tabella2026[[#This Row],[POP_2024]]</f>
        <v>27577464.274981041</v>
      </c>
      <c r="P2907" s="3">
        <f>+Tabella2026[[#This Row],[POPOLAZIONE PER DIFFERENZA ]]/SUM(Tabella2026[[POPOLAZIONE PER DIFFERENZA ]])</f>
        <v>2.4466232815328708E-4</v>
      </c>
      <c r="Q2907" s="3">
        <f>+Tabella2026[[#This Row],[INCIDENZA POPOLAZIONE PER DIFFERENZA]]*(PLAFOND-SUM(Tabella2026[CONTRIBUTO SULLA BASE DELLA POPOLAZIONE]))</f>
        <v>72028.405911581896</v>
      </c>
      <c r="R2907" s="3">
        <f>+Tabella2026[[#This Row],[CONTRIBUTO SULLA BASE DELLA POPOLAZIONE]]+Tabella2026[[#This Row],[CONTRIBUTO SULLA BASE DEL REDDITO]]</f>
        <v>91252.635984826309</v>
      </c>
      <c r="S2907" s="3">
        <f>+Tabella2026[[#This Row],[CONTRIBUTO TOTALE]]/(PLAFOND/N_TESSERE)</f>
        <v>182.50527196965263</v>
      </c>
      <c r="T2907" s="3">
        <f>+MAX(CEILING(Tabella2026[[#This Row],[preDEF1]],1),1)</f>
        <v>183</v>
      </c>
      <c r="U2907" s="9">
        <f xml:space="preserve"> IF(ROW(Tabella2026[[#This Row],[preDEF2]]) - ROW(Tabella2026[[#Headers],[preDEF2]])&lt;=ABS(SUM(Tabella2026[preDEF2])-N_TESSERE),Tabella2026[[#This Row],[preDEF2]]-1,Tabella2026[[#This Row],[preDEF2]])</f>
        <v>182</v>
      </c>
      <c r="V2907" s="21">
        <f>+Tabella2026[[#This Row],[DEF - n. card]]*(PLAFOND/N_TESSERE)</f>
        <v>91000</v>
      </c>
      <c r="W2907" s="18"/>
    </row>
    <row r="2908" spans="2:23" x14ac:dyDescent="0.25">
      <c r="B2908" s="1" t="s">
        <v>5729</v>
      </c>
      <c r="C2908" s="2">
        <v>52020</v>
      </c>
      <c r="D2908" s="1" t="s">
        <v>5730</v>
      </c>
      <c r="E2908" s="1" t="s">
        <v>30</v>
      </c>
      <c r="F2908" s="1" t="s">
        <v>283</v>
      </c>
      <c r="G2908" s="1" t="s">
        <v>4778</v>
      </c>
      <c r="H2908" s="1" t="s">
        <v>15834</v>
      </c>
      <c r="I2908" s="5">
        <v>3849</v>
      </c>
      <c r="J2908" s="5">
        <v>71430561</v>
      </c>
      <c r="K2908" s="3">
        <f>+Tabella2026[[#This Row],[POP_2024]]/SUM(Tabella2026[POP_2024])</f>
        <v>6.5299860897214993E-5</v>
      </c>
      <c r="L2908" s="3">
        <f>+Tabella2026[[#This Row],[INCIDENZA POPOLAZIONE]]*(PLAFOND/2)</f>
        <v>19224.23007324442</v>
      </c>
      <c r="M2908" s="3">
        <f>+IFERROR(Tabella2026[[#This Row],[reddito_2024]]/Tabella2026[[#This Row],[POP_2024]],"")</f>
        <v>18558.212782540919</v>
      </c>
      <c r="N2908" s="3">
        <f>+IF(Tabella2026[[#This Row],[REDDITO COMPLESSIVO PROCAPITE]]&lt;media_aggr_reddito_pc,(media_aggr_reddito_pc-Tabella2026[[#This Row],[REDDITO COMPLESSIVO PROCAPITE]]),0)</f>
        <v>0</v>
      </c>
      <c r="O2908" s="3">
        <f>+Tabella2026[[#This Row],[DIFFERENZA REDDITO INFERIORE ALLA MEDIA DALLA MEDIA]]*Tabella2026[[#This Row],[POP_2024]]</f>
        <v>0</v>
      </c>
      <c r="P2908" s="3">
        <f>+Tabella2026[[#This Row],[POPOLAZIONE PER DIFFERENZA ]]/SUM(Tabella2026[[POPOLAZIONE PER DIFFERENZA ]])</f>
        <v>0</v>
      </c>
      <c r="Q2908" s="3">
        <f>+Tabella2026[[#This Row],[INCIDENZA POPOLAZIONE PER DIFFERENZA]]*(PLAFOND-SUM(Tabella2026[CONTRIBUTO SULLA BASE DELLA POPOLAZIONE]))</f>
        <v>0</v>
      </c>
      <c r="R2908" s="3">
        <f>+Tabella2026[[#This Row],[CONTRIBUTO SULLA BASE DELLA POPOLAZIONE]]+Tabella2026[[#This Row],[CONTRIBUTO SULLA BASE DEL REDDITO]]</f>
        <v>19224.23007324442</v>
      </c>
      <c r="S2908" s="3">
        <f>+Tabella2026[[#This Row],[CONTRIBUTO TOTALE]]/(PLAFOND/N_TESSERE)</f>
        <v>38.448460146488841</v>
      </c>
      <c r="T2908" s="3">
        <f>+MAX(CEILING(Tabella2026[[#This Row],[preDEF1]],1),1)</f>
        <v>39</v>
      </c>
      <c r="U2908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908" s="21">
        <f>+Tabella2026[[#This Row],[DEF - n. card]]*(PLAFOND/N_TESSERE)</f>
        <v>19000</v>
      </c>
      <c r="W2908" s="18"/>
    </row>
    <row r="2909" spans="2:23" x14ac:dyDescent="0.25">
      <c r="B2909" s="1" t="s">
        <v>5733</v>
      </c>
      <c r="C2909" s="2">
        <v>35046</v>
      </c>
      <c r="D2909" s="1" t="s">
        <v>5734</v>
      </c>
      <c r="E2909" s="1" t="s">
        <v>27</v>
      </c>
      <c r="F2909" s="1" t="s">
        <v>64</v>
      </c>
      <c r="G2909" s="1" t="s">
        <v>4778</v>
      </c>
      <c r="H2909" s="1" t="s">
        <v>15835</v>
      </c>
      <c r="I2909" s="5">
        <v>3846</v>
      </c>
      <c r="J2909" s="5">
        <v>73521567</v>
      </c>
      <c r="K2909" s="3">
        <f>+Tabella2026[[#This Row],[POP_2024]]/SUM(Tabella2026[POP_2024])</f>
        <v>6.524896466892411E-5</v>
      </c>
      <c r="L2909" s="3">
        <f>+Tabella2026[[#This Row],[INCIDENZA POPOLAZIONE]]*(PLAFOND/2)</f>
        <v>19209.246261807755</v>
      </c>
      <c r="M2909" s="3">
        <f>+IFERROR(Tabella2026[[#This Row],[reddito_2024]]/Tabella2026[[#This Row],[POP_2024]],"")</f>
        <v>19116.372074882995</v>
      </c>
      <c r="N2909" s="3">
        <f>+IF(Tabella2026[[#This Row],[REDDITO COMPLESSIVO PROCAPITE]]&lt;media_aggr_reddito_pc,(media_aggr_reddito_pc-Tabella2026[[#This Row],[REDDITO COMPLESSIVO PROCAPITE]]),0)</f>
        <v>0</v>
      </c>
      <c r="O2909" s="3">
        <f>+Tabella2026[[#This Row],[DIFFERENZA REDDITO INFERIORE ALLA MEDIA DALLA MEDIA]]*Tabella2026[[#This Row],[POP_2024]]</f>
        <v>0</v>
      </c>
      <c r="P2909" s="3">
        <f>+Tabella2026[[#This Row],[POPOLAZIONE PER DIFFERENZA ]]/SUM(Tabella2026[[POPOLAZIONE PER DIFFERENZA ]])</f>
        <v>0</v>
      </c>
      <c r="Q2909" s="3">
        <f>+Tabella2026[[#This Row],[INCIDENZA POPOLAZIONE PER DIFFERENZA]]*(PLAFOND-SUM(Tabella2026[CONTRIBUTO SULLA BASE DELLA POPOLAZIONE]))</f>
        <v>0</v>
      </c>
      <c r="R2909" s="3">
        <f>+Tabella2026[[#This Row],[CONTRIBUTO SULLA BASE DELLA POPOLAZIONE]]+Tabella2026[[#This Row],[CONTRIBUTO SULLA BASE DEL REDDITO]]</f>
        <v>19209.246261807755</v>
      </c>
      <c r="S2909" s="3">
        <f>+Tabella2026[[#This Row],[CONTRIBUTO TOTALE]]/(PLAFOND/N_TESSERE)</f>
        <v>38.418492523615512</v>
      </c>
      <c r="T2909" s="3">
        <f>+MAX(CEILING(Tabella2026[[#This Row],[preDEF1]],1),1)</f>
        <v>39</v>
      </c>
      <c r="U2909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909" s="21">
        <f>+Tabella2026[[#This Row],[DEF - n. card]]*(PLAFOND/N_TESSERE)</f>
        <v>19000</v>
      </c>
      <c r="W2909" s="18"/>
    </row>
    <row r="2910" spans="2:23" x14ac:dyDescent="0.25">
      <c r="B2910" s="1" t="s">
        <v>5921</v>
      </c>
      <c r="C2910" s="2">
        <v>4116</v>
      </c>
      <c r="D2910" s="1" t="s">
        <v>5922</v>
      </c>
      <c r="E2910" s="1" t="s">
        <v>18</v>
      </c>
      <c r="F2910" s="1" t="s">
        <v>263</v>
      </c>
      <c r="G2910" s="1" t="s">
        <v>4778</v>
      </c>
      <c r="H2910" s="1" t="s">
        <v>15835</v>
      </c>
      <c r="I2910" s="5">
        <v>3843</v>
      </c>
      <c r="J2910" s="5">
        <v>78767626</v>
      </c>
      <c r="K2910" s="3">
        <f>+Tabella2026[[#This Row],[POP_2024]]/SUM(Tabella2026[POP_2024])</f>
        <v>6.5198068440633215E-5</v>
      </c>
      <c r="L2910" s="3">
        <f>+Tabella2026[[#This Row],[INCIDENZA POPOLAZIONE]]*(PLAFOND/2)</f>
        <v>19194.262450371087</v>
      </c>
      <c r="M2910" s="3">
        <f>+IFERROR(Tabella2026[[#This Row],[reddito_2024]]/Tabella2026[[#This Row],[POP_2024]],"")</f>
        <v>20496.389799635701</v>
      </c>
      <c r="N2910" s="3">
        <f>+IF(Tabella2026[[#This Row],[REDDITO COMPLESSIVO PROCAPITE]]&lt;media_aggr_reddito_pc,(media_aggr_reddito_pc-Tabella2026[[#This Row],[REDDITO COMPLESSIVO PROCAPITE]]),0)</f>
        <v>0</v>
      </c>
      <c r="O2910" s="3">
        <f>+Tabella2026[[#This Row],[DIFFERENZA REDDITO INFERIORE ALLA MEDIA DALLA MEDIA]]*Tabella2026[[#This Row],[POP_2024]]</f>
        <v>0</v>
      </c>
      <c r="P2910" s="3">
        <f>+Tabella2026[[#This Row],[POPOLAZIONE PER DIFFERENZA ]]/SUM(Tabella2026[[POPOLAZIONE PER DIFFERENZA ]])</f>
        <v>0</v>
      </c>
      <c r="Q2910" s="3">
        <f>+Tabella2026[[#This Row],[INCIDENZA POPOLAZIONE PER DIFFERENZA]]*(PLAFOND-SUM(Tabella2026[CONTRIBUTO SULLA BASE DELLA POPOLAZIONE]))</f>
        <v>0</v>
      </c>
      <c r="R2910" s="3">
        <f>+Tabella2026[[#This Row],[CONTRIBUTO SULLA BASE DELLA POPOLAZIONE]]+Tabella2026[[#This Row],[CONTRIBUTO SULLA BASE DEL REDDITO]]</f>
        <v>19194.262450371087</v>
      </c>
      <c r="S2910" s="3">
        <f>+Tabella2026[[#This Row],[CONTRIBUTO TOTALE]]/(PLAFOND/N_TESSERE)</f>
        <v>38.388524900742176</v>
      </c>
      <c r="T2910" s="3">
        <f>+MAX(CEILING(Tabella2026[[#This Row],[preDEF1]],1),1)</f>
        <v>39</v>
      </c>
      <c r="U2910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910" s="21">
        <f>+Tabella2026[[#This Row],[DEF - n. card]]*(PLAFOND/N_TESSERE)</f>
        <v>19000</v>
      </c>
      <c r="W2910" s="18"/>
    </row>
    <row r="2911" spans="2:23" x14ac:dyDescent="0.25">
      <c r="B2911" s="1" t="s">
        <v>5711</v>
      </c>
      <c r="C2911" s="2">
        <v>76034</v>
      </c>
      <c r="D2911" s="1" t="s">
        <v>5712</v>
      </c>
      <c r="E2911" s="1" t="s">
        <v>213</v>
      </c>
      <c r="F2911" s="1" t="s">
        <v>212</v>
      </c>
      <c r="G2911" s="1" t="s">
        <v>4778</v>
      </c>
      <c r="H2911" s="1" t="s">
        <v>15836</v>
      </c>
      <c r="I2911" s="5">
        <v>3841</v>
      </c>
      <c r="J2911" s="5">
        <v>43388754</v>
      </c>
      <c r="K2911" s="3">
        <f>+Tabella2026[[#This Row],[POP_2024]]/SUM(Tabella2026[POP_2024])</f>
        <v>6.5164137621772622E-5</v>
      </c>
      <c r="L2911" s="3">
        <f>+Tabella2026[[#This Row],[INCIDENZA POPOLAZIONE]]*(PLAFOND/2)</f>
        <v>19184.273242746644</v>
      </c>
      <c r="M2911" s="3">
        <f>+IFERROR(Tabella2026[[#This Row],[reddito_2024]]/Tabella2026[[#This Row],[POP_2024]],"")</f>
        <v>11296.212965373601</v>
      </c>
      <c r="N2911" s="3">
        <f>+IF(Tabella2026[[#This Row],[REDDITO COMPLESSIVO PROCAPITE]]&lt;media_aggr_reddito_pc,(media_aggr_reddito_pc-Tabella2026[[#This Row],[REDDITO COMPLESSIVO PROCAPITE]]),0)</f>
        <v>6528.85309723514</v>
      </c>
      <c r="O2911" s="3">
        <f>+Tabella2026[[#This Row],[DIFFERENZA REDDITO INFERIORE ALLA MEDIA DALLA MEDIA]]*Tabella2026[[#This Row],[POP_2024]]</f>
        <v>25077324.746480174</v>
      </c>
      <c r="P2911" s="3">
        <f>+Tabella2026[[#This Row],[POPOLAZIONE PER DIFFERENZA ]]/SUM(Tabella2026[[POPOLAZIONE PER DIFFERENZA ]])</f>
        <v>2.2248153764797498E-4</v>
      </c>
      <c r="Q2911" s="3">
        <f>+Tabella2026[[#This Row],[INCIDENZA POPOLAZIONE PER DIFFERENZA]]*(PLAFOND-SUM(Tabella2026[CONTRIBUTO SULLA BASE DELLA POPOLAZIONE]))</f>
        <v>65498.397822410865</v>
      </c>
      <c r="R2911" s="3">
        <f>+Tabella2026[[#This Row],[CONTRIBUTO SULLA BASE DELLA POPOLAZIONE]]+Tabella2026[[#This Row],[CONTRIBUTO SULLA BASE DEL REDDITO]]</f>
        <v>84682.671065157512</v>
      </c>
      <c r="S2911" s="3">
        <f>+Tabella2026[[#This Row],[CONTRIBUTO TOTALE]]/(PLAFOND/N_TESSERE)</f>
        <v>169.36534213031501</v>
      </c>
      <c r="T2911" s="3">
        <f>+MAX(CEILING(Tabella2026[[#This Row],[preDEF1]],1),1)</f>
        <v>170</v>
      </c>
      <c r="U2911" s="9">
        <f xml:space="preserve"> IF(ROW(Tabella2026[[#This Row],[preDEF2]]) - ROW(Tabella2026[[#Headers],[preDEF2]])&lt;=ABS(SUM(Tabella2026[preDEF2])-N_TESSERE),Tabella2026[[#This Row],[preDEF2]]-1,Tabella2026[[#This Row],[preDEF2]])</f>
        <v>169</v>
      </c>
      <c r="V2911" s="21">
        <f>+Tabella2026[[#This Row],[DEF - n. card]]*(PLAFOND/N_TESSERE)</f>
        <v>84500</v>
      </c>
      <c r="W2911" s="18"/>
    </row>
    <row r="2912" spans="2:23" x14ac:dyDescent="0.25">
      <c r="B2912" s="1" t="s">
        <v>5807</v>
      </c>
      <c r="C2912" s="2">
        <v>16182</v>
      </c>
      <c r="D2912" s="1" t="s">
        <v>5808</v>
      </c>
      <c r="E2912" s="1" t="s">
        <v>12</v>
      </c>
      <c r="F2912" s="1" t="s">
        <v>93</v>
      </c>
      <c r="G2912" s="1" t="s">
        <v>4778</v>
      </c>
      <c r="H2912" s="1" t="s">
        <v>15835</v>
      </c>
      <c r="I2912" s="5">
        <v>3840</v>
      </c>
      <c r="J2912" s="5">
        <v>70867222</v>
      </c>
      <c r="K2912" s="3">
        <f>+Tabella2026[[#This Row],[POP_2024]]/SUM(Tabella2026[POP_2024])</f>
        <v>6.5147172212342319E-5</v>
      </c>
      <c r="L2912" s="3">
        <f>+Tabella2026[[#This Row],[INCIDENZA POPOLAZIONE]]*(PLAFOND/2)</f>
        <v>19179.278638934418</v>
      </c>
      <c r="M2912" s="3">
        <f>+IFERROR(Tabella2026[[#This Row],[reddito_2024]]/Tabella2026[[#This Row],[POP_2024]],"")</f>
        <v>18455.005729166667</v>
      </c>
      <c r="N2912" s="3">
        <f>+IF(Tabella2026[[#This Row],[REDDITO COMPLESSIVO PROCAPITE]]&lt;media_aggr_reddito_pc,(media_aggr_reddito_pc-Tabella2026[[#This Row],[REDDITO COMPLESSIVO PROCAPITE]]),0)</f>
        <v>0</v>
      </c>
      <c r="O2912" s="3">
        <f>+Tabella2026[[#This Row],[DIFFERENZA REDDITO INFERIORE ALLA MEDIA DALLA MEDIA]]*Tabella2026[[#This Row],[POP_2024]]</f>
        <v>0</v>
      </c>
      <c r="P2912" s="3">
        <f>+Tabella2026[[#This Row],[POPOLAZIONE PER DIFFERENZA ]]/SUM(Tabella2026[[POPOLAZIONE PER DIFFERENZA ]])</f>
        <v>0</v>
      </c>
      <c r="Q2912" s="3">
        <f>+Tabella2026[[#This Row],[INCIDENZA POPOLAZIONE PER DIFFERENZA]]*(PLAFOND-SUM(Tabella2026[CONTRIBUTO SULLA BASE DELLA POPOLAZIONE]))</f>
        <v>0</v>
      </c>
      <c r="R2912" s="3">
        <f>+Tabella2026[[#This Row],[CONTRIBUTO SULLA BASE DELLA POPOLAZIONE]]+Tabella2026[[#This Row],[CONTRIBUTO SULLA BASE DEL REDDITO]]</f>
        <v>19179.278638934418</v>
      </c>
      <c r="S2912" s="3">
        <f>+Tabella2026[[#This Row],[CONTRIBUTO TOTALE]]/(PLAFOND/N_TESSERE)</f>
        <v>38.358557277868833</v>
      </c>
      <c r="T2912" s="3">
        <f>+MAX(CEILING(Tabella2026[[#This Row],[preDEF1]],1),1)</f>
        <v>39</v>
      </c>
      <c r="U2912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912" s="21">
        <f>+Tabella2026[[#This Row],[DEF - n. card]]*(PLAFOND/N_TESSERE)</f>
        <v>19000</v>
      </c>
      <c r="W2912" s="18"/>
    </row>
    <row r="2913" spans="2:23" x14ac:dyDescent="0.25">
      <c r="B2913" s="1" t="s">
        <v>5827</v>
      </c>
      <c r="C2913" s="2">
        <v>116016</v>
      </c>
      <c r="D2913" s="1" t="s">
        <v>5828</v>
      </c>
      <c r="E2913" s="1" t="s">
        <v>76</v>
      </c>
      <c r="F2913" s="1" t="s">
        <v>15840</v>
      </c>
      <c r="G2913" s="1" t="s">
        <v>4778</v>
      </c>
      <c r="H2913" s="1" t="s">
        <v>15836</v>
      </c>
      <c r="I2913" s="5">
        <v>3840</v>
      </c>
      <c r="J2913" s="5">
        <v>44362843</v>
      </c>
      <c r="K2913" s="3">
        <f>+Tabella2026[[#This Row],[POP_2024]]/SUM(Tabella2026[POP_2024])</f>
        <v>6.5147172212342319E-5</v>
      </c>
      <c r="L2913" s="3">
        <f>+Tabella2026[[#This Row],[INCIDENZA POPOLAZIONE]]*(PLAFOND/2)</f>
        <v>19179.278638934418</v>
      </c>
      <c r="M2913" s="3">
        <f>+IFERROR(Tabella2026[[#This Row],[reddito_2024]]/Tabella2026[[#This Row],[POP_2024]],"")</f>
        <v>11552.823697916667</v>
      </c>
      <c r="N2913" s="3">
        <f>+IF(Tabella2026[[#This Row],[REDDITO COMPLESSIVO PROCAPITE]]&lt;media_aggr_reddito_pc,(media_aggr_reddito_pc-Tabella2026[[#This Row],[REDDITO COMPLESSIVO PROCAPITE]]),0)</f>
        <v>6272.2423646920743</v>
      </c>
      <c r="O2913" s="3">
        <f>+Tabella2026[[#This Row],[DIFFERENZA REDDITO INFERIORE ALLA MEDIA DALLA MEDIA]]*Tabella2026[[#This Row],[POP_2024]]</f>
        <v>24085410.680417564</v>
      </c>
      <c r="P2913" s="3">
        <f>+Tabella2026[[#This Row],[POPOLAZIONE PER DIFFERENZA ]]/SUM(Tabella2026[[POPOLAZIONE PER DIFFERENZA ]])</f>
        <v>2.1368145355354863E-4</v>
      </c>
      <c r="Q2913" s="3">
        <f>+Tabella2026[[#This Row],[INCIDENZA POPOLAZIONE PER DIFFERENZA]]*(PLAFOND-SUM(Tabella2026[CONTRIBUTO SULLA BASE DELLA POPOLAZIONE]))</f>
        <v>62907.659665074803</v>
      </c>
      <c r="R2913" s="3">
        <f>+Tabella2026[[#This Row],[CONTRIBUTO SULLA BASE DELLA POPOLAZIONE]]+Tabella2026[[#This Row],[CONTRIBUTO SULLA BASE DEL REDDITO]]</f>
        <v>82086.938304009222</v>
      </c>
      <c r="S2913" s="3">
        <f>+Tabella2026[[#This Row],[CONTRIBUTO TOTALE]]/(PLAFOND/N_TESSERE)</f>
        <v>164.17387660801845</v>
      </c>
      <c r="T2913" s="3">
        <f>+MAX(CEILING(Tabella2026[[#This Row],[preDEF1]],1),1)</f>
        <v>165</v>
      </c>
      <c r="U2913" s="9">
        <f xml:space="preserve"> IF(ROW(Tabella2026[[#This Row],[preDEF2]]) - ROW(Tabella2026[[#Headers],[preDEF2]])&lt;=ABS(SUM(Tabella2026[preDEF2])-N_TESSERE),Tabella2026[[#This Row],[preDEF2]]-1,Tabella2026[[#This Row],[preDEF2]])</f>
        <v>164</v>
      </c>
      <c r="V2913" s="21">
        <f>+Tabella2026[[#This Row],[DEF - n. card]]*(PLAFOND/N_TESSERE)</f>
        <v>82000</v>
      </c>
      <c r="W2913" s="18"/>
    </row>
    <row r="2914" spans="2:23" x14ac:dyDescent="0.25">
      <c r="B2914" s="1" t="s">
        <v>5865</v>
      </c>
      <c r="C2914" s="2">
        <v>27001</v>
      </c>
      <c r="D2914" s="1" t="s">
        <v>5866</v>
      </c>
      <c r="E2914" s="1" t="s">
        <v>38</v>
      </c>
      <c r="F2914" s="1" t="s">
        <v>40</v>
      </c>
      <c r="G2914" s="1" t="s">
        <v>4778</v>
      </c>
      <c r="H2914" s="1" t="s">
        <v>15835</v>
      </c>
      <c r="I2914" s="5">
        <v>3837</v>
      </c>
      <c r="J2914" s="5">
        <v>67156428</v>
      </c>
      <c r="K2914" s="3">
        <f>+Tabella2026[[#This Row],[POP_2024]]/SUM(Tabella2026[POP_2024])</f>
        <v>6.5096275984051423E-5</v>
      </c>
      <c r="L2914" s="3">
        <f>+Tabella2026[[#This Row],[INCIDENZA POPOLAZIONE]]*(PLAFOND/2)</f>
        <v>19164.29482749775</v>
      </c>
      <c r="M2914" s="3">
        <f>+IFERROR(Tabella2026[[#This Row],[reddito_2024]]/Tabella2026[[#This Row],[POP_2024]],"")</f>
        <v>17502.326817826426</v>
      </c>
      <c r="N2914" s="3">
        <f>+IF(Tabella2026[[#This Row],[REDDITO COMPLESSIVO PROCAPITE]]&lt;media_aggr_reddito_pc,(media_aggr_reddito_pc-Tabella2026[[#This Row],[REDDITO COMPLESSIVO PROCAPITE]]),0)</f>
        <v>322.73924478231493</v>
      </c>
      <c r="O2914" s="3">
        <f>+Tabella2026[[#This Row],[DIFFERENZA REDDITO INFERIORE ALLA MEDIA DALLA MEDIA]]*Tabella2026[[#This Row],[POP_2024]]</f>
        <v>1238350.4822297425</v>
      </c>
      <c r="P2914" s="3">
        <f>+Tabella2026[[#This Row],[POPOLAZIONE PER DIFFERENZA ]]/SUM(Tabella2026[[POPOLAZIONE PER DIFFERENZA ]])</f>
        <v>1.0986423879694533E-5</v>
      </c>
      <c r="Q2914" s="3">
        <f>+Tabella2026[[#This Row],[INCIDENZA POPOLAZIONE PER DIFFERENZA]]*(PLAFOND-SUM(Tabella2026[CONTRIBUTO SULLA BASE DELLA POPOLAZIONE]))</f>
        <v>3234.3949503641738</v>
      </c>
      <c r="R2914" s="3">
        <f>+Tabella2026[[#This Row],[CONTRIBUTO SULLA BASE DELLA POPOLAZIONE]]+Tabella2026[[#This Row],[CONTRIBUTO SULLA BASE DEL REDDITO]]</f>
        <v>22398.689777861924</v>
      </c>
      <c r="S2914" s="3">
        <f>+Tabella2026[[#This Row],[CONTRIBUTO TOTALE]]/(PLAFOND/N_TESSERE)</f>
        <v>44.79737955572385</v>
      </c>
      <c r="T2914" s="3">
        <f>+MAX(CEILING(Tabella2026[[#This Row],[preDEF1]],1),1)</f>
        <v>45</v>
      </c>
      <c r="U2914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914" s="21">
        <f>+Tabella2026[[#This Row],[DEF - n. card]]*(PLAFOND/N_TESSERE)</f>
        <v>22000</v>
      </c>
      <c r="W2914" s="18"/>
    </row>
    <row r="2915" spans="2:23" x14ac:dyDescent="0.25">
      <c r="B2915" s="1" t="s">
        <v>5851</v>
      </c>
      <c r="C2915" s="2">
        <v>16058</v>
      </c>
      <c r="D2915" s="1" t="s">
        <v>5852</v>
      </c>
      <c r="E2915" s="1" t="s">
        <v>12</v>
      </c>
      <c r="F2915" s="1" t="s">
        <v>93</v>
      </c>
      <c r="G2915" s="1" t="s">
        <v>4778</v>
      </c>
      <c r="H2915" s="1" t="s">
        <v>15835</v>
      </c>
      <c r="I2915" s="5">
        <v>3836</v>
      </c>
      <c r="J2915" s="5">
        <v>65756417</v>
      </c>
      <c r="K2915" s="3">
        <f>+Tabella2026[[#This Row],[POP_2024]]/SUM(Tabella2026[POP_2024])</f>
        <v>6.5079310574621134E-5</v>
      </c>
      <c r="L2915" s="3">
        <f>+Tabella2026[[#This Row],[INCIDENZA POPOLAZIONE]]*(PLAFOND/2)</f>
        <v>19159.300223685532</v>
      </c>
      <c r="M2915" s="3">
        <f>+IFERROR(Tabella2026[[#This Row],[reddito_2024]]/Tabella2026[[#This Row],[POP_2024]],"")</f>
        <v>17141.923096976017</v>
      </c>
      <c r="N2915" s="3">
        <f>+IF(Tabella2026[[#This Row],[REDDITO COMPLESSIVO PROCAPITE]]&lt;media_aggr_reddito_pc,(media_aggr_reddito_pc-Tabella2026[[#This Row],[REDDITO COMPLESSIVO PROCAPITE]]),0)</f>
        <v>683.14296563272364</v>
      </c>
      <c r="O2915" s="3">
        <f>+Tabella2026[[#This Row],[DIFFERENZA REDDITO INFERIORE ALLA MEDIA DALLA MEDIA]]*Tabella2026[[#This Row],[POP_2024]]</f>
        <v>2620536.4161671279</v>
      </c>
      <c r="P2915" s="3">
        <f>+Tabella2026[[#This Row],[POPOLAZIONE PER DIFFERENZA ]]/SUM(Tabella2026[[POPOLAZIONE PER DIFFERENZA ]])</f>
        <v>2.3248930148069662E-5</v>
      </c>
      <c r="Q2915" s="3">
        <f>+Tabella2026[[#This Row],[INCIDENZA POPOLAZIONE PER DIFFERENZA]]*(PLAFOND-SUM(Tabella2026[CONTRIBUTO SULLA BASE DELLA POPOLAZIONE]))</f>
        <v>6844.4675988941253</v>
      </c>
      <c r="R2915" s="3">
        <f>+Tabella2026[[#This Row],[CONTRIBUTO SULLA BASE DELLA POPOLAZIONE]]+Tabella2026[[#This Row],[CONTRIBUTO SULLA BASE DEL REDDITO]]</f>
        <v>26003.767822579655</v>
      </c>
      <c r="S2915" s="3">
        <f>+Tabella2026[[#This Row],[CONTRIBUTO TOTALE]]/(PLAFOND/N_TESSERE)</f>
        <v>52.007535645159308</v>
      </c>
      <c r="T2915" s="3">
        <f>+MAX(CEILING(Tabella2026[[#This Row],[preDEF1]],1),1)</f>
        <v>53</v>
      </c>
      <c r="U2915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915" s="21">
        <f>+Tabella2026[[#This Row],[DEF - n. card]]*(PLAFOND/N_TESSERE)</f>
        <v>26000</v>
      </c>
      <c r="W2915" s="18"/>
    </row>
    <row r="2916" spans="2:23" x14ac:dyDescent="0.25">
      <c r="B2916" s="1" t="s">
        <v>5881</v>
      </c>
      <c r="C2916" s="2">
        <v>17091</v>
      </c>
      <c r="D2916" s="1" t="s">
        <v>5882</v>
      </c>
      <c r="E2916" s="1" t="s">
        <v>12</v>
      </c>
      <c r="F2916" s="1" t="s">
        <v>50</v>
      </c>
      <c r="G2916" s="1" t="s">
        <v>4778</v>
      </c>
      <c r="H2916" s="1" t="s">
        <v>15835</v>
      </c>
      <c r="I2916" s="5">
        <v>3834</v>
      </c>
      <c r="J2916" s="5">
        <v>70391603</v>
      </c>
      <c r="K2916" s="3">
        <f>+Tabella2026[[#This Row],[POP_2024]]/SUM(Tabella2026[POP_2024])</f>
        <v>6.5045379755760541E-5</v>
      </c>
      <c r="L2916" s="3">
        <f>+Tabella2026[[#This Row],[INCIDENZA POPOLAZIONE]]*(PLAFOND/2)</f>
        <v>19149.311016061085</v>
      </c>
      <c r="M2916" s="3">
        <f>+IFERROR(Tabella2026[[#This Row],[reddito_2024]]/Tabella2026[[#This Row],[POP_2024]],"")</f>
        <v>18359.833854981742</v>
      </c>
      <c r="N2916" s="3">
        <f>+IF(Tabella2026[[#This Row],[REDDITO COMPLESSIVO PROCAPITE]]&lt;media_aggr_reddito_pc,(media_aggr_reddito_pc-Tabella2026[[#This Row],[REDDITO COMPLESSIVO PROCAPITE]]),0)</f>
        <v>0</v>
      </c>
      <c r="O2916" s="3">
        <f>+Tabella2026[[#This Row],[DIFFERENZA REDDITO INFERIORE ALLA MEDIA DALLA MEDIA]]*Tabella2026[[#This Row],[POP_2024]]</f>
        <v>0</v>
      </c>
      <c r="P2916" s="3">
        <f>+Tabella2026[[#This Row],[POPOLAZIONE PER DIFFERENZA ]]/SUM(Tabella2026[[POPOLAZIONE PER DIFFERENZA ]])</f>
        <v>0</v>
      </c>
      <c r="Q2916" s="3">
        <f>+Tabella2026[[#This Row],[INCIDENZA POPOLAZIONE PER DIFFERENZA]]*(PLAFOND-SUM(Tabella2026[CONTRIBUTO SULLA BASE DELLA POPOLAZIONE]))</f>
        <v>0</v>
      </c>
      <c r="R2916" s="3">
        <f>+Tabella2026[[#This Row],[CONTRIBUTO SULLA BASE DELLA POPOLAZIONE]]+Tabella2026[[#This Row],[CONTRIBUTO SULLA BASE DEL REDDITO]]</f>
        <v>19149.311016061085</v>
      </c>
      <c r="S2916" s="3">
        <f>+Tabella2026[[#This Row],[CONTRIBUTO TOTALE]]/(PLAFOND/N_TESSERE)</f>
        <v>38.298622032122168</v>
      </c>
      <c r="T2916" s="3">
        <f>+MAX(CEILING(Tabella2026[[#This Row],[preDEF1]],1),1)</f>
        <v>39</v>
      </c>
      <c r="U2916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916" s="21">
        <f>+Tabella2026[[#This Row],[DEF - n. card]]*(PLAFOND/N_TESSERE)</f>
        <v>19000</v>
      </c>
      <c r="W2916" s="18"/>
    </row>
    <row r="2917" spans="2:23" x14ac:dyDescent="0.25">
      <c r="B2917" s="1" t="s">
        <v>5753</v>
      </c>
      <c r="C2917" s="2">
        <v>75075</v>
      </c>
      <c r="D2917" s="1" t="s">
        <v>5754</v>
      </c>
      <c r="E2917" s="1" t="s">
        <v>33</v>
      </c>
      <c r="F2917" s="1" t="s">
        <v>132</v>
      </c>
      <c r="G2917" s="1" t="s">
        <v>4778</v>
      </c>
      <c r="H2917" s="1" t="s">
        <v>15836</v>
      </c>
      <c r="I2917" s="5">
        <v>3831</v>
      </c>
      <c r="J2917" s="5">
        <v>48101536</v>
      </c>
      <c r="K2917" s="3">
        <f>+Tabella2026[[#This Row],[POP_2024]]/SUM(Tabella2026[POP_2024])</f>
        <v>6.4994483527469645E-5</v>
      </c>
      <c r="L2917" s="3">
        <f>+Tabella2026[[#This Row],[INCIDENZA POPOLAZIONE]]*(PLAFOND/2)</f>
        <v>19134.327204624416</v>
      </c>
      <c r="M2917" s="3">
        <f>+IFERROR(Tabella2026[[#This Row],[reddito_2024]]/Tabella2026[[#This Row],[POP_2024]],"")</f>
        <v>12555.86948577395</v>
      </c>
      <c r="N2917" s="3">
        <f>+IF(Tabella2026[[#This Row],[REDDITO COMPLESSIVO PROCAPITE]]&lt;media_aggr_reddito_pc,(media_aggr_reddito_pc-Tabella2026[[#This Row],[REDDITO COMPLESSIVO PROCAPITE]]),0)</f>
        <v>5269.1965768347909</v>
      </c>
      <c r="O2917" s="3">
        <f>+Tabella2026[[#This Row],[DIFFERENZA REDDITO INFERIORE ALLA MEDIA DALLA MEDIA]]*Tabella2026[[#This Row],[POP_2024]]</f>
        <v>20186292.085854083</v>
      </c>
      <c r="P2917" s="3">
        <f>+Tabella2026[[#This Row],[POPOLAZIONE PER DIFFERENZA ]]/SUM(Tabella2026[[POPOLAZIONE PER DIFFERENZA ]])</f>
        <v>1.7908917111672079E-4</v>
      </c>
      <c r="Q2917" s="3">
        <f>+Tabella2026[[#This Row],[INCIDENZA POPOLAZIONE PER DIFFERENZA]]*(PLAFOND-SUM(Tabella2026[CONTRIBUTO SULLA BASE DELLA POPOLAZIONE]))</f>
        <v>52723.717659884474</v>
      </c>
      <c r="R2917" s="3">
        <f>+Tabella2026[[#This Row],[CONTRIBUTO SULLA BASE DELLA POPOLAZIONE]]+Tabella2026[[#This Row],[CONTRIBUTO SULLA BASE DEL REDDITO]]</f>
        <v>71858.044864508891</v>
      </c>
      <c r="S2917" s="3">
        <f>+Tabella2026[[#This Row],[CONTRIBUTO TOTALE]]/(PLAFOND/N_TESSERE)</f>
        <v>143.7160897290178</v>
      </c>
      <c r="T2917" s="3">
        <f>+MAX(CEILING(Tabella2026[[#This Row],[preDEF1]],1),1)</f>
        <v>144</v>
      </c>
      <c r="U2917" s="9">
        <f xml:space="preserve"> IF(ROW(Tabella2026[[#This Row],[preDEF2]]) - ROW(Tabella2026[[#Headers],[preDEF2]])&lt;=ABS(SUM(Tabella2026[preDEF2])-N_TESSERE),Tabella2026[[#This Row],[preDEF2]]-1,Tabella2026[[#This Row],[preDEF2]])</f>
        <v>143</v>
      </c>
      <c r="V2917" s="21">
        <f>+Tabella2026[[#This Row],[DEF - n. card]]*(PLAFOND/N_TESSERE)</f>
        <v>71500</v>
      </c>
      <c r="W2917" s="18"/>
    </row>
    <row r="2918" spans="2:23" x14ac:dyDescent="0.25">
      <c r="B2918" s="1" t="s">
        <v>5923</v>
      </c>
      <c r="C2918" s="2">
        <v>36033</v>
      </c>
      <c r="D2918" s="1" t="s">
        <v>5924</v>
      </c>
      <c r="E2918" s="1" t="s">
        <v>27</v>
      </c>
      <c r="F2918" s="1" t="s">
        <v>58</v>
      </c>
      <c r="G2918" s="1" t="s">
        <v>4778</v>
      </c>
      <c r="H2918" s="1" t="s">
        <v>15835</v>
      </c>
      <c r="I2918" s="5">
        <v>3826</v>
      </c>
      <c r="J2918" s="5">
        <v>82555828</v>
      </c>
      <c r="K2918" s="3">
        <f>+Tabella2026[[#This Row],[POP_2024]]/SUM(Tabella2026[POP_2024])</f>
        <v>6.4909656480318157E-5</v>
      </c>
      <c r="L2918" s="3">
        <f>+Tabella2026[[#This Row],[INCIDENZA POPOLAZIONE]]*(PLAFOND/2)</f>
        <v>19109.354185563305</v>
      </c>
      <c r="M2918" s="3">
        <f>+IFERROR(Tabella2026[[#This Row],[reddito_2024]]/Tabella2026[[#This Row],[POP_2024]],"")</f>
        <v>21577.581808677471</v>
      </c>
      <c r="N2918" s="3">
        <f>+IF(Tabella2026[[#This Row],[REDDITO COMPLESSIVO PROCAPITE]]&lt;media_aggr_reddito_pc,(media_aggr_reddito_pc-Tabella2026[[#This Row],[REDDITO COMPLESSIVO PROCAPITE]]),0)</f>
        <v>0</v>
      </c>
      <c r="O2918" s="3">
        <f>+Tabella2026[[#This Row],[DIFFERENZA REDDITO INFERIORE ALLA MEDIA DALLA MEDIA]]*Tabella2026[[#This Row],[POP_2024]]</f>
        <v>0</v>
      </c>
      <c r="P2918" s="3">
        <f>+Tabella2026[[#This Row],[POPOLAZIONE PER DIFFERENZA ]]/SUM(Tabella2026[[POPOLAZIONE PER DIFFERENZA ]])</f>
        <v>0</v>
      </c>
      <c r="Q2918" s="3">
        <f>+Tabella2026[[#This Row],[INCIDENZA POPOLAZIONE PER DIFFERENZA]]*(PLAFOND-SUM(Tabella2026[CONTRIBUTO SULLA BASE DELLA POPOLAZIONE]))</f>
        <v>0</v>
      </c>
      <c r="R2918" s="3">
        <f>+Tabella2026[[#This Row],[CONTRIBUTO SULLA BASE DELLA POPOLAZIONE]]+Tabella2026[[#This Row],[CONTRIBUTO SULLA BASE DEL REDDITO]]</f>
        <v>19109.354185563305</v>
      </c>
      <c r="S2918" s="3">
        <f>+Tabella2026[[#This Row],[CONTRIBUTO TOTALE]]/(PLAFOND/N_TESSERE)</f>
        <v>38.21870837112661</v>
      </c>
      <c r="T2918" s="3">
        <f>+MAX(CEILING(Tabella2026[[#This Row],[preDEF1]],1),1)</f>
        <v>39</v>
      </c>
      <c r="U2918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918" s="21">
        <f>+Tabella2026[[#This Row],[DEF - n. card]]*(PLAFOND/N_TESSERE)</f>
        <v>19000</v>
      </c>
      <c r="W2918" s="18"/>
    </row>
    <row r="2919" spans="2:23" x14ac:dyDescent="0.25">
      <c r="B2919" s="1" t="s">
        <v>5929</v>
      </c>
      <c r="C2919" s="2">
        <v>66095</v>
      </c>
      <c r="D2919" s="1" t="s">
        <v>5930</v>
      </c>
      <c r="E2919" s="1" t="s">
        <v>96</v>
      </c>
      <c r="F2919" s="1" t="s">
        <v>201</v>
      </c>
      <c r="G2919" s="1" t="s">
        <v>4778</v>
      </c>
      <c r="H2919" s="1" t="s">
        <v>15836</v>
      </c>
      <c r="I2919" s="5">
        <v>3826</v>
      </c>
      <c r="J2919" s="5">
        <v>71222823</v>
      </c>
      <c r="K2919" s="3">
        <f>+Tabella2026[[#This Row],[POP_2024]]/SUM(Tabella2026[POP_2024])</f>
        <v>6.4909656480318157E-5</v>
      </c>
      <c r="L2919" s="3">
        <f>+Tabella2026[[#This Row],[INCIDENZA POPOLAZIONE]]*(PLAFOND/2)</f>
        <v>19109.354185563305</v>
      </c>
      <c r="M2919" s="3">
        <f>+IFERROR(Tabella2026[[#This Row],[reddito_2024]]/Tabella2026[[#This Row],[POP_2024]],"")</f>
        <v>18615.479090433873</v>
      </c>
      <c r="N2919" s="3">
        <f>+IF(Tabella2026[[#This Row],[REDDITO COMPLESSIVO PROCAPITE]]&lt;media_aggr_reddito_pc,(media_aggr_reddito_pc-Tabella2026[[#This Row],[REDDITO COMPLESSIVO PROCAPITE]]),0)</f>
        <v>0</v>
      </c>
      <c r="O2919" s="3">
        <f>+Tabella2026[[#This Row],[DIFFERENZA REDDITO INFERIORE ALLA MEDIA DALLA MEDIA]]*Tabella2026[[#This Row],[POP_2024]]</f>
        <v>0</v>
      </c>
      <c r="P2919" s="3">
        <f>+Tabella2026[[#This Row],[POPOLAZIONE PER DIFFERENZA ]]/SUM(Tabella2026[[POPOLAZIONE PER DIFFERENZA ]])</f>
        <v>0</v>
      </c>
      <c r="Q2919" s="3">
        <f>+Tabella2026[[#This Row],[INCIDENZA POPOLAZIONE PER DIFFERENZA]]*(PLAFOND-SUM(Tabella2026[CONTRIBUTO SULLA BASE DELLA POPOLAZIONE]))</f>
        <v>0</v>
      </c>
      <c r="R2919" s="3">
        <f>+Tabella2026[[#This Row],[CONTRIBUTO SULLA BASE DELLA POPOLAZIONE]]+Tabella2026[[#This Row],[CONTRIBUTO SULLA BASE DEL REDDITO]]</f>
        <v>19109.354185563305</v>
      </c>
      <c r="S2919" s="3">
        <f>+Tabella2026[[#This Row],[CONTRIBUTO TOTALE]]/(PLAFOND/N_TESSERE)</f>
        <v>38.21870837112661</v>
      </c>
      <c r="T2919" s="3">
        <f>+MAX(CEILING(Tabella2026[[#This Row],[preDEF1]],1),1)</f>
        <v>39</v>
      </c>
      <c r="U2919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919" s="21">
        <f>+Tabella2026[[#This Row],[DEF - n. card]]*(PLAFOND/N_TESSERE)</f>
        <v>19000</v>
      </c>
      <c r="W2919" s="18"/>
    </row>
    <row r="2920" spans="2:23" x14ac:dyDescent="0.25">
      <c r="B2920" s="1" t="s">
        <v>5915</v>
      </c>
      <c r="C2920" s="2">
        <v>21076</v>
      </c>
      <c r="D2920" s="1" t="s">
        <v>5916</v>
      </c>
      <c r="E2920" s="1" t="s">
        <v>99</v>
      </c>
      <c r="F2920" s="1" t="s">
        <v>110</v>
      </c>
      <c r="G2920" s="1" t="s">
        <v>4778</v>
      </c>
      <c r="H2920" s="1" t="s">
        <v>15835</v>
      </c>
      <c r="I2920" s="5">
        <v>3823</v>
      </c>
      <c r="J2920" s="5">
        <v>72470846</v>
      </c>
      <c r="K2920" s="3">
        <f>+Tabella2026[[#This Row],[POP_2024]]/SUM(Tabella2026[POP_2024])</f>
        <v>6.4858760252027261E-5</v>
      </c>
      <c r="L2920" s="3">
        <f>+Tabella2026[[#This Row],[INCIDENZA POPOLAZIONE]]*(PLAFOND/2)</f>
        <v>19094.370374126636</v>
      </c>
      <c r="M2920" s="3">
        <f>+IFERROR(Tabella2026[[#This Row],[reddito_2024]]/Tabella2026[[#This Row],[POP_2024]],"")</f>
        <v>18956.538320690557</v>
      </c>
      <c r="N2920" s="3">
        <f>+IF(Tabella2026[[#This Row],[REDDITO COMPLESSIVO PROCAPITE]]&lt;media_aggr_reddito_pc,(media_aggr_reddito_pc-Tabella2026[[#This Row],[REDDITO COMPLESSIVO PROCAPITE]]),0)</f>
        <v>0</v>
      </c>
      <c r="O2920" s="3">
        <f>+Tabella2026[[#This Row],[DIFFERENZA REDDITO INFERIORE ALLA MEDIA DALLA MEDIA]]*Tabella2026[[#This Row],[POP_2024]]</f>
        <v>0</v>
      </c>
      <c r="P2920" s="3">
        <f>+Tabella2026[[#This Row],[POPOLAZIONE PER DIFFERENZA ]]/SUM(Tabella2026[[POPOLAZIONE PER DIFFERENZA ]])</f>
        <v>0</v>
      </c>
      <c r="Q2920" s="3">
        <f>+Tabella2026[[#This Row],[INCIDENZA POPOLAZIONE PER DIFFERENZA]]*(PLAFOND-SUM(Tabella2026[CONTRIBUTO SULLA BASE DELLA POPOLAZIONE]))</f>
        <v>0</v>
      </c>
      <c r="R2920" s="3">
        <f>+Tabella2026[[#This Row],[CONTRIBUTO SULLA BASE DELLA POPOLAZIONE]]+Tabella2026[[#This Row],[CONTRIBUTO SULLA BASE DEL REDDITO]]</f>
        <v>19094.370374126636</v>
      </c>
      <c r="S2920" s="3">
        <f>+Tabella2026[[#This Row],[CONTRIBUTO TOTALE]]/(PLAFOND/N_TESSERE)</f>
        <v>38.188740748253274</v>
      </c>
      <c r="T2920" s="3">
        <f>+MAX(CEILING(Tabella2026[[#This Row],[preDEF1]],1),1)</f>
        <v>39</v>
      </c>
      <c r="U2920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920" s="21">
        <f>+Tabella2026[[#This Row],[DEF - n. card]]*(PLAFOND/N_TESSERE)</f>
        <v>19000</v>
      </c>
      <c r="W2920" s="18"/>
    </row>
    <row r="2921" spans="2:23" x14ac:dyDescent="0.25">
      <c r="B2921" s="1" t="s">
        <v>5951</v>
      </c>
      <c r="C2921" s="2">
        <v>14027</v>
      </c>
      <c r="D2921" s="1" t="s">
        <v>5952</v>
      </c>
      <c r="E2921" s="1" t="s">
        <v>12</v>
      </c>
      <c r="F2921" s="1" t="s">
        <v>980</v>
      </c>
      <c r="G2921" s="1" t="s">
        <v>4778</v>
      </c>
      <c r="H2921" s="1" t="s">
        <v>15835</v>
      </c>
      <c r="I2921" s="5">
        <v>3822</v>
      </c>
      <c r="J2921" s="5">
        <v>65707527</v>
      </c>
      <c r="K2921" s="3">
        <f>+Tabella2026[[#This Row],[POP_2024]]/SUM(Tabella2026[POP_2024])</f>
        <v>6.4841794842596971E-5</v>
      </c>
      <c r="L2921" s="3">
        <f>+Tabella2026[[#This Row],[INCIDENZA POPOLAZIONE]]*(PLAFOND/2)</f>
        <v>19089.375770314415</v>
      </c>
      <c r="M2921" s="3">
        <f>+IFERROR(Tabella2026[[#This Row],[reddito_2024]]/Tabella2026[[#This Row],[POP_2024]],"")</f>
        <v>17191.92229199372</v>
      </c>
      <c r="N2921" s="3">
        <f>+IF(Tabella2026[[#This Row],[REDDITO COMPLESSIVO PROCAPITE]]&lt;media_aggr_reddito_pc,(media_aggr_reddito_pc-Tabella2026[[#This Row],[REDDITO COMPLESSIVO PROCAPITE]]),0)</f>
        <v>633.14377061502091</v>
      </c>
      <c r="O2921" s="3">
        <f>+Tabella2026[[#This Row],[DIFFERENZA REDDITO INFERIORE ALLA MEDIA DALLA MEDIA]]*Tabella2026[[#This Row],[POP_2024]]</f>
        <v>2419875.4912906098</v>
      </c>
      <c r="P2921" s="3">
        <f>+Tabella2026[[#This Row],[POPOLAZIONE PER DIFFERENZA ]]/SUM(Tabella2026[[POPOLAZIONE PER DIFFERENZA ]])</f>
        <v>2.1468702330161827E-5</v>
      </c>
      <c r="Q2921" s="3">
        <f>+Tabella2026[[#This Row],[INCIDENZA POPOLAZIONE PER DIFFERENZA]]*(PLAFOND-SUM(Tabella2026[CONTRIBUTO SULLA BASE DELLA POPOLAZIONE]))</f>
        <v>6320.3698644729202</v>
      </c>
      <c r="R2921" s="3">
        <f>+Tabella2026[[#This Row],[CONTRIBUTO SULLA BASE DELLA POPOLAZIONE]]+Tabella2026[[#This Row],[CONTRIBUTO SULLA BASE DEL REDDITO]]</f>
        <v>25409.745634787334</v>
      </c>
      <c r="S2921" s="3">
        <f>+Tabella2026[[#This Row],[CONTRIBUTO TOTALE]]/(PLAFOND/N_TESSERE)</f>
        <v>50.819491269574669</v>
      </c>
      <c r="T2921" s="3">
        <f>+MAX(CEILING(Tabella2026[[#This Row],[preDEF1]],1),1)</f>
        <v>51</v>
      </c>
      <c r="U2921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921" s="21">
        <f>+Tabella2026[[#This Row],[DEF - n. card]]*(PLAFOND/N_TESSERE)</f>
        <v>25000</v>
      </c>
      <c r="W2921" s="18"/>
    </row>
    <row r="2922" spans="2:23" x14ac:dyDescent="0.25">
      <c r="B2922" s="1" t="s">
        <v>5785</v>
      </c>
      <c r="C2922" s="2">
        <v>75025</v>
      </c>
      <c r="D2922" s="1" t="s">
        <v>5786</v>
      </c>
      <c r="E2922" s="1" t="s">
        <v>33</v>
      </c>
      <c r="F2922" s="1" t="s">
        <v>132</v>
      </c>
      <c r="G2922" s="1" t="s">
        <v>4778</v>
      </c>
      <c r="H2922" s="1" t="s">
        <v>15836</v>
      </c>
      <c r="I2922" s="5">
        <v>3821</v>
      </c>
      <c r="J2922" s="5">
        <v>43442490</v>
      </c>
      <c r="K2922" s="3">
        <f>+Tabella2026[[#This Row],[POP_2024]]/SUM(Tabella2026[POP_2024])</f>
        <v>6.4824829433166668E-5</v>
      </c>
      <c r="L2922" s="3">
        <f>+Tabella2026[[#This Row],[INCIDENZA POPOLAZIONE]]*(PLAFOND/2)</f>
        <v>19084.381166502193</v>
      </c>
      <c r="M2922" s="3">
        <f>+IFERROR(Tabella2026[[#This Row],[reddito_2024]]/Tabella2026[[#This Row],[POP_2024]],"")</f>
        <v>11369.403297566083</v>
      </c>
      <c r="N2922" s="3">
        <f>+IF(Tabella2026[[#This Row],[REDDITO COMPLESSIVO PROCAPITE]]&lt;media_aggr_reddito_pc,(media_aggr_reddito_pc-Tabella2026[[#This Row],[REDDITO COMPLESSIVO PROCAPITE]]),0)</f>
        <v>6455.6627650426581</v>
      </c>
      <c r="O2922" s="3">
        <f>+Tabella2026[[#This Row],[DIFFERENZA REDDITO INFERIORE ALLA MEDIA DALLA MEDIA]]*Tabella2026[[#This Row],[POP_2024]]</f>
        <v>24667087.425227996</v>
      </c>
      <c r="P2922" s="3">
        <f>+Tabella2026[[#This Row],[POPOLAZIONE PER DIFFERENZA ]]/SUM(Tabella2026[[POPOLAZIONE PER DIFFERENZA ]])</f>
        <v>2.1884198554441252E-4</v>
      </c>
      <c r="Q2922" s="3">
        <f>+Tabella2026[[#This Row],[INCIDENZA POPOLAZIONE PER DIFFERENZA]]*(PLAFOND-SUM(Tabella2026[CONTRIBUTO SULLA BASE DELLA POPOLAZIONE]))</f>
        <v>64426.916412786151</v>
      </c>
      <c r="R2922" s="3">
        <f>+Tabella2026[[#This Row],[CONTRIBUTO SULLA BASE DELLA POPOLAZIONE]]+Tabella2026[[#This Row],[CONTRIBUTO SULLA BASE DEL REDDITO]]</f>
        <v>83511.297579288337</v>
      </c>
      <c r="S2922" s="3">
        <f>+Tabella2026[[#This Row],[CONTRIBUTO TOTALE]]/(PLAFOND/N_TESSERE)</f>
        <v>167.02259515857668</v>
      </c>
      <c r="T2922" s="3">
        <f>+MAX(CEILING(Tabella2026[[#This Row],[preDEF1]],1),1)</f>
        <v>168</v>
      </c>
      <c r="U2922" s="9">
        <f xml:space="preserve"> IF(ROW(Tabella2026[[#This Row],[preDEF2]]) - ROW(Tabella2026[[#Headers],[preDEF2]])&lt;=ABS(SUM(Tabella2026[preDEF2])-N_TESSERE),Tabella2026[[#This Row],[preDEF2]]-1,Tabella2026[[#This Row],[preDEF2]])</f>
        <v>167</v>
      </c>
      <c r="V2922" s="21">
        <f>+Tabella2026[[#This Row],[DEF - n. card]]*(PLAFOND/N_TESSERE)</f>
        <v>83500</v>
      </c>
      <c r="W2922" s="18"/>
    </row>
    <row r="2923" spans="2:23" x14ac:dyDescent="0.25">
      <c r="B2923" s="1" t="s">
        <v>5735</v>
      </c>
      <c r="C2923" s="2">
        <v>115035</v>
      </c>
      <c r="D2923" s="1" t="s">
        <v>5736</v>
      </c>
      <c r="E2923" s="1" t="s">
        <v>76</v>
      </c>
      <c r="F2923" s="1" t="s">
        <v>625</v>
      </c>
      <c r="G2923" s="1" t="s">
        <v>4778</v>
      </c>
      <c r="H2923" s="1" t="s">
        <v>15836</v>
      </c>
      <c r="I2923" s="5">
        <v>3818</v>
      </c>
      <c r="J2923" s="5">
        <v>45731058</v>
      </c>
      <c r="K2923" s="3">
        <f>+Tabella2026[[#This Row],[POP_2024]]/SUM(Tabella2026[POP_2024])</f>
        <v>6.4773933204875772E-5</v>
      </c>
      <c r="L2923" s="3">
        <f>+Tabella2026[[#This Row],[INCIDENZA POPOLAZIONE]]*(PLAFOND/2)</f>
        <v>19069.397355065525</v>
      </c>
      <c r="M2923" s="3">
        <f>+IFERROR(Tabella2026[[#This Row],[reddito_2024]]/Tabella2026[[#This Row],[POP_2024]],"")</f>
        <v>11977.75222629649</v>
      </c>
      <c r="N2923" s="3">
        <f>+IF(Tabella2026[[#This Row],[REDDITO COMPLESSIVO PROCAPITE]]&lt;media_aggr_reddito_pc,(media_aggr_reddito_pc-Tabella2026[[#This Row],[REDDITO COMPLESSIVO PROCAPITE]]),0)</f>
        <v>5847.3138363122507</v>
      </c>
      <c r="O2923" s="3">
        <f>+Tabella2026[[#This Row],[DIFFERENZA REDDITO INFERIORE ALLA MEDIA DALLA MEDIA]]*Tabella2026[[#This Row],[POP_2024]]</f>
        <v>22325044.227040172</v>
      </c>
      <c r="P2923" s="3">
        <f>+Tabella2026[[#This Row],[POPOLAZIONE PER DIFFERENZA ]]/SUM(Tabella2026[[POPOLAZIONE PER DIFFERENZA ]])</f>
        <v>1.9806379739083192E-4</v>
      </c>
      <c r="Q2923" s="3">
        <f>+Tabella2026[[#This Row],[INCIDENZA POPOLAZIONE PER DIFFERENZA]]*(PLAFOND-SUM(Tabella2026[CONTRIBUTO SULLA BASE DELLA POPOLAZIONE]))</f>
        <v>58309.833404013109</v>
      </c>
      <c r="R2923" s="3">
        <f>+Tabella2026[[#This Row],[CONTRIBUTO SULLA BASE DELLA POPOLAZIONE]]+Tabella2026[[#This Row],[CONTRIBUTO SULLA BASE DEL REDDITO]]</f>
        <v>77379.230759078637</v>
      </c>
      <c r="S2923" s="3">
        <f>+Tabella2026[[#This Row],[CONTRIBUTO TOTALE]]/(PLAFOND/N_TESSERE)</f>
        <v>154.75846151815728</v>
      </c>
      <c r="T2923" s="3">
        <f>+MAX(CEILING(Tabella2026[[#This Row],[preDEF1]],1),1)</f>
        <v>155</v>
      </c>
      <c r="U2923" s="9">
        <f xml:space="preserve"> IF(ROW(Tabella2026[[#This Row],[preDEF2]]) - ROW(Tabella2026[[#Headers],[preDEF2]])&lt;=ABS(SUM(Tabella2026[preDEF2])-N_TESSERE),Tabella2026[[#This Row],[preDEF2]]-1,Tabella2026[[#This Row],[preDEF2]])</f>
        <v>154</v>
      </c>
      <c r="V2923" s="21">
        <f>+Tabella2026[[#This Row],[DEF - n. card]]*(PLAFOND/N_TESSERE)</f>
        <v>77000</v>
      </c>
      <c r="W2923" s="18"/>
    </row>
    <row r="2924" spans="2:23" x14ac:dyDescent="0.25">
      <c r="B2924" s="1" t="s">
        <v>5699</v>
      </c>
      <c r="C2924" s="2">
        <v>29002</v>
      </c>
      <c r="D2924" s="1" t="s">
        <v>5700</v>
      </c>
      <c r="E2924" s="1" t="s">
        <v>38</v>
      </c>
      <c r="F2924" s="1" t="s">
        <v>314</v>
      </c>
      <c r="G2924" s="1" t="s">
        <v>4778</v>
      </c>
      <c r="H2924" s="1" t="s">
        <v>15835</v>
      </c>
      <c r="I2924" s="5">
        <v>3815</v>
      </c>
      <c r="J2924" s="5">
        <v>63942581</v>
      </c>
      <c r="K2924" s="3">
        <f>+Tabella2026[[#This Row],[POP_2024]]/SUM(Tabella2026[POP_2024])</f>
        <v>6.472303697658489E-5</v>
      </c>
      <c r="L2924" s="3">
        <f>+Tabella2026[[#This Row],[INCIDENZA POPOLAZIONE]]*(PLAFOND/2)</f>
        <v>19054.41354362886</v>
      </c>
      <c r="M2924" s="3">
        <f>+IFERROR(Tabella2026[[#This Row],[reddito_2024]]/Tabella2026[[#This Row],[POP_2024]],"")</f>
        <v>16760.833813892528</v>
      </c>
      <c r="N2924" s="3">
        <f>+IF(Tabella2026[[#This Row],[REDDITO COMPLESSIVO PROCAPITE]]&lt;media_aggr_reddito_pc,(media_aggr_reddito_pc-Tabella2026[[#This Row],[REDDITO COMPLESSIVO PROCAPITE]]),0)</f>
        <v>1064.2322487162128</v>
      </c>
      <c r="O2924" s="3">
        <f>+Tabella2026[[#This Row],[DIFFERENZA REDDITO INFERIORE ALLA MEDIA DALLA MEDIA]]*Tabella2026[[#This Row],[POP_2024]]</f>
        <v>4060046.0288523519</v>
      </c>
      <c r="P2924" s="3">
        <f>+Tabella2026[[#This Row],[POPOLAZIONE PER DIFFERENZA ]]/SUM(Tabella2026[[POPOLAZIONE PER DIFFERENZA ]])</f>
        <v>3.6020001836416385E-5</v>
      </c>
      <c r="Q2924" s="3">
        <f>+Tabella2026[[#This Row],[INCIDENZA POPOLAZIONE PER DIFFERENZA]]*(PLAFOND-SUM(Tabella2026[CONTRIBUTO SULLA BASE DELLA POPOLAZIONE]))</f>
        <v>10604.261525639649</v>
      </c>
      <c r="R2924" s="3">
        <f>+Tabella2026[[#This Row],[CONTRIBUTO SULLA BASE DELLA POPOLAZIONE]]+Tabella2026[[#This Row],[CONTRIBUTO SULLA BASE DEL REDDITO]]</f>
        <v>29658.675069268509</v>
      </c>
      <c r="S2924" s="3">
        <f>+Tabella2026[[#This Row],[CONTRIBUTO TOTALE]]/(PLAFOND/N_TESSERE)</f>
        <v>59.317350138537016</v>
      </c>
      <c r="T2924" s="3">
        <f>+MAX(CEILING(Tabella2026[[#This Row],[preDEF1]],1),1)</f>
        <v>60</v>
      </c>
      <c r="U2924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924" s="21">
        <f>+Tabella2026[[#This Row],[DEF - n. card]]*(PLAFOND/N_TESSERE)</f>
        <v>29500</v>
      </c>
      <c r="W2924" s="18"/>
    </row>
    <row r="2925" spans="2:23" x14ac:dyDescent="0.25">
      <c r="B2925" s="1" t="s">
        <v>5805</v>
      </c>
      <c r="C2925" s="2">
        <v>30114</v>
      </c>
      <c r="D2925" s="1" t="s">
        <v>5806</v>
      </c>
      <c r="E2925" s="1" t="s">
        <v>48</v>
      </c>
      <c r="F2925" s="1" t="s">
        <v>120</v>
      </c>
      <c r="G2925" s="1" t="s">
        <v>4778</v>
      </c>
      <c r="H2925" s="1" t="s">
        <v>15835</v>
      </c>
      <c r="I2925" s="5">
        <v>3810</v>
      </c>
      <c r="J2925" s="5">
        <v>68749105</v>
      </c>
      <c r="K2925" s="3">
        <f>+Tabella2026[[#This Row],[POP_2024]]/SUM(Tabella2026[POP_2024])</f>
        <v>6.4638209929433402E-5</v>
      </c>
      <c r="L2925" s="3">
        <f>+Tabella2026[[#This Row],[INCIDENZA POPOLAZIONE]]*(PLAFOND/2)</f>
        <v>19029.440524567748</v>
      </c>
      <c r="M2925" s="3">
        <f>+IFERROR(Tabella2026[[#This Row],[reddito_2024]]/Tabella2026[[#This Row],[POP_2024]],"")</f>
        <v>18044.384514435696</v>
      </c>
      <c r="N2925" s="3">
        <f>+IF(Tabella2026[[#This Row],[REDDITO COMPLESSIVO PROCAPITE]]&lt;media_aggr_reddito_pc,(media_aggr_reddito_pc-Tabella2026[[#This Row],[REDDITO COMPLESSIVO PROCAPITE]]),0)</f>
        <v>0</v>
      </c>
      <c r="O2925" s="3">
        <f>+Tabella2026[[#This Row],[DIFFERENZA REDDITO INFERIORE ALLA MEDIA DALLA MEDIA]]*Tabella2026[[#This Row],[POP_2024]]</f>
        <v>0</v>
      </c>
      <c r="P2925" s="3">
        <f>+Tabella2026[[#This Row],[POPOLAZIONE PER DIFFERENZA ]]/SUM(Tabella2026[[POPOLAZIONE PER DIFFERENZA ]])</f>
        <v>0</v>
      </c>
      <c r="Q2925" s="3">
        <f>+Tabella2026[[#This Row],[INCIDENZA POPOLAZIONE PER DIFFERENZA]]*(PLAFOND-SUM(Tabella2026[CONTRIBUTO SULLA BASE DELLA POPOLAZIONE]))</f>
        <v>0</v>
      </c>
      <c r="R2925" s="3">
        <f>+Tabella2026[[#This Row],[CONTRIBUTO SULLA BASE DELLA POPOLAZIONE]]+Tabella2026[[#This Row],[CONTRIBUTO SULLA BASE DEL REDDITO]]</f>
        <v>19029.440524567748</v>
      </c>
      <c r="S2925" s="3">
        <f>+Tabella2026[[#This Row],[CONTRIBUTO TOTALE]]/(PLAFOND/N_TESSERE)</f>
        <v>38.058881049135493</v>
      </c>
      <c r="T2925" s="3">
        <f>+MAX(CEILING(Tabella2026[[#This Row],[preDEF1]],1),1)</f>
        <v>39</v>
      </c>
      <c r="U2925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925" s="21">
        <f>+Tabella2026[[#This Row],[DEF - n. card]]*(PLAFOND/N_TESSERE)</f>
        <v>19000</v>
      </c>
      <c r="W2925" s="18"/>
    </row>
    <row r="2926" spans="2:23" x14ac:dyDescent="0.25">
      <c r="B2926" s="1" t="s">
        <v>5901</v>
      </c>
      <c r="C2926" s="2">
        <v>19066</v>
      </c>
      <c r="D2926" s="1" t="s">
        <v>5902</v>
      </c>
      <c r="E2926" s="1" t="s">
        <v>12</v>
      </c>
      <c r="F2926" s="1" t="s">
        <v>193</v>
      </c>
      <c r="G2926" s="1" t="s">
        <v>4778</v>
      </c>
      <c r="H2926" s="1" t="s">
        <v>15835</v>
      </c>
      <c r="I2926" s="5">
        <v>3808</v>
      </c>
      <c r="J2926" s="5">
        <v>74402498</v>
      </c>
      <c r="K2926" s="3">
        <f>+Tabella2026[[#This Row],[POP_2024]]/SUM(Tabella2026[POP_2024])</f>
        <v>6.4604279110572809E-5</v>
      </c>
      <c r="L2926" s="3">
        <f>+Tabella2026[[#This Row],[INCIDENZA POPOLAZIONE]]*(PLAFOND/2)</f>
        <v>19019.451316943301</v>
      </c>
      <c r="M2926" s="3">
        <f>+IFERROR(Tabella2026[[#This Row],[reddito_2024]]/Tabella2026[[#This Row],[POP_2024]],"")</f>
        <v>19538.471113445379</v>
      </c>
      <c r="N2926" s="3">
        <f>+IF(Tabella2026[[#This Row],[REDDITO COMPLESSIVO PROCAPITE]]&lt;media_aggr_reddito_pc,(media_aggr_reddito_pc-Tabella2026[[#This Row],[REDDITO COMPLESSIVO PROCAPITE]]),0)</f>
        <v>0</v>
      </c>
      <c r="O2926" s="3">
        <f>+Tabella2026[[#This Row],[DIFFERENZA REDDITO INFERIORE ALLA MEDIA DALLA MEDIA]]*Tabella2026[[#This Row],[POP_2024]]</f>
        <v>0</v>
      </c>
      <c r="P2926" s="3">
        <f>+Tabella2026[[#This Row],[POPOLAZIONE PER DIFFERENZA ]]/SUM(Tabella2026[[POPOLAZIONE PER DIFFERENZA ]])</f>
        <v>0</v>
      </c>
      <c r="Q2926" s="3">
        <f>+Tabella2026[[#This Row],[INCIDENZA POPOLAZIONE PER DIFFERENZA]]*(PLAFOND-SUM(Tabella2026[CONTRIBUTO SULLA BASE DELLA POPOLAZIONE]))</f>
        <v>0</v>
      </c>
      <c r="R2926" s="3">
        <f>+Tabella2026[[#This Row],[CONTRIBUTO SULLA BASE DELLA POPOLAZIONE]]+Tabella2026[[#This Row],[CONTRIBUTO SULLA BASE DEL REDDITO]]</f>
        <v>19019.451316943301</v>
      </c>
      <c r="S2926" s="3">
        <f>+Tabella2026[[#This Row],[CONTRIBUTO TOTALE]]/(PLAFOND/N_TESSERE)</f>
        <v>38.0389026338866</v>
      </c>
      <c r="T2926" s="3">
        <f>+MAX(CEILING(Tabella2026[[#This Row],[preDEF1]],1),1)</f>
        <v>39</v>
      </c>
      <c r="U2926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926" s="21">
        <f>+Tabella2026[[#This Row],[DEF - n. card]]*(PLAFOND/N_TESSERE)</f>
        <v>19000</v>
      </c>
      <c r="W2926" s="18"/>
    </row>
    <row r="2927" spans="2:23" x14ac:dyDescent="0.25">
      <c r="B2927" s="1" t="s">
        <v>5821</v>
      </c>
      <c r="C2927" s="2">
        <v>116002</v>
      </c>
      <c r="D2927" s="1" t="s">
        <v>5822</v>
      </c>
      <c r="E2927" s="1" t="s">
        <v>76</v>
      </c>
      <c r="F2927" s="1" t="s">
        <v>15840</v>
      </c>
      <c r="G2927" s="1" t="s">
        <v>4778</v>
      </c>
      <c r="H2927" s="1" t="s">
        <v>15836</v>
      </c>
      <c r="I2927" s="5">
        <v>3807</v>
      </c>
      <c r="J2927" s="5">
        <v>53001209</v>
      </c>
      <c r="K2927" s="3">
        <f>+Tabella2026[[#This Row],[POP_2024]]/SUM(Tabella2026[POP_2024])</f>
        <v>6.4587313701142506E-5</v>
      </c>
      <c r="L2927" s="3">
        <f>+Tabella2026[[#This Row],[INCIDENZA POPOLAZIONE]]*(PLAFOND/2)</f>
        <v>19014.45671313108</v>
      </c>
      <c r="M2927" s="3">
        <f>+IFERROR(Tabella2026[[#This Row],[reddito_2024]]/Tabella2026[[#This Row],[POP_2024]],"")</f>
        <v>13922.040714473338</v>
      </c>
      <c r="N2927" s="3">
        <f>+IF(Tabella2026[[#This Row],[REDDITO COMPLESSIVO PROCAPITE]]&lt;media_aggr_reddito_pc,(media_aggr_reddito_pc-Tabella2026[[#This Row],[REDDITO COMPLESSIVO PROCAPITE]]),0)</f>
        <v>3903.025348135403</v>
      </c>
      <c r="O2927" s="3">
        <f>+Tabella2026[[#This Row],[DIFFERENZA REDDITO INFERIORE ALLA MEDIA DALLA MEDIA]]*Tabella2026[[#This Row],[POP_2024]]</f>
        <v>14858817.500351479</v>
      </c>
      <c r="P2927" s="3">
        <f>+Tabella2026[[#This Row],[POPOLAZIONE PER DIFFERENZA ]]/SUM(Tabella2026[[POPOLAZIONE PER DIFFERENZA ]])</f>
        <v>1.3182476992777459E-4</v>
      </c>
      <c r="Q2927" s="3">
        <f>+Tabella2026[[#This Row],[INCIDENZA POPOLAZIONE PER DIFFERENZA]]*(PLAFOND-SUM(Tabella2026[CONTRIBUTO SULLA BASE DELLA POPOLAZIONE]))</f>
        <v>38809.113398159549</v>
      </c>
      <c r="R2927" s="3">
        <f>+Tabella2026[[#This Row],[CONTRIBUTO SULLA BASE DELLA POPOLAZIONE]]+Tabella2026[[#This Row],[CONTRIBUTO SULLA BASE DEL REDDITO]]</f>
        <v>57823.570111290624</v>
      </c>
      <c r="S2927" s="3">
        <f>+Tabella2026[[#This Row],[CONTRIBUTO TOTALE]]/(PLAFOND/N_TESSERE)</f>
        <v>115.64714022258124</v>
      </c>
      <c r="T2927" s="3">
        <f>+MAX(CEILING(Tabella2026[[#This Row],[preDEF1]],1),1)</f>
        <v>116</v>
      </c>
      <c r="U2927" s="9">
        <f xml:space="preserve"> IF(ROW(Tabella2026[[#This Row],[preDEF2]]) - ROW(Tabella2026[[#Headers],[preDEF2]])&lt;=ABS(SUM(Tabella2026[preDEF2])-N_TESSERE),Tabella2026[[#This Row],[preDEF2]]-1,Tabella2026[[#This Row],[preDEF2]])</f>
        <v>115</v>
      </c>
      <c r="V2927" s="21">
        <f>+Tabella2026[[#This Row],[DEF - n. card]]*(PLAFOND/N_TESSERE)</f>
        <v>57500</v>
      </c>
      <c r="W2927" s="18"/>
    </row>
    <row r="2928" spans="2:23" x14ac:dyDescent="0.25">
      <c r="B2928" s="1" t="s">
        <v>6185</v>
      </c>
      <c r="C2928" s="2">
        <v>13254</v>
      </c>
      <c r="D2928" s="1" t="s">
        <v>6186</v>
      </c>
      <c r="E2928" s="1" t="s">
        <v>12</v>
      </c>
      <c r="F2928" s="1" t="s">
        <v>152</v>
      </c>
      <c r="G2928" s="1" t="s">
        <v>4778</v>
      </c>
      <c r="H2928" s="1" t="s">
        <v>15835</v>
      </c>
      <c r="I2928" s="5">
        <v>3802</v>
      </c>
      <c r="J2928" s="5">
        <v>55537166</v>
      </c>
      <c r="K2928" s="3">
        <f>+Tabella2026[[#This Row],[POP_2024]]/SUM(Tabella2026[POP_2024])</f>
        <v>6.4502486653991018E-5</v>
      </c>
      <c r="L2928" s="3">
        <f>+Tabella2026[[#This Row],[INCIDENZA POPOLAZIONE]]*(PLAFOND/2)</f>
        <v>18989.483694069964</v>
      </c>
      <c r="M2928" s="3">
        <f>+IFERROR(Tabella2026[[#This Row],[reddito_2024]]/Tabella2026[[#This Row],[POP_2024]],"")</f>
        <v>14607.355602314572</v>
      </c>
      <c r="N2928" s="3">
        <f>+IF(Tabella2026[[#This Row],[REDDITO COMPLESSIVO PROCAPITE]]&lt;media_aggr_reddito_pc,(media_aggr_reddito_pc-Tabella2026[[#This Row],[REDDITO COMPLESSIVO PROCAPITE]]),0)</f>
        <v>3217.710460294169</v>
      </c>
      <c r="O2928" s="3">
        <f>+Tabella2026[[#This Row],[DIFFERENZA REDDITO INFERIORE ALLA MEDIA DALLA MEDIA]]*Tabella2026[[#This Row],[POP_2024]]</f>
        <v>12233735.17003843</v>
      </c>
      <c r="P2928" s="3">
        <f>+Tabella2026[[#This Row],[POPOLAZIONE PER DIFFERENZA ]]/SUM(Tabella2026[[POPOLAZIONE PER DIFFERENZA ]])</f>
        <v>1.0853550924287834E-4</v>
      </c>
      <c r="Q2928" s="3">
        <f>+Tabella2026[[#This Row],[INCIDENZA POPOLAZIONE PER DIFFERENZA]]*(PLAFOND-SUM(Tabella2026[CONTRIBUTO SULLA BASE DELLA POPOLAZIONE]))</f>
        <v>31952.772519471579</v>
      </c>
      <c r="R2928" s="3">
        <f>+Tabella2026[[#This Row],[CONTRIBUTO SULLA BASE DELLA POPOLAZIONE]]+Tabella2026[[#This Row],[CONTRIBUTO SULLA BASE DEL REDDITO]]</f>
        <v>50942.256213541543</v>
      </c>
      <c r="S2928" s="3">
        <f>+Tabella2026[[#This Row],[CONTRIBUTO TOTALE]]/(PLAFOND/N_TESSERE)</f>
        <v>101.88451242708308</v>
      </c>
      <c r="T2928" s="3">
        <f>+MAX(CEILING(Tabella2026[[#This Row],[preDEF1]],1),1)</f>
        <v>102</v>
      </c>
      <c r="U2928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2928" s="21">
        <f>+Tabella2026[[#This Row],[DEF - n. card]]*(PLAFOND/N_TESSERE)</f>
        <v>50500</v>
      </c>
      <c r="W2928" s="18"/>
    </row>
    <row r="2929" spans="2:23" x14ac:dyDescent="0.25">
      <c r="B2929" s="1" t="s">
        <v>5905</v>
      </c>
      <c r="C2929" s="2">
        <v>26015</v>
      </c>
      <c r="D2929" s="1" t="s">
        <v>5906</v>
      </c>
      <c r="E2929" s="1" t="s">
        <v>38</v>
      </c>
      <c r="F2929" s="1" t="s">
        <v>150</v>
      </c>
      <c r="G2929" s="1" t="s">
        <v>4778</v>
      </c>
      <c r="H2929" s="1" t="s">
        <v>15835</v>
      </c>
      <c r="I2929" s="5">
        <v>3801</v>
      </c>
      <c r="J2929" s="5">
        <v>66389231</v>
      </c>
      <c r="K2929" s="3">
        <f>+Tabella2026[[#This Row],[POP_2024]]/SUM(Tabella2026[POP_2024])</f>
        <v>6.4485521244560715E-5</v>
      </c>
      <c r="L2929" s="3">
        <f>+Tabella2026[[#This Row],[INCIDENZA POPOLAZIONE]]*(PLAFOND/2)</f>
        <v>18984.489090257743</v>
      </c>
      <c r="M2929" s="3">
        <f>+IFERROR(Tabella2026[[#This Row],[reddito_2024]]/Tabella2026[[#This Row],[POP_2024]],"")</f>
        <v>17466.25388055775</v>
      </c>
      <c r="N2929" s="3">
        <f>+IF(Tabella2026[[#This Row],[REDDITO COMPLESSIVO PROCAPITE]]&lt;media_aggr_reddito_pc,(media_aggr_reddito_pc-Tabella2026[[#This Row],[REDDITO COMPLESSIVO PROCAPITE]]),0)</f>
        <v>358.8121820509914</v>
      </c>
      <c r="O2929" s="3">
        <f>+Tabella2026[[#This Row],[DIFFERENZA REDDITO INFERIORE ALLA MEDIA DALLA MEDIA]]*Tabella2026[[#This Row],[POP_2024]]</f>
        <v>1363845.1039758183</v>
      </c>
      <c r="P2929" s="3">
        <f>+Tabella2026[[#This Row],[POPOLAZIONE PER DIFFERENZA ]]/SUM(Tabella2026[[POPOLAZIONE PER DIFFERENZA ]])</f>
        <v>1.209978970698585E-5</v>
      </c>
      <c r="Q2929" s="3">
        <f>+Tabella2026[[#This Row],[INCIDENZA POPOLAZIONE PER DIFFERENZA]]*(PLAFOND-SUM(Tabella2026[CONTRIBUTO SULLA BASE DELLA POPOLAZIONE]))</f>
        <v>3562.1690148943685</v>
      </c>
      <c r="R2929" s="3">
        <f>+Tabella2026[[#This Row],[CONTRIBUTO SULLA BASE DELLA POPOLAZIONE]]+Tabella2026[[#This Row],[CONTRIBUTO SULLA BASE DEL REDDITO]]</f>
        <v>22546.65810515211</v>
      </c>
      <c r="S2929" s="3">
        <f>+Tabella2026[[#This Row],[CONTRIBUTO TOTALE]]/(PLAFOND/N_TESSERE)</f>
        <v>45.093316210304216</v>
      </c>
      <c r="T2929" s="3">
        <f>+MAX(CEILING(Tabella2026[[#This Row],[preDEF1]],1),1)</f>
        <v>46</v>
      </c>
      <c r="U2929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929" s="21">
        <f>+Tabella2026[[#This Row],[DEF - n. card]]*(PLAFOND/N_TESSERE)</f>
        <v>22500</v>
      </c>
      <c r="W2929" s="18"/>
    </row>
    <row r="2930" spans="2:23" x14ac:dyDescent="0.25">
      <c r="B2930" s="1" t="s">
        <v>5967</v>
      </c>
      <c r="C2930" s="2">
        <v>96026</v>
      </c>
      <c r="D2930" s="1" t="s">
        <v>5968</v>
      </c>
      <c r="E2930" s="1" t="s">
        <v>18</v>
      </c>
      <c r="F2930" s="1" t="s">
        <v>403</v>
      </c>
      <c r="G2930" s="1" t="s">
        <v>4778</v>
      </c>
      <c r="H2930" s="1" t="s">
        <v>15835</v>
      </c>
      <c r="I2930" s="5">
        <v>3800</v>
      </c>
      <c r="J2930" s="5">
        <v>76299843</v>
      </c>
      <c r="K2930" s="3">
        <f>+Tabella2026[[#This Row],[POP_2024]]/SUM(Tabella2026[POP_2024])</f>
        <v>6.4468555835130425E-5</v>
      </c>
      <c r="L2930" s="3">
        <f>+Tabella2026[[#This Row],[INCIDENZA POPOLAZIONE]]*(PLAFOND/2)</f>
        <v>18979.494486445521</v>
      </c>
      <c r="M2930" s="3">
        <f>+IFERROR(Tabella2026[[#This Row],[reddito_2024]]/Tabella2026[[#This Row],[POP_2024]],"")</f>
        <v>20078.906052631581</v>
      </c>
      <c r="N2930" s="3">
        <f>+IF(Tabella2026[[#This Row],[REDDITO COMPLESSIVO PROCAPITE]]&lt;media_aggr_reddito_pc,(media_aggr_reddito_pc-Tabella2026[[#This Row],[REDDITO COMPLESSIVO PROCAPITE]]),0)</f>
        <v>0</v>
      </c>
      <c r="O2930" s="3">
        <f>+Tabella2026[[#This Row],[DIFFERENZA REDDITO INFERIORE ALLA MEDIA DALLA MEDIA]]*Tabella2026[[#This Row],[POP_2024]]</f>
        <v>0</v>
      </c>
      <c r="P2930" s="3">
        <f>+Tabella2026[[#This Row],[POPOLAZIONE PER DIFFERENZA ]]/SUM(Tabella2026[[POPOLAZIONE PER DIFFERENZA ]])</f>
        <v>0</v>
      </c>
      <c r="Q2930" s="3">
        <f>+Tabella2026[[#This Row],[INCIDENZA POPOLAZIONE PER DIFFERENZA]]*(PLAFOND-SUM(Tabella2026[CONTRIBUTO SULLA BASE DELLA POPOLAZIONE]))</f>
        <v>0</v>
      </c>
      <c r="R2930" s="3">
        <f>+Tabella2026[[#This Row],[CONTRIBUTO SULLA BASE DELLA POPOLAZIONE]]+Tabella2026[[#This Row],[CONTRIBUTO SULLA BASE DEL REDDITO]]</f>
        <v>18979.494486445521</v>
      </c>
      <c r="S2930" s="3">
        <f>+Tabella2026[[#This Row],[CONTRIBUTO TOTALE]]/(PLAFOND/N_TESSERE)</f>
        <v>37.958988972891042</v>
      </c>
      <c r="T2930" s="3">
        <f>+MAX(CEILING(Tabella2026[[#This Row],[preDEF1]],1),1)</f>
        <v>38</v>
      </c>
      <c r="U2930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30" s="21">
        <f>+Tabella2026[[#This Row],[DEF - n. card]]*(PLAFOND/N_TESSERE)</f>
        <v>18500</v>
      </c>
      <c r="W2930" s="18"/>
    </row>
    <row r="2931" spans="2:23" x14ac:dyDescent="0.25">
      <c r="B2931" s="1" t="s">
        <v>5871</v>
      </c>
      <c r="C2931" s="2">
        <v>79114</v>
      </c>
      <c r="D2931" s="1" t="s">
        <v>5872</v>
      </c>
      <c r="E2931" s="1" t="s">
        <v>61</v>
      </c>
      <c r="F2931" s="1" t="s">
        <v>148</v>
      </c>
      <c r="G2931" s="1" t="s">
        <v>4778</v>
      </c>
      <c r="H2931" s="1" t="s">
        <v>15836</v>
      </c>
      <c r="I2931" s="5">
        <v>3800</v>
      </c>
      <c r="J2931" s="5">
        <v>35875575</v>
      </c>
      <c r="K2931" s="3">
        <f>+Tabella2026[[#This Row],[POP_2024]]/SUM(Tabella2026[POP_2024])</f>
        <v>6.4468555835130425E-5</v>
      </c>
      <c r="L2931" s="3">
        <f>+Tabella2026[[#This Row],[INCIDENZA POPOLAZIONE]]*(PLAFOND/2)</f>
        <v>18979.494486445521</v>
      </c>
      <c r="M2931" s="3">
        <f>+IFERROR(Tabella2026[[#This Row],[reddito_2024]]/Tabella2026[[#This Row],[POP_2024]],"")</f>
        <v>9440.9407894736851</v>
      </c>
      <c r="N2931" s="3">
        <f>+IF(Tabella2026[[#This Row],[REDDITO COMPLESSIVO PROCAPITE]]&lt;media_aggr_reddito_pc,(media_aggr_reddito_pc-Tabella2026[[#This Row],[REDDITO COMPLESSIVO PROCAPITE]]),0)</f>
        <v>8384.125273135056</v>
      </c>
      <c r="O2931" s="3">
        <f>+Tabella2026[[#This Row],[DIFFERENZA REDDITO INFERIORE ALLA MEDIA DALLA MEDIA]]*Tabella2026[[#This Row],[POP_2024]]</f>
        <v>31859676.037913214</v>
      </c>
      <c r="P2931" s="3">
        <f>+Tabella2026[[#This Row],[POPOLAZIONE PER DIFFERENZA ]]/SUM(Tabella2026[[POPOLAZIONE PER DIFFERENZA ]])</f>
        <v>2.8265334462664987E-4</v>
      </c>
      <c r="Q2931" s="3">
        <f>+Tabella2026[[#This Row],[INCIDENZA POPOLAZIONE PER DIFFERENZA]]*(PLAFOND-SUM(Tabella2026[CONTRIBUTO SULLA BASE DELLA POPOLAZIONE]))</f>
        <v>83212.932668077585</v>
      </c>
      <c r="R2931" s="3">
        <f>+Tabella2026[[#This Row],[CONTRIBUTO SULLA BASE DELLA POPOLAZIONE]]+Tabella2026[[#This Row],[CONTRIBUTO SULLA BASE DEL REDDITO]]</f>
        <v>102192.4271545231</v>
      </c>
      <c r="S2931" s="3">
        <f>+Tabella2026[[#This Row],[CONTRIBUTO TOTALE]]/(PLAFOND/N_TESSERE)</f>
        <v>204.3848543090462</v>
      </c>
      <c r="T2931" s="3">
        <f>+MAX(CEILING(Tabella2026[[#This Row],[preDEF1]],1),1)</f>
        <v>205</v>
      </c>
      <c r="U2931" s="9">
        <f xml:space="preserve"> IF(ROW(Tabella2026[[#This Row],[preDEF2]]) - ROW(Tabella2026[[#Headers],[preDEF2]])&lt;=ABS(SUM(Tabella2026[preDEF2])-N_TESSERE),Tabella2026[[#This Row],[preDEF2]]-1,Tabella2026[[#This Row],[preDEF2]])</f>
        <v>204</v>
      </c>
      <c r="V2931" s="21">
        <f>+Tabella2026[[#This Row],[DEF - n. card]]*(PLAFOND/N_TESSERE)</f>
        <v>102000</v>
      </c>
      <c r="W2931" s="18"/>
    </row>
    <row r="2932" spans="2:23" x14ac:dyDescent="0.25">
      <c r="B2932" s="1" t="s">
        <v>6061</v>
      </c>
      <c r="C2932" s="2">
        <v>113013</v>
      </c>
      <c r="D2932" s="1" t="s">
        <v>6062</v>
      </c>
      <c r="E2932" s="1" t="s">
        <v>76</v>
      </c>
      <c r="F2932" s="1" t="s">
        <v>15837</v>
      </c>
      <c r="G2932" s="1" t="s">
        <v>4778</v>
      </c>
      <c r="H2932" s="1" t="s">
        <v>15836</v>
      </c>
      <c r="I2932" s="5">
        <v>3800</v>
      </c>
      <c r="J2932" s="5">
        <v>59479311</v>
      </c>
      <c r="K2932" s="3">
        <f>+Tabella2026[[#This Row],[POP_2024]]/SUM(Tabella2026[POP_2024])</f>
        <v>6.4468555835130425E-5</v>
      </c>
      <c r="L2932" s="3">
        <f>+Tabella2026[[#This Row],[INCIDENZA POPOLAZIONE]]*(PLAFOND/2)</f>
        <v>18979.494486445521</v>
      </c>
      <c r="M2932" s="3">
        <f>+IFERROR(Tabella2026[[#This Row],[reddito_2024]]/Tabella2026[[#This Row],[POP_2024]],"")</f>
        <v>15652.450263157894</v>
      </c>
      <c r="N2932" s="3">
        <f>+IF(Tabella2026[[#This Row],[REDDITO COMPLESSIVO PROCAPITE]]&lt;media_aggr_reddito_pc,(media_aggr_reddito_pc-Tabella2026[[#This Row],[REDDITO COMPLESSIVO PROCAPITE]]),0)</f>
        <v>2172.6157994508467</v>
      </c>
      <c r="O2932" s="3">
        <f>+Tabella2026[[#This Row],[DIFFERENZA REDDITO INFERIORE ALLA MEDIA DALLA MEDIA]]*Tabella2026[[#This Row],[POP_2024]]</f>
        <v>8255940.0379132172</v>
      </c>
      <c r="P2932" s="3">
        <f>+Tabella2026[[#This Row],[POPOLAZIONE PER DIFFERENZA ]]/SUM(Tabella2026[[POPOLAZIONE PER DIFFERENZA ]])</f>
        <v>7.3245222643704208E-5</v>
      </c>
      <c r="Q2932" s="3">
        <f>+Tabella2026[[#This Row],[INCIDENZA POPOLAZIONE PER DIFFERENZA]]*(PLAFOND-SUM(Tabella2026[CONTRIBUTO SULLA BASE DELLA POPOLAZIONE]))</f>
        <v>21563.338612389623</v>
      </c>
      <c r="R2932" s="3">
        <f>+Tabella2026[[#This Row],[CONTRIBUTO SULLA BASE DELLA POPOLAZIONE]]+Tabella2026[[#This Row],[CONTRIBUTO SULLA BASE DEL REDDITO]]</f>
        <v>40542.833098835144</v>
      </c>
      <c r="S2932" s="3">
        <f>+Tabella2026[[#This Row],[CONTRIBUTO TOTALE]]/(PLAFOND/N_TESSERE)</f>
        <v>81.085666197670292</v>
      </c>
      <c r="T2932" s="3">
        <f>+MAX(CEILING(Tabella2026[[#This Row],[preDEF1]],1),1)</f>
        <v>82</v>
      </c>
      <c r="U2932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2932" s="21">
        <f>+Tabella2026[[#This Row],[DEF - n. card]]*(PLAFOND/N_TESSERE)</f>
        <v>40500</v>
      </c>
      <c r="W2932" s="18"/>
    </row>
    <row r="2933" spans="2:23" x14ac:dyDescent="0.25">
      <c r="B2933" s="1" t="s">
        <v>5879</v>
      </c>
      <c r="C2933" s="2">
        <v>12051</v>
      </c>
      <c r="D2933" s="1" t="s">
        <v>5880</v>
      </c>
      <c r="E2933" s="1" t="s">
        <v>12</v>
      </c>
      <c r="F2933" s="1" t="s">
        <v>157</v>
      </c>
      <c r="G2933" s="1" t="s">
        <v>4778</v>
      </c>
      <c r="H2933" s="1" t="s">
        <v>15835</v>
      </c>
      <c r="I2933" s="5">
        <v>3799</v>
      </c>
      <c r="J2933" s="5">
        <v>65625222</v>
      </c>
      <c r="K2933" s="3">
        <f>+Tabella2026[[#This Row],[POP_2024]]/SUM(Tabella2026[POP_2024])</f>
        <v>6.4451590425700122E-5</v>
      </c>
      <c r="L2933" s="3">
        <f>+Tabella2026[[#This Row],[INCIDENZA POPOLAZIONE]]*(PLAFOND/2)</f>
        <v>18974.499882633296</v>
      </c>
      <c r="M2933" s="3">
        <f>+IFERROR(Tabella2026[[#This Row],[reddito_2024]]/Tabella2026[[#This Row],[POP_2024]],"")</f>
        <v>17274.341142405898</v>
      </c>
      <c r="N2933" s="3">
        <f>+IF(Tabella2026[[#This Row],[REDDITO COMPLESSIVO PROCAPITE]]&lt;media_aggr_reddito_pc,(media_aggr_reddito_pc-Tabella2026[[#This Row],[REDDITO COMPLESSIVO PROCAPITE]]),0)</f>
        <v>550.72492020284335</v>
      </c>
      <c r="O2933" s="3">
        <f>+Tabella2026[[#This Row],[DIFFERENZA REDDITO INFERIORE ALLA MEDIA DALLA MEDIA]]*Tabella2026[[#This Row],[POP_2024]]</f>
        <v>2092203.971850602</v>
      </c>
      <c r="P2933" s="3">
        <f>+Tabella2026[[#This Row],[POPOLAZIONE PER DIFFERENZA ]]/SUM(Tabella2026[[POPOLAZIONE PER DIFFERENZA ]])</f>
        <v>1.8561659245404808E-5</v>
      </c>
      <c r="Q2933" s="3">
        <f>+Tabella2026[[#This Row],[INCIDENZA POPOLAZIONE PER DIFFERENZA]]*(PLAFOND-SUM(Tabella2026[CONTRIBUTO SULLA BASE DELLA POPOLAZIONE]))</f>
        <v>5464.5385606027639</v>
      </c>
      <c r="R2933" s="3">
        <f>+Tabella2026[[#This Row],[CONTRIBUTO SULLA BASE DELLA POPOLAZIONE]]+Tabella2026[[#This Row],[CONTRIBUTO SULLA BASE DEL REDDITO]]</f>
        <v>24439.038443236059</v>
      </c>
      <c r="S2933" s="3">
        <f>+Tabella2026[[#This Row],[CONTRIBUTO TOTALE]]/(PLAFOND/N_TESSERE)</f>
        <v>48.878076886472115</v>
      </c>
      <c r="T2933" s="3">
        <f>+MAX(CEILING(Tabella2026[[#This Row],[preDEF1]],1),1)</f>
        <v>49</v>
      </c>
      <c r="U2933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933" s="21">
        <f>+Tabella2026[[#This Row],[DEF - n. card]]*(PLAFOND/N_TESSERE)</f>
        <v>24000</v>
      </c>
      <c r="W2933" s="18"/>
    </row>
    <row r="2934" spans="2:23" x14ac:dyDescent="0.25">
      <c r="B2934" s="1" t="s">
        <v>5765</v>
      </c>
      <c r="C2934" s="2">
        <v>64066</v>
      </c>
      <c r="D2934" s="1" t="s">
        <v>5766</v>
      </c>
      <c r="E2934" s="1" t="s">
        <v>15</v>
      </c>
      <c r="F2934" s="1" t="s">
        <v>290</v>
      </c>
      <c r="G2934" s="1" t="s">
        <v>4778</v>
      </c>
      <c r="H2934" s="1" t="s">
        <v>15836</v>
      </c>
      <c r="I2934" s="5">
        <v>3799</v>
      </c>
      <c r="J2934" s="5">
        <v>44710908</v>
      </c>
      <c r="K2934" s="3">
        <f>+Tabella2026[[#This Row],[POP_2024]]/SUM(Tabella2026[POP_2024])</f>
        <v>6.4451590425700122E-5</v>
      </c>
      <c r="L2934" s="3">
        <f>+Tabella2026[[#This Row],[INCIDENZA POPOLAZIONE]]*(PLAFOND/2)</f>
        <v>18974.499882633296</v>
      </c>
      <c r="M2934" s="3">
        <f>+IFERROR(Tabella2026[[#This Row],[reddito_2024]]/Tabella2026[[#This Row],[POP_2024]],"")</f>
        <v>11769.125559357726</v>
      </c>
      <c r="N2934" s="3">
        <f>+IF(Tabella2026[[#This Row],[REDDITO COMPLESSIVO PROCAPITE]]&lt;media_aggr_reddito_pc,(media_aggr_reddito_pc-Tabella2026[[#This Row],[REDDITO COMPLESSIVO PROCAPITE]]),0)</f>
        <v>6055.9405032510149</v>
      </c>
      <c r="O2934" s="3">
        <f>+Tabella2026[[#This Row],[DIFFERENZA REDDITO INFERIORE ALLA MEDIA DALLA MEDIA]]*Tabella2026[[#This Row],[POP_2024]]</f>
        <v>23006517.971850604</v>
      </c>
      <c r="P2934" s="3">
        <f>+Tabella2026[[#This Row],[POPOLAZIONE PER DIFFERENZA ]]/SUM(Tabella2026[[POPOLAZIONE PER DIFFERENZA ]])</f>
        <v>2.0410971050735879E-4</v>
      </c>
      <c r="Q2934" s="3">
        <f>+Tabella2026[[#This Row],[INCIDENZA POPOLAZIONE PER DIFFERENZA]]*(PLAFOND-SUM(Tabella2026[CONTRIBUTO SULLA BASE DELLA POPOLAZIONE]))</f>
        <v>60089.745691083794</v>
      </c>
      <c r="R2934" s="3">
        <f>+Tabella2026[[#This Row],[CONTRIBUTO SULLA BASE DELLA POPOLAZIONE]]+Tabella2026[[#This Row],[CONTRIBUTO SULLA BASE DEL REDDITO]]</f>
        <v>79064.245573717082</v>
      </c>
      <c r="S2934" s="3">
        <f>+Tabella2026[[#This Row],[CONTRIBUTO TOTALE]]/(PLAFOND/N_TESSERE)</f>
        <v>158.12849114743418</v>
      </c>
      <c r="T2934" s="3">
        <f>+MAX(CEILING(Tabella2026[[#This Row],[preDEF1]],1),1)</f>
        <v>159</v>
      </c>
      <c r="U2934" s="9">
        <f xml:space="preserve"> IF(ROW(Tabella2026[[#This Row],[preDEF2]]) - ROW(Tabella2026[[#Headers],[preDEF2]])&lt;=ABS(SUM(Tabella2026[preDEF2])-N_TESSERE),Tabella2026[[#This Row],[preDEF2]]-1,Tabella2026[[#This Row],[preDEF2]])</f>
        <v>158</v>
      </c>
      <c r="V2934" s="21">
        <f>+Tabella2026[[#This Row],[DEF - n. card]]*(PLAFOND/N_TESSERE)</f>
        <v>79000</v>
      </c>
      <c r="W2934" s="18"/>
    </row>
    <row r="2935" spans="2:23" x14ac:dyDescent="0.25">
      <c r="B2935" s="1" t="s">
        <v>5909</v>
      </c>
      <c r="C2935" s="2">
        <v>16209</v>
      </c>
      <c r="D2935" s="1" t="s">
        <v>5910</v>
      </c>
      <c r="E2935" s="1" t="s">
        <v>12</v>
      </c>
      <c r="F2935" s="1" t="s">
        <v>93</v>
      </c>
      <c r="G2935" s="1" t="s">
        <v>4778</v>
      </c>
      <c r="H2935" s="1" t="s">
        <v>15835</v>
      </c>
      <c r="I2935" s="5">
        <v>3799</v>
      </c>
      <c r="J2935" s="5">
        <v>70396240</v>
      </c>
      <c r="K2935" s="3">
        <f>+Tabella2026[[#This Row],[POP_2024]]/SUM(Tabella2026[POP_2024])</f>
        <v>6.4451590425700122E-5</v>
      </c>
      <c r="L2935" s="3">
        <f>+Tabella2026[[#This Row],[INCIDENZA POPOLAZIONE]]*(PLAFOND/2)</f>
        <v>18974.499882633296</v>
      </c>
      <c r="M2935" s="3">
        <f>+IFERROR(Tabella2026[[#This Row],[reddito_2024]]/Tabella2026[[#This Row],[POP_2024]],"")</f>
        <v>18530.202684917083</v>
      </c>
      <c r="N2935" s="3">
        <f>+IF(Tabella2026[[#This Row],[REDDITO COMPLESSIVO PROCAPITE]]&lt;media_aggr_reddito_pc,(media_aggr_reddito_pc-Tabella2026[[#This Row],[REDDITO COMPLESSIVO PROCAPITE]]),0)</f>
        <v>0</v>
      </c>
      <c r="O2935" s="3">
        <f>+Tabella2026[[#This Row],[DIFFERENZA REDDITO INFERIORE ALLA MEDIA DALLA MEDIA]]*Tabella2026[[#This Row],[POP_2024]]</f>
        <v>0</v>
      </c>
      <c r="P2935" s="3">
        <f>+Tabella2026[[#This Row],[POPOLAZIONE PER DIFFERENZA ]]/SUM(Tabella2026[[POPOLAZIONE PER DIFFERENZA ]])</f>
        <v>0</v>
      </c>
      <c r="Q2935" s="3">
        <f>+Tabella2026[[#This Row],[INCIDENZA POPOLAZIONE PER DIFFERENZA]]*(PLAFOND-SUM(Tabella2026[CONTRIBUTO SULLA BASE DELLA POPOLAZIONE]))</f>
        <v>0</v>
      </c>
      <c r="R2935" s="3">
        <f>+Tabella2026[[#This Row],[CONTRIBUTO SULLA BASE DELLA POPOLAZIONE]]+Tabella2026[[#This Row],[CONTRIBUTO SULLA BASE DEL REDDITO]]</f>
        <v>18974.499882633296</v>
      </c>
      <c r="S2935" s="3">
        <f>+Tabella2026[[#This Row],[CONTRIBUTO TOTALE]]/(PLAFOND/N_TESSERE)</f>
        <v>37.948999765266592</v>
      </c>
      <c r="T2935" s="3">
        <f>+MAX(CEILING(Tabella2026[[#This Row],[preDEF1]],1),1)</f>
        <v>38</v>
      </c>
      <c r="U2935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35" s="21">
        <f>+Tabella2026[[#This Row],[DEF - n. card]]*(PLAFOND/N_TESSERE)</f>
        <v>18500</v>
      </c>
      <c r="W2935" s="18"/>
    </row>
    <row r="2936" spans="2:23" x14ac:dyDescent="0.25">
      <c r="B2936" s="1" t="s">
        <v>5935</v>
      </c>
      <c r="C2936" s="2">
        <v>23068</v>
      </c>
      <c r="D2936" s="1" t="s">
        <v>5936</v>
      </c>
      <c r="E2936" s="1" t="s">
        <v>38</v>
      </c>
      <c r="F2936" s="1" t="s">
        <v>37</v>
      </c>
      <c r="G2936" s="1" t="s">
        <v>4778</v>
      </c>
      <c r="H2936" s="1" t="s">
        <v>15835</v>
      </c>
      <c r="I2936" s="5">
        <v>3795</v>
      </c>
      <c r="J2936" s="5">
        <v>59132710</v>
      </c>
      <c r="K2936" s="3">
        <f>+Tabella2026[[#This Row],[POP_2024]]/SUM(Tabella2026[POP_2024])</f>
        <v>6.4383728787978937E-5</v>
      </c>
      <c r="L2936" s="3">
        <f>+Tabella2026[[#This Row],[INCIDENZA POPOLAZIONE]]*(PLAFOND/2)</f>
        <v>18954.521467384409</v>
      </c>
      <c r="M2936" s="3">
        <f>+IFERROR(Tabella2026[[#This Row],[reddito_2024]]/Tabella2026[[#This Row],[POP_2024]],"")</f>
        <v>15581.741765480896</v>
      </c>
      <c r="N2936" s="3">
        <f>+IF(Tabella2026[[#This Row],[REDDITO COMPLESSIVO PROCAPITE]]&lt;media_aggr_reddito_pc,(media_aggr_reddito_pc-Tabella2026[[#This Row],[REDDITO COMPLESSIVO PROCAPITE]]),0)</f>
        <v>2243.3242971278451</v>
      </c>
      <c r="O2936" s="3">
        <f>+Tabella2026[[#This Row],[DIFFERENZA REDDITO INFERIORE ALLA MEDIA DALLA MEDIA]]*Tabella2026[[#This Row],[POP_2024]]</f>
        <v>8513415.7076001726</v>
      </c>
      <c r="P2936" s="3">
        <f>+Tabella2026[[#This Row],[POPOLAZIONE PER DIFFERENZA ]]/SUM(Tabella2026[[POPOLAZIONE PER DIFFERENZA ]])</f>
        <v>7.5529500710763014E-5</v>
      </c>
      <c r="Q2936" s="3">
        <f>+Tabella2026[[#This Row],[INCIDENZA POPOLAZIONE PER DIFFERENZA]]*(PLAFOND-SUM(Tabella2026[CONTRIBUTO SULLA BASE DELLA POPOLAZIONE]))</f>
        <v>22235.828362123189</v>
      </c>
      <c r="R2936" s="3">
        <f>+Tabella2026[[#This Row],[CONTRIBUTO SULLA BASE DELLA POPOLAZIONE]]+Tabella2026[[#This Row],[CONTRIBUTO SULLA BASE DEL REDDITO]]</f>
        <v>41190.349829507599</v>
      </c>
      <c r="S2936" s="3">
        <f>+Tabella2026[[#This Row],[CONTRIBUTO TOTALE]]/(PLAFOND/N_TESSERE)</f>
        <v>82.380699659015193</v>
      </c>
      <c r="T2936" s="3">
        <f>+MAX(CEILING(Tabella2026[[#This Row],[preDEF1]],1),1)</f>
        <v>83</v>
      </c>
      <c r="U2936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2936" s="21">
        <f>+Tabella2026[[#This Row],[DEF - n. card]]*(PLAFOND/N_TESSERE)</f>
        <v>41000</v>
      </c>
      <c r="W2936" s="18"/>
    </row>
    <row r="2937" spans="2:23" x14ac:dyDescent="0.25">
      <c r="B2937" s="1" t="s">
        <v>5817</v>
      </c>
      <c r="C2937" s="2">
        <v>76060</v>
      </c>
      <c r="D2937" s="1" t="s">
        <v>5818</v>
      </c>
      <c r="E2937" s="1" t="s">
        <v>213</v>
      </c>
      <c r="F2937" s="1" t="s">
        <v>212</v>
      </c>
      <c r="G2937" s="1" t="s">
        <v>4778</v>
      </c>
      <c r="H2937" s="1" t="s">
        <v>15836</v>
      </c>
      <c r="I2937" s="5">
        <v>3792</v>
      </c>
      <c r="J2937" s="5">
        <v>55426758</v>
      </c>
      <c r="K2937" s="3">
        <f>+Tabella2026[[#This Row],[POP_2024]]/SUM(Tabella2026[POP_2024])</f>
        <v>6.4332832559688041E-5</v>
      </c>
      <c r="L2937" s="3">
        <f>+Tabella2026[[#This Row],[INCIDENZA POPOLAZIONE]]*(PLAFOND/2)</f>
        <v>18939.537655947741</v>
      </c>
      <c r="M2937" s="3">
        <f>+IFERROR(Tabella2026[[#This Row],[reddito_2024]]/Tabella2026[[#This Row],[POP_2024]],"")</f>
        <v>14616.761075949367</v>
      </c>
      <c r="N2937" s="3">
        <f>+IF(Tabella2026[[#This Row],[REDDITO COMPLESSIVO PROCAPITE]]&lt;media_aggr_reddito_pc,(media_aggr_reddito_pc-Tabella2026[[#This Row],[REDDITO COMPLESSIVO PROCAPITE]]),0)</f>
        <v>3208.3049866593738</v>
      </c>
      <c r="O2937" s="3">
        <f>+Tabella2026[[#This Row],[DIFFERENZA REDDITO INFERIORE ALLA MEDIA DALLA MEDIA]]*Tabella2026[[#This Row],[POP_2024]]</f>
        <v>12165892.509412345</v>
      </c>
      <c r="P2937" s="3">
        <f>+Tabella2026[[#This Row],[POPOLAZIONE PER DIFFERENZA ]]/SUM(Tabella2026[[POPOLAZIONE PER DIFFERENZA ]])</f>
        <v>1.0793362129801932E-4</v>
      </c>
      <c r="Q2937" s="3">
        <f>+Tabella2026[[#This Row],[INCIDENZA POPOLAZIONE PER DIFFERENZA]]*(PLAFOND-SUM(Tabella2026[CONTRIBUTO SULLA BASE DELLA POPOLAZIONE]))</f>
        <v>31775.577159921046</v>
      </c>
      <c r="R2937" s="3">
        <f>+Tabella2026[[#This Row],[CONTRIBUTO SULLA BASE DELLA POPOLAZIONE]]+Tabella2026[[#This Row],[CONTRIBUTO SULLA BASE DEL REDDITO]]</f>
        <v>50715.114815868787</v>
      </c>
      <c r="S2937" s="3">
        <f>+Tabella2026[[#This Row],[CONTRIBUTO TOTALE]]/(PLAFOND/N_TESSERE)</f>
        <v>101.43022963173757</v>
      </c>
      <c r="T2937" s="3">
        <f>+MAX(CEILING(Tabella2026[[#This Row],[preDEF1]],1),1)</f>
        <v>102</v>
      </c>
      <c r="U2937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2937" s="21">
        <f>+Tabella2026[[#This Row],[DEF - n. card]]*(PLAFOND/N_TESSERE)</f>
        <v>50500</v>
      </c>
      <c r="W2937" s="18"/>
    </row>
    <row r="2938" spans="2:23" x14ac:dyDescent="0.25">
      <c r="B2938" s="1" t="s">
        <v>5981</v>
      </c>
      <c r="C2938" s="2">
        <v>17192</v>
      </c>
      <c r="D2938" s="1" t="s">
        <v>5982</v>
      </c>
      <c r="E2938" s="1" t="s">
        <v>12</v>
      </c>
      <c r="F2938" s="1" t="s">
        <v>50</v>
      </c>
      <c r="G2938" s="1" t="s">
        <v>4778</v>
      </c>
      <c r="H2938" s="1" t="s">
        <v>15835</v>
      </c>
      <c r="I2938" s="5">
        <v>3789</v>
      </c>
      <c r="J2938" s="5">
        <v>60351490</v>
      </c>
      <c r="K2938" s="3">
        <f>+Tabella2026[[#This Row],[POP_2024]]/SUM(Tabella2026[POP_2024])</f>
        <v>6.4281936331397145E-5</v>
      </c>
      <c r="L2938" s="3">
        <f>+Tabella2026[[#This Row],[INCIDENZA POPOLAZIONE]]*(PLAFOND/2)</f>
        <v>18924.553844511072</v>
      </c>
      <c r="M2938" s="3">
        <f>+IFERROR(Tabella2026[[#This Row],[reddito_2024]]/Tabella2026[[#This Row],[POP_2024]],"")</f>
        <v>15928.078648719978</v>
      </c>
      <c r="N2938" s="3">
        <f>+IF(Tabella2026[[#This Row],[REDDITO COMPLESSIVO PROCAPITE]]&lt;media_aggr_reddito_pc,(media_aggr_reddito_pc-Tabella2026[[#This Row],[REDDITO COMPLESSIVO PROCAPITE]]),0)</f>
        <v>1896.9874138887626</v>
      </c>
      <c r="O2938" s="3">
        <f>+Tabella2026[[#This Row],[DIFFERENZA REDDITO INFERIORE ALLA MEDIA DALLA MEDIA]]*Tabella2026[[#This Row],[POP_2024]]</f>
        <v>7187685.3112245211</v>
      </c>
      <c r="P2938" s="3">
        <f>+Tabella2026[[#This Row],[POPOLAZIONE PER DIFFERENZA ]]/SUM(Tabella2026[[POPOLAZIONE PER DIFFERENZA ]])</f>
        <v>6.3767857869107309E-5</v>
      </c>
      <c r="Q2938" s="3">
        <f>+Tabella2026[[#This Row],[INCIDENZA POPOLAZIONE PER DIFFERENZA]]*(PLAFOND-SUM(Tabella2026[CONTRIBUTO SULLA BASE DELLA POPOLAZIONE]))</f>
        <v>18773.209530771866</v>
      </c>
      <c r="R2938" s="3">
        <f>+Tabella2026[[#This Row],[CONTRIBUTO SULLA BASE DELLA POPOLAZIONE]]+Tabella2026[[#This Row],[CONTRIBUTO SULLA BASE DEL REDDITO]]</f>
        <v>37697.763375282942</v>
      </c>
      <c r="S2938" s="3">
        <f>+Tabella2026[[#This Row],[CONTRIBUTO TOTALE]]/(PLAFOND/N_TESSERE)</f>
        <v>75.395526750565878</v>
      </c>
      <c r="T2938" s="3">
        <f>+MAX(CEILING(Tabella2026[[#This Row],[preDEF1]],1),1)</f>
        <v>76</v>
      </c>
      <c r="U2938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2938" s="21">
        <f>+Tabella2026[[#This Row],[DEF - n. card]]*(PLAFOND/N_TESSERE)</f>
        <v>37500</v>
      </c>
      <c r="W2938" s="18"/>
    </row>
    <row r="2939" spans="2:23" x14ac:dyDescent="0.25">
      <c r="B2939" s="1" t="s">
        <v>5895</v>
      </c>
      <c r="C2939" s="2">
        <v>58004</v>
      </c>
      <c r="D2939" s="1" t="s">
        <v>5896</v>
      </c>
      <c r="E2939" s="1" t="s">
        <v>8</v>
      </c>
      <c r="F2939" s="1" t="s">
        <v>7</v>
      </c>
      <c r="G2939" s="1" t="s">
        <v>4778</v>
      </c>
      <c r="H2939" s="1" t="s">
        <v>15834</v>
      </c>
      <c r="I2939" s="5">
        <v>3787</v>
      </c>
      <c r="J2939" s="5">
        <v>58231064</v>
      </c>
      <c r="K2939" s="3">
        <f>+Tabella2026[[#This Row],[POP_2024]]/SUM(Tabella2026[POP_2024])</f>
        <v>6.4248005512536552E-5</v>
      </c>
      <c r="L2939" s="3">
        <f>+Tabella2026[[#This Row],[INCIDENZA POPOLAZIONE]]*(PLAFOND/2)</f>
        <v>18914.564636886626</v>
      </c>
      <c r="M2939" s="3">
        <f>+IFERROR(Tabella2026[[#This Row],[reddito_2024]]/Tabella2026[[#This Row],[POP_2024]],"")</f>
        <v>15376.568259836282</v>
      </c>
      <c r="N2939" s="3">
        <f>+IF(Tabella2026[[#This Row],[REDDITO COMPLESSIVO PROCAPITE]]&lt;media_aggr_reddito_pc,(media_aggr_reddito_pc-Tabella2026[[#This Row],[REDDITO COMPLESSIVO PROCAPITE]]),0)</f>
        <v>2448.4978027724592</v>
      </c>
      <c r="O2939" s="3">
        <f>+Tabella2026[[#This Row],[DIFFERENZA REDDITO INFERIORE ALLA MEDIA DALLA MEDIA]]*Tabella2026[[#This Row],[POP_2024]]</f>
        <v>9272461.1790993027</v>
      </c>
      <c r="P2939" s="3">
        <f>+Tabella2026[[#This Row],[POPOLAZIONE PER DIFFERENZA ]]/SUM(Tabella2026[[POPOLAZIONE PER DIFFERENZA ]])</f>
        <v>8.2263616305272816E-5</v>
      </c>
      <c r="Q2939" s="3">
        <f>+Tabella2026[[#This Row],[INCIDENZA POPOLAZIONE PER DIFFERENZA]]*(PLAFOND-SUM(Tabella2026[CONTRIBUTO SULLA BASE DELLA POPOLAZIONE]))</f>
        <v>24218.346942560187</v>
      </c>
      <c r="R2939" s="3">
        <f>+Tabella2026[[#This Row],[CONTRIBUTO SULLA BASE DELLA POPOLAZIONE]]+Tabella2026[[#This Row],[CONTRIBUTO SULLA BASE DEL REDDITO]]</f>
        <v>43132.911579446809</v>
      </c>
      <c r="S2939" s="3">
        <f>+Tabella2026[[#This Row],[CONTRIBUTO TOTALE]]/(PLAFOND/N_TESSERE)</f>
        <v>86.265823158893625</v>
      </c>
      <c r="T2939" s="3">
        <f>+MAX(CEILING(Tabella2026[[#This Row],[preDEF1]],1),1)</f>
        <v>87</v>
      </c>
      <c r="U2939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2939" s="21">
        <f>+Tabella2026[[#This Row],[DEF - n. card]]*(PLAFOND/N_TESSERE)</f>
        <v>43000</v>
      </c>
      <c r="W2939" s="18"/>
    </row>
    <row r="2940" spans="2:23" x14ac:dyDescent="0.25">
      <c r="B2940" s="1" t="s">
        <v>5745</v>
      </c>
      <c r="C2940" s="2">
        <v>102032</v>
      </c>
      <c r="D2940" s="1" t="s">
        <v>5746</v>
      </c>
      <c r="E2940" s="1" t="s">
        <v>61</v>
      </c>
      <c r="F2940" s="1" t="s">
        <v>607</v>
      </c>
      <c r="G2940" s="1" t="s">
        <v>4778</v>
      </c>
      <c r="H2940" s="1" t="s">
        <v>15836</v>
      </c>
      <c r="I2940" s="5">
        <v>3780</v>
      </c>
      <c r="J2940" s="5">
        <v>37886133</v>
      </c>
      <c r="K2940" s="3">
        <f>+Tabella2026[[#This Row],[POP_2024]]/SUM(Tabella2026[POP_2024])</f>
        <v>6.4129247646524471E-5</v>
      </c>
      <c r="L2940" s="3">
        <f>+Tabella2026[[#This Row],[INCIDENZA POPOLAZIONE]]*(PLAFOND/2)</f>
        <v>18879.602410201071</v>
      </c>
      <c r="M2940" s="3">
        <f>+IFERROR(Tabella2026[[#This Row],[reddito_2024]]/Tabella2026[[#This Row],[POP_2024]],"")</f>
        <v>10022.786507936507</v>
      </c>
      <c r="N2940" s="3">
        <f>+IF(Tabella2026[[#This Row],[REDDITO COMPLESSIVO PROCAPITE]]&lt;media_aggr_reddito_pc,(media_aggr_reddito_pc-Tabella2026[[#This Row],[REDDITO COMPLESSIVO PROCAPITE]]),0)</f>
        <v>7802.2795546722336</v>
      </c>
      <c r="O2940" s="3">
        <f>+Tabella2026[[#This Row],[DIFFERENZA REDDITO INFERIORE ALLA MEDIA DALLA MEDIA]]*Tabella2026[[#This Row],[POP_2024]]</f>
        <v>29492616.716661043</v>
      </c>
      <c r="P2940" s="3">
        <f>+Tabella2026[[#This Row],[POPOLAZIONE PER DIFFERENZA ]]/SUM(Tabella2026[[POPOLAZIONE PER DIFFERENZA ]])</f>
        <v>2.6165321790579333E-4</v>
      </c>
      <c r="Q2940" s="3">
        <f>+Tabella2026[[#This Row],[INCIDENZA POPOLAZIONE PER DIFFERENZA]]*(PLAFOND-SUM(Tabella2026[CONTRIBUTO SULLA BASE DELLA POPOLAZIONE]))</f>
        <v>77030.511111552434</v>
      </c>
      <c r="R2940" s="3">
        <f>+Tabella2026[[#This Row],[CONTRIBUTO SULLA BASE DELLA POPOLAZIONE]]+Tabella2026[[#This Row],[CONTRIBUTO SULLA BASE DEL REDDITO]]</f>
        <v>95910.113521753505</v>
      </c>
      <c r="S2940" s="3">
        <f>+Tabella2026[[#This Row],[CONTRIBUTO TOTALE]]/(PLAFOND/N_TESSERE)</f>
        <v>191.820227043507</v>
      </c>
      <c r="T2940" s="3">
        <f>+MAX(CEILING(Tabella2026[[#This Row],[preDEF1]],1),1)</f>
        <v>192</v>
      </c>
      <c r="U2940" s="9">
        <f xml:space="preserve"> IF(ROW(Tabella2026[[#This Row],[preDEF2]]) - ROW(Tabella2026[[#Headers],[preDEF2]])&lt;=ABS(SUM(Tabella2026[preDEF2])-N_TESSERE),Tabella2026[[#This Row],[preDEF2]]-1,Tabella2026[[#This Row],[preDEF2]])</f>
        <v>191</v>
      </c>
      <c r="V2940" s="21">
        <f>+Tabella2026[[#This Row],[DEF - n. card]]*(PLAFOND/N_TESSERE)</f>
        <v>95500</v>
      </c>
      <c r="W2940" s="18"/>
    </row>
    <row r="2941" spans="2:23" x14ac:dyDescent="0.25">
      <c r="B2941" s="1" t="s">
        <v>5903</v>
      </c>
      <c r="C2941" s="2">
        <v>2128</v>
      </c>
      <c r="D2941" s="1" t="s">
        <v>5904</v>
      </c>
      <c r="E2941" s="1" t="s">
        <v>18</v>
      </c>
      <c r="F2941" s="1" t="s">
        <v>381</v>
      </c>
      <c r="G2941" s="1" t="s">
        <v>4778</v>
      </c>
      <c r="H2941" s="1" t="s">
        <v>15835</v>
      </c>
      <c r="I2941" s="5">
        <v>3779</v>
      </c>
      <c r="J2941" s="5">
        <v>73384984</v>
      </c>
      <c r="K2941" s="3">
        <f>+Tabella2026[[#This Row],[POP_2024]]/SUM(Tabella2026[POP_2024])</f>
        <v>6.4112282237094182E-5</v>
      </c>
      <c r="L2941" s="3">
        <f>+Tabella2026[[#This Row],[INCIDENZA POPOLAZIONE]]*(PLAFOND/2)</f>
        <v>18874.607806388849</v>
      </c>
      <c r="M2941" s="3">
        <f>+IFERROR(Tabella2026[[#This Row],[reddito_2024]]/Tabella2026[[#This Row],[POP_2024]],"")</f>
        <v>19419.154273617358</v>
      </c>
      <c r="N2941" s="3">
        <f>+IF(Tabella2026[[#This Row],[REDDITO COMPLESSIVO PROCAPITE]]&lt;media_aggr_reddito_pc,(media_aggr_reddito_pc-Tabella2026[[#This Row],[REDDITO COMPLESSIVO PROCAPITE]]),0)</f>
        <v>0</v>
      </c>
      <c r="O2941" s="3">
        <f>+Tabella2026[[#This Row],[DIFFERENZA REDDITO INFERIORE ALLA MEDIA DALLA MEDIA]]*Tabella2026[[#This Row],[POP_2024]]</f>
        <v>0</v>
      </c>
      <c r="P2941" s="3">
        <f>+Tabella2026[[#This Row],[POPOLAZIONE PER DIFFERENZA ]]/SUM(Tabella2026[[POPOLAZIONE PER DIFFERENZA ]])</f>
        <v>0</v>
      </c>
      <c r="Q2941" s="3">
        <f>+Tabella2026[[#This Row],[INCIDENZA POPOLAZIONE PER DIFFERENZA]]*(PLAFOND-SUM(Tabella2026[CONTRIBUTO SULLA BASE DELLA POPOLAZIONE]))</f>
        <v>0</v>
      </c>
      <c r="R2941" s="3">
        <f>+Tabella2026[[#This Row],[CONTRIBUTO SULLA BASE DELLA POPOLAZIONE]]+Tabella2026[[#This Row],[CONTRIBUTO SULLA BASE DEL REDDITO]]</f>
        <v>18874.607806388849</v>
      </c>
      <c r="S2941" s="3">
        <f>+Tabella2026[[#This Row],[CONTRIBUTO TOTALE]]/(PLAFOND/N_TESSERE)</f>
        <v>37.749215612777697</v>
      </c>
      <c r="T2941" s="3">
        <f>+MAX(CEILING(Tabella2026[[#This Row],[preDEF1]],1),1)</f>
        <v>38</v>
      </c>
      <c r="U2941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41" s="21">
        <f>+Tabella2026[[#This Row],[DEF - n. card]]*(PLAFOND/N_TESSERE)</f>
        <v>18500</v>
      </c>
      <c r="W2941" s="18"/>
    </row>
    <row r="2942" spans="2:23" x14ac:dyDescent="0.25">
      <c r="B2942" s="1" t="s">
        <v>5965</v>
      </c>
      <c r="C2942" s="2">
        <v>54055</v>
      </c>
      <c r="D2942" s="1" t="s">
        <v>5966</v>
      </c>
      <c r="E2942" s="1" t="s">
        <v>67</v>
      </c>
      <c r="F2942" s="1" t="s">
        <v>66</v>
      </c>
      <c r="G2942" s="1" t="s">
        <v>4778</v>
      </c>
      <c r="H2942" s="1" t="s">
        <v>15834</v>
      </c>
      <c r="I2942" s="5">
        <v>3779</v>
      </c>
      <c r="J2942" s="5">
        <v>61028654</v>
      </c>
      <c r="K2942" s="3">
        <f>+Tabella2026[[#This Row],[POP_2024]]/SUM(Tabella2026[POP_2024])</f>
        <v>6.4112282237094182E-5</v>
      </c>
      <c r="L2942" s="3">
        <f>+Tabella2026[[#This Row],[INCIDENZA POPOLAZIONE]]*(PLAFOND/2)</f>
        <v>18874.607806388849</v>
      </c>
      <c r="M2942" s="3">
        <f>+IFERROR(Tabella2026[[#This Row],[reddito_2024]]/Tabella2026[[#This Row],[POP_2024]],"")</f>
        <v>16149.418893887272</v>
      </c>
      <c r="N2942" s="3">
        <f>+IF(Tabella2026[[#This Row],[REDDITO COMPLESSIVO PROCAPITE]]&lt;media_aggr_reddito_pc,(media_aggr_reddito_pc-Tabella2026[[#This Row],[REDDITO COMPLESSIVO PROCAPITE]]),0)</f>
        <v>1675.6471687214689</v>
      </c>
      <c r="O2942" s="3">
        <f>+Tabella2026[[#This Row],[DIFFERENZA REDDITO INFERIORE ALLA MEDIA DALLA MEDIA]]*Tabella2026[[#This Row],[POP_2024]]</f>
        <v>6332270.650598431</v>
      </c>
      <c r="P2942" s="3">
        <f>+Tabella2026[[#This Row],[POPOLAZIONE PER DIFFERENZA ]]/SUM(Tabella2026[[POPOLAZIONE PER DIFFERENZA ]])</f>
        <v>5.6178772073604915E-5</v>
      </c>
      <c r="Q2942" s="3">
        <f>+Tabella2026[[#This Row],[INCIDENZA POPOLAZIONE PER DIFFERENZA]]*(PLAFOND-SUM(Tabella2026[CONTRIBUTO SULLA BASE DELLA POPOLAZIONE]))</f>
        <v>16538.988364390298</v>
      </c>
      <c r="R2942" s="3">
        <f>+Tabella2026[[#This Row],[CONTRIBUTO SULLA BASE DELLA POPOLAZIONE]]+Tabella2026[[#This Row],[CONTRIBUTO SULLA BASE DEL REDDITO]]</f>
        <v>35413.596170779143</v>
      </c>
      <c r="S2942" s="3">
        <f>+Tabella2026[[#This Row],[CONTRIBUTO TOTALE]]/(PLAFOND/N_TESSERE)</f>
        <v>70.827192341558288</v>
      </c>
      <c r="T2942" s="3">
        <f>+MAX(CEILING(Tabella2026[[#This Row],[preDEF1]],1),1)</f>
        <v>71</v>
      </c>
      <c r="U2942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2942" s="21">
        <f>+Tabella2026[[#This Row],[DEF - n. card]]*(PLAFOND/N_TESSERE)</f>
        <v>35000</v>
      </c>
      <c r="W2942" s="18"/>
    </row>
    <row r="2943" spans="2:23" x14ac:dyDescent="0.25">
      <c r="B2943" s="1" t="s">
        <v>5743</v>
      </c>
      <c r="C2943" s="2">
        <v>78083</v>
      </c>
      <c r="D2943" s="1" t="s">
        <v>5744</v>
      </c>
      <c r="E2943" s="1" t="s">
        <v>61</v>
      </c>
      <c r="F2943" s="1" t="s">
        <v>178</v>
      </c>
      <c r="G2943" s="1" t="s">
        <v>4778</v>
      </c>
      <c r="H2943" s="1" t="s">
        <v>15836</v>
      </c>
      <c r="I2943" s="5">
        <v>3778</v>
      </c>
      <c r="J2943" s="5">
        <v>44289671</v>
      </c>
      <c r="K2943" s="3">
        <f>+Tabella2026[[#This Row],[POP_2024]]/SUM(Tabella2026[POP_2024])</f>
        <v>6.4095316827663879E-5</v>
      </c>
      <c r="L2943" s="3">
        <f>+Tabella2026[[#This Row],[INCIDENZA POPOLAZIONE]]*(PLAFOND/2)</f>
        <v>18869.613202576624</v>
      </c>
      <c r="M2943" s="3">
        <f>+IFERROR(Tabella2026[[#This Row],[reddito_2024]]/Tabella2026[[#This Row],[POP_2024]],"")</f>
        <v>11723.046850185283</v>
      </c>
      <c r="N2943" s="3">
        <f>+IF(Tabella2026[[#This Row],[REDDITO COMPLESSIVO PROCAPITE]]&lt;media_aggr_reddito_pc,(media_aggr_reddito_pc-Tabella2026[[#This Row],[REDDITO COMPLESSIVO PROCAPITE]]),0)</f>
        <v>6102.0192124234582</v>
      </c>
      <c r="O2943" s="3">
        <f>+Tabella2026[[#This Row],[DIFFERENZA REDDITO INFERIORE ALLA MEDIA DALLA MEDIA]]*Tabella2026[[#This Row],[POP_2024]]</f>
        <v>23053428.584535826</v>
      </c>
      <c r="P2943" s="3">
        <f>+Tabella2026[[#This Row],[POPOLAZIONE PER DIFFERENZA ]]/SUM(Tabella2026[[POPOLAZIONE PER DIFFERENZA ]])</f>
        <v>2.0452589306860596E-4</v>
      </c>
      <c r="Q2943" s="3">
        <f>+Tabella2026[[#This Row],[INCIDENZA POPOLAZIONE PER DIFFERENZA]]*(PLAFOND-SUM(Tabella2026[CONTRIBUTO SULLA BASE DELLA POPOLAZIONE]))</f>
        <v>60212.269524978037</v>
      </c>
      <c r="R2943" s="3">
        <f>+Tabella2026[[#This Row],[CONTRIBUTO SULLA BASE DELLA POPOLAZIONE]]+Tabella2026[[#This Row],[CONTRIBUTO SULLA BASE DEL REDDITO]]</f>
        <v>79081.882727554665</v>
      </c>
      <c r="S2943" s="3">
        <f>+Tabella2026[[#This Row],[CONTRIBUTO TOTALE]]/(PLAFOND/N_TESSERE)</f>
        <v>158.16376545510934</v>
      </c>
      <c r="T2943" s="3">
        <f>+MAX(CEILING(Tabella2026[[#This Row],[preDEF1]],1),1)</f>
        <v>159</v>
      </c>
      <c r="U2943" s="9">
        <f xml:space="preserve"> IF(ROW(Tabella2026[[#This Row],[preDEF2]]) - ROW(Tabella2026[[#Headers],[preDEF2]])&lt;=ABS(SUM(Tabella2026[preDEF2])-N_TESSERE),Tabella2026[[#This Row],[preDEF2]]-1,Tabella2026[[#This Row],[preDEF2]])</f>
        <v>158</v>
      </c>
      <c r="V2943" s="21">
        <f>+Tabella2026[[#This Row],[DEF - n. card]]*(PLAFOND/N_TESSERE)</f>
        <v>79000</v>
      </c>
      <c r="W2943" s="18"/>
    </row>
    <row r="2944" spans="2:23" x14ac:dyDescent="0.25">
      <c r="B2944" s="1" t="s">
        <v>5873</v>
      </c>
      <c r="C2944" s="2">
        <v>15016</v>
      </c>
      <c r="D2944" s="1" t="s">
        <v>5874</v>
      </c>
      <c r="E2944" s="1" t="s">
        <v>12</v>
      </c>
      <c r="F2944" s="1" t="s">
        <v>11</v>
      </c>
      <c r="G2944" s="1" t="s">
        <v>4778</v>
      </c>
      <c r="H2944" s="1" t="s">
        <v>15835</v>
      </c>
      <c r="I2944" s="5">
        <v>3777</v>
      </c>
      <c r="J2944" s="5">
        <v>83664530</v>
      </c>
      <c r="K2944" s="3">
        <f>+Tabella2026[[#This Row],[POP_2024]]/SUM(Tabella2026[POP_2024])</f>
        <v>6.4078351418233575E-5</v>
      </c>
      <c r="L2944" s="3">
        <f>+Tabella2026[[#This Row],[INCIDENZA POPOLAZIONE]]*(PLAFOND/2)</f>
        <v>18864.618598764402</v>
      </c>
      <c r="M2944" s="3">
        <f>+IFERROR(Tabella2026[[#This Row],[reddito_2024]]/Tabella2026[[#This Row],[POP_2024]],"")</f>
        <v>22151.053746359543</v>
      </c>
      <c r="N2944" s="3">
        <f>+IF(Tabella2026[[#This Row],[REDDITO COMPLESSIVO PROCAPITE]]&lt;media_aggr_reddito_pc,(media_aggr_reddito_pc-Tabella2026[[#This Row],[REDDITO COMPLESSIVO PROCAPITE]]),0)</f>
        <v>0</v>
      </c>
      <c r="O2944" s="3">
        <f>+Tabella2026[[#This Row],[DIFFERENZA REDDITO INFERIORE ALLA MEDIA DALLA MEDIA]]*Tabella2026[[#This Row],[POP_2024]]</f>
        <v>0</v>
      </c>
      <c r="P2944" s="3">
        <f>+Tabella2026[[#This Row],[POPOLAZIONE PER DIFFERENZA ]]/SUM(Tabella2026[[POPOLAZIONE PER DIFFERENZA ]])</f>
        <v>0</v>
      </c>
      <c r="Q2944" s="3">
        <f>+Tabella2026[[#This Row],[INCIDENZA POPOLAZIONE PER DIFFERENZA]]*(PLAFOND-SUM(Tabella2026[CONTRIBUTO SULLA BASE DELLA POPOLAZIONE]))</f>
        <v>0</v>
      </c>
      <c r="R2944" s="3">
        <f>+Tabella2026[[#This Row],[CONTRIBUTO SULLA BASE DELLA POPOLAZIONE]]+Tabella2026[[#This Row],[CONTRIBUTO SULLA BASE DEL REDDITO]]</f>
        <v>18864.618598764402</v>
      </c>
      <c r="S2944" s="3">
        <f>+Tabella2026[[#This Row],[CONTRIBUTO TOTALE]]/(PLAFOND/N_TESSERE)</f>
        <v>37.729237197528803</v>
      </c>
      <c r="T2944" s="3">
        <f>+MAX(CEILING(Tabella2026[[#This Row],[preDEF1]],1),1)</f>
        <v>38</v>
      </c>
      <c r="U2944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44" s="21">
        <f>+Tabella2026[[#This Row],[DEF - n. card]]*(PLAFOND/N_TESSERE)</f>
        <v>18500</v>
      </c>
      <c r="W2944" s="18"/>
    </row>
    <row r="2945" spans="2:23" x14ac:dyDescent="0.25">
      <c r="B2945" s="1" t="s">
        <v>6071</v>
      </c>
      <c r="C2945" s="2">
        <v>19016</v>
      </c>
      <c r="D2945" s="1" t="s">
        <v>6072</v>
      </c>
      <c r="E2945" s="1" t="s">
        <v>12</v>
      </c>
      <c r="F2945" s="1" t="s">
        <v>193</v>
      </c>
      <c r="G2945" s="1" t="s">
        <v>4778</v>
      </c>
      <c r="H2945" s="1" t="s">
        <v>15835</v>
      </c>
      <c r="I2945" s="5">
        <v>3774</v>
      </c>
      <c r="J2945" s="5">
        <v>70225329</v>
      </c>
      <c r="K2945" s="3">
        <f>+Tabella2026[[#This Row],[POP_2024]]/SUM(Tabella2026[POP_2024])</f>
        <v>6.4027455189942693E-5</v>
      </c>
      <c r="L2945" s="3">
        <f>+Tabella2026[[#This Row],[INCIDENZA POPOLAZIONE]]*(PLAFOND/2)</f>
        <v>18849.634787327737</v>
      </c>
      <c r="M2945" s="3">
        <f>+IFERROR(Tabella2026[[#This Row],[reddito_2024]]/Tabella2026[[#This Row],[POP_2024]],"")</f>
        <v>18607.665341812401</v>
      </c>
      <c r="N2945" s="3">
        <f>+IF(Tabella2026[[#This Row],[REDDITO COMPLESSIVO PROCAPITE]]&lt;media_aggr_reddito_pc,(media_aggr_reddito_pc-Tabella2026[[#This Row],[REDDITO COMPLESSIVO PROCAPITE]]),0)</f>
        <v>0</v>
      </c>
      <c r="O2945" s="3">
        <f>+Tabella2026[[#This Row],[DIFFERENZA REDDITO INFERIORE ALLA MEDIA DALLA MEDIA]]*Tabella2026[[#This Row],[POP_2024]]</f>
        <v>0</v>
      </c>
      <c r="P2945" s="3">
        <f>+Tabella2026[[#This Row],[POPOLAZIONE PER DIFFERENZA ]]/SUM(Tabella2026[[POPOLAZIONE PER DIFFERENZA ]])</f>
        <v>0</v>
      </c>
      <c r="Q2945" s="3">
        <f>+Tabella2026[[#This Row],[INCIDENZA POPOLAZIONE PER DIFFERENZA]]*(PLAFOND-SUM(Tabella2026[CONTRIBUTO SULLA BASE DELLA POPOLAZIONE]))</f>
        <v>0</v>
      </c>
      <c r="R2945" s="3">
        <f>+Tabella2026[[#This Row],[CONTRIBUTO SULLA BASE DELLA POPOLAZIONE]]+Tabella2026[[#This Row],[CONTRIBUTO SULLA BASE DEL REDDITO]]</f>
        <v>18849.634787327737</v>
      </c>
      <c r="S2945" s="3">
        <f>+Tabella2026[[#This Row],[CONTRIBUTO TOTALE]]/(PLAFOND/N_TESSERE)</f>
        <v>37.699269574655474</v>
      </c>
      <c r="T2945" s="3">
        <f>+MAX(CEILING(Tabella2026[[#This Row],[preDEF1]],1),1)</f>
        <v>38</v>
      </c>
      <c r="U2945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45" s="21">
        <f>+Tabella2026[[#This Row],[DEF - n. card]]*(PLAFOND/N_TESSERE)</f>
        <v>18500</v>
      </c>
      <c r="W2945" s="18"/>
    </row>
    <row r="2946" spans="2:23" x14ac:dyDescent="0.25">
      <c r="B2946" s="1" t="s">
        <v>6037</v>
      </c>
      <c r="C2946" s="2">
        <v>59016</v>
      </c>
      <c r="D2946" s="1" t="s">
        <v>6038</v>
      </c>
      <c r="E2946" s="1" t="s">
        <v>8</v>
      </c>
      <c r="F2946" s="1" t="s">
        <v>84</v>
      </c>
      <c r="G2946" s="1" t="s">
        <v>4778</v>
      </c>
      <c r="H2946" s="1" t="s">
        <v>15834</v>
      </c>
      <c r="I2946" s="5">
        <v>3773</v>
      </c>
      <c r="J2946" s="5">
        <v>51775273</v>
      </c>
      <c r="K2946" s="3">
        <f>+Tabella2026[[#This Row],[POP_2024]]/SUM(Tabella2026[POP_2024])</f>
        <v>6.401048978051239E-5</v>
      </c>
      <c r="L2946" s="3">
        <f>+Tabella2026[[#This Row],[INCIDENZA POPOLAZIONE]]*(PLAFOND/2)</f>
        <v>18844.640183515512</v>
      </c>
      <c r="M2946" s="3">
        <f>+IFERROR(Tabella2026[[#This Row],[reddito_2024]]/Tabella2026[[#This Row],[POP_2024]],"")</f>
        <v>13722.574344023324</v>
      </c>
      <c r="N2946" s="3">
        <f>+IF(Tabella2026[[#This Row],[REDDITO COMPLESSIVO PROCAPITE]]&lt;media_aggr_reddito_pc,(media_aggr_reddito_pc-Tabella2026[[#This Row],[REDDITO COMPLESSIVO PROCAPITE]]),0)</f>
        <v>4102.4917185854174</v>
      </c>
      <c r="O2946" s="3">
        <f>+Tabella2026[[#This Row],[DIFFERENZA REDDITO INFERIORE ALLA MEDIA DALLA MEDIA]]*Tabella2026[[#This Row],[POP_2024]]</f>
        <v>15478701.25422278</v>
      </c>
      <c r="P2946" s="3">
        <f>+Tabella2026[[#This Row],[POPOLAZIONE PER DIFFERENZA ]]/SUM(Tabella2026[[POPOLAZIONE PER DIFFERENZA ]])</f>
        <v>1.3732426766601094E-4</v>
      </c>
      <c r="Q2946" s="3">
        <f>+Tabella2026[[#This Row],[INCIDENZA POPOLAZIONE PER DIFFERENZA]]*(PLAFOND-SUM(Tabella2026[CONTRIBUTO SULLA BASE DELLA POPOLAZIONE]))</f>
        <v>40428.161407673033</v>
      </c>
      <c r="R2946" s="3">
        <f>+Tabella2026[[#This Row],[CONTRIBUTO SULLA BASE DELLA POPOLAZIONE]]+Tabella2026[[#This Row],[CONTRIBUTO SULLA BASE DEL REDDITO]]</f>
        <v>59272.801591188545</v>
      </c>
      <c r="S2946" s="3">
        <f>+Tabella2026[[#This Row],[CONTRIBUTO TOTALE]]/(PLAFOND/N_TESSERE)</f>
        <v>118.54560318237709</v>
      </c>
      <c r="T2946" s="3">
        <f>+MAX(CEILING(Tabella2026[[#This Row],[preDEF1]],1),1)</f>
        <v>119</v>
      </c>
      <c r="U2946" s="9">
        <f xml:space="preserve"> IF(ROW(Tabella2026[[#This Row],[preDEF2]]) - ROW(Tabella2026[[#Headers],[preDEF2]])&lt;=ABS(SUM(Tabella2026[preDEF2])-N_TESSERE),Tabella2026[[#This Row],[preDEF2]]-1,Tabella2026[[#This Row],[preDEF2]])</f>
        <v>118</v>
      </c>
      <c r="V2946" s="21">
        <f>+Tabella2026[[#This Row],[DEF - n. card]]*(PLAFOND/N_TESSERE)</f>
        <v>59000</v>
      </c>
      <c r="W2946" s="18"/>
    </row>
    <row r="2947" spans="2:23" x14ac:dyDescent="0.25">
      <c r="B2947" s="1" t="s">
        <v>5999</v>
      </c>
      <c r="C2947" s="2">
        <v>35018</v>
      </c>
      <c r="D2947" s="1" t="s">
        <v>6000</v>
      </c>
      <c r="E2947" s="1" t="s">
        <v>27</v>
      </c>
      <c r="F2947" s="1" t="s">
        <v>64</v>
      </c>
      <c r="G2947" s="1" t="s">
        <v>4778</v>
      </c>
      <c r="H2947" s="1" t="s">
        <v>15835</v>
      </c>
      <c r="I2947" s="5">
        <v>3770</v>
      </c>
      <c r="J2947" s="5">
        <v>78885306</v>
      </c>
      <c r="K2947" s="3">
        <f>+Tabella2026[[#This Row],[POP_2024]]/SUM(Tabella2026[POP_2024])</f>
        <v>6.3959593552221494E-5</v>
      </c>
      <c r="L2947" s="3">
        <f>+Tabella2026[[#This Row],[INCIDENZA POPOLAZIONE]]*(PLAFOND/2)</f>
        <v>18829.656372078844</v>
      </c>
      <c r="M2947" s="3">
        <f>+IFERROR(Tabella2026[[#This Row],[reddito_2024]]/Tabella2026[[#This Row],[POP_2024]],"")</f>
        <v>20924.484350132625</v>
      </c>
      <c r="N2947" s="3">
        <f>+IF(Tabella2026[[#This Row],[REDDITO COMPLESSIVO PROCAPITE]]&lt;media_aggr_reddito_pc,(media_aggr_reddito_pc-Tabella2026[[#This Row],[REDDITO COMPLESSIVO PROCAPITE]]),0)</f>
        <v>0</v>
      </c>
      <c r="O2947" s="3">
        <f>+Tabella2026[[#This Row],[DIFFERENZA REDDITO INFERIORE ALLA MEDIA DALLA MEDIA]]*Tabella2026[[#This Row],[POP_2024]]</f>
        <v>0</v>
      </c>
      <c r="P2947" s="3">
        <f>+Tabella2026[[#This Row],[POPOLAZIONE PER DIFFERENZA ]]/SUM(Tabella2026[[POPOLAZIONE PER DIFFERENZA ]])</f>
        <v>0</v>
      </c>
      <c r="Q2947" s="3">
        <f>+Tabella2026[[#This Row],[INCIDENZA POPOLAZIONE PER DIFFERENZA]]*(PLAFOND-SUM(Tabella2026[CONTRIBUTO SULLA BASE DELLA POPOLAZIONE]))</f>
        <v>0</v>
      </c>
      <c r="R2947" s="3">
        <f>+Tabella2026[[#This Row],[CONTRIBUTO SULLA BASE DELLA POPOLAZIONE]]+Tabella2026[[#This Row],[CONTRIBUTO SULLA BASE DEL REDDITO]]</f>
        <v>18829.656372078844</v>
      </c>
      <c r="S2947" s="3">
        <f>+Tabella2026[[#This Row],[CONTRIBUTO TOTALE]]/(PLAFOND/N_TESSERE)</f>
        <v>37.659312744157688</v>
      </c>
      <c r="T2947" s="3">
        <f>+MAX(CEILING(Tabella2026[[#This Row],[preDEF1]],1),1)</f>
        <v>38</v>
      </c>
      <c r="U2947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47" s="21">
        <f>+Tabella2026[[#This Row],[DEF - n. card]]*(PLAFOND/N_TESSERE)</f>
        <v>18500</v>
      </c>
      <c r="W2947" s="18"/>
    </row>
    <row r="2948" spans="2:23" x14ac:dyDescent="0.25">
      <c r="B2948" s="1" t="s">
        <v>5945</v>
      </c>
      <c r="C2948" s="2">
        <v>65089</v>
      </c>
      <c r="D2948" s="1" t="s">
        <v>5946</v>
      </c>
      <c r="E2948" s="1" t="s">
        <v>15</v>
      </c>
      <c r="F2948" s="1" t="s">
        <v>82</v>
      </c>
      <c r="G2948" s="1" t="s">
        <v>4778</v>
      </c>
      <c r="H2948" s="1" t="s">
        <v>15836</v>
      </c>
      <c r="I2948" s="5">
        <v>3766</v>
      </c>
      <c r="J2948" s="5">
        <v>42911536</v>
      </c>
      <c r="K2948" s="3">
        <f>+Tabella2026[[#This Row],[POP_2024]]/SUM(Tabella2026[POP_2024])</f>
        <v>6.3891731914500309E-5</v>
      </c>
      <c r="L2948" s="3">
        <f>+Tabella2026[[#This Row],[INCIDENZA POPOLAZIONE]]*(PLAFOND/2)</f>
        <v>18809.677956829953</v>
      </c>
      <c r="M2948" s="3">
        <f>+IFERROR(Tabella2026[[#This Row],[reddito_2024]]/Tabella2026[[#This Row],[POP_2024]],"")</f>
        <v>11394.45990440786</v>
      </c>
      <c r="N2948" s="3">
        <f>+IF(Tabella2026[[#This Row],[REDDITO COMPLESSIVO PROCAPITE]]&lt;media_aggr_reddito_pc,(media_aggr_reddito_pc-Tabella2026[[#This Row],[REDDITO COMPLESSIVO PROCAPITE]]),0)</f>
        <v>6430.6061582008806</v>
      </c>
      <c r="O2948" s="3">
        <f>+Tabella2026[[#This Row],[DIFFERENZA REDDITO INFERIORE ALLA MEDIA DALLA MEDIA]]*Tabella2026[[#This Row],[POP_2024]]</f>
        <v>24217662.791784517</v>
      </c>
      <c r="P2948" s="3">
        <f>+Tabella2026[[#This Row],[POPOLAZIONE PER DIFFERENZA ]]/SUM(Tabella2026[[POPOLAZIONE PER DIFFERENZA ]])</f>
        <v>2.1485477061952636E-4</v>
      </c>
      <c r="Q2948" s="3">
        <f>+Tabella2026[[#This Row],[INCIDENZA POPOLAZIONE PER DIFFERENZA]]*(PLAFOND-SUM(Tabella2026[CONTRIBUTO SULLA BASE DELLA POPOLAZIONE]))</f>
        <v>63253.083329310852</v>
      </c>
      <c r="R2948" s="3">
        <f>+Tabella2026[[#This Row],[CONTRIBUTO SULLA BASE DELLA POPOLAZIONE]]+Tabella2026[[#This Row],[CONTRIBUTO SULLA BASE DEL REDDITO]]</f>
        <v>82062.761286140798</v>
      </c>
      <c r="S2948" s="3">
        <f>+Tabella2026[[#This Row],[CONTRIBUTO TOTALE]]/(PLAFOND/N_TESSERE)</f>
        <v>164.1255225722816</v>
      </c>
      <c r="T2948" s="3">
        <f>+MAX(CEILING(Tabella2026[[#This Row],[preDEF1]],1),1)</f>
        <v>165</v>
      </c>
      <c r="U2948" s="9">
        <f xml:space="preserve"> IF(ROW(Tabella2026[[#This Row],[preDEF2]]) - ROW(Tabella2026[[#Headers],[preDEF2]])&lt;=ABS(SUM(Tabella2026[preDEF2])-N_TESSERE),Tabella2026[[#This Row],[preDEF2]]-1,Tabella2026[[#This Row],[preDEF2]])</f>
        <v>164</v>
      </c>
      <c r="V2948" s="21">
        <f>+Tabella2026[[#This Row],[DEF - n. card]]*(PLAFOND/N_TESSERE)</f>
        <v>82000</v>
      </c>
      <c r="W2948" s="18"/>
    </row>
    <row r="2949" spans="2:23" x14ac:dyDescent="0.25">
      <c r="B2949" s="1" t="s">
        <v>5941</v>
      </c>
      <c r="C2949" s="2">
        <v>17010</v>
      </c>
      <c r="D2949" s="1" t="s">
        <v>5942</v>
      </c>
      <c r="E2949" s="1" t="s">
        <v>12</v>
      </c>
      <c r="F2949" s="1" t="s">
        <v>50</v>
      </c>
      <c r="G2949" s="1" t="s">
        <v>4778</v>
      </c>
      <c r="H2949" s="1" t="s">
        <v>15835</v>
      </c>
      <c r="I2949" s="5">
        <v>3764</v>
      </c>
      <c r="J2949" s="5">
        <v>70961187</v>
      </c>
      <c r="K2949" s="3">
        <f>+Tabella2026[[#This Row],[POP_2024]]/SUM(Tabella2026[POP_2024])</f>
        <v>6.3857801095639716E-5</v>
      </c>
      <c r="L2949" s="3">
        <f>+Tabella2026[[#This Row],[INCIDENZA POPOLAZIONE]]*(PLAFOND/2)</f>
        <v>18799.68874920551</v>
      </c>
      <c r="M2949" s="3">
        <f>+IFERROR(Tabella2026[[#This Row],[reddito_2024]]/Tabella2026[[#This Row],[POP_2024]],"")</f>
        <v>18852.600159404887</v>
      </c>
      <c r="N2949" s="3">
        <f>+IF(Tabella2026[[#This Row],[REDDITO COMPLESSIVO PROCAPITE]]&lt;media_aggr_reddito_pc,(media_aggr_reddito_pc-Tabella2026[[#This Row],[REDDITO COMPLESSIVO PROCAPITE]]),0)</f>
        <v>0</v>
      </c>
      <c r="O2949" s="3">
        <f>+Tabella2026[[#This Row],[DIFFERENZA REDDITO INFERIORE ALLA MEDIA DALLA MEDIA]]*Tabella2026[[#This Row],[POP_2024]]</f>
        <v>0</v>
      </c>
      <c r="P2949" s="3">
        <f>+Tabella2026[[#This Row],[POPOLAZIONE PER DIFFERENZA ]]/SUM(Tabella2026[[POPOLAZIONE PER DIFFERENZA ]])</f>
        <v>0</v>
      </c>
      <c r="Q2949" s="3">
        <f>+Tabella2026[[#This Row],[INCIDENZA POPOLAZIONE PER DIFFERENZA]]*(PLAFOND-SUM(Tabella2026[CONTRIBUTO SULLA BASE DELLA POPOLAZIONE]))</f>
        <v>0</v>
      </c>
      <c r="R2949" s="3">
        <f>+Tabella2026[[#This Row],[CONTRIBUTO SULLA BASE DELLA POPOLAZIONE]]+Tabella2026[[#This Row],[CONTRIBUTO SULLA BASE DEL REDDITO]]</f>
        <v>18799.68874920551</v>
      </c>
      <c r="S2949" s="3">
        <f>+Tabella2026[[#This Row],[CONTRIBUTO TOTALE]]/(PLAFOND/N_TESSERE)</f>
        <v>37.599377498411023</v>
      </c>
      <c r="T2949" s="3">
        <f>+MAX(CEILING(Tabella2026[[#This Row],[preDEF1]],1),1)</f>
        <v>38</v>
      </c>
      <c r="U2949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49" s="21">
        <f>+Tabella2026[[#This Row],[DEF - n. card]]*(PLAFOND/N_TESSERE)</f>
        <v>18500</v>
      </c>
      <c r="W2949" s="18"/>
    </row>
    <row r="2950" spans="2:23" x14ac:dyDescent="0.25">
      <c r="B2950" s="1" t="s">
        <v>5939</v>
      </c>
      <c r="C2950" s="2">
        <v>42032</v>
      </c>
      <c r="D2950" s="1" t="s">
        <v>5940</v>
      </c>
      <c r="E2950" s="1" t="s">
        <v>117</v>
      </c>
      <c r="F2950" s="1" t="s">
        <v>116</v>
      </c>
      <c r="G2950" s="1" t="s">
        <v>4778</v>
      </c>
      <c r="H2950" s="1" t="s">
        <v>15834</v>
      </c>
      <c r="I2950" s="5">
        <v>3762</v>
      </c>
      <c r="J2950" s="5">
        <v>91141408</v>
      </c>
      <c r="K2950" s="3">
        <f>+Tabella2026[[#This Row],[POP_2024]]/SUM(Tabella2026[POP_2024])</f>
        <v>6.3823870276779124E-5</v>
      </c>
      <c r="L2950" s="3">
        <f>+Tabella2026[[#This Row],[INCIDENZA POPOLAZIONE]]*(PLAFOND/2)</f>
        <v>18789.699541581067</v>
      </c>
      <c r="M2950" s="3">
        <f>+IFERROR(Tabella2026[[#This Row],[reddito_2024]]/Tabella2026[[#This Row],[POP_2024]],"")</f>
        <v>24226.849548112707</v>
      </c>
      <c r="N2950" s="3">
        <f>+IF(Tabella2026[[#This Row],[REDDITO COMPLESSIVO PROCAPITE]]&lt;media_aggr_reddito_pc,(media_aggr_reddito_pc-Tabella2026[[#This Row],[REDDITO COMPLESSIVO PROCAPITE]]),0)</f>
        <v>0</v>
      </c>
      <c r="O2950" s="3">
        <f>+Tabella2026[[#This Row],[DIFFERENZA REDDITO INFERIORE ALLA MEDIA DALLA MEDIA]]*Tabella2026[[#This Row],[POP_2024]]</f>
        <v>0</v>
      </c>
      <c r="P2950" s="3">
        <f>+Tabella2026[[#This Row],[POPOLAZIONE PER DIFFERENZA ]]/SUM(Tabella2026[[POPOLAZIONE PER DIFFERENZA ]])</f>
        <v>0</v>
      </c>
      <c r="Q2950" s="3">
        <f>+Tabella2026[[#This Row],[INCIDENZA POPOLAZIONE PER DIFFERENZA]]*(PLAFOND-SUM(Tabella2026[CONTRIBUTO SULLA BASE DELLA POPOLAZIONE]))</f>
        <v>0</v>
      </c>
      <c r="R2950" s="3">
        <f>+Tabella2026[[#This Row],[CONTRIBUTO SULLA BASE DELLA POPOLAZIONE]]+Tabella2026[[#This Row],[CONTRIBUTO SULLA BASE DEL REDDITO]]</f>
        <v>18789.699541581067</v>
      </c>
      <c r="S2950" s="3">
        <f>+Tabella2026[[#This Row],[CONTRIBUTO TOTALE]]/(PLAFOND/N_TESSERE)</f>
        <v>37.579399083162137</v>
      </c>
      <c r="T2950" s="3">
        <f>+MAX(CEILING(Tabella2026[[#This Row],[preDEF1]],1),1)</f>
        <v>38</v>
      </c>
      <c r="U2950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50" s="21">
        <f>+Tabella2026[[#This Row],[DEF - n. card]]*(PLAFOND/N_TESSERE)</f>
        <v>18500</v>
      </c>
      <c r="W2950" s="18"/>
    </row>
    <row r="2951" spans="2:23" x14ac:dyDescent="0.25">
      <c r="B2951" s="1" t="s">
        <v>5861</v>
      </c>
      <c r="C2951" s="2">
        <v>1193</v>
      </c>
      <c r="D2951" s="1" t="s">
        <v>5862</v>
      </c>
      <c r="E2951" s="1" t="s">
        <v>18</v>
      </c>
      <c r="F2951" s="1" t="s">
        <v>17</v>
      </c>
      <c r="G2951" s="1" t="s">
        <v>4778</v>
      </c>
      <c r="H2951" s="1" t="s">
        <v>15835</v>
      </c>
      <c r="I2951" s="5">
        <v>3762</v>
      </c>
      <c r="J2951" s="5">
        <v>75531791</v>
      </c>
      <c r="K2951" s="3">
        <f>+Tabella2026[[#This Row],[POP_2024]]/SUM(Tabella2026[POP_2024])</f>
        <v>6.3823870276779124E-5</v>
      </c>
      <c r="L2951" s="3">
        <f>+Tabella2026[[#This Row],[INCIDENZA POPOLAZIONE]]*(PLAFOND/2)</f>
        <v>18789.699541581067</v>
      </c>
      <c r="M2951" s="3">
        <f>+IFERROR(Tabella2026[[#This Row],[reddito_2024]]/Tabella2026[[#This Row],[POP_2024]],"")</f>
        <v>20077.562732589049</v>
      </c>
      <c r="N2951" s="3">
        <f>+IF(Tabella2026[[#This Row],[REDDITO COMPLESSIVO PROCAPITE]]&lt;media_aggr_reddito_pc,(media_aggr_reddito_pc-Tabella2026[[#This Row],[REDDITO COMPLESSIVO PROCAPITE]]),0)</f>
        <v>0</v>
      </c>
      <c r="O2951" s="3">
        <f>+Tabella2026[[#This Row],[DIFFERENZA REDDITO INFERIORE ALLA MEDIA DALLA MEDIA]]*Tabella2026[[#This Row],[POP_2024]]</f>
        <v>0</v>
      </c>
      <c r="P2951" s="3">
        <f>+Tabella2026[[#This Row],[POPOLAZIONE PER DIFFERENZA ]]/SUM(Tabella2026[[POPOLAZIONE PER DIFFERENZA ]])</f>
        <v>0</v>
      </c>
      <c r="Q2951" s="3">
        <f>+Tabella2026[[#This Row],[INCIDENZA POPOLAZIONE PER DIFFERENZA]]*(PLAFOND-SUM(Tabella2026[CONTRIBUTO SULLA BASE DELLA POPOLAZIONE]))</f>
        <v>0</v>
      </c>
      <c r="R2951" s="3">
        <f>+Tabella2026[[#This Row],[CONTRIBUTO SULLA BASE DELLA POPOLAZIONE]]+Tabella2026[[#This Row],[CONTRIBUTO SULLA BASE DEL REDDITO]]</f>
        <v>18789.699541581067</v>
      </c>
      <c r="S2951" s="3">
        <f>+Tabella2026[[#This Row],[CONTRIBUTO TOTALE]]/(PLAFOND/N_TESSERE)</f>
        <v>37.579399083162137</v>
      </c>
      <c r="T2951" s="3">
        <f>+MAX(CEILING(Tabella2026[[#This Row],[preDEF1]],1),1)</f>
        <v>38</v>
      </c>
      <c r="U2951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51" s="21">
        <f>+Tabella2026[[#This Row],[DEF - n. card]]*(PLAFOND/N_TESSERE)</f>
        <v>18500</v>
      </c>
      <c r="W2951" s="18"/>
    </row>
    <row r="2952" spans="2:23" x14ac:dyDescent="0.25">
      <c r="B2952" s="1" t="s">
        <v>5775</v>
      </c>
      <c r="C2952" s="2">
        <v>64092</v>
      </c>
      <c r="D2952" s="1" t="s">
        <v>5776</v>
      </c>
      <c r="E2952" s="1" t="s">
        <v>15</v>
      </c>
      <c r="F2952" s="1" t="s">
        <v>290</v>
      </c>
      <c r="G2952" s="1" t="s">
        <v>4778</v>
      </c>
      <c r="H2952" s="1" t="s">
        <v>15836</v>
      </c>
      <c r="I2952" s="5">
        <v>3762</v>
      </c>
      <c r="J2952" s="5">
        <v>48895819</v>
      </c>
      <c r="K2952" s="3">
        <f>+Tabella2026[[#This Row],[POP_2024]]/SUM(Tabella2026[POP_2024])</f>
        <v>6.3823870276779124E-5</v>
      </c>
      <c r="L2952" s="3">
        <f>+Tabella2026[[#This Row],[INCIDENZA POPOLAZIONE]]*(PLAFOND/2)</f>
        <v>18789.699541581067</v>
      </c>
      <c r="M2952" s="3">
        <f>+IFERROR(Tabella2026[[#This Row],[reddito_2024]]/Tabella2026[[#This Row],[POP_2024]],"")</f>
        <v>12997.293726741094</v>
      </c>
      <c r="N2952" s="3">
        <f>+IF(Tabella2026[[#This Row],[REDDITO COMPLESSIVO PROCAPITE]]&lt;media_aggr_reddito_pc,(media_aggr_reddito_pc-Tabella2026[[#This Row],[REDDITO COMPLESSIVO PROCAPITE]]),0)</f>
        <v>4827.7723358676467</v>
      </c>
      <c r="O2952" s="3">
        <f>+Tabella2026[[#This Row],[DIFFERENZA REDDITO INFERIORE ALLA MEDIA DALLA MEDIA]]*Tabella2026[[#This Row],[POP_2024]]</f>
        <v>18162079.527534086</v>
      </c>
      <c r="P2952" s="3">
        <f>+Tabella2026[[#This Row],[POPOLAZIONE PER DIFFERENZA ]]/SUM(Tabella2026[[POPOLAZIONE PER DIFFERENZA ]])</f>
        <v>1.6113071952532506E-4</v>
      </c>
      <c r="Q2952" s="3">
        <f>+Tabella2026[[#This Row],[INCIDENZA POPOLAZIONE PER DIFFERENZA]]*(PLAFOND-SUM(Tabella2026[CONTRIBUTO SULLA BASE DELLA POPOLAZIONE]))</f>
        <v>47436.762980216248</v>
      </c>
      <c r="R2952" s="3">
        <f>+Tabella2026[[#This Row],[CONTRIBUTO SULLA BASE DELLA POPOLAZIONE]]+Tabella2026[[#This Row],[CONTRIBUTO SULLA BASE DEL REDDITO]]</f>
        <v>66226.462521797308</v>
      </c>
      <c r="S2952" s="3">
        <f>+Tabella2026[[#This Row],[CONTRIBUTO TOTALE]]/(PLAFOND/N_TESSERE)</f>
        <v>132.4529250435946</v>
      </c>
      <c r="T2952" s="3">
        <f>+MAX(CEILING(Tabella2026[[#This Row],[preDEF1]],1),1)</f>
        <v>133</v>
      </c>
      <c r="U2952" s="9">
        <f xml:space="preserve"> IF(ROW(Tabella2026[[#This Row],[preDEF2]]) - ROW(Tabella2026[[#Headers],[preDEF2]])&lt;=ABS(SUM(Tabella2026[preDEF2])-N_TESSERE),Tabella2026[[#This Row],[preDEF2]]-1,Tabella2026[[#This Row],[preDEF2]])</f>
        <v>132</v>
      </c>
      <c r="V2952" s="21">
        <f>+Tabella2026[[#This Row],[DEF - n. card]]*(PLAFOND/N_TESSERE)</f>
        <v>66000</v>
      </c>
      <c r="W2952" s="18"/>
    </row>
    <row r="2953" spans="2:23" x14ac:dyDescent="0.25">
      <c r="B2953" s="1" t="s">
        <v>5949</v>
      </c>
      <c r="C2953" s="2">
        <v>96040</v>
      </c>
      <c r="D2953" s="1" t="s">
        <v>5950</v>
      </c>
      <c r="E2953" s="1" t="s">
        <v>18</v>
      </c>
      <c r="F2953" s="1" t="s">
        <v>403</v>
      </c>
      <c r="G2953" s="1" t="s">
        <v>4778</v>
      </c>
      <c r="H2953" s="1" t="s">
        <v>15835</v>
      </c>
      <c r="I2953" s="5">
        <v>3761</v>
      </c>
      <c r="J2953" s="5">
        <v>74951539</v>
      </c>
      <c r="K2953" s="3">
        <f>+Tabella2026[[#This Row],[POP_2024]]/SUM(Tabella2026[POP_2024])</f>
        <v>6.3806904867348821E-5</v>
      </c>
      <c r="L2953" s="3">
        <f>+Tabella2026[[#This Row],[INCIDENZA POPOLAZIONE]]*(PLAFOND/2)</f>
        <v>18784.704937768842</v>
      </c>
      <c r="M2953" s="3">
        <f>+IFERROR(Tabella2026[[#This Row],[reddito_2024]]/Tabella2026[[#This Row],[POP_2024]],"")</f>
        <v>19928.61978197288</v>
      </c>
      <c r="N2953" s="3">
        <f>+IF(Tabella2026[[#This Row],[REDDITO COMPLESSIVO PROCAPITE]]&lt;media_aggr_reddito_pc,(media_aggr_reddito_pc-Tabella2026[[#This Row],[REDDITO COMPLESSIVO PROCAPITE]]),0)</f>
        <v>0</v>
      </c>
      <c r="O2953" s="3">
        <f>+Tabella2026[[#This Row],[DIFFERENZA REDDITO INFERIORE ALLA MEDIA DALLA MEDIA]]*Tabella2026[[#This Row],[POP_2024]]</f>
        <v>0</v>
      </c>
      <c r="P2953" s="3">
        <f>+Tabella2026[[#This Row],[POPOLAZIONE PER DIFFERENZA ]]/SUM(Tabella2026[[POPOLAZIONE PER DIFFERENZA ]])</f>
        <v>0</v>
      </c>
      <c r="Q2953" s="3">
        <f>+Tabella2026[[#This Row],[INCIDENZA POPOLAZIONE PER DIFFERENZA]]*(PLAFOND-SUM(Tabella2026[CONTRIBUTO SULLA BASE DELLA POPOLAZIONE]))</f>
        <v>0</v>
      </c>
      <c r="R2953" s="3">
        <f>+Tabella2026[[#This Row],[CONTRIBUTO SULLA BASE DELLA POPOLAZIONE]]+Tabella2026[[#This Row],[CONTRIBUTO SULLA BASE DEL REDDITO]]</f>
        <v>18784.704937768842</v>
      </c>
      <c r="S2953" s="3">
        <f>+Tabella2026[[#This Row],[CONTRIBUTO TOTALE]]/(PLAFOND/N_TESSERE)</f>
        <v>37.569409875537687</v>
      </c>
      <c r="T2953" s="3">
        <f>+MAX(CEILING(Tabella2026[[#This Row],[preDEF1]],1),1)</f>
        <v>38</v>
      </c>
      <c r="U2953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53" s="21">
        <f>+Tabella2026[[#This Row],[DEF - n. card]]*(PLAFOND/N_TESSERE)</f>
        <v>18500</v>
      </c>
      <c r="W2953" s="18"/>
    </row>
    <row r="2954" spans="2:23" x14ac:dyDescent="0.25">
      <c r="B2954" s="1" t="s">
        <v>5931</v>
      </c>
      <c r="C2954" s="2">
        <v>17018</v>
      </c>
      <c r="D2954" s="1" t="s">
        <v>5932</v>
      </c>
      <c r="E2954" s="1" t="s">
        <v>12</v>
      </c>
      <c r="F2954" s="1" t="s">
        <v>50</v>
      </c>
      <c r="G2954" s="1" t="s">
        <v>4778</v>
      </c>
      <c r="H2954" s="1" t="s">
        <v>15835</v>
      </c>
      <c r="I2954" s="5">
        <v>3760</v>
      </c>
      <c r="J2954" s="5">
        <v>69007292</v>
      </c>
      <c r="K2954" s="3">
        <f>+Tabella2026[[#This Row],[POP_2024]]/SUM(Tabella2026[POP_2024])</f>
        <v>6.3789939457918517E-5</v>
      </c>
      <c r="L2954" s="3">
        <f>+Tabella2026[[#This Row],[INCIDENZA POPOLAZIONE]]*(PLAFOND/2)</f>
        <v>18779.710333956617</v>
      </c>
      <c r="M2954" s="3">
        <f>+IFERROR(Tabella2026[[#This Row],[reddito_2024]]/Tabella2026[[#This Row],[POP_2024]],"")</f>
        <v>18353.003191489363</v>
      </c>
      <c r="N2954" s="3">
        <f>+IF(Tabella2026[[#This Row],[REDDITO COMPLESSIVO PROCAPITE]]&lt;media_aggr_reddito_pc,(media_aggr_reddito_pc-Tabella2026[[#This Row],[REDDITO COMPLESSIVO PROCAPITE]]),0)</f>
        <v>0</v>
      </c>
      <c r="O2954" s="3">
        <f>+Tabella2026[[#This Row],[DIFFERENZA REDDITO INFERIORE ALLA MEDIA DALLA MEDIA]]*Tabella2026[[#This Row],[POP_2024]]</f>
        <v>0</v>
      </c>
      <c r="P2954" s="3">
        <f>+Tabella2026[[#This Row],[POPOLAZIONE PER DIFFERENZA ]]/SUM(Tabella2026[[POPOLAZIONE PER DIFFERENZA ]])</f>
        <v>0</v>
      </c>
      <c r="Q2954" s="3">
        <f>+Tabella2026[[#This Row],[INCIDENZA POPOLAZIONE PER DIFFERENZA]]*(PLAFOND-SUM(Tabella2026[CONTRIBUTO SULLA BASE DELLA POPOLAZIONE]))</f>
        <v>0</v>
      </c>
      <c r="R2954" s="3">
        <f>+Tabella2026[[#This Row],[CONTRIBUTO SULLA BASE DELLA POPOLAZIONE]]+Tabella2026[[#This Row],[CONTRIBUTO SULLA BASE DEL REDDITO]]</f>
        <v>18779.710333956617</v>
      </c>
      <c r="S2954" s="3">
        <f>+Tabella2026[[#This Row],[CONTRIBUTO TOTALE]]/(PLAFOND/N_TESSERE)</f>
        <v>37.55942066791323</v>
      </c>
      <c r="T2954" s="3">
        <f>+MAX(CEILING(Tabella2026[[#This Row],[preDEF1]],1),1)</f>
        <v>38</v>
      </c>
      <c r="U2954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54" s="21">
        <f>+Tabella2026[[#This Row],[DEF - n. card]]*(PLAFOND/N_TESSERE)</f>
        <v>18500</v>
      </c>
      <c r="W2954" s="18"/>
    </row>
    <row r="2955" spans="2:23" x14ac:dyDescent="0.25">
      <c r="B2955" s="1" t="s">
        <v>5835</v>
      </c>
      <c r="C2955" s="2">
        <v>26053</v>
      </c>
      <c r="D2955" s="1" t="s">
        <v>5836</v>
      </c>
      <c r="E2955" s="1" t="s">
        <v>38</v>
      </c>
      <c r="F2955" s="1" t="s">
        <v>150</v>
      </c>
      <c r="G2955" s="1" t="s">
        <v>4778</v>
      </c>
      <c r="H2955" s="1" t="s">
        <v>15835</v>
      </c>
      <c r="I2955" s="5">
        <v>3760</v>
      </c>
      <c r="J2955" s="5">
        <v>72618807</v>
      </c>
      <c r="K2955" s="3">
        <f>+Tabella2026[[#This Row],[POP_2024]]/SUM(Tabella2026[POP_2024])</f>
        <v>6.3789939457918517E-5</v>
      </c>
      <c r="L2955" s="3">
        <f>+Tabella2026[[#This Row],[INCIDENZA POPOLAZIONE]]*(PLAFOND/2)</f>
        <v>18779.710333956617</v>
      </c>
      <c r="M2955" s="3">
        <f>+IFERROR(Tabella2026[[#This Row],[reddito_2024]]/Tabella2026[[#This Row],[POP_2024]],"")</f>
        <v>19313.512500000001</v>
      </c>
      <c r="N2955" s="3">
        <f>+IF(Tabella2026[[#This Row],[REDDITO COMPLESSIVO PROCAPITE]]&lt;media_aggr_reddito_pc,(media_aggr_reddito_pc-Tabella2026[[#This Row],[REDDITO COMPLESSIVO PROCAPITE]]),0)</f>
        <v>0</v>
      </c>
      <c r="O2955" s="3">
        <f>+Tabella2026[[#This Row],[DIFFERENZA REDDITO INFERIORE ALLA MEDIA DALLA MEDIA]]*Tabella2026[[#This Row],[POP_2024]]</f>
        <v>0</v>
      </c>
      <c r="P2955" s="3">
        <f>+Tabella2026[[#This Row],[POPOLAZIONE PER DIFFERENZA ]]/SUM(Tabella2026[[POPOLAZIONE PER DIFFERENZA ]])</f>
        <v>0</v>
      </c>
      <c r="Q2955" s="3">
        <f>+Tabella2026[[#This Row],[INCIDENZA POPOLAZIONE PER DIFFERENZA]]*(PLAFOND-SUM(Tabella2026[CONTRIBUTO SULLA BASE DELLA POPOLAZIONE]))</f>
        <v>0</v>
      </c>
      <c r="R2955" s="3">
        <f>+Tabella2026[[#This Row],[CONTRIBUTO SULLA BASE DELLA POPOLAZIONE]]+Tabella2026[[#This Row],[CONTRIBUTO SULLA BASE DEL REDDITO]]</f>
        <v>18779.710333956617</v>
      </c>
      <c r="S2955" s="3">
        <f>+Tabella2026[[#This Row],[CONTRIBUTO TOTALE]]/(PLAFOND/N_TESSERE)</f>
        <v>37.55942066791323</v>
      </c>
      <c r="T2955" s="3">
        <f>+MAX(CEILING(Tabella2026[[#This Row],[preDEF1]],1),1)</f>
        <v>38</v>
      </c>
      <c r="U2955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55" s="21">
        <f>+Tabella2026[[#This Row],[DEF - n. card]]*(PLAFOND/N_TESSERE)</f>
        <v>18500</v>
      </c>
      <c r="W2955" s="18"/>
    </row>
    <row r="2956" spans="2:23" x14ac:dyDescent="0.25">
      <c r="B2956" s="1" t="s">
        <v>5887</v>
      </c>
      <c r="C2956" s="2">
        <v>83068</v>
      </c>
      <c r="D2956" s="1" t="s">
        <v>5888</v>
      </c>
      <c r="E2956" s="1" t="s">
        <v>21</v>
      </c>
      <c r="F2956" s="1" t="s">
        <v>42</v>
      </c>
      <c r="G2956" s="1" t="s">
        <v>4778</v>
      </c>
      <c r="H2956" s="1" t="s">
        <v>15836</v>
      </c>
      <c r="I2956" s="5">
        <v>3758</v>
      </c>
      <c r="J2956" s="5">
        <v>51463746</v>
      </c>
      <c r="K2956" s="3">
        <f>+Tabella2026[[#This Row],[POP_2024]]/SUM(Tabella2026[POP_2024])</f>
        <v>6.3756008639057925E-5</v>
      </c>
      <c r="L2956" s="3">
        <f>+Tabella2026[[#This Row],[INCIDENZA POPOLAZIONE]]*(PLAFOND/2)</f>
        <v>18769.721126332173</v>
      </c>
      <c r="M2956" s="3">
        <f>+IFERROR(Tabella2026[[#This Row],[reddito_2024]]/Tabella2026[[#This Row],[POP_2024]],"")</f>
        <v>13694.450771687068</v>
      </c>
      <c r="N2956" s="3">
        <f>+IF(Tabella2026[[#This Row],[REDDITO COMPLESSIVO PROCAPITE]]&lt;media_aggr_reddito_pc,(media_aggr_reddito_pc-Tabella2026[[#This Row],[REDDITO COMPLESSIVO PROCAPITE]]),0)</f>
        <v>4130.6152909216726</v>
      </c>
      <c r="O2956" s="3">
        <f>+Tabella2026[[#This Row],[DIFFERENZA REDDITO INFERIORE ALLA MEDIA DALLA MEDIA]]*Tabella2026[[#This Row],[POP_2024]]</f>
        <v>15522852.263283646</v>
      </c>
      <c r="P2956" s="3">
        <f>+Tabella2026[[#This Row],[POPOLAZIONE PER DIFFERENZA ]]/SUM(Tabella2026[[POPOLAZIONE PER DIFFERENZA ]])</f>
        <v>1.3771596751772458E-4</v>
      </c>
      <c r="Q2956" s="3">
        <f>+Tabella2026[[#This Row],[INCIDENZA POPOLAZIONE PER DIFFERENZA]]*(PLAFOND-SUM(Tabella2026[CONTRIBUTO SULLA BASE DELLA POPOLAZIONE]))</f>
        <v>40543.477550242642</v>
      </c>
      <c r="R2956" s="3">
        <f>+Tabella2026[[#This Row],[CONTRIBUTO SULLA BASE DELLA POPOLAZIONE]]+Tabella2026[[#This Row],[CONTRIBUTO SULLA BASE DEL REDDITO]]</f>
        <v>59313.198676574815</v>
      </c>
      <c r="S2956" s="3">
        <f>+Tabella2026[[#This Row],[CONTRIBUTO TOTALE]]/(PLAFOND/N_TESSERE)</f>
        <v>118.62639735314963</v>
      </c>
      <c r="T2956" s="3">
        <f>+MAX(CEILING(Tabella2026[[#This Row],[preDEF1]],1),1)</f>
        <v>119</v>
      </c>
      <c r="U2956" s="9">
        <f xml:space="preserve"> IF(ROW(Tabella2026[[#This Row],[preDEF2]]) - ROW(Tabella2026[[#Headers],[preDEF2]])&lt;=ABS(SUM(Tabella2026[preDEF2])-N_TESSERE),Tabella2026[[#This Row],[preDEF2]]-1,Tabella2026[[#This Row],[preDEF2]])</f>
        <v>118</v>
      </c>
      <c r="V2956" s="21">
        <f>+Tabella2026[[#This Row],[DEF - n. card]]*(PLAFOND/N_TESSERE)</f>
        <v>59000</v>
      </c>
      <c r="W2956" s="18"/>
    </row>
    <row r="2957" spans="2:23" x14ac:dyDescent="0.25">
      <c r="B2957" s="1" t="s">
        <v>5919</v>
      </c>
      <c r="C2957" s="2">
        <v>28061</v>
      </c>
      <c r="D2957" s="1" t="s">
        <v>5920</v>
      </c>
      <c r="E2957" s="1" t="s">
        <v>38</v>
      </c>
      <c r="F2957" s="1" t="s">
        <v>45</v>
      </c>
      <c r="G2957" s="1" t="s">
        <v>4778</v>
      </c>
      <c r="H2957" s="1" t="s">
        <v>15835</v>
      </c>
      <c r="I2957" s="5">
        <v>3756</v>
      </c>
      <c r="J2957" s="5">
        <v>66457791</v>
      </c>
      <c r="K2957" s="3">
        <f>+Tabella2026[[#This Row],[POP_2024]]/SUM(Tabella2026[POP_2024])</f>
        <v>6.3722077820197332E-5</v>
      </c>
      <c r="L2957" s="3">
        <f>+Tabella2026[[#This Row],[INCIDENZA POPOLAZIONE]]*(PLAFOND/2)</f>
        <v>18759.73191870773</v>
      </c>
      <c r="M2957" s="3">
        <f>+IFERROR(Tabella2026[[#This Row],[reddito_2024]]/Tabella2026[[#This Row],[POP_2024]],"")</f>
        <v>17693.767571884982</v>
      </c>
      <c r="N2957" s="3">
        <f>+IF(Tabella2026[[#This Row],[REDDITO COMPLESSIVO PROCAPITE]]&lt;media_aggr_reddito_pc,(media_aggr_reddito_pc-Tabella2026[[#This Row],[REDDITO COMPLESSIVO PROCAPITE]]),0)</f>
        <v>131.29849072375873</v>
      </c>
      <c r="O2957" s="3">
        <f>+Tabella2026[[#This Row],[DIFFERENZA REDDITO INFERIORE ALLA MEDIA DALLA MEDIA]]*Tabella2026[[#This Row],[POP_2024]]</f>
        <v>493157.13115843781</v>
      </c>
      <c r="P2957" s="3">
        <f>+Tabella2026[[#This Row],[POPOLAZIONE PER DIFFERENZA ]]/SUM(Tabella2026[[POPOLAZIONE PER DIFFERENZA ]])</f>
        <v>4.3752018188301072E-6</v>
      </c>
      <c r="Q2957" s="3">
        <f>+Tabella2026[[#This Row],[INCIDENZA POPOLAZIONE PER DIFFERENZA]]*(PLAFOND-SUM(Tabella2026[CONTRIBUTO SULLA BASE DELLA POPOLAZIONE]))</f>
        <v>1288.0561340622246</v>
      </c>
      <c r="R2957" s="3">
        <f>+Tabella2026[[#This Row],[CONTRIBUTO SULLA BASE DELLA POPOLAZIONE]]+Tabella2026[[#This Row],[CONTRIBUTO SULLA BASE DEL REDDITO]]</f>
        <v>20047.788052769956</v>
      </c>
      <c r="S2957" s="3">
        <f>+Tabella2026[[#This Row],[CONTRIBUTO TOTALE]]/(PLAFOND/N_TESSERE)</f>
        <v>40.095576105539912</v>
      </c>
      <c r="T2957" s="3">
        <f>+MAX(CEILING(Tabella2026[[#This Row],[preDEF1]],1),1)</f>
        <v>41</v>
      </c>
      <c r="U2957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957" s="21">
        <f>+Tabella2026[[#This Row],[DEF - n. card]]*(PLAFOND/N_TESSERE)</f>
        <v>20000</v>
      </c>
      <c r="W2957" s="18"/>
    </row>
    <row r="2958" spans="2:23" x14ac:dyDescent="0.25">
      <c r="B2958" s="1" t="s">
        <v>5869</v>
      </c>
      <c r="C2958" s="2">
        <v>1276</v>
      </c>
      <c r="D2958" s="1" t="s">
        <v>5870</v>
      </c>
      <c r="E2958" s="1" t="s">
        <v>18</v>
      </c>
      <c r="F2958" s="1" t="s">
        <v>17</v>
      </c>
      <c r="G2958" s="1" t="s">
        <v>4778</v>
      </c>
      <c r="H2958" s="1" t="s">
        <v>15835</v>
      </c>
      <c r="I2958" s="5">
        <v>3755</v>
      </c>
      <c r="J2958" s="5">
        <v>72035158</v>
      </c>
      <c r="K2958" s="3">
        <f>+Tabella2026[[#This Row],[POP_2024]]/SUM(Tabella2026[POP_2024])</f>
        <v>6.3705112410767043E-5</v>
      </c>
      <c r="L2958" s="3">
        <f>+Tabella2026[[#This Row],[INCIDENZA POPOLAZIONE]]*(PLAFOND/2)</f>
        <v>18754.737314895508</v>
      </c>
      <c r="M2958" s="3">
        <f>+IFERROR(Tabella2026[[#This Row],[reddito_2024]]/Tabella2026[[#This Row],[POP_2024]],"")</f>
        <v>19183.797070572571</v>
      </c>
      <c r="N2958" s="3">
        <f>+IF(Tabella2026[[#This Row],[REDDITO COMPLESSIVO PROCAPITE]]&lt;media_aggr_reddito_pc,(media_aggr_reddito_pc-Tabella2026[[#This Row],[REDDITO COMPLESSIVO PROCAPITE]]),0)</f>
        <v>0</v>
      </c>
      <c r="O2958" s="3">
        <f>+Tabella2026[[#This Row],[DIFFERENZA REDDITO INFERIORE ALLA MEDIA DALLA MEDIA]]*Tabella2026[[#This Row],[POP_2024]]</f>
        <v>0</v>
      </c>
      <c r="P2958" s="3">
        <f>+Tabella2026[[#This Row],[POPOLAZIONE PER DIFFERENZA ]]/SUM(Tabella2026[[POPOLAZIONE PER DIFFERENZA ]])</f>
        <v>0</v>
      </c>
      <c r="Q2958" s="3">
        <f>+Tabella2026[[#This Row],[INCIDENZA POPOLAZIONE PER DIFFERENZA]]*(PLAFOND-SUM(Tabella2026[CONTRIBUTO SULLA BASE DELLA POPOLAZIONE]))</f>
        <v>0</v>
      </c>
      <c r="R2958" s="3">
        <f>+Tabella2026[[#This Row],[CONTRIBUTO SULLA BASE DELLA POPOLAZIONE]]+Tabella2026[[#This Row],[CONTRIBUTO SULLA BASE DEL REDDITO]]</f>
        <v>18754.737314895508</v>
      </c>
      <c r="S2958" s="3">
        <f>+Tabella2026[[#This Row],[CONTRIBUTO TOTALE]]/(PLAFOND/N_TESSERE)</f>
        <v>37.509474629791015</v>
      </c>
      <c r="T2958" s="3">
        <f>+MAX(CEILING(Tabella2026[[#This Row],[preDEF1]],1),1)</f>
        <v>38</v>
      </c>
      <c r="U2958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58" s="21">
        <f>+Tabella2026[[#This Row],[DEF - n. card]]*(PLAFOND/N_TESSERE)</f>
        <v>18500</v>
      </c>
      <c r="W2958" s="18"/>
    </row>
    <row r="2959" spans="2:23" x14ac:dyDescent="0.25">
      <c r="B2959" s="1" t="s">
        <v>5997</v>
      </c>
      <c r="C2959" s="2">
        <v>98048</v>
      </c>
      <c r="D2959" s="1" t="s">
        <v>5998</v>
      </c>
      <c r="E2959" s="1" t="s">
        <v>12</v>
      </c>
      <c r="F2959" s="1" t="s">
        <v>389</v>
      </c>
      <c r="G2959" s="1" t="s">
        <v>4778</v>
      </c>
      <c r="H2959" s="1" t="s">
        <v>15835</v>
      </c>
      <c r="I2959" s="5">
        <v>3751</v>
      </c>
      <c r="J2959" s="5">
        <v>76995309</v>
      </c>
      <c r="K2959" s="3">
        <f>+Tabella2026[[#This Row],[POP_2024]]/SUM(Tabella2026[POP_2024])</f>
        <v>6.3637250773045844E-5</v>
      </c>
      <c r="L2959" s="3">
        <f>+Tabella2026[[#This Row],[INCIDENZA POPOLAZIONE]]*(PLAFOND/2)</f>
        <v>18734.758899646618</v>
      </c>
      <c r="M2959" s="3">
        <f>+IFERROR(Tabella2026[[#This Row],[reddito_2024]]/Tabella2026[[#This Row],[POP_2024]],"")</f>
        <v>20526.608637696616</v>
      </c>
      <c r="N2959" s="3">
        <f>+IF(Tabella2026[[#This Row],[REDDITO COMPLESSIVO PROCAPITE]]&lt;media_aggr_reddito_pc,(media_aggr_reddito_pc-Tabella2026[[#This Row],[REDDITO COMPLESSIVO PROCAPITE]]),0)</f>
        <v>0</v>
      </c>
      <c r="O2959" s="3">
        <f>+Tabella2026[[#This Row],[DIFFERENZA REDDITO INFERIORE ALLA MEDIA DALLA MEDIA]]*Tabella2026[[#This Row],[POP_2024]]</f>
        <v>0</v>
      </c>
      <c r="P2959" s="3">
        <f>+Tabella2026[[#This Row],[POPOLAZIONE PER DIFFERENZA ]]/SUM(Tabella2026[[POPOLAZIONE PER DIFFERENZA ]])</f>
        <v>0</v>
      </c>
      <c r="Q2959" s="3">
        <f>+Tabella2026[[#This Row],[INCIDENZA POPOLAZIONE PER DIFFERENZA]]*(PLAFOND-SUM(Tabella2026[CONTRIBUTO SULLA BASE DELLA POPOLAZIONE]))</f>
        <v>0</v>
      </c>
      <c r="R2959" s="3">
        <f>+Tabella2026[[#This Row],[CONTRIBUTO SULLA BASE DELLA POPOLAZIONE]]+Tabella2026[[#This Row],[CONTRIBUTO SULLA BASE DEL REDDITO]]</f>
        <v>18734.758899646618</v>
      </c>
      <c r="S2959" s="3">
        <f>+Tabella2026[[#This Row],[CONTRIBUTO TOTALE]]/(PLAFOND/N_TESSERE)</f>
        <v>37.469517799293236</v>
      </c>
      <c r="T2959" s="3">
        <f>+MAX(CEILING(Tabella2026[[#This Row],[preDEF1]],1),1)</f>
        <v>38</v>
      </c>
      <c r="U2959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59" s="21">
        <f>+Tabella2026[[#This Row],[DEF - n. card]]*(PLAFOND/N_TESSERE)</f>
        <v>18500</v>
      </c>
      <c r="W2959" s="18"/>
    </row>
    <row r="2960" spans="2:23" x14ac:dyDescent="0.25">
      <c r="B2960" s="1" t="s">
        <v>6251</v>
      </c>
      <c r="C2960" s="2">
        <v>109001</v>
      </c>
      <c r="D2960" s="1" t="s">
        <v>6252</v>
      </c>
      <c r="E2960" s="1" t="s">
        <v>117</v>
      </c>
      <c r="F2960" s="1" t="s">
        <v>506</v>
      </c>
      <c r="G2960" s="1" t="s">
        <v>4778</v>
      </c>
      <c r="H2960" s="1" t="s">
        <v>15834</v>
      </c>
      <c r="I2960" s="5">
        <v>3748</v>
      </c>
      <c r="J2960" s="5">
        <v>58117737</v>
      </c>
      <c r="K2960" s="3">
        <f>+Tabella2026[[#This Row],[POP_2024]]/SUM(Tabella2026[POP_2024])</f>
        <v>6.3586354544754948E-5</v>
      </c>
      <c r="L2960" s="3">
        <f>+Tabella2026[[#This Row],[INCIDENZA POPOLAZIONE]]*(PLAFOND/2)</f>
        <v>18719.77508820995</v>
      </c>
      <c r="M2960" s="3">
        <f>+IFERROR(Tabella2026[[#This Row],[reddito_2024]]/Tabella2026[[#This Row],[POP_2024]],"")</f>
        <v>15506.333244397012</v>
      </c>
      <c r="N2960" s="3">
        <f>+IF(Tabella2026[[#This Row],[REDDITO COMPLESSIVO PROCAPITE]]&lt;media_aggr_reddito_pc,(media_aggr_reddito_pc-Tabella2026[[#This Row],[REDDITO COMPLESSIVO PROCAPITE]]),0)</f>
        <v>2318.732818211729</v>
      </c>
      <c r="O2960" s="3">
        <f>+Tabella2026[[#This Row],[DIFFERENZA REDDITO INFERIORE ALLA MEDIA DALLA MEDIA]]*Tabella2026[[#This Row],[POP_2024]]</f>
        <v>8690610.6026575603</v>
      </c>
      <c r="P2960" s="3">
        <f>+Tabella2026[[#This Row],[POPOLAZIONE PER DIFFERENZA ]]/SUM(Tabella2026[[POPOLAZIONE PER DIFFERENZA ]])</f>
        <v>7.7101542111282533E-5</v>
      </c>
      <c r="Q2960" s="3">
        <f>+Tabella2026[[#This Row],[INCIDENZA POPOLAZIONE PER DIFFERENZA]]*(PLAFOND-SUM(Tabella2026[CONTRIBUTO SULLA BASE DELLA POPOLAZIONE]))</f>
        <v>22698.636171405087</v>
      </c>
      <c r="R2960" s="3">
        <f>+Tabella2026[[#This Row],[CONTRIBUTO SULLA BASE DELLA POPOLAZIONE]]+Tabella2026[[#This Row],[CONTRIBUTO SULLA BASE DEL REDDITO]]</f>
        <v>41418.411259615037</v>
      </c>
      <c r="S2960" s="3">
        <f>+Tabella2026[[#This Row],[CONTRIBUTO TOTALE]]/(PLAFOND/N_TESSERE)</f>
        <v>82.836822519230068</v>
      </c>
      <c r="T2960" s="3">
        <f>+MAX(CEILING(Tabella2026[[#This Row],[preDEF1]],1),1)</f>
        <v>83</v>
      </c>
      <c r="U2960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2960" s="21">
        <f>+Tabella2026[[#This Row],[DEF - n. card]]*(PLAFOND/N_TESSERE)</f>
        <v>41000</v>
      </c>
      <c r="W2960" s="18"/>
    </row>
    <row r="2961" spans="2:23" x14ac:dyDescent="0.25">
      <c r="B2961" s="1" t="s">
        <v>5953</v>
      </c>
      <c r="C2961" s="2">
        <v>23063</v>
      </c>
      <c r="D2961" s="1" t="s">
        <v>5954</v>
      </c>
      <c r="E2961" s="1" t="s">
        <v>38</v>
      </c>
      <c r="F2961" s="1" t="s">
        <v>37</v>
      </c>
      <c r="G2961" s="1" t="s">
        <v>4778</v>
      </c>
      <c r="H2961" s="1" t="s">
        <v>15835</v>
      </c>
      <c r="I2961" s="5">
        <v>3748</v>
      </c>
      <c r="J2961" s="5">
        <v>64318731</v>
      </c>
      <c r="K2961" s="3">
        <f>+Tabella2026[[#This Row],[POP_2024]]/SUM(Tabella2026[POP_2024])</f>
        <v>6.3586354544754948E-5</v>
      </c>
      <c r="L2961" s="3">
        <f>+Tabella2026[[#This Row],[INCIDENZA POPOLAZIONE]]*(PLAFOND/2)</f>
        <v>18719.77508820995</v>
      </c>
      <c r="M2961" s="3">
        <f>+IFERROR(Tabella2026[[#This Row],[reddito_2024]]/Tabella2026[[#This Row],[POP_2024]],"")</f>
        <v>17160.814034151546</v>
      </c>
      <c r="N2961" s="3">
        <f>+IF(Tabella2026[[#This Row],[REDDITO COMPLESSIVO PROCAPITE]]&lt;media_aggr_reddito_pc,(media_aggr_reddito_pc-Tabella2026[[#This Row],[REDDITO COMPLESSIVO PROCAPITE]]),0)</f>
        <v>664.25202845719468</v>
      </c>
      <c r="O2961" s="3">
        <f>+Tabella2026[[#This Row],[DIFFERENZA REDDITO INFERIORE ALLA MEDIA DALLA MEDIA]]*Tabella2026[[#This Row],[POP_2024]]</f>
        <v>2489616.6026575658</v>
      </c>
      <c r="P2961" s="3">
        <f>+Tabella2026[[#This Row],[POPOLAZIONE PER DIFFERENZA ]]/SUM(Tabella2026[[POPOLAZIONE PER DIFFERENZA ]])</f>
        <v>2.2087432990272486E-5</v>
      </c>
      <c r="Q2961" s="3">
        <f>+Tabella2026[[#This Row],[INCIDENZA POPOLAZIONE PER DIFFERENZA]]*(PLAFOND-SUM(Tabella2026[CONTRIBUTO SULLA BASE DELLA POPOLAZIONE]))</f>
        <v>6502.5237067615035</v>
      </c>
      <c r="R2961" s="3">
        <f>+Tabella2026[[#This Row],[CONTRIBUTO SULLA BASE DELLA POPOLAZIONE]]+Tabella2026[[#This Row],[CONTRIBUTO SULLA BASE DEL REDDITO]]</f>
        <v>25222.298794971452</v>
      </c>
      <c r="S2961" s="3">
        <f>+Tabella2026[[#This Row],[CONTRIBUTO TOTALE]]/(PLAFOND/N_TESSERE)</f>
        <v>50.444597589942902</v>
      </c>
      <c r="T2961" s="3">
        <f>+MAX(CEILING(Tabella2026[[#This Row],[preDEF1]],1),1)</f>
        <v>51</v>
      </c>
      <c r="U2961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961" s="21">
        <f>+Tabella2026[[#This Row],[DEF - n. card]]*(PLAFOND/N_TESSERE)</f>
        <v>25000</v>
      </c>
      <c r="W2961" s="18"/>
    </row>
    <row r="2962" spans="2:23" x14ac:dyDescent="0.25">
      <c r="B2962" s="1" t="s">
        <v>5795</v>
      </c>
      <c r="C2962" s="2">
        <v>71012</v>
      </c>
      <c r="D2962" s="1" t="s">
        <v>5796</v>
      </c>
      <c r="E2962" s="1" t="s">
        <v>33</v>
      </c>
      <c r="F2962" s="1" t="s">
        <v>78</v>
      </c>
      <c r="G2962" s="1" t="s">
        <v>4778</v>
      </c>
      <c r="H2962" s="1" t="s">
        <v>15836</v>
      </c>
      <c r="I2962" s="5">
        <v>3747</v>
      </c>
      <c r="J2962" s="5">
        <v>37018193</v>
      </c>
      <c r="K2962" s="3">
        <f>+Tabella2026[[#This Row],[POP_2024]]/SUM(Tabella2026[POP_2024])</f>
        <v>6.3569389135324658E-5</v>
      </c>
      <c r="L2962" s="3">
        <f>+Tabella2026[[#This Row],[INCIDENZA POPOLAZIONE]]*(PLAFOND/2)</f>
        <v>18714.780484397728</v>
      </c>
      <c r="M2962" s="3">
        <f>+IFERROR(Tabella2026[[#This Row],[reddito_2024]]/Tabella2026[[#This Row],[POP_2024]],"")</f>
        <v>9879.4216706698699</v>
      </c>
      <c r="N2962" s="3">
        <f>+IF(Tabella2026[[#This Row],[REDDITO COMPLESSIVO PROCAPITE]]&lt;media_aggr_reddito_pc,(media_aggr_reddito_pc-Tabella2026[[#This Row],[REDDITO COMPLESSIVO PROCAPITE]]),0)</f>
        <v>7945.6443919388712</v>
      </c>
      <c r="O2962" s="3">
        <f>+Tabella2026[[#This Row],[DIFFERENZA REDDITO INFERIORE ALLA MEDIA DALLA MEDIA]]*Tabella2026[[#This Row],[POP_2024]]</f>
        <v>29772329.53659495</v>
      </c>
      <c r="P2962" s="3">
        <f>+Tabella2026[[#This Row],[POPOLAZIONE PER DIFFERENZA ]]/SUM(Tabella2026[[POPOLAZIONE PER DIFFERENZA ]])</f>
        <v>2.6413477999057995E-4</v>
      </c>
      <c r="Q2962" s="3">
        <f>+Tabella2026[[#This Row],[INCIDENZA POPOLAZIONE PER DIFFERENZA]]*(PLAFOND-SUM(Tabella2026[CONTRIBUTO SULLA BASE DELLA POPOLAZIONE]))</f>
        <v>77761.081128142061</v>
      </c>
      <c r="R2962" s="3">
        <f>+Tabella2026[[#This Row],[CONTRIBUTO SULLA BASE DELLA POPOLAZIONE]]+Tabella2026[[#This Row],[CONTRIBUTO SULLA BASE DEL REDDITO]]</f>
        <v>96475.861612539797</v>
      </c>
      <c r="S2962" s="3">
        <f>+Tabella2026[[#This Row],[CONTRIBUTO TOTALE]]/(PLAFOND/N_TESSERE)</f>
        <v>192.9517232250796</v>
      </c>
      <c r="T2962" s="3">
        <f>+MAX(CEILING(Tabella2026[[#This Row],[preDEF1]],1),1)</f>
        <v>193</v>
      </c>
      <c r="U2962" s="9">
        <f xml:space="preserve"> IF(ROW(Tabella2026[[#This Row],[preDEF2]]) - ROW(Tabella2026[[#Headers],[preDEF2]])&lt;=ABS(SUM(Tabella2026[preDEF2])-N_TESSERE),Tabella2026[[#This Row],[preDEF2]]-1,Tabella2026[[#This Row],[preDEF2]])</f>
        <v>192</v>
      </c>
      <c r="V2962" s="21">
        <f>+Tabella2026[[#This Row],[DEF - n. card]]*(PLAFOND/N_TESSERE)</f>
        <v>96000</v>
      </c>
      <c r="W2962" s="18"/>
    </row>
    <row r="2963" spans="2:23" x14ac:dyDescent="0.25">
      <c r="B2963" s="1" t="s">
        <v>5809</v>
      </c>
      <c r="C2963" s="2">
        <v>76045</v>
      </c>
      <c r="D2963" s="1" t="s">
        <v>5810</v>
      </c>
      <c r="E2963" s="1" t="s">
        <v>213</v>
      </c>
      <c r="F2963" s="1" t="s">
        <v>212</v>
      </c>
      <c r="G2963" s="1" t="s">
        <v>4778</v>
      </c>
      <c r="H2963" s="1" t="s">
        <v>15836</v>
      </c>
      <c r="I2963" s="5">
        <v>3747</v>
      </c>
      <c r="J2963" s="5">
        <v>49134633</v>
      </c>
      <c r="K2963" s="3">
        <f>+Tabella2026[[#This Row],[POP_2024]]/SUM(Tabella2026[POP_2024])</f>
        <v>6.3569389135324658E-5</v>
      </c>
      <c r="L2963" s="3">
        <f>+Tabella2026[[#This Row],[INCIDENZA POPOLAZIONE]]*(PLAFOND/2)</f>
        <v>18714.780484397728</v>
      </c>
      <c r="M2963" s="3">
        <f>+IFERROR(Tabella2026[[#This Row],[reddito_2024]]/Tabella2026[[#This Row],[POP_2024]],"")</f>
        <v>13113.059247397918</v>
      </c>
      <c r="N2963" s="3">
        <f>+IF(Tabella2026[[#This Row],[REDDITO COMPLESSIVO PROCAPITE]]&lt;media_aggr_reddito_pc,(media_aggr_reddito_pc-Tabella2026[[#This Row],[REDDITO COMPLESSIVO PROCAPITE]]),0)</f>
        <v>4712.0068152108233</v>
      </c>
      <c r="O2963" s="3">
        <f>+Tabella2026[[#This Row],[DIFFERENZA REDDITO INFERIORE ALLA MEDIA DALLA MEDIA]]*Tabella2026[[#This Row],[POP_2024]]</f>
        <v>17655889.536594953</v>
      </c>
      <c r="P2963" s="3">
        <f>+Tabella2026[[#This Row],[POPOLAZIONE PER DIFFERENZA ]]/SUM(Tabella2026[[POPOLAZIONE PER DIFFERENZA ]])</f>
        <v>1.56639892506707E-4</v>
      </c>
      <c r="Q2963" s="3">
        <f>+Tabella2026[[#This Row],[INCIDENZA POPOLAZIONE PER DIFFERENZA]]*(PLAFOND-SUM(Tabella2026[CONTRIBUTO SULLA BASE DELLA POPOLAZIONE]))</f>
        <v>46114.666874055343</v>
      </c>
      <c r="R2963" s="3">
        <f>+Tabella2026[[#This Row],[CONTRIBUTO SULLA BASE DELLA POPOLAZIONE]]+Tabella2026[[#This Row],[CONTRIBUTO SULLA BASE DEL REDDITO]]</f>
        <v>64829.447358453072</v>
      </c>
      <c r="S2963" s="3">
        <f>+Tabella2026[[#This Row],[CONTRIBUTO TOTALE]]/(PLAFOND/N_TESSERE)</f>
        <v>129.65889471690613</v>
      </c>
      <c r="T2963" s="3">
        <f>+MAX(CEILING(Tabella2026[[#This Row],[preDEF1]],1),1)</f>
        <v>130</v>
      </c>
      <c r="U2963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2963" s="21">
        <f>+Tabella2026[[#This Row],[DEF - n. card]]*(PLAFOND/N_TESSERE)</f>
        <v>64500</v>
      </c>
      <c r="W2963" s="18"/>
    </row>
    <row r="2964" spans="2:23" x14ac:dyDescent="0.25">
      <c r="B2964" s="1" t="s">
        <v>5917</v>
      </c>
      <c r="C2964" s="2">
        <v>87057</v>
      </c>
      <c r="D2964" s="1" t="s">
        <v>5918</v>
      </c>
      <c r="E2964" s="1" t="s">
        <v>21</v>
      </c>
      <c r="F2964" s="1" t="s">
        <v>35</v>
      </c>
      <c r="G2964" s="1" t="s">
        <v>4778</v>
      </c>
      <c r="H2964" s="1" t="s">
        <v>15836</v>
      </c>
      <c r="I2964" s="5">
        <v>3746</v>
      </c>
      <c r="J2964" s="5">
        <v>38074355</v>
      </c>
      <c r="K2964" s="3">
        <f>+Tabella2026[[#This Row],[POP_2024]]/SUM(Tabella2026[POP_2024])</f>
        <v>6.3552423725894355E-5</v>
      </c>
      <c r="L2964" s="3">
        <f>+Tabella2026[[#This Row],[INCIDENZA POPOLAZIONE]]*(PLAFOND/2)</f>
        <v>18709.785880585503</v>
      </c>
      <c r="M2964" s="3">
        <f>+IFERROR(Tabella2026[[#This Row],[reddito_2024]]/Tabella2026[[#This Row],[POP_2024]],"")</f>
        <v>10164.002936465564</v>
      </c>
      <c r="N2964" s="3">
        <f>+IF(Tabella2026[[#This Row],[REDDITO COMPLESSIVO PROCAPITE]]&lt;media_aggr_reddito_pc,(media_aggr_reddito_pc-Tabella2026[[#This Row],[REDDITO COMPLESSIVO PROCAPITE]]),0)</f>
        <v>7661.0631261431772</v>
      </c>
      <c r="O2964" s="3">
        <f>+Tabella2026[[#This Row],[DIFFERENZA REDDITO INFERIORE ALLA MEDIA DALLA MEDIA]]*Tabella2026[[#This Row],[POP_2024]]</f>
        <v>28698342.470532343</v>
      </c>
      <c r="P2964" s="3">
        <f>+Tabella2026[[#This Row],[POPOLAZIONE PER DIFFERENZA ]]/SUM(Tabella2026[[POPOLAZIONE PER DIFFERENZA ]])</f>
        <v>2.5460655892684051E-4</v>
      </c>
      <c r="Q2964" s="3">
        <f>+Tabella2026[[#This Row],[INCIDENZA POPOLAZIONE PER DIFFERENZA]]*(PLAFOND-SUM(Tabella2026[CONTRIBUTO SULLA BASE DELLA POPOLAZIONE]))</f>
        <v>74955.979993142959</v>
      </c>
      <c r="R2964" s="3">
        <f>+Tabella2026[[#This Row],[CONTRIBUTO SULLA BASE DELLA POPOLAZIONE]]+Tabella2026[[#This Row],[CONTRIBUTO SULLA BASE DEL REDDITO]]</f>
        <v>93665.765873728466</v>
      </c>
      <c r="S2964" s="3">
        <f>+Tabella2026[[#This Row],[CONTRIBUTO TOTALE]]/(PLAFOND/N_TESSERE)</f>
        <v>187.33153174745692</v>
      </c>
      <c r="T2964" s="3">
        <f>+MAX(CEILING(Tabella2026[[#This Row],[preDEF1]],1),1)</f>
        <v>188</v>
      </c>
      <c r="U2964" s="9">
        <f xml:space="preserve"> IF(ROW(Tabella2026[[#This Row],[preDEF2]]) - ROW(Tabella2026[[#Headers],[preDEF2]])&lt;=ABS(SUM(Tabella2026[preDEF2])-N_TESSERE),Tabella2026[[#This Row],[preDEF2]]-1,Tabella2026[[#This Row],[preDEF2]])</f>
        <v>187</v>
      </c>
      <c r="V2964" s="21">
        <f>+Tabella2026[[#This Row],[DEF - n. card]]*(PLAFOND/N_TESSERE)</f>
        <v>93500</v>
      </c>
      <c r="W2964" s="18"/>
    </row>
    <row r="2965" spans="2:23" x14ac:dyDescent="0.25">
      <c r="B2965" s="1" t="s">
        <v>5961</v>
      </c>
      <c r="C2965" s="2">
        <v>17146</v>
      </c>
      <c r="D2965" s="1" t="s">
        <v>5962</v>
      </c>
      <c r="E2965" s="1" t="s">
        <v>12</v>
      </c>
      <c r="F2965" s="1" t="s">
        <v>50</v>
      </c>
      <c r="G2965" s="1" t="s">
        <v>4778</v>
      </c>
      <c r="H2965" s="1" t="s">
        <v>15835</v>
      </c>
      <c r="I2965" s="5">
        <v>3745</v>
      </c>
      <c r="J2965" s="5">
        <v>66885232</v>
      </c>
      <c r="K2965" s="3">
        <f>+Tabella2026[[#This Row],[POP_2024]]/SUM(Tabella2026[POP_2024])</f>
        <v>6.3535458316464066E-5</v>
      </c>
      <c r="L2965" s="3">
        <f>+Tabella2026[[#This Row],[INCIDENZA POPOLAZIONE]]*(PLAFOND/2)</f>
        <v>18704.791276773285</v>
      </c>
      <c r="M2965" s="3">
        <f>+IFERROR(Tabella2026[[#This Row],[reddito_2024]]/Tabella2026[[#This Row],[POP_2024]],"")</f>
        <v>17859.875033377837</v>
      </c>
      <c r="N2965" s="3">
        <f>+IF(Tabella2026[[#This Row],[REDDITO COMPLESSIVO PROCAPITE]]&lt;media_aggr_reddito_pc,(media_aggr_reddito_pc-Tabella2026[[#This Row],[REDDITO COMPLESSIVO PROCAPITE]]),0)</f>
        <v>0</v>
      </c>
      <c r="O2965" s="3">
        <f>+Tabella2026[[#This Row],[DIFFERENZA REDDITO INFERIORE ALLA MEDIA DALLA MEDIA]]*Tabella2026[[#This Row],[POP_2024]]</f>
        <v>0</v>
      </c>
      <c r="P2965" s="3">
        <f>+Tabella2026[[#This Row],[POPOLAZIONE PER DIFFERENZA ]]/SUM(Tabella2026[[POPOLAZIONE PER DIFFERENZA ]])</f>
        <v>0</v>
      </c>
      <c r="Q2965" s="3">
        <f>+Tabella2026[[#This Row],[INCIDENZA POPOLAZIONE PER DIFFERENZA]]*(PLAFOND-SUM(Tabella2026[CONTRIBUTO SULLA BASE DELLA POPOLAZIONE]))</f>
        <v>0</v>
      </c>
      <c r="R2965" s="3">
        <f>+Tabella2026[[#This Row],[CONTRIBUTO SULLA BASE DELLA POPOLAZIONE]]+Tabella2026[[#This Row],[CONTRIBUTO SULLA BASE DEL REDDITO]]</f>
        <v>18704.791276773285</v>
      </c>
      <c r="S2965" s="3">
        <f>+Tabella2026[[#This Row],[CONTRIBUTO TOTALE]]/(PLAFOND/N_TESSERE)</f>
        <v>37.409582553546571</v>
      </c>
      <c r="T2965" s="3">
        <f>+MAX(CEILING(Tabella2026[[#This Row],[preDEF1]],1),1)</f>
        <v>38</v>
      </c>
      <c r="U2965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65" s="21">
        <f>+Tabella2026[[#This Row],[DEF - n. card]]*(PLAFOND/N_TESSERE)</f>
        <v>18500</v>
      </c>
      <c r="W2965" s="18"/>
    </row>
    <row r="2966" spans="2:23" x14ac:dyDescent="0.25">
      <c r="B2966" s="1" t="s">
        <v>5847</v>
      </c>
      <c r="C2966" s="2">
        <v>117016</v>
      </c>
      <c r="D2966" s="1" t="s">
        <v>5848</v>
      </c>
      <c r="E2966" s="1" t="s">
        <v>76</v>
      </c>
      <c r="F2966" s="1" t="s">
        <v>15839</v>
      </c>
      <c r="G2966" s="1" t="s">
        <v>4778</v>
      </c>
      <c r="H2966" s="1" t="s">
        <v>15836</v>
      </c>
      <c r="I2966" s="5">
        <v>3744</v>
      </c>
      <c r="J2966" s="5">
        <v>51393305</v>
      </c>
      <c r="K2966" s="3">
        <f>+Tabella2026[[#This Row],[POP_2024]]/SUM(Tabella2026[POP_2024])</f>
        <v>6.3518492907033763E-5</v>
      </c>
      <c r="L2966" s="3">
        <f>+Tabella2026[[#This Row],[INCIDENZA POPOLAZIONE]]*(PLAFOND/2)</f>
        <v>18699.79667296106</v>
      </c>
      <c r="M2966" s="3">
        <f>+IFERROR(Tabella2026[[#This Row],[reddito_2024]]/Tabella2026[[#This Row],[POP_2024]],"")</f>
        <v>13726.844284188035</v>
      </c>
      <c r="N2966" s="3">
        <f>+IF(Tabella2026[[#This Row],[REDDITO COMPLESSIVO PROCAPITE]]&lt;media_aggr_reddito_pc,(media_aggr_reddito_pc-Tabella2026[[#This Row],[REDDITO COMPLESSIVO PROCAPITE]]),0)</f>
        <v>4098.221778420706</v>
      </c>
      <c r="O2966" s="3">
        <f>+Tabella2026[[#This Row],[DIFFERENZA REDDITO INFERIORE ALLA MEDIA DALLA MEDIA]]*Tabella2026[[#This Row],[POP_2024]]</f>
        <v>15343742.338407123</v>
      </c>
      <c r="P2966" s="3">
        <f>+Tabella2026[[#This Row],[POPOLAZIONE PER DIFFERENZA ]]/SUM(Tabella2026[[POPOLAZIONE PER DIFFERENZA ]])</f>
        <v>1.3612693631533785E-4</v>
      </c>
      <c r="Q2966" s="3">
        <f>+Tabella2026[[#This Row],[INCIDENZA POPOLAZIONE PER DIFFERENZA]]*(PLAFOND-SUM(Tabella2026[CONTRIBUTO SULLA BASE DELLA POPOLAZIONE]))</f>
        <v>40075.667956033387</v>
      </c>
      <c r="R2966" s="3">
        <f>+Tabella2026[[#This Row],[CONTRIBUTO SULLA BASE DELLA POPOLAZIONE]]+Tabella2026[[#This Row],[CONTRIBUTO SULLA BASE DEL REDDITO]]</f>
        <v>58775.46462899445</v>
      </c>
      <c r="S2966" s="3">
        <f>+Tabella2026[[#This Row],[CONTRIBUTO TOTALE]]/(PLAFOND/N_TESSERE)</f>
        <v>117.5509292579889</v>
      </c>
      <c r="T2966" s="3">
        <f>+MAX(CEILING(Tabella2026[[#This Row],[preDEF1]],1),1)</f>
        <v>118</v>
      </c>
      <c r="U2966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2966" s="21">
        <f>+Tabella2026[[#This Row],[DEF - n. card]]*(PLAFOND/N_TESSERE)</f>
        <v>58500</v>
      </c>
      <c r="W2966" s="18"/>
    </row>
    <row r="2967" spans="2:23" x14ac:dyDescent="0.25">
      <c r="B2967" s="1" t="s">
        <v>5859</v>
      </c>
      <c r="C2967" s="2">
        <v>62026</v>
      </c>
      <c r="D2967" s="1" t="s">
        <v>5860</v>
      </c>
      <c r="E2967" s="1" t="s">
        <v>15</v>
      </c>
      <c r="F2967" s="1" t="s">
        <v>256</v>
      </c>
      <c r="G2967" s="1" t="s">
        <v>4778</v>
      </c>
      <c r="H2967" s="1" t="s">
        <v>15836</v>
      </c>
      <c r="I2967" s="5">
        <v>3743</v>
      </c>
      <c r="J2967" s="5">
        <v>37256618</v>
      </c>
      <c r="K2967" s="3">
        <f>+Tabella2026[[#This Row],[POP_2024]]/SUM(Tabella2026[POP_2024])</f>
        <v>6.350152749760346E-5</v>
      </c>
      <c r="L2967" s="3">
        <f>+Tabella2026[[#This Row],[INCIDENZA POPOLAZIONE]]*(PLAFOND/2)</f>
        <v>18694.802069148835</v>
      </c>
      <c r="M2967" s="3">
        <f>+IFERROR(Tabella2026[[#This Row],[reddito_2024]]/Tabella2026[[#This Row],[POP_2024]],"")</f>
        <v>9953.6783328880574</v>
      </c>
      <c r="N2967" s="3">
        <f>+IF(Tabella2026[[#This Row],[REDDITO COMPLESSIVO PROCAPITE]]&lt;media_aggr_reddito_pc,(media_aggr_reddito_pc-Tabella2026[[#This Row],[REDDITO COMPLESSIVO PROCAPITE]]),0)</f>
        <v>7871.3877297206836</v>
      </c>
      <c r="O2967" s="3">
        <f>+Tabella2026[[#This Row],[DIFFERENZA REDDITO INFERIORE ALLA MEDIA DALLA MEDIA]]*Tabella2026[[#This Row],[POP_2024]]</f>
        <v>29462604.272344518</v>
      </c>
      <c r="P2967" s="3">
        <f>+Tabella2026[[#This Row],[POPOLAZIONE PER DIFFERENZA ]]/SUM(Tabella2026[[POPOLAZIONE PER DIFFERENZA ]])</f>
        <v>2.6138695287044293E-4</v>
      </c>
      <c r="Q2967" s="3">
        <f>+Tabella2026[[#This Row],[INCIDENZA POPOLAZIONE PER DIFFERENZA]]*(PLAFOND-SUM(Tabella2026[CONTRIBUTO SULLA BASE DELLA POPOLAZIONE]))</f>
        <v>76952.122884844051</v>
      </c>
      <c r="R2967" s="3">
        <f>+Tabella2026[[#This Row],[CONTRIBUTO SULLA BASE DELLA POPOLAZIONE]]+Tabella2026[[#This Row],[CONTRIBUTO SULLA BASE DEL REDDITO]]</f>
        <v>95646.924953992886</v>
      </c>
      <c r="S2967" s="3">
        <f>+Tabella2026[[#This Row],[CONTRIBUTO TOTALE]]/(PLAFOND/N_TESSERE)</f>
        <v>191.29384990798576</v>
      </c>
      <c r="T2967" s="3">
        <f>+MAX(CEILING(Tabella2026[[#This Row],[preDEF1]],1),1)</f>
        <v>192</v>
      </c>
      <c r="U2967" s="9">
        <f xml:space="preserve"> IF(ROW(Tabella2026[[#This Row],[preDEF2]]) - ROW(Tabella2026[[#Headers],[preDEF2]])&lt;=ABS(SUM(Tabella2026[preDEF2])-N_TESSERE),Tabella2026[[#This Row],[preDEF2]]-1,Tabella2026[[#This Row],[preDEF2]])</f>
        <v>191</v>
      </c>
      <c r="V2967" s="21">
        <f>+Tabella2026[[#This Row],[DEF - n. card]]*(PLAFOND/N_TESSERE)</f>
        <v>95500</v>
      </c>
      <c r="W2967" s="18"/>
    </row>
    <row r="2968" spans="2:23" x14ac:dyDescent="0.25">
      <c r="B2968" s="1" t="s">
        <v>6001</v>
      </c>
      <c r="C2968" s="2">
        <v>118070</v>
      </c>
      <c r="D2968" s="1" t="s">
        <v>6002</v>
      </c>
      <c r="E2968" s="1" t="s">
        <v>76</v>
      </c>
      <c r="F2968" s="1" t="s">
        <v>75</v>
      </c>
      <c r="G2968" s="1" t="s">
        <v>4778</v>
      </c>
      <c r="H2968" s="1" t="s">
        <v>15836</v>
      </c>
      <c r="I2968" s="5">
        <v>3735</v>
      </c>
      <c r="J2968" s="5">
        <v>62332106</v>
      </c>
      <c r="K2968" s="3">
        <f>+Tabella2026[[#This Row],[POP_2024]]/SUM(Tabella2026[POP_2024])</f>
        <v>6.3365804222161089E-5</v>
      </c>
      <c r="L2968" s="3">
        <f>+Tabella2026[[#This Row],[INCIDENZA POPOLAZIONE]]*(PLAFOND/2)</f>
        <v>18654.845238651058</v>
      </c>
      <c r="M2968" s="3">
        <f>+IFERROR(Tabella2026[[#This Row],[reddito_2024]]/Tabella2026[[#This Row],[POP_2024]],"")</f>
        <v>16688.64953145917</v>
      </c>
      <c r="N2968" s="3">
        <f>+IF(Tabella2026[[#This Row],[REDDITO COMPLESSIVO PROCAPITE]]&lt;media_aggr_reddito_pc,(media_aggr_reddito_pc-Tabella2026[[#This Row],[REDDITO COMPLESSIVO PROCAPITE]]),0)</f>
        <v>1136.4165311495708</v>
      </c>
      <c r="O2968" s="3">
        <f>+Tabella2026[[#This Row],[DIFFERENZA REDDITO INFERIORE ALLA MEDIA DALLA MEDIA]]*Tabella2026[[#This Row],[POP_2024]]</f>
        <v>4244515.7438436467</v>
      </c>
      <c r="P2968" s="3">
        <f>+Tabella2026[[#This Row],[POPOLAZIONE PER DIFFERENZA ]]/SUM(Tabella2026[[POPOLAZIONE PER DIFFERENZA ]])</f>
        <v>3.7656584137584989E-5</v>
      </c>
      <c r="Q2968" s="3">
        <f>+Tabella2026[[#This Row],[INCIDENZA POPOLAZIONE PER DIFFERENZA]]*(PLAFOND-SUM(Tabella2026[CONTRIBUTO SULLA BASE DELLA POPOLAZIONE]))</f>
        <v>11086.070127666962</v>
      </c>
      <c r="R2968" s="3">
        <f>+Tabella2026[[#This Row],[CONTRIBUTO SULLA BASE DELLA POPOLAZIONE]]+Tabella2026[[#This Row],[CONTRIBUTO SULLA BASE DEL REDDITO]]</f>
        <v>29740.915366318019</v>
      </c>
      <c r="S2968" s="3">
        <f>+Tabella2026[[#This Row],[CONTRIBUTO TOTALE]]/(PLAFOND/N_TESSERE)</f>
        <v>59.481830732636034</v>
      </c>
      <c r="T2968" s="3">
        <f>+MAX(CEILING(Tabella2026[[#This Row],[preDEF1]],1),1)</f>
        <v>60</v>
      </c>
      <c r="U2968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968" s="21">
        <f>+Tabella2026[[#This Row],[DEF - n. card]]*(PLAFOND/N_TESSERE)</f>
        <v>29500</v>
      </c>
      <c r="W2968" s="18"/>
    </row>
    <row r="2969" spans="2:23" x14ac:dyDescent="0.25">
      <c r="B2969" s="1" t="s">
        <v>6213</v>
      </c>
      <c r="C2969" s="2">
        <v>4068</v>
      </c>
      <c r="D2969" s="1" t="s">
        <v>6214</v>
      </c>
      <c r="E2969" s="1" t="s">
        <v>18</v>
      </c>
      <c r="F2969" s="1" t="s">
        <v>263</v>
      </c>
      <c r="G2969" s="1" t="s">
        <v>4778</v>
      </c>
      <c r="H2969" s="1" t="s">
        <v>15835</v>
      </c>
      <c r="I2969" s="5">
        <v>3735</v>
      </c>
      <c r="J2969" s="5">
        <v>69366903</v>
      </c>
      <c r="K2969" s="3">
        <f>+Tabella2026[[#This Row],[POP_2024]]/SUM(Tabella2026[POP_2024])</f>
        <v>6.3365804222161089E-5</v>
      </c>
      <c r="L2969" s="3">
        <f>+Tabella2026[[#This Row],[INCIDENZA POPOLAZIONE]]*(PLAFOND/2)</f>
        <v>18654.845238651058</v>
      </c>
      <c r="M2969" s="3">
        <f>+IFERROR(Tabella2026[[#This Row],[reddito_2024]]/Tabella2026[[#This Row],[POP_2024]],"")</f>
        <v>18572.129317269075</v>
      </c>
      <c r="N2969" s="3">
        <f>+IF(Tabella2026[[#This Row],[REDDITO COMPLESSIVO PROCAPITE]]&lt;media_aggr_reddito_pc,(media_aggr_reddito_pc-Tabella2026[[#This Row],[REDDITO COMPLESSIVO PROCAPITE]]),0)</f>
        <v>0</v>
      </c>
      <c r="O2969" s="3">
        <f>+Tabella2026[[#This Row],[DIFFERENZA REDDITO INFERIORE ALLA MEDIA DALLA MEDIA]]*Tabella2026[[#This Row],[POP_2024]]</f>
        <v>0</v>
      </c>
      <c r="P2969" s="3">
        <f>+Tabella2026[[#This Row],[POPOLAZIONE PER DIFFERENZA ]]/SUM(Tabella2026[[POPOLAZIONE PER DIFFERENZA ]])</f>
        <v>0</v>
      </c>
      <c r="Q2969" s="3">
        <f>+Tabella2026[[#This Row],[INCIDENZA POPOLAZIONE PER DIFFERENZA]]*(PLAFOND-SUM(Tabella2026[CONTRIBUTO SULLA BASE DELLA POPOLAZIONE]))</f>
        <v>0</v>
      </c>
      <c r="R2969" s="3">
        <f>+Tabella2026[[#This Row],[CONTRIBUTO SULLA BASE DELLA POPOLAZIONE]]+Tabella2026[[#This Row],[CONTRIBUTO SULLA BASE DEL REDDITO]]</f>
        <v>18654.845238651058</v>
      </c>
      <c r="S2969" s="3">
        <f>+Tabella2026[[#This Row],[CONTRIBUTO TOTALE]]/(PLAFOND/N_TESSERE)</f>
        <v>37.309690477302119</v>
      </c>
      <c r="T2969" s="3">
        <f>+MAX(CEILING(Tabella2026[[#This Row],[preDEF1]],1),1)</f>
        <v>38</v>
      </c>
      <c r="U2969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69" s="21">
        <f>+Tabella2026[[#This Row],[DEF - n. card]]*(PLAFOND/N_TESSERE)</f>
        <v>18500</v>
      </c>
      <c r="W2969" s="18"/>
    </row>
    <row r="2970" spans="2:23" x14ac:dyDescent="0.25">
      <c r="B2970" s="1" t="s">
        <v>5943</v>
      </c>
      <c r="C2970" s="2">
        <v>1018</v>
      </c>
      <c r="D2970" s="1" t="s">
        <v>5944</v>
      </c>
      <c r="E2970" s="1" t="s">
        <v>18</v>
      </c>
      <c r="F2970" s="1" t="s">
        <v>17</v>
      </c>
      <c r="G2970" s="1" t="s">
        <v>4778</v>
      </c>
      <c r="H2970" s="1" t="s">
        <v>15835</v>
      </c>
      <c r="I2970" s="5">
        <v>3734</v>
      </c>
      <c r="J2970" s="5">
        <v>100176887</v>
      </c>
      <c r="K2970" s="3">
        <f>+Tabella2026[[#This Row],[POP_2024]]/SUM(Tabella2026[POP_2024])</f>
        <v>6.3348838812730786E-5</v>
      </c>
      <c r="L2970" s="3">
        <f>+Tabella2026[[#This Row],[INCIDENZA POPOLAZIONE]]*(PLAFOND/2)</f>
        <v>18649.850634838833</v>
      </c>
      <c r="M2970" s="3">
        <f>+IFERROR(Tabella2026[[#This Row],[reddito_2024]]/Tabella2026[[#This Row],[POP_2024]],"")</f>
        <v>26828.303963577931</v>
      </c>
      <c r="N2970" s="3">
        <f>+IF(Tabella2026[[#This Row],[REDDITO COMPLESSIVO PROCAPITE]]&lt;media_aggr_reddito_pc,(media_aggr_reddito_pc-Tabella2026[[#This Row],[REDDITO COMPLESSIVO PROCAPITE]]),0)</f>
        <v>0</v>
      </c>
      <c r="O2970" s="3">
        <f>+Tabella2026[[#This Row],[DIFFERENZA REDDITO INFERIORE ALLA MEDIA DALLA MEDIA]]*Tabella2026[[#This Row],[POP_2024]]</f>
        <v>0</v>
      </c>
      <c r="P2970" s="3">
        <f>+Tabella2026[[#This Row],[POPOLAZIONE PER DIFFERENZA ]]/SUM(Tabella2026[[POPOLAZIONE PER DIFFERENZA ]])</f>
        <v>0</v>
      </c>
      <c r="Q2970" s="3">
        <f>+Tabella2026[[#This Row],[INCIDENZA POPOLAZIONE PER DIFFERENZA]]*(PLAFOND-SUM(Tabella2026[CONTRIBUTO SULLA BASE DELLA POPOLAZIONE]))</f>
        <v>0</v>
      </c>
      <c r="R2970" s="3">
        <f>+Tabella2026[[#This Row],[CONTRIBUTO SULLA BASE DELLA POPOLAZIONE]]+Tabella2026[[#This Row],[CONTRIBUTO SULLA BASE DEL REDDITO]]</f>
        <v>18649.850634838833</v>
      </c>
      <c r="S2970" s="3">
        <f>+Tabella2026[[#This Row],[CONTRIBUTO TOTALE]]/(PLAFOND/N_TESSERE)</f>
        <v>37.299701269677662</v>
      </c>
      <c r="T2970" s="3">
        <f>+MAX(CEILING(Tabella2026[[#This Row],[preDEF1]],1),1)</f>
        <v>38</v>
      </c>
      <c r="U2970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70" s="21">
        <f>+Tabella2026[[#This Row],[DEF - n. card]]*(PLAFOND/N_TESSERE)</f>
        <v>18500</v>
      </c>
      <c r="W2970" s="18"/>
    </row>
    <row r="2971" spans="2:23" x14ac:dyDescent="0.25">
      <c r="B2971" s="1" t="s">
        <v>5837</v>
      </c>
      <c r="C2971" s="2">
        <v>60022</v>
      </c>
      <c r="D2971" s="1" t="s">
        <v>5838</v>
      </c>
      <c r="E2971" s="1" t="s">
        <v>8</v>
      </c>
      <c r="F2971" s="1" t="s">
        <v>397</v>
      </c>
      <c r="G2971" s="1" t="s">
        <v>4778</v>
      </c>
      <c r="H2971" s="1" t="s">
        <v>15834</v>
      </c>
      <c r="I2971" s="5">
        <v>3733</v>
      </c>
      <c r="J2971" s="5">
        <v>55680661</v>
      </c>
      <c r="K2971" s="3">
        <f>+Tabella2026[[#This Row],[POP_2024]]/SUM(Tabella2026[POP_2024])</f>
        <v>6.3331873403300496E-5</v>
      </c>
      <c r="L2971" s="3">
        <f>+Tabella2026[[#This Row],[INCIDENZA POPOLAZIONE]]*(PLAFOND/2)</f>
        <v>18644.856031026615</v>
      </c>
      <c r="M2971" s="3">
        <f>+IFERROR(Tabella2026[[#This Row],[reddito_2024]]/Tabella2026[[#This Row],[POP_2024]],"")</f>
        <v>14915.79453522636</v>
      </c>
      <c r="N2971" s="3">
        <f>+IF(Tabella2026[[#This Row],[REDDITO COMPLESSIVO PROCAPITE]]&lt;media_aggr_reddito_pc,(media_aggr_reddito_pc-Tabella2026[[#This Row],[REDDITO COMPLESSIVO PROCAPITE]]),0)</f>
        <v>2909.2715273823815</v>
      </c>
      <c r="O2971" s="3">
        <f>+Tabella2026[[#This Row],[DIFFERENZA REDDITO INFERIORE ALLA MEDIA DALLA MEDIA]]*Tabella2026[[#This Row],[POP_2024]]</f>
        <v>10860310.611718429</v>
      </c>
      <c r="P2971" s="3">
        <f>+Tabella2026[[#This Row],[POPOLAZIONE PER DIFFERENZA ]]/SUM(Tabella2026[[POPOLAZIONE PER DIFFERENZA ]])</f>
        <v>9.6350732331161991E-5</v>
      </c>
      <c r="Q2971" s="3">
        <f>+Tabella2026[[#This Row],[INCIDENZA POPOLAZIONE PER DIFFERENZA]]*(PLAFOND-SUM(Tabella2026[CONTRIBUTO SULLA BASE DELLA POPOLAZIONE]))</f>
        <v>28365.583335244955</v>
      </c>
      <c r="R2971" s="3">
        <f>+Tabella2026[[#This Row],[CONTRIBUTO SULLA BASE DELLA POPOLAZIONE]]+Tabella2026[[#This Row],[CONTRIBUTO SULLA BASE DEL REDDITO]]</f>
        <v>47010.439366271574</v>
      </c>
      <c r="S2971" s="3">
        <f>+Tabella2026[[#This Row],[CONTRIBUTO TOTALE]]/(PLAFOND/N_TESSERE)</f>
        <v>94.020878732543153</v>
      </c>
      <c r="T2971" s="3">
        <f>+MAX(CEILING(Tabella2026[[#This Row],[preDEF1]],1),1)</f>
        <v>95</v>
      </c>
      <c r="U2971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2971" s="21">
        <f>+Tabella2026[[#This Row],[DEF - n. card]]*(PLAFOND/N_TESSERE)</f>
        <v>47000</v>
      </c>
      <c r="W2971" s="18"/>
    </row>
    <row r="2972" spans="2:23" x14ac:dyDescent="0.25">
      <c r="B2972" s="1" t="s">
        <v>5937</v>
      </c>
      <c r="C2972" s="2">
        <v>29044</v>
      </c>
      <c r="D2972" s="1" t="s">
        <v>5938</v>
      </c>
      <c r="E2972" s="1" t="s">
        <v>38</v>
      </c>
      <c r="F2972" s="1" t="s">
        <v>314</v>
      </c>
      <c r="G2972" s="1" t="s">
        <v>4778</v>
      </c>
      <c r="H2972" s="1" t="s">
        <v>15835</v>
      </c>
      <c r="I2972" s="5">
        <v>3733</v>
      </c>
      <c r="J2972" s="5">
        <v>68459813</v>
      </c>
      <c r="K2972" s="3">
        <f>+Tabella2026[[#This Row],[POP_2024]]/SUM(Tabella2026[POP_2024])</f>
        <v>6.3331873403300496E-5</v>
      </c>
      <c r="L2972" s="3">
        <f>+Tabella2026[[#This Row],[INCIDENZA POPOLAZIONE]]*(PLAFOND/2)</f>
        <v>18644.856031026615</v>
      </c>
      <c r="M2972" s="3">
        <f>+IFERROR(Tabella2026[[#This Row],[reddito_2024]]/Tabella2026[[#This Row],[POP_2024]],"")</f>
        <v>18339.087329225822</v>
      </c>
      <c r="N2972" s="3">
        <f>+IF(Tabella2026[[#This Row],[REDDITO COMPLESSIVO PROCAPITE]]&lt;media_aggr_reddito_pc,(media_aggr_reddito_pc-Tabella2026[[#This Row],[REDDITO COMPLESSIVO PROCAPITE]]),0)</f>
        <v>0</v>
      </c>
      <c r="O2972" s="3">
        <f>+Tabella2026[[#This Row],[DIFFERENZA REDDITO INFERIORE ALLA MEDIA DALLA MEDIA]]*Tabella2026[[#This Row],[POP_2024]]</f>
        <v>0</v>
      </c>
      <c r="P2972" s="3">
        <f>+Tabella2026[[#This Row],[POPOLAZIONE PER DIFFERENZA ]]/SUM(Tabella2026[[POPOLAZIONE PER DIFFERENZA ]])</f>
        <v>0</v>
      </c>
      <c r="Q2972" s="3">
        <f>+Tabella2026[[#This Row],[INCIDENZA POPOLAZIONE PER DIFFERENZA]]*(PLAFOND-SUM(Tabella2026[CONTRIBUTO SULLA BASE DELLA POPOLAZIONE]))</f>
        <v>0</v>
      </c>
      <c r="R2972" s="3">
        <f>+Tabella2026[[#This Row],[CONTRIBUTO SULLA BASE DELLA POPOLAZIONE]]+Tabella2026[[#This Row],[CONTRIBUTO SULLA BASE DEL REDDITO]]</f>
        <v>18644.856031026615</v>
      </c>
      <c r="S2972" s="3">
        <f>+Tabella2026[[#This Row],[CONTRIBUTO TOTALE]]/(PLAFOND/N_TESSERE)</f>
        <v>37.289712062053226</v>
      </c>
      <c r="T2972" s="3">
        <f>+MAX(CEILING(Tabella2026[[#This Row],[preDEF1]],1),1)</f>
        <v>38</v>
      </c>
      <c r="U2972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72" s="21">
        <f>+Tabella2026[[#This Row],[DEF - n. card]]*(PLAFOND/N_TESSERE)</f>
        <v>18500</v>
      </c>
      <c r="W2972" s="18"/>
    </row>
    <row r="2973" spans="2:23" x14ac:dyDescent="0.25">
      <c r="B2973" s="1" t="s">
        <v>6041</v>
      </c>
      <c r="C2973" s="2">
        <v>82044</v>
      </c>
      <c r="D2973" s="1" t="s">
        <v>6042</v>
      </c>
      <c r="E2973" s="1" t="s">
        <v>21</v>
      </c>
      <c r="F2973" s="1" t="s">
        <v>20</v>
      </c>
      <c r="G2973" s="1" t="s">
        <v>4778</v>
      </c>
      <c r="H2973" s="1" t="s">
        <v>15836</v>
      </c>
      <c r="I2973" s="5">
        <v>3732</v>
      </c>
      <c r="J2973" s="5">
        <v>48391541</v>
      </c>
      <c r="K2973" s="3">
        <f>+Tabella2026[[#This Row],[POP_2024]]/SUM(Tabella2026[POP_2024])</f>
        <v>6.3314907993870193E-5</v>
      </c>
      <c r="L2973" s="3">
        <f>+Tabella2026[[#This Row],[INCIDENZA POPOLAZIONE]]*(PLAFOND/2)</f>
        <v>18639.86142721439</v>
      </c>
      <c r="M2973" s="3">
        <f>+IFERROR(Tabella2026[[#This Row],[reddito_2024]]/Tabella2026[[#This Row],[POP_2024]],"")</f>
        <v>12966.650857449089</v>
      </c>
      <c r="N2973" s="3">
        <f>+IF(Tabella2026[[#This Row],[REDDITO COMPLESSIVO PROCAPITE]]&lt;media_aggr_reddito_pc,(media_aggr_reddito_pc-Tabella2026[[#This Row],[REDDITO COMPLESSIVO PROCAPITE]]),0)</f>
        <v>4858.415205159652</v>
      </c>
      <c r="O2973" s="3">
        <f>+Tabella2026[[#This Row],[DIFFERENZA REDDITO INFERIORE ALLA MEDIA DALLA MEDIA]]*Tabella2026[[#This Row],[POP_2024]]</f>
        <v>18131605.545655821</v>
      </c>
      <c r="P2973" s="3">
        <f>+Tabella2026[[#This Row],[POPOLAZIONE PER DIFFERENZA ]]/SUM(Tabella2026[[POPOLAZIONE PER DIFFERENZA ]])</f>
        <v>1.6086035981131752E-4</v>
      </c>
      <c r="Q2973" s="3">
        <f>+Tabella2026[[#This Row],[INCIDENZA POPOLAZIONE PER DIFFERENZA]]*(PLAFOND-SUM(Tabella2026[CONTRIBUTO SULLA BASE DELLA POPOLAZIONE]))</f>
        <v>47357.169283182207</v>
      </c>
      <c r="R2973" s="3">
        <f>+Tabella2026[[#This Row],[CONTRIBUTO SULLA BASE DELLA POPOLAZIONE]]+Tabella2026[[#This Row],[CONTRIBUTO SULLA BASE DEL REDDITO]]</f>
        <v>65997.03071039659</v>
      </c>
      <c r="S2973" s="3">
        <f>+Tabella2026[[#This Row],[CONTRIBUTO TOTALE]]/(PLAFOND/N_TESSERE)</f>
        <v>131.99406142079317</v>
      </c>
      <c r="T2973" s="3">
        <f>+MAX(CEILING(Tabella2026[[#This Row],[preDEF1]],1),1)</f>
        <v>132</v>
      </c>
      <c r="U2973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2973" s="21">
        <f>+Tabella2026[[#This Row],[DEF - n. card]]*(PLAFOND/N_TESSERE)</f>
        <v>65500</v>
      </c>
      <c r="W2973" s="18"/>
    </row>
    <row r="2974" spans="2:23" x14ac:dyDescent="0.25">
      <c r="B2974" s="1" t="s">
        <v>5857</v>
      </c>
      <c r="C2974" s="2">
        <v>4213</v>
      </c>
      <c r="D2974" s="1" t="s">
        <v>5858</v>
      </c>
      <c r="E2974" s="1" t="s">
        <v>18</v>
      </c>
      <c r="F2974" s="1" t="s">
        <v>263</v>
      </c>
      <c r="G2974" s="1" t="s">
        <v>4778</v>
      </c>
      <c r="H2974" s="1" t="s">
        <v>15835</v>
      </c>
      <c r="I2974" s="5">
        <v>3730</v>
      </c>
      <c r="J2974" s="5">
        <v>70514703</v>
      </c>
      <c r="K2974" s="3">
        <f>+Tabella2026[[#This Row],[POP_2024]]/SUM(Tabella2026[POP_2024])</f>
        <v>6.32809771750096E-5</v>
      </c>
      <c r="L2974" s="3">
        <f>+Tabella2026[[#This Row],[INCIDENZA POPOLAZIONE]]*(PLAFOND/2)</f>
        <v>18629.872219589946</v>
      </c>
      <c r="M2974" s="3">
        <f>+IFERROR(Tabella2026[[#This Row],[reddito_2024]]/Tabella2026[[#This Row],[POP_2024]],"")</f>
        <v>18904.746112600536</v>
      </c>
      <c r="N2974" s="3">
        <f>+IF(Tabella2026[[#This Row],[REDDITO COMPLESSIVO PROCAPITE]]&lt;media_aggr_reddito_pc,(media_aggr_reddito_pc-Tabella2026[[#This Row],[REDDITO COMPLESSIVO PROCAPITE]]),0)</f>
        <v>0</v>
      </c>
      <c r="O2974" s="3">
        <f>+Tabella2026[[#This Row],[DIFFERENZA REDDITO INFERIORE ALLA MEDIA DALLA MEDIA]]*Tabella2026[[#This Row],[POP_2024]]</f>
        <v>0</v>
      </c>
      <c r="P2974" s="3">
        <f>+Tabella2026[[#This Row],[POPOLAZIONE PER DIFFERENZA ]]/SUM(Tabella2026[[POPOLAZIONE PER DIFFERENZA ]])</f>
        <v>0</v>
      </c>
      <c r="Q2974" s="3">
        <f>+Tabella2026[[#This Row],[INCIDENZA POPOLAZIONE PER DIFFERENZA]]*(PLAFOND-SUM(Tabella2026[CONTRIBUTO SULLA BASE DELLA POPOLAZIONE]))</f>
        <v>0</v>
      </c>
      <c r="R2974" s="3">
        <f>+Tabella2026[[#This Row],[CONTRIBUTO SULLA BASE DELLA POPOLAZIONE]]+Tabella2026[[#This Row],[CONTRIBUTO SULLA BASE DEL REDDITO]]</f>
        <v>18629.872219589946</v>
      </c>
      <c r="S2974" s="3">
        <f>+Tabella2026[[#This Row],[CONTRIBUTO TOTALE]]/(PLAFOND/N_TESSERE)</f>
        <v>37.25974443917989</v>
      </c>
      <c r="T2974" s="3">
        <f>+MAX(CEILING(Tabella2026[[#This Row],[preDEF1]],1),1)</f>
        <v>38</v>
      </c>
      <c r="U2974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74" s="21">
        <f>+Tabella2026[[#This Row],[DEF - n. card]]*(PLAFOND/N_TESSERE)</f>
        <v>18500</v>
      </c>
      <c r="W2974" s="18"/>
    </row>
    <row r="2975" spans="2:23" x14ac:dyDescent="0.25">
      <c r="B2975" s="1" t="s">
        <v>5925</v>
      </c>
      <c r="C2975" s="2">
        <v>19041</v>
      </c>
      <c r="D2975" s="1" t="s">
        <v>5926</v>
      </c>
      <c r="E2975" s="1" t="s">
        <v>12</v>
      </c>
      <c r="F2975" s="1" t="s">
        <v>193</v>
      </c>
      <c r="G2975" s="1" t="s">
        <v>4778</v>
      </c>
      <c r="H2975" s="1" t="s">
        <v>15835</v>
      </c>
      <c r="I2975" s="5">
        <v>3729</v>
      </c>
      <c r="J2975" s="5">
        <v>70423053</v>
      </c>
      <c r="K2975" s="3">
        <f>+Tabella2026[[#This Row],[POP_2024]]/SUM(Tabella2026[POP_2024])</f>
        <v>6.3264011765579297E-5</v>
      </c>
      <c r="L2975" s="3">
        <f>+Tabella2026[[#This Row],[INCIDENZA POPOLAZIONE]]*(PLAFOND/2)</f>
        <v>18624.877615777721</v>
      </c>
      <c r="M2975" s="3">
        <f>+IFERROR(Tabella2026[[#This Row],[reddito_2024]]/Tabella2026[[#This Row],[POP_2024]],"")</f>
        <v>18885.238133547868</v>
      </c>
      <c r="N2975" s="3">
        <f>+IF(Tabella2026[[#This Row],[REDDITO COMPLESSIVO PROCAPITE]]&lt;media_aggr_reddito_pc,(media_aggr_reddito_pc-Tabella2026[[#This Row],[REDDITO COMPLESSIVO PROCAPITE]]),0)</f>
        <v>0</v>
      </c>
      <c r="O2975" s="3">
        <f>+Tabella2026[[#This Row],[DIFFERENZA REDDITO INFERIORE ALLA MEDIA DALLA MEDIA]]*Tabella2026[[#This Row],[POP_2024]]</f>
        <v>0</v>
      </c>
      <c r="P2975" s="3">
        <f>+Tabella2026[[#This Row],[POPOLAZIONE PER DIFFERENZA ]]/SUM(Tabella2026[[POPOLAZIONE PER DIFFERENZA ]])</f>
        <v>0</v>
      </c>
      <c r="Q2975" s="3">
        <f>+Tabella2026[[#This Row],[INCIDENZA POPOLAZIONE PER DIFFERENZA]]*(PLAFOND-SUM(Tabella2026[CONTRIBUTO SULLA BASE DELLA POPOLAZIONE]))</f>
        <v>0</v>
      </c>
      <c r="R2975" s="3">
        <f>+Tabella2026[[#This Row],[CONTRIBUTO SULLA BASE DELLA POPOLAZIONE]]+Tabella2026[[#This Row],[CONTRIBUTO SULLA BASE DEL REDDITO]]</f>
        <v>18624.877615777721</v>
      </c>
      <c r="S2975" s="3">
        <f>+Tabella2026[[#This Row],[CONTRIBUTO TOTALE]]/(PLAFOND/N_TESSERE)</f>
        <v>37.24975523155544</v>
      </c>
      <c r="T2975" s="3">
        <f>+MAX(CEILING(Tabella2026[[#This Row],[preDEF1]],1),1)</f>
        <v>38</v>
      </c>
      <c r="U2975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75" s="21">
        <f>+Tabella2026[[#This Row],[DEF - n. card]]*(PLAFOND/N_TESSERE)</f>
        <v>18500</v>
      </c>
      <c r="W2975" s="18"/>
    </row>
    <row r="2976" spans="2:23" x14ac:dyDescent="0.25">
      <c r="B2976" s="1" t="s">
        <v>5963</v>
      </c>
      <c r="C2976" s="2">
        <v>12076</v>
      </c>
      <c r="D2976" s="1" t="s">
        <v>5964</v>
      </c>
      <c r="E2976" s="1" t="s">
        <v>12</v>
      </c>
      <c r="F2976" s="1" t="s">
        <v>157</v>
      </c>
      <c r="G2976" s="1" t="s">
        <v>4778</v>
      </c>
      <c r="H2976" s="1" t="s">
        <v>15835</v>
      </c>
      <c r="I2976" s="5">
        <v>3729</v>
      </c>
      <c r="J2976" s="5">
        <v>47409350</v>
      </c>
      <c r="K2976" s="3">
        <f>+Tabella2026[[#This Row],[POP_2024]]/SUM(Tabella2026[POP_2024])</f>
        <v>6.3264011765579297E-5</v>
      </c>
      <c r="L2976" s="3">
        <f>+Tabella2026[[#This Row],[INCIDENZA POPOLAZIONE]]*(PLAFOND/2)</f>
        <v>18624.877615777721</v>
      </c>
      <c r="M2976" s="3">
        <f>+IFERROR(Tabella2026[[#This Row],[reddito_2024]]/Tabella2026[[#This Row],[POP_2024]],"")</f>
        <v>12713.689997318315</v>
      </c>
      <c r="N2976" s="3">
        <f>+IF(Tabella2026[[#This Row],[REDDITO COMPLESSIVO PROCAPITE]]&lt;media_aggr_reddito_pc,(media_aggr_reddito_pc-Tabella2026[[#This Row],[REDDITO COMPLESSIVO PROCAPITE]]),0)</f>
        <v>5111.3760652904257</v>
      </c>
      <c r="O2976" s="3">
        <f>+Tabella2026[[#This Row],[DIFFERENZA REDDITO INFERIORE ALLA MEDIA DALLA MEDIA]]*Tabella2026[[#This Row],[POP_2024]]</f>
        <v>19060321.347467996</v>
      </c>
      <c r="P2976" s="3">
        <f>+Tabella2026[[#This Row],[POPOLAZIONE PER DIFFERENZA ]]/SUM(Tabella2026[[POPOLAZIONE PER DIFFERENZA ]])</f>
        <v>1.6909976021443052E-4</v>
      </c>
      <c r="Q2976" s="3">
        <f>+Tabella2026[[#This Row],[INCIDENZA POPOLAZIONE PER DIFFERENZA]]*(PLAFOND-SUM(Tabella2026[CONTRIBUTO SULLA BASE DELLA POPOLAZIONE]))</f>
        <v>49782.842582308389</v>
      </c>
      <c r="R2976" s="3">
        <f>+Tabella2026[[#This Row],[CONTRIBUTO SULLA BASE DELLA POPOLAZIONE]]+Tabella2026[[#This Row],[CONTRIBUTO SULLA BASE DEL REDDITO]]</f>
        <v>68407.720198086114</v>
      </c>
      <c r="S2976" s="3">
        <f>+Tabella2026[[#This Row],[CONTRIBUTO TOTALE]]/(PLAFOND/N_TESSERE)</f>
        <v>136.81544039617222</v>
      </c>
      <c r="T2976" s="3">
        <f>+MAX(CEILING(Tabella2026[[#This Row],[preDEF1]],1),1)</f>
        <v>137</v>
      </c>
      <c r="U2976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2976" s="21">
        <f>+Tabella2026[[#This Row],[DEF - n. card]]*(PLAFOND/N_TESSERE)</f>
        <v>68000</v>
      </c>
      <c r="W2976" s="18"/>
    </row>
    <row r="2977" spans="2:23" x14ac:dyDescent="0.25">
      <c r="B2977" s="1" t="s">
        <v>5899</v>
      </c>
      <c r="C2977" s="2">
        <v>1146</v>
      </c>
      <c r="D2977" s="1" t="s">
        <v>5900</v>
      </c>
      <c r="E2977" s="1" t="s">
        <v>18</v>
      </c>
      <c r="F2977" s="1" t="s">
        <v>17</v>
      </c>
      <c r="G2977" s="1" t="s">
        <v>4778</v>
      </c>
      <c r="H2977" s="1" t="s">
        <v>15835</v>
      </c>
      <c r="I2977" s="5">
        <v>3729</v>
      </c>
      <c r="J2977" s="5">
        <v>69838218</v>
      </c>
      <c r="K2977" s="3">
        <f>+Tabella2026[[#This Row],[POP_2024]]/SUM(Tabella2026[POP_2024])</f>
        <v>6.3264011765579297E-5</v>
      </c>
      <c r="L2977" s="3">
        <f>+Tabella2026[[#This Row],[INCIDENZA POPOLAZIONE]]*(PLAFOND/2)</f>
        <v>18624.877615777721</v>
      </c>
      <c r="M2977" s="3">
        <f>+IFERROR(Tabella2026[[#This Row],[reddito_2024]]/Tabella2026[[#This Row],[POP_2024]],"")</f>
        <v>18728.403861625102</v>
      </c>
      <c r="N2977" s="3">
        <f>+IF(Tabella2026[[#This Row],[REDDITO COMPLESSIVO PROCAPITE]]&lt;media_aggr_reddito_pc,(media_aggr_reddito_pc-Tabella2026[[#This Row],[REDDITO COMPLESSIVO PROCAPITE]]),0)</f>
        <v>0</v>
      </c>
      <c r="O2977" s="3">
        <f>+Tabella2026[[#This Row],[DIFFERENZA REDDITO INFERIORE ALLA MEDIA DALLA MEDIA]]*Tabella2026[[#This Row],[POP_2024]]</f>
        <v>0</v>
      </c>
      <c r="P2977" s="3">
        <f>+Tabella2026[[#This Row],[POPOLAZIONE PER DIFFERENZA ]]/SUM(Tabella2026[[POPOLAZIONE PER DIFFERENZA ]])</f>
        <v>0</v>
      </c>
      <c r="Q2977" s="3">
        <f>+Tabella2026[[#This Row],[INCIDENZA POPOLAZIONE PER DIFFERENZA]]*(PLAFOND-SUM(Tabella2026[CONTRIBUTO SULLA BASE DELLA POPOLAZIONE]))</f>
        <v>0</v>
      </c>
      <c r="R2977" s="3">
        <f>+Tabella2026[[#This Row],[CONTRIBUTO SULLA BASE DELLA POPOLAZIONE]]+Tabella2026[[#This Row],[CONTRIBUTO SULLA BASE DEL REDDITO]]</f>
        <v>18624.877615777721</v>
      </c>
      <c r="S2977" s="3">
        <f>+Tabella2026[[#This Row],[CONTRIBUTO TOTALE]]/(PLAFOND/N_TESSERE)</f>
        <v>37.24975523155544</v>
      </c>
      <c r="T2977" s="3">
        <f>+MAX(CEILING(Tabella2026[[#This Row],[preDEF1]],1),1)</f>
        <v>38</v>
      </c>
      <c r="U2977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77" s="21">
        <f>+Tabella2026[[#This Row],[DEF - n. card]]*(PLAFOND/N_TESSERE)</f>
        <v>18500</v>
      </c>
      <c r="W2977" s="18"/>
    </row>
    <row r="2978" spans="2:23" x14ac:dyDescent="0.25">
      <c r="B2978" s="1" t="s">
        <v>5855</v>
      </c>
      <c r="C2978" s="2">
        <v>77022</v>
      </c>
      <c r="D2978" s="1" t="s">
        <v>5856</v>
      </c>
      <c r="E2978" s="1" t="s">
        <v>213</v>
      </c>
      <c r="F2978" s="1" t="s">
        <v>237</v>
      </c>
      <c r="G2978" s="1" t="s">
        <v>4778</v>
      </c>
      <c r="H2978" s="1" t="s">
        <v>15836</v>
      </c>
      <c r="I2978" s="5">
        <v>3727</v>
      </c>
      <c r="J2978" s="5">
        <v>43444928</v>
      </c>
      <c r="K2978" s="3">
        <f>+Tabella2026[[#This Row],[POP_2024]]/SUM(Tabella2026[POP_2024])</f>
        <v>6.3230080946718705E-5</v>
      </c>
      <c r="L2978" s="3">
        <f>+Tabella2026[[#This Row],[INCIDENZA POPOLAZIONE]]*(PLAFOND/2)</f>
        <v>18614.888408153278</v>
      </c>
      <c r="M2978" s="3">
        <f>+IFERROR(Tabella2026[[#This Row],[reddito_2024]]/Tabella2026[[#This Row],[POP_2024]],"")</f>
        <v>11656.809229943654</v>
      </c>
      <c r="N2978" s="3">
        <f>+IF(Tabella2026[[#This Row],[REDDITO COMPLESSIVO PROCAPITE]]&lt;media_aggr_reddito_pc,(media_aggr_reddito_pc-Tabella2026[[#This Row],[REDDITO COMPLESSIVO PROCAPITE]]),0)</f>
        <v>6168.2568326650871</v>
      </c>
      <c r="O2978" s="3">
        <f>+Tabella2026[[#This Row],[DIFFERENZA REDDITO INFERIORE ALLA MEDIA DALLA MEDIA]]*Tabella2026[[#This Row],[POP_2024]]</f>
        <v>22989093.215342779</v>
      </c>
      <c r="P2978" s="3">
        <f>+Tabella2026[[#This Row],[POPOLAZIONE PER DIFFERENZA ]]/SUM(Tabella2026[[POPOLAZIONE PER DIFFERENZA ]])</f>
        <v>2.0395512118572286E-4</v>
      </c>
      <c r="Q2978" s="3">
        <f>+Tabella2026[[#This Row],[INCIDENZA POPOLAZIONE PER DIFFERENZA]]*(PLAFOND-SUM(Tabella2026[CONTRIBUTO SULLA BASE DELLA POPOLAZIONE]))</f>
        <v>60044.234710736164</v>
      </c>
      <c r="R2978" s="3">
        <f>+Tabella2026[[#This Row],[CONTRIBUTO SULLA BASE DELLA POPOLAZIONE]]+Tabella2026[[#This Row],[CONTRIBUTO SULLA BASE DEL REDDITO]]</f>
        <v>78659.123118889445</v>
      </c>
      <c r="S2978" s="3">
        <f>+Tabella2026[[#This Row],[CONTRIBUTO TOTALE]]/(PLAFOND/N_TESSERE)</f>
        <v>157.31824623777888</v>
      </c>
      <c r="T2978" s="3">
        <f>+MAX(CEILING(Tabella2026[[#This Row],[preDEF1]],1),1)</f>
        <v>158</v>
      </c>
      <c r="U2978" s="9">
        <f xml:space="preserve"> IF(ROW(Tabella2026[[#This Row],[preDEF2]]) - ROW(Tabella2026[[#Headers],[preDEF2]])&lt;=ABS(SUM(Tabella2026[preDEF2])-N_TESSERE),Tabella2026[[#This Row],[preDEF2]]-1,Tabella2026[[#This Row],[preDEF2]])</f>
        <v>157</v>
      </c>
      <c r="V2978" s="21">
        <f>+Tabella2026[[#This Row],[DEF - n. card]]*(PLAFOND/N_TESSERE)</f>
        <v>78500</v>
      </c>
      <c r="W2978" s="18"/>
    </row>
    <row r="2979" spans="2:23" x14ac:dyDescent="0.25">
      <c r="B2979" s="1" t="s">
        <v>5829</v>
      </c>
      <c r="C2979" s="2">
        <v>113010</v>
      </c>
      <c r="D2979" s="1" t="s">
        <v>5830</v>
      </c>
      <c r="E2979" s="1" t="s">
        <v>76</v>
      </c>
      <c r="F2979" s="1" t="s">
        <v>15837</v>
      </c>
      <c r="G2979" s="1" t="s">
        <v>4778</v>
      </c>
      <c r="H2979" s="1" t="s">
        <v>15836</v>
      </c>
      <c r="I2979" s="5">
        <v>3726</v>
      </c>
      <c r="J2979" s="5">
        <v>50066826</v>
      </c>
      <c r="K2979" s="3">
        <f>+Tabella2026[[#This Row],[POP_2024]]/SUM(Tabella2026[POP_2024])</f>
        <v>6.3213115537288415E-5</v>
      </c>
      <c r="L2979" s="3">
        <f>+Tabella2026[[#This Row],[INCIDENZA POPOLAZIONE]]*(PLAFOND/2)</f>
        <v>18609.893804341056</v>
      </c>
      <c r="M2979" s="3">
        <f>+IFERROR(Tabella2026[[#This Row],[reddito_2024]]/Tabella2026[[#This Row],[POP_2024]],"")</f>
        <v>13437.151368760064</v>
      </c>
      <c r="N2979" s="3">
        <f>+IF(Tabella2026[[#This Row],[REDDITO COMPLESSIVO PROCAPITE]]&lt;media_aggr_reddito_pc,(media_aggr_reddito_pc-Tabella2026[[#This Row],[REDDITO COMPLESSIVO PROCAPITE]]),0)</f>
        <v>4387.9146938486774</v>
      </c>
      <c r="O2979" s="3">
        <f>+Tabella2026[[#This Row],[DIFFERENZA REDDITO INFERIORE ALLA MEDIA DALLA MEDIA]]*Tabella2026[[#This Row],[POP_2024]]</f>
        <v>16349370.149280172</v>
      </c>
      <c r="P2979" s="3">
        <f>+Tabella2026[[#This Row],[POPOLAZIONE PER DIFFERENZA ]]/SUM(Tabella2026[[POPOLAZIONE PER DIFFERENZA ]])</f>
        <v>1.4504868629969397E-4</v>
      </c>
      <c r="Q2979" s="3">
        <f>+Tabella2026[[#This Row],[INCIDENZA POPOLAZIONE PER DIFFERENZA]]*(PLAFOND-SUM(Tabella2026[CONTRIBUTO SULLA BASE DELLA POPOLAZIONE]))</f>
        <v>42702.224460115351</v>
      </c>
      <c r="R2979" s="3">
        <f>+Tabella2026[[#This Row],[CONTRIBUTO SULLA BASE DELLA POPOLAZIONE]]+Tabella2026[[#This Row],[CONTRIBUTO SULLA BASE DEL REDDITO]]</f>
        <v>61312.118264456411</v>
      </c>
      <c r="S2979" s="3">
        <f>+Tabella2026[[#This Row],[CONTRIBUTO TOTALE]]/(PLAFOND/N_TESSERE)</f>
        <v>122.62423652891282</v>
      </c>
      <c r="T2979" s="3">
        <f>+MAX(CEILING(Tabella2026[[#This Row],[preDEF1]],1),1)</f>
        <v>123</v>
      </c>
      <c r="U2979" s="9">
        <f xml:space="preserve"> IF(ROW(Tabella2026[[#This Row],[preDEF2]]) - ROW(Tabella2026[[#Headers],[preDEF2]])&lt;=ABS(SUM(Tabella2026[preDEF2])-N_TESSERE),Tabella2026[[#This Row],[preDEF2]]-1,Tabella2026[[#This Row],[preDEF2]])</f>
        <v>122</v>
      </c>
      <c r="V2979" s="21">
        <f>+Tabella2026[[#This Row],[DEF - n. card]]*(PLAFOND/N_TESSERE)</f>
        <v>61000</v>
      </c>
      <c r="W2979" s="18"/>
    </row>
    <row r="2980" spans="2:23" x14ac:dyDescent="0.25">
      <c r="B2980" s="1" t="s">
        <v>5989</v>
      </c>
      <c r="C2980" s="2">
        <v>16126</v>
      </c>
      <c r="D2980" s="1" t="s">
        <v>5990</v>
      </c>
      <c r="E2980" s="1" t="s">
        <v>12</v>
      </c>
      <c r="F2980" s="1" t="s">
        <v>93</v>
      </c>
      <c r="G2980" s="1" t="s">
        <v>4778</v>
      </c>
      <c r="H2980" s="1" t="s">
        <v>15835</v>
      </c>
      <c r="I2980" s="5">
        <v>3722</v>
      </c>
      <c r="J2980" s="5">
        <v>72561225</v>
      </c>
      <c r="K2980" s="3">
        <f>+Tabella2026[[#This Row],[POP_2024]]/SUM(Tabella2026[POP_2024])</f>
        <v>6.3145253899567216E-5</v>
      </c>
      <c r="L2980" s="3">
        <f>+Tabella2026[[#This Row],[INCIDENZA POPOLAZIONE]]*(PLAFOND/2)</f>
        <v>18589.915389092163</v>
      </c>
      <c r="M2980" s="3">
        <f>+IFERROR(Tabella2026[[#This Row],[reddito_2024]]/Tabella2026[[#This Row],[POP_2024]],"")</f>
        <v>19495.224341751746</v>
      </c>
      <c r="N2980" s="3">
        <f>+IF(Tabella2026[[#This Row],[REDDITO COMPLESSIVO PROCAPITE]]&lt;media_aggr_reddito_pc,(media_aggr_reddito_pc-Tabella2026[[#This Row],[REDDITO COMPLESSIVO PROCAPITE]]),0)</f>
        <v>0</v>
      </c>
      <c r="O2980" s="3">
        <f>+Tabella2026[[#This Row],[DIFFERENZA REDDITO INFERIORE ALLA MEDIA DALLA MEDIA]]*Tabella2026[[#This Row],[POP_2024]]</f>
        <v>0</v>
      </c>
      <c r="P2980" s="3">
        <f>+Tabella2026[[#This Row],[POPOLAZIONE PER DIFFERENZA ]]/SUM(Tabella2026[[POPOLAZIONE PER DIFFERENZA ]])</f>
        <v>0</v>
      </c>
      <c r="Q2980" s="3">
        <f>+Tabella2026[[#This Row],[INCIDENZA POPOLAZIONE PER DIFFERENZA]]*(PLAFOND-SUM(Tabella2026[CONTRIBUTO SULLA BASE DELLA POPOLAZIONE]))</f>
        <v>0</v>
      </c>
      <c r="R2980" s="3">
        <f>+Tabella2026[[#This Row],[CONTRIBUTO SULLA BASE DELLA POPOLAZIONE]]+Tabella2026[[#This Row],[CONTRIBUTO SULLA BASE DEL REDDITO]]</f>
        <v>18589.915389092163</v>
      </c>
      <c r="S2980" s="3">
        <f>+Tabella2026[[#This Row],[CONTRIBUTO TOTALE]]/(PLAFOND/N_TESSERE)</f>
        <v>37.179830778184325</v>
      </c>
      <c r="T2980" s="3">
        <f>+MAX(CEILING(Tabella2026[[#This Row],[preDEF1]],1),1)</f>
        <v>38</v>
      </c>
      <c r="U2980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80" s="21">
        <f>+Tabella2026[[#This Row],[DEF - n. card]]*(PLAFOND/N_TESSERE)</f>
        <v>18500</v>
      </c>
      <c r="W2980" s="18"/>
    </row>
    <row r="2981" spans="2:23" x14ac:dyDescent="0.25">
      <c r="B2981" s="1" t="s">
        <v>6035</v>
      </c>
      <c r="C2981" s="2">
        <v>3130</v>
      </c>
      <c r="D2981" s="1" t="s">
        <v>6036</v>
      </c>
      <c r="E2981" s="1" t="s">
        <v>18</v>
      </c>
      <c r="F2981" s="1" t="s">
        <v>114</v>
      </c>
      <c r="G2981" s="1" t="s">
        <v>4778</v>
      </c>
      <c r="H2981" s="1" t="s">
        <v>15835</v>
      </c>
      <c r="I2981" s="5">
        <v>3722</v>
      </c>
      <c r="J2981" s="5">
        <v>73253576</v>
      </c>
      <c r="K2981" s="3">
        <f>+Tabella2026[[#This Row],[POP_2024]]/SUM(Tabella2026[POP_2024])</f>
        <v>6.3145253899567216E-5</v>
      </c>
      <c r="L2981" s="3">
        <f>+Tabella2026[[#This Row],[INCIDENZA POPOLAZIONE]]*(PLAFOND/2)</f>
        <v>18589.915389092163</v>
      </c>
      <c r="M2981" s="3">
        <f>+IFERROR(Tabella2026[[#This Row],[reddito_2024]]/Tabella2026[[#This Row],[POP_2024]],"")</f>
        <v>19681.240193444384</v>
      </c>
      <c r="N2981" s="3">
        <f>+IF(Tabella2026[[#This Row],[REDDITO COMPLESSIVO PROCAPITE]]&lt;media_aggr_reddito_pc,(media_aggr_reddito_pc-Tabella2026[[#This Row],[REDDITO COMPLESSIVO PROCAPITE]]),0)</f>
        <v>0</v>
      </c>
      <c r="O2981" s="3">
        <f>+Tabella2026[[#This Row],[DIFFERENZA REDDITO INFERIORE ALLA MEDIA DALLA MEDIA]]*Tabella2026[[#This Row],[POP_2024]]</f>
        <v>0</v>
      </c>
      <c r="P2981" s="3">
        <f>+Tabella2026[[#This Row],[POPOLAZIONE PER DIFFERENZA ]]/SUM(Tabella2026[[POPOLAZIONE PER DIFFERENZA ]])</f>
        <v>0</v>
      </c>
      <c r="Q2981" s="3">
        <f>+Tabella2026[[#This Row],[INCIDENZA POPOLAZIONE PER DIFFERENZA]]*(PLAFOND-SUM(Tabella2026[CONTRIBUTO SULLA BASE DELLA POPOLAZIONE]))</f>
        <v>0</v>
      </c>
      <c r="R2981" s="3">
        <f>+Tabella2026[[#This Row],[CONTRIBUTO SULLA BASE DELLA POPOLAZIONE]]+Tabella2026[[#This Row],[CONTRIBUTO SULLA BASE DEL REDDITO]]</f>
        <v>18589.915389092163</v>
      </c>
      <c r="S2981" s="3">
        <f>+Tabella2026[[#This Row],[CONTRIBUTO TOTALE]]/(PLAFOND/N_TESSERE)</f>
        <v>37.179830778184325</v>
      </c>
      <c r="T2981" s="3">
        <f>+MAX(CEILING(Tabella2026[[#This Row],[preDEF1]],1),1)</f>
        <v>38</v>
      </c>
      <c r="U2981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81" s="21">
        <f>+Tabella2026[[#This Row],[DEF - n. card]]*(PLAFOND/N_TESSERE)</f>
        <v>18500</v>
      </c>
      <c r="W2981" s="18"/>
    </row>
    <row r="2982" spans="2:23" x14ac:dyDescent="0.25">
      <c r="B2982" s="1" t="s">
        <v>5977</v>
      </c>
      <c r="C2982" s="2">
        <v>80060</v>
      </c>
      <c r="D2982" s="1" t="s">
        <v>5978</v>
      </c>
      <c r="E2982" s="1" t="s">
        <v>61</v>
      </c>
      <c r="F2982" s="1" t="s">
        <v>62</v>
      </c>
      <c r="G2982" s="1" t="s">
        <v>4778</v>
      </c>
      <c r="H2982" s="1" t="s">
        <v>15836</v>
      </c>
      <c r="I2982" s="5">
        <v>3719</v>
      </c>
      <c r="J2982" s="5">
        <v>29450015</v>
      </c>
      <c r="K2982" s="3">
        <f>+Tabella2026[[#This Row],[POP_2024]]/SUM(Tabella2026[POP_2024])</f>
        <v>6.309435767127632E-5</v>
      </c>
      <c r="L2982" s="3">
        <f>+Tabella2026[[#This Row],[INCIDENZA POPOLAZIONE]]*(PLAFOND/2)</f>
        <v>18574.931577655494</v>
      </c>
      <c r="M2982" s="3">
        <f>+IFERROR(Tabella2026[[#This Row],[reddito_2024]]/Tabella2026[[#This Row],[POP_2024]],"")</f>
        <v>7918.7994084431302</v>
      </c>
      <c r="N2982" s="3">
        <f>+IF(Tabella2026[[#This Row],[REDDITO COMPLESSIVO PROCAPITE]]&lt;media_aggr_reddito_pc,(media_aggr_reddito_pc-Tabella2026[[#This Row],[REDDITO COMPLESSIVO PROCAPITE]]),0)</f>
        <v>9906.2666541656108</v>
      </c>
      <c r="O2982" s="3">
        <f>+Tabella2026[[#This Row],[DIFFERENZA REDDITO INFERIORE ALLA MEDIA DALLA MEDIA]]*Tabella2026[[#This Row],[POP_2024]]</f>
        <v>36841405.686841905</v>
      </c>
      <c r="P2982" s="3">
        <f>+Tabella2026[[#This Row],[POPOLAZIONE PER DIFFERENZA ]]/SUM(Tabella2026[[POPOLAZIONE PER DIFFERENZA ]])</f>
        <v>3.2685035860820417E-4</v>
      </c>
      <c r="Q2982" s="3">
        <f>+Tabella2026[[#This Row],[INCIDENZA POPOLAZIONE PER DIFFERENZA]]*(PLAFOND-SUM(Tabella2026[CONTRIBUTO SULLA BASE DELLA POPOLAZIONE]))</f>
        <v>96224.500436486735</v>
      </c>
      <c r="R2982" s="3">
        <f>+Tabella2026[[#This Row],[CONTRIBUTO SULLA BASE DELLA POPOLAZIONE]]+Tabella2026[[#This Row],[CONTRIBUTO SULLA BASE DEL REDDITO]]</f>
        <v>114799.43201414222</v>
      </c>
      <c r="S2982" s="3">
        <f>+Tabella2026[[#This Row],[CONTRIBUTO TOTALE]]/(PLAFOND/N_TESSERE)</f>
        <v>229.59886402828445</v>
      </c>
      <c r="T2982" s="3">
        <f>+MAX(CEILING(Tabella2026[[#This Row],[preDEF1]],1),1)</f>
        <v>230</v>
      </c>
      <c r="U2982" s="9">
        <f xml:space="preserve"> IF(ROW(Tabella2026[[#This Row],[preDEF2]]) - ROW(Tabella2026[[#Headers],[preDEF2]])&lt;=ABS(SUM(Tabella2026[preDEF2])-N_TESSERE),Tabella2026[[#This Row],[preDEF2]]-1,Tabella2026[[#This Row],[preDEF2]])</f>
        <v>229</v>
      </c>
      <c r="V2982" s="21">
        <f>+Tabella2026[[#This Row],[DEF - n. card]]*(PLAFOND/N_TESSERE)</f>
        <v>114500</v>
      </c>
      <c r="W2982" s="18"/>
    </row>
    <row r="2983" spans="2:23" x14ac:dyDescent="0.25">
      <c r="B2983" s="1" t="s">
        <v>5883</v>
      </c>
      <c r="C2983" s="2">
        <v>2107</v>
      </c>
      <c r="D2983" s="1" t="s">
        <v>5884</v>
      </c>
      <c r="E2983" s="1" t="s">
        <v>18</v>
      </c>
      <c r="F2983" s="1" t="s">
        <v>381</v>
      </c>
      <c r="G2983" s="1" t="s">
        <v>4778</v>
      </c>
      <c r="H2983" s="1" t="s">
        <v>15835</v>
      </c>
      <c r="I2983" s="5">
        <v>3719</v>
      </c>
      <c r="J2983" s="5">
        <v>87661228</v>
      </c>
      <c r="K2983" s="3">
        <f>+Tabella2026[[#This Row],[POP_2024]]/SUM(Tabella2026[POP_2024])</f>
        <v>6.309435767127632E-5</v>
      </c>
      <c r="L2983" s="3">
        <f>+Tabella2026[[#This Row],[INCIDENZA POPOLAZIONE]]*(PLAFOND/2)</f>
        <v>18574.931577655494</v>
      </c>
      <c r="M2983" s="3">
        <f>+IFERROR(Tabella2026[[#This Row],[reddito_2024]]/Tabella2026[[#This Row],[POP_2024]],"")</f>
        <v>23571.18257596128</v>
      </c>
      <c r="N2983" s="3">
        <f>+IF(Tabella2026[[#This Row],[REDDITO COMPLESSIVO PROCAPITE]]&lt;media_aggr_reddito_pc,(media_aggr_reddito_pc-Tabella2026[[#This Row],[REDDITO COMPLESSIVO PROCAPITE]]),0)</f>
        <v>0</v>
      </c>
      <c r="O2983" s="3">
        <f>+Tabella2026[[#This Row],[DIFFERENZA REDDITO INFERIORE ALLA MEDIA DALLA MEDIA]]*Tabella2026[[#This Row],[POP_2024]]</f>
        <v>0</v>
      </c>
      <c r="P2983" s="3">
        <f>+Tabella2026[[#This Row],[POPOLAZIONE PER DIFFERENZA ]]/SUM(Tabella2026[[POPOLAZIONE PER DIFFERENZA ]])</f>
        <v>0</v>
      </c>
      <c r="Q2983" s="3">
        <f>+Tabella2026[[#This Row],[INCIDENZA POPOLAZIONE PER DIFFERENZA]]*(PLAFOND-SUM(Tabella2026[CONTRIBUTO SULLA BASE DELLA POPOLAZIONE]))</f>
        <v>0</v>
      </c>
      <c r="R2983" s="3">
        <f>+Tabella2026[[#This Row],[CONTRIBUTO SULLA BASE DELLA POPOLAZIONE]]+Tabella2026[[#This Row],[CONTRIBUTO SULLA BASE DEL REDDITO]]</f>
        <v>18574.931577655494</v>
      </c>
      <c r="S2983" s="3">
        <f>+Tabella2026[[#This Row],[CONTRIBUTO TOTALE]]/(PLAFOND/N_TESSERE)</f>
        <v>37.149863155310989</v>
      </c>
      <c r="T2983" s="3">
        <f>+MAX(CEILING(Tabella2026[[#This Row],[preDEF1]],1),1)</f>
        <v>38</v>
      </c>
      <c r="U2983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83" s="21">
        <f>+Tabella2026[[#This Row],[DEF - n. card]]*(PLAFOND/N_TESSERE)</f>
        <v>18500</v>
      </c>
      <c r="W2983" s="18"/>
    </row>
    <row r="2984" spans="2:23" x14ac:dyDescent="0.25">
      <c r="B2984" s="1" t="s">
        <v>5993</v>
      </c>
      <c r="C2984" s="2">
        <v>97022</v>
      </c>
      <c r="D2984" s="1" t="s">
        <v>5994</v>
      </c>
      <c r="E2984" s="1" t="s">
        <v>12</v>
      </c>
      <c r="F2984" s="1" t="s">
        <v>362</v>
      </c>
      <c r="G2984" s="1" t="s">
        <v>4778</v>
      </c>
      <c r="H2984" s="1" t="s">
        <v>15835</v>
      </c>
      <c r="I2984" s="5">
        <v>3717</v>
      </c>
      <c r="J2984" s="5">
        <v>82058818</v>
      </c>
      <c r="K2984" s="3">
        <f>+Tabella2026[[#This Row],[POP_2024]]/SUM(Tabella2026[POP_2024])</f>
        <v>6.3060426852415728E-5</v>
      </c>
      <c r="L2984" s="3">
        <f>+Tabella2026[[#This Row],[INCIDENZA POPOLAZIONE]]*(PLAFOND/2)</f>
        <v>18564.942370031051</v>
      </c>
      <c r="M2984" s="3">
        <f>+IFERROR(Tabella2026[[#This Row],[reddito_2024]]/Tabella2026[[#This Row],[POP_2024]],"")</f>
        <v>22076.625773473232</v>
      </c>
      <c r="N2984" s="3">
        <f>+IF(Tabella2026[[#This Row],[REDDITO COMPLESSIVO PROCAPITE]]&lt;media_aggr_reddito_pc,(media_aggr_reddito_pc-Tabella2026[[#This Row],[REDDITO COMPLESSIVO PROCAPITE]]),0)</f>
        <v>0</v>
      </c>
      <c r="O2984" s="3">
        <f>+Tabella2026[[#This Row],[DIFFERENZA REDDITO INFERIORE ALLA MEDIA DALLA MEDIA]]*Tabella2026[[#This Row],[POP_2024]]</f>
        <v>0</v>
      </c>
      <c r="P2984" s="3">
        <f>+Tabella2026[[#This Row],[POPOLAZIONE PER DIFFERENZA ]]/SUM(Tabella2026[[POPOLAZIONE PER DIFFERENZA ]])</f>
        <v>0</v>
      </c>
      <c r="Q2984" s="3">
        <f>+Tabella2026[[#This Row],[INCIDENZA POPOLAZIONE PER DIFFERENZA]]*(PLAFOND-SUM(Tabella2026[CONTRIBUTO SULLA BASE DELLA POPOLAZIONE]))</f>
        <v>0</v>
      </c>
      <c r="R2984" s="3">
        <f>+Tabella2026[[#This Row],[CONTRIBUTO SULLA BASE DELLA POPOLAZIONE]]+Tabella2026[[#This Row],[CONTRIBUTO SULLA BASE DEL REDDITO]]</f>
        <v>18564.942370031051</v>
      </c>
      <c r="S2984" s="3">
        <f>+Tabella2026[[#This Row],[CONTRIBUTO TOTALE]]/(PLAFOND/N_TESSERE)</f>
        <v>37.129884740062103</v>
      </c>
      <c r="T2984" s="3">
        <f>+MAX(CEILING(Tabella2026[[#This Row],[preDEF1]],1),1)</f>
        <v>38</v>
      </c>
      <c r="U2984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84" s="21">
        <f>+Tabella2026[[#This Row],[DEF - n. card]]*(PLAFOND/N_TESSERE)</f>
        <v>18500</v>
      </c>
      <c r="W2984" s="18"/>
    </row>
    <row r="2985" spans="2:23" x14ac:dyDescent="0.25">
      <c r="B2985" s="1" t="s">
        <v>5987</v>
      </c>
      <c r="C2985" s="2">
        <v>24040</v>
      </c>
      <c r="D2985" s="1" t="s">
        <v>5988</v>
      </c>
      <c r="E2985" s="1" t="s">
        <v>38</v>
      </c>
      <c r="F2985" s="1" t="s">
        <v>106</v>
      </c>
      <c r="G2985" s="1" t="s">
        <v>4778</v>
      </c>
      <c r="H2985" s="1" t="s">
        <v>15835</v>
      </c>
      <c r="I2985" s="5">
        <v>3717</v>
      </c>
      <c r="J2985" s="5">
        <v>75304748</v>
      </c>
      <c r="K2985" s="3">
        <f>+Tabella2026[[#This Row],[POP_2024]]/SUM(Tabella2026[POP_2024])</f>
        <v>6.3060426852415728E-5</v>
      </c>
      <c r="L2985" s="3">
        <f>+Tabella2026[[#This Row],[INCIDENZA POPOLAZIONE]]*(PLAFOND/2)</f>
        <v>18564.942370031051</v>
      </c>
      <c r="M2985" s="3">
        <f>+IFERROR(Tabella2026[[#This Row],[reddito_2024]]/Tabella2026[[#This Row],[POP_2024]],"")</f>
        <v>20259.550174872209</v>
      </c>
      <c r="N2985" s="3">
        <f>+IF(Tabella2026[[#This Row],[REDDITO COMPLESSIVO PROCAPITE]]&lt;media_aggr_reddito_pc,(media_aggr_reddito_pc-Tabella2026[[#This Row],[REDDITO COMPLESSIVO PROCAPITE]]),0)</f>
        <v>0</v>
      </c>
      <c r="O2985" s="3">
        <f>+Tabella2026[[#This Row],[DIFFERENZA REDDITO INFERIORE ALLA MEDIA DALLA MEDIA]]*Tabella2026[[#This Row],[POP_2024]]</f>
        <v>0</v>
      </c>
      <c r="P2985" s="3">
        <f>+Tabella2026[[#This Row],[POPOLAZIONE PER DIFFERENZA ]]/SUM(Tabella2026[[POPOLAZIONE PER DIFFERENZA ]])</f>
        <v>0</v>
      </c>
      <c r="Q2985" s="3">
        <f>+Tabella2026[[#This Row],[INCIDENZA POPOLAZIONE PER DIFFERENZA]]*(PLAFOND-SUM(Tabella2026[CONTRIBUTO SULLA BASE DELLA POPOLAZIONE]))</f>
        <v>0</v>
      </c>
      <c r="R2985" s="3">
        <f>+Tabella2026[[#This Row],[CONTRIBUTO SULLA BASE DELLA POPOLAZIONE]]+Tabella2026[[#This Row],[CONTRIBUTO SULLA BASE DEL REDDITO]]</f>
        <v>18564.942370031051</v>
      </c>
      <c r="S2985" s="3">
        <f>+Tabella2026[[#This Row],[CONTRIBUTO TOTALE]]/(PLAFOND/N_TESSERE)</f>
        <v>37.129884740062103</v>
      </c>
      <c r="T2985" s="3">
        <f>+MAX(CEILING(Tabella2026[[#This Row],[preDEF1]],1),1)</f>
        <v>38</v>
      </c>
      <c r="U2985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85" s="21">
        <f>+Tabella2026[[#This Row],[DEF - n. card]]*(PLAFOND/N_TESSERE)</f>
        <v>18500</v>
      </c>
      <c r="W2985" s="18"/>
    </row>
    <row r="2986" spans="2:23" x14ac:dyDescent="0.25">
      <c r="B2986" s="1" t="s">
        <v>5913</v>
      </c>
      <c r="C2986" s="2">
        <v>10010</v>
      </c>
      <c r="D2986" s="1" t="s">
        <v>5914</v>
      </c>
      <c r="E2986" s="1" t="s">
        <v>24</v>
      </c>
      <c r="F2986" s="1" t="s">
        <v>23</v>
      </c>
      <c r="G2986" s="1" t="s">
        <v>4778</v>
      </c>
      <c r="H2986" s="1" t="s">
        <v>15835</v>
      </c>
      <c r="I2986" s="5">
        <v>3716</v>
      </c>
      <c r="J2986" s="5">
        <v>63891739</v>
      </c>
      <c r="K2986" s="3">
        <f>+Tabella2026[[#This Row],[POP_2024]]/SUM(Tabella2026[POP_2024])</f>
        <v>6.3043461442985438E-5</v>
      </c>
      <c r="L2986" s="3">
        <f>+Tabella2026[[#This Row],[INCIDENZA POPOLAZIONE]]*(PLAFOND/2)</f>
        <v>18559.947766218829</v>
      </c>
      <c r="M2986" s="3">
        <f>+IFERROR(Tabella2026[[#This Row],[reddito_2024]]/Tabella2026[[#This Row],[POP_2024]],"")</f>
        <v>17193.686490850378</v>
      </c>
      <c r="N2986" s="3">
        <f>+IF(Tabella2026[[#This Row],[REDDITO COMPLESSIVO PROCAPITE]]&lt;media_aggr_reddito_pc,(media_aggr_reddito_pc-Tabella2026[[#This Row],[REDDITO COMPLESSIVO PROCAPITE]]),0)</f>
        <v>631.37957175836345</v>
      </c>
      <c r="O2986" s="3">
        <f>+Tabella2026[[#This Row],[DIFFERENZA REDDITO INFERIORE ALLA MEDIA DALLA MEDIA]]*Tabella2026[[#This Row],[POP_2024]]</f>
        <v>2346206.4886540785</v>
      </c>
      <c r="P2986" s="3">
        <f>+Tabella2026[[#This Row],[POPOLAZIONE PER DIFFERENZA ]]/SUM(Tabella2026[[POPOLAZIONE PER DIFFERENZA ]])</f>
        <v>2.081512412159041E-5</v>
      </c>
      <c r="Q2986" s="3">
        <f>+Tabella2026[[#This Row],[INCIDENZA POPOLAZIONE PER DIFFERENZA]]*(PLAFOND-SUM(Tabella2026[CONTRIBUTO SULLA BASE DELLA POPOLAZIONE]))</f>
        <v>6127.9569300531502</v>
      </c>
      <c r="R2986" s="3">
        <f>+Tabella2026[[#This Row],[CONTRIBUTO SULLA BASE DELLA POPOLAZIONE]]+Tabella2026[[#This Row],[CONTRIBUTO SULLA BASE DEL REDDITO]]</f>
        <v>24687.90469627198</v>
      </c>
      <c r="S2986" s="3">
        <f>+Tabella2026[[#This Row],[CONTRIBUTO TOTALE]]/(PLAFOND/N_TESSERE)</f>
        <v>49.375809392543964</v>
      </c>
      <c r="T2986" s="3">
        <f>+MAX(CEILING(Tabella2026[[#This Row],[preDEF1]],1),1)</f>
        <v>50</v>
      </c>
      <c r="U2986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2986" s="21">
        <f>+Tabella2026[[#This Row],[DEF - n. card]]*(PLAFOND/N_TESSERE)</f>
        <v>24500</v>
      </c>
      <c r="W2986" s="18"/>
    </row>
    <row r="2987" spans="2:23" x14ac:dyDescent="0.25">
      <c r="B2987" s="1" t="s">
        <v>6083</v>
      </c>
      <c r="C2987" s="2">
        <v>18164</v>
      </c>
      <c r="D2987" s="1" t="s">
        <v>6084</v>
      </c>
      <c r="E2987" s="1" t="s">
        <v>12</v>
      </c>
      <c r="F2987" s="1" t="s">
        <v>195</v>
      </c>
      <c r="G2987" s="1" t="s">
        <v>4778</v>
      </c>
      <c r="H2987" s="1" t="s">
        <v>15835</v>
      </c>
      <c r="I2987" s="5">
        <v>3714</v>
      </c>
      <c r="J2987" s="5">
        <v>63620699</v>
      </c>
      <c r="K2987" s="3">
        <f>+Tabella2026[[#This Row],[POP_2024]]/SUM(Tabella2026[POP_2024])</f>
        <v>6.3009530624124846E-5</v>
      </c>
      <c r="L2987" s="3">
        <f>+Tabella2026[[#This Row],[INCIDENZA POPOLAZIONE]]*(PLAFOND/2)</f>
        <v>18549.958558594386</v>
      </c>
      <c r="M2987" s="3">
        <f>+IFERROR(Tabella2026[[#This Row],[reddito_2024]]/Tabella2026[[#This Row],[POP_2024]],"")</f>
        <v>17129.967420570814</v>
      </c>
      <c r="N2987" s="3">
        <f>+IF(Tabella2026[[#This Row],[REDDITO COMPLESSIVO PROCAPITE]]&lt;media_aggr_reddito_pc,(media_aggr_reddito_pc-Tabella2026[[#This Row],[REDDITO COMPLESSIVO PROCAPITE]]),0)</f>
        <v>695.09864203792677</v>
      </c>
      <c r="O2987" s="3">
        <f>+Tabella2026[[#This Row],[DIFFERENZA REDDITO INFERIORE ALLA MEDIA DALLA MEDIA]]*Tabella2026[[#This Row],[POP_2024]]</f>
        <v>2581596.3565288601</v>
      </c>
      <c r="P2987" s="3">
        <f>+Tabella2026[[#This Row],[POPOLAZIONE PER DIFFERENZA ]]/SUM(Tabella2026[[POPOLAZIONE PER DIFFERENZA ]])</f>
        <v>2.2903460907151462E-5</v>
      </c>
      <c r="Q2987" s="3">
        <f>+Tabella2026[[#This Row],[INCIDENZA POPOLAZIONE PER DIFFERENZA]]*(PLAFOND-SUM(Tabella2026[CONTRIBUTO SULLA BASE DELLA POPOLAZIONE]))</f>
        <v>6742.7617134697375</v>
      </c>
      <c r="R2987" s="3">
        <f>+Tabella2026[[#This Row],[CONTRIBUTO SULLA BASE DELLA POPOLAZIONE]]+Tabella2026[[#This Row],[CONTRIBUTO SULLA BASE DEL REDDITO]]</f>
        <v>25292.720272064122</v>
      </c>
      <c r="S2987" s="3">
        <f>+Tabella2026[[#This Row],[CONTRIBUTO TOTALE]]/(PLAFOND/N_TESSERE)</f>
        <v>50.585440544128247</v>
      </c>
      <c r="T2987" s="3">
        <f>+MAX(CEILING(Tabella2026[[#This Row],[preDEF1]],1),1)</f>
        <v>51</v>
      </c>
      <c r="U2987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987" s="21">
        <f>+Tabella2026[[#This Row],[DEF - n. card]]*(PLAFOND/N_TESSERE)</f>
        <v>25000</v>
      </c>
      <c r="W2987" s="18"/>
    </row>
    <row r="2988" spans="2:23" x14ac:dyDescent="0.25">
      <c r="B2988" s="1" t="s">
        <v>5957</v>
      </c>
      <c r="C2988" s="2">
        <v>20018</v>
      </c>
      <c r="D2988" s="1" t="s">
        <v>5958</v>
      </c>
      <c r="E2988" s="1" t="s">
        <v>12</v>
      </c>
      <c r="F2988" s="1" t="s">
        <v>332</v>
      </c>
      <c r="G2988" s="1" t="s">
        <v>4778</v>
      </c>
      <c r="H2988" s="1" t="s">
        <v>15835</v>
      </c>
      <c r="I2988" s="5">
        <v>3713</v>
      </c>
      <c r="J2988" s="5">
        <v>62223407</v>
      </c>
      <c r="K2988" s="3">
        <f>+Tabella2026[[#This Row],[POP_2024]]/SUM(Tabella2026[POP_2024])</f>
        <v>6.2992565214694542E-5</v>
      </c>
      <c r="L2988" s="3">
        <f>+Tabella2026[[#This Row],[INCIDENZA POPOLAZIONE]]*(PLAFOND/2)</f>
        <v>18544.963954782161</v>
      </c>
      <c r="M2988" s="3">
        <f>+IFERROR(Tabella2026[[#This Row],[reddito_2024]]/Tabella2026[[#This Row],[POP_2024]],"")</f>
        <v>16758.25666576892</v>
      </c>
      <c r="N2988" s="3">
        <f>+IF(Tabella2026[[#This Row],[REDDITO COMPLESSIVO PROCAPITE]]&lt;media_aggr_reddito_pc,(media_aggr_reddito_pc-Tabella2026[[#This Row],[REDDITO COMPLESSIVO PROCAPITE]]),0)</f>
        <v>1066.8093968398207</v>
      </c>
      <c r="O2988" s="3">
        <f>+Tabella2026[[#This Row],[DIFFERENZA REDDITO INFERIORE ALLA MEDIA DALLA MEDIA]]*Tabella2026[[#This Row],[POP_2024]]</f>
        <v>3961063.2904662541</v>
      </c>
      <c r="P2988" s="3">
        <f>+Tabella2026[[#This Row],[POPOLAZIONE PER DIFFERENZA ]]/SUM(Tabella2026[[POPOLAZIONE PER DIFFERENZA ]])</f>
        <v>3.5141844694082558E-5</v>
      </c>
      <c r="Q2988" s="3">
        <f>+Tabella2026[[#This Row],[INCIDENZA POPOLAZIONE PER DIFFERENZA]]*(PLAFOND-SUM(Tabella2026[CONTRIBUTO SULLA BASE DELLA POPOLAZIONE]))</f>
        <v>10345.732721554426</v>
      </c>
      <c r="R2988" s="3">
        <f>+Tabella2026[[#This Row],[CONTRIBUTO SULLA BASE DELLA POPOLAZIONE]]+Tabella2026[[#This Row],[CONTRIBUTO SULLA BASE DEL REDDITO]]</f>
        <v>28890.696676336585</v>
      </c>
      <c r="S2988" s="3">
        <f>+Tabella2026[[#This Row],[CONTRIBUTO TOTALE]]/(PLAFOND/N_TESSERE)</f>
        <v>57.78139335267317</v>
      </c>
      <c r="T2988" s="3">
        <f>+MAX(CEILING(Tabella2026[[#This Row],[preDEF1]],1),1)</f>
        <v>58</v>
      </c>
      <c r="U2988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988" s="21">
        <f>+Tabella2026[[#This Row],[DEF - n. card]]*(PLAFOND/N_TESSERE)</f>
        <v>28500</v>
      </c>
      <c r="W2988" s="18"/>
    </row>
    <row r="2989" spans="2:23" x14ac:dyDescent="0.25">
      <c r="B2989" s="1" t="s">
        <v>5787</v>
      </c>
      <c r="C2989" s="2">
        <v>53003</v>
      </c>
      <c r="D2989" s="1" t="s">
        <v>5788</v>
      </c>
      <c r="E2989" s="1" t="s">
        <v>30</v>
      </c>
      <c r="F2989" s="1" t="s">
        <v>159</v>
      </c>
      <c r="G2989" s="1" t="s">
        <v>4778</v>
      </c>
      <c r="H2989" s="1" t="s">
        <v>15834</v>
      </c>
      <c r="I2989" s="5">
        <v>3710</v>
      </c>
      <c r="J2989" s="5">
        <v>83196415</v>
      </c>
      <c r="K2989" s="3">
        <f>+Tabella2026[[#This Row],[POP_2024]]/SUM(Tabella2026[POP_2024])</f>
        <v>6.2941668986403647E-5</v>
      </c>
      <c r="L2989" s="3">
        <f>+Tabella2026[[#This Row],[INCIDENZA POPOLAZIONE]]*(PLAFOND/2)</f>
        <v>18529.980143345492</v>
      </c>
      <c r="M2989" s="3">
        <f>+IFERROR(Tabella2026[[#This Row],[reddito_2024]]/Tabella2026[[#This Row],[POP_2024]],"")</f>
        <v>22424.909703504043</v>
      </c>
      <c r="N2989" s="3">
        <f>+IF(Tabella2026[[#This Row],[REDDITO COMPLESSIVO PROCAPITE]]&lt;media_aggr_reddito_pc,(media_aggr_reddito_pc-Tabella2026[[#This Row],[REDDITO COMPLESSIVO PROCAPITE]]),0)</f>
        <v>0</v>
      </c>
      <c r="O2989" s="3">
        <f>+Tabella2026[[#This Row],[DIFFERENZA REDDITO INFERIORE ALLA MEDIA DALLA MEDIA]]*Tabella2026[[#This Row],[POP_2024]]</f>
        <v>0</v>
      </c>
      <c r="P2989" s="3">
        <f>+Tabella2026[[#This Row],[POPOLAZIONE PER DIFFERENZA ]]/SUM(Tabella2026[[POPOLAZIONE PER DIFFERENZA ]])</f>
        <v>0</v>
      </c>
      <c r="Q2989" s="3">
        <f>+Tabella2026[[#This Row],[INCIDENZA POPOLAZIONE PER DIFFERENZA]]*(PLAFOND-SUM(Tabella2026[CONTRIBUTO SULLA BASE DELLA POPOLAZIONE]))</f>
        <v>0</v>
      </c>
      <c r="R2989" s="3">
        <f>+Tabella2026[[#This Row],[CONTRIBUTO SULLA BASE DELLA POPOLAZIONE]]+Tabella2026[[#This Row],[CONTRIBUTO SULLA BASE DEL REDDITO]]</f>
        <v>18529.980143345492</v>
      </c>
      <c r="S2989" s="3">
        <f>+Tabella2026[[#This Row],[CONTRIBUTO TOTALE]]/(PLAFOND/N_TESSERE)</f>
        <v>37.059960286690988</v>
      </c>
      <c r="T2989" s="3">
        <f>+MAX(CEILING(Tabella2026[[#This Row],[preDEF1]],1),1)</f>
        <v>38</v>
      </c>
      <c r="U2989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89" s="21">
        <f>+Tabella2026[[#This Row],[DEF - n. card]]*(PLAFOND/N_TESSERE)</f>
        <v>18500</v>
      </c>
      <c r="W2989" s="18"/>
    </row>
    <row r="2990" spans="2:23" x14ac:dyDescent="0.25">
      <c r="B2990" s="1" t="s">
        <v>6119</v>
      </c>
      <c r="C2990" s="2">
        <v>67019</v>
      </c>
      <c r="D2990" s="1" t="s">
        <v>6120</v>
      </c>
      <c r="E2990" s="1" t="s">
        <v>96</v>
      </c>
      <c r="F2990" s="1" t="s">
        <v>298</v>
      </c>
      <c r="G2990" s="1" t="s">
        <v>4778</v>
      </c>
      <c r="H2990" s="1" t="s">
        <v>15836</v>
      </c>
      <c r="I2990" s="5">
        <v>3710</v>
      </c>
      <c r="J2990" s="5">
        <v>61365730</v>
      </c>
      <c r="K2990" s="3">
        <f>+Tabella2026[[#This Row],[POP_2024]]/SUM(Tabella2026[POP_2024])</f>
        <v>6.2941668986403647E-5</v>
      </c>
      <c r="L2990" s="3">
        <f>+Tabella2026[[#This Row],[INCIDENZA POPOLAZIONE]]*(PLAFOND/2)</f>
        <v>18529.980143345492</v>
      </c>
      <c r="M2990" s="3">
        <f>+IFERROR(Tabella2026[[#This Row],[reddito_2024]]/Tabella2026[[#This Row],[POP_2024]],"")</f>
        <v>16540.628032345012</v>
      </c>
      <c r="N2990" s="3">
        <f>+IF(Tabella2026[[#This Row],[REDDITO COMPLESSIVO PROCAPITE]]&lt;media_aggr_reddito_pc,(media_aggr_reddito_pc-Tabella2026[[#This Row],[REDDITO COMPLESSIVO PROCAPITE]]),0)</f>
        <v>1284.4380302637292</v>
      </c>
      <c r="O2990" s="3">
        <f>+Tabella2026[[#This Row],[DIFFERENZA REDDITO INFERIORE ALLA MEDIA DALLA MEDIA]]*Tabella2026[[#This Row],[POP_2024]]</f>
        <v>4765265.0922784349</v>
      </c>
      <c r="P2990" s="3">
        <f>+Tabella2026[[#This Row],[POPOLAZIONE PER DIFFERENZA ]]/SUM(Tabella2026[[POPOLAZIONE PER DIFFERENZA ]])</f>
        <v>4.2276579170556532E-5</v>
      </c>
      <c r="Q2990" s="3">
        <f>+Tabella2026[[#This Row],[INCIDENZA POPOLAZIONE PER DIFFERENZA]]*(PLAFOND-SUM(Tabella2026[CONTRIBUTO SULLA BASE DELLA POPOLAZIONE]))</f>
        <v>12446.193200377515</v>
      </c>
      <c r="R2990" s="3">
        <f>+Tabella2026[[#This Row],[CONTRIBUTO SULLA BASE DELLA POPOLAZIONE]]+Tabella2026[[#This Row],[CONTRIBUTO SULLA BASE DEL REDDITO]]</f>
        <v>30976.173343723007</v>
      </c>
      <c r="S2990" s="3">
        <f>+Tabella2026[[#This Row],[CONTRIBUTO TOTALE]]/(PLAFOND/N_TESSERE)</f>
        <v>61.952346687446017</v>
      </c>
      <c r="T2990" s="3">
        <f>+MAX(CEILING(Tabella2026[[#This Row],[preDEF1]],1),1)</f>
        <v>62</v>
      </c>
      <c r="U2990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2990" s="21">
        <f>+Tabella2026[[#This Row],[DEF - n. card]]*(PLAFOND/N_TESSERE)</f>
        <v>30500</v>
      </c>
      <c r="W2990" s="18"/>
    </row>
    <row r="2991" spans="2:23" x14ac:dyDescent="0.25">
      <c r="B2991" s="1" t="s">
        <v>6171</v>
      </c>
      <c r="C2991" s="2">
        <v>108038</v>
      </c>
      <c r="D2991" s="1" t="s">
        <v>6172</v>
      </c>
      <c r="E2991" s="1" t="s">
        <v>12</v>
      </c>
      <c r="F2991" s="1" t="s">
        <v>91</v>
      </c>
      <c r="G2991" s="1" t="s">
        <v>4778</v>
      </c>
      <c r="H2991" s="1" t="s">
        <v>15835</v>
      </c>
      <c r="I2991" s="5">
        <v>3710</v>
      </c>
      <c r="J2991" s="5">
        <v>86828242</v>
      </c>
      <c r="K2991" s="3">
        <f>+Tabella2026[[#This Row],[POP_2024]]/SUM(Tabella2026[POP_2024])</f>
        <v>6.2941668986403647E-5</v>
      </c>
      <c r="L2991" s="3">
        <f>+Tabella2026[[#This Row],[INCIDENZA POPOLAZIONE]]*(PLAFOND/2)</f>
        <v>18529.980143345492</v>
      </c>
      <c r="M2991" s="3">
        <f>+IFERROR(Tabella2026[[#This Row],[reddito_2024]]/Tabella2026[[#This Row],[POP_2024]],"")</f>
        <v>23403.838814016173</v>
      </c>
      <c r="N2991" s="3">
        <f>+IF(Tabella2026[[#This Row],[REDDITO COMPLESSIVO PROCAPITE]]&lt;media_aggr_reddito_pc,(media_aggr_reddito_pc-Tabella2026[[#This Row],[REDDITO COMPLESSIVO PROCAPITE]]),0)</f>
        <v>0</v>
      </c>
      <c r="O2991" s="3">
        <f>+Tabella2026[[#This Row],[DIFFERENZA REDDITO INFERIORE ALLA MEDIA DALLA MEDIA]]*Tabella2026[[#This Row],[POP_2024]]</f>
        <v>0</v>
      </c>
      <c r="P2991" s="3">
        <f>+Tabella2026[[#This Row],[POPOLAZIONE PER DIFFERENZA ]]/SUM(Tabella2026[[POPOLAZIONE PER DIFFERENZA ]])</f>
        <v>0</v>
      </c>
      <c r="Q2991" s="3">
        <f>+Tabella2026[[#This Row],[INCIDENZA POPOLAZIONE PER DIFFERENZA]]*(PLAFOND-SUM(Tabella2026[CONTRIBUTO SULLA BASE DELLA POPOLAZIONE]))</f>
        <v>0</v>
      </c>
      <c r="R2991" s="3">
        <f>+Tabella2026[[#This Row],[CONTRIBUTO SULLA BASE DELLA POPOLAZIONE]]+Tabella2026[[#This Row],[CONTRIBUTO SULLA BASE DEL REDDITO]]</f>
        <v>18529.980143345492</v>
      </c>
      <c r="S2991" s="3">
        <f>+Tabella2026[[#This Row],[CONTRIBUTO TOTALE]]/(PLAFOND/N_TESSERE)</f>
        <v>37.059960286690988</v>
      </c>
      <c r="T2991" s="3">
        <f>+MAX(CEILING(Tabella2026[[#This Row],[preDEF1]],1),1)</f>
        <v>38</v>
      </c>
      <c r="U2991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91" s="21">
        <f>+Tabella2026[[#This Row],[DEF - n. card]]*(PLAFOND/N_TESSERE)</f>
        <v>18500</v>
      </c>
      <c r="W2991" s="18"/>
    </row>
    <row r="2992" spans="2:23" x14ac:dyDescent="0.25">
      <c r="B2992" s="1" t="s">
        <v>6121</v>
      </c>
      <c r="C2992" s="2">
        <v>21031</v>
      </c>
      <c r="D2992" s="1" t="s">
        <v>6122</v>
      </c>
      <c r="E2992" s="1" t="s">
        <v>99</v>
      </c>
      <c r="F2992" s="1" t="s">
        <v>110</v>
      </c>
      <c r="G2992" s="1" t="s">
        <v>4778</v>
      </c>
      <c r="H2992" s="1" t="s">
        <v>15835</v>
      </c>
      <c r="I2992" s="5">
        <v>3709</v>
      </c>
      <c r="J2992" s="5">
        <v>94134294</v>
      </c>
      <c r="K2992" s="3">
        <f>+Tabella2026[[#This Row],[POP_2024]]/SUM(Tabella2026[POP_2024])</f>
        <v>6.2924703576973357E-5</v>
      </c>
      <c r="L2992" s="3">
        <f>+Tabella2026[[#This Row],[INCIDENZA POPOLAZIONE]]*(PLAFOND/2)</f>
        <v>18524.985539533274</v>
      </c>
      <c r="M2992" s="3">
        <f>+IFERROR(Tabella2026[[#This Row],[reddito_2024]]/Tabella2026[[#This Row],[POP_2024]],"")</f>
        <v>25379.966028579132</v>
      </c>
      <c r="N2992" s="3">
        <f>+IF(Tabella2026[[#This Row],[REDDITO COMPLESSIVO PROCAPITE]]&lt;media_aggr_reddito_pc,(media_aggr_reddito_pc-Tabella2026[[#This Row],[REDDITO COMPLESSIVO PROCAPITE]]),0)</f>
        <v>0</v>
      </c>
      <c r="O2992" s="3">
        <f>+Tabella2026[[#This Row],[DIFFERENZA REDDITO INFERIORE ALLA MEDIA DALLA MEDIA]]*Tabella2026[[#This Row],[POP_2024]]</f>
        <v>0</v>
      </c>
      <c r="P2992" s="3">
        <f>+Tabella2026[[#This Row],[POPOLAZIONE PER DIFFERENZA ]]/SUM(Tabella2026[[POPOLAZIONE PER DIFFERENZA ]])</f>
        <v>0</v>
      </c>
      <c r="Q2992" s="3">
        <f>+Tabella2026[[#This Row],[INCIDENZA POPOLAZIONE PER DIFFERENZA]]*(PLAFOND-SUM(Tabella2026[CONTRIBUTO SULLA BASE DELLA POPOLAZIONE]))</f>
        <v>0</v>
      </c>
      <c r="R2992" s="3">
        <f>+Tabella2026[[#This Row],[CONTRIBUTO SULLA BASE DELLA POPOLAZIONE]]+Tabella2026[[#This Row],[CONTRIBUTO SULLA BASE DEL REDDITO]]</f>
        <v>18524.985539533274</v>
      </c>
      <c r="S2992" s="3">
        <f>+Tabella2026[[#This Row],[CONTRIBUTO TOTALE]]/(PLAFOND/N_TESSERE)</f>
        <v>37.049971079066552</v>
      </c>
      <c r="T2992" s="3">
        <f>+MAX(CEILING(Tabella2026[[#This Row],[preDEF1]],1),1)</f>
        <v>38</v>
      </c>
      <c r="U2992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92" s="21">
        <f>+Tabella2026[[#This Row],[DEF - n. card]]*(PLAFOND/N_TESSERE)</f>
        <v>18500</v>
      </c>
      <c r="W2992" s="18"/>
    </row>
    <row r="2993" spans="2:23" x14ac:dyDescent="0.25">
      <c r="B2993" s="1" t="s">
        <v>5867</v>
      </c>
      <c r="C2993" s="2">
        <v>53024</v>
      </c>
      <c r="D2993" s="1" t="s">
        <v>5868</v>
      </c>
      <c r="E2993" s="1" t="s">
        <v>30</v>
      </c>
      <c r="F2993" s="1" t="s">
        <v>159</v>
      </c>
      <c r="G2993" s="1" t="s">
        <v>4778</v>
      </c>
      <c r="H2993" s="1" t="s">
        <v>15834</v>
      </c>
      <c r="I2993" s="5">
        <v>3709</v>
      </c>
      <c r="J2993" s="5">
        <v>65453182</v>
      </c>
      <c r="K2993" s="3">
        <f>+Tabella2026[[#This Row],[POP_2024]]/SUM(Tabella2026[POP_2024])</f>
        <v>6.2924703576973357E-5</v>
      </c>
      <c r="L2993" s="3">
        <f>+Tabella2026[[#This Row],[INCIDENZA POPOLAZIONE]]*(PLAFOND/2)</f>
        <v>18524.985539533274</v>
      </c>
      <c r="M2993" s="3">
        <f>+IFERROR(Tabella2026[[#This Row],[reddito_2024]]/Tabella2026[[#This Row],[POP_2024]],"")</f>
        <v>17647.123753033164</v>
      </c>
      <c r="N2993" s="3">
        <f>+IF(Tabella2026[[#This Row],[REDDITO COMPLESSIVO PROCAPITE]]&lt;media_aggr_reddito_pc,(media_aggr_reddito_pc-Tabella2026[[#This Row],[REDDITO COMPLESSIVO PROCAPITE]]),0)</f>
        <v>177.94230957557738</v>
      </c>
      <c r="O2993" s="3">
        <f>+Tabella2026[[#This Row],[DIFFERENZA REDDITO INFERIORE ALLA MEDIA DALLA MEDIA]]*Tabella2026[[#This Row],[POP_2024]]</f>
        <v>659988.0262158165</v>
      </c>
      <c r="P2993" s="3">
        <f>+Tabella2026[[#This Row],[POPOLAZIONE PER DIFFERENZA ]]/SUM(Tabella2026[[POPOLAZIONE PER DIFFERENZA ]])</f>
        <v>5.8552956659524262E-6</v>
      </c>
      <c r="Q2993" s="3">
        <f>+Tabella2026[[#This Row],[INCIDENZA POPOLAZIONE PER DIFFERENZA]]*(PLAFOND-SUM(Tabella2026[CONTRIBUTO SULLA BASE DELLA POPOLAZIONE]))</f>
        <v>1723.7946525846519</v>
      </c>
      <c r="R2993" s="3">
        <f>+Tabella2026[[#This Row],[CONTRIBUTO SULLA BASE DELLA POPOLAZIONE]]+Tabella2026[[#This Row],[CONTRIBUTO SULLA BASE DEL REDDITO]]</f>
        <v>20248.780192117927</v>
      </c>
      <c r="S2993" s="3">
        <f>+Tabella2026[[#This Row],[CONTRIBUTO TOTALE]]/(PLAFOND/N_TESSERE)</f>
        <v>40.497560384235854</v>
      </c>
      <c r="T2993" s="3">
        <f>+MAX(CEILING(Tabella2026[[#This Row],[preDEF1]],1),1)</f>
        <v>41</v>
      </c>
      <c r="U2993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993" s="21">
        <f>+Tabella2026[[#This Row],[DEF - n. card]]*(PLAFOND/N_TESSERE)</f>
        <v>20000</v>
      </c>
      <c r="W2993" s="18"/>
    </row>
    <row r="2994" spans="2:23" x14ac:dyDescent="0.25">
      <c r="B2994" s="1" t="s">
        <v>5897</v>
      </c>
      <c r="C2994" s="2">
        <v>115006</v>
      </c>
      <c r="D2994" s="1" t="s">
        <v>5898</v>
      </c>
      <c r="E2994" s="1" t="s">
        <v>76</v>
      </c>
      <c r="F2994" s="1" t="s">
        <v>625</v>
      </c>
      <c r="G2994" s="1" t="s">
        <v>4778</v>
      </c>
      <c r="H2994" s="1" t="s">
        <v>15836</v>
      </c>
      <c r="I2994" s="5">
        <v>3708</v>
      </c>
      <c r="J2994" s="5">
        <v>51721077</v>
      </c>
      <c r="K2994" s="3">
        <f>+Tabella2026[[#This Row],[POP_2024]]/SUM(Tabella2026[POP_2024])</f>
        <v>6.2907738167543054E-5</v>
      </c>
      <c r="L2994" s="3">
        <f>+Tabella2026[[#This Row],[INCIDENZA POPOLAZIONE]]*(PLAFOND/2)</f>
        <v>18519.990935721049</v>
      </c>
      <c r="M2994" s="3">
        <f>+IFERROR(Tabella2026[[#This Row],[reddito_2024]]/Tabella2026[[#This Row],[POP_2024]],"")</f>
        <v>13948.510517799352</v>
      </c>
      <c r="N2994" s="3">
        <f>+IF(Tabella2026[[#This Row],[REDDITO COMPLESSIVO PROCAPITE]]&lt;media_aggr_reddito_pc,(media_aggr_reddito_pc-Tabella2026[[#This Row],[REDDITO COMPLESSIVO PROCAPITE]]),0)</f>
        <v>3876.5555448093892</v>
      </c>
      <c r="O2994" s="3">
        <f>+Tabella2026[[#This Row],[DIFFERENZA REDDITO INFERIORE ALLA MEDIA DALLA MEDIA]]*Tabella2026[[#This Row],[POP_2024]]</f>
        <v>14374267.960153215</v>
      </c>
      <c r="P2994" s="3">
        <f>+Tabella2026[[#This Row],[POPOLAZIONE PER DIFFERENZA ]]/SUM(Tabella2026[[POPOLAZIONE PER DIFFERENZA ]])</f>
        <v>1.2752593311564372E-4</v>
      </c>
      <c r="Q2994" s="3">
        <f>+Tabella2026[[#This Row],[INCIDENZA POPOLAZIONE PER DIFFERENZA]]*(PLAFOND-SUM(Tabella2026[CONTRIBUTO SULLA BASE DELLA POPOLAZIONE]))</f>
        <v>37543.539064795827</v>
      </c>
      <c r="R2994" s="3">
        <f>+Tabella2026[[#This Row],[CONTRIBUTO SULLA BASE DELLA POPOLAZIONE]]+Tabella2026[[#This Row],[CONTRIBUTO SULLA BASE DEL REDDITO]]</f>
        <v>56063.530000516876</v>
      </c>
      <c r="S2994" s="3">
        <f>+Tabella2026[[#This Row],[CONTRIBUTO TOTALE]]/(PLAFOND/N_TESSERE)</f>
        <v>112.12706000103375</v>
      </c>
      <c r="T2994" s="3">
        <f>+MAX(CEILING(Tabella2026[[#This Row],[preDEF1]],1),1)</f>
        <v>113</v>
      </c>
      <c r="U2994" s="9">
        <f xml:space="preserve"> IF(ROW(Tabella2026[[#This Row],[preDEF2]]) - ROW(Tabella2026[[#Headers],[preDEF2]])&lt;=ABS(SUM(Tabella2026[preDEF2])-N_TESSERE),Tabella2026[[#This Row],[preDEF2]]-1,Tabella2026[[#This Row],[preDEF2]])</f>
        <v>112</v>
      </c>
      <c r="V2994" s="21">
        <f>+Tabella2026[[#This Row],[DEF - n. card]]*(PLAFOND/N_TESSERE)</f>
        <v>56000</v>
      </c>
      <c r="W2994" s="18"/>
    </row>
    <row r="2995" spans="2:23" x14ac:dyDescent="0.25">
      <c r="B2995" s="1" t="s">
        <v>6085</v>
      </c>
      <c r="C2995" s="2">
        <v>17033</v>
      </c>
      <c r="D2995" s="1" t="s">
        <v>6086</v>
      </c>
      <c r="E2995" s="1" t="s">
        <v>12</v>
      </c>
      <c r="F2995" s="1" t="s">
        <v>50</v>
      </c>
      <c r="G2995" s="1" t="s">
        <v>4778</v>
      </c>
      <c r="H2995" s="1" t="s">
        <v>15835</v>
      </c>
      <c r="I2995" s="5">
        <v>3699</v>
      </c>
      <c r="J2995" s="5">
        <v>74453150</v>
      </c>
      <c r="K2995" s="3">
        <f>+Tabella2026[[#This Row],[POP_2024]]/SUM(Tabella2026[POP_2024])</f>
        <v>6.275504948267038E-5</v>
      </c>
      <c r="L2995" s="3">
        <f>+Tabella2026[[#This Row],[INCIDENZA POPOLAZIONE]]*(PLAFOND/2)</f>
        <v>18475.039501411047</v>
      </c>
      <c r="M2995" s="3">
        <f>+IFERROR(Tabella2026[[#This Row],[reddito_2024]]/Tabella2026[[#This Row],[POP_2024]],"")</f>
        <v>20127.912949445796</v>
      </c>
      <c r="N2995" s="3">
        <f>+IF(Tabella2026[[#This Row],[REDDITO COMPLESSIVO PROCAPITE]]&lt;media_aggr_reddito_pc,(media_aggr_reddito_pc-Tabella2026[[#This Row],[REDDITO COMPLESSIVO PROCAPITE]]),0)</f>
        <v>0</v>
      </c>
      <c r="O2995" s="3">
        <f>+Tabella2026[[#This Row],[DIFFERENZA REDDITO INFERIORE ALLA MEDIA DALLA MEDIA]]*Tabella2026[[#This Row],[POP_2024]]</f>
        <v>0</v>
      </c>
      <c r="P2995" s="3">
        <f>+Tabella2026[[#This Row],[POPOLAZIONE PER DIFFERENZA ]]/SUM(Tabella2026[[POPOLAZIONE PER DIFFERENZA ]])</f>
        <v>0</v>
      </c>
      <c r="Q2995" s="3">
        <f>+Tabella2026[[#This Row],[INCIDENZA POPOLAZIONE PER DIFFERENZA]]*(PLAFOND-SUM(Tabella2026[CONTRIBUTO SULLA BASE DELLA POPOLAZIONE]))</f>
        <v>0</v>
      </c>
      <c r="R2995" s="3">
        <f>+Tabella2026[[#This Row],[CONTRIBUTO SULLA BASE DELLA POPOLAZIONE]]+Tabella2026[[#This Row],[CONTRIBUTO SULLA BASE DEL REDDITO]]</f>
        <v>18475.039501411047</v>
      </c>
      <c r="S2995" s="3">
        <f>+Tabella2026[[#This Row],[CONTRIBUTO TOTALE]]/(PLAFOND/N_TESSERE)</f>
        <v>36.950079002822093</v>
      </c>
      <c r="T2995" s="3">
        <f>+MAX(CEILING(Tabella2026[[#This Row],[preDEF1]],1),1)</f>
        <v>37</v>
      </c>
      <c r="U2995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2995" s="21">
        <f>+Tabella2026[[#This Row],[DEF - n. card]]*(PLAFOND/N_TESSERE)</f>
        <v>18000</v>
      </c>
      <c r="W2995" s="18"/>
    </row>
    <row r="2996" spans="2:23" x14ac:dyDescent="0.25">
      <c r="B2996" s="1" t="s">
        <v>5907</v>
      </c>
      <c r="C2996" s="2">
        <v>78066</v>
      </c>
      <c r="D2996" s="1" t="s">
        <v>5908</v>
      </c>
      <c r="E2996" s="1" t="s">
        <v>61</v>
      </c>
      <c r="F2996" s="1" t="s">
        <v>178</v>
      </c>
      <c r="G2996" s="1" t="s">
        <v>4778</v>
      </c>
      <c r="H2996" s="1" t="s">
        <v>15836</v>
      </c>
      <c r="I2996" s="5">
        <v>3697</v>
      </c>
      <c r="J2996" s="5">
        <v>35649811</v>
      </c>
      <c r="K2996" s="3">
        <f>+Tabella2026[[#This Row],[POP_2024]]/SUM(Tabella2026[POP_2024])</f>
        <v>6.2721118663809788E-5</v>
      </c>
      <c r="L2996" s="3">
        <f>+Tabella2026[[#This Row],[INCIDENZA POPOLAZIONE]]*(PLAFOND/2)</f>
        <v>18465.050293786604</v>
      </c>
      <c r="M2996" s="3">
        <f>+IFERROR(Tabella2026[[#This Row],[reddito_2024]]/Tabella2026[[#This Row],[POP_2024]],"")</f>
        <v>9642.9026237489852</v>
      </c>
      <c r="N2996" s="3">
        <f>+IF(Tabella2026[[#This Row],[REDDITO COMPLESSIVO PROCAPITE]]&lt;media_aggr_reddito_pc,(media_aggr_reddito_pc-Tabella2026[[#This Row],[REDDITO COMPLESSIVO PROCAPITE]]),0)</f>
        <v>8182.1634388597558</v>
      </c>
      <c r="O2996" s="3">
        <f>+Tabella2026[[#This Row],[DIFFERENZA REDDITO INFERIORE ALLA MEDIA DALLA MEDIA]]*Tabella2026[[#This Row],[POP_2024]]</f>
        <v>30249458.233464517</v>
      </c>
      <c r="P2996" s="3">
        <f>+Tabella2026[[#This Row],[POPOLAZIONE PER DIFFERENZA ]]/SUM(Tabella2026[[POPOLAZIONE PER DIFFERENZA ]])</f>
        <v>2.6836778040863354E-4</v>
      </c>
      <c r="Q2996" s="3">
        <f>+Tabella2026[[#This Row],[INCIDENZA POPOLAZIONE PER DIFFERENZA]]*(PLAFOND-SUM(Tabella2026[CONTRIBUTO SULLA BASE DELLA POPOLAZIONE]))</f>
        <v>79007.273276466731</v>
      </c>
      <c r="R2996" s="3">
        <f>+Tabella2026[[#This Row],[CONTRIBUTO SULLA BASE DELLA POPOLAZIONE]]+Tabella2026[[#This Row],[CONTRIBUTO SULLA BASE DEL REDDITO]]</f>
        <v>97472.323570253327</v>
      </c>
      <c r="S2996" s="3">
        <f>+Tabella2026[[#This Row],[CONTRIBUTO TOTALE]]/(PLAFOND/N_TESSERE)</f>
        <v>194.94464714050665</v>
      </c>
      <c r="T2996" s="3">
        <f>+MAX(CEILING(Tabella2026[[#This Row],[preDEF1]],1),1)</f>
        <v>195</v>
      </c>
      <c r="U2996" s="9">
        <f xml:space="preserve"> IF(ROW(Tabella2026[[#This Row],[preDEF2]]) - ROW(Tabella2026[[#Headers],[preDEF2]])&lt;=ABS(SUM(Tabella2026[preDEF2])-N_TESSERE),Tabella2026[[#This Row],[preDEF2]]-1,Tabella2026[[#This Row],[preDEF2]])</f>
        <v>194</v>
      </c>
      <c r="V2996" s="21">
        <f>+Tabella2026[[#This Row],[DEF - n. card]]*(PLAFOND/N_TESSERE)</f>
        <v>97000</v>
      </c>
      <c r="W2996" s="18"/>
    </row>
    <row r="2997" spans="2:23" x14ac:dyDescent="0.25">
      <c r="B2997" s="1" t="s">
        <v>5983</v>
      </c>
      <c r="C2997" s="2">
        <v>56041</v>
      </c>
      <c r="D2997" s="1" t="s">
        <v>5984</v>
      </c>
      <c r="E2997" s="1" t="s">
        <v>8</v>
      </c>
      <c r="F2997" s="1" t="s">
        <v>210</v>
      </c>
      <c r="G2997" s="1" t="s">
        <v>4778</v>
      </c>
      <c r="H2997" s="1" t="s">
        <v>15834</v>
      </c>
      <c r="I2997" s="5">
        <v>3696</v>
      </c>
      <c r="J2997" s="5">
        <v>56985936</v>
      </c>
      <c r="K2997" s="3">
        <f>+Tabella2026[[#This Row],[POP_2024]]/SUM(Tabella2026[POP_2024])</f>
        <v>6.2704153254379484E-5</v>
      </c>
      <c r="L2997" s="3">
        <f>+Tabella2026[[#This Row],[INCIDENZA POPOLAZIONE]]*(PLAFOND/2)</f>
        <v>18460.055689974379</v>
      </c>
      <c r="M2997" s="3">
        <f>+IFERROR(Tabella2026[[#This Row],[reddito_2024]]/Tabella2026[[#This Row],[POP_2024]],"")</f>
        <v>15418.272727272728</v>
      </c>
      <c r="N2997" s="3">
        <f>+IF(Tabella2026[[#This Row],[REDDITO COMPLESSIVO PROCAPITE]]&lt;media_aggr_reddito_pc,(media_aggr_reddito_pc-Tabella2026[[#This Row],[REDDITO COMPLESSIVO PROCAPITE]]),0)</f>
        <v>2406.7933353360131</v>
      </c>
      <c r="O2997" s="3">
        <f>+Tabella2026[[#This Row],[DIFFERENZA REDDITO INFERIORE ALLA MEDIA DALLA MEDIA]]*Tabella2026[[#This Row],[POP_2024]]</f>
        <v>8895508.1674019042</v>
      </c>
      <c r="P2997" s="3">
        <f>+Tabella2026[[#This Row],[POPOLAZIONE PER DIFFERENZA ]]/SUM(Tabella2026[[POPOLAZIONE PER DIFFERENZA ]])</f>
        <v>7.8919356639965276E-5</v>
      </c>
      <c r="Q2997" s="3">
        <f>+Tabella2026[[#This Row],[INCIDENZA POPOLAZIONE PER DIFFERENZA]]*(PLAFOND-SUM(Tabella2026[CONTRIBUTO SULLA BASE DELLA POPOLAZIONE]))</f>
        <v>23233.799405288391</v>
      </c>
      <c r="R2997" s="3">
        <f>+Tabella2026[[#This Row],[CONTRIBUTO SULLA BASE DELLA POPOLAZIONE]]+Tabella2026[[#This Row],[CONTRIBUTO SULLA BASE DEL REDDITO]]</f>
        <v>41693.85509526277</v>
      </c>
      <c r="S2997" s="3">
        <f>+Tabella2026[[#This Row],[CONTRIBUTO TOTALE]]/(PLAFOND/N_TESSERE)</f>
        <v>83.387710190525539</v>
      </c>
      <c r="T2997" s="3">
        <f>+MAX(CEILING(Tabella2026[[#This Row],[preDEF1]],1),1)</f>
        <v>84</v>
      </c>
      <c r="U2997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2997" s="21">
        <f>+Tabella2026[[#This Row],[DEF - n. card]]*(PLAFOND/N_TESSERE)</f>
        <v>41500</v>
      </c>
      <c r="W2997" s="18"/>
    </row>
    <row r="2998" spans="2:23" x14ac:dyDescent="0.25">
      <c r="B2998" s="1" t="s">
        <v>6055</v>
      </c>
      <c r="C2998" s="2">
        <v>1002</v>
      </c>
      <c r="D2998" s="1" t="s">
        <v>6056</v>
      </c>
      <c r="E2998" s="1" t="s">
        <v>18</v>
      </c>
      <c r="F2998" s="1" t="s">
        <v>17</v>
      </c>
      <c r="G2998" s="1" t="s">
        <v>4778</v>
      </c>
      <c r="H2998" s="1" t="s">
        <v>15835</v>
      </c>
      <c r="I2998" s="5">
        <v>3695</v>
      </c>
      <c r="J2998" s="5">
        <v>65962144</v>
      </c>
      <c r="K2998" s="3">
        <f>+Tabella2026[[#This Row],[POP_2024]]/SUM(Tabella2026[POP_2024])</f>
        <v>6.2687187844949181E-5</v>
      </c>
      <c r="L2998" s="3">
        <f>+Tabella2026[[#This Row],[INCIDENZA POPOLAZIONE]]*(PLAFOND/2)</f>
        <v>18455.061086162154</v>
      </c>
      <c r="M2998" s="3">
        <f>+IFERROR(Tabella2026[[#This Row],[reddito_2024]]/Tabella2026[[#This Row],[POP_2024]],"")</f>
        <v>17851.730446549391</v>
      </c>
      <c r="N2998" s="3">
        <f>+IF(Tabella2026[[#This Row],[REDDITO COMPLESSIVO PROCAPITE]]&lt;media_aggr_reddito_pc,(media_aggr_reddito_pc-Tabella2026[[#This Row],[REDDITO COMPLESSIVO PROCAPITE]]),0)</f>
        <v>0</v>
      </c>
      <c r="O2998" s="3">
        <f>+Tabella2026[[#This Row],[DIFFERENZA REDDITO INFERIORE ALLA MEDIA DALLA MEDIA]]*Tabella2026[[#This Row],[POP_2024]]</f>
        <v>0</v>
      </c>
      <c r="P2998" s="3">
        <f>+Tabella2026[[#This Row],[POPOLAZIONE PER DIFFERENZA ]]/SUM(Tabella2026[[POPOLAZIONE PER DIFFERENZA ]])</f>
        <v>0</v>
      </c>
      <c r="Q2998" s="3">
        <f>+Tabella2026[[#This Row],[INCIDENZA POPOLAZIONE PER DIFFERENZA]]*(PLAFOND-SUM(Tabella2026[CONTRIBUTO SULLA BASE DELLA POPOLAZIONE]))</f>
        <v>0</v>
      </c>
      <c r="R2998" s="3">
        <f>+Tabella2026[[#This Row],[CONTRIBUTO SULLA BASE DELLA POPOLAZIONE]]+Tabella2026[[#This Row],[CONTRIBUTO SULLA BASE DEL REDDITO]]</f>
        <v>18455.061086162154</v>
      </c>
      <c r="S2998" s="3">
        <f>+Tabella2026[[#This Row],[CONTRIBUTO TOTALE]]/(PLAFOND/N_TESSERE)</f>
        <v>36.910122172324307</v>
      </c>
      <c r="T2998" s="3">
        <f>+MAX(CEILING(Tabella2026[[#This Row],[preDEF1]],1),1)</f>
        <v>37</v>
      </c>
      <c r="U2998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2998" s="21">
        <f>+Tabella2026[[#This Row],[DEF - n. card]]*(PLAFOND/N_TESSERE)</f>
        <v>18000</v>
      </c>
      <c r="W2998" s="18"/>
    </row>
    <row r="2999" spans="2:23" x14ac:dyDescent="0.25">
      <c r="B2999" s="1" t="s">
        <v>6005</v>
      </c>
      <c r="C2999" s="2">
        <v>30109</v>
      </c>
      <c r="D2999" s="1" t="s">
        <v>6006</v>
      </c>
      <c r="E2999" s="1" t="s">
        <v>48</v>
      </c>
      <c r="F2999" s="1" t="s">
        <v>120</v>
      </c>
      <c r="G2999" s="1" t="s">
        <v>4778</v>
      </c>
      <c r="H2999" s="1" t="s">
        <v>15835</v>
      </c>
      <c r="I2999" s="5">
        <v>3693</v>
      </c>
      <c r="J2999" s="5">
        <v>68710970</v>
      </c>
      <c r="K2999" s="3">
        <f>+Tabella2026[[#This Row],[POP_2024]]/SUM(Tabella2026[POP_2024])</f>
        <v>6.2653257026088589E-5</v>
      </c>
      <c r="L2999" s="3">
        <f>+Tabella2026[[#This Row],[INCIDENZA POPOLAZIONE]]*(PLAFOND/2)</f>
        <v>18445.07187853771</v>
      </c>
      <c r="M2999" s="3">
        <f>+IFERROR(Tabella2026[[#This Row],[reddito_2024]]/Tabella2026[[#This Row],[POP_2024]],"")</f>
        <v>18605.732466829137</v>
      </c>
      <c r="N2999" s="3">
        <f>+IF(Tabella2026[[#This Row],[REDDITO COMPLESSIVO PROCAPITE]]&lt;media_aggr_reddito_pc,(media_aggr_reddito_pc-Tabella2026[[#This Row],[REDDITO COMPLESSIVO PROCAPITE]]),0)</f>
        <v>0</v>
      </c>
      <c r="O2999" s="3">
        <f>+Tabella2026[[#This Row],[DIFFERENZA REDDITO INFERIORE ALLA MEDIA DALLA MEDIA]]*Tabella2026[[#This Row],[POP_2024]]</f>
        <v>0</v>
      </c>
      <c r="P2999" s="3">
        <f>+Tabella2026[[#This Row],[POPOLAZIONE PER DIFFERENZA ]]/SUM(Tabella2026[[POPOLAZIONE PER DIFFERENZA ]])</f>
        <v>0</v>
      </c>
      <c r="Q2999" s="3">
        <f>+Tabella2026[[#This Row],[INCIDENZA POPOLAZIONE PER DIFFERENZA]]*(PLAFOND-SUM(Tabella2026[CONTRIBUTO SULLA BASE DELLA POPOLAZIONE]))</f>
        <v>0</v>
      </c>
      <c r="R2999" s="3">
        <f>+Tabella2026[[#This Row],[CONTRIBUTO SULLA BASE DELLA POPOLAZIONE]]+Tabella2026[[#This Row],[CONTRIBUTO SULLA BASE DEL REDDITO]]</f>
        <v>18445.07187853771</v>
      </c>
      <c r="S2999" s="3">
        <f>+Tabella2026[[#This Row],[CONTRIBUTO TOTALE]]/(PLAFOND/N_TESSERE)</f>
        <v>36.890143757075421</v>
      </c>
      <c r="T2999" s="3">
        <f>+MAX(CEILING(Tabella2026[[#This Row],[preDEF1]],1),1)</f>
        <v>37</v>
      </c>
      <c r="U2999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2999" s="21">
        <f>+Tabella2026[[#This Row],[DEF - n. card]]*(PLAFOND/N_TESSERE)</f>
        <v>18000</v>
      </c>
      <c r="W2999" s="18"/>
    </row>
    <row r="3000" spans="2:23" x14ac:dyDescent="0.25">
      <c r="B3000" s="1" t="s">
        <v>5975</v>
      </c>
      <c r="C3000" s="2">
        <v>56008</v>
      </c>
      <c r="D3000" s="1" t="s">
        <v>5976</v>
      </c>
      <c r="E3000" s="1" t="s">
        <v>8</v>
      </c>
      <c r="F3000" s="1" t="s">
        <v>210</v>
      </c>
      <c r="G3000" s="1" t="s">
        <v>4778</v>
      </c>
      <c r="H3000" s="1" t="s">
        <v>15834</v>
      </c>
      <c r="I3000" s="5">
        <v>3690</v>
      </c>
      <c r="J3000" s="5">
        <v>56525313</v>
      </c>
      <c r="K3000" s="3">
        <f>+Tabella2026[[#This Row],[POP_2024]]/SUM(Tabella2026[POP_2024])</f>
        <v>6.2602360797797706E-5</v>
      </c>
      <c r="L3000" s="3">
        <f>+Tabella2026[[#This Row],[INCIDENZA POPOLAZIONE]]*(PLAFOND/2)</f>
        <v>18430.088067101045</v>
      </c>
      <c r="M3000" s="3">
        <f>+IFERROR(Tabella2026[[#This Row],[reddito_2024]]/Tabella2026[[#This Row],[POP_2024]],"")</f>
        <v>15318.513008130081</v>
      </c>
      <c r="N3000" s="3">
        <f>+IF(Tabella2026[[#This Row],[REDDITO COMPLESSIVO PROCAPITE]]&lt;media_aggr_reddito_pc,(media_aggr_reddito_pc-Tabella2026[[#This Row],[REDDITO COMPLESSIVO PROCAPITE]]),0)</f>
        <v>2506.5530544786598</v>
      </c>
      <c r="O3000" s="3">
        <f>+Tabella2026[[#This Row],[DIFFERENZA REDDITO INFERIORE ALLA MEDIA DALLA MEDIA]]*Tabella2026[[#This Row],[POP_2024]]</f>
        <v>9249180.7710262537</v>
      </c>
      <c r="P3000" s="3">
        <f>+Tabella2026[[#This Row],[POPOLAZIONE PER DIFFERENZA ]]/SUM(Tabella2026[[POPOLAZIONE PER DIFFERENZA ]])</f>
        <v>8.2057076690799345E-5</v>
      </c>
      <c r="Q3000" s="3">
        <f>+Tabella2026[[#This Row],[INCIDENZA POPOLAZIONE PER DIFFERENZA]]*(PLAFOND-SUM(Tabella2026[CONTRIBUTO SULLA BASE DELLA POPOLAZIONE]))</f>
        <v>24157.541834963908</v>
      </c>
      <c r="R3000" s="3">
        <f>+Tabella2026[[#This Row],[CONTRIBUTO SULLA BASE DELLA POPOLAZIONE]]+Tabella2026[[#This Row],[CONTRIBUTO SULLA BASE DEL REDDITO]]</f>
        <v>42587.629902064953</v>
      </c>
      <c r="S3000" s="3">
        <f>+Tabella2026[[#This Row],[CONTRIBUTO TOTALE]]/(PLAFOND/N_TESSERE)</f>
        <v>85.175259804129908</v>
      </c>
      <c r="T3000" s="3">
        <f>+MAX(CEILING(Tabella2026[[#This Row],[preDEF1]],1),1)</f>
        <v>86</v>
      </c>
      <c r="U3000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3000" s="21">
        <f>+Tabella2026[[#This Row],[DEF - n. card]]*(PLAFOND/N_TESSERE)</f>
        <v>42500</v>
      </c>
      <c r="W3000" s="18"/>
    </row>
    <row r="3001" spans="2:23" x14ac:dyDescent="0.25">
      <c r="B3001" s="1" t="s">
        <v>5959</v>
      </c>
      <c r="C3001" s="2">
        <v>66085</v>
      </c>
      <c r="D3001" s="1" t="s">
        <v>5960</v>
      </c>
      <c r="E3001" s="1" t="s">
        <v>96</v>
      </c>
      <c r="F3001" s="1" t="s">
        <v>201</v>
      </c>
      <c r="G3001" s="1" t="s">
        <v>4778</v>
      </c>
      <c r="H3001" s="1" t="s">
        <v>15836</v>
      </c>
      <c r="I3001" s="5">
        <v>3687</v>
      </c>
      <c r="J3001" s="5">
        <v>50203138</v>
      </c>
      <c r="K3001" s="3">
        <f>+Tabella2026[[#This Row],[POP_2024]]/SUM(Tabella2026[POP_2024])</f>
        <v>6.2551464569506811E-5</v>
      </c>
      <c r="L3001" s="3">
        <f>+Tabella2026[[#This Row],[INCIDENZA POPOLAZIONE]]*(PLAFOND/2)</f>
        <v>18415.104255664377</v>
      </c>
      <c r="M3001" s="3">
        <f>+IFERROR(Tabella2026[[#This Row],[reddito_2024]]/Tabella2026[[#This Row],[POP_2024]],"")</f>
        <v>13616.256577163005</v>
      </c>
      <c r="N3001" s="3">
        <f>+IF(Tabella2026[[#This Row],[REDDITO COMPLESSIVO PROCAPITE]]&lt;media_aggr_reddito_pc,(media_aggr_reddito_pc-Tabella2026[[#This Row],[REDDITO COMPLESSIVO PROCAPITE]]),0)</f>
        <v>4208.8094854457358</v>
      </c>
      <c r="O3001" s="3">
        <f>+Tabella2026[[#This Row],[DIFFERENZA REDDITO INFERIORE ALLA MEDIA DALLA MEDIA]]*Tabella2026[[#This Row],[POP_2024]]</f>
        <v>15517880.572838427</v>
      </c>
      <c r="P3001" s="3">
        <f>+Tabella2026[[#This Row],[POPOLAZIONE PER DIFFERENZA ]]/SUM(Tabella2026[[POPOLAZIONE PER DIFFERENZA ]])</f>
        <v>1.3767185956976185E-4</v>
      </c>
      <c r="Q3001" s="3">
        <f>+Tabella2026[[#This Row],[INCIDENZA POPOLAZIONE PER DIFFERENZA]]*(PLAFOND-SUM(Tabella2026[CONTRIBUTO SULLA BASE DELLA POPOLAZIONE]))</f>
        <v>40530.492203443377</v>
      </c>
      <c r="R3001" s="3">
        <f>+Tabella2026[[#This Row],[CONTRIBUTO SULLA BASE DELLA POPOLAZIONE]]+Tabella2026[[#This Row],[CONTRIBUTO SULLA BASE DEL REDDITO]]</f>
        <v>58945.59645910775</v>
      </c>
      <c r="S3001" s="3">
        <f>+Tabella2026[[#This Row],[CONTRIBUTO TOTALE]]/(PLAFOND/N_TESSERE)</f>
        <v>117.89119291821549</v>
      </c>
      <c r="T3001" s="3">
        <f>+MAX(CEILING(Tabella2026[[#This Row],[preDEF1]],1),1)</f>
        <v>118</v>
      </c>
      <c r="U3001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3001" s="21">
        <f>+Tabella2026[[#This Row],[DEF - n. card]]*(PLAFOND/N_TESSERE)</f>
        <v>58500</v>
      </c>
      <c r="W3001" s="18"/>
    </row>
    <row r="3002" spans="2:23" x14ac:dyDescent="0.25">
      <c r="B3002" s="1" t="s">
        <v>5995</v>
      </c>
      <c r="C3002" s="2">
        <v>24025</v>
      </c>
      <c r="D3002" s="1" t="s">
        <v>5996</v>
      </c>
      <c r="E3002" s="1" t="s">
        <v>38</v>
      </c>
      <c r="F3002" s="1" t="s">
        <v>106</v>
      </c>
      <c r="G3002" s="1" t="s">
        <v>4778</v>
      </c>
      <c r="H3002" s="1" t="s">
        <v>15835</v>
      </c>
      <c r="I3002" s="5">
        <v>3680</v>
      </c>
      <c r="J3002" s="5">
        <v>69544323</v>
      </c>
      <c r="K3002" s="3">
        <f>+Tabella2026[[#This Row],[POP_2024]]/SUM(Tabella2026[POP_2024])</f>
        <v>6.243270670349473E-5</v>
      </c>
      <c r="L3002" s="3">
        <f>+Tabella2026[[#This Row],[INCIDENZA POPOLAZIONE]]*(PLAFOND/2)</f>
        <v>18380.142028978822</v>
      </c>
      <c r="M3002" s="3">
        <f>+IFERROR(Tabella2026[[#This Row],[reddito_2024]]/Tabella2026[[#This Row],[POP_2024]],"")</f>
        <v>18897.913858695651</v>
      </c>
      <c r="N3002" s="3">
        <f>+IF(Tabella2026[[#This Row],[REDDITO COMPLESSIVO PROCAPITE]]&lt;media_aggr_reddito_pc,(media_aggr_reddito_pc-Tabella2026[[#This Row],[REDDITO COMPLESSIVO PROCAPITE]]),0)</f>
        <v>0</v>
      </c>
      <c r="O3002" s="3">
        <f>+Tabella2026[[#This Row],[DIFFERENZA REDDITO INFERIORE ALLA MEDIA DALLA MEDIA]]*Tabella2026[[#This Row],[POP_2024]]</f>
        <v>0</v>
      </c>
      <c r="P3002" s="3">
        <f>+Tabella2026[[#This Row],[POPOLAZIONE PER DIFFERENZA ]]/SUM(Tabella2026[[POPOLAZIONE PER DIFFERENZA ]])</f>
        <v>0</v>
      </c>
      <c r="Q3002" s="3">
        <f>+Tabella2026[[#This Row],[INCIDENZA POPOLAZIONE PER DIFFERENZA]]*(PLAFOND-SUM(Tabella2026[CONTRIBUTO SULLA BASE DELLA POPOLAZIONE]))</f>
        <v>0</v>
      </c>
      <c r="R3002" s="3">
        <f>+Tabella2026[[#This Row],[CONTRIBUTO SULLA BASE DELLA POPOLAZIONE]]+Tabella2026[[#This Row],[CONTRIBUTO SULLA BASE DEL REDDITO]]</f>
        <v>18380.142028978822</v>
      </c>
      <c r="S3002" s="3">
        <f>+Tabella2026[[#This Row],[CONTRIBUTO TOTALE]]/(PLAFOND/N_TESSERE)</f>
        <v>36.760284057957641</v>
      </c>
      <c r="T3002" s="3">
        <f>+MAX(CEILING(Tabella2026[[#This Row],[preDEF1]],1),1)</f>
        <v>37</v>
      </c>
      <c r="U3002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02" s="21">
        <f>+Tabella2026[[#This Row],[DEF - n. card]]*(PLAFOND/N_TESSERE)</f>
        <v>18000</v>
      </c>
      <c r="W3002" s="18"/>
    </row>
    <row r="3003" spans="2:23" x14ac:dyDescent="0.25">
      <c r="B3003" s="1" t="s">
        <v>6101</v>
      </c>
      <c r="C3003" s="2">
        <v>17130</v>
      </c>
      <c r="D3003" s="1" t="s">
        <v>6102</v>
      </c>
      <c r="E3003" s="1" t="s">
        <v>12</v>
      </c>
      <c r="F3003" s="1" t="s">
        <v>50</v>
      </c>
      <c r="G3003" s="1" t="s">
        <v>4778</v>
      </c>
      <c r="H3003" s="1" t="s">
        <v>15835</v>
      </c>
      <c r="I3003" s="5">
        <v>3677</v>
      </c>
      <c r="J3003" s="5">
        <v>75539792</v>
      </c>
      <c r="K3003" s="3">
        <f>+Tabella2026[[#This Row],[POP_2024]]/SUM(Tabella2026[POP_2024])</f>
        <v>6.2381810475203834E-5</v>
      </c>
      <c r="L3003" s="3">
        <f>+Tabella2026[[#This Row],[INCIDENZA POPOLAZIONE]]*(PLAFOND/2)</f>
        <v>18365.158217542154</v>
      </c>
      <c r="M3003" s="3">
        <f>+IFERROR(Tabella2026[[#This Row],[reddito_2024]]/Tabella2026[[#This Row],[POP_2024]],"")</f>
        <v>20543.865107424532</v>
      </c>
      <c r="N3003" s="3">
        <f>+IF(Tabella2026[[#This Row],[REDDITO COMPLESSIVO PROCAPITE]]&lt;media_aggr_reddito_pc,(media_aggr_reddito_pc-Tabella2026[[#This Row],[REDDITO COMPLESSIVO PROCAPITE]]),0)</f>
        <v>0</v>
      </c>
      <c r="O3003" s="3">
        <f>+Tabella2026[[#This Row],[DIFFERENZA REDDITO INFERIORE ALLA MEDIA DALLA MEDIA]]*Tabella2026[[#This Row],[POP_2024]]</f>
        <v>0</v>
      </c>
      <c r="P3003" s="3">
        <f>+Tabella2026[[#This Row],[POPOLAZIONE PER DIFFERENZA ]]/SUM(Tabella2026[[POPOLAZIONE PER DIFFERENZA ]])</f>
        <v>0</v>
      </c>
      <c r="Q3003" s="3">
        <f>+Tabella2026[[#This Row],[INCIDENZA POPOLAZIONE PER DIFFERENZA]]*(PLAFOND-SUM(Tabella2026[CONTRIBUTO SULLA BASE DELLA POPOLAZIONE]))</f>
        <v>0</v>
      </c>
      <c r="R3003" s="3">
        <f>+Tabella2026[[#This Row],[CONTRIBUTO SULLA BASE DELLA POPOLAZIONE]]+Tabella2026[[#This Row],[CONTRIBUTO SULLA BASE DEL REDDITO]]</f>
        <v>18365.158217542154</v>
      </c>
      <c r="S3003" s="3">
        <f>+Tabella2026[[#This Row],[CONTRIBUTO TOTALE]]/(PLAFOND/N_TESSERE)</f>
        <v>36.730316435084305</v>
      </c>
      <c r="T3003" s="3">
        <f>+MAX(CEILING(Tabella2026[[#This Row],[preDEF1]],1),1)</f>
        <v>37</v>
      </c>
      <c r="U3003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03" s="21">
        <f>+Tabella2026[[#This Row],[DEF - n. card]]*(PLAFOND/N_TESSERE)</f>
        <v>18000</v>
      </c>
      <c r="W3003" s="18"/>
    </row>
    <row r="3004" spans="2:23" x14ac:dyDescent="0.25">
      <c r="B3004" s="1" t="s">
        <v>5911</v>
      </c>
      <c r="C3004" s="2">
        <v>65100</v>
      </c>
      <c r="D3004" s="1" t="s">
        <v>5912</v>
      </c>
      <c r="E3004" s="1" t="s">
        <v>15</v>
      </c>
      <c r="F3004" s="1" t="s">
        <v>82</v>
      </c>
      <c r="G3004" s="1" t="s">
        <v>4778</v>
      </c>
      <c r="H3004" s="1" t="s">
        <v>15836</v>
      </c>
      <c r="I3004" s="5">
        <v>3677</v>
      </c>
      <c r="J3004" s="5">
        <v>106833522</v>
      </c>
      <c r="K3004" s="3">
        <f>+Tabella2026[[#This Row],[POP_2024]]/SUM(Tabella2026[POP_2024])</f>
        <v>6.2381810475203834E-5</v>
      </c>
      <c r="L3004" s="3">
        <f>+Tabella2026[[#This Row],[INCIDENZA POPOLAZIONE]]*(PLAFOND/2)</f>
        <v>18365.158217542154</v>
      </c>
      <c r="M3004" s="3">
        <f>+IFERROR(Tabella2026[[#This Row],[reddito_2024]]/Tabella2026[[#This Row],[POP_2024]],"")</f>
        <v>29054.534131085125</v>
      </c>
      <c r="N3004" s="3">
        <f>+IF(Tabella2026[[#This Row],[REDDITO COMPLESSIVO PROCAPITE]]&lt;media_aggr_reddito_pc,(media_aggr_reddito_pc-Tabella2026[[#This Row],[REDDITO COMPLESSIVO PROCAPITE]]),0)</f>
        <v>0</v>
      </c>
      <c r="O3004" s="3">
        <f>+Tabella2026[[#This Row],[DIFFERENZA REDDITO INFERIORE ALLA MEDIA DALLA MEDIA]]*Tabella2026[[#This Row],[POP_2024]]</f>
        <v>0</v>
      </c>
      <c r="P3004" s="3">
        <f>+Tabella2026[[#This Row],[POPOLAZIONE PER DIFFERENZA ]]/SUM(Tabella2026[[POPOLAZIONE PER DIFFERENZA ]])</f>
        <v>0</v>
      </c>
      <c r="Q3004" s="3">
        <f>+Tabella2026[[#This Row],[INCIDENZA POPOLAZIONE PER DIFFERENZA]]*(PLAFOND-SUM(Tabella2026[CONTRIBUTO SULLA BASE DELLA POPOLAZIONE]))</f>
        <v>0</v>
      </c>
      <c r="R3004" s="3">
        <f>+Tabella2026[[#This Row],[CONTRIBUTO SULLA BASE DELLA POPOLAZIONE]]+Tabella2026[[#This Row],[CONTRIBUTO SULLA BASE DEL REDDITO]]</f>
        <v>18365.158217542154</v>
      </c>
      <c r="S3004" s="3">
        <f>+Tabella2026[[#This Row],[CONTRIBUTO TOTALE]]/(PLAFOND/N_TESSERE)</f>
        <v>36.730316435084305</v>
      </c>
      <c r="T3004" s="3">
        <f>+MAX(CEILING(Tabella2026[[#This Row],[preDEF1]],1),1)</f>
        <v>37</v>
      </c>
      <c r="U3004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04" s="21">
        <f>+Tabella2026[[#This Row],[DEF - n. card]]*(PLAFOND/N_TESSERE)</f>
        <v>18000</v>
      </c>
      <c r="W3004" s="18"/>
    </row>
    <row r="3005" spans="2:23" x14ac:dyDescent="0.25">
      <c r="B3005" s="1" t="s">
        <v>6023</v>
      </c>
      <c r="C3005" s="2">
        <v>1241</v>
      </c>
      <c r="D3005" s="1" t="s">
        <v>6024</v>
      </c>
      <c r="E3005" s="1" t="s">
        <v>18</v>
      </c>
      <c r="F3005" s="1" t="s">
        <v>17</v>
      </c>
      <c r="G3005" s="1" t="s">
        <v>4778</v>
      </c>
      <c r="H3005" s="1" t="s">
        <v>15835</v>
      </c>
      <c r="I3005" s="5">
        <v>3676</v>
      </c>
      <c r="J3005" s="5">
        <v>83768556</v>
      </c>
      <c r="K3005" s="3">
        <f>+Tabella2026[[#This Row],[POP_2024]]/SUM(Tabella2026[POP_2024])</f>
        <v>6.2364845065773531E-5</v>
      </c>
      <c r="L3005" s="3">
        <f>+Tabella2026[[#This Row],[INCIDENZA POPOLAZIONE]]*(PLAFOND/2)</f>
        <v>18360.163613729928</v>
      </c>
      <c r="M3005" s="3">
        <f>+IFERROR(Tabella2026[[#This Row],[reddito_2024]]/Tabella2026[[#This Row],[POP_2024]],"")</f>
        <v>22787.964091403701</v>
      </c>
      <c r="N3005" s="3">
        <f>+IF(Tabella2026[[#This Row],[REDDITO COMPLESSIVO PROCAPITE]]&lt;media_aggr_reddito_pc,(media_aggr_reddito_pc-Tabella2026[[#This Row],[REDDITO COMPLESSIVO PROCAPITE]]),0)</f>
        <v>0</v>
      </c>
      <c r="O3005" s="3">
        <f>+Tabella2026[[#This Row],[DIFFERENZA REDDITO INFERIORE ALLA MEDIA DALLA MEDIA]]*Tabella2026[[#This Row],[POP_2024]]</f>
        <v>0</v>
      </c>
      <c r="P3005" s="3">
        <f>+Tabella2026[[#This Row],[POPOLAZIONE PER DIFFERENZA ]]/SUM(Tabella2026[[POPOLAZIONE PER DIFFERENZA ]])</f>
        <v>0</v>
      </c>
      <c r="Q3005" s="3">
        <f>+Tabella2026[[#This Row],[INCIDENZA POPOLAZIONE PER DIFFERENZA]]*(PLAFOND-SUM(Tabella2026[CONTRIBUTO SULLA BASE DELLA POPOLAZIONE]))</f>
        <v>0</v>
      </c>
      <c r="R3005" s="3">
        <f>+Tabella2026[[#This Row],[CONTRIBUTO SULLA BASE DELLA POPOLAZIONE]]+Tabella2026[[#This Row],[CONTRIBUTO SULLA BASE DEL REDDITO]]</f>
        <v>18360.163613729928</v>
      </c>
      <c r="S3005" s="3">
        <f>+Tabella2026[[#This Row],[CONTRIBUTO TOTALE]]/(PLAFOND/N_TESSERE)</f>
        <v>36.720327227459855</v>
      </c>
      <c r="T3005" s="3">
        <f>+MAX(CEILING(Tabella2026[[#This Row],[preDEF1]],1),1)</f>
        <v>37</v>
      </c>
      <c r="U3005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05" s="21">
        <f>+Tabella2026[[#This Row],[DEF - n. card]]*(PLAFOND/N_TESSERE)</f>
        <v>18000</v>
      </c>
      <c r="W3005" s="18"/>
    </row>
    <row r="3006" spans="2:23" x14ac:dyDescent="0.25">
      <c r="B3006" s="1" t="s">
        <v>5991</v>
      </c>
      <c r="C3006" s="2">
        <v>52004</v>
      </c>
      <c r="D3006" s="1" t="s">
        <v>5992</v>
      </c>
      <c r="E3006" s="1" t="s">
        <v>30</v>
      </c>
      <c r="F3006" s="1" t="s">
        <v>283</v>
      </c>
      <c r="G3006" s="1" t="s">
        <v>4778</v>
      </c>
      <c r="H3006" s="1" t="s">
        <v>15834</v>
      </c>
      <c r="I3006" s="5">
        <v>3675</v>
      </c>
      <c r="J3006" s="5">
        <v>70215002</v>
      </c>
      <c r="K3006" s="3">
        <f>+Tabella2026[[#This Row],[POP_2024]]/SUM(Tabella2026[POP_2024])</f>
        <v>6.2347879656343241E-5</v>
      </c>
      <c r="L3006" s="3">
        <f>+Tabella2026[[#This Row],[INCIDENZA POPOLAZIONE]]*(PLAFOND/2)</f>
        <v>18355.169009917707</v>
      </c>
      <c r="M3006" s="3">
        <f>+IFERROR(Tabella2026[[#This Row],[reddito_2024]]/Tabella2026[[#This Row],[POP_2024]],"")</f>
        <v>19106.122993197278</v>
      </c>
      <c r="N3006" s="3">
        <f>+IF(Tabella2026[[#This Row],[REDDITO COMPLESSIVO PROCAPITE]]&lt;media_aggr_reddito_pc,(media_aggr_reddito_pc-Tabella2026[[#This Row],[REDDITO COMPLESSIVO PROCAPITE]]),0)</f>
        <v>0</v>
      </c>
      <c r="O3006" s="3">
        <f>+Tabella2026[[#This Row],[DIFFERENZA REDDITO INFERIORE ALLA MEDIA DALLA MEDIA]]*Tabella2026[[#This Row],[POP_2024]]</f>
        <v>0</v>
      </c>
      <c r="P3006" s="3">
        <f>+Tabella2026[[#This Row],[POPOLAZIONE PER DIFFERENZA ]]/SUM(Tabella2026[[POPOLAZIONE PER DIFFERENZA ]])</f>
        <v>0</v>
      </c>
      <c r="Q3006" s="3">
        <f>+Tabella2026[[#This Row],[INCIDENZA POPOLAZIONE PER DIFFERENZA]]*(PLAFOND-SUM(Tabella2026[CONTRIBUTO SULLA BASE DELLA POPOLAZIONE]))</f>
        <v>0</v>
      </c>
      <c r="R3006" s="3">
        <f>+Tabella2026[[#This Row],[CONTRIBUTO SULLA BASE DELLA POPOLAZIONE]]+Tabella2026[[#This Row],[CONTRIBUTO SULLA BASE DEL REDDITO]]</f>
        <v>18355.169009917707</v>
      </c>
      <c r="S3006" s="3">
        <f>+Tabella2026[[#This Row],[CONTRIBUTO TOTALE]]/(PLAFOND/N_TESSERE)</f>
        <v>36.710338019835412</v>
      </c>
      <c r="T3006" s="3">
        <f>+MAX(CEILING(Tabella2026[[#This Row],[preDEF1]],1),1)</f>
        <v>37</v>
      </c>
      <c r="U3006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06" s="21">
        <f>+Tabella2026[[#This Row],[DEF - n. card]]*(PLAFOND/N_TESSERE)</f>
        <v>18000</v>
      </c>
      <c r="W3006" s="18"/>
    </row>
    <row r="3007" spans="2:23" x14ac:dyDescent="0.25">
      <c r="B3007" s="1" t="s">
        <v>6095</v>
      </c>
      <c r="C3007" s="2">
        <v>28068</v>
      </c>
      <c r="D3007" s="1" t="s">
        <v>6096</v>
      </c>
      <c r="E3007" s="1" t="s">
        <v>38</v>
      </c>
      <c r="F3007" s="1" t="s">
        <v>45</v>
      </c>
      <c r="G3007" s="1" t="s">
        <v>4778</v>
      </c>
      <c r="H3007" s="1" t="s">
        <v>15835</v>
      </c>
      <c r="I3007" s="5">
        <v>3675</v>
      </c>
      <c r="J3007" s="5">
        <v>61256261</v>
      </c>
      <c r="K3007" s="3">
        <f>+Tabella2026[[#This Row],[POP_2024]]/SUM(Tabella2026[POP_2024])</f>
        <v>6.2347879656343241E-5</v>
      </c>
      <c r="L3007" s="3">
        <f>+Tabella2026[[#This Row],[INCIDENZA POPOLAZIONE]]*(PLAFOND/2)</f>
        <v>18355.169009917707</v>
      </c>
      <c r="M3007" s="3">
        <f>+IFERROR(Tabella2026[[#This Row],[reddito_2024]]/Tabella2026[[#This Row],[POP_2024]],"")</f>
        <v>16668.370340136054</v>
      </c>
      <c r="N3007" s="3">
        <f>+IF(Tabella2026[[#This Row],[REDDITO COMPLESSIVO PROCAPITE]]&lt;media_aggr_reddito_pc,(media_aggr_reddito_pc-Tabella2026[[#This Row],[REDDITO COMPLESSIVO PROCAPITE]]),0)</f>
        <v>1156.6957224726866</v>
      </c>
      <c r="O3007" s="3">
        <f>+Tabella2026[[#This Row],[DIFFERENZA REDDITO INFERIORE ALLA MEDIA DALLA MEDIA]]*Tabella2026[[#This Row],[POP_2024]]</f>
        <v>4250856.7800871236</v>
      </c>
      <c r="P3007" s="3">
        <f>+Tabella2026[[#This Row],[POPOLAZIONE PER DIFFERENZA ]]/SUM(Tabella2026[[POPOLAZIONE PER DIFFERENZA ]])</f>
        <v>3.7712840676430041E-5</v>
      </c>
      <c r="Q3007" s="3">
        <f>+Tabella2026[[#This Row],[INCIDENZA POPOLAZIONE PER DIFFERENZA]]*(PLAFOND-SUM(Tabella2026[CONTRIBUTO SULLA BASE DELLA POPOLAZIONE]))</f>
        <v>11102.632010510542</v>
      </c>
      <c r="R3007" s="3">
        <f>+Tabella2026[[#This Row],[CONTRIBUTO SULLA BASE DELLA POPOLAZIONE]]+Tabella2026[[#This Row],[CONTRIBUTO SULLA BASE DEL REDDITO]]</f>
        <v>29457.801020428247</v>
      </c>
      <c r="S3007" s="3">
        <f>+Tabella2026[[#This Row],[CONTRIBUTO TOTALE]]/(PLAFOND/N_TESSERE)</f>
        <v>58.915602040856491</v>
      </c>
      <c r="T3007" s="3">
        <f>+MAX(CEILING(Tabella2026[[#This Row],[preDEF1]],1),1)</f>
        <v>59</v>
      </c>
      <c r="U3007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3007" s="21">
        <f>+Tabella2026[[#This Row],[DEF - n. card]]*(PLAFOND/N_TESSERE)</f>
        <v>29000</v>
      </c>
      <c r="W3007" s="18"/>
    </row>
    <row r="3008" spans="2:23" x14ac:dyDescent="0.25">
      <c r="B3008" s="1" t="s">
        <v>6073</v>
      </c>
      <c r="C3008" s="2">
        <v>22199</v>
      </c>
      <c r="D3008" s="1" t="s">
        <v>6074</v>
      </c>
      <c r="E3008" s="1" t="s">
        <v>99</v>
      </c>
      <c r="F3008" s="1" t="s">
        <v>98</v>
      </c>
      <c r="G3008" s="1" t="s">
        <v>4778</v>
      </c>
      <c r="H3008" s="1" t="s">
        <v>15835</v>
      </c>
      <c r="I3008" s="5">
        <v>3674</v>
      </c>
      <c r="J3008" s="5">
        <v>80422420</v>
      </c>
      <c r="K3008" s="3">
        <f>+Tabella2026[[#This Row],[POP_2024]]/SUM(Tabella2026[POP_2024])</f>
        <v>6.2330914246912938E-5</v>
      </c>
      <c r="L3008" s="3">
        <f>+Tabella2026[[#This Row],[INCIDENZA POPOLAZIONE]]*(PLAFOND/2)</f>
        <v>18350.174406105485</v>
      </c>
      <c r="M3008" s="3">
        <f>+IFERROR(Tabella2026[[#This Row],[reddito_2024]]/Tabella2026[[#This Row],[POP_2024]],"")</f>
        <v>21889.608056614044</v>
      </c>
      <c r="N3008" s="3">
        <f>+IF(Tabella2026[[#This Row],[REDDITO COMPLESSIVO PROCAPITE]]&lt;media_aggr_reddito_pc,(media_aggr_reddito_pc-Tabella2026[[#This Row],[REDDITO COMPLESSIVO PROCAPITE]]),0)</f>
        <v>0</v>
      </c>
      <c r="O3008" s="3">
        <f>+Tabella2026[[#This Row],[DIFFERENZA REDDITO INFERIORE ALLA MEDIA DALLA MEDIA]]*Tabella2026[[#This Row],[POP_2024]]</f>
        <v>0</v>
      </c>
      <c r="P3008" s="3">
        <f>+Tabella2026[[#This Row],[POPOLAZIONE PER DIFFERENZA ]]/SUM(Tabella2026[[POPOLAZIONE PER DIFFERENZA ]])</f>
        <v>0</v>
      </c>
      <c r="Q3008" s="3">
        <f>+Tabella2026[[#This Row],[INCIDENZA POPOLAZIONE PER DIFFERENZA]]*(PLAFOND-SUM(Tabella2026[CONTRIBUTO SULLA BASE DELLA POPOLAZIONE]))</f>
        <v>0</v>
      </c>
      <c r="R3008" s="3">
        <f>+Tabella2026[[#This Row],[CONTRIBUTO SULLA BASE DELLA POPOLAZIONE]]+Tabella2026[[#This Row],[CONTRIBUTO SULLA BASE DEL REDDITO]]</f>
        <v>18350.174406105485</v>
      </c>
      <c r="S3008" s="3">
        <f>+Tabella2026[[#This Row],[CONTRIBUTO TOTALE]]/(PLAFOND/N_TESSERE)</f>
        <v>36.700348812210969</v>
      </c>
      <c r="T3008" s="3">
        <f>+MAX(CEILING(Tabella2026[[#This Row],[preDEF1]],1),1)</f>
        <v>37</v>
      </c>
      <c r="U3008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08" s="21">
        <f>+Tabella2026[[#This Row],[DEF - n. card]]*(PLAFOND/N_TESSERE)</f>
        <v>18000</v>
      </c>
      <c r="W3008" s="18"/>
    </row>
    <row r="3009" spans="2:23" x14ac:dyDescent="0.25">
      <c r="B3009" s="1" t="s">
        <v>6097</v>
      </c>
      <c r="C3009" s="2">
        <v>49013</v>
      </c>
      <c r="D3009" s="1" t="s">
        <v>6098</v>
      </c>
      <c r="E3009" s="1" t="s">
        <v>30</v>
      </c>
      <c r="F3009" s="1" t="s">
        <v>71</v>
      </c>
      <c r="G3009" s="1" t="s">
        <v>4778</v>
      </c>
      <c r="H3009" s="1" t="s">
        <v>15834</v>
      </c>
      <c r="I3009" s="5">
        <v>3673</v>
      </c>
      <c r="J3009" s="5">
        <v>70148151</v>
      </c>
      <c r="K3009" s="3">
        <f>+Tabella2026[[#This Row],[POP_2024]]/SUM(Tabella2026[POP_2024])</f>
        <v>6.2313948837482649E-5</v>
      </c>
      <c r="L3009" s="3">
        <f>+Tabella2026[[#This Row],[INCIDENZA POPOLAZIONE]]*(PLAFOND/2)</f>
        <v>18345.179802293263</v>
      </c>
      <c r="M3009" s="3">
        <f>+IFERROR(Tabella2026[[#This Row],[reddito_2024]]/Tabella2026[[#This Row],[POP_2024]],"")</f>
        <v>19098.325891641711</v>
      </c>
      <c r="N3009" s="3">
        <f>+IF(Tabella2026[[#This Row],[REDDITO COMPLESSIVO PROCAPITE]]&lt;media_aggr_reddito_pc,(media_aggr_reddito_pc-Tabella2026[[#This Row],[REDDITO COMPLESSIVO PROCAPITE]]),0)</f>
        <v>0</v>
      </c>
      <c r="O3009" s="3">
        <f>+Tabella2026[[#This Row],[DIFFERENZA REDDITO INFERIORE ALLA MEDIA DALLA MEDIA]]*Tabella2026[[#This Row],[POP_2024]]</f>
        <v>0</v>
      </c>
      <c r="P3009" s="3">
        <f>+Tabella2026[[#This Row],[POPOLAZIONE PER DIFFERENZA ]]/SUM(Tabella2026[[POPOLAZIONE PER DIFFERENZA ]])</f>
        <v>0</v>
      </c>
      <c r="Q3009" s="3">
        <f>+Tabella2026[[#This Row],[INCIDENZA POPOLAZIONE PER DIFFERENZA]]*(PLAFOND-SUM(Tabella2026[CONTRIBUTO SULLA BASE DELLA POPOLAZIONE]))</f>
        <v>0</v>
      </c>
      <c r="R3009" s="3">
        <f>+Tabella2026[[#This Row],[CONTRIBUTO SULLA BASE DELLA POPOLAZIONE]]+Tabella2026[[#This Row],[CONTRIBUTO SULLA BASE DEL REDDITO]]</f>
        <v>18345.179802293263</v>
      </c>
      <c r="S3009" s="3">
        <f>+Tabella2026[[#This Row],[CONTRIBUTO TOTALE]]/(PLAFOND/N_TESSERE)</f>
        <v>36.690359604586526</v>
      </c>
      <c r="T3009" s="3">
        <f>+MAX(CEILING(Tabella2026[[#This Row],[preDEF1]],1),1)</f>
        <v>37</v>
      </c>
      <c r="U3009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09" s="21">
        <f>+Tabella2026[[#This Row],[DEF - n. card]]*(PLAFOND/N_TESSERE)</f>
        <v>18000</v>
      </c>
      <c r="W3009" s="18"/>
    </row>
    <row r="3010" spans="2:23" x14ac:dyDescent="0.25">
      <c r="B3010" s="1" t="s">
        <v>6189</v>
      </c>
      <c r="C3010" s="2">
        <v>17007</v>
      </c>
      <c r="D3010" s="1" t="s">
        <v>6190</v>
      </c>
      <c r="E3010" s="1" t="s">
        <v>12</v>
      </c>
      <c r="F3010" s="1" t="s">
        <v>50</v>
      </c>
      <c r="G3010" s="1" t="s">
        <v>4778</v>
      </c>
      <c r="H3010" s="1" t="s">
        <v>15835</v>
      </c>
      <c r="I3010" s="5">
        <v>3671</v>
      </c>
      <c r="J3010" s="5">
        <v>62870028</v>
      </c>
      <c r="K3010" s="3">
        <f>+Tabella2026[[#This Row],[POP_2024]]/SUM(Tabella2026[POP_2024])</f>
        <v>6.2280018018622042E-5</v>
      </c>
      <c r="L3010" s="3">
        <f>+Tabella2026[[#This Row],[INCIDENZA POPOLAZIONE]]*(PLAFOND/2)</f>
        <v>18335.190594668817</v>
      </c>
      <c r="M3010" s="3">
        <f>+IFERROR(Tabella2026[[#This Row],[reddito_2024]]/Tabella2026[[#This Row],[POP_2024]],"")</f>
        <v>17126.131299373468</v>
      </c>
      <c r="N3010" s="3">
        <f>+IF(Tabella2026[[#This Row],[REDDITO COMPLESSIVO PROCAPITE]]&lt;media_aggr_reddito_pc,(media_aggr_reddito_pc-Tabella2026[[#This Row],[REDDITO COMPLESSIVO PROCAPITE]]),0)</f>
        <v>698.93476323527284</v>
      </c>
      <c r="O3010" s="3">
        <f>+Tabella2026[[#This Row],[DIFFERENZA REDDITO INFERIORE ALLA MEDIA DALLA MEDIA]]*Tabella2026[[#This Row],[POP_2024]]</f>
        <v>2565789.5158366868</v>
      </c>
      <c r="P3010" s="3">
        <f>+Tabella2026[[#This Row],[POPOLAZIONE PER DIFFERENZA ]]/SUM(Tabella2026[[POPOLAZIONE PER DIFFERENZA ]])</f>
        <v>2.2763225445111403E-5</v>
      </c>
      <c r="Q3010" s="3">
        <f>+Tabella2026[[#This Row],[INCIDENZA POPOLAZIONE PER DIFFERENZA]]*(PLAFOND-SUM(Tabella2026[CONTRIBUTO SULLA BASE DELLA POPOLAZIONE]))</f>
        <v>6701.4764986217406</v>
      </c>
      <c r="R3010" s="3">
        <f>+Tabella2026[[#This Row],[CONTRIBUTO SULLA BASE DELLA POPOLAZIONE]]+Tabella2026[[#This Row],[CONTRIBUTO SULLA BASE DEL REDDITO]]</f>
        <v>25036.667093290558</v>
      </c>
      <c r="S3010" s="3">
        <f>+Tabella2026[[#This Row],[CONTRIBUTO TOTALE]]/(PLAFOND/N_TESSERE)</f>
        <v>50.073334186581114</v>
      </c>
      <c r="T3010" s="3">
        <f>+MAX(CEILING(Tabella2026[[#This Row],[preDEF1]],1),1)</f>
        <v>51</v>
      </c>
      <c r="U3010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3010" s="21">
        <f>+Tabella2026[[#This Row],[DEF - n. card]]*(PLAFOND/N_TESSERE)</f>
        <v>25000</v>
      </c>
      <c r="W3010" s="18"/>
    </row>
    <row r="3011" spans="2:23" x14ac:dyDescent="0.25">
      <c r="B3011" s="1" t="s">
        <v>6021</v>
      </c>
      <c r="C3011" s="2">
        <v>57025</v>
      </c>
      <c r="D3011" s="1" t="s">
        <v>6022</v>
      </c>
      <c r="E3011" s="1" t="s">
        <v>8</v>
      </c>
      <c r="F3011" s="1" t="s">
        <v>377</v>
      </c>
      <c r="G3011" s="1" t="s">
        <v>4778</v>
      </c>
      <c r="H3011" s="1" t="s">
        <v>15834</v>
      </c>
      <c r="I3011" s="5">
        <v>3670</v>
      </c>
      <c r="J3011" s="5">
        <v>62451506</v>
      </c>
      <c r="K3011" s="3">
        <f>+Tabella2026[[#This Row],[POP_2024]]/SUM(Tabella2026[POP_2024])</f>
        <v>6.2263052609191753E-5</v>
      </c>
      <c r="L3011" s="3">
        <f>+Tabella2026[[#This Row],[INCIDENZA POPOLAZIONE]]*(PLAFOND/2)</f>
        <v>18330.195990856595</v>
      </c>
      <c r="M3011" s="3">
        <f>+IFERROR(Tabella2026[[#This Row],[reddito_2024]]/Tabella2026[[#This Row],[POP_2024]],"")</f>
        <v>17016.759128065394</v>
      </c>
      <c r="N3011" s="3">
        <f>+IF(Tabella2026[[#This Row],[REDDITO COMPLESSIVO PROCAPITE]]&lt;media_aggr_reddito_pc,(media_aggr_reddito_pc-Tabella2026[[#This Row],[REDDITO COMPLESSIVO PROCAPITE]]),0)</f>
        <v>808.30693454334687</v>
      </c>
      <c r="O3011" s="3">
        <f>+Tabella2026[[#This Row],[DIFFERENZA REDDITO INFERIORE ALLA MEDIA DALLA MEDIA]]*Tabella2026[[#This Row],[POP_2024]]</f>
        <v>2966486.4497740832</v>
      </c>
      <c r="P3011" s="3">
        <f>+Tabella2026[[#This Row],[POPOLAZIONE PER DIFFERENZA ]]/SUM(Tabella2026[[POPOLAZIONE PER DIFFERENZA ]])</f>
        <v>2.6318136939637297E-5</v>
      </c>
      <c r="Q3011" s="3">
        <f>+Tabella2026[[#This Row],[INCIDENZA POPOLAZIONE PER DIFFERENZA]]*(PLAFOND-SUM(Tabella2026[CONTRIBUTO SULLA BASE DELLA POPOLAZIONE]))</f>
        <v>7748.0397764265472</v>
      </c>
      <c r="R3011" s="3">
        <f>+Tabella2026[[#This Row],[CONTRIBUTO SULLA BASE DELLA POPOLAZIONE]]+Tabella2026[[#This Row],[CONTRIBUTO SULLA BASE DEL REDDITO]]</f>
        <v>26078.235767283142</v>
      </c>
      <c r="S3011" s="3">
        <f>+Tabella2026[[#This Row],[CONTRIBUTO TOTALE]]/(PLAFOND/N_TESSERE)</f>
        <v>52.156471534566286</v>
      </c>
      <c r="T3011" s="3">
        <f>+MAX(CEILING(Tabella2026[[#This Row],[preDEF1]],1),1)</f>
        <v>53</v>
      </c>
      <c r="U3011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3011" s="21">
        <f>+Tabella2026[[#This Row],[DEF - n. card]]*(PLAFOND/N_TESSERE)</f>
        <v>26000</v>
      </c>
      <c r="W3011" s="18"/>
    </row>
    <row r="3012" spans="2:23" x14ac:dyDescent="0.25">
      <c r="B3012" s="1" t="s">
        <v>5973</v>
      </c>
      <c r="C3012" s="2">
        <v>80081</v>
      </c>
      <c r="D3012" s="1" t="s">
        <v>5974</v>
      </c>
      <c r="E3012" s="1" t="s">
        <v>61</v>
      </c>
      <c r="F3012" s="1" t="s">
        <v>62</v>
      </c>
      <c r="G3012" s="1" t="s">
        <v>4778</v>
      </c>
      <c r="H3012" s="1" t="s">
        <v>15836</v>
      </c>
      <c r="I3012" s="5">
        <v>3669</v>
      </c>
      <c r="J3012" s="5">
        <v>38695424</v>
      </c>
      <c r="K3012" s="3">
        <f>+Tabella2026[[#This Row],[POP_2024]]/SUM(Tabella2026[POP_2024])</f>
        <v>6.224608719976145E-5</v>
      </c>
      <c r="L3012" s="3">
        <f>+Tabella2026[[#This Row],[INCIDENZA POPOLAZIONE]]*(PLAFOND/2)</f>
        <v>18325.20138704437</v>
      </c>
      <c r="M3012" s="3">
        <f>+IFERROR(Tabella2026[[#This Row],[reddito_2024]]/Tabella2026[[#This Row],[POP_2024]],"")</f>
        <v>10546.585990733171</v>
      </c>
      <c r="N3012" s="3">
        <f>+IF(Tabella2026[[#This Row],[REDDITO COMPLESSIVO PROCAPITE]]&lt;media_aggr_reddito_pc,(media_aggr_reddito_pc-Tabella2026[[#This Row],[REDDITO COMPLESSIVO PROCAPITE]]),0)</f>
        <v>7278.4800718755705</v>
      </c>
      <c r="O3012" s="3">
        <f>+Tabella2026[[#This Row],[DIFFERENZA REDDITO INFERIORE ALLA MEDIA DALLA MEDIA]]*Tabella2026[[#This Row],[POP_2024]]</f>
        <v>26704743.383711468</v>
      </c>
      <c r="P3012" s="3">
        <f>+Tabella2026[[#This Row],[POPOLAZIONE PER DIFFERENZA ]]/SUM(Tabella2026[[POPOLAZIONE PER DIFFERENZA ]])</f>
        <v>2.3691970457640743E-4</v>
      </c>
      <c r="Q3012" s="3">
        <f>+Tabella2026[[#This Row],[INCIDENZA POPOLAZIONE PER DIFFERENZA]]*(PLAFOND-SUM(Tabella2026[CONTRIBUTO SULLA BASE DELLA POPOLAZIONE]))</f>
        <v>69748.983337516198</v>
      </c>
      <c r="R3012" s="3">
        <f>+Tabella2026[[#This Row],[CONTRIBUTO SULLA BASE DELLA POPOLAZIONE]]+Tabella2026[[#This Row],[CONTRIBUTO SULLA BASE DEL REDDITO]]</f>
        <v>88074.18472456056</v>
      </c>
      <c r="S3012" s="3">
        <f>+Tabella2026[[#This Row],[CONTRIBUTO TOTALE]]/(PLAFOND/N_TESSERE)</f>
        <v>176.14836944912113</v>
      </c>
      <c r="T3012" s="3">
        <f>+MAX(CEILING(Tabella2026[[#This Row],[preDEF1]],1),1)</f>
        <v>177</v>
      </c>
      <c r="U3012" s="9">
        <f xml:space="preserve"> IF(ROW(Tabella2026[[#This Row],[preDEF2]]) - ROW(Tabella2026[[#Headers],[preDEF2]])&lt;=ABS(SUM(Tabella2026[preDEF2])-N_TESSERE),Tabella2026[[#This Row],[preDEF2]]-1,Tabella2026[[#This Row],[preDEF2]])</f>
        <v>176</v>
      </c>
      <c r="V3012" s="21">
        <f>+Tabella2026[[#This Row],[DEF - n. card]]*(PLAFOND/N_TESSERE)</f>
        <v>88000</v>
      </c>
      <c r="W3012" s="18"/>
    </row>
    <row r="3013" spans="2:23" x14ac:dyDescent="0.25">
      <c r="B3013" s="1" t="s">
        <v>6003</v>
      </c>
      <c r="C3013" s="2">
        <v>83092</v>
      </c>
      <c r="D3013" s="1" t="s">
        <v>6004</v>
      </c>
      <c r="E3013" s="1" t="s">
        <v>21</v>
      </c>
      <c r="F3013" s="1" t="s">
        <v>42</v>
      </c>
      <c r="G3013" s="1" t="s">
        <v>4778</v>
      </c>
      <c r="H3013" s="1" t="s">
        <v>15836</v>
      </c>
      <c r="I3013" s="5">
        <v>3666</v>
      </c>
      <c r="J3013" s="5">
        <v>46823064</v>
      </c>
      <c r="K3013" s="3">
        <f>+Tabella2026[[#This Row],[POP_2024]]/SUM(Tabella2026[POP_2024])</f>
        <v>6.2195190971470554E-5</v>
      </c>
      <c r="L3013" s="3">
        <f>+Tabella2026[[#This Row],[INCIDENZA POPOLAZIONE]]*(PLAFOND/2)</f>
        <v>18310.217575607701</v>
      </c>
      <c r="M3013" s="3">
        <f>+IFERROR(Tabella2026[[#This Row],[reddito_2024]]/Tabella2026[[#This Row],[POP_2024]],"")</f>
        <v>12772.248772504092</v>
      </c>
      <c r="N3013" s="3">
        <f>+IF(Tabella2026[[#This Row],[REDDITO COMPLESSIVO PROCAPITE]]&lt;media_aggr_reddito_pc,(media_aggr_reddito_pc-Tabella2026[[#This Row],[REDDITO COMPLESSIVO PROCAPITE]]),0)</f>
        <v>5052.8172901046491</v>
      </c>
      <c r="O3013" s="3">
        <f>+Tabella2026[[#This Row],[DIFFERENZA REDDITO INFERIORE ALLA MEDIA DALLA MEDIA]]*Tabella2026[[#This Row],[POP_2024]]</f>
        <v>18523628.185523644</v>
      </c>
      <c r="P3013" s="3">
        <f>+Tabella2026[[#This Row],[POPOLAZIONE PER DIFFERENZA ]]/SUM(Tabella2026[[POPOLAZIONE PER DIFFERENZA ]])</f>
        <v>1.6433831452109386E-4</v>
      </c>
      <c r="Q3013" s="3">
        <f>+Tabella2026[[#This Row],[INCIDENZA POPOLAZIONE PER DIFFERENZA]]*(PLAFOND-SUM(Tabella2026[CONTRIBUTO SULLA BASE DELLA POPOLAZIONE]))</f>
        <v>48381.076541274335</v>
      </c>
      <c r="R3013" s="3">
        <f>+Tabella2026[[#This Row],[CONTRIBUTO SULLA BASE DELLA POPOLAZIONE]]+Tabella2026[[#This Row],[CONTRIBUTO SULLA BASE DEL REDDITO]]</f>
        <v>66691.29411688204</v>
      </c>
      <c r="S3013" s="3">
        <f>+Tabella2026[[#This Row],[CONTRIBUTO TOTALE]]/(PLAFOND/N_TESSERE)</f>
        <v>133.38258823376407</v>
      </c>
      <c r="T3013" s="3">
        <f>+MAX(CEILING(Tabella2026[[#This Row],[preDEF1]],1),1)</f>
        <v>134</v>
      </c>
      <c r="U3013" s="9">
        <f xml:space="preserve"> IF(ROW(Tabella2026[[#This Row],[preDEF2]]) - ROW(Tabella2026[[#Headers],[preDEF2]])&lt;=ABS(SUM(Tabella2026[preDEF2])-N_TESSERE),Tabella2026[[#This Row],[preDEF2]]-1,Tabella2026[[#This Row],[preDEF2]])</f>
        <v>133</v>
      </c>
      <c r="V3013" s="21">
        <f>+Tabella2026[[#This Row],[DEF - n. card]]*(PLAFOND/N_TESSERE)</f>
        <v>66500</v>
      </c>
      <c r="W3013" s="18"/>
    </row>
    <row r="3014" spans="2:23" x14ac:dyDescent="0.25">
      <c r="B3014" s="1" t="s">
        <v>6087</v>
      </c>
      <c r="C3014" s="2">
        <v>4019</v>
      </c>
      <c r="D3014" s="1" t="s">
        <v>6088</v>
      </c>
      <c r="E3014" s="1" t="s">
        <v>18</v>
      </c>
      <c r="F3014" s="1" t="s">
        <v>263</v>
      </c>
      <c r="G3014" s="1" t="s">
        <v>4778</v>
      </c>
      <c r="H3014" s="1" t="s">
        <v>15835</v>
      </c>
      <c r="I3014" s="5">
        <v>3663</v>
      </c>
      <c r="J3014" s="5">
        <v>68425701</v>
      </c>
      <c r="K3014" s="3">
        <f>+Tabella2026[[#This Row],[POP_2024]]/SUM(Tabella2026[POP_2024])</f>
        <v>6.2144294743179672E-5</v>
      </c>
      <c r="L3014" s="3">
        <f>+Tabella2026[[#This Row],[INCIDENZA POPOLAZIONE]]*(PLAFOND/2)</f>
        <v>18295.233764171036</v>
      </c>
      <c r="M3014" s="3">
        <f>+IFERROR(Tabella2026[[#This Row],[reddito_2024]]/Tabella2026[[#This Row],[POP_2024]],"")</f>
        <v>18680.235053235054</v>
      </c>
      <c r="N3014" s="3">
        <f>+IF(Tabella2026[[#This Row],[REDDITO COMPLESSIVO PROCAPITE]]&lt;media_aggr_reddito_pc,(media_aggr_reddito_pc-Tabella2026[[#This Row],[REDDITO COMPLESSIVO PROCAPITE]]),0)</f>
        <v>0</v>
      </c>
      <c r="O3014" s="3">
        <f>+Tabella2026[[#This Row],[DIFFERENZA REDDITO INFERIORE ALLA MEDIA DALLA MEDIA]]*Tabella2026[[#This Row],[POP_2024]]</f>
        <v>0</v>
      </c>
      <c r="P3014" s="3">
        <f>+Tabella2026[[#This Row],[POPOLAZIONE PER DIFFERENZA ]]/SUM(Tabella2026[[POPOLAZIONE PER DIFFERENZA ]])</f>
        <v>0</v>
      </c>
      <c r="Q3014" s="3">
        <f>+Tabella2026[[#This Row],[INCIDENZA POPOLAZIONE PER DIFFERENZA]]*(PLAFOND-SUM(Tabella2026[CONTRIBUTO SULLA BASE DELLA POPOLAZIONE]))</f>
        <v>0</v>
      </c>
      <c r="R3014" s="3">
        <f>+Tabella2026[[#This Row],[CONTRIBUTO SULLA BASE DELLA POPOLAZIONE]]+Tabella2026[[#This Row],[CONTRIBUTO SULLA BASE DEL REDDITO]]</f>
        <v>18295.233764171036</v>
      </c>
      <c r="S3014" s="3">
        <f>+Tabella2026[[#This Row],[CONTRIBUTO TOTALE]]/(PLAFOND/N_TESSERE)</f>
        <v>36.590467528342074</v>
      </c>
      <c r="T3014" s="3">
        <f>+MAX(CEILING(Tabella2026[[#This Row],[preDEF1]],1),1)</f>
        <v>37</v>
      </c>
      <c r="U3014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14" s="21">
        <f>+Tabella2026[[#This Row],[DEF - n. card]]*(PLAFOND/N_TESSERE)</f>
        <v>18000</v>
      </c>
      <c r="W3014" s="18"/>
    </row>
    <row r="3015" spans="2:23" x14ac:dyDescent="0.25">
      <c r="B3015" s="1" t="s">
        <v>6123</v>
      </c>
      <c r="C3015" s="2">
        <v>44014</v>
      </c>
      <c r="D3015" s="1" t="s">
        <v>6124</v>
      </c>
      <c r="E3015" s="1" t="s">
        <v>117</v>
      </c>
      <c r="F3015" s="1" t="s">
        <v>360</v>
      </c>
      <c r="G3015" s="1" t="s">
        <v>4778</v>
      </c>
      <c r="H3015" s="1" t="s">
        <v>15834</v>
      </c>
      <c r="I3015" s="5">
        <v>3663</v>
      </c>
      <c r="J3015" s="5">
        <v>60035141</v>
      </c>
      <c r="K3015" s="3">
        <f>+Tabella2026[[#This Row],[POP_2024]]/SUM(Tabella2026[POP_2024])</f>
        <v>6.2144294743179672E-5</v>
      </c>
      <c r="L3015" s="3">
        <f>+Tabella2026[[#This Row],[INCIDENZA POPOLAZIONE]]*(PLAFOND/2)</f>
        <v>18295.233764171036</v>
      </c>
      <c r="M3015" s="3">
        <f>+IFERROR(Tabella2026[[#This Row],[reddito_2024]]/Tabella2026[[#This Row],[POP_2024]],"")</f>
        <v>16389.609882609882</v>
      </c>
      <c r="N3015" s="3">
        <f>+IF(Tabella2026[[#This Row],[REDDITO COMPLESSIVO PROCAPITE]]&lt;media_aggr_reddito_pc,(media_aggr_reddito_pc-Tabella2026[[#This Row],[REDDITO COMPLESSIVO PROCAPITE]]),0)</f>
        <v>1435.4561799988587</v>
      </c>
      <c r="O3015" s="3">
        <f>+Tabella2026[[#This Row],[DIFFERENZA REDDITO INFERIORE ALLA MEDIA DALLA MEDIA]]*Tabella2026[[#This Row],[POP_2024]]</f>
        <v>5258075.9873358198</v>
      </c>
      <c r="P3015" s="3">
        <f>+Tabella2026[[#This Row],[POPOLAZIONE PER DIFFERENZA ]]/SUM(Tabella2026[[POPOLAZIONE PER DIFFERENZA ]])</f>
        <v>4.6648709244655883E-5</v>
      </c>
      <c r="Q3015" s="3">
        <f>+Tabella2026[[#This Row],[INCIDENZA POPOLAZIONE PER DIFFERENZA]]*(PLAFOND-SUM(Tabella2026[CONTRIBUTO SULLA BASE DELLA POPOLAZIONE]))</f>
        <v>13733.345015094814</v>
      </c>
      <c r="R3015" s="3">
        <f>+Tabella2026[[#This Row],[CONTRIBUTO SULLA BASE DELLA POPOLAZIONE]]+Tabella2026[[#This Row],[CONTRIBUTO SULLA BASE DEL REDDITO]]</f>
        <v>32028.578779265852</v>
      </c>
      <c r="S3015" s="3">
        <f>+Tabella2026[[#This Row],[CONTRIBUTO TOTALE]]/(PLAFOND/N_TESSERE)</f>
        <v>64.057157558531699</v>
      </c>
      <c r="T3015" s="3">
        <f>+MAX(CEILING(Tabella2026[[#This Row],[preDEF1]],1),1)</f>
        <v>65</v>
      </c>
      <c r="U3015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3015" s="21">
        <f>+Tabella2026[[#This Row],[DEF - n. card]]*(PLAFOND/N_TESSERE)</f>
        <v>32000</v>
      </c>
      <c r="W3015" s="18"/>
    </row>
    <row r="3016" spans="2:23" x14ac:dyDescent="0.25">
      <c r="B3016" s="1" t="s">
        <v>5885</v>
      </c>
      <c r="C3016" s="2">
        <v>81010</v>
      </c>
      <c r="D3016" s="1" t="s">
        <v>5886</v>
      </c>
      <c r="E3016" s="1" t="s">
        <v>21</v>
      </c>
      <c r="F3016" s="1" t="s">
        <v>166</v>
      </c>
      <c r="G3016" s="1" t="s">
        <v>4778</v>
      </c>
      <c r="H3016" s="1" t="s">
        <v>15836</v>
      </c>
      <c r="I3016" s="5">
        <v>3661</v>
      </c>
      <c r="J3016" s="5">
        <v>48966487</v>
      </c>
      <c r="K3016" s="3">
        <f>+Tabella2026[[#This Row],[POP_2024]]/SUM(Tabella2026[POP_2024])</f>
        <v>6.2110363924319079E-5</v>
      </c>
      <c r="L3016" s="3">
        <f>+Tabella2026[[#This Row],[INCIDENZA POPOLAZIONE]]*(PLAFOND/2)</f>
        <v>18285.244556546593</v>
      </c>
      <c r="M3016" s="3">
        <f>+IFERROR(Tabella2026[[#This Row],[reddito_2024]]/Tabella2026[[#This Row],[POP_2024]],"")</f>
        <v>13375.16716744059</v>
      </c>
      <c r="N3016" s="3">
        <f>+IF(Tabella2026[[#This Row],[REDDITO COMPLESSIVO PROCAPITE]]&lt;media_aggr_reddito_pc,(media_aggr_reddito_pc-Tabella2026[[#This Row],[REDDITO COMPLESSIVO PROCAPITE]]),0)</f>
        <v>4449.8988951681513</v>
      </c>
      <c r="O3016" s="3">
        <f>+Tabella2026[[#This Row],[DIFFERENZA REDDITO INFERIORE ALLA MEDIA DALLA MEDIA]]*Tabella2026[[#This Row],[POP_2024]]</f>
        <v>16291079.855210602</v>
      </c>
      <c r="P3016" s="3">
        <f>+Tabella2026[[#This Row],[POPOLAZIONE PER DIFFERENZA ]]/SUM(Tabella2026[[POPOLAZIONE PER DIFFERENZA ]])</f>
        <v>1.4453154524156052E-4</v>
      </c>
      <c r="Q3016" s="3">
        <f>+Tabella2026[[#This Row],[INCIDENZA POPOLAZIONE PER DIFFERENZA]]*(PLAFOND-SUM(Tabella2026[CONTRIBUTO SULLA BASE DELLA POPOLAZIONE]))</f>
        <v>42549.978520456658</v>
      </c>
      <c r="R3016" s="3">
        <f>+Tabella2026[[#This Row],[CONTRIBUTO SULLA BASE DELLA POPOLAZIONE]]+Tabella2026[[#This Row],[CONTRIBUTO SULLA BASE DEL REDDITO]]</f>
        <v>60835.223077003247</v>
      </c>
      <c r="S3016" s="3">
        <f>+Tabella2026[[#This Row],[CONTRIBUTO TOTALE]]/(PLAFOND/N_TESSERE)</f>
        <v>121.6704461540065</v>
      </c>
      <c r="T3016" s="3">
        <f>+MAX(CEILING(Tabella2026[[#This Row],[preDEF1]],1),1)</f>
        <v>122</v>
      </c>
      <c r="U3016" s="9">
        <f xml:space="preserve"> IF(ROW(Tabella2026[[#This Row],[preDEF2]]) - ROW(Tabella2026[[#Headers],[preDEF2]])&lt;=ABS(SUM(Tabella2026[preDEF2])-N_TESSERE),Tabella2026[[#This Row],[preDEF2]]-1,Tabella2026[[#This Row],[preDEF2]])</f>
        <v>121</v>
      </c>
      <c r="V3016" s="21">
        <f>+Tabella2026[[#This Row],[DEF - n. card]]*(PLAFOND/N_TESSERE)</f>
        <v>60500</v>
      </c>
      <c r="W3016" s="18"/>
    </row>
    <row r="3017" spans="2:23" x14ac:dyDescent="0.25">
      <c r="B3017" s="1" t="s">
        <v>6181</v>
      </c>
      <c r="C3017" s="2">
        <v>18004</v>
      </c>
      <c r="D3017" s="1" t="s">
        <v>6182</v>
      </c>
      <c r="E3017" s="1" t="s">
        <v>12</v>
      </c>
      <c r="F3017" s="1" t="s">
        <v>195</v>
      </c>
      <c r="G3017" s="1" t="s">
        <v>4778</v>
      </c>
      <c r="H3017" s="1" t="s">
        <v>15835</v>
      </c>
      <c r="I3017" s="5">
        <v>3652</v>
      </c>
      <c r="J3017" s="5">
        <v>68728792</v>
      </c>
      <c r="K3017" s="3">
        <f>+Tabella2026[[#This Row],[POP_2024]]/SUM(Tabella2026[POP_2024])</f>
        <v>6.1957675239446392E-5</v>
      </c>
      <c r="L3017" s="3">
        <f>+Tabella2026[[#This Row],[INCIDENZA POPOLAZIONE]]*(PLAFOND/2)</f>
        <v>18240.293122236588</v>
      </c>
      <c r="M3017" s="3">
        <f>+IFERROR(Tabella2026[[#This Row],[reddito_2024]]/Tabella2026[[#This Row],[POP_2024]],"")</f>
        <v>18819.493975903613</v>
      </c>
      <c r="N3017" s="3">
        <f>+IF(Tabella2026[[#This Row],[REDDITO COMPLESSIVO PROCAPITE]]&lt;media_aggr_reddito_pc,(media_aggr_reddito_pc-Tabella2026[[#This Row],[REDDITO COMPLESSIVO PROCAPITE]]),0)</f>
        <v>0</v>
      </c>
      <c r="O3017" s="3">
        <f>+Tabella2026[[#This Row],[DIFFERENZA REDDITO INFERIORE ALLA MEDIA DALLA MEDIA]]*Tabella2026[[#This Row],[POP_2024]]</f>
        <v>0</v>
      </c>
      <c r="P3017" s="3">
        <f>+Tabella2026[[#This Row],[POPOLAZIONE PER DIFFERENZA ]]/SUM(Tabella2026[[POPOLAZIONE PER DIFFERENZA ]])</f>
        <v>0</v>
      </c>
      <c r="Q3017" s="3">
        <f>+Tabella2026[[#This Row],[INCIDENZA POPOLAZIONE PER DIFFERENZA]]*(PLAFOND-SUM(Tabella2026[CONTRIBUTO SULLA BASE DELLA POPOLAZIONE]))</f>
        <v>0</v>
      </c>
      <c r="R3017" s="3">
        <f>+Tabella2026[[#This Row],[CONTRIBUTO SULLA BASE DELLA POPOLAZIONE]]+Tabella2026[[#This Row],[CONTRIBUTO SULLA BASE DEL REDDITO]]</f>
        <v>18240.293122236588</v>
      </c>
      <c r="S3017" s="3">
        <f>+Tabella2026[[#This Row],[CONTRIBUTO TOTALE]]/(PLAFOND/N_TESSERE)</f>
        <v>36.480586244473173</v>
      </c>
      <c r="T3017" s="3">
        <f>+MAX(CEILING(Tabella2026[[#This Row],[preDEF1]],1),1)</f>
        <v>37</v>
      </c>
      <c r="U3017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17" s="21">
        <f>+Tabella2026[[#This Row],[DEF - n. card]]*(PLAFOND/N_TESSERE)</f>
        <v>18000</v>
      </c>
      <c r="W3017" s="18"/>
    </row>
    <row r="3018" spans="2:23" x14ac:dyDescent="0.25">
      <c r="B3018" s="1" t="s">
        <v>6009</v>
      </c>
      <c r="C3018" s="2">
        <v>65140</v>
      </c>
      <c r="D3018" s="1" t="s">
        <v>6010</v>
      </c>
      <c r="E3018" s="1" t="s">
        <v>15</v>
      </c>
      <c r="F3018" s="1" t="s">
        <v>82</v>
      </c>
      <c r="G3018" s="1" t="s">
        <v>4778</v>
      </c>
      <c r="H3018" s="1" t="s">
        <v>15836</v>
      </c>
      <c r="I3018" s="5">
        <v>3651</v>
      </c>
      <c r="J3018" s="5">
        <v>40715325</v>
      </c>
      <c r="K3018" s="3">
        <f>+Tabella2026[[#This Row],[POP_2024]]/SUM(Tabella2026[POP_2024])</f>
        <v>6.1940709830016102E-5</v>
      </c>
      <c r="L3018" s="3">
        <f>+Tabella2026[[#This Row],[INCIDENZA POPOLAZIONE]]*(PLAFOND/2)</f>
        <v>18235.298518424366</v>
      </c>
      <c r="M3018" s="3">
        <f>+IFERROR(Tabella2026[[#This Row],[reddito_2024]]/Tabella2026[[#This Row],[POP_2024]],"")</f>
        <v>11151.828266228431</v>
      </c>
      <c r="N3018" s="3">
        <f>+IF(Tabella2026[[#This Row],[REDDITO COMPLESSIVO PROCAPITE]]&lt;media_aggr_reddito_pc,(media_aggr_reddito_pc-Tabella2026[[#This Row],[REDDITO COMPLESSIVO PROCAPITE]]),0)</f>
        <v>6673.2377963803101</v>
      </c>
      <c r="O3018" s="3">
        <f>+Tabella2026[[#This Row],[DIFFERENZA REDDITO INFERIORE ALLA MEDIA DALLA MEDIA]]*Tabella2026[[#This Row],[POP_2024]]</f>
        <v>24363991.194584511</v>
      </c>
      <c r="P3018" s="3">
        <f>+Tabella2026[[#This Row],[POPOLAZIONE PER DIFFERENZA ]]/SUM(Tabella2026[[POPOLAZIONE PER DIFFERENZA ]])</f>
        <v>2.161529700241931E-4</v>
      </c>
      <c r="Q3018" s="3">
        <f>+Tabella2026[[#This Row],[INCIDENZA POPOLAZIONE PER DIFFERENZA]]*(PLAFOND-SUM(Tabella2026[CONTRIBUTO SULLA BASE DELLA POPOLAZIONE]))</f>
        <v>63635.272260395192</v>
      </c>
      <c r="R3018" s="3">
        <f>+Tabella2026[[#This Row],[CONTRIBUTO SULLA BASE DELLA POPOLAZIONE]]+Tabella2026[[#This Row],[CONTRIBUTO SULLA BASE DEL REDDITO]]</f>
        <v>81870.570778819558</v>
      </c>
      <c r="S3018" s="3">
        <f>+Tabella2026[[#This Row],[CONTRIBUTO TOTALE]]/(PLAFOND/N_TESSERE)</f>
        <v>163.74114155763911</v>
      </c>
      <c r="T3018" s="3">
        <f>+MAX(CEILING(Tabella2026[[#This Row],[preDEF1]],1),1)</f>
        <v>164</v>
      </c>
      <c r="U3018" s="9">
        <f xml:space="preserve"> IF(ROW(Tabella2026[[#This Row],[preDEF2]]) - ROW(Tabella2026[[#Headers],[preDEF2]])&lt;=ABS(SUM(Tabella2026[preDEF2])-N_TESSERE),Tabella2026[[#This Row],[preDEF2]]-1,Tabella2026[[#This Row],[preDEF2]])</f>
        <v>163</v>
      </c>
      <c r="V3018" s="21">
        <f>+Tabella2026[[#This Row],[DEF - n. card]]*(PLAFOND/N_TESSERE)</f>
        <v>81500</v>
      </c>
      <c r="W3018" s="18"/>
    </row>
    <row r="3019" spans="2:23" x14ac:dyDescent="0.25">
      <c r="B3019" s="1" t="s">
        <v>5927</v>
      </c>
      <c r="C3019" s="2">
        <v>66069</v>
      </c>
      <c r="D3019" s="1" t="s">
        <v>5928</v>
      </c>
      <c r="E3019" s="1" t="s">
        <v>96</v>
      </c>
      <c r="F3019" s="1" t="s">
        <v>201</v>
      </c>
      <c r="G3019" s="1" t="s">
        <v>4778</v>
      </c>
      <c r="H3019" s="1" t="s">
        <v>15836</v>
      </c>
      <c r="I3019" s="5">
        <v>3648</v>
      </c>
      <c r="J3019" s="5">
        <v>58869060</v>
      </c>
      <c r="K3019" s="3">
        <f>+Tabella2026[[#This Row],[POP_2024]]/SUM(Tabella2026[POP_2024])</f>
        <v>6.1889813601725206E-5</v>
      </c>
      <c r="L3019" s="3">
        <f>+Tabella2026[[#This Row],[INCIDENZA POPOLAZIONE]]*(PLAFOND/2)</f>
        <v>18220.314706987698</v>
      </c>
      <c r="M3019" s="3">
        <f>+IFERROR(Tabella2026[[#This Row],[reddito_2024]]/Tabella2026[[#This Row],[POP_2024]],"")</f>
        <v>16137.35197368421</v>
      </c>
      <c r="N3019" s="3">
        <f>+IF(Tabella2026[[#This Row],[REDDITO COMPLESSIVO PROCAPITE]]&lt;media_aggr_reddito_pc,(media_aggr_reddito_pc-Tabella2026[[#This Row],[REDDITO COMPLESSIVO PROCAPITE]]),0)</f>
        <v>1687.7140889245311</v>
      </c>
      <c r="O3019" s="3">
        <f>+Tabella2026[[#This Row],[DIFFERENZA REDDITO INFERIORE ALLA MEDIA DALLA MEDIA]]*Tabella2026[[#This Row],[POP_2024]]</f>
        <v>6156780.9963966897</v>
      </c>
      <c r="P3019" s="3">
        <f>+Tabella2026[[#This Row],[POPOLAZIONE PER DIFFERENZA ]]/SUM(Tabella2026[[POPOLAZIONE PER DIFFERENZA ]])</f>
        <v>5.4621859264809598E-5</v>
      </c>
      <c r="Q3019" s="3">
        <f>+Tabella2026[[#This Row],[INCIDENZA POPOLAZIONE PER DIFFERENZA]]*(PLAFOND-SUM(Tabella2026[CONTRIBUTO SULLA BASE DELLA POPOLAZIONE]))</f>
        <v>16080.634401165562</v>
      </c>
      <c r="R3019" s="3">
        <f>+Tabella2026[[#This Row],[CONTRIBUTO SULLA BASE DELLA POPOLAZIONE]]+Tabella2026[[#This Row],[CONTRIBUTO SULLA BASE DEL REDDITO]]</f>
        <v>34300.949108153261</v>
      </c>
      <c r="S3019" s="3">
        <f>+Tabella2026[[#This Row],[CONTRIBUTO TOTALE]]/(PLAFOND/N_TESSERE)</f>
        <v>68.601898216306523</v>
      </c>
      <c r="T3019" s="3">
        <f>+MAX(CEILING(Tabella2026[[#This Row],[preDEF1]],1),1)</f>
        <v>69</v>
      </c>
      <c r="U3019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3019" s="21">
        <f>+Tabella2026[[#This Row],[DEF - n. card]]*(PLAFOND/N_TESSERE)</f>
        <v>34000</v>
      </c>
      <c r="W3019" s="18"/>
    </row>
    <row r="3020" spans="2:23" x14ac:dyDescent="0.25">
      <c r="B3020" s="1" t="s">
        <v>6065</v>
      </c>
      <c r="C3020" s="2">
        <v>15014</v>
      </c>
      <c r="D3020" s="1" t="s">
        <v>6066</v>
      </c>
      <c r="E3020" s="1" t="s">
        <v>12</v>
      </c>
      <c r="F3020" s="1" t="s">
        <v>11</v>
      </c>
      <c r="G3020" s="1" t="s">
        <v>4778</v>
      </c>
      <c r="H3020" s="1" t="s">
        <v>15835</v>
      </c>
      <c r="I3020" s="5">
        <v>3643</v>
      </c>
      <c r="J3020" s="5">
        <v>74182534</v>
      </c>
      <c r="K3020" s="3">
        <f>+Tabella2026[[#This Row],[POP_2024]]/SUM(Tabella2026[POP_2024])</f>
        <v>6.1804986554573718E-5</v>
      </c>
      <c r="L3020" s="3">
        <f>+Tabella2026[[#This Row],[INCIDENZA POPOLAZIONE]]*(PLAFOND/2)</f>
        <v>18195.341687926586</v>
      </c>
      <c r="M3020" s="3">
        <f>+IFERROR(Tabella2026[[#This Row],[reddito_2024]]/Tabella2026[[#This Row],[POP_2024]],"")</f>
        <v>20363.034312379907</v>
      </c>
      <c r="N3020" s="3">
        <f>+IF(Tabella2026[[#This Row],[REDDITO COMPLESSIVO PROCAPITE]]&lt;media_aggr_reddito_pc,(media_aggr_reddito_pc-Tabella2026[[#This Row],[REDDITO COMPLESSIVO PROCAPITE]]),0)</f>
        <v>0</v>
      </c>
      <c r="O3020" s="3">
        <f>+Tabella2026[[#This Row],[DIFFERENZA REDDITO INFERIORE ALLA MEDIA DALLA MEDIA]]*Tabella2026[[#This Row],[POP_2024]]</f>
        <v>0</v>
      </c>
      <c r="P3020" s="3">
        <f>+Tabella2026[[#This Row],[POPOLAZIONE PER DIFFERENZA ]]/SUM(Tabella2026[[POPOLAZIONE PER DIFFERENZA ]])</f>
        <v>0</v>
      </c>
      <c r="Q3020" s="3">
        <f>+Tabella2026[[#This Row],[INCIDENZA POPOLAZIONE PER DIFFERENZA]]*(PLAFOND-SUM(Tabella2026[CONTRIBUTO SULLA BASE DELLA POPOLAZIONE]))</f>
        <v>0</v>
      </c>
      <c r="R3020" s="3">
        <f>+Tabella2026[[#This Row],[CONTRIBUTO SULLA BASE DELLA POPOLAZIONE]]+Tabella2026[[#This Row],[CONTRIBUTO SULLA BASE DEL REDDITO]]</f>
        <v>18195.341687926586</v>
      </c>
      <c r="S3020" s="3">
        <f>+Tabella2026[[#This Row],[CONTRIBUTO TOTALE]]/(PLAFOND/N_TESSERE)</f>
        <v>36.390683375853172</v>
      </c>
      <c r="T3020" s="3">
        <f>+MAX(CEILING(Tabella2026[[#This Row],[preDEF1]],1),1)</f>
        <v>37</v>
      </c>
      <c r="U3020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20" s="21">
        <f>+Tabella2026[[#This Row],[DEF - n. card]]*(PLAFOND/N_TESSERE)</f>
        <v>18000</v>
      </c>
      <c r="W3020" s="18"/>
    </row>
    <row r="3021" spans="2:23" x14ac:dyDescent="0.25">
      <c r="B3021" s="1" t="s">
        <v>6079</v>
      </c>
      <c r="C3021" s="2">
        <v>5022</v>
      </c>
      <c r="D3021" s="1" t="s">
        <v>6080</v>
      </c>
      <c r="E3021" s="1" t="s">
        <v>18</v>
      </c>
      <c r="F3021" s="1" t="s">
        <v>182</v>
      </c>
      <c r="G3021" s="1" t="s">
        <v>4778</v>
      </c>
      <c r="H3021" s="1" t="s">
        <v>15835</v>
      </c>
      <c r="I3021" s="5">
        <v>3642</v>
      </c>
      <c r="J3021" s="5">
        <v>69567953</v>
      </c>
      <c r="K3021" s="3">
        <f>+Tabella2026[[#This Row],[POP_2024]]/SUM(Tabella2026[POP_2024])</f>
        <v>6.1788021145143415E-5</v>
      </c>
      <c r="L3021" s="3">
        <f>+Tabella2026[[#This Row],[INCIDENZA POPOLAZIONE]]*(PLAFOND/2)</f>
        <v>18190.347084114361</v>
      </c>
      <c r="M3021" s="3">
        <f>+IFERROR(Tabella2026[[#This Row],[reddito_2024]]/Tabella2026[[#This Row],[POP_2024]],"")</f>
        <v>19101.579626578801</v>
      </c>
      <c r="N3021" s="3">
        <f>+IF(Tabella2026[[#This Row],[REDDITO COMPLESSIVO PROCAPITE]]&lt;media_aggr_reddito_pc,(media_aggr_reddito_pc-Tabella2026[[#This Row],[REDDITO COMPLESSIVO PROCAPITE]]),0)</f>
        <v>0</v>
      </c>
      <c r="O3021" s="3">
        <f>+Tabella2026[[#This Row],[DIFFERENZA REDDITO INFERIORE ALLA MEDIA DALLA MEDIA]]*Tabella2026[[#This Row],[POP_2024]]</f>
        <v>0</v>
      </c>
      <c r="P3021" s="3">
        <f>+Tabella2026[[#This Row],[POPOLAZIONE PER DIFFERENZA ]]/SUM(Tabella2026[[POPOLAZIONE PER DIFFERENZA ]])</f>
        <v>0</v>
      </c>
      <c r="Q3021" s="3">
        <f>+Tabella2026[[#This Row],[INCIDENZA POPOLAZIONE PER DIFFERENZA]]*(PLAFOND-SUM(Tabella2026[CONTRIBUTO SULLA BASE DELLA POPOLAZIONE]))</f>
        <v>0</v>
      </c>
      <c r="R3021" s="3">
        <f>+Tabella2026[[#This Row],[CONTRIBUTO SULLA BASE DELLA POPOLAZIONE]]+Tabella2026[[#This Row],[CONTRIBUTO SULLA BASE DEL REDDITO]]</f>
        <v>18190.347084114361</v>
      </c>
      <c r="S3021" s="3">
        <f>+Tabella2026[[#This Row],[CONTRIBUTO TOTALE]]/(PLAFOND/N_TESSERE)</f>
        <v>36.380694168228722</v>
      </c>
      <c r="T3021" s="3">
        <f>+MAX(CEILING(Tabella2026[[#This Row],[preDEF1]],1),1)</f>
        <v>37</v>
      </c>
      <c r="U3021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21" s="21">
        <f>+Tabella2026[[#This Row],[DEF - n. card]]*(PLAFOND/N_TESSERE)</f>
        <v>18000</v>
      </c>
      <c r="W3021" s="18"/>
    </row>
    <row r="3022" spans="2:23" x14ac:dyDescent="0.25">
      <c r="B3022" s="1" t="s">
        <v>6139</v>
      </c>
      <c r="C3022" s="2">
        <v>21080</v>
      </c>
      <c r="D3022" s="1" t="s">
        <v>6140</v>
      </c>
      <c r="E3022" s="1" t="s">
        <v>99</v>
      </c>
      <c r="F3022" s="1" t="s">
        <v>110</v>
      </c>
      <c r="G3022" s="1" t="s">
        <v>4778</v>
      </c>
      <c r="H3022" s="1" t="s">
        <v>15835</v>
      </c>
      <c r="I3022" s="5">
        <v>3642</v>
      </c>
      <c r="J3022" s="5">
        <v>65478181</v>
      </c>
      <c r="K3022" s="3">
        <f>+Tabella2026[[#This Row],[POP_2024]]/SUM(Tabella2026[POP_2024])</f>
        <v>6.1788021145143415E-5</v>
      </c>
      <c r="L3022" s="3">
        <f>+Tabella2026[[#This Row],[INCIDENZA POPOLAZIONE]]*(PLAFOND/2)</f>
        <v>18190.347084114361</v>
      </c>
      <c r="M3022" s="3">
        <f>+IFERROR(Tabella2026[[#This Row],[reddito_2024]]/Tabella2026[[#This Row],[POP_2024]],"")</f>
        <v>17978.632894014278</v>
      </c>
      <c r="N3022" s="3">
        <f>+IF(Tabella2026[[#This Row],[REDDITO COMPLESSIVO PROCAPITE]]&lt;media_aggr_reddito_pc,(media_aggr_reddito_pc-Tabella2026[[#This Row],[REDDITO COMPLESSIVO PROCAPITE]]),0)</f>
        <v>0</v>
      </c>
      <c r="O3022" s="3">
        <f>+Tabella2026[[#This Row],[DIFFERENZA REDDITO INFERIORE ALLA MEDIA DALLA MEDIA]]*Tabella2026[[#This Row],[POP_2024]]</f>
        <v>0</v>
      </c>
      <c r="P3022" s="3">
        <f>+Tabella2026[[#This Row],[POPOLAZIONE PER DIFFERENZA ]]/SUM(Tabella2026[[POPOLAZIONE PER DIFFERENZA ]])</f>
        <v>0</v>
      </c>
      <c r="Q3022" s="3">
        <f>+Tabella2026[[#This Row],[INCIDENZA POPOLAZIONE PER DIFFERENZA]]*(PLAFOND-SUM(Tabella2026[CONTRIBUTO SULLA BASE DELLA POPOLAZIONE]))</f>
        <v>0</v>
      </c>
      <c r="R3022" s="3">
        <f>+Tabella2026[[#This Row],[CONTRIBUTO SULLA BASE DELLA POPOLAZIONE]]+Tabella2026[[#This Row],[CONTRIBUTO SULLA BASE DEL REDDITO]]</f>
        <v>18190.347084114361</v>
      </c>
      <c r="S3022" s="3">
        <f>+Tabella2026[[#This Row],[CONTRIBUTO TOTALE]]/(PLAFOND/N_TESSERE)</f>
        <v>36.380694168228722</v>
      </c>
      <c r="T3022" s="3">
        <f>+MAX(CEILING(Tabella2026[[#This Row],[preDEF1]],1),1)</f>
        <v>37</v>
      </c>
      <c r="U3022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22" s="21">
        <f>+Tabella2026[[#This Row],[DEF - n. card]]*(PLAFOND/N_TESSERE)</f>
        <v>18000</v>
      </c>
      <c r="W3022" s="18"/>
    </row>
    <row r="3023" spans="2:23" x14ac:dyDescent="0.25">
      <c r="B3023" s="1" t="s">
        <v>6029</v>
      </c>
      <c r="C3023" s="2">
        <v>75015</v>
      </c>
      <c r="D3023" s="1" t="s">
        <v>6030</v>
      </c>
      <c r="E3023" s="1" t="s">
        <v>33</v>
      </c>
      <c r="F3023" s="1" t="s">
        <v>132</v>
      </c>
      <c r="G3023" s="1" t="s">
        <v>4778</v>
      </c>
      <c r="H3023" s="1" t="s">
        <v>15836</v>
      </c>
      <c r="I3023" s="5">
        <v>3641</v>
      </c>
      <c r="J3023" s="5">
        <v>46999333</v>
      </c>
      <c r="K3023" s="3">
        <f>+Tabella2026[[#This Row],[POP_2024]]/SUM(Tabella2026[POP_2024])</f>
        <v>6.1771055735713125E-5</v>
      </c>
      <c r="L3023" s="3">
        <f>+Tabella2026[[#This Row],[INCIDENZA POPOLAZIONE]]*(PLAFOND/2)</f>
        <v>18185.352480302143</v>
      </c>
      <c r="M3023" s="3">
        <f>+IFERROR(Tabella2026[[#This Row],[reddito_2024]]/Tabella2026[[#This Row],[POP_2024]],"")</f>
        <v>12908.358418017029</v>
      </c>
      <c r="N3023" s="3">
        <f>+IF(Tabella2026[[#This Row],[REDDITO COMPLESSIVO PROCAPITE]]&lt;media_aggr_reddito_pc,(media_aggr_reddito_pc-Tabella2026[[#This Row],[REDDITO COMPLESSIVO PROCAPITE]]),0)</f>
        <v>4916.7076445917119</v>
      </c>
      <c r="O3023" s="3">
        <f>+Tabella2026[[#This Row],[DIFFERENZA REDDITO INFERIORE ALLA MEDIA DALLA MEDIA]]*Tabella2026[[#This Row],[POP_2024]]</f>
        <v>17901732.533958424</v>
      </c>
      <c r="P3023" s="3">
        <f>+Tabella2026[[#This Row],[POPOLAZIONE PER DIFFERENZA ]]/SUM(Tabella2026[[POPOLAZIONE PER DIFFERENZA ]])</f>
        <v>1.5882096758653937E-4</v>
      </c>
      <c r="Q3023" s="3">
        <f>+Tabella2026[[#This Row],[INCIDENZA POPOLAZIONE PER DIFFERENZA]]*(PLAFOND-SUM(Tabella2026[CONTRIBUTO SULLA BASE DELLA POPOLAZIONE]))</f>
        <v>46756.773741751691</v>
      </c>
      <c r="R3023" s="3">
        <f>+Tabella2026[[#This Row],[CONTRIBUTO SULLA BASE DELLA POPOLAZIONE]]+Tabella2026[[#This Row],[CONTRIBUTO SULLA BASE DEL REDDITO]]</f>
        <v>64942.126222053834</v>
      </c>
      <c r="S3023" s="3">
        <f>+Tabella2026[[#This Row],[CONTRIBUTO TOTALE]]/(PLAFOND/N_TESSERE)</f>
        <v>129.88425244410766</v>
      </c>
      <c r="T3023" s="3">
        <f>+MAX(CEILING(Tabella2026[[#This Row],[preDEF1]],1),1)</f>
        <v>130</v>
      </c>
      <c r="U3023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3023" s="21">
        <f>+Tabella2026[[#This Row],[DEF - n. card]]*(PLAFOND/N_TESSERE)</f>
        <v>64500</v>
      </c>
      <c r="W3023" s="18"/>
    </row>
    <row r="3024" spans="2:23" x14ac:dyDescent="0.25">
      <c r="B3024" s="1" t="s">
        <v>6011</v>
      </c>
      <c r="C3024" s="2">
        <v>30020</v>
      </c>
      <c r="D3024" s="1" t="s">
        <v>6012</v>
      </c>
      <c r="E3024" s="1" t="s">
        <v>48</v>
      </c>
      <c r="F3024" s="1" t="s">
        <v>120</v>
      </c>
      <c r="G3024" s="1" t="s">
        <v>4778</v>
      </c>
      <c r="H3024" s="1" t="s">
        <v>15835</v>
      </c>
      <c r="I3024" s="5">
        <v>3638</v>
      </c>
      <c r="J3024" s="5">
        <v>68898464</v>
      </c>
      <c r="K3024" s="3">
        <f>+Tabella2026[[#This Row],[POP_2024]]/SUM(Tabella2026[POP_2024])</f>
        <v>6.1720159507422229E-5</v>
      </c>
      <c r="L3024" s="3">
        <f>+Tabella2026[[#This Row],[INCIDENZA POPOLAZIONE]]*(PLAFOND/2)</f>
        <v>18170.368668865474</v>
      </c>
      <c r="M3024" s="3">
        <f>+IFERROR(Tabella2026[[#This Row],[reddito_2024]]/Tabella2026[[#This Row],[POP_2024]],"")</f>
        <v>18938.555250137437</v>
      </c>
      <c r="N3024" s="3">
        <f>+IF(Tabella2026[[#This Row],[REDDITO COMPLESSIVO PROCAPITE]]&lt;media_aggr_reddito_pc,(media_aggr_reddito_pc-Tabella2026[[#This Row],[REDDITO COMPLESSIVO PROCAPITE]]),0)</f>
        <v>0</v>
      </c>
      <c r="O3024" s="3">
        <f>+Tabella2026[[#This Row],[DIFFERENZA REDDITO INFERIORE ALLA MEDIA DALLA MEDIA]]*Tabella2026[[#This Row],[POP_2024]]</f>
        <v>0</v>
      </c>
      <c r="P3024" s="3">
        <f>+Tabella2026[[#This Row],[POPOLAZIONE PER DIFFERENZA ]]/SUM(Tabella2026[[POPOLAZIONE PER DIFFERENZA ]])</f>
        <v>0</v>
      </c>
      <c r="Q3024" s="3">
        <f>+Tabella2026[[#This Row],[INCIDENZA POPOLAZIONE PER DIFFERENZA]]*(PLAFOND-SUM(Tabella2026[CONTRIBUTO SULLA BASE DELLA POPOLAZIONE]))</f>
        <v>0</v>
      </c>
      <c r="R3024" s="3">
        <f>+Tabella2026[[#This Row],[CONTRIBUTO SULLA BASE DELLA POPOLAZIONE]]+Tabella2026[[#This Row],[CONTRIBUTO SULLA BASE DEL REDDITO]]</f>
        <v>18170.368668865474</v>
      </c>
      <c r="S3024" s="3">
        <f>+Tabella2026[[#This Row],[CONTRIBUTO TOTALE]]/(PLAFOND/N_TESSERE)</f>
        <v>36.34073733773095</v>
      </c>
      <c r="T3024" s="3">
        <f>+MAX(CEILING(Tabella2026[[#This Row],[preDEF1]],1),1)</f>
        <v>37</v>
      </c>
      <c r="U3024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24" s="21">
        <f>+Tabella2026[[#This Row],[DEF - n. card]]*(PLAFOND/N_TESSERE)</f>
        <v>18000</v>
      </c>
      <c r="W3024" s="18"/>
    </row>
    <row r="3025" spans="2:23" x14ac:dyDescent="0.25">
      <c r="B3025" s="1" t="s">
        <v>5969</v>
      </c>
      <c r="C3025" s="2">
        <v>29037</v>
      </c>
      <c r="D3025" s="1" t="s">
        <v>5970</v>
      </c>
      <c r="E3025" s="1" t="s">
        <v>38</v>
      </c>
      <c r="F3025" s="1" t="s">
        <v>314</v>
      </c>
      <c r="G3025" s="1" t="s">
        <v>4778</v>
      </c>
      <c r="H3025" s="1" t="s">
        <v>15835</v>
      </c>
      <c r="I3025" s="5">
        <v>3637</v>
      </c>
      <c r="J3025" s="5">
        <v>71200313</v>
      </c>
      <c r="K3025" s="3">
        <f>+Tabella2026[[#This Row],[POP_2024]]/SUM(Tabella2026[POP_2024])</f>
        <v>6.170319409799194E-5</v>
      </c>
      <c r="L3025" s="3">
        <f>+Tabella2026[[#This Row],[INCIDENZA POPOLAZIONE]]*(PLAFOND/2)</f>
        <v>18165.374065053253</v>
      </c>
      <c r="M3025" s="3">
        <f>+IFERROR(Tabella2026[[#This Row],[reddito_2024]]/Tabella2026[[#This Row],[POP_2024]],"")</f>
        <v>19576.660159472092</v>
      </c>
      <c r="N3025" s="3">
        <f>+IF(Tabella2026[[#This Row],[REDDITO COMPLESSIVO PROCAPITE]]&lt;media_aggr_reddito_pc,(media_aggr_reddito_pc-Tabella2026[[#This Row],[REDDITO COMPLESSIVO PROCAPITE]]),0)</f>
        <v>0</v>
      </c>
      <c r="O3025" s="3">
        <f>+Tabella2026[[#This Row],[DIFFERENZA REDDITO INFERIORE ALLA MEDIA DALLA MEDIA]]*Tabella2026[[#This Row],[POP_2024]]</f>
        <v>0</v>
      </c>
      <c r="P3025" s="3">
        <f>+Tabella2026[[#This Row],[POPOLAZIONE PER DIFFERENZA ]]/SUM(Tabella2026[[POPOLAZIONE PER DIFFERENZA ]])</f>
        <v>0</v>
      </c>
      <c r="Q3025" s="3">
        <f>+Tabella2026[[#This Row],[INCIDENZA POPOLAZIONE PER DIFFERENZA]]*(PLAFOND-SUM(Tabella2026[CONTRIBUTO SULLA BASE DELLA POPOLAZIONE]))</f>
        <v>0</v>
      </c>
      <c r="R3025" s="3">
        <f>+Tabella2026[[#This Row],[CONTRIBUTO SULLA BASE DELLA POPOLAZIONE]]+Tabella2026[[#This Row],[CONTRIBUTO SULLA BASE DEL REDDITO]]</f>
        <v>18165.374065053253</v>
      </c>
      <c r="S3025" s="3">
        <f>+Tabella2026[[#This Row],[CONTRIBUTO TOTALE]]/(PLAFOND/N_TESSERE)</f>
        <v>36.330748130106507</v>
      </c>
      <c r="T3025" s="3">
        <f>+MAX(CEILING(Tabella2026[[#This Row],[preDEF1]],1),1)</f>
        <v>37</v>
      </c>
      <c r="U3025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25" s="21">
        <f>+Tabella2026[[#This Row],[DEF - n. card]]*(PLAFOND/N_TESSERE)</f>
        <v>18000</v>
      </c>
      <c r="W3025" s="18"/>
    </row>
    <row r="3026" spans="2:23" x14ac:dyDescent="0.25">
      <c r="B3026" s="1" t="s">
        <v>6067</v>
      </c>
      <c r="C3026" s="2">
        <v>54021</v>
      </c>
      <c r="D3026" s="1" t="s">
        <v>6068</v>
      </c>
      <c r="E3026" s="1" t="s">
        <v>67</v>
      </c>
      <c r="F3026" s="1" t="s">
        <v>66</v>
      </c>
      <c r="G3026" s="1" t="s">
        <v>4778</v>
      </c>
      <c r="H3026" s="1" t="s">
        <v>15834</v>
      </c>
      <c r="I3026" s="5">
        <v>3636</v>
      </c>
      <c r="J3026" s="5">
        <v>60892440</v>
      </c>
      <c r="K3026" s="3">
        <f>+Tabella2026[[#This Row],[POP_2024]]/SUM(Tabella2026[POP_2024])</f>
        <v>6.1686228688561637E-5</v>
      </c>
      <c r="L3026" s="3">
        <f>+Tabella2026[[#This Row],[INCIDENZA POPOLAZIONE]]*(PLAFOND/2)</f>
        <v>18160.379461241031</v>
      </c>
      <c r="M3026" s="3">
        <f>+IFERROR(Tabella2026[[#This Row],[reddito_2024]]/Tabella2026[[#This Row],[POP_2024]],"")</f>
        <v>16747.095709570956</v>
      </c>
      <c r="N3026" s="3">
        <f>+IF(Tabella2026[[#This Row],[REDDITO COMPLESSIVO PROCAPITE]]&lt;media_aggr_reddito_pc,(media_aggr_reddito_pc-Tabella2026[[#This Row],[REDDITO COMPLESSIVO PROCAPITE]]),0)</f>
        <v>1077.9703530377847</v>
      </c>
      <c r="O3026" s="3">
        <f>+Tabella2026[[#This Row],[DIFFERENZA REDDITO INFERIORE ALLA MEDIA DALLA MEDIA]]*Tabella2026[[#This Row],[POP_2024]]</f>
        <v>3919500.2036453849</v>
      </c>
      <c r="P3026" s="3">
        <f>+Tabella2026[[#This Row],[POPOLAZIONE PER DIFFERENZA ]]/SUM(Tabella2026[[POPOLAZIONE PER DIFFERENZA ]])</f>
        <v>3.4773104425382201E-5</v>
      </c>
      <c r="Q3026" s="3">
        <f>+Tabella2026[[#This Row],[INCIDENZA POPOLAZIONE PER DIFFERENZA]]*(PLAFOND-SUM(Tabella2026[CONTRIBUTO SULLA BASE DELLA POPOLAZIONE]))</f>
        <v>10237.175863004242</v>
      </c>
      <c r="R3026" s="3">
        <f>+Tabella2026[[#This Row],[CONTRIBUTO SULLA BASE DELLA POPOLAZIONE]]+Tabella2026[[#This Row],[CONTRIBUTO SULLA BASE DEL REDDITO]]</f>
        <v>28397.555324245273</v>
      </c>
      <c r="S3026" s="3">
        <f>+Tabella2026[[#This Row],[CONTRIBUTO TOTALE]]/(PLAFOND/N_TESSERE)</f>
        <v>56.795110648490549</v>
      </c>
      <c r="T3026" s="3">
        <f>+MAX(CEILING(Tabella2026[[#This Row],[preDEF1]],1),1)</f>
        <v>57</v>
      </c>
      <c r="U3026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3026" s="21">
        <f>+Tabella2026[[#This Row],[DEF - n. card]]*(PLAFOND/N_TESSERE)</f>
        <v>28000</v>
      </c>
      <c r="W3026" s="18"/>
    </row>
    <row r="3027" spans="2:23" x14ac:dyDescent="0.25">
      <c r="B3027" s="1" t="s">
        <v>6111</v>
      </c>
      <c r="C3027" s="2">
        <v>38023</v>
      </c>
      <c r="D3027" s="1" t="s">
        <v>6112</v>
      </c>
      <c r="E3027" s="1" t="s">
        <v>27</v>
      </c>
      <c r="F3027" s="1" t="s">
        <v>80</v>
      </c>
      <c r="G3027" s="1" t="s">
        <v>4778</v>
      </c>
      <c r="H3027" s="1" t="s">
        <v>15835</v>
      </c>
      <c r="I3027" s="5">
        <v>3633</v>
      </c>
      <c r="J3027" s="5">
        <v>69970682</v>
      </c>
      <c r="K3027" s="3">
        <f>+Tabella2026[[#This Row],[POP_2024]]/SUM(Tabella2026[POP_2024])</f>
        <v>6.1635332460270741E-5</v>
      </c>
      <c r="L3027" s="3">
        <f>+Tabella2026[[#This Row],[INCIDENZA POPOLAZIONE]]*(PLAFOND/2)</f>
        <v>18145.395649804363</v>
      </c>
      <c r="M3027" s="3">
        <f>+IFERROR(Tabella2026[[#This Row],[reddito_2024]]/Tabella2026[[#This Row],[POP_2024]],"")</f>
        <v>19259.752821359758</v>
      </c>
      <c r="N3027" s="3">
        <f>+IF(Tabella2026[[#This Row],[REDDITO COMPLESSIVO PROCAPITE]]&lt;media_aggr_reddito_pc,(media_aggr_reddito_pc-Tabella2026[[#This Row],[REDDITO COMPLESSIVO PROCAPITE]]),0)</f>
        <v>0</v>
      </c>
      <c r="O3027" s="3">
        <f>+Tabella2026[[#This Row],[DIFFERENZA REDDITO INFERIORE ALLA MEDIA DALLA MEDIA]]*Tabella2026[[#This Row],[POP_2024]]</f>
        <v>0</v>
      </c>
      <c r="P3027" s="3">
        <f>+Tabella2026[[#This Row],[POPOLAZIONE PER DIFFERENZA ]]/SUM(Tabella2026[[POPOLAZIONE PER DIFFERENZA ]])</f>
        <v>0</v>
      </c>
      <c r="Q3027" s="3">
        <f>+Tabella2026[[#This Row],[INCIDENZA POPOLAZIONE PER DIFFERENZA]]*(PLAFOND-SUM(Tabella2026[CONTRIBUTO SULLA BASE DELLA POPOLAZIONE]))</f>
        <v>0</v>
      </c>
      <c r="R3027" s="3">
        <f>+Tabella2026[[#This Row],[CONTRIBUTO SULLA BASE DELLA POPOLAZIONE]]+Tabella2026[[#This Row],[CONTRIBUTO SULLA BASE DEL REDDITO]]</f>
        <v>18145.395649804363</v>
      </c>
      <c r="S3027" s="3">
        <f>+Tabella2026[[#This Row],[CONTRIBUTO TOTALE]]/(PLAFOND/N_TESSERE)</f>
        <v>36.290791299608728</v>
      </c>
      <c r="T3027" s="3">
        <f>+MAX(CEILING(Tabella2026[[#This Row],[preDEF1]],1),1)</f>
        <v>37</v>
      </c>
      <c r="U3027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27" s="21">
        <f>+Tabella2026[[#This Row],[DEF - n. card]]*(PLAFOND/N_TESSERE)</f>
        <v>18000</v>
      </c>
      <c r="W3027" s="18"/>
    </row>
    <row r="3028" spans="2:23" x14ac:dyDescent="0.25">
      <c r="B3028" s="1" t="s">
        <v>5985</v>
      </c>
      <c r="C3028" s="2">
        <v>75018</v>
      </c>
      <c r="D3028" s="1" t="s">
        <v>5986</v>
      </c>
      <c r="E3028" s="1" t="s">
        <v>33</v>
      </c>
      <c r="F3028" s="1" t="s">
        <v>132</v>
      </c>
      <c r="G3028" s="1" t="s">
        <v>4778</v>
      </c>
      <c r="H3028" s="1" t="s">
        <v>15836</v>
      </c>
      <c r="I3028" s="5">
        <v>3631</v>
      </c>
      <c r="J3028" s="5">
        <v>43027296</v>
      </c>
      <c r="K3028" s="3">
        <f>+Tabella2026[[#This Row],[POP_2024]]/SUM(Tabella2026[POP_2024])</f>
        <v>6.1601401641410148E-5</v>
      </c>
      <c r="L3028" s="3">
        <f>+Tabella2026[[#This Row],[INCIDENZA POPOLAZIONE]]*(PLAFOND/2)</f>
        <v>18135.406442179916</v>
      </c>
      <c r="M3028" s="3">
        <f>+IFERROR(Tabella2026[[#This Row],[reddito_2024]]/Tabella2026[[#This Row],[POP_2024]],"")</f>
        <v>11849.985128063894</v>
      </c>
      <c r="N3028" s="3">
        <f>+IF(Tabella2026[[#This Row],[REDDITO COMPLESSIVO PROCAPITE]]&lt;media_aggr_reddito_pc,(media_aggr_reddito_pc-Tabella2026[[#This Row],[REDDITO COMPLESSIVO PROCAPITE]]),0)</f>
        <v>5975.080934544847</v>
      </c>
      <c r="O3028" s="3">
        <f>+Tabella2026[[#This Row],[DIFFERENZA REDDITO INFERIORE ALLA MEDIA DALLA MEDIA]]*Tabella2026[[#This Row],[POP_2024]]</f>
        <v>21695518.87333234</v>
      </c>
      <c r="P3028" s="3">
        <f>+Tabella2026[[#This Row],[POPOLAZIONE PER DIFFERENZA ]]/SUM(Tabella2026[[POPOLAZIONE PER DIFFERENZA ]])</f>
        <v>1.924787611041777E-4</v>
      </c>
      <c r="Q3028" s="3">
        <f>+Tabella2026[[#This Row],[INCIDENZA POPOLAZIONE PER DIFFERENZA]]*(PLAFOND-SUM(Tabella2026[CONTRIBUTO SULLA BASE DELLA POPOLAZIONE]))</f>
        <v>56665.602909999317</v>
      </c>
      <c r="R3028" s="3">
        <f>+Tabella2026[[#This Row],[CONTRIBUTO SULLA BASE DELLA POPOLAZIONE]]+Tabella2026[[#This Row],[CONTRIBUTO SULLA BASE DEL REDDITO]]</f>
        <v>74801.00935217923</v>
      </c>
      <c r="S3028" s="3">
        <f>+Tabella2026[[#This Row],[CONTRIBUTO TOTALE]]/(PLAFOND/N_TESSERE)</f>
        <v>149.60201870435847</v>
      </c>
      <c r="T3028" s="3">
        <f>+MAX(CEILING(Tabella2026[[#This Row],[preDEF1]],1),1)</f>
        <v>150</v>
      </c>
      <c r="U3028" s="9">
        <f xml:space="preserve"> IF(ROW(Tabella2026[[#This Row],[preDEF2]]) - ROW(Tabella2026[[#Headers],[preDEF2]])&lt;=ABS(SUM(Tabella2026[preDEF2])-N_TESSERE),Tabella2026[[#This Row],[preDEF2]]-1,Tabella2026[[#This Row],[preDEF2]])</f>
        <v>149</v>
      </c>
      <c r="V3028" s="21">
        <f>+Tabella2026[[#This Row],[DEF - n. card]]*(PLAFOND/N_TESSERE)</f>
        <v>74500</v>
      </c>
      <c r="W3028" s="18"/>
    </row>
    <row r="3029" spans="2:23" x14ac:dyDescent="0.25">
      <c r="B3029" s="1" t="s">
        <v>6157</v>
      </c>
      <c r="C3029" s="2">
        <v>1254</v>
      </c>
      <c r="D3029" s="1" t="s">
        <v>6158</v>
      </c>
      <c r="E3029" s="1" t="s">
        <v>18</v>
      </c>
      <c r="F3029" s="1" t="s">
        <v>17</v>
      </c>
      <c r="G3029" s="1" t="s">
        <v>4778</v>
      </c>
      <c r="H3029" s="1" t="s">
        <v>15835</v>
      </c>
      <c r="I3029" s="5">
        <v>3630</v>
      </c>
      <c r="J3029" s="5">
        <v>82355470</v>
      </c>
      <c r="K3029" s="3">
        <f>+Tabella2026[[#This Row],[POP_2024]]/SUM(Tabella2026[POP_2024])</f>
        <v>6.1584436231979845E-5</v>
      </c>
      <c r="L3029" s="3">
        <f>+Tabella2026[[#This Row],[INCIDENZA POPOLAZIONE]]*(PLAFOND/2)</f>
        <v>18130.411838367694</v>
      </c>
      <c r="M3029" s="3">
        <f>+IFERROR(Tabella2026[[#This Row],[reddito_2024]]/Tabella2026[[#This Row],[POP_2024]],"")</f>
        <v>22687.457300275481</v>
      </c>
      <c r="N3029" s="3">
        <f>+IF(Tabella2026[[#This Row],[REDDITO COMPLESSIVO PROCAPITE]]&lt;media_aggr_reddito_pc,(media_aggr_reddito_pc-Tabella2026[[#This Row],[REDDITO COMPLESSIVO PROCAPITE]]),0)</f>
        <v>0</v>
      </c>
      <c r="O3029" s="3">
        <f>+Tabella2026[[#This Row],[DIFFERENZA REDDITO INFERIORE ALLA MEDIA DALLA MEDIA]]*Tabella2026[[#This Row],[POP_2024]]</f>
        <v>0</v>
      </c>
      <c r="P3029" s="3">
        <f>+Tabella2026[[#This Row],[POPOLAZIONE PER DIFFERENZA ]]/SUM(Tabella2026[[POPOLAZIONE PER DIFFERENZA ]])</f>
        <v>0</v>
      </c>
      <c r="Q3029" s="3">
        <f>+Tabella2026[[#This Row],[INCIDENZA POPOLAZIONE PER DIFFERENZA]]*(PLAFOND-SUM(Tabella2026[CONTRIBUTO SULLA BASE DELLA POPOLAZIONE]))</f>
        <v>0</v>
      </c>
      <c r="R3029" s="3">
        <f>+Tabella2026[[#This Row],[CONTRIBUTO SULLA BASE DELLA POPOLAZIONE]]+Tabella2026[[#This Row],[CONTRIBUTO SULLA BASE DEL REDDITO]]</f>
        <v>18130.411838367694</v>
      </c>
      <c r="S3029" s="3">
        <f>+Tabella2026[[#This Row],[CONTRIBUTO TOTALE]]/(PLAFOND/N_TESSERE)</f>
        <v>36.260823676735392</v>
      </c>
      <c r="T3029" s="3">
        <f>+MAX(CEILING(Tabella2026[[#This Row],[preDEF1]],1),1)</f>
        <v>37</v>
      </c>
      <c r="U3029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29" s="21">
        <f>+Tabella2026[[#This Row],[DEF - n. card]]*(PLAFOND/N_TESSERE)</f>
        <v>18000</v>
      </c>
      <c r="W3029" s="18"/>
    </row>
    <row r="3030" spans="2:23" x14ac:dyDescent="0.25">
      <c r="B3030" s="1" t="s">
        <v>5971</v>
      </c>
      <c r="C3030" s="2">
        <v>96047</v>
      </c>
      <c r="D3030" s="1" t="s">
        <v>5972</v>
      </c>
      <c r="E3030" s="1" t="s">
        <v>18</v>
      </c>
      <c r="F3030" s="1" t="s">
        <v>403</v>
      </c>
      <c r="G3030" s="1" t="s">
        <v>4778</v>
      </c>
      <c r="H3030" s="1" t="s">
        <v>15835</v>
      </c>
      <c r="I3030" s="5">
        <v>3629</v>
      </c>
      <c r="J3030" s="5">
        <v>73434915</v>
      </c>
      <c r="K3030" s="3">
        <f>+Tabella2026[[#This Row],[POP_2024]]/SUM(Tabella2026[POP_2024])</f>
        <v>6.1567470822549556E-5</v>
      </c>
      <c r="L3030" s="3">
        <f>+Tabella2026[[#This Row],[INCIDENZA POPOLAZIONE]]*(PLAFOND/2)</f>
        <v>18125.417234555473</v>
      </c>
      <c r="M3030" s="3">
        <f>+IFERROR(Tabella2026[[#This Row],[reddito_2024]]/Tabella2026[[#This Row],[POP_2024]],"")</f>
        <v>20235.578671810417</v>
      </c>
      <c r="N3030" s="3">
        <f>+IF(Tabella2026[[#This Row],[REDDITO COMPLESSIVO PROCAPITE]]&lt;media_aggr_reddito_pc,(media_aggr_reddito_pc-Tabella2026[[#This Row],[REDDITO COMPLESSIVO PROCAPITE]]),0)</f>
        <v>0</v>
      </c>
      <c r="O3030" s="3">
        <f>+Tabella2026[[#This Row],[DIFFERENZA REDDITO INFERIORE ALLA MEDIA DALLA MEDIA]]*Tabella2026[[#This Row],[POP_2024]]</f>
        <v>0</v>
      </c>
      <c r="P3030" s="3">
        <f>+Tabella2026[[#This Row],[POPOLAZIONE PER DIFFERENZA ]]/SUM(Tabella2026[[POPOLAZIONE PER DIFFERENZA ]])</f>
        <v>0</v>
      </c>
      <c r="Q3030" s="3">
        <f>+Tabella2026[[#This Row],[INCIDENZA POPOLAZIONE PER DIFFERENZA]]*(PLAFOND-SUM(Tabella2026[CONTRIBUTO SULLA BASE DELLA POPOLAZIONE]))</f>
        <v>0</v>
      </c>
      <c r="R3030" s="3">
        <f>+Tabella2026[[#This Row],[CONTRIBUTO SULLA BASE DELLA POPOLAZIONE]]+Tabella2026[[#This Row],[CONTRIBUTO SULLA BASE DEL REDDITO]]</f>
        <v>18125.417234555473</v>
      </c>
      <c r="S3030" s="3">
        <f>+Tabella2026[[#This Row],[CONTRIBUTO TOTALE]]/(PLAFOND/N_TESSERE)</f>
        <v>36.250834469110949</v>
      </c>
      <c r="T3030" s="3">
        <f>+MAX(CEILING(Tabella2026[[#This Row],[preDEF1]],1),1)</f>
        <v>37</v>
      </c>
      <c r="U3030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30" s="21">
        <f>+Tabella2026[[#This Row],[DEF - n. card]]*(PLAFOND/N_TESSERE)</f>
        <v>18000</v>
      </c>
      <c r="W3030" s="18"/>
    </row>
    <row r="3031" spans="2:23" x14ac:dyDescent="0.25">
      <c r="B3031" s="1" t="s">
        <v>6063</v>
      </c>
      <c r="C3031" s="2">
        <v>41028</v>
      </c>
      <c r="D3031" s="1" t="s">
        <v>6064</v>
      </c>
      <c r="E3031" s="1" t="s">
        <v>117</v>
      </c>
      <c r="F3031" s="1" t="s">
        <v>130</v>
      </c>
      <c r="G3031" s="1" t="s">
        <v>4778</v>
      </c>
      <c r="H3031" s="1" t="s">
        <v>15834</v>
      </c>
      <c r="I3031" s="5">
        <v>3625</v>
      </c>
      <c r="J3031" s="5">
        <v>64036363</v>
      </c>
      <c r="K3031" s="3">
        <f>+Tabella2026[[#This Row],[POP_2024]]/SUM(Tabella2026[POP_2024])</f>
        <v>6.149960918482837E-5</v>
      </c>
      <c r="L3031" s="3">
        <f>+Tabella2026[[#This Row],[INCIDENZA POPOLAZIONE]]*(PLAFOND/2)</f>
        <v>18105.438819306582</v>
      </c>
      <c r="M3031" s="3">
        <f>+IFERROR(Tabella2026[[#This Row],[reddito_2024]]/Tabella2026[[#This Row],[POP_2024]],"")</f>
        <v>17665.203586206895</v>
      </c>
      <c r="N3031" s="3">
        <f>+IF(Tabella2026[[#This Row],[REDDITO COMPLESSIVO PROCAPITE]]&lt;media_aggr_reddito_pc,(media_aggr_reddito_pc-Tabella2026[[#This Row],[REDDITO COMPLESSIVO PROCAPITE]]),0)</f>
        <v>159.86247640184592</v>
      </c>
      <c r="O3031" s="3">
        <f>+Tabella2026[[#This Row],[DIFFERENZA REDDITO INFERIORE ALLA MEDIA DALLA MEDIA]]*Tabella2026[[#This Row],[POP_2024]]</f>
        <v>579501.47695669148</v>
      </c>
      <c r="P3031" s="3">
        <f>+Tabella2026[[#This Row],[POPOLAZIONE PER DIFFERENZA ]]/SUM(Tabella2026[[POPOLAZIONE PER DIFFERENZA ]])</f>
        <v>5.1412334037223609E-6</v>
      </c>
      <c r="Q3031" s="3">
        <f>+Tabella2026[[#This Row],[INCIDENZA POPOLAZIONE PER DIFFERENZA]]*(PLAFOND-SUM(Tabella2026[CONTRIBUTO SULLA BASE DELLA POPOLAZIONE]))</f>
        <v>1513.5752581308163</v>
      </c>
      <c r="R3031" s="3">
        <f>+Tabella2026[[#This Row],[CONTRIBUTO SULLA BASE DELLA POPOLAZIONE]]+Tabella2026[[#This Row],[CONTRIBUTO SULLA BASE DEL REDDITO]]</f>
        <v>19619.014077437398</v>
      </c>
      <c r="S3031" s="3">
        <f>+Tabella2026[[#This Row],[CONTRIBUTO TOTALE]]/(PLAFOND/N_TESSERE)</f>
        <v>39.238028154874797</v>
      </c>
      <c r="T3031" s="3">
        <f>+MAX(CEILING(Tabella2026[[#This Row],[preDEF1]],1),1)</f>
        <v>40</v>
      </c>
      <c r="U3031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3031" s="21">
        <f>+Tabella2026[[#This Row],[DEF - n. card]]*(PLAFOND/N_TESSERE)</f>
        <v>19500</v>
      </c>
      <c r="W3031" s="18"/>
    </row>
    <row r="3032" spans="2:23" x14ac:dyDescent="0.25">
      <c r="B3032" s="1" t="s">
        <v>6131</v>
      </c>
      <c r="C3032" s="2">
        <v>12088</v>
      </c>
      <c r="D3032" s="1" t="s">
        <v>6132</v>
      </c>
      <c r="E3032" s="1" t="s">
        <v>12</v>
      </c>
      <c r="F3032" s="1" t="s">
        <v>157</v>
      </c>
      <c r="G3032" s="1" t="s">
        <v>4778</v>
      </c>
      <c r="H3032" s="1" t="s">
        <v>15835</v>
      </c>
      <c r="I3032" s="5">
        <v>3624</v>
      </c>
      <c r="J3032" s="5">
        <v>64057566</v>
      </c>
      <c r="K3032" s="3">
        <f>+Tabella2026[[#This Row],[POP_2024]]/SUM(Tabella2026[POP_2024])</f>
        <v>6.1482643775398067E-5</v>
      </c>
      <c r="L3032" s="3">
        <f>+Tabella2026[[#This Row],[INCIDENZA POPOLAZIONE]]*(PLAFOND/2)</f>
        <v>18100.444215494361</v>
      </c>
      <c r="M3032" s="3">
        <f>+IFERROR(Tabella2026[[#This Row],[reddito_2024]]/Tabella2026[[#This Row],[POP_2024]],"")</f>
        <v>17675.928807947021</v>
      </c>
      <c r="N3032" s="3">
        <f>+IF(Tabella2026[[#This Row],[REDDITO COMPLESSIVO PROCAPITE]]&lt;media_aggr_reddito_pc,(media_aggr_reddito_pc-Tabella2026[[#This Row],[REDDITO COMPLESSIVO PROCAPITE]]),0)</f>
        <v>149.13725466172036</v>
      </c>
      <c r="O3032" s="3">
        <f>+Tabella2026[[#This Row],[DIFFERENZA REDDITO INFERIORE ALLA MEDIA DALLA MEDIA]]*Tabella2026[[#This Row],[POP_2024]]</f>
        <v>540473.41089407459</v>
      </c>
      <c r="P3032" s="3">
        <f>+Tabella2026[[#This Row],[POPOLAZIONE PER DIFFERENZA ]]/SUM(Tabella2026[[POPOLAZIONE PER DIFFERENZA ]])</f>
        <v>4.7949833855557908E-6</v>
      </c>
      <c r="Q3032" s="3">
        <f>+Tabella2026[[#This Row],[INCIDENZA POPOLAZIONE PER DIFFERENZA]]*(PLAFOND-SUM(Tabella2026[CONTRIBUTO SULLA BASE DELLA POPOLAZIONE]))</f>
        <v>1411.6395124700914</v>
      </c>
      <c r="R3032" s="3">
        <f>+Tabella2026[[#This Row],[CONTRIBUTO SULLA BASE DELLA POPOLAZIONE]]+Tabella2026[[#This Row],[CONTRIBUTO SULLA BASE DEL REDDITO]]</f>
        <v>19512.083727964451</v>
      </c>
      <c r="S3032" s="3">
        <f>+Tabella2026[[#This Row],[CONTRIBUTO TOTALE]]/(PLAFOND/N_TESSERE)</f>
        <v>39.024167455928904</v>
      </c>
      <c r="T3032" s="3">
        <f>+MAX(CEILING(Tabella2026[[#This Row],[preDEF1]],1),1)</f>
        <v>40</v>
      </c>
      <c r="U3032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3032" s="21">
        <f>+Tabella2026[[#This Row],[DEF - n. card]]*(PLAFOND/N_TESSERE)</f>
        <v>19500</v>
      </c>
      <c r="W3032" s="18"/>
    </row>
    <row r="3033" spans="2:23" x14ac:dyDescent="0.25">
      <c r="B3033" s="1" t="s">
        <v>6247</v>
      </c>
      <c r="C3033" s="2">
        <v>12097</v>
      </c>
      <c r="D3033" s="1" t="s">
        <v>6248</v>
      </c>
      <c r="E3033" s="1" t="s">
        <v>12</v>
      </c>
      <c r="F3033" s="1" t="s">
        <v>157</v>
      </c>
      <c r="G3033" s="1" t="s">
        <v>4778</v>
      </c>
      <c r="H3033" s="1" t="s">
        <v>15835</v>
      </c>
      <c r="I3033" s="5">
        <v>3624</v>
      </c>
      <c r="J3033" s="5">
        <v>31523507</v>
      </c>
      <c r="K3033" s="3">
        <f>+Tabella2026[[#This Row],[POP_2024]]/SUM(Tabella2026[POP_2024])</f>
        <v>6.1482643775398067E-5</v>
      </c>
      <c r="L3033" s="3">
        <f>+Tabella2026[[#This Row],[INCIDENZA POPOLAZIONE]]*(PLAFOND/2)</f>
        <v>18100.444215494361</v>
      </c>
      <c r="M3033" s="3">
        <f>+IFERROR(Tabella2026[[#This Row],[reddito_2024]]/Tabella2026[[#This Row],[POP_2024]],"")</f>
        <v>8698.5394591611475</v>
      </c>
      <c r="N3033" s="3">
        <f>+IF(Tabella2026[[#This Row],[REDDITO COMPLESSIVO PROCAPITE]]&lt;media_aggr_reddito_pc,(media_aggr_reddito_pc-Tabella2026[[#This Row],[REDDITO COMPLESSIVO PROCAPITE]]),0)</f>
        <v>9126.5266034475935</v>
      </c>
      <c r="O3033" s="3">
        <f>+Tabella2026[[#This Row],[DIFFERENZA REDDITO INFERIORE ALLA MEDIA DALLA MEDIA]]*Tabella2026[[#This Row],[POP_2024]]</f>
        <v>33074532.410894077</v>
      </c>
      <c r="P3033" s="3">
        <f>+Tabella2026[[#This Row],[POPOLAZIONE PER DIFFERENZA ]]/SUM(Tabella2026[[POPOLAZIONE PER DIFFERENZA ]])</f>
        <v>2.9343133297328006E-4</v>
      </c>
      <c r="Q3033" s="3">
        <f>+Tabella2026[[#This Row],[INCIDENZA POPOLAZIONE PER DIFFERENZA]]*(PLAFOND-SUM(Tabella2026[CONTRIBUTO SULLA BASE DELLA POPOLAZIONE]))</f>
        <v>86385.964353834264</v>
      </c>
      <c r="R3033" s="3">
        <f>+Tabella2026[[#This Row],[CONTRIBUTO SULLA BASE DELLA POPOLAZIONE]]+Tabella2026[[#This Row],[CONTRIBUTO SULLA BASE DEL REDDITO]]</f>
        <v>104486.40856932863</v>
      </c>
      <c r="S3033" s="3">
        <f>+Tabella2026[[#This Row],[CONTRIBUTO TOTALE]]/(PLAFOND/N_TESSERE)</f>
        <v>208.97281713865726</v>
      </c>
      <c r="T3033" s="3">
        <f>+MAX(CEILING(Tabella2026[[#This Row],[preDEF1]],1),1)</f>
        <v>209</v>
      </c>
      <c r="U3033" s="9">
        <f xml:space="preserve"> IF(ROW(Tabella2026[[#This Row],[preDEF2]]) - ROW(Tabella2026[[#Headers],[preDEF2]])&lt;=ABS(SUM(Tabella2026[preDEF2])-N_TESSERE),Tabella2026[[#This Row],[preDEF2]]-1,Tabella2026[[#This Row],[preDEF2]])</f>
        <v>208</v>
      </c>
      <c r="V3033" s="21">
        <f>+Tabella2026[[#This Row],[DEF - n. card]]*(PLAFOND/N_TESSERE)</f>
        <v>104000</v>
      </c>
      <c r="W3033" s="18"/>
    </row>
    <row r="3034" spans="2:23" x14ac:dyDescent="0.25">
      <c r="B3034" s="1" t="s">
        <v>6195</v>
      </c>
      <c r="C3034" s="2">
        <v>23011</v>
      </c>
      <c r="D3034" s="1" t="s">
        <v>6196</v>
      </c>
      <c r="E3034" s="1" t="s">
        <v>38</v>
      </c>
      <c r="F3034" s="1" t="s">
        <v>37</v>
      </c>
      <c r="G3034" s="1" t="s">
        <v>4778</v>
      </c>
      <c r="H3034" s="1" t="s">
        <v>15835</v>
      </c>
      <c r="I3034" s="5">
        <v>3622</v>
      </c>
      <c r="J3034" s="5">
        <v>69028244</v>
      </c>
      <c r="K3034" s="3">
        <f>+Tabella2026[[#This Row],[POP_2024]]/SUM(Tabella2026[POP_2024])</f>
        <v>6.1448712956537475E-5</v>
      </c>
      <c r="L3034" s="3">
        <f>+Tabella2026[[#This Row],[INCIDENZA POPOLAZIONE]]*(PLAFOND/2)</f>
        <v>18090.455007869914</v>
      </c>
      <c r="M3034" s="3">
        <f>+IFERROR(Tabella2026[[#This Row],[reddito_2024]]/Tabella2026[[#This Row],[POP_2024]],"")</f>
        <v>19058.046383213696</v>
      </c>
      <c r="N3034" s="3">
        <f>+IF(Tabella2026[[#This Row],[REDDITO COMPLESSIVO PROCAPITE]]&lt;media_aggr_reddito_pc,(media_aggr_reddito_pc-Tabella2026[[#This Row],[REDDITO COMPLESSIVO PROCAPITE]]),0)</f>
        <v>0</v>
      </c>
      <c r="O3034" s="3">
        <f>+Tabella2026[[#This Row],[DIFFERENZA REDDITO INFERIORE ALLA MEDIA DALLA MEDIA]]*Tabella2026[[#This Row],[POP_2024]]</f>
        <v>0</v>
      </c>
      <c r="P3034" s="3">
        <f>+Tabella2026[[#This Row],[POPOLAZIONE PER DIFFERENZA ]]/SUM(Tabella2026[[POPOLAZIONE PER DIFFERENZA ]])</f>
        <v>0</v>
      </c>
      <c r="Q3034" s="3">
        <f>+Tabella2026[[#This Row],[INCIDENZA POPOLAZIONE PER DIFFERENZA]]*(PLAFOND-SUM(Tabella2026[CONTRIBUTO SULLA BASE DELLA POPOLAZIONE]))</f>
        <v>0</v>
      </c>
      <c r="R3034" s="3">
        <f>+Tabella2026[[#This Row],[CONTRIBUTO SULLA BASE DELLA POPOLAZIONE]]+Tabella2026[[#This Row],[CONTRIBUTO SULLA BASE DEL REDDITO]]</f>
        <v>18090.455007869914</v>
      </c>
      <c r="S3034" s="3">
        <f>+Tabella2026[[#This Row],[CONTRIBUTO TOTALE]]/(PLAFOND/N_TESSERE)</f>
        <v>36.180910015739826</v>
      </c>
      <c r="T3034" s="3">
        <f>+MAX(CEILING(Tabella2026[[#This Row],[preDEF1]],1),1)</f>
        <v>37</v>
      </c>
      <c r="U3034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34" s="21">
        <f>+Tabella2026[[#This Row],[DEF - n. card]]*(PLAFOND/N_TESSERE)</f>
        <v>18000</v>
      </c>
      <c r="W3034" s="18"/>
    </row>
    <row r="3035" spans="2:23" x14ac:dyDescent="0.25">
      <c r="B3035" s="1" t="s">
        <v>6179</v>
      </c>
      <c r="C3035" s="2">
        <v>22250</v>
      </c>
      <c r="D3035" s="1" t="s">
        <v>6180</v>
      </c>
      <c r="E3035" s="1" t="s">
        <v>99</v>
      </c>
      <c r="F3035" s="1" t="s">
        <v>98</v>
      </c>
      <c r="G3035" s="1" t="s">
        <v>4778</v>
      </c>
      <c r="H3035" s="1" t="s">
        <v>15835</v>
      </c>
      <c r="I3035" s="5">
        <v>3622</v>
      </c>
      <c r="J3035" s="5">
        <v>91388733</v>
      </c>
      <c r="K3035" s="3">
        <f>+Tabella2026[[#This Row],[POP_2024]]/SUM(Tabella2026[POP_2024])</f>
        <v>6.1448712956537475E-5</v>
      </c>
      <c r="L3035" s="3">
        <f>+Tabella2026[[#This Row],[INCIDENZA POPOLAZIONE]]*(PLAFOND/2)</f>
        <v>18090.455007869914</v>
      </c>
      <c r="M3035" s="3">
        <f>+IFERROR(Tabella2026[[#This Row],[reddito_2024]]/Tabella2026[[#This Row],[POP_2024]],"")</f>
        <v>25231.566261733849</v>
      </c>
      <c r="N3035" s="3">
        <f>+IF(Tabella2026[[#This Row],[REDDITO COMPLESSIVO PROCAPITE]]&lt;media_aggr_reddito_pc,(media_aggr_reddito_pc-Tabella2026[[#This Row],[REDDITO COMPLESSIVO PROCAPITE]]),0)</f>
        <v>0</v>
      </c>
      <c r="O3035" s="3">
        <f>+Tabella2026[[#This Row],[DIFFERENZA REDDITO INFERIORE ALLA MEDIA DALLA MEDIA]]*Tabella2026[[#This Row],[POP_2024]]</f>
        <v>0</v>
      </c>
      <c r="P3035" s="3">
        <f>+Tabella2026[[#This Row],[POPOLAZIONE PER DIFFERENZA ]]/SUM(Tabella2026[[POPOLAZIONE PER DIFFERENZA ]])</f>
        <v>0</v>
      </c>
      <c r="Q3035" s="3">
        <f>+Tabella2026[[#This Row],[INCIDENZA POPOLAZIONE PER DIFFERENZA]]*(PLAFOND-SUM(Tabella2026[CONTRIBUTO SULLA BASE DELLA POPOLAZIONE]))</f>
        <v>0</v>
      </c>
      <c r="R3035" s="3">
        <f>+Tabella2026[[#This Row],[CONTRIBUTO SULLA BASE DELLA POPOLAZIONE]]+Tabella2026[[#This Row],[CONTRIBUTO SULLA BASE DEL REDDITO]]</f>
        <v>18090.455007869914</v>
      </c>
      <c r="S3035" s="3">
        <f>+Tabella2026[[#This Row],[CONTRIBUTO TOTALE]]/(PLAFOND/N_TESSERE)</f>
        <v>36.180910015739826</v>
      </c>
      <c r="T3035" s="3">
        <f>+MAX(CEILING(Tabella2026[[#This Row],[preDEF1]],1),1)</f>
        <v>37</v>
      </c>
      <c r="U3035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35" s="21">
        <f>+Tabella2026[[#This Row],[DEF - n. card]]*(PLAFOND/N_TESSERE)</f>
        <v>18000</v>
      </c>
      <c r="W3035" s="18"/>
    </row>
    <row r="3036" spans="2:23" x14ac:dyDescent="0.25">
      <c r="B3036" s="1" t="s">
        <v>6091</v>
      </c>
      <c r="C3036" s="2">
        <v>40009</v>
      </c>
      <c r="D3036" s="1" t="s">
        <v>6092</v>
      </c>
      <c r="E3036" s="1" t="s">
        <v>27</v>
      </c>
      <c r="F3036" s="1" t="s">
        <v>104</v>
      </c>
      <c r="G3036" s="1" t="s">
        <v>4778</v>
      </c>
      <c r="H3036" s="1" t="s">
        <v>15835</v>
      </c>
      <c r="I3036" s="5">
        <v>3620</v>
      </c>
      <c r="J3036" s="5">
        <v>65803564</v>
      </c>
      <c r="K3036" s="3">
        <f>+Tabella2026[[#This Row],[POP_2024]]/SUM(Tabella2026[POP_2024])</f>
        <v>6.1414782137676882E-5</v>
      </c>
      <c r="L3036" s="3">
        <f>+Tabella2026[[#This Row],[INCIDENZA POPOLAZIONE]]*(PLAFOND/2)</f>
        <v>18080.465800245471</v>
      </c>
      <c r="M3036" s="3">
        <f>+IFERROR(Tabella2026[[#This Row],[reddito_2024]]/Tabella2026[[#This Row],[POP_2024]],"")</f>
        <v>18177.780110497239</v>
      </c>
      <c r="N3036" s="3">
        <f>+IF(Tabella2026[[#This Row],[REDDITO COMPLESSIVO PROCAPITE]]&lt;media_aggr_reddito_pc,(media_aggr_reddito_pc-Tabella2026[[#This Row],[REDDITO COMPLESSIVO PROCAPITE]]),0)</f>
        <v>0</v>
      </c>
      <c r="O3036" s="3">
        <f>+Tabella2026[[#This Row],[DIFFERENZA REDDITO INFERIORE ALLA MEDIA DALLA MEDIA]]*Tabella2026[[#This Row],[POP_2024]]</f>
        <v>0</v>
      </c>
      <c r="P3036" s="3">
        <f>+Tabella2026[[#This Row],[POPOLAZIONE PER DIFFERENZA ]]/SUM(Tabella2026[[POPOLAZIONE PER DIFFERENZA ]])</f>
        <v>0</v>
      </c>
      <c r="Q3036" s="3">
        <f>+Tabella2026[[#This Row],[INCIDENZA POPOLAZIONE PER DIFFERENZA]]*(PLAFOND-SUM(Tabella2026[CONTRIBUTO SULLA BASE DELLA POPOLAZIONE]))</f>
        <v>0</v>
      </c>
      <c r="R3036" s="3">
        <f>+Tabella2026[[#This Row],[CONTRIBUTO SULLA BASE DELLA POPOLAZIONE]]+Tabella2026[[#This Row],[CONTRIBUTO SULLA BASE DEL REDDITO]]</f>
        <v>18080.465800245471</v>
      </c>
      <c r="S3036" s="3">
        <f>+Tabella2026[[#This Row],[CONTRIBUTO TOTALE]]/(PLAFOND/N_TESSERE)</f>
        <v>36.16093160049094</v>
      </c>
      <c r="T3036" s="3">
        <f>+MAX(CEILING(Tabella2026[[#This Row],[preDEF1]],1),1)</f>
        <v>37</v>
      </c>
      <c r="U3036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36" s="21">
        <f>+Tabella2026[[#This Row],[DEF - n. card]]*(PLAFOND/N_TESSERE)</f>
        <v>18000</v>
      </c>
      <c r="W3036" s="18"/>
    </row>
    <row r="3037" spans="2:23" x14ac:dyDescent="0.25">
      <c r="B3037" s="1" t="s">
        <v>6105</v>
      </c>
      <c r="C3037" s="2">
        <v>1181</v>
      </c>
      <c r="D3037" s="1" t="s">
        <v>6106</v>
      </c>
      <c r="E3037" s="1" t="s">
        <v>18</v>
      </c>
      <c r="F3037" s="1" t="s">
        <v>17</v>
      </c>
      <c r="G3037" s="1" t="s">
        <v>4778</v>
      </c>
      <c r="H3037" s="1" t="s">
        <v>15835</v>
      </c>
      <c r="I3037" s="5">
        <v>3618</v>
      </c>
      <c r="J3037" s="5">
        <v>74862580</v>
      </c>
      <c r="K3037" s="3">
        <f>+Tabella2026[[#This Row],[POP_2024]]/SUM(Tabella2026[POP_2024])</f>
        <v>6.1380851318816276E-5</v>
      </c>
      <c r="L3037" s="3">
        <f>+Tabella2026[[#This Row],[INCIDENZA POPOLAZIONE]]*(PLAFOND/2)</f>
        <v>18070.476592621024</v>
      </c>
      <c r="M3037" s="3">
        <f>+IFERROR(Tabella2026[[#This Row],[reddito_2024]]/Tabella2026[[#This Row],[POP_2024]],"")</f>
        <v>20691.702598120508</v>
      </c>
      <c r="N3037" s="3">
        <f>+IF(Tabella2026[[#This Row],[REDDITO COMPLESSIVO PROCAPITE]]&lt;media_aggr_reddito_pc,(media_aggr_reddito_pc-Tabella2026[[#This Row],[REDDITO COMPLESSIVO PROCAPITE]]),0)</f>
        <v>0</v>
      </c>
      <c r="O3037" s="3">
        <f>+Tabella2026[[#This Row],[DIFFERENZA REDDITO INFERIORE ALLA MEDIA DALLA MEDIA]]*Tabella2026[[#This Row],[POP_2024]]</f>
        <v>0</v>
      </c>
      <c r="P3037" s="3">
        <f>+Tabella2026[[#This Row],[POPOLAZIONE PER DIFFERENZA ]]/SUM(Tabella2026[[POPOLAZIONE PER DIFFERENZA ]])</f>
        <v>0</v>
      </c>
      <c r="Q3037" s="3">
        <f>+Tabella2026[[#This Row],[INCIDENZA POPOLAZIONE PER DIFFERENZA]]*(PLAFOND-SUM(Tabella2026[CONTRIBUTO SULLA BASE DELLA POPOLAZIONE]))</f>
        <v>0</v>
      </c>
      <c r="R3037" s="3">
        <f>+Tabella2026[[#This Row],[CONTRIBUTO SULLA BASE DELLA POPOLAZIONE]]+Tabella2026[[#This Row],[CONTRIBUTO SULLA BASE DEL REDDITO]]</f>
        <v>18070.476592621024</v>
      </c>
      <c r="S3037" s="3">
        <f>+Tabella2026[[#This Row],[CONTRIBUTO TOTALE]]/(PLAFOND/N_TESSERE)</f>
        <v>36.140953185242047</v>
      </c>
      <c r="T3037" s="3">
        <f>+MAX(CEILING(Tabella2026[[#This Row],[preDEF1]],1),1)</f>
        <v>37</v>
      </c>
      <c r="U3037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37" s="21">
        <f>+Tabella2026[[#This Row],[DEF - n. card]]*(PLAFOND/N_TESSERE)</f>
        <v>18000</v>
      </c>
      <c r="W3037" s="18"/>
    </row>
    <row r="3038" spans="2:23" x14ac:dyDescent="0.25">
      <c r="B3038" s="1" t="s">
        <v>6017</v>
      </c>
      <c r="C3038" s="2">
        <v>82032</v>
      </c>
      <c r="D3038" s="1" t="s">
        <v>6018</v>
      </c>
      <c r="E3038" s="1" t="s">
        <v>21</v>
      </c>
      <c r="F3038" s="1" t="s">
        <v>20</v>
      </c>
      <c r="G3038" s="1" t="s">
        <v>4778</v>
      </c>
      <c r="H3038" s="1" t="s">
        <v>15836</v>
      </c>
      <c r="I3038" s="5">
        <v>3614</v>
      </c>
      <c r="J3038" s="5">
        <v>40391153</v>
      </c>
      <c r="K3038" s="3">
        <f>+Tabella2026[[#This Row],[POP_2024]]/SUM(Tabella2026[POP_2024])</f>
        <v>6.131298968109509E-5</v>
      </c>
      <c r="L3038" s="3">
        <f>+Tabella2026[[#This Row],[INCIDENZA POPOLAZIONE]]*(PLAFOND/2)</f>
        <v>18050.498177372134</v>
      </c>
      <c r="M3038" s="3">
        <f>+IFERROR(Tabella2026[[#This Row],[reddito_2024]]/Tabella2026[[#This Row],[POP_2024]],"")</f>
        <v>11176.301328168234</v>
      </c>
      <c r="N3038" s="3">
        <f>+IF(Tabella2026[[#This Row],[REDDITO COMPLESSIVO PROCAPITE]]&lt;media_aggr_reddito_pc,(media_aggr_reddito_pc-Tabella2026[[#This Row],[REDDITO COMPLESSIVO PROCAPITE]]),0)</f>
        <v>6648.7647344405068</v>
      </c>
      <c r="O3038" s="3">
        <f>+Tabella2026[[#This Row],[DIFFERENZA REDDITO INFERIORE ALLA MEDIA DALLA MEDIA]]*Tabella2026[[#This Row],[POP_2024]]</f>
        <v>24028635.75026799</v>
      </c>
      <c r="P3038" s="3">
        <f>+Tabella2026[[#This Row],[POPOLAZIONE PER DIFFERENZA ]]/SUM(Tabella2026[[POPOLAZIONE PER DIFFERENZA ]])</f>
        <v>2.1317775653294414E-4</v>
      </c>
      <c r="Q3038" s="3">
        <f>+Tabella2026[[#This Row],[INCIDENZA POPOLAZIONE PER DIFFERENZA]]*(PLAFOND-SUM(Tabella2026[CONTRIBUTO SULLA BASE DELLA POPOLAZIONE]))</f>
        <v>62759.371639981611</v>
      </c>
      <c r="R3038" s="3">
        <f>+Tabella2026[[#This Row],[CONTRIBUTO SULLA BASE DELLA POPOLAZIONE]]+Tabella2026[[#This Row],[CONTRIBUTO SULLA BASE DEL REDDITO]]</f>
        <v>80809.869817353741</v>
      </c>
      <c r="S3038" s="3">
        <f>+Tabella2026[[#This Row],[CONTRIBUTO TOTALE]]/(PLAFOND/N_TESSERE)</f>
        <v>161.61973963470749</v>
      </c>
      <c r="T3038" s="3">
        <f>+MAX(CEILING(Tabella2026[[#This Row],[preDEF1]],1),1)</f>
        <v>162</v>
      </c>
      <c r="U3038" s="9">
        <f xml:space="preserve"> IF(ROW(Tabella2026[[#This Row],[preDEF2]]) - ROW(Tabella2026[[#Headers],[preDEF2]])&lt;=ABS(SUM(Tabella2026[preDEF2])-N_TESSERE),Tabella2026[[#This Row],[preDEF2]]-1,Tabella2026[[#This Row],[preDEF2]])</f>
        <v>161</v>
      </c>
      <c r="V3038" s="21">
        <f>+Tabella2026[[#This Row],[DEF - n. card]]*(PLAFOND/N_TESSERE)</f>
        <v>80500</v>
      </c>
      <c r="W3038" s="18"/>
    </row>
    <row r="3039" spans="2:23" x14ac:dyDescent="0.25">
      <c r="B3039" s="1" t="s">
        <v>6137</v>
      </c>
      <c r="C3039" s="2">
        <v>11023</v>
      </c>
      <c r="D3039" s="1" t="s">
        <v>6138</v>
      </c>
      <c r="E3039" s="1" t="s">
        <v>24</v>
      </c>
      <c r="F3039" s="1" t="s">
        <v>136</v>
      </c>
      <c r="G3039" s="1" t="s">
        <v>4778</v>
      </c>
      <c r="H3039" s="1" t="s">
        <v>15835</v>
      </c>
      <c r="I3039" s="5">
        <v>3614</v>
      </c>
      <c r="J3039" s="5">
        <v>69489982</v>
      </c>
      <c r="K3039" s="3">
        <f>+Tabella2026[[#This Row],[POP_2024]]/SUM(Tabella2026[POP_2024])</f>
        <v>6.131298968109509E-5</v>
      </c>
      <c r="L3039" s="3">
        <f>+Tabella2026[[#This Row],[INCIDENZA POPOLAZIONE]]*(PLAFOND/2)</f>
        <v>18050.498177372134</v>
      </c>
      <c r="M3039" s="3">
        <f>+IFERROR(Tabella2026[[#This Row],[reddito_2024]]/Tabella2026[[#This Row],[POP_2024]],"")</f>
        <v>19227.997232982845</v>
      </c>
      <c r="N3039" s="3">
        <f>+IF(Tabella2026[[#This Row],[REDDITO COMPLESSIVO PROCAPITE]]&lt;media_aggr_reddito_pc,(media_aggr_reddito_pc-Tabella2026[[#This Row],[REDDITO COMPLESSIVO PROCAPITE]]),0)</f>
        <v>0</v>
      </c>
      <c r="O3039" s="3">
        <f>+Tabella2026[[#This Row],[DIFFERENZA REDDITO INFERIORE ALLA MEDIA DALLA MEDIA]]*Tabella2026[[#This Row],[POP_2024]]</f>
        <v>0</v>
      </c>
      <c r="P3039" s="3">
        <f>+Tabella2026[[#This Row],[POPOLAZIONE PER DIFFERENZA ]]/SUM(Tabella2026[[POPOLAZIONE PER DIFFERENZA ]])</f>
        <v>0</v>
      </c>
      <c r="Q3039" s="3">
        <f>+Tabella2026[[#This Row],[INCIDENZA POPOLAZIONE PER DIFFERENZA]]*(PLAFOND-SUM(Tabella2026[CONTRIBUTO SULLA BASE DELLA POPOLAZIONE]))</f>
        <v>0</v>
      </c>
      <c r="R3039" s="3">
        <f>+Tabella2026[[#This Row],[CONTRIBUTO SULLA BASE DELLA POPOLAZIONE]]+Tabella2026[[#This Row],[CONTRIBUTO SULLA BASE DEL REDDITO]]</f>
        <v>18050.498177372134</v>
      </c>
      <c r="S3039" s="3">
        <f>+Tabella2026[[#This Row],[CONTRIBUTO TOTALE]]/(PLAFOND/N_TESSERE)</f>
        <v>36.100996354744268</v>
      </c>
      <c r="T3039" s="3">
        <f>+MAX(CEILING(Tabella2026[[#This Row],[preDEF1]],1),1)</f>
        <v>37</v>
      </c>
      <c r="U3039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39" s="21">
        <f>+Tabella2026[[#This Row],[DEF - n. card]]*(PLAFOND/N_TESSERE)</f>
        <v>18000</v>
      </c>
      <c r="W3039" s="18"/>
    </row>
    <row r="3040" spans="2:23" x14ac:dyDescent="0.25">
      <c r="B3040" s="1" t="s">
        <v>6039</v>
      </c>
      <c r="C3040" s="2">
        <v>50014</v>
      </c>
      <c r="D3040" s="1" t="s">
        <v>6040</v>
      </c>
      <c r="E3040" s="1" t="s">
        <v>30</v>
      </c>
      <c r="F3040" s="1" t="s">
        <v>144</v>
      </c>
      <c r="G3040" s="1" t="s">
        <v>4778</v>
      </c>
      <c r="H3040" s="1" t="s">
        <v>15834</v>
      </c>
      <c r="I3040" s="5">
        <v>3611</v>
      </c>
      <c r="J3040" s="5">
        <v>69179543</v>
      </c>
      <c r="K3040" s="3">
        <f>+Tabella2026[[#This Row],[POP_2024]]/SUM(Tabella2026[POP_2024])</f>
        <v>6.1262093452804195E-5</v>
      </c>
      <c r="L3040" s="3">
        <f>+Tabella2026[[#This Row],[INCIDENZA POPOLAZIONE]]*(PLAFOND/2)</f>
        <v>18035.514365935465</v>
      </c>
      <c r="M3040" s="3">
        <f>+IFERROR(Tabella2026[[#This Row],[reddito_2024]]/Tabella2026[[#This Row],[POP_2024]],"")</f>
        <v>19158.00138465799</v>
      </c>
      <c r="N3040" s="3">
        <f>+IF(Tabella2026[[#This Row],[REDDITO COMPLESSIVO PROCAPITE]]&lt;media_aggr_reddito_pc,(media_aggr_reddito_pc-Tabella2026[[#This Row],[REDDITO COMPLESSIVO PROCAPITE]]),0)</f>
        <v>0</v>
      </c>
      <c r="O3040" s="3">
        <f>+Tabella2026[[#This Row],[DIFFERENZA REDDITO INFERIORE ALLA MEDIA DALLA MEDIA]]*Tabella2026[[#This Row],[POP_2024]]</f>
        <v>0</v>
      </c>
      <c r="P3040" s="3">
        <f>+Tabella2026[[#This Row],[POPOLAZIONE PER DIFFERENZA ]]/SUM(Tabella2026[[POPOLAZIONE PER DIFFERENZA ]])</f>
        <v>0</v>
      </c>
      <c r="Q3040" s="3">
        <f>+Tabella2026[[#This Row],[INCIDENZA POPOLAZIONE PER DIFFERENZA]]*(PLAFOND-SUM(Tabella2026[CONTRIBUTO SULLA BASE DELLA POPOLAZIONE]))</f>
        <v>0</v>
      </c>
      <c r="R3040" s="3">
        <f>+Tabella2026[[#This Row],[CONTRIBUTO SULLA BASE DELLA POPOLAZIONE]]+Tabella2026[[#This Row],[CONTRIBUTO SULLA BASE DEL REDDITO]]</f>
        <v>18035.514365935465</v>
      </c>
      <c r="S3040" s="3">
        <f>+Tabella2026[[#This Row],[CONTRIBUTO TOTALE]]/(PLAFOND/N_TESSERE)</f>
        <v>36.071028731870932</v>
      </c>
      <c r="T3040" s="3">
        <f>+MAX(CEILING(Tabella2026[[#This Row],[preDEF1]],1),1)</f>
        <v>37</v>
      </c>
      <c r="U3040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40" s="21">
        <f>+Tabella2026[[#This Row],[DEF - n. card]]*(PLAFOND/N_TESSERE)</f>
        <v>18000</v>
      </c>
      <c r="W3040" s="18"/>
    </row>
    <row r="3041" spans="2:23" x14ac:dyDescent="0.25">
      <c r="B3041" s="1" t="s">
        <v>6053</v>
      </c>
      <c r="C3041" s="2">
        <v>63022</v>
      </c>
      <c r="D3041" s="1" t="s">
        <v>6054</v>
      </c>
      <c r="E3041" s="1" t="s">
        <v>15</v>
      </c>
      <c r="F3041" s="1" t="s">
        <v>14</v>
      </c>
      <c r="G3041" s="1" t="s">
        <v>4778</v>
      </c>
      <c r="H3041" s="1" t="s">
        <v>15836</v>
      </c>
      <c r="I3041" s="5">
        <v>3609</v>
      </c>
      <c r="J3041" s="5">
        <v>31583227</v>
      </c>
      <c r="K3041" s="3">
        <f>+Tabella2026[[#This Row],[POP_2024]]/SUM(Tabella2026[POP_2024])</f>
        <v>6.1228162633943602E-5</v>
      </c>
      <c r="L3041" s="3">
        <f>+Tabella2026[[#This Row],[INCIDENZA POPOLAZIONE]]*(PLAFOND/2)</f>
        <v>18025.525158311022</v>
      </c>
      <c r="M3041" s="3">
        <f>+IFERROR(Tabella2026[[#This Row],[reddito_2024]]/Tabella2026[[#This Row],[POP_2024]],"")</f>
        <v>8751.2405098365198</v>
      </c>
      <c r="N3041" s="3">
        <f>+IF(Tabella2026[[#This Row],[REDDITO COMPLESSIVO PROCAPITE]]&lt;media_aggr_reddito_pc,(media_aggr_reddito_pc-Tabella2026[[#This Row],[REDDITO COMPLESSIVO PROCAPITE]]),0)</f>
        <v>9073.8255527722213</v>
      </c>
      <c r="O3041" s="3">
        <f>+Tabella2026[[#This Row],[DIFFERENZA REDDITO INFERIORE ALLA MEDIA DALLA MEDIA]]*Tabella2026[[#This Row],[POP_2024]]</f>
        <v>32747436.419954948</v>
      </c>
      <c r="P3041" s="3">
        <f>+Tabella2026[[#This Row],[POPOLAZIONE PER DIFFERENZA ]]/SUM(Tabella2026[[POPOLAZIONE PER DIFFERENZA ]])</f>
        <v>2.9052939587439396E-4</v>
      </c>
      <c r="Q3041" s="3">
        <f>+Tabella2026[[#This Row],[INCIDENZA POPOLAZIONE PER DIFFERENZA]]*(PLAFOND-SUM(Tabella2026[CONTRIBUTO SULLA BASE DELLA POPOLAZIONE]))</f>
        <v>85531.636248375027</v>
      </c>
      <c r="R3041" s="3">
        <f>+Tabella2026[[#This Row],[CONTRIBUTO SULLA BASE DELLA POPOLAZIONE]]+Tabella2026[[#This Row],[CONTRIBUTO SULLA BASE DEL REDDITO]]</f>
        <v>103557.16140668605</v>
      </c>
      <c r="S3041" s="3">
        <f>+Tabella2026[[#This Row],[CONTRIBUTO TOTALE]]/(PLAFOND/N_TESSERE)</f>
        <v>207.1143228133721</v>
      </c>
      <c r="T3041" s="3">
        <f>+MAX(CEILING(Tabella2026[[#This Row],[preDEF1]],1),1)</f>
        <v>208</v>
      </c>
      <c r="U3041" s="9">
        <f xml:space="preserve"> IF(ROW(Tabella2026[[#This Row],[preDEF2]]) - ROW(Tabella2026[[#Headers],[preDEF2]])&lt;=ABS(SUM(Tabella2026[preDEF2])-N_TESSERE),Tabella2026[[#This Row],[preDEF2]]-1,Tabella2026[[#This Row],[preDEF2]])</f>
        <v>207</v>
      </c>
      <c r="V3041" s="21">
        <f>+Tabella2026[[#This Row],[DEF - n. card]]*(PLAFOND/N_TESSERE)</f>
        <v>103500</v>
      </c>
      <c r="W3041" s="18"/>
    </row>
    <row r="3042" spans="2:23" x14ac:dyDescent="0.25">
      <c r="B3042" s="1" t="s">
        <v>6077</v>
      </c>
      <c r="C3042" s="2">
        <v>65083</v>
      </c>
      <c r="D3042" s="1" t="s">
        <v>6078</v>
      </c>
      <c r="E3042" s="1" t="s">
        <v>15</v>
      </c>
      <c r="F3042" s="1" t="s">
        <v>82</v>
      </c>
      <c r="G3042" s="1" t="s">
        <v>4778</v>
      </c>
      <c r="H3042" s="1" t="s">
        <v>15836</v>
      </c>
      <c r="I3042" s="5">
        <v>3609</v>
      </c>
      <c r="J3042" s="5">
        <v>46408446</v>
      </c>
      <c r="K3042" s="3">
        <f>+Tabella2026[[#This Row],[POP_2024]]/SUM(Tabella2026[POP_2024])</f>
        <v>6.1228162633943602E-5</v>
      </c>
      <c r="L3042" s="3">
        <f>+Tabella2026[[#This Row],[INCIDENZA POPOLAZIONE]]*(PLAFOND/2)</f>
        <v>18025.525158311022</v>
      </c>
      <c r="M3042" s="3">
        <f>+IFERROR(Tabella2026[[#This Row],[reddito_2024]]/Tabella2026[[#This Row],[POP_2024]],"")</f>
        <v>12859.087281795511</v>
      </c>
      <c r="N3042" s="3">
        <f>+IF(Tabella2026[[#This Row],[REDDITO COMPLESSIVO PROCAPITE]]&lt;media_aggr_reddito_pc,(media_aggr_reddito_pc-Tabella2026[[#This Row],[REDDITO COMPLESSIVO PROCAPITE]]),0)</f>
        <v>4965.9787808132296</v>
      </c>
      <c r="O3042" s="3">
        <f>+Tabella2026[[#This Row],[DIFFERENZA REDDITO INFERIORE ALLA MEDIA DALLA MEDIA]]*Tabella2026[[#This Row],[POP_2024]]</f>
        <v>17922217.419954944</v>
      </c>
      <c r="P3042" s="3">
        <f>+Tabella2026[[#This Row],[POPOLAZIONE PER DIFFERENZA ]]/SUM(Tabella2026[[POPOLAZIONE PER DIFFERENZA ]])</f>
        <v>1.5900270582939915E-4</v>
      </c>
      <c r="Q3042" s="3">
        <f>+Tabella2026[[#This Row],[INCIDENZA POPOLAZIONE PER DIFFERENZA]]*(PLAFOND-SUM(Tabella2026[CONTRIBUTO SULLA BASE DELLA POPOLAZIONE]))</f>
        <v>46810.277344145929</v>
      </c>
      <c r="R3042" s="3">
        <f>+Tabella2026[[#This Row],[CONTRIBUTO SULLA BASE DELLA POPOLAZIONE]]+Tabella2026[[#This Row],[CONTRIBUTO SULLA BASE DEL REDDITO]]</f>
        <v>64835.802502456951</v>
      </c>
      <c r="S3042" s="3">
        <f>+Tabella2026[[#This Row],[CONTRIBUTO TOTALE]]/(PLAFOND/N_TESSERE)</f>
        <v>129.67160500491391</v>
      </c>
      <c r="T3042" s="3">
        <f>+MAX(CEILING(Tabella2026[[#This Row],[preDEF1]],1),1)</f>
        <v>130</v>
      </c>
      <c r="U3042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3042" s="21">
        <f>+Tabella2026[[#This Row],[DEF - n. card]]*(PLAFOND/N_TESSERE)</f>
        <v>64500</v>
      </c>
      <c r="W3042" s="18"/>
    </row>
    <row r="3043" spans="2:23" x14ac:dyDescent="0.25">
      <c r="B3043" s="1" t="s">
        <v>6025</v>
      </c>
      <c r="C3043" s="2">
        <v>76006</v>
      </c>
      <c r="D3043" s="1" t="s">
        <v>6026</v>
      </c>
      <c r="E3043" s="1" t="s">
        <v>213</v>
      </c>
      <c r="F3043" s="1" t="s">
        <v>212</v>
      </c>
      <c r="G3043" s="1" t="s">
        <v>4778</v>
      </c>
      <c r="H3043" s="1" t="s">
        <v>15836</v>
      </c>
      <c r="I3043" s="5">
        <v>3608</v>
      </c>
      <c r="J3043" s="5">
        <v>48411057</v>
      </c>
      <c r="K3043" s="3">
        <f>+Tabella2026[[#This Row],[POP_2024]]/SUM(Tabella2026[POP_2024])</f>
        <v>6.1211197224513312E-5</v>
      </c>
      <c r="L3043" s="3">
        <f>+Tabella2026[[#This Row],[INCIDENZA POPOLAZIONE]]*(PLAFOND/2)</f>
        <v>18020.5305544988</v>
      </c>
      <c r="M3043" s="3">
        <f>+IFERROR(Tabella2026[[#This Row],[reddito_2024]]/Tabella2026[[#This Row],[POP_2024]],"")</f>
        <v>13417.698725055432</v>
      </c>
      <c r="N3043" s="3">
        <f>+IF(Tabella2026[[#This Row],[REDDITO COMPLESSIVO PROCAPITE]]&lt;media_aggr_reddito_pc,(media_aggr_reddito_pc-Tabella2026[[#This Row],[REDDITO COMPLESSIVO PROCAPITE]]),0)</f>
        <v>4407.367337553309</v>
      </c>
      <c r="O3043" s="3">
        <f>+Tabella2026[[#This Row],[DIFFERENZA REDDITO INFERIORE ALLA MEDIA DALLA MEDIA]]*Tabella2026[[#This Row],[POP_2024]]</f>
        <v>15901781.353892339</v>
      </c>
      <c r="P3043" s="3">
        <f>+Tabella2026[[#This Row],[POPOLAZIONE PER DIFFERENZA ]]/SUM(Tabella2026[[POPOLAZIONE PER DIFFERENZA ]])</f>
        <v>1.4107775860152045E-4</v>
      </c>
      <c r="Q3043" s="3">
        <f>+Tabella2026[[#This Row],[INCIDENZA POPOLAZIONE PER DIFFERENZA]]*(PLAFOND-SUM(Tabella2026[CONTRIBUTO SULLA BASE DELLA POPOLAZIONE]))</f>
        <v>41533.186323968839</v>
      </c>
      <c r="R3043" s="3">
        <f>+Tabella2026[[#This Row],[CONTRIBUTO SULLA BASE DELLA POPOLAZIONE]]+Tabella2026[[#This Row],[CONTRIBUTO SULLA BASE DEL REDDITO]]</f>
        <v>59553.71687846764</v>
      </c>
      <c r="S3043" s="3">
        <f>+Tabella2026[[#This Row],[CONTRIBUTO TOTALE]]/(PLAFOND/N_TESSERE)</f>
        <v>119.10743375693528</v>
      </c>
      <c r="T3043" s="3">
        <f>+MAX(CEILING(Tabella2026[[#This Row],[preDEF1]],1),1)</f>
        <v>120</v>
      </c>
      <c r="U3043" s="9">
        <f xml:space="preserve"> IF(ROW(Tabella2026[[#This Row],[preDEF2]]) - ROW(Tabella2026[[#Headers],[preDEF2]])&lt;=ABS(SUM(Tabella2026[preDEF2])-N_TESSERE),Tabella2026[[#This Row],[preDEF2]]-1,Tabella2026[[#This Row],[preDEF2]])</f>
        <v>119</v>
      </c>
      <c r="V3043" s="21">
        <f>+Tabella2026[[#This Row],[DEF - n. card]]*(PLAFOND/N_TESSERE)</f>
        <v>59500</v>
      </c>
      <c r="W3043" s="18"/>
    </row>
    <row r="3044" spans="2:23" x14ac:dyDescent="0.25">
      <c r="B3044" s="1" t="s">
        <v>6109</v>
      </c>
      <c r="C3044" s="2">
        <v>12144</v>
      </c>
      <c r="D3044" s="1" t="s">
        <v>6110</v>
      </c>
      <c r="E3044" s="1" t="s">
        <v>12</v>
      </c>
      <c r="F3044" s="1" t="s">
        <v>157</v>
      </c>
      <c r="G3044" s="1" t="s">
        <v>4778</v>
      </c>
      <c r="H3044" s="1" t="s">
        <v>15835</v>
      </c>
      <c r="I3044" s="5">
        <v>3608</v>
      </c>
      <c r="J3044" s="5">
        <v>68804654</v>
      </c>
      <c r="K3044" s="3">
        <f>+Tabella2026[[#This Row],[POP_2024]]/SUM(Tabella2026[POP_2024])</f>
        <v>6.1211197224513312E-5</v>
      </c>
      <c r="L3044" s="3">
        <f>+Tabella2026[[#This Row],[INCIDENZA POPOLAZIONE]]*(PLAFOND/2)</f>
        <v>18020.5305544988</v>
      </c>
      <c r="M3044" s="3">
        <f>+IFERROR(Tabella2026[[#This Row],[reddito_2024]]/Tabella2026[[#This Row],[POP_2024]],"")</f>
        <v>19070.026053215079</v>
      </c>
      <c r="N3044" s="3">
        <f>+IF(Tabella2026[[#This Row],[REDDITO COMPLESSIVO PROCAPITE]]&lt;media_aggr_reddito_pc,(media_aggr_reddito_pc-Tabella2026[[#This Row],[REDDITO COMPLESSIVO PROCAPITE]]),0)</f>
        <v>0</v>
      </c>
      <c r="O3044" s="3">
        <f>+Tabella2026[[#This Row],[DIFFERENZA REDDITO INFERIORE ALLA MEDIA DALLA MEDIA]]*Tabella2026[[#This Row],[POP_2024]]</f>
        <v>0</v>
      </c>
      <c r="P3044" s="3">
        <f>+Tabella2026[[#This Row],[POPOLAZIONE PER DIFFERENZA ]]/SUM(Tabella2026[[POPOLAZIONE PER DIFFERENZA ]])</f>
        <v>0</v>
      </c>
      <c r="Q3044" s="3">
        <f>+Tabella2026[[#This Row],[INCIDENZA POPOLAZIONE PER DIFFERENZA]]*(PLAFOND-SUM(Tabella2026[CONTRIBUTO SULLA BASE DELLA POPOLAZIONE]))</f>
        <v>0</v>
      </c>
      <c r="R3044" s="3">
        <f>+Tabella2026[[#This Row],[CONTRIBUTO SULLA BASE DELLA POPOLAZIONE]]+Tabella2026[[#This Row],[CONTRIBUTO SULLA BASE DEL REDDITO]]</f>
        <v>18020.5305544988</v>
      </c>
      <c r="S3044" s="3">
        <f>+Tabella2026[[#This Row],[CONTRIBUTO TOTALE]]/(PLAFOND/N_TESSERE)</f>
        <v>36.041061108997603</v>
      </c>
      <c r="T3044" s="3">
        <f>+MAX(CEILING(Tabella2026[[#This Row],[preDEF1]],1),1)</f>
        <v>37</v>
      </c>
      <c r="U3044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44" s="21">
        <f>+Tabella2026[[#This Row],[DEF - n. card]]*(PLAFOND/N_TESSERE)</f>
        <v>18000</v>
      </c>
      <c r="W3044" s="18"/>
    </row>
    <row r="3045" spans="2:23" x14ac:dyDescent="0.25">
      <c r="B3045" s="1" t="s">
        <v>6107</v>
      </c>
      <c r="C3045" s="2">
        <v>26027</v>
      </c>
      <c r="D3045" s="1" t="s">
        <v>6108</v>
      </c>
      <c r="E3045" s="1" t="s">
        <v>38</v>
      </c>
      <c r="F3045" s="1" t="s">
        <v>150</v>
      </c>
      <c r="G3045" s="1" t="s">
        <v>4778</v>
      </c>
      <c r="H3045" s="1" t="s">
        <v>15835</v>
      </c>
      <c r="I3045" s="5">
        <v>3607</v>
      </c>
      <c r="J3045" s="5">
        <v>66530925</v>
      </c>
      <c r="K3045" s="3">
        <f>+Tabella2026[[#This Row],[POP_2024]]/SUM(Tabella2026[POP_2024])</f>
        <v>6.1194231815083009E-5</v>
      </c>
      <c r="L3045" s="3">
        <f>+Tabella2026[[#This Row],[INCIDENZA POPOLAZIONE]]*(PLAFOND/2)</f>
        <v>18015.535950686575</v>
      </c>
      <c r="M3045" s="3">
        <f>+IFERROR(Tabella2026[[#This Row],[reddito_2024]]/Tabella2026[[#This Row],[POP_2024]],"")</f>
        <v>18444.94732464652</v>
      </c>
      <c r="N3045" s="3">
        <f>+IF(Tabella2026[[#This Row],[REDDITO COMPLESSIVO PROCAPITE]]&lt;media_aggr_reddito_pc,(media_aggr_reddito_pc-Tabella2026[[#This Row],[REDDITO COMPLESSIVO PROCAPITE]]),0)</f>
        <v>0</v>
      </c>
      <c r="O3045" s="3">
        <f>+Tabella2026[[#This Row],[DIFFERENZA REDDITO INFERIORE ALLA MEDIA DALLA MEDIA]]*Tabella2026[[#This Row],[POP_2024]]</f>
        <v>0</v>
      </c>
      <c r="P3045" s="3">
        <f>+Tabella2026[[#This Row],[POPOLAZIONE PER DIFFERENZA ]]/SUM(Tabella2026[[POPOLAZIONE PER DIFFERENZA ]])</f>
        <v>0</v>
      </c>
      <c r="Q3045" s="3">
        <f>+Tabella2026[[#This Row],[INCIDENZA POPOLAZIONE PER DIFFERENZA]]*(PLAFOND-SUM(Tabella2026[CONTRIBUTO SULLA BASE DELLA POPOLAZIONE]))</f>
        <v>0</v>
      </c>
      <c r="R3045" s="3">
        <f>+Tabella2026[[#This Row],[CONTRIBUTO SULLA BASE DELLA POPOLAZIONE]]+Tabella2026[[#This Row],[CONTRIBUTO SULLA BASE DEL REDDITO]]</f>
        <v>18015.535950686575</v>
      </c>
      <c r="S3045" s="3">
        <f>+Tabella2026[[#This Row],[CONTRIBUTO TOTALE]]/(PLAFOND/N_TESSERE)</f>
        <v>36.031071901373153</v>
      </c>
      <c r="T3045" s="3">
        <f>+MAX(CEILING(Tabella2026[[#This Row],[preDEF1]],1),1)</f>
        <v>37</v>
      </c>
      <c r="U3045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45" s="21">
        <f>+Tabella2026[[#This Row],[DEF - n. card]]*(PLAFOND/N_TESSERE)</f>
        <v>18000</v>
      </c>
      <c r="W3045" s="18"/>
    </row>
    <row r="3046" spans="2:23" x14ac:dyDescent="0.25">
      <c r="B3046" s="1" t="s">
        <v>6143</v>
      </c>
      <c r="C3046" s="2">
        <v>46015</v>
      </c>
      <c r="D3046" s="1" t="s">
        <v>6144</v>
      </c>
      <c r="E3046" s="1" t="s">
        <v>30</v>
      </c>
      <c r="F3046" s="1" t="s">
        <v>142</v>
      </c>
      <c r="G3046" s="1" t="s">
        <v>4778</v>
      </c>
      <c r="H3046" s="1" t="s">
        <v>15834</v>
      </c>
      <c r="I3046" s="5">
        <v>3606</v>
      </c>
      <c r="J3046" s="5">
        <v>61445673</v>
      </c>
      <c r="K3046" s="3">
        <f>+Tabella2026[[#This Row],[POP_2024]]/SUM(Tabella2026[POP_2024])</f>
        <v>6.1177266405652706E-5</v>
      </c>
      <c r="L3046" s="3">
        <f>+Tabella2026[[#This Row],[INCIDENZA POPOLAZIONE]]*(PLAFOND/2)</f>
        <v>18010.541346874354</v>
      </c>
      <c r="M3046" s="3">
        <f>+IFERROR(Tabella2026[[#This Row],[reddito_2024]]/Tabella2026[[#This Row],[POP_2024]],"")</f>
        <v>17039.842762063228</v>
      </c>
      <c r="N3046" s="3">
        <f>+IF(Tabella2026[[#This Row],[REDDITO COMPLESSIVO PROCAPITE]]&lt;media_aggr_reddito_pc,(media_aggr_reddito_pc-Tabella2026[[#This Row],[REDDITO COMPLESSIVO PROCAPITE]]),0)</f>
        <v>785.22330054551276</v>
      </c>
      <c r="O3046" s="3">
        <f>+Tabella2026[[#This Row],[DIFFERENZA REDDITO INFERIORE ALLA MEDIA DALLA MEDIA]]*Tabella2026[[#This Row],[POP_2024]]</f>
        <v>2831515.2217671191</v>
      </c>
      <c r="P3046" s="3">
        <f>+Tabella2026[[#This Row],[POPOLAZIONE PER DIFFERENZA ]]/SUM(Tabella2026[[POPOLAZIONE PER DIFFERENZA ]])</f>
        <v>2.5120696357406149E-5</v>
      </c>
      <c r="Q3046" s="3">
        <f>+Tabella2026[[#This Row],[INCIDENZA POPOLAZIONE PER DIFFERENZA]]*(PLAFOND-SUM(Tabella2026[CONTRIBUTO SULLA BASE DELLA POPOLAZIONE]))</f>
        <v>7395.514167098132</v>
      </c>
      <c r="R3046" s="3">
        <f>+Tabella2026[[#This Row],[CONTRIBUTO SULLA BASE DELLA POPOLAZIONE]]+Tabella2026[[#This Row],[CONTRIBUTO SULLA BASE DEL REDDITO]]</f>
        <v>25406.055513972486</v>
      </c>
      <c r="S3046" s="3">
        <f>+Tabella2026[[#This Row],[CONTRIBUTO TOTALE]]/(PLAFOND/N_TESSERE)</f>
        <v>50.812111027944972</v>
      </c>
      <c r="T3046" s="3">
        <f>+MAX(CEILING(Tabella2026[[#This Row],[preDEF1]],1),1)</f>
        <v>51</v>
      </c>
      <c r="U3046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3046" s="21">
        <f>+Tabella2026[[#This Row],[DEF - n. card]]*(PLAFOND/N_TESSERE)</f>
        <v>25000</v>
      </c>
      <c r="W3046" s="18"/>
    </row>
    <row r="3047" spans="2:23" x14ac:dyDescent="0.25">
      <c r="B3047" s="1" t="s">
        <v>5893</v>
      </c>
      <c r="C3047" s="2">
        <v>102003</v>
      </c>
      <c r="D3047" s="1" t="s">
        <v>5894</v>
      </c>
      <c r="E3047" s="1" t="s">
        <v>61</v>
      </c>
      <c r="F3047" s="1" t="s">
        <v>607</v>
      </c>
      <c r="G3047" s="1" t="s">
        <v>4778</v>
      </c>
      <c r="H3047" s="1" t="s">
        <v>15836</v>
      </c>
      <c r="I3047" s="5">
        <v>3603</v>
      </c>
      <c r="J3047" s="5">
        <v>41717391</v>
      </c>
      <c r="K3047" s="3">
        <f>+Tabella2026[[#This Row],[POP_2024]]/SUM(Tabella2026[POP_2024])</f>
        <v>6.1126370177361824E-5</v>
      </c>
      <c r="L3047" s="3">
        <f>+Tabella2026[[#This Row],[INCIDENZA POPOLAZIONE]]*(PLAFOND/2)</f>
        <v>17995.557535437689</v>
      </c>
      <c r="M3047" s="3">
        <f>+IFERROR(Tabella2026[[#This Row],[reddito_2024]]/Tabella2026[[#This Row],[POP_2024]],"")</f>
        <v>11578.515403830141</v>
      </c>
      <c r="N3047" s="3">
        <f>+IF(Tabella2026[[#This Row],[REDDITO COMPLESSIVO PROCAPITE]]&lt;media_aggr_reddito_pc,(media_aggr_reddito_pc-Tabella2026[[#This Row],[REDDITO COMPLESSIVO PROCAPITE]]),0)</f>
        <v>6246.5506587786003</v>
      </c>
      <c r="O3047" s="3">
        <f>+Tabella2026[[#This Row],[DIFFERENZA REDDITO INFERIORE ALLA MEDIA DALLA MEDIA]]*Tabella2026[[#This Row],[POP_2024]]</f>
        <v>22506322.023579296</v>
      </c>
      <c r="P3047" s="3">
        <f>+Tabella2026[[#This Row],[POPOLAZIONE PER DIFFERENZA ]]/SUM(Tabella2026[[POPOLAZIONE PER DIFFERENZA ]])</f>
        <v>1.9967206156267593E-4</v>
      </c>
      <c r="Q3047" s="3">
        <f>+Tabella2026[[#This Row],[INCIDENZA POPOLAZIONE PER DIFFERENZA]]*(PLAFOND-SUM(Tabella2026[CONTRIBUTO SULLA BASE DELLA POPOLAZIONE]))</f>
        <v>58783.305170005857</v>
      </c>
      <c r="R3047" s="3">
        <f>+Tabella2026[[#This Row],[CONTRIBUTO SULLA BASE DELLA POPOLAZIONE]]+Tabella2026[[#This Row],[CONTRIBUTO SULLA BASE DEL REDDITO]]</f>
        <v>76778.862705443549</v>
      </c>
      <c r="S3047" s="3">
        <f>+Tabella2026[[#This Row],[CONTRIBUTO TOTALE]]/(PLAFOND/N_TESSERE)</f>
        <v>153.55772541088709</v>
      </c>
      <c r="T3047" s="3">
        <f>+MAX(CEILING(Tabella2026[[#This Row],[preDEF1]],1),1)</f>
        <v>154</v>
      </c>
      <c r="U3047" s="9">
        <f xml:space="preserve"> IF(ROW(Tabella2026[[#This Row],[preDEF2]]) - ROW(Tabella2026[[#Headers],[preDEF2]])&lt;=ABS(SUM(Tabella2026[preDEF2])-N_TESSERE),Tabella2026[[#This Row],[preDEF2]]-1,Tabella2026[[#This Row],[preDEF2]])</f>
        <v>153</v>
      </c>
      <c r="V3047" s="21">
        <f>+Tabella2026[[#This Row],[DEF - n. card]]*(PLAFOND/N_TESSERE)</f>
        <v>76500</v>
      </c>
      <c r="W3047" s="18"/>
    </row>
    <row r="3048" spans="2:23" x14ac:dyDescent="0.25">
      <c r="B3048" s="1" t="s">
        <v>6069</v>
      </c>
      <c r="C3048" s="2">
        <v>69057</v>
      </c>
      <c r="D3048" s="1" t="s">
        <v>6070</v>
      </c>
      <c r="E3048" s="1" t="s">
        <v>96</v>
      </c>
      <c r="F3048" s="1" t="s">
        <v>328</v>
      </c>
      <c r="G3048" s="1" t="s">
        <v>4778</v>
      </c>
      <c r="H3048" s="1" t="s">
        <v>15836</v>
      </c>
      <c r="I3048" s="5">
        <v>3602</v>
      </c>
      <c r="J3048" s="5">
        <v>47600852</v>
      </c>
      <c r="K3048" s="3">
        <f>+Tabella2026[[#This Row],[POP_2024]]/SUM(Tabella2026[POP_2024])</f>
        <v>6.1109404767931521E-5</v>
      </c>
      <c r="L3048" s="3">
        <f>+Tabella2026[[#This Row],[INCIDENZA POPOLAZIONE]]*(PLAFOND/2)</f>
        <v>17990.562931625464</v>
      </c>
      <c r="M3048" s="3">
        <f>+IFERROR(Tabella2026[[#This Row],[reddito_2024]]/Tabella2026[[#This Row],[POP_2024]],"")</f>
        <v>13215.117157134926</v>
      </c>
      <c r="N3048" s="3">
        <f>+IF(Tabella2026[[#This Row],[REDDITO COMPLESSIVO PROCAPITE]]&lt;media_aggr_reddito_pc,(media_aggr_reddito_pc-Tabella2026[[#This Row],[REDDITO COMPLESSIVO PROCAPITE]]),0)</f>
        <v>4609.9489054738151</v>
      </c>
      <c r="O3048" s="3">
        <f>+Tabella2026[[#This Row],[DIFFERENZA REDDITO INFERIORE ALLA MEDIA DALLA MEDIA]]*Tabella2026[[#This Row],[POP_2024]]</f>
        <v>16605035.957516681</v>
      </c>
      <c r="P3048" s="3">
        <f>+Tabella2026[[#This Row],[POPOLAZIONE PER DIFFERENZA ]]/SUM(Tabella2026[[POPOLAZIONE PER DIFFERENZA ]])</f>
        <v>1.4731690759983303E-4</v>
      </c>
      <c r="Q3048" s="3">
        <f>+Tabella2026[[#This Row],[INCIDENZA POPOLAZIONE PER DIFFERENZA]]*(PLAFOND-SUM(Tabella2026[CONTRIBUTO SULLA BASE DELLA POPOLAZIONE]))</f>
        <v>43369.987109710317</v>
      </c>
      <c r="R3048" s="3">
        <f>+Tabella2026[[#This Row],[CONTRIBUTO SULLA BASE DELLA POPOLAZIONE]]+Tabella2026[[#This Row],[CONTRIBUTO SULLA BASE DEL REDDITO]]</f>
        <v>61360.55004133578</v>
      </c>
      <c r="S3048" s="3">
        <f>+Tabella2026[[#This Row],[CONTRIBUTO TOTALE]]/(PLAFOND/N_TESSERE)</f>
        <v>122.72110008267155</v>
      </c>
      <c r="T3048" s="3">
        <f>+MAX(CEILING(Tabella2026[[#This Row],[preDEF1]],1),1)</f>
        <v>123</v>
      </c>
      <c r="U3048" s="9">
        <f xml:space="preserve"> IF(ROW(Tabella2026[[#This Row],[preDEF2]]) - ROW(Tabella2026[[#Headers],[preDEF2]])&lt;=ABS(SUM(Tabella2026[preDEF2])-N_TESSERE),Tabella2026[[#This Row],[preDEF2]]-1,Tabella2026[[#This Row],[preDEF2]])</f>
        <v>122</v>
      </c>
      <c r="V3048" s="21">
        <f>+Tabella2026[[#This Row],[DEF - n. card]]*(PLAFOND/N_TESSERE)</f>
        <v>61000</v>
      </c>
      <c r="W3048" s="18"/>
    </row>
    <row r="3049" spans="2:23" x14ac:dyDescent="0.25">
      <c r="B3049" s="1" t="s">
        <v>6027</v>
      </c>
      <c r="C3049" s="2">
        <v>25039</v>
      </c>
      <c r="D3049" s="1" t="s">
        <v>6028</v>
      </c>
      <c r="E3049" s="1" t="s">
        <v>38</v>
      </c>
      <c r="F3049" s="1" t="s">
        <v>514</v>
      </c>
      <c r="G3049" s="1" t="s">
        <v>4778</v>
      </c>
      <c r="H3049" s="1" t="s">
        <v>15835</v>
      </c>
      <c r="I3049" s="5">
        <v>3602</v>
      </c>
      <c r="J3049" s="5">
        <v>79818400</v>
      </c>
      <c r="K3049" s="3">
        <f>+Tabella2026[[#This Row],[POP_2024]]/SUM(Tabella2026[POP_2024])</f>
        <v>6.1109404767931521E-5</v>
      </c>
      <c r="L3049" s="3">
        <f>+Tabella2026[[#This Row],[INCIDENZA POPOLAZIONE]]*(PLAFOND/2)</f>
        <v>17990.562931625464</v>
      </c>
      <c r="M3049" s="3">
        <f>+IFERROR(Tabella2026[[#This Row],[reddito_2024]]/Tabella2026[[#This Row],[POP_2024]],"")</f>
        <v>22159.466962798444</v>
      </c>
      <c r="N3049" s="3">
        <f>+IF(Tabella2026[[#This Row],[REDDITO COMPLESSIVO PROCAPITE]]&lt;media_aggr_reddito_pc,(media_aggr_reddito_pc-Tabella2026[[#This Row],[REDDITO COMPLESSIVO PROCAPITE]]),0)</f>
        <v>0</v>
      </c>
      <c r="O3049" s="3">
        <f>+Tabella2026[[#This Row],[DIFFERENZA REDDITO INFERIORE ALLA MEDIA DALLA MEDIA]]*Tabella2026[[#This Row],[POP_2024]]</f>
        <v>0</v>
      </c>
      <c r="P3049" s="3">
        <f>+Tabella2026[[#This Row],[POPOLAZIONE PER DIFFERENZA ]]/SUM(Tabella2026[[POPOLAZIONE PER DIFFERENZA ]])</f>
        <v>0</v>
      </c>
      <c r="Q3049" s="3">
        <f>+Tabella2026[[#This Row],[INCIDENZA POPOLAZIONE PER DIFFERENZA]]*(PLAFOND-SUM(Tabella2026[CONTRIBUTO SULLA BASE DELLA POPOLAZIONE]))</f>
        <v>0</v>
      </c>
      <c r="R3049" s="3">
        <f>+Tabella2026[[#This Row],[CONTRIBUTO SULLA BASE DELLA POPOLAZIONE]]+Tabella2026[[#This Row],[CONTRIBUTO SULLA BASE DEL REDDITO]]</f>
        <v>17990.562931625464</v>
      </c>
      <c r="S3049" s="3">
        <f>+Tabella2026[[#This Row],[CONTRIBUTO TOTALE]]/(PLAFOND/N_TESSERE)</f>
        <v>35.981125863250924</v>
      </c>
      <c r="T3049" s="3">
        <f>+MAX(CEILING(Tabella2026[[#This Row],[preDEF1]],1),1)</f>
        <v>36</v>
      </c>
      <c r="U3049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49" s="21">
        <f>+Tabella2026[[#This Row],[DEF - n. card]]*(PLAFOND/N_TESSERE)</f>
        <v>17500</v>
      </c>
      <c r="W3049" s="18"/>
    </row>
    <row r="3050" spans="2:23" x14ac:dyDescent="0.25">
      <c r="B3050" s="1" t="s">
        <v>6099</v>
      </c>
      <c r="C3050" s="2">
        <v>10014</v>
      </c>
      <c r="D3050" s="1" t="s">
        <v>6100</v>
      </c>
      <c r="E3050" s="1" t="s">
        <v>24</v>
      </c>
      <c r="F3050" s="1" t="s">
        <v>23</v>
      </c>
      <c r="G3050" s="1" t="s">
        <v>4778</v>
      </c>
      <c r="H3050" s="1" t="s">
        <v>15835</v>
      </c>
      <c r="I3050" s="5">
        <v>3600</v>
      </c>
      <c r="J3050" s="5">
        <v>74720973</v>
      </c>
      <c r="K3050" s="3">
        <f>+Tabella2026[[#This Row],[POP_2024]]/SUM(Tabella2026[POP_2024])</f>
        <v>6.1075473949070928E-5</v>
      </c>
      <c r="L3050" s="3">
        <f>+Tabella2026[[#This Row],[INCIDENZA POPOLAZIONE]]*(PLAFOND/2)</f>
        <v>17980.57372400102</v>
      </c>
      <c r="M3050" s="3">
        <f>+IFERROR(Tabella2026[[#This Row],[reddito_2024]]/Tabella2026[[#This Row],[POP_2024]],"")</f>
        <v>20755.825833333332</v>
      </c>
      <c r="N3050" s="3">
        <f>+IF(Tabella2026[[#This Row],[REDDITO COMPLESSIVO PROCAPITE]]&lt;media_aggr_reddito_pc,(media_aggr_reddito_pc-Tabella2026[[#This Row],[REDDITO COMPLESSIVO PROCAPITE]]),0)</f>
        <v>0</v>
      </c>
      <c r="O3050" s="3">
        <f>+Tabella2026[[#This Row],[DIFFERENZA REDDITO INFERIORE ALLA MEDIA DALLA MEDIA]]*Tabella2026[[#This Row],[POP_2024]]</f>
        <v>0</v>
      </c>
      <c r="P3050" s="3">
        <f>+Tabella2026[[#This Row],[POPOLAZIONE PER DIFFERENZA ]]/SUM(Tabella2026[[POPOLAZIONE PER DIFFERENZA ]])</f>
        <v>0</v>
      </c>
      <c r="Q3050" s="3">
        <f>+Tabella2026[[#This Row],[INCIDENZA POPOLAZIONE PER DIFFERENZA]]*(PLAFOND-SUM(Tabella2026[CONTRIBUTO SULLA BASE DELLA POPOLAZIONE]))</f>
        <v>0</v>
      </c>
      <c r="R3050" s="3">
        <f>+Tabella2026[[#This Row],[CONTRIBUTO SULLA BASE DELLA POPOLAZIONE]]+Tabella2026[[#This Row],[CONTRIBUTO SULLA BASE DEL REDDITO]]</f>
        <v>17980.57372400102</v>
      </c>
      <c r="S3050" s="3">
        <f>+Tabella2026[[#This Row],[CONTRIBUTO TOTALE]]/(PLAFOND/N_TESSERE)</f>
        <v>35.961147448002038</v>
      </c>
      <c r="T3050" s="3">
        <f>+MAX(CEILING(Tabella2026[[#This Row],[preDEF1]],1),1)</f>
        <v>36</v>
      </c>
      <c r="U3050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50" s="21">
        <f>+Tabella2026[[#This Row],[DEF - n. card]]*(PLAFOND/N_TESSERE)</f>
        <v>17500</v>
      </c>
      <c r="W3050" s="18"/>
    </row>
    <row r="3051" spans="2:23" x14ac:dyDescent="0.25">
      <c r="B3051" s="1" t="s">
        <v>6057</v>
      </c>
      <c r="C3051" s="2">
        <v>64103</v>
      </c>
      <c r="D3051" s="1" t="s">
        <v>6058</v>
      </c>
      <c r="E3051" s="1" t="s">
        <v>15</v>
      </c>
      <c r="F3051" s="1" t="s">
        <v>290</v>
      </c>
      <c r="G3051" s="1" t="s">
        <v>4778</v>
      </c>
      <c r="H3051" s="1" t="s">
        <v>15836</v>
      </c>
      <c r="I3051" s="5">
        <v>3600</v>
      </c>
      <c r="J3051" s="5">
        <v>45551672</v>
      </c>
      <c r="K3051" s="3">
        <f>+Tabella2026[[#This Row],[POP_2024]]/SUM(Tabella2026[POP_2024])</f>
        <v>6.1075473949070928E-5</v>
      </c>
      <c r="L3051" s="3">
        <f>+Tabella2026[[#This Row],[INCIDENZA POPOLAZIONE]]*(PLAFOND/2)</f>
        <v>17980.57372400102</v>
      </c>
      <c r="M3051" s="3">
        <f>+IFERROR(Tabella2026[[#This Row],[reddito_2024]]/Tabella2026[[#This Row],[POP_2024]],"")</f>
        <v>12653.242222222223</v>
      </c>
      <c r="N3051" s="3">
        <f>+IF(Tabella2026[[#This Row],[REDDITO COMPLESSIVO PROCAPITE]]&lt;media_aggr_reddito_pc,(media_aggr_reddito_pc-Tabella2026[[#This Row],[REDDITO COMPLESSIVO PROCAPITE]]),0)</f>
        <v>5171.823840386518</v>
      </c>
      <c r="O3051" s="3">
        <f>+Tabella2026[[#This Row],[DIFFERENZA REDDITO INFERIORE ALLA MEDIA DALLA MEDIA]]*Tabella2026[[#This Row],[POP_2024]]</f>
        <v>18618565.825391464</v>
      </c>
      <c r="P3051" s="3">
        <f>+Tabella2026[[#This Row],[POPOLAZIONE PER DIFFERENZA ]]/SUM(Tabella2026[[POPOLAZIONE PER DIFFERENZA ]])</f>
        <v>1.6518058427323026E-4</v>
      </c>
      <c r="Q3051" s="3">
        <f>+Tabella2026[[#This Row],[INCIDENZA POPOLAZIONE PER DIFFERENZA]]*(PLAFOND-SUM(Tabella2026[CONTRIBUTO SULLA BASE DELLA POPOLAZIONE]))</f>
        <v>48629.040124600979</v>
      </c>
      <c r="R3051" s="3">
        <f>+Tabella2026[[#This Row],[CONTRIBUTO SULLA BASE DELLA POPOLAZIONE]]+Tabella2026[[#This Row],[CONTRIBUTO SULLA BASE DEL REDDITO]]</f>
        <v>66609.613848601992</v>
      </c>
      <c r="S3051" s="3">
        <f>+Tabella2026[[#This Row],[CONTRIBUTO TOTALE]]/(PLAFOND/N_TESSERE)</f>
        <v>133.21922769720399</v>
      </c>
      <c r="T3051" s="3">
        <f>+MAX(CEILING(Tabella2026[[#This Row],[preDEF1]],1),1)</f>
        <v>134</v>
      </c>
      <c r="U3051" s="9">
        <f xml:space="preserve"> IF(ROW(Tabella2026[[#This Row],[preDEF2]]) - ROW(Tabella2026[[#Headers],[preDEF2]])&lt;=ABS(SUM(Tabella2026[preDEF2])-N_TESSERE),Tabella2026[[#This Row],[preDEF2]]-1,Tabella2026[[#This Row],[preDEF2]])</f>
        <v>133</v>
      </c>
      <c r="V3051" s="21">
        <f>+Tabella2026[[#This Row],[DEF - n. card]]*(PLAFOND/N_TESSERE)</f>
        <v>66500</v>
      </c>
      <c r="W3051" s="18"/>
    </row>
    <row r="3052" spans="2:23" x14ac:dyDescent="0.25">
      <c r="B3052" s="1" t="s">
        <v>6219</v>
      </c>
      <c r="C3052" s="2">
        <v>79142</v>
      </c>
      <c r="D3052" s="1" t="s">
        <v>6220</v>
      </c>
      <c r="E3052" s="1" t="s">
        <v>61</v>
      </c>
      <c r="F3052" s="1" t="s">
        <v>148</v>
      </c>
      <c r="G3052" s="1" t="s">
        <v>4778</v>
      </c>
      <c r="H3052" s="1" t="s">
        <v>15836</v>
      </c>
      <c r="I3052" s="5">
        <v>3599</v>
      </c>
      <c r="J3052" s="5">
        <v>43208333</v>
      </c>
      <c r="K3052" s="3">
        <f>+Tabella2026[[#This Row],[POP_2024]]/SUM(Tabella2026[POP_2024])</f>
        <v>6.1058508539640625E-5</v>
      </c>
      <c r="L3052" s="3">
        <f>+Tabella2026[[#This Row],[INCIDENZA POPOLAZIONE]]*(PLAFOND/2)</f>
        <v>17975.579120188795</v>
      </c>
      <c r="M3052" s="3">
        <f>+IFERROR(Tabella2026[[#This Row],[reddito_2024]]/Tabella2026[[#This Row],[POP_2024]],"")</f>
        <v>12005.649624895805</v>
      </c>
      <c r="N3052" s="3">
        <f>+IF(Tabella2026[[#This Row],[REDDITO COMPLESSIVO PROCAPITE]]&lt;media_aggr_reddito_pc,(media_aggr_reddito_pc-Tabella2026[[#This Row],[REDDITO COMPLESSIVO PROCAPITE]]),0)</f>
        <v>5819.4164377129364</v>
      </c>
      <c r="O3052" s="3">
        <f>+Tabella2026[[#This Row],[DIFFERENZA REDDITO INFERIORE ALLA MEDIA DALLA MEDIA]]*Tabella2026[[#This Row],[POP_2024]]</f>
        <v>20944079.759328857</v>
      </c>
      <c r="P3052" s="3">
        <f>+Tabella2026[[#This Row],[POPOLAZIONE PER DIFFERENZA ]]/SUM(Tabella2026[[POPOLAZIONE PER DIFFERENZA ]])</f>
        <v>1.8581212775223722E-4</v>
      </c>
      <c r="Q3052" s="3">
        <f>+Tabella2026[[#This Row],[INCIDENZA POPOLAZIONE PER DIFFERENZA]]*(PLAFOND-SUM(Tabella2026[CONTRIBUTO SULLA BASE DELLA POPOLAZIONE]))</f>
        <v>54702.951051163043</v>
      </c>
      <c r="R3052" s="3">
        <f>+Tabella2026[[#This Row],[CONTRIBUTO SULLA BASE DELLA POPOLAZIONE]]+Tabella2026[[#This Row],[CONTRIBUTO SULLA BASE DEL REDDITO]]</f>
        <v>72678.530171351842</v>
      </c>
      <c r="S3052" s="3">
        <f>+Tabella2026[[#This Row],[CONTRIBUTO TOTALE]]/(PLAFOND/N_TESSERE)</f>
        <v>145.35706034270368</v>
      </c>
      <c r="T3052" s="3">
        <f>+MAX(CEILING(Tabella2026[[#This Row],[preDEF1]],1),1)</f>
        <v>146</v>
      </c>
      <c r="U3052" s="9">
        <f xml:space="preserve"> IF(ROW(Tabella2026[[#This Row],[preDEF2]]) - ROW(Tabella2026[[#Headers],[preDEF2]])&lt;=ABS(SUM(Tabella2026[preDEF2])-N_TESSERE),Tabella2026[[#This Row],[preDEF2]]-1,Tabella2026[[#This Row],[preDEF2]])</f>
        <v>145</v>
      </c>
      <c r="V3052" s="21">
        <f>+Tabella2026[[#This Row],[DEF - n. card]]*(PLAFOND/N_TESSERE)</f>
        <v>72500</v>
      </c>
      <c r="W3052" s="18"/>
    </row>
    <row r="3053" spans="2:23" x14ac:dyDescent="0.25">
      <c r="B3053" s="1" t="s">
        <v>6203</v>
      </c>
      <c r="C3053" s="2">
        <v>17151</v>
      </c>
      <c r="D3053" s="1" t="s">
        <v>6204</v>
      </c>
      <c r="E3053" s="1" t="s">
        <v>12</v>
      </c>
      <c r="F3053" s="1" t="s">
        <v>50</v>
      </c>
      <c r="G3053" s="1" t="s">
        <v>4778</v>
      </c>
      <c r="H3053" s="1" t="s">
        <v>15835</v>
      </c>
      <c r="I3053" s="5">
        <v>3598</v>
      </c>
      <c r="J3053" s="5">
        <v>67909365</v>
      </c>
      <c r="K3053" s="3">
        <f>+Tabella2026[[#This Row],[POP_2024]]/SUM(Tabella2026[POP_2024])</f>
        <v>6.1041543130210336E-5</v>
      </c>
      <c r="L3053" s="3">
        <f>+Tabella2026[[#This Row],[INCIDENZA POPOLAZIONE]]*(PLAFOND/2)</f>
        <v>17970.584516376573</v>
      </c>
      <c r="M3053" s="3">
        <f>+IFERROR(Tabella2026[[#This Row],[reddito_2024]]/Tabella2026[[#This Row],[POP_2024]],"")</f>
        <v>18874.198165647584</v>
      </c>
      <c r="N3053" s="3">
        <f>+IF(Tabella2026[[#This Row],[REDDITO COMPLESSIVO PROCAPITE]]&lt;media_aggr_reddito_pc,(media_aggr_reddito_pc-Tabella2026[[#This Row],[REDDITO COMPLESSIVO PROCAPITE]]),0)</f>
        <v>0</v>
      </c>
      <c r="O3053" s="3">
        <f>+Tabella2026[[#This Row],[DIFFERENZA REDDITO INFERIORE ALLA MEDIA DALLA MEDIA]]*Tabella2026[[#This Row],[POP_2024]]</f>
        <v>0</v>
      </c>
      <c r="P3053" s="3">
        <f>+Tabella2026[[#This Row],[POPOLAZIONE PER DIFFERENZA ]]/SUM(Tabella2026[[POPOLAZIONE PER DIFFERENZA ]])</f>
        <v>0</v>
      </c>
      <c r="Q3053" s="3">
        <f>+Tabella2026[[#This Row],[INCIDENZA POPOLAZIONE PER DIFFERENZA]]*(PLAFOND-SUM(Tabella2026[CONTRIBUTO SULLA BASE DELLA POPOLAZIONE]))</f>
        <v>0</v>
      </c>
      <c r="R3053" s="3">
        <f>+Tabella2026[[#This Row],[CONTRIBUTO SULLA BASE DELLA POPOLAZIONE]]+Tabella2026[[#This Row],[CONTRIBUTO SULLA BASE DEL REDDITO]]</f>
        <v>17970.584516376573</v>
      </c>
      <c r="S3053" s="3">
        <f>+Tabella2026[[#This Row],[CONTRIBUTO TOTALE]]/(PLAFOND/N_TESSERE)</f>
        <v>35.941169032753145</v>
      </c>
      <c r="T3053" s="3">
        <f>+MAX(CEILING(Tabella2026[[#This Row],[preDEF1]],1),1)</f>
        <v>36</v>
      </c>
      <c r="U3053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53" s="21">
        <f>+Tabella2026[[#This Row],[DEF - n. card]]*(PLAFOND/N_TESSERE)</f>
        <v>17500</v>
      </c>
      <c r="W3053" s="18"/>
    </row>
    <row r="3054" spans="2:23" x14ac:dyDescent="0.25">
      <c r="B3054" s="1" t="s">
        <v>6051</v>
      </c>
      <c r="C3054" s="2">
        <v>26016</v>
      </c>
      <c r="D3054" s="1" t="s">
        <v>6052</v>
      </c>
      <c r="E3054" s="1" t="s">
        <v>38</v>
      </c>
      <c r="F3054" s="1" t="s">
        <v>150</v>
      </c>
      <c r="G3054" s="1" t="s">
        <v>4778</v>
      </c>
      <c r="H3054" s="1" t="s">
        <v>15835</v>
      </c>
      <c r="I3054" s="5">
        <v>3594</v>
      </c>
      <c r="J3054" s="5">
        <v>59542529</v>
      </c>
      <c r="K3054" s="3">
        <f>+Tabella2026[[#This Row],[POP_2024]]/SUM(Tabella2026[POP_2024])</f>
        <v>6.0973681492489143E-5</v>
      </c>
      <c r="L3054" s="3">
        <f>+Tabella2026[[#This Row],[INCIDENZA POPOLAZIONE]]*(PLAFOND/2)</f>
        <v>17950.606101127683</v>
      </c>
      <c r="M3054" s="3">
        <f>+IFERROR(Tabella2026[[#This Row],[reddito_2024]]/Tabella2026[[#This Row],[POP_2024]],"")</f>
        <v>16567.203394546465</v>
      </c>
      <c r="N3054" s="3">
        <f>+IF(Tabella2026[[#This Row],[REDDITO COMPLESSIVO PROCAPITE]]&lt;media_aggr_reddito_pc,(media_aggr_reddito_pc-Tabella2026[[#This Row],[REDDITO COMPLESSIVO PROCAPITE]]),0)</f>
        <v>1257.8626680622765</v>
      </c>
      <c r="O3054" s="3">
        <f>+Tabella2026[[#This Row],[DIFFERENZA REDDITO INFERIORE ALLA MEDIA DALLA MEDIA]]*Tabella2026[[#This Row],[POP_2024]]</f>
        <v>4520758.4290158218</v>
      </c>
      <c r="P3054" s="3">
        <f>+Tabella2026[[#This Row],[POPOLAZIONE PER DIFFERENZA ]]/SUM(Tabella2026[[POPOLAZIONE PER DIFFERENZA ]])</f>
        <v>4.0107359807734463E-5</v>
      </c>
      <c r="Q3054" s="3">
        <f>+Tabella2026[[#This Row],[INCIDENZA POPOLAZIONE PER DIFFERENZA]]*(PLAFOND-SUM(Tabella2026[CONTRIBUTO SULLA BASE DELLA POPOLAZIONE]))</f>
        <v>11807.576646877218</v>
      </c>
      <c r="R3054" s="3">
        <f>+Tabella2026[[#This Row],[CONTRIBUTO SULLA BASE DELLA POPOLAZIONE]]+Tabella2026[[#This Row],[CONTRIBUTO SULLA BASE DEL REDDITO]]</f>
        <v>29758.182748004903</v>
      </c>
      <c r="S3054" s="3">
        <f>+Tabella2026[[#This Row],[CONTRIBUTO TOTALE]]/(PLAFOND/N_TESSERE)</f>
        <v>59.516365496009804</v>
      </c>
      <c r="T3054" s="3">
        <f>+MAX(CEILING(Tabella2026[[#This Row],[preDEF1]],1),1)</f>
        <v>60</v>
      </c>
      <c r="U3054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3054" s="21">
        <f>+Tabella2026[[#This Row],[DEF - n. card]]*(PLAFOND/N_TESSERE)</f>
        <v>29500</v>
      </c>
      <c r="W3054" s="18"/>
    </row>
    <row r="3055" spans="2:23" x14ac:dyDescent="0.25">
      <c r="B3055" s="1" t="s">
        <v>6013</v>
      </c>
      <c r="C3055" s="2">
        <v>44002</v>
      </c>
      <c r="D3055" s="1" t="s">
        <v>6014</v>
      </c>
      <c r="E3055" s="1" t="s">
        <v>117</v>
      </c>
      <c r="F3055" s="1" t="s">
        <v>360</v>
      </c>
      <c r="G3055" s="1" t="s">
        <v>4778</v>
      </c>
      <c r="H3055" s="1" t="s">
        <v>15834</v>
      </c>
      <c r="I3055" s="5">
        <v>3591</v>
      </c>
      <c r="J3055" s="5">
        <v>59418760</v>
      </c>
      <c r="K3055" s="3">
        <f>+Tabella2026[[#This Row],[POP_2024]]/SUM(Tabella2026[POP_2024])</f>
        <v>6.0922785264198248E-5</v>
      </c>
      <c r="L3055" s="3">
        <f>+Tabella2026[[#This Row],[INCIDENZA POPOLAZIONE]]*(PLAFOND/2)</f>
        <v>17935.622289691015</v>
      </c>
      <c r="M3055" s="3">
        <f>+IFERROR(Tabella2026[[#This Row],[reddito_2024]]/Tabella2026[[#This Row],[POP_2024]],"")</f>
        <v>16546.577554998607</v>
      </c>
      <c r="N3055" s="3">
        <f>+IF(Tabella2026[[#This Row],[REDDITO COMPLESSIVO PROCAPITE]]&lt;media_aggr_reddito_pc,(media_aggr_reddito_pc-Tabella2026[[#This Row],[REDDITO COMPLESSIVO PROCAPITE]]),0)</f>
        <v>1278.4885076101345</v>
      </c>
      <c r="O3055" s="3">
        <f>+Tabella2026[[#This Row],[DIFFERENZA REDDITO INFERIORE ALLA MEDIA DALLA MEDIA]]*Tabella2026[[#This Row],[POP_2024]]</f>
        <v>4591052.2308279928</v>
      </c>
      <c r="P3055" s="3">
        <f>+Tabella2026[[#This Row],[POPOLAZIONE PER DIFFERENZA ]]/SUM(Tabella2026[[POPOLAZIONE PER DIFFERENZA ]])</f>
        <v>4.073099383857298E-5</v>
      </c>
      <c r="Q3055" s="3">
        <f>+Tabella2026[[#This Row],[INCIDENZA POPOLAZIONE PER DIFFERENZA]]*(PLAFOND-SUM(Tabella2026[CONTRIBUTO SULLA BASE DELLA POPOLAZIONE]))</f>
        <v>11991.174037830555</v>
      </c>
      <c r="R3055" s="3">
        <f>+Tabella2026[[#This Row],[CONTRIBUTO SULLA BASE DELLA POPOLAZIONE]]+Tabella2026[[#This Row],[CONTRIBUTO SULLA BASE DEL REDDITO]]</f>
        <v>29926.79632752157</v>
      </c>
      <c r="S3055" s="3">
        <f>+Tabella2026[[#This Row],[CONTRIBUTO TOTALE]]/(PLAFOND/N_TESSERE)</f>
        <v>59.853592655043137</v>
      </c>
      <c r="T3055" s="3">
        <f>+MAX(CEILING(Tabella2026[[#This Row],[preDEF1]],1),1)</f>
        <v>60</v>
      </c>
      <c r="U3055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3055" s="21">
        <f>+Tabella2026[[#This Row],[DEF - n. card]]*(PLAFOND/N_TESSERE)</f>
        <v>29500</v>
      </c>
      <c r="W3055" s="18"/>
    </row>
    <row r="3056" spans="2:23" x14ac:dyDescent="0.25">
      <c r="B3056" s="1" t="s">
        <v>6019</v>
      </c>
      <c r="C3056" s="2">
        <v>26090</v>
      </c>
      <c r="D3056" s="1" t="s">
        <v>6020</v>
      </c>
      <c r="E3056" s="1" t="s">
        <v>38</v>
      </c>
      <c r="F3056" s="1" t="s">
        <v>150</v>
      </c>
      <c r="G3056" s="1" t="s">
        <v>4778</v>
      </c>
      <c r="H3056" s="1" t="s">
        <v>15835</v>
      </c>
      <c r="I3056" s="5">
        <v>3587</v>
      </c>
      <c r="J3056" s="5">
        <v>62768850</v>
      </c>
      <c r="K3056" s="3">
        <f>+Tabella2026[[#This Row],[POP_2024]]/SUM(Tabella2026[POP_2024])</f>
        <v>6.0854923626477062E-5</v>
      </c>
      <c r="L3056" s="3">
        <f>+Tabella2026[[#This Row],[INCIDENZA POPOLAZIONE]]*(PLAFOND/2)</f>
        <v>17915.643874442128</v>
      </c>
      <c r="M3056" s="3">
        <f>+IFERROR(Tabella2026[[#This Row],[reddito_2024]]/Tabella2026[[#This Row],[POP_2024]],"")</f>
        <v>17498.982436576527</v>
      </c>
      <c r="N3056" s="3">
        <f>+IF(Tabella2026[[#This Row],[REDDITO COMPLESSIVO PROCAPITE]]&lt;media_aggr_reddito_pc,(media_aggr_reddito_pc-Tabella2026[[#This Row],[REDDITO COMPLESSIVO PROCAPITE]]),0)</f>
        <v>326.08362603221394</v>
      </c>
      <c r="O3056" s="3">
        <f>+Tabella2026[[#This Row],[DIFFERENZA REDDITO INFERIORE ALLA MEDIA DALLA MEDIA]]*Tabella2026[[#This Row],[POP_2024]]</f>
        <v>1169661.9665775513</v>
      </c>
      <c r="P3056" s="3">
        <f>+Tabella2026[[#This Row],[POPOLAZIONE PER DIFFERENZA ]]/SUM(Tabella2026[[POPOLAZIONE PER DIFFERENZA ]])</f>
        <v>1.037703166040681E-5</v>
      </c>
      <c r="Q3056" s="3">
        <f>+Tabella2026[[#This Row],[INCIDENZA POPOLAZIONE PER DIFFERENZA]]*(PLAFOND-SUM(Tabella2026[CONTRIBUTO SULLA BASE DELLA POPOLAZIONE]))</f>
        <v>3054.9903380500323</v>
      </c>
      <c r="R3056" s="3">
        <f>+Tabella2026[[#This Row],[CONTRIBUTO SULLA BASE DELLA POPOLAZIONE]]+Tabella2026[[#This Row],[CONTRIBUTO SULLA BASE DEL REDDITO]]</f>
        <v>20970.634212492161</v>
      </c>
      <c r="S3056" s="3">
        <f>+Tabella2026[[#This Row],[CONTRIBUTO TOTALE]]/(PLAFOND/N_TESSERE)</f>
        <v>41.941268424984322</v>
      </c>
      <c r="T3056" s="3">
        <f>+MAX(CEILING(Tabella2026[[#This Row],[preDEF1]],1),1)</f>
        <v>42</v>
      </c>
      <c r="U3056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3056" s="21">
        <f>+Tabella2026[[#This Row],[DEF - n. card]]*(PLAFOND/N_TESSERE)</f>
        <v>20500</v>
      </c>
      <c r="W3056" s="18"/>
    </row>
    <row r="3057" spans="2:23" x14ac:dyDescent="0.25">
      <c r="B3057" s="1" t="s">
        <v>6241</v>
      </c>
      <c r="C3057" s="2">
        <v>42012</v>
      </c>
      <c r="D3057" s="1" t="s">
        <v>6242</v>
      </c>
      <c r="E3057" s="1" t="s">
        <v>117</v>
      </c>
      <c r="F3057" s="1" t="s">
        <v>116</v>
      </c>
      <c r="G3057" s="1" t="s">
        <v>4778</v>
      </c>
      <c r="H3057" s="1" t="s">
        <v>15834</v>
      </c>
      <c r="I3057" s="5">
        <v>3579</v>
      </c>
      <c r="J3057" s="5">
        <v>60296327</v>
      </c>
      <c r="K3057" s="3">
        <f>+Tabella2026[[#This Row],[POP_2024]]/SUM(Tabella2026[POP_2024])</f>
        <v>6.0719200351034678E-5</v>
      </c>
      <c r="L3057" s="3">
        <f>+Tabella2026[[#This Row],[INCIDENZA POPOLAZIONE]]*(PLAFOND/2)</f>
        <v>17875.687043944345</v>
      </c>
      <c r="M3057" s="3">
        <f>+IFERROR(Tabella2026[[#This Row],[reddito_2024]]/Tabella2026[[#This Row],[POP_2024]],"")</f>
        <v>16847.255378597372</v>
      </c>
      <c r="N3057" s="3">
        <f>+IF(Tabella2026[[#This Row],[REDDITO COMPLESSIVO PROCAPITE]]&lt;media_aggr_reddito_pc,(media_aggr_reddito_pc-Tabella2026[[#This Row],[REDDITO COMPLESSIVO PROCAPITE]]),0)</f>
        <v>977.81068401136872</v>
      </c>
      <c r="O3057" s="3">
        <f>+Tabella2026[[#This Row],[DIFFERENZA REDDITO INFERIORE ALLA MEDIA DALLA MEDIA]]*Tabella2026[[#This Row],[POP_2024]]</f>
        <v>3499584.4380766884</v>
      </c>
      <c r="P3057" s="3">
        <f>+Tabella2026[[#This Row],[POPOLAZIONE PER DIFFERENZA ]]/SUM(Tabella2026[[POPOLAZIONE PER DIFFERENZA ]])</f>
        <v>3.10476868957686E-5</v>
      </c>
      <c r="Q3057" s="3">
        <f>+Tabella2026[[#This Row],[INCIDENZA POPOLAZIONE PER DIFFERENZA]]*(PLAFOND-SUM(Tabella2026[CONTRIBUTO SULLA BASE DELLA POPOLAZIONE]))</f>
        <v>9140.4157363491413</v>
      </c>
      <c r="R3057" s="3">
        <f>+Tabella2026[[#This Row],[CONTRIBUTO SULLA BASE DELLA POPOLAZIONE]]+Tabella2026[[#This Row],[CONTRIBUTO SULLA BASE DEL REDDITO]]</f>
        <v>27016.102780293484</v>
      </c>
      <c r="S3057" s="3">
        <f>+Tabella2026[[#This Row],[CONTRIBUTO TOTALE]]/(PLAFOND/N_TESSERE)</f>
        <v>54.032205560586966</v>
      </c>
      <c r="T3057" s="3">
        <f>+MAX(CEILING(Tabella2026[[#This Row],[preDEF1]],1),1)</f>
        <v>55</v>
      </c>
      <c r="U3057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3057" s="21">
        <f>+Tabella2026[[#This Row],[DEF - n. card]]*(PLAFOND/N_TESSERE)</f>
        <v>27000</v>
      </c>
      <c r="W3057" s="18"/>
    </row>
    <row r="3058" spans="2:23" x14ac:dyDescent="0.25">
      <c r="B3058" s="1" t="s">
        <v>6015</v>
      </c>
      <c r="C3058" s="2">
        <v>114013</v>
      </c>
      <c r="D3058" s="1" t="s">
        <v>6016</v>
      </c>
      <c r="E3058" s="1" t="s">
        <v>76</v>
      </c>
      <c r="F3058" s="1" t="s">
        <v>550</v>
      </c>
      <c r="G3058" s="1" t="s">
        <v>4778</v>
      </c>
      <c r="H3058" s="1" t="s">
        <v>15836</v>
      </c>
      <c r="I3058" s="5">
        <v>3579</v>
      </c>
      <c r="J3058" s="5">
        <v>43220131</v>
      </c>
      <c r="K3058" s="3">
        <f>+Tabella2026[[#This Row],[POP_2024]]/SUM(Tabella2026[POP_2024])</f>
        <v>6.0719200351034678E-5</v>
      </c>
      <c r="L3058" s="3">
        <f>+Tabella2026[[#This Row],[INCIDENZA POPOLAZIONE]]*(PLAFOND/2)</f>
        <v>17875.687043944345</v>
      </c>
      <c r="M3058" s="3">
        <f>+IFERROR(Tabella2026[[#This Row],[reddito_2024]]/Tabella2026[[#This Row],[POP_2024]],"")</f>
        <v>12076.035484772283</v>
      </c>
      <c r="N3058" s="3">
        <f>+IF(Tabella2026[[#This Row],[REDDITO COMPLESSIVO PROCAPITE]]&lt;media_aggr_reddito_pc,(media_aggr_reddito_pc-Tabella2026[[#This Row],[REDDITO COMPLESSIVO PROCAPITE]]),0)</f>
        <v>5749.0305778364582</v>
      </c>
      <c r="O3058" s="3">
        <f>+Tabella2026[[#This Row],[DIFFERENZA REDDITO INFERIORE ALLA MEDIA DALLA MEDIA]]*Tabella2026[[#This Row],[POP_2024]]</f>
        <v>20575780.438076682</v>
      </c>
      <c r="P3058" s="3">
        <f>+Tabella2026[[#This Row],[POPOLAZIONE PER DIFFERENZA ]]/SUM(Tabella2026[[POPOLAZIONE PER DIFFERENZA ]])</f>
        <v>1.8254464208001094E-4</v>
      </c>
      <c r="Q3058" s="3">
        <f>+Tabella2026[[#This Row],[INCIDENZA POPOLAZIONE PER DIFFERENZA]]*(PLAFOND-SUM(Tabella2026[CONTRIBUTO SULLA BASE DELLA POPOLAZIONE]))</f>
        <v>53741.00571987388</v>
      </c>
      <c r="R3058" s="3">
        <f>+Tabella2026[[#This Row],[CONTRIBUTO SULLA BASE DELLA POPOLAZIONE]]+Tabella2026[[#This Row],[CONTRIBUTO SULLA BASE DEL REDDITO]]</f>
        <v>71616.692763818224</v>
      </c>
      <c r="S3058" s="3">
        <f>+Tabella2026[[#This Row],[CONTRIBUTO TOTALE]]/(PLAFOND/N_TESSERE)</f>
        <v>143.23338552763644</v>
      </c>
      <c r="T3058" s="3">
        <f>+MAX(CEILING(Tabella2026[[#This Row],[preDEF1]],1),1)</f>
        <v>144</v>
      </c>
      <c r="U3058" s="9">
        <f xml:space="preserve"> IF(ROW(Tabella2026[[#This Row],[preDEF2]]) - ROW(Tabella2026[[#Headers],[preDEF2]])&lt;=ABS(SUM(Tabella2026[preDEF2])-N_TESSERE),Tabella2026[[#This Row],[preDEF2]]-1,Tabella2026[[#This Row],[preDEF2]])</f>
        <v>143</v>
      </c>
      <c r="V3058" s="21">
        <f>+Tabella2026[[#This Row],[DEF - n. card]]*(PLAFOND/N_TESSERE)</f>
        <v>71500</v>
      </c>
      <c r="W3058" s="18"/>
    </row>
    <row r="3059" spans="2:23" x14ac:dyDescent="0.25">
      <c r="B3059" s="1" t="s">
        <v>6129</v>
      </c>
      <c r="C3059" s="2">
        <v>12125</v>
      </c>
      <c r="D3059" s="1" t="s">
        <v>6130</v>
      </c>
      <c r="E3059" s="1" t="s">
        <v>12</v>
      </c>
      <c r="F3059" s="1" t="s">
        <v>157</v>
      </c>
      <c r="G3059" s="1" t="s">
        <v>4778</v>
      </c>
      <c r="H3059" s="1" t="s">
        <v>15835</v>
      </c>
      <c r="I3059" s="5">
        <v>3578</v>
      </c>
      <c r="J3059" s="5">
        <v>76351506</v>
      </c>
      <c r="K3059" s="3">
        <f>+Tabella2026[[#This Row],[POP_2024]]/SUM(Tabella2026[POP_2024])</f>
        <v>6.0702234941604382E-5</v>
      </c>
      <c r="L3059" s="3">
        <f>+Tabella2026[[#This Row],[INCIDENZA POPOLAZIONE]]*(PLAFOND/2)</f>
        <v>17870.692440132123</v>
      </c>
      <c r="M3059" s="3">
        <f>+IFERROR(Tabella2026[[#This Row],[reddito_2024]]/Tabella2026[[#This Row],[POP_2024]],"")</f>
        <v>21339.157629960871</v>
      </c>
      <c r="N3059" s="3">
        <f>+IF(Tabella2026[[#This Row],[REDDITO COMPLESSIVO PROCAPITE]]&lt;media_aggr_reddito_pc,(media_aggr_reddito_pc-Tabella2026[[#This Row],[REDDITO COMPLESSIVO PROCAPITE]]),0)</f>
        <v>0</v>
      </c>
      <c r="O3059" s="3">
        <f>+Tabella2026[[#This Row],[DIFFERENZA REDDITO INFERIORE ALLA MEDIA DALLA MEDIA]]*Tabella2026[[#This Row],[POP_2024]]</f>
        <v>0</v>
      </c>
      <c r="P3059" s="3">
        <f>+Tabella2026[[#This Row],[POPOLAZIONE PER DIFFERENZA ]]/SUM(Tabella2026[[POPOLAZIONE PER DIFFERENZA ]])</f>
        <v>0</v>
      </c>
      <c r="Q3059" s="3">
        <f>+Tabella2026[[#This Row],[INCIDENZA POPOLAZIONE PER DIFFERENZA]]*(PLAFOND-SUM(Tabella2026[CONTRIBUTO SULLA BASE DELLA POPOLAZIONE]))</f>
        <v>0</v>
      </c>
      <c r="R3059" s="3">
        <f>+Tabella2026[[#This Row],[CONTRIBUTO SULLA BASE DELLA POPOLAZIONE]]+Tabella2026[[#This Row],[CONTRIBUTO SULLA BASE DEL REDDITO]]</f>
        <v>17870.692440132123</v>
      </c>
      <c r="S3059" s="3">
        <f>+Tabella2026[[#This Row],[CONTRIBUTO TOTALE]]/(PLAFOND/N_TESSERE)</f>
        <v>35.741384880264249</v>
      </c>
      <c r="T3059" s="3">
        <f>+MAX(CEILING(Tabella2026[[#This Row],[preDEF1]],1),1)</f>
        <v>36</v>
      </c>
      <c r="U3059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59" s="21">
        <f>+Tabella2026[[#This Row],[DEF - n. card]]*(PLAFOND/N_TESSERE)</f>
        <v>17500</v>
      </c>
      <c r="W3059" s="18"/>
    </row>
    <row r="3060" spans="2:23" x14ac:dyDescent="0.25">
      <c r="B3060" s="1" t="s">
        <v>6093</v>
      </c>
      <c r="C3060" s="2">
        <v>54028</v>
      </c>
      <c r="D3060" s="1" t="s">
        <v>6094</v>
      </c>
      <c r="E3060" s="1" t="s">
        <v>67</v>
      </c>
      <c r="F3060" s="1" t="s">
        <v>66</v>
      </c>
      <c r="G3060" s="1" t="s">
        <v>4778</v>
      </c>
      <c r="H3060" s="1" t="s">
        <v>15834</v>
      </c>
      <c r="I3060" s="5">
        <v>3577</v>
      </c>
      <c r="J3060" s="5">
        <v>59887136</v>
      </c>
      <c r="K3060" s="3">
        <f>+Tabella2026[[#This Row],[POP_2024]]/SUM(Tabella2026[POP_2024])</f>
        <v>6.0685269532174085E-5</v>
      </c>
      <c r="L3060" s="3">
        <f>+Tabella2026[[#This Row],[INCIDENZA POPOLAZIONE]]*(PLAFOND/2)</f>
        <v>17865.697836319901</v>
      </c>
      <c r="M3060" s="3">
        <f>+IFERROR(Tabella2026[[#This Row],[reddito_2024]]/Tabella2026[[#This Row],[POP_2024]],"")</f>
        <v>16742.280123008106</v>
      </c>
      <c r="N3060" s="3">
        <f>+IF(Tabella2026[[#This Row],[REDDITO COMPLESSIVO PROCAPITE]]&lt;media_aggr_reddito_pc,(media_aggr_reddito_pc-Tabella2026[[#This Row],[REDDITO COMPLESSIVO PROCAPITE]]),0)</f>
        <v>1082.7859396006352</v>
      </c>
      <c r="O3060" s="3">
        <f>+Tabella2026[[#This Row],[DIFFERENZA REDDITO INFERIORE ALLA MEDIA DALLA MEDIA]]*Tabella2026[[#This Row],[POP_2024]]</f>
        <v>3873125.3059514719</v>
      </c>
      <c r="P3060" s="3">
        <f>+Tabella2026[[#This Row],[POPOLAZIONE PER DIFFERENZA ]]/SUM(Tabella2026[[POPOLAZIONE PER DIFFERENZA ]])</f>
        <v>3.4361674631673549E-5</v>
      </c>
      <c r="Q3060" s="3">
        <f>+Tabella2026[[#This Row],[INCIDENZA POPOLAZIONE PER DIFFERENZA]]*(PLAFOND-SUM(Tabella2026[CONTRIBUTO SULLA BASE DELLA POPOLAZIONE]))</f>
        <v>10116.05124030876</v>
      </c>
      <c r="R3060" s="3">
        <f>+Tabella2026[[#This Row],[CONTRIBUTO SULLA BASE DELLA POPOLAZIONE]]+Tabella2026[[#This Row],[CONTRIBUTO SULLA BASE DEL REDDITO]]</f>
        <v>27981.749076628661</v>
      </c>
      <c r="S3060" s="3">
        <f>+Tabella2026[[#This Row],[CONTRIBUTO TOTALE]]/(PLAFOND/N_TESSERE)</f>
        <v>55.963498153257319</v>
      </c>
      <c r="T3060" s="3">
        <f>+MAX(CEILING(Tabella2026[[#This Row],[preDEF1]],1),1)</f>
        <v>56</v>
      </c>
      <c r="U3060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3060" s="21">
        <f>+Tabella2026[[#This Row],[DEF - n. card]]*(PLAFOND/N_TESSERE)</f>
        <v>27500</v>
      </c>
      <c r="W3060" s="18"/>
    </row>
    <row r="3061" spans="2:23" x14ac:dyDescent="0.25">
      <c r="B3061" s="1" t="s">
        <v>6081</v>
      </c>
      <c r="C3061" s="2">
        <v>65119</v>
      </c>
      <c r="D3061" s="1" t="s">
        <v>6082</v>
      </c>
      <c r="E3061" s="1" t="s">
        <v>15</v>
      </c>
      <c r="F3061" s="1" t="s">
        <v>82</v>
      </c>
      <c r="G3061" s="1" t="s">
        <v>4778</v>
      </c>
      <c r="H3061" s="1" t="s">
        <v>15836</v>
      </c>
      <c r="I3061" s="5">
        <v>3577</v>
      </c>
      <c r="J3061" s="5">
        <v>39494252</v>
      </c>
      <c r="K3061" s="3">
        <f>+Tabella2026[[#This Row],[POP_2024]]/SUM(Tabella2026[POP_2024])</f>
        <v>6.0685269532174085E-5</v>
      </c>
      <c r="L3061" s="3">
        <f>+Tabella2026[[#This Row],[INCIDENZA POPOLAZIONE]]*(PLAFOND/2)</f>
        <v>17865.697836319901</v>
      </c>
      <c r="M3061" s="3">
        <f>+IFERROR(Tabella2026[[#This Row],[reddito_2024]]/Tabella2026[[#This Row],[POP_2024]],"")</f>
        <v>11041.166340508806</v>
      </c>
      <c r="N3061" s="3">
        <f>+IF(Tabella2026[[#This Row],[REDDITO COMPLESSIVO PROCAPITE]]&lt;media_aggr_reddito_pc,(media_aggr_reddito_pc-Tabella2026[[#This Row],[REDDITO COMPLESSIVO PROCAPITE]]),0)</f>
        <v>6783.8997220999354</v>
      </c>
      <c r="O3061" s="3">
        <f>+Tabella2026[[#This Row],[DIFFERENZA REDDITO INFERIORE ALLA MEDIA DALLA MEDIA]]*Tabella2026[[#This Row],[POP_2024]]</f>
        <v>24266009.305951469</v>
      </c>
      <c r="P3061" s="3">
        <f>+Tabella2026[[#This Row],[POPOLAZIONE PER DIFFERENZA ]]/SUM(Tabella2026[[POPOLAZIONE PER DIFFERENZA ]])</f>
        <v>2.1528369224176969E-4</v>
      </c>
      <c r="Q3061" s="3">
        <f>+Tabella2026[[#This Row],[INCIDENZA POPOLAZIONE PER DIFFERENZA]]*(PLAFOND-SUM(Tabella2026[CONTRIBUTO SULLA BASE DELLA POPOLAZIONE]))</f>
        <v>63379.357533208073</v>
      </c>
      <c r="R3061" s="3">
        <f>+Tabella2026[[#This Row],[CONTRIBUTO SULLA BASE DELLA POPOLAZIONE]]+Tabella2026[[#This Row],[CONTRIBUTO SULLA BASE DEL REDDITO]]</f>
        <v>81245.055369527981</v>
      </c>
      <c r="S3061" s="3">
        <f>+Tabella2026[[#This Row],[CONTRIBUTO TOTALE]]/(PLAFOND/N_TESSERE)</f>
        <v>162.49011073905595</v>
      </c>
      <c r="T3061" s="3">
        <f>+MAX(CEILING(Tabella2026[[#This Row],[preDEF1]],1),1)</f>
        <v>163</v>
      </c>
      <c r="U3061" s="9">
        <f xml:space="preserve"> IF(ROW(Tabella2026[[#This Row],[preDEF2]]) - ROW(Tabella2026[[#Headers],[preDEF2]])&lt;=ABS(SUM(Tabella2026[preDEF2])-N_TESSERE),Tabella2026[[#This Row],[preDEF2]]-1,Tabella2026[[#This Row],[preDEF2]])</f>
        <v>162</v>
      </c>
      <c r="V3061" s="21">
        <f>+Tabella2026[[#This Row],[DEF - n. card]]*(PLAFOND/N_TESSERE)</f>
        <v>81000</v>
      </c>
      <c r="W3061" s="18"/>
    </row>
    <row r="3062" spans="2:23" x14ac:dyDescent="0.25">
      <c r="B3062" s="1" t="s">
        <v>6223</v>
      </c>
      <c r="C3062" s="2">
        <v>21006</v>
      </c>
      <c r="D3062" s="1" t="s">
        <v>6224</v>
      </c>
      <c r="E3062" s="1" t="s">
        <v>99</v>
      </c>
      <c r="F3062" s="1" t="s">
        <v>110</v>
      </c>
      <c r="G3062" s="1" t="s">
        <v>4778</v>
      </c>
      <c r="H3062" s="1" t="s">
        <v>15835</v>
      </c>
      <c r="I3062" s="5">
        <v>3575</v>
      </c>
      <c r="J3062" s="5">
        <v>100483184</v>
      </c>
      <c r="K3062" s="3">
        <f>+Tabella2026[[#This Row],[POP_2024]]/SUM(Tabella2026[POP_2024])</f>
        <v>6.0651338713313493E-5</v>
      </c>
      <c r="L3062" s="3">
        <f>+Tabella2026[[#This Row],[INCIDENZA POPOLAZIONE]]*(PLAFOND/2)</f>
        <v>17855.708628695458</v>
      </c>
      <c r="M3062" s="3">
        <f>+IFERROR(Tabella2026[[#This Row],[reddito_2024]]/Tabella2026[[#This Row],[POP_2024]],"")</f>
        <v>28107.184335664337</v>
      </c>
      <c r="N3062" s="3">
        <f>+IF(Tabella2026[[#This Row],[REDDITO COMPLESSIVO PROCAPITE]]&lt;media_aggr_reddito_pc,(media_aggr_reddito_pc-Tabella2026[[#This Row],[REDDITO COMPLESSIVO PROCAPITE]]),0)</f>
        <v>0</v>
      </c>
      <c r="O3062" s="3">
        <f>+Tabella2026[[#This Row],[DIFFERENZA REDDITO INFERIORE ALLA MEDIA DALLA MEDIA]]*Tabella2026[[#This Row],[POP_2024]]</f>
        <v>0</v>
      </c>
      <c r="P3062" s="3">
        <f>+Tabella2026[[#This Row],[POPOLAZIONE PER DIFFERENZA ]]/SUM(Tabella2026[[POPOLAZIONE PER DIFFERENZA ]])</f>
        <v>0</v>
      </c>
      <c r="Q3062" s="3">
        <f>+Tabella2026[[#This Row],[INCIDENZA POPOLAZIONE PER DIFFERENZA]]*(PLAFOND-SUM(Tabella2026[CONTRIBUTO SULLA BASE DELLA POPOLAZIONE]))</f>
        <v>0</v>
      </c>
      <c r="R3062" s="3">
        <f>+Tabella2026[[#This Row],[CONTRIBUTO SULLA BASE DELLA POPOLAZIONE]]+Tabella2026[[#This Row],[CONTRIBUTO SULLA BASE DEL REDDITO]]</f>
        <v>17855.708628695458</v>
      </c>
      <c r="S3062" s="3">
        <f>+Tabella2026[[#This Row],[CONTRIBUTO TOTALE]]/(PLAFOND/N_TESSERE)</f>
        <v>35.711417257390913</v>
      </c>
      <c r="T3062" s="3">
        <f>+MAX(CEILING(Tabella2026[[#This Row],[preDEF1]],1),1)</f>
        <v>36</v>
      </c>
      <c r="U3062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62" s="21">
        <f>+Tabella2026[[#This Row],[DEF - n. card]]*(PLAFOND/N_TESSERE)</f>
        <v>17500</v>
      </c>
      <c r="W3062" s="18"/>
    </row>
    <row r="3063" spans="2:23" x14ac:dyDescent="0.25">
      <c r="B3063" s="1" t="s">
        <v>6229</v>
      </c>
      <c r="C3063" s="2">
        <v>87001</v>
      </c>
      <c r="D3063" s="1" t="s">
        <v>6230</v>
      </c>
      <c r="E3063" s="1" t="s">
        <v>21</v>
      </c>
      <c r="F3063" s="1" t="s">
        <v>35</v>
      </c>
      <c r="G3063" s="1" t="s">
        <v>4778</v>
      </c>
      <c r="H3063" s="1" t="s">
        <v>15836</v>
      </c>
      <c r="I3063" s="5">
        <v>3574</v>
      </c>
      <c r="J3063" s="5">
        <v>51430410</v>
      </c>
      <c r="K3063" s="3">
        <f>+Tabella2026[[#This Row],[POP_2024]]/SUM(Tabella2026[POP_2024])</f>
        <v>6.063437330388319E-5</v>
      </c>
      <c r="L3063" s="3">
        <f>+Tabella2026[[#This Row],[INCIDENZA POPOLAZIONE]]*(PLAFOND/2)</f>
        <v>17850.714024883233</v>
      </c>
      <c r="M3063" s="3">
        <f>+IFERROR(Tabella2026[[#This Row],[reddito_2024]]/Tabella2026[[#This Row],[POP_2024]],"")</f>
        <v>14390.153889199777</v>
      </c>
      <c r="N3063" s="3">
        <f>+IF(Tabella2026[[#This Row],[REDDITO COMPLESSIVO PROCAPITE]]&lt;media_aggr_reddito_pc,(media_aggr_reddito_pc-Tabella2026[[#This Row],[REDDITO COMPLESSIVO PROCAPITE]]),0)</f>
        <v>3434.912173408964</v>
      </c>
      <c r="O3063" s="3">
        <f>+Tabella2026[[#This Row],[DIFFERENZA REDDITO INFERIORE ALLA MEDIA DALLA MEDIA]]*Tabella2026[[#This Row],[POP_2024]]</f>
        <v>12276376.107763637</v>
      </c>
      <c r="P3063" s="3">
        <f>+Tabella2026[[#This Row],[POPOLAZIONE PER DIFFERENZA ]]/SUM(Tabella2026[[POPOLAZIONE PER DIFFERENZA ]])</f>
        <v>1.0891381201192419E-4</v>
      </c>
      <c r="Q3063" s="3">
        <f>+Tabella2026[[#This Row],[INCIDENZA POPOLAZIONE PER DIFFERENZA]]*(PLAFOND-SUM(Tabella2026[CONTRIBUTO SULLA BASE DELLA POPOLAZIONE]))</f>
        <v>32064.144570951601</v>
      </c>
      <c r="R3063" s="3">
        <f>+Tabella2026[[#This Row],[CONTRIBUTO SULLA BASE DELLA POPOLAZIONE]]+Tabella2026[[#This Row],[CONTRIBUTO SULLA BASE DEL REDDITO]]</f>
        <v>49914.858595834834</v>
      </c>
      <c r="S3063" s="3">
        <f>+Tabella2026[[#This Row],[CONTRIBUTO TOTALE]]/(PLAFOND/N_TESSERE)</f>
        <v>99.829717191669673</v>
      </c>
      <c r="T3063" s="3">
        <f>+MAX(CEILING(Tabella2026[[#This Row],[preDEF1]],1),1)</f>
        <v>100</v>
      </c>
      <c r="U3063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3063" s="21">
        <f>+Tabella2026[[#This Row],[DEF - n. card]]*(PLAFOND/N_TESSERE)</f>
        <v>49500</v>
      </c>
      <c r="W3063" s="18"/>
    </row>
    <row r="3064" spans="2:23" x14ac:dyDescent="0.25">
      <c r="B3064" s="1" t="s">
        <v>6047</v>
      </c>
      <c r="C3064" s="2">
        <v>96035</v>
      </c>
      <c r="D3064" s="1" t="s">
        <v>6048</v>
      </c>
      <c r="E3064" s="1" t="s">
        <v>18</v>
      </c>
      <c r="F3064" s="1" t="s">
        <v>403</v>
      </c>
      <c r="G3064" s="1" t="s">
        <v>4778</v>
      </c>
      <c r="H3064" s="1" t="s">
        <v>15835</v>
      </c>
      <c r="I3064" s="5">
        <v>3572</v>
      </c>
      <c r="J3064" s="5">
        <v>63821133</v>
      </c>
      <c r="K3064" s="3">
        <f>+Tabella2026[[#This Row],[POP_2024]]/SUM(Tabella2026[POP_2024])</f>
        <v>6.0600442485022597E-5</v>
      </c>
      <c r="L3064" s="3">
        <f>+Tabella2026[[#This Row],[INCIDENZA POPOLAZIONE]]*(PLAFOND/2)</f>
        <v>17840.72481725879</v>
      </c>
      <c r="M3064" s="3">
        <f>+IFERROR(Tabella2026[[#This Row],[reddito_2024]]/Tabella2026[[#This Row],[POP_2024]],"")</f>
        <v>17867.058510638297</v>
      </c>
      <c r="N3064" s="3">
        <f>+IF(Tabella2026[[#This Row],[REDDITO COMPLESSIVO PROCAPITE]]&lt;media_aggr_reddito_pc,(media_aggr_reddito_pc-Tabella2026[[#This Row],[REDDITO COMPLESSIVO PROCAPITE]]),0)</f>
        <v>0</v>
      </c>
      <c r="O3064" s="3">
        <f>+Tabella2026[[#This Row],[DIFFERENZA REDDITO INFERIORE ALLA MEDIA DALLA MEDIA]]*Tabella2026[[#This Row],[POP_2024]]</f>
        <v>0</v>
      </c>
      <c r="P3064" s="3">
        <f>+Tabella2026[[#This Row],[POPOLAZIONE PER DIFFERENZA ]]/SUM(Tabella2026[[POPOLAZIONE PER DIFFERENZA ]])</f>
        <v>0</v>
      </c>
      <c r="Q3064" s="3">
        <f>+Tabella2026[[#This Row],[INCIDENZA POPOLAZIONE PER DIFFERENZA]]*(PLAFOND-SUM(Tabella2026[CONTRIBUTO SULLA BASE DELLA POPOLAZIONE]))</f>
        <v>0</v>
      </c>
      <c r="R3064" s="3">
        <f>+Tabella2026[[#This Row],[CONTRIBUTO SULLA BASE DELLA POPOLAZIONE]]+Tabella2026[[#This Row],[CONTRIBUTO SULLA BASE DEL REDDITO]]</f>
        <v>17840.72481725879</v>
      </c>
      <c r="S3064" s="3">
        <f>+Tabella2026[[#This Row],[CONTRIBUTO TOTALE]]/(PLAFOND/N_TESSERE)</f>
        <v>35.681449634517577</v>
      </c>
      <c r="T3064" s="3">
        <f>+MAX(CEILING(Tabella2026[[#This Row],[preDEF1]],1),1)</f>
        <v>36</v>
      </c>
      <c r="U3064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64" s="21">
        <f>+Tabella2026[[#This Row],[DEF - n. card]]*(PLAFOND/N_TESSERE)</f>
        <v>17500</v>
      </c>
      <c r="W3064" s="18"/>
    </row>
    <row r="3065" spans="2:23" x14ac:dyDescent="0.25">
      <c r="B3065" s="1" t="s">
        <v>6117</v>
      </c>
      <c r="C3065" s="2">
        <v>61026</v>
      </c>
      <c r="D3065" s="1" t="s">
        <v>6118</v>
      </c>
      <c r="E3065" s="1" t="s">
        <v>15</v>
      </c>
      <c r="F3065" s="1" t="s">
        <v>184</v>
      </c>
      <c r="G3065" s="1" t="s">
        <v>4778</v>
      </c>
      <c r="H3065" s="1" t="s">
        <v>15836</v>
      </c>
      <c r="I3065" s="5">
        <v>3570</v>
      </c>
      <c r="J3065" s="5">
        <v>42276448</v>
      </c>
      <c r="K3065" s="3">
        <f>+Tabella2026[[#This Row],[POP_2024]]/SUM(Tabella2026[POP_2024])</f>
        <v>6.0566511666162004E-5</v>
      </c>
      <c r="L3065" s="3">
        <f>+Tabella2026[[#This Row],[INCIDENZA POPOLAZIONE]]*(PLAFOND/2)</f>
        <v>17830.735609634343</v>
      </c>
      <c r="M3065" s="3">
        <f>+IFERROR(Tabella2026[[#This Row],[reddito_2024]]/Tabella2026[[#This Row],[POP_2024]],"")</f>
        <v>11842.142296918768</v>
      </c>
      <c r="N3065" s="3">
        <f>+IF(Tabella2026[[#This Row],[REDDITO COMPLESSIVO PROCAPITE]]&lt;media_aggr_reddito_pc,(media_aggr_reddito_pc-Tabella2026[[#This Row],[REDDITO COMPLESSIVO PROCAPITE]]),0)</f>
        <v>5982.9237656899732</v>
      </c>
      <c r="O3065" s="3">
        <f>+Tabella2026[[#This Row],[DIFFERENZA REDDITO INFERIORE ALLA MEDIA DALLA MEDIA]]*Tabella2026[[#This Row],[POP_2024]]</f>
        <v>21359037.843513206</v>
      </c>
      <c r="P3065" s="3">
        <f>+Tabella2026[[#This Row],[POPOLAZIONE PER DIFFERENZA ]]/SUM(Tabella2026[[POPOLAZIONE PER DIFFERENZA ]])</f>
        <v>1.8949356161976927E-4</v>
      </c>
      <c r="Q3065" s="3">
        <f>+Tabella2026[[#This Row],[INCIDENZA POPOLAZIONE PER DIFFERENZA]]*(PLAFOND-SUM(Tabella2026[CONTRIBUTO SULLA BASE DELLA POPOLAZIONE]))</f>
        <v>55786.762420689083</v>
      </c>
      <c r="R3065" s="3">
        <f>+Tabella2026[[#This Row],[CONTRIBUTO SULLA BASE DELLA POPOLAZIONE]]+Tabella2026[[#This Row],[CONTRIBUTO SULLA BASE DEL REDDITO]]</f>
        <v>73617.498030323419</v>
      </c>
      <c r="S3065" s="3">
        <f>+Tabella2026[[#This Row],[CONTRIBUTO TOTALE]]/(PLAFOND/N_TESSERE)</f>
        <v>147.23499606064684</v>
      </c>
      <c r="T3065" s="3">
        <f>+MAX(CEILING(Tabella2026[[#This Row],[preDEF1]],1),1)</f>
        <v>148</v>
      </c>
      <c r="U3065" s="9">
        <f xml:space="preserve"> IF(ROW(Tabella2026[[#This Row],[preDEF2]]) - ROW(Tabella2026[[#Headers],[preDEF2]])&lt;=ABS(SUM(Tabella2026[preDEF2])-N_TESSERE),Tabella2026[[#This Row],[preDEF2]]-1,Tabella2026[[#This Row],[preDEF2]])</f>
        <v>147</v>
      </c>
      <c r="V3065" s="21">
        <f>+Tabella2026[[#This Row],[DEF - n. card]]*(PLAFOND/N_TESSERE)</f>
        <v>73500</v>
      </c>
      <c r="W3065" s="18"/>
    </row>
    <row r="3066" spans="2:23" x14ac:dyDescent="0.25">
      <c r="B3066" s="1" t="s">
        <v>6267</v>
      </c>
      <c r="C3066" s="2">
        <v>10035</v>
      </c>
      <c r="D3066" s="1" t="s">
        <v>6268</v>
      </c>
      <c r="E3066" s="1" t="s">
        <v>24</v>
      </c>
      <c r="F3066" s="1" t="s">
        <v>23</v>
      </c>
      <c r="G3066" s="1" t="s">
        <v>4778</v>
      </c>
      <c r="H3066" s="1" t="s">
        <v>15835</v>
      </c>
      <c r="I3066" s="5">
        <v>3570</v>
      </c>
      <c r="J3066" s="5">
        <v>67380448</v>
      </c>
      <c r="K3066" s="3">
        <f>+Tabella2026[[#This Row],[POP_2024]]/SUM(Tabella2026[POP_2024])</f>
        <v>6.0566511666162004E-5</v>
      </c>
      <c r="L3066" s="3">
        <f>+Tabella2026[[#This Row],[INCIDENZA POPOLAZIONE]]*(PLAFOND/2)</f>
        <v>17830.735609634343</v>
      </c>
      <c r="M3066" s="3">
        <f>+IFERROR(Tabella2026[[#This Row],[reddito_2024]]/Tabella2026[[#This Row],[POP_2024]],"")</f>
        <v>18874.075070028011</v>
      </c>
      <c r="N3066" s="3">
        <f>+IF(Tabella2026[[#This Row],[REDDITO COMPLESSIVO PROCAPITE]]&lt;media_aggr_reddito_pc,(media_aggr_reddito_pc-Tabella2026[[#This Row],[REDDITO COMPLESSIVO PROCAPITE]]),0)</f>
        <v>0</v>
      </c>
      <c r="O3066" s="3">
        <f>+Tabella2026[[#This Row],[DIFFERENZA REDDITO INFERIORE ALLA MEDIA DALLA MEDIA]]*Tabella2026[[#This Row],[POP_2024]]</f>
        <v>0</v>
      </c>
      <c r="P3066" s="3">
        <f>+Tabella2026[[#This Row],[POPOLAZIONE PER DIFFERENZA ]]/SUM(Tabella2026[[POPOLAZIONE PER DIFFERENZA ]])</f>
        <v>0</v>
      </c>
      <c r="Q3066" s="3">
        <f>+Tabella2026[[#This Row],[INCIDENZA POPOLAZIONE PER DIFFERENZA]]*(PLAFOND-SUM(Tabella2026[CONTRIBUTO SULLA BASE DELLA POPOLAZIONE]))</f>
        <v>0</v>
      </c>
      <c r="R3066" s="3">
        <f>+Tabella2026[[#This Row],[CONTRIBUTO SULLA BASE DELLA POPOLAZIONE]]+Tabella2026[[#This Row],[CONTRIBUTO SULLA BASE DEL REDDITO]]</f>
        <v>17830.735609634343</v>
      </c>
      <c r="S3066" s="3">
        <f>+Tabella2026[[#This Row],[CONTRIBUTO TOTALE]]/(PLAFOND/N_TESSERE)</f>
        <v>35.661471219268684</v>
      </c>
      <c r="T3066" s="3">
        <f>+MAX(CEILING(Tabella2026[[#This Row],[preDEF1]],1),1)</f>
        <v>36</v>
      </c>
      <c r="U3066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66" s="21">
        <f>+Tabella2026[[#This Row],[DEF - n. card]]*(PLAFOND/N_TESSERE)</f>
        <v>17500</v>
      </c>
      <c r="W3066" s="18"/>
    </row>
    <row r="3067" spans="2:23" x14ac:dyDescent="0.25">
      <c r="B3067" s="1" t="s">
        <v>6175</v>
      </c>
      <c r="C3067" s="2">
        <v>60031</v>
      </c>
      <c r="D3067" s="1" t="s">
        <v>6176</v>
      </c>
      <c r="E3067" s="1" t="s">
        <v>8</v>
      </c>
      <c r="F3067" s="1" t="s">
        <v>397</v>
      </c>
      <c r="G3067" s="1" t="s">
        <v>4778</v>
      </c>
      <c r="H3067" s="1" t="s">
        <v>15834</v>
      </c>
      <c r="I3067" s="5">
        <v>3568</v>
      </c>
      <c r="J3067" s="5">
        <v>44838786</v>
      </c>
      <c r="K3067" s="3">
        <f>+Tabella2026[[#This Row],[POP_2024]]/SUM(Tabella2026[POP_2024])</f>
        <v>6.0532580847301405E-5</v>
      </c>
      <c r="L3067" s="3">
        <f>+Tabella2026[[#This Row],[INCIDENZA POPOLAZIONE]]*(PLAFOND/2)</f>
        <v>17820.7464020099</v>
      </c>
      <c r="M3067" s="3">
        <f>+IFERROR(Tabella2026[[#This Row],[reddito_2024]]/Tabella2026[[#This Row],[POP_2024]],"")</f>
        <v>12566.92432735426</v>
      </c>
      <c r="N3067" s="3">
        <f>+IF(Tabella2026[[#This Row],[REDDITO COMPLESSIVO PROCAPITE]]&lt;media_aggr_reddito_pc,(media_aggr_reddito_pc-Tabella2026[[#This Row],[REDDITO COMPLESSIVO PROCAPITE]]),0)</f>
        <v>5258.1417352544813</v>
      </c>
      <c r="O3067" s="3">
        <f>+Tabella2026[[#This Row],[DIFFERENZA REDDITO INFERIORE ALLA MEDIA DALLA MEDIA]]*Tabella2026[[#This Row],[POP_2024]]</f>
        <v>18761049.711387988</v>
      </c>
      <c r="P3067" s="3">
        <f>+Tabella2026[[#This Row],[POPOLAZIONE PER DIFFERENZA ]]/SUM(Tabella2026[[POPOLAZIONE PER DIFFERENZA ]])</f>
        <v>1.6644467581277995E-4</v>
      </c>
      <c r="Q3067" s="3">
        <f>+Tabella2026[[#This Row],[INCIDENZA POPOLAZIONE PER DIFFERENZA]]*(PLAFOND-SUM(Tabella2026[CONTRIBUTO SULLA BASE DELLA POPOLAZIONE]))</f>
        <v>49001.187725775751</v>
      </c>
      <c r="R3067" s="3">
        <f>+Tabella2026[[#This Row],[CONTRIBUTO SULLA BASE DELLA POPOLAZIONE]]+Tabella2026[[#This Row],[CONTRIBUTO SULLA BASE DEL REDDITO]]</f>
        <v>66821.934127785644</v>
      </c>
      <c r="S3067" s="3">
        <f>+Tabella2026[[#This Row],[CONTRIBUTO TOTALE]]/(PLAFOND/N_TESSERE)</f>
        <v>133.64386825557128</v>
      </c>
      <c r="T3067" s="3">
        <f>+MAX(CEILING(Tabella2026[[#This Row],[preDEF1]],1),1)</f>
        <v>134</v>
      </c>
      <c r="U3067" s="9">
        <f xml:space="preserve"> IF(ROW(Tabella2026[[#This Row],[preDEF2]]) - ROW(Tabella2026[[#Headers],[preDEF2]])&lt;=ABS(SUM(Tabella2026[preDEF2])-N_TESSERE),Tabella2026[[#This Row],[preDEF2]]-1,Tabella2026[[#This Row],[preDEF2]])</f>
        <v>133</v>
      </c>
      <c r="V3067" s="21">
        <f>+Tabella2026[[#This Row],[DEF - n. card]]*(PLAFOND/N_TESSERE)</f>
        <v>66500</v>
      </c>
      <c r="W3067" s="18"/>
    </row>
    <row r="3068" spans="2:23" x14ac:dyDescent="0.25">
      <c r="B3068" s="1" t="s">
        <v>6075</v>
      </c>
      <c r="C3068" s="2">
        <v>62045</v>
      </c>
      <c r="D3068" s="1" t="s">
        <v>6076</v>
      </c>
      <c r="E3068" s="1" t="s">
        <v>15</v>
      </c>
      <c r="F3068" s="1" t="s">
        <v>256</v>
      </c>
      <c r="G3068" s="1" t="s">
        <v>4778</v>
      </c>
      <c r="H3068" s="1" t="s">
        <v>15836</v>
      </c>
      <c r="I3068" s="5">
        <v>3566</v>
      </c>
      <c r="J3068" s="5">
        <v>43899816</v>
      </c>
      <c r="K3068" s="3">
        <f>+Tabella2026[[#This Row],[POP_2024]]/SUM(Tabella2026[POP_2024])</f>
        <v>6.0498650028440812E-5</v>
      </c>
      <c r="L3068" s="3">
        <f>+Tabella2026[[#This Row],[INCIDENZA POPOLAZIONE]]*(PLAFOND/2)</f>
        <v>17810.757194385453</v>
      </c>
      <c r="M3068" s="3">
        <f>+IFERROR(Tabella2026[[#This Row],[reddito_2024]]/Tabella2026[[#This Row],[POP_2024]],"")</f>
        <v>12310.660684240045</v>
      </c>
      <c r="N3068" s="3">
        <f>+IF(Tabella2026[[#This Row],[REDDITO COMPLESSIVO PROCAPITE]]&lt;media_aggr_reddito_pc,(media_aggr_reddito_pc-Tabella2026[[#This Row],[REDDITO COMPLESSIVO PROCAPITE]]),0)</f>
        <v>5514.4053783686959</v>
      </c>
      <c r="O3068" s="3">
        <f>+Tabella2026[[#This Row],[DIFFERENZA REDDITO INFERIORE ALLA MEDIA DALLA MEDIA]]*Tabella2026[[#This Row],[POP_2024]]</f>
        <v>19664369.579262771</v>
      </c>
      <c r="P3068" s="3">
        <f>+Tabella2026[[#This Row],[POPOLAZIONE PER DIFFERENZA ]]/SUM(Tabella2026[[POPOLAZIONE PER DIFFERENZA ]])</f>
        <v>1.7445876803451725E-4</v>
      </c>
      <c r="Q3068" s="3">
        <f>+Tabella2026[[#This Row],[INCIDENZA POPOLAZIONE PER DIFFERENZA]]*(PLAFOND-SUM(Tabella2026[CONTRIBUTO SULLA BASE DELLA POPOLAZIONE]))</f>
        <v>51360.530465286065</v>
      </c>
      <c r="R3068" s="3">
        <f>+Tabella2026[[#This Row],[CONTRIBUTO SULLA BASE DELLA POPOLAZIONE]]+Tabella2026[[#This Row],[CONTRIBUTO SULLA BASE DEL REDDITO]]</f>
        <v>69171.287659671521</v>
      </c>
      <c r="S3068" s="3">
        <f>+Tabella2026[[#This Row],[CONTRIBUTO TOTALE]]/(PLAFOND/N_TESSERE)</f>
        <v>138.34257531934304</v>
      </c>
      <c r="T3068" s="3">
        <f>+MAX(CEILING(Tabella2026[[#This Row],[preDEF1]],1),1)</f>
        <v>139</v>
      </c>
      <c r="U3068" s="9">
        <f xml:space="preserve"> IF(ROW(Tabella2026[[#This Row],[preDEF2]]) - ROW(Tabella2026[[#Headers],[preDEF2]])&lt;=ABS(SUM(Tabella2026[preDEF2])-N_TESSERE),Tabella2026[[#This Row],[preDEF2]]-1,Tabella2026[[#This Row],[preDEF2]])</f>
        <v>138</v>
      </c>
      <c r="V3068" s="21">
        <f>+Tabella2026[[#This Row],[DEF - n. card]]*(PLAFOND/N_TESSERE)</f>
        <v>69000</v>
      </c>
      <c r="W3068" s="18"/>
    </row>
    <row r="3069" spans="2:23" x14ac:dyDescent="0.25">
      <c r="B3069" s="1" t="s">
        <v>6007</v>
      </c>
      <c r="C3069" s="2">
        <v>71053</v>
      </c>
      <c r="D3069" s="1" t="s">
        <v>6008</v>
      </c>
      <c r="E3069" s="1" t="s">
        <v>33</v>
      </c>
      <c r="F3069" s="1" t="s">
        <v>78</v>
      </c>
      <c r="G3069" s="1" t="s">
        <v>4778</v>
      </c>
      <c r="H3069" s="1" t="s">
        <v>15836</v>
      </c>
      <c r="I3069" s="5">
        <v>3566</v>
      </c>
      <c r="J3069" s="5">
        <v>36862262</v>
      </c>
      <c r="K3069" s="3">
        <f>+Tabella2026[[#This Row],[POP_2024]]/SUM(Tabella2026[POP_2024])</f>
        <v>6.0498650028440812E-5</v>
      </c>
      <c r="L3069" s="3">
        <f>+Tabella2026[[#This Row],[INCIDENZA POPOLAZIONE]]*(PLAFOND/2)</f>
        <v>17810.757194385453</v>
      </c>
      <c r="M3069" s="3">
        <f>+IFERROR(Tabella2026[[#This Row],[reddito_2024]]/Tabella2026[[#This Row],[POP_2024]],"")</f>
        <v>10337.145821648906</v>
      </c>
      <c r="N3069" s="3">
        <f>+IF(Tabella2026[[#This Row],[REDDITO COMPLESSIVO PROCAPITE]]&lt;media_aggr_reddito_pc,(media_aggr_reddito_pc-Tabella2026[[#This Row],[REDDITO COMPLESSIVO PROCAPITE]]),0)</f>
        <v>7487.9202409598347</v>
      </c>
      <c r="O3069" s="3">
        <f>+Tabella2026[[#This Row],[DIFFERENZA REDDITO INFERIORE ALLA MEDIA DALLA MEDIA]]*Tabella2026[[#This Row],[POP_2024]]</f>
        <v>26701923.579262771</v>
      </c>
      <c r="P3069" s="3">
        <f>+Tabella2026[[#This Row],[POPOLAZIONE PER DIFFERENZA ]]/SUM(Tabella2026[[POPOLAZIONE PER DIFFERENZA ]])</f>
        <v>2.3689468777593307E-4</v>
      </c>
      <c r="Q3069" s="3">
        <f>+Tabella2026[[#This Row],[INCIDENZA POPOLAZIONE PER DIFFERENZA]]*(PLAFOND-SUM(Tabella2026[CONTRIBUTO SULLA BASE DELLA POPOLAZIONE]))</f>
        <v>69741.618410219147</v>
      </c>
      <c r="R3069" s="3">
        <f>+Tabella2026[[#This Row],[CONTRIBUTO SULLA BASE DELLA POPOLAZIONE]]+Tabella2026[[#This Row],[CONTRIBUTO SULLA BASE DEL REDDITO]]</f>
        <v>87552.375604604604</v>
      </c>
      <c r="S3069" s="3">
        <f>+Tabella2026[[#This Row],[CONTRIBUTO TOTALE]]/(PLAFOND/N_TESSERE)</f>
        <v>175.10475120920921</v>
      </c>
      <c r="T3069" s="3">
        <f>+MAX(CEILING(Tabella2026[[#This Row],[preDEF1]],1),1)</f>
        <v>176</v>
      </c>
      <c r="U3069" s="9">
        <f xml:space="preserve"> IF(ROW(Tabella2026[[#This Row],[preDEF2]]) - ROW(Tabella2026[[#Headers],[preDEF2]])&lt;=ABS(SUM(Tabella2026[preDEF2])-N_TESSERE),Tabella2026[[#This Row],[preDEF2]]-1,Tabella2026[[#This Row],[preDEF2]])</f>
        <v>175</v>
      </c>
      <c r="V3069" s="21">
        <f>+Tabella2026[[#This Row],[DEF - n. card]]*(PLAFOND/N_TESSERE)</f>
        <v>87500</v>
      </c>
      <c r="W3069" s="18"/>
    </row>
    <row r="3070" spans="2:23" x14ac:dyDescent="0.25">
      <c r="B3070" s="1" t="s">
        <v>6199</v>
      </c>
      <c r="C3070" s="2">
        <v>42046</v>
      </c>
      <c r="D3070" s="1" t="s">
        <v>6200</v>
      </c>
      <c r="E3070" s="1" t="s">
        <v>117</v>
      </c>
      <c r="F3070" s="1" t="s">
        <v>116</v>
      </c>
      <c r="G3070" s="1" t="s">
        <v>4778</v>
      </c>
      <c r="H3070" s="1" t="s">
        <v>15834</v>
      </c>
      <c r="I3070" s="5">
        <v>3566</v>
      </c>
      <c r="J3070" s="5">
        <v>63049217</v>
      </c>
      <c r="K3070" s="3">
        <f>+Tabella2026[[#This Row],[POP_2024]]/SUM(Tabella2026[POP_2024])</f>
        <v>6.0498650028440812E-5</v>
      </c>
      <c r="L3070" s="3">
        <f>+Tabella2026[[#This Row],[INCIDENZA POPOLAZIONE]]*(PLAFOND/2)</f>
        <v>17810.757194385453</v>
      </c>
      <c r="M3070" s="3">
        <f>+IFERROR(Tabella2026[[#This Row],[reddito_2024]]/Tabella2026[[#This Row],[POP_2024]],"")</f>
        <v>17680.655356141335</v>
      </c>
      <c r="N3070" s="3">
        <f>+IF(Tabella2026[[#This Row],[REDDITO COMPLESSIVO PROCAPITE]]&lt;media_aggr_reddito_pc,(media_aggr_reddito_pc-Tabella2026[[#This Row],[REDDITO COMPLESSIVO PROCAPITE]]),0)</f>
        <v>144.41070646740627</v>
      </c>
      <c r="O3070" s="3">
        <f>+Tabella2026[[#This Row],[DIFFERENZA REDDITO INFERIORE ALLA MEDIA DALLA MEDIA]]*Tabella2026[[#This Row],[POP_2024]]</f>
        <v>514968.57926277077</v>
      </c>
      <c r="P3070" s="3">
        <f>+Tabella2026[[#This Row],[POPOLAZIONE PER DIFFERENZA ]]/SUM(Tabella2026[[POPOLAZIONE PER DIFFERENZA ]])</f>
        <v>4.5687090833265769E-6</v>
      </c>
      <c r="Q3070" s="3">
        <f>+Tabella2026[[#This Row],[INCIDENZA POPOLAZIONE PER DIFFERENZA]]*(PLAFOND-SUM(Tabella2026[CONTRIBUTO SULLA BASE DELLA POPOLAZIONE]))</f>
        <v>1345.0245275995371</v>
      </c>
      <c r="R3070" s="3">
        <f>+Tabella2026[[#This Row],[CONTRIBUTO SULLA BASE DELLA POPOLAZIONE]]+Tabella2026[[#This Row],[CONTRIBUTO SULLA BASE DEL REDDITO]]</f>
        <v>19155.781721984989</v>
      </c>
      <c r="S3070" s="3">
        <f>+Tabella2026[[#This Row],[CONTRIBUTO TOTALE]]/(PLAFOND/N_TESSERE)</f>
        <v>38.31156344396998</v>
      </c>
      <c r="T3070" s="3">
        <f>+MAX(CEILING(Tabella2026[[#This Row],[preDEF1]],1),1)</f>
        <v>39</v>
      </c>
      <c r="U3070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3070" s="21">
        <f>+Tabella2026[[#This Row],[DEF - n. card]]*(PLAFOND/N_TESSERE)</f>
        <v>19000</v>
      </c>
      <c r="W3070" s="18"/>
    </row>
    <row r="3071" spans="2:23" x14ac:dyDescent="0.25">
      <c r="B3071" s="1" t="s">
        <v>6103</v>
      </c>
      <c r="C3071" s="2">
        <v>31015</v>
      </c>
      <c r="D3071" s="1" t="s">
        <v>6104</v>
      </c>
      <c r="E3071" s="1" t="s">
        <v>48</v>
      </c>
      <c r="F3071" s="1" t="s">
        <v>562</v>
      </c>
      <c r="G3071" s="1" t="s">
        <v>4778</v>
      </c>
      <c r="H3071" s="1" t="s">
        <v>15835</v>
      </c>
      <c r="I3071" s="5">
        <v>3565</v>
      </c>
      <c r="J3071" s="5">
        <v>73280196</v>
      </c>
      <c r="K3071" s="3">
        <f>+Tabella2026[[#This Row],[POP_2024]]/SUM(Tabella2026[POP_2024])</f>
        <v>6.0481684619010516E-5</v>
      </c>
      <c r="L3071" s="3">
        <f>+Tabella2026[[#This Row],[INCIDENZA POPOLAZIONE]]*(PLAFOND/2)</f>
        <v>17805.762590573231</v>
      </c>
      <c r="M3071" s="3">
        <f>+IFERROR(Tabella2026[[#This Row],[reddito_2024]]/Tabella2026[[#This Row],[POP_2024]],"")</f>
        <v>20555.454698457223</v>
      </c>
      <c r="N3071" s="3">
        <f>+IF(Tabella2026[[#This Row],[REDDITO COMPLESSIVO PROCAPITE]]&lt;media_aggr_reddito_pc,(media_aggr_reddito_pc-Tabella2026[[#This Row],[REDDITO COMPLESSIVO PROCAPITE]]),0)</f>
        <v>0</v>
      </c>
      <c r="O3071" s="3">
        <f>+Tabella2026[[#This Row],[DIFFERENZA REDDITO INFERIORE ALLA MEDIA DALLA MEDIA]]*Tabella2026[[#This Row],[POP_2024]]</f>
        <v>0</v>
      </c>
      <c r="P3071" s="3">
        <f>+Tabella2026[[#This Row],[POPOLAZIONE PER DIFFERENZA ]]/SUM(Tabella2026[[POPOLAZIONE PER DIFFERENZA ]])</f>
        <v>0</v>
      </c>
      <c r="Q3071" s="3">
        <f>+Tabella2026[[#This Row],[INCIDENZA POPOLAZIONE PER DIFFERENZA]]*(PLAFOND-SUM(Tabella2026[CONTRIBUTO SULLA BASE DELLA POPOLAZIONE]))</f>
        <v>0</v>
      </c>
      <c r="R3071" s="3">
        <f>+Tabella2026[[#This Row],[CONTRIBUTO SULLA BASE DELLA POPOLAZIONE]]+Tabella2026[[#This Row],[CONTRIBUTO SULLA BASE DEL REDDITO]]</f>
        <v>17805.762590573231</v>
      </c>
      <c r="S3071" s="3">
        <f>+Tabella2026[[#This Row],[CONTRIBUTO TOTALE]]/(PLAFOND/N_TESSERE)</f>
        <v>35.611525181146462</v>
      </c>
      <c r="T3071" s="3">
        <f>+MAX(CEILING(Tabella2026[[#This Row],[preDEF1]],1),1)</f>
        <v>36</v>
      </c>
      <c r="U3071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71" s="21">
        <f>+Tabella2026[[#This Row],[DEF - n. card]]*(PLAFOND/N_TESSERE)</f>
        <v>17500</v>
      </c>
      <c r="W3071" s="18"/>
    </row>
    <row r="3072" spans="2:23" x14ac:dyDescent="0.25">
      <c r="B3072" s="1" t="s">
        <v>6209</v>
      </c>
      <c r="C3072" s="2">
        <v>19111</v>
      </c>
      <c r="D3072" s="1" t="s">
        <v>6210</v>
      </c>
      <c r="E3072" s="1" t="s">
        <v>12</v>
      </c>
      <c r="F3072" s="1" t="s">
        <v>193</v>
      </c>
      <c r="G3072" s="1" t="s">
        <v>4778</v>
      </c>
      <c r="H3072" s="1" t="s">
        <v>15835</v>
      </c>
      <c r="I3072" s="5">
        <v>3564</v>
      </c>
      <c r="J3072" s="5">
        <v>69304150</v>
      </c>
      <c r="K3072" s="3">
        <f>+Tabella2026[[#This Row],[POP_2024]]/SUM(Tabella2026[POP_2024])</f>
        <v>6.046471920958022E-5</v>
      </c>
      <c r="L3072" s="3">
        <f>+Tabella2026[[#This Row],[INCIDENZA POPOLAZIONE]]*(PLAFOND/2)</f>
        <v>17800.76798676101</v>
      </c>
      <c r="M3072" s="3">
        <f>+IFERROR(Tabella2026[[#This Row],[reddito_2024]]/Tabella2026[[#This Row],[POP_2024]],"")</f>
        <v>19445.608866442199</v>
      </c>
      <c r="N3072" s="3">
        <f>+IF(Tabella2026[[#This Row],[REDDITO COMPLESSIVO PROCAPITE]]&lt;media_aggr_reddito_pc,(media_aggr_reddito_pc-Tabella2026[[#This Row],[REDDITO COMPLESSIVO PROCAPITE]]),0)</f>
        <v>0</v>
      </c>
      <c r="O3072" s="3">
        <f>+Tabella2026[[#This Row],[DIFFERENZA REDDITO INFERIORE ALLA MEDIA DALLA MEDIA]]*Tabella2026[[#This Row],[POP_2024]]</f>
        <v>0</v>
      </c>
      <c r="P3072" s="3">
        <f>+Tabella2026[[#This Row],[POPOLAZIONE PER DIFFERENZA ]]/SUM(Tabella2026[[POPOLAZIONE PER DIFFERENZA ]])</f>
        <v>0</v>
      </c>
      <c r="Q3072" s="3">
        <f>+Tabella2026[[#This Row],[INCIDENZA POPOLAZIONE PER DIFFERENZA]]*(PLAFOND-SUM(Tabella2026[CONTRIBUTO SULLA BASE DELLA POPOLAZIONE]))</f>
        <v>0</v>
      </c>
      <c r="R3072" s="3">
        <f>+Tabella2026[[#This Row],[CONTRIBUTO SULLA BASE DELLA POPOLAZIONE]]+Tabella2026[[#This Row],[CONTRIBUTO SULLA BASE DEL REDDITO]]</f>
        <v>17800.76798676101</v>
      </c>
      <c r="S3072" s="3">
        <f>+Tabella2026[[#This Row],[CONTRIBUTO TOTALE]]/(PLAFOND/N_TESSERE)</f>
        <v>35.601535973522019</v>
      </c>
      <c r="T3072" s="3">
        <f>+MAX(CEILING(Tabella2026[[#This Row],[preDEF1]],1),1)</f>
        <v>36</v>
      </c>
      <c r="U3072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72" s="21">
        <f>+Tabella2026[[#This Row],[DEF - n. card]]*(PLAFOND/N_TESSERE)</f>
        <v>17500</v>
      </c>
      <c r="W3072" s="18"/>
    </row>
    <row r="3073" spans="2:23" x14ac:dyDescent="0.25">
      <c r="B3073" s="1" t="s">
        <v>6133</v>
      </c>
      <c r="C3073" s="2">
        <v>12038</v>
      </c>
      <c r="D3073" s="1" t="s">
        <v>6134</v>
      </c>
      <c r="E3073" s="1" t="s">
        <v>12</v>
      </c>
      <c r="F3073" s="1" t="s">
        <v>157</v>
      </c>
      <c r="G3073" s="1" t="s">
        <v>4778</v>
      </c>
      <c r="H3073" s="1" t="s">
        <v>15835</v>
      </c>
      <c r="I3073" s="5">
        <v>3563</v>
      </c>
      <c r="J3073" s="5">
        <v>90168693</v>
      </c>
      <c r="K3073" s="3">
        <f>+Tabella2026[[#This Row],[POP_2024]]/SUM(Tabella2026[POP_2024])</f>
        <v>6.0447753800149923E-5</v>
      </c>
      <c r="L3073" s="3">
        <f>+Tabella2026[[#This Row],[INCIDENZA POPOLAZIONE]]*(PLAFOND/2)</f>
        <v>17795.773382948788</v>
      </c>
      <c r="M3073" s="3">
        <f>+IFERROR(Tabella2026[[#This Row],[reddito_2024]]/Tabella2026[[#This Row],[POP_2024]],"")</f>
        <v>25306.958461970251</v>
      </c>
      <c r="N3073" s="3">
        <f>+IF(Tabella2026[[#This Row],[REDDITO COMPLESSIVO PROCAPITE]]&lt;media_aggr_reddito_pc,(media_aggr_reddito_pc-Tabella2026[[#This Row],[REDDITO COMPLESSIVO PROCAPITE]]),0)</f>
        <v>0</v>
      </c>
      <c r="O3073" s="3">
        <f>+Tabella2026[[#This Row],[DIFFERENZA REDDITO INFERIORE ALLA MEDIA DALLA MEDIA]]*Tabella2026[[#This Row],[POP_2024]]</f>
        <v>0</v>
      </c>
      <c r="P3073" s="3">
        <f>+Tabella2026[[#This Row],[POPOLAZIONE PER DIFFERENZA ]]/SUM(Tabella2026[[POPOLAZIONE PER DIFFERENZA ]])</f>
        <v>0</v>
      </c>
      <c r="Q3073" s="3">
        <f>+Tabella2026[[#This Row],[INCIDENZA POPOLAZIONE PER DIFFERENZA]]*(PLAFOND-SUM(Tabella2026[CONTRIBUTO SULLA BASE DELLA POPOLAZIONE]))</f>
        <v>0</v>
      </c>
      <c r="R3073" s="3">
        <f>+Tabella2026[[#This Row],[CONTRIBUTO SULLA BASE DELLA POPOLAZIONE]]+Tabella2026[[#This Row],[CONTRIBUTO SULLA BASE DEL REDDITO]]</f>
        <v>17795.773382948788</v>
      </c>
      <c r="S3073" s="3">
        <f>+Tabella2026[[#This Row],[CONTRIBUTO TOTALE]]/(PLAFOND/N_TESSERE)</f>
        <v>35.591546765897576</v>
      </c>
      <c r="T3073" s="3">
        <f>+MAX(CEILING(Tabella2026[[#This Row],[preDEF1]],1),1)</f>
        <v>36</v>
      </c>
      <c r="U3073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73" s="21">
        <f>+Tabella2026[[#This Row],[DEF - n. card]]*(PLAFOND/N_TESSERE)</f>
        <v>17500</v>
      </c>
      <c r="W3073" s="18"/>
    </row>
    <row r="3074" spans="2:23" x14ac:dyDescent="0.25">
      <c r="B3074" s="1" t="s">
        <v>6031</v>
      </c>
      <c r="C3074" s="2">
        <v>30048</v>
      </c>
      <c r="D3074" s="1" t="s">
        <v>6032</v>
      </c>
      <c r="E3074" s="1" t="s">
        <v>48</v>
      </c>
      <c r="F3074" s="1" t="s">
        <v>120</v>
      </c>
      <c r="G3074" s="1" t="s">
        <v>4778</v>
      </c>
      <c r="H3074" s="1" t="s">
        <v>15835</v>
      </c>
      <c r="I3074" s="5">
        <v>3562</v>
      </c>
      <c r="J3074" s="5">
        <v>66691161</v>
      </c>
      <c r="K3074" s="3">
        <f>+Tabella2026[[#This Row],[POP_2024]]/SUM(Tabella2026[POP_2024])</f>
        <v>6.043078839071962E-5</v>
      </c>
      <c r="L3074" s="3">
        <f>+Tabella2026[[#This Row],[INCIDENZA POPOLAZIONE]]*(PLAFOND/2)</f>
        <v>17790.778779136563</v>
      </c>
      <c r="M3074" s="3">
        <f>+IFERROR(Tabella2026[[#This Row],[reddito_2024]]/Tabella2026[[#This Row],[POP_2024]],"")</f>
        <v>18722.953677709153</v>
      </c>
      <c r="N3074" s="3">
        <f>+IF(Tabella2026[[#This Row],[REDDITO COMPLESSIVO PROCAPITE]]&lt;media_aggr_reddito_pc,(media_aggr_reddito_pc-Tabella2026[[#This Row],[REDDITO COMPLESSIVO PROCAPITE]]),0)</f>
        <v>0</v>
      </c>
      <c r="O3074" s="3">
        <f>+Tabella2026[[#This Row],[DIFFERENZA REDDITO INFERIORE ALLA MEDIA DALLA MEDIA]]*Tabella2026[[#This Row],[POP_2024]]</f>
        <v>0</v>
      </c>
      <c r="P3074" s="3">
        <f>+Tabella2026[[#This Row],[POPOLAZIONE PER DIFFERENZA ]]/SUM(Tabella2026[[POPOLAZIONE PER DIFFERENZA ]])</f>
        <v>0</v>
      </c>
      <c r="Q3074" s="3">
        <f>+Tabella2026[[#This Row],[INCIDENZA POPOLAZIONE PER DIFFERENZA]]*(PLAFOND-SUM(Tabella2026[CONTRIBUTO SULLA BASE DELLA POPOLAZIONE]))</f>
        <v>0</v>
      </c>
      <c r="R3074" s="3">
        <f>+Tabella2026[[#This Row],[CONTRIBUTO SULLA BASE DELLA POPOLAZIONE]]+Tabella2026[[#This Row],[CONTRIBUTO SULLA BASE DEL REDDITO]]</f>
        <v>17790.778779136563</v>
      </c>
      <c r="S3074" s="3">
        <f>+Tabella2026[[#This Row],[CONTRIBUTO TOTALE]]/(PLAFOND/N_TESSERE)</f>
        <v>35.581557558273126</v>
      </c>
      <c r="T3074" s="3">
        <f>+MAX(CEILING(Tabella2026[[#This Row],[preDEF1]],1),1)</f>
        <v>36</v>
      </c>
      <c r="U3074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74" s="21">
        <f>+Tabella2026[[#This Row],[DEF - n. card]]*(PLAFOND/N_TESSERE)</f>
        <v>17500</v>
      </c>
      <c r="W3074" s="18"/>
    </row>
    <row r="3075" spans="2:23" x14ac:dyDescent="0.25">
      <c r="B3075" s="1" t="s">
        <v>6161</v>
      </c>
      <c r="C3075" s="2">
        <v>70017</v>
      </c>
      <c r="D3075" s="1" t="s">
        <v>6162</v>
      </c>
      <c r="E3075" s="1" t="s">
        <v>345</v>
      </c>
      <c r="F3075" s="1" t="s">
        <v>344</v>
      </c>
      <c r="G3075" s="1" t="s">
        <v>4778</v>
      </c>
      <c r="H3075" s="1" t="s">
        <v>15836</v>
      </c>
      <c r="I3075" s="5">
        <v>3560</v>
      </c>
      <c r="J3075" s="5">
        <v>39211883</v>
      </c>
      <c r="K3075" s="3">
        <f>+Tabella2026[[#This Row],[POP_2024]]/SUM(Tabella2026[POP_2024])</f>
        <v>6.0396857571859027E-5</v>
      </c>
      <c r="L3075" s="3">
        <f>+Tabella2026[[#This Row],[INCIDENZA POPOLAZIONE]]*(PLAFOND/2)</f>
        <v>17780.789571512119</v>
      </c>
      <c r="M3075" s="3">
        <f>+IFERROR(Tabella2026[[#This Row],[reddito_2024]]/Tabella2026[[#This Row],[POP_2024]],"")</f>
        <v>11014.573876404495</v>
      </c>
      <c r="N3075" s="3">
        <f>+IF(Tabella2026[[#This Row],[REDDITO COMPLESSIVO PROCAPITE]]&lt;media_aggr_reddito_pc,(media_aggr_reddito_pc-Tabella2026[[#This Row],[REDDITO COMPLESSIVO PROCAPITE]]),0)</f>
        <v>6810.4921862042465</v>
      </c>
      <c r="O3075" s="3">
        <f>+Tabella2026[[#This Row],[DIFFERENZA REDDITO INFERIORE ALLA MEDIA DALLA MEDIA]]*Tabella2026[[#This Row],[POP_2024]]</f>
        <v>24245352.182887118</v>
      </c>
      <c r="P3075" s="3">
        <f>+Tabella2026[[#This Row],[POPOLAZIONE PER DIFFERENZA ]]/SUM(Tabella2026[[POPOLAZIONE PER DIFFERENZA ]])</f>
        <v>2.1510042594246538E-4</v>
      </c>
      <c r="Q3075" s="3">
        <f>+Tabella2026[[#This Row],[INCIDENZA POPOLAZIONE PER DIFFERENZA]]*(PLAFOND-SUM(Tabella2026[CONTRIBUTO SULLA BASE DELLA POPOLAZIONE]))</f>
        <v>63325.404072142606</v>
      </c>
      <c r="R3075" s="3">
        <f>+Tabella2026[[#This Row],[CONTRIBUTO SULLA BASE DELLA POPOLAZIONE]]+Tabella2026[[#This Row],[CONTRIBUTO SULLA BASE DEL REDDITO]]</f>
        <v>81106.193643654726</v>
      </c>
      <c r="S3075" s="3">
        <f>+Tabella2026[[#This Row],[CONTRIBUTO TOTALE]]/(PLAFOND/N_TESSERE)</f>
        <v>162.21238728730944</v>
      </c>
      <c r="T3075" s="3">
        <f>+MAX(CEILING(Tabella2026[[#This Row],[preDEF1]],1),1)</f>
        <v>163</v>
      </c>
      <c r="U3075" s="9">
        <f xml:space="preserve"> IF(ROW(Tabella2026[[#This Row],[preDEF2]]) - ROW(Tabella2026[[#Headers],[preDEF2]])&lt;=ABS(SUM(Tabella2026[preDEF2])-N_TESSERE),Tabella2026[[#This Row],[preDEF2]]-1,Tabella2026[[#This Row],[preDEF2]])</f>
        <v>162</v>
      </c>
      <c r="V3075" s="21">
        <f>+Tabella2026[[#This Row],[DEF - n. card]]*(PLAFOND/N_TESSERE)</f>
        <v>81000</v>
      </c>
      <c r="W3075" s="18"/>
    </row>
    <row r="3076" spans="2:23" x14ac:dyDescent="0.25">
      <c r="B3076" s="1" t="s">
        <v>6269</v>
      </c>
      <c r="C3076" s="2">
        <v>70051</v>
      </c>
      <c r="D3076" s="1" t="s">
        <v>6270</v>
      </c>
      <c r="E3076" s="1" t="s">
        <v>345</v>
      </c>
      <c r="F3076" s="1" t="s">
        <v>344</v>
      </c>
      <c r="G3076" s="1" t="s">
        <v>4778</v>
      </c>
      <c r="H3076" s="1" t="s">
        <v>15836</v>
      </c>
      <c r="I3076" s="5">
        <v>3557</v>
      </c>
      <c r="J3076" s="5">
        <v>47925431</v>
      </c>
      <c r="K3076" s="3">
        <f>+Tabella2026[[#This Row],[POP_2024]]/SUM(Tabella2026[POP_2024])</f>
        <v>6.0345961343568132E-5</v>
      </c>
      <c r="L3076" s="3">
        <f>+Tabella2026[[#This Row],[INCIDENZA POPOLAZIONE]]*(PLAFOND/2)</f>
        <v>17765.805760075451</v>
      </c>
      <c r="M3076" s="3">
        <f>+IFERROR(Tabella2026[[#This Row],[reddito_2024]]/Tabella2026[[#This Row],[POP_2024]],"")</f>
        <v>13473.553837503514</v>
      </c>
      <c r="N3076" s="3">
        <f>+IF(Tabella2026[[#This Row],[REDDITO COMPLESSIVO PROCAPITE]]&lt;media_aggr_reddito_pc,(media_aggr_reddito_pc-Tabella2026[[#This Row],[REDDITO COMPLESSIVO PROCAPITE]]),0)</f>
        <v>4351.5122251052271</v>
      </c>
      <c r="O3076" s="3">
        <f>+Tabella2026[[#This Row],[DIFFERENZA REDDITO INFERIORE ALLA MEDIA DALLA MEDIA]]*Tabella2026[[#This Row],[POP_2024]]</f>
        <v>15478328.984699292</v>
      </c>
      <c r="P3076" s="3">
        <f>+Tabella2026[[#This Row],[POPOLAZIONE PER DIFFERENZA ]]/SUM(Tabella2026[[POPOLAZIONE PER DIFFERENZA ]])</f>
        <v>1.3732096495741491E-4</v>
      </c>
      <c r="Q3076" s="3">
        <f>+Tabella2026[[#This Row],[INCIDENZA POPOLAZIONE PER DIFFERENZA]]*(PLAFOND-SUM(Tabella2026[CONTRIBUTO SULLA BASE DELLA POPOLAZIONE]))</f>
        <v>40427.189092739398</v>
      </c>
      <c r="R3076" s="3">
        <f>+Tabella2026[[#This Row],[CONTRIBUTO SULLA BASE DELLA POPOLAZIONE]]+Tabella2026[[#This Row],[CONTRIBUTO SULLA BASE DEL REDDITO]]</f>
        <v>58192.994852814852</v>
      </c>
      <c r="S3076" s="3">
        <f>+Tabella2026[[#This Row],[CONTRIBUTO TOTALE]]/(PLAFOND/N_TESSERE)</f>
        <v>116.38598970562971</v>
      </c>
      <c r="T3076" s="3">
        <f>+MAX(CEILING(Tabella2026[[#This Row],[preDEF1]],1),1)</f>
        <v>117</v>
      </c>
      <c r="U3076" s="9">
        <f xml:space="preserve"> IF(ROW(Tabella2026[[#This Row],[preDEF2]]) - ROW(Tabella2026[[#Headers],[preDEF2]])&lt;=ABS(SUM(Tabella2026[preDEF2])-N_TESSERE),Tabella2026[[#This Row],[preDEF2]]-1,Tabella2026[[#This Row],[preDEF2]])</f>
        <v>116</v>
      </c>
      <c r="V3076" s="21">
        <f>+Tabella2026[[#This Row],[DEF - n. card]]*(PLAFOND/N_TESSERE)</f>
        <v>58000</v>
      </c>
      <c r="W3076" s="18"/>
    </row>
    <row r="3077" spans="2:23" x14ac:dyDescent="0.25">
      <c r="B3077" s="1" t="s">
        <v>6197</v>
      </c>
      <c r="C3077" s="2">
        <v>67029</v>
      </c>
      <c r="D3077" s="1" t="s">
        <v>6198</v>
      </c>
      <c r="E3077" s="1" t="s">
        <v>96</v>
      </c>
      <c r="F3077" s="1" t="s">
        <v>298</v>
      </c>
      <c r="G3077" s="1" t="s">
        <v>4778</v>
      </c>
      <c r="H3077" s="1" t="s">
        <v>15836</v>
      </c>
      <c r="I3077" s="5">
        <v>3556</v>
      </c>
      <c r="J3077" s="5">
        <v>51082607</v>
      </c>
      <c r="K3077" s="3">
        <f>+Tabella2026[[#This Row],[POP_2024]]/SUM(Tabella2026[POP_2024])</f>
        <v>6.0328995934137835E-5</v>
      </c>
      <c r="L3077" s="3">
        <f>+Tabella2026[[#This Row],[INCIDENZA POPOLAZIONE]]*(PLAFOND/2)</f>
        <v>17760.811156263229</v>
      </c>
      <c r="M3077" s="3">
        <f>+IFERROR(Tabella2026[[#This Row],[reddito_2024]]/Tabella2026[[#This Row],[POP_2024]],"")</f>
        <v>14365.187570303711</v>
      </c>
      <c r="N3077" s="3">
        <f>+IF(Tabella2026[[#This Row],[REDDITO COMPLESSIVO PROCAPITE]]&lt;media_aggr_reddito_pc,(media_aggr_reddito_pc-Tabella2026[[#This Row],[REDDITO COMPLESSIVO PROCAPITE]]),0)</f>
        <v>3459.8784923050298</v>
      </c>
      <c r="O3077" s="3">
        <f>+Tabella2026[[#This Row],[DIFFERENZA REDDITO INFERIORE ALLA MEDIA DALLA MEDIA]]*Tabella2026[[#This Row],[POP_2024]]</f>
        <v>12303327.918636685</v>
      </c>
      <c r="P3077" s="3">
        <f>+Tabella2026[[#This Row],[POPOLAZIONE PER DIFFERENZA ]]/SUM(Tabella2026[[POPOLAZIONE PER DIFFERENZA ]])</f>
        <v>1.0915292365505411E-4</v>
      </c>
      <c r="Q3077" s="3">
        <f>+Tabella2026[[#This Row],[INCIDENZA POPOLAZIONE PER DIFFERENZA]]*(PLAFOND-SUM(Tabella2026[CONTRIBUTO SULLA BASE DELLA POPOLAZIONE]))</f>
        <v>32134.538859355318</v>
      </c>
      <c r="R3077" s="3">
        <f>+Tabella2026[[#This Row],[CONTRIBUTO SULLA BASE DELLA POPOLAZIONE]]+Tabella2026[[#This Row],[CONTRIBUTO SULLA BASE DEL REDDITO]]</f>
        <v>49895.350015618547</v>
      </c>
      <c r="S3077" s="3">
        <f>+Tabella2026[[#This Row],[CONTRIBUTO TOTALE]]/(PLAFOND/N_TESSERE)</f>
        <v>99.790700031237094</v>
      </c>
      <c r="T3077" s="3">
        <f>+MAX(CEILING(Tabella2026[[#This Row],[preDEF1]],1),1)</f>
        <v>100</v>
      </c>
      <c r="U3077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3077" s="21">
        <f>+Tabella2026[[#This Row],[DEF - n. card]]*(PLAFOND/N_TESSERE)</f>
        <v>49500</v>
      </c>
      <c r="W3077" s="18"/>
    </row>
    <row r="3078" spans="2:23" x14ac:dyDescent="0.25">
      <c r="B3078" s="1" t="s">
        <v>6155</v>
      </c>
      <c r="C3078" s="2">
        <v>87022</v>
      </c>
      <c r="D3078" s="1" t="s">
        <v>6156</v>
      </c>
      <c r="E3078" s="1" t="s">
        <v>21</v>
      </c>
      <c r="F3078" s="1" t="s">
        <v>35</v>
      </c>
      <c r="G3078" s="1" t="s">
        <v>4778</v>
      </c>
      <c r="H3078" s="1" t="s">
        <v>15836</v>
      </c>
      <c r="I3078" s="5">
        <v>3555</v>
      </c>
      <c r="J3078" s="5">
        <v>34818450</v>
      </c>
      <c r="K3078" s="3">
        <f>+Tabella2026[[#This Row],[POP_2024]]/SUM(Tabella2026[POP_2024])</f>
        <v>6.0312030524707539E-5</v>
      </c>
      <c r="L3078" s="3">
        <f>+Tabella2026[[#This Row],[INCIDENZA POPOLAZIONE]]*(PLAFOND/2)</f>
        <v>17755.816552451008</v>
      </c>
      <c r="M3078" s="3">
        <f>+IFERROR(Tabella2026[[#This Row],[reddito_2024]]/Tabella2026[[#This Row],[POP_2024]],"")</f>
        <v>9794.2194092827012</v>
      </c>
      <c r="N3078" s="3">
        <f>+IF(Tabella2026[[#This Row],[REDDITO COMPLESSIVO PROCAPITE]]&lt;media_aggr_reddito_pc,(media_aggr_reddito_pc-Tabella2026[[#This Row],[REDDITO COMPLESSIVO PROCAPITE]]),0)</f>
        <v>8030.8466533260398</v>
      </c>
      <c r="O3078" s="3">
        <f>+Tabella2026[[#This Row],[DIFFERENZA REDDITO INFERIORE ALLA MEDIA DALLA MEDIA]]*Tabella2026[[#This Row],[POP_2024]]</f>
        <v>28549659.852574073</v>
      </c>
      <c r="P3078" s="3">
        <f>+Tabella2026[[#This Row],[POPOLAZIONE PER DIFFERENZA ]]/SUM(Tabella2026[[POPOLAZIONE PER DIFFERENZA ]])</f>
        <v>2.5328747334656847E-4</v>
      </c>
      <c r="Q3078" s="3">
        <f>+Tabella2026[[#This Row],[INCIDENZA POPOLAZIONE PER DIFFERENZA]]*(PLAFOND-SUM(Tabella2026[CONTRIBUTO SULLA BASE DELLA POPOLAZIONE]))</f>
        <v>74567.642187625053</v>
      </c>
      <c r="R3078" s="3">
        <f>+Tabella2026[[#This Row],[CONTRIBUTO SULLA BASE DELLA POPOLAZIONE]]+Tabella2026[[#This Row],[CONTRIBUTO SULLA BASE DEL REDDITO]]</f>
        <v>92323.458740076065</v>
      </c>
      <c r="S3078" s="3">
        <f>+Tabella2026[[#This Row],[CONTRIBUTO TOTALE]]/(PLAFOND/N_TESSERE)</f>
        <v>184.64691748015213</v>
      </c>
      <c r="T3078" s="3">
        <f>+MAX(CEILING(Tabella2026[[#This Row],[preDEF1]],1),1)</f>
        <v>185</v>
      </c>
      <c r="U3078" s="9">
        <f xml:space="preserve"> IF(ROW(Tabella2026[[#This Row],[preDEF2]]) - ROW(Tabella2026[[#Headers],[preDEF2]])&lt;=ABS(SUM(Tabella2026[preDEF2])-N_TESSERE),Tabella2026[[#This Row],[preDEF2]]-1,Tabella2026[[#This Row],[preDEF2]])</f>
        <v>184</v>
      </c>
      <c r="V3078" s="21">
        <f>+Tabella2026[[#This Row],[DEF - n. card]]*(PLAFOND/N_TESSERE)</f>
        <v>92000</v>
      </c>
      <c r="W3078" s="18"/>
    </row>
    <row r="3079" spans="2:23" x14ac:dyDescent="0.25">
      <c r="B3079" s="1" t="s">
        <v>6177</v>
      </c>
      <c r="C3079" s="2">
        <v>13250</v>
      </c>
      <c r="D3079" s="1" t="s">
        <v>6178</v>
      </c>
      <c r="E3079" s="1" t="s">
        <v>12</v>
      </c>
      <c r="F3079" s="1" t="s">
        <v>152</v>
      </c>
      <c r="G3079" s="1" t="s">
        <v>4778</v>
      </c>
      <c r="H3079" s="1" t="s">
        <v>15835</v>
      </c>
      <c r="I3079" s="5">
        <v>3554</v>
      </c>
      <c r="J3079" s="5">
        <v>104070193</v>
      </c>
      <c r="K3079" s="3">
        <f>+Tabella2026[[#This Row],[POP_2024]]/SUM(Tabella2026[POP_2024])</f>
        <v>6.0295065115277243E-5</v>
      </c>
      <c r="L3079" s="3">
        <f>+Tabella2026[[#This Row],[INCIDENZA POPOLAZIONE]]*(PLAFOND/2)</f>
        <v>17750.821948638782</v>
      </c>
      <c r="M3079" s="3">
        <f>+IFERROR(Tabella2026[[#This Row],[reddito_2024]]/Tabella2026[[#This Row],[POP_2024]],"")</f>
        <v>29282.552898142938</v>
      </c>
      <c r="N3079" s="3">
        <f>+IF(Tabella2026[[#This Row],[REDDITO COMPLESSIVO PROCAPITE]]&lt;media_aggr_reddito_pc,(media_aggr_reddito_pc-Tabella2026[[#This Row],[REDDITO COMPLESSIVO PROCAPITE]]),0)</f>
        <v>0</v>
      </c>
      <c r="O3079" s="3">
        <f>+Tabella2026[[#This Row],[DIFFERENZA REDDITO INFERIORE ALLA MEDIA DALLA MEDIA]]*Tabella2026[[#This Row],[POP_2024]]</f>
        <v>0</v>
      </c>
      <c r="P3079" s="3">
        <f>+Tabella2026[[#This Row],[POPOLAZIONE PER DIFFERENZA ]]/SUM(Tabella2026[[POPOLAZIONE PER DIFFERENZA ]])</f>
        <v>0</v>
      </c>
      <c r="Q3079" s="3">
        <f>+Tabella2026[[#This Row],[INCIDENZA POPOLAZIONE PER DIFFERENZA]]*(PLAFOND-SUM(Tabella2026[CONTRIBUTO SULLA BASE DELLA POPOLAZIONE]))</f>
        <v>0</v>
      </c>
      <c r="R3079" s="3">
        <f>+Tabella2026[[#This Row],[CONTRIBUTO SULLA BASE DELLA POPOLAZIONE]]+Tabella2026[[#This Row],[CONTRIBUTO SULLA BASE DEL REDDITO]]</f>
        <v>17750.821948638782</v>
      </c>
      <c r="S3079" s="3">
        <f>+Tabella2026[[#This Row],[CONTRIBUTO TOTALE]]/(PLAFOND/N_TESSERE)</f>
        <v>35.501643897277567</v>
      </c>
      <c r="T3079" s="3">
        <f>+MAX(CEILING(Tabella2026[[#This Row],[preDEF1]],1),1)</f>
        <v>36</v>
      </c>
      <c r="U3079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79" s="21">
        <f>+Tabella2026[[#This Row],[DEF - n. card]]*(PLAFOND/N_TESSERE)</f>
        <v>17500</v>
      </c>
      <c r="W3079" s="18"/>
    </row>
    <row r="3080" spans="2:23" x14ac:dyDescent="0.25">
      <c r="B3080" s="1" t="s">
        <v>6127</v>
      </c>
      <c r="C3080" s="2">
        <v>4080</v>
      </c>
      <c r="D3080" s="1" t="s">
        <v>6128</v>
      </c>
      <c r="E3080" s="1" t="s">
        <v>18</v>
      </c>
      <c r="F3080" s="1" t="s">
        <v>263</v>
      </c>
      <c r="G3080" s="1" t="s">
        <v>4778</v>
      </c>
      <c r="H3080" s="1" t="s">
        <v>15835</v>
      </c>
      <c r="I3080" s="5">
        <v>3553</v>
      </c>
      <c r="J3080" s="5">
        <v>78400806</v>
      </c>
      <c r="K3080" s="3">
        <f>+Tabella2026[[#This Row],[POP_2024]]/SUM(Tabella2026[POP_2024])</f>
        <v>6.0278099705846946E-5</v>
      </c>
      <c r="L3080" s="3">
        <f>+Tabella2026[[#This Row],[INCIDENZA POPOLAZIONE]]*(PLAFOND/2)</f>
        <v>17745.827344826561</v>
      </c>
      <c r="M3080" s="3">
        <f>+IFERROR(Tabella2026[[#This Row],[reddito_2024]]/Tabella2026[[#This Row],[POP_2024]],"")</f>
        <v>22066.086687306502</v>
      </c>
      <c r="N3080" s="3">
        <f>+IF(Tabella2026[[#This Row],[REDDITO COMPLESSIVO PROCAPITE]]&lt;media_aggr_reddito_pc,(media_aggr_reddito_pc-Tabella2026[[#This Row],[REDDITO COMPLESSIVO PROCAPITE]]),0)</f>
        <v>0</v>
      </c>
      <c r="O3080" s="3">
        <f>+Tabella2026[[#This Row],[DIFFERENZA REDDITO INFERIORE ALLA MEDIA DALLA MEDIA]]*Tabella2026[[#This Row],[POP_2024]]</f>
        <v>0</v>
      </c>
      <c r="P3080" s="3">
        <f>+Tabella2026[[#This Row],[POPOLAZIONE PER DIFFERENZA ]]/SUM(Tabella2026[[POPOLAZIONE PER DIFFERENZA ]])</f>
        <v>0</v>
      </c>
      <c r="Q3080" s="3">
        <f>+Tabella2026[[#This Row],[INCIDENZA POPOLAZIONE PER DIFFERENZA]]*(PLAFOND-SUM(Tabella2026[CONTRIBUTO SULLA BASE DELLA POPOLAZIONE]))</f>
        <v>0</v>
      </c>
      <c r="R3080" s="3">
        <f>+Tabella2026[[#This Row],[CONTRIBUTO SULLA BASE DELLA POPOLAZIONE]]+Tabella2026[[#This Row],[CONTRIBUTO SULLA BASE DEL REDDITO]]</f>
        <v>17745.827344826561</v>
      </c>
      <c r="S3080" s="3">
        <f>+Tabella2026[[#This Row],[CONTRIBUTO TOTALE]]/(PLAFOND/N_TESSERE)</f>
        <v>35.491654689653124</v>
      </c>
      <c r="T3080" s="3">
        <f>+MAX(CEILING(Tabella2026[[#This Row],[preDEF1]],1),1)</f>
        <v>36</v>
      </c>
      <c r="U3080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80" s="21">
        <f>+Tabella2026[[#This Row],[DEF - n. card]]*(PLAFOND/N_TESSERE)</f>
        <v>17500</v>
      </c>
      <c r="W3080" s="18"/>
    </row>
    <row r="3081" spans="2:23" x14ac:dyDescent="0.25">
      <c r="B3081" s="1" t="s">
        <v>6089</v>
      </c>
      <c r="C3081" s="2">
        <v>64075</v>
      </c>
      <c r="D3081" s="1" t="s">
        <v>6090</v>
      </c>
      <c r="E3081" s="1" t="s">
        <v>15</v>
      </c>
      <c r="F3081" s="1" t="s">
        <v>290</v>
      </c>
      <c r="G3081" s="1" t="s">
        <v>4778</v>
      </c>
      <c r="H3081" s="1" t="s">
        <v>15836</v>
      </c>
      <c r="I3081" s="5">
        <v>3553</v>
      </c>
      <c r="J3081" s="5">
        <v>45407512</v>
      </c>
      <c r="K3081" s="3">
        <f>+Tabella2026[[#This Row],[POP_2024]]/SUM(Tabella2026[POP_2024])</f>
        <v>6.0278099705846946E-5</v>
      </c>
      <c r="L3081" s="3">
        <f>+Tabella2026[[#This Row],[INCIDENZA POPOLAZIONE]]*(PLAFOND/2)</f>
        <v>17745.827344826561</v>
      </c>
      <c r="M3081" s="3">
        <f>+IFERROR(Tabella2026[[#This Row],[reddito_2024]]/Tabella2026[[#This Row],[POP_2024]],"")</f>
        <v>12780.048409794539</v>
      </c>
      <c r="N3081" s="3">
        <f>+IF(Tabella2026[[#This Row],[REDDITO COMPLESSIVO PROCAPITE]]&lt;media_aggr_reddito_pc,(media_aggr_reddito_pc-Tabella2026[[#This Row],[REDDITO COMPLESSIVO PROCAPITE]]),0)</f>
        <v>5045.0176528142019</v>
      </c>
      <c r="O3081" s="3">
        <f>+Tabella2026[[#This Row],[DIFFERENZA REDDITO INFERIORE ALLA MEDIA DALLA MEDIA]]*Tabella2026[[#This Row],[POP_2024]]</f>
        <v>17924947.720448859</v>
      </c>
      <c r="P3081" s="3">
        <f>+Tabella2026[[#This Row],[POPOLAZIONE PER DIFFERENZA ]]/SUM(Tabella2026[[POPOLAZIONE PER DIFFERENZA ]])</f>
        <v>1.5902692856680308E-4</v>
      </c>
      <c r="Q3081" s="3">
        <f>+Tabella2026[[#This Row],[INCIDENZA POPOLAZIONE PER DIFFERENZA]]*(PLAFOND-SUM(Tabella2026[CONTRIBUTO SULLA BASE DELLA POPOLAZIONE]))</f>
        <v>46817.408499870595</v>
      </c>
      <c r="R3081" s="3">
        <f>+Tabella2026[[#This Row],[CONTRIBUTO SULLA BASE DELLA POPOLAZIONE]]+Tabella2026[[#This Row],[CONTRIBUTO SULLA BASE DEL REDDITO]]</f>
        <v>64563.235844697156</v>
      </c>
      <c r="S3081" s="3">
        <f>+Tabella2026[[#This Row],[CONTRIBUTO TOTALE]]/(PLAFOND/N_TESSERE)</f>
        <v>129.12647168939432</v>
      </c>
      <c r="T3081" s="3">
        <f>+MAX(CEILING(Tabella2026[[#This Row],[preDEF1]],1),1)</f>
        <v>130</v>
      </c>
      <c r="U3081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3081" s="21">
        <f>+Tabella2026[[#This Row],[DEF - n. card]]*(PLAFOND/N_TESSERE)</f>
        <v>64500</v>
      </c>
      <c r="W3081" s="18"/>
    </row>
    <row r="3082" spans="2:23" x14ac:dyDescent="0.25">
      <c r="B3082" s="1" t="s">
        <v>6153</v>
      </c>
      <c r="C3082" s="2">
        <v>97056</v>
      </c>
      <c r="D3082" s="1" t="s">
        <v>6154</v>
      </c>
      <c r="E3082" s="1" t="s">
        <v>12</v>
      </c>
      <c r="F3082" s="1" t="s">
        <v>362</v>
      </c>
      <c r="G3082" s="1" t="s">
        <v>4778</v>
      </c>
      <c r="H3082" s="1" t="s">
        <v>15835</v>
      </c>
      <c r="I3082" s="5">
        <v>3551</v>
      </c>
      <c r="J3082" s="5">
        <v>68309838</v>
      </c>
      <c r="K3082" s="3">
        <f>+Tabella2026[[#This Row],[POP_2024]]/SUM(Tabella2026[POP_2024])</f>
        <v>6.0244168886986347E-5</v>
      </c>
      <c r="L3082" s="3">
        <f>+Tabella2026[[#This Row],[INCIDENZA POPOLAZIONE]]*(PLAFOND/2)</f>
        <v>17735.838137202114</v>
      </c>
      <c r="M3082" s="3">
        <f>+IFERROR(Tabella2026[[#This Row],[reddito_2024]]/Tabella2026[[#This Row],[POP_2024]],"")</f>
        <v>19236.789073500422</v>
      </c>
      <c r="N3082" s="3">
        <f>+IF(Tabella2026[[#This Row],[REDDITO COMPLESSIVO PROCAPITE]]&lt;media_aggr_reddito_pc,(media_aggr_reddito_pc-Tabella2026[[#This Row],[REDDITO COMPLESSIVO PROCAPITE]]),0)</f>
        <v>0</v>
      </c>
      <c r="O3082" s="3">
        <f>+Tabella2026[[#This Row],[DIFFERENZA REDDITO INFERIORE ALLA MEDIA DALLA MEDIA]]*Tabella2026[[#This Row],[POP_2024]]</f>
        <v>0</v>
      </c>
      <c r="P3082" s="3">
        <f>+Tabella2026[[#This Row],[POPOLAZIONE PER DIFFERENZA ]]/SUM(Tabella2026[[POPOLAZIONE PER DIFFERENZA ]])</f>
        <v>0</v>
      </c>
      <c r="Q3082" s="3">
        <f>+Tabella2026[[#This Row],[INCIDENZA POPOLAZIONE PER DIFFERENZA]]*(PLAFOND-SUM(Tabella2026[CONTRIBUTO SULLA BASE DELLA POPOLAZIONE]))</f>
        <v>0</v>
      </c>
      <c r="R3082" s="3">
        <f>+Tabella2026[[#This Row],[CONTRIBUTO SULLA BASE DELLA POPOLAZIONE]]+Tabella2026[[#This Row],[CONTRIBUTO SULLA BASE DEL REDDITO]]</f>
        <v>17735.838137202114</v>
      </c>
      <c r="S3082" s="3">
        <f>+Tabella2026[[#This Row],[CONTRIBUTO TOTALE]]/(PLAFOND/N_TESSERE)</f>
        <v>35.471676274404231</v>
      </c>
      <c r="T3082" s="3">
        <f>+MAX(CEILING(Tabella2026[[#This Row],[preDEF1]],1),1)</f>
        <v>36</v>
      </c>
      <c r="U3082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82" s="21">
        <f>+Tabella2026[[#This Row],[DEF - n. card]]*(PLAFOND/N_TESSERE)</f>
        <v>17500</v>
      </c>
      <c r="W3082" s="18"/>
    </row>
    <row r="3083" spans="2:23" x14ac:dyDescent="0.25">
      <c r="B3083" s="1" t="s">
        <v>6291</v>
      </c>
      <c r="C3083" s="2">
        <v>18160</v>
      </c>
      <c r="D3083" s="1" t="s">
        <v>6292</v>
      </c>
      <c r="E3083" s="1" t="s">
        <v>12</v>
      </c>
      <c r="F3083" s="1" t="s">
        <v>195</v>
      </c>
      <c r="G3083" s="1" t="s">
        <v>4778</v>
      </c>
      <c r="H3083" s="1" t="s">
        <v>15835</v>
      </c>
      <c r="I3083" s="5">
        <v>3550</v>
      </c>
      <c r="J3083" s="5">
        <v>61492378</v>
      </c>
      <c r="K3083" s="3">
        <f>+Tabella2026[[#This Row],[POP_2024]]/SUM(Tabella2026[POP_2024])</f>
        <v>6.0227203477556051E-5</v>
      </c>
      <c r="L3083" s="3">
        <f>+Tabella2026[[#This Row],[INCIDENZA POPOLAZIONE]]*(PLAFOND/2)</f>
        <v>17730.843533389892</v>
      </c>
      <c r="M3083" s="3">
        <f>+IFERROR(Tabella2026[[#This Row],[reddito_2024]]/Tabella2026[[#This Row],[POP_2024]],"")</f>
        <v>17321.796619718309</v>
      </c>
      <c r="N3083" s="3">
        <f>+IF(Tabella2026[[#This Row],[REDDITO COMPLESSIVO PROCAPITE]]&lt;media_aggr_reddito_pc,(media_aggr_reddito_pc-Tabella2026[[#This Row],[REDDITO COMPLESSIVO PROCAPITE]]),0)</f>
        <v>503.2694428904324</v>
      </c>
      <c r="O3083" s="3">
        <f>+Tabella2026[[#This Row],[DIFFERENZA REDDITO INFERIORE ALLA MEDIA DALLA MEDIA]]*Tabella2026[[#This Row],[POP_2024]]</f>
        <v>1786606.5222610349</v>
      </c>
      <c r="P3083" s="3">
        <f>+Tabella2026[[#This Row],[POPOLAZIONE PER DIFFERENZA ]]/SUM(Tabella2026[[POPOLAZIONE PER DIFFERENZA ]])</f>
        <v>1.5850453358280451E-5</v>
      </c>
      <c r="Q3083" s="3">
        <f>+Tabella2026[[#This Row],[INCIDENZA POPOLAZIONE PER DIFFERENZA]]*(PLAFOND-SUM(Tabella2026[CONTRIBUTO SULLA BASE DELLA POPOLAZIONE]))</f>
        <v>4666.3615808377644</v>
      </c>
      <c r="R3083" s="3">
        <f>+Tabella2026[[#This Row],[CONTRIBUTO SULLA BASE DELLA POPOLAZIONE]]+Tabella2026[[#This Row],[CONTRIBUTO SULLA BASE DEL REDDITO]]</f>
        <v>22397.205114227658</v>
      </c>
      <c r="S3083" s="3">
        <f>+Tabella2026[[#This Row],[CONTRIBUTO TOTALE]]/(PLAFOND/N_TESSERE)</f>
        <v>44.794410228455313</v>
      </c>
      <c r="T3083" s="3">
        <f>+MAX(CEILING(Tabella2026[[#This Row],[preDEF1]],1),1)</f>
        <v>45</v>
      </c>
      <c r="U3083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3083" s="21">
        <f>+Tabella2026[[#This Row],[DEF - n. card]]*(PLAFOND/N_TESSERE)</f>
        <v>22000</v>
      </c>
      <c r="W3083" s="18"/>
    </row>
    <row r="3084" spans="2:23" x14ac:dyDescent="0.25">
      <c r="B3084" s="1" t="s">
        <v>6173</v>
      </c>
      <c r="C3084" s="2">
        <v>22253</v>
      </c>
      <c r="D3084" s="1" t="s">
        <v>6174</v>
      </c>
      <c r="E3084" s="1" t="s">
        <v>99</v>
      </c>
      <c r="F3084" s="1" t="s">
        <v>98</v>
      </c>
      <c r="G3084" s="1" t="s">
        <v>4778</v>
      </c>
      <c r="H3084" s="1" t="s">
        <v>15835</v>
      </c>
      <c r="I3084" s="5">
        <v>3550</v>
      </c>
      <c r="J3084" s="5">
        <v>73847240</v>
      </c>
      <c r="K3084" s="3">
        <f>+Tabella2026[[#This Row],[POP_2024]]/SUM(Tabella2026[POP_2024])</f>
        <v>6.0227203477556051E-5</v>
      </c>
      <c r="L3084" s="3">
        <f>+Tabella2026[[#This Row],[INCIDENZA POPOLAZIONE]]*(PLAFOND/2)</f>
        <v>17730.843533389892</v>
      </c>
      <c r="M3084" s="3">
        <f>+IFERROR(Tabella2026[[#This Row],[reddito_2024]]/Tabella2026[[#This Row],[POP_2024]],"")</f>
        <v>20802.039436619718</v>
      </c>
      <c r="N3084" s="3">
        <f>+IF(Tabella2026[[#This Row],[REDDITO COMPLESSIVO PROCAPITE]]&lt;media_aggr_reddito_pc,(media_aggr_reddito_pc-Tabella2026[[#This Row],[REDDITO COMPLESSIVO PROCAPITE]]),0)</f>
        <v>0</v>
      </c>
      <c r="O3084" s="3">
        <f>+Tabella2026[[#This Row],[DIFFERENZA REDDITO INFERIORE ALLA MEDIA DALLA MEDIA]]*Tabella2026[[#This Row],[POP_2024]]</f>
        <v>0</v>
      </c>
      <c r="P3084" s="3">
        <f>+Tabella2026[[#This Row],[POPOLAZIONE PER DIFFERENZA ]]/SUM(Tabella2026[[POPOLAZIONE PER DIFFERENZA ]])</f>
        <v>0</v>
      </c>
      <c r="Q3084" s="3">
        <f>+Tabella2026[[#This Row],[INCIDENZA POPOLAZIONE PER DIFFERENZA]]*(PLAFOND-SUM(Tabella2026[CONTRIBUTO SULLA BASE DELLA POPOLAZIONE]))</f>
        <v>0</v>
      </c>
      <c r="R3084" s="3">
        <f>+Tabella2026[[#This Row],[CONTRIBUTO SULLA BASE DELLA POPOLAZIONE]]+Tabella2026[[#This Row],[CONTRIBUTO SULLA BASE DEL REDDITO]]</f>
        <v>17730.843533389892</v>
      </c>
      <c r="S3084" s="3">
        <f>+Tabella2026[[#This Row],[CONTRIBUTO TOTALE]]/(PLAFOND/N_TESSERE)</f>
        <v>35.461687066779788</v>
      </c>
      <c r="T3084" s="3">
        <f>+MAX(CEILING(Tabella2026[[#This Row],[preDEF1]],1),1)</f>
        <v>36</v>
      </c>
      <c r="U3084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84" s="21">
        <f>+Tabella2026[[#This Row],[DEF - n. card]]*(PLAFOND/N_TESSERE)</f>
        <v>17500</v>
      </c>
      <c r="W3084" s="18"/>
    </row>
    <row r="3085" spans="2:23" x14ac:dyDescent="0.25">
      <c r="B3085" s="1" t="s">
        <v>6165</v>
      </c>
      <c r="C3085" s="2">
        <v>14072</v>
      </c>
      <c r="D3085" s="1" t="s">
        <v>6166</v>
      </c>
      <c r="E3085" s="1" t="s">
        <v>12</v>
      </c>
      <c r="F3085" s="1" t="s">
        <v>980</v>
      </c>
      <c r="G3085" s="1" t="s">
        <v>4778</v>
      </c>
      <c r="H3085" s="1" t="s">
        <v>15835</v>
      </c>
      <c r="I3085" s="5">
        <v>3547</v>
      </c>
      <c r="J3085" s="5">
        <v>67461608</v>
      </c>
      <c r="K3085" s="3">
        <f>+Tabella2026[[#This Row],[POP_2024]]/SUM(Tabella2026[POP_2024])</f>
        <v>6.0176307249265162E-5</v>
      </c>
      <c r="L3085" s="3">
        <f>+Tabella2026[[#This Row],[INCIDENZA POPOLAZIONE]]*(PLAFOND/2)</f>
        <v>17715.859721953228</v>
      </c>
      <c r="M3085" s="3">
        <f>+IFERROR(Tabella2026[[#This Row],[reddito_2024]]/Tabella2026[[#This Row],[POP_2024]],"")</f>
        <v>19019.34254299408</v>
      </c>
      <c r="N3085" s="3">
        <f>+IF(Tabella2026[[#This Row],[REDDITO COMPLESSIVO PROCAPITE]]&lt;media_aggr_reddito_pc,(media_aggr_reddito_pc-Tabella2026[[#This Row],[REDDITO COMPLESSIVO PROCAPITE]]),0)</f>
        <v>0</v>
      </c>
      <c r="O3085" s="3">
        <f>+Tabella2026[[#This Row],[DIFFERENZA REDDITO INFERIORE ALLA MEDIA DALLA MEDIA]]*Tabella2026[[#This Row],[POP_2024]]</f>
        <v>0</v>
      </c>
      <c r="P3085" s="3">
        <f>+Tabella2026[[#This Row],[POPOLAZIONE PER DIFFERENZA ]]/SUM(Tabella2026[[POPOLAZIONE PER DIFFERENZA ]])</f>
        <v>0</v>
      </c>
      <c r="Q3085" s="3">
        <f>+Tabella2026[[#This Row],[INCIDENZA POPOLAZIONE PER DIFFERENZA]]*(PLAFOND-SUM(Tabella2026[CONTRIBUTO SULLA BASE DELLA POPOLAZIONE]))</f>
        <v>0</v>
      </c>
      <c r="R3085" s="3">
        <f>+Tabella2026[[#This Row],[CONTRIBUTO SULLA BASE DELLA POPOLAZIONE]]+Tabella2026[[#This Row],[CONTRIBUTO SULLA BASE DEL REDDITO]]</f>
        <v>17715.859721953228</v>
      </c>
      <c r="S3085" s="3">
        <f>+Tabella2026[[#This Row],[CONTRIBUTO TOTALE]]/(PLAFOND/N_TESSERE)</f>
        <v>35.431719443906452</v>
      </c>
      <c r="T3085" s="3">
        <f>+MAX(CEILING(Tabella2026[[#This Row],[preDEF1]],1),1)</f>
        <v>36</v>
      </c>
      <c r="U3085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85" s="21">
        <f>+Tabella2026[[#This Row],[DEF - n. card]]*(PLAFOND/N_TESSERE)</f>
        <v>17500</v>
      </c>
      <c r="W3085" s="18"/>
    </row>
    <row r="3086" spans="2:23" x14ac:dyDescent="0.25">
      <c r="B3086" s="1" t="s">
        <v>6115</v>
      </c>
      <c r="C3086" s="2">
        <v>62023</v>
      </c>
      <c r="D3086" s="1" t="s">
        <v>6116</v>
      </c>
      <c r="E3086" s="1" t="s">
        <v>15</v>
      </c>
      <c r="F3086" s="1" t="s">
        <v>256</v>
      </c>
      <c r="G3086" s="1" t="s">
        <v>4778</v>
      </c>
      <c r="H3086" s="1" t="s">
        <v>15836</v>
      </c>
      <c r="I3086" s="5">
        <v>3542</v>
      </c>
      <c r="J3086" s="5">
        <v>44941302</v>
      </c>
      <c r="K3086" s="3">
        <f>+Tabella2026[[#This Row],[POP_2024]]/SUM(Tabella2026[POP_2024])</f>
        <v>6.0091480202113673E-5</v>
      </c>
      <c r="L3086" s="3">
        <f>+Tabella2026[[#This Row],[INCIDENZA POPOLAZIONE]]*(PLAFOND/2)</f>
        <v>17690.886702892112</v>
      </c>
      <c r="M3086" s="3">
        <f>+IFERROR(Tabella2026[[#This Row],[reddito_2024]]/Tabella2026[[#This Row],[POP_2024]],"")</f>
        <v>12688.114624505928</v>
      </c>
      <c r="N3086" s="3">
        <f>+IF(Tabella2026[[#This Row],[REDDITO COMPLESSIVO PROCAPITE]]&lt;media_aggr_reddito_pc,(media_aggr_reddito_pc-Tabella2026[[#This Row],[REDDITO COMPLESSIVO PROCAPITE]]),0)</f>
        <v>5136.951438102813</v>
      </c>
      <c r="O3086" s="3">
        <f>+Tabella2026[[#This Row],[DIFFERENZA REDDITO INFERIORE ALLA MEDIA DALLA MEDIA]]*Tabella2026[[#This Row],[POP_2024]]</f>
        <v>18195081.993760165</v>
      </c>
      <c r="P3086" s="3">
        <f>+Tabella2026[[#This Row],[POPOLAZIONE PER DIFFERENZA ]]/SUM(Tabella2026[[POPOLAZIONE PER DIFFERENZA ]])</f>
        <v>1.6142351150000268E-4</v>
      </c>
      <c r="Q3086" s="3">
        <f>+Tabella2026[[#This Row],[INCIDENZA POPOLAZIONE PER DIFFERENZA]]*(PLAFOND-SUM(Tabella2026[CONTRIBUTO SULLA BASE DELLA POPOLAZIONE]))</f>
        <v>47522.960717967355</v>
      </c>
      <c r="R3086" s="3">
        <f>+Tabella2026[[#This Row],[CONTRIBUTO SULLA BASE DELLA POPOLAZIONE]]+Tabella2026[[#This Row],[CONTRIBUTO SULLA BASE DEL REDDITO]]</f>
        <v>65213.847420859471</v>
      </c>
      <c r="S3086" s="3">
        <f>+Tabella2026[[#This Row],[CONTRIBUTO TOTALE]]/(PLAFOND/N_TESSERE)</f>
        <v>130.42769484171893</v>
      </c>
      <c r="T3086" s="3">
        <f>+MAX(CEILING(Tabella2026[[#This Row],[preDEF1]],1),1)</f>
        <v>131</v>
      </c>
      <c r="U3086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3086" s="21">
        <f>+Tabella2026[[#This Row],[DEF - n. card]]*(PLAFOND/N_TESSERE)</f>
        <v>65000</v>
      </c>
      <c r="W3086" s="18"/>
    </row>
    <row r="3087" spans="2:23" x14ac:dyDescent="0.25">
      <c r="B3087" s="1" t="s">
        <v>6309</v>
      </c>
      <c r="C3087" s="2">
        <v>36038</v>
      </c>
      <c r="D3087" s="1" t="s">
        <v>6310</v>
      </c>
      <c r="E3087" s="1" t="s">
        <v>27</v>
      </c>
      <c r="F3087" s="1" t="s">
        <v>58</v>
      </c>
      <c r="G3087" s="1" t="s">
        <v>4778</v>
      </c>
      <c r="H3087" s="1" t="s">
        <v>15835</v>
      </c>
      <c r="I3087" s="5">
        <v>3536</v>
      </c>
      <c r="J3087" s="5">
        <v>66311943</v>
      </c>
      <c r="K3087" s="3">
        <f>+Tabella2026[[#This Row],[POP_2024]]/SUM(Tabella2026[POP_2024])</f>
        <v>5.9989687745531888E-5</v>
      </c>
      <c r="L3087" s="3">
        <f>+Tabella2026[[#This Row],[INCIDENZA POPOLAZIONE]]*(PLAFOND/2)</f>
        <v>17660.919080018779</v>
      </c>
      <c r="M3087" s="3">
        <f>+IFERROR(Tabella2026[[#This Row],[reddito_2024]]/Tabella2026[[#This Row],[POP_2024]],"")</f>
        <v>18753.37754524887</v>
      </c>
      <c r="N3087" s="3">
        <f>+IF(Tabella2026[[#This Row],[REDDITO COMPLESSIVO PROCAPITE]]&lt;media_aggr_reddito_pc,(media_aggr_reddito_pc-Tabella2026[[#This Row],[REDDITO COMPLESSIVO PROCAPITE]]),0)</f>
        <v>0</v>
      </c>
      <c r="O3087" s="3">
        <f>+Tabella2026[[#This Row],[DIFFERENZA REDDITO INFERIORE ALLA MEDIA DALLA MEDIA]]*Tabella2026[[#This Row],[POP_2024]]</f>
        <v>0</v>
      </c>
      <c r="P3087" s="3">
        <f>+Tabella2026[[#This Row],[POPOLAZIONE PER DIFFERENZA ]]/SUM(Tabella2026[[POPOLAZIONE PER DIFFERENZA ]])</f>
        <v>0</v>
      </c>
      <c r="Q3087" s="3">
        <f>+Tabella2026[[#This Row],[INCIDENZA POPOLAZIONE PER DIFFERENZA]]*(PLAFOND-SUM(Tabella2026[CONTRIBUTO SULLA BASE DELLA POPOLAZIONE]))</f>
        <v>0</v>
      </c>
      <c r="R3087" s="3">
        <f>+Tabella2026[[#This Row],[CONTRIBUTO SULLA BASE DELLA POPOLAZIONE]]+Tabella2026[[#This Row],[CONTRIBUTO SULLA BASE DEL REDDITO]]</f>
        <v>17660.919080018779</v>
      </c>
      <c r="S3087" s="3">
        <f>+Tabella2026[[#This Row],[CONTRIBUTO TOTALE]]/(PLAFOND/N_TESSERE)</f>
        <v>35.321838160037558</v>
      </c>
      <c r="T3087" s="3">
        <f>+MAX(CEILING(Tabella2026[[#This Row],[preDEF1]],1),1)</f>
        <v>36</v>
      </c>
      <c r="U3087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87" s="21">
        <f>+Tabella2026[[#This Row],[DEF - n. card]]*(PLAFOND/N_TESSERE)</f>
        <v>17500</v>
      </c>
      <c r="W3087" s="18"/>
    </row>
    <row r="3088" spans="2:23" x14ac:dyDescent="0.25">
      <c r="B3088" s="1" t="s">
        <v>6201</v>
      </c>
      <c r="C3088" s="2">
        <v>16088</v>
      </c>
      <c r="D3088" s="1" t="s">
        <v>6202</v>
      </c>
      <c r="E3088" s="1" t="s">
        <v>12</v>
      </c>
      <c r="F3088" s="1" t="s">
        <v>93</v>
      </c>
      <c r="G3088" s="1" t="s">
        <v>4778</v>
      </c>
      <c r="H3088" s="1" t="s">
        <v>15835</v>
      </c>
      <c r="I3088" s="5">
        <v>3533</v>
      </c>
      <c r="J3088" s="5">
        <v>66921118</v>
      </c>
      <c r="K3088" s="3">
        <f>+Tabella2026[[#This Row],[POP_2024]]/SUM(Tabella2026[POP_2024])</f>
        <v>5.9938791517240993E-5</v>
      </c>
      <c r="L3088" s="3">
        <f>+Tabella2026[[#This Row],[INCIDENZA POPOLAZIONE]]*(PLAFOND/2)</f>
        <v>17645.93526858211</v>
      </c>
      <c r="M3088" s="3">
        <f>+IFERROR(Tabella2026[[#This Row],[reddito_2024]]/Tabella2026[[#This Row],[POP_2024]],"")</f>
        <v>18941.726011887913</v>
      </c>
      <c r="N3088" s="3">
        <f>+IF(Tabella2026[[#This Row],[REDDITO COMPLESSIVO PROCAPITE]]&lt;media_aggr_reddito_pc,(media_aggr_reddito_pc-Tabella2026[[#This Row],[REDDITO COMPLESSIVO PROCAPITE]]),0)</f>
        <v>0</v>
      </c>
      <c r="O3088" s="3">
        <f>+Tabella2026[[#This Row],[DIFFERENZA REDDITO INFERIORE ALLA MEDIA DALLA MEDIA]]*Tabella2026[[#This Row],[POP_2024]]</f>
        <v>0</v>
      </c>
      <c r="P3088" s="3">
        <f>+Tabella2026[[#This Row],[POPOLAZIONE PER DIFFERENZA ]]/SUM(Tabella2026[[POPOLAZIONE PER DIFFERENZA ]])</f>
        <v>0</v>
      </c>
      <c r="Q3088" s="3">
        <f>+Tabella2026[[#This Row],[INCIDENZA POPOLAZIONE PER DIFFERENZA]]*(PLAFOND-SUM(Tabella2026[CONTRIBUTO SULLA BASE DELLA POPOLAZIONE]))</f>
        <v>0</v>
      </c>
      <c r="R3088" s="3">
        <f>+Tabella2026[[#This Row],[CONTRIBUTO SULLA BASE DELLA POPOLAZIONE]]+Tabella2026[[#This Row],[CONTRIBUTO SULLA BASE DEL REDDITO]]</f>
        <v>17645.93526858211</v>
      </c>
      <c r="S3088" s="3">
        <f>+Tabella2026[[#This Row],[CONTRIBUTO TOTALE]]/(PLAFOND/N_TESSERE)</f>
        <v>35.291870537164222</v>
      </c>
      <c r="T3088" s="3">
        <f>+MAX(CEILING(Tabella2026[[#This Row],[preDEF1]],1),1)</f>
        <v>36</v>
      </c>
      <c r="U3088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88" s="21">
        <f>+Tabella2026[[#This Row],[DEF - n. card]]*(PLAFOND/N_TESSERE)</f>
        <v>17500</v>
      </c>
      <c r="W3088" s="18"/>
    </row>
    <row r="3089" spans="2:23" x14ac:dyDescent="0.25">
      <c r="B3089" s="1" t="s">
        <v>6149</v>
      </c>
      <c r="C3089" s="2">
        <v>53019</v>
      </c>
      <c r="D3089" s="1" t="s">
        <v>6150</v>
      </c>
      <c r="E3089" s="1" t="s">
        <v>30</v>
      </c>
      <c r="F3089" s="1" t="s">
        <v>159</v>
      </c>
      <c r="G3089" s="1" t="s">
        <v>4778</v>
      </c>
      <c r="H3089" s="1" t="s">
        <v>15834</v>
      </c>
      <c r="I3089" s="5">
        <v>3533</v>
      </c>
      <c r="J3089" s="5">
        <v>57064493</v>
      </c>
      <c r="K3089" s="3">
        <f>+Tabella2026[[#This Row],[POP_2024]]/SUM(Tabella2026[POP_2024])</f>
        <v>5.9938791517240993E-5</v>
      </c>
      <c r="L3089" s="3">
        <f>+Tabella2026[[#This Row],[INCIDENZA POPOLAZIONE]]*(PLAFOND/2)</f>
        <v>17645.93526858211</v>
      </c>
      <c r="M3089" s="3">
        <f>+IFERROR(Tabella2026[[#This Row],[reddito_2024]]/Tabella2026[[#This Row],[POP_2024]],"")</f>
        <v>16151.851967166715</v>
      </c>
      <c r="N3089" s="3">
        <f>+IF(Tabella2026[[#This Row],[REDDITO COMPLESSIVO PROCAPITE]]&lt;media_aggr_reddito_pc,(media_aggr_reddito_pc-Tabella2026[[#This Row],[REDDITO COMPLESSIVO PROCAPITE]]),0)</f>
        <v>1673.2140954420265</v>
      </c>
      <c r="O3089" s="3">
        <f>+Tabella2026[[#This Row],[DIFFERENZA REDDITO INFERIORE ALLA MEDIA DALLA MEDIA]]*Tabella2026[[#This Row],[POP_2024]]</f>
        <v>5911465.3991966797</v>
      </c>
      <c r="P3089" s="3">
        <f>+Tabella2026[[#This Row],[POPOLAZIONE PER DIFFERENZA ]]/SUM(Tabella2026[[POPOLAZIONE PER DIFFERENZA ]])</f>
        <v>5.2445463184850944E-5</v>
      </c>
      <c r="Q3089" s="3">
        <f>+Tabella2026[[#This Row],[INCIDENZA POPOLAZIONE PER DIFFERENZA]]*(PLAFOND-SUM(Tabella2026[CONTRIBUTO SULLA BASE DELLA POPOLAZIONE]))</f>
        <v>15439.905027522793</v>
      </c>
      <c r="R3089" s="3">
        <f>+Tabella2026[[#This Row],[CONTRIBUTO SULLA BASE DELLA POPOLAZIONE]]+Tabella2026[[#This Row],[CONTRIBUTO SULLA BASE DEL REDDITO]]</f>
        <v>33085.8402961049</v>
      </c>
      <c r="S3089" s="3">
        <f>+Tabella2026[[#This Row],[CONTRIBUTO TOTALE]]/(PLAFOND/N_TESSERE)</f>
        <v>66.171680592209796</v>
      </c>
      <c r="T3089" s="3">
        <f>+MAX(CEILING(Tabella2026[[#This Row],[preDEF1]],1),1)</f>
        <v>67</v>
      </c>
      <c r="U3089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3089" s="21">
        <f>+Tabella2026[[#This Row],[DEF - n. card]]*(PLAFOND/N_TESSERE)</f>
        <v>33000</v>
      </c>
      <c r="W3089" s="18"/>
    </row>
    <row r="3090" spans="2:23" x14ac:dyDescent="0.25">
      <c r="B3090" s="1" t="s">
        <v>6243</v>
      </c>
      <c r="C3090" s="2">
        <v>4101</v>
      </c>
      <c r="D3090" s="1" t="s">
        <v>6244</v>
      </c>
      <c r="E3090" s="1" t="s">
        <v>18</v>
      </c>
      <c r="F3090" s="1" t="s">
        <v>263</v>
      </c>
      <c r="G3090" s="1" t="s">
        <v>4778</v>
      </c>
      <c r="H3090" s="1" t="s">
        <v>15835</v>
      </c>
      <c r="I3090" s="5">
        <v>3532</v>
      </c>
      <c r="J3090" s="5">
        <v>85975662</v>
      </c>
      <c r="K3090" s="3">
        <f>+Tabella2026[[#This Row],[POP_2024]]/SUM(Tabella2026[POP_2024])</f>
        <v>5.9921826107810696E-5</v>
      </c>
      <c r="L3090" s="3">
        <f>+Tabella2026[[#This Row],[INCIDENZA POPOLAZIONE]]*(PLAFOND/2)</f>
        <v>17640.940664769889</v>
      </c>
      <c r="M3090" s="3">
        <f>+IFERROR(Tabella2026[[#This Row],[reddito_2024]]/Tabella2026[[#This Row],[POP_2024]],"")</f>
        <v>24341.920158550398</v>
      </c>
      <c r="N3090" s="3">
        <f>+IF(Tabella2026[[#This Row],[REDDITO COMPLESSIVO PROCAPITE]]&lt;media_aggr_reddito_pc,(media_aggr_reddito_pc-Tabella2026[[#This Row],[REDDITO COMPLESSIVO PROCAPITE]]),0)</f>
        <v>0</v>
      </c>
      <c r="O3090" s="3">
        <f>+Tabella2026[[#This Row],[DIFFERENZA REDDITO INFERIORE ALLA MEDIA DALLA MEDIA]]*Tabella2026[[#This Row],[POP_2024]]</f>
        <v>0</v>
      </c>
      <c r="P3090" s="3">
        <f>+Tabella2026[[#This Row],[POPOLAZIONE PER DIFFERENZA ]]/SUM(Tabella2026[[POPOLAZIONE PER DIFFERENZA ]])</f>
        <v>0</v>
      </c>
      <c r="Q3090" s="3">
        <f>+Tabella2026[[#This Row],[INCIDENZA POPOLAZIONE PER DIFFERENZA]]*(PLAFOND-SUM(Tabella2026[CONTRIBUTO SULLA BASE DELLA POPOLAZIONE]))</f>
        <v>0</v>
      </c>
      <c r="R3090" s="3">
        <f>+Tabella2026[[#This Row],[CONTRIBUTO SULLA BASE DELLA POPOLAZIONE]]+Tabella2026[[#This Row],[CONTRIBUTO SULLA BASE DEL REDDITO]]</f>
        <v>17640.940664769889</v>
      </c>
      <c r="S3090" s="3">
        <f>+Tabella2026[[#This Row],[CONTRIBUTO TOTALE]]/(PLAFOND/N_TESSERE)</f>
        <v>35.281881329539779</v>
      </c>
      <c r="T3090" s="3">
        <f>+MAX(CEILING(Tabella2026[[#This Row],[preDEF1]],1),1)</f>
        <v>36</v>
      </c>
      <c r="U3090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90" s="21">
        <f>+Tabella2026[[#This Row],[DEF - n. card]]*(PLAFOND/N_TESSERE)</f>
        <v>17500</v>
      </c>
      <c r="W3090" s="18"/>
    </row>
    <row r="3091" spans="2:23" x14ac:dyDescent="0.25">
      <c r="B3091" s="1" t="s">
        <v>6183</v>
      </c>
      <c r="C3091" s="2">
        <v>12058</v>
      </c>
      <c r="D3091" s="1" t="s">
        <v>6184</v>
      </c>
      <c r="E3091" s="1" t="s">
        <v>12</v>
      </c>
      <c r="F3091" s="1" t="s">
        <v>157</v>
      </c>
      <c r="G3091" s="1" t="s">
        <v>4778</v>
      </c>
      <c r="H3091" s="1" t="s">
        <v>15835</v>
      </c>
      <c r="I3091" s="5">
        <v>3531</v>
      </c>
      <c r="J3091" s="5">
        <v>43143489</v>
      </c>
      <c r="K3091" s="3">
        <f>+Tabella2026[[#This Row],[POP_2024]]/SUM(Tabella2026[POP_2024])</f>
        <v>5.99048606983804E-5</v>
      </c>
      <c r="L3091" s="3">
        <f>+Tabella2026[[#This Row],[INCIDENZA POPOLAZIONE]]*(PLAFOND/2)</f>
        <v>17635.946060957667</v>
      </c>
      <c r="M3091" s="3">
        <f>+IFERROR(Tabella2026[[#This Row],[reddito_2024]]/Tabella2026[[#This Row],[POP_2024]],"")</f>
        <v>12218.490229396772</v>
      </c>
      <c r="N3091" s="3">
        <f>+IF(Tabella2026[[#This Row],[REDDITO COMPLESSIVO PROCAPITE]]&lt;media_aggr_reddito_pc,(media_aggr_reddito_pc-Tabella2026[[#This Row],[REDDITO COMPLESSIVO PROCAPITE]]),0)</f>
        <v>5606.5758332119694</v>
      </c>
      <c r="O3091" s="3">
        <f>+Tabella2026[[#This Row],[DIFFERENZA REDDITO INFERIORE ALLA MEDIA DALLA MEDIA]]*Tabella2026[[#This Row],[POP_2024]]</f>
        <v>19796819.267071463</v>
      </c>
      <c r="P3091" s="3">
        <f>+Tabella2026[[#This Row],[POPOLAZIONE PER DIFFERENZA ]]/SUM(Tabella2026[[POPOLAZIONE PER DIFFERENZA ]])</f>
        <v>1.7563383796333047E-4</v>
      </c>
      <c r="Q3091" s="3">
        <f>+Tabella2026[[#This Row],[INCIDENZA POPOLAZIONE PER DIFFERENZA]]*(PLAFOND-SUM(Tabella2026[CONTRIBUTO SULLA BASE DELLA POPOLAZIONE]))</f>
        <v>51706.470171026231</v>
      </c>
      <c r="R3091" s="3">
        <f>+Tabella2026[[#This Row],[CONTRIBUTO SULLA BASE DELLA POPOLAZIONE]]+Tabella2026[[#This Row],[CONTRIBUTO SULLA BASE DEL REDDITO]]</f>
        <v>69342.416231983894</v>
      </c>
      <c r="S3091" s="3">
        <f>+Tabella2026[[#This Row],[CONTRIBUTO TOTALE]]/(PLAFOND/N_TESSERE)</f>
        <v>138.68483246396778</v>
      </c>
      <c r="T3091" s="3">
        <f>+MAX(CEILING(Tabella2026[[#This Row],[preDEF1]],1),1)</f>
        <v>139</v>
      </c>
      <c r="U3091" s="9">
        <f xml:space="preserve"> IF(ROW(Tabella2026[[#This Row],[preDEF2]]) - ROW(Tabella2026[[#Headers],[preDEF2]])&lt;=ABS(SUM(Tabella2026[preDEF2])-N_TESSERE),Tabella2026[[#This Row],[preDEF2]]-1,Tabella2026[[#This Row],[preDEF2]])</f>
        <v>138</v>
      </c>
      <c r="V3091" s="21">
        <f>+Tabella2026[[#This Row],[DEF - n. card]]*(PLAFOND/N_TESSERE)</f>
        <v>69000</v>
      </c>
      <c r="W3091" s="18"/>
    </row>
    <row r="3092" spans="2:23" x14ac:dyDescent="0.25">
      <c r="B3092" s="1" t="s">
        <v>6125</v>
      </c>
      <c r="C3092" s="2">
        <v>58112</v>
      </c>
      <c r="D3092" s="1" t="s">
        <v>6126</v>
      </c>
      <c r="E3092" s="1" t="s">
        <v>8</v>
      </c>
      <c r="F3092" s="1" t="s">
        <v>7</v>
      </c>
      <c r="G3092" s="1" t="s">
        <v>4778</v>
      </c>
      <c r="H3092" s="1" t="s">
        <v>15834</v>
      </c>
      <c r="I3092" s="5">
        <v>3528</v>
      </c>
      <c r="J3092" s="5">
        <v>46769001</v>
      </c>
      <c r="K3092" s="3">
        <f>+Tabella2026[[#This Row],[POP_2024]]/SUM(Tabella2026[POP_2024])</f>
        <v>5.9853964470089511E-5</v>
      </c>
      <c r="L3092" s="3">
        <f>+Tabella2026[[#This Row],[INCIDENZA POPOLAZIONE]]*(PLAFOND/2)</f>
        <v>17620.962249520999</v>
      </c>
      <c r="M3092" s="3">
        <f>+IFERROR(Tabella2026[[#This Row],[reddito_2024]]/Tabella2026[[#This Row],[POP_2024]],"")</f>
        <v>13256.519557823129</v>
      </c>
      <c r="N3092" s="3">
        <f>+IF(Tabella2026[[#This Row],[REDDITO COMPLESSIVO PROCAPITE]]&lt;media_aggr_reddito_pc,(media_aggr_reddito_pc-Tabella2026[[#This Row],[REDDITO COMPLESSIVO PROCAPITE]]),0)</f>
        <v>4568.5465047856123</v>
      </c>
      <c r="O3092" s="3">
        <f>+Tabella2026[[#This Row],[DIFFERENZA REDDITO INFERIORE ALLA MEDIA DALLA MEDIA]]*Tabella2026[[#This Row],[POP_2024]]</f>
        <v>16117832.068883641</v>
      </c>
      <c r="P3092" s="3">
        <f>+Tabella2026[[#This Row],[POPOLAZIONE PER DIFFERENZA ]]/SUM(Tabella2026[[POPOLAZIONE PER DIFFERENZA ]])</f>
        <v>1.4299452188337554E-4</v>
      </c>
      <c r="Q3092" s="3">
        <f>+Tabella2026[[#This Row],[INCIDENZA POPOLAZIONE PER DIFFERENZA]]*(PLAFOND-SUM(Tabella2026[CONTRIBUTO SULLA BASE DELLA POPOLAZIONE]))</f>
        <v>42097.479996574519</v>
      </c>
      <c r="R3092" s="3">
        <f>+Tabella2026[[#This Row],[CONTRIBUTO SULLA BASE DELLA POPOLAZIONE]]+Tabella2026[[#This Row],[CONTRIBUTO SULLA BASE DEL REDDITO]]</f>
        <v>59718.442246095517</v>
      </c>
      <c r="S3092" s="3">
        <f>+Tabella2026[[#This Row],[CONTRIBUTO TOTALE]]/(PLAFOND/N_TESSERE)</f>
        <v>119.43688449219104</v>
      </c>
      <c r="T3092" s="3">
        <f>+MAX(CEILING(Tabella2026[[#This Row],[preDEF1]],1),1)</f>
        <v>120</v>
      </c>
      <c r="U3092" s="9">
        <f xml:space="preserve"> IF(ROW(Tabella2026[[#This Row],[preDEF2]]) - ROW(Tabella2026[[#Headers],[preDEF2]])&lt;=ABS(SUM(Tabella2026[preDEF2])-N_TESSERE),Tabella2026[[#This Row],[preDEF2]]-1,Tabella2026[[#This Row],[preDEF2]])</f>
        <v>119</v>
      </c>
      <c r="V3092" s="21">
        <f>+Tabella2026[[#This Row],[DEF - n. card]]*(PLAFOND/N_TESSERE)</f>
        <v>59500</v>
      </c>
      <c r="W3092" s="18"/>
    </row>
    <row r="3093" spans="2:23" x14ac:dyDescent="0.25">
      <c r="B3093" s="1" t="s">
        <v>6271</v>
      </c>
      <c r="C3093" s="2">
        <v>4147</v>
      </c>
      <c r="D3093" s="1" t="s">
        <v>6272</v>
      </c>
      <c r="E3093" s="1" t="s">
        <v>18</v>
      </c>
      <c r="F3093" s="1" t="s">
        <v>263</v>
      </c>
      <c r="G3093" s="1" t="s">
        <v>4778</v>
      </c>
      <c r="H3093" s="1" t="s">
        <v>15835</v>
      </c>
      <c r="I3093" s="5">
        <v>3527</v>
      </c>
      <c r="J3093" s="5">
        <v>66858604</v>
      </c>
      <c r="K3093" s="3">
        <f>+Tabella2026[[#This Row],[POP_2024]]/SUM(Tabella2026[POP_2024])</f>
        <v>5.9836999060659208E-5</v>
      </c>
      <c r="L3093" s="3">
        <f>+Tabella2026[[#This Row],[INCIDENZA POPOLAZIONE]]*(PLAFOND/2)</f>
        <v>17615.967645708777</v>
      </c>
      <c r="M3093" s="3">
        <f>+IFERROR(Tabella2026[[#This Row],[reddito_2024]]/Tabella2026[[#This Row],[POP_2024]],"")</f>
        <v>18956.224553444856</v>
      </c>
      <c r="N3093" s="3">
        <f>+IF(Tabella2026[[#This Row],[REDDITO COMPLESSIVO PROCAPITE]]&lt;media_aggr_reddito_pc,(media_aggr_reddito_pc-Tabella2026[[#This Row],[REDDITO COMPLESSIVO PROCAPITE]]),0)</f>
        <v>0</v>
      </c>
      <c r="O3093" s="3">
        <f>+Tabella2026[[#This Row],[DIFFERENZA REDDITO INFERIORE ALLA MEDIA DALLA MEDIA]]*Tabella2026[[#This Row],[POP_2024]]</f>
        <v>0</v>
      </c>
      <c r="P3093" s="3">
        <f>+Tabella2026[[#This Row],[POPOLAZIONE PER DIFFERENZA ]]/SUM(Tabella2026[[POPOLAZIONE PER DIFFERENZA ]])</f>
        <v>0</v>
      </c>
      <c r="Q3093" s="3">
        <f>+Tabella2026[[#This Row],[INCIDENZA POPOLAZIONE PER DIFFERENZA]]*(PLAFOND-SUM(Tabella2026[CONTRIBUTO SULLA BASE DELLA POPOLAZIONE]))</f>
        <v>0</v>
      </c>
      <c r="R3093" s="3">
        <f>+Tabella2026[[#This Row],[CONTRIBUTO SULLA BASE DELLA POPOLAZIONE]]+Tabella2026[[#This Row],[CONTRIBUTO SULLA BASE DEL REDDITO]]</f>
        <v>17615.967645708777</v>
      </c>
      <c r="S3093" s="3">
        <f>+Tabella2026[[#This Row],[CONTRIBUTO TOTALE]]/(PLAFOND/N_TESSERE)</f>
        <v>35.231935291417557</v>
      </c>
      <c r="T3093" s="3">
        <f>+MAX(CEILING(Tabella2026[[#This Row],[preDEF1]],1),1)</f>
        <v>36</v>
      </c>
      <c r="U3093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93" s="21">
        <f>+Tabella2026[[#This Row],[DEF - n. card]]*(PLAFOND/N_TESSERE)</f>
        <v>17500</v>
      </c>
      <c r="W3093" s="18"/>
    </row>
    <row r="3094" spans="2:23" x14ac:dyDescent="0.25">
      <c r="B3094" s="1" t="s">
        <v>6163</v>
      </c>
      <c r="C3094" s="2">
        <v>56023</v>
      </c>
      <c r="D3094" s="1" t="s">
        <v>6164</v>
      </c>
      <c r="E3094" s="1" t="s">
        <v>8</v>
      </c>
      <c r="F3094" s="1" t="s">
        <v>210</v>
      </c>
      <c r="G3094" s="1" t="s">
        <v>4778</v>
      </c>
      <c r="H3094" s="1" t="s">
        <v>15834</v>
      </c>
      <c r="I3094" s="5">
        <v>3526</v>
      </c>
      <c r="J3094" s="5">
        <v>46579805</v>
      </c>
      <c r="K3094" s="3">
        <f>+Tabella2026[[#This Row],[POP_2024]]/SUM(Tabella2026[POP_2024])</f>
        <v>5.9820033651228912E-5</v>
      </c>
      <c r="L3094" s="3">
        <f>+Tabella2026[[#This Row],[INCIDENZA POPOLAZIONE]]*(PLAFOND/2)</f>
        <v>17610.973041896552</v>
      </c>
      <c r="M3094" s="3">
        <f>+IFERROR(Tabella2026[[#This Row],[reddito_2024]]/Tabella2026[[#This Row],[POP_2024]],"")</f>
        <v>13210.381452070334</v>
      </c>
      <c r="N3094" s="3">
        <f>+IF(Tabella2026[[#This Row],[REDDITO COMPLESSIVO PROCAPITE]]&lt;media_aggr_reddito_pc,(media_aggr_reddito_pc-Tabella2026[[#This Row],[REDDITO COMPLESSIVO PROCAPITE]]),0)</f>
        <v>4614.6846105384066</v>
      </c>
      <c r="O3094" s="3">
        <f>+Tabella2026[[#This Row],[DIFFERENZA REDDITO INFERIORE ALLA MEDIA DALLA MEDIA]]*Tabella2026[[#This Row],[POP_2024]]</f>
        <v>16271377.936758421</v>
      </c>
      <c r="P3094" s="3">
        <f>+Tabella2026[[#This Row],[POPOLAZIONE PER DIFFERENZA ]]/SUM(Tabella2026[[POPOLAZIONE PER DIFFERENZA ]])</f>
        <v>1.4435675334664472E-4</v>
      </c>
      <c r="Q3094" s="3">
        <f>+Tabella2026[[#This Row],[INCIDENZA POPOLAZIONE PER DIFFERENZA]]*(PLAFOND-SUM(Tabella2026[CONTRIBUTO SULLA BASE DELLA POPOLAZIONE]))</f>
        <v>42498.519917687365</v>
      </c>
      <c r="R3094" s="3">
        <f>+Tabella2026[[#This Row],[CONTRIBUTO SULLA BASE DELLA POPOLAZIONE]]+Tabella2026[[#This Row],[CONTRIBUTO SULLA BASE DEL REDDITO]]</f>
        <v>60109.49295958392</v>
      </c>
      <c r="S3094" s="3">
        <f>+Tabella2026[[#This Row],[CONTRIBUTO TOTALE]]/(PLAFOND/N_TESSERE)</f>
        <v>120.21898591916784</v>
      </c>
      <c r="T3094" s="3">
        <f>+MAX(CEILING(Tabella2026[[#This Row],[preDEF1]],1),1)</f>
        <v>121</v>
      </c>
      <c r="U3094" s="9">
        <f xml:space="preserve"> IF(ROW(Tabella2026[[#This Row],[preDEF2]]) - ROW(Tabella2026[[#Headers],[preDEF2]])&lt;=ABS(SUM(Tabella2026[preDEF2])-N_TESSERE),Tabella2026[[#This Row],[preDEF2]]-1,Tabella2026[[#This Row],[preDEF2]])</f>
        <v>120</v>
      </c>
      <c r="V3094" s="21">
        <f>+Tabella2026[[#This Row],[DEF - n. card]]*(PLAFOND/N_TESSERE)</f>
        <v>60000</v>
      </c>
      <c r="W3094" s="18"/>
    </row>
    <row r="3095" spans="2:23" x14ac:dyDescent="0.25">
      <c r="B3095" s="1" t="s">
        <v>6159</v>
      </c>
      <c r="C3095" s="2">
        <v>23045</v>
      </c>
      <c r="D3095" s="1" t="s">
        <v>6160</v>
      </c>
      <c r="E3095" s="1" t="s">
        <v>38</v>
      </c>
      <c r="F3095" s="1" t="s">
        <v>37</v>
      </c>
      <c r="G3095" s="1" t="s">
        <v>4778</v>
      </c>
      <c r="H3095" s="1" t="s">
        <v>15835</v>
      </c>
      <c r="I3095" s="5">
        <v>3526</v>
      </c>
      <c r="J3095" s="5">
        <v>80075937</v>
      </c>
      <c r="K3095" s="3">
        <f>+Tabella2026[[#This Row],[POP_2024]]/SUM(Tabella2026[POP_2024])</f>
        <v>5.9820033651228912E-5</v>
      </c>
      <c r="L3095" s="3">
        <f>+Tabella2026[[#This Row],[INCIDENZA POPOLAZIONE]]*(PLAFOND/2)</f>
        <v>17610.973041896552</v>
      </c>
      <c r="M3095" s="3">
        <f>+IFERROR(Tabella2026[[#This Row],[reddito_2024]]/Tabella2026[[#This Row],[POP_2024]],"")</f>
        <v>22710.135280771414</v>
      </c>
      <c r="N3095" s="3">
        <f>+IF(Tabella2026[[#This Row],[REDDITO COMPLESSIVO PROCAPITE]]&lt;media_aggr_reddito_pc,(media_aggr_reddito_pc-Tabella2026[[#This Row],[REDDITO COMPLESSIVO PROCAPITE]]),0)</f>
        <v>0</v>
      </c>
      <c r="O3095" s="3">
        <f>+Tabella2026[[#This Row],[DIFFERENZA REDDITO INFERIORE ALLA MEDIA DALLA MEDIA]]*Tabella2026[[#This Row],[POP_2024]]</f>
        <v>0</v>
      </c>
      <c r="P3095" s="3">
        <f>+Tabella2026[[#This Row],[POPOLAZIONE PER DIFFERENZA ]]/SUM(Tabella2026[[POPOLAZIONE PER DIFFERENZA ]])</f>
        <v>0</v>
      </c>
      <c r="Q3095" s="3">
        <f>+Tabella2026[[#This Row],[INCIDENZA POPOLAZIONE PER DIFFERENZA]]*(PLAFOND-SUM(Tabella2026[CONTRIBUTO SULLA BASE DELLA POPOLAZIONE]))</f>
        <v>0</v>
      </c>
      <c r="R3095" s="3">
        <f>+Tabella2026[[#This Row],[CONTRIBUTO SULLA BASE DELLA POPOLAZIONE]]+Tabella2026[[#This Row],[CONTRIBUTO SULLA BASE DEL REDDITO]]</f>
        <v>17610.973041896552</v>
      </c>
      <c r="S3095" s="3">
        <f>+Tabella2026[[#This Row],[CONTRIBUTO TOTALE]]/(PLAFOND/N_TESSERE)</f>
        <v>35.221946083793107</v>
      </c>
      <c r="T3095" s="3">
        <f>+MAX(CEILING(Tabella2026[[#This Row],[preDEF1]],1),1)</f>
        <v>36</v>
      </c>
      <c r="U3095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95" s="21">
        <f>+Tabella2026[[#This Row],[DEF - n. card]]*(PLAFOND/N_TESSERE)</f>
        <v>17500</v>
      </c>
      <c r="W3095" s="18"/>
    </row>
    <row r="3096" spans="2:23" x14ac:dyDescent="0.25">
      <c r="B3096" s="1" t="s">
        <v>6211</v>
      </c>
      <c r="C3096" s="2">
        <v>7052</v>
      </c>
      <c r="D3096" s="1" t="s">
        <v>6212</v>
      </c>
      <c r="E3096" s="1" t="s">
        <v>565</v>
      </c>
      <c r="F3096" s="1" t="s">
        <v>565</v>
      </c>
      <c r="G3096" s="1" t="s">
        <v>4778</v>
      </c>
      <c r="H3096" s="1" t="s">
        <v>15835</v>
      </c>
      <c r="I3096" s="5">
        <v>3526</v>
      </c>
      <c r="J3096" s="5">
        <v>67770201</v>
      </c>
      <c r="K3096" s="3">
        <f>+Tabella2026[[#This Row],[POP_2024]]/SUM(Tabella2026[POP_2024])</f>
        <v>5.9820033651228912E-5</v>
      </c>
      <c r="L3096" s="3">
        <f>+Tabella2026[[#This Row],[INCIDENZA POPOLAZIONE]]*(PLAFOND/2)</f>
        <v>17610.973041896552</v>
      </c>
      <c r="M3096" s="3">
        <f>+IFERROR(Tabella2026[[#This Row],[reddito_2024]]/Tabella2026[[#This Row],[POP_2024]],"")</f>
        <v>19220.136415201363</v>
      </c>
      <c r="N3096" s="3">
        <f>+IF(Tabella2026[[#This Row],[REDDITO COMPLESSIVO PROCAPITE]]&lt;media_aggr_reddito_pc,(media_aggr_reddito_pc-Tabella2026[[#This Row],[REDDITO COMPLESSIVO PROCAPITE]]),0)</f>
        <v>0</v>
      </c>
      <c r="O3096" s="3">
        <f>+Tabella2026[[#This Row],[DIFFERENZA REDDITO INFERIORE ALLA MEDIA DALLA MEDIA]]*Tabella2026[[#This Row],[POP_2024]]</f>
        <v>0</v>
      </c>
      <c r="P3096" s="3">
        <f>+Tabella2026[[#This Row],[POPOLAZIONE PER DIFFERENZA ]]/SUM(Tabella2026[[POPOLAZIONE PER DIFFERENZA ]])</f>
        <v>0</v>
      </c>
      <c r="Q3096" s="3">
        <f>+Tabella2026[[#This Row],[INCIDENZA POPOLAZIONE PER DIFFERENZA]]*(PLAFOND-SUM(Tabella2026[CONTRIBUTO SULLA BASE DELLA POPOLAZIONE]))</f>
        <v>0</v>
      </c>
      <c r="R3096" s="3">
        <f>+Tabella2026[[#This Row],[CONTRIBUTO SULLA BASE DELLA POPOLAZIONE]]+Tabella2026[[#This Row],[CONTRIBUTO SULLA BASE DEL REDDITO]]</f>
        <v>17610.973041896552</v>
      </c>
      <c r="S3096" s="3">
        <f>+Tabella2026[[#This Row],[CONTRIBUTO TOTALE]]/(PLAFOND/N_TESSERE)</f>
        <v>35.221946083793107</v>
      </c>
      <c r="T3096" s="3">
        <f>+MAX(CEILING(Tabella2026[[#This Row],[preDEF1]],1),1)</f>
        <v>36</v>
      </c>
      <c r="U3096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96" s="21">
        <f>+Tabella2026[[#This Row],[DEF - n. card]]*(PLAFOND/N_TESSERE)</f>
        <v>17500</v>
      </c>
      <c r="W3096" s="18"/>
    </row>
    <row r="3097" spans="2:23" x14ac:dyDescent="0.25">
      <c r="B3097" s="1" t="s">
        <v>6193</v>
      </c>
      <c r="C3097" s="2">
        <v>24053</v>
      </c>
      <c r="D3097" s="1" t="s">
        <v>6194</v>
      </c>
      <c r="E3097" s="1" t="s">
        <v>38</v>
      </c>
      <c r="F3097" s="1" t="s">
        <v>106</v>
      </c>
      <c r="G3097" s="1" t="s">
        <v>4778</v>
      </c>
      <c r="H3097" s="1" t="s">
        <v>15835</v>
      </c>
      <c r="I3097" s="5">
        <v>3525</v>
      </c>
      <c r="J3097" s="5">
        <v>66740805</v>
      </c>
      <c r="K3097" s="3">
        <f>+Tabella2026[[#This Row],[POP_2024]]/SUM(Tabella2026[POP_2024])</f>
        <v>5.9803068241798615E-5</v>
      </c>
      <c r="L3097" s="3">
        <f>+Tabella2026[[#This Row],[INCIDENZA POPOLAZIONE]]*(PLAFOND/2)</f>
        <v>17605.97843808433</v>
      </c>
      <c r="M3097" s="3">
        <f>+IFERROR(Tabella2026[[#This Row],[reddito_2024]]/Tabella2026[[#This Row],[POP_2024]],"")</f>
        <v>18933.561702127659</v>
      </c>
      <c r="N3097" s="3">
        <f>+IF(Tabella2026[[#This Row],[REDDITO COMPLESSIVO PROCAPITE]]&lt;media_aggr_reddito_pc,(media_aggr_reddito_pc-Tabella2026[[#This Row],[REDDITO COMPLESSIVO PROCAPITE]]),0)</f>
        <v>0</v>
      </c>
      <c r="O3097" s="3">
        <f>+Tabella2026[[#This Row],[DIFFERENZA REDDITO INFERIORE ALLA MEDIA DALLA MEDIA]]*Tabella2026[[#This Row],[POP_2024]]</f>
        <v>0</v>
      </c>
      <c r="P3097" s="3">
        <f>+Tabella2026[[#This Row],[POPOLAZIONE PER DIFFERENZA ]]/SUM(Tabella2026[[POPOLAZIONE PER DIFFERENZA ]])</f>
        <v>0</v>
      </c>
      <c r="Q3097" s="3">
        <f>+Tabella2026[[#This Row],[INCIDENZA POPOLAZIONE PER DIFFERENZA]]*(PLAFOND-SUM(Tabella2026[CONTRIBUTO SULLA BASE DELLA POPOLAZIONE]))</f>
        <v>0</v>
      </c>
      <c r="R3097" s="3">
        <f>+Tabella2026[[#This Row],[CONTRIBUTO SULLA BASE DELLA POPOLAZIONE]]+Tabella2026[[#This Row],[CONTRIBUTO SULLA BASE DEL REDDITO]]</f>
        <v>17605.97843808433</v>
      </c>
      <c r="S3097" s="3">
        <f>+Tabella2026[[#This Row],[CONTRIBUTO TOTALE]]/(PLAFOND/N_TESSERE)</f>
        <v>35.211956876168664</v>
      </c>
      <c r="T3097" s="3">
        <f>+MAX(CEILING(Tabella2026[[#This Row],[preDEF1]],1),1)</f>
        <v>36</v>
      </c>
      <c r="U3097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97" s="21">
        <f>+Tabella2026[[#This Row],[DEF - n. card]]*(PLAFOND/N_TESSERE)</f>
        <v>17500</v>
      </c>
      <c r="W3097" s="18"/>
    </row>
    <row r="3098" spans="2:23" x14ac:dyDescent="0.25">
      <c r="B3098" s="1" t="s">
        <v>6167</v>
      </c>
      <c r="C3098" s="2">
        <v>83025</v>
      </c>
      <c r="D3098" s="1" t="s">
        <v>6168</v>
      </c>
      <c r="E3098" s="1" t="s">
        <v>21</v>
      </c>
      <c r="F3098" s="1" t="s">
        <v>42</v>
      </c>
      <c r="G3098" s="1" t="s">
        <v>4778</v>
      </c>
      <c r="H3098" s="1" t="s">
        <v>15836</v>
      </c>
      <c r="I3098" s="5">
        <v>3524</v>
      </c>
      <c r="J3098" s="5">
        <v>42432257</v>
      </c>
      <c r="K3098" s="3">
        <f>+Tabella2026[[#This Row],[POP_2024]]/SUM(Tabella2026[POP_2024])</f>
        <v>5.9786102832368319E-5</v>
      </c>
      <c r="L3098" s="3">
        <f>+Tabella2026[[#This Row],[INCIDENZA POPOLAZIONE]]*(PLAFOND/2)</f>
        <v>17600.983834272109</v>
      </c>
      <c r="M3098" s="3">
        <f>+IFERROR(Tabella2026[[#This Row],[reddito_2024]]/Tabella2026[[#This Row],[POP_2024]],"")</f>
        <v>12040.935584562996</v>
      </c>
      <c r="N3098" s="3">
        <f>+IF(Tabella2026[[#This Row],[REDDITO COMPLESSIVO PROCAPITE]]&lt;media_aggr_reddito_pc,(media_aggr_reddito_pc-Tabella2026[[#This Row],[REDDITO COMPLESSIVO PROCAPITE]]),0)</f>
        <v>5784.1304780457449</v>
      </c>
      <c r="O3098" s="3">
        <f>+Tabella2026[[#This Row],[DIFFERENZA REDDITO INFERIORE ALLA MEDIA DALLA MEDIA]]*Tabella2026[[#This Row],[POP_2024]]</f>
        <v>20383275.804633204</v>
      </c>
      <c r="P3098" s="3">
        <f>+Tabella2026[[#This Row],[POPOLAZIONE PER DIFFERENZA ]]/SUM(Tabella2026[[POPOLAZIONE PER DIFFERENZA ]])</f>
        <v>1.8083677542015617E-4</v>
      </c>
      <c r="Q3098" s="3">
        <f>+Tabella2026[[#This Row],[INCIDENZA POPOLAZIONE PER DIFFERENZA]]*(PLAFOND-SUM(Tabella2026[CONTRIBUTO SULLA BASE DELLA POPOLAZIONE]))</f>
        <v>53238.211056112625</v>
      </c>
      <c r="R3098" s="3">
        <f>+Tabella2026[[#This Row],[CONTRIBUTO SULLA BASE DELLA POPOLAZIONE]]+Tabella2026[[#This Row],[CONTRIBUTO SULLA BASE DEL REDDITO]]</f>
        <v>70839.194890384737</v>
      </c>
      <c r="S3098" s="3">
        <f>+Tabella2026[[#This Row],[CONTRIBUTO TOTALE]]/(PLAFOND/N_TESSERE)</f>
        <v>141.67838978076946</v>
      </c>
      <c r="T3098" s="3">
        <f>+MAX(CEILING(Tabella2026[[#This Row],[preDEF1]],1),1)</f>
        <v>142</v>
      </c>
      <c r="U3098" s="9">
        <f xml:space="preserve"> IF(ROW(Tabella2026[[#This Row],[preDEF2]]) - ROW(Tabella2026[[#Headers],[preDEF2]])&lt;=ABS(SUM(Tabella2026[preDEF2])-N_TESSERE),Tabella2026[[#This Row],[preDEF2]]-1,Tabella2026[[#This Row],[preDEF2]])</f>
        <v>141</v>
      </c>
      <c r="V3098" s="21">
        <f>+Tabella2026[[#This Row],[DEF - n. card]]*(PLAFOND/N_TESSERE)</f>
        <v>70500</v>
      </c>
      <c r="W3098" s="18"/>
    </row>
    <row r="3099" spans="2:23" x14ac:dyDescent="0.25">
      <c r="B3099" s="1" t="s">
        <v>6169</v>
      </c>
      <c r="C3099" s="2">
        <v>23020</v>
      </c>
      <c r="D3099" s="1" t="s">
        <v>6170</v>
      </c>
      <c r="E3099" s="1" t="s">
        <v>38</v>
      </c>
      <c r="F3099" s="1" t="s">
        <v>37</v>
      </c>
      <c r="G3099" s="1" t="s">
        <v>4778</v>
      </c>
      <c r="H3099" s="1" t="s">
        <v>15835</v>
      </c>
      <c r="I3099" s="5">
        <v>3522</v>
      </c>
      <c r="J3099" s="5">
        <v>58212158</v>
      </c>
      <c r="K3099" s="3">
        <f>+Tabella2026[[#This Row],[POP_2024]]/SUM(Tabella2026[POP_2024])</f>
        <v>5.9752172013507726E-5</v>
      </c>
      <c r="L3099" s="3">
        <f>+Tabella2026[[#This Row],[INCIDENZA POPOLAZIONE]]*(PLAFOND/2)</f>
        <v>17590.994626647665</v>
      </c>
      <c r="M3099" s="3">
        <f>+IFERROR(Tabella2026[[#This Row],[reddito_2024]]/Tabella2026[[#This Row],[POP_2024]],"")</f>
        <v>16528.153889835321</v>
      </c>
      <c r="N3099" s="3">
        <f>+IF(Tabella2026[[#This Row],[REDDITO COMPLESSIVO PROCAPITE]]&lt;media_aggr_reddito_pc,(media_aggr_reddito_pc-Tabella2026[[#This Row],[REDDITO COMPLESSIVO PROCAPITE]]),0)</f>
        <v>1296.91217277342</v>
      </c>
      <c r="O3099" s="3">
        <f>+Tabella2026[[#This Row],[DIFFERENZA REDDITO INFERIORE ALLA MEDIA DALLA MEDIA]]*Tabella2026[[#This Row],[POP_2024]]</f>
        <v>4567724.6725079855</v>
      </c>
      <c r="P3099" s="3">
        <f>+Tabella2026[[#This Row],[POPOLAZIONE PER DIFFERENZA ]]/SUM(Tabella2026[[POPOLAZIONE PER DIFFERENZA ]])</f>
        <v>4.052403591554586E-5</v>
      </c>
      <c r="Q3099" s="3">
        <f>+Tabella2026[[#This Row],[INCIDENZA POPOLAZIONE PER DIFFERENZA]]*(PLAFOND-SUM(Tabella2026[CONTRIBUTO SULLA BASE DELLA POPOLAZIONE]))</f>
        <v>11930.245780509813</v>
      </c>
      <c r="R3099" s="3">
        <f>+Tabella2026[[#This Row],[CONTRIBUTO SULLA BASE DELLA POPOLAZIONE]]+Tabella2026[[#This Row],[CONTRIBUTO SULLA BASE DEL REDDITO]]</f>
        <v>29521.240407157478</v>
      </c>
      <c r="S3099" s="3">
        <f>+Tabella2026[[#This Row],[CONTRIBUTO TOTALE]]/(PLAFOND/N_TESSERE)</f>
        <v>59.042480814314956</v>
      </c>
      <c r="T3099" s="3">
        <f>+MAX(CEILING(Tabella2026[[#This Row],[preDEF1]],1),1)</f>
        <v>60</v>
      </c>
      <c r="U3099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3099" s="21">
        <f>+Tabella2026[[#This Row],[DEF - n. card]]*(PLAFOND/N_TESSERE)</f>
        <v>29500</v>
      </c>
      <c r="W3099" s="18"/>
    </row>
    <row r="3100" spans="2:23" x14ac:dyDescent="0.25">
      <c r="B3100" s="1" t="s">
        <v>6227</v>
      </c>
      <c r="C3100" s="2">
        <v>13013</v>
      </c>
      <c r="D3100" s="1" t="s">
        <v>6228</v>
      </c>
      <c r="E3100" s="1" t="s">
        <v>12</v>
      </c>
      <c r="F3100" s="1" t="s">
        <v>152</v>
      </c>
      <c r="G3100" s="1" t="s">
        <v>4778</v>
      </c>
      <c r="H3100" s="1" t="s">
        <v>15835</v>
      </c>
      <c r="I3100" s="5">
        <v>3520</v>
      </c>
      <c r="J3100" s="5">
        <v>64182788</v>
      </c>
      <c r="K3100" s="3">
        <f>+Tabella2026[[#This Row],[POP_2024]]/SUM(Tabella2026[POP_2024])</f>
        <v>5.9718241194647127E-5</v>
      </c>
      <c r="L3100" s="3">
        <f>+Tabella2026[[#This Row],[INCIDENZA POPOLAZIONE]]*(PLAFOND/2)</f>
        <v>17581.005419023219</v>
      </c>
      <c r="M3100" s="3">
        <f>+IFERROR(Tabella2026[[#This Row],[reddito_2024]]/Tabella2026[[#This Row],[POP_2024]],"")</f>
        <v>18233.74659090909</v>
      </c>
      <c r="N3100" s="3">
        <f>+IF(Tabella2026[[#This Row],[REDDITO COMPLESSIVO PROCAPITE]]&lt;media_aggr_reddito_pc,(media_aggr_reddito_pc-Tabella2026[[#This Row],[REDDITO COMPLESSIVO PROCAPITE]]),0)</f>
        <v>0</v>
      </c>
      <c r="O3100" s="3">
        <f>+Tabella2026[[#This Row],[DIFFERENZA REDDITO INFERIORE ALLA MEDIA DALLA MEDIA]]*Tabella2026[[#This Row],[POP_2024]]</f>
        <v>0</v>
      </c>
      <c r="P3100" s="3">
        <f>+Tabella2026[[#This Row],[POPOLAZIONE PER DIFFERENZA ]]/SUM(Tabella2026[[POPOLAZIONE PER DIFFERENZA ]])</f>
        <v>0</v>
      </c>
      <c r="Q3100" s="3">
        <f>+Tabella2026[[#This Row],[INCIDENZA POPOLAZIONE PER DIFFERENZA]]*(PLAFOND-SUM(Tabella2026[CONTRIBUTO SULLA BASE DELLA POPOLAZIONE]))</f>
        <v>0</v>
      </c>
      <c r="R3100" s="3">
        <f>+Tabella2026[[#This Row],[CONTRIBUTO SULLA BASE DELLA POPOLAZIONE]]+Tabella2026[[#This Row],[CONTRIBUTO SULLA BASE DEL REDDITO]]</f>
        <v>17581.005419023219</v>
      </c>
      <c r="S3100" s="3">
        <f>+Tabella2026[[#This Row],[CONTRIBUTO TOTALE]]/(PLAFOND/N_TESSERE)</f>
        <v>35.162010838046434</v>
      </c>
      <c r="T3100" s="3">
        <f>+MAX(CEILING(Tabella2026[[#This Row],[preDEF1]],1),1)</f>
        <v>36</v>
      </c>
      <c r="U3100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100" s="21">
        <f>+Tabella2026[[#This Row],[DEF - n. card]]*(PLAFOND/N_TESSERE)</f>
        <v>17500</v>
      </c>
      <c r="W3100" s="18"/>
    </row>
    <row r="3101" spans="2:23" x14ac:dyDescent="0.25">
      <c r="B3101" s="1" t="s">
        <v>6239</v>
      </c>
      <c r="C3101" s="2">
        <v>35045</v>
      </c>
      <c r="D3101" s="1" t="s">
        <v>6240</v>
      </c>
      <c r="E3101" s="1" t="s">
        <v>27</v>
      </c>
      <c r="F3101" s="1" t="s">
        <v>64</v>
      </c>
      <c r="G3101" s="1" t="s">
        <v>4778</v>
      </c>
      <c r="H3101" s="1" t="s">
        <v>15835</v>
      </c>
      <c r="I3101" s="5">
        <v>3520</v>
      </c>
      <c r="J3101" s="5">
        <v>67011172</v>
      </c>
      <c r="K3101" s="3">
        <f>+Tabella2026[[#This Row],[POP_2024]]/SUM(Tabella2026[POP_2024])</f>
        <v>5.9718241194647127E-5</v>
      </c>
      <c r="L3101" s="3">
        <f>+Tabella2026[[#This Row],[INCIDENZA POPOLAZIONE]]*(PLAFOND/2)</f>
        <v>17581.005419023219</v>
      </c>
      <c r="M3101" s="3">
        <f>+IFERROR(Tabella2026[[#This Row],[reddito_2024]]/Tabella2026[[#This Row],[POP_2024]],"")</f>
        <v>19037.264772727274</v>
      </c>
      <c r="N3101" s="3">
        <f>+IF(Tabella2026[[#This Row],[REDDITO COMPLESSIVO PROCAPITE]]&lt;media_aggr_reddito_pc,(media_aggr_reddito_pc-Tabella2026[[#This Row],[REDDITO COMPLESSIVO PROCAPITE]]),0)</f>
        <v>0</v>
      </c>
      <c r="O3101" s="3">
        <f>+Tabella2026[[#This Row],[DIFFERENZA REDDITO INFERIORE ALLA MEDIA DALLA MEDIA]]*Tabella2026[[#This Row],[POP_2024]]</f>
        <v>0</v>
      </c>
      <c r="P3101" s="3">
        <f>+Tabella2026[[#This Row],[POPOLAZIONE PER DIFFERENZA ]]/SUM(Tabella2026[[POPOLAZIONE PER DIFFERENZA ]])</f>
        <v>0</v>
      </c>
      <c r="Q3101" s="3">
        <f>+Tabella2026[[#This Row],[INCIDENZA POPOLAZIONE PER DIFFERENZA]]*(PLAFOND-SUM(Tabella2026[CONTRIBUTO SULLA BASE DELLA POPOLAZIONE]))</f>
        <v>0</v>
      </c>
      <c r="R3101" s="3">
        <f>+Tabella2026[[#This Row],[CONTRIBUTO SULLA BASE DELLA POPOLAZIONE]]+Tabella2026[[#This Row],[CONTRIBUTO SULLA BASE DEL REDDITO]]</f>
        <v>17581.005419023219</v>
      </c>
      <c r="S3101" s="3">
        <f>+Tabella2026[[#This Row],[CONTRIBUTO TOTALE]]/(PLAFOND/N_TESSERE)</f>
        <v>35.162010838046434</v>
      </c>
      <c r="T3101" s="3">
        <f>+MAX(CEILING(Tabella2026[[#This Row],[preDEF1]],1),1)</f>
        <v>36</v>
      </c>
      <c r="U3101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101" s="21">
        <f>+Tabella2026[[#This Row],[DEF - n. card]]*(PLAFOND/N_TESSERE)</f>
        <v>17500</v>
      </c>
      <c r="W3101" s="18"/>
    </row>
    <row r="3102" spans="2:23" x14ac:dyDescent="0.25">
      <c r="B3102" s="1" t="s">
        <v>6221</v>
      </c>
      <c r="C3102" s="2">
        <v>97051</v>
      </c>
      <c r="D3102" s="1" t="s">
        <v>6222</v>
      </c>
      <c r="E3102" s="1" t="s">
        <v>12</v>
      </c>
      <c r="F3102" s="1" t="s">
        <v>362</v>
      </c>
      <c r="G3102" s="1" t="s">
        <v>4778</v>
      </c>
      <c r="H3102" s="1" t="s">
        <v>15835</v>
      </c>
      <c r="I3102" s="5">
        <v>3517</v>
      </c>
      <c r="J3102" s="5">
        <v>73340229</v>
      </c>
      <c r="K3102" s="3">
        <f>+Tabella2026[[#This Row],[POP_2024]]/SUM(Tabella2026[POP_2024])</f>
        <v>5.9667344966356238E-5</v>
      </c>
      <c r="L3102" s="3">
        <f>+Tabella2026[[#This Row],[INCIDENZA POPOLAZIONE]]*(PLAFOND/2)</f>
        <v>17566.02160758655</v>
      </c>
      <c r="M3102" s="3">
        <f>+IFERROR(Tabella2026[[#This Row],[reddito_2024]]/Tabella2026[[#This Row],[POP_2024]],"")</f>
        <v>20853.064827978389</v>
      </c>
      <c r="N3102" s="3">
        <f>+IF(Tabella2026[[#This Row],[REDDITO COMPLESSIVO PROCAPITE]]&lt;media_aggr_reddito_pc,(media_aggr_reddito_pc-Tabella2026[[#This Row],[REDDITO COMPLESSIVO PROCAPITE]]),0)</f>
        <v>0</v>
      </c>
      <c r="O3102" s="3">
        <f>+Tabella2026[[#This Row],[DIFFERENZA REDDITO INFERIORE ALLA MEDIA DALLA MEDIA]]*Tabella2026[[#This Row],[POP_2024]]</f>
        <v>0</v>
      </c>
      <c r="P3102" s="3">
        <f>+Tabella2026[[#This Row],[POPOLAZIONE PER DIFFERENZA ]]/SUM(Tabella2026[[POPOLAZIONE PER DIFFERENZA ]])</f>
        <v>0</v>
      </c>
      <c r="Q3102" s="3">
        <f>+Tabella2026[[#This Row],[INCIDENZA POPOLAZIONE PER DIFFERENZA]]*(PLAFOND-SUM(Tabella2026[CONTRIBUTO SULLA BASE DELLA POPOLAZIONE]))</f>
        <v>0</v>
      </c>
      <c r="R3102" s="3">
        <f>+Tabella2026[[#This Row],[CONTRIBUTO SULLA BASE DELLA POPOLAZIONE]]+Tabella2026[[#This Row],[CONTRIBUTO SULLA BASE DEL REDDITO]]</f>
        <v>17566.02160758655</v>
      </c>
      <c r="S3102" s="3">
        <f>+Tabella2026[[#This Row],[CONTRIBUTO TOTALE]]/(PLAFOND/N_TESSERE)</f>
        <v>35.132043215173098</v>
      </c>
      <c r="T3102" s="3">
        <f>+MAX(CEILING(Tabella2026[[#This Row],[preDEF1]],1),1)</f>
        <v>36</v>
      </c>
      <c r="U3102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102" s="21">
        <f>+Tabella2026[[#This Row],[DEF - n. card]]*(PLAFOND/N_TESSERE)</f>
        <v>17500</v>
      </c>
      <c r="W3102" s="18"/>
    </row>
    <row r="3103" spans="2:23" x14ac:dyDescent="0.25">
      <c r="B3103" s="1" t="s">
        <v>6435</v>
      </c>
      <c r="C3103" s="2">
        <v>18173</v>
      </c>
      <c r="D3103" s="1" t="s">
        <v>6436</v>
      </c>
      <c r="E3103" s="1" t="s">
        <v>12</v>
      </c>
      <c r="F3103" s="1" t="s">
        <v>195</v>
      </c>
      <c r="G3103" s="1" t="s">
        <v>4778</v>
      </c>
      <c r="H3103" s="1" t="s">
        <v>15835</v>
      </c>
      <c r="I3103" s="5">
        <v>3517</v>
      </c>
      <c r="J3103" s="5">
        <v>68396398</v>
      </c>
      <c r="K3103" s="3">
        <f>+Tabella2026[[#This Row],[POP_2024]]/SUM(Tabella2026[POP_2024])</f>
        <v>5.9667344966356238E-5</v>
      </c>
      <c r="L3103" s="3">
        <f>+Tabella2026[[#This Row],[INCIDENZA POPOLAZIONE]]*(PLAFOND/2)</f>
        <v>17566.02160758655</v>
      </c>
      <c r="M3103" s="3">
        <f>+IFERROR(Tabella2026[[#This Row],[reddito_2024]]/Tabella2026[[#This Row],[POP_2024]],"")</f>
        <v>19447.369348876884</v>
      </c>
      <c r="N3103" s="3">
        <f>+IF(Tabella2026[[#This Row],[REDDITO COMPLESSIVO PROCAPITE]]&lt;media_aggr_reddito_pc,(media_aggr_reddito_pc-Tabella2026[[#This Row],[REDDITO COMPLESSIVO PROCAPITE]]),0)</f>
        <v>0</v>
      </c>
      <c r="O3103" s="3">
        <f>+Tabella2026[[#This Row],[DIFFERENZA REDDITO INFERIORE ALLA MEDIA DALLA MEDIA]]*Tabella2026[[#This Row],[POP_2024]]</f>
        <v>0</v>
      </c>
      <c r="P3103" s="3">
        <f>+Tabella2026[[#This Row],[POPOLAZIONE PER DIFFERENZA ]]/SUM(Tabella2026[[POPOLAZIONE PER DIFFERENZA ]])</f>
        <v>0</v>
      </c>
      <c r="Q3103" s="3">
        <f>+Tabella2026[[#This Row],[INCIDENZA POPOLAZIONE PER DIFFERENZA]]*(PLAFOND-SUM(Tabella2026[CONTRIBUTO SULLA BASE DELLA POPOLAZIONE]))</f>
        <v>0</v>
      </c>
      <c r="R3103" s="3">
        <f>+Tabella2026[[#This Row],[CONTRIBUTO SULLA BASE DELLA POPOLAZIONE]]+Tabella2026[[#This Row],[CONTRIBUTO SULLA BASE DEL REDDITO]]</f>
        <v>17566.02160758655</v>
      </c>
      <c r="S3103" s="3">
        <f>+Tabella2026[[#This Row],[CONTRIBUTO TOTALE]]/(PLAFOND/N_TESSERE)</f>
        <v>35.132043215173098</v>
      </c>
      <c r="T3103" s="3">
        <f>+MAX(CEILING(Tabella2026[[#This Row],[preDEF1]],1),1)</f>
        <v>36</v>
      </c>
      <c r="U3103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103" s="21">
        <f>+Tabella2026[[#This Row],[DEF - n. card]]*(PLAFOND/N_TESSERE)</f>
        <v>17500</v>
      </c>
      <c r="W3103" s="18"/>
    </row>
    <row r="3104" spans="2:23" x14ac:dyDescent="0.25">
      <c r="B3104" s="1" t="s">
        <v>6059</v>
      </c>
      <c r="C3104" s="2">
        <v>113008</v>
      </c>
      <c r="D3104" s="1" t="s">
        <v>6060</v>
      </c>
      <c r="E3104" s="1" t="s">
        <v>76</v>
      </c>
      <c r="F3104" s="1" t="s">
        <v>15837</v>
      </c>
      <c r="G3104" s="1" t="s">
        <v>4778</v>
      </c>
      <c r="H3104" s="1" t="s">
        <v>15836</v>
      </c>
      <c r="I3104" s="5">
        <v>3513</v>
      </c>
      <c r="J3104" s="5">
        <v>35503516</v>
      </c>
      <c r="K3104" s="3">
        <f>+Tabella2026[[#This Row],[POP_2024]]/SUM(Tabella2026[POP_2024])</f>
        <v>5.9599483328635046E-5</v>
      </c>
      <c r="L3104" s="3">
        <f>+Tabella2026[[#This Row],[INCIDENZA POPOLAZIONE]]*(PLAFOND/2)</f>
        <v>17546.04319233766</v>
      </c>
      <c r="M3104" s="3">
        <f>+IFERROR(Tabella2026[[#This Row],[reddito_2024]]/Tabella2026[[#This Row],[POP_2024]],"")</f>
        <v>10106.323939652719</v>
      </c>
      <c r="N3104" s="3">
        <f>+IF(Tabella2026[[#This Row],[REDDITO COMPLESSIVO PROCAPITE]]&lt;media_aggr_reddito_pc,(media_aggr_reddito_pc-Tabella2026[[#This Row],[REDDITO COMPLESSIVO PROCAPITE]]),0)</f>
        <v>7718.7421229560223</v>
      </c>
      <c r="O3104" s="3">
        <f>+Tabella2026[[#This Row],[DIFFERENZA REDDITO INFERIORE ALLA MEDIA DALLA MEDIA]]*Tabella2026[[#This Row],[POP_2024]]</f>
        <v>27115941.077944506</v>
      </c>
      <c r="P3104" s="3">
        <f>+Tabella2026[[#This Row],[POPOLAZIONE PER DIFFERENZA ]]/SUM(Tabella2026[[POPOLAZIONE PER DIFFERENZA ]])</f>
        <v>2.4056777693720054E-4</v>
      </c>
      <c r="Q3104" s="3">
        <f>+Tabella2026[[#This Row],[INCIDENZA POPOLAZIONE PER DIFFERENZA]]*(PLAFOND-SUM(Tabella2026[CONTRIBUTO SULLA BASE DELLA POPOLAZIONE]))</f>
        <v>70822.973104479417</v>
      </c>
      <c r="R3104" s="3">
        <f>+Tabella2026[[#This Row],[CONTRIBUTO SULLA BASE DELLA POPOLAZIONE]]+Tabella2026[[#This Row],[CONTRIBUTO SULLA BASE DEL REDDITO]]</f>
        <v>88369.016296817077</v>
      </c>
      <c r="S3104" s="3">
        <f>+Tabella2026[[#This Row],[CONTRIBUTO TOTALE]]/(PLAFOND/N_TESSERE)</f>
        <v>176.73803259363416</v>
      </c>
      <c r="T3104" s="3">
        <f>+MAX(CEILING(Tabella2026[[#This Row],[preDEF1]],1),1)</f>
        <v>177</v>
      </c>
      <c r="U3104" s="9">
        <f xml:space="preserve"> IF(ROW(Tabella2026[[#This Row],[preDEF2]]) - ROW(Tabella2026[[#Headers],[preDEF2]])&lt;=ABS(SUM(Tabella2026[preDEF2])-N_TESSERE),Tabella2026[[#This Row],[preDEF2]]-1,Tabella2026[[#This Row],[preDEF2]])</f>
        <v>176</v>
      </c>
      <c r="V3104" s="21">
        <f>+Tabella2026[[#This Row],[DEF - n. card]]*(PLAFOND/N_TESSERE)</f>
        <v>88000</v>
      </c>
      <c r="W3104" s="18"/>
    </row>
    <row r="3105" spans="2:23" x14ac:dyDescent="0.25">
      <c r="B3105" s="1" t="s">
        <v>6135</v>
      </c>
      <c r="C3105" s="2">
        <v>76056</v>
      </c>
      <c r="D3105" s="1" t="s">
        <v>6136</v>
      </c>
      <c r="E3105" s="1" t="s">
        <v>213</v>
      </c>
      <c r="F3105" s="1" t="s">
        <v>212</v>
      </c>
      <c r="G3105" s="1" t="s">
        <v>4778</v>
      </c>
      <c r="H3105" s="1" t="s">
        <v>15836</v>
      </c>
      <c r="I3105" s="5">
        <v>3512</v>
      </c>
      <c r="J3105" s="5">
        <v>43850045</v>
      </c>
      <c r="K3105" s="3">
        <f>+Tabella2026[[#This Row],[POP_2024]]/SUM(Tabella2026[POP_2024])</f>
        <v>5.9582517919204749E-5</v>
      </c>
      <c r="L3105" s="3">
        <f>+Tabella2026[[#This Row],[INCIDENZA POPOLAZIONE]]*(PLAFOND/2)</f>
        <v>17541.048588525438</v>
      </c>
      <c r="M3105" s="3">
        <f>+IFERROR(Tabella2026[[#This Row],[reddito_2024]]/Tabella2026[[#This Row],[POP_2024]],"")</f>
        <v>12485.775911161731</v>
      </c>
      <c r="N3105" s="3">
        <f>+IF(Tabella2026[[#This Row],[REDDITO COMPLESSIVO PROCAPITE]]&lt;media_aggr_reddito_pc,(media_aggr_reddito_pc-Tabella2026[[#This Row],[REDDITO COMPLESSIVO PROCAPITE]]),0)</f>
        <v>5339.2901514470104</v>
      </c>
      <c r="O3105" s="3">
        <f>+Tabella2026[[#This Row],[DIFFERENZA REDDITO INFERIORE ALLA MEDIA DALLA MEDIA]]*Tabella2026[[#This Row],[POP_2024]]</f>
        <v>18751587.011881899</v>
      </c>
      <c r="P3105" s="3">
        <f>+Tabella2026[[#This Row],[POPOLAZIONE PER DIFFERENZA ]]/SUM(Tabella2026[[POPOLAZIONE PER DIFFERENZA ]])</f>
        <v>1.6636072443608013E-4</v>
      </c>
      <c r="Q3105" s="3">
        <f>+Tabella2026[[#This Row],[INCIDENZA POPOLAZIONE PER DIFFERENZA]]*(PLAFOND-SUM(Tabella2026[CONTRIBUTO SULLA BASE DELLA POPOLAZIONE]))</f>
        <v>48976.472503438861</v>
      </c>
      <c r="R3105" s="3">
        <f>+Tabella2026[[#This Row],[CONTRIBUTO SULLA BASE DELLA POPOLAZIONE]]+Tabella2026[[#This Row],[CONTRIBUTO SULLA BASE DEL REDDITO]]</f>
        <v>66517.5210919643</v>
      </c>
      <c r="S3105" s="3">
        <f>+Tabella2026[[#This Row],[CONTRIBUTO TOTALE]]/(PLAFOND/N_TESSERE)</f>
        <v>133.0350421839286</v>
      </c>
      <c r="T3105" s="3">
        <f>+MAX(CEILING(Tabella2026[[#This Row],[preDEF1]],1),1)</f>
        <v>134</v>
      </c>
      <c r="U3105" s="9">
        <f xml:space="preserve"> IF(ROW(Tabella2026[[#This Row],[preDEF2]]) - ROW(Tabella2026[[#Headers],[preDEF2]])&lt;=ABS(SUM(Tabella2026[preDEF2])-N_TESSERE),Tabella2026[[#This Row],[preDEF2]]-1,Tabella2026[[#This Row],[preDEF2]])</f>
        <v>133</v>
      </c>
      <c r="V3105" s="21">
        <f>+Tabella2026[[#This Row],[DEF - n. card]]*(PLAFOND/N_TESSERE)</f>
        <v>66500</v>
      </c>
      <c r="W3105" s="18"/>
    </row>
    <row r="3106" spans="2:23" x14ac:dyDescent="0.25">
      <c r="B3106" s="1" t="s">
        <v>6321</v>
      </c>
      <c r="C3106" s="2">
        <v>4016</v>
      </c>
      <c r="D3106" s="1" t="s">
        <v>6322</v>
      </c>
      <c r="E3106" s="1" t="s">
        <v>18</v>
      </c>
      <c r="F3106" s="1" t="s">
        <v>263</v>
      </c>
      <c r="G3106" s="1" t="s">
        <v>4778</v>
      </c>
      <c r="H3106" s="1" t="s">
        <v>15835</v>
      </c>
      <c r="I3106" s="5">
        <v>3510</v>
      </c>
      <c r="J3106" s="5">
        <v>64904667</v>
      </c>
      <c r="K3106" s="3">
        <f>+Tabella2026[[#This Row],[POP_2024]]/SUM(Tabella2026[POP_2024])</f>
        <v>5.9548587100344157E-5</v>
      </c>
      <c r="L3106" s="3">
        <f>+Tabella2026[[#This Row],[INCIDENZA POPOLAZIONE]]*(PLAFOND/2)</f>
        <v>17531.059380900995</v>
      </c>
      <c r="M3106" s="3">
        <f>+IFERROR(Tabella2026[[#This Row],[reddito_2024]]/Tabella2026[[#This Row],[POP_2024]],"")</f>
        <v>18491.358119658118</v>
      </c>
      <c r="N3106" s="3">
        <f>+IF(Tabella2026[[#This Row],[REDDITO COMPLESSIVO PROCAPITE]]&lt;media_aggr_reddito_pc,(media_aggr_reddito_pc-Tabella2026[[#This Row],[REDDITO COMPLESSIVO PROCAPITE]]),0)</f>
        <v>0</v>
      </c>
      <c r="O3106" s="3">
        <f>+Tabella2026[[#This Row],[DIFFERENZA REDDITO INFERIORE ALLA MEDIA DALLA MEDIA]]*Tabella2026[[#This Row],[POP_2024]]</f>
        <v>0</v>
      </c>
      <c r="P3106" s="3">
        <f>+Tabella2026[[#This Row],[POPOLAZIONE PER DIFFERENZA ]]/SUM(Tabella2026[[POPOLAZIONE PER DIFFERENZA ]])</f>
        <v>0</v>
      </c>
      <c r="Q3106" s="3">
        <f>+Tabella2026[[#This Row],[INCIDENZA POPOLAZIONE PER DIFFERENZA]]*(PLAFOND-SUM(Tabella2026[CONTRIBUTO SULLA BASE DELLA POPOLAZIONE]))</f>
        <v>0</v>
      </c>
      <c r="R3106" s="3">
        <f>+Tabella2026[[#This Row],[CONTRIBUTO SULLA BASE DELLA POPOLAZIONE]]+Tabella2026[[#This Row],[CONTRIBUTO SULLA BASE DEL REDDITO]]</f>
        <v>17531.059380900995</v>
      </c>
      <c r="S3106" s="3">
        <f>+Tabella2026[[#This Row],[CONTRIBUTO TOTALE]]/(PLAFOND/N_TESSERE)</f>
        <v>35.06211876180199</v>
      </c>
      <c r="T3106" s="3">
        <f>+MAX(CEILING(Tabella2026[[#This Row],[preDEF1]],1),1)</f>
        <v>36</v>
      </c>
      <c r="U3106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106" s="21">
        <f>+Tabella2026[[#This Row],[DEF - n. card]]*(PLAFOND/N_TESSERE)</f>
        <v>17500</v>
      </c>
      <c r="W3106" s="18"/>
    </row>
    <row r="3107" spans="2:23" x14ac:dyDescent="0.25">
      <c r="B3107" s="1" t="s">
        <v>6235</v>
      </c>
      <c r="C3107" s="2">
        <v>30080</v>
      </c>
      <c r="D3107" s="1" t="s">
        <v>6236</v>
      </c>
      <c r="E3107" s="1" t="s">
        <v>48</v>
      </c>
      <c r="F3107" s="1" t="s">
        <v>120</v>
      </c>
      <c r="G3107" s="1" t="s">
        <v>4778</v>
      </c>
      <c r="H3107" s="1" t="s">
        <v>15835</v>
      </c>
      <c r="I3107" s="5">
        <v>3510</v>
      </c>
      <c r="J3107" s="5">
        <v>78274535</v>
      </c>
      <c r="K3107" s="3">
        <f>+Tabella2026[[#This Row],[POP_2024]]/SUM(Tabella2026[POP_2024])</f>
        <v>5.9548587100344157E-5</v>
      </c>
      <c r="L3107" s="3">
        <f>+Tabella2026[[#This Row],[INCIDENZA POPOLAZIONE]]*(PLAFOND/2)</f>
        <v>17531.059380900995</v>
      </c>
      <c r="M3107" s="3">
        <f>+IFERROR(Tabella2026[[#This Row],[reddito_2024]]/Tabella2026[[#This Row],[POP_2024]],"")</f>
        <v>22300.437321937323</v>
      </c>
      <c r="N3107" s="3">
        <f>+IF(Tabella2026[[#This Row],[REDDITO COMPLESSIVO PROCAPITE]]&lt;media_aggr_reddito_pc,(media_aggr_reddito_pc-Tabella2026[[#This Row],[REDDITO COMPLESSIVO PROCAPITE]]),0)</f>
        <v>0</v>
      </c>
      <c r="O3107" s="3">
        <f>+Tabella2026[[#This Row],[DIFFERENZA REDDITO INFERIORE ALLA MEDIA DALLA MEDIA]]*Tabella2026[[#This Row],[POP_2024]]</f>
        <v>0</v>
      </c>
      <c r="P3107" s="3">
        <f>+Tabella2026[[#This Row],[POPOLAZIONE PER DIFFERENZA ]]/SUM(Tabella2026[[POPOLAZIONE PER DIFFERENZA ]])</f>
        <v>0</v>
      </c>
      <c r="Q3107" s="3">
        <f>+Tabella2026[[#This Row],[INCIDENZA POPOLAZIONE PER DIFFERENZA]]*(PLAFOND-SUM(Tabella2026[CONTRIBUTO SULLA BASE DELLA POPOLAZIONE]))</f>
        <v>0</v>
      </c>
      <c r="R3107" s="3">
        <f>+Tabella2026[[#This Row],[CONTRIBUTO SULLA BASE DELLA POPOLAZIONE]]+Tabella2026[[#This Row],[CONTRIBUTO SULLA BASE DEL REDDITO]]</f>
        <v>17531.059380900995</v>
      </c>
      <c r="S3107" s="3">
        <f>+Tabella2026[[#This Row],[CONTRIBUTO TOTALE]]/(PLAFOND/N_TESSERE)</f>
        <v>35.06211876180199</v>
      </c>
      <c r="T3107" s="3">
        <f>+MAX(CEILING(Tabella2026[[#This Row],[preDEF1]],1),1)</f>
        <v>36</v>
      </c>
      <c r="U3107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107" s="21">
        <f>+Tabella2026[[#This Row],[DEF - n. card]]*(PLAFOND/N_TESSERE)</f>
        <v>17500</v>
      </c>
      <c r="W3107" s="18"/>
    </row>
    <row r="3108" spans="2:23" x14ac:dyDescent="0.25">
      <c r="B3108" s="1" t="s">
        <v>6359</v>
      </c>
      <c r="C3108" s="2">
        <v>17008</v>
      </c>
      <c r="D3108" s="1" t="s">
        <v>6360</v>
      </c>
      <c r="E3108" s="1" t="s">
        <v>12</v>
      </c>
      <c r="F3108" s="1" t="s">
        <v>50</v>
      </c>
      <c r="G3108" s="1" t="s">
        <v>4778</v>
      </c>
      <c r="H3108" s="1" t="s">
        <v>15835</v>
      </c>
      <c r="I3108" s="5">
        <v>3507</v>
      </c>
      <c r="J3108" s="5">
        <v>67486907</v>
      </c>
      <c r="K3108" s="3">
        <f>+Tabella2026[[#This Row],[POP_2024]]/SUM(Tabella2026[POP_2024])</f>
        <v>5.9497690872053261E-5</v>
      </c>
      <c r="L3108" s="3">
        <f>+Tabella2026[[#This Row],[INCIDENZA POPOLAZIONE]]*(PLAFOND/2)</f>
        <v>17516.075569464327</v>
      </c>
      <c r="M3108" s="3">
        <f>+IFERROR(Tabella2026[[#This Row],[reddito_2024]]/Tabella2026[[#This Row],[POP_2024]],"")</f>
        <v>19243.48645566011</v>
      </c>
      <c r="N3108" s="3">
        <f>+IF(Tabella2026[[#This Row],[REDDITO COMPLESSIVO PROCAPITE]]&lt;media_aggr_reddito_pc,(media_aggr_reddito_pc-Tabella2026[[#This Row],[REDDITO COMPLESSIVO PROCAPITE]]),0)</f>
        <v>0</v>
      </c>
      <c r="O3108" s="3">
        <f>+Tabella2026[[#This Row],[DIFFERENZA REDDITO INFERIORE ALLA MEDIA DALLA MEDIA]]*Tabella2026[[#This Row],[POP_2024]]</f>
        <v>0</v>
      </c>
      <c r="P3108" s="3">
        <f>+Tabella2026[[#This Row],[POPOLAZIONE PER DIFFERENZA ]]/SUM(Tabella2026[[POPOLAZIONE PER DIFFERENZA ]])</f>
        <v>0</v>
      </c>
      <c r="Q3108" s="3">
        <f>+Tabella2026[[#This Row],[INCIDENZA POPOLAZIONE PER DIFFERENZA]]*(PLAFOND-SUM(Tabella2026[CONTRIBUTO SULLA BASE DELLA POPOLAZIONE]))</f>
        <v>0</v>
      </c>
      <c r="R3108" s="3">
        <f>+Tabella2026[[#This Row],[CONTRIBUTO SULLA BASE DELLA POPOLAZIONE]]+Tabella2026[[#This Row],[CONTRIBUTO SULLA BASE DEL REDDITO]]</f>
        <v>17516.075569464327</v>
      </c>
      <c r="S3108" s="3">
        <f>+Tabella2026[[#This Row],[CONTRIBUTO TOTALE]]/(PLAFOND/N_TESSERE)</f>
        <v>35.032151138928654</v>
      </c>
      <c r="T3108" s="3">
        <f>+MAX(CEILING(Tabella2026[[#This Row],[preDEF1]],1),1)</f>
        <v>36</v>
      </c>
      <c r="U3108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108" s="21">
        <f>+Tabella2026[[#This Row],[DEF - n. card]]*(PLAFOND/N_TESSERE)</f>
        <v>17500</v>
      </c>
      <c r="W3108" s="18"/>
    </row>
    <row r="3109" spans="2:23" x14ac:dyDescent="0.25">
      <c r="B3109" s="1" t="s">
        <v>6351</v>
      </c>
      <c r="C3109" s="2">
        <v>93035</v>
      </c>
      <c r="D3109" s="1" t="s">
        <v>6352</v>
      </c>
      <c r="E3109" s="1" t="s">
        <v>48</v>
      </c>
      <c r="F3109" s="1" t="s">
        <v>300</v>
      </c>
      <c r="G3109" s="1" t="s">
        <v>4778</v>
      </c>
      <c r="H3109" s="1" t="s">
        <v>15835</v>
      </c>
      <c r="I3109" s="5">
        <v>3507</v>
      </c>
      <c r="J3109" s="5">
        <v>58902926</v>
      </c>
      <c r="K3109" s="3">
        <f>+Tabella2026[[#This Row],[POP_2024]]/SUM(Tabella2026[POP_2024])</f>
        <v>5.9497690872053261E-5</v>
      </c>
      <c r="L3109" s="3">
        <f>+Tabella2026[[#This Row],[INCIDENZA POPOLAZIONE]]*(PLAFOND/2)</f>
        <v>17516.075569464327</v>
      </c>
      <c r="M3109" s="3">
        <f>+IFERROR(Tabella2026[[#This Row],[reddito_2024]]/Tabella2026[[#This Row],[POP_2024]],"")</f>
        <v>16795.815796977473</v>
      </c>
      <c r="N3109" s="3">
        <f>+IF(Tabella2026[[#This Row],[REDDITO COMPLESSIVO PROCAPITE]]&lt;media_aggr_reddito_pc,(media_aggr_reddito_pc-Tabella2026[[#This Row],[REDDITO COMPLESSIVO PROCAPITE]]),0)</f>
        <v>1029.2502656312681</v>
      </c>
      <c r="O3109" s="3">
        <f>+Tabella2026[[#This Row],[DIFFERENZA REDDITO INFERIORE ALLA MEDIA DALLA MEDIA]]*Tabella2026[[#This Row],[POP_2024]]</f>
        <v>3609580.6815688573</v>
      </c>
      <c r="P3109" s="3">
        <f>+Tabella2026[[#This Row],[POPOLAZIONE PER DIFFERENZA ]]/SUM(Tabella2026[[POPOLAZIONE PER DIFFERENZA ]])</f>
        <v>3.2023553884573841E-5</v>
      </c>
      <c r="Q3109" s="3">
        <f>+Tabella2026[[#This Row],[INCIDENZA POPOLAZIONE PER DIFFERENZA]]*(PLAFOND-SUM(Tabella2026[CONTRIBUTO SULLA BASE DELLA POPOLAZIONE]))</f>
        <v>9427.7102459531634</v>
      </c>
      <c r="R3109" s="3">
        <f>+Tabella2026[[#This Row],[CONTRIBUTO SULLA BASE DELLA POPOLAZIONE]]+Tabella2026[[#This Row],[CONTRIBUTO SULLA BASE DEL REDDITO]]</f>
        <v>26943.78581541749</v>
      </c>
      <c r="S3109" s="3">
        <f>+Tabella2026[[#This Row],[CONTRIBUTO TOTALE]]/(PLAFOND/N_TESSERE)</f>
        <v>53.887571630834984</v>
      </c>
      <c r="T3109" s="3">
        <f>+MAX(CEILING(Tabella2026[[#This Row],[preDEF1]],1),1)</f>
        <v>54</v>
      </c>
      <c r="U3109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3109" s="21">
        <f>+Tabella2026[[#This Row],[DEF - n. card]]*(PLAFOND/N_TESSERE)</f>
        <v>26500</v>
      </c>
      <c r="W3109" s="18"/>
    </row>
    <row r="3110" spans="2:23" x14ac:dyDescent="0.25">
      <c r="B3110" s="1" t="s">
        <v>6187</v>
      </c>
      <c r="C3110" s="2">
        <v>24096</v>
      </c>
      <c r="D3110" s="1" t="s">
        <v>6188</v>
      </c>
      <c r="E3110" s="1" t="s">
        <v>38</v>
      </c>
      <c r="F3110" s="1" t="s">
        <v>106</v>
      </c>
      <c r="G3110" s="1" t="s">
        <v>4778</v>
      </c>
      <c r="H3110" s="1" t="s">
        <v>15835</v>
      </c>
      <c r="I3110" s="5">
        <v>3507</v>
      </c>
      <c r="J3110" s="5">
        <v>76447728</v>
      </c>
      <c r="K3110" s="3">
        <f>+Tabella2026[[#This Row],[POP_2024]]/SUM(Tabella2026[POP_2024])</f>
        <v>5.9497690872053261E-5</v>
      </c>
      <c r="L3110" s="3">
        <f>+Tabella2026[[#This Row],[INCIDENZA POPOLAZIONE]]*(PLAFOND/2)</f>
        <v>17516.075569464327</v>
      </c>
      <c r="M3110" s="3">
        <f>+IFERROR(Tabella2026[[#This Row],[reddito_2024]]/Tabella2026[[#This Row],[POP_2024]],"")</f>
        <v>21798.610778443115</v>
      </c>
      <c r="N3110" s="3">
        <f>+IF(Tabella2026[[#This Row],[REDDITO COMPLESSIVO PROCAPITE]]&lt;media_aggr_reddito_pc,(media_aggr_reddito_pc-Tabella2026[[#This Row],[REDDITO COMPLESSIVO PROCAPITE]]),0)</f>
        <v>0</v>
      </c>
      <c r="O3110" s="3">
        <f>+Tabella2026[[#This Row],[DIFFERENZA REDDITO INFERIORE ALLA MEDIA DALLA MEDIA]]*Tabella2026[[#This Row],[POP_2024]]</f>
        <v>0</v>
      </c>
      <c r="P3110" s="3">
        <f>+Tabella2026[[#This Row],[POPOLAZIONE PER DIFFERENZA ]]/SUM(Tabella2026[[POPOLAZIONE PER DIFFERENZA ]])</f>
        <v>0</v>
      </c>
      <c r="Q3110" s="3">
        <f>+Tabella2026[[#This Row],[INCIDENZA POPOLAZIONE PER DIFFERENZA]]*(PLAFOND-SUM(Tabella2026[CONTRIBUTO SULLA BASE DELLA POPOLAZIONE]))</f>
        <v>0</v>
      </c>
      <c r="R3110" s="3">
        <f>+Tabella2026[[#This Row],[CONTRIBUTO SULLA BASE DELLA POPOLAZIONE]]+Tabella2026[[#This Row],[CONTRIBUTO SULLA BASE DEL REDDITO]]</f>
        <v>17516.075569464327</v>
      </c>
      <c r="S3110" s="3">
        <f>+Tabella2026[[#This Row],[CONTRIBUTO TOTALE]]/(PLAFOND/N_TESSERE)</f>
        <v>35.032151138928654</v>
      </c>
      <c r="T3110" s="3">
        <f>+MAX(CEILING(Tabella2026[[#This Row],[preDEF1]],1),1)</f>
        <v>36</v>
      </c>
      <c r="U3110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110" s="21">
        <f>+Tabella2026[[#This Row],[DEF - n. card]]*(PLAFOND/N_TESSERE)</f>
        <v>17500</v>
      </c>
      <c r="W3110" s="18"/>
    </row>
    <row r="3111" spans="2:23" x14ac:dyDescent="0.25">
      <c r="B3111" s="1" t="s">
        <v>6261</v>
      </c>
      <c r="C3111" s="2">
        <v>1302</v>
      </c>
      <c r="D3111" s="1" t="s">
        <v>6262</v>
      </c>
      <c r="E3111" s="1" t="s">
        <v>18</v>
      </c>
      <c r="F3111" s="1" t="s">
        <v>17</v>
      </c>
      <c r="G3111" s="1" t="s">
        <v>4778</v>
      </c>
      <c r="H3111" s="1" t="s">
        <v>15835</v>
      </c>
      <c r="I3111" s="5">
        <v>3504</v>
      </c>
      <c r="J3111" s="5">
        <v>93429896</v>
      </c>
      <c r="K3111" s="3">
        <f>+Tabella2026[[#This Row],[POP_2024]]/SUM(Tabella2026[POP_2024])</f>
        <v>5.9446794643762372E-5</v>
      </c>
      <c r="L3111" s="3">
        <f>+Tabella2026[[#This Row],[INCIDENZA POPOLAZIONE]]*(PLAFOND/2)</f>
        <v>17501.091758027658</v>
      </c>
      <c r="M3111" s="3">
        <f>+IFERROR(Tabella2026[[#This Row],[reddito_2024]]/Tabella2026[[#This Row],[POP_2024]],"")</f>
        <v>26663.783105022831</v>
      </c>
      <c r="N3111" s="3">
        <f>+IF(Tabella2026[[#This Row],[REDDITO COMPLESSIVO PROCAPITE]]&lt;media_aggr_reddito_pc,(media_aggr_reddito_pc-Tabella2026[[#This Row],[REDDITO COMPLESSIVO PROCAPITE]]),0)</f>
        <v>0</v>
      </c>
      <c r="O3111" s="3">
        <f>+Tabella2026[[#This Row],[DIFFERENZA REDDITO INFERIORE ALLA MEDIA DALLA MEDIA]]*Tabella2026[[#This Row],[POP_2024]]</f>
        <v>0</v>
      </c>
      <c r="P3111" s="3">
        <f>+Tabella2026[[#This Row],[POPOLAZIONE PER DIFFERENZA ]]/SUM(Tabella2026[[POPOLAZIONE PER DIFFERENZA ]])</f>
        <v>0</v>
      </c>
      <c r="Q3111" s="3">
        <f>+Tabella2026[[#This Row],[INCIDENZA POPOLAZIONE PER DIFFERENZA]]*(PLAFOND-SUM(Tabella2026[CONTRIBUTO SULLA BASE DELLA POPOLAZIONE]))</f>
        <v>0</v>
      </c>
      <c r="R3111" s="3">
        <f>+Tabella2026[[#This Row],[CONTRIBUTO SULLA BASE DELLA POPOLAZIONE]]+Tabella2026[[#This Row],[CONTRIBUTO SULLA BASE DEL REDDITO]]</f>
        <v>17501.091758027658</v>
      </c>
      <c r="S3111" s="3">
        <f>+Tabella2026[[#This Row],[CONTRIBUTO TOTALE]]/(PLAFOND/N_TESSERE)</f>
        <v>35.002183516055318</v>
      </c>
      <c r="T3111" s="3">
        <f>+MAX(CEILING(Tabella2026[[#This Row],[preDEF1]],1),1)</f>
        <v>36</v>
      </c>
      <c r="U3111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111" s="21">
        <f>+Tabella2026[[#This Row],[DEF - n. card]]*(PLAFOND/N_TESSERE)</f>
        <v>17500</v>
      </c>
      <c r="W3111" s="18"/>
    </row>
    <row r="3112" spans="2:23" x14ac:dyDescent="0.25">
      <c r="B3112" s="1" t="s">
        <v>6335</v>
      </c>
      <c r="C3112" s="2">
        <v>6132</v>
      </c>
      <c r="D3112" s="1" t="s">
        <v>6336</v>
      </c>
      <c r="E3112" s="1" t="s">
        <v>18</v>
      </c>
      <c r="F3112" s="1" t="s">
        <v>138</v>
      </c>
      <c r="G3112" s="1" t="s">
        <v>4778</v>
      </c>
      <c r="H3112" s="1" t="s">
        <v>15835</v>
      </c>
      <c r="I3112" s="5">
        <v>3499</v>
      </c>
      <c r="J3112" s="5">
        <v>65611613</v>
      </c>
      <c r="K3112" s="3">
        <f>+Tabella2026[[#This Row],[POP_2024]]/SUM(Tabella2026[POP_2024])</f>
        <v>5.9361967596610883E-5</v>
      </c>
      <c r="L3112" s="3">
        <f>+Tabella2026[[#This Row],[INCIDENZA POPOLAZIONE]]*(PLAFOND/2)</f>
        <v>17476.118738966547</v>
      </c>
      <c r="M3112" s="3">
        <f>+IFERROR(Tabella2026[[#This Row],[reddito_2024]]/Tabella2026[[#This Row],[POP_2024]],"")</f>
        <v>18751.532723635326</v>
      </c>
      <c r="N3112" s="3">
        <f>+IF(Tabella2026[[#This Row],[REDDITO COMPLESSIVO PROCAPITE]]&lt;media_aggr_reddito_pc,(media_aggr_reddito_pc-Tabella2026[[#This Row],[REDDITO COMPLESSIVO PROCAPITE]]),0)</f>
        <v>0</v>
      </c>
      <c r="O3112" s="3">
        <f>+Tabella2026[[#This Row],[DIFFERENZA REDDITO INFERIORE ALLA MEDIA DALLA MEDIA]]*Tabella2026[[#This Row],[POP_2024]]</f>
        <v>0</v>
      </c>
      <c r="P3112" s="3">
        <f>+Tabella2026[[#This Row],[POPOLAZIONE PER DIFFERENZA ]]/SUM(Tabella2026[[POPOLAZIONE PER DIFFERENZA ]])</f>
        <v>0</v>
      </c>
      <c r="Q3112" s="3">
        <f>+Tabella2026[[#This Row],[INCIDENZA POPOLAZIONE PER DIFFERENZA]]*(PLAFOND-SUM(Tabella2026[CONTRIBUTO SULLA BASE DELLA POPOLAZIONE]))</f>
        <v>0</v>
      </c>
      <c r="R3112" s="3">
        <f>+Tabella2026[[#This Row],[CONTRIBUTO SULLA BASE DELLA POPOLAZIONE]]+Tabella2026[[#This Row],[CONTRIBUTO SULLA BASE DEL REDDITO]]</f>
        <v>17476.118738966547</v>
      </c>
      <c r="S3112" s="3">
        <f>+Tabella2026[[#This Row],[CONTRIBUTO TOTALE]]/(PLAFOND/N_TESSERE)</f>
        <v>34.952237477933096</v>
      </c>
      <c r="T3112" s="3">
        <f>+MAX(CEILING(Tabella2026[[#This Row],[preDEF1]],1),1)</f>
        <v>35</v>
      </c>
      <c r="U3112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12" s="21">
        <f>+Tabella2026[[#This Row],[DEF - n. card]]*(PLAFOND/N_TESSERE)</f>
        <v>17000</v>
      </c>
      <c r="W3112" s="18"/>
    </row>
    <row r="3113" spans="2:23" x14ac:dyDescent="0.25">
      <c r="B3113" s="1" t="s">
        <v>6217</v>
      </c>
      <c r="C3113" s="2">
        <v>83061</v>
      </c>
      <c r="D3113" s="1" t="s">
        <v>6218</v>
      </c>
      <c r="E3113" s="1" t="s">
        <v>21</v>
      </c>
      <c r="F3113" s="1" t="s">
        <v>42</v>
      </c>
      <c r="G3113" s="1" t="s">
        <v>4778</v>
      </c>
      <c r="H3113" s="1" t="s">
        <v>15836</v>
      </c>
      <c r="I3113" s="5">
        <v>3495</v>
      </c>
      <c r="J3113" s="5">
        <v>48543735</v>
      </c>
      <c r="K3113" s="3">
        <f>+Tabella2026[[#This Row],[POP_2024]]/SUM(Tabella2026[POP_2024])</f>
        <v>5.9294105958889691E-5</v>
      </c>
      <c r="L3113" s="3">
        <f>+Tabella2026[[#This Row],[INCIDENZA POPOLAZIONE]]*(PLAFOND/2)</f>
        <v>17456.140323717656</v>
      </c>
      <c r="M3113" s="3">
        <f>+IFERROR(Tabella2026[[#This Row],[reddito_2024]]/Tabella2026[[#This Row],[POP_2024]],"")</f>
        <v>13889.480686695279</v>
      </c>
      <c r="N3113" s="3">
        <f>+IF(Tabella2026[[#This Row],[REDDITO COMPLESSIVO PROCAPITE]]&lt;media_aggr_reddito_pc,(media_aggr_reddito_pc-Tabella2026[[#This Row],[REDDITO COMPLESSIVO PROCAPITE]]),0)</f>
        <v>3935.5853759134625</v>
      </c>
      <c r="O3113" s="3">
        <f>+Tabella2026[[#This Row],[DIFFERENZA REDDITO INFERIORE ALLA MEDIA DALLA MEDIA]]*Tabella2026[[#This Row],[POP_2024]]</f>
        <v>13754870.888817551</v>
      </c>
      <c r="P3113" s="3">
        <f>+Tabella2026[[#This Row],[POPOLAZIONE PER DIFFERENZA ]]/SUM(Tabella2026[[POPOLAZIONE PER DIFFERENZA ]])</f>
        <v>1.2203075313777336E-4</v>
      </c>
      <c r="Q3113" s="3">
        <f>+Tabella2026[[#This Row],[INCIDENZA POPOLAZIONE PER DIFFERENZA]]*(PLAFOND-SUM(Tabella2026[CONTRIBUTO SULLA BASE DELLA POPOLAZIONE]))</f>
        <v>35925.762200695768</v>
      </c>
      <c r="R3113" s="3">
        <f>+Tabella2026[[#This Row],[CONTRIBUTO SULLA BASE DELLA POPOLAZIONE]]+Tabella2026[[#This Row],[CONTRIBUTO SULLA BASE DEL REDDITO]]</f>
        <v>53381.902524413425</v>
      </c>
      <c r="S3113" s="3">
        <f>+Tabella2026[[#This Row],[CONTRIBUTO TOTALE]]/(PLAFOND/N_TESSERE)</f>
        <v>106.76380504882685</v>
      </c>
      <c r="T3113" s="3">
        <f>+MAX(CEILING(Tabella2026[[#This Row],[preDEF1]],1),1)</f>
        <v>107</v>
      </c>
      <c r="U3113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3113" s="21">
        <f>+Tabella2026[[#This Row],[DEF - n. card]]*(PLAFOND/N_TESSERE)</f>
        <v>53000</v>
      </c>
      <c r="W3113" s="18"/>
    </row>
    <row r="3114" spans="2:23" x14ac:dyDescent="0.25">
      <c r="B3114" s="1" t="s">
        <v>6215</v>
      </c>
      <c r="C3114" s="2">
        <v>96016</v>
      </c>
      <c r="D3114" s="1" t="s">
        <v>6216</v>
      </c>
      <c r="E3114" s="1" t="s">
        <v>18</v>
      </c>
      <c r="F3114" s="1" t="s">
        <v>403</v>
      </c>
      <c r="G3114" s="1" t="s">
        <v>4778</v>
      </c>
      <c r="H3114" s="1" t="s">
        <v>15835</v>
      </c>
      <c r="I3114" s="5">
        <v>3491</v>
      </c>
      <c r="J3114" s="5">
        <v>65221415</v>
      </c>
      <c r="K3114" s="3">
        <f>+Tabella2026[[#This Row],[POP_2024]]/SUM(Tabella2026[POP_2024])</f>
        <v>5.9226244321168499E-5</v>
      </c>
      <c r="L3114" s="3">
        <f>+Tabella2026[[#This Row],[INCIDENZA POPOLAZIONE]]*(PLAFOND/2)</f>
        <v>17436.161908468766</v>
      </c>
      <c r="M3114" s="3">
        <f>+IFERROR(Tabella2026[[#This Row],[reddito_2024]]/Tabella2026[[#This Row],[POP_2024]],"")</f>
        <v>18682.731309080493</v>
      </c>
      <c r="N3114" s="3">
        <f>+IF(Tabella2026[[#This Row],[REDDITO COMPLESSIVO PROCAPITE]]&lt;media_aggr_reddito_pc,(media_aggr_reddito_pc-Tabella2026[[#This Row],[REDDITO COMPLESSIVO PROCAPITE]]),0)</f>
        <v>0</v>
      </c>
      <c r="O3114" s="3">
        <f>+Tabella2026[[#This Row],[DIFFERENZA REDDITO INFERIORE ALLA MEDIA DALLA MEDIA]]*Tabella2026[[#This Row],[POP_2024]]</f>
        <v>0</v>
      </c>
      <c r="P3114" s="3">
        <f>+Tabella2026[[#This Row],[POPOLAZIONE PER DIFFERENZA ]]/SUM(Tabella2026[[POPOLAZIONE PER DIFFERENZA ]])</f>
        <v>0</v>
      </c>
      <c r="Q3114" s="3">
        <f>+Tabella2026[[#This Row],[INCIDENZA POPOLAZIONE PER DIFFERENZA]]*(PLAFOND-SUM(Tabella2026[CONTRIBUTO SULLA BASE DELLA POPOLAZIONE]))</f>
        <v>0</v>
      </c>
      <c r="R3114" s="3">
        <f>+Tabella2026[[#This Row],[CONTRIBUTO SULLA BASE DELLA POPOLAZIONE]]+Tabella2026[[#This Row],[CONTRIBUTO SULLA BASE DEL REDDITO]]</f>
        <v>17436.161908468766</v>
      </c>
      <c r="S3114" s="3">
        <f>+Tabella2026[[#This Row],[CONTRIBUTO TOTALE]]/(PLAFOND/N_TESSERE)</f>
        <v>34.872323816937531</v>
      </c>
      <c r="T3114" s="3">
        <f>+MAX(CEILING(Tabella2026[[#This Row],[preDEF1]],1),1)</f>
        <v>35</v>
      </c>
      <c r="U3114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14" s="21">
        <f>+Tabella2026[[#This Row],[DEF - n. card]]*(PLAFOND/N_TESSERE)</f>
        <v>17000</v>
      </c>
      <c r="W3114" s="18"/>
    </row>
    <row r="3115" spans="2:23" x14ac:dyDescent="0.25">
      <c r="B3115" s="1" t="s">
        <v>6151</v>
      </c>
      <c r="C3115" s="2">
        <v>79147</v>
      </c>
      <c r="D3115" s="1" t="s">
        <v>6152</v>
      </c>
      <c r="E3115" s="1" t="s">
        <v>61</v>
      </c>
      <c r="F3115" s="1" t="s">
        <v>148</v>
      </c>
      <c r="G3115" s="1" t="s">
        <v>4778</v>
      </c>
      <c r="H3115" s="1" t="s">
        <v>15836</v>
      </c>
      <c r="I3115" s="5">
        <v>3490</v>
      </c>
      <c r="J3115" s="5">
        <v>42098023</v>
      </c>
      <c r="K3115" s="3">
        <f>+Tabella2026[[#This Row],[POP_2024]]/SUM(Tabella2026[POP_2024])</f>
        <v>5.9209278911738203E-5</v>
      </c>
      <c r="L3115" s="3">
        <f>+Tabella2026[[#This Row],[INCIDENZA POPOLAZIONE]]*(PLAFOND/2)</f>
        <v>17431.167304656545</v>
      </c>
      <c r="M3115" s="3">
        <f>+IFERROR(Tabella2026[[#This Row],[reddito_2024]]/Tabella2026[[#This Row],[POP_2024]],"")</f>
        <v>12062.470773638968</v>
      </c>
      <c r="N3115" s="3">
        <f>+IF(Tabella2026[[#This Row],[REDDITO COMPLESSIVO PROCAPITE]]&lt;media_aggr_reddito_pc,(media_aggr_reddito_pc-Tabella2026[[#This Row],[REDDITO COMPLESSIVO PROCAPITE]]),0)</f>
        <v>5762.5952889697728</v>
      </c>
      <c r="O3115" s="3">
        <f>+Tabella2026[[#This Row],[DIFFERENZA REDDITO INFERIORE ALLA MEDIA DALLA MEDIA]]*Tabella2026[[#This Row],[POP_2024]]</f>
        <v>20111457.558504507</v>
      </c>
      <c r="P3115" s="3">
        <f>+Tabella2026[[#This Row],[POPOLAZIONE PER DIFFERENZA ]]/SUM(Tabella2026[[POPOLAZIONE PER DIFFERENZA ]])</f>
        <v>1.7842525258146197E-4</v>
      </c>
      <c r="Q3115" s="3">
        <f>+Tabella2026[[#This Row],[INCIDENZA POPOLAZIONE PER DIFFERENZA]]*(PLAFOND-SUM(Tabella2026[CONTRIBUTO SULLA BASE DELLA POPOLAZIONE]))</f>
        <v>52528.260541043179</v>
      </c>
      <c r="R3115" s="3">
        <f>+Tabella2026[[#This Row],[CONTRIBUTO SULLA BASE DELLA POPOLAZIONE]]+Tabella2026[[#This Row],[CONTRIBUTO SULLA BASE DEL REDDITO]]</f>
        <v>69959.427845699727</v>
      </c>
      <c r="S3115" s="3">
        <f>+Tabella2026[[#This Row],[CONTRIBUTO TOTALE]]/(PLAFOND/N_TESSERE)</f>
        <v>139.91885569139944</v>
      </c>
      <c r="T3115" s="3">
        <f>+MAX(CEILING(Tabella2026[[#This Row],[preDEF1]],1),1)</f>
        <v>140</v>
      </c>
      <c r="U3115" s="9">
        <f xml:space="preserve"> IF(ROW(Tabella2026[[#This Row],[preDEF2]]) - ROW(Tabella2026[[#Headers],[preDEF2]])&lt;=ABS(SUM(Tabella2026[preDEF2])-N_TESSERE),Tabella2026[[#This Row],[preDEF2]]-1,Tabella2026[[#This Row],[preDEF2]])</f>
        <v>139</v>
      </c>
      <c r="V3115" s="21">
        <f>+Tabella2026[[#This Row],[DEF - n. card]]*(PLAFOND/N_TESSERE)</f>
        <v>69500</v>
      </c>
      <c r="W3115" s="18"/>
    </row>
    <row r="3116" spans="2:23" x14ac:dyDescent="0.25">
      <c r="B3116" s="1" t="s">
        <v>6113</v>
      </c>
      <c r="C3116" s="2">
        <v>76050</v>
      </c>
      <c r="D3116" s="1" t="s">
        <v>6114</v>
      </c>
      <c r="E3116" s="1" t="s">
        <v>213</v>
      </c>
      <c r="F3116" s="1" t="s">
        <v>212</v>
      </c>
      <c r="G3116" s="1" t="s">
        <v>4778</v>
      </c>
      <c r="H3116" s="1" t="s">
        <v>15836</v>
      </c>
      <c r="I3116" s="5">
        <v>3489</v>
      </c>
      <c r="J3116" s="5">
        <v>47174772</v>
      </c>
      <c r="K3116" s="3">
        <f>+Tabella2026[[#This Row],[POP_2024]]/SUM(Tabella2026[POP_2024])</f>
        <v>5.9192313502307907E-5</v>
      </c>
      <c r="L3116" s="3">
        <f>+Tabella2026[[#This Row],[INCIDENZA POPOLAZIONE]]*(PLAFOND/2)</f>
        <v>17426.172700844319</v>
      </c>
      <c r="M3116" s="3">
        <f>+IFERROR(Tabella2026[[#This Row],[reddito_2024]]/Tabella2026[[#This Row],[POP_2024]],"")</f>
        <v>13521.000859845228</v>
      </c>
      <c r="N3116" s="3">
        <f>+IF(Tabella2026[[#This Row],[REDDITO COMPLESSIVO PROCAPITE]]&lt;media_aggr_reddito_pc,(media_aggr_reddito_pc-Tabella2026[[#This Row],[REDDITO COMPLESSIVO PROCAPITE]]),0)</f>
        <v>4304.0652027635133</v>
      </c>
      <c r="O3116" s="3">
        <f>+Tabella2026[[#This Row],[DIFFERENZA REDDITO INFERIORE ALLA MEDIA DALLA MEDIA]]*Tabella2026[[#This Row],[POP_2024]]</f>
        <v>15016883.492441898</v>
      </c>
      <c r="P3116" s="3">
        <f>+Tabella2026[[#This Row],[POPOLAZIONE PER DIFFERENZA ]]/SUM(Tabella2026[[POPOLAZIONE PER DIFFERENZA ]])</f>
        <v>1.332271031242239E-4</v>
      </c>
      <c r="Q3116" s="3">
        <f>+Tabella2026[[#This Row],[INCIDENZA POPOLAZIONE PER DIFFERENZA]]*(PLAFOND-SUM(Tabella2026[CONTRIBUTO SULLA BASE DELLA POPOLAZIONE]))</f>
        <v>39221.959239444332</v>
      </c>
      <c r="R3116" s="3">
        <f>+Tabella2026[[#This Row],[CONTRIBUTO SULLA BASE DELLA POPOLAZIONE]]+Tabella2026[[#This Row],[CONTRIBUTO SULLA BASE DEL REDDITO]]</f>
        <v>56648.131940288651</v>
      </c>
      <c r="S3116" s="3">
        <f>+Tabella2026[[#This Row],[CONTRIBUTO TOTALE]]/(PLAFOND/N_TESSERE)</f>
        <v>113.2962638805773</v>
      </c>
      <c r="T3116" s="3">
        <f>+MAX(CEILING(Tabella2026[[#This Row],[preDEF1]],1),1)</f>
        <v>114</v>
      </c>
      <c r="U3116" s="9">
        <f xml:space="preserve"> IF(ROW(Tabella2026[[#This Row],[preDEF2]]) - ROW(Tabella2026[[#Headers],[preDEF2]])&lt;=ABS(SUM(Tabella2026[preDEF2])-N_TESSERE),Tabella2026[[#This Row],[preDEF2]]-1,Tabella2026[[#This Row],[preDEF2]])</f>
        <v>113</v>
      </c>
      <c r="V3116" s="21">
        <f>+Tabella2026[[#This Row],[DEF - n. card]]*(PLAFOND/N_TESSERE)</f>
        <v>56500</v>
      </c>
      <c r="W3116" s="18"/>
    </row>
    <row r="3117" spans="2:23" x14ac:dyDescent="0.25">
      <c r="B3117" s="1" t="s">
        <v>6141</v>
      </c>
      <c r="C3117" s="2">
        <v>118056</v>
      </c>
      <c r="D3117" s="1" t="s">
        <v>6142</v>
      </c>
      <c r="E3117" s="1" t="s">
        <v>76</v>
      </c>
      <c r="F3117" s="1" t="s">
        <v>75</v>
      </c>
      <c r="G3117" s="1" t="s">
        <v>4778</v>
      </c>
      <c r="H3117" s="1" t="s">
        <v>15836</v>
      </c>
      <c r="I3117" s="5">
        <v>3489</v>
      </c>
      <c r="J3117" s="5">
        <v>41945295</v>
      </c>
      <c r="K3117" s="3">
        <f>+Tabella2026[[#This Row],[POP_2024]]/SUM(Tabella2026[POP_2024])</f>
        <v>5.9192313502307907E-5</v>
      </c>
      <c r="L3117" s="3">
        <f>+Tabella2026[[#This Row],[INCIDENZA POPOLAZIONE]]*(PLAFOND/2)</f>
        <v>17426.172700844319</v>
      </c>
      <c r="M3117" s="3">
        <f>+IFERROR(Tabella2026[[#This Row],[reddito_2024]]/Tabella2026[[#This Row],[POP_2024]],"")</f>
        <v>12022.153912295787</v>
      </c>
      <c r="N3117" s="3">
        <f>+IF(Tabella2026[[#This Row],[REDDITO COMPLESSIVO PROCAPITE]]&lt;media_aggr_reddito_pc,(media_aggr_reddito_pc-Tabella2026[[#This Row],[REDDITO COMPLESSIVO PROCAPITE]]),0)</f>
        <v>5802.9121503129536</v>
      </c>
      <c r="O3117" s="3">
        <f>+Tabella2026[[#This Row],[DIFFERENZA REDDITO INFERIORE ALLA MEDIA DALLA MEDIA]]*Tabella2026[[#This Row],[POP_2024]]</f>
        <v>20246360.492441896</v>
      </c>
      <c r="P3117" s="3">
        <f>+Tabella2026[[#This Row],[POPOLAZIONE PER DIFFERENZA ]]/SUM(Tabella2026[[POPOLAZIONE PER DIFFERENZA ]])</f>
        <v>1.7962208727092884E-4</v>
      </c>
      <c r="Q3117" s="3">
        <f>+Tabella2026[[#This Row],[INCIDENZA POPOLAZIONE PER DIFFERENZA]]*(PLAFOND-SUM(Tabella2026[CONTRIBUTO SULLA BASE DELLA POPOLAZIONE]))</f>
        <v>52880.607775996214</v>
      </c>
      <c r="R3117" s="3">
        <f>+Tabella2026[[#This Row],[CONTRIBUTO SULLA BASE DELLA POPOLAZIONE]]+Tabella2026[[#This Row],[CONTRIBUTO SULLA BASE DEL REDDITO]]</f>
        <v>70306.780476840533</v>
      </c>
      <c r="S3117" s="3">
        <f>+Tabella2026[[#This Row],[CONTRIBUTO TOTALE]]/(PLAFOND/N_TESSERE)</f>
        <v>140.61356095368106</v>
      </c>
      <c r="T3117" s="3">
        <f>+MAX(CEILING(Tabella2026[[#This Row],[preDEF1]],1),1)</f>
        <v>141</v>
      </c>
      <c r="U3117" s="9">
        <f xml:space="preserve"> IF(ROW(Tabella2026[[#This Row],[preDEF2]]) - ROW(Tabella2026[[#Headers],[preDEF2]])&lt;=ABS(SUM(Tabella2026[preDEF2])-N_TESSERE),Tabella2026[[#This Row],[preDEF2]]-1,Tabella2026[[#This Row],[preDEF2]])</f>
        <v>140</v>
      </c>
      <c r="V3117" s="21">
        <f>+Tabella2026[[#This Row],[DEF - n. card]]*(PLAFOND/N_TESSERE)</f>
        <v>70000</v>
      </c>
      <c r="W3117" s="18"/>
    </row>
    <row r="3118" spans="2:23" x14ac:dyDescent="0.25">
      <c r="B3118" s="1" t="s">
        <v>6315</v>
      </c>
      <c r="C3118" s="2">
        <v>18023</v>
      </c>
      <c r="D3118" s="1" t="s">
        <v>6316</v>
      </c>
      <c r="E3118" s="1" t="s">
        <v>12</v>
      </c>
      <c r="F3118" s="1" t="s">
        <v>195</v>
      </c>
      <c r="G3118" s="1" t="s">
        <v>4778</v>
      </c>
      <c r="H3118" s="1" t="s">
        <v>15835</v>
      </c>
      <c r="I3118" s="5">
        <v>3486</v>
      </c>
      <c r="J3118" s="5">
        <v>63481807</v>
      </c>
      <c r="K3118" s="3">
        <f>+Tabella2026[[#This Row],[POP_2024]]/SUM(Tabella2026[POP_2024])</f>
        <v>5.9141417274017011E-5</v>
      </c>
      <c r="L3118" s="3">
        <f>+Tabella2026[[#This Row],[INCIDENZA POPOLAZIONE]]*(PLAFOND/2)</f>
        <v>17411.188889407651</v>
      </c>
      <c r="M3118" s="3">
        <f>+IFERROR(Tabella2026[[#This Row],[reddito_2024]]/Tabella2026[[#This Row],[POP_2024]],"")</f>
        <v>18210.501147446932</v>
      </c>
      <c r="N3118" s="3">
        <f>+IF(Tabella2026[[#This Row],[REDDITO COMPLESSIVO PROCAPITE]]&lt;media_aggr_reddito_pc,(media_aggr_reddito_pc-Tabella2026[[#This Row],[REDDITO COMPLESSIVO PROCAPITE]]),0)</f>
        <v>0</v>
      </c>
      <c r="O3118" s="3">
        <f>+Tabella2026[[#This Row],[DIFFERENZA REDDITO INFERIORE ALLA MEDIA DALLA MEDIA]]*Tabella2026[[#This Row],[POP_2024]]</f>
        <v>0</v>
      </c>
      <c r="P3118" s="3">
        <f>+Tabella2026[[#This Row],[POPOLAZIONE PER DIFFERENZA ]]/SUM(Tabella2026[[POPOLAZIONE PER DIFFERENZA ]])</f>
        <v>0</v>
      </c>
      <c r="Q3118" s="3">
        <f>+Tabella2026[[#This Row],[INCIDENZA POPOLAZIONE PER DIFFERENZA]]*(PLAFOND-SUM(Tabella2026[CONTRIBUTO SULLA BASE DELLA POPOLAZIONE]))</f>
        <v>0</v>
      </c>
      <c r="R3118" s="3">
        <f>+Tabella2026[[#This Row],[CONTRIBUTO SULLA BASE DELLA POPOLAZIONE]]+Tabella2026[[#This Row],[CONTRIBUTO SULLA BASE DEL REDDITO]]</f>
        <v>17411.188889407651</v>
      </c>
      <c r="S3118" s="3">
        <f>+Tabella2026[[#This Row],[CONTRIBUTO TOTALE]]/(PLAFOND/N_TESSERE)</f>
        <v>34.822377778815301</v>
      </c>
      <c r="T3118" s="3">
        <f>+MAX(CEILING(Tabella2026[[#This Row],[preDEF1]],1),1)</f>
        <v>35</v>
      </c>
      <c r="U3118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18" s="21">
        <f>+Tabella2026[[#This Row],[DEF - n. card]]*(PLAFOND/N_TESSERE)</f>
        <v>17000</v>
      </c>
      <c r="W3118" s="18"/>
    </row>
    <row r="3119" spans="2:23" x14ac:dyDescent="0.25">
      <c r="B3119" s="1" t="s">
        <v>6389</v>
      </c>
      <c r="C3119" s="2">
        <v>40037</v>
      </c>
      <c r="D3119" s="1" t="s">
        <v>6390</v>
      </c>
      <c r="E3119" s="1" t="s">
        <v>27</v>
      </c>
      <c r="F3119" s="1" t="s">
        <v>104</v>
      </c>
      <c r="G3119" s="1" t="s">
        <v>4778</v>
      </c>
      <c r="H3119" s="1" t="s">
        <v>15835</v>
      </c>
      <c r="I3119" s="5">
        <v>3485</v>
      </c>
      <c r="J3119" s="5">
        <v>65137249</v>
      </c>
      <c r="K3119" s="3">
        <f>+Tabella2026[[#This Row],[POP_2024]]/SUM(Tabella2026[POP_2024])</f>
        <v>5.9124451864586715E-5</v>
      </c>
      <c r="L3119" s="3">
        <f>+Tabella2026[[#This Row],[INCIDENZA POPOLAZIONE]]*(PLAFOND/2)</f>
        <v>17406.194285595429</v>
      </c>
      <c r="M3119" s="3">
        <f>+IFERROR(Tabella2026[[#This Row],[reddito_2024]]/Tabella2026[[#This Row],[POP_2024]],"")</f>
        <v>18690.745767575321</v>
      </c>
      <c r="N3119" s="3">
        <f>+IF(Tabella2026[[#This Row],[REDDITO COMPLESSIVO PROCAPITE]]&lt;media_aggr_reddito_pc,(media_aggr_reddito_pc-Tabella2026[[#This Row],[REDDITO COMPLESSIVO PROCAPITE]]),0)</f>
        <v>0</v>
      </c>
      <c r="O3119" s="3">
        <f>+Tabella2026[[#This Row],[DIFFERENZA REDDITO INFERIORE ALLA MEDIA DALLA MEDIA]]*Tabella2026[[#This Row],[POP_2024]]</f>
        <v>0</v>
      </c>
      <c r="P3119" s="3">
        <f>+Tabella2026[[#This Row],[POPOLAZIONE PER DIFFERENZA ]]/SUM(Tabella2026[[POPOLAZIONE PER DIFFERENZA ]])</f>
        <v>0</v>
      </c>
      <c r="Q3119" s="3">
        <f>+Tabella2026[[#This Row],[INCIDENZA POPOLAZIONE PER DIFFERENZA]]*(PLAFOND-SUM(Tabella2026[CONTRIBUTO SULLA BASE DELLA POPOLAZIONE]))</f>
        <v>0</v>
      </c>
      <c r="R3119" s="3">
        <f>+Tabella2026[[#This Row],[CONTRIBUTO SULLA BASE DELLA POPOLAZIONE]]+Tabella2026[[#This Row],[CONTRIBUTO SULLA BASE DEL REDDITO]]</f>
        <v>17406.194285595429</v>
      </c>
      <c r="S3119" s="3">
        <f>+Tabella2026[[#This Row],[CONTRIBUTO TOTALE]]/(PLAFOND/N_TESSERE)</f>
        <v>34.812388571190858</v>
      </c>
      <c r="T3119" s="3">
        <f>+MAX(CEILING(Tabella2026[[#This Row],[preDEF1]],1),1)</f>
        <v>35</v>
      </c>
      <c r="U3119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19" s="21">
        <f>+Tabella2026[[#This Row],[DEF - n. card]]*(PLAFOND/N_TESSERE)</f>
        <v>17000</v>
      </c>
      <c r="W3119" s="18"/>
    </row>
    <row r="3120" spans="2:23" x14ac:dyDescent="0.25">
      <c r="B3120" s="1" t="s">
        <v>6357</v>
      </c>
      <c r="C3120" s="2">
        <v>24043</v>
      </c>
      <c r="D3120" s="1" t="s">
        <v>6358</v>
      </c>
      <c r="E3120" s="1" t="s">
        <v>38</v>
      </c>
      <c r="F3120" s="1" t="s">
        <v>106</v>
      </c>
      <c r="G3120" s="1" t="s">
        <v>4778</v>
      </c>
      <c r="H3120" s="1" t="s">
        <v>15835</v>
      </c>
      <c r="I3120" s="5">
        <v>3484</v>
      </c>
      <c r="J3120" s="5">
        <v>67790285</v>
      </c>
      <c r="K3120" s="3">
        <f>+Tabella2026[[#This Row],[POP_2024]]/SUM(Tabella2026[POP_2024])</f>
        <v>5.9107486455156418E-5</v>
      </c>
      <c r="L3120" s="3">
        <f>+Tabella2026[[#This Row],[INCIDENZA POPOLAZIONE]]*(PLAFOND/2)</f>
        <v>17401.199681783208</v>
      </c>
      <c r="M3120" s="3">
        <f>+IFERROR(Tabella2026[[#This Row],[reddito_2024]]/Tabella2026[[#This Row],[POP_2024]],"")</f>
        <v>19457.601894374282</v>
      </c>
      <c r="N3120" s="3">
        <f>+IF(Tabella2026[[#This Row],[REDDITO COMPLESSIVO PROCAPITE]]&lt;media_aggr_reddito_pc,(media_aggr_reddito_pc-Tabella2026[[#This Row],[REDDITO COMPLESSIVO PROCAPITE]]),0)</f>
        <v>0</v>
      </c>
      <c r="O3120" s="3">
        <f>+Tabella2026[[#This Row],[DIFFERENZA REDDITO INFERIORE ALLA MEDIA DALLA MEDIA]]*Tabella2026[[#This Row],[POP_2024]]</f>
        <v>0</v>
      </c>
      <c r="P3120" s="3">
        <f>+Tabella2026[[#This Row],[POPOLAZIONE PER DIFFERENZA ]]/SUM(Tabella2026[[POPOLAZIONE PER DIFFERENZA ]])</f>
        <v>0</v>
      </c>
      <c r="Q3120" s="3">
        <f>+Tabella2026[[#This Row],[INCIDENZA POPOLAZIONE PER DIFFERENZA]]*(PLAFOND-SUM(Tabella2026[CONTRIBUTO SULLA BASE DELLA POPOLAZIONE]))</f>
        <v>0</v>
      </c>
      <c r="R3120" s="3">
        <f>+Tabella2026[[#This Row],[CONTRIBUTO SULLA BASE DELLA POPOLAZIONE]]+Tabella2026[[#This Row],[CONTRIBUTO SULLA BASE DEL REDDITO]]</f>
        <v>17401.199681783208</v>
      </c>
      <c r="S3120" s="3">
        <f>+Tabella2026[[#This Row],[CONTRIBUTO TOTALE]]/(PLAFOND/N_TESSERE)</f>
        <v>34.802399363566416</v>
      </c>
      <c r="T3120" s="3">
        <f>+MAX(CEILING(Tabella2026[[#This Row],[preDEF1]],1),1)</f>
        <v>35</v>
      </c>
      <c r="U3120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20" s="21">
        <f>+Tabella2026[[#This Row],[DEF - n. card]]*(PLAFOND/N_TESSERE)</f>
        <v>17000</v>
      </c>
      <c r="W3120" s="18"/>
    </row>
    <row r="3121" spans="2:23" x14ac:dyDescent="0.25">
      <c r="B3121" s="1" t="s">
        <v>6273</v>
      </c>
      <c r="C3121" s="2">
        <v>17099</v>
      </c>
      <c r="D3121" s="1" t="s">
        <v>6274</v>
      </c>
      <c r="E3121" s="1" t="s">
        <v>12</v>
      </c>
      <c r="F3121" s="1" t="s">
        <v>50</v>
      </c>
      <c r="G3121" s="1" t="s">
        <v>4778</v>
      </c>
      <c r="H3121" s="1" t="s">
        <v>15835</v>
      </c>
      <c r="I3121" s="5">
        <v>3484</v>
      </c>
      <c r="J3121" s="5">
        <v>61921983</v>
      </c>
      <c r="K3121" s="3">
        <f>+Tabella2026[[#This Row],[POP_2024]]/SUM(Tabella2026[POP_2024])</f>
        <v>5.9107486455156418E-5</v>
      </c>
      <c r="L3121" s="3">
        <f>+Tabella2026[[#This Row],[INCIDENZA POPOLAZIONE]]*(PLAFOND/2)</f>
        <v>17401.199681783208</v>
      </c>
      <c r="M3121" s="3">
        <f>+IFERROR(Tabella2026[[#This Row],[reddito_2024]]/Tabella2026[[#This Row],[POP_2024]],"")</f>
        <v>17773.24425947187</v>
      </c>
      <c r="N3121" s="3">
        <f>+IF(Tabella2026[[#This Row],[REDDITO COMPLESSIVO PROCAPITE]]&lt;media_aggr_reddito_pc,(media_aggr_reddito_pc-Tabella2026[[#This Row],[REDDITO COMPLESSIVO PROCAPITE]]),0)</f>
        <v>51.821803136870585</v>
      </c>
      <c r="O3121" s="3">
        <f>+Tabella2026[[#This Row],[DIFFERENZA REDDITO INFERIORE ALLA MEDIA DALLA MEDIA]]*Tabella2026[[#This Row],[POP_2024]]</f>
        <v>180547.1621288571</v>
      </c>
      <c r="P3121" s="3">
        <f>+Tabella2026[[#This Row],[POPOLAZIONE PER DIFFERENZA ]]/SUM(Tabella2026[[POPOLAZIONE PER DIFFERENZA ]])</f>
        <v>1.6017821141006821E-6</v>
      </c>
      <c r="Q3121" s="3">
        <f>+Tabella2026[[#This Row],[INCIDENZA POPOLAZIONE PER DIFFERENZA]]*(PLAFOND-SUM(Tabella2026[CONTRIBUTO SULLA BASE DELLA POPOLAZIONE]))</f>
        <v>471.56345305465715</v>
      </c>
      <c r="R3121" s="3">
        <f>+Tabella2026[[#This Row],[CONTRIBUTO SULLA BASE DELLA POPOLAZIONE]]+Tabella2026[[#This Row],[CONTRIBUTO SULLA BASE DEL REDDITO]]</f>
        <v>17872.763134837864</v>
      </c>
      <c r="S3121" s="3">
        <f>+Tabella2026[[#This Row],[CONTRIBUTO TOTALE]]/(PLAFOND/N_TESSERE)</f>
        <v>35.745526269675729</v>
      </c>
      <c r="T3121" s="3">
        <f>+MAX(CEILING(Tabella2026[[#This Row],[preDEF1]],1),1)</f>
        <v>36</v>
      </c>
      <c r="U3121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121" s="21">
        <f>+Tabella2026[[#This Row],[DEF - n. card]]*(PLAFOND/N_TESSERE)</f>
        <v>17500</v>
      </c>
      <c r="W3121" s="18"/>
    </row>
    <row r="3122" spans="2:23" x14ac:dyDescent="0.25">
      <c r="B3122" s="1" t="s">
        <v>6257</v>
      </c>
      <c r="C3122" s="2">
        <v>24024</v>
      </c>
      <c r="D3122" s="1" t="s">
        <v>6258</v>
      </c>
      <c r="E3122" s="1" t="s">
        <v>38</v>
      </c>
      <c r="F3122" s="1" t="s">
        <v>106</v>
      </c>
      <c r="G3122" s="1" t="s">
        <v>4778</v>
      </c>
      <c r="H3122" s="1" t="s">
        <v>15835</v>
      </c>
      <c r="I3122" s="5">
        <v>3478</v>
      </c>
      <c r="J3122" s="5">
        <v>72635565</v>
      </c>
      <c r="K3122" s="3">
        <f>+Tabella2026[[#This Row],[POP_2024]]/SUM(Tabella2026[POP_2024])</f>
        <v>5.9005693998574633E-5</v>
      </c>
      <c r="L3122" s="3">
        <f>+Tabella2026[[#This Row],[INCIDENZA POPOLAZIONE]]*(PLAFOND/2)</f>
        <v>17371.232058909874</v>
      </c>
      <c r="M3122" s="3">
        <f>+IFERROR(Tabella2026[[#This Row],[reddito_2024]]/Tabella2026[[#This Row],[POP_2024]],"")</f>
        <v>20884.291259344453</v>
      </c>
      <c r="N3122" s="3">
        <f>+IF(Tabella2026[[#This Row],[REDDITO COMPLESSIVO PROCAPITE]]&lt;media_aggr_reddito_pc,(media_aggr_reddito_pc-Tabella2026[[#This Row],[REDDITO COMPLESSIVO PROCAPITE]]),0)</f>
        <v>0</v>
      </c>
      <c r="O3122" s="3">
        <f>+Tabella2026[[#This Row],[DIFFERENZA REDDITO INFERIORE ALLA MEDIA DALLA MEDIA]]*Tabella2026[[#This Row],[POP_2024]]</f>
        <v>0</v>
      </c>
      <c r="P3122" s="3">
        <f>+Tabella2026[[#This Row],[POPOLAZIONE PER DIFFERENZA ]]/SUM(Tabella2026[[POPOLAZIONE PER DIFFERENZA ]])</f>
        <v>0</v>
      </c>
      <c r="Q3122" s="3">
        <f>+Tabella2026[[#This Row],[INCIDENZA POPOLAZIONE PER DIFFERENZA]]*(PLAFOND-SUM(Tabella2026[CONTRIBUTO SULLA BASE DELLA POPOLAZIONE]))</f>
        <v>0</v>
      </c>
      <c r="R3122" s="3">
        <f>+Tabella2026[[#This Row],[CONTRIBUTO SULLA BASE DELLA POPOLAZIONE]]+Tabella2026[[#This Row],[CONTRIBUTO SULLA BASE DEL REDDITO]]</f>
        <v>17371.232058909874</v>
      </c>
      <c r="S3122" s="3">
        <f>+Tabella2026[[#This Row],[CONTRIBUTO TOTALE]]/(PLAFOND/N_TESSERE)</f>
        <v>34.74246411781975</v>
      </c>
      <c r="T3122" s="3">
        <f>+MAX(CEILING(Tabella2026[[#This Row],[preDEF1]],1),1)</f>
        <v>35</v>
      </c>
      <c r="U3122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22" s="21">
        <f>+Tabella2026[[#This Row],[DEF - n. card]]*(PLAFOND/N_TESSERE)</f>
        <v>17000</v>
      </c>
      <c r="W3122" s="18"/>
    </row>
    <row r="3123" spans="2:23" x14ac:dyDescent="0.25">
      <c r="B3123" s="1" t="s">
        <v>6147</v>
      </c>
      <c r="C3123" s="2">
        <v>73017</v>
      </c>
      <c r="D3123" s="1" t="s">
        <v>6148</v>
      </c>
      <c r="E3123" s="1" t="s">
        <v>33</v>
      </c>
      <c r="F3123" s="1" t="s">
        <v>56</v>
      </c>
      <c r="G3123" s="1" t="s">
        <v>4778</v>
      </c>
      <c r="H3123" s="1" t="s">
        <v>15836</v>
      </c>
      <c r="I3123" s="5">
        <v>3478</v>
      </c>
      <c r="J3123" s="5">
        <v>45420861</v>
      </c>
      <c r="K3123" s="3">
        <f>+Tabella2026[[#This Row],[POP_2024]]/SUM(Tabella2026[POP_2024])</f>
        <v>5.9005693998574633E-5</v>
      </c>
      <c r="L3123" s="3">
        <f>+Tabella2026[[#This Row],[INCIDENZA POPOLAZIONE]]*(PLAFOND/2)</f>
        <v>17371.232058909874</v>
      </c>
      <c r="M3123" s="3">
        <f>+IFERROR(Tabella2026[[#This Row],[reddito_2024]]/Tabella2026[[#This Row],[POP_2024]],"")</f>
        <v>13059.476998274871</v>
      </c>
      <c r="N3123" s="3">
        <f>+IF(Tabella2026[[#This Row],[REDDITO COMPLESSIVO PROCAPITE]]&lt;media_aggr_reddito_pc,(media_aggr_reddito_pc-Tabella2026[[#This Row],[REDDITO COMPLESSIVO PROCAPITE]]),0)</f>
        <v>4765.5890643338698</v>
      </c>
      <c r="O3123" s="3">
        <f>+Tabella2026[[#This Row],[DIFFERENZA REDDITO INFERIORE ALLA MEDIA DALLA MEDIA]]*Tabella2026[[#This Row],[POP_2024]]</f>
        <v>16574718.765753198</v>
      </c>
      <c r="P3123" s="3">
        <f>+Tabella2026[[#This Row],[POPOLAZIONE PER DIFFERENZA ]]/SUM(Tabella2026[[POPOLAZIONE PER DIFFERENZA ]])</f>
        <v>1.4704793889966676E-4</v>
      </c>
      <c r="Q3123" s="3">
        <f>+Tabella2026[[#This Row],[INCIDENZA POPOLAZIONE PER DIFFERENZA]]*(PLAFOND-SUM(Tabella2026[CONTRIBUTO SULLA BASE DELLA POPOLAZIONE]))</f>
        <v>43290.802926107892</v>
      </c>
      <c r="R3123" s="3">
        <f>+Tabella2026[[#This Row],[CONTRIBUTO SULLA BASE DELLA POPOLAZIONE]]+Tabella2026[[#This Row],[CONTRIBUTO SULLA BASE DEL REDDITO]]</f>
        <v>60662.034985017766</v>
      </c>
      <c r="S3123" s="3">
        <f>+Tabella2026[[#This Row],[CONTRIBUTO TOTALE]]/(PLAFOND/N_TESSERE)</f>
        <v>121.32406997003554</v>
      </c>
      <c r="T3123" s="3">
        <f>+MAX(CEILING(Tabella2026[[#This Row],[preDEF1]],1),1)</f>
        <v>122</v>
      </c>
      <c r="U3123" s="9">
        <f xml:space="preserve"> IF(ROW(Tabella2026[[#This Row],[preDEF2]]) - ROW(Tabella2026[[#Headers],[preDEF2]])&lt;=ABS(SUM(Tabella2026[preDEF2])-N_TESSERE),Tabella2026[[#This Row],[preDEF2]]-1,Tabella2026[[#This Row],[preDEF2]])</f>
        <v>121</v>
      </c>
      <c r="V3123" s="21">
        <f>+Tabella2026[[#This Row],[DEF - n. card]]*(PLAFOND/N_TESSERE)</f>
        <v>60500</v>
      </c>
      <c r="W3123" s="18"/>
    </row>
    <row r="3124" spans="2:23" x14ac:dyDescent="0.25">
      <c r="B3124" s="1" t="s">
        <v>6303</v>
      </c>
      <c r="C3124" s="2">
        <v>51022</v>
      </c>
      <c r="D3124" s="1" t="s">
        <v>6304</v>
      </c>
      <c r="E3124" s="1" t="s">
        <v>30</v>
      </c>
      <c r="F3124" s="1" t="s">
        <v>125</v>
      </c>
      <c r="G3124" s="1" t="s">
        <v>4778</v>
      </c>
      <c r="H3124" s="1" t="s">
        <v>15834</v>
      </c>
      <c r="I3124" s="5">
        <v>3472</v>
      </c>
      <c r="J3124" s="5">
        <v>62155142</v>
      </c>
      <c r="K3124" s="3">
        <f>+Tabella2026[[#This Row],[POP_2024]]/SUM(Tabella2026[POP_2024])</f>
        <v>5.8903901541992849E-5</v>
      </c>
      <c r="L3124" s="3">
        <f>+Tabella2026[[#This Row],[INCIDENZA POPOLAZIONE]]*(PLAFOND/2)</f>
        <v>17341.264436036538</v>
      </c>
      <c r="M3124" s="3">
        <f>+IFERROR(Tabella2026[[#This Row],[reddito_2024]]/Tabella2026[[#This Row],[POP_2024]],"")</f>
        <v>17901.826612903227</v>
      </c>
      <c r="N3124" s="3">
        <f>+IF(Tabella2026[[#This Row],[REDDITO COMPLESSIVO PROCAPITE]]&lt;media_aggr_reddito_pc,(media_aggr_reddito_pc-Tabella2026[[#This Row],[REDDITO COMPLESSIVO PROCAPITE]]),0)</f>
        <v>0</v>
      </c>
      <c r="O3124" s="3">
        <f>+Tabella2026[[#This Row],[DIFFERENZA REDDITO INFERIORE ALLA MEDIA DALLA MEDIA]]*Tabella2026[[#This Row],[POP_2024]]</f>
        <v>0</v>
      </c>
      <c r="P3124" s="3">
        <f>+Tabella2026[[#This Row],[POPOLAZIONE PER DIFFERENZA ]]/SUM(Tabella2026[[POPOLAZIONE PER DIFFERENZA ]])</f>
        <v>0</v>
      </c>
      <c r="Q3124" s="3">
        <f>+Tabella2026[[#This Row],[INCIDENZA POPOLAZIONE PER DIFFERENZA]]*(PLAFOND-SUM(Tabella2026[CONTRIBUTO SULLA BASE DELLA POPOLAZIONE]))</f>
        <v>0</v>
      </c>
      <c r="R3124" s="3">
        <f>+Tabella2026[[#This Row],[CONTRIBUTO SULLA BASE DELLA POPOLAZIONE]]+Tabella2026[[#This Row],[CONTRIBUTO SULLA BASE DEL REDDITO]]</f>
        <v>17341.264436036538</v>
      </c>
      <c r="S3124" s="3">
        <f>+Tabella2026[[#This Row],[CONTRIBUTO TOTALE]]/(PLAFOND/N_TESSERE)</f>
        <v>34.682528872073078</v>
      </c>
      <c r="T3124" s="3">
        <f>+MAX(CEILING(Tabella2026[[#This Row],[preDEF1]],1),1)</f>
        <v>35</v>
      </c>
      <c r="U3124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24" s="21">
        <f>+Tabella2026[[#This Row],[DEF - n. card]]*(PLAFOND/N_TESSERE)</f>
        <v>17000</v>
      </c>
      <c r="W3124" s="18"/>
    </row>
    <row r="3125" spans="2:23" x14ac:dyDescent="0.25">
      <c r="B3125" s="1" t="s">
        <v>6349</v>
      </c>
      <c r="C3125" s="2">
        <v>19081</v>
      </c>
      <c r="D3125" s="1" t="s">
        <v>6350</v>
      </c>
      <c r="E3125" s="1" t="s">
        <v>12</v>
      </c>
      <c r="F3125" s="1" t="s">
        <v>193</v>
      </c>
      <c r="G3125" s="1" t="s">
        <v>4778</v>
      </c>
      <c r="H3125" s="1" t="s">
        <v>15835</v>
      </c>
      <c r="I3125" s="5">
        <v>3472</v>
      </c>
      <c r="J3125" s="5">
        <v>75618957</v>
      </c>
      <c r="K3125" s="3">
        <f>+Tabella2026[[#This Row],[POP_2024]]/SUM(Tabella2026[POP_2024])</f>
        <v>5.8903901541992849E-5</v>
      </c>
      <c r="L3125" s="3">
        <f>+Tabella2026[[#This Row],[INCIDENZA POPOLAZIONE]]*(PLAFOND/2)</f>
        <v>17341.264436036538</v>
      </c>
      <c r="M3125" s="3">
        <f>+IFERROR(Tabella2026[[#This Row],[reddito_2024]]/Tabella2026[[#This Row],[POP_2024]],"")</f>
        <v>21779.653513824884</v>
      </c>
      <c r="N3125" s="3">
        <f>+IF(Tabella2026[[#This Row],[REDDITO COMPLESSIVO PROCAPITE]]&lt;media_aggr_reddito_pc,(media_aggr_reddito_pc-Tabella2026[[#This Row],[REDDITO COMPLESSIVO PROCAPITE]]),0)</f>
        <v>0</v>
      </c>
      <c r="O3125" s="3">
        <f>+Tabella2026[[#This Row],[DIFFERENZA REDDITO INFERIORE ALLA MEDIA DALLA MEDIA]]*Tabella2026[[#This Row],[POP_2024]]</f>
        <v>0</v>
      </c>
      <c r="P3125" s="3">
        <f>+Tabella2026[[#This Row],[POPOLAZIONE PER DIFFERENZA ]]/SUM(Tabella2026[[POPOLAZIONE PER DIFFERENZA ]])</f>
        <v>0</v>
      </c>
      <c r="Q3125" s="3">
        <f>+Tabella2026[[#This Row],[INCIDENZA POPOLAZIONE PER DIFFERENZA]]*(PLAFOND-SUM(Tabella2026[CONTRIBUTO SULLA BASE DELLA POPOLAZIONE]))</f>
        <v>0</v>
      </c>
      <c r="R3125" s="3">
        <f>+Tabella2026[[#This Row],[CONTRIBUTO SULLA BASE DELLA POPOLAZIONE]]+Tabella2026[[#This Row],[CONTRIBUTO SULLA BASE DEL REDDITO]]</f>
        <v>17341.264436036538</v>
      </c>
      <c r="S3125" s="3">
        <f>+Tabella2026[[#This Row],[CONTRIBUTO TOTALE]]/(PLAFOND/N_TESSERE)</f>
        <v>34.682528872073078</v>
      </c>
      <c r="T3125" s="3">
        <f>+MAX(CEILING(Tabella2026[[#This Row],[preDEF1]],1),1)</f>
        <v>35</v>
      </c>
      <c r="U3125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25" s="21">
        <f>+Tabella2026[[#This Row],[DEF - n. card]]*(PLAFOND/N_TESSERE)</f>
        <v>17000</v>
      </c>
      <c r="W3125" s="18"/>
    </row>
    <row r="3126" spans="2:23" x14ac:dyDescent="0.25">
      <c r="B3126" s="1" t="s">
        <v>6207</v>
      </c>
      <c r="C3126" s="2">
        <v>64011</v>
      </c>
      <c r="D3126" s="1" t="s">
        <v>6208</v>
      </c>
      <c r="E3126" s="1" t="s">
        <v>15</v>
      </c>
      <c r="F3126" s="1" t="s">
        <v>290</v>
      </c>
      <c r="G3126" s="1" t="s">
        <v>4778</v>
      </c>
      <c r="H3126" s="1" t="s">
        <v>15836</v>
      </c>
      <c r="I3126" s="5">
        <v>3470</v>
      </c>
      <c r="J3126" s="5">
        <v>45884457</v>
      </c>
      <c r="K3126" s="3">
        <f>+Tabella2026[[#This Row],[POP_2024]]/SUM(Tabella2026[POP_2024])</f>
        <v>5.8869970723132256E-5</v>
      </c>
      <c r="L3126" s="3">
        <f>+Tabella2026[[#This Row],[INCIDENZA POPOLAZIONE]]*(PLAFOND/2)</f>
        <v>17331.275228412094</v>
      </c>
      <c r="M3126" s="3">
        <f>+IFERROR(Tabella2026[[#This Row],[reddito_2024]]/Tabella2026[[#This Row],[POP_2024]],"")</f>
        <v>13223.186455331412</v>
      </c>
      <c r="N3126" s="3">
        <f>+IF(Tabella2026[[#This Row],[REDDITO COMPLESSIVO PROCAPITE]]&lt;media_aggr_reddito_pc,(media_aggr_reddito_pc-Tabella2026[[#This Row],[REDDITO COMPLESSIVO PROCAPITE]]),0)</f>
        <v>4601.8796072773293</v>
      </c>
      <c r="O3126" s="3">
        <f>+Tabella2026[[#This Row],[DIFFERENZA REDDITO INFERIORE ALLA MEDIA DALLA MEDIA]]*Tabella2026[[#This Row],[POP_2024]]</f>
        <v>15968522.237252332</v>
      </c>
      <c r="P3126" s="3">
        <f>+Tabella2026[[#This Row],[POPOLAZIONE PER DIFFERENZA ]]/SUM(Tabella2026[[POPOLAZIONE PER DIFFERENZA ]])</f>
        <v>1.4166987177563402E-4</v>
      </c>
      <c r="Q3126" s="3">
        <f>+Tabella2026[[#This Row],[INCIDENZA POPOLAZIONE PER DIFFERENZA]]*(PLAFOND-SUM(Tabella2026[CONTRIBUTO SULLA BASE DELLA POPOLAZIONE]))</f>
        <v>41707.503998342996</v>
      </c>
      <c r="R3126" s="3">
        <f>+Tabella2026[[#This Row],[CONTRIBUTO SULLA BASE DELLA POPOLAZIONE]]+Tabella2026[[#This Row],[CONTRIBUTO SULLA BASE DEL REDDITO]]</f>
        <v>59038.77922675509</v>
      </c>
      <c r="S3126" s="3">
        <f>+Tabella2026[[#This Row],[CONTRIBUTO TOTALE]]/(PLAFOND/N_TESSERE)</f>
        <v>118.07755845351018</v>
      </c>
      <c r="T3126" s="3">
        <f>+MAX(CEILING(Tabella2026[[#This Row],[preDEF1]],1),1)</f>
        <v>119</v>
      </c>
      <c r="U3126" s="9">
        <f xml:space="preserve"> IF(ROW(Tabella2026[[#This Row],[preDEF2]]) - ROW(Tabella2026[[#Headers],[preDEF2]])&lt;=ABS(SUM(Tabella2026[preDEF2])-N_TESSERE),Tabella2026[[#This Row],[preDEF2]]-1,Tabella2026[[#This Row],[preDEF2]])</f>
        <v>118</v>
      </c>
      <c r="V3126" s="21">
        <f>+Tabella2026[[#This Row],[DEF - n. card]]*(PLAFOND/N_TESSERE)</f>
        <v>59000</v>
      </c>
      <c r="W3126" s="18"/>
    </row>
    <row r="3127" spans="2:23" x14ac:dyDescent="0.25">
      <c r="B3127" s="1" t="s">
        <v>6299</v>
      </c>
      <c r="C3127" s="2">
        <v>17158</v>
      </c>
      <c r="D3127" s="1" t="s">
        <v>6300</v>
      </c>
      <c r="E3127" s="1" t="s">
        <v>12</v>
      </c>
      <c r="F3127" s="1" t="s">
        <v>50</v>
      </c>
      <c r="G3127" s="1" t="s">
        <v>4778</v>
      </c>
      <c r="H3127" s="1" t="s">
        <v>15835</v>
      </c>
      <c r="I3127" s="5">
        <v>3469</v>
      </c>
      <c r="J3127" s="5">
        <v>70425903</v>
      </c>
      <c r="K3127" s="3">
        <f>+Tabella2026[[#This Row],[POP_2024]]/SUM(Tabella2026[POP_2024])</f>
        <v>5.885300531370196E-5</v>
      </c>
      <c r="L3127" s="3">
        <f>+Tabella2026[[#This Row],[INCIDENZA POPOLAZIONE]]*(PLAFOND/2)</f>
        <v>17326.280624599873</v>
      </c>
      <c r="M3127" s="3">
        <f>+IFERROR(Tabella2026[[#This Row],[reddito_2024]]/Tabella2026[[#This Row],[POP_2024]],"")</f>
        <v>20301.499855866245</v>
      </c>
      <c r="N3127" s="3">
        <f>+IF(Tabella2026[[#This Row],[REDDITO COMPLESSIVO PROCAPITE]]&lt;media_aggr_reddito_pc,(media_aggr_reddito_pc-Tabella2026[[#This Row],[REDDITO COMPLESSIVO PROCAPITE]]),0)</f>
        <v>0</v>
      </c>
      <c r="O3127" s="3">
        <f>+Tabella2026[[#This Row],[DIFFERENZA REDDITO INFERIORE ALLA MEDIA DALLA MEDIA]]*Tabella2026[[#This Row],[POP_2024]]</f>
        <v>0</v>
      </c>
      <c r="P3127" s="3">
        <f>+Tabella2026[[#This Row],[POPOLAZIONE PER DIFFERENZA ]]/SUM(Tabella2026[[POPOLAZIONE PER DIFFERENZA ]])</f>
        <v>0</v>
      </c>
      <c r="Q3127" s="3">
        <f>+Tabella2026[[#This Row],[INCIDENZA POPOLAZIONE PER DIFFERENZA]]*(PLAFOND-SUM(Tabella2026[CONTRIBUTO SULLA BASE DELLA POPOLAZIONE]))</f>
        <v>0</v>
      </c>
      <c r="R3127" s="3">
        <f>+Tabella2026[[#This Row],[CONTRIBUTO SULLA BASE DELLA POPOLAZIONE]]+Tabella2026[[#This Row],[CONTRIBUTO SULLA BASE DEL REDDITO]]</f>
        <v>17326.280624599873</v>
      </c>
      <c r="S3127" s="3">
        <f>+Tabella2026[[#This Row],[CONTRIBUTO TOTALE]]/(PLAFOND/N_TESSERE)</f>
        <v>34.652561249199742</v>
      </c>
      <c r="T3127" s="3">
        <f>+MAX(CEILING(Tabella2026[[#This Row],[preDEF1]],1),1)</f>
        <v>35</v>
      </c>
      <c r="U3127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27" s="21">
        <f>+Tabella2026[[#This Row],[DEF - n. card]]*(PLAFOND/N_TESSERE)</f>
        <v>17000</v>
      </c>
      <c r="W3127" s="18"/>
    </row>
    <row r="3128" spans="2:23" x14ac:dyDescent="0.25">
      <c r="B3128" s="1" t="s">
        <v>6333</v>
      </c>
      <c r="C3128" s="2">
        <v>34024</v>
      </c>
      <c r="D3128" s="1" t="s">
        <v>6334</v>
      </c>
      <c r="E3128" s="1" t="s">
        <v>27</v>
      </c>
      <c r="F3128" s="1" t="s">
        <v>52</v>
      </c>
      <c r="G3128" s="1" t="s">
        <v>4778</v>
      </c>
      <c r="H3128" s="1" t="s">
        <v>15835</v>
      </c>
      <c r="I3128" s="5">
        <v>3468</v>
      </c>
      <c r="J3128" s="5">
        <v>72221087</v>
      </c>
      <c r="K3128" s="3">
        <f>+Tabella2026[[#This Row],[POP_2024]]/SUM(Tabella2026[POP_2024])</f>
        <v>5.8836039904271657E-5</v>
      </c>
      <c r="L3128" s="3">
        <f>+Tabella2026[[#This Row],[INCIDENZA POPOLAZIONE]]*(PLAFOND/2)</f>
        <v>17321.286020787647</v>
      </c>
      <c r="M3128" s="3">
        <f>+IFERROR(Tabella2026[[#This Row],[reddito_2024]]/Tabella2026[[#This Row],[POP_2024]],"")</f>
        <v>20824.996251441753</v>
      </c>
      <c r="N3128" s="3">
        <f>+IF(Tabella2026[[#This Row],[REDDITO COMPLESSIVO PROCAPITE]]&lt;media_aggr_reddito_pc,(media_aggr_reddito_pc-Tabella2026[[#This Row],[REDDITO COMPLESSIVO PROCAPITE]]),0)</f>
        <v>0</v>
      </c>
      <c r="O3128" s="3">
        <f>+Tabella2026[[#This Row],[DIFFERENZA REDDITO INFERIORE ALLA MEDIA DALLA MEDIA]]*Tabella2026[[#This Row],[POP_2024]]</f>
        <v>0</v>
      </c>
      <c r="P3128" s="3">
        <f>+Tabella2026[[#This Row],[POPOLAZIONE PER DIFFERENZA ]]/SUM(Tabella2026[[POPOLAZIONE PER DIFFERENZA ]])</f>
        <v>0</v>
      </c>
      <c r="Q3128" s="3">
        <f>+Tabella2026[[#This Row],[INCIDENZA POPOLAZIONE PER DIFFERENZA]]*(PLAFOND-SUM(Tabella2026[CONTRIBUTO SULLA BASE DELLA POPOLAZIONE]))</f>
        <v>0</v>
      </c>
      <c r="R3128" s="3">
        <f>+Tabella2026[[#This Row],[CONTRIBUTO SULLA BASE DELLA POPOLAZIONE]]+Tabella2026[[#This Row],[CONTRIBUTO SULLA BASE DEL REDDITO]]</f>
        <v>17321.286020787647</v>
      </c>
      <c r="S3128" s="3">
        <f>+Tabella2026[[#This Row],[CONTRIBUTO TOTALE]]/(PLAFOND/N_TESSERE)</f>
        <v>34.642572041575292</v>
      </c>
      <c r="T3128" s="3">
        <f>+MAX(CEILING(Tabella2026[[#This Row],[preDEF1]],1),1)</f>
        <v>35</v>
      </c>
      <c r="U3128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28" s="21">
        <f>+Tabella2026[[#This Row],[DEF - n. card]]*(PLAFOND/N_TESSERE)</f>
        <v>17000</v>
      </c>
      <c r="W3128" s="18"/>
    </row>
    <row r="3129" spans="2:23" x14ac:dyDescent="0.25">
      <c r="B3129" s="1" t="s">
        <v>6191</v>
      </c>
      <c r="C3129" s="2">
        <v>71022</v>
      </c>
      <c r="D3129" s="1" t="s">
        <v>6192</v>
      </c>
      <c r="E3129" s="1" t="s">
        <v>33</v>
      </c>
      <c r="F3129" s="1" t="s">
        <v>78</v>
      </c>
      <c r="G3129" s="1" t="s">
        <v>4778</v>
      </c>
      <c r="H3129" s="1" t="s">
        <v>15836</v>
      </c>
      <c r="I3129" s="5">
        <v>3464</v>
      </c>
      <c r="J3129" s="5">
        <v>46643906</v>
      </c>
      <c r="K3129" s="3">
        <f>+Tabella2026[[#This Row],[POP_2024]]/SUM(Tabella2026[POP_2024])</f>
        <v>5.8768178266550471E-5</v>
      </c>
      <c r="L3129" s="3">
        <f>+Tabella2026[[#This Row],[INCIDENZA POPOLAZIONE]]*(PLAFOND/2)</f>
        <v>17301.307605538757</v>
      </c>
      <c r="M3129" s="3">
        <f>+IFERROR(Tabella2026[[#This Row],[reddito_2024]]/Tabella2026[[#This Row],[POP_2024]],"")</f>
        <v>13465.330831408775</v>
      </c>
      <c r="N3129" s="3">
        <f>+IF(Tabella2026[[#This Row],[REDDITO COMPLESSIVO PROCAPITE]]&lt;media_aggr_reddito_pc,(media_aggr_reddito_pc-Tabella2026[[#This Row],[REDDITO COMPLESSIVO PROCAPITE]]),0)</f>
        <v>4359.7352311999657</v>
      </c>
      <c r="O3129" s="3">
        <f>+Tabella2026[[#This Row],[DIFFERENZA REDDITO INFERIORE ALLA MEDIA DALLA MEDIA]]*Tabella2026[[#This Row],[POP_2024]]</f>
        <v>15102122.840876682</v>
      </c>
      <c r="P3129" s="3">
        <f>+Tabella2026[[#This Row],[POPOLAZIONE PER DIFFERENZA ]]/SUM(Tabella2026[[POPOLAZIONE PER DIFFERENZA ]])</f>
        <v>1.3398333137024302E-4</v>
      </c>
      <c r="Q3129" s="3">
        <f>+Tabella2026[[#This Row],[INCIDENZA POPOLAZIONE PER DIFFERENZA]]*(PLAFOND-SUM(Tabella2026[CONTRIBUTO SULLA BASE DELLA POPOLAZIONE]))</f>
        <v>39444.592267901178</v>
      </c>
      <c r="R3129" s="3">
        <f>+Tabella2026[[#This Row],[CONTRIBUTO SULLA BASE DELLA POPOLAZIONE]]+Tabella2026[[#This Row],[CONTRIBUTO SULLA BASE DEL REDDITO]]</f>
        <v>56745.899873439936</v>
      </c>
      <c r="S3129" s="3">
        <f>+Tabella2026[[#This Row],[CONTRIBUTO TOTALE]]/(PLAFOND/N_TESSERE)</f>
        <v>113.49179974687988</v>
      </c>
      <c r="T3129" s="3">
        <f>+MAX(CEILING(Tabella2026[[#This Row],[preDEF1]],1),1)</f>
        <v>114</v>
      </c>
      <c r="U3129" s="9">
        <f xml:space="preserve"> IF(ROW(Tabella2026[[#This Row],[preDEF2]]) - ROW(Tabella2026[[#Headers],[preDEF2]])&lt;=ABS(SUM(Tabella2026[preDEF2])-N_TESSERE),Tabella2026[[#This Row],[preDEF2]]-1,Tabella2026[[#This Row],[preDEF2]])</f>
        <v>113</v>
      </c>
      <c r="V3129" s="21">
        <f>+Tabella2026[[#This Row],[DEF - n. card]]*(PLAFOND/N_TESSERE)</f>
        <v>56500</v>
      </c>
      <c r="W3129" s="18"/>
    </row>
    <row r="3130" spans="2:23" x14ac:dyDescent="0.25">
      <c r="B3130" s="1" t="s">
        <v>6521</v>
      </c>
      <c r="C3130" s="2">
        <v>21057</v>
      </c>
      <c r="D3130" s="1" t="s">
        <v>6522</v>
      </c>
      <c r="E3130" s="1" t="s">
        <v>99</v>
      </c>
      <c r="F3130" s="1" t="s">
        <v>110</v>
      </c>
      <c r="G3130" s="1" t="s">
        <v>4778</v>
      </c>
      <c r="H3130" s="1" t="s">
        <v>15835</v>
      </c>
      <c r="I3130" s="5">
        <v>3464</v>
      </c>
      <c r="J3130" s="5">
        <v>89630718</v>
      </c>
      <c r="K3130" s="3">
        <f>+Tabella2026[[#This Row],[POP_2024]]/SUM(Tabella2026[POP_2024])</f>
        <v>5.8768178266550471E-5</v>
      </c>
      <c r="L3130" s="3">
        <f>+Tabella2026[[#This Row],[INCIDENZA POPOLAZIONE]]*(PLAFOND/2)</f>
        <v>17301.307605538757</v>
      </c>
      <c r="M3130" s="3">
        <f>+IFERROR(Tabella2026[[#This Row],[reddito_2024]]/Tabella2026[[#This Row],[POP_2024]],"")</f>
        <v>25874.918591224017</v>
      </c>
      <c r="N3130" s="3">
        <f>+IF(Tabella2026[[#This Row],[REDDITO COMPLESSIVO PROCAPITE]]&lt;media_aggr_reddito_pc,(media_aggr_reddito_pc-Tabella2026[[#This Row],[REDDITO COMPLESSIVO PROCAPITE]]),0)</f>
        <v>0</v>
      </c>
      <c r="O3130" s="3">
        <f>+Tabella2026[[#This Row],[DIFFERENZA REDDITO INFERIORE ALLA MEDIA DALLA MEDIA]]*Tabella2026[[#This Row],[POP_2024]]</f>
        <v>0</v>
      </c>
      <c r="P3130" s="3">
        <f>+Tabella2026[[#This Row],[POPOLAZIONE PER DIFFERENZA ]]/SUM(Tabella2026[[POPOLAZIONE PER DIFFERENZA ]])</f>
        <v>0</v>
      </c>
      <c r="Q3130" s="3">
        <f>+Tabella2026[[#This Row],[INCIDENZA POPOLAZIONE PER DIFFERENZA]]*(PLAFOND-SUM(Tabella2026[CONTRIBUTO SULLA BASE DELLA POPOLAZIONE]))</f>
        <v>0</v>
      </c>
      <c r="R3130" s="3">
        <f>+Tabella2026[[#This Row],[CONTRIBUTO SULLA BASE DELLA POPOLAZIONE]]+Tabella2026[[#This Row],[CONTRIBUTO SULLA BASE DEL REDDITO]]</f>
        <v>17301.307605538757</v>
      </c>
      <c r="S3130" s="3">
        <f>+Tabella2026[[#This Row],[CONTRIBUTO TOTALE]]/(PLAFOND/N_TESSERE)</f>
        <v>34.602615211077513</v>
      </c>
      <c r="T3130" s="3">
        <f>+MAX(CEILING(Tabella2026[[#This Row],[preDEF1]],1),1)</f>
        <v>35</v>
      </c>
      <c r="U3130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30" s="21">
        <f>+Tabella2026[[#This Row],[DEF - n. card]]*(PLAFOND/N_TESSERE)</f>
        <v>17000</v>
      </c>
      <c r="W3130" s="18"/>
    </row>
    <row r="3131" spans="2:23" x14ac:dyDescent="0.25">
      <c r="B3131" s="1" t="s">
        <v>6387</v>
      </c>
      <c r="C3131" s="2">
        <v>16093</v>
      </c>
      <c r="D3131" s="1" t="s">
        <v>6388</v>
      </c>
      <c r="E3131" s="1" t="s">
        <v>12</v>
      </c>
      <c r="F3131" s="1" t="s">
        <v>93</v>
      </c>
      <c r="G3131" s="1" t="s">
        <v>4778</v>
      </c>
      <c r="H3131" s="1" t="s">
        <v>15835</v>
      </c>
      <c r="I3131" s="5">
        <v>3458</v>
      </c>
      <c r="J3131" s="5">
        <v>60549594</v>
      </c>
      <c r="K3131" s="3">
        <f>+Tabella2026[[#This Row],[POP_2024]]/SUM(Tabella2026[POP_2024])</f>
        <v>5.8666385809968686E-5</v>
      </c>
      <c r="L3131" s="3">
        <f>+Tabella2026[[#This Row],[INCIDENZA POPOLAZIONE]]*(PLAFOND/2)</f>
        <v>17271.339982665424</v>
      </c>
      <c r="M3131" s="3">
        <f>+IFERROR(Tabella2026[[#This Row],[reddito_2024]]/Tabella2026[[#This Row],[POP_2024]],"")</f>
        <v>17510.004048582996</v>
      </c>
      <c r="N3131" s="3">
        <f>+IF(Tabella2026[[#This Row],[REDDITO COMPLESSIVO PROCAPITE]]&lt;media_aggr_reddito_pc,(media_aggr_reddito_pc-Tabella2026[[#This Row],[REDDITO COMPLESSIVO PROCAPITE]]),0)</f>
        <v>315.06201402574516</v>
      </c>
      <c r="O3131" s="3">
        <f>+Tabella2026[[#This Row],[DIFFERENZA REDDITO INFERIORE ALLA MEDIA DALLA MEDIA]]*Tabella2026[[#This Row],[POP_2024]]</f>
        <v>1089484.4445010268</v>
      </c>
      <c r="P3131" s="3">
        <f>+Tabella2026[[#This Row],[POPOLAZIONE PER DIFFERENZA ]]/SUM(Tabella2026[[POPOLAZIONE PER DIFFERENZA ]])</f>
        <v>9.6657110320414028E-6</v>
      </c>
      <c r="Q3131" s="3">
        <f>+Tabella2026[[#This Row],[INCIDENZA POPOLAZIONE PER DIFFERENZA]]*(PLAFOND-SUM(Tabella2026[CONTRIBUTO SULLA BASE DELLA POPOLAZIONE]))</f>
        <v>2845.5780785497263</v>
      </c>
      <c r="R3131" s="3">
        <f>+Tabella2026[[#This Row],[CONTRIBUTO SULLA BASE DELLA POPOLAZIONE]]+Tabella2026[[#This Row],[CONTRIBUTO SULLA BASE DEL REDDITO]]</f>
        <v>20116.91806121515</v>
      </c>
      <c r="S3131" s="3">
        <f>+Tabella2026[[#This Row],[CONTRIBUTO TOTALE]]/(PLAFOND/N_TESSERE)</f>
        <v>40.233836122430304</v>
      </c>
      <c r="T3131" s="3">
        <f>+MAX(CEILING(Tabella2026[[#This Row],[preDEF1]],1),1)</f>
        <v>41</v>
      </c>
      <c r="U3131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3131" s="21">
        <f>+Tabella2026[[#This Row],[DEF - n. card]]*(PLAFOND/N_TESSERE)</f>
        <v>20000</v>
      </c>
      <c r="W3131" s="18"/>
    </row>
    <row r="3132" spans="2:23" x14ac:dyDescent="0.25">
      <c r="B3132" s="1" t="s">
        <v>6205</v>
      </c>
      <c r="C3132" s="2">
        <v>1030</v>
      </c>
      <c r="D3132" s="1" t="s">
        <v>6206</v>
      </c>
      <c r="E3132" s="1" t="s">
        <v>18</v>
      </c>
      <c r="F3132" s="1" t="s">
        <v>17</v>
      </c>
      <c r="G3132" s="1" t="s">
        <v>4778</v>
      </c>
      <c r="H3132" s="1" t="s">
        <v>15835</v>
      </c>
      <c r="I3132" s="5">
        <v>3457</v>
      </c>
      <c r="J3132" s="5">
        <v>66402141</v>
      </c>
      <c r="K3132" s="3">
        <f>+Tabella2026[[#This Row],[POP_2024]]/SUM(Tabella2026[POP_2024])</f>
        <v>5.864942040053839E-5</v>
      </c>
      <c r="L3132" s="3">
        <f>+Tabella2026[[#This Row],[INCIDENZA POPOLAZIONE]]*(PLAFOND/2)</f>
        <v>17266.345378853202</v>
      </c>
      <c r="M3132" s="3">
        <f>+IFERROR(Tabella2026[[#This Row],[reddito_2024]]/Tabella2026[[#This Row],[POP_2024]],"")</f>
        <v>19208.024587792883</v>
      </c>
      <c r="N3132" s="3">
        <f>+IF(Tabella2026[[#This Row],[REDDITO COMPLESSIVO PROCAPITE]]&lt;media_aggr_reddito_pc,(media_aggr_reddito_pc-Tabella2026[[#This Row],[REDDITO COMPLESSIVO PROCAPITE]]),0)</f>
        <v>0</v>
      </c>
      <c r="O3132" s="3">
        <f>+Tabella2026[[#This Row],[DIFFERENZA REDDITO INFERIORE ALLA MEDIA DALLA MEDIA]]*Tabella2026[[#This Row],[POP_2024]]</f>
        <v>0</v>
      </c>
      <c r="P3132" s="3">
        <f>+Tabella2026[[#This Row],[POPOLAZIONE PER DIFFERENZA ]]/SUM(Tabella2026[[POPOLAZIONE PER DIFFERENZA ]])</f>
        <v>0</v>
      </c>
      <c r="Q3132" s="3">
        <f>+Tabella2026[[#This Row],[INCIDENZA POPOLAZIONE PER DIFFERENZA]]*(PLAFOND-SUM(Tabella2026[CONTRIBUTO SULLA BASE DELLA POPOLAZIONE]))</f>
        <v>0</v>
      </c>
      <c r="R3132" s="3">
        <f>+Tabella2026[[#This Row],[CONTRIBUTO SULLA BASE DELLA POPOLAZIONE]]+Tabella2026[[#This Row],[CONTRIBUTO SULLA BASE DEL REDDITO]]</f>
        <v>17266.345378853202</v>
      </c>
      <c r="S3132" s="3">
        <f>+Tabella2026[[#This Row],[CONTRIBUTO TOTALE]]/(PLAFOND/N_TESSERE)</f>
        <v>34.532690757706405</v>
      </c>
      <c r="T3132" s="3">
        <f>+MAX(CEILING(Tabella2026[[#This Row],[preDEF1]],1),1)</f>
        <v>35</v>
      </c>
      <c r="U3132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32" s="21">
        <f>+Tabella2026[[#This Row],[DEF - n. card]]*(PLAFOND/N_TESSERE)</f>
        <v>17000</v>
      </c>
      <c r="W3132" s="18"/>
    </row>
    <row r="3133" spans="2:23" x14ac:dyDescent="0.25">
      <c r="B3133" s="1" t="s">
        <v>6281</v>
      </c>
      <c r="C3133" s="2">
        <v>57035</v>
      </c>
      <c r="D3133" s="1" t="s">
        <v>6282</v>
      </c>
      <c r="E3133" s="1" t="s">
        <v>8</v>
      </c>
      <c r="F3133" s="1" t="s">
        <v>377</v>
      </c>
      <c r="G3133" s="1" t="s">
        <v>4778</v>
      </c>
      <c r="H3133" s="1" t="s">
        <v>15834</v>
      </c>
      <c r="I3133" s="5">
        <v>3452</v>
      </c>
      <c r="J3133" s="5">
        <v>51260161</v>
      </c>
      <c r="K3133" s="3">
        <f>+Tabella2026[[#This Row],[POP_2024]]/SUM(Tabella2026[POP_2024])</f>
        <v>5.8564593353386902E-5</v>
      </c>
      <c r="L3133" s="3">
        <f>+Tabella2026[[#This Row],[INCIDENZA POPOLAZIONE]]*(PLAFOND/2)</f>
        <v>17241.372359792087</v>
      </c>
      <c r="M3133" s="3">
        <f>+IFERROR(Tabella2026[[#This Row],[reddito_2024]]/Tabella2026[[#This Row],[POP_2024]],"")</f>
        <v>14849.40932792584</v>
      </c>
      <c r="N3133" s="3">
        <f>+IF(Tabella2026[[#This Row],[REDDITO COMPLESSIVO PROCAPITE]]&lt;media_aggr_reddito_pc,(media_aggr_reddito_pc-Tabella2026[[#This Row],[REDDITO COMPLESSIVO PROCAPITE]]),0)</f>
        <v>2975.6567346829015</v>
      </c>
      <c r="O3133" s="3">
        <f>+Tabella2026[[#This Row],[DIFFERENZA REDDITO INFERIORE ALLA MEDIA DALLA MEDIA]]*Tabella2026[[#This Row],[POP_2024]]</f>
        <v>10271967.048125377</v>
      </c>
      <c r="P3133" s="3">
        <f>+Tabella2026[[#This Row],[POPOLAZIONE PER DIFFERENZA ]]/SUM(Tabella2026[[POPOLAZIONE PER DIFFERENZA ]])</f>
        <v>9.1131053517063453E-5</v>
      </c>
      <c r="Q3133" s="3">
        <f>+Tabella2026[[#This Row],[INCIDENZA POPOLAZIONE PER DIFFERENZA]]*(PLAFOND-SUM(Tabella2026[CONTRIBUTO SULLA BASE DELLA POPOLAZIONE]))</f>
        <v>26828.913807133453</v>
      </c>
      <c r="R3133" s="3">
        <f>+Tabella2026[[#This Row],[CONTRIBUTO SULLA BASE DELLA POPOLAZIONE]]+Tabella2026[[#This Row],[CONTRIBUTO SULLA BASE DEL REDDITO]]</f>
        <v>44070.286166925536</v>
      </c>
      <c r="S3133" s="3">
        <f>+Tabella2026[[#This Row],[CONTRIBUTO TOTALE]]/(PLAFOND/N_TESSERE)</f>
        <v>88.140572333851068</v>
      </c>
      <c r="T3133" s="3">
        <f>+MAX(CEILING(Tabella2026[[#This Row],[preDEF1]],1),1)</f>
        <v>89</v>
      </c>
      <c r="U3133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3133" s="21">
        <f>+Tabella2026[[#This Row],[DEF - n. card]]*(PLAFOND/N_TESSERE)</f>
        <v>44000</v>
      </c>
      <c r="W3133" s="18"/>
    </row>
    <row r="3134" spans="2:23" x14ac:dyDescent="0.25">
      <c r="B3134" s="1" t="s">
        <v>6417</v>
      </c>
      <c r="C3134" s="2">
        <v>21028</v>
      </c>
      <c r="D3134" s="1" t="s">
        <v>6418</v>
      </c>
      <c r="E3134" s="1" t="s">
        <v>99</v>
      </c>
      <c r="F3134" s="1" t="s">
        <v>110</v>
      </c>
      <c r="G3134" s="1" t="s">
        <v>4778</v>
      </c>
      <c r="H3134" s="1" t="s">
        <v>15835</v>
      </c>
      <c r="I3134" s="5">
        <v>3451</v>
      </c>
      <c r="J3134" s="5">
        <v>75030507</v>
      </c>
      <c r="K3134" s="3">
        <f>+Tabella2026[[#This Row],[POP_2024]]/SUM(Tabella2026[POP_2024])</f>
        <v>5.8547627943956605E-5</v>
      </c>
      <c r="L3134" s="3">
        <f>+Tabella2026[[#This Row],[INCIDENZA POPOLAZIONE]]*(PLAFOND/2)</f>
        <v>17236.377755979865</v>
      </c>
      <c r="M3134" s="3">
        <f>+IFERROR(Tabella2026[[#This Row],[reddito_2024]]/Tabella2026[[#This Row],[POP_2024]],"")</f>
        <v>21741.671109823241</v>
      </c>
      <c r="N3134" s="3">
        <f>+IF(Tabella2026[[#This Row],[REDDITO COMPLESSIVO PROCAPITE]]&lt;media_aggr_reddito_pc,(media_aggr_reddito_pc-Tabella2026[[#This Row],[REDDITO COMPLESSIVO PROCAPITE]]),0)</f>
        <v>0</v>
      </c>
      <c r="O3134" s="3">
        <f>+Tabella2026[[#This Row],[DIFFERENZA REDDITO INFERIORE ALLA MEDIA DALLA MEDIA]]*Tabella2026[[#This Row],[POP_2024]]</f>
        <v>0</v>
      </c>
      <c r="P3134" s="3">
        <f>+Tabella2026[[#This Row],[POPOLAZIONE PER DIFFERENZA ]]/SUM(Tabella2026[[POPOLAZIONE PER DIFFERENZA ]])</f>
        <v>0</v>
      </c>
      <c r="Q3134" s="3">
        <f>+Tabella2026[[#This Row],[INCIDENZA POPOLAZIONE PER DIFFERENZA]]*(PLAFOND-SUM(Tabella2026[CONTRIBUTO SULLA BASE DELLA POPOLAZIONE]))</f>
        <v>0</v>
      </c>
      <c r="R3134" s="3">
        <f>+Tabella2026[[#This Row],[CONTRIBUTO SULLA BASE DELLA POPOLAZIONE]]+Tabella2026[[#This Row],[CONTRIBUTO SULLA BASE DEL REDDITO]]</f>
        <v>17236.377755979865</v>
      </c>
      <c r="S3134" s="3">
        <f>+Tabella2026[[#This Row],[CONTRIBUTO TOTALE]]/(PLAFOND/N_TESSERE)</f>
        <v>34.472755511959733</v>
      </c>
      <c r="T3134" s="3">
        <f>+MAX(CEILING(Tabella2026[[#This Row],[preDEF1]],1),1)</f>
        <v>35</v>
      </c>
      <c r="U3134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34" s="21">
        <f>+Tabella2026[[#This Row],[DEF - n. card]]*(PLAFOND/N_TESSERE)</f>
        <v>17000</v>
      </c>
      <c r="W3134" s="18"/>
    </row>
    <row r="3135" spans="2:23" x14ac:dyDescent="0.25">
      <c r="B3135" s="1" t="s">
        <v>6231</v>
      </c>
      <c r="C3135" s="2">
        <v>66053</v>
      </c>
      <c r="D3135" s="1" t="s">
        <v>6232</v>
      </c>
      <c r="E3135" s="1" t="s">
        <v>96</v>
      </c>
      <c r="F3135" s="1" t="s">
        <v>201</v>
      </c>
      <c r="G3135" s="1" t="s">
        <v>4778</v>
      </c>
      <c r="H3135" s="1" t="s">
        <v>15836</v>
      </c>
      <c r="I3135" s="5">
        <v>3451</v>
      </c>
      <c r="J3135" s="5">
        <v>53717350</v>
      </c>
      <c r="K3135" s="3">
        <f>+Tabella2026[[#This Row],[POP_2024]]/SUM(Tabella2026[POP_2024])</f>
        <v>5.8547627943956605E-5</v>
      </c>
      <c r="L3135" s="3">
        <f>+Tabella2026[[#This Row],[INCIDENZA POPOLAZIONE]]*(PLAFOND/2)</f>
        <v>17236.377755979865</v>
      </c>
      <c r="M3135" s="3">
        <f>+IFERROR(Tabella2026[[#This Row],[reddito_2024]]/Tabella2026[[#This Row],[POP_2024]],"")</f>
        <v>15565.734569689945</v>
      </c>
      <c r="N3135" s="3">
        <f>+IF(Tabella2026[[#This Row],[REDDITO COMPLESSIVO PROCAPITE]]&lt;media_aggr_reddito_pc,(media_aggr_reddito_pc-Tabella2026[[#This Row],[REDDITO COMPLESSIVO PROCAPITE]]),0)</f>
        <v>2259.3314929187964</v>
      </c>
      <c r="O3135" s="3">
        <f>+Tabella2026[[#This Row],[DIFFERENZA REDDITO INFERIORE ALLA MEDIA DALLA MEDIA]]*Tabella2026[[#This Row],[POP_2024]]</f>
        <v>7796952.9820627663</v>
      </c>
      <c r="P3135" s="3">
        <f>+Tabella2026[[#This Row],[POPOLAZIONE PER DIFFERENZA ]]/SUM(Tabella2026[[POPOLAZIONE PER DIFFERENZA ]])</f>
        <v>6.917317161838668E-5</v>
      </c>
      <c r="Q3135" s="3">
        <f>+Tabella2026[[#This Row],[INCIDENZA POPOLAZIONE PER DIFFERENZA]]*(PLAFOND-SUM(Tabella2026[CONTRIBUTO SULLA BASE DELLA POPOLAZIONE]))</f>
        <v>20364.529844574408</v>
      </c>
      <c r="R3135" s="3">
        <f>+Tabella2026[[#This Row],[CONTRIBUTO SULLA BASE DELLA POPOLAZIONE]]+Tabella2026[[#This Row],[CONTRIBUTO SULLA BASE DEL REDDITO]]</f>
        <v>37600.907600554274</v>
      </c>
      <c r="S3135" s="3">
        <f>+Tabella2026[[#This Row],[CONTRIBUTO TOTALE]]/(PLAFOND/N_TESSERE)</f>
        <v>75.201815201108545</v>
      </c>
      <c r="T3135" s="3">
        <f>+MAX(CEILING(Tabella2026[[#This Row],[preDEF1]],1),1)</f>
        <v>76</v>
      </c>
      <c r="U3135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3135" s="21">
        <f>+Tabella2026[[#This Row],[DEF - n. card]]*(PLAFOND/N_TESSERE)</f>
        <v>37500</v>
      </c>
      <c r="W3135" s="18"/>
    </row>
    <row r="3136" spans="2:23" x14ac:dyDescent="0.25">
      <c r="B3136" s="1" t="s">
        <v>6253</v>
      </c>
      <c r="C3136" s="2">
        <v>19094</v>
      </c>
      <c r="D3136" s="1" t="s">
        <v>6254</v>
      </c>
      <c r="E3136" s="1" t="s">
        <v>12</v>
      </c>
      <c r="F3136" s="1" t="s">
        <v>193</v>
      </c>
      <c r="G3136" s="1" t="s">
        <v>4778</v>
      </c>
      <c r="H3136" s="1" t="s">
        <v>15835</v>
      </c>
      <c r="I3136" s="5">
        <v>3449</v>
      </c>
      <c r="J3136" s="5">
        <v>65480864</v>
      </c>
      <c r="K3136" s="3">
        <f>+Tabella2026[[#This Row],[POP_2024]]/SUM(Tabella2026[POP_2024])</f>
        <v>5.8513697125096006E-5</v>
      </c>
      <c r="L3136" s="3">
        <f>+Tabella2026[[#This Row],[INCIDENZA POPOLAZIONE]]*(PLAFOND/2)</f>
        <v>17226.388548355419</v>
      </c>
      <c r="M3136" s="3">
        <f>+IFERROR(Tabella2026[[#This Row],[reddito_2024]]/Tabella2026[[#This Row],[POP_2024]],"")</f>
        <v>18985.463612641346</v>
      </c>
      <c r="N3136" s="3">
        <f>+IF(Tabella2026[[#This Row],[REDDITO COMPLESSIVO PROCAPITE]]&lt;media_aggr_reddito_pc,(media_aggr_reddito_pc-Tabella2026[[#This Row],[REDDITO COMPLESSIVO PROCAPITE]]),0)</f>
        <v>0</v>
      </c>
      <c r="O3136" s="3">
        <f>+Tabella2026[[#This Row],[DIFFERENZA REDDITO INFERIORE ALLA MEDIA DALLA MEDIA]]*Tabella2026[[#This Row],[POP_2024]]</f>
        <v>0</v>
      </c>
      <c r="P3136" s="3">
        <f>+Tabella2026[[#This Row],[POPOLAZIONE PER DIFFERENZA ]]/SUM(Tabella2026[[POPOLAZIONE PER DIFFERENZA ]])</f>
        <v>0</v>
      </c>
      <c r="Q3136" s="3">
        <f>+Tabella2026[[#This Row],[INCIDENZA POPOLAZIONE PER DIFFERENZA]]*(PLAFOND-SUM(Tabella2026[CONTRIBUTO SULLA BASE DELLA POPOLAZIONE]))</f>
        <v>0</v>
      </c>
      <c r="R3136" s="3">
        <f>+Tabella2026[[#This Row],[CONTRIBUTO SULLA BASE DELLA POPOLAZIONE]]+Tabella2026[[#This Row],[CONTRIBUTO SULLA BASE DEL REDDITO]]</f>
        <v>17226.388548355419</v>
      </c>
      <c r="S3136" s="3">
        <f>+Tabella2026[[#This Row],[CONTRIBUTO TOTALE]]/(PLAFOND/N_TESSERE)</f>
        <v>34.45277709671084</v>
      </c>
      <c r="T3136" s="3">
        <f>+MAX(CEILING(Tabella2026[[#This Row],[preDEF1]],1),1)</f>
        <v>35</v>
      </c>
      <c r="U3136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36" s="21">
        <f>+Tabella2026[[#This Row],[DEF - n. card]]*(PLAFOND/N_TESSERE)</f>
        <v>17000</v>
      </c>
      <c r="W3136" s="18"/>
    </row>
    <row r="3137" spans="2:23" x14ac:dyDescent="0.25">
      <c r="B3137" s="1" t="s">
        <v>6049</v>
      </c>
      <c r="C3137" s="2">
        <v>77027</v>
      </c>
      <c r="D3137" s="1" t="s">
        <v>6050</v>
      </c>
      <c r="E3137" s="1" t="s">
        <v>213</v>
      </c>
      <c r="F3137" s="1" t="s">
        <v>237</v>
      </c>
      <c r="G3137" s="1" t="s">
        <v>4778</v>
      </c>
      <c r="H3137" s="1" t="s">
        <v>15836</v>
      </c>
      <c r="I3137" s="5">
        <v>3449</v>
      </c>
      <c r="J3137" s="5">
        <v>50237022</v>
      </c>
      <c r="K3137" s="3">
        <f>+Tabella2026[[#This Row],[POP_2024]]/SUM(Tabella2026[POP_2024])</f>
        <v>5.8513697125096006E-5</v>
      </c>
      <c r="L3137" s="3">
        <f>+Tabella2026[[#This Row],[INCIDENZA POPOLAZIONE]]*(PLAFOND/2)</f>
        <v>17226.388548355419</v>
      </c>
      <c r="M3137" s="3">
        <f>+IFERROR(Tabella2026[[#This Row],[reddito_2024]]/Tabella2026[[#This Row],[POP_2024]],"")</f>
        <v>14565.677587706581</v>
      </c>
      <c r="N3137" s="3">
        <f>+IF(Tabella2026[[#This Row],[REDDITO COMPLESSIVO PROCAPITE]]&lt;media_aggr_reddito_pc,(media_aggr_reddito_pc-Tabella2026[[#This Row],[REDDITO COMPLESSIVO PROCAPITE]]),0)</f>
        <v>3259.3884749021599</v>
      </c>
      <c r="O3137" s="3">
        <f>+Tabella2026[[#This Row],[DIFFERENZA REDDITO INFERIORE ALLA MEDIA DALLA MEDIA]]*Tabella2026[[#This Row],[POP_2024]]</f>
        <v>11241630.849937549</v>
      </c>
      <c r="P3137" s="3">
        <f>+Tabella2026[[#This Row],[POPOLAZIONE PER DIFFERENZA ]]/SUM(Tabella2026[[POPOLAZIONE PER DIFFERENZA ]])</f>
        <v>9.9733737248669762E-5</v>
      </c>
      <c r="Q3137" s="3">
        <f>+Tabella2026[[#This Row],[INCIDENZA POPOLAZIONE PER DIFFERENZA]]*(PLAFOND-SUM(Tabella2026[CONTRIBUTO SULLA BASE DELLA POPOLAZIONE]))</f>
        <v>29361.537445705559</v>
      </c>
      <c r="R3137" s="3">
        <f>+Tabella2026[[#This Row],[CONTRIBUTO SULLA BASE DELLA POPOLAZIONE]]+Tabella2026[[#This Row],[CONTRIBUTO SULLA BASE DEL REDDITO]]</f>
        <v>46587.925994060977</v>
      </c>
      <c r="S3137" s="3">
        <f>+Tabella2026[[#This Row],[CONTRIBUTO TOTALE]]/(PLAFOND/N_TESSERE)</f>
        <v>93.175851988121948</v>
      </c>
      <c r="T3137" s="3">
        <f>+MAX(CEILING(Tabella2026[[#This Row],[preDEF1]],1),1)</f>
        <v>94</v>
      </c>
      <c r="U3137" s="9">
        <f xml:space="preserve"> IF(ROW(Tabella2026[[#This Row],[preDEF2]]) - ROW(Tabella2026[[#Headers],[preDEF2]])&lt;=ABS(SUM(Tabella2026[preDEF2])-N_TESSERE),Tabella2026[[#This Row],[preDEF2]]-1,Tabella2026[[#This Row],[preDEF2]])</f>
        <v>93</v>
      </c>
      <c r="V3137" s="21">
        <f>+Tabella2026[[#This Row],[DEF - n. card]]*(PLAFOND/N_TESSERE)</f>
        <v>46500</v>
      </c>
      <c r="W3137" s="18"/>
    </row>
    <row r="3138" spans="2:23" x14ac:dyDescent="0.25">
      <c r="B3138" s="1" t="s">
        <v>6307</v>
      </c>
      <c r="C3138" s="2">
        <v>30008</v>
      </c>
      <c r="D3138" s="1" t="s">
        <v>6308</v>
      </c>
      <c r="E3138" s="1" t="s">
        <v>48</v>
      </c>
      <c r="F3138" s="1" t="s">
        <v>120</v>
      </c>
      <c r="G3138" s="1" t="s">
        <v>4778</v>
      </c>
      <c r="H3138" s="1" t="s">
        <v>15835</v>
      </c>
      <c r="I3138" s="5">
        <v>3448</v>
      </c>
      <c r="J3138" s="5">
        <v>66828484</v>
      </c>
      <c r="K3138" s="3">
        <f>+Tabella2026[[#This Row],[POP_2024]]/SUM(Tabella2026[POP_2024])</f>
        <v>5.849673171566571E-5</v>
      </c>
      <c r="L3138" s="3">
        <f>+Tabella2026[[#This Row],[INCIDENZA POPOLAZIONE]]*(PLAFOND/2)</f>
        <v>17221.393944543197</v>
      </c>
      <c r="M3138" s="3">
        <f>+IFERROR(Tabella2026[[#This Row],[reddito_2024]]/Tabella2026[[#This Row],[POP_2024]],"")</f>
        <v>19381.810904872389</v>
      </c>
      <c r="N3138" s="3">
        <f>+IF(Tabella2026[[#This Row],[REDDITO COMPLESSIVO PROCAPITE]]&lt;media_aggr_reddito_pc,(media_aggr_reddito_pc-Tabella2026[[#This Row],[REDDITO COMPLESSIVO PROCAPITE]]),0)</f>
        <v>0</v>
      </c>
      <c r="O3138" s="3">
        <f>+Tabella2026[[#This Row],[DIFFERENZA REDDITO INFERIORE ALLA MEDIA DALLA MEDIA]]*Tabella2026[[#This Row],[POP_2024]]</f>
        <v>0</v>
      </c>
      <c r="P3138" s="3">
        <f>+Tabella2026[[#This Row],[POPOLAZIONE PER DIFFERENZA ]]/SUM(Tabella2026[[POPOLAZIONE PER DIFFERENZA ]])</f>
        <v>0</v>
      </c>
      <c r="Q3138" s="3">
        <f>+Tabella2026[[#This Row],[INCIDENZA POPOLAZIONE PER DIFFERENZA]]*(PLAFOND-SUM(Tabella2026[CONTRIBUTO SULLA BASE DELLA POPOLAZIONE]))</f>
        <v>0</v>
      </c>
      <c r="R3138" s="3">
        <f>+Tabella2026[[#This Row],[CONTRIBUTO SULLA BASE DELLA POPOLAZIONE]]+Tabella2026[[#This Row],[CONTRIBUTO SULLA BASE DEL REDDITO]]</f>
        <v>17221.393944543197</v>
      </c>
      <c r="S3138" s="3">
        <f>+Tabella2026[[#This Row],[CONTRIBUTO TOTALE]]/(PLAFOND/N_TESSERE)</f>
        <v>34.442787889086397</v>
      </c>
      <c r="T3138" s="3">
        <f>+MAX(CEILING(Tabella2026[[#This Row],[preDEF1]],1),1)</f>
        <v>35</v>
      </c>
      <c r="U3138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38" s="21">
        <f>+Tabella2026[[#This Row],[DEF - n. card]]*(PLAFOND/N_TESSERE)</f>
        <v>17000</v>
      </c>
      <c r="W3138" s="18"/>
    </row>
    <row r="3139" spans="2:23" x14ac:dyDescent="0.25">
      <c r="B3139" s="1" t="s">
        <v>6463</v>
      </c>
      <c r="C3139" s="2">
        <v>16084</v>
      </c>
      <c r="D3139" s="1" t="s">
        <v>6464</v>
      </c>
      <c r="E3139" s="1" t="s">
        <v>12</v>
      </c>
      <c r="F3139" s="1" t="s">
        <v>93</v>
      </c>
      <c r="G3139" s="1" t="s">
        <v>4778</v>
      </c>
      <c r="H3139" s="1" t="s">
        <v>15835</v>
      </c>
      <c r="I3139" s="5">
        <v>3443</v>
      </c>
      <c r="J3139" s="5">
        <v>59656709</v>
      </c>
      <c r="K3139" s="3">
        <f>+Tabella2026[[#This Row],[POP_2024]]/SUM(Tabella2026[POP_2024])</f>
        <v>5.8411904668514221E-5</v>
      </c>
      <c r="L3139" s="3">
        <f>+Tabella2026[[#This Row],[INCIDENZA POPOLAZIONE]]*(PLAFOND/2)</f>
        <v>17196.420925482085</v>
      </c>
      <c r="M3139" s="3">
        <f>+IFERROR(Tabella2026[[#This Row],[reddito_2024]]/Tabella2026[[#This Row],[POP_2024]],"")</f>
        <v>17326.955852454255</v>
      </c>
      <c r="N3139" s="3">
        <f>+IF(Tabella2026[[#This Row],[REDDITO COMPLESSIVO PROCAPITE]]&lt;media_aggr_reddito_pc,(media_aggr_reddito_pc-Tabella2026[[#This Row],[REDDITO COMPLESSIVO PROCAPITE]]),0)</f>
        <v>498.11021015448569</v>
      </c>
      <c r="O3139" s="3">
        <f>+Tabella2026[[#This Row],[DIFFERENZA REDDITO INFERIORE ALLA MEDIA DALLA MEDIA]]*Tabella2026[[#This Row],[POP_2024]]</f>
        <v>1714993.4535618941</v>
      </c>
      <c r="P3139" s="3">
        <f>+Tabella2026[[#This Row],[POPOLAZIONE PER DIFFERENZA ]]/SUM(Tabella2026[[POPOLAZIONE PER DIFFERENZA ]])</f>
        <v>1.5215115027699106E-5</v>
      </c>
      <c r="Q3139" s="3">
        <f>+Tabella2026[[#This Row],[INCIDENZA POPOLAZIONE PER DIFFERENZA]]*(PLAFOND-SUM(Tabella2026[CONTRIBUTO SULLA BASE DELLA POPOLAZIONE]))</f>
        <v>4479.3184528183638</v>
      </c>
      <c r="R3139" s="3">
        <f>+Tabella2026[[#This Row],[CONTRIBUTO SULLA BASE DELLA POPOLAZIONE]]+Tabella2026[[#This Row],[CONTRIBUTO SULLA BASE DEL REDDITO]]</f>
        <v>21675.739378300448</v>
      </c>
      <c r="S3139" s="3">
        <f>+Tabella2026[[#This Row],[CONTRIBUTO TOTALE]]/(PLAFOND/N_TESSERE)</f>
        <v>43.351478756600898</v>
      </c>
      <c r="T3139" s="3">
        <f>+MAX(CEILING(Tabella2026[[#This Row],[preDEF1]],1),1)</f>
        <v>44</v>
      </c>
      <c r="U3139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3139" s="21">
        <f>+Tabella2026[[#This Row],[DEF - n. card]]*(PLAFOND/N_TESSERE)</f>
        <v>21500</v>
      </c>
      <c r="W3139" s="18"/>
    </row>
    <row r="3140" spans="2:23" x14ac:dyDescent="0.25">
      <c r="B3140" s="1" t="s">
        <v>6361</v>
      </c>
      <c r="C3140" s="2">
        <v>51021</v>
      </c>
      <c r="D3140" s="1" t="s">
        <v>6362</v>
      </c>
      <c r="E3140" s="1" t="s">
        <v>30</v>
      </c>
      <c r="F3140" s="1" t="s">
        <v>125</v>
      </c>
      <c r="G3140" s="1" t="s">
        <v>4778</v>
      </c>
      <c r="H3140" s="1" t="s">
        <v>15834</v>
      </c>
      <c r="I3140" s="5">
        <v>3442</v>
      </c>
      <c r="J3140" s="5">
        <v>64924133</v>
      </c>
      <c r="K3140" s="3">
        <f>+Tabella2026[[#This Row],[POP_2024]]/SUM(Tabella2026[POP_2024])</f>
        <v>5.8394939259083925E-5</v>
      </c>
      <c r="L3140" s="3">
        <f>+Tabella2026[[#This Row],[INCIDENZA POPOLAZIONE]]*(PLAFOND/2)</f>
        <v>17191.426321669864</v>
      </c>
      <c r="M3140" s="3">
        <f>+IFERROR(Tabella2026[[#This Row],[reddito_2024]]/Tabella2026[[#This Row],[POP_2024]],"")</f>
        <v>18862.32800697269</v>
      </c>
      <c r="N3140" s="3">
        <f>+IF(Tabella2026[[#This Row],[REDDITO COMPLESSIVO PROCAPITE]]&lt;media_aggr_reddito_pc,(media_aggr_reddito_pc-Tabella2026[[#This Row],[REDDITO COMPLESSIVO PROCAPITE]]),0)</f>
        <v>0</v>
      </c>
      <c r="O3140" s="3">
        <f>+Tabella2026[[#This Row],[DIFFERENZA REDDITO INFERIORE ALLA MEDIA DALLA MEDIA]]*Tabella2026[[#This Row],[POP_2024]]</f>
        <v>0</v>
      </c>
      <c r="P3140" s="3">
        <f>+Tabella2026[[#This Row],[POPOLAZIONE PER DIFFERENZA ]]/SUM(Tabella2026[[POPOLAZIONE PER DIFFERENZA ]])</f>
        <v>0</v>
      </c>
      <c r="Q3140" s="3">
        <f>+Tabella2026[[#This Row],[INCIDENZA POPOLAZIONE PER DIFFERENZA]]*(PLAFOND-SUM(Tabella2026[CONTRIBUTO SULLA BASE DELLA POPOLAZIONE]))</f>
        <v>0</v>
      </c>
      <c r="R3140" s="3">
        <f>+Tabella2026[[#This Row],[CONTRIBUTO SULLA BASE DELLA POPOLAZIONE]]+Tabella2026[[#This Row],[CONTRIBUTO SULLA BASE DEL REDDITO]]</f>
        <v>17191.426321669864</v>
      </c>
      <c r="S3140" s="3">
        <f>+Tabella2026[[#This Row],[CONTRIBUTO TOTALE]]/(PLAFOND/N_TESSERE)</f>
        <v>34.382852643339724</v>
      </c>
      <c r="T3140" s="3">
        <f>+MAX(CEILING(Tabella2026[[#This Row],[preDEF1]],1),1)</f>
        <v>35</v>
      </c>
      <c r="U3140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40" s="21">
        <f>+Tabella2026[[#This Row],[DEF - n. card]]*(PLAFOND/N_TESSERE)</f>
        <v>17000</v>
      </c>
      <c r="W3140" s="18"/>
    </row>
    <row r="3141" spans="2:23" x14ac:dyDescent="0.25">
      <c r="B3141" s="1" t="s">
        <v>6263</v>
      </c>
      <c r="C3141" s="2">
        <v>48027</v>
      </c>
      <c r="D3141" s="1" t="s">
        <v>6264</v>
      </c>
      <c r="E3141" s="1" t="s">
        <v>30</v>
      </c>
      <c r="F3141" s="1" t="s">
        <v>29</v>
      </c>
      <c r="G3141" s="1" t="s">
        <v>4778</v>
      </c>
      <c r="H3141" s="1" t="s">
        <v>15834</v>
      </c>
      <c r="I3141" s="5">
        <v>3438</v>
      </c>
      <c r="J3141" s="5">
        <v>62424636</v>
      </c>
      <c r="K3141" s="3">
        <f>+Tabella2026[[#This Row],[POP_2024]]/SUM(Tabella2026[POP_2024])</f>
        <v>5.8327077621362733E-5</v>
      </c>
      <c r="L3141" s="3">
        <f>+Tabella2026[[#This Row],[INCIDENZA POPOLAZIONE]]*(PLAFOND/2)</f>
        <v>17171.447906420974</v>
      </c>
      <c r="M3141" s="3">
        <f>+IFERROR(Tabella2026[[#This Row],[reddito_2024]]/Tabella2026[[#This Row],[POP_2024]],"")</f>
        <v>18157.25305410122</v>
      </c>
      <c r="N3141" s="3">
        <f>+IF(Tabella2026[[#This Row],[REDDITO COMPLESSIVO PROCAPITE]]&lt;media_aggr_reddito_pc,(media_aggr_reddito_pc-Tabella2026[[#This Row],[REDDITO COMPLESSIVO PROCAPITE]]),0)</f>
        <v>0</v>
      </c>
      <c r="O3141" s="3">
        <f>+Tabella2026[[#This Row],[DIFFERENZA REDDITO INFERIORE ALLA MEDIA DALLA MEDIA]]*Tabella2026[[#This Row],[POP_2024]]</f>
        <v>0</v>
      </c>
      <c r="P3141" s="3">
        <f>+Tabella2026[[#This Row],[POPOLAZIONE PER DIFFERENZA ]]/SUM(Tabella2026[[POPOLAZIONE PER DIFFERENZA ]])</f>
        <v>0</v>
      </c>
      <c r="Q3141" s="3">
        <f>+Tabella2026[[#This Row],[INCIDENZA POPOLAZIONE PER DIFFERENZA]]*(PLAFOND-SUM(Tabella2026[CONTRIBUTO SULLA BASE DELLA POPOLAZIONE]))</f>
        <v>0</v>
      </c>
      <c r="R3141" s="3">
        <f>+Tabella2026[[#This Row],[CONTRIBUTO SULLA BASE DELLA POPOLAZIONE]]+Tabella2026[[#This Row],[CONTRIBUTO SULLA BASE DEL REDDITO]]</f>
        <v>17171.447906420974</v>
      </c>
      <c r="S3141" s="3">
        <f>+Tabella2026[[#This Row],[CONTRIBUTO TOTALE]]/(PLAFOND/N_TESSERE)</f>
        <v>34.342895812841945</v>
      </c>
      <c r="T3141" s="3">
        <f>+MAX(CEILING(Tabella2026[[#This Row],[preDEF1]],1),1)</f>
        <v>35</v>
      </c>
      <c r="U3141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41" s="21">
        <f>+Tabella2026[[#This Row],[DEF - n. card]]*(PLAFOND/N_TESSERE)</f>
        <v>17000</v>
      </c>
      <c r="W3141" s="18"/>
    </row>
    <row r="3142" spans="2:23" x14ac:dyDescent="0.25">
      <c r="B3142" s="1" t="s">
        <v>6427</v>
      </c>
      <c r="C3142" s="2">
        <v>17160</v>
      </c>
      <c r="D3142" s="1" t="s">
        <v>6428</v>
      </c>
      <c r="E3142" s="1" t="s">
        <v>12</v>
      </c>
      <c r="F3142" s="1" t="s">
        <v>50</v>
      </c>
      <c r="G3142" s="1" t="s">
        <v>4778</v>
      </c>
      <c r="H3142" s="1" t="s">
        <v>15835</v>
      </c>
      <c r="I3142" s="5">
        <v>3437</v>
      </c>
      <c r="J3142" s="5">
        <v>57806673</v>
      </c>
      <c r="K3142" s="3">
        <f>+Tabella2026[[#This Row],[POP_2024]]/SUM(Tabella2026[POP_2024])</f>
        <v>5.8310112211932436E-5</v>
      </c>
      <c r="L3142" s="3">
        <f>+Tabella2026[[#This Row],[INCIDENZA POPOLAZIONE]]*(PLAFOND/2)</f>
        <v>17166.453302608752</v>
      </c>
      <c r="M3142" s="3">
        <f>+IFERROR(Tabella2026[[#This Row],[reddito_2024]]/Tabella2026[[#This Row],[POP_2024]],"")</f>
        <v>16818.933081175444</v>
      </c>
      <c r="N3142" s="3">
        <f>+IF(Tabella2026[[#This Row],[REDDITO COMPLESSIVO PROCAPITE]]&lt;media_aggr_reddito_pc,(media_aggr_reddito_pc-Tabella2026[[#This Row],[REDDITO COMPLESSIVO PROCAPITE]]),0)</f>
        <v>1006.1329814332967</v>
      </c>
      <c r="O3142" s="3">
        <f>+Tabella2026[[#This Row],[DIFFERENZA REDDITO INFERIORE ALLA MEDIA DALLA MEDIA]]*Tabella2026[[#This Row],[POP_2024]]</f>
        <v>3458079.0571862408</v>
      </c>
      <c r="P3142" s="3">
        <f>+Tabella2026[[#This Row],[POPOLAZIONE PER DIFFERENZA ]]/SUM(Tabella2026[[POPOLAZIONE PER DIFFERENZA ]])</f>
        <v>3.0679458583756657E-5</v>
      </c>
      <c r="Q3142" s="3">
        <f>+Tabella2026[[#This Row],[INCIDENZA POPOLAZIONE PER DIFFERENZA]]*(PLAFOND-SUM(Tabella2026[CONTRIBUTO SULLA BASE DELLA POPOLAZIONE]))</f>
        <v>9032.009597464059</v>
      </c>
      <c r="R3142" s="3">
        <f>+Tabella2026[[#This Row],[CONTRIBUTO SULLA BASE DELLA POPOLAZIONE]]+Tabella2026[[#This Row],[CONTRIBUTO SULLA BASE DEL REDDITO]]</f>
        <v>26198.462900072809</v>
      </c>
      <c r="S3142" s="3">
        <f>+Tabella2026[[#This Row],[CONTRIBUTO TOTALE]]/(PLAFOND/N_TESSERE)</f>
        <v>52.396925800145617</v>
      </c>
      <c r="T3142" s="3">
        <f>+MAX(CEILING(Tabella2026[[#This Row],[preDEF1]],1),1)</f>
        <v>53</v>
      </c>
      <c r="U3142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3142" s="21">
        <f>+Tabella2026[[#This Row],[DEF - n. card]]*(PLAFOND/N_TESSERE)</f>
        <v>26000</v>
      </c>
      <c r="W3142" s="18"/>
    </row>
    <row r="3143" spans="2:23" x14ac:dyDescent="0.25">
      <c r="B3143" s="1" t="s">
        <v>6631</v>
      </c>
      <c r="C3143" s="2">
        <v>70023</v>
      </c>
      <c r="D3143" s="1" t="s">
        <v>6632</v>
      </c>
      <c r="E3143" s="1" t="s">
        <v>345</v>
      </c>
      <c r="F3143" s="1" t="s">
        <v>344</v>
      </c>
      <c r="G3143" s="1" t="s">
        <v>4778</v>
      </c>
      <c r="H3143" s="1" t="s">
        <v>15836</v>
      </c>
      <c r="I3143" s="5">
        <v>3435</v>
      </c>
      <c r="J3143" s="5">
        <v>53083236</v>
      </c>
      <c r="K3143" s="3">
        <f>+Tabella2026[[#This Row],[POP_2024]]/SUM(Tabella2026[POP_2024])</f>
        <v>5.8276181393071844E-5</v>
      </c>
      <c r="L3143" s="3">
        <f>+Tabella2026[[#This Row],[INCIDENZA POPOLAZIONE]]*(PLAFOND/2)</f>
        <v>17156.464094984305</v>
      </c>
      <c r="M3143" s="3">
        <f>+IFERROR(Tabella2026[[#This Row],[reddito_2024]]/Tabella2026[[#This Row],[POP_2024]],"")</f>
        <v>15453.634934497817</v>
      </c>
      <c r="N3143" s="3">
        <f>+IF(Tabella2026[[#This Row],[REDDITO COMPLESSIVO PROCAPITE]]&lt;media_aggr_reddito_pc,(media_aggr_reddito_pc-Tabella2026[[#This Row],[REDDITO COMPLESSIVO PROCAPITE]]),0)</f>
        <v>2371.431128110924</v>
      </c>
      <c r="O3143" s="3">
        <f>+Tabella2026[[#This Row],[DIFFERENZA REDDITO INFERIORE ALLA MEDIA DALLA MEDIA]]*Tabella2026[[#This Row],[POP_2024]]</f>
        <v>8145865.9250610238</v>
      </c>
      <c r="P3143" s="3">
        <f>+Tabella2026[[#This Row],[POPOLAZIONE PER DIFFERENZA ]]/SUM(Tabella2026[[POPOLAZIONE PER DIFFERENZA ]])</f>
        <v>7.2268664811871291E-5</v>
      </c>
      <c r="Q3143" s="3">
        <f>+Tabella2026[[#This Row],[INCIDENZA POPOLAZIONE PER DIFFERENZA]]*(PLAFOND-SUM(Tabella2026[CONTRIBUTO SULLA BASE DELLA POPOLAZIONE]))</f>
        <v>21275.840719116386</v>
      </c>
      <c r="R3143" s="3">
        <f>+Tabella2026[[#This Row],[CONTRIBUTO SULLA BASE DELLA POPOLAZIONE]]+Tabella2026[[#This Row],[CONTRIBUTO SULLA BASE DEL REDDITO]]</f>
        <v>38432.304814100688</v>
      </c>
      <c r="S3143" s="3">
        <f>+Tabella2026[[#This Row],[CONTRIBUTO TOTALE]]/(PLAFOND/N_TESSERE)</f>
        <v>76.864609628201379</v>
      </c>
      <c r="T3143" s="3">
        <f>+MAX(CEILING(Tabella2026[[#This Row],[preDEF1]],1),1)</f>
        <v>77</v>
      </c>
      <c r="U3143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3143" s="21">
        <f>+Tabella2026[[#This Row],[DEF - n. card]]*(PLAFOND/N_TESSERE)</f>
        <v>38000</v>
      </c>
      <c r="W3143" s="18"/>
    </row>
    <row r="3144" spans="2:23" x14ac:dyDescent="0.25">
      <c r="B3144" s="1" t="s">
        <v>6297</v>
      </c>
      <c r="C3144" s="2">
        <v>17171</v>
      </c>
      <c r="D3144" s="1" t="s">
        <v>6298</v>
      </c>
      <c r="E3144" s="1" t="s">
        <v>12</v>
      </c>
      <c r="F3144" s="1" t="s">
        <v>50</v>
      </c>
      <c r="G3144" s="1" t="s">
        <v>4778</v>
      </c>
      <c r="H3144" s="1" t="s">
        <v>15835</v>
      </c>
      <c r="I3144" s="5">
        <v>3433</v>
      </c>
      <c r="J3144" s="5">
        <v>84416704</v>
      </c>
      <c r="K3144" s="3">
        <f>+Tabella2026[[#This Row],[POP_2024]]/SUM(Tabella2026[POP_2024])</f>
        <v>5.8242250574211244E-5</v>
      </c>
      <c r="L3144" s="3">
        <f>+Tabella2026[[#This Row],[INCIDENZA POPOLAZIONE]]*(PLAFOND/2)</f>
        <v>17146.474887359858</v>
      </c>
      <c r="M3144" s="3">
        <f>+IFERROR(Tabella2026[[#This Row],[reddito_2024]]/Tabella2026[[#This Row],[POP_2024]],"")</f>
        <v>24589.776871540926</v>
      </c>
      <c r="N3144" s="3">
        <f>+IF(Tabella2026[[#This Row],[REDDITO COMPLESSIVO PROCAPITE]]&lt;media_aggr_reddito_pc,(media_aggr_reddito_pc-Tabella2026[[#This Row],[REDDITO COMPLESSIVO PROCAPITE]]),0)</f>
        <v>0</v>
      </c>
      <c r="O3144" s="3">
        <f>+Tabella2026[[#This Row],[DIFFERENZA REDDITO INFERIORE ALLA MEDIA DALLA MEDIA]]*Tabella2026[[#This Row],[POP_2024]]</f>
        <v>0</v>
      </c>
      <c r="P3144" s="3">
        <f>+Tabella2026[[#This Row],[POPOLAZIONE PER DIFFERENZA ]]/SUM(Tabella2026[[POPOLAZIONE PER DIFFERENZA ]])</f>
        <v>0</v>
      </c>
      <c r="Q3144" s="3">
        <f>+Tabella2026[[#This Row],[INCIDENZA POPOLAZIONE PER DIFFERENZA]]*(PLAFOND-SUM(Tabella2026[CONTRIBUTO SULLA BASE DELLA POPOLAZIONE]))</f>
        <v>0</v>
      </c>
      <c r="R3144" s="3">
        <f>+Tabella2026[[#This Row],[CONTRIBUTO SULLA BASE DELLA POPOLAZIONE]]+Tabella2026[[#This Row],[CONTRIBUTO SULLA BASE DEL REDDITO]]</f>
        <v>17146.474887359858</v>
      </c>
      <c r="S3144" s="3">
        <f>+Tabella2026[[#This Row],[CONTRIBUTO TOTALE]]/(PLAFOND/N_TESSERE)</f>
        <v>34.292949774719716</v>
      </c>
      <c r="T3144" s="3">
        <f>+MAX(CEILING(Tabella2026[[#This Row],[preDEF1]],1),1)</f>
        <v>35</v>
      </c>
      <c r="U3144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44" s="21">
        <f>+Tabella2026[[#This Row],[DEF - n. card]]*(PLAFOND/N_TESSERE)</f>
        <v>17000</v>
      </c>
      <c r="W3144" s="18"/>
    </row>
    <row r="3145" spans="2:23" x14ac:dyDescent="0.25">
      <c r="B3145" s="1" t="s">
        <v>6439</v>
      </c>
      <c r="C3145" s="2">
        <v>35044</v>
      </c>
      <c r="D3145" s="1" t="s">
        <v>6440</v>
      </c>
      <c r="E3145" s="1" t="s">
        <v>27</v>
      </c>
      <c r="F3145" s="1" t="s">
        <v>64</v>
      </c>
      <c r="G3145" s="1" t="s">
        <v>4778</v>
      </c>
      <c r="H3145" s="1" t="s">
        <v>15835</v>
      </c>
      <c r="I3145" s="5">
        <v>3432</v>
      </c>
      <c r="J3145" s="5">
        <v>67973887</v>
      </c>
      <c r="K3145" s="3">
        <f>+Tabella2026[[#This Row],[POP_2024]]/SUM(Tabella2026[POP_2024])</f>
        <v>5.8225285164780948E-5</v>
      </c>
      <c r="L3145" s="3">
        <f>+Tabella2026[[#This Row],[INCIDENZA POPOLAZIONE]]*(PLAFOND/2)</f>
        <v>17141.480283547637</v>
      </c>
      <c r="M3145" s="3">
        <f>+IFERROR(Tabella2026[[#This Row],[reddito_2024]]/Tabella2026[[#This Row],[POP_2024]],"")</f>
        <v>19805.911130536129</v>
      </c>
      <c r="N3145" s="3">
        <f>+IF(Tabella2026[[#This Row],[REDDITO COMPLESSIVO PROCAPITE]]&lt;media_aggr_reddito_pc,(media_aggr_reddito_pc-Tabella2026[[#This Row],[REDDITO COMPLESSIVO PROCAPITE]]),0)</f>
        <v>0</v>
      </c>
      <c r="O3145" s="3">
        <f>+Tabella2026[[#This Row],[DIFFERENZA REDDITO INFERIORE ALLA MEDIA DALLA MEDIA]]*Tabella2026[[#This Row],[POP_2024]]</f>
        <v>0</v>
      </c>
      <c r="P3145" s="3">
        <f>+Tabella2026[[#This Row],[POPOLAZIONE PER DIFFERENZA ]]/SUM(Tabella2026[[POPOLAZIONE PER DIFFERENZA ]])</f>
        <v>0</v>
      </c>
      <c r="Q3145" s="3">
        <f>+Tabella2026[[#This Row],[INCIDENZA POPOLAZIONE PER DIFFERENZA]]*(PLAFOND-SUM(Tabella2026[CONTRIBUTO SULLA BASE DELLA POPOLAZIONE]))</f>
        <v>0</v>
      </c>
      <c r="R3145" s="3">
        <f>+Tabella2026[[#This Row],[CONTRIBUTO SULLA BASE DELLA POPOLAZIONE]]+Tabella2026[[#This Row],[CONTRIBUTO SULLA BASE DEL REDDITO]]</f>
        <v>17141.480283547637</v>
      </c>
      <c r="S3145" s="3">
        <f>+Tabella2026[[#This Row],[CONTRIBUTO TOTALE]]/(PLAFOND/N_TESSERE)</f>
        <v>34.282960567095273</v>
      </c>
      <c r="T3145" s="3">
        <f>+MAX(CEILING(Tabella2026[[#This Row],[preDEF1]],1),1)</f>
        <v>35</v>
      </c>
      <c r="U3145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45" s="21">
        <f>+Tabella2026[[#This Row],[DEF - n. card]]*(PLAFOND/N_TESSERE)</f>
        <v>17000</v>
      </c>
      <c r="W3145" s="18"/>
    </row>
    <row r="3146" spans="2:23" x14ac:dyDescent="0.25">
      <c r="B3146" s="1" t="s">
        <v>6249</v>
      </c>
      <c r="C3146" s="2">
        <v>68039</v>
      </c>
      <c r="D3146" s="1" t="s">
        <v>6250</v>
      </c>
      <c r="E3146" s="1" t="s">
        <v>96</v>
      </c>
      <c r="F3146" s="1" t="s">
        <v>95</v>
      </c>
      <c r="G3146" s="1" t="s">
        <v>4778</v>
      </c>
      <c r="H3146" s="1" t="s">
        <v>15836</v>
      </c>
      <c r="I3146" s="5">
        <v>3429</v>
      </c>
      <c r="J3146" s="5">
        <v>46825604</v>
      </c>
      <c r="K3146" s="3">
        <f>+Tabella2026[[#This Row],[POP_2024]]/SUM(Tabella2026[POP_2024])</f>
        <v>5.8174388936490059E-5</v>
      </c>
      <c r="L3146" s="3">
        <f>+Tabella2026[[#This Row],[INCIDENZA POPOLAZIONE]]*(PLAFOND/2)</f>
        <v>17126.496472110972</v>
      </c>
      <c r="M3146" s="3">
        <f>+IFERROR(Tabella2026[[#This Row],[reddito_2024]]/Tabella2026[[#This Row],[POP_2024]],"")</f>
        <v>13655.760863225431</v>
      </c>
      <c r="N3146" s="3">
        <f>+IF(Tabella2026[[#This Row],[REDDITO COMPLESSIVO PROCAPITE]]&lt;media_aggr_reddito_pc,(media_aggr_reddito_pc-Tabella2026[[#This Row],[REDDITO COMPLESSIVO PROCAPITE]]),0)</f>
        <v>4169.3051993833105</v>
      </c>
      <c r="O3146" s="3">
        <f>+Tabella2026[[#This Row],[DIFFERENZA REDDITO INFERIORE ALLA MEDIA DALLA MEDIA]]*Tabella2026[[#This Row],[POP_2024]]</f>
        <v>14296547.528685372</v>
      </c>
      <c r="P3146" s="3">
        <f>+Tabella2026[[#This Row],[POPOLAZIONE PER DIFFERENZA ]]/SUM(Tabella2026[[POPOLAZIONE PER DIFFERENZA ]])</f>
        <v>1.2683641135547046E-4</v>
      </c>
      <c r="Q3146" s="3">
        <f>+Tabella2026[[#This Row],[INCIDENZA POPOLAZIONE PER DIFFERENZA]]*(PLAFOND-SUM(Tabella2026[CONTRIBUTO SULLA BASE DELLA POPOLAZIONE]))</f>
        <v>37340.544375742138</v>
      </c>
      <c r="R3146" s="3">
        <f>+Tabella2026[[#This Row],[CONTRIBUTO SULLA BASE DELLA POPOLAZIONE]]+Tabella2026[[#This Row],[CONTRIBUTO SULLA BASE DEL REDDITO]]</f>
        <v>54467.04084785311</v>
      </c>
      <c r="S3146" s="3">
        <f>+Tabella2026[[#This Row],[CONTRIBUTO TOTALE]]/(PLAFOND/N_TESSERE)</f>
        <v>108.93408169570623</v>
      </c>
      <c r="T3146" s="3">
        <f>+MAX(CEILING(Tabella2026[[#This Row],[preDEF1]],1),1)</f>
        <v>109</v>
      </c>
      <c r="U3146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3146" s="21">
        <f>+Tabella2026[[#This Row],[DEF - n. card]]*(PLAFOND/N_TESSERE)</f>
        <v>54000</v>
      </c>
      <c r="W3146" s="18"/>
    </row>
    <row r="3147" spans="2:23" x14ac:dyDescent="0.25">
      <c r="B3147" s="1" t="s">
        <v>6375</v>
      </c>
      <c r="C3147" s="2">
        <v>98055</v>
      </c>
      <c r="D3147" s="1" t="s">
        <v>6376</v>
      </c>
      <c r="E3147" s="1" t="s">
        <v>12</v>
      </c>
      <c r="F3147" s="1" t="s">
        <v>389</v>
      </c>
      <c r="G3147" s="1" t="s">
        <v>4778</v>
      </c>
      <c r="H3147" s="1" t="s">
        <v>15835</v>
      </c>
      <c r="I3147" s="5">
        <v>3429</v>
      </c>
      <c r="J3147" s="5">
        <v>66681181</v>
      </c>
      <c r="K3147" s="3">
        <f>+Tabella2026[[#This Row],[POP_2024]]/SUM(Tabella2026[POP_2024])</f>
        <v>5.8174388936490059E-5</v>
      </c>
      <c r="L3147" s="3">
        <f>+Tabella2026[[#This Row],[INCIDENZA POPOLAZIONE]]*(PLAFOND/2)</f>
        <v>17126.496472110972</v>
      </c>
      <c r="M3147" s="3">
        <f>+IFERROR(Tabella2026[[#This Row],[reddito_2024]]/Tabella2026[[#This Row],[POP_2024]],"")</f>
        <v>19446.247010790317</v>
      </c>
      <c r="N3147" s="3">
        <f>+IF(Tabella2026[[#This Row],[REDDITO COMPLESSIVO PROCAPITE]]&lt;media_aggr_reddito_pc,(media_aggr_reddito_pc-Tabella2026[[#This Row],[REDDITO COMPLESSIVO PROCAPITE]]),0)</f>
        <v>0</v>
      </c>
      <c r="O3147" s="3">
        <f>+Tabella2026[[#This Row],[DIFFERENZA REDDITO INFERIORE ALLA MEDIA DALLA MEDIA]]*Tabella2026[[#This Row],[POP_2024]]</f>
        <v>0</v>
      </c>
      <c r="P3147" s="3">
        <f>+Tabella2026[[#This Row],[POPOLAZIONE PER DIFFERENZA ]]/SUM(Tabella2026[[POPOLAZIONE PER DIFFERENZA ]])</f>
        <v>0</v>
      </c>
      <c r="Q3147" s="3">
        <f>+Tabella2026[[#This Row],[INCIDENZA POPOLAZIONE PER DIFFERENZA]]*(PLAFOND-SUM(Tabella2026[CONTRIBUTO SULLA BASE DELLA POPOLAZIONE]))</f>
        <v>0</v>
      </c>
      <c r="R3147" s="3">
        <f>+Tabella2026[[#This Row],[CONTRIBUTO SULLA BASE DELLA POPOLAZIONE]]+Tabella2026[[#This Row],[CONTRIBUTO SULLA BASE DEL REDDITO]]</f>
        <v>17126.496472110972</v>
      </c>
      <c r="S3147" s="3">
        <f>+Tabella2026[[#This Row],[CONTRIBUTO TOTALE]]/(PLAFOND/N_TESSERE)</f>
        <v>34.252992944221944</v>
      </c>
      <c r="T3147" s="3">
        <f>+MAX(CEILING(Tabella2026[[#This Row],[preDEF1]],1),1)</f>
        <v>35</v>
      </c>
      <c r="U3147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47" s="21">
        <f>+Tabella2026[[#This Row],[DEF - n. card]]*(PLAFOND/N_TESSERE)</f>
        <v>17000</v>
      </c>
      <c r="W3147" s="18"/>
    </row>
    <row r="3148" spans="2:23" x14ac:dyDescent="0.25">
      <c r="B3148" s="1" t="s">
        <v>6301</v>
      </c>
      <c r="C3148" s="2">
        <v>64035</v>
      </c>
      <c r="D3148" s="1" t="s">
        <v>6302</v>
      </c>
      <c r="E3148" s="1" t="s">
        <v>15</v>
      </c>
      <c r="F3148" s="1" t="s">
        <v>290</v>
      </c>
      <c r="G3148" s="1" t="s">
        <v>4778</v>
      </c>
      <c r="H3148" s="1" t="s">
        <v>15836</v>
      </c>
      <c r="I3148" s="5">
        <v>3428</v>
      </c>
      <c r="J3148" s="5">
        <v>45165258</v>
      </c>
      <c r="K3148" s="3">
        <f>+Tabella2026[[#This Row],[POP_2024]]/SUM(Tabella2026[POP_2024])</f>
        <v>5.8157423527059763E-5</v>
      </c>
      <c r="L3148" s="3">
        <f>+Tabella2026[[#This Row],[INCIDENZA POPOLAZIONE]]*(PLAFOND/2)</f>
        <v>17121.50186829875</v>
      </c>
      <c r="M3148" s="3">
        <f>+IFERROR(Tabella2026[[#This Row],[reddito_2024]]/Tabella2026[[#This Row],[POP_2024]],"")</f>
        <v>13175.396149358226</v>
      </c>
      <c r="N3148" s="3">
        <f>+IF(Tabella2026[[#This Row],[REDDITO COMPLESSIVO PROCAPITE]]&lt;media_aggr_reddito_pc,(media_aggr_reddito_pc-Tabella2026[[#This Row],[REDDITO COMPLESSIVO PROCAPITE]]),0)</f>
        <v>4649.6699132505146</v>
      </c>
      <c r="O3148" s="3">
        <f>+Tabella2026[[#This Row],[DIFFERENZA REDDITO INFERIORE ALLA MEDIA DALLA MEDIA]]*Tabella2026[[#This Row],[POP_2024]]</f>
        <v>15939068.462622764</v>
      </c>
      <c r="P3148" s="3">
        <f>+Tabella2026[[#This Row],[POPOLAZIONE PER DIFFERENZA ]]/SUM(Tabella2026[[POPOLAZIONE PER DIFFERENZA ]])</f>
        <v>1.4140856315777425E-4</v>
      </c>
      <c r="Q3148" s="3">
        <f>+Tabella2026[[#This Row],[INCIDENZA POPOLAZIONE PER DIFFERENZA]]*(PLAFOND-SUM(Tabella2026[CONTRIBUTO SULLA BASE DELLA POPOLAZIONE]))</f>
        <v>41630.574937226542</v>
      </c>
      <c r="R3148" s="3">
        <f>+Tabella2026[[#This Row],[CONTRIBUTO SULLA BASE DELLA POPOLAZIONE]]+Tabella2026[[#This Row],[CONTRIBUTO SULLA BASE DEL REDDITO]]</f>
        <v>58752.076805525292</v>
      </c>
      <c r="S3148" s="3">
        <f>+Tabella2026[[#This Row],[CONTRIBUTO TOTALE]]/(PLAFOND/N_TESSERE)</f>
        <v>117.50415361105058</v>
      </c>
      <c r="T3148" s="3">
        <f>+MAX(CEILING(Tabella2026[[#This Row],[preDEF1]],1),1)</f>
        <v>118</v>
      </c>
      <c r="U3148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3148" s="21">
        <f>+Tabella2026[[#This Row],[DEF - n. card]]*(PLAFOND/N_TESSERE)</f>
        <v>58500</v>
      </c>
      <c r="W3148" s="18"/>
    </row>
    <row r="3149" spans="2:23" x14ac:dyDescent="0.25">
      <c r="B3149" s="1" t="s">
        <v>6329</v>
      </c>
      <c r="C3149" s="2">
        <v>21023</v>
      </c>
      <c r="D3149" s="1" t="s">
        <v>6330</v>
      </c>
      <c r="E3149" s="1" t="s">
        <v>99</v>
      </c>
      <c r="F3149" s="1" t="s">
        <v>110</v>
      </c>
      <c r="G3149" s="1" t="s">
        <v>4778</v>
      </c>
      <c r="H3149" s="1" t="s">
        <v>15835</v>
      </c>
      <c r="I3149" s="5">
        <v>3425</v>
      </c>
      <c r="J3149" s="5">
        <v>80314215</v>
      </c>
      <c r="K3149" s="3">
        <f>+Tabella2026[[#This Row],[POP_2024]]/SUM(Tabella2026[POP_2024])</f>
        <v>5.8106527298768867E-5</v>
      </c>
      <c r="L3149" s="3">
        <f>+Tabella2026[[#This Row],[INCIDENZA POPOLAZIONE]]*(PLAFOND/2)</f>
        <v>17106.518056862082</v>
      </c>
      <c r="M3149" s="3">
        <f>+IFERROR(Tabella2026[[#This Row],[reddito_2024]]/Tabella2026[[#This Row],[POP_2024]],"")</f>
        <v>23449.40583941606</v>
      </c>
      <c r="N3149" s="3">
        <f>+IF(Tabella2026[[#This Row],[REDDITO COMPLESSIVO PROCAPITE]]&lt;media_aggr_reddito_pc,(media_aggr_reddito_pc-Tabella2026[[#This Row],[REDDITO COMPLESSIVO PROCAPITE]]),0)</f>
        <v>0</v>
      </c>
      <c r="O3149" s="3">
        <f>+Tabella2026[[#This Row],[DIFFERENZA REDDITO INFERIORE ALLA MEDIA DALLA MEDIA]]*Tabella2026[[#This Row],[POP_2024]]</f>
        <v>0</v>
      </c>
      <c r="P3149" s="3">
        <f>+Tabella2026[[#This Row],[POPOLAZIONE PER DIFFERENZA ]]/SUM(Tabella2026[[POPOLAZIONE PER DIFFERENZA ]])</f>
        <v>0</v>
      </c>
      <c r="Q3149" s="3">
        <f>+Tabella2026[[#This Row],[INCIDENZA POPOLAZIONE PER DIFFERENZA]]*(PLAFOND-SUM(Tabella2026[CONTRIBUTO SULLA BASE DELLA POPOLAZIONE]))</f>
        <v>0</v>
      </c>
      <c r="R3149" s="3">
        <f>+Tabella2026[[#This Row],[CONTRIBUTO SULLA BASE DELLA POPOLAZIONE]]+Tabella2026[[#This Row],[CONTRIBUTO SULLA BASE DEL REDDITO]]</f>
        <v>17106.518056862082</v>
      </c>
      <c r="S3149" s="3">
        <f>+Tabella2026[[#This Row],[CONTRIBUTO TOTALE]]/(PLAFOND/N_TESSERE)</f>
        <v>34.213036113724165</v>
      </c>
      <c r="T3149" s="3">
        <f>+MAX(CEILING(Tabella2026[[#This Row],[preDEF1]],1),1)</f>
        <v>35</v>
      </c>
      <c r="U3149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49" s="21">
        <f>+Tabella2026[[#This Row],[DEF - n. card]]*(PLAFOND/N_TESSERE)</f>
        <v>17000</v>
      </c>
      <c r="W3149" s="18"/>
    </row>
    <row r="3150" spans="2:23" x14ac:dyDescent="0.25">
      <c r="B3150" s="1" t="s">
        <v>6381</v>
      </c>
      <c r="C3150" s="2">
        <v>3073</v>
      </c>
      <c r="D3150" s="1" t="s">
        <v>6382</v>
      </c>
      <c r="E3150" s="1" t="s">
        <v>18</v>
      </c>
      <c r="F3150" s="1" t="s">
        <v>114</v>
      </c>
      <c r="G3150" s="1" t="s">
        <v>4778</v>
      </c>
      <c r="H3150" s="1" t="s">
        <v>15835</v>
      </c>
      <c r="I3150" s="5">
        <v>3423</v>
      </c>
      <c r="J3150" s="5">
        <v>67146701</v>
      </c>
      <c r="K3150" s="3">
        <f>+Tabella2026[[#This Row],[POP_2024]]/SUM(Tabella2026[POP_2024])</f>
        <v>5.8072596479908274E-5</v>
      </c>
      <c r="L3150" s="3">
        <f>+Tabella2026[[#This Row],[INCIDENZA POPOLAZIONE]]*(PLAFOND/2)</f>
        <v>17096.528849237635</v>
      </c>
      <c r="M3150" s="3">
        <f>+IFERROR(Tabella2026[[#This Row],[reddito_2024]]/Tabella2026[[#This Row],[POP_2024]],"")</f>
        <v>19616.330996202163</v>
      </c>
      <c r="N3150" s="3">
        <f>+IF(Tabella2026[[#This Row],[REDDITO COMPLESSIVO PROCAPITE]]&lt;media_aggr_reddito_pc,(media_aggr_reddito_pc-Tabella2026[[#This Row],[REDDITO COMPLESSIVO PROCAPITE]]),0)</f>
        <v>0</v>
      </c>
      <c r="O3150" s="3">
        <f>+Tabella2026[[#This Row],[DIFFERENZA REDDITO INFERIORE ALLA MEDIA DALLA MEDIA]]*Tabella2026[[#This Row],[POP_2024]]</f>
        <v>0</v>
      </c>
      <c r="P3150" s="3">
        <f>+Tabella2026[[#This Row],[POPOLAZIONE PER DIFFERENZA ]]/SUM(Tabella2026[[POPOLAZIONE PER DIFFERENZA ]])</f>
        <v>0</v>
      </c>
      <c r="Q3150" s="3">
        <f>+Tabella2026[[#This Row],[INCIDENZA POPOLAZIONE PER DIFFERENZA]]*(PLAFOND-SUM(Tabella2026[CONTRIBUTO SULLA BASE DELLA POPOLAZIONE]))</f>
        <v>0</v>
      </c>
      <c r="R3150" s="3">
        <f>+Tabella2026[[#This Row],[CONTRIBUTO SULLA BASE DELLA POPOLAZIONE]]+Tabella2026[[#This Row],[CONTRIBUTO SULLA BASE DEL REDDITO]]</f>
        <v>17096.528849237635</v>
      </c>
      <c r="S3150" s="3">
        <f>+Tabella2026[[#This Row],[CONTRIBUTO TOTALE]]/(PLAFOND/N_TESSERE)</f>
        <v>34.193057698475272</v>
      </c>
      <c r="T3150" s="3">
        <f>+MAX(CEILING(Tabella2026[[#This Row],[preDEF1]],1),1)</f>
        <v>35</v>
      </c>
      <c r="U3150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50" s="21">
        <f>+Tabella2026[[#This Row],[DEF - n. card]]*(PLAFOND/N_TESSERE)</f>
        <v>17000</v>
      </c>
      <c r="W3150" s="18"/>
    </row>
    <row r="3151" spans="2:23" x14ac:dyDescent="0.25">
      <c r="B3151" s="1" t="s">
        <v>6313</v>
      </c>
      <c r="C3151" s="2">
        <v>28014</v>
      </c>
      <c r="D3151" s="1" t="s">
        <v>6314</v>
      </c>
      <c r="E3151" s="1" t="s">
        <v>38</v>
      </c>
      <c r="F3151" s="1" t="s">
        <v>45</v>
      </c>
      <c r="G3151" s="1" t="s">
        <v>4778</v>
      </c>
      <c r="H3151" s="1" t="s">
        <v>15835</v>
      </c>
      <c r="I3151" s="5">
        <v>3422</v>
      </c>
      <c r="J3151" s="5">
        <v>64299530</v>
      </c>
      <c r="K3151" s="3">
        <f>+Tabella2026[[#This Row],[POP_2024]]/SUM(Tabella2026[POP_2024])</f>
        <v>5.8055631070477978E-5</v>
      </c>
      <c r="L3151" s="3">
        <f>+Tabella2026[[#This Row],[INCIDENZA POPOLAZIONE]]*(PLAFOND/2)</f>
        <v>17091.534245425413</v>
      </c>
      <c r="M3151" s="3">
        <f>+IFERROR(Tabella2026[[#This Row],[reddito_2024]]/Tabella2026[[#This Row],[POP_2024]],"")</f>
        <v>18790.043834015196</v>
      </c>
      <c r="N3151" s="3">
        <f>+IF(Tabella2026[[#This Row],[REDDITO COMPLESSIVO PROCAPITE]]&lt;media_aggr_reddito_pc,(media_aggr_reddito_pc-Tabella2026[[#This Row],[REDDITO COMPLESSIVO PROCAPITE]]),0)</f>
        <v>0</v>
      </c>
      <c r="O3151" s="3">
        <f>+Tabella2026[[#This Row],[DIFFERENZA REDDITO INFERIORE ALLA MEDIA DALLA MEDIA]]*Tabella2026[[#This Row],[POP_2024]]</f>
        <v>0</v>
      </c>
      <c r="P3151" s="3">
        <f>+Tabella2026[[#This Row],[POPOLAZIONE PER DIFFERENZA ]]/SUM(Tabella2026[[POPOLAZIONE PER DIFFERENZA ]])</f>
        <v>0</v>
      </c>
      <c r="Q3151" s="3">
        <f>+Tabella2026[[#This Row],[INCIDENZA POPOLAZIONE PER DIFFERENZA]]*(PLAFOND-SUM(Tabella2026[CONTRIBUTO SULLA BASE DELLA POPOLAZIONE]))</f>
        <v>0</v>
      </c>
      <c r="R3151" s="3">
        <f>+Tabella2026[[#This Row],[CONTRIBUTO SULLA BASE DELLA POPOLAZIONE]]+Tabella2026[[#This Row],[CONTRIBUTO SULLA BASE DEL REDDITO]]</f>
        <v>17091.534245425413</v>
      </c>
      <c r="S3151" s="3">
        <f>+Tabella2026[[#This Row],[CONTRIBUTO TOTALE]]/(PLAFOND/N_TESSERE)</f>
        <v>34.183068490850829</v>
      </c>
      <c r="T3151" s="3">
        <f>+MAX(CEILING(Tabella2026[[#This Row],[preDEF1]],1),1)</f>
        <v>35</v>
      </c>
      <c r="U3151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51" s="21">
        <f>+Tabella2026[[#This Row],[DEF - n. card]]*(PLAFOND/N_TESSERE)</f>
        <v>17000</v>
      </c>
      <c r="W3151" s="18"/>
    </row>
    <row r="3152" spans="2:23" x14ac:dyDescent="0.25">
      <c r="B3152" s="1" t="s">
        <v>6277</v>
      </c>
      <c r="C3152" s="2">
        <v>118045</v>
      </c>
      <c r="D3152" s="1" t="s">
        <v>6278</v>
      </c>
      <c r="E3152" s="1" t="s">
        <v>76</v>
      </c>
      <c r="F3152" s="1" t="s">
        <v>75</v>
      </c>
      <c r="G3152" s="1" t="s">
        <v>4778</v>
      </c>
      <c r="H3152" s="1" t="s">
        <v>15836</v>
      </c>
      <c r="I3152" s="5">
        <v>3420</v>
      </c>
      <c r="J3152" s="5">
        <v>41462222</v>
      </c>
      <c r="K3152" s="3">
        <f>+Tabella2026[[#This Row],[POP_2024]]/SUM(Tabella2026[POP_2024])</f>
        <v>5.8021700251617378E-5</v>
      </c>
      <c r="L3152" s="3">
        <f>+Tabella2026[[#This Row],[INCIDENZA POPOLAZIONE]]*(PLAFOND/2)</f>
        <v>17081.545037800966</v>
      </c>
      <c r="M3152" s="3">
        <f>+IFERROR(Tabella2026[[#This Row],[reddito_2024]]/Tabella2026[[#This Row],[POP_2024]],"")</f>
        <v>12123.456725146199</v>
      </c>
      <c r="N3152" s="3">
        <f>+IF(Tabella2026[[#This Row],[REDDITO COMPLESSIVO PROCAPITE]]&lt;media_aggr_reddito_pc,(media_aggr_reddito_pc-Tabella2026[[#This Row],[REDDITO COMPLESSIVO PROCAPITE]]),0)</f>
        <v>5701.6093374625416</v>
      </c>
      <c r="O3152" s="3">
        <f>+Tabella2026[[#This Row],[DIFFERENZA REDDITO INFERIORE ALLA MEDIA DALLA MEDIA]]*Tabella2026[[#This Row],[POP_2024]]</f>
        <v>19499503.934121892</v>
      </c>
      <c r="P3152" s="3">
        <f>+Tabella2026[[#This Row],[POPOLAZIONE PER DIFFERENZA ]]/SUM(Tabella2026[[POPOLAZIONE PER DIFFERENZA ]])</f>
        <v>1.7299610953297928E-4</v>
      </c>
      <c r="Q3152" s="3">
        <f>+Tabella2026[[#This Row],[INCIDENZA POPOLAZIONE PER DIFFERENZA]]*(PLAFOND-SUM(Tabella2026[CONTRIBUTO SULLA BASE DELLA POPOLAZIONE]))</f>
        <v>50929.924899427155</v>
      </c>
      <c r="R3152" s="3">
        <f>+Tabella2026[[#This Row],[CONTRIBUTO SULLA BASE DELLA POPOLAZIONE]]+Tabella2026[[#This Row],[CONTRIBUTO SULLA BASE DEL REDDITO]]</f>
        <v>68011.469937228117</v>
      </c>
      <c r="S3152" s="3">
        <f>+Tabella2026[[#This Row],[CONTRIBUTO TOTALE]]/(PLAFOND/N_TESSERE)</f>
        <v>136.02293987445623</v>
      </c>
      <c r="T3152" s="3">
        <f>+MAX(CEILING(Tabella2026[[#This Row],[preDEF1]],1),1)</f>
        <v>137</v>
      </c>
      <c r="U3152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3152" s="21">
        <f>+Tabella2026[[#This Row],[DEF - n. card]]*(PLAFOND/N_TESSERE)</f>
        <v>68000</v>
      </c>
      <c r="W3152" s="18"/>
    </row>
    <row r="3153" spans="2:23" x14ac:dyDescent="0.25">
      <c r="B3153" s="1" t="s">
        <v>6259</v>
      </c>
      <c r="C3153" s="2">
        <v>75047</v>
      </c>
      <c r="D3153" s="1" t="s">
        <v>6260</v>
      </c>
      <c r="E3153" s="1" t="s">
        <v>33</v>
      </c>
      <c r="F3153" s="1" t="s">
        <v>132</v>
      </c>
      <c r="G3153" s="1" t="s">
        <v>4778</v>
      </c>
      <c r="H3153" s="1" t="s">
        <v>15836</v>
      </c>
      <c r="I3153" s="5">
        <v>3419</v>
      </c>
      <c r="J3153" s="5">
        <v>43866026</v>
      </c>
      <c r="K3153" s="3">
        <f>+Tabella2026[[#This Row],[POP_2024]]/SUM(Tabella2026[POP_2024])</f>
        <v>5.8004734842187082E-5</v>
      </c>
      <c r="L3153" s="3">
        <f>+Tabella2026[[#This Row],[INCIDENZA POPOLAZIONE]]*(PLAFOND/2)</f>
        <v>17076.550433988745</v>
      </c>
      <c r="M3153" s="3">
        <f>+IFERROR(Tabella2026[[#This Row],[reddito_2024]]/Tabella2026[[#This Row],[POP_2024]],"")</f>
        <v>12830.074875694647</v>
      </c>
      <c r="N3153" s="3">
        <f>+IF(Tabella2026[[#This Row],[REDDITO COMPLESSIVO PROCAPITE]]&lt;media_aggr_reddito_pc,(media_aggr_reddito_pc-Tabella2026[[#This Row],[REDDITO COMPLESSIVO PROCAPITE]]),0)</f>
        <v>4994.9911869140942</v>
      </c>
      <c r="O3153" s="3">
        <f>+Tabella2026[[#This Row],[DIFFERENZA REDDITO INFERIORE ALLA MEDIA DALLA MEDIA]]*Tabella2026[[#This Row],[POP_2024]]</f>
        <v>17077874.868059289</v>
      </c>
      <c r="P3153" s="3">
        <f>+Tabella2026[[#This Row],[POPOLAZIONE PER DIFFERENZA ]]/SUM(Tabella2026[[POPOLAZIONE PER DIFFERENZA ]])</f>
        <v>1.5151184980123663E-4</v>
      </c>
      <c r="Q3153" s="3">
        <f>+Tabella2026[[#This Row],[INCIDENZA POPOLAZIONE PER DIFFERENZA]]*(PLAFOND-SUM(Tabella2026[CONTRIBUTO SULLA BASE DELLA POPOLAZIONE]))</f>
        <v>44604.974947596893</v>
      </c>
      <c r="R3153" s="3">
        <f>+Tabella2026[[#This Row],[CONTRIBUTO SULLA BASE DELLA POPOLAZIONE]]+Tabella2026[[#This Row],[CONTRIBUTO SULLA BASE DEL REDDITO]]</f>
        <v>61681.525381585641</v>
      </c>
      <c r="S3153" s="3">
        <f>+Tabella2026[[#This Row],[CONTRIBUTO TOTALE]]/(PLAFOND/N_TESSERE)</f>
        <v>123.36305076317129</v>
      </c>
      <c r="T3153" s="3">
        <f>+MAX(CEILING(Tabella2026[[#This Row],[preDEF1]],1),1)</f>
        <v>124</v>
      </c>
      <c r="U3153" s="9">
        <f xml:space="preserve"> IF(ROW(Tabella2026[[#This Row],[preDEF2]]) - ROW(Tabella2026[[#Headers],[preDEF2]])&lt;=ABS(SUM(Tabella2026[preDEF2])-N_TESSERE),Tabella2026[[#This Row],[preDEF2]]-1,Tabella2026[[#This Row],[preDEF2]])</f>
        <v>123</v>
      </c>
      <c r="V3153" s="21">
        <f>+Tabella2026[[#This Row],[DEF - n. card]]*(PLAFOND/N_TESSERE)</f>
        <v>61500</v>
      </c>
      <c r="W3153" s="18"/>
    </row>
    <row r="3154" spans="2:23" x14ac:dyDescent="0.25">
      <c r="B3154" s="1" t="s">
        <v>6255</v>
      </c>
      <c r="C3154" s="2">
        <v>58099</v>
      </c>
      <c r="D3154" s="1" t="s">
        <v>6256</v>
      </c>
      <c r="E3154" s="1" t="s">
        <v>8</v>
      </c>
      <c r="F3154" s="1" t="s">
        <v>7</v>
      </c>
      <c r="G3154" s="1" t="s">
        <v>4778</v>
      </c>
      <c r="H3154" s="1" t="s">
        <v>15834</v>
      </c>
      <c r="I3154" s="5">
        <v>3419</v>
      </c>
      <c r="J3154" s="5">
        <v>46977459</v>
      </c>
      <c r="K3154" s="3">
        <f>+Tabella2026[[#This Row],[POP_2024]]/SUM(Tabella2026[POP_2024])</f>
        <v>5.8004734842187082E-5</v>
      </c>
      <c r="L3154" s="3">
        <f>+Tabella2026[[#This Row],[INCIDENZA POPOLAZIONE]]*(PLAFOND/2)</f>
        <v>17076.550433988745</v>
      </c>
      <c r="M3154" s="3">
        <f>+IFERROR(Tabella2026[[#This Row],[reddito_2024]]/Tabella2026[[#This Row],[POP_2024]],"")</f>
        <v>13740.116700789704</v>
      </c>
      <c r="N3154" s="3">
        <f>+IF(Tabella2026[[#This Row],[REDDITO COMPLESSIVO PROCAPITE]]&lt;media_aggr_reddito_pc,(media_aggr_reddito_pc-Tabella2026[[#This Row],[REDDITO COMPLESSIVO PROCAPITE]]),0)</f>
        <v>4084.9493618190372</v>
      </c>
      <c r="O3154" s="3">
        <f>+Tabella2026[[#This Row],[DIFFERENZA REDDITO INFERIORE ALLA MEDIA DALLA MEDIA]]*Tabella2026[[#This Row],[POP_2024]]</f>
        <v>13966441.868059289</v>
      </c>
      <c r="P3154" s="3">
        <f>+Tabella2026[[#This Row],[POPOLAZIONE PER DIFFERENZA ]]/SUM(Tabella2026[[POPOLAZIONE PER DIFFERENZA ]])</f>
        <v>1.2390777300569196E-4</v>
      </c>
      <c r="Q3154" s="3">
        <f>+Tabella2026[[#This Row],[INCIDENZA POPOLAZIONE PER DIFFERENZA]]*(PLAFOND-SUM(Tabella2026[CONTRIBUTO SULLA BASE DELLA POPOLAZIONE]))</f>
        <v>36478.355442046108</v>
      </c>
      <c r="R3154" s="3">
        <f>+Tabella2026[[#This Row],[CONTRIBUTO SULLA BASE DELLA POPOLAZIONE]]+Tabella2026[[#This Row],[CONTRIBUTO SULLA BASE DEL REDDITO]]</f>
        <v>53554.905876034856</v>
      </c>
      <c r="S3154" s="3">
        <f>+Tabella2026[[#This Row],[CONTRIBUTO TOTALE]]/(PLAFOND/N_TESSERE)</f>
        <v>107.10981175206972</v>
      </c>
      <c r="T3154" s="3">
        <f>+MAX(CEILING(Tabella2026[[#This Row],[preDEF1]],1),1)</f>
        <v>108</v>
      </c>
      <c r="U3154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3154" s="21">
        <f>+Tabella2026[[#This Row],[DEF - n. card]]*(PLAFOND/N_TESSERE)</f>
        <v>53500</v>
      </c>
      <c r="W3154" s="18"/>
    </row>
    <row r="3155" spans="2:23" x14ac:dyDescent="0.25">
      <c r="B3155" s="1" t="s">
        <v>6409</v>
      </c>
      <c r="C3155" s="2">
        <v>61101</v>
      </c>
      <c r="D3155" s="1" t="s">
        <v>6410</v>
      </c>
      <c r="E3155" s="1" t="s">
        <v>15</v>
      </c>
      <c r="F3155" s="1" t="s">
        <v>184</v>
      </c>
      <c r="G3155" s="1" t="s">
        <v>4778</v>
      </c>
      <c r="H3155" s="1" t="s">
        <v>15836</v>
      </c>
      <c r="I3155" s="5">
        <v>3414</v>
      </c>
      <c r="J3155" s="5">
        <v>37219766</v>
      </c>
      <c r="K3155" s="3">
        <f>+Tabella2026[[#This Row],[POP_2024]]/SUM(Tabella2026[POP_2024])</f>
        <v>5.7919907795035594E-5</v>
      </c>
      <c r="L3155" s="3">
        <f>+Tabella2026[[#This Row],[INCIDENZA POPOLAZIONE]]*(PLAFOND/2)</f>
        <v>17051.577414927633</v>
      </c>
      <c r="M3155" s="3">
        <f>+IFERROR(Tabella2026[[#This Row],[reddito_2024]]/Tabella2026[[#This Row],[POP_2024]],"")</f>
        <v>10902.099004100761</v>
      </c>
      <c r="N3155" s="3">
        <f>+IF(Tabella2026[[#This Row],[REDDITO COMPLESSIVO PROCAPITE]]&lt;media_aggr_reddito_pc,(media_aggr_reddito_pc-Tabella2026[[#This Row],[REDDITO COMPLESSIVO PROCAPITE]]),0)</f>
        <v>6922.9670585079803</v>
      </c>
      <c r="O3155" s="3">
        <f>+Tabella2026[[#This Row],[DIFFERENZA REDDITO INFERIORE ALLA MEDIA DALLA MEDIA]]*Tabella2026[[#This Row],[POP_2024]]</f>
        <v>23635009.537746243</v>
      </c>
      <c r="P3155" s="3">
        <f>+Tabella2026[[#This Row],[POPOLAZIONE PER DIFFERENZA ]]/SUM(Tabella2026[[POPOLAZIONE PER DIFFERENZA ]])</f>
        <v>2.096855752135361E-4</v>
      </c>
      <c r="Q3155" s="3">
        <f>+Tabella2026[[#This Row],[INCIDENZA POPOLAZIONE PER DIFFERENZA]]*(PLAFOND-SUM(Tabella2026[CONTRIBUTO SULLA BASE DELLA POPOLAZIONE]))</f>
        <v>61731.27607868387</v>
      </c>
      <c r="R3155" s="3">
        <f>+Tabella2026[[#This Row],[CONTRIBUTO SULLA BASE DELLA POPOLAZIONE]]+Tabella2026[[#This Row],[CONTRIBUTO SULLA BASE DEL REDDITO]]</f>
        <v>78782.853493611503</v>
      </c>
      <c r="S3155" s="3">
        <f>+Tabella2026[[#This Row],[CONTRIBUTO TOTALE]]/(PLAFOND/N_TESSERE)</f>
        <v>157.565706987223</v>
      </c>
      <c r="T3155" s="3">
        <f>+MAX(CEILING(Tabella2026[[#This Row],[preDEF1]],1),1)</f>
        <v>158</v>
      </c>
      <c r="U3155" s="9">
        <f xml:space="preserve"> IF(ROW(Tabella2026[[#This Row],[preDEF2]]) - ROW(Tabella2026[[#Headers],[preDEF2]])&lt;=ABS(SUM(Tabella2026[preDEF2])-N_TESSERE),Tabella2026[[#This Row],[preDEF2]]-1,Tabella2026[[#This Row],[preDEF2]])</f>
        <v>157</v>
      </c>
      <c r="V3155" s="21">
        <f>+Tabella2026[[#This Row],[DEF - n. card]]*(PLAFOND/N_TESSERE)</f>
        <v>78500</v>
      </c>
      <c r="W3155" s="18"/>
    </row>
    <row r="3156" spans="2:23" x14ac:dyDescent="0.25">
      <c r="B3156" s="1" t="s">
        <v>6393</v>
      </c>
      <c r="C3156" s="2">
        <v>24064</v>
      </c>
      <c r="D3156" s="1" t="s">
        <v>6394</v>
      </c>
      <c r="E3156" s="1" t="s">
        <v>38</v>
      </c>
      <c r="F3156" s="1" t="s">
        <v>106</v>
      </c>
      <c r="G3156" s="1" t="s">
        <v>4778</v>
      </c>
      <c r="H3156" s="1" t="s">
        <v>15835</v>
      </c>
      <c r="I3156" s="5">
        <v>3414</v>
      </c>
      <c r="J3156" s="5">
        <v>66727084</v>
      </c>
      <c r="K3156" s="3">
        <f>+Tabella2026[[#This Row],[POP_2024]]/SUM(Tabella2026[POP_2024])</f>
        <v>5.7919907795035594E-5</v>
      </c>
      <c r="L3156" s="3">
        <f>+Tabella2026[[#This Row],[INCIDENZA POPOLAZIONE]]*(PLAFOND/2)</f>
        <v>17051.577414927633</v>
      </c>
      <c r="M3156" s="3">
        <f>+IFERROR(Tabella2026[[#This Row],[reddito_2024]]/Tabella2026[[#This Row],[POP_2024]],"")</f>
        <v>19545.132981839484</v>
      </c>
      <c r="N3156" s="3">
        <f>+IF(Tabella2026[[#This Row],[REDDITO COMPLESSIVO PROCAPITE]]&lt;media_aggr_reddito_pc,(media_aggr_reddito_pc-Tabella2026[[#This Row],[REDDITO COMPLESSIVO PROCAPITE]]),0)</f>
        <v>0</v>
      </c>
      <c r="O3156" s="3">
        <f>+Tabella2026[[#This Row],[DIFFERENZA REDDITO INFERIORE ALLA MEDIA DALLA MEDIA]]*Tabella2026[[#This Row],[POP_2024]]</f>
        <v>0</v>
      </c>
      <c r="P3156" s="3">
        <f>+Tabella2026[[#This Row],[POPOLAZIONE PER DIFFERENZA ]]/SUM(Tabella2026[[POPOLAZIONE PER DIFFERENZA ]])</f>
        <v>0</v>
      </c>
      <c r="Q3156" s="3">
        <f>+Tabella2026[[#This Row],[INCIDENZA POPOLAZIONE PER DIFFERENZA]]*(PLAFOND-SUM(Tabella2026[CONTRIBUTO SULLA BASE DELLA POPOLAZIONE]))</f>
        <v>0</v>
      </c>
      <c r="R3156" s="3">
        <f>+Tabella2026[[#This Row],[CONTRIBUTO SULLA BASE DELLA POPOLAZIONE]]+Tabella2026[[#This Row],[CONTRIBUTO SULLA BASE DEL REDDITO]]</f>
        <v>17051.577414927633</v>
      </c>
      <c r="S3156" s="3">
        <f>+Tabella2026[[#This Row],[CONTRIBUTO TOTALE]]/(PLAFOND/N_TESSERE)</f>
        <v>34.103154829855264</v>
      </c>
      <c r="T3156" s="3">
        <f>+MAX(CEILING(Tabella2026[[#This Row],[preDEF1]],1),1)</f>
        <v>35</v>
      </c>
      <c r="U3156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56" s="21">
        <f>+Tabella2026[[#This Row],[DEF - n. card]]*(PLAFOND/N_TESSERE)</f>
        <v>17000</v>
      </c>
      <c r="W3156" s="18"/>
    </row>
    <row r="3157" spans="2:23" x14ac:dyDescent="0.25">
      <c r="B3157" s="1" t="s">
        <v>6279</v>
      </c>
      <c r="C3157" s="2">
        <v>7058</v>
      </c>
      <c r="D3157" s="1" t="s">
        <v>6280</v>
      </c>
      <c r="E3157" s="1" t="s">
        <v>565</v>
      </c>
      <c r="F3157" s="1" t="s">
        <v>565</v>
      </c>
      <c r="G3157" s="1" t="s">
        <v>4778</v>
      </c>
      <c r="H3157" s="1" t="s">
        <v>15835</v>
      </c>
      <c r="I3157" s="5">
        <v>3412</v>
      </c>
      <c r="J3157" s="5">
        <v>85629543</v>
      </c>
      <c r="K3157" s="3">
        <f>+Tabella2026[[#This Row],[POP_2024]]/SUM(Tabella2026[POP_2024])</f>
        <v>5.7885976976175001E-5</v>
      </c>
      <c r="L3157" s="3">
        <f>+Tabella2026[[#This Row],[INCIDENZA POPOLAZIONE]]*(PLAFOND/2)</f>
        <v>17041.58820730319</v>
      </c>
      <c r="M3157" s="3">
        <f>+IFERROR(Tabella2026[[#This Row],[reddito_2024]]/Tabella2026[[#This Row],[POP_2024]],"")</f>
        <v>25096.583528722156</v>
      </c>
      <c r="N3157" s="3">
        <f>+IF(Tabella2026[[#This Row],[REDDITO COMPLESSIVO PROCAPITE]]&lt;media_aggr_reddito_pc,(media_aggr_reddito_pc-Tabella2026[[#This Row],[REDDITO COMPLESSIVO PROCAPITE]]),0)</f>
        <v>0</v>
      </c>
      <c r="O3157" s="3">
        <f>+Tabella2026[[#This Row],[DIFFERENZA REDDITO INFERIORE ALLA MEDIA DALLA MEDIA]]*Tabella2026[[#This Row],[POP_2024]]</f>
        <v>0</v>
      </c>
      <c r="P3157" s="3">
        <f>+Tabella2026[[#This Row],[POPOLAZIONE PER DIFFERENZA ]]/SUM(Tabella2026[[POPOLAZIONE PER DIFFERENZA ]])</f>
        <v>0</v>
      </c>
      <c r="Q3157" s="3">
        <f>+Tabella2026[[#This Row],[INCIDENZA POPOLAZIONE PER DIFFERENZA]]*(PLAFOND-SUM(Tabella2026[CONTRIBUTO SULLA BASE DELLA POPOLAZIONE]))</f>
        <v>0</v>
      </c>
      <c r="R3157" s="3">
        <f>+Tabella2026[[#This Row],[CONTRIBUTO SULLA BASE DELLA POPOLAZIONE]]+Tabella2026[[#This Row],[CONTRIBUTO SULLA BASE DEL REDDITO]]</f>
        <v>17041.58820730319</v>
      </c>
      <c r="S3157" s="3">
        <f>+Tabella2026[[#This Row],[CONTRIBUTO TOTALE]]/(PLAFOND/N_TESSERE)</f>
        <v>34.083176414606378</v>
      </c>
      <c r="T3157" s="3">
        <f>+MAX(CEILING(Tabella2026[[#This Row],[preDEF1]],1),1)</f>
        <v>35</v>
      </c>
      <c r="U3157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57" s="21">
        <f>+Tabella2026[[#This Row],[DEF - n. card]]*(PLAFOND/N_TESSERE)</f>
        <v>17000</v>
      </c>
      <c r="W3157" s="18"/>
    </row>
    <row r="3158" spans="2:23" x14ac:dyDescent="0.25">
      <c r="B3158" s="1" t="s">
        <v>6443</v>
      </c>
      <c r="C3158" s="2">
        <v>15236</v>
      </c>
      <c r="D3158" s="1" t="s">
        <v>6444</v>
      </c>
      <c r="E3158" s="1" t="s">
        <v>12</v>
      </c>
      <c r="F3158" s="1" t="s">
        <v>11</v>
      </c>
      <c r="G3158" s="1" t="s">
        <v>4778</v>
      </c>
      <c r="H3158" s="1" t="s">
        <v>15835</v>
      </c>
      <c r="I3158" s="5">
        <v>3411</v>
      </c>
      <c r="J3158" s="5">
        <v>72033999</v>
      </c>
      <c r="K3158" s="3">
        <f>+Tabella2026[[#This Row],[POP_2024]]/SUM(Tabella2026[POP_2024])</f>
        <v>5.7869011566744705E-5</v>
      </c>
      <c r="L3158" s="3">
        <f>+Tabella2026[[#This Row],[INCIDENZA POPOLAZIONE]]*(PLAFOND/2)</f>
        <v>17036.593603490965</v>
      </c>
      <c r="M3158" s="3">
        <f>+IFERROR(Tabella2026[[#This Row],[reddito_2024]]/Tabella2026[[#This Row],[POP_2024]],"")</f>
        <v>21118.146877748462</v>
      </c>
      <c r="N3158" s="3">
        <f>+IF(Tabella2026[[#This Row],[REDDITO COMPLESSIVO PROCAPITE]]&lt;media_aggr_reddito_pc,(media_aggr_reddito_pc-Tabella2026[[#This Row],[REDDITO COMPLESSIVO PROCAPITE]]),0)</f>
        <v>0</v>
      </c>
      <c r="O3158" s="3">
        <f>+Tabella2026[[#This Row],[DIFFERENZA REDDITO INFERIORE ALLA MEDIA DALLA MEDIA]]*Tabella2026[[#This Row],[POP_2024]]</f>
        <v>0</v>
      </c>
      <c r="P3158" s="3">
        <f>+Tabella2026[[#This Row],[POPOLAZIONE PER DIFFERENZA ]]/SUM(Tabella2026[[POPOLAZIONE PER DIFFERENZA ]])</f>
        <v>0</v>
      </c>
      <c r="Q3158" s="3">
        <f>+Tabella2026[[#This Row],[INCIDENZA POPOLAZIONE PER DIFFERENZA]]*(PLAFOND-SUM(Tabella2026[CONTRIBUTO SULLA BASE DELLA POPOLAZIONE]))</f>
        <v>0</v>
      </c>
      <c r="R3158" s="3">
        <f>+Tabella2026[[#This Row],[CONTRIBUTO SULLA BASE DELLA POPOLAZIONE]]+Tabella2026[[#This Row],[CONTRIBUTO SULLA BASE DEL REDDITO]]</f>
        <v>17036.593603490965</v>
      </c>
      <c r="S3158" s="3">
        <f>+Tabella2026[[#This Row],[CONTRIBUTO TOTALE]]/(PLAFOND/N_TESSERE)</f>
        <v>34.073187206981927</v>
      </c>
      <c r="T3158" s="3">
        <f>+MAX(CEILING(Tabella2026[[#This Row],[preDEF1]],1),1)</f>
        <v>35</v>
      </c>
      <c r="U3158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58" s="21">
        <f>+Tabella2026[[#This Row],[DEF - n. card]]*(PLAFOND/N_TESSERE)</f>
        <v>17000</v>
      </c>
      <c r="W3158" s="18"/>
    </row>
    <row r="3159" spans="2:23" x14ac:dyDescent="0.25">
      <c r="B3159" s="1" t="s">
        <v>6285</v>
      </c>
      <c r="C3159" s="2">
        <v>28070</v>
      </c>
      <c r="D3159" s="1" t="s">
        <v>6286</v>
      </c>
      <c r="E3159" s="1" t="s">
        <v>38</v>
      </c>
      <c r="F3159" s="1" t="s">
        <v>45</v>
      </c>
      <c r="G3159" s="1" t="s">
        <v>4778</v>
      </c>
      <c r="H3159" s="1" t="s">
        <v>15835</v>
      </c>
      <c r="I3159" s="5">
        <v>3409</v>
      </c>
      <c r="J3159" s="5">
        <v>67841216</v>
      </c>
      <c r="K3159" s="3">
        <f>+Tabella2026[[#This Row],[POP_2024]]/SUM(Tabella2026[POP_2024])</f>
        <v>5.7835080747884105E-5</v>
      </c>
      <c r="L3159" s="3">
        <f>+Tabella2026[[#This Row],[INCIDENZA POPOLAZIONE]]*(PLAFOND/2)</f>
        <v>17026.604395866521</v>
      </c>
      <c r="M3159" s="3">
        <f>+IFERROR(Tabella2026[[#This Row],[reddito_2024]]/Tabella2026[[#This Row],[POP_2024]],"")</f>
        <v>19900.620709885596</v>
      </c>
      <c r="N3159" s="3">
        <f>+IF(Tabella2026[[#This Row],[REDDITO COMPLESSIVO PROCAPITE]]&lt;media_aggr_reddito_pc,(media_aggr_reddito_pc-Tabella2026[[#This Row],[REDDITO COMPLESSIVO PROCAPITE]]),0)</f>
        <v>0</v>
      </c>
      <c r="O3159" s="3">
        <f>+Tabella2026[[#This Row],[DIFFERENZA REDDITO INFERIORE ALLA MEDIA DALLA MEDIA]]*Tabella2026[[#This Row],[POP_2024]]</f>
        <v>0</v>
      </c>
      <c r="P3159" s="3">
        <f>+Tabella2026[[#This Row],[POPOLAZIONE PER DIFFERENZA ]]/SUM(Tabella2026[[POPOLAZIONE PER DIFFERENZA ]])</f>
        <v>0</v>
      </c>
      <c r="Q3159" s="3">
        <f>+Tabella2026[[#This Row],[INCIDENZA POPOLAZIONE PER DIFFERENZA]]*(PLAFOND-SUM(Tabella2026[CONTRIBUTO SULLA BASE DELLA POPOLAZIONE]))</f>
        <v>0</v>
      </c>
      <c r="R3159" s="3">
        <f>+Tabella2026[[#This Row],[CONTRIBUTO SULLA BASE DELLA POPOLAZIONE]]+Tabella2026[[#This Row],[CONTRIBUTO SULLA BASE DEL REDDITO]]</f>
        <v>17026.604395866521</v>
      </c>
      <c r="S3159" s="3">
        <f>+Tabella2026[[#This Row],[CONTRIBUTO TOTALE]]/(PLAFOND/N_TESSERE)</f>
        <v>34.053208791733041</v>
      </c>
      <c r="T3159" s="3">
        <f>+MAX(CEILING(Tabella2026[[#This Row],[preDEF1]],1),1)</f>
        <v>35</v>
      </c>
      <c r="U3159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59" s="21">
        <f>+Tabella2026[[#This Row],[DEF - n. card]]*(PLAFOND/N_TESSERE)</f>
        <v>17000</v>
      </c>
      <c r="W3159" s="18"/>
    </row>
    <row r="3160" spans="2:23" x14ac:dyDescent="0.25">
      <c r="B3160" s="1" t="s">
        <v>6237</v>
      </c>
      <c r="C3160" s="2">
        <v>62073</v>
      </c>
      <c r="D3160" s="1" t="s">
        <v>6238</v>
      </c>
      <c r="E3160" s="1" t="s">
        <v>15</v>
      </c>
      <c r="F3160" s="1" t="s">
        <v>256</v>
      </c>
      <c r="G3160" s="1" t="s">
        <v>4778</v>
      </c>
      <c r="H3160" s="1" t="s">
        <v>15836</v>
      </c>
      <c r="I3160" s="5">
        <v>3409</v>
      </c>
      <c r="J3160" s="5">
        <v>44649001</v>
      </c>
      <c r="K3160" s="3">
        <f>+Tabella2026[[#This Row],[POP_2024]]/SUM(Tabella2026[POP_2024])</f>
        <v>5.7835080747884105E-5</v>
      </c>
      <c r="L3160" s="3">
        <f>+Tabella2026[[#This Row],[INCIDENZA POPOLAZIONE]]*(PLAFOND/2)</f>
        <v>17026.604395866521</v>
      </c>
      <c r="M3160" s="3">
        <f>+IFERROR(Tabella2026[[#This Row],[reddito_2024]]/Tabella2026[[#This Row],[POP_2024]],"")</f>
        <v>13097.389557054856</v>
      </c>
      <c r="N3160" s="3">
        <f>+IF(Tabella2026[[#This Row],[REDDITO COMPLESSIVO PROCAPITE]]&lt;media_aggr_reddito_pc,(media_aggr_reddito_pc-Tabella2026[[#This Row],[REDDITO COMPLESSIVO PROCAPITE]]),0)</f>
        <v>4727.6765055538854</v>
      </c>
      <c r="O3160" s="3">
        <f>+Tabella2026[[#This Row],[DIFFERENZA REDDITO INFERIORE ALLA MEDIA DALLA MEDIA]]*Tabella2026[[#This Row],[POP_2024]]</f>
        <v>16116649.207433196</v>
      </c>
      <c r="P3160" s="3">
        <f>+Tabella2026[[#This Row],[POPOLAZIONE PER DIFFERENZA ]]/SUM(Tabella2026[[POPOLAZIONE PER DIFFERENZA ]])</f>
        <v>1.4298402774825627E-4</v>
      </c>
      <c r="Q3160" s="3">
        <f>+Tabella2026[[#This Row],[INCIDENZA POPOLAZIONE PER DIFFERENZA]]*(PLAFOND-SUM(Tabella2026[CONTRIBUTO SULLA BASE DELLA POPOLAZIONE]))</f>
        <v>42094.390531066005</v>
      </c>
      <c r="R3160" s="3">
        <f>+Tabella2026[[#This Row],[CONTRIBUTO SULLA BASE DELLA POPOLAZIONE]]+Tabella2026[[#This Row],[CONTRIBUTO SULLA BASE DEL REDDITO]]</f>
        <v>59120.99492693253</v>
      </c>
      <c r="S3160" s="3">
        <f>+Tabella2026[[#This Row],[CONTRIBUTO TOTALE]]/(PLAFOND/N_TESSERE)</f>
        <v>118.24198985386506</v>
      </c>
      <c r="T3160" s="3">
        <f>+MAX(CEILING(Tabella2026[[#This Row],[preDEF1]],1),1)</f>
        <v>119</v>
      </c>
      <c r="U3160" s="9">
        <f xml:space="preserve"> IF(ROW(Tabella2026[[#This Row],[preDEF2]]) - ROW(Tabella2026[[#Headers],[preDEF2]])&lt;=ABS(SUM(Tabella2026[preDEF2])-N_TESSERE),Tabella2026[[#This Row],[preDEF2]]-1,Tabella2026[[#This Row],[preDEF2]])</f>
        <v>118</v>
      </c>
      <c r="V3160" s="21">
        <f>+Tabella2026[[#This Row],[DEF - n. card]]*(PLAFOND/N_TESSERE)</f>
        <v>59000</v>
      </c>
      <c r="W3160" s="18"/>
    </row>
    <row r="3161" spans="2:23" x14ac:dyDescent="0.25">
      <c r="B3161" s="1" t="s">
        <v>6467</v>
      </c>
      <c r="C3161" s="2">
        <v>49021</v>
      </c>
      <c r="D3161" s="1" t="s">
        <v>6468</v>
      </c>
      <c r="E3161" s="1" t="s">
        <v>30</v>
      </c>
      <c r="F3161" s="1" t="s">
        <v>71</v>
      </c>
      <c r="G3161" s="1" t="s">
        <v>4778</v>
      </c>
      <c r="H3161" s="1" t="s">
        <v>15834</v>
      </c>
      <c r="I3161" s="5">
        <v>3409</v>
      </c>
      <c r="J3161" s="5">
        <v>62662195</v>
      </c>
      <c r="K3161" s="3">
        <f>+Tabella2026[[#This Row],[POP_2024]]/SUM(Tabella2026[POP_2024])</f>
        <v>5.7835080747884105E-5</v>
      </c>
      <c r="L3161" s="3">
        <f>+Tabella2026[[#This Row],[INCIDENZA POPOLAZIONE]]*(PLAFOND/2)</f>
        <v>17026.604395866521</v>
      </c>
      <c r="M3161" s="3">
        <f>+IFERROR(Tabella2026[[#This Row],[reddito_2024]]/Tabella2026[[#This Row],[POP_2024]],"")</f>
        <v>18381.400704018775</v>
      </c>
      <c r="N3161" s="3">
        <f>+IF(Tabella2026[[#This Row],[REDDITO COMPLESSIVO PROCAPITE]]&lt;media_aggr_reddito_pc,(media_aggr_reddito_pc-Tabella2026[[#This Row],[REDDITO COMPLESSIVO PROCAPITE]]),0)</f>
        <v>0</v>
      </c>
      <c r="O3161" s="3">
        <f>+Tabella2026[[#This Row],[DIFFERENZA REDDITO INFERIORE ALLA MEDIA DALLA MEDIA]]*Tabella2026[[#This Row],[POP_2024]]</f>
        <v>0</v>
      </c>
      <c r="P3161" s="3">
        <f>+Tabella2026[[#This Row],[POPOLAZIONE PER DIFFERENZA ]]/SUM(Tabella2026[[POPOLAZIONE PER DIFFERENZA ]])</f>
        <v>0</v>
      </c>
      <c r="Q3161" s="3">
        <f>+Tabella2026[[#This Row],[INCIDENZA POPOLAZIONE PER DIFFERENZA]]*(PLAFOND-SUM(Tabella2026[CONTRIBUTO SULLA BASE DELLA POPOLAZIONE]))</f>
        <v>0</v>
      </c>
      <c r="R3161" s="3">
        <f>+Tabella2026[[#This Row],[CONTRIBUTO SULLA BASE DELLA POPOLAZIONE]]+Tabella2026[[#This Row],[CONTRIBUTO SULLA BASE DEL REDDITO]]</f>
        <v>17026.604395866521</v>
      </c>
      <c r="S3161" s="3">
        <f>+Tabella2026[[#This Row],[CONTRIBUTO TOTALE]]/(PLAFOND/N_TESSERE)</f>
        <v>34.053208791733041</v>
      </c>
      <c r="T3161" s="3">
        <f>+MAX(CEILING(Tabella2026[[#This Row],[preDEF1]],1),1)</f>
        <v>35</v>
      </c>
      <c r="U3161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61" s="21">
        <f>+Tabella2026[[#This Row],[DEF - n. card]]*(PLAFOND/N_TESSERE)</f>
        <v>17000</v>
      </c>
      <c r="W3161" s="18"/>
    </row>
    <row r="3162" spans="2:23" x14ac:dyDescent="0.25">
      <c r="B3162" s="1" t="s">
        <v>6305</v>
      </c>
      <c r="C3162" s="2">
        <v>65043</v>
      </c>
      <c r="D3162" s="1" t="s">
        <v>6306</v>
      </c>
      <c r="E3162" s="1" t="s">
        <v>15</v>
      </c>
      <c r="F3162" s="1" t="s">
        <v>82</v>
      </c>
      <c r="G3162" s="1" t="s">
        <v>4778</v>
      </c>
      <c r="H3162" s="1" t="s">
        <v>15836</v>
      </c>
      <c r="I3162" s="5">
        <v>3404</v>
      </c>
      <c r="J3162" s="5">
        <v>38047216</v>
      </c>
      <c r="K3162" s="3">
        <f>+Tabella2026[[#This Row],[POP_2024]]/SUM(Tabella2026[POP_2024])</f>
        <v>5.7750253700732624E-5</v>
      </c>
      <c r="L3162" s="3">
        <f>+Tabella2026[[#This Row],[INCIDENZA POPOLAZIONE]]*(PLAFOND/2)</f>
        <v>17001.63137680541</v>
      </c>
      <c r="M3162" s="3">
        <f>+IFERROR(Tabella2026[[#This Row],[reddito_2024]]/Tabella2026[[#This Row],[POP_2024]],"")</f>
        <v>11177.207990599294</v>
      </c>
      <c r="N3162" s="3">
        <f>+IF(Tabella2026[[#This Row],[REDDITO COMPLESSIVO PROCAPITE]]&lt;media_aggr_reddito_pc,(media_aggr_reddito_pc-Tabella2026[[#This Row],[REDDITO COMPLESSIVO PROCAPITE]]),0)</f>
        <v>6647.8580720094469</v>
      </c>
      <c r="O3162" s="3">
        <f>+Tabella2026[[#This Row],[DIFFERENZA REDDITO INFERIORE ALLA MEDIA DALLA MEDIA]]*Tabella2026[[#This Row],[POP_2024]]</f>
        <v>22629308.877120156</v>
      </c>
      <c r="P3162" s="3">
        <f>+Tabella2026[[#This Row],[POPOLAZIONE PER DIFFERENZA ]]/SUM(Tabella2026[[POPOLAZIONE PER DIFFERENZA ]])</f>
        <v>2.0076317891920724E-4</v>
      </c>
      <c r="Q3162" s="3">
        <f>+Tabella2026[[#This Row],[INCIDENZA POPOLAZIONE PER DIFFERENZA]]*(PLAFOND-SUM(Tabella2026[CONTRIBUTO SULLA BASE DELLA POPOLAZIONE]))</f>
        <v>59104.529301430659</v>
      </c>
      <c r="R3162" s="3">
        <f>+Tabella2026[[#This Row],[CONTRIBUTO SULLA BASE DELLA POPOLAZIONE]]+Tabella2026[[#This Row],[CONTRIBUTO SULLA BASE DEL REDDITO]]</f>
        <v>76106.160678236076</v>
      </c>
      <c r="S3162" s="3">
        <f>+Tabella2026[[#This Row],[CONTRIBUTO TOTALE]]/(PLAFOND/N_TESSERE)</f>
        <v>152.21232135647216</v>
      </c>
      <c r="T3162" s="3">
        <f>+MAX(CEILING(Tabella2026[[#This Row],[preDEF1]],1),1)</f>
        <v>153</v>
      </c>
      <c r="U3162" s="9">
        <f xml:space="preserve"> IF(ROW(Tabella2026[[#This Row],[preDEF2]]) - ROW(Tabella2026[[#Headers],[preDEF2]])&lt;=ABS(SUM(Tabella2026[preDEF2])-N_TESSERE),Tabella2026[[#This Row],[preDEF2]]-1,Tabella2026[[#This Row],[preDEF2]])</f>
        <v>152</v>
      </c>
      <c r="V3162" s="21">
        <f>+Tabella2026[[#This Row],[DEF - n. card]]*(PLAFOND/N_TESSERE)</f>
        <v>76000</v>
      </c>
      <c r="W3162" s="18"/>
    </row>
    <row r="3163" spans="2:23" x14ac:dyDescent="0.25">
      <c r="B3163" s="1" t="s">
        <v>6505</v>
      </c>
      <c r="C3163" s="2">
        <v>9023</v>
      </c>
      <c r="D3163" s="1" t="s">
        <v>6506</v>
      </c>
      <c r="E3163" s="1" t="s">
        <v>24</v>
      </c>
      <c r="F3163" s="1" t="s">
        <v>246</v>
      </c>
      <c r="G3163" s="1" t="s">
        <v>4778</v>
      </c>
      <c r="H3163" s="1" t="s">
        <v>15835</v>
      </c>
      <c r="I3163" s="5">
        <v>3403</v>
      </c>
      <c r="J3163" s="5">
        <v>58289255</v>
      </c>
      <c r="K3163" s="3">
        <f>+Tabella2026[[#This Row],[POP_2024]]/SUM(Tabella2026[POP_2024])</f>
        <v>5.773328829130232E-5</v>
      </c>
      <c r="L3163" s="3">
        <f>+Tabella2026[[#This Row],[INCIDENZA POPOLAZIONE]]*(PLAFOND/2)</f>
        <v>16996.636772993184</v>
      </c>
      <c r="M3163" s="3">
        <f>+IFERROR(Tabella2026[[#This Row],[reddito_2024]]/Tabella2026[[#This Row],[POP_2024]],"")</f>
        <v>17128.784895680281</v>
      </c>
      <c r="N3163" s="3">
        <f>+IF(Tabella2026[[#This Row],[REDDITO COMPLESSIVO PROCAPITE]]&lt;media_aggr_reddito_pc,(media_aggr_reddito_pc-Tabella2026[[#This Row],[REDDITO COMPLESSIVO PROCAPITE]]),0)</f>
        <v>696.28116692846015</v>
      </c>
      <c r="O3163" s="3">
        <f>+Tabella2026[[#This Row],[DIFFERENZA REDDITO INFERIORE ALLA MEDIA DALLA MEDIA]]*Tabella2026[[#This Row],[POP_2024]]</f>
        <v>2369444.8110575499</v>
      </c>
      <c r="P3163" s="3">
        <f>+Tabella2026[[#This Row],[POPOLAZIONE PER DIFFERENZA ]]/SUM(Tabella2026[[POPOLAZIONE PER DIFFERENZA ]])</f>
        <v>2.1021290359534486E-5</v>
      </c>
      <c r="Q3163" s="3">
        <f>+Tabella2026[[#This Row],[INCIDENZA POPOLAZIONE PER DIFFERENZA]]*(PLAFOND-SUM(Tabella2026[CONTRIBUTO SULLA BASE DELLA POPOLAZIONE]))</f>
        <v>6188.6521158792075</v>
      </c>
      <c r="R3163" s="3">
        <f>+Tabella2026[[#This Row],[CONTRIBUTO SULLA BASE DELLA POPOLAZIONE]]+Tabella2026[[#This Row],[CONTRIBUTO SULLA BASE DEL REDDITO]]</f>
        <v>23185.28888887239</v>
      </c>
      <c r="S3163" s="3">
        <f>+Tabella2026[[#This Row],[CONTRIBUTO TOTALE]]/(PLAFOND/N_TESSERE)</f>
        <v>46.370577777744778</v>
      </c>
      <c r="T3163" s="3">
        <f>+MAX(CEILING(Tabella2026[[#This Row],[preDEF1]],1),1)</f>
        <v>47</v>
      </c>
      <c r="U3163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3163" s="21">
        <f>+Tabella2026[[#This Row],[DEF - n. card]]*(PLAFOND/N_TESSERE)</f>
        <v>23000</v>
      </c>
      <c r="W3163" s="18"/>
    </row>
    <row r="3164" spans="2:23" x14ac:dyDescent="0.25">
      <c r="B3164" s="1" t="s">
        <v>6319</v>
      </c>
      <c r="C3164" s="2">
        <v>13084</v>
      </c>
      <c r="D3164" s="1" t="s">
        <v>6320</v>
      </c>
      <c r="E3164" s="1" t="s">
        <v>12</v>
      </c>
      <c r="F3164" s="1" t="s">
        <v>152</v>
      </c>
      <c r="G3164" s="1" t="s">
        <v>4778</v>
      </c>
      <c r="H3164" s="1" t="s">
        <v>15835</v>
      </c>
      <c r="I3164" s="5">
        <v>3402</v>
      </c>
      <c r="J3164" s="5">
        <v>68444019</v>
      </c>
      <c r="K3164" s="3">
        <f>+Tabella2026[[#This Row],[POP_2024]]/SUM(Tabella2026[POP_2024])</f>
        <v>5.7716322881872024E-5</v>
      </c>
      <c r="L3164" s="3">
        <f>+Tabella2026[[#This Row],[INCIDENZA POPOLAZIONE]]*(PLAFOND/2)</f>
        <v>16991.642169180963</v>
      </c>
      <c r="M3164" s="3">
        <f>+IFERROR(Tabella2026[[#This Row],[reddito_2024]]/Tabella2026[[#This Row],[POP_2024]],"")</f>
        <v>20118.759259259259</v>
      </c>
      <c r="N3164" s="3">
        <f>+IF(Tabella2026[[#This Row],[REDDITO COMPLESSIVO PROCAPITE]]&lt;media_aggr_reddito_pc,(media_aggr_reddito_pc-Tabella2026[[#This Row],[REDDITO COMPLESSIVO PROCAPITE]]),0)</f>
        <v>0</v>
      </c>
      <c r="O3164" s="3">
        <f>+Tabella2026[[#This Row],[DIFFERENZA REDDITO INFERIORE ALLA MEDIA DALLA MEDIA]]*Tabella2026[[#This Row],[POP_2024]]</f>
        <v>0</v>
      </c>
      <c r="P3164" s="3">
        <f>+Tabella2026[[#This Row],[POPOLAZIONE PER DIFFERENZA ]]/SUM(Tabella2026[[POPOLAZIONE PER DIFFERENZA ]])</f>
        <v>0</v>
      </c>
      <c r="Q3164" s="3">
        <f>+Tabella2026[[#This Row],[INCIDENZA POPOLAZIONE PER DIFFERENZA]]*(PLAFOND-SUM(Tabella2026[CONTRIBUTO SULLA BASE DELLA POPOLAZIONE]))</f>
        <v>0</v>
      </c>
      <c r="R3164" s="3">
        <f>+Tabella2026[[#This Row],[CONTRIBUTO SULLA BASE DELLA POPOLAZIONE]]+Tabella2026[[#This Row],[CONTRIBUTO SULLA BASE DEL REDDITO]]</f>
        <v>16991.642169180963</v>
      </c>
      <c r="S3164" s="3">
        <f>+Tabella2026[[#This Row],[CONTRIBUTO TOTALE]]/(PLAFOND/N_TESSERE)</f>
        <v>33.983284338361926</v>
      </c>
      <c r="T3164" s="3">
        <f>+MAX(CEILING(Tabella2026[[#This Row],[preDEF1]],1),1)</f>
        <v>34</v>
      </c>
      <c r="U3164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164" s="21">
        <f>+Tabella2026[[#This Row],[DEF - n. card]]*(PLAFOND/N_TESSERE)</f>
        <v>16500</v>
      </c>
      <c r="W3164" s="18"/>
    </row>
    <row r="3165" spans="2:23" x14ac:dyDescent="0.25">
      <c r="B3165" s="1" t="s">
        <v>6395</v>
      </c>
      <c r="C3165" s="2">
        <v>28066</v>
      </c>
      <c r="D3165" s="1" t="s">
        <v>6396</v>
      </c>
      <c r="E3165" s="1" t="s">
        <v>38</v>
      </c>
      <c r="F3165" s="1" t="s">
        <v>45</v>
      </c>
      <c r="G3165" s="1" t="s">
        <v>4778</v>
      </c>
      <c r="H3165" s="1" t="s">
        <v>15835</v>
      </c>
      <c r="I3165" s="5">
        <v>3401</v>
      </c>
      <c r="J3165" s="5">
        <v>67619370</v>
      </c>
      <c r="K3165" s="3">
        <f>+Tabella2026[[#This Row],[POP_2024]]/SUM(Tabella2026[POP_2024])</f>
        <v>5.7699357472441728E-5</v>
      </c>
      <c r="L3165" s="3">
        <f>+Tabella2026[[#This Row],[INCIDENZA POPOLAZIONE]]*(PLAFOND/2)</f>
        <v>16986.647565368741</v>
      </c>
      <c r="M3165" s="3">
        <f>+IFERROR(Tabella2026[[#This Row],[reddito_2024]]/Tabella2026[[#This Row],[POP_2024]],"")</f>
        <v>19882.202293443104</v>
      </c>
      <c r="N3165" s="3">
        <f>+IF(Tabella2026[[#This Row],[REDDITO COMPLESSIVO PROCAPITE]]&lt;media_aggr_reddito_pc,(media_aggr_reddito_pc-Tabella2026[[#This Row],[REDDITO COMPLESSIVO PROCAPITE]]),0)</f>
        <v>0</v>
      </c>
      <c r="O3165" s="3">
        <f>+Tabella2026[[#This Row],[DIFFERENZA REDDITO INFERIORE ALLA MEDIA DALLA MEDIA]]*Tabella2026[[#This Row],[POP_2024]]</f>
        <v>0</v>
      </c>
      <c r="P3165" s="3">
        <f>+Tabella2026[[#This Row],[POPOLAZIONE PER DIFFERENZA ]]/SUM(Tabella2026[[POPOLAZIONE PER DIFFERENZA ]])</f>
        <v>0</v>
      </c>
      <c r="Q3165" s="3">
        <f>+Tabella2026[[#This Row],[INCIDENZA POPOLAZIONE PER DIFFERENZA]]*(PLAFOND-SUM(Tabella2026[CONTRIBUTO SULLA BASE DELLA POPOLAZIONE]))</f>
        <v>0</v>
      </c>
      <c r="R3165" s="3">
        <f>+Tabella2026[[#This Row],[CONTRIBUTO SULLA BASE DELLA POPOLAZIONE]]+Tabella2026[[#This Row],[CONTRIBUTO SULLA BASE DEL REDDITO]]</f>
        <v>16986.647565368741</v>
      </c>
      <c r="S3165" s="3">
        <f>+Tabella2026[[#This Row],[CONTRIBUTO TOTALE]]/(PLAFOND/N_TESSERE)</f>
        <v>33.973295130737483</v>
      </c>
      <c r="T3165" s="3">
        <f>+MAX(CEILING(Tabella2026[[#This Row],[preDEF1]],1),1)</f>
        <v>34</v>
      </c>
      <c r="U3165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165" s="21">
        <f>+Tabella2026[[#This Row],[DEF - n. card]]*(PLAFOND/N_TESSERE)</f>
        <v>16500</v>
      </c>
      <c r="W3165" s="18"/>
    </row>
    <row r="3166" spans="2:23" x14ac:dyDescent="0.25">
      <c r="B3166" s="1" t="s">
        <v>6331</v>
      </c>
      <c r="C3166" s="2">
        <v>54011</v>
      </c>
      <c r="D3166" s="1" t="s">
        <v>6332</v>
      </c>
      <c r="E3166" s="1" t="s">
        <v>67</v>
      </c>
      <c r="F3166" s="1" t="s">
        <v>66</v>
      </c>
      <c r="G3166" s="1" t="s">
        <v>4778</v>
      </c>
      <c r="H3166" s="1" t="s">
        <v>15834</v>
      </c>
      <c r="I3166" s="5">
        <v>3400</v>
      </c>
      <c r="J3166" s="5">
        <v>58128293</v>
      </c>
      <c r="K3166" s="3">
        <f>+Tabella2026[[#This Row],[POP_2024]]/SUM(Tabella2026[POP_2024])</f>
        <v>5.7682392063011431E-5</v>
      </c>
      <c r="L3166" s="3">
        <f>+Tabella2026[[#This Row],[INCIDENZA POPOLAZIONE]]*(PLAFOND/2)</f>
        <v>16981.65296155652</v>
      </c>
      <c r="M3166" s="3">
        <f>+IFERROR(Tabella2026[[#This Row],[reddito_2024]]/Tabella2026[[#This Row],[POP_2024]],"")</f>
        <v>17096.556764705882</v>
      </c>
      <c r="N3166" s="3">
        <f>+IF(Tabella2026[[#This Row],[REDDITO COMPLESSIVO PROCAPITE]]&lt;media_aggr_reddito_pc,(media_aggr_reddito_pc-Tabella2026[[#This Row],[REDDITO COMPLESSIVO PROCAPITE]]),0)</f>
        <v>728.50929790285954</v>
      </c>
      <c r="O3166" s="3">
        <f>+Tabella2026[[#This Row],[DIFFERENZA REDDITO INFERIORE ALLA MEDIA DALLA MEDIA]]*Tabella2026[[#This Row],[POP_2024]]</f>
        <v>2476931.6128697223</v>
      </c>
      <c r="P3166" s="3">
        <f>+Tabella2026[[#This Row],[POPOLAZIONE PER DIFFERENZA ]]/SUM(Tabella2026[[POPOLAZIONE PER DIFFERENZA ]])</f>
        <v>2.1974894030810934E-5</v>
      </c>
      <c r="Q3166" s="3">
        <f>+Tabella2026[[#This Row],[INCIDENZA POPOLAZIONE PER DIFFERENZA]]*(PLAFOND-SUM(Tabella2026[CONTRIBUTO SULLA BASE DELLA POPOLAZIONE]))</f>
        <v>6469.3923215002424</v>
      </c>
      <c r="R3166" s="3">
        <f>+Tabella2026[[#This Row],[CONTRIBUTO SULLA BASE DELLA POPOLAZIONE]]+Tabella2026[[#This Row],[CONTRIBUTO SULLA BASE DEL REDDITO]]</f>
        <v>23451.045283056763</v>
      </c>
      <c r="S3166" s="3">
        <f>+Tabella2026[[#This Row],[CONTRIBUTO TOTALE]]/(PLAFOND/N_TESSERE)</f>
        <v>46.902090566113529</v>
      </c>
      <c r="T3166" s="3">
        <f>+MAX(CEILING(Tabella2026[[#This Row],[preDEF1]],1),1)</f>
        <v>47</v>
      </c>
      <c r="U3166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3166" s="21">
        <f>+Tabella2026[[#This Row],[DEF - n. card]]*(PLAFOND/N_TESSERE)</f>
        <v>23000</v>
      </c>
      <c r="W3166" s="18"/>
    </row>
    <row r="3167" spans="2:23" x14ac:dyDescent="0.25">
      <c r="B3167" s="1" t="s">
        <v>6275</v>
      </c>
      <c r="C3167" s="2">
        <v>75078</v>
      </c>
      <c r="D3167" s="1" t="s">
        <v>6276</v>
      </c>
      <c r="E3167" s="1" t="s">
        <v>33</v>
      </c>
      <c r="F3167" s="1" t="s">
        <v>132</v>
      </c>
      <c r="G3167" s="1" t="s">
        <v>4778</v>
      </c>
      <c r="H3167" s="1" t="s">
        <v>15836</v>
      </c>
      <c r="I3167" s="5">
        <v>3400</v>
      </c>
      <c r="J3167" s="5">
        <v>45732897</v>
      </c>
      <c r="K3167" s="3">
        <f>+Tabella2026[[#This Row],[POP_2024]]/SUM(Tabella2026[POP_2024])</f>
        <v>5.7682392063011431E-5</v>
      </c>
      <c r="L3167" s="3">
        <f>+Tabella2026[[#This Row],[INCIDENZA POPOLAZIONE]]*(PLAFOND/2)</f>
        <v>16981.65296155652</v>
      </c>
      <c r="M3167" s="3">
        <f>+IFERROR(Tabella2026[[#This Row],[reddito_2024]]/Tabella2026[[#This Row],[POP_2024]],"")</f>
        <v>13450.85205882353</v>
      </c>
      <c r="N3167" s="3">
        <f>+IF(Tabella2026[[#This Row],[REDDITO COMPLESSIVO PROCAPITE]]&lt;media_aggr_reddito_pc,(media_aggr_reddito_pc-Tabella2026[[#This Row],[REDDITO COMPLESSIVO PROCAPITE]]),0)</f>
        <v>4374.2140037852114</v>
      </c>
      <c r="O3167" s="3">
        <f>+Tabella2026[[#This Row],[DIFFERENZA REDDITO INFERIORE ALLA MEDIA DALLA MEDIA]]*Tabella2026[[#This Row],[POP_2024]]</f>
        <v>14872327.612869719</v>
      </c>
      <c r="P3167" s="3">
        <f>+Tabella2026[[#This Row],[POPOLAZIONE PER DIFFERENZA ]]/SUM(Tabella2026[[POPOLAZIONE PER DIFFERENZA ]])</f>
        <v>1.3194462922844728E-4</v>
      </c>
      <c r="Q3167" s="3">
        <f>+Tabella2026[[#This Row],[INCIDENZA POPOLAZIONE PER DIFFERENZA]]*(PLAFOND-SUM(Tabella2026[CONTRIBUTO SULLA BASE DELLA POPOLAZIONE]))</f>
        <v>38844.399886383115</v>
      </c>
      <c r="R3167" s="3">
        <f>+Tabella2026[[#This Row],[CONTRIBUTO SULLA BASE DELLA POPOLAZIONE]]+Tabella2026[[#This Row],[CONTRIBUTO SULLA BASE DEL REDDITO]]</f>
        <v>55826.052847939631</v>
      </c>
      <c r="S3167" s="3">
        <f>+Tabella2026[[#This Row],[CONTRIBUTO TOTALE]]/(PLAFOND/N_TESSERE)</f>
        <v>111.65210569587926</v>
      </c>
      <c r="T3167" s="3">
        <f>+MAX(CEILING(Tabella2026[[#This Row],[preDEF1]],1),1)</f>
        <v>112</v>
      </c>
      <c r="U3167" s="9">
        <f xml:space="preserve"> IF(ROW(Tabella2026[[#This Row],[preDEF2]]) - ROW(Tabella2026[[#Headers],[preDEF2]])&lt;=ABS(SUM(Tabella2026[preDEF2])-N_TESSERE),Tabella2026[[#This Row],[preDEF2]]-1,Tabella2026[[#This Row],[preDEF2]])</f>
        <v>111</v>
      </c>
      <c r="V3167" s="21">
        <f>+Tabella2026[[#This Row],[DEF - n. card]]*(PLAFOND/N_TESSERE)</f>
        <v>55500</v>
      </c>
      <c r="W3167" s="18"/>
    </row>
    <row r="3168" spans="2:23" x14ac:dyDescent="0.25">
      <c r="B3168" s="1" t="s">
        <v>6225</v>
      </c>
      <c r="C3168" s="2">
        <v>38025</v>
      </c>
      <c r="D3168" s="1" t="s">
        <v>6226</v>
      </c>
      <c r="E3168" s="1" t="s">
        <v>27</v>
      </c>
      <c r="F3168" s="1" t="s">
        <v>80</v>
      </c>
      <c r="G3168" s="1" t="s">
        <v>4778</v>
      </c>
      <c r="H3168" s="1" t="s">
        <v>15835</v>
      </c>
      <c r="I3168" s="5">
        <v>3398</v>
      </c>
      <c r="J3168" s="5">
        <v>30758936</v>
      </c>
      <c r="K3168" s="3">
        <f>+Tabella2026[[#This Row],[POP_2024]]/SUM(Tabella2026[POP_2024])</f>
        <v>5.7648461244150839E-5</v>
      </c>
      <c r="L3168" s="3">
        <f>+Tabella2026[[#This Row],[INCIDENZA POPOLAZIONE]]*(PLAFOND/2)</f>
        <v>16971.663753932073</v>
      </c>
      <c r="M3168" s="3">
        <f>+IFERROR(Tabella2026[[#This Row],[reddito_2024]]/Tabella2026[[#This Row],[POP_2024]],"")</f>
        <v>9052.0706297822253</v>
      </c>
      <c r="N3168" s="3">
        <f>+IF(Tabella2026[[#This Row],[REDDITO COMPLESSIVO PROCAPITE]]&lt;media_aggr_reddito_pc,(media_aggr_reddito_pc-Tabella2026[[#This Row],[REDDITO COMPLESSIVO PROCAPITE]]),0)</f>
        <v>8772.9954328265158</v>
      </c>
      <c r="O3168" s="3">
        <f>+Tabella2026[[#This Row],[DIFFERENZA REDDITO INFERIORE ALLA MEDIA DALLA MEDIA]]*Tabella2026[[#This Row],[POP_2024]]</f>
        <v>29810638.4807445</v>
      </c>
      <c r="P3168" s="3">
        <f>+Tabella2026[[#This Row],[POPOLAZIONE PER DIFFERENZA ]]/SUM(Tabella2026[[POPOLAZIONE PER DIFFERENZA ]])</f>
        <v>2.6447465008781821E-4</v>
      </c>
      <c r="Q3168" s="3">
        <f>+Tabella2026[[#This Row],[INCIDENZA POPOLAZIONE PER DIFFERENZA]]*(PLAFOND-SUM(Tabella2026[CONTRIBUTO SULLA BASE DELLA POPOLAZIONE]))</f>
        <v>77861.138629866429</v>
      </c>
      <c r="R3168" s="3">
        <f>+Tabella2026[[#This Row],[CONTRIBUTO SULLA BASE DELLA POPOLAZIONE]]+Tabella2026[[#This Row],[CONTRIBUTO SULLA BASE DEL REDDITO]]</f>
        <v>94832.802383798495</v>
      </c>
      <c r="S3168" s="3">
        <f>+Tabella2026[[#This Row],[CONTRIBUTO TOTALE]]/(PLAFOND/N_TESSERE)</f>
        <v>189.66560476759699</v>
      </c>
      <c r="T3168" s="3">
        <f>+MAX(CEILING(Tabella2026[[#This Row],[preDEF1]],1),1)</f>
        <v>190</v>
      </c>
      <c r="U3168" s="9">
        <f xml:space="preserve"> IF(ROW(Tabella2026[[#This Row],[preDEF2]]) - ROW(Tabella2026[[#Headers],[preDEF2]])&lt;=ABS(SUM(Tabella2026[preDEF2])-N_TESSERE),Tabella2026[[#This Row],[preDEF2]]-1,Tabella2026[[#This Row],[preDEF2]])</f>
        <v>189</v>
      </c>
      <c r="V3168" s="21">
        <f>+Tabella2026[[#This Row],[DEF - n. card]]*(PLAFOND/N_TESSERE)</f>
        <v>94500</v>
      </c>
      <c r="W3168" s="18"/>
    </row>
    <row r="3169" spans="2:23" x14ac:dyDescent="0.25">
      <c r="B3169" s="1" t="s">
        <v>6407</v>
      </c>
      <c r="C3169" s="2">
        <v>16072</v>
      </c>
      <c r="D3169" s="1" t="s">
        <v>6408</v>
      </c>
      <c r="E3169" s="1" t="s">
        <v>12</v>
      </c>
      <c r="F3169" s="1" t="s">
        <v>93</v>
      </c>
      <c r="G3169" s="1" t="s">
        <v>4778</v>
      </c>
      <c r="H3169" s="1" t="s">
        <v>15835</v>
      </c>
      <c r="I3169" s="5">
        <v>3392</v>
      </c>
      <c r="J3169" s="5">
        <v>60428803</v>
      </c>
      <c r="K3169" s="3">
        <f>+Tabella2026[[#This Row],[POP_2024]]/SUM(Tabella2026[POP_2024])</f>
        <v>5.7546668787569054E-5</v>
      </c>
      <c r="L3169" s="3">
        <f>+Tabella2026[[#This Row],[INCIDENZA POPOLAZIONE]]*(PLAFOND/2)</f>
        <v>16941.696131058739</v>
      </c>
      <c r="M3169" s="3">
        <f>+IFERROR(Tabella2026[[#This Row],[reddito_2024]]/Tabella2026[[#This Row],[POP_2024]],"")</f>
        <v>17815.095224056604</v>
      </c>
      <c r="N3169" s="3">
        <f>+IF(Tabella2026[[#This Row],[REDDITO COMPLESSIVO PROCAPITE]]&lt;media_aggr_reddito_pc,(media_aggr_reddito_pc-Tabella2026[[#This Row],[REDDITO COMPLESSIVO PROCAPITE]]),0)</f>
        <v>9.9708385521371383</v>
      </c>
      <c r="O3169" s="3">
        <f>+Tabella2026[[#This Row],[DIFFERENZA REDDITO INFERIORE ALLA MEDIA DALLA MEDIA]]*Tabella2026[[#This Row],[POP_2024]]</f>
        <v>33821.084368849173</v>
      </c>
      <c r="P3169" s="3">
        <f>+Tabella2026[[#This Row],[POPOLAZIONE PER DIFFERENZA ]]/SUM(Tabella2026[[POPOLAZIONE PER DIFFERENZA ]])</f>
        <v>3.0005460835129932E-7</v>
      </c>
      <c r="Q3169" s="3">
        <f>+Tabella2026[[#This Row],[INCIDENZA POPOLAZIONE PER DIFFERENZA]]*(PLAFOND-SUM(Tabella2026[CONTRIBUTO SULLA BASE DELLA POPOLAZIONE]))</f>
        <v>88.335851657666609</v>
      </c>
      <c r="R3169" s="3">
        <f>+Tabella2026[[#This Row],[CONTRIBUTO SULLA BASE DELLA POPOLAZIONE]]+Tabella2026[[#This Row],[CONTRIBUTO SULLA BASE DEL REDDITO]]</f>
        <v>17030.031982716406</v>
      </c>
      <c r="S3169" s="3">
        <f>+Tabella2026[[#This Row],[CONTRIBUTO TOTALE]]/(PLAFOND/N_TESSERE)</f>
        <v>34.060063965432811</v>
      </c>
      <c r="T3169" s="3">
        <f>+MAX(CEILING(Tabella2026[[#This Row],[preDEF1]],1),1)</f>
        <v>35</v>
      </c>
      <c r="U3169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69" s="21">
        <f>+Tabella2026[[#This Row],[DEF - n. card]]*(PLAFOND/N_TESSERE)</f>
        <v>17000</v>
      </c>
      <c r="W3169" s="18"/>
    </row>
    <row r="3170" spans="2:23" x14ac:dyDescent="0.25">
      <c r="B3170" s="1" t="s">
        <v>6363</v>
      </c>
      <c r="C3170" s="2">
        <v>21098</v>
      </c>
      <c r="D3170" s="1" t="s">
        <v>6364</v>
      </c>
      <c r="E3170" s="1" t="s">
        <v>99</v>
      </c>
      <c r="F3170" s="1" t="s">
        <v>110</v>
      </c>
      <c r="G3170" s="1" t="s">
        <v>4778</v>
      </c>
      <c r="H3170" s="1" t="s">
        <v>15835</v>
      </c>
      <c r="I3170" s="5">
        <v>3392</v>
      </c>
      <c r="J3170" s="5">
        <v>79379599</v>
      </c>
      <c r="K3170" s="3">
        <f>+Tabella2026[[#This Row],[POP_2024]]/SUM(Tabella2026[POP_2024])</f>
        <v>5.7546668787569054E-5</v>
      </c>
      <c r="L3170" s="3">
        <f>+Tabella2026[[#This Row],[INCIDENZA POPOLAZIONE]]*(PLAFOND/2)</f>
        <v>16941.696131058739</v>
      </c>
      <c r="M3170" s="3">
        <f>+IFERROR(Tabella2026[[#This Row],[reddito_2024]]/Tabella2026[[#This Row],[POP_2024]],"")</f>
        <v>23402.004422169812</v>
      </c>
      <c r="N3170" s="3">
        <f>+IF(Tabella2026[[#This Row],[REDDITO COMPLESSIVO PROCAPITE]]&lt;media_aggr_reddito_pc,(media_aggr_reddito_pc-Tabella2026[[#This Row],[REDDITO COMPLESSIVO PROCAPITE]]),0)</f>
        <v>0</v>
      </c>
      <c r="O3170" s="3">
        <f>+Tabella2026[[#This Row],[DIFFERENZA REDDITO INFERIORE ALLA MEDIA DALLA MEDIA]]*Tabella2026[[#This Row],[POP_2024]]</f>
        <v>0</v>
      </c>
      <c r="P3170" s="3">
        <f>+Tabella2026[[#This Row],[POPOLAZIONE PER DIFFERENZA ]]/SUM(Tabella2026[[POPOLAZIONE PER DIFFERENZA ]])</f>
        <v>0</v>
      </c>
      <c r="Q3170" s="3">
        <f>+Tabella2026[[#This Row],[INCIDENZA POPOLAZIONE PER DIFFERENZA]]*(PLAFOND-SUM(Tabella2026[CONTRIBUTO SULLA BASE DELLA POPOLAZIONE]))</f>
        <v>0</v>
      </c>
      <c r="R3170" s="3">
        <f>+Tabella2026[[#This Row],[CONTRIBUTO SULLA BASE DELLA POPOLAZIONE]]+Tabella2026[[#This Row],[CONTRIBUTO SULLA BASE DEL REDDITO]]</f>
        <v>16941.696131058739</v>
      </c>
      <c r="S3170" s="3">
        <f>+Tabella2026[[#This Row],[CONTRIBUTO TOTALE]]/(PLAFOND/N_TESSERE)</f>
        <v>33.883392262117482</v>
      </c>
      <c r="T3170" s="3">
        <f>+MAX(CEILING(Tabella2026[[#This Row],[preDEF1]],1),1)</f>
        <v>34</v>
      </c>
      <c r="U3170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170" s="21">
        <f>+Tabella2026[[#This Row],[DEF - n. card]]*(PLAFOND/N_TESSERE)</f>
        <v>16500</v>
      </c>
      <c r="W3170" s="18"/>
    </row>
    <row r="3171" spans="2:23" x14ac:dyDescent="0.25">
      <c r="B3171" s="1" t="s">
        <v>6533</v>
      </c>
      <c r="C3171" s="2">
        <v>23007</v>
      </c>
      <c r="D3171" s="1" t="s">
        <v>6534</v>
      </c>
      <c r="E3171" s="1" t="s">
        <v>38</v>
      </c>
      <c r="F3171" s="1" t="s">
        <v>37</v>
      </c>
      <c r="G3171" s="1" t="s">
        <v>4778</v>
      </c>
      <c r="H3171" s="1" t="s">
        <v>15835</v>
      </c>
      <c r="I3171" s="5">
        <v>3391</v>
      </c>
      <c r="J3171" s="5">
        <v>59989813</v>
      </c>
      <c r="K3171" s="3">
        <f>+Tabella2026[[#This Row],[POP_2024]]/SUM(Tabella2026[POP_2024])</f>
        <v>5.7529703378138751E-5</v>
      </c>
      <c r="L3171" s="3">
        <f>+Tabella2026[[#This Row],[INCIDENZA POPOLAZIONE]]*(PLAFOND/2)</f>
        <v>16936.701527246514</v>
      </c>
      <c r="M3171" s="3">
        <f>+IFERROR(Tabella2026[[#This Row],[reddito_2024]]/Tabella2026[[#This Row],[POP_2024]],"")</f>
        <v>17690.891477440284</v>
      </c>
      <c r="N3171" s="3">
        <f>+IF(Tabella2026[[#This Row],[REDDITO COMPLESSIVO PROCAPITE]]&lt;media_aggr_reddito_pc,(media_aggr_reddito_pc-Tabella2026[[#This Row],[REDDITO COMPLESSIVO PROCAPITE]]),0)</f>
        <v>134.17458516845727</v>
      </c>
      <c r="O3171" s="3">
        <f>+Tabella2026[[#This Row],[DIFFERENZA REDDITO INFERIORE ALLA MEDIA DALLA MEDIA]]*Tabella2026[[#This Row],[POP_2024]]</f>
        <v>454986.01830623858</v>
      </c>
      <c r="P3171" s="3">
        <f>+Tabella2026[[#This Row],[POPOLAZIONE PER DIFFERENZA ]]/SUM(Tabella2026[[POPOLAZIONE PER DIFFERENZA ]])</f>
        <v>4.0365545361974712E-6</v>
      </c>
      <c r="Q3171" s="3">
        <f>+Tabella2026[[#This Row],[INCIDENZA POPOLAZIONE PER DIFFERENZA]]*(PLAFOND-SUM(Tabella2026[CONTRIBUTO SULLA BASE DELLA POPOLAZIONE]))</f>
        <v>1188.3586280406382</v>
      </c>
      <c r="R3171" s="3">
        <f>+Tabella2026[[#This Row],[CONTRIBUTO SULLA BASE DELLA POPOLAZIONE]]+Tabella2026[[#This Row],[CONTRIBUTO SULLA BASE DEL REDDITO]]</f>
        <v>18125.060155287152</v>
      </c>
      <c r="S3171" s="3">
        <f>+Tabella2026[[#This Row],[CONTRIBUTO TOTALE]]/(PLAFOND/N_TESSERE)</f>
        <v>36.250120310574303</v>
      </c>
      <c r="T3171" s="3">
        <f>+MAX(CEILING(Tabella2026[[#This Row],[preDEF1]],1),1)</f>
        <v>37</v>
      </c>
      <c r="U3171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171" s="21">
        <f>+Tabella2026[[#This Row],[DEF - n. card]]*(PLAFOND/N_TESSERE)</f>
        <v>18000</v>
      </c>
      <c r="W3171" s="18"/>
    </row>
    <row r="3172" spans="2:23" x14ac:dyDescent="0.25">
      <c r="B3172" s="1" t="s">
        <v>6377</v>
      </c>
      <c r="C3172" s="2">
        <v>28008</v>
      </c>
      <c r="D3172" s="1" t="s">
        <v>6378</v>
      </c>
      <c r="E3172" s="1" t="s">
        <v>38</v>
      </c>
      <c r="F3172" s="1" t="s">
        <v>45</v>
      </c>
      <c r="G3172" s="1" t="s">
        <v>4778</v>
      </c>
      <c r="H3172" s="1" t="s">
        <v>15835</v>
      </c>
      <c r="I3172" s="5">
        <v>3388</v>
      </c>
      <c r="J3172" s="5">
        <v>56990237</v>
      </c>
      <c r="K3172" s="3">
        <f>+Tabella2026[[#This Row],[POP_2024]]/SUM(Tabella2026[POP_2024])</f>
        <v>5.7478807149847862E-5</v>
      </c>
      <c r="L3172" s="3">
        <f>+Tabella2026[[#This Row],[INCIDENZA POPOLAZIONE]]*(PLAFOND/2)</f>
        <v>16921.717715809849</v>
      </c>
      <c r="M3172" s="3">
        <f>+IFERROR(Tabella2026[[#This Row],[reddito_2024]]/Tabella2026[[#This Row],[POP_2024]],"")</f>
        <v>16821.203364817</v>
      </c>
      <c r="N3172" s="3">
        <f>+IF(Tabella2026[[#This Row],[REDDITO COMPLESSIVO PROCAPITE]]&lt;media_aggr_reddito_pc,(media_aggr_reddito_pc-Tabella2026[[#This Row],[REDDITO COMPLESSIVO PROCAPITE]]),0)</f>
        <v>1003.8626977917411</v>
      </c>
      <c r="O3172" s="3">
        <f>+Tabella2026[[#This Row],[DIFFERENZA REDDITO INFERIORE ALLA MEDIA DALLA MEDIA]]*Tabella2026[[#This Row],[POP_2024]]</f>
        <v>3401086.8201184189</v>
      </c>
      <c r="P3172" s="3">
        <f>+Tabella2026[[#This Row],[POPOLAZIONE PER DIFFERENZA ]]/SUM(Tabella2026[[POPOLAZIONE PER DIFFERENZA ]])</f>
        <v>3.0173833655059804E-5</v>
      </c>
      <c r="Q3172" s="3">
        <f>+Tabella2026[[#This Row],[INCIDENZA POPOLAZIONE PER DIFFERENZA]]*(PLAFOND-SUM(Tabella2026[CONTRIBUTO SULLA BASE DELLA POPOLAZIONE]))</f>
        <v>8883.1539976744007</v>
      </c>
      <c r="R3172" s="3">
        <f>+Tabella2026[[#This Row],[CONTRIBUTO SULLA BASE DELLA POPOLAZIONE]]+Tabella2026[[#This Row],[CONTRIBUTO SULLA BASE DEL REDDITO]]</f>
        <v>25804.871713484252</v>
      </c>
      <c r="S3172" s="3">
        <f>+Tabella2026[[#This Row],[CONTRIBUTO TOTALE]]/(PLAFOND/N_TESSERE)</f>
        <v>51.609743426968507</v>
      </c>
      <c r="T3172" s="3">
        <f>+MAX(CEILING(Tabella2026[[#This Row],[preDEF1]],1),1)</f>
        <v>52</v>
      </c>
      <c r="U3172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3172" s="21">
        <f>+Tabella2026[[#This Row],[DEF - n. card]]*(PLAFOND/N_TESSERE)</f>
        <v>25500</v>
      </c>
      <c r="W3172" s="18"/>
    </row>
    <row r="3173" spans="2:23" x14ac:dyDescent="0.25">
      <c r="B3173" s="1" t="s">
        <v>6233</v>
      </c>
      <c r="C3173" s="2">
        <v>62067</v>
      </c>
      <c r="D3173" s="1" t="s">
        <v>6234</v>
      </c>
      <c r="E3173" s="1" t="s">
        <v>15</v>
      </c>
      <c r="F3173" s="1" t="s">
        <v>256</v>
      </c>
      <c r="G3173" s="1" t="s">
        <v>4778</v>
      </c>
      <c r="H3173" s="1" t="s">
        <v>15836</v>
      </c>
      <c r="I3173" s="5">
        <v>3388</v>
      </c>
      <c r="J3173" s="5">
        <v>47083917</v>
      </c>
      <c r="K3173" s="3">
        <f>+Tabella2026[[#This Row],[POP_2024]]/SUM(Tabella2026[POP_2024])</f>
        <v>5.7478807149847862E-5</v>
      </c>
      <c r="L3173" s="3">
        <f>+Tabella2026[[#This Row],[INCIDENZA POPOLAZIONE]]*(PLAFOND/2)</f>
        <v>16921.717715809849</v>
      </c>
      <c r="M3173" s="3">
        <f>+IFERROR(Tabella2026[[#This Row],[reddito_2024]]/Tabella2026[[#This Row],[POP_2024]],"")</f>
        <v>13897.260035419127</v>
      </c>
      <c r="N3173" s="3">
        <f>+IF(Tabella2026[[#This Row],[REDDITO COMPLESSIVO PROCAPITE]]&lt;media_aggr_reddito_pc,(media_aggr_reddito_pc-Tabella2026[[#This Row],[REDDITO COMPLESSIVO PROCAPITE]]),0)</f>
        <v>3927.8060271896138</v>
      </c>
      <c r="O3173" s="3">
        <f>+Tabella2026[[#This Row],[DIFFERENZA REDDITO INFERIORE ALLA MEDIA DALLA MEDIA]]*Tabella2026[[#This Row],[POP_2024]]</f>
        <v>13307406.820118412</v>
      </c>
      <c r="P3173" s="3">
        <f>+Tabella2026[[#This Row],[POPOLAZIONE PER DIFFERENZA ]]/SUM(Tabella2026[[POPOLAZIONE PER DIFFERENZA ]])</f>
        <v>1.1806093199246254E-4</v>
      </c>
      <c r="Q3173" s="3">
        <f>+Tabella2026[[#This Row],[INCIDENZA POPOLAZIONE PER DIFFERENZA]]*(PLAFOND-SUM(Tabella2026[CONTRIBUTO SULLA BASE DELLA POPOLAZIONE]))</f>
        <v>34757.04983288212</v>
      </c>
      <c r="R3173" s="3">
        <f>+Tabella2026[[#This Row],[CONTRIBUTO SULLA BASE DELLA POPOLAZIONE]]+Tabella2026[[#This Row],[CONTRIBUTO SULLA BASE DEL REDDITO]]</f>
        <v>51678.767548691969</v>
      </c>
      <c r="S3173" s="3">
        <f>+Tabella2026[[#This Row],[CONTRIBUTO TOTALE]]/(PLAFOND/N_TESSERE)</f>
        <v>103.35753509738393</v>
      </c>
      <c r="T3173" s="3">
        <f>+MAX(CEILING(Tabella2026[[#This Row],[preDEF1]],1),1)</f>
        <v>104</v>
      </c>
      <c r="U3173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3173" s="21">
        <f>+Tabella2026[[#This Row],[DEF - n. card]]*(PLAFOND/N_TESSERE)</f>
        <v>51500</v>
      </c>
      <c r="W3173" s="18"/>
    </row>
    <row r="3174" spans="2:23" x14ac:dyDescent="0.25">
      <c r="B3174" s="1" t="s">
        <v>6399</v>
      </c>
      <c r="C3174" s="2">
        <v>63069</v>
      </c>
      <c r="D3174" s="1" t="s">
        <v>6400</v>
      </c>
      <c r="E3174" s="1" t="s">
        <v>15</v>
      </c>
      <c r="F3174" s="1" t="s">
        <v>14</v>
      </c>
      <c r="G3174" s="1" t="s">
        <v>4778</v>
      </c>
      <c r="H3174" s="1" t="s">
        <v>15836</v>
      </c>
      <c r="I3174" s="5">
        <v>3387</v>
      </c>
      <c r="J3174" s="5">
        <v>48004594</v>
      </c>
      <c r="K3174" s="3">
        <f>+Tabella2026[[#This Row],[POP_2024]]/SUM(Tabella2026[POP_2024])</f>
        <v>5.7461841740417566E-5</v>
      </c>
      <c r="L3174" s="3">
        <f>+Tabella2026[[#This Row],[INCIDENZA POPOLAZIONE]]*(PLAFOND/2)</f>
        <v>16916.723111997628</v>
      </c>
      <c r="M3174" s="3">
        <f>+IFERROR(Tabella2026[[#This Row],[reddito_2024]]/Tabella2026[[#This Row],[POP_2024]],"")</f>
        <v>14173.189843519338</v>
      </c>
      <c r="N3174" s="3">
        <f>+IF(Tabella2026[[#This Row],[REDDITO COMPLESSIVO PROCAPITE]]&lt;media_aggr_reddito_pc,(media_aggr_reddito_pc-Tabella2026[[#This Row],[REDDITO COMPLESSIVO PROCAPITE]]),0)</f>
        <v>3651.8762190894031</v>
      </c>
      <c r="O3174" s="3">
        <f>+Tabella2026[[#This Row],[DIFFERENZA REDDITO INFERIORE ALLA MEDIA DALLA MEDIA]]*Tabella2026[[#This Row],[POP_2024]]</f>
        <v>12368904.754055807</v>
      </c>
      <c r="P3174" s="3">
        <f>+Tabella2026[[#This Row],[POPOLAZIONE PER DIFFERENZA ]]/SUM(Tabella2026[[POPOLAZIONE PER DIFFERENZA ]])</f>
        <v>1.0973470960413873E-4</v>
      </c>
      <c r="Q3174" s="3">
        <f>+Tabella2026[[#This Row],[INCIDENZA POPOLAZIONE PER DIFFERENZA]]*(PLAFOND-SUM(Tabella2026[CONTRIBUTO SULLA BASE DELLA POPOLAZIONE]))</f>
        <v>32305.816206426371</v>
      </c>
      <c r="R3174" s="3">
        <f>+Tabella2026[[#This Row],[CONTRIBUTO SULLA BASE DELLA POPOLAZIONE]]+Tabella2026[[#This Row],[CONTRIBUTO SULLA BASE DEL REDDITO]]</f>
        <v>49222.539318423995</v>
      </c>
      <c r="S3174" s="3">
        <f>+Tabella2026[[#This Row],[CONTRIBUTO TOTALE]]/(PLAFOND/N_TESSERE)</f>
        <v>98.445078636847995</v>
      </c>
      <c r="T3174" s="3">
        <f>+MAX(CEILING(Tabella2026[[#This Row],[preDEF1]],1),1)</f>
        <v>99</v>
      </c>
      <c r="U3174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3174" s="21">
        <f>+Tabella2026[[#This Row],[DEF - n. card]]*(PLAFOND/N_TESSERE)</f>
        <v>49000</v>
      </c>
      <c r="W3174" s="18"/>
    </row>
    <row r="3175" spans="2:23" x14ac:dyDescent="0.25">
      <c r="B3175" s="1" t="s">
        <v>6425</v>
      </c>
      <c r="C3175" s="2">
        <v>98049</v>
      </c>
      <c r="D3175" s="1" t="s">
        <v>6426</v>
      </c>
      <c r="E3175" s="1" t="s">
        <v>12</v>
      </c>
      <c r="F3175" s="1" t="s">
        <v>389</v>
      </c>
      <c r="G3175" s="1" t="s">
        <v>4778</v>
      </c>
      <c r="H3175" s="1" t="s">
        <v>15835</v>
      </c>
      <c r="I3175" s="5">
        <v>3386</v>
      </c>
      <c r="J3175" s="5">
        <v>66170327</v>
      </c>
      <c r="K3175" s="3">
        <f>+Tabella2026[[#This Row],[POP_2024]]/SUM(Tabella2026[POP_2024])</f>
        <v>5.7444876330987269E-5</v>
      </c>
      <c r="L3175" s="3">
        <f>+Tabella2026[[#This Row],[INCIDENZA POPOLAZIONE]]*(PLAFOND/2)</f>
        <v>16911.728508185402</v>
      </c>
      <c r="M3175" s="3">
        <f>+IFERROR(Tabella2026[[#This Row],[reddito_2024]]/Tabella2026[[#This Row],[POP_2024]],"")</f>
        <v>19542.329297105731</v>
      </c>
      <c r="N3175" s="3">
        <f>+IF(Tabella2026[[#This Row],[REDDITO COMPLESSIVO PROCAPITE]]&lt;media_aggr_reddito_pc,(media_aggr_reddito_pc-Tabella2026[[#This Row],[REDDITO COMPLESSIVO PROCAPITE]]),0)</f>
        <v>0</v>
      </c>
      <c r="O3175" s="3">
        <f>+Tabella2026[[#This Row],[DIFFERENZA REDDITO INFERIORE ALLA MEDIA DALLA MEDIA]]*Tabella2026[[#This Row],[POP_2024]]</f>
        <v>0</v>
      </c>
      <c r="P3175" s="3">
        <f>+Tabella2026[[#This Row],[POPOLAZIONE PER DIFFERENZA ]]/SUM(Tabella2026[[POPOLAZIONE PER DIFFERENZA ]])</f>
        <v>0</v>
      </c>
      <c r="Q3175" s="3">
        <f>+Tabella2026[[#This Row],[INCIDENZA POPOLAZIONE PER DIFFERENZA]]*(PLAFOND-SUM(Tabella2026[CONTRIBUTO SULLA BASE DELLA POPOLAZIONE]))</f>
        <v>0</v>
      </c>
      <c r="R3175" s="3">
        <f>+Tabella2026[[#This Row],[CONTRIBUTO SULLA BASE DELLA POPOLAZIONE]]+Tabella2026[[#This Row],[CONTRIBUTO SULLA BASE DEL REDDITO]]</f>
        <v>16911.728508185402</v>
      </c>
      <c r="S3175" s="3">
        <f>+Tabella2026[[#This Row],[CONTRIBUTO TOTALE]]/(PLAFOND/N_TESSERE)</f>
        <v>33.823457016370803</v>
      </c>
      <c r="T3175" s="3">
        <f>+MAX(CEILING(Tabella2026[[#This Row],[preDEF1]],1),1)</f>
        <v>34</v>
      </c>
      <c r="U3175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175" s="21">
        <f>+Tabella2026[[#This Row],[DEF - n. card]]*(PLAFOND/N_TESSERE)</f>
        <v>16500</v>
      </c>
      <c r="W3175" s="18"/>
    </row>
    <row r="3176" spans="2:23" x14ac:dyDescent="0.25">
      <c r="B3176" s="1" t="s">
        <v>6245</v>
      </c>
      <c r="C3176" s="2">
        <v>83060</v>
      </c>
      <c r="D3176" s="1" t="s">
        <v>6246</v>
      </c>
      <c r="E3176" s="1" t="s">
        <v>21</v>
      </c>
      <c r="F3176" s="1" t="s">
        <v>42</v>
      </c>
      <c r="G3176" s="1" t="s">
        <v>4778</v>
      </c>
      <c r="H3176" s="1" t="s">
        <v>15836</v>
      </c>
      <c r="I3176" s="5">
        <v>3385</v>
      </c>
      <c r="J3176" s="5">
        <v>40122583</v>
      </c>
      <c r="K3176" s="3">
        <f>+Tabella2026[[#This Row],[POP_2024]]/SUM(Tabella2026[POP_2024])</f>
        <v>5.7427910921556966E-5</v>
      </c>
      <c r="L3176" s="3">
        <f>+Tabella2026[[#This Row],[INCIDENZA POPOLAZIONE]]*(PLAFOND/2)</f>
        <v>16906.733904373181</v>
      </c>
      <c r="M3176" s="3">
        <f>+IFERROR(Tabella2026[[#This Row],[reddito_2024]]/Tabella2026[[#This Row],[POP_2024]],"")</f>
        <v>11853.05258493353</v>
      </c>
      <c r="N3176" s="3">
        <f>+IF(Tabella2026[[#This Row],[REDDITO COMPLESSIVO PROCAPITE]]&lt;media_aggr_reddito_pc,(media_aggr_reddito_pc-Tabella2026[[#This Row],[REDDITO COMPLESSIVO PROCAPITE]]),0)</f>
        <v>5972.0134776752111</v>
      </c>
      <c r="O3176" s="3">
        <f>+Tabella2026[[#This Row],[DIFFERENZA REDDITO INFERIORE ALLA MEDIA DALLA MEDIA]]*Tabella2026[[#This Row],[POP_2024]]</f>
        <v>20215265.621930588</v>
      </c>
      <c r="P3176" s="3">
        <f>+Tabella2026[[#This Row],[POPOLAZIONE PER DIFFERENZA ]]/SUM(Tabella2026[[POPOLAZIONE PER DIFFERENZA ]])</f>
        <v>1.7934621914407486E-4</v>
      </c>
      <c r="Q3176" s="3">
        <f>+Tabella2026[[#This Row],[INCIDENZA POPOLAZIONE PER DIFFERENZA]]*(PLAFOND-SUM(Tabella2026[CONTRIBUTO SULLA BASE DELLA POPOLAZIONE]))</f>
        <v>52799.392406351493</v>
      </c>
      <c r="R3176" s="3">
        <f>+Tabella2026[[#This Row],[CONTRIBUTO SULLA BASE DELLA POPOLAZIONE]]+Tabella2026[[#This Row],[CONTRIBUTO SULLA BASE DEL REDDITO]]</f>
        <v>69706.126310724678</v>
      </c>
      <c r="S3176" s="3">
        <f>+Tabella2026[[#This Row],[CONTRIBUTO TOTALE]]/(PLAFOND/N_TESSERE)</f>
        <v>139.41225262144937</v>
      </c>
      <c r="T3176" s="3">
        <f>+MAX(CEILING(Tabella2026[[#This Row],[preDEF1]],1),1)</f>
        <v>140</v>
      </c>
      <c r="U3176" s="9">
        <f xml:space="preserve"> IF(ROW(Tabella2026[[#This Row],[preDEF2]]) - ROW(Tabella2026[[#Headers],[preDEF2]])&lt;=ABS(SUM(Tabella2026[preDEF2])-N_TESSERE),Tabella2026[[#This Row],[preDEF2]]-1,Tabella2026[[#This Row],[preDEF2]])</f>
        <v>139</v>
      </c>
      <c r="V3176" s="21">
        <f>+Tabella2026[[#This Row],[DEF - n. card]]*(PLAFOND/N_TESSERE)</f>
        <v>69500</v>
      </c>
      <c r="W3176" s="18"/>
    </row>
    <row r="3177" spans="2:23" x14ac:dyDescent="0.25">
      <c r="B3177" s="1" t="s">
        <v>6379</v>
      </c>
      <c r="C3177" s="2">
        <v>16105</v>
      </c>
      <c r="D3177" s="1" t="s">
        <v>6380</v>
      </c>
      <c r="E3177" s="1" t="s">
        <v>12</v>
      </c>
      <c r="F3177" s="1" t="s">
        <v>93</v>
      </c>
      <c r="G3177" s="1" t="s">
        <v>4778</v>
      </c>
      <c r="H3177" s="1" t="s">
        <v>15835</v>
      </c>
      <c r="I3177" s="5">
        <v>3382</v>
      </c>
      <c r="J3177" s="5">
        <v>64783506</v>
      </c>
      <c r="K3177" s="3">
        <f>+Tabella2026[[#This Row],[POP_2024]]/SUM(Tabella2026[POP_2024])</f>
        <v>5.7377014693266077E-5</v>
      </c>
      <c r="L3177" s="3">
        <f>+Tabella2026[[#This Row],[INCIDENZA POPOLAZIONE]]*(PLAFOND/2)</f>
        <v>16891.750092936512</v>
      </c>
      <c r="M3177" s="3">
        <f>+IFERROR(Tabella2026[[#This Row],[reddito_2024]]/Tabella2026[[#This Row],[POP_2024]],"")</f>
        <v>19155.38320520402</v>
      </c>
      <c r="N3177" s="3">
        <f>+IF(Tabella2026[[#This Row],[REDDITO COMPLESSIVO PROCAPITE]]&lt;media_aggr_reddito_pc,(media_aggr_reddito_pc-Tabella2026[[#This Row],[REDDITO COMPLESSIVO PROCAPITE]]),0)</f>
        <v>0</v>
      </c>
      <c r="O3177" s="3">
        <f>+Tabella2026[[#This Row],[DIFFERENZA REDDITO INFERIORE ALLA MEDIA DALLA MEDIA]]*Tabella2026[[#This Row],[POP_2024]]</f>
        <v>0</v>
      </c>
      <c r="P3177" s="3">
        <f>+Tabella2026[[#This Row],[POPOLAZIONE PER DIFFERENZA ]]/SUM(Tabella2026[[POPOLAZIONE PER DIFFERENZA ]])</f>
        <v>0</v>
      </c>
      <c r="Q3177" s="3">
        <f>+Tabella2026[[#This Row],[INCIDENZA POPOLAZIONE PER DIFFERENZA]]*(PLAFOND-SUM(Tabella2026[CONTRIBUTO SULLA BASE DELLA POPOLAZIONE]))</f>
        <v>0</v>
      </c>
      <c r="R3177" s="3">
        <f>+Tabella2026[[#This Row],[CONTRIBUTO SULLA BASE DELLA POPOLAZIONE]]+Tabella2026[[#This Row],[CONTRIBUTO SULLA BASE DEL REDDITO]]</f>
        <v>16891.750092936512</v>
      </c>
      <c r="S3177" s="3">
        <f>+Tabella2026[[#This Row],[CONTRIBUTO TOTALE]]/(PLAFOND/N_TESSERE)</f>
        <v>33.783500185873024</v>
      </c>
      <c r="T3177" s="3">
        <f>+MAX(CEILING(Tabella2026[[#This Row],[preDEF1]],1),1)</f>
        <v>34</v>
      </c>
      <c r="U3177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177" s="21">
        <f>+Tabella2026[[#This Row],[DEF - n. card]]*(PLAFOND/N_TESSERE)</f>
        <v>16500</v>
      </c>
      <c r="W3177" s="18"/>
    </row>
    <row r="3178" spans="2:23" x14ac:dyDescent="0.25">
      <c r="B3178" s="1" t="s">
        <v>6289</v>
      </c>
      <c r="C3178" s="2">
        <v>116003</v>
      </c>
      <c r="D3178" s="1" t="s">
        <v>6290</v>
      </c>
      <c r="E3178" s="1" t="s">
        <v>76</v>
      </c>
      <c r="F3178" s="1" t="s">
        <v>15840</v>
      </c>
      <c r="G3178" s="1" t="s">
        <v>4778</v>
      </c>
      <c r="H3178" s="1" t="s">
        <v>15836</v>
      </c>
      <c r="I3178" s="5">
        <v>3377</v>
      </c>
      <c r="J3178" s="5">
        <v>45753221</v>
      </c>
      <c r="K3178" s="3">
        <f>+Tabella2026[[#This Row],[POP_2024]]/SUM(Tabella2026[POP_2024])</f>
        <v>5.7292187646114589E-5</v>
      </c>
      <c r="L3178" s="3">
        <f>+Tabella2026[[#This Row],[INCIDENZA POPOLAZIONE]]*(PLAFOND/2)</f>
        <v>16866.777073875401</v>
      </c>
      <c r="M3178" s="3">
        <f>+IFERROR(Tabella2026[[#This Row],[reddito_2024]]/Tabella2026[[#This Row],[POP_2024]],"")</f>
        <v>13548.481196328103</v>
      </c>
      <c r="N3178" s="3">
        <f>+IF(Tabella2026[[#This Row],[REDDITO COMPLESSIVO PROCAPITE]]&lt;media_aggr_reddito_pc,(media_aggr_reddito_pc-Tabella2026[[#This Row],[REDDITO COMPLESSIVO PROCAPITE]]),0)</f>
        <v>4276.5848662806384</v>
      </c>
      <c r="O3178" s="3">
        <f>+Tabella2026[[#This Row],[DIFFERENZA REDDITO INFERIORE ALLA MEDIA DALLA MEDIA]]*Tabella2026[[#This Row],[POP_2024]]</f>
        <v>14442027.093429716</v>
      </c>
      <c r="P3178" s="3">
        <f>+Tabella2026[[#This Row],[POPOLAZIONE PER DIFFERENZA ]]/SUM(Tabella2026[[POPOLAZIONE PER DIFFERENZA ]])</f>
        <v>1.2812708002080418E-4</v>
      </c>
      <c r="Q3178" s="3">
        <f>+Tabella2026[[#This Row],[INCIDENZA POPOLAZIONE PER DIFFERENZA]]*(PLAFOND-SUM(Tabella2026[CONTRIBUTO SULLA BASE DELLA POPOLAZIONE]))</f>
        <v>37720.51626281489</v>
      </c>
      <c r="R3178" s="3">
        <f>+Tabella2026[[#This Row],[CONTRIBUTO SULLA BASE DELLA POPOLAZIONE]]+Tabella2026[[#This Row],[CONTRIBUTO SULLA BASE DEL REDDITO]]</f>
        <v>54587.293336690287</v>
      </c>
      <c r="S3178" s="3">
        <f>+Tabella2026[[#This Row],[CONTRIBUTO TOTALE]]/(PLAFOND/N_TESSERE)</f>
        <v>109.17458667338057</v>
      </c>
      <c r="T3178" s="3">
        <f>+MAX(CEILING(Tabella2026[[#This Row],[preDEF1]],1),1)</f>
        <v>110</v>
      </c>
      <c r="U3178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3178" s="21">
        <f>+Tabella2026[[#This Row],[DEF - n. card]]*(PLAFOND/N_TESSERE)</f>
        <v>54500</v>
      </c>
      <c r="W3178" s="18"/>
    </row>
    <row r="3179" spans="2:23" x14ac:dyDescent="0.25">
      <c r="B3179" s="1" t="s">
        <v>6145</v>
      </c>
      <c r="C3179" s="2">
        <v>82015</v>
      </c>
      <c r="D3179" s="1" t="s">
        <v>6146</v>
      </c>
      <c r="E3179" s="1" t="s">
        <v>21</v>
      </c>
      <c r="F3179" s="1" t="s">
        <v>20</v>
      </c>
      <c r="G3179" s="1" t="s">
        <v>4778</v>
      </c>
      <c r="H3179" s="1" t="s">
        <v>15836</v>
      </c>
      <c r="I3179" s="5">
        <v>3376</v>
      </c>
      <c r="J3179" s="5">
        <v>38717210</v>
      </c>
      <c r="K3179" s="3">
        <f>+Tabella2026[[#This Row],[POP_2024]]/SUM(Tabella2026[POP_2024])</f>
        <v>5.7275222236684292E-5</v>
      </c>
      <c r="L3179" s="3">
        <f>+Tabella2026[[#This Row],[INCIDENZA POPOLAZIONE]]*(PLAFOND/2)</f>
        <v>16861.782470063179</v>
      </c>
      <c r="M3179" s="3">
        <f>+IFERROR(Tabella2026[[#This Row],[reddito_2024]]/Tabella2026[[#This Row],[POP_2024]],"")</f>
        <v>11468.367890995261</v>
      </c>
      <c r="N3179" s="3">
        <f>+IF(Tabella2026[[#This Row],[REDDITO COMPLESSIVO PROCAPITE]]&lt;media_aggr_reddito_pc,(media_aggr_reddito_pc-Tabella2026[[#This Row],[REDDITO COMPLESSIVO PROCAPITE]]),0)</f>
        <v>6356.6981716134796</v>
      </c>
      <c r="O3179" s="3">
        <f>+Tabella2026[[#This Row],[DIFFERENZA REDDITO INFERIORE ALLA MEDIA DALLA MEDIA]]*Tabella2026[[#This Row],[POP_2024]]</f>
        <v>21460213.027367108</v>
      </c>
      <c r="P3179" s="3">
        <f>+Tabella2026[[#This Row],[POPOLAZIONE PER DIFFERENZA ]]/SUM(Tabella2026[[POPOLAZIONE PER DIFFERENZA ]])</f>
        <v>1.9039116974596272E-4</v>
      </c>
      <c r="Q3179" s="3">
        <f>+Tabella2026[[#This Row],[INCIDENZA POPOLAZIONE PER DIFFERENZA]]*(PLAFOND-SUM(Tabella2026[CONTRIBUTO SULLA BASE DELLA POPOLAZIONE]))</f>
        <v>56051.017579834341</v>
      </c>
      <c r="R3179" s="3">
        <f>+Tabella2026[[#This Row],[CONTRIBUTO SULLA BASE DELLA POPOLAZIONE]]+Tabella2026[[#This Row],[CONTRIBUTO SULLA BASE DEL REDDITO]]</f>
        <v>72912.800049897516</v>
      </c>
      <c r="S3179" s="3">
        <f>+Tabella2026[[#This Row],[CONTRIBUTO TOTALE]]/(PLAFOND/N_TESSERE)</f>
        <v>145.82560009979503</v>
      </c>
      <c r="T3179" s="3">
        <f>+MAX(CEILING(Tabella2026[[#This Row],[preDEF1]],1),1)</f>
        <v>146</v>
      </c>
      <c r="U3179" s="9">
        <f xml:space="preserve"> IF(ROW(Tabella2026[[#This Row],[preDEF2]]) - ROW(Tabella2026[[#Headers],[preDEF2]])&lt;=ABS(SUM(Tabella2026[preDEF2])-N_TESSERE),Tabella2026[[#This Row],[preDEF2]]-1,Tabella2026[[#This Row],[preDEF2]])</f>
        <v>145</v>
      </c>
      <c r="V3179" s="21">
        <f>+Tabella2026[[#This Row],[DEF - n. card]]*(PLAFOND/N_TESSERE)</f>
        <v>72500</v>
      </c>
      <c r="W3179" s="18"/>
    </row>
    <row r="3180" spans="2:23" x14ac:dyDescent="0.25">
      <c r="B3180" s="1" t="s">
        <v>7175</v>
      </c>
      <c r="C3180" s="2">
        <v>71063</v>
      </c>
      <c r="D3180" s="1" t="s">
        <v>7176</v>
      </c>
      <c r="E3180" s="1" t="s">
        <v>33</v>
      </c>
      <c r="F3180" s="1" t="s">
        <v>78</v>
      </c>
      <c r="G3180" s="1" t="s">
        <v>4778</v>
      </c>
      <c r="H3180" s="1" t="s">
        <v>15836</v>
      </c>
      <c r="I3180" s="5">
        <v>3375</v>
      </c>
      <c r="J3180" s="5">
        <v>30442296</v>
      </c>
      <c r="K3180" s="3">
        <f>+Tabella2026[[#This Row],[POP_2024]]/SUM(Tabella2026[POP_2024])</f>
        <v>5.7258256827253996E-5</v>
      </c>
      <c r="L3180" s="3">
        <f>+Tabella2026[[#This Row],[INCIDENZA POPOLAZIONE]]*(PLAFOND/2)</f>
        <v>16856.787866250957</v>
      </c>
      <c r="M3180" s="3">
        <f>+IFERROR(Tabella2026[[#This Row],[reddito_2024]]/Tabella2026[[#This Row],[POP_2024]],"")</f>
        <v>9019.9395555555548</v>
      </c>
      <c r="N3180" s="3">
        <f>+IF(Tabella2026[[#This Row],[REDDITO COMPLESSIVO PROCAPITE]]&lt;media_aggr_reddito_pc,(media_aggr_reddito_pc-Tabella2026[[#This Row],[REDDITO COMPLESSIVO PROCAPITE]]),0)</f>
        <v>8805.1265070531863</v>
      </c>
      <c r="O3180" s="3">
        <f>+Tabella2026[[#This Row],[DIFFERENZA REDDITO INFERIORE ALLA MEDIA DALLA MEDIA]]*Tabella2026[[#This Row],[POP_2024]]</f>
        <v>29717301.961304504</v>
      </c>
      <c r="P3180" s="3">
        <f>+Tabella2026[[#This Row],[POPOLAZIONE PER DIFFERENZA ]]/SUM(Tabella2026[[POPOLAZIONE PER DIFFERENZA ]])</f>
        <v>2.6364658518960237E-4</v>
      </c>
      <c r="Q3180" s="3">
        <f>+Tabella2026[[#This Row],[INCIDENZA POPOLAZIONE PER DIFFERENZA]]*(PLAFOND-SUM(Tabella2026[CONTRIBUTO SULLA BASE DELLA POPOLAZIONE]))</f>
        <v>77617.356944880361</v>
      </c>
      <c r="R3180" s="3">
        <f>+Tabella2026[[#This Row],[CONTRIBUTO SULLA BASE DELLA POPOLAZIONE]]+Tabella2026[[#This Row],[CONTRIBUTO SULLA BASE DEL REDDITO]]</f>
        <v>94474.144811131322</v>
      </c>
      <c r="S3180" s="3">
        <f>+Tabella2026[[#This Row],[CONTRIBUTO TOTALE]]/(PLAFOND/N_TESSERE)</f>
        <v>188.94828962226265</v>
      </c>
      <c r="T3180" s="3">
        <f>+MAX(CEILING(Tabella2026[[#This Row],[preDEF1]],1),1)</f>
        <v>189</v>
      </c>
      <c r="U3180" s="9">
        <f xml:space="preserve"> IF(ROW(Tabella2026[[#This Row],[preDEF2]]) - ROW(Tabella2026[[#Headers],[preDEF2]])&lt;=ABS(SUM(Tabella2026[preDEF2])-N_TESSERE),Tabella2026[[#This Row],[preDEF2]]-1,Tabella2026[[#This Row],[preDEF2]])</f>
        <v>188</v>
      </c>
      <c r="V3180" s="21">
        <f>+Tabella2026[[#This Row],[DEF - n. card]]*(PLAFOND/N_TESSERE)</f>
        <v>94000</v>
      </c>
      <c r="W3180" s="18"/>
    </row>
    <row r="3181" spans="2:23" x14ac:dyDescent="0.25">
      <c r="B3181" s="1" t="s">
        <v>6639</v>
      </c>
      <c r="C3181" s="2">
        <v>22003</v>
      </c>
      <c r="D3181" s="1" t="s">
        <v>6640</v>
      </c>
      <c r="E3181" s="1" t="s">
        <v>99</v>
      </c>
      <c r="F3181" s="1" t="s">
        <v>98</v>
      </c>
      <c r="G3181" s="1" t="s">
        <v>4778</v>
      </c>
      <c r="H3181" s="1" t="s">
        <v>15835</v>
      </c>
      <c r="I3181" s="5">
        <v>3374</v>
      </c>
      <c r="J3181" s="5">
        <v>66962371</v>
      </c>
      <c r="K3181" s="3">
        <f>+Tabella2026[[#This Row],[POP_2024]]/SUM(Tabella2026[POP_2024])</f>
        <v>5.7241291417823693E-5</v>
      </c>
      <c r="L3181" s="3">
        <f>+Tabella2026[[#This Row],[INCIDENZA POPOLAZIONE]]*(PLAFOND/2)</f>
        <v>16851.793262438732</v>
      </c>
      <c r="M3181" s="3">
        <f>+IFERROR(Tabella2026[[#This Row],[reddito_2024]]/Tabella2026[[#This Row],[POP_2024]],"")</f>
        <v>19846.582987551868</v>
      </c>
      <c r="N3181" s="3">
        <f>+IF(Tabella2026[[#This Row],[REDDITO COMPLESSIVO PROCAPITE]]&lt;media_aggr_reddito_pc,(media_aggr_reddito_pc-Tabella2026[[#This Row],[REDDITO COMPLESSIVO PROCAPITE]]),0)</f>
        <v>0</v>
      </c>
      <c r="O3181" s="3">
        <f>+Tabella2026[[#This Row],[DIFFERENZA REDDITO INFERIORE ALLA MEDIA DALLA MEDIA]]*Tabella2026[[#This Row],[POP_2024]]</f>
        <v>0</v>
      </c>
      <c r="P3181" s="3">
        <f>+Tabella2026[[#This Row],[POPOLAZIONE PER DIFFERENZA ]]/SUM(Tabella2026[[POPOLAZIONE PER DIFFERENZA ]])</f>
        <v>0</v>
      </c>
      <c r="Q3181" s="3">
        <f>+Tabella2026[[#This Row],[INCIDENZA POPOLAZIONE PER DIFFERENZA]]*(PLAFOND-SUM(Tabella2026[CONTRIBUTO SULLA BASE DELLA POPOLAZIONE]))</f>
        <v>0</v>
      </c>
      <c r="R3181" s="3">
        <f>+Tabella2026[[#This Row],[CONTRIBUTO SULLA BASE DELLA POPOLAZIONE]]+Tabella2026[[#This Row],[CONTRIBUTO SULLA BASE DEL REDDITO]]</f>
        <v>16851.793262438732</v>
      </c>
      <c r="S3181" s="3">
        <f>+Tabella2026[[#This Row],[CONTRIBUTO TOTALE]]/(PLAFOND/N_TESSERE)</f>
        <v>33.703586524877466</v>
      </c>
      <c r="T3181" s="3">
        <f>+MAX(CEILING(Tabella2026[[#This Row],[preDEF1]],1),1)</f>
        <v>34</v>
      </c>
      <c r="U3181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181" s="21">
        <f>+Tabella2026[[#This Row],[DEF - n. card]]*(PLAFOND/N_TESSERE)</f>
        <v>16500</v>
      </c>
      <c r="W3181" s="18"/>
    </row>
    <row r="3182" spans="2:23" x14ac:dyDescent="0.25">
      <c r="B3182" s="1" t="s">
        <v>6341</v>
      </c>
      <c r="C3182" s="2">
        <v>73005</v>
      </c>
      <c r="D3182" s="1" t="s">
        <v>6342</v>
      </c>
      <c r="E3182" s="1" t="s">
        <v>33</v>
      </c>
      <c r="F3182" s="1" t="s">
        <v>56</v>
      </c>
      <c r="G3182" s="1" t="s">
        <v>4778</v>
      </c>
      <c r="H3182" s="1" t="s">
        <v>15836</v>
      </c>
      <c r="I3182" s="5">
        <v>3374</v>
      </c>
      <c r="J3182" s="5">
        <v>42210518</v>
      </c>
      <c r="K3182" s="3">
        <f>+Tabella2026[[#This Row],[POP_2024]]/SUM(Tabella2026[POP_2024])</f>
        <v>5.7241291417823693E-5</v>
      </c>
      <c r="L3182" s="3">
        <f>+Tabella2026[[#This Row],[INCIDENZA POPOLAZIONE]]*(PLAFOND/2)</f>
        <v>16851.793262438732</v>
      </c>
      <c r="M3182" s="3">
        <f>+IFERROR(Tabella2026[[#This Row],[reddito_2024]]/Tabella2026[[#This Row],[POP_2024]],"")</f>
        <v>12510.526970954357</v>
      </c>
      <c r="N3182" s="3">
        <f>+IF(Tabella2026[[#This Row],[REDDITO COMPLESSIVO PROCAPITE]]&lt;media_aggr_reddito_pc,(media_aggr_reddito_pc-Tabella2026[[#This Row],[REDDITO COMPLESSIVO PROCAPITE]]),0)</f>
        <v>5314.5390916543838</v>
      </c>
      <c r="O3182" s="3">
        <f>+Tabella2026[[#This Row],[DIFFERENZA REDDITO INFERIORE ALLA MEDIA DALLA MEDIA]]*Tabella2026[[#This Row],[POP_2024]]</f>
        <v>17931254.89524189</v>
      </c>
      <c r="P3182" s="3">
        <f>+Tabella2026[[#This Row],[POPOLAZIONE PER DIFFERENZA ]]/SUM(Tabella2026[[POPOLAZIONE PER DIFFERENZA ]])</f>
        <v>1.5908288469291919E-4</v>
      </c>
      <c r="Q3182" s="3">
        <f>+Tabella2026[[#This Row],[INCIDENZA POPOLAZIONE PER DIFFERENZA]]*(PLAFOND-SUM(Tabella2026[CONTRIBUTO SULLA BASE DELLA POPOLAZIONE]))</f>
        <v>46833.881941432082</v>
      </c>
      <c r="R3182" s="3">
        <f>+Tabella2026[[#This Row],[CONTRIBUTO SULLA BASE DELLA POPOLAZIONE]]+Tabella2026[[#This Row],[CONTRIBUTO SULLA BASE DEL REDDITO]]</f>
        <v>63685.675203870815</v>
      </c>
      <c r="S3182" s="3">
        <f>+Tabella2026[[#This Row],[CONTRIBUTO TOTALE]]/(PLAFOND/N_TESSERE)</f>
        <v>127.37135040774163</v>
      </c>
      <c r="T3182" s="3">
        <f>+MAX(CEILING(Tabella2026[[#This Row],[preDEF1]],1),1)</f>
        <v>128</v>
      </c>
      <c r="U3182" s="9">
        <f xml:space="preserve"> IF(ROW(Tabella2026[[#This Row],[preDEF2]]) - ROW(Tabella2026[[#Headers],[preDEF2]])&lt;=ABS(SUM(Tabella2026[preDEF2])-N_TESSERE),Tabella2026[[#This Row],[preDEF2]]-1,Tabella2026[[#This Row],[preDEF2]])</f>
        <v>127</v>
      </c>
      <c r="V3182" s="21">
        <f>+Tabella2026[[#This Row],[DEF - n. card]]*(PLAFOND/N_TESSERE)</f>
        <v>63500</v>
      </c>
      <c r="W3182" s="18"/>
    </row>
    <row r="3183" spans="2:23" x14ac:dyDescent="0.25">
      <c r="B3183" s="1" t="s">
        <v>6601</v>
      </c>
      <c r="C3183" s="2">
        <v>36026</v>
      </c>
      <c r="D3183" s="1" t="s">
        <v>6602</v>
      </c>
      <c r="E3183" s="1" t="s">
        <v>27</v>
      </c>
      <c r="F3183" s="1" t="s">
        <v>58</v>
      </c>
      <c r="G3183" s="1" t="s">
        <v>4778</v>
      </c>
      <c r="H3183" s="1" t="s">
        <v>15835</v>
      </c>
      <c r="I3183" s="5">
        <v>3370</v>
      </c>
      <c r="J3183" s="5">
        <v>66392782</v>
      </c>
      <c r="K3183" s="3">
        <f>+Tabella2026[[#This Row],[POP_2024]]/SUM(Tabella2026[POP_2024])</f>
        <v>5.7173429780102508E-5</v>
      </c>
      <c r="L3183" s="3">
        <f>+Tabella2026[[#This Row],[INCIDENZA POPOLAZIONE]]*(PLAFOND/2)</f>
        <v>16831.814847189842</v>
      </c>
      <c r="M3183" s="3">
        <f>+IFERROR(Tabella2026[[#This Row],[reddito_2024]]/Tabella2026[[#This Row],[POP_2024]],"")</f>
        <v>19701.122255192877</v>
      </c>
      <c r="N3183" s="3">
        <f>+IF(Tabella2026[[#This Row],[REDDITO COMPLESSIVO PROCAPITE]]&lt;media_aggr_reddito_pc,(media_aggr_reddito_pc-Tabella2026[[#This Row],[REDDITO COMPLESSIVO PROCAPITE]]),0)</f>
        <v>0</v>
      </c>
      <c r="O3183" s="3">
        <f>+Tabella2026[[#This Row],[DIFFERENZA REDDITO INFERIORE ALLA MEDIA DALLA MEDIA]]*Tabella2026[[#This Row],[POP_2024]]</f>
        <v>0</v>
      </c>
      <c r="P3183" s="3">
        <f>+Tabella2026[[#This Row],[POPOLAZIONE PER DIFFERENZA ]]/SUM(Tabella2026[[POPOLAZIONE PER DIFFERENZA ]])</f>
        <v>0</v>
      </c>
      <c r="Q3183" s="3">
        <f>+Tabella2026[[#This Row],[INCIDENZA POPOLAZIONE PER DIFFERENZA]]*(PLAFOND-SUM(Tabella2026[CONTRIBUTO SULLA BASE DELLA POPOLAZIONE]))</f>
        <v>0</v>
      </c>
      <c r="R3183" s="3">
        <f>+Tabella2026[[#This Row],[CONTRIBUTO SULLA BASE DELLA POPOLAZIONE]]+Tabella2026[[#This Row],[CONTRIBUTO SULLA BASE DEL REDDITO]]</f>
        <v>16831.814847189842</v>
      </c>
      <c r="S3183" s="3">
        <f>+Tabella2026[[#This Row],[CONTRIBUTO TOTALE]]/(PLAFOND/N_TESSERE)</f>
        <v>33.663629694379686</v>
      </c>
      <c r="T3183" s="3">
        <f>+MAX(CEILING(Tabella2026[[#This Row],[preDEF1]],1),1)</f>
        <v>34</v>
      </c>
      <c r="U3183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183" s="21">
        <f>+Tabella2026[[#This Row],[DEF - n. card]]*(PLAFOND/N_TESSERE)</f>
        <v>16500</v>
      </c>
      <c r="W3183" s="18"/>
    </row>
    <row r="3184" spans="2:23" x14ac:dyDescent="0.25">
      <c r="B3184" s="1" t="s">
        <v>6337</v>
      </c>
      <c r="C3184" s="2">
        <v>63085</v>
      </c>
      <c r="D3184" s="1" t="s">
        <v>6338</v>
      </c>
      <c r="E3184" s="1" t="s">
        <v>15</v>
      </c>
      <c r="F3184" s="1" t="s">
        <v>14</v>
      </c>
      <c r="G3184" s="1" t="s">
        <v>4778</v>
      </c>
      <c r="H3184" s="1" t="s">
        <v>15836</v>
      </c>
      <c r="I3184" s="5">
        <v>3370</v>
      </c>
      <c r="J3184" s="5">
        <v>41481616</v>
      </c>
      <c r="K3184" s="3">
        <f>+Tabella2026[[#This Row],[POP_2024]]/SUM(Tabella2026[POP_2024])</f>
        <v>5.7173429780102508E-5</v>
      </c>
      <c r="L3184" s="3">
        <f>+Tabella2026[[#This Row],[INCIDENZA POPOLAZIONE]]*(PLAFOND/2)</f>
        <v>16831.814847189842</v>
      </c>
      <c r="M3184" s="3">
        <f>+IFERROR(Tabella2026[[#This Row],[reddito_2024]]/Tabella2026[[#This Row],[POP_2024]],"")</f>
        <v>12309.084866468842</v>
      </c>
      <c r="N3184" s="3">
        <f>+IF(Tabella2026[[#This Row],[REDDITO COMPLESSIVO PROCAPITE]]&lt;media_aggr_reddito_pc,(media_aggr_reddito_pc-Tabella2026[[#This Row],[REDDITO COMPLESSIVO PROCAPITE]]),0)</f>
        <v>5515.9811961398991</v>
      </c>
      <c r="O3184" s="3">
        <f>+Tabella2026[[#This Row],[DIFFERENZA REDDITO INFERIORE ALLA MEDIA DALLA MEDIA]]*Tabella2026[[#This Row],[POP_2024]]</f>
        <v>18588856.630991459</v>
      </c>
      <c r="P3184" s="3">
        <f>+Tabella2026[[#This Row],[POPOLAZIONE PER DIFFERENZA ]]/SUM(Tabella2026[[POPOLAZIONE PER DIFFERENZA ]])</f>
        <v>1.649170096168737E-4</v>
      </c>
      <c r="Q3184" s="3">
        <f>+Tabella2026[[#This Row],[INCIDENZA POPOLAZIONE PER DIFFERENZA]]*(PLAFOND-SUM(Tabella2026[CONTRIBUTO SULLA BASE DELLA POPOLAZIONE]))</f>
        <v>48551.443943450598</v>
      </c>
      <c r="R3184" s="3">
        <f>+Tabella2026[[#This Row],[CONTRIBUTO SULLA BASE DELLA POPOLAZIONE]]+Tabella2026[[#This Row],[CONTRIBUTO SULLA BASE DEL REDDITO]]</f>
        <v>65383.258790640437</v>
      </c>
      <c r="S3184" s="3">
        <f>+Tabella2026[[#This Row],[CONTRIBUTO TOTALE]]/(PLAFOND/N_TESSERE)</f>
        <v>130.76651758128088</v>
      </c>
      <c r="T3184" s="3">
        <f>+MAX(CEILING(Tabella2026[[#This Row],[preDEF1]],1),1)</f>
        <v>131</v>
      </c>
      <c r="U3184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3184" s="21">
        <f>+Tabella2026[[#This Row],[DEF - n. card]]*(PLAFOND/N_TESSERE)</f>
        <v>65000</v>
      </c>
      <c r="W3184" s="18"/>
    </row>
    <row r="3185" spans="2:23" x14ac:dyDescent="0.25">
      <c r="B3185" s="1" t="s">
        <v>6559</v>
      </c>
      <c r="C3185" s="2">
        <v>12062</v>
      </c>
      <c r="D3185" s="1" t="s">
        <v>6560</v>
      </c>
      <c r="E3185" s="1" t="s">
        <v>12</v>
      </c>
      <c r="F3185" s="1" t="s">
        <v>157</v>
      </c>
      <c r="G3185" s="1" t="s">
        <v>4778</v>
      </c>
      <c r="H3185" s="1" t="s">
        <v>15835</v>
      </c>
      <c r="I3185" s="5">
        <v>3368</v>
      </c>
      <c r="J3185" s="5">
        <v>49770884</v>
      </c>
      <c r="K3185" s="3">
        <f>+Tabella2026[[#This Row],[POP_2024]]/SUM(Tabella2026[POP_2024])</f>
        <v>5.7139498961241908E-5</v>
      </c>
      <c r="L3185" s="3">
        <f>+Tabella2026[[#This Row],[INCIDENZA POPOLAZIONE]]*(PLAFOND/2)</f>
        <v>16821.825639565395</v>
      </c>
      <c r="M3185" s="3">
        <f>+IFERROR(Tabella2026[[#This Row],[reddito_2024]]/Tabella2026[[#This Row],[POP_2024]],"")</f>
        <v>14777.5783847981</v>
      </c>
      <c r="N3185" s="3">
        <f>+IF(Tabella2026[[#This Row],[REDDITO COMPLESSIVO PROCAPITE]]&lt;media_aggr_reddito_pc,(media_aggr_reddito_pc-Tabella2026[[#This Row],[REDDITO COMPLESSIVO PROCAPITE]]),0)</f>
        <v>3047.4876778106409</v>
      </c>
      <c r="O3185" s="3">
        <f>+Tabella2026[[#This Row],[DIFFERENZA REDDITO INFERIORE ALLA MEDIA DALLA MEDIA]]*Tabella2026[[#This Row],[POP_2024]]</f>
        <v>10263938.498866238</v>
      </c>
      <c r="P3185" s="3">
        <f>+Tabella2026[[#This Row],[POPOLAZIONE PER DIFFERENZA ]]/SUM(Tabella2026[[POPOLAZIONE PER DIFFERENZA ]])</f>
        <v>9.105982566471822E-5</v>
      </c>
      <c r="Q3185" s="3">
        <f>+Tabella2026[[#This Row],[INCIDENZA POPOLAZIONE PER DIFFERENZA]]*(PLAFOND-SUM(Tabella2026[CONTRIBUTO SULLA BASE DELLA POPOLAZIONE]))</f>
        <v>26807.944380823905</v>
      </c>
      <c r="R3185" s="3">
        <f>+Tabella2026[[#This Row],[CONTRIBUTO SULLA BASE DELLA POPOLAZIONE]]+Tabella2026[[#This Row],[CONTRIBUTO SULLA BASE DEL REDDITO]]</f>
        <v>43629.770020389304</v>
      </c>
      <c r="S3185" s="3">
        <f>+Tabella2026[[#This Row],[CONTRIBUTO TOTALE]]/(PLAFOND/N_TESSERE)</f>
        <v>87.259540040778603</v>
      </c>
      <c r="T3185" s="3">
        <f>+MAX(CEILING(Tabella2026[[#This Row],[preDEF1]],1),1)</f>
        <v>88</v>
      </c>
      <c r="U3185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3185" s="21">
        <f>+Tabella2026[[#This Row],[DEF - n. card]]*(PLAFOND/N_TESSERE)</f>
        <v>43500</v>
      </c>
      <c r="W3185" s="18"/>
    </row>
    <row r="3186" spans="2:23" x14ac:dyDescent="0.25">
      <c r="B3186" s="1" t="s">
        <v>6347</v>
      </c>
      <c r="C3186" s="2">
        <v>42013</v>
      </c>
      <c r="D3186" s="1" t="s">
        <v>6348</v>
      </c>
      <c r="E3186" s="1" t="s">
        <v>117</v>
      </c>
      <c r="F3186" s="1" t="s">
        <v>116</v>
      </c>
      <c r="G3186" s="1" t="s">
        <v>4778</v>
      </c>
      <c r="H3186" s="1" t="s">
        <v>15834</v>
      </c>
      <c r="I3186" s="5">
        <v>3367</v>
      </c>
      <c r="J3186" s="5">
        <v>59474531</v>
      </c>
      <c r="K3186" s="3">
        <f>+Tabella2026[[#This Row],[POP_2024]]/SUM(Tabella2026[POP_2024])</f>
        <v>5.7122533551811612E-5</v>
      </c>
      <c r="L3186" s="3">
        <f>+Tabella2026[[#This Row],[INCIDENZA POPOLAZIONE]]*(PLAFOND/2)</f>
        <v>16816.831035753174</v>
      </c>
      <c r="M3186" s="3">
        <f>+IFERROR(Tabella2026[[#This Row],[reddito_2024]]/Tabella2026[[#This Row],[POP_2024]],"")</f>
        <v>17663.953370953372</v>
      </c>
      <c r="N3186" s="3">
        <f>+IF(Tabella2026[[#This Row],[REDDITO COMPLESSIVO PROCAPITE]]&lt;media_aggr_reddito_pc,(media_aggr_reddito_pc-Tabella2026[[#This Row],[REDDITO COMPLESSIVO PROCAPITE]]),0)</f>
        <v>161.11269165536942</v>
      </c>
      <c r="O3186" s="3">
        <f>+Tabella2026[[#This Row],[DIFFERENZA REDDITO INFERIORE ALLA MEDIA DALLA MEDIA]]*Tabella2026[[#This Row],[POP_2024]]</f>
        <v>542466.43280362885</v>
      </c>
      <c r="P3186" s="3">
        <f>+Tabella2026[[#This Row],[POPOLAZIONE PER DIFFERENZA ]]/SUM(Tabella2026[[POPOLAZIONE PER DIFFERENZA ]])</f>
        <v>4.812665119292798E-6</v>
      </c>
      <c r="Q3186" s="3">
        <f>+Tabella2026[[#This Row],[INCIDENZA POPOLAZIONE PER DIFFERENZA]]*(PLAFOND-SUM(Tabella2026[CONTRIBUTO SULLA BASE DELLA POPOLAZIONE]))</f>
        <v>1416.8450016209661</v>
      </c>
      <c r="R3186" s="3">
        <f>+Tabella2026[[#This Row],[CONTRIBUTO SULLA BASE DELLA POPOLAZIONE]]+Tabella2026[[#This Row],[CONTRIBUTO SULLA BASE DEL REDDITO]]</f>
        <v>18233.676037374138</v>
      </c>
      <c r="S3186" s="3">
        <f>+Tabella2026[[#This Row],[CONTRIBUTO TOTALE]]/(PLAFOND/N_TESSERE)</f>
        <v>36.467352074748277</v>
      </c>
      <c r="T3186" s="3">
        <f>+MAX(CEILING(Tabella2026[[#This Row],[preDEF1]],1),1)</f>
        <v>37</v>
      </c>
      <c r="U3186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186" s="21">
        <f>+Tabella2026[[#This Row],[DEF - n. card]]*(PLAFOND/N_TESSERE)</f>
        <v>18000</v>
      </c>
      <c r="W3186" s="18"/>
    </row>
    <row r="3187" spans="2:23" x14ac:dyDescent="0.25">
      <c r="B3187" s="1" t="s">
        <v>6411</v>
      </c>
      <c r="C3187" s="2">
        <v>79123</v>
      </c>
      <c r="D3187" s="1" t="s">
        <v>6412</v>
      </c>
      <c r="E3187" s="1" t="s">
        <v>61</v>
      </c>
      <c r="F3187" s="1" t="s">
        <v>148</v>
      </c>
      <c r="G3187" s="1" t="s">
        <v>4778</v>
      </c>
      <c r="H3187" s="1" t="s">
        <v>15836</v>
      </c>
      <c r="I3187" s="5">
        <v>3367</v>
      </c>
      <c r="J3187" s="5">
        <v>41305025</v>
      </c>
      <c r="K3187" s="3">
        <f>+Tabella2026[[#This Row],[POP_2024]]/SUM(Tabella2026[POP_2024])</f>
        <v>5.7122533551811612E-5</v>
      </c>
      <c r="L3187" s="3">
        <f>+Tabella2026[[#This Row],[INCIDENZA POPOLAZIONE]]*(PLAFOND/2)</f>
        <v>16816.831035753174</v>
      </c>
      <c r="M3187" s="3">
        <f>+IFERROR(Tabella2026[[#This Row],[reddito_2024]]/Tabella2026[[#This Row],[POP_2024]],"")</f>
        <v>12267.604692604693</v>
      </c>
      <c r="N3187" s="3">
        <f>+IF(Tabella2026[[#This Row],[REDDITO COMPLESSIVO PROCAPITE]]&lt;media_aggr_reddito_pc,(media_aggr_reddito_pc-Tabella2026[[#This Row],[REDDITO COMPLESSIVO PROCAPITE]]),0)</f>
        <v>5557.4613700040481</v>
      </c>
      <c r="O3187" s="3">
        <f>+Tabella2026[[#This Row],[DIFFERENZA REDDITO INFERIORE ALLA MEDIA DALLA MEDIA]]*Tabella2026[[#This Row],[POP_2024]]</f>
        <v>18711972.432803631</v>
      </c>
      <c r="P3187" s="3">
        <f>+Tabella2026[[#This Row],[POPOLAZIONE PER DIFFERENZA ]]/SUM(Tabella2026[[POPOLAZIONE PER DIFFERENZA ]])</f>
        <v>1.6600927097939325E-4</v>
      </c>
      <c r="Q3187" s="3">
        <f>+Tabella2026[[#This Row],[INCIDENZA POPOLAZIONE PER DIFFERENZA]]*(PLAFOND-SUM(Tabella2026[CONTRIBUTO SULLA BASE DELLA POPOLAZIONE]))</f>
        <v>48873.004869380333</v>
      </c>
      <c r="R3187" s="3">
        <f>+Tabella2026[[#This Row],[CONTRIBUTO SULLA BASE DELLA POPOLAZIONE]]+Tabella2026[[#This Row],[CONTRIBUTO SULLA BASE DEL REDDITO]]</f>
        <v>65689.835905133514</v>
      </c>
      <c r="S3187" s="3">
        <f>+Tabella2026[[#This Row],[CONTRIBUTO TOTALE]]/(PLAFOND/N_TESSERE)</f>
        <v>131.37967181026704</v>
      </c>
      <c r="T3187" s="3">
        <f>+MAX(CEILING(Tabella2026[[#This Row],[preDEF1]],1),1)</f>
        <v>132</v>
      </c>
      <c r="U3187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3187" s="21">
        <f>+Tabella2026[[#This Row],[DEF - n. card]]*(PLAFOND/N_TESSERE)</f>
        <v>65500</v>
      </c>
      <c r="W3187" s="18"/>
    </row>
    <row r="3188" spans="2:23" x14ac:dyDescent="0.25">
      <c r="B3188" s="1" t="s">
        <v>6339</v>
      </c>
      <c r="C3188" s="2">
        <v>64080</v>
      </c>
      <c r="D3188" s="1" t="s">
        <v>6340</v>
      </c>
      <c r="E3188" s="1" t="s">
        <v>15</v>
      </c>
      <c r="F3188" s="1" t="s">
        <v>290</v>
      </c>
      <c r="G3188" s="1" t="s">
        <v>4778</v>
      </c>
      <c r="H3188" s="1" t="s">
        <v>15836</v>
      </c>
      <c r="I3188" s="5">
        <v>3365</v>
      </c>
      <c r="J3188" s="5">
        <v>45972292</v>
      </c>
      <c r="K3188" s="3">
        <f>+Tabella2026[[#This Row],[POP_2024]]/SUM(Tabella2026[POP_2024])</f>
        <v>5.7088602732951019E-5</v>
      </c>
      <c r="L3188" s="3">
        <f>+Tabella2026[[#This Row],[INCIDENZA POPOLAZIONE]]*(PLAFOND/2)</f>
        <v>16806.84182812873</v>
      </c>
      <c r="M3188" s="3">
        <f>+IFERROR(Tabella2026[[#This Row],[reddito_2024]]/Tabella2026[[#This Row],[POP_2024]],"")</f>
        <v>13661.899554234769</v>
      </c>
      <c r="N3188" s="3">
        <f>+IF(Tabella2026[[#This Row],[REDDITO COMPLESSIVO PROCAPITE]]&lt;media_aggr_reddito_pc,(media_aggr_reddito_pc-Tabella2026[[#This Row],[REDDITO COMPLESSIVO PROCAPITE]]),0)</f>
        <v>4163.1665083739717</v>
      </c>
      <c r="O3188" s="3">
        <f>+Tabella2026[[#This Row],[DIFFERENZA REDDITO INFERIORE ALLA MEDIA DALLA MEDIA]]*Tabella2026[[#This Row],[POP_2024]]</f>
        <v>14009055.300678415</v>
      </c>
      <c r="P3188" s="3">
        <f>+Tabella2026[[#This Row],[POPOLAZIONE PER DIFFERENZA ]]/SUM(Tabella2026[[POPOLAZIONE PER DIFFERENZA ]])</f>
        <v>1.242858317543586E-4</v>
      </c>
      <c r="Q3188" s="3">
        <f>+Tabella2026[[#This Row],[INCIDENZA POPOLAZIONE PER DIFFERENZA]]*(PLAFOND-SUM(Tabella2026[CONTRIBUTO SULLA BASE DELLA POPOLAZIONE]))</f>
        <v>36589.655654109505</v>
      </c>
      <c r="R3188" s="3">
        <f>+Tabella2026[[#This Row],[CONTRIBUTO SULLA BASE DELLA POPOLAZIONE]]+Tabella2026[[#This Row],[CONTRIBUTO SULLA BASE DEL REDDITO]]</f>
        <v>53396.497482238236</v>
      </c>
      <c r="S3188" s="3">
        <f>+Tabella2026[[#This Row],[CONTRIBUTO TOTALE]]/(PLAFOND/N_TESSERE)</f>
        <v>106.79299496447648</v>
      </c>
      <c r="T3188" s="3">
        <f>+MAX(CEILING(Tabella2026[[#This Row],[preDEF1]],1),1)</f>
        <v>107</v>
      </c>
      <c r="U3188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3188" s="21">
        <f>+Tabella2026[[#This Row],[DEF - n. card]]*(PLAFOND/N_TESSERE)</f>
        <v>53000</v>
      </c>
      <c r="W3188" s="18"/>
    </row>
    <row r="3189" spans="2:23" x14ac:dyDescent="0.25">
      <c r="B3189" s="1" t="s">
        <v>6345</v>
      </c>
      <c r="C3189" s="2">
        <v>97008</v>
      </c>
      <c r="D3189" s="1" t="s">
        <v>6346</v>
      </c>
      <c r="E3189" s="1" t="s">
        <v>12</v>
      </c>
      <c r="F3189" s="1" t="s">
        <v>362</v>
      </c>
      <c r="G3189" s="1" t="s">
        <v>4778</v>
      </c>
      <c r="H3189" s="1" t="s">
        <v>15835</v>
      </c>
      <c r="I3189" s="5">
        <v>3364</v>
      </c>
      <c r="J3189" s="5">
        <v>76461024</v>
      </c>
      <c r="K3189" s="3">
        <f>+Tabella2026[[#This Row],[POP_2024]]/SUM(Tabella2026[POP_2024])</f>
        <v>5.7071637323520723E-5</v>
      </c>
      <c r="L3189" s="3">
        <f>+Tabella2026[[#This Row],[INCIDENZA POPOLAZIONE]]*(PLAFOND/2)</f>
        <v>16801.847224316509</v>
      </c>
      <c r="M3189" s="3">
        <f>+IFERROR(Tabella2026[[#This Row],[reddito_2024]]/Tabella2026[[#This Row],[POP_2024]],"")</f>
        <v>22729.198573127229</v>
      </c>
      <c r="N3189" s="3">
        <f>+IF(Tabella2026[[#This Row],[REDDITO COMPLESSIVO PROCAPITE]]&lt;media_aggr_reddito_pc,(media_aggr_reddito_pc-Tabella2026[[#This Row],[REDDITO COMPLESSIVO PROCAPITE]]),0)</f>
        <v>0</v>
      </c>
      <c r="O3189" s="3">
        <f>+Tabella2026[[#This Row],[DIFFERENZA REDDITO INFERIORE ALLA MEDIA DALLA MEDIA]]*Tabella2026[[#This Row],[POP_2024]]</f>
        <v>0</v>
      </c>
      <c r="P3189" s="3">
        <f>+Tabella2026[[#This Row],[POPOLAZIONE PER DIFFERENZA ]]/SUM(Tabella2026[[POPOLAZIONE PER DIFFERENZA ]])</f>
        <v>0</v>
      </c>
      <c r="Q3189" s="3">
        <f>+Tabella2026[[#This Row],[INCIDENZA POPOLAZIONE PER DIFFERENZA]]*(PLAFOND-SUM(Tabella2026[CONTRIBUTO SULLA BASE DELLA POPOLAZIONE]))</f>
        <v>0</v>
      </c>
      <c r="R3189" s="3">
        <f>+Tabella2026[[#This Row],[CONTRIBUTO SULLA BASE DELLA POPOLAZIONE]]+Tabella2026[[#This Row],[CONTRIBUTO SULLA BASE DEL REDDITO]]</f>
        <v>16801.847224316509</v>
      </c>
      <c r="S3189" s="3">
        <f>+Tabella2026[[#This Row],[CONTRIBUTO TOTALE]]/(PLAFOND/N_TESSERE)</f>
        <v>33.603694448633014</v>
      </c>
      <c r="T3189" s="3">
        <f>+MAX(CEILING(Tabella2026[[#This Row],[preDEF1]],1),1)</f>
        <v>34</v>
      </c>
      <c r="U3189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189" s="21">
        <f>+Tabella2026[[#This Row],[DEF - n. card]]*(PLAFOND/N_TESSERE)</f>
        <v>16500</v>
      </c>
      <c r="W3189" s="18"/>
    </row>
    <row r="3190" spans="2:23" x14ac:dyDescent="0.25">
      <c r="B3190" s="1" t="s">
        <v>6391</v>
      </c>
      <c r="C3190" s="2">
        <v>1025</v>
      </c>
      <c r="D3190" s="1" t="s">
        <v>6392</v>
      </c>
      <c r="E3190" s="1" t="s">
        <v>18</v>
      </c>
      <c r="F3190" s="1" t="s">
        <v>17</v>
      </c>
      <c r="G3190" s="1" t="s">
        <v>4778</v>
      </c>
      <c r="H3190" s="1" t="s">
        <v>15835</v>
      </c>
      <c r="I3190" s="5">
        <v>3364</v>
      </c>
      <c r="J3190" s="5">
        <v>59651706</v>
      </c>
      <c r="K3190" s="3">
        <f>+Tabella2026[[#This Row],[POP_2024]]/SUM(Tabella2026[POP_2024])</f>
        <v>5.7071637323520723E-5</v>
      </c>
      <c r="L3190" s="3">
        <f>+Tabella2026[[#This Row],[INCIDENZA POPOLAZIONE]]*(PLAFOND/2)</f>
        <v>16801.847224316509</v>
      </c>
      <c r="M3190" s="3">
        <f>+IFERROR(Tabella2026[[#This Row],[reddito_2024]]/Tabella2026[[#This Row],[POP_2024]],"")</f>
        <v>17732.373959571938</v>
      </c>
      <c r="N3190" s="3">
        <f>+IF(Tabella2026[[#This Row],[REDDITO COMPLESSIVO PROCAPITE]]&lt;media_aggr_reddito_pc,(media_aggr_reddito_pc-Tabella2026[[#This Row],[REDDITO COMPLESSIVO PROCAPITE]]),0)</f>
        <v>92.692103036803019</v>
      </c>
      <c r="O3190" s="3">
        <f>+Tabella2026[[#This Row],[DIFFERENZA REDDITO INFERIORE ALLA MEDIA DALLA MEDIA]]*Tabella2026[[#This Row],[POP_2024]]</f>
        <v>311816.23461580533</v>
      </c>
      <c r="P3190" s="3">
        <f>+Tabella2026[[#This Row],[POPOLAZIONE PER DIFFERENZA ]]/SUM(Tabella2026[[POPOLAZIONE PER DIFFERENZA ]])</f>
        <v>2.7663778350465098E-6</v>
      </c>
      <c r="Q3190" s="3">
        <f>+Tabella2026[[#This Row],[INCIDENZA POPOLAZIONE PER DIFFERENZA]]*(PLAFOND-SUM(Tabella2026[CONTRIBUTO SULLA BASE DELLA POPOLAZIONE]))</f>
        <v>814.41955985431946</v>
      </c>
      <c r="R3190" s="3">
        <f>+Tabella2026[[#This Row],[CONTRIBUTO SULLA BASE DELLA POPOLAZIONE]]+Tabella2026[[#This Row],[CONTRIBUTO SULLA BASE DEL REDDITO]]</f>
        <v>17616.266784170828</v>
      </c>
      <c r="S3190" s="3">
        <f>+Tabella2026[[#This Row],[CONTRIBUTO TOTALE]]/(PLAFOND/N_TESSERE)</f>
        <v>35.232533568341658</v>
      </c>
      <c r="T3190" s="3">
        <f>+MAX(CEILING(Tabella2026[[#This Row],[preDEF1]],1),1)</f>
        <v>36</v>
      </c>
      <c r="U3190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190" s="21">
        <f>+Tabella2026[[#This Row],[DEF - n. card]]*(PLAFOND/N_TESSERE)</f>
        <v>17500</v>
      </c>
      <c r="W3190" s="18"/>
    </row>
    <row r="3191" spans="2:23" x14ac:dyDescent="0.25">
      <c r="B3191" s="1" t="s">
        <v>6403</v>
      </c>
      <c r="C3191" s="2">
        <v>37012</v>
      </c>
      <c r="D3191" s="1" t="s">
        <v>6404</v>
      </c>
      <c r="E3191" s="1" t="s">
        <v>27</v>
      </c>
      <c r="F3191" s="1" t="s">
        <v>26</v>
      </c>
      <c r="G3191" s="1" t="s">
        <v>4778</v>
      </c>
      <c r="H3191" s="1" t="s">
        <v>15835</v>
      </c>
      <c r="I3191" s="5">
        <v>3363</v>
      </c>
      <c r="J3191" s="5">
        <v>67834629</v>
      </c>
      <c r="K3191" s="3">
        <f>+Tabella2026[[#This Row],[POP_2024]]/SUM(Tabella2026[POP_2024])</f>
        <v>5.7054671914090427E-5</v>
      </c>
      <c r="L3191" s="3">
        <f>+Tabella2026[[#This Row],[INCIDENZA POPOLAZIONE]]*(PLAFOND/2)</f>
        <v>16796.852620504287</v>
      </c>
      <c r="M3191" s="3">
        <f>+IFERROR(Tabella2026[[#This Row],[reddito_2024]]/Tabella2026[[#This Row],[POP_2024]],"")</f>
        <v>20170.867975022302</v>
      </c>
      <c r="N3191" s="3">
        <f>+IF(Tabella2026[[#This Row],[REDDITO COMPLESSIVO PROCAPITE]]&lt;media_aggr_reddito_pc,(media_aggr_reddito_pc-Tabella2026[[#This Row],[REDDITO COMPLESSIVO PROCAPITE]]),0)</f>
        <v>0</v>
      </c>
      <c r="O3191" s="3">
        <f>+Tabella2026[[#This Row],[DIFFERENZA REDDITO INFERIORE ALLA MEDIA DALLA MEDIA]]*Tabella2026[[#This Row],[POP_2024]]</f>
        <v>0</v>
      </c>
      <c r="P3191" s="3">
        <f>+Tabella2026[[#This Row],[POPOLAZIONE PER DIFFERENZA ]]/SUM(Tabella2026[[POPOLAZIONE PER DIFFERENZA ]])</f>
        <v>0</v>
      </c>
      <c r="Q3191" s="3">
        <f>+Tabella2026[[#This Row],[INCIDENZA POPOLAZIONE PER DIFFERENZA]]*(PLAFOND-SUM(Tabella2026[CONTRIBUTO SULLA BASE DELLA POPOLAZIONE]))</f>
        <v>0</v>
      </c>
      <c r="R3191" s="3">
        <f>+Tabella2026[[#This Row],[CONTRIBUTO SULLA BASE DELLA POPOLAZIONE]]+Tabella2026[[#This Row],[CONTRIBUTO SULLA BASE DEL REDDITO]]</f>
        <v>16796.852620504287</v>
      </c>
      <c r="S3191" s="3">
        <f>+Tabella2026[[#This Row],[CONTRIBUTO TOTALE]]/(PLAFOND/N_TESSERE)</f>
        <v>33.593705241008571</v>
      </c>
      <c r="T3191" s="3">
        <f>+MAX(CEILING(Tabella2026[[#This Row],[preDEF1]],1),1)</f>
        <v>34</v>
      </c>
      <c r="U3191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191" s="21">
        <f>+Tabella2026[[#This Row],[DEF - n. card]]*(PLAFOND/N_TESSERE)</f>
        <v>16500</v>
      </c>
      <c r="W3191" s="18"/>
    </row>
    <row r="3192" spans="2:23" x14ac:dyDescent="0.25">
      <c r="B3192" s="1" t="s">
        <v>6453</v>
      </c>
      <c r="C3192" s="2">
        <v>18180</v>
      </c>
      <c r="D3192" s="1" t="s">
        <v>6454</v>
      </c>
      <c r="E3192" s="1" t="s">
        <v>12</v>
      </c>
      <c r="F3192" s="1" t="s">
        <v>195</v>
      </c>
      <c r="G3192" s="1" t="s">
        <v>4778</v>
      </c>
      <c r="H3192" s="1" t="s">
        <v>15835</v>
      </c>
      <c r="I3192" s="5">
        <v>3363</v>
      </c>
      <c r="J3192" s="5">
        <v>58705680</v>
      </c>
      <c r="K3192" s="3">
        <f>+Tabella2026[[#This Row],[POP_2024]]/SUM(Tabella2026[POP_2024])</f>
        <v>5.7054671914090427E-5</v>
      </c>
      <c r="L3192" s="3">
        <f>+Tabella2026[[#This Row],[INCIDENZA POPOLAZIONE]]*(PLAFOND/2)</f>
        <v>16796.852620504287</v>
      </c>
      <c r="M3192" s="3">
        <f>+IFERROR(Tabella2026[[#This Row],[reddito_2024]]/Tabella2026[[#This Row],[POP_2024]],"")</f>
        <v>17456.342551293488</v>
      </c>
      <c r="N3192" s="3">
        <f>+IF(Tabella2026[[#This Row],[REDDITO COMPLESSIVO PROCAPITE]]&lt;media_aggr_reddito_pc,(media_aggr_reddito_pc-Tabella2026[[#This Row],[REDDITO COMPLESSIVO PROCAPITE]]),0)</f>
        <v>368.72351131525284</v>
      </c>
      <c r="O3192" s="3">
        <f>+Tabella2026[[#This Row],[DIFFERENZA REDDITO INFERIORE ALLA MEDIA DALLA MEDIA]]*Tabella2026[[#This Row],[POP_2024]]</f>
        <v>1240017.1685531952</v>
      </c>
      <c r="P3192" s="3">
        <f>+Tabella2026[[#This Row],[POPOLAZIONE PER DIFFERENZA ]]/SUM(Tabella2026[[POPOLAZIONE PER DIFFERENZA ]])</f>
        <v>1.1001210422508301E-5</v>
      </c>
      <c r="Q3192" s="3">
        <f>+Tabella2026[[#This Row],[INCIDENZA POPOLAZIONE PER DIFFERENZA]]*(PLAFOND-SUM(Tabella2026[CONTRIBUTO SULLA BASE DELLA POPOLAZIONE]))</f>
        <v>3238.7480974786399</v>
      </c>
      <c r="R3192" s="3">
        <f>+Tabella2026[[#This Row],[CONTRIBUTO SULLA BASE DELLA POPOLAZIONE]]+Tabella2026[[#This Row],[CONTRIBUTO SULLA BASE DEL REDDITO]]</f>
        <v>20035.600717982928</v>
      </c>
      <c r="S3192" s="3">
        <f>+Tabella2026[[#This Row],[CONTRIBUTO TOTALE]]/(PLAFOND/N_TESSERE)</f>
        <v>40.071201435965854</v>
      </c>
      <c r="T3192" s="3">
        <f>+MAX(CEILING(Tabella2026[[#This Row],[preDEF1]],1),1)</f>
        <v>41</v>
      </c>
      <c r="U3192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3192" s="21">
        <f>+Tabella2026[[#This Row],[DEF - n. card]]*(PLAFOND/N_TESSERE)</f>
        <v>20000</v>
      </c>
      <c r="W3192" s="18"/>
    </row>
    <row r="3193" spans="2:23" x14ac:dyDescent="0.25">
      <c r="B3193" s="1" t="s">
        <v>6479</v>
      </c>
      <c r="C3193" s="2">
        <v>37015</v>
      </c>
      <c r="D3193" s="1" t="s">
        <v>6480</v>
      </c>
      <c r="E3193" s="1" t="s">
        <v>27</v>
      </c>
      <c r="F3193" s="1" t="s">
        <v>26</v>
      </c>
      <c r="G3193" s="1" t="s">
        <v>4778</v>
      </c>
      <c r="H3193" s="1" t="s">
        <v>15835</v>
      </c>
      <c r="I3193" s="5">
        <v>3361</v>
      </c>
      <c r="J3193" s="5">
        <v>68438465</v>
      </c>
      <c r="K3193" s="3">
        <f>+Tabella2026[[#This Row],[POP_2024]]/SUM(Tabella2026[POP_2024])</f>
        <v>5.7020741095229827E-5</v>
      </c>
      <c r="L3193" s="3">
        <f>+Tabella2026[[#This Row],[INCIDENZA POPOLAZIONE]]*(PLAFOND/2)</f>
        <v>16786.86341287984</v>
      </c>
      <c r="M3193" s="3">
        <f>+IFERROR(Tabella2026[[#This Row],[reddito_2024]]/Tabella2026[[#This Row],[POP_2024]],"")</f>
        <v>20362.53049687593</v>
      </c>
      <c r="N3193" s="3">
        <f>+IF(Tabella2026[[#This Row],[REDDITO COMPLESSIVO PROCAPITE]]&lt;media_aggr_reddito_pc,(media_aggr_reddito_pc-Tabella2026[[#This Row],[REDDITO COMPLESSIVO PROCAPITE]]),0)</f>
        <v>0</v>
      </c>
      <c r="O3193" s="3">
        <f>+Tabella2026[[#This Row],[DIFFERENZA REDDITO INFERIORE ALLA MEDIA DALLA MEDIA]]*Tabella2026[[#This Row],[POP_2024]]</f>
        <v>0</v>
      </c>
      <c r="P3193" s="3">
        <f>+Tabella2026[[#This Row],[POPOLAZIONE PER DIFFERENZA ]]/SUM(Tabella2026[[POPOLAZIONE PER DIFFERENZA ]])</f>
        <v>0</v>
      </c>
      <c r="Q3193" s="3">
        <f>+Tabella2026[[#This Row],[INCIDENZA POPOLAZIONE PER DIFFERENZA]]*(PLAFOND-SUM(Tabella2026[CONTRIBUTO SULLA BASE DELLA POPOLAZIONE]))</f>
        <v>0</v>
      </c>
      <c r="R3193" s="3">
        <f>+Tabella2026[[#This Row],[CONTRIBUTO SULLA BASE DELLA POPOLAZIONE]]+Tabella2026[[#This Row],[CONTRIBUTO SULLA BASE DEL REDDITO]]</f>
        <v>16786.86341287984</v>
      </c>
      <c r="S3193" s="3">
        <f>+Tabella2026[[#This Row],[CONTRIBUTO TOTALE]]/(PLAFOND/N_TESSERE)</f>
        <v>33.573726825759678</v>
      </c>
      <c r="T3193" s="3">
        <f>+MAX(CEILING(Tabella2026[[#This Row],[preDEF1]],1),1)</f>
        <v>34</v>
      </c>
      <c r="U3193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193" s="21">
        <f>+Tabella2026[[#This Row],[DEF - n. card]]*(PLAFOND/N_TESSERE)</f>
        <v>16500</v>
      </c>
      <c r="W3193" s="18"/>
    </row>
    <row r="3194" spans="2:23" x14ac:dyDescent="0.25">
      <c r="B3194" s="1" t="s">
        <v>6437</v>
      </c>
      <c r="C3194" s="2">
        <v>26017</v>
      </c>
      <c r="D3194" s="1" t="s">
        <v>6438</v>
      </c>
      <c r="E3194" s="1" t="s">
        <v>38</v>
      </c>
      <c r="F3194" s="1" t="s">
        <v>150</v>
      </c>
      <c r="G3194" s="1" t="s">
        <v>4778</v>
      </c>
      <c r="H3194" s="1" t="s">
        <v>15835</v>
      </c>
      <c r="I3194" s="5">
        <v>3361</v>
      </c>
      <c r="J3194" s="5">
        <v>60510838</v>
      </c>
      <c r="K3194" s="3">
        <f>+Tabella2026[[#This Row],[POP_2024]]/SUM(Tabella2026[POP_2024])</f>
        <v>5.7020741095229827E-5</v>
      </c>
      <c r="L3194" s="3">
        <f>+Tabella2026[[#This Row],[INCIDENZA POPOLAZIONE]]*(PLAFOND/2)</f>
        <v>16786.86341287984</v>
      </c>
      <c r="M3194" s="3">
        <f>+IFERROR(Tabella2026[[#This Row],[reddito_2024]]/Tabella2026[[#This Row],[POP_2024]],"")</f>
        <v>18003.819696518894</v>
      </c>
      <c r="N3194" s="3">
        <f>+IF(Tabella2026[[#This Row],[REDDITO COMPLESSIVO PROCAPITE]]&lt;media_aggr_reddito_pc,(media_aggr_reddito_pc-Tabella2026[[#This Row],[REDDITO COMPLESSIVO PROCAPITE]]),0)</f>
        <v>0</v>
      </c>
      <c r="O3194" s="3">
        <f>+Tabella2026[[#This Row],[DIFFERENZA REDDITO INFERIORE ALLA MEDIA DALLA MEDIA]]*Tabella2026[[#This Row],[POP_2024]]</f>
        <v>0</v>
      </c>
      <c r="P3194" s="3">
        <f>+Tabella2026[[#This Row],[POPOLAZIONE PER DIFFERENZA ]]/SUM(Tabella2026[[POPOLAZIONE PER DIFFERENZA ]])</f>
        <v>0</v>
      </c>
      <c r="Q3194" s="3">
        <f>+Tabella2026[[#This Row],[INCIDENZA POPOLAZIONE PER DIFFERENZA]]*(PLAFOND-SUM(Tabella2026[CONTRIBUTO SULLA BASE DELLA POPOLAZIONE]))</f>
        <v>0</v>
      </c>
      <c r="R3194" s="3">
        <f>+Tabella2026[[#This Row],[CONTRIBUTO SULLA BASE DELLA POPOLAZIONE]]+Tabella2026[[#This Row],[CONTRIBUTO SULLA BASE DEL REDDITO]]</f>
        <v>16786.86341287984</v>
      </c>
      <c r="S3194" s="3">
        <f>+Tabella2026[[#This Row],[CONTRIBUTO TOTALE]]/(PLAFOND/N_TESSERE)</f>
        <v>33.573726825759678</v>
      </c>
      <c r="T3194" s="3">
        <f>+MAX(CEILING(Tabella2026[[#This Row],[preDEF1]],1),1)</f>
        <v>34</v>
      </c>
      <c r="U3194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194" s="21">
        <f>+Tabella2026[[#This Row],[DEF - n. card]]*(PLAFOND/N_TESSERE)</f>
        <v>16500</v>
      </c>
      <c r="W3194" s="18"/>
    </row>
    <row r="3195" spans="2:23" x14ac:dyDescent="0.25">
      <c r="B3195" s="1" t="s">
        <v>6323</v>
      </c>
      <c r="C3195" s="2">
        <v>29015</v>
      </c>
      <c r="D3195" s="1" t="s">
        <v>6324</v>
      </c>
      <c r="E3195" s="1" t="s">
        <v>38</v>
      </c>
      <c r="F3195" s="1" t="s">
        <v>314</v>
      </c>
      <c r="G3195" s="1" t="s">
        <v>4778</v>
      </c>
      <c r="H3195" s="1" t="s">
        <v>15835</v>
      </c>
      <c r="I3195" s="5">
        <v>3360</v>
      </c>
      <c r="J3195" s="5">
        <v>59152619</v>
      </c>
      <c r="K3195" s="3">
        <f>+Tabella2026[[#This Row],[POP_2024]]/SUM(Tabella2026[POP_2024])</f>
        <v>5.7003775685799531E-5</v>
      </c>
      <c r="L3195" s="3">
        <f>+Tabella2026[[#This Row],[INCIDENZA POPOLAZIONE]]*(PLAFOND/2)</f>
        <v>16781.868809067619</v>
      </c>
      <c r="M3195" s="3">
        <f>+IFERROR(Tabella2026[[#This Row],[reddito_2024]]/Tabella2026[[#This Row],[POP_2024]],"")</f>
        <v>17604.946130952379</v>
      </c>
      <c r="N3195" s="3">
        <f>+IF(Tabella2026[[#This Row],[REDDITO COMPLESSIVO PROCAPITE]]&lt;media_aggr_reddito_pc,(media_aggr_reddito_pc-Tabella2026[[#This Row],[REDDITO COMPLESSIVO PROCAPITE]]),0)</f>
        <v>220.11993165636159</v>
      </c>
      <c r="O3195" s="3">
        <f>+Tabella2026[[#This Row],[DIFFERENZA REDDITO INFERIORE ALLA MEDIA DALLA MEDIA]]*Tabella2026[[#This Row],[POP_2024]]</f>
        <v>739602.97036537493</v>
      </c>
      <c r="P3195" s="3">
        <f>+Tabella2026[[#This Row],[POPOLAZIONE PER DIFFERENZA ]]/SUM(Tabella2026[[POPOLAZIONE PER DIFFERENZA ]])</f>
        <v>6.561625203621214E-6</v>
      </c>
      <c r="Q3195" s="3">
        <f>+Tabella2026[[#This Row],[INCIDENZA POPOLAZIONE PER DIFFERENZA]]*(PLAFOND-SUM(Tabella2026[CONTRIBUTO SULLA BASE DELLA POPOLAZIONE]))</f>
        <v>1931.7375387271904</v>
      </c>
      <c r="R3195" s="3">
        <f>+Tabella2026[[#This Row],[CONTRIBUTO SULLA BASE DELLA POPOLAZIONE]]+Tabella2026[[#This Row],[CONTRIBUTO SULLA BASE DEL REDDITO]]</f>
        <v>18713.606347794808</v>
      </c>
      <c r="S3195" s="3">
        <f>+Tabella2026[[#This Row],[CONTRIBUTO TOTALE]]/(PLAFOND/N_TESSERE)</f>
        <v>37.427212695589617</v>
      </c>
      <c r="T3195" s="3">
        <f>+MAX(CEILING(Tabella2026[[#This Row],[preDEF1]],1),1)</f>
        <v>38</v>
      </c>
      <c r="U3195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3195" s="21">
        <f>+Tabella2026[[#This Row],[DEF - n. card]]*(PLAFOND/N_TESSERE)</f>
        <v>18500</v>
      </c>
      <c r="W3195" s="18"/>
    </row>
    <row r="3196" spans="2:23" x14ac:dyDescent="0.25">
      <c r="B3196" s="1" t="s">
        <v>6481</v>
      </c>
      <c r="C3196" s="2">
        <v>21110</v>
      </c>
      <c r="D3196" s="1" t="s">
        <v>6482</v>
      </c>
      <c r="E3196" s="1" t="s">
        <v>99</v>
      </c>
      <c r="F3196" s="1" t="s">
        <v>110</v>
      </c>
      <c r="G3196" s="1" t="s">
        <v>4778</v>
      </c>
      <c r="H3196" s="1" t="s">
        <v>15835</v>
      </c>
      <c r="I3196" s="5">
        <v>3360</v>
      </c>
      <c r="J3196" s="5">
        <v>79101207</v>
      </c>
      <c r="K3196" s="3">
        <f>+Tabella2026[[#This Row],[POP_2024]]/SUM(Tabella2026[POP_2024])</f>
        <v>5.7003775685799531E-5</v>
      </c>
      <c r="L3196" s="3">
        <f>+Tabella2026[[#This Row],[INCIDENZA POPOLAZIONE]]*(PLAFOND/2)</f>
        <v>16781.868809067619</v>
      </c>
      <c r="M3196" s="3">
        <f>+IFERROR(Tabella2026[[#This Row],[reddito_2024]]/Tabella2026[[#This Row],[POP_2024]],"")</f>
        <v>23542.025892857142</v>
      </c>
      <c r="N3196" s="3">
        <f>+IF(Tabella2026[[#This Row],[REDDITO COMPLESSIVO PROCAPITE]]&lt;media_aggr_reddito_pc,(media_aggr_reddito_pc-Tabella2026[[#This Row],[REDDITO COMPLESSIVO PROCAPITE]]),0)</f>
        <v>0</v>
      </c>
      <c r="O3196" s="3">
        <f>+Tabella2026[[#This Row],[DIFFERENZA REDDITO INFERIORE ALLA MEDIA DALLA MEDIA]]*Tabella2026[[#This Row],[POP_2024]]</f>
        <v>0</v>
      </c>
      <c r="P3196" s="3">
        <f>+Tabella2026[[#This Row],[POPOLAZIONE PER DIFFERENZA ]]/SUM(Tabella2026[[POPOLAZIONE PER DIFFERENZA ]])</f>
        <v>0</v>
      </c>
      <c r="Q3196" s="3">
        <f>+Tabella2026[[#This Row],[INCIDENZA POPOLAZIONE PER DIFFERENZA]]*(PLAFOND-SUM(Tabella2026[CONTRIBUTO SULLA BASE DELLA POPOLAZIONE]))</f>
        <v>0</v>
      </c>
      <c r="R3196" s="3">
        <f>+Tabella2026[[#This Row],[CONTRIBUTO SULLA BASE DELLA POPOLAZIONE]]+Tabella2026[[#This Row],[CONTRIBUTO SULLA BASE DEL REDDITO]]</f>
        <v>16781.868809067619</v>
      </c>
      <c r="S3196" s="3">
        <f>+Tabella2026[[#This Row],[CONTRIBUTO TOTALE]]/(PLAFOND/N_TESSERE)</f>
        <v>33.563737618135235</v>
      </c>
      <c r="T3196" s="3">
        <f>+MAX(CEILING(Tabella2026[[#This Row],[preDEF1]],1),1)</f>
        <v>34</v>
      </c>
      <c r="U3196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196" s="21">
        <f>+Tabella2026[[#This Row],[DEF - n. card]]*(PLAFOND/N_TESSERE)</f>
        <v>16500</v>
      </c>
      <c r="W3196" s="18"/>
    </row>
    <row r="3197" spans="2:23" x14ac:dyDescent="0.25">
      <c r="B3197" s="1" t="s">
        <v>6473</v>
      </c>
      <c r="C3197" s="2">
        <v>1046</v>
      </c>
      <c r="D3197" s="1" t="s">
        <v>6474</v>
      </c>
      <c r="E3197" s="1" t="s">
        <v>18</v>
      </c>
      <c r="F3197" s="1" t="s">
        <v>17</v>
      </c>
      <c r="G3197" s="1" t="s">
        <v>4778</v>
      </c>
      <c r="H3197" s="1" t="s">
        <v>15835</v>
      </c>
      <c r="I3197" s="5">
        <v>3359</v>
      </c>
      <c r="J3197" s="5">
        <v>65748639</v>
      </c>
      <c r="K3197" s="3">
        <f>+Tabella2026[[#This Row],[POP_2024]]/SUM(Tabella2026[POP_2024])</f>
        <v>5.6986810276369234E-5</v>
      </c>
      <c r="L3197" s="3">
        <f>+Tabella2026[[#This Row],[INCIDENZA POPOLAZIONE]]*(PLAFOND/2)</f>
        <v>16776.874205255397</v>
      </c>
      <c r="M3197" s="3">
        <f>+IFERROR(Tabella2026[[#This Row],[reddito_2024]]/Tabella2026[[#This Row],[POP_2024]],"")</f>
        <v>19573.872878832986</v>
      </c>
      <c r="N3197" s="3">
        <f>+IF(Tabella2026[[#This Row],[REDDITO COMPLESSIVO PROCAPITE]]&lt;media_aggr_reddito_pc,(media_aggr_reddito_pc-Tabella2026[[#This Row],[REDDITO COMPLESSIVO PROCAPITE]]),0)</f>
        <v>0</v>
      </c>
      <c r="O3197" s="3">
        <f>+Tabella2026[[#This Row],[DIFFERENZA REDDITO INFERIORE ALLA MEDIA DALLA MEDIA]]*Tabella2026[[#This Row],[POP_2024]]</f>
        <v>0</v>
      </c>
      <c r="P3197" s="3">
        <f>+Tabella2026[[#This Row],[POPOLAZIONE PER DIFFERENZA ]]/SUM(Tabella2026[[POPOLAZIONE PER DIFFERENZA ]])</f>
        <v>0</v>
      </c>
      <c r="Q3197" s="3">
        <f>+Tabella2026[[#This Row],[INCIDENZA POPOLAZIONE PER DIFFERENZA]]*(PLAFOND-SUM(Tabella2026[CONTRIBUTO SULLA BASE DELLA POPOLAZIONE]))</f>
        <v>0</v>
      </c>
      <c r="R3197" s="3">
        <f>+Tabella2026[[#This Row],[CONTRIBUTO SULLA BASE DELLA POPOLAZIONE]]+Tabella2026[[#This Row],[CONTRIBUTO SULLA BASE DEL REDDITO]]</f>
        <v>16776.874205255397</v>
      </c>
      <c r="S3197" s="3">
        <f>+Tabella2026[[#This Row],[CONTRIBUTO TOTALE]]/(PLAFOND/N_TESSERE)</f>
        <v>33.553748410510792</v>
      </c>
      <c r="T3197" s="3">
        <f>+MAX(CEILING(Tabella2026[[#This Row],[preDEF1]],1),1)</f>
        <v>34</v>
      </c>
      <c r="U3197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197" s="21">
        <f>+Tabella2026[[#This Row],[DEF - n. card]]*(PLAFOND/N_TESSERE)</f>
        <v>16500</v>
      </c>
      <c r="W3197" s="18"/>
    </row>
    <row r="3198" spans="2:23" x14ac:dyDescent="0.25">
      <c r="B3198" s="1" t="s">
        <v>6365</v>
      </c>
      <c r="C3198" s="2">
        <v>43030</v>
      </c>
      <c r="D3198" s="1" t="s">
        <v>6366</v>
      </c>
      <c r="E3198" s="1" t="s">
        <v>117</v>
      </c>
      <c r="F3198" s="1" t="s">
        <v>411</v>
      </c>
      <c r="G3198" s="1" t="s">
        <v>4778</v>
      </c>
      <c r="H3198" s="1" t="s">
        <v>15834</v>
      </c>
      <c r="I3198" s="5">
        <v>3355</v>
      </c>
      <c r="J3198" s="5">
        <v>58480475</v>
      </c>
      <c r="K3198" s="3">
        <f>+Tabella2026[[#This Row],[POP_2024]]/SUM(Tabella2026[POP_2024])</f>
        <v>5.6918948638648042E-5</v>
      </c>
      <c r="L3198" s="3">
        <f>+Tabella2026[[#This Row],[INCIDENZA POPOLAZIONE]]*(PLAFOND/2)</f>
        <v>16756.895790006503</v>
      </c>
      <c r="M3198" s="3">
        <f>+IFERROR(Tabella2026[[#This Row],[reddito_2024]]/Tabella2026[[#This Row],[POP_2024]],"")</f>
        <v>17430.842026825634</v>
      </c>
      <c r="N3198" s="3">
        <f>+IF(Tabella2026[[#This Row],[REDDITO COMPLESSIVO PROCAPITE]]&lt;media_aggr_reddito_pc,(media_aggr_reddito_pc-Tabella2026[[#This Row],[REDDITO COMPLESSIVO PROCAPITE]]),0)</f>
        <v>394.22403578310696</v>
      </c>
      <c r="O3198" s="3">
        <f>+Tabella2026[[#This Row],[DIFFERENZA REDDITO INFERIORE ALLA MEDIA DALLA MEDIA]]*Tabella2026[[#This Row],[POP_2024]]</f>
        <v>1322621.6400523239</v>
      </c>
      <c r="P3198" s="3">
        <f>+Tabella2026[[#This Row],[POPOLAZIONE PER DIFFERENZA ]]/SUM(Tabella2026[[POPOLAZIONE PER DIFFERENZA ]])</f>
        <v>1.1734062511856627E-5</v>
      </c>
      <c r="Q3198" s="3">
        <f>+Tabella2026[[#This Row],[INCIDENZA POPOLAZIONE PER DIFFERENZA]]*(PLAFOND-SUM(Tabella2026[CONTRIBUTO SULLA BASE DELLA POPOLAZIONE]))</f>
        <v>3454.4992029437212</v>
      </c>
      <c r="R3198" s="3">
        <f>+Tabella2026[[#This Row],[CONTRIBUTO SULLA BASE DELLA POPOLAZIONE]]+Tabella2026[[#This Row],[CONTRIBUTO SULLA BASE DEL REDDITO]]</f>
        <v>20211.394992950223</v>
      </c>
      <c r="S3198" s="3">
        <f>+Tabella2026[[#This Row],[CONTRIBUTO TOTALE]]/(PLAFOND/N_TESSERE)</f>
        <v>40.422789985900444</v>
      </c>
      <c r="T3198" s="3">
        <f>+MAX(CEILING(Tabella2026[[#This Row],[preDEF1]],1),1)</f>
        <v>41</v>
      </c>
      <c r="U3198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3198" s="21">
        <f>+Tabella2026[[#This Row],[DEF - n. card]]*(PLAFOND/N_TESSERE)</f>
        <v>20000</v>
      </c>
      <c r="W3198" s="18"/>
    </row>
    <row r="3199" spans="2:23" x14ac:dyDescent="0.25">
      <c r="B3199" s="1" t="s">
        <v>6441</v>
      </c>
      <c r="C3199" s="2">
        <v>78076</v>
      </c>
      <c r="D3199" s="1" t="s">
        <v>6442</v>
      </c>
      <c r="E3199" s="1" t="s">
        <v>61</v>
      </c>
      <c r="F3199" s="1" t="s">
        <v>178</v>
      </c>
      <c r="G3199" s="1" t="s">
        <v>4778</v>
      </c>
      <c r="H3199" s="1" t="s">
        <v>15836</v>
      </c>
      <c r="I3199" s="5">
        <v>3353</v>
      </c>
      <c r="J3199" s="5">
        <v>38902898</v>
      </c>
      <c r="K3199" s="3">
        <f>+Tabella2026[[#This Row],[POP_2024]]/SUM(Tabella2026[POP_2024])</f>
        <v>5.688501781978745E-5</v>
      </c>
      <c r="L3199" s="3">
        <f>+Tabella2026[[#This Row],[INCIDENZA POPOLAZIONE]]*(PLAFOND/2)</f>
        <v>16746.90658238206</v>
      </c>
      <c r="M3199" s="3">
        <f>+IFERROR(Tabella2026[[#This Row],[reddito_2024]]/Tabella2026[[#This Row],[POP_2024]],"")</f>
        <v>11602.415150611392</v>
      </c>
      <c r="N3199" s="3">
        <f>+IF(Tabella2026[[#This Row],[REDDITO COMPLESSIVO PROCAPITE]]&lt;media_aggr_reddito_pc,(media_aggr_reddito_pc-Tabella2026[[#This Row],[REDDITO COMPLESSIVO PROCAPITE]]),0)</f>
        <v>6222.6509119973489</v>
      </c>
      <c r="O3199" s="3">
        <f>+Tabella2026[[#This Row],[DIFFERENZA REDDITO INFERIORE ALLA MEDIA DALLA MEDIA]]*Tabella2026[[#This Row],[POP_2024]]</f>
        <v>20864548.507927112</v>
      </c>
      <c r="P3199" s="3">
        <f>+Tabella2026[[#This Row],[POPOLAZIONE PER DIFFERENZA ]]/SUM(Tabella2026[[POPOLAZIONE PER DIFFERENZA ]])</f>
        <v>1.8510654072165049E-4</v>
      </c>
      <c r="Q3199" s="3">
        <f>+Tabella2026[[#This Row],[INCIDENZA POPOLAZIONE PER DIFFERENZA]]*(PLAFOND-SUM(Tabella2026[CONTRIBUTO SULLA BASE DELLA POPOLAZIONE]))</f>
        <v>54495.226758548582</v>
      </c>
      <c r="R3199" s="3">
        <f>+Tabella2026[[#This Row],[CONTRIBUTO SULLA BASE DELLA POPOLAZIONE]]+Tabella2026[[#This Row],[CONTRIBUTO SULLA BASE DEL REDDITO]]</f>
        <v>71242.133340930639</v>
      </c>
      <c r="S3199" s="3">
        <f>+Tabella2026[[#This Row],[CONTRIBUTO TOTALE]]/(PLAFOND/N_TESSERE)</f>
        <v>142.48426668186127</v>
      </c>
      <c r="T3199" s="3">
        <f>+MAX(CEILING(Tabella2026[[#This Row],[preDEF1]],1),1)</f>
        <v>143</v>
      </c>
      <c r="U3199" s="9">
        <f xml:space="preserve"> IF(ROW(Tabella2026[[#This Row],[preDEF2]]) - ROW(Tabella2026[[#Headers],[preDEF2]])&lt;=ABS(SUM(Tabella2026[preDEF2])-N_TESSERE),Tabella2026[[#This Row],[preDEF2]]-1,Tabella2026[[#This Row],[preDEF2]])</f>
        <v>142</v>
      </c>
      <c r="V3199" s="21">
        <f>+Tabella2026[[#This Row],[DEF - n. card]]*(PLAFOND/N_TESSERE)</f>
        <v>71000</v>
      </c>
      <c r="W3199" s="18"/>
    </row>
    <row r="3200" spans="2:23" x14ac:dyDescent="0.25">
      <c r="B3200" s="1" t="s">
        <v>6539</v>
      </c>
      <c r="C3200" s="2">
        <v>4117</v>
      </c>
      <c r="D3200" s="1" t="s">
        <v>6540</v>
      </c>
      <c r="E3200" s="1" t="s">
        <v>18</v>
      </c>
      <c r="F3200" s="1" t="s">
        <v>263</v>
      </c>
      <c r="G3200" s="1" t="s">
        <v>4778</v>
      </c>
      <c r="H3200" s="1" t="s">
        <v>15835</v>
      </c>
      <c r="I3200" s="5">
        <v>3351</v>
      </c>
      <c r="J3200" s="5">
        <v>62740556</v>
      </c>
      <c r="K3200" s="3">
        <f>+Tabella2026[[#This Row],[POP_2024]]/SUM(Tabella2026[POP_2024])</f>
        <v>5.6851087000926857E-5</v>
      </c>
      <c r="L3200" s="3">
        <f>+Tabella2026[[#This Row],[INCIDENZA POPOLAZIONE]]*(PLAFOND/2)</f>
        <v>16736.917374757617</v>
      </c>
      <c r="M3200" s="3">
        <f>+IFERROR(Tabella2026[[#This Row],[reddito_2024]]/Tabella2026[[#This Row],[POP_2024]],"")</f>
        <v>18722.935243210981</v>
      </c>
      <c r="N3200" s="3">
        <f>+IF(Tabella2026[[#This Row],[REDDITO COMPLESSIVO PROCAPITE]]&lt;media_aggr_reddito_pc,(media_aggr_reddito_pc-Tabella2026[[#This Row],[REDDITO COMPLESSIVO PROCAPITE]]),0)</f>
        <v>0</v>
      </c>
      <c r="O3200" s="3">
        <f>+Tabella2026[[#This Row],[DIFFERENZA REDDITO INFERIORE ALLA MEDIA DALLA MEDIA]]*Tabella2026[[#This Row],[POP_2024]]</f>
        <v>0</v>
      </c>
      <c r="P3200" s="3">
        <f>+Tabella2026[[#This Row],[POPOLAZIONE PER DIFFERENZA ]]/SUM(Tabella2026[[POPOLAZIONE PER DIFFERENZA ]])</f>
        <v>0</v>
      </c>
      <c r="Q3200" s="3">
        <f>+Tabella2026[[#This Row],[INCIDENZA POPOLAZIONE PER DIFFERENZA]]*(PLAFOND-SUM(Tabella2026[CONTRIBUTO SULLA BASE DELLA POPOLAZIONE]))</f>
        <v>0</v>
      </c>
      <c r="R3200" s="3">
        <f>+Tabella2026[[#This Row],[CONTRIBUTO SULLA BASE DELLA POPOLAZIONE]]+Tabella2026[[#This Row],[CONTRIBUTO SULLA BASE DEL REDDITO]]</f>
        <v>16736.917374757617</v>
      </c>
      <c r="S3200" s="3">
        <f>+Tabella2026[[#This Row],[CONTRIBUTO TOTALE]]/(PLAFOND/N_TESSERE)</f>
        <v>33.473834749515234</v>
      </c>
      <c r="T3200" s="3">
        <f>+MAX(CEILING(Tabella2026[[#This Row],[preDEF1]],1),1)</f>
        <v>34</v>
      </c>
      <c r="U3200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00" s="21">
        <f>+Tabella2026[[#This Row],[DEF - n. card]]*(PLAFOND/N_TESSERE)</f>
        <v>16500</v>
      </c>
      <c r="W3200" s="18"/>
    </row>
    <row r="3201" spans="2:23" x14ac:dyDescent="0.25">
      <c r="B3201" s="1" t="s">
        <v>6579</v>
      </c>
      <c r="C3201" s="2">
        <v>20013</v>
      </c>
      <c r="D3201" s="1" t="s">
        <v>6580</v>
      </c>
      <c r="E3201" s="1" t="s">
        <v>12</v>
      </c>
      <c r="F3201" s="1" t="s">
        <v>332</v>
      </c>
      <c r="G3201" s="1" t="s">
        <v>4778</v>
      </c>
      <c r="H3201" s="1" t="s">
        <v>15835</v>
      </c>
      <c r="I3201" s="5">
        <v>3350</v>
      </c>
      <c r="J3201" s="5">
        <v>62531558</v>
      </c>
      <c r="K3201" s="3">
        <f>+Tabella2026[[#This Row],[POP_2024]]/SUM(Tabella2026[POP_2024])</f>
        <v>5.6834121591496554E-5</v>
      </c>
      <c r="L3201" s="3">
        <f>+Tabella2026[[#This Row],[INCIDENZA POPOLAZIONE]]*(PLAFOND/2)</f>
        <v>16731.922770945392</v>
      </c>
      <c r="M3201" s="3">
        <f>+IFERROR(Tabella2026[[#This Row],[reddito_2024]]/Tabella2026[[#This Row],[POP_2024]],"")</f>
        <v>18666.13671641791</v>
      </c>
      <c r="N3201" s="3">
        <f>+IF(Tabella2026[[#This Row],[REDDITO COMPLESSIVO PROCAPITE]]&lt;media_aggr_reddito_pc,(media_aggr_reddito_pc-Tabella2026[[#This Row],[REDDITO COMPLESSIVO PROCAPITE]]),0)</f>
        <v>0</v>
      </c>
      <c r="O3201" s="3">
        <f>+Tabella2026[[#This Row],[DIFFERENZA REDDITO INFERIORE ALLA MEDIA DALLA MEDIA]]*Tabella2026[[#This Row],[POP_2024]]</f>
        <v>0</v>
      </c>
      <c r="P3201" s="3">
        <f>+Tabella2026[[#This Row],[POPOLAZIONE PER DIFFERENZA ]]/SUM(Tabella2026[[POPOLAZIONE PER DIFFERENZA ]])</f>
        <v>0</v>
      </c>
      <c r="Q3201" s="3">
        <f>+Tabella2026[[#This Row],[INCIDENZA POPOLAZIONE PER DIFFERENZA]]*(PLAFOND-SUM(Tabella2026[CONTRIBUTO SULLA BASE DELLA POPOLAZIONE]))</f>
        <v>0</v>
      </c>
      <c r="R3201" s="3">
        <f>+Tabella2026[[#This Row],[CONTRIBUTO SULLA BASE DELLA POPOLAZIONE]]+Tabella2026[[#This Row],[CONTRIBUTO SULLA BASE DEL REDDITO]]</f>
        <v>16731.922770945392</v>
      </c>
      <c r="S3201" s="3">
        <f>+Tabella2026[[#This Row],[CONTRIBUTO TOTALE]]/(PLAFOND/N_TESSERE)</f>
        <v>33.463845541890784</v>
      </c>
      <c r="T3201" s="3">
        <f>+MAX(CEILING(Tabella2026[[#This Row],[preDEF1]],1),1)</f>
        <v>34</v>
      </c>
      <c r="U3201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01" s="21">
        <f>+Tabella2026[[#This Row],[DEF - n. card]]*(PLAFOND/N_TESSERE)</f>
        <v>16500</v>
      </c>
      <c r="W3201" s="18"/>
    </row>
    <row r="3202" spans="2:23" x14ac:dyDescent="0.25">
      <c r="B3202" s="1" t="s">
        <v>6607</v>
      </c>
      <c r="C3202" s="2">
        <v>1089</v>
      </c>
      <c r="D3202" s="1" t="s">
        <v>6608</v>
      </c>
      <c r="E3202" s="1" t="s">
        <v>18</v>
      </c>
      <c r="F3202" s="1" t="s">
        <v>17</v>
      </c>
      <c r="G3202" s="1" t="s">
        <v>4778</v>
      </c>
      <c r="H3202" s="1" t="s">
        <v>15835</v>
      </c>
      <c r="I3202" s="5">
        <v>3350</v>
      </c>
      <c r="J3202" s="5">
        <v>55545485</v>
      </c>
      <c r="K3202" s="3">
        <f>+Tabella2026[[#This Row],[POP_2024]]/SUM(Tabella2026[POP_2024])</f>
        <v>5.6834121591496554E-5</v>
      </c>
      <c r="L3202" s="3">
        <f>+Tabella2026[[#This Row],[INCIDENZA POPOLAZIONE]]*(PLAFOND/2)</f>
        <v>16731.922770945392</v>
      </c>
      <c r="M3202" s="3">
        <f>+IFERROR(Tabella2026[[#This Row],[reddito_2024]]/Tabella2026[[#This Row],[POP_2024]],"")</f>
        <v>16580.741791044777</v>
      </c>
      <c r="N3202" s="3">
        <f>+IF(Tabella2026[[#This Row],[REDDITO COMPLESSIVO PROCAPITE]]&lt;media_aggr_reddito_pc,(media_aggr_reddito_pc-Tabella2026[[#This Row],[REDDITO COMPLESSIVO PROCAPITE]]),0)</f>
        <v>1244.3242715639644</v>
      </c>
      <c r="O3202" s="3">
        <f>+Tabella2026[[#This Row],[DIFFERENZA REDDITO INFERIORE ALLA MEDIA DALLA MEDIA]]*Tabella2026[[#This Row],[POP_2024]]</f>
        <v>4168486.309739281</v>
      </c>
      <c r="P3202" s="3">
        <f>+Tabella2026[[#This Row],[POPOLAZIONE PER DIFFERENZA ]]/SUM(Tabella2026[[POPOLAZIONE PER DIFFERENZA ]])</f>
        <v>3.6982064603422207E-5</v>
      </c>
      <c r="Q3202" s="3">
        <f>+Tabella2026[[#This Row],[INCIDENZA POPOLAZIONE PER DIFFERENZA]]*(PLAFOND-SUM(Tabella2026[CONTRIBUTO SULLA BASE DELLA POPOLAZIONE]))</f>
        <v>10887.492082699089</v>
      </c>
      <c r="R3202" s="3">
        <f>+Tabella2026[[#This Row],[CONTRIBUTO SULLA BASE DELLA POPOLAZIONE]]+Tabella2026[[#This Row],[CONTRIBUTO SULLA BASE DEL REDDITO]]</f>
        <v>27619.414853644481</v>
      </c>
      <c r="S3202" s="3">
        <f>+Tabella2026[[#This Row],[CONTRIBUTO TOTALE]]/(PLAFOND/N_TESSERE)</f>
        <v>55.238829707288964</v>
      </c>
      <c r="T3202" s="3">
        <f>+MAX(CEILING(Tabella2026[[#This Row],[preDEF1]],1),1)</f>
        <v>56</v>
      </c>
      <c r="U3202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3202" s="21">
        <f>+Tabella2026[[#This Row],[DEF - n. card]]*(PLAFOND/N_TESSERE)</f>
        <v>27500</v>
      </c>
      <c r="W3202" s="18"/>
    </row>
    <row r="3203" spans="2:23" x14ac:dyDescent="0.25">
      <c r="B3203" s="1" t="s">
        <v>6371</v>
      </c>
      <c r="C3203" s="2">
        <v>75071</v>
      </c>
      <c r="D3203" s="1" t="s">
        <v>6372</v>
      </c>
      <c r="E3203" s="1" t="s">
        <v>33</v>
      </c>
      <c r="F3203" s="1" t="s">
        <v>132</v>
      </c>
      <c r="G3203" s="1" t="s">
        <v>4778</v>
      </c>
      <c r="H3203" s="1" t="s">
        <v>15836</v>
      </c>
      <c r="I3203" s="5">
        <v>3348</v>
      </c>
      <c r="J3203" s="5">
        <v>40659898</v>
      </c>
      <c r="K3203" s="3">
        <f>+Tabella2026[[#This Row],[POP_2024]]/SUM(Tabella2026[POP_2024])</f>
        <v>5.6800190772635961E-5</v>
      </c>
      <c r="L3203" s="3">
        <f>+Tabella2026[[#This Row],[INCIDENZA POPOLAZIONE]]*(PLAFOND/2)</f>
        <v>16721.933563320948</v>
      </c>
      <c r="M3203" s="3">
        <f>+IFERROR(Tabella2026[[#This Row],[reddito_2024]]/Tabella2026[[#This Row],[POP_2024]],"")</f>
        <v>12144.533452807646</v>
      </c>
      <c r="N3203" s="3">
        <f>+IF(Tabella2026[[#This Row],[REDDITO COMPLESSIVO PROCAPITE]]&lt;media_aggr_reddito_pc,(media_aggr_reddito_pc-Tabella2026[[#This Row],[REDDITO COMPLESSIVO PROCAPITE]]),0)</f>
        <v>5680.5326098010955</v>
      </c>
      <c r="O3203" s="3">
        <f>+Tabella2026[[#This Row],[DIFFERENZA REDDITO INFERIORE ALLA MEDIA DALLA MEDIA]]*Tabella2026[[#This Row],[POP_2024]]</f>
        <v>19018423.177614067</v>
      </c>
      <c r="P3203" s="3">
        <f>+Tabella2026[[#This Row],[POPOLAZIONE PER DIFFERENZA ]]/SUM(Tabella2026[[POPOLAZIONE PER DIFFERENZA ]])</f>
        <v>1.6872804714902285E-4</v>
      </c>
      <c r="Q3203" s="3">
        <f>+Tabella2026[[#This Row],[INCIDENZA POPOLAZIONE PER DIFFERENZA]]*(PLAFOND-SUM(Tabella2026[CONTRIBUTO SULLA BASE DELLA POPOLAZIONE]))</f>
        <v>49673.410534637165</v>
      </c>
      <c r="R3203" s="3">
        <f>+Tabella2026[[#This Row],[CONTRIBUTO SULLA BASE DELLA POPOLAZIONE]]+Tabella2026[[#This Row],[CONTRIBUTO SULLA BASE DEL REDDITO]]</f>
        <v>66395.344097958121</v>
      </c>
      <c r="S3203" s="3">
        <f>+Tabella2026[[#This Row],[CONTRIBUTO TOTALE]]/(PLAFOND/N_TESSERE)</f>
        <v>132.79068819591623</v>
      </c>
      <c r="T3203" s="3">
        <f>+MAX(CEILING(Tabella2026[[#This Row],[preDEF1]],1),1)</f>
        <v>133</v>
      </c>
      <c r="U3203" s="9">
        <f xml:space="preserve"> IF(ROW(Tabella2026[[#This Row],[preDEF2]]) - ROW(Tabella2026[[#Headers],[preDEF2]])&lt;=ABS(SUM(Tabella2026[preDEF2])-N_TESSERE),Tabella2026[[#This Row],[preDEF2]]-1,Tabella2026[[#This Row],[preDEF2]])</f>
        <v>132</v>
      </c>
      <c r="V3203" s="21">
        <f>+Tabella2026[[#This Row],[DEF - n. card]]*(PLAFOND/N_TESSERE)</f>
        <v>66000</v>
      </c>
      <c r="W3203" s="18"/>
    </row>
    <row r="3204" spans="2:23" x14ac:dyDescent="0.25">
      <c r="B3204" s="1" t="s">
        <v>6373</v>
      </c>
      <c r="C3204" s="2">
        <v>54040</v>
      </c>
      <c r="D3204" s="1" t="s">
        <v>6374</v>
      </c>
      <c r="E3204" s="1" t="s">
        <v>67</v>
      </c>
      <c r="F3204" s="1" t="s">
        <v>66</v>
      </c>
      <c r="G3204" s="1" t="s">
        <v>4778</v>
      </c>
      <c r="H3204" s="1" t="s">
        <v>15834</v>
      </c>
      <c r="I3204" s="5">
        <v>3347</v>
      </c>
      <c r="J3204" s="5">
        <v>59989300</v>
      </c>
      <c r="K3204" s="3">
        <f>+Tabella2026[[#This Row],[POP_2024]]/SUM(Tabella2026[POP_2024])</f>
        <v>5.6783225363205665E-5</v>
      </c>
      <c r="L3204" s="3">
        <f>+Tabella2026[[#This Row],[INCIDENZA POPOLAZIONE]]*(PLAFOND/2)</f>
        <v>16716.938959508727</v>
      </c>
      <c r="M3204" s="3">
        <f>+IFERROR(Tabella2026[[#This Row],[reddito_2024]]/Tabella2026[[#This Row],[POP_2024]],"")</f>
        <v>17923.304451747834</v>
      </c>
      <c r="N3204" s="3">
        <f>+IF(Tabella2026[[#This Row],[REDDITO COMPLESSIVO PROCAPITE]]&lt;media_aggr_reddito_pc,(media_aggr_reddito_pc-Tabella2026[[#This Row],[REDDITO COMPLESSIVO PROCAPITE]]),0)</f>
        <v>0</v>
      </c>
      <c r="O3204" s="3">
        <f>+Tabella2026[[#This Row],[DIFFERENZA REDDITO INFERIORE ALLA MEDIA DALLA MEDIA]]*Tabella2026[[#This Row],[POP_2024]]</f>
        <v>0</v>
      </c>
      <c r="P3204" s="3">
        <f>+Tabella2026[[#This Row],[POPOLAZIONE PER DIFFERENZA ]]/SUM(Tabella2026[[POPOLAZIONE PER DIFFERENZA ]])</f>
        <v>0</v>
      </c>
      <c r="Q3204" s="3">
        <f>+Tabella2026[[#This Row],[INCIDENZA POPOLAZIONE PER DIFFERENZA]]*(PLAFOND-SUM(Tabella2026[CONTRIBUTO SULLA BASE DELLA POPOLAZIONE]))</f>
        <v>0</v>
      </c>
      <c r="R3204" s="3">
        <f>+Tabella2026[[#This Row],[CONTRIBUTO SULLA BASE DELLA POPOLAZIONE]]+Tabella2026[[#This Row],[CONTRIBUTO SULLA BASE DEL REDDITO]]</f>
        <v>16716.938959508727</v>
      </c>
      <c r="S3204" s="3">
        <f>+Tabella2026[[#This Row],[CONTRIBUTO TOTALE]]/(PLAFOND/N_TESSERE)</f>
        <v>33.433877919017455</v>
      </c>
      <c r="T3204" s="3">
        <f>+MAX(CEILING(Tabella2026[[#This Row],[preDEF1]],1),1)</f>
        <v>34</v>
      </c>
      <c r="U3204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04" s="21">
        <f>+Tabella2026[[#This Row],[DEF - n. card]]*(PLAFOND/N_TESSERE)</f>
        <v>16500</v>
      </c>
      <c r="W3204" s="18"/>
    </row>
    <row r="3205" spans="2:23" x14ac:dyDescent="0.25">
      <c r="B3205" s="1" t="s">
        <v>6295</v>
      </c>
      <c r="C3205" s="2">
        <v>82030</v>
      </c>
      <c r="D3205" s="1" t="s">
        <v>6296</v>
      </c>
      <c r="E3205" s="1" t="s">
        <v>21</v>
      </c>
      <c r="F3205" s="1" t="s">
        <v>20</v>
      </c>
      <c r="G3205" s="1" t="s">
        <v>4778</v>
      </c>
      <c r="H3205" s="1" t="s">
        <v>15836</v>
      </c>
      <c r="I3205" s="5">
        <v>3346</v>
      </c>
      <c r="J3205" s="5">
        <v>30716743</v>
      </c>
      <c r="K3205" s="3">
        <f>+Tabella2026[[#This Row],[POP_2024]]/SUM(Tabella2026[POP_2024])</f>
        <v>5.6766259953775369E-5</v>
      </c>
      <c r="L3205" s="3">
        <f>+Tabella2026[[#This Row],[INCIDENZA POPOLAZIONE]]*(PLAFOND/2)</f>
        <v>16711.944355696502</v>
      </c>
      <c r="M3205" s="3">
        <f>+IFERROR(Tabella2026[[#This Row],[reddito_2024]]/Tabella2026[[#This Row],[POP_2024]],"")</f>
        <v>9180.1383741781228</v>
      </c>
      <c r="N3205" s="3">
        <f>+IF(Tabella2026[[#This Row],[REDDITO COMPLESSIVO PROCAPITE]]&lt;media_aggr_reddito_pc,(media_aggr_reddito_pc-Tabella2026[[#This Row],[REDDITO COMPLESSIVO PROCAPITE]]),0)</f>
        <v>8644.9276884306182</v>
      </c>
      <c r="O3205" s="3">
        <f>+Tabella2026[[#This Row],[DIFFERENZA REDDITO INFERIORE ALLA MEDIA DALLA MEDIA]]*Tabella2026[[#This Row],[POP_2024]]</f>
        <v>28925928.045488849</v>
      </c>
      <c r="P3205" s="3">
        <f>+Tabella2026[[#This Row],[POPOLAZIONE PER DIFFERENZA ]]/SUM(Tabella2026[[POPOLAZIONE PER DIFFERENZA ]])</f>
        <v>2.5662565742218257E-4</v>
      </c>
      <c r="Q3205" s="3">
        <f>+Tabella2026[[#This Row],[INCIDENZA POPOLAZIONE PER DIFFERENZA]]*(PLAFOND-SUM(Tabella2026[CONTRIBUTO SULLA BASE DELLA POPOLAZIONE]))</f>
        <v>75550.401075847796</v>
      </c>
      <c r="R3205" s="3">
        <f>+Tabella2026[[#This Row],[CONTRIBUTO SULLA BASE DELLA POPOLAZIONE]]+Tabella2026[[#This Row],[CONTRIBUTO SULLA BASE DEL REDDITO]]</f>
        <v>92262.345431544294</v>
      </c>
      <c r="S3205" s="3">
        <f>+Tabella2026[[#This Row],[CONTRIBUTO TOTALE]]/(PLAFOND/N_TESSERE)</f>
        <v>184.52469086308858</v>
      </c>
      <c r="T3205" s="3">
        <f>+MAX(CEILING(Tabella2026[[#This Row],[preDEF1]],1),1)</f>
        <v>185</v>
      </c>
      <c r="U3205" s="9">
        <f xml:space="preserve"> IF(ROW(Tabella2026[[#This Row],[preDEF2]]) - ROW(Tabella2026[[#Headers],[preDEF2]])&lt;=ABS(SUM(Tabella2026[preDEF2])-N_TESSERE),Tabella2026[[#This Row],[preDEF2]]-1,Tabella2026[[#This Row],[preDEF2]])</f>
        <v>184</v>
      </c>
      <c r="V3205" s="21">
        <f>+Tabella2026[[#This Row],[DEF - n. card]]*(PLAFOND/N_TESSERE)</f>
        <v>92000</v>
      </c>
      <c r="W3205" s="18"/>
    </row>
    <row r="3206" spans="2:23" x14ac:dyDescent="0.25">
      <c r="B3206" s="1" t="s">
        <v>6421</v>
      </c>
      <c r="C3206" s="2">
        <v>16064</v>
      </c>
      <c r="D3206" s="1" t="s">
        <v>6422</v>
      </c>
      <c r="E3206" s="1" t="s">
        <v>12</v>
      </c>
      <c r="F3206" s="1" t="s">
        <v>93</v>
      </c>
      <c r="G3206" s="1" t="s">
        <v>4778</v>
      </c>
      <c r="H3206" s="1" t="s">
        <v>15835</v>
      </c>
      <c r="I3206" s="5">
        <v>3345</v>
      </c>
      <c r="J3206" s="5">
        <v>62562006</v>
      </c>
      <c r="K3206" s="3">
        <f>+Tabella2026[[#This Row],[POP_2024]]/SUM(Tabella2026[POP_2024])</f>
        <v>5.6749294544345072E-5</v>
      </c>
      <c r="L3206" s="3">
        <f>+Tabella2026[[#This Row],[INCIDENZA POPOLAZIONE]]*(PLAFOND/2)</f>
        <v>16706.94975188428</v>
      </c>
      <c r="M3206" s="3">
        <f>+IFERROR(Tabella2026[[#This Row],[reddito_2024]]/Tabella2026[[#This Row],[POP_2024]],"")</f>
        <v>18703.140807174888</v>
      </c>
      <c r="N3206" s="3">
        <f>+IF(Tabella2026[[#This Row],[REDDITO COMPLESSIVO PROCAPITE]]&lt;media_aggr_reddito_pc,(media_aggr_reddito_pc-Tabella2026[[#This Row],[REDDITO COMPLESSIVO PROCAPITE]]),0)</f>
        <v>0</v>
      </c>
      <c r="O3206" s="3">
        <f>+Tabella2026[[#This Row],[DIFFERENZA REDDITO INFERIORE ALLA MEDIA DALLA MEDIA]]*Tabella2026[[#This Row],[POP_2024]]</f>
        <v>0</v>
      </c>
      <c r="P3206" s="3">
        <f>+Tabella2026[[#This Row],[POPOLAZIONE PER DIFFERENZA ]]/SUM(Tabella2026[[POPOLAZIONE PER DIFFERENZA ]])</f>
        <v>0</v>
      </c>
      <c r="Q3206" s="3">
        <f>+Tabella2026[[#This Row],[INCIDENZA POPOLAZIONE PER DIFFERENZA]]*(PLAFOND-SUM(Tabella2026[CONTRIBUTO SULLA BASE DELLA POPOLAZIONE]))</f>
        <v>0</v>
      </c>
      <c r="R3206" s="3">
        <f>+Tabella2026[[#This Row],[CONTRIBUTO SULLA BASE DELLA POPOLAZIONE]]+Tabella2026[[#This Row],[CONTRIBUTO SULLA BASE DEL REDDITO]]</f>
        <v>16706.94975188428</v>
      </c>
      <c r="S3206" s="3">
        <f>+Tabella2026[[#This Row],[CONTRIBUTO TOTALE]]/(PLAFOND/N_TESSERE)</f>
        <v>33.413899503768562</v>
      </c>
      <c r="T3206" s="3">
        <f>+MAX(CEILING(Tabella2026[[#This Row],[preDEF1]],1),1)</f>
        <v>34</v>
      </c>
      <c r="U3206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06" s="21">
        <f>+Tabella2026[[#This Row],[DEF - n. card]]*(PLAFOND/N_TESSERE)</f>
        <v>16500</v>
      </c>
      <c r="W3206" s="18"/>
    </row>
    <row r="3207" spans="2:23" x14ac:dyDescent="0.25">
      <c r="B3207" s="1" t="s">
        <v>6383</v>
      </c>
      <c r="C3207" s="2">
        <v>103019</v>
      </c>
      <c r="D3207" s="1" t="s">
        <v>6384</v>
      </c>
      <c r="E3207" s="1" t="s">
        <v>18</v>
      </c>
      <c r="F3207" s="1" t="s">
        <v>648</v>
      </c>
      <c r="G3207" s="1" t="s">
        <v>4778</v>
      </c>
      <c r="H3207" s="1" t="s">
        <v>15835</v>
      </c>
      <c r="I3207" s="5">
        <v>3341</v>
      </c>
      <c r="J3207" s="5">
        <v>62252045</v>
      </c>
      <c r="K3207" s="3">
        <f>+Tabella2026[[#This Row],[POP_2024]]/SUM(Tabella2026[POP_2024])</f>
        <v>5.668143290662388E-5</v>
      </c>
      <c r="L3207" s="3">
        <f>+Tabella2026[[#This Row],[INCIDENZA POPOLAZIONE]]*(PLAFOND/2)</f>
        <v>16686.97133663539</v>
      </c>
      <c r="M3207" s="3">
        <f>+IFERROR(Tabella2026[[#This Row],[reddito_2024]]/Tabella2026[[#This Row],[POP_2024]],"")</f>
        <v>18632.758156240645</v>
      </c>
      <c r="N3207" s="3">
        <f>+IF(Tabella2026[[#This Row],[REDDITO COMPLESSIVO PROCAPITE]]&lt;media_aggr_reddito_pc,(media_aggr_reddito_pc-Tabella2026[[#This Row],[REDDITO COMPLESSIVO PROCAPITE]]),0)</f>
        <v>0</v>
      </c>
      <c r="O3207" s="3">
        <f>+Tabella2026[[#This Row],[DIFFERENZA REDDITO INFERIORE ALLA MEDIA DALLA MEDIA]]*Tabella2026[[#This Row],[POP_2024]]</f>
        <v>0</v>
      </c>
      <c r="P3207" s="3">
        <f>+Tabella2026[[#This Row],[POPOLAZIONE PER DIFFERENZA ]]/SUM(Tabella2026[[POPOLAZIONE PER DIFFERENZA ]])</f>
        <v>0</v>
      </c>
      <c r="Q3207" s="3">
        <f>+Tabella2026[[#This Row],[INCIDENZA POPOLAZIONE PER DIFFERENZA]]*(PLAFOND-SUM(Tabella2026[CONTRIBUTO SULLA BASE DELLA POPOLAZIONE]))</f>
        <v>0</v>
      </c>
      <c r="R3207" s="3">
        <f>+Tabella2026[[#This Row],[CONTRIBUTO SULLA BASE DELLA POPOLAZIONE]]+Tabella2026[[#This Row],[CONTRIBUTO SULLA BASE DEL REDDITO]]</f>
        <v>16686.97133663539</v>
      </c>
      <c r="S3207" s="3">
        <f>+Tabella2026[[#This Row],[CONTRIBUTO TOTALE]]/(PLAFOND/N_TESSERE)</f>
        <v>33.373942673270783</v>
      </c>
      <c r="T3207" s="3">
        <f>+MAX(CEILING(Tabella2026[[#This Row],[preDEF1]],1),1)</f>
        <v>34</v>
      </c>
      <c r="U3207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07" s="21">
        <f>+Tabella2026[[#This Row],[DEF - n. card]]*(PLAFOND/N_TESSERE)</f>
        <v>16500</v>
      </c>
      <c r="W3207" s="18"/>
    </row>
    <row r="3208" spans="2:23" x14ac:dyDescent="0.25">
      <c r="B3208" s="1" t="s">
        <v>6547</v>
      </c>
      <c r="C3208" s="2">
        <v>36004</v>
      </c>
      <c r="D3208" s="1" t="s">
        <v>6548</v>
      </c>
      <c r="E3208" s="1" t="s">
        <v>27</v>
      </c>
      <c r="F3208" s="1" t="s">
        <v>58</v>
      </c>
      <c r="G3208" s="1" t="s">
        <v>4778</v>
      </c>
      <c r="H3208" s="1" t="s">
        <v>15835</v>
      </c>
      <c r="I3208" s="5">
        <v>3338</v>
      </c>
      <c r="J3208" s="5">
        <v>62731269</v>
      </c>
      <c r="K3208" s="3">
        <f>+Tabella2026[[#This Row],[POP_2024]]/SUM(Tabella2026[POP_2024])</f>
        <v>5.6630536678332984E-5</v>
      </c>
      <c r="L3208" s="3">
        <f>+Tabella2026[[#This Row],[INCIDENZA POPOLAZIONE]]*(PLAFOND/2)</f>
        <v>16671.987525198721</v>
      </c>
      <c r="M3208" s="3">
        <f>+IFERROR(Tabella2026[[#This Row],[reddito_2024]]/Tabella2026[[#This Row],[POP_2024]],"")</f>
        <v>18793.070401437988</v>
      </c>
      <c r="N3208" s="3">
        <f>+IF(Tabella2026[[#This Row],[REDDITO COMPLESSIVO PROCAPITE]]&lt;media_aggr_reddito_pc,(media_aggr_reddito_pc-Tabella2026[[#This Row],[REDDITO COMPLESSIVO PROCAPITE]]),0)</f>
        <v>0</v>
      </c>
      <c r="O3208" s="3">
        <f>+Tabella2026[[#This Row],[DIFFERENZA REDDITO INFERIORE ALLA MEDIA DALLA MEDIA]]*Tabella2026[[#This Row],[POP_2024]]</f>
        <v>0</v>
      </c>
      <c r="P3208" s="3">
        <f>+Tabella2026[[#This Row],[POPOLAZIONE PER DIFFERENZA ]]/SUM(Tabella2026[[POPOLAZIONE PER DIFFERENZA ]])</f>
        <v>0</v>
      </c>
      <c r="Q3208" s="3">
        <f>+Tabella2026[[#This Row],[INCIDENZA POPOLAZIONE PER DIFFERENZA]]*(PLAFOND-SUM(Tabella2026[CONTRIBUTO SULLA BASE DELLA POPOLAZIONE]))</f>
        <v>0</v>
      </c>
      <c r="R3208" s="3">
        <f>+Tabella2026[[#This Row],[CONTRIBUTO SULLA BASE DELLA POPOLAZIONE]]+Tabella2026[[#This Row],[CONTRIBUTO SULLA BASE DEL REDDITO]]</f>
        <v>16671.987525198721</v>
      </c>
      <c r="S3208" s="3">
        <f>+Tabella2026[[#This Row],[CONTRIBUTO TOTALE]]/(PLAFOND/N_TESSERE)</f>
        <v>33.343975050397439</v>
      </c>
      <c r="T3208" s="3">
        <f>+MAX(CEILING(Tabella2026[[#This Row],[preDEF1]],1),1)</f>
        <v>34</v>
      </c>
      <c r="U3208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08" s="21">
        <f>+Tabella2026[[#This Row],[DEF - n. card]]*(PLAFOND/N_TESSERE)</f>
        <v>16500</v>
      </c>
      <c r="W3208" s="18"/>
    </row>
    <row r="3209" spans="2:23" x14ac:dyDescent="0.25">
      <c r="B3209" s="1" t="s">
        <v>6355</v>
      </c>
      <c r="C3209" s="2">
        <v>97082</v>
      </c>
      <c r="D3209" s="1" t="s">
        <v>6356</v>
      </c>
      <c r="E3209" s="1" t="s">
        <v>12</v>
      </c>
      <c r="F3209" s="1" t="s">
        <v>362</v>
      </c>
      <c r="G3209" s="1" t="s">
        <v>4778</v>
      </c>
      <c r="H3209" s="1" t="s">
        <v>15835</v>
      </c>
      <c r="I3209" s="5">
        <v>3338</v>
      </c>
      <c r="J3209" s="5">
        <v>77063199</v>
      </c>
      <c r="K3209" s="3">
        <f>+Tabella2026[[#This Row],[POP_2024]]/SUM(Tabella2026[POP_2024])</f>
        <v>5.6630536678332984E-5</v>
      </c>
      <c r="L3209" s="3">
        <f>+Tabella2026[[#This Row],[INCIDENZA POPOLAZIONE]]*(PLAFOND/2)</f>
        <v>16671.987525198721</v>
      </c>
      <c r="M3209" s="3">
        <f>+IFERROR(Tabella2026[[#This Row],[reddito_2024]]/Tabella2026[[#This Row],[POP_2024]],"")</f>
        <v>23086.638406231275</v>
      </c>
      <c r="N3209" s="3">
        <f>+IF(Tabella2026[[#This Row],[REDDITO COMPLESSIVO PROCAPITE]]&lt;media_aggr_reddito_pc,(media_aggr_reddito_pc-Tabella2026[[#This Row],[REDDITO COMPLESSIVO PROCAPITE]]),0)</f>
        <v>0</v>
      </c>
      <c r="O3209" s="3">
        <f>+Tabella2026[[#This Row],[DIFFERENZA REDDITO INFERIORE ALLA MEDIA DALLA MEDIA]]*Tabella2026[[#This Row],[POP_2024]]</f>
        <v>0</v>
      </c>
      <c r="P3209" s="3">
        <f>+Tabella2026[[#This Row],[POPOLAZIONE PER DIFFERENZA ]]/SUM(Tabella2026[[POPOLAZIONE PER DIFFERENZA ]])</f>
        <v>0</v>
      </c>
      <c r="Q3209" s="3">
        <f>+Tabella2026[[#This Row],[INCIDENZA POPOLAZIONE PER DIFFERENZA]]*(PLAFOND-SUM(Tabella2026[CONTRIBUTO SULLA BASE DELLA POPOLAZIONE]))</f>
        <v>0</v>
      </c>
      <c r="R3209" s="3">
        <f>+Tabella2026[[#This Row],[CONTRIBUTO SULLA BASE DELLA POPOLAZIONE]]+Tabella2026[[#This Row],[CONTRIBUTO SULLA BASE DEL REDDITO]]</f>
        <v>16671.987525198721</v>
      </c>
      <c r="S3209" s="3">
        <f>+Tabella2026[[#This Row],[CONTRIBUTO TOTALE]]/(PLAFOND/N_TESSERE)</f>
        <v>33.343975050397439</v>
      </c>
      <c r="T3209" s="3">
        <f>+MAX(CEILING(Tabella2026[[#This Row],[preDEF1]],1),1)</f>
        <v>34</v>
      </c>
      <c r="U3209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09" s="21">
        <f>+Tabella2026[[#This Row],[DEF - n. card]]*(PLAFOND/N_TESSERE)</f>
        <v>16500</v>
      </c>
      <c r="W3209" s="18"/>
    </row>
    <row r="3210" spans="2:23" x14ac:dyDescent="0.25">
      <c r="B3210" s="1" t="s">
        <v>6265</v>
      </c>
      <c r="C3210" s="2">
        <v>9057</v>
      </c>
      <c r="D3210" s="1" t="s">
        <v>6266</v>
      </c>
      <c r="E3210" s="1" t="s">
        <v>24</v>
      </c>
      <c r="F3210" s="1" t="s">
        <v>246</v>
      </c>
      <c r="G3210" s="1" t="s">
        <v>4778</v>
      </c>
      <c r="H3210" s="1" t="s">
        <v>15835</v>
      </c>
      <c r="I3210" s="5">
        <v>3337</v>
      </c>
      <c r="J3210" s="5">
        <v>71910656</v>
      </c>
      <c r="K3210" s="3">
        <f>+Tabella2026[[#This Row],[POP_2024]]/SUM(Tabella2026[POP_2024])</f>
        <v>5.6613571268902688E-5</v>
      </c>
      <c r="L3210" s="3">
        <f>+Tabella2026[[#This Row],[INCIDENZA POPOLAZIONE]]*(PLAFOND/2)</f>
        <v>16666.9929213865</v>
      </c>
      <c r="M3210" s="3">
        <f>+IFERROR(Tabella2026[[#This Row],[reddito_2024]]/Tabella2026[[#This Row],[POP_2024]],"")</f>
        <v>21549.492358405754</v>
      </c>
      <c r="N3210" s="3">
        <f>+IF(Tabella2026[[#This Row],[REDDITO COMPLESSIVO PROCAPITE]]&lt;media_aggr_reddito_pc,(media_aggr_reddito_pc-Tabella2026[[#This Row],[REDDITO COMPLESSIVO PROCAPITE]]),0)</f>
        <v>0</v>
      </c>
      <c r="O3210" s="3">
        <f>+Tabella2026[[#This Row],[DIFFERENZA REDDITO INFERIORE ALLA MEDIA DALLA MEDIA]]*Tabella2026[[#This Row],[POP_2024]]</f>
        <v>0</v>
      </c>
      <c r="P3210" s="3">
        <f>+Tabella2026[[#This Row],[POPOLAZIONE PER DIFFERENZA ]]/SUM(Tabella2026[[POPOLAZIONE PER DIFFERENZA ]])</f>
        <v>0</v>
      </c>
      <c r="Q3210" s="3">
        <f>+Tabella2026[[#This Row],[INCIDENZA POPOLAZIONE PER DIFFERENZA]]*(PLAFOND-SUM(Tabella2026[CONTRIBUTO SULLA BASE DELLA POPOLAZIONE]))</f>
        <v>0</v>
      </c>
      <c r="R3210" s="3">
        <f>+Tabella2026[[#This Row],[CONTRIBUTO SULLA BASE DELLA POPOLAZIONE]]+Tabella2026[[#This Row],[CONTRIBUTO SULLA BASE DEL REDDITO]]</f>
        <v>16666.9929213865</v>
      </c>
      <c r="S3210" s="3">
        <f>+Tabella2026[[#This Row],[CONTRIBUTO TOTALE]]/(PLAFOND/N_TESSERE)</f>
        <v>33.333985842772996</v>
      </c>
      <c r="T3210" s="3">
        <f>+MAX(CEILING(Tabella2026[[#This Row],[preDEF1]],1),1)</f>
        <v>34</v>
      </c>
      <c r="U3210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10" s="21">
        <f>+Tabella2026[[#This Row],[DEF - n. card]]*(PLAFOND/N_TESSERE)</f>
        <v>16500</v>
      </c>
      <c r="W3210" s="18"/>
    </row>
    <row r="3211" spans="2:23" x14ac:dyDescent="0.25">
      <c r="B3211" s="1" t="s">
        <v>6615</v>
      </c>
      <c r="C3211" s="2">
        <v>9038</v>
      </c>
      <c r="D3211" s="1" t="s">
        <v>6616</v>
      </c>
      <c r="E3211" s="1" t="s">
        <v>24</v>
      </c>
      <c r="F3211" s="1" t="s">
        <v>246</v>
      </c>
      <c r="G3211" s="1" t="s">
        <v>4778</v>
      </c>
      <c r="H3211" s="1" t="s">
        <v>15835</v>
      </c>
      <c r="I3211" s="5">
        <v>3335</v>
      </c>
      <c r="J3211" s="5">
        <v>64058031</v>
      </c>
      <c r="K3211" s="3">
        <f>+Tabella2026[[#This Row],[POP_2024]]/SUM(Tabella2026[POP_2024])</f>
        <v>5.6579640450042095E-5</v>
      </c>
      <c r="L3211" s="3">
        <f>+Tabella2026[[#This Row],[INCIDENZA POPOLAZIONE]]*(PLAFOND/2)</f>
        <v>16657.003713762057</v>
      </c>
      <c r="M3211" s="3">
        <f>+IFERROR(Tabella2026[[#This Row],[reddito_2024]]/Tabella2026[[#This Row],[POP_2024]],"")</f>
        <v>19207.805397301348</v>
      </c>
      <c r="N3211" s="3">
        <f>+IF(Tabella2026[[#This Row],[REDDITO COMPLESSIVO PROCAPITE]]&lt;media_aggr_reddito_pc,(media_aggr_reddito_pc-Tabella2026[[#This Row],[REDDITO COMPLESSIVO PROCAPITE]]),0)</f>
        <v>0</v>
      </c>
      <c r="O3211" s="3">
        <f>+Tabella2026[[#This Row],[DIFFERENZA REDDITO INFERIORE ALLA MEDIA DALLA MEDIA]]*Tabella2026[[#This Row],[POP_2024]]</f>
        <v>0</v>
      </c>
      <c r="P3211" s="3">
        <f>+Tabella2026[[#This Row],[POPOLAZIONE PER DIFFERENZA ]]/SUM(Tabella2026[[POPOLAZIONE PER DIFFERENZA ]])</f>
        <v>0</v>
      </c>
      <c r="Q3211" s="3">
        <f>+Tabella2026[[#This Row],[INCIDENZA POPOLAZIONE PER DIFFERENZA]]*(PLAFOND-SUM(Tabella2026[CONTRIBUTO SULLA BASE DELLA POPOLAZIONE]))</f>
        <v>0</v>
      </c>
      <c r="R3211" s="3">
        <f>+Tabella2026[[#This Row],[CONTRIBUTO SULLA BASE DELLA POPOLAZIONE]]+Tabella2026[[#This Row],[CONTRIBUTO SULLA BASE DEL REDDITO]]</f>
        <v>16657.003713762057</v>
      </c>
      <c r="S3211" s="3">
        <f>+Tabella2026[[#This Row],[CONTRIBUTO TOTALE]]/(PLAFOND/N_TESSERE)</f>
        <v>33.31400742752411</v>
      </c>
      <c r="T3211" s="3">
        <f>+MAX(CEILING(Tabella2026[[#This Row],[preDEF1]],1),1)</f>
        <v>34</v>
      </c>
      <c r="U3211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11" s="21">
        <f>+Tabella2026[[#This Row],[DEF - n. card]]*(PLAFOND/N_TESSERE)</f>
        <v>16500</v>
      </c>
      <c r="W3211" s="18"/>
    </row>
    <row r="3212" spans="2:23" x14ac:dyDescent="0.25">
      <c r="B3212" s="1" t="s">
        <v>6367</v>
      </c>
      <c r="C3212" s="2">
        <v>68002</v>
      </c>
      <c r="D3212" s="1" t="s">
        <v>6368</v>
      </c>
      <c r="E3212" s="1" t="s">
        <v>96</v>
      </c>
      <c r="F3212" s="1" t="s">
        <v>95</v>
      </c>
      <c r="G3212" s="1" t="s">
        <v>4778</v>
      </c>
      <c r="H3212" s="1" t="s">
        <v>15836</v>
      </c>
      <c r="I3212" s="5">
        <v>3332</v>
      </c>
      <c r="J3212" s="5">
        <v>48324696</v>
      </c>
      <c r="K3212" s="3">
        <f>+Tabella2026[[#This Row],[POP_2024]]/SUM(Tabella2026[POP_2024])</f>
        <v>5.65287442217512E-5</v>
      </c>
      <c r="L3212" s="3">
        <f>+Tabella2026[[#This Row],[INCIDENZA POPOLAZIONE]]*(PLAFOND/2)</f>
        <v>16642.019902325388</v>
      </c>
      <c r="M3212" s="3">
        <f>+IFERROR(Tabella2026[[#This Row],[reddito_2024]]/Tabella2026[[#This Row],[POP_2024]],"")</f>
        <v>14503.210084033613</v>
      </c>
      <c r="N3212" s="3">
        <f>+IF(Tabella2026[[#This Row],[REDDITO COMPLESSIVO PROCAPITE]]&lt;media_aggr_reddito_pc,(media_aggr_reddito_pc-Tabella2026[[#This Row],[REDDITO COMPLESSIVO PROCAPITE]]),0)</f>
        <v>3321.8559785751277</v>
      </c>
      <c r="O3212" s="3">
        <f>+Tabella2026[[#This Row],[DIFFERENZA REDDITO INFERIORE ALLA MEDIA DALLA MEDIA]]*Tabella2026[[#This Row],[POP_2024]]</f>
        <v>11068424.120612325</v>
      </c>
      <c r="P3212" s="3">
        <f>+Tabella2026[[#This Row],[POPOLAZIONE PER DIFFERENZA ]]/SUM(Tabella2026[[POPOLAZIONE PER DIFFERENZA ]])</f>
        <v>9.8197078140857197E-5</v>
      </c>
      <c r="Q3212" s="3">
        <f>+Tabella2026[[#This Row],[INCIDENZA POPOLAZIONE PER DIFFERENZA]]*(PLAFOND-SUM(Tabella2026[CONTRIBUTO SULLA BASE DELLA POPOLAZIONE]))</f>
        <v>28909.146156859872</v>
      </c>
      <c r="R3212" s="3">
        <f>+Tabella2026[[#This Row],[CONTRIBUTO SULLA BASE DELLA POPOLAZIONE]]+Tabella2026[[#This Row],[CONTRIBUTO SULLA BASE DEL REDDITO]]</f>
        <v>45551.166059185256</v>
      </c>
      <c r="S3212" s="3">
        <f>+Tabella2026[[#This Row],[CONTRIBUTO TOTALE]]/(PLAFOND/N_TESSERE)</f>
        <v>91.102332118370512</v>
      </c>
      <c r="T3212" s="3">
        <f>+MAX(CEILING(Tabella2026[[#This Row],[preDEF1]],1),1)</f>
        <v>92</v>
      </c>
      <c r="U3212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3212" s="21">
        <f>+Tabella2026[[#This Row],[DEF - n. card]]*(PLAFOND/N_TESSERE)</f>
        <v>45500</v>
      </c>
      <c r="W3212" s="18"/>
    </row>
    <row r="3213" spans="2:23" x14ac:dyDescent="0.25">
      <c r="B3213" s="1" t="s">
        <v>6327</v>
      </c>
      <c r="C3213" s="2">
        <v>78127</v>
      </c>
      <c r="D3213" s="1" t="s">
        <v>6328</v>
      </c>
      <c r="E3213" s="1" t="s">
        <v>61</v>
      </c>
      <c r="F3213" s="1" t="s">
        <v>178</v>
      </c>
      <c r="G3213" s="1" t="s">
        <v>4778</v>
      </c>
      <c r="H3213" s="1" t="s">
        <v>15836</v>
      </c>
      <c r="I3213" s="5">
        <v>3328</v>
      </c>
      <c r="J3213" s="5">
        <v>41215663</v>
      </c>
      <c r="K3213" s="3">
        <f>+Tabella2026[[#This Row],[POP_2024]]/SUM(Tabella2026[POP_2024])</f>
        <v>5.6460882584030014E-5</v>
      </c>
      <c r="L3213" s="3">
        <f>+Tabella2026[[#This Row],[INCIDENZA POPOLAZIONE]]*(PLAFOND/2)</f>
        <v>16622.041487076498</v>
      </c>
      <c r="M3213" s="3">
        <f>+IFERROR(Tabella2026[[#This Row],[reddito_2024]]/Tabella2026[[#This Row],[POP_2024]],"")</f>
        <v>12384.514122596154</v>
      </c>
      <c r="N3213" s="3">
        <f>+IF(Tabella2026[[#This Row],[REDDITO COMPLESSIVO PROCAPITE]]&lt;media_aggr_reddito_pc,(media_aggr_reddito_pc-Tabella2026[[#This Row],[REDDITO COMPLESSIVO PROCAPITE]]),0)</f>
        <v>5440.5519400125868</v>
      </c>
      <c r="O3213" s="3">
        <f>+Tabella2026[[#This Row],[DIFFERENZA REDDITO INFERIORE ALLA MEDIA DALLA MEDIA]]*Tabella2026[[#This Row],[POP_2024]]</f>
        <v>18106156.856361888</v>
      </c>
      <c r="P3213" s="3">
        <f>+Tabella2026[[#This Row],[POPOLAZIONE PER DIFFERENZA ]]/SUM(Tabella2026[[POPOLAZIONE PER DIFFERENZA ]])</f>
        <v>1.6063458359385897E-4</v>
      </c>
      <c r="Q3213" s="3">
        <f>+Tabella2026[[#This Row],[INCIDENZA POPOLAZIONE PER DIFFERENZA]]*(PLAFOND-SUM(Tabella2026[CONTRIBUTO SULLA BASE DELLA POPOLAZIONE]))</f>
        <v>47290.700934094573</v>
      </c>
      <c r="R3213" s="3">
        <f>+Tabella2026[[#This Row],[CONTRIBUTO SULLA BASE DELLA POPOLAZIONE]]+Tabella2026[[#This Row],[CONTRIBUTO SULLA BASE DEL REDDITO]]</f>
        <v>63912.742421171075</v>
      </c>
      <c r="S3213" s="3">
        <f>+Tabella2026[[#This Row],[CONTRIBUTO TOTALE]]/(PLAFOND/N_TESSERE)</f>
        <v>127.82548484234215</v>
      </c>
      <c r="T3213" s="3">
        <f>+MAX(CEILING(Tabella2026[[#This Row],[preDEF1]],1),1)</f>
        <v>128</v>
      </c>
      <c r="U3213" s="9">
        <f xml:space="preserve"> IF(ROW(Tabella2026[[#This Row],[preDEF2]]) - ROW(Tabella2026[[#Headers],[preDEF2]])&lt;=ABS(SUM(Tabella2026[preDEF2])-N_TESSERE),Tabella2026[[#This Row],[preDEF2]]-1,Tabella2026[[#This Row],[preDEF2]])</f>
        <v>127</v>
      </c>
      <c r="V3213" s="21">
        <f>+Tabella2026[[#This Row],[DEF - n. card]]*(PLAFOND/N_TESSERE)</f>
        <v>63500</v>
      </c>
      <c r="W3213" s="18"/>
    </row>
    <row r="3214" spans="2:23" x14ac:dyDescent="0.25">
      <c r="B3214" s="1" t="s">
        <v>6591</v>
      </c>
      <c r="C3214" s="2">
        <v>16010</v>
      </c>
      <c r="D3214" s="1" t="s">
        <v>6592</v>
      </c>
      <c r="E3214" s="1" t="s">
        <v>12</v>
      </c>
      <c r="F3214" s="1" t="s">
        <v>93</v>
      </c>
      <c r="G3214" s="1" t="s">
        <v>4778</v>
      </c>
      <c r="H3214" s="1" t="s">
        <v>15835</v>
      </c>
      <c r="I3214" s="5">
        <v>3324</v>
      </c>
      <c r="J3214" s="5">
        <v>56382863</v>
      </c>
      <c r="K3214" s="3">
        <f>+Tabella2026[[#This Row],[POP_2024]]/SUM(Tabella2026[POP_2024])</f>
        <v>5.6393020946308822E-5</v>
      </c>
      <c r="L3214" s="3">
        <f>+Tabella2026[[#This Row],[INCIDENZA POPOLAZIONE]]*(PLAFOND/2)</f>
        <v>16602.063071827608</v>
      </c>
      <c r="M3214" s="3">
        <f>+IFERROR(Tabella2026[[#This Row],[reddito_2024]]/Tabella2026[[#This Row],[POP_2024]],"")</f>
        <v>16962.353489771358</v>
      </c>
      <c r="N3214" s="3">
        <f>+IF(Tabella2026[[#This Row],[REDDITO COMPLESSIVO PROCAPITE]]&lt;media_aggr_reddito_pc,(media_aggr_reddito_pc-Tabella2026[[#This Row],[REDDITO COMPLESSIVO PROCAPITE]]),0)</f>
        <v>862.71257283738305</v>
      </c>
      <c r="O3214" s="3">
        <f>+Tabella2026[[#This Row],[DIFFERENZA REDDITO INFERIORE ALLA MEDIA DALLA MEDIA]]*Tabella2026[[#This Row],[POP_2024]]</f>
        <v>2867656.5921114613</v>
      </c>
      <c r="P3214" s="3">
        <f>+Tabella2026[[#This Row],[POPOLAZIONE PER DIFFERENZA ]]/SUM(Tabella2026[[POPOLAZIONE PER DIFFERENZA ]])</f>
        <v>2.5441336127724662E-5</v>
      </c>
      <c r="Q3214" s="3">
        <f>+Tabella2026[[#This Row],[INCIDENZA POPOLAZIONE PER DIFFERENZA]]*(PLAFOND-SUM(Tabella2026[CONTRIBUTO SULLA BASE DELLA POPOLAZIONE]))</f>
        <v>7489.9102750000748</v>
      </c>
      <c r="R3214" s="3">
        <f>+Tabella2026[[#This Row],[CONTRIBUTO SULLA BASE DELLA POPOLAZIONE]]+Tabella2026[[#This Row],[CONTRIBUTO SULLA BASE DEL REDDITO]]</f>
        <v>24091.973346827683</v>
      </c>
      <c r="S3214" s="3">
        <f>+Tabella2026[[#This Row],[CONTRIBUTO TOTALE]]/(PLAFOND/N_TESSERE)</f>
        <v>48.183946693655365</v>
      </c>
      <c r="T3214" s="3">
        <f>+MAX(CEILING(Tabella2026[[#This Row],[preDEF1]],1),1)</f>
        <v>49</v>
      </c>
      <c r="U3214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3214" s="21">
        <f>+Tabella2026[[#This Row],[DEF - n. card]]*(PLAFOND/N_TESSERE)</f>
        <v>24000</v>
      </c>
      <c r="W3214" s="18"/>
    </row>
    <row r="3215" spans="2:23" x14ac:dyDescent="0.25">
      <c r="B3215" s="1" t="s">
        <v>6369</v>
      </c>
      <c r="C3215" s="2">
        <v>7031</v>
      </c>
      <c r="D3215" s="1" t="s">
        <v>6370</v>
      </c>
      <c r="E3215" s="1" t="s">
        <v>565</v>
      </c>
      <c r="F3215" s="1" t="s">
        <v>565</v>
      </c>
      <c r="G3215" s="1" t="s">
        <v>4778</v>
      </c>
      <c r="H3215" s="1" t="s">
        <v>15835</v>
      </c>
      <c r="I3215" s="5">
        <v>3324</v>
      </c>
      <c r="J3215" s="5">
        <v>74353096</v>
      </c>
      <c r="K3215" s="3">
        <f>+Tabella2026[[#This Row],[POP_2024]]/SUM(Tabella2026[POP_2024])</f>
        <v>5.6393020946308822E-5</v>
      </c>
      <c r="L3215" s="3">
        <f>+Tabella2026[[#This Row],[INCIDENZA POPOLAZIONE]]*(PLAFOND/2)</f>
        <v>16602.063071827608</v>
      </c>
      <c r="M3215" s="3">
        <f>+IFERROR(Tabella2026[[#This Row],[reddito_2024]]/Tabella2026[[#This Row],[POP_2024]],"")</f>
        <v>22368.560770156437</v>
      </c>
      <c r="N3215" s="3">
        <f>+IF(Tabella2026[[#This Row],[REDDITO COMPLESSIVO PROCAPITE]]&lt;media_aggr_reddito_pc,(media_aggr_reddito_pc-Tabella2026[[#This Row],[REDDITO COMPLESSIVO PROCAPITE]]),0)</f>
        <v>0</v>
      </c>
      <c r="O3215" s="3">
        <f>+Tabella2026[[#This Row],[DIFFERENZA REDDITO INFERIORE ALLA MEDIA DALLA MEDIA]]*Tabella2026[[#This Row],[POP_2024]]</f>
        <v>0</v>
      </c>
      <c r="P3215" s="3">
        <f>+Tabella2026[[#This Row],[POPOLAZIONE PER DIFFERENZA ]]/SUM(Tabella2026[[POPOLAZIONE PER DIFFERENZA ]])</f>
        <v>0</v>
      </c>
      <c r="Q3215" s="3">
        <f>+Tabella2026[[#This Row],[INCIDENZA POPOLAZIONE PER DIFFERENZA]]*(PLAFOND-SUM(Tabella2026[CONTRIBUTO SULLA BASE DELLA POPOLAZIONE]))</f>
        <v>0</v>
      </c>
      <c r="R3215" s="3">
        <f>+Tabella2026[[#This Row],[CONTRIBUTO SULLA BASE DELLA POPOLAZIONE]]+Tabella2026[[#This Row],[CONTRIBUTO SULLA BASE DEL REDDITO]]</f>
        <v>16602.063071827608</v>
      </c>
      <c r="S3215" s="3">
        <f>+Tabella2026[[#This Row],[CONTRIBUTO TOTALE]]/(PLAFOND/N_TESSERE)</f>
        <v>33.204126143655216</v>
      </c>
      <c r="T3215" s="3">
        <f>+MAX(CEILING(Tabella2026[[#This Row],[preDEF1]],1),1)</f>
        <v>34</v>
      </c>
      <c r="U3215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15" s="21">
        <f>+Tabella2026[[#This Row],[DEF - n. card]]*(PLAFOND/N_TESSERE)</f>
        <v>16500</v>
      </c>
      <c r="W3215" s="18"/>
    </row>
    <row r="3216" spans="2:23" x14ac:dyDescent="0.25">
      <c r="B3216" s="1" t="s">
        <v>6423</v>
      </c>
      <c r="C3216" s="2">
        <v>71043</v>
      </c>
      <c r="D3216" s="1" t="s">
        <v>6424</v>
      </c>
      <c r="E3216" s="1" t="s">
        <v>33</v>
      </c>
      <c r="F3216" s="1" t="s">
        <v>78</v>
      </c>
      <c r="G3216" s="1" t="s">
        <v>4778</v>
      </c>
      <c r="H3216" s="1" t="s">
        <v>15836</v>
      </c>
      <c r="I3216" s="5">
        <v>3323</v>
      </c>
      <c r="J3216" s="5">
        <v>39706588</v>
      </c>
      <c r="K3216" s="3">
        <f>+Tabella2026[[#This Row],[POP_2024]]/SUM(Tabella2026[POP_2024])</f>
        <v>5.6376055536878526E-5</v>
      </c>
      <c r="L3216" s="3">
        <f>+Tabella2026[[#This Row],[INCIDENZA POPOLAZIONE]]*(PLAFOND/2)</f>
        <v>16597.068468015386</v>
      </c>
      <c r="M3216" s="3">
        <f>+IFERROR(Tabella2026[[#This Row],[reddito_2024]]/Tabella2026[[#This Row],[POP_2024]],"")</f>
        <v>11949.01835690641</v>
      </c>
      <c r="N3216" s="3">
        <f>+IF(Tabella2026[[#This Row],[REDDITO COMPLESSIVO PROCAPITE]]&lt;media_aggr_reddito_pc,(media_aggr_reddito_pc-Tabella2026[[#This Row],[REDDITO COMPLESSIVO PROCAPITE]]),0)</f>
        <v>5876.0477057023309</v>
      </c>
      <c r="O3216" s="3">
        <f>+Tabella2026[[#This Row],[DIFFERENZA REDDITO INFERIORE ALLA MEDIA DALLA MEDIA]]*Tabella2026[[#This Row],[POP_2024]]</f>
        <v>19526106.526048847</v>
      </c>
      <c r="P3216" s="3">
        <f>+Tabella2026[[#This Row],[POPOLAZIONE PER DIFFERENZA ]]/SUM(Tabella2026[[POPOLAZIONE PER DIFFERENZA ]])</f>
        <v>1.7323212296811101E-4</v>
      </c>
      <c r="Q3216" s="3">
        <f>+Tabella2026[[#This Row],[INCIDENZA POPOLAZIONE PER DIFFERENZA]]*(PLAFOND-SUM(Tabella2026[CONTRIBUTO SULLA BASE DELLA POPOLAZIONE]))</f>
        <v>50999.407077719858</v>
      </c>
      <c r="R3216" s="3">
        <f>+Tabella2026[[#This Row],[CONTRIBUTO SULLA BASE DELLA POPOLAZIONE]]+Tabella2026[[#This Row],[CONTRIBUTO SULLA BASE DEL REDDITO]]</f>
        <v>67596.475545735244</v>
      </c>
      <c r="S3216" s="3">
        <f>+Tabella2026[[#This Row],[CONTRIBUTO TOTALE]]/(PLAFOND/N_TESSERE)</f>
        <v>135.19295109147049</v>
      </c>
      <c r="T3216" s="3">
        <f>+MAX(CEILING(Tabella2026[[#This Row],[preDEF1]],1),1)</f>
        <v>136</v>
      </c>
      <c r="U3216" s="9">
        <f xml:space="preserve"> IF(ROW(Tabella2026[[#This Row],[preDEF2]]) - ROW(Tabella2026[[#Headers],[preDEF2]])&lt;=ABS(SUM(Tabella2026[preDEF2])-N_TESSERE),Tabella2026[[#This Row],[preDEF2]]-1,Tabella2026[[#This Row],[preDEF2]])</f>
        <v>135</v>
      </c>
      <c r="V3216" s="21">
        <f>+Tabella2026[[#This Row],[DEF - n. card]]*(PLAFOND/N_TESSERE)</f>
        <v>67500</v>
      </c>
      <c r="W3216" s="18"/>
    </row>
    <row r="3217" spans="2:23" x14ac:dyDescent="0.25">
      <c r="B3217" s="1" t="s">
        <v>6343</v>
      </c>
      <c r="C3217" s="2">
        <v>33005</v>
      </c>
      <c r="D3217" s="1" t="s">
        <v>6344</v>
      </c>
      <c r="E3217" s="1" t="s">
        <v>27</v>
      </c>
      <c r="F3217" s="1" t="s">
        <v>112</v>
      </c>
      <c r="G3217" s="1" t="s">
        <v>4778</v>
      </c>
      <c r="H3217" s="1" t="s">
        <v>15835</v>
      </c>
      <c r="I3217" s="5">
        <v>3322</v>
      </c>
      <c r="J3217" s="5">
        <v>71870133</v>
      </c>
      <c r="K3217" s="3">
        <f>+Tabella2026[[#This Row],[POP_2024]]/SUM(Tabella2026[POP_2024])</f>
        <v>5.6359090127448229E-5</v>
      </c>
      <c r="L3217" s="3">
        <f>+Tabella2026[[#This Row],[INCIDENZA POPOLAZIONE]]*(PLAFOND/2)</f>
        <v>16592.073864203165</v>
      </c>
      <c r="M3217" s="3">
        <f>+IFERROR(Tabella2026[[#This Row],[reddito_2024]]/Tabella2026[[#This Row],[POP_2024]],"")</f>
        <v>21634.597531607465</v>
      </c>
      <c r="N3217" s="3">
        <f>+IF(Tabella2026[[#This Row],[REDDITO COMPLESSIVO PROCAPITE]]&lt;media_aggr_reddito_pc,(media_aggr_reddito_pc-Tabella2026[[#This Row],[REDDITO COMPLESSIVO PROCAPITE]]),0)</f>
        <v>0</v>
      </c>
      <c r="O3217" s="3">
        <f>+Tabella2026[[#This Row],[DIFFERENZA REDDITO INFERIORE ALLA MEDIA DALLA MEDIA]]*Tabella2026[[#This Row],[POP_2024]]</f>
        <v>0</v>
      </c>
      <c r="P3217" s="3">
        <f>+Tabella2026[[#This Row],[POPOLAZIONE PER DIFFERENZA ]]/SUM(Tabella2026[[POPOLAZIONE PER DIFFERENZA ]])</f>
        <v>0</v>
      </c>
      <c r="Q3217" s="3">
        <f>+Tabella2026[[#This Row],[INCIDENZA POPOLAZIONE PER DIFFERENZA]]*(PLAFOND-SUM(Tabella2026[CONTRIBUTO SULLA BASE DELLA POPOLAZIONE]))</f>
        <v>0</v>
      </c>
      <c r="R3217" s="3">
        <f>+Tabella2026[[#This Row],[CONTRIBUTO SULLA BASE DELLA POPOLAZIONE]]+Tabella2026[[#This Row],[CONTRIBUTO SULLA BASE DEL REDDITO]]</f>
        <v>16592.073864203165</v>
      </c>
      <c r="S3217" s="3">
        <f>+Tabella2026[[#This Row],[CONTRIBUTO TOTALE]]/(PLAFOND/N_TESSERE)</f>
        <v>33.18414772840633</v>
      </c>
      <c r="T3217" s="3">
        <f>+MAX(CEILING(Tabella2026[[#This Row],[preDEF1]],1),1)</f>
        <v>34</v>
      </c>
      <c r="U3217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17" s="21">
        <f>+Tabella2026[[#This Row],[DEF - n. card]]*(PLAFOND/N_TESSERE)</f>
        <v>16500</v>
      </c>
      <c r="W3217" s="18"/>
    </row>
    <row r="3218" spans="2:23" x14ac:dyDescent="0.25">
      <c r="B3218" s="1" t="s">
        <v>6445</v>
      </c>
      <c r="C3218" s="2">
        <v>14026</v>
      </c>
      <c r="D3218" s="1" t="s">
        <v>6446</v>
      </c>
      <c r="E3218" s="1" t="s">
        <v>12</v>
      </c>
      <c r="F3218" s="1" t="s">
        <v>980</v>
      </c>
      <c r="G3218" s="1" t="s">
        <v>4778</v>
      </c>
      <c r="H3218" s="1" t="s">
        <v>15835</v>
      </c>
      <c r="I3218" s="5">
        <v>3322</v>
      </c>
      <c r="J3218" s="5">
        <v>61070667</v>
      </c>
      <c r="K3218" s="3">
        <f>+Tabella2026[[#This Row],[POP_2024]]/SUM(Tabella2026[POP_2024])</f>
        <v>5.6359090127448229E-5</v>
      </c>
      <c r="L3218" s="3">
        <f>+Tabella2026[[#This Row],[INCIDENZA POPOLAZIONE]]*(PLAFOND/2)</f>
        <v>16592.073864203165</v>
      </c>
      <c r="M3218" s="3">
        <f>+IFERROR(Tabella2026[[#This Row],[reddito_2024]]/Tabella2026[[#This Row],[POP_2024]],"")</f>
        <v>18383.704695966284</v>
      </c>
      <c r="N3218" s="3">
        <f>+IF(Tabella2026[[#This Row],[REDDITO COMPLESSIVO PROCAPITE]]&lt;media_aggr_reddito_pc,(media_aggr_reddito_pc-Tabella2026[[#This Row],[REDDITO COMPLESSIVO PROCAPITE]]),0)</f>
        <v>0</v>
      </c>
      <c r="O3218" s="3">
        <f>+Tabella2026[[#This Row],[DIFFERENZA REDDITO INFERIORE ALLA MEDIA DALLA MEDIA]]*Tabella2026[[#This Row],[POP_2024]]</f>
        <v>0</v>
      </c>
      <c r="P3218" s="3">
        <f>+Tabella2026[[#This Row],[POPOLAZIONE PER DIFFERENZA ]]/SUM(Tabella2026[[POPOLAZIONE PER DIFFERENZA ]])</f>
        <v>0</v>
      </c>
      <c r="Q3218" s="3">
        <f>+Tabella2026[[#This Row],[INCIDENZA POPOLAZIONE PER DIFFERENZA]]*(PLAFOND-SUM(Tabella2026[CONTRIBUTO SULLA BASE DELLA POPOLAZIONE]))</f>
        <v>0</v>
      </c>
      <c r="R3218" s="3">
        <f>+Tabella2026[[#This Row],[CONTRIBUTO SULLA BASE DELLA POPOLAZIONE]]+Tabella2026[[#This Row],[CONTRIBUTO SULLA BASE DEL REDDITO]]</f>
        <v>16592.073864203165</v>
      </c>
      <c r="S3218" s="3">
        <f>+Tabella2026[[#This Row],[CONTRIBUTO TOTALE]]/(PLAFOND/N_TESSERE)</f>
        <v>33.18414772840633</v>
      </c>
      <c r="T3218" s="3">
        <f>+MAX(CEILING(Tabella2026[[#This Row],[preDEF1]],1),1)</f>
        <v>34</v>
      </c>
      <c r="U3218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18" s="21">
        <f>+Tabella2026[[#This Row],[DEF - n. card]]*(PLAFOND/N_TESSERE)</f>
        <v>16500</v>
      </c>
      <c r="W3218" s="18"/>
    </row>
    <row r="3219" spans="2:23" x14ac:dyDescent="0.25">
      <c r="B3219" s="1" t="s">
        <v>6571</v>
      </c>
      <c r="C3219" s="2">
        <v>21083</v>
      </c>
      <c r="D3219" s="1" t="s">
        <v>6572</v>
      </c>
      <c r="E3219" s="1" t="s">
        <v>99</v>
      </c>
      <c r="F3219" s="1" t="s">
        <v>110</v>
      </c>
      <c r="G3219" s="1" t="s">
        <v>4778</v>
      </c>
      <c r="H3219" s="1" t="s">
        <v>15835</v>
      </c>
      <c r="I3219" s="5">
        <v>3322</v>
      </c>
      <c r="J3219" s="5">
        <v>64520562</v>
      </c>
      <c r="K3219" s="3">
        <f>+Tabella2026[[#This Row],[POP_2024]]/SUM(Tabella2026[POP_2024])</f>
        <v>5.6359090127448229E-5</v>
      </c>
      <c r="L3219" s="3">
        <f>+Tabella2026[[#This Row],[INCIDENZA POPOLAZIONE]]*(PLAFOND/2)</f>
        <v>16592.073864203165</v>
      </c>
      <c r="M3219" s="3">
        <f>+IFERROR(Tabella2026[[#This Row],[reddito_2024]]/Tabella2026[[#This Row],[POP_2024]],"")</f>
        <v>19422.204093919325</v>
      </c>
      <c r="N3219" s="3">
        <f>+IF(Tabella2026[[#This Row],[REDDITO COMPLESSIVO PROCAPITE]]&lt;media_aggr_reddito_pc,(media_aggr_reddito_pc-Tabella2026[[#This Row],[REDDITO COMPLESSIVO PROCAPITE]]),0)</f>
        <v>0</v>
      </c>
      <c r="O3219" s="3">
        <f>+Tabella2026[[#This Row],[DIFFERENZA REDDITO INFERIORE ALLA MEDIA DALLA MEDIA]]*Tabella2026[[#This Row],[POP_2024]]</f>
        <v>0</v>
      </c>
      <c r="P3219" s="3">
        <f>+Tabella2026[[#This Row],[POPOLAZIONE PER DIFFERENZA ]]/SUM(Tabella2026[[POPOLAZIONE PER DIFFERENZA ]])</f>
        <v>0</v>
      </c>
      <c r="Q3219" s="3">
        <f>+Tabella2026[[#This Row],[INCIDENZA POPOLAZIONE PER DIFFERENZA]]*(PLAFOND-SUM(Tabella2026[CONTRIBUTO SULLA BASE DELLA POPOLAZIONE]))</f>
        <v>0</v>
      </c>
      <c r="R3219" s="3">
        <f>+Tabella2026[[#This Row],[CONTRIBUTO SULLA BASE DELLA POPOLAZIONE]]+Tabella2026[[#This Row],[CONTRIBUTO SULLA BASE DEL REDDITO]]</f>
        <v>16592.073864203165</v>
      </c>
      <c r="S3219" s="3">
        <f>+Tabella2026[[#This Row],[CONTRIBUTO TOTALE]]/(PLAFOND/N_TESSERE)</f>
        <v>33.18414772840633</v>
      </c>
      <c r="T3219" s="3">
        <f>+MAX(CEILING(Tabella2026[[#This Row],[preDEF1]],1),1)</f>
        <v>34</v>
      </c>
      <c r="U3219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19" s="21">
        <f>+Tabella2026[[#This Row],[DEF - n. card]]*(PLAFOND/N_TESSERE)</f>
        <v>16500</v>
      </c>
      <c r="W3219" s="18"/>
    </row>
    <row r="3220" spans="2:23" x14ac:dyDescent="0.25">
      <c r="B3220" s="1" t="s">
        <v>6287</v>
      </c>
      <c r="C3220" s="2">
        <v>80074</v>
      </c>
      <c r="D3220" s="1" t="s">
        <v>6288</v>
      </c>
      <c r="E3220" s="1" t="s">
        <v>61</v>
      </c>
      <c r="F3220" s="1" t="s">
        <v>62</v>
      </c>
      <c r="G3220" s="1" t="s">
        <v>4778</v>
      </c>
      <c r="H3220" s="1" t="s">
        <v>15836</v>
      </c>
      <c r="I3220" s="5">
        <v>3321</v>
      </c>
      <c r="J3220" s="5">
        <v>31533283</v>
      </c>
      <c r="K3220" s="3">
        <f>+Tabella2026[[#This Row],[POP_2024]]/SUM(Tabella2026[POP_2024])</f>
        <v>5.6342124718017933E-5</v>
      </c>
      <c r="L3220" s="3">
        <f>+Tabella2026[[#This Row],[INCIDENZA POPOLAZIONE]]*(PLAFOND/2)</f>
        <v>16587.079260390939</v>
      </c>
      <c r="M3220" s="3">
        <f>+IFERROR(Tabella2026[[#This Row],[reddito_2024]]/Tabella2026[[#This Row],[POP_2024]],"")</f>
        <v>9495.1168322794347</v>
      </c>
      <c r="N3220" s="3">
        <f>+IF(Tabella2026[[#This Row],[REDDITO COMPLESSIVO PROCAPITE]]&lt;media_aggr_reddito_pc,(media_aggr_reddito_pc-Tabella2026[[#This Row],[REDDITO COMPLESSIVO PROCAPITE]]),0)</f>
        <v>8329.9492303293064</v>
      </c>
      <c r="O3220" s="3">
        <f>+Tabella2026[[#This Row],[DIFFERENZA REDDITO INFERIORE ALLA MEDIA DALLA MEDIA]]*Tabella2026[[#This Row],[POP_2024]]</f>
        <v>27663761.393923625</v>
      </c>
      <c r="P3220" s="3">
        <f>+Tabella2026[[#This Row],[POPOLAZIONE PER DIFFERENZA ]]/SUM(Tabella2026[[POPOLAZIONE PER DIFFERENZA ]])</f>
        <v>2.4542794074996696E-4</v>
      </c>
      <c r="Q3220" s="3">
        <f>+Tabella2026[[#This Row],[INCIDENZA POPOLAZIONE PER DIFFERENZA]]*(PLAFOND-SUM(Tabella2026[CONTRIBUTO SULLA BASE DELLA POPOLAZIONE]))</f>
        <v>72253.801685835002</v>
      </c>
      <c r="R3220" s="3">
        <f>+Tabella2026[[#This Row],[CONTRIBUTO SULLA BASE DELLA POPOLAZIONE]]+Tabella2026[[#This Row],[CONTRIBUTO SULLA BASE DEL REDDITO]]</f>
        <v>88840.880946225938</v>
      </c>
      <c r="S3220" s="3">
        <f>+Tabella2026[[#This Row],[CONTRIBUTO TOTALE]]/(PLAFOND/N_TESSERE)</f>
        <v>177.68176189245187</v>
      </c>
      <c r="T3220" s="3">
        <f>+MAX(CEILING(Tabella2026[[#This Row],[preDEF1]],1),1)</f>
        <v>178</v>
      </c>
      <c r="U3220" s="9">
        <f xml:space="preserve"> IF(ROW(Tabella2026[[#This Row],[preDEF2]]) - ROW(Tabella2026[[#Headers],[preDEF2]])&lt;=ABS(SUM(Tabella2026[preDEF2])-N_TESSERE),Tabella2026[[#This Row],[preDEF2]]-1,Tabella2026[[#This Row],[preDEF2]])</f>
        <v>177</v>
      </c>
      <c r="V3220" s="21">
        <f>+Tabella2026[[#This Row],[DEF - n. card]]*(PLAFOND/N_TESSERE)</f>
        <v>88500</v>
      </c>
      <c r="W3220" s="18"/>
    </row>
    <row r="3221" spans="2:23" x14ac:dyDescent="0.25">
      <c r="B3221" s="1" t="s">
        <v>6503</v>
      </c>
      <c r="C3221" s="2">
        <v>13055</v>
      </c>
      <c r="D3221" s="1" t="s">
        <v>6504</v>
      </c>
      <c r="E3221" s="1" t="s">
        <v>12</v>
      </c>
      <c r="F3221" s="1" t="s">
        <v>152</v>
      </c>
      <c r="G3221" s="1" t="s">
        <v>4778</v>
      </c>
      <c r="H3221" s="1" t="s">
        <v>15835</v>
      </c>
      <c r="I3221" s="5">
        <v>3320</v>
      </c>
      <c r="J3221" s="5">
        <v>78062723</v>
      </c>
      <c r="K3221" s="3">
        <f>+Tabella2026[[#This Row],[POP_2024]]/SUM(Tabella2026[POP_2024])</f>
        <v>5.632515930858763E-5</v>
      </c>
      <c r="L3221" s="3">
        <f>+Tabella2026[[#This Row],[INCIDENZA POPOLAZIONE]]*(PLAFOND/2)</f>
        <v>16582.084656578718</v>
      </c>
      <c r="M3221" s="3">
        <f>+IFERROR(Tabella2026[[#This Row],[reddito_2024]]/Tabella2026[[#This Row],[POP_2024]],"")</f>
        <v>23512.868373493977</v>
      </c>
      <c r="N3221" s="3">
        <f>+IF(Tabella2026[[#This Row],[REDDITO COMPLESSIVO PROCAPITE]]&lt;media_aggr_reddito_pc,(media_aggr_reddito_pc-Tabella2026[[#This Row],[REDDITO COMPLESSIVO PROCAPITE]]),0)</f>
        <v>0</v>
      </c>
      <c r="O3221" s="3">
        <f>+Tabella2026[[#This Row],[DIFFERENZA REDDITO INFERIORE ALLA MEDIA DALLA MEDIA]]*Tabella2026[[#This Row],[POP_2024]]</f>
        <v>0</v>
      </c>
      <c r="P3221" s="3">
        <f>+Tabella2026[[#This Row],[POPOLAZIONE PER DIFFERENZA ]]/SUM(Tabella2026[[POPOLAZIONE PER DIFFERENZA ]])</f>
        <v>0</v>
      </c>
      <c r="Q3221" s="3">
        <f>+Tabella2026[[#This Row],[INCIDENZA POPOLAZIONE PER DIFFERENZA]]*(PLAFOND-SUM(Tabella2026[CONTRIBUTO SULLA BASE DELLA POPOLAZIONE]))</f>
        <v>0</v>
      </c>
      <c r="R3221" s="3">
        <f>+Tabella2026[[#This Row],[CONTRIBUTO SULLA BASE DELLA POPOLAZIONE]]+Tabella2026[[#This Row],[CONTRIBUTO SULLA BASE DEL REDDITO]]</f>
        <v>16582.084656578718</v>
      </c>
      <c r="S3221" s="3">
        <f>+Tabella2026[[#This Row],[CONTRIBUTO TOTALE]]/(PLAFOND/N_TESSERE)</f>
        <v>33.164169313157437</v>
      </c>
      <c r="T3221" s="3">
        <f>+MAX(CEILING(Tabella2026[[#This Row],[preDEF1]],1),1)</f>
        <v>34</v>
      </c>
      <c r="U3221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21" s="21">
        <f>+Tabella2026[[#This Row],[DEF - n. card]]*(PLAFOND/N_TESSERE)</f>
        <v>16500</v>
      </c>
      <c r="W3221" s="18"/>
    </row>
    <row r="3222" spans="2:23" x14ac:dyDescent="0.25">
      <c r="B3222" s="1" t="s">
        <v>6511</v>
      </c>
      <c r="C3222" s="2">
        <v>4170</v>
      </c>
      <c r="D3222" s="1" t="s">
        <v>6512</v>
      </c>
      <c r="E3222" s="1" t="s">
        <v>18</v>
      </c>
      <c r="F3222" s="1" t="s">
        <v>263</v>
      </c>
      <c r="G3222" s="1" t="s">
        <v>4778</v>
      </c>
      <c r="H3222" s="1" t="s">
        <v>15835</v>
      </c>
      <c r="I3222" s="5">
        <v>3317</v>
      </c>
      <c r="J3222" s="5">
        <v>70608049</v>
      </c>
      <c r="K3222" s="3">
        <f>+Tabella2026[[#This Row],[POP_2024]]/SUM(Tabella2026[POP_2024])</f>
        <v>5.6274263080296741E-5</v>
      </c>
      <c r="L3222" s="3">
        <f>+Tabella2026[[#This Row],[INCIDENZA POPOLAZIONE]]*(PLAFOND/2)</f>
        <v>16567.100845142049</v>
      </c>
      <c r="M3222" s="3">
        <f>+IFERROR(Tabella2026[[#This Row],[reddito_2024]]/Tabella2026[[#This Row],[POP_2024]],"")</f>
        <v>21286.719626168226</v>
      </c>
      <c r="N3222" s="3">
        <f>+IF(Tabella2026[[#This Row],[REDDITO COMPLESSIVO PROCAPITE]]&lt;media_aggr_reddito_pc,(media_aggr_reddito_pc-Tabella2026[[#This Row],[REDDITO COMPLESSIVO PROCAPITE]]),0)</f>
        <v>0</v>
      </c>
      <c r="O3222" s="3">
        <f>+Tabella2026[[#This Row],[DIFFERENZA REDDITO INFERIORE ALLA MEDIA DALLA MEDIA]]*Tabella2026[[#This Row],[POP_2024]]</f>
        <v>0</v>
      </c>
      <c r="P3222" s="3">
        <f>+Tabella2026[[#This Row],[POPOLAZIONE PER DIFFERENZA ]]/SUM(Tabella2026[[POPOLAZIONE PER DIFFERENZA ]])</f>
        <v>0</v>
      </c>
      <c r="Q3222" s="3">
        <f>+Tabella2026[[#This Row],[INCIDENZA POPOLAZIONE PER DIFFERENZA]]*(PLAFOND-SUM(Tabella2026[CONTRIBUTO SULLA BASE DELLA POPOLAZIONE]))</f>
        <v>0</v>
      </c>
      <c r="R3222" s="3">
        <f>+Tabella2026[[#This Row],[CONTRIBUTO SULLA BASE DELLA POPOLAZIONE]]+Tabella2026[[#This Row],[CONTRIBUTO SULLA BASE DEL REDDITO]]</f>
        <v>16567.100845142049</v>
      </c>
      <c r="S3222" s="3">
        <f>+Tabella2026[[#This Row],[CONTRIBUTO TOTALE]]/(PLAFOND/N_TESSERE)</f>
        <v>33.134201690284101</v>
      </c>
      <c r="T3222" s="3">
        <f>+MAX(CEILING(Tabella2026[[#This Row],[preDEF1]],1),1)</f>
        <v>34</v>
      </c>
      <c r="U3222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22" s="21">
        <f>+Tabella2026[[#This Row],[DEF - n. card]]*(PLAFOND/N_TESSERE)</f>
        <v>16500</v>
      </c>
      <c r="W3222" s="18"/>
    </row>
    <row r="3223" spans="2:23" x14ac:dyDescent="0.25">
      <c r="B3223" s="1" t="s">
        <v>6317</v>
      </c>
      <c r="C3223" s="2">
        <v>10032</v>
      </c>
      <c r="D3223" s="1" t="s">
        <v>6318</v>
      </c>
      <c r="E3223" s="1" t="s">
        <v>24</v>
      </c>
      <c r="F3223" s="1" t="s">
        <v>23</v>
      </c>
      <c r="G3223" s="1" t="s">
        <v>4778</v>
      </c>
      <c r="H3223" s="1" t="s">
        <v>15835</v>
      </c>
      <c r="I3223" s="5">
        <v>3316</v>
      </c>
      <c r="J3223" s="5">
        <v>65295675</v>
      </c>
      <c r="K3223" s="3">
        <f>+Tabella2026[[#This Row],[POP_2024]]/SUM(Tabella2026[POP_2024])</f>
        <v>5.6257297670866445E-5</v>
      </c>
      <c r="L3223" s="3">
        <f>+Tabella2026[[#This Row],[INCIDENZA POPOLAZIONE]]*(PLAFOND/2)</f>
        <v>16562.106241329828</v>
      </c>
      <c r="M3223" s="3">
        <f>+IFERROR(Tabella2026[[#This Row],[reddito_2024]]/Tabella2026[[#This Row],[POP_2024]],"")</f>
        <v>19691.096200241256</v>
      </c>
      <c r="N3223" s="3">
        <f>+IF(Tabella2026[[#This Row],[REDDITO COMPLESSIVO PROCAPITE]]&lt;media_aggr_reddito_pc,(media_aggr_reddito_pc-Tabella2026[[#This Row],[REDDITO COMPLESSIVO PROCAPITE]]),0)</f>
        <v>0</v>
      </c>
      <c r="O3223" s="3">
        <f>+Tabella2026[[#This Row],[DIFFERENZA REDDITO INFERIORE ALLA MEDIA DALLA MEDIA]]*Tabella2026[[#This Row],[POP_2024]]</f>
        <v>0</v>
      </c>
      <c r="P3223" s="3">
        <f>+Tabella2026[[#This Row],[POPOLAZIONE PER DIFFERENZA ]]/SUM(Tabella2026[[POPOLAZIONE PER DIFFERENZA ]])</f>
        <v>0</v>
      </c>
      <c r="Q3223" s="3">
        <f>+Tabella2026[[#This Row],[INCIDENZA POPOLAZIONE PER DIFFERENZA]]*(PLAFOND-SUM(Tabella2026[CONTRIBUTO SULLA BASE DELLA POPOLAZIONE]))</f>
        <v>0</v>
      </c>
      <c r="R3223" s="3">
        <f>+Tabella2026[[#This Row],[CONTRIBUTO SULLA BASE DELLA POPOLAZIONE]]+Tabella2026[[#This Row],[CONTRIBUTO SULLA BASE DEL REDDITO]]</f>
        <v>16562.106241329828</v>
      </c>
      <c r="S3223" s="3">
        <f>+Tabella2026[[#This Row],[CONTRIBUTO TOTALE]]/(PLAFOND/N_TESSERE)</f>
        <v>33.124212482659658</v>
      </c>
      <c r="T3223" s="3">
        <f>+MAX(CEILING(Tabella2026[[#This Row],[preDEF1]],1),1)</f>
        <v>34</v>
      </c>
      <c r="U3223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23" s="21">
        <f>+Tabella2026[[#This Row],[DEF - n. card]]*(PLAFOND/N_TESSERE)</f>
        <v>16500</v>
      </c>
      <c r="W3223" s="18"/>
    </row>
    <row r="3224" spans="2:23" x14ac:dyDescent="0.25">
      <c r="B3224" s="1" t="s">
        <v>6525</v>
      </c>
      <c r="C3224" s="2">
        <v>16171</v>
      </c>
      <c r="D3224" s="1" t="s">
        <v>6526</v>
      </c>
      <c r="E3224" s="1" t="s">
        <v>12</v>
      </c>
      <c r="F3224" s="1" t="s">
        <v>93</v>
      </c>
      <c r="G3224" s="1" t="s">
        <v>4778</v>
      </c>
      <c r="H3224" s="1" t="s">
        <v>15835</v>
      </c>
      <c r="I3224" s="5">
        <v>3311</v>
      </c>
      <c r="J3224" s="5">
        <v>60313638</v>
      </c>
      <c r="K3224" s="3">
        <f>+Tabella2026[[#This Row],[POP_2024]]/SUM(Tabella2026[POP_2024])</f>
        <v>5.6172470623714956E-5</v>
      </c>
      <c r="L3224" s="3">
        <f>+Tabella2026[[#This Row],[INCIDENZA POPOLAZIONE]]*(PLAFOND/2)</f>
        <v>16537.133222268716</v>
      </c>
      <c r="M3224" s="3">
        <f>+IFERROR(Tabella2026[[#This Row],[reddito_2024]]/Tabella2026[[#This Row],[POP_2024]],"")</f>
        <v>18216.139534883721</v>
      </c>
      <c r="N3224" s="3">
        <f>+IF(Tabella2026[[#This Row],[REDDITO COMPLESSIVO PROCAPITE]]&lt;media_aggr_reddito_pc,(media_aggr_reddito_pc-Tabella2026[[#This Row],[REDDITO COMPLESSIVO PROCAPITE]]),0)</f>
        <v>0</v>
      </c>
      <c r="O3224" s="3">
        <f>+Tabella2026[[#This Row],[DIFFERENZA REDDITO INFERIORE ALLA MEDIA DALLA MEDIA]]*Tabella2026[[#This Row],[POP_2024]]</f>
        <v>0</v>
      </c>
      <c r="P3224" s="3">
        <f>+Tabella2026[[#This Row],[POPOLAZIONE PER DIFFERENZA ]]/SUM(Tabella2026[[POPOLAZIONE PER DIFFERENZA ]])</f>
        <v>0</v>
      </c>
      <c r="Q3224" s="3">
        <f>+Tabella2026[[#This Row],[INCIDENZA POPOLAZIONE PER DIFFERENZA]]*(PLAFOND-SUM(Tabella2026[CONTRIBUTO SULLA BASE DELLA POPOLAZIONE]))</f>
        <v>0</v>
      </c>
      <c r="R3224" s="3">
        <f>+Tabella2026[[#This Row],[CONTRIBUTO SULLA BASE DELLA POPOLAZIONE]]+Tabella2026[[#This Row],[CONTRIBUTO SULLA BASE DEL REDDITO]]</f>
        <v>16537.133222268716</v>
      </c>
      <c r="S3224" s="3">
        <f>+Tabella2026[[#This Row],[CONTRIBUTO TOTALE]]/(PLAFOND/N_TESSERE)</f>
        <v>33.074266444537429</v>
      </c>
      <c r="T3224" s="3">
        <f>+MAX(CEILING(Tabella2026[[#This Row],[preDEF1]],1),1)</f>
        <v>34</v>
      </c>
      <c r="U3224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24" s="21">
        <f>+Tabella2026[[#This Row],[DEF - n. card]]*(PLAFOND/N_TESSERE)</f>
        <v>16500</v>
      </c>
      <c r="W3224" s="18"/>
    </row>
    <row r="3225" spans="2:23" x14ac:dyDescent="0.25">
      <c r="B3225" s="1" t="s">
        <v>6419</v>
      </c>
      <c r="C3225" s="2">
        <v>103051</v>
      </c>
      <c r="D3225" s="1" t="s">
        <v>6420</v>
      </c>
      <c r="E3225" s="1" t="s">
        <v>18</v>
      </c>
      <c r="F3225" s="1" t="s">
        <v>648</v>
      </c>
      <c r="G3225" s="1" t="s">
        <v>4778</v>
      </c>
      <c r="H3225" s="1" t="s">
        <v>15835</v>
      </c>
      <c r="I3225" s="5">
        <v>3310</v>
      </c>
      <c r="J3225" s="5">
        <v>64745940</v>
      </c>
      <c r="K3225" s="3">
        <f>+Tabella2026[[#This Row],[POP_2024]]/SUM(Tabella2026[POP_2024])</f>
        <v>5.615550521428466E-5</v>
      </c>
      <c r="L3225" s="3">
        <f>+Tabella2026[[#This Row],[INCIDENZA POPOLAZIONE]]*(PLAFOND/2)</f>
        <v>16532.138618456494</v>
      </c>
      <c r="M3225" s="3">
        <f>+IFERROR(Tabella2026[[#This Row],[reddito_2024]]/Tabella2026[[#This Row],[POP_2024]],"")</f>
        <v>19560.706948640483</v>
      </c>
      <c r="N3225" s="3">
        <f>+IF(Tabella2026[[#This Row],[REDDITO COMPLESSIVO PROCAPITE]]&lt;media_aggr_reddito_pc,(media_aggr_reddito_pc-Tabella2026[[#This Row],[REDDITO COMPLESSIVO PROCAPITE]]),0)</f>
        <v>0</v>
      </c>
      <c r="O3225" s="3">
        <f>+Tabella2026[[#This Row],[DIFFERENZA REDDITO INFERIORE ALLA MEDIA DALLA MEDIA]]*Tabella2026[[#This Row],[POP_2024]]</f>
        <v>0</v>
      </c>
      <c r="P3225" s="3">
        <f>+Tabella2026[[#This Row],[POPOLAZIONE PER DIFFERENZA ]]/SUM(Tabella2026[[POPOLAZIONE PER DIFFERENZA ]])</f>
        <v>0</v>
      </c>
      <c r="Q3225" s="3">
        <f>+Tabella2026[[#This Row],[INCIDENZA POPOLAZIONE PER DIFFERENZA]]*(PLAFOND-SUM(Tabella2026[CONTRIBUTO SULLA BASE DELLA POPOLAZIONE]))</f>
        <v>0</v>
      </c>
      <c r="R3225" s="3">
        <f>+Tabella2026[[#This Row],[CONTRIBUTO SULLA BASE DELLA POPOLAZIONE]]+Tabella2026[[#This Row],[CONTRIBUTO SULLA BASE DEL REDDITO]]</f>
        <v>16532.138618456494</v>
      </c>
      <c r="S3225" s="3">
        <f>+Tabella2026[[#This Row],[CONTRIBUTO TOTALE]]/(PLAFOND/N_TESSERE)</f>
        <v>33.064277236912986</v>
      </c>
      <c r="T3225" s="3">
        <f>+MAX(CEILING(Tabella2026[[#This Row],[preDEF1]],1),1)</f>
        <v>34</v>
      </c>
      <c r="U3225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25" s="21">
        <f>+Tabella2026[[#This Row],[DEF - n. card]]*(PLAFOND/N_TESSERE)</f>
        <v>16500</v>
      </c>
      <c r="W3225" s="18"/>
    </row>
    <row r="3226" spans="2:23" x14ac:dyDescent="0.25">
      <c r="B3226" s="1" t="s">
        <v>6491</v>
      </c>
      <c r="C3226" s="2">
        <v>40044</v>
      </c>
      <c r="D3226" s="1" t="s">
        <v>6492</v>
      </c>
      <c r="E3226" s="1" t="s">
        <v>27</v>
      </c>
      <c r="F3226" s="1" t="s">
        <v>104</v>
      </c>
      <c r="G3226" s="1" t="s">
        <v>4778</v>
      </c>
      <c r="H3226" s="1" t="s">
        <v>15835</v>
      </c>
      <c r="I3226" s="5">
        <v>3310</v>
      </c>
      <c r="J3226" s="5">
        <v>60190944</v>
      </c>
      <c r="K3226" s="3">
        <f>+Tabella2026[[#This Row],[POP_2024]]/SUM(Tabella2026[POP_2024])</f>
        <v>5.615550521428466E-5</v>
      </c>
      <c r="L3226" s="3">
        <f>+Tabella2026[[#This Row],[INCIDENZA POPOLAZIONE]]*(PLAFOND/2)</f>
        <v>16532.138618456494</v>
      </c>
      <c r="M3226" s="3">
        <f>+IFERROR(Tabella2026[[#This Row],[reddito_2024]]/Tabella2026[[#This Row],[POP_2024]],"")</f>
        <v>18184.575226586101</v>
      </c>
      <c r="N3226" s="3">
        <f>+IF(Tabella2026[[#This Row],[REDDITO COMPLESSIVO PROCAPITE]]&lt;media_aggr_reddito_pc,(media_aggr_reddito_pc-Tabella2026[[#This Row],[REDDITO COMPLESSIVO PROCAPITE]]),0)</f>
        <v>0</v>
      </c>
      <c r="O3226" s="3">
        <f>+Tabella2026[[#This Row],[DIFFERENZA REDDITO INFERIORE ALLA MEDIA DALLA MEDIA]]*Tabella2026[[#This Row],[POP_2024]]</f>
        <v>0</v>
      </c>
      <c r="P3226" s="3">
        <f>+Tabella2026[[#This Row],[POPOLAZIONE PER DIFFERENZA ]]/SUM(Tabella2026[[POPOLAZIONE PER DIFFERENZA ]])</f>
        <v>0</v>
      </c>
      <c r="Q3226" s="3">
        <f>+Tabella2026[[#This Row],[INCIDENZA POPOLAZIONE PER DIFFERENZA]]*(PLAFOND-SUM(Tabella2026[CONTRIBUTO SULLA BASE DELLA POPOLAZIONE]))</f>
        <v>0</v>
      </c>
      <c r="R3226" s="3">
        <f>+Tabella2026[[#This Row],[CONTRIBUTO SULLA BASE DELLA POPOLAZIONE]]+Tabella2026[[#This Row],[CONTRIBUTO SULLA BASE DEL REDDITO]]</f>
        <v>16532.138618456494</v>
      </c>
      <c r="S3226" s="3">
        <f>+Tabella2026[[#This Row],[CONTRIBUTO TOTALE]]/(PLAFOND/N_TESSERE)</f>
        <v>33.064277236912986</v>
      </c>
      <c r="T3226" s="3">
        <f>+MAX(CEILING(Tabella2026[[#This Row],[preDEF1]],1),1)</f>
        <v>34</v>
      </c>
      <c r="U3226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26" s="21">
        <f>+Tabella2026[[#This Row],[DEF - n. card]]*(PLAFOND/N_TESSERE)</f>
        <v>16500</v>
      </c>
      <c r="W3226" s="18"/>
    </row>
    <row r="3227" spans="2:23" x14ac:dyDescent="0.25">
      <c r="B3227" s="1" t="s">
        <v>6635</v>
      </c>
      <c r="C3227" s="2">
        <v>18073</v>
      </c>
      <c r="D3227" s="1" t="s">
        <v>6636</v>
      </c>
      <c r="E3227" s="1" t="s">
        <v>12</v>
      </c>
      <c r="F3227" s="1" t="s">
        <v>195</v>
      </c>
      <c r="G3227" s="1" t="s">
        <v>4778</v>
      </c>
      <c r="H3227" s="1" t="s">
        <v>15835</v>
      </c>
      <c r="I3227" s="5">
        <v>3305</v>
      </c>
      <c r="J3227" s="5">
        <v>78428729</v>
      </c>
      <c r="K3227" s="3">
        <f>+Tabella2026[[#This Row],[POP_2024]]/SUM(Tabella2026[POP_2024])</f>
        <v>5.6070678167133171E-5</v>
      </c>
      <c r="L3227" s="3">
        <f>+Tabella2026[[#This Row],[INCIDENZA POPOLAZIONE]]*(PLAFOND/2)</f>
        <v>16507.165599395379</v>
      </c>
      <c r="M3227" s="3">
        <f>+IFERROR(Tabella2026[[#This Row],[reddito_2024]]/Tabella2026[[#This Row],[POP_2024]],"")</f>
        <v>23730.326475037822</v>
      </c>
      <c r="N3227" s="3">
        <f>+IF(Tabella2026[[#This Row],[REDDITO COMPLESSIVO PROCAPITE]]&lt;media_aggr_reddito_pc,(media_aggr_reddito_pc-Tabella2026[[#This Row],[REDDITO COMPLESSIVO PROCAPITE]]),0)</f>
        <v>0</v>
      </c>
      <c r="O3227" s="3">
        <f>+Tabella2026[[#This Row],[DIFFERENZA REDDITO INFERIORE ALLA MEDIA DALLA MEDIA]]*Tabella2026[[#This Row],[POP_2024]]</f>
        <v>0</v>
      </c>
      <c r="P3227" s="3">
        <f>+Tabella2026[[#This Row],[POPOLAZIONE PER DIFFERENZA ]]/SUM(Tabella2026[[POPOLAZIONE PER DIFFERENZA ]])</f>
        <v>0</v>
      </c>
      <c r="Q3227" s="3">
        <f>+Tabella2026[[#This Row],[INCIDENZA POPOLAZIONE PER DIFFERENZA]]*(PLAFOND-SUM(Tabella2026[CONTRIBUTO SULLA BASE DELLA POPOLAZIONE]))</f>
        <v>0</v>
      </c>
      <c r="R3227" s="3">
        <f>+Tabella2026[[#This Row],[CONTRIBUTO SULLA BASE DELLA POPOLAZIONE]]+Tabella2026[[#This Row],[CONTRIBUTO SULLA BASE DEL REDDITO]]</f>
        <v>16507.165599395379</v>
      </c>
      <c r="S3227" s="3">
        <f>+Tabella2026[[#This Row],[CONTRIBUTO TOTALE]]/(PLAFOND/N_TESSERE)</f>
        <v>33.014331198790757</v>
      </c>
      <c r="T3227" s="3">
        <f>+MAX(CEILING(Tabella2026[[#This Row],[preDEF1]],1),1)</f>
        <v>34</v>
      </c>
      <c r="U3227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27" s="21">
        <f>+Tabella2026[[#This Row],[DEF - n. card]]*(PLAFOND/N_TESSERE)</f>
        <v>16500</v>
      </c>
      <c r="W3227" s="18"/>
    </row>
    <row r="3228" spans="2:23" x14ac:dyDescent="0.25">
      <c r="B3228" s="1" t="s">
        <v>6293</v>
      </c>
      <c r="C3228" s="2">
        <v>78051</v>
      </c>
      <c r="D3228" s="1" t="s">
        <v>6294</v>
      </c>
      <c r="E3228" s="1" t="s">
        <v>61</v>
      </c>
      <c r="F3228" s="1" t="s">
        <v>178</v>
      </c>
      <c r="G3228" s="1" t="s">
        <v>4778</v>
      </c>
      <c r="H3228" s="1" t="s">
        <v>15836</v>
      </c>
      <c r="I3228" s="5">
        <v>3303</v>
      </c>
      <c r="J3228" s="5">
        <v>31827162</v>
      </c>
      <c r="K3228" s="3">
        <f>+Tabella2026[[#This Row],[POP_2024]]/SUM(Tabella2026[POP_2024])</f>
        <v>5.6036747348272572E-5</v>
      </c>
      <c r="L3228" s="3">
        <f>+Tabella2026[[#This Row],[INCIDENZA POPOLAZIONE]]*(PLAFOND/2)</f>
        <v>16497.176391770932</v>
      </c>
      <c r="M3228" s="3">
        <f>+IFERROR(Tabella2026[[#This Row],[reddito_2024]]/Tabella2026[[#This Row],[POP_2024]],"")</f>
        <v>9635.8346957311533</v>
      </c>
      <c r="N3228" s="3">
        <f>+IF(Tabella2026[[#This Row],[REDDITO COMPLESSIVO PROCAPITE]]&lt;media_aggr_reddito_pc,(media_aggr_reddito_pc-Tabella2026[[#This Row],[REDDITO COMPLESSIVO PROCAPITE]]),0)</f>
        <v>8189.2313668775878</v>
      </c>
      <c r="O3228" s="3">
        <f>+Tabella2026[[#This Row],[DIFFERENZA REDDITO INFERIORE ALLA MEDIA DALLA MEDIA]]*Tabella2026[[#This Row],[POP_2024]]</f>
        <v>27049031.204796672</v>
      </c>
      <c r="P3228" s="3">
        <f>+Tabella2026[[#This Row],[POPOLAZIONE PER DIFFERENZA ]]/SUM(Tabella2026[[POPOLAZIONE PER DIFFERENZA ]])</f>
        <v>2.3997416451592939E-4</v>
      </c>
      <c r="Q3228" s="3">
        <f>+Tabella2026[[#This Row],[INCIDENZA POPOLAZIONE PER DIFFERENZA]]*(PLAFOND-SUM(Tabella2026[CONTRIBUTO SULLA BASE DELLA POPOLAZIONE]))</f>
        <v>70648.214052866519</v>
      </c>
      <c r="R3228" s="3">
        <f>+Tabella2026[[#This Row],[CONTRIBUTO SULLA BASE DELLA POPOLAZIONE]]+Tabella2026[[#This Row],[CONTRIBUTO SULLA BASE DEL REDDITO]]</f>
        <v>87145.390444637451</v>
      </c>
      <c r="S3228" s="3">
        <f>+Tabella2026[[#This Row],[CONTRIBUTO TOTALE]]/(PLAFOND/N_TESSERE)</f>
        <v>174.29078088927491</v>
      </c>
      <c r="T3228" s="3">
        <f>+MAX(CEILING(Tabella2026[[#This Row],[preDEF1]],1),1)</f>
        <v>175</v>
      </c>
      <c r="U3228" s="9">
        <f xml:space="preserve"> IF(ROW(Tabella2026[[#This Row],[preDEF2]]) - ROW(Tabella2026[[#Headers],[preDEF2]])&lt;=ABS(SUM(Tabella2026[preDEF2])-N_TESSERE),Tabella2026[[#This Row],[preDEF2]]-1,Tabella2026[[#This Row],[preDEF2]])</f>
        <v>174</v>
      </c>
      <c r="V3228" s="21">
        <f>+Tabella2026[[#This Row],[DEF - n. card]]*(PLAFOND/N_TESSERE)</f>
        <v>87000</v>
      </c>
      <c r="W3228" s="18"/>
    </row>
    <row r="3229" spans="2:23" x14ac:dyDescent="0.25">
      <c r="B3229" s="1" t="s">
        <v>6499</v>
      </c>
      <c r="C3229" s="2">
        <v>70084</v>
      </c>
      <c r="D3229" s="1" t="s">
        <v>6500</v>
      </c>
      <c r="E3229" s="1" t="s">
        <v>345</v>
      </c>
      <c r="F3229" s="1" t="s">
        <v>344</v>
      </c>
      <c r="G3229" s="1" t="s">
        <v>4778</v>
      </c>
      <c r="H3229" s="1" t="s">
        <v>15836</v>
      </c>
      <c r="I3229" s="5">
        <v>3303</v>
      </c>
      <c r="J3229" s="5">
        <v>45012654</v>
      </c>
      <c r="K3229" s="3">
        <f>+Tabella2026[[#This Row],[POP_2024]]/SUM(Tabella2026[POP_2024])</f>
        <v>5.6036747348272572E-5</v>
      </c>
      <c r="L3229" s="3">
        <f>+Tabella2026[[#This Row],[INCIDENZA POPOLAZIONE]]*(PLAFOND/2)</f>
        <v>16497.176391770932</v>
      </c>
      <c r="M3229" s="3">
        <f>+IFERROR(Tabella2026[[#This Row],[reddito_2024]]/Tabella2026[[#This Row],[POP_2024]],"")</f>
        <v>13627.809264305177</v>
      </c>
      <c r="N3229" s="3">
        <f>+IF(Tabella2026[[#This Row],[REDDITO COMPLESSIVO PROCAPITE]]&lt;media_aggr_reddito_pc,(media_aggr_reddito_pc-Tabella2026[[#This Row],[REDDITO COMPLESSIVO PROCAPITE]]),0)</f>
        <v>4197.2567983035642</v>
      </c>
      <c r="O3229" s="3">
        <f>+Tabella2026[[#This Row],[DIFFERENZA REDDITO INFERIORE ALLA MEDIA DALLA MEDIA]]*Tabella2026[[#This Row],[POP_2024]]</f>
        <v>13863539.204796672</v>
      </c>
      <c r="P3229" s="3">
        <f>+Tabella2026[[#This Row],[POPOLAZIONE PER DIFFERENZA ]]/SUM(Tabella2026[[POPOLAZIONE PER DIFFERENZA ]])</f>
        <v>1.2299483899131099E-4</v>
      </c>
      <c r="Q3229" s="3">
        <f>+Tabella2026[[#This Row],[INCIDENZA POPOLAZIONE PER DIFFERENZA]]*(PLAFOND-SUM(Tabella2026[CONTRIBUTO SULLA BASE DELLA POPOLAZIONE]))</f>
        <v>36209.588352912862</v>
      </c>
      <c r="R3229" s="3">
        <f>+Tabella2026[[#This Row],[CONTRIBUTO SULLA BASE DELLA POPOLAZIONE]]+Tabella2026[[#This Row],[CONTRIBUTO SULLA BASE DEL REDDITO]]</f>
        <v>52706.764744683795</v>
      </c>
      <c r="S3229" s="3">
        <f>+Tabella2026[[#This Row],[CONTRIBUTO TOTALE]]/(PLAFOND/N_TESSERE)</f>
        <v>105.41352948936759</v>
      </c>
      <c r="T3229" s="3">
        <f>+MAX(CEILING(Tabella2026[[#This Row],[preDEF1]],1),1)</f>
        <v>106</v>
      </c>
      <c r="U3229" s="9">
        <f xml:space="preserve"> IF(ROW(Tabella2026[[#This Row],[preDEF2]]) - ROW(Tabella2026[[#Headers],[preDEF2]])&lt;=ABS(SUM(Tabella2026[preDEF2])-N_TESSERE),Tabella2026[[#This Row],[preDEF2]]-1,Tabella2026[[#This Row],[preDEF2]])</f>
        <v>105</v>
      </c>
      <c r="V3229" s="21">
        <f>+Tabella2026[[#This Row],[DEF - n. card]]*(PLAFOND/N_TESSERE)</f>
        <v>52500</v>
      </c>
      <c r="W3229" s="18"/>
    </row>
    <row r="3230" spans="2:23" x14ac:dyDescent="0.25">
      <c r="B3230" s="1" t="s">
        <v>6283</v>
      </c>
      <c r="C3230" s="2">
        <v>56003</v>
      </c>
      <c r="D3230" s="1" t="s">
        <v>6284</v>
      </c>
      <c r="E3230" s="1" t="s">
        <v>8</v>
      </c>
      <c r="F3230" s="1" t="s">
        <v>210</v>
      </c>
      <c r="G3230" s="1" t="s">
        <v>4778</v>
      </c>
      <c r="H3230" s="1" t="s">
        <v>15834</v>
      </c>
      <c r="I3230" s="5">
        <v>3302</v>
      </c>
      <c r="J3230" s="5">
        <v>53284136</v>
      </c>
      <c r="K3230" s="3">
        <f>+Tabella2026[[#This Row],[POP_2024]]/SUM(Tabella2026[POP_2024])</f>
        <v>5.6019781938842276E-5</v>
      </c>
      <c r="L3230" s="3">
        <f>+Tabella2026[[#This Row],[INCIDENZA POPOLAZIONE]]*(PLAFOND/2)</f>
        <v>16492.181787958711</v>
      </c>
      <c r="M3230" s="3">
        <f>+IFERROR(Tabella2026[[#This Row],[reddito_2024]]/Tabella2026[[#This Row],[POP_2024]],"")</f>
        <v>16136.92792247123</v>
      </c>
      <c r="N3230" s="3">
        <f>+IF(Tabella2026[[#This Row],[REDDITO COMPLESSIVO PROCAPITE]]&lt;media_aggr_reddito_pc,(media_aggr_reddito_pc-Tabella2026[[#This Row],[REDDITO COMPLESSIVO PROCAPITE]]),0)</f>
        <v>1688.1381401375111</v>
      </c>
      <c r="O3230" s="3">
        <f>+Tabella2026[[#This Row],[DIFFERENZA REDDITO INFERIORE ALLA MEDIA DALLA MEDIA]]*Tabella2026[[#This Row],[POP_2024]]</f>
        <v>5574232.1387340613</v>
      </c>
      <c r="P3230" s="3">
        <f>+Tabella2026[[#This Row],[POPOLAZIONE PER DIFFERENZA ]]/SUM(Tabella2026[[POPOLAZIONE PER DIFFERENZA ]])</f>
        <v>4.9453590044782676E-5</v>
      </c>
      <c r="Q3230" s="3">
        <f>+Tabella2026[[#This Row],[INCIDENZA POPOLAZIONE PER DIFFERENZA]]*(PLAFOND-SUM(Tabella2026[CONTRIBUTO SULLA BASE DELLA POPOLAZIONE]))</f>
        <v>14559.099818991544</v>
      </c>
      <c r="R3230" s="3">
        <f>+Tabella2026[[#This Row],[CONTRIBUTO SULLA BASE DELLA POPOLAZIONE]]+Tabella2026[[#This Row],[CONTRIBUTO SULLA BASE DEL REDDITO]]</f>
        <v>31051.281606950255</v>
      </c>
      <c r="S3230" s="3">
        <f>+Tabella2026[[#This Row],[CONTRIBUTO TOTALE]]/(PLAFOND/N_TESSERE)</f>
        <v>62.10256321390051</v>
      </c>
      <c r="T3230" s="3">
        <f>+MAX(CEILING(Tabella2026[[#This Row],[preDEF1]],1),1)</f>
        <v>63</v>
      </c>
      <c r="U3230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3230" s="21">
        <f>+Tabella2026[[#This Row],[DEF - n. card]]*(PLAFOND/N_TESSERE)</f>
        <v>31000</v>
      </c>
      <c r="W3230" s="18"/>
    </row>
    <row r="3231" spans="2:23" x14ac:dyDescent="0.25">
      <c r="B3231" s="1" t="s">
        <v>6353</v>
      </c>
      <c r="C3231" s="2">
        <v>21077</v>
      </c>
      <c r="D3231" s="1" t="s">
        <v>6354</v>
      </c>
      <c r="E3231" s="1" t="s">
        <v>99</v>
      </c>
      <c r="F3231" s="1" t="s">
        <v>110</v>
      </c>
      <c r="G3231" s="1" t="s">
        <v>4778</v>
      </c>
      <c r="H3231" s="1" t="s">
        <v>15835</v>
      </c>
      <c r="I3231" s="5">
        <v>3300</v>
      </c>
      <c r="J3231" s="5">
        <v>89994518</v>
      </c>
      <c r="K3231" s="3">
        <f>+Tabella2026[[#This Row],[POP_2024]]/SUM(Tabella2026[POP_2024])</f>
        <v>5.5985851119981683E-5</v>
      </c>
      <c r="L3231" s="3">
        <f>+Tabella2026[[#This Row],[INCIDENZA POPOLAZIONE]]*(PLAFOND/2)</f>
        <v>16482.192580334267</v>
      </c>
      <c r="M3231" s="3">
        <f>+IFERROR(Tabella2026[[#This Row],[reddito_2024]]/Tabella2026[[#This Row],[POP_2024]],"")</f>
        <v>27271.066060606059</v>
      </c>
      <c r="N3231" s="3">
        <f>+IF(Tabella2026[[#This Row],[REDDITO COMPLESSIVO PROCAPITE]]&lt;media_aggr_reddito_pc,(media_aggr_reddito_pc-Tabella2026[[#This Row],[REDDITO COMPLESSIVO PROCAPITE]]),0)</f>
        <v>0</v>
      </c>
      <c r="O3231" s="3">
        <f>+Tabella2026[[#This Row],[DIFFERENZA REDDITO INFERIORE ALLA MEDIA DALLA MEDIA]]*Tabella2026[[#This Row],[POP_2024]]</f>
        <v>0</v>
      </c>
      <c r="P3231" s="3">
        <f>+Tabella2026[[#This Row],[POPOLAZIONE PER DIFFERENZA ]]/SUM(Tabella2026[[POPOLAZIONE PER DIFFERENZA ]])</f>
        <v>0</v>
      </c>
      <c r="Q3231" s="3">
        <f>+Tabella2026[[#This Row],[INCIDENZA POPOLAZIONE PER DIFFERENZA]]*(PLAFOND-SUM(Tabella2026[CONTRIBUTO SULLA BASE DELLA POPOLAZIONE]))</f>
        <v>0</v>
      </c>
      <c r="R3231" s="3">
        <f>+Tabella2026[[#This Row],[CONTRIBUTO SULLA BASE DELLA POPOLAZIONE]]+Tabella2026[[#This Row],[CONTRIBUTO SULLA BASE DEL REDDITO]]</f>
        <v>16482.192580334267</v>
      </c>
      <c r="S3231" s="3">
        <f>+Tabella2026[[#This Row],[CONTRIBUTO TOTALE]]/(PLAFOND/N_TESSERE)</f>
        <v>32.964385160668535</v>
      </c>
      <c r="T3231" s="3">
        <f>+MAX(CEILING(Tabella2026[[#This Row],[preDEF1]],1),1)</f>
        <v>33</v>
      </c>
      <c r="U3231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31" s="21">
        <f>+Tabella2026[[#This Row],[DEF - n. card]]*(PLAFOND/N_TESSERE)</f>
        <v>16000</v>
      </c>
      <c r="W3231" s="18"/>
    </row>
    <row r="3232" spans="2:23" x14ac:dyDescent="0.25">
      <c r="B3232" s="1" t="s">
        <v>6589</v>
      </c>
      <c r="C3232" s="2">
        <v>23041</v>
      </c>
      <c r="D3232" s="1" t="s">
        <v>6590</v>
      </c>
      <c r="E3232" s="1" t="s">
        <v>38</v>
      </c>
      <c r="F3232" s="1" t="s">
        <v>37</v>
      </c>
      <c r="G3232" s="1" t="s">
        <v>4778</v>
      </c>
      <c r="H3232" s="1" t="s">
        <v>15835</v>
      </c>
      <c r="I3232" s="5">
        <v>3299</v>
      </c>
      <c r="J3232" s="5">
        <v>56967152</v>
      </c>
      <c r="K3232" s="3">
        <f>+Tabella2026[[#This Row],[POP_2024]]/SUM(Tabella2026[POP_2024])</f>
        <v>5.5968885710551387E-5</v>
      </c>
      <c r="L3232" s="3">
        <f>+Tabella2026[[#This Row],[INCIDENZA POPOLAZIONE]]*(PLAFOND/2)</f>
        <v>16477.197976522046</v>
      </c>
      <c r="M3232" s="3">
        <f>+IFERROR(Tabella2026[[#This Row],[reddito_2024]]/Tabella2026[[#This Row],[POP_2024]],"")</f>
        <v>17268.006062443164</v>
      </c>
      <c r="N3232" s="3">
        <f>+IF(Tabella2026[[#This Row],[REDDITO COMPLESSIVO PROCAPITE]]&lt;media_aggr_reddito_pc,(media_aggr_reddito_pc-Tabella2026[[#This Row],[REDDITO COMPLESSIVO PROCAPITE]]),0)</f>
        <v>557.06000016557664</v>
      </c>
      <c r="O3232" s="3">
        <f>+Tabella2026[[#This Row],[DIFFERENZA REDDITO INFERIORE ALLA MEDIA DALLA MEDIA]]*Tabella2026[[#This Row],[POP_2024]]</f>
        <v>1837740.9405462374</v>
      </c>
      <c r="P3232" s="3">
        <f>+Tabella2026[[#This Row],[POPOLAZIONE PER DIFFERENZA ]]/SUM(Tabella2026[[POPOLAZIONE PER DIFFERENZA ]])</f>
        <v>1.6304108766974846E-5</v>
      </c>
      <c r="Q3232" s="3">
        <f>+Tabella2026[[#This Row],[INCIDENZA POPOLAZIONE PER DIFFERENZA]]*(PLAFOND-SUM(Tabella2026[CONTRIBUTO SULLA BASE DELLA POPOLAZIONE]))</f>
        <v>4799.9173929158387</v>
      </c>
      <c r="R3232" s="3">
        <f>+Tabella2026[[#This Row],[CONTRIBUTO SULLA BASE DELLA POPOLAZIONE]]+Tabella2026[[#This Row],[CONTRIBUTO SULLA BASE DEL REDDITO]]</f>
        <v>21277.115369437885</v>
      </c>
      <c r="S3232" s="3">
        <f>+Tabella2026[[#This Row],[CONTRIBUTO TOTALE]]/(PLAFOND/N_TESSERE)</f>
        <v>42.554230738875766</v>
      </c>
      <c r="T3232" s="3">
        <f>+MAX(CEILING(Tabella2026[[#This Row],[preDEF1]],1),1)</f>
        <v>43</v>
      </c>
      <c r="U3232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3232" s="21">
        <f>+Tabella2026[[#This Row],[DEF - n. card]]*(PLAFOND/N_TESSERE)</f>
        <v>21000</v>
      </c>
      <c r="W3232" s="18"/>
    </row>
    <row r="3233" spans="2:23" x14ac:dyDescent="0.25">
      <c r="B3233" s="1" t="s">
        <v>6325</v>
      </c>
      <c r="C3233" s="2">
        <v>119022</v>
      </c>
      <c r="D3233" s="1" t="s">
        <v>6326</v>
      </c>
      <c r="E3233" s="1" t="s">
        <v>76</v>
      </c>
      <c r="F3233" s="1" t="s">
        <v>15838</v>
      </c>
      <c r="G3233" s="1" t="s">
        <v>4778</v>
      </c>
      <c r="H3233" s="1" t="s">
        <v>15836</v>
      </c>
      <c r="I3233" s="5">
        <v>3298</v>
      </c>
      <c r="J3233" s="5">
        <v>44089684</v>
      </c>
      <c r="K3233" s="3">
        <f>+Tabella2026[[#This Row],[POP_2024]]/SUM(Tabella2026[POP_2024])</f>
        <v>5.595192030112109E-5</v>
      </c>
      <c r="L3233" s="3">
        <f>+Tabella2026[[#This Row],[INCIDENZA POPOLAZIONE]]*(PLAFOND/2)</f>
        <v>16472.203372709824</v>
      </c>
      <c r="M3233" s="3">
        <f>+IFERROR(Tabella2026[[#This Row],[reddito_2024]]/Tabella2026[[#This Row],[POP_2024]],"")</f>
        <v>13368.612492419648</v>
      </c>
      <c r="N3233" s="3">
        <f>+IF(Tabella2026[[#This Row],[REDDITO COMPLESSIVO PROCAPITE]]&lt;media_aggr_reddito_pc,(media_aggr_reddito_pc-Tabella2026[[#This Row],[REDDITO COMPLESSIVO PROCAPITE]]),0)</f>
        <v>4456.4535701890927</v>
      </c>
      <c r="O3233" s="3">
        <f>+Tabella2026[[#This Row],[DIFFERENZA REDDITO INFERIORE ALLA MEDIA DALLA MEDIA]]*Tabella2026[[#This Row],[POP_2024]]</f>
        <v>14697383.874483628</v>
      </c>
      <c r="P3233" s="3">
        <f>+Tabella2026[[#This Row],[POPOLAZIONE PER DIFFERENZA ]]/SUM(Tabella2026[[POPOLAZIONE PER DIFFERENZA ]])</f>
        <v>1.3039255968707862E-4</v>
      </c>
      <c r="Q3233" s="3">
        <f>+Tabella2026[[#This Row],[INCIDENZA POPOLAZIONE PER DIFFERENZA]]*(PLAFOND-SUM(Tabella2026[CONTRIBUTO SULLA BASE DELLA POPOLAZIONE]))</f>
        <v>38387.471777456332</v>
      </c>
      <c r="R3233" s="3">
        <f>+Tabella2026[[#This Row],[CONTRIBUTO SULLA BASE DELLA POPOLAZIONE]]+Tabella2026[[#This Row],[CONTRIBUTO SULLA BASE DEL REDDITO]]</f>
        <v>54859.675150166157</v>
      </c>
      <c r="S3233" s="3">
        <f>+Tabella2026[[#This Row],[CONTRIBUTO TOTALE]]/(PLAFOND/N_TESSERE)</f>
        <v>109.71935030033231</v>
      </c>
      <c r="T3233" s="3">
        <f>+MAX(CEILING(Tabella2026[[#This Row],[preDEF1]],1),1)</f>
        <v>110</v>
      </c>
      <c r="U3233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3233" s="21">
        <f>+Tabella2026[[#This Row],[DEF - n. card]]*(PLAFOND/N_TESSERE)</f>
        <v>54500</v>
      </c>
      <c r="W3233" s="18"/>
    </row>
    <row r="3234" spans="2:23" x14ac:dyDescent="0.25">
      <c r="B3234" s="1" t="s">
        <v>6487</v>
      </c>
      <c r="C3234" s="2">
        <v>1160</v>
      </c>
      <c r="D3234" s="1" t="s">
        <v>6488</v>
      </c>
      <c r="E3234" s="1" t="s">
        <v>18</v>
      </c>
      <c r="F3234" s="1" t="s">
        <v>17</v>
      </c>
      <c r="G3234" s="1" t="s">
        <v>4778</v>
      </c>
      <c r="H3234" s="1" t="s">
        <v>15835</v>
      </c>
      <c r="I3234" s="5">
        <v>3296</v>
      </c>
      <c r="J3234" s="5">
        <v>65523564</v>
      </c>
      <c r="K3234" s="3">
        <f>+Tabella2026[[#This Row],[POP_2024]]/SUM(Tabella2026[POP_2024])</f>
        <v>5.5917989482260491E-5</v>
      </c>
      <c r="L3234" s="3">
        <f>+Tabella2026[[#This Row],[INCIDENZA POPOLAZIONE]]*(PLAFOND/2)</f>
        <v>16462.214165085377</v>
      </c>
      <c r="M3234" s="3">
        <f>+IFERROR(Tabella2026[[#This Row],[reddito_2024]]/Tabella2026[[#This Row],[POP_2024]],"")</f>
        <v>19879.722087378639</v>
      </c>
      <c r="N3234" s="3">
        <f>+IF(Tabella2026[[#This Row],[REDDITO COMPLESSIVO PROCAPITE]]&lt;media_aggr_reddito_pc,(media_aggr_reddito_pc-Tabella2026[[#This Row],[REDDITO COMPLESSIVO PROCAPITE]]),0)</f>
        <v>0</v>
      </c>
      <c r="O3234" s="3">
        <f>+Tabella2026[[#This Row],[DIFFERENZA REDDITO INFERIORE ALLA MEDIA DALLA MEDIA]]*Tabella2026[[#This Row],[POP_2024]]</f>
        <v>0</v>
      </c>
      <c r="P3234" s="3">
        <f>+Tabella2026[[#This Row],[POPOLAZIONE PER DIFFERENZA ]]/SUM(Tabella2026[[POPOLAZIONE PER DIFFERENZA ]])</f>
        <v>0</v>
      </c>
      <c r="Q3234" s="3">
        <f>+Tabella2026[[#This Row],[INCIDENZA POPOLAZIONE PER DIFFERENZA]]*(PLAFOND-SUM(Tabella2026[CONTRIBUTO SULLA BASE DELLA POPOLAZIONE]))</f>
        <v>0</v>
      </c>
      <c r="R3234" s="3">
        <f>+Tabella2026[[#This Row],[CONTRIBUTO SULLA BASE DELLA POPOLAZIONE]]+Tabella2026[[#This Row],[CONTRIBUTO SULLA BASE DEL REDDITO]]</f>
        <v>16462.214165085377</v>
      </c>
      <c r="S3234" s="3">
        <f>+Tabella2026[[#This Row],[CONTRIBUTO TOTALE]]/(PLAFOND/N_TESSERE)</f>
        <v>32.924428330170755</v>
      </c>
      <c r="T3234" s="3">
        <f>+MAX(CEILING(Tabella2026[[#This Row],[preDEF1]],1),1)</f>
        <v>33</v>
      </c>
      <c r="U3234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34" s="21">
        <f>+Tabella2026[[#This Row],[DEF - n. card]]*(PLAFOND/N_TESSERE)</f>
        <v>16000</v>
      </c>
      <c r="W3234" s="18"/>
    </row>
    <row r="3235" spans="2:23" x14ac:dyDescent="0.25">
      <c r="B3235" s="1" t="s">
        <v>6485</v>
      </c>
      <c r="C3235" s="2">
        <v>59018</v>
      </c>
      <c r="D3235" s="1" t="s">
        <v>6486</v>
      </c>
      <c r="E3235" s="1" t="s">
        <v>8</v>
      </c>
      <c r="F3235" s="1" t="s">
        <v>84</v>
      </c>
      <c r="G3235" s="1" t="s">
        <v>4778</v>
      </c>
      <c r="H3235" s="1" t="s">
        <v>15834</v>
      </c>
      <c r="I3235" s="5">
        <v>3294</v>
      </c>
      <c r="J3235" s="5">
        <v>44903189</v>
      </c>
      <c r="K3235" s="3">
        <f>+Tabella2026[[#This Row],[POP_2024]]/SUM(Tabella2026[POP_2024])</f>
        <v>5.5884058663399898E-5</v>
      </c>
      <c r="L3235" s="3">
        <f>+Tabella2026[[#This Row],[INCIDENZA POPOLAZIONE]]*(PLAFOND/2)</f>
        <v>16452.224957460934</v>
      </c>
      <c r="M3235" s="3">
        <f>+IFERROR(Tabella2026[[#This Row],[reddito_2024]]/Tabella2026[[#This Row],[POP_2024]],"")</f>
        <v>13631.812082574377</v>
      </c>
      <c r="N3235" s="3">
        <f>+IF(Tabella2026[[#This Row],[REDDITO COMPLESSIVO PROCAPITE]]&lt;media_aggr_reddito_pc,(media_aggr_reddito_pc-Tabella2026[[#This Row],[REDDITO COMPLESSIVO PROCAPITE]]),0)</f>
        <v>4193.2539800343638</v>
      </c>
      <c r="O3235" s="3">
        <f>+Tabella2026[[#This Row],[DIFFERENZA REDDITO INFERIORE ALLA MEDIA DALLA MEDIA]]*Tabella2026[[#This Row],[POP_2024]]</f>
        <v>13812578.610233195</v>
      </c>
      <c r="P3235" s="3">
        <f>+Tabella2026[[#This Row],[POPOLAZIONE PER DIFFERENZA ]]/SUM(Tabella2026[[POPOLAZIONE PER DIFFERENZA ]])</f>
        <v>1.2254272571557057E-4</v>
      </c>
      <c r="Q3235" s="3">
        <f>+Tabella2026[[#This Row],[INCIDENZA POPOLAZIONE PER DIFFERENZA]]*(PLAFOND-SUM(Tabella2026[CONTRIBUTO SULLA BASE DELLA POPOLAZIONE]))</f>
        <v>36076.486543619838</v>
      </c>
      <c r="R3235" s="3">
        <f>+Tabella2026[[#This Row],[CONTRIBUTO SULLA BASE DELLA POPOLAZIONE]]+Tabella2026[[#This Row],[CONTRIBUTO SULLA BASE DEL REDDITO]]</f>
        <v>52528.711501080776</v>
      </c>
      <c r="S3235" s="3">
        <f>+Tabella2026[[#This Row],[CONTRIBUTO TOTALE]]/(PLAFOND/N_TESSERE)</f>
        <v>105.05742300216156</v>
      </c>
      <c r="T3235" s="3">
        <f>+MAX(CEILING(Tabella2026[[#This Row],[preDEF1]],1),1)</f>
        <v>106</v>
      </c>
      <c r="U3235" s="9">
        <f xml:space="preserve"> IF(ROW(Tabella2026[[#This Row],[preDEF2]]) - ROW(Tabella2026[[#Headers],[preDEF2]])&lt;=ABS(SUM(Tabella2026[preDEF2])-N_TESSERE),Tabella2026[[#This Row],[preDEF2]]-1,Tabella2026[[#This Row],[preDEF2]])</f>
        <v>105</v>
      </c>
      <c r="V3235" s="21">
        <f>+Tabella2026[[#This Row],[DEF - n. card]]*(PLAFOND/N_TESSERE)</f>
        <v>52500</v>
      </c>
      <c r="W3235" s="18"/>
    </row>
    <row r="3236" spans="2:23" x14ac:dyDescent="0.25">
      <c r="B3236" s="1" t="s">
        <v>6501</v>
      </c>
      <c r="C3236" s="2">
        <v>4075</v>
      </c>
      <c r="D3236" s="1" t="s">
        <v>6502</v>
      </c>
      <c r="E3236" s="1" t="s">
        <v>18</v>
      </c>
      <c r="F3236" s="1" t="s">
        <v>263</v>
      </c>
      <c r="G3236" s="1" t="s">
        <v>4778</v>
      </c>
      <c r="H3236" s="1" t="s">
        <v>15835</v>
      </c>
      <c r="I3236" s="5">
        <v>3292</v>
      </c>
      <c r="J3236" s="5">
        <v>57471238</v>
      </c>
      <c r="K3236" s="3">
        <f>+Tabella2026[[#This Row],[POP_2024]]/SUM(Tabella2026[POP_2024])</f>
        <v>5.5850127844539306E-5</v>
      </c>
      <c r="L3236" s="3">
        <f>+Tabella2026[[#This Row],[INCIDENZA POPOLAZIONE]]*(PLAFOND/2)</f>
        <v>16442.235749836487</v>
      </c>
      <c r="M3236" s="3">
        <f>+IFERROR(Tabella2026[[#This Row],[reddito_2024]]/Tabella2026[[#This Row],[POP_2024]],"")</f>
        <v>17457.848724179828</v>
      </c>
      <c r="N3236" s="3">
        <f>+IF(Tabella2026[[#This Row],[REDDITO COMPLESSIVO PROCAPITE]]&lt;media_aggr_reddito_pc,(media_aggr_reddito_pc-Tabella2026[[#This Row],[REDDITO COMPLESSIVO PROCAPITE]]),0)</f>
        <v>367.21733842891263</v>
      </c>
      <c r="O3236" s="3">
        <f>+Tabella2026[[#This Row],[DIFFERENZA REDDITO INFERIORE ALLA MEDIA DALLA MEDIA]]*Tabella2026[[#This Row],[POP_2024]]</f>
        <v>1208879.4781079805</v>
      </c>
      <c r="P3236" s="3">
        <f>+Tabella2026[[#This Row],[POPOLAZIONE PER DIFFERENZA ]]/SUM(Tabella2026[[POPOLAZIONE PER DIFFERENZA ]])</f>
        <v>1.0724962404863183E-5</v>
      </c>
      <c r="Q3236" s="3">
        <f>+Tabella2026[[#This Row],[INCIDENZA POPOLAZIONE PER DIFFERENZA]]*(PLAFOND-SUM(Tabella2026[CONTRIBUTO SULLA BASE DELLA POPOLAZIONE]))</f>
        <v>3157.4208882699299</v>
      </c>
      <c r="R3236" s="3">
        <f>+Tabella2026[[#This Row],[CONTRIBUTO SULLA BASE DELLA POPOLAZIONE]]+Tabella2026[[#This Row],[CONTRIBUTO SULLA BASE DEL REDDITO]]</f>
        <v>19599.656638106419</v>
      </c>
      <c r="S3236" s="3">
        <f>+Tabella2026[[#This Row],[CONTRIBUTO TOTALE]]/(PLAFOND/N_TESSERE)</f>
        <v>39.199313276212834</v>
      </c>
      <c r="T3236" s="3">
        <f>+MAX(CEILING(Tabella2026[[#This Row],[preDEF1]],1),1)</f>
        <v>40</v>
      </c>
      <c r="U3236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3236" s="21">
        <f>+Tabella2026[[#This Row],[DEF - n. card]]*(PLAFOND/N_TESSERE)</f>
        <v>19500</v>
      </c>
      <c r="W3236" s="18"/>
    </row>
    <row r="3237" spans="2:23" x14ac:dyDescent="0.25">
      <c r="B3237" s="1" t="s">
        <v>6405</v>
      </c>
      <c r="C3237" s="2">
        <v>54014</v>
      </c>
      <c r="D3237" s="1" t="s">
        <v>6406</v>
      </c>
      <c r="E3237" s="1" t="s">
        <v>67</v>
      </c>
      <c r="F3237" s="1" t="s">
        <v>66</v>
      </c>
      <c r="G3237" s="1" t="s">
        <v>4778</v>
      </c>
      <c r="H3237" s="1" t="s">
        <v>15834</v>
      </c>
      <c r="I3237" s="5">
        <v>3288</v>
      </c>
      <c r="J3237" s="5">
        <v>54488191</v>
      </c>
      <c r="K3237" s="3">
        <f>+Tabella2026[[#This Row],[POP_2024]]/SUM(Tabella2026[POP_2024])</f>
        <v>5.5782266206818114E-5</v>
      </c>
      <c r="L3237" s="3">
        <f>+Tabella2026[[#This Row],[INCIDENZA POPOLAZIONE]]*(PLAFOND/2)</f>
        <v>16422.257334587597</v>
      </c>
      <c r="M3237" s="3">
        <f>+IFERROR(Tabella2026[[#This Row],[reddito_2024]]/Tabella2026[[#This Row],[POP_2024]],"")</f>
        <v>16571.834245742091</v>
      </c>
      <c r="N3237" s="3">
        <f>+IF(Tabella2026[[#This Row],[REDDITO COMPLESSIVO PROCAPITE]]&lt;media_aggr_reddito_pc,(media_aggr_reddito_pc-Tabella2026[[#This Row],[REDDITO COMPLESSIVO PROCAPITE]]),0)</f>
        <v>1253.2318168666498</v>
      </c>
      <c r="O3237" s="3">
        <f>+Tabella2026[[#This Row],[DIFFERENZA REDDITO INFERIORE ALLA MEDIA DALLA MEDIA]]*Tabella2026[[#This Row],[POP_2024]]</f>
        <v>4120626.2138575446</v>
      </c>
      <c r="P3237" s="3">
        <f>+Tabella2026[[#This Row],[POPOLAZIONE PER DIFFERENZA ]]/SUM(Tabella2026[[POPOLAZIONE PER DIFFERENZA ]])</f>
        <v>3.6557458397162394E-5</v>
      </c>
      <c r="Q3237" s="3">
        <f>+Tabella2026[[#This Row],[INCIDENZA POPOLAZIONE PER DIFFERENZA]]*(PLAFOND-SUM(Tabella2026[CONTRIBUTO SULLA BASE DELLA POPOLAZIONE]))</f>
        <v>10762.488334030855</v>
      </c>
      <c r="R3237" s="3">
        <f>+Tabella2026[[#This Row],[CONTRIBUTO SULLA BASE DELLA POPOLAZIONE]]+Tabella2026[[#This Row],[CONTRIBUTO SULLA BASE DEL REDDITO]]</f>
        <v>27184.745668618452</v>
      </c>
      <c r="S3237" s="3">
        <f>+Tabella2026[[#This Row],[CONTRIBUTO TOTALE]]/(PLAFOND/N_TESSERE)</f>
        <v>54.369491337236902</v>
      </c>
      <c r="T3237" s="3">
        <f>+MAX(CEILING(Tabella2026[[#This Row],[preDEF1]],1),1)</f>
        <v>55</v>
      </c>
      <c r="U3237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3237" s="21">
        <f>+Tabella2026[[#This Row],[DEF - n. card]]*(PLAFOND/N_TESSERE)</f>
        <v>27000</v>
      </c>
      <c r="W3237" s="18"/>
    </row>
    <row r="3238" spans="2:23" x14ac:dyDescent="0.25">
      <c r="B3238" s="1" t="s">
        <v>6311</v>
      </c>
      <c r="C3238" s="2">
        <v>78136</v>
      </c>
      <c r="D3238" s="1" t="s">
        <v>6312</v>
      </c>
      <c r="E3238" s="1" t="s">
        <v>61</v>
      </c>
      <c r="F3238" s="1" t="s">
        <v>178</v>
      </c>
      <c r="G3238" s="1" t="s">
        <v>4778</v>
      </c>
      <c r="H3238" s="1" t="s">
        <v>15836</v>
      </c>
      <c r="I3238" s="5">
        <v>3288</v>
      </c>
      <c r="J3238" s="5">
        <v>35506820</v>
      </c>
      <c r="K3238" s="3">
        <f>+Tabella2026[[#This Row],[POP_2024]]/SUM(Tabella2026[POP_2024])</f>
        <v>5.5782266206818114E-5</v>
      </c>
      <c r="L3238" s="3">
        <f>+Tabella2026[[#This Row],[INCIDENZA POPOLAZIONE]]*(PLAFOND/2)</f>
        <v>16422.257334587597</v>
      </c>
      <c r="M3238" s="3">
        <f>+IFERROR(Tabella2026[[#This Row],[reddito_2024]]/Tabella2026[[#This Row],[POP_2024]],"")</f>
        <v>10798.911192214113</v>
      </c>
      <c r="N3238" s="3">
        <f>+IF(Tabella2026[[#This Row],[REDDITO COMPLESSIVO PROCAPITE]]&lt;media_aggr_reddito_pc,(media_aggr_reddito_pc-Tabella2026[[#This Row],[REDDITO COMPLESSIVO PROCAPITE]]),0)</f>
        <v>7026.1548703946282</v>
      </c>
      <c r="O3238" s="3">
        <f>+Tabella2026[[#This Row],[DIFFERENZA REDDITO INFERIORE ALLA MEDIA DALLA MEDIA]]*Tabella2026[[#This Row],[POP_2024]]</f>
        <v>23101997.213857539</v>
      </c>
      <c r="P3238" s="3">
        <f>+Tabella2026[[#This Row],[POPOLAZIONE PER DIFFERENZA ]]/SUM(Tabella2026[[POPOLAZIONE PER DIFFERENZA ]])</f>
        <v>2.0495678525675557E-4</v>
      </c>
      <c r="Q3238" s="3">
        <f>+Tabella2026[[#This Row],[INCIDENZA POPOLAZIONE PER DIFFERENZA]]*(PLAFOND-SUM(Tabella2026[CONTRIBUTO SULLA BASE DELLA POPOLAZIONE]))</f>
        <v>60339.123862000139</v>
      </c>
      <c r="R3238" s="3">
        <f>+Tabella2026[[#This Row],[CONTRIBUTO SULLA BASE DELLA POPOLAZIONE]]+Tabella2026[[#This Row],[CONTRIBUTO SULLA BASE DEL REDDITO]]</f>
        <v>76761.381196587739</v>
      </c>
      <c r="S3238" s="3">
        <f>+Tabella2026[[#This Row],[CONTRIBUTO TOTALE]]/(PLAFOND/N_TESSERE)</f>
        <v>153.52276239317547</v>
      </c>
      <c r="T3238" s="3">
        <f>+MAX(CEILING(Tabella2026[[#This Row],[preDEF1]],1),1)</f>
        <v>154</v>
      </c>
      <c r="U3238" s="9">
        <f xml:space="preserve"> IF(ROW(Tabella2026[[#This Row],[preDEF2]]) - ROW(Tabella2026[[#Headers],[preDEF2]])&lt;=ABS(SUM(Tabella2026[preDEF2])-N_TESSERE),Tabella2026[[#This Row],[preDEF2]]-1,Tabella2026[[#This Row],[preDEF2]])</f>
        <v>153</v>
      </c>
      <c r="V3238" s="21">
        <f>+Tabella2026[[#This Row],[DEF - n. card]]*(PLAFOND/N_TESSERE)</f>
        <v>76500</v>
      </c>
      <c r="W3238" s="18"/>
    </row>
    <row r="3239" spans="2:23" x14ac:dyDescent="0.25">
      <c r="B3239" s="1" t="s">
        <v>6493</v>
      </c>
      <c r="C3239" s="2">
        <v>43029</v>
      </c>
      <c r="D3239" s="1" t="s">
        <v>6494</v>
      </c>
      <c r="E3239" s="1" t="s">
        <v>117</v>
      </c>
      <c r="F3239" s="1" t="s">
        <v>411</v>
      </c>
      <c r="G3239" s="1" t="s">
        <v>4778</v>
      </c>
      <c r="H3239" s="1" t="s">
        <v>15834</v>
      </c>
      <c r="I3239" s="5">
        <v>3284</v>
      </c>
      <c r="J3239" s="5">
        <v>59125428</v>
      </c>
      <c r="K3239" s="3">
        <f>+Tabella2026[[#This Row],[POP_2024]]/SUM(Tabella2026[POP_2024])</f>
        <v>5.5714404569096921E-5</v>
      </c>
      <c r="L3239" s="3">
        <f>+Tabella2026[[#This Row],[INCIDENZA POPOLAZIONE]]*(PLAFOND/2)</f>
        <v>16402.278919338707</v>
      </c>
      <c r="M3239" s="3">
        <f>+IFERROR(Tabella2026[[#This Row],[reddito_2024]]/Tabella2026[[#This Row],[POP_2024]],"")</f>
        <v>18004.088915956152</v>
      </c>
      <c r="N3239" s="3">
        <f>+IF(Tabella2026[[#This Row],[REDDITO COMPLESSIVO PROCAPITE]]&lt;media_aggr_reddito_pc,(media_aggr_reddito_pc-Tabella2026[[#This Row],[REDDITO COMPLESSIVO PROCAPITE]]),0)</f>
        <v>0</v>
      </c>
      <c r="O3239" s="3">
        <f>+Tabella2026[[#This Row],[DIFFERENZA REDDITO INFERIORE ALLA MEDIA DALLA MEDIA]]*Tabella2026[[#This Row],[POP_2024]]</f>
        <v>0</v>
      </c>
      <c r="P3239" s="3">
        <f>+Tabella2026[[#This Row],[POPOLAZIONE PER DIFFERENZA ]]/SUM(Tabella2026[[POPOLAZIONE PER DIFFERENZA ]])</f>
        <v>0</v>
      </c>
      <c r="Q3239" s="3">
        <f>+Tabella2026[[#This Row],[INCIDENZA POPOLAZIONE PER DIFFERENZA]]*(PLAFOND-SUM(Tabella2026[CONTRIBUTO SULLA BASE DELLA POPOLAZIONE]))</f>
        <v>0</v>
      </c>
      <c r="R3239" s="3">
        <f>+Tabella2026[[#This Row],[CONTRIBUTO SULLA BASE DELLA POPOLAZIONE]]+Tabella2026[[#This Row],[CONTRIBUTO SULLA BASE DEL REDDITO]]</f>
        <v>16402.278919338707</v>
      </c>
      <c r="S3239" s="3">
        <f>+Tabella2026[[#This Row],[CONTRIBUTO TOTALE]]/(PLAFOND/N_TESSERE)</f>
        <v>32.804557838677411</v>
      </c>
      <c r="T3239" s="3">
        <f>+MAX(CEILING(Tabella2026[[#This Row],[preDEF1]],1),1)</f>
        <v>33</v>
      </c>
      <c r="U3239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39" s="21">
        <f>+Tabella2026[[#This Row],[DEF - n. card]]*(PLAFOND/N_TESSERE)</f>
        <v>16000</v>
      </c>
      <c r="W3239" s="18"/>
    </row>
    <row r="3240" spans="2:23" x14ac:dyDescent="0.25">
      <c r="B3240" s="1" t="s">
        <v>6575</v>
      </c>
      <c r="C3240" s="2">
        <v>57064</v>
      </c>
      <c r="D3240" s="1" t="s">
        <v>6576</v>
      </c>
      <c r="E3240" s="1" t="s">
        <v>8</v>
      </c>
      <c r="F3240" s="1" t="s">
        <v>377</v>
      </c>
      <c r="G3240" s="1" t="s">
        <v>4778</v>
      </c>
      <c r="H3240" s="1" t="s">
        <v>15834</v>
      </c>
      <c r="I3240" s="5">
        <v>3278</v>
      </c>
      <c r="J3240" s="5">
        <v>42973804</v>
      </c>
      <c r="K3240" s="3">
        <f>+Tabella2026[[#This Row],[POP_2024]]/SUM(Tabella2026[POP_2024])</f>
        <v>5.5612612112515137E-5</v>
      </c>
      <c r="L3240" s="3">
        <f>+Tabella2026[[#This Row],[INCIDENZA POPOLAZIONE]]*(PLAFOND/2)</f>
        <v>16372.311296465372</v>
      </c>
      <c r="M3240" s="3">
        <f>+IFERROR(Tabella2026[[#This Row],[reddito_2024]]/Tabella2026[[#This Row],[POP_2024]],"")</f>
        <v>13109.76327028676</v>
      </c>
      <c r="N3240" s="3">
        <f>+IF(Tabella2026[[#This Row],[REDDITO COMPLESSIVO PROCAPITE]]&lt;media_aggr_reddito_pc,(media_aggr_reddito_pc-Tabella2026[[#This Row],[REDDITO COMPLESSIVO PROCAPITE]]),0)</f>
        <v>4715.3027923219815</v>
      </c>
      <c r="O3240" s="3">
        <f>+Tabella2026[[#This Row],[DIFFERENZA REDDITO INFERIORE ALLA MEDIA DALLA MEDIA]]*Tabella2026[[#This Row],[POP_2024]]</f>
        <v>15456762.553231455</v>
      </c>
      <c r="P3240" s="3">
        <f>+Tabella2026[[#This Row],[POPOLAZIONE PER DIFFERENZA ]]/SUM(Tabella2026[[POPOLAZIONE PER DIFFERENZA ]])</f>
        <v>1.3712963143667256E-4</v>
      </c>
      <c r="Q3240" s="3">
        <f>+Tabella2026[[#This Row],[INCIDENZA POPOLAZIONE PER DIFFERENZA]]*(PLAFOND-SUM(Tabella2026[CONTRIBUTO SULLA BASE DELLA POPOLAZIONE]))</f>
        <v>40370.860647732989</v>
      </c>
      <c r="R3240" s="3">
        <f>+Tabella2026[[#This Row],[CONTRIBUTO SULLA BASE DELLA POPOLAZIONE]]+Tabella2026[[#This Row],[CONTRIBUTO SULLA BASE DEL REDDITO]]</f>
        <v>56743.171944198359</v>
      </c>
      <c r="S3240" s="3">
        <f>+Tabella2026[[#This Row],[CONTRIBUTO TOTALE]]/(PLAFOND/N_TESSERE)</f>
        <v>113.48634388839672</v>
      </c>
      <c r="T3240" s="3">
        <f>+MAX(CEILING(Tabella2026[[#This Row],[preDEF1]],1),1)</f>
        <v>114</v>
      </c>
      <c r="U3240" s="9">
        <f xml:space="preserve"> IF(ROW(Tabella2026[[#This Row],[preDEF2]]) - ROW(Tabella2026[[#Headers],[preDEF2]])&lt;=ABS(SUM(Tabella2026[preDEF2])-N_TESSERE),Tabella2026[[#This Row],[preDEF2]]-1,Tabella2026[[#This Row],[preDEF2]])</f>
        <v>113</v>
      </c>
      <c r="V3240" s="21">
        <f>+Tabella2026[[#This Row],[DEF - n. card]]*(PLAFOND/N_TESSERE)</f>
        <v>56500</v>
      </c>
      <c r="W3240" s="18"/>
    </row>
    <row r="3241" spans="2:23" x14ac:dyDescent="0.25">
      <c r="B3241" s="1" t="s">
        <v>6587</v>
      </c>
      <c r="C3241" s="2">
        <v>21034</v>
      </c>
      <c r="D3241" s="1" t="s">
        <v>6588</v>
      </c>
      <c r="E3241" s="1" t="s">
        <v>99</v>
      </c>
      <c r="F3241" s="1" t="s">
        <v>110</v>
      </c>
      <c r="G3241" s="1" t="s">
        <v>4778</v>
      </c>
      <c r="H3241" s="1" t="s">
        <v>15835</v>
      </c>
      <c r="I3241" s="5">
        <v>3277</v>
      </c>
      <c r="J3241" s="5">
        <v>79789153</v>
      </c>
      <c r="K3241" s="3">
        <f>+Tabella2026[[#This Row],[POP_2024]]/SUM(Tabella2026[POP_2024])</f>
        <v>5.559564670308484E-5</v>
      </c>
      <c r="L3241" s="3">
        <f>+Tabella2026[[#This Row],[INCIDENZA POPOLAZIONE]]*(PLAFOND/2)</f>
        <v>16367.31669265315</v>
      </c>
      <c r="M3241" s="3">
        <f>+IFERROR(Tabella2026[[#This Row],[reddito_2024]]/Tabella2026[[#This Row],[POP_2024]],"")</f>
        <v>24348.231003967045</v>
      </c>
      <c r="N3241" s="3">
        <f>+IF(Tabella2026[[#This Row],[REDDITO COMPLESSIVO PROCAPITE]]&lt;media_aggr_reddito_pc,(media_aggr_reddito_pc-Tabella2026[[#This Row],[REDDITO COMPLESSIVO PROCAPITE]]),0)</f>
        <v>0</v>
      </c>
      <c r="O3241" s="3">
        <f>+Tabella2026[[#This Row],[DIFFERENZA REDDITO INFERIORE ALLA MEDIA DALLA MEDIA]]*Tabella2026[[#This Row],[POP_2024]]</f>
        <v>0</v>
      </c>
      <c r="P3241" s="3">
        <f>+Tabella2026[[#This Row],[POPOLAZIONE PER DIFFERENZA ]]/SUM(Tabella2026[[POPOLAZIONE PER DIFFERENZA ]])</f>
        <v>0</v>
      </c>
      <c r="Q3241" s="3">
        <f>+Tabella2026[[#This Row],[INCIDENZA POPOLAZIONE PER DIFFERENZA]]*(PLAFOND-SUM(Tabella2026[CONTRIBUTO SULLA BASE DELLA POPOLAZIONE]))</f>
        <v>0</v>
      </c>
      <c r="R3241" s="3">
        <f>+Tabella2026[[#This Row],[CONTRIBUTO SULLA BASE DELLA POPOLAZIONE]]+Tabella2026[[#This Row],[CONTRIBUTO SULLA BASE DEL REDDITO]]</f>
        <v>16367.31669265315</v>
      </c>
      <c r="S3241" s="3">
        <f>+Tabella2026[[#This Row],[CONTRIBUTO TOTALE]]/(PLAFOND/N_TESSERE)</f>
        <v>32.734633385306303</v>
      </c>
      <c r="T3241" s="3">
        <f>+MAX(CEILING(Tabella2026[[#This Row],[preDEF1]],1),1)</f>
        <v>33</v>
      </c>
      <c r="U3241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41" s="21">
        <f>+Tabella2026[[#This Row],[DEF - n. card]]*(PLAFOND/N_TESSERE)</f>
        <v>16000</v>
      </c>
      <c r="W3241" s="18"/>
    </row>
    <row r="3242" spans="2:23" x14ac:dyDescent="0.25">
      <c r="B3242" s="1" t="s">
        <v>6685</v>
      </c>
      <c r="C3242" s="2">
        <v>47007</v>
      </c>
      <c r="D3242" s="1" t="s">
        <v>6686</v>
      </c>
      <c r="E3242" s="1" t="s">
        <v>30</v>
      </c>
      <c r="F3242" s="1" t="s">
        <v>140</v>
      </c>
      <c r="G3242" s="1" t="s">
        <v>4778</v>
      </c>
      <c r="H3242" s="1" t="s">
        <v>15834</v>
      </c>
      <c r="I3242" s="5">
        <v>3277</v>
      </c>
      <c r="J3242" s="5">
        <v>54535041</v>
      </c>
      <c r="K3242" s="3">
        <f>+Tabella2026[[#This Row],[POP_2024]]/SUM(Tabella2026[POP_2024])</f>
        <v>5.559564670308484E-5</v>
      </c>
      <c r="L3242" s="3">
        <f>+Tabella2026[[#This Row],[INCIDENZA POPOLAZIONE]]*(PLAFOND/2)</f>
        <v>16367.31669265315</v>
      </c>
      <c r="M3242" s="3">
        <f>+IFERROR(Tabella2026[[#This Row],[reddito_2024]]/Tabella2026[[#This Row],[POP_2024]],"")</f>
        <v>16641.758010375343</v>
      </c>
      <c r="N3242" s="3">
        <f>+IF(Tabella2026[[#This Row],[REDDITO COMPLESSIVO PROCAPITE]]&lt;media_aggr_reddito_pc,(media_aggr_reddito_pc-Tabella2026[[#This Row],[REDDITO COMPLESSIVO PROCAPITE]]),0)</f>
        <v>1183.3080522333985</v>
      </c>
      <c r="O3242" s="3">
        <f>+Tabella2026[[#This Row],[DIFFERENZA REDDITO INFERIORE ALLA MEDIA DALLA MEDIA]]*Tabella2026[[#This Row],[POP_2024]]</f>
        <v>3877700.4871688467</v>
      </c>
      <c r="P3242" s="3">
        <f>+Tabella2026[[#This Row],[POPOLAZIONE PER DIFFERENZA ]]/SUM(Tabella2026[[POPOLAZIONE PER DIFFERENZA ]])</f>
        <v>3.4402264820720827E-5</v>
      </c>
      <c r="Q3242" s="3">
        <f>+Tabella2026[[#This Row],[INCIDENZA POPOLAZIONE PER DIFFERENZA]]*(PLAFOND-SUM(Tabella2026[CONTRIBUTO SULLA BASE DELLA POPOLAZIONE]))</f>
        <v>10128.000961521637</v>
      </c>
      <c r="R3242" s="3">
        <f>+Tabella2026[[#This Row],[CONTRIBUTO SULLA BASE DELLA POPOLAZIONE]]+Tabella2026[[#This Row],[CONTRIBUTO SULLA BASE DEL REDDITO]]</f>
        <v>26495.317654174789</v>
      </c>
      <c r="S3242" s="3">
        <f>+Tabella2026[[#This Row],[CONTRIBUTO TOTALE]]/(PLAFOND/N_TESSERE)</f>
        <v>52.990635308349574</v>
      </c>
      <c r="T3242" s="3">
        <f>+MAX(CEILING(Tabella2026[[#This Row],[preDEF1]],1),1)</f>
        <v>53</v>
      </c>
      <c r="U3242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3242" s="21">
        <f>+Tabella2026[[#This Row],[DEF - n. card]]*(PLAFOND/N_TESSERE)</f>
        <v>26000</v>
      </c>
      <c r="W3242" s="18"/>
    </row>
    <row r="3243" spans="2:23" x14ac:dyDescent="0.25">
      <c r="B3243" s="1" t="s">
        <v>6507</v>
      </c>
      <c r="C3243" s="2">
        <v>1175</v>
      </c>
      <c r="D3243" s="1" t="s">
        <v>6508</v>
      </c>
      <c r="E3243" s="1" t="s">
        <v>18</v>
      </c>
      <c r="F3243" s="1" t="s">
        <v>17</v>
      </c>
      <c r="G3243" s="1" t="s">
        <v>4778</v>
      </c>
      <c r="H3243" s="1" t="s">
        <v>15835</v>
      </c>
      <c r="I3243" s="5">
        <v>3277</v>
      </c>
      <c r="J3243" s="5">
        <v>74024917</v>
      </c>
      <c r="K3243" s="3">
        <f>+Tabella2026[[#This Row],[POP_2024]]/SUM(Tabella2026[POP_2024])</f>
        <v>5.559564670308484E-5</v>
      </c>
      <c r="L3243" s="3">
        <f>+Tabella2026[[#This Row],[INCIDENZA POPOLAZIONE]]*(PLAFOND/2)</f>
        <v>16367.31669265315</v>
      </c>
      <c r="M3243" s="3">
        <f>+IFERROR(Tabella2026[[#This Row],[reddito_2024]]/Tabella2026[[#This Row],[POP_2024]],"")</f>
        <v>22589.233140067136</v>
      </c>
      <c r="N3243" s="3">
        <f>+IF(Tabella2026[[#This Row],[REDDITO COMPLESSIVO PROCAPITE]]&lt;media_aggr_reddito_pc,(media_aggr_reddito_pc-Tabella2026[[#This Row],[REDDITO COMPLESSIVO PROCAPITE]]),0)</f>
        <v>0</v>
      </c>
      <c r="O3243" s="3">
        <f>+Tabella2026[[#This Row],[DIFFERENZA REDDITO INFERIORE ALLA MEDIA DALLA MEDIA]]*Tabella2026[[#This Row],[POP_2024]]</f>
        <v>0</v>
      </c>
      <c r="P3243" s="3">
        <f>+Tabella2026[[#This Row],[POPOLAZIONE PER DIFFERENZA ]]/SUM(Tabella2026[[POPOLAZIONE PER DIFFERENZA ]])</f>
        <v>0</v>
      </c>
      <c r="Q3243" s="3">
        <f>+Tabella2026[[#This Row],[INCIDENZA POPOLAZIONE PER DIFFERENZA]]*(PLAFOND-SUM(Tabella2026[CONTRIBUTO SULLA BASE DELLA POPOLAZIONE]))</f>
        <v>0</v>
      </c>
      <c r="R3243" s="3">
        <f>+Tabella2026[[#This Row],[CONTRIBUTO SULLA BASE DELLA POPOLAZIONE]]+Tabella2026[[#This Row],[CONTRIBUTO SULLA BASE DEL REDDITO]]</f>
        <v>16367.31669265315</v>
      </c>
      <c r="S3243" s="3">
        <f>+Tabella2026[[#This Row],[CONTRIBUTO TOTALE]]/(PLAFOND/N_TESSERE)</f>
        <v>32.734633385306303</v>
      </c>
      <c r="T3243" s="3">
        <f>+MAX(CEILING(Tabella2026[[#This Row],[preDEF1]],1),1)</f>
        <v>33</v>
      </c>
      <c r="U3243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43" s="21">
        <f>+Tabella2026[[#This Row],[DEF - n. card]]*(PLAFOND/N_TESSERE)</f>
        <v>16000</v>
      </c>
      <c r="W3243" s="18"/>
    </row>
    <row r="3244" spans="2:23" x14ac:dyDescent="0.25">
      <c r="B3244" s="1" t="s">
        <v>6459</v>
      </c>
      <c r="C3244" s="2">
        <v>1195</v>
      </c>
      <c r="D3244" s="1" t="s">
        <v>6460</v>
      </c>
      <c r="E3244" s="1" t="s">
        <v>18</v>
      </c>
      <c r="F3244" s="1" t="s">
        <v>17</v>
      </c>
      <c r="G3244" s="1" t="s">
        <v>4778</v>
      </c>
      <c r="H3244" s="1" t="s">
        <v>15835</v>
      </c>
      <c r="I3244" s="5">
        <v>3276</v>
      </c>
      <c r="J3244" s="5">
        <v>63161369</v>
      </c>
      <c r="K3244" s="3">
        <f>+Tabella2026[[#This Row],[POP_2024]]/SUM(Tabella2026[POP_2024])</f>
        <v>5.5578681293654544E-5</v>
      </c>
      <c r="L3244" s="3">
        <f>+Tabella2026[[#This Row],[INCIDENZA POPOLAZIONE]]*(PLAFOND/2)</f>
        <v>16362.322088840927</v>
      </c>
      <c r="M3244" s="3">
        <f>+IFERROR(Tabella2026[[#This Row],[reddito_2024]]/Tabella2026[[#This Row],[POP_2024]],"")</f>
        <v>19280.027167277167</v>
      </c>
      <c r="N3244" s="3">
        <f>+IF(Tabella2026[[#This Row],[REDDITO COMPLESSIVO PROCAPITE]]&lt;media_aggr_reddito_pc,(media_aggr_reddito_pc-Tabella2026[[#This Row],[REDDITO COMPLESSIVO PROCAPITE]]),0)</f>
        <v>0</v>
      </c>
      <c r="O3244" s="3">
        <f>+Tabella2026[[#This Row],[DIFFERENZA REDDITO INFERIORE ALLA MEDIA DALLA MEDIA]]*Tabella2026[[#This Row],[POP_2024]]</f>
        <v>0</v>
      </c>
      <c r="P3244" s="3">
        <f>+Tabella2026[[#This Row],[POPOLAZIONE PER DIFFERENZA ]]/SUM(Tabella2026[[POPOLAZIONE PER DIFFERENZA ]])</f>
        <v>0</v>
      </c>
      <c r="Q3244" s="3">
        <f>+Tabella2026[[#This Row],[INCIDENZA POPOLAZIONE PER DIFFERENZA]]*(PLAFOND-SUM(Tabella2026[CONTRIBUTO SULLA BASE DELLA POPOLAZIONE]))</f>
        <v>0</v>
      </c>
      <c r="R3244" s="3">
        <f>+Tabella2026[[#This Row],[CONTRIBUTO SULLA BASE DELLA POPOLAZIONE]]+Tabella2026[[#This Row],[CONTRIBUTO SULLA BASE DEL REDDITO]]</f>
        <v>16362.322088840927</v>
      </c>
      <c r="S3244" s="3">
        <f>+Tabella2026[[#This Row],[CONTRIBUTO TOTALE]]/(PLAFOND/N_TESSERE)</f>
        <v>32.724644177681853</v>
      </c>
      <c r="T3244" s="3">
        <f>+MAX(CEILING(Tabella2026[[#This Row],[preDEF1]],1),1)</f>
        <v>33</v>
      </c>
      <c r="U3244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44" s="21">
        <f>+Tabella2026[[#This Row],[DEF - n. card]]*(PLAFOND/N_TESSERE)</f>
        <v>16000</v>
      </c>
      <c r="W3244" s="18"/>
    </row>
    <row r="3245" spans="2:23" x14ac:dyDescent="0.25">
      <c r="B3245" s="1" t="s">
        <v>6451</v>
      </c>
      <c r="C3245" s="2">
        <v>84014</v>
      </c>
      <c r="D3245" s="1" t="s">
        <v>6452</v>
      </c>
      <c r="E3245" s="1" t="s">
        <v>21</v>
      </c>
      <c r="F3245" s="1" t="s">
        <v>261</v>
      </c>
      <c r="G3245" s="1" t="s">
        <v>4778</v>
      </c>
      <c r="H3245" s="1" t="s">
        <v>15836</v>
      </c>
      <c r="I3245" s="5">
        <v>3272</v>
      </c>
      <c r="J3245" s="5">
        <v>32385951</v>
      </c>
      <c r="K3245" s="3">
        <f>+Tabella2026[[#This Row],[POP_2024]]/SUM(Tabella2026[POP_2024])</f>
        <v>5.5510819655933352E-5</v>
      </c>
      <c r="L3245" s="3">
        <f>+Tabella2026[[#This Row],[INCIDENZA POPOLAZIONE]]*(PLAFOND/2)</f>
        <v>16342.343673592037</v>
      </c>
      <c r="M3245" s="3">
        <f>+IFERROR(Tabella2026[[#This Row],[reddito_2024]]/Tabella2026[[#This Row],[POP_2024]],"")</f>
        <v>9897.9067848410759</v>
      </c>
      <c r="N3245" s="3">
        <f>+IF(Tabella2026[[#This Row],[REDDITO COMPLESSIVO PROCAPITE]]&lt;media_aggr_reddito_pc,(media_aggr_reddito_pc-Tabella2026[[#This Row],[REDDITO COMPLESSIVO PROCAPITE]]),0)</f>
        <v>7927.1592777676651</v>
      </c>
      <c r="O3245" s="3">
        <f>+Tabella2026[[#This Row],[DIFFERENZA REDDITO INFERIORE ALLA MEDIA DALLA MEDIA]]*Tabella2026[[#This Row],[POP_2024]]</f>
        <v>25937665.156855799</v>
      </c>
      <c r="P3245" s="3">
        <f>+Tabella2026[[#This Row],[POPOLAZIONE PER DIFFERENZA ]]/SUM(Tabella2026[[POPOLAZIONE PER DIFFERENZA ]])</f>
        <v>2.3011432381380892E-4</v>
      </c>
      <c r="Q3245" s="3">
        <f>+Tabella2026[[#This Row],[INCIDENZA POPOLAZIONE PER DIFFERENZA]]*(PLAFOND-SUM(Tabella2026[CONTRIBUTO SULLA BASE DELLA POPOLAZIONE]))</f>
        <v>67745.484345042758</v>
      </c>
      <c r="R3245" s="3">
        <f>+Tabella2026[[#This Row],[CONTRIBUTO SULLA BASE DELLA POPOLAZIONE]]+Tabella2026[[#This Row],[CONTRIBUTO SULLA BASE DEL REDDITO]]</f>
        <v>84087.828018634798</v>
      </c>
      <c r="S3245" s="3">
        <f>+Tabella2026[[#This Row],[CONTRIBUTO TOTALE]]/(PLAFOND/N_TESSERE)</f>
        <v>168.17565603726959</v>
      </c>
      <c r="T3245" s="3">
        <f>+MAX(CEILING(Tabella2026[[#This Row],[preDEF1]],1),1)</f>
        <v>169</v>
      </c>
      <c r="U3245" s="9">
        <f xml:space="preserve"> IF(ROW(Tabella2026[[#This Row],[preDEF2]]) - ROW(Tabella2026[[#Headers],[preDEF2]])&lt;=ABS(SUM(Tabella2026[preDEF2])-N_TESSERE),Tabella2026[[#This Row],[preDEF2]]-1,Tabella2026[[#This Row],[preDEF2]])</f>
        <v>168</v>
      </c>
      <c r="V3245" s="21">
        <f>+Tabella2026[[#This Row],[DEF - n. card]]*(PLAFOND/N_TESSERE)</f>
        <v>84000</v>
      </c>
      <c r="W3245" s="18"/>
    </row>
    <row r="3246" spans="2:23" x14ac:dyDescent="0.25">
      <c r="B3246" s="1" t="s">
        <v>6621</v>
      </c>
      <c r="C3246" s="2">
        <v>79131</v>
      </c>
      <c r="D3246" s="1" t="s">
        <v>6622</v>
      </c>
      <c r="E3246" s="1" t="s">
        <v>61</v>
      </c>
      <c r="F3246" s="1" t="s">
        <v>148</v>
      </c>
      <c r="G3246" s="1" t="s">
        <v>4778</v>
      </c>
      <c r="H3246" s="1" t="s">
        <v>15836</v>
      </c>
      <c r="I3246" s="5">
        <v>3272</v>
      </c>
      <c r="J3246" s="5">
        <v>47877068</v>
      </c>
      <c r="K3246" s="3">
        <f>+Tabella2026[[#This Row],[POP_2024]]/SUM(Tabella2026[POP_2024])</f>
        <v>5.5510819655933352E-5</v>
      </c>
      <c r="L3246" s="3">
        <f>+Tabella2026[[#This Row],[INCIDENZA POPOLAZIONE]]*(PLAFOND/2)</f>
        <v>16342.343673592037</v>
      </c>
      <c r="M3246" s="3">
        <f>+IFERROR(Tabella2026[[#This Row],[reddito_2024]]/Tabella2026[[#This Row],[POP_2024]],"")</f>
        <v>14632.355745721272</v>
      </c>
      <c r="N3246" s="3">
        <f>+IF(Tabella2026[[#This Row],[REDDITO COMPLESSIVO PROCAPITE]]&lt;media_aggr_reddito_pc,(media_aggr_reddito_pc-Tabella2026[[#This Row],[REDDITO COMPLESSIVO PROCAPITE]]),0)</f>
        <v>3192.7103168874692</v>
      </c>
      <c r="O3246" s="3">
        <f>+Tabella2026[[#This Row],[DIFFERENZA REDDITO INFERIORE ALLA MEDIA DALLA MEDIA]]*Tabella2026[[#This Row],[POP_2024]]</f>
        <v>10446548.156855799</v>
      </c>
      <c r="P3246" s="3">
        <f>+Tabella2026[[#This Row],[POPOLAZIONE PER DIFFERENZA ]]/SUM(Tabella2026[[POPOLAZIONE PER DIFFERENZA ]])</f>
        <v>9.2679905873018387E-5</v>
      </c>
      <c r="Q3246" s="3">
        <f>+Tabella2026[[#This Row],[INCIDENZA POPOLAZIONE PER DIFFERENZA]]*(PLAFOND-SUM(Tabella2026[CONTRIBUTO SULLA BASE DELLA POPOLAZIONE]))</f>
        <v>27284.894779087317</v>
      </c>
      <c r="R3246" s="3">
        <f>+Tabella2026[[#This Row],[CONTRIBUTO SULLA BASE DELLA POPOLAZIONE]]+Tabella2026[[#This Row],[CONTRIBUTO SULLA BASE DEL REDDITO]]</f>
        <v>43627.238452679354</v>
      </c>
      <c r="S3246" s="3">
        <f>+Tabella2026[[#This Row],[CONTRIBUTO TOTALE]]/(PLAFOND/N_TESSERE)</f>
        <v>87.254476905358715</v>
      </c>
      <c r="T3246" s="3">
        <f>+MAX(CEILING(Tabella2026[[#This Row],[preDEF1]],1),1)</f>
        <v>88</v>
      </c>
      <c r="U3246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3246" s="21">
        <f>+Tabella2026[[#This Row],[DEF - n. card]]*(PLAFOND/N_TESSERE)</f>
        <v>43500</v>
      </c>
      <c r="W3246" s="18"/>
    </row>
    <row r="3247" spans="2:23" x14ac:dyDescent="0.25">
      <c r="B3247" s="1" t="s">
        <v>6583</v>
      </c>
      <c r="C3247" s="2">
        <v>13100</v>
      </c>
      <c r="D3247" s="1" t="s">
        <v>6584</v>
      </c>
      <c r="E3247" s="1" t="s">
        <v>12</v>
      </c>
      <c r="F3247" s="1" t="s">
        <v>152</v>
      </c>
      <c r="G3247" s="1" t="s">
        <v>4778</v>
      </c>
      <c r="H3247" s="1" t="s">
        <v>15835</v>
      </c>
      <c r="I3247" s="5">
        <v>3270</v>
      </c>
      <c r="J3247" s="5">
        <v>68029773</v>
      </c>
      <c r="K3247" s="3">
        <f>+Tabella2026[[#This Row],[POP_2024]]/SUM(Tabella2026[POP_2024])</f>
        <v>5.5476888837072759E-5</v>
      </c>
      <c r="L3247" s="3">
        <f>+Tabella2026[[#This Row],[INCIDENZA POPOLAZIONE]]*(PLAFOND/2)</f>
        <v>16332.354465967592</v>
      </c>
      <c r="M3247" s="3">
        <f>+IFERROR(Tabella2026[[#This Row],[reddito_2024]]/Tabella2026[[#This Row],[POP_2024]],"")</f>
        <v>20804.211926605505</v>
      </c>
      <c r="N3247" s="3">
        <f>+IF(Tabella2026[[#This Row],[REDDITO COMPLESSIVO PROCAPITE]]&lt;media_aggr_reddito_pc,(media_aggr_reddito_pc-Tabella2026[[#This Row],[REDDITO COMPLESSIVO PROCAPITE]]),0)</f>
        <v>0</v>
      </c>
      <c r="O3247" s="3">
        <f>+Tabella2026[[#This Row],[DIFFERENZA REDDITO INFERIORE ALLA MEDIA DALLA MEDIA]]*Tabella2026[[#This Row],[POP_2024]]</f>
        <v>0</v>
      </c>
      <c r="P3247" s="3">
        <f>+Tabella2026[[#This Row],[POPOLAZIONE PER DIFFERENZA ]]/SUM(Tabella2026[[POPOLAZIONE PER DIFFERENZA ]])</f>
        <v>0</v>
      </c>
      <c r="Q3247" s="3">
        <f>+Tabella2026[[#This Row],[INCIDENZA POPOLAZIONE PER DIFFERENZA]]*(PLAFOND-SUM(Tabella2026[CONTRIBUTO SULLA BASE DELLA POPOLAZIONE]))</f>
        <v>0</v>
      </c>
      <c r="R3247" s="3">
        <f>+Tabella2026[[#This Row],[CONTRIBUTO SULLA BASE DELLA POPOLAZIONE]]+Tabella2026[[#This Row],[CONTRIBUTO SULLA BASE DEL REDDITO]]</f>
        <v>16332.354465967592</v>
      </c>
      <c r="S3247" s="3">
        <f>+Tabella2026[[#This Row],[CONTRIBUTO TOTALE]]/(PLAFOND/N_TESSERE)</f>
        <v>32.664708931935181</v>
      </c>
      <c r="T3247" s="3">
        <f>+MAX(CEILING(Tabella2026[[#This Row],[preDEF1]],1),1)</f>
        <v>33</v>
      </c>
      <c r="U3247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47" s="21">
        <f>+Tabella2026[[#This Row],[DEF - n. card]]*(PLAFOND/N_TESSERE)</f>
        <v>16000</v>
      </c>
      <c r="W3247" s="18"/>
    </row>
    <row r="3248" spans="2:23" x14ac:dyDescent="0.25">
      <c r="B3248" s="1" t="s">
        <v>6549</v>
      </c>
      <c r="C3248" s="2">
        <v>1246</v>
      </c>
      <c r="D3248" s="1" t="s">
        <v>6550</v>
      </c>
      <c r="E3248" s="1" t="s">
        <v>18</v>
      </c>
      <c r="F3248" s="1" t="s">
        <v>17</v>
      </c>
      <c r="G3248" s="1" t="s">
        <v>4778</v>
      </c>
      <c r="H3248" s="1" t="s">
        <v>15835</v>
      </c>
      <c r="I3248" s="5">
        <v>3270</v>
      </c>
      <c r="J3248" s="5">
        <v>61469110</v>
      </c>
      <c r="K3248" s="3">
        <f>+Tabella2026[[#This Row],[POP_2024]]/SUM(Tabella2026[POP_2024])</f>
        <v>5.5476888837072759E-5</v>
      </c>
      <c r="L3248" s="3">
        <f>+Tabella2026[[#This Row],[INCIDENZA POPOLAZIONE]]*(PLAFOND/2)</f>
        <v>16332.354465967592</v>
      </c>
      <c r="M3248" s="3">
        <f>+IFERROR(Tabella2026[[#This Row],[reddito_2024]]/Tabella2026[[#This Row],[POP_2024]],"")</f>
        <v>18797.892966360858</v>
      </c>
      <c r="N3248" s="3">
        <f>+IF(Tabella2026[[#This Row],[REDDITO COMPLESSIVO PROCAPITE]]&lt;media_aggr_reddito_pc,(media_aggr_reddito_pc-Tabella2026[[#This Row],[REDDITO COMPLESSIVO PROCAPITE]]),0)</f>
        <v>0</v>
      </c>
      <c r="O3248" s="3">
        <f>+Tabella2026[[#This Row],[DIFFERENZA REDDITO INFERIORE ALLA MEDIA DALLA MEDIA]]*Tabella2026[[#This Row],[POP_2024]]</f>
        <v>0</v>
      </c>
      <c r="P3248" s="3">
        <f>+Tabella2026[[#This Row],[POPOLAZIONE PER DIFFERENZA ]]/SUM(Tabella2026[[POPOLAZIONE PER DIFFERENZA ]])</f>
        <v>0</v>
      </c>
      <c r="Q3248" s="3">
        <f>+Tabella2026[[#This Row],[INCIDENZA POPOLAZIONE PER DIFFERENZA]]*(PLAFOND-SUM(Tabella2026[CONTRIBUTO SULLA BASE DELLA POPOLAZIONE]))</f>
        <v>0</v>
      </c>
      <c r="R3248" s="3">
        <f>+Tabella2026[[#This Row],[CONTRIBUTO SULLA BASE DELLA POPOLAZIONE]]+Tabella2026[[#This Row],[CONTRIBUTO SULLA BASE DEL REDDITO]]</f>
        <v>16332.354465967592</v>
      </c>
      <c r="S3248" s="3">
        <f>+Tabella2026[[#This Row],[CONTRIBUTO TOTALE]]/(PLAFOND/N_TESSERE)</f>
        <v>32.664708931935181</v>
      </c>
      <c r="T3248" s="3">
        <f>+MAX(CEILING(Tabella2026[[#This Row],[preDEF1]],1),1)</f>
        <v>33</v>
      </c>
      <c r="U3248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48" s="21">
        <f>+Tabella2026[[#This Row],[DEF - n. card]]*(PLAFOND/N_TESSERE)</f>
        <v>16000</v>
      </c>
      <c r="W3248" s="18"/>
    </row>
    <row r="3249" spans="2:23" x14ac:dyDescent="0.25">
      <c r="B3249" s="1" t="s">
        <v>6553</v>
      </c>
      <c r="C3249" s="2">
        <v>22240</v>
      </c>
      <c r="D3249" s="1" t="s">
        <v>6554</v>
      </c>
      <c r="E3249" s="1" t="s">
        <v>99</v>
      </c>
      <c r="F3249" s="1" t="s">
        <v>98</v>
      </c>
      <c r="G3249" s="1" t="s">
        <v>4778</v>
      </c>
      <c r="H3249" s="1" t="s">
        <v>15835</v>
      </c>
      <c r="I3249" s="5">
        <v>3270</v>
      </c>
      <c r="J3249" s="5">
        <v>69004303</v>
      </c>
      <c r="K3249" s="3">
        <f>+Tabella2026[[#This Row],[POP_2024]]/SUM(Tabella2026[POP_2024])</f>
        <v>5.5476888837072759E-5</v>
      </c>
      <c r="L3249" s="3">
        <f>+Tabella2026[[#This Row],[INCIDENZA POPOLAZIONE]]*(PLAFOND/2)</f>
        <v>16332.354465967592</v>
      </c>
      <c r="M3249" s="3">
        <f>+IFERROR(Tabella2026[[#This Row],[reddito_2024]]/Tabella2026[[#This Row],[POP_2024]],"")</f>
        <v>21102.233333333334</v>
      </c>
      <c r="N3249" s="3">
        <f>+IF(Tabella2026[[#This Row],[REDDITO COMPLESSIVO PROCAPITE]]&lt;media_aggr_reddito_pc,(media_aggr_reddito_pc-Tabella2026[[#This Row],[REDDITO COMPLESSIVO PROCAPITE]]),0)</f>
        <v>0</v>
      </c>
      <c r="O3249" s="3">
        <f>+Tabella2026[[#This Row],[DIFFERENZA REDDITO INFERIORE ALLA MEDIA DALLA MEDIA]]*Tabella2026[[#This Row],[POP_2024]]</f>
        <v>0</v>
      </c>
      <c r="P3249" s="3">
        <f>+Tabella2026[[#This Row],[POPOLAZIONE PER DIFFERENZA ]]/SUM(Tabella2026[[POPOLAZIONE PER DIFFERENZA ]])</f>
        <v>0</v>
      </c>
      <c r="Q3249" s="3">
        <f>+Tabella2026[[#This Row],[INCIDENZA POPOLAZIONE PER DIFFERENZA]]*(PLAFOND-SUM(Tabella2026[CONTRIBUTO SULLA BASE DELLA POPOLAZIONE]))</f>
        <v>0</v>
      </c>
      <c r="R3249" s="3">
        <f>+Tabella2026[[#This Row],[CONTRIBUTO SULLA BASE DELLA POPOLAZIONE]]+Tabella2026[[#This Row],[CONTRIBUTO SULLA BASE DEL REDDITO]]</f>
        <v>16332.354465967592</v>
      </c>
      <c r="S3249" s="3">
        <f>+Tabella2026[[#This Row],[CONTRIBUTO TOTALE]]/(PLAFOND/N_TESSERE)</f>
        <v>32.664708931935181</v>
      </c>
      <c r="T3249" s="3">
        <f>+MAX(CEILING(Tabella2026[[#This Row],[preDEF1]],1),1)</f>
        <v>33</v>
      </c>
      <c r="U3249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49" s="21">
        <f>+Tabella2026[[#This Row],[DEF - n. card]]*(PLAFOND/N_TESSERE)</f>
        <v>16000</v>
      </c>
      <c r="W3249" s="18"/>
    </row>
    <row r="3250" spans="2:23" x14ac:dyDescent="0.25">
      <c r="B3250" s="1" t="s">
        <v>6701</v>
      </c>
      <c r="C3250" s="2">
        <v>21074</v>
      </c>
      <c r="D3250" s="1" t="s">
        <v>6702</v>
      </c>
      <c r="E3250" s="1" t="s">
        <v>99</v>
      </c>
      <c r="F3250" s="1" t="s">
        <v>110</v>
      </c>
      <c r="G3250" s="1" t="s">
        <v>4778</v>
      </c>
      <c r="H3250" s="1" t="s">
        <v>15835</v>
      </c>
      <c r="I3250" s="5">
        <v>3269</v>
      </c>
      <c r="J3250" s="5">
        <v>80675507</v>
      </c>
      <c r="K3250" s="3">
        <f>+Tabella2026[[#This Row],[POP_2024]]/SUM(Tabella2026[POP_2024])</f>
        <v>5.5459923427642463E-5</v>
      </c>
      <c r="L3250" s="3">
        <f>+Tabella2026[[#This Row],[INCIDENZA POPOLAZIONE]]*(PLAFOND/2)</f>
        <v>16327.35986215537</v>
      </c>
      <c r="M3250" s="3">
        <f>+IFERROR(Tabella2026[[#This Row],[reddito_2024]]/Tabella2026[[#This Row],[POP_2024]],"")</f>
        <v>24678.955949831754</v>
      </c>
      <c r="N3250" s="3">
        <f>+IF(Tabella2026[[#This Row],[REDDITO COMPLESSIVO PROCAPITE]]&lt;media_aggr_reddito_pc,(media_aggr_reddito_pc-Tabella2026[[#This Row],[REDDITO COMPLESSIVO PROCAPITE]]),0)</f>
        <v>0</v>
      </c>
      <c r="O3250" s="3">
        <f>+Tabella2026[[#This Row],[DIFFERENZA REDDITO INFERIORE ALLA MEDIA DALLA MEDIA]]*Tabella2026[[#This Row],[POP_2024]]</f>
        <v>0</v>
      </c>
      <c r="P3250" s="3">
        <f>+Tabella2026[[#This Row],[POPOLAZIONE PER DIFFERENZA ]]/SUM(Tabella2026[[POPOLAZIONE PER DIFFERENZA ]])</f>
        <v>0</v>
      </c>
      <c r="Q3250" s="3">
        <f>+Tabella2026[[#This Row],[INCIDENZA POPOLAZIONE PER DIFFERENZA]]*(PLAFOND-SUM(Tabella2026[CONTRIBUTO SULLA BASE DELLA POPOLAZIONE]))</f>
        <v>0</v>
      </c>
      <c r="R3250" s="3">
        <f>+Tabella2026[[#This Row],[CONTRIBUTO SULLA BASE DELLA POPOLAZIONE]]+Tabella2026[[#This Row],[CONTRIBUTO SULLA BASE DEL REDDITO]]</f>
        <v>16327.35986215537</v>
      </c>
      <c r="S3250" s="3">
        <f>+Tabella2026[[#This Row],[CONTRIBUTO TOTALE]]/(PLAFOND/N_TESSERE)</f>
        <v>32.654719724310738</v>
      </c>
      <c r="T3250" s="3">
        <f>+MAX(CEILING(Tabella2026[[#This Row],[preDEF1]],1),1)</f>
        <v>33</v>
      </c>
      <c r="U3250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50" s="21">
        <f>+Tabella2026[[#This Row],[DEF - n. card]]*(PLAFOND/N_TESSERE)</f>
        <v>16000</v>
      </c>
      <c r="W3250" s="18"/>
    </row>
    <row r="3251" spans="2:23" x14ac:dyDescent="0.25">
      <c r="B3251" s="1" t="s">
        <v>6773</v>
      </c>
      <c r="C3251" s="2">
        <v>57029</v>
      </c>
      <c r="D3251" s="1" t="s">
        <v>6774</v>
      </c>
      <c r="E3251" s="1" t="s">
        <v>8</v>
      </c>
      <c r="F3251" s="1" t="s">
        <v>377</v>
      </c>
      <c r="G3251" s="1" t="s">
        <v>4778</v>
      </c>
      <c r="H3251" s="1" t="s">
        <v>15834</v>
      </c>
      <c r="I3251" s="5">
        <v>3268</v>
      </c>
      <c r="J3251" s="5">
        <v>40816628</v>
      </c>
      <c r="K3251" s="3">
        <f>+Tabella2026[[#This Row],[POP_2024]]/SUM(Tabella2026[POP_2024])</f>
        <v>5.5442958018212167E-5</v>
      </c>
      <c r="L3251" s="3">
        <f>+Tabella2026[[#This Row],[INCIDENZA POPOLAZIONE]]*(PLAFOND/2)</f>
        <v>16322.365258343149</v>
      </c>
      <c r="M3251" s="3">
        <f>+IFERROR(Tabella2026[[#This Row],[reddito_2024]]/Tabella2026[[#This Row],[POP_2024]],"")</f>
        <v>12489.788249694002</v>
      </c>
      <c r="N3251" s="3">
        <f>+IF(Tabella2026[[#This Row],[REDDITO COMPLESSIVO PROCAPITE]]&lt;media_aggr_reddito_pc,(media_aggr_reddito_pc-Tabella2026[[#This Row],[REDDITO COMPLESSIVO PROCAPITE]]),0)</f>
        <v>5335.2778129147391</v>
      </c>
      <c r="O3251" s="3">
        <f>+Tabella2026[[#This Row],[DIFFERENZA REDDITO INFERIORE ALLA MEDIA DALLA MEDIA]]*Tabella2026[[#This Row],[POP_2024]]</f>
        <v>17435687.892605368</v>
      </c>
      <c r="P3251" s="3">
        <f>+Tabella2026[[#This Row],[POPOLAZIONE PER DIFFERENZA ]]/SUM(Tabella2026[[POPOLAZIONE PER DIFFERENZA ]])</f>
        <v>1.5468630292557391E-4</v>
      </c>
      <c r="Q3251" s="3">
        <f>+Tabella2026[[#This Row],[INCIDENZA POPOLAZIONE PER DIFFERENZA]]*(PLAFOND-SUM(Tabella2026[CONTRIBUTO SULLA BASE DELLA POPOLAZIONE]))</f>
        <v>45539.531566561949</v>
      </c>
      <c r="R3251" s="3">
        <f>+Tabella2026[[#This Row],[CONTRIBUTO SULLA BASE DELLA POPOLAZIONE]]+Tabella2026[[#This Row],[CONTRIBUTO SULLA BASE DEL REDDITO]]</f>
        <v>61861.896824905096</v>
      </c>
      <c r="S3251" s="3">
        <f>+Tabella2026[[#This Row],[CONTRIBUTO TOTALE]]/(PLAFOND/N_TESSERE)</f>
        <v>123.72379364981019</v>
      </c>
      <c r="T3251" s="3">
        <f>+MAX(CEILING(Tabella2026[[#This Row],[preDEF1]],1),1)</f>
        <v>124</v>
      </c>
      <c r="U3251" s="9">
        <f xml:space="preserve"> IF(ROW(Tabella2026[[#This Row],[preDEF2]]) - ROW(Tabella2026[[#Headers],[preDEF2]])&lt;=ABS(SUM(Tabella2026[preDEF2])-N_TESSERE),Tabella2026[[#This Row],[preDEF2]]-1,Tabella2026[[#This Row],[preDEF2]])</f>
        <v>123</v>
      </c>
      <c r="V3251" s="21">
        <f>+Tabella2026[[#This Row],[DEF - n. card]]*(PLAFOND/N_TESSERE)</f>
        <v>61500</v>
      </c>
      <c r="W3251" s="18"/>
    </row>
    <row r="3252" spans="2:23" x14ac:dyDescent="0.25">
      <c r="B3252" s="1" t="s">
        <v>6465</v>
      </c>
      <c r="C3252" s="2">
        <v>53013</v>
      </c>
      <c r="D3252" s="1" t="s">
        <v>6466</v>
      </c>
      <c r="E3252" s="1" t="s">
        <v>30</v>
      </c>
      <c r="F3252" s="1" t="s">
        <v>159</v>
      </c>
      <c r="G3252" s="1" t="s">
        <v>4778</v>
      </c>
      <c r="H3252" s="1" t="s">
        <v>15834</v>
      </c>
      <c r="I3252" s="5">
        <v>3268</v>
      </c>
      <c r="J3252" s="5">
        <v>51772277</v>
      </c>
      <c r="K3252" s="3">
        <f>+Tabella2026[[#This Row],[POP_2024]]/SUM(Tabella2026[POP_2024])</f>
        <v>5.5442958018212167E-5</v>
      </c>
      <c r="L3252" s="3">
        <f>+Tabella2026[[#This Row],[INCIDENZA POPOLAZIONE]]*(PLAFOND/2)</f>
        <v>16322.365258343149</v>
      </c>
      <c r="M3252" s="3">
        <f>+IFERROR(Tabella2026[[#This Row],[reddito_2024]]/Tabella2026[[#This Row],[POP_2024]],"")</f>
        <v>15842.190024479803</v>
      </c>
      <c r="N3252" s="3">
        <f>+IF(Tabella2026[[#This Row],[REDDITO COMPLESSIVO PROCAPITE]]&lt;media_aggr_reddito_pc,(media_aggr_reddito_pc-Tabella2026[[#This Row],[REDDITO COMPLESSIVO PROCAPITE]]),0)</f>
        <v>1982.8760381289376</v>
      </c>
      <c r="O3252" s="3">
        <f>+Tabella2026[[#This Row],[DIFFERENZA REDDITO INFERIORE ALLA MEDIA DALLA MEDIA]]*Tabella2026[[#This Row],[POP_2024]]</f>
        <v>6480038.892605368</v>
      </c>
      <c r="P3252" s="3">
        <f>+Tabella2026[[#This Row],[POPOLAZIONE PER DIFFERENZA ]]/SUM(Tabella2026[[POPOLAZIONE PER DIFFERENZA ]])</f>
        <v>5.748974547406127E-5</v>
      </c>
      <c r="Q3252" s="3">
        <f>+Tabella2026[[#This Row],[INCIDENZA POPOLAZIONE PER DIFFERENZA]]*(PLAFOND-SUM(Tabella2026[CONTRIBUTO SULLA BASE DELLA POPOLAZIONE]))</f>
        <v>16924.9379502546</v>
      </c>
      <c r="R3252" s="3">
        <f>+Tabella2026[[#This Row],[CONTRIBUTO SULLA BASE DELLA POPOLAZIONE]]+Tabella2026[[#This Row],[CONTRIBUTO SULLA BASE DEL REDDITO]]</f>
        <v>33247.303208597747</v>
      </c>
      <c r="S3252" s="3">
        <f>+Tabella2026[[#This Row],[CONTRIBUTO TOTALE]]/(PLAFOND/N_TESSERE)</f>
        <v>66.494606417195499</v>
      </c>
      <c r="T3252" s="3">
        <f>+MAX(CEILING(Tabella2026[[#This Row],[preDEF1]],1),1)</f>
        <v>67</v>
      </c>
      <c r="U3252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3252" s="21">
        <f>+Tabella2026[[#This Row],[DEF - n. card]]*(PLAFOND/N_TESSERE)</f>
        <v>33000</v>
      </c>
      <c r="W3252" s="18"/>
    </row>
    <row r="3253" spans="2:23" x14ac:dyDescent="0.25">
      <c r="B3253" s="1" t="s">
        <v>6471</v>
      </c>
      <c r="C3253" s="2">
        <v>80052</v>
      </c>
      <c r="D3253" s="1" t="s">
        <v>6472</v>
      </c>
      <c r="E3253" s="1" t="s">
        <v>61</v>
      </c>
      <c r="F3253" s="1" t="s">
        <v>62</v>
      </c>
      <c r="G3253" s="1" t="s">
        <v>4778</v>
      </c>
      <c r="H3253" s="1" t="s">
        <v>15836</v>
      </c>
      <c r="I3253" s="5">
        <v>3267</v>
      </c>
      <c r="J3253" s="5">
        <v>34009925</v>
      </c>
      <c r="K3253" s="3">
        <f>+Tabella2026[[#This Row],[POP_2024]]/SUM(Tabella2026[POP_2024])</f>
        <v>5.5425992608781863E-5</v>
      </c>
      <c r="L3253" s="3">
        <f>+Tabella2026[[#This Row],[INCIDENZA POPOLAZIONE]]*(PLAFOND/2)</f>
        <v>16317.370654530923</v>
      </c>
      <c r="M3253" s="3">
        <f>+IFERROR(Tabella2026[[#This Row],[reddito_2024]]/Tabella2026[[#This Row],[POP_2024]],"")</f>
        <v>10410.139271502909</v>
      </c>
      <c r="N3253" s="3">
        <f>+IF(Tabella2026[[#This Row],[REDDITO COMPLESSIVO PROCAPITE]]&lt;media_aggr_reddito_pc,(media_aggr_reddito_pc-Tabella2026[[#This Row],[REDDITO COMPLESSIVO PROCAPITE]]),0)</f>
        <v>7414.9267911058323</v>
      </c>
      <c r="O3253" s="3">
        <f>+Tabella2026[[#This Row],[DIFFERENZA REDDITO INFERIORE ALLA MEDIA DALLA MEDIA]]*Tabella2026[[#This Row],[POP_2024]]</f>
        <v>24224565.826542754</v>
      </c>
      <c r="P3253" s="3">
        <f>+Tabella2026[[#This Row],[POPOLAZIONE PER DIFFERENZA ]]/SUM(Tabella2026[[POPOLAZIONE PER DIFFERENZA ]])</f>
        <v>2.1491601310862662E-4</v>
      </c>
      <c r="Q3253" s="3">
        <f>+Tabella2026[[#This Row],[INCIDENZA POPOLAZIONE PER DIFFERENZA]]*(PLAFOND-SUM(Tabella2026[CONTRIBUTO SULLA BASE DELLA POPOLAZIONE]))</f>
        <v>63271.113072170105</v>
      </c>
      <c r="R3253" s="3">
        <f>+Tabella2026[[#This Row],[CONTRIBUTO SULLA BASE DELLA POPOLAZIONE]]+Tabella2026[[#This Row],[CONTRIBUTO SULLA BASE DEL REDDITO]]</f>
        <v>79588.48372670103</v>
      </c>
      <c r="S3253" s="3">
        <f>+Tabella2026[[#This Row],[CONTRIBUTO TOTALE]]/(PLAFOND/N_TESSERE)</f>
        <v>159.17696745340206</v>
      </c>
      <c r="T3253" s="3">
        <f>+MAX(CEILING(Tabella2026[[#This Row],[preDEF1]],1),1)</f>
        <v>160</v>
      </c>
      <c r="U3253" s="9">
        <f xml:space="preserve"> IF(ROW(Tabella2026[[#This Row],[preDEF2]]) - ROW(Tabella2026[[#Headers],[preDEF2]])&lt;=ABS(SUM(Tabella2026[preDEF2])-N_TESSERE),Tabella2026[[#This Row],[preDEF2]]-1,Tabella2026[[#This Row],[preDEF2]])</f>
        <v>159</v>
      </c>
      <c r="V3253" s="21">
        <f>+Tabella2026[[#This Row],[DEF - n. card]]*(PLAFOND/N_TESSERE)</f>
        <v>79500</v>
      </c>
      <c r="W3253" s="18"/>
    </row>
    <row r="3254" spans="2:23" x14ac:dyDescent="0.25">
      <c r="B3254" s="1" t="s">
        <v>6609</v>
      </c>
      <c r="C3254" s="2">
        <v>1243</v>
      </c>
      <c r="D3254" s="1" t="s">
        <v>6610</v>
      </c>
      <c r="E3254" s="1" t="s">
        <v>18</v>
      </c>
      <c r="F3254" s="1" t="s">
        <v>17</v>
      </c>
      <c r="G3254" s="1" t="s">
        <v>4778</v>
      </c>
      <c r="H3254" s="1" t="s">
        <v>15835</v>
      </c>
      <c r="I3254" s="5">
        <v>3264</v>
      </c>
      <c r="J3254" s="5">
        <v>70315762</v>
      </c>
      <c r="K3254" s="3">
        <f>+Tabella2026[[#This Row],[POP_2024]]/SUM(Tabella2026[POP_2024])</f>
        <v>5.5375096380490974E-5</v>
      </c>
      <c r="L3254" s="3">
        <f>+Tabella2026[[#This Row],[INCIDENZA POPOLAZIONE]]*(PLAFOND/2)</f>
        <v>16302.386843094257</v>
      </c>
      <c r="M3254" s="3">
        <f>+IFERROR(Tabella2026[[#This Row],[reddito_2024]]/Tabella2026[[#This Row],[POP_2024]],"")</f>
        <v>21542.819240196077</v>
      </c>
      <c r="N3254" s="3">
        <f>+IF(Tabella2026[[#This Row],[REDDITO COMPLESSIVO PROCAPITE]]&lt;media_aggr_reddito_pc,(media_aggr_reddito_pc-Tabella2026[[#This Row],[REDDITO COMPLESSIVO PROCAPITE]]),0)</f>
        <v>0</v>
      </c>
      <c r="O3254" s="3">
        <f>+Tabella2026[[#This Row],[DIFFERENZA REDDITO INFERIORE ALLA MEDIA DALLA MEDIA]]*Tabella2026[[#This Row],[POP_2024]]</f>
        <v>0</v>
      </c>
      <c r="P3254" s="3">
        <f>+Tabella2026[[#This Row],[POPOLAZIONE PER DIFFERENZA ]]/SUM(Tabella2026[[POPOLAZIONE PER DIFFERENZA ]])</f>
        <v>0</v>
      </c>
      <c r="Q3254" s="3">
        <f>+Tabella2026[[#This Row],[INCIDENZA POPOLAZIONE PER DIFFERENZA]]*(PLAFOND-SUM(Tabella2026[CONTRIBUTO SULLA BASE DELLA POPOLAZIONE]))</f>
        <v>0</v>
      </c>
      <c r="R3254" s="3">
        <f>+Tabella2026[[#This Row],[CONTRIBUTO SULLA BASE DELLA POPOLAZIONE]]+Tabella2026[[#This Row],[CONTRIBUTO SULLA BASE DEL REDDITO]]</f>
        <v>16302.386843094257</v>
      </c>
      <c r="S3254" s="3">
        <f>+Tabella2026[[#This Row],[CONTRIBUTO TOTALE]]/(PLAFOND/N_TESSERE)</f>
        <v>32.604773686188516</v>
      </c>
      <c r="T3254" s="3">
        <f>+MAX(CEILING(Tabella2026[[#This Row],[preDEF1]],1),1)</f>
        <v>33</v>
      </c>
      <c r="U3254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54" s="21">
        <f>+Tabella2026[[#This Row],[DEF - n. card]]*(PLAFOND/N_TESSERE)</f>
        <v>16000</v>
      </c>
      <c r="W3254" s="18"/>
    </row>
    <row r="3255" spans="2:23" x14ac:dyDescent="0.25">
      <c r="B3255" s="1" t="s">
        <v>6605</v>
      </c>
      <c r="C3255" s="2">
        <v>35003</v>
      </c>
      <c r="D3255" s="1" t="s">
        <v>6606</v>
      </c>
      <c r="E3255" s="1" t="s">
        <v>27</v>
      </c>
      <c r="F3255" s="1" t="s">
        <v>64</v>
      </c>
      <c r="G3255" s="1" t="s">
        <v>4778</v>
      </c>
      <c r="H3255" s="1" t="s">
        <v>15835</v>
      </c>
      <c r="I3255" s="5">
        <v>3263</v>
      </c>
      <c r="J3255" s="5">
        <v>68971850</v>
      </c>
      <c r="K3255" s="3">
        <f>+Tabella2026[[#This Row],[POP_2024]]/SUM(Tabella2026[POP_2024])</f>
        <v>5.5358130971060678E-5</v>
      </c>
      <c r="L3255" s="3">
        <f>+Tabella2026[[#This Row],[INCIDENZA POPOLAZIONE]]*(PLAFOND/2)</f>
        <v>16297.392239282035</v>
      </c>
      <c r="M3255" s="3">
        <f>+IFERROR(Tabella2026[[#This Row],[reddito_2024]]/Tabella2026[[#This Row],[POP_2024]],"")</f>
        <v>21137.557462457862</v>
      </c>
      <c r="N3255" s="3">
        <f>+IF(Tabella2026[[#This Row],[REDDITO COMPLESSIVO PROCAPITE]]&lt;media_aggr_reddito_pc,(media_aggr_reddito_pc-Tabella2026[[#This Row],[REDDITO COMPLESSIVO PROCAPITE]]),0)</f>
        <v>0</v>
      </c>
      <c r="O3255" s="3">
        <f>+Tabella2026[[#This Row],[DIFFERENZA REDDITO INFERIORE ALLA MEDIA DALLA MEDIA]]*Tabella2026[[#This Row],[POP_2024]]</f>
        <v>0</v>
      </c>
      <c r="P3255" s="3">
        <f>+Tabella2026[[#This Row],[POPOLAZIONE PER DIFFERENZA ]]/SUM(Tabella2026[[POPOLAZIONE PER DIFFERENZA ]])</f>
        <v>0</v>
      </c>
      <c r="Q3255" s="3">
        <f>+Tabella2026[[#This Row],[INCIDENZA POPOLAZIONE PER DIFFERENZA]]*(PLAFOND-SUM(Tabella2026[CONTRIBUTO SULLA BASE DELLA POPOLAZIONE]))</f>
        <v>0</v>
      </c>
      <c r="R3255" s="3">
        <f>+Tabella2026[[#This Row],[CONTRIBUTO SULLA BASE DELLA POPOLAZIONE]]+Tabella2026[[#This Row],[CONTRIBUTO SULLA BASE DEL REDDITO]]</f>
        <v>16297.392239282035</v>
      </c>
      <c r="S3255" s="3">
        <f>+Tabella2026[[#This Row],[CONTRIBUTO TOTALE]]/(PLAFOND/N_TESSERE)</f>
        <v>32.594784478564073</v>
      </c>
      <c r="T3255" s="3">
        <f>+MAX(CEILING(Tabella2026[[#This Row],[preDEF1]],1),1)</f>
        <v>33</v>
      </c>
      <c r="U3255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55" s="21">
        <f>+Tabella2026[[#This Row],[DEF - n. card]]*(PLAFOND/N_TESSERE)</f>
        <v>16000</v>
      </c>
      <c r="W3255" s="18"/>
    </row>
    <row r="3256" spans="2:23" x14ac:dyDescent="0.25">
      <c r="B3256" s="1" t="s">
        <v>6385</v>
      </c>
      <c r="C3256" s="2">
        <v>64052</v>
      </c>
      <c r="D3256" s="1" t="s">
        <v>6386</v>
      </c>
      <c r="E3256" s="1" t="s">
        <v>15</v>
      </c>
      <c r="F3256" s="1" t="s">
        <v>290</v>
      </c>
      <c r="G3256" s="1" t="s">
        <v>4778</v>
      </c>
      <c r="H3256" s="1" t="s">
        <v>15836</v>
      </c>
      <c r="I3256" s="5">
        <v>3262</v>
      </c>
      <c r="J3256" s="5">
        <v>37763761</v>
      </c>
      <c r="K3256" s="3">
        <f>+Tabella2026[[#This Row],[POP_2024]]/SUM(Tabella2026[POP_2024])</f>
        <v>5.5341165561630382E-5</v>
      </c>
      <c r="L3256" s="3">
        <f>+Tabella2026[[#This Row],[INCIDENZA POPOLAZIONE]]*(PLAFOND/2)</f>
        <v>16292.397635469813</v>
      </c>
      <c r="M3256" s="3">
        <f>+IFERROR(Tabella2026[[#This Row],[reddito_2024]]/Tabella2026[[#This Row],[POP_2024]],"")</f>
        <v>11576.873390557939</v>
      </c>
      <c r="N3256" s="3">
        <f>+IF(Tabella2026[[#This Row],[REDDITO COMPLESSIVO PROCAPITE]]&lt;media_aggr_reddito_pc,(media_aggr_reddito_pc-Tabella2026[[#This Row],[REDDITO COMPLESSIVO PROCAPITE]]),0)</f>
        <v>6248.1926720508018</v>
      </c>
      <c r="O3256" s="3">
        <f>+Tabella2026[[#This Row],[DIFFERENZA REDDITO INFERIORE ALLA MEDIA DALLA MEDIA]]*Tabella2026[[#This Row],[POP_2024]]</f>
        <v>20381604.496229716</v>
      </c>
      <c r="P3256" s="3">
        <f>+Tabella2026[[#This Row],[POPOLAZIONE PER DIFFERENZA ]]/SUM(Tabella2026[[POPOLAZIONE PER DIFFERENZA ]])</f>
        <v>1.8082194787107542E-4</v>
      </c>
      <c r="Q3256" s="3">
        <f>+Tabella2026[[#This Row],[INCIDENZA POPOLAZIONE PER DIFFERENZA]]*(PLAFOND-SUM(Tabella2026[CONTRIBUTO SULLA BASE DELLA POPOLAZIONE]))</f>
        <v>53233.845836783919</v>
      </c>
      <c r="R3256" s="3">
        <f>+Tabella2026[[#This Row],[CONTRIBUTO SULLA BASE DELLA POPOLAZIONE]]+Tabella2026[[#This Row],[CONTRIBUTO SULLA BASE DEL REDDITO]]</f>
        <v>69526.243472253729</v>
      </c>
      <c r="S3256" s="3">
        <f>+Tabella2026[[#This Row],[CONTRIBUTO TOTALE]]/(PLAFOND/N_TESSERE)</f>
        <v>139.05248694450745</v>
      </c>
      <c r="T3256" s="3">
        <f>+MAX(CEILING(Tabella2026[[#This Row],[preDEF1]],1),1)</f>
        <v>140</v>
      </c>
      <c r="U3256" s="9">
        <f xml:space="preserve"> IF(ROW(Tabella2026[[#This Row],[preDEF2]]) - ROW(Tabella2026[[#Headers],[preDEF2]])&lt;=ABS(SUM(Tabella2026[preDEF2])-N_TESSERE),Tabella2026[[#This Row],[preDEF2]]-1,Tabella2026[[#This Row],[preDEF2]])</f>
        <v>139</v>
      </c>
      <c r="V3256" s="21">
        <f>+Tabella2026[[#This Row],[DEF - n. card]]*(PLAFOND/N_TESSERE)</f>
        <v>69500</v>
      </c>
      <c r="W3256" s="18"/>
    </row>
    <row r="3257" spans="2:23" x14ac:dyDescent="0.25">
      <c r="B3257" s="1" t="s">
        <v>6661</v>
      </c>
      <c r="C3257" s="2">
        <v>21106</v>
      </c>
      <c r="D3257" s="1" t="s">
        <v>6662</v>
      </c>
      <c r="E3257" s="1" t="s">
        <v>99</v>
      </c>
      <c r="F3257" s="1" t="s">
        <v>110</v>
      </c>
      <c r="G3257" s="1" t="s">
        <v>4778</v>
      </c>
      <c r="H3257" s="1" t="s">
        <v>15835</v>
      </c>
      <c r="I3257" s="5">
        <v>3262</v>
      </c>
      <c r="J3257" s="5">
        <v>87547159</v>
      </c>
      <c r="K3257" s="3">
        <f>+Tabella2026[[#This Row],[POP_2024]]/SUM(Tabella2026[POP_2024])</f>
        <v>5.5341165561630382E-5</v>
      </c>
      <c r="L3257" s="3">
        <f>+Tabella2026[[#This Row],[INCIDENZA POPOLAZIONE]]*(PLAFOND/2)</f>
        <v>16292.397635469813</v>
      </c>
      <c r="M3257" s="3">
        <f>+IFERROR(Tabella2026[[#This Row],[reddito_2024]]/Tabella2026[[#This Row],[POP_2024]],"")</f>
        <v>26838.491416309014</v>
      </c>
      <c r="N3257" s="3">
        <f>+IF(Tabella2026[[#This Row],[REDDITO COMPLESSIVO PROCAPITE]]&lt;media_aggr_reddito_pc,(media_aggr_reddito_pc-Tabella2026[[#This Row],[REDDITO COMPLESSIVO PROCAPITE]]),0)</f>
        <v>0</v>
      </c>
      <c r="O3257" s="3">
        <f>+Tabella2026[[#This Row],[DIFFERENZA REDDITO INFERIORE ALLA MEDIA DALLA MEDIA]]*Tabella2026[[#This Row],[POP_2024]]</f>
        <v>0</v>
      </c>
      <c r="P3257" s="3">
        <f>+Tabella2026[[#This Row],[POPOLAZIONE PER DIFFERENZA ]]/SUM(Tabella2026[[POPOLAZIONE PER DIFFERENZA ]])</f>
        <v>0</v>
      </c>
      <c r="Q3257" s="3">
        <f>+Tabella2026[[#This Row],[INCIDENZA POPOLAZIONE PER DIFFERENZA]]*(PLAFOND-SUM(Tabella2026[CONTRIBUTO SULLA BASE DELLA POPOLAZIONE]))</f>
        <v>0</v>
      </c>
      <c r="R3257" s="3">
        <f>+Tabella2026[[#This Row],[CONTRIBUTO SULLA BASE DELLA POPOLAZIONE]]+Tabella2026[[#This Row],[CONTRIBUTO SULLA BASE DEL REDDITO]]</f>
        <v>16292.397635469813</v>
      </c>
      <c r="S3257" s="3">
        <f>+Tabella2026[[#This Row],[CONTRIBUTO TOTALE]]/(PLAFOND/N_TESSERE)</f>
        <v>32.58479527093963</v>
      </c>
      <c r="T3257" s="3">
        <f>+MAX(CEILING(Tabella2026[[#This Row],[preDEF1]],1),1)</f>
        <v>33</v>
      </c>
      <c r="U3257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57" s="21">
        <f>+Tabella2026[[#This Row],[DEF - n. card]]*(PLAFOND/N_TESSERE)</f>
        <v>16000</v>
      </c>
      <c r="W3257" s="18"/>
    </row>
    <row r="3258" spans="2:23" x14ac:dyDescent="0.25">
      <c r="B3258" s="1" t="s">
        <v>6415</v>
      </c>
      <c r="C3258" s="2">
        <v>112008</v>
      </c>
      <c r="D3258" s="1" t="s">
        <v>6416</v>
      </c>
      <c r="E3258" s="1" t="s">
        <v>76</v>
      </c>
      <c r="F3258" s="1" t="s">
        <v>88</v>
      </c>
      <c r="G3258" s="1" t="s">
        <v>4778</v>
      </c>
      <c r="H3258" s="1" t="s">
        <v>15836</v>
      </c>
      <c r="I3258" s="5">
        <v>3261</v>
      </c>
      <c r="J3258" s="5">
        <v>38886029</v>
      </c>
      <c r="K3258" s="3">
        <f>+Tabella2026[[#This Row],[POP_2024]]/SUM(Tabella2026[POP_2024])</f>
        <v>5.5324200152200079E-5</v>
      </c>
      <c r="L3258" s="3">
        <f>+Tabella2026[[#This Row],[INCIDENZA POPOLAZIONE]]*(PLAFOND/2)</f>
        <v>16287.403031657588</v>
      </c>
      <c r="M3258" s="3">
        <f>+IFERROR(Tabella2026[[#This Row],[reddito_2024]]/Tabella2026[[#This Row],[POP_2024]],"")</f>
        <v>11924.571910456914</v>
      </c>
      <c r="N3258" s="3">
        <f>+IF(Tabella2026[[#This Row],[REDDITO COMPLESSIVO PROCAPITE]]&lt;media_aggr_reddito_pc,(media_aggr_reddito_pc-Tabella2026[[#This Row],[REDDITO COMPLESSIVO PROCAPITE]]),0)</f>
        <v>5900.4941521518267</v>
      </c>
      <c r="O3258" s="3">
        <f>+Tabella2026[[#This Row],[DIFFERENZA REDDITO INFERIORE ALLA MEDIA DALLA MEDIA]]*Tabella2026[[#This Row],[POP_2024]]</f>
        <v>19241511.430167105</v>
      </c>
      <c r="P3258" s="3">
        <f>+Tabella2026[[#This Row],[POPOLAZIONE PER DIFFERENZA ]]/SUM(Tabella2026[[POPOLAZIONE PER DIFFERENZA ]])</f>
        <v>1.7070724620478202E-4</v>
      </c>
      <c r="Q3258" s="3">
        <f>+Tabella2026[[#This Row],[INCIDENZA POPOLAZIONE PER DIFFERENZA]]*(PLAFOND-SUM(Tabella2026[CONTRIBUTO SULLA BASE DELLA POPOLAZIONE]))</f>
        <v>50256.085252253375</v>
      </c>
      <c r="R3258" s="3">
        <f>+Tabella2026[[#This Row],[CONTRIBUTO SULLA BASE DELLA POPOLAZIONE]]+Tabella2026[[#This Row],[CONTRIBUTO SULLA BASE DEL REDDITO]]</f>
        <v>66543.488283910963</v>
      </c>
      <c r="S3258" s="3">
        <f>+Tabella2026[[#This Row],[CONTRIBUTO TOTALE]]/(PLAFOND/N_TESSERE)</f>
        <v>133.08697656782192</v>
      </c>
      <c r="T3258" s="3">
        <f>+MAX(CEILING(Tabella2026[[#This Row],[preDEF1]],1),1)</f>
        <v>134</v>
      </c>
      <c r="U3258" s="9">
        <f xml:space="preserve"> IF(ROW(Tabella2026[[#This Row],[preDEF2]]) - ROW(Tabella2026[[#Headers],[preDEF2]])&lt;=ABS(SUM(Tabella2026[preDEF2])-N_TESSERE),Tabella2026[[#This Row],[preDEF2]]-1,Tabella2026[[#This Row],[preDEF2]])</f>
        <v>133</v>
      </c>
      <c r="V3258" s="21">
        <f>+Tabella2026[[#This Row],[DEF - n. card]]*(PLAFOND/N_TESSERE)</f>
        <v>66500</v>
      </c>
      <c r="W3258" s="18"/>
    </row>
    <row r="3259" spans="2:23" x14ac:dyDescent="0.25">
      <c r="B3259" s="1" t="s">
        <v>6447</v>
      </c>
      <c r="C3259" s="2">
        <v>64043</v>
      </c>
      <c r="D3259" s="1" t="s">
        <v>6448</v>
      </c>
      <c r="E3259" s="1" t="s">
        <v>15</v>
      </c>
      <c r="F3259" s="1" t="s">
        <v>290</v>
      </c>
      <c r="G3259" s="1" t="s">
        <v>4778</v>
      </c>
      <c r="H3259" s="1" t="s">
        <v>15836</v>
      </c>
      <c r="I3259" s="5">
        <v>3259</v>
      </c>
      <c r="J3259" s="5">
        <v>48163165</v>
      </c>
      <c r="K3259" s="3">
        <f>+Tabella2026[[#This Row],[POP_2024]]/SUM(Tabella2026[POP_2024])</f>
        <v>5.5290269333339486E-5</v>
      </c>
      <c r="L3259" s="3">
        <f>+Tabella2026[[#This Row],[INCIDENZA POPOLAZIONE]]*(PLAFOND/2)</f>
        <v>16277.413824033145</v>
      </c>
      <c r="M3259" s="3">
        <f>+IFERROR(Tabella2026[[#This Row],[reddito_2024]]/Tabella2026[[#This Row],[POP_2024]],"")</f>
        <v>14778.510279226757</v>
      </c>
      <c r="N3259" s="3">
        <f>+IF(Tabella2026[[#This Row],[REDDITO COMPLESSIVO PROCAPITE]]&lt;media_aggr_reddito_pc,(media_aggr_reddito_pc-Tabella2026[[#This Row],[REDDITO COMPLESSIVO PROCAPITE]]),0)</f>
        <v>3046.5557833819839</v>
      </c>
      <c r="O3259" s="3">
        <f>+Tabella2026[[#This Row],[DIFFERENZA REDDITO INFERIORE ALLA MEDIA DALLA MEDIA]]*Tabella2026[[#This Row],[POP_2024]]</f>
        <v>9928725.2980418857</v>
      </c>
      <c r="P3259" s="3">
        <f>+Tabella2026[[#This Row],[POPOLAZIONE PER DIFFERENZA ]]/SUM(Tabella2026[[POPOLAZIONE PER DIFFERENZA ]])</f>
        <v>8.8085874132277786E-5</v>
      </c>
      <c r="Q3259" s="3">
        <f>+Tabella2026[[#This Row],[INCIDENZA POPOLAZIONE PER DIFFERENZA]]*(PLAFOND-SUM(Tabella2026[CONTRIBUTO SULLA BASE DELLA POPOLAZIONE]))</f>
        <v>25932.415280137087</v>
      </c>
      <c r="R3259" s="3">
        <f>+Tabella2026[[#This Row],[CONTRIBUTO SULLA BASE DELLA POPOLAZIONE]]+Tabella2026[[#This Row],[CONTRIBUTO SULLA BASE DEL REDDITO]]</f>
        <v>42209.829104170232</v>
      </c>
      <c r="S3259" s="3">
        <f>+Tabella2026[[#This Row],[CONTRIBUTO TOTALE]]/(PLAFOND/N_TESSERE)</f>
        <v>84.419658208340465</v>
      </c>
      <c r="T3259" s="3">
        <f>+MAX(CEILING(Tabella2026[[#This Row],[preDEF1]],1),1)</f>
        <v>85</v>
      </c>
      <c r="U3259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3259" s="21">
        <f>+Tabella2026[[#This Row],[DEF - n. card]]*(PLAFOND/N_TESSERE)</f>
        <v>42000</v>
      </c>
      <c r="W3259" s="18"/>
    </row>
    <row r="3260" spans="2:23" x14ac:dyDescent="0.25">
      <c r="B3260" s="1" t="s">
        <v>6641</v>
      </c>
      <c r="C3260" s="2">
        <v>19095</v>
      </c>
      <c r="D3260" s="1" t="s">
        <v>6642</v>
      </c>
      <c r="E3260" s="1" t="s">
        <v>12</v>
      </c>
      <c r="F3260" s="1" t="s">
        <v>193</v>
      </c>
      <c r="G3260" s="1" t="s">
        <v>4778</v>
      </c>
      <c r="H3260" s="1" t="s">
        <v>15835</v>
      </c>
      <c r="I3260" s="5">
        <v>3257</v>
      </c>
      <c r="J3260" s="5">
        <v>65977991</v>
      </c>
      <c r="K3260" s="3">
        <f>+Tabella2026[[#This Row],[POP_2024]]/SUM(Tabella2026[POP_2024])</f>
        <v>5.5256338514478893E-5</v>
      </c>
      <c r="L3260" s="3">
        <f>+Tabella2026[[#This Row],[INCIDENZA POPOLAZIONE]]*(PLAFOND/2)</f>
        <v>16267.4246164087</v>
      </c>
      <c r="M3260" s="3">
        <f>+IFERROR(Tabella2026[[#This Row],[reddito_2024]]/Tabella2026[[#This Row],[POP_2024]],"")</f>
        <v>20257.289223211545</v>
      </c>
      <c r="N3260" s="3">
        <f>+IF(Tabella2026[[#This Row],[REDDITO COMPLESSIVO PROCAPITE]]&lt;media_aggr_reddito_pc,(media_aggr_reddito_pc-Tabella2026[[#This Row],[REDDITO COMPLESSIVO PROCAPITE]]),0)</f>
        <v>0</v>
      </c>
      <c r="O3260" s="3">
        <f>+Tabella2026[[#This Row],[DIFFERENZA REDDITO INFERIORE ALLA MEDIA DALLA MEDIA]]*Tabella2026[[#This Row],[POP_2024]]</f>
        <v>0</v>
      </c>
      <c r="P3260" s="3">
        <f>+Tabella2026[[#This Row],[POPOLAZIONE PER DIFFERENZA ]]/SUM(Tabella2026[[POPOLAZIONE PER DIFFERENZA ]])</f>
        <v>0</v>
      </c>
      <c r="Q3260" s="3">
        <f>+Tabella2026[[#This Row],[INCIDENZA POPOLAZIONE PER DIFFERENZA]]*(PLAFOND-SUM(Tabella2026[CONTRIBUTO SULLA BASE DELLA POPOLAZIONE]))</f>
        <v>0</v>
      </c>
      <c r="R3260" s="3">
        <f>+Tabella2026[[#This Row],[CONTRIBUTO SULLA BASE DELLA POPOLAZIONE]]+Tabella2026[[#This Row],[CONTRIBUTO SULLA BASE DEL REDDITO]]</f>
        <v>16267.4246164087</v>
      </c>
      <c r="S3260" s="3">
        <f>+Tabella2026[[#This Row],[CONTRIBUTO TOTALE]]/(PLAFOND/N_TESSERE)</f>
        <v>32.5348492328174</v>
      </c>
      <c r="T3260" s="3">
        <f>+MAX(CEILING(Tabella2026[[#This Row],[preDEF1]],1),1)</f>
        <v>33</v>
      </c>
      <c r="U3260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60" s="21">
        <f>+Tabella2026[[#This Row],[DEF - n. card]]*(PLAFOND/N_TESSERE)</f>
        <v>16000</v>
      </c>
      <c r="W3260" s="18"/>
    </row>
    <row r="3261" spans="2:23" x14ac:dyDescent="0.25">
      <c r="B3261" s="1" t="s">
        <v>6461</v>
      </c>
      <c r="C3261" s="2">
        <v>2150</v>
      </c>
      <c r="D3261" s="1" t="s">
        <v>6462</v>
      </c>
      <c r="E3261" s="1" t="s">
        <v>18</v>
      </c>
      <c r="F3261" s="1" t="s">
        <v>381</v>
      </c>
      <c r="G3261" s="1" t="s">
        <v>4778</v>
      </c>
      <c r="H3261" s="1" t="s">
        <v>15835</v>
      </c>
      <c r="I3261" s="5">
        <v>3255</v>
      </c>
      <c r="J3261" s="5">
        <v>60254298</v>
      </c>
      <c r="K3261" s="3">
        <f>+Tabella2026[[#This Row],[POP_2024]]/SUM(Tabella2026[POP_2024])</f>
        <v>5.5222407695618294E-5</v>
      </c>
      <c r="L3261" s="3">
        <f>+Tabella2026[[#This Row],[INCIDENZA POPOLAZIONE]]*(PLAFOND/2)</f>
        <v>16257.435408784255</v>
      </c>
      <c r="M3261" s="3">
        <f>+IFERROR(Tabella2026[[#This Row],[reddito_2024]]/Tabella2026[[#This Row],[POP_2024]],"")</f>
        <v>18511.305069124424</v>
      </c>
      <c r="N3261" s="3">
        <f>+IF(Tabella2026[[#This Row],[REDDITO COMPLESSIVO PROCAPITE]]&lt;media_aggr_reddito_pc,(media_aggr_reddito_pc-Tabella2026[[#This Row],[REDDITO COMPLESSIVO PROCAPITE]]),0)</f>
        <v>0</v>
      </c>
      <c r="O3261" s="3">
        <f>+Tabella2026[[#This Row],[DIFFERENZA REDDITO INFERIORE ALLA MEDIA DALLA MEDIA]]*Tabella2026[[#This Row],[POP_2024]]</f>
        <v>0</v>
      </c>
      <c r="P3261" s="3">
        <f>+Tabella2026[[#This Row],[POPOLAZIONE PER DIFFERENZA ]]/SUM(Tabella2026[[POPOLAZIONE PER DIFFERENZA ]])</f>
        <v>0</v>
      </c>
      <c r="Q3261" s="3">
        <f>+Tabella2026[[#This Row],[INCIDENZA POPOLAZIONE PER DIFFERENZA]]*(PLAFOND-SUM(Tabella2026[CONTRIBUTO SULLA BASE DELLA POPOLAZIONE]))</f>
        <v>0</v>
      </c>
      <c r="R3261" s="3">
        <f>+Tabella2026[[#This Row],[CONTRIBUTO SULLA BASE DELLA POPOLAZIONE]]+Tabella2026[[#This Row],[CONTRIBUTO SULLA BASE DEL REDDITO]]</f>
        <v>16257.435408784255</v>
      </c>
      <c r="S3261" s="3">
        <f>+Tabella2026[[#This Row],[CONTRIBUTO TOTALE]]/(PLAFOND/N_TESSERE)</f>
        <v>32.514870817568507</v>
      </c>
      <c r="T3261" s="3">
        <f>+MAX(CEILING(Tabella2026[[#This Row],[preDEF1]],1),1)</f>
        <v>33</v>
      </c>
      <c r="U3261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61" s="21">
        <f>+Tabella2026[[#This Row],[DEF - n. card]]*(PLAFOND/N_TESSERE)</f>
        <v>16000</v>
      </c>
      <c r="W3261" s="18"/>
    </row>
    <row r="3262" spans="2:23" x14ac:dyDescent="0.25">
      <c r="B3262" s="1" t="s">
        <v>6603</v>
      </c>
      <c r="C3262" s="2">
        <v>83027</v>
      </c>
      <c r="D3262" s="1" t="s">
        <v>6604</v>
      </c>
      <c r="E3262" s="1" t="s">
        <v>21</v>
      </c>
      <c r="F3262" s="1" t="s">
        <v>42</v>
      </c>
      <c r="G3262" s="1" t="s">
        <v>4778</v>
      </c>
      <c r="H3262" s="1" t="s">
        <v>15836</v>
      </c>
      <c r="I3262" s="5">
        <v>3254</v>
      </c>
      <c r="J3262" s="5">
        <v>45679218</v>
      </c>
      <c r="K3262" s="3">
        <f>+Tabella2026[[#This Row],[POP_2024]]/SUM(Tabella2026[POP_2024])</f>
        <v>5.5205442286187998E-5</v>
      </c>
      <c r="L3262" s="3">
        <f>+Tabella2026[[#This Row],[INCIDENZA POPOLAZIONE]]*(PLAFOND/2)</f>
        <v>16252.440804972031</v>
      </c>
      <c r="M3262" s="3">
        <f>+IFERROR(Tabella2026[[#This Row],[reddito_2024]]/Tabella2026[[#This Row],[POP_2024]],"")</f>
        <v>14037.866625691457</v>
      </c>
      <c r="N3262" s="3">
        <f>+IF(Tabella2026[[#This Row],[REDDITO COMPLESSIVO PROCAPITE]]&lt;media_aggr_reddito_pc,(media_aggr_reddito_pc-Tabella2026[[#This Row],[REDDITO COMPLESSIVO PROCAPITE]]),0)</f>
        <v>3787.1994369172844</v>
      </c>
      <c r="O3262" s="3">
        <f>+Tabella2026[[#This Row],[DIFFERENZA REDDITO INFERIORE ALLA MEDIA DALLA MEDIA]]*Tabella2026[[#This Row],[POP_2024]]</f>
        <v>12323546.967728844</v>
      </c>
      <c r="P3262" s="3">
        <f>+Tabella2026[[#This Row],[POPOLAZIONE PER DIFFERENZA ]]/SUM(Tabella2026[[POPOLAZIONE PER DIFFERENZA ]])</f>
        <v>1.09332303440469E-4</v>
      </c>
      <c r="Q3262" s="3">
        <f>+Tabella2026[[#This Row],[INCIDENZA POPOLAZIONE PER DIFFERENZA]]*(PLAFOND-SUM(Tabella2026[CONTRIBUTO SULLA BASE DELLA POPOLAZIONE]))</f>
        <v>32187.348133646625</v>
      </c>
      <c r="R3262" s="3">
        <f>+Tabella2026[[#This Row],[CONTRIBUTO SULLA BASE DELLA POPOLAZIONE]]+Tabella2026[[#This Row],[CONTRIBUTO SULLA BASE DEL REDDITO]]</f>
        <v>48439.788938618658</v>
      </c>
      <c r="S3262" s="3">
        <f>+Tabella2026[[#This Row],[CONTRIBUTO TOTALE]]/(PLAFOND/N_TESSERE)</f>
        <v>96.87957787723731</v>
      </c>
      <c r="T3262" s="3">
        <f>+MAX(CEILING(Tabella2026[[#This Row],[preDEF1]],1),1)</f>
        <v>97</v>
      </c>
      <c r="U3262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3262" s="21">
        <f>+Tabella2026[[#This Row],[DEF - n. card]]*(PLAFOND/N_TESSERE)</f>
        <v>48000</v>
      </c>
      <c r="W3262" s="18"/>
    </row>
    <row r="3263" spans="2:23" x14ac:dyDescent="0.25">
      <c r="B3263" s="1" t="s">
        <v>6431</v>
      </c>
      <c r="C3263" s="2">
        <v>16012</v>
      </c>
      <c r="D3263" s="1" t="s">
        <v>6432</v>
      </c>
      <c r="E3263" s="1" t="s">
        <v>12</v>
      </c>
      <c r="F3263" s="1" t="s">
        <v>93</v>
      </c>
      <c r="G3263" s="1" t="s">
        <v>4778</v>
      </c>
      <c r="H3263" s="1" t="s">
        <v>15835</v>
      </c>
      <c r="I3263" s="5">
        <v>3252</v>
      </c>
      <c r="J3263" s="5">
        <v>56628998</v>
      </c>
      <c r="K3263" s="3">
        <f>+Tabella2026[[#This Row],[POP_2024]]/SUM(Tabella2026[POP_2024])</f>
        <v>5.5171511467327405E-5</v>
      </c>
      <c r="L3263" s="3">
        <f>+Tabella2026[[#This Row],[INCIDENZA POPOLAZIONE]]*(PLAFOND/2)</f>
        <v>16242.451597347588</v>
      </c>
      <c r="M3263" s="3">
        <f>+IFERROR(Tabella2026[[#This Row],[reddito_2024]]/Tabella2026[[#This Row],[POP_2024]],"")</f>
        <v>17413.591020910208</v>
      </c>
      <c r="N3263" s="3">
        <f>+IF(Tabella2026[[#This Row],[REDDITO COMPLESSIVO PROCAPITE]]&lt;media_aggr_reddito_pc,(media_aggr_reddito_pc-Tabella2026[[#This Row],[REDDITO COMPLESSIVO PROCAPITE]]),0)</f>
        <v>411.47504169853346</v>
      </c>
      <c r="O3263" s="3">
        <f>+Tabella2026[[#This Row],[DIFFERENZA REDDITO INFERIORE ALLA MEDIA DALLA MEDIA]]*Tabella2026[[#This Row],[POP_2024]]</f>
        <v>1338116.8356036309</v>
      </c>
      <c r="P3263" s="3">
        <f>+Tabella2026[[#This Row],[POPOLAZIONE PER DIFFERENZA ]]/SUM(Tabella2026[[POPOLAZIONE PER DIFFERENZA ]])</f>
        <v>1.1871533113974771E-5</v>
      </c>
      <c r="Q3263" s="3">
        <f>+Tabella2026[[#This Row],[INCIDENZA POPOLAZIONE PER DIFFERENZA]]*(PLAFOND-SUM(Tabella2026[CONTRIBUTO SULLA BASE DELLA POPOLAZIONE]))</f>
        <v>3494.9704451043513</v>
      </c>
      <c r="R3263" s="3">
        <f>+Tabella2026[[#This Row],[CONTRIBUTO SULLA BASE DELLA POPOLAZIONE]]+Tabella2026[[#This Row],[CONTRIBUTO SULLA BASE DEL REDDITO]]</f>
        <v>19737.422042451941</v>
      </c>
      <c r="S3263" s="3">
        <f>+Tabella2026[[#This Row],[CONTRIBUTO TOTALE]]/(PLAFOND/N_TESSERE)</f>
        <v>39.474844084903879</v>
      </c>
      <c r="T3263" s="3">
        <f>+MAX(CEILING(Tabella2026[[#This Row],[preDEF1]],1),1)</f>
        <v>40</v>
      </c>
      <c r="U3263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3263" s="21">
        <f>+Tabella2026[[#This Row],[DEF - n. card]]*(PLAFOND/N_TESSERE)</f>
        <v>19500</v>
      </c>
      <c r="W3263" s="18"/>
    </row>
    <row r="3264" spans="2:23" x14ac:dyDescent="0.25">
      <c r="B3264" s="1" t="s">
        <v>6483</v>
      </c>
      <c r="C3264" s="2">
        <v>46022</v>
      </c>
      <c r="D3264" s="1" t="s">
        <v>6484</v>
      </c>
      <c r="E3264" s="1" t="s">
        <v>30</v>
      </c>
      <c r="F3264" s="1" t="s">
        <v>142</v>
      </c>
      <c r="G3264" s="1" t="s">
        <v>4778</v>
      </c>
      <c r="H3264" s="1" t="s">
        <v>15834</v>
      </c>
      <c r="I3264" s="5">
        <v>3251</v>
      </c>
      <c r="J3264" s="5">
        <v>53065090</v>
      </c>
      <c r="K3264" s="3">
        <f>+Tabella2026[[#This Row],[POP_2024]]/SUM(Tabella2026[POP_2024])</f>
        <v>5.5154546057897109E-5</v>
      </c>
      <c r="L3264" s="3">
        <f>+Tabella2026[[#This Row],[INCIDENZA POPOLAZIONE]]*(PLAFOND/2)</f>
        <v>16237.456993535365</v>
      </c>
      <c r="M3264" s="3">
        <f>+IFERROR(Tabella2026[[#This Row],[reddito_2024]]/Tabella2026[[#This Row],[POP_2024]],"")</f>
        <v>16322.697631498</v>
      </c>
      <c r="N3264" s="3">
        <f>+IF(Tabella2026[[#This Row],[REDDITO COMPLESSIVO PROCAPITE]]&lt;media_aggr_reddito_pc,(media_aggr_reddito_pc-Tabella2026[[#This Row],[REDDITO COMPLESSIVO PROCAPITE]]),0)</f>
        <v>1502.3684311107409</v>
      </c>
      <c r="O3264" s="3">
        <f>+Tabella2026[[#This Row],[DIFFERENZA REDDITO INFERIORE ALLA MEDIA DALLA MEDIA]]*Tabella2026[[#This Row],[POP_2024]]</f>
        <v>4884199.7695410186</v>
      </c>
      <c r="P3264" s="3">
        <f>+Tabella2026[[#This Row],[POPOLAZIONE PER DIFFERENZA ]]/SUM(Tabella2026[[POPOLAZIONE PER DIFFERENZA ]])</f>
        <v>4.3331746344270276E-5</v>
      </c>
      <c r="Q3264" s="3">
        <f>+Tabella2026[[#This Row],[INCIDENZA POPOLAZIONE PER DIFFERENZA]]*(PLAFOND-SUM(Tabella2026[CONTRIBUTO SULLA BASE DELLA POPOLAZIONE]))</f>
        <v>12756.833624943463</v>
      </c>
      <c r="R3264" s="3">
        <f>+Tabella2026[[#This Row],[CONTRIBUTO SULLA BASE DELLA POPOLAZIONE]]+Tabella2026[[#This Row],[CONTRIBUTO SULLA BASE DEL REDDITO]]</f>
        <v>28994.29061847883</v>
      </c>
      <c r="S3264" s="3">
        <f>+Tabella2026[[#This Row],[CONTRIBUTO TOTALE]]/(PLAFOND/N_TESSERE)</f>
        <v>57.988581236957657</v>
      </c>
      <c r="T3264" s="3">
        <f>+MAX(CEILING(Tabella2026[[#This Row],[preDEF1]],1),1)</f>
        <v>58</v>
      </c>
      <c r="U3264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3264" s="21">
        <f>+Tabella2026[[#This Row],[DEF - n. card]]*(PLAFOND/N_TESSERE)</f>
        <v>28500</v>
      </c>
      <c r="W3264" s="18"/>
    </row>
    <row r="3265" spans="2:23" x14ac:dyDescent="0.25">
      <c r="B3265" s="1" t="s">
        <v>6517</v>
      </c>
      <c r="C3265" s="2">
        <v>28105</v>
      </c>
      <c r="D3265" s="1" t="s">
        <v>6518</v>
      </c>
      <c r="E3265" s="1" t="s">
        <v>38</v>
      </c>
      <c r="F3265" s="1" t="s">
        <v>45</v>
      </c>
      <c r="G3265" s="1" t="s">
        <v>4778</v>
      </c>
      <c r="H3265" s="1" t="s">
        <v>15835</v>
      </c>
      <c r="I3265" s="5">
        <v>3251</v>
      </c>
      <c r="J3265" s="5">
        <v>58328864</v>
      </c>
      <c r="K3265" s="3">
        <f>+Tabella2026[[#This Row],[POP_2024]]/SUM(Tabella2026[POP_2024])</f>
        <v>5.5154546057897109E-5</v>
      </c>
      <c r="L3265" s="3">
        <f>+Tabella2026[[#This Row],[INCIDENZA POPOLAZIONE]]*(PLAFOND/2)</f>
        <v>16237.456993535365</v>
      </c>
      <c r="M3265" s="3">
        <f>+IFERROR(Tabella2026[[#This Row],[reddito_2024]]/Tabella2026[[#This Row],[POP_2024]],"")</f>
        <v>17941.822208551213</v>
      </c>
      <c r="N3265" s="3">
        <f>+IF(Tabella2026[[#This Row],[REDDITO COMPLESSIVO PROCAPITE]]&lt;media_aggr_reddito_pc,(media_aggr_reddito_pc-Tabella2026[[#This Row],[REDDITO COMPLESSIVO PROCAPITE]]),0)</f>
        <v>0</v>
      </c>
      <c r="O3265" s="3">
        <f>+Tabella2026[[#This Row],[DIFFERENZA REDDITO INFERIORE ALLA MEDIA DALLA MEDIA]]*Tabella2026[[#This Row],[POP_2024]]</f>
        <v>0</v>
      </c>
      <c r="P3265" s="3">
        <f>+Tabella2026[[#This Row],[POPOLAZIONE PER DIFFERENZA ]]/SUM(Tabella2026[[POPOLAZIONE PER DIFFERENZA ]])</f>
        <v>0</v>
      </c>
      <c r="Q3265" s="3">
        <f>+Tabella2026[[#This Row],[INCIDENZA POPOLAZIONE PER DIFFERENZA]]*(PLAFOND-SUM(Tabella2026[CONTRIBUTO SULLA BASE DELLA POPOLAZIONE]))</f>
        <v>0</v>
      </c>
      <c r="R3265" s="3">
        <f>+Tabella2026[[#This Row],[CONTRIBUTO SULLA BASE DELLA POPOLAZIONE]]+Tabella2026[[#This Row],[CONTRIBUTO SULLA BASE DEL REDDITO]]</f>
        <v>16237.456993535365</v>
      </c>
      <c r="S3265" s="3">
        <f>+Tabella2026[[#This Row],[CONTRIBUTO TOTALE]]/(PLAFOND/N_TESSERE)</f>
        <v>32.474913987070728</v>
      </c>
      <c r="T3265" s="3">
        <f>+MAX(CEILING(Tabella2026[[#This Row],[preDEF1]],1),1)</f>
        <v>33</v>
      </c>
      <c r="U3265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65" s="21">
        <f>+Tabella2026[[#This Row],[DEF - n. card]]*(PLAFOND/N_TESSERE)</f>
        <v>16000</v>
      </c>
      <c r="W3265" s="18"/>
    </row>
    <row r="3266" spans="2:23" x14ac:dyDescent="0.25">
      <c r="B3266" s="1" t="s">
        <v>6531</v>
      </c>
      <c r="C3266" s="2">
        <v>101014</v>
      </c>
      <c r="D3266" s="1" t="s">
        <v>6532</v>
      </c>
      <c r="E3266" s="1" t="s">
        <v>61</v>
      </c>
      <c r="F3266" s="1" t="s">
        <v>239</v>
      </c>
      <c r="G3266" s="1" t="s">
        <v>4778</v>
      </c>
      <c r="H3266" s="1" t="s">
        <v>15836</v>
      </c>
      <c r="I3266" s="5">
        <v>3248</v>
      </c>
      <c r="J3266" s="5">
        <v>28818727</v>
      </c>
      <c r="K3266" s="3">
        <f>+Tabella2026[[#This Row],[POP_2024]]/SUM(Tabella2026[POP_2024])</f>
        <v>5.5103649829606213E-5</v>
      </c>
      <c r="L3266" s="3">
        <f>+Tabella2026[[#This Row],[INCIDENZA POPOLAZIONE]]*(PLAFOND/2)</f>
        <v>16222.473182098696</v>
      </c>
      <c r="M3266" s="3">
        <f>+IFERROR(Tabella2026[[#This Row],[reddito_2024]]/Tabella2026[[#This Row],[POP_2024]],"")</f>
        <v>8872.7607758620688</v>
      </c>
      <c r="N3266" s="3">
        <f>+IF(Tabella2026[[#This Row],[REDDITO COMPLESSIVO PROCAPITE]]&lt;media_aggr_reddito_pc,(media_aggr_reddito_pc-Tabella2026[[#This Row],[REDDITO COMPLESSIVO PROCAPITE]]),0)</f>
        <v>8952.3052867466722</v>
      </c>
      <c r="O3266" s="3">
        <f>+Tabella2026[[#This Row],[DIFFERENZA REDDITO INFERIORE ALLA MEDIA DALLA MEDIA]]*Tabella2026[[#This Row],[POP_2024]]</f>
        <v>29077087.57135319</v>
      </c>
      <c r="P3266" s="3">
        <f>+Tabella2026[[#This Row],[POPOLAZIONE PER DIFFERENZA ]]/SUM(Tabella2026[[POPOLAZIONE PER DIFFERENZA ]])</f>
        <v>2.5796671768616298E-4</v>
      </c>
      <c r="Q3266" s="3">
        <f>+Tabella2026[[#This Row],[INCIDENZA POPOLAZIONE PER DIFFERENZA]]*(PLAFOND-SUM(Tabella2026[CONTRIBUTO SULLA BASE DELLA POPOLAZIONE]))</f>
        <v>75945.208211768419</v>
      </c>
      <c r="R3266" s="3">
        <f>+Tabella2026[[#This Row],[CONTRIBUTO SULLA BASE DELLA POPOLAZIONE]]+Tabella2026[[#This Row],[CONTRIBUTO SULLA BASE DEL REDDITO]]</f>
        <v>92167.681393867111</v>
      </c>
      <c r="S3266" s="3">
        <f>+Tabella2026[[#This Row],[CONTRIBUTO TOTALE]]/(PLAFOND/N_TESSERE)</f>
        <v>184.33536278773423</v>
      </c>
      <c r="T3266" s="3">
        <f>+MAX(CEILING(Tabella2026[[#This Row],[preDEF1]],1),1)</f>
        <v>185</v>
      </c>
      <c r="U3266" s="9">
        <f xml:space="preserve"> IF(ROW(Tabella2026[[#This Row],[preDEF2]]) - ROW(Tabella2026[[#Headers],[preDEF2]])&lt;=ABS(SUM(Tabella2026[preDEF2])-N_TESSERE),Tabella2026[[#This Row],[preDEF2]]-1,Tabella2026[[#This Row],[preDEF2]])</f>
        <v>184</v>
      </c>
      <c r="V3266" s="21">
        <f>+Tabella2026[[#This Row],[DEF - n. card]]*(PLAFOND/N_TESSERE)</f>
        <v>92000</v>
      </c>
      <c r="W3266" s="18"/>
    </row>
    <row r="3267" spans="2:23" x14ac:dyDescent="0.25">
      <c r="B3267" s="1" t="s">
        <v>6469</v>
      </c>
      <c r="C3267" s="2">
        <v>97009</v>
      </c>
      <c r="D3267" s="1" t="s">
        <v>6470</v>
      </c>
      <c r="E3267" s="1" t="s">
        <v>12</v>
      </c>
      <c r="F3267" s="1" t="s">
        <v>362</v>
      </c>
      <c r="G3267" s="1" t="s">
        <v>4778</v>
      </c>
      <c r="H3267" s="1" t="s">
        <v>15835</v>
      </c>
      <c r="I3267" s="5">
        <v>3246</v>
      </c>
      <c r="J3267" s="5">
        <v>73180819</v>
      </c>
      <c r="K3267" s="3">
        <f>+Tabella2026[[#This Row],[POP_2024]]/SUM(Tabella2026[POP_2024])</f>
        <v>5.506971901074562E-5</v>
      </c>
      <c r="L3267" s="3">
        <f>+Tabella2026[[#This Row],[INCIDENZA POPOLAZIONE]]*(PLAFOND/2)</f>
        <v>16212.483974474253</v>
      </c>
      <c r="M3267" s="3">
        <f>+IFERROR(Tabella2026[[#This Row],[reddito_2024]]/Tabella2026[[#This Row],[POP_2024]],"")</f>
        <v>22544.922674060381</v>
      </c>
      <c r="N3267" s="3">
        <f>+IF(Tabella2026[[#This Row],[REDDITO COMPLESSIVO PROCAPITE]]&lt;media_aggr_reddito_pc,(media_aggr_reddito_pc-Tabella2026[[#This Row],[REDDITO COMPLESSIVO PROCAPITE]]),0)</f>
        <v>0</v>
      </c>
      <c r="O3267" s="3">
        <f>+Tabella2026[[#This Row],[DIFFERENZA REDDITO INFERIORE ALLA MEDIA DALLA MEDIA]]*Tabella2026[[#This Row],[POP_2024]]</f>
        <v>0</v>
      </c>
      <c r="P3267" s="3">
        <f>+Tabella2026[[#This Row],[POPOLAZIONE PER DIFFERENZA ]]/SUM(Tabella2026[[POPOLAZIONE PER DIFFERENZA ]])</f>
        <v>0</v>
      </c>
      <c r="Q3267" s="3">
        <f>+Tabella2026[[#This Row],[INCIDENZA POPOLAZIONE PER DIFFERENZA]]*(PLAFOND-SUM(Tabella2026[CONTRIBUTO SULLA BASE DELLA POPOLAZIONE]))</f>
        <v>0</v>
      </c>
      <c r="R3267" s="3">
        <f>+Tabella2026[[#This Row],[CONTRIBUTO SULLA BASE DELLA POPOLAZIONE]]+Tabella2026[[#This Row],[CONTRIBUTO SULLA BASE DEL REDDITO]]</f>
        <v>16212.483974474253</v>
      </c>
      <c r="S3267" s="3">
        <f>+Tabella2026[[#This Row],[CONTRIBUTO TOTALE]]/(PLAFOND/N_TESSERE)</f>
        <v>32.424967948948506</v>
      </c>
      <c r="T3267" s="3">
        <f>+MAX(CEILING(Tabella2026[[#This Row],[preDEF1]],1),1)</f>
        <v>33</v>
      </c>
      <c r="U3267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67" s="21">
        <f>+Tabella2026[[#This Row],[DEF - n. card]]*(PLAFOND/N_TESSERE)</f>
        <v>16000</v>
      </c>
      <c r="W3267" s="18"/>
    </row>
    <row r="3268" spans="2:23" x14ac:dyDescent="0.25">
      <c r="B3268" s="1" t="s">
        <v>6543</v>
      </c>
      <c r="C3268" s="2">
        <v>20022</v>
      </c>
      <c r="D3268" s="1" t="s">
        <v>6544</v>
      </c>
      <c r="E3268" s="1" t="s">
        <v>12</v>
      </c>
      <c r="F3268" s="1" t="s">
        <v>332</v>
      </c>
      <c r="G3268" s="1" t="s">
        <v>4778</v>
      </c>
      <c r="H3268" s="1" t="s">
        <v>15835</v>
      </c>
      <c r="I3268" s="5">
        <v>3241</v>
      </c>
      <c r="J3268" s="5">
        <v>66252752</v>
      </c>
      <c r="K3268" s="3">
        <f>+Tabella2026[[#This Row],[POP_2024]]/SUM(Tabella2026[POP_2024])</f>
        <v>5.4984891963594132E-5</v>
      </c>
      <c r="L3268" s="3">
        <f>+Tabella2026[[#This Row],[INCIDENZA POPOLAZIONE]]*(PLAFOND/2)</f>
        <v>16187.51095541314</v>
      </c>
      <c r="M3268" s="3">
        <f>+IFERROR(Tabella2026[[#This Row],[reddito_2024]]/Tabella2026[[#This Row],[POP_2024]],"")</f>
        <v>20442.070965751311</v>
      </c>
      <c r="N3268" s="3">
        <f>+IF(Tabella2026[[#This Row],[REDDITO COMPLESSIVO PROCAPITE]]&lt;media_aggr_reddito_pc,(media_aggr_reddito_pc-Tabella2026[[#This Row],[REDDITO COMPLESSIVO PROCAPITE]]),0)</f>
        <v>0</v>
      </c>
      <c r="O3268" s="3">
        <f>+Tabella2026[[#This Row],[DIFFERENZA REDDITO INFERIORE ALLA MEDIA DALLA MEDIA]]*Tabella2026[[#This Row],[POP_2024]]</f>
        <v>0</v>
      </c>
      <c r="P3268" s="3">
        <f>+Tabella2026[[#This Row],[POPOLAZIONE PER DIFFERENZA ]]/SUM(Tabella2026[[POPOLAZIONE PER DIFFERENZA ]])</f>
        <v>0</v>
      </c>
      <c r="Q3268" s="3">
        <f>+Tabella2026[[#This Row],[INCIDENZA POPOLAZIONE PER DIFFERENZA]]*(PLAFOND-SUM(Tabella2026[CONTRIBUTO SULLA BASE DELLA POPOLAZIONE]))</f>
        <v>0</v>
      </c>
      <c r="R3268" s="3">
        <f>+Tabella2026[[#This Row],[CONTRIBUTO SULLA BASE DELLA POPOLAZIONE]]+Tabella2026[[#This Row],[CONTRIBUTO SULLA BASE DEL REDDITO]]</f>
        <v>16187.51095541314</v>
      </c>
      <c r="S3268" s="3">
        <f>+Tabella2026[[#This Row],[CONTRIBUTO TOTALE]]/(PLAFOND/N_TESSERE)</f>
        <v>32.375021910826277</v>
      </c>
      <c r="T3268" s="3">
        <f>+MAX(CEILING(Tabella2026[[#This Row],[preDEF1]],1),1)</f>
        <v>33</v>
      </c>
      <c r="U3268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68" s="21">
        <f>+Tabella2026[[#This Row],[DEF - n. card]]*(PLAFOND/N_TESSERE)</f>
        <v>16000</v>
      </c>
      <c r="W3268" s="18"/>
    </row>
    <row r="3269" spans="2:23" x14ac:dyDescent="0.25">
      <c r="B3269" s="1" t="s">
        <v>6613</v>
      </c>
      <c r="C3269" s="2">
        <v>109008</v>
      </c>
      <c r="D3269" s="1" t="s">
        <v>6614</v>
      </c>
      <c r="E3269" s="1" t="s">
        <v>117</v>
      </c>
      <c r="F3269" s="1" t="s">
        <v>506</v>
      </c>
      <c r="G3269" s="1" t="s">
        <v>4778</v>
      </c>
      <c r="H3269" s="1" t="s">
        <v>15834</v>
      </c>
      <c r="I3269" s="5">
        <v>3241</v>
      </c>
      <c r="J3269" s="5">
        <v>50215073</v>
      </c>
      <c r="K3269" s="3">
        <f>+Tabella2026[[#This Row],[POP_2024]]/SUM(Tabella2026[POP_2024])</f>
        <v>5.4984891963594132E-5</v>
      </c>
      <c r="L3269" s="3">
        <f>+Tabella2026[[#This Row],[INCIDENZA POPOLAZIONE]]*(PLAFOND/2)</f>
        <v>16187.51095541314</v>
      </c>
      <c r="M3269" s="3">
        <f>+IFERROR(Tabella2026[[#This Row],[reddito_2024]]/Tabella2026[[#This Row],[POP_2024]],"")</f>
        <v>15493.69731564332</v>
      </c>
      <c r="N3269" s="3">
        <f>+IF(Tabella2026[[#This Row],[REDDITO COMPLESSIVO PROCAPITE]]&lt;media_aggr_reddito_pc,(media_aggr_reddito_pc-Tabella2026[[#This Row],[REDDITO COMPLESSIVO PROCAPITE]]),0)</f>
        <v>2331.3687469654215</v>
      </c>
      <c r="O3269" s="3">
        <f>+Tabella2026[[#This Row],[DIFFERENZA REDDITO INFERIORE ALLA MEDIA DALLA MEDIA]]*Tabella2026[[#This Row],[POP_2024]]</f>
        <v>7555966.1089149313</v>
      </c>
      <c r="P3269" s="3">
        <f>+Tabella2026[[#This Row],[POPOLAZIONE PER DIFFERENZA ]]/SUM(Tabella2026[[POPOLAZIONE PER DIFFERENZA ]])</f>
        <v>6.703517920360833E-5</v>
      </c>
      <c r="Q3269" s="3">
        <f>+Tabella2026[[#This Row],[INCIDENZA POPOLAZIONE PER DIFFERENZA]]*(PLAFOND-SUM(Tabella2026[CONTRIBUTO SULLA BASE DELLA POPOLAZIONE]))</f>
        <v>19735.106481157971</v>
      </c>
      <c r="R3269" s="3">
        <f>+Tabella2026[[#This Row],[CONTRIBUTO SULLA BASE DELLA POPOLAZIONE]]+Tabella2026[[#This Row],[CONTRIBUTO SULLA BASE DEL REDDITO]]</f>
        <v>35922.617436571112</v>
      </c>
      <c r="S3269" s="3">
        <f>+Tabella2026[[#This Row],[CONTRIBUTO TOTALE]]/(PLAFOND/N_TESSERE)</f>
        <v>71.845234873142218</v>
      </c>
      <c r="T3269" s="3">
        <f>+MAX(CEILING(Tabella2026[[#This Row],[preDEF1]],1),1)</f>
        <v>72</v>
      </c>
      <c r="U3269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3269" s="21">
        <f>+Tabella2026[[#This Row],[DEF - n. card]]*(PLAFOND/N_TESSERE)</f>
        <v>35500</v>
      </c>
      <c r="W3269" s="18"/>
    </row>
    <row r="3270" spans="2:23" x14ac:dyDescent="0.25">
      <c r="B3270" s="1" t="s">
        <v>6567</v>
      </c>
      <c r="C3270" s="2">
        <v>7063</v>
      </c>
      <c r="D3270" s="1" t="s">
        <v>6568</v>
      </c>
      <c r="E3270" s="1" t="s">
        <v>565</v>
      </c>
      <c r="F3270" s="1" t="s">
        <v>565</v>
      </c>
      <c r="G3270" s="1" t="s">
        <v>4778</v>
      </c>
      <c r="H3270" s="1" t="s">
        <v>15835</v>
      </c>
      <c r="I3270" s="5">
        <v>3238</v>
      </c>
      <c r="J3270" s="5">
        <v>67916569</v>
      </c>
      <c r="K3270" s="3">
        <f>+Tabella2026[[#This Row],[POP_2024]]/SUM(Tabella2026[POP_2024])</f>
        <v>5.4933995735303236E-5</v>
      </c>
      <c r="L3270" s="3">
        <f>+Tabella2026[[#This Row],[INCIDENZA POPOLAZIONE]]*(PLAFOND/2)</f>
        <v>16172.527143976471</v>
      </c>
      <c r="M3270" s="3">
        <f>+IFERROR(Tabella2026[[#This Row],[reddito_2024]]/Tabella2026[[#This Row],[POP_2024]],"")</f>
        <v>20974.851451513281</v>
      </c>
      <c r="N3270" s="3">
        <f>+IF(Tabella2026[[#This Row],[REDDITO COMPLESSIVO PROCAPITE]]&lt;media_aggr_reddito_pc,(media_aggr_reddito_pc-Tabella2026[[#This Row],[REDDITO COMPLESSIVO PROCAPITE]]),0)</f>
        <v>0</v>
      </c>
      <c r="O3270" s="3">
        <f>+Tabella2026[[#This Row],[DIFFERENZA REDDITO INFERIORE ALLA MEDIA DALLA MEDIA]]*Tabella2026[[#This Row],[POP_2024]]</f>
        <v>0</v>
      </c>
      <c r="P3270" s="3">
        <f>+Tabella2026[[#This Row],[POPOLAZIONE PER DIFFERENZA ]]/SUM(Tabella2026[[POPOLAZIONE PER DIFFERENZA ]])</f>
        <v>0</v>
      </c>
      <c r="Q3270" s="3">
        <f>+Tabella2026[[#This Row],[INCIDENZA POPOLAZIONE PER DIFFERENZA]]*(PLAFOND-SUM(Tabella2026[CONTRIBUTO SULLA BASE DELLA POPOLAZIONE]))</f>
        <v>0</v>
      </c>
      <c r="R3270" s="3">
        <f>+Tabella2026[[#This Row],[CONTRIBUTO SULLA BASE DELLA POPOLAZIONE]]+Tabella2026[[#This Row],[CONTRIBUTO SULLA BASE DEL REDDITO]]</f>
        <v>16172.527143976471</v>
      </c>
      <c r="S3270" s="3">
        <f>+Tabella2026[[#This Row],[CONTRIBUTO TOTALE]]/(PLAFOND/N_TESSERE)</f>
        <v>32.345054287952941</v>
      </c>
      <c r="T3270" s="3">
        <f>+MAX(CEILING(Tabella2026[[#This Row],[preDEF1]],1),1)</f>
        <v>33</v>
      </c>
      <c r="U3270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70" s="21">
        <f>+Tabella2026[[#This Row],[DEF - n. card]]*(PLAFOND/N_TESSERE)</f>
        <v>16000</v>
      </c>
      <c r="W3270" s="18"/>
    </row>
    <row r="3271" spans="2:23" x14ac:dyDescent="0.25">
      <c r="B3271" s="1" t="s">
        <v>6515</v>
      </c>
      <c r="C3271" s="2">
        <v>71064</v>
      </c>
      <c r="D3271" s="1" t="s">
        <v>6516</v>
      </c>
      <c r="E3271" s="1" t="s">
        <v>33</v>
      </c>
      <c r="F3271" s="1" t="s">
        <v>78</v>
      </c>
      <c r="G3271" s="1" t="s">
        <v>4778</v>
      </c>
      <c r="H3271" s="1" t="s">
        <v>15836</v>
      </c>
      <c r="I3271" s="5">
        <v>3237</v>
      </c>
      <c r="J3271" s="5">
        <v>30366208</v>
      </c>
      <c r="K3271" s="3">
        <f>+Tabella2026[[#This Row],[POP_2024]]/SUM(Tabella2026[POP_2024])</f>
        <v>5.491703032587294E-5</v>
      </c>
      <c r="L3271" s="3">
        <f>+Tabella2026[[#This Row],[INCIDENZA POPOLAZIONE]]*(PLAFOND/2)</f>
        <v>16167.532540164249</v>
      </c>
      <c r="M3271" s="3">
        <f>+IFERROR(Tabella2026[[#This Row],[reddito_2024]]/Tabella2026[[#This Row],[POP_2024]],"")</f>
        <v>9380.9725054062401</v>
      </c>
      <c r="N3271" s="3">
        <f>+IF(Tabella2026[[#This Row],[REDDITO COMPLESSIVO PROCAPITE]]&lt;media_aggr_reddito_pc,(media_aggr_reddito_pc-Tabella2026[[#This Row],[REDDITO COMPLESSIVO PROCAPITE]]),0)</f>
        <v>8444.093557202501</v>
      </c>
      <c r="O3271" s="3">
        <f>+Tabella2026[[#This Row],[DIFFERENZA REDDITO INFERIORE ALLA MEDIA DALLA MEDIA]]*Tabella2026[[#This Row],[POP_2024]]</f>
        <v>27333530.844664495</v>
      </c>
      <c r="P3271" s="3">
        <f>+Tabella2026[[#This Row],[POPOLAZIONE PER DIFFERENZA ]]/SUM(Tabella2026[[POPOLAZIONE PER DIFFERENZA ]])</f>
        <v>2.4249819441058445E-4</v>
      </c>
      <c r="Q3271" s="3">
        <f>+Tabella2026[[#This Row],[INCIDENZA POPOLAZIONE PER DIFFERENZA]]*(PLAFOND-SUM(Tabella2026[CONTRIBUTO SULLA BASE DELLA POPOLAZIONE]))</f>
        <v>71391.286560830544</v>
      </c>
      <c r="R3271" s="3">
        <f>+Tabella2026[[#This Row],[CONTRIBUTO SULLA BASE DELLA POPOLAZIONE]]+Tabella2026[[#This Row],[CONTRIBUTO SULLA BASE DEL REDDITO]]</f>
        <v>87558.819100994791</v>
      </c>
      <c r="S3271" s="3">
        <f>+Tabella2026[[#This Row],[CONTRIBUTO TOTALE]]/(PLAFOND/N_TESSERE)</f>
        <v>175.11763820198959</v>
      </c>
      <c r="T3271" s="3">
        <f>+MAX(CEILING(Tabella2026[[#This Row],[preDEF1]],1),1)</f>
        <v>176</v>
      </c>
      <c r="U3271" s="9">
        <f xml:space="preserve"> IF(ROW(Tabella2026[[#This Row],[preDEF2]]) - ROW(Tabella2026[[#Headers],[preDEF2]])&lt;=ABS(SUM(Tabella2026[preDEF2])-N_TESSERE),Tabella2026[[#This Row],[preDEF2]]-1,Tabella2026[[#This Row],[preDEF2]])</f>
        <v>175</v>
      </c>
      <c r="V3271" s="21">
        <f>+Tabella2026[[#This Row],[DEF - n. card]]*(PLAFOND/N_TESSERE)</f>
        <v>87500</v>
      </c>
      <c r="W3271" s="18"/>
    </row>
    <row r="3272" spans="2:23" x14ac:dyDescent="0.25">
      <c r="B3272" s="1" t="s">
        <v>6565</v>
      </c>
      <c r="C3272" s="2">
        <v>37007</v>
      </c>
      <c r="D3272" s="1" t="s">
        <v>6566</v>
      </c>
      <c r="E3272" s="1" t="s">
        <v>27</v>
      </c>
      <c r="F3272" s="1" t="s">
        <v>26</v>
      </c>
      <c r="G3272" s="1" t="s">
        <v>4778</v>
      </c>
      <c r="H3272" s="1" t="s">
        <v>15835</v>
      </c>
      <c r="I3272" s="5">
        <v>3236</v>
      </c>
      <c r="J3272" s="5">
        <v>58367469</v>
      </c>
      <c r="K3272" s="3">
        <f>+Tabella2026[[#This Row],[POP_2024]]/SUM(Tabella2026[POP_2024])</f>
        <v>5.4900064916442643E-5</v>
      </c>
      <c r="L3272" s="3">
        <f>+Tabella2026[[#This Row],[INCIDENZA POPOLAZIONE]]*(PLAFOND/2)</f>
        <v>16162.537936352026</v>
      </c>
      <c r="M3272" s="3">
        <f>+IFERROR(Tabella2026[[#This Row],[reddito_2024]]/Tabella2026[[#This Row],[POP_2024]],"")</f>
        <v>18036.918726823238</v>
      </c>
      <c r="N3272" s="3">
        <f>+IF(Tabella2026[[#This Row],[REDDITO COMPLESSIVO PROCAPITE]]&lt;media_aggr_reddito_pc,(media_aggr_reddito_pc-Tabella2026[[#This Row],[REDDITO COMPLESSIVO PROCAPITE]]),0)</f>
        <v>0</v>
      </c>
      <c r="O3272" s="3">
        <f>+Tabella2026[[#This Row],[DIFFERENZA REDDITO INFERIORE ALLA MEDIA DALLA MEDIA]]*Tabella2026[[#This Row],[POP_2024]]</f>
        <v>0</v>
      </c>
      <c r="P3272" s="3">
        <f>+Tabella2026[[#This Row],[POPOLAZIONE PER DIFFERENZA ]]/SUM(Tabella2026[[POPOLAZIONE PER DIFFERENZA ]])</f>
        <v>0</v>
      </c>
      <c r="Q3272" s="3">
        <f>+Tabella2026[[#This Row],[INCIDENZA POPOLAZIONE PER DIFFERENZA]]*(PLAFOND-SUM(Tabella2026[CONTRIBUTO SULLA BASE DELLA POPOLAZIONE]))</f>
        <v>0</v>
      </c>
      <c r="R3272" s="3">
        <f>+Tabella2026[[#This Row],[CONTRIBUTO SULLA BASE DELLA POPOLAZIONE]]+Tabella2026[[#This Row],[CONTRIBUTO SULLA BASE DEL REDDITO]]</f>
        <v>16162.537936352026</v>
      </c>
      <c r="S3272" s="3">
        <f>+Tabella2026[[#This Row],[CONTRIBUTO TOTALE]]/(PLAFOND/N_TESSERE)</f>
        <v>32.325075872704055</v>
      </c>
      <c r="T3272" s="3">
        <f>+MAX(CEILING(Tabella2026[[#This Row],[preDEF1]],1),1)</f>
        <v>33</v>
      </c>
      <c r="U3272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72" s="21">
        <f>+Tabella2026[[#This Row],[DEF - n. card]]*(PLAFOND/N_TESSERE)</f>
        <v>16000</v>
      </c>
      <c r="W3272" s="18"/>
    </row>
    <row r="3273" spans="2:23" x14ac:dyDescent="0.25">
      <c r="B3273" s="1" t="s">
        <v>6545</v>
      </c>
      <c r="C3273" s="2">
        <v>66007</v>
      </c>
      <c r="D3273" s="1" t="s">
        <v>6546</v>
      </c>
      <c r="E3273" s="1" t="s">
        <v>96</v>
      </c>
      <c r="F3273" s="1" t="s">
        <v>201</v>
      </c>
      <c r="G3273" s="1" t="s">
        <v>4778</v>
      </c>
      <c r="H3273" s="1" t="s">
        <v>15836</v>
      </c>
      <c r="I3273" s="5">
        <v>3234</v>
      </c>
      <c r="J3273" s="5">
        <v>42587071</v>
      </c>
      <c r="K3273" s="3">
        <f>+Tabella2026[[#This Row],[POP_2024]]/SUM(Tabella2026[POP_2024])</f>
        <v>5.4866134097582051E-5</v>
      </c>
      <c r="L3273" s="3">
        <f>+Tabella2026[[#This Row],[INCIDENZA POPOLAZIONE]]*(PLAFOND/2)</f>
        <v>16152.548728727583</v>
      </c>
      <c r="M3273" s="3">
        <f>+IFERROR(Tabella2026[[#This Row],[reddito_2024]]/Tabella2026[[#This Row],[POP_2024]],"")</f>
        <v>13168.54390847248</v>
      </c>
      <c r="N3273" s="3">
        <f>+IF(Tabella2026[[#This Row],[REDDITO COMPLESSIVO PROCAPITE]]&lt;media_aggr_reddito_pc,(media_aggr_reddito_pc-Tabella2026[[#This Row],[REDDITO COMPLESSIVO PROCAPITE]]),0)</f>
        <v>4656.5221541362607</v>
      </c>
      <c r="O3273" s="3">
        <f>+Tabella2026[[#This Row],[DIFFERENZA REDDITO INFERIORE ALLA MEDIA DALLA MEDIA]]*Tabella2026[[#This Row],[POP_2024]]</f>
        <v>15059192.646476667</v>
      </c>
      <c r="P3273" s="3">
        <f>+Tabella2026[[#This Row],[POPOLAZIONE PER DIFFERENZA ]]/SUM(Tabella2026[[POPOLAZIONE PER DIFFERENZA ]])</f>
        <v>1.3360246236773977E-4</v>
      </c>
      <c r="Q3273" s="3">
        <f>+Tabella2026[[#This Row],[INCIDENZA POPOLAZIONE PER DIFFERENZA]]*(PLAFOND-SUM(Tabella2026[CONTRIBUTO SULLA BASE DELLA POPOLAZIONE]))</f>
        <v>39332.464719215975</v>
      </c>
      <c r="R3273" s="3">
        <f>+Tabella2026[[#This Row],[CONTRIBUTO SULLA BASE DELLA POPOLAZIONE]]+Tabella2026[[#This Row],[CONTRIBUTO SULLA BASE DEL REDDITO]]</f>
        <v>55485.013447943558</v>
      </c>
      <c r="S3273" s="3">
        <f>+Tabella2026[[#This Row],[CONTRIBUTO TOTALE]]/(PLAFOND/N_TESSERE)</f>
        <v>110.97002689588712</v>
      </c>
      <c r="T3273" s="3">
        <f>+MAX(CEILING(Tabella2026[[#This Row],[preDEF1]],1),1)</f>
        <v>111</v>
      </c>
      <c r="U3273" s="9">
        <f xml:space="preserve"> IF(ROW(Tabella2026[[#This Row],[preDEF2]]) - ROW(Tabella2026[[#Headers],[preDEF2]])&lt;=ABS(SUM(Tabella2026[preDEF2])-N_TESSERE),Tabella2026[[#This Row],[preDEF2]]-1,Tabella2026[[#This Row],[preDEF2]])</f>
        <v>110</v>
      </c>
      <c r="V3273" s="21">
        <f>+Tabella2026[[#This Row],[DEF - n. card]]*(PLAFOND/N_TESSERE)</f>
        <v>55000</v>
      </c>
      <c r="W3273" s="18"/>
    </row>
    <row r="3274" spans="2:23" x14ac:dyDescent="0.25">
      <c r="B3274" s="1" t="s">
        <v>6497</v>
      </c>
      <c r="C3274" s="2">
        <v>75046</v>
      </c>
      <c r="D3274" s="1" t="s">
        <v>6498</v>
      </c>
      <c r="E3274" s="1" t="s">
        <v>33</v>
      </c>
      <c r="F3274" s="1" t="s">
        <v>132</v>
      </c>
      <c r="G3274" s="1" t="s">
        <v>4778</v>
      </c>
      <c r="H3274" s="1" t="s">
        <v>15836</v>
      </c>
      <c r="I3274" s="5">
        <v>3234</v>
      </c>
      <c r="J3274" s="5">
        <v>42216392</v>
      </c>
      <c r="K3274" s="3">
        <f>+Tabella2026[[#This Row],[POP_2024]]/SUM(Tabella2026[POP_2024])</f>
        <v>5.4866134097582051E-5</v>
      </c>
      <c r="L3274" s="3">
        <f>+Tabella2026[[#This Row],[INCIDENZA POPOLAZIONE]]*(PLAFOND/2)</f>
        <v>16152.548728727583</v>
      </c>
      <c r="M3274" s="3">
        <f>+IFERROR(Tabella2026[[#This Row],[reddito_2024]]/Tabella2026[[#This Row],[POP_2024]],"")</f>
        <v>13053.924551638838</v>
      </c>
      <c r="N3274" s="3">
        <f>+IF(Tabella2026[[#This Row],[REDDITO COMPLESSIVO PROCAPITE]]&lt;media_aggr_reddito_pc,(media_aggr_reddito_pc-Tabella2026[[#This Row],[REDDITO COMPLESSIVO PROCAPITE]]),0)</f>
        <v>4771.1415109699028</v>
      </c>
      <c r="O3274" s="3">
        <f>+Tabella2026[[#This Row],[DIFFERENZA REDDITO INFERIORE ALLA MEDIA DALLA MEDIA]]*Tabella2026[[#This Row],[POP_2024]]</f>
        <v>15429871.646476666</v>
      </c>
      <c r="P3274" s="3">
        <f>+Tabella2026[[#This Row],[POPOLAZIONE PER DIFFERENZA ]]/SUM(Tabella2026[[POPOLAZIONE PER DIFFERENZA ]])</f>
        <v>1.3689106012398125E-4</v>
      </c>
      <c r="Q3274" s="3">
        <f>+Tabella2026[[#This Row],[INCIDENZA POPOLAZIONE PER DIFFERENZA]]*(PLAFOND-SUM(Tabella2026[CONTRIBUTO SULLA BASE DELLA POPOLAZIONE]))</f>
        <v>40300.625432205146</v>
      </c>
      <c r="R3274" s="3">
        <f>+Tabella2026[[#This Row],[CONTRIBUTO SULLA BASE DELLA POPOLAZIONE]]+Tabella2026[[#This Row],[CONTRIBUTO SULLA BASE DEL REDDITO]]</f>
        <v>56453.174160932729</v>
      </c>
      <c r="S3274" s="3">
        <f>+Tabella2026[[#This Row],[CONTRIBUTO TOTALE]]/(PLAFOND/N_TESSERE)</f>
        <v>112.90634832186547</v>
      </c>
      <c r="T3274" s="3">
        <f>+MAX(CEILING(Tabella2026[[#This Row],[preDEF1]],1),1)</f>
        <v>113</v>
      </c>
      <c r="U3274" s="9">
        <f xml:space="preserve"> IF(ROW(Tabella2026[[#This Row],[preDEF2]]) - ROW(Tabella2026[[#Headers],[preDEF2]])&lt;=ABS(SUM(Tabella2026[preDEF2])-N_TESSERE),Tabella2026[[#This Row],[preDEF2]]-1,Tabella2026[[#This Row],[preDEF2]])</f>
        <v>112</v>
      </c>
      <c r="V3274" s="21">
        <f>+Tabella2026[[#This Row],[DEF - n. card]]*(PLAFOND/N_TESSERE)</f>
        <v>56000</v>
      </c>
      <c r="W3274" s="18"/>
    </row>
    <row r="3275" spans="2:23" x14ac:dyDescent="0.25">
      <c r="B3275" s="1" t="s">
        <v>6535</v>
      </c>
      <c r="C3275" s="2">
        <v>64017</v>
      </c>
      <c r="D3275" s="1" t="s">
        <v>6536</v>
      </c>
      <c r="E3275" s="1" t="s">
        <v>15</v>
      </c>
      <c r="F3275" s="1" t="s">
        <v>290</v>
      </c>
      <c r="G3275" s="1" t="s">
        <v>4778</v>
      </c>
      <c r="H3275" s="1" t="s">
        <v>15836</v>
      </c>
      <c r="I3275" s="5">
        <v>3233</v>
      </c>
      <c r="J3275" s="5">
        <v>38519576</v>
      </c>
      <c r="K3275" s="3">
        <f>+Tabella2026[[#This Row],[POP_2024]]/SUM(Tabella2026[POP_2024])</f>
        <v>5.4849168688151754E-5</v>
      </c>
      <c r="L3275" s="3">
        <f>+Tabella2026[[#This Row],[INCIDENZA POPOLAZIONE]]*(PLAFOND/2)</f>
        <v>16147.554124915361</v>
      </c>
      <c r="M3275" s="3">
        <f>+IFERROR(Tabella2026[[#This Row],[reddito_2024]]/Tabella2026[[#This Row],[POP_2024]],"")</f>
        <v>11914.499226724405</v>
      </c>
      <c r="N3275" s="3">
        <f>+IF(Tabella2026[[#This Row],[REDDITO COMPLESSIVO PROCAPITE]]&lt;media_aggr_reddito_pc,(media_aggr_reddito_pc-Tabella2026[[#This Row],[REDDITO COMPLESSIVO PROCAPITE]]),0)</f>
        <v>5910.5668358843359</v>
      </c>
      <c r="O3275" s="3">
        <f>+Tabella2026[[#This Row],[DIFFERENZA REDDITO INFERIORE ALLA MEDIA DALLA MEDIA]]*Tabella2026[[#This Row],[POP_2024]]</f>
        <v>19108862.580414057</v>
      </c>
      <c r="P3275" s="3">
        <f>+Tabella2026[[#This Row],[POPOLAZIONE PER DIFFERENZA ]]/SUM(Tabella2026[[POPOLAZIONE PER DIFFERENZA ]])</f>
        <v>1.6953040934683785E-4</v>
      </c>
      <c r="Q3275" s="3">
        <f>+Tabella2026[[#This Row],[INCIDENZA POPOLAZIONE PER DIFFERENZA]]*(PLAFOND-SUM(Tabella2026[CONTRIBUTO SULLA BASE DELLA POPOLAZIONE]))</f>
        <v>49909.625363902254</v>
      </c>
      <c r="R3275" s="3">
        <f>+Tabella2026[[#This Row],[CONTRIBUTO SULLA BASE DELLA POPOLAZIONE]]+Tabella2026[[#This Row],[CONTRIBUTO SULLA BASE DEL REDDITO]]</f>
        <v>66057.179488817608</v>
      </c>
      <c r="S3275" s="3">
        <f>+Tabella2026[[#This Row],[CONTRIBUTO TOTALE]]/(PLAFOND/N_TESSERE)</f>
        <v>132.11435897763522</v>
      </c>
      <c r="T3275" s="3">
        <f>+MAX(CEILING(Tabella2026[[#This Row],[preDEF1]],1),1)</f>
        <v>133</v>
      </c>
      <c r="U3275" s="9">
        <f xml:space="preserve"> IF(ROW(Tabella2026[[#This Row],[preDEF2]]) - ROW(Tabella2026[[#Headers],[preDEF2]])&lt;=ABS(SUM(Tabella2026[preDEF2])-N_TESSERE),Tabella2026[[#This Row],[preDEF2]]-1,Tabella2026[[#This Row],[preDEF2]])</f>
        <v>132</v>
      </c>
      <c r="V3275" s="21">
        <f>+Tabella2026[[#This Row],[DEF - n. card]]*(PLAFOND/N_TESSERE)</f>
        <v>66000</v>
      </c>
      <c r="W3275" s="18"/>
    </row>
    <row r="3276" spans="2:23" x14ac:dyDescent="0.25">
      <c r="B3276" s="1" t="s">
        <v>6725</v>
      </c>
      <c r="C3276" s="2">
        <v>108022</v>
      </c>
      <c r="D3276" s="1" t="s">
        <v>6726</v>
      </c>
      <c r="E3276" s="1" t="s">
        <v>12</v>
      </c>
      <c r="F3276" s="1" t="s">
        <v>91</v>
      </c>
      <c r="G3276" s="1" t="s">
        <v>4778</v>
      </c>
      <c r="H3276" s="1" t="s">
        <v>15835</v>
      </c>
      <c r="I3276" s="5">
        <v>3233</v>
      </c>
      <c r="J3276" s="5">
        <v>68498231</v>
      </c>
      <c r="K3276" s="3">
        <f>+Tabella2026[[#This Row],[POP_2024]]/SUM(Tabella2026[POP_2024])</f>
        <v>5.4849168688151754E-5</v>
      </c>
      <c r="L3276" s="3">
        <f>+Tabella2026[[#This Row],[INCIDENZA POPOLAZIONE]]*(PLAFOND/2)</f>
        <v>16147.554124915361</v>
      </c>
      <c r="M3276" s="3">
        <f>+IFERROR(Tabella2026[[#This Row],[reddito_2024]]/Tabella2026[[#This Row],[POP_2024]],"")</f>
        <v>21187.20414475719</v>
      </c>
      <c r="N3276" s="3">
        <f>+IF(Tabella2026[[#This Row],[REDDITO COMPLESSIVO PROCAPITE]]&lt;media_aggr_reddito_pc,(media_aggr_reddito_pc-Tabella2026[[#This Row],[REDDITO COMPLESSIVO PROCAPITE]]),0)</f>
        <v>0</v>
      </c>
      <c r="O3276" s="3">
        <f>+Tabella2026[[#This Row],[DIFFERENZA REDDITO INFERIORE ALLA MEDIA DALLA MEDIA]]*Tabella2026[[#This Row],[POP_2024]]</f>
        <v>0</v>
      </c>
      <c r="P3276" s="3">
        <f>+Tabella2026[[#This Row],[POPOLAZIONE PER DIFFERENZA ]]/SUM(Tabella2026[[POPOLAZIONE PER DIFFERENZA ]])</f>
        <v>0</v>
      </c>
      <c r="Q3276" s="3">
        <f>+Tabella2026[[#This Row],[INCIDENZA POPOLAZIONE PER DIFFERENZA]]*(PLAFOND-SUM(Tabella2026[CONTRIBUTO SULLA BASE DELLA POPOLAZIONE]))</f>
        <v>0</v>
      </c>
      <c r="R3276" s="3">
        <f>+Tabella2026[[#This Row],[CONTRIBUTO SULLA BASE DELLA POPOLAZIONE]]+Tabella2026[[#This Row],[CONTRIBUTO SULLA BASE DEL REDDITO]]</f>
        <v>16147.554124915361</v>
      </c>
      <c r="S3276" s="3">
        <f>+Tabella2026[[#This Row],[CONTRIBUTO TOTALE]]/(PLAFOND/N_TESSERE)</f>
        <v>32.295108249830726</v>
      </c>
      <c r="T3276" s="3">
        <f>+MAX(CEILING(Tabella2026[[#This Row],[preDEF1]],1),1)</f>
        <v>33</v>
      </c>
      <c r="U3276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76" s="21">
        <f>+Tabella2026[[#This Row],[DEF - n. card]]*(PLAFOND/N_TESSERE)</f>
        <v>16000</v>
      </c>
      <c r="W3276" s="18"/>
    </row>
    <row r="3277" spans="2:23" x14ac:dyDescent="0.25">
      <c r="B3277" s="1" t="s">
        <v>6475</v>
      </c>
      <c r="C3277" s="2">
        <v>42025</v>
      </c>
      <c r="D3277" s="1" t="s">
        <v>6476</v>
      </c>
      <c r="E3277" s="1" t="s">
        <v>117</v>
      </c>
      <c r="F3277" s="1" t="s">
        <v>116</v>
      </c>
      <c r="G3277" s="1" t="s">
        <v>4778</v>
      </c>
      <c r="H3277" s="1" t="s">
        <v>15834</v>
      </c>
      <c r="I3277" s="5">
        <v>3231</v>
      </c>
      <c r="J3277" s="5">
        <v>61016007</v>
      </c>
      <c r="K3277" s="3">
        <f>+Tabella2026[[#This Row],[POP_2024]]/SUM(Tabella2026[POP_2024])</f>
        <v>5.4815237869291155E-5</v>
      </c>
      <c r="L3277" s="3">
        <f>+Tabella2026[[#This Row],[INCIDENZA POPOLAZIONE]]*(PLAFOND/2)</f>
        <v>16137.564917290914</v>
      </c>
      <c r="M3277" s="3">
        <f>+IFERROR(Tabella2026[[#This Row],[reddito_2024]]/Tabella2026[[#This Row],[POP_2024]],"")</f>
        <v>18884.558031569173</v>
      </c>
      <c r="N3277" s="3">
        <f>+IF(Tabella2026[[#This Row],[REDDITO COMPLESSIVO PROCAPITE]]&lt;media_aggr_reddito_pc,(media_aggr_reddito_pc-Tabella2026[[#This Row],[REDDITO COMPLESSIVO PROCAPITE]]),0)</f>
        <v>0</v>
      </c>
      <c r="O3277" s="3">
        <f>+Tabella2026[[#This Row],[DIFFERENZA REDDITO INFERIORE ALLA MEDIA DALLA MEDIA]]*Tabella2026[[#This Row],[POP_2024]]</f>
        <v>0</v>
      </c>
      <c r="P3277" s="3">
        <f>+Tabella2026[[#This Row],[POPOLAZIONE PER DIFFERENZA ]]/SUM(Tabella2026[[POPOLAZIONE PER DIFFERENZA ]])</f>
        <v>0</v>
      </c>
      <c r="Q3277" s="3">
        <f>+Tabella2026[[#This Row],[INCIDENZA POPOLAZIONE PER DIFFERENZA]]*(PLAFOND-SUM(Tabella2026[CONTRIBUTO SULLA BASE DELLA POPOLAZIONE]))</f>
        <v>0</v>
      </c>
      <c r="R3277" s="3">
        <f>+Tabella2026[[#This Row],[CONTRIBUTO SULLA BASE DELLA POPOLAZIONE]]+Tabella2026[[#This Row],[CONTRIBUTO SULLA BASE DEL REDDITO]]</f>
        <v>16137.564917290914</v>
      </c>
      <c r="S3277" s="3">
        <f>+Tabella2026[[#This Row],[CONTRIBUTO TOTALE]]/(PLAFOND/N_TESSERE)</f>
        <v>32.275129834581826</v>
      </c>
      <c r="T3277" s="3">
        <f>+MAX(CEILING(Tabella2026[[#This Row],[preDEF1]],1),1)</f>
        <v>33</v>
      </c>
      <c r="U3277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77" s="21">
        <f>+Tabella2026[[#This Row],[DEF - n. card]]*(PLAFOND/N_TESSERE)</f>
        <v>16000</v>
      </c>
      <c r="W3277" s="18"/>
    </row>
    <row r="3278" spans="2:23" x14ac:dyDescent="0.25">
      <c r="B3278" s="1" t="s">
        <v>6523</v>
      </c>
      <c r="C3278" s="2">
        <v>19068</v>
      </c>
      <c r="D3278" s="1" t="s">
        <v>6524</v>
      </c>
      <c r="E3278" s="1" t="s">
        <v>12</v>
      </c>
      <c r="F3278" s="1" t="s">
        <v>193</v>
      </c>
      <c r="G3278" s="1" t="s">
        <v>4778</v>
      </c>
      <c r="H3278" s="1" t="s">
        <v>15835</v>
      </c>
      <c r="I3278" s="5">
        <v>3229</v>
      </c>
      <c r="J3278" s="5">
        <v>66583937</v>
      </c>
      <c r="K3278" s="3">
        <f>+Tabella2026[[#This Row],[POP_2024]]/SUM(Tabella2026[POP_2024])</f>
        <v>5.4781307050430562E-5</v>
      </c>
      <c r="L3278" s="3">
        <f>+Tabella2026[[#This Row],[INCIDENZA POPOLAZIONE]]*(PLAFOND/2)</f>
        <v>16127.575709666469</v>
      </c>
      <c r="M3278" s="3">
        <f>+IFERROR(Tabella2026[[#This Row],[reddito_2024]]/Tabella2026[[#This Row],[POP_2024]],"")</f>
        <v>20620.60606999071</v>
      </c>
      <c r="N3278" s="3">
        <f>+IF(Tabella2026[[#This Row],[REDDITO COMPLESSIVO PROCAPITE]]&lt;media_aggr_reddito_pc,(media_aggr_reddito_pc-Tabella2026[[#This Row],[REDDITO COMPLESSIVO PROCAPITE]]),0)</f>
        <v>0</v>
      </c>
      <c r="O3278" s="3">
        <f>+Tabella2026[[#This Row],[DIFFERENZA REDDITO INFERIORE ALLA MEDIA DALLA MEDIA]]*Tabella2026[[#This Row],[POP_2024]]</f>
        <v>0</v>
      </c>
      <c r="P3278" s="3">
        <f>+Tabella2026[[#This Row],[POPOLAZIONE PER DIFFERENZA ]]/SUM(Tabella2026[[POPOLAZIONE PER DIFFERENZA ]])</f>
        <v>0</v>
      </c>
      <c r="Q3278" s="3">
        <f>+Tabella2026[[#This Row],[INCIDENZA POPOLAZIONE PER DIFFERENZA]]*(PLAFOND-SUM(Tabella2026[CONTRIBUTO SULLA BASE DELLA POPOLAZIONE]))</f>
        <v>0</v>
      </c>
      <c r="R3278" s="3">
        <f>+Tabella2026[[#This Row],[CONTRIBUTO SULLA BASE DELLA POPOLAZIONE]]+Tabella2026[[#This Row],[CONTRIBUTO SULLA BASE DEL REDDITO]]</f>
        <v>16127.575709666469</v>
      </c>
      <c r="S3278" s="3">
        <f>+Tabella2026[[#This Row],[CONTRIBUTO TOTALE]]/(PLAFOND/N_TESSERE)</f>
        <v>32.25515141933294</v>
      </c>
      <c r="T3278" s="3">
        <f>+MAX(CEILING(Tabella2026[[#This Row],[preDEF1]],1),1)</f>
        <v>33</v>
      </c>
      <c r="U3278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78" s="21">
        <f>+Tabella2026[[#This Row],[DEF - n. card]]*(PLAFOND/N_TESSERE)</f>
        <v>16000</v>
      </c>
      <c r="W3278" s="18"/>
    </row>
    <row r="3279" spans="2:23" x14ac:dyDescent="0.25">
      <c r="B3279" s="1" t="s">
        <v>6509</v>
      </c>
      <c r="C3279" s="2">
        <v>17169</v>
      </c>
      <c r="D3279" s="1" t="s">
        <v>6510</v>
      </c>
      <c r="E3279" s="1" t="s">
        <v>12</v>
      </c>
      <c r="F3279" s="1" t="s">
        <v>50</v>
      </c>
      <c r="G3279" s="1" t="s">
        <v>4778</v>
      </c>
      <c r="H3279" s="1" t="s">
        <v>15835</v>
      </c>
      <c r="I3279" s="5">
        <v>3228</v>
      </c>
      <c r="J3279" s="5">
        <v>61097761</v>
      </c>
      <c r="K3279" s="3">
        <f>+Tabella2026[[#This Row],[POP_2024]]/SUM(Tabella2026[POP_2024])</f>
        <v>5.4764341641000266E-5</v>
      </c>
      <c r="L3279" s="3">
        <f>+Tabella2026[[#This Row],[INCIDENZA POPOLAZIONE]]*(PLAFOND/2)</f>
        <v>16122.581105854248</v>
      </c>
      <c r="M3279" s="3">
        <f>+IFERROR(Tabella2026[[#This Row],[reddito_2024]]/Tabella2026[[#This Row],[POP_2024]],"")</f>
        <v>18927.435254027263</v>
      </c>
      <c r="N3279" s="3">
        <f>+IF(Tabella2026[[#This Row],[REDDITO COMPLESSIVO PROCAPITE]]&lt;media_aggr_reddito_pc,(media_aggr_reddito_pc-Tabella2026[[#This Row],[REDDITO COMPLESSIVO PROCAPITE]]),0)</f>
        <v>0</v>
      </c>
      <c r="O3279" s="3">
        <f>+Tabella2026[[#This Row],[DIFFERENZA REDDITO INFERIORE ALLA MEDIA DALLA MEDIA]]*Tabella2026[[#This Row],[POP_2024]]</f>
        <v>0</v>
      </c>
      <c r="P3279" s="3">
        <f>+Tabella2026[[#This Row],[POPOLAZIONE PER DIFFERENZA ]]/SUM(Tabella2026[[POPOLAZIONE PER DIFFERENZA ]])</f>
        <v>0</v>
      </c>
      <c r="Q3279" s="3">
        <f>+Tabella2026[[#This Row],[INCIDENZA POPOLAZIONE PER DIFFERENZA]]*(PLAFOND-SUM(Tabella2026[CONTRIBUTO SULLA BASE DELLA POPOLAZIONE]))</f>
        <v>0</v>
      </c>
      <c r="R3279" s="3">
        <f>+Tabella2026[[#This Row],[CONTRIBUTO SULLA BASE DELLA POPOLAZIONE]]+Tabella2026[[#This Row],[CONTRIBUTO SULLA BASE DEL REDDITO]]</f>
        <v>16122.581105854248</v>
      </c>
      <c r="S3279" s="3">
        <f>+Tabella2026[[#This Row],[CONTRIBUTO TOTALE]]/(PLAFOND/N_TESSERE)</f>
        <v>32.245162211708497</v>
      </c>
      <c r="T3279" s="3">
        <f>+MAX(CEILING(Tabella2026[[#This Row],[preDEF1]],1),1)</f>
        <v>33</v>
      </c>
      <c r="U3279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79" s="21">
        <f>+Tabella2026[[#This Row],[DEF - n. card]]*(PLAFOND/N_TESSERE)</f>
        <v>16000</v>
      </c>
      <c r="W3279" s="18"/>
    </row>
    <row r="3280" spans="2:23" x14ac:dyDescent="0.25">
      <c r="B3280" s="1" t="s">
        <v>6611</v>
      </c>
      <c r="C3280" s="2">
        <v>65156</v>
      </c>
      <c r="D3280" s="1" t="s">
        <v>6612</v>
      </c>
      <c r="E3280" s="1" t="s">
        <v>15</v>
      </c>
      <c r="F3280" s="1" t="s">
        <v>82</v>
      </c>
      <c r="G3280" s="1" t="s">
        <v>4778</v>
      </c>
      <c r="H3280" s="1" t="s">
        <v>15836</v>
      </c>
      <c r="I3280" s="5">
        <v>3228</v>
      </c>
      <c r="J3280" s="5">
        <v>46020855</v>
      </c>
      <c r="K3280" s="3">
        <f>+Tabella2026[[#This Row],[POP_2024]]/SUM(Tabella2026[POP_2024])</f>
        <v>5.4764341641000266E-5</v>
      </c>
      <c r="L3280" s="3">
        <f>+Tabella2026[[#This Row],[INCIDENZA POPOLAZIONE]]*(PLAFOND/2)</f>
        <v>16122.581105854248</v>
      </c>
      <c r="M3280" s="3">
        <f>+IFERROR(Tabella2026[[#This Row],[reddito_2024]]/Tabella2026[[#This Row],[POP_2024]],"")</f>
        <v>14256.770446096654</v>
      </c>
      <c r="N3280" s="3">
        <f>+IF(Tabella2026[[#This Row],[REDDITO COMPLESSIVO PROCAPITE]]&lt;media_aggr_reddito_pc,(media_aggr_reddito_pc-Tabella2026[[#This Row],[REDDITO COMPLESSIVO PROCAPITE]]),0)</f>
        <v>3568.2956165120868</v>
      </c>
      <c r="O3280" s="3">
        <f>+Tabella2026[[#This Row],[DIFFERENZA REDDITO INFERIORE ALLA MEDIA DALLA MEDIA]]*Tabella2026[[#This Row],[POP_2024]]</f>
        <v>11518458.250101017</v>
      </c>
      <c r="P3280" s="3">
        <f>+Tabella2026[[#This Row],[POPOLAZIONE PER DIFFERENZA ]]/SUM(Tabella2026[[POPOLAZIONE PER DIFFERENZA ]])</f>
        <v>1.0218970040558922E-4</v>
      </c>
      <c r="Q3280" s="3">
        <f>+Tabella2026[[#This Row],[INCIDENZA POPOLAZIONE PER DIFFERENZA]]*(PLAFOND-SUM(Tabella2026[CONTRIBUTO SULLA BASE DELLA POPOLAZIONE]))</f>
        <v>30084.571157130285</v>
      </c>
      <c r="R3280" s="3">
        <f>+Tabella2026[[#This Row],[CONTRIBUTO SULLA BASE DELLA POPOLAZIONE]]+Tabella2026[[#This Row],[CONTRIBUTO SULLA BASE DEL REDDITO]]</f>
        <v>46207.152262984535</v>
      </c>
      <c r="S3280" s="3">
        <f>+Tabella2026[[#This Row],[CONTRIBUTO TOTALE]]/(PLAFOND/N_TESSERE)</f>
        <v>92.414304525969072</v>
      </c>
      <c r="T3280" s="3">
        <f>+MAX(CEILING(Tabella2026[[#This Row],[preDEF1]],1),1)</f>
        <v>93</v>
      </c>
      <c r="U3280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3280" s="21">
        <f>+Tabella2026[[#This Row],[DEF - n. card]]*(PLAFOND/N_TESSERE)</f>
        <v>46000</v>
      </c>
      <c r="W3280" s="18"/>
    </row>
    <row r="3281" spans="2:23" x14ac:dyDescent="0.25">
      <c r="B3281" s="1" t="s">
        <v>6637</v>
      </c>
      <c r="C3281" s="2">
        <v>19086</v>
      </c>
      <c r="D3281" s="1" t="s">
        <v>6638</v>
      </c>
      <c r="E3281" s="1" t="s">
        <v>12</v>
      </c>
      <c r="F3281" s="1" t="s">
        <v>193</v>
      </c>
      <c r="G3281" s="1" t="s">
        <v>4778</v>
      </c>
      <c r="H3281" s="1" t="s">
        <v>15835</v>
      </c>
      <c r="I3281" s="5">
        <v>3227</v>
      </c>
      <c r="J3281" s="5">
        <v>56823165</v>
      </c>
      <c r="K3281" s="3">
        <f>+Tabella2026[[#This Row],[POP_2024]]/SUM(Tabella2026[POP_2024])</f>
        <v>5.474737623156997E-5</v>
      </c>
      <c r="L3281" s="3">
        <f>+Tabella2026[[#This Row],[INCIDENZA POPOLAZIONE]]*(PLAFOND/2)</f>
        <v>16117.586502042026</v>
      </c>
      <c r="M3281" s="3">
        <f>+IFERROR(Tabella2026[[#This Row],[reddito_2024]]/Tabella2026[[#This Row],[POP_2024]],"")</f>
        <v>17608.665943600867</v>
      </c>
      <c r="N3281" s="3">
        <f>+IF(Tabella2026[[#This Row],[REDDITO COMPLESSIVO PROCAPITE]]&lt;media_aggr_reddito_pc,(media_aggr_reddito_pc-Tabella2026[[#This Row],[REDDITO COMPLESSIVO PROCAPITE]]),0)</f>
        <v>216.40011900787431</v>
      </c>
      <c r="O3281" s="3">
        <f>+Tabella2026[[#This Row],[DIFFERENZA REDDITO INFERIORE ALLA MEDIA DALLA MEDIA]]*Tabella2026[[#This Row],[POP_2024]]</f>
        <v>698323.18403841043</v>
      </c>
      <c r="P3281" s="3">
        <f>+Tabella2026[[#This Row],[POPOLAZIONE PER DIFFERENZA ]]/SUM(Tabella2026[[POPOLAZIONE PER DIFFERENZA ]])</f>
        <v>6.195398326207109E-6</v>
      </c>
      <c r="Q3281" s="3">
        <f>+Tabella2026[[#This Row],[INCIDENZA POPOLAZIONE PER DIFFERENZA]]*(PLAFOND-SUM(Tabella2026[CONTRIBUTO SULLA BASE DELLA POPOLAZIONE]))</f>
        <v>1823.9206206866356</v>
      </c>
      <c r="R3281" s="3">
        <f>+Tabella2026[[#This Row],[CONTRIBUTO SULLA BASE DELLA POPOLAZIONE]]+Tabella2026[[#This Row],[CONTRIBUTO SULLA BASE DEL REDDITO]]</f>
        <v>17941.507122728661</v>
      </c>
      <c r="S3281" s="3">
        <f>+Tabella2026[[#This Row],[CONTRIBUTO TOTALE]]/(PLAFOND/N_TESSERE)</f>
        <v>35.883014245457325</v>
      </c>
      <c r="T3281" s="3">
        <f>+MAX(CEILING(Tabella2026[[#This Row],[preDEF1]],1),1)</f>
        <v>36</v>
      </c>
      <c r="U3281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281" s="21">
        <f>+Tabella2026[[#This Row],[DEF - n. card]]*(PLAFOND/N_TESSERE)</f>
        <v>17500</v>
      </c>
      <c r="W3281" s="18"/>
    </row>
    <row r="3282" spans="2:23" x14ac:dyDescent="0.25">
      <c r="B3282" s="1" t="s">
        <v>6561</v>
      </c>
      <c r="C3282" s="2">
        <v>54057</v>
      </c>
      <c r="D3282" s="1" t="s">
        <v>6562</v>
      </c>
      <c r="E3282" s="1" t="s">
        <v>67</v>
      </c>
      <c r="F3282" s="1" t="s">
        <v>66</v>
      </c>
      <c r="G3282" s="1" t="s">
        <v>4778</v>
      </c>
      <c r="H3282" s="1" t="s">
        <v>15834</v>
      </c>
      <c r="I3282" s="5">
        <v>3224</v>
      </c>
      <c r="J3282" s="5">
        <v>50941172</v>
      </c>
      <c r="K3282" s="3">
        <f>+Tabella2026[[#This Row],[POP_2024]]/SUM(Tabella2026[POP_2024])</f>
        <v>5.4696480003279074E-5</v>
      </c>
      <c r="L3282" s="3">
        <f>+Tabella2026[[#This Row],[INCIDENZA POPOLAZIONE]]*(PLAFOND/2)</f>
        <v>16102.602690605358</v>
      </c>
      <c r="M3282" s="3">
        <f>+IFERROR(Tabella2026[[#This Row],[reddito_2024]]/Tabella2026[[#This Row],[POP_2024]],"")</f>
        <v>15800.611662531017</v>
      </c>
      <c r="N3282" s="3">
        <f>+IF(Tabella2026[[#This Row],[REDDITO COMPLESSIVO PROCAPITE]]&lt;media_aggr_reddito_pc,(media_aggr_reddito_pc-Tabella2026[[#This Row],[REDDITO COMPLESSIVO PROCAPITE]]),0)</f>
        <v>2024.4544000777241</v>
      </c>
      <c r="O3282" s="3">
        <f>+Tabella2026[[#This Row],[DIFFERENZA REDDITO INFERIORE ALLA MEDIA DALLA MEDIA]]*Tabella2026[[#This Row],[POP_2024]]</f>
        <v>6526840.9858505828</v>
      </c>
      <c r="P3282" s="3">
        <f>+Tabella2026[[#This Row],[POPOLAZIONE PER DIFFERENZA ]]/SUM(Tabella2026[[POPOLAZIONE PER DIFFERENZA ]])</f>
        <v>5.790496527025587E-5</v>
      </c>
      <c r="Q3282" s="3">
        <f>+Tabella2026[[#This Row],[INCIDENZA POPOLAZIONE PER DIFFERENZA]]*(PLAFOND-SUM(Tabella2026[CONTRIBUTO SULLA BASE DELLA POPOLAZIONE]))</f>
        <v>17047.178346839446</v>
      </c>
      <c r="R3282" s="3">
        <f>+Tabella2026[[#This Row],[CONTRIBUTO SULLA BASE DELLA POPOLAZIONE]]+Tabella2026[[#This Row],[CONTRIBUTO SULLA BASE DEL REDDITO]]</f>
        <v>33149.781037444802</v>
      </c>
      <c r="S3282" s="3">
        <f>+Tabella2026[[#This Row],[CONTRIBUTO TOTALE]]/(PLAFOND/N_TESSERE)</f>
        <v>66.299562074889607</v>
      </c>
      <c r="T3282" s="3">
        <f>+MAX(CEILING(Tabella2026[[#This Row],[preDEF1]],1),1)</f>
        <v>67</v>
      </c>
      <c r="U3282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3282" s="21">
        <f>+Tabella2026[[#This Row],[DEF - n. card]]*(PLAFOND/N_TESSERE)</f>
        <v>33000</v>
      </c>
      <c r="W3282" s="18"/>
    </row>
    <row r="3283" spans="2:23" x14ac:dyDescent="0.25">
      <c r="B3283" s="1" t="s">
        <v>6489</v>
      </c>
      <c r="C3283" s="2">
        <v>109002</v>
      </c>
      <c r="D3283" s="1" t="s">
        <v>6490</v>
      </c>
      <c r="E3283" s="1" t="s">
        <v>117</v>
      </c>
      <c r="F3283" s="1" t="s">
        <v>506</v>
      </c>
      <c r="G3283" s="1" t="s">
        <v>4778</v>
      </c>
      <c r="H3283" s="1" t="s">
        <v>15834</v>
      </c>
      <c r="I3283" s="5">
        <v>3222</v>
      </c>
      <c r="J3283" s="5">
        <v>56550964</v>
      </c>
      <c r="K3283" s="3">
        <f>+Tabella2026[[#This Row],[POP_2024]]/SUM(Tabella2026[POP_2024])</f>
        <v>5.4662549184418481E-5</v>
      </c>
      <c r="L3283" s="3">
        <f>+Tabella2026[[#This Row],[INCIDENZA POPOLAZIONE]]*(PLAFOND/2)</f>
        <v>16092.613482980913</v>
      </c>
      <c r="M3283" s="3">
        <f>+IFERROR(Tabella2026[[#This Row],[reddito_2024]]/Tabella2026[[#This Row],[POP_2024]],"")</f>
        <v>17551.509621353198</v>
      </c>
      <c r="N3283" s="3">
        <f>+IF(Tabella2026[[#This Row],[REDDITO COMPLESSIVO PROCAPITE]]&lt;media_aggr_reddito_pc,(media_aggr_reddito_pc-Tabella2026[[#This Row],[REDDITO COMPLESSIVO PROCAPITE]]),0)</f>
        <v>273.55644125554318</v>
      </c>
      <c r="O3283" s="3">
        <f>+Tabella2026[[#This Row],[DIFFERENZA REDDITO INFERIORE ALLA MEDIA DALLA MEDIA]]*Tabella2026[[#This Row],[POP_2024]]</f>
        <v>881398.85372536012</v>
      </c>
      <c r="P3283" s="3">
        <f>+Tabella2026[[#This Row],[POPOLAZIONE PER DIFFERENZA ]]/SUM(Tabella2026[[POPOLAZIONE PER DIFFERENZA ]])</f>
        <v>7.8196129068952779E-6</v>
      </c>
      <c r="Q3283" s="3">
        <f>+Tabella2026[[#This Row],[INCIDENZA POPOLAZIONE PER DIFFERENZA]]*(PLAFOND-SUM(Tabella2026[CONTRIBUTO SULLA BASE DELLA POPOLAZIONE]))</f>
        <v>2302.0881750802992</v>
      </c>
      <c r="R3283" s="3">
        <f>+Tabella2026[[#This Row],[CONTRIBUTO SULLA BASE DELLA POPOLAZIONE]]+Tabella2026[[#This Row],[CONTRIBUTO SULLA BASE DEL REDDITO]]</f>
        <v>18394.701658061211</v>
      </c>
      <c r="S3283" s="3">
        <f>+Tabella2026[[#This Row],[CONTRIBUTO TOTALE]]/(PLAFOND/N_TESSERE)</f>
        <v>36.789403316122424</v>
      </c>
      <c r="T3283" s="3">
        <f>+MAX(CEILING(Tabella2026[[#This Row],[preDEF1]],1),1)</f>
        <v>37</v>
      </c>
      <c r="U3283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283" s="21">
        <f>+Tabella2026[[#This Row],[DEF - n. card]]*(PLAFOND/N_TESSERE)</f>
        <v>18000</v>
      </c>
      <c r="W3283" s="18"/>
    </row>
    <row r="3284" spans="2:23" x14ac:dyDescent="0.25">
      <c r="B3284" s="1" t="s">
        <v>6413</v>
      </c>
      <c r="C3284" s="2">
        <v>61041</v>
      </c>
      <c r="D3284" s="1" t="s">
        <v>6414</v>
      </c>
      <c r="E3284" s="1" t="s">
        <v>15</v>
      </c>
      <c r="F3284" s="1" t="s">
        <v>184</v>
      </c>
      <c r="G3284" s="1" t="s">
        <v>4778</v>
      </c>
      <c r="H3284" s="1" t="s">
        <v>15836</v>
      </c>
      <c r="I3284" s="5">
        <v>3222</v>
      </c>
      <c r="J3284" s="5">
        <v>34637153</v>
      </c>
      <c r="K3284" s="3">
        <f>+Tabella2026[[#This Row],[POP_2024]]/SUM(Tabella2026[POP_2024])</f>
        <v>5.4662549184418481E-5</v>
      </c>
      <c r="L3284" s="3">
        <f>+Tabella2026[[#This Row],[INCIDENZA POPOLAZIONE]]*(PLAFOND/2)</f>
        <v>16092.613482980913</v>
      </c>
      <c r="M3284" s="3">
        <f>+IFERROR(Tabella2026[[#This Row],[reddito_2024]]/Tabella2026[[#This Row],[POP_2024]],"")</f>
        <v>10750.202669149596</v>
      </c>
      <c r="N3284" s="3">
        <f>+IF(Tabella2026[[#This Row],[REDDITO COMPLESSIVO PROCAPITE]]&lt;media_aggr_reddito_pc,(media_aggr_reddito_pc-Tabella2026[[#This Row],[REDDITO COMPLESSIVO PROCAPITE]]),0)</f>
        <v>7074.8633934591453</v>
      </c>
      <c r="O3284" s="3">
        <f>+Tabella2026[[#This Row],[DIFFERENZA REDDITO INFERIORE ALLA MEDIA DALLA MEDIA]]*Tabella2026[[#This Row],[POP_2024]]</f>
        <v>22795209.853725366</v>
      </c>
      <c r="P3284" s="3">
        <f>+Tabella2026[[#This Row],[POPOLAZIONE PER DIFFERENZA ]]/SUM(Tabella2026[[POPOLAZIONE PER DIFFERENZA ]])</f>
        <v>2.022350226962277E-4</v>
      </c>
      <c r="Q3284" s="3">
        <f>+Tabella2026[[#This Row],[INCIDENZA POPOLAZIONE PER DIFFERENZA]]*(PLAFOND-SUM(Tabella2026[CONTRIBUTO SULLA BASE DELLA POPOLAZIONE]))</f>
        <v>59537.839005502654</v>
      </c>
      <c r="R3284" s="3">
        <f>+Tabella2026[[#This Row],[CONTRIBUTO SULLA BASE DELLA POPOLAZIONE]]+Tabella2026[[#This Row],[CONTRIBUTO SULLA BASE DEL REDDITO]]</f>
        <v>75630.45248848357</v>
      </c>
      <c r="S3284" s="3">
        <f>+Tabella2026[[#This Row],[CONTRIBUTO TOTALE]]/(PLAFOND/N_TESSERE)</f>
        <v>151.26090497696714</v>
      </c>
      <c r="T3284" s="3">
        <f>+MAX(CEILING(Tabella2026[[#This Row],[preDEF1]],1),1)</f>
        <v>152</v>
      </c>
      <c r="U3284" s="9">
        <f xml:space="preserve"> IF(ROW(Tabella2026[[#This Row],[preDEF2]]) - ROW(Tabella2026[[#Headers],[preDEF2]])&lt;=ABS(SUM(Tabella2026[preDEF2])-N_TESSERE),Tabella2026[[#This Row],[preDEF2]]-1,Tabella2026[[#This Row],[preDEF2]])</f>
        <v>151</v>
      </c>
      <c r="V3284" s="21">
        <f>+Tabella2026[[#This Row],[DEF - n. card]]*(PLAFOND/N_TESSERE)</f>
        <v>75500</v>
      </c>
      <c r="W3284" s="18"/>
    </row>
    <row r="3285" spans="2:23" x14ac:dyDescent="0.25">
      <c r="B3285" s="1" t="s">
        <v>6455</v>
      </c>
      <c r="C3285" s="2">
        <v>29031</v>
      </c>
      <c r="D3285" s="1" t="s">
        <v>6456</v>
      </c>
      <c r="E3285" s="1" t="s">
        <v>38</v>
      </c>
      <c r="F3285" s="1" t="s">
        <v>314</v>
      </c>
      <c r="G3285" s="1" t="s">
        <v>4778</v>
      </c>
      <c r="H3285" s="1" t="s">
        <v>15835</v>
      </c>
      <c r="I3285" s="5">
        <v>3221</v>
      </c>
      <c r="J3285" s="5">
        <v>60815181</v>
      </c>
      <c r="K3285" s="3">
        <f>+Tabella2026[[#This Row],[POP_2024]]/SUM(Tabella2026[POP_2024])</f>
        <v>5.4645583774988185E-5</v>
      </c>
      <c r="L3285" s="3">
        <f>+Tabella2026[[#This Row],[INCIDENZA POPOLAZIONE]]*(PLAFOND/2)</f>
        <v>16087.618879168691</v>
      </c>
      <c r="M3285" s="3">
        <f>+IFERROR(Tabella2026[[#This Row],[reddito_2024]]/Tabella2026[[#This Row],[POP_2024]],"")</f>
        <v>18880.838559453587</v>
      </c>
      <c r="N3285" s="3">
        <f>+IF(Tabella2026[[#This Row],[REDDITO COMPLESSIVO PROCAPITE]]&lt;media_aggr_reddito_pc,(media_aggr_reddito_pc-Tabella2026[[#This Row],[REDDITO COMPLESSIVO PROCAPITE]]),0)</f>
        <v>0</v>
      </c>
      <c r="O3285" s="3">
        <f>+Tabella2026[[#This Row],[DIFFERENZA REDDITO INFERIORE ALLA MEDIA DALLA MEDIA]]*Tabella2026[[#This Row],[POP_2024]]</f>
        <v>0</v>
      </c>
      <c r="P3285" s="3">
        <f>+Tabella2026[[#This Row],[POPOLAZIONE PER DIFFERENZA ]]/SUM(Tabella2026[[POPOLAZIONE PER DIFFERENZA ]])</f>
        <v>0</v>
      </c>
      <c r="Q3285" s="3">
        <f>+Tabella2026[[#This Row],[INCIDENZA POPOLAZIONE PER DIFFERENZA]]*(PLAFOND-SUM(Tabella2026[CONTRIBUTO SULLA BASE DELLA POPOLAZIONE]))</f>
        <v>0</v>
      </c>
      <c r="R3285" s="3">
        <f>+Tabella2026[[#This Row],[CONTRIBUTO SULLA BASE DELLA POPOLAZIONE]]+Tabella2026[[#This Row],[CONTRIBUTO SULLA BASE DEL REDDITO]]</f>
        <v>16087.618879168691</v>
      </c>
      <c r="S3285" s="3">
        <f>+Tabella2026[[#This Row],[CONTRIBUTO TOTALE]]/(PLAFOND/N_TESSERE)</f>
        <v>32.175237758337381</v>
      </c>
      <c r="T3285" s="3">
        <f>+MAX(CEILING(Tabella2026[[#This Row],[preDEF1]],1),1)</f>
        <v>33</v>
      </c>
      <c r="U3285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85" s="21">
        <f>+Tabella2026[[#This Row],[DEF - n. card]]*(PLAFOND/N_TESSERE)</f>
        <v>16000</v>
      </c>
      <c r="W3285" s="18"/>
    </row>
    <row r="3286" spans="2:23" x14ac:dyDescent="0.25">
      <c r="B3286" s="1" t="s">
        <v>6647</v>
      </c>
      <c r="C3286" s="2">
        <v>16139</v>
      </c>
      <c r="D3286" s="1" t="s">
        <v>6648</v>
      </c>
      <c r="E3286" s="1" t="s">
        <v>12</v>
      </c>
      <c r="F3286" s="1" t="s">
        <v>93</v>
      </c>
      <c r="G3286" s="1" t="s">
        <v>4778</v>
      </c>
      <c r="H3286" s="1" t="s">
        <v>15835</v>
      </c>
      <c r="I3286" s="5">
        <v>3220</v>
      </c>
      <c r="J3286" s="5">
        <v>56948190</v>
      </c>
      <c r="K3286" s="3">
        <f>+Tabella2026[[#This Row],[POP_2024]]/SUM(Tabella2026[POP_2024])</f>
        <v>5.4628618365557882E-5</v>
      </c>
      <c r="L3286" s="3">
        <f>+Tabella2026[[#This Row],[INCIDENZA POPOLAZIONE]]*(PLAFOND/2)</f>
        <v>16082.624275356466</v>
      </c>
      <c r="M3286" s="3">
        <f>+IFERROR(Tabella2026[[#This Row],[reddito_2024]]/Tabella2026[[#This Row],[POP_2024]],"")</f>
        <v>17685.773291925467</v>
      </c>
      <c r="N3286" s="3">
        <f>+IF(Tabella2026[[#This Row],[REDDITO COMPLESSIVO PROCAPITE]]&lt;media_aggr_reddito_pc,(media_aggr_reddito_pc-Tabella2026[[#This Row],[REDDITO COMPLESSIVO PROCAPITE]]),0)</f>
        <v>139.29277068327428</v>
      </c>
      <c r="O3286" s="3">
        <f>+Tabella2026[[#This Row],[DIFFERENZA REDDITO INFERIORE ALLA MEDIA DALLA MEDIA]]*Tabella2026[[#This Row],[POP_2024]]</f>
        <v>448522.72160014318</v>
      </c>
      <c r="P3286" s="3">
        <f>+Tabella2026[[#This Row],[POPOLAZIONE PER DIFFERENZA ]]/SUM(Tabella2026[[POPOLAZIONE PER DIFFERENZA ]])</f>
        <v>3.9792133244061688E-6</v>
      </c>
      <c r="Q3286" s="3">
        <f>+Tabella2026[[#This Row],[INCIDENZA POPOLAZIONE PER DIFFERENZA]]*(PLAFOND-SUM(Tabella2026[CONTRIBUTO SULLA BASE DELLA POPOLAZIONE]))</f>
        <v>1171.4774182951876</v>
      </c>
      <c r="R3286" s="3">
        <f>+Tabella2026[[#This Row],[CONTRIBUTO SULLA BASE DELLA POPOLAZIONE]]+Tabella2026[[#This Row],[CONTRIBUTO SULLA BASE DEL REDDITO]]</f>
        <v>17254.101693651653</v>
      </c>
      <c r="S3286" s="3">
        <f>+Tabella2026[[#This Row],[CONTRIBUTO TOTALE]]/(PLAFOND/N_TESSERE)</f>
        <v>34.508203387303304</v>
      </c>
      <c r="T3286" s="3">
        <f>+MAX(CEILING(Tabella2026[[#This Row],[preDEF1]],1),1)</f>
        <v>35</v>
      </c>
      <c r="U3286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286" s="21">
        <f>+Tabella2026[[#This Row],[DEF - n. card]]*(PLAFOND/N_TESSERE)</f>
        <v>17000</v>
      </c>
      <c r="W3286" s="18"/>
    </row>
    <row r="3287" spans="2:23" x14ac:dyDescent="0.25">
      <c r="B3287" s="1" t="s">
        <v>6513</v>
      </c>
      <c r="C3287" s="2">
        <v>76098</v>
      </c>
      <c r="D3287" s="1" t="s">
        <v>6514</v>
      </c>
      <c r="E3287" s="1" t="s">
        <v>213</v>
      </c>
      <c r="F3287" s="1" t="s">
        <v>212</v>
      </c>
      <c r="G3287" s="1" t="s">
        <v>4778</v>
      </c>
      <c r="H3287" s="1" t="s">
        <v>15836</v>
      </c>
      <c r="I3287" s="5">
        <v>3220</v>
      </c>
      <c r="J3287" s="5">
        <v>46615354</v>
      </c>
      <c r="K3287" s="3">
        <f>+Tabella2026[[#This Row],[POP_2024]]/SUM(Tabella2026[POP_2024])</f>
        <v>5.4628618365557882E-5</v>
      </c>
      <c r="L3287" s="3">
        <f>+Tabella2026[[#This Row],[INCIDENZA POPOLAZIONE]]*(PLAFOND/2)</f>
        <v>16082.624275356466</v>
      </c>
      <c r="M3287" s="3">
        <f>+IFERROR(Tabella2026[[#This Row],[reddito_2024]]/Tabella2026[[#This Row],[POP_2024]],"")</f>
        <v>14476.81801242236</v>
      </c>
      <c r="N3287" s="3">
        <f>+IF(Tabella2026[[#This Row],[REDDITO COMPLESSIVO PROCAPITE]]&lt;media_aggr_reddito_pc,(media_aggr_reddito_pc-Tabella2026[[#This Row],[REDDITO COMPLESSIVO PROCAPITE]]),0)</f>
        <v>3348.2480501863811</v>
      </c>
      <c r="O3287" s="3">
        <f>+Tabella2026[[#This Row],[DIFFERENZA REDDITO INFERIORE ALLA MEDIA DALLA MEDIA]]*Tabella2026[[#This Row],[POP_2024]]</f>
        <v>10781358.721600147</v>
      </c>
      <c r="P3287" s="3">
        <f>+Tabella2026[[#This Row],[POPOLAZIONE PER DIFFERENZA ]]/SUM(Tabella2026[[POPOLAZIONE PER DIFFERENZA ]])</f>
        <v>9.56502852902074E-5</v>
      </c>
      <c r="Q3287" s="3">
        <f>+Tabella2026[[#This Row],[INCIDENZA POPOLAZIONE PER DIFFERENZA]]*(PLAFOND-SUM(Tabella2026[CONTRIBUTO SULLA BASE DELLA POPOLAZIONE]))</f>
        <v>28159.372251723205</v>
      </c>
      <c r="R3287" s="3">
        <f>+Tabella2026[[#This Row],[CONTRIBUTO SULLA BASE DELLA POPOLAZIONE]]+Tabella2026[[#This Row],[CONTRIBUTO SULLA BASE DEL REDDITO]]</f>
        <v>44241.996527079667</v>
      </c>
      <c r="S3287" s="3">
        <f>+Tabella2026[[#This Row],[CONTRIBUTO TOTALE]]/(PLAFOND/N_TESSERE)</f>
        <v>88.483993054159342</v>
      </c>
      <c r="T3287" s="3">
        <f>+MAX(CEILING(Tabella2026[[#This Row],[preDEF1]],1),1)</f>
        <v>89</v>
      </c>
      <c r="U3287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3287" s="21">
        <f>+Tabella2026[[#This Row],[DEF - n. card]]*(PLAFOND/N_TESSERE)</f>
        <v>44000</v>
      </c>
      <c r="W3287" s="18"/>
    </row>
    <row r="3288" spans="2:23" x14ac:dyDescent="0.25">
      <c r="B3288" s="1" t="s">
        <v>6599</v>
      </c>
      <c r="C3288" s="2">
        <v>14005</v>
      </c>
      <c r="D3288" s="1" t="s">
        <v>6600</v>
      </c>
      <c r="E3288" s="1" t="s">
        <v>12</v>
      </c>
      <c r="F3288" s="1" t="s">
        <v>980</v>
      </c>
      <c r="G3288" s="1" t="s">
        <v>4778</v>
      </c>
      <c r="H3288" s="1" t="s">
        <v>15835</v>
      </c>
      <c r="I3288" s="5">
        <v>3219</v>
      </c>
      <c r="J3288" s="5">
        <v>59026372</v>
      </c>
      <c r="K3288" s="3">
        <f>+Tabella2026[[#This Row],[POP_2024]]/SUM(Tabella2026[POP_2024])</f>
        <v>5.4611652956127585E-5</v>
      </c>
      <c r="L3288" s="3">
        <f>+Tabella2026[[#This Row],[INCIDENZA POPOLAZIONE]]*(PLAFOND/2)</f>
        <v>16077.629671544244</v>
      </c>
      <c r="M3288" s="3">
        <f>+IFERROR(Tabella2026[[#This Row],[reddito_2024]]/Tabella2026[[#This Row],[POP_2024]],"")</f>
        <v>18336.866107486796</v>
      </c>
      <c r="N3288" s="3">
        <f>+IF(Tabella2026[[#This Row],[REDDITO COMPLESSIVO PROCAPITE]]&lt;media_aggr_reddito_pc,(media_aggr_reddito_pc-Tabella2026[[#This Row],[REDDITO COMPLESSIVO PROCAPITE]]),0)</f>
        <v>0</v>
      </c>
      <c r="O3288" s="3">
        <f>+Tabella2026[[#This Row],[DIFFERENZA REDDITO INFERIORE ALLA MEDIA DALLA MEDIA]]*Tabella2026[[#This Row],[POP_2024]]</f>
        <v>0</v>
      </c>
      <c r="P3288" s="3">
        <f>+Tabella2026[[#This Row],[POPOLAZIONE PER DIFFERENZA ]]/SUM(Tabella2026[[POPOLAZIONE PER DIFFERENZA ]])</f>
        <v>0</v>
      </c>
      <c r="Q3288" s="3">
        <f>+Tabella2026[[#This Row],[INCIDENZA POPOLAZIONE PER DIFFERENZA]]*(PLAFOND-SUM(Tabella2026[CONTRIBUTO SULLA BASE DELLA POPOLAZIONE]))</f>
        <v>0</v>
      </c>
      <c r="R3288" s="3">
        <f>+Tabella2026[[#This Row],[CONTRIBUTO SULLA BASE DELLA POPOLAZIONE]]+Tabella2026[[#This Row],[CONTRIBUTO SULLA BASE DEL REDDITO]]</f>
        <v>16077.629671544244</v>
      </c>
      <c r="S3288" s="3">
        <f>+Tabella2026[[#This Row],[CONTRIBUTO TOTALE]]/(PLAFOND/N_TESSERE)</f>
        <v>32.155259343088488</v>
      </c>
      <c r="T3288" s="3">
        <f>+MAX(CEILING(Tabella2026[[#This Row],[preDEF1]],1),1)</f>
        <v>33</v>
      </c>
      <c r="U3288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88" s="21">
        <f>+Tabella2026[[#This Row],[DEF - n. card]]*(PLAFOND/N_TESSERE)</f>
        <v>16000</v>
      </c>
      <c r="W3288" s="18"/>
    </row>
    <row r="3289" spans="2:23" x14ac:dyDescent="0.25">
      <c r="B3289" s="1" t="s">
        <v>6629</v>
      </c>
      <c r="C3289" s="2">
        <v>65127</v>
      </c>
      <c r="D3289" s="1" t="s">
        <v>6630</v>
      </c>
      <c r="E3289" s="1" t="s">
        <v>15</v>
      </c>
      <c r="F3289" s="1" t="s">
        <v>82</v>
      </c>
      <c r="G3289" s="1" t="s">
        <v>4778</v>
      </c>
      <c r="H3289" s="1" t="s">
        <v>15836</v>
      </c>
      <c r="I3289" s="5">
        <v>3215</v>
      </c>
      <c r="J3289" s="5">
        <v>38725530</v>
      </c>
      <c r="K3289" s="3">
        <f>+Tabella2026[[#This Row],[POP_2024]]/SUM(Tabella2026[POP_2024])</f>
        <v>5.45437913184064E-5</v>
      </c>
      <c r="L3289" s="3">
        <f>+Tabella2026[[#This Row],[INCIDENZA POPOLAZIONE]]*(PLAFOND/2)</f>
        <v>16057.651256295356</v>
      </c>
      <c r="M3289" s="3">
        <f>+IFERROR(Tabella2026[[#This Row],[reddito_2024]]/Tabella2026[[#This Row],[POP_2024]],"")</f>
        <v>12045.265940902022</v>
      </c>
      <c r="N3289" s="3">
        <f>+IF(Tabella2026[[#This Row],[REDDITO COMPLESSIVO PROCAPITE]]&lt;media_aggr_reddito_pc,(media_aggr_reddito_pc-Tabella2026[[#This Row],[REDDITO COMPLESSIVO PROCAPITE]]),0)</f>
        <v>5779.8001217067194</v>
      </c>
      <c r="O3289" s="3">
        <f>+Tabella2026[[#This Row],[DIFFERENZA REDDITO INFERIORE ALLA MEDIA DALLA MEDIA]]*Tabella2026[[#This Row],[POP_2024]]</f>
        <v>18582057.391287103</v>
      </c>
      <c r="P3289" s="3">
        <f>+Tabella2026[[#This Row],[POPOLAZIONE PER DIFFERENZA ]]/SUM(Tabella2026[[POPOLAZIONE PER DIFFERENZA ]])</f>
        <v>1.6485668797891771E-4</v>
      </c>
      <c r="Q3289" s="3">
        <f>+Tabella2026[[#This Row],[INCIDENZA POPOLAZIONE PER DIFFERENZA]]*(PLAFOND-SUM(Tabella2026[CONTRIBUTO SULLA BASE DELLA POPOLAZIONE]))</f>
        <v>48533.685298477591</v>
      </c>
      <c r="R3289" s="3">
        <f>+Tabella2026[[#This Row],[CONTRIBUTO SULLA BASE DELLA POPOLAZIONE]]+Tabella2026[[#This Row],[CONTRIBUTO SULLA BASE DEL REDDITO]]</f>
        <v>64591.336554772948</v>
      </c>
      <c r="S3289" s="3">
        <f>+Tabella2026[[#This Row],[CONTRIBUTO TOTALE]]/(PLAFOND/N_TESSERE)</f>
        <v>129.1826731095459</v>
      </c>
      <c r="T3289" s="3">
        <f>+MAX(CEILING(Tabella2026[[#This Row],[preDEF1]],1),1)</f>
        <v>130</v>
      </c>
      <c r="U3289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3289" s="21">
        <f>+Tabella2026[[#This Row],[DEF - n. card]]*(PLAFOND/N_TESSERE)</f>
        <v>64500</v>
      </c>
      <c r="W3289" s="18"/>
    </row>
    <row r="3290" spans="2:23" x14ac:dyDescent="0.25">
      <c r="B3290" s="1" t="s">
        <v>6449</v>
      </c>
      <c r="C3290" s="2">
        <v>4148</v>
      </c>
      <c r="D3290" s="1" t="s">
        <v>6450</v>
      </c>
      <c r="E3290" s="1" t="s">
        <v>18</v>
      </c>
      <c r="F3290" s="1" t="s">
        <v>263</v>
      </c>
      <c r="G3290" s="1" t="s">
        <v>4778</v>
      </c>
      <c r="H3290" s="1" t="s">
        <v>15835</v>
      </c>
      <c r="I3290" s="5">
        <v>3211</v>
      </c>
      <c r="J3290" s="5">
        <v>61031836</v>
      </c>
      <c r="K3290" s="3">
        <f>+Tabella2026[[#This Row],[POP_2024]]/SUM(Tabella2026[POP_2024])</f>
        <v>5.4475929680685208E-5</v>
      </c>
      <c r="L3290" s="3">
        <f>+Tabella2026[[#This Row],[INCIDENZA POPOLAZIONE]]*(PLAFOND/2)</f>
        <v>16037.672841046464</v>
      </c>
      <c r="M3290" s="3">
        <f>+IFERROR(Tabella2026[[#This Row],[reddito_2024]]/Tabella2026[[#This Row],[POP_2024]],"")</f>
        <v>19007.11180317658</v>
      </c>
      <c r="N3290" s="3">
        <f>+IF(Tabella2026[[#This Row],[REDDITO COMPLESSIVO PROCAPITE]]&lt;media_aggr_reddito_pc,(media_aggr_reddito_pc-Tabella2026[[#This Row],[REDDITO COMPLESSIVO PROCAPITE]]),0)</f>
        <v>0</v>
      </c>
      <c r="O3290" s="3">
        <f>+Tabella2026[[#This Row],[DIFFERENZA REDDITO INFERIORE ALLA MEDIA DALLA MEDIA]]*Tabella2026[[#This Row],[POP_2024]]</f>
        <v>0</v>
      </c>
      <c r="P3290" s="3">
        <f>+Tabella2026[[#This Row],[POPOLAZIONE PER DIFFERENZA ]]/SUM(Tabella2026[[POPOLAZIONE PER DIFFERENZA ]])</f>
        <v>0</v>
      </c>
      <c r="Q3290" s="3">
        <f>+Tabella2026[[#This Row],[INCIDENZA POPOLAZIONE PER DIFFERENZA]]*(PLAFOND-SUM(Tabella2026[CONTRIBUTO SULLA BASE DELLA POPOLAZIONE]))</f>
        <v>0</v>
      </c>
      <c r="R3290" s="3">
        <f>+Tabella2026[[#This Row],[CONTRIBUTO SULLA BASE DELLA POPOLAZIONE]]+Tabella2026[[#This Row],[CONTRIBUTO SULLA BASE DEL REDDITO]]</f>
        <v>16037.672841046464</v>
      </c>
      <c r="S3290" s="3">
        <f>+Tabella2026[[#This Row],[CONTRIBUTO TOTALE]]/(PLAFOND/N_TESSERE)</f>
        <v>32.07534568209293</v>
      </c>
      <c r="T3290" s="3">
        <f>+MAX(CEILING(Tabella2026[[#This Row],[preDEF1]],1),1)</f>
        <v>33</v>
      </c>
      <c r="U3290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90" s="21">
        <f>+Tabella2026[[#This Row],[DEF - n. card]]*(PLAFOND/N_TESSERE)</f>
        <v>16000</v>
      </c>
      <c r="W3290" s="18"/>
    </row>
    <row r="3291" spans="2:23" x14ac:dyDescent="0.25">
      <c r="B3291" s="1" t="s">
        <v>6789</v>
      </c>
      <c r="C3291" s="2">
        <v>15110</v>
      </c>
      <c r="D3291" s="1" t="s">
        <v>6790</v>
      </c>
      <c r="E3291" s="1" t="s">
        <v>12</v>
      </c>
      <c r="F3291" s="1" t="s">
        <v>11</v>
      </c>
      <c r="G3291" s="1" t="s">
        <v>4778</v>
      </c>
      <c r="H3291" s="1" t="s">
        <v>15835</v>
      </c>
      <c r="I3291" s="5">
        <v>3207</v>
      </c>
      <c r="J3291" s="5">
        <v>61754623</v>
      </c>
      <c r="K3291" s="3">
        <f>+Tabella2026[[#This Row],[POP_2024]]/SUM(Tabella2026[POP_2024])</f>
        <v>5.4408068042964016E-5</v>
      </c>
      <c r="L3291" s="3">
        <f>+Tabella2026[[#This Row],[INCIDENZA POPOLAZIONE]]*(PLAFOND/2)</f>
        <v>16017.694425797574</v>
      </c>
      <c r="M3291" s="3">
        <f>+IFERROR(Tabella2026[[#This Row],[reddito_2024]]/Tabella2026[[#This Row],[POP_2024]],"")</f>
        <v>19256.196757093858</v>
      </c>
      <c r="N3291" s="3">
        <f>+IF(Tabella2026[[#This Row],[REDDITO COMPLESSIVO PROCAPITE]]&lt;media_aggr_reddito_pc,(media_aggr_reddito_pc-Tabella2026[[#This Row],[REDDITO COMPLESSIVO PROCAPITE]]),0)</f>
        <v>0</v>
      </c>
      <c r="O3291" s="3">
        <f>+Tabella2026[[#This Row],[DIFFERENZA REDDITO INFERIORE ALLA MEDIA DALLA MEDIA]]*Tabella2026[[#This Row],[POP_2024]]</f>
        <v>0</v>
      </c>
      <c r="P3291" s="3">
        <f>+Tabella2026[[#This Row],[POPOLAZIONE PER DIFFERENZA ]]/SUM(Tabella2026[[POPOLAZIONE PER DIFFERENZA ]])</f>
        <v>0</v>
      </c>
      <c r="Q3291" s="3">
        <f>+Tabella2026[[#This Row],[INCIDENZA POPOLAZIONE PER DIFFERENZA]]*(PLAFOND-SUM(Tabella2026[CONTRIBUTO SULLA BASE DELLA POPOLAZIONE]))</f>
        <v>0</v>
      </c>
      <c r="R3291" s="3">
        <f>+Tabella2026[[#This Row],[CONTRIBUTO SULLA BASE DELLA POPOLAZIONE]]+Tabella2026[[#This Row],[CONTRIBUTO SULLA BASE DEL REDDITO]]</f>
        <v>16017.694425797574</v>
      </c>
      <c r="S3291" s="3">
        <f>+Tabella2026[[#This Row],[CONTRIBUTO TOTALE]]/(PLAFOND/N_TESSERE)</f>
        <v>32.035388851595151</v>
      </c>
      <c r="T3291" s="3">
        <f>+MAX(CEILING(Tabella2026[[#This Row],[preDEF1]],1),1)</f>
        <v>33</v>
      </c>
      <c r="U3291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91" s="21">
        <f>+Tabella2026[[#This Row],[DEF - n. card]]*(PLAFOND/N_TESSERE)</f>
        <v>16000</v>
      </c>
      <c r="W3291" s="18"/>
    </row>
    <row r="3292" spans="2:23" x14ac:dyDescent="0.25">
      <c r="B3292" s="1" t="s">
        <v>6529</v>
      </c>
      <c r="C3292" s="2">
        <v>64036</v>
      </c>
      <c r="D3292" s="1" t="s">
        <v>6530</v>
      </c>
      <c r="E3292" s="1" t="s">
        <v>15</v>
      </c>
      <c r="F3292" s="1" t="s">
        <v>290</v>
      </c>
      <c r="G3292" s="1" t="s">
        <v>4778</v>
      </c>
      <c r="H3292" s="1" t="s">
        <v>15836</v>
      </c>
      <c r="I3292" s="5">
        <v>3206</v>
      </c>
      <c r="J3292" s="5">
        <v>44820025</v>
      </c>
      <c r="K3292" s="3">
        <f>+Tabella2026[[#This Row],[POP_2024]]/SUM(Tabella2026[POP_2024])</f>
        <v>5.4391102633533719E-5</v>
      </c>
      <c r="L3292" s="3">
        <f>+Tabella2026[[#This Row],[INCIDENZA POPOLAZIONE]]*(PLAFOND/2)</f>
        <v>16012.699821985352</v>
      </c>
      <c r="M3292" s="3">
        <f>+IFERROR(Tabella2026[[#This Row],[reddito_2024]]/Tabella2026[[#This Row],[POP_2024]],"")</f>
        <v>13980.045227698067</v>
      </c>
      <c r="N3292" s="3">
        <f>+IF(Tabella2026[[#This Row],[REDDITO COMPLESSIVO PROCAPITE]]&lt;media_aggr_reddito_pc,(media_aggr_reddito_pc-Tabella2026[[#This Row],[REDDITO COMPLESSIVO PROCAPITE]]),0)</f>
        <v>3845.0208349106742</v>
      </c>
      <c r="O3292" s="3">
        <f>+Tabella2026[[#This Row],[DIFFERENZA REDDITO INFERIORE ALLA MEDIA DALLA MEDIA]]*Tabella2026[[#This Row],[POP_2024]]</f>
        <v>12327136.796723621</v>
      </c>
      <c r="P3292" s="3">
        <f>+Tabella2026[[#This Row],[POPOLAZIONE PER DIFFERENZA ]]/SUM(Tabella2026[[POPOLAZIONE PER DIFFERENZA ]])</f>
        <v>1.0936415176092286E-4</v>
      </c>
      <c r="Q3292" s="3">
        <f>+Tabella2026[[#This Row],[INCIDENZA POPOLAZIONE PER DIFFERENZA]]*(PLAFOND-SUM(Tabella2026[CONTRIBUTO SULLA BASE DELLA POPOLAZIONE]))</f>
        <v>32196.724255302001</v>
      </c>
      <c r="R3292" s="3">
        <f>+Tabella2026[[#This Row],[CONTRIBUTO SULLA BASE DELLA POPOLAZIONE]]+Tabella2026[[#This Row],[CONTRIBUTO SULLA BASE DEL REDDITO]]</f>
        <v>48209.424077287353</v>
      </c>
      <c r="S3292" s="3">
        <f>+Tabella2026[[#This Row],[CONTRIBUTO TOTALE]]/(PLAFOND/N_TESSERE)</f>
        <v>96.418848154574704</v>
      </c>
      <c r="T3292" s="3">
        <f>+MAX(CEILING(Tabella2026[[#This Row],[preDEF1]],1),1)</f>
        <v>97</v>
      </c>
      <c r="U3292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3292" s="21">
        <f>+Tabella2026[[#This Row],[DEF - n. card]]*(PLAFOND/N_TESSERE)</f>
        <v>48000</v>
      </c>
      <c r="W3292" s="18"/>
    </row>
    <row r="3293" spans="2:23" x14ac:dyDescent="0.25">
      <c r="B3293" s="1" t="s">
        <v>6527</v>
      </c>
      <c r="C3293" s="2">
        <v>29030</v>
      </c>
      <c r="D3293" s="1" t="s">
        <v>6528</v>
      </c>
      <c r="E3293" s="1" t="s">
        <v>38</v>
      </c>
      <c r="F3293" s="1" t="s">
        <v>314</v>
      </c>
      <c r="G3293" s="1" t="s">
        <v>4778</v>
      </c>
      <c r="H3293" s="1" t="s">
        <v>15835</v>
      </c>
      <c r="I3293" s="5">
        <v>3206</v>
      </c>
      <c r="J3293" s="5">
        <v>52758378</v>
      </c>
      <c r="K3293" s="3">
        <f>+Tabella2026[[#This Row],[POP_2024]]/SUM(Tabella2026[POP_2024])</f>
        <v>5.4391102633533719E-5</v>
      </c>
      <c r="L3293" s="3">
        <f>+Tabella2026[[#This Row],[INCIDENZA POPOLAZIONE]]*(PLAFOND/2)</f>
        <v>16012.699821985352</v>
      </c>
      <c r="M3293" s="3">
        <f>+IFERROR(Tabella2026[[#This Row],[reddito_2024]]/Tabella2026[[#This Row],[POP_2024]],"")</f>
        <v>16456.13786650031</v>
      </c>
      <c r="N3293" s="3">
        <f>+IF(Tabella2026[[#This Row],[REDDITO COMPLESSIVO PROCAPITE]]&lt;media_aggr_reddito_pc,(media_aggr_reddito_pc-Tabella2026[[#This Row],[REDDITO COMPLESSIVO PROCAPITE]]),0)</f>
        <v>1368.9281961084307</v>
      </c>
      <c r="O3293" s="3">
        <f>+Tabella2026[[#This Row],[DIFFERENZA REDDITO INFERIORE ALLA MEDIA DALLA MEDIA]]*Tabella2026[[#This Row],[POP_2024]]</f>
        <v>4388783.7967236284</v>
      </c>
      <c r="P3293" s="3">
        <f>+Tabella2026[[#This Row],[POPOLAZIONE PER DIFFERENZA ]]/SUM(Tabella2026[[POPOLAZIONE PER DIFFERENZA ]])</f>
        <v>3.8936504486454051E-5</v>
      </c>
      <c r="Q3293" s="3">
        <f>+Tabella2026[[#This Row],[INCIDENZA POPOLAZIONE PER DIFFERENZA]]*(PLAFOND-SUM(Tabella2026[CONTRIBUTO SULLA BASE DELLA POPOLAZIONE]))</f>
        <v>11462.877718433754</v>
      </c>
      <c r="R3293" s="3">
        <f>+Tabella2026[[#This Row],[CONTRIBUTO SULLA BASE DELLA POPOLAZIONE]]+Tabella2026[[#This Row],[CONTRIBUTO SULLA BASE DEL REDDITO]]</f>
        <v>27475.577540419108</v>
      </c>
      <c r="S3293" s="3">
        <f>+Tabella2026[[#This Row],[CONTRIBUTO TOTALE]]/(PLAFOND/N_TESSERE)</f>
        <v>54.95115508083822</v>
      </c>
      <c r="T3293" s="3">
        <f>+MAX(CEILING(Tabella2026[[#This Row],[preDEF1]],1),1)</f>
        <v>55</v>
      </c>
      <c r="U3293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3293" s="21">
        <f>+Tabella2026[[#This Row],[DEF - n. card]]*(PLAFOND/N_TESSERE)</f>
        <v>27000</v>
      </c>
      <c r="W3293" s="18"/>
    </row>
    <row r="3294" spans="2:23" x14ac:dyDescent="0.25">
      <c r="B3294" s="1" t="s">
        <v>6397</v>
      </c>
      <c r="C3294" s="2">
        <v>62029</v>
      </c>
      <c r="D3294" s="1" t="s">
        <v>6398</v>
      </c>
      <c r="E3294" s="1" t="s">
        <v>15</v>
      </c>
      <c r="F3294" s="1" t="s">
        <v>256</v>
      </c>
      <c r="G3294" s="1" t="s">
        <v>4778</v>
      </c>
      <c r="H3294" s="1" t="s">
        <v>15836</v>
      </c>
      <c r="I3294" s="5">
        <v>3204</v>
      </c>
      <c r="J3294" s="5">
        <v>38519898</v>
      </c>
      <c r="K3294" s="3">
        <f>+Tabella2026[[#This Row],[POP_2024]]/SUM(Tabella2026[POP_2024])</f>
        <v>5.4357171814673127E-5</v>
      </c>
      <c r="L3294" s="3">
        <f>+Tabella2026[[#This Row],[INCIDENZA POPOLAZIONE]]*(PLAFOND/2)</f>
        <v>16002.710614360907</v>
      </c>
      <c r="M3294" s="3">
        <f>+IFERROR(Tabella2026[[#This Row],[reddito_2024]]/Tabella2026[[#This Row],[POP_2024]],"")</f>
        <v>12022.440074906366</v>
      </c>
      <c r="N3294" s="3">
        <f>+IF(Tabella2026[[#This Row],[REDDITO COMPLESSIVO PROCAPITE]]&lt;media_aggr_reddito_pc,(media_aggr_reddito_pc-Tabella2026[[#This Row],[REDDITO COMPLESSIVO PROCAPITE]]),0)</f>
        <v>5802.6259877023749</v>
      </c>
      <c r="O3294" s="3">
        <f>+Tabella2026[[#This Row],[DIFFERENZA REDDITO INFERIORE ALLA MEDIA DALLA MEDIA]]*Tabella2026[[#This Row],[POP_2024]]</f>
        <v>18591613.664598409</v>
      </c>
      <c r="P3294" s="3">
        <f>+Tabella2026[[#This Row],[POPOLAZIONE PER DIFFERENZA ]]/SUM(Tabella2026[[POPOLAZIONE PER DIFFERENZA ]])</f>
        <v>1.6494146952567267E-4</v>
      </c>
      <c r="Q3294" s="3">
        <f>+Tabella2026[[#This Row],[INCIDENZA POPOLAZIONE PER DIFFERENZA]]*(PLAFOND-SUM(Tabella2026[CONTRIBUTO SULLA BASE DELLA POPOLAZIONE]))</f>
        <v>48558.644922256084</v>
      </c>
      <c r="R3294" s="3">
        <f>+Tabella2026[[#This Row],[CONTRIBUTO SULLA BASE DELLA POPOLAZIONE]]+Tabella2026[[#This Row],[CONTRIBUTO SULLA BASE DEL REDDITO]]</f>
        <v>64561.355536616989</v>
      </c>
      <c r="S3294" s="3">
        <f>+Tabella2026[[#This Row],[CONTRIBUTO TOTALE]]/(PLAFOND/N_TESSERE)</f>
        <v>129.12271107323397</v>
      </c>
      <c r="T3294" s="3">
        <f>+MAX(CEILING(Tabella2026[[#This Row],[preDEF1]],1),1)</f>
        <v>130</v>
      </c>
      <c r="U3294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3294" s="21">
        <f>+Tabella2026[[#This Row],[DEF - n. card]]*(PLAFOND/N_TESSERE)</f>
        <v>64500</v>
      </c>
      <c r="W3294" s="18"/>
    </row>
    <row r="3295" spans="2:23" x14ac:dyDescent="0.25">
      <c r="B3295" s="1" t="s">
        <v>6581</v>
      </c>
      <c r="C3295" s="2">
        <v>62022</v>
      </c>
      <c r="D3295" s="1" t="s">
        <v>6582</v>
      </c>
      <c r="E3295" s="1" t="s">
        <v>15</v>
      </c>
      <c r="F3295" s="1" t="s">
        <v>256</v>
      </c>
      <c r="G3295" s="1" t="s">
        <v>4778</v>
      </c>
      <c r="H3295" s="1" t="s">
        <v>15836</v>
      </c>
      <c r="I3295" s="5">
        <v>3203</v>
      </c>
      <c r="J3295" s="5">
        <v>43330561</v>
      </c>
      <c r="K3295" s="3">
        <f>+Tabella2026[[#This Row],[POP_2024]]/SUM(Tabella2026[POP_2024])</f>
        <v>5.434020640524283E-5</v>
      </c>
      <c r="L3295" s="3">
        <f>+Tabella2026[[#This Row],[INCIDENZA POPOLAZIONE]]*(PLAFOND/2)</f>
        <v>15997.716010548686</v>
      </c>
      <c r="M3295" s="3">
        <f>+IFERROR(Tabella2026[[#This Row],[reddito_2024]]/Tabella2026[[#This Row],[POP_2024]],"")</f>
        <v>13528.11770215423</v>
      </c>
      <c r="N3295" s="3">
        <f>+IF(Tabella2026[[#This Row],[REDDITO COMPLESSIVO PROCAPITE]]&lt;media_aggr_reddito_pc,(media_aggr_reddito_pc-Tabella2026[[#This Row],[REDDITO COMPLESSIVO PROCAPITE]]),0)</f>
        <v>4296.9483604545112</v>
      </c>
      <c r="O3295" s="3">
        <f>+Tabella2026[[#This Row],[DIFFERENZA REDDITO INFERIORE ALLA MEDIA DALLA MEDIA]]*Tabella2026[[#This Row],[POP_2024]]</f>
        <v>13763125.598535798</v>
      </c>
      <c r="P3295" s="3">
        <f>+Tabella2026[[#This Row],[POPOLAZIONE PER DIFFERENZA ]]/SUM(Tabella2026[[POPOLAZIONE PER DIFFERENZA ]])</f>
        <v>1.2210398744524117E-4</v>
      </c>
      <c r="Q3295" s="3">
        <f>+Tabella2026[[#This Row],[INCIDENZA POPOLAZIONE PER DIFFERENZA]]*(PLAFOND-SUM(Tabella2026[CONTRIBUTO SULLA BASE DELLA POPOLAZIONE]))</f>
        <v>35947.322325888563</v>
      </c>
      <c r="R3295" s="3">
        <f>+Tabella2026[[#This Row],[CONTRIBUTO SULLA BASE DELLA POPOLAZIONE]]+Tabella2026[[#This Row],[CONTRIBUTO SULLA BASE DEL REDDITO]]</f>
        <v>51945.038336437246</v>
      </c>
      <c r="S3295" s="3">
        <f>+Tabella2026[[#This Row],[CONTRIBUTO TOTALE]]/(PLAFOND/N_TESSERE)</f>
        <v>103.8900766728745</v>
      </c>
      <c r="T3295" s="3">
        <f>+MAX(CEILING(Tabella2026[[#This Row],[preDEF1]],1),1)</f>
        <v>104</v>
      </c>
      <c r="U3295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3295" s="21">
        <f>+Tabella2026[[#This Row],[DEF - n. card]]*(PLAFOND/N_TESSERE)</f>
        <v>51500</v>
      </c>
      <c r="W3295" s="18"/>
    </row>
    <row r="3296" spans="2:23" x14ac:dyDescent="0.25">
      <c r="B3296" s="1" t="s">
        <v>6857</v>
      </c>
      <c r="C3296" s="2">
        <v>99015</v>
      </c>
      <c r="D3296" s="1" t="s">
        <v>6858</v>
      </c>
      <c r="E3296" s="1" t="s">
        <v>27</v>
      </c>
      <c r="F3296" s="1" t="s">
        <v>73</v>
      </c>
      <c r="G3296" s="1" t="s">
        <v>4778</v>
      </c>
      <c r="H3296" s="1" t="s">
        <v>15835</v>
      </c>
      <c r="I3296" s="5">
        <v>3202</v>
      </c>
      <c r="J3296" s="5">
        <v>52211076</v>
      </c>
      <c r="K3296" s="3">
        <f>+Tabella2026[[#This Row],[POP_2024]]/SUM(Tabella2026[POP_2024])</f>
        <v>5.4323240995812527E-5</v>
      </c>
      <c r="L3296" s="3">
        <f>+Tabella2026[[#This Row],[INCIDENZA POPOLAZIONE]]*(PLAFOND/2)</f>
        <v>15992.721406736462</v>
      </c>
      <c r="M3296" s="3">
        <f>+IFERROR(Tabella2026[[#This Row],[reddito_2024]]/Tabella2026[[#This Row],[POP_2024]],"")</f>
        <v>16305.770143660213</v>
      </c>
      <c r="N3296" s="3">
        <f>+IF(Tabella2026[[#This Row],[REDDITO COMPLESSIVO PROCAPITE]]&lt;media_aggr_reddito_pc,(media_aggr_reddito_pc-Tabella2026[[#This Row],[REDDITO COMPLESSIVO PROCAPITE]]),0)</f>
        <v>1519.2959189485282</v>
      </c>
      <c r="O3296" s="3">
        <f>+Tabella2026[[#This Row],[DIFFERENZA REDDITO INFERIORE ALLA MEDIA DALLA MEDIA]]*Tabella2026[[#This Row],[POP_2024]]</f>
        <v>4864785.532473187</v>
      </c>
      <c r="P3296" s="3">
        <f>+Tabella2026[[#This Row],[POPOLAZIONE PER DIFFERENZA ]]/SUM(Tabella2026[[POPOLAZIONE PER DIFFERENZA ]])</f>
        <v>4.3159506707116808E-5</v>
      </c>
      <c r="Q3296" s="3">
        <f>+Tabella2026[[#This Row],[INCIDENZA POPOLAZIONE PER DIFFERENZA]]*(PLAFOND-SUM(Tabella2026[CONTRIBUTO SULLA BASE DELLA POPOLAZIONE]))</f>
        <v>12706.126404945209</v>
      </c>
      <c r="R3296" s="3">
        <f>+Tabella2026[[#This Row],[CONTRIBUTO SULLA BASE DELLA POPOLAZIONE]]+Tabella2026[[#This Row],[CONTRIBUTO SULLA BASE DEL REDDITO]]</f>
        <v>28698.84781168167</v>
      </c>
      <c r="S3296" s="3">
        <f>+Tabella2026[[#This Row],[CONTRIBUTO TOTALE]]/(PLAFOND/N_TESSERE)</f>
        <v>57.39769562336334</v>
      </c>
      <c r="T3296" s="3">
        <f>+MAX(CEILING(Tabella2026[[#This Row],[preDEF1]],1),1)</f>
        <v>58</v>
      </c>
      <c r="U3296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3296" s="21">
        <f>+Tabella2026[[#This Row],[DEF - n. card]]*(PLAFOND/N_TESSERE)</f>
        <v>28500</v>
      </c>
      <c r="W3296" s="18"/>
    </row>
    <row r="3297" spans="2:23" x14ac:dyDescent="0.25">
      <c r="B3297" s="1" t="s">
        <v>6477</v>
      </c>
      <c r="C3297" s="2">
        <v>11022</v>
      </c>
      <c r="D3297" s="1" t="s">
        <v>6478</v>
      </c>
      <c r="E3297" s="1" t="s">
        <v>24</v>
      </c>
      <c r="F3297" s="1" t="s">
        <v>136</v>
      </c>
      <c r="G3297" s="1" t="s">
        <v>4778</v>
      </c>
      <c r="H3297" s="1" t="s">
        <v>15835</v>
      </c>
      <c r="I3297" s="5">
        <v>3201</v>
      </c>
      <c r="J3297" s="5">
        <v>90811014</v>
      </c>
      <c r="K3297" s="3">
        <f>+Tabella2026[[#This Row],[POP_2024]]/SUM(Tabella2026[POP_2024])</f>
        <v>5.4306275586382231E-5</v>
      </c>
      <c r="L3297" s="3">
        <f>+Tabella2026[[#This Row],[INCIDENZA POPOLAZIONE]]*(PLAFOND/2)</f>
        <v>15987.726802924239</v>
      </c>
      <c r="M3297" s="3">
        <f>+IFERROR(Tabella2026[[#This Row],[reddito_2024]]/Tabella2026[[#This Row],[POP_2024]],"")</f>
        <v>28369.576382380506</v>
      </c>
      <c r="N3297" s="3">
        <f>+IF(Tabella2026[[#This Row],[REDDITO COMPLESSIVO PROCAPITE]]&lt;media_aggr_reddito_pc,(media_aggr_reddito_pc-Tabella2026[[#This Row],[REDDITO COMPLESSIVO PROCAPITE]]),0)</f>
        <v>0</v>
      </c>
      <c r="O3297" s="3">
        <f>+Tabella2026[[#This Row],[DIFFERENZA REDDITO INFERIORE ALLA MEDIA DALLA MEDIA]]*Tabella2026[[#This Row],[POP_2024]]</f>
        <v>0</v>
      </c>
      <c r="P3297" s="3">
        <f>+Tabella2026[[#This Row],[POPOLAZIONE PER DIFFERENZA ]]/SUM(Tabella2026[[POPOLAZIONE PER DIFFERENZA ]])</f>
        <v>0</v>
      </c>
      <c r="Q3297" s="3">
        <f>+Tabella2026[[#This Row],[INCIDENZA POPOLAZIONE PER DIFFERENZA]]*(PLAFOND-SUM(Tabella2026[CONTRIBUTO SULLA BASE DELLA POPOLAZIONE]))</f>
        <v>0</v>
      </c>
      <c r="R3297" s="3">
        <f>+Tabella2026[[#This Row],[CONTRIBUTO SULLA BASE DELLA POPOLAZIONE]]+Tabella2026[[#This Row],[CONTRIBUTO SULLA BASE DEL REDDITO]]</f>
        <v>15987.726802924239</v>
      </c>
      <c r="S3297" s="3">
        <f>+Tabella2026[[#This Row],[CONTRIBUTO TOTALE]]/(PLAFOND/N_TESSERE)</f>
        <v>31.975453605848479</v>
      </c>
      <c r="T3297" s="3">
        <f>+MAX(CEILING(Tabella2026[[#This Row],[preDEF1]],1),1)</f>
        <v>32</v>
      </c>
      <c r="U3297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297" s="21">
        <f>+Tabella2026[[#This Row],[DEF - n. card]]*(PLAFOND/N_TESSERE)</f>
        <v>15500</v>
      </c>
      <c r="W3297" s="18"/>
    </row>
    <row r="3298" spans="2:23" x14ac:dyDescent="0.25">
      <c r="B3298" s="1" t="s">
        <v>6551</v>
      </c>
      <c r="C3298" s="2">
        <v>62076</v>
      </c>
      <c r="D3298" s="1" t="s">
        <v>6552</v>
      </c>
      <c r="E3298" s="1" t="s">
        <v>15</v>
      </c>
      <c r="F3298" s="1" t="s">
        <v>256</v>
      </c>
      <c r="G3298" s="1" t="s">
        <v>4778</v>
      </c>
      <c r="H3298" s="1" t="s">
        <v>15836</v>
      </c>
      <c r="I3298" s="5">
        <v>3201</v>
      </c>
      <c r="J3298" s="5">
        <v>39705722</v>
      </c>
      <c r="K3298" s="3">
        <f>+Tabella2026[[#This Row],[POP_2024]]/SUM(Tabella2026[POP_2024])</f>
        <v>5.4306275586382231E-5</v>
      </c>
      <c r="L3298" s="3">
        <f>+Tabella2026[[#This Row],[INCIDENZA POPOLAZIONE]]*(PLAFOND/2)</f>
        <v>15987.726802924239</v>
      </c>
      <c r="M3298" s="3">
        <f>+IFERROR(Tabella2026[[#This Row],[reddito_2024]]/Tabella2026[[#This Row],[POP_2024]],"")</f>
        <v>12404.161824429866</v>
      </c>
      <c r="N3298" s="3">
        <f>+IF(Tabella2026[[#This Row],[REDDITO COMPLESSIVO PROCAPITE]]&lt;media_aggr_reddito_pc,(media_aggr_reddito_pc-Tabella2026[[#This Row],[REDDITO COMPLESSIVO PROCAPITE]]),0)</f>
        <v>5420.9042381788749</v>
      </c>
      <c r="O3298" s="3">
        <f>+Tabella2026[[#This Row],[DIFFERENZA REDDITO INFERIORE ALLA MEDIA DALLA MEDIA]]*Tabella2026[[#This Row],[POP_2024]]</f>
        <v>17352314.466410577</v>
      </c>
      <c r="P3298" s="3">
        <f>+Tabella2026[[#This Row],[POPOLAZIONE PER DIFFERENZA ]]/SUM(Tabella2026[[POPOLAZIONE PER DIFFERENZA ]])</f>
        <v>1.5394662880776751E-4</v>
      </c>
      <c r="Q3298" s="3">
        <f>+Tabella2026[[#This Row],[INCIDENZA POPOLAZIONE PER DIFFERENZA]]*(PLAFOND-SUM(Tabella2026[CONTRIBUTO SULLA BASE DELLA POPOLAZIONE]))</f>
        <v>45321.772061035335</v>
      </c>
      <c r="R3298" s="3">
        <f>+Tabella2026[[#This Row],[CONTRIBUTO SULLA BASE DELLA POPOLAZIONE]]+Tabella2026[[#This Row],[CONTRIBUTO SULLA BASE DEL REDDITO]]</f>
        <v>61309.498863959576</v>
      </c>
      <c r="S3298" s="3">
        <f>+Tabella2026[[#This Row],[CONTRIBUTO TOTALE]]/(PLAFOND/N_TESSERE)</f>
        <v>122.61899772791915</v>
      </c>
      <c r="T3298" s="3">
        <f>+MAX(CEILING(Tabella2026[[#This Row],[preDEF1]],1),1)</f>
        <v>123</v>
      </c>
      <c r="U3298" s="9">
        <f xml:space="preserve"> IF(ROW(Tabella2026[[#This Row],[preDEF2]]) - ROW(Tabella2026[[#Headers],[preDEF2]])&lt;=ABS(SUM(Tabella2026[preDEF2])-N_TESSERE),Tabella2026[[#This Row],[preDEF2]]-1,Tabella2026[[#This Row],[preDEF2]])</f>
        <v>122</v>
      </c>
      <c r="V3298" s="21">
        <f>+Tabella2026[[#This Row],[DEF - n. card]]*(PLAFOND/N_TESSERE)</f>
        <v>61000</v>
      </c>
      <c r="W3298" s="18"/>
    </row>
    <row r="3299" spans="2:23" x14ac:dyDescent="0.25">
      <c r="B3299" s="1" t="s">
        <v>6695</v>
      </c>
      <c r="C3299" s="2">
        <v>13047</v>
      </c>
      <c r="D3299" s="1" t="s">
        <v>6696</v>
      </c>
      <c r="E3299" s="1" t="s">
        <v>12</v>
      </c>
      <c r="F3299" s="1" t="s">
        <v>152</v>
      </c>
      <c r="G3299" s="1" t="s">
        <v>4778</v>
      </c>
      <c r="H3299" s="1" t="s">
        <v>15835</v>
      </c>
      <c r="I3299" s="5">
        <v>3200</v>
      </c>
      <c r="J3299" s="5">
        <v>29594734</v>
      </c>
      <c r="K3299" s="3">
        <f>+Tabella2026[[#This Row],[POP_2024]]/SUM(Tabella2026[POP_2024])</f>
        <v>5.4289310176951935E-5</v>
      </c>
      <c r="L3299" s="3">
        <f>+Tabella2026[[#This Row],[INCIDENZA POPOLAZIONE]]*(PLAFOND/2)</f>
        <v>15982.732199112017</v>
      </c>
      <c r="M3299" s="3">
        <f>+IFERROR(Tabella2026[[#This Row],[reddito_2024]]/Tabella2026[[#This Row],[POP_2024]],"")</f>
        <v>9248.3543750000008</v>
      </c>
      <c r="N3299" s="3">
        <f>+IF(Tabella2026[[#This Row],[REDDITO COMPLESSIVO PROCAPITE]]&lt;media_aggr_reddito_pc,(media_aggr_reddito_pc-Tabella2026[[#This Row],[REDDITO COMPLESSIVO PROCAPITE]]),0)</f>
        <v>8576.7116876087402</v>
      </c>
      <c r="O3299" s="3">
        <f>+Tabella2026[[#This Row],[DIFFERENZA REDDITO INFERIORE ALLA MEDIA DALLA MEDIA]]*Tabella2026[[#This Row],[POP_2024]]</f>
        <v>27445477.40034797</v>
      </c>
      <c r="P3299" s="3">
        <f>+Tabella2026[[#This Row],[POPOLAZIONE PER DIFFERENZA ]]/SUM(Tabella2026[[POPOLAZIONE PER DIFFERENZA ]])</f>
        <v>2.4349136422014916E-4</v>
      </c>
      <c r="Q3299" s="3">
        <f>+Tabella2026[[#This Row],[INCIDENZA POPOLAZIONE PER DIFFERENZA]]*(PLAFOND-SUM(Tabella2026[CONTRIBUTO SULLA BASE DELLA POPOLAZIONE]))</f>
        <v>71683.675007889033</v>
      </c>
      <c r="R3299" s="3">
        <f>+Tabella2026[[#This Row],[CONTRIBUTO SULLA BASE DELLA POPOLAZIONE]]+Tabella2026[[#This Row],[CONTRIBUTO SULLA BASE DEL REDDITO]]</f>
        <v>87666.407207001044</v>
      </c>
      <c r="S3299" s="3">
        <f>+Tabella2026[[#This Row],[CONTRIBUTO TOTALE]]/(PLAFOND/N_TESSERE)</f>
        <v>175.33281441400209</v>
      </c>
      <c r="T3299" s="3">
        <f>+MAX(CEILING(Tabella2026[[#This Row],[preDEF1]],1),1)</f>
        <v>176</v>
      </c>
      <c r="U3299" s="9">
        <f xml:space="preserve"> IF(ROW(Tabella2026[[#This Row],[preDEF2]]) - ROW(Tabella2026[[#Headers],[preDEF2]])&lt;=ABS(SUM(Tabella2026[preDEF2])-N_TESSERE),Tabella2026[[#This Row],[preDEF2]]-1,Tabella2026[[#This Row],[preDEF2]])</f>
        <v>175</v>
      </c>
      <c r="V3299" s="21">
        <f>+Tabella2026[[#This Row],[DEF - n. card]]*(PLAFOND/N_TESSERE)</f>
        <v>87500</v>
      </c>
      <c r="W3299" s="18"/>
    </row>
    <row r="3300" spans="2:23" x14ac:dyDescent="0.25">
      <c r="B3300" s="1" t="s">
        <v>6671</v>
      </c>
      <c r="C3300" s="2">
        <v>21047</v>
      </c>
      <c r="D3300" s="1" t="s">
        <v>6672</v>
      </c>
      <c r="E3300" s="1" t="s">
        <v>99</v>
      </c>
      <c r="F3300" s="1" t="s">
        <v>110</v>
      </c>
      <c r="G3300" s="1" t="s">
        <v>4778</v>
      </c>
      <c r="H3300" s="1" t="s">
        <v>15835</v>
      </c>
      <c r="I3300" s="5">
        <v>3200</v>
      </c>
      <c r="J3300" s="5">
        <v>81280124</v>
      </c>
      <c r="K3300" s="3">
        <f>+Tabella2026[[#This Row],[POP_2024]]/SUM(Tabella2026[POP_2024])</f>
        <v>5.4289310176951935E-5</v>
      </c>
      <c r="L3300" s="3">
        <f>+Tabella2026[[#This Row],[INCIDENZA POPOLAZIONE]]*(PLAFOND/2)</f>
        <v>15982.732199112017</v>
      </c>
      <c r="M3300" s="3">
        <f>+IFERROR(Tabella2026[[#This Row],[reddito_2024]]/Tabella2026[[#This Row],[POP_2024]],"")</f>
        <v>25400.03875</v>
      </c>
      <c r="N3300" s="3">
        <f>+IF(Tabella2026[[#This Row],[REDDITO COMPLESSIVO PROCAPITE]]&lt;media_aggr_reddito_pc,(media_aggr_reddito_pc-Tabella2026[[#This Row],[REDDITO COMPLESSIVO PROCAPITE]]),0)</f>
        <v>0</v>
      </c>
      <c r="O3300" s="3">
        <f>+Tabella2026[[#This Row],[DIFFERENZA REDDITO INFERIORE ALLA MEDIA DALLA MEDIA]]*Tabella2026[[#This Row],[POP_2024]]</f>
        <v>0</v>
      </c>
      <c r="P3300" s="3">
        <f>+Tabella2026[[#This Row],[POPOLAZIONE PER DIFFERENZA ]]/SUM(Tabella2026[[POPOLAZIONE PER DIFFERENZA ]])</f>
        <v>0</v>
      </c>
      <c r="Q3300" s="3">
        <f>+Tabella2026[[#This Row],[INCIDENZA POPOLAZIONE PER DIFFERENZA]]*(PLAFOND-SUM(Tabella2026[CONTRIBUTO SULLA BASE DELLA POPOLAZIONE]))</f>
        <v>0</v>
      </c>
      <c r="R3300" s="3">
        <f>+Tabella2026[[#This Row],[CONTRIBUTO SULLA BASE DELLA POPOLAZIONE]]+Tabella2026[[#This Row],[CONTRIBUTO SULLA BASE DEL REDDITO]]</f>
        <v>15982.732199112017</v>
      </c>
      <c r="S3300" s="3">
        <f>+Tabella2026[[#This Row],[CONTRIBUTO TOTALE]]/(PLAFOND/N_TESSERE)</f>
        <v>31.965464398224036</v>
      </c>
      <c r="T3300" s="3">
        <f>+MAX(CEILING(Tabella2026[[#This Row],[preDEF1]],1),1)</f>
        <v>32</v>
      </c>
      <c r="U3300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00" s="21">
        <f>+Tabella2026[[#This Row],[DEF - n. card]]*(PLAFOND/N_TESSERE)</f>
        <v>15500</v>
      </c>
      <c r="W3300" s="18"/>
    </row>
    <row r="3301" spans="2:23" x14ac:dyDescent="0.25">
      <c r="B3301" s="1" t="s">
        <v>6537</v>
      </c>
      <c r="C3301" s="2">
        <v>56034</v>
      </c>
      <c r="D3301" s="1" t="s">
        <v>6538</v>
      </c>
      <c r="E3301" s="1" t="s">
        <v>8</v>
      </c>
      <c r="F3301" s="1" t="s">
        <v>210</v>
      </c>
      <c r="G3301" s="1" t="s">
        <v>4778</v>
      </c>
      <c r="H3301" s="1" t="s">
        <v>15834</v>
      </c>
      <c r="I3301" s="5">
        <v>3200</v>
      </c>
      <c r="J3301" s="5">
        <v>47934842</v>
      </c>
      <c r="K3301" s="3">
        <f>+Tabella2026[[#This Row],[POP_2024]]/SUM(Tabella2026[POP_2024])</f>
        <v>5.4289310176951935E-5</v>
      </c>
      <c r="L3301" s="3">
        <f>+Tabella2026[[#This Row],[INCIDENZA POPOLAZIONE]]*(PLAFOND/2)</f>
        <v>15982.732199112017</v>
      </c>
      <c r="M3301" s="3">
        <f>+IFERROR(Tabella2026[[#This Row],[reddito_2024]]/Tabella2026[[#This Row],[POP_2024]],"")</f>
        <v>14979.638124999999</v>
      </c>
      <c r="N3301" s="3">
        <f>+IF(Tabella2026[[#This Row],[REDDITO COMPLESSIVO PROCAPITE]]&lt;media_aggr_reddito_pc,(media_aggr_reddito_pc-Tabella2026[[#This Row],[REDDITO COMPLESSIVO PROCAPITE]]),0)</f>
        <v>2845.4279376087416</v>
      </c>
      <c r="O3301" s="3">
        <f>+Tabella2026[[#This Row],[DIFFERENZA REDDITO INFERIORE ALLA MEDIA DALLA MEDIA]]*Tabella2026[[#This Row],[POP_2024]]</f>
        <v>9105369.4003479723</v>
      </c>
      <c r="P3301" s="3">
        <f>+Tabella2026[[#This Row],[POPOLAZIONE PER DIFFERENZA ]]/SUM(Tabella2026[[POPOLAZIONE PER DIFFERENZA ]])</f>
        <v>8.0781207944702023E-5</v>
      </c>
      <c r="Q3301" s="3">
        <f>+Tabella2026[[#This Row],[INCIDENZA POPOLAZIONE PER DIFFERENZA]]*(PLAFOND-SUM(Tabella2026[CONTRIBUTO SULLA BASE DELLA POPOLAZIONE]))</f>
        <v>23781.927033014414</v>
      </c>
      <c r="R3301" s="3">
        <f>+Tabella2026[[#This Row],[CONTRIBUTO SULLA BASE DELLA POPOLAZIONE]]+Tabella2026[[#This Row],[CONTRIBUTO SULLA BASE DEL REDDITO]]</f>
        <v>39764.659232126432</v>
      </c>
      <c r="S3301" s="3">
        <f>+Tabella2026[[#This Row],[CONTRIBUTO TOTALE]]/(PLAFOND/N_TESSERE)</f>
        <v>79.529318464252867</v>
      </c>
      <c r="T3301" s="3">
        <f>+MAX(CEILING(Tabella2026[[#This Row],[preDEF1]],1),1)</f>
        <v>80</v>
      </c>
      <c r="U3301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3301" s="21">
        <f>+Tabella2026[[#This Row],[DEF - n. card]]*(PLAFOND/N_TESSERE)</f>
        <v>39500</v>
      </c>
      <c r="W3301" s="18"/>
    </row>
    <row r="3302" spans="2:23" x14ac:dyDescent="0.25">
      <c r="B3302" s="1" t="s">
        <v>6429</v>
      </c>
      <c r="C3302" s="2">
        <v>76071</v>
      </c>
      <c r="D3302" s="1" t="s">
        <v>6430</v>
      </c>
      <c r="E3302" s="1" t="s">
        <v>213</v>
      </c>
      <c r="F3302" s="1" t="s">
        <v>212</v>
      </c>
      <c r="G3302" s="1" t="s">
        <v>4778</v>
      </c>
      <c r="H3302" s="1" t="s">
        <v>15836</v>
      </c>
      <c r="I3302" s="5">
        <v>3199</v>
      </c>
      <c r="J3302" s="5">
        <v>37071893</v>
      </c>
      <c r="K3302" s="3">
        <f>+Tabella2026[[#This Row],[POP_2024]]/SUM(Tabella2026[POP_2024])</f>
        <v>5.4272344767521638E-5</v>
      </c>
      <c r="L3302" s="3">
        <f>+Tabella2026[[#This Row],[INCIDENZA POPOLAZIONE]]*(PLAFOND/2)</f>
        <v>15977.737595299795</v>
      </c>
      <c r="M3302" s="3">
        <f>+IFERROR(Tabella2026[[#This Row],[reddito_2024]]/Tabella2026[[#This Row],[POP_2024]],"")</f>
        <v>11588.587996248827</v>
      </c>
      <c r="N3302" s="3">
        <f>+IF(Tabella2026[[#This Row],[REDDITO COMPLESSIVO PROCAPITE]]&lt;media_aggr_reddito_pc,(media_aggr_reddito_pc-Tabella2026[[#This Row],[REDDITO COMPLESSIVO PROCAPITE]]),0)</f>
        <v>6236.478066359914</v>
      </c>
      <c r="O3302" s="3">
        <f>+Tabella2026[[#This Row],[DIFFERENZA REDDITO INFERIORE ALLA MEDIA DALLA MEDIA]]*Tabella2026[[#This Row],[POP_2024]]</f>
        <v>19950493.334285364</v>
      </c>
      <c r="P3302" s="3">
        <f>+Tabella2026[[#This Row],[POPOLAZIONE PER DIFFERENZA ]]/SUM(Tabella2026[[POPOLAZIONE PER DIFFERENZA ]])</f>
        <v>1.7699720678819548E-4</v>
      </c>
      <c r="Q3302" s="3">
        <f>+Tabella2026[[#This Row],[INCIDENZA POPOLAZIONE PER DIFFERENZA]]*(PLAFOND-SUM(Tabella2026[CONTRIBUTO SULLA BASE DELLA POPOLAZIONE]))</f>
        <v>52107.844930539868</v>
      </c>
      <c r="R3302" s="3">
        <f>+Tabella2026[[#This Row],[CONTRIBUTO SULLA BASE DELLA POPOLAZIONE]]+Tabella2026[[#This Row],[CONTRIBUTO SULLA BASE DEL REDDITO]]</f>
        <v>68085.582525839665</v>
      </c>
      <c r="S3302" s="3">
        <f>+Tabella2026[[#This Row],[CONTRIBUTO TOTALE]]/(PLAFOND/N_TESSERE)</f>
        <v>136.17116505167934</v>
      </c>
      <c r="T3302" s="3">
        <f>+MAX(CEILING(Tabella2026[[#This Row],[preDEF1]],1),1)</f>
        <v>137</v>
      </c>
      <c r="U3302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3302" s="21">
        <f>+Tabella2026[[#This Row],[DEF - n. card]]*(PLAFOND/N_TESSERE)</f>
        <v>68000</v>
      </c>
      <c r="W3302" s="18"/>
    </row>
    <row r="3303" spans="2:23" x14ac:dyDescent="0.25">
      <c r="B3303" s="1" t="s">
        <v>6457</v>
      </c>
      <c r="C3303" s="2">
        <v>83078</v>
      </c>
      <c r="D3303" s="1" t="s">
        <v>6458</v>
      </c>
      <c r="E3303" s="1" t="s">
        <v>21</v>
      </c>
      <c r="F3303" s="1" t="s">
        <v>42</v>
      </c>
      <c r="G3303" s="1" t="s">
        <v>4778</v>
      </c>
      <c r="H3303" s="1" t="s">
        <v>15836</v>
      </c>
      <c r="I3303" s="5">
        <v>3199</v>
      </c>
      <c r="J3303" s="5">
        <v>32602340</v>
      </c>
      <c r="K3303" s="3">
        <f>+Tabella2026[[#This Row],[POP_2024]]/SUM(Tabella2026[POP_2024])</f>
        <v>5.4272344767521638E-5</v>
      </c>
      <c r="L3303" s="3">
        <f>+Tabella2026[[#This Row],[INCIDENZA POPOLAZIONE]]*(PLAFOND/2)</f>
        <v>15977.737595299795</v>
      </c>
      <c r="M3303" s="3">
        <f>+IFERROR(Tabella2026[[#This Row],[reddito_2024]]/Tabella2026[[#This Row],[POP_2024]],"")</f>
        <v>10191.416067521101</v>
      </c>
      <c r="N3303" s="3">
        <f>+IF(Tabella2026[[#This Row],[REDDITO COMPLESSIVO PROCAPITE]]&lt;media_aggr_reddito_pc,(media_aggr_reddito_pc-Tabella2026[[#This Row],[REDDITO COMPLESSIVO PROCAPITE]]),0)</f>
        <v>7633.6499950876405</v>
      </c>
      <c r="O3303" s="3">
        <f>+Tabella2026[[#This Row],[DIFFERENZA REDDITO INFERIORE ALLA MEDIA DALLA MEDIA]]*Tabella2026[[#This Row],[POP_2024]]</f>
        <v>24420046.334285364</v>
      </c>
      <c r="P3303" s="3">
        <f>+Tabella2026[[#This Row],[POPOLAZIONE PER DIFFERENZA ]]/SUM(Tabella2026[[POPOLAZIONE PER DIFFERENZA ]])</f>
        <v>2.1665028119274062E-4</v>
      </c>
      <c r="Q3303" s="3">
        <f>+Tabella2026[[#This Row],[INCIDENZA POPOLAZIONE PER DIFFERENZA]]*(PLAFOND-SUM(Tabella2026[CONTRIBUTO SULLA BASE DELLA POPOLAZIONE]))</f>
        <v>63781.680295432205</v>
      </c>
      <c r="R3303" s="3">
        <f>+Tabella2026[[#This Row],[CONTRIBUTO SULLA BASE DELLA POPOLAZIONE]]+Tabella2026[[#This Row],[CONTRIBUTO SULLA BASE DEL REDDITO]]</f>
        <v>79759.417890732002</v>
      </c>
      <c r="S3303" s="3">
        <f>+Tabella2026[[#This Row],[CONTRIBUTO TOTALE]]/(PLAFOND/N_TESSERE)</f>
        <v>159.51883578146399</v>
      </c>
      <c r="T3303" s="3">
        <f>+MAX(CEILING(Tabella2026[[#This Row],[preDEF1]],1),1)</f>
        <v>160</v>
      </c>
      <c r="U3303" s="9">
        <f xml:space="preserve"> IF(ROW(Tabella2026[[#This Row],[preDEF2]]) - ROW(Tabella2026[[#Headers],[preDEF2]])&lt;=ABS(SUM(Tabella2026[preDEF2])-N_TESSERE),Tabella2026[[#This Row],[preDEF2]]-1,Tabella2026[[#This Row],[preDEF2]])</f>
        <v>159</v>
      </c>
      <c r="V3303" s="21">
        <f>+Tabella2026[[#This Row],[DEF - n. card]]*(PLAFOND/N_TESSERE)</f>
        <v>79500</v>
      </c>
      <c r="W3303" s="18"/>
    </row>
    <row r="3304" spans="2:23" x14ac:dyDescent="0.25">
      <c r="B3304" s="1" t="s">
        <v>6653</v>
      </c>
      <c r="C3304" s="2">
        <v>4242</v>
      </c>
      <c r="D3304" s="1" t="s">
        <v>6654</v>
      </c>
      <c r="E3304" s="1" t="s">
        <v>18</v>
      </c>
      <c r="F3304" s="1" t="s">
        <v>263</v>
      </c>
      <c r="G3304" s="1" t="s">
        <v>4778</v>
      </c>
      <c r="H3304" s="1" t="s">
        <v>15835</v>
      </c>
      <c r="I3304" s="5">
        <v>3199</v>
      </c>
      <c r="J3304" s="5">
        <v>71535894</v>
      </c>
      <c r="K3304" s="3">
        <f>+Tabella2026[[#This Row],[POP_2024]]/SUM(Tabella2026[POP_2024])</f>
        <v>5.4272344767521638E-5</v>
      </c>
      <c r="L3304" s="3">
        <f>+Tabella2026[[#This Row],[INCIDENZA POPOLAZIONE]]*(PLAFOND/2)</f>
        <v>15977.737595299795</v>
      </c>
      <c r="M3304" s="3">
        <f>+IFERROR(Tabella2026[[#This Row],[reddito_2024]]/Tabella2026[[#This Row],[POP_2024]],"")</f>
        <v>22361.954985933105</v>
      </c>
      <c r="N3304" s="3">
        <f>+IF(Tabella2026[[#This Row],[REDDITO COMPLESSIVO PROCAPITE]]&lt;media_aggr_reddito_pc,(media_aggr_reddito_pc-Tabella2026[[#This Row],[REDDITO COMPLESSIVO PROCAPITE]]),0)</f>
        <v>0</v>
      </c>
      <c r="O3304" s="3">
        <f>+Tabella2026[[#This Row],[DIFFERENZA REDDITO INFERIORE ALLA MEDIA DALLA MEDIA]]*Tabella2026[[#This Row],[POP_2024]]</f>
        <v>0</v>
      </c>
      <c r="P3304" s="3">
        <f>+Tabella2026[[#This Row],[POPOLAZIONE PER DIFFERENZA ]]/SUM(Tabella2026[[POPOLAZIONE PER DIFFERENZA ]])</f>
        <v>0</v>
      </c>
      <c r="Q3304" s="3">
        <f>+Tabella2026[[#This Row],[INCIDENZA POPOLAZIONE PER DIFFERENZA]]*(PLAFOND-SUM(Tabella2026[CONTRIBUTO SULLA BASE DELLA POPOLAZIONE]))</f>
        <v>0</v>
      </c>
      <c r="R3304" s="3">
        <f>+Tabella2026[[#This Row],[CONTRIBUTO SULLA BASE DELLA POPOLAZIONE]]+Tabella2026[[#This Row],[CONTRIBUTO SULLA BASE DEL REDDITO]]</f>
        <v>15977.737595299795</v>
      </c>
      <c r="S3304" s="3">
        <f>+Tabella2026[[#This Row],[CONTRIBUTO TOTALE]]/(PLAFOND/N_TESSERE)</f>
        <v>31.955475190599589</v>
      </c>
      <c r="T3304" s="3">
        <f>+MAX(CEILING(Tabella2026[[#This Row],[preDEF1]],1),1)</f>
        <v>32</v>
      </c>
      <c r="U3304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04" s="21">
        <f>+Tabella2026[[#This Row],[DEF - n. card]]*(PLAFOND/N_TESSERE)</f>
        <v>15500</v>
      </c>
      <c r="W3304" s="18"/>
    </row>
    <row r="3305" spans="2:23" x14ac:dyDescent="0.25">
      <c r="B3305" s="1" t="s">
        <v>6541</v>
      </c>
      <c r="C3305" s="2">
        <v>102019</v>
      </c>
      <c r="D3305" s="1" t="s">
        <v>6542</v>
      </c>
      <c r="E3305" s="1" t="s">
        <v>61</v>
      </c>
      <c r="F3305" s="1" t="s">
        <v>607</v>
      </c>
      <c r="G3305" s="1" t="s">
        <v>4778</v>
      </c>
      <c r="H3305" s="1" t="s">
        <v>15836</v>
      </c>
      <c r="I3305" s="5">
        <v>3198</v>
      </c>
      <c r="J3305" s="5">
        <v>34640436</v>
      </c>
      <c r="K3305" s="3">
        <f>+Tabella2026[[#This Row],[POP_2024]]/SUM(Tabella2026[POP_2024])</f>
        <v>5.4255379358091342E-5</v>
      </c>
      <c r="L3305" s="3">
        <f>+Tabella2026[[#This Row],[INCIDENZA POPOLAZIONE]]*(PLAFOND/2)</f>
        <v>15972.742991487572</v>
      </c>
      <c r="M3305" s="3">
        <f>+IFERROR(Tabella2026[[#This Row],[reddito_2024]]/Tabella2026[[#This Row],[POP_2024]],"")</f>
        <v>10831.906191369606</v>
      </c>
      <c r="N3305" s="3">
        <f>+IF(Tabella2026[[#This Row],[REDDITO COMPLESSIVO PROCAPITE]]&lt;media_aggr_reddito_pc,(media_aggr_reddito_pc-Tabella2026[[#This Row],[REDDITO COMPLESSIVO PROCAPITE]]),0)</f>
        <v>6993.1598712391351</v>
      </c>
      <c r="O3305" s="3">
        <f>+Tabella2026[[#This Row],[DIFFERENZA REDDITO INFERIORE ALLA MEDIA DALLA MEDIA]]*Tabella2026[[#This Row],[POP_2024]]</f>
        <v>22364125.268222753</v>
      </c>
      <c r="P3305" s="3">
        <f>+Tabella2026[[#This Row],[POPOLAZIONE PER DIFFERENZA ]]/SUM(Tabella2026[[POPOLAZIONE PER DIFFERENZA ]])</f>
        <v>1.984105173947831E-4</v>
      </c>
      <c r="Q3305" s="3">
        <f>+Tabella2026[[#This Row],[INCIDENZA POPOLAZIONE PER DIFFERENZA]]*(PLAFOND-SUM(Tabella2026[CONTRIBUTO SULLA BASE DELLA POPOLAZIONE]))</f>
        <v>58411.907513136335</v>
      </c>
      <c r="R3305" s="3">
        <f>+Tabella2026[[#This Row],[CONTRIBUTO SULLA BASE DELLA POPOLAZIONE]]+Tabella2026[[#This Row],[CONTRIBUTO SULLA BASE DEL REDDITO]]</f>
        <v>74384.650504623904</v>
      </c>
      <c r="S3305" s="3">
        <f>+Tabella2026[[#This Row],[CONTRIBUTO TOTALE]]/(PLAFOND/N_TESSERE)</f>
        <v>148.76930100924781</v>
      </c>
      <c r="T3305" s="3">
        <f>+MAX(CEILING(Tabella2026[[#This Row],[preDEF1]],1),1)</f>
        <v>149</v>
      </c>
      <c r="U3305" s="9">
        <f xml:space="preserve"> IF(ROW(Tabella2026[[#This Row],[preDEF2]]) - ROW(Tabella2026[[#Headers],[preDEF2]])&lt;=ABS(SUM(Tabella2026[preDEF2])-N_TESSERE),Tabella2026[[#This Row],[preDEF2]]-1,Tabella2026[[#This Row],[preDEF2]])</f>
        <v>148</v>
      </c>
      <c r="V3305" s="21">
        <f>+Tabella2026[[#This Row],[DEF - n. card]]*(PLAFOND/N_TESSERE)</f>
        <v>74000</v>
      </c>
      <c r="W3305" s="18"/>
    </row>
    <row r="3306" spans="2:23" x14ac:dyDescent="0.25">
      <c r="B3306" s="1" t="s">
        <v>6563</v>
      </c>
      <c r="C3306" s="2">
        <v>1260</v>
      </c>
      <c r="D3306" s="1" t="s">
        <v>6564</v>
      </c>
      <c r="E3306" s="1" t="s">
        <v>18</v>
      </c>
      <c r="F3306" s="1" t="s">
        <v>17</v>
      </c>
      <c r="G3306" s="1" t="s">
        <v>4778</v>
      </c>
      <c r="H3306" s="1" t="s">
        <v>15835</v>
      </c>
      <c r="I3306" s="5">
        <v>3195</v>
      </c>
      <c r="J3306" s="5">
        <v>56733259</v>
      </c>
      <c r="K3306" s="3">
        <f>+Tabella2026[[#This Row],[POP_2024]]/SUM(Tabella2026[POP_2024])</f>
        <v>5.4204483129800446E-5</v>
      </c>
      <c r="L3306" s="3">
        <f>+Tabella2026[[#This Row],[INCIDENZA POPOLAZIONE]]*(PLAFOND/2)</f>
        <v>15957.759180050904</v>
      </c>
      <c r="M3306" s="3">
        <f>+IFERROR(Tabella2026[[#This Row],[reddito_2024]]/Tabella2026[[#This Row],[POP_2024]],"")</f>
        <v>17756.888575899844</v>
      </c>
      <c r="N3306" s="3">
        <f>+IF(Tabella2026[[#This Row],[REDDITO COMPLESSIVO PROCAPITE]]&lt;media_aggr_reddito_pc,(media_aggr_reddito_pc-Tabella2026[[#This Row],[REDDITO COMPLESSIVO PROCAPITE]]),0)</f>
        <v>68.17748670889705</v>
      </c>
      <c r="O3306" s="3">
        <f>+Tabella2026[[#This Row],[DIFFERENZA REDDITO INFERIORE ALLA MEDIA DALLA MEDIA]]*Tabella2026[[#This Row],[POP_2024]]</f>
        <v>217827.07003492606</v>
      </c>
      <c r="P3306" s="3">
        <f>+Tabella2026[[#This Row],[POPOLAZIONE PER DIFFERENZA ]]/SUM(Tabella2026[[POPOLAZIONE PER DIFFERENZA ]])</f>
        <v>1.9325227859293735E-6</v>
      </c>
      <c r="Q3306" s="3">
        <f>+Tabella2026[[#This Row],[INCIDENZA POPOLAZIONE PER DIFFERENZA]]*(PLAFOND-SUM(Tabella2026[CONTRIBUTO SULLA BASE DELLA POPOLAZIONE]))</f>
        <v>568.93325878552048</v>
      </c>
      <c r="R3306" s="3">
        <f>+Tabella2026[[#This Row],[CONTRIBUTO SULLA BASE DELLA POPOLAZIONE]]+Tabella2026[[#This Row],[CONTRIBUTO SULLA BASE DEL REDDITO]]</f>
        <v>16526.692438836424</v>
      </c>
      <c r="S3306" s="3">
        <f>+Tabella2026[[#This Row],[CONTRIBUTO TOTALE]]/(PLAFOND/N_TESSERE)</f>
        <v>33.053384877672848</v>
      </c>
      <c r="T3306" s="3">
        <f>+MAX(CEILING(Tabella2026[[#This Row],[preDEF1]],1),1)</f>
        <v>34</v>
      </c>
      <c r="U3306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306" s="21">
        <f>+Tabella2026[[#This Row],[DEF - n. card]]*(PLAFOND/N_TESSERE)</f>
        <v>16500</v>
      </c>
      <c r="W3306" s="18"/>
    </row>
    <row r="3307" spans="2:23" x14ac:dyDescent="0.25">
      <c r="B3307" s="1" t="s">
        <v>6495</v>
      </c>
      <c r="C3307" s="2">
        <v>119024</v>
      </c>
      <c r="D3307" s="1" t="s">
        <v>6496</v>
      </c>
      <c r="E3307" s="1" t="s">
        <v>76</v>
      </c>
      <c r="F3307" s="1" t="s">
        <v>15838</v>
      </c>
      <c r="G3307" s="1" t="s">
        <v>4778</v>
      </c>
      <c r="H3307" s="1" t="s">
        <v>15836</v>
      </c>
      <c r="I3307" s="5">
        <v>3194</v>
      </c>
      <c r="J3307" s="5">
        <v>46214668</v>
      </c>
      <c r="K3307" s="3">
        <f>+Tabella2026[[#This Row],[POP_2024]]/SUM(Tabella2026[POP_2024])</f>
        <v>5.418751772037015E-5</v>
      </c>
      <c r="L3307" s="3">
        <f>+Tabella2026[[#This Row],[INCIDENZA POPOLAZIONE]]*(PLAFOND/2)</f>
        <v>15952.764576238682</v>
      </c>
      <c r="M3307" s="3">
        <f>+IFERROR(Tabella2026[[#This Row],[reddito_2024]]/Tabella2026[[#This Row],[POP_2024]],"")</f>
        <v>14469.21352536005</v>
      </c>
      <c r="N3307" s="3">
        <f>+IF(Tabella2026[[#This Row],[REDDITO COMPLESSIVO PROCAPITE]]&lt;media_aggr_reddito_pc,(media_aggr_reddito_pc-Tabella2026[[#This Row],[REDDITO COMPLESSIVO PROCAPITE]]),0)</f>
        <v>3355.8525372486911</v>
      </c>
      <c r="O3307" s="3">
        <f>+Tabella2026[[#This Row],[DIFFERENZA REDDITO INFERIORE ALLA MEDIA DALLA MEDIA]]*Tabella2026[[#This Row],[POP_2024]]</f>
        <v>10718593.00397232</v>
      </c>
      <c r="P3307" s="3">
        <f>+Tabella2026[[#This Row],[POPOLAZIONE PER DIFFERENZA ]]/SUM(Tabella2026[[POPOLAZIONE PER DIFFERENZA ]])</f>
        <v>9.5093439075127079E-5</v>
      </c>
      <c r="Q3307" s="3">
        <f>+Tabella2026[[#This Row],[INCIDENZA POPOLAZIONE PER DIFFERENZA]]*(PLAFOND-SUM(Tabella2026[CONTRIBUTO SULLA BASE DELLA POPOLAZIONE]))</f>
        <v>27995.437143638221</v>
      </c>
      <c r="R3307" s="3">
        <f>+Tabella2026[[#This Row],[CONTRIBUTO SULLA BASE DELLA POPOLAZIONE]]+Tabella2026[[#This Row],[CONTRIBUTO SULLA BASE DEL REDDITO]]</f>
        <v>43948.201719876903</v>
      </c>
      <c r="S3307" s="3">
        <f>+Tabella2026[[#This Row],[CONTRIBUTO TOTALE]]/(PLAFOND/N_TESSERE)</f>
        <v>87.896403439753811</v>
      </c>
      <c r="T3307" s="3">
        <f>+MAX(CEILING(Tabella2026[[#This Row],[preDEF1]],1),1)</f>
        <v>88</v>
      </c>
      <c r="U3307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3307" s="21">
        <f>+Tabella2026[[#This Row],[DEF - n. card]]*(PLAFOND/N_TESSERE)</f>
        <v>43500</v>
      </c>
      <c r="W3307" s="18"/>
    </row>
    <row r="3308" spans="2:23" x14ac:dyDescent="0.25">
      <c r="B3308" s="1" t="s">
        <v>6655</v>
      </c>
      <c r="C3308" s="2">
        <v>12014</v>
      </c>
      <c r="D3308" s="1" t="s">
        <v>6656</v>
      </c>
      <c r="E3308" s="1" t="s">
        <v>12</v>
      </c>
      <c r="F3308" s="1" t="s">
        <v>157</v>
      </c>
      <c r="G3308" s="1" t="s">
        <v>4778</v>
      </c>
      <c r="H3308" s="1" t="s">
        <v>15835</v>
      </c>
      <c r="I3308" s="5">
        <v>3185</v>
      </c>
      <c r="J3308" s="5">
        <v>65551845</v>
      </c>
      <c r="K3308" s="3">
        <f>+Tabella2026[[#This Row],[POP_2024]]/SUM(Tabella2026[POP_2024])</f>
        <v>5.4034829035497469E-5</v>
      </c>
      <c r="L3308" s="3">
        <f>+Tabella2026[[#This Row],[INCIDENZA POPOLAZIONE]]*(PLAFOND/2)</f>
        <v>15907.813141928678</v>
      </c>
      <c r="M3308" s="3">
        <f>+IFERROR(Tabella2026[[#This Row],[reddito_2024]]/Tabella2026[[#This Row],[POP_2024]],"")</f>
        <v>20581.42700156986</v>
      </c>
      <c r="N3308" s="3">
        <f>+IF(Tabella2026[[#This Row],[REDDITO COMPLESSIVO PROCAPITE]]&lt;media_aggr_reddito_pc,(media_aggr_reddito_pc-Tabella2026[[#This Row],[REDDITO COMPLESSIVO PROCAPITE]]),0)</f>
        <v>0</v>
      </c>
      <c r="O3308" s="3">
        <f>+Tabella2026[[#This Row],[DIFFERENZA REDDITO INFERIORE ALLA MEDIA DALLA MEDIA]]*Tabella2026[[#This Row],[POP_2024]]</f>
        <v>0</v>
      </c>
      <c r="P3308" s="3">
        <f>+Tabella2026[[#This Row],[POPOLAZIONE PER DIFFERENZA ]]/SUM(Tabella2026[[POPOLAZIONE PER DIFFERENZA ]])</f>
        <v>0</v>
      </c>
      <c r="Q3308" s="3">
        <f>+Tabella2026[[#This Row],[INCIDENZA POPOLAZIONE PER DIFFERENZA]]*(PLAFOND-SUM(Tabella2026[CONTRIBUTO SULLA BASE DELLA POPOLAZIONE]))</f>
        <v>0</v>
      </c>
      <c r="R3308" s="3">
        <f>+Tabella2026[[#This Row],[CONTRIBUTO SULLA BASE DELLA POPOLAZIONE]]+Tabella2026[[#This Row],[CONTRIBUTO SULLA BASE DEL REDDITO]]</f>
        <v>15907.813141928678</v>
      </c>
      <c r="S3308" s="3">
        <f>+Tabella2026[[#This Row],[CONTRIBUTO TOTALE]]/(PLAFOND/N_TESSERE)</f>
        <v>31.815626283857355</v>
      </c>
      <c r="T3308" s="3">
        <f>+MAX(CEILING(Tabella2026[[#This Row],[preDEF1]],1),1)</f>
        <v>32</v>
      </c>
      <c r="U3308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08" s="21">
        <f>+Tabella2026[[#This Row],[DEF - n. card]]*(PLAFOND/N_TESSERE)</f>
        <v>15500</v>
      </c>
      <c r="W3308" s="18"/>
    </row>
    <row r="3309" spans="2:23" x14ac:dyDescent="0.25">
      <c r="B3309" s="1" t="s">
        <v>6651</v>
      </c>
      <c r="C3309" s="2">
        <v>8039</v>
      </c>
      <c r="D3309" s="1" t="s">
        <v>6652</v>
      </c>
      <c r="E3309" s="1" t="s">
        <v>24</v>
      </c>
      <c r="F3309" s="1" t="s">
        <v>286</v>
      </c>
      <c r="G3309" s="1" t="s">
        <v>4778</v>
      </c>
      <c r="H3309" s="1" t="s">
        <v>15835</v>
      </c>
      <c r="I3309" s="5">
        <v>3184</v>
      </c>
      <c r="J3309" s="5">
        <v>50998270</v>
      </c>
      <c r="K3309" s="3">
        <f>+Tabella2026[[#This Row],[POP_2024]]/SUM(Tabella2026[POP_2024])</f>
        <v>5.4017863626067173E-5</v>
      </c>
      <c r="L3309" s="3">
        <f>+Tabella2026[[#This Row],[INCIDENZA POPOLAZIONE]]*(PLAFOND/2)</f>
        <v>15902.818538116457</v>
      </c>
      <c r="M3309" s="3">
        <f>+IFERROR(Tabella2026[[#This Row],[reddito_2024]]/Tabella2026[[#This Row],[POP_2024]],"")</f>
        <v>16017.04459798995</v>
      </c>
      <c r="N3309" s="3">
        <f>+IF(Tabella2026[[#This Row],[REDDITO COMPLESSIVO PROCAPITE]]&lt;media_aggr_reddito_pc,(media_aggr_reddito_pc-Tabella2026[[#This Row],[REDDITO COMPLESSIVO PROCAPITE]]),0)</f>
        <v>1808.0214646187906</v>
      </c>
      <c r="O3309" s="3">
        <f>+Tabella2026[[#This Row],[DIFFERENZA REDDITO INFERIORE ALLA MEDIA DALLA MEDIA]]*Tabella2026[[#This Row],[POP_2024]]</f>
        <v>5756740.3433462288</v>
      </c>
      <c r="P3309" s="3">
        <f>+Tabella2026[[#This Row],[POPOLAZIONE PER DIFFERENZA ]]/SUM(Tabella2026[[POPOLAZIONE PER DIFFERENZA ]])</f>
        <v>5.1072770176873342E-5</v>
      </c>
      <c r="Q3309" s="3">
        <f>+Tabella2026[[#This Row],[INCIDENZA POPOLAZIONE PER DIFFERENZA]]*(PLAFOND-SUM(Tabella2026[CONTRIBUTO SULLA BASE DELLA POPOLAZIONE]))</f>
        <v>15035.78523549394</v>
      </c>
      <c r="R3309" s="3">
        <f>+Tabella2026[[#This Row],[CONTRIBUTO SULLA BASE DELLA POPOLAZIONE]]+Tabella2026[[#This Row],[CONTRIBUTO SULLA BASE DEL REDDITO]]</f>
        <v>30938.603773610397</v>
      </c>
      <c r="S3309" s="3">
        <f>+Tabella2026[[#This Row],[CONTRIBUTO TOTALE]]/(PLAFOND/N_TESSERE)</f>
        <v>61.877207547220792</v>
      </c>
      <c r="T3309" s="3">
        <f>+MAX(CEILING(Tabella2026[[#This Row],[preDEF1]],1),1)</f>
        <v>62</v>
      </c>
      <c r="U3309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3309" s="21">
        <f>+Tabella2026[[#This Row],[DEF - n. card]]*(PLAFOND/N_TESSERE)</f>
        <v>30500</v>
      </c>
      <c r="W3309" s="18"/>
    </row>
    <row r="3310" spans="2:23" x14ac:dyDescent="0.25">
      <c r="B3310" s="1" t="s">
        <v>6741</v>
      </c>
      <c r="C3310" s="2">
        <v>65143</v>
      </c>
      <c r="D3310" s="1" t="s">
        <v>6742</v>
      </c>
      <c r="E3310" s="1" t="s">
        <v>15</v>
      </c>
      <c r="F3310" s="1" t="s">
        <v>82</v>
      </c>
      <c r="G3310" s="1" t="s">
        <v>4778</v>
      </c>
      <c r="H3310" s="1" t="s">
        <v>15836</v>
      </c>
      <c r="I3310" s="5">
        <v>3183</v>
      </c>
      <c r="J3310" s="5">
        <v>36045136</v>
      </c>
      <c r="K3310" s="3">
        <f>+Tabella2026[[#This Row],[POP_2024]]/SUM(Tabella2026[POP_2024])</f>
        <v>5.4000898216636877E-5</v>
      </c>
      <c r="L3310" s="3">
        <f>+Tabella2026[[#This Row],[INCIDENZA POPOLAZIONE]]*(PLAFOND/2)</f>
        <v>15897.823934304233</v>
      </c>
      <c r="M3310" s="3">
        <f>+IFERROR(Tabella2026[[#This Row],[reddito_2024]]/Tabella2026[[#This Row],[POP_2024]],"")</f>
        <v>11324.265158655357</v>
      </c>
      <c r="N3310" s="3">
        <f>+IF(Tabella2026[[#This Row],[REDDITO COMPLESSIVO PROCAPITE]]&lt;media_aggr_reddito_pc,(media_aggr_reddito_pc-Tabella2026[[#This Row],[REDDITO COMPLESSIVO PROCAPITE]]),0)</f>
        <v>6500.8009039533845</v>
      </c>
      <c r="O3310" s="3">
        <f>+Tabella2026[[#This Row],[DIFFERENZA REDDITO INFERIORE ALLA MEDIA DALLA MEDIA]]*Tabella2026[[#This Row],[POP_2024]]</f>
        <v>20692049.277283624</v>
      </c>
      <c r="P3310" s="3">
        <f>+Tabella2026[[#This Row],[POPOLAZIONE PER DIFFERENZA ]]/SUM(Tabella2026[[POPOLAZIONE PER DIFFERENZA ]])</f>
        <v>1.8357615841553779E-4</v>
      </c>
      <c r="Q3310" s="3">
        <f>+Tabella2026[[#This Row],[INCIDENZA POPOLAZIONE PER DIFFERENZA]]*(PLAFOND-SUM(Tabella2026[CONTRIBUTO SULLA BASE DELLA POPOLAZIONE]))</f>
        <v>54044.683355415735</v>
      </c>
      <c r="R3310" s="3">
        <f>+Tabella2026[[#This Row],[CONTRIBUTO SULLA BASE DELLA POPOLAZIONE]]+Tabella2026[[#This Row],[CONTRIBUTO SULLA BASE DEL REDDITO]]</f>
        <v>69942.507289719972</v>
      </c>
      <c r="S3310" s="3">
        <f>+Tabella2026[[#This Row],[CONTRIBUTO TOTALE]]/(PLAFOND/N_TESSERE)</f>
        <v>139.88501457943994</v>
      </c>
      <c r="T3310" s="3">
        <f>+MAX(CEILING(Tabella2026[[#This Row],[preDEF1]],1),1)</f>
        <v>140</v>
      </c>
      <c r="U3310" s="9">
        <f xml:space="preserve"> IF(ROW(Tabella2026[[#This Row],[preDEF2]]) - ROW(Tabella2026[[#Headers],[preDEF2]])&lt;=ABS(SUM(Tabella2026[preDEF2])-N_TESSERE),Tabella2026[[#This Row],[preDEF2]]-1,Tabella2026[[#This Row],[preDEF2]])</f>
        <v>139</v>
      </c>
      <c r="V3310" s="21">
        <f>+Tabella2026[[#This Row],[DEF - n. card]]*(PLAFOND/N_TESSERE)</f>
        <v>69500</v>
      </c>
      <c r="W3310" s="18"/>
    </row>
    <row r="3311" spans="2:23" x14ac:dyDescent="0.25">
      <c r="B3311" s="1" t="s">
        <v>6401</v>
      </c>
      <c r="C3311" s="2">
        <v>82001</v>
      </c>
      <c r="D3311" s="1" t="s">
        <v>6402</v>
      </c>
      <c r="E3311" s="1" t="s">
        <v>21</v>
      </c>
      <c r="F3311" s="1" t="s">
        <v>20</v>
      </c>
      <c r="G3311" s="1" t="s">
        <v>4778</v>
      </c>
      <c r="H3311" s="1" t="s">
        <v>15836</v>
      </c>
      <c r="I3311" s="5">
        <v>3182</v>
      </c>
      <c r="J3311" s="5">
        <v>29868363</v>
      </c>
      <c r="K3311" s="3">
        <f>+Tabella2026[[#This Row],[POP_2024]]/SUM(Tabella2026[POP_2024])</f>
        <v>5.398393280720658E-5</v>
      </c>
      <c r="L3311" s="3">
        <f>+Tabella2026[[#This Row],[INCIDENZA POPOLAZIONE]]*(PLAFOND/2)</f>
        <v>15892.829330492012</v>
      </c>
      <c r="M3311" s="3">
        <f>+IFERROR(Tabella2026[[#This Row],[reddito_2024]]/Tabella2026[[#This Row],[POP_2024]],"")</f>
        <v>9386.6634192331858</v>
      </c>
      <c r="N3311" s="3">
        <f>+IF(Tabella2026[[#This Row],[REDDITO COMPLESSIVO PROCAPITE]]&lt;media_aggr_reddito_pc,(media_aggr_reddito_pc-Tabella2026[[#This Row],[REDDITO COMPLESSIVO PROCAPITE]]),0)</f>
        <v>8438.4026433755553</v>
      </c>
      <c r="O3311" s="3">
        <f>+Tabella2026[[#This Row],[DIFFERENZA REDDITO INFERIORE ALLA MEDIA DALLA MEDIA]]*Tabella2026[[#This Row],[POP_2024]]</f>
        <v>26850997.211221017</v>
      </c>
      <c r="P3311" s="3">
        <f>+Tabella2026[[#This Row],[POPOLAZIONE PER DIFFERENZA ]]/SUM(Tabella2026[[POPOLAZIONE PER DIFFERENZA ]])</f>
        <v>2.3821724236244233E-4</v>
      </c>
      <c r="Q3311" s="3">
        <f>+Tabella2026[[#This Row],[INCIDENZA POPOLAZIONE PER DIFFERENZA]]*(PLAFOND-SUM(Tabella2026[CONTRIBUTO SULLA BASE DELLA POPOLAZIONE]))</f>
        <v>70130.977488571531</v>
      </c>
      <c r="R3311" s="3">
        <f>+Tabella2026[[#This Row],[CONTRIBUTO SULLA BASE DELLA POPOLAZIONE]]+Tabella2026[[#This Row],[CONTRIBUTO SULLA BASE DEL REDDITO]]</f>
        <v>86023.806819063539</v>
      </c>
      <c r="S3311" s="3">
        <f>+Tabella2026[[#This Row],[CONTRIBUTO TOTALE]]/(PLAFOND/N_TESSERE)</f>
        <v>172.04761363812707</v>
      </c>
      <c r="T3311" s="3">
        <f>+MAX(CEILING(Tabella2026[[#This Row],[preDEF1]],1),1)</f>
        <v>173</v>
      </c>
      <c r="U3311" s="9">
        <f xml:space="preserve"> IF(ROW(Tabella2026[[#This Row],[preDEF2]]) - ROW(Tabella2026[[#Headers],[preDEF2]])&lt;=ABS(SUM(Tabella2026[preDEF2])-N_TESSERE),Tabella2026[[#This Row],[preDEF2]]-1,Tabella2026[[#This Row],[preDEF2]])</f>
        <v>172</v>
      </c>
      <c r="V3311" s="21">
        <f>+Tabella2026[[#This Row],[DEF - n. card]]*(PLAFOND/N_TESSERE)</f>
        <v>86000</v>
      </c>
      <c r="W3311" s="18"/>
    </row>
    <row r="3312" spans="2:23" x14ac:dyDescent="0.25">
      <c r="B3312" s="1" t="s">
        <v>6723</v>
      </c>
      <c r="C3312" s="2">
        <v>27009</v>
      </c>
      <c r="D3312" s="1" t="s">
        <v>6724</v>
      </c>
      <c r="E3312" s="1" t="s">
        <v>38</v>
      </c>
      <c r="F3312" s="1" t="s">
        <v>40</v>
      </c>
      <c r="G3312" s="1" t="s">
        <v>4778</v>
      </c>
      <c r="H3312" s="1" t="s">
        <v>15835</v>
      </c>
      <c r="I3312" s="5">
        <v>3182</v>
      </c>
      <c r="J3312" s="5">
        <v>60285352</v>
      </c>
      <c r="K3312" s="3">
        <f>+Tabella2026[[#This Row],[POP_2024]]/SUM(Tabella2026[POP_2024])</f>
        <v>5.398393280720658E-5</v>
      </c>
      <c r="L3312" s="3">
        <f>+Tabella2026[[#This Row],[INCIDENZA POPOLAZIONE]]*(PLAFOND/2)</f>
        <v>15892.829330492012</v>
      </c>
      <c r="M3312" s="3">
        <f>+IFERROR(Tabella2026[[#This Row],[reddito_2024]]/Tabella2026[[#This Row],[POP_2024]],"")</f>
        <v>18945.742300439975</v>
      </c>
      <c r="N3312" s="3">
        <f>+IF(Tabella2026[[#This Row],[REDDITO COMPLESSIVO PROCAPITE]]&lt;media_aggr_reddito_pc,(media_aggr_reddito_pc-Tabella2026[[#This Row],[REDDITO COMPLESSIVO PROCAPITE]]),0)</f>
        <v>0</v>
      </c>
      <c r="O3312" s="3">
        <f>+Tabella2026[[#This Row],[DIFFERENZA REDDITO INFERIORE ALLA MEDIA DALLA MEDIA]]*Tabella2026[[#This Row],[POP_2024]]</f>
        <v>0</v>
      </c>
      <c r="P3312" s="3">
        <f>+Tabella2026[[#This Row],[POPOLAZIONE PER DIFFERENZA ]]/SUM(Tabella2026[[POPOLAZIONE PER DIFFERENZA ]])</f>
        <v>0</v>
      </c>
      <c r="Q3312" s="3">
        <f>+Tabella2026[[#This Row],[INCIDENZA POPOLAZIONE PER DIFFERENZA]]*(PLAFOND-SUM(Tabella2026[CONTRIBUTO SULLA BASE DELLA POPOLAZIONE]))</f>
        <v>0</v>
      </c>
      <c r="R3312" s="3">
        <f>+Tabella2026[[#This Row],[CONTRIBUTO SULLA BASE DELLA POPOLAZIONE]]+Tabella2026[[#This Row],[CONTRIBUTO SULLA BASE DEL REDDITO]]</f>
        <v>15892.829330492012</v>
      </c>
      <c r="S3312" s="3">
        <f>+Tabella2026[[#This Row],[CONTRIBUTO TOTALE]]/(PLAFOND/N_TESSERE)</f>
        <v>31.785658660984023</v>
      </c>
      <c r="T3312" s="3">
        <f>+MAX(CEILING(Tabella2026[[#This Row],[preDEF1]],1),1)</f>
        <v>32</v>
      </c>
      <c r="U3312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12" s="21">
        <f>+Tabella2026[[#This Row],[DEF - n. card]]*(PLAFOND/N_TESSERE)</f>
        <v>15500</v>
      </c>
      <c r="W3312" s="18"/>
    </row>
    <row r="3313" spans="2:23" x14ac:dyDescent="0.25">
      <c r="B3313" s="1" t="s">
        <v>6975</v>
      </c>
      <c r="C3313" s="2">
        <v>21030</v>
      </c>
      <c r="D3313" s="1" t="s">
        <v>6976</v>
      </c>
      <c r="E3313" s="1" t="s">
        <v>99</v>
      </c>
      <c r="F3313" s="1" t="s">
        <v>110</v>
      </c>
      <c r="G3313" s="1" t="s">
        <v>4778</v>
      </c>
      <c r="H3313" s="1" t="s">
        <v>15835</v>
      </c>
      <c r="I3313" s="5">
        <v>3175</v>
      </c>
      <c r="J3313" s="5">
        <v>88834700</v>
      </c>
      <c r="K3313" s="3">
        <f>+Tabella2026[[#This Row],[POP_2024]]/SUM(Tabella2026[POP_2024])</f>
        <v>5.3865174941194499E-5</v>
      </c>
      <c r="L3313" s="3">
        <f>+Tabella2026[[#This Row],[INCIDENZA POPOLAZIONE]]*(PLAFOND/2)</f>
        <v>15857.867103806455</v>
      </c>
      <c r="M3313" s="3">
        <f>+IFERROR(Tabella2026[[#This Row],[reddito_2024]]/Tabella2026[[#This Row],[POP_2024]],"")</f>
        <v>27979.43307086614</v>
      </c>
      <c r="N3313" s="3">
        <f>+IF(Tabella2026[[#This Row],[REDDITO COMPLESSIVO PROCAPITE]]&lt;media_aggr_reddito_pc,(media_aggr_reddito_pc-Tabella2026[[#This Row],[REDDITO COMPLESSIVO PROCAPITE]]),0)</f>
        <v>0</v>
      </c>
      <c r="O3313" s="3">
        <f>+Tabella2026[[#This Row],[DIFFERENZA REDDITO INFERIORE ALLA MEDIA DALLA MEDIA]]*Tabella2026[[#This Row],[POP_2024]]</f>
        <v>0</v>
      </c>
      <c r="P3313" s="3">
        <f>+Tabella2026[[#This Row],[POPOLAZIONE PER DIFFERENZA ]]/SUM(Tabella2026[[POPOLAZIONE PER DIFFERENZA ]])</f>
        <v>0</v>
      </c>
      <c r="Q3313" s="3">
        <f>+Tabella2026[[#This Row],[INCIDENZA POPOLAZIONE PER DIFFERENZA]]*(PLAFOND-SUM(Tabella2026[CONTRIBUTO SULLA BASE DELLA POPOLAZIONE]))</f>
        <v>0</v>
      </c>
      <c r="R3313" s="3">
        <f>+Tabella2026[[#This Row],[CONTRIBUTO SULLA BASE DELLA POPOLAZIONE]]+Tabella2026[[#This Row],[CONTRIBUTO SULLA BASE DEL REDDITO]]</f>
        <v>15857.867103806455</v>
      </c>
      <c r="S3313" s="3">
        <f>+Tabella2026[[#This Row],[CONTRIBUTO TOTALE]]/(PLAFOND/N_TESSERE)</f>
        <v>31.715734207612911</v>
      </c>
      <c r="T3313" s="3">
        <f>+MAX(CEILING(Tabella2026[[#This Row],[preDEF1]],1),1)</f>
        <v>32</v>
      </c>
      <c r="U3313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13" s="21">
        <f>+Tabella2026[[#This Row],[DEF - n. card]]*(PLAFOND/N_TESSERE)</f>
        <v>15500</v>
      </c>
      <c r="W3313" s="18"/>
    </row>
    <row r="3314" spans="2:23" x14ac:dyDescent="0.25">
      <c r="B3314" s="1" t="s">
        <v>6649</v>
      </c>
      <c r="C3314" s="2">
        <v>49001</v>
      </c>
      <c r="D3314" s="1" t="s">
        <v>6650</v>
      </c>
      <c r="E3314" s="1" t="s">
        <v>30</v>
      </c>
      <c r="F3314" s="1" t="s">
        <v>71</v>
      </c>
      <c r="G3314" s="1" t="s">
        <v>4778</v>
      </c>
      <c r="H3314" s="1" t="s">
        <v>15834</v>
      </c>
      <c r="I3314" s="5">
        <v>3174</v>
      </c>
      <c r="J3314" s="5">
        <v>56106219</v>
      </c>
      <c r="K3314" s="3">
        <f>+Tabella2026[[#This Row],[POP_2024]]/SUM(Tabella2026[POP_2024])</f>
        <v>5.3848209531764203E-5</v>
      </c>
      <c r="L3314" s="3">
        <f>+Tabella2026[[#This Row],[INCIDENZA POPOLAZIONE]]*(PLAFOND/2)</f>
        <v>15852.872499994233</v>
      </c>
      <c r="M3314" s="3">
        <f>+IFERROR(Tabella2026[[#This Row],[reddito_2024]]/Tabella2026[[#This Row],[POP_2024]],"")</f>
        <v>17676.817580340266</v>
      </c>
      <c r="N3314" s="3">
        <f>+IF(Tabella2026[[#This Row],[REDDITO COMPLESSIVO PROCAPITE]]&lt;media_aggr_reddito_pc,(media_aggr_reddito_pc-Tabella2026[[#This Row],[REDDITO COMPLESSIVO PROCAPITE]]),0)</f>
        <v>148.24848226847462</v>
      </c>
      <c r="O3314" s="3">
        <f>+Tabella2026[[#This Row],[DIFFERENZA REDDITO INFERIORE ALLA MEDIA DALLA MEDIA]]*Tabella2026[[#This Row],[POP_2024]]</f>
        <v>470540.68272013846</v>
      </c>
      <c r="P3314" s="3">
        <f>+Tabella2026[[#This Row],[POPOLAZIONE PER DIFFERENZA ]]/SUM(Tabella2026[[POPOLAZIONE PER DIFFERENZA ]])</f>
        <v>4.1745527354227863E-6</v>
      </c>
      <c r="Q3314" s="3">
        <f>+Tabella2026[[#This Row],[INCIDENZA POPOLAZIONE PER DIFFERENZA]]*(PLAFOND-SUM(Tabella2026[CONTRIBUTO SULLA BASE DELLA POPOLAZIONE]))</f>
        <v>1228.9851943939218</v>
      </c>
      <c r="R3314" s="3">
        <f>+Tabella2026[[#This Row],[CONTRIBUTO SULLA BASE DELLA POPOLAZIONE]]+Tabella2026[[#This Row],[CONTRIBUTO SULLA BASE DEL REDDITO]]</f>
        <v>17081.857694388156</v>
      </c>
      <c r="S3314" s="3">
        <f>+Tabella2026[[#This Row],[CONTRIBUTO TOTALE]]/(PLAFOND/N_TESSERE)</f>
        <v>34.163715388776311</v>
      </c>
      <c r="T3314" s="3">
        <f>+MAX(CEILING(Tabella2026[[#This Row],[preDEF1]],1),1)</f>
        <v>35</v>
      </c>
      <c r="U3314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314" s="21">
        <f>+Tabella2026[[#This Row],[DEF - n. card]]*(PLAFOND/N_TESSERE)</f>
        <v>17000</v>
      </c>
      <c r="W3314" s="18"/>
    </row>
    <row r="3315" spans="2:23" x14ac:dyDescent="0.25">
      <c r="B3315" s="1" t="s">
        <v>6627</v>
      </c>
      <c r="C3315" s="2">
        <v>41054</v>
      </c>
      <c r="D3315" s="1" t="s">
        <v>6628</v>
      </c>
      <c r="E3315" s="1" t="s">
        <v>117</v>
      </c>
      <c r="F3315" s="1" t="s">
        <v>130</v>
      </c>
      <c r="G3315" s="1" t="s">
        <v>4778</v>
      </c>
      <c r="H3315" s="1" t="s">
        <v>15834</v>
      </c>
      <c r="I3315" s="5">
        <v>3171</v>
      </c>
      <c r="J3315" s="5">
        <v>54218912</v>
      </c>
      <c r="K3315" s="3">
        <f>+Tabella2026[[#This Row],[POP_2024]]/SUM(Tabella2026[POP_2024])</f>
        <v>5.3797313303473307E-5</v>
      </c>
      <c r="L3315" s="3">
        <f>+Tabella2026[[#This Row],[INCIDENZA POPOLAZIONE]]*(PLAFOND/2)</f>
        <v>15837.888688557565</v>
      </c>
      <c r="M3315" s="3">
        <f>+IFERROR(Tabella2026[[#This Row],[reddito_2024]]/Tabella2026[[#This Row],[POP_2024]],"")</f>
        <v>17098.363923052664</v>
      </c>
      <c r="N3315" s="3">
        <f>+IF(Tabella2026[[#This Row],[REDDITO COMPLESSIVO PROCAPITE]]&lt;media_aggr_reddito_pc,(media_aggr_reddito_pc-Tabella2026[[#This Row],[REDDITO COMPLESSIVO PROCAPITE]]),0)</f>
        <v>726.70213955607687</v>
      </c>
      <c r="O3315" s="3">
        <f>+Tabella2026[[#This Row],[DIFFERENZA REDDITO INFERIORE ALLA MEDIA DALLA MEDIA]]*Tabella2026[[#This Row],[POP_2024]]</f>
        <v>2304372.4845323199</v>
      </c>
      <c r="P3315" s="3">
        <f>+Tabella2026[[#This Row],[POPOLAZIONE PER DIFFERENZA ]]/SUM(Tabella2026[[POPOLAZIONE PER DIFFERENZA ]])</f>
        <v>2.0443980323076297E-5</v>
      </c>
      <c r="Q3315" s="3">
        <f>+Tabella2026[[#This Row],[INCIDENZA POPOLAZIONE PER DIFFERENZA]]*(PLAFOND-SUM(Tabella2026[CONTRIBUTO SULLA BASE DELLA POPOLAZIONE]))</f>
        <v>6018.6924741284438</v>
      </c>
      <c r="R3315" s="3">
        <f>+Tabella2026[[#This Row],[CONTRIBUTO SULLA BASE DELLA POPOLAZIONE]]+Tabella2026[[#This Row],[CONTRIBUTO SULLA BASE DEL REDDITO]]</f>
        <v>21856.581162686009</v>
      </c>
      <c r="S3315" s="3">
        <f>+Tabella2026[[#This Row],[CONTRIBUTO TOTALE]]/(PLAFOND/N_TESSERE)</f>
        <v>43.713162325372018</v>
      </c>
      <c r="T3315" s="3">
        <f>+MAX(CEILING(Tabella2026[[#This Row],[preDEF1]],1),1)</f>
        <v>44</v>
      </c>
      <c r="U3315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3315" s="21">
        <f>+Tabella2026[[#This Row],[DEF - n. card]]*(PLAFOND/N_TESSERE)</f>
        <v>21500</v>
      </c>
      <c r="W3315" s="18"/>
    </row>
    <row r="3316" spans="2:23" x14ac:dyDescent="0.25">
      <c r="B3316" s="1" t="s">
        <v>6699</v>
      </c>
      <c r="C3316" s="2">
        <v>109005</v>
      </c>
      <c r="D3316" s="1" t="s">
        <v>6700</v>
      </c>
      <c r="E3316" s="1" t="s">
        <v>117</v>
      </c>
      <c r="F3316" s="1" t="s">
        <v>506</v>
      </c>
      <c r="G3316" s="1" t="s">
        <v>4778</v>
      </c>
      <c r="H3316" s="1" t="s">
        <v>15834</v>
      </c>
      <c r="I3316" s="5">
        <v>3166</v>
      </c>
      <c r="J3316" s="5">
        <v>47767405</v>
      </c>
      <c r="K3316" s="3">
        <f>+Tabella2026[[#This Row],[POP_2024]]/SUM(Tabella2026[POP_2024])</f>
        <v>5.3712486256321819E-5</v>
      </c>
      <c r="L3316" s="3">
        <f>+Tabella2026[[#This Row],[INCIDENZA POPOLAZIONE]]*(PLAFOND/2)</f>
        <v>15812.915669496451</v>
      </c>
      <c r="M3316" s="3">
        <f>+IFERROR(Tabella2026[[#This Row],[reddito_2024]]/Tabella2026[[#This Row],[POP_2024]],"")</f>
        <v>15087.620025268478</v>
      </c>
      <c r="N3316" s="3">
        <f>+IF(Tabella2026[[#This Row],[REDDITO COMPLESSIVO PROCAPITE]]&lt;media_aggr_reddito_pc,(media_aggr_reddito_pc-Tabella2026[[#This Row],[REDDITO COMPLESSIVO PROCAPITE]]),0)</f>
        <v>2737.4460373402635</v>
      </c>
      <c r="O3316" s="3">
        <f>+Tabella2026[[#This Row],[DIFFERENZA REDDITO INFERIORE ALLA MEDIA DALLA MEDIA]]*Tabella2026[[#This Row],[POP_2024]]</f>
        <v>8666754.1542192735</v>
      </c>
      <c r="P3316" s="3">
        <f>+Tabella2026[[#This Row],[POPOLAZIONE PER DIFFERENZA ]]/SUM(Tabella2026[[POPOLAZIONE PER DIFFERENZA ]])</f>
        <v>7.6889891969769139E-5</v>
      </c>
      <c r="Q3316" s="3">
        <f>+Tabella2026[[#This Row],[INCIDENZA POPOLAZIONE PER DIFFERENZA]]*(PLAFOND-SUM(Tabella2026[CONTRIBUTO SULLA BASE DELLA POPOLAZIONE]))</f>
        <v>22636.32652848115</v>
      </c>
      <c r="R3316" s="3">
        <f>+Tabella2026[[#This Row],[CONTRIBUTO SULLA BASE DELLA POPOLAZIONE]]+Tabella2026[[#This Row],[CONTRIBUTO SULLA BASE DEL REDDITO]]</f>
        <v>38449.242197977597</v>
      </c>
      <c r="S3316" s="3">
        <f>+Tabella2026[[#This Row],[CONTRIBUTO TOTALE]]/(PLAFOND/N_TESSERE)</f>
        <v>76.898484395955194</v>
      </c>
      <c r="T3316" s="3">
        <f>+MAX(CEILING(Tabella2026[[#This Row],[preDEF1]],1),1)</f>
        <v>77</v>
      </c>
      <c r="U3316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3316" s="21">
        <f>+Tabella2026[[#This Row],[DEF - n. card]]*(PLAFOND/N_TESSERE)</f>
        <v>38000</v>
      </c>
      <c r="W3316" s="18"/>
    </row>
    <row r="3317" spans="2:23" x14ac:dyDescent="0.25">
      <c r="B3317" s="1" t="s">
        <v>6585</v>
      </c>
      <c r="C3317" s="2">
        <v>1107</v>
      </c>
      <c r="D3317" s="1" t="s">
        <v>6586</v>
      </c>
      <c r="E3317" s="1" t="s">
        <v>18</v>
      </c>
      <c r="F3317" s="1" t="s">
        <v>17</v>
      </c>
      <c r="G3317" s="1" t="s">
        <v>4778</v>
      </c>
      <c r="H3317" s="1" t="s">
        <v>15835</v>
      </c>
      <c r="I3317" s="5">
        <v>3166</v>
      </c>
      <c r="J3317" s="5">
        <v>60402017</v>
      </c>
      <c r="K3317" s="3">
        <f>+Tabella2026[[#This Row],[POP_2024]]/SUM(Tabella2026[POP_2024])</f>
        <v>5.3712486256321819E-5</v>
      </c>
      <c r="L3317" s="3">
        <f>+Tabella2026[[#This Row],[INCIDENZA POPOLAZIONE]]*(PLAFOND/2)</f>
        <v>15812.915669496451</v>
      </c>
      <c r="M3317" s="3">
        <f>+IFERROR(Tabella2026[[#This Row],[reddito_2024]]/Tabella2026[[#This Row],[POP_2024]],"")</f>
        <v>19078.337650031586</v>
      </c>
      <c r="N3317" s="3">
        <f>+IF(Tabella2026[[#This Row],[REDDITO COMPLESSIVO PROCAPITE]]&lt;media_aggr_reddito_pc,(media_aggr_reddito_pc-Tabella2026[[#This Row],[REDDITO COMPLESSIVO PROCAPITE]]),0)</f>
        <v>0</v>
      </c>
      <c r="O3317" s="3">
        <f>+Tabella2026[[#This Row],[DIFFERENZA REDDITO INFERIORE ALLA MEDIA DALLA MEDIA]]*Tabella2026[[#This Row],[POP_2024]]</f>
        <v>0</v>
      </c>
      <c r="P3317" s="3">
        <f>+Tabella2026[[#This Row],[POPOLAZIONE PER DIFFERENZA ]]/SUM(Tabella2026[[POPOLAZIONE PER DIFFERENZA ]])</f>
        <v>0</v>
      </c>
      <c r="Q3317" s="3">
        <f>+Tabella2026[[#This Row],[INCIDENZA POPOLAZIONE PER DIFFERENZA]]*(PLAFOND-SUM(Tabella2026[CONTRIBUTO SULLA BASE DELLA POPOLAZIONE]))</f>
        <v>0</v>
      </c>
      <c r="R3317" s="3">
        <f>+Tabella2026[[#This Row],[CONTRIBUTO SULLA BASE DELLA POPOLAZIONE]]+Tabella2026[[#This Row],[CONTRIBUTO SULLA BASE DEL REDDITO]]</f>
        <v>15812.915669496451</v>
      </c>
      <c r="S3317" s="3">
        <f>+Tabella2026[[#This Row],[CONTRIBUTO TOTALE]]/(PLAFOND/N_TESSERE)</f>
        <v>31.625831338992903</v>
      </c>
      <c r="T3317" s="3">
        <f>+MAX(CEILING(Tabella2026[[#This Row],[preDEF1]],1),1)</f>
        <v>32</v>
      </c>
      <c r="U3317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17" s="21">
        <f>+Tabella2026[[#This Row],[DEF - n. card]]*(PLAFOND/N_TESSERE)</f>
        <v>15500</v>
      </c>
      <c r="W3317" s="18"/>
    </row>
    <row r="3318" spans="2:23" x14ac:dyDescent="0.25">
      <c r="B3318" s="1" t="s">
        <v>6617</v>
      </c>
      <c r="C3318" s="2">
        <v>98009</v>
      </c>
      <c r="D3318" s="1" t="s">
        <v>6618</v>
      </c>
      <c r="E3318" s="1" t="s">
        <v>12</v>
      </c>
      <c r="F3318" s="1" t="s">
        <v>389</v>
      </c>
      <c r="G3318" s="1" t="s">
        <v>4778</v>
      </c>
      <c r="H3318" s="1" t="s">
        <v>15835</v>
      </c>
      <c r="I3318" s="5">
        <v>3165</v>
      </c>
      <c r="J3318" s="5">
        <v>63321744</v>
      </c>
      <c r="K3318" s="3">
        <f>+Tabella2026[[#This Row],[POP_2024]]/SUM(Tabella2026[POP_2024])</f>
        <v>5.3695520846891522E-5</v>
      </c>
      <c r="L3318" s="3">
        <f>+Tabella2026[[#This Row],[INCIDENZA POPOLAZIONE]]*(PLAFOND/2)</f>
        <v>15807.92106568423</v>
      </c>
      <c r="M3318" s="3">
        <f>+IFERROR(Tabella2026[[#This Row],[reddito_2024]]/Tabella2026[[#This Row],[POP_2024]],"")</f>
        <v>20006.870142180094</v>
      </c>
      <c r="N3318" s="3">
        <f>+IF(Tabella2026[[#This Row],[REDDITO COMPLESSIVO PROCAPITE]]&lt;media_aggr_reddito_pc,(media_aggr_reddito_pc-Tabella2026[[#This Row],[REDDITO COMPLESSIVO PROCAPITE]]),0)</f>
        <v>0</v>
      </c>
      <c r="O3318" s="3">
        <f>+Tabella2026[[#This Row],[DIFFERENZA REDDITO INFERIORE ALLA MEDIA DALLA MEDIA]]*Tabella2026[[#This Row],[POP_2024]]</f>
        <v>0</v>
      </c>
      <c r="P3318" s="3">
        <f>+Tabella2026[[#This Row],[POPOLAZIONE PER DIFFERENZA ]]/SUM(Tabella2026[[POPOLAZIONE PER DIFFERENZA ]])</f>
        <v>0</v>
      </c>
      <c r="Q3318" s="3">
        <f>+Tabella2026[[#This Row],[INCIDENZA POPOLAZIONE PER DIFFERENZA]]*(PLAFOND-SUM(Tabella2026[CONTRIBUTO SULLA BASE DELLA POPOLAZIONE]))</f>
        <v>0</v>
      </c>
      <c r="R3318" s="3">
        <f>+Tabella2026[[#This Row],[CONTRIBUTO SULLA BASE DELLA POPOLAZIONE]]+Tabella2026[[#This Row],[CONTRIBUTO SULLA BASE DEL REDDITO]]</f>
        <v>15807.92106568423</v>
      </c>
      <c r="S3318" s="3">
        <f>+Tabella2026[[#This Row],[CONTRIBUTO TOTALE]]/(PLAFOND/N_TESSERE)</f>
        <v>31.61584213136846</v>
      </c>
      <c r="T3318" s="3">
        <f>+MAX(CEILING(Tabella2026[[#This Row],[preDEF1]],1),1)</f>
        <v>32</v>
      </c>
      <c r="U3318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18" s="21">
        <f>+Tabella2026[[#This Row],[DEF - n. card]]*(PLAFOND/N_TESSERE)</f>
        <v>15500</v>
      </c>
      <c r="W3318" s="18"/>
    </row>
    <row r="3319" spans="2:23" x14ac:dyDescent="0.25">
      <c r="B3319" s="1" t="s">
        <v>6623</v>
      </c>
      <c r="C3319" s="2">
        <v>97001</v>
      </c>
      <c r="D3319" s="1" t="s">
        <v>6624</v>
      </c>
      <c r="E3319" s="1" t="s">
        <v>12</v>
      </c>
      <c r="F3319" s="1" t="s">
        <v>362</v>
      </c>
      <c r="G3319" s="1" t="s">
        <v>4778</v>
      </c>
      <c r="H3319" s="1" t="s">
        <v>15835</v>
      </c>
      <c r="I3319" s="5">
        <v>3164</v>
      </c>
      <c r="J3319" s="5">
        <v>72042157</v>
      </c>
      <c r="K3319" s="3">
        <f>+Tabella2026[[#This Row],[POP_2024]]/SUM(Tabella2026[POP_2024])</f>
        <v>5.3678555437461226E-5</v>
      </c>
      <c r="L3319" s="3">
        <f>+Tabella2026[[#This Row],[INCIDENZA POPOLAZIONE]]*(PLAFOND/2)</f>
        <v>15802.926461872006</v>
      </c>
      <c r="M3319" s="3">
        <f>+IFERROR(Tabella2026[[#This Row],[reddito_2024]]/Tabella2026[[#This Row],[POP_2024]],"")</f>
        <v>22769.329013906448</v>
      </c>
      <c r="N3319" s="3">
        <f>+IF(Tabella2026[[#This Row],[REDDITO COMPLESSIVO PROCAPITE]]&lt;media_aggr_reddito_pc,(media_aggr_reddito_pc-Tabella2026[[#This Row],[REDDITO COMPLESSIVO PROCAPITE]]),0)</f>
        <v>0</v>
      </c>
      <c r="O3319" s="3">
        <f>+Tabella2026[[#This Row],[DIFFERENZA REDDITO INFERIORE ALLA MEDIA DALLA MEDIA]]*Tabella2026[[#This Row],[POP_2024]]</f>
        <v>0</v>
      </c>
      <c r="P3319" s="3">
        <f>+Tabella2026[[#This Row],[POPOLAZIONE PER DIFFERENZA ]]/SUM(Tabella2026[[POPOLAZIONE PER DIFFERENZA ]])</f>
        <v>0</v>
      </c>
      <c r="Q3319" s="3">
        <f>+Tabella2026[[#This Row],[INCIDENZA POPOLAZIONE PER DIFFERENZA]]*(PLAFOND-SUM(Tabella2026[CONTRIBUTO SULLA BASE DELLA POPOLAZIONE]))</f>
        <v>0</v>
      </c>
      <c r="R3319" s="3">
        <f>+Tabella2026[[#This Row],[CONTRIBUTO SULLA BASE DELLA POPOLAZIONE]]+Tabella2026[[#This Row],[CONTRIBUTO SULLA BASE DEL REDDITO]]</f>
        <v>15802.926461872006</v>
      </c>
      <c r="S3319" s="3">
        <f>+Tabella2026[[#This Row],[CONTRIBUTO TOTALE]]/(PLAFOND/N_TESSERE)</f>
        <v>31.605852923744013</v>
      </c>
      <c r="T3319" s="3">
        <f>+MAX(CEILING(Tabella2026[[#This Row],[preDEF1]],1),1)</f>
        <v>32</v>
      </c>
      <c r="U3319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19" s="21">
        <f>+Tabella2026[[#This Row],[DEF - n. card]]*(PLAFOND/N_TESSERE)</f>
        <v>15500</v>
      </c>
      <c r="W3319" s="18"/>
    </row>
    <row r="3320" spans="2:23" x14ac:dyDescent="0.25">
      <c r="B3320" s="1" t="s">
        <v>6665</v>
      </c>
      <c r="C3320" s="2">
        <v>13212</v>
      </c>
      <c r="D3320" s="1" t="s">
        <v>6666</v>
      </c>
      <c r="E3320" s="1" t="s">
        <v>12</v>
      </c>
      <c r="F3320" s="1" t="s">
        <v>152</v>
      </c>
      <c r="G3320" s="1" t="s">
        <v>4778</v>
      </c>
      <c r="H3320" s="1" t="s">
        <v>15835</v>
      </c>
      <c r="I3320" s="5">
        <v>3162</v>
      </c>
      <c r="J3320" s="5">
        <v>59336828</v>
      </c>
      <c r="K3320" s="3">
        <f>+Tabella2026[[#This Row],[POP_2024]]/SUM(Tabella2026[POP_2024])</f>
        <v>5.3644624618600633E-5</v>
      </c>
      <c r="L3320" s="3">
        <f>+Tabella2026[[#This Row],[INCIDENZA POPOLAZIONE]]*(PLAFOND/2)</f>
        <v>15792.937254247563</v>
      </c>
      <c r="M3320" s="3">
        <f>+IFERROR(Tabella2026[[#This Row],[reddito_2024]]/Tabella2026[[#This Row],[POP_2024]],"")</f>
        <v>18765.600253004428</v>
      </c>
      <c r="N3320" s="3">
        <f>+IF(Tabella2026[[#This Row],[REDDITO COMPLESSIVO PROCAPITE]]&lt;media_aggr_reddito_pc,(media_aggr_reddito_pc-Tabella2026[[#This Row],[REDDITO COMPLESSIVO PROCAPITE]]),0)</f>
        <v>0</v>
      </c>
      <c r="O3320" s="3">
        <f>+Tabella2026[[#This Row],[DIFFERENZA REDDITO INFERIORE ALLA MEDIA DALLA MEDIA]]*Tabella2026[[#This Row],[POP_2024]]</f>
        <v>0</v>
      </c>
      <c r="P3320" s="3">
        <f>+Tabella2026[[#This Row],[POPOLAZIONE PER DIFFERENZA ]]/SUM(Tabella2026[[POPOLAZIONE PER DIFFERENZA ]])</f>
        <v>0</v>
      </c>
      <c r="Q3320" s="3">
        <f>+Tabella2026[[#This Row],[INCIDENZA POPOLAZIONE PER DIFFERENZA]]*(PLAFOND-SUM(Tabella2026[CONTRIBUTO SULLA BASE DELLA POPOLAZIONE]))</f>
        <v>0</v>
      </c>
      <c r="R3320" s="3">
        <f>+Tabella2026[[#This Row],[CONTRIBUTO SULLA BASE DELLA POPOLAZIONE]]+Tabella2026[[#This Row],[CONTRIBUTO SULLA BASE DEL REDDITO]]</f>
        <v>15792.937254247563</v>
      </c>
      <c r="S3320" s="3">
        <f>+Tabella2026[[#This Row],[CONTRIBUTO TOTALE]]/(PLAFOND/N_TESSERE)</f>
        <v>31.585874508495127</v>
      </c>
      <c r="T3320" s="3">
        <f>+MAX(CEILING(Tabella2026[[#This Row],[preDEF1]],1),1)</f>
        <v>32</v>
      </c>
      <c r="U3320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20" s="21">
        <f>+Tabella2026[[#This Row],[DEF - n. card]]*(PLAFOND/N_TESSERE)</f>
        <v>15500</v>
      </c>
      <c r="W3320" s="18"/>
    </row>
    <row r="3321" spans="2:23" x14ac:dyDescent="0.25">
      <c r="B3321" s="1" t="s">
        <v>6693</v>
      </c>
      <c r="C3321" s="2">
        <v>1252</v>
      </c>
      <c r="D3321" s="1" t="s">
        <v>6694</v>
      </c>
      <c r="E3321" s="1" t="s">
        <v>18</v>
      </c>
      <c r="F3321" s="1" t="s">
        <v>17</v>
      </c>
      <c r="G3321" s="1" t="s">
        <v>4778</v>
      </c>
      <c r="H3321" s="1" t="s">
        <v>15835</v>
      </c>
      <c r="I3321" s="5">
        <v>3159</v>
      </c>
      <c r="J3321" s="5">
        <v>70121601</v>
      </c>
      <c r="K3321" s="3">
        <f>+Tabella2026[[#This Row],[POP_2024]]/SUM(Tabella2026[POP_2024])</f>
        <v>5.3593728390309738E-5</v>
      </c>
      <c r="L3321" s="3">
        <f>+Tabella2026[[#This Row],[INCIDENZA POPOLAZIONE]]*(PLAFOND/2)</f>
        <v>15777.953442810895</v>
      </c>
      <c r="M3321" s="3">
        <f>+IFERROR(Tabella2026[[#This Row],[reddito_2024]]/Tabella2026[[#This Row],[POP_2024]],"")</f>
        <v>22197.40455840456</v>
      </c>
      <c r="N3321" s="3">
        <f>+IF(Tabella2026[[#This Row],[REDDITO COMPLESSIVO PROCAPITE]]&lt;media_aggr_reddito_pc,(media_aggr_reddito_pc-Tabella2026[[#This Row],[REDDITO COMPLESSIVO PROCAPITE]]),0)</f>
        <v>0</v>
      </c>
      <c r="O3321" s="3">
        <f>+Tabella2026[[#This Row],[DIFFERENZA REDDITO INFERIORE ALLA MEDIA DALLA MEDIA]]*Tabella2026[[#This Row],[POP_2024]]</f>
        <v>0</v>
      </c>
      <c r="P3321" s="3">
        <f>+Tabella2026[[#This Row],[POPOLAZIONE PER DIFFERENZA ]]/SUM(Tabella2026[[POPOLAZIONE PER DIFFERENZA ]])</f>
        <v>0</v>
      </c>
      <c r="Q3321" s="3">
        <f>+Tabella2026[[#This Row],[INCIDENZA POPOLAZIONE PER DIFFERENZA]]*(PLAFOND-SUM(Tabella2026[CONTRIBUTO SULLA BASE DELLA POPOLAZIONE]))</f>
        <v>0</v>
      </c>
      <c r="R3321" s="3">
        <f>+Tabella2026[[#This Row],[CONTRIBUTO SULLA BASE DELLA POPOLAZIONE]]+Tabella2026[[#This Row],[CONTRIBUTO SULLA BASE DEL REDDITO]]</f>
        <v>15777.953442810895</v>
      </c>
      <c r="S3321" s="3">
        <f>+Tabella2026[[#This Row],[CONTRIBUTO TOTALE]]/(PLAFOND/N_TESSERE)</f>
        <v>31.555906885621788</v>
      </c>
      <c r="T3321" s="3">
        <f>+MAX(CEILING(Tabella2026[[#This Row],[preDEF1]],1),1)</f>
        <v>32</v>
      </c>
      <c r="U3321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21" s="21">
        <f>+Tabella2026[[#This Row],[DEF - n. card]]*(PLAFOND/N_TESSERE)</f>
        <v>15500</v>
      </c>
      <c r="W3321" s="18"/>
    </row>
    <row r="3322" spans="2:23" x14ac:dyDescent="0.25">
      <c r="B3322" s="1" t="s">
        <v>6785</v>
      </c>
      <c r="C3322" s="2">
        <v>18190</v>
      </c>
      <c r="D3322" s="1" t="s">
        <v>6786</v>
      </c>
      <c r="E3322" s="1" t="s">
        <v>12</v>
      </c>
      <c r="F3322" s="1" t="s">
        <v>195</v>
      </c>
      <c r="G3322" s="1" t="s">
        <v>4778</v>
      </c>
      <c r="H3322" s="1" t="s">
        <v>15835</v>
      </c>
      <c r="I3322" s="5">
        <v>3159</v>
      </c>
      <c r="J3322" s="5">
        <v>58066463</v>
      </c>
      <c r="K3322" s="3">
        <f>+Tabella2026[[#This Row],[POP_2024]]/SUM(Tabella2026[POP_2024])</f>
        <v>5.3593728390309738E-5</v>
      </c>
      <c r="L3322" s="3">
        <f>+Tabella2026[[#This Row],[INCIDENZA POPOLAZIONE]]*(PLAFOND/2)</f>
        <v>15777.953442810895</v>
      </c>
      <c r="M3322" s="3">
        <f>+IFERROR(Tabella2026[[#This Row],[reddito_2024]]/Tabella2026[[#This Row],[POP_2024]],"")</f>
        <v>18381.279835390946</v>
      </c>
      <c r="N3322" s="3">
        <f>+IF(Tabella2026[[#This Row],[REDDITO COMPLESSIVO PROCAPITE]]&lt;media_aggr_reddito_pc,(media_aggr_reddito_pc-Tabella2026[[#This Row],[REDDITO COMPLESSIVO PROCAPITE]]),0)</f>
        <v>0</v>
      </c>
      <c r="O3322" s="3">
        <f>+Tabella2026[[#This Row],[DIFFERENZA REDDITO INFERIORE ALLA MEDIA DALLA MEDIA]]*Tabella2026[[#This Row],[POP_2024]]</f>
        <v>0</v>
      </c>
      <c r="P3322" s="3">
        <f>+Tabella2026[[#This Row],[POPOLAZIONE PER DIFFERENZA ]]/SUM(Tabella2026[[POPOLAZIONE PER DIFFERENZA ]])</f>
        <v>0</v>
      </c>
      <c r="Q3322" s="3">
        <f>+Tabella2026[[#This Row],[INCIDENZA POPOLAZIONE PER DIFFERENZA]]*(PLAFOND-SUM(Tabella2026[CONTRIBUTO SULLA BASE DELLA POPOLAZIONE]))</f>
        <v>0</v>
      </c>
      <c r="R3322" s="3">
        <f>+Tabella2026[[#This Row],[CONTRIBUTO SULLA BASE DELLA POPOLAZIONE]]+Tabella2026[[#This Row],[CONTRIBUTO SULLA BASE DEL REDDITO]]</f>
        <v>15777.953442810895</v>
      </c>
      <c r="S3322" s="3">
        <f>+Tabella2026[[#This Row],[CONTRIBUTO TOTALE]]/(PLAFOND/N_TESSERE)</f>
        <v>31.555906885621788</v>
      </c>
      <c r="T3322" s="3">
        <f>+MAX(CEILING(Tabella2026[[#This Row],[preDEF1]],1),1)</f>
        <v>32</v>
      </c>
      <c r="U3322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22" s="21">
        <f>+Tabella2026[[#This Row],[DEF - n. card]]*(PLAFOND/N_TESSERE)</f>
        <v>15500</v>
      </c>
      <c r="W3322" s="18"/>
    </row>
    <row r="3323" spans="2:23" x14ac:dyDescent="0.25">
      <c r="B3323" s="1" t="s">
        <v>6813</v>
      </c>
      <c r="C3323" s="2">
        <v>22224</v>
      </c>
      <c r="D3323" s="1" t="s">
        <v>6814</v>
      </c>
      <c r="E3323" s="1" t="s">
        <v>99</v>
      </c>
      <c r="F3323" s="1" t="s">
        <v>98</v>
      </c>
      <c r="G3323" s="1" t="s">
        <v>4778</v>
      </c>
      <c r="H3323" s="1" t="s">
        <v>15835</v>
      </c>
      <c r="I3323" s="5">
        <v>3158</v>
      </c>
      <c r="J3323" s="5">
        <v>66142393</v>
      </c>
      <c r="K3323" s="3">
        <f>+Tabella2026[[#This Row],[POP_2024]]/SUM(Tabella2026[POP_2024])</f>
        <v>5.3576762980879441E-5</v>
      </c>
      <c r="L3323" s="3">
        <f>+Tabella2026[[#This Row],[INCIDENZA POPOLAZIONE]]*(PLAFOND/2)</f>
        <v>15772.958838998671</v>
      </c>
      <c r="M3323" s="3">
        <f>+IFERROR(Tabella2026[[#This Row],[reddito_2024]]/Tabella2026[[#This Row],[POP_2024]],"")</f>
        <v>20944.392970234327</v>
      </c>
      <c r="N3323" s="3">
        <f>+IF(Tabella2026[[#This Row],[REDDITO COMPLESSIVO PROCAPITE]]&lt;media_aggr_reddito_pc,(media_aggr_reddito_pc-Tabella2026[[#This Row],[REDDITO COMPLESSIVO PROCAPITE]]),0)</f>
        <v>0</v>
      </c>
      <c r="O3323" s="3">
        <f>+Tabella2026[[#This Row],[DIFFERENZA REDDITO INFERIORE ALLA MEDIA DALLA MEDIA]]*Tabella2026[[#This Row],[POP_2024]]</f>
        <v>0</v>
      </c>
      <c r="P3323" s="3">
        <f>+Tabella2026[[#This Row],[POPOLAZIONE PER DIFFERENZA ]]/SUM(Tabella2026[[POPOLAZIONE PER DIFFERENZA ]])</f>
        <v>0</v>
      </c>
      <c r="Q3323" s="3">
        <f>+Tabella2026[[#This Row],[INCIDENZA POPOLAZIONE PER DIFFERENZA]]*(PLAFOND-SUM(Tabella2026[CONTRIBUTO SULLA BASE DELLA POPOLAZIONE]))</f>
        <v>0</v>
      </c>
      <c r="R3323" s="3">
        <f>+Tabella2026[[#This Row],[CONTRIBUTO SULLA BASE DELLA POPOLAZIONE]]+Tabella2026[[#This Row],[CONTRIBUTO SULLA BASE DEL REDDITO]]</f>
        <v>15772.958838998671</v>
      </c>
      <c r="S3323" s="3">
        <f>+Tabella2026[[#This Row],[CONTRIBUTO TOTALE]]/(PLAFOND/N_TESSERE)</f>
        <v>31.545917677997341</v>
      </c>
      <c r="T3323" s="3">
        <f>+MAX(CEILING(Tabella2026[[#This Row],[preDEF1]],1),1)</f>
        <v>32</v>
      </c>
      <c r="U3323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23" s="21">
        <f>+Tabella2026[[#This Row],[DEF - n. card]]*(PLAFOND/N_TESSERE)</f>
        <v>15500</v>
      </c>
      <c r="W3323" s="18"/>
    </row>
    <row r="3324" spans="2:23" x14ac:dyDescent="0.25">
      <c r="B3324" s="1" t="s">
        <v>6625</v>
      </c>
      <c r="C3324" s="2">
        <v>60020</v>
      </c>
      <c r="D3324" s="1" t="s">
        <v>6626</v>
      </c>
      <c r="E3324" s="1" t="s">
        <v>8</v>
      </c>
      <c r="F3324" s="1" t="s">
        <v>397</v>
      </c>
      <c r="G3324" s="1" t="s">
        <v>4778</v>
      </c>
      <c r="H3324" s="1" t="s">
        <v>15834</v>
      </c>
      <c r="I3324" s="5">
        <v>3154</v>
      </c>
      <c r="J3324" s="5">
        <v>42801546</v>
      </c>
      <c r="K3324" s="3">
        <f>+Tabella2026[[#This Row],[POP_2024]]/SUM(Tabella2026[POP_2024])</f>
        <v>5.3508901343158249E-5</v>
      </c>
      <c r="L3324" s="3">
        <f>+Tabella2026[[#This Row],[INCIDENZA POPOLAZIONE]]*(PLAFOND/2)</f>
        <v>15752.980423749781</v>
      </c>
      <c r="M3324" s="3">
        <f>+IFERROR(Tabella2026[[#This Row],[reddito_2024]]/Tabella2026[[#This Row],[POP_2024]],"")</f>
        <v>13570.55992390615</v>
      </c>
      <c r="N3324" s="3">
        <f>+IF(Tabella2026[[#This Row],[REDDITO COMPLESSIVO PROCAPITE]]&lt;media_aggr_reddito_pc,(media_aggr_reddito_pc-Tabella2026[[#This Row],[REDDITO COMPLESSIVO PROCAPITE]]),0)</f>
        <v>4254.5061387025908</v>
      </c>
      <c r="O3324" s="3">
        <f>+Tabella2026[[#This Row],[DIFFERENZA REDDITO INFERIORE ALLA MEDIA DALLA MEDIA]]*Tabella2026[[#This Row],[POP_2024]]</f>
        <v>13418712.361467971</v>
      </c>
      <c r="P3324" s="3">
        <f>+Tabella2026[[#This Row],[POPOLAZIONE PER DIFFERENZA ]]/SUM(Tabella2026[[POPOLAZIONE PER DIFFERENZA ]])</f>
        <v>1.190484148375641E-4</v>
      </c>
      <c r="Q3324" s="3">
        <f>+Tabella2026[[#This Row],[INCIDENZA POPOLAZIONE PER DIFFERENZA]]*(PLAFOND-SUM(Tabella2026[CONTRIBUTO SULLA BASE DELLA POPOLAZIONE]))</f>
        <v>35047.764041867886</v>
      </c>
      <c r="R3324" s="3">
        <f>+Tabella2026[[#This Row],[CONTRIBUTO SULLA BASE DELLA POPOLAZIONE]]+Tabella2026[[#This Row],[CONTRIBUTO SULLA BASE DEL REDDITO]]</f>
        <v>50800.744465617667</v>
      </c>
      <c r="S3324" s="3">
        <f>+Tabella2026[[#This Row],[CONTRIBUTO TOTALE]]/(PLAFOND/N_TESSERE)</f>
        <v>101.60148893123534</v>
      </c>
      <c r="T3324" s="3">
        <f>+MAX(CEILING(Tabella2026[[#This Row],[preDEF1]],1),1)</f>
        <v>102</v>
      </c>
      <c r="U3324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3324" s="21">
        <f>+Tabella2026[[#This Row],[DEF - n. card]]*(PLAFOND/N_TESSERE)</f>
        <v>50500</v>
      </c>
      <c r="W3324" s="18"/>
    </row>
    <row r="3325" spans="2:23" x14ac:dyDescent="0.25">
      <c r="B3325" s="1" t="s">
        <v>6689</v>
      </c>
      <c r="C3325" s="2">
        <v>22087</v>
      </c>
      <c r="D3325" s="1" t="s">
        <v>6690</v>
      </c>
      <c r="E3325" s="1" t="s">
        <v>99</v>
      </c>
      <c r="F3325" s="1" t="s">
        <v>98</v>
      </c>
      <c r="G3325" s="1" t="s">
        <v>4778</v>
      </c>
      <c r="H3325" s="1" t="s">
        <v>15835</v>
      </c>
      <c r="I3325" s="5">
        <v>3153</v>
      </c>
      <c r="J3325" s="5">
        <v>78803747</v>
      </c>
      <c r="K3325" s="3">
        <f>+Tabella2026[[#This Row],[POP_2024]]/SUM(Tabella2026[POP_2024])</f>
        <v>5.3491935933727953E-5</v>
      </c>
      <c r="L3325" s="3">
        <f>+Tabella2026[[#This Row],[INCIDENZA POPOLAZIONE]]*(PLAFOND/2)</f>
        <v>15747.985819937559</v>
      </c>
      <c r="M3325" s="3">
        <f>+IFERROR(Tabella2026[[#This Row],[reddito_2024]]/Tabella2026[[#This Row],[POP_2024]],"")</f>
        <v>24993.259435458294</v>
      </c>
      <c r="N3325" s="3">
        <f>+IF(Tabella2026[[#This Row],[REDDITO COMPLESSIVO PROCAPITE]]&lt;media_aggr_reddito_pc,(media_aggr_reddito_pc-Tabella2026[[#This Row],[REDDITO COMPLESSIVO PROCAPITE]]),0)</f>
        <v>0</v>
      </c>
      <c r="O3325" s="3">
        <f>+Tabella2026[[#This Row],[DIFFERENZA REDDITO INFERIORE ALLA MEDIA DALLA MEDIA]]*Tabella2026[[#This Row],[POP_2024]]</f>
        <v>0</v>
      </c>
      <c r="P3325" s="3">
        <f>+Tabella2026[[#This Row],[POPOLAZIONE PER DIFFERENZA ]]/SUM(Tabella2026[[POPOLAZIONE PER DIFFERENZA ]])</f>
        <v>0</v>
      </c>
      <c r="Q3325" s="3">
        <f>+Tabella2026[[#This Row],[INCIDENZA POPOLAZIONE PER DIFFERENZA]]*(PLAFOND-SUM(Tabella2026[CONTRIBUTO SULLA BASE DELLA POPOLAZIONE]))</f>
        <v>0</v>
      </c>
      <c r="R3325" s="3">
        <f>+Tabella2026[[#This Row],[CONTRIBUTO SULLA BASE DELLA POPOLAZIONE]]+Tabella2026[[#This Row],[CONTRIBUTO SULLA BASE DEL REDDITO]]</f>
        <v>15747.985819937559</v>
      </c>
      <c r="S3325" s="3">
        <f>+Tabella2026[[#This Row],[CONTRIBUTO TOTALE]]/(PLAFOND/N_TESSERE)</f>
        <v>31.495971639875119</v>
      </c>
      <c r="T3325" s="3">
        <f>+MAX(CEILING(Tabella2026[[#This Row],[preDEF1]],1),1)</f>
        <v>32</v>
      </c>
      <c r="U3325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25" s="21">
        <f>+Tabella2026[[#This Row],[DEF - n. card]]*(PLAFOND/N_TESSERE)</f>
        <v>15500</v>
      </c>
      <c r="W3325" s="18"/>
    </row>
    <row r="3326" spans="2:23" x14ac:dyDescent="0.25">
      <c r="B3326" s="1" t="s">
        <v>6901</v>
      </c>
      <c r="C3326" s="2">
        <v>13253</v>
      </c>
      <c r="D3326" s="1" t="s">
        <v>6902</v>
      </c>
      <c r="E3326" s="1" t="s">
        <v>12</v>
      </c>
      <c r="F3326" s="1" t="s">
        <v>152</v>
      </c>
      <c r="G3326" s="1" t="s">
        <v>4778</v>
      </c>
      <c r="H3326" s="1" t="s">
        <v>15835</v>
      </c>
      <c r="I3326" s="5">
        <v>3151</v>
      </c>
      <c r="J3326" s="5">
        <v>39409712</v>
      </c>
      <c r="K3326" s="3">
        <f>+Tabella2026[[#This Row],[POP_2024]]/SUM(Tabella2026[POP_2024])</f>
        <v>5.345800511486736E-5</v>
      </c>
      <c r="L3326" s="3">
        <f>+Tabella2026[[#This Row],[INCIDENZA POPOLAZIONE]]*(PLAFOND/2)</f>
        <v>15737.996612313114</v>
      </c>
      <c r="M3326" s="3">
        <f>+IFERROR(Tabella2026[[#This Row],[reddito_2024]]/Tabella2026[[#This Row],[POP_2024]],"")</f>
        <v>12507.0491907331</v>
      </c>
      <c r="N3326" s="3">
        <f>+IF(Tabella2026[[#This Row],[REDDITO COMPLESSIVO PROCAPITE]]&lt;media_aggr_reddito_pc,(media_aggr_reddito_pc-Tabella2026[[#This Row],[REDDITO COMPLESSIVO PROCAPITE]]),0)</f>
        <v>5318.0168718756413</v>
      </c>
      <c r="O3326" s="3">
        <f>+Tabella2026[[#This Row],[DIFFERENZA REDDITO INFERIORE ALLA MEDIA DALLA MEDIA]]*Tabella2026[[#This Row],[POP_2024]]</f>
        <v>16757071.163280146</v>
      </c>
      <c r="P3326" s="3">
        <f>+Tabella2026[[#This Row],[POPOLAZIONE PER DIFFERENZA ]]/SUM(Tabella2026[[POPOLAZIONE PER DIFFERENZA ]])</f>
        <v>1.4866573673917851E-4</v>
      </c>
      <c r="Q3326" s="3">
        <f>+Tabella2026[[#This Row],[INCIDENZA POPOLAZIONE PER DIFFERENZA]]*(PLAFOND-SUM(Tabella2026[CONTRIBUTO SULLA BASE DELLA POPOLAZIONE]))</f>
        <v>43767.081396711772</v>
      </c>
      <c r="R3326" s="3">
        <f>+Tabella2026[[#This Row],[CONTRIBUTO SULLA BASE DELLA POPOLAZIONE]]+Tabella2026[[#This Row],[CONTRIBUTO SULLA BASE DEL REDDITO]]</f>
        <v>59505.078009024888</v>
      </c>
      <c r="S3326" s="3">
        <f>+Tabella2026[[#This Row],[CONTRIBUTO TOTALE]]/(PLAFOND/N_TESSERE)</f>
        <v>119.01015601804977</v>
      </c>
      <c r="T3326" s="3">
        <f>+MAX(CEILING(Tabella2026[[#This Row],[preDEF1]],1),1)</f>
        <v>120</v>
      </c>
      <c r="U3326" s="9">
        <f xml:space="preserve"> IF(ROW(Tabella2026[[#This Row],[preDEF2]]) - ROW(Tabella2026[[#Headers],[preDEF2]])&lt;=ABS(SUM(Tabella2026[preDEF2])-N_TESSERE),Tabella2026[[#This Row],[preDEF2]]-1,Tabella2026[[#This Row],[preDEF2]])</f>
        <v>119</v>
      </c>
      <c r="V3326" s="21">
        <f>+Tabella2026[[#This Row],[DEF - n. card]]*(PLAFOND/N_TESSERE)</f>
        <v>59500</v>
      </c>
      <c r="W3326" s="18"/>
    </row>
    <row r="3327" spans="2:23" x14ac:dyDescent="0.25">
      <c r="B3327" s="1" t="s">
        <v>6557</v>
      </c>
      <c r="C3327" s="2">
        <v>65046</v>
      </c>
      <c r="D3327" s="1" t="s">
        <v>6558</v>
      </c>
      <c r="E3327" s="1" t="s">
        <v>15</v>
      </c>
      <c r="F3327" s="1" t="s">
        <v>82</v>
      </c>
      <c r="G3327" s="1" t="s">
        <v>4778</v>
      </c>
      <c r="H3327" s="1" t="s">
        <v>15836</v>
      </c>
      <c r="I3327" s="5">
        <v>3150</v>
      </c>
      <c r="J3327" s="5">
        <v>44045151</v>
      </c>
      <c r="K3327" s="3">
        <f>+Tabella2026[[#This Row],[POP_2024]]/SUM(Tabella2026[POP_2024])</f>
        <v>5.3441039705437064E-5</v>
      </c>
      <c r="L3327" s="3">
        <f>+Tabella2026[[#This Row],[INCIDENZA POPOLAZIONE]]*(PLAFOND/2)</f>
        <v>15733.002008500893</v>
      </c>
      <c r="M3327" s="3">
        <f>+IFERROR(Tabella2026[[#This Row],[reddito_2024]]/Tabella2026[[#This Row],[POP_2024]],"")</f>
        <v>13982.587619047619</v>
      </c>
      <c r="N3327" s="3">
        <f>+IF(Tabella2026[[#This Row],[REDDITO COMPLESSIVO PROCAPITE]]&lt;media_aggr_reddito_pc,(media_aggr_reddito_pc-Tabella2026[[#This Row],[REDDITO COMPLESSIVO PROCAPITE]]),0)</f>
        <v>3842.4784435611218</v>
      </c>
      <c r="O3327" s="3">
        <f>+Tabella2026[[#This Row],[DIFFERENZA REDDITO INFERIORE ALLA MEDIA DALLA MEDIA]]*Tabella2026[[#This Row],[POP_2024]]</f>
        <v>12103807.097217534</v>
      </c>
      <c r="P3327" s="3">
        <f>+Tabella2026[[#This Row],[POPOLAZIONE PER DIFFERENZA ]]/SUM(Tabella2026[[POPOLAZIONE PER DIFFERENZA ]])</f>
        <v>1.0738281063100236E-4</v>
      </c>
      <c r="Q3327" s="3">
        <f>+Tabella2026[[#This Row],[INCIDENZA POPOLAZIONE PER DIFFERENZA]]*(PLAFOND-SUM(Tabella2026[CONTRIBUTO SULLA BASE DELLA POPOLAZIONE]))</f>
        <v>31613.41891265925</v>
      </c>
      <c r="R3327" s="3">
        <f>+Tabella2026[[#This Row],[CONTRIBUTO SULLA BASE DELLA POPOLAZIONE]]+Tabella2026[[#This Row],[CONTRIBUTO SULLA BASE DEL REDDITO]]</f>
        <v>47346.420921160141</v>
      </c>
      <c r="S3327" s="3">
        <f>+Tabella2026[[#This Row],[CONTRIBUTO TOTALE]]/(PLAFOND/N_TESSERE)</f>
        <v>94.692841842320277</v>
      </c>
      <c r="T3327" s="3">
        <f>+MAX(CEILING(Tabella2026[[#This Row],[preDEF1]],1),1)</f>
        <v>95</v>
      </c>
      <c r="U3327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3327" s="21">
        <f>+Tabella2026[[#This Row],[DEF - n. card]]*(PLAFOND/N_TESSERE)</f>
        <v>47000</v>
      </c>
      <c r="W3327" s="18"/>
    </row>
    <row r="3328" spans="2:23" x14ac:dyDescent="0.25">
      <c r="B3328" s="1" t="s">
        <v>6667</v>
      </c>
      <c r="C3328" s="2">
        <v>24081</v>
      </c>
      <c r="D3328" s="1" t="s">
        <v>6668</v>
      </c>
      <c r="E3328" s="1" t="s">
        <v>38</v>
      </c>
      <c r="F3328" s="1" t="s">
        <v>106</v>
      </c>
      <c r="G3328" s="1" t="s">
        <v>4778</v>
      </c>
      <c r="H3328" s="1" t="s">
        <v>15835</v>
      </c>
      <c r="I3328" s="5">
        <v>3149</v>
      </c>
      <c r="J3328" s="5">
        <v>74135276</v>
      </c>
      <c r="K3328" s="3">
        <f>+Tabella2026[[#This Row],[POP_2024]]/SUM(Tabella2026[POP_2024])</f>
        <v>5.3424074296006761E-5</v>
      </c>
      <c r="L3328" s="3">
        <f>+Tabella2026[[#This Row],[INCIDENZA POPOLAZIONE]]*(PLAFOND/2)</f>
        <v>15728.007404688668</v>
      </c>
      <c r="M3328" s="3">
        <f>+IFERROR(Tabella2026[[#This Row],[reddito_2024]]/Tabella2026[[#This Row],[POP_2024]],"")</f>
        <v>23542.482057796125</v>
      </c>
      <c r="N3328" s="3">
        <f>+IF(Tabella2026[[#This Row],[REDDITO COMPLESSIVO PROCAPITE]]&lt;media_aggr_reddito_pc,(media_aggr_reddito_pc-Tabella2026[[#This Row],[REDDITO COMPLESSIVO PROCAPITE]]),0)</f>
        <v>0</v>
      </c>
      <c r="O3328" s="3">
        <f>+Tabella2026[[#This Row],[DIFFERENZA REDDITO INFERIORE ALLA MEDIA DALLA MEDIA]]*Tabella2026[[#This Row],[POP_2024]]</f>
        <v>0</v>
      </c>
      <c r="P3328" s="3">
        <f>+Tabella2026[[#This Row],[POPOLAZIONE PER DIFFERENZA ]]/SUM(Tabella2026[[POPOLAZIONE PER DIFFERENZA ]])</f>
        <v>0</v>
      </c>
      <c r="Q3328" s="3">
        <f>+Tabella2026[[#This Row],[INCIDENZA POPOLAZIONE PER DIFFERENZA]]*(PLAFOND-SUM(Tabella2026[CONTRIBUTO SULLA BASE DELLA POPOLAZIONE]))</f>
        <v>0</v>
      </c>
      <c r="R3328" s="3">
        <f>+Tabella2026[[#This Row],[CONTRIBUTO SULLA BASE DELLA POPOLAZIONE]]+Tabella2026[[#This Row],[CONTRIBUTO SULLA BASE DEL REDDITO]]</f>
        <v>15728.007404688668</v>
      </c>
      <c r="S3328" s="3">
        <f>+Tabella2026[[#This Row],[CONTRIBUTO TOTALE]]/(PLAFOND/N_TESSERE)</f>
        <v>31.456014809377336</v>
      </c>
      <c r="T3328" s="3">
        <f>+MAX(CEILING(Tabella2026[[#This Row],[preDEF1]],1),1)</f>
        <v>32</v>
      </c>
      <c r="U3328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28" s="21">
        <f>+Tabella2026[[#This Row],[DEF - n. card]]*(PLAFOND/N_TESSERE)</f>
        <v>15500</v>
      </c>
      <c r="W3328" s="18"/>
    </row>
    <row r="3329" spans="2:23" x14ac:dyDescent="0.25">
      <c r="B3329" s="1" t="s">
        <v>6679</v>
      </c>
      <c r="C3329" s="2">
        <v>28002</v>
      </c>
      <c r="D3329" s="1" t="s">
        <v>6680</v>
      </c>
      <c r="E3329" s="1" t="s">
        <v>38</v>
      </c>
      <c r="F3329" s="1" t="s">
        <v>45</v>
      </c>
      <c r="G3329" s="1" t="s">
        <v>4778</v>
      </c>
      <c r="H3329" s="1" t="s">
        <v>15835</v>
      </c>
      <c r="I3329" s="5">
        <v>3148</v>
      </c>
      <c r="J3329" s="5">
        <v>53595354</v>
      </c>
      <c r="K3329" s="3">
        <f>+Tabella2026[[#This Row],[POP_2024]]/SUM(Tabella2026[POP_2024])</f>
        <v>5.3407108886576464E-5</v>
      </c>
      <c r="L3329" s="3">
        <f>+Tabella2026[[#This Row],[INCIDENZA POPOLAZIONE]]*(PLAFOND/2)</f>
        <v>15723.012800876446</v>
      </c>
      <c r="M3329" s="3">
        <f>+IFERROR(Tabella2026[[#This Row],[reddito_2024]]/Tabella2026[[#This Row],[POP_2024]],"")</f>
        <v>17025.207750952984</v>
      </c>
      <c r="N3329" s="3">
        <f>+IF(Tabella2026[[#This Row],[REDDITO COMPLESSIVO PROCAPITE]]&lt;media_aggr_reddito_pc,(media_aggr_reddito_pc-Tabella2026[[#This Row],[REDDITO COMPLESSIVO PROCAPITE]]),0)</f>
        <v>799.85831165575655</v>
      </c>
      <c r="O3329" s="3">
        <f>+Tabella2026[[#This Row],[DIFFERENZA REDDITO INFERIORE ALLA MEDIA DALLA MEDIA]]*Tabella2026[[#This Row],[POP_2024]]</f>
        <v>2517953.9650923219</v>
      </c>
      <c r="P3329" s="3">
        <f>+Tabella2026[[#This Row],[POPOLAZIONE PER DIFFERENZA ]]/SUM(Tabella2026[[POPOLAZIONE PER DIFFERENZA ]])</f>
        <v>2.233883699891808E-5</v>
      </c>
      <c r="Q3329" s="3">
        <f>+Tabella2026[[#This Row],[INCIDENZA POPOLAZIONE PER DIFFERENZA]]*(PLAFOND-SUM(Tabella2026[CONTRIBUTO SULLA BASE DELLA POPOLAZIONE]))</f>
        <v>6576.5368583537602</v>
      </c>
      <c r="R3329" s="3">
        <f>+Tabella2026[[#This Row],[CONTRIBUTO SULLA BASE DELLA POPOLAZIONE]]+Tabella2026[[#This Row],[CONTRIBUTO SULLA BASE DEL REDDITO]]</f>
        <v>22299.549659230208</v>
      </c>
      <c r="S3329" s="3">
        <f>+Tabella2026[[#This Row],[CONTRIBUTO TOTALE]]/(PLAFOND/N_TESSERE)</f>
        <v>44.599099318460418</v>
      </c>
      <c r="T3329" s="3">
        <f>+MAX(CEILING(Tabella2026[[#This Row],[preDEF1]],1),1)</f>
        <v>45</v>
      </c>
      <c r="U3329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3329" s="21">
        <f>+Tabella2026[[#This Row],[DEF - n. card]]*(PLAFOND/N_TESSERE)</f>
        <v>22000</v>
      </c>
      <c r="W3329" s="18"/>
    </row>
    <row r="3330" spans="2:23" x14ac:dyDescent="0.25">
      <c r="B3330" s="1" t="s">
        <v>6433</v>
      </c>
      <c r="C3330" s="2">
        <v>86010</v>
      </c>
      <c r="D3330" s="1" t="s">
        <v>6434</v>
      </c>
      <c r="E3330" s="1" t="s">
        <v>21</v>
      </c>
      <c r="F3330" s="1" t="s">
        <v>776</v>
      </c>
      <c r="G3330" s="1" t="s">
        <v>4778</v>
      </c>
      <c r="H3330" s="1" t="s">
        <v>15836</v>
      </c>
      <c r="I3330" s="5">
        <v>3148</v>
      </c>
      <c r="J3330" s="5">
        <v>40817065</v>
      </c>
      <c r="K3330" s="3">
        <f>+Tabella2026[[#This Row],[POP_2024]]/SUM(Tabella2026[POP_2024])</f>
        <v>5.3407108886576464E-5</v>
      </c>
      <c r="L3330" s="3">
        <f>+Tabella2026[[#This Row],[INCIDENZA POPOLAZIONE]]*(PLAFOND/2)</f>
        <v>15723.012800876446</v>
      </c>
      <c r="M3330" s="3">
        <f>+IFERROR(Tabella2026[[#This Row],[reddito_2024]]/Tabella2026[[#This Row],[POP_2024]],"")</f>
        <v>12966.03081321474</v>
      </c>
      <c r="N3330" s="3">
        <f>+IF(Tabella2026[[#This Row],[REDDITO COMPLESSIVO PROCAPITE]]&lt;media_aggr_reddito_pc,(media_aggr_reddito_pc-Tabella2026[[#This Row],[REDDITO COMPLESSIVO PROCAPITE]]),0)</f>
        <v>4859.0352493940009</v>
      </c>
      <c r="O3330" s="3">
        <f>+Tabella2026[[#This Row],[DIFFERENZA REDDITO INFERIORE ALLA MEDIA DALLA MEDIA]]*Tabella2026[[#This Row],[POP_2024]]</f>
        <v>15296242.965092314</v>
      </c>
      <c r="P3330" s="3">
        <f>+Tabella2026[[#This Row],[POPOLAZIONE PER DIFFERENZA ]]/SUM(Tabella2026[[POPOLAZIONE PER DIFFERENZA ]])</f>
        <v>1.3570553037514172E-4</v>
      </c>
      <c r="Q3330" s="3">
        <f>+Tabella2026[[#This Row],[INCIDENZA POPOLAZIONE PER DIFFERENZA]]*(PLAFOND-SUM(Tabella2026[CONTRIBUTO SULLA BASE DELLA POPOLAZIONE]))</f>
        <v>39951.6063632941</v>
      </c>
      <c r="R3330" s="3">
        <f>+Tabella2026[[#This Row],[CONTRIBUTO SULLA BASE DELLA POPOLAZIONE]]+Tabella2026[[#This Row],[CONTRIBUTO SULLA BASE DEL REDDITO]]</f>
        <v>55674.619164170545</v>
      </c>
      <c r="S3330" s="3">
        <f>+Tabella2026[[#This Row],[CONTRIBUTO TOTALE]]/(PLAFOND/N_TESSERE)</f>
        <v>111.34923832834109</v>
      </c>
      <c r="T3330" s="3">
        <f>+MAX(CEILING(Tabella2026[[#This Row],[preDEF1]],1),1)</f>
        <v>112</v>
      </c>
      <c r="U3330" s="9">
        <f xml:space="preserve"> IF(ROW(Tabella2026[[#This Row],[preDEF2]]) - ROW(Tabella2026[[#Headers],[preDEF2]])&lt;=ABS(SUM(Tabella2026[preDEF2])-N_TESSERE),Tabella2026[[#This Row],[preDEF2]]-1,Tabella2026[[#This Row],[preDEF2]])</f>
        <v>111</v>
      </c>
      <c r="V3330" s="21">
        <f>+Tabella2026[[#This Row],[DEF - n. card]]*(PLAFOND/N_TESSERE)</f>
        <v>55500</v>
      </c>
      <c r="W3330" s="18"/>
    </row>
    <row r="3331" spans="2:23" x14ac:dyDescent="0.25">
      <c r="B3331" s="1" t="s">
        <v>6697</v>
      </c>
      <c r="C3331" s="2">
        <v>26042</v>
      </c>
      <c r="D3331" s="1" t="s">
        <v>6698</v>
      </c>
      <c r="E3331" s="1" t="s">
        <v>38</v>
      </c>
      <c r="F3331" s="1" t="s">
        <v>150</v>
      </c>
      <c r="G3331" s="1" t="s">
        <v>4778</v>
      </c>
      <c r="H3331" s="1" t="s">
        <v>15835</v>
      </c>
      <c r="I3331" s="5">
        <v>3148</v>
      </c>
      <c r="J3331" s="5">
        <v>57231254</v>
      </c>
      <c r="K3331" s="3">
        <f>+Tabella2026[[#This Row],[POP_2024]]/SUM(Tabella2026[POP_2024])</f>
        <v>5.3407108886576464E-5</v>
      </c>
      <c r="L3331" s="3">
        <f>+Tabella2026[[#This Row],[INCIDENZA POPOLAZIONE]]*(PLAFOND/2)</f>
        <v>15723.012800876446</v>
      </c>
      <c r="M3331" s="3">
        <f>+IFERROR(Tabella2026[[#This Row],[reddito_2024]]/Tabella2026[[#This Row],[POP_2024]],"")</f>
        <v>18180.195044472683</v>
      </c>
      <c r="N3331" s="3">
        <f>+IF(Tabella2026[[#This Row],[REDDITO COMPLESSIVO PROCAPITE]]&lt;media_aggr_reddito_pc,(media_aggr_reddito_pc-Tabella2026[[#This Row],[REDDITO COMPLESSIVO PROCAPITE]]),0)</f>
        <v>0</v>
      </c>
      <c r="O3331" s="3">
        <f>+Tabella2026[[#This Row],[DIFFERENZA REDDITO INFERIORE ALLA MEDIA DALLA MEDIA]]*Tabella2026[[#This Row],[POP_2024]]</f>
        <v>0</v>
      </c>
      <c r="P3331" s="3">
        <f>+Tabella2026[[#This Row],[POPOLAZIONE PER DIFFERENZA ]]/SUM(Tabella2026[[POPOLAZIONE PER DIFFERENZA ]])</f>
        <v>0</v>
      </c>
      <c r="Q3331" s="3">
        <f>+Tabella2026[[#This Row],[INCIDENZA POPOLAZIONE PER DIFFERENZA]]*(PLAFOND-SUM(Tabella2026[CONTRIBUTO SULLA BASE DELLA POPOLAZIONE]))</f>
        <v>0</v>
      </c>
      <c r="R3331" s="3">
        <f>+Tabella2026[[#This Row],[CONTRIBUTO SULLA BASE DELLA POPOLAZIONE]]+Tabella2026[[#This Row],[CONTRIBUTO SULLA BASE DEL REDDITO]]</f>
        <v>15723.012800876446</v>
      </c>
      <c r="S3331" s="3">
        <f>+Tabella2026[[#This Row],[CONTRIBUTO TOTALE]]/(PLAFOND/N_TESSERE)</f>
        <v>31.446025601752893</v>
      </c>
      <c r="T3331" s="3">
        <f>+MAX(CEILING(Tabella2026[[#This Row],[preDEF1]],1),1)</f>
        <v>32</v>
      </c>
      <c r="U3331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31" s="21">
        <f>+Tabella2026[[#This Row],[DEF - n. card]]*(PLAFOND/N_TESSERE)</f>
        <v>15500</v>
      </c>
      <c r="W3331" s="18"/>
    </row>
    <row r="3332" spans="2:23" x14ac:dyDescent="0.25">
      <c r="B3332" s="1" t="s">
        <v>6645</v>
      </c>
      <c r="C3332" s="2">
        <v>60045</v>
      </c>
      <c r="D3332" s="1" t="s">
        <v>6646</v>
      </c>
      <c r="E3332" s="1" t="s">
        <v>8</v>
      </c>
      <c r="F3332" s="1" t="s">
        <v>397</v>
      </c>
      <c r="G3332" s="1" t="s">
        <v>4778</v>
      </c>
      <c r="H3332" s="1" t="s">
        <v>15834</v>
      </c>
      <c r="I3332" s="5">
        <v>3148</v>
      </c>
      <c r="J3332" s="5">
        <v>46313459</v>
      </c>
      <c r="K3332" s="3">
        <f>+Tabella2026[[#This Row],[POP_2024]]/SUM(Tabella2026[POP_2024])</f>
        <v>5.3407108886576464E-5</v>
      </c>
      <c r="L3332" s="3">
        <f>+Tabella2026[[#This Row],[INCIDENZA POPOLAZIONE]]*(PLAFOND/2)</f>
        <v>15723.012800876446</v>
      </c>
      <c r="M3332" s="3">
        <f>+IFERROR(Tabella2026[[#This Row],[reddito_2024]]/Tabella2026[[#This Row],[POP_2024]],"")</f>
        <v>14712.026365946633</v>
      </c>
      <c r="N3332" s="3">
        <f>+IF(Tabella2026[[#This Row],[REDDITO COMPLESSIVO PROCAPITE]]&lt;media_aggr_reddito_pc,(media_aggr_reddito_pc-Tabella2026[[#This Row],[REDDITO COMPLESSIVO PROCAPITE]]),0)</f>
        <v>3113.0396966621083</v>
      </c>
      <c r="O3332" s="3">
        <f>+Tabella2026[[#This Row],[DIFFERENZA REDDITO INFERIORE ALLA MEDIA DALLA MEDIA]]*Tabella2026[[#This Row],[POP_2024]]</f>
        <v>9799848.9650923163</v>
      </c>
      <c r="P3332" s="3">
        <f>+Tabella2026[[#This Row],[POPOLAZIONE PER DIFFERENZA ]]/SUM(Tabella2026[[POPOLAZIONE PER DIFFERENZA ]])</f>
        <v>8.6942506368334899E-5</v>
      </c>
      <c r="Q3332" s="3">
        <f>+Tabella2026[[#This Row],[INCIDENZA POPOLAZIONE PER DIFFERENZA]]*(PLAFOND-SUM(Tabella2026[CONTRIBUTO SULLA BASE DELLA POPOLAZIONE]))</f>
        <v>25595.808667958121</v>
      </c>
      <c r="R3332" s="3">
        <f>+Tabella2026[[#This Row],[CONTRIBUTO SULLA BASE DELLA POPOLAZIONE]]+Tabella2026[[#This Row],[CONTRIBUTO SULLA BASE DEL REDDITO]]</f>
        <v>41318.821468834569</v>
      </c>
      <c r="S3332" s="3">
        <f>+Tabella2026[[#This Row],[CONTRIBUTO TOTALE]]/(PLAFOND/N_TESSERE)</f>
        <v>82.637642937669142</v>
      </c>
      <c r="T3332" s="3">
        <f>+MAX(CEILING(Tabella2026[[#This Row],[preDEF1]],1),1)</f>
        <v>83</v>
      </c>
      <c r="U3332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3332" s="21">
        <f>+Tabella2026[[#This Row],[DEF - n. card]]*(PLAFOND/N_TESSERE)</f>
        <v>41000</v>
      </c>
      <c r="W3332" s="18"/>
    </row>
    <row r="3333" spans="2:23" x14ac:dyDescent="0.25">
      <c r="B3333" s="1" t="s">
        <v>6707</v>
      </c>
      <c r="C3333" s="2">
        <v>13144</v>
      </c>
      <c r="D3333" s="1" t="s">
        <v>6708</v>
      </c>
      <c r="E3333" s="1" t="s">
        <v>12</v>
      </c>
      <c r="F3333" s="1" t="s">
        <v>152</v>
      </c>
      <c r="G3333" s="1" t="s">
        <v>4778</v>
      </c>
      <c r="H3333" s="1" t="s">
        <v>15835</v>
      </c>
      <c r="I3333" s="5">
        <v>3146</v>
      </c>
      <c r="J3333" s="5">
        <v>50397502</v>
      </c>
      <c r="K3333" s="3">
        <f>+Tabella2026[[#This Row],[POP_2024]]/SUM(Tabella2026[POP_2024])</f>
        <v>5.3373178067715872E-5</v>
      </c>
      <c r="L3333" s="3">
        <f>+Tabella2026[[#This Row],[INCIDENZA POPOLAZIONE]]*(PLAFOND/2)</f>
        <v>15713.023593252003</v>
      </c>
      <c r="M3333" s="3">
        <f>+IFERROR(Tabella2026[[#This Row],[reddito_2024]]/Tabella2026[[#This Row],[POP_2024]],"")</f>
        <v>16019.549268912906</v>
      </c>
      <c r="N3333" s="3">
        <f>+IF(Tabella2026[[#This Row],[REDDITO COMPLESSIVO PROCAPITE]]&lt;media_aggr_reddito_pc,(media_aggr_reddito_pc-Tabella2026[[#This Row],[REDDITO COMPLESSIVO PROCAPITE]]),0)</f>
        <v>1805.5167936958351</v>
      </c>
      <c r="O3333" s="3">
        <f>+Tabella2026[[#This Row],[DIFFERENZA REDDITO INFERIORE ALLA MEDIA DALLA MEDIA]]*Tabella2026[[#This Row],[POP_2024]]</f>
        <v>5680155.8329670969</v>
      </c>
      <c r="P3333" s="3">
        <f>+Tabella2026[[#This Row],[POPOLAZIONE PER DIFFERENZA ]]/SUM(Tabella2026[[POPOLAZIONE PER DIFFERENZA ]])</f>
        <v>5.0393326105329864E-5</v>
      </c>
      <c r="Q3333" s="3">
        <f>+Tabella2026[[#This Row],[INCIDENZA POPOLAZIONE PER DIFFERENZA]]*(PLAFOND-SUM(Tabella2026[CONTRIBUTO SULLA BASE DELLA POPOLAZIONE]))</f>
        <v>14835.757410414593</v>
      </c>
      <c r="R3333" s="3">
        <f>+Tabella2026[[#This Row],[CONTRIBUTO SULLA BASE DELLA POPOLAZIONE]]+Tabella2026[[#This Row],[CONTRIBUTO SULLA BASE DEL REDDITO]]</f>
        <v>30548.781003666598</v>
      </c>
      <c r="S3333" s="3">
        <f>+Tabella2026[[#This Row],[CONTRIBUTO TOTALE]]/(PLAFOND/N_TESSERE)</f>
        <v>61.097562007333195</v>
      </c>
      <c r="T3333" s="3">
        <f>+MAX(CEILING(Tabella2026[[#This Row],[preDEF1]],1),1)</f>
        <v>62</v>
      </c>
      <c r="U3333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3333" s="21">
        <f>+Tabella2026[[#This Row],[DEF - n. card]]*(PLAFOND/N_TESSERE)</f>
        <v>30500</v>
      </c>
      <c r="W3333" s="18"/>
    </row>
    <row r="3334" spans="2:23" x14ac:dyDescent="0.25">
      <c r="B3334" s="1" t="s">
        <v>6757</v>
      </c>
      <c r="C3334" s="2">
        <v>68025</v>
      </c>
      <c r="D3334" s="1" t="s">
        <v>6758</v>
      </c>
      <c r="E3334" s="1" t="s">
        <v>96</v>
      </c>
      <c r="F3334" s="1" t="s">
        <v>95</v>
      </c>
      <c r="G3334" s="1" t="s">
        <v>4778</v>
      </c>
      <c r="H3334" s="1" t="s">
        <v>15836</v>
      </c>
      <c r="I3334" s="5">
        <v>3145</v>
      </c>
      <c r="J3334" s="5">
        <v>44892408</v>
      </c>
      <c r="K3334" s="3">
        <f>+Tabella2026[[#This Row],[POP_2024]]/SUM(Tabella2026[POP_2024])</f>
        <v>5.3356212658285575E-5</v>
      </c>
      <c r="L3334" s="3">
        <f>+Tabella2026[[#This Row],[INCIDENZA POPOLAZIONE]]*(PLAFOND/2)</f>
        <v>15708.028989439779</v>
      </c>
      <c r="M3334" s="3">
        <f>+IFERROR(Tabella2026[[#This Row],[reddito_2024]]/Tabella2026[[#This Row],[POP_2024]],"")</f>
        <v>14274.215580286169</v>
      </c>
      <c r="N3334" s="3">
        <f>+IF(Tabella2026[[#This Row],[REDDITO COMPLESSIVO PROCAPITE]]&lt;media_aggr_reddito_pc,(media_aggr_reddito_pc-Tabella2026[[#This Row],[REDDITO COMPLESSIVO PROCAPITE]]),0)</f>
        <v>3550.8504823225721</v>
      </c>
      <c r="O3334" s="3">
        <f>+Tabella2026[[#This Row],[DIFFERENZA REDDITO INFERIORE ALLA MEDIA DALLA MEDIA]]*Tabella2026[[#This Row],[POP_2024]]</f>
        <v>11167424.76690449</v>
      </c>
      <c r="P3334" s="3">
        <f>+Tabella2026[[#This Row],[POPOLAZIONE PER DIFFERENZA ]]/SUM(Tabella2026[[POPOLAZIONE PER DIFFERENZA ]])</f>
        <v>9.9075394158929084E-5</v>
      </c>
      <c r="Q3334" s="3">
        <f>+Tabella2026[[#This Row],[INCIDENZA POPOLAZIONE PER DIFFERENZA]]*(PLAFOND-SUM(Tabella2026[CONTRIBUTO SULLA BASE DELLA POPOLAZIONE]))</f>
        <v>29167.72173384322</v>
      </c>
      <c r="R3334" s="3">
        <f>+Tabella2026[[#This Row],[CONTRIBUTO SULLA BASE DELLA POPOLAZIONE]]+Tabella2026[[#This Row],[CONTRIBUTO SULLA BASE DEL REDDITO]]</f>
        <v>44875.750723282996</v>
      </c>
      <c r="S3334" s="3">
        <f>+Tabella2026[[#This Row],[CONTRIBUTO TOTALE]]/(PLAFOND/N_TESSERE)</f>
        <v>89.751501446565996</v>
      </c>
      <c r="T3334" s="3">
        <f>+MAX(CEILING(Tabella2026[[#This Row],[preDEF1]],1),1)</f>
        <v>90</v>
      </c>
      <c r="U3334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3334" s="21">
        <f>+Tabella2026[[#This Row],[DEF - n. card]]*(PLAFOND/N_TESSERE)</f>
        <v>44500</v>
      </c>
      <c r="W3334" s="18"/>
    </row>
    <row r="3335" spans="2:23" x14ac:dyDescent="0.25">
      <c r="B3335" s="1" t="s">
        <v>6683</v>
      </c>
      <c r="C3335" s="2">
        <v>34003</v>
      </c>
      <c r="D3335" s="1" t="s">
        <v>6684</v>
      </c>
      <c r="E3335" s="1" t="s">
        <v>27</v>
      </c>
      <c r="F3335" s="1" t="s">
        <v>52</v>
      </c>
      <c r="G3335" s="1" t="s">
        <v>4778</v>
      </c>
      <c r="H3335" s="1" t="s">
        <v>15835</v>
      </c>
      <c r="I3335" s="5">
        <v>3142</v>
      </c>
      <c r="J3335" s="5">
        <v>56120227</v>
      </c>
      <c r="K3335" s="3">
        <f>+Tabella2026[[#This Row],[POP_2024]]/SUM(Tabella2026[POP_2024])</f>
        <v>5.330531642999468E-5</v>
      </c>
      <c r="L3335" s="3">
        <f>+Tabella2026[[#This Row],[INCIDENZA POPOLAZIONE]]*(PLAFOND/2)</f>
        <v>15693.045178003111</v>
      </c>
      <c r="M3335" s="3">
        <f>+IFERROR(Tabella2026[[#This Row],[reddito_2024]]/Tabella2026[[#This Row],[POP_2024]],"")</f>
        <v>17861.307129217061</v>
      </c>
      <c r="N3335" s="3">
        <f>+IF(Tabella2026[[#This Row],[REDDITO COMPLESSIVO PROCAPITE]]&lt;media_aggr_reddito_pc,(media_aggr_reddito_pc-Tabella2026[[#This Row],[REDDITO COMPLESSIVO PROCAPITE]]),0)</f>
        <v>0</v>
      </c>
      <c r="O3335" s="3">
        <f>+Tabella2026[[#This Row],[DIFFERENZA REDDITO INFERIORE ALLA MEDIA DALLA MEDIA]]*Tabella2026[[#This Row],[POP_2024]]</f>
        <v>0</v>
      </c>
      <c r="P3335" s="3">
        <f>+Tabella2026[[#This Row],[POPOLAZIONE PER DIFFERENZA ]]/SUM(Tabella2026[[POPOLAZIONE PER DIFFERENZA ]])</f>
        <v>0</v>
      </c>
      <c r="Q3335" s="3">
        <f>+Tabella2026[[#This Row],[INCIDENZA POPOLAZIONE PER DIFFERENZA]]*(PLAFOND-SUM(Tabella2026[CONTRIBUTO SULLA BASE DELLA POPOLAZIONE]))</f>
        <v>0</v>
      </c>
      <c r="R3335" s="3">
        <f>+Tabella2026[[#This Row],[CONTRIBUTO SULLA BASE DELLA POPOLAZIONE]]+Tabella2026[[#This Row],[CONTRIBUTO SULLA BASE DEL REDDITO]]</f>
        <v>15693.045178003111</v>
      </c>
      <c r="S3335" s="3">
        <f>+Tabella2026[[#This Row],[CONTRIBUTO TOTALE]]/(PLAFOND/N_TESSERE)</f>
        <v>31.386090356006221</v>
      </c>
      <c r="T3335" s="3">
        <f>+MAX(CEILING(Tabella2026[[#This Row],[preDEF1]],1),1)</f>
        <v>32</v>
      </c>
      <c r="U3335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35" s="21">
        <f>+Tabella2026[[#This Row],[DEF - n. card]]*(PLAFOND/N_TESSERE)</f>
        <v>15500</v>
      </c>
      <c r="W3335" s="18"/>
    </row>
    <row r="3336" spans="2:23" x14ac:dyDescent="0.25">
      <c r="B3336" s="1" t="s">
        <v>6519</v>
      </c>
      <c r="C3336" s="2">
        <v>80014</v>
      </c>
      <c r="D3336" s="1" t="s">
        <v>6520</v>
      </c>
      <c r="E3336" s="1" t="s">
        <v>61</v>
      </c>
      <c r="F3336" s="1" t="s">
        <v>62</v>
      </c>
      <c r="G3336" s="1" t="s">
        <v>4778</v>
      </c>
      <c r="H3336" s="1" t="s">
        <v>15836</v>
      </c>
      <c r="I3336" s="5">
        <v>3142</v>
      </c>
      <c r="J3336" s="5">
        <v>38384977</v>
      </c>
      <c r="K3336" s="3">
        <f>+Tabella2026[[#This Row],[POP_2024]]/SUM(Tabella2026[POP_2024])</f>
        <v>5.330531642999468E-5</v>
      </c>
      <c r="L3336" s="3">
        <f>+Tabella2026[[#This Row],[INCIDENZA POPOLAZIONE]]*(PLAFOND/2)</f>
        <v>15693.045178003111</v>
      </c>
      <c r="M3336" s="3">
        <f>+IFERROR(Tabella2026[[#This Row],[reddito_2024]]/Tabella2026[[#This Row],[POP_2024]],"")</f>
        <v>12216.733609166136</v>
      </c>
      <c r="N3336" s="3">
        <f>+IF(Tabella2026[[#This Row],[REDDITO COMPLESSIVO PROCAPITE]]&lt;media_aggr_reddito_pc,(media_aggr_reddito_pc-Tabella2026[[#This Row],[REDDITO COMPLESSIVO PROCAPITE]]),0)</f>
        <v>5608.3324534426047</v>
      </c>
      <c r="O3336" s="3">
        <f>+Tabella2026[[#This Row],[DIFFERENZA REDDITO INFERIORE ALLA MEDIA DALLA MEDIA]]*Tabella2026[[#This Row],[POP_2024]]</f>
        <v>17621380.568716664</v>
      </c>
      <c r="P3336" s="3">
        <f>+Tabella2026[[#This Row],[POPOLAZIONE PER DIFFERENZA ]]/SUM(Tabella2026[[POPOLAZIONE PER DIFFERENZA ]])</f>
        <v>1.5633373511895438E-4</v>
      </c>
      <c r="Q3336" s="3">
        <f>+Tabella2026[[#This Row],[INCIDENZA POPOLAZIONE PER DIFFERENZA]]*(PLAFOND-SUM(Tabella2026[CONTRIBUTO SULLA BASE DELLA POPOLAZIONE]))</f>
        <v>46024.534368719018</v>
      </c>
      <c r="R3336" s="3">
        <f>+Tabella2026[[#This Row],[CONTRIBUTO SULLA BASE DELLA POPOLAZIONE]]+Tabella2026[[#This Row],[CONTRIBUTO SULLA BASE DEL REDDITO]]</f>
        <v>61717.579546722132</v>
      </c>
      <c r="S3336" s="3">
        <f>+Tabella2026[[#This Row],[CONTRIBUTO TOTALE]]/(PLAFOND/N_TESSERE)</f>
        <v>123.43515909344427</v>
      </c>
      <c r="T3336" s="3">
        <f>+MAX(CEILING(Tabella2026[[#This Row],[preDEF1]],1),1)</f>
        <v>124</v>
      </c>
      <c r="U3336" s="9">
        <f xml:space="preserve"> IF(ROW(Tabella2026[[#This Row],[preDEF2]]) - ROW(Tabella2026[[#Headers],[preDEF2]])&lt;=ABS(SUM(Tabella2026[preDEF2])-N_TESSERE),Tabella2026[[#This Row],[preDEF2]]-1,Tabella2026[[#This Row],[preDEF2]])</f>
        <v>123</v>
      </c>
      <c r="V3336" s="21">
        <f>+Tabella2026[[#This Row],[DEF - n. card]]*(PLAFOND/N_TESSERE)</f>
        <v>61500</v>
      </c>
      <c r="W3336" s="18"/>
    </row>
    <row r="3337" spans="2:23" x14ac:dyDescent="0.25">
      <c r="B3337" s="1" t="s">
        <v>6691</v>
      </c>
      <c r="C3337" s="2">
        <v>40046</v>
      </c>
      <c r="D3337" s="1" t="s">
        <v>6692</v>
      </c>
      <c r="E3337" s="1" t="s">
        <v>27</v>
      </c>
      <c r="F3337" s="1" t="s">
        <v>104</v>
      </c>
      <c r="G3337" s="1" t="s">
        <v>4778</v>
      </c>
      <c r="H3337" s="1" t="s">
        <v>15835</v>
      </c>
      <c r="I3337" s="5">
        <v>3142</v>
      </c>
      <c r="J3337" s="5">
        <v>52478548</v>
      </c>
      <c r="K3337" s="3">
        <f>+Tabella2026[[#This Row],[POP_2024]]/SUM(Tabella2026[POP_2024])</f>
        <v>5.330531642999468E-5</v>
      </c>
      <c r="L3337" s="3">
        <f>+Tabella2026[[#This Row],[INCIDENZA POPOLAZIONE]]*(PLAFOND/2)</f>
        <v>15693.045178003111</v>
      </c>
      <c r="M3337" s="3">
        <f>+IFERROR(Tabella2026[[#This Row],[reddito_2024]]/Tabella2026[[#This Row],[POP_2024]],"")</f>
        <v>16702.274984086569</v>
      </c>
      <c r="N3337" s="3">
        <f>+IF(Tabella2026[[#This Row],[REDDITO COMPLESSIVO PROCAPITE]]&lt;media_aggr_reddito_pc,(media_aggr_reddito_pc-Tabella2026[[#This Row],[REDDITO COMPLESSIVO PROCAPITE]]),0)</f>
        <v>1122.791078522172</v>
      </c>
      <c r="O3337" s="3">
        <f>+Tabella2026[[#This Row],[DIFFERENZA REDDITO INFERIORE ALLA MEDIA DALLA MEDIA]]*Tabella2026[[#This Row],[POP_2024]]</f>
        <v>3527809.5687166643</v>
      </c>
      <c r="P3337" s="3">
        <f>+Tabella2026[[#This Row],[POPOLAZIONE PER DIFFERENZA ]]/SUM(Tabella2026[[POPOLAZIONE PER DIFFERENZA ]])</f>
        <v>3.1298095204014408E-5</v>
      </c>
      <c r="Q3337" s="3">
        <f>+Tabella2026[[#This Row],[INCIDENZA POPOLAZIONE PER DIFFERENZA]]*(PLAFOND-SUM(Tabella2026[CONTRIBUTO SULLA BASE DELLA POPOLAZIONE]))</f>
        <v>9214.1357544904768</v>
      </c>
      <c r="R3337" s="3">
        <f>+Tabella2026[[#This Row],[CONTRIBUTO SULLA BASE DELLA POPOLAZIONE]]+Tabella2026[[#This Row],[CONTRIBUTO SULLA BASE DEL REDDITO]]</f>
        <v>24907.180932493589</v>
      </c>
      <c r="S3337" s="3">
        <f>+Tabella2026[[#This Row],[CONTRIBUTO TOTALE]]/(PLAFOND/N_TESSERE)</f>
        <v>49.814361864987177</v>
      </c>
      <c r="T3337" s="3">
        <f>+MAX(CEILING(Tabella2026[[#This Row],[preDEF1]],1),1)</f>
        <v>50</v>
      </c>
      <c r="U3337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3337" s="21">
        <f>+Tabella2026[[#This Row],[DEF - n. card]]*(PLAFOND/N_TESSERE)</f>
        <v>24500</v>
      </c>
      <c r="W3337" s="18"/>
    </row>
    <row r="3338" spans="2:23" x14ac:dyDescent="0.25">
      <c r="B3338" s="1" t="s">
        <v>6597</v>
      </c>
      <c r="C3338" s="2">
        <v>76070</v>
      </c>
      <c r="D3338" s="1" t="s">
        <v>6598</v>
      </c>
      <c r="E3338" s="1" t="s">
        <v>213</v>
      </c>
      <c r="F3338" s="1" t="s">
        <v>212</v>
      </c>
      <c r="G3338" s="1" t="s">
        <v>4778</v>
      </c>
      <c r="H3338" s="1" t="s">
        <v>15836</v>
      </c>
      <c r="I3338" s="5">
        <v>3141</v>
      </c>
      <c r="J3338" s="5">
        <v>40004995</v>
      </c>
      <c r="K3338" s="3">
        <f>+Tabella2026[[#This Row],[POP_2024]]/SUM(Tabella2026[POP_2024])</f>
        <v>5.3288351020564383E-5</v>
      </c>
      <c r="L3338" s="3">
        <f>+Tabella2026[[#This Row],[INCIDENZA POPOLAZIONE]]*(PLAFOND/2)</f>
        <v>15688.050574190889</v>
      </c>
      <c r="M3338" s="3">
        <f>+IFERROR(Tabella2026[[#This Row],[reddito_2024]]/Tabella2026[[#This Row],[POP_2024]],"")</f>
        <v>12736.388092964024</v>
      </c>
      <c r="N3338" s="3">
        <f>+IF(Tabella2026[[#This Row],[REDDITO COMPLESSIVO PROCAPITE]]&lt;media_aggr_reddito_pc,(media_aggr_reddito_pc-Tabella2026[[#This Row],[REDDITO COMPLESSIVO PROCAPITE]]),0)</f>
        <v>5088.6779696447175</v>
      </c>
      <c r="O3338" s="3">
        <f>+Tabella2026[[#This Row],[DIFFERENZA REDDITO INFERIORE ALLA MEDIA DALLA MEDIA]]*Tabella2026[[#This Row],[POP_2024]]</f>
        <v>15983537.502654057</v>
      </c>
      <c r="P3338" s="3">
        <f>+Tabella2026[[#This Row],[POPOLAZIONE PER DIFFERENZA ]]/SUM(Tabella2026[[POPOLAZIONE PER DIFFERENZA ]])</f>
        <v>1.4180308452334698E-4</v>
      </c>
      <c r="Q3338" s="3">
        <f>+Tabella2026[[#This Row],[INCIDENZA POPOLAZIONE PER DIFFERENZA]]*(PLAFOND-SUM(Tabella2026[CONTRIBUTO SULLA BASE DELLA POPOLAZIONE]))</f>
        <v>41746.721731360129</v>
      </c>
      <c r="R3338" s="3">
        <f>+Tabella2026[[#This Row],[CONTRIBUTO SULLA BASE DELLA POPOLAZIONE]]+Tabella2026[[#This Row],[CONTRIBUTO SULLA BASE DEL REDDITO]]</f>
        <v>57434.772305551014</v>
      </c>
      <c r="S3338" s="3">
        <f>+Tabella2026[[#This Row],[CONTRIBUTO TOTALE]]/(PLAFOND/N_TESSERE)</f>
        <v>114.86954461110203</v>
      </c>
      <c r="T3338" s="3">
        <f>+MAX(CEILING(Tabella2026[[#This Row],[preDEF1]],1),1)</f>
        <v>115</v>
      </c>
      <c r="U3338" s="9">
        <f xml:space="preserve"> IF(ROW(Tabella2026[[#This Row],[preDEF2]]) - ROW(Tabella2026[[#Headers],[preDEF2]])&lt;=ABS(SUM(Tabella2026[preDEF2])-N_TESSERE),Tabella2026[[#This Row],[preDEF2]]-1,Tabella2026[[#This Row],[preDEF2]])</f>
        <v>114</v>
      </c>
      <c r="V3338" s="21">
        <f>+Tabella2026[[#This Row],[DEF - n. card]]*(PLAFOND/N_TESSERE)</f>
        <v>57000</v>
      </c>
      <c r="W3338" s="18"/>
    </row>
    <row r="3339" spans="2:23" x14ac:dyDescent="0.25">
      <c r="B3339" s="1" t="s">
        <v>6833</v>
      </c>
      <c r="C3339" s="2">
        <v>16104</v>
      </c>
      <c r="D3339" s="1" t="s">
        <v>6834</v>
      </c>
      <c r="E3339" s="1" t="s">
        <v>12</v>
      </c>
      <c r="F3339" s="1" t="s">
        <v>93</v>
      </c>
      <c r="G3339" s="1" t="s">
        <v>4778</v>
      </c>
      <c r="H3339" s="1" t="s">
        <v>15835</v>
      </c>
      <c r="I3339" s="5">
        <v>3134</v>
      </c>
      <c r="J3339" s="5">
        <v>56881593</v>
      </c>
      <c r="K3339" s="3">
        <f>+Tabella2026[[#This Row],[POP_2024]]/SUM(Tabella2026[POP_2024])</f>
        <v>5.3169593154552302E-5</v>
      </c>
      <c r="L3339" s="3">
        <f>+Tabella2026[[#This Row],[INCIDENZA POPOLAZIONE]]*(PLAFOND/2)</f>
        <v>15653.088347505332</v>
      </c>
      <c r="M3339" s="3">
        <f>+IFERROR(Tabella2026[[#This Row],[reddito_2024]]/Tabella2026[[#This Row],[POP_2024]],"")</f>
        <v>18149.838225909381</v>
      </c>
      <c r="N3339" s="3">
        <f>+IF(Tabella2026[[#This Row],[REDDITO COMPLESSIVO PROCAPITE]]&lt;media_aggr_reddito_pc,(media_aggr_reddito_pc-Tabella2026[[#This Row],[REDDITO COMPLESSIVO PROCAPITE]]),0)</f>
        <v>0</v>
      </c>
      <c r="O3339" s="3">
        <f>+Tabella2026[[#This Row],[DIFFERENZA REDDITO INFERIORE ALLA MEDIA DALLA MEDIA]]*Tabella2026[[#This Row],[POP_2024]]</f>
        <v>0</v>
      </c>
      <c r="P3339" s="3">
        <f>+Tabella2026[[#This Row],[POPOLAZIONE PER DIFFERENZA ]]/SUM(Tabella2026[[POPOLAZIONE PER DIFFERENZA ]])</f>
        <v>0</v>
      </c>
      <c r="Q3339" s="3">
        <f>+Tabella2026[[#This Row],[INCIDENZA POPOLAZIONE PER DIFFERENZA]]*(PLAFOND-SUM(Tabella2026[CONTRIBUTO SULLA BASE DELLA POPOLAZIONE]))</f>
        <v>0</v>
      </c>
      <c r="R3339" s="3">
        <f>+Tabella2026[[#This Row],[CONTRIBUTO SULLA BASE DELLA POPOLAZIONE]]+Tabella2026[[#This Row],[CONTRIBUTO SULLA BASE DEL REDDITO]]</f>
        <v>15653.088347505332</v>
      </c>
      <c r="S3339" s="3">
        <f>+Tabella2026[[#This Row],[CONTRIBUTO TOTALE]]/(PLAFOND/N_TESSERE)</f>
        <v>31.306176695010667</v>
      </c>
      <c r="T3339" s="3">
        <f>+MAX(CEILING(Tabella2026[[#This Row],[preDEF1]],1),1)</f>
        <v>32</v>
      </c>
      <c r="U3339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39" s="21">
        <f>+Tabella2026[[#This Row],[DEF - n. card]]*(PLAFOND/N_TESSERE)</f>
        <v>15500</v>
      </c>
      <c r="W3339" s="18"/>
    </row>
    <row r="3340" spans="2:23" x14ac:dyDescent="0.25">
      <c r="B3340" s="1" t="s">
        <v>6595</v>
      </c>
      <c r="C3340" s="2">
        <v>78103</v>
      </c>
      <c r="D3340" s="1" t="s">
        <v>6596</v>
      </c>
      <c r="E3340" s="1" t="s">
        <v>61</v>
      </c>
      <c r="F3340" s="1" t="s">
        <v>178</v>
      </c>
      <c r="G3340" s="1" t="s">
        <v>4778</v>
      </c>
      <c r="H3340" s="1" t="s">
        <v>15836</v>
      </c>
      <c r="I3340" s="5">
        <v>3132</v>
      </c>
      <c r="J3340" s="5">
        <v>33701979</v>
      </c>
      <c r="K3340" s="3">
        <f>+Tabella2026[[#This Row],[POP_2024]]/SUM(Tabella2026[POP_2024])</f>
        <v>5.313566233569171E-5</v>
      </c>
      <c r="L3340" s="3">
        <f>+Tabella2026[[#This Row],[INCIDENZA POPOLAZIONE]]*(PLAFOND/2)</f>
        <v>15643.099139880887</v>
      </c>
      <c r="M3340" s="3">
        <f>+IFERROR(Tabella2026[[#This Row],[reddito_2024]]/Tabella2026[[#This Row],[POP_2024]],"")</f>
        <v>10760.529693486589</v>
      </c>
      <c r="N3340" s="3">
        <f>+IF(Tabella2026[[#This Row],[REDDITO COMPLESSIVO PROCAPITE]]&lt;media_aggr_reddito_pc,(media_aggr_reddito_pc-Tabella2026[[#This Row],[REDDITO COMPLESSIVO PROCAPITE]]),0)</f>
        <v>7064.5363691221519</v>
      </c>
      <c r="O3340" s="3">
        <f>+Tabella2026[[#This Row],[DIFFERENZA REDDITO INFERIORE ALLA MEDIA DALLA MEDIA]]*Tabella2026[[#This Row],[POP_2024]]</f>
        <v>22126127.90809058</v>
      </c>
      <c r="P3340" s="3">
        <f>+Tabella2026[[#This Row],[POPOLAZIONE PER DIFFERENZA ]]/SUM(Tabella2026[[POPOLAZIONE PER DIFFERENZA ]])</f>
        <v>1.9629904740451641E-4</v>
      </c>
      <c r="Q3340" s="3">
        <f>+Tabella2026[[#This Row],[INCIDENZA POPOLAZIONE PER DIFFERENZA]]*(PLAFOND-SUM(Tabella2026[CONTRIBUTO SULLA BASE DELLA POPOLAZIONE]))</f>
        <v>57790.292331604316</v>
      </c>
      <c r="R3340" s="3">
        <f>+Tabella2026[[#This Row],[CONTRIBUTO SULLA BASE DELLA POPOLAZIONE]]+Tabella2026[[#This Row],[CONTRIBUTO SULLA BASE DEL REDDITO]]</f>
        <v>73433.3914714852</v>
      </c>
      <c r="S3340" s="3">
        <f>+Tabella2026[[#This Row],[CONTRIBUTO TOTALE]]/(PLAFOND/N_TESSERE)</f>
        <v>146.86678294297039</v>
      </c>
      <c r="T3340" s="3">
        <f>+MAX(CEILING(Tabella2026[[#This Row],[preDEF1]],1),1)</f>
        <v>147</v>
      </c>
      <c r="U3340" s="9">
        <f xml:space="preserve"> IF(ROW(Tabella2026[[#This Row],[preDEF2]]) - ROW(Tabella2026[[#Headers],[preDEF2]])&lt;=ABS(SUM(Tabella2026[preDEF2])-N_TESSERE),Tabella2026[[#This Row],[preDEF2]]-1,Tabella2026[[#This Row],[preDEF2]])</f>
        <v>146</v>
      </c>
      <c r="V3340" s="21">
        <f>+Tabella2026[[#This Row],[DEF - n. card]]*(PLAFOND/N_TESSERE)</f>
        <v>73000</v>
      </c>
      <c r="W3340" s="18"/>
    </row>
    <row r="3341" spans="2:23" x14ac:dyDescent="0.25">
      <c r="B3341" s="1" t="s">
        <v>6675</v>
      </c>
      <c r="C3341" s="2">
        <v>12017</v>
      </c>
      <c r="D3341" s="1" t="s">
        <v>6676</v>
      </c>
      <c r="E3341" s="1" t="s">
        <v>12</v>
      </c>
      <c r="F3341" s="1" t="s">
        <v>157</v>
      </c>
      <c r="G3341" s="1" t="s">
        <v>4778</v>
      </c>
      <c r="H3341" s="1" t="s">
        <v>15835</v>
      </c>
      <c r="I3341" s="5">
        <v>3128</v>
      </c>
      <c r="J3341" s="5">
        <v>58334024</v>
      </c>
      <c r="K3341" s="3">
        <f>+Tabella2026[[#This Row],[POP_2024]]/SUM(Tabella2026[POP_2024])</f>
        <v>5.3067800697970517E-5</v>
      </c>
      <c r="L3341" s="3">
        <f>+Tabella2026[[#This Row],[INCIDENZA POPOLAZIONE]]*(PLAFOND/2)</f>
        <v>15623.120724631997</v>
      </c>
      <c r="M3341" s="3">
        <f>+IFERROR(Tabella2026[[#This Row],[reddito_2024]]/Tabella2026[[#This Row],[POP_2024]],"")</f>
        <v>18648.984654731459</v>
      </c>
      <c r="N3341" s="3">
        <f>+IF(Tabella2026[[#This Row],[REDDITO COMPLESSIVO PROCAPITE]]&lt;media_aggr_reddito_pc,(media_aggr_reddito_pc-Tabella2026[[#This Row],[REDDITO COMPLESSIVO PROCAPITE]]),0)</f>
        <v>0</v>
      </c>
      <c r="O3341" s="3">
        <f>+Tabella2026[[#This Row],[DIFFERENZA REDDITO INFERIORE ALLA MEDIA DALLA MEDIA]]*Tabella2026[[#This Row],[POP_2024]]</f>
        <v>0</v>
      </c>
      <c r="P3341" s="3">
        <f>+Tabella2026[[#This Row],[POPOLAZIONE PER DIFFERENZA ]]/SUM(Tabella2026[[POPOLAZIONE PER DIFFERENZA ]])</f>
        <v>0</v>
      </c>
      <c r="Q3341" s="3">
        <f>+Tabella2026[[#This Row],[INCIDENZA POPOLAZIONE PER DIFFERENZA]]*(PLAFOND-SUM(Tabella2026[CONTRIBUTO SULLA BASE DELLA POPOLAZIONE]))</f>
        <v>0</v>
      </c>
      <c r="R3341" s="3">
        <f>+Tabella2026[[#This Row],[CONTRIBUTO SULLA BASE DELLA POPOLAZIONE]]+Tabella2026[[#This Row],[CONTRIBUTO SULLA BASE DEL REDDITO]]</f>
        <v>15623.120724631997</v>
      </c>
      <c r="S3341" s="3">
        <f>+Tabella2026[[#This Row],[CONTRIBUTO TOTALE]]/(PLAFOND/N_TESSERE)</f>
        <v>31.246241449263994</v>
      </c>
      <c r="T3341" s="3">
        <f>+MAX(CEILING(Tabella2026[[#This Row],[preDEF1]],1),1)</f>
        <v>32</v>
      </c>
      <c r="U3341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41" s="21">
        <f>+Tabella2026[[#This Row],[DEF - n. card]]*(PLAFOND/N_TESSERE)</f>
        <v>15500</v>
      </c>
      <c r="W3341" s="18"/>
    </row>
    <row r="3342" spans="2:23" x14ac:dyDescent="0.25">
      <c r="B3342" s="1" t="s">
        <v>6681</v>
      </c>
      <c r="C3342" s="2">
        <v>17123</v>
      </c>
      <c r="D3342" s="1" t="s">
        <v>6682</v>
      </c>
      <c r="E3342" s="1" t="s">
        <v>12</v>
      </c>
      <c r="F3342" s="1" t="s">
        <v>50</v>
      </c>
      <c r="G3342" s="1" t="s">
        <v>4778</v>
      </c>
      <c r="H3342" s="1" t="s">
        <v>15835</v>
      </c>
      <c r="I3342" s="5">
        <v>3128</v>
      </c>
      <c r="J3342" s="5">
        <v>63038159</v>
      </c>
      <c r="K3342" s="3">
        <f>+Tabella2026[[#This Row],[POP_2024]]/SUM(Tabella2026[POP_2024])</f>
        <v>5.3067800697970517E-5</v>
      </c>
      <c r="L3342" s="3">
        <f>+Tabella2026[[#This Row],[INCIDENZA POPOLAZIONE]]*(PLAFOND/2)</f>
        <v>15623.120724631997</v>
      </c>
      <c r="M3342" s="3">
        <f>+IFERROR(Tabella2026[[#This Row],[reddito_2024]]/Tabella2026[[#This Row],[POP_2024]],"")</f>
        <v>20152.864130434784</v>
      </c>
      <c r="N3342" s="3">
        <f>+IF(Tabella2026[[#This Row],[REDDITO COMPLESSIVO PROCAPITE]]&lt;media_aggr_reddito_pc,(media_aggr_reddito_pc-Tabella2026[[#This Row],[REDDITO COMPLESSIVO PROCAPITE]]),0)</f>
        <v>0</v>
      </c>
      <c r="O3342" s="3">
        <f>+Tabella2026[[#This Row],[DIFFERENZA REDDITO INFERIORE ALLA MEDIA DALLA MEDIA]]*Tabella2026[[#This Row],[POP_2024]]</f>
        <v>0</v>
      </c>
      <c r="P3342" s="3">
        <f>+Tabella2026[[#This Row],[POPOLAZIONE PER DIFFERENZA ]]/SUM(Tabella2026[[POPOLAZIONE PER DIFFERENZA ]])</f>
        <v>0</v>
      </c>
      <c r="Q3342" s="3">
        <f>+Tabella2026[[#This Row],[INCIDENZA POPOLAZIONE PER DIFFERENZA]]*(PLAFOND-SUM(Tabella2026[CONTRIBUTO SULLA BASE DELLA POPOLAZIONE]))</f>
        <v>0</v>
      </c>
      <c r="R3342" s="3">
        <f>+Tabella2026[[#This Row],[CONTRIBUTO SULLA BASE DELLA POPOLAZIONE]]+Tabella2026[[#This Row],[CONTRIBUTO SULLA BASE DEL REDDITO]]</f>
        <v>15623.120724631997</v>
      </c>
      <c r="S3342" s="3">
        <f>+Tabella2026[[#This Row],[CONTRIBUTO TOTALE]]/(PLAFOND/N_TESSERE)</f>
        <v>31.246241449263994</v>
      </c>
      <c r="T3342" s="3">
        <f>+MAX(CEILING(Tabella2026[[#This Row],[preDEF1]],1),1)</f>
        <v>32</v>
      </c>
      <c r="U3342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42" s="21">
        <f>+Tabella2026[[#This Row],[DEF - n. card]]*(PLAFOND/N_TESSERE)</f>
        <v>15500</v>
      </c>
      <c r="W3342" s="18"/>
    </row>
    <row r="3343" spans="2:23" x14ac:dyDescent="0.25">
      <c r="B3343" s="1" t="s">
        <v>6775</v>
      </c>
      <c r="C3343" s="2">
        <v>13238</v>
      </c>
      <c r="D3343" s="1" t="s">
        <v>6776</v>
      </c>
      <c r="E3343" s="1" t="s">
        <v>12</v>
      </c>
      <c r="F3343" s="1" t="s">
        <v>152</v>
      </c>
      <c r="G3343" s="1" t="s">
        <v>4778</v>
      </c>
      <c r="H3343" s="1" t="s">
        <v>15835</v>
      </c>
      <c r="I3343" s="5">
        <v>3125</v>
      </c>
      <c r="J3343" s="5">
        <v>62056717</v>
      </c>
      <c r="K3343" s="3">
        <f>+Tabella2026[[#This Row],[POP_2024]]/SUM(Tabella2026[POP_2024])</f>
        <v>5.3016904469679622E-5</v>
      </c>
      <c r="L3343" s="3">
        <f>+Tabella2026[[#This Row],[INCIDENZA POPOLAZIONE]]*(PLAFOND/2)</f>
        <v>15608.136913195329</v>
      </c>
      <c r="M3343" s="3">
        <f>+IFERROR(Tabella2026[[#This Row],[reddito_2024]]/Tabella2026[[#This Row],[POP_2024]],"")</f>
        <v>19858.149440000001</v>
      </c>
      <c r="N3343" s="3">
        <f>+IF(Tabella2026[[#This Row],[REDDITO COMPLESSIVO PROCAPITE]]&lt;media_aggr_reddito_pc,(media_aggr_reddito_pc-Tabella2026[[#This Row],[REDDITO COMPLESSIVO PROCAPITE]]),0)</f>
        <v>0</v>
      </c>
      <c r="O3343" s="3">
        <f>+Tabella2026[[#This Row],[DIFFERENZA REDDITO INFERIORE ALLA MEDIA DALLA MEDIA]]*Tabella2026[[#This Row],[POP_2024]]</f>
        <v>0</v>
      </c>
      <c r="P3343" s="3">
        <f>+Tabella2026[[#This Row],[POPOLAZIONE PER DIFFERENZA ]]/SUM(Tabella2026[[POPOLAZIONE PER DIFFERENZA ]])</f>
        <v>0</v>
      </c>
      <c r="Q3343" s="3">
        <f>+Tabella2026[[#This Row],[INCIDENZA POPOLAZIONE PER DIFFERENZA]]*(PLAFOND-SUM(Tabella2026[CONTRIBUTO SULLA BASE DELLA POPOLAZIONE]))</f>
        <v>0</v>
      </c>
      <c r="R3343" s="3">
        <f>+Tabella2026[[#This Row],[CONTRIBUTO SULLA BASE DELLA POPOLAZIONE]]+Tabella2026[[#This Row],[CONTRIBUTO SULLA BASE DEL REDDITO]]</f>
        <v>15608.136913195329</v>
      </c>
      <c r="S3343" s="3">
        <f>+Tabella2026[[#This Row],[CONTRIBUTO TOTALE]]/(PLAFOND/N_TESSERE)</f>
        <v>31.216273826390658</v>
      </c>
      <c r="T3343" s="3">
        <f>+MAX(CEILING(Tabella2026[[#This Row],[preDEF1]],1),1)</f>
        <v>32</v>
      </c>
      <c r="U3343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43" s="21">
        <f>+Tabella2026[[#This Row],[DEF - n. card]]*(PLAFOND/N_TESSERE)</f>
        <v>15500</v>
      </c>
      <c r="W3343" s="18"/>
    </row>
    <row r="3344" spans="2:23" x14ac:dyDescent="0.25">
      <c r="B3344" s="1" t="s">
        <v>6687</v>
      </c>
      <c r="C3344" s="2">
        <v>30004</v>
      </c>
      <c r="D3344" s="1" t="s">
        <v>6688</v>
      </c>
      <c r="E3344" s="1" t="s">
        <v>48</v>
      </c>
      <c r="F3344" s="1" t="s">
        <v>120</v>
      </c>
      <c r="G3344" s="1" t="s">
        <v>4778</v>
      </c>
      <c r="H3344" s="1" t="s">
        <v>15835</v>
      </c>
      <c r="I3344" s="5">
        <v>3124</v>
      </c>
      <c r="J3344" s="5">
        <v>64479510</v>
      </c>
      <c r="K3344" s="3">
        <f>+Tabella2026[[#This Row],[POP_2024]]/SUM(Tabella2026[POP_2024])</f>
        <v>5.2999939060249325E-5</v>
      </c>
      <c r="L3344" s="3">
        <f>+Tabella2026[[#This Row],[INCIDENZA POPOLAZIONE]]*(PLAFOND/2)</f>
        <v>15603.142309383105</v>
      </c>
      <c r="M3344" s="3">
        <f>+IFERROR(Tabella2026[[#This Row],[reddito_2024]]/Tabella2026[[#This Row],[POP_2024]],"")</f>
        <v>20640.048015364915</v>
      </c>
      <c r="N3344" s="3">
        <f>+IF(Tabella2026[[#This Row],[REDDITO COMPLESSIVO PROCAPITE]]&lt;media_aggr_reddito_pc,(media_aggr_reddito_pc-Tabella2026[[#This Row],[REDDITO COMPLESSIVO PROCAPITE]]),0)</f>
        <v>0</v>
      </c>
      <c r="O3344" s="3">
        <f>+Tabella2026[[#This Row],[DIFFERENZA REDDITO INFERIORE ALLA MEDIA DALLA MEDIA]]*Tabella2026[[#This Row],[POP_2024]]</f>
        <v>0</v>
      </c>
      <c r="P3344" s="3">
        <f>+Tabella2026[[#This Row],[POPOLAZIONE PER DIFFERENZA ]]/SUM(Tabella2026[[POPOLAZIONE PER DIFFERENZA ]])</f>
        <v>0</v>
      </c>
      <c r="Q3344" s="3">
        <f>+Tabella2026[[#This Row],[INCIDENZA POPOLAZIONE PER DIFFERENZA]]*(PLAFOND-SUM(Tabella2026[CONTRIBUTO SULLA BASE DELLA POPOLAZIONE]))</f>
        <v>0</v>
      </c>
      <c r="R3344" s="3">
        <f>+Tabella2026[[#This Row],[CONTRIBUTO SULLA BASE DELLA POPOLAZIONE]]+Tabella2026[[#This Row],[CONTRIBUTO SULLA BASE DEL REDDITO]]</f>
        <v>15603.142309383105</v>
      </c>
      <c r="S3344" s="3">
        <f>+Tabella2026[[#This Row],[CONTRIBUTO TOTALE]]/(PLAFOND/N_TESSERE)</f>
        <v>31.206284618766212</v>
      </c>
      <c r="T3344" s="3">
        <f>+MAX(CEILING(Tabella2026[[#This Row],[preDEF1]],1),1)</f>
        <v>32</v>
      </c>
      <c r="U3344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44" s="21">
        <f>+Tabella2026[[#This Row],[DEF - n. card]]*(PLAFOND/N_TESSERE)</f>
        <v>15500</v>
      </c>
      <c r="W3344" s="18"/>
    </row>
    <row r="3345" spans="2:23" x14ac:dyDescent="0.25">
      <c r="B3345" s="1" t="s">
        <v>6871</v>
      </c>
      <c r="C3345" s="2">
        <v>22251</v>
      </c>
      <c r="D3345" s="1" t="s">
        <v>6872</v>
      </c>
      <c r="E3345" s="1" t="s">
        <v>99</v>
      </c>
      <c r="F3345" s="1" t="s">
        <v>98</v>
      </c>
      <c r="G3345" s="1" t="s">
        <v>4778</v>
      </c>
      <c r="H3345" s="1" t="s">
        <v>15835</v>
      </c>
      <c r="I3345" s="5">
        <v>3124</v>
      </c>
      <c r="J3345" s="5">
        <v>60067089</v>
      </c>
      <c r="K3345" s="3">
        <f>+Tabella2026[[#This Row],[POP_2024]]/SUM(Tabella2026[POP_2024])</f>
        <v>5.2999939060249325E-5</v>
      </c>
      <c r="L3345" s="3">
        <f>+Tabella2026[[#This Row],[INCIDENZA POPOLAZIONE]]*(PLAFOND/2)</f>
        <v>15603.142309383105</v>
      </c>
      <c r="M3345" s="3">
        <f>+IFERROR(Tabella2026[[#This Row],[reddito_2024]]/Tabella2026[[#This Row],[POP_2024]],"")</f>
        <v>19227.621318822024</v>
      </c>
      <c r="N3345" s="3">
        <f>+IF(Tabella2026[[#This Row],[REDDITO COMPLESSIVO PROCAPITE]]&lt;media_aggr_reddito_pc,(media_aggr_reddito_pc-Tabella2026[[#This Row],[REDDITO COMPLESSIVO PROCAPITE]]),0)</f>
        <v>0</v>
      </c>
      <c r="O3345" s="3">
        <f>+Tabella2026[[#This Row],[DIFFERENZA REDDITO INFERIORE ALLA MEDIA DALLA MEDIA]]*Tabella2026[[#This Row],[POP_2024]]</f>
        <v>0</v>
      </c>
      <c r="P3345" s="3">
        <f>+Tabella2026[[#This Row],[POPOLAZIONE PER DIFFERENZA ]]/SUM(Tabella2026[[POPOLAZIONE PER DIFFERENZA ]])</f>
        <v>0</v>
      </c>
      <c r="Q3345" s="3">
        <f>+Tabella2026[[#This Row],[INCIDENZA POPOLAZIONE PER DIFFERENZA]]*(PLAFOND-SUM(Tabella2026[CONTRIBUTO SULLA BASE DELLA POPOLAZIONE]))</f>
        <v>0</v>
      </c>
      <c r="R3345" s="3">
        <f>+Tabella2026[[#This Row],[CONTRIBUTO SULLA BASE DELLA POPOLAZIONE]]+Tabella2026[[#This Row],[CONTRIBUTO SULLA BASE DEL REDDITO]]</f>
        <v>15603.142309383105</v>
      </c>
      <c r="S3345" s="3">
        <f>+Tabella2026[[#This Row],[CONTRIBUTO TOTALE]]/(PLAFOND/N_TESSERE)</f>
        <v>31.206284618766212</v>
      </c>
      <c r="T3345" s="3">
        <f>+MAX(CEILING(Tabella2026[[#This Row],[preDEF1]],1),1)</f>
        <v>32</v>
      </c>
      <c r="U3345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45" s="21">
        <f>+Tabella2026[[#This Row],[DEF - n. card]]*(PLAFOND/N_TESSERE)</f>
        <v>15500</v>
      </c>
      <c r="W3345" s="18"/>
    </row>
    <row r="3346" spans="2:23" x14ac:dyDescent="0.25">
      <c r="B3346" s="1" t="s">
        <v>6823</v>
      </c>
      <c r="C3346" s="2">
        <v>82074</v>
      </c>
      <c r="D3346" s="1" t="s">
        <v>6824</v>
      </c>
      <c r="E3346" s="1" t="s">
        <v>21</v>
      </c>
      <c r="F3346" s="1" t="s">
        <v>20</v>
      </c>
      <c r="G3346" s="1" t="s">
        <v>4778</v>
      </c>
      <c r="H3346" s="1" t="s">
        <v>15836</v>
      </c>
      <c r="I3346" s="5">
        <v>3123</v>
      </c>
      <c r="J3346" s="5">
        <v>31355586</v>
      </c>
      <c r="K3346" s="3">
        <f>+Tabella2026[[#This Row],[POP_2024]]/SUM(Tabella2026[POP_2024])</f>
        <v>5.2982973650819029E-5</v>
      </c>
      <c r="L3346" s="3">
        <f>+Tabella2026[[#This Row],[INCIDENZA POPOLAZIONE]]*(PLAFOND/2)</f>
        <v>15598.147705570884</v>
      </c>
      <c r="M3346" s="3">
        <f>+IFERROR(Tabella2026[[#This Row],[reddito_2024]]/Tabella2026[[#This Row],[POP_2024]],"")</f>
        <v>10040.21325648415</v>
      </c>
      <c r="N3346" s="3">
        <f>+IF(Tabella2026[[#This Row],[REDDITO COMPLESSIVO PROCAPITE]]&lt;media_aggr_reddito_pc,(media_aggr_reddito_pc-Tabella2026[[#This Row],[REDDITO COMPLESSIVO PROCAPITE]]),0)</f>
        <v>7784.8528061245906</v>
      </c>
      <c r="O3346" s="3">
        <f>+Tabella2026[[#This Row],[DIFFERENZA REDDITO INFERIORE ALLA MEDIA DALLA MEDIA]]*Tabella2026[[#This Row],[POP_2024]]</f>
        <v>24312095.313527096</v>
      </c>
      <c r="P3346" s="3">
        <f>+Tabella2026[[#This Row],[POPOLAZIONE PER DIFFERENZA ]]/SUM(Tabella2026[[POPOLAZIONE PER DIFFERENZA ]])</f>
        <v>2.1569255905404483E-4</v>
      </c>
      <c r="Q3346" s="3">
        <f>+Tabella2026[[#This Row],[INCIDENZA POPOLAZIONE PER DIFFERENZA]]*(PLAFOND-SUM(Tabella2026[CONTRIBUTO SULLA BASE DELLA POPOLAZIONE]))</f>
        <v>63499.727616091768</v>
      </c>
      <c r="R3346" s="3">
        <f>+Tabella2026[[#This Row],[CONTRIBUTO SULLA BASE DELLA POPOLAZIONE]]+Tabella2026[[#This Row],[CONTRIBUTO SULLA BASE DEL REDDITO]]</f>
        <v>79097.87532166265</v>
      </c>
      <c r="S3346" s="3">
        <f>+Tabella2026[[#This Row],[CONTRIBUTO TOTALE]]/(PLAFOND/N_TESSERE)</f>
        <v>158.19575064332531</v>
      </c>
      <c r="T3346" s="3">
        <f>+MAX(CEILING(Tabella2026[[#This Row],[preDEF1]],1),1)</f>
        <v>159</v>
      </c>
      <c r="U3346" s="9">
        <f xml:space="preserve"> IF(ROW(Tabella2026[[#This Row],[preDEF2]]) - ROW(Tabella2026[[#Headers],[preDEF2]])&lt;=ABS(SUM(Tabella2026[preDEF2])-N_TESSERE),Tabella2026[[#This Row],[preDEF2]]-1,Tabella2026[[#This Row],[preDEF2]])</f>
        <v>158</v>
      </c>
      <c r="V3346" s="21">
        <f>+Tabella2026[[#This Row],[DEF - n. card]]*(PLAFOND/N_TESSERE)</f>
        <v>79000</v>
      </c>
      <c r="W3346" s="18"/>
    </row>
    <row r="3347" spans="2:23" x14ac:dyDescent="0.25">
      <c r="B3347" s="1" t="s">
        <v>6573</v>
      </c>
      <c r="C3347" s="2">
        <v>13090</v>
      </c>
      <c r="D3347" s="1" t="s">
        <v>6574</v>
      </c>
      <c r="E3347" s="1" t="s">
        <v>12</v>
      </c>
      <c r="F3347" s="1" t="s">
        <v>152</v>
      </c>
      <c r="G3347" s="1" t="s">
        <v>4778</v>
      </c>
      <c r="H3347" s="1" t="s">
        <v>15835</v>
      </c>
      <c r="I3347" s="5">
        <v>3120</v>
      </c>
      <c r="J3347" s="5">
        <v>56044916</v>
      </c>
      <c r="K3347" s="3">
        <f>+Tabella2026[[#This Row],[POP_2024]]/SUM(Tabella2026[POP_2024])</f>
        <v>5.2932077422528133E-5</v>
      </c>
      <c r="L3347" s="3">
        <f>+Tabella2026[[#This Row],[INCIDENZA POPOLAZIONE]]*(PLAFOND/2)</f>
        <v>15583.163894134215</v>
      </c>
      <c r="M3347" s="3">
        <f>+IFERROR(Tabella2026[[#This Row],[reddito_2024]]/Tabella2026[[#This Row],[POP_2024]],"")</f>
        <v>17963.114102564101</v>
      </c>
      <c r="N3347" s="3">
        <f>+IF(Tabella2026[[#This Row],[REDDITO COMPLESSIVO PROCAPITE]]&lt;media_aggr_reddito_pc,(media_aggr_reddito_pc-Tabella2026[[#This Row],[REDDITO COMPLESSIVO PROCAPITE]]),0)</f>
        <v>0</v>
      </c>
      <c r="O3347" s="3">
        <f>+Tabella2026[[#This Row],[DIFFERENZA REDDITO INFERIORE ALLA MEDIA DALLA MEDIA]]*Tabella2026[[#This Row],[POP_2024]]</f>
        <v>0</v>
      </c>
      <c r="P3347" s="3">
        <f>+Tabella2026[[#This Row],[POPOLAZIONE PER DIFFERENZA ]]/SUM(Tabella2026[[POPOLAZIONE PER DIFFERENZA ]])</f>
        <v>0</v>
      </c>
      <c r="Q3347" s="3">
        <f>+Tabella2026[[#This Row],[INCIDENZA POPOLAZIONE PER DIFFERENZA]]*(PLAFOND-SUM(Tabella2026[CONTRIBUTO SULLA BASE DELLA POPOLAZIONE]))</f>
        <v>0</v>
      </c>
      <c r="R3347" s="3">
        <f>+Tabella2026[[#This Row],[CONTRIBUTO SULLA BASE DELLA POPOLAZIONE]]+Tabella2026[[#This Row],[CONTRIBUTO SULLA BASE DEL REDDITO]]</f>
        <v>15583.163894134215</v>
      </c>
      <c r="S3347" s="3">
        <f>+Tabella2026[[#This Row],[CONTRIBUTO TOTALE]]/(PLAFOND/N_TESSERE)</f>
        <v>31.166327788268429</v>
      </c>
      <c r="T3347" s="3">
        <f>+MAX(CEILING(Tabella2026[[#This Row],[preDEF1]],1),1)</f>
        <v>32</v>
      </c>
      <c r="U3347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47" s="21">
        <f>+Tabella2026[[#This Row],[DEF - n. card]]*(PLAFOND/N_TESSERE)</f>
        <v>15500</v>
      </c>
      <c r="W3347" s="18"/>
    </row>
    <row r="3348" spans="2:23" x14ac:dyDescent="0.25">
      <c r="B3348" s="1" t="s">
        <v>6737</v>
      </c>
      <c r="C3348" s="2">
        <v>16098</v>
      </c>
      <c r="D3348" s="1" t="s">
        <v>6738</v>
      </c>
      <c r="E3348" s="1" t="s">
        <v>12</v>
      </c>
      <c r="F3348" s="1" t="s">
        <v>93</v>
      </c>
      <c r="G3348" s="1" t="s">
        <v>4778</v>
      </c>
      <c r="H3348" s="1" t="s">
        <v>15835</v>
      </c>
      <c r="I3348" s="5">
        <v>3119</v>
      </c>
      <c r="J3348" s="5">
        <v>60183825</v>
      </c>
      <c r="K3348" s="3">
        <f>+Tabella2026[[#This Row],[POP_2024]]/SUM(Tabella2026[POP_2024])</f>
        <v>5.2915112013097837E-5</v>
      </c>
      <c r="L3348" s="3">
        <f>+Tabella2026[[#This Row],[INCIDENZA POPOLAZIONE]]*(PLAFOND/2)</f>
        <v>15578.169290321994</v>
      </c>
      <c r="M3348" s="3">
        <f>+IFERROR(Tabella2026[[#This Row],[reddito_2024]]/Tabella2026[[#This Row],[POP_2024]],"")</f>
        <v>19295.872074382816</v>
      </c>
      <c r="N3348" s="3">
        <f>+IF(Tabella2026[[#This Row],[REDDITO COMPLESSIVO PROCAPITE]]&lt;media_aggr_reddito_pc,(media_aggr_reddito_pc-Tabella2026[[#This Row],[REDDITO COMPLESSIVO PROCAPITE]]),0)</f>
        <v>0</v>
      </c>
      <c r="O3348" s="3">
        <f>+Tabella2026[[#This Row],[DIFFERENZA REDDITO INFERIORE ALLA MEDIA DALLA MEDIA]]*Tabella2026[[#This Row],[POP_2024]]</f>
        <v>0</v>
      </c>
      <c r="P3348" s="3">
        <f>+Tabella2026[[#This Row],[POPOLAZIONE PER DIFFERENZA ]]/SUM(Tabella2026[[POPOLAZIONE PER DIFFERENZA ]])</f>
        <v>0</v>
      </c>
      <c r="Q3348" s="3">
        <f>+Tabella2026[[#This Row],[INCIDENZA POPOLAZIONE PER DIFFERENZA]]*(PLAFOND-SUM(Tabella2026[CONTRIBUTO SULLA BASE DELLA POPOLAZIONE]))</f>
        <v>0</v>
      </c>
      <c r="R3348" s="3">
        <f>+Tabella2026[[#This Row],[CONTRIBUTO SULLA BASE DELLA POPOLAZIONE]]+Tabella2026[[#This Row],[CONTRIBUTO SULLA BASE DEL REDDITO]]</f>
        <v>15578.169290321994</v>
      </c>
      <c r="S3348" s="3">
        <f>+Tabella2026[[#This Row],[CONTRIBUTO TOTALE]]/(PLAFOND/N_TESSERE)</f>
        <v>31.156338580643986</v>
      </c>
      <c r="T3348" s="3">
        <f>+MAX(CEILING(Tabella2026[[#This Row],[preDEF1]],1),1)</f>
        <v>32</v>
      </c>
      <c r="U3348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48" s="21">
        <f>+Tabella2026[[#This Row],[DEF - n. card]]*(PLAFOND/N_TESSERE)</f>
        <v>15500</v>
      </c>
      <c r="W3348" s="18"/>
    </row>
    <row r="3349" spans="2:23" x14ac:dyDescent="0.25">
      <c r="B3349" s="1" t="s">
        <v>6793</v>
      </c>
      <c r="C3349" s="2">
        <v>12059</v>
      </c>
      <c r="D3349" s="1" t="s">
        <v>6794</v>
      </c>
      <c r="E3349" s="1" t="s">
        <v>12</v>
      </c>
      <c r="F3349" s="1" t="s">
        <v>157</v>
      </c>
      <c r="G3349" s="1" t="s">
        <v>4778</v>
      </c>
      <c r="H3349" s="1" t="s">
        <v>15835</v>
      </c>
      <c r="I3349" s="5">
        <v>3116</v>
      </c>
      <c r="J3349" s="5">
        <v>24830548</v>
      </c>
      <c r="K3349" s="3">
        <f>+Tabella2026[[#This Row],[POP_2024]]/SUM(Tabella2026[POP_2024])</f>
        <v>5.2864215784806948E-5</v>
      </c>
      <c r="L3349" s="3">
        <f>+Tabella2026[[#This Row],[INCIDENZA POPOLAZIONE]]*(PLAFOND/2)</f>
        <v>15563.185478885327</v>
      </c>
      <c r="M3349" s="3">
        <f>+IFERROR(Tabella2026[[#This Row],[reddito_2024]]/Tabella2026[[#This Row],[POP_2024]],"")</f>
        <v>7968.7252888318353</v>
      </c>
      <c r="N3349" s="3">
        <f>+IF(Tabella2026[[#This Row],[REDDITO COMPLESSIVO PROCAPITE]]&lt;media_aggr_reddito_pc,(media_aggr_reddito_pc-Tabella2026[[#This Row],[REDDITO COMPLESSIVO PROCAPITE]]),0)</f>
        <v>9856.3407737769048</v>
      </c>
      <c r="O3349" s="3">
        <f>+Tabella2026[[#This Row],[DIFFERENZA REDDITO INFERIORE ALLA MEDIA DALLA MEDIA]]*Tabella2026[[#This Row],[POP_2024]]</f>
        <v>30712357.851088837</v>
      </c>
      <c r="P3349" s="3">
        <f>+Tabella2026[[#This Row],[POPOLAZIONE PER DIFFERENZA ]]/SUM(Tabella2026[[POPOLAZIONE PER DIFFERENZA ]])</f>
        <v>2.7247454298186908E-4</v>
      </c>
      <c r="Q3349" s="3">
        <f>+Tabella2026[[#This Row],[INCIDENZA POPOLAZIONE PER DIFFERENZA]]*(PLAFOND-SUM(Tabella2026[CONTRIBUTO SULLA BASE DELLA POPOLAZIONE]))</f>
        <v>80216.301097955351</v>
      </c>
      <c r="R3349" s="3">
        <f>+Tabella2026[[#This Row],[CONTRIBUTO SULLA BASE DELLA POPOLAZIONE]]+Tabella2026[[#This Row],[CONTRIBUTO SULLA BASE DEL REDDITO]]</f>
        <v>95779.486576840674</v>
      </c>
      <c r="S3349" s="3">
        <f>+Tabella2026[[#This Row],[CONTRIBUTO TOTALE]]/(PLAFOND/N_TESSERE)</f>
        <v>191.55897315368134</v>
      </c>
      <c r="T3349" s="3">
        <f>+MAX(CEILING(Tabella2026[[#This Row],[preDEF1]],1),1)</f>
        <v>192</v>
      </c>
      <c r="U3349" s="9">
        <f xml:space="preserve"> IF(ROW(Tabella2026[[#This Row],[preDEF2]]) - ROW(Tabella2026[[#Headers],[preDEF2]])&lt;=ABS(SUM(Tabella2026[preDEF2])-N_TESSERE),Tabella2026[[#This Row],[preDEF2]]-1,Tabella2026[[#This Row],[preDEF2]])</f>
        <v>191</v>
      </c>
      <c r="V3349" s="21">
        <f>+Tabella2026[[#This Row],[DEF - n. card]]*(PLAFOND/N_TESSERE)</f>
        <v>95500</v>
      </c>
      <c r="W3349" s="18"/>
    </row>
    <row r="3350" spans="2:23" x14ac:dyDescent="0.25">
      <c r="B3350" s="1" t="s">
        <v>6657</v>
      </c>
      <c r="C3350" s="2">
        <v>24016</v>
      </c>
      <c r="D3350" s="1" t="s">
        <v>6658</v>
      </c>
      <c r="E3350" s="1" t="s">
        <v>38</v>
      </c>
      <c r="F3350" s="1" t="s">
        <v>106</v>
      </c>
      <c r="G3350" s="1" t="s">
        <v>4778</v>
      </c>
      <c r="H3350" s="1" t="s">
        <v>15835</v>
      </c>
      <c r="I3350" s="5">
        <v>3114</v>
      </c>
      <c r="J3350" s="5">
        <v>60820776</v>
      </c>
      <c r="K3350" s="3">
        <f>+Tabella2026[[#This Row],[POP_2024]]/SUM(Tabella2026[POP_2024])</f>
        <v>5.2830284965946348E-5</v>
      </c>
      <c r="L3350" s="3">
        <f>+Tabella2026[[#This Row],[INCIDENZA POPOLAZIONE]]*(PLAFOND/2)</f>
        <v>15553.19627126088</v>
      </c>
      <c r="M3350" s="3">
        <f>+IFERROR(Tabella2026[[#This Row],[reddito_2024]]/Tabella2026[[#This Row],[POP_2024]],"")</f>
        <v>19531.398843930634</v>
      </c>
      <c r="N3350" s="3">
        <f>+IF(Tabella2026[[#This Row],[REDDITO COMPLESSIVO PROCAPITE]]&lt;media_aggr_reddito_pc,(media_aggr_reddito_pc-Tabella2026[[#This Row],[REDDITO COMPLESSIVO PROCAPITE]]),0)</f>
        <v>0</v>
      </c>
      <c r="O3350" s="3">
        <f>+Tabella2026[[#This Row],[DIFFERENZA REDDITO INFERIORE ALLA MEDIA DALLA MEDIA]]*Tabella2026[[#This Row],[POP_2024]]</f>
        <v>0</v>
      </c>
      <c r="P3350" s="3">
        <f>+Tabella2026[[#This Row],[POPOLAZIONE PER DIFFERENZA ]]/SUM(Tabella2026[[POPOLAZIONE PER DIFFERENZA ]])</f>
        <v>0</v>
      </c>
      <c r="Q3350" s="3">
        <f>+Tabella2026[[#This Row],[INCIDENZA POPOLAZIONE PER DIFFERENZA]]*(PLAFOND-SUM(Tabella2026[CONTRIBUTO SULLA BASE DELLA POPOLAZIONE]))</f>
        <v>0</v>
      </c>
      <c r="R3350" s="3">
        <f>+Tabella2026[[#This Row],[CONTRIBUTO SULLA BASE DELLA POPOLAZIONE]]+Tabella2026[[#This Row],[CONTRIBUTO SULLA BASE DEL REDDITO]]</f>
        <v>15553.19627126088</v>
      </c>
      <c r="S3350" s="3">
        <f>+Tabella2026[[#This Row],[CONTRIBUTO TOTALE]]/(PLAFOND/N_TESSERE)</f>
        <v>31.10639254252176</v>
      </c>
      <c r="T3350" s="3">
        <f>+MAX(CEILING(Tabella2026[[#This Row],[preDEF1]],1),1)</f>
        <v>32</v>
      </c>
      <c r="U3350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50" s="21">
        <f>+Tabella2026[[#This Row],[DEF - n. card]]*(PLAFOND/N_TESSERE)</f>
        <v>15500</v>
      </c>
      <c r="W3350" s="18"/>
    </row>
    <row r="3351" spans="2:23" x14ac:dyDescent="0.25">
      <c r="B3351" s="1" t="s">
        <v>6619</v>
      </c>
      <c r="C3351" s="2">
        <v>61070</v>
      </c>
      <c r="D3351" s="1" t="s">
        <v>6620</v>
      </c>
      <c r="E3351" s="1" t="s">
        <v>15</v>
      </c>
      <c r="F3351" s="1" t="s">
        <v>184</v>
      </c>
      <c r="G3351" s="1" t="s">
        <v>4778</v>
      </c>
      <c r="H3351" s="1" t="s">
        <v>15836</v>
      </c>
      <c r="I3351" s="5">
        <v>3114</v>
      </c>
      <c r="J3351" s="5">
        <v>35932950</v>
      </c>
      <c r="K3351" s="3">
        <f>+Tabella2026[[#This Row],[POP_2024]]/SUM(Tabella2026[POP_2024])</f>
        <v>5.2830284965946348E-5</v>
      </c>
      <c r="L3351" s="3">
        <f>+Tabella2026[[#This Row],[INCIDENZA POPOLAZIONE]]*(PLAFOND/2)</f>
        <v>15553.19627126088</v>
      </c>
      <c r="M3351" s="3">
        <f>+IFERROR(Tabella2026[[#This Row],[reddito_2024]]/Tabella2026[[#This Row],[POP_2024]],"")</f>
        <v>11539.161849710983</v>
      </c>
      <c r="N3351" s="3">
        <f>+IF(Tabella2026[[#This Row],[REDDITO COMPLESSIVO PROCAPITE]]&lt;media_aggr_reddito_pc,(media_aggr_reddito_pc-Tabella2026[[#This Row],[REDDITO COMPLESSIVO PROCAPITE]]),0)</f>
        <v>6285.904212897758</v>
      </c>
      <c r="O3351" s="3">
        <f>+Tabella2026[[#This Row],[DIFFERENZA REDDITO INFERIORE ALLA MEDIA DALLA MEDIA]]*Tabella2026[[#This Row],[POP_2024]]</f>
        <v>19574305.718963619</v>
      </c>
      <c r="P3351" s="3">
        <f>+Tabella2026[[#This Row],[POPOLAZIONE PER DIFFERENZA ]]/SUM(Tabella2026[[POPOLAZIONE PER DIFFERENZA ]])</f>
        <v>1.7365973758256764E-4</v>
      </c>
      <c r="Q3351" s="3">
        <f>+Tabella2026[[#This Row],[INCIDENZA POPOLAZIONE PER DIFFERENZA]]*(PLAFOND-SUM(Tabella2026[CONTRIBUTO SULLA BASE DELLA POPOLAZIONE]))</f>
        <v>51125.296499504933</v>
      </c>
      <c r="R3351" s="3">
        <f>+Tabella2026[[#This Row],[CONTRIBUTO SULLA BASE DELLA POPOLAZIONE]]+Tabella2026[[#This Row],[CONTRIBUTO SULLA BASE DEL REDDITO]]</f>
        <v>66678.492770765821</v>
      </c>
      <c r="S3351" s="3">
        <f>+Tabella2026[[#This Row],[CONTRIBUTO TOTALE]]/(PLAFOND/N_TESSERE)</f>
        <v>133.35698554153163</v>
      </c>
      <c r="T3351" s="3">
        <f>+MAX(CEILING(Tabella2026[[#This Row],[preDEF1]],1),1)</f>
        <v>134</v>
      </c>
      <c r="U3351" s="9">
        <f xml:space="preserve"> IF(ROW(Tabella2026[[#This Row],[preDEF2]]) - ROW(Tabella2026[[#Headers],[preDEF2]])&lt;=ABS(SUM(Tabella2026[preDEF2])-N_TESSERE),Tabella2026[[#This Row],[preDEF2]]-1,Tabella2026[[#This Row],[preDEF2]])</f>
        <v>133</v>
      </c>
      <c r="V3351" s="21">
        <f>+Tabella2026[[#This Row],[DEF - n. card]]*(PLAFOND/N_TESSERE)</f>
        <v>66500</v>
      </c>
      <c r="W3351" s="18"/>
    </row>
    <row r="3352" spans="2:23" x14ac:dyDescent="0.25">
      <c r="B3352" s="1" t="s">
        <v>6805</v>
      </c>
      <c r="C3352" s="2">
        <v>21107</v>
      </c>
      <c r="D3352" s="1" t="s">
        <v>6806</v>
      </c>
      <c r="E3352" s="1" t="s">
        <v>99</v>
      </c>
      <c r="F3352" s="1" t="s">
        <v>110</v>
      </c>
      <c r="G3352" s="1" t="s">
        <v>4778</v>
      </c>
      <c r="H3352" s="1" t="s">
        <v>15835</v>
      </c>
      <c r="I3352" s="5">
        <v>3113</v>
      </c>
      <c r="J3352" s="5">
        <v>78502966</v>
      </c>
      <c r="K3352" s="3">
        <f>+Tabella2026[[#This Row],[POP_2024]]/SUM(Tabella2026[POP_2024])</f>
        <v>5.2813319556516052E-5</v>
      </c>
      <c r="L3352" s="3">
        <f>+Tabella2026[[#This Row],[INCIDENZA POPOLAZIONE]]*(PLAFOND/2)</f>
        <v>15548.201667448659</v>
      </c>
      <c r="M3352" s="3">
        <f>+IFERROR(Tabella2026[[#This Row],[reddito_2024]]/Tabella2026[[#This Row],[POP_2024]],"")</f>
        <v>25217.78541599743</v>
      </c>
      <c r="N3352" s="3">
        <f>+IF(Tabella2026[[#This Row],[REDDITO COMPLESSIVO PROCAPITE]]&lt;media_aggr_reddito_pc,(media_aggr_reddito_pc-Tabella2026[[#This Row],[REDDITO COMPLESSIVO PROCAPITE]]),0)</f>
        <v>0</v>
      </c>
      <c r="O3352" s="3">
        <f>+Tabella2026[[#This Row],[DIFFERENZA REDDITO INFERIORE ALLA MEDIA DALLA MEDIA]]*Tabella2026[[#This Row],[POP_2024]]</f>
        <v>0</v>
      </c>
      <c r="P3352" s="3">
        <f>+Tabella2026[[#This Row],[POPOLAZIONE PER DIFFERENZA ]]/SUM(Tabella2026[[POPOLAZIONE PER DIFFERENZA ]])</f>
        <v>0</v>
      </c>
      <c r="Q3352" s="3">
        <f>+Tabella2026[[#This Row],[INCIDENZA POPOLAZIONE PER DIFFERENZA]]*(PLAFOND-SUM(Tabella2026[CONTRIBUTO SULLA BASE DELLA POPOLAZIONE]))</f>
        <v>0</v>
      </c>
      <c r="R3352" s="3">
        <f>+Tabella2026[[#This Row],[CONTRIBUTO SULLA BASE DELLA POPOLAZIONE]]+Tabella2026[[#This Row],[CONTRIBUTO SULLA BASE DEL REDDITO]]</f>
        <v>15548.201667448659</v>
      </c>
      <c r="S3352" s="3">
        <f>+Tabella2026[[#This Row],[CONTRIBUTO TOTALE]]/(PLAFOND/N_TESSERE)</f>
        <v>31.096403334897317</v>
      </c>
      <c r="T3352" s="3">
        <f>+MAX(CEILING(Tabella2026[[#This Row],[preDEF1]],1),1)</f>
        <v>32</v>
      </c>
      <c r="U3352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52" s="21">
        <f>+Tabella2026[[#This Row],[DEF - n. card]]*(PLAFOND/N_TESSERE)</f>
        <v>15500</v>
      </c>
      <c r="W3352" s="18"/>
    </row>
    <row r="3353" spans="2:23" x14ac:dyDescent="0.25">
      <c r="B3353" s="1" t="s">
        <v>6765</v>
      </c>
      <c r="C3353" s="2">
        <v>1020</v>
      </c>
      <c r="D3353" s="1" t="s">
        <v>6766</v>
      </c>
      <c r="E3353" s="1" t="s">
        <v>18</v>
      </c>
      <c r="F3353" s="1" t="s">
        <v>17</v>
      </c>
      <c r="G3353" s="1" t="s">
        <v>4778</v>
      </c>
      <c r="H3353" s="1" t="s">
        <v>15835</v>
      </c>
      <c r="I3353" s="5">
        <v>3112</v>
      </c>
      <c r="J3353" s="5">
        <v>58483665</v>
      </c>
      <c r="K3353" s="3">
        <f>+Tabella2026[[#This Row],[POP_2024]]/SUM(Tabella2026[POP_2024])</f>
        <v>5.2796354147085756E-5</v>
      </c>
      <c r="L3353" s="3">
        <f>+Tabella2026[[#This Row],[INCIDENZA POPOLAZIONE]]*(PLAFOND/2)</f>
        <v>15543.207063636437</v>
      </c>
      <c r="M3353" s="3">
        <f>+IFERROR(Tabella2026[[#This Row],[reddito_2024]]/Tabella2026[[#This Row],[POP_2024]],"")</f>
        <v>18792.951478149102</v>
      </c>
      <c r="N3353" s="3">
        <f>+IF(Tabella2026[[#This Row],[REDDITO COMPLESSIVO PROCAPITE]]&lt;media_aggr_reddito_pc,(media_aggr_reddito_pc-Tabella2026[[#This Row],[REDDITO COMPLESSIVO PROCAPITE]]),0)</f>
        <v>0</v>
      </c>
      <c r="O3353" s="3">
        <f>+Tabella2026[[#This Row],[DIFFERENZA REDDITO INFERIORE ALLA MEDIA DALLA MEDIA]]*Tabella2026[[#This Row],[POP_2024]]</f>
        <v>0</v>
      </c>
      <c r="P3353" s="3">
        <f>+Tabella2026[[#This Row],[POPOLAZIONE PER DIFFERENZA ]]/SUM(Tabella2026[[POPOLAZIONE PER DIFFERENZA ]])</f>
        <v>0</v>
      </c>
      <c r="Q3353" s="3">
        <f>+Tabella2026[[#This Row],[INCIDENZA POPOLAZIONE PER DIFFERENZA]]*(PLAFOND-SUM(Tabella2026[CONTRIBUTO SULLA BASE DELLA POPOLAZIONE]))</f>
        <v>0</v>
      </c>
      <c r="R3353" s="3">
        <f>+Tabella2026[[#This Row],[CONTRIBUTO SULLA BASE DELLA POPOLAZIONE]]+Tabella2026[[#This Row],[CONTRIBUTO SULLA BASE DEL REDDITO]]</f>
        <v>15543.207063636437</v>
      </c>
      <c r="S3353" s="3">
        <f>+Tabella2026[[#This Row],[CONTRIBUTO TOTALE]]/(PLAFOND/N_TESSERE)</f>
        <v>31.086414127272874</v>
      </c>
      <c r="T3353" s="3">
        <f>+MAX(CEILING(Tabella2026[[#This Row],[preDEF1]],1),1)</f>
        <v>32</v>
      </c>
      <c r="U3353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53" s="21">
        <f>+Tabella2026[[#This Row],[DEF - n. card]]*(PLAFOND/N_TESSERE)</f>
        <v>15500</v>
      </c>
      <c r="W3353" s="18"/>
    </row>
    <row r="3354" spans="2:23" x14ac:dyDescent="0.25">
      <c r="B3354" s="1" t="s">
        <v>6755</v>
      </c>
      <c r="C3354" s="2">
        <v>100001</v>
      </c>
      <c r="D3354" s="1" t="s">
        <v>6756</v>
      </c>
      <c r="E3354" s="1" t="s">
        <v>30</v>
      </c>
      <c r="F3354" s="1" t="s">
        <v>54</v>
      </c>
      <c r="G3354" s="1" t="s">
        <v>4778</v>
      </c>
      <c r="H3354" s="1" t="s">
        <v>15834</v>
      </c>
      <c r="I3354" s="5">
        <v>3110</v>
      </c>
      <c r="J3354" s="5">
        <v>54583355</v>
      </c>
      <c r="K3354" s="3">
        <f>+Tabella2026[[#This Row],[POP_2024]]/SUM(Tabella2026[POP_2024])</f>
        <v>5.2762423328225163E-5</v>
      </c>
      <c r="L3354" s="3">
        <f>+Tabella2026[[#This Row],[INCIDENZA POPOLAZIONE]]*(PLAFOND/2)</f>
        <v>15533.217856011992</v>
      </c>
      <c r="M3354" s="3">
        <f>+IFERROR(Tabella2026[[#This Row],[reddito_2024]]/Tabella2026[[#This Row],[POP_2024]],"")</f>
        <v>17550.918006430868</v>
      </c>
      <c r="N3354" s="3">
        <f>+IF(Tabella2026[[#This Row],[REDDITO COMPLESSIVO PROCAPITE]]&lt;media_aggr_reddito_pc,(media_aggr_reddito_pc-Tabella2026[[#This Row],[REDDITO COMPLESSIVO PROCAPITE]]),0)</f>
        <v>274.14805617787351</v>
      </c>
      <c r="O3354" s="3">
        <f>+Tabella2026[[#This Row],[DIFFERENZA REDDITO INFERIORE ALLA MEDIA DALLA MEDIA]]*Tabella2026[[#This Row],[POP_2024]]</f>
        <v>852600.4547131866</v>
      </c>
      <c r="P3354" s="3">
        <f>+Tabella2026[[#This Row],[POPOLAZIONE PER DIFFERENZA ]]/SUM(Tabella2026[[POPOLAZIONE PER DIFFERENZA ]])</f>
        <v>7.5641186642357776E-6</v>
      </c>
      <c r="Q3354" s="3">
        <f>+Tabella2026[[#This Row],[INCIDENZA POPOLAZIONE PER DIFFERENZA]]*(PLAFOND-SUM(Tabella2026[CONTRIBUTO SULLA BASE DELLA POPOLAZIONE]))</f>
        <v>2226.8708616620238</v>
      </c>
      <c r="R3354" s="3">
        <f>+Tabella2026[[#This Row],[CONTRIBUTO SULLA BASE DELLA POPOLAZIONE]]+Tabella2026[[#This Row],[CONTRIBUTO SULLA BASE DEL REDDITO]]</f>
        <v>17760.088717674014</v>
      </c>
      <c r="S3354" s="3">
        <f>+Tabella2026[[#This Row],[CONTRIBUTO TOTALE]]/(PLAFOND/N_TESSERE)</f>
        <v>35.520177435348032</v>
      </c>
      <c r="T3354" s="3">
        <f>+MAX(CEILING(Tabella2026[[#This Row],[preDEF1]],1),1)</f>
        <v>36</v>
      </c>
      <c r="U3354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354" s="21">
        <f>+Tabella2026[[#This Row],[DEF - n. card]]*(PLAFOND/N_TESSERE)</f>
        <v>17500</v>
      </c>
      <c r="W3354" s="18"/>
    </row>
    <row r="3355" spans="2:23" x14ac:dyDescent="0.25">
      <c r="B3355" s="1" t="s">
        <v>6721</v>
      </c>
      <c r="C3355" s="2">
        <v>23046</v>
      </c>
      <c r="D3355" s="1" t="s">
        <v>6722</v>
      </c>
      <c r="E3355" s="1" t="s">
        <v>38</v>
      </c>
      <c r="F3355" s="1" t="s">
        <v>37</v>
      </c>
      <c r="G3355" s="1" t="s">
        <v>4778</v>
      </c>
      <c r="H3355" s="1" t="s">
        <v>15835</v>
      </c>
      <c r="I3355" s="5">
        <v>3110</v>
      </c>
      <c r="J3355" s="5">
        <v>60933735</v>
      </c>
      <c r="K3355" s="3">
        <f>+Tabella2026[[#This Row],[POP_2024]]/SUM(Tabella2026[POP_2024])</f>
        <v>5.2762423328225163E-5</v>
      </c>
      <c r="L3355" s="3">
        <f>+Tabella2026[[#This Row],[INCIDENZA POPOLAZIONE]]*(PLAFOND/2)</f>
        <v>15533.217856011992</v>
      </c>
      <c r="M3355" s="3">
        <f>+IFERROR(Tabella2026[[#This Row],[reddito_2024]]/Tabella2026[[#This Row],[POP_2024]],"")</f>
        <v>19592.840836012863</v>
      </c>
      <c r="N3355" s="3">
        <f>+IF(Tabella2026[[#This Row],[REDDITO COMPLESSIVO PROCAPITE]]&lt;media_aggr_reddito_pc,(media_aggr_reddito_pc-Tabella2026[[#This Row],[REDDITO COMPLESSIVO PROCAPITE]]),0)</f>
        <v>0</v>
      </c>
      <c r="O3355" s="3">
        <f>+Tabella2026[[#This Row],[DIFFERENZA REDDITO INFERIORE ALLA MEDIA DALLA MEDIA]]*Tabella2026[[#This Row],[POP_2024]]</f>
        <v>0</v>
      </c>
      <c r="P3355" s="3">
        <f>+Tabella2026[[#This Row],[POPOLAZIONE PER DIFFERENZA ]]/SUM(Tabella2026[[POPOLAZIONE PER DIFFERENZA ]])</f>
        <v>0</v>
      </c>
      <c r="Q3355" s="3">
        <f>+Tabella2026[[#This Row],[INCIDENZA POPOLAZIONE PER DIFFERENZA]]*(PLAFOND-SUM(Tabella2026[CONTRIBUTO SULLA BASE DELLA POPOLAZIONE]))</f>
        <v>0</v>
      </c>
      <c r="R3355" s="3">
        <f>+Tabella2026[[#This Row],[CONTRIBUTO SULLA BASE DELLA POPOLAZIONE]]+Tabella2026[[#This Row],[CONTRIBUTO SULLA BASE DEL REDDITO]]</f>
        <v>15533.217856011992</v>
      </c>
      <c r="S3355" s="3">
        <f>+Tabella2026[[#This Row],[CONTRIBUTO TOTALE]]/(PLAFOND/N_TESSERE)</f>
        <v>31.066435712023985</v>
      </c>
      <c r="T3355" s="3">
        <f>+MAX(CEILING(Tabella2026[[#This Row],[preDEF1]],1),1)</f>
        <v>32</v>
      </c>
      <c r="U3355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55" s="21">
        <f>+Tabella2026[[#This Row],[DEF - n. card]]*(PLAFOND/N_TESSERE)</f>
        <v>15500</v>
      </c>
      <c r="W3355" s="18"/>
    </row>
    <row r="3356" spans="2:23" x14ac:dyDescent="0.25">
      <c r="B3356" s="1" t="s">
        <v>6835</v>
      </c>
      <c r="C3356" s="2">
        <v>25056</v>
      </c>
      <c r="D3356" s="1" t="s">
        <v>6836</v>
      </c>
      <c r="E3356" s="1" t="s">
        <v>38</v>
      </c>
      <c r="F3356" s="1" t="s">
        <v>514</v>
      </c>
      <c r="G3356" s="1" t="s">
        <v>4778</v>
      </c>
      <c r="H3356" s="1" t="s">
        <v>15835</v>
      </c>
      <c r="I3356" s="5">
        <v>3109</v>
      </c>
      <c r="J3356" s="5">
        <v>62974953</v>
      </c>
      <c r="K3356" s="3">
        <f>+Tabella2026[[#This Row],[POP_2024]]/SUM(Tabella2026[POP_2024])</f>
        <v>5.2745457918794867E-5</v>
      </c>
      <c r="L3356" s="3">
        <f>+Tabella2026[[#This Row],[INCIDENZA POPOLAZIONE]]*(PLAFOND/2)</f>
        <v>15528.22325219977</v>
      </c>
      <c r="M3356" s="3">
        <f>+IFERROR(Tabella2026[[#This Row],[reddito_2024]]/Tabella2026[[#This Row],[POP_2024]],"")</f>
        <v>20255.694113862977</v>
      </c>
      <c r="N3356" s="3">
        <f>+IF(Tabella2026[[#This Row],[REDDITO COMPLESSIVO PROCAPITE]]&lt;media_aggr_reddito_pc,(media_aggr_reddito_pc-Tabella2026[[#This Row],[REDDITO COMPLESSIVO PROCAPITE]]),0)</f>
        <v>0</v>
      </c>
      <c r="O3356" s="3">
        <f>+Tabella2026[[#This Row],[DIFFERENZA REDDITO INFERIORE ALLA MEDIA DALLA MEDIA]]*Tabella2026[[#This Row],[POP_2024]]</f>
        <v>0</v>
      </c>
      <c r="P3356" s="3">
        <f>+Tabella2026[[#This Row],[POPOLAZIONE PER DIFFERENZA ]]/SUM(Tabella2026[[POPOLAZIONE PER DIFFERENZA ]])</f>
        <v>0</v>
      </c>
      <c r="Q3356" s="3">
        <f>+Tabella2026[[#This Row],[INCIDENZA POPOLAZIONE PER DIFFERENZA]]*(PLAFOND-SUM(Tabella2026[CONTRIBUTO SULLA BASE DELLA POPOLAZIONE]))</f>
        <v>0</v>
      </c>
      <c r="R3356" s="3">
        <f>+Tabella2026[[#This Row],[CONTRIBUTO SULLA BASE DELLA POPOLAZIONE]]+Tabella2026[[#This Row],[CONTRIBUTO SULLA BASE DEL REDDITO]]</f>
        <v>15528.22325219977</v>
      </c>
      <c r="S3356" s="3">
        <f>+Tabella2026[[#This Row],[CONTRIBUTO TOTALE]]/(PLAFOND/N_TESSERE)</f>
        <v>31.056446504399542</v>
      </c>
      <c r="T3356" s="3">
        <f>+MAX(CEILING(Tabella2026[[#This Row],[preDEF1]],1),1)</f>
        <v>32</v>
      </c>
      <c r="U3356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56" s="21">
        <f>+Tabella2026[[#This Row],[DEF - n. card]]*(PLAFOND/N_TESSERE)</f>
        <v>15500</v>
      </c>
      <c r="W3356" s="18"/>
    </row>
    <row r="3357" spans="2:23" x14ac:dyDescent="0.25">
      <c r="B3357" s="1" t="s">
        <v>6717</v>
      </c>
      <c r="C3357" s="2">
        <v>30030</v>
      </c>
      <c r="D3357" s="1" t="s">
        <v>6718</v>
      </c>
      <c r="E3357" s="1" t="s">
        <v>48</v>
      </c>
      <c r="F3357" s="1" t="s">
        <v>120</v>
      </c>
      <c r="G3357" s="1" t="s">
        <v>4778</v>
      </c>
      <c r="H3357" s="1" t="s">
        <v>15835</v>
      </c>
      <c r="I3357" s="5">
        <v>3108</v>
      </c>
      <c r="J3357" s="5">
        <v>63439773</v>
      </c>
      <c r="K3357" s="3">
        <f>+Tabella2026[[#This Row],[POP_2024]]/SUM(Tabella2026[POP_2024])</f>
        <v>5.2728492509364564E-5</v>
      </c>
      <c r="L3357" s="3">
        <f>+Tabella2026[[#This Row],[INCIDENZA POPOLAZIONE]]*(PLAFOND/2)</f>
        <v>15523.228648387545</v>
      </c>
      <c r="M3357" s="3">
        <f>+IFERROR(Tabella2026[[#This Row],[reddito_2024]]/Tabella2026[[#This Row],[POP_2024]],"")</f>
        <v>20411.767374517374</v>
      </c>
      <c r="N3357" s="3">
        <f>+IF(Tabella2026[[#This Row],[REDDITO COMPLESSIVO PROCAPITE]]&lt;media_aggr_reddito_pc,(media_aggr_reddito_pc-Tabella2026[[#This Row],[REDDITO COMPLESSIVO PROCAPITE]]),0)</f>
        <v>0</v>
      </c>
      <c r="O3357" s="3">
        <f>+Tabella2026[[#This Row],[DIFFERENZA REDDITO INFERIORE ALLA MEDIA DALLA MEDIA]]*Tabella2026[[#This Row],[POP_2024]]</f>
        <v>0</v>
      </c>
      <c r="P3357" s="3">
        <f>+Tabella2026[[#This Row],[POPOLAZIONE PER DIFFERENZA ]]/SUM(Tabella2026[[POPOLAZIONE PER DIFFERENZA ]])</f>
        <v>0</v>
      </c>
      <c r="Q3357" s="3">
        <f>+Tabella2026[[#This Row],[INCIDENZA POPOLAZIONE PER DIFFERENZA]]*(PLAFOND-SUM(Tabella2026[CONTRIBUTO SULLA BASE DELLA POPOLAZIONE]))</f>
        <v>0</v>
      </c>
      <c r="R3357" s="3">
        <f>+Tabella2026[[#This Row],[CONTRIBUTO SULLA BASE DELLA POPOLAZIONE]]+Tabella2026[[#This Row],[CONTRIBUTO SULLA BASE DEL REDDITO]]</f>
        <v>15523.228648387545</v>
      </c>
      <c r="S3357" s="3">
        <f>+Tabella2026[[#This Row],[CONTRIBUTO TOTALE]]/(PLAFOND/N_TESSERE)</f>
        <v>31.046457296775092</v>
      </c>
      <c r="T3357" s="3">
        <f>+MAX(CEILING(Tabella2026[[#This Row],[preDEF1]],1),1)</f>
        <v>32</v>
      </c>
      <c r="U3357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57" s="21">
        <f>+Tabella2026[[#This Row],[DEF - n. card]]*(PLAFOND/N_TESSERE)</f>
        <v>15500</v>
      </c>
      <c r="W3357" s="18"/>
    </row>
    <row r="3358" spans="2:23" x14ac:dyDescent="0.25">
      <c r="B3358" s="1" t="s">
        <v>6735</v>
      </c>
      <c r="C3358" s="2">
        <v>5031</v>
      </c>
      <c r="D3358" s="1" t="s">
        <v>6736</v>
      </c>
      <c r="E3358" s="1" t="s">
        <v>18</v>
      </c>
      <c r="F3358" s="1" t="s">
        <v>182</v>
      </c>
      <c r="G3358" s="1" t="s">
        <v>4778</v>
      </c>
      <c r="H3358" s="1" t="s">
        <v>15835</v>
      </c>
      <c r="I3358" s="5">
        <v>3107</v>
      </c>
      <c r="J3358" s="5">
        <v>54196356</v>
      </c>
      <c r="K3358" s="3">
        <f>+Tabella2026[[#This Row],[POP_2024]]/SUM(Tabella2026[POP_2024])</f>
        <v>5.2711527099934267E-5</v>
      </c>
      <c r="L3358" s="3">
        <f>+Tabella2026[[#This Row],[INCIDENZA POPOLAZIONE]]*(PLAFOND/2)</f>
        <v>15518.234044575323</v>
      </c>
      <c r="M3358" s="3">
        <f>+IFERROR(Tabella2026[[#This Row],[reddito_2024]]/Tabella2026[[#This Row],[POP_2024]],"")</f>
        <v>17443.307370453815</v>
      </c>
      <c r="N3358" s="3">
        <f>+IF(Tabella2026[[#This Row],[REDDITO COMPLESSIVO PROCAPITE]]&lt;media_aggr_reddito_pc,(media_aggr_reddito_pc-Tabella2026[[#This Row],[REDDITO COMPLESSIVO PROCAPITE]]),0)</f>
        <v>381.75869215492639</v>
      </c>
      <c r="O3358" s="3">
        <f>+Tabella2026[[#This Row],[DIFFERENZA REDDITO INFERIORE ALLA MEDIA DALLA MEDIA]]*Tabella2026[[#This Row],[POP_2024]]</f>
        <v>1186124.2565253563</v>
      </c>
      <c r="P3358" s="3">
        <f>+Tabella2026[[#This Row],[POPOLAZIONE PER DIFFERENZA ]]/SUM(Tabella2026[[POPOLAZIONE PER DIFFERENZA ]])</f>
        <v>1.0523082150952398E-5</v>
      </c>
      <c r="Q3358" s="3">
        <f>+Tabella2026[[#This Row],[INCIDENZA POPOLAZIONE PER DIFFERENZA]]*(PLAFOND-SUM(Tabella2026[CONTRIBUTO SULLA BASE DELLA POPOLAZIONE]))</f>
        <v>3097.9874929287853</v>
      </c>
      <c r="R3358" s="3">
        <f>+Tabella2026[[#This Row],[CONTRIBUTO SULLA BASE DELLA POPOLAZIONE]]+Tabella2026[[#This Row],[CONTRIBUTO SULLA BASE DEL REDDITO]]</f>
        <v>18616.221537504109</v>
      </c>
      <c r="S3358" s="3">
        <f>+Tabella2026[[#This Row],[CONTRIBUTO TOTALE]]/(PLAFOND/N_TESSERE)</f>
        <v>37.23244307500822</v>
      </c>
      <c r="T3358" s="3">
        <f>+MAX(CEILING(Tabella2026[[#This Row],[preDEF1]],1),1)</f>
        <v>38</v>
      </c>
      <c r="U3358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3358" s="21">
        <f>+Tabella2026[[#This Row],[DEF - n. card]]*(PLAFOND/N_TESSERE)</f>
        <v>18500</v>
      </c>
      <c r="W3358" s="18"/>
    </row>
    <row r="3359" spans="2:23" x14ac:dyDescent="0.25">
      <c r="B3359" s="1" t="s">
        <v>6849</v>
      </c>
      <c r="C3359" s="2">
        <v>21116</v>
      </c>
      <c r="D3359" s="1" t="s">
        <v>6850</v>
      </c>
      <c r="E3359" s="1" t="s">
        <v>99</v>
      </c>
      <c r="F3359" s="1" t="s">
        <v>110</v>
      </c>
      <c r="G3359" s="1" t="s">
        <v>4778</v>
      </c>
      <c r="H3359" s="1" t="s">
        <v>15835</v>
      </c>
      <c r="I3359" s="5">
        <v>3107</v>
      </c>
      <c r="J3359" s="5">
        <v>63652268</v>
      </c>
      <c r="K3359" s="3">
        <f>+Tabella2026[[#This Row],[POP_2024]]/SUM(Tabella2026[POP_2024])</f>
        <v>5.2711527099934267E-5</v>
      </c>
      <c r="L3359" s="3">
        <f>+Tabella2026[[#This Row],[INCIDENZA POPOLAZIONE]]*(PLAFOND/2)</f>
        <v>15518.234044575323</v>
      </c>
      <c r="M3359" s="3">
        <f>+IFERROR(Tabella2026[[#This Row],[reddito_2024]]/Tabella2026[[#This Row],[POP_2024]],"")</f>
        <v>20486.729320888317</v>
      </c>
      <c r="N3359" s="3">
        <f>+IF(Tabella2026[[#This Row],[REDDITO COMPLESSIVO PROCAPITE]]&lt;media_aggr_reddito_pc,(media_aggr_reddito_pc-Tabella2026[[#This Row],[REDDITO COMPLESSIVO PROCAPITE]]),0)</f>
        <v>0</v>
      </c>
      <c r="O3359" s="3">
        <f>+Tabella2026[[#This Row],[DIFFERENZA REDDITO INFERIORE ALLA MEDIA DALLA MEDIA]]*Tabella2026[[#This Row],[POP_2024]]</f>
        <v>0</v>
      </c>
      <c r="P3359" s="3">
        <f>+Tabella2026[[#This Row],[POPOLAZIONE PER DIFFERENZA ]]/SUM(Tabella2026[[POPOLAZIONE PER DIFFERENZA ]])</f>
        <v>0</v>
      </c>
      <c r="Q3359" s="3">
        <f>+Tabella2026[[#This Row],[INCIDENZA POPOLAZIONE PER DIFFERENZA]]*(PLAFOND-SUM(Tabella2026[CONTRIBUTO SULLA BASE DELLA POPOLAZIONE]))</f>
        <v>0</v>
      </c>
      <c r="R3359" s="3">
        <f>+Tabella2026[[#This Row],[CONTRIBUTO SULLA BASE DELLA POPOLAZIONE]]+Tabella2026[[#This Row],[CONTRIBUTO SULLA BASE DEL REDDITO]]</f>
        <v>15518.234044575323</v>
      </c>
      <c r="S3359" s="3">
        <f>+Tabella2026[[#This Row],[CONTRIBUTO TOTALE]]/(PLAFOND/N_TESSERE)</f>
        <v>31.036468089150645</v>
      </c>
      <c r="T3359" s="3">
        <f>+MAX(CEILING(Tabella2026[[#This Row],[preDEF1]],1),1)</f>
        <v>32</v>
      </c>
      <c r="U3359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59" s="21">
        <f>+Tabella2026[[#This Row],[DEF - n. card]]*(PLAFOND/N_TESSERE)</f>
        <v>15500</v>
      </c>
      <c r="W3359" s="18"/>
    </row>
    <row r="3360" spans="2:23" x14ac:dyDescent="0.25">
      <c r="B3360" s="1" t="s">
        <v>6747</v>
      </c>
      <c r="C3360" s="2">
        <v>1184</v>
      </c>
      <c r="D3360" s="1" t="s">
        <v>6748</v>
      </c>
      <c r="E3360" s="1" t="s">
        <v>18</v>
      </c>
      <c r="F3360" s="1" t="s">
        <v>17</v>
      </c>
      <c r="G3360" s="1" t="s">
        <v>4778</v>
      </c>
      <c r="H3360" s="1" t="s">
        <v>15835</v>
      </c>
      <c r="I3360" s="5">
        <v>3106</v>
      </c>
      <c r="J3360" s="5">
        <v>54826868</v>
      </c>
      <c r="K3360" s="3">
        <f>+Tabella2026[[#This Row],[POP_2024]]/SUM(Tabella2026[POP_2024])</f>
        <v>5.2694561690503971E-5</v>
      </c>
      <c r="L3360" s="3">
        <f>+Tabella2026[[#This Row],[INCIDENZA POPOLAZIONE]]*(PLAFOND/2)</f>
        <v>15513.239440763102</v>
      </c>
      <c r="M3360" s="3">
        <f>+IFERROR(Tabella2026[[#This Row],[reddito_2024]]/Tabella2026[[#This Row],[POP_2024]],"")</f>
        <v>17651.921442369607</v>
      </c>
      <c r="N3360" s="3">
        <f>+IF(Tabella2026[[#This Row],[REDDITO COMPLESSIVO PROCAPITE]]&lt;media_aggr_reddito_pc,(media_aggr_reddito_pc-Tabella2026[[#This Row],[REDDITO COMPLESSIVO PROCAPITE]]),0)</f>
        <v>173.14462023913438</v>
      </c>
      <c r="O3360" s="3">
        <f>+Tabella2026[[#This Row],[DIFFERENZA REDDITO INFERIORE ALLA MEDIA DALLA MEDIA]]*Tabella2026[[#This Row],[POP_2024]]</f>
        <v>537787.19046275143</v>
      </c>
      <c r="P3360" s="3">
        <f>+Tabella2026[[#This Row],[POPOLAZIONE PER DIFFERENZA ]]/SUM(Tabella2026[[POPOLAZIONE PER DIFFERENZA ]])</f>
        <v>4.7711517185791898E-6</v>
      </c>
      <c r="Q3360" s="3">
        <f>+Tabella2026[[#This Row],[INCIDENZA POPOLAZIONE PER DIFFERENZA]]*(PLAFOND-SUM(Tabella2026[CONTRIBUTO SULLA BASE DELLA POPOLAZIONE]))</f>
        <v>1404.6234875859302</v>
      </c>
      <c r="R3360" s="3">
        <f>+Tabella2026[[#This Row],[CONTRIBUTO SULLA BASE DELLA POPOLAZIONE]]+Tabella2026[[#This Row],[CONTRIBUTO SULLA BASE DEL REDDITO]]</f>
        <v>16917.862928349034</v>
      </c>
      <c r="S3360" s="3">
        <f>+Tabella2026[[#This Row],[CONTRIBUTO TOTALE]]/(PLAFOND/N_TESSERE)</f>
        <v>33.835725856698069</v>
      </c>
      <c r="T3360" s="3">
        <f>+MAX(CEILING(Tabella2026[[#This Row],[preDEF1]],1),1)</f>
        <v>34</v>
      </c>
      <c r="U3360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360" s="21">
        <f>+Tabella2026[[#This Row],[DEF - n. card]]*(PLAFOND/N_TESSERE)</f>
        <v>16500</v>
      </c>
      <c r="W3360" s="18"/>
    </row>
    <row r="3361" spans="2:23" x14ac:dyDescent="0.25">
      <c r="B3361" s="1" t="s">
        <v>6827</v>
      </c>
      <c r="C3361" s="2">
        <v>23075</v>
      </c>
      <c r="D3361" s="1" t="s">
        <v>6828</v>
      </c>
      <c r="E3361" s="1" t="s">
        <v>38</v>
      </c>
      <c r="F3361" s="1" t="s">
        <v>37</v>
      </c>
      <c r="G3361" s="1" t="s">
        <v>4778</v>
      </c>
      <c r="H3361" s="1" t="s">
        <v>15835</v>
      </c>
      <c r="I3361" s="5">
        <v>3102</v>
      </c>
      <c r="J3361" s="5">
        <v>54111804</v>
      </c>
      <c r="K3361" s="3">
        <f>+Tabella2026[[#This Row],[POP_2024]]/SUM(Tabella2026[POP_2024])</f>
        <v>5.2626700052782779E-5</v>
      </c>
      <c r="L3361" s="3">
        <f>+Tabella2026[[#This Row],[INCIDENZA POPOLAZIONE]]*(PLAFOND/2)</f>
        <v>15493.26102551421</v>
      </c>
      <c r="M3361" s="3">
        <f>+IFERROR(Tabella2026[[#This Row],[reddito_2024]]/Tabella2026[[#This Row],[POP_2024]],"")</f>
        <v>17444.166344294004</v>
      </c>
      <c r="N3361" s="3">
        <f>+IF(Tabella2026[[#This Row],[REDDITO COMPLESSIVO PROCAPITE]]&lt;media_aggr_reddito_pc,(media_aggr_reddito_pc-Tabella2026[[#This Row],[REDDITO COMPLESSIVO PROCAPITE]]),0)</f>
        <v>380.89971831473667</v>
      </c>
      <c r="O3361" s="3">
        <f>+Tabella2026[[#This Row],[DIFFERENZA REDDITO INFERIORE ALLA MEDIA DALLA MEDIA]]*Tabella2026[[#This Row],[POP_2024]]</f>
        <v>1181550.9262123131</v>
      </c>
      <c r="P3361" s="3">
        <f>+Tabella2026[[#This Row],[POPOLAZIONE PER DIFFERENZA ]]/SUM(Tabella2026[[POPOLAZIONE PER DIFFERENZA ]])</f>
        <v>1.0482508382797135E-5</v>
      </c>
      <c r="Q3361" s="3">
        <f>+Tabella2026[[#This Row],[INCIDENZA POPOLAZIONE PER DIFFERENZA]]*(PLAFOND-SUM(Tabella2026[CONTRIBUTO SULLA BASE DELLA POPOLAZIONE]))</f>
        <v>3086.0426060142022</v>
      </c>
      <c r="R3361" s="3">
        <f>+Tabella2026[[#This Row],[CONTRIBUTO SULLA BASE DELLA POPOLAZIONE]]+Tabella2026[[#This Row],[CONTRIBUTO SULLA BASE DEL REDDITO]]</f>
        <v>18579.303631528412</v>
      </c>
      <c r="S3361" s="3">
        <f>+Tabella2026[[#This Row],[CONTRIBUTO TOTALE]]/(PLAFOND/N_TESSERE)</f>
        <v>37.158607263056822</v>
      </c>
      <c r="T3361" s="3">
        <f>+MAX(CEILING(Tabella2026[[#This Row],[preDEF1]],1),1)</f>
        <v>38</v>
      </c>
      <c r="U3361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3361" s="21">
        <f>+Tabella2026[[#This Row],[DEF - n. card]]*(PLAFOND/N_TESSERE)</f>
        <v>18500</v>
      </c>
      <c r="W3361" s="18"/>
    </row>
    <row r="3362" spans="2:23" x14ac:dyDescent="0.25">
      <c r="B3362" s="1" t="s">
        <v>6713</v>
      </c>
      <c r="C3362" s="2">
        <v>93031</v>
      </c>
      <c r="D3362" s="1" t="s">
        <v>6714</v>
      </c>
      <c r="E3362" s="1" t="s">
        <v>48</v>
      </c>
      <c r="F3362" s="1" t="s">
        <v>300</v>
      </c>
      <c r="G3362" s="1" t="s">
        <v>4778</v>
      </c>
      <c r="H3362" s="1" t="s">
        <v>15835</v>
      </c>
      <c r="I3362" s="5">
        <v>3099</v>
      </c>
      <c r="J3362" s="5">
        <v>64947399</v>
      </c>
      <c r="K3362" s="3">
        <f>+Tabella2026[[#This Row],[POP_2024]]/SUM(Tabella2026[POP_2024])</f>
        <v>5.257580382449189E-5</v>
      </c>
      <c r="L3362" s="3">
        <f>+Tabella2026[[#This Row],[INCIDENZA POPOLAZIONE]]*(PLAFOND/2)</f>
        <v>15478.277214077543</v>
      </c>
      <c r="M3362" s="3">
        <f>+IFERROR(Tabella2026[[#This Row],[reddito_2024]]/Tabella2026[[#This Row],[POP_2024]],"")</f>
        <v>20957.53436592449</v>
      </c>
      <c r="N3362" s="3">
        <f>+IF(Tabella2026[[#This Row],[REDDITO COMPLESSIVO PROCAPITE]]&lt;media_aggr_reddito_pc,(media_aggr_reddito_pc-Tabella2026[[#This Row],[REDDITO COMPLESSIVO PROCAPITE]]),0)</f>
        <v>0</v>
      </c>
      <c r="O3362" s="3">
        <f>+Tabella2026[[#This Row],[DIFFERENZA REDDITO INFERIORE ALLA MEDIA DALLA MEDIA]]*Tabella2026[[#This Row],[POP_2024]]</f>
        <v>0</v>
      </c>
      <c r="P3362" s="3">
        <f>+Tabella2026[[#This Row],[POPOLAZIONE PER DIFFERENZA ]]/SUM(Tabella2026[[POPOLAZIONE PER DIFFERENZA ]])</f>
        <v>0</v>
      </c>
      <c r="Q3362" s="3">
        <f>+Tabella2026[[#This Row],[INCIDENZA POPOLAZIONE PER DIFFERENZA]]*(PLAFOND-SUM(Tabella2026[CONTRIBUTO SULLA BASE DELLA POPOLAZIONE]))</f>
        <v>0</v>
      </c>
      <c r="R3362" s="3">
        <f>+Tabella2026[[#This Row],[CONTRIBUTO SULLA BASE DELLA POPOLAZIONE]]+Tabella2026[[#This Row],[CONTRIBUTO SULLA BASE DEL REDDITO]]</f>
        <v>15478.277214077543</v>
      </c>
      <c r="S3362" s="3">
        <f>+Tabella2026[[#This Row],[CONTRIBUTO TOTALE]]/(PLAFOND/N_TESSERE)</f>
        <v>30.956554428155087</v>
      </c>
      <c r="T3362" s="3">
        <f>+MAX(CEILING(Tabella2026[[#This Row],[preDEF1]],1),1)</f>
        <v>31</v>
      </c>
      <c r="U3362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62" s="21">
        <f>+Tabella2026[[#This Row],[DEF - n. card]]*(PLAFOND/N_TESSERE)</f>
        <v>15000</v>
      </c>
      <c r="W3362" s="18"/>
    </row>
    <row r="3363" spans="2:23" x14ac:dyDescent="0.25">
      <c r="B3363" s="1" t="s">
        <v>6727</v>
      </c>
      <c r="C3363" s="2">
        <v>17106</v>
      </c>
      <c r="D3363" s="1" t="s">
        <v>6728</v>
      </c>
      <c r="E3363" s="1" t="s">
        <v>12</v>
      </c>
      <c r="F3363" s="1" t="s">
        <v>50</v>
      </c>
      <c r="G3363" s="1" t="s">
        <v>4778</v>
      </c>
      <c r="H3363" s="1" t="s">
        <v>15835</v>
      </c>
      <c r="I3363" s="5">
        <v>3097</v>
      </c>
      <c r="J3363" s="5">
        <v>62135323</v>
      </c>
      <c r="K3363" s="3">
        <f>+Tabella2026[[#This Row],[POP_2024]]/SUM(Tabella2026[POP_2024])</f>
        <v>5.2541873005631297E-5</v>
      </c>
      <c r="L3363" s="3">
        <f>+Tabella2026[[#This Row],[INCIDENZA POPOLAZIONE]]*(PLAFOND/2)</f>
        <v>15468.2880064531</v>
      </c>
      <c r="M3363" s="3">
        <f>+IFERROR(Tabella2026[[#This Row],[reddito_2024]]/Tabella2026[[#This Row],[POP_2024]],"")</f>
        <v>20063.068453341944</v>
      </c>
      <c r="N3363" s="3">
        <f>+IF(Tabella2026[[#This Row],[REDDITO COMPLESSIVO PROCAPITE]]&lt;media_aggr_reddito_pc,(media_aggr_reddito_pc-Tabella2026[[#This Row],[REDDITO COMPLESSIVO PROCAPITE]]),0)</f>
        <v>0</v>
      </c>
      <c r="O3363" s="3">
        <f>+Tabella2026[[#This Row],[DIFFERENZA REDDITO INFERIORE ALLA MEDIA DALLA MEDIA]]*Tabella2026[[#This Row],[POP_2024]]</f>
        <v>0</v>
      </c>
      <c r="P3363" s="3">
        <f>+Tabella2026[[#This Row],[POPOLAZIONE PER DIFFERENZA ]]/SUM(Tabella2026[[POPOLAZIONE PER DIFFERENZA ]])</f>
        <v>0</v>
      </c>
      <c r="Q3363" s="3">
        <f>+Tabella2026[[#This Row],[INCIDENZA POPOLAZIONE PER DIFFERENZA]]*(PLAFOND-SUM(Tabella2026[CONTRIBUTO SULLA BASE DELLA POPOLAZIONE]))</f>
        <v>0</v>
      </c>
      <c r="R3363" s="3">
        <f>+Tabella2026[[#This Row],[CONTRIBUTO SULLA BASE DELLA POPOLAZIONE]]+Tabella2026[[#This Row],[CONTRIBUTO SULLA BASE DEL REDDITO]]</f>
        <v>15468.2880064531</v>
      </c>
      <c r="S3363" s="3">
        <f>+Tabella2026[[#This Row],[CONTRIBUTO TOTALE]]/(PLAFOND/N_TESSERE)</f>
        <v>30.936576012906201</v>
      </c>
      <c r="T3363" s="3">
        <f>+MAX(CEILING(Tabella2026[[#This Row],[preDEF1]],1),1)</f>
        <v>31</v>
      </c>
      <c r="U3363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63" s="21">
        <f>+Tabella2026[[#This Row],[DEF - n. card]]*(PLAFOND/N_TESSERE)</f>
        <v>15000</v>
      </c>
      <c r="W3363" s="18"/>
    </row>
    <row r="3364" spans="2:23" x14ac:dyDescent="0.25">
      <c r="B3364" s="1" t="s">
        <v>6569</v>
      </c>
      <c r="C3364" s="2">
        <v>84007</v>
      </c>
      <c r="D3364" s="1" t="s">
        <v>6570</v>
      </c>
      <c r="E3364" s="1" t="s">
        <v>21</v>
      </c>
      <c r="F3364" s="1" t="s">
        <v>261</v>
      </c>
      <c r="G3364" s="1" t="s">
        <v>4778</v>
      </c>
      <c r="H3364" s="1" t="s">
        <v>15836</v>
      </c>
      <c r="I3364" s="5">
        <v>3096</v>
      </c>
      <c r="J3364" s="5">
        <v>32834379</v>
      </c>
      <c r="K3364" s="3">
        <f>+Tabella2026[[#This Row],[POP_2024]]/SUM(Tabella2026[POP_2024])</f>
        <v>5.2524907596200994E-5</v>
      </c>
      <c r="L3364" s="3">
        <f>+Tabella2026[[#This Row],[INCIDENZA POPOLAZIONE]]*(PLAFOND/2)</f>
        <v>15463.293402640875</v>
      </c>
      <c r="M3364" s="3">
        <f>+IFERROR(Tabella2026[[#This Row],[reddito_2024]]/Tabella2026[[#This Row],[POP_2024]],"")</f>
        <v>10605.41957364341</v>
      </c>
      <c r="N3364" s="3">
        <f>+IF(Tabella2026[[#This Row],[REDDITO COMPLESSIVO PROCAPITE]]&lt;media_aggr_reddito_pc,(media_aggr_reddito_pc-Tabella2026[[#This Row],[REDDITO COMPLESSIVO PROCAPITE]]),0)</f>
        <v>7219.6464889653307</v>
      </c>
      <c r="O3364" s="3">
        <f>+Tabella2026[[#This Row],[DIFFERENZA REDDITO INFERIORE ALLA MEDIA DALLA MEDIA]]*Tabella2026[[#This Row],[POP_2024]]</f>
        <v>22352025.529836662</v>
      </c>
      <c r="P3364" s="3">
        <f>+Tabella2026[[#This Row],[POPOLAZIONE PER DIFFERENZA ]]/SUM(Tabella2026[[POPOLAZIONE PER DIFFERENZA ]])</f>
        <v>1.9830317068102911E-4</v>
      </c>
      <c r="Q3364" s="3">
        <f>+Tabella2026[[#This Row],[INCIDENZA POPOLAZIONE PER DIFFERENZA]]*(PLAFOND-SUM(Tabella2026[CONTRIBUTO SULLA BASE DELLA POPOLAZIONE]))</f>
        <v>58380.304721117194</v>
      </c>
      <c r="R3364" s="3">
        <f>+Tabella2026[[#This Row],[CONTRIBUTO SULLA BASE DELLA POPOLAZIONE]]+Tabella2026[[#This Row],[CONTRIBUTO SULLA BASE DEL REDDITO]]</f>
        <v>73843.598123758071</v>
      </c>
      <c r="S3364" s="3">
        <f>+Tabella2026[[#This Row],[CONTRIBUTO TOTALE]]/(PLAFOND/N_TESSERE)</f>
        <v>147.68719624751614</v>
      </c>
      <c r="T3364" s="3">
        <f>+MAX(CEILING(Tabella2026[[#This Row],[preDEF1]],1),1)</f>
        <v>148</v>
      </c>
      <c r="U3364" s="9">
        <f xml:space="preserve"> IF(ROW(Tabella2026[[#This Row],[preDEF2]]) - ROW(Tabella2026[[#Headers],[preDEF2]])&lt;=ABS(SUM(Tabella2026[preDEF2])-N_TESSERE),Tabella2026[[#This Row],[preDEF2]]-1,Tabella2026[[#This Row],[preDEF2]])</f>
        <v>147</v>
      </c>
      <c r="V3364" s="21">
        <f>+Tabella2026[[#This Row],[DEF - n. card]]*(PLAFOND/N_TESSERE)</f>
        <v>73500</v>
      </c>
      <c r="W3364" s="18"/>
    </row>
    <row r="3365" spans="2:23" x14ac:dyDescent="0.25">
      <c r="B3365" s="1" t="s">
        <v>6673</v>
      </c>
      <c r="C3365" s="2">
        <v>24032</v>
      </c>
      <c r="D3365" s="1" t="s">
        <v>6674</v>
      </c>
      <c r="E3365" s="1" t="s">
        <v>38</v>
      </c>
      <c r="F3365" s="1" t="s">
        <v>106</v>
      </c>
      <c r="G3365" s="1" t="s">
        <v>4778</v>
      </c>
      <c r="H3365" s="1" t="s">
        <v>15835</v>
      </c>
      <c r="I3365" s="5">
        <v>3096</v>
      </c>
      <c r="J3365" s="5">
        <v>63947032</v>
      </c>
      <c r="K3365" s="3">
        <f>+Tabella2026[[#This Row],[POP_2024]]/SUM(Tabella2026[POP_2024])</f>
        <v>5.2524907596200994E-5</v>
      </c>
      <c r="L3365" s="3">
        <f>+Tabella2026[[#This Row],[INCIDENZA POPOLAZIONE]]*(PLAFOND/2)</f>
        <v>15463.293402640875</v>
      </c>
      <c r="M3365" s="3">
        <f>+IFERROR(Tabella2026[[#This Row],[reddito_2024]]/Tabella2026[[#This Row],[POP_2024]],"")</f>
        <v>20654.726098191215</v>
      </c>
      <c r="N3365" s="3">
        <f>+IF(Tabella2026[[#This Row],[REDDITO COMPLESSIVO PROCAPITE]]&lt;media_aggr_reddito_pc,(media_aggr_reddito_pc-Tabella2026[[#This Row],[REDDITO COMPLESSIVO PROCAPITE]]),0)</f>
        <v>0</v>
      </c>
      <c r="O3365" s="3">
        <f>+Tabella2026[[#This Row],[DIFFERENZA REDDITO INFERIORE ALLA MEDIA DALLA MEDIA]]*Tabella2026[[#This Row],[POP_2024]]</f>
        <v>0</v>
      </c>
      <c r="P3365" s="3">
        <f>+Tabella2026[[#This Row],[POPOLAZIONE PER DIFFERENZA ]]/SUM(Tabella2026[[POPOLAZIONE PER DIFFERENZA ]])</f>
        <v>0</v>
      </c>
      <c r="Q3365" s="3">
        <f>+Tabella2026[[#This Row],[INCIDENZA POPOLAZIONE PER DIFFERENZA]]*(PLAFOND-SUM(Tabella2026[CONTRIBUTO SULLA BASE DELLA POPOLAZIONE]))</f>
        <v>0</v>
      </c>
      <c r="R3365" s="3">
        <f>+Tabella2026[[#This Row],[CONTRIBUTO SULLA BASE DELLA POPOLAZIONE]]+Tabella2026[[#This Row],[CONTRIBUTO SULLA BASE DEL REDDITO]]</f>
        <v>15463.293402640875</v>
      </c>
      <c r="S3365" s="3">
        <f>+Tabella2026[[#This Row],[CONTRIBUTO TOTALE]]/(PLAFOND/N_TESSERE)</f>
        <v>30.926586805281751</v>
      </c>
      <c r="T3365" s="3">
        <f>+MAX(CEILING(Tabella2026[[#This Row],[preDEF1]],1),1)</f>
        <v>31</v>
      </c>
      <c r="U3365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65" s="21">
        <f>+Tabella2026[[#This Row],[DEF - n. card]]*(PLAFOND/N_TESSERE)</f>
        <v>15000</v>
      </c>
      <c r="W3365" s="18"/>
    </row>
    <row r="3366" spans="2:23" x14ac:dyDescent="0.25">
      <c r="B3366" s="1" t="s">
        <v>6643</v>
      </c>
      <c r="C3366" s="2">
        <v>62030</v>
      </c>
      <c r="D3366" s="1" t="s">
        <v>6644</v>
      </c>
      <c r="E3366" s="1" t="s">
        <v>15</v>
      </c>
      <c r="F3366" s="1" t="s">
        <v>256</v>
      </c>
      <c r="G3366" s="1" t="s">
        <v>4778</v>
      </c>
      <c r="H3366" s="1" t="s">
        <v>15836</v>
      </c>
      <c r="I3366" s="5">
        <v>3096</v>
      </c>
      <c r="J3366" s="5">
        <v>41768964</v>
      </c>
      <c r="K3366" s="3">
        <f>+Tabella2026[[#This Row],[POP_2024]]/SUM(Tabella2026[POP_2024])</f>
        <v>5.2524907596200994E-5</v>
      </c>
      <c r="L3366" s="3">
        <f>+Tabella2026[[#This Row],[INCIDENZA POPOLAZIONE]]*(PLAFOND/2)</f>
        <v>15463.293402640875</v>
      </c>
      <c r="M3366" s="3">
        <f>+IFERROR(Tabella2026[[#This Row],[reddito_2024]]/Tabella2026[[#This Row],[POP_2024]],"")</f>
        <v>13491.267441860466</v>
      </c>
      <c r="N3366" s="3">
        <f>+IF(Tabella2026[[#This Row],[REDDITO COMPLESSIVO PROCAPITE]]&lt;media_aggr_reddito_pc,(media_aggr_reddito_pc-Tabella2026[[#This Row],[REDDITO COMPLESSIVO PROCAPITE]]),0)</f>
        <v>4333.7986207482754</v>
      </c>
      <c r="O3366" s="3">
        <f>+Tabella2026[[#This Row],[DIFFERENZA REDDITO INFERIORE ALLA MEDIA DALLA MEDIA]]*Tabella2026[[#This Row],[POP_2024]]</f>
        <v>13417440.52983666</v>
      </c>
      <c r="P3366" s="3">
        <f>+Tabella2026[[#This Row],[POPOLAZIONE PER DIFFERENZA ]]/SUM(Tabella2026[[POPOLAZIONE PER DIFFERENZA ]])</f>
        <v>1.1903713137492109E-4</v>
      </c>
      <c r="Q3366" s="3">
        <f>+Tabella2026[[#This Row],[INCIDENZA POPOLAZIONE PER DIFFERENZA]]*(PLAFOND-SUM(Tabella2026[CONTRIBUTO SULLA BASE DELLA POPOLAZIONE]))</f>
        <v>35044.44219892838</v>
      </c>
      <c r="R3366" s="3">
        <f>+Tabella2026[[#This Row],[CONTRIBUTO SULLA BASE DELLA POPOLAZIONE]]+Tabella2026[[#This Row],[CONTRIBUTO SULLA BASE DEL REDDITO]]</f>
        <v>50507.735601569257</v>
      </c>
      <c r="S3366" s="3">
        <f>+Tabella2026[[#This Row],[CONTRIBUTO TOTALE]]/(PLAFOND/N_TESSERE)</f>
        <v>101.01547120313852</v>
      </c>
      <c r="T3366" s="3">
        <f>+MAX(CEILING(Tabella2026[[#This Row],[preDEF1]],1),1)</f>
        <v>102</v>
      </c>
      <c r="U3366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3366" s="21">
        <f>+Tabella2026[[#This Row],[DEF - n. card]]*(PLAFOND/N_TESSERE)</f>
        <v>50500</v>
      </c>
      <c r="W3366" s="18"/>
    </row>
    <row r="3367" spans="2:23" x14ac:dyDescent="0.25">
      <c r="B3367" s="1" t="s">
        <v>6779</v>
      </c>
      <c r="C3367" s="2">
        <v>12025</v>
      </c>
      <c r="D3367" s="1" t="s">
        <v>6780</v>
      </c>
      <c r="E3367" s="1" t="s">
        <v>12</v>
      </c>
      <c r="F3367" s="1" t="s">
        <v>157</v>
      </c>
      <c r="G3367" s="1" t="s">
        <v>4778</v>
      </c>
      <c r="H3367" s="1" t="s">
        <v>15835</v>
      </c>
      <c r="I3367" s="5">
        <v>3095</v>
      </c>
      <c r="J3367" s="5">
        <v>61879227</v>
      </c>
      <c r="K3367" s="3">
        <f>+Tabella2026[[#This Row],[POP_2024]]/SUM(Tabella2026[POP_2024])</f>
        <v>5.2507942186770698E-5</v>
      </c>
      <c r="L3367" s="3">
        <f>+Tabella2026[[#This Row],[INCIDENZA POPOLAZIONE]]*(PLAFOND/2)</f>
        <v>15458.298798828653</v>
      </c>
      <c r="M3367" s="3">
        <f>+IFERROR(Tabella2026[[#This Row],[reddito_2024]]/Tabella2026[[#This Row],[POP_2024]],"")</f>
        <v>19993.288206785139</v>
      </c>
      <c r="N3367" s="3">
        <f>+IF(Tabella2026[[#This Row],[REDDITO COMPLESSIVO PROCAPITE]]&lt;media_aggr_reddito_pc,(media_aggr_reddito_pc-Tabella2026[[#This Row],[REDDITO COMPLESSIVO PROCAPITE]]),0)</f>
        <v>0</v>
      </c>
      <c r="O3367" s="3">
        <f>+Tabella2026[[#This Row],[DIFFERENZA REDDITO INFERIORE ALLA MEDIA DALLA MEDIA]]*Tabella2026[[#This Row],[POP_2024]]</f>
        <v>0</v>
      </c>
      <c r="P3367" s="3">
        <f>+Tabella2026[[#This Row],[POPOLAZIONE PER DIFFERENZA ]]/SUM(Tabella2026[[POPOLAZIONE PER DIFFERENZA ]])</f>
        <v>0</v>
      </c>
      <c r="Q3367" s="3">
        <f>+Tabella2026[[#This Row],[INCIDENZA POPOLAZIONE PER DIFFERENZA]]*(PLAFOND-SUM(Tabella2026[CONTRIBUTO SULLA BASE DELLA POPOLAZIONE]))</f>
        <v>0</v>
      </c>
      <c r="R3367" s="3">
        <f>+Tabella2026[[#This Row],[CONTRIBUTO SULLA BASE DELLA POPOLAZIONE]]+Tabella2026[[#This Row],[CONTRIBUTO SULLA BASE DEL REDDITO]]</f>
        <v>15458.298798828653</v>
      </c>
      <c r="S3367" s="3">
        <f>+Tabella2026[[#This Row],[CONTRIBUTO TOTALE]]/(PLAFOND/N_TESSERE)</f>
        <v>30.916597597657308</v>
      </c>
      <c r="T3367" s="3">
        <f>+MAX(CEILING(Tabella2026[[#This Row],[preDEF1]],1),1)</f>
        <v>31</v>
      </c>
      <c r="U3367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67" s="21">
        <f>+Tabella2026[[#This Row],[DEF - n. card]]*(PLAFOND/N_TESSERE)</f>
        <v>15000</v>
      </c>
      <c r="W3367" s="18"/>
    </row>
    <row r="3368" spans="2:23" x14ac:dyDescent="0.25">
      <c r="B3368" s="1" t="s">
        <v>6753</v>
      </c>
      <c r="C3368" s="2">
        <v>34050</v>
      </c>
      <c r="D3368" s="1" t="s">
        <v>6754</v>
      </c>
      <c r="E3368" s="1" t="s">
        <v>27</v>
      </c>
      <c r="F3368" s="1" t="s">
        <v>52</v>
      </c>
      <c r="G3368" s="1" t="s">
        <v>4778</v>
      </c>
      <c r="H3368" s="1" t="s">
        <v>15835</v>
      </c>
      <c r="I3368" s="5">
        <v>3093</v>
      </c>
      <c r="J3368" s="5">
        <v>61613494</v>
      </c>
      <c r="K3368" s="3">
        <f>+Tabella2026[[#This Row],[POP_2024]]/SUM(Tabella2026[POP_2024])</f>
        <v>5.2474011367910105E-5</v>
      </c>
      <c r="L3368" s="3">
        <f>+Tabella2026[[#This Row],[INCIDENZA POPOLAZIONE]]*(PLAFOND/2)</f>
        <v>15448.30959120421</v>
      </c>
      <c r="M3368" s="3">
        <f>+IFERROR(Tabella2026[[#This Row],[reddito_2024]]/Tabella2026[[#This Row],[POP_2024]],"")</f>
        <v>19920.301972195281</v>
      </c>
      <c r="N3368" s="3">
        <f>+IF(Tabella2026[[#This Row],[REDDITO COMPLESSIVO PROCAPITE]]&lt;media_aggr_reddito_pc,(media_aggr_reddito_pc-Tabella2026[[#This Row],[REDDITO COMPLESSIVO PROCAPITE]]),0)</f>
        <v>0</v>
      </c>
      <c r="O3368" s="3">
        <f>+Tabella2026[[#This Row],[DIFFERENZA REDDITO INFERIORE ALLA MEDIA DALLA MEDIA]]*Tabella2026[[#This Row],[POP_2024]]</f>
        <v>0</v>
      </c>
      <c r="P3368" s="3">
        <f>+Tabella2026[[#This Row],[POPOLAZIONE PER DIFFERENZA ]]/SUM(Tabella2026[[POPOLAZIONE PER DIFFERENZA ]])</f>
        <v>0</v>
      </c>
      <c r="Q3368" s="3">
        <f>+Tabella2026[[#This Row],[INCIDENZA POPOLAZIONE PER DIFFERENZA]]*(PLAFOND-SUM(Tabella2026[CONTRIBUTO SULLA BASE DELLA POPOLAZIONE]))</f>
        <v>0</v>
      </c>
      <c r="R3368" s="3">
        <f>+Tabella2026[[#This Row],[CONTRIBUTO SULLA BASE DELLA POPOLAZIONE]]+Tabella2026[[#This Row],[CONTRIBUTO SULLA BASE DEL REDDITO]]</f>
        <v>15448.30959120421</v>
      </c>
      <c r="S3368" s="3">
        <f>+Tabella2026[[#This Row],[CONTRIBUTO TOTALE]]/(PLAFOND/N_TESSERE)</f>
        <v>30.896619182408418</v>
      </c>
      <c r="T3368" s="3">
        <f>+MAX(CEILING(Tabella2026[[#This Row],[preDEF1]],1),1)</f>
        <v>31</v>
      </c>
      <c r="U3368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68" s="21">
        <f>+Tabella2026[[#This Row],[DEF - n. card]]*(PLAFOND/N_TESSERE)</f>
        <v>15000</v>
      </c>
      <c r="W3368" s="18"/>
    </row>
    <row r="3369" spans="2:23" x14ac:dyDescent="0.25">
      <c r="B3369" s="1" t="s">
        <v>6883</v>
      </c>
      <c r="C3369" s="2">
        <v>15101</v>
      </c>
      <c r="D3369" s="1" t="s">
        <v>6884</v>
      </c>
      <c r="E3369" s="1" t="s">
        <v>12</v>
      </c>
      <c r="F3369" s="1" t="s">
        <v>11</v>
      </c>
      <c r="G3369" s="1" t="s">
        <v>4778</v>
      </c>
      <c r="H3369" s="1" t="s">
        <v>15835</v>
      </c>
      <c r="I3369" s="5">
        <v>3092</v>
      </c>
      <c r="J3369" s="5">
        <v>69213366</v>
      </c>
      <c r="K3369" s="3">
        <f>+Tabella2026[[#This Row],[POP_2024]]/SUM(Tabella2026[POP_2024])</f>
        <v>5.2457045958479809E-5</v>
      </c>
      <c r="L3369" s="3">
        <f>+Tabella2026[[#This Row],[INCIDENZA POPOLAZIONE]]*(PLAFOND/2)</f>
        <v>15443.314987391987</v>
      </c>
      <c r="M3369" s="3">
        <f>+IFERROR(Tabella2026[[#This Row],[reddito_2024]]/Tabella2026[[#This Row],[POP_2024]],"")</f>
        <v>22384.65912031048</v>
      </c>
      <c r="N3369" s="3">
        <f>+IF(Tabella2026[[#This Row],[REDDITO COMPLESSIVO PROCAPITE]]&lt;media_aggr_reddito_pc,(media_aggr_reddito_pc-Tabella2026[[#This Row],[REDDITO COMPLESSIVO PROCAPITE]]),0)</f>
        <v>0</v>
      </c>
      <c r="O3369" s="3">
        <f>+Tabella2026[[#This Row],[DIFFERENZA REDDITO INFERIORE ALLA MEDIA DALLA MEDIA]]*Tabella2026[[#This Row],[POP_2024]]</f>
        <v>0</v>
      </c>
      <c r="P3369" s="3">
        <f>+Tabella2026[[#This Row],[POPOLAZIONE PER DIFFERENZA ]]/SUM(Tabella2026[[POPOLAZIONE PER DIFFERENZA ]])</f>
        <v>0</v>
      </c>
      <c r="Q3369" s="3">
        <f>+Tabella2026[[#This Row],[INCIDENZA POPOLAZIONE PER DIFFERENZA]]*(PLAFOND-SUM(Tabella2026[CONTRIBUTO SULLA BASE DELLA POPOLAZIONE]))</f>
        <v>0</v>
      </c>
      <c r="R3369" s="3">
        <f>+Tabella2026[[#This Row],[CONTRIBUTO SULLA BASE DELLA POPOLAZIONE]]+Tabella2026[[#This Row],[CONTRIBUTO SULLA BASE DEL REDDITO]]</f>
        <v>15443.314987391987</v>
      </c>
      <c r="S3369" s="3">
        <f>+Tabella2026[[#This Row],[CONTRIBUTO TOTALE]]/(PLAFOND/N_TESSERE)</f>
        <v>30.886629974783972</v>
      </c>
      <c r="T3369" s="3">
        <f>+MAX(CEILING(Tabella2026[[#This Row],[preDEF1]],1),1)</f>
        <v>31</v>
      </c>
      <c r="U3369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69" s="21">
        <f>+Tabella2026[[#This Row],[DEF - n. card]]*(PLAFOND/N_TESSERE)</f>
        <v>15000</v>
      </c>
      <c r="W3369" s="18"/>
    </row>
    <row r="3370" spans="2:23" x14ac:dyDescent="0.25">
      <c r="B3370" s="1" t="s">
        <v>6659</v>
      </c>
      <c r="C3370" s="2">
        <v>101018</v>
      </c>
      <c r="D3370" s="1" t="s">
        <v>6660</v>
      </c>
      <c r="E3370" s="1" t="s">
        <v>61</v>
      </c>
      <c r="F3370" s="1" t="s">
        <v>239</v>
      </c>
      <c r="G3370" s="1" t="s">
        <v>4778</v>
      </c>
      <c r="H3370" s="1" t="s">
        <v>15836</v>
      </c>
      <c r="I3370" s="5">
        <v>3090</v>
      </c>
      <c r="J3370" s="5">
        <v>34052170</v>
      </c>
      <c r="K3370" s="3">
        <f>+Tabella2026[[#This Row],[POP_2024]]/SUM(Tabella2026[POP_2024])</f>
        <v>5.2423115139619209E-5</v>
      </c>
      <c r="L3370" s="3">
        <f>+Tabella2026[[#This Row],[INCIDENZA POPOLAZIONE]]*(PLAFOND/2)</f>
        <v>15433.32577976754</v>
      </c>
      <c r="M3370" s="3">
        <f>+IFERROR(Tabella2026[[#This Row],[reddito_2024]]/Tabella2026[[#This Row],[POP_2024]],"")</f>
        <v>11020.119741100323</v>
      </c>
      <c r="N3370" s="3">
        <f>+IF(Tabella2026[[#This Row],[REDDITO COMPLESSIVO PROCAPITE]]&lt;media_aggr_reddito_pc,(media_aggr_reddito_pc-Tabella2026[[#This Row],[REDDITO COMPLESSIVO PROCAPITE]]),0)</f>
        <v>6804.9463215084179</v>
      </c>
      <c r="O3370" s="3">
        <f>+Tabella2026[[#This Row],[DIFFERENZA REDDITO INFERIORE ALLA MEDIA DALLA MEDIA]]*Tabella2026[[#This Row],[POP_2024]]</f>
        <v>21027284.13346101</v>
      </c>
      <c r="P3370" s="3">
        <f>+Tabella2026[[#This Row],[POPOLAZIONE PER DIFFERENZA ]]/SUM(Tabella2026[[POPOLAZIONE PER DIFFERENZA ]])</f>
        <v>1.8655030207039518E-4</v>
      </c>
      <c r="Q3370" s="3">
        <f>+Tabella2026[[#This Row],[INCIDENZA POPOLAZIONE PER DIFFERENZA]]*(PLAFOND-SUM(Tabella2026[CONTRIBUTO SULLA BASE DELLA POPOLAZIONE]))</f>
        <v>54920.269016798011</v>
      </c>
      <c r="R3370" s="3">
        <f>+Tabella2026[[#This Row],[CONTRIBUTO SULLA BASE DELLA POPOLAZIONE]]+Tabella2026[[#This Row],[CONTRIBUTO SULLA BASE DEL REDDITO]]</f>
        <v>70353.59479656555</v>
      </c>
      <c r="S3370" s="3">
        <f>+Tabella2026[[#This Row],[CONTRIBUTO TOTALE]]/(PLAFOND/N_TESSERE)</f>
        <v>140.70718959313109</v>
      </c>
      <c r="T3370" s="3">
        <f>+MAX(CEILING(Tabella2026[[#This Row],[preDEF1]],1),1)</f>
        <v>141</v>
      </c>
      <c r="U3370" s="9">
        <f xml:space="preserve"> IF(ROW(Tabella2026[[#This Row],[preDEF2]]) - ROW(Tabella2026[[#Headers],[preDEF2]])&lt;=ABS(SUM(Tabella2026[preDEF2])-N_TESSERE),Tabella2026[[#This Row],[preDEF2]]-1,Tabella2026[[#This Row],[preDEF2]])</f>
        <v>140</v>
      </c>
      <c r="V3370" s="21">
        <f>+Tabella2026[[#This Row],[DEF - n. card]]*(PLAFOND/N_TESSERE)</f>
        <v>70000</v>
      </c>
      <c r="W3370" s="18"/>
    </row>
    <row r="3371" spans="2:23" x14ac:dyDescent="0.25">
      <c r="B3371" s="1" t="s">
        <v>6897</v>
      </c>
      <c r="C3371" s="2">
        <v>22053</v>
      </c>
      <c r="D3371" s="1" t="s">
        <v>6898</v>
      </c>
      <c r="E3371" s="1" t="s">
        <v>99</v>
      </c>
      <c r="F3371" s="1" t="s">
        <v>98</v>
      </c>
      <c r="G3371" s="1" t="s">
        <v>4778</v>
      </c>
      <c r="H3371" s="1" t="s">
        <v>15835</v>
      </c>
      <c r="I3371" s="5">
        <v>3089</v>
      </c>
      <c r="J3371" s="5">
        <v>66314114</v>
      </c>
      <c r="K3371" s="3">
        <f>+Tabella2026[[#This Row],[POP_2024]]/SUM(Tabella2026[POP_2024])</f>
        <v>5.2406149730188913E-5</v>
      </c>
      <c r="L3371" s="3">
        <f>+Tabella2026[[#This Row],[INCIDENZA POPOLAZIONE]]*(PLAFOND/2)</f>
        <v>15428.331175955318</v>
      </c>
      <c r="M3371" s="3">
        <f>+IFERROR(Tabella2026[[#This Row],[reddito_2024]]/Tabella2026[[#This Row],[POP_2024]],"")</f>
        <v>21467.825833603107</v>
      </c>
      <c r="N3371" s="3">
        <f>+IF(Tabella2026[[#This Row],[REDDITO COMPLESSIVO PROCAPITE]]&lt;media_aggr_reddito_pc,(media_aggr_reddito_pc-Tabella2026[[#This Row],[REDDITO COMPLESSIVO PROCAPITE]]),0)</f>
        <v>0</v>
      </c>
      <c r="O3371" s="3">
        <f>+Tabella2026[[#This Row],[DIFFERENZA REDDITO INFERIORE ALLA MEDIA DALLA MEDIA]]*Tabella2026[[#This Row],[POP_2024]]</f>
        <v>0</v>
      </c>
      <c r="P3371" s="3">
        <f>+Tabella2026[[#This Row],[POPOLAZIONE PER DIFFERENZA ]]/SUM(Tabella2026[[POPOLAZIONE PER DIFFERENZA ]])</f>
        <v>0</v>
      </c>
      <c r="Q3371" s="3">
        <f>+Tabella2026[[#This Row],[INCIDENZA POPOLAZIONE PER DIFFERENZA]]*(PLAFOND-SUM(Tabella2026[CONTRIBUTO SULLA BASE DELLA POPOLAZIONE]))</f>
        <v>0</v>
      </c>
      <c r="R3371" s="3">
        <f>+Tabella2026[[#This Row],[CONTRIBUTO SULLA BASE DELLA POPOLAZIONE]]+Tabella2026[[#This Row],[CONTRIBUTO SULLA BASE DEL REDDITO]]</f>
        <v>15428.331175955318</v>
      </c>
      <c r="S3371" s="3">
        <f>+Tabella2026[[#This Row],[CONTRIBUTO TOTALE]]/(PLAFOND/N_TESSERE)</f>
        <v>30.856662351910636</v>
      </c>
      <c r="T3371" s="3">
        <f>+MAX(CEILING(Tabella2026[[#This Row],[preDEF1]],1),1)</f>
        <v>31</v>
      </c>
      <c r="U3371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71" s="21">
        <f>+Tabella2026[[#This Row],[DEF - n. card]]*(PLAFOND/N_TESSERE)</f>
        <v>15000</v>
      </c>
      <c r="W3371" s="18"/>
    </row>
    <row r="3372" spans="2:23" x14ac:dyDescent="0.25">
      <c r="B3372" s="1" t="s">
        <v>6855</v>
      </c>
      <c r="C3372" s="2">
        <v>1094</v>
      </c>
      <c r="D3372" s="1" t="s">
        <v>6856</v>
      </c>
      <c r="E3372" s="1" t="s">
        <v>18</v>
      </c>
      <c r="F3372" s="1" t="s">
        <v>17</v>
      </c>
      <c r="G3372" s="1" t="s">
        <v>4778</v>
      </c>
      <c r="H3372" s="1" t="s">
        <v>15835</v>
      </c>
      <c r="I3372" s="5">
        <v>3089</v>
      </c>
      <c r="J3372" s="5">
        <v>57098482</v>
      </c>
      <c r="K3372" s="3">
        <f>+Tabella2026[[#This Row],[POP_2024]]/SUM(Tabella2026[POP_2024])</f>
        <v>5.2406149730188913E-5</v>
      </c>
      <c r="L3372" s="3">
        <f>+Tabella2026[[#This Row],[INCIDENZA POPOLAZIONE]]*(PLAFOND/2)</f>
        <v>15428.331175955318</v>
      </c>
      <c r="M3372" s="3">
        <f>+IFERROR(Tabella2026[[#This Row],[reddito_2024]]/Tabella2026[[#This Row],[POP_2024]],"")</f>
        <v>18484.45516348333</v>
      </c>
      <c r="N3372" s="3">
        <f>+IF(Tabella2026[[#This Row],[REDDITO COMPLESSIVO PROCAPITE]]&lt;media_aggr_reddito_pc,(media_aggr_reddito_pc-Tabella2026[[#This Row],[REDDITO COMPLESSIVO PROCAPITE]]),0)</f>
        <v>0</v>
      </c>
      <c r="O3372" s="3">
        <f>+Tabella2026[[#This Row],[DIFFERENZA REDDITO INFERIORE ALLA MEDIA DALLA MEDIA]]*Tabella2026[[#This Row],[POP_2024]]</f>
        <v>0</v>
      </c>
      <c r="P3372" s="3">
        <f>+Tabella2026[[#This Row],[POPOLAZIONE PER DIFFERENZA ]]/SUM(Tabella2026[[POPOLAZIONE PER DIFFERENZA ]])</f>
        <v>0</v>
      </c>
      <c r="Q3372" s="3">
        <f>+Tabella2026[[#This Row],[INCIDENZA POPOLAZIONE PER DIFFERENZA]]*(PLAFOND-SUM(Tabella2026[CONTRIBUTO SULLA BASE DELLA POPOLAZIONE]))</f>
        <v>0</v>
      </c>
      <c r="R3372" s="3">
        <f>+Tabella2026[[#This Row],[CONTRIBUTO SULLA BASE DELLA POPOLAZIONE]]+Tabella2026[[#This Row],[CONTRIBUTO SULLA BASE DEL REDDITO]]</f>
        <v>15428.331175955318</v>
      </c>
      <c r="S3372" s="3">
        <f>+Tabella2026[[#This Row],[CONTRIBUTO TOTALE]]/(PLAFOND/N_TESSERE)</f>
        <v>30.856662351910636</v>
      </c>
      <c r="T3372" s="3">
        <f>+MAX(CEILING(Tabella2026[[#This Row],[preDEF1]],1),1)</f>
        <v>31</v>
      </c>
      <c r="U3372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72" s="21">
        <f>+Tabella2026[[#This Row],[DEF - n. card]]*(PLAFOND/N_TESSERE)</f>
        <v>15000</v>
      </c>
      <c r="W3372" s="18"/>
    </row>
    <row r="3373" spans="2:23" x14ac:dyDescent="0.25">
      <c r="B3373" s="1" t="s">
        <v>6815</v>
      </c>
      <c r="C3373" s="2">
        <v>22143</v>
      </c>
      <c r="D3373" s="1" t="s">
        <v>6816</v>
      </c>
      <c r="E3373" s="1" t="s">
        <v>99</v>
      </c>
      <c r="F3373" s="1" t="s">
        <v>98</v>
      </c>
      <c r="G3373" s="1" t="s">
        <v>4778</v>
      </c>
      <c r="H3373" s="1" t="s">
        <v>15835</v>
      </c>
      <c r="I3373" s="5">
        <v>3088</v>
      </c>
      <c r="J3373" s="5">
        <v>69924260</v>
      </c>
      <c r="K3373" s="3">
        <f>+Tabella2026[[#This Row],[POP_2024]]/SUM(Tabella2026[POP_2024])</f>
        <v>5.2389184320758617E-5</v>
      </c>
      <c r="L3373" s="3">
        <f>+Tabella2026[[#This Row],[INCIDENZA POPOLAZIONE]]*(PLAFOND/2)</f>
        <v>15423.336572143096</v>
      </c>
      <c r="M3373" s="3">
        <f>+IFERROR(Tabella2026[[#This Row],[reddito_2024]]/Tabella2026[[#This Row],[POP_2024]],"")</f>
        <v>22643.866580310882</v>
      </c>
      <c r="N3373" s="3">
        <f>+IF(Tabella2026[[#This Row],[REDDITO COMPLESSIVO PROCAPITE]]&lt;media_aggr_reddito_pc,(media_aggr_reddito_pc-Tabella2026[[#This Row],[REDDITO COMPLESSIVO PROCAPITE]]),0)</f>
        <v>0</v>
      </c>
      <c r="O3373" s="3">
        <f>+Tabella2026[[#This Row],[DIFFERENZA REDDITO INFERIORE ALLA MEDIA DALLA MEDIA]]*Tabella2026[[#This Row],[POP_2024]]</f>
        <v>0</v>
      </c>
      <c r="P3373" s="3">
        <f>+Tabella2026[[#This Row],[POPOLAZIONE PER DIFFERENZA ]]/SUM(Tabella2026[[POPOLAZIONE PER DIFFERENZA ]])</f>
        <v>0</v>
      </c>
      <c r="Q3373" s="3">
        <f>+Tabella2026[[#This Row],[INCIDENZA POPOLAZIONE PER DIFFERENZA]]*(PLAFOND-SUM(Tabella2026[CONTRIBUTO SULLA BASE DELLA POPOLAZIONE]))</f>
        <v>0</v>
      </c>
      <c r="R3373" s="3">
        <f>+Tabella2026[[#This Row],[CONTRIBUTO SULLA BASE DELLA POPOLAZIONE]]+Tabella2026[[#This Row],[CONTRIBUTO SULLA BASE DEL REDDITO]]</f>
        <v>15423.336572143096</v>
      </c>
      <c r="S3373" s="3">
        <f>+Tabella2026[[#This Row],[CONTRIBUTO TOTALE]]/(PLAFOND/N_TESSERE)</f>
        <v>30.846673144286193</v>
      </c>
      <c r="T3373" s="3">
        <f>+MAX(CEILING(Tabella2026[[#This Row],[preDEF1]],1),1)</f>
        <v>31</v>
      </c>
      <c r="U3373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73" s="21">
        <f>+Tabella2026[[#This Row],[DEF - n. card]]*(PLAFOND/N_TESSERE)</f>
        <v>15000</v>
      </c>
      <c r="W3373" s="18"/>
    </row>
    <row r="3374" spans="2:23" x14ac:dyDescent="0.25">
      <c r="B3374" s="1" t="s">
        <v>6769</v>
      </c>
      <c r="C3374" s="2">
        <v>82080</v>
      </c>
      <c r="D3374" s="1" t="s">
        <v>6770</v>
      </c>
      <c r="E3374" s="1" t="s">
        <v>21</v>
      </c>
      <c r="F3374" s="1" t="s">
        <v>20</v>
      </c>
      <c r="G3374" s="1" t="s">
        <v>4778</v>
      </c>
      <c r="H3374" s="1" t="s">
        <v>15836</v>
      </c>
      <c r="I3374" s="5">
        <v>3088</v>
      </c>
      <c r="J3374" s="5">
        <v>31745402</v>
      </c>
      <c r="K3374" s="3">
        <f>+Tabella2026[[#This Row],[POP_2024]]/SUM(Tabella2026[POP_2024])</f>
        <v>5.2389184320758617E-5</v>
      </c>
      <c r="L3374" s="3">
        <f>+Tabella2026[[#This Row],[INCIDENZA POPOLAZIONE]]*(PLAFOND/2)</f>
        <v>15423.336572143096</v>
      </c>
      <c r="M3374" s="3">
        <f>+IFERROR(Tabella2026[[#This Row],[reddito_2024]]/Tabella2026[[#This Row],[POP_2024]],"")</f>
        <v>10280.246761658031</v>
      </c>
      <c r="N3374" s="3">
        <f>+IF(Tabella2026[[#This Row],[REDDITO COMPLESSIVO PROCAPITE]]&lt;media_aggr_reddito_pc,(media_aggr_reddito_pc-Tabella2026[[#This Row],[REDDITO COMPLESSIVO PROCAPITE]]),0)</f>
        <v>7544.8193009507104</v>
      </c>
      <c r="O3374" s="3">
        <f>+Tabella2026[[#This Row],[DIFFERENZA REDDITO INFERIORE ALLA MEDIA DALLA MEDIA]]*Tabella2026[[#This Row],[POP_2024]]</f>
        <v>23298402.001335792</v>
      </c>
      <c r="P3374" s="3">
        <f>+Tabella2026[[#This Row],[POPOLAZIONE PER DIFFERENZA ]]/SUM(Tabella2026[[POPOLAZIONE PER DIFFERENZA ]])</f>
        <v>2.0669925338528744E-4</v>
      </c>
      <c r="Q3374" s="3">
        <f>+Tabella2026[[#This Row],[INCIDENZA POPOLAZIONE PER DIFFERENZA]]*(PLAFOND-SUM(Tabella2026[CONTRIBUTO SULLA BASE DELLA POPOLAZIONE]))</f>
        <v>60852.105172188829</v>
      </c>
      <c r="R3374" s="3">
        <f>+Tabella2026[[#This Row],[CONTRIBUTO SULLA BASE DELLA POPOLAZIONE]]+Tabella2026[[#This Row],[CONTRIBUTO SULLA BASE DEL REDDITO]]</f>
        <v>76275.441744331925</v>
      </c>
      <c r="S3374" s="3">
        <f>+Tabella2026[[#This Row],[CONTRIBUTO TOTALE]]/(PLAFOND/N_TESSERE)</f>
        <v>152.55088348866386</v>
      </c>
      <c r="T3374" s="3">
        <f>+MAX(CEILING(Tabella2026[[#This Row],[preDEF1]],1),1)</f>
        <v>153</v>
      </c>
      <c r="U3374" s="9">
        <f xml:space="preserve"> IF(ROW(Tabella2026[[#This Row],[preDEF2]]) - ROW(Tabella2026[[#Headers],[preDEF2]])&lt;=ABS(SUM(Tabella2026[preDEF2])-N_TESSERE),Tabella2026[[#This Row],[preDEF2]]-1,Tabella2026[[#This Row],[preDEF2]])</f>
        <v>152</v>
      </c>
      <c r="V3374" s="21">
        <f>+Tabella2026[[#This Row],[DEF - n. card]]*(PLAFOND/N_TESSERE)</f>
        <v>76000</v>
      </c>
      <c r="W3374" s="18"/>
    </row>
    <row r="3375" spans="2:23" x14ac:dyDescent="0.25">
      <c r="B3375" s="1" t="s">
        <v>6577</v>
      </c>
      <c r="C3375" s="2">
        <v>112009</v>
      </c>
      <c r="D3375" s="1" t="s">
        <v>6578</v>
      </c>
      <c r="E3375" s="1" t="s">
        <v>76</v>
      </c>
      <c r="F3375" s="1" t="s">
        <v>88</v>
      </c>
      <c r="G3375" s="1" t="s">
        <v>4778</v>
      </c>
      <c r="H3375" s="1" t="s">
        <v>15836</v>
      </c>
      <c r="I3375" s="5">
        <v>3086</v>
      </c>
      <c r="J3375" s="5">
        <v>38707303</v>
      </c>
      <c r="K3375" s="3">
        <f>+Tabella2026[[#This Row],[POP_2024]]/SUM(Tabella2026[POP_2024])</f>
        <v>5.2355253501898024E-5</v>
      </c>
      <c r="L3375" s="3">
        <f>+Tabella2026[[#This Row],[INCIDENZA POPOLAZIONE]]*(PLAFOND/2)</f>
        <v>15413.347364518651</v>
      </c>
      <c r="M3375" s="3">
        <f>+IFERROR(Tabella2026[[#This Row],[reddito_2024]]/Tabella2026[[#This Row],[POP_2024]],"")</f>
        <v>12542.872002592352</v>
      </c>
      <c r="N3375" s="3">
        <f>+IF(Tabella2026[[#This Row],[REDDITO COMPLESSIVO PROCAPITE]]&lt;media_aggr_reddito_pc,(media_aggr_reddito_pc-Tabella2026[[#This Row],[REDDITO COMPLESSIVO PROCAPITE]]),0)</f>
        <v>5282.1940600163889</v>
      </c>
      <c r="O3375" s="3">
        <f>+Tabella2026[[#This Row],[DIFFERENZA REDDITO INFERIORE ALLA MEDIA DALLA MEDIA]]*Tabella2026[[#This Row],[POP_2024]]</f>
        <v>16300850.869210577</v>
      </c>
      <c r="P3375" s="3">
        <f>+Tabella2026[[#This Row],[POPOLAZIONE PER DIFFERENZA ]]/SUM(Tabella2026[[POPOLAZIONE PER DIFFERENZA ]])</f>
        <v>1.4461823192927825E-4</v>
      </c>
      <c r="Q3375" s="3">
        <f>+Tabella2026[[#This Row],[INCIDENZA POPOLAZIONE PER DIFFERENZA]]*(PLAFOND-SUM(Tabella2026[CONTRIBUTO SULLA BASE DELLA POPOLAZIONE]))</f>
        <v>42575.499016305745</v>
      </c>
      <c r="R3375" s="3">
        <f>+Tabella2026[[#This Row],[CONTRIBUTO SULLA BASE DELLA POPOLAZIONE]]+Tabella2026[[#This Row],[CONTRIBUTO SULLA BASE DEL REDDITO]]</f>
        <v>57988.846380824398</v>
      </c>
      <c r="S3375" s="3">
        <f>+Tabella2026[[#This Row],[CONTRIBUTO TOTALE]]/(PLAFOND/N_TESSERE)</f>
        <v>115.9776927616488</v>
      </c>
      <c r="T3375" s="3">
        <f>+MAX(CEILING(Tabella2026[[#This Row],[preDEF1]],1),1)</f>
        <v>116</v>
      </c>
      <c r="U3375" s="9">
        <f xml:space="preserve"> IF(ROW(Tabella2026[[#This Row],[preDEF2]]) - ROW(Tabella2026[[#Headers],[preDEF2]])&lt;=ABS(SUM(Tabella2026[preDEF2])-N_TESSERE),Tabella2026[[#This Row],[preDEF2]]-1,Tabella2026[[#This Row],[preDEF2]])</f>
        <v>115</v>
      </c>
      <c r="V3375" s="21">
        <f>+Tabella2026[[#This Row],[DEF - n. card]]*(PLAFOND/N_TESSERE)</f>
        <v>57500</v>
      </c>
      <c r="W3375" s="18"/>
    </row>
    <row r="3376" spans="2:23" x14ac:dyDescent="0.25">
      <c r="B3376" s="1" t="s">
        <v>6719</v>
      </c>
      <c r="C3376" s="2">
        <v>83029</v>
      </c>
      <c r="D3376" s="1" t="s">
        <v>6720</v>
      </c>
      <c r="E3376" s="1" t="s">
        <v>21</v>
      </c>
      <c r="F3376" s="1" t="s">
        <v>42</v>
      </c>
      <c r="G3376" s="1" t="s">
        <v>4778</v>
      </c>
      <c r="H3376" s="1" t="s">
        <v>15836</v>
      </c>
      <c r="I3376" s="5">
        <v>3084</v>
      </c>
      <c r="J3376" s="5">
        <v>32978669</v>
      </c>
      <c r="K3376" s="3">
        <f>+Tabella2026[[#This Row],[POP_2024]]/SUM(Tabella2026[POP_2024])</f>
        <v>5.2321322683037425E-5</v>
      </c>
      <c r="L3376" s="3">
        <f>+Tabella2026[[#This Row],[INCIDENZA POPOLAZIONE]]*(PLAFOND/2)</f>
        <v>15403.358156894206</v>
      </c>
      <c r="M3376" s="3">
        <f>+IFERROR(Tabella2026[[#This Row],[reddito_2024]]/Tabella2026[[#This Row],[POP_2024]],"")</f>
        <v>10693.472438391698</v>
      </c>
      <c r="N3376" s="3">
        <f>+IF(Tabella2026[[#This Row],[REDDITO COMPLESSIVO PROCAPITE]]&lt;media_aggr_reddito_pc,(media_aggr_reddito_pc-Tabella2026[[#This Row],[REDDITO COMPLESSIVO PROCAPITE]]),0)</f>
        <v>7131.5936242170428</v>
      </c>
      <c r="O3376" s="3">
        <f>+Tabella2026[[#This Row],[DIFFERENZA REDDITO INFERIORE ALLA MEDIA DALLA MEDIA]]*Tabella2026[[#This Row],[POP_2024]]</f>
        <v>21993834.737085361</v>
      </c>
      <c r="P3376" s="3">
        <f>+Tabella2026[[#This Row],[POPOLAZIONE PER DIFFERENZA ]]/SUM(Tabella2026[[POPOLAZIONE PER DIFFERENZA ]])</f>
        <v>1.9512536606477548E-4</v>
      </c>
      <c r="Q3376" s="3">
        <f>+Tabella2026[[#This Row],[INCIDENZA POPOLAZIONE PER DIFFERENZA]]*(PLAFOND-SUM(Tabella2026[CONTRIBUTO SULLA BASE DELLA POPOLAZIONE]))</f>
        <v>57444.761425445584</v>
      </c>
      <c r="R3376" s="3">
        <f>+Tabella2026[[#This Row],[CONTRIBUTO SULLA BASE DELLA POPOLAZIONE]]+Tabella2026[[#This Row],[CONTRIBUTO SULLA BASE DEL REDDITO]]</f>
        <v>72848.119582339787</v>
      </c>
      <c r="S3376" s="3">
        <f>+Tabella2026[[#This Row],[CONTRIBUTO TOTALE]]/(PLAFOND/N_TESSERE)</f>
        <v>145.69623916467958</v>
      </c>
      <c r="T3376" s="3">
        <f>+MAX(CEILING(Tabella2026[[#This Row],[preDEF1]],1),1)</f>
        <v>146</v>
      </c>
      <c r="U3376" s="9">
        <f xml:space="preserve"> IF(ROW(Tabella2026[[#This Row],[preDEF2]]) - ROW(Tabella2026[[#Headers],[preDEF2]])&lt;=ABS(SUM(Tabella2026[preDEF2])-N_TESSERE),Tabella2026[[#This Row],[preDEF2]]-1,Tabella2026[[#This Row],[preDEF2]])</f>
        <v>145</v>
      </c>
      <c r="V3376" s="21">
        <f>+Tabella2026[[#This Row],[DEF - n. card]]*(PLAFOND/N_TESSERE)</f>
        <v>72500</v>
      </c>
      <c r="W3376" s="18"/>
    </row>
    <row r="3377" spans="2:23" x14ac:dyDescent="0.25">
      <c r="B3377" s="1" t="s">
        <v>6817</v>
      </c>
      <c r="C3377" s="2">
        <v>17178</v>
      </c>
      <c r="D3377" s="1" t="s">
        <v>6818</v>
      </c>
      <c r="E3377" s="1" t="s">
        <v>12</v>
      </c>
      <c r="F3377" s="1" t="s">
        <v>50</v>
      </c>
      <c r="G3377" s="1" t="s">
        <v>4778</v>
      </c>
      <c r="H3377" s="1" t="s">
        <v>15835</v>
      </c>
      <c r="I3377" s="5">
        <v>3083</v>
      </c>
      <c r="J3377" s="5">
        <v>53930766</v>
      </c>
      <c r="K3377" s="3">
        <f>+Tabella2026[[#This Row],[POP_2024]]/SUM(Tabella2026[POP_2024])</f>
        <v>5.2304357273607128E-5</v>
      </c>
      <c r="L3377" s="3">
        <f>+Tabella2026[[#This Row],[INCIDENZA POPOLAZIONE]]*(PLAFOND/2)</f>
        <v>15398.363553081983</v>
      </c>
      <c r="M3377" s="3">
        <f>+IFERROR(Tabella2026[[#This Row],[reddito_2024]]/Tabella2026[[#This Row],[POP_2024]],"")</f>
        <v>17492.9503730133</v>
      </c>
      <c r="N3377" s="3">
        <f>+IF(Tabella2026[[#This Row],[REDDITO COMPLESSIVO PROCAPITE]]&lt;media_aggr_reddito_pc,(media_aggr_reddito_pc-Tabella2026[[#This Row],[REDDITO COMPLESSIVO PROCAPITE]]),0)</f>
        <v>332.11568959544093</v>
      </c>
      <c r="O3377" s="3">
        <f>+Tabella2026[[#This Row],[DIFFERENZA REDDITO INFERIORE ALLA MEDIA DALLA MEDIA]]*Tabella2026[[#This Row],[POP_2024]]</f>
        <v>1023912.6710227444</v>
      </c>
      <c r="P3377" s="3">
        <f>+Tabella2026[[#This Row],[POPOLAZIONE PER DIFFERENZA ]]/SUM(Tabella2026[[POPOLAZIONE PER DIFFERENZA ]])</f>
        <v>9.0839699915900854E-6</v>
      </c>
      <c r="Q3377" s="3">
        <f>+Tabella2026[[#This Row],[INCIDENZA POPOLAZIONE PER DIFFERENZA]]*(PLAFOND-SUM(Tabella2026[CONTRIBUTO SULLA BASE DELLA POPOLAZIONE]))</f>
        <v>2674.3139525466381</v>
      </c>
      <c r="R3377" s="3">
        <f>+Tabella2026[[#This Row],[CONTRIBUTO SULLA BASE DELLA POPOLAZIONE]]+Tabella2026[[#This Row],[CONTRIBUTO SULLA BASE DEL REDDITO]]</f>
        <v>18072.677505628621</v>
      </c>
      <c r="S3377" s="3">
        <f>+Tabella2026[[#This Row],[CONTRIBUTO TOTALE]]/(PLAFOND/N_TESSERE)</f>
        <v>36.145355011257244</v>
      </c>
      <c r="T3377" s="3">
        <f>+MAX(CEILING(Tabella2026[[#This Row],[preDEF1]],1),1)</f>
        <v>37</v>
      </c>
      <c r="U3377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377" s="21">
        <f>+Tabella2026[[#This Row],[DEF - n. card]]*(PLAFOND/N_TESSERE)</f>
        <v>18000</v>
      </c>
      <c r="W3377" s="18"/>
    </row>
    <row r="3378" spans="2:23" x14ac:dyDescent="0.25">
      <c r="B3378" s="1" t="s">
        <v>6593</v>
      </c>
      <c r="C3378" s="2">
        <v>82076</v>
      </c>
      <c r="D3378" s="1" t="s">
        <v>6594</v>
      </c>
      <c r="E3378" s="1" t="s">
        <v>21</v>
      </c>
      <c r="F3378" s="1" t="s">
        <v>20</v>
      </c>
      <c r="G3378" s="1" t="s">
        <v>4778</v>
      </c>
      <c r="H3378" s="1" t="s">
        <v>15836</v>
      </c>
      <c r="I3378" s="5">
        <v>3082</v>
      </c>
      <c r="J3378" s="5">
        <v>27721140</v>
      </c>
      <c r="K3378" s="3">
        <f>+Tabella2026[[#This Row],[POP_2024]]/SUM(Tabella2026[POP_2024])</f>
        <v>5.2287391864176832E-5</v>
      </c>
      <c r="L3378" s="3">
        <f>+Tabella2026[[#This Row],[INCIDENZA POPOLAZIONE]]*(PLAFOND/2)</f>
        <v>15393.368949269761</v>
      </c>
      <c r="M3378" s="3">
        <f>+IFERROR(Tabella2026[[#This Row],[reddito_2024]]/Tabella2026[[#This Row],[POP_2024]],"")</f>
        <v>8994.5295262816362</v>
      </c>
      <c r="N3378" s="3">
        <f>+IF(Tabella2026[[#This Row],[REDDITO COMPLESSIVO PROCAPITE]]&lt;media_aggr_reddito_pc,(media_aggr_reddito_pc-Tabella2026[[#This Row],[REDDITO COMPLESSIVO PROCAPITE]]),0)</f>
        <v>8830.5365363271048</v>
      </c>
      <c r="O3378" s="3">
        <f>+Tabella2026[[#This Row],[DIFFERENZA REDDITO INFERIORE ALLA MEDIA DALLA MEDIA]]*Tabella2026[[#This Row],[POP_2024]]</f>
        <v>27215713.604960136</v>
      </c>
      <c r="P3378" s="3">
        <f>+Tabella2026[[#This Row],[POPOLAZIONE PER DIFFERENZA ]]/SUM(Tabella2026[[POPOLAZIONE PER DIFFERENZA ]])</f>
        <v>2.4145294094292556E-4</v>
      </c>
      <c r="Q3378" s="3">
        <f>+Tabella2026[[#This Row],[INCIDENZA POPOLAZIONE PER DIFFERENZA]]*(PLAFOND-SUM(Tabella2026[CONTRIBUTO SULLA BASE DELLA POPOLAZIONE]))</f>
        <v>71083.564723891861</v>
      </c>
      <c r="R3378" s="3">
        <f>+Tabella2026[[#This Row],[CONTRIBUTO SULLA BASE DELLA POPOLAZIONE]]+Tabella2026[[#This Row],[CONTRIBUTO SULLA BASE DEL REDDITO]]</f>
        <v>86476.93367316162</v>
      </c>
      <c r="S3378" s="3">
        <f>+Tabella2026[[#This Row],[CONTRIBUTO TOTALE]]/(PLAFOND/N_TESSERE)</f>
        <v>172.95386734632325</v>
      </c>
      <c r="T3378" s="3">
        <f>+MAX(CEILING(Tabella2026[[#This Row],[preDEF1]],1),1)</f>
        <v>173</v>
      </c>
      <c r="U3378" s="9">
        <f xml:space="preserve"> IF(ROW(Tabella2026[[#This Row],[preDEF2]]) - ROW(Tabella2026[[#Headers],[preDEF2]])&lt;=ABS(SUM(Tabella2026[preDEF2])-N_TESSERE),Tabella2026[[#This Row],[preDEF2]]-1,Tabella2026[[#This Row],[preDEF2]])</f>
        <v>172</v>
      </c>
      <c r="V3378" s="21">
        <f>+Tabella2026[[#This Row],[DEF - n. card]]*(PLAFOND/N_TESSERE)</f>
        <v>86000</v>
      </c>
      <c r="W3378" s="18"/>
    </row>
    <row r="3379" spans="2:23" x14ac:dyDescent="0.25">
      <c r="B3379" s="1" t="s">
        <v>6967</v>
      </c>
      <c r="C3379" s="2">
        <v>28047</v>
      </c>
      <c r="D3379" s="1" t="s">
        <v>6968</v>
      </c>
      <c r="E3379" s="1" t="s">
        <v>38</v>
      </c>
      <c r="F3379" s="1" t="s">
        <v>45</v>
      </c>
      <c r="G3379" s="1" t="s">
        <v>4778</v>
      </c>
      <c r="H3379" s="1" t="s">
        <v>15835</v>
      </c>
      <c r="I3379" s="5">
        <v>3078</v>
      </c>
      <c r="J3379" s="5">
        <v>56550025</v>
      </c>
      <c r="K3379" s="3">
        <f>+Tabella2026[[#This Row],[POP_2024]]/SUM(Tabella2026[POP_2024])</f>
        <v>5.221953022645564E-5</v>
      </c>
      <c r="L3379" s="3">
        <f>+Tabella2026[[#This Row],[INCIDENZA POPOLAZIONE]]*(PLAFOND/2)</f>
        <v>15373.390534020871</v>
      </c>
      <c r="M3379" s="3">
        <f>+IFERROR(Tabella2026[[#This Row],[reddito_2024]]/Tabella2026[[#This Row],[POP_2024]],"")</f>
        <v>18372.327810266408</v>
      </c>
      <c r="N3379" s="3">
        <f>+IF(Tabella2026[[#This Row],[REDDITO COMPLESSIVO PROCAPITE]]&lt;media_aggr_reddito_pc,(media_aggr_reddito_pc-Tabella2026[[#This Row],[REDDITO COMPLESSIVO PROCAPITE]]),0)</f>
        <v>0</v>
      </c>
      <c r="O3379" s="3">
        <f>+Tabella2026[[#This Row],[DIFFERENZA REDDITO INFERIORE ALLA MEDIA DALLA MEDIA]]*Tabella2026[[#This Row],[POP_2024]]</f>
        <v>0</v>
      </c>
      <c r="P3379" s="3">
        <f>+Tabella2026[[#This Row],[POPOLAZIONE PER DIFFERENZA ]]/SUM(Tabella2026[[POPOLAZIONE PER DIFFERENZA ]])</f>
        <v>0</v>
      </c>
      <c r="Q3379" s="3">
        <f>+Tabella2026[[#This Row],[INCIDENZA POPOLAZIONE PER DIFFERENZA]]*(PLAFOND-SUM(Tabella2026[CONTRIBUTO SULLA BASE DELLA POPOLAZIONE]))</f>
        <v>0</v>
      </c>
      <c r="R3379" s="3">
        <f>+Tabella2026[[#This Row],[CONTRIBUTO SULLA BASE DELLA POPOLAZIONE]]+Tabella2026[[#This Row],[CONTRIBUTO SULLA BASE DEL REDDITO]]</f>
        <v>15373.390534020871</v>
      </c>
      <c r="S3379" s="3">
        <f>+Tabella2026[[#This Row],[CONTRIBUTO TOTALE]]/(PLAFOND/N_TESSERE)</f>
        <v>30.746781068041741</v>
      </c>
      <c r="T3379" s="3">
        <f>+MAX(CEILING(Tabella2026[[#This Row],[preDEF1]],1),1)</f>
        <v>31</v>
      </c>
      <c r="U3379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79" s="21">
        <f>+Tabella2026[[#This Row],[DEF - n. card]]*(PLAFOND/N_TESSERE)</f>
        <v>15000</v>
      </c>
      <c r="W3379" s="18"/>
    </row>
    <row r="3380" spans="2:23" x14ac:dyDescent="0.25">
      <c r="B3380" s="1" t="s">
        <v>6837</v>
      </c>
      <c r="C3380" s="2">
        <v>1220</v>
      </c>
      <c r="D3380" s="1" t="s">
        <v>6838</v>
      </c>
      <c r="E3380" s="1" t="s">
        <v>18</v>
      </c>
      <c r="F3380" s="1" t="s">
        <v>17</v>
      </c>
      <c r="G3380" s="1" t="s">
        <v>4778</v>
      </c>
      <c r="H3380" s="1" t="s">
        <v>15835</v>
      </c>
      <c r="I3380" s="5">
        <v>3077</v>
      </c>
      <c r="J3380" s="5">
        <v>65012660</v>
      </c>
      <c r="K3380" s="3">
        <f>+Tabella2026[[#This Row],[POP_2024]]/SUM(Tabella2026[POP_2024])</f>
        <v>5.2202564817025344E-5</v>
      </c>
      <c r="L3380" s="3">
        <f>+Tabella2026[[#This Row],[INCIDENZA POPOLAZIONE]]*(PLAFOND/2)</f>
        <v>15368.395930208648</v>
      </c>
      <c r="M3380" s="3">
        <f>+IFERROR(Tabella2026[[#This Row],[reddito_2024]]/Tabella2026[[#This Row],[POP_2024]],"")</f>
        <v>21128.586285342866</v>
      </c>
      <c r="N3380" s="3">
        <f>+IF(Tabella2026[[#This Row],[REDDITO COMPLESSIVO PROCAPITE]]&lt;media_aggr_reddito_pc,(media_aggr_reddito_pc-Tabella2026[[#This Row],[REDDITO COMPLESSIVO PROCAPITE]]),0)</f>
        <v>0</v>
      </c>
      <c r="O3380" s="3">
        <f>+Tabella2026[[#This Row],[DIFFERENZA REDDITO INFERIORE ALLA MEDIA DALLA MEDIA]]*Tabella2026[[#This Row],[POP_2024]]</f>
        <v>0</v>
      </c>
      <c r="P3380" s="3">
        <f>+Tabella2026[[#This Row],[POPOLAZIONE PER DIFFERENZA ]]/SUM(Tabella2026[[POPOLAZIONE PER DIFFERENZA ]])</f>
        <v>0</v>
      </c>
      <c r="Q3380" s="3">
        <f>+Tabella2026[[#This Row],[INCIDENZA POPOLAZIONE PER DIFFERENZA]]*(PLAFOND-SUM(Tabella2026[CONTRIBUTO SULLA BASE DELLA POPOLAZIONE]))</f>
        <v>0</v>
      </c>
      <c r="R3380" s="3">
        <f>+Tabella2026[[#This Row],[CONTRIBUTO SULLA BASE DELLA POPOLAZIONE]]+Tabella2026[[#This Row],[CONTRIBUTO SULLA BASE DEL REDDITO]]</f>
        <v>15368.395930208648</v>
      </c>
      <c r="S3380" s="3">
        <f>+Tabella2026[[#This Row],[CONTRIBUTO TOTALE]]/(PLAFOND/N_TESSERE)</f>
        <v>30.736791860417295</v>
      </c>
      <c r="T3380" s="3">
        <f>+MAX(CEILING(Tabella2026[[#This Row],[preDEF1]],1),1)</f>
        <v>31</v>
      </c>
      <c r="U3380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80" s="21">
        <f>+Tabella2026[[#This Row],[DEF - n. card]]*(PLAFOND/N_TESSERE)</f>
        <v>15000</v>
      </c>
      <c r="W3380" s="18"/>
    </row>
    <row r="3381" spans="2:23" x14ac:dyDescent="0.25">
      <c r="B3381" s="1" t="s">
        <v>6803</v>
      </c>
      <c r="C3381" s="2">
        <v>1033</v>
      </c>
      <c r="D3381" s="1" t="s">
        <v>6804</v>
      </c>
      <c r="E3381" s="1" t="s">
        <v>18</v>
      </c>
      <c r="F3381" s="1" t="s">
        <v>17</v>
      </c>
      <c r="G3381" s="1" t="s">
        <v>4778</v>
      </c>
      <c r="H3381" s="1" t="s">
        <v>15835</v>
      </c>
      <c r="I3381" s="5">
        <v>3075</v>
      </c>
      <c r="J3381" s="5">
        <v>59117917</v>
      </c>
      <c r="K3381" s="3">
        <f>+Tabella2026[[#This Row],[POP_2024]]/SUM(Tabella2026[POP_2024])</f>
        <v>5.2168633998164751E-5</v>
      </c>
      <c r="L3381" s="3">
        <f>+Tabella2026[[#This Row],[INCIDENZA POPOLAZIONE]]*(PLAFOND/2)</f>
        <v>15358.406722584205</v>
      </c>
      <c r="M3381" s="3">
        <f>+IFERROR(Tabella2026[[#This Row],[reddito_2024]]/Tabella2026[[#This Row],[POP_2024]],"")</f>
        <v>19225.338861788619</v>
      </c>
      <c r="N3381" s="3">
        <f>+IF(Tabella2026[[#This Row],[REDDITO COMPLESSIVO PROCAPITE]]&lt;media_aggr_reddito_pc,(media_aggr_reddito_pc-Tabella2026[[#This Row],[REDDITO COMPLESSIVO PROCAPITE]]),0)</f>
        <v>0</v>
      </c>
      <c r="O3381" s="3">
        <f>+Tabella2026[[#This Row],[DIFFERENZA REDDITO INFERIORE ALLA MEDIA DALLA MEDIA]]*Tabella2026[[#This Row],[POP_2024]]</f>
        <v>0</v>
      </c>
      <c r="P3381" s="3">
        <f>+Tabella2026[[#This Row],[POPOLAZIONE PER DIFFERENZA ]]/SUM(Tabella2026[[POPOLAZIONE PER DIFFERENZA ]])</f>
        <v>0</v>
      </c>
      <c r="Q3381" s="3">
        <f>+Tabella2026[[#This Row],[INCIDENZA POPOLAZIONE PER DIFFERENZA]]*(PLAFOND-SUM(Tabella2026[CONTRIBUTO SULLA BASE DELLA POPOLAZIONE]))</f>
        <v>0</v>
      </c>
      <c r="R3381" s="3">
        <f>+Tabella2026[[#This Row],[CONTRIBUTO SULLA BASE DELLA POPOLAZIONE]]+Tabella2026[[#This Row],[CONTRIBUTO SULLA BASE DEL REDDITO]]</f>
        <v>15358.406722584205</v>
      </c>
      <c r="S3381" s="3">
        <f>+Tabella2026[[#This Row],[CONTRIBUTO TOTALE]]/(PLAFOND/N_TESSERE)</f>
        <v>30.716813445168409</v>
      </c>
      <c r="T3381" s="3">
        <f>+MAX(CEILING(Tabella2026[[#This Row],[preDEF1]],1),1)</f>
        <v>31</v>
      </c>
      <c r="U3381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81" s="21">
        <f>+Tabella2026[[#This Row],[DEF - n. card]]*(PLAFOND/N_TESSERE)</f>
        <v>15000</v>
      </c>
      <c r="W3381" s="18"/>
    </row>
    <row r="3382" spans="2:23" x14ac:dyDescent="0.25">
      <c r="B3382" s="1" t="s">
        <v>6969</v>
      </c>
      <c r="C3382" s="2">
        <v>21087</v>
      </c>
      <c r="D3382" s="1" t="s">
        <v>6970</v>
      </c>
      <c r="E3382" s="1" t="s">
        <v>99</v>
      </c>
      <c r="F3382" s="1" t="s">
        <v>110</v>
      </c>
      <c r="G3382" s="1" t="s">
        <v>4778</v>
      </c>
      <c r="H3382" s="1" t="s">
        <v>15835</v>
      </c>
      <c r="I3382" s="5">
        <v>3072</v>
      </c>
      <c r="J3382" s="5">
        <v>75285399</v>
      </c>
      <c r="K3382" s="3">
        <f>+Tabella2026[[#This Row],[POP_2024]]/SUM(Tabella2026[POP_2024])</f>
        <v>5.2117737769873855E-5</v>
      </c>
      <c r="L3382" s="3">
        <f>+Tabella2026[[#This Row],[INCIDENZA POPOLAZIONE]]*(PLAFOND/2)</f>
        <v>15343.422911147536</v>
      </c>
      <c r="M3382" s="3">
        <f>+IFERROR(Tabella2026[[#This Row],[reddito_2024]]/Tabella2026[[#This Row],[POP_2024]],"")</f>
        <v>24506.9658203125</v>
      </c>
      <c r="N3382" s="3">
        <f>+IF(Tabella2026[[#This Row],[REDDITO COMPLESSIVO PROCAPITE]]&lt;media_aggr_reddito_pc,(media_aggr_reddito_pc-Tabella2026[[#This Row],[REDDITO COMPLESSIVO PROCAPITE]]),0)</f>
        <v>0</v>
      </c>
      <c r="O3382" s="3">
        <f>+Tabella2026[[#This Row],[DIFFERENZA REDDITO INFERIORE ALLA MEDIA DALLA MEDIA]]*Tabella2026[[#This Row],[POP_2024]]</f>
        <v>0</v>
      </c>
      <c r="P3382" s="3">
        <f>+Tabella2026[[#This Row],[POPOLAZIONE PER DIFFERENZA ]]/SUM(Tabella2026[[POPOLAZIONE PER DIFFERENZA ]])</f>
        <v>0</v>
      </c>
      <c r="Q3382" s="3">
        <f>+Tabella2026[[#This Row],[INCIDENZA POPOLAZIONE PER DIFFERENZA]]*(PLAFOND-SUM(Tabella2026[CONTRIBUTO SULLA BASE DELLA POPOLAZIONE]))</f>
        <v>0</v>
      </c>
      <c r="R3382" s="3">
        <f>+Tabella2026[[#This Row],[CONTRIBUTO SULLA BASE DELLA POPOLAZIONE]]+Tabella2026[[#This Row],[CONTRIBUTO SULLA BASE DEL REDDITO]]</f>
        <v>15343.422911147536</v>
      </c>
      <c r="S3382" s="3">
        <f>+Tabella2026[[#This Row],[CONTRIBUTO TOTALE]]/(PLAFOND/N_TESSERE)</f>
        <v>30.686845822295073</v>
      </c>
      <c r="T3382" s="3">
        <f>+MAX(CEILING(Tabella2026[[#This Row],[preDEF1]],1),1)</f>
        <v>31</v>
      </c>
      <c r="U3382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82" s="21">
        <f>+Tabella2026[[#This Row],[DEF - n. card]]*(PLAFOND/N_TESSERE)</f>
        <v>15000</v>
      </c>
      <c r="W3382" s="18"/>
    </row>
    <row r="3383" spans="2:23" x14ac:dyDescent="0.25">
      <c r="B3383" s="1" t="s">
        <v>8069</v>
      </c>
      <c r="C3383" s="2">
        <v>78067</v>
      </c>
      <c r="D3383" s="1" t="s">
        <v>8070</v>
      </c>
      <c r="E3383" s="1" t="s">
        <v>61</v>
      </c>
      <c r="F3383" s="1" t="s">
        <v>178</v>
      </c>
      <c r="G3383" s="1" t="s">
        <v>4778</v>
      </c>
      <c r="H3383" s="1" t="s">
        <v>15836</v>
      </c>
      <c r="I3383" s="5">
        <v>3071</v>
      </c>
      <c r="J3383" s="5">
        <v>19250228</v>
      </c>
      <c r="K3383" s="3">
        <f>+Tabella2026[[#This Row],[POP_2024]]/SUM(Tabella2026[POP_2024])</f>
        <v>5.2100772360443559E-5</v>
      </c>
      <c r="L3383" s="3">
        <f>+Tabella2026[[#This Row],[INCIDENZA POPOLAZIONE]]*(PLAFOND/2)</f>
        <v>15338.428307335313</v>
      </c>
      <c r="M3383" s="3">
        <f>+IFERROR(Tabella2026[[#This Row],[reddito_2024]]/Tabella2026[[#This Row],[POP_2024]],"")</f>
        <v>6268.3907521979809</v>
      </c>
      <c r="N3383" s="3">
        <f>+IF(Tabella2026[[#This Row],[REDDITO COMPLESSIVO PROCAPITE]]&lt;media_aggr_reddito_pc,(media_aggr_reddito_pc-Tabella2026[[#This Row],[REDDITO COMPLESSIVO PROCAPITE]]),0)</f>
        <v>11556.675310410759</v>
      </c>
      <c r="O3383" s="3">
        <f>+Tabella2026[[#This Row],[DIFFERENZA REDDITO INFERIORE ALLA MEDIA DALLA MEDIA]]*Tabella2026[[#This Row],[POP_2024]]</f>
        <v>35490549.878271438</v>
      </c>
      <c r="P3383" s="3">
        <f>+Tabella2026[[#This Row],[POPOLAZIONE PER DIFFERENZA ]]/SUM(Tabella2026[[POPOLAZIONE PER DIFFERENZA ]])</f>
        <v>3.1486580760566393E-4</v>
      </c>
      <c r="Q3383" s="3">
        <f>+Tabella2026[[#This Row],[INCIDENZA POPOLAZIONE PER DIFFERENZA]]*(PLAFOND-SUM(Tabella2026[CONTRIBUTO SULLA BASE DELLA POPOLAZIONE]))</f>
        <v>92696.257609752138</v>
      </c>
      <c r="R3383" s="3">
        <f>+Tabella2026[[#This Row],[CONTRIBUTO SULLA BASE DELLA POPOLAZIONE]]+Tabella2026[[#This Row],[CONTRIBUTO SULLA BASE DEL REDDITO]]</f>
        <v>108034.68591708745</v>
      </c>
      <c r="S3383" s="3">
        <f>+Tabella2026[[#This Row],[CONTRIBUTO TOTALE]]/(PLAFOND/N_TESSERE)</f>
        <v>216.06937183417492</v>
      </c>
      <c r="T3383" s="3">
        <f>+MAX(CEILING(Tabella2026[[#This Row],[preDEF1]],1),1)</f>
        <v>217</v>
      </c>
      <c r="U3383" s="9">
        <f xml:space="preserve"> IF(ROW(Tabella2026[[#This Row],[preDEF2]]) - ROW(Tabella2026[[#Headers],[preDEF2]])&lt;=ABS(SUM(Tabella2026[preDEF2])-N_TESSERE),Tabella2026[[#This Row],[preDEF2]]-1,Tabella2026[[#This Row],[preDEF2]])</f>
        <v>216</v>
      </c>
      <c r="V3383" s="21">
        <f>+Tabella2026[[#This Row],[DEF - n. card]]*(PLAFOND/N_TESSERE)</f>
        <v>108000</v>
      </c>
      <c r="W3383" s="18"/>
    </row>
    <row r="3384" spans="2:23" x14ac:dyDescent="0.25">
      <c r="B3384" s="1" t="s">
        <v>6843</v>
      </c>
      <c r="C3384" s="2">
        <v>4208</v>
      </c>
      <c r="D3384" s="1" t="s">
        <v>6844</v>
      </c>
      <c r="E3384" s="1" t="s">
        <v>18</v>
      </c>
      <c r="F3384" s="1" t="s">
        <v>263</v>
      </c>
      <c r="G3384" s="1" t="s">
        <v>4778</v>
      </c>
      <c r="H3384" s="1" t="s">
        <v>15835</v>
      </c>
      <c r="I3384" s="5">
        <v>3067</v>
      </c>
      <c r="J3384" s="5">
        <v>56365722</v>
      </c>
      <c r="K3384" s="3">
        <f>+Tabella2026[[#This Row],[POP_2024]]/SUM(Tabella2026[POP_2024])</f>
        <v>5.2032910722722367E-5</v>
      </c>
      <c r="L3384" s="3">
        <f>+Tabella2026[[#This Row],[INCIDENZA POPOLAZIONE]]*(PLAFOND/2)</f>
        <v>15318.449892086423</v>
      </c>
      <c r="M3384" s="3">
        <f>+IFERROR(Tabella2026[[#This Row],[reddito_2024]]/Tabella2026[[#This Row],[POP_2024]],"")</f>
        <v>18378.129116400392</v>
      </c>
      <c r="N3384" s="3">
        <f>+IF(Tabella2026[[#This Row],[REDDITO COMPLESSIVO PROCAPITE]]&lt;media_aggr_reddito_pc,(media_aggr_reddito_pc-Tabella2026[[#This Row],[REDDITO COMPLESSIVO PROCAPITE]]),0)</f>
        <v>0</v>
      </c>
      <c r="O3384" s="3">
        <f>+Tabella2026[[#This Row],[DIFFERENZA REDDITO INFERIORE ALLA MEDIA DALLA MEDIA]]*Tabella2026[[#This Row],[POP_2024]]</f>
        <v>0</v>
      </c>
      <c r="P3384" s="3">
        <f>+Tabella2026[[#This Row],[POPOLAZIONE PER DIFFERENZA ]]/SUM(Tabella2026[[POPOLAZIONE PER DIFFERENZA ]])</f>
        <v>0</v>
      </c>
      <c r="Q3384" s="3">
        <f>+Tabella2026[[#This Row],[INCIDENZA POPOLAZIONE PER DIFFERENZA]]*(PLAFOND-SUM(Tabella2026[CONTRIBUTO SULLA BASE DELLA POPOLAZIONE]))</f>
        <v>0</v>
      </c>
      <c r="R3384" s="3">
        <f>+Tabella2026[[#This Row],[CONTRIBUTO SULLA BASE DELLA POPOLAZIONE]]+Tabella2026[[#This Row],[CONTRIBUTO SULLA BASE DEL REDDITO]]</f>
        <v>15318.449892086423</v>
      </c>
      <c r="S3384" s="3">
        <f>+Tabella2026[[#This Row],[CONTRIBUTO TOTALE]]/(PLAFOND/N_TESSERE)</f>
        <v>30.636899784172844</v>
      </c>
      <c r="T3384" s="3">
        <f>+MAX(CEILING(Tabella2026[[#This Row],[preDEF1]],1),1)</f>
        <v>31</v>
      </c>
      <c r="U3384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84" s="21">
        <f>+Tabella2026[[#This Row],[DEF - n. card]]*(PLAFOND/N_TESSERE)</f>
        <v>15000</v>
      </c>
      <c r="W3384" s="18"/>
    </row>
    <row r="3385" spans="2:23" x14ac:dyDescent="0.25">
      <c r="B3385" s="1" t="s">
        <v>6829</v>
      </c>
      <c r="C3385" s="2">
        <v>6181</v>
      </c>
      <c r="D3385" s="1" t="s">
        <v>6830</v>
      </c>
      <c r="E3385" s="1" t="s">
        <v>18</v>
      </c>
      <c r="F3385" s="1" t="s">
        <v>138</v>
      </c>
      <c r="G3385" s="1" t="s">
        <v>4778</v>
      </c>
      <c r="H3385" s="1" t="s">
        <v>15835</v>
      </c>
      <c r="I3385" s="5">
        <v>3067</v>
      </c>
      <c r="J3385" s="5">
        <v>62453689</v>
      </c>
      <c r="K3385" s="3">
        <f>+Tabella2026[[#This Row],[POP_2024]]/SUM(Tabella2026[POP_2024])</f>
        <v>5.2032910722722367E-5</v>
      </c>
      <c r="L3385" s="3">
        <f>+Tabella2026[[#This Row],[INCIDENZA POPOLAZIONE]]*(PLAFOND/2)</f>
        <v>15318.449892086423</v>
      </c>
      <c r="M3385" s="3">
        <f>+IFERROR(Tabella2026[[#This Row],[reddito_2024]]/Tabella2026[[#This Row],[POP_2024]],"")</f>
        <v>20363.11998695794</v>
      </c>
      <c r="N3385" s="3">
        <f>+IF(Tabella2026[[#This Row],[REDDITO COMPLESSIVO PROCAPITE]]&lt;media_aggr_reddito_pc,(media_aggr_reddito_pc-Tabella2026[[#This Row],[REDDITO COMPLESSIVO PROCAPITE]]),0)</f>
        <v>0</v>
      </c>
      <c r="O3385" s="3">
        <f>+Tabella2026[[#This Row],[DIFFERENZA REDDITO INFERIORE ALLA MEDIA DALLA MEDIA]]*Tabella2026[[#This Row],[POP_2024]]</f>
        <v>0</v>
      </c>
      <c r="P3385" s="3">
        <f>+Tabella2026[[#This Row],[POPOLAZIONE PER DIFFERENZA ]]/SUM(Tabella2026[[POPOLAZIONE PER DIFFERENZA ]])</f>
        <v>0</v>
      </c>
      <c r="Q3385" s="3">
        <f>+Tabella2026[[#This Row],[INCIDENZA POPOLAZIONE PER DIFFERENZA]]*(PLAFOND-SUM(Tabella2026[CONTRIBUTO SULLA BASE DELLA POPOLAZIONE]))</f>
        <v>0</v>
      </c>
      <c r="R3385" s="3">
        <f>+Tabella2026[[#This Row],[CONTRIBUTO SULLA BASE DELLA POPOLAZIONE]]+Tabella2026[[#This Row],[CONTRIBUTO SULLA BASE DEL REDDITO]]</f>
        <v>15318.449892086423</v>
      </c>
      <c r="S3385" s="3">
        <f>+Tabella2026[[#This Row],[CONTRIBUTO TOTALE]]/(PLAFOND/N_TESSERE)</f>
        <v>30.636899784172844</v>
      </c>
      <c r="T3385" s="3">
        <f>+MAX(CEILING(Tabella2026[[#This Row],[preDEF1]],1),1)</f>
        <v>31</v>
      </c>
      <c r="U3385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85" s="21">
        <f>+Tabella2026[[#This Row],[DEF - n. card]]*(PLAFOND/N_TESSERE)</f>
        <v>15000</v>
      </c>
      <c r="W3385" s="18"/>
    </row>
    <row r="3386" spans="2:23" x14ac:dyDescent="0.25">
      <c r="B3386" s="1" t="s">
        <v>6555</v>
      </c>
      <c r="C3386" s="2">
        <v>84004</v>
      </c>
      <c r="D3386" s="1" t="s">
        <v>6556</v>
      </c>
      <c r="E3386" s="1" t="s">
        <v>21</v>
      </c>
      <c r="F3386" s="1" t="s">
        <v>261</v>
      </c>
      <c r="G3386" s="1" t="s">
        <v>4778</v>
      </c>
      <c r="H3386" s="1" t="s">
        <v>15836</v>
      </c>
      <c r="I3386" s="5">
        <v>3066</v>
      </c>
      <c r="J3386" s="5">
        <v>35626507</v>
      </c>
      <c r="K3386" s="3">
        <f>+Tabella2026[[#This Row],[POP_2024]]/SUM(Tabella2026[POP_2024])</f>
        <v>5.201594531329207E-5</v>
      </c>
      <c r="L3386" s="3">
        <f>+Tabella2026[[#This Row],[INCIDENZA POPOLAZIONE]]*(PLAFOND/2)</f>
        <v>15313.455288274201</v>
      </c>
      <c r="M3386" s="3">
        <f>+IFERROR(Tabella2026[[#This Row],[reddito_2024]]/Tabella2026[[#This Row],[POP_2024]],"")</f>
        <v>11619.865296803653</v>
      </c>
      <c r="N3386" s="3">
        <f>+IF(Tabella2026[[#This Row],[REDDITO COMPLESSIVO PROCAPITE]]&lt;media_aggr_reddito_pc,(media_aggr_reddito_pc-Tabella2026[[#This Row],[REDDITO COMPLESSIVO PROCAPITE]]),0)</f>
        <v>6205.2007658050879</v>
      </c>
      <c r="O3386" s="3">
        <f>+Tabella2026[[#This Row],[DIFFERENZA REDDITO INFERIORE ALLA MEDIA DALLA MEDIA]]*Tabella2026[[#This Row],[POP_2024]]</f>
        <v>19025145.5479584</v>
      </c>
      <c r="P3386" s="3">
        <f>+Tabella2026[[#This Row],[POPOLAZIONE PER DIFFERENZA ]]/SUM(Tabella2026[[POPOLAZIONE PER DIFFERENZA ]])</f>
        <v>1.6878768681577225E-4</v>
      </c>
      <c r="Q3386" s="3">
        <f>+Tabella2026[[#This Row],[INCIDENZA POPOLAZIONE PER DIFFERENZA]]*(PLAFOND-SUM(Tabella2026[CONTRIBUTO SULLA BASE DELLA POPOLAZIONE]))</f>
        <v>49690.968407798442</v>
      </c>
      <c r="R3386" s="3">
        <f>+Tabella2026[[#This Row],[CONTRIBUTO SULLA BASE DELLA POPOLAZIONE]]+Tabella2026[[#This Row],[CONTRIBUTO SULLA BASE DEL REDDITO]]</f>
        <v>65004.423696072641</v>
      </c>
      <c r="S3386" s="3">
        <f>+Tabella2026[[#This Row],[CONTRIBUTO TOTALE]]/(PLAFOND/N_TESSERE)</f>
        <v>130.00884739214527</v>
      </c>
      <c r="T3386" s="3">
        <f>+MAX(CEILING(Tabella2026[[#This Row],[preDEF1]],1),1)</f>
        <v>131</v>
      </c>
      <c r="U3386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3386" s="21">
        <f>+Tabella2026[[#This Row],[DEF - n. card]]*(PLAFOND/N_TESSERE)</f>
        <v>65000</v>
      </c>
      <c r="W3386" s="18"/>
    </row>
    <row r="3387" spans="2:23" x14ac:dyDescent="0.25">
      <c r="B3387" s="1" t="s">
        <v>6965</v>
      </c>
      <c r="C3387" s="2">
        <v>21021</v>
      </c>
      <c r="D3387" s="1" t="s">
        <v>6966</v>
      </c>
      <c r="E3387" s="1" t="s">
        <v>99</v>
      </c>
      <c r="F3387" s="1" t="s">
        <v>110</v>
      </c>
      <c r="G3387" s="1" t="s">
        <v>4778</v>
      </c>
      <c r="H3387" s="1" t="s">
        <v>15835</v>
      </c>
      <c r="I3387" s="5">
        <v>3066</v>
      </c>
      <c r="J3387" s="5">
        <v>81072135</v>
      </c>
      <c r="K3387" s="3">
        <f>+Tabella2026[[#This Row],[POP_2024]]/SUM(Tabella2026[POP_2024])</f>
        <v>5.201594531329207E-5</v>
      </c>
      <c r="L3387" s="3">
        <f>+Tabella2026[[#This Row],[INCIDENZA POPOLAZIONE]]*(PLAFOND/2)</f>
        <v>15313.455288274201</v>
      </c>
      <c r="M3387" s="3">
        <f>+IFERROR(Tabella2026[[#This Row],[reddito_2024]]/Tabella2026[[#This Row],[POP_2024]],"")</f>
        <v>26442.314090019569</v>
      </c>
      <c r="N3387" s="3">
        <f>+IF(Tabella2026[[#This Row],[REDDITO COMPLESSIVO PROCAPITE]]&lt;media_aggr_reddito_pc,(media_aggr_reddito_pc-Tabella2026[[#This Row],[REDDITO COMPLESSIVO PROCAPITE]]),0)</f>
        <v>0</v>
      </c>
      <c r="O3387" s="3">
        <f>+Tabella2026[[#This Row],[DIFFERENZA REDDITO INFERIORE ALLA MEDIA DALLA MEDIA]]*Tabella2026[[#This Row],[POP_2024]]</f>
        <v>0</v>
      </c>
      <c r="P3387" s="3">
        <f>+Tabella2026[[#This Row],[POPOLAZIONE PER DIFFERENZA ]]/SUM(Tabella2026[[POPOLAZIONE PER DIFFERENZA ]])</f>
        <v>0</v>
      </c>
      <c r="Q3387" s="3">
        <f>+Tabella2026[[#This Row],[INCIDENZA POPOLAZIONE PER DIFFERENZA]]*(PLAFOND-SUM(Tabella2026[CONTRIBUTO SULLA BASE DELLA POPOLAZIONE]))</f>
        <v>0</v>
      </c>
      <c r="R3387" s="3">
        <f>+Tabella2026[[#This Row],[CONTRIBUTO SULLA BASE DELLA POPOLAZIONE]]+Tabella2026[[#This Row],[CONTRIBUTO SULLA BASE DEL REDDITO]]</f>
        <v>15313.455288274201</v>
      </c>
      <c r="S3387" s="3">
        <f>+Tabella2026[[#This Row],[CONTRIBUTO TOTALE]]/(PLAFOND/N_TESSERE)</f>
        <v>30.626910576548401</v>
      </c>
      <c r="T3387" s="3">
        <f>+MAX(CEILING(Tabella2026[[#This Row],[preDEF1]],1),1)</f>
        <v>31</v>
      </c>
      <c r="U3387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87" s="21">
        <f>+Tabella2026[[#This Row],[DEF - n. card]]*(PLAFOND/N_TESSERE)</f>
        <v>15000</v>
      </c>
      <c r="W3387" s="18"/>
    </row>
    <row r="3388" spans="2:23" x14ac:dyDescent="0.25">
      <c r="B3388" s="1" t="s">
        <v>6703</v>
      </c>
      <c r="C3388" s="2">
        <v>64053</v>
      </c>
      <c r="D3388" s="1" t="s">
        <v>6704</v>
      </c>
      <c r="E3388" s="1" t="s">
        <v>15</v>
      </c>
      <c r="F3388" s="1" t="s">
        <v>290</v>
      </c>
      <c r="G3388" s="1" t="s">
        <v>4778</v>
      </c>
      <c r="H3388" s="1" t="s">
        <v>15836</v>
      </c>
      <c r="I3388" s="5">
        <v>3066</v>
      </c>
      <c r="J3388" s="5">
        <v>39311474</v>
      </c>
      <c r="K3388" s="3">
        <f>+Tabella2026[[#This Row],[POP_2024]]/SUM(Tabella2026[POP_2024])</f>
        <v>5.201594531329207E-5</v>
      </c>
      <c r="L3388" s="3">
        <f>+Tabella2026[[#This Row],[INCIDENZA POPOLAZIONE]]*(PLAFOND/2)</f>
        <v>15313.455288274201</v>
      </c>
      <c r="M3388" s="3">
        <f>+IFERROR(Tabella2026[[#This Row],[reddito_2024]]/Tabella2026[[#This Row],[POP_2024]],"")</f>
        <v>12821.746249184605</v>
      </c>
      <c r="N3388" s="3">
        <f>+IF(Tabella2026[[#This Row],[REDDITO COMPLESSIVO PROCAPITE]]&lt;media_aggr_reddito_pc,(media_aggr_reddito_pc-Tabella2026[[#This Row],[REDDITO COMPLESSIVO PROCAPITE]]),0)</f>
        <v>5003.3198134241356</v>
      </c>
      <c r="O3388" s="3">
        <f>+Tabella2026[[#This Row],[DIFFERENZA REDDITO INFERIORE ALLA MEDIA DALLA MEDIA]]*Tabella2026[[#This Row],[POP_2024]]</f>
        <v>15340178.5479584</v>
      </c>
      <c r="P3388" s="3">
        <f>+Tabella2026[[#This Row],[POPOLAZIONE PER DIFFERENZA ]]/SUM(Tabella2026[[POPOLAZIONE PER DIFFERENZA ]])</f>
        <v>1.3609531900420505E-4</v>
      </c>
      <c r="Q3388" s="3">
        <f>+Tabella2026[[#This Row],[INCIDENZA POPOLAZIONE PER DIFFERENZA]]*(PLAFOND-SUM(Tabella2026[CONTRIBUTO SULLA BASE DELLA POPOLAZIONE]))</f>
        <v>40066.359843348881</v>
      </c>
      <c r="R3388" s="3">
        <f>+Tabella2026[[#This Row],[CONTRIBUTO SULLA BASE DELLA POPOLAZIONE]]+Tabella2026[[#This Row],[CONTRIBUTO SULLA BASE DEL REDDITO]]</f>
        <v>55379.81513162308</v>
      </c>
      <c r="S3388" s="3">
        <f>+Tabella2026[[#This Row],[CONTRIBUTO TOTALE]]/(PLAFOND/N_TESSERE)</f>
        <v>110.75963026324617</v>
      </c>
      <c r="T3388" s="3">
        <f>+MAX(CEILING(Tabella2026[[#This Row],[preDEF1]],1),1)</f>
        <v>111</v>
      </c>
      <c r="U3388" s="9">
        <f xml:space="preserve"> IF(ROW(Tabella2026[[#This Row],[preDEF2]]) - ROW(Tabella2026[[#Headers],[preDEF2]])&lt;=ABS(SUM(Tabella2026[preDEF2])-N_TESSERE),Tabella2026[[#This Row],[preDEF2]]-1,Tabella2026[[#This Row],[preDEF2]])</f>
        <v>110</v>
      </c>
      <c r="V3388" s="21">
        <f>+Tabella2026[[#This Row],[DEF - n. card]]*(PLAFOND/N_TESSERE)</f>
        <v>55000</v>
      </c>
      <c r="W3388" s="18"/>
    </row>
    <row r="3389" spans="2:23" x14ac:dyDescent="0.25">
      <c r="B3389" s="1" t="s">
        <v>6705</v>
      </c>
      <c r="C3389" s="2">
        <v>42036</v>
      </c>
      <c r="D3389" s="1" t="s">
        <v>6706</v>
      </c>
      <c r="E3389" s="1" t="s">
        <v>117</v>
      </c>
      <c r="F3389" s="1" t="s">
        <v>116</v>
      </c>
      <c r="G3389" s="1" t="s">
        <v>4778</v>
      </c>
      <c r="H3389" s="1" t="s">
        <v>15834</v>
      </c>
      <c r="I3389" s="5">
        <v>3066</v>
      </c>
      <c r="J3389" s="5">
        <v>54559695</v>
      </c>
      <c r="K3389" s="3">
        <f>+Tabella2026[[#This Row],[POP_2024]]/SUM(Tabella2026[POP_2024])</f>
        <v>5.201594531329207E-5</v>
      </c>
      <c r="L3389" s="3">
        <f>+Tabella2026[[#This Row],[INCIDENZA POPOLAZIONE]]*(PLAFOND/2)</f>
        <v>15313.455288274201</v>
      </c>
      <c r="M3389" s="3">
        <f>+IFERROR(Tabella2026[[#This Row],[reddito_2024]]/Tabella2026[[#This Row],[POP_2024]],"")</f>
        <v>17795.07338551859</v>
      </c>
      <c r="N3389" s="3">
        <f>+IF(Tabella2026[[#This Row],[REDDITO COMPLESSIVO PROCAPITE]]&lt;media_aggr_reddito_pc,(media_aggr_reddito_pc-Tabella2026[[#This Row],[REDDITO COMPLESSIVO PROCAPITE]]),0)</f>
        <v>29.992677090151119</v>
      </c>
      <c r="O3389" s="3">
        <f>+Tabella2026[[#This Row],[DIFFERENZA REDDITO INFERIORE ALLA MEDIA DALLA MEDIA]]*Tabella2026[[#This Row],[POP_2024]]</f>
        <v>91957.547958403331</v>
      </c>
      <c r="P3389" s="3">
        <f>+Tabella2026[[#This Row],[POPOLAZIONE PER DIFFERENZA ]]/SUM(Tabella2026[[POPOLAZIONE PER DIFFERENZA ]])</f>
        <v>8.1583090999348164E-7</v>
      </c>
      <c r="Q3389" s="3">
        <f>+Tabella2026[[#This Row],[INCIDENZA POPOLAZIONE PER DIFFERENZA]]*(PLAFOND-SUM(Tabella2026[CONTRIBUTO SULLA BASE DELLA POPOLAZIONE]))</f>
        <v>240.18000802889946</v>
      </c>
      <c r="R3389" s="3">
        <f>+Tabella2026[[#This Row],[CONTRIBUTO SULLA BASE DELLA POPOLAZIONE]]+Tabella2026[[#This Row],[CONTRIBUTO SULLA BASE DEL REDDITO]]</f>
        <v>15553.6352963031</v>
      </c>
      <c r="S3389" s="3">
        <f>+Tabella2026[[#This Row],[CONTRIBUTO TOTALE]]/(PLAFOND/N_TESSERE)</f>
        <v>31.107270592606202</v>
      </c>
      <c r="T3389" s="3">
        <f>+MAX(CEILING(Tabella2026[[#This Row],[preDEF1]],1),1)</f>
        <v>32</v>
      </c>
      <c r="U3389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89" s="21">
        <f>+Tabella2026[[#This Row],[DEF - n. card]]*(PLAFOND/N_TESSERE)</f>
        <v>15500</v>
      </c>
      <c r="W3389" s="18"/>
    </row>
    <row r="3390" spans="2:23" x14ac:dyDescent="0.25">
      <c r="B3390" s="1" t="s">
        <v>6819</v>
      </c>
      <c r="C3390" s="2">
        <v>24123</v>
      </c>
      <c r="D3390" s="1" t="s">
        <v>6820</v>
      </c>
      <c r="E3390" s="1" t="s">
        <v>38</v>
      </c>
      <c r="F3390" s="1" t="s">
        <v>106</v>
      </c>
      <c r="G3390" s="1" t="s">
        <v>4778</v>
      </c>
      <c r="H3390" s="1" t="s">
        <v>15835</v>
      </c>
      <c r="I3390" s="5">
        <v>3063</v>
      </c>
      <c r="J3390" s="5">
        <v>60779988</v>
      </c>
      <c r="K3390" s="3">
        <f>+Tabella2026[[#This Row],[POP_2024]]/SUM(Tabella2026[POP_2024])</f>
        <v>5.1965049085001181E-5</v>
      </c>
      <c r="L3390" s="3">
        <f>+Tabella2026[[#This Row],[INCIDENZA POPOLAZIONE]]*(PLAFOND/2)</f>
        <v>15298.471476837534</v>
      </c>
      <c r="M3390" s="3">
        <f>+IFERROR(Tabella2026[[#This Row],[reddito_2024]]/Tabella2026[[#This Row],[POP_2024]],"")</f>
        <v>19843.28697355534</v>
      </c>
      <c r="N3390" s="3">
        <f>+IF(Tabella2026[[#This Row],[REDDITO COMPLESSIVO PROCAPITE]]&lt;media_aggr_reddito_pc,(media_aggr_reddito_pc-Tabella2026[[#This Row],[REDDITO COMPLESSIVO PROCAPITE]]),0)</f>
        <v>0</v>
      </c>
      <c r="O3390" s="3">
        <f>+Tabella2026[[#This Row],[DIFFERENZA REDDITO INFERIORE ALLA MEDIA DALLA MEDIA]]*Tabella2026[[#This Row],[POP_2024]]</f>
        <v>0</v>
      </c>
      <c r="P3390" s="3">
        <f>+Tabella2026[[#This Row],[POPOLAZIONE PER DIFFERENZA ]]/SUM(Tabella2026[[POPOLAZIONE PER DIFFERENZA ]])</f>
        <v>0</v>
      </c>
      <c r="Q3390" s="3">
        <f>+Tabella2026[[#This Row],[INCIDENZA POPOLAZIONE PER DIFFERENZA]]*(PLAFOND-SUM(Tabella2026[CONTRIBUTO SULLA BASE DELLA POPOLAZIONE]))</f>
        <v>0</v>
      </c>
      <c r="R3390" s="3">
        <f>+Tabella2026[[#This Row],[CONTRIBUTO SULLA BASE DELLA POPOLAZIONE]]+Tabella2026[[#This Row],[CONTRIBUTO SULLA BASE DEL REDDITO]]</f>
        <v>15298.471476837534</v>
      </c>
      <c r="S3390" s="3">
        <f>+Tabella2026[[#This Row],[CONTRIBUTO TOTALE]]/(PLAFOND/N_TESSERE)</f>
        <v>30.596942953675068</v>
      </c>
      <c r="T3390" s="3">
        <f>+MAX(CEILING(Tabella2026[[#This Row],[preDEF1]],1),1)</f>
        <v>31</v>
      </c>
      <c r="U3390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90" s="21">
        <f>+Tabella2026[[#This Row],[DEF - n. card]]*(PLAFOND/N_TESSERE)</f>
        <v>15000</v>
      </c>
      <c r="W3390" s="18"/>
    </row>
    <row r="3391" spans="2:23" x14ac:dyDescent="0.25">
      <c r="B3391" s="1" t="s">
        <v>6877</v>
      </c>
      <c r="C3391" s="2">
        <v>98012</v>
      </c>
      <c r="D3391" s="1" t="s">
        <v>6878</v>
      </c>
      <c r="E3391" s="1" t="s">
        <v>12</v>
      </c>
      <c r="F3391" s="1" t="s">
        <v>389</v>
      </c>
      <c r="G3391" s="1" t="s">
        <v>4778</v>
      </c>
      <c r="H3391" s="1" t="s">
        <v>15835</v>
      </c>
      <c r="I3391" s="5">
        <v>3061</v>
      </c>
      <c r="J3391" s="5">
        <v>54454273</v>
      </c>
      <c r="K3391" s="3">
        <f>+Tabella2026[[#This Row],[POP_2024]]/SUM(Tabella2026[POP_2024])</f>
        <v>5.1931118266140582E-5</v>
      </c>
      <c r="L3391" s="3">
        <f>+Tabella2026[[#This Row],[INCIDENZA POPOLAZIONE]]*(PLAFOND/2)</f>
        <v>15288.482269213087</v>
      </c>
      <c r="M3391" s="3">
        <f>+IFERROR(Tabella2026[[#This Row],[reddito_2024]]/Tabella2026[[#This Row],[POP_2024]],"")</f>
        <v>17789.70042469781</v>
      </c>
      <c r="N3391" s="3">
        <f>+IF(Tabella2026[[#This Row],[REDDITO COMPLESSIVO PROCAPITE]]&lt;media_aggr_reddito_pc,(media_aggr_reddito_pc-Tabella2026[[#This Row],[REDDITO COMPLESSIVO PROCAPITE]]),0)</f>
        <v>35.365637910930673</v>
      </c>
      <c r="O3391" s="3">
        <f>+Tabella2026[[#This Row],[DIFFERENZA REDDITO INFERIORE ALLA MEDIA DALLA MEDIA]]*Tabella2026[[#This Row],[POP_2024]]</f>
        <v>108254.21764535879</v>
      </c>
      <c r="P3391" s="3">
        <f>+Tabella2026[[#This Row],[POPOLAZIONE PER DIFFERENZA ]]/SUM(Tabella2026[[POPOLAZIONE PER DIFFERENZA ]])</f>
        <v>9.604120472220009E-7</v>
      </c>
      <c r="Q3391" s="3">
        <f>+Tabella2026[[#This Row],[INCIDENZA POPOLAZIONE PER DIFFERENZA]]*(PLAFOND-SUM(Tabella2026[CONTRIBUTO SULLA BASE DELLA POPOLAZIONE]))</f>
        <v>282.7445863931228</v>
      </c>
      <c r="R3391" s="3">
        <f>+Tabella2026[[#This Row],[CONTRIBUTO SULLA BASE DELLA POPOLAZIONE]]+Tabella2026[[#This Row],[CONTRIBUTO SULLA BASE DEL REDDITO]]</f>
        <v>15571.22685560621</v>
      </c>
      <c r="S3391" s="3">
        <f>+Tabella2026[[#This Row],[CONTRIBUTO TOTALE]]/(PLAFOND/N_TESSERE)</f>
        <v>31.142453711212418</v>
      </c>
      <c r="T3391" s="3">
        <f>+MAX(CEILING(Tabella2026[[#This Row],[preDEF1]],1),1)</f>
        <v>32</v>
      </c>
      <c r="U3391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91" s="21">
        <f>+Tabella2026[[#This Row],[DEF - n. card]]*(PLAFOND/N_TESSERE)</f>
        <v>15500</v>
      </c>
      <c r="W3391" s="18"/>
    </row>
    <row r="3392" spans="2:23" x14ac:dyDescent="0.25">
      <c r="B3392" s="1" t="s">
        <v>6921</v>
      </c>
      <c r="C3392" s="2">
        <v>18171</v>
      </c>
      <c r="D3392" s="1" t="s">
        <v>6922</v>
      </c>
      <c r="E3392" s="1" t="s">
        <v>12</v>
      </c>
      <c r="F3392" s="1" t="s">
        <v>195</v>
      </c>
      <c r="G3392" s="1" t="s">
        <v>4778</v>
      </c>
      <c r="H3392" s="1" t="s">
        <v>15835</v>
      </c>
      <c r="I3392" s="5">
        <v>3059</v>
      </c>
      <c r="J3392" s="5">
        <v>60846024</v>
      </c>
      <c r="K3392" s="3">
        <f>+Tabella2026[[#This Row],[POP_2024]]/SUM(Tabella2026[POP_2024])</f>
        <v>5.1897187447279989E-5</v>
      </c>
      <c r="L3392" s="3">
        <f>+Tabella2026[[#This Row],[INCIDENZA POPOLAZIONE]]*(PLAFOND/2)</f>
        <v>15278.493061588644</v>
      </c>
      <c r="M3392" s="3">
        <f>+IFERROR(Tabella2026[[#This Row],[reddito_2024]]/Tabella2026[[#This Row],[POP_2024]],"")</f>
        <v>19890.8218372017</v>
      </c>
      <c r="N3392" s="3">
        <f>+IF(Tabella2026[[#This Row],[REDDITO COMPLESSIVO PROCAPITE]]&lt;media_aggr_reddito_pc,(media_aggr_reddito_pc-Tabella2026[[#This Row],[REDDITO COMPLESSIVO PROCAPITE]]),0)</f>
        <v>0</v>
      </c>
      <c r="O3392" s="3">
        <f>+Tabella2026[[#This Row],[DIFFERENZA REDDITO INFERIORE ALLA MEDIA DALLA MEDIA]]*Tabella2026[[#This Row],[POP_2024]]</f>
        <v>0</v>
      </c>
      <c r="P3392" s="3">
        <f>+Tabella2026[[#This Row],[POPOLAZIONE PER DIFFERENZA ]]/SUM(Tabella2026[[POPOLAZIONE PER DIFFERENZA ]])</f>
        <v>0</v>
      </c>
      <c r="Q3392" s="3">
        <f>+Tabella2026[[#This Row],[INCIDENZA POPOLAZIONE PER DIFFERENZA]]*(PLAFOND-SUM(Tabella2026[CONTRIBUTO SULLA BASE DELLA POPOLAZIONE]))</f>
        <v>0</v>
      </c>
      <c r="R3392" s="3">
        <f>+Tabella2026[[#This Row],[CONTRIBUTO SULLA BASE DELLA POPOLAZIONE]]+Tabella2026[[#This Row],[CONTRIBUTO SULLA BASE DEL REDDITO]]</f>
        <v>15278.493061588644</v>
      </c>
      <c r="S3392" s="3">
        <f>+Tabella2026[[#This Row],[CONTRIBUTO TOTALE]]/(PLAFOND/N_TESSERE)</f>
        <v>30.556986123177289</v>
      </c>
      <c r="T3392" s="3">
        <f>+MAX(CEILING(Tabella2026[[#This Row],[preDEF1]],1),1)</f>
        <v>31</v>
      </c>
      <c r="U3392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92" s="21">
        <f>+Tabella2026[[#This Row],[DEF - n. card]]*(PLAFOND/N_TESSERE)</f>
        <v>15000</v>
      </c>
      <c r="W3392" s="18"/>
    </row>
    <row r="3393" spans="2:23" x14ac:dyDescent="0.25">
      <c r="B3393" s="1" t="s">
        <v>6865</v>
      </c>
      <c r="C3393" s="2">
        <v>63078</v>
      </c>
      <c r="D3393" s="1" t="s">
        <v>6866</v>
      </c>
      <c r="E3393" s="1" t="s">
        <v>15</v>
      </c>
      <c r="F3393" s="1" t="s">
        <v>14</v>
      </c>
      <c r="G3393" s="1" t="s">
        <v>4778</v>
      </c>
      <c r="H3393" s="1" t="s">
        <v>15836</v>
      </c>
      <c r="I3393" s="5">
        <v>3058</v>
      </c>
      <c r="J3393" s="5">
        <v>36031268</v>
      </c>
      <c r="K3393" s="3">
        <f>+Tabella2026[[#This Row],[POP_2024]]/SUM(Tabella2026[POP_2024])</f>
        <v>5.1880222037849693E-5</v>
      </c>
      <c r="L3393" s="3">
        <f>+Tabella2026[[#This Row],[INCIDENZA POPOLAZIONE]]*(PLAFOND/2)</f>
        <v>15273.498457776421</v>
      </c>
      <c r="M3393" s="3">
        <f>+IFERROR(Tabella2026[[#This Row],[reddito_2024]]/Tabella2026[[#This Row],[POP_2024]],"")</f>
        <v>11782.625245258339</v>
      </c>
      <c r="N3393" s="3">
        <f>+IF(Tabella2026[[#This Row],[REDDITO COMPLESSIVO PROCAPITE]]&lt;media_aggr_reddito_pc,(media_aggr_reddito_pc-Tabella2026[[#This Row],[REDDITO COMPLESSIVO PROCAPITE]]),0)</f>
        <v>6042.4408173504016</v>
      </c>
      <c r="O3393" s="3">
        <f>+Tabella2026[[#This Row],[DIFFERENZA REDDITO INFERIORE ALLA MEDIA DALLA MEDIA]]*Tabella2026[[#This Row],[POP_2024]]</f>
        <v>18477784.019457527</v>
      </c>
      <c r="P3393" s="3">
        <f>+Tabella2026[[#This Row],[POPOLAZIONE PER DIFFERENZA ]]/SUM(Tabella2026[[POPOLAZIONE PER DIFFERENZA ]])</f>
        <v>1.6393159328341437E-4</v>
      </c>
      <c r="Q3393" s="3">
        <f>+Tabella2026[[#This Row],[INCIDENZA POPOLAZIONE PER DIFFERENZA]]*(PLAFOND-SUM(Tabella2026[CONTRIBUTO SULLA BASE DELLA POPOLAZIONE]))</f>
        <v>48261.338113942424</v>
      </c>
      <c r="R3393" s="3">
        <f>+Tabella2026[[#This Row],[CONTRIBUTO SULLA BASE DELLA POPOLAZIONE]]+Tabella2026[[#This Row],[CONTRIBUTO SULLA BASE DEL REDDITO]]</f>
        <v>63534.836571718843</v>
      </c>
      <c r="S3393" s="3">
        <f>+Tabella2026[[#This Row],[CONTRIBUTO TOTALE]]/(PLAFOND/N_TESSERE)</f>
        <v>127.06967314343768</v>
      </c>
      <c r="T3393" s="3">
        <f>+MAX(CEILING(Tabella2026[[#This Row],[preDEF1]],1),1)</f>
        <v>128</v>
      </c>
      <c r="U3393" s="9">
        <f xml:space="preserve"> IF(ROW(Tabella2026[[#This Row],[preDEF2]]) - ROW(Tabella2026[[#Headers],[preDEF2]])&lt;=ABS(SUM(Tabella2026[preDEF2])-N_TESSERE),Tabella2026[[#This Row],[preDEF2]]-1,Tabella2026[[#This Row],[preDEF2]])</f>
        <v>127</v>
      </c>
      <c r="V3393" s="21">
        <f>+Tabella2026[[#This Row],[DEF - n. card]]*(PLAFOND/N_TESSERE)</f>
        <v>63500</v>
      </c>
      <c r="W3393" s="18"/>
    </row>
    <row r="3394" spans="2:23" x14ac:dyDescent="0.25">
      <c r="B3394" s="1" t="s">
        <v>6761</v>
      </c>
      <c r="C3394" s="2">
        <v>23057</v>
      </c>
      <c r="D3394" s="1" t="s">
        <v>6762</v>
      </c>
      <c r="E3394" s="1" t="s">
        <v>38</v>
      </c>
      <c r="F3394" s="1" t="s">
        <v>37</v>
      </c>
      <c r="G3394" s="1" t="s">
        <v>4778</v>
      </c>
      <c r="H3394" s="1" t="s">
        <v>15835</v>
      </c>
      <c r="I3394" s="5">
        <v>3057</v>
      </c>
      <c r="J3394" s="5">
        <v>64617065</v>
      </c>
      <c r="K3394" s="3">
        <f>+Tabella2026[[#This Row],[POP_2024]]/SUM(Tabella2026[POP_2024])</f>
        <v>5.1863256628419397E-5</v>
      </c>
      <c r="L3394" s="3">
        <f>+Tabella2026[[#This Row],[INCIDENZA POPOLAZIONE]]*(PLAFOND/2)</f>
        <v>15268.503853964199</v>
      </c>
      <c r="M3394" s="3">
        <f>+IFERROR(Tabella2026[[#This Row],[reddito_2024]]/Tabella2026[[#This Row],[POP_2024]],"")</f>
        <v>21137.410860320575</v>
      </c>
      <c r="N3394" s="3">
        <f>+IF(Tabella2026[[#This Row],[REDDITO COMPLESSIVO PROCAPITE]]&lt;media_aggr_reddito_pc,(media_aggr_reddito_pc-Tabella2026[[#This Row],[REDDITO COMPLESSIVO PROCAPITE]]),0)</f>
        <v>0</v>
      </c>
      <c r="O3394" s="3">
        <f>+Tabella2026[[#This Row],[DIFFERENZA REDDITO INFERIORE ALLA MEDIA DALLA MEDIA]]*Tabella2026[[#This Row],[POP_2024]]</f>
        <v>0</v>
      </c>
      <c r="P3394" s="3">
        <f>+Tabella2026[[#This Row],[POPOLAZIONE PER DIFFERENZA ]]/SUM(Tabella2026[[POPOLAZIONE PER DIFFERENZA ]])</f>
        <v>0</v>
      </c>
      <c r="Q3394" s="3">
        <f>+Tabella2026[[#This Row],[INCIDENZA POPOLAZIONE PER DIFFERENZA]]*(PLAFOND-SUM(Tabella2026[CONTRIBUTO SULLA BASE DELLA POPOLAZIONE]))</f>
        <v>0</v>
      </c>
      <c r="R3394" s="3">
        <f>+Tabella2026[[#This Row],[CONTRIBUTO SULLA BASE DELLA POPOLAZIONE]]+Tabella2026[[#This Row],[CONTRIBUTO SULLA BASE DEL REDDITO]]</f>
        <v>15268.503853964199</v>
      </c>
      <c r="S3394" s="3">
        <f>+Tabella2026[[#This Row],[CONTRIBUTO TOTALE]]/(PLAFOND/N_TESSERE)</f>
        <v>30.537007707928399</v>
      </c>
      <c r="T3394" s="3">
        <f>+MAX(CEILING(Tabella2026[[#This Row],[preDEF1]],1),1)</f>
        <v>31</v>
      </c>
      <c r="U3394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94" s="21">
        <f>+Tabella2026[[#This Row],[DEF - n. card]]*(PLAFOND/N_TESSERE)</f>
        <v>15000</v>
      </c>
      <c r="W3394" s="18"/>
    </row>
    <row r="3395" spans="2:23" x14ac:dyDescent="0.25">
      <c r="B3395" s="1" t="s">
        <v>6711</v>
      </c>
      <c r="C3395" s="2">
        <v>80031</v>
      </c>
      <c r="D3395" s="1" t="s">
        <v>6712</v>
      </c>
      <c r="E3395" s="1" t="s">
        <v>61</v>
      </c>
      <c r="F3395" s="1" t="s">
        <v>62</v>
      </c>
      <c r="G3395" s="1" t="s">
        <v>4778</v>
      </c>
      <c r="H3395" s="1" t="s">
        <v>15836</v>
      </c>
      <c r="I3395" s="5">
        <v>3055</v>
      </c>
      <c r="J3395" s="5">
        <v>33041738</v>
      </c>
      <c r="K3395" s="3">
        <f>+Tabella2026[[#This Row],[POP_2024]]/SUM(Tabella2026[POP_2024])</f>
        <v>5.1829325809558797E-5</v>
      </c>
      <c r="L3395" s="3">
        <f>+Tabella2026[[#This Row],[INCIDENZA POPOLAZIONE]]*(PLAFOND/2)</f>
        <v>15258.514646339752</v>
      </c>
      <c r="M3395" s="3">
        <f>+IFERROR(Tabella2026[[#This Row],[reddito_2024]]/Tabella2026[[#This Row],[POP_2024]],"")</f>
        <v>10815.626186579379</v>
      </c>
      <c r="N3395" s="3">
        <f>+IF(Tabella2026[[#This Row],[REDDITO COMPLESSIVO PROCAPITE]]&lt;media_aggr_reddito_pc,(media_aggr_reddito_pc-Tabella2026[[#This Row],[REDDITO COMPLESSIVO PROCAPITE]]),0)</f>
        <v>7009.4398760293625</v>
      </c>
      <c r="O3395" s="3">
        <f>+Tabella2026[[#This Row],[DIFFERENZA REDDITO INFERIORE ALLA MEDIA DALLA MEDIA]]*Tabella2026[[#This Row],[POP_2024]]</f>
        <v>21413838.821269702</v>
      </c>
      <c r="P3395" s="3">
        <f>+Tabella2026[[#This Row],[POPOLAZIONE PER DIFFERENZA ]]/SUM(Tabella2026[[POPOLAZIONE PER DIFFERENZA ]])</f>
        <v>1.8997974608797453E-4</v>
      </c>
      <c r="Q3395" s="3">
        <f>+Tabella2026[[#This Row],[INCIDENZA POPOLAZIONE PER DIFFERENZA]]*(PLAFOND-SUM(Tabella2026[CONTRIBUTO SULLA BASE DELLA POPOLAZIONE]))</f>
        <v>55929.89476349036</v>
      </c>
      <c r="R3395" s="3">
        <f>+Tabella2026[[#This Row],[CONTRIBUTO SULLA BASE DELLA POPOLAZIONE]]+Tabella2026[[#This Row],[CONTRIBUTO SULLA BASE DEL REDDITO]]</f>
        <v>71188.409409830114</v>
      </c>
      <c r="S3395" s="3">
        <f>+Tabella2026[[#This Row],[CONTRIBUTO TOTALE]]/(PLAFOND/N_TESSERE)</f>
        <v>142.37681881966023</v>
      </c>
      <c r="T3395" s="3">
        <f>+MAX(CEILING(Tabella2026[[#This Row],[preDEF1]],1),1)</f>
        <v>143</v>
      </c>
      <c r="U3395" s="9">
        <f xml:space="preserve"> IF(ROW(Tabella2026[[#This Row],[preDEF2]]) - ROW(Tabella2026[[#Headers],[preDEF2]])&lt;=ABS(SUM(Tabella2026[preDEF2])-N_TESSERE),Tabella2026[[#This Row],[preDEF2]]-1,Tabella2026[[#This Row],[preDEF2]])</f>
        <v>142</v>
      </c>
      <c r="V3395" s="21">
        <f>+Tabella2026[[#This Row],[DEF - n. card]]*(PLAFOND/N_TESSERE)</f>
        <v>71000</v>
      </c>
      <c r="W3395" s="18"/>
    </row>
    <row r="3396" spans="2:23" x14ac:dyDescent="0.25">
      <c r="B3396" s="1" t="s">
        <v>6743</v>
      </c>
      <c r="C3396" s="2">
        <v>78121</v>
      </c>
      <c r="D3396" s="1" t="s">
        <v>6744</v>
      </c>
      <c r="E3396" s="1" t="s">
        <v>61</v>
      </c>
      <c r="F3396" s="1" t="s">
        <v>178</v>
      </c>
      <c r="G3396" s="1" t="s">
        <v>4778</v>
      </c>
      <c r="H3396" s="1" t="s">
        <v>15836</v>
      </c>
      <c r="I3396" s="5">
        <v>3055</v>
      </c>
      <c r="J3396" s="5">
        <v>24925459</v>
      </c>
      <c r="K3396" s="3">
        <f>+Tabella2026[[#This Row],[POP_2024]]/SUM(Tabella2026[POP_2024])</f>
        <v>5.1829325809558797E-5</v>
      </c>
      <c r="L3396" s="3">
        <f>+Tabella2026[[#This Row],[INCIDENZA POPOLAZIONE]]*(PLAFOND/2)</f>
        <v>15258.514646339752</v>
      </c>
      <c r="M3396" s="3">
        <f>+IFERROR(Tabella2026[[#This Row],[reddito_2024]]/Tabella2026[[#This Row],[POP_2024]],"")</f>
        <v>8158.9063829787237</v>
      </c>
      <c r="N3396" s="3">
        <f>+IF(Tabella2026[[#This Row],[REDDITO COMPLESSIVO PROCAPITE]]&lt;media_aggr_reddito_pc,(media_aggr_reddito_pc-Tabella2026[[#This Row],[REDDITO COMPLESSIVO PROCAPITE]]),0)</f>
        <v>9666.1596796300182</v>
      </c>
      <c r="O3396" s="3">
        <f>+Tabella2026[[#This Row],[DIFFERENZA REDDITO INFERIORE ALLA MEDIA DALLA MEDIA]]*Tabella2026[[#This Row],[POP_2024]]</f>
        <v>29530117.821269706</v>
      </c>
      <c r="P3396" s="3">
        <f>+Tabella2026[[#This Row],[POPOLAZIONE PER DIFFERENZA ]]/SUM(Tabella2026[[POPOLAZIONE PER DIFFERENZA ]])</f>
        <v>2.6198592099518502E-4</v>
      </c>
      <c r="Q3396" s="3">
        <f>+Tabella2026[[#This Row],[INCIDENZA POPOLAZIONE PER DIFFERENZA]]*(PLAFOND-SUM(Tabella2026[CONTRIBUTO SULLA BASE DELLA POPOLAZIONE]))</f>
        <v>77128.458651542038</v>
      </c>
      <c r="R3396" s="3">
        <f>+Tabella2026[[#This Row],[CONTRIBUTO SULLA BASE DELLA POPOLAZIONE]]+Tabella2026[[#This Row],[CONTRIBUTO SULLA BASE DEL REDDITO]]</f>
        <v>92386.973297881792</v>
      </c>
      <c r="S3396" s="3">
        <f>+Tabella2026[[#This Row],[CONTRIBUTO TOTALE]]/(PLAFOND/N_TESSERE)</f>
        <v>184.77394659576359</v>
      </c>
      <c r="T3396" s="3">
        <f>+MAX(CEILING(Tabella2026[[#This Row],[preDEF1]],1),1)</f>
        <v>185</v>
      </c>
      <c r="U3396" s="9">
        <f xml:space="preserve"> IF(ROW(Tabella2026[[#This Row],[preDEF2]]) - ROW(Tabella2026[[#Headers],[preDEF2]])&lt;=ABS(SUM(Tabella2026[preDEF2])-N_TESSERE),Tabella2026[[#This Row],[preDEF2]]-1,Tabella2026[[#This Row],[preDEF2]])</f>
        <v>184</v>
      </c>
      <c r="V3396" s="21">
        <f>+Tabella2026[[#This Row],[DEF - n. card]]*(PLAFOND/N_TESSERE)</f>
        <v>92000</v>
      </c>
      <c r="W3396" s="18"/>
    </row>
    <row r="3397" spans="2:23" x14ac:dyDescent="0.25">
      <c r="B3397" s="1" t="s">
        <v>6633</v>
      </c>
      <c r="C3397" s="2">
        <v>119018</v>
      </c>
      <c r="D3397" s="1" t="s">
        <v>6634</v>
      </c>
      <c r="E3397" s="1" t="s">
        <v>76</v>
      </c>
      <c r="F3397" s="1" t="s">
        <v>15838</v>
      </c>
      <c r="G3397" s="1" t="s">
        <v>4778</v>
      </c>
      <c r="H3397" s="1" t="s">
        <v>15836</v>
      </c>
      <c r="I3397" s="5">
        <v>3054</v>
      </c>
      <c r="J3397" s="5">
        <v>35047589</v>
      </c>
      <c r="K3397" s="3">
        <f>+Tabella2026[[#This Row],[POP_2024]]/SUM(Tabella2026[POP_2024])</f>
        <v>5.1812360400128501E-5</v>
      </c>
      <c r="L3397" s="3">
        <f>+Tabella2026[[#This Row],[INCIDENZA POPOLAZIONE]]*(PLAFOND/2)</f>
        <v>15253.520042527531</v>
      </c>
      <c r="M3397" s="3">
        <f>+IFERROR(Tabella2026[[#This Row],[reddito_2024]]/Tabella2026[[#This Row],[POP_2024]],"")</f>
        <v>11475.962344466274</v>
      </c>
      <c r="N3397" s="3">
        <f>+IF(Tabella2026[[#This Row],[REDDITO COMPLESSIVO PROCAPITE]]&lt;media_aggr_reddito_pc,(media_aggr_reddito_pc-Tabella2026[[#This Row],[REDDITO COMPLESSIVO PROCAPITE]]),0)</f>
        <v>6349.1037181424672</v>
      </c>
      <c r="O3397" s="3">
        <f>+Tabella2026[[#This Row],[DIFFERENZA REDDITO INFERIORE ALLA MEDIA DALLA MEDIA]]*Tabella2026[[#This Row],[POP_2024]]</f>
        <v>19390162.755207095</v>
      </c>
      <c r="P3397" s="3">
        <f>+Tabella2026[[#This Row],[POPOLAZIONE PER DIFFERENZA ]]/SUM(Tabella2026[[POPOLAZIONE PER DIFFERENZA ]])</f>
        <v>1.7202605415988289E-4</v>
      </c>
      <c r="Q3397" s="3">
        <f>+Tabella2026[[#This Row],[INCIDENZA POPOLAZIONE PER DIFFERENZA]]*(PLAFOND-SUM(Tabella2026[CONTRIBUTO SULLA BASE DELLA POPOLAZIONE]))</f>
        <v>50644.341325129106</v>
      </c>
      <c r="R3397" s="3">
        <f>+Tabella2026[[#This Row],[CONTRIBUTO SULLA BASE DELLA POPOLAZIONE]]+Tabella2026[[#This Row],[CONTRIBUTO SULLA BASE DEL REDDITO]]</f>
        <v>65897.861367656631</v>
      </c>
      <c r="S3397" s="3">
        <f>+Tabella2026[[#This Row],[CONTRIBUTO TOTALE]]/(PLAFOND/N_TESSERE)</f>
        <v>131.79572273531326</v>
      </c>
      <c r="T3397" s="3">
        <f>+MAX(CEILING(Tabella2026[[#This Row],[preDEF1]],1),1)</f>
        <v>132</v>
      </c>
      <c r="U3397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3397" s="21">
        <f>+Tabella2026[[#This Row],[DEF - n. card]]*(PLAFOND/N_TESSERE)</f>
        <v>65500</v>
      </c>
      <c r="W3397" s="18"/>
    </row>
    <row r="3398" spans="2:23" x14ac:dyDescent="0.25">
      <c r="B3398" s="1" t="s">
        <v>6731</v>
      </c>
      <c r="C3398" s="2">
        <v>29045</v>
      </c>
      <c r="D3398" s="1" t="s">
        <v>6732</v>
      </c>
      <c r="E3398" s="1" t="s">
        <v>38</v>
      </c>
      <c r="F3398" s="1" t="s">
        <v>314</v>
      </c>
      <c r="G3398" s="1" t="s">
        <v>4778</v>
      </c>
      <c r="H3398" s="1" t="s">
        <v>15835</v>
      </c>
      <c r="I3398" s="5">
        <v>3054</v>
      </c>
      <c r="J3398" s="5">
        <v>58199460</v>
      </c>
      <c r="K3398" s="3">
        <f>+Tabella2026[[#This Row],[POP_2024]]/SUM(Tabella2026[POP_2024])</f>
        <v>5.1812360400128501E-5</v>
      </c>
      <c r="L3398" s="3">
        <f>+Tabella2026[[#This Row],[INCIDENZA POPOLAZIONE]]*(PLAFOND/2)</f>
        <v>15253.520042527531</v>
      </c>
      <c r="M3398" s="3">
        <f>+IFERROR(Tabella2026[[#This Row],[reddito_2024]]/Tabella2026[[#This Row],[POP_2024]],"")</f>
        <v>19056.797642436148</v>
      </c>
      <c r="N3398" s="3">
        <f>+IF(Tabella2026[[#This Row],[REDDITO COMPLESSIVO PROCAPITE]]&lt;media_aggr_reddito_pc,(media_aggr_reddito_pc-Tabella2026[[#This Row],[REDDITO COMPLESSIVO PROCAPITE]]),0)</f>
        <v>0</v>
      </c>
      <c r="O3398" s="3">
        <f>+Tabella2026[[#This Row],[DIFFERENZA REDDITO INFERIORE ALLA MEDIA DALLA MEDIA]]*Tabella2026[[#This Row],[POP_2024]]</f>
        <v>0</v>
      </c>
      <c r="P3398" s="3">
        <f>+Tabella2026[[#This Row],[POPOLAZIONE PER DIFFERENZA ]]/SUM(Tabella2026[[POPOLAZIONE PER DIFFERENZA ]])</f>
        <v>0</v>
      </c>
      <c r="Q3398" s="3">
        <f>+Tabella2026[[#This Row],[INCIDENZA POPOLAZIONE PER DIFFERENZA]]*(PLAFOND-SUM(Tabella2026[CONTRIBUTO SULLA BASE DELLA POPOLAZIONE]))</f>
        <v>0</v>
      </c>
      <c r="R3398" s="3">
        <f>+Tabella2026[[#This Row],[CONTRIBUTO SULLA BASE DELLA POPOLAZIONE]]+Tabella2026[[#This Row],[CONTRIBUTO SULLA BASE DEL REDDITO]]</f>
        <v>15253.520042527531</v>
      </c>
      <c r="S3398" s="3">
        <f>+Tabella2026[[#This Row],[CONTRIBUTO TOTALE]]/(PLAFOND/N_TESSERE)</f>
        <v>30.50704008505506</v>
      </c>
      <c r="T3398" s="3">
        <f>+MAX(CEILING(Tabella2026[[#This Row],[preDEF1]],1),1)</f>
        <v>31</v>
      </c>
      <c r="U3398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98" s="21">
        <f>+Tabella2026[[#This Row],[DEF - n. card]]*(PLAFOND/N_TESSERE)</f>
        <v>15000</v>
      </c>
      <c r="W3398" s="18"/>
    </row>
    <row r="3399" spans="2:23" x14ac:dyDescent="0.25">
      <c r="B3399" s="1" t="s">
        <v>6839</v>
      </c>
      <c r="C3399" s="2">
        <v>64046</v>
      </c>
      <c r="D3399" s="1" t="s">
        <v>6840</v>
      </c>
      <c r="E3399" s="1" t="s">
        <v>15</v>
      </c>
      <c r="F3399" s="1" t="s">
        <v>290</v>
      </c>
      <c r="G3399" s="1" t="s">
        <v>4778</v>
      </c>
      <c r="H3399" s="1" t="s">
        <v>15836</v>
      </c>
      <c r="I3399" s="5">
        <v>3052</v>
      </c>
      <c r="J3399" s="5">
        <v>40969043</v>
      </c>
      <c r="K3399" s="3">
        <f>+Tabella2026[[#This Row],[POP_2024]]/SUM(Tabella2026[POP_2024])</f>
        <v>5.1778429581267908E-5</v>
      </c>
      <c r="L3399" s="3">
        <f>+Tabella2026[[#This Row],[INCIDENZA POPOLAZIONE]]*(PLAFOND/2)</f>
        <v>15243.530834903086</v>
      </c>
      <c r="M3399" s="3">
        <f>+IFERROR(Tabella2026[[#This Row],[reddito_2024]]/Tabella2026[[#This Row],[POP_2024]],"")</f>
        <v>13423.670707732634</v>
      </c>
      <c r="N3399" s="3">
        <f>+IF(Tabella2026[[#This Row],[REDDITO COMPLESSIVO PROCAPITE]]&lt;media_aggr_reddito_pc,(media_aggr_reddito_pc-Tabella2026[[#This Row],[REDDITO COMPLESSIVO PROCAPITE]]),0)</f>
        <v>4401.3953548761074</v>
      </c>
      <c r="O3399" s="3">
        <f>+Tabella2026[[#This Row],[DIFFERENZA REDDITO INFERIORE ALLA MEDIA DALLA MEDIA]]*Tabella2026[[#This Row],[POP_2024]]</f>
        <v>13433058.62308188</v>
      </c>
      <c r="P3399" s="3">
        <f>+Tabella2026[[#This Row],[POPOLAZIONE PER DIFFERENZA ]]/SUM(Tabella2026[[POPOLAZIONE PER DIFFERENZA ]])</f>
        <v>1.1917569230338751E-4</v>
      </c>
      <c r="Q3399" s="3">
        <f>+Tabella2026[[#This Row],[INCIDENZA POPOLAZIONE PER DIFFERENZA]]*(PLAFOND-SUM(Tabella2026[CONTRIBUTO SULLA BASE DELLA POPOLAZIONE]))</f>
        <v>35085.234432348196</v>
      </c>
      <c r="R3399" s="3">
        <f>+Tabella2026[[#This Row],[CONTRIBUTO SULLA BASE DELLA POPOLAZIONE]]+Tabella2026[[#This Row],[CONTRIBUTO SULLA BASE DEL REDDITO]]</f>
        <v>50328.765267251278</v>
      </c>
      <c r="S3399" s="3">
        <f>+Tabella2026[[#This Row],[CONTRIBUTO TOTALE]]/(PLAFOND/N_TESSERE)</f>
        <v>100.65753053450256</v>
      </c>
      <c r="T3399" s="3">
        <f>+MAX(CEILING(Tabella2026[[#This Row],[preDEF1]],1),1)</f>
        <v>101</v>
      </c>
      <c r="U3399" s="9">
        <f xml:space="preserve"> IF(ROW(Tabella2026[[#This Row],[preDEF2]]) - ROW(Tabella2026[[#Headers],[preDEF2]])&lt;=ABS(SUM(Tabella2026[preDEF2])-N_TESSERE),Tabella2026[[#This Row],[preDEF2]]-1,Tabella2026[[#This Row],[preDEF2]])</f>
        <v>100</v>
      </c>
      <c r="V3399" s="21">
        <f>+Tabella2026[[#This Row],[DEF - n. card]]*(PLAFOND/N_TESSERE)</f>
        <v>50000</v>
      </c>
      <c r="W3399" s="18"/>
    </row>
    <row r="3400" spans="2:23" x14ac:dyDescent="0.25">
      <c r="B3400" s="1" t="s">
        <v>6907</v>
      </c>
      <c r="C3400" s="2">
        <v>114043</v>
      </c>
      <c r="D3400" s="1" t="s">
        <v>6908</v>
      </c>
      <c r="E3400" s="1" t="s">
        <v>76</v>
      </c>
      <c r="F3400" s="1" t="s">
        <v>550</v>
      </c>
      <c r="G3400" s="1" t="s">
        <v>4778</v>
      </c>
      <c r="H3400" s="1" t="s">
        <v>15836</v>
      </c>
      <c r="I3400" s="5">
        <v>3052</v>
      </c>
      <c r="J3400" s="5">
        <v>39992897</v>
      </c>
      <c r="K3400" s="3">
        <f>+Tabella2026[[#This Row],[POP_2024]]/SUM(Tabella2026[POP_2024])</f>
        <v>5.1778429581267908E-5</v>
      </c>
      <c r="L3400" s="3">
        <f>+Tabella2026[[#This Row],[INCIDENZA POPOLAZIONE]]*(PLAFOND/2)</f>
        <v>15243.530834903086</v>
      </c>
      <c r="M3400" s="3">
        <f>+IFERROR(Tabella2026[[#This Row],[reddito_2024]]/Tabella2026[[#This Row],[POP_2024]],"")</f>
        <v>13103.83256880734</v>
      </c>
      <c r="N3400" s="3">
        <f>+IF(Tabella2026[[#This Row],[REDDITO COMPLESSIVO PROCAPITE]]&lt;media_aggr_reddito_pc,(media_aggr_reddito_pc-Tabella2026[[#This Row],[REDDITO COMPLESSIVO PROCAPITE]]),0)</f>
        <v>4721.233493801401</v>
      </c>
      <c r="O3400" s="3">
        <f>+Tabella2026[[#This Row],[DIFFERENZA REDDITO INFERIORE ALLA MEDIA DALLA MEDIA]]*Tabella2026[[#This Row],[POP_2024]]</f>
        <v>14409204.623081876</v>
      </c>
      <c r="P3400" s="3">
        <f>+Tabella2026[[#This Row],[POPOLAZIONE PER DIFFERENZA ]]/SUM(Tabella2026[[POPOLAZIONE PER DIFFERENZA ]])</f>
        <v>1.2783588493734866E-4</v>
      </c>
      <c r="Q3400" s="3">
        <f>+Tabella2026[[#This Row],[INCIDENZA POPOLAZIONE PER DIFFERENZA]]*(PLAFOND-SUM(Tabella2026[CONTRIBUTO SULLA BASE DELLA POPOLAZIONE]))</f>
        <v>37634.788648641894</v>
      </c>
      <c r="R3400" s="3">
        <f>+Tabella2026[[#This Row],[CONTRIBUTO SULLA BASE DELLA POPOLAZIONE]]+Tabella2026[[#This Row],[CONTRIBUTO SULLA BASE DEL REDDITO]]</f>
        <v>52878.319483544983</v>
      </c>
      <c r="S3400" s="3">
        <f>+Tabella2026[[#This Row],[CONTRIBUTO TOTALE]]/(PLAFOND/N_TESSERE)</f>
        <v>105.75663896708997</v>
      </c>
      <c r="T3400" s="3">
        <f>+MAX(CEILING(Tabella2026[[#This Row],[preDEF1]],1),1)</f>
        <v>106</v>
      </c>
      <c r="U3400" s="9">
        <f xml:space="preserve"> IF(ROW(Tabella2026[[#This Row],[preDEF2]]) - ROW(Tabella2026[[#Headers],[preDEF2]])&lt;=ABS(SUM(Tabella2026[preDEF2])-N_TESSERE),Tabella2026[[#This Row],[preDEF2]]-1,Tabella2026[[#This Row],[preDEF2]])</f>
        <v>105</v>
      </c>
      <c r="V3400" s="21">
        <f>+Tabella2026[[#This Row],[DEF - n. card]]*(PLAFOND/N_TESSERE)</f>
        <v>52500</v>
      </c>
      <c r="W3400" s="18"/>
    </row>
    <row r="3401" spans="2:23" x14ac:dyDescent="0.25">
      <c r="B3401" s="1" t="s">
        <v>6807</v>
      </c>
      <c r="C3401" s="2">
        <v>1016</v>
      </c>
      <c r="D3401" s="1" t="s">
        <v>6808</v>
      </c>
      <c r="E3401" s="1" t="s">
        <v>18</v>
      </c>
      <c r="F3401" s="1" t="s">
        <v>17</v>
      </c>
      <c r="G3401" s="1" t="s">
        <v>4778</v>
      </c>
      <c r="H3401" s="1" t="s">
        <v>15835</v>
      </c>
      <c r="I3401" s="5">
        <v>3049</v>
      </c>
      <c r="J3401" s="5">
        <v>64346487</v>
      </c>
      <c r="K3401" s="3">
        <f>+Tabella2026[[#This Row],[POP_2024]]/SUM(Tabella2026[POP_2024])</f>
        <v>5.1727533352977012E-5</v>
      </c>
      <c r="L3401" s="3">
        <f>+Tabella2026[[#This Row],[INCIDENZA POPOLAZIONE]]*(PLAFOND/2)</f>
        <v>15228.547023466417</v>
      </c>
      <c r="M3401" s="3">
        <f>+IFERROR(Tabella2026[[#This Row],[reddito_2024]]/Tabella2026[[#This Row],[POP_2024]],"")</f>
        <v>21104.128238766807</v>
      </c>
      <c r="N3401" s="3">
        <f>+IF(Tabella2026[[#This Row],[REDDITO COMPLESSIVO PROCAPITE]]&lt;media_aggr_reddito_pc,(media_aggr_reddito_pc-Tabella2026[[#This Row],[REDDITO COMPLESSIVO PROCAPITE]]),0)</f>
        <v>0</v>
      </c>
      <c r="O3401" s="3">
        <f>+Tabella2026[[#This Row],[DIFFERENZA REDDITO INFERIORE ALLA MEDIA DALLA MEDIA]]*Tabella2026[[#This Row],[POP_2024]]</f>
        <v>0</v>
      </c>
      <c r="P3401" s="3">
        <f>+Tabella2026[[#This Row],[POPOLAZIONE PER DIFFERENZA ]]/SUM(Tabella2026[[POPOLAZIONE PER DIFFERENZA ]])</f>
        <v>0</v>
      </c>
      <c r="Q3401" s="3">
        <f>+Tabella2026[[#This Row],[INCIDENZA POPOLAZIONE PER DIFFERENZA]]*(PLAFOND-SUM(Tabella2026[CONTRIBUTO SULLA BASE DELLA POPOLAZIONE]))</f>
        <v>0</v>
      </c>
      <c r="R3401" s="3">
        <f>+Tabella2026[[#This Row],[CONTRIBUTO SULLA BASE DELLA POPOLAZIONE]]+Tabella2026[[#This Row],[CONTRIBUTO SULLA BASE DEL REDDITO]]</f>
        <v>15228.547023466417</v>
      </c>
      <c r="S3401" s="3">
        <f>+Tabella2026[[#This Row],[CONTRIBUTO TOTALE]]/(PLAFOND/N_TESSERE)</f>
        <v>30.457094046932834</v>
      </c>
      <c r="T3401" s="3">
        <f>+MAX(CEILING(Tabella2026[[#This Row],[preDEF1]],1),1)</f>
        <v>31</v>
      </c>
      <c r="U3401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01" s="21">
        <f>+Tabella2026[[#This Row],[DEF - n. card]]*(PLAFOND/N_TESSERE)</f>
        <v>15000</v>
      </c>
      <c r="W3401" s="18"/>
    </row>
    <row r="3402" spans="2:23" x14ac:dyDescent="0.25">
      <c r="B3402" s="1" t="s">
        <v>6729</v>
      </c>
      <c r="C3402" s="2">
        <v>43046</v>
      </c>
      <c r="D3402" s="1" t="s">
        <v>6730</v>
      </c>
      <c r="E3402" s="1" t="s">
        <v>117</v>
      </c>
      <c r="F3402" s="1" t="s">
        <v>411</v>
      </c>
      <c r="G3402" s="1" t="s">
        <v>4778</v>
      </c>
      <c r="H3402" s="1" t="s">
        <v>15834</v>
      </c>
      <c r="I3402" s="5">
        <v>3048</v>
      </c>
      <c r="J3402" s="5">
        <v>54067424</v>
      </c>
      <c r="K3402" s="3">
        <f>+Tabella2026[[#This Row],[POP_2024]]/SUM(Tabella2026[POP_2024])</f>
        <v>5.1710567943546716E-5</v>
      </c>
      <c r="L3402" s="3">
        <f>+Tabella2026[[#This Row],[INCIDENZA POPOLAZIONE]]*(PLAFOND/2)</f>
        <v>15223.552419654196</v>
      </c>
      <c r="M3402" s="3">
        <f>+IFERROR(Tabella2026[[#This Row],[reddito_2024]]/Tabella2026[[#This Row],[POP_2024]],"")</f>
        <v>17738.656167979003</v>
      </c>
      <c r="N3402" s="3">
        <f>+IF(Tabella2026[[#This Row],[REDDITO COMPLESSIVO PROCAPITE]]&lt;media_aggr_reddito_pc,(media_aggr_reddito_pc-Tabella2026[[#This Row],[REDDITO COMPLESSIVO PROCAPITE]]),0)</f>
        <v>86.409894629738119</v>
      </c>
      <c r="O3402" s="3">
        <f>+Tabella2026[[#This Row],[DIFFERENZA REDDITO INFERIORE ALLA MEDIA DALLA MEDIA]]*Tabella2026[[#This Row],[POP_2024]]</f>
        <v>263377.35883144179</v>
      </c>
      <c r="P3402" s="3">
        <f>+Tabella2026[[#This Row],[POPOLAZIONE PER DIFFERENZA ]]/SUM(Tabella2026[[POPOLAZIONE PER DIFFERENZA ]])</f>
        <v>2.336636797061305E-6</v>
      </c>
      <c r="Q3402" s="3">
        <f>+Tabella2026[[#This Row],[INCIDENZA POPOLAZIONE PER DIFFERENZA]]*(PLAFOND-SUM(Tabella2026[CONTRIBUTO SULLA BASE DELLA POPOLAZIONE]))</f>
        <v>687.90412057725314</v>
      </c>
      <c r="R3402" s="3">
        <f>+Tabella2026[[#This Row],[CONTRIBUTO SULLA BASE DELLA POPOLAZIONE]]+Tabella2026[[#This Row],[CONTRIBUTO SULLA BASE DEL REDDITO]]</f>
        <v>15911.456540231449</v>
      </c>
      <c r="S3402" s="3">
        <f>+Tabella2026[[#This Row],[CONTRIBUTO TOTALE]]/(PLAFOND/N_TESSERE)</f>
        <v>31.8229130804629</v>
      </c>
      <c r="T3402" s="3">
        <f>+MAX(CEILING(Tabella2026[[#This Row],[preDEF1]],1),1)</f>
        <v>32</v>
      </c>
      <c r="U3402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402" s="21">
        <f>+Tabella2026[[#This Row],[DEF - n. card]]*(PLAFOND/N_TESSERE)</f>
        <v>15500</v>
      </c>
      <c r="W3402" s="18"/>
    </row>
    <row r="3403" spans="2:23" x14ac:dyDescent="0.25">
      <c r="B3403" s="1" t="s">
        <v>6903</v>
      </c>
      <c r="C3403" s="2">
        <v>24007</v>
      </c>
      <c r="D3403" s="1" t="s">
        <v>6904</v>
      </c>
      <c r="E3403" s="1" t="s">
        <v>38</v>
      </c>
      <c r="F3403" s="1" t="s">
        <v>106</v>
      </c>
      <c r="G3403" s="1" t="s">
        <v>4778</v>
      </c>
      <c r="H3403" s="1" t="s">
        <v>15835</v>
      </c>
      <c r="I3403" s="5">
        <v>3045</v>
      </c>
      <c r="J3403" s="5">
        <v>59681019</v>
      </c>
      <c r="K3403" s="3">
        <f>+Tabella2026[[#This Row],[POP_2024]]/SUM(Tabella2026[POP_2024])</f>
        <v>5.1659671715255827E-5</v>
      </c>
      <c r="L3403" s="3">
        <f>+Tabella2026[[#This Row],[INCIDENZA POPOLAZIONE]]*(PLAFOND/2)</f>
        <v>15208.568608217529</v>
      </c>
      <c r="M3403" s="3">
        <f>+IFERROR(Tabella2026[[#This Row],[reddito_2024]]/Tabella2026[[#This Row],[POP_2024]],"")</f>
        <v>19599.677832512316</v>
      </c>
      <c r="N3403" s="3">
        <f>+IF(Tabella2026[[#This Row],[REDDITO COMPLESSIVO PROCAPITE]]&lt;media_aggr_reddito_pc,(media_aggr_reddito_pc-Tabella2026[[#This Row],[REDDITO COMPLESSIVO PROCAPITE]]),0)</f>
        <v>0</v>
      </c>
      <c r="O3403" s="3">
        <f>+Tabella2026[[#This Row],[DIFFERENZA REDDITO INFERIORE ALLA MEDIA DALLA MEDIA]]*Tabella2026[[#This Row],[POP_2024]]</f>
        <v>0</v>
      </c>
      <c r="P3403" s="3">
        <f>+Tabella2026[[#This Row],[POPOLAZIONE PER DIFFERENZA ]]/SUM(Tabella2026[[POPOLAZIONE PER DIFFERENZA ]])</f>
        <v>0</v>
      </c>
      <c r="Q3403" s="3">
        <f>+Tabella2026[[#This Row],[INCIDENZA POPOLAZIONE PER DIFFERENZA]]*(PLAFOND-SUM(Tabella2026[CONTRIBUTO SULLA BASE DELLA POPOLAZIONE]))</f>
        <v>0</v>
      </c>
      <c r="R3403" s="3">
        <f>+Tabella2026[[#This Row],[CONTRIBUTO SULLA BASE DELLA POPOLAZIONE]]+Tabella2026[[#This Row],[CONTRIBUTO SULLA BASE DEL REDDITO]]</f>
        <v>15208.568608217529</v>
      </c>
      <c r="S3403" s="3">
        <f>+Tabella2026[[#This Row],[CONTRIBUTO TOTALE]]/(PLAFOND/N_TESSERE)</f>
        <v>30.417137216435059</v>
      </c>
      <c r="T3403" s="3">
        <f>+MAX(CEILING(Tabella2026[[#This Row],[preDEF1]],1),1)</f>
        <v>31</v>
      </c>
      <c r="U3403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03" s="21">
        <f>+Tabella2026[[#This Row],[DEF - n. card]]*(PLAFOND/N_TESSERE)</f>
        <v>15000</v>
      </c>
      <c r="W3403" s="18"/>
    </row>
    <row r="3404" spans="2:23" x14ac:dyDescent="0.25">
      <c r="B3404" s="1" t="s">
        <v>7003</v>
      </c>
      <c r="C3404" s="2">
        <v>98015</v>
      </c>
      <c r="D3404" s="1" t="s">
        <v>7004</v>
      </c>
      <c r="E3404" s="1" t="s">
        <v>12</v>
      </c>
      <c r="F3404" s="1" t="s">
        <v>389</v>
      </c>
      <c r="G3404" s="1" t="s">
        <v>4778</v>
      </c>
      <c r="H3404" s="1" t="s">
        <v>15835</v>
      </c>
      <c r="I3404" s="5">
        <v>3045</v>
      </c>
      <c r="J3404" s="5">
        <v>57153873</v>
      </c>
      <c r="K3404" s="3">
        <f>+Tabella2026[[#This Row],[POP_2024]]/SUM(Tabella2026[POP_2024])</f>
        <v>5.1659671715255827E-5</v>
      </c>
      <c r="L3404" s="3">
        <f>+Tabella2026[[#This Row],[INCIDENZA POPOLAZIONE]]*(PLAFOND/2)</f>
        <v>15208.568608217529</v>
      </c>
      <c r="M3404" s="3">
        <f>+IFERROR(Tabella2026[[#This Row],[reddito_2024]]/Tabella2026[[#This Row],[POP_2024]],"")</f>
        <v>18769.744827586208</v>
      </c>
      <c r="N3404" s="3">
        <f>+IF(Tabella2026[[#This Row],[REDDITO COMPLESSIVO PROCAPITE]]&lt;media_aggr_reddito_pc,(media_aggr_reddito_pc-Tabella2026[[#This Row],[REDDITO COMPLESSIVO PROCAPITE]]),0)</f>
        <v>0</v>
      </c>
      <c r="O3404" s="3">
        <f>+Tabella2026[[#This Row],[DIFFERENZA REDDITO INFERIORE ALLA MEDIA DALLA MEDIA]]*Tabella2026[[#This Row],[POP_2024]]</f>
        <v>0</v>
      </c>
      <c r="P3404" s="3">
        <f>+Tabella2026[[#This Row],[POPOLAZIONE PER DIFFERENZA ]]/SUM(Tabella2026[[POPOLAZIONE PER DIFFERENZA ]])</f>
        <v>0</v>
      </c>
      <c r="Q3404" s="3">
        <f>+Tabella2026[[#This Row],[INCIDENZA POPOLAZIONE PER DIFFERENZA]]*(PLAFOND-SUM(Tabella2026[CONTRIBUTO SULLA BASE DELLA POPOLAZIONE]))</f>
        <v>0</v>
      </c>
      <c r="R3404" s="3">
        <f>+Tabella2026[[#This Row],[CONTRIBUTO SULLA BASE DELLA POPOLAZIONE]]+Tabella2026[[#This Row],[CONTRIBUTO SULLA BASE DEL REDDITO]]</f>
        <v>15208.568608217529</v>
      </c>
      <c r="S3404" s="3">
        <f>+Tabella2026[[#This Row],[CONTRIBUTO TOTALE]]/(PLAFOND/N_TESSERE)</f>
        <v>30.417137216435059</v>
      </c>
      <c r="T3404" s="3">
        <f>+MAX(CEILING(Tabella2026[[#This Row],[preDEF1]],1),1)</f>
        <v>31</v>
      </c>
      <c r="U3404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04" s="21">
        <f>+Tabella2026[[#This Row],[DEF - n. card]]*(PLAFOND/N_TESSERE)</f>
        <v>15000</v>
      </c>
      <c r="W3404" s="18"/>
    </row>
    <row r="3405" spans="2:23" x14ac:dyDescent="0.25">
      <c r="B3405" s="1" t="s">
        <v>6875</v>
      </c>
      <c r="C3405" s="2">
        <v>16052</v>
      </c>
      <c r="D3405" s="1" t="s">
        <v>6876</v>
      </c>
      <c r="E3405" s="1" t="s">
        <v>12</v>
      </c>
      <c r="F3405" s="1" t="s">
        <v>93</v>
      </c>
      <c r="G3405" s="1" t="s">
        <v>4778</v>
      </c>
      <c r="H3405" s="1" t="s">
        <v>15835</v>
      </c>
      <c r="I3405" s="5">
        <v>3044</v>
      </c>
      <c r="J3405" s="5">
        <v>62035789</v>
      </c>
      <c r="K3405" s="3">
        <f>+Tabella2026[[#This Row],[POP_2024]]/SUM(Tabella2026[POP_2024])</f>
        <v>5.1642706305825531E-5</v>
      </c>
      <c r="L3405" s="3">
        <f>+Tabella2026[[#This Row],[INCIDENZA POPOLAZIONE]]*(PLAFOND/2)</f>
        <v>15203.574004405307</v>
      </c>
      <c r="M3405" s="3">
        <f>+IFERROR(Tabella2026[[#This Row],[reddito_2024]]/Tabella2026[[#This Row],[POP_2024]],"")</f>
        <v>20379.694152431013</v>
      </c>
      <c r="N3405" s="3">
        <f>+IF(Tabella2026[[#This Row],[REDDITO COMPLESSIVO PROCAPITE]]&lt;media_aggr_reddito_pc,(media_aggr_reddito_pc-Tabella2026[[#This Row],[REDDITO COMPLESSIVO PROCAPITE]]),0)</f>
        <v>0</v>
      </c>
      <c r="O3405" s="3">
        <f>+Tabella2026[[#This Row],[DIFFERENZA REDDITO INFERIORE ALLA MEDIA DALLA MEDIA]]*Tabella2026[[#This Row],[POP_2024]]</f>
        <v>0</v>
      </c>
      <c r="P3405" s="3">
        <f>+Tabella2026[[#This Row],[POPOLAZIONE PER DIFFERENZA ]]/SUM(Tabella2026[[POPOLAZIONE PER DIFFERENZA ]])</f>
        <v>0</v>
      </c>
      <c r="Q3405" s="3">
        <f>+Tabella2026[[#This Row],[INCIDENZA POPOLAZIONE PER DIFFERENZA]]*(PLAFOND-SUM(Tabella2026[CONTRIBUTO SULLA BASE DELLA POPOLAZIONE]))</f>
        <v>0</v>
      </c>
      <c r="R3405" s="3">
        <f>+Tabella2026[[#This Row],[CONTRIBUTO SULLA BASE DELLA POPOLAZIONE]]+Tabella2026[[#This Row],[CONTRIBUTO SULLA BASE DEL REDDITO]]</f>
        <v>15203.574004405307</v>
      </c>
      <c r="S3405" s="3">
        <f>+Tabella2026[[#This Row],[CONTRIBUTO TOTALE]]/(PLAFOND/N_TESSERE)</f>
        <v>30.407148008810616</v>
      </c>
      <c r="T3405" s="3">
        <f>+MAX(CEILING(Tabella2026[[#This Row],[preDEF1]],1),1)</f>
        <v>31</v>
      </c>
      <c r="U3405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05" s="21">
        <f>+Tabella2026[[#This Row],[DEF - n. card]]*(PLAFOND/N_TESSERE)</f>
        <v>15000</v>
      </c>
      <c r="W3405" s="18"/>
    </row>
    <row r="3406" spans="2:23" x14ac:dyDescent="0.25">
      <c r="B3406" s="1" t="s">
        <v>6847</v>
      </c>
      <c r="C3406" s="2">
        <v>75050</v>
      </c>
      <c r="D3406" s="1" t="s">
        <v>6848</v>
      </c>
      <c r="E3406" s="1" t="s">
        <v>33</v>
      </c>
      <c r="F3406" s="1" t="s">
        <v>132</v>
      </c>
      <c r="G3406" s="1" t="s">
        <v>4778</v>
      </c>
      <c r="H3406" s="1" t="s">
        <v>15836</v>
      </c>
      <c r="I3406" s="5">
        <v>3044</v>
      </c>
      <c r="J3406" s="5">
        <v>35092325</v>
      </c>
      <c r="K3406" s="3">
        <f>+Tabella2026[[#This Row],[POP_2024]]/SUM(Tabella2026[POP_2024])</f>
        <v>5.1642706305825531E-5</v>
      </c>
      <c r="L3406" s="3">
        <f>+Tabella2026[[#This Row],[INCIDENZA POPOLAZIONE]]*(PLAFOND/2)</f>
        <v>15203.574004405307</v>
      </c>
      <c r="M3406" s="3">
        <f>+IFERROR(Tabella2026[[#This Row],[reddito_2024]]/Tabella2026[[#This Row],[POP_2024]],"")</f>
        <v>11528.359067017083</v>
      </c>
      <c r="N3406" s="3">
        <f>+IF(Tabella2026[[#This Row],[REDDITO COMPLESSIVO PROCAPITE]]&lt;media_aggr_reddito_pc,(media_aggr_reddito_pc-Tabella2026[[#This Row],[REDDITO COMPLESSIVO PROCAPITE]]),0)</f>
        <v>6296.7069955916577</v>
      </c>
      <c r="O3406" s="3">
        <f>+Tabella2026[[#This Row],[DIFFERENZA REDDITO INFERIORE ALLA MEDIA DALLA MEDIA]]*Tabella2026[[#This Row],[POP_2024]]</f>
        <v>19167176.094581004</v>
      </c>
      <c r="P3406" s="3">
        <f>+Tabella2026[[#This Row],[POPOLAZIONE PER DIFFERENZA ]]/SUM(Tabella2026[[POPOLAZIONE PER DIFFERENZA ]])</f>
        <v>1.7004775640952006E-4</v>
      </c>
      <c r="Q3406" s="3">
        <f>+Tabella2026[[#This Row],[INCIDENZA POPOLAZIONE PER DIFFERENZA]]*(PLAFOND-SUM(Tabella2026[CONTRIBUTO SULLA BASE DELLA POPOLAZIONE]))</f>
        <v>50061.931951145598</v>
      </c>
      <c r="R3406" s="3">
        <f>+Tabella2026[[#This Row],[CONTRIBUTO SULLA BASE DELLA POPOLAZIONE]]+Tabella2026[[#This Row],[CONTRIBUTO SULLA BASE DEL REDDITO]]</f>
        <v>65265.505955550907</v>
      </c>
      <c r="S3406" s="3">
        <f>+Tabella2026[[#This Row],[CONTRIBUTO TOTALE]]/(PLAFOND/N_TESSERE)</f>
        <v>130.53101191110181</v>
      </c>
      <c r="T3406" s="3">
        <f>+MAX(CEILING(Tabella2026[[#This Row],[preDEF1]],1),1)</f>
        <v>131</v>
      </c>
      <c r="U3406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3406" s="21">
        <f>+Tabella2026[[#This Row],[DEF - n. card]]*(PLAFOND/N_TESSERE)</f>
        <v>65000</v>
      </c>
      <c r="W3406" s="18"/>
    </row>
    <row r="3407" spans="2:23" x14ac:dyDescent="0.25">
      <c r="B3407" s="1" t="s">
        <v>6791</v>
      </c>
      <c r="C3407" s="2">
        <v>60048</v>
      </c>
      <c r="D3407" s="1" t="s">
        <v>6792</v>
      </c>
      <c r="E3407" s="1" t="s">
        <v>8</v>
      </c>
      <c r="F3407" s="1" t="s">
        <v>397</v>
      </c>
      <c r="G3407" s="1" t="s">
        <v>4778</v>
      </c>
      <c r="H3407" s="1" t="s">
        <v>15834</v>
      </c>
      <c r="I3407" s="5">
        <v>3043</v>
      </c>
      <c r="J3407" s="5">
        <v>48053082</v>
      </c>
      <c r="K3407" s="3">
        <f>+Tabella2026[[#This Row],[POP_2024]]/SUM(Tabella2026[POP_2024])</f>
        <v>5.1625740896395228E-5</v>
      </c>
      <c r="L3407" s="3">
        <f>+Tabella2026[[#This Row],[INCIDENZA POPOLAZIONE]]*(PLAFOND/2)</f>
        <v>15198.579400593082</v>
      </c>
      <c r="M3407" s="3">
        <f>+IFERROR(Tabella2026[[#This Row],[reddito_2024]]/Tabella2026[[#This Row],[POP_2024]],"")</f>
        <v>15791.351298061123</v>
      </c>
      <c r="N3407" s="3">
        <f>+IF(Tabella2026[[#This Row],[REDDITO COMPLESSIVO PROCAPITE]]&lt;media_aggr_reddito_pc,(media_aggr_reddito_pc-Tabella2026[[#This Row],[REDDITO COMPLESSIVO PROCAPITE]]),0)</f>
        <v>2033.714764547618</v>
      </c>
      <c r="O3407" s="3">
        <f>+Tabella2026[[#This Row],[DIFFERENZA REDDITO INFERIORE ALLA MEDIA DALLA MEDIA]]*Tabella2026[[#This Row],[POP_2024]]</f>
        <v>6188594.0285184011</v>
      </c>
      <c r="P3407" s="3">
        <f>+Tabella2026[[#This Row],[POPOLAZIONE PER DIFFERENZA ]]/SUM(Tabella2026[[POPOLAZIONE PER DIFFERENZA ]])</f>
        <v>5.4904098792958475E-5</v>
      </c>
      <c r="Q3407" s="3">
        <f>+Tabella2026[[#This Row],[INCIDENZA POPOLAZIONE PER DIFFERENZA]]*(PLAFOND-SUM(Tabella2026[CONTRIBUTO SULLA BASE DELLA POPOLAZIONE]))</f>
        <v>16163.725506572946</v>
      </c>
      <c r="R3407" s="3">
        <f>+Tabella2026[[#This Row],[CONTRIBUTO SULLA BASE DELLA POPOLAZIONE]]+Tabella2026[[#This Row],[CONTRIBUTO SULLA BASE DEL REDDITO]]</f>
        <v>31362.304907166028</v>
      </c>
      <c r="S3407" s="3">
        <f>+Tabella2026[[#This Row],[CONTRIBUTO TOTALE]]/(PLAFOND/N_TESSERE)</f>
        <v>62.724609814332055</v>
      </c>
      <c r="T3407" s="3">
        <f>+MAX(CEILING(Tabella2026[[#This Row],[preDEF1]],1),1)</f>
        <v>63</v>
      </c>
      <c r="U3407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3407" s="21">
        <f>+Tabella2026[[#This Row],[DEF - n. card]]*(PLAFOND/N_TESSERE)</f>
        <v>31000</v>
      </c>
      <c r="W3407" s="18"/>
    </row>
    <row r="3408" spans="2:23" x14ac:dyDescent="0.25">
      <c r="B3408" s="1" t="s">
        <v>6709</v>
      </c>
      <c r="C3408" s="2">
        <v>10012</v>
      </c>
      <c r="D3408" s="1" t="s">
        <v>6710</v>
      </c>
      <c r="E3408" s="1" t="s">
        <v>24</v>
      </c>
      <c r="F3408" s="1" t="s">
        <v>23</v>
      </c>
      <c r="G3408" s="1" t="s">
        <v>4778</v>
      </c>
      <c r="H3408" s="1" t="s">
        <v>15835</v>
      </c>
      <c r="I3408" s="5">
        <v>3042</v>
      </c>
      <c r="J3408" s="5">
        <v>62903103</v>
      </c>
      <c r="K3408" s="3">
        <f>+Tabella2026[[#This Row],[POP_2024]]/SUM(Tabella2026[POP_2024])</f>
        <v>5.1608775486964931E-5</v>
      </c>
      <c r="L3408" s="3">
        <f>+Tabella2026[[#This Row],[INCIDENZA POPOLAZIONE]]*(PLAFOND/2)</f>
        <v>15193.58479678086</v>
      </c>
      <c r="M3408" s="3">
        <f>+IFERROR(Tabella2026[[#This Row],[reddito_2024]]/Tabella2026[[#This Row],[POP_2024]],"")</f>
        <v>20678.206114398421</v>
      </c>
      <c r="N3408" s="3">
        <f>+IF(Tabella2026[[#This Row],[REDDITO COMPLESSIVO PROCAPITE]]&lt;media_aggr_reddito_pc,(media_aggr_reddito_pc-Tabella2026[[#This Row],[REDDITO COMPLESSIVO PROCAPITE]]),0)</f>
        <v>0</v>
      </c>
      <c r="O3408" s="3">
        <f>+Tabella2026[[#This Row],[DIFFERENZA REDDITO INFERIORE ALLA MEDIA DALLA MEDIA]]*Tabella2026[[#This Row],[POP_2024]]</f>
        <v>0</v>
      </c>
      <c r="P3408" s="3">
        <f>+Tabella2026[[#This Row],[POPOLAZIONE PER DIFFERENZA ]]/SUM(Tabella2026[[POPOLAZIONE PER DIFFERENZA ]])</f>
        <v>0</v>
      </c>
      <c r="Q3408" s="3">
        <f>+Tabella2026[[#This Row],[INCIDENZA POPOLAZIONE PER DIFFERENZA]]*(PLAFOND-SUM(Tabella2026[CONTRIBUTO SULLA BASE DELLA POPOLAZIONE]))</f>
        <v>0</v>
      </c>
      <c r="R3408" s="3">
        <f>+Tabella2026[[#This Row],[CONTRIBUTO SULLA BASE DELLA POPOLAZIONE]]+Tabella2026[[#This Row],[CONTRIBUTO SULLA BASE DEL REDDITO]]</f>
        <v>15193.58479678086</v>
      </c>
      <c r="S3408" s="3">
        <f>+Tabella2026[[#This Row],[CONTRIBUTO TOTALE]]/(PLAFOND/N_TESSERE)</f>
        <v>30.387169593561723</v>
      </c>
      <c r="T3408" s="3">
        <f>+MAX(CEILING(Tabella2026[[#This Row],[preDEF1]],1),1)</f>
        <v>31</v>
      </c>
      <c r="U3408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08" s="21">
        <f>+Tabella2026[[#This Row],[DEF - n. card]]*(PLAFOND/N_TESSERE)</f>
        <v>15000</v>
      </c>
      <c r="W3408" s="18"/>
    </row>
    <row r="3409" spans="2:23" x14ac:dyDescent="0.25">
      <c r="B3409" s="1" t="s">
        <v>6811</v>
      </c>
      <c r="C3409" s="2">
        <v>78077</v>
      </c>
      <c r="D3409" s="1" t="s">
        <v>6812</v>
      </c>
      <c r="E3409" s="1" t="s">
        <v>61</v>
      </c>
      <c r="F3409" s="1" t="s">
        <v>178</v>
      </c>
      <c r="G3409" s="1" t="s">
        <v>4778</v>
      </c>
      <c r="H3409" s="1" t="s">
        <v>15836</v>
      </c>
      <c r="I3409" s="5">
        <v>3042</v>
      </c>
      <c r="J3409" s="5">
        <v>33874748</v>
      </c>
      <c r="K3409" s="3">
        <f>+Tabella2026[[#This Row],[POP_2024]]/SUM(Tabella2026[POP_2024])</f>
        <v>5.1608775486964931E-5</v>
      </c>
      <c r="L3409" s="3">
        <f>+Tabella2026[[#This Row],[INCIDENZA POPOLAZIONE]]*(PLAFOND/2)</f>
        <v>15193.58479678086</v>
      </c>
      <c r="M3409" s="3">
        <f>+IFERROR(Tabella2026[[#This Row],[reddito_2024]]/Tabella2026[[#This Row],[POP_2024]],"")</f>
        <v>11135.683103221565</v>
      </c>
      <c r="N3409" s="3">
        <f>+IF(Tabella2026[[#This Row],[REDDITO COMPLESSIVO PROCAPITE]]&lt;media_aggr_reddito_pc,(media_aggr_reddito_pc-Tabella2026[[#This Row],[REDDITO COMPLESSIVO PROCAPITE]]),0)</f>
        <v>6689.382959387176</v>
      </c>
      <c r="O3409" s="3">
        <f>+Tabella2026[[#This Row],[DIFFERENZA REDDITO INFERIORE ALLA MEDIA DALLA MEDIA]]*Tabella2026[[#This Row],[POP_2024]]</f>
        <v>20349102.96245579</v>
      </c>
      <c r="P3409" s="3">
        <f>+Tabella2026[[#This Row],[POPOLAZIONE PER DIFFERENZA ]]/SUM(Tabella2026[[POPOLAZIONE PER DIFFERENZA ]])</f>
        <v>1.8053360007947315E-4</v>
      </c>
      <c r="Q3409" s="3">
        <f>+Tabella2026[[#This Row],[INCIDENZA POPOLAZIONE PER DIFFERENZA]]*(PLAFOND-SUM(Tabella2026[CONTRIBUTO SULLA BASE DELLA POPOLAZIONE]))</f>
        <v>53148.95646319705</v>
      </c>
      <c r="R3409" s="3">
        <f>+Tabella2026[[#This Row],[CONTRIBUTO SULLA BASE DELLA POPOLAZIONE]]+Tabella2026[[#This Row],[CONTRIBUTO SULLA BASE DEL REDDITO]]</f>
        <v>68342.541259977908</v>
      </c>
      <c r="S3409" s="3">
        <f>+Tabella2026[[#This Row],[CONTRIBUTO TOTALE]]/(PLAFOND/N_TESSERE)</f>
        <v>136.68508251995581</v>
      </c>
      <c r="T3409" s="3">
        <f>+MAX(CEILING(Tabella2026[[#This Row],[preDEF1]],1),1)</f>
        <v>137</v>
      </c>
      <c r="U3409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3409" s="21">
        <f>+Tabella2026[[#This Row],[DEF - n. card]]*(PLAFOND/N_TESSERE)</f>
        <v>68000</v>
      </c>
      <c r="W3409" s="18"/>
    </row>
    <row r="3410" spans="2:23" x14ac:dyDescent="0.25">
      <c r="B3410" s="1" t="s">
        <v>6867</v>
      </c>
      <c r="C3410" s="2">
        <v>96002</v>
      </c>
      <c r="D3410" s="1" t="s">
        <v>6868</v>
      </c>
      <c r="E3410" s="1" t="s">
        <v>18</v>
      </c>
      <c r="F3410" s="1" t="s">
        <v>403</v>
      </c>
      <c r="G3410" s="1" t="s">
        <v>4778</v>
      </c>
      <c r="H3410" s="1" t="s">
        <v>15835</v>
      </c>
      <c r="I3410" s="5">
        <v>3041</v>
      </c>
      <c r="J3410" s="5">
        <v>58074563</v>
      </c>
      <c r="K3410" s="3">
        <f>+Tabella2026[[#This Row],[POP_2024]]/SUM(Tabella2026[POP_2024])</f>
        <v>5.1591810077534635E-5</v>
      </c>
      <c r="L3410" s="3">
        <f>+Tabella2026[[#This Row],[INCIDENZA POPOLAZIONE]]*(PLAFOND/2)</f>
        <v>15188.590192968639</v>
      </c>
      <c r="M3410" s="3">
        <f>+IFERROR(Tabella2026[[#This Row],[reddito_2024]]/Tabella2026[[#This Row],[POP_2024]],"")</f>
        <v>19097.192699769814</v>
      </c>
      <c r="N3410" s="3">
        <f>+IF(Tabella2026[[#This Row],[REDDITO COMPLESSIVO PROCAPITE]]&lt;media_aggr_reddito_pc,(media_aggr_reddito_pc-Tabella2026[[#This Row],[REDDITO COMPLESSIVO PROCAPITE]]),0)</f>
        <v>0</v>
      </c>
      <c r="O3410" s="3">
        <f>+Tabella2026[[#This Row],[DIFFERENZA REDDITO INFERIORE ALLA MEDIA DALLA MEDIA]]*Tabella2026[[#This Row],[POP_2024]]</f>
        <v>0</v>
      </c>
      <c r="P3410" s="3">
        <f>+Tabella2026[[#This Row],[POPOLAZIONE PER DIFFERENZA ]]/SUM(Tabella2026[[POPOLAZIONE PER DIFFERENZA ]])</f>
        <v>0</v>
      </c>
      <c r="Q3410" s="3">
        <f>+Tabella2026[[#This Row],[INCIDENZA POPOLAZIONE PER DIFFERENZA]]*(PLAFOND-SUM(Tabella2026[CONTRIBUTO SULLA BASE DELLA POPOLAZIONE]))</f>
        <v>0</v>
      </c>
      <c r="R3410" s="3">
        <f>+Tabella2026[[#This Row],[CONTRIBUTO SULLA BASE DELLA POPOLAZIONE]]+Tabella2026[[#This Row],[CONTRIBUTO SULLA BASE DEL REDDITO]]</f>
        <v>15188.590192968639</v>
      </c>
      <c r="S3410" s="3">
        <f>+Tabella2026[[#This Row],[CONTRIBUTO TOTALE]]/(PLAFOND/N_TESSERE)</f>
        <v>30.377180385937276</v>
      </c>
      <c r="T3410" s="3">
        <f>+MAX(CEILING(Tabella2026[[#This Row],[preDEF1]],1),1)</f>
        <v>31</v>
      </c>
      <c r="U3410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10" s="21">
        <f>+Tabella2026[[#This Row],[DEF - n. card]]*(PLAFOND/N_TESSERE)</f>
        <v>15000</v>
      </c>
      <c r="W3410" s="18"/>
    </row>
    <row r="3411" spans="2:23" x14ac:dyDescent="0.25">
      <c r="B3411" s="1" t="s">
        <v>6663</v>
      </c>
      <c r="C3411" s="2">
        <v>85021</v>
      </c>
      <c r="D3411" s="1" t="s">
        <v>6664</v>
      </c>
      <c r="E3411" s="1" t="s">
        <v>21</v>
      </c>
      <c r="F3411" s="1" t="s">
        <v>189</v>
      </c>
      <c r="G3411" s="1" t="s">
        <v>4778</v>
      </c>
      <c r="H3411" s="1" t="s">
        <v>15836</v>
      </c>
      <c r="I3411" s="5">
        <v>3037</v>
      </c>
      <c r="J3411" s="5">
        <v>28405785</v>
      </c>
      <c r="K3411" s="3">
        <f>+Tabella2026[[#This Row],[POP_2024]]/SUM(Tabella2026[POP_2024])</f>
        <v>5.1523948439813443E-5</v>
      </c>
      <c r="L3411" s="3">
        <f>+Tabella2026[[#This Row],[INCIDENZA POPOLAZIONE]]*(PLAFOND/2)</f>
        <v>15168.611777719747</v>
      </c>
      <c r="M3411" s="3">
        <f>+IFERROR(Tabella2026[[#This Row],[reddito_2024]]/Tabella2026[[#This Row],[POP_2024]],"")</f>
        <v>9353.2383931511358</v>
      </c>
      <c r="N3411" s="3">
        <f>+IF(Tabella2026[[#This Row],[REDDITO COMPLESSIVO PROCAPITE]]&lt;media_aggr_reddito_pc,(media_aggr_reddito_pc-Tabella2026[[#This Row],[REDDITO COMPLESSIVO PROCAPITE]]),0)</f>
        <v>8471.8276694576052</v>
      </c>
      <c r="O3411" s="3">
        <f>+Tabella2026[[#This Row],[DIFFERENZA REDDITO INFERIORE ALLA MEDIA DALLA MEDIA]]*Tabella2026[[#This Row],[POP_2024]]</f>
        <v>25728940.632142749</v>
      </c>
      <c r="P3411" s="3">
        <f>+Tabella2026[[#This Row],[POPOLAZIONE PER DIFFERENZA ]]/SUM(Tabella2026[[POPOLAZIONE PER DIFFERENZA ]])</f>
        <v>2.2826255718110539E-4</v>
      </c>
      <c r="Q3411" s="3">
        <f>+Tabella2026[[#This Row],[INCIDENZA POPOLAZIONE PER DIFFERENZA]]*(PLAFOND-SUM(Tabella2026[CONTRIBUTO SULLA BASE DELLA POPOLAZIONE]))</f>
        <v>67200.325637199814</v>
      </c>
      <c r="R3411" s="3">
        <f>+Tabella2026[[#This Row],[CONTRIBUTO SULLA BASE DELLA POPOLAZIONE]]+Tabella2026[[#This Row],[CONTRIBUTO SULLA BASE DEL REDDITO]]</f>
        <v>82368.937414919565</v>
      </c>
      <c r="S3411" s="3">
        <f>+Tabella2026[[#This Row],[CONTRIBUTO TOTALE]]/(PLAFOND/N_TESSERE)</f>
        <v>164.73787482983914</v>
      </c>
      <c r="T3411" s="3">
        <f>+MAX(CEILING(Tabella2026[[#This Row],[preDEF1]],1),1)</f>
        <v>165</v>
      </c>
      <c r="U3411" s="9">
        <f xml:space="preserve"> IF(ROW(Tabella2026[[#This Row],[preDEF2]]) - ROW(Tabella2026[[#Headers],[preDEF2]])&lt;=ABS(SUM(Tabella2026[preDEF2])-N_TESSERE),Tabella2026[[#This Row],[preDEF2]]-1,Tabella2026[[#This Row],[preDEF2]])</f>
        <v>164</v>
      </c>
      <c r="V3411" s="21">
        <f>+Tabella2026[[#This Row],[DEF - n. card]]*(PLAFOND/N_TESSERE)</f>
        <v>82000</v>
      </c>
      <c r="W3411" s="18"/>
    </row>
    <row r="3412" spans="2:23" x14ac:dyDescent="0.25">
      <c r="B3412" s="1" t="s">
        <v>6889</v>
      </c>
      <c r="C3412" s="2">
        <v>1062</v>
      </c>
      <c r="D3412" s="1" t="s">
        <v>6890</v>
      </c>
      <c r="E3412" s="1" t="s">
        <v>18</v>
      </c>
      <c r="F3412" s="1" t="s">
        <v>17</v>
      </c>
      <c r="G3412" s="1" t="s">
        <v>4778</v>
      </c>
      <c r="H3412" s="1" t="s">
        <v>15835</v>
      </c>
      <c r="I3412" s="5">
        <v>3036</v>
      </c>
      <c r="J3412" s="5">
        <v>61492695</v>
      </c>
      <c r="K3412" s="3">
        <f>+Tabella2026[[#This Row],[POP_2024]]/SUM(Tabella2026[POP_2024])</f>
        <v>5.1506983030383147E-5</v>
      </c>
      <c r="L3412" s="3">
        <f>+Tabella2026[[#This Row],[INCIDENZA POPOLAZIONE]]*(PLAFOND/2)</f>
        <v>15163.617173907525</v>
      </c>
      <c r="M3412" s="3">
        <f>+IFERROR(Tabella2026[[#This Row],[reddito_2024]]/Tabella2026[[#This Row],[POP_2024]],"")</f>
        <v>20254.510869565216</v>
      </c>
      <c r="N3412" s="3">
        <f>+IF(Tabella2026[[#This Row],[REDDITO COMPLESSIVO PROCAPITE]]&lt;media_aggr_reddito_pc,(media_aggr_reddito_pc-Tabella2026[[#This Row],[REDDITO COMPLESSIVO PROCAPITE]]),0)</f>
        <v>0</v>
      </c>
      <c r="O3412" s="3">
        <f>+Tabella2026[[#This Row],[DIFFERENZA REDDITO INFERIORE ALLA MEDIA DALLA MEDIA]]*Tabella2026[[#This Row],[POP_2024]]</f>
        <v>0</v>
      </c>
      <c r="P3412" s="3">
        <f>+Tabella2026[[#This Row],[POPOLAZIONE PER DIFFERENZA ]]/SUM(Tabella2026[[POPOLAZIONE PER DIFFERENZA ]])</f>
        <v>0</v>
      </c>
      <c r="Q3412" s="3">
        <f>+Tabella2026[[#This Row],[INCIDENZA POPOLAZIONE PER DIFFERENZA]]*(PLAFOND-SUM(Tabella2026[CONTRIBUTO SULLA BASE DELLA POPOLAZIONE]))</f>
        <v>0</v>
      </c>
      <c r="R3412" s="3">
        <f>+Tabella2026[[#This Row],[CONTRIBUTO SULLA BASE DELLA POPOLAZIONE]]+Tabella2026[[#This Row],[CONTRIBUTO SULLA BASE DEL REDDITO]]</f>
        <v>15163.617173907525</v>
      </c>
      <c r="S3412" s="3">
        <f>+Tabella2026[[#This Row],[CONTRIBUTO TOTALE]]/(PLAFOND/N_TESSERE)</f>
        <v>30.32723434781505</v>
      </c>
      <c r="T3412" s="3">
        <f>+MAX(CEILING(Tabella2026[[#This Row],[preDEF1]],1),1)</f>
        <v>31</v>
      </c>
      <c r="U3412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12" s="21">
        <f>+Tabella2026[[#This Row],[DEF - n. card]]*(PLAFOND/N_TESSERE)</f>
        <v>15000</v>
      </c>
      <c r="W3412" s="18"/>
    </row>
    <row r="3413" spans="2:23" x14ac:dyDescent="0.25">
      <c r="B3413" s="1" t="s">
        <v>6797</v>
      </c>
      <c r="C3413" s="2">
        <v>43049</v>
      </c>
      <c r="D3413" s="1" t="s">
        <v>6798</v>
      </c>
      <c r="E3413" s="1" t="s">
        <v>117</v>
      </c>
      <c r="F3413" s="1" t="s">
        <v>411</v>
      </c>
      <c r="G3413" s="1" t="s">
        <v>4778</v>
      </c>
      <c r="H3413" s="1" t="s">
        <v>15834</v>
      </c>
      <c r="I3413" s="5">
        <v>3036</v>
      </c>
      <c r="J3413" s="5">
        <v>52258947</v>
      </c>
      <c r="K3413" s="3">
        <f>+Tabella2026[[#This Row],[POP_2024]]/SUM(Tabella2026[POP_2024])</f>
        <v>5.1506983030383147E-5</v>
      </c>
      <c r="L3413" s="3">
        <f>+Tabella2026[[#This Row],[INCIDENZA POPOLAZIONE]]*(PLAFOND/2)</f>
        <v>15163.617173907525</v>
      </c>
      <c r="M3413" s="3">
        <f>+IFERROR(Tabella2026[[#This Row],[reddito_2024]]/Tabella2026[[#This Row],[POP_2024]],"")</f>
        <v>17213.0918972332</v>
      </c>
      <c r="N3413" s="3">
        <f>+IF(Tabella2026[[#This Row],[REDDITO COMPLESSIVO PROCAPITE]]&lt;media_aggr_reddito_pc,(media_aggr_reddito_pc-Tabella2026[[#This Row],[REDDITO COMPLESSIVO PROCAPITE]]),0)</f>
        <v>611.97416537554091</v>
      </c>
      <c r="O3413" s="3">
        <f>+Tabella2026[[#This Row],[DIFFERENZA REDDITO INFERIORE ALLA MEDIA DALLA MEDIA]]*Tabella2026[[#This Row],[POP_2024]]</f>
        <v>1857953.5660801423</v>
      </c>
      <c r="P3413" s="3">
        <f>+Tabella2026[[#This Row],[POPOLAZIONE PER DIFFERENZA ]]/SUM(Tabella2026[[POPOLAZIONE PER DIFFERENZA ]])</f>
        <v>1.6483431563730391E-5</v>
      </c>
      <c r="Q3413" s="3">
        <f>+Tabella2026[[#This Row],[INCIDENZA POPOLAZIONE PER DIFFERENZA]]*(PLAFOND-SUM(Tabella2026[CONTRIBUTO SULLA BASE DELLA POPOLAZIONE]))</f>
        <v>4852.7098897885744</v>
      </c>
      <c r="R3413" s="3">
        <f>+Tabella2026[[#This Row],[CONTRIBUTO SULLA BASE DELLA POPOLAZIONE]]+Tabella2026[[#This Row],[CONTRIBUTO SULLA BASE DEL REDDITO]]</f>
        <v>20016.327063696099</v>
      </c>
      <c r="S3413" s="3">
        <f>+Tabella2026[[#This Row],[CONTRIBUTO TOTALE]]/(PLAFOND/N_TESSERE)</f>
        <v>40.032654127392199</v>
      </c>
      <c r="T3413" s="3">
        <f>+MAX(CEILING(Tabella2026[[#This Row],[preDEF1]],1),1)</f>
        <v>41</v>
      </c>
      <c r="U3413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3413" s="21">
        <f>+Tabella2026[[#This Row],[DEF - n. card]]*(PLAFOND/N_TESSERE)</f>
        <v>20000</v>
      </c>
      <c r="W3413" s="18"/>
    </row>
    <row r="3414" spans="2:23" x14ac:dyDescent="0.25">
      <c r="B3414" s="1" t="s">
        <v>6821</v>
      </c>
      <c r="C3414" s="2">
        <v>97072</v>
      </c>
      <c r="D3414" s="1" t="s">
        <v>6822</v>
      </c>
      <c r="E3414" s="1" t="s">
        <v>12</v>
      </c>
      <c r="F3414" s="1" t="s">
        <v>362</v>
      </c>
      <c r="G3414" s="1" t="s">
        <v>4778</v>
      </c>
      <c r="H3414" s="1" t="s">
        <v>15835</v>
      </c>
      <c r="I3414" s="5">
        <v>3035</v>
      </c>
      <c r="J3414" s="5">
        <v>65386948</v>
      </c>
      <c r="K3414" s="3">
        <f>+Tabella2026[[#This Row],[POP_2024]]/SUM(Tabella2026[POP_2024])</f>
        <v>5.149001762095285E-5</v>
      </c>
      <c r="L3414" s="3">
        <f>+Tabella2026[[#This Row],[INCIDENZA POPOLAZIONE]]*(PLAFOND/2)</f>
        <v>15158.622570095304</v>
      </c>
      <c r="M3414" s="3">
        <f>+IFERROR(Tabella2026[[#This Row],[reddito_2024]]/Tabella2026[[#This Row],[POP_2024]],"")</f>
        <v>21544.299176276771</v>
      </c>
      <c r="N3414" s="3">
        <f>+IF(Tabella2026[[#This Row],[REDDITO COMPLESSIVO PROCAPITE]]&lt;media_aggr_reddito_pc,(media_aggr_reddito_pc-Tabella2026[[#This Row],[REDDITO COMPLESSIVO PROCAPITE]]),0)</f>
        <v>0</v>
      </c>
      <c r="O3414" s="3">
        <f>+Tabella2026[[#This Row],[DIFFERENZA REDDITO INFERIORE ALLA MEDIA DALLA MEDIA]]*Tabella2026[[#This Row],[POP_2024]]</f>
        <v>0</v>
      </c>
      <c r="P3414" s="3">
        <f>+Tabella2026[[#This Row],[POPOLAZIONE PER DIFFERENZA ]]/SUM(Tabella2026[[POPOLAZIONE PER DIFFERENZA ]])</f>
        <v>0</v>
      </c>
      <c r="Q3414" s="3">
        <f>+Tabella2026[[#This Row],[INCIDENZA POPOLAZIONE PER DIFFERENZA]]*(PLAFOND-SUM(Tabella2026[CONTRIBUTO SULLA BASE DELLA POPOLAZIONE]))</f>
        <v>0</v>
      </c>
      <c r="R3414" s="3">
        <f>+Tabella2026[[#This Row],[CONTRIBUTO SULLA BASE DELLA POPOLAZIONE]]+Tabella2026[[#This Row],[CONTRIBUTO SULLA BASE DEL REDDITO]]</f>
        <v>15158.622570095304</v>
      </c>
      <c r="S3414" s="3">
        <f>+Tabella2026[[#This Row],[CONTRIBUTO TOTALE]]/(PLAFOND/N_TESSERE)</f>
        <v>30.317245140190607</v>
      </c>
      <c r="T3414" s="3">
        <f>+MAX(CEILING(Tabella2026[[#This Row],[preDEF1]],1),1)</f>
        <v>31</v>
      </c>
      <c r="U3414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14" s="21">
        <f>+Tabella2026[[#This Row],[DEF - n. card]]*(PLAFOND/N_TESSERE)</f>
        <v>15000</v>
      </c>
      <c r="W3414" s="18"/>
    </row>
    <row r="3415" spans="2:23" x14ac:dyDescent="0.25">
      <c r="B3415" s="1" t="s">
        <v>6997</v>
      </c>
      <c r="C3415" s="2">
        <v>64029</v>
      </c>
      <c r="D3415" s="1" t="s">
        <v>6998</v>
      </c>
      <c r="E3415" s="1" t="s">
        <v>15</v>
      </c>
      <c r="F3415" s="1" t="s">
        <v>290</v>
      </c>
      <c r="G3415" s="1" t="s">
        <v>4778</v>
      </c>
      <c r="H3415" s="1" t="s">
        <v>15836</v>
      </c>
      <c r="I3415" s="5">
        <v>3031</v>
      </c>
      <c r="J3415" s="5">
        <v>32025855</v>
      </c>
      <c r="K3415" s="3">
        <f>+Tabella2026[[#This Row],[POP_2024]]/SUM(Tabella2026[POP_2024])</f>
        <v>5.1422155983231658E-5</v>
      </c>
      <c r="L3415" s="3">
        <f>+Tabella2026[[#This Row],[INCIDENZA POPOLAZIONE]]*(PLAFOND/2)</f>
        <v>15138.644154846414</v>
      </c>
      <c r="M3415" s="3">
        <f>+IFERROR(Tabella2026[[#This Row],[reddito_2024]]/Tabella2026[[#This Row],[POP_2024]],"")</f>
        <v>10566.101946552293</v>
      </c>
      <c r="N3415" s="3">
        <f>+IF(Tabella2026[[#This Row],[REDDITO COMPLESSIVO PROCAPITE]]&lt;media_aggr_reddito_pc,(media_aggr_reddito_pc-Tabella2026[[#This Row],[REDDITO COMPLESSIVO PROCAPITE]]),0)</f>
        <v>7258.9641160564479</v>
      </c>
      <c r="O3415" s="3">
        <f>+Tabella2026[[#This Row],[DIFFERENZA REDDITO INFERIORE ALLA MEDIA DALLA MEDIA]]*Tabella2026[[#This Row],[POP_2024]]</f>
        <v>22001920.235767093</v>
      </c>
      <c r="P3415" s="3">
        <f>+Tabella2026[[#This Row],[POPOLAZIONE PER DIFFERENZA ]]/SUM(Tabella2026[[POPOLAZIONE PER DIFFERENZA ]])</f>
        <v>1.9519709916220705E-4</v>
      </c>
      <c r="Q3415" s="3">
        <f>+Tabella2026[[#This Row],[INCIDENZA POPOLAZIONE PER DIFFERENZA]]*(PLAFOND-SUM(Tabella2026[CONTRIBUTO SULLA BASE DELLA POPOLAZIONE]))</f>
        <v>57465.879595529615</v>
      </c>
      <c r="R3415" s="3">
        <f>+Tabella2026[[#This Row],[CONTRIBUTO SULLA BASE DELLA POPOLAZIONE]]+Tabella2026[[#This Row],[CONTRIBUTO SULLA BASE DEL REDDITO]]</f>
        <v>72604.523750376029</v>
      </c>
      <c r="S3415" s="3">
        <f>+Tabella2026[[#This Row],[CONTRIBUTO TOTALE]]/(PLAFOND/N_TESSERE)</f>
        <v>145.20904750075206</v>
      </c>
      <c r="T3415" s="3">
        <f>+MAX(CEILING(Tabella2026[[#This Row],[preDEF1]],1),1)</f>
        <v>146</v>
      </c>
      <c r="U3415" s="9">
        <f xml:space="preserve"> IF(ROW(Tabella2026[[#This Row],[preDEF2]]) - ROW(Tabella2026[[#Headers],[preDEF2]])&lt;=ABS(SUM(Tabella2026[preDEF2])-N_TESSERE),Tabella2026[[#This Row],[preDEF2]]-1,Tabella2026[[#This Row],[preDEF2]])</f>
        <v>145</v>
      </c>
      <c r="V3415" s="21">
        <f>+Tabella2026[[#This Row],[DEF - n. card]]*(PLAFOND/N_TESSERE)</f>
        <v>72500</v>
      </c>
      <c r="W3415" s="18"/>
    </row>
    <row r="3416" spans="2:23" x14ac:dyDescent="0.25">
      <c r="B3416" s="1" t="s">
        <v>6677</v>
      </c>
      <c r="C3416" s="2">
        <v>78026</v>
      </c>
      <c r="D3416" s="1" t="s">
        <v>6678</v>
      </c>
      <c r="E3416" s="1" t="s">
        <v>61</v>
      </c>
      <c r="F3416" s="1" t="s">
        <v>178</v>
      </c>
      <c r="G3416" s="1" t="s">
        <v>4778</v>
      </c>
      <c r="H3416" s="1" t="s">
        <v>15836</v>
      </c>
      <c r="I3416" s="5">
        <v>3030</v>
      </c>
      <c r="J3416" s="5">
        <v>32279786</v>
      </c>
      <c r="K3416" s="3">
        <f>+Tabella2026[[#This Row],[POP_2024]]/SUM(Tabella2026[POP_2024])</f>
        <v>5.1405190573801362E-5</v>
      </c>
      <c r="L3416" s="3">
        <f>+Tabella2026[[#This Row],[INCIDENZA POPOLAZIONE]]*(PLAFOND/2)</f>
        <v>15133.64955103419</v>
      </c>
      <c r="M3416" s="3">
        <f>+IFERROR(Tabella2026[[#This Row],[reddito_2024]]/Tabella2026[[#This Row],[POP_2024]],"")</f>
        <v>10653.394719471948</v>
      </c>
      <c r="N3416" s="3">
        <f>+IF(Tabella2026[[#This Row],[REDDITO COMPLESSIVO PROCAPITE]]&lt;media_aggr_reddito_pc,(media_aggr_reddito_pc-Tabella2026[[#This Row],[REDDITO COMPLESSIVO PROCAPITE]]),0)</f>
        <v>7171.6713431367934</v>
      </c>
      <c r="O3416" s="3">
        <f>+Tabella2026[[#This Row],[DIFFERENZA REDDITO INFERIORE ALLA MEDIA DALLA MEDIA]]*Tabella2026[[#This Row],[POP_2024]]</f>
        <v>21730164.169704486</v>
      </c>
      <c r="P3416" s="3">
        <f>+Tabella2026[[#This Row],[POPOLAZIONE PER DIFFERENZA ]]/SUM(Tabella2026[[POPOLAZIONE PER DIFFERENZA ]])</f>
        <v>1.9278612797393228E-4</v>
      </c>
      <c r="Q3416" s="3">
        <f>+Tabella2026[[#This Row],[INCIDENZA POPOLAZIONE PER DIFFERENZA]]*(PLAFOND-SUM(Tabella2026[CONTRIBUTO SULLA BASE DELLA POPOLAZIONE]))</f>
        <v>56756.091485929916</v>
      </c>
      <c r="R3416" s="3">
        <f>+Tabella2026[[#This Row],[CONTRIBUTO SULLA BASE DELLA POPOLAZIONE]]+Tabella2026[[#This Row],[CONTRIBUTO SULLA BASE DEL REDDITO]]</f>
        <v>71889.7410369641</v>
      </c>
      <c r="S3416" s="3">
        <f>+Tabella2026[[#This Row],[CONTRIBUTO TOTALE]]/(PLAFOND/N_TESSERE)</f>
        <v>143.77948207392819</v>
      </c>
      <c r="T3416" s="3">
        <f>+MAX(CEILING(Tabella2026[[#This Row],[preDEF1]],1),1)</f>
        <v>144</v>
      </c>
      <c r="U3416" s="9">
        <f xml:space="preserve"> IF(ROW(Tabella2026[[#This Row],[preDEF2]]) - ROW(Tabella2026[[#Headers],[preDEF2]])&lt;=ABS(SUM(Tabella2026[preDEF2])-N_TESSERE),Tabella2026[[#This Row],[preDEF2]]-1,Tabella2026[[#This Row],[preDEF2]])</f>
        <v>143</v>
      </c>
      <c r="V3416" s="21">
        <f>+Tabella2026[[#This Row],[DEF - n. card]]*(PLAFOND/N_TESSERE)</f>
        <v>71500</v>
      </c>
      <c r="W3416" s="18"/>
    </row>
    <row r="3417" spans="2:23" x14ac:dyDescent="0.25">
      <c r="B3417" s="1" t="s">
        <v>6809</v>
      </c>
      <c r="C3417" s="2">
        <v>24113</v>
      </c>
      <c r="D3417" s="1" t="s">
        <v>6810</v>
      </c>
      <c r="E3417" s="1" t="s">
        <v>38</v>
      </c>
      <c r="F3417" s="1" t="s">
        <v>106</v>
      </c>
      <c r="G3417" s="1" t="s">
        <v>4778</v>
      </c>
      <c r="H3417" s="1" t="s">
        <v>15835</v>
      </c>
      <c r="I3417" s="5">
        <v>3030</v>
      </c>
      <c r="J3417" s="5">
        <v>58784159</v>
      </c>
      <c r="K3417" s="3">
        <f>+Tabella2026[[#This Row],[POP_2024]]/SUM(Tabella2026[POP_2024])</f>
        <v>5.1405190573801362E-5</v>
      </c>
      <c r="L3417" s="3">
        <f>+Tabella2026[[#This Row],[INCIDENZA POPOLAZIONE]]*(PLAFOND/2)</f>
        <v>15133.64955103419</v>
      </c>
      <c r="M3417" s="3">
        <f>+IFERROR(Tabella2026[[#This Row],[reddito_2024]]/Tabella2026[[#This Row],[POP_2024]],"")</f>
        <v>19400.712541254125</v>
      </c>
      <c r="N3417" s="3">
        <f>+IF(Tabella2026[[#This Row],[REDDITO COMPLESSIVO PROCAPITE]]&lt;media_aggr_reddito_pc,(media_aggr_reddito_pc-Tabella2026[[#This Row],[REDDITO COMPLESSIVO PROCAPITE]]),0)</f>
        <v>0</v>
      </c>
      <c r="O3417" s="3">
        <f>+Tabella2026[[#This Row],[DIFFERENZA REDDITO INFERIORE ALLA MEDIA DALLA MEDIA]]*Tabella2026[[#This Row],[POP_2024]]</f>
        <v>0</v>
      </c>
      <c r="P3417" s="3">
        <f>+Tabella2026[[#This Row],[POPOLAZIONE PER DIFFERENZA ]]/SUM(Tabella2026[[POPOLAZIONE PER DIFFERENZA ]])</f>
        <v>0</v>
      </c>
      <c r="Q3417" s="3">
        <f>+Tabella2026[[#This Row],[INCIDENZA POPOLAZIONE PER DIFFERENZA]]*(PLAFOND-SUM(Tabella2026[CONTRIBUTO SULLA BASE DELLA POPOLAZIONE]))</f>
        <v>0</v>
      </c>
      <c r="R3417" s="3">
        <f>+Tabella2026[[#This Row],[CONTRIBUTO SULLA BASE DELLA POPOLAZIONE]]+Tabella2026[[#This Row],[CONTRIBUTO SULLA BASE DEL REDDITO]]</f>
        <v>15133.64955103419</v>
      </c>
      <c r="S3417" s="3">
        <f>+Tabella2026[[#This Row],[CONTRIBUTO TOTALE]]/(PLAFOND/N_TESSERE)</f>
        <v>30.267299102068382</v>
      </c>
      <c r="T3417" s="3">
        <f>+MAX(CEILING(Tabella2026[[#This Row],[preDEF1]],1),1)</f>
        <v>31</v>
      </c>
      <c r="U3417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17" s="21">
        <f>+Tabella2026[[#This Row],[DEF - n. card]]*(PLAFOND/N_TESSERE)</f>
        <v>15000</v>
      </c>
      <c r="W3417" s="18"/>
    </row>
    <row r="3418" spans="2:23" x14ac:dyDescent="0.25">
      <c r="B3418" s="1" t="s">
        <v>6801</v>
      </c>
      <c r="C3418" s="2">
        <v>28009</v>
      </c>
      <c r="D3418" s="1" t="s">
        <v>6802</v>
      </c>
      <c r="E3418" s="1" t="s">
        <v>38</v>
      </c>
      <c r="F3418" s="1" t="s">
        <v>45</v>
      </c>
      <c r="G3418" s="1" t="s">
        <v>4778</v>
      </c>
      <c r="H3418" s="1" t="s">
        <v>15835</v>
      </c>
      <c r="I3418" s="5">
        <v>3028</v>
      </c>
      <c r="J3418" s="5">
        <v>71176158</v>
      </c>
      <c r="K3418" s="3">
        <f>+Tabella2026[[#This Row],[POP_2024]]/SUM(Tabella2026[POP_2024])</f>
        <v>5.1371259754940769E-5</v>
      </c>
      <c r="L3418" s="3">
        <f>+Tabella2026[[#This Row],[INCIDENZA POPOLAZIONE]]*(PLAFOND/2)</f>
        <v>15123.660343409747</v>
      </c>
      <c r="M3418" s="3">
        <f>+IFERROR(Tabella2026[[#This Row],[reddito_2024]]/Tabella2026[[#This Row],[POP_2024]],"")</f>
        <v>23505.996697490093</v>
      </c>
      <c r="N3418" s="3">
        <f>+IF(Tabella2026[[#This Row],[REDDITO COMPLESSIVO PROCAPITE]]&lt;media_aggr_reddito_pc,(media_aggr_reddito_pc-Tabella2026[[#This Row],[REDDITO COMPLESSIVO PROCAPITE]]),0)</f>
        <v>0</v>
      </c>
      <c r="O3418" s="3">
        <f>+Tabella2026[[#This Row],[DIFFERENZA REDDITO INFERIORE ALLA MEDIA DALLA MEDIA]]*Tabella2026[[#This Row],[POP_2024]]</f>
        <v>0</v>
      </c>
      <c r="P3418" s="3">
        <f>+Tabella2026[[#This Row],[POPOLAZIONE PER DIFFERENZA ]]/SUM(Tabella2026[[POPOLAZIONE PER DIFFERENZA ]])</f>
        <v>0</v>
      </c>
      <c r="Q3418" s="3">
        <f>+Tabella2026[[#This Row],[INCIDENZA POPOLAZIONE PER DIFFERENZA]]*(PLAFOND-SUM(Tabella2026[CONTRIBUTO SULLA BASE DELLA POPOLAZIONE]))</f>
        <v>0</v>
      </c>
      <c r="R3418" s="3">
        <f>+Tabella2026[[#This Row],[CONTRIBUTO SULLA BASE DELLA POPOLAZIONE]]+Tabella2026[[#This Row],[CONTRIBUTO SULLA BASE DEL REDDITO]]</f>
        <v>15123.660343409747</v>
      </c>
      <c r="S3418" s="3">
        <f>+Tabella2026[[#This Row],[CONTRIBUTO TOTALE]]/(PLAFOND/N_TESSERE)</f>
        <v>30.247320686819492</v>
      </c>
      <c r="T3418" s="3">
        <f>+MAX(CEILING(Tabella2026[[#This Row],[preDEF1]],1),1)</f>
        <v>31</v>
      </c>
      <c r="U3418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18" s="21">
        <f>+Tabella2026[[#This Row],[DEF - n. card]]*(PLAFOND/N_TESSERE)</f>
        <v>15000</v>
      </c>
      <c r="W3418" s="18"/>
    </row>
    <row r="3419" spans="2:23" x14ac:dyDescent="0.25">
      <c r="B3419" s="1" t="s">
        <v>6733</v>
      </c>
      <c r="C3419" s="2">
        <v>25005</v>
      </c>
      <c r="D3419" s="1" t="s">
        <v>6734</v>
      </c>
      <c r="E3419" s="1" t="s">
        <v>38</v>
      </c>
      <c r="F3419" s="1" t="s">
        <v>514</v>
      </c>
      <c r="G3419" s="1" t="s">
        <v>4778</v>
      </c>
      <c r="H3419" s="1" t="s">
        <v>15835</v>
      </c>
      <c r="I3419" s="5">
        <v>3027</v>
      </c>
      <c r="J3419" s="5">
        <v>59149988</v>
      </c>
      <c r="K3419" s="3">
        <f>+Tabella2026[[#This Row],[POP_2024]]/SUM(Tabella2026[POP_2024])</f>
        <v>5.1354294345510473E-5</v>
      </c>
      <c r="L3419" s="3">
        <f>+Tabella2026[[#This Row],[INCIDENZA POPOLAZIONE]]*(PLAFOND/2)</f>
        <v>15118.665739597523</v>
      </c>
      <c r="M3419" s="3">
        <f>+IFERROR(Tabella2026[[#This Row],[reddito_2024]]/Tabella2026[[#This Row],[POP_2024]],"")</f>
        <v>19540.795507102743</v>
      </c>
      <c r="N3419" s="3">
        <f>+IF(Tabella2026[[#This Row],[REDDITO COMPLESSIVO PROCAPITE]]&lt;media_aggr_reddito_pc,(media_aggr_reddito_pc-Tabella2026[[#This Row],[REDDITO COMPLESSIVO PROCAPITE]]),0)</f>
        <v>0</v>
      </c>
      <c r="O3419" s="3">
        <f>+Tabella2026[[#This Row],[DIFFERENZA REDDITO INFERIORE ALLA MEDIA DALLA MEDIA]]*Tabella2026[[#This Row],[POP_2024]]</f>
        <v>0</v>
      </c>
      <c r="P3419" s="3">
        <f>+Tabella2026[[#This Row],[POPOLAZIONE PER DIFFERENZA ]]/SUM(Tabella2026[[POPOLAZIONE PER DIFFERENZA ]])</f>
        <v>0</v>
      </c>
      <c r="Q3419" s="3">
        <f>+Tabella2026[[#This Row],[INCIDENZA POPOLAZIONE PER DIFFERENZA]]*(PLAFOND-SUM(Tabella2026[CONTRIBUTO SULLA BASE DELLA POPOLAZIONE]))</f>
        <v>0</v>
      </c>
      <c r="R3419" s="3">
        <f>+Tabella2026[[#This Row],[CONTRIBUTO SULLA BASE DELLA POPOLAZIONE]]+Tabella2026[[#This Row],[CONTRIBUTO SULLA BASE DEL REDDITO]]</f>
        <v>15118.665739597523</v>
      </c>
      <c r="S3419" s="3">
        <f>+Tabella2026[[#This Row],[CONTRIBUTO TOTALE]]/(PLAFOND/N_TESSERE)</f>
        <v>30.237331479195046</v>
      </c>
      <c r="T3419" s="3">
        <f>+MAX(CEILING(Tabella2026[[#This Row],[preDEF1]],1),1)</f>
        <v>31</v>
      </c>
      <c r="U3419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19" s="21">
        <f>+Tabella2026[[#This Row],[DEF - n. card]]*(PLAFOND/N_TESSERE)</f>
        <v>15000</v>
      </c>
      <c r="W3419" s="18"/>
    </row>
    <row r="3420" spans="2:23" x14ac:dyDescent="0.25">
      <c r="B3420" s="1" t="s">
        <v>6795</v>
      </c>
      <c r="C3420" s="2">
        <v>66036</v>
      </c>
      <c r="D3420" s="1" t="s">
        <v>6796</v>
      </c>
      <c r="E3420" s="1" t="s">
        <v>96</v>
      </c>
      <c r="F3420" s="1" t="s">
        <v>201</v>
      </c>
      <c r="G3420" s="1" t="s">
        <v>4778</v>
      </c>
      <c r="H3420" s="1" t="s">
        <v>15836</v>
      </c>
      <c r="I3420" s="5">
        <v>3026</v>
      </c>
      <c r="J3420" s="5">
        <v>46735287</v>
      </c>
      <c r="K3420" s="3">
        <f>+Tabella2026[[#This Row],[POP_2024]]/SUM(Tabella2026[POP_2024])</f>
        <v>5.1337328936080176E-5</v>
      </c>
      <c r="L3420" s="3">
        <f>+Tabella2026[[#This Row],[INCIDENZA POPOLAZIONE]]*(PLAFOND/2)</f>
        <v>15113.671135785302</v>
      </c>
      <c r="M3420" s="3">
        <f>+IFERROR(Tabella2026[[#This Row],[reddito_2024]]/Tabella2026[[#This Row],[POP_2024]],"")</f>
        <v>15444.576007931262</v>
      </c>
      <c r="N3420" s="3">
        <f>+IF(Tabella2026[[#This Row],[REDDITO COMPLESSIVO PROCAPITE]]&lt;media_aggr_reddito_pc,(media_aggr_reddito_pc-Tabella2026[[#This Row],[REDDITO COMPLESSIVO PROCAPITE]]),0)</f>
        <v>2380.4900546774788</v>
      </c>
      <c r="O3420" s="3">
        <f>+Tabella2026[[#This Row],[DIFFERENZA REDDITO INFERIORE ALLA MEDIA DALLA MEDIA]]*Tabella2026[[#This Row],[POP_2024]]</f>
        <v>7203362.9054540507</v>
      </c>
      <c r="P3420" s="3">
        <f>+Tabella2026[[#This Row],[POPOLAZIONE PER DIFFERENZA ]]/SUM(Tabella2026[[POPOLAZIONE PER DIFFERENZA ]])</f>
        <v>6.3906946679659015E-5</v>
      </c>
      <c r="Q3420" s="3">
        <f>+Tabella2026[[#This Row],[INCIDENZA POPOLAZIONE PER DIFFERENZA]]*(PLAFOND-SUM(Tabella2026[CONTRIBUTO SULLA BASE DELLA POPOLAZIONE]))</f>
        <v>18814.157172281681</v>
      </c>
      <c r="R3420" s="3">
        <f>+Tabella2026[[#This Row],[CONTRIBUTO SULLA BASE DELLA POPOLAZIONE]]+Tabella2026[[#This Row],[CONTRIBUTO SULLA BASE DEL REDDITO]]</f>
        <v>33927.828308066979</v>
      </c>
      <c r="S3420" s="3">
        <f>+Tabella2026[[#This Row],[CONTRIBUTO TOTALE]]/(PLAFOND/N_TESSERE)</f>
        <v>67.855656616133956</v>
      </c>
      <c r="T3420" s="3">
        <f>+MAX(CEILING(Tabella2026[[#This Row],[preDEF1]],1),1)</f>
        <v>68</v>
      </c>
      <c r="U3420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3420" s="21">
        <f>+Tabella2026[[#This Row],[DEF - n. card]]*(PLAFOND/N_TESSERE)</f>
        <v>33500</v>
      </c>
      <c r="W3420" s="18"/>
    </row>
    <row r="3421" spans="2:23" x14ac:dyDescent="0.25">
      <c r="B3421" s="1" t="s">
        <v>6767</v>
      </c>
      <c r="C3421" s="2">
        <v>12064</v>
      </c>
      <c r="D3421" s="1" t="s">
        <v>6768</v>
      </c>
      <c r="E3421" s="1" t="s">
        <v>12</v>
      </c>
      <c r="F3421" s="1" t="s">
        <v>157</v>
      </c>
      <c r="G3421" s="1" t="s">
        <v>4778</v>
      </c>
      <c r="H3421" s="1" t="s">
        <v>15835</v>
      </c>
      <c r="I3421" s="5">
        <v>3024</v>
      </c>
      <c r="J3421" s="5">
        <v>64400479</v>
      </c>
      <c r="K3421" s="3">
        <f>+Tabella2026[[#This Row],[POP_2024]]/SUM(Tabella2026[POP_2024])</f>
        <v>5.1303398117219577E-5</v>
      </c>
      <c r="L3421" s="3">
        <f>+Tabella2026[[#This Row],[INCIDENZA POPOLAZIONE]]*(PLAFOND/2)</f>
        <v>15103.681928160855</v>
      </c>
      <c r="M3421" s="3">
        <f>+IFERROR(Tabella2026[[#This Row],[reddito_2024]]/Tabella2026[[#This Row],[POP_2024]],"")</f>
        <v>21296.454695767196</v>
      </c>
      <c r="N3421" s="3">
        <f>+IF(Tabella2026[[#This Row],[REDDITO COMPLESSIVO PROCAPITE]]&lt;media_aggr_reddito_pc,(media_aggr_reddito_pc-Tabella2026[[#This Row],[REDDITO COMPLESSIVO PROCAPITE]]),0)</f>
        <v>0</v>
      </c>
      <c r="O3421" s="3">
        <f>+Tabella2026[[#This Row],[DIFFERENZA REDDITO INFERIORE ALLA MEDIA DALLA MEDIA]]*Tabella2026[[#This Row],[POP_2024]]</f>
        <v>0</v>
      </c>
      <c r="P3421" s="3">
        <f>+Tabella2026[[#This Row],[POPOLAZIONE PER DIFFERENZA ]]/SUM(Tabella2026[[POPOLAZIONE PER DIFFERENZA ]])</f>
        <v>0</v>
      </c>
      <c r="Q3421" s="3">
        <f>+Tabella2026[[#This Row],[INCIDENZA POPOLAZIONE PER DIFFERENZA]]*(PLAFOND-SUM(Tabella2026[CONTRIBUTO SULLA BASE DELLA POPOLAZIONE]))</f>
        <v>0</v>
      </c>
      <c r="R3421" s="3">
        <f>+Tabella2026[[#This Row],[CONTRIBUTO SULLA BASE DELLA POPOLAZIONE]]+Tabella2026[[#This Row],[CONTRIBUTO SULLA BASE DEL REDDITO]]</f>
        <v>15103.681928160855</v>
      </c>
      <c r="S3421" s="3">
        <f>+Tabella2026[[#This Row],[CONTRIBUTO TOTALE]]/(PLAFOND/N_TESSERE)</f>
        <v>30.20736385632171</v>
      </c>
      <c r="T3421" s="3">
        <f>+MAX(CEILING(Tabella2026[[#This Row],[preDEF1]],1),1)</f>
        <v>31</v>
      </c>
      <c r="U3421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21" s="21">
        <f>+Tabella2026[[#This Row],[DEF - n. card]]*(PLAFOND/N_TESSERE)</f>
        <v>15000</v>
      </c>
      <c r="W3421" s="18"/>
    </row>
    <row r="3422" spans="2:23" x14ac:dyDescent="0.25">
      <c r="B3422" s="1" t="s">
        <v>6913</v>
      </c>
      <c r="C3422" s="2">
        <v>98035</v>
      </c>
      <c r="D3422" s="1" t="s">
        <v>6914</v>
      </c>
      <c r="E3422" s="1" t="s">
        <v>12</v>
      </c>
      <c r="F3422" s="1" t="s">
        <v>389</v>
      </c>
      <c r="G3422" s="1" t="s">
        <v>4778</v>
      </c>
      <c r="H3422" s="1" t="s">
        <v>15835</v>
      </c>
      <c r="I3422" s="5">
        <v>3022</v>
      </c>
      <c r="J3422" s="5">
        <v>61357816</v>
      </c>
      <c r="K3422" s="3">
        <f>+Tabella2026[[#This Row],[POP_2024]]/SUM(Tabella2026[POP_2024])</f>
        <v>5.1269467298358984E-5</v>
      </c>
      <c r="L3422" s="3">
        <f>+Tabella2026[[#This Row],[INCIDENZA POPOLAZIONE]]*(PLAFOND/2)</f>
        <v>15093.692720536412</v>
      </c>
      <c r="M3422" s="3">
        <f>+IFERROR(Tabella2026[[#This Row],[reddito_2024]]/Tabella2026[[#This Row],[POP_2024]],"")</f>
        <v>20303.711449371276</v>
      </c>
      <c r="N3422" s="3">
        <f>+IF(Tabella2026[[#This Row],[REDDITO COMPLESSIVO PROCAPITE]]&lt;media_aggr_reddito_pc,(media_aggr_reddito_pc-Tabella2026[[#This Row],[REDDITO COMPLESSIVO PROCAPITE]]),0)</f>
        <v>0</v>
      </c>
      <c r="O3422" s="3">
        <f>+Tabella2026[[#This Row],[DIFFERENZA REDDITO INFERIORE ALLA MEDIA DALLA MEDIA]]*Tabella2026[[#This Row],[POP_2024]]</f>
        <v>0</v>
      </c>
      <c r="P3422" s="3">
        <f>+Tabella2026[[#This Row],[POPOLAZIONE PER DIFFERENZA ]]/SUM(Tabella2026[[POPOLAZIONE PER DIFFERENZA ]])</f>
        <v>0</v>
      </c>
      <c r="Q3422" s="3">
        <f>+Tabella2026[[#This Row],[INCIDENZA POPOLAZIONE PER DIFFERENZA]]*(PLAFOND-SUM(Tabella2026[CONTRIBUTO SULLA BASE DELLA POPOLAZIONE]))</f>
        <v>0</v>
      </c>
      <c r="R3422" s="3">
        <f>+Tabella2026[[#This Row],[CONTRIBUTO SULLA BASE DELLA POPOLAZIONE]]+Tabella2026[[#This Row],[CONTRIBUTO SULLA BASE DEL REDDITO]]</f>
        <v>15093.692720536412</v>
      </c>
      <c r="S3422" s="3">
        <f>+Tabella2026[[#This Row],[CONTRIBUTO TOTALE]]/(PLAFOND/N_TESSERE)</f>
        <v>30.187385441072824</v>
      </c>
      <c r="T3422" s="3">
        <f>+MAX(CEILING(Tabella2026[[#This Row],[preDEF1]],1),1)</f>
        <v>31</v>
      </c>
      <c r="U3422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22" s="21">
        <f>+Tabella2026[[#This Row],[DEF - n. card]]*(PLAFOND/N_TESSERE)</f>
        <v>15000</v>
      </c>
      <c r="W3422" s="18"/>
    </row>
    <row r="3423" spans="2:23" x14ac:dyDescent="0.25">
      <c r="B3423" s="1" t="s">
        <v>6763</v>
      </c>
      <c r="C3423" s="2">
        <v>1199</v>
      </c>
      <c r="D3423" s="1" t="s">
        <v>6764</v>
      </c>
      <c r="E3423" s="1" t="s">
        <v>18</v>
      </c>
      <c r="F3423" s="1" t="s">
        <v>17</v>
      </c>
      <c r="G3423" s="1" t="s">
        <v>4778</v>
      </c>
      <c r="H3423" s="1" t="s">
        <v>15835</v>
      </c>
      <c r="I3423" s="5">
        <v>3020</v>
      </c>
      <c r="J3423" s="5">
        <v>54190355</v>
      </c>
      <c r="K3423" s="3">
        <f>+Tabella2026[[#This Row],[POP_2024]]/SUM(Tabella2026[POP_2024])</f>
        <v>5.1235536479498392E-5</v>
      </c>
      <c r="L3423" s="3">
        <f>+Tabella2026[[#This Row],[INCIDENZA POPOLAZIONE]]*(PLAFOND/2)</f>
        <v>15083.703512911967</v>
      </c>
      <c r="M3423" s="3">
        <f>+IFERROR(Tabella2026[[#This Row],[reddito_2024]]/Tabella2026[[#This Row],[POP_2024]],"")</f>
        <v>17943.826158940396</v>
      </c>
      <c r="N3423" s="3">
        <f>+IF(Tabella2026[[#This Row],[REDDITO COMPLESSIVO PROCAPITE]]&lt;media_aggr_reddito_pc,(media_aggr_reddito_pc-Tabella2026[[#This Row],[REDDITO COMPLESSIVO PROCAPITE]]),0)</f>
        <v>0</v>
      </c>
      <c r="O3423" s="3">
        <f>+Tabella2026[[#This Row],[DIFFERENZA REDDITO INFERIORE ALLA MEDIA DALLA MEDIA]]*Tabella2026[[#This Row],[POP_2024]]</f>
        <v>0</v>
      </c>
      <c r="P3423" s="3">
        <f>+Tabella2026[[#This Row],[POPOLAZIONE PER DIFFERENZA ]]/SUM(Tabella2026[[POPOLAZIONE PER DIFFERENZA ]])</f>
        <v>0</v>
      </c>
      <c r="Q3423" s="3">
        <f>+Tabella2026[[#This Row],[INCIDENZA POPOLAZIONE PER DIFFERENZA]]*(PLAFOND-SUM(Tabella2026[CONTRIBUTO SULLA BASE DELLA POPOLAZIONE]))</f>
        <v>0</v>
      </c>
      <c r="R3423" s="3">
        <f>+Tabella2026[[#This Row],[CONTRIBUTO SULLA BASE DELLA POPOLAZIONE]]+Tabella2026[[#This Row],[CONTRIBUTO SULLA BASE DEL REDDITO]]</f>
        <v>15083.703512911967</v>
      </c>
      <c r="S3423" s="3">
        <f>+Tabella2026[[#This Row],[CONTRIBUTO TOTALE]]/(PLAFOND/N_TESSERE)</f>
        <v>30.167407025823934</v>
      </c>
      <c r="T3423" s="3">
        <f>+MAX(CEILING(Tabella2026[[#This Row],[preDEF1]],1),1)</f>
        <v>31</v>
      </c>
      <c r="U3423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23" s="21">
        <f>+Tabella2026[[#This Row],[DEF - n. card]]*(PLAFOND/N_TESSERE)</f>
        <v>15000</v>
      </c>
      <c r="W3423" s="18"/>
    </row>
    <row r="3424" spans="2:23" x14ac:dyDescent="0.25">
      <c r="B3424" s="1" t="s">
        <v>6749</v>
      </c>
      <c r="C3424" s="2">
        <v>60064</v>
      </c>
      <c r="D3424" s="1" t="s">
        <v>6750</v>
      </c>
      <c r="E3424" s="1" t="s">
        <v>8</v>
      </c>
      <c r="F3424" s="1" t="s">
        <v>397</v>
      </c>
      <c r="G3424" s="1" t="s">
        <v>4778</v>
      </c>
      <c r="H3424" s="1" t="s">
        <v>15834</v>
      </c>
      <c r="I3424" s="5">
        <v>3020</v>
      </c>
      <c r="J3424" s="5">
        <v>43184608</v>
      </c>
      <c r="K3424" s="3">
        <f>+Tabella2026[[#This Row],[POP_2024]]/SUM(Tabella2026[POP_2024])</f>
        <v>5.1235536479498392E-5</v>
      </c>
      <c r="L3424" s="3">
        <f>+Tabella2026[[#This Row],[INCIDENZA POPOLAZIONE]]*(PLAFOND/2)</f>
        <v>15083.703512911967</v>
      </c>
      <c r="M3424" s="3">
        <f>+IFERROR(Tabella2026[[#This Row],[reddito_2024]]/Tabella2026[[#This Row],[POP_2024]],"")</f>
        <v>14299.539072847681</v>
      </c>
      <c r="N3424" s="3">
        <f>+IF(Tabella2026[[#This Row],[REDDITO COMPLESSIVO PROCAPITE]]&lt;media_aggr_reddito_pc,(media_aggr_reddito_pc-Tabella2026[[#This Row],[REDDITO COMPLESSIVO PROCAPITE]]),0)</f>
        <v>3525.5269897610597</v>
      </c>
      <c r="O3424" s="3">
        <f>+Tabella2026[[#This Row],[DIFFERENZA REDDITO INFERIORE ALLA MEDIA DALLA MEDIA]]*Tabella2026[[#This Row],[POP_2024]]</f>
        <v>10647091.5090784</v>
      </c>
      <c r="P3424" s="3">
        <f>+Tabella2026[[#This Row],[POPOLAZIONE PER DIFFERENZA ]]/SUM(Tabella2026[[POPOLAZIONE PER DIFFERENZA ]])</f>
        <v>9.4459090607379901E-5</v>
      </c>
      <c r="Q3424" s="3">
        <f>+Tabella2026[[#This Row],[INCIDENZA POPOLAZIONE PER DIFFERENZA]]*(PLAFOND-SUM(Tabella2026[CONTRIBUTO SULLA BASE DELLA POPOLAZIONE]))</f>
        <v>27808.685430494799</v>
      </c>
      <c r="R3424" s="3">
        <f>+Tabella2026[[#This Row],[CONTRIBUTO SULLA BASE DELLA POPOLAZIONE]]+Tabella2026[[#This Row],[CONTRIBUTO SULLA BASE DEL REDDITO]]</f>
        <v>42892.388943406768</v>
      </c>
      <c r="S3424" s="3">
        <f>+Tabella2026[[#This Row],[CONTRIBUTO TOTALE]]/(PLAFOND/N_TESSERE)</f>
        <v>85.784777886813529</v>
      </c>
      <c r="T3424" s="3">
        <f>+MAX(CEILING(Tabella2026[[#This Row],[preDEF1]],1),1)</f>
        <v>86</v>
      </c>
      <c r="U3424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3424" s="21">
        <f>+Tabella2026[[#This Row],[DEF - n. card]]*(PLAFOND/N_TESSERE)</f>
        <v>42500</v>
      </c>
      <c r="W3424" s="18"/>
    </row>
    <row r="3425" spans="2:23" x14ac:dyDescent="0.25">
      <c r="B3425" s="1" t="s">
        <v>6879</v>
      </c>
      <c r="C3425" s="2">
        <v>10057</v>
      </c>
      <c r="D3425" s="1" t="s">
        <v>6880</v>
      </c>
      <c r="E3425" s="1" t="s">
        <v>24</v>
      </c>
      <c r="F3425" s="1" t="s">
        <v>23</v>
      </c>
      <c r="G3425" s="1" t="s">
        <v>4778</v>
      </c>
      <c r="H3425" s="1" t="s">
        <v>15835</v>
      </c>
      <c r="I3425" s="5">
        <v>3020</v>
      </c>
      <c r="J3425" s="5">
        <v>58050819</v>
      </c>
      <c r="K3425" s="3">
        <f>+Tabella2026[[#This Row],[POP_2024]]/SUM(Tabella2026[POP_2024])</f>
        <v>5.1235536479498392E-5</v>
      </c>
      <c r="L3425" s="3">
        <f>+Tabella2026[[#This Row],[INCIDENZA POPOLAZIONE]]*(PLAFOND/2)</f>
        <v>15083.703512911967</v>
      </c>
      <c r="M3425" s="3">
        <f>+IFERROR(Tabella2026[[#This Row],[reddito_2024]]/Tabella2026[[#This Row],[POP_2024]],"")</f>
        <v>19222.125496688743</v>
      </c>
      <c r="N3425" s="3">
        <f>+IF(Tabella2026[[#This Row],[REDDITO COMPLESSIVO PROCAPITE]]&lt;media_aggr_reddito_pc,(media_aggr_reddito_pc-Tabella2026[[#This Row],[REDDITO COMPLESSIVO PROCAPITE]]),0)</f>
        <v>0</v>
      </c>
      <c r="O3425" s="3">
        <f>+Tabella2026[[#This Row],[DIFFERENZA REDDITO INFERIORE ALLA MEDIA DALLA MEDIA]]*Tabella2026[[#This Row],[POP_2024]]</f>
        <v>0</v>
      </c>
      <c r="P3425" s="3">
        <f>+Tabella2026[[#This Row],[POPOLAZIONE PER DIFFERENZA ]]/SUM(Tabella2026[[POPOLAZIONE PER DIFFERENZA ]])</f>
        <v>0</v>
      </c>
      <c r="Q3425" s="3">
        <f>+Tabella2026[[#This Row],[INCIDENZA POPOLAZIONE PER DIFFERENZA]]*(PLAFOND-SUM(Tabella2026[CONTRIBUTO SULLA BASE DELLA POPOLAZIONE]))</f>
        <v>0</v>
      </c>
      <c r="R3425" s="3">
        <f>+Tabella2026[[#This Row],[CONTRIBUTO SULLA BASE DELLA POPOLAZIONE]]+Tabella2026[[#This Row],[CONTRIBUTO SULLA BASE DEL REDDITO]]</f>
        <v>15083.703512911967</v>
      </c>
      <c r="S3425" s="3">
        <f>+Tabella2026[[#This Row],[CONTRIBUTO TOTALE]]/(PLAFOND/N_TESSERE)</f>
        <v>30.167407025823934</v>
      </c>
      <c r="T3425" s="3">
        <f>+MAX(CEILING(Tabella2026[[#This Row],[preDEF1]],1),1)</f>
        <v>31</v>
      </c>
      <c r="U3425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25" s="21">
        <f>+Tabella2026[[#This Row],[DEF - n. card]]*(PLAFOND/N_TESSERE)</f>
        <v>15000</v>
      </c>
      <c r="W3425" s="18"/>
    </row>
    <row r="3426" spans="2:23" x14ac:dyDescent="0.25">
      <c r="B3426" s="1" t="s">
        <v>6853</v>
      </c>
      <c r="C3426" s="2">
        <v>54008</v>
      </c>
      <c r="D3426" s="1" t="s">
        <v>6854</v>
      </c>
      <c r="E3426" s="1" t="s">
        <v>67</v>
      </c>
      <c r="F3426" s="1" t="s">
        <v>66</v>
      </c>
      <c r="G3426" s="1" t="s">
        <v>4778</v>
      </c>
      <c r="H3426" s="1" t="s">
        <v>15834</v>
      </c>
      <c r="I3426" s="5">
        <v>3017</v>
      </c>
      <c r="J3426" s="5">
        <v>47276374</v>
      </c>
      <c r="K3426" s="3">
        <f>+Tabella2026[[#This Row],[POP_2024]]/SUM(Tabella2026[POP_2024])</f>
        <v>5.1184640251207496E-5</v>
      </c>
      <c r="L3426" s="3">
        <f>+Tabella2026[[#This Row],[INCIDENZA POPOLAZIONE]]*(PLAFOND/2)</f>
        <v>15068.719701475298</v>
      </c>
      <c r="M3426" s="3">
        <f>+IFERROR(Tabella2026[[#This Row],[reddito_2024]]/Tabella2026[[#This Row],[POP_2024]],"")</f>
        <v>15669.994696718595</v>
      </c>
      <c r="N3426" s="3">
        <f>+IF(Tabella2026[[#This Row],[REDDITO COMPLESSIVO PROCAPITE]]&lt;media_aggr_reddito_pc,(media_aggr_reddito_pc-Tabella2026[[#This Row],[REDDITO COMPLESSIVO PROCAPITE]]),0)</f>
        <v>2155.0713658901459</v>
      </c>
      <c r="O3426" s="3">
        <f>+Tabella2026[[#This Row],[DIFFERENZA REDDITO INFERIORE ALLA MEDIA DALLA MEDIA]]*Tabella2026[[#This Row],[POP_2024]]</f>
        <v>6501850.3108905703</v>
      </c>
      <c r="P3426" s="3">
        <f>+Tabella2026[[#This Row],[POPOLAZIONE PER DIFFERENZA ]]/SUM(Tabella2026[[POPOLAZIONE PER DIFFERENZA ]])</f>
        <v>5.7683252474007748E-5</v>
      </c>
      <c r="Q3426" s="3">
        <f>+Tabella2026[[#This Row],[INCIDENZA POPOLAZIONE PER DIFFERENZA]]*(PLAFOND-SUM(Tabella2026[CONTRIBUTO SULLA BASE DELLA POPOLAZIONE]))</f>
        <v>16981.906265908594</v>
      </c>
      <c r="R3426" s="3">
        <f>+Tabella2026[[#This Row],[CONTRIBUTO SULLA BASE DELLA POPOLAZIONE]]+Tabella2026[[#This Row],[CONTRIBUTO SULLA BASE DEL REDDITO]]</f>
        <v>32050.625967383894</v>
      </c>
      <c r="S3426" s="3">
        <f>+Tabella2026[[#This Row],[CONTRIBUTO TOTALE]]/(PLAFOND/N_TESSERE)</f>
        <v>64.101251934767788</v>
      </c>
      <c r="T3426" s="3">
        <f>+MAX(CEILING(Tabella2026[[#This Row],[preDEF1]],1),1)</f>
        <v>65</v>
      </c>
      <c r="U3426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3426" s="21">
        <f>+Tabella2026[[#This Row],[DEF - n. card]]*(PLAFOND/N_TESSERE)</f>
        <v>32000</v>
      </c>
      <c r="W3426" s="18"/>
    </row>
    <row r="3427" spans="2:23" x14ac:dyDescent="0.25">
      <c r="B3427" s="1" t="s">
        <v>6931</v>
      </c>
      <c r="C3427" s="2">
        <v>20024</v>
      </c>
      <c r="D3427" s="1" t="s">
        <v>6932</v>
      </c>
      <c r="E3427" s="1" t="s">
        <v>12</v>
      </c>
      <c r="F3427" s="1" t="s">
        <v>332</v>
      </c>
      <c r="G3427" s="1" t="s">
        <v>4778</v>
      </c>
      <c r="H3427" s="1" t="s">
        <v>15835</v>
      </c>
      <c r="I3427" s="5">
        <v>3017</v>
      </c>
      <c r="J3427" s="5">
        <v>62003149</v>
      </c>
      <c r="K3427" s="3">
        <f>+Tabella2026[[#This Row],[POP_2024]]/SUM(Tabella2026[POP_2024])</f>
        <v>5.1184640251207496E-5</v>
      </c>
      <c r="L3427" s="3">
        <f>+Tabella2026[[#This Row],[INCIDENZA POPOLAZIONE]]*(PLAFOND/2)</f>
        <v>15068.719701475298</v>
      </c>
      <c r="M3427" s="3">
        <f>+IFERROR(Tabella2026[[#This Row],[reddito_2024]]/Tabella2026[[#This Row],[POP_2024]],"")</f>
        <v>20551.259197878688</v>
      </c>
      <c r="N3427" s="3">
        <f>+IF(Tabella2026[[#This Row],[REDDITO COMPLESSIVO PROCAPITE]]&lt;media_aggr_reddito_pc,(media_aggr_reddito_pc-Tabella2026[[#This Row],[REDDITO COMPLESSIVO PROCAPITE]]),0)</f>
        <v>0</v>
      </c>
      <c r="O3427" s="3">
        <f>+Tabella2026[[#This Row],[DIFFERENZA REDDITO INFERIORE ALLA MEDIA DALLA MEDIA]]*Tabella2026[[#This Row],[POP_2024]]</f>
        <v>0</v>
      </c>
      <c r="P3427" s="3">
        <f>+Tabella2026[[#This Row],[POPOLAZIONE PER DIFFERENZA ]]/SUM(Tabella2026[[POPOLAZIONE PER DIFFERENZA ]])</f>
        <v>0</v>
      </c>
      <c r="Q3427" s="3">
        <f>+Tabella2026[[#This Row],[INCIDENZA POPOLAZIONE PER DIFFERENZA]]*(PLAFOND-SUM(Tabella2026[CONTRIBUTO SULLA BASE DELLA POPOLAZIONE]))</f>
        <v>0</v>
      </c>
      <c r="R3427" s="3">
        <f>+Tabella2026[[#This Row],[CONTRIBUTO SULLA BASE DELLA POPOLAZIONE]]+Tabella2026[[#This Row],[CONTRIBUTO SULLA BASE DEL REDDITO]]</f>
        <v>15068.719701475298</v>
      </c>
      <c r="S3427" s="3">
        <f>+Tabella2026[[#This Row],[CONTRIBUTO TOTALE]]/(PLAFOND/N_TESSERE)</f>
        <v>30.137439402950598</v>
      </c>
      <c r="T3427" s="3">
        <f>+MAX(CEILING(Tabella2026[[#This Row],[preDEF1]],1),1)</f>
        <v>31</v>
      </c>
      <c r="U3427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27" s="21">
        <f>+Tabella2026[[#This Row],[DEF - n. card]]*(PLAFOND/N_TESSERE)</f>
        <v>15000</v>
      </c>
      <c r="W3427" s="18"/>
    </row>
    <row r="3428" spans="2:23" x14ac:dyDescent="0.25">
      <c r="B3428" s="1" t="s">
        <v>7213</v>
      </c>
      <c r="C3428" s="2">
        <v>88004</v>
      </c>
      <c r="D3428" s="1" t="s">
        <v>7214</v>
      </c>
      <c r="E3428" s="1" t="s">
        <v>21</v>
      </c>
      <c r="F3428" s="1" t="s">
        <v>186</v>
      </c>
      <c r="G3428" s="1" t="s">
        <v>4778</v>
      </c>
      <c r="H3428" s="1" t="s">
        <v>15836</v>
      </c>
      <c r="I3428" s="5">
        <v>3017</v>
      </c>
      <c r="J3428" s="5">
        <v>34885834</v>
      </c>
      <c r="K3428" s="3">
        <f>+Tabella2026[[#This Row],[POP_2024]]/SUM(Tabella2026[POP_2024])</f>
        <v>5.1184640251207496E-5</v>
      </c>
      <c r="L3428" s="3">
        <f>+Tabella2026[[#This Row],[INCIDENZA POPOLAZIONE]]*(PLAFOND/2)</f>
        <v>15068.719701475298</v>
      </c>
      <c r="M3428" s="3">
        <f>+IFERROR(Tabella2026[[#This Row],[reddito_2024]]/Tabella2026[[#This Row],[POP_2024]],"")</f>
        <v>11563.087172688101</v>
      </c>
      <c r="N3428" s="3">
        <f>+IF(Tabella2026[[#This Row],[REDDITO COMPLESSIVO PROCAPITE]]&lt;media_aggr_reddito_pc,(media_aggr_reddito_pc-Tabella2026[[#This Row],[REDDITO COMPLESSIVO PROCAPITE]]),0)</f>
        <v>6261.9788899206396</v>
      </c>
      <c r="O3428" s="3">
        <f>+Tabella2026[[#This Row],[DIFFERENZA REDDITO INFERIORE ALLA MEDIA DALLA MEDIA]]*Tabella2026[[#This Row],[POP_2024]]</f>
        <v>18892390.31089057</v>
      </c>
      <c r="P3428" s="3">
        <f>+Tabella2026[[#This Row],[POPOLAZIONE PER DIFFERENZA ]]/SUM(Tabella2026[[POPOLAZIONE PER DIFFERENZA ]])</f>
        <v>1.6760990610860898E-4</v>
      </c>
      <c r="Q3428" s="3">
        <f>+Tabella2026[[#This Row],[INCIDENZA POPOLAZIONE PER DIFFERENZA]]*(PLAFOND-SUM(Tabella2026[CONTRIBUTO SULLA BASE DELLA POPOLAZIONE]))</f>
        <v>49344.230650945101</v>
      </c>
      <c r="R3428" s="3">
        <f>+Tabella2026[[#This Row],[CONTRIBUTO SULLA BASE DELLA POPOLAZIONE]]+Tabella2026[[#This Row],[CONTRIBUTO SULLA BASE DEL REDDITO]]</f>
        <v>64412.950352420397</v>
      </c>
      <c r="S3428" s="3">
        <f>+Tabella2026[[#This Row],[CONTRIBUTO TOTALE]]/(PLAFOND/N_TESSERE)</f>
        <v>128.82590070484079</v>
      </c>
      <c r="T3428" s="3">
        <f>+MAX(CEILING(Tabella2026[[#This Row],[preDEF1]],1),1)</f>
        <v>129</v>
      </c>
      <c r="U3428" s="9">
        <f xml:space="preserve"> IF(ROW(Tabella2026[[#This Row],[preDEF2]]) - ROW(Tabella2026[[#Headers],[preDEF2]])&lt;=ABS(SUM(Tabella2026[preDEF2])-N_TESSERE),Tabella2026[[#This Row],[preDEF2]]-1,Tabella2026[[#This Row],[preDEF2]])</f>
        <v>128</v>
      </c>
      <c r="V3428" s="21">
        <f>+Tabella2026[[#This Row],[DEF - n. card]]*(PLAFOND/N_TESSERE)</f>
        <v>64000</v>
      </c>
      <c r="W3428" s="18"/>
    </row>
    <row r="3429" spans="2:23" x14ac:dyDescent="0.25">
      <c r="B3429" s="1" t="s">
        <v>6781</v>
      </c>
      <c r="C3429" s="2">
        <v>16060</v>
      </c>
      <c r="D3429" s="1" t="s">
        <v>6782</v>
      </c>
      <c r="E3429" s="1" t="s">
        <v>12</v>
      </c>
      <c r="F3429" s="1" t="s">
        <v>93</v>
      </c>
      <c r="G3429" s="1" t="s">
        <v>4778</v>
      </c>
      <c r="H3429" s="1" t="s">
        <v>15835</v>
      </c>
      <c r="I3429" s="5">
        <v>3015</v>
      </c>
      <c r="J3429" s="5">
        <v>60429774</v>
      </c>
      <c r="K3429" s="3">
        <f>+Tabella2026[[#This Row],[POP_2024]]/SUM(Tabella2026[POP_2024])</f>
        <v>5.1150709432346903E-5</v>
      </c>
      <c r="L3429" s="3">
        <f>+Tabella2026[[#This Row],[INCIDENZA POPOLAZIONE]]*(PLAFOND/2)</f>
        <v>15058.730493850853</v>
      </c>
      <c r="M3429" s="3">
        <f>+IFERROR(Tabella2026[[#This Row],[reddito_2024]]/Tabella2026[[#This Row],[POP_2024]],"")</f>
        <v>20043.042786069651</v>
      </c>
      <c r="N3429" s="3">
        <f>+IF(Tabella2026[[#This Row],[REDDITO COMPLESSIVO PROCAPITE]]&lt;media_aggr_reddito_pc,(media_aggr_reddito_pc-Tabella2026[[#This Row],[REDDITO COMPLESSIVO PROCAPITE]]),0)</f>
        <v>0</v>
      </c>
      <c r="O3429" s="3">
        <f>+Tabella2026[[#This Row],[DIFFERENZA REDDITO INFERIORE ALLA MEDIA DALLA MEDIA]]*Tabella2026[[#This Row],[POP_2024]]</f>
        <v>0</v>
      </c>
      <c r="P3429" s="3">
        <f>+Tabella2026[[#This Row],[POPOLAZIONE PER DIFFERENZA ]]/SUM(Tabella2026[[POPOLAZIONE PER DIFFERENZA ]])</f>
        <v>0</v>
      </c>
      <c r="Q3429" s="3">
        <f>+Tabella2026[[#This Row],[INCIDENZA POPOLAZIONE PER DIFFERENZA]]*(PLAFOND-SUM(Tabella2026[CONTRIBUTO SULLA BASE DELLA POPOLAZIONE]))</f>
        <v>0</v>
      </c>
      <c r="R3429" s="3">
        <f>+Tabella2026[[#This Row],[CONTRIBUTO SULLA BASE DELLA POPOLAZIONE]]+Tabella2026[[#This Row],[CONTRIBUTO SULLA BASE DEL REDDITO]]</f>
        <v>15058.730493850853</v>
      </c>
      <c r="S3429" s="3">
        <f>+Tabella2026[[#This Row],[CONTRIBUTO TOTALE]]/(PLAFOND/N_TESSERE)</f>
        <v>30.117460987701705</v>
      </c>
      <c r="T3429" s="3">
        <f>+MAX(CEILING(Tabella2026[[#This Row],[preDEF1]],1),1)</f>
        <v>31</v>
      </c>
      <c r="U3429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29" s="21">
        <f>+Tabella2026[[#This Row],[DEF - n. card]]*(PLAFOND/N_TESSERE)</f>
        <v>15000</v>
      </c>
      <c r="W3429" s="18"/>
    </row>
    <row r="3430" spans="2:23" x14ac:dyDescent="0.25">
      <c r="B3430" s="1" t="s">
        <v>7011</v>
      </c>
      <c r="C3430" s="2">
        <v>26041</v>
      </c>
      <c r="D3430" s="1" t="s">
        <v>7012</v>
      </c>
      <c r="E3430" s="1" t="s">
        <v>38</v>
      </c>
      <c r="F3430" s="1" t="s">
        <v>150</v>
      </c>
      <c r="G3430" s="1" t="s">
        <v>4778</v>
      </c>
      <c r="H3430" s="1" t="s">
        <v>15835</v>
      </c>
      <c r="I3430" s="5">
        <v>3014</v>
      </c>
      <c r="J3430" s="5">
        <v>53955786</v>
      </c>
      <c r="K3430" s="3">
        <f>+Tabella2026[[#This Row],[POP_2024]]/SUM(Tabella2026[POP_2024])</f>
        <v>5.1133744022916607E-5</v>
      </c>
      <c r="L3430" s="3">
        <f>+Tabella2026[[#This Row],[INCIDENZA POPOLAZIONE]]*(PLAFOND/2)</f>
        <v>15053.735890038632</v>
      </c>
      <c r="M3430" s="3">
        <f>+IFERROR(Tabella2026[[#This Row],[reddito_2024]]/Tabella2026[[#This Row],[POP_2024]],"")</f>
        <v>17901.720637027207</v>
      </c>
      <c r="N3430" s="3">
        <f>+IF(Tabella2026[[#This Row],[REDDITO COMPLESSIVO PROCAPITE]]&lt;media_aggr_reddito_pc,(media_aggr_reddito_pc-Tabella2026[[#This Row],[REDDITO COMPLESSIVO PROCAPITE]]),0)</f>
        <v>0</v>
      </c>
      <c r="O3430" s="3">
        <f>+Tabella2026[[#This Row],[DIFFERENZA REDDITO INFERIORE ALLA MEDIA DALLA MEDIA]]*Tabella2026[[#This Row],[POP_2024]]</f>
        <v>0</v>
      </c>
      <c r="P3430" s="3">
        <f>+Tabella2026[[#This Row],[POPOLAZIONE PER DIFFERENZA ]]/SUM(Tabella2026[[POPOLAZIONE PER DIFFERENZA ]])</f>
        <v>0</v>
      </c>
      <c r="Q3430" s="3">
        <f>+Tabella2026[[#This Row],[INCIDENZA POPOLAZIONE PER DIFFERENZA]]*(PLAFOND-SUM(Tabella2026[CONTRIBUTO SULLA BASE DELLA POPOLAZIONE]))</f>
        <v>0</v>
      </c>
      <c r="R3430" s="3">
        <f>+Tabella2026[[#This Row],[CONTRIBUTO SULLA BASE DELLA POPOLAZIONE]]+Tabella2026[[#This Row],[CONTRIBUTO SULLA BASE DEL REDDITO]]</f>
        <v>15053.735890038632</v>
      </c>
      <c r="S3430" s="3">
        <f>+Tabella2026[[#This Row],[CONTRIBUTO TOTALE]]/(PLAFOND/N_TESSERE)</f>
        <v>30.107471780077262</v>
      </c>
      <c r="T3430" s="3">
        <f>+MAX(CEILING(Tabella2026[[#This Row],[preDEF1]],1),1)</f>
        <v>31</v>
      </c>
      <c r="U3430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30" s="21">
        <f>+Tabella2026[[#This Row],[DEF - n. card]]*(PLAFOND/N_TESSERE)</f>
        <v>15000</v>
      </c>
      <c r="W3430" s="18"/>
    </row>
    <row r="3431" spans="2:23" x14ac:dyDescent="0.25">
      <c r="B3431" s="1" t="s">
        <v>6887</v>
      </c>
      <c r="C3431" s="2">
        <v>13145</v>
      </c>
      <c r="D3431" s="1" t="s">
        <v>6888</v>
      </c>
      <c r="E3431" s="1" t="s">
        <v>12</v>
      </c>
      <c r="F3431" s="1" t="s">
        <v>152</v>
      </c>
      <c r="G3431" s="1" t="s">
        <v>4778</v>
      </c>
      <c r="H3431" s="1" t="s">
        <v>15835</v>
      </c>
      <c r="I3431" s="5">
        <v>3014</v>
      </c>
      <c r="J3431" s="5">
        <v>60553418</v>
      </c>
      <c r="K3431" s="3">
        <f>+Tabella2026[[#This Row],[POP_2024]]/SUM(Tabella2026[POP_2024])</f>
        <v>5.1133744022916607E-5</v>
      </c>
      <c r="L3431" s="3">
        <f>+Tabella2026[[#This Row],[INCIDENZA POPOLAZIONE]]*(PLAFOND/2)</f>
        <v>15053.735890038632</v>
      </c>
      <c r="M3431" s="3">
        <f>+IFERROR(Tabella2026[[#This Row],[reddito_2024]]/Tabella2026[[#This Row],[POP_2024]],"")</f>
        <v>20090.71599203716</v>
      </c>
      <c r="N3431" s="3">
        <f>+IF(Tabella2026[[#This Row],[REDDITO COMPLESSIVO PROCAPITE]]&lt;media_aggr_reddito_pc,(media_aggr_reddito_pc-Tabella2026[[#This Row],[REDDITO COMPLESSIVO PROCAPITE]]),0)</f>
        <v>0</v>
      </c>
      <c r="O3431" s="3">
        <f>+Tabella2026[[#This Row],[DIFFERENZA REDDITO INFERIORE ALLA MEDIA DALLA MEDIA]]*Tabella2026[[#This Row],[POP_2024]]</f>
        <v>0</v>
      </c>
      <c r="P3431" s="3">
        <f>+Tabella2026[[#This Row],[POPOLAZIONE PER DIFFERENZA ]]/SUM(Tabella2026[[POPOLAZIONE PER DIFFERENZA ]])</f>
        <v>0</v>
      </c>
      <c r="Q3431" s="3">
        <f>+Tabella2026[[#This Row],[INCIDENZA POPOLAZIONE PER DIFFERENZA]]*(PLAFOND-SUM(Tabella2026[CONTRIBUTO SULLA BASE DELLA POPOLAZIONE]))</f>
        <v>0</v>
      </c>
      <c r="R3431" s="3">
        <f>+Tabella2026[[#This Row],[CONTRIBUTO SULLA BASE DELLA POPOLAZIONE]]+Tabella2026[[#This Row],[CONTRIBUTO SULLA BASE DEL REDDITO]]</f>
        <v>15053.735890038632</v>
      </c>
      <c r="S3431" s="3">
        <f>+Tabella2026[[#This Row],[CONTRIBUTO TOTALE]]/(PLAFOND/N_TESSERE)</f>
        <v>30.107471780077262</v>
      </c>
      <c r="T3431" s="3">
        <f>+MAX(CEILING(Tabella2026[[#This Row],[preDEF1]],1),1)</f>
        <v>31</v>
      </c>
      <c r="U3431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31" s="21">
        <f>+Tabella2026[[#This Row],[DEF - n. card]]*(PLAFOND/N_TESSERE)</f>
        <v>15000</v>
      </c>
      <c r="W3431" s="18"/>
    </row>
    <row r="3432" spans="2:23" x14ac:dyDescent="0.25">
      <c r="B3432" s="1" t="s">
        <v>7017</v>
      </c>
      <c r="C3432" s="2">
        <v>16135</v>
      </c>
      <c r="D3432" s="1" t="s">
        <v>7018</v>
      </c>
      <c r="E3432" s="1" t="s">
        <v>12</v>
      </c>
      <c r="F3432" s="1" t="s">
        <v>93</v>
      </c>
      <c r="G3432" s="1" t="s">
        <v>4778</v>
      </c>
      <c r="H3432" s="1" t="s">
        <v>15835</v>
      </c>
      <c r="I3432" s="5">
        <v>3014</v>
      </c>
      <c r="J3432" s="5">
        <v>58338083</v>
      </c>
      <c r="K3432" s="3">
        <f>+Tabella2026[[#This Row],[POP_2024]]/SUM(Tabella2026[POP_2024])</f>
        <v>5.1133744022916607E-5</v>
      </c>
      <c r="L3432" s="3">
        <f>+Tabella2026[[#This Row],[INCIDENZA POPOLAZIONE]]*(PLAFOND/2)</f>
        <v>15053.735890038632</v>
      </c>
      <c r="M3432" s="3">
        <f>+IFERROR(Tabella2026[[#This Row],[reddito_2024]]/Tabella2026[[#This Row],[POP_2024]],"")</f>
        <v>19355.70106171201</v>
      </c>
      <c r="N3432" s="3">
        <f>+IF(Tabella2026[[#This Row],[REDDITO COMPLESSIVO PROCAPITE]]&lt;media_aggr_reddito_pc,(media_aggr_reddito_pc-Tabella2026[[#This Row],[REDDITO COMPLESSIVO PROCAPITE]]),0)</f>
        <v>0</v>
      </c>
      <c r="O3432" s="3">
        <f>+Tabella2026[[#This Row],[DIFFERENZA REDDITO INFERIORE ALLA MEDIA DALLA MEDIA]]*Tabella2026[[#This Row],[POP_2024]]</f>
        <v>0</v>
      </c>
      <c r="P3432" s="3">
        <f>+Tabella2026[[#This Row],[POPOLAZIONE PER DIFFERENZA ]]/SUM(Tabella2026[[POPOLAZIONE PER DIFFERENZA ]])</f>
        <v>0</v>
      </c>
      <c r="Q3432" s="3">
        <f>+Tabella2026[[#This Row],[INCIDENZA POPOLAZIONE PER DIFFERENZA]]*(PLAFOND-SUM(Tabella2026[CONTRIBUTO SULLA BASE DELLA POPOLAZIONE]))</f>
        <v>0</v>
      </c>
      <c r="R3432" s="3">
        <f>+Tabella2026[[#This Row],[CONTRIBUTO SULLA BASE DELLA POPOLAZIONE]]+Tabella2026[[#This Row],[CONTRIBUTO SULLA BASE DEL REDDITO]]</f>
        <v>15053.735890038632</v>
      </c>
      <c r="S3432" s="3">
        <f>+Tabella2026[[#This Row],[CONTRIBUTO TOTALE]]/(PLAFOND/N_TESSERE)</f>
        <v>30.107471780077262</v>
      </c>
      <c r="T3432" s="3">
        <f>+MAX(CEILING(Tabella2026[[#This Row],[preDEF1]],1),1)</f>
        <v>31</v>
      </c>
      <c r="U3432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32" s="21">
        <f>+Tabella2026[[#This Row],[DEF - n. card]]*(PLAFOND/N_TESSERE)</f>
        <v>15000</v>
      </c>
      <c r="W3432" s="18"/>
    </row>
    <row r="3433" spans="2:23" x14ac:dyDescent="0.25">
      <c r="B3433" s="1" t="s">
        <v>7053</v>
      </c>
      <c r="C3433" s="2">
        <v>22228</v>
      </c>
      <c r="D3433" s="1" t="s">
        <v>7054</v>
      </c>
      <c r="E3433" s="1" t="s">
        <v>99</v>
      </c>
      <c r="F3433" s="1" t="s">
        <v>98</v>
      </c>
      <c r="G3433" s="1" t="s">
        <v>4778</v>
      </c>
      <c r="H3433" s="1" t="s">
        <v>15835</v>
      </c>
      <c r="I3433" s="5">
        <v>3014</v>
      </c>
      <c r="J3433" s="5">
        <v>57140768</v>
      </c>
      <c r="K3433" s="3">
        <f>+Tabella2026[[#This Row],[POP_2024]]/SUM(Tabella2026[POP_2024])</f>
        <v>5.1133744022916607E-5</v>
      </c>
      <c r="L3433" s="3">
        <f>+Tabella2026[[#This Row],[INCIDENZA POPOLAZIONE]]*(PLAFOND/2)</f>
        <v>15053.735890038632</v>
      </c>
      <c r="M3433" s="3">
        <f>+IFERROR(Tabella2026[[#This Row],[reddito_2024]]/Tabella2026[[#This Row],[POP_2024]],"")</f>
        <v>18958.4499004645</v>
      </c>
      <c r="N3433" s="3">
        <f>+IF(Tabella2026[[#This Row],[REDDITO COMPLESSIVO PROCAPITE]]&lt;media_aggr_reddito_pc,(media_aggr_reddito_pc-Tabella2026[[#This Row],[REDDITO COMPLESSIVO PROCAPITE]]),0)</f>
        <v>0</v>
      </c>
      <c r="O3433" s="3">
        <f>+Tabella2026[[#This Row],[DIFFERENZA REDDITO INFERIORE ALLA MEDIA DALLA MEDIA]]*Tabella2026[[#This Row],[POP_2024]]</f>
        <v>0</v>
      </c>
      <c r="P3433" s="3">
        <f>+Tabella2026[[#This Row],[POPOLAZIONE PER DIFFERENZA ]]/SUM(Tabella2026[[POPOLAZIONE PER DIFFERENZA ]])</f>
        <v>0</v>
      </c>
      <c r="Q3433" s="3">
        <f>+Tabella2026[[#This Row],[INCIDENZA POPOLAZIONE PER DIFFERENZA]]*(PLAFOND-SUM(Tabella2026[CONTRIBUTO SULLA BASE DELLA POPOLAZIONE]))</f>
        <v>0</v>
      </c>
      <c r="R3433" s="3">
        <f>+Tabella2026[[#This Row],[CONTRIBUTO SULLA BASE DELLA POPOLAZIONE]]+Tabella2026[[#This Row],[CONTRIBUTO SULLA BASE DEL REDDITO]]</f>
        <v>15053.735890038632</v>
      </c>
      <c r="S3433" s="3">
        <f>+Tabella2026[[#This Row],[CONTRIBUTO TOTALE]]/(PLAFOND/N_TESSERE)</f>
        <v>30.107471780077262</v>
      </c>
      <c r="T3433" s="3">
        <f>+MAX(CEILING(Tabella2026[[#This Row],[preDEF1]],1),1)</f>
        <v>31</v>
      </c>
      <c r="U3433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33" s="21">
        <f>+Tabella2026[[#This Row],[DEF - n. card]]*(PLAFOND/N_TESSERE)</f>
        <v>15000</v>
      </c>
      <c r="W3433" s="18"/>
    </row>
    <row r="3434" spans="2:23" x14ac:dyDescent="0.25">
      <c r="B3434" s="1" t="s">
        <v>6783</v>
      </c>
      <c r="C3434" s="2">
        <v>58100</v>
      </c>
      <c r="D3434" s="1" t="s">
        <v>6784</v>
      </c>
      <c r="E3434" s="1" t="s">
        <v>8</v>
      </c>
      <c r="F3434" s="1" t="s">
        <v>7</v>
      </c>
      <c r="G3434" s="1" t="s">
        <v>4778</v>
      </c>
      <c r="H3434" s="1" t="s">
        <v>15834</v>
      </c>
      <c r="I3434" s="5">
        <v>3012</v>
      </c>
      <c r="J3434" s="5">
        <v>41770015</v>
      </c>
      <c r="K3434" s="3">
        <f>+Tabella2026[[#This Row],[POP_2024]]/SUM(Tabella2026[POP_2024])</f>
        <v>5.1099813204056007E-5</v>
      </c>
      <c r="L3434" s="3">
        <f>+Tabella2026[[#This Row],[INCIDENZA POPOLAZIONE]]*(PLAFOND/2)</f>
        <v>15043.746682414185</v>
      </c>
      <c r="M3434" s="3">
        <f>+IFERROR(Tabella2026[[#This Row],[reddito_2024]]/Tabella2026[[#This Row],[POP_2024]],"")</f>
        <v>13867.866865869853</v>
      </c>
      <c r="N3434" s="3">
        <f>+IF(Tabella2026[[#This Row],[REDDITO COMPLESSIVO PROCAPITE]]&lt;media_aggr_reddito_pc,(media_aggr_reddito_pc-Tabella2026[[#This Row],[REDDITO COMPLESSIVO PROCAPITE]]),0)</f>
        <v>3957.1991967388876</v>
      </c>
      <c r="O3434" s="3">
        <f>+Tabella2026[[#This Row],[DIFFERENZA REDDITO INFERIORE ALLA MEDIA DALLA MEDIA]]*Tabella2026[[#This Row],[POP_2024]]</f>
        <v>11919083.98057753</v>
      </c>
      <c r="P3434" s="3">
        <f>+Tabella2026[[#This Row],[POPOLAZIONE PER DIFFERENZA ]]/SUM(Tabella2026[[POPOLAZIONE PER DIFFERENZA ]])</f>
        <v>1.0574398019575178E-4</v>
      </c>
      <c r="Q3434" s="3">
        <f>+Tabella2026[[#This Row],[INCIDENZA POPOLAZIONE PER DIFFERENZA]]*(PLAFOND-SUM(Tabella2026[CONTRIBUTO SULLA BASE DELLA POPOLAZIONE]))</f>
        <v>31130.948461644301</v>
      </c>
      <c r="R3434" s="3">
        <f>+Tabella2026[[#This Row],[CONTRIBUTO SULLA BASE DELLA POPOLAZIONE]]+Tabella2026[[#This Row],[CONTRIBUTO SULLA BASE DEL REDDITO]]</f>
        <v>46174.695144058482</v>
      </c>
      <c r="S3434" s="3">
        <f>+Tabella2026[[#This Row],[CONTRIBUTO TOTALE]]/(PLAFOND/N_TESSERE)</f>
        <v>92.349390288116965</v>
      </c>
      <c r="T3434" s="3">
        <f>+MAX(CEILING(Tabella2026[[#This Row],[preDEF1]],1),1)</f>
        <v>93</v>
      </c>
      <c r="U3434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3434" s="21">
        <f>+Tabella2026[[#This Row],[DEF - n. card]]*(PLAFOND/N_TESSERE)</f>
        <v>46000</v>
      </c>
      <c r="W3434" s="18"/>
    </row>
    <row r="3435" spans="2:23" x14ac:dyDescent="0.25">
      <c r="B3435" s="1" t="s">
        <v>6937</v>
      </c>
      <c r="C3435" s="2">
        <v>1273</v>
      </c>
      <c r="D3435" s="1" t="s">
        <v>6938</v>
      </c>
      <c r="E3435" s="1" t="s">
        <v>18</v>
      </c>
      <c r="F3435" s="1" t="s">
        <v>17</v>
      </c>
      <c r="G3435" s="1" t="s">
        <v>4778</v>
      </c>
      <c r="H3435" s="1" t="s">
        <v>15835</v>
      </c>
      <c r="I3435" s="5">
        <v>3011</v>
      </c>
      <c r="J3435" s="5">
        <v>58964475</v>
      </c>
      <c r="K3435" s="3">
        <f>+Tabella2026[[#This Row],[POP_2024]]/SUM(Tabella2026[POP_2024])</f>
        <v>5.1082847794625711E-5</v>
      </c>
      <c r="L3435" s="3">
        <f>+Tabella2026[[#This Row],[INCIDENZA POPOLAZIONE]]*(PLAFOND/2)</f>
        <v>15038.752078601963</v>
      </c>
      <c r="M3435" s="3">
        <f>+IFERROR(Tabella2026[[#This Row],[reddito_2024]]/Tabella2026[[#This Row],[POP_2024]],"")</f>
        <v>19583.020591165725</v>
      </c>
      <c r="N3435" s="3">
        <f>+IF(Tabella2026[[#This Row],[REDDITO COMPLESSIVO PROCAPITE]]&lt;media_aggr_reddito_pc,(media_aggr_reddito_pc-Tabella2026[[#This Row],[REDDITO COMPLESSIVO PROCAPITE]]),0)</f>
        <v>0</v>
      </c>
      <c r="O3435" s="3">
        <f>+Tabella2026[[#This Row],[DIFFERENZA REDDITO INFERIORE ALLA MEDIA DALLA MEDIA]]*Tabella2026[[#This Row],[POP_2024]]</f>
        <v>0</v>
      </c>
      <c r="P3435" s="3">
        <f>+Tabella2026[[#This Row],[POPOLAZIONE PER DIFFERENZA ]]/SUM(Tabella2026[[POPOLAZIONE PER DIFFERENZA ]])</f>
        <v>0</v>
      </c>
      <c r="Q3435" s="3">
        <f>+Tabella2026[[#This Row],[INCIDENZA POPOLAZIONE PER DIFFERENZA]]*(PLAFOND-SUM(Tabella2026[CONTRIBUTO SULLA BASE DELLA POPOLAZIONE]))</f>
        <v>0</v>
      </c>
      <c r="R3435" s="3">
        <f>+Tabella2026[[#This Row],[CONTRIBUTO SULLA BASE DELLA POPOLAZIONE]]+Tabella2026[[#This Row],[CONTRIBUTO SULLA BASE DEL REDDITO]]</f>
        <v>15038.752078601963</v>
      </c>
      <c r="S3435" s="3">
        <f>+Tabella2026[[#This Row],[CONTRIBUTO TOTALE]]/(PLAFOND/N_TESSERE)</f>
        <v>30.077504157203926</v>
      </c>
      <c r="T3435" s="3">
        <f>+MAX(CEILING(Tabella2026[[#This Row],[preDEF1]],1),1)</f>
        <v>31</v>
      </c>
      <c r="U3435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35" s="21">
        <f>+Tabella2026[[#This Row],[DEF - n. card]]*(PLAFOND/N_TESSERE)</f>
        <v>15000</v>
      </c>
      <c r="W3435" s="18"/>
    </row>
    <row r="3436" spans="2:23" x14ac:dyDescent="0.25">
      <c r="B3436" s="1" t="s">
        <v>6669</v>
      </c>
      <c r="C3436" s="2">
        <v>84015</v>
      </c>
      <c r="D3436" s="1" t="s">
        <v>6670</v>
      </c>
      <c r="E3436" s="1" t="s">
        <v>21</v>
      </c>
      <c r="F3436" s="1" t="s">
        <v>261</v>
      </c>
      <c r="G3436" s="1" t="s">
        <v>4778</v>
      </c>
      <c r="H3436" s="1" t="s">
        <v>15836</v>
      </c>
      <c r="I3436" s="5">
        <v>3010</v>
      </c>
      <c r="J3436" s="5">
        <v>29654272</v>
      </c>
      <c r="K3436" s="3">
        <f>+Tabella2026[[#This Row],[POP_2024]]/SUM(Tabella2026[POP_2024])</f>
        <v>5.1065882385195415E-5</v>
      </c>
      <c r="L3436" s="3">
        <f>+Tabella2026[[#This Row],[INCIDENZA POPOLAZIONE]]*(PLAFOND/2)</f>
        <v>15033.757474789742</v>
      </c>
      <c r="M3436" s="3">
        <f>+IFERROR(Tabella2026[[#This Row],[reddito_2024]]/Tabella2026[[#This Row],[POP_2024]],"")</f>
        <v>9851.9176079734225</v>
      </c>
      <c r="N3436" s="3">
        <f>+IF(Tabella2026[[#This Row],[REDDITO COMPLESSIVO PROCAPITE]]&lt;media_aggr_reddito_pc,(media_aggr_reddito_pc-Tabella2026[[#This Row],[REDDITO COMPLESSIVO PROCAPITE]]),0)</f>
        <v>7973.1484546353186</v>
      </c>
      <c r="O3436" s="3">
        <f>+Tabella2026[[#This Row],[DIFFERENZA REDDITO INFERIORE ALLA MEDIA DALLA MEDIA]]*Tabella2026[[#This Row],[POP_2024]]</f>
        <v>23999176.848452307</v>
      </c>
      <c r="P3436" s="3">
        <f>+Tabella2026[[#This Row],[POPOLAZIONE PER DIFFERENZA ]]/SUM(Tabella2026[[POPOLAZIONE PER DIFFERENZA ]])</f>
        <v>2.1291640242760665E-4</v>
      </c>
      <c r="Q3436" s="3">
        <f>+Tabella2026[[#This Row],[INCIDENZA POPOLAZIONE PER DIFFERENZA]]*(PLAFOND-SUM(Tabella2026[CONTRIBUTO SULLA BASE DELLA POPOLAZIONE]))</f>
        <v>62682.429187385831</v>
      </c>
      <c r="R3436" s="3">
        <f>+Tabella2026[[#This Row],[CONTRIBUTO SULLA BASE DELLA POPOLAZIONE]]+Tabella2026[[#This Row],[CONTRIBUTO SULLA BASE DEL REDDITO]]</f>
        <v>77716.186662175576</v>
      </c>
      <c r="S3436" s="3">
        <f>+Tabella2026[[#This Row],[CONTRIBUTO TOTALE]]/(PLAFOND/N_TESSERE)</f>
        <v>155.43237332435115</v>
      </c>
      <c r="T3436" s="3">
        <f>+MAX(CEILING(Tabella2026[[#This Row],[preDEF1]],1),1)</f>
        <v>156</v>
      </c>
      <c r="U3436" s="9">
        <f xml:space="preserve"> IF(ROW(Tabella2026[[#This Row],[preDEF2]]) - ROW(Tabella2026[[#Headers],[preDEF2]])&lt;=ABS(SUM(Tabella2026[preDEF2])-N_TESSERE),Tabella2026[[#This Row],[preDEF2]]-1,Tabella2026[[#This Row],[preDEF2]])</f>
        <v>155</v>
      </c>
      <c r="V3436" s="21">
        <f>+Tabella2026[[#This Row],[DEF - n. card]]*(PLAFOND/N_TESSERE)</f>
        <v>77500</v>
      </c>
      <c r="W3436" s="18"/>
    </row>
    <row r="3437" spans="2:23" x14ac:dyDescent="0.25">
      <c r="B3437" s="1" t="s">
        <v>6963</v>
      </c>
      <c r="C3437" s="2">
        <v>12117</v>
      </c>
      <c r="D3437" s="1" t="s">
        <v>6964</v>
      </c>
      <c r="E3437" s="1" t="s">
        <v>12</v>
      </c>
      <c r="F3437" s="1" t="s">
        <v>157</v>
      </c>
      <c r="G3437" s="1" t="s">
        <v>4778</v>
      </c>
      <c r="H3437" s="1" t="s">
        <v>15835</v>
      </c>
      <c r="I3437" s="5">
        <v>3009</v>
      </c>
      <c r="J3437" s="5">
        <v>27035100</v>
      </c>
      <c r="K3437" s="3">
        <f>+Tabella2026[[#This Row],[POP_2024]]/SUM(Tabella2026[POP_2024])</f>
        <v>5.1048916975765118E-5</v>
      </c>
      <c r="L3437" s="3">
        <f>+Tabella2026[[#This Row],[INCIDENZA POPOLAZIONE]]*(PLAFOND/2)</f>
        <v>15028.76287097752</v>
      </c>
      <c r="M3437" s="3">
        <f>+IFERROR(Tabella2026[[#This Row],[reddito_2024]]/Tabella2026[[#This Row],[POP_2024]],"")</f>
        <v>8984.7457627118638</v>
      </c>
      <c r="N3437" s="3">
        <f>+IF(Tabella2026[[#This Row],[REDDITO COMPLESSIVO PROCAPITE]]&lt;media_aggr_reddito_pc,(media_aggr_reddito_pc-Tabella2026[[#This Row],[REDDITO COMPLESSIVO PROCAPITE]]),0)</f>
        <v>8840.3202998968773</v>
      </c>
      <c r="O3437" s="3">
        <f>+Tabella2026[[#This Row],[DIFFERENZA REDDITO INFERIORE ALLA MEDIA DALLA MEDIA]]*Tabella2026[[#This Row],[POP_2024]]</f>
        <v>26600523.782389704</v>
      </c>
      <c r="P3437" s="3">
        <f>+Tabella2026[[#This Row],[POPOLAZIONE PER DIFFERENZA ]]/SUM(Tabella2026[[POPOLAZIONE PER DIFFERENZA ]])</f>
        <v>2.3599508692322734E-4</v>
      </c>
      <c r="Q3437" s="3">
        <f>+Tabella2026[[#This Row],[INCIDENZA POPOLAZIONE PER DIFFERENZA]]*(PLAFOND-SUM(Tabella2026[CONTRIBUTO SULLA BASE DELLA POPOLAZIONE]))</f>
        <v>69476.776593883216</v>
      </c>
      <c r="R3437" s="3">
        <f>+Tabella2026[[#This Row],[CONTRIBUTO SULLA BASE DELLA POPOLAZIONE]]+Tabella2026[[#This Row],[CONTRIBUTO SULLA BASE DEL REDDITO]]</f>
        <v>84505.539464860733</v>
      </c>
      <c r="S3437" s="3">
        <f>+Tabella2026[[#This Row],[CONTRIBUTO TOTALE]]/(PLAFOND/N_TESSERE)</f>
        <v>169.01107892972146</v>
      </c>
      <c r="T3437" s="3">
        <f>+MAX(CEILING(Tabella2026[[#This Row],[preDEF1]],1),1)</f>
        <v>170</v>
      </c>
      <c r="U3437" s="9">
        <f xml:space="preserve"> IF(ROW(Tabella2026[[#This Row],[preDEF2]]) - ROW(Tabella2026[[#Headers],[preDEF2]])&lt;=ABS(SUM(Tabella2026[preDEF2])-N_TESSERE),Tabella2026[[#This Row],[preDEF2]]-1,Tabella2026[[#This Row],[preDEF2]])</f>
        <v>169</v>
      </c>
      <c r="V3437" s="21">
        <f>+Tabella2026[[#This Row],[DEF - n. card]]*(PLAFOND/N_TESSERE)</f>
        <v>84500</v>
      </c>
      <c r="W3437" s="18"/>
    </row>
    <row r="3438" spans="2:23" x14ac:dyDescent="0.25">
      <c r="B3438" s="1" t="s">
        <v>6771</v>
      </c>
      <c r="C3438" s="2">
        <v>59030</v>
      </c>
      <c r="D3438" s="1" t="s">
        <v>6772</v>
      </c>
      <c r="E3438" s="1" t="s">
        <v>8</v>
      </c>
      <c r="F3438" s="1" t="s">
        <v>84</v>
      </c>
      <c r="G3438" s="1" t="s">
        <v>4778</v>
      </c>
      <c r="H3438" s="1" t="s">
        <v>15834</v>
      </c>
      <c r="I3438" s="5">
        <v>3009</v>
      </c>
      <c r="J3438" s="5">
        <v>43845335</v>
      </c>
      <c r="K3438" s="3">
        <f>+Tabella2026[[#This Row],[POP_2024]]/SUM(Tabella2026[POP_2024])</f>
        <v>5.1048916975765118E-5</v>
      </c>
      <c r="L3438" s="3">
        <f>+Tabella2026[[#This Row],[INCIDENZA POPOLAZIONE]]*(PLAFOND/2)</f>
        <v>15028.76287097752</v>
      </c>
      <c r="M3438" s="3">
        <f>+IFERROR(Tabella2026[[#This Row],[reddito_2024]]/Tabella2026[[#This Row],[POP_2024]],"")</f>
        <v>14571.397474243935</v>
      </c>
      <c r="N3438" s="3">
        <f>+IF(Tabella2026[[#This Row],[REDDITO COMPLESSIVO PROCAPITE]]&lt;media_aggr_reddito_pc,(media_aggr_reddito_pc-Tabella2026[[#This Row],[REDDITO COMPLESSIVO PROCAPITE]]),0)</f>
        <v>3253.6685883648061</v>
      </c>
      <c r="O3438" s="3">
        <f>+Tabella2026[[#This Row],[DIFFERENZA REDDITO INFERIORE ALLA MEDIA DALLA MEDIA]]*Tabella2026[[#This Row],[POP_2024]]</f>
        <v>9790288.7823897023</v>
      </c>
      <c r="P3438" s="3">
        <f>+Tabella2026[[#This Row],[POPOLAZIONE PER DIFFERENZA ]]/SUM(Tabella2026[[POPOLAZIONE PER DIFFERENZA ]])</f>
        <v>8.6857690138159794E-5</v>
      </c>
      <c r="Q3438" s="3">
        <f>+Tabella2026[[#This Row],[INCIDENZA POPOLAZIONE PER DIFFERENZA]]*(PLAFOND-SUM(Tabella2026[CONTRIBUTO SULLA BASE DELLA POPOLAZIONE]))</f>
        <v>25570.838833406742</v>
      </c>
      <c r="R3438" s="3">
        <f>+Tabella2026[[#This Row],[CONTRIBUTO SULLA BASE DELLA POPOLAZIONE]]+Tabella2026[[#This Row],[CONTRIBUTO SULLA BASE DEL REDDITO]]</f>
        <v>40599.601704384258</v>
      </c>
      <c r="S3438" s="3">
        <f>+Tabella2026[[#This Row],[CONTRIBUTO TOTALE]]/(PLAFOND/N_TESSERE)</f>
        <v>81.199203408768511</v>
      </c>
      <c r="T3438" s="3">
        <f>+MAX(CEILING(Tabella2026[[#This Row],[preDEF1]],1),1)</f>
        <v>82</v>
      </c>
      <c r="U3438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3438" s="21">
        <f>+Tabella2026[[#This Row],[DEF - n. card]]*(PLAFOND/N_TESSERE)</f>
        <v>40500</v>
      </c>
      <c r="W3438" s="18"/>
    </row>
    <row r="3439" spans="2:23" x14ac:dyDescent="0.25">
      <c r="B3439" s="1" t="s">
        <v>6787</v>
      </c>
      <c r="C3439" s="2">
        <v>4041</v>
      </c>
      <c r="D3439" s="1" t="s">
        <v>6788</v>
      </c>
      <c r="E3439" s="1" t="s">
        <v>18</v>
      </c>
      <c r="F3439" s="1" t="s">
        <v>263</v>
      </c>
      <c r="G3439" s="1" t="s">
        <v>4778</v>
      </c>
      <c r="H3439" s="1" t="s">
        <v>15835</v>
      </c>
      <c r="I3439" s="5">
        <v>3008</v>
      </c>
      <c r="J3439" s="5">
        <v>56920235</v>
      </c>
      <c r="K3439" s="3">
        <f>+Tabella2026[[#This Row],[POP_2024]]/SUM(Tabella2026[POP_2024])</f>
        <v>5.1031951566334822E-5</v>
      </c>
      <c r="L3439" s="3">
        <f>+Tabella2026[[#This Row],[INCIDENZA POPOLAZIONE]]*(PLAFOND/2)</f>
        <v>15023.768267165296</v>
      </c>
      <c r="M3439" s="3">
        <f>+IFERROR(Tabella2026[[#This Row],[reddito_2024]]/Tabella2026[[#This Row],[POP_2024]],"")</f>
        <v>18922.950465425532</v>
      </c>
      <c r="N3439" s="3">
        <f>+IF(Tabella2026[[#This Row],[REDDITO COMPLESSIVO PROCAPITE]]&lt;media_aggr_reddito_pc,(media_aggr_reddito_pc-Tabella2026[[#This Row],[REDDITO COMPLESSIVO PROCAPITE]]),0)</f>
        <v>0</v>
      </c>
      <c r="O3439" s="3">
        <f>+Tabella2026[[#This Row],[DIFFERENZA REDDITO INFERIORE ALLA MEDIA DALLA MEDIA]]*Tabella2026[[#This Row],[POP_2024]]</f>
        <v>0</v>
      </c>
      <c r="P3439" s="3">
        <f>+Tabella2026[[#This Row],[POPOLAZIONE PER DIFFERENZA ]]/SUM(Tabella2026[[POPOLAZIONE PER DIFFERENZA ]])</f>
        <v>0</v>
      </c>
      <c r="Q3439" s="3">
        <f>+Tabella2026[[#This Row],[INCIDENZA POPOLAZIONE PER DIFFERENZA]]*(PLAFOND-SUM(Tabella2026[CONTRIBUTO SULLA BASE DELLA POPOLAZIONE]))</f>
        <v>0</v>
      </c>
      <c r="R3439" s="3">
        <f>+Tabella2026[[#This Row],[CONTRIBUTO SULLA BASE DELLA POPOLAZIONE]]+Tabella2026[[#This Row],[CONTRIBUTO SULLA BASE DEL REDDITO]]</f>
        <v>15023.768267165296</v>
      </c>
      <c r="S3439" s="3">
        <f>+Tabella2026[[#This Row],[CONTRIBUTO TOTALE]]/(PLAFOND/N_TESSERE)</f>
        <v>30.047536534330593</v>
      </c>
      <c r="T3439" s="3">
        <f>+MAX(CEILING(Tabella2026[[#This Row],[preDEF1]],1),1)</f>
        <v>31</v>
      </c>
      <c r="U3439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39" s="21">
        <f>+Tabella2026[[#This Row],[DEF - n. card]]*(PLAFOND/N_TESSERE)</f>
        <v>15000</v>
      </c>
      <c r="W3439" s="18"/>
    </row>
    <row r="3440" spans="2:23" x14ac:dyDescent="0.25">
      <c r="B3440" s="1" t="s">
        <v>6891</v>
      </c>
      <c r="C3440" s="2">
        <v>24068</v>
      </c>
      <c r="D3440" s="1" t="s">
        <v>6892</v>
      </c>
      <c r="E3440" s="1" t="s">
        <v>38</v>
      </c>
      <c r="F3440" s="1" t="s">
        <v>106</v>
      </c>
      <c r="G3440" s="1" t="s">
        <v>4778</v>
      </c>
      <c r="H3440" s="1" t="s">
        <v>15835</v>
      </c>
      <c r="I3440" s="5">
        <v>3008</v>
      </c>
      <c r="J3440" s="5">
        <v>61492992</v>
      </c>
      <c r="K3440" s="3">
        <f>+Tabella2026[[#This Row],[POP_2024]]/SUM(Tabella2026[POP_2024])</f>
        <v>5.1031951566334822E-5</v>
      </c>
      <c r="L3440" s="3">
        <f>+Tabella2026[[#This Row],[INCIDENZA POPOLAZIONE]]*(PLAFOND/2)</f>
        <v>15023.768267165296</v>
      </c>
      <c r="M3440" s="3">
        <f>+IFERROR(Tabella2026[[#This Row],[reddito_2024]]/Tabella2026[[#This Row],[POP_2024]],"")</f>
        <v>20443.148936170212</v>
      </c>
      <c r="N3440" s="3">
        <f>+IF(Tabella2026[[#This Row],[REDDITO COMPLESSIVO PROCAPITE]]&lt;media_aggr_reddito_pc,(media_aggr_reddito_pc-Tabella2026[[#This Row],[REDDITO COMPLESSIVO PROCAPITE]]),0)</f>
        <v>0</v>
      </c>
      <c r="O3440" s="3">
        <f>+Tabella2026[[#This Row],[DIFFERENZA REDDITO INFERIORE ALLA MEDIA DALLA MEDIA]]*Tabella2026[[#This Row],[POP_2024]]</f>
        <v>0</v>
      </c>
      <c r="P3440" s="3">
        <f>+Tabella2026[[#This Row],[POPOLAZIONE PER DIFFERENZA ]]/SUM(Tabella2026[[POPOLAZIONE PER DIFFERENZA ]])</f>
        <v>0</v>
      </c>
      <c r="Q3440" s="3">
        <f>+Tabella2026[[#This Row],[INCIDENZA POPOLAZIONE PER DIFFERENZA]]*(PLAFOND-SUM(Tabella2026[CONTRIBUTO SULLA BASE DELLA POPOLAZIONE]))</f>
        <v>0</v>
      </c>
      <c r="R3440" s="3">
        <f>+Tabella2026[[#This Row],[CONTRIBUTO SULLA BASE DELLA POPOLAZIONE]]+Tabella2026[[#This Row],[CONTRIBUTO SULLA BASE DEL REDDITO]]</f>
        <v>15023.768267165296</v>
      </c>
      <c r="S3440" s="3">
        <f>+Tabella2026[[#This Row],[CONTRIBUTO TOTALE]]/(PLAFOND/N_TESSERE)</f>
        <v>30.047536534330593</v>
      </c>
      <c r="T3440" s="3">
        <f>+MAX(CEILING(Tabella2026[[#This Row],[preDEF1]],1),1)</f>
        <v>31</v>
      </c>
      <c r="U3440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40" s="21">
        <f>+Tabella2026[[#This Row],[DEF - n. card]]*(PLAFOND/N_TESSERE)</f>
        <v>15000</v>
      </c>
      <c r="W3440" s="18"/>
    </row>
    <row r="3441" spans="2:23" x14ac:dyDescent="0.25">
      <c r="B3441" s="1" t="s">
        <v>6859</v>
      </c>
      <c r="C3441" s="2">
        <v>21079</v>
      </c>
      <c r="D3441" s="1" t="s">
        <v>6860</v>
      </c>
      <c r="E3441" s="1" t="s">
        <v>99</v>
      </c>
      <c r="F3441" s="1" t="s">
        <v>110</v>
      </c>
      <c r="G3441" s="1" t="s">
        <v>4778</v>
      </c>
      <c r="H3441" s="1" t="s">
        <v>15835</v>
      </c>
      <c r="I3441" s="5">
        <v>3006</v>
      </c>
      <c r="J3441" s="5">
        <v>73998002</v>
      </c>
      <c r="K3441" s="3">
        <f>+Tabella2026[[#This Row],[POP_2024]]/SUM(Tabella2026[POP_2024])</f>
        <v>5.0998020747474223E-5</v>
      </c>
      <c r="L3441" s="3">
        <f>+Tabella2026[[#This Row],[INCIDENZA POPOLAZIONE]]*(PLAFOND/2)</f>
        <v>15013.779059540851</v>
      </c>
      <c r="M3441" s="3">
        <f>+IFERROR(Tabella2026[[#This Row],[reddito_2024]]/Tabella2026[[#This Row],[POP_2024]],"")</f>
        <v>24616.767132401863</v>
      </c>
      <c r="N3441" s="3">
        <f>+IF(Tabella2026[[#This Row],[REDDITO COMPLESSIVO PROCAPITE]]&lt;media_aggr_reddito_pc,(media_aggr_reddito_pc-Tabella2026[[#This Row],[REDDITO COMPLESSIVO PROCAPITE]]),0)</f>
        <v>0</v>
      </c>
      <c r="O3441" s="3">
        <f>+Tabella2026[[#This Row],[DIFFERENZA REDDITO INFERIORE ALLA MEDIA DALLA MEDIA]]*Tabella2026[[#This Row],[POP_2024]]</f>
        <v>0</v>
      </c>
      <c r="P3441" s="3">
        <f>+Tabella2026[[#This Row],[POPOLAZIONE PER DIFFERENZA ]]/SUM(Tabella2026[[POPOLAZIONE PER DIFFERENZA ]])</f>
        <v>0</v>
      </c>
      <c r="Q3441" s="3">
        <f>+Tabella2026[[#This Row],[INCIDENZA POPOLAZIONE PER DIFFERENZA]]*(PLAFOND-SUM(Tabella2026[CONTRIBUTO SULLA BASE DELLA POPOLAZIONE]))</f>
        <v>0</v>
      </c>
      <c r="R3441" s="3">
        <f>+Tabella2026[[#This Row],[CONTRIBUTO SULLA BASE DELLA POPOLAZIONE]]+Tabella2026[[#This Row],[CONTRIBUTO SULLA BASE DEL REDDITO]]</f>
        <v>15013.779059540851</v>
      </c>
      <c r="S3441" s="3">
        <f>+Tabella2026[[#This Row],[CONTRIBUTO TOTALE]]/(PLAFOND/N_TESSERE)</f>
        <v>30.027558119081704</v>
      </c>
      <c r="T3441" s="3">
        <f>+MAX(CEILING(Tabella2026[[#This Row],[preDEF1]],1),1)</f>
        <v>31</v>
      </c>
      <c r="U3441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41" s="21">
        <f>+Tabella2026[[#This Row],[DEF - n. card]]*(PLAFOND/N_TESSERE)</f>
        <v>15000</v>
      </c>
      <c r="W3441" s="18"/>
    </row>
    <row r="3442" spans="2:23" x14ac:dyDescent="0.25">
      <c r="B3442" s="1" t="s">
        <v>6745</v>
      </c>
      <c r="C3442" s="2">
        <v>53026</v>
      </c>
      <c r="D3442" s="1" t="s">
        <v>6746</v>
      </c>
      <c r="E3442" s="1" t="s">
        <v>30</v>
      </c>
      <c r="F3442" s="1" t="s">
        <v>159</v>
      </c>
      <c r="G3442" s="1" t="s">
        <v>4778</v>
      </c>
      <c r="H3442" s="1" t="s">
        <v>15834</v>
      </c>
      <c r="I3442" s="5">
        <v>3006</v>
      </c>
      <c r="J3442" s="5">
        <v>43339896</v>
      </c>
      <c r="K3442" s="3">
        <f>+Tabella2026[[#This Row],[POP_2024]]/SUM(Tabella2026[POP_2024])</f>
        <v>5.0998020747474223E-5</v>
      </c>
      <c r="L3442" s="3">
        <f>+Tabella2026[[#This Row],[INCIDENZA POPOLAZIONE]]*(PLAFOND/2)</f>
        <v>15013.779059540851</v>
      </c>
      <c r="M3442" s="3">
        <f>+IFERROR(Tabella2026[[#This Row],[reddito_2024]]/Tabella2026[[#This Row],[POP_2024]],"")</f>
        <v>14417.79640718563</v>
      </c>
      <c r="N3442" s="3">
        <f>+IF(Tabella2026[[#This Row],[REDDITO COMPLESSIVO PROCAPITE]]&lt;media_aggr_reddito_pc,(media_aggr_reddito_pc-Tabella2026[[#This Row],[REDDITO COMPLESSIVO PROCAPITE]]),0)</f>
        <v>3407.2696554231115</v>
      </c>
      <c r="O3442" s="3">
        <f>+Tabella2026[[#This Row],[DIFFERENZA REDDITO INFERIORE ALLA MEDIA DALLA MEDIA]]*Tabella2026[[#This Row],[POP_2024]]</f>
        <v>10242252.584201874</v>
      </c>
      <c r="P3442" s="3">
        <f>+Tabella2026[[#This Row],[POPOLAZIONE PER DIFFERENZA ]]/SUM(Tabella2026[[POPOLAZIONE PER DIFFERENZA ]])</f>
        <v>9.086743211043738E-5</v>
      </c>
      <c r="Q3442" s="3">
        <f>+Tabella2026[[#This Row],[INCIDENZA POPOLAZIONE PER DIFFERENZA]]*(PLAFOND-SUM(Tabella2026[CONTRIBUTO SULLA BASE DELLA POPOLAZIONE]))</f>
        <v>26751.30386273879</v>
      </c>
      <c r="R3442" s="3">
        <f>+Tabella2026[[#This Row],[CONTRIBUTO SULLA BASE DELLA POPOLAZIONE]]+Tabella2026[[#This Row],[CONTRIBUTO SULLA BASE DEL REDDITO]]</f>
        <v>41765.082922279646</v>
      </c>
      <c r="S3442" s="3">
        <f>+Tabella2026[[#This Row],[CONTRIBUTO TOTALE]]/(PLAFOND/N_TESSERE)</f>
        <v>83.530165844559292</v>
      </c>
      <c r="T3442" s="3">
        <f>+MAX(CEILING(Tabella2026[[#This Row],[preDEF1]],1),1)</f>
        <v>84</v>
      </c>
      <c r="U3442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3442" s="21">
        <f>+Tabella2026[[#This Row],[DEF - n. card]]*(PLAFOND/N_TESSERE)</f>
        <v>41500</v>
      </c>
      <c r="W3442" s="18"/>
    </row>
    <row r="3443" spans="2:23" x14ac:dyDescent="0.25">
      <c r="B3443" s="1" t="s">
        <v>6945</v>
      </c>
      <c r="C3443" s="2">
        <v>14078</v>
      </c>
      <c r="D3443" s="1" t="s">
        <v>6946</v>
      </c>
      <c r="E3443" s="1" t="s">
        <v>12</v>
      </c>
      <c r="F3443" s="1" t="s">
        <v>980</v>
      </c>
      <c r="G3443" s="1" t="s">
        <v>4778</v>
      </c>
      <c r="H3443" s="1" t="s">
        <v>15835</v>
      </c>
      <c r="I3443" s="5">
        <v>3006</v>
      </c>
      <c r="J3443" s="5">
        <v>50741974</v>
      </c>
      <c r="K3443" s="3">
        <f>+Tabella2026[[#This Row],[POP_2024]]/SUM(Tabella2026[POP_2024])</f>
        <v>5.0998020747474223E-5</v>
      </c>
      <c r="L3443" s="3">
        <f>+Tabella2026[[#This Row],[INCIDENZA POPOLAZIONE]]*(PLAFOND/2)</f>
        <v>15013.779059540851</v>
      </c>
      <c r="M3443" s="3">
        <f>+IFERROR(Tabella2026[[#This Row],[reddito_2024]]/Tabella2026[[#This Row],[POP_2024]],"")</f>
        <v>16880.230871590153</v>
      </c>
      <c r="N3443" s="3">
        <f>+IF(Tabella2026[[#This Row],[REDDITO COMPLESSIVO PROCAPITE]]&lt;media_aggr_reddito_pc,(media_aggr_reddito_pc-Tabella2026[[#This Row],[REDDITO COMPLESSIVO PROCAPITE]]),0)</f>
        <v>944.83519101858838</v>
      </c>
      <c r="O3443" s="3">
        <f>+Tabella2026[[#This Row],[DIFFERENZA REDDITO INFERIORE ALLA MEDIA DALLA MEDIA]]*Tabella2026[[#This Row],[POP_2024]]</f>
        <v>2840174.5842018765</v>
      </c>
      <c r="P3443" s="3">
        <f>+Tabella2026[[#This Row],[POPOLAZIONE PER DIFFERENZA ]]/SUM(Tabella2026[[POPOLAZIONE PER DIFFERENZA ]])</f>
        <v>2.5197520671363574E-5</v>
      </c>
      <c r="Q3443" s="3">
        <f>+Tabella2026[[#This Row],[INCIDENZA POPOLAZIONE PER DIFFERENZA]]*(PLAFOND-SUM(Tabella2026[CONTRIBUTO SULLA BASE DELLA POPOLAZIONE]))</f>
        <v>7418.1311875089632</v>
      </c>
      <c r="R3443" s="3">
        <f>+Tabella2026[[#This Row],[CONTRIBUTO SULLA BASE DELLA POPOLAZIONE]]+Tabella2026[[#This Row],[CONTRIBUTO SULLA BASE DEL REDDITO]]</f>
        <v>22431.910247049815</v>
      </c>
      <c r="S3443" s="3">
        <f>+Tabella2026[[#This Row],[CONTRIBUTO TOTALE]]/(PLAFOND/N_TESSERE)</f>
        <v>44.863820494099627</v>
      </c>
      <c r="T3443" s="3">
        <f>+MAX(CEILING(Tabella2026[[#This Row],[preDEF1]],1),1)</f>
        <v>45</v>
      </c>
      <c r="U3443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3443" s="21">
        <f>+Tabella2026[[#This Row],[DEF - n. card]]*(PLAFOND/N_TESSERE)</f>
        <v>22000</v>
      </c>
      <c r="W3443" s="18"/>
    </row>
    <row r="3444" spans="2:23" x14ac:dyDescent="0.25">
      <c r="B3444" s="1" t="s">
        <v>6851</v>
      </c>
      <c r="C3444" s="2">
        <v>63018</v>
      </c>
      <c r="D3444" s="1" t="s">
        <v>6852</v>
      </c>
      <c r="E3444" s="1" t="s">
        <v>15</v>
      </c>
      <c r="F3444" s="1" t="s">
        <v>14</v>
      </c>
      <c r="G3444" s="1" t="s">
        <v>4778</v>
      </c>
      <c r="H3444" s="1" t="s">
        <v>15836</v>
      </c>
      <c r="I3444" s="5">
        <v>3004</v>
      </c>
      <c r="J3444" s="5">
        <v>41187161</v>
      </c>
      <c r="K3444" s="3">
        <f>+Tabella2026[[#This Row],[POP_2024]]/SUM(Tabella2026[POP_2024])</f>
        <v>5.096408992861363E-5</v>
      </c>
      <c r="L3444" s="3">
        <f>+Tabella2026[[#This Row],[INCIDENZA POPOLAZIONE]]*(PLAFOND/2)</f>
        <v>15003.789851916406</v>
      </c>
      <c r="M3444" s="3">
        <f>+IFERROR(Tabella2026[[#This Row],[reddito_2024]]/Tabella2026[[#This Row],[POP_2024]],"")</f>
        <v>13710.772636484688</v>
      </c>
      <c r="N3444" s="3">
        <f>+IF(Tabella2026[[#This Row],[REDDITO COMPLESSIVO PROCAPITE]]&lt;media_aggr_reddito_pc,(media_aggr_reddito_pc-Tabella2026[[#This Row],[REDDITO COMPLESSIVO PROCAPITE]]),0)</f>
        <v>4114.2934261240534</v>
      </c>
      <c r="O3444" s="3">
        <f>+Tabella2026[[#This Row],[DIFFERENZA REDDITO INFERIORE ALLA MEDIA DALLA MEDIA]]*Tabella2026[[#This Row],[POP_2024]]</f>
        <v>12359337.452076657</v>
      </c>
      <c r="P3444" s="3">
        <f>+Tabella2026[[#This Row],[POPOLAZIONE PER DIFFERENZA ]]/SUM(Tabella2026[[POPOLAZIONE PER DIFFERENZA ]])</f>
        <v>1.0964983021301618E-4</v>
      </c>
      <c r="Q3444" s="3">
        <f>+Tabella2026[[#This Row],[INCIDENZA POPOLAZIONE PER DIFFERENZA]]*(PLAFOND-SUM(Tabella2026[CONTRIBUTO SULLA BASE DELLA POPOLAZIONE]))</f>
        <v>32280.827777339433</v>
      </c>
      <c r="R3444" s="3">
        <f>+Tabella2026[[#This Row],[CONTRIBUTO SULLA BASE DELLA POPOLAZIONE]]+Tabella2026[[#This Row],[CONTRIBUTO SULLA BASE DEL REDDITO]]</f>
        <v>47284.617629255838</v>
      </c>
      <c r="S3444" s="3">
        <f>+Tabella2026[[#This Row],[CONTRIBUTO TOTALE]]/(PLAFOND/N_TESSERE)</f>
        <v>94.569235258511668</v>
      </c>
      <c r="T3444" s="3">
        <f>+MAX(CEILING(Tabella2026[[#This Row],[preDEF1]],1),1)</f>
        <v>95</v>
      </c>
      <c r="U3444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3444" s="21">
        <f>+Tabella2026[[#This Row],[DEF - n. card]]*(PLAFOND/N_TESSERE)</f>
        <v>47000</v>
      </c>
      <c r="W3444" s="18"/>
    </row>
    <row r="3445" spans="2:23" x14ac:dyDescent="0.25">
      <c r="B3445" s="1" t="s">
        <v>7047</v>
      </c>
      <c r="C3445" s="2">
        <v>16141</v>
      </c>
      <c r="D3445" s="1" t="s">
        <v>7048</v>
      </c>
      <c r="E3445" s="1" t="s">
        <v>12</v>
      </c>
      <c r="F3445" s="1" t="s">
        <v>93</v>
      </c>
      <c r="G3445" s="1" t="s">
        <v>4778</v>
      </c>
      <c r="H3445" s="1" t="s">
        <v>15835</v>
      </c>
      <c r="I3445" s="5">
        <v>3004</v>
      </c>
      <c r="J3445" s="5">
        <v>48716396</v>
      </c>
      <c r="K3445" s="3">
        <f>+Tabella2026[[#This Row],[POP_2024]]/SUM(Tabella2026[POP_2024])</f>
        <v>5.096408992861363E-5</v>
      </c>
      <c r="L3445" s="3">
        <f>+Tabella2026[[#This Row],[INCIDENZA POPOLAZIONE]]*(PLAFOND/2)</f>
        <v>15003.789851916406</v>
      </c>
      <c r="M3445" s="3">
        <f>+IFERROR(Tabella2026[[#This Row],[reddito_2024]]/Tabella2026[[#This Row],[POP_2024]],"")</f>
        <v>16217.175765645805</v>
      </c>
      <c r="N3445" s="3">
        <f>+IF(Tabella2026[[#This Row],[REDDITO COMPLESSIVO PROCAPITE]]&lt;media_aggr_reddito_pc,(media_aggr_reddito_pc-Tabella2026[[#This Row],[REDDITO COMPLESSIVO PROCAPITE]]),0)</f>
        <v>1607.8902969629362</v>
      </c>
      <c r="O3445" s="3">
        <f>+Tabella2026[[#This Row],[DIFFERENZA REDDITO INFERIORE ALLA MEDIA DALLA MEDIA]]*Tabella2026[[#This Row],[POP_2024]]</f>
        <v>4830102.4520766605</v>
      </c>
      <c r="P3445" s="3">
        <f>+Tabella2026[[#This Row],[POPOLAZIONE PER DIFFERENZA ]]/SUM(Tabella2026[[POPOLAZIONE PER DIFFERENZA ]])</f>
        <v>4.2851804624259243E-5</v>
      </c>
      <c r="Q3445" s="3">
        <f>+Tabella2026[[#This Row],[INCIDENZA POPOLAZIONE PER DIFFERENZA]]*(PLAFOND-SUM(Tabella2026[CONTRIBUTO SULLA BASE DELLA POPOLAZIONE]))</f>
        <v>12615.539142528503</v>
      </c>
      <c r="R3445" s="3">
        <f>+Tabella2026[[#This Row],[CONTRIBUTO SULLA BASE DELLA POPOLAZIONE]]+Tabella2026[[#This Row],[CONTRIBUTO SULLA BASE DEL REDDITO]]</f>
        <v>27619.32899444491</v>
      </c>
      <c r="S3445" s="3">
        <f>+Tabella2026[[#This Row],[CONTRIBUTO TOTALE]]/(PLAFOND/N_TESSERE)</f>
        <v>55.23865798888982</v>
      </c>
      <c r="T3445" s="3">
        <f>+MAX(CEILING(Tabella2026[[#This Row],[preDEF1]],1),1)</f>
        <v>56</v>
      </c>
      <c r="U3445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3445" s="21">
        <f>+Tabella2026[[#This Row],[DEF - n. card]]*(PLAFOND/N_TESSERE)</f>
        <v>27500</v>
      </c>
      <c r="W3445" s="18"/>
    </row>
    <row r="3446" spans="2:23" x14ac:dyDescent="0.25">
      <c r="B3446" s="1" t="s">
        <v>6845</v>
      </c>
      <c r="C3446" s="2">
        <v>19099</v>
      </c>
      <c r="D3446" s="1" t="s">
        <v>6846</v>
      </c>
      <c r="E3446" s="1" t="s">
        <v>12</v>
      </c>
      <c r="F3446" s="1" t="s">
        <v>193</v>
      </c>
      <c r="G3446" s="1" t="s">
        <v>4778</v>
      </c>
      <c r="H3446" s="1" t="s">
        <v>15835</v>
      </c>
      <c r="I3446" s="5">
        <v>3004</v>
      </c>
      <c r="J3446" s="5">
        <v>53623773</v>
      </c>
      <c r="K3446" s="3">
        <f>+Tabella2026[[#This Row],[POP_2024]]/SUM(Tabella2026[POP_2024])</f>
        <v>5.096408992861363E-5</v>
      </c>
      <c r="L3446" s="3">
        <f>+Tabella2026[[#This Row],[INCIDENZA POPOLAZIONE]]*(PLAFOND/2)</f>
        <v>15003.789851916406</v>
      </c>
      <c r="M3446" s="3">
        <f>+IFERROR(Tabella2026[[#This Row],[reddito_2024]]/Tabella2026[[#This Row],[POP_2024]],"")</f>
        <v>17850.789946737685</v>
      </c>
      <c r="N3446" s="3">
        <f>+IF(Tabella2026[[#This Row],[REDDITO COMPLESSIVO PROCAPITE]]&lt;media_aggr_reddito_pc,(media_aggr_reddito_pc-Tabella2026[[#This Row],[REDDITO COMPLESSIVO PROCAPITE]]),0)</f>
        <v>0</v>
      </c>
      <c r="O3446" s="3">
        <f>+Tabella2026[[#This Row],[DIFFERENZA REDDITO INFERIORE ALLA MEDIA DALLA MEDIA]]*Tabella2026[[#This Row],[POP_2024]]</f>
        <v>0</v>
      </c>
      <c r="P3446" s="3">
        <f>+Tabella2026[[#This Row],[POPOLAZIONE PER DIFFERENZA ]]/SUM(Tabella2026[[POPOLAZIONE PER DIFFERENZA ]])</f>
        <v>0</v>
      </c>
      <c r="Q3446" s="3">
        <f>+Tabella2026[[#This Row],[INCIDENZA POPOLAZIONE PER DIFFERENZA]]*(PLAFOND-SUM(Tabella2026[CONTRIBUTO SULLA BASE DELLA POPOLAZIONE]))</f>
        <v>0</v>
      </c>
      <c r="R3446" s="3">
        <f>+Tabella2026[[#This Row],[CONTRIBUTO SULLA BASE DELLA POPOLAZIONE]]+Tabella2026[[#This Row],[CONTRIBUTO SULLA BASE DEL REDDITO]]</f>
        <v>15003.789851916406</v>
      </c>
      <c r="S3446" s="3">
        <f>+Tabella2026[[#This Row],[CONTRIBUTO TOTALE]]/(PLAFOND/N_TESSERE)</f>
        <v>30.007579703832814</v>
      </c>
      <c r="T3446" s="3">
        <f>+MAX(CEILING(Tabella2026[[#This Row],[preDEF1]],1),1)</f>
        <v>31</v>
      </c>
      <c r="U3446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46" s="21">
        <f>+Tabella2026[[#This Row],[DEF - n. card]]*(PLAFOND/N_TESSERE)</f>
        <v>15000</v>
      </c>
      <c r="W3446" s="18"/>
    </row>
    <row r="3447" spans="2:23" x14ac:dyDescent="0.25">
      <c r="B3447" s="1" t="s">
        <v>6923</v>
      </c>
      <c r="C3447" s="2">
        <v>24075</v>
      </c>
      <c r="D3447" s="1" t="s">
        <v>6924</v>
      </c>
      <c r="E3447" s="1" t="s">
        <v>38</v>
      </c>
      <c r="F3447" s="1" t="s">
        <v>106</v>
      </c>
      <c r="G3447" s="1" t="s">
        <v>4778</v>
      </c>
      <c r="H3447" s="1" t="s">
        <v>15835</v>
      </c>
      <c r="I3447" s="5">
        <v>3003</v>
      </c>
      <c r="J3447" s="5">
        <v>60172115</v>
      </c>
      <c r="K3447" s="3">
        <f>+Tabella2026[[#This Row],[POP_2024]]/SUM(Tabella2026[POP_2024])</f>
        <v>5.0947124519183334E-5</v>
      </c>
      <c r="L3447" s="3">
        <f>+Tabella2026[[#This Row],[INCIDENZA POPOLAZIONE]]*(PLAFOND/2)</f>
        <v>14998.795248104185</v>
      </c>
      <c r="M3447" s="3">
        <f>+IFERROR(Tabella2026[[#This Row],[reddito_2024]]/Tabella2026[[#This Row],[POP_2024]],"")</f>
        <v>20037.334332334332</v>
      </c>
      <c r="N3447" s="3">
        <f>+IF(Tabella2026[[#This Row],[REDDITO COMPLESSIVO PROCAPITE]]&lt;media_aggr_reddito_pc,(media_aggr_reddito_pc-Tabella2026[[#This Row],[REDDITO COMPLESSIVO PROCAPITE]]),0)</f>
        <v>0</v>
      </c>
      <c r="O3447" s="3">
        <f>+Tabella2026[[#This Row],[DIFFERENZA REDDITO INFERIORE ALLA MEDIA DALLA MEDIA]]*Tabella2026[[#This Row],[POP_2024]]</f>
        <v>0</v>
      </c>
      <c r="P3447" s="3">
        <f>+Tabella2026[[#This Row],[POPOLAZIONE PER DIFFERENZA ]]/SUM(Tabella2026[[POPOLAZIONE PER DIFFERENZA ]])</f>
        <v>0</v>
      </c>
      <c r="Q3447" s="3">
        <f>+Tabella2026[[#This Row],[INCIDENZA POPOLAZIONE PER DIFFERENZA]]*(PLAFOND-SUM(Tabella2026[CONTRIBUTO SULLA BASE DELLA POPOLAZIONE]))</f>
        <v>0</v>
      </c>
      <c r="R3447" s="3">
        <f>+Tabella2026[[#This Row],[CONTRIBUTO SULLA BASE DELLA POPOLAZIONE]]+Tabella2026[[#This Row],[CONTRIBUTO SULLA BASE DEL REDDITO]]</f>
        <v>14998.795248104185</v>
      </c>
      <c r="S3447" s="3">
        <f>+Tabella2026[[#This Row],[CONTRIBUTO TOTALE]]/(PLAFOND/N_TESSERE)</f>
        <v>29.997590496208371</v>
      </c>
      <c r="T3447" s="3">
        <f>+MAX(CEILING(Tabella2026[[#This Row],[preDEF1]],1),1)</f>
        <v>30</v>
      </c>
      <c r="U3447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47" s="21">
        <f>+Tabella2026[[#This Row],[DEF - n. card]]*(PLAFOND/N_TESSERE)</f>
        <v>14500</v>
      </c>
      <c r="W3447" s="18"/>
    </row>
    <row r="3448" spans="2:23" x14ac:dyDescent="0.25">
      <c r="B3448" s="1" t="s">
        <v>6739</v>
      </c>
      <c r="C3448" s="2">
        <v>119012</v>
      </c>
      <c r="D3448" s="1" t="s">
        <v>6740</v>
      </c>
      <c r="E3448" s="1" t="s">
        <v>76</v>
      </c>
      <c r="F3448" s="1" t="s">
        <v>15838</v>
      </c>
      <c r="G3448" s="1" t="s">
        <v>4778</v>
      </c>
      <c r="H3448" s="1" t="s">
        <v>15836</v>
      </c>
      <c r="I3448" s="5">
        <v>3002</v>
      </c>
      <c r="J3448" s="5">
        <v>36837994</v>
      </c>
      <c r="K3448" s="3">
        <f>+Tabella2026[[#This Row],[POP_2024]]/SUM(Tabella2026[POP_2024])</f>
        <v>5.0930159109753031E-5</v>
      </c>
      <c r="L3448" s="3">
        <f>+Tabella2026[[#This Row],[INCIDENZA POPOLAZIONE]]*(PLAFOND/2)</f>
        <v>14993.80064429196</v>
      </c>
      <c r="M3448" s="3">
        <f>+IFERROR(Tabella2026[[#This Row],[reddito_2024]]/Tabella2026[[#This Row],[POP_2024]],"")</f>
        <v>12271.150566289141</v>
      </c>
      <c r="N3448" s="3">
        <f>+IF(Tabella2026[[#This Row],[REDDITO COMPLESSIVO PROCAPITE]]&lt;media_aggr_reddito_pc,(media_aggr_reddito_pc-Tabella2026[[#This Row],[REDDITO COMPLESSIVO PROCAPITE]]),0)</f>
        <v>5553.9154963195997</v>
      </c>
      <c r="O3448" s="3">
        <f>+Tabella2026[[#This Row],[DIFFERENZA REDDITO INFERIORE ALLA MEDIA DALLA MEDIA]]*Tabella2026[[#This Row],[POP_2024]]</f>
        <v>16672854.319951437</v>
      </c>
      <c r="P3448" s="3">
        <f>+Tabella2026[[#This Row],[POPOLAZIONE PER DIFFERENZA ]]/SUM(Tabella2026[[POPOLAZIONE PER DIFFERENZA ]])</f>
        <v>1.4791857997548664E-4</v>
      </c>
      <c r="Q3448" s="3">
        <f>+Tabella2026[[#This Row],[INCIDENZA POPOLAZIONE PER DIFFERENZA]]*(PLAFOND-SUM(Tabella2026[CONTRIBUTO SULLA BASE DELLA POPOLAZIONE]))</f>
        <v>43547.119005848464</v>
      </c>
      <c r="R3448" s="3">
        <f>+Tabella2026[[#This Row],[CONTRIBUTO SULLA BASE DELLA POPOLAZIONE]]+Tabella2026[[#This Row],[CONTRIBUTO SULLA BASE DEL REDDITO]]</f>
        <v>58540.919650140422</v>
      </c>
      <c r="S3448" s="3">
        <f>+Tabella2026[[#This Row],[CONTRIBUTO TOTALE]]/(PLAFOND/N_TESSERE)</f>
        <v>117.08183930028085</v>
      </c>
      <c r="T3448" s="3">
        <f>+MAX(CEILING(Tabella2026[[#This Row],[preDEF1]],1),1)</f>
        <v>118</v>
      </c>
      <c r="U3448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3448" s="21">
        <f>+Tabella2026[[#This Row],[DEF - n. card]]*(PLAFOND/N_TESSERE)</f>
        <v>58500</v>
      </c>
      <c r="W3448" s="18"/>
    </row>
    <row r="3449" spans="2:23" x14ac:dyDescent="0.25">
      <c r="B3449" s="1" t="s">
        <v>6949</v>
      </c>
      <c r="C3449" s="2">
        <v>3133</v>
      </c>
      <c r="D3449" s="1" t="s">
        <v>6950</v>
      </c>
      <c r="E3449" s="1" t="s">
        <v>18</v>
      </c>
      <c r="F3449" s="1" t="s">
        <v>114</v>
      </c>
      <c r="G3449" s="1" t="s">
        <v>4778</v>
      </c>
      <c r="H3449" s="1" t="s">
        <v>15835</v>
      </c>
      <c r="I3449" s="5">
        <v>2999</v>
      </c>
      <c r="J3449" s="5">
        <v>63694202</v>
      </c>
      <c r="K3449" s="3">
        <f>+Tabella2026[[#This Row],[POP_2024]]/SUM(Tabella2026[POP_2024])</f>
        <v>5.0879262881462142E-5</v>
      </c>
      <c r="L3449" s="3">
        <f>+Tabella2026[[#This Row],[INCIDENZA POPOLAZIONE]]*(PLAFOND/2)</f>
        <v>14978.816832855293</v>
      </c>
      <c r="M3449" s="3">
        <f>+IFERROR(Tabella2026[[#This Row],[reddito_2024]]/Tabella2026[[#This Row],[POP_2024]],"")</f>
        <v>21238.48016005335</v>
      </c>
      <c r="N3449" s="3">
        <f>+IF(Tabella2026[[#This Row],[REDDITO COMPLESSIVO PROCAPITE]]&lt;media_aggr_reddito_pc,(media_aggr_reddito_pc-Tabella2026[[#This Row],[REDDITO COMPLESSIVO PROCAPITE]]),0)</f>
        <v>0</v>
      </c>
      <c r="O3449" s="3">
        <f>+Tabella2026[[#This Row],[DIFFERENZA REDDITO INFERIORE ALLA MEDIA DALLA MEDIA]]*Tabella2026[[#This Row],[POP_2024]]</f>
        <v>0</v>
      </c>
      <c r="P3449" s="3">
        <f>+Tabella2026[[#This Row],[POPOLAZIONE PER DIFFERENZA ]]/SUM(Tabella2026[[POPOLAZIONE PER DIFFERENZA ]])</f>
        <v>0</v>
      </c>
      <c r="Q3449" s="3">
        <f>+Tabella2026[[#This Row],[INCIDENZA POPOLAZIONE PER DIFFERENZA]]*(PLAFOND-SUM(Tabella2026[CONTRIBUTO SULLA BASE DELLA POPOLAZIONE]))</f>
        <v>0</v>
      </c>
      <c r="R3449" s="3">
        <f>+Tabella2026[[#This Row],[CONTRIBUTO SULLA BASE DELLA POPOLAZIONE]]+Tabella2026[[#This Row],[CONTRIBUTO SULLA BASE DEL REDDITO]]</f>
        <v>14978.816832855293</v>
      </c>
      <c r="S3449" s="3">
        <f>+Tabella2026[[#This Row],[CONTRIBUTO TOTALE]]/(PLAFOND/N_TESSERE)</f>
        <v>29.957633665710585</v>
      </c>
      <c r="T3449" s="3">
        <f>+MAX(CEILING(Tabella2026[[#This Row],[preDEF1]],1),1)</f>
        <v>30</v>
      </c>
      <c r="U3449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49" s="21">
        <f>+Tabella2026[[#This Row],[DEF - n. card]]*(PLAFOND/N_TESSERE)</f>
        <v>14500</v>
      </c>
      <c r="W3449" s="18"/>
    </row>
    <row r="3450" spans="2:23" x14ac:dyDescent="0.25">
      <c r="B3450" s="1" t="s">
        <v>6777</v>
      </c>
      <c r="C3450" s="2">
        <v>69001</v>
      </c>
      <c r="D3450" s="1" t="s">
        <v>6778</v>
      </c>
      <c r="E3450" s="1" t="s">
        <v>96</v>
      </c>
      <c r="F3450" s="1" t="s">
        <v>328</v>
      </c>
      <c r="G3450" s="1" t="s">
        <v>4778</v>
      </c>
      <c r="H3450" s="1" t="s">
        <v>15836</v>
      </c>
      <c r="I3450" s="5">
        <v>2997</v>
      </c>
      <c r="J3450" s="5">
        <v>42468823</v>
      </c>
      <c r="K3450" s="3">
        <f>+Tabella2026[[#This Row],[POP_2024]]/SUM(Tabella2026[POP_2024])</f>
        <v>5.0845332062601549E-5</v>
      </c>
      <c r="L3450" s="3">
        <f>+Tabella2026[[#This Row],[INCIDENZA POPOLAZIONE]]*(PLAFOND/2)</f>
        <v>14968.82762523085</v>
      </c>
      <c r="M3450" s="3">
        <f>+IFERROR(Tabella2026[[#This Row],[reddito_2024]]/Tabella2026[[#This Row],[POP_2024]],"")</f>
        <v>14170.444778111445</v>
      </c>
      <c r="N3450" s="3">
        <f>+IF(Tabella2026[[#This Row],[REDDITO COMPLESSIVO PROCAPITE]]&lt;media_aggr_reddito_pc,(media_aggr_reddito_pc-Tabella2026[[#This Row],[REDDITO COMPLESSIVO PROCAPITE]]),0)</f>
        <v>3654.6212844972961</v>
      </c>
      <c r="O3450" s="3">
        <f>+Tabella2026[[#This Row],[DIFFERENZA REDDITO INFERIORE ALLA MEDIA DALLA MEDIA]]*Tabella2026[[#This Row],[POP_2024]]</f>
        <v>10952899.989638396</v>
      </c>
      <c r="P3450" s="3">
        <f>+Tabella2026[[#This Row],[POPOLAZIONE PER DIFFERENZA ]]/SUM(Tabella2026[[POPOLAZIONE PER DIFFERENZA ]])</f>
        <v>9.7172168723510611E-5</v>
      </c>
      <c r="Q3450" s="3">
        <f>+Tabella2026[[#This Row],[INCIDENZA POPOLAZIONE PER DIFFERENZA]]*(PLAFOND-SUM(Tabella2026[CONTRIBUTO SULLA BASE DELLA POPOLAZIONE]))</f>
        <v>28607.413593075096</v>
      </c>
      <c r="R3450" s="3">
        <f>+Tabella2026[[#This Row],[CONTRIBUTO SULLA BASE DELLA POPOLAZIONE]]+Tabella2026[[#This Row],[CONTRIBUTO SULLA BASE DEL REDDITO]]</f>
        <v>43576.24121830595</v>
      </c>
      <c r="S3450" s="3">
        <f>+Tabella2026[[#This Row],[CONTRIBUTO TOTALE]]/(PLAFOND/N_TESSERE)</f>
        <v>87.152482436611905</v>
      </c>
      <c r="T3450" s="3">
        <f>+MAX(CEILING(Tabella2026[[#This Row],[preDEF1]],1),1)</f>
        <v>88</v>
      </c>
      <c r="U3450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3450" s="21">
        <f>+Tabella2026[[#This Row],[DEF - n. card]]*(PLAFOND/N_TESSERE)</f>
        <v>43500</v>
      </c>
      <c r="W3450" s="18"/>
    </row>
    <row r="3451" spans="2:23" x14ac:dyDescent="0.25">
      <c r="B3451" s="1" t="s">
        <v>6895</v>
      </c>
      <c r="C3451" s="2">
        <v>64009</v>
      </c>
      <c r="D3451" s="1" t="s">
        <v>6896</v>
      </c>
      <c r="E3451" s="1" t="s">
        <v>15</v>
      </c>
      <c r="F3451" s="1" t="s">
        <v>290</v>
      </c>
      <c r="G3451" s="1" t="s">
        <v>4778</v>
      </c>
      <c r="H3451" s="1" t="s">
        <v>15836</v>
      </c>
      <c r="I3451" s="5">
        <v>2994</v>
      </c>
      <c r="J3451" s="5">
        <v>37231926</v>
      </c>
      <c r="K3451" s="3">
        <f>+Tabella2026[[#This Row],[POP_2024]]/SUM(Tabella2026[POP_2024])</f>
        <v>5.0794435834310653E-5</v>
      </c>
      <c r="L3451" s="3">
        <f>+Tabella2026[[#This Row],[INCIDENZA POPOLAZIONE]]*(PLAFOND/2)</f>
        <v>14953.843813794181</v>
      </c>
      <c r="M3451" s="3">
        <f>+IFERROR(Tabella2026[[#This Row],[reddito_2024]]/Tabella2026[[#This Row],[POP_2024]],"")</f>
        <v>12435.513026052104</v>
      </c>
      <c r="N3451" s="3">
        <f>+IF(Tabella2026[[#This Row],[REDDITO COMPLESSIVO PROCAPITE]]&lt;media_aggr_reddito_pc,(media_aggr_reddito_pc-Tabella2026[[#This Row],[REDDITO COMPLESSIVO PROCAPITE]]),0)</f>
        <v>5389.5530365566374</v>
      </c>
      <c r="O3451" s="3">
        <f>+Tabella2026[[#This Row],[DIFFERENZA REDDITO INFERIORE ALLA MEDIA DALLA MEDIA]]*Tabella2026[[#This Row],[POP_2024]]</f>
        <v>16136321.791450573</v>
      </c>
      <c r="P3451" s="3">
        <f>+Tabella2026[[#This Row],[POPOLAZIONE PER DIFFERENZA ]]/SUM(Tabella2026[[POPOLAZIONE PER DIFFERENZA ]])</f>
        <v>1.4315855939331579E-4</v>
      </c>
      <c r="Q3451" s="3">
        <f>+Tabella2026[[#This Row],[INCIDENZA POPOLAZIONE PER DIFFERENZA]]*(PLAFOND-SUM(Tabella2026[CONTRIBUTO SULLA BASE DELLA POPOLAZIONE]))</f>
        <v>42145.772516472796</v>
      </c>
      <c r="R3451" s="3">
        <f>+Tabella2026[[#This Row],[CONTRIBUTO SULLA BASE DELLA POPOLAZIONE]]+Tabella2026[[#This Row],[CONTRIBUTO SULLA BASE DEL REDDITO]]</f>
        <v>57099.616330266974</v>
      </c>
      <c r="S3451" s="3">
        <f>+Tabella2026[[#This Row],[CONTRIBUTO TOTALE]]/(PLAFOND/N_TESSERE)</f>
        <v>114.19923266053395</v>
      </c>
      <c r="T3451" s="3">
        <f>+MAX(CEILING(Tabella2026[[#This Row],[preDEF1]],1),1)</f>
        <v>115</v>
      </c>
      <c r="U3451" s="9">
        <f xml:space="preserve"> IF(ROW(Tabella2026[[#This Row],[preDEF2]]) - ROW(Tabella2026[[#Headers],[preDEF2]])&lt;=ABS(SUM(Tabella2026[preDEF2])-N_TESSERE),Tabella2026[[#This Row],[preDEF2]]-1,Tabella2026[[#This Row],[preDEF2]])</f>
        <v>114</v>
      </c>
      <c r="V3451" s="21">
        <f>+Tabella2026[[#This Row],[DEF - n. card]]*(PLAFOND/N_TESSERE)</f>
        <v>57000</v>
      </c>
      <c r="W3451" s="18"/>
    </row>
    <row r="3452" spans="2:23" x14ac:dyDescent="0.25">
      <c r="B3452" s="1" t="s">
        <v>6715</v>
      </c>
      <c r="C3452" s="2">
        <v>78114</v>
      </c>
      <c r="D3452" s="1" t="s">
        <v>6716</v>
      </c>
      <c r="E3452" s="1" t="s">
        <v>61</v>
      </c>
      <c r="F3452" s="1" t="s">
        <v>178</v>
      </c>
      <c r="G3452" s="1" t="s">
        <v>4778</v>
      </c>
      <c r="H3452" s="1" t="s">
        <v>15836</v>
      </c>
      <c r="I3452" s="5">
        <v>2991</v>
      </c>
      <c r="J3452" s="5">
        <v>32879358</v>
      </c>
      <c r="K3452" s="3">
        <f>+Tabella2026[[#This Row],[POP_2024]]/SUM(Tabella2026[POP_2024])</f>
        <v>5.0743539606019764E-5</v>
      </c>
      <c r="L3452" s="3">
        <f>+Tabella2026[[#This Row],[INCIDENZA POPOLAZIONE]]*(PLAFOND/2)</f>
        <v>14938.860002357515</v>
      </c>
      <c r="M3452" s="3">
        <f>+IFERROR(Tabella2026[[#This Row],[reddito_2024]]/Tabella2026[[#This Row],[POP_2024]],"")</f>
        <v>10992.764292878635</v>
      </c>
      <c r="N3452" s="3">
        <f>+IF(Tabella2026[[#This Row],[REDDITO COMPLESSIVO PROCAPITE]]&lt;media_aggr_reddito_pc,(media_aggr_reddito_pc-Tabella2026[[#This Row],[REDDITO COMPLESSIVO PROCAPITE]]),0)</f>
        <v>6832.3017697301057</v>
      </c>
      <c r="O3452" s="3">
        <f>+Tabella2026[[#This Row],[DIFFERENZA REDDITO INFERIORE ALLA MEDIA DALLA MEDIA]]*Tabella2026[[#This Row],[POP_2024]]</f>
        <v>20435414.593262747</v>
      </c>
      <c r="P3452" s="3">
        <f>+Tabella2026[[#This Row],[POPOLAZIONE PER DIFFERENZA ]]/SUM(Tabella2026[[POPOLAZIONE PER DIFFERENZA ]])</f>
        <v>1.8129934142281686E-4</v>
      </c>
      <c r="Q3452" s="3">
        <f>+Tabella2026[[#This Row],[INCIDENZA POPOLAZIONE PER DIFFERENZA]]*(PLAFOND-SUM(Tabella2026[CONTRIBUTO SULLA BASE DELLA POPOLAZIONE]))</f>
        <v>53374.390140371434</v>
      </c>
      <c r="R3452" s="3">
        <f>+Tabella2026[[#This Row],[CONTRIBUTO SULLA BASE DELLA POPOLAZIONE]]+Tabella2026[[#This Row],[CONTRIBUTO SULLA BASE DEL REDDITO]]</f>
        <v>68313.250142728954</v>
      </c>
      <c r="S3452" s="3">
        <f>+Tabella2026[[#This Row],[CONTRIBUTO TOTALE]]/(PLAFOND/N_TESSERE)</f>
        <v>136.62650028545789</v>
      </c>
      <c r="T3452" s="3">
        <f>+MAX(CEILING(Tabella2026[[#This Row],[preDEF1]],1),1)</f>
        <v>137</v>
      </c>
      <c r="U3452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3452" s="21">
        <f>+Tabella2026[[#This Row],[DEF - n. card]]*(PLAFOND/N_TESSERE)</f>
        <v>68000</v>
      </c>
      <c r="W3452" s="18"/>
    </row>
    <row r="3453" spans="2:23" x14ac:dyDescent="0.25">
      <c r="B3453" s="1" t="s">
        <v>6941</v>
      </c>
      <c r="C3453" s="2">
        <v>61051</v>
      </c>
      <c r="D3453" s="1" t="s">
        <v>6942</v>
      </c>
      <c r="E3453" s="1" t="s">
        <v>15</v>
      </c>
      <c r="F3453" s="1" t="s">
        <v>184</v>
      </c>
      <c r="G3453" s="1" t="s">
        <v>4778</v>
      </c>
      <c r="H3453" s="1" t="s">
        <v>15836</v>
      </c>
      <c r="I3453" s="5">
        <v>2986</v>
      </c>
      <c r="J3453" s="5">
        <v>36113892</v>
      </c>
      <c r="K3453" s="3">
        <f>+Tabella2026[[#This Row],[POP_2024]]/SUM(Tabella2026[POP_2024])</f>
        <v>5.0658712558868276E-5</v>
      </c>
      <c r="L3453" s="3">
        <f>+Tabella2026[[#This Row],[INCIDENZA POPOLAZIONE]]*(PLAFOND/2)</f>
        <v>14913.886983296401</v>
      </c>
      <c r="M3453" s="3">
        <f>+IFERROR(Tabella2026[[#This Row],[reddito_2024]]/Tabella2026[[#This Row],[POP_2024]],"")</f>
        <v>12094.404554588078</v>
      </c>
      <c r="N3453" s="3">
        <f>+IF(Tabella2026[[#This Row],[REDDITO COMPLESSIVO PROCAPITE]]&lt;media_aggr_reddito_pc,(media_aggr_reddito_pc-Tabella2026[[#This Row],[REDDITO COMPLESSIVO PROCAPITE]]),0)</f>
        <v>5730.661508020663</v>
      </c>
      <c r="O3453" s="3">
        <f>+Tabella2026[[#This Row],[DIFFERENZA REDDITO INFERIORE ALLA MEDIA DALLA MEDIA]]*Tabella2026[[#This Row],[POP_2024]]</f>
        <v>17111755.262949701</v>
      </c>
      <c r="P3453" s="3">
        <f>+Tabella2026[[#This Row],[POPOLAZIONE PER DIFFERENZA ]]/SUM(Tabella2026[[POPOLAZIONE PER DIFFERENZA ]])</f>
        <v>1.5181243060192182E-4</v>
      </c>
      <c r="Q3453" s="3">
        <f>+Tabella2026[[#This Row],[INCIDENZA POPOLAZIONE PER DIFFERENZA]]*(PLAFOND-SUM(Tabella2026[CONTRIBUTO SULLA BASE DELLA POPOLAZIONE]))</f>
        <v>44693.465709883014</v>
      </c>
      <c r="R3453" s="3">
        <f>+Tabella2026[[#This Row],[CONTRIBUTO SULLA BASE DELLA POPOLAZIONE]]+Tabella2026[[#This Row],[CONTRIBUTO SULLA BASE DEL REDDITO]]</f>
        <v>59607.352693179419</v>
      </c>
      <c r="S3453" s="3">
        <f>+Tabella2026[[#This Row],[CONTRIBUTO TOTALE]]/(PLAFOND/N_TESSERE)</f>
        <v>119.21470538635884</v>
      </c>
      <c r="T3453" s="3">
        <f>+MAX(CEILING(Tabella2026[[#This Row],[preDEF1]],1),1)</f>
        <v>120</v>
      </c>
      <c r="U3453" s="9">
        <f xml:space="preserve"> IF(ROW(Tabella2026[[#This Row],[preDEF2]]) - ROW(Tabella2026[[#Headers],[preDEF2]])&lt;=ABS(SUM(Tabella2026[preDEF2])-N_TESSERE),Tabella2026[[#This Row],[preDEF2]]-1,Tabella2026[[#This Row],[preDEF2]])</f>
        <v>119</v>
      </c>
      <c r="V3453" s="21">
        <f>+Tabella2026[[#This Row],[DEF - n. card]]*(PLAFOND/N_TESSERE)</f>
        <v>59500</v>
      </c>
      <c r="W3453" s="18"/>
    </row>
    <row r="3454" spans="2:23" x14ac:dyDescent="0.25">
      <c r="B3454" s="1" t="s">
        <v>6925</v>
      </c>
      <c r="C3454" s="2">
        <v>14002</v>
      </c>
      <c r="D3454" s="1" t="s">
        <v>6926</v>
      </c>
      <c r="E3454" s="1" t="s">
        <v>12</v>
      </c>
      <c r="F3454" s="1" t="s">
        <v>980</v>
      </c>
      <c r="G3454" s="1" t="s">
        <v>4778</v>
      </c>
      <c r="H3454" s="1" t="s">
        <v>15835</v>
      </c>
      <c r="I3454" s="5">
        <v>2985</v>
      </c>
      <c r="J3454" s="5">
        <v>63706423</v>
      </c>
      <c r="K3454" s="3">
        <f>+Tabella2026[[#This Row],[POP_2024]]/SUM(Tabella2026[POP_2024])</f>
        <v>5.0641747149437979E-5</v>
      </c>
      <c r="L3454" s="3">
        <f>+Tabella2026[[#This Row],[INCIDENZA POPOLAZIONE]]*(PLAFOND/2)</f>
        <v>14908.892379484179</v>
      </c>
      <c r="M3454" s="3">
        <f>+IFERROR(Tabella2026[[#This Row],[reddito_2024]]/Tabella2026[[#This Row],[POP_2024]],"")</f>
        <v>21342.185259631489</v>
      </c>
      <c r="N3454" s="3">
        <f>+IF(Tabella2026[[#This Row],[REDDITO COMPLESSIVO PROCAPITE]]&lt;media_aggr_reddito_pc,(media_aggr_reddito_pc-Tabella2026[[#This Row],[REDDITO COMPLESSIVO PROCAPITE]]),0)</f>
        <v>0</v>
      </c>
      <c r="O3454" s="3">
        <f>+Tabella2026[[#This Row],[DIFFERENZA REDDITO INFERIORE ALLA MEDIA DALLA MEDIA]]*Tabella2026[[#This Row],[POP_2024]]</f>
        <v>0</v>
      </c>
      <c r="P3454" s="3">
        <f>+Tabella2026[[#This Row],[POPOLAZIONE PER DIFFERENZA ]]/SUM(Tabella2026[[POPOLAZIONE PER DIFFERENZA ]])</f>
        <v>0</v>
      </c>
      <c r="Q3454" s="3">
        <f>+Tabella2026[[#This Row],[INCIDENZA POPOLAZIONE PER DIFFERENZA]]*(PLAFOND-SUM(Tabella2026[CONTRIBUTO SULLA BASE DELLA POPOLAZIONE]))</f>
        <v>0</v>
      </c>
      <c r="R3454" s="3">
        <f>+Tabella2026[[#This Row],[CONTRIBUTO SULLA BASE DELLA POPOLAZIONE]]+Tabella2026[[#This Row],[CONTRIBUTO SULLA BASE DEL REDDITO]]</f>
        <v>14908.892379484179</v>
      </c>
      <c r="S3454" s="3">
        <f>+Tabella2026[[#This Row],[CONTRIBUTO TOTALE]]/(PLAFOND/N_TESSERE)</f>
        <v>29.817784758968358</v>
      </c>
      <c r="T3454" s="3">
        <f>+MAX(CEILING(Tabella2026[[#This Row],[preDEF1]],1),1)</f>
        <v>30</v>
      </c>
      <c r="U3454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54" s="21">
        <f>+Tabella2026[[#This Row],[DEF - n. card]]*(PLAFOND/N_TESSERE)</f>
        <v>14500</v>
      </c>
      <c r="W3454" s="18"/>
    </row>
    <row r="3455" spans="2:23" x14ac:dyDescent="0.25">
      <c r="B3455" s="1" t="s">
        <v>6881</v>
      </c>
      <c r="C3455" s="2">
        <v>70059</v>
      </c>
      <c r="D3455" s="1" t="s">
        <v>6882</v>
      </c>
      <c r="E3455" s="1" t="s">
        <v>345</v>
      </c>
      <c r="F3455" s="1" t="s">
        <v>344</v>
      </c>
      <c r="G3455" s="1" t="s">
        <v>4778</v>
      </c>
      <c r="H3455" s="1" t="s">
        <v>15836</v>
      </c>
      <c r="I3455" s="5">
        <v>2985</v>
      </c>
      <c r="J3455" s="5">
        <v>45241659</v>
      </c>
      <c r="K3455" s="3">
        <f>+Tabella2026[[#This Row],[POP_2024]]/SUM(Tabella2026[POP_2024])</f>
        <v>5.0641747149437979E-5</v>
      </c>
      <c r="L3455" s="3">
        <f>+Tabella2026[[#This Row],[INCIDENZA POPOLAZIONE]]*(PLAFOND/2)</f>
        <v>14908.892379484179</v>
      </c>
      <c r="M3455" s="3">
        <f>+IFERROR(Tabella2026[[#This Row],[reddito_2024]]/Tabella2026[[#This Row],[POP_2024]],"")</f>
        <v>15156.334673366835</v>
      </c>
      <c r="N3455" s="3">
        <f>+IF(Tabella2026[[#This Row],[REDDITO COMPLESSIVO PROCAPITE]]&lt;media_aggr_reddito_pc,(media_aggr_reddito_pc-Tabella2026[[#This Row],[REDDITO COMPLESSIVO PROCAPITE]]),0)</f>
        <v>2668.7313892419061</v>
      </c>
      <c r="O3455" s="3">
        <f>+Tabella2026[[#This Row],[DIFFERENZA REDDITO INFERIORE ALLA MEDIA DALLA MEDIA]]*Tabella2026[[#This Row],[POP_2024]]</f>
        <v>7966163.1968870899</v>
      </c>
      <c r="P3455" s="3">
        <f>+Tabella2026[[#This Row],[POPOLAZIONE PER DIFFERENZA ]]/SUM(Tabella2026[[POPOLAZIONE PER DIFFERENZA ]])</f>
        <v>7.0674374364710071E-5</v>
      </c>
      <c r="Q3455" s="3">
        <f>+Tabella2026[[#This Row],[INCIDENZA POPOLAZIONE PER DIFFERENZA]]*(PLAFOND-SUM(Tabella2026[CONTRIBUTO SULLA BASE DELLA POPOLAZIONE]))</f>
        <v>20806.482807189954</v>
      </c>
      <c r="R3455" s="3">
        <f>+Tabella2026[[#This Row],[CONTRIBUTO SULLA BASE DELLA POPOLAZIONE]]+Tabella2026[[#This Row],[CONTRIBUTO SULLA BASE DEL REDDITO]]</f>
        <v>35715.375186674137</v>
      </c>
      <c r="S3455" s="3">
        <f>+Tabella2026[[#This Row],[CONTRIBUTO TOTALE]]/(PLAFOND/N_TESSERE)</f>
        <v>71.430750373348275</v>
      </c>
      <c r="T3455" s="3">
        <f>+MAX(CEILING(Tabella2026[[#This Row],[preDEF1]],1),1)</f>
        <v>72</v>
      </c>
      <c r="U3455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3455" s="21">
        <f>+Tabella2026[[#This Row],[DEF - n. card]]*(PLAFOND/N_TESSERE)</f>
        <v>35500</v>
      </c>
      <c r="W3455" s="18"/>
    </row>
    <row r="3456" spans="2:23" x14ac:dyDescent="0.25">
      <c r="B3456" s="1" t="s">
        <v>6893</v>
      </c>
      <c r="C3456" s="2">
        <v>17101</v>
      </c>
      <c r="D3456" s="1" t="s">
        <v>6894</v>
      </c>
      <c r="E3456" s="1" t="s">
        <v>12</v>
      </c>
      <c r="F3456" s="1" t="s">
        <v>50</v>
      </c>
      <c r="G3456" s="1" t="s">
        <v>4778</v>
      </c>
      <c r="H3456" s="1" t="s">
        <v>15835</v>
      </c>
      <c r="I3456" s="5">
        <v>2983</v>
      </c>
      <c r="J3456" s="5">
        <v>51531565</v>
      </c>
      <c r="K3456" s="3">
        <f>+Tabella2026[[#This Row],[POP_2024]]/SUM(Tabella2026[POP_2024])</f>
        <v>5.060781633057738E-5</v>
      </c>
      <c r="L3456" s="3">
        <f>+Tabella2026[[#This Row],[INCIDENZA POPOLAZIONE]]*(PLAFOND/2)</f>
        <v>14898.903171859733</v>
      </c>
      <c r="M3456" s="3">
        <f>+IFERROR(Tabella2026[[#This Row],[reddito_2024]]/Tabella2026[[#This Row],[POP_2024]],"")</f>
        <v>17275.080455916861</v>
      </c>
      <c r="N3456" s="3">
        <f>+IF(Tabella2026[[#This Row],[REDDITO COMPLESSIVO PROCAPITE]]&lt;media_aggr_reddito_pc,(media_aggr_reddito_pc-Tabella2026[[#This Row],[REDDITO COMPLESSIVO PROCAPITE]]),0)</f>
        <v>549.98560669188009</v>
      </c>
      <c r="O3456" s="3">
        <f>+Tabella2026[[#This Row],[DIFFERENZA REDDITO INFERIORE ALLA MEDIA DALLA MEDIA]]*Tabella2026[[#This Row],[POP_2024]]</f>
        <v>1640607.0647618782</v>
      </c>
      <c r="P3456" s="3">
        <f>+Tabella2026[[#This Row],[POPOLAZIONE PER DIFFERENZA ]]/SUM(Tabella2026[[POPOLAZIONE PER DIFFERENZA ]])</f>
        <v>1.455517229745909E-5</v>
      </c>
      <c r="Q3456" s="3">
        <f>+Tabella2026[[#This Row],[INCIDENZA POPOLAZIONE PER DIFFERENZA]]*(PLAFOND-SUM(Tabella2026[CONTRIBUTO SULLA BASE DELLA POPOLAZIONE]))</f>
        <v>4285.0318079927501</v>
      </c>
      <c r="R3456" s="3">
        <f>+Tabella2026[[#This Row],[CONTRIBUTO SULLA BASE DELLA POPOLAZIONE]]+Tabella2026[[#This Row],[CONTRIBUTO SULLA BASE DEL REDDITO]]</f>
        <v>19183.934979852482</v>
      </c>
      <c r="S3456" s="3">
        <f>+Tabella2026[[#This Row],[CONTRIBUTO TOTALE]]/(PLAFOND/N_TESSERE)</f>
        <v>38.367869959704962</v>
      </c>
      <c r="T3456" s="3">
        <f>+MAX(CEILING(Tabella2026[[#This Row],[preDEF1]],1),1)</f>
        <v>39</v>
      </c>
      <c r="U3456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3456" s="21">
        <f>+Tabella2026[[#This Row],[DEF - n. card]]*(PLAFOND/N_TESSERE)</f>
        <v>19000</v>
      </c>
      <c r="W3456" s="18"/>
    </row>
    <row r="3457" spans="2:23" x14ac:dyDescent="0.25">
      <c r="B3457" s="1" t="s">
        <v>6873</v>
      </c>
      <c r="C3457" s="2">
        <v>61069</v>
      </c>
      <c r="D3457" s="1" t="s">
        <v>6874</v>
      </c>
      <c r="E3457" s="1" t="s">
        <v>15</v>
      </c>
      <c r="F3457" s="1" t="s">
        <v>184</v>
      </c>
      <c r="G3457" s="1" t="s">
        <v>4778</v>
      </c>
      <c r="H3457" s="1" t="s">
        <v>15836</v>
      </c>
      <c r="I3457" s="5">
        <v>2982</v>
      </c>
      <c r="J3457" s="5">
        <v>35558226</v>
      </c>
      <c r="K3457" s="3">
        <f>+Tabella2026[[#This Row],[POP_2024]]/SUM(Tabella2026[POP_2024])</f>
        <v>5.0590850921147084E-5</v>
      </c>
      <c r="L3457" s="3">
        <f>+Tabella2026[[#This Row],[INCIDENZA POPOLAZIONE]]*(PLAFOND/2)</f>
        <v>14893.908568047511</v>
      </c>
      <c r="M3457" s="3">
        <f>+IFERROR(Tabella2026[[#This Row],[reddito_2024]]/Tabella2026[[#This Row],[POP_2024]],"")</f>
        <v>11924.287726358149</v>
      </c>
      <c r="N3457" s="3">
        <f>+IF(Tabella2026[[#This Row],[REDDITO COMPLESSIVO PROCAPITE]]&lt;media_aggr_reddito_pc,(media_aggr_reddito_pc-Tabella2026[[#This Row],[REDDITO COMPLESSIVO PROCAPITE]]),0)</f>
        <v>5900.7783362505925</v>
      </c>
      <c r="O3457" s="3">
        <f>+Tabella2026[[#This Row],[DIFFERENZA REDDITO INFERIORE ALLA MEDIA DALLA MEDIA]]*Tabella2026[[#This Row],[POP_2024]]</f>
        <v>17596120.998699266</v>
      </c>
      <c r="P3457" s="3">
        <f>+Tabella2026[[#This Row],[POPOLAZIONE PER DIFFERENZA ]]/SUM(Tabella2026[[POPOLAZIONE PER DIFFERENZA ]])</f>
        <v>1.56109636733875E-4</v>
      </c>
      <c r="Q3457" s="3">
        <f>+Tabella2026[[#This Row],[INCIDENZA POPOLAZIONE PER DIFFERENZA]]*(PLAFOND-SUM(Tabella2026[CONTRIBUTO SULLA BASE DELLA POPOLAZIONE]))</f>
        <v>45958.559972225434</v>
      </c>
      <c r="R3457" s="3">
        <f>+Tabella2026[[#This Row],[CONTRIBUTO SULLA BASE DELLA POPOLAZIONE]]+Tabella2026[[#This Row],[CONTRIBUTO SULLA BASE DEL REDDITO]]</f>
        <v>60852.468540272945</v>
      </c>
      <c r="S3457" s="3">
        <f>+Tabella2026[[#This Row],[CONTRIBUTO TOTALE]]/(PLAFOND/N_TESSERE)</f>
        <v>121.70493708054589</v>
      </c>
      <c r="T3457" s="3">
        <f>+MAX(CEILING(Tabella2026[[#This Row],[preDEF1]],1),1)</f>
        <v>122</v>
      </c>
      <c r="U3457" s="9">
        <f xml:space="preserve"> IF(ROW(Tabella2026[[#This Row],[preDEF2]]) - ROW(Tabella2026[[#Headers],[preDEF2]])&lt;=ABS(SUM(Tabella2026[preDEF2])-N_TESSERE),Tabella2026[[#This Row],[preDEF2]]-1,Tabella2026[[#This Row],[preDEF2]])</f>
        <v>121</v>
      </c>
      <c r="V3457" s="21">
        <f>+Tabella2026[[#This Row],[DEF - n. card]]*(PLAFOND/N_TESSERE)</f>
        <v>60500</v>
      </c>
      <c r="W3457" s="18"/>
    </row>
    <row r="3458" spans="2:23" x14ac:dyDescent="0.25">
      <c r="B3458" s="1" t="s">
        <v>6861</v>
      </c>
      <c r="C3458" s="2">
        <v>28079</v>
      </c>
      <c r="D3458" s="1" t="s">
        <v>6862</v>
      </c>
      <c r="E3458" s="1" t="s">
        <v>38</v>
      </c>
      <c r="F3458" s="1" t="s">
        <v>45</v>
      </c>
      <c r="G3458" s="1" t="s">
        <v>4778</v>
      </c>
      <c r="H3458" s="1" t="s">
        <v>15835</v>
      </c>
      <c r="I3458" s="5">
        <v>2981</v>
      </c>
      <c r="J3458" s="5">
        <v>53747244</v>
      </c>
      <c r="K3458" s="3">
        <f>+Tabella2026[[#This Row],[POP_2024]]/SUM(Tabella2026[POP_2024])</f>
        <v>5.0573885511716787E-5</v>
      </c>
      <c r="L3458" s="3">
        <f>+Tabella2026[[#This Row],[INCIDENZA POPOLAZIONE]]*(PLAFOND/2)</f>
        <v>14888.913964235287</v>
      </c>
      <c r="M3458" s="3">
        <f>+IFERROR(Tabella2026[[#This Row],[reddito_2024]]/Tabella2026[[#This Row],[POP_2024]],"")</f>
        <v>18029.937604830593</v>
      </c>
      <c r="N3458" s="3">
        <f>+IF(Tabella2026[[#This Row],[REDDITO COMPLESSIVO PROCAPITE]]&lt;media_aggr_reddito_pc,(media_aggr_reddito_pc-Tabella2026[[#This Row],[REDDITO COMPLESSIVO PROCAPITE]]),0)</f>
        <v>0</v>
      </c>
      <c r="O3458" s="3">
        <f>+Tabella2026[[#This Row],[DIFFERENZA REDDITO INFERIORE ALLA MEDIA DALLA MEDIA]]*Tabella2026[[#This Row],[POP_2024]]</f>
        <v>0</v>
      </c>
      <c r="P3458" s="3">
        <f>+Tabella2026[[#This Row],[POPOLAZIONE PER DIFFERENZA ]]/SUM(Tabella2026[[POPOLAZIONE PER DIFFERENZA ]])</f>
        <v>0</v>
      </c>
      <c r="Q3458" s="3">
        <f>+Tabella2026[[#This Row],[INCIDENZA POPOLAZIONE PER DIFFERENZA]]*(PLAFOND-SUM(Tabella2026[CONTRIBUTO SULLA BASE DELLA POPOLAZIONE]))</f>
        <v>0</v>
      </c>
      <c r="R3458" s="3">
        <f>+Tabella2026[[#This Row],[CONTRIBUTO SULLA BASE DELLA POPOLAZIONE]]+Tabella2026[[#This Row],[CONTRIBUTO SULLA BASE DEL REDDITO]]</f>
        <v>14888.913964235287</v>
      </c>
      <c r="S3458" s="3">
        <f>+Tabella2026[[#This Row],[CONTRIBUTO TOTALE]]/(PLAFOND/N_TESSERE)</f>
        <v>29.777827928470575</v>
      </c>
      <c r="T3458" s="3">
        <f>+MAX(CEILING(Tabella2026[[#This Row],[preDEF1]],1),1)</f>
        <v>30</v>
      </c>
      <c r="U3458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58" s="21">
        <f>+Tabella2026[[#This Row],[DEF - n. card]]*(PLAFOND/N_TESSERE)</f>
        <v>14500</v>
      </c>
      <c r="W3458" s="18"/>
    </row>
    <row r="3459" spans="2:23" x14ac:dyDescent="0.25">
      <c r="B3459" s="1" t="s">
        <v>6831</v>
      </c>
      <c r="C3459" s="2">
        <v>25022</v>
      </c>
      <c r="D3459" s="1" t="s">
        <v>6832</v>
      </c>
      <c r="E3459" s="1" t="s">
        <v>38</v>
      </c>
      <c r="F3459" s="1" t="s">
        <v>514</v>
      </c>
      <c r="G3459" s="1" t="s">
        <v>4778</v>
      </c>
      <c r="H3459" s="1" t="s">
        <v>15835</v>
      </c>
      <c r="I3459" s="5">
        <v>2980</v>
      </c>
      <c r="J3459" s="5">
        <v>55860157</v>
      </c>
      <c r="K3459" s="3">
        <f>+Tabella2026[[#This Row],[POP_2024]]/SUM(Tabella2026[POP_2024])</f>
        <v>5.0556920102286491E-5</v>
      </c>
      <c r="L3459" s="3">
        <f>+Tabella2026[[#This Row],[INCIDENZA POPOLAZIONE]]*(PLAFOND/2)</f>
        <v>14883.919360423066</v>
      </c>
      <c r="M3459" s="3">
        <f>+IFERROR(Tabella2026[[#This Row],[reddito_2024]]/Tabella2026[[#This Row],[POP_2024]],"")</f>
        <v>18745.019127516778</v>
      </c>
      <c r="N3459" s="3">
        <f>+IF(Tabella2026[[#This Row],[REDDITO COMPLESSIVO PROCAPITE]]&lt;media_aggr_reddito_pc,(media_aggr_reddito_pc-Tabella2026[[#This Row],[REDDITO COMPLESSIVO PROCAPITE]]),0)</f>
        <v>0</v>
      </c>
      <c r="O3459" s="3">
        <f>+Tabella2026[[#This Row],[DIFFERENZA REDDITO INFERIORE ALLA MEDIA DALLA MEDIA]]*Tabella2026[[#This Row],[POP_2024]]</f>
        <v>0</v>
      </c>
      <c r="P3459" s="3">
        <f>+Tabella2026[[#This Row],[POPOLAZIONE PER DIFFERENZA ]]/SUM(Tabella2026[[POPOLAZIONE PER DIFFERENZA ]])</f>
        <v>0</v>
      </c>
      <c r="Q3459" s="3">
        <f>+Tabella2026[[#This Row],[INCIDENZA POPOLAZIONE PER DIFFERENZA]]*(PLAFOND-SUM(Tabella2026[CONTRIBUTO SULLA BASE DELLA POPOLAZIONE]))</f>
        <v>0</v>
      </c>
      <c r="R3459" s="3">
        <f>+Tabella2026[[#This Row],[CONTRIBUTO SULLA BASE DELLA POPOLAZIONE]]+Tabella2026[[#This Row],[CONTRIBUTO SULLA BASE DEL REDDITO]]</f>
        <v>14883.919360423066</v>
      </c>
      <c r="S3459" s="3">
        <f>+Tabella2026[[#This Row],[CONTRIBUTO TOTALE]]/(PLAFOND/N_TESSERE)</f>
        <v>29.767838720846132</v>
      </c>
      <c r="T3459" s="3">
        <f>+MAX(CEILING(Tabella2026[[#This Row],[preDEF1]],1),1)</f>
        <v>30</v>
      </c>
      <c r="U3459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59" s="21">
        <f>+Tabella2026[[#This Row],[DEF - n. card]]*(PLAFOND/N_TESSERE)</f>
        <v>14500</v>
      </c>
      <c r="W3459" s="18"/>
    </row>
    <row r="3460" spans="2:23" x14ac:dyDescent="0.25">
      <c r="B3460" s="1" t="s">
        <v>7023</v>
      </c>
      <c r="C3460" s="2">
        <v>36011</v>
      </c>
      <c r="D3460" s="1" t="s">
        <v>7024</v>
      </c>
      <c r="E3460" s="1" t="s">
        <v>27</v>
      </c>
      <c r="F3460" s="1" t="s">
        <v>58</v>
      </c>
      <c r="G3460" s="1" t="s">
        <v>4778</v>
      </c>
      <c r="H3460" s="1" t="s">
        <v>15835</v>
      </c>
      <c r="I3460" s="5">
        <v>2979</v>
      </c>
      <c r="J3460" s="5">
        <v>59860242</v>
      </c>
      <c r="K3460" s="3">
        <f>+Tabella2026[[#This Row],[POP_2024]]/SUM(Tabella2026[POP_2024])</f>
        <v>5.0539954692856195E-5</v>
      </c>
      <c r="L3460" s="3">
        <f>+Tabella2026[[#This Row],[INCIDENZA POPOLAZIONE]]*(PLAFOND/2)</f>
        <v>14878.924756610844</v>
      </c>
      <c r="M3460" s="3">
        <f>+IFERROR(Tabella2026[[#This Row],[reddito_2024]]/Tabella2026[[#This Row],[POP_2024]],"")</f>
        <v>20094.072507552872</v>
      </c>
      <c r="N3460" s="3">
        <f>+IF(Tabella2026[[#This Row],[REDDITO COMPLESSIVO PROCAPITE]]&lt;media_aggr_reddito_pc,(media_aggr_reddito_pc-Tabella2026[[#This Row],[REDDITO COMPLESSIVO PROCAPITE]]),0)</f>
        <v>0</v>
      </c>
      <c r="O3460" s="3">
        <f>+Tabella2026[[#This Row],[DIFFERENZA REDDITO INFERIORE ALLA MEDIA DALLA MEDIA]]*Tabella2026[[#This Row],[POP_2024]]</f>
        <v>0</v>
      </c>
      <c r="P3460" s="3">
        <f>+Tabella2026[[#This Row],[POPOLAZIONE PER DIFFERENZA ]]/SUM(Tabella2026[[POPOLAZIONE PER DIFFERENZA ]])</f>
        <v>0</v>
      </c>
      <c r="Q3460" s="3">
        <f>+Tabella2026[[#This Row],[INCIDENZA POPOLAZIONE PER DIFFERENZA]]*(PLAFOND-SUM(Tabella2026[CONTRIBUTO SULLA BASE DELLA POPOLAZIONE]))</f>
        <v>0</v>
      </c>
      <c r="R3460" s="3">
        <f>+Tabella2026[[#This Row],[CONTRIBUTO SULLA BASE DELLA POPOLAZIONE]]+Tabella2026[[#This Row],[CONTRIBUTO SULLA BASE DEL REDDITO]]</f>
        <v>14878.924756610844</v>
      </c>
      <c r="S3460" s="3">
        <f>+Tabella2026[[#This Row],[CONTRIBUTO TOTALE]]/(PLAFOND/N_TESSERE)</f>
        <v>29.757849513221689</v>
      </c>
      <c r="T3460" s="3">
        <f>+MAX(CEILING(Tabella2026[[#This Row],[preDEF1]],1),1)</f>
        <v>30</v>
      </c>
      <c r="U3460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60" s="21">
        <f>+Tabella2026[[#This Row],[DEF - n. card]]*(PLAFOND/N_TESSERE)</f>
        <v>14500</v>
      </c>
      <c r="W3460" s="18"/>
    </row>
    <row r="3461" spans="2:23" x14ac:dyDescent="0.25">
      <c r="B3461" s="1" t="s">
        <v>6951</v>
      </c>
      <c r="C3461" s="2">
        <v>31006</v>
      </c>
      <c r="D3461" s="1" t="s">
        <v>6952</v>
      </c>
      <c r="E3461" s="1" t="s">
        <v>48</v>
      </c>
      <c r="F3461" s="1" t="s">
        <v>562</v>
      </c>
      <c r="G3461" s="1" t="s">
        <v>4778</v>
      </c>
      <c r="H3461" s="1" t="s">
        <v>15835</v>
      </c>
      <c r="I3461" s="5">
        <v>2979</v>
      </c>
      <c r="J3461" s="5">
        <v>59806701</v>
      </c>
      <c r="K3461" s="3">
        <f>+Tabella2026[[#This Row],[POP_2024]]/SUM(Tabella2026[POP_2024])</f>
        <v>5.0539954692856195E-5</v>
      </c>
      <c r="L3461" s="3">
        <f>+Tabella2026[[#This Row],[INCIDENZA POPOLAZIONE]]*(PLAFOND/2)</f>
        <v>14878.924756610844</v>
      </c>
      <c r="M3461" s="3">
        <f>+IFERROR(Tabella2026[[#This Row],[reddito_2024]]/Tabella2026[[#This Row],[POP_2024]],"")</f>
        <v>20076.099697885198</v>
      </c>
      <c r="N3461" s="3">
        <f>+IF(Tabella2026[[#This Row],[REDDITO COMPLESSIVO PROCAPITE]]&lt;media_aggr_reddito_pc,(media_aggr_reddito_pc-Tabella2026[[#This Row],[REDDITO COMPLESSIVO PROCAPITE]]),0)</f>
        <v>0</v>
      </c>
      <c r="O3461" s="3">
        <f>+Tabella2026[[#This Row],[DIFFERENZA REDDITO INFERIORE ALLA MEDIA DALLA MEDIA]]*Tabella2026[[#This Row],[POP_2024]]</f>
        <v>0</v>
      </c>
      <c r="P3461" s="3">
        <f>+Tabella2026[[#This Row],[POPOLAZIONE PER DIFFERENZA ]]/SUM(Tabella2026[[POPOLAZIONE PER DIFFERENZA ]])</f>
        <v>0</v>
      </c>
      <c r="Q3461" s="3">
        <f>+Tabella2026[[#This Row],[INCIDENZA POPOLAZIONE PER DIFFERENZA]]*(PLAFOND-SUM(Tabella2026[CONTRIBUTO SULLA BASE DELLA POPOLAZIONE]))</f>
        <v>0</v>
      </c>
      <c r="R3461" s="3">
        <f>+Tabella2026[[#This Row],[CONTRIBUTO SULLA BASE DELLA POPOLAZIONE]]+Tabella2026[[#This Row],[CONTRIBUTO SULLA BASE DEL REDDITO]]</f>
        <v>14878.924756610844</v>
      </c>
      <c r="S3461" s="3">
        <f>+Tabella2026[[#This Row],[CONTRIBUTO TOTALE]]/(PLAFOND/N_TESSERE)</f>
        <v>29.757849513221689</v>
      </c>
      <c r="T3461" s="3">
        <f>+MAX(CEILING(Tabella2026[[#This Row],[preDEF1]],1),1)</f>
        <v>30</v>
      </c>
      <c r="U3461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61" s="21">
        <f>+Tabella2026[[#This Row],[DEF - n. card]]*(PLAFOND/N_TESSERE)</f>
        <v>14500</v>
      </c>
      <c r="W3461" s="18"/>
    </row>
    <row r="3462" spans="2:23" x14ac:dyDescent="0.25">
      <c r="B3462" s="1" t="s">
        <v>6947</v>
      </c>
      <c r="C3462" s="2">
        <v>51030</v>
      </c>
      <c r="D3462" s="1" t="s">
        <v>6948</v>
      </c>
      <c r="E3462" s="1" t="s">
        <v>30</v>
      </c>
      <c r="F3462" s="1" t="s">
        <v>125</v>
      </c>
      <c r="G3462" s="1" t="s">
        <v>4778</v>
      </c>
      <c r="H3462" s="1" t="s">
        <v>15834</v>
      </c>
      <c r="I3462" s="5">
        <v>2979</v>
      </c>
      <c r="J3462" s="5">
        <v>57288704</v>
      </c>
      <c r="K3462" s="3">
        <f>+Tabella2026[[#This Row],[POP_2024]]/SUM(Tabella2026[POP_2024])</f>
        <v>5.0539954692856195E-5</v>
      </c>
      <c r="L3462" s="3">
        <f>+Tabella2026[[#This Row],[INCIDENZA POPOLAZIONE]]*(PLAFOND/2)</f>
        <v>14878.924756610844</v>
      </c>
      <c r="M3462" s="3">
        <f>+IFERROR(Tabella2026[[#This Row],[reddito_2024]]/Tabella2026[[#This Row],[POP_2024]],"")</f>
        <v>19230.850621013764</v>
      </c>
      <c r="N3462" s="3">
        <f>+IF(Tabella2026[[#This Row],[REDDITO COMPLESSIVO PROCAPITE]]&lt;media_aggr_reddito_pc,(media_aggr_reddito_pc-Tabella2026[[#This Row],[REDDITO COMPLESSIVO PROCAPITE]]),0)</f>
        <v>0</v>
      </c>
      <c r="O3462" s="3">
        <f>+Tabella2026[[#This Row],[DIFFERENZA REDDITO INFERIORE ALLA MEDIA DALLA MEDIA]]*Tabella2026[[#This Row],[POP_2024]]</f>
        <v>0</v>
      </c>
      <c r="P3462" s="3">
        <f>+Tabella2026[[#This Row],[POPOLAZIONE PER DIFFERENZA ]]/SUM(Tabella2026[[POPOLAZIONE PER DIFFERENZA ]])</f>
        <v>0</v>
      </c>
      <c r="Q3462" s="3">
        <f>+Tabella2026[[#This Row],[INCIDENZA POPOLAZIONE PER DIFFERENZA]]*(PLAFOND-SUM(Tabella2026[CONTRIBUTO SULLA BASE DELLA POPOLAZIONE]))</f>
        <v>0</v>
      </c>
      <c r="R3462" s="3">
        <f>+Tabella2026[[#This Row],[CONTRIBUTO SULLA BASE DELLA POPOLAZIONE]]+Tabella2026[[#This Row],[CONTRIBUTO SULLA BASE DEL REDDITO]]</f>
        <v>14878.924756610844</v>
      </c>
      <c r="S3462" s="3">
        <f>+Tabella2026[[#This Row],[CONTRIBUTO TOTALE]]/(PLAFOND/N_TESSERE)</f>
        <v>29.757849513221689</v>
      </c>
      <c r="T3462" s="3">
        <f>+MAX(CEILING(Tabella2026[[#This Row],[preDEF1]],1),1)</f>
        <v>30</v>
      </c>
      <c r="U3462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62" s="21">
        <f>+Tabella2026[[#This Row],[DEF - n. card]]*(PLAFOND/N_TESSERE)</f>
        <v>14500</v>
      </c>
      <c r="W3462" s="18"/>
    </row>
    <row r="3463" spans="2:23" x14ac:dyDescent="0.25">
      <c r="B3463" s="1" t="s">
        <v>7085</v>
      </c>
      <c r="C3463" s="2">
        <v>34030</v>
      </c>
      <c r="D3463" s="1" t="s">
        <v>7086</v>
      </c>
      <c r="E3463" s="1" t="s">
        <v>27</v>
      </c>
      <c r="F3463" s="1" t="s">
        <v>52</v>
      </c>
      <c r="G3463" s="1" t="s">
        <v>4778</v>
      </c>
      <c r="H3463" s="1" t="s">
        <v>15835</v>
      </c>
      <c r="I3463" s="5">
        <v>2979</v>
      </c>
      <c r="J3463" s="5">
        <v>57791396</v>
      </c>
      <c r="K3463" s="3">
        <f>+Tabella2026[[#This Row],[POP_2024]]/SUM(Tabella2026[POP_2024])</f>
        <v>5.0539954692856195E-5</v>
      </c>
      <c r="L3463" s="3">
        <f>+Tabella2026[[#This Row],[INCIDENZA POPOLAZIONE]]*(PLAFOND/2)</f>
        <v>14878.924756610844</v>
      </c>
      <c r="M3463" s="3">
        <f>+IFERROR(Tabella2026[[#This Row],[reddito_2024]]/Tabella2026[[#This Row],[POP_2024]],"")</f>
        <v>19399.595837529374</v>
      </c>
      <c r="N3463" s="3">
        <f>+IF(Tabella2026[[#This Row],[REDDITO COMPLESSIVO PROCAPITE]]&lt;media_aggr_reddito_pc,(media_aggr_reddito_pc-Tabella2026[[#This Row],[REDDITO COMPLESSIVO PROCAPITE]]),0)</f>
        <v>0</v>
      </c>
      <c r="O3463" s="3">
        <f>+Tabella2026[[#This Row],[DIFFERENZA REDDITO INFERIORE ALLA MEDIA DALLA MEDIA]]*Tabella2026[[#This Row],[POP_2024]]</f>
        <v>0</v>
      </c>
      <c r="P3463" s="3">
        <f>+Tabella2026[[#This Row],[POPOLAZIONE PER DIFFERENZA ]]/SUM(Tabella2026[[POPOLAZIONE PER DIFFERENZA ]])</f>
        <v>0</v>
      </c>
      <c r="Q3463" s="3">
        <f>+Tabella2026[[#This Row],[INCIDENZA POPOLAZIONE PER DIFFERENZA]]*(PLAFOND-SUM(Tabella2026[CONTRIBUTO SULLA BASE DELLA POPOLAZIONE]))</f>
        <v>0</v>
      </c>
      <c r="R3463" s="3">
        <f>+Tabella2026[[#This Row],[CONTRIBUTO SULLA BASE DELLA POPOLAZIONE]]+Tabella2026[[#This Row],[CONTRIBUTO SULLA BASE DEL REDDITO]]</f>
        <v>14878.924756610844</v>
      </c>
      <c r="S3463" s="3">
        <f>+Tabella2026[[#This Row],[CONTRIBUTO TOTALE]]/(PLAFOND/N_TESSERE)</f>
        <v>29.757849513221689</v>
      </c>
      <c r="T3463" s="3">
        <f>+MAX(CEILING(Tabella2026[[#This Row],[preDEF1]],1),1)</f>
        <v>30</v>
      </c>
      <c r="U3463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63" s="21">
        <f>+Tabella2026[[#This Row],[DEF - n. card]]*(PLAFOND/N_TESSERE)</f>
        <v>14500</v>
      </c>
      <c r="W3463" s="18"/>
    </row>
    <row r="3464" spans="2:23" x14ac:dyDescent="0.25">
      <c r="B3464" s="1" t="s">
        <v>6799</v>
      </c>
      <c r="C3464" s="2">
        <v>76100</v>
      </c>
      <c r="D3464" s="1" t="s">
        <v>6800</v>
      </c>
      <c r="E3464" s="1" t="s">
        <v>213</v>
      </c>
      <c r="F3464" s="1" t="s">
        <v>212</v>
      </c>
      <c r="G3464" s="1" t="s">
        <v>4778</v>
      </c>
      <c r="H3464" s="1" t="s">
        <v>15836</v>
      </c>
      <c r="I3464" s="5">
        <v>2979</v>
      </c>
      <c r="J3464" s="5">
        <v>35202700</v>
      </c>
      <c r="K3464" s="3">
        <f>+Tabella2026[[#This Row],[POP_2024]]/SUM(Tabella2026[POP_2024])</f>
        <v>5.0539954692856195E-5</v>
      </c>
      <c r="L3464" s="3">
        <f>+Tabella2026[[#This Row],[INCIDENZA POPOLAZIONE]]*(PLAFOND/2)</f>
        <v>14878.924756610844</v>
      </c>
      <c r="M3464" s="3">
        <f>+IFERROR(Tabella2026[[#This Row],[reddito_2024]]/Tabella2026[[#This Row],[POP_2024]],"")</f>
        <v>11816.951997314534</v>
      </c>
      <c r="N3464" s="3">
        <f>+IF(Tabella2026[[#This Row],[REDDITO COMPLESSIVO PROCAPITE]]&lt;media_aggr_reddito_pc,(media_aggr_reddito_pc-Tabella2026[[#This Row],[REDDITO COMPLESSIVO PROCAPITE]]),0)</f>
        <v>6008.1140652942067</v>
      </c>
      <c r="O3464" s="3">
        <f>+Tabella2026[[#This Row],[DIFFERENZA REDDITO INFERIORE ALLA MEDIA DALLA MEDIA]]*Tabella2026[[#This Row],[POP_2024]]</f>
        <v>17898171.800511442</v>
      </c>
      <c r="P3464" s="3">
        <f>+Tabella2026[[#This Row],[POPOLAZIONE PER DIFFERENZA ]]/SUM(Tabella2026[[POPOLAZIONE PER DIFFERENZA ]])</f>
        <v>1.5878937739657902E-4</v>
      </c>
      <c r="Q3464" s="3">
        <f>+Tabella2026[[#This Row],[INCIDENZA POPOLAZIONE PER DIFFERENZA]]*(PLAFOND-SUM(Tabella2026[CONTRIBUTO SULLA BASE DELLA POPOLAZIONE]))</f>
        <v>46747.473613520007</v>
      </c>
      <c r="R3464" s="3">
        <f>+Tabella2026[[#This Row],[CONTRIBUTO SULLA BASE DELLA POPOLAZIONE]]+Tabella2026[[#This Row],[CONTRIBUTO SULLA BASE DEL REDDITO]]</f>
        <v>61626.398370130853</v>
      </c>
      <c r="S3464" s="3">
        <f>+Tabella2026[[#This Row],[CONTRIBUTO TOTALE]]/(PLAFOND/N_TESSERE)</f>
        <v>123.2527967402617</v>
      </c>
      <c r="T3464" s="3">
        <f>+MAX(CEILING(Tabella2026[[#This Row],[preDEF1]],1),1)</f>
        <v>124</v>
      </c>
      <c r="U3464" s="9">
        <f xml:space="preserve"> IF(ROW(Tabella2026[[#This Row],[preDEF2]]) - ROW(Tabella2026[[#Headers],[preDEF2]])&lt;=ABS(SUM(Tabella2026[preDEF2])-N_TESSERE),Tabella2026[[#This Row],[preDEF2]]-1,Tabella2026[[#This Row],[preDEF2]])</f>
        <v>123</v>
      </c>
      <c r="V3464" s="21">
        <f>+Tabella2026[[#This Row],[DEF - n. card]]*(PLAFOND/N_TESSERE)</f>
        <v>61500</v>
      </c>
      <c r="W3464" s="18"/>
    </row>
    <row r="3465" spans="2:23" x14ac:dyDescent="0.25">
      <c r="B3465" s="1" t="s">
        <v>7031</v>
      </c>
      <c r="C3465" s="2">
        <v>22196</v>
      </c>
      <c r="D3465" s="1" t="s">
        <v>7032</v>
      </c>
      <c r="E3465" s="1" t="s">
        <v>99</v>
      </c>
      <c r="F3465" s="1" t="s">
        <v>98</v>
      </c>
      <c r="G3465" s="1" t="s">
        <v>4778</v>
      </c>
      <c r="H3465" s="1" t="s">
        <v>15835</v>
      </c>
      <c r="I3465" s="5">
        <v>2978</v>
      </c>
      <c r="J3465" s="5">
        <v>64451640</v>
      </c>
      <c r="K3465" s="3">
        <f>+Tabella2026[[#This Row],[POP_2024]]/SUM(Tabella2026[POP_2024])</f>
        <v>5.0522989283425892E-5</v>
      </c>
      <c r="L3465" s="3">
        <f>+Tabella2026[[#This Row],[INCIDENZA POPOLAZIONE]]*(PLAFOND/2)</f>
        <v>14873.930152798619</v>
      </c>
      <c r="M3465" s="3">
        <f>+IFERROR(Tabella2026[[#This Row],[reddito_2024]]/Tabella2026[[#This Row],[POP_2024]],"")</f>
        <v>21642.592343854936</v>
      </c>
      <c r="N3465" s="3">
        <f>+IF(Tabella2026[[#This Row],[REDDITO COMPLESSIVO PROCAPITE]]&lt;media_aggr_reddito_pc,(media_aggr_reddito_pc-Tabella2026[[#This Row],[REDDITO COMPLESSIVO PROCAPITE]]),0)</f>
        <v>0</v>
      </c>
      <c r="O3465" s="3">
        <f>+Tabella2026[[#This Row],[DIFFERENZA REDDITO INFERIORE ALLA MEDIA DALLA MEDIA]]*Tabella2026[[#This Row],[POP_2024]]</f>
        <v>0</v>
      </c>
      <c r="P3465" s="3">
        <f>+Tabella2026[[#This Row],[POPOLAZIONE PER DIFFERENZA ]]/SUM(Tabella2026[[POPOLAZIONE PER DIFFERENZA ]])</f>
        <v>0</v>
      </c>
      <c r="Q3465" s="3">
        <f>+Tabella2026[[#This Row],[INCIDENZA POPOLAZIONE PER DIFFERENZA]]*(PLAFOND-SUM(Tabella2026[CONTRIBUTO SULLA BASE DELLA POPOLAZIONE]))</f>
        <v>0</v>
      </c>
      <c r="R3465" s="3">
        <f>+Tabella2026[[#This Row],[CONTRIBUTO SULLA BASE DELLA POPOLAZIONE]]+Tabella2026[[#This Row],[CONTRIBUTO SULLA BASE DEL REDDITO]]</f>
        <v>14873.930152798619</v>
      </c>
      <c r="S3465" s="3">
        <f>+Tabella2026[[#This Row],[CONTRIBUTO TOTALE]]/(PLAFOND/N_TESSERE)</f>
        <v>29.747860305597239</v>
      </c>
      <c r="T3465" s="3">
        <f>+MAX(CEILING(Tabella2026[[#This Row],[preDEF1]],1),1)</f>
        <v>30</v>
      </c>
      <c r="U3465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65" s="21">
        <f>+Tabella2026[[#This Row],[DEF - n. card]]*(PLAFOND/N_TESSERE)</f>
        <v>14500</v>
      </c>
      <c r="W3465" s="18"/>
    </row>
    <row r="3466" spans="2:23" x14ac:dyDescent="0.25">
      <c r="B3466" s="1" t="s">
        <v>6983</v>
      </c>
      <c r="C3466" s="2">
        <v>1287</v>
      </c>
      <c r="D3466" s="1" t="s">
        <v>6984</v>
      </c>
      <c r="E3466" s="1" t="s">
        <v>18</v>
      </c>
      <c r="F3466" s="1" t="s">
        <v>17</v>
      </c>
      <c r="G3466" s="1" t="s">
        <v>4778</v>
      </c>
      <c r="H3466" s="1" t="s">
        <v>15835</v>
      </c>
      <c r="I3466" s="5">
        <v>2978</v>
      </c>
      <c r="J3466" s="5">
        <v>63643257</v>
      </c>
      <c r="K3466" s="3">
        <f>+Tabella2026[[#This Row],[POP_2024]]/SUM(Tabella2026[POP_2024])</f>
        <v>5.0522989283425892E-5</v>
      </c>
      <c r="L3466" s="3">
        <f>+Tabella2026[[#This Row],[INCIDENZA POPOLAZIONE]]*(PLAFOND/2)</f>
        <v>14873.930152798619</v>
      </c>
      <c r="M3466" s="3">
        <f>+IFERROR(Tabella2026[[#This Row],[reddito_2024]]/Tabella2026[[#This Row],[POP_2024]],"")</f>
        <v>21371.14069845534</v>
      </c>
      <c r="N3466" s="3">
        <f>+IF(Tabella2026[[#This Row],[REDDITO COMPLESSIVO PROCAPITE]]&lt;media_aggr_reddito_pc,(media_aggr_reddito_pc-Tabella2026[[#This Row],[REDDITO COMPLESSIVO PROCAPITE]]),0)</f>
        <v>0</v>
      </c>
      <c r="O3466" s="3">
        <f>+Tabella2026[[#This Row],[DIFFERENZA REDDITO INFERIORE ALLA MEDIA DALLA MEDIA]]*Tabella2026[[#This Row],[POP_2024]]</f>
        <v>0</v>
      </c>
      <c r="P3466" s="3">
        <f>+Tabella2026[[#This Row],[POPOLAZIONE PER DIFFERENZA ]]/SUM(Tabella2026[[POPOLAZIONE PER DIFFERENZA ]])</f>
        <v>0</v>
      </c>
      <c r="Q3466" s="3">
        <f>+Tabella2026[[#This Row],[INCIDENZA POPOLAZIONE PER DIFFERENZA]]*(PLAFOND-SUM(Tabella2026[CONTRIBUTO SULLA BASE DELLA POPOLAZIONE]))</f>
        <v>0</v>
      </c>
      <c r="R3466" s="3">
        <f>+Tabella2026[[#This Row],[CONTRIBUTO SULLA BASE DELLA POPOLAZIONE]]+Tabella2026[[#This Row],[CONTRIBUTO SULLA BASE DEL REDDITO]]</f>
        <v>14873.930152798619</v>
      </c>
      <c r="S3466" s="3">
        <f>+Tabella2026[[#This Row],[CONTRIBUTO TOTALE]]/(PLAFOND/N_TESSERE)</f>
        <v>29.747860305597239</v>
      </c>
      <c r="T3466" s="3">
        <f>+MAX(CEILING(Tabella2026[[#This Row],[preDEF1]],1),1)</f>
        <v>30</v>
      </c>
      <c r="U3466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66" s="21">
        <f>+Tabella2026[[#This Row],[DEF - n. card]]*(PLAFOND/N_TESSERE)</f>
        <v>14500</v>
      </c>
      <c r="W3466" s="18"/>
    </row>
    <row r="3467" spans="2:23" x14ac:dyDescent="0.25">
      <c r="B3467" s="1" t="s">
        <v>7001</v>
      </c>
      <c r="C3467" s="2">
        <v>98008</v>
      </c>
      <c r="D3467" s="1" t="s">
        <v>7002</v>
      </c>
      <c r="E3467" s="1" t="s">
        <v>12</v>
      </c>
      <c r="F3467" s="1" t="s">
        <v>389</v>
      </c>
      <c r="G3467" s="1" t="s">
        <v>4778</v>
      </c>
      <c r="H3467" s="1" t="s">
        <v>15835</v>
      </c>
      <c r="I3467" s="5">
        <v>2977</v>
      </c>
      <c r="J3467" s="5">
        <v>58448724</v>
      </c>
      <c r="K3467" s="3">
        <f>+Tabella2026[[#This Row],[POP_2024]]/SUM(Tabella2026[POP_2024])</f>
        <v>5.0506023873995595E-5</v>
      </c>
      <c r="L3467" s="3">
        <f>+Tabella2026[[#This Row],[INCIDENZA POPOLAZIONE]]*(PLAFOND/2)</f>
        <v>14868.935548986397</v>
      </c>
      <c r="M3467" s="3">
        <f>+IFERROR(Tabella2026[[#This Row],[reddito_2024]]/Tabella2026[[#This Row],[POP_2024]],"")</f>
        <v>19633.430970775949</v>
      </c>
      <c r="N3467" s="3">
        <f>+IF(Tabella2026[[#This Row],[REDDITO COMPLESSIVO PROCAPITE]]&lt;media_aggr_reddito_pc,(media_aggr_reddito_pc-Tabella2026[[#This Row],[REDDITO COMPLESSIVO PROCAPITE]]),0)</f>
        <v>0</v>
      </c>
      <c r="O3467" s="3">
        <f>+Tabella2026[[#This Row],[DIFFERENZA REDDITO INFERIORE ALLA MEDIA DALLA MEDIA]]*Tabella2026[[#This Row],[POP_2024]]</f>
        <v>0</v>
      </c>
      <c r="P3467" s="3">
        <f>+Tabella2026[[#This Row],[POPOLAZIONE PER DIFFERENZA ]]/SUM(Tabella2026[[POPOLAZIONE PER DIFFERENZA ]])</f>
        <v>0</v>
      </c>
      <c r="Q3467" s="3">
        <f>+Tabella2026[[#This Row],[INCIDENZA POPOLAZIONE PER DIFFERENZA]]*(PLAFOND-SUM(Tabella2026[CONTRIBUTO SULLA BASE DELLA POPOLAZIONE]))</f>
        <v>0</v>
      </c>
      <c r="R3467" s="3">
        <f>+Tabella2026[[#This Row],[CONTRIBUTO SULLA BASE DELLA POPOLAZIONE]]+Tabella2026[[#This Row],[CONTRIBUTO SULLA BASE DEL REDDITO]]</f>
        <v>14868.935548986397</v>
      </c>
      <c r="S3467" s="3">
        <f>+Tabella2026[[#This Row],[CONTRIBUTO TOTALE]]/(PLAFOND/N_TESSERE)</f>
        <v>29.737871097972796</v>
      </c>
      <c r="T3467" s="3">
        <f>+MAX(CEILING(Tabella2026[[#This Row],[preDEF1]],1),1)</f>
        <v>30</v>
      </c>
      <c r="U3467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67" s="21">
        <f>+Tabella2026[[#This Row],[DEF - n. card]]*(PLAFOND/N_TESSERE)</f>
        <v>14500</v>
      </c>
      <c r="W3467" s="18"/>
    </row>
    <row r="3468" spans="2:23" x14ac:dyDescent="0.25">
      <c r="B3468" s="1" t="s">
        <v>6995</v>
      </c>
      <c r="C3468" s="2">
        <v>22243</v>
      </c>
      <c r="D3468" s="1" t="s">
        <v>6996</v>
      </c>
      <c r="E3468" s="1" t="s">
        <v>99</v>
      </c>
      <c r="F3468" s="1" t="s">
        <v>98</v>
      </c>
      <c r="G3468" s="1" t="s">
        <v>4778</v>
      </c>
      <c r="H3468" s="1" t="s">
        <v>15835</v>
      </c>
      <c r="I3468" s="5">
        <v>2977</v>
      </c>
      <c r="J3468" s="5">
        <v>59051230</v>
      </c>
      <c r="K3468" s="3">
        <f>+Tabella2026[[#This Row],[POP_2024]]/SUM(Tabella2026[POP_2024])</f>
        <v>5.0506023873995595E-5</v>
      </c>
      <c r="L3468" s="3">
        <f>+Tabella2026[[#This Row],[INCIDENZA POPOLAZIONE]]*(PLAFOND/2)</f>
        <v>14868.935548986397</v>
      </c>
      <c r="M3468" s="3">
        <f>+IFERROR(Tabella2026[[#This Row],[reddito_2024]]/Tabella2026[[#This Row],[POP_2024]],"")</f>
        <v>19835.817937520995</v>
      </c>
      <c r="N3468" s="3">
        <f>+IF(Tabella2026[[#This Row],[REDDITO COMPLESSIVO PROCAPITE]]&lt;media_aggr_reddito_pc,(media_aggr_reddito_pc-Tabella2026[[#This Row],[REDDITO COMPLESSIVO PROCAPITE]]),0)</f>
        <v>0</v>
      </c>
      <c r="O3468" s="3">
        <f>+Tabella2026[[#This Row],[DIFFERENZA REDDITO INFERIORE ALLA MEDIA DALLA MEDIA]]*Tabella2026[[#This Row],[POP_2024]]</f>
        <v>0</v>
      </c>
      <c r="P3468" s="3">
        <f>+Tabella2026[[#This Row],[POPOLAZIONE PER DIFFERENZA ]]/SUM(Tabella2026[[POPOLAZIONE PER DIFFERENZA ]])</f>
        <v>0</v>
      </c>
      <c r="Q3468" s="3">
        <f>+Tabella2026[[#This Row],[INCIDENZA POPOLAZIONE PER DIFFERENZA]]*(PLAFOND-SUM(Tabella2026[CONTRIBUTO SULLA BASE DELLA POPOLAZIONE]))</f>
        <v>0</v>
      </c>
      <c r="R3468" s="3">
        <f>+Tabella2026[[#This Row],[CONTRIBUTO SULLA BASE DELLA POPOLAZIONE]]+Tabella2026[[#This Row],[CONTRIBUTO SULLA BASE DEL REDDITO]]</f>
        <v>14868.935548986397</v>
      </c>
      <c r="S3468" s="3">
        <f>+Tabella2026[[#This Row],[CONTRIBUTO TOTALE]]/(PLAFOND/N_TESSERE)</f>
        <v>29.737871097972796</v>
      </c>
      <c r="T3468" s="3">
        <f>+MAX(CEILING(Tabella2026[[#This Row],[preDEF1]],1),1)</f>
        <v>30</v>
      </c>
      <c r="U3468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68" s="21">
        <f>+Tabella2026[[#This Row],[DEF - n. card]]*(PLAFOND/N_TESSERE)</f>
        <v>14500</v>
      </c>
      <c r="W3468" s="18"/>
    </row>
    <row r="3469" spans="2:23" x14ac:dyDescent="0.25">
      <c r="B3469" s="1" t="s">
        <v>7005</v>
      </c>
      <c r="C3469" s="2">
        <v>26078</v>
      </c>
      <c r="D3469" s="1" t="s">
        <v>7006</v>
      </c>
      <c r="E3469" s="1" t="s">
        <v>38</v>
      </c>
      <c r="F3469" s="1" t="s">
        <v>150</v>
      </c>
      <c r="G3469" s="1" t="s">
        <v>4778</v>
      </c>
      <c r="H3469" s="1" t="s">
        <v>15835</v>
      </c>
      <c r="I3469" s="5">
        <v>2974</v>
      </c>
      <c r="J3469" s="5">
        <v>57778981</v>
      </c>
      <c r="K3469" s="3">
        <f>+Tabella2026[[#This Row],[POP_2024]]/SUM(Tabella2026[POP_2024])</f>
        <v>5.0455127645704706E-5</v>
      </c>
      <c r="L3469" s="3">
        <f>+Tabella2026[[#This Row],[INCIDENZA POPOLAZIONE]]*(PLAFOND/2)</f>
        <v>14853.951737549731</v>
      </c>
      <c r="M3469" s="3">
        <f>+IFERROR(Tabella2026[[#This Row],[reddito_2024]]/Tabella2026[[#This Row],[POP_2024]],"")</f>
        <v>19428.036650975118</v>
      </c>
      <c r="N3469" s="3">
        <f>+IF(Tabella2026[[#This Row],[REDDITO COMPLESSIVO PROCAPITE]]&lt;media_aggr_reddito_pc,(media_aggr_reddito_pc-Tabella2026[[#This Row],[REDDITO COMPLESSIVO PROCAPITE]]),0)</f>
        <v>0</v>
      </c>
      <c r="O3469" s="3">
        <f>+Tabella2026[[#This Row],[DIFFERENZA REDDITO INFERIORE ALLA MEDIA DALLA MEDIA]]*Tabella2026[[#This Row],[POP_2024]]</f>
        <v>0</v>
      </c>
      <c r="P3469" s="3">
        <f>+Tabella2026[[#This Row],[POPOLAZIONE PER DIFFERENZA ]]/SUM(Tabella2026[[POPOLAZIONE PER DIFFERENZA ]])</f>
        <v>0</v>
      </c>
      <c r="Q3469" s="3">
        <f>+Tabella2026[[#This Row],[INCIDENZA POPOLAZIONE PER DIFFERENZA]]*(PLAFOND-SUM(Tabella2026[CONTRIBUTO SULLA BASE DELLA POPOLAZIONE]))</f>
        <v>0</v>
      </c>
      <c r="R3469" s="3">
        <f>+Tabella2026[[#This Row],[CONTRIBUTO SULLA BASE DELLA POPOLAZIONE]]+Tabella2026[[#This Row],[CONTRIBUTO SULLA BASE DEL REDDITO]]</f>
        <v>14853.951737549731</v>
      </c>
      <c r="S3469" s="3">
        <f>+Tabella2026[[#This Row],[CONTRIBUTO TOTALE]]/(PLAFOND/N_TESSERE)</f>
        <v>29.70790347509946</v>
      </c>
      <c r="T3469" s="3">
        <f>+MAX(CEILING(Tabella2026[[#This Row],[preDEF1]],1),1)</f>
        <v>30</v>
      </c>
      <c r="U3469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69" s="21">
        <f>+Tabella2026[[#This Row],[DEF - n. card]]*(PLAFOND/N_TESSERE)</f>
        <v>14500</v>
      </c>
      <c r="W3469" s="18"/>
    </row>
    <row r="3470" spans="2:23" x14ac:dyDescent="0.25">
      <c r="B3470" s="1" t="s">
        <v>6911</v>
      </c>
      <c r="C3470" s="2">
        <v>42029</v>
      </c>
      <c r="D3470" s="1" t="s">
        <v>6912</v>
      </c>
      <c r="E3470" s="1" t="s">
        <v>117</v>
      </c>
      <c r="F3470" s="1" t="s">
        <v>116</v>
      </c>
      <c r="G3470" s="1" t="s">
        <v>4778</v>
      </c>
      <c r="H3470" s="1" t="s">
        <v>15834</v>
      </c>
      <c r="I3470" s="5">
        <v>2973</v>
      </c>
      <c r="J3470" s="5">
        <v>52997439</v>
      </c>
      <c r="K3470" s="3">
        <f>+Tabella2026[[#This Row],[POP_2024]]/SUM(Tabella2026[POP_2024])</f>
        <v>5.043816223627441E-5</v>
      </c>
      <c r="L3470" s="3">
        <f>+Tabella2026[[#This Row],[INCIDENZA POPOLAZIONE]]*(PLAFOND/2)</f>
        <v>14848.957133737509</v>
      </c>
      <c r="M3470" s="3">
        <f>+IFERROR(Tabella2026[[#This Row],[reddito_2024]]/Tabella2026[[#This Row],[POP_2024]],"")</f>
        <v>17826.249243188697</v>
      </c>
      <c r="N3470" s="3">
        <f>+IF(Tabella2026[[#This Row],[REDDITO COMPLESSIVO PROCAPITE]]&lt;media_aggr_reddito_pc,(media_aggr_reddito_pc-Tabella2026[[#This Row],[REDDITO COMPLESSIVO PROCAPITE]]),0)</f>
        <v>0</v>
      </c>
      <c r="O3470" s="3">
        <f>+Tabella2026[[#This Row],[DIFFERENZA REDDITO INFERIORE ALLA MEDIA DALLA MEDIA]]*Tabella2026[[#This Row],[POP_2024]]</f>
        <v>0</v>
      </c>
      <c r="P3470" s="3">
        <f>+Tabella2026[[#This Row],[POPOLAZIONE PER DIFFERENZA ]]/SUM(Tabella2026[[POPOLAZIONE PER DIFFERENZA ]])</f>
        <v>0</v>
      </c>
      <c r="Q3470" s="3">
        <f>+Tabella2026[[#This Row],[INCIDENZA POPOLAZIONE PER DIFFERENZA]]*(PLAFOND-SUM(Tabella2026[CONTRIBUTO SULLA BASE DELLA POPOLAZIONE]))</f>
        <v>0</v>
      </c>
      <c r="R3470" s="3">
        <f>+Tabella2026[[#This Row],[CONTRIBUTO SULLA BASE DELLA POPOLAZIONE]]+Tabella2026[[#This Row],[CONTRIBUTO SULLA BASE DEL REDDITO]]</f>
        <v>14848.957133737509</v>
      </c>
      <c r="S3470" s="3">
        <f>+Tabella2026[[#This Row],[CONTRIBUTO TOTALE]]/(PLAFOND/N_TESSERE)</f>
        <v>29.697914267475017</v>
      </c>
      <c r="T3470" s="3">
        <f>+MAX(CEILING(Tabella2026[[#This Row],[preDEF1]],1),1)</f>
        <v>30</v>
      </c>
      <c r="U3470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70" s="21">
        <f>+Tabella2026[[#This Row],[DEF - n. card]]*(PLAFOND/N_TESSERE)</f>
        <v>14500</v>
      </c>
      <c r="W3470" s="18"/>
    </row>
    <row r="3471" spans="2:23" x14ac:dyDescent="0.25">
      <c r="B3471" s="1" t="s">
        <v>6927</v>
      </c>
      <c r="C3471" s="2">
        <v>69016</v>
      </c>
      <c r="D3471" s="1" t="s">
        <v>6928</v>
      </c>
      <c r="E3471" s="1" t="s">
        <v>96</v>
      </c>
      <c r="F3471" s="1" t="s">
        <v>328</v>
      </c>
      <c r="G3471" s="1" t="s">
        <v>4778</v>
      </c>
      <c r="H3471" s="1" t="s">
        <v>15836</v>
      </c>
      <c r="I3471" s="5">
        <v>2971</v>
      </c>
      <c r="J3471" s="5">
        <v>49880992</v>
      </c>
      <c r="K3471" s="3">
        <f>+Tabella2026[[#This Row],[POP_2024]]/SUM(Tabella2026[POP_2024])</f>
        <v>5.040423141741381E-5</v>
      </c>
      <c r="L3471" s="3">
        <f>+Tabella2026[[#This Row],[INCIDENZA POPOLAZIONE]]*(PLAFOND/2)</f>
        <v>14838.967926113062</v>
      </c>
      <c r="M3471" s="3">
        <f>+IFERROR(Tabella2026[[#This Row],[reddito_2024]]/Tabella2026[[#This Row],[POP_2024]],"")</f>
        <v>16789.293840457758</v>
      </c>
      <c r="N3471" s="3">
        <f>+IF(Tabella2026[[#This Row],[REDDITO COMPLESSIVO PROCAPITE]]&lt;media_aggr_reddito_pc,(media_aggr_reddito_pc-Tabella2026[[#This Row],[REDDITO COMPLESSIVO PROCAPITE]]),0)</f>
        <v>1035.772222150983</v>
      </c>
      <c r="O3471" s="3">
        <f>+Tabella2026[[#This Row],[DIFFERENZA REDDITO INFERIORE ALLA MEDIA DALLA MEDIA]]*Tabella2026[[#This Row],[POP_2024]]</f>
        <v>3077279.2720105704</v>
      </c>
      <c r="P3471" s="3">
        <f>+Tabella2026[[#This Row],[POPOLAZIONE PER DIFFERENZA ]]/SUM(Tabella2026[[POPOLAZIONE PER DIFFERENZA ]])</f>
        <v>2.7301071032517045E-5</v>
      </c>
      <c r="Q3471" s="3">
        <f>+Tabella2026[[#This Row],[INCIDENZA POPOLAZIONE PER DIFFERENZA]]*(PLAFOND-SUM(Tabella2026[CONTRIBUTO SULLA BASE DELLA POPOLAZIONE]))</f>
        <v>8037.4148361697762</v>
      </c>
      <c r="R3471" s="3">
        <f>+Tabella2026[[#This Row],[CONTRIBUTO SULLA BASE DELLA POPOLAZIONE]]+Tabella2026[[#This Row],[CONTRIBUTO SULLA BASE DEL REDDITO]]</f>
        <v>22876.382762282839</v>
      </c>
      <c r="S3471" s="3">
        <f>+Tabella2026[[#This Row],[CONTRIBUTO TOTALE]]/(PLAFOND/N_TESSERE)</f>
        <v>45.752765524565682</v>
      </c>
      <c r="T3471" s="3">
        <f>+MAX(CEILING(Tabella2026[[#This Row],[preDEF1]],1),1)</f>
        <v>46</v>
      </c>
      <c r="U3471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3471" s="21">
        <f>+Tabella2026[[#This Row],[DEF - n. card]]*(PLAFOND/N_TESSERE)</f>
        <v>22500</v>
      </c>
      <c r="W3471" s="18"/>
    </row>
    <row r="3472" spans="2:23" x14ac:dyDescent="0.25">
      <c r="B3472" s="1" t="s">
        <v>7071</v>
      </c>
      <c r="C3472" s="2">
        <v>22246</v>
      </c>
      <c r="D3472" s="1" t="s">
        <v>7072</v>
      </c>
      <c r="E3472" s="1" t="s">
        <v>99</v>
      </c>
      <c r="F3472" s="1" t="s">
        <v>98</v>
      </c>
      <c r="G3472" s="1" t="s">
        <v>4778</v>
      </c>
      <c r="H3472" s="1" t="s">
        <v>15835</v>
      </c>
      <c r="I3472" s="5">
        <v>2971</v>
      </c>
      <c r="J3472" s="5">
        <v>60870726</v>
      </c>
      <c r="K3472" s="3">
        <f>+Tabella2026[[#This Row],[POP_2024]]/SUM(Tabella2026[POP_2024])</f>
        <v>5.040423141741381E-5</v>
      </c>
      <c r="L3472" s="3">
        <f>+Tabella2026[[#This Row],[INCIDENZA POPOLAZIONE]]*(PLAFOND/2)</f>
        <v>14838.967926113062</v>
      </c>
      <c r="M3472" s="3">
        <f>+IFERROR(Tabella2026[[#This Row],[reddito_2024]]/Tabella2026[[#This Row],[POP_2024]],"")</f>
        <v>20488.295523392797</v>
      </c>
      <c r="N3472" s="3">
        <f>+IF(Tabella2026[[#This Row],[REDDITO COMPLESSIVO PROCAPITE]]&lt;media_aggr_reddito_pc,(media_aggr_reddito_pc-Tabella2026[[#This Row],[REDDITO COMPLESSIVO PROCAPITE]]),0)</f>
        <v>0</v>
      </c>
      <c r="O3472" s="3">
        <f>+Tabella2026[[#This Row],[DIFFERENZA REDDITO INFERIORE ALLA MEDIA DALLA MEDIA]]*Tabella2026[[#This Row],[POP_2024]]</f>
        <v>0</v>
      </c>
      <c r="P3472" s="3">
        <f>+Tabella2026[[#This Row],[POPOLAZIONE PER DIFFERENZA ]]/SUM(Tabella2026[[POPOLAZIONE PER DIFFERENZA ]])</f>
        <v>0</v>
      </c>
      <c r="Q3472" s="3">
        <f>+Tabella2026[[#This Row],[INCIDENZA POPOLAZIONE PER DIFFERENZA]]*(PLAFOND-SUM(Tabella2026[CONTRIBUTO SULLA BASE DELLA POPOLAZIONE]))</f>
        <v>0</v>
      </c>
      <c r="R3472" s="3">
        <f>+Tabella2026[[#This Row],[CONTRIBUTO SULLA BASE DELLA POPOLAZIONE]]+Tabella2026[[#This Row],[CONTRIBUTO SULLA BASE DEL REDDITO]]</f>
        <v>14838.967926113062</v>
      </c>
      <c r="S3472" s="3">
        <f>+Tabella2026[[#This Row],[CONTRIBUTO TOTALE]]/(PLAFOND/N_TESSERE)</f>
        <v>29.677935852226124</v>
      </c>
      <c r="T3472" s="3">
        <f>+MAX(CEILING(Tabella2026[[#This Row],[preDEF1]],1),1)</f>
        <v>30</v>
      </c>
      <c r="U3472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72" s="21">
        <f>+Tabella2026[[#This Row],[DEF - n. card]]*(PLAFOND/N_TESSERE)</f>
        <v>14500</v>
      </c>
      <c r="W3472" s="18"/>
    </row>
    <row r="3473" spans="2:23" x14ac:dyDescent="0.25">
      <c r="B3473" s="1" t="s">
        <v>7007</v>
      </c>
      <c r="C3473" s="2">
        <v>33042</v>
      </c>
      <c r="D3473" s="1" t="s">
        <v>7008</v>
      </c>
      <c r="E3473" s="1" t="s">
        <v>27</v>
      </c>
      <c r="F3473" s="1" t="s">
        <v>112</v>
      </c>
      <c r="G3473" s="1" t="s">
        <v>4778</v>
      </c>
      <c r="H3473" s="1" t="s">
        <v>15835</v>
      </c>
      <c r="I3473" s="5">
        <v>2967</v>
      </c>
      <c r="J3473" s="5">
        <v>57900286</v>
      </c>
      <c r="K3473" s="3">
        <f>+Tabella2026[[#This Row],[POP_2024]]/SUM(Tabella2026[POP_2024])</f>
        <v>5.0336369779692625E-5</v>
      </c>
      <c r="L3473" s="3">
        <f>+Tabella2026[[#This Row],[INCIDENZA POPOLAZIONE]]*(PLAFOND/2)</f>
        <v>14818.989510864174</v>
      </c>
      <c r="M3473" s="3">
        <f>+IFERROR(Tabella2026[[#This Row],[reddito_2024]]/Tabella2026[[#This Row],[POP_2024]],"")</f>
        <v>19514.75766767779</v>
      </c>
      <c r="N3473" s="3">
        <f>+IF(Tabella2026[[#This Row],[REDDITO COMPLESSIVO PROCAPITE]]&lt;media_aggr_reddito_pc,(media_aggr_reddito_pc-Tabella2026[[#This Row],[REDDITO COMPLESSIVO PROCAPITE]]),0)</f>
        <v>0</v>
      </c>
      <c r="O3473" s="3">
        <f>+Tabella2026[[#This Row],[DIFFERENZA REDDITO INFERIORE ALLA MEDIA DALLA MEDIA]]*Tabella2026[[#This Row],[POP_2024]]</f>
        <v>0</v>
      </c>
      <c r="P3473" s="3">
        <f>+Tabella2026[[#This Row],[POPOLAZIONE PER DIFFERENZA ]]/SUM(Tabella2026[[POPOLAZIONE PER DIFFERENZA ]])</f>
        <v>0</v>
      </c>
      <c r="Q3473" s="3">
        <f>+Tabella2026[[#This Row],[INCIDENZA POPOLAZIONE PER DIFFERENZA]]*(PLAFOND-SUM(Tabella2026[CONTRIBUTO SULLA BASE DELLA POPOLAZIONE]))</f>
        <v>0</v>
      </c>
      <c r="R3473" s="3">
        <f>+Tabella2026[[#This Row],[CONTRIBUTO SULLA BASE DELLA POPOLAZIONE]]+Tabella2026[[#This Row],[CONTRIBUTO SULLA BASE DEL REDDITO]]</f>
        <v>14818.989510864174</v>
      </c>
      <c r="S3473" s="3">
        <f>+Tabella2026[[#This Row],[CONTRIBUTO TOTALE]]/(PLAFOND/N_TESSERE)</f>
        <v>29.637979021728349</v>
      </c>
      <c r="T3473" s="3">
        <f>+MAX(CEILING(Tabella2026[[#This Row],[preDEF1]],1),1)</f>
        <v>30</v>
      </c>
      <c r="U3473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73" s="21">
        <f>+Tabella2026[[#This Row],[DEF - n. card]]*(PLAFOND/N_TESSERE)</f>
        <v>14500</v>
      </c>
      <c r="W3473" s="18"/>
    </row>
    <row r="3474" spans="2:23" x14ac:dyDescent="0.25">
      <c r="B3474" s="1" t="s">
        <v>7335</v>
      </c>
      <c r="C3474" s="2">
        <v>16066</v>
      </c>
      <c r="D3474" s="1" t="s">
        <v>7336</v>
      </c>
      <c r="E3474" s="1" t="s">
        <v>12</v>
      </c>
      <c r="F3474" s="1" t="s">
        <v>93</v>
      </c>
      <c r="G3474" s="1" t="s">
        <v>4778</v>
      </c>
      <c r="H3474" s="1" t="s">
        <v>15835</v>
      </c>
      <c r="I3474" s="5">
        <v>2966</v>
      </c>
      <c r="J3474" s="5">
        <v>53981752</v>
      </c>
      <c r="K3474" s="3">
        <f>+Tabella2026[[#This Row],[POP_2024]]/SUM(Tabella2026[POP_2024])</f>
        <v>5.0319404370262322E-5</v>
      </c>
      <c r="L3474" s="3">
        <f>+Tabella2026[[#This Row],[INCIDENZA POPOLAZIONE]]*(PLAFOND/2)</f>
        <v>14813.994907051951</v>
      </c>
      <c r="M3474" s="3">
        <f>+IFERROR(Tabella2026[[#This Row],[reddito_2024]]/Tabella2026[[#This Row],[POP_2024]],"")</f>
        <v>18200.186109238031</v>
      </c>
      <c r="N3474" s="3">
        <f>+IF(Tabella2026[[#This Row],[REDDITO COMPLESSIVO PROCAPITE]]&lt;media_aggr_reddito_pc,(media_aggr_reddito_pc-Tabella2026[[#This Row],[REDDITO COMPLESSIVO PROCAPITE]]),0)</f>
        <v>0</v>
      </c>
      <c r="O3474" s="3">
        <f>+Tabella2026[[#This Row],[DIFFERENZA REDDITO INFERIORE ALLA MEDIA DALLA MEDIA]]*Tabella2026[[#This Row],[POP_2024]]</f>
        <v>0</v>
      </c>
      <c r="P3474" s="3">
        <f>+Tabella2026[[#This Row],[POPOLAZIONE PER DIFFERENZA ]]/SUM(Tabella2026[[POPOLAZIONE PER DIFFERENZA ]])</f>
        <v>0</v>
      </c>
      <c r="Q3474" s="3">
        <f>+Tabella2026[[#This Row],[INCIDENZA POPOLAZIONE PER DIFFERENZA]]*(PLAFOND-SUM(Tabella2026[CONTRIBUTO SULLA BASE DELLA POPOLAZIONE]))</f>
        <v>0</v>
      </c>
      <c r="R3474" s="3">
        <f>+Tabella2026[[#This Row],[CONTRIBUTO SULLA BASE DELLA POPOLAZIONE]]+Tabella2026[[#This Row],[CONTRIBUTO SULLA BASE DEL REDDITO]]</f>
        <v>14813.994907051951</v>
      </c>
      <c r="S3474" s="3">
        <f>+Tabella2026[[#This Row],[CONTRIBUTO TOTALE]]/(PLAFOND/N_TESSERE)</f>
        <v>29.627989814103902</v>
      </c>
      <c r="T3474" s="3">
        <f>+MAX(CEILING(Tabella2026[[#This Row],[preDEF1]],1),1)</f>
        <v>30</v>
      </c>
      <c r="U3474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74" s="21">
        <f>+Tabella2026[[#This Row],[DEF - n. card]]*(PLAFOND/N_TESSERE)</f>
        <v>14500</v>
      </c>
      <c r="W3474" s="18"/>
    </row>
    <row r="3475" spans="2:23" x14ac:dyDescent="0.25">
      <c r="B3475" s="1" t="s">
        <v>7049</v>
      </c>
      <c r="C3475" s="2">
        <v>22156</v>
      </c>
      <c r="D3475" s="1" t="s">
        <v>7050</v>
      </c>
      <c r="E3475" s="1" t="s">
        <v>99</v>
      </c>
      <c r="F3475" s="1" t="s">
        <v>98</v>
      </c>
      <c r="G3475" s="1" t="s">
        <v>4778</v>
      </c>
      <c r="H3475" s="1" t="s">
        <v>15835</v>
      </c>
      <c r="I3475" s="5">
        <v>2965</v>
      </c>
      <c r="J3475" s="5">
        <v>61668954</v>
      </c>
      <c r="K3475" s="3">
        <f>+Tabella2026[[#This Row],[POP_2024]]/SUM(Tabella2026[POP_2024])</f>
        <v>5.0302438960832026E-5</v>
      </c>
      <c r="L3475" s="3">
        <f>+Tabella2026[[#This Row],[INCIDENZA POPOLAZIONE]]*(PLAFOND/2)</f>
        <v>14809.000303239727</v>
      </c>
      <c r="M3475" s="3">
        <f>+IFERROR(Tabella2026[[#This Row],[reddito_2024]]/Tabella2026[[#This Row],[POP_2024]],"")</f>
        <v>20798.972681281619</v>
      </c>
      <c r="N3475" s="3">
        <f>+IF(Tabella2026[[#This Row],[REDDITO COMPLESSIVO PROCAPITE]]&lt;media_aggr_reddito_pc,(media_aggr_reddito_pc-Tabella2026[[#This Row],[REDDITO COMPLESSIVO PROCAPITE]]),0)</f>
        <v>0</v>
      </c>
      <c r="O3475" s="3">
        <f>+Tabella2026[[#This Row],[DIFFERENZA REDDITO INFERIORE ALLA MEDIA DALLA MEDIA]]*Tabella2026[[#This Row],[POP_2024]]</f>
        <v>0</v>
      </c>
      <c r="P3475" s="3">
        <f>+Tabella2026[[#This Row],[POPOLAZIONE PER DIFFERENZA ]]/SUM(Tabella2026[[POPOLAZIONE PER DIFFERENZA ]])</f>
        <v>0</v>
      </c>
      <c r="Q3475" s="3">
        <f>+Tabella2026[[#This Row],[INCIDENZA POPOLAZIONE PER DIFFERENZA]]*(PLAFOND-SUM(Tabella2026[CONTRIBUTO SULLA BASE DELLA POPOLAZIONE]))</f>
        <v>0</v>
      </c>
      <c r="R3475" s="3">
        <f>+Tabella2026[[#This Row],[CONTRIBUTO SULLA BASE DELLA POPOLAZIONE]]+Tabella2026[[#This Row],[CONTRIBUTO SULLA BASE DEL REDDITO]]</f>
        <v>14809.000303239727</v>
      </c>
      <c r="S3475" s="3">
        <f>+Tabella2026[[#This Row],[CONTRIBUTO TOTALE]]/(PLAFOND/N_TESSERE)</f>
        <v>29.618000606479455</v>
      </c>
      <c r="T3475" s="3">
        <f>+MAX(CEILING(Tabella2026[[#This Row],[preDEF1]],1),1)</f>
        <v>30</v>
      </c>
      <c r="U3475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75" s="21">
        <f>+Tabella2026[[#This Row],[DEF - n. card]]*(PLAFOND/N_TESSERE)</f>
        <v>14500</v>
      </c>
      <c r="W3475" s="18"/>
    </row>
    <row r="3476" spans="2:23" x14ac:dyDescent="0.25">
      <c r="B3476" s="1" t="s">
        <v>6933</v>
      </c>
      <c r="C3476" s="2">
        <v>52003</v>
      </c>
      <c r="D3476" s="1" t="s">
        <v>6934</v>
      </c>
      <c r="E3476" s="1" t="s">
        <v>30</v>
      </c>
      <c r="F3476" s="1" t="s">
        <v>283</v>
      </c>
      <c r="G3476" s="1" t="s">
        <v>4778</v>
      </c>
      <c r="H3476" s="1" t="s">
        <v>15834</v>
      </c>
      <c r="I3476" s="5">
        <v>2964</v>
      </c>
      <c r="J3476" s="5">
        <v>54060175</v>
      </c>
      <c r="K3476" s="3">
        <f>+Tabella2026[[#This Row],[POP_2024]]/SUM(Tabella2026[POP_2024])</f>
        <v>5.0285473551401729E-5</v>
      </c>
      <c r="L3476" s="3">
        <f>+Tabella2026[[#This Row],[INCIDENZA POPOLAZIONE]]*(PLAFOND/2)</f>
        <v>14804.005699427506</v>
      </c>
      <c r="M3476" s="3">
        <f>+IFERROR(Tabella2026[[#This Row],[reddito_2024]]/Tabella2026[[#This Row],[POP_2024]],"")</f>
        <v>18238.925438596492</v>
      </c>
      <c r="N3476" s="3">
        <f>+IF(Tabella2026[[#This Row],[REDDITO COMPLESSIVO PROCAPITE]]&lt;media_aggr_reddito_pc,(media_aggr_reddito_pc-Tabella2026[[#This Row],[REDDITO COMPLESSIVO PROCAPITE]]),0)</f>
        <v>0</v>
      </c>
      <c r="O3476" s="3">
        <f>+Tabella2026[[#This Row],[DIFFERENZA REDDITO INFERIORE ALLA MEDIA DALLA MEDIA]]*Tabella2026[[#This Row],[POP_2024]]</f>
        <v>0</v>
      </c>
      <c r="P3476" s="3">
        <f>+Tabella2026[[#This Row],[POPOLAZIONE PER DIFFERENZA ]]/SUM(Tabella2026[[POPOLAZIONE PER DIFFERENZA ]])</f>
        <v>0</v>
      </c>
      <c r="Q3476" s="3">
        <f>+Tabella2026[[#This Row],[INCIDENZA POPOLAZIONE PER DIFFERENZA]]*(PLAFOND-SUM(Tabella2026[CONTRIBUTO SULLA BASE DELLA POPOLAZIONE]))</f>
        <v>0</v>
      </c>
      <c r="R3476" s="3">
        <f>+Tabella2026[[#This Row],[CONTRIBUTO SULLA BASE DELLA POPOLAZIONE]]+Tabella2026[[#This Row],[CONTRIBUTO SULLA BASE DEL REDDITO]]</f>
        <v>14804.005699427506</v>
      </c>
      <c r="S3476" s="3">
        <f>+Tabella2026[[#This Row],[CONTRIBUTO TOTALE]]/(PLAFOND/N_TESSERE)</f>
        <v>29.608011398855012</v>
      </c>
      <c r="T3476" s="3">
        <f>+MAX(CEILING(Tabella2026[[#This Row],[preDEF1]],1),1)</f>
        <v>30</v>
      </c>
      <c r="U3476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76" s="21">
        <f>+Tabella2026[[#This Row],[DEF - n. card]]*(PLAFOND/N_TESSERE)</f>
        <v>14500</v>
      </c>
      <c r="W3476" s="18"/>
    </row>
    <row r="3477" spans="2:23" x14ac:dyDescent="0.25">
      <c r="B3477" s="1" t="s">
        <v>7035</v>
      </c>
      <c r="C3477" s="2">
        <v>23084</v>
      </c>
      <c r="D3477" s="1" t="s">
        <v>7036</v>
      </c>
      <c r="E3477" s="1" t="s">
        <v>38</v>
      </c>
      <c r="F3477" s="1" t="s">
        <v>37</v>
      </c>
      <c r="G3477" s="1" t="s">
        <v>4778</v>
      </c>
      <c r="H3477" s="1" t="s">
        <v>15835</v>
      </c>
      <c r="I3477" s="5">
        <v>2959</v>
      </c>
      <c r="J3477" s="5">
        <v>53202932</v>
      </c>
      <c r="K3477" s="3">
        <f>+Tabella2026[[#This Row],[POP_2024]]/SUM(Tabella2026[POP_2024])</f>
        <v>5.0200646504250241E-5</v>
      </c>
      <c r="L3477" s="3">
        <f>+Tabella2026[[#This Row],[INCIDENZA POPOLAZIONE]]*(PLAFOND/2)</f>
        <v>14779.032680366392</v>
      </c>
      <c r="M3477" s="3">
        <f>+IFERROR(Tabella2026[[#This Row],[reddito_2024]]/Tabella2026[[#This Row],[POP_2024]],"")</f>
        <v>17980.037850625213</v>
      </c>
      <c r="N3477" s="3">
        <f>+IF(Tabella2026[[#This Row],[REDDITO COMPLESSIVO PROCAPITE]]&lt;media_aggr_reddito_pc,(media_aggr_reddito_pc-Tabella2026[[#This Row],[REDDITO COMPLESSIVO PROCAPITE]]),0)</f>
        <v>0</v>
      </c>
      <c r="O3477" s="3">
        <f>+Tabella2026[[#This Row],[DIFFERENZA REDDITO INFERIORE ALLA MEDIA DALLA MEDIA]]*Tabella2026[[#This Row],[POP_2024]]</f>
        <v>0</v>
      </c>
      <c r="P3477" s="3">
        <f>+Tabella2026[[#This Row],[POPOLAZIONE PER DIFFERENZA ]]/SUM(Tabella2026[[POPOLAZIONE PER DIFFERENZA ]])</f>
        <v>0</v>
      </c>
      <c r="Q3477" s="3">
        <f>+Tabella2026[[#This Row],[INCIDENZA POPOLAZIONE PER DIFFERENZA]]*(PLAFOND-SUM(Tabella2026[CONTRIBUTO SULLA BASE DELLA POPOLAZIONE]))</f>
        <v>0</v>
      </c>
      <c r="R3477" s="3">
        <f>+Tabella2026[[#This Row],[CONTRIBUTO SULLA BASE DELLA POPOLAZIONE]]+Tabella2026[[#This Row],[CONTRIBUTO SULLA BASE DEL REDDITO]]</f>
        <v>14779.032680366392</v>
      </c>
      <c r="S3477" s="3">
        <f>+Tabella2026[[#This Row],[CONTRIBUTO TOTALE]]/(PLAFOND/N_TESSERE)</f>
        <v>29.558065360732783</v>
      </c>
      <c r="T3477" s="3">
        <f>+MAX(CEILING(Tabella2026[[#This Row],[preDEF1]],1),1)</f>
        <v>30</v>
      </c>
      <c r="U3477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77" s="21">
        <f>+Tabella2026[[#This Row],[DEF - n. card]]*(PLAFOND/N_TESSERE)</f>
        <v>14500</v>
      </c>
      <c r="W3477" s="18"/>
    </row>
    <row r="3478" spans="2:23" x14ac:dyDescent="0.25">
      <c r="B3478" s="1" t="s">
        <v>6989</v>
      </c>
      <c r="C3478" s="2">
        <v>80071</v>
      </c>
      <c r="D3478" s="1" t="s">
        <v>6990</v>
      </c>
      <c r="E3478" s="1" t="s">
        <v>61</v>
      </c>
      <c r="F3478" s="1" t="s">
        <v>62</v>
      </c>
      <c r="G3478" s="1" t="s">
        <v>4778</v>
      </c>
      <c r="H3478" s="1" t="s">
        <v>15836</v>
      </c>
      <c r="I3478" s="5">
        <v>2957</v>
      </c>
      <c r="J3478" s="5">
        <v>28958251</v>
      </c>
      <c r="K3478" s="3">
        <f>+Tabella2026[[#This Row],[POP_2024]]/SUM(Tabella2026[POP_2024])</f>
        <v>5.0166715685389648E-5</v>
      </c>
      <c r="L3478" s="3">
        <f>+Tabella2026[[#This Row],[INCIDENZA POPOLAZIONE]]*(PLAFOND/2)</f>
        <v>14769.043472741949</v>
      </c>
      <c r="M3478" s="3">
        <f>+IFERROR(Tabella2026[[#This Row],[reddito_2024]]/Tabella2026[[#This Row],[POP_2024]],"")</f>
        <v>9793.1183632059528</v>
      </c>
      <c r="N3478" s="3">
        <f>+IF(Tabella2026[[#This Row],[REDDITO COMPLESSIVO PROCAPITE]]&lt;media_aggr_reddito_pc,(media_aggr_reddito_pc-Tabella2026[[#This Row],[REDDITO COMPLESSIVO PROCAPITE]]),0)</f>
        <v>8031.9476994027882</v>
      </c>
      <c r="O3478" s="3">
        <f>+Tabella2026[[#This Row],[DIFFERENZA REDDITO INFERIORE ALLA MEDIA DALLA MEDIA]]*Tabella2026[[#This Row],[POP_2024]]</f>
        <v>23750469.347134046</v>
      </c>
      <c r="P3478" s="3">
        <f>+Tabella2026[[#This Row],[POPOLAZIONE PER DIFFERENZA ]]/SUM(Tabella2026[[POPOLAZIONE PER DIFFERENZA ]])</f>
        <v>2.1070991398128069E-4</v>
      </c>
      <c r="Q3478" s="3">
        <f>+Tabella2026[[#This Row],[INCIDENZA POPOLAZIONE PER DIFFERENZA]]*(PLAFOND-SUM(Tabella2026[CONTRIBUTO SULLA BASE DELLA POPOLAZIONE]))</f>
        <v>62032.840643653799</v>
      </c>
      <c r="R3478" s="3">
        <f>+Tabella2026[[#This Row],[CONTRIBUTO SULLA BASE DELLA POPOLAZIONE]]+Tabella2026[[#This Row],[CONTRIBUTO SULLA BASE DEL REDDITO]]</f>
        <v>76801.884116395755</v>
      </c>
      <c r="S3478" s="3">
        <f>+Tabella2026[[#This Row],[CONTRIBUTO TOTALE]]/(PLAFOND/N_TESSERE)</f>
        <v>153.60376823279151</v>
      </c>
      <c r="T3478" s="3">
        <f>+MAX(CEILING(Tabella2026[[#This Row],[preDEF1]],1),1)</f>
        <v>154</v>
      </c>
      <c r="U3478" s="9">
        <f xml:space="preserve"> IF(ROW(Tabella2026[[#This Row],[preDEF2]]) - ROW(Tabella2026[[#Headers],[preDEF2]])&lt;=ABS(SUM(Tabella2026[preDEF2])-N_TESSERE),Tabella2026[[#This Row],[preDEF2]]-1,Tabella2026[[#This Row],[preDEF2]])</f>
        <v>153</v>
      </c>
      <c r="V3478" s="21">
        <f>+Tabella2026[[#This Row],[DEF - n. card]]*(PLAFOND/N_TESSERE)</f>
        <v>76500</v>
      </c>
      <c r="W3478" s="18"/>
    </row>
    <row r="3479" spans="2:23" x14ac:dyDescent="0.25">
      <c r="B3479" s="1" t="s">
        <v>6751</v>
      </c>
      <c r="C3479" s="2">
        <v>83011</v>
      </c>
      <c r="D3479" s="1" t="s">
        <v>6752</v>
      </c>
      <c r="E3479" s="1" t="s">
        <v>21</v>
      </c>
      <c r="F3479" s="1" t="s">
        <v>42</v>
      </c>
      <c r="G3479" s="1" t="s">
        <v>4778</v>
      </c>
      <c r="H3479" s="1" t="s">
        <v>15836</v>
      </c>
      <c r="I3479" s="5">
        <v>2954</v>
      </c>
      <c r="J3479" s="5">
        <v>33280108</v>
      </c>
      <c r="K3479" s="3">
        <f>+Tabella2026[[#This Row],[POP_2024]]/SUM(Tabella2026[POP_2024])</f>
        <v>5.0115819457098752E-5</v>
      </c>
      <c r="L3479" s="3">
        <f>+Tabella2026[[#This Row],[INCIDENZA POPOLAZIONE]]*(PLAFOND/2)</f>
        <v>14754.05966130528</v>
      </c>
      <c r="M3479" s="3">
        <f>+IFERROR(Tabella2026[[#This Row],[reddito_2024]]/Tabella2026[[#This Row],[POP_2024]],"")</f>
        <v>11266.11645226811</v>
      </c>
      <c r="N3479" s="3">
        <f>+IF(Tabella2026[[#This Row],[REDDITO COMPLESSIVO PROCAPITE]]&lt;media_aggr_reddito_pc,(media_aggr_reddito_pc-Tabella2026[[#This Row],[REDDITO COMPLESSIVO PROCAPITE]]),0)</f>
        <v>6558.9496103406309</v>
      </c>
      <c r="O3479" s="3">
        <f>+Tabella2026[[#This Row],[DIFFERENZA REDDITO INFERIORE ALLA MEDIA DALLA MEDIA]]*Tabella2026[[#This Row],[POP_2024]]</f>
        <v>19375137.148946222</v>
      </c>
      <c r="P3479" s="3">
        <f>+Tabella2026[[#This Row],[POPOLAZIONE PER DIFFERENZA ]]/SUM(Tabella2026[[POPOLAZIONE PER DIFFERENZA ]])</f>
        <v>1.7189274966991804E-4</v>
      </c>
      <c r="Q3479" s="3">
        <f>+Tabella2026[[#This Row],[INCIDENZA POPOLAZIONE PER DIFFERENZA]]*(PLAFOND-SUM(Tabella2026[CONTRIBUTO SULLA BASE DELLA POPOLAZIONE]))</f>
        <v>50605.096583261824</v>
      </c>
      <c r="R3479" s="3">
        <f>+Tabella2026[[#This Row],[CONTRIBUTO SULLA BASE DELLA POPOLAZIONE]]+Tabella2026[[#This Row],[CONTRIBUTO SULLA BASE DEL REDDITO]]</f>
        <v>65359.156244567101</v>
      </c>
      <c r="S3479" s="3">
        <f>+Tabella2026[[#This Row],[CONTRIBUTO TOTALE]]/(PLAFOND/N_TESSERE)</f>
        <v>130.71831248913421</v>
      </c>
      <c r="T3479" s="3">
        <f>+MAX(CEILING(Tabella2026[[#This Row],[preDEF1]],1),1)</f>
        <v>131</v>
      </c>
      <c r="U3479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3479" s="21">
        <f>+Tabella2026[[#This Row],[DEF - n. card]]*(PLAFOND/N_TESSERE)</f>
        <v>65000</v>
      </c>
      <c r="W3479" s="18"/>
    </row>
    <row r="3480" spans="2:23" x14ac:dyDescent="0.25">
      <c r="B3480" s="1" t="s">
        <v>6977</v>
      </c>
      <c r="C3480" s="2">
        <v>59013</v>
      </c>
      <c r="D3480" s="1" t="s">
        <v>6978</v>
      </c>
      <c r="E3480" s="1" t="s">
        <v>8</v>
      </c>
      <c r="F3480" s="1" t="s">
        <v>84</v>
      </c>
      <c r="G3480" s="1" t="s">
        <v>4778</v>
      </c>
      <c r="H3480" s="1" t="s">
        <v>15834</v>
      </c>
      <c r="I3480" s="5">
        <v>2952</v>
      </c>
      <c r="J3480" s="5">
        <v>36478258</v>
      </c>
      <c r="K3480" s="3">
        <f>+Tabella2026[[#This Row],[POP_2024]]/SUM(Tabella2026[POP_2024])</f>
        <v>5.008188863823816E-5</v>
      </c>
      <c r="L3480" s="3">
        <f>+Tabella2026[[#This Row],[INCIDENZA POPOLAZIONE]]*(PLAFOND/2)</f>
        <v>14744.070453680835</v>
      </c>
      <c r="M3480" s="3">
        <f>+IFERROR(Tabella2026[[#This Row],[reddito_2024]]/Tabella2026[[#This Row],[POP_2024]],"")</f>
        <v>12357.133468834689</v>
      </c>
      <c r="N3480" s="3">
        <f>+IF(Tabella2026[[#This Row],[REDDITO COMPLESSIVO PROCAPITE]]&lt;media_aggr_reddito_pc,(media_aggr_reddito_pc-Tabella2026[[#This Row],[REDDITO COMPLESSIVO PROCAPITE]]),0)</f>
        <v>5467.9325937740523</v>
      </c>
      <c r="O3480" s="3">
        <f>+Tabella2026[[#This Row],[DIFFERENZA REDDITO INFERIORE ALLA MEDIA DALLA MEDIA]]*Tabella2026[[#This Row],[POP_2024]]</f>
        <v>16141337.016821003</v>
      </c>
      <c r="P3480" s="3">
        <f>+Tabella2026[[#This Row],[POPOLAZIONE PER DIFFERENZA ]]/SUM(Tabella2026[[POPOLAZIONE PER DIFFERENZA ]])</f>
        <v>1.4320305357534455E-4</v>
      </c>
      <c r="Q3480" s="3">
        <f>+Tabella2026[[#This Row],[INCIDENZA POPOLAZIONE PER DIFFERENZA]]*(PLAFOND-SUM(Tabella2026[CONTRIBUTO SULLA BASE DELLA POPOLAZIONE]))</f>
        <v>42158.871570291427</v>
      </c>
      <c r="R3480" s="3">
        <f>+Tabella2026[[#This Row],[CONTRIBUTO SULLA BASE DELLA POPOLAZIONE]]+Tabella2026[[#This Row],[CONTRIBUTO SULLA BASE DEL REDDITO]]</f>
        <v>56902.94202397226</v>
      </c>
      <c r="S3480" s="3">
        <f>+Tabella2026[[#This Row],[CONTRIBUTO TOTALE]]/(PLAFOND/N_TESSERE)</f>
        <v>113.80588404794452</v>
      </c>
      <c r="T3480" s="3">
        <f>+MAX(CEILING(Tabella2026[[#This Row],[preDEF1]],1),1)</f>
        <v>114</v>
      </c>
      <c r="U3480" s="9">
        <f xml:space="preserve"> IF(ROW(Tabella2026[[#This Row],[preDEF2]]) - ROW(Tabella2026[[#Headers],[preDEF2]])&lt;=ABS(SUM(Tabella2026[preDEF2])-N_TESSERE),Tabella2026[[#This Row],[preDEF2]]-1,Tabella2026[[#This Row],[preDEF2]])</f>
        <v>113</v>
      </c>
      <c r="V3480" s="21">
        <f>+Tabella2026[[#This Row],[DEF - n. card]]*(PLAFOND/N_TESSERE)</f>
        <v>56500</v>
      </c>
      <c r="W3480" s="18"/>
    </row>
    <row r="3481" spans="2:23" x14ac:dyDescent="0.25">
      <c r="B3481" s="1" t="s">
        <v>6973</v>
      </c>
      <c r="C3481" s="2">
        <v>54007</v>
      </c>
      <c r="D3481" s="1" t="s">
        <v>6974</v>
      </c>
      <c r="E3481" s="1" t="s">
        <v>67</v>
      </c>
      <c r="F3481" s="1" t="s">
        <v>66</v>
      </c>
      <c r="G3481" s="1" t="s">
        <v>4778</v>
      </c>
      <c r="H3481" s="1" t="s">
        <v>15834</v>
      </c>
      <c r="I3481" s="5">
        <v>2948</v>
      </c>
      <c r="J3481" s="5">
        <v>46326776</v>
      </c>
      <c r="K3481" s="3">
        <f>+Tabella2026[[#This Row],[POP_2024]]/SUM(Tabella2026[POP_2024])</f>
        <v>5.0014027000516968E-5</v>
      </c>
      <c r="L3481" s="3">
        <f>+Tabella2026[[#This Row],[INCIDENZA POPOLAZIONE]]*(PLAFOND/2)</f>
        <v>14724.092038431945</v>
      </c>
      <c r="M3481" s="3">
        <f>+IFERROR(Tabella2026[[#This Row],[reddito_2024]]/Tabella2026[[#This Row],[POP_2024]],"")</f>
        <v>15714.645861601086</v>
      </c>
      <c r="N3481" s="3">
        <f>+IF(Tabella2026[[#This Row],[REDDITO COMPLESSIVO PROCAPITE]]&lt;media_aggr_reddito_pc,(media_aggr_reddito_pc-Tabella2026[[#This Row],[REDDITO COMPLESSIVO PROCAPITE]]),0)</f>
        <v>2110.4202010076551</v>
      </c>
      <c r="O3481" s="3">
        <f>+Tabella2026[[#This Row],[DIFFERENZA REDDITO INFERIORE ALLA MEDIA DALLA MEDIA]]*Tabella2026[[#This Row],[POP_2024]]</f>
        <v>6221518.7525705677</v>
      </c>
      <c r="P3481" s="3">
        <f>+Tabella2026[[#This Row],[POPOLAZIONE PER DIFFERENZA ]]/SUM(Tabella2026[[POPOLAZIONE PER DIFFERENZA ]])</f>
        <v>5.5196201052980828E-5</v>
      </c>
      <c r="Q3481" s="3">
        <f>+Tabella2026[[#This Row],[INCIDENZA POPOLAZIONE PER DIFFERENZA]]*(PLAFOND-SUM(Tabella2026[CONTRIBUTO SULLA BASE DELLA POPOLAZIONE]))</f>
        <v>16249.720192846831</v>
      </c>
      <c r="R3481" s="3">
        <f>+Tabella2026[[#This Row],[CONTRIBUTO SULLA BASE DELLA POPOLAZIONE]]+Tabella2026[[#This Row],[CONTRIBUTO SULLA BASE DEL REDDITO]]</f>
        <v>30973.812231278775</v>
      </c>
      <c r="S3481" s="3">
        <f>+Tabella2026[[#This Row],[CONTRIBUTO TOTALE]]/(PLAFOND/N_TESSERE)</f>
        <v>61.947624462557549</v>
      </c>
      <c r="T3481" s="3">
        <f>+MAX(CEILING(Tabella2026[[#This Row],[preDEF1]],1),1)</f>
        <v>62</v>
      </c>
      <c r="U3481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3481" s="21">
        <f>+Tabella2026[[#This Row],[DEF - n. card]]*(PLAFOND/N_TESSERE)</f>
        <v>30500</v>
      </c>
      <c r="W3481" s="18"/>
    </row>
    <row r="3482" spans="2:23" x14ac:dyDescent="0.25">
      <c r="B3482" s="1" t="s">
        <v>6885</v>
      </c>
      <c r="C3482" s="2">
        <v>79058</v>
      </c>
      <c r="D3482" s="1" t="s">
        <v>6886</v>
      </c>
      <c r="E3482" s="1" t="s">
        <v>61</v>
      </c>
      <c r="F3482" s="1" t="s">
        <v>148</v>
      </c>
      <c r="G3482" s="1" t="s">
        <v>4778</v>
      </c>
      <c r="H3482" s="1" t="s">
        <v>15836</v>
      </c>
      <c r="I3482" s="5">
        <v>2948</v>
      </c>
      <c r="J3482" s="5">
        <v>33619372</v>
      </c>
      <c r="K3482" s="3">
        <f>+Tabella2026[[#This Row],[POP_2024]]/SUM(Tabella2026[POP_2024])</f>
        <v>5.0014027000516968E-5</v>
      </c>
      <c r="L3482" s="3">
        <f>+Tabella2026[[#This Row],[INCIDENZA POPOLAZIONE]]*(PLAFOND/2)</f>
        <v>14724.092038431945</v>
      </c>
      <c r="M3482" s="3">
        <f>+IFERROR(Tabella2026[[#This Row],[reddito_2024]]/Tabella2026[[#This Row],[POP_2024]],"")</f>
        <v>11404.128900949796</v>
      </c>
      <c r="N3482" s="3">
        <f>+IF(Tabella2026[[#This Row],[REDDITO COMPLESSIVO PROCAPITE]]&lt;media_aggr_reddito_pc,(media_aggr_reddito_pc-Tabella2026[[#This Row],[REDDITO COMPLESSIVO PROCAPITE]]),0)</f>
        <v>6420.9371616589451</v>
      </c>
      <c r="O3482" s="3">
        <f>+Tabella2026[[#This Row],[DIFFERENZA REDDITO INFERIORE ALLA MEDIA DALLA MEDIA]]*Tabella2026[[#This Row],[POP_2024]]</f>
        <v>18928922.75257057</v>
      </c>
      <c r="P3482" s="3">
        <f>+Tabella2026[[#This Row],[POPOLAZIONE PER DIFFERENZA ]]/SUM(Tabella2026[[POPOLAZIONE PER DIFFERENZA ]])</f>
        <v>1.6793401539383652E-4</v>
      </c>
      <c r="Q3482" s="3">
        <f>+Tabella2026[[#This Row],[INCIDENZA POPOLAZIONE PER DIFFERENZA]]*(PLAFOND-SUM(Tabella2026[CONTRIBUTO SULLA BASE DELLA POPOLAZIONE]))</f>
        <v>49439.648181434124</v>
      </c>
      <c r="R3482" s="3">
        <f>+Tabella2026[[#This Row],[CONTRIBUTO SULLA BASE DELLA POPOLAZIONE]]+Tabella2026[[#This Row],[CONTRIBUTO SULLA BASE DEL REDDITO]]</f>
        <v>64163.740219866071</v>
      </c>
      <c r="S3482" s="3">
        <f>+Tabella2026[[#This Row],[CONTRIBUTO TOTALE]]/(PLAFOND/N_TESSERE)</f>
        <v>128.32748043973214</v>
      </c>
      <c r="T3482" s="3">
        <f>+MAX(CEILING(Tabella2026[[#This Row],[preDEF1]],1),1)</f>
        <v>129</v>
      </c>
      <c r="U3482" s="9">
        <f xml:space="preserve"> IF(ROW(Tabella2026[[#This Row],[preDEF2]]) - ROW(Tabella2026[[#Headers],[preDEF2]])&lt;=ABS(SUM(Tabella2026[preDEF2])-N_TESSERE),Tabella2026[[#This Row],[preDEF2]]-1,Tabella2026[[#This Row],[preDEF2]])</f>
        <v>128</v>
      </c>
      <c r="V3482" s="21">
        <f>+Tabella2026[[#This Row],[DEF - n. card]]*(PLAFOND/N_TESSERE)</f>
        <v>64000</v>
      </c>
      <c r="W3482" s="18"/>
    </row>
    <row r="3483" spans="2:23" x14ac:dyDescent="0.25">
      <c r="B3483" s="1" t="s">
        <v>7021</v>
      </c>
      <c r="C3483" s="2">
        <v>8052</v>
      </c>
      <c r="D3483" s="1" t="s">
        <v>7022</v>
      </c>
      <c r="E3483" s="1" t="s">
        <v>24</v>
      </c>
      <c r="F3483" s="1" t="s">
        <v>286</v>
      </c>
      <c r="G3483" s="1" t="s">
        <v>4778</v>
      </c>
      <c r="H3483" s="1" t="s">
        <v>15835</v>
      </c>
      <c r="I3483" s="5">
        <v>2948</v>
      </c>
      <c r="J3483" s="5">
        <v>51564981</v>
      </c>
      <c r="K3483" s="3">
        <f>+Tabella2026[[#This Row],[POP_2024]]/SUM(Tabella2026[POP_2024])</f>
        <v>5.0014027000516968E-5</v>
      </c>
      <c r="L3483" s="3">
        <f>+Tabella2026[[#This Row],[INCIDENZA POPOLAZIONE]]*(PLAFOND/2)</f>
        <v>14724.092038431945</v>
      </c>
      <c r="M3483" s="3">
        <f>+IFERROR(Tabella2026[[#This Row],[reddito_2024]]/Tabella2026[[#This Row],[POP_2024]],"")</f>
        <v>17491.513229308006</v>
      </c>
      <c r="N3483" s="3">
        <f>+IF(Tabella2026[[#This Row],[REDDITO COMPLESSIVO PROCAPITE]]&lt;media_aggr_reddito_pc,(media_aggr_reddito_pc-Tabella2026[[#This Row],[REDDITO COMPLESSIVO PROCAPITE]]),0)</f>
        <v>333.55283330073507</v>
      </c>
      <c r="O3483" s="3">
        <f>+Tabella2026[[#This Row],[DIFFERENZA REDDITO INFERIORE ALLA MEDIA DALLA MEDIA]]*Tabella2026[[#This Row],[POP_2024]]</f>
        <v>983313.75257056695</v>
      </c>
      <c r="P3483" s="3">
        <f>+Tabella2026[[#This Row],[POPOLAZIONE PER DIFFERENZA ]]/SUM(Tabella2026[[POPOLAZIONE PER DIFFERENZA ]])</f>
        <v>8.7237836521220767E-6</v>
      </c>
      <c r="Q3483" s="3">
        <f>+Tabella2026[[#This Row],[INCIDENZA POPOLAZIONE PER DIFFERENZA]]*(PLAFOND-SUM(Tabella2026[CONTRIBUTO SULLA BASE DELLA POPOLAZIONE]))</f>
        <v>2568.2753643470105</v>
      </c>
      <c r="R3483" s="3">
        <f>+Tabella2026[[#This Row],[CONTRIBUTO SULLA BASE DELLA POPOLAZIONE]]+Tabella2026[[#This Row],[CONTRIBUTO SULLA BASE DEL REDDITO]]</f>
        <v>17292.367402778957</v>
      </c>
      <c r="S3483" s="3">
        <f>+Tabella2026[[#This Row],[CONTRIBUTO TOTALE]]/(PLAFOND/N_TESSERE)</f>
        <v>34.584734805557915</v>
      </c>
      <c r="T3483" s="3">
        <f>+MAX(CEILING(Tabella2026[[#This Row],[preDEF1]],1),1)</f>
        <v>35</v>
      </c>
      <c r="U3483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483" s="21">
        <f>+Tabella2026[[#This Row],[DEF - n. card]]*(PLAFOND/N_TESSERE)</f>
        <v>17000</v>
      </c>
      <c r="W3483" s="18"/>
    </row>
    <row r="3484" spans="2:23" x14ac:dyDescent="0.25">
      <c r="B3484" s="1" t="s">
        <v>6919</v>
      </c>
      <c r="C3484" s="2">
        <v>62064</v>
      </c>
      <c r="D3484" s="1" t="s">
        <v>6920</v>
      </c>
      <c r="E3484" s="1" t="s">
        <v>15</v>
      </c>
      <c r="F3484" s="1" t="s">
        <v>256</v>
      </c>
      <c r="G3484" s="1" t="s">
        <v>4778</v>
      </c>
      <c r="H3484" s="1" t="s">
        <v>15836</v>
      </c>
      <c r="I3484" s="5">
        <v>2948</v>
      </c>
      <c r="J3484" s="5">
        <v>40387803</v>
      </c>
      <c r="K3484" s="3">
        <f>+Tabella2026[[#This Row],[POP_2024]]/SUM(Tabella2026[POP_2024])</f>
        <v>5.0014027000516968E-5</v>
      </c>
      <c r="L3484" s="3">
        <f>+Tabella2026[[#This Row],[INCIDENZA POPOLAZIONE]]*(PLAFOND/2)</f>
        <v>14724.092038431945</v>
      </c>
      <c r="M3484" s="3">
        <f>+IFERROR(Tabella2026[[#This Row],[reddito_2024]]/Tabella2026[[#This Row],[POP_2024]],"")</f>
        <v>13700.068860244233</v>
      </c>
      <c r="N3484" s="3">
        <f>+IF(Tabella2026[[#This Row],[REDDITO COMPLESSIVO PROCAPITE]]&lt;media_aggr_reddito_pc,(media_aggr_reddito_pc-Tabella2026[[#This Row],[REDDITO COMPLESSIVO PROCAPITE]]),0)</f>
        <v>4124.9972023645078</v>
      </c>
      <c r="O3484" s="3">
        <f>+Tabella2026[[#This Row],[DIFFERENZA REDDITO INFERIORE ALLA MEDIA DALLA MEDIA]]*Tabella2026[[#This Row],[POP_2024]]</f>
        <v>12160491.75257057</v>
      </c>
      <c r="P3484" s="3">
        <f>+Tabella2026[[#This Row],[POPOLAZIONE PER DIFFERENZA ]]/SUM(Tabella2026[[POPOLAZIONE PER DIFFERENZA ]])</f>
        <v>1.0788570674976634E-4</v>
      </c>
      <c r="Q3484" s="3">
        <f>+Tabella2026[[#This Row],[INCIDENZA POPOLAZIONE PER DIFFERENZA]]*(PLAFOND-SUM(Tabella2026[CONTRIBUTO SULLA BASE DELLA POPOLAZIONE]))</f>
        <v>31761.471152851274</v>
      </c>
      <c r="R3484" s="3">
        <f>+Tabella2026[[#This Row],[CONTRIBUTO SULLA BASE DELLA POPOLAZIONE]]+Tabella2026[[#This Row],[CONTRIBUTO SULLA BASE DEL REDDITO]]</f>
        <v>46485.563191283218</v>
      </c>
      <c r="S3484" s="3">
        <f>+Tabella2026[[#This Row],[CONTRIBUTO TOTALE]]/(PLAFOND/N_TESSERE)</f>
        <v>92.971126382566439</v>
      </c>
      <c r="T3484" s="3">
        <f>+MAX(CEILING(Tabella2026[[#This Row],[preDEF1]],1),1)</f>
        <v>93</v>
      </c>
      <c r="U3484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3484" s="21">
        <f>+Tabella2026[[#This Row],[DEF - n. card]]*(PLAFOND/N_TESSERE)</f>
        <v>46000</v>
      </c>
      <c r="W3484" s="18"/>
    </row>
    <row r="3485" spans="2:23" x14ac:dyDescent="0.25">
      <c r="B3485" s="1" t="s">
        <v>7045</v>
      </c>
      <c r="C3485" s="2">
        <v>14054</v>
      </c>
      <c r="D3485" s="1" t="s">
        <v>7046</v>
      </c>
      <c r="E3485" s="1" t="s">
        <v>12</v>
      </c>
      <c r="F3485" s="1" t="s">
        <v>980</v>
      </c>
      <c r="G3485" s="1" t="s">
        <v>4778</v>
      </c>
      <c r="H3485" s="1" t="s">
        <v>15835</v>
      </c>
      <c r="I3485" s="5">
        <v>2944</v>
      </c>
      <c r="J3485" s="5">
        <v>42427825</v>
      </c>
      <c r="K3485" s="3">
        <f>+Tabella2026[[#This Row],[POP_2024]]/SUM(Tabella2026[POP_2024])</f>
        <v>4.9946165362795782E-5</v>
      </c>
      <c r="L3485" s="3">
        <f>+Tabella2026[[#This Row],[INCIDENZA POPOLAZIONE]]*(PLAFOND/2)</f>
        <v>14704.113623183057</v>
      </c>
      <c r="M3485" s="3">
        <f>+IFERROR(Tabella2026[[#This Row],[reddito_2024]]/Tabella2026[[#This Row],[POP_2024]],"")</f>
        <v>14411.625339673914</v>
      </c>
      <c r="N3485" s="3">
        <f>+IF(Tabella2026[[#This Row],[REDDITO COMPLESSIVO PROCAPITE]]&lt;media_aggr_reddito_pc,(media_aggr_reddito_pc-Tabella2026[[#This Row],[REDDITO COMPLESSIVO PROCAPITE]]),0)</f>
        <v>3413.4407229348271</v>
      </c>
      <c r="O3485" s="3">
        <f>+Tabella2026[[#This Row],[DIFFERENZA REDDITO INFERIORE ALLA MEDIA DALLA MEDIA]]*Tabella2026[[#This Row],[POP_2024]]</f>
        <v>10049169.488320131</v>
      </c>
      <c r="P3485" s="3">
        <f>+Tabella2026[[#This Row],[POPOLAZIONE PER DIFFERENZA ]]/SUM(Tabella2026[[POPOLAZIONE PER DIFFERENZA ]])</f>
        <v>8.915443343534421E-5</v>
      </c>
      <c r="Q3485" s="3">
        <f>+Tabella2026[[#This Row],[INCIDENZA POPOLAZIONE PER DIFFERENZA]]*(PLAFOND-SUM(Tabella2026[CONTRIBUTO SULLA BASE DELLA POPOLAZIONE]))</f>
        <v>26246.998337540364</v>
      </c>
      <c r="R3485" s="3">
        <f>+Tabella2026[[#This Row],[CONTRIBUTO SULLA BASE DELLA POPOLAZIONE]]+Tabella2026[[#This Row],[CONTRIBUTO SULLA BASE DEL REDDITO]]</f>
        <v>40951.111960723421</v>
      </c>
      <c r="S3485" s="3">
        <f>+Tabella2026[[#This Row],[CONTRIBUTO TOTALE]]/(PLAFOND/N_TESSERE)</f>
        <v>81.902223921446847</v>
      </c>
      <c r="T3485" s="3">
        <f>+MAX(CEILING(Tabella2026[[#This Row],[preDEF1]],1),1)</f>
        <v>82</v>
      </c>
      <c r="U3485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3485" s="21">
        <f>+Tabella2026[[#This Row],[DEF - n. card]]*(PLAFOND/N_TESSERE)</f>
        <v>40500</v>
      </c>
      <c r="W3485" s="18"/>
    </row>
    <row r="3486" spans="2:23" x14ac:dyDescent="0.25">
      <c r="B3486" s="1" t="s">
        <v>6869</v>
      </c>
      <c r="C3486" s="2">
        <v>60063</v>
      </c>
      <c r="D3486" s="1" t="s">
        <v>6870</v>
      </c>
      <c r="E3486" s="1" t="s">
        <v>8</v>
      </c>
      <c r="F3486" s="1" t="s">
        <v>397</v>
      </c>
      <c r="G3486" s="1" t="s">
        <v>4778</v>
      </c>
      <c r="H3486" s="1" t="s">
        <v>15834</v>
      </c>
      <c r="I3486" s="5">
        <v>2944</v>
      </c>
      <c r="J3486" s="5">
        <v>40857254</v>
      </c>
      <c r="K3486" s="3">
        <f>+Tabella2026[[#This Row],[POP_2024]]/SUM(Tabella2026[POP_2024])</f>
        <v>4.9946165362795782E-5</v>
      </c>
      <c r="L3486" s="3">
        <f>+Tabella2026[[#This Row],[INCIDENZA POPOLAZIONE]]*(PLAFOND/2)</f>
        <v>14704.113623183057</v>
      </c>
      <c r="M3486" s="3">
        <f>+IFERROR(Tabella2026[[#This Row],[reddito_2024]]/Tabella2026[[#This Row],[POP_2024]],"")</f>
        <v>13878.143342391304</v>
      </c>
      <c r="N3486" s="3">
        <f>+IF(Tabella2026[[#This Row],[REDDITO COMPLESSIVO PROCAPITE]]&lt;media_aggr_reddito_pc,(media_aggr_reddito_pc-Tabella2026[[#This Row],[REDDITO COMPLESSIVO PROCAPITE]]),0)</f>
        <v>3946.922720217437</v>
      </c>
      <c r="O3486" s="3">
        <f>+Tabella2026[[#This Row],[DIFFERENZA REDDITO INFERIORE ALLA MEDIA DALLA MEDIA]]*Tabella2026[[#This Row],[POP_2024]]</f>
        <v>11619740.488320135</v>
      </c>
      <c r="P3486" s="3">
        <f>+Tabella2026[[#This Row],[POPOLAZIONE PER DIFFERENZA ]]/SUM(Tabella2026[[POPOLAZIONE PER DIFFERENZA ]])</f>
        <v>1.0308825829895384E-4</v>
      </c>
      <c r="Q3486" s="3">
        <f>+Tabella2026[[#This Row],[INCIDENZA POPOLAZIONE PER DIFFERENZA]]*(PLAFOND-SUM(Tabella2026[CONTRIBUTO SULLA BASE DELLA POPOLAZIONE]))</f>
        <v>30349.105927018409</v>
      </c>
      <c r="R3486" s="3">
        <f>+Tabella2026[[#This Row],[CONTRIBUTO SULLA BASE DELLA POPOLAZIONE]]+Tabella2026[[#This Row],[CONTRIBUTO SULLA BASE DEL REDDITO]]</f>
        <v>45053.219550201466</v>
      </c>
      <c r="S3486" s="3">
        <f>+Tabella2026[[#This Row],[CONTRIBUTO TOTALE]]/(PLAFOND/N_TESSERE)</f>
        <v>90.106439100402937</v>
      </c>
      <c r="T3486" s="3">
        <f>+MAX(CEILING(Tabella2026[[#This Row],[preDEF1]],1),1)</f>
        <v>91</v>
      </c>
      <c r="U3486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3486" s="21">
        <f>+Tabella2026[[#This Row],[DEF - n. card]]*(PLAFOND/N_TESSERE)</f>
        <v>45000</v>
      </c>
      <c r="W3486" s="18"/>
    </row>
    <row r="3487" spans="2:23" x14ac:dyDescent="0.25">
      <c r="B3487" s="1" t="s">
        <v>6825</v>
      </c>
      <c r="C3487" s="2">
        <v>116009</v>
      </c>
      <c r="D3487" s="1" t="s">
        <v>6826</v>
      </c>
      <c r="E3487" s="1" t="s">
        <v>76</v>
      </c>
      <c r="F3487" s="1" t="s">
        <v>15840</v>
      </c>
      <c r="G3487" s="1" t="s">
        <v>4778</v>
      </c>
      <c r="H3487" s="1" t="s">
        <v>15836</v>
      </c>
      <c r="I3487" s="5">
        <v>2943</v>
      </c>
      <c r="J3487" s="5">
        <v>41268562</v>
      </c>
      <c r="K3487" s="3">
        <f>+Tabella2026[[#This Row],[POP_2024]]/SUM(Tabella2026[POP_2024])</f>
        <v>4.9929199953365479E-5</v>
      </c>
      <c r="L3487" s="3">
        <f>+Tabella2026[[#This Row],[INCIDENZA POPOLAZIONE]]*(PLAFOND/2)</f>
        <v>14699.119019370832</v>
      </c>
      <c r="M3487" s="3">
        <f>+IFERROR(Tabella2026[[#This Row],[reddito_2024]]/Tabella2026[[#This Row],[POP_2024]],"")</f>
        <v>14022.617057424397</v>
      </c>
      <c r="N3487" s="3">
        <f>+IF(Tabella2026[[#This Row],[REDDITO COMPLESSIVO PROCAPITE]]&lt;media_aggr_reddito_pc,(media_aggr_reddito_pc-Tabella2026[[#This Row],[REDDITO COMPLESSIVO PROCAPITE]]),0)</f>
        <v>3802.4490051843441</v>
      </c>
      <c r="O3487" s="3">
        <f>+Tabella2026[[#This Row],[DIFFERENZA REDDITO INFERIORE ALLA MEDIA DALLA MEDIA]]*Tabella2026[[#This Row],[POP_2024]]</f>
        <v>11190607.422257524</v>
      </c>
      <c r="P3487" s="3">
        <f>+Tabella2026[[#This Row],[POPOLAZIONE PER DIFFERENZA ]]/SUM(Tabella2026[[POPOLAZIONE PER DIFFERENZA ]])</f>
        <v>9.9281066528763103E-5</v>
      </c>
      <c r="Q3487" s="3">
        <f>+Tabella2026[[#This Row],[INCIDENZA POPOLAZIONE PER DIFFERENZA]]*(PLAFOND-SUM(Tabella2026[CONTRIBUTO SULLA BASE DELLA POPOLAZIONE]))</f>
        <v>29228.271525268079</v>
      </c>
      <c r="R3487" s="3">
        <f>+Tabella2026[[#This Row],[CONTRIBUTO SULLA BASE DELLA POPOLAZIONE]]+Tabella2026[[#This Row],[CONTRIBUTO SULLA BASE DEL REDDITO]]</f>
        <v>43927.390544638911</v>
      </c>
      <c r="S3487" s="3">
        <f>+Tabella2026[[#This Row],[CONTRIBUTO TOTALE]]/(PLAFOND/N_TESSERE)</f>
        <v>87.854781089277822</v>
      </c>
      <c r="T3487" s="3">
        <f>+MAX(CEILING(Tabella2026[[#This Row],[preDEF1]],1),1)</f>
        <v>88</v>
      </c>
      <c r="U3487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3487" s="21">
        <f>+Tabella2026[[#This Row],[DEF - n. card]]*(PLAFOND/N_TESSERE)</f>
        <v>43500</v>
      </c>
      <c r="W3487" s="18"/>
    </row>
    <row r="3488" spans="2:23" x14ac:dyDescent="0.25">
      <c r="B3488" s="1" t="s">
        <v>7067</v>
      </c>
      <c r="C3488" s="2">
        <v>13045</v>
      </c>
      <c r="D3488" s="1" t="s">
        <v>7068</v>
      </c>
      <c r="E3488" s="1" t="s">
        <v>12</v>
      </c>
      <c r="F3488" s="1" t="s">
        <v>152</v>
      </c>
      <c r="G3488" s="1" t="s">
        <v>4778</v>
      </c>
      <c r="H3488" s="1" t="s">
        <v>15835</v>
      </c>
      <c r="I3488" s="5">
        <v>2940</v>
      </c>
      <c r="J3488" s="5">
        <v>65166266</v>
      </c>
      <c r="K3488" s="3">
        <f>+Tabella2026[[#This Row],[POP_2024]]/SUM(Tabella2026[POP_2024])</f>
        <v>4.987830372507459E-5</v>
      </c>
      <c r="L3488" s="3">
        <f>+Tabella2026[[#This Row],[INCIDENZA POPOLAZIONE]]*(PLAFOND/2)</f>
        <v>14684.135207934165</v>
      </c>
      <c r="M3488" s="3">
        <f>+IFERROR(Tabella2026[[#This Row],[reddito_2024]]/Tabella2026[[#This Row],[POP_2024]],"")</f>
        <v>22165.396598639454</v>
      </c>
      <c r="N3488" s="3">
        <f>+IF(Tabella2026[[#This Row],[REDDITO COMPLESSIVO PROCAPITE]]&lt;media_aggr_reddito_pc,(media_aggr_reddito_pc-Tabella2026[[#This Row],[REDDITO COMPLESSIVO PROCAPITE]]),0)</f>
        <v>0</v>
      </c>
      <c r="O3488" s="3">
        <f>+Tabella2026[[#This Row],[DIFFERENZA REDDITO INFERIORE ALLA MEDIA DALLA MEDIA]]*Tabella2026[[#This Row],[POP_2024]]</f>
        <v>0</v>
      </c>
      <c r="P3488" s="3">
        <f>+Tabella2026[[#This Row],[POPOLAZIONE PER DIFFERENZA ]]/SUM(Tabella2026[[POPOLAZIONE PER DIFFERENZA ]])</f>
        <v>0</v>
      </c>
      <c r="Q3488" s="3">
        <f>+Tabella2026[[#This Row],[INCIDENZA POPOLAZIONE PER DIFFERENZA]]*(PLAFOND-SUM(Tabella2026[CONTRIBUTO SULLA BASE DELLA POPOLAZIONE]))</f>
        <v>0</v>
      </c>
      <c r="R3488" s="3">
        <f>+Tabella2026[[#This Row],[CONTRIBUTO SULLA BASE DELLA POPOLAZIONE]]+Tabella2026[[#This Row],[CONTRIBUTO SULLA BASE DEL REDDITO]]</f>
        <v>14684.135207934165</v>
      </c>
      <c r="S3488" s="3">
        <f>+Tabella2026[[#This Row],[CONTRIBUTO TOTALE]]/(PLAFOND/N_TESSERE)</f>
        <v>29.368270415868331</v>
      </c>
      <c r="T3488" s="3">
        <f>+MAX(CEILING(Tabella2026[[#This Row],[preDEF1]],1),1)</f>
        <v>30</v>
      </c>
      <c r="U3488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88" s="21">
        <f>+Tabella2026[[#This Row],[DEF - n. card]]*(PLAFOND/N_TESSERE)</f>
        <v>14500</v>
      </c>
      <c r="W3488" s="18"/>
    </row>
    <row r="3489" spans="2:23" x14ac:dyDescent="0.25">
      <c r="B3489" s="1" t="s">
        <v>6999</v>
      </c>
      <c r="C3489" s="2">
        <v>16100</v>
      </c>
      <c r="D3489" s="1" t="s">
        <v>7000</v>
      </c>
      <c r="E3489" s="1" t="s">
        <v>12</v>
      </c>
      <c r="F3489" s="1" t="s">
        <v>93</v>
      </c>
      <c r="G3489" s="1" t="s">
        <v>4778</v>
      </c>
      <c r="H3489" s="1" t="s">
        <v>15835</v>
      </c>
      <c r="I3489" s="5">
        <v>2940</v>
      </c>
      <c r="J3489" s="5">
        <v>56029799</v>
      </c>
      <c r="K3489" s="3">
        <f>+Tabella2026[[#This Row],[POP_2024]]/SUM(Tabella2026[POP_2024])</f>
        <v>4.987830372507459E-5</v>
      </c>
      <c r="L3489" s="3">
        <f>+Tabella2026[[#This Row],[INCIDENZA POPOLAZIONE]]*(PLAFOND/2)</f>
        <v>14684.135207934165</v>
      </c>
      <c r="M3489" s="3">
        <f>+IFERROR(Tabella2026[[#This Row],[reddito_2024]]/Tabella2026[[#This Row],[POP_2024]],"")</f>
        <v>19057.754761904762</v>
      </c>
      <c r="N3489" s="3">
        <f>+IF(Tabella2026[[#This Row],[REDDITO COMPLESSIVO PROCAPITE]]&lt;media_aggr_reddito_pc,(media_aggr_reddito_pc-Tabella2026[[#This Row],[REDDITO COMPLESSIVO PROCAPITE]]),0)</f>
        <v>0</v>
      </c>
      <c r="O3489" s="3">
        <f>+Tabella2026[[#This Row],[DIFFERENZA REDDITO INFERIORE ALLA MEDIA DALLA MEDIA]]*Tabella2026[[#This Row],[POP_2024]]</f>
        <v>0</v>
      </c>
      <c r="P3489" s="3">
        <f>+Tabella2026[[#This Row],[POPOLAZIONE PER DIFFERENZA ]]/SUM(Tabella2026[[POPOLAZIONE PER DIFFERENZA ]])</f>
        <v>0</v>
      </c>
      <c r="Q3489" s="3">
        <f>+Tabella2026[[#This Row],[INCIDENZA POPOLAZIONE PER DIFFERENZA]]*(PLAFOND-SUM(Tabella2026[CONTRIBUTO SULLA BASE DELLA POPOLAZIONE]))</f>
        <v>0</v>
      </c>
      <c r="R3489" s="3">
        <f>+Tabella2026[[#This Row],[CONTRIBUTO SULLA BASE DELLA POPOLAZIONE]]+Tabella2026[[#This Row],[CONTRIBUTO SULLA BASE DEL REDDITO]]</f>
        <v>14684.135207934165</v>
      </c>
      <c r="S3489" s="3">
        <f>+Tabella2026[[#This Row],[CONTRIBUTO TOTALE]]/(PLAFOND/N_TESSERE)</f>
        <v>29.368270415868331</v>
      </c>
      <c r="T3489" s="3">
        <f>+MAX(CEILING(Tabella2026[[#This Row],[preDEF1]],1),1)</f>
        <v>30</v>
      </c>
      <c r="U3489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89" s="21">
        <f>+Tabella2026[[#This Row],[DEF - n. card]]*(PLAFOND/N_TESSERE)</f>
        <v>14500</v>
      </c>
      <c r="W3489" s="18"/>
    </row>
    <row r="3490" spans="2:23" x14ac:dyDescent="0.25">
      <c r="B3490" s="1" t="s">
        <v>6993</v>
      </c>
      <c r="C3490" s="2">
        <v>14044</v>
      </c>
      <c r="D3490" s="1" t="s">
        <v>6994</v>
      </c>
      <c r="E3490" s="1" t="s">
        <v>12</v>
      </c>
      <c r="F3490" s="1" t="s">
        <v>980</v>
      </c>
      <c r="G3490" s="1" t="s">
        <v>4778</v>
      </c>
      <c r="H3490" s="1" t="s">
        <v>15835</v>
      </c>
      <c r="I3490" s="5">
        <v>2940</v>
      </c>
      <c r="J3490" s="5">
        <v>57153991</v>
      </c>
      <c r="K3490" s="3">
        <f>+Tabella2026[[#This Row],[POP_2024]]/SUM(Tabella2026[POP_2024])</f>
        <v>4.987830372507459E-5</v>
      </c>
      <c r="L3490" s="3">
        <f>+Tabella2026[[#This Row],[INCIDENZA POPOLAZIONE]]*(PLAFOND/2)</f>
        <v>14684.135207934165</v>
      </c>
      <c r="M3490" s="3">
        <f>+IFERROR(Tabella2026[[#This Row],[reddito_2024]]/Tabella2026[[#This Row],[POP_2024]],"")</f>
        <v>19440.13299319728</v>
      </c>
      <c r="N3490" s="3">
        <f>+IF(Tabella2026[[#This Row],[REDDITO COMPLESSIVO PROCAPITE]]&lt;media_aggr_reddito_pc,(media_aggr_reddito_pc-Tabella2026[[#This Row],[REDDITO COMPLESSIVO PROCAPITE]]),0)</f>
        <v>0</v>
      </c>
      <c r="O3490" s="3">
        <f>+Tabella2026[[#This Row],[DIFFERENZA REDDITO INFERIORE ALLA MEDIA DALLA MEDIA]]*Tabella2026[[#This Row],[POP_2024]]</f>
        <v>0</v>
      </c>
      <c r="P3490" s="3">
        <f>+Tabella2026[[#This Row],[POPOLAZIONE PER DIFFERENZA ]]/SUM(Tabella2026[[POPOLAZIONE PER DIFFERENZA ]])</f>
        <v>0</v>
      </c>
      <c r="Q3490" s="3">
        <f>+Tabella2026[[#This Row],[INCIDENZA POPOLAZIONE PER DIFFERENZA]]*(PLAFOND-SUM(Tabella2026[CONTRIBUTO SULLA BASE DELLA POPOLAZIONE]))</f>
        <v>0</v>
      </c>
      <c r="R3490" s="3">
        <f>+Tabella2026[[#This Row],[CONTRIBUTO SULLA BASE DELLA POPOLAZIONE]]+Tabella2026[[#This Row],[CONTRIBUTO SULLA BASE DEL REDDITO]]</f>
        <v>14684.135207934165</v>
      </c>
      <c r="S3490" s="3">
        <f>+Tabella2026[[#This Row],[CONTRIBUTO TOTALE]]/(PLAFOND/N_TESSERE)</f>
        <v>29.368270415868331</v>
      </c>
      <c r="T3490" s="3">
        <f>+MAX(CEILING(Tabella2026[[#This Row],[preDEF1]],1),1)</f>
        <v>30</v>
      </c>
      <c r="U3490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90" s="21">
        <f>+Tabella2026[[#This Row],[DEF - n. card]]*(PLAFOND/N_TESSERE)</f>
        <v>14500</v>
      </c>
      <c r="W3490" s="18"/>
    </row>
    <row r="3491" spans="2:23" x14ac:dyDescent="0.25">
      <c r="B3491" s="1" t="s">
        <v>6959</v>
      </c>
      <c r="C3491" s="2">
        <v>53008</v>
      </c>
      <c r="D3491" s="1" t="s">
        <v>6960</v>
      </c>
      <c r="E3491" s="1" t="s">
        <v>30</v>
      </c>
      <c r="F3491" s="1" t="s">
        <v>159</v>
      </c>
      <c r="G3491" s="1" t="s">
        <v>4778</v>
      </c>
      <c r="H3491" s="1" t="s">
        <v>15834</v>
      </c>
      <c r="I3491" s="5">
        <v>2936</v>
      </c>
      <c r="J3491" s="5">
        <v>46721279</v>
      </c>
      <c r="K3491" s="3">
        <f>+Tabella2026[[#This Row],[POP_2024]]/SUM(Tabella2026[POP_2024])</f>
        <v>4.9810442087353398E-5</v>
      </c>
      <c r="L3491" s="3">
        <f>+Tabella2026[[#This Row],[INCIDENZA POPOLAZIONE]]*(PLAFOND/2)</f>
        <v>14664.156792685275</v>
      </c>
      <c r="M3491" s="3">
        <f>+IFERROR(Tabella2026[[#This Row],[reddito_2024]]/Tabella2026[[#This Row],[POP_2024]],"")</f>
        <v>15913.242166212534</v>
      </c>
      <c r="N3491" s="3">
        <f>+IF(Tabella2026[[#This Row],[REDDITO COMPLESSIVO PROCAPITE]]&lt;media_aggr_reddito_pc,(media_aggr_reddito_pc-Tabella2026[[#This Row],[REDDITO COMPLESSIVO PROCAPITE]]),0)</f>
        <v>1911.8238963962067</v>
      </c>
      <c r="O3491" s="3">
        <f>+Tabella2026[[#This Row],[DIFFERENZA REDDITO INFERIORE ALLA MEDIA DALLA MEDIA]]*Tabella2026[[#This Row],[POP_2024]]</f>
        <v>5613114.9598192628</v>
      </c>
      <c r="P3491" s="3">
        <f>+Tabella2026[[#This Row],[POPOLAZIONE PER DIFFERENZA ]]/SUM(Tabella2026[[POPOLAZIONE PER DIFFERENZA ]])</f>
        <v>4.9798551475500716E-5</v>
      </c>
      <c r="Q3491" s="3">
        <f>+Tabella2026[[#This Row],[INCIDENZA POPOLAZIONE PER DIFFERENZA]]*(PLAFOND-SUM(Tabella2026[CONTRIBUTO SULLA BASE DELLA POPOLAZIONE]))</f>
        <v>14660.656205473864</v>
      </c>
      <c r="R3491" s="3">
        <f>+Tabella2026[[#This Row],[CONTRIBUTO SULLA BASE DELLA POPOLAZIONE]]+Tabella2026[[#This Row],[CONTRIBUTO SULLA BASE DEL REDDITO]]</f>
        <v>29324.812998159141</v>
      </c>
      <c r="S3491" s="3">
        <f>+Tabella2026[[#This Row],[CONTRIBUTO TOTALE]]/(PLAFOND/N_TESSERE)</f>
        <v>58.649625996318285</v>
      </c>
      <c r="T3491" s="3">
        <f>+MAX(CEILING(Tabella2026[[#This Row],[preDEF1]],1),1)</f>
        <v>59</v>
      </c>
      <c r="U3491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3491" s="21">
        <f>+Tabella2026[[#This Row],[DEF - n. card]]*(PLAFOND/N_TESSERE)</f>
        <v>29000</v>
      </c>
      <c r="W3491" s="18"/>
    </row>
    <row r="3492" spans="2:23" x14ac:dyDescent="0.25">
      <c r="B3492" s="1" t="s">
        <v>7203</v>
      </c>
      <c r="C3492" s="2">
        <v>83038</v>
      </c>
      <c r="D3492" s="1" t="s">
        <v>7204</v>
      </c>
      <c r="E3492" s="1" t="s">
        <v>21</v>
      </c>
      <c r="F3492" s="1" t="s">
        <v>42</v>
      </c>
      <c r="G3492" s="1" t="s">
        <v>4778</v>
      </c>
      <c r="H3492" s="1" t="s">
        <v>15836</v>
      </c>
      <c r="I3492" s="5">
        <v>2936</v>
      </c>
      <c r="J3492" s="5">
        <v>41749114</v>
      </c>
      <c r="K3492" s="3">
        <f>+Tabella2026[[#This Row],[POP_2024]]/SUM(Tabella2026[POP_2024])</f>
        <v>4.9810442087353398E-5</v>
      </c>
      <c r="L3492" s="3">
        <f>+Tabella2026[[#This Row],[INCIDENZA POPOLAZIONE]]*(PLAFOND/2)</f>
        <v>14664.156792685275</v>
      </c>
      <c r="M3492" s="3">
        <f>+IFERROR(Tabella2026[[#This Row],[reddito_2024]]/Tabella2026[[#This Row],[POP_2024]],"")</f>
        <v>14219.725476839238</v>
      </c>
      <c r="N3492" s="3">
        <f>+IF(Tabella2026[[#This Row],[REDDITO COMPLESSIVO PROCAPITE]]&lt;media_aggr_reddito_pc,(media_aggr_reddito_pc-Tabella2026[[#This Row],[REDDITO COMPLESSIVO PROCAPITE]]),0)</f>
        <v>3605.3405857695034</v>
      </c>
      <c r="O3492" s="3">
        <f>+Tabella2026[[#This Row],[DIFFERENZA REDDITO INFERIORE ALLA MEDIA DALLA MEDIA]]*Tabella2026[[#This Row],[POP_2024]]</f>
        <v>10585279.959819261</v>
      </c>
      <c r="P3492" s="3">
        <f>+Tabella2026[[#This Row],[POPOLAZIONE PER DIFFERENZA ]]/SUM(Tabella2026[[POPOLAZIONE PER DIFFERENZA ]])</f>
        <v>9.3910709603321361E-5</v>
      </c>
      <c r="Q3492" s="3">
        <f>+Tabella2026[[#This Row],[INCIDENZA POPOLAZIONE PER DIFFERENZA]]*(PLAFOND-SUM(Tabella2026[CONTRIBUTO SULLA BASE DELLA POPOLAZIONE]))</f>
        <v>27647.242474185718</v>
      </c>
      <c r="R3492" s="3">
        <f>+Tabella2026[[#This Row],[CONTRIBUTO SULLA BASE DELLA POPOLAZIONE]]+Tabella2026[[#This Row],[CONTRIBUTO SULLA BASE DEL REDDITO]]</f>
        <v>42311.399266870991</v>
      </c>
      <c r="S3492" s="3">
        <f>+Tabella2026[[#This Row],[CONTRIBUTO TOTALE]]/(PLAFOND/N_TESSERE)</f>
        <v>84.622798533741985</v>
      </c>
      <c r="T3492" s="3">
        <f>+MAX(CEILING(Tabella2026[[#This Row],[preDEF1]],1),1)</f>
        <v>85</v>
      </c>
      <c r="U3492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3492" s="21">
        <f>+Tabella2026[[#This Row],[DEF - n. card]]*(PLAFOND/N_TESSERE)</f>
        <v>42000</v>
      </c>
      <c r="W3492" s="18"/>
    </row>
    <row r="3493" spans="2:23" x14ac:dyDescent="0.25">
      <c r="B3493" s="1" t="s">
        <v>6909</v>
      </c>
      <c r="C3493" s="2">
        <v>69087</v>
      </c>
      <c r="D3493" s="1" t="s">
        <v>6910</v>
      </c>
      <c r="E3493" s="1" t="s">
        <v>96</v>
      </c>
      <c r="F3493" s="1" t="s">
        <v>328</v>
      </c>
      <c r="G3493" s="1" t="s">
        <v>4778</v>
      </c>
      <c r="H3493" s="1" t="s">
        <v>15836</v>
      </c>
      <c r="I3493" s="5">
        <v>2936</v>
      </c>
      <c r="J3493" s="5">
        <v>38816165</v>
      </c>
      <c r="K3493" s="3">
        <f>+Tabella2026[[#This Row],[POP_2024]]/SUM(Tabella2026[POP_2024])</f>
        <v>4.9810442087353398E-5</v>
      </c>
      <c r="L3493" s="3">
        <f>+Tabella2026[[#This Row],[INCIDENZA POPOLAZIONE]]*(PLAFOND/2)</f>
        <v>14664.156792685275</v>
      </c>
      <c r="M3493" s="3">
        <f>+IFERROR(Tabella2026[[#This Row],[reddito_2024]]/Tabella2026[[#This Row],[POP_2024]],"")</f>
        <v>13220.764645776566</v>
      </c>
      <c r="N3493" s="3">
        <f>+IF(Tabella2026[[#This Row],[REDDITO COMPLESSIVO PROCAPITE]]&lt;media_aggr_reddito_pc,(media_aggr_reddito_pc-Tabella2026[[#This Row],[REDDITO COMPLESSIVO PROCAPITE]]),0)</f>
        <v>4604.3014168321752</v>
      </c>
      <c r="O3493" s="3">
        <f>+Tabella2026[[#This Row],[DIFFERENZA REDDITO INFERIORE ALLA MEDIA DALLA MEDIA]]*Tabella2026[[#This Row],[POP_2024]]</f>
        <v>13518228.959819267</v>
      </c>
      <c r="P3493" s="3">
        <f>+Tabella2026[[#This Row],[POPOLAZIONE PER DIFFERENZA ]]/SUM(Tabella2026[[POPOLAZIONE PER DIFFERENZA ]])</f>
        <v>1.1993130828997672E-4</v>
      </c>
      <c r="Q3493" s="3">
        <f>+Tabella2026[[#This Row],[INCIDENZA POPOLAZIONE PER DIFFERENZA]]*(PLAFOND-SUM(Tabella2026[CONTRIBUTO SULLA BASE DELLA POPOLAZIONE]))</f>
        <v>35307.687212088073</v>
      </c>
      <c r="R3493" s="3">
        <f>+Tabella2026[[#This Row],[CONTRIBUTO SULLA BASE DELLA POPOLAZIONE]]+Tabella2026[[#This Row],[CONTRIBUTO SULLA BASE DEL REDDITO]]</f>
        <v>49971.844004773346</v>
      </c>
      <c r="S3493" s="3">
        <f>+Tabella2026[[#This Row],[CONTRIBUTO TOTALE]]/(PLAFOND/N_TESSERE)</f>
        <v>99.94368800954669</v>
      </c>
      <c r="T3493" s="3">
        <f>+MAX(CEILING(Tabella2026[[#This Row],[preDEF1]],1),1)</f>
        <v>100</v>
      </c>
      <c r="U3493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3493" s="21">
        <f>+Tabella2026[[#This Row],[DEF - n. card]]*(PLAFOND/N_TESSERE)</f>
        <v>49500</v>
      </c>
      <c r="W3493" s="18"/>
    </row>
    <row r="3494" spans="2:23" x14ac:dyDescent="0.25">
      <c r="B3494" s="1" t="s">
        <v>7055</v>
      </c>
      <c r="C3494" s="2">
        <v>21071</v>
      </c>
      <c r="D3494" s="1" t="s">
        <v>7056</v>
      </c>
      <c r="E3494" s="1" t="s">
        <v>99</v>
      </c>
      <c r="F3494" s="1" t="s">
        <v>110</v>
      </c>
      <c r="G3494" s="1" t="s">
        <v>4778</v>
      </c>
      <c r="H3494" s="1" t="s">
        <v>15835</v>
      </c>
      <c r="I3494" s="5">
        <v>2934</v>
      </c>
      <c r="J3494" s="5">
        <v>71529038</v>
      </c>
      <c r="K3494" s="3">
        <f>+Tabella2026[[#This Row],[POP_2024]]/SUM(Tabella2026[POP_2024])</f>
        <v>4.9776511268492805E-5</v>
      </c>
      <c r="L3494" s="3">
        <f>+Tabella2026[[#This Row],[INCIDENZA POPOLAZIONE]]*(PLAFOND/2)</f>
        <v>14654.16758506083</v>
      </c>
      <c r="M3494" s="3">
        <f>+IFERROR(Tabella2026[[#This Row],[reddito_2024]]/Tabella2026[[#This Row],[POP_2024]],"")</f>
        <v>24379.358554873892</v>
      </c>
      <c r="N3494" s="3">
        <f>+IF(Tabella2026[[#This Row],[REDDITO COMPLESSIVO PROCAPITE]]&lt;media_aggr_reddito_pc,(media_aggr_reddito_pc-Tabella2026[[#This Row],[REDDITO COMPLESSIVO PROCAPITE]]),0)</f>
        <v>0</v>
      </c>
      <c r="O3494" s="3">
        <f>+Tabella2026[[#This Row],[DIFFERENZA REDDITO INFERIORE ALLA MEDIA DALLA MEDIA]]*Tabella2026[[#This Row],[POP_2024]]</f>
        <v>0</v>
      </c>
      <c r="P3494" s="3">
        <f>+Tabella2026[[#This Row],[POPOLAZIONE PER DIFFERENZA ]]/SUM(Tabella2026[[POPOLAZIONE PER DIFFERENZA ]])</f>
        <v>0</v>
      </c>
      <c r="Q3494" s="3">
        <f>+Tabella2026[[#This Row],[INCIDENZA POPOLAZIONE PER DIFFERENZA]]*(PLAFOND-SUM(Tabella2026[CONTRIBUTO SULLA BASE DELLA POPOLAZIONE]))</f>
        <v>0</v>
      </c>
      <c r="R3494" s="3">
        <f>+Tabella2026[[#This Row],[CONTRIBUTO SULLA BASE DELLA POPOLAZIONE]]+Tabella2026[[#This Row],[CONTRIBUTO SULLA BASE DEL REDDITO]]</f>
        <v>14654.16758506083</v>
      </c>
      <c r="S3494" s="3">
        <f>+Tabella2026[[#This Row],[CONTRIBUTO TOTALE]]/(PLAFOND/N_TESSERE)</f>
        <v>29.308335170121659</v>
      </c>
      <c r="T3494" s="3">
        <f>+MAX(CEILING(Tabella2026[[#This Row],[preDEF1]],1),1)</f>
        <v>30</v>
      </c>
      <c r="U3494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94" s="21">
        <f>+Tabella2026[[#This Row],[DEF - n. card]]*(PLAFOND/N_TESSERE)</f>
        <v>14500</v>
      </c>
      <c r="W3494" s="18"/>
    </row>
    <row r="3495" spans="2:23" x14ac:dyDescent="0.25">
      <c r="B3495" s="1" t="s">
        <v>7065</v>
      </c>
      <c r="C3495" s="2">
        <v>21104</v>
      </c>
      <c r="D3495" s="1" t="s">
        <v>7066</v>
      </c>
      <c r="E3495" s="1" t="s">
        <v>99</v>
      </c>
      <c r="F3495" s="1" t="s">
        <v>110</v>
      </c>
      <c r="G3495" s="1" t="s">
        <v>4778</v>
      </c>
      <c r="H3495" s="1" t="s">
        <v>15835</v>
      </c>
      <c r="I3495" s="5">
        <v>2932</v>
      </c>
      <c r="J3495" s="5">
        <v>56947026</v>
      </c>
      <c r="K3495" s="3">
        <f>+Tabella2026[[#This Row],[POP_2024]]/SUM(Tabella2026[POP_2024])</f>
        <v>4.9742580449632213E-5</v>
      </c>
      <c r="L3495" s="3">
        <f>+Tabella2026[[#This Row],[INCIDENZA POPOLAZIONE]]*(PLAFOND/2)</f>
        <v>14644.178377436387</v>
      </c>
      <c r="M3495" s="3">
        <f>+IFERROR(Tabella2026[[#This Row],[reddito_2024]]/Tabella2026[[#This Row],[POP_2024]],"")</f>
        <v>19422.587312414733</v>
      </c>
      <c r="N3495" s="3">
        <f>+IF(Tabella2026[[#This Row],[REDDITO COMPLESSIVO PROCAPITE]]&lt;media_aggr_reddito_pc,(media_aggr_reddito_pc-Tabella2026[[#This Row],[REDDITO COMPLESSIVO PROCAPITE]]),0)</f>
        <v>0</v>
      </c>
      <c r="O3495" s="3">
        <f>+Tabella2026[[#This Row],[DIFFERENZA REDDITO INFERIORE ALLA MEDIA DALLA MEDIA]]*Tabella2026[[#This Row],[POP_2024]]</f>
        <v>0</v>
      </c>
      <c r="P3495" s="3">
        <f>+Tabella2026[[#This Row],[POPOLAZIONE PER DIFFERENZA ]]/SUM(Tabella2026[[POPOLAZIONE PER DIFFERENZA ]])</f>
        <v>0</v>
      </c>
      <c r="Q3495" s="3">
        <f>+Tabella2026[[#This Row],[INCIDENZA POPOLAZIONE PER DIFFERENZA]]*(PLAFOND-SUM(Tabella2026[CONTRIBUTO SULLA BASE DELLA POPOLAZIONE]))</f>
        <v>0</v>
      </c>
      <c r="R3495" s="3">
        <f>+Tabella2026[[#This Row],[CONTRIBUTO SULLA BASE DELLA POPOLAZIONE]]+Tabella2026[[#This Row],[CONTRIBUTO SULLA BASE DEL REDDITO]]</f>
        <v>14644.178377436387</v>
      </c>
      <c r="S3495" s="3">
        <f>+Tabella2026[[#This Row],[CONTRIBUTO TOTALE]]/(PLAFOND/N_TESSERE)</f>
        <v>29.288356754872773</v>
      </c>
      <c r="T3495" s="3">
        <f>+MAX(CEILING(Tabella2026[[#This Row],[preDEF1]],1),1)</f>
        <v>30</v>
      </c>
      <c r="U3495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95" s="21">
        <f>+Tabella2026[[#This Row],[DEF - n. card]]*(PLAFOND/N_TESSERE)</f>
        <v>14500</v>
      </c>
      <c r="W3495" s="18"/>
    </row>
    <row r="3496" spans="2:23" x14ac:dyDescent="0.25">
      <c r="B3496" s="1" t="s">
        <v>6961</v>
      </c>
      <c r="C3496" s="2">
        <v>7045</v>
      </c>
      <c r="D3496" s="1" t="s">
        <v>6962</v>
      </c>
      <c r="E3496" s="1" t="s">
        <v>565</v>
      </c>
      <c r="F3496" s="1" t="s">
        <v>565</v>
      </c>
      <c r="G3496" s="1" t="s">
        <v>4778</v>
      </c>
      <c r="H3496" s="1" t="s">
        <v>15835</v>
      </c>
      <c r="I3496" s="5">
        <v>2931</v>
      </c>
      <c r="J3496" s="5">
        <v>58212895</v>
      </c>
      <c r="K3496" s="3">
        <f>+Tabella2026[[#This Row],[POP_2024]]/SUM(Tabella2026[POP_2024])</f>
        <v>4.972561504020191E-5</v>
      </c>
      <c r="L3496" s="3">
        <f>+Tabella2026[[#This Row],[INCIDENZA POPOLAZIONE]]*(PLAFOND/2)</f>
        <v>14639.183773624161</v>
      </c>
      <c r="M3496" s="3">
        <f>+IFERROR(Tabella2026[[#This Row],[reddito_2024]]/Tabella2026[[#This Row],[POP_2024]],"")</f>
        <v>19861.103718867282</v>
      </c>
      <c r="N3496" s="3">
        <f>+IF(Tabella2026[[#This Row],[REDDITO COMPLESSIVO PROCAPITE]]&lt;media_aggr_reddito_pc,(media_aggr_reddito_pc-Tabella2026[[#This Row],[REDDITO COMPLESSIVO PROCAPITE]]),0)</f>
        <v>0</v>
      </c>
      <c r="O3496" s="3">
        <f>+Tabella2026[[#This Row],[DIFFERENZA REDDITO INFERIORE ALLA MEDIA DALLA MEDIA]]*Tabella2026[[#This Row],[POP_2024]]</f>
        <v>0</v>
      </c>
      <c r="P3496" s="3">
        <f>+Tabella2026[[#This Row],[POPOLAZIONE PER DIFFERENZA ]]/SUM(Tabella2026[[POPOLAZIONE PER DIFFERENZA ]])</f>
        <v>0</v>
      </c>
      <c r="Q3496" s="3">
        <f>+Tabella2026[[#This Row],[INCIDENZA POPOLAZIONE PER DIFFERENZA]]*(PLAFOND-SUM(Tabella2026[CONTRIBUTO SULLA BASE DELLA POPOLAZIONE]))</f>
        <v>0</v>
      </c>
      <c r="R3496" s="3">
        <f>+Tabella2026[[#This Row],[CONTRIBUTO SULLA BASE DELLA POPOLAZIONE]]+Tabella2026[[#This Row],[CONTRIBUTO SULLA BASE DEL REDDITO]]</f>
        <v>14639.183773624161</v>
      </c>
      <c r="S3496" s="3">
        <f>+Tabella2026[[#This Row],[CONTRIBUTO TOTALE]]/(PLAFOND/N_TESSERE)</f>
        <v>29.278367547248322</v>
      </c>
      <c r="T3496" s="3">
        <f>+MAX(CEILING(Tabella2026[[#This Row],[preDEF1]],1),1)</f>
        <v>30</v>
      </c>
      <c r="U3496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96" s="21">
        <f>+Tabella2026[[#This Row],[DEF - n. card]]*(PLAFOND/N_TESSERE)</f>
        <v>14500</v>
      </c>
      <c r="W3496" s="18"/>
    </row>
    <row r="3497" spans="2:23" x14ac:dyDescent="0.25">
      <c r="B3497" s="1" t="s">
        <v>7111</v>
      </c>
      <c r="C3497" s="2">
        <v>26014</v>
      </c>
      <c r="D3497" s="1" t="s">
        <v>7112</v>
      </c>
      <c r="E3497" s="1" t="s">
        <v>38</v>
      </c>
      <c r="F3497" s="1" t="s">
        <v>150</v>
      </c>
      <c r="G3497" s="1" t="s">
        <v>4778</v>
      </c>
      <c r="H3497" s="1" t="s">
        <v>15835</v>
      </c>
      <c r="I3497" s="5">
        <v>2930</v>
      </c>
      <c r="J3497" s="5">
        <v>54144626</v>
      </c>
      <c r="K3497" s="3">
        <f>+Tabella2026[[#This Row],[POP_2024]]/SUM(Tabella2026[POP_2024])</f>
        <v>4.9708649630771613E-5</v>
      </c>
      <c r="L3497" s="3">
        <f>+Tabella2026[[#This Row],[INCIDENZA POPOLAZIONE]]*(PLAFOND/2)</f>
        <v>14634.18916981194</v>
      </c>
      <c r="M3497" s="3">
        <f>+IFERROR(Tabella2026[[#This Row],[reddito_2024]]/Tabella2026[[#This Row],[POP_2024]],"")</f>
        <v>18479.394539249148</v>
      </c>
      <c r="N3497" s="3">
        <f>+IF(Tabella2026[[#This Row],[REDDITO COMPLESSIVO PROCAPITE]]&lt;media_aggr_reddito_pc,(media_aggr_reddito_pc-Tabella2026[[#This Row],[REDDITO COMPLESSIVO PROCAPITE]]),0)</f>
        <v>0</v>
      </c>
      <c r="O3497" s="3">
        <f>+Tabella2026[[#This Row],[DIFFERENZA REDDITO INFERIORE ALLA MEDIA DALLA MEDIA]]*Tabella2026[[#This Row],[POP_2024]]</f>
        <v>0</v>
      </c>
      <c r="P3497" s="3">
        <f>+Tabella2026[[#This Row],[POPOLAZIONE PER DIFFERENZA ]]/SUM(Tabella2026[[POPOLAZIONE PER DIFFERENZA ]])</f>
        <v>0</v>
      </c>
      <c r="Q3497" s="3">
        <f>+Tabella2026[[#This Row],[INCIDENZA POPOLAZIONE PER DIFFERENZA]]*(PLAFOND-SUM(Tabella2026[CONTRIBUTO SULLA BASE DELLA POPOLAZIONE]))</f>
        <v>0</v>
      </c>
      <c r="R3497" s="3">
        <f>+Tabella2026[[#This Row],[CONTRIBUTO SULLA BASE DELLA POPOLAZIONE]]+Tabella2026[[#This Row],[CONTRIBUTO SULLA BASE DEL REDDITO]]</f>
        <v>14634.18916981194</v>
      </c>
      <c r="S3497" s="3">
        <f>+Tabella2026[[#This Row],[CONTRIBUTO TOTALE]]/(PLAFOND/N_TESSERE)</f>
        <v>29.268378339623879</v>
      </c>
      <c r="T3497" s="3">
        <f>+MAX(CEILING(Tabella2026[[#This Row],[preDEF1]],1),1)</f>
        <v>30</v>
      </c>
      <c r="U3497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97" s="21">
        <f>+Tabella2026[[#This Row],[DEF - n. card]]*(PLAFOND/N_TESSERE)</f>
        <v>14500</v>
      </c>
      <c r="W3497" s="18"/>
    </row>
    <row r="3498" spans="2:23" x14ac:dyDescent="0.25">
      <c r="B3498" s="1" t="s">
        <v>6899</v>
      </c>
      <c r="C3498" s="2">
        <v>78110</v>
      </c>
      <c r="D3498" s="1" t="s">
        <v>6900</v>
      </c>
      <c r="E3498" s="1" t="s">
        <v>61</v>
      </c>
      <c r="F3498" s="1" t="s">
        <v>178</v>
      </c>
      <c r="G3498" s="1" t="s">
        <v>4778</v>
      </c>
      <c r="H3498" s="1" t="s">
        <v>15836</v>
      </c>
      <c r="I3498" s="5">
        <v>2930</v>
      </c>
      <c r="J3498" s="5">
        <v>36311847</v>
      </c>
      <c r="K3498" s="3">
        <f>+Tabella2026[[#This Row],[POP_2024]]/SUM(Tabella2026[POP_2024])</f>
        <v>4.9708649630771613E-5</v>
      </c>
      <c r="L3498" s="3">
        <f>+Tabella2026[[#This Row],[INCIDENZA POPOLAZIONE]]*(PLAFOND/2)</f>
        <v>14634.18916981194</v>
      </c>
      <c r="M3498" s="3">
        <f>+IFERROR(Tabella2026[[#This Row],[reddito_2024]]/Tabella2026[[#This Row],[POP_2024]],"")</f>
        <v>12393.121843003413</v>
      </c>
      <c r="N3498" s="3">
        <f>+IF(Tabella2026[[#This Row],[REDDITO COMPLESSIVO PROCAPITE]]&lt;media_aggr_reddito_pc,(media_aggr_reddito_pc-Tabella2026[[#This Row],[REDDITO COMPLESSIVO PROCAPITE]]),0)</f>
        <v>5431.9442196053278</v>
      </c>
      <c r="O3498" s="3">
        <f>+Tabella2026[[#This Row],[DIFFERENZA REDDITO INFERIORE ALLA MEDIA DALLA MEDIA]]*Tabella2026[[#This Row],[POP_2024]]</f>
        <v>15915596.56344361</v>
      </c>
      <c r="P3498" s="3">
        <f>+Tabella2026[[#This Row],[POPOLAZIONE PER DIFFERENZA ]]/SUM(Tabella2026[[POPOLAZIONE PER DIFFERENZA ]])</f>
        <v>1.4120032466847412E-4</v>
      </c>
      <c r="Q3498" s="3">
        <f>+Tabella2026[[#This Row],[INCIDENZA POPOLAZIONE PER DIFFERENZA]]*(PLAFOND-SUM(Tabella2026[CONTRIBUTO SULLA BASE DELLA POPOLAZIONE]))</f>
        <v>41569.269682155449</v>
      </c>
      <c r="R3498" s="3">
        <f>+Tabella2026[[#This Row],[CONTRIBUTO SULLA BASE DELLA POPOLAZIONE]]+Tabella2026[[#This Row],[CONTRIBUTO SULLA BASE DEL REDDITO]]</f>
        <v>56203.458851967385</v>
      </c>
      <c r="S3498" s="3">
        <f>+Tabella2026[[#This Row],[CONTRIBUTO TOTALE]]/(PLAFOND/N_TESSERE)</f>
        <v>112.40691770393477</v>
      </c>
      <c r="T3498" s="3">
        <f>+MAX(CEILING(Tabella2026[[#This Row],[preDEF1]],1),1)</f>
        <v>113</v>
      </c>
      <c r="U3498" s="9">
        <f xml:space="preserve"> IF(ROW(Tabella2026[[#This Row],[preDEF2]]) - ROW(Tabella2026[[#Headers],[preDEF2]])&lt;=ABS(SUM(Tabella2026[preDEF2])-N_TESSERE),Tabella2026[[#This Row],[preDEF2]]-1,Tabella2026[[#This Row],[preDEF2]])</f>
        <v>112</v>
      </c>
      <c r="V3498" s="21">
        <f>+Tabella2026[[#This Row],[DEF - n. card]]*(PLAFOND/N_TESSERE)</f>
        <v>56000</v>
      </c>
      <c r="W3498" s="18"/>
    </row>
    <row r="3499" spans="2:23" x14ac:dyDescent="0.25">
      <c r="B3499" s="1" t="s">
        <v>7027</v>
      </c>
      <c r="C3499" s="2">
        <v>78037</v>
      </c>
      <c r="D3499" s="1" t="s">
        <v>7028</v>
      </c>
      <c r="E3499" s="1" t="s">
        <v>61</v>
      </c>
      <c r="F3499" s="1" t="s">
        <v>178</v>
      </c>
      <c r="G3499" s="1" t="s">
        <v>4778</v>
      </c>
      <c r="H3499" s="1" t="s">
        <v>15836</v>
      </c>
      <c r="I3499" s="5">
        <v>2929</v>
      </c>
      <c r="J3499" s="5">
        <v>32852361</v>
      </c>
      <c r="K3499" s="3">
        <f>+Tabella2026[[#This Row],[POP_2024]]/SUM(Tabella2026[POP_2024])</f>
        <v>4.9691684221341317E-5</v>
      </c>
      <c r="L3499" s="3">
        <f>+Tabella2026[[#This Row],[INCIDENZA POPOLAZIONE]]*(PLAFOND/2)</f>
        <v>14629.194565999718</v>
      </c>
      <c r="M3499" s="3">
        <f>+IFERROR(Tabella2026[[#This Row],[reddito_2024]]/Tabella2026[[#This Row],[POP_2024]],"")</f>
        <v>11216.237965175827</v>
      </c>
      <c r="N3499" s="3">
        <f>+IF(Tabella2026[[#This Row],[REDDITO COMPLESSIVO PROCAPITE]]&lt;media_aggr_reddito_pc,(media_aggr_reddito_pc-Tabella2026[[#This Row],[REDDITO COMPLESSIVO PROCAPITE]]),0)</f>
        <v>6608.8280974329136</v>
      </c>
      <c r="O3499" s="3">
        <f>+Tabella2026[[#This Row],[DIFFERENZA REDDITO INFERIORE ALLA MEDIA DALLA MEDIA]]*Tabella2026[[#This Row],[POP_2024]]</f>
        <v>19357257.497381005</v>
      </c>
      <c r="P3499" s="3">
        <f>+Tabella2026[[#This Row],[POPOLAZIONE PER DIFFERENZA ]]/SUM(Tabella2026[[POPOLAZIONE PER DIFFERENZA ]])</f>
        <v>1.7173412460073486E-4</v>
      </c>
      <c r="Q3499" s="3">
        <f>+Tabella2026[[#This Row],[INCIDENZA POPOLAZIONE PER DIFFERENZA]]*(PLAFOND-SUM(Tabella2026[CONTRIBUTO SULLA BASE DELLA POPOLAZIONE]))</f>
        <v>50558.397481863096</v>
      </c>
      <c r="R3499" s="3">
        <f>+Tabella2026[[#This Row],[CONTRIBUTO SULLA BASE DELLA POPOLAZIONE]]+Tabella2026[[#This Row],[CONTRIBUTO SULLA BASE DEL REDDITO]]</f>
        <v>65187.59204786281</v>
      </c>
      <c r="S3499" s="3">
        <f>+Tabella2026[[#This Row],[CONTRIBUTO TOTALE]]/(PLAFOND/N_TESSERE)</f>
        <v>130.37518409572561</v>
      </c>
      <c r="T3499" s="3">
        <f>+MAX(CEILING(Tabella2026[[#This Row],[preDEF1]],1),1)</f>
        <v>131</v>
      </c>
      <c r="U3499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3499" s="21">
        <f>+Tabella2026[[#This Row],[DEF - n. card]]*(PLAFOND/N_TESSERE)</f>
        <v>65000</v>
      </c>
      <c r="W3499" s="18"/>
    </row>
    <row r="3500" spans="2:23" x14ac:dyDescent="0.25">
      <c r="B3500" s="1" t="s">
        <v>6991</v>
      </c>
      <c r="C3500" s="2">
        <v>51008</v>
      </c>
      <c r="D3500" s="1" t="s">
        <v>6992</v>
      </c>
      <c r="E3500" s="1" t="s">
        <v>30</v>
      </c>
      <c r="F3500" s="1" t="s">
        <v>125</v>
      </c>
      <c r="G3500" s="1" t="s">
        <v>4778</v>
      </c>
      <c r="H3500" s="1" t="s">
        <v>15834</v>
      </c>
      <c r="I3500" s="5">
        <v>2928</v>
      </c>
      <c r="J3500" s="5">
        <v>52916038</v>
      </c>
      <c r="K3500" s="3">
        <f>+Tabella2026[[#This Row],[POP_2024]]/SUM(Tabella2026[POP_2024])</f>
        <v>4.9674718811911021E-5</v>
      </c>
      <c r="L3500" s="3">
        <f>+Tabella2026[[#This Row],[INCIDENZA POPOLAZIONE]]*(PLAFOND/2)</f>
        <v>14624.199962187495</v>
      </c>
      <c r="M3500" s="3">
        <f>+IFERROR(Tabella2026[[#This Row],[reddito_2024]]/Tabella2026[[#This Row],[POP_2024]],"")</f>
        <v>18072.417349726777</v>
      </c>
      <c r="N3500" s="3">
        <f>+IF(Tabella2026[[#This Row],[REDDITO COMPLESSIVO PROCAPITE]]&lt;media_aggr_reddito_pc,(media_aggr_reddito_pc-Tabella2026[[#This Row],[REDDITO COMPLESSIVO PROCAPITE]]),0)</f>
        <v>0</v>
      </c>
      <c r="O3500" s="3">
        <f>+Tabella2026[[#This Row],[DIFFERENZA REDDITO INFERIORE ALLA MEDIA DALLA MEDIA]]*Tabella2026[[#This Row],[POP_2024]]</f>
        <v>0</v>
      </c>
      <c r="P3500" s="3">
        <f>+Tabella2026[[#This Row],[POPOLAZIONE PER DIFFERENZA ]]/SUM(Tabella2026[[POPOLAZIONE PER DIFFERENZA ]])</f>
        <v>0</v>
      </c>
      <c r="Q3500" s="3">
        <f>+Tabella2026[[#This Row],[INCIDENZA POPOLAZIONE PER DIFFERENZA]]*(PLAFOND-SUM(Tabella2026[CONTRIBUTO SULLA BASE DELLA POPOLAZIONE]))</f>
        <v>0</v>
      </c>
      <c r="R3500" s="3">
        <f>+Tabella2026[[#This Row],[CONTRIBUTO SULLA BASE DELLA POPOLAZIONE]]+Tabella2026[[#This Row],[CONTRIBUTO SULLA BASE DEL REDDITO]]</f>
        <v>14624.199962187495</v>
      </c>
      <c r="S3500" s="3">
        <f>+Tabella2026[[#This Row],[CONTRIBUTO TOTALE]]/(PLAFOND/N_TESSERE)</f>
        <v>29.24839992437499</v>
      </c>
      <c r="T3500" s="3">
        <f>+MAX(CEILING(Tabella2026[[#This Row],[preDEF1]],1),1)</f>
        <v>30</v>
      </c>
      <c r="U3500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500" s="21">
        <f>+Tabella2026[[#This Row],[DEF - n. card]]*(PLAFOND/N_TESSERE)</f>
        <v>14500</v>
      </c>
      <c r="W3500" s="18"/>
    </row>
    <row r="3501" spans="2:23" x14ac:dyDescent="0.25">
      <c r="B3501" s="1" t="s">
        <v>6759</v>
      </c>
      <c r="C3501" s="2">
        <v>82024</v>
      </c>
      <c r="D3501" s="1" t="s">
        <v>6760</v>
      </c>
      <c r="E3501" s="1" t="s">
        <v>21</v>
      </c>
      <c r="F3501" s="1" t="s">
        <v>20</v>
      </c>
      <c r="G3501" s="1" t="s">
        <v>4778</v>
      </c>
      <c r="H3501" s="1" t="s">
        <v>15836</v>
      </c>
      <c r="I3501" s="5">
        <v>2926</v>
      </c>
      <c r="J3501" s="5">
        <v>36396268</v>
      </c>
      <c r="K3501" s="3">
        <f>+Tabella2026[[#This Row],[POP_2024]]/SUM(Tabella2026[POP_2024])</f>
        <v>4.9640787993050428E-5</v>
      </c>
      <c r="L3501" s="3">
        <f>+Tabella2026[[#This Row],[INCIDENZA POPOLAZIONE]]*(PLAFOND/2)</f>
        <v>14614.210754563052</v>
      </c>
      <c r="M3501" s="3">
        <f>+IFERROR(Tabella2026[[#This Row],[reddito_2024]]/Tabella2026[[#This Row],[POP_2024]],"")</f>
        <v>12438.915926179085</v>
      </c>
      <c r="N3501" s="3">
        <f>+IF(Tabella2026[[#This Row],[REDDITO COMPLESSIVO PROCAPITE]]&lt;media_aggr_reddito_pc,(media_aggr_reddito_pc-Tabella2026[[#This Row],[REDDITO COMPLESSIVO PROCAPITE]]),0)</f>
        <v>5386.1501364296564</v>
      </c>
      <c r="O3501" s="3">
        <f>+Tabella2026[[#This Row],[DIFFERENZA REDDITO INFERIORE ALLA MEDIA DALLA MEDIA]]*Tabella2026[[#This Row],[POP_2024]]</f>
        <v>15759875.299193176</v>
      </c>
      <c r="P3501" s="3">
        <f>+Tabella2026[[#This Row],[POPOLAZIONE PER DIFFERENZA ]]/SUM(Tabella2026[[POPOLAZIONE PER DIFFERENZA ]])</f>
        <v>1.3981879347783999E-4</v>
      </c>
      <c r="Q3501" s="3">
        <f>+Tabella2026[[#This Row],[INCIDENZA POPOLAZIONE PER DIFFERENZA]]*(PLAFOND-SUM(Tabella2026[CONTRIBUTO SULLA BASE DELLA POPOLAZIONE]))</f>
        <v>41162.547935781149</v>
      </c>
      <c r="R3501" s="3">
        <f>+Tabella2026[[#This Row],[CONTRIBUTO SULLA BASE DELLA POPOLAZIONE]]+Tabella2026[[#This Row],[CONTRIBUTO SULLA BASE DEL REDDITO]]</f>
        <v>55776.758690344199</v>
      </c>
      <c r="S3501" s="3">
        <f>+Tabella2026[[#This Row],[CONTRIBUTO TOTALE]]/(PLAFOND/N_TESSERE)</f>
        <v>111.5535173806884</v>
      </c>
      <c r="T3501" s="3">
        <f>+MAX(CEILING(Tabella2026[[#This Row],[preDEF1]],1),1)</f>
        <v>112</v>
      </c>
      <c r="U3501" s="9">
        <f xml:space="preserve"> IF(ROW(Tabella2026[[#This Row],[preDEF2]]) - ROW(Tabella2026[[#Headers],[preDEF2]])&lt;=ABS(SUM(Tabella2026[preDEF2])-N_TESSERE),Tabella2026[[#This Row],[preDEF2]]-1,Tabella2026[[#This Row],[preDEF2]])</f>
        <v>111</v>
      </c>
      <c r="V3501" s="21">
        <f>+Tabella2026[[#This Row],[DEF - n. card]]*(PLAFOND/N_TESSERE)</f>
        <v>55500</v>
      </c>
      <c r="W3501" s="18"/>
    </row>
    <row r="3502" spans="2:23" x14ac:dyDescent="0.25">
      <c r="B3502" s="1" t="s">
        <v>6915</v>
      </c>
      <c r="C3502" s="2">
        <v>60071</v>
      </c>
      <c r="D3502" s="1" t="s">
        <v>6916</v>
      </c>
      <c r="E3502" s="1" t="s">
        <v>8</v>
      </c>
      <c r="F3502" s="1" t="s">
        <v>397</v>
      </c>
      <c r="G3502" s="1" t="s">
        <v>4778</v>
      </c>
      <c r="H3502" s="1" t="s">
        <v>15834</v>
      </c>
      <c r="I3502" s="5">
        <v>2925</v>
      </c>
      <c r="J3502" s="5">
        <v>41686122</v>
      </c>
      <c r="K3502" s="3">
        <f>+Tabella2026[[#This Row],[POP_2024]]/SUM(Tabella2026[POP_2024])</f>
        <v>4.9623822583620125E-5</v>
      </c>
      <c r="L3502" s="3">
        <f>+Tabella2026[[#This Row],[INCIDENZA POPOLAZIONE]]*(PLAFOND/2)</f>
        <v>14609.216150750826</v>
      </c>
      <c r="M3502" s="3">
        <f>+IFERROR(Tabella2026[[#This Row],[reddito_2024]]/Tabella2026[[#This Row],[POP_2024]],"")</f>
        <v>14251.665641025642</v>
      </c>
      <c r="N3502" s="3">
        <f>+IF(Tabella2026[[#This Row],[REDDITO COMPLESSIVO PROCAPITE]]&lt;media_aggr_reddito_pc,(media_aggr_reddito_pc-Tabella2026[[#This Row],[REDDITO COMPLESSIVO PROCAPITE]]),0)</f>
        <v>3573.4004215830992</v>
      </c>
      <c r="O3502" s="3">
        <f>+Tabella2026[[#This Row],[DIFFERENZA REDDITO INFERIORE ALLA MEDIA DALLA MEDIA]]*Tabella2026[[#This Row],[POP_2024]]</f>
        <v>10452196.233130565</v>
      </c>
      <c r="P3502" s="3">
        <f>+Tabella2026[[#This Row],[POPOLAZIONE PER DIFFERENZA ]]/SUM(Tabella2026[[POPOLAZIONE PER DIFFERENZA ]])</f>
        <v>9.2730014595023881E-5</v>
      </c>
      <c r="Q3502" s="3">
        <f>+Tabella2026[[#This Row],[INCIDENZA POPOLAZIONE PER DIFFERENZA]]*(PLAFOND-SUM(Tabella2026[CONTRIBUTO SULLA BASE DELLA POPOLAZIONE]))</f>
        <v>27299.646749264193</v>
      </c>
      <c r="R3502" s="3">
        <f>+Tabella2026[[#This Row],[CONTRIBUTO SULLA BASE DELLA POPOLAZIONE]]+Tabella2026[[#This Row],[CONTRIBUTO SULLA BASE DEL REDDITO]]</f>
        <v>41908.862900015018</v>
      </c>
      <c r="S3502" s="3">
        <f>+Tabella2026[[#This Row],[CONTRIBUTO TOTALE]]/(PLAFOND/N_TESSERE)</f>
        <v>83.817725800030033</v>
      </c>
      <c r="T3502" s="3">
        <f>+MAX(CEILING(Tabella2026[[#This Row],[preDEF1]],1),1)</f>
        <v>84</v>
      </c>
      <c r="U3502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3502" s="21">
        <f>+Tabella2026[[#This Row],[DEF - n. card]]*(PLAFOND/N_TESSERE)</f>
        <v>41500</v>
      </c>
      <c r="W3502" s="18"/>
    </row>
    <row r="3503" spans="2:23" x14ac:dyDescent="0.25">
      <c r="B3503" s="1" t="s">
        <v>7015</v>
      </c>
      <c r="C3503" s="2">
        <v>69091</v>
      </c>
      <c r="D3503" s="1" t="s">
        <v>7016</v>
      </c>
      <c r="E3503" s="1" t="s">
        <v>96</v>
      </c>
      <c r="F3503" s="1" t="s">
        <v>328</v>
      </c>
      <c r="G3503" s="1" t="s">
        <v>4778</v>
      </c>
      <c r="H3503" s="1" t="s">
        <v>15836</v>
      </c>
      <c r="I3503" s="5">
        <v>2922</v>
      </c>
      <c r="J3503" s="5">
        <v>43969556</v>
      </c>
      <c r="K3503" s="3">
        <f>+Tabella2026[[#This Row],[POP_2024]]/SUM(Tabella2026[POP_2024])</f>
        <v>4.9572926355329236E-5</v>
      </c>
      <c r="L3503" s="3">
        <f>+Tabella2026[[#This Row],[INCIDENZA POPOLAZIONE]]*(PLAFOND/2)</f>
        <v>14594.232339314161</v>
      </c>
      <c r="M3503" s="3">
        <f>+IFERROR(Tabella2026[[#This Row],[reddito_2024]]/Tabella2026[[#This Row],[POP_2024]],"")</f>
        <v>15047.760438056126</v>
      </c>
      <c r="N3503" s="3">
        <f>+IF(Tabella2026[[#This Row],[REDDITO COMPLESSIVO PROCAPITE]]&lt;media_aggr_reddito_pc,(media_aggr_reddito_pc-Tabella2026[[#This Row],[REDDITO COMPLESSIVO PROCAPITE]]),0)</f>
        <v>2777.305624552615</v>
      </c>
      <c r="O3503" s="3">
        <f>+Tabella2026[[#This Row],[DIFFERENZA REDDITO INFERIORE ALLA MEDIA DALLA MEDIA]]*Tabella2026[[#This Row],[POP_2024]]</f>
        <v>8115287.0349427406</v>
      </c>
      <c r="P3503" s="3">
        <f>+Tabella2026[[#This Row],[POPOLAZIONE PER DIFFERENZA ]]/SUM(Tabella2026[[POPOLAZIONE PER DIFFERENZA ]])</f>
        <v>7.1997374370731269E-5</v>
      </c>
      <c r="Q3503" s="3">
        <f>+Tabella2026[[#This Row],[INCIDENZA POPOLAZIONE PER DIFFERENZA]]*(PLAFOND-SUM(Tabella2026[CONTRIBUTO SULLA BASE DELLA POPOLAZIONE]))</f>
        <v>21195.973016712593</v>
      </c>
      <c r="R3503" s="3">
        <f>+Tabella2026[[#This Row],[CONTRIBUTO SULLA BASE DELLA POPOLAZIONE]]+Tabella2026[[#This Row],[CONTRIBUTO SULLA BASE DEL REDDITO]]</f>
        <v>35790.205356026752</v>
      </c>
      <c r="S3503" s="3">
        <f>+Tabella2026[[#This Row],[CONTRIBUTO TOTALE]]/(PLAFOND/N_TESSERE)</f>
        <v>71.580410712053506</v>
      </c>
      <c r="T3503" s="3">
        <f>+MAX(CEILING(Tabella2026[[#This Row],[preDEF1]],1),1)</f>
        <v>72</v>
      </c>
      <c r="U3503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3503" s="21">
        <f>+Tabella2026[[#This Row],[DEF - n. card]]*(PLAFOND/N_TESSERE)</f>
        <v>35500</v>
      </c>
      <c r="W3503" s="18"/>
    </row>
    <row r="3504" spans="2:23" x14ac:dyDescent="0.25">
      <c r="B3504" s="1" t="s">
        <v>7163</v>
      </c>
      <c r="C3504" s="2">
        <v>64100</v>
      </c>
      <c r="D3504" s="1" t="s">
        <v>7164</v>
      </c>
      <c r="E3504" s="1" t="s">
        <v>15</v>
      </c>
      <c r="F3504" s="1" t="s">
        <v>290</v>
      </c>
      <c r="G3504" s="1" t="s">
        <v>4778</v>
      </c>
      <c r="H3504" s="1" t="s">
        <v>15836</v>
      </c>
      <c r="I3504" s="5">
        <v>2921</v>
      </c>
      <c r="J3504" s="5">
        <v>38151518</v>
      </c>
      <c r="K3504" s="3">
        <f>+Tabella2026[[#This Row],[POP_2024]]/SUM(Tabella2026[POP_2024])</f>
        <v>4.955596094589894E-5</v>
      </c>
      <c r="L3504" s="3">
        <f>+Tabella2026[[#This Row],[INCIDENZA POPOLAZIONE]]*(PLAFOND/2)</f>
        <v>14589.237735501938</v>
      </c>
      <c r="M3504" s="3">
        <f>+IFERROR(Tabella2026[[#This Row],[reddito_2024]]/Tabella2026[[#This Row],[POP_2024]],"")</f>
        <v>13061.115371448133</v>
      </c>
      <c r="N3504" s="3">
        <f>+IF(Tabella2026[[#This Row],[REDDITO COMPLESSIVO PROCAPITE]]&lt;media_aggr_reddito_pc,(media_aggr_reddito_pc-Tabella2026[[#This Row],[REDDITO COMPLESSIVO PROCAPITE]]),0)</f>
        <v>4763.9506911606077</v>
      </c>
      <c r="O3504" s="3">
        <f>+Tabella2026[[#This Row],[DIFFERENZA REDDITO INFERIORE ALLA MEDIA DALLA MEDIA]]*Tabella2026[[#This Row],[POP_2024]]</f>
        <v>13915499.968880136</v>
      </c>
      <c r="P3504" s="3">
        <f>+Tabella2026[[#This Row],[POPOLAZIONE PER DIFFERENZA ]]/SUM(Tabella2026[[POPOLAZIONE PER DIFFERENZA ]])</f>
        <v>1.2345582559205578E-4</v>
      </c>
      <c r="Q3504" s="3">
        <f>+Tabella2026[[#This Row],[INCIDENZA POPOLAZIONE PER DIFFERENZA]]*(PLAFOND-SUM(Tabella2026[CONTRIBUTO SULLA BASE DELLA POPOLAZIONE]))</f>
        <v>36345.302462432177</v>
      </c>
      <c r="R3504" s="3">
        <f>+Tabella2026[[#This Row],[CONTRIBUTO SULLA BASE DELLA POPOLAZIONE]]+Tabella2026[[#This Row],[CONTRIBUTO SULLA BASE DEL REDDITO]]</f>
        <v>50934.540197934111</v>
      </c>
      <c r="S3504" s="3">
        <f>+Tabella2026[[#This Row],[CONTRIBUTO TOTALE]]/(PLAFOND/N_TESSERE)</f>
        <v>101.86908039586822</v>
      </c>
      <c r="T3504" s="3">
        <f>+MAX(CEILING(Tabella2026[[#This Row],[preDEF1]],1),1)</f>
        <v>102</v>
      </c>
      <c r="U3504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3504" s="21">
        <f>+Tabella2026[[#This Row],[DEF - n. card]]*(PLAFOND/N_TESSERE)</f>
        <v>50500</v>
      </c>
      <c r="W3504" s="18"/>
    </row>
    <row r="3505" spans="2:23" x14ac:dyDescent="0.25">
      <c r="B3505" s="1" t="s">
        <v>7117</v>
      </c>
      <c r="C3505" s="2">
        <v>97011</v>
      </c>
      <c r="D3505" s="1" t="s">
        <v>7118</v>
      </c>
      <c r="E3505" s="1" t="s">
        <v>12</v>
      </c>
      <c r="F3505" s="1" t="s">
        <v>362</v>
      </c>
      <c r="G3505" s="1" t="s">
        <v>4778</v>
      </c>
      <c r="H3505" s="1" t="s">
        <v>15835</v>
      </c>
      <c r="I3505" s="5">
        <v>2918</v>
      </c>
      <c r="J3505" s="5">
        <v>58169659</v>
      </c>
      <c r="K3505" s="3">
        <f>+Tabella2026[[#This Row],[POP_2024]]/SUM(Tabella2026[POP_2024])</f>
        <v>4.9505064717608044E-5</v>
      </c>
      <c r="L3505" s="3">
        <f>+Tabella2026[[#This Row],[INCIDENZA POPOLAZIONE]]*(PLAFOND/2)</f>
        <v>14574.25392406527</v>
      </c>
      <c r="M3505" s="3">
        <f>+IFERROR(Tabella2026[[#This Row],[reddito_2024]]/Tabella2026[[#This Row],[POP_2024]],"")</f>
        <v>19934.770047978069</v>
      </c>
      <c r="N3505" s="3">
        <f>+IF(Tabella2026[[#This Row],[REDDITO COMPLESSIVO PROCAPITE]]&lt;media_aggr_reddito_pc,(media_aggr_reddito_pc-Tabella2026[[#This Row],[REDDITO COMPLESSIVO PROCAPITE]]),0)</f>
        <v>0</v>
      </c>
      <c r="O3505" s="3">
        <f>+Tabella2026[[#This Row],[DIFFERENZA REDDITO INFERIORE ALLA MEDIA DALLA MEDIA]]*Tabella2026[[#This Row],[POP_2024]]</f>
        <v>0</v>
      </c>
      <c r="P3505" s="3">
        <f>+Tabella2026[[#This Row],[POPOLAZIONE PER DIFFERENZA ]]/SUM(Tabella2026[[POPOLAZIONE PER DIFFERENZA ]])</f>
        <v>0</v>
      </c>
      <c r="Q3505" s="3">
        <f>+Tabella2026[[#This Row],[INCIDENZA POPOLAZIONE PER DIFFERENZA]]*(PLAFOND-SUM(Tabella2026[CONTRIBUTO SULLA BASE DELLA POPOLAZIONE]))</f>
        <v>0</v>
      </c>
      <c r="R3505" s="3">
        <f>+Tabella2026[[#This Row],[CONTRIBUTO SULLA BASE DELLA POPOLAZIONE]]+Tabella2026[[#This Row],[CONTRIBUTO SULLA BASE DEL REDDITO]]</f>
        <v>14574.25392406527</v>
      </c>
      <c r="S3505" s="3">
        <f>+Tabella2026[[#This Row],[CONTRIBUTO TOTALE]]/(PLAFOND/N_TESSERE)</f>
        <v>29.148507848130539</v>
      </c>
      <c r="T3505" s="3">
        <f>+MAX(CEILING(Tabella2026[[#This Row],[preDEF1]],1),1)</f>
        <v>30</v>
      </c>
      <c r="U3505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505" s="21">
        <f>+Tabella2026[[#This Row],[DEF - n. card]]*(PLAFOND/N_TESSERE)</f>
        <v>14500</v>
      </c>
      <c r="W3505" s="18"/>
    </row>
    <row r="3506" spans="2:23" x14ac:dyDescent="0.25">
      <c r="B3506" s="1" t="s">
        <v>7103</v>
      </c>
      <c r="C3506" s="2">
        <v>21052</v>
      </c>
      <c r="D3506" s="1" t="s">
        <v>7104</v>
      </c>
      <c r="E3506" s="1" t="s">
        <v>99</v>
      </c>
      <c r="F3506" s="1" t="s">
        <v>110</v>
      </c>
      <c r="G3506" s="1" t="s">
        <v>4778</v>
      </c>
      <c r="H3506" s="1" t="s">
        <v>15835</v>
      </c>
      <c r="I3506" s="5">
        <v>2918</v>
      </c>
      <c r="J3506" s="5">
        <v>63478239</v>
      </c>
      <c r="K3506" s="3">
        <f>+Tabella2026[[#This Row],[POP_2024]]/SUM(Tabella2026[POP_2024])</f>
        <v>4.9505064717608044E-5</v>
      </c>
      <c r="L3506" s="3">
        <f>+Tabella2026[[#This Row],[INCIDENZA POPOLAZIONE]]*(PLAFOND/2)</f>
        <v>14574.25392406527</v>
      </c>
      <c r="M3506" s="3">
        <f>+IFERROR(Tabella2026[[#This Row],[reddito_2024]]/Tabella2026[[#This Row],[POP_2024]],"")</f>
        <v>21754.022960932147</v>
      </c>
      <c r="N3506" s="3">
        <f>+IF(Tabella2026[[#This Row],[REDDITO COMPLESSIVO PROCAPITE]]&lt;media_aggr_reddito_pc,(media_aggr_reddito_pc-Tabella2026[[#This Row],[REDDITO COMPLESSIVO PROCAPITE]]),0)</f>
        <v>0</v>
      </c>
      <c r="O3506" s="3">
        <f>+Tabella2026[[#This Row],[DIFFERENZA REDDITO INFERIORE ALLA MEDIA DALLA MEDIA]]*Tabella2026[[#This Row],[POP_2024]]</f>
        <v>0</v>
      </c>
      <c r="P3506" s="3">
        <f>+Tabella2026[[#This Row],[POPOLAZIONE PER DIFFERENZA ]]/SUM(Tabella2026[[POPOLAZIONE PER DIFFERENZA ]])</f>
        <v>0</v>
      </c>
      <c r="Q3506" s="3">
        <f>+Tabella2026[[#This Row],[INCIDENZA POPOLAZIONE PER DIFFERENZA]]*(PLAFOND-SUM(Tabella2026[CONTRIBUTO SULLA BASE DELLA POPOLAZIONE]))</f>
        <v>0</v>
      </c>
      <c r="R3506" s="3">
        <f>+Tabella2026[[#This Row],[CONTRIBUTO SULLA BASE DELLA POPOLAZIONE]]+Tabella2026[[#This Row],[CONTRIBUTO SULLA BASE DEL REDDITO]]</f>
        <v>14574.25392406527</v>
      </c>
      <c r="S3506" s="3">
        <f>+Tabella2026[[#This Row],[CONTRIBUTO TOTALE]]/(PLAFOND/N_TESSERE)</f>
        <v>29.148507848130539</v>
      </c>
      <c r="T3506" s="3">
        <f>+MAX(CEILING(Tabella2026[[#This Row],[preDEF1]],1),1)</f>
        <v>30</v>
      </c>
      <c r="U3506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506" s="21">
        <f>+Tabella2026[[#This Row],[DEF - n. card]]*(PLAFOND/N_TESSERE)</f>
        <v>14500</v>
      </c>
      <c r="W3506" s="18"/>
    </row>
    <row r="3507" spans="2:23" x14ac:dyDescent="0.25">
      <c r="B3507" s="1" t="s">
        <v>7051</v>
      </c>
      <c r="C3507" s="2">
        <v>56011</v>
      </c>
      <c r="D3507" s="1" t="s">
        <v>7052</v>
      </c>
      <c r="E3507" s="1" t="s">
        <v>8</v>
      </c>
      <c r="F3507" s="1" t="s">
        <v>210</v>
      </c>
      <c r="G3507" s="1" t="s">
        <v>4778</v>
      </c>
      <c r="H3507" s="1" t="s">
        <v>15834</v>
      </c>
      <c r="I3507" s="5">
        <v>2917</v>
      </c>
      <c r="J3507" s="5">
        <v>42705261</v>
      </c>
      <c r="K3507" s="3">
        <f>+Tabella2026[[#This Row],[POP_2024]]/SUM(Tabella2026[POP_2024])</f>
        <v>4.9488099308177748E-5</v>
      </c>
      <c r="L3507" s="3">
        <f>+Tabella2026[[#This Row],[INCIDENZA POPOLAZIONE]]*(PLAFOND/2)</f>
        <v>14569.259320253048</v>
      </c>
      <c r="M3507" s="3">
        <f>+IFERROR(Tabella2026[[#This Row],[reddito_2024]]/Tabella2026[[#This Row],[POP_2024]],"")</f>
        <v>14640.130613644154</v>
      </c>
      <c r="N3507" s="3">
        <f>+IF(Tabella2026[[#This Row],[REDDITO COMPLESSIVO PROCAPITE]]&lt;media_aggr_reddito_pc,(media_aggr_reddito_pc-Tabella2026[[#This Row],[REDDITO COMPLESSIVO PROCAPITE]]),0)</f>
        <v>3184.9354489645866</v>
      </c>
      <c r="O3507" s="3">
        <f>+Tabella2026[[#This Row],[DIFFERENZA REDDITO INFERIORE ALLA MEDIA DALLA MEDIA]]*Tabella2026[[#This Row],[POP_2024]]</f>
        <v>9290456.7046296988</v>
      </c>
      <c r="P3507" s="3">
        <f>+Tabella2026[[#This Row],[POPOLAZIONE PER DIFFERENZA ]]/SUM(Tabella2026[[POPOLAZIONE PER DIFFERENZA ]])</f>
        <v>8.2423269387539816E-5</v>
      </c>
      <c r="Q3507" s="3">
        <f>+Tabella2026[[#This Row],[INCIDENZA POPOLAZIONE PER DIFFERENZA]]*(PLAFOND-SUM(Tabella2026[CONTRIBUTO SULLA BASE DELLA POPOLAZIONE]))</f>
        <v>24265.348690239778</v>
      </c>
      <c r="R3507" s="3">
        <f>+Tabella2026[[#This Row],[CONTRIBUTO SULLA BASE DELLA POPOLAZIONE]]+Tabella2026[[#This Row],[CONTRIBUTO SULLA BASE DEL REDDITO]]</f>
        <v>38834.608010492826</v>
      </c>
      <c r="S3507" s="3">
        <f>+Tabella2026[[#This Row],[CONTRIBUTO TOTALE]]/(PLAFOND/N_TESSERE)</f>
        <v>77.669216020985658</v>
      </c>
      <c r="T3507" s="3">
        <f>+MAX(CEILING(Tabella2026[[#This Row],[preDEF1]],1),1)</f>
        <v>78</v>
      </c>
      <c r="U3507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3507" s="21">
        <f>+Tabella2026[[#This Row],[DEF - n. card]]*(PLAFOND/N_TESSERE)</f>
        <v>38500</v>
      </c>
      <c r="W3507" s="18"/>
    </row>
    <row r="3508" spans="2:23" x14ac:dyDescent="0.25">
      <c r="B3508" s="1" t="s">
        <v>6841</v>
      </c>
      <c r="C3508" s="2">
        <v>113018</v>
      </c>
      <c r="D3508" s="1" t="s">
        <v>6842</v>
      </c>
      <c r="E3508" s="1" t="s">
        <v>76</v>
      </c>
      <c r="F3508" s="1" t="s">
        <v>15837</v>
      </c>
      <c r="G3508" s="1" t="s">
        <v>4778</v>
      </c>
      <c r="H3508" s="1" t="s">
        <v>15836</v>
      </c>
      <c r="I3508" s="5">
        <v>2917</v>
      </c>
      <c r="J3508" s="5">
        <v>42392841</v>
      </c>
      <c r="K3508" s="3">
        <f>+Tabella2026[[#This Row],[POP_2024]]/SUM(Tabella2026[POP_2024])</f>
        <v>4.9488099308177748E-5</v>
      </c>
      <c r="L3508" s="3">
        <f>+Tabella2026[[#This Row],[INCIDENZA POPOLAZIONE]]*(PLAFOND/2)</f>
        <v>14569.259320253048</v>
      </c>
      <c r="M3508" s="3">
        <f>+IFERROR(Tabella2026[[#This Row],[reddito_2024]]/Tabella2026[[#This Row],[POP_2024]],"")</f>
        <v>14533.027425437092</v>
      </c>
      <c r="N3508" s="3">
        <f>+IF(Tabella2026[[#This Row],[REDDITO COMPLESSIVO PROCAPITE]]&lt;media_aggr_reddito_pc,(media_aggr_reddito_pc-Tabella2026[[#This Row],[REDDITO COMPLESSIVO PROCAPITE]]),0)</f>
        <v>3292.0386371716486</v>
      </c>
      <c r="O3508" s="3">
        <f>+Tabella2026[[#This Row],[DIFFERENZA REDDITO INFERIORE ALLA MEDIA DALLA MEDIA]]*Tabella2026[[#This Row],[POP_2024]]</f>
        <v>9602876.7046296988</v>
      </c>
      <c r="P3508" s="3">
        <f>+Tabella2026[[#This Row],[POPOLAZIONE PER DIFFERENZA ]]/SUM(Tabella2026[[POPOLAZIONE PER DIFFERENZA ]])</f>
        <v>8.5195003721033112E-5</v>
      </c>
      <c r="Q3508" s="3">
        <f>+Tabella2026[[#This Row],[INCIDENZA POPOLAZIONE PER DIFFERENZA]]*(PLAFOND-SUM(Tabella2026[CONTRIBUTO SULLA BASE DELLA POPOLAZIONE]))</f>
        <v>25081.34519921946</v>
      </c>
      <c r="R3508" s="3">
        <f>+Tabella2026[[#This Row],[CONTRIBUTO SULLA BASE DELLA POPOLAZIONE]]+Tabella2026[[#This Row],[CONTRIBUTO SULLA BASE DEL REDDITO]]</f>
        <v>39650.604519472508</v>
      </c>
      <c r="S3508" s="3">
        <f>+Tabella2026[[#This Row],[CONTRIBUTO TOTALE]]/(PLAFOND/N_TESSERE)</f>
        <v>79.301209038945018</v>
      </c>
      <c r="T3508" s="3">
        <f>+MAX(CEILING(Tabella2026[[#This Row],[preDEF1]],1),1)</f>
        <v>80</v>
      </c>
      <c r="U3508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3508" s="21">
        <f>+Tabella2026[[#This Row],[DEF - n. card]]*(PLAFOND/N_TESSERE)</f>
        <v>39500</v>
      </c>
      <c r="W3508" s="18"/>
    </row>
    <row r="3509" spans="2:23" x14ac:dyDescent="0.25">
      <c r="B3509" s="1" t="s">
        <v>6979</v>
      </c>
      <c r="C3509" s="2">
        <v>15019</v>
      </c>
      <c r="D3509" s="1" t="s">
        <v>6980</v>
      </c>
      <c r="E3509" s="1" t="s">
        <v>12</v>
      </c>
      <c r="F3509" s="1" t="s">
        <v>11</v>
      </c>
      <c r="G3509" s="1" t="s">
        <v>4778</v>
      </c>
      <c r="H3509" s="1" t="s">
        <v>15835</v>
      </c>
      <c r="I3509" s="5">
        <v>2916</v>
      </c>
      <c r="J3509" s="5">
        <v>65439277</v>
      </c>
      <c r="K3509" s="3">
        <f>+Tabella2026[[#This Row],[POP_2024]]/SUM(Tabella2026[POP_2024])</f>
        <v>4.9471133898747451E-5</v>
      </c>
      <c r="L3509" s="3">
        <f>+Tabella2026[[#This Row],[INCIDENZA POPOLAZIONE]]*(PLAFOND/2)</f>
        <v>14564.264716440826</v>
      </c>
      <c r="M3509" s="3">
        <f>+IFERROR(Tabella2026[[#This Row],[reddito_2024]]/Tabella2026[[#This Row],[POP_2024]],"")</f>
        <v>22441.453017832646</v>
      </c>
      <c r="N3509" s="3">
        <f>+IF(Tabella2026[[#This Row],[REDDITO COMPLESSIVO PROCAPITE]]&lt;media_aggr_reddito_pc,(media_aggr_reddito_pc-Tabella2026[[#This Row],[REDDITO COMPLESSIVO PROCAPITE]]),0)</f>
        <v>0</v>
      </c>
      <c r="O3509" s="3">
        <f>+Tabella2026[[#This Row],[DIFFERENZA REDDITO INFERIORE ALLA MEDIA DALLA MEDIA]]*Tabella2026[[#This Row],[POP_2024]]</f>
        <v>0</v>
      </c>
      <c r="P3509" s="3">
        <f>+Tabella2026[[#This Row],[POPOLAZIONE PER DIFFERENZA ]]/SUM(Tabella2026[[POPOLAZIONE PER DIFFERENZA ]])</f>
        <v>0</v>
      </c>
      <c r="Q3509" s="3">
        <f>+Tabella2026[[#This Row],[INCIDENZA POPOLAZIONE PER DIFFERENZA]]*(PLAFOND-SUM(Tabella2026[CONTRIBUTO SULLA BASE DELLA POPOLAZIONE]))</f>
        <v>0</v>
      </c>
      <c r="R3509" s="3">
        <f>+Tabella2026[[#This Row],[CONTRIBUTO SULLA BASE DELLA POPOLAZIONE]]+Tabella2026[[#This Row],[CONTRIBUTO SULLA BASE DEL REDDITO]]</f>
        <v>14564.264716440826</v>
      </c>
      <c r="S3509" s="3">
        <f>+Tabella2026[[#This Row],[CONTRIBUTO TOTALE]]/(PLAFOND/N_TESSERE)</f>
        <v>29.128529432881653</v>
      </c>
      <c r="T3509" s="3">
        <f>+MAX(CEILING(Tabella2026[[#This Row],[preDEF1]],1),1)</f>
        <v>30</v>
      </c>
      <c r="U3509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509" s="21">
        <f>+Tabella2026[[#This Row],[DEF - n. card]]*(PLAFOND/N_TESSERE)</f>
        <v>14500</v>
      </c>
      <c r="W3509" s="18"/>
    </row>
    <row r="3510" spans="2:23" x14ac:dyDescent="0.25">
      <c r="B3510" s="1" t="s">
        <v>7029</v>
      </c>
      <c r="C3510" s="2">
        <v>9058</v>
      </c>
      <c r="D3510" s="1" t="s">
        <v>7030</v>
      </c>
      <c r="E3510" s="1" t="s">
        <v>24</v>
      </c>
      <c r="F3510" s="1" t="s">
        <v>246</v>
      </c>
      <c r="G3510" s="1" t="s">
        <v>4778</v>
      </c>
      <c r="H3510" s="1" t="s">
        <v>15835</v>
      </c>
      <c r="I3510" s="5">
        <v>2915</v>
      </c>
      <c r="J3510" s="5">
        <v>57567831</v>
      </c>
      <c r="K3510" s="3">
        <f>+Tabella2026[[#This Row],[POP_2024]]/SUM(Tabella2026[POP_2024])</f>
        <v>4.9454168489317155E-5</v>
      </c>
      <c r="L3510" s="3">
        <f>+Tabella2026[[#This Row],[INCIDENZA POPOLAZIONE]]*(PLAFOND/2)</f>
        <v>14559.270112628603</v>
      </c>
      <c r="M3510" s="3">
        <f>+IFERROR(Tabella2026[[#This Row],[reddito_2024]]/Tabella2026[[#This Row],[POP_2024]],"")</f>
        <v>19748.827101200684</v>
      </c>
      <c r="N3510" s="3">
        <f>+IF(Tabella2026[[#This Row],[REDDITO COMPLESSIVO PROCAPITE]]&lt;media_aggr_reddito_pc,(media_aggr_reddito_pc-Tabella2026[[#This Row],[REDDITO COMPLESSIVO PROCAPITE]]),0)</f>
        <v>0</v>
      </c>
      <c r="O3510" s="3">
        <f>+Tabella2026[[#This Row],[DIFFERENZA REDDITO INFERIORE ALLA MEDIA DALLA MEDIA]]*Tabella2026[[#This Row],[POP_2024]]</f>
        <v>0</v>
      </c>
      <c r="P3510" s="3">
        <f>+Tabella2026[[#This Row],[POPOLAZIONE PER DIFFERENZA ]]/SUM(Tabella2026[[POPOLAZIONE PER DIFFERENZA ]])</f>
        <v>0</v>
      </c>
      <c r="Q3510" s="3">
        <f>+Tabella2026[[#This Row],[INCIDENZA POPOLAZIONE PER DIFFERENZA]]*(PLAFOND-SUM(Tabella2026[CONTRIBUTO SULLA BASE DELLA POPOLAZIONE]))</f>
        <v>0</v>
      </c>
      <c r="R3510" s="3">
        <f>+Tabella2026[[#This Row],[CONTRIBUTO SULLA BASE DELLA POPOLAZIONE]]+Tabella2026[[#This Row],[CONTRIBUTO SULLA BASE DEL REDDITO]]</f>
        <v>14559.270112628603</v>
      </c>
      <c r="S3510" s="3">
        <f>+Tabella2026[[#This Row],[CONTRIBUTO TOTALE]]/(PLAFOND/N_TESSERE)</f>
        <v>29.118540225257206</v>
      </c>
      <c r="T3510" s="3">
        <f>+MAX(CEILING(Tabella2026[[#This Row],[preDEF1]],1),1)</f>
        <v>30</v>
      </c>
      <c r="U3510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510" s="21">
        <f>+Tabella2026[[#This Row],[DEF - n. card]]*(PLAFOND/N_TESSERE)</f>
        <v>14500</v>
      </c>
      <c r="W3510" s="18"/>
    </row>
    <row r="3511" spans="2:23" x14ac:dyDescent="0.25">
      <c r="B3511" s="1" t="s">
        <v>7097</v>
      </c>
      <c r="C3511" s="2">
        <v>40004</v>
      </c>
      <c r="D3511" s="1" t="s">
        <v>7098</v>
      </c>
      <c r="E3511" s="1" t="s">
        <v>27</v>
      </c>
      <c r="F3511" s="1" t="s">
        <v>104</v>
      </c>
      <c r="G3511" s="1" t="s">
        <v>4778</v>
      </c>
      <c r="H3511" s="1" t="s">
        <v>15835</v>
      </c>
      <c r="I3511" s="5">
        <v>2910</v>
      </c>
      <c r="J3511" s="5">
        <v>46741069</v>
      </c>
      <c r="K3511" s="3">
        <f>+Tabella2026[[#This Row],[POP_2024]]/SUM(Tabella2026[POP_2024])</f>
        <v>4.9369341442165666E-5</v>
      </c>
      <c r="L3511" s="3">
        <f>+Tabella2026[[#This Row],[INCIDENZA POPOLAZIONE]]*(PLAFOND/2)</f>
        <v>14534.297093567491</v>
      </c>
      <c r="M3511" s="3">
        <f>+IFERROR(Tabella2026[[#This Row],[reddito_2024]]/Tabella2026[[#This Row],[POP_2024]],"")</f>
        <v>16062.223024054983</v>
      </c>
      <c r="N3511" s="3">
        <f>+IF(Tabella2026[[#This Row],[REDDITO COMPLESSIVO PROCAPITE]]&lt;media_aggr_reddito_pc,(media_aggr_reddito_pc-Tabella2026[[#This Row],[REDDITO COMPLESSIVO PROCAPITE]]),0)</f>
        <v>1762.8430385537577</v>
      </c>
      <c r="O3511" s="3">
        <f>+Tabella2026[[#This Row],[DIFFERENZA REDDITO INFERIORE ALLA MEDIA DALLA MEDIA]]*Tabella2026[[#This Row],[POP_2024]]</f>
        <v>5129873.2421914348</v>
      </c>
      <c r="P3511" s="3">
        <f>+Tabella2026[[#This Row],[POPOLAZIONE PER DIFFERENZA ]]/SUM(Tabella2026[[POPOLAZIONE PER DIFFERENZA ]])</f>
        <v>4.5511317431184323E-5</v>
      </c>
      <c r="Q3511" s="3">
        <f>+Tabella2026[[#This Row],[INCIDENZA POPOLAZIONE PER DIFFERENZA]]*(PLAFOND-SUM(Tabella2026[CONTRIBUTO SULLA BASE DELLA POPOLAZIONE]))</f>
        <v>13398.497718252645</v>
      </c>
      <c r="R3511" s="3">
        <f>+Tabella2026[[#This Row],[CONTRIBUTO SULLA BASE DELLA POPOLAZIONE]]+Tabella2026[[#This Row],[CONTRIBUTO SULLA BASE DEL REDDITO]]</f>
        <v>27932.794811820138</v>
      </c>
      <c r="S3511" s="3">
        <f>+Tabella2026[[#This Row],[CONTRIBUTO TOTALE]]/(PLAFOND/N_TESSERE)</f>
        <v>55.865589623640275</v>
      </c>
      <c r="T3511" s="3">
        <f>+MAX(CEILING(Tabella2026[[#This Row],[preDEF1]],1),1)</f>
        <v>56</v>
      </c>
      <c r="U3511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3511" s="21">
        <f>+Tabella2026[[#This Row],[DEF - n. card]]*(PLAFOND/N_TESSERE)</f>
        <v>27500</v>
      </c>
      <c r="W3511" s="18"/>
    </row>
    <row r="3512" spans="2:23" x14ac:dyDescent="0.25">
      <c r="B3512" s="1" t="s">
        <v>6985</v>
      </c>
      <c r="C3512" s="2">
        <v>58058</v>
      </c>
      <c r="D3512" s="1" t="s">
        <v>6986</v>
      </c>
      <c r="E3512" s="1" t="s">
        <v>8</v>
      </c>
      <c r="F3512" s="1" t="s">
        <v>7</v>
      </c>
      <c r="G3512" s="1" t="s">
        <v>4778</v>
      </c>
      <c r="H3512" s="1" t="s">
        <v>15834</v>
      </c>
      <c r="I3512" s="5">
        <v>2910</v>
      </c>
      <c r="J3512" s="5">
        <v>41539300</v>
      </c>
      <c r="K3512" s="3">
        <f>+Tabella2026[[#This Row],[POP_2024]]/SUM(Tabella2026[POP_2024])</f>
        <v>4.9369341442165666E-5</v>
      </c>
      <c r="L3512" s="3">
        <f>+Tabella2026[[#This Row],[INCIDENZA POPOLAZIONE]]*(PLAFOND/2)</f>
        <v>14534.297093567491</v>
      </c>
      <c r="M3512" s="3">
        <f>+IFERROR(Tabella2026[[#This Row],[reddito_2024]]/Tabella2026[[#This Row],[POP_2024]],"")</f>
        <v>14274.673539518901</v>
      </c>
      <c r="N3512" s="3">
        <f>+IF(Tabella2026[[#This Row],[REDDITO COMPLESSIVO PROCAPITE]]&lt;media_aggr_reddito_pc,(media_aggr_reddito_pc-Tabella2026[[#This Row],[REDDITO COMPLESSIVO PROCAPITE]]),0)</f>
        <v>3550.3925230898403</v>
      </c>
      <c r="O3512" s="3">
        <f>+Tabella2026[[#This Row],[DIFFERENZA REDDITO INFERIORE ALLA MEDIA DALLA MEDIA]]*Tabella2026[[#This Row],[POP_2024]]</f>
        <v>10331642.242191436</v>
      </c>
      <c r="P3512" s="3">
        <f>+Tabella2026[[#This Row],[POPOLAZIONE PER DIFFERENZA ]]/SUM(Tabella2026[[POPOLAZIONE PER DIFFERENZA ]])</f>
        <v>9.1660481160142559E-5</v>
      </c>
      <c r="Q3512" s="3">
        <f>+Tabella2026[[#This Row],[INCIDENZA POPOLAZIONE PER DIFFERENZA]]*(PLAFOND-SUM(Tabella2026[CONTRIBUTO SULLA BASE DELLA POPOLAZIONE]))</f>
        <v>26984.776908185209</v>
      </c>
      <c r="R3512" s="3">
        <f>+Tabella2026[[#This Row],[CONTRIBUTO SULLA BASE DELLA POPOLAZIONE]]+Tabella2026[[#This Row],[CONTRIBUTO SULLA BASE DEL REDDITO]]</f>
        <v>41519.074001752699</v>
      </c>
      <c r="S3512" s="3">
        <f>+Tabella2026[[#This Row],[CONTRIBUTO TOTALE]]/(PLAFOND/N_TESSERE)</f>
        <v>83.038148003505398</v>
      </c>
      <c r="T3512" s="3">
        <f>+MAX(CEILING(Tabella2026[[#This Row],[preDEF1]],1),1)</f>
        <v>84</v>
      </c>
      <c r="U3512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3512" s="21">
        <f>+Tabella2026[[#This Row],[DEF - n. card]]*(PLAFOND/N_TESSERE)</f>
        <v>41500</v>
      </c>
      <c r="W3512" s="18"/>
    </row>
    <row r="3513" spans="2:23" x14ac:dyDescent="0.25">
      <c r="B3513" s="1" t="s">
        <v>7057</v>
      </c>
      <c r="C3513" s="2">
        <v>33049</v>
      </c>
      <c r="D3513" s="1" t="s">
        <v>7058</v>
      </c>
      <c r="E3513" s="1" t="s">
        <v>27</v>
      </c>
      <c r="F3513" s="1" t="s">
        <v>112</v>
      </c>
      <c r="G3513" s="1" t="s">
        <v>4778</v>
      </c>
      <c r="H3513" s="1" t="s">
        <v>15835</v>
      </c>
      <c r="I3513" s="5">
        <v>2908</v>
      </c>
      <c r="J3513" s="5">
        <v>61851064</v>
      </c>
      <c r="K3513" s="3">
        <f>+Tabella2026[[#This Row],[POP_2024]]/SUM(Tabella2026[POP_2024])</f>
        <v>4.9335410623305074E-5</v>
      </c>
      <c r="L3513" s="3">
        <f>+Tabella2026[[#This Row],[INCIDENZA POPOLAZIONE]]*(PLAFOND/2)</f>
        <v>14524.307885943046</v>
      </c>
      <c r="M3513" s="3">
        <f>+IFERROR(Tabella2026[[#This Row],[reddito_2024]]/Tabella2026[[#This Row],[POP_2024]],"")</f>
        <v>21269.279229711141</v>
      </c>
      <c r="N3513" s="3">
        <f>+IF(Tabella2026[[#This Row],[REDDITO COMPLESSIVO PROCAPITE]]&lt;media_aggr_reddito_pc,(media_aggr_reddito_pc-Tabella2026[[#This Row],[REDDITO COMPLESSIVO PROCAPITE]]),0)</f>
        <v>0</v>
      </c>
      <c r="O3513" s="3">
        <f>+Tabella2026[[#This Row],[DIFFERENZA REDDITO INFERIORE ALLA MEDIA DALLA MEDIA]]*Tabella2026[[#This Row],[POP_2024]]</f>
        <v>0</v>
      </c>
      <c r="P3513" s="3">
        <f>+Tabella2026[[#This Row],[POPOLAZIONE PER DIFFERENZA ]]/SUM(Tabella2026[[POPOLAZIONE PER DIFFERENZA ]])</f>
        <v>0</v>
      </c>
      <c r="Q3513" s="3">
        <f>+Tabella2026[[#This Row],[INCIDENZA POPOLAZIONE PER DIFFERENZA]]*(PLAFOND-SUM(Tabella2026[CONTRIBUTO SULLA BASE DELLA POPOLAZIONE]))</f>
        <v>0</v>
      </c>
      <c r="R3513" s="3">
        <f>+Tabella2026[[#This Row],[CONTRIBUTO SULLA BASE DELLA POPOLAZIONE]]+Tabella2026[[#This Row],[CONTRIBUTO SULLA BASE DEL REDDITO]]</f>
        <v>14524.307885943046</v>
      </c>
      <c r="S3513" s="3">
        <f>+Tabella2026[[#This Row],[CONTRIBUTO TOTALE]]/(PLAFOND/N_TESSERE)</f>
        <v>29.048615771886091</v>
      </c>
      <c r="T3513" s="3">
        <f>+MAX(CEILING(Tabella2026[[#This Row],[preDEF1]],1),1)</f>
        <v>30</v>
      </c>
      <c r="U3513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513" s="21">
        <f>+Tabella2026[[#This Row],[DEF - n. card]]*(PLAFOND/N_TESSERE)</f>
        <v>14500</v>
      </c>
      <c r="W3513" s="18"/>
    </row>
    <row r="3514" spans="2:23" x14ac:dyDescent="0.25">
      <c r="B3514" s="1" t="s">
        <v>7037</v>
      </c>
      <c r="C3514" s="2">
        <v>5117</v>
      </c>
      <c r="D3514" s="1" t="s">
        <v>7038</v>
      </c>
      <c r="E3514" s="1" t="s">
        <v>18</v>
      </c>
      <c r="F3514" s="1" t="s">
        <v>182</v>
      </c>
      <c r="G3514" s="1" t="s">
        <v>4778</v>
      </c>
      <c r="H3514" s="1" t="s">
        <v>15835</v>
      </c>
      <c r="I3514" s="5">
        <v>2907</v>
      </c>
      <c r="J3514" s="5">
        <v>53640324</v>
      </c>
      <c r="K3514" s="3">
        <f>+Tabella2026[[#This Row],[POP_2024]]/SUM(Tabella2026[POP_2024])</f>
        <v>4.9318445213874771E-5</v>
      </c>
      <c r="L3514" s="3">
        <f>+Tabella2026[[#This Row],[INCIDENZA POPOLAZIONE]]*(PLAFOND/2)</f>
        <v>14519.313282130823</v>
      </c>
      <c r="M3514" s="3">
        <f>+IFERROR(Tabella2026[[#This Row],[reddito_2024]]/Tabella2026[[#This Row],[POP_2024]],"")</f>
        <v>18452.123839009288</v>
      </c>
      <c r="N3514" s="3">
        <f>+IF(Tabella2026[[#This Row],[REDDITO COMPLESSIVO PROCAPITE]]&lt;media_aggr_reddito_pc,(media_aggr_reddito_pc-Tabella2026[[#This Row],[REDDITO COMPLESSIVO PROCAPITE]]),0)</f>
        <v>0</v>
      </c>
      <c r="O3514" s="3">
        <f>+Tabella2026[[#This Row],[DIFFERENZA REDDITO INFERIORE ALLA MEDIA DALLA MEDIA]]*Tabella2026[[#This Row],[POP_2024]]</f>
        <v>0</v>
      </c>
      <c r="P3514" s="3">
        <f>+Tabella2026[[#This Row],[POPOLAZIONE PER DIFFERENZA ]]/SUM(Tabella2026[[POPOLAZIONE PER DIFFERENZA ]])</f>
        <v>0</v>
      </c>
      <c r="Q3514" s="3">
        <f>+Tabella2026[[#This Row],[INCIDENZA POPOLAZIONE PER DIFFERENZA]]*(PLAFOND-SUM(Tabella2026[CONTRIBUTO SULLA BASE DELLA POPOLAZIONE]))</f>
        <v>0</v>
      </c>
      <c r="R3514" s="3">
        <f>+Tabella2026[[#This Row],[CONTRIBUTO SULLA BASE DELLA POPOLAZIONE]]+Tabella2026[[#This Row],[CONTRIBUTO SULLA BASE DEL REDDITO]]</f>
        <v>14519.313282130823</v>
      </c>
      <c r="S3514" s="3">
        <f>+Tabella2026[[#This Row],[CONTRIBUTO TOTALE]]/(PLAFOND/N_TESSERE)</f>
        <v>29.038626564261644</v>
      </c>
      <c r="T3514" s="3">
        <f>+MAX(CEILING(Tabella2026[[#This Row],[preDEF1]],1),1)</f>
        <v>30</v>
      </c>
      <c r="U3514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514" s="21">
        <f>+Tabella2026[[#This Row],[DEF - n. card]]*(PLAFOND/N_TESSERE)</f>
        <v>14500</v>
      </c>
      <c r="W3514" s="18"/>
    </row>
    <row r="3515" spans="2:23" x14ac:dyDescent="0.25">
      <c r="B3515" s="1" t="s">
        <v>7063</v>
      </c>
      <c r="C3515" s="2">
        <v>62052</v>
      </c>
      <c r="D3515" s="1" t="s">
        <v>7064</v>
      </c>
      <c r="E3515" s="1" t="s">
        <v>15</v>
      </c>
      <c r="F3515" s="1" t="s">
        <v>256</v>
      </c>
      <c r="G3515" s="1" t="s">
        <v>4778</v>
      </c>
      <c r="H3515" s="1" t="s">
        <v>15836</v>
      </c>
      <c r="I3515" s="5">
        <v>2906</v>
      </c>
      <c r="J3515" s="5">
        <v>36649746</v>
      </c>
      <c r="K3515" s="3">
        <f>+Tabella2026[[#This Row],[POP_2024]]/SUM(Tabella2026[POP_2024])</f>
        <v>4.9301479804444474E-5</v>
      </c>
      <c r="L3515" s="3">
        <f>+Tabella2026[[#This Row],[INCIDENZA POPOLAZIONE]]*(PLAFOND/2)</f>
        <v>14514.318678318599</v>
      </c>
      <c r="M3515" s="3">
        <f>+IFERROR(Tabella2026[[#This Row],[reddito_2024]]/Tabella2026[[#This Row],[POP_2024]],"")</f>
        <v>12611.750172057811</v>
      </c>
      <c r="N3515" s="3">
        <f>+IF(Tabella2026[[#This Row],[REDDITO COMPLESSIVO PROCAPITE]]&lt;media_aggr_reddito_pc,(media_aggr_reddito_pc-Tabella2026[[#This Row],[REDDITO COMPLESSIVO PROCAPITE]]),0)</f>
        <v>5213.3158905509299</v>
      </c>
      <c r="O3515" s="3">
        <f>+Tabella2026[[#This Row],[DIFFERENZA REDDITO INFERIORE ALLA MEDIA DALLA MEDIA]]*Tabella2026[[#This Row],[POP_2024]]</f>
        <v>15149895.977941003</v>
      </c>
      <c r="P3515" s="3">
        <f>+Tabella2026[[#This Row],[POPOLAZIONE PER DIFFERENZA ]]/SUM(Tabella2026[[POPOLAZIONE PER DIFFERENZA ]])</f>
        <v>1.3440716609343571E-4</v>
      </c>
      <c r="Q3515" s="3">
        <f>+Tabella2026[[#This Row],[INCIDENZA POPOLAZIONE PER DIFFERENZA]]*(PLAFOND-SUM(Tabella2026[CONTRIBUTO SULLA BASE DELLA POPOLAZIONE]))</f>
        <v>39569.368892533064</v>
      </c>
      <c r="R3515" s="3">
        <f>+Tabella2026[[#This Row],[CONTRIBUTO SULLA BASE DELLA POPOLAZIONE]]+Tabella2026[[#This Row],[CONTRIBUTO SULLA BASE DEL REDDITO]]</f>
        <v>54083.68757085166</v>
      </c>
      <c r="S3515" s="3">
        <f>+Tabella2026[[#This Row],[CONTRIBUTO TOTALE]]/(PLAFOND/N_TESSERE)</f>
        <v>108.16737514170332</v>
      </c>
      <c r="T3515" s="3">
        <f>+MAX(CEILING(Tabella2026[[#This Row],[preDEF1]],1),1)</f>
        <v>109</v>
      </c>
      <c r="U3515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3515" s="21">
        <f>+Tabella2026[[#This Row],[DEF - n. card]]*(PLAFOND/N_TESSERE)</f>
        <v>54000</v>
      </c>
      <c r="W3515" s="18"/>
    </row>
    <row r="3516" spans="2:23" x14ac:dyDescent="0.25">
      <c r="B3516" s="1" t="s">
        <v>7089</v>
      </c>
      <c r="C3516" s="2">
        <v>14057</v>
      </c>
      <c r="D3516" s="1" t="s">
        <v>7090</v>
      </c>
      <c r="E3516" s="1" t="s">
        <v>12</v>
      </c>
      <c r="F3516" s="1" t="s">
        <v>980</v>
      </c>
      <c r="G3516" s="1" t="s">
        <v>4778</v>
      </c>
      <c r="H3516" s="1" t="s">
        <v>15835</v>
      </c>
      <c r="I3516" s="5">
        <v>2903</v>
      </c>
      <c r="J3516" s="5">
        <v>39624821</v>
      </c>
      <c r="K3516" s="3">
        <f>+Tabella2026[[#This Row],[POP_2024]]/SUM(Tabella2026[POP_2024])</f>
        <v>4.9250583576153585E-5</v>
      </c>
      <c r="L3516" s="3">
        <f>+Tabella2026[[#This Row],[INCIDENZA POPOLAZIONE]]*(PLAFOND/2)</f>
        <v>14499.334866881933</v>
      </c>
      <c r="M3516" s="3">
        <f>+IFERROR(Tabella2026[[#This Row],[reddito_2024]]/Tabella2026[[#This Row],[POP_2024]],"")</f>
        <v>13649.61109197382</v>
      </c>
      <c r="N3516" s="3">
        <f>+IF(Tabella2026[[#This Row],[REDDITO COMPLESSIVO PROCAPITE]]&lt;media_aggr_reddito_pc,(media_aggr_reddito_pc-Tabella2026[[#This Row],[REDDITO COMPLESSIVO PROCAPITE]]),0)</f>
        <v>4175.4549706349208</v>
      </c>
      <c r="O3516" s="3">
        <f>+Tabella2026[[#This Row],[DIFFERENZA REDDITO INFERIORE ALLA MEDIA DALLA MEDIA]]*Tabella2026[[#This Row],[POP_2024]]</f>
        <v>12121345.779753175</v>
      </c>
      <c r="P3516" s="3">
        <f>+Tabella2026[[#This Row],[POPOLAZIONE PER DIFFERENZA ]]/SUM(Tabella2026[[POPOLAZIONE PER DIFFERENZA ]])</f>
        <v>1.0753841068397039E-4</v>
      </c>
      <c r="Q3516" s="3">
        <f>+Tabella2026[[#This Row],[INCIDENZA POPOLAZIONE PER DIFFERENZA]]*(PLAFOND-SUM(Tabella2026[CONTRIBUTO SULLA BASE DELLA POPOLAZIONE]))</f>
        <v>31659.227451552997</v>
      </c>
      <c r="R3516" s="3">
        <f>+Tabella2026[[#This Row],[CONTRIBUTO SULLA BASE DELLA POPOLAZIONE]]+Tabella2026[[#This Row],[CONTRIBUTO SULLA BASE DEL REDDITO]]</f>
        <v>46158.562318434932</v>
      </c>
      <c r="S3516" s="3">
        <f>+Tabella2026[[#This Row],[CONTRIBUTO TOTALE]]/(PLAFOND/N_TESSERE)</f>
        <v>92.317124636869863</v>
      </c>
      <c r="T3516" s="3">
        <f>+MAX(CEILING(Tabella2026[[#This Row],[preDEF1]],1),1)</f>
        <v>93</v>
      </c>
      <c r="U3516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3516" s="21">
        <f>+Tabella2026[[#This Row],[DEF - n. card]]*(PLAFOND/N_TESSERE)</f>
        <v>46000</v>
      </c>
      <c r="W3516" s="18"/>
    </row>
    <row r="3517" spans="2:23" x14ac:dyDescent="0.25">
      <c r="B3517" s="1" t="s">
        <v>7109</v>
      </c>
      <c r="C3517" s="2">
        <v>4212</v>
      </c>
      <c r="D3517" s="1" t="s">
        <v>7110</v>
      </c>
      <c r="E3517" s="1" t="s">
        <v>18</v>
      </c>
      <c r="F3517" s="1" t="s">
        <v>263</v>
      </c>
      <c r="G3517" s="1" t="s">
        <v>4778</v>
      </c>
      <c r="H3517" s="1" t="s">
        <v>15835</v>
      </c>
      <c r="I3517" s="5">
        <v>2903</v>
      </c>
      <c r="J3517" s="5">
        <v>54028041</v>
      </c>
      <c r="K3517" s="3">
        <f>+Tabella2026[[#This Row],[POP_2024]]/SUM(Tabella2026[POP_2024])</f>
        <v>4.9250583576153585E-5</v>
      </c>
      <c r="L3517" s="3">
        <f>+Tabella2026[[#This Row],[INCIDENZA POPOLAZIONE]]*(PLAFOND/2)</f>
        <v>14499.334866881933</v>
      </c>
      <c r="M3517" s="3">
        <f>+IFERROR(Tabella2026[[#This Row],[reddito_2024]]/Tabella2026[[#This Row],[POP_2024]],"")</f>
        <v>18611.106097140888</v>
      </c>
      <c r="N3517" s="3">
        <f>+IF(Tabella2026[[#This Row],[REDDITO COMPLESSIVO PROCAPITE]]&lt;media_aggr_reddito_pc,(media_aggr_reddito_pc-Tabella2026[[#This Row],[REDDITO COMPLESSIVO PROCAPITE]]),0)</f>
        <v>0</v>
      </c>
      <c r="O3517" s="3">
        <f>+Tabella2026[[#This Row],[DIFFERENZA REDDITO INFERIORE ALLA MEDIA DALLA MEDIA]]*Tabella2026[[#This Row],[POP_2024]]</f>
        <v>0</v>
      </c>
      <c r="P3517" s="3">
        <f>+Tabella2026[[#This Row],[POPOLAZIONE PER DIFFERENZA ]]/SUM(Tabella2026[[POPOLAZIONE PER DIFFERENZA ]])</f>
        <v>0</v>
      </c>
      <c r="Q3517" s="3">
        <f>+Tabella2026[[#This Row],[INCIDENZA POPOLAZIONE PER DIFFERENZA]]*(PLAFOND-SUM(Tabella2026[CONTRIBUTO SULLA BASE DELLA POPOLAZIONE]))</f>
        <v>0</v>
      </c>
      <c r="R3517" s="3">
        <f>+Tabella2026[[#This Row],[CONTRIBUTO SULLA BASE DELLA POPOLAZIONE]]+Tabella2026[[#This Row],[CONTRIBUTO SULLA BASE DEL REDDITO]]</f>
        <v>14499.334866881933</v>
      </c>
      <c r="S3517" s="3">
        <f>+Tabella2026[[#This Row],[CONTRIBUTO TOTALE]]/(PLAFOND/N_TESSERE)</f>
        <v>28.998669733763865</v>
      </c>
      <c r="T3517" s="3">
        <f>+MAX(CEILING(Tabella2026[[#This Row],[preDEF1]],1),1)</f>
        <v>29</v>
      </c>
      <c r="U3517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17" s="21">
        <f>+Tabella2026[[#This Row],[DEF - n. card]]*(PLAFOND/N_TESSERE)</f>
        <v>14000</v>
      </c>
      <c r="W3517" s="18"/>
    </row>
    <row r="3518" spans="2:23" x14ac:dyDescent="0.25">
      <c r="B3518" s="1" t="s">
        <v>7095</v>
      </c>
      <c r="C3518" s="2">
        <v>30006</v>
      </c>
      <c r="D3518" s="1" t="s">
        <v>7096</v>
      </c>
      <c r="E3518" s="1" t="s">
        <v>48</v>
      </c>
      <c r="F3518" s="1" t="s">
        <v>120</v>
      </c>
      <c r="G3518" s="1" t="s">
        <v>4778</v>
      </c>
      <c r="H3518" s="1" t="s">
        <v>15835</v>
      </c>
      <c r="I3518" s="5">
        <v>2902</v>
      </c>
      <c r="J3518" s="5">
        <v>57745049</v>
      </c>
      <c r="K3518" s="3">
        <f>+Tabella2026[[#This Row],[POP_2024]]/SUM(Tabella2026[POP_2024])</f>
        <v>4.9233618166723289E-5</v>
      </c>
      <c r="L3518" s="3">
        <f>+Tabella2026[[#This Row],[INCIDENZA POPOLAZIONE]]*(PLAFOND/2)</f>
        <v>14494.340263069711</v>
      </c>
      <c r="M3518" s="3">
        <f>+IFERROR(Tabella2026[[#This Row],[reddito_2024]]/Tabella2026[[#This Row],[POP_2024]],"")</f>
        <v>19898.362853204686</v>
      </c>
      <c r="N3518" s="3">
        <f>+IF(Tabella2026[[#This Row],[REDDITO COMPLESSIVO PROCAPITE]]&lt;media_aggr_reddito_pc,(media_aggr_reddito_pc-Tabella2026[[#This Row],[REDDITO COMPLESSIVO PROCAPITE]]),0)</f>
        <v>0</v>
      </c>
      <c r="O3518" s="3">
        <f>+Tabella2026[[#This Row],[DIFFERENZA REDDITO INFERIORE ALLA MEDIA DALLA MEDIA]]*Tabella2026[[#This Row],[POP_2024]]</f>
        <v>0</v>
      </c>
      <c r="P3518" s="3">
        <f>+Tabella2026[[#This Row],[POPOLAZIONE PER DIFFERENZA ]]/SUM(Tabella2026[[POPOLAZIONE PER DIFFERENZA ]])</f>
        <v>0</v>
      </c>
      <c r="Q3518" s="3">
        <f>+Tabella2026[[#This Row],[INCIDENZA POPOLAZIONE PER DIFFERENZA]]*(PLAFOND-SUM(Tabella2026[CONTRIBUTO SULLA BASE DELLA POPOLAZIONE]))</f>
        <v>0</v>
      </c>
      <c r="R3518" s="3">
        <f>+Tabella2026[[#This Row],[CONTRIBUTO SULLA BASE DELLA POPOLAZIONE]]+Tabella2026[[#This Row],[CONTRIBUTO SULLA BASE DEL REDDITO]]</f>
        <v>14494.340263069711</v>
      </c>
      <c r="S3518" s="3">
        <f>+Tabella2026[[#This Row],[CONTRIBUTO TOTALE]]/(PLAFOND/N_TESSERE)</f>
        <v>28.988680526139422</v>
      </c>
      <c r="T3518" s="3">
        <f>+MAX(CEILING(Tabella2026[[#This Row],[preDEF1]],1),1)</f>
        <v>29</v>
      </c>
      <c r="U3518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18" s="21">
        <f>+Tabella2026[[#This Row],[DEF - n. card]]*(PLAFOND/N_TESSERE)</f>
        <v>14000</v>
      </c>
      <c r="W3518" s="18"/>
    </row>
    <row r="3519" spans="2:23" x14ac:dyDescent="0.25">
      <c r="B3519" s="1" t="s">
        <v>6905</v>
      </c>
      <c r="C3519" s="2">
        <v>64119</v>
      </c>
      <c r="D3519" s="1" t="s">
        <v>6906</v>
      </c>
      <c r="E3519" s="1" t="s">
        <v>15</v>
      </c>
      <c r="F3519" s="1" t="s">
        <v>290</v>
      </c>
      <c r="G3519" s="1" t="s">
        <v>4778</v>
      </c>
      <c r="H3519" s="1" t="s">
        <v>15836</v>
      </c>
      <c r="I3519" s="5">
        <v>2901</v>
      </c>
      <c r="J3519" s="5">
        <v>28477636</v>
      </c>
      <c r="K3519" s="3">
        <f>+Tabella2026[[#This Row],[POP_2024]]/SUM(Tabella2026[POP_2024])</f>
        <v>4.9216652757292986E-5</v>
      </c>
      <c r="L3519" s="3">
        <f>+Tabella2026[[#This Row],[INCIDENZA POPOLAZIONE]]*(PLAFOND/2)</f>
        <v>14489.345659257488</v>
      </c>
      <c r="M3519" s="3">
        <f>+IFERROR(Tabella2026[[#This Row],[reddito_2024]]/Tabella2026[[#This Row],[POP_2024]],"")</f>
        <v>9816.4894863840054</v>
      </c>
      <c r="N3519" s="3">
        <f>+IF(Tabella2026[[#This Row],[REDDITO COMPLESSIVO PROCAPITE]]&lt;media_aggr_reddito_pc,(media_aggr_reddito_pc-Tabella2026[[#This Row],[REDDITO COMPLESSIVO PROCAPITE]]),0)</f>
        <v>8008.5765762247356</v>
      </c>
      <c r="O3519" s="3">
        <f>+Tabella2026[[#This Row],[DIFFERENZA REDDITO INFERIORE ALLA MEDIA DALLA MEDIA]]*Tabella2026[[#This Row],[POP_2024]]</f>
        <v>23232880.647627957</v>
      </c>
      <c r="P3519" s="3">
        <f>+Tabella2026[[#This Row],[POPOLAZIONE PER DIFFERENZA ]]/SUM(Tabella2026[[POPOLAZIONE PER DIFFERENZA ]])</f>
        <v>2.0611795966001708E-4</v>
      </c>
      <c r="Q3519" s="3">
        <f>+Tabella2026[[#This Row],[INCIDENZA POPOLAZIONE PER DIFFERENZA]]*(PLAFOND-SUM(Tabella2026[CONTRIBUTO SULLA BASE DELLA POPOLAZIONE]))</f>
        <v>60680.972735439529</v>
      </c>
      <c r="R3519" s="3">
        <f>+Tabella2026[[#This Row],[CONTRIBUTO SULLA BASE DELLA POPOLAZIONE]]+Tabella2026[[#This Row],[CONTRIBUTO SULLA BASE DEL REDDITO]]</f>
        <v>75170.318394697009</v>
      </c>
      <c r="S3519" s="3">
        <f>+Tabella2026[[#This Row],[CONTRIBUTO TOTALE]]/(PLAFOND/N_TESSERE)</f>
        <v>150.34063678939401</v>
      </c>
      <c r="T3519" s="3">
        <f>+MAX(CEILING(Tabella2026[[#This Row],[preDEF1]],1),1)</f>
        <v>151</v>
      </c>
      <c r="U3519" s="9">
        <f xml:space="preserve"> IF(ROW(Tabella2026[[#This Row],[preDEF2]]) - ROW(Tabella2026[[#Headers],[preDEF2]])&lt;=ABS(SUM(Tabella2026[preDEF2])-N_TESSERE),Tabella2026[[#This Row],[preDEF2]]-1,Tabella2026[[#This Row],[preDEF2]])</f>
        <v>150</v>
      </c>
      <c r="V3519" s="21">
        <f>+Tabella2026[[#This Row],[DEF - n. card]]*(PLAFOND/N_TESSERE)</f>
        <v>75000</v>
      </c>
      <c r="W3519" s="18"/>
    </row>
    <row r="3520" spans="2:23" x14ac:dyDescent="0.25">
      <c r="B3520" s="1" t="s">
        <v>7019</v>
      </c>
      <c r="C3520" s="2">
        <v>44015</v>
      </c>
      <c r="D3520" s="1" t="s">
        <v>7020</v>
      </c>
      <c r="E3520" s="1" t="s">
        <v>117</v>
      </c>
      <c r="F3520" s="1" t="s">
        <v>360</v>
      </c>
      <c r="G3520" s="1" t="s">
        <v>4778</v>
      </c>
      <c r="H3520" s="1" t="s">
        <v>15834</v>
      </c>
      <c r="I3520" s="5">
        <v>2898</v>
      </c>
      <c r="J3520" s="5">
        <v>48548089</v>
      </c>
      <c r="K3520" s="3">
        <f>+Tabella2026[[#This Row],[POP_2024]]/SUM(Tabella2026[POP_2024])</f>
        <v>4.9165756529002097E-5</v>
      </c>
      <c r="L3520" s="3">
        <f>+Tabella2026[[#This Row],[INCIDENZA POPOLAZIONE]]*(PLAFOND/2)</f>
        <v>14474.361847820821</v>
      </c>
      <c r="M3520" s="3">
        <f>+IFERROR(Tabella2026[[#This Row],[reddito_2024]]/Tabella2026[[#This Row],[POP_2024]],"")</f>
        <v>16752.273636991027</v>
      </c>
      <c r="N3520" s="3">
        <f>+IF(Tabella2026[[#This Row],[REDDITO COMPLESSIVO PROCAPITE]]&lt;media_aggr_reddito_pc,(media_aggr_reddito_pc-Tabella2026[[#This Row],[REDDITO COMPLESSIVO PROCAPITE]]),0)</f>
        <v>1072.7924256177139</v>
      </c>
      <c r="O3520" s="3">
        <f>+Tabella2026[[#This Row],[DIFFERENZA REDDITO INFERIORE ALLA MEDIA DALLA MEDIA]]*Tabella2026[[#This Row],[POP_2024]]</f>
        <v>3108952.4494401347</v>
      </c>
      <c r="P3520" s="3">
        <f>+Tabella2026[[#This Row],[POPOLAZIONE PER DIFFERENZA ]]/SUM(Tabella2026[[POPOLAZIONE PER DIFFERENZA ]])</f>
        <v>2.7582069794863724E-5</v>
      </c>
      <c r="Q3520" s="3">
        <f>+Tabella2026[[#This Row],[INCIDENZA POPOLAZIONE PER DIFFERENZA]]*(PLAFOND-SUM(Tabella2026[CONTRIBUTO SULLA BASE DELLA POPOLAZIONE]))</f>
        <v>8120.1406610555669</v>
      </c>
      <c r="R3520" s="3">
        <f>+Tabella2026[[#This Row],[CONTRIBUTO SULLA BASE DELLA POPOLAZIONE]]+Tabella2026[[#This Row],[CONTRIBUTO SULLA BASE DEL REDDITO]]</f>
        <v>22594.502508876387</v>
      </c>
      <c r="S3520" s="3">
        <f>+Tabella2026[[#This Row],[CONTRIBUTO TOTALE]]/(PLAFOND/N_TESSERE)</f>
        <v>45.189005017752777</v>
      </c>
      <c r="T3520" s="3">
        <f>+MAX(CEILING(Tabella2026[[#This Row],[preDEF1]],1),1)</f>
        <v>46</v>
      </c>
      <c r="U3520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3520" s="21">
        <f>+Tabella2026[[#This Row],[DEF - n. card]]*(PLAFOND/N_TESSERE)</f>
        <v>22500</v>
      </c>
      <c r="W3520" s="18"/>
    </row>
    <row r="3521" spans="2:23" x14ac:dyDescent="0.25">
      <c r="B3521" s="1" t="s">
        <v>6971</v>
      </c>
      <c r="C3521" s="2">
        <v>49020</v>
      </c>
      <c r="D3521" s="1" t="s">
        <v>6972</v>
      </c>
      <c r="E3521" s="1" t="s">
        <v>30</v>
      </c>
      <c r="F3521" s="1" t="s">
        <v>71</v>
      </c>
      <c r="G3521" s="1" t="s">
        <v>4778</v>
      </c>
      <c r="H3521" s="1" t="s">
        <v>15834</v>
      </c>
      <c r="I3521" s="5">
        <v>2898</v>
      </c>
      <c r="J3521" s="5">
        <v>44985302</v>
      </c>
      <c r="K3521" s="3">
        <f>+Tabella2026[[#This Row],[POP_2024]]/SUM(Tabella2026[POP_2024])</f>
        <v>4.9165756529002097E-5</v>
      </c>
      <c r="L3521" s="3">
        <f>+Tabella2026[[#This Row],[INCIDENZA POPOLAZIONE]]*(PLAFOND/2)</f>
        <v>14474.361847820821</v>
      </c>
      <c r="M3521" s="3">
        <f>+IFERROR(Tabella2026[[#This Row],[reddito_2024]]/Tabella2026[[#This Row],[POP_2024]],"")</f>
        <v>15522.878536922015</v>
      </c>
      <c r="N3521" s="3">
        <f>+IF(Tabella2026[[#This Row],[REDDITO COMPLESSIVO PROCAPITE]]&lt;media_aggr_reddito_pc,(media_aggr_reddito_pc-Tabella2026[[#This Row],[REDDITO COMPLESSIVO PROCAPITE]]),0)</f>
        <v>2302.1875256867261</v>
      </c>
      <c r="O3521" s="3">
        <f>+Tabella2026[[#This Row],[DIFFERENZA REDDITO INFERIORE ALLA MEDIA DALLA MEDIA]]*Tabella2026[[#This Row],[POP_2024]]</f>
        <v>6671739.4494401319</v>
      </c>
      <c r="P3521" s="3">
        <f>+Tabella2026[[#This Row],[POPOLAZIONE PER DIFFERENZA ]]/SUM(Tabella2026[[POPOLAZIONE PER DIFFERENZA ]])</f>
        <v>5.9190478510130344E-5</v>
      </c>
      <c r="Q3521" s="3">
        <f>+Tabella2026[[#This Row],[INCIDENZA POPOLAZIONE PER DIFFERENZA]]*(PLAFOND-SUM(Tabella2026[CONTRIBUTO SULLA BASE DELLA POPOLAZIONE]))</f>
        <v>17425.63248052356</v>
      </c>
      <c r="R3521" s="3">
        <f>+Tabella2026[[#This Row],[CONTRIBUTO SULLA BASE DELLA POPOLAZIONE]]+Tabella2026[[#This Row],[CONTRIBUTO SULLA BASE DEL REDDITO]]</f>
        <v>31899.994328344379</v>
      </c>
      <c r="S3521" s="3">
        <f>+Tabella2026[[#This Row],[CONTRIBUTO TOTALE]]/(PLAFOND/N_TESSERE)</f>
        <v>63.799988656688761</v>
      </c>
      <c r="T3521" s="3">
        <f>+MAX(CEILING(Tabella2026[[#This Row],[preDEF1]],1),1)</f>
        <v>64</v>
      </c>
      <c r="U3521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3521" s="21">
        <f>+Tabella2026[[#This Row],[DEF - n. card]]*(PLAFOND/N_TESSERE)</f>
        <v>31500</v>
      </c>
      <c r="W3521" s="18"/>
    </row>
    <row r="3522" spans="2:23" x14ac:dyDescent="0.25">
      <c r="B3522" s="1" t="s">
        <v>7235</v>
      </c>
      <c r="C3522" s="2">
        <v>19109</v>
      </c>
      <c r="D3522" s="1" t="s">
        <v>7236</v>
      </c>
      <c r="E3522" s="1" t="s">
        <v>12</v>
      </c>
      <c r="F3522" s="1" t="s">
        <v>193</v>
      </c>
      <c r="G3522" s="1" t="s">
        <v>4778</v>
      </c>
      <c r="H3522" s="1" t="s">
        <v>15835</v>
      </c>
      <c r="I3522" s="5">
        <v>2897</v>
      </c>
      <c r="J3522" s="5">
        <v>58334846</v>
      </c>
      <c r="K3522" s="3">
        <f>+Tabella2026[[#This Row],[POP_2024]]/SUM(Tabella2026[POP_2024])</f>
        <v>4.9148791119571801E-5</v>
      </c>
      <c r="L3522" s="3">
        <f>+Tabella2026[[#This Row],[INCIDENZA POPOLAZIONE]]*(PLAFOND/2)</f>
        <v>14469.367244008599</v>
      </c>
      <c r="M3522" s="3">
        <f>+IFERROR(Tabella2026[[#This Row],[reddito_2024]]/Tabella2026[[#This Row],[POP_2024]],"")</f>
        <v>20136.294787711424</v>
      </c>
      <c r="N3522" s="3">
        <f>+IF(Tabella2026[[#This Row],[REDDITO COMPLESSIVO PROCAPITE]]&lt;media_aggr_reddito_pc,(media_aggr_reddito_pc-Tabella2026[[#This Row],[REDDITO COMPLESSIVO PROCAPITE]]),0)</f>
        <v>0</v>
      </c>
      <c r="O3522" s="3">
        <f>+Tabella2026[[#This Row],[DIFFERENZA REDDITO INFERIORE ALLA MEDIA DALLA MEDIA]]*Tabella2026[[#This Row],[POP_2024]]</f>
        <v>0</v>
      </c>
      <c r="P3522" s="3">
        <f>+Tabella2026[[#This Row],[POPOLAZIONE PER DIFFERENZA ]]/SUM(Tabella2026[[POPOLAZIONE PER DIFFERENZA ]])</f>
        <v>0</v>
      </c>
      <c r="Q3522" s="3">
        <f>+Tabella2026[[#This Row],[INCIDENZA POPOLAZIONE PER DIFFERENZA]]*(PLAFOND-SUM(Tabella2026[CONTRIBUTO SULLA BASE DELLA POPOLAZIONE]))</f>
        <v>0</v>
      </c>
      <c r="R3522" s="3">
        <f>+Tabella2026[[#This Row],[CONTRIBUTO SULLA BASE DELLA POPOLAZIONE]]+Tabella2026[[#This Row],[CONTRIBUTO SULLA BASE DEL REDDITO]]</f>
        <v>14469.367244008599</v>
      </c>
      <c r="S3522" s="3">
        <f>+Tabella2026[[#This Row],[CONTRIBUTO TOTALE]]/(PLAFOND/N_TESSERE)</f>
        <v>28.9387344880172</v>
      </c>
      <c r="T3522" s="3">
        <f>+MAX(CEILING(Tabella2026[[#This Row],[preDEF1]],1),1)</f>
        <v>29</v>
      </c>
      <c r="U3522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22" s="21">
        <f>+Tabella2026[[#This Row],[DEF - n. card]]*(PLAFOND/N_TESSERE)</f>
        <v>14000</v>
      </c>
      <c r="W3522" s="18"/>
    </row>
    <row r="3523" spans="2:23" x14ac:dyDescent="0.25">
      <c r="B3523" s="1" t="s">
        <v>7195</v>
      </c>
      <c r="C3523" s="2">
        <v>16129</v>
      </c>
      <c r="D3523" s="1" t="s">
        <v>7196</v>
      </c>
      <c r="E3523" s="1" t="s">
        <v>12</v>
      </c>
      <c r="F3523" s="1" t="s">
        <v>93</v>
      </c>
      <c r="G3523" s="1" t="s">
        <v>4778</v>
      </c>
      <c r="H3523" s="1" t="s">
        <v>15835</v>
      </c>
      <c r="I3523" s="5">
        <v>2894</v>
      </c>
      <c r="J3523" s="5">
        <v>55696736</v>
      </c>
      <c r="K3523" s="3">
        <f>+Tabella2026[[#This Row],[POP_2024]]/SUM(Tabella2026[POP_2024])</f>
        <v>4.9097894891280905E-5</v>
      </c>
      <c r="L3523" s="3">
        <f>+Tabella2026[[#This Row],[INCIDENZA POPOLAZIONE]]*(PLAFOND/2)</f>
        <v>14454.383432571929</v>
      </c>
      <c r="M3523" s="3">
        <f>+IFERROR(Tabella2026[[#This Row],[reddito_2024]]/Tabella2026[[#This Row],[POP_2024]],"")</f>
        <v>19245.589495507946</v>
      </c>
      <c r="N3523" s="3">
        <f>+IF(Tabella2026[[#This Row],[REDDITO COMPLESSIVO PROCAPITE]]&lt;media_aggr_reddito_pc,(media_aggr_reddito_pc-Tabella2026[[#This Row],[REDDITO COMPLESSIVO PROCAPITE]]),0)</f>
        <v>0</v>
      </c>
      <c r="O3523" s="3">
        <f>+Tabella2026[[#This Row],[DIFFERENZA REDDITO INFERIORE ALLA MEDIA DALLA MEDIA]]*Tabella2026[[#This Row],[POP_2024]]</f>
        <v>0</v>
      </c>
      <c r="P3523" s="3">
        <f>+Tabella2026[[#This Row],[POPOLAZIONE PER DIFFERENZA ]]/SUM(Tabella2026[[POPOLAZIONE PER DIFFERENZA ]])</f>
        <v>0</v>
      </c>
      <c r="Q3523" s="3">
        <f>+Tabella2026[[#This Row],[INCIDENZA POPOLAZIONE PER DIFFERENZA]]*(PLAFOND-SUM(Tabella2026[CONTRIBUTO SULLA BASE DELLA POPOLAZIONE]))</f>
        <v>0</v>
      </c>
      <c r="R3523" s="3">
        <f>+Tabella2026[[#This Row],[CONTRIBUTO SULLA BASE DELLA POPOLAZIONE]]+Tabella2026[[#This Row],[CONTRIBUTO SULLA BASE DEL REDDITO]]</f>
        <v>14454.383432571929</v>
      </c>
      <c r="S3523" s="3">
        <f>+Tabella2026[[#This Row],[CONTRIBUTO TOTALE]]/(PLAFOND/N_TESSERE)</f>
        <v>28.908766865143857</v>
      </c>
      <c r="T3523" s="3">
        <f>+MAX(CEILING(Tabella2026[[#This Row],[preDEF1]],1),1)</f>
        <v>29</v>
      </c>
      <c r="U3523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23" s="21">
        <f>+Tabella2026[[#This Row],[DEF - n. card]]*(PLAFOND/N_TESSERE)</f>
        <v>14000</v>
      </c>
      <c r="W3523" s="18"/>
    </row>
    <row r="3524" spans="2:23" x14ac:dyDescent="0.25">
      <c r="B3524" s="1" t="s">
        <v>7077</v>
      </c>
      <c r="C3524" s="2">
        <v>46030</v>
      </c>
      <c r="D3524" s="1" t="s">
        <v>7078</v>
      </c>
      <c r="E3524" s="1" t="s">
        <v>30</v>
      </c>
      <c r="F3524" s="1" t="s">
        <v>142</v>
      </c>
      <c r="G3524" s="1" t="s">
        <v>4778</v>
      </c>
      <c r="H3524" s="1" t="s">
        <v>15834</v>
      </c>
      <c r="I3524" s="5">
        <v>2892</v>
      </c>
      <c r="J3524" s="5">
        <v>41475348</v>
      </c>
      <c r="K3524" s="3">
        <f>+Tabella2026[[#This Row],[POP_2024]]/SUM(Tabella2026[POP_2024])</f>
        <v>4.9063964072420312E-5</v>
      </c>
      <c r="L3524" s="3">
        <f>+Tabella2026[[#This Row],[INCIDENZA POPOLAZIONE]]*(PLAFOND/2)</f>
        <v>14444.394224947486</v>
      </c>
      <c r="M3524" s="3">
        <f>+IFERROR(Tabella2026[[#This Row],[reddito_2024]]/Tabella2026[[#This Row],[POP_2024]],"")</f>
        <v>14341.40663900415</v>
      </c>
      <c r="N3524" s="3">
        <f>+IF(Tabella2026[[#This Row],[REDDITO COMPLESSIVO PROCAPITE]]&lt;media_aggr_reddito_pc,(media_aggr_reddito_pc-Tabella2026[[#This Row],[REDDITO COMPLESSIVO PROCAPITE]]),0)</f>
        <v>3483.6594236045912</v>
      </c>
      <c r="O3524" s="3">
        <f>+Tabella2026[[#This Row],[DIFFERENZA REDDITO INFERIORE ALLA MEDIA DALLA MEDIA]]*Tabella2026[[#This Row],[POP_2024]]</f>
        <v>10074743.053064479</v>
      </c>
      <c r="P3524" s="3">
        <f>+Tabella2026[[#This Row],[POPOLAZIONE PER DIFFERENZA ]]/SUM(Tabella2026[[POPOLAZIONE PER DIFFERENZA ]])</f>
        <v>8.938131752545278E-5</v>
      </c>
      <c r="Q3524" s="3">
        <f>+Tabella2026[[#This Row],[INCIDENZA POPOLAZIONE PER DIFFERENZA]]*(PLAFOND-SUM(Tabella2026[CONTRIBUTO SULLA BASE DELLA POPOLAZIONE]))</f>
        <v>26313.79284350526</v>
      </c>
      <c r="R3524" s="3">
        <f>+Tabella2026[[#This Row],[CONTRIBUTO SULLA BASE DELLA POPOLAZIONE]]+Tabella2026[[#This Row],[CONTRIBUTO SULLA BASE DEL REDDITO]]</f>
        <v>40758.187068452746</v>
      </c>
      <c r="S3524" s="3">
        <f>+Tabella2026[[#This Row],[CONTRIBUTO TOTALE]]/(PLAFOND/N_TESSERE)</f>
        <v>81.516374136905497</v>
      </c>
      <c r="T3524" s="3">
        <f>+MAX(CEILING(Tabella2026[[#This Row],[preDEF1]],1),1)</f>
        <v>82</v>
      </c>
      <c r="U3524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3524" s="21">
        <f>+Tabella2026[[#This Row],[DEF - n. card]]*(PLAFOND/N_TESSERE)</f>
        <v>40500</v>
      </c>
      <c r="W3524" s="18"/>
    </row>
    <row r="3525" spans="2:23" x14ac:dyDescent="0.25">
      <c r="B3525" s="1" t="s">
        <v>7145</v>
      </c>
      <c r="C3525" s="2">
        <v>14069</v>
      </c>
      <c r="D3525" s="1" t="s">
        <v>7146</v>
      </c>
      <c r="E3525" s="1" t="s">
        <v>12</v>
      </c>
      <c r="F3525" s="1" t="s">
        <v>980</v>
      </c>
      <c r="G3525" s="1" t="s">
        <v>4778</v>
      </c>
      <c r="H3525" s="1" t="s">
        <v>15835</v>
      </c>
      <c r="I3525" s="5">
        <v>2892</v>
      </c>
      <c r="J3525" s="5">
        <v>52643153</v>
      </c>
      <c r="K3525" s="3">
        <f>+Tabella2026[[#This Row],[POP_2024]]/SUM(Tabella2026[POP_2024])</f>
        <v>4.9063964072420312E-5</v>
      </c>
      <c r="L3525" s="3">
        <f>+Tabella2026[[#This Row],[INCIDENZA POPOLAZIONE]]*(PLAFOND/2)</f>
        <v>14444.394224947486</v>
      </c>
      <c r="M3525" s="3">
        <f>+IFERROR(Tabella2026[[#This Row],[reddito_2024]]/Tabella2026[[#This Row],[POP_2024]],"")</f>
        <v>18203.02662517289</v>
      </c>
      <c r="N3525" s="3">
        <f>+IF(Tabella2026[[#This Row],[REDDITO COMPLESSIVO PROCAPITE]]&lt;media_aggr_reddito_pc,(media_aggr_reddito_pc-Tabella2026[[#This Row],[REDDITO COMPLESSIVO PROCAPITE]]),0)</f>
        <v>0</v>
      </c>
      <c r="O3525" s="3">
        <f>+Tabella2026[[#This Row],[DIFFERENZA REDDITO INFERIORE ALLA MEDIA DALLA MEDIA]]*Tabella2026[[#This Row],[POP_2024]]</f>
        <v>0</v>
      </c>
      <c r="P3525" s="3">
        <f>+Tabella2026[[#This Row],[POPOLAZIONE PER DIFFERENZA ]]/SUM(Tabella2026[[POPOLAZIONE PER DIFFERENZA ]])</f>
        <v>0</v>
      </c>
      <c r="Q3525" s="3">
        <f>+Tabella2026[[#This Row],[INCIDENZA POPOLAZIONE PER DIFFERENZA]]*(PLAFOND-SUM(Tabella2026[CONTRIBUTO SULLA BASE DELLA POPOLAZIONE]))</f>
        <v>0</v>
      </c>
      <c r="R3525" s="3">
        <f>+Tabella2026[[#This Row],[CONTRIBUTO SULLA BASE DELLA POPOLAZIONE]]+Tabella2026[[#This Row],[CONTRIBUTO SULLA BASE DEL REDDITO]]</f>
        <v>14444.394224947486</v>
      </c>
      <c r="S3525" s="3">
        <f>+Tabella2026[[#This Row],[CONTRIBUTO TOTALE]]/(PLAFOND/N_TESSERE)</f>
        <v>28.888788449894971</v>
      </c>
      <c r="T3525" s="3">
        <f>+MAX(CEILING(Tabella2026[[#This Row],[preDEF1]],1),1)</f>
        <v>29</v>
      </c>
      <c r="U3525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25" s="21">
        <f>+Tabella2026[[#This Row],[DEF - n. card]]*(PLAFOND/N_TESSERE)</f>
        <v>14000</v>
      </c>
      <c r="W3525" s="18"/>
    </row>
    <row r="3526" spans="2:23" x14ac:dyDescent="0.25">
      <c r="B3526" s="1" t="s">
        <v>7009</v>
      </c>
      <c r="C3526" s="2">
        <v>62060</v>
      </c>
      <c r="D3526" s="1" t="s">
        <v>7010</v>
      </c>
      <c r="E3526" s="1" t="s">
        <v>15</v>
      </c>
      <c r="F3526" s="1" t="s">
        <v>256</v>
      </c>
      <c r="G3526" s="1" t="s">
        <v>4778</v>
      </c>
      <c r="H3526" s="1" t="s">
        <v>15836</v>
      </c>
      <c r="I3526" s="5">
        <v>2888</v>
      </c>
      <c r="J3526" s="5">
        <v>33036385</v>
      </c>
      <c r="K3526" s="3">
        <f>+Tabella2026[[#This Row],[POP_2024]]/SUM(Tabella2026[POP_2024])</f>
        <v>4.899610243469912E-5</v>
      </c>
      <c r="L3526" s="3">
        <f>+Tabella2026[[#This Row],[INCIDENZA POPOLAZIONE]]*(PLAFOND/2)</f>
        <v>14424.415809698596</v>
      </c>
      <c r="M3526" s="3">
        <f>+IFERROR(Tabella2026[[#This Row],[reddito_2024]]/Tabella2026[[#This Row],[POP_2024]],"")</f>
        <v>11439.19148199446</v>
      </c>
      <c r="N3526" s="3">
        <f>+IF(Tabella2026[[#This Row],[REDDITO COMPLESSIVO PROCAPITE]]&lt;media_aggr_reddito_pc,(media_aggr_reddito_pc-Tabella2026[[#This Row],[REDDITO COMPLESSIVO PROCAPITE]]),0)</f>
        <v>6385.8745806142815</v>
      </c>
      <c r="O3526" s="3">
        <f>+Tabella2026[[#This Row],[DIFFERENZA REDDITO INFERIORE ALLA MEDIA DALLA MEDIA]]*Tabella2026[[#This Row],[POP_2024]]</f>
        <v>18442405.788814045</v>
      </c>
      <c r="P3526" s="3">
        <f>+Tabella2026[[#This Row],[POPOLAZIONE PER DIFFERENZA ]]/SUM(Tabella2026[[POPOLAZIONE PER DIFFERENZA ]])</f>
        <v>1.6361772395196062E-4</v>
      </c>
      <c r="Q3526" s="3">
        <f>+Tabella2026[[#This Row],[INCIDENZA POPOLAZIONE PER DIFFERENZA]]*(PLAFOND-SUM(Tabella2026[CONTRIBUTO SULLA BASE DELLA POPOLAZIONE]))</f>
        <v>48168.935218164435</v>
      </c>
      <c r="R3526" s="3">
        <f>+Tabella2026[[#This Row],[CONTRIBUTO SULLA BASE DELLA POPOLAZIONE]]+Tabella2026[[#This Row],[CONTRIBUTO SULLA BASE DEL REDDITO]]</f>
        <v>62593.351027863027</v>
      </c>
      <c r="S3526" s="3">
        <f>+Tabella2026[[#This Row],[CONTRIBUTO TOTALE]]/(PLAFOND/N_TESSERE)</f>
        <v>125.18670205572606</v>
      </c>
      <c r="T3526" s="3">
        <f>+MAX(CEILING(Tabella2026[[#This Row],[preDEF1]],1),1)</f>
        <v>126</v>
      </c>
      <c r="U3526" s="9">
        <f xml:space="preserve"> IF(ROW(Tabella2026[[#This Row],[preDEF2]]) - ROW(Tabella2026[[#Headers],[preDEF2]])&lt;=ABS(SUM(Tabella2026[preDEF2])-N_TESSERE),Tabella2026[[#This Row],[preDEF2]]-1,Tabella2026[[#This Row],[preDEF2]])</f>
        <v>125</v>
      </c>
      <c r="V3526" s="21">
        <f>+Tabella2026[[#This Row],[DEF - n. card]]*(PLAFOND/N_TESSERE)</f>
        <v>62500</v>
      </c>
      <c r="W3526" s="18"/>
    </row>
    <row r="3527" spans="2:23" x14ac:dyDescent="0.25">
      <c r="B3527" s="1" t="s">
        <v>6987</v>
      </c>
      <c r="C3527" s="2">
        <v>23086</v>
      </c>
      <c r="D3527" s="1" t="s">
        <v>6988</v>
      </c>
      <c r="E3527" s="1" t="s">
        <v>38</v>
      </c>
      <c r="F3527" s="1" t="s">
        <v>37</v>
      </c>
      <c r="G3527" s="1" t="s">
        <v>4778</v>
      </c>
      <c r="H3527" s="1" t="s">
        <v>15835</v>
      </c>
      <c r="I3527" s="5">
        <v>2888</v>
      </c>
      <c r="J3527" s="5">
        <v>55933527</v>
      </c>
      <c r="K3527" s="3">
        <f>+Tabella2026[[#This Row],[POP_2024]]/SUM(Tabella2026[POP_2024])</f>
        <v>4.899610243469912E-5</v>
      </c>
      <c r="L3527" s="3">
        <f>+Tabella2026[[#This Row],[INCIDENZA POPOLAZIONE]]*(PLAFOND/2)</f>
        <v>14424.415809698596</v>
      </c>
      <c r="M3527" s="3">
        <f>+IFERROR(Tabella2026[[#This Row],[reddito_2024]]/Tabella2026[[#This Row],[POP_2024]],"")</f>
        <v>19367.56475069252</v>
      </c>
      <c r="N3527" s="3">
        <f>+IF(Tabella2026[[#This Row],[REDDITO COMPLESSIVO PROCAPITE]]&lt;media_aggr_reddito_pc,(media_aggr_reddito_pc-Tabella2026[[#This Row],[REDDITO COMPLESSIVO PROCAPITE]]),0)</f>
        <v>0</v>
      </c>
      <c r="O3527" s="3">
        <f>+Tabella2026[[#This Row],[DIFFERENZA REDDITO INFERIORE ALLA MEDIA DALLA MEDIA]]*Tabella2026[[#This Row],[POP_2024]]</f>
        <v>0</v>
      </c>
      <c r="P3527" s="3">
        <f>+Tabella2026[[#This Row],[POPOLAZIONE PER DIFFERENZA ]]/SUM(Tabella2026[[POPOLAZIONE PER DIFFERENZA ]])</f>
        <v>0</v>
      </c>
      <c r="Q3527" s="3">
        <f>+Tabella2026[[#This Row],[INCIDENZA POPOLAZIONE PER DIFFERENZA]]*(PLAFOND-SUM(Tabella2026[CONTRIBUTO SULLA BASE DELLA POPOLAZIONE]))</f>
        <v>0</v>
      </c>
      <c r="R3527" s="3">
        <f>+Tabella2026[[#This Row],[CONTRIBUTO SULLA BASE DELLA POPOLAZIONE]]+Tabella2026[[#This Row],[CONTRIBUTO SULLA BASE DEL REDDITO]]</f>
        <v>14424.415809698596</v>
      </c>
      <c r="S3527" s="3">
        <f>+Tabella2026[[#This Row],[CONTRIBUTO TOTALE]]/(PLAFOND/N_TESSERE)</f>
        <v>28.848831619397192</v>
      </c>
      <c r="T3527" s="3">
        <f>+MAX(CEILING(Tabella2026[[#This Row],[preDEF1]],1),1)</f>
        <v>29</v>
      </c>
      <c r="U3527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27" s="21">
        <f>+Tabella2026[[#This Row],[DEF - n. card]]*(PLAFOND/N_TESSERE)</f>
        <v>14000</v>
      </c>
      <c r="W3527" s="18"/>
    </row>
    <row r="3528" spans="2:23" x14ac:dyDescent="0.25">
      <c r="B3528" s="1" t="s">
        <v>6935</v>
      </c>
      <c r="C3528" s="2">
        <v>56007</v>
      </c>
      <c r="D3528" s="1" t="s">
        <v>6936</v>
      </c>
      <c r="E3528" s="1" t="s">
        <v>8</v>
      </c>
      <c r="F3528" s="1" t="s">
        <v>210</v>
      </c>
      <c r="G3528" s="1" t="s">
        <v>4778</v>
      </c>
      <c r="H3528" s="1" t="s">
        <v>15834</v>
      </c>
      <c r="I3528" s="5">
        <v>2886</v>
      </c>
      <c r="J3528" s="5">
        <v>41937442</v>
      </c>
      <c r="K3528" s="3">
        <f>+Tabella2026[[#This Row],[POP_2024]]/SUM(Tabella2026[POP_2024])</f>
        <v>4.8962171615838527E-5</v>
      </c>
      <c r="L3528" s="3">
        <f>+Tabella2026[[#This Row],[INCIDENZA POPOLAZIONE]]*(PLAFOND/2)</f>
        <v>14414.426602074151</v>
      </c>
      <c r="M3528" s="3">
        <f>+IFERROR(Tabella2026[[#This Row],[reddito_2024]]/Tabella2026[[#This Row],[POP_2024]],"")</f>
        <v>14531.338184338185</v>
      </c>
      <c r="N3528" s="3">
        <f>+IF(Tabella2026[[#This Row],[REDDITO COMPLESSIVO PROCAPITE]]&lt;media_aggr_reddito_pc,(media_aggr_reddito_pc-Tabella2026[[#This Row],[REDDITO COMPLESSIVO PROCAPITE]]),0)</f>
        <v>3293.7278782705562</v>
      </c>
      <c r="O3528" s="3">
        <f>+Tabella2026[[#This Row],[DIFFERENZA REDDITO INFERIORE ALLA MEDIA DALLA MEDIA]]*Tabella2026[[#This Row],[POP_2024]]</f>
        <v>9505698.6566888243</v>
      </c>
      <c r="P3528" s="3">
        <f>+Tabella2026[[#This Row],[POPOLAZIONE PER DIFFERENZA ]]/SUM(Tabella2026[[POPOLAZIONE PER DIFFERENZA ]])</f>
        <v>8.4332857469386041E-5</v>
      </c>
      <c r="Q3528" s="3">
        <f>+Tabella2026[[#This Row],[INCIDENZA POPOLAZIONE PER DIFFERENZA]]*(PLAFOND-SUM(Tabella2026[CONTRIBUTO SULLA BASE DELLA POPOLAZIONE]))</f>
        <v>24827.52998934425</v>
      </c>
      <c r="R3528" s="3">
        <f>+Tabella2026[[#This Row],[CONTRIBUTO SULLA BASE DELLA POPOLAZIONE]]+Tabella2026[[#This Row],[CONTRIBUTO SULLA BASE DEL REDDITO]]</f>
        <v>39241.956591418399</v>
      </c>
      <c r="S3528" s="3">
        <f>+Tabella2026[[#This Row],[CONTRIBUTO TOTALE]]/(PLAFOND/N_TESSERE)</f>
        <v>78.483913182836801</v>
      </c>
      <c r="T3528" s="3">
        <f>+MAX(CEILING(Tabella2026[[#This Row],[preDEF1]],1),1)</f>
        <v>79</v>
      </c>
      <c r="U3528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3528" s="21">
        <f>+Tabella2026[[#This Row],[DEF - n. card]]*(PLAFOND/N_TESSERE)</f>
        <v>39000</v>
      </c>
      <c r="W3528" s="18"/>
    </row>
    <row r="3529" spans="2:23" x14ac:dyDescent="0.25">
      <c r="B3529" s="1" t="s">
        <v>7013</v>
      </c>
      <c r="C3529" s="2">
        <v>79129</v>
      </c>
      <c r="D3529" s="1" t="s">
        <v>7014</v>
      </c>
      <c r="E3529" s="1" t="s">
        <v>61</v>
      </c>
      <c r="F3529" s="1" t="s">
        <v>148</v>
      </c>
      <c r="G3529" s="1" t="s">
        <v>4778</v>
      </c>
      <c r="H3529" s="1" t="s">
        <v>15836</v>
      </c>
      <c r="I3529" s="5">
        <v>2885</v>
      </c>
      <c r="J3529" s="5">
        <v>33199909</v>
      </c>
      <c r="K3529" s="3">
        <f>+Tabella2026[[#This Row],[POP_2024]]/SUM(Tabella2026[POP_2024])</f>
        <v>4.8945206206408231E-5</v>
      </c>
      <c r="L3529" s="3">
        <f>+Tabella2026[[#This Row],[INCIDENZA POPOLAZIONE]]*(PLAFOND/2)</f>
        <v>14409.431998261929</v>
      </c>
      <c r="M3529" s="3">
        <f>+IFERROR(Tabella2026[[#This Row],[reddito_2024]]/Tabella2026[[#This Row],[POP_2024]],"")</f>
        <v>11507.767417677644</v>
      </c>
      <c r="N3529" s="3">
        <f>+IF(Tabella2026[[#This Row],[REDDITO COMPLESSIVO PROCAPITE]]&lt;media_aggr_reddito_pc,(media_aggr_reddito_pc-Tabella2026[[#This Row],[REDDITO COMPLESSIVO PROCAPITE]]),0)</f>
        <v>6317.2986449310974</v>
      </c>
      <c r="O3529" s="3">
        <f>+Tabella2026[[#This Row],[DIFFERENZA REDDITO INFERIORE ALLA MEDIA DALLA MEDIA]]*Tabella2026[[#This Row],[POP_2024]]</f>
        <v>18225406.590626217</v>
      </c>
      <c r="P3529" s="3">
        <f>+Tabella2026[[#This Row],[POPOLAZIONE PER DIFFERENZA ]]/SUM(Tabella2026[[POPOLAZIONE PER DIFFERENZA ]])</f>
        <v>1.6169254589691381E-4</v>
      </c>
      <c r="Q3529" s="3">
        <f>+Tabella2026[[#This Row],[INCIDENZA POPOLAZIONE PER DIFFERENZA]]*(PLAFOND-SUM(Tabella2026[CONTRIBUTO SULLA BASE DELLA POPOLAZIONE]))</f>
        <v>47602.164242642197</v>
      </c>
      <c r="R3529" s="3">
        <f>+Tabella2026[[#This Row],[CONTRIBUTO SULLA BASE DELLA POPOLAZIONE]]+Tabella2026[[#This Row],[CONTRIBUTO SULLA BASE DEL REDDITO]]</f>
        <v>62011.596240904124</v>
      </c>
      <c r="S3529" s="3">
        <f>+Tabella2026[[#This Row],[CONTRIBUTO TOTALE]]/(PLAFOND/N_TESSERE)</f>
        <v>124.02319248180825</v>
      </c>
      <c r="T3529" s="3">
        <f>+MAX(CEILING(Tabella2026[[#This Row],[preDEF1]],1),1)</f>
        <v>125</v>
      </c>
      <c r="U3529" s="9">
        <f xml:space="preserve"> IF(ROW(Tabella2026[[#This Row],[preDEF2]]) - ROW(Tabella2026[[#Headers],[preDEF2]])&lt;=ABS(SUM(Tabella2026[preDEF2])-N_TESSERE),Tabella2026[[#This Row],[preDEF2]]-1,Tabella2026[[#This Row],[preDEF2]])</f>
        <v>124</v>
      </c>
      <c r="V3529" s="21">
        <f>+Tabella2026[[#This Row],[DEF - n. card]]*(PLAFOND/N_TESSERE)</f>
        <v>62000</v>
      </c>
      <c r="W3529" s="18"/>
    </row>
    <row r="3530" spans="2:23" x14ac:dyDescent="0.25">
      <c r="B3530" s="1" t="s">
        <v>6929</v>
      </c>
      <c r="C3530" s="2">
        <v>116022</v>
      </c>
      <c r="D3530" s="1" t="s">
        <v>6930</v>
      </c>
      <c r="E3530" s="1" t="s">
        <v>76</v>
      </c>
      <c r="F3530" s="1" t="s">
        <v>15840</v>
      </c>
      <c r="G3530" s="1" t="s">
        <v>4778</v>
      </c>
      <c r="H3530" s="1" t="s">
        <v>15836</v>
      </c>
      <c r="I3530" s="5">
        <v>2885</v>
      </c>
      <c r="J3530" s="5">
        <v>40121102</v>
      </c>
      <c r="K3530" s="3">
        <f>+Tabella2026[[#This Row],[POP_2024]]/SUM(Tabella2026[POP_2024])</f>
        <v>4.8945206206408231E-5</v>
      </c>
      <c r="L3530" s="3">
        <f>+Tabella2026[[#This Row],[INCIDENZA POPOLAZIONE]]*(PLAFOND/2)</f>
        <v>14409.431998261929</v>
      </c>
      <c r="M3530" s="3">
        <f>+IFERROR(Tabella2026[[#This Row],[reddito_2024]]/Tabella2026[[#This Row],[POP_2024]],"")</f>
        <v>13906.794454072789</v>
      </c>
      <c r="N3530" s="3">
        <f>+IF(Tabella2026[[#This Row],[REDDITO COMPLESSIVO PROCAPITE]]&lt;media_aggr_reddito_pc,(media_aggr_reddito_pc-Tabella2026[[#This Row],[REDDITO COMPLESSIVO PROCAPITE]]),0)</f>
        <v>3918.2716085359516</v>
      </c>
      <c r="O3530" s="3">
        <f>+Tabella2026[[#This Row],[DIFFERENZA REDDITO INFERIORE ALLA MEDIA DALLA MEDIA]]*Tabella2026[[#This Row],[POP_2024]]</f>
        <v>11304213.590626221</v>
      </c>
      <c r="P3530" s="3">
        <f>+Tabella2026[[#This Row],[POPOLAZIONE PER DIFFERENZA ]]/SUM(Tabella2026[[POPOLAZIONE PER DIFFERENZA ]])</f>
        <v>1.0028896012508901E-4</v>
      </c>
      <c r="Q3530" s="3">
        <f>+Tabella2026[[#This Row],[INCIDENZA POPOLAZIONE PER DIFFERENZA]]*(PLAFOND-SUM(Tabella2026[CONTRIBUTO SULLA BASE DELLA POPOLAZIONE]))</f>
        <v>29524.994644106231</v>
      </c>
      <c r="R3530" s="3">
        <f>+Tabella2026[[#This Row],[CONTRIBUTO SULLA BASE DELLA POPOLAZIONE]]+Tabella2026[[#This Row],[CONTRIBUTO SULLA BASE DEL REDDITO]]</f>
        <v>43934.426642368162</v>
      </c>
      <c r="S3530" s="3">
        <f>+Tabella2026[[#This Row],[CONTRIBUTO TOTALE]]/(PLAFOND/N_TESSERE)</f>
        <v>87.868853284736318</v>
      </c>
      <c r="T3530" s="3">
        <f>+MAX(CEILING(Tabella2026[[#This Row],[preDEF1]],1),1)</f>
        <v>88</v>
      </c>
      <c r="U3530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3530" s="21">
        <f>+Tabella2026[[#This Row],[DEF - n. card]]*(PLAFOND/N_TESSERE)</f>
        <v>43500</v>
      </c>
      <c r="W3530" s="18"/>
    </row>
    <row r="3531" spans="2:23" x14ac:dyDescent="0.25">
      <c r="B3531" s="1" t="s">
        <v>7159</v>
      </c>
      <c r="C3531" s="2">
        <v>97002</v>
      </c>
      <c r="D3531" s="1" t="s">
        <v>7160</v>
      </c>
      <c r="E3531" s="1" t="s">
        <v>12</v>
      </c>
      <c r="F3531" s="1" t="s">
        <v>362</v>
      </c>
      <c r="G3531" s="1" t="s">
        <v>4778</v>
      </c>
      <c r="H3531" s="1" t="s">
        <v>15835</v>
      </c>
      <c r="I3531" s="5">
        <v>2884</v>
      </c>
      <c r="J3531" s="5">
        <v>56777113</v>
      </c>
      <c r="K3531" s="3">
        <f>+Tabella2026[[#This Row],[POP_2024]]/SUM(Tabella2026[POP_2024])</f>
        <v>4.8928240796977928E-5</v>
      </c>
      <c r="L3531" s="3">
        <f>+Tabella2026[[#This Row],[INCIDENZA POPOLAZIONE]]*(PLAFOND/2)</f>
        <v>14404.437394449704</v>
      </c>
      <c r="M3531" s="3">
        <f>+IFERROR(Tabella2026[[#This Row],[reddito_2024]]/Tabella2026[[#This Row],[POP_2024]],"")</f>
        <v>19686.93238557559</v>
      </c>
      <c r="N3531" s="3">
        <f>+IF(Tabella2026[[#This Row],[REDDITO COMPLESSIVO PROCAPITE]]&lt;media_aggr_reddito_pc,(media_aggr_reddito_pc-Tabella2026[[#This Row],[REDDITO COMPLESSIVO PROCAPITE]]),0)</f>
        <v>0</v>
      </c>
      <c r="O3531" s="3">
        <f>+Tabella2026[[#This Row],[DIFFERENZA REDDITO INFERIORE ALLA MEDIA DALLA MEDIA]]*Tabella2026[[#This Row],[POP_2024]]</f>
        <v>0</v>
      </c>
      <c r="P3531" s="3">
        <f>+Tabella2026[[#This Row],[POPOLAZIONE PER DIFFERENZA ]]/SUM(Tabella2026[[POPOLAZIONE PER DIFFERENZA ]])</f>
        <v>0</v>
      </c>
      <c r="Q3531" s="3">
        <f>+Tabella2026[[#This Row],[INCIDENZA POPOLAZIONE PER DIFFERENZA]]*(PLAFOND-SUM(Tabella2026[CONTRIBUTO SULLA BASE DELLA POPOLAZIONE]))</f>
        <v>0</v>
      </c>
      <c r="R3531" s="3">
        <f>+Tabella2026[[#This Row],[CONTRIBUTO SULLA BASE DELLA POPOLAZIONE]]+Tabella2026[[#This Row],[CONTRIBUTO SULLA BASE DEL REDDITO]]</f>
        <v>14404.437394449704</v>
      </c>
      <c r="S3531" s="3">
        <f>+Tabella2026[[#This Row],[CONTRIBUTO TOTALE]]/(PLAFOND/N_TESSERE)</f>
        <v>28.808874788899409</v>
      </c>
      <c r="T3531" s="3">
        <f>+MAX(CEILING(Tabella2026[[#This Row],[preDEF1]],1),1)</f>
        <v>29</v>
      </c>
      <c r="U3531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31" s="21">
        <f>+Tabella2026[[#This Row],[DEF - n. card]]*(PLAFOND/N_TESSERE)</f>
        <v>14000</v>
      </c>
      <c r="W3531" s="18"/>
    </row>
    <row r="3532" spans="2:23" x14ac:dyDescent="0.25">
      <c r="B3532" s="1" t="s">
        <v>7121</v>
      </c>
      <c r="C3532" s="2">
        <v>18014</v>
      </c>
      <c r="D3532" s="1" t="s">
        <v>7122</v>
      </c>
      <c r="E3532" s="1" t="s">
        <v>12</v>
      </c>
      <c r="F3532" s="1" t="s">
        <v>195</v>
      </c>
      <c r="G3532" s="1" t="s">
        <v>4778</v>
      </c>
      <c r="H3532" s="1" t="s">
        <v>15835</v>
      </c>
      <c r="I3532" s="5">
        <v>2882</v>
      </c>
      <c r="J3532" s="5">
        <v>59529766</v>
      </c>
      <c r="K3532" s="3">
        <f>+Tabella2026[[#This Row],[POP_2024]]/SUM(Tabella2026[POP_2024])</f>
        <v>4.8894309978117335E-5</v>
      </c>
      <c r="L3532" s="3">
        <f>+Tabella2026[[#This Row],[INCIDENZA POPOLAZIONE]]*(PLAFOND/2)</f>
        <v>14394.448186825261</v>
      </c>
      <c r="M3532" s="3">
        <f>+IFERROR(Tabella2026[[#This Row],[reddito_2024]]/Tabella2026[[#This Row],[POP_2024]],"")</f>
        <v>20655.713393476752</v>
      </c>
      <c r="N3532" s="3">
        <f>+IF(Tabella2026[[#This Row],[REDDITO COMPLESSIVO PROCAPITE]]&lt;media_aggr_reddito_pc,(media_aggr_reddito_pc-Tabella2026[[#This Row],[REDDITO COMPLESSIVO PROCAPITE]]),0)</f>
        <v>0</v>
      </c>
      <c r="O3532" s="3">
        <f>+Tabella2026[[#This Row],[DIFFERENZA REDDITO INFERIORE ALLA MEDIA DALLA MEDIA]]*Tabella2026[[#This Row],[POP_2024]]</f>
        <v>0</v>
      </c>
      <c r="P3532" s="3">
        <f>+Tabella2026[[#This Row],[POPOLAZIONE PER DIFFERENZA ]]/SUM(Tabella2026[[POPOLAZIONE PER DIFFERENZA ]])</f>
        <v>0</v>
      </c>
      <c r="Q3532" s="3">
        <f>+Tabella2026[[#This Row],[INCIDENZA POPOLAZIONE PER DIFFERENZA]]*(PLAFOND-SUM(Tabella2026[CONTRIBUTO SULLA BASE DELLA POPOLAZIONE]))</f>
        <v>0</v>
      </c>
      <c r="R3532" s="3">
        <f>+Tabella2026[[#This Row],[CONTRIBUTO SULLA BASE DELLA POPOLAZIONE]]+Tabella2026[[#This Row],[CONTRIBUTO SULLA BASE DEL REDDITO]]</f>
        <v>14394.448186825261</v>
      </c>
      <c r="S3532" s="3">
        <f>+Tabella2026[[#This Row],[CONTRIBUTO TOTALE]]/(PLAFOND/N_TESSERE)</f>
        <v>28.78889637365052</v>
      </c>
      <c r="T3532" s="3">
        <f>+MAX(CEILING(Tabella2026[[#This Row],[preDEF1]],1),1)</f>
        <v>29</v>
      </c>
      <c r="U3532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32" s="21">
        <f>+Tabella2026[[#This Row],[DEF - n. card]]*(PLAFOND/N_TESSERE)</f>
        <v>14000</v>
      </c>
      <c r="W3532" s="18"/>
    </row>
    <row r="3533" spans="2:23" x14ac:dyDescent="0.25">
      <c r="B3533" s="1" t="s">
        <v>6917</v>
      </c>
      <c r="C3533" s="2">
        <v>82019</v>
      </c>
      <c r="D3533" s="1" t="s">
        <v>6918</v>
      </c>
      <c r="E3533" s="1" t="s">
        <v>21</v>
      </c>
      <c r="F3533" s="1" t="s">
        <v>20</v>
      </c>
      <c r="G3533" s="1" t="s">
        <v>4778</v>
      </c>
      <c r="H3533" s="1" t="s">
        <v>15836</v>
      </c>
      <c r="I3533" s="5">
        <v>2882</v>
      </c>
      <c r="J3533" s="5">
        <v>26409587</v>
      </c>
      <c r="K3533" s="3">
        <f>+Tabella2026[[#This Row],[POP_2024]]/SUM(Tabella2026[POP_2024])</f>
        <v>4.8894309978117335E-5</v>
      </c>
      <c r="L3533" s="3">
        <f>+Tabella2026[[#This Row],[INCIDENZA POPOLAZIONE]]*(PLAFOND/2)</f>
        <v>14394.448186825261</v>
      </c>
      <c r="M3533" s="3">
        <f>+IFERROR(Tabella2026[[#This Row],[reddito_2024]]/Tabella2026[[#This Row],[POP_2024]],"")</f>
        <v>9163.6318528799438</v>
      </c>
      <c r="N3533" s="3">
        <f>+IF(Tabella2026[[#This Row],[REDDITO COMPLESSIVO PROCAPITE]]&lt;media_aggr_reddito_pc,(media_aggr_reddito_pc-Tabella2026[[#This Row],[REDDITO COMPLESSIVO PROCAPITE]]),0)</f>
        <v>8661.4342097287972</v>
      </c>
      <c r="O3533" s="3">
        <f>+Tabella2026[[#This Row],[DIFFERENZA REDDITO INFERIORE ALLA MEDIA DALLA MEDIA]]*Tabella2026[[#This Row],[POP_2024]]</f>
        <v>24962253.392438393</v>
      </c>
      <c r="P3533" s="3">
        <f>+Tabella2026[[#This Row],[POPOLAZIONE PER DIFFERENZA ]]/SUM(Tabella2026[[POPOLAZIONE PER DIFFERENZA ]])</f>
        <v>2.2146064518654754E-4</v>
      </c>
      <c r="Q3533" s="3">
        <f>+Tabella2026[[#This Row],[INCIDENZA POPOLAZIONE PER DIFFERENZA]]*(PLAFOND-SUM(Tabella2026[CONTRIBUTO SULLA BASE DELLA POPOLAZIONE]))</f>
        <v>65197.847847435965</v>
      </c>
      <c r="R3533" s="3">
        <f>+Tabella2026[[#This Row],[CONTRIBUTO SULLA BASE DELLA POPOLAZIONE]]+Tabella2026[[#This Row],[CONTRIBUTO SULLA BASE DEL REDDITO]]</f>
        <v>79592.29603426122</v>
      </c>
      <c r="S3533" s="3">
        <f>+Tabella2026[[#This Row],[CONTRIBUTO TOTALE]]/(PLAFOND/N_TESSERE)</f>
        <v>159.18459206852245</v>
      </c>
      <c r="T3533" s="3">
        <f>+MAX(CEILING(Tabella2026[[#This Row],[preDEF1]],1),1)</f>
        <v>160</v>
      </c>
      <c r="U3533" s="9">
        <f xml:space="preserve"> IF(ROW(Tabella2026[[#This Row],[preDEF2]]) - ROW(Tabella2026[[#Headers],[preDEF2]])&lt;=ABS(SUM(Tabella2026[preDEF2])-N_TESSERE),Tabella2026[[#This Row],[preDEF2]]-1,Tabella2026[[#This Row],[preDEF2]])</f>
        <v>159</v>
      </c>
      <c r="V3533" s="21">
        <f>+Tabella2026[[#This Row],[DEF - n. card]]*(PLAFOND/N_TESSERE)</f>
        <v>79500</v>
      </c>
      <c r="W3533" s="18"/>
    </row>
    <row r="3534" spans="2:23" x14ac:dyDescent="0.25">
      <c r="B3534" s="1" t="s">
        <v>7091</v>
      </c>
      <c r="C3534" s="2">
        <v>12060</v>
      </c>
      <c r="D3534" s="1" t="s">
        <v>7092</v>
      </c>
      <c r="E3534" s="1" t="s">
        <v>12</v>
      </c>
      <c r="F3534" s="1" t="s">
        <v>157</v>
      </c>
      <c r="G3534" s="1" t="s">
        <v>4778</v>
      </c>
      <c r="H3534" s="1" t="s">
        <v>15835</v>
      </c>
      <c r="I3534" s="5">
        <v>2882</v>
      </c>
      <c r="J3534" s="5">
        <v>30641404</v>
      </c>
      <c r="K3534" s="3">
        <f>+Tabella2026[[#This Row],[POP_2024]]/SUM(Tabella2026[POP_2024])</f>
        <v>4.8894309978117335E-5</v>
      </c>
      <c r="L3534" s="3">
        <f>+Tabella2026[[#This Row],[INCIDENZA POPOLAZIONE]]*(PLAFOND/2)</f>
        <v>14394.448186825261</v>
      </c>
      <c r="M3534" s="3">
        <f>+IFERROR(Tabella2026[[#This Row],[reddito_2024]]/Tabella2026[[#This Row],[POP_2024]],"")</f>
        <v>10631.99306037474</v>
      </c>
      <c r="N3534" s="3">
        <f>+IF(Tabella2026[[#This Row],[REDDITO COMPLESSIVO PROCAPITE]]&lt;media_aggr_reddito_pc,(media_aggr_reddito_pc-Tabella2026[[#This Row],[REDDITO COMPLESSIVO PROCAPITE]]),0)</f>
        <v>7193.0730022340013</v>
      </c>
      <c r="O3534" s="3">
        <f>+Tabella2026[[#This Row],[DIFFERENZA REDDITO INFERIORE ALLA MEDIA DALLA MEDIA]]*Tabella2026[[#This Row],[POP_2024]]</f>
        <v>20730436.392438393</v>
      </c>
      <c r="P3534" s="3">
        <f>+Tabella2026[[#This Row],[POPOLAZIONE PER DIFFERENZA ]]/SUM(Tabella2026[[POPOLAZIONE PER DIFFERENZA ]])</f>
        <v>1.8391672203194593E-4</v>
      </c>
      <c r="Q3534" s="3">
        <f>+Tabella2026[[#This Row],[INCIDENZA POPOLAZIONE PER DIFFERENZA]]*(PLAFOND-SUM(Tabella2026[CONTRIBUTO SULLA BASE DELLA POPOLAZIONE]))</f>
        <v>54144.945028663577</v>
      </c>
      <c r="R3534" s="3">
        <f>+Tabella2026[[#This Row],[CONTRIBUTO SULLA BASE DELLA POPOLAZIONE]]+Tabella2026[[#This Row],[CONTRIBUTO SULLA BASE DEL REDDITO]]</f>
        <v>68539.393215488832</v>
      </c>
      <c r="S3534" s="3">
        <f>+Tabella2026[[#This Row],[CONTRIBUTO TOTALE]]/(PLAFOND/N_TESSERE)</f>
        <v>137.07878643097766</v>
      </c>
      <c r="T3534" s="3">
        <f>+MAX(CEILING(Tabella2026[[#This Row],[preDEF1]],1),1)</f>
        <v>138</v>
      </c>
      <c r="U3534" s="9">
        <f xml:space="preserve"> IF(ROW(Tabella2026[[#This Row],[preDEF2]]) - ROW(Tabella2026[[#Headers],[preDEF2]])&lt;=ABS(SUM(Tabella2026[preDEF2])-N_TESSERE),Tabella2026[[#This Row],[preDEF2]]-1,Tabella2026[[#This Row],[preDEF2]])</f>
        <v>137</v>
      </c>
      <c r="V3534" s="21">
        <f>+Tabella2026[[#This Row],[DEF - n. card]]*(PLAFOND/N_TESSERE)</f>
        <v>68500</v>
      </c>
      <c r="W3534" s="18"/>
    </row>
    <row r="3535" spans="2:23" x14ac:dyDescent="0.25">
      <c r="B3535" s="1" t="s">
        <v>6943</v>
      </c>
      <c r="C3535" s="2">
        <v>71007</v>
      </c>
      <c r="D3535" s="1" t="s">
        <v>6944</v>
      </c>
      <c r="E3535" s="1" t="s">
        <v>33</v>
      </c>
      <c r="F3535" s="1" t="s">
        <v>78</v>
      </c>
      <c r="G3535" s="1" t="s">
        <v>4778</v>
      </c>
      <c r="H3535" s="1" t="s">
        <v>15836</v>
      </c>
      <c r="I3535" s="5">
        <v>2881</v>
      </c>
      <c r="J3535" s="5">
        <v>40172194</v>
      </c>
      <c r="K3535" s="3">
        <f>+Tabella2026[[#This Row],[POP_2024]]/SUM(Tabella2026[POP_2024])</f>
        <v>4.8877344568687039E-5</v>
      </c>
      <c r="L3535" s="3">
        <f>+Tabella2026[[#This Row],[INCIDENZA POPOLAZIONE]]*(PLAFOND/2)</f>
        <v>14389.453583013037</v>
      </c>
      <c r="M3535" s="3">
        <f>+IFERROR(Tabella2026[[#This Row],[reddito_2024]]/Tabella2026[[#This Row],[POP_2024]],"")</f>
        <v>13943.836862200626</v>
      </c>
      <c r="N3535" s="3">
        <f>+IF(Tabella2026[[#This Row],[REDDITO COMPLESSIVO PROCAPITE]]&lt;media_aggr_reddito_pc,(media_aggr_reddito_pc-Tabella2026[[#This Row],[REDDITO COMPLESSIVO PROCAPITE]]),0)</f>
        <v>3881.2292004081155</v>
      </c>
      <c r="O3535" s="3">
        <f>+Tabella2026[[#This Row],[DIFFERENZA REDDITO INFERIORE ALLA MEDIA DALLA MEDIA]]*Tabella2026[[#This Row],[POP_2024]]</f>
        <v>11181821.326375781</v>
      </c>
      <c r="P3535" s="3">
        <f>+Tabella2026[[#This Row],[POPOLAZIONE PER DIFFERENZA ]]/SUM(Tabella2026[[POPOLAZIONE PER DIFFERENZA ]])</f>
        <v>9.9203117858342543E-5</v>
      </c>
      <c r="Q3535" s="3">
        <f>+Tabella2026[[#This Row],[INCIDENZA POPOLAZIONE PER DIFFERENZA]]*(PLAFOND-SUM(Tabella2026[CONTRIBUTO SULLA BASE DELLA POPOLAZIONE]))</f>
        <v>29205.323495157769</v>
      </c>
      <c r="R3535" s="3">
        <f>+Tabella2026[[#This Row],[CONTRIBUTO SULLA BASE DELLA POPOLAZIONE]]+Tabella2026[[#This Row],[CONTRIBUTO SULLA BASE DEL REDDITO]]</f>
        <v>43594.77707817081</v>
      </c>
      <c r="S3535" s="3">
        <f>+Tabella2026[[#This Row],[CONTRIBUTO TOTALE]]/(PLAFOND/N_TESSERE)</f>
        <v>87.189554156341615</v>
      </c>
      <c r="T3535" s="3">
        <f>+MAX(CEILING(Tabella2026[[#This Row],[preDEF1]],1),1)</f>
        <v>88</v>
      </c>
      <c r="U3535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3535" s="21">
        <f>+Tabella2026[[#This Row],[DEF - n. card]]*(PLAFOND/N_TESSERE)</f>
        <v>43500</v>
      </c>
      <c r="W3535" s="18"/>
    </row>
    <row r="3536" spans="2:23" x14ac:dyDescent="0.25">
      <c r="B3536" s="1" t="s">
        <v>6939</v>
      </c>
      <c r="C3536" s="2">
        <v>102006</v>
      </c>
      <c r="D3536" s="1" t="s">
        <v>6940</v>
      </c>
      <c r="E3536" s="1" t="s">
        <v>61</v>
      </c>
      <c r="F3536" s="1" t="s">
        <v>607</v>
      </c>
      <c r="G3536" s="1" t="s">
        <v>4778</v>
      </c>
      <c r="H3536" s="1" t="s">
        <v>15836</v>
      </c>
      <c r="I3536" s="5">
        <v>2881</v>
      </c>
      <c r="J3536" s="5">
        <v>29293657</v>
      </c>
      <c r="K3536" s="3">
        <f>+Tabella2026[[#This Row],[POP_2024]]/SUM(Tabella2026[POP_2024])</f>
        <v>4.8877344568687039E-5</v>
      </c>
      <c r="L3536" s="3">
        <f>+Tabella2026[[#This Row],[INCIDENZA POPOLAZIONE]]*(PLAFOND/2)</f>
        <v>14389.453583013037</v>
      </c>
      <c r="M3536" s="3">
        <f>+IFERROR(Tabella2026[[#This Row],[reddito_2024]]/Tabella2026[[#This Row],[POP_2024]],"")</f>
        <v>10167.878167303019</v>
      </c>
      <c r="N3536" s="3">
        <f>+IF(Tabella2026[[#This Row],[REDDITO COMPLESSIVO PROCAPITE]]&lt;media_aggr_reddito_pc,(media_aggr_reddito_pc-Tabella2026[[#This Row],[REDDITO COMPLESSIVO PROCAPITE]]),0)</f>
        <v>7657.1878953057221</v>
      </c>
      <c r="O3536" s="3">
        <f>+Tabella2026[[#This Row],[DIFFERENZA REDDITO INFERIORE ALLA MEDIA DALLA MEDIA]]*Tabella2026[[#This Row],[POP_2024]]</f>
        <v>22060358.326375786</v>
      </c>
      <c r="P3536" s="3">
        <f>+Tabella2026[[#This Row],[POPOLAZIONE PER DIFFERENZA ]]/SUM(Tabella2026[[POPOLAZIONE PER DIFFERENZA ]])</f>
        <v>1.957155514447879E-4</v>
      </c>
      <c r="Q3536" s="3">
        <f>+Tabella2026[[#This Row],[INCIDENZA POPOLAZIONE PER DIFFERENZA]]*(PLAFOND-SUM(Tabella2026[CONTRIBUTO SULLA BASE DELLA POPOLAZIONE]))</f>
        <v>57618.511558682207</v>
      </c>
      <c r="R3536" s="3">
        <f>+Tabella2026[[#This Row],[CONTRIBUTO SULLA BASE DELLA POPOLAZIONE]]+Tabella2026[[#This Row],[CONTRIBUTO SULLA BASE DEL REDDITO]]</f>
        <v>72007.96514169524</v>
      </c>
      <c r="S3536" s="3">
        <f>+Tabella2026[[#This Row],[CONTRIBUTO TOTALE]]/(PLAFOND/N_TESSERE)</f>
        <v>144.01593028339047</v>
      </c>
      <c r="T3536" s="3">
        <f>+MAX(CEILING(Tabella2026[[#This Row],[preDEF1]],1),1)</f>
        <v>145</v>
      </c>
      <c r="U3536" s="9">
        <f xml:space="preserve"> IF(ROW(Tabella2026[[#This Row],[preDEF2]]) - ROW(Tabella2026[[#Headers],[preDEF2]])&lt;=ABS(SUM(Tabella2026[preDEF2])-N_TESSERE),Tabella2026[[#This Row],[preDEF2]]-1,Tabella2026[[#This Row],[preDEF2]])</f>
        <v>144</v>
      </c>
      <c r="V3536" s="21">
        <f>+Tabella2026[[#This Row],[DEF - n. card]]*(PLAFOND/N_TESSERE)</f>
        <v>72000</v>
      </c>
      <c r="W3536" s="18"/>
    </row>
    <row r="3537" spans="2:23" x14ac:dyDescent="0.25">
      <c r="B3537" s="1" t="s">
        <v>7147</v>
      </c>
      <c r="C3537" s="2">
        <v>21048</v>
      </c>
      <c r="D3537" s="1" t="s">
        <v>7148</v>
      </c>
      <c r="E3537" s="1" t="s">
        <v>99</v>
      </c>
      <c r="F3537" s="1" t="s">
        <v>110</v>
      </c>
      <c r="G3537" s="1" t="s">
        <v>4778</v>
      </c>
      <c r="H3537" s="1" t="s">
        <v>15835</v>
      </c>
      <c r="I3537" s="5">
        <v>2880</v>
      </c>
      <c r="J3537" s="5">
        <v>70322579</v>
      </c>
      <c r="K3537" s="3">
        <f>+Tabella2026[[#This Row],[POP_2024]]/SUM(Tabella2026[POP_2024])</f>
        <v>4.8860379159256743E-5</v>
      </c>
      <c r="L3537" s="3">
        <f>+Tabella2026[[#This Row],[INCIDENZA POPOLAZIONE]]*(PLAFOND/2)</f>
        <v>14384.458979200816</v>
      </c>
      <c r="M3537" s="3">
        <f>+IFERROR(Tabella2026[[#This Row],[reddito_2024]]/Tabella2026[[#This Row],[POP_2024]],"")</f>
        <v>24417.562152777777</v>
      </c>
      <c r="N3537" s="3">
        <f>+IF(Tabella2026[[#This Row],[REDDITO COMPLESSIVO PROCAPITE]]&lt;media_aggr_reddito_pc,(media_aggr_reddito_pc-Tabella2026[[#This Row],[REDDITO COMPLESSIVO PROCAPITE]]),0)</f>
        <v>0</v>
      </c>
      <c r="O3537" s="3">
        <f>+Tabella2026[[#This Row],[DIFFERENZA REDDITO INFERIORE ALLA MEDIA DALLA MEDIA]]*Tabella2026[[#This Row],[POP_2024]]</f>
        <v>0</v>
      </c>
      <c r="P3537" s="3">
        <f>+Tabella2026[[#This Row],[POPOLAZIONE PER DIFFERENZA ]]/SUM(Tabella2026[[POPOLAZIONE PER DIFFERENZA ]])</f>
        <v>0</v>
      </c>
      <c r="Q3537" s="3">
        <f>+Tabella2026[[#This Row],[INCIDENZA POPOLAZIONE PER DIFFERENZA]]*(PLAFOND-SUM(Tabella2026[CONTRIBUTO SULLA BASE DELLA POPOLAZIONE]))</f>
        <v>0</v>
      </c>
      <c r="R3537" s="3">
        <f>+Tabella2026[[#This Row],[CONTRIBUTO SULLA BASE DELLA POPOLAZIONE]]+Tabella2026[[#This Row],[CONTRIBUTO SULLA BASE DEL REDDITO]]</f>
        <v>14384.458979200816</v>
      </c>
      <c r="S3537" s="3">
        <f>+Tabella2026[[#This Row],[CONTRIBUTO TOTALE]]/(PLAFOND/N_TESSERE)</f>
        <v>28.76891795840163</v>
      </c>
      <c r="T3537" s="3">
        <f>+MAX(CEILING(Tabella2026[[#This Row],[preDEF1]],1),1)</f>
        <v>29</v>
      </c>
      <c r="U3537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37" s="21">
        <f>+Tabella2026[[#This Row],[DEF - n. card]]*(PLAFOND/N_TESSERE)</f>
        <v>14000</v>
      </c>
      <c r="W3537" s="18"/>
    </row>
    <row r="3538" spans="2:23" x14ac:dyDescent="0.25">
      <c r="B3538" s="1" t="s">
        <v>7105</v>
      </c>
      <c r="C3538" s="2">
        <v>13163</v>
      </c>
      <c r="D3538" s="1" t="s">
        <v>7106</v>
      </c>
      <c r="E3538" s="1" t="s">
        <v>12</v>
      </c>
      <c r="F3538" s="1" t="s">
        <v>152</v>
      </c>
      <c r="G3538" s="1" t="s">
        <v>4778</v>
      </c>
      <c r="H3538" s="1" t="s">
        <v>15835</v>
      </c>
      <c r="I3538" s="5">
        <v>2880</v>
      </c>
      <c r="J3538" s="5">
        <v>54296087</v>
      </c>
      <c r="K3538" s="3">
        <f>+Tabella2026[[#This Row],[POP_2024]]/SUM(Tabella2026[POP_2024])</f>
        <v>4.8860379159256743E-5</v>
      </c>
      <c r="L3538" s="3">
        <f>+Tabella2026[[#This Row],[INCIDENZA POPOLAZIONE]]*(PLAFOND/2)</f>
        <v>14384.458979200816</v>
      </c>
      <c r="M3538" s="3">
        <f>+IFERROR(Tabella2026[[#This Row],[reddito_2024]]/Tabella2026[[#This Row],[POP_2024]],"")</f>
        <v>18852.807986111111</v>
      </c>
      <c r="N3538" s="3">
        <f>+IF(Tabella2026[[#This Row],[REDDITO COMPLESSIVO PROCAPITE]]&lt;media_aggr_reddito_pc,(media_aggr_reddito_pc-Tabella2026[[#This Row],[REDDITO COMPLESSIVO PROCAPITE]]),0)</f>
        <v>0</v>
      </c>
      <c r="O3538" s="3">
        <f>+Tabella2026[[#This Row],[DIFFERENZA REDDITO INFERIORE ALLA MEDIA DALLA MEDIA]]*Tabella2026[[#This Row],[POP_2024]]</f>
        <v>0</v>
      </c>
      <c r="P3538" s="3">
        <f>+Tabella2026[[#This Row],[POPOLAZIONE PER DIFFERENZA ]]/SUM(Tabella2026[[POPOLAZIONE PER DIFFERENZA ]])</f>
        <v>0</v>
      </c>
      <c r="Q3538" s="3">
        <f>+Tabella2026[[#This Row],[INCIDENZA POPOLAZIONE PER DIFFERENZA]]*(PLAFOND-SUM(Tabella2026[CONTRIBUTO SULLA BASE DELLA POPOLAZIONE]))</f>
        <v>0</v>
      </c>
      <c r="R3538" s="3">
        <f>+Tabella2026[[#This Row],[CONTRIBUTO SULLA BASE DELLA POPOLAZIONE]]+Tabella2026[[#This Row],[CONTRIBUTO SULLA BASE DEL REDDITO]]</f>
        <v>14384.458979200816</v>
      </c>
      <c r="S3538" s="3">
        <f>+Tabella2026[[#This Row],[CONTRIBUTO TOTALE]]/(PLAFOND/N_TESSERE)</f>
        <v>28.76891795840163</v>
      </c>
      <c r="T3538" s="3">
        <f>+MAX(CEILING(Tabella2026[[#This Row],[preDEF1]],1),1)</f>
        <v>29</v>
      </c>
      <c r="U3538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38" s="21">
        <f>+Tabella2026[[#This Row],[DEF - n. card]]*(PLAFOND/N_TESSERE)</f>
        <v>14000</v>
      </c>
      <c r="W3538" s="18"/>
    </row>
    <row r="3539" spans="2:23" x14ac:dyDescent="0.25">
      <c r="B3539" s="1" t="s">
        <v>6957</v>
      </c>
      <c r="C3539" s="2">
        <v>76090</v>
      </c>
      <c r="D3539" s="1" t="s">
        <v>6958</v>
      </c>
      <c r="E3539" s="1" t="s">
        <v>213</v>
      </c>
      <c r="F3539" s="1" t="s">
        <v>212</v>
      </c>
      <c r="G3539" s="1" t="s">
        <v>4778</v>
      </c>
      <c r="H3539" s="1" t="s">
        <v>15836</v>
      </c>
      <c r="I3539" s="5">
        <v>2879</v>
      </c>
      <c r="J3539" s="5">
        <v>36183944</v>
      </c>
      <c r="K3539" s="3">
        <f>+Tabella2026[[#This Row],[POP_2024]]/SUM(Tabella2026[POP_2024])</f>
        <v>4.8843413749826446E-5</v>
      </c>
      <c r="L3539" s="3">
        <f>+Tabella2026[[#This Row],[INCIDENZA POPOLAZIONE]]*(PLAFOND/2)</f>
        <v>14379.464375388594</v>
      </c>
      <c r="M3539" s="3">
        <f>+IFERROR(Tabella2026[[#This Row],[reddito_2024]]/Tabella2026[[#This Row],[POP_2024]],"")</f>
        <v>12568.233414379993</v>
      </c>
      <c r="N3539" s="3">
        <f>+IF(Tabella2026[[#This Row],[REDDITO COMPLESSIVO PROCAPITE]]&lt;media_aggr_reddito_pc,(media_aggr_reddito_pc-Tabella2026[[#This Row],[REDDITO COMPLESSIVO PROCAPITE]]),0)</f>
        <v>5256.8326482287484</v>
      </c>
      <c r="O3539" s="3">
        <f>+Tabella2026[[#This Row],[DIFFERENZA REDDITO INFERIORE ALLA MEDIA DALLA MEDIA]]*Tabella2026[[#This Row],[POP_2024]]</f>
        <v>15134421.194250567</v>
      </c>
      <c r="P3539" s="3">
        <f>+Tabella2026[[#This Row],[POPOLAZIONE PER DIFFERENZA ]]/SUM(Tabella2026[[POPOLAZIONE PER DIFFERENZA ]])</f>
        <v>1.3426987658169456E-4</v>
      </c>
      <c r="Q3539" s="3">
        <f>+Tabella2026[[#This Row],[INCIDENZA POPOLAZIONE PER DIFFERENZA]]*(PLAFOND-SUM(Tabella2026[CONTRIBUTO SULLA BASE DELLA POPOLAZIONE]))</f>
        <v>39528.950963243602</v>
      </c>
      <c r="R3539" s="3">
        <f>+Tabella2026[[#This Row],[CONTRIBUTO SULLA BASE DELLA POPOLAZIONE]]+Tabella2026[[#This Row],[CONTRIBUTO SULLA BASE DEL REDDITO]]</f>
        <v>53908.4153386322</v>
      </c>
      <c r="S3539" s="3">
        <f>+Tabella2026[[#This Row],[CONTRIBUTO TOTALE]]/(PLAFOND/N_TESSERE)</f>
        <v>107.81683067726441</v>
      </c>
      <c r="T3539" s="3">
        <f>+MAX(CEILING(Tabella2026[[#This Row],[preDEF1]],1),1)</f>
        <v>108</v>
      </c>
      <c r="U3539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3539" s="21">
        <f>+Tabella2026[[#This Row],[DEF - n. card]]*(PLAFOND/N_TESSERE)</f>
        <v>53500</v>
      </c>
      <c r="W3539" s="18"/>
    </row>
    <row r="3540" spans="2:23" x14ac:dyDescent="0.25">
      <c r="B3540" s="1" t="s">
        <v>7153</v>
      </c>
      <c r="C3540" s="2">
        <v>98021</v>
      </c>
      <c r="D3540" s="1" t="s">
        <v>7154</v>
      </c>
      <c r="E3540" s="1" t="s">
        <v>12</v>
      </c>
      <c r="F3540" s="1" t="s">
        <v>389</v>
      </c>
      <c r="G3540" s="1" t="s">
        <v>4778</v>
      </c>
      <c r="H3540" s="1" t="s">
        <v>15835</v>
      </c>
      <c r="I3540" s="5">
        <v>2875</v>
      </c>
      <c r="J3540" s="5">
        <v>67464800</v>
      </c>
      <c r="K3540" s="3">
        <f>+Tabella2026[[#This Row],[POP_2024]]/SUM(Tabella2026[POP_2024])</f>
        <v>4.8775552112105254E-5</v>
      </c>
      <c r="L3540" s="3">
        <f>+Tabella2026[[#This Row],[INCIDENZA POPOLAZIONE]]*(PLAFOND/2)</f>
        <v>14359.485960139702</v>
      </c>
      <c r="M3540" s="3">
        <f>+IFERROR(Tabella2026[[#This Row],[reddito_2024]]/Tabella2026[[#This Row],[POP_2024]],"")</f>
        <v>23466.017391304347</v>
      </c>
      <c r="N3540" s="3">
        <f>+IF(Tabella2026[[#This Row],[REDDITO COMPLESSIVO PROCAPITE]]&lt;media_aggr_reddito_pc,(media_aggr_reddito_pc-Tabella2026[[#This Row],[REDDITO COMPLESSIVO PROCAPITE]]),0)</f>
        <v>0</v>
      </c>
      <c r="O3540" s="3">
        <f>+Tabella2026[[#This Row],[DIFFERENZA REDDITO INFERIORE ALLA MEDIA DALLA MEDIA]]*Tabella2026[[#This Row],[POP_2024]]</f>
        <v>0</v>
      </c>
      <c r="P3540" s="3">
        <f>+Tabella2026[[#This Row],[POPOLAZIONE PER DIFFERENZA ]]/SUM(Tabella2026[[POPOLAZIONE PER DIFFERENZA ]])</f>
        <v>0</v>
      </c>
      <c r="Q3540" s="3">
        <f>+Tabella2026[[#This Row],[INCIDENZA POPOLAZIONE PER DIFFERENZA]]*(PLAFOND-SUM(Tabella2026[CONTRIBUTO SULLA BASE DELLA POPOLAZIONE]))</f>
        <v>0</v>
      </c>
      <c r="R3540" s="3">
        <f>+Tabella2026[[#This Row],[CONTRIBUTO SULLA BASE DELLA POPOLAZIONE]]+Tabella2026[[#This Row],[CONTRIBUTO SULLA BASE DEL REDDITO]]</f>
        <v>14359.485960139702</v>
      </c>
      <c r="S3540" s="3">
        <f>+Tabella2026[[#This Row],[CONTRIBUTO TOTALE]]/(PLAFOND/N_TESSERE)</f>
        <v>28.718971920279404</v>
      </c>
      <c r="T3540" s="3">
        <f>+MAX(CEILING(Tabella2026[[#This Row],[preDEF1]],1),1)</f>
        <v>29</v>
      </c>
      <c r="U3540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40" s="21">
        <f>+Tabella2026[[#This Row],[DEF - n. card]]*(PLAFOND/N_TESSERE)</f>
        <v>14000</v>
      </c>
      <c r="W3540" s="18"/>
    </row>
    <row r="3541" spans="2:23" x14ac:dyDescent="0.25">
      <c r="B3541" s="1" t="s">
        <v>7061</v>
      </c>
      <c r="C3541" s="2">
        <v>61055</v>
      </c>
      <c r="D3541" s="1" t="s">
        <v>7062</v>
      </c>
      <c r="E3541" s="1" t="s">
        <v>15</v>
      </c>
      <c r="F3541" s="1" t="s">
        <v>184</v>
      </c>
      <c r="G3541" s="1" t="s">
        <v>4778</v>
      </c>
      <c r="H3541" s="1" t="s">
        <v>15836</v>
      </c>
      <c r="I3541" s="5">
        <v>2872</v>
      </c>
      <c r="J3541" s="5">
        <v>38304614</v>
      </c>
      <c r="K3541" s="3">
        <f>+Tabella2026[[#This Row],[POP_2024]]/SUM(Tabella2026[POP_2024])</f>
        <v>4.8724655883814358E-5</v>
      </c>
      <c r="L3541" s="3">
        <f>+Tabella2026[[#This Row],[INCIDENZA POPOLAZIONE]]*(PLAFOND/2)</f>
        <v>14344.502148703034</v>
      </c>
      <c r="M3541" s="3">
        <f>+IFERROR(Tabella2026[[#This Row],[reddito_2024]]/Tabella2026[[#This Row],[POP_2024]],"")</f>
        <v>13337.261142061281</v>
      </c>
      <c r="N3541" s="3">
        <f>+IF(Tabella2026[[#This Row],[REDDITO COMPLESSIVO PROCAPITE]]&lt;media_aggr_reddito_pc,(media_aggr_reddito_pc-Tabella2026[[#This Row],[REDDITO COMPLESSIVO PROCAPITE]]),0)</f>
        <v>4487.8049205474599</v>
      </c>
      <c r="O3541" s="3">
        <f>+Tabella2026[[#This Row],[DIFFERENZA REDDITO INFERIORE ALLA MEDIA DALLA MEDIA]]*Tabella2026[[#This Row],[POP_2024]]</f>
        <v>12888975.731812306</v>
      </c>
      <c r="P3541" s="3">
        <f>+Tabella2026[[#This Row],[POPOLAZIONE PER DIFFERENZA ]]/SUM(Tabella2026[[POPOLAZIONE PER DIFFERENZA ]])</f>
        <v>1.1434868625384464E-4</v>
      </c>
      <c r="Q3541" s="3">
        <f>+Tabella2026[[#This Row],[INCIDENZA POPOLAZIONE PER DIFFERENZA]]*(PLAFOND-SUM(Tabella2026[CONTRIBUTO SULLA BASE DELLA POPOLAZIONE]))</f>
        <v>33664.167471617307</v>
      </c>
      <c r="R3541" s="3">
        <f>+Tabella2026[[#This Row],[CONTRIBUTO SULLA BASE DELLA POPOLAZIONE]]+Tabella2026[[#This Row],[CONTRIBUTO SULLA BASE DEL REDDITO]]</f>
        <v>48008.669620320339</v>
      </c>
      <c r="S3541" s="3">
        <f>+Tabella2026[[#This Row],[CONTRIBUTO TOTALE]]/(PLAFOND/N_TESSERE)</f>
        <v>96.01733924064068</v>
      </c>
      <c r="T3541" s="3">
        <f>+MAX(CEILING(Tabella2026[[#This Row],[preDEF1]],1),1)</f>
        <v>97</v>
      </c>
      <c r="U3541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3541" s="21">
        <f>+Tabella2026[[#This Row],[DEF - n. card]]*(PLAFOND/N_TESSERE)</f>
        <v>48000</v>
      </c>
      <c r="W3541" s="18"/>
    </row>
    <row r="3542" spans="2:23" x14ac:dyDescent="0.25">
      <c r="B3542" s="1" t="s">
        <v>6863</v>
      </c>
      <c r="C3542" s="2">
        <v>1022</v>
      </c>
      <c r="D3542" s="1" t="s">
        <v>6864</v>
      </c>
      <c r="E3542" s="1" t="s">
        <v>18</v>
      </c>
      <c r="F3542" s="1" t="s">
        <v>17</v>
      </c>
      <c r="G3542" s="1" t="s">
        <v>4778</v>
      </c>
      <c r="H3542" s="1" t="s">
        <v>15835</v>
      </c>
      <c r="I3542" s="5">
        <v>2871</v>
      </c>
      <c r="J3542" s="5">
        <v>69143707</v>
      </c>
      <c r="K3542" s="3">
        <f>+Tabella2026[[#This Row],[POP_2024]]/SUM(Tabella2026[POP_2024])</f>
        <v>4.8707690474384062E-5</v>
      </c>
      <c r="L3542" s="3">
        <f>+Tabella2026[[#This Row],[INCIDENZA POPOLAZIONE]]*(PLAFOND/2)</f>
        <v>14339.507544890812</v>
      </c>
      <c r="M3542" s="3">
        <f>+IFERROR(Tabella2026[[#This Row],[reddito_2024]]/Tabella2026[[#This Row],[POP_2024]],"")</f>
        <v>24083.492511320099</v>
      </c>
      <c r="N3542" s="3">
        <f>+IF(Tabella2026[[#This Row],[REDDITO COMPLESSIVO PROCAPITE]]&lt;media_aggr_reddito_pc,(media_aggr_reddito_pc-Tabella2026[[#This Row],[REDDITO COMPLESSIVO PROCAPITE]]),0)</f>
        <v>0</v>
      </c>
      <c r="O3542" s="3">
        <f>+Tabella2026[[#This Row],[DIFFERENZA REDDITO INFERIORE ALLA MEDIA DALLA MEDIA]]*Tabella2026[[#This Row],[POP_2024]]</f>
        <v>0</v>
      </c>
      <c r="P3542" s="3">
        <f>+Tabella2026[[#This Row],[POPOLAZIONE PER DIFFERENZA ]]/SUM(Tabella2026[[POPOLAZIONE PER DIFFERENZA ]])</f>
        <v>0</v>
      </c>
      <c r="Q3542" s="3">
        <f>+Tabella2026[[#This Row],[INCIDENZA POPOLAZIONE PER DIFFERENZA]]*(PLAFOND-SUM(Tabella2026[CONTRIBUTO SULLA BASE DELLA POPOLAZIONE]))</f>
        <v>0</v>
      </c>
      <c r="R3542" s="3">
        <f>+Tabella2026[[#This Row],[CONTRIBUTO SULLA BASE DELLA POPOLAZIONE]]+Tabella2026[[#This Row],[CONTRIBUTO SULLA BASE DEL REDDITO]]</f>
        <v>14339.507544890812</v>
      </c>
      <c r="S3542" s="3">
        <f>+Tabella2026[[#This Row],[CONTRIBUTO TOTALE]]/(PLAFOND/N_TESSERE)</f>
        <v>28.679015089781625</v>
      </c>
      <c r="T3542" s="3">
        <f>+MAX(CEILING(Tabella2026[[#This Row],[preDEF1]],1),1)</f>
        <v>29</v>
      </c>
      <c r="U3542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42" s="21">
        <f>+Tabella2026[[#This Row],[DEF - n. card]]*(PLAFOND/N_TESSERE)</f>
        <v>14000</v>
      </c>
      <c r="W3542" s="18"/>
    </row>
    <row r="3543" spans="2:23" x14ac:dyDescent="0.25">
      <c r="B3543" s="1" t="s">
        <v>7125</v>
      </c>
      <c r="C3543" s="2">
        <v>4244</v>
      </c>
      <c r="D3543" s="1" t="s">
        <v>7126</v>
      </c>
      <c r="E3543" s="1" t="s">
        <v>18</v>
      </c>
      <c r="F3543" s="1" t="s">
        <v>263</v>
      </c>
      <c r="G3543" s="1" t="s">
        <v>4778</v>
      </c>
      <c r="H3543" s="1" t="s">
        <v>15835</v>
      </c>
      <c r="I3543" s="5">
        <v>2871</v>
      </c>
      <c r="J3543" s="5">
        <v>49576051</v>
      </c>
      <c r="K3543" s="3">
        <f>+Tabella2026[[#This Row],[POP_2024]]/SUM(Tabella2026[POP_2024])</f>
        <v>4.8707690474384062E-5</v>
      </c>
      <c r="L3543" s="3">
        <f>+Tabella2026[[#This Row],[INCIDENZA POPOLAZIONE]]*(PLAFOND/2)</f>
        <v>14339.507544890812</v>
      </c>
      <c r="M3543" s="3">
        <f>+IFERROR(Tabella2026[[#This Row],[reddito_2024]]/Tabella2026[[#This Row],[POP_2024]],"")</f>
        <v>17267.868686868685</v>
      </c>
      <c r="N3543" s="3">
        <f>+IF(Tabella2026[[#This Row],[REDDITO COMPLESSIVO PROCAPITE]]&lt;media_aggr_reddito_pc,(media_aggr_reddito_pc-Tabella2026[[#This Row],[REDDITO COMPLESSIVO PROCAPITE]]),0)</f>
        <v>557.19737574005558</v>
      </c>
      <c r="O3543" s="3">
        <f>+Tabella2026[[#This Row],[DIFFERENZA REDDITO INFERIORE ALLA MEDIA DALLA MEDIA]]*Tabella2026[[#This Row],[POP_2024]]</f>
        <v>1599713.6657496996</v>
      </c>
      <c r="P3543" s="3">
        <f>+Tabella2026[[#This Row],[POPOLAZIONE PER DIFFERENZA ]]/SUM(Tabella2026[[POPOLAZIONE PER DIFFERENZA ]])</f>
        <v>1.4192373379159057E-5</v>
      </c>
      <c r="Q3543" s="3">
        <f>+Tabella2026[[#This Row],[INCIDENZA POPOLAZIONE PER DIFFERENZA]]*(PLAFOND-SUM(Tabella2026[CONTRIBUTO SULLA BASE DELLA POPOLAZIONE]))</f>
        <v>4178.2240785444092</v>
      </c>
      <c r="R3543" s="3">
        <f>+Tabella2026[[#This Row],[CONTRIBUTO SULLA BASE DELLA POPOLAZIONE]]+Tabella2026[[#This Row],[CONTRIBUTO SULLA BASE DEL REDDITO]]</f>
        <v>18517.731623435222</v>
      </c>
      <c r="S3543" s="3">
        <f>+Tabella2026[[#This Row],[CONTRIBUTO TOTALE]]/(PLAFOND/N_TESSERE)</f>
        <v>37.035463246870442</v>
      </c>
      <c r="T3543" s="3">
        <f>+MAX(CEILING(Tabella2026[[#This Row],[preDEF1]],1),1)</f>
        <v>38</v>
      </c>
      <c r="U3543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3543" s="21">
        <f>+Tabella2026[[#This Row],[DEF - n. card]]*(PLAFOND/N_TESSERE)</f>
        <v>18500</v>
      </c>
      <c r="W3543" s="18"/>
    </row>
    <row r="3544" spans="2:23" x14ac:dyDescent="0.25">
      <c r="B3544" s="1" t="s">
        <v>6953</v>
      </c>
      <c r="C3544" s="2">
        <v>82055</v>
      </c>
      <c r="D3544" s="1" t="s">
        <v>6954</v>
      </c>
      <c r="E3544" s="1" t="s">
        <v>21</v>
      </c>
      <c r="F3544" s="1" t="s">
        <v>20</v>
      </c>
      <c r="G3544" s="1" t="s">
        <v>4778</v>
      </c>
      <c r="H3544" s="1" t="s">
        <v>15836</v>
      </c>
      <c r="I3544" s="5">
        <v>2866</v>
      </c>
      <c r="J3544" s="5">
        <v>41192803</v>
      </c>
      <c r="K3544" s="3">
        <f>+Tabella2026[[#This Row],[POP_2024]]/SUM(Tabella2026[POP_2024])</f>
        <v>4.8622863427232574E-5</v>
      </c>
      <c r="L3544" s="3">
        <f>+Tabella2026[[#This Row],[INCIDENZA POPOLAZIONE]]*(PLAFOND/2)</f>
        <v>14314.534525829698</v>
      </c>
      <c r="M3544" s="3">
        <f>+IFERROR(Tabella2026[[#This Row],[reddito_2024]]/Tabella2026[[#This Row],[POP_2024]],"")</f>
        <v>14372.924982554083</v>
      </c>
      <c r="N3544" s="3">
        <f>+IF(Tabella2026[[#This Row],[REDDITO COMPLESSIVO PROCAPITE]]&lt;media_aggr_reddito_pc,(media_aggr_reddito_pc-Tabella2026[[#This Row],[REDDITO COMPLESSIVO PROCAPITE]]),0)</f>
        <v>3452.1410800546582</v>
      </c>
      <c r="O3544" s="3">
        <f>+Tabella2026[[#This Row],[DIFFERENZA REDDITO INFERIORE ALLA MEDIA DALLA MEDIA]]*Tabella2026[[#This Row],[POP_2024]]</f>
        <v>9893836.3354366496</v>
      </c>
      <c r="P3544" s="3">
        <f>+Tabella2026[[#This Row],[POPOLAZIONE PER DIFFERENZA ]]/SUM(Tabella2026[[POPOLAZIONE PER DIFFERENZA ]])</f>
        <v>8.7776345499306473E-5</v>
      </c>
      <c r="Q3544" s="3">
        <f>+Tabella2026[[#This Row],[INCIDENZA POPOLAZIONE PER DIFFERENZA]]*(PLAFOND-SUM(Tabella2026[CONTRIBUTO SULLA BASE DELLA POPOLAZIONE]))</f>
        <v>25841.290282736805</v>
      </c>
      <c r="R3544" s="3">
        <f>+Tabella2026[[#This Row],[CONTRIBUTO SULLA BASE DELLA POPOLAZIONE]]+Tabella2026[[#This Row],[CONTRIBUTO SULLA BASE DEL REDDITO]]</f>
        <v>40155.824808566504</v>
      </c>
      <c r="S3544" s="3">
        <f>+Tabella2026[[#This Row],[CONTRIBUTO TOTALE]]/(PLAFOND/N_TESSERE)</f>
        <v>80.311649617133014</v>
      </c>
      <c r="T3544" s="3">
        <f>+MAX(CEILING(Tabella2026[[#This Row],[preDEF1]],1),1)</f>
        <v>81</v>
      </c>
      <c r="U3544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3544" s="21">
        <f>+Tabella2026[[#This Row],[DEF - n. card]]*(PLAFOND/N_TESSERE)</f>
        <v>40000</v>
      </c>
      <c r="W3544" s="18"/>
    </row>
    <row r="3545" spans="2:23" x14ac:dyDescent="0.25">
      <c r="B3545" s="1" t="s">
        <v>7197</v>
      </c>
      <c r="C3545" s="2">
        <v>109030</v>
      </c>
      <c r="D3545" s="1" t="s">
        <v>7198</v>
      </c>
      <c r="E3545" s="1" t="s">
        <v>117</v>
      </c>
      <c r="F3545" s="1" t="s">
        <v>506</v>
      </c>
      <c r="G3545" s="1" t="s">
        <v>4778</v>
      </c>
      <c r="H3545" s="1" t="s">
        <v>15834</v>
      </c>
      <c r="I3545" s="5">
        <v>2865</v>
      </c>
      <c r="J3545" s="5">
        <v>47203572</v>
      </c>
      <c r="K3545" s="3">
        <f>+Tabella2026[[#This Row],[POP_2024]]/SUM(Tabella2026[POP_2024])</f>
        <v>4.8605898017802277E-5</v>
      </c>
      <c r="L3545" s="3">
        <f>+Tabella2026[[#This Row],[INCIDENZA POPOLAZIONE]]*(PLAFOND/2)</f>
        <v>14309.539922017477</v>
      </c>
      <c r="M3545" s="3">
        <f>+IFERROR(Tabella2026[[#This Row],[reddito_2024]]/Tabella2026[[#This Row],[POP_2024]],"")</f>
        <v>16475.941361256544</v>
      </c>
      <c r="N3545" s="3">
        <f>+IF(Tabella2026[[#This Row],[REDDITO COMPLESSIVO PROCAPITE]]&lt;media_aggr_reddito_pc,(media_aggr_reddito_pc-Tabella2026[[#This Row],[REDDITO COMPLESSIVO PROCAPITE]]),0)</f>
        <v>1349.124701352197</v>
      </c>
      <c r="O3545" s="3">
        <f>+Tabella2026[[#This Row],[DIFFERENZA REDDITO INFERIORE ALLA MEDIA DALLA MEDIA]]*Tabella2026[[#This Row],[POP_2024]]</f>
        <v>3865242.2693740446</v>
      </c>
      <c r="P3545" s="3">
        <f>+Tabella2026[[#This Row],[POPOLAZIONE PER DIFFERENZA ]]/SUM(Tabella2026[[POPOLAZIONE PER DIFFERENZA ]])</f>
        <v>3.4291737741801454E-5</v>
      </c>
      <c r="Q3545" s="3">
        <f>+Tabella2026[[#This Row],[INCIDENZA POPOLAZIONE PER DIFFERENZA]]*(PLAFOND-SUM(Tabella2026[CONTRIBUTO SULLA BASE DELLA POPOLAZIONE]))</f>
        <v>10095.461872383083</v>
      </c>
      <c r="R3545" s="3">
        <f>+Tabella2026[[#This Row],[CONTRIBUTO SULLA BASE DELLA POPOLAZIONE]]+Tabella2026[[#This Row],[CONTRIBUTO SULLA BASE DEL REDDITO]]</f>
        <v>24405.001794400559</v>
      </c>
      <c r="S3545" s="3">
        <f>+Tabella2026[[#This Row],[CONTRIBUTO TOTALE]]/(PLAFOND/N_TESSERE)</f>
        <v>48.810003588801116</v>
      </c>
      <c r="T3545" s="3">
        <f>+MAX(CEILING(Tabella2026[[#This Row],[preDEF1]],1),1)</f>
        <v>49</v>
      </c>
      <c r="U3545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3545" s="21">
        <f>+Tabella2026[[#This Row],[DEF - n. card]]*(PLAFOND/N_TESSERE)</f>
        <v>24000</v>
      </c>
      <c r="W3545" s="18"/>
    </row>
    <row r="3546" spans="2:23" x14ac:dyDescent="0.25">
      <c r="B3546" s="1" t="s">
        <v>7075</v>
      </c>
      <c r="C3546" s="2">
        <v>30069</v>
      </c>
      <c r="D3546" s="1" t="s">
        <v>7076</v>
      </c>
      <c r="E3546" s="1" t="s">
        <v>48</v>
      </c>
      <c r="F3546" s="1" t="s">
        <v>120</v>
      </c>
      <c r="G3546" s="1" t="s">
        <v>4778</v>
      </c>
      <c r="H3546" s="1" t="s">
        <v>15835</v>
      </c>
      <c r="I3546" s="5">
        <v>2864</v>
      </c>
      <c r="J3546" s="5">
        <v>49074746</v>
      </c>
      <c r="K3546" s="3">
        <f>+Tabella2026[[#This Row],[POP_2024]]/SUM(Tabella2026[POP_2024])</f>
        <v>4.8588932608371981E-5</v>
      </c>
      <c r="L3546" s="3">
        <f>+Tabella2026[[#This Row],[INCIDENZA POPOLAZIONE]]*(PLAFOND/2)</f>
        <v>14304.545318205255</v>
      </c>
      <c r="M3546" s="3">
        <f>+IFERROR(Tabella2026[[#This Row],[reddito_2024]]/Tabella2026[[#This Row],[POP_2024]],"")</f>
        <v>17135.037011173183</v>
      </c>
      <c r="N3546" s="3">
        <f>+IF(Tabella2026[[#This Row],[REDDITO COMPLESSIVO PROCAPITE]]&lt;media_aggr_reddito_pc,(media_aggr_reddito_pc-Tabella2026[[#This Row],[REDDITO COMPLESSIVO PROCAPITE]]),0)</f>
        <v>690.02905143555836</v>
      </c>
      <c r="O3546" s="3">
        <f>+Tabella2026[[#This Row],[DIFFERENZA REDDITO INFERIORE ALLA MEDIA DALLA MEDIA]]*Tabella2026[[#This Row],[POP_2024]]</f>
        <v>1976243.2033114391</v>
      </c>
      <c r="P3546" s="3">
        <f>+Tabella2026[[#This Row],[POPOLAZIONE PER DIFFERENZA ]]/SUM(Tabella2026[[POPOLAZIONE PER DIFFERENZA ]])</f>
        <v>1.7532876057714301E-5</v>
      </c>
      <c r="Q3546" s="3">
        <f>+Tabella2026[[#This Row],[INCIDENZA POPOLAZIONE PER DIFFERENZA]]*(PLAFOND-SUM(Tabella2026[CONTRIBUTO SULLA BASE DELLA POPOLAZIONE]))</f>
        <v>5161.6655617340675</v>
      </c>
      <c r="R3546" s="3">
        <f>+Tabella2026[[#This Row],[CONTRIBUTO SULLA BASE DELLA POPOLAZIONE]]+Tabella2026[[#This Row],[CONTRIBUTO SULLA BASE DEL REDDITO]]</f>
        <v>19466.210879939325</v>
      </c>
      <c r="S3546" s="3">
        <f>+Tabella2026[[#This Row],[CONTRIBUTO TOTALE]]/(PLAFOND/N_TESSERE)</f>
        <v>38.93242175987865</v>
      </c>
      <c r="T3546" s="3">
        <f>+MAX(CEILING(Tabella2026[[#This Row],[preDEF1]],1),1)</f>
        <v>39</v>
      </c>
      <c r="U3546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3546" s="21">
        <f>+Tabella2026[[#This Row],[DEF - n. card]]*(PLAFOND/N_TESSERE)</f>
        <v>19000</v>
      </c>
      <c r="W3546" s="18"/>
    </row>
    <row r="3547" spans="2:23" x14ac:dyDescent="0.25">
      <c r="B3547" s="1" t="s">
        <v>7139</v>
      </c>
      <c r="C3547" s="2">
        <v>12074</v>
      </c>
      <c r="D3547" s="1" t="s">
        <v>7140</v>
      </c>
      <c r="E3547" s="1" t="s">
        <v>12</v>
      </c>
      <c r="F3547" s="1" t="s">
        <v>157</v>
      </c>
      <c r="G3547" s="1" t="s">
        <v>4778</v>
      </c>
      <c r="H3547" s="1" t="s">
        <v>15835</v>
      </c>
      <c r="I3547" s="5">
        <v>2863</v>
      </c>
      <c r="J3547" s="5">
        <v>50382048</v>
      </c>
      <c r="K3547" s="3">
        <f>+Tabella2026[[#This Row],[POP_2024]]/SUM(Tabella2026[POP_2024])</f>
        <v>4.8571967198941685E-5</v>
      </c>
      <c r="L3547" s="3">
        <f>+Tabella2026[[#This Row],[INCIDENZA POPOLAZIONE]]*(PLAFOND/2)</f>
        <v>14299.550714393034</v>
      </c>
      <c r="M3547" s="3">
        <f>+IFERROR(Tabella2026[[#This Row],[reddito_2024]]/Tabella2026[[#This Row],[POP_2024]],"")</f>
        <v>17597.641634648971</v>
      </c>
      <c r="N3547" s="3">
        <f>+IF(Tabella2026[[#This Row],[REDDITO COMPLESSIVO PROCAPITE]]&lt;media_aggr_reddito_pc,(media_aggr_reddito_pc-Tabella2026[[#This Row],[REDDITO COMPLESSIVO PROCAPITE]]),0)</f>
        <v>227.42442795976967</v>
      </c>
      <c r="O3547" s="3">
        <f>+Tabella2026[[#This Row],[DIFFERENZA REDDITO INFERIORE ALLA MEDIA DALLA MEDIA]]*Tabella2026[[#This Row],[POP_2024]]</f>
        <v>651116.13724882063</v>
      </c>
      <c r="P3547" s="3">
        <f>+Tabella2026[[#This Row],[POPOLAZIONE PER DIFFERENZA ]]/SUM(Tabella2026[[POPOLAZIONE PER DIFFERENZA ]])</f>
        <v>5.7765858546318862E-6</v>
      </c>
      <c r="Q3547" s="3">
        <f>+Tabella2026[[#This Row],[INCIDENZA POPOLAZIONE PER DIFFERENZA]]*(PLAFOND-SUM(Tabella2026[CONTRIBUTO SULLA BASE DELLA POPOLAZIONE]))</f>
        <v>1700.6225431642431</v>
      </c>
      <c r="R3547" s="3">
        <f>+Tabella2026[[#This Row],[CONTRIBUTO SULLA BASE DELLA POPOLAZIONE]]+Tabella2026[[#This Row],[CONTRIBUTO SULLA BASE DEL REDDITO]]</f>
        <v>16000.173257557277</v>
      </c>
      <c r="S3547" s="3">
        <f>+Tabella2026[[#This Row],[CONTRIBUTO TOTALE]]/(PLAFOND/N_TESSERE)</f>
        <v>32.000346515114551</v>
      </c>
      <c r="T3547" s="3">
        <f>+MAX(CEILING(Tabella2026[[#This Row],[preDEF1]],1),1)</f>
        <v>33</v>
      </c>
      <c r="U3547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547" s="21">
        <f>+Tabella2026[[#This Row],[DEF - n. card]]*(PLAFOND/N_TESSERE)</f>
        <v>16000</v>
      </c>
      <c r="W3547" s="18"/>
    </row>
    <row r="3548" spans="2:23" x14ac:dyDescent="0.25">
      <c r="B3548" s="1" t="s">
        <v>7033</v>
      </c>
      <c r="C3548" s="2">
        <v>87014</v>
      </c>
      <c r="D3548" s="1" t="s">
        <v>7034</v>
      </c>
      <c r="E3548" s="1" t="s">
        <v>21</v>
      </c>
      <c r="F3548" s="1" t="s">
        <v>35</v>
      </c>
      <c r="G3548" s="1" t="s">
        <v>4778</v>
      </c>
      <c r="H3548" s="1" t="s">
        <v>15836</v>
      </c>
      <c r="I3548" s="5">
        <v>2859</v>
      </c>
      <c r="J3548" s="5">
        <v>31154924</v>
      </c>
      <c r="K3548" s="3">
        <f>+Tabella2026[[#This Row],[POP_2024]]/SUM(Tabella2026[POP_2024])</f>
        <v>4.8504105561220492E-5</v>
      </c>
      <c r="L3548" s="3">
        <f>+Tabella2026[[#This Row],[INCIDENZA POPOLAZIONE]]*(PLAFOND/2)</f>
        <v>14279.572299144142</v>
      </c>
      <c r="M3548" s="3">
        <f>+IFERROR(Tabella2026[[#This Row],[reddito_2024]]/Tabella2026[[#This Row],[POP_2024]],"")</f>
        <v>10897.14025883176</v>
      </c>
      <c r="N3548" s="3">
        <f>+IF(Tabella2026[[#This Row],[REDDITO COMPLESSIVO PROCAPITE]]&lt;media_aggr_reddito_pc,(media_aggr_reddito_pc-Tabella2026[[#This Row],[REDDITO COMPLESSIVO PROCAPITE]]),0)</f>
        <v>6927.9258037769814</v>
      </c>
      <c r="O3548" s="3">
        <f>+Tabella2026[[#This Row],[DIFFERENZA REDDITO INFERIORE ALLA MEDIA DALLA MEDIA]]*Tabella2026[[#This Row],[POP_2024]]</f>
        <v>19806939.87299839</v>
      </c>
      <c r="P3548" s="3">
        <f>+Tabella2026[[#This Row],[POPOLAZIONE PER DIFFERENZA ]]/SUM(Tabella2026[[POPOLAZIONE PER DIFFERENZA ]])</f>
        <v>1.7572362616806583E-4</v>
      </c>
      <c r="Q3548" s="3">
        <f>+Tabella2026[[#This Row],[INCIDENZA POPOLAZIONE PER DIFFERENZA]]*(PLAFOND-SUM(Tabella2026[CONTRIBUTO SULLA BASE DELLA POPOLAZIONE]))</f>
        <v>51732.903751159167</v>
      </c>
      <c r="R3548" s="3">
        <f>+Tabella2026[[#This Row],[CONTRIBUTO SULLA BASE DELLA POPOLAZIONE]]+Tabella2026[[#This Row],[CONTRIBUTO SULLA BASE DEL REDDITO]]</f>
        <v>66012.476050303303</v>
      </c>
      <c r="S3548" s="3">
        <f>+Tabella2026[[#This Row],[CONTRIBUTO TOTALE]]/(PLAFOND/N_TESSERE)</f>
        <v>132.02495210060661</v>
      </c>
      <c r="T3548" s="3">
        <f>+MAX(CEILING(Tabella2026[[#This Row],[preDEF1]],1),1)</f>
        <v>133</v>
      </c>
      <c r="U3548" s="9">
        <f xml:space="preserve"> IF(ROW(Tabella2026[[#This Row],[preDEF2]]) - ROW(Tabella2026[[#Headers],[preDEF2]])&lt;=ABS(SUM(Tabella2026[preDEF2])-N_TESSERE),Tabella2026[[#This Row],[preDEF2]]-1,Tabella2026[[#This Row],[preDEF2]])</f>
        <v>132</v>
      </c>
      <c r="V3548" s="21">
        <f>+Tabella2026[[#This Row],[DEF - n. card]]*(PLAFOND/N_TESSERE)</f>
        <v>66000</v>
      </c>
      <c r="W3548" s="18"/>
    </row>
    <row r="3549" spans="2:23" x14ac:dyDescent="0.25">
      <c r="B3549" s="1" t="s">
        <v>7025</v>
      </c>
      <c r="C3549" s="2">
        <v>76091</v>
      </c>
      <c r="D3549" s="1" t="s">
        <v>7026</v>
      </c>
      <c r="E3549" s="1" t="s">
        <v>213</v>
      </c>
      <c r="F3549" s="1" t="s">
        <v>212</v>
      </c>
      <c r="G3549" s="1" t="s">
        <v>4778</v>
      </c>
      <c r="H3549" s="1" t="s">
        <v>15836</v>
      </c>
      <c r="I3549" s="5">
        <v>2852</v>
      </c>
      <c r="J3549" s="5">
        <v>44027838</v>
      </c>
      <c r="K3549" s="3">
        <f>+Tabella2026[[#This Row],[POP_2024]]/SUM(Tabella2026[POP_2024])</f>
        <v>4.8385347695208411E-5</v>
      </c>
      <c r="L3549" s="3">
        <f>+Tabella2026[[#This Row],[INCIDENZA POPOLAZIONE]]*(PLAFOND/2)</f>
        <v>14244.610072458585</v>
      </c>
      <c r="M3549" s="3">
        <f>+IFERROR(Tabella2026[[#This Row],[reddito_2024]]/Tabella2026[[#This Row],[POP_2024]],"")</f>
        <v>15437.530855539972</v>
      </c>
      <c r="N3549" s="3">
        <f>+IF(Tabella2026[[#This Row],[REDDITO COMPLESSIVO PROCAPITE]]&lt;media_aggr_reddito_pc,(media_aggr_reddito_pc-Tabella2026[[#This Row],[REDDITO COMPLESSIVO PROCAPITE]]),0)</f>
        <v>2387.5352070687695</v>
      </c>
      <c r="O3549" s="3">
        <f>+Tabella2026[[#This Row],[DIFFERENZA REDDITO INFERIORE ALLA MEDIA DALLA MEDIA]]*Tabella2026[[#This Row],[POP_2024]]</f>
        <v>6809250.4105601311</v>
      </c>
      <c r="P3549" s="3">
        <f>+Tabella2026[[#This Row],[POPOLAZIONE PER DIFFERENZA ]]/SUM(Tabella2026[[POPOLAZIONE PER DIFFERENZA ]])</f>
        <v>6.041045115006365E-5</v>
      </c>
      <c r="Q3549" s="3">
        <f>+Tabella2026[[#This Row],[INCIDENZA POPOLAZIONE PER DIFFERENZA]]*(PLAFOND-SUM(Tabella2026[CONTRIBUTO SULLA BASE DELLA POPOLAZIONE]))</f>
        <v>17784.791510740448</v>
      </c>
      <c r="R3549" s="3">
        <f>+Tabella2026[[#This Row],[CONTRIBUTO SULLA BASE DELLA POPOLAZIONE]]+Tabella2026[[#This Row],[CONTRIBUTO SULLA BASE DEL REDDITO]]</f>
        <v>32029.401583199033</v>
      </c>
      <c r="S3549" s="3">
        <f>+Tabella2026[[#This Row],[CONTRIBUTO TOTALE]]/(PLAFOND/N_TESSERE)</f>
        <v>64.058803166398064</v>
      </c>
      <c r="T3549" s="3">
        <f>+MAX(CEILING(Tabella2026[[#This Row],[preDEF1]],1),1)</f>
        <v>65</v>
      </c>
      <c r="U3549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3549" s="21">
        <f>+Tabella2026[[#This Row],[DEF - n. card]]*(PLAFOND/N_TESSERE)</f>
        <v>32000</v>
      </c>
      <c r="W3549" s="18"/>
    </row>
    <row r="3550" spans="2:23" x14ac:dyDescent="0.25">
      <c r="B3550" s="1" t="s">
        <v>7251</v>
      </c>
      <c r="C3550" s="2">
        <v>26048</v>
      </c>
      <c r="D3550" s="1" t="s">
        <v>7252</v>
      </c>
      <c r="E3550" s="1" t="s">
        <v>38</v>
      </c>
      <c r="F3550" s="1" t="s">
        <v>150</v>
      </c>
      <c r="G3550" s="1" t="s">
        <v>4778</v>
      </c>
      <c r="H3550" s="1" t="s">
        <v>15835</v>
      </c>
      <c r="I3550" s="5">
        <v>2849</v>
      </c>
      <c r="J3550" s="5">
        <v>46497428</v>
      </c>
      <c r="K3550" s="3">
        <f>+Tabella2026[[#This Row],[POP_2024]]/SUM(Tabella2026[POP_2024])</f>
        <v>4.8334451466917522E-5</v>
      </c>
      <c r="L3550" s="3">
        <f>+Tabella2026[[#This Row],[INCIDENZA POPOLAZIONE]]*(PLAFOND/2)</f>
        <v>14229.626261021918</v>
      </c>
      <c r="M3550" s="3">
        <f>+IFERROR(Tabella2026[[#This Row],[reddito_2024]]/Tabella2026[[#This Row],[POP_2024]],"")</f>
        <v>16320.613548613548</v>
      </c>
      <c r="N3550" s="3">
        <f>+IF(Tabella2026[[#This Row],[REDDITO COMPLESSIVO PROCAPITE]]&lt;media_aggr_reddito_pc,(media_aggr_reddito_pc-Tabella2026[[#This Row],[REDDITO COMPLESSIVO PROCAPITE]]),0)</f>
        <v>1504.4525139951929</v>
      </c>
      <c r="O3550" s="3">
        <f>+Tabella2026[[#This Row],[DIFFERENZA REDDITO INFERIORE ALLA MEDIA DALLA MEDIA]]*Tabella2026[[#This Row],[POP_2024]]</f>
        <v>4286185.2123723049</v>
      </c>
      <c r="P3550" s="3">
        <f>+Tabella2026[[#This Row],[POPOLAZIONE PER DIFFERENZA ]]/SUM(Tabella2026[[POPOLAZIONE PER DIFFERENZA ]])</f>
        <v>3.8026268205760205E-5</v>
      </c>
      <c r="Q3550" s="3">
        <f>+Tabella2026[[#This Row],[INCIDENZA POPOLAZIONE PER DIFFERENZA]]*(PLAFOND-SUM(Tabella2026[CONTRIBUTO SULLA BASE DELLA POPOLAZIONE]))</f>
        <v>11194.904840074696</v>
      </c>
      <c r="R3550" s="3">
        <f>+Tabella2026[[#This Row],[CONTRIBUTO SULLA BASE DELLA POPOLAZIONE]]+Tabella2026[[#This Row],[CONTRIBUTO SULLA BASE DEL REDDITO]]</f>
        <v>25424.531101096614</v>
      </c>
      <c r="S3550" s="3">
        <f>+Tabella2026[[#This Row],[CONTRIBUTO TOTALE]]/(PLAFOND/N_TESSERE)</f>
        <v>50.849062202193231</v>
      </c>
      <c r="T3550" s="3">
        <f>+MAX(CEILING(Tabella2026[[#This Row],[preDEF1]],1),1)</f>
        <v>51</v>
      </c>
      <c r="U3550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3550" s="21">
        <f>+Tabella2026[[#This Row],[DEF - n. card]]*(PLAFOND/N_TESSERE)</f>
        <v>25000</v>
      </c>
      <c r="W3550" s="18"/>
    </row>
    <row r="3551" spans="2:23" x14ac:dyDescent="0.25">
      <c r="B3551" s="1" t="s">
        <v>7277</v>
      </c>
      <c r="C3551" s="2">
        <v>56053</v>
      </c>
      <c r="D3551" s="1" t="s">
        <v>7278</v>
      </c>
      <c r="E3551" s="1" t="s">
        <v>8</v>
      </c>
      <c r="F3551" s="1" t="s">
        <v>210</v>
      </c>
      <c r="G3551" s="1" t="s">
        <v>4778</v>
      </c>
      <c r="H3551" s="1" t="s">
        <v>15834</v>
      </c>
      <c r="I3551" s="5">
        <v>2848</v>
      </c>
      <c r="J3551" s="5">
        <v>46896394</v>
      </c>
      <c r="K3551" s="3">
        <f>+Tabella2026[[#This Row],[POP_2024]]/SUM(Tabella2026[POP_2024])</f>
        <v>4.8317486057487219E-5</v>
      </c>
      <c r="L3551" s="3">
        <f>+Tabella2026[[#This Row],[INCIDENZA POPOLAZIONE]]*(PLAFOND/2)</f>
        <v>14224.631657209695</v>
      </c>
      <c r="M3551" s="3">
        <f>+IFERROR(Tabella2026[[#This Row],[reddito_2024]]/Tabella2026[[#This Row],[POP_2024]],"")</f>
        <v>16466.430477528091</v>
      </c>
      <c r="N3551" s="3">
        <f>+IF(Tabella2026[[#This Row],[REDDITO COMPLESSIVO PROCAPITE]]&lt;media_aggr_reddito_pc,(media_aggr_reddito_pc-Tabella2026[[#This Row],[REDDITO COMPLESSIVO PROCAPITE]]),0)</f>
        <v>1358.6355850806503</v>
      </c>
      <c r="O3551" s="3">
        <f>+Tabella2026[[#This Row],[DIFFERENZA REDDITO INFERIORE ALLA MEDIA DALLA MEDIA]]*Tabella2026[[#This Row],[POP_2024]]</f>
        <v>3869394.1463096924</v>
      </c>
      <c r="P3551" s="3">
        <f>+Tabella2026[[#This Row],[POPOLAZIONE PER DIFFERENZA ]]/SUM(Tabella2026[[POPOLAZIONE PER DIFFERENZA ]])</f>
        <v>3.4328572451010132E-5</v>
      </c>
      <c r="Q3551" s="3">
        <f>+Tabella2026[[#This Row],[INCIDENZA POPOLAZIONE PER DIFFERENZA]]*(PLAFOND-SUM(Tabella2026[CONTRIBUTO SULLA BASE DELLA POPOLAZIONE]))</f>
        <v>10106.305983148086</v>
      </c>
      <c r="R3551" s="3">
        <f>+Tabella2026[[#This Row],[CONTRIBUTO SULLA BASE DELLA POPOLAZIONE]]+Tabella2026[[#This Row],[CONTRIBUTO SULLA BASE DEL REDDITO]]</f>
        <v>24330.937640357781</v>
      </c>
      <c r="S3551" s="3">
        <f>+Tabella2026[[#This Row],[CONTRIBUTO TOTALE]]/(PLAFOND/N_TESSERE)</f>
        <v>48.661875280715563</v>
      </c>
      <c r="T3551" s="3">
        <f>+MAX(CEILING(Tabella2026[[#This Row],[preDEF1]],1),1)</f>
        <v>49</v>
      </c>
      <c r="U3551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3551" s="21">
        <f>+Tabella2026[[#This Row],[DEF - n. card]]*(PLAFOND/N_TESSERE)</f>
        <v>24000</v>
      </c>
      <c r="W3551" s="18"/>
    </row>
    <row r="3552" spans="2:23" x14ac:dyDescent="0.25">
      <c r="B3552" s="1" t="s">
        <v>7297</v>
      </c>
      <c r="C3552" s="2">
        <v>41038</v>
      </c>
      <c r="D3552" s="1" t="s">
        <v>7298</v>
      </c>
      <c r="E3552" s="1" t="s">
        <v>117</v>
      </c>
      <c r="F3552" s="1" t="s">
        <v>130</v>
      </c>
      <c r="G3552" s="1" t="s">
        <v>4778</v>
      </c>
      <c r="H3552" s="1" t="s">
        <v>15834</v>
      </c>
      <c r="I3552" s="5">
        <v>2847</v>
      </c>
      <c r="J3552" s="5">
        <v>47821886</v>
      </c>
      <c r="K3552" s="3">
        <f>+Tabella2026[[#This Row],[POP_2024]]/SUM(Tabella2026[POP_2024])</f>
        <v>4.8300520648056923E-5</v>
      </c>
      <c r="L3552" s="3">
        <f>+Tabella2026[[#This Row],[INCIDENZA POPOLAZIONE]]*(PLAFOND/2)</f>
        <v>14219.637053397471</v>
      </c>
      <c r="M3552" s="3">
        <f>+IFERROR(Tabella2026[[#This Row],[reddito_2024]]/Tabella2026[[#This Row],[POP_2024]],"")</f>
        <v>16797.290481208289</v>
      </c>
      <c r="N3552" s="3">
        <f>+IF(Tabella2026[[#This Row],[REDDITO COMPLESSIVO PROCAPITE]]&lt;media_aggr_reddito_pc,(media_aggr_reddito_pc-Tabella2026[[#This Row],[REDDITO COMPLESSIVO PROCAPITE]]),0)</f>
        <v>1027.7755814004522</v>
      </c>
      <c r="O3552" s="3">
        <f>+Tabella2026[[#This Row],[DIFFERENZA REDDITO INFERIORE ALLA MEDIA DALLA MEDIA]]*Tabella2026[[#This Row],[POP_2024]]</f>
        <v>2926077.0802470874</v>
      </c>
      <c r="P3552" s="3">
        <f>+Tabella2026[[#This Row],[POPOLAZIONE PER DIFFERENZA ]]/SUM(Tabella2026[[POPOLAZIONE PER DIFFERENZA ]])</f>
        <v>2.5959632244314357E-5</v>
      </c>
      <c r="Q3552" s="3">
        <f>+Tabella2026[[#This Row],[INCIDENZA POPOLAZIONE PER DIFFERENZA]]*(PLAFOND-SUM(Tabella2026[CONTRIBUTO SULLA BASE DELLA POPOLAZIONE]))</f>
        <v>7642.4962630019945</v>
      </c>
      <c r="R3552" s="3">
        <f>+Tabella2026[[#This Row],[CONTRIBUTO SULLA BASE DELLA POPOLAZIONE]]+Tabella2026[[#This Row],[CONTRIBUTO SULLA BASE DEL REDDITO]]</f>
        <v>21862.133316399464</v>
      </c>
      <c r="S3552" s="3">
        <f>+Tabella2026[[#This Row],[CONTRIBUTO TOTALE]]/(PLAFOND/N_TESSERE)</f>
        <v>43.72426663279893</v>
      </c>
      <c r="T3552" s="3">
        <f>+MAX(CEILING(Tabella2026[[#This Row],[preDEF1]],1),1)</f>
        <v>44</v>
      </c>
      <c r="U3552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3552" s="21">
        <f>+Tabella2026[[#This Row],[DEF - n. card]]*(PLAFOND/N_TESSERE)</f>
        <v>21500</v>
      </c>
      <c r="W3552" s="18"/>
    </row>
    <row r="3553" spans="2:23" x14ac:dyDescent="0.25">
      <c r="B3553" s="1" t="s">
        <v>7087</v>
      </c>
      <c r="C3553" s="2">
        <v>64033</v>
      </c>
      <c r="D3553" s="1" t="s">
        <v>7088</v>
      </c>
      <c r="E3553" s="1" t="s">
        <v>15</v>
      </c>
      <c r="F3553" s="1" t="s">
        <v>290</v>
      </c>
      <c r="G3553" s="1" t="s">
        <v>4778</v>
      </c>
      <c r="H3553" s="1" t="s">
        <v>15836</v>
      </c>
      <c r="I3553" s="5">
        <v>2846</v>
      </c>
      <c r="J3553" s="5">
        <v>35725351</v>
      </c>
      <c r="K3553" s="3">
        <f>+Tabella2026[[#This Row],[POP_2024]]/SUM(Tabella2026[POP_2024])</f>
        <v>4.8283555238626627E-5</v>
      </c>
      <c r="L3553" s="3">
        <f>+Tabella2026[[#This Row],[INCIDENZA POPOLAZIONE]]*(PLAFOND/2)</f>
        <v>14214.64244958525</v>
      </c>
      <c r="M3553" s="3">
        <f>+IFERROR(Tabella2026[[#This Row],[reddito_2024]]/Tabella2026[[#This Row],[POP_2024]],"")</f>
        <v>12552.828882642305</v>
      </c>
      <c r="N3553" s="3">
        <f>+IF(Tabella2026[[#This Row],[REDDITO COMPLESSIVO PROCAPITE]]&lt;media_aggr_reddito_pc,(media_aggr_reddito_pc-Tabella2026[[#This Row],[REDDITO COMPLESSIVO PROCAPITE]]),0)</f>
        <v>5272.2371799664361</v>
      </c>
      <c r="O3553" s="3">
        <f>+Tabella2026[[#This Row],[DIFFERENZA REDDITO INFERIORE ALLA MEDIA DALLA MEDIA]]*Tabella2026[[#This Row],[POP_2024]]</f>
        <v>15004787.014184477</v>
      </c>
      <c r="P3553" s="3">
        <f>+Tabella2026[[#This Row],[POPOLAZIONE PER DIFFERENZA ]]/SUM(Tabella2026[[POPOLAZIONE PER DIFFERENZA ]])</f>
        <v>1.331197853337481E-4</v>
      </c>
      <c r="Q3553" s="3">
        <f>+Tabella2026[[#This Row],[INCIDENZA POPOLAZIONE PER DIFFERENZA]]*(PLAFOND-SUM(Tabella2026[CONTRIBUTO SULLA BASE DELLA POPOLAZIONE]))</f>
        <v>39190.364962416599</v>
      </c>
      <c r="R3553" s="3">
        <f>+Tabella2026[[#This Row],[CONTRIBUTO SULLA BASE DELLA POPOLAZIONE]]+Tabella2026[[#This Row],[CONTRIBUTO SULLA BASE DEL REDDITO]]</f>
        <v>53405.007412001847</v>
      </c>
      <c r="S3553" s="3">
        <f>+Tabella2026[[#This Row],[CONTRIBUTO TOTALE]]/(PLAFOND/N_TESSERE)</f>
        <v>106.81001482400369</v>
      </c>
      <c r="T3553" s="3">
        <f>+MAX(CEILING(Tabella2026[[#This Row],[preDEF1]],1),1)</f>
        <v>107</v>
      </c>
      <c r="U3553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3553" s="21">
        <f>+Tabella2026[[#This Row],[DEF - n. card]]*(PLAFOND/N_TESSERE)</f>
        <v>53000</v>
      </c>
      <c r="W3553" s="18"/>
    </row>
    <row r="3554" spans="2:23" x14ac:dyDescent="0.25">
      <c r="B3554" s="1" t="s">
        <v>7261</v>
      </c>
      <c r="C3554" s="2">
        <v>22098</v>
      </c>
      <c r="D3554" s="1" t="s">
        <v>7262</v>
      </c>
      <c r="E3554" s="1" t="s">
        <v>99</v>
      </c>
      <c r="F3554" s="1" t="s">
        <v>98</v>
      </c>
      <c r="G3554" s="1" t="s">
        <v>4778</v>
      </c>
      <c r="H3554" s="1" t="s">
        <v>15835</v>
      </c>
      <c r="I3554" s="5">
        <v>2846</v>
      </c>
      <c r="J3554" s="5">
        <v>62510826</v>
      </c>
      <c r="K3554" s="3">
        <f>+Tabella2026[[#This Row],[POP_2024]]/SUM(Tabella2026[POP_2024])</f>
        <v>4.8283555238626627E-5</v>
      </c>
      <c r="L3554" s="3">
        <f>+Tabella2026[[#This Row],[INCIDENZA POPOLAZIONE]]*(PLAFOND/2)</f>
        <v>14214.64244958525</v>
      </c>
      <c r="M3554" s="3">
        <f>+IFERROR(Tabella2026[[#This Row],[reddito_2024]]/Tabella2026[[#This Row],[POP_2024]],"")</f>
        <v>21964.450456781447</v>
      </c>
      <c r="N3554" s="3">
        <f>+IF(Tabella2026[[#This Row],[REDDITO COMPLESSIVO PROCAPITE]]&lt;media_aggr_reddito_pc,(media_aggr_reddito_pc-Tabella2026[[#This Row],[REDDITO COMPLESSIVO PROCAPITE]]),0)</f>
        <v>0</v>
      </c>
      <c r="O3554" s="3">
        <f>+Tabella2026[[#This Row],[DIFFERENZA REDDITO INFERIORE ALLA MEDIA DALLA MEDIA]]*Tabella2026[[#This Row],[POP_2024]]</f>
        <v>0</v>
      </c>
      <c r="P3554" s="3">
        <f>+Tabella2026[[#This Row],[POPOLAZIONE PER DIFFERENZA ]]/SUM(Tabella2026[[POPOLAZIONE PER DIFFERENZA ]])</f>
        <v>0</v>
      </c>
      <c r="Q3554" s="3">
        <f>+Tabella2026[[#This Row],[INCIDENZA POPOLAZIONE PER DIFFERENZA]]*(PLAFOND-SUM(Tabella2026[CONTRIBUTO SULLA BASE DELLA POPOLAZIONE]))</f>
        <v>0</v>
      </c>
      <c r="R3554" s="3">
        <f>+Tabella2026[[#This Row],[CONTRIBUTO SULLA BASE DELLA POPOLAZIONE]]+Tabella2026[[#This Row],[CONTRIBUTO SULLA BASE DEL REDDITO]]</f>
        <v>14214.64244958525</v>
      </c>
      <c r="S3554" s="3">
        <f>+Tabella2026[[#This Row],[CONTRIBUTO TOTALE]]/(PLAFOND/N_TESSERE)</f>
        <v>28.429284899170501</v>
      </c>
      <c r="T3554" s="3">
        <f>+MAX(CEILING(Tabella2026[[#This Row],[preDEF1]],1),1)</f>
        <v>29</v>
      </c>
      <c r="U3554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54" s="21">
        <f>+Tabella2026[[#This Row],[DEF - n. card]]*(PLAFOND/N_TESSERE)</f>
        <v>14000</v>
      </c>
      <c r="W3554" s="18"/>
    </row>
    <row r="3555" spans="2:23" x14ac:dyDescent="0.25">
      <c r="B3555" s="1" t="s">
        <v>7127</v>
      </c>
      <c r="C3555" s="2">
        <v>59031</v>
      </c>
      <c r="D3555" s="1" t="s">
        <v>7128</v>
      </c>
      <c r="E3555" s="1" t="s">
        <v>8</v>
      </c>
      <c r="F3555" s="1" t="s">
        <v>84</v>
      </c>
      <c r="G3555" s="1" t="s">
        <v>4778</v>
      </c>
      <c r="H3555" s="1" t="s">
        <v>15834</v>
      </c>
      <c r="I3555" s="5">
        <v>2846</v>
      </c>
      <c r="J3555" s="5">
        <v>36628253</v>
      </c>
      <c r="K3555" s="3">
        <f>+Tabella2026[[#This Row],[POP_2024]]/SUM(Tabella2026[POP_2024])</f>
        <v>4.8283555238626627E-5</v>
      </c>
      <c r="L3555" s="3">
        <f>+Tabella2026[[#This Row],[INCIDENZA POPOLAZIONE]]*(PLAFOND/2)</f>
        <v>14214.64244958525</v>
      </c>
      <c r="M3555" s="3">
        <f>+IFERROR(Tabella2026[[#This Row],[reddito_2024]]/Tabella2026[[#This Row],[POP_2024]],"")</f>
        <v>12870.081869290232</v>
      </c>
      <c r="N3555" s="3">
        <f>+IF(Tabella2026[[#This Row],[REDDITO COMPLESSIVO PROCAPITE]]&lt;media_aggr_reddito_pc,(media_aggr_reddito_pc-Tabella2026[[#This Row],[REDDITO COMPLESSIVO PROCAPITE]]),0)</f>
        <v>4954.9841933185089</v>
      </c>
      <c r="O3555" s="3">
        <f>+Tabella2026[[#This Row],[DIFFERENZA REDDITO INFERIORE ALLA MEDIA DALLA MEDIA]]*Tabella2026[[#This Row],[POP_2024]]</f>
        <v>14101885.014184477</v>
      </c>
      <c r="P3555" s="3">
        <f>+Tabella2026[[#This Row],[POPOLAZIONE PER DIFFERENZA ]]/SUM(Tabella2026[[POPOLAZIONE PER DIFFERENZA ]])</f>
        <v>1.2510940036101982E-4</v>
      </c>
      <c r="Q3555" s="3">
        <f>+Tabella2026[[#This Row],[INCIDENZA POPOLAZIONE PER DIFFERENZA]]*(PLAFOND-SUM(Tabella2026[CONTRIBUTO SULLA BASE DELLA POPOLAZIONE]))</f>
        <v>36832.113634234112</v>
      </c>
      <c r="R3555" s="3">
        <f>+Tabella2026[[#This Row],[CONTRIBUTO SULLA BASE DELLA POPOLAZIONE]]+Tabella2026[[#This Row],[CONTRIBUTO SULLA BASE DEL REDDITO]]</f>
        <v>51046.75608381936</v>
      </c>
      <c r="S3555" s="3">
        <f>+Tabella2026[[#This Row],[CONTRIBUTO TOTALE]]/(PLAFOND/N_TESSERE)</f>
        <v>102.09351216763872</v>
      </c>
      <c r="T3555" s="3">
        <f>+MAX(CEILING(Tabella2026[[#This Row],[preDEF1]],1),1)</f>
        <v>103</v>
      </c>
      <c r="U3555" s="9">
        <f xml:space="preserve"> IF(ROW(Tabella2026[[#This Row],[preDEF2]]) - ROW(Tabella2026[[#Headers],[preDEF2]])&lt;=ABS(SUM(Tabella2026[preDEF2])-N_TESSERE),Tabella2026[[#This Row],[preDEF2]]-1,Tabella2026[[#This Row],[preDEF2]])</f>
        <v>102</v>
      </c>
      <c r="V3555" s="21">
        <f>+Tabella2026[[#This Row],[DEF - n. card]]*(PLAFOND/N_TESSERE)</f>
        <v>51000</v>
      </c>
      <c r="W3555" s="18"/>
    </row>
    <row r="3556" spans="2:23" x14ac:dyDescent="0.25">
      <c r="B3556" s="1" t="s">
        <v>7099</v>
      </c>
      <c r="C3556" s="2">
        <v>4095</v>
      </c>
      <c r="D3556" s="1" t="s">
        <v>7100</v>
      </c>
      <c r="E3556" s="1" t="s">
        <v>18</v>
      </c>
      <c r="F3556" s="1" t="s">
        <v>263</v>
      </c>
      <c r="G3556" s="1" t="s">
        <v>4778</v>
      </c>
      <c r="H3556" s="1" t="s">
        <v>15835</v>
      </c>
      <c r="I3556" s="5">
        <v>2844</v>
      </c>
      <c r="J3556" s="5">
        <v>54969632</v>
      </c>
      <c r="K3556" s="3">
        <f>+Tabella2026[[#This Row],[POP_2024]]/SUM(Tabella2026[POP_2024])</f>
        <v>4.8249624419766034E-5</v>
      </c>
      <c r="L3556" s="3">
        <f>+Tabella2026[[#This Row],[INCIDENZA POPOLAZIONE]]*(PLAFOND/2)</f>
        <v>14204.653241960805</v>
      </c>
      <c r="M3556" s="3">
        <f>+IFERROR(Tabella2026[[#This Row],[reddito_2024]]/Tabella2026[[#This Row],[POP_2024]],"")</f>
        <v>19328.281293952179</v>
      </c>
      <c r="N3556" s="3">
        <f>+IF(Tabella2026[[#This Row],[REDDITO COMPLESSIVO PROCAPITE]]&lt;media_aggr_reddito_pc,(media_aggr_reddito_pc-Tabella2026[[#This Row],[REDDITO COMPLESSIVO PROCAPITE]]),0)</f>
        <v>0</v>
      </c>
      <c r="O3556" s="3">
        <f>+Tabella2026[[#This Row],[DIFFERENZA REDDITO INFERIORE ALLA MEDIA DALLA MEDIA]]*Tabella2026[[#This Row],[POP_2024]]</f>
        <v>0</v>
      </c>
      <c r="P3556" s="3">
        <f>+Tabella2026[[#This Row],[POPOLAZIONE PER DIFFERENZA ]]/SUM(Tabella2026[[POPOLAZIONE PER DIFFERENZA ]])</f>
        <v>0</v>
      </c>
      <c r="Q3556" s="3">
        <f>+Tabella2026[[#This Row],[INCIDENZA POPOLAZIONE PER DIFFERENZA]]*(PLAFOND-SUM(Tabella2026[CONTRIBUTO SULLA BASE DELLA POPOLAZIONE]))</f>
        <v>0</v>
      </c>
      <c r="R3556" s="3">
        <f>+Tabella2026[[#This Row],[CONTRIBUTO SULLA BASE DELLA POPOLAZIONE]]+Tabella2026[[#This Row],[CONTRIBUTO SULLA BASE DEL REDDITO]]</f>
        <v>14204.653241960805</v>
      </c>
      <c r="S3556" s="3">
        <f>+Tabella2026[[#This Row],[CONTRIBUTO TOTALE]]/(PLAFOND/N_TESSERE)</f>
        <v>28.409306483921611</v>
      </c>
      <c r="T3556" s="3">
        <f>+MAX(CEILING(Tabella2026[[#This Row],[preDEF1]],1),1)</f>
        <v>29</v>
      </c>
      <c r="U3556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56" s="21">
        <f>+Tabella2026[[#This Row],[DEF - n. card]]*(PLAFOND/N_TESSERE)</f>
        <v>14000</v>
      </c>
      <c r="W3556" s="18"/>
    </row>
    <row r="3557" spans="2:23" x14ac:dyDescent="0.25">
      <c r="B3557" s="1" t="s">
        <v>7179</v>
      </c>
      <c r="C3557" s="2">
        <v>99025</v>
      </c>
      <c r="D3557" s="1" t="s">
        <v>7180</v>
      </c>
      <c r="E3557" s="1" t="s">
        <v>27</v>
      </c>
      <c r="F3557" s="1" t="s">
        <v>73</v>
      </c>
      <c r="G3557" s="1" t="s">
        <v>4778</v>
      </c>
      <c r="H3557" s="1" t="s">
        <v>15835</v>
      </c>
      <c r="I3557" s="5">
        <v>2844</v>
      </c>
      <c r="J3557" s="5">
        <v>44394280</v>
      </c>
      <c r="K3557" s="3">
        <f>+Tabella2026[[#This Row],[POP_2024]]/SUM(Tabella2026[POP_2024])</f>
        <v>4.8249624419766034E-5</v>
      </c>
      <c r="L3557" s="3">
        <f>+Tabella2026[[#This Row],[INCIDENZA POPOLAZIONE]]*(PLAFOND/2)</f>
        <v>14204.653241960805</v>
      </c>
      <c r="M3557" s="3">
        <f>+IFERROR(Tabella2026[[#This Row],[reddito_2024]]/Tabella2026[[#This Row],[POP_2024]],"")</f>
        <v>15609.803094233474</v>
      </c>
      <c r="N3557" s="3">
        <f>+IF(Tabella2026[[#This Row],[REDDITO COMPLESSIVO PROCAPITE]]&lt;media_aggr_reddito_pc,(media_aggr_reddito_pc-Tabella2026[[#This Row],[REDDITO COMPLESSIVO PROCAPITE]]),0)</f>
        <v>2215.2629683752675</v>
      </c>
      <c r="O3557" s="3">
        <f>+Tabella2026[[#This Row],[DIFFERENZA REDDITO INFERIORE ALLA MEDIA DALLA MEDIA]]*Tabella2026[[#This Row],[POP_2024]]</f>
        <v>6300207.8820592612</v>
      </c>
      <c r="P3557" s="3">
        <f>+Tabella2026[[#This Row],[POPOLAZIONE PER DIFFERENZA ]]/SUM(Tabella2026[[POPOLAZIONE PER DIFFERENZA ]])</f>
        <v>5.5894316928649838E-5</v>
      </c>
      <c r="Q3557" s="3">
        <f>+Tabella2026[[#This Row],[INCIDENZA POPOLAZIONE PER DIFFERENZA]]*(PLAFOND-SUM(Tabella2026[CONTRIBUTO SULLA BASE DELLA POPOLAZIONE]))</f>
        <v>16455.244983056884</v>
      </c>
      <c r="R3557" s="3">
        <f>+Tabella2026[[#This Row],[CONTRIBUTO SULLA BASE DELLA POPOLAZIONE]]+Tabella2026[[#This Row],[CONTRIBUTO SULLA BASE DEL REDDITO]]</f>
        <v>30659.898225017689</v>
      </c>
      <c r="S3557" s="3">
        <f>+Tabella2026[[#This Row],[CONTRIBUTO TOTALE]]/(PLAFOND/N_TESSERE)</f>
        <v>61.319796450035376</v>
      </c>
      <c r="T3557" s="3">
        <f>+MAX(CEILING(Tabella2026[[#This Row],[preDEF1]],1),1)</f>
        <v>62</v>
      </c>
      <c r="U3557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3557" s="21">
        <f>+Tabella2026[[#This Row],[DEF - n. card]]*(PLAFOND/N_TESSERE)</f>
        <v>30500</v>
      </c>
      <c r="W3557" s="18"/>
    </row>
    <row r="3558" spans="2:23" x14ac:dyDescent="0.25">
      <c r="B3558" s="1" t="s">
        <v>7093</v>
      </c>
      <c r="C3558" s="2">
        <v>68043</v>
      </c>
      <c r="D3558" s="1" t="s">
        <v>7094</v>
      </c>
      <c r="E3558" s="1" t="s">
        <v>96</v>
      </c>
      <c r="F3558" s="1" t="s">
        <v>95</v>
      </c>
      <c r="G3558" s="1" t="s">
        <v>4778</v>
      </c>
      <c r="H3558" s="1" t="s">
        <v>15836</v>
      </c>
      <c r="I3558" s="5">
        <v>2842</v>
      </c>
      <c r="J3558" s="5">
        <v>39729755</v>
      </c>
      <c r="K3558" s="3">
        <f>+Tabella2026[[#This Row],[POP_2024]]/SUM(Tabella2026[POP_2024])</f>
        <v>4.8215693600905435E-5</v>
      </c>
      <c r="L3558" s="3">
        <f>+Tabella2026[[#This Row],[INCIDENZA POPOLAZIONE]]*(PLAFOND/2)</f>
        <v>14194.66403433636</v>
      </c>
      <c r="M3558" s="3">
        <f>+IFERROR(Tabella2026[[#This Row],[reddito_2024]]/Tabella2026[[#This Row],[POP_2024]],"")</f>
        <v>13979.505629838142</v>
      </c>
      <c r="N3558" s="3">
        <f>+IF(Tabella2026[[#This Row],[REDDITO COMPLESSIVO PROCAPITE]]&lt;media_aggr_reddito_pc,(media_aggr_reddito_pc-Tabella2026[[#This Row],[REDDITO COMPLESSIVO PROCAPITE]]),0)</f>
        <v>3845.5604327705987</v>
      </c>
      <c r="O3558" s="3">
        <f>+Tabella2026[[#This Row],[DIFFERENZA REDDITO INFERIORE ALLA MEDIA DALLA MEDIA]]*Tabella2026[[#This Row],[POP_2024]]</f>
        <v>10929082.749934042</v>
      </c>
      <c r="P3558" s="3">
        <f>+Tabella2026[[#This Row],[POPOLAZIONE PER DIFFERENZA ]]/SUM(Tabella2026[[POPOLAZIONE PER DIFFERENZA ]])</f>
        <v>9.6960866434868412E-5</v>
      </c>
      <c r="Q3558" s="3">
        <f>+Tabella2026[[#This Row],[INCIDENZA POPOLAZIONE PER DIFFERENZA]]*(PLAFOND-SUM(Tabella2026[CONTRIBUTO SULLA BASE DELLA POPOLAZIONE]))</f>
        <v>28545.206357775551</v>
      </c>
      <c r="R3558" s="3">
        <f>+Tabella2026[[#This Row],[CONTRIBUTO SULLA BASE DELLA POPOLAZIONE]]+Tabella2026[[#This Row],[CONTRIBUTO SULLA BASE DEL REDDITO]]</f>
        <v>42739.870392111909</v>
      </c>
      <c r="S3558" s="3">
        <f>+Tabella2026[[#This Row],[CONTRIBUTO TOTALE]]/(PLAFOND/N_TESSERE)</f>
        <v>85.479740784223821</v>
      </c>
      <c r="T3558" s="3">
        <f>+MAX(CEILING(Tabella2026[[#This Row],[preDEF1]],1),1)</f>
        <v>86</v>
      </c>
      <c r="U3558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3558" s="21">
        <f>+Tabella2026[[#This Row],[DEF - n. card]]*(PLAFOND/N_TESSERE)</f>
        <v>42500</v>
      </c>
      <c r="W3558" s="18"/>
    </row>
    <row r="3559" spans="2:23" x14ac:dyDescent="0.25">
      <c r="B3559" s="1" t="s">
        <v>7081</v>
      </c>
      <c r="C3559" s="2">
        <v>101024</v>
      </c>
      <c r="D3559" s="1" t="s">
        <v>7082</v>
      </c>
      <c r="E3559" s="1" t="s">
        <v>61</v>
      </c>
      <c r="F3559" s="1" t="s">
        <v>239</v>
      </c>
      <c r="G3559" s="1" t="s">
        <v>4778</v>
      </c>
      <c r="H3559" s="1" t="s">
        <v>15836</v>
      </c>
      <c r="I3559" s="5">
        <v>2841</v>
      </c>
      <c r="J3559" s="5">
        <v>25217117</v>
      </c>
      <c r="K3559" s="3">
        <f>+Tabella2026[[#This Row],[POP_2024]]/SUM(Tabella2026[POP_2024])</f>
        <v>4.8198728191475138E-5</v>
      </c>
      <c r="L3559" s="3">
        <f>+Tabella2026[[#This Row],[INCIDENZA POPOLAZIONE]]*(PLAFOND/2)</f>
        <v>14189.669430524136</v>
      </c>
      <c r="M3559" s="3">
        <f>+IFERROR(Tabella2026[[#This Row],[reddito_2024]]/Tabella2026[[#This Row],[POP_2024]],"")</f>
        <v>8876.1411474832803</v>
      </c>
      <c r="N3559" s="3">
        <f>+IF(Tabella2026[[#This Row],[REDDITO COMPLESSIVO PROCAPITE]]&lt;media_aggr_reddito_pc,(media_aggr_reddito_pc-Tabella2026[[#This Row],[REDDITO COMPLESSIVO PROCAPITE]]),0)</f>
        <v>8948.9249151254608</v>
      </c>
      <c r="O3559" s="3">
        <f>+Tabella2026[[#This Row],[DIFFERENZA REDDITO INFERIORE ALLA MEDIA DALLA MEDIA]]*Tabella2026[[#This Row],[POP_2024]]</f>
        <v>25423895.683871433</v>
      </c>
      <c r="P3559" s="3">
        <f>+Tabella2026[[#This Row],[POPOLAZIONE PER DIFFERENZA ]]/SUM(Tabella2026[[POPOLAZIONE PER DIFFERENZA ]])</f>
        <v>2.2555625298680833E-4</v>
      </c>
      <c r="Q3559" s="3">
        <f>+Tabella2026[[#This Row],[INCIDENZA POPOLAZIONE PER DIFFERENZA]]*(PLAFOND-SUM(Tabella2026[CONTRIBUTO SULLA BASE DELLA POPOLAZIONE]))</f>
        <v>66403.591712126901</v>
      </c>
      <c r="R3559" s="3">
        <f>+Tabella2026[[#This Row],[CONTRIBUTO SULLA BASE DELLA POPOLAZIONE]]+Tabella2026[[#This Row],[CONTRIBUTO SULLA BASE DEL REDDITO]]</f>
        <v>80593.261142651041</v>
      </c>
      <c r="S3559" s="3">
        <f>+Tabella2026[[#This Row],[CONTRIBUTO TOTALE]]/(PLAFOND/N_TESSERE)</f>
        <v>161.18652228530209</v>
      </c>
      <c r="T3559" s="3">
        <f>+MAX(CEILING(Tabella2026[[#This Row],[preDEF1]],1),1)</f>
        <v>162</v>
      </c>
      <c r="U3559" s="9">
        <f xml:space="preserve"> IF(ROW(Tabella2026[[#This Row],[preDEF2]]) - ROW(Tabella2026[[#Headers],[preDEF2]])&lt;=ABS(SUM(Tabella2026[preDEF2])-N_TESSERE),Tabella2026[[#This Row],[preDEF2]]-1,Tabella2026[[#This Row],[preDEF2]])</f>
        <v>161</v>
      </c>
      <c r="V3559" s="21">
        <f>+Tabella2026[[#This Row],[DEF - n. card]]*(PLAFOND/N_TESSERE)</f>
        <v>80500</v>
      </c>
      <c r="W3559" s="18"/>
    </row>
    <row r="3560" spans="2:23" x14ac:dyDescent="0.25">
      <c r="B3560" s="1" t="s">
        <v>7101</v>
      </c>
      <c r="C3560" s="2">
        <v>80040</v>
      </c>
      <c r="D3560" s="1" t="s">
        <v>7102</v>
      </c>
      <c r="E3560" s="1" t="s">
        <v>61</v>
      </c>
      <c r="F3560" s="1" t="s">
        <v>62</v>
      </c>
      <c r="G3560" s="1" t="s">
        <v>4778</v>
      </c>
      <c r="H3560" s="1" t="s">
        <v>15836</v>
      </c>
      <c r="I3560" s="5">
        <v>2840</v>
      </c>
      <c r="J3560" s="5">
        <v>21529164</v>
      </c>
      <c r="K3560" s="3">
        <f>+Tabella2026[[#This Row],[POP_2024]]/SUM(Tabella2026[POP_2024])</f>
        <v>4.8181762782044842E-5</v>
      </c>
      <c r="L3560" s="3">
        <f>+Tabella2026[[#This Row],[INCIDENZA POPOLAZIONE]]*(PLAFOND/2)</f>
        <v>14184.674826711915</v>
      </c>
      <c r="M3560" s="3">
        <f>+IFERROR(Tabella2026[[#This Row],[reddito_2024]]/Tabella2026[[#This Row],[POP_2024]],"")</f>
        <v>7580.6915492957751</v>
      </c>
      <c r="N3560" s="3">
        <f>+IF(Tabella2026[[#This Row],[REDDITO COMPLESSIVO PROCAPITE]]&lt;media_aggr_reddito_pc,(media_aggr_reddito_pc-Tabella2026[[#This Row],[REDDITO COMPLESSIVO PROCAPITE]]),0)</f>
        <v>10244.374513312967</v>
      </c>
      <c r="O3560" s="3">
        <f>+Tabella2026[[#This Row],[DIFFERENZA REDDITO INFERIORE ALLA MEDIA DALLA MEDIA]]*Tabella2026[[#This Row],[POP_2024]]</f>
        <v>29094023.617808826</v>
      </c>
      <c r="P3560" s="3">
        <f>+Tabella2026[[#This Row],[POPOLAZIONE PER DIFFERENZA ]]/SUM(Tabella2026[[POPOLAZIONE PER DIFFERENZA ]])</f>
        <v>2.5811697125966896E-4</v>
      </c>
      <c r="Q3560" s="3">
        <f>+Tabella2026[[#This Row],[INCIDENZA POPOLAZIONE PER DIFFERENZA]]*(PLAFOND-SUM(Tabella2026[CONTRIBUTO SULLA BASE DELLA POPOLAZIONE]))</f>
        <v>75989.442751118404</v>
      </c>
      <c r="R3560" s="3">
        <f>+Tabella2026[[#This Row],[CONTRIBUTO SULLA BASE DELLA POPOLAZIONE]]+Tabella2026[[#This Row],[CONTRIBUTO SULLA BASE DEL REDDITO]]</f>
        <v>90174.117577830315</v>
      </c>
      <c r="S3560" s="3">
        <f>+Tabella2026[[#This Row],[CONTRIBUTO TOTALE]]/(PLAFOND/N_TESSERE)</f>
        <v>180.34823515566063</v>
      </c>
      <c r="T3560" s="3">
        <f>+MAX(CEILING(Tabella2026[[#This Row],[preDEF1]],1),1)</f>
        <v>181</v>
      </c>
      <c r="U3560" s="9">
        <f xml:space="preserve"> IF(ROW(Tabella2026[[#This Row],[preDEF2]]) - ROW(Tabella2026[[#Headers],[preDEF2]])&lt;=ABS(SUM(Tabella2026[preDEF2])-N_TESSERE),Tabella2026[[#This Row],[preDEF2]]-1,Tabella2026[[#This Row],[preDEF2]])</f>
        <v>180</v>
      </c>
      <c r="V3560" s="21">
        <f>+Tabella2026[[#This Row],[DEF - n. card]]*(PLAFOND/N_TESSERE)</f>
        <v>90000</v>
      </c>
      <c r="W3560" s="18"/>
    </row>
    <row r="3561" spans="2:23" x14ac:dyDescent="0.25">
      <c r="B3561" s="1" t="s">
        <v>7073</v>
      </c>
      <c r="C3561" s="2">
        <v>48026</v>
      </c>
      <c r="D3561" s="1" t="s">
        <v>7074</v>
      </c>
      <c r="E3561" s="1" t="s">
        <v>30</v>
      </c>
      <c r="F3561" s="1" t="s">
        <v>29</v>
      </c>
      <c r="G3561" s="1" t="s">
        <v>4778</v>
      </c>
      <c r="H3561" s="1" t="s">
        <v>15834</v>
      </c>
      <c r="I3561" s="5">
        <v>2840</v>
      </c>
      <c r="J3561" s="5">
        <v>52024125</v>
      </c>
      <c r="K3561" s="3">
        <f>+Tabella2026[[#This Row],[POP_2024]]/SUM(Tabella2026[POP_2024])</f>
        <v>4.8181762782044842E-5</v>
      </c>
      <c r="L3561" s="3">
        <f>+Tabella2026[[#This Row],[INCIDENZA POPOLAZIONE]]*(PLAFOND/2)</f>
        <v>14184.674826711915</v>
      </c>
      <c r="M3561" s="3">
        <f>+IFERROR(Tabella2026[[#This Row],[reddito_2024]]/Tabella2026[[#This Row],[POP_2024]],"")</f>
        <v>18318.353873239437</v>
      </c>
      <c r="N3561" s="3">
        <f>+IF(Tabella2026[[#This Row],[REDDITO COMPLESSIVO PROCAPITE]]&lt;media_aggr_reddito_pc,(media_aggr_reddito_pc-Tabella2026[[#This Row],[REDDITO COMPLESSIVO PROCAPITE]]),0)</f>
        <v>0</v>
      </c>
      <c r="O3561" s="3">
        <f>+Tabella2026[[#This Row],[DIFFERENZA REDDITO INFERIORE ALLA MEDIA DALLA MEDIA]]*Tabella2026[[#This Row],[POP_2024]]</f>
        <v>0</v>
      </c>
      <c r="P3561" s="3">
        <f>+Tabella2026[[#This Row],[POPOLAZIONE PER DIFFERENZA ]]/SUM(Tabella2026[[POPOLAZIONE PER DIFFERENZA ]])</f>
        <v>0</v>
      </c>
      <c r="Q3561" s="3">
        <f>+Tabella2026[[#This Row],[INCIDENZA POPOLAZIONE PER DIFFERENZA]]*(PLAFOND-SUM(Tabella2026[CONTRIBUTO SULLA BASE DELLA POPOLAZIONE]))</f>
        <v>0</v>
      </c>
      <c r="R3561" s="3">
        <f>+Tabella2026[[#This Row],[CONTRIBUTO SULLA BASE DELLA POPOLAZIONE]]+Tabella2026[[#This Row],[CONTRIBUTO SULLA BASE DEL REDDITO]]</f>
        <v>14184.674826711915</v>
      </c>
      <c r="S3561" s="3">
        <f>+Tabella2026[[#This Row],[CONTRIBUTO TOTALE]]/(PLAFOND/N_TESSERE)</f>
        <v>28.369349653423829</v>
      </c>
      <c r="T3561" s="3">
        <f>+MAX(CEILING(Tabella2026[[#This Row],[preDEF1]],1),1)</f>
        <v>29</v>
      </c>
      <c r="U3561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61" s="21">
        <f>+Tabella2026[[#This Row],[DEF - n. card]]*(PLAFOND/N_TESSERE)</f>
        <v>14000</v>
      </c>
      <c r="W3561" s="18"/>
    </row>
    <row r="3562" spans="2:23" x14ac:dyDescent="0.25">
      <c r="B3562" s="1" t="s">
        <v>7129</v>
      </c>
      <c r="C3562" s="2">
        <v>112062</v>
      </c>
      <c r="D3562" s="1" t="s">
        <v>7130</v>
      </c>
      <c r="E3562" s="1" t="s">
        <v>76</v>
      </c>
      <c r="F3562" s="1" t="s">
        <v>88</v>
      </c>
      <c r="G3562" s="1" t="s">
        <v>4778</v>
      </c>
      <c r="H3562" s="1" t="s">
        <v>15836</v>
      </c>
      <c r="I3562" s="5">
        <v>2836</v>
      </c>
      <c r="J3562" s="5">
        <v>37543777</v>
      </c>
      <c r="K3562" s="3">
        <f>+Tabella2026[[#This Row],[POP_2024]]/SUM(Tabella2026[POP_2024])</f>
        <v>4.811390114432365E-5</v>
      </c>
      <c r="L3562" s="3">
        <f>+Tabella2026[[#This Row],[INCIDENZA POPOLAZIONE]]*(PLAFOND/2)</f>
        <v>14164.696411463025</v>
      </c>
      <c r="M3562" s="3">
        <f>+IFERROR(Tabella2026[[#This Row],[reddito_2024]]/Tabella2026[[#This Row],[POP_2024]],"")</f>
        <v>13238.285260930888</v>
      </c>
      <c r="N3562" s="3">
        <f>+IF(Tabella2026[[#This Row],[REDDITO COMPLESSIVO PROCAPITE]]&lt;media_aggr_reddito_pc,(media_aggr_reddito_pc-Tabella2026[[#This Row],[REDDITO COMPLESSIVO PROCAPITE]]),0)</f>
        <v>4586.7808016778527</v>
      </c>
      <c r="O3562" s="3">
        <f>+Tabella2026[[#This Row],[DIFFERENZA REDDITO INFERIORE ALLA MEDIA DALLA MEDIA]]*Tabella2026[[#This Row],[POP_2024]]</f>
        <v>13008110.353558389</v>
      </c>
      <c r="P3562" s="3">
        <f>+Tabella2026[[#This Row],[POPOLAZIONE PER DIFFERENZA ]]/SUM(Tabella2026[[POPOLAZIONE PER DIFFERENZA ]])</f>
        <v>1.154056272992366E-4</v>
      </c>
      <c r="Q3562" s="3">
        <f>+Tabella2026[[#This Row],[INCIDENZA POPOLAZIONE PER DIFFERENZA]]*(PLAFOND-SUM(Tabella2026[CONTRIBUTO SULLA BASE DELLA POPOLAZIONE]))</f>
        <v>33975.330122674917</v>
      </c>
      <c r="R3562" s="3">
        <f>+Tabella2026[[#This Row],[CONTRIBUTO SULLA BASE DELLA POPOLAZIONE]]+Tabella2026[[#This Row],[CONTRIBUTO SULLA BASE DEL REDDITO]]</f>
        <v>48140.026534137942</v>
      </c>
      <c r="S3562" s="3">
        <f>+Tabella2026[[#This Row],[CONTRIBUTO TOTALE]]/(PLAFOND/N_TESSERE)</f>
        <v>96.28005306827589</v>
      </c>
      <c r="T3562" s="3">
        <f>+MAX(CEILING(Tabella2026[[#This Row],[preDEF1]],1),1)</f>
        <v>97</v>
      </c>
      <c r="U3562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3562" s="21">
        <f>+Tabella2026[[#This Row],[DEF - n. card]]*(PLAFOND/N_TESSERE)</f>
        <v>48000</v>
      </c>
      <c r="W3562" s="18"/>
    </row>
    <row r="3563" spans="2:23" x14ac:dyDescent="0.25">
      <c r="B3563" s="1" t="s">
        <v>7291</v>
      </c>
      <c r="C3563" s="2">
        <v>75086</v>
      </c>
      <c r="D3563" s="1" t="s">
        <v>7292</v>
      </c>
      <c r="E3563" s="1" t="s">
        <v>33</v>
      </c>
      <c r="F3563" s="1" t="s">
        <v>132</v>
      </c>
      <c r="G3563" s="1" t="s">
        <v>4778</v>
      </c>
      <c r="H3563" s="1" t="s">
        <v>15836</v>
      </c>
      <c r="I3563" s="5">
        <v>2835</v>
      </c>
      <c r="J3563" s="5">
        <v>36582327</v>
      </c>
      <c r="K3563" s="3">
        <f>+Tabella2026[[#This Row],[POP_2024]]/SUM(Tabella2026[POP_2024])</f>
        <v>4.8096935734893353E-5</v>
      </c>
      <c r="L3563" s="3">
        <f>+Tabella2026[[#This Row],[INCIDENZA POPOLAZIONE]]*(PLAFOND/2)</f>
        <v>14159.701807650803</v>
      </c>
      <c r="M3563" s="3">
        <f>+IFERROR(Tabella2026[[#This Row],[reddito_2024]]/Tabella2026[[#This Row],[POP_2024]],"")</f>
        <v>12903.819047619048</v>
      </c>
      <c r="N3563" s="3">
        <f>+IF(Tabella2026[[#This Row],[REDDITO COMPLESSIVO PROCAPITE]]&lt;media_aggr_reddito_pc,(media_aggr_reddito_pc-Tabella2026[[#This Row],[REDDITO COMPLESSIVO PROCAPITE]]),0)</f>
        <v>4921.2470149896926</v>
      </c>
      <c r="O3563" s="3">
        <f>+Tabella2026[[#This Row],[DIFFERENZA REDDITO INFERIORE ALLA MEDIA DALLA MEDIA]]*Tabella2026[[#This Row],[POP_2024]]</f>
        <v>13951735.287495779</v>
      </c>
      <c r="P3563" s="3">
        <f>+Tabella2026[[#This Row],[POPOLAZIONE PER DIFFERENZA ]]/SUM(Tabella2026[[POPOLAZIONE PER DIFFERENZA ]])</f>
        <v>1.2377729885462555E-4</v>
      </c>
      <c r="Q3563" s="3">
        <f>+Tabella2026[[#This Row],[INCIDENZA POPOLAZIONE PER DIFFERENZA]]*(PLAFOND-SUM(Tabella2026[CONTRIBUTO SULLA BASE DELLA POPOLAZIONE]))</f>
        <v>36439.943949827772</v>
      </c>
      <c r="R3563" s="3">
        <f>+Tabella2026[[#This Row],[CONTRIBUTO SULLA BASE DELLA POPOLAZIONE]]+Tabella2026[[#This Row],[CONTRIBUTO SULLA BASE DEL REDDITO]]</f>
        <v>50599.645757478575</v>
      </c>
      <c r="S3563" s="3">
        <f>+Tabella2026[[#This Row],[CONTRIBUTO TOTALE]]/(PLAFOND/N_TESSERE)</f>
        <v>101.19929151495715</v>
      </c>
      <c r="T3563" s="3">
        <f>+MAX(CEILING(Tabella2026[[#This Row],[preDEF1]],1),1)</f>
        <v>102</v>
      </c>
      <c r="U3563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3563" s="21">
        <f>+Tabella2026[[#This Row],[DEF - n. card]]*(PLAFOND/N_TESSERE)</f>
        <v>50500</v>
      </c>
      <c r="W3563" s="18"/>
    </row>
    <row r="3564" spans="2:23" x14ac:dyDescent="0.25">
      <c r="B3564" s="1" t="s">
        <v>7265</v>
      </c>
      <c r="C3564" s="2">
        <v>16063</v>
      </c>
      <c r="D3564" s="1" t="s">
        <v>7266</v>
      </c>
      <c r="E3564" s="1" t="s">
        <v>12</v>
      </c>
      <c r="F3564" s="1" t="s">
        <v>93</v>
      </c>
      <c r="G3564" s="1" t="s">
        <v>4778</v>
      </c>
      <c r="H3564" s="1" t="s">
        <v>15835</v>
      </c>
      <c r="I3564" s="5">
        <v>2831</v>
      </c>
      <c r="J3564" s="5">
        <v>54566074</v>
      </c>
      <c r="K3564" s="3">
        <f>+Tabella2026[[#This Row],[POP_2024]]/SUM(Tabella2026[POP_2024])</f>
        <v>4.8029074097172168E-5</v>
      </c>
      <c r="L3564" s="3">
        <f>+Tabella2026[[#This Row],[INCIDENZA POPOLAZIONE]]*(PLAFOND/2)</f>
        <v>14139.723392401913</v>
      </c>
      <c r="M3564" s="3">
        <f>+IFERROR(Tabella2026[[#This Row],[reddito_2024]]/Tabella2026[[#This Row],[POP_2024]],"")</f>
        <v>19274.487460261393</v>
      </c>
      <c r="N3564" s="3">
        <f>+IF(Tabella2026[[#This Row],[REDDITO COMPLESSIVO PROCAPITE]]&lt;media_aggr_reddito_pc,(media_aggr_reddito_pc-Tabella2026[[#This Row],[REDDITO COMPLESSIVO PROCAPITE]]),0)</f>
        <v>0</v>
      </c>
      <c r="O3564" s="3">
        <f>+Tabella2026[[#This Row],[DIFFERENZA REDDITO INFERIORE ALLA MEDIA DALLA MEDIA]]*Tabella2026[[#This Row],[POP_2024]]</f>
        <v>0</v>
      </c>
      <c r="P3564" s="3">
        <f>+Tabella2026[[#This Row],[POPOLAZIONE PER DIFFERENZA ]]/SUM(Tabella2026[[POPOLAZIONE PER DIFFERENZA ]])</f>
        <v>0</v>
      </c>
      <c r="Q3564" s="3">
        <f>+Tabella2026[[#This Row],[INCIDENZA POPOLAZIONE PER DIFFERENZA]]*(PLAFOND-SUM(Tabella2026[CONTRIBUTO SULLA BASE DELLA POPOLAZIONE]))</f>
        <v>0</v>
      </c>
      <c r="R3564" s="3">
        <f>+Tabella2026[[#This Row],[CONTRIBUTO SULLA BASE DELLA POPOLAZIONE]]+Tabella2026[[#This Row],[CONTRIBUTO SULLA BASE DEL REDDITO]]</f>
        <v>14139.723392401913</v>
      </c>
      <c r="S3564" s="3">
        <f>+Tabella2026[[#This Row],[CONTRIBUTO TOTALE]]/(PLAFOND/N_TESSERE)</f>
        <v>28.279446784803827</v>
      </c>
      <c r="T3564" s="3">
        <f>+MAX(CEILING(Tabella2026[[#This Row],[preDEF1]],1),1)</f>
        <v>29</v>
      </c>
      <c r="U3564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64" s="21">
        <f>+Tabella2026[[#This Row],[DEF - n. card]]*(PLAFOND/N_TESSERE)</f>
        <v>14000</v>
      </c>
      <c r="W3564" s="18"/>
    </row>
    <row r="3565" spans="2:23" x14ac:dyDescent="0.25">
      <c r="B3565" s="1" t="s">
        <v>7271</v>
      </c>
      <c r="C3565" s="2">
        <v>9068</v>
      </c>
      <c r="D3565" s="1" t="s">
        <v>7272</v>
      </c>
      <c r="E3565" s="1" t="s">
        <v>24</v>
      </c>
      <c r="F3565" s="1" t="s">
        <v>246</v>
      </c>
      <c r="G3565" s="1" t="s">
        <v>4778</v>
      </c>
      <c r="H3565" s="1" t="s">
        <v>15835</v>
      </c>
      <c r="I3565" s="5">
        <v>2831</v>
      </c>
      <c r="J3565" s="5">
        <v>49099627</v>
      </c>
      <c r="K3565" s="3">
        <f>+Tabella2026[[#This Row],[POP_2024]]/SUM(Tabella2026[POP_2024])</f>
        <v>4.8029074097172168E-5</v>
      </c>
      <c r="L3565" s="3">
        <f>+Tabella2026[[#This Row],[INCIDENZA POPOLAZIONE]]*(PLAFOND/2)</f>
        <v>14139.723392401913</v>
      </c>
      <c r="M3565" s="3">
        <f>+IFERROR(Tabella2026[[#This Row],[reddito_2024]]/Tabella2026[[#This Row],[POP_2024]],"")</f>
        <v>17343.563051925114</v>
      </c>
      <c r="N3565" s="3">
        <f>+IF(Tabella2026[[#This Row],[REDDITO COMPLESSIVO PROCAPITE]]&lt;media_aggr_reddito_pc,(media_aggr_reddito_pc-Tabella2026[[#This Row],[REDDITO COMPLESSIVO PROCAPITE]]),0)</f>
        <v>481.50301068362751</v>
      </c>
      <c r="O3565" s="3">
        <f>+Tabella2026[[#This Row],[DIFFERENZA REDDITO INFERIORE ALLA MEDIA DALLA MEDIA]]*Tabella2026[[#This Row],[POP_2024]]</f>
        <v>1363135.0232453495</v>
      </c>
      <c r="P3565" s="3">
        <f>+Tabella2026[[#This Row],[POPOLAZIONE PER DIFFERENZA ]]/SUM(Tabella2026[[POPOLAZIONE PER DIFFERENZA ]])</f>
        <v>1.2093489997811687E-5</v>
      </c>
      <c r="Q3565" s="3">
        <f>+Tabella2026[[#This Row],[INCIDENZA POPOLAZIONE PER DIFFERENZA]]*(PLAFOND-SUM(Tabella2026[CONTRIBUTO SULLA BASE DELLA POPOLAZIONE]))</f>
        <v>3560.3143852382768</v>
      </c>
      <c r="R3565" s="3">
        <f>+Tabella2026[[#This Row],[CONTRIBUTO SULLA BASE DELLA POPOLAZIONE]]+Tabella2026[[#This Row],[CONTRIBUTO SULLA BASE DEL REDDITO]]</f>
        <v>17700.037777640191</v>
      </c>
      <c r="S3565" s="3">
        <f>+Tabella2026[[#This Row],[CONTRIBUTO TOTALE]]/(PLAFOND/N_TESSERE)</f>
        <v>35.400075555280381</v>
      </c>
      <c r="T3565" s="3">
        <f>+MAX(CEILING(Tabella2026[[#This Row],[preDEF1]],1),1)</f>
        <v>36</v>
      </c>
      <c r="U3565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565" s="21">
        <f>+Tabella2026[[#This Row],[DEF - n. card]]*(PLAFOND/N_TESSERE)</f>
        <v>17500</v>
      </c>
      <c r="W3565" s="18"/>
    </row>
    <row r="3566" spans="2:23" x14ac:dyDescent="0.25">
      <c r="B3566" s="1" t="s">
        <v>7225</v>
      </c>
      <c r="C3566" s="2">
        <v>1110</v>
      </c>
      <c r="D3566" s="1" t="s">
        <v>7226</v>
      </c>
      <c r="E3566" s="1" t="s">
        <v>18</v>
      </c>
      <c r="F3566" s="1" t="s">
        <v>17</v>
      </c>
      <c r="G3566" s="1" t="s">
        <v>4778</v>
      </c>
      <c r="H3566" s="1" t="s">
        <v>15835</v>
      </c>
      <c r="I3566" s="5">
        <v>2829</v>
      </c>
      <c r="J3566" s="5">
        <v>54045734</v>
      </c>
      <c r="K3566" s="3">
        <f>+Tabella2026[[#This Row],[POP_2024]]/SUM(Tabella2026[POP_2024])</f>
        <v>4.7995143278311569E-5</v>
      </c>
      <c r="L3566" s="3">
        <f>+Tabella2026[[#This Row],[INCIDENZA POPOLAZIONE]]*(PLAFOND/2)</f>
        <v>14129.734184777468</v>
      </c>
      <c r="M3566" s="3">
        <f>+IFERROR(Tabella2026[[#This Row],[reddito_2024]]/Tabella2026[[#This Row],[POP_2024]],"")</f>
        <v>19104.183103570165</v>
      </c>
      <c r="N3566" s="3">
        <f>+IF(Tabella2026[[#This Row],[REDDITO COMPLESSIVO PROCAPITE]]&lt;media_aggr_reddito_pc,(media_aggr_reddito_pc-Tabella2026[[#This Row],[REDDITO COMPLESSIVO PROCAPITE]]),0)</f>
        <v>0</v>
      </c>
      <c r="O3566" s="3">
        <f>+Tabella2026[[#This Row],[DIFFERENZA REDDITO INFERIORE ALLA MEDIA DALLA MEDIA]]*Tabella2026[[#This Row],[POP_2024]]</f>
        <v>0</v>
      </c>
      <c r="P3566" s="3">
        <f>+Tabella2026[[#This Row],[POPOLAZIONE PER DIFFERENZA ]]/SUM(Tabella2026[[POPOLAZIONE PER DIFFERENZA ]])</f>
        <v>0</v>
      </c>
      <c r="Q3566" s="3">
        <f>+Tabella2026[[#This Row],[INCIDENZA POPOLAZIONE PER DIFFERENZA]]*(PLAFOND-SUM(Tabella2026[CONTRIBUTO SULLA BASE DELLA POPOLAZIONE]))</f>
        <v>0</v>
      </c>
      <c r="R3566" s="3">
        <f>+Tabella2026[[#This Row],[CONTRIBUTO SULLA BASE DELLA POPOLAZIONE]]+Tabella2026[[#This Row],[CONTRIBUTO SULLA BASE DEL REDDITO]]</f>
        <v>14129.734184777468</v>
      </c>
      <c r="S3566" s="3">
        <f>+Tabella2026[[#This Row],[CONTRIBUTO TOTALE]]/(PLAFOND/N_TESSERE)</f>
        <v>28.259468369554934</v>
      </c>
      <c r="T3566" s="3">
        <f>+MAX(CEILING(Tabella2026[[#This Row],[preDEF1]],1),1)</f>
        <v>29</v>
      </c>
      <c r="U3566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66" s="21">
        <f>+Tabella2026[[#This Row],[DEF - n. card]]*(PLAFOND/N_TESSERE)</f>
        <v>14000</v>
      </c>
      <c r="W3566" s="18"/>
    </row>
    <row r="3567" spans="2:23" x14ac:dyDescent="0.25">
      <c r="B3567" s="1" t="s">
        <v>6955</v>
      </c>
      <c r="C3567" s="2">
        <v>82051</v>
      </c>
      <c r="D3567" s="1" t="s">
        <v>6956</v>
      </c>
      <c r="E3567" s="1" t="s">
        <v>21</v>
      </c>
      <c r="F3567" s="1" t="s">
        <v>20</v>
      </c>
      <c r="G3567" s="1" t="s">
        <v>4778</v>
      </c>
      <c r="H3567" s="1" t="s">
        <v>15836</v>
      </c>
      <c r="I3567" s="5">
        <v>2829</v>
      </c>
      <c r="J3567" s="5">
        <v>29129221</v>
      </c>
      <c r="K3567" s="3">
        <f>+Tabella2026[[#This Row],[POP_2024]]/SUM(Tabella2026[POP_2024])</f>
        <v>4.7995143278311569E-5</v>
      </c>
      <c r="L3567" s="3">
        <f>+Tabella2026[[#This Row],[INCIDENZA POPOLAZIONE]]*(PLAFOND/2)</f>
        <v>14129.734184777468</v>
      </c>
      <c r="M3567" s="3">
        <f>+IFERROR(Tabella2026[[#This Row],[reddito_2024]]/Tabella2026[[#This Row],[POP_2024]],"")</f>
        <v>10296.649346058677</v>
      </c>
      <c r="N3567" s="3">
        <f>+IF(Tabella2026[[#This Row],[REDDITO COMPLESSIVO PROCAPITE]]&lt;media_aggr_reddito_pc,(media_aggr_reddito_pc-Tabella2026[[#This Row],[REDDITO COMPLESSIVO PROCAPITE]]),0)</f>
        <v>7528.4167165500639</v>
      </c>
      <c r="O3567" s="3">
        <f>+Tabella2026[[#This Row],[DIFFERENZA REDDITO INFERIORE ALLA MEDIA DALLA MEDIA]]*Tabella2026[[#This Row],[POP_2024]]</f>
        <v>21297890.891120132</v>
      </c>
      <c r="P3567" s="3">
        <f>+Tabella2026[[#This Row],[POPOLAZIONE PER DIFFERENZA ]]/SUM(Tabella2026[[POPOLAZIONE PER DIFFERENZA ]])</f>
        <v>1.8895107680017909E-4</v>
      </c>
      <c r="Q3567" s="3">
        <f>+Tabella2026[[#This Row],[INCIDENZA POPOLAZIONE PER DIFFERENZA]]*(PLAFOND-SUM(Tabella2026[CONTRIBUTO SULLA BASE DELLA POPOLAZIONE]))</f>
        <v>55627.055296665349</v>
      </c>
      <c r="R3567" s="3">
        <f>+Tabella2026[[#This Row],[CONTRIBUTO SULLA BASE DELLA POPOLAZIONE]]+Tabella2026[[#This Row],[CONTRIBUTO SULLA BASE DEL REDDITO]]</f>
        <v>69756.789481442815</v>
      </c>
      <c r="S3567" s="3">
        <f>+Tabella2026[[#This Row],[CONTRIBUTO TOTALE]]/(PLAFOND/N_TESSERE)</f>
        <v>139.51357896288562</v>
      </c>
      <c r="T3567" s="3">
        <f>+MAX(CEILING(Tabella2026[[#This Row],[preDEF1]],1),1)</f>
        <v>140</v>
      </c>
      <c r="U3567" s="9">
        <f xml:space="preserve"> IF(ROW(Tabella2026[[#This Row],[preDEF2]]) - ROW(Tabella2026[[#Headers],[preDEF2]])&lt;=ABS(SUM(Tabella2026[preDEF2])-N_TESSERE),Tabella2026[[#This Row],[preDEF2]]-1,Tabella2026[[#This Row],[preDEF2]])</f>
        <v>139</v>
      </c>
      <c r="V3567" s="21">
        <f>+Tabella2026[[#This Row],[DEF - n. card]]*(PLAFOND/N_TESSERE)</f>
        <v>69500</v>
      </c>
      <c r="W3567" s="18"/>
    </row>
    <row r="3568" spans="2:23" x14ac:dyDescent="0.25">
      <c r="B3568" s="1" t="s">
        <v>7131</v>
      </c>
      <c r="C3568" s="2">
        <v>82059</v>
      </c>
      <c r="D3568" s="1" t="s">
        <v>7132</v>
      </c>
      <c r="E3568" s="1" t="s">
        <v>21</v>
      </c>
      <c r="F3568" s="1" t="s">
        <v>20</v>
      </c>
      <c r="G3568" s="1" t="s">
        <v>4778</v>
      </c>
      <c r="H3568" s="1" t="s">
        <v>15836</v>
      </c>
      <c r="I3568" s="5">
        <v>2827</v>
      </c>
      <c r="J3568" s="5">
        <v>34869356</v>
      </c>
      <c r="K3568" s="3">
        <f>+Tabella2026[[#This Row],[POP_2024]]/SUM(Tabella2026[POP_2024])</f>
        <v>4.7961212459450976E-5</v>
      </c>
      <c r="L3568" s="3">
        <f>+Tabella2026[[#This Row],[INCIDENZA POPOLAZIONE]]*(PLAFOND/2)</f>
        <v>14119.744977153023</v>
      </c>
      <c r="M3568" s="3">
        <f>+IFERROR(Tabella2026[[#This Row],[reddito_2024]]/Tabella2026[[#This Row],[POP_2024]],"")</f>
        <v>12334.402546869473</v>
      </c>
      <c r="N3568" s="3">
        <f>+IF(Tabella2026[[#This Row],[REDDITO COMPLESSIVO PROCAPITE]]&lt;media_aggr_reddito_pc,(media_aggr_reddito_pc-Tabella2026[[#This Row],[REDDITO COMPLESSIVO PROCAPITE]]),0)</f>
        <v>5490.6635157392684</v>
      </c>
      <c r="O3568" s="3">
        <f>+Tabella2026[[#This Row],[DIFFERENZA REDDITO INFERIORE ALLA MEDIA DALLA MEDIA]]*Tabella2026[[#This Row],[POP_2024]]</f>
        <v>15522105.758994911</v>
      </c>
      <c r="P3568" s="3">
        <f>+Tabella2026[[#This Row],[POPOLAZIONE PER DIFFERENZA ]]/SUM(Tabella2026[[POPOLAZIONE PER DIFFERENZA ]])</f>
        <v>1.3770934466525935E-4</v>
      </c>
      <c r="Q3568" s="3">
        <f>+Tabella2026[[#This Row],[INCIDENZA POPOLAZIONE PER DIFFERENZA]]*(PLAFOND-SUM(Tabella2026[CONTRIBUTO SULLA BASE DELLA POPOLAZIONE]))</f>
        <v>40541.527787444022</v>
      </c>
      <c r="R3568" s="3">
        <f>+Tabella2026[[#This Row],[CONTRIBUTO SULLA BASE DELLA POPOLAZIONE]]+Tabella2026[[#This Row],[CONTRIBUTO SULLA BASE DEL REDDITO]]</f>
        <v>54661.272764597044</v>
      </c>
      <c r="S3568" s="3">
        <f>+Tabella2026[[#This Row],[CONTRIBUTO TOTALE]]/(PLAFOND/N_TESSERE)</f>
        <v>109.32254552919409</v>
      </c>
      <c r="T3568" s="3">
        <f>+MAX(CEILING(Tabella2026[[#This Row],[preDEF1]],1),1)</f>
        <v>110</v>
      </c>
      <c r="U3568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3568" s="21">
        <f>+Tabella2026[[#This Row],[DEF - n. card]]*(PLAFOND/N_TESSERE)</f>
        <v>54500</v>
      </c>
      <c r="W3568" s="18"/>
    </row>
    <row r="3569" spans="2:23" x14ac:dyDescent="0.25">
      <c r="B3569" s="1" t="s">
        <v>7215</v>
      </c>
      <c r="C3569" s="2">
        <v>17152</v>
      </c>
      <c r="D3569" s="1" t="s">
        <v>7216</v>
      </c>
      <c r="E3569" s="1" t="s">
        <v>12</v>
      </c>
      <c r="F3569" s="1" t="s">
        <v>50</v>
      </c>
      <c r="G3569" s="1" t="s">
        <v>4778</v>
      </c>
      <c r="H3569" s="1" t="s">
        <v>15835</v>
      </c>
      <c r="I3569" s="5">
        <v>2827</v>
      </c>
      <c r="J3569" s="5">
        <v>50327796</v>
      </c>
      <c r="K3569" s="3">
        <f>+Tabella2026[[#This Row],[POP_2024]]/SUM(Tabella2026[POP_2024])</f>
        <v>4.7961212459450976E-5</v>
      </c>
      <c r="L3569" s="3">
        <f>+Tabella2026[[#This Row],[INCIDENZA POPOLAZIONE]]*(PLAFOND/2)</f>
        <v>14119.744977153023</v>
      </c>
      <c r="M3569" s="3">
        <f>+IFERROR(Tabella2026[[#This Row],[reddito_2024]]/Tabella2026[[#This Row],[POP_2024]],"")</f>
        <v>17802.545454545456</v>
      </c>
      <c r="N3569" s="3">
        <f>+IF(Tabella2026[[#This Row],[REDDITO COMPLESSIVO PROCAPITE]]&lt;media_aggr_reddito_pc,(media_aggr_reddito_pc-Tabella2026[[#This Row],[REDDITO COMPLESSIVO PROCAPITE]]),0)</f>
        <v>22.520608063285181</v>
      </c>
      <c r="O3569" s="3">
        <f>+Tabella2026[[#This Row],[DIFFERENZA REDDITO INFERIORE ALLA MEDIA DALLA MEDIA]]*Tabella2026[[#This Row],[POP_2024]]</f>
        <v>63665.758994907206</v>
      </c>
      <c r="P3569" s="3">
        <f>+Tabella2026[[#This Row],[POPOLAZIONE PER DIFFERENZA ]]/SUM(Tabella2026[[POPOLAZIONE PER DIFFERENZA ]])</f>
        <v>5.6483122102968569E-7</v>
      </c>
      <c r="Q3569" s="3">
        <f>+Tabella2026[[#This Row],[INCIDENZA POPOLAZIONE PER DIFFERENZA]]*(PLAFOND-SUM(Tabella2026[CONTRIBUTO SULLA BASE DELLA POPOLAZIONE]))</f>
        <v>166.28588784772438</v>
      </c>
      <c r="R3569" s="3">
        <f>+Tabella2026[[#This Row],[CONTRIBUTO SULLA BASE DELLA POPOLAZIONE]]+Tabella2026[[#This Row],[CONTRIBUTO SULLA BASE DEL REDDITO]]</f>
        <v>14286.030865000746</v>
      </c>
      <c r="S3569" s="3">
        <f>+Tabella2026[[#This Row],[CONTRIBUTO TOTALE]]/(PLAFOND/N_TESSERE)</f>
        <v>28.572061730001494</v>
      </c>
      <c r="T3569" s="3">
        <f>+MAX(CEILING(Tabella2026[[#This Row],[preDEF1]],1),1)</f>
        <v>29</v>
      </c>
      <c r="U3569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69" s="21">
        <f>+Tabella2026[[#This Row],[DEF - n. card]]*(PLAFOND/N_TESSERE)</f>
        <v>14000</v>
      </c>
      <c r="W3569" s="18"/>
    </row>
    <row r="3570" spans="2:23" x14ac:dyDescent="0.25">
      <c r="B3570" s="1" t="s">
        <v>7187</v>
      </c>
      <c r="C3570" s="2">
        <v>13110</v>
      </c>
      <c r="D3570" s="1" t="s">
        <v>7188</v>
      </c>
      <c r="E3570" s="1" t="s">
        <v>12</v>
      </c>
      <c r="F3570" s="1" t="s">
        <v>152</v>
      </c>
      <c r="G3570" s="1" t="s">
        <v>4778</v>
      </c>
      <c r="H3570" s="1" t="s">
        <v>15835</v>
      </c>
      <c r="I3570" s="5">
        <v>2824</v>
      </c>
      <c r="J3570" s="5">
        <v>52627152</v>
      </c>
      <c r="K3570" s="3">
        <f>+Tabella2026[[#This Row],[POP_2024]]/SUM(Tabella2026[POP_2024])</f>
        <v>4.791031623116008E-5</v>
      </c>
      <c r="L3570" s="3">
        <f>+Tabella2026[[#This Row],[INCIDENZA POPOLAZIONE]]*(PLAFOND/2)</f>
        <v>14104.761165716354</v>
      </c>
      <c r="M3570" s="3">
        <f>+IFERROR(Tabella2026[[#This Row],[reddito_2024]]/Tabella2026[[#This Row],[POP_2024]],"")</f>
        <v>18635.677053824362</v>
      </c>
      <c r="N3570" s="3">
        <f>+IF(Tabella2026[[#This Row],[REDDITO COMPLESSIVO PROCAPITE]]&lt;media_aggr_reddito_pc,(media_aggr_reddito_pc-Tabella2026[[#This Row],[REDDITO COMPLESSIVO PROCAPITE]]),0)</f>
        <v>0</v>
      </c>
      <c r="O3570" s="3">
        <f>+Tabella2026[[#This Row],[DIFFERENZA REDDITO INFERIORE ALLA MEDIA DALLA MEDIA]]*Tabella2026[[#This Row],[POP_2024]]</f>
        <v>0</v>
      </c>
      <c r="P3570" s="3">
        <f>+Tabella2026[[#This Row],[POPOLAZIONE PER DIFFERENZA ]]/SUM(Tabella2026[[POPOLAZIONE PER DIFFERENZA ]])</f>
        <v>0</v>
      </c>
      <c r="Q3570" s="3">
        <f>+Tabella2026[[#This Row],[INCIDENZA POPOLAZIONE PER DIFFERENZA]]*(PLAFOND-SUM(Tabella2026[CONTRIBUTO SULLA BASE DELLA POPOLAZIONE]))</f>
        <v>0</v>
      </c>
      <c r="R3570" s="3">
        <f>+Tabella2026[[#This Row],[CONTRIBUTO SULLA BASE DELLA POPOLAZIONE]]+Tabella2026[[#This Row],[CONTRIBUTO SULLA BASE DEL REDDITO]]</f>
        <v>14104.761165716354</v>
      </c>
      <c r="S3570" s="3">
        <f>+Tabella2026[[#This Row],[CONTRIBUTO TOTALE]]/(PLAFOND/N_TESSERE)</f>
        <v>28.209522331432709</v>
      </c>
      <c r="T3570" s="3">
        <f>+MAX(CEILING(Tabella2026[[#This Row],[preDEF1]],1),1)</f>
        <v>29</v>
      </c>
      <c r="U3570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70" s="21">
        <f>+Tabella2026[[#This Row],[DEF - n. card]]*(PLAFOND/N_TESSERE)</f>
        <v>14000</v>
      </c>
      <c r="W3570" s="18"/>
    </row>
    <row r="3571" spans="2:23" x14ac:dyDescent="0.25">
      <c r="B3571" s="1" t="s">
        <v>7227</v>
      </c>
      <c r="C3571" s="2">
        <v>24063</v>
      </c>
      <c r="D3571" s="1" t="s">
        <v>7228</v>
      </c>
      <c r="E3571" s="1" t="s">
        <v>38</v>
      </c>
      <c r="F3571" s="1" t="s">
        <v>106</v>
      </c>
      <c r="G3571" s="1" t="s">
        <v>4778</v>
      </c>
      <c r="H3571" s="1" t="s">
        <v>15835</v>
      </c>
      <c r="I3571" s="5">
        <v>2824</v>
      </c>
      <c r="J3571" s="5">
        <v>57534423</v>
      </c>
      <c r="K3571" s="3">
        <f>+Tabella2026[[#This Row],[POP_2024]]/SUM(Tabella2026[POP_2024])</f>
        <v>4.791031623116008E-5</v>
      </c>
      <c r="L3571" s="3">
        <f>+Tabella2026[[#This Row],[INCIDENZA POPOLAZIONE]]*(PLAFOND/2)</f>
        <v>14104.761165716354</v>
      </c>
      <c r="M3571" s="3">
        <f>+IFERROR(Tabella2026[[#This Row],[reddito_2024]]/Tabella2026[[#This Row],[POP_2024]],"")</f>
        <v>20373.379249291786</v>
      </c>
      <c r="N3571" s="3">
        <f>+IF(Tabella2026[[#This Row],[REDDITO COMPLESSIVO PROCAPITE]]&lt;media_aggr_reddito_pc,(media_aggr_reddito_pc-Tabella2026[[#This Row],[REDDITO COMPLESSIVO PROCAPITE]]),0)</f>
        <v>0</v>
      </c>
      <c r="O3571" s="3">
        <f>+Tabella2026[[#This Row],[DIFFERENZA REDDITO INFERIORE ALLA MEDIA DALLA MEDIA]]*Tabella2026[[#This Row],[POP_2024]]</f>
        <v>0</v>
      </c>
      <c r="P3571" s="3">
        <f>+Tabella2026[[#This Row],[POPOLAZIONE PER DIFFERENZA ]]/SUM(Tabella2026[[POPOLAZIONE PER DIFFERENZA ]])</f>
        <v>0</v>
      </c>
      <c r="Q3571" s="3">
        <f>+Tabella2026[[#This Row],[INCIDENZA POPOLAZIONE PER DIFFERENZA]]*(PLAFOND-SUM(Tabella2026[CONTRIBUTO SULLA BASE DELLA POPOLAZIONE]))</f>
        <v>0</v>
      </c>
      <c r="R3571" s="3">
        <f>+Tabella2026[[#This Row],[CONTRIBUTO SULLA BASE DELLA POPOLAZIONE]]+Tabella2026[[#This Row],[CONTRIBUTO SULLA BASE DEL REDDITO]]</f>
        <v>14104.761165716354</v>
      </c>
      <c r="S3571" s="3">
        <f>+Tabella2026[[#This Row],[CONTRIBUTO TOTALE]]/(PLAFOND/N_TESSERE)</f>
        <v>28.209522331432709</v>
      </c>
      <c r="T3571" s="3">
        <f>+MAX(CEILING(Tabella2026[[#This Row],[preDEF1]],1),1)</f>
        <v>29</v>
      </c>
      <c r="U3571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71" s="21">
        <f>+Tabella2026[[#This Row],[DEF - n. card]]*(PLAFOND/N_TESSERE)</f>
        <v>14000</v>
      </c>
      <c r="W3571" s="18"/>
    </row>
    <row r="3572" spans="2:23" x14ac:dyDescent="0.25">
      <c r="B3572" s="1" t="s">
        <v>7041</v>
      </c>
      <c r="C3572" s="2">
        <v>79043</v>
      </c>
      <c r="D3572" s="1" t="s">
        <v>7042</v>
      </c>
      <c r="E3572" s="1" t="s">
        <v>61</v>
      </c>
      <c r="F3572" s="1" t="s">
        <v>148</v>
      </c>
      <c r="G3572" s="1" t="s">
        <v>4778</v>
      </c>
      <c r="H3572" s="1" t="s">
        <v>15836</v>
      </c>
      <c r="I3572" s="5">
        <v>2820</v>
      </c>
      <c r="J3572" s="5">
        <v>31565911</v>
      </c>
      <c r="K3572" s="3">
        <f>+Tabella2026[[#This Row],[POP_2024]]/SUM(Tabella2026[POP_2024])</f>
        <v>4.7842454593438895E-5</v>
      </c>
      <c r="L3572" s="3">
        <f>+Tabella2026[[#This Row],[INCIDENZA POPOLAZIONE]]*(PLAFOND/2)</f>
        <v>14084.782750467466</v>
      </c>
      <c r="M3572" s="3">
        <f>+IFERROR(Tabella2026[[#This Row],[reddito_2024]]/Tabella2026[[#This Row],[POP_2024]],"")</f>
        <v>11193.585460992908</v>
      </c>
      <c r="N3572" s="3">
        <f>+IF(Tabella2026[[#This Row],[REDDITO COMPLESSIVO PROCAPITE]]&lt;media_aggr_reddito_pc,(media_aggr_reddito_pc-Tabella2026[[#This Row],[REDDITO COMPLESSIVO PROCAPITE]]),0)</f>
        <v>6631.4806016158327</v>
      </c>
      <c r="O3572" s="3">
        <f>+Tabella2026[[#This Row],[DIFFERENZA REDDITO INFERIORE ALLA MEDIA DALLA MEDIA]]*Tabella2026[[#This Row],[POP_2024]]</f>
        <v>18700775.296556648</v>
      </c>
      <c r="P3572" s="3">
        <f>+Tabella2026[[#This Row],[POPOLAZIONE PER DIFFERENZA ]]/SUM(Tabella2026[[POPOLAZIONE PER DIFFERENZA ]])</f>
        <v>1.6590993199029982E-4</v>
      </c>
      <c r="Q3572" s="3">
        <f>+Tabella2026[[#This Row],[INCIDENZA POPOLAZIONE PER DIFFERENZA]]*(PLAFOND-SUM(Tabella2026[CONTRIBUTO SULLA BASE DELLA POPOLAZIONE]))</f>
        <v>48843.759545495472</v>
      </c>
      <c r="R3572" s="3">
        <f>+Tabella2026[[#This Row],[CONTRIBUTO SULLA BASE DELLA POPOLAZIONE]]+Tabella2026[[#This Row],[CONTRIBUTO SULLA BASE DEL REDDITO]]</f>
        <v>62928.542295962936</v>
      </c>
      <c r="S3572" s="3">
        <f>+Tabella2026[[#This Row],[CONTRIBUTO TOTALE]]/(PLAFOND/N_TESSERE)</f>
        <v>125.85708459192587</v>
      </c>
      <c r="T3572" s="3">
        <f>+MAX(CEILING(Tabella2026[[#This Row],[preDEF1]],1),1)</f>
        <v>126</v>
      </c>
      <c r="U3572" s="9">
        <f xml:space="preserve"> IF(ROW(Tabella2026[[#This Row],[preDEF2]]) - ROW(Tabella2026[[#Headers],[preDEF2]])&lt;=ABS(SUM(Tabella2026[preDEF2])-N_TESSERE),Tabella2026[[#This Row],[preDEF2]]-1,Tabella2026[[#This Row],[preDEF2]])</f>
        <v>125</v>
      </c>
      <c r="V3572" s="21">
        <f>+Tabella2026[[#This Row],[DEF - n. card]]*(PLAFOND/N_TESSERE)</f>
        <v>62500</v>
      </c>
      <c r="W3572" s="18"/>
    </row>
    <row r="3573" spans="2:23" x14ac:dyDescent="0.25">
      <c r="B3573" s="1" t="s">
        <v>7149</v>
      </c>
      <c r="C3573" s="2">
        <v>12113</v>
      </c>
      <c r="D3573" s="1" t="s">
        <v>7150</v>
      </c>
      <c r="E3573" s="1" t="s">
        <v>12</v>
      </c>
      <c r="F3573" s="1" t="s">
        <v>157</v>
      </c>
      <c r="G3573" s="1" t="s">
        <v>4778</v>
      </c>
      <c r="H3573" s="1" t="s">
        <v>15835</v>
      </c>
      <c r="I3573" s="5">
        <v>2820</v>
      </c>
      <c r="J3573" s="5">
        <v>34204588</v>
      </c>
      <c r="K3573" s="3">
        <f>+Tabella2026[[#This Row],[POP_2024]]/SUM(Tabella2026[POP_2024])</f>
        <v>4.7842454593438895E-5</v>
      </c>
      <c r="L3573" s="3">
        <f>+Tabella2026[[#This Row],[INCIDENZA POPOLAZIONE]]*(PLAFOND/2)</f>
        <v>14084.782750467466</v>
      </c>
      <c r="M3573" s="3">
        <f>+IFERROR(Tabella2026[[#This Row],[reddito_2024]]/Tabella2026[[#This Row],[POP_2024]],"")</f>
        <v>12129.286524822695</v>
      </c>
      <c r="N3573" s="3">
        <f>+IF(Tabella2026[[#This Row],[REDDITO COMPLESSIVO PROCAPITE]]&lt;media_aggr_reddito_pc,(media_aggr_reddito_pc-Tabella2026[[#This Row],[REDDITO COMPLESSIVO PROCAPITE]]),0)</f>
        <v>5695.7795377860457</v>
      </c>
      <c r="O3573" s="3">
        <f>+Tabella2026[[#This Row],[DIFFERENZA REDDITO INFERIORE ALLA MEDIA DALLA MEDIA]]*Tabella2026[[#This Row],[POP_2024]]</f>
        <v>16062098.29655665</v>
      </c>
      <c r="P3573" s="3">
        <f>+Tabella2026[[#This Row],[POPOLAZIONE PER DIFFERENZA ]]/SUM(Tabella2026[[POPOLAZIONE PER DIFFERENZA ]])</f>
        <v>1.425000618286613E-4</v>
      </c>
      <c r="Q3573" s="3">
        <f>+Tabella2026[[#This Row],[INCIDENZA POPOLAZIONE PER DIFFERENZA]]*(PLAFOND-SUM(Tabella2026[CONTRIBUTO SULLA BASE DELLA POPOLAZIONE]))</f>
        <v>41951.911327311682</v>
      </c>
      <c r="R3573" s="3">
        <f>+Tabella2026[[#This Row],[CONTRIBUTO SULLA BASE DELLA POPOLAZIONE]]+Tabella2026[[#This Row],[CONTRIBUTO SULLA BASE DEL REDDITO]]</f>
        <v>56036.694077779146</v>
      </c>
      <c r="S3573" s="3">
        <f>+Tabella2026[[#This Row],[CONTRIBUTO TOTALE]]/(PLAFOND/N_TESSERE)</f>
        <v>112.07338815555829</v>
      </c>
      <c r="T3573" s="3">
        <f>+MAX(CEILING(Tabella2026[[#This Row],[preDEF1]],1),1)</f>
        <v>113</v>
      </c>
      <c r="U3573" s="9">
        <f xml:space="preserve"> IF(ROW(Tabella2026[[#This Row],[preDEF2]]) - ROW(Tabella2026[[#Headers],[preDEF2]])&lt;=ABS(SUM(Tabella2026[preDEF2])-N_TESSERE),Tabella2026[[#This Row],[preDEF2]]-1,Tabella2026[[#This Row],[preDEF2]])</f>
        <v>112</v>
      </c>
      <c r="V3573" s="21">
        <f>+Tabella2026[[#This Row],[DEF - n. card]]*(PLAFOND/N_TESSERE)</f>
        <v>56000</v>
      </c>
      <c r="W3573" s="18"/>
    </row>
    <row r="3574" spans="2:23" x14ac:dyDescent="0.25">
      <c r="B3574" s="1" t="s">
        <v>7039</v>
      </c>
      <c r="C3574" s="2">
        <v>87043</v>
      </c>
      <c r="D3574" s="1" t="s">
        <v>7040</v>
      </c>
      <c r="E3574" s="1" t="s">
        <v>21</v>
      </c>
      <c r="F3574" s="1" t="s">
        <v>35</v>
      </c>
      <c r="G3574" s="1" t="s">
        <v>4778</v>
      </c>
      <c r="H3574" s="1" t="s">
        <v>15836</v>
      </c>
      <c r="I3574" s="5">
        <v>2820</v>
      </c>
      <c r="J3574" s="5">
        <v>24168980</v>
      </c>
      <c r="K3574" s="3">
        <f>+Tabella2026[[#This Row],[POP_2024]]/SUM(Tabella2026[POP_2024])</f>
        <v>4.7842454593438895E-5</v>
      </c>
      <c r="L3574" s="3">
        <f>+Tabella2026[[#This Row],[INCIDENZA POPOLAZIONE]]*(PLAFOND/2)</f>
        <v>14084.782750467466</v>
      </c>
      <c r="M3574" s="3">
        <f>+IFERROR(Tabella2026[[#This Row],[reddito_2024]]/Tabella2026[[#This Row],[POP_2024]],"")</f>
        <v>8570.5602836879425</v>
      </c>
      <c r="N3574" s="3">
        <f>+IF(Tabella2026[[#This Row],[REDDITO COMPLESSIVO PROCAPITE]]&lt;media_aggr_reddito_pc,(media_aggr_reddito_pc-Tabella2026[[#This Row],[REDDITO COMPLESSIVO PROCAPITE]]),0)</f>
        <v>9254.5057789207985</v>
      </c>
      <c r="O3574" s="3">
        <f>+Tabella2026[[#This Row],[DIFFERENZA REDDITO INFERIORE ALLA MEDIA DALLA MEDIA]]*Tabella2026[[#This Row],[POP_2024]]</f>
        <v>26097706.296556652</v>
      </c>
      <c r="P3574" s="3">
        <f>+Tabella2026[[#This Row],[POPOLAZIONE PER DIFFERENZA ]]/SUM(Tabella2026[[POPOLAZIONE PER DIFFERENZA ]])</f>
        <v>2.3153418016641199E-4</v>
      </c>
      <c r="Q3574" s="3">
        <f>+Tabella2026[[#This Row],[INCIDENZA POPOLAZIONE PER DIFFERENZA]]*(PLAFOND-SUM(Tabella2026[CONTRIBUTO SULLA BASE DELLA POPOLAZIONE]))</f>
        <v>68163.48899035684</v>
      </c>
      <c r="R3574" s="3">
        <f>+Tabella2026[[#This Row],[CONTRIBUTO SULLA BASE DELLA POPOLAZIONE]]+Tabella2026[[#This Row],[CONTRIBUTO SULLA BASE DEL REDDITO]]</f>
        <v>82248.271740824304</v>
      </c>
      <c r="S3574" s="3">
        <f>+Tabella2026[[#This Row],[CONTRIBUTO TOTALE]]/(PLAFOND/N_TESSERE)</f>
        <v>164.49654348164862</v>
      </c>
      <c r="T3574" s="3">
        <f>+MAX(CEILING(Tabella2026[[#This Row],[preDEF1]],1),1)</f>
        <v>165</v>
      </c>
      <c r="U3574" s="9">
        <f xml:space="preserve"> IF(ROW(Tabella2026[[#This Row],[preDEF2]]) - ROW(Tabella2026[[#Headers],[preDEF2]])&lt;=ABS(SUM(Tabella2026[preDEF2])-N_TESSERE),Tabella2026[[#This Row],[preDEF2]]-1,Tabella2026[[#This Row],[preDEF2]])</f>
        <v>164</v>
      </c>
      <c r="V3574" s="21">
        <f>+Tabella2026[[#This Row],[DEF - n. card]]*(PLAFOND/N_TESSERE)</f>
        <v>82000</v>
      </c>
      <c r="W3574" s="18"/>
    </row>
    <row r="3575" spans="2:23" x14ac:dyDescent="0.25">
      <c r="B3575" s="1" t="s">
        <v>7289</v>
      </c>
      <c r="C3575" s="2">
        <v>22013</v>
      </c>
      <c r="D3575" s="1" t="s">
        <v>7290</v>
      </c>
      <c r="E3575" s="1" t="s">
        <v>99</v>
      </c>
      <c r="F3575" s="1" t="s">
        <v>98</v>
      </c>
      <c r="G3575" s="1" t="s">
        <v>4778</v>
      </c>
      <c r="H3575" s="1" t="s">
        <v>15835</v>
      </c>
      <c r="I3575" s="5">
        <v>2819</v>
      </c>
      <c r="J3575" s="5">
        <v>56816405</v>
      </c>
      <c r="K3575" s="3">
        <f>+Tabella2026[[#This Row],[POP_2024]]/SUM(Tabella2026[POP_2024])</f>
        <v>4.7825489184008592E-5</v>
      </c>
      <c r="L3575" s="3">
        <f>+Tabella2026[[#This Row],[INCIDENZA POPOLAZIONE]]*(PLAFOND/2)</f>
        <v>14079.788146655241</v>
      </c>
      <c r="M3575" s="3">
        <f>+IFERROR(Tabella2026[[#This Row],[reddito_2024]]/Tabella2026[[#This Row],[POP_2024]],"")</f>
        <v>20154.808442710182</v>
      </c>
      <c r="N3575" s="3">
        <f>+IF(Tabella2026[[#This Row],[REDDITO COMPLESSIVO PROCAPITE]]&lt;media_aggr_reddito_pc,(media_aggr_reddito_pc-Tabella2026[[#This Row],[REDDITO COMPLESSIVO PROCAPITE]]),0)</f>
        <v>0</v>
      </c>
      <c r="O3575" s="3">
        <f>+Tabella2026[[#This Row],[DIFFERENZA REDDITO INFERIORE ALLA MEDIA DALLA MEDIA]]*Tabella2026[[#This Row],[POP_2024]]</f>
        <v>0</v>
      </c>
      <c r="P3575" s="3">
        <f>+Tabella2026[[#This Row],[POPOLAZIONE PER DIFFERENZA ]]/SUM(Tabella2026[[POPOLAZIONE PER DIFFERENZA ]])</f>
        <v>0</v>
      </c>
      <c r="Q3575" s="3">
        <f>+Tabella2026[[#This Row],[INCIDENZA POPOLAZIONE PER DIFFERENZA]]*(PLAFOND-SUM(Tabella2026[CONTRIBUTO SULLA BASE DELLA POPOLAZIONE]))</f>
        <v>0</v>
      </c>
      <c r="R3575" s="3">
        <f>+Tabella2026[[#This Row],[CONTRIBUTO SULLA BASE DELLA POPOLAZIONE]]+Tabella2026[[#This Row],[CONTRIBUTO SULLA BASE DEL REDDITO]]</f>
        <v>14079.788146655241</v>
      </c>
      <c r="S3575" s="3">
        <f>+Tabella2026[[#This Row],[CONTRIBUTO TOTALE]]/(PLAFOND/N_TESSERE)</f>
        <v>28.159576293310483</v>
      </c>
      <c r="T3575" s="3">
        <f>+MAX(CEILING(Tabella2026[[#This Row],[preDEF1]],1),1)</f>
        <v>29</v>
      </c>
      <c r="U3575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75" s="21">
        <f>+Tabella2026[[#This Row],[DEF - n. card]]*(PLAFOND/N_TESSERE)</f>
        <v>14000</v>
      </c>
      <c r="W3575" s="18"/>
    </row>
    <row r="3576" spans="2:23" x14ac:dyDescent="0.25">
      <c r="B3576" s="1" t="s">
        <v>7115</v>
      </c>
      <c r="C3576" s="2">
        <v>39017</v>
      </c>
      <c r="D3576" s="1" t="s">
        <v>7116</v>
      </c>
      <c r="E3576" s="1" t="s">
        <v>27</v>
      </c>
      <c r="F3576" s="1" t="s">
        <v>69</v>
      </c>
      <c r="G3576" s="1" t="s">
        <v>4778</v>
      </c>
      <c r="H3576" s="1" t="s">
        <v>15835</v>
      </c>
      <c r="I3576" s="5">
        <v>2818</v>
      </c>
      <c r="J3576" s="5">
        <v>56505567</v>
      </c>
      <c r="K3576" s="3">
        <f>+Tabella2026[[#This Row],[POP_2024]]/SUM(Tabella2026[POP_2024])</f>
        <v>4.7808523774578295E-5</v>
      </c>
      <c r="L3576" s="3">
        <f>+Tabella2026[[#This Row],[INCIDENZA POPOLAZIONE]]*(PLAFOND/2)</f>
        <v>14074.793542843019</v>
      </c>
      <c r="M3576" s="3">
        <f>+IFERROR(Tabella2026[[#This Row],[reddito_2024]]/Tabella2026[[#This Row],[POP_2024]],"")</f>
        <v>20051.656139105748</v>
      </c>
      <c r="N3576" s="3">
        <f>+IF(Tabella2026[[#This Row],[REDDITO COMPLESSIVO PROCAPITE]]&lt;media_aggr_reddito_pc,(media_aggr_reddito_pc-Tabella2026[[#This Row],[REDDITO COMPLESSIVO PROCAPITE]]),0)</f>
        <v>0</v>
      </c>
      <c r="O3576" s="3">
        <f>+Tabella2026[[#This Row],[DIFFERENZA REDDITO INFERIORE ALLA MEDIA DALLA MEDIA]]*Tabella2026[[#This Row],[POP_2024]]</f>
        <v>0</v>
      </c>
      <c r="P3576" s="3">
        <f>+Tabella2026[[#This Row],[POPOLAZIONE PER DIFFERENZA ]]/SUM(Tabella2026[[POPOLAZIONE PER DIFFERENZA ]])</f>
        <v>0</v>
      </c>
      <c r="Q3576" s="3">
        <f>+Tabella2026[[#This Row],[INCIDENZA POPOLAZIONE PER DIFFERENZA]]*(PLAFOND-SUM(Tabella2026[CONTRIBUTO SULLA BASE DELLA POPOLAZIONE]))</f>
        <v>0</v>
      </c>
      <c r="R3576" s="3">
        <f>+Tabella2026[[#This Row],[CONTRIBUTO SULLA BASE DELLA POPOLAZIONE]]+Tabella2026[[#This Row],[CONTRIBUTO SULLA BASE DEL REDDITO]]</f>
        <v>14074.793542843019</v>
      </c>
      <c r="S3576" s="3">
        <f>+Tabella2026[[#This Row],[CONTRIBUTO TOTALE]]/(PLAFOND/N_TESSERE)</f>
        <v>28.14958708568604</v>
      </c>
      <c r="T3576" s="3">
        <f>+MAX(CEILING(Tabella2026[[#This Row],[preDEF1]],1),1)</f>
        <v>29</v>
      </c>
      <c r="U3576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76" s="21">
        <f>+Tabella2026[[#This Row],[DEF - n. card]]*(PLAFOND/N_TESSERE)</f>
        <v>14000</v>
      </c>
      <c r="W3576" s="18"/>
    </row>
    <row r="3577" spans="2:23" x14ac:dyDescent="0.25">
      <c r="B3577" s="1" t="s">
        <v>7219</v>
      </c>
      <c r="C3577" s="2">
        <v>65032</v>
      </c>
      <c r="D3577" s="1" t="s">
        <v>7220</v>
      </c>
      <c r="E3577" s="1" t="s">
        <v>15</v>
      </c>
      <c r="F3577" s="1" t="s">
        <v>82</v>
      </c>
      <c r="G3577" s="1" t="s">
        <v>4778</v>
      </c>
      <c r="H3577" s="1" t="s">
        <v>15836</v>
      </c>
      <c r="I3577" s="5">
        <v>2817</v>
      </c>
      <c r="J3577" s="5">
        <v>30512830</v>
      </c>
      <c r="K3577" s="3">
        <f>+Tabella2026[[#This Row],[POP_2024]]/SUM(Tabella2026[POP_2024])</f>
        <v>4.7791558365147999E-5</v>
      </c>
      <c r="L3577" s="3">
        <f>+Tabella2026[[#This Row],[INCIDENZA POPOLAZIONE]]*(PLAFOND/2)</f>
        <v>14069.798939030798</v>
      </c>
      <c r="M3577" s="3">
        <f>+IFERROR(Tabella2026[[#This Row],[reddito_2024]]/Tabella2026[[#This Row],[POP_2024]],"")</f>
        <v>10831.675541356053</v>
      </c>
      <c r="N3577" s="3">
        <f>+IF(Tabella2026[[#This Row],[REDDITO COMPLESSIVO PROCAPITE]]&lt;media_aggr_reddito_pc,(media_aggr_reddito_pc-Tabella2026[[#This Row],[REDDITO COMPLESSIVO PROCAPITE]]),0)</f>
        <v>6993.3905212526879</v>
      </c>
      <c r="O3577" s="3">
        <f>+Tabella2026[[#This Row],[DIFFERENZA REDDITO INFERIORE ALLA MEDIA DALLA MEDIA]]*Tabella2026[[#This Row],[POP_2024]]</f>
        <v>19700381.098368824</v>
      </c>
      <c r="P3577" s="3">
        <f>+Tabella2026[[#This Row],[POPOLAZIONE PER DIFFERENZA ]]/SUM(Tabella2026[[POPOLAZIONE PER DIFFERENZA ]])</f>
        <v>1.7477825578788612E-4</v>
      </c>
      <c r="Q3577" s="3">
        <f>+Tabella2026[[#This Row],[INCIDENZA POPOLAZIONE PER DIFFERENZA]]*(PLAFOND-SUM(Tabella2026[CONTRIBUTO SULLA BASE DELLA POPOLAZIONE]))</f>
        <v>51454.58742026204</v>
      </c>
      <c r="R3577" s="3">
        <f>+Tabella2026[[#This Row],[CONTRIBUTO SULLA BASE DELLA POPOLAZIONE]]+Tabella2026[[#This Row],[CONTRIBUTO SULLA BASE DEL REDDITO]]</f>
        <v>65524.386359292839</v>
      </c>
      <c r="S3577" s="3">
        <f>+Tabella2026[[#This Row],[CONTRIBUTO TOTALE]]/(PLAFOND/N_TESSERE)</f>
        <v>131.04877271858567</v>
      </c>
      <c r="T3577" s="3">
        <f>+MAX(CEILING(Tabella2026[[#This Row],[preDEF1]],1),1)</f>
        <v>132</v>
      </c>
      <c r="U3577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3577" s="21">
        <f>+Tabella2026[[#This Row],[DEF - n. card]]*(PLAFOND/N_TESSERE)</f>
        <v>65500</v>
      </c>
      <c r="W3577" s="18"/>
    </row>
    <row r="3578" spans="2:23" x14ac:dyDescent="0.25">
      <c r="B3578" s="1" t="s">
        <v>7247</v>
      </c>
      <c r="C3578" s="2">
        <v>83019</v>
      </c>
      <c r="D3578" s="1" t="s">
        <v>7248</v>
      </c>
      <c r="E3578" s="1" t="s">
        <v>21</v>
      </c>
      <c r="F3578" s="1" t="s">
        <v>42</v>
      </c>
      <c r="G3578" s="1" t="s">
        <v>4778</v>
      </c>
      <c r="H3578" s="1" t="s">
        <v>15836</v>
      </c>
      <c r="I3578" s="5">
        <v>2817</v>
      </c>
      <c r="J3578" s="5">
        <v>27999030</v>
      </c>
      <c r="K3578" s="3">
        <f>+Tabella2026[[#This Row],[POP_2024]]/SUM(Tabella2026[POP_2024])</f>
        <v>4.7791558365147999E-5</v>
      </c>
      <c r="L3578" s="3">
        <f>+Tabella2026[[#This Row],[INCIDENZA POPOLAZIONE]]*(PLAFOND/2)</f>
        <v>14069.798939030798</v>
      </c>
      <c r="M3578" s="3">
        <f>+IFERROR(Tabella2026[[#This Row],[reddito_2024]]/Tabella2026[[#This Row],[POP_2024]],"")</f>
        <v>9939.307774227902</v>
      </c>
      <c r="N3578" s="3">
        <f>+IF(Tabella2026[[#This Row],[REDDITO COMPLESSIVO PROCAPITE]]&lt;media_aggr_reddito_pc,(media_aggr_reddito_pc-Tabella2026[[#This Row],[REDDITO COMPLESSIVO PROCAPITE]]),0)</f>
        <v>7885.7582883808391</v>
      </c>
      <c r="O3578" s="3">
        <f>+Tabella2026[[#This Row],[DIFFERENZA REDDITO INFERIORE ALLA MEDIA DALLA MEDIA]]*Tabella2026[[#This Row],[POP_2024]]</f>
        <v>22214181.098368824</v>
      </c>
      <c r="P3578" s="3">
        <f>+Tabella2026[[#This Row],[POPOLAZIONE PER DIFFERENZA ]]/SUM(Tabella2026[[POPOLAZIONE PER DIFFERENZA ]])</f>
        <v>1.9708023955184318E-4</v>
      </c>
      <c r="Q3578" s="3">
        <f>+Tabella2026[[#This Row],[INCIDENZA POPOLAZIONE PER DIFFERENZA]]*(PLAFOND-SUM(Tabella2026[CONTRIBUTO SULLA BASE DELLA POPOLAZIONE]))</f>
        <v>58020.274713883206</v>
      </c>
      <c r="R3578" s="3">
        <f>+Tabella2026[[#This Row],[CONTRIBUTO SULLA BASE DELLA POPOLAZIONE]]+Tabella2026[[#This Row],[CONTRIBUTO SULLA BASE DEL REDDITO]]</f>
        <v>72090.073652913998</v>
      </c>
      <c r="S3578" s="3">
        <f>+Tabella2026[[#This Row],[CONTRIBUTO TOTALE]]/(PLAFOND/N_TESSERE)</f>
        <v>144.180147305828</v>
      </c>
      <c r="T3578" s="3">
        <f>+MAX(CEILING(Tabella2026[[#This Row],[preDEF1]],1),1)</f>
        <v>145</v>
      </c>
      <c r="U3578" s="9">
        <f xml:space="preserve"> IF(ROW(Tabella2026[[#This Row],[preDEF2]]) - ROW(Tabella2026[[#Headers],[preDEF2]])&lt;=ABS(SUM(Tabella2026[preDEF2])-N_TESSERE),Tabella2026[[#This Row],[preDEF2]]-1,Tabella2026[[#This Row],[preDEF2]])</f>
        <v>144</v>
      </c>
      <c r="V3578" s="21">
        <f>+Tabella2026[[#This Row],[DEF - n. card]]*(PLAFOND/N_TESSERE)</f>
        <v>72000</v>
      </c>
      <c r="W3578" s="18"/>
    </row>
    <row r="3579" spans="2:23" x14ac:dyDescent="0.25">
      <c r="B3579" s="1" t="s">
        <v>7321</v>
      </c>
      <c r="C3579" s="2">
        <v>13135</v>
      </c>
      <c r="D3579" s="1" t="s">
        <v>7322</v>
      </c>
      <c r="E3579" s="1" t="s">
        <v>12</v>
      </c>
      <c r="F3579" s="1" t="s">
        <v>152</v>
      </c>
      <c r="G3579" s="1" t="s">
        <v>4778</v>
      </c>
      <c r="H3579" s="1" t="s">
        <v>15835</v>
      </c>
      <c r="I3579" s="5">
        <v>2816</v>
      </c>
      <c r="J3579" s="5">
        <v>51005387</v>
      </c>
      <c r="K3579" s="3">
        <f>+Tabella2026[[#This Row],[POP_2024]]/SUM(Tabella2026[POP_2024])</f>
        <v>4.7774592955717703E-5</v>
      </c>
      <c r="L3579" s="3">
        <f>+Tabella2026[[#This Row],[INCIDENZA POPOLAZIONE]]*(PLAFOND/2)</f>
        <v>14064.804335218574</v>
      </c>
      <c r="M3579" s="3">
        <f>+IFERROR(Tabella2026[[#This Row],[reddito_2024]]/Tabella2026[[#This Row],[POP_2024]],"")</f>
        <v>18112.708451704544</v>
      </c>
      <c r="N3579" s="3">
        <f>+IF(Tabella2026[[#This Row],[REDDITO COMPLESSIVO PROCAPITE]]&lt;media_aggr_reddito_pc,(media_aggr_reddito_pc-Tabella2026[[#This Row],[REDDITO COMPLESSIVO PROCAPITE]]),0)</f>
        <v>0</v>
      </c>
      <c r="O3579" s="3">
        <f>+Tabella2026[[#This Row],[DIFFERENZA REDDITO INFERIORE ALLA MEDIA DALLA MEDIA]]*Tabella2026[[#This Row],[POP_2024]]</f>
        <v>0</v>
      </c>
      <c r="P3579" s="3">
        <f>+Tabella2026[[#This Row],[POPOLAZIONE PER DIFFERENZA ]]/SUM(Tabella2026[[POPOLAZIONE PER DIFFERENZA ]])</f>
        <v>0</v>
      </c>
      <c r="Q3579" s="3">
        <f>+Tabella2026[[#This Row],[INCIDENZA POPOLAZIONE PER DIFFERENZA]]*(PLAFOND-SUM(Tabella2026[CONTRIBUTO SULLA BASE DELLA POPOLAZIONE]))</f>
        <v>0</v>
      </c>
      <c r="R3579" s="3">
        <f>+Tabella2026[[#This Row],[CONTRIBUTO SULLA BASE DELLA POPOLAZIONE]]+Tabella2026[[#This Row],[CONTRIBUTO SULLA BASE DEL REDDITO]]</f>
        <v>14064.804335218574</v>
      </c>
      <c r="S3579" s="3">
        <f>+Tabella2026[[#This Row],[CONTRIBUTO TOTALE]]/(PLAFOND/N_TESSERE)</f>
        <v>28.129608670437147</v>
      </c>
      <c r="T3579" s="3">
        <f>+MAX(CEILING(Tabella2026[[#This Row],[preDEF1]],1),1)</f>
        <v>29</v>
      </c>
      <c r="U3579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79" s="21">
        <f>+Tabella2026[[#This Row],[DEF - n. card]]*(PLAFOND/N_TESSERE)</f>
        <v>14000</v>
      </c>
      <c r="W3579" s="18"/>
    </row>
    <row r="3580" spans="2:23" x14ac:dyDescent="0.25">
      <c r="B3580" s="1" t="s">
        <v>7191</v>
      </c>
      <c r="C3580" s="2">
        <v>30087</v>
      </c>
      <c r="D3580" s="1" t="s">
        <v>7192</v>
      </c>
      <c r="E3580" s="1" t="s">
        <v>48</v>
      </c>
      <c r="F3580" s="1" t="s">
        <v>120</v>
      </c>
      <c r="G3580" s="1" t="s">
        <v>4778</v>
      </c>
      <c r="H3580" s="1" t="s">
        <v>15835</v>
      </c>
      <c r="I3580" s="5">
        <v>2815</v>
      </c>
      <c r="J3580" s="5">
        <v>56691636</v>
      </c>
      <c r="K3580" s="3">
        <f>+Tabella2026[[#This Row],[POP_2024]]/SUM(Tabella2026[POP_2024])</f>
        <v>4.7757627546287406E-5</v>
      </c>
      <c r="L3580" s="3">
        <f>+Tabella2026[[#This Row],[INCIDENZA POPOLAZIONE]]*(PLAFOND/2)</f>
        <v>14059.809731406353</v>
      </c>
      <c r="M3580" s="3">
        <f>+IFERROR(Tabella2026[[#This Row],[reddito_2024]]/Tabella2026[[#This Row],[POP_2024]],"")</f>
        <v>20139.124689165186</v>
      </c>
      <c r="N3580" s="3">
        <f>+IF(Tabella2026[[#This Row],[REDDITO COMPLESSIVO PROCAPITE]]&lt;media_aggr_reddito_pc,(media_aggr_reddito_pc-Tabella2026[[#This Row],[REDDITO COMPLESSIVO PROCAPITE]]),0)</f>
        <v>0</v>
      </c>
      <c r="O3580" s="3">
        <f>+Tabella2026[[#This Row],[DIFFERENZA REDDITO INFERIORE ALLA MEDIA DALLA MEDIA]]*Tabella2026[[#This Row],[POP_2024]]</f>
        <v>0</v>
      </c>
      <c r="P3580" s="3">
        <f>+Tabella2026[[#This Row],[POPOLAZIONE PER DIFFERENZA ]]/SUM(Tabella2026[[POPOLAZIONE PER DIFFERENZA ]])</f>
        <v>0</v>
      </c>
      <c r="Q3580" s="3">
        <f>+Tabella2026[[#This Row],[INCIDENZA POPOLAZIONE PER DIFFERENZA]]*(PLAFOND-SUM(Tabella2026[CONTRIBUTO SULLA BASE DELLA POPOLAZIONE]))</f>
        <v>0</v>
      </c>
      <c r="R3580" s="3">
        <f>+Tabella2026[[#This Row],[CONTRIBUTO SULLA BASE DELLA POPOLAZIONE]]+Tabella2026[[#This Row],[CONTRIBUTO SULLA BASE DEL REDDITO]]</f>
        <v>14059.809731406353</v>
      </c>
      <c r="S3580" s="3">
        <f>+Tabella2026[[#This Row],[CONTRIBUTO TOTALE]]/(PLAFOND/N_TESSERE)</f>
        <v>28.119619462812704</v>
      </c>
      <c r="T3580" s="3">
        <f>+MAX(CEILING(Tabella2026[[#This Row],[preDEF1]],1),1)</f>
        <v>29</v>
      </c>
      <c r="U3580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80" s="21">
        <f>+Tabella2026[[#This Row],[DEF - n. card]]*(PLAFOND/N_TESSERE)</f>
        <v>14000</v>
      </c>
      <c r="W3580" s="18"/>
    </row>
    <row r="3581" spans="2:23" x14ac:dyDescent="0.25">
      <c r="B3581" s="1" t="s">
        <v>7161</v>
      </c>
      <c r="C3581" s="2">
        <v>79008</v>
      </c>
      <c r="D3581" s="1" t="s">
        <v>7162</v>
      </c>
      <c r="E3581" s="1" t="s">
        <v>61</v>
      </c>
      <c r="F3581" s="1" t="s">
        <v>148</v>
      </c>
      <c r="G3581" s="1" t="s">
        <v>4778</v>
      </c>
      <c r="H3581" s="1" t="s">
        <v>15836</v>
      </c>
      <c r="I3581" s="5">
        <v>2813</v>
      </c>
      <c r="J3581" s="5">
        <v>31431717</v>
      </c>
      <c r="K3581" s="3">
        <f>+Tabella2026[[#This Row],[POP_2024]]/SUM(Tabella2026[POP_2024])</f>
        <v>4.7723696727426807E-5</v>
      </c>
      <c r="L3581" s="3">
        <f>+Tabella2026[[#This Row],[INCIDENZA POPOLAZIONE]]*(PLAFOND/2)</f>
        <v>14049.820523781906</v>
      </c>
      <c r="M3581" s="3">
        <f>+IFERROR(Tabella2026[[#This Row],[reddito_2024]]/Tabella2026[[#This Row],[POP_2024]],"")</f>
        <v>11173.735158194098</v>
      </c>
      <c r="N3581" s="3">
        <f>+IF(Tabella2026[[#This Row],[REDDITO COMPLESSIVO PROCAPITE]]&lt;media_aggr_reddito_pc,(media_aggr_reddito_pc-Tabella2026[[#This Row],[REDDITO COMPLESSIVO PROCAPITE]]),0)</f>
        <v>6651.3309044146426</v>
      </c>
      <c r="O3581" s="3">
        <f>+Tabella2026[[#This Row],[DIFFERENZA REDDITO INFERIORE ALLA MEDIA DALLA MEDIA]]*Tabella2026[[#This Row],[POP_2024]]</f>
        <v>18710193.834118389</v>
      </c>
      <c r="P3581" s="3">
        <f>+Tabella2026[[#This Row],[POPOLAZIONE PER DIFFERENZA ]]/SUM(Tabella2026[[POPOLAZIONE PER DIFFERENZA ]])</f>
        <v>1.6599349157013201E-4</v>
      </c>
      <c r="Q3581" s="3">
        <f>+Tabella2026[[#This Row],[INCIDENZA POPOLAZIONE PER DIFFERENZA]]*(PLAFOND-SUM(Tabella2026[CONTRIBUTO SULLA BASE DELLA POPOLAZIONE]))</f>
        <v>48868.359423128386</v>
      </c>
      <c r="R3581" s="3">
        <f>+Tabella2026[[#This Row],[CONTRIBUTO SULLA BASE DELLA POPOLAZIONE]]+Tabella2026[[#This Row],[CONTRIBUTO SULLA BASE DEL REDDITO]]</f>
        <v>62918.179946910292</v>
      </c>
      <c r="S3581" s="3">
        <f>+Tabella2026[[#This Row],[CONTRIBUTO TOTALE]]/(PLAFOND/N_TESSERE)</f>
        <v>125.83635989382059</v>
      </c>
      <c r="T3581" s="3">
        <f>+MAX(CEILING(Tabella2026[[#This Row],[preDEF1]],1),1)</f>
        <v>126</v>
      </c>
      <c r="U3581" s="9">
        <f xml:space="preserve"> IF(ROW(Tabella2026[[#This Row],[preDEF2]]) - ROW(Tabella2026[[#Headers],[preDEF2]])&lt;=ABS(SUM(Tabella2026[preDEF2])-N_TESSERE),Tabella2026[[#This Row],[preDEF2]]-1,Tabella2026[[#This Row],[preDEF2]])</f>
        <v>125</v>
      </c>
      <c r="V3581" s="21">
        <f>+Tabella2026[[#This Row],[DEF - n. card]]*(PLAFOND/N_TESSERE)</f>
        <v>62500</v>
      </c>
      <c r="W3581" s="18"/>
    </row>
    <row r="3582" spans="2:23" x14ac:dyDescent="0.25">
      <c r="B3582" s="1" t="s">
        <v>7233</v>
      </c>
      <c r="C3582" s="2">
        <v>13022</v>
      </c>
      <c r="D3582" s="1" t="s">
        <v>7234</v>
      </c>
      <c r="E3582" s="1" t="s">
        <v>12</v>
      </c>
      <c r="F3582" s="1" t="s">
        <v>152</v>
      </c>
      <c r="G3582" s="1" t="s">
        <v>4778</v>
      </c>
      <c r="H3582" s="1" t="s">
        <v>15835</v>
      </c>
      <c r="I3582" s="5">
        <v>2813</v>
      </c>
      <c r="J3582" s="5">
        <v>44879531</v>
      </c>
      <c r="K3582" s="3">
        <f>+Tabella2026[[#This Row],[POP_2024]]/SUM(Tabella2026[POP_2024])</f>
        <v>4.7723696727426807E-5</v>
      </c>
      <c r="L3582" s="3">
        <f>+Tabella2026[[#This Row],[INCIDENZA POPOLAZIONE]]*(PLAFOND/2)</f>
        <v>14049.820523781906</v>
      </c>
      <c r="M3582" s="3">
        <f>+IFERROR(Tabella2026[[#This Row],[reddito_2024]]/Tabella2026[[#This Row],[POP_2024]],"")</f>
        <v>15954.330252399574</v>
      </c>
      <c r="N3582" s="3">
        <f>+IF(Tabella2026[[#This Row],[REDDITO COMPLESSIVO PROCAPITE]]&lt;media_aggr_reddito_pc,(media_aggr_reddito_pc-Tabella2026[[#This Row],[REDDITO COMPLESSIVO PROCAPITE]]),0)</f>
        <v>1870.7358102091675</v>
      </c>
      <c r="O3582" s="3">
        <f>+Tabella2026[[#This Row],[DIFFERENZA REDDITO INFERIORE ALLA MEDIA DALLA MEDIA]]*Tabella2026[[#This Row],[POP_2024]]</f>
        <v>5262379.8341183886</v>
      </c>
      <c r="P3582" s="3">
        <f>+Tabella2026[[#This Row],[POPOLAZIONE PER DIFFERENZA ]]/SUM(Tabella2026[[POPOLAZIONE PER DIFFERENZA ]])</f>
        <v>4.6686892203151948E-5</v>
      </c>
      <c r="Q3582" s="3">
        <f>+Tabella2026[[#This Row],[INCIDENZA POPOLAZIONE PER DIFFERENZA]]*(PLAFOND-SUM(Tabella2026[CONTRIBUTO SULLA BASE DELLA POPOLAZIONE]))</f>
        <v>13744.586049438836</v>
      </c>
      <c r="R3582" s="3">
        <f>+Tabella2026[[#This Row],[CONTRIBUTO SULLA BASE DELLA POPOLAZIONE]]+Tabella2026[[#This Row],[CONTRIBUTO SULLA BASE DEL REDDITO]]</f>
        <v>27794.406573220742</v>
      </c>
      <c r="S3582" s="3">
        <f>+Tabella2026[[#This Row],[CONTRIBUTO TOTALE]]/(PLAFOND/N_TESSERE)</f>
        <v>55.588813146441481</v>
      </c>
      <c r="T3582" s="3">
        <f>+MAX(CEILING(Tabella2026[[#This Row],[preDEF1]],1),1)</f>
        <v>56</v>
      </c>
      <c r="U3582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3582" s="21">
        <f>+Tabella2026[[#This Row],[DEF - n. card]]*(PLAFOND/N_TESSERE)</f>
        <v>27500</v>
      </c>
      <c r="W3582" s="18"/>
    </row>
    <row r="3583" spans="2:23" x14ac:dyDescent="0.25">
      <c r="B3583" s="1" t="s">
        <v>7157</v>
      </c>
      <c r="C3583" s="2">
        <v>61059</v>
      </c>
      <c r="D3583" s="1" t="s">
        <v>7158</v>
      </c>
      <c r="E3583" s="1" t="s">
        <v>15</v>
      </c>
      <c r="F3583" s="1" t="s">
        <v>184</v>
      </c>
      <c r="G3583" s="1" t="s">
        <v>4778</v>
      </c>
      <c r="H3583" s="1" t="s">
        <v>15836</v>
      </c>
      <c r="I3583" s="5">
        <v>2812</v>
      </c>
      <c r="J3583" s="5">
        <v>34777159</v>
      </c>
      <c r="K3583" s="3">
        <f>+Tabella2026[[#This Row],[POP_2024]]/SUM(Tabella2026[POP_2024])</f>
        <v>4.7706731317996511E-5</v>
      </c>
      <c r="L3583" s="3">
        <f>+Tabella2026[[#This Row],[INCIDENZA POPOLAZIONE]]*(PLAFOND/2)</f>
        <v>14044.825919969684</v>
      </c>
      <c r="M3583" s="3">
        <f>+IFERROR(Tabella2026[[#This Row],[reddito_2024]]/Tabella2026[[#This Row],[POP_2024]],"")</f>
        <v>12367.410739687055</v>
      </c>
      <c r="N3583" s="3">
        <f>+IF(Tabella2026[[#This Row],[REDDITO COMPLESSIVO PROCAPITE]]&lt;media_aggr_reddito_pc,(media_aggr_reddito_pc-Tabella2026[[#This Row],[REDDITO COMPLESSIVO PROCAPITE]]),0)</f>
        <v>5457.6553229216861</v>
      </c>
      <c r="O3583" s="3">
        <f>+Tabella2026[[#This Row],[DIFFERENZA REDDITO INFERIORE ALLA MEDIA DALLA MEDIA]]*Tabella2026[[#This Row],[POP_2024]]</f>
        <v>15346926.768055782</v>
      </c>
      <c r="P3583" s="3">
        <f>+Tabella2026[[#This Row],[POPOLAZIONE PER DIFFERENZA ]]/SUM(Tabella2026[[POPOLAZIONE PER DIFFERENZA ]])</f>
        <v>1.3615518800533778E-4</v>
      </c>
      <c r="Q3583" s="3">
        <f>+Tabella2026[[#This Row],[INCIDENZA POPOLAZIONE PER DIFFERENZA]]*(PLAFOND-SUM(Tabella2026[CONTRIBUTO SULLA BASE DELLA POPOLAZIONE]))</f>
        <v>40083.985232380597</v>
      </c>
      <c r="R3583" s="3">
        <f>+Tabella2026[[#This Row],[CONTRIBUTO SULLA BASE DELLA POPOLAZIONE]]+Tabella2026[[#This Row],[CONTRIBUTO SULLA BASE DEL REDDITO]]</f>
        <v>54128.811152350281</v>
      </c>
      <c r="S3583" s="3">
        <f>+Tabella2026[[#This Row],[CONTRIBUTO TOTALE]]/(PLAFOND/N_TESSERE)</f>
        <v>108.25762230470056</v>
      </c>
      <c r="T3583" s="3">
        <f>+MAX(CEILING(Tabella2026[[#This Row],[preDEF1]],1),1)</f>
        <v>109</v>
      </c>
      <c r="U3583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3583" s="21">
        <f>+Tabella2026[[#This Row],[DEF - n. card]]*(PLAFOND/N_TESSERE)</f>
        <v>54000</v>
      </c>
      <c r="W3583" s="18"/>
    </row>
    <row r="3584" spans="2:23" x14ac:dyDescent="0.25">
      <c r="B3584" s="1" t="s">
        <v>7177</v>
      </c>
      <c r="C3584" s="2">
        <v>57054</v>
      </c>
      <c r="D3584" s="1" t="s">
        <v>7178</v>
      </c>
      <c r="E3584" s="1" t="s">
        <v>8</v>
      </c>
      <c r="F3584" s="1" t="s">
        <v>377</v>
      </c>
      <c r="G3584" s="1" t="s">
        <v>4778</v>
      </c>
      <c r="H3584" s="1" t="s">
        <v>15834</v>
      </c>
      <c r="I3584" s="5">
        <v>2811</v>
      </c>
      <c r="J3584" s="5">
        <v>40774287</v>
      </c>
      <c r="K3584" s="3">
        <f>+Tabella2026[[#This Row],[POP_2024]]/SUM(Tabella2026[POP_2024])</f>
        <v>4.7689765908566214E-5</v>
      </c>
      <c r="L3584" s="3">
        <f>+Tabella2026[[#This Row],[INCIDENZA POPOLAZIONE]]*(PLAFOND/2)</f>
        <v>14039.831316157462</v>
      </c>
      <c r="M3584" s="3">
        <f>+IFERROR(Tabella2026[[#This Row],[reddito_2024]]/Tabella2026[[#This Row],[POP_2024]],"")</f>
        <v>14505.260405549627</v>
      </c>
      <c r="N3584" s="3">
        <f>+IF(Tabella2026[[#This Row],[REDDITO COMPLESSIVO PROCAPITE]]&lt;media_aggr_reddito_pc,(media_aggr_reddito_pc-Tabella2026[[#This Row],[REDDITO COMPLESSIVO PROCAPITE]]),0)</f>
        <v>3319.8056570591143</v>
      </c>
      <c r="O3584" s="3">
        <f>+Tabella2026[[#This Row],[DIFFERENZA REDDITO INFERIORE ALLA MEDIA DALLA MEDIA]]*Tabella2026[[#This Row],[POP_2024]]</f>
        <v>9331973.7019931711</v>
      </c>
      <c r="P3584" s="3">
        <f>+Tabella2026[[#This Row],[POPOLAZIONE PER DIFFERENZA ]]/SUM(Tabella2026[[POPOLAZIONE PER DIFFERENZA ]])</f>
        <v>8.2791600758821705E-5</v>
      </c>
      <c r="Q3584" s="3">
        <f>+Tabella2026[[#This Row],[INCIDENZA POPOLAZIONE PER DIFFERENZA]]*(PLAFOND-SUM(Tabella2026[CONTRIBUTO SULLA BASE DELLA POPOLAZIONE]))</f>
        <v>24373.785169696639</v>
      </c>
      <c r="R3584" s="3">
        <f>+Tabella2026[[#This Row],[CONTRIBUTO SULLA BASE DELLA POPOLAZIONE]]+Tabella2026[[#This Row],[CONTRIBUTO SULLA BASE DEL REDDITO]]</f>
        <v>38413.616485854101</v>
      </c>
      <c r="S3584" s="3">
        <f>+Tabella2026[[#This Row],[CONTRIBUTO TOTALE]]/(PLAFOND/N_TESSERE)</f>
        <v>76.827232971708199</v>
      </c>
      <c r="T3584" s="3">
        <f>+MAX(CEILING(Tabella2026[[#This Row],[preDEF1]],1),1)</f>
        <v>77</v>
      </c>
      <c r="U3584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3584" s="21">
        <f>+Tabella2026[[#This Row],[DEF - n. card]]*(PLAFOND/N_TESSERE)</f>
        <v>38000</v>
      </c>
      <c r="W3584" s="18"/>
    </row>
    <row r="3585" spans="2:23" x14ac:dyDescent="0.25">
      <c r="B3585" s="1" t="s">
        <v>7303</v>
      </c>
      <c r="C3585" s="2">
        <v>21039</v>
      </c>
      <c r="D3585" s="1" t="s">
        <v>7304</v>
      </c>
      <c r="E3585" s="1" t="s">
        <v>99</v>
      </c>
      <c r="F3585" s="1" t="s">
        <v>110</v>
      </c>
      <c r="G3585" s="1" t="s">
        <v>4778</v>
      </c>
      <c r="H3585" s="1" t="s">
        <v>15835</v>
      </c>
      <c r="I3585" s="5">
        <v>2807</v>
      </c>
      <c r="J3585" s="5">
        <v>64298674</v>
      </c>
      <c r="K3585" s="3">
        <f>+Tabella2026[[#This Row],[POP_2024]]/SUM(Tabella2026[POP_2024])</f>
        <v>4.7621904270845022E-5</v>
      </c>
      <c r="L3585" s="3">
        <f>+Tabella2026[[#This Row],[INCIDENZA POPOLAZIONE]]*(PLAFOND/2)</f>
        <v>14019.852900908571</v>
      </c>
      <c r="M3585" s="3">
        <f>+IFERROR(Tabella2026[[#This Row],[reddito_2024]]/Tabella2026[[#This Row],[POP_2024]],"")</f>
        <v>22906.545778411117</v>
      </c>
      <c r="N3585" s="3">
        <f>+IF(Tabella2026[[#This Row],[REDDITO COMPLESSIVO PROCAPITE]]&lt;media_aggr_reddito_pc,(media_aggr_reddito_pc-Tabella2026[[#This Row],[REDDITO COMPLESSIVO PROCAPITE]]),0)</f>
        <v>0</v>
      </c>
      <c r="O3585" s="3">
        <f>+Tabella2026[[#This Row],[DIFFERENZA REDDITO INFERIORE ALLA MEDIA DALLA MEDIA]]*Tabella2026[[#This Row],[POP_2024]]</f>
        <v>0</v>
      </c>
      <c r="P3585" s="3">
        <f>+Tabella2026[[#This Row],[POPOLAZIONE PER DIFFERENZA ]]/SUM(Tabella2026[[POPOLAZIONE PER DIFFERENZA ]])</f>
        <v>0</v>
      </c>
      <c r="Q3585" s="3">
        <f>+Tabella2026[[#This Row],[INCIDENZA POPOLAZIONE PER DIFFERENZA]]*(PLAFOND-SUM(Tabella2026[CONTRIBUTO SULLA BASE DELLA POPOLAZIONE]))</f>
        <v>0</v>
      </c>
      <c r="R3585" s="3">
        <f>+Tabella2026[[#This Row],[CONTRIBUTO SULLA BASE DELLA POPOLAZIONE]]+Tabella2026[[#This Row],[CONTRIBUTO SULLA BASE DEL REDDITO]]</f>
        <v>14019.852900908571</v>
      </c>
      <c r="S3585" s="3">
        <f>+Tabella2026[[#This Row],[CONTRIBUTO TOTALE]]/(PLAFOND/N_TESSERE)</f>
        <v>28.039705801817142</v>
      </c>
      <c r="T3585" s="3">
        <f>+MAX(CEILING(Tabella2026[[#This Row],[preDEF1]],1),1)</f>
        <v>29</v>
      </c>
      <c r="U3585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85" s="21">
        <f>+Tabella2026[[#This Row],[DEF - n. card]]*(PLAFOND/N_TESSERE)</f>
        <v>14000</v>
      </c>
      <c r="W3585" s="18"/>
    </row>
    <row r="3586" spans="2:23" x14ac:dyDescent="0.25">
      <c r="B3586" s="1" t="s">
        <v>7141</v>
      </c>
      <c r="C3586" s="2">
        <v>75072</v>
      </c>
      <c r="D3586" s="1" t="s">
        <v>7142</v>
      </c>
      <c r="E3586" s="1" t="s">
        <v>33</v>
      </c>
      <c r="F3586" s="1" t="s">
        <v>132</v>
      </c>
      <c r="G3586" s="1" t="s">
        <v>4778</v>
      </c>
      <c r="H3586" s="1" t="s">
        <v>15836</v>
      </c>
      <c r="I3586" s="5">
        <v>2807</v>
      </c>
      <c r="J3586" s="5">
        <v>40971396</v>
      </c>
      <c r="K3586" s="3">
        <f>+Tabella2026[[#This Row],[POP_2024]]/SUM(Tabella2026[POP_2024])</f>
        <v>4.7621904270845022E-5</v>
      </c>
      <c r="L3586" s="3">
        <f>+Tabella2026[[#This Row],[INCIDENZA POPOLAZIONE]]*(PLAFOND/2)</f>
        <v>14019.852900908571</v>
      </c>
      <c r="M3586" s="3">
        <f>+IFERROR(Tabella2026[[#This Row],[reddito_2024]]/Tabella2026[[#This Row],[POP_2024]],"")</f>
        <v>14596.151050944069</v>
      </c>
      <c r="N3586" s="3">
        <f>+IF(Tabella2026[[#This Row],[REDDITO COMPLESSIVO PROCAPITE]]&lt;media_aggr_reddito_pc,(media_aggr_reddito_pc-Tabella2026[[#This Row],[REDDITO COMPLESSIVO PROCAPITE]]),0)</f>
        <v>3228.9150116646724</v>
      </c>
      <c r="O3586" s="3">
        <f>+Tabella2026[[#This Row],[DIFFERENZA REDDITO INFERIORE ALLA MEDIA DALLA MEDIA]]*Tabella2026[[#This Row],[POP_2024]]</f>
        <v>9063564.4377427362</v>
      </c>
      <c r="P3586" s="3">
        <f>+Tabella2026[[#This Row],[POPOLAZIONE PER DIFFERENZA ]]/SUM(Tabella2026[[POPOLAZIONE PER DIFFERENZA ]])</f>
        <v>8.0410321797325614E-5</v>
      </c>
      <c r="Q3586" s="3">
        <f>+Tabella2026[[#This Row],[INCIDENZA POPOLAZIONE PER DIFFERENZA]]*(PLAFOND-SUM(Tabella2026[CONTRIBUTO SULLA BASE DELLA POPOLAZIONE]))</f>
        <v>23672.738429391407</v>
      </c>
      <c r="R3586" s="3">
        <f>+Tabella2026[[#This Row],[CONTRIBUTO SULLA BASE DELLA POPOLAZIONE]]+Tabella2026[[#This Row],[CONTRIBUTO SULLA BASE DEL REDDITO]]</f>
        <v>37692.591330299976</v>
      </c>
      <c r="S3586" s="3">
        <f>+Tabella2026[[#This Row],[CONTRIBUTO TOTALE]]/(PLAFOND/N_TESSERE)</f>
        <v>75.385182660599952</v>
      </c>
      <c r="T3586" s="3">
        <f>+MAX(CEILING(Tabella2026[[#This Row],[preDEF1]],1),1)</f>
        <v>76</v>
      </c>
      <c r="U3586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3586" s="21">
        <f>+Tabella2026[[#This Row],[DEF - n. card]]*(PLAFOND/N_TESSERE)</f>
        <v>37500</v>
      </c>
      <c r="W3586" s="18"/>
    </row>
    <row r="3587" spans="2:23" x14ac:dyDescent="0.25">
      <c r="B3587" s="1" t="s">
        <v>7371</v>
      </c>
      <c r="C3587" s="2">
        <v>98006</v>
      </c>
      <c r="D3587" s="1" t="s">
        <v>7372</v>
      </c>
      <c r="E3587" s="1" t="s">
        <v>12</v>
      </c>
      <c r="F3587" s="1" t="s">
        <v>389</v>
      </c>
      <c r="G3587" s="1" t="s">
        <v>4778</v>
      </c>
      <c r="H3587" s="1" t="s">
        <v>15835</v>
      </c>
      <c r="I3587" s="5">
        <v>2805</v>
      </c>
      <c r="J3587" s="5">
        <v>51533365</v>
      </c>
      <c r="K3587" s="3">
        <f>+Tabella2026[[#This Row],[POP_2024]]/SUM(Tabella2026[POP_2024])</f>
        <v>4.758797345198443E-5</v>
      </c>
      <c r="L3587" s="3">
        <f>+Tabella2026[[#This Row],[INCIDENZA POPOLAZIONE]]*(PLAFOND/2)</f>
        <v>14009.863693284127</v>
      </c>
      <c r="M3587" s="3">
        <f>+IFERROR(Tabella2026[[#This Row],[reddito_2024]]/Tabella2026[[#This Row],[POP_2024]],"")</f>
        <v>18371.966131907309</v>
      </c>
      <c r="N3587" s="3">
        <f>+IF(Tabella2026[[#This Row],[REDDITO COMPLESSIVO PROCAPITE]]&lt;media_aggr_reddito_pc,(media_aggr_reddito_pc-Tabella2026[[#This Row],[REDDITO COMPLESSIVO PROCAPITE]]),0)</f>
        <v>0</v>
      </c>
      <c r="O3587" s="3">
        <f>+Tabella2026[[#This Row],[DIFFERENZA REDDITO INFERIORE ALLA MEDIA DALLA MEDIA]]*Tabella2026[[#This Row],[POP_2024]]</f>
        <v>0</v>
      </c>
      <c r="P3587" s="3">
        <f>+Tabella2026[[#This Row],[POPOLAZIONE PER DIFFERENZA ]]/SUM(Tabella2026[[POPOLAZIONE PER DIFFERENZA ]])</f>
        <v>0</v>
      </c>
      <c r="Q3587" s="3">
        <f>+Tabella2026[[#This Row],[INCIDENZA POPOLAZIONE PER DIFFERENZA]]*(PLAFOND-SUM(Tabella2026[CONTRIBUTO SULLA BASE DELLA POPOLAZIONE]))</f>
        <v>0</v>
      </c>
      <c r="R3587" s="3">
        <f>+Tabella2026[[#This Row],[CONTRIBUTO SULLA BASE DELLA POPOLAZIONE]]+Tabella2026[[#This Row],[CONTRIBUTO SULLA BASE DEL REDDITO]]</f>
        <v>14009.863693284127</v>
      </c>
      <c r="S3587" s="3">
        <f>+Tabella2026[[#This Row],[CONTRIBUTO TOTALE]]/(PLAFOND/N_TESSERE)</f>
        <v>28.019727386568256</v>
      </c>
      <c r="T3587" s="3">
        <f>+MAX(CEILING(Tabella2026[[#This Row],[preDEF1]],1),1)</f>
        <v>29</v>
      </c>
      <c r="U3587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87" s="21">
        <f>+Tabella2026[[#This Row],[DEF - n. card]]*(PLAFOND/N_TESSERE)</f>
        <v>14000</v>
      </c>
      <c r="W3587" s="18"/>
    </row>
    <row r="3588" spans="2:23" x14ac:dyDescent="0.25">
      <c r="B3588" s="1" t="s">
        <v>7169</v>
      </c>
      <c r="C3588" s="2">
        <v>6043</v>
      </c>
      <c r="D3588" s="1" t="s">
        <v>7170</v>
      </c>
      <c r="E3588" s="1" t="s">
        <v>18</v>
      </c>
      <c r="F3588" s="1" t="s">
        <v>138</v>
      </c>
      <c r="G3588" s="1" t="s">
        <v>4778</v>
      </c>
      <c r="H3588" s="1" t="s">
        <v>15835</v>
      </c>
      <c r="I3588" s="5">
        <v>2803</v>
      </c>
      <c r="J3588" s="5">
        <v>48974031</v>
      </c>
      <c r="K3588" s="3">
        <f>+Tabella2026[[#This Row],[POP_2024]]/SUM(Tabella2026[POP_2024])</f>
        <v>4.7554042633123837E-5</v>
      </c>
      <c r="L3588" s="3">
        <f>+Tabella2026[[#This Row],[INCIDENZA POPOLAZIONE]]*(PLAFOND/2)</f>
        <v>13999.874485659682</v>
      </c>
      <c r="M3588" s="3">
        <f>+IFERROR(Tabella2026[[#This Row],[reddito_2024]]/Tabella2026[[#This Row],[POP_2024]],"")</f>
        <v>17472.005351409203</v>
      </c>
      <c r="N3588" s="3">
        <f>+IF(Tabella2026[[#This Row],[REDDITO COMPLESSIVO PROCAPITE]]&lt;media_aggr_reddito_pc,(media_aggr_reddito_pc-Tabella2026[[#This Row],[REDDITO COMPLESSIVO PROCAPITE]]),0)</f>
        <v>353.06071119953776</v>
      </c>
      <c r="O3588" s="3">
        <f>+Tabella2026[[#This Row],[DIFFERENZA REDDITO INFERIORE ALLA MEDIA DALLA MEDIA]]*Tabella2026[[#This Row],[POP_2024]]</f>
        <v>989629.1734923044</v>
      </c>
      <c r="P3588" s="3">
        <f>+Tabella2026[[#This Row],[POPOLAZIONE PER DIFFERENZA ]]/SUM(Tabella2026[[POPOLAZIONE PER DIFFERENZA ]])</f>
        <v>8.779812936416429E-6</v>
      </c>
      <c r="Q3588" s="3">
        <f>+Tabella2026[[#This Row],[INCIDENZA POPOLAZIONE PER DIFFERENZA]]*(PLAFOND-SUM(Tabella2026[CONTRIBUTO SULLA BASE DELLA POPOLAZIONE]))</f>
        <v>2584.7703436213051</v>
      </c>
      <c r="R3588" s="3">
        <f>+Tabella2026[[#This Row],[CONTRIBUTO SULLA BASE DELLA POPOLAZIONE]]+Tabella2026[[#This Row],[CONTRIBUTO SULLA BASE DEL REDDITO]]</f>
        <v>16584.644829280987</v>
      </c>
      <c r="S3588" s="3">
        <f>+Tabella2026[[#This Row],[CONTRIBUTO TOTALE]]/(PLAFOND/N_TESSERE)</f>
        <v>33.169289658561972</v>
      </c>
      <c r="T3588" s="3">
        <f>+MAX(CEILING(Tabella2026[[#This Row],[preDEF1]],1),1)</f>
        <v>34</v>
      </c>
      <c r="U3588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588" s="21">
        <f>+Tabella2026[[#This Row],[DEF - n. card]]*(PLAFOND/N_TESSERE)</f>
        <v>16500</v>
      </c>
      <c r="W3588" s="18"/>
    </row>
    <row r="3589" spans="2:23" x14ac:dyDescent="0.25">
      <c r="B3589" s="1" t="s">
        <v>7069</v>
      </c>
      <c r="C3589" s="2">
        <v>112042</v>
      </c>
      <c r="D3589" s="1" t="s">
        <v>7070</v>
      </c>
      <c r="E3589" s="1" t="s">
        <v>76</v>
      </c>
      <c r="F3589" s="1" t="s">
        <v>88</v>
      </c>
      <c r="G3589" s="1" t="s">
        <v>4778</v>
      </c>
      <c r="H3589" s="1" t="s">
        <v>15836</v>
      </c>
      <c r="I3589" s="5">
        <v>2801</v>
      </c>
      <c r="J3589" s="5">
        <v>37276877</v>
      </c>
      <c r="K3589" s="3">
        <f>+Tabella2026[[#This Row],[POP_2024]]/SUM(Tabella2026[POP_2024])</f>
        <v>4.7520111814263237E-5</v>
      </c>
      <c r="L3589" s="3">
        <f>+Tabella2026[[#This Row],[INCIDENZA POPOLAZIONE]]*(PLAFOND/2)</f>
        <v>13989.885278035237</v>
      </c>
      <c r="M3589" s="3">
        <f>+IFERROR(Tabella2026[[#This Row],[reddito_2024]]/Tabella2026[[#This Row],[POP_2024]],"")</f>
        <v>13308.417350946091</v>
      </c>
      <c r="N3589" s="3">
        <f>+IF(Tabella2026[[#This Row],[REDDITO COMPLESSIVO PROCAPITE]]&lt;media_aggr_reddito_pc,(media_aggr_reddito_pc-Tabella2026[[#This Row],[REDDITO COMPLESSIVO PROCAPITE]]),0)</f>
        <v>4516.6487116626504</v>
      </c>
      <c r="O3589" s="3">
        <f>+Tabella2026[[#This Row],[DIFFERENZA REDDITO INFERIORE ALLA MEDIA DALLA MEDIA]]*Tabella2026[[#This Row],[POP_2024]]</f>
        <v>12651133.041367084</v>
      </c>
      <c r="P3589" s="3">
        <f>+Tabella2026[[#This Row],[POPOLAZIONE PER DIFFERENZA ]]/SUM(Tabella2026[[POPOLAZIONE PER DIFFERENZA ]])</f>
        <v>1.1223858846536298E-4</v>
      </c>
      <c r="Q3589" s="3">
        <f>+Tabella2026[[#This Row],[INCIDENZA POPOLAZIONE PER DIFFERENZA]]*(PLAFOND-SUM(Tabella2026[CONTRIBUTO SULLA BASE DELLA POPOLAZIONE]))</f>
        <v>33042.956265261644</v>
      </c>
      <c r="R3589" s="3">
        <f>+Tabella2026[[#This Row],[CONTRIBUTO SULLA BASE DELLA POPOLAZIONE]]+Tabella2026[[#This Row],[CONTRIBUTO SULLA BASE DEL REDDITO]]</f>
        <v>47032.841543296883</v>
      </c>
      <c r="S3589" s="3">
        <f>+Tabella2026[[#This Row],[CONTRIBUTO TOTALE]]/(PLAFOND/N_TESSERE)</f>
        <v>94.065683086593765</v>
      </c>
      <c r="T3589" s="3">
        <f>+MAX(CEILING(Tabella2026[[#This Row],[preDEF1]],1),1)</f>
        <v>95</v>
      </c>
      <c r="U3589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3589" s="21">
        <f>+Tabella2026[[#This Row],[DEF - n. card]]*(PLAFOND/N_TESSERE)</f>
        <v>47000</v>
      </c>
      <c r="W3589" s="18"/>
    </row>
    <row r="3590" spans="2:23" x14ac:dyDescent="0.25">
      <c r="B3590" s="1" t="s">
        <v>7329</v>
      </c>
      <c r="C3590" s="2">
        <v>41045</v>
      </c>
      <c r="D3590" s="1" t="s">
        <v>7330</v>
      </c>
      <c r="E3590" s="1" t="s">
        <v>117</v>
      </c>
      <c r="F3590" s="1" t="s">
        <v>130</v>
      </c>
      <c r="G3590" s="1" t="s">
        <v>4778</v>
      </c>
      <c r="H3590" s="1" t="s">
        <v>15834</v>
      </c>
      <c r="I3590" s="5">
        <v>2801</v>
      </c>
      <c r="J3590" s="5">
        <v>45449234</v>
      </c>
      <c r="K3590" s="3">
        <f>+Tabella2026[[#This Row],[POP_2024]]/SUM(Tabella2026[POP_2024])</f>
        <v>4.7520111814263237E-5</v>
      </c>
      <c r="L3590" s="3">
        <f>+Tabella2026[[#This Row],[INCIDENZA POPOLAZIONE]]*(PLAFOND/2)</f>
        <v>13989.885278035237</v>
      </c>
      <c r="M3590" s="3">
        <f>+IFERROR(Tabella2026[[#This Row],[reddito_2024]]/Tabella2026[[#This Row],[POP_2024]],"")</f>
        <v>16226.074259193145</v>
      </c>
      <c r="N3590" s="3">
        <f>+IF(Tabella2026[[#This Row],[REDDITO COMPLESSIVO PROCAPITE]]&lt;media_aggr_reddito_pc,(media_aggr_reddito_pc-Tabella2026[[#This Row],[REDDITO COMPLESSIVO PROCAPITE]]),0)</f>
        <v>1598.9918034155962</v>
      </c>
      <c r="O3590" s="3">
        <f>+Tabella2026[[#This Row],[DIFFERENZA REDDITO INFERIORE ALLA MEDIA DALLA MEDIA]]*Tabella2026[[#This Row],[POP_2024]]</f>
        <v>4478776.0413670847</v>
      </c>
      <c r="P3590" s="3">
        <f>+Tabella2026[[#This Row],[POPOLAZIONE PER DIFFERENZA ]]/SUM(Tabella2026[[POPOLAZIONE PER DIFFERENZA ]])</f>
        <v>3.9734899577121733E-5</v>
      </c>
      <c r="Q3590" s="3">
        <f>+Tabella2026[[#This Row],[INCIDENZA POPOLAZIONE PER DIFFERENZA]]*(PLAFOND-SUM(Tabella2026[CONTRIBUTO SULLA BASE DELLA POPOLAZIONE]))</f>
        <v>11697.924634330002</v>
      </c>
      <c r="R3590" s="3">
        <f>+Tabella2026[[#This Row],[CONTRIBUTO SULLA BASE DELLA POPOLAZIONE]]+Tabella2026[[#This Row],[CONTRIBUTO SULLA BASE DEL REDDITO]]</f>
        <v>25687.809912365239</v>
      </c>
      <c r="S3590" s="3">
        <f>+Tabella2026[[#This Row],[CONTRIBUTO TOTALE]]/(PLAFOND/N_TESSERE)</f>
        <v>51.375619824730478</v>
      </c>
      <c r="T3590" s="3">
        <f>+MAX(CEILING(Tabella2026[[#This Row],[preDEF1]],1),1)</f>
        <v>52</v>
      </c>
      <c r="U3590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3590" s="21">
        <f>+Tabella2026[[#This Row],[DEF - n. card]]*(PLAFOND/N_TESSERE)</f>
        <v>25500</v>
      </c>
      <c r="W3590" s="18"/>
    </row>
    <row r="3591" spans="2:23" x14ac:dyDescent="0.25">
      <c r="B3591" s="1" t="s">
        <v>7151</v>
      </c>
      <c r="C3591" s="2">
        <v>12055</v>
      </c>
      <c r="D3591" s="1" t="s">
        <v>7152</v>
      </c>
      <c r="E3591" s="1" t="s">
        <v>12</v>
      </c>
      <c r="F3591" s="1" t="s">
        <v>157</v>
      </c>
      <c r="G3591" s="1" t="s">
        <v>4778</v>
      </c>
      <c r="H3591" s="1" t="s">
        <v>15835</v>
      </c>
      <c r="I3591" s="5">
        <v>2800</v>
      </c>
      <c r="J3591" s="5">
        <v>54429689</v>
      </c>
      <c r="K3591" s="3">
        <f>+Tabella2026[[#This Row],[POP_2024]]/SUM(Tabella2026[POP_2024])</f>
        <v>4.7503146404832941E-5</v>
      </c>
      <c r="L3591" s="3">
        <f>+Tabella2026[[#This Row],[INCIDENZA POPOLAZIONE]]*(PLAFOND/2)</f>
        <v>13984.890674223014</v>
      </c>
      <c r="M3591" s="3">
        <f>+IFERROR(Tabella2026[[#This Row],[reddito_2024]]/Tabella2026[[#This Row],[POP_2024]],"")</f>
        <v>19439.174642857142</v>
      </c>
      <c r="N3591" s="3">
        <f>+IF(Tabella2026[[#This Row],[REDDITO COMPLESSIVO PROCAPITE]]&lt;media_aggr_reddito_pc,(media_aggr_reddito_pc-Tabella2026[[#This Row],[REDDITO COMPLESSIVO PROCAPITE]]),0)</f>
        <v>0</v>
      </c>
      <c r="O3591" s="3">
        <f>+Tabella2026[[#This Row],[DIFFERENZA REDDITO INFERIORE ALLA MEDIA DALLA MEDIA]]*Tabella2026[[#This Row],[POP_2024]]</f>
        <v>0</v>
      </c>
      <c r="P3591" s="3">
        <f>+Tabella2026[[#This Row],[POPOLAZIONE PER DIFFERENZA ]]/SUM(Tabella2026[[POPOLAZIONE PER DIFFERENZA ]])</f>
        <v>0</v>
      </c>
      <c r="Q3591" s="3">
        <f>+Tabella2026[[#This Row],[INCIDENZA POPOLAZIONE PER DIFFERENZA]]*(PLAFOND-SUM(Tabella2026[CONTRIBUTO SULLA BASE DELLA POPOLAZIONE]))</f>
        <v>0</v>
      </c>
      <c r="R3591" s="3">
        <f>+Tabella2026[[#This Row],[CONTRIBUTO SULLA BASE DELLA POPOLAZIONE]]+Tabella2026[[#This Row],[CONTRIBUTO SULLA BASE DEL REDDITO]]</f>
        <v>13984.890674223014</v>
      </c>
      <c r="S3591" s="3">
        <f>+Tabella2026[[#This Row],[CONTRIBUTO TOTALE]]/(PLAFOND/N_TESSERE)</f>
        <v>27.969781348446027</v>
      </c>
      <c r="T3591" s="3">
        <f>+MAX(CEILING(Tabella2026[[#This Row],[preDEF1]],1),1)</f>
        <v>28</v>
      </c>
      <c r="U3591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591" s="21">
        <f>+Tabella2026[[#This Row],[DEF - n. card]]*(PLAFOND/N_TESSERE)</f>
        <v>13500</v>
      </c>
      <c r="W3591" s="18"/>
    </row>
    <row r="3592" spans="2:23" x14ac:dyDescent="0.25">
      <c r="B3592" s="1" t="s">
        <v>7123</v>
      </c>
      <c r="C3592" s="2">
        <v>86013</v>
      </c>
      <c r="D3592" s="1" t="s">
        <v>7124</v>
      </c>
      <c r="E3592" s="1" t="s">
        <v>21</v>
      </c>
      <c r="F3592" s="1" t="s">
        <v>776</v>
      </c>
      <c r="G3592" s="1" t="s">
        <v>4778</v>
      </c>
      <c r="H3592" s="1" t="s">
        <v>15836</v>
      </c>
      <c r="I3592" s="5">
        <v>2799</v>
      </c>
      <c r="J3592" s="5">
        <v>32348741</v>
      </c>
      <c r="K3592" s="3">
        <f>+Tabella2026[[#This Row],[POP_2024]]/SUM(Tabella2026[POP_2024])</f>
        <v>4.7486180995402645E-5</v>
      </c>
      <c r="L3592" s="3">
        <f>+Tabella2026[[#This Row],[INCIDENZA POPOLAZIONE]]*(PLAFOND/2)</f>
        <v>13979.896070410792</v>
      </c>
      <c r="M3592" s="3">
        <f>+IFERROR(Tabella2026[[#This Row],[reddito_2024]]/Tabella2026[[#This Row],[POP_2024]],"")</f>
        <v>11557.249374776706</v>
      </c>
      <c r="N3592" s="3">
        <f>+IF(Tabella2026[[#This Row],[REDDITO COMPLESSIVO PROCAPITE]]&lt;media_aggr_reddito_pc,(media_aggr_reddito_pc-Tabella2026[[#This Row],[REDDITO COMPLESSIVO PROCAPITE]]),0)</f>
        <v>6267.8166878320353</v>
      </c>
      <c r="O3592" s="3">
        <f>+Tabella2026[[#This Row],[DIFFERENZA REDDITO INFERIORE ALLA MEDIA DALLA MEDIA]]*Tabella2026[[#This Row],[POP_2024]]</f>
        <v>17543618.909241866</v>
      </c>
      <c r="P3592" s="3">
        <f>+Tabella2026[[#This Row],[POPOLAZIONE PER DIFFERENZA ]]/SUM(Tabella2026[[POPOLAZIONE PER DIFFERENZA ]])</f>
        <v>1.5564384759128103E-4</v>
      </c>
      <c r="Q3592" s="3">
        <f>+Tabella2026[[#This Row],[INCIDENZA POPOLAZIONE PER DIFFERENZA]]*(PLAFOND-SUM(Tabella2026[CONTRIBUTO SULLA BASE DELLA POPOLAZIONE]))</f>
        <v>45821.431997987624</v>
      </c>
      <c r="R3592" s="3">
        <f>+Tabella2026[[#This Row],[CONTRIBUTO SULLA BASE DELLA POPOLAZIONE]]+Tabella2026[[#This Row],[CONTRIBUTO SULLA BASE DEL REDDITO]]</f>
        <v>59801.328068398419</v>
      </c>
      <c r="S3592" s="3">
        <f>+Tabella2026[[#This Row],[CONTRIBUTO TOTALE]]/(PLAFOND/N_TESSERE)</f>
        <v>119.60265613679684</v>
      </c>
      <c r="T3592" s="3">
        <f>+MAX(CEILING(Tabella2026[[#This Row],[preDEF1]],1),1)</f>
        <v>120</v>
      </c>
      <c r="U3592" s="9">
        <f xml:space="preserve"> IF(ROW(Tabella2026[[#This Row],[preDEF2]]) - ROW(Tabella2026[[#Headers],[preDEF2]])&lt;=ABS(SUM(Tabella2026[preDEF2])-N_TESSERE),Tabella2026[[#This Row],[preDEF2]]-1,Tabella2026[[#This Row],[preDEF2]])</f>
        <v>119</v>
      </c>
      <c r="V3592" s="21">
        <f>+Tabella2026[[#This Row],[DEF - n. card]]*(PLAFOND/N_TESSERE)</f>
        <v>59500</v>
      </c>
      <c r="W3592" s="18"/>
    </row>
    <row r="3593" spans="2:23" x14ac:dyDescent="0.25">
      <c r="B3593" s="1" t="s">
        <v>7239</v>
      </c>
      <c r="C3593" s="2">
        <v>30098</v>
      </c>
      <c r="D3593" s="1" t="s">
        <v>7240</v>
      </c>
      <c r="E3593" s="1" t="s">
        <v>48</v>
      </c>
      <c r="F3593" s="1" t="s">
        <v>120</v>
      </c>
      <c r="G3593" s="1" t="s">
        <v>4778</v>
      </c>
      <c r="H3593" s="1" t="s">
        <v>15835</v>
      </c>
      <c r="I3593" s="5">
        <v>2799</v>
      </c>
      <c r="J3593" s="5">
        <v>56607848</v>
      </c>
      <c r="K3593" s="3">
        <f>+Tabella2026[[#This Row],[POP_2024]]/SUM(Tabella2026[POP_2024])</f>
        <v>4.7486180995402645E-5</v>
      </c>
      <c r="L3593" s="3">
        <f>+Tabella2026[[#This Row],[INCIDENZA POPOLAZIONE]]*(PLAFOND/2)</f>
        <v>13979.896070410792</v>
      </c>
      <c r="M3593" s="3">
        <f>+IFERROR(Tabella2026[[#This Row],[reddito_2024]]/Tabella2026[[#This Row],[POP_2024]],"")</f>
        <v>20224.311539835657</v>
      </c>
      <c r="N3593" s="3">
        <f>+IF(Tabella2026[[#This Row],[REDDITO COMPLESSIVO PROCAPITE]]&lt;media_aggr_reddito_pc,(media_aggr_reddito_pc-Tabella2026[[#This Row],[REDDITO COMPLESSIVO PROCAPITE]]),0)</f>
        <v>0</v>
      </c>
      <c r="O3593" s="3">
        <f>+Tabella2026[[#This Row],[DIFFERENZA REDDITO INFERIORE ALLA MEDIA DALLA MEDIA]]*Tabella2026[[#This Row],[POP_2024]]</f>
        <v>0</v>
      </c>
      <c r="P3593" s="3">
        <f>+Tabella2026[[#This Row],[POPOLAZIONE PER DIFFERENZA ]]/SUM(Tabella2026[[POPOLAZIONE PER DIFFERENZA ]])</f>
        <v>0</v>
      </c>
      <c r="Q3593" s="3">
        <f>+Tabella2026[[#This Row],[INCIDENZA POPOLAZIONE PER DIFFERENZA]]*(PLAFOND-SUM(Tabella2026[CONTRIBUTO SULLA BASE DELLA POPOLAZIONE]))</f>
        <v>0</v>
      </c>
      <c r="R3593" s="3">
        <f>+Tabella2026[[#This Row],[CONTRIBUTO SULLA BASE DELLA POPOLAZIONE]]+Tabella2026[[#This Row],[CONTRIBUTO SULLA BASE DEL REDDITO]]</f>
        <v>13979.896070410792</v>
      </c>
      <c r="S3593" s="3">
        <f>+Tabella2026[[#This Row],[CONTRIBUTO TOTALE]]/(PLAFOND/N_TESSERE)</f>
        <v>27.959792140821584</v>
      </c>
      <c r="T3593" s="3">
        <f>+MAX(CEILING(Tabella2026[[#This Row],[preDEF1]],1),1)</f>
        <v>28</v>
      </c>
      <c r="U3593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593" s="21">
        <f>+Tabella2026[[#This Row],[DEF - n. card]]*(PLAFOND/N_TESSERE)</f>
        <v>13500</v>
      </c>
      <c r="W3593" s="18"/>
    </row>
    <row r="3594" spans="2:23" x14ac:dyDescent="0.25">
      <c r="B3594" s="1" t="s">
        <v>7135</v>
      </c>
      <c r="C3594" s="2">
        <v>75027</v>
      </c>
      <c r="D3594" s="1" t="s">
        <v>7136</v>
      </c>
      <c r="E3594" s="1" t="s">
        <v>33</v>
      </c>
      <c r="F3594" s="1" t="s">
        <v>132</v>
      </c>
      <c r="G3594" s="1" t="s">
        <v>4778</v>
      </c>
      <c r="H3594" s="1" t="s">
        <v>15836</v>
      </c>
      <c r="I3594" s="5">
        <v>2798</v>
      </c>
      <c r="J3594" s="5">
        <v>41917618</v>
      </c>
      <c r="K3594" s="3">
        <f>+Tabella2026[[#This Row],[POP_2024]]/SUM(Tabella2026[POP_2024])</f>
        <v>4.7469215585972348E-5</v>
      </c>
      <c r="L3594" s="3">
        <f>+Tabella2026[[#This Row],[INCIDENZA POPOLAZIONE]]*(PLAFOND/2)</f>
        <v>13974.901466598571</v>
      </c>
      <c r="M3594" s="3">
        <f>+IFERROR(Tabella2026[[#This Row],[reddito_2024]]/Tabella2026[[#This Row],[POP_2024]],"")</f>
        <v>14981.278770550392</v>
      </c>
      <c r="N3594" s="3">
        <f>+IF(Tabella2026[[#This Row],[REDDITO COMPLESSIVO PROCAPITE]]&lt;media_aggr_reddito_pc,(media_aggr_reddito_pc-Tabella2026[[#This Row],[REDDITO COMPLESSIVO PROCAPITE]]),0)</f>
        <v>2843.7872920583486</v>
      </c>
      <c r="O3594" s="3">
        <f>+Tabella2026[[#This Row],[DIFFERENZA REDDITO INFERIORE ALLA MEDIA DALLA MEDIA]]*Tabella2026[[#This Row],[POP_2024]]</f>
        <v>7956916.8431792594</v>
      </c>
      <c r="P3594" s="3">
        <f>+Tabella2026[[#This Row],[POPOLAZIONE PER DIFFERENZA ]]/SUM(Tabella2026[[POPOLAZIONE PER DIFFERENZA ]])</f>
        <v>7.059234236921805E-5</v>
      </c>
      <c r="Q3594" s="3">
        <f>+Tabella2026[[#This Row],[INCIDENZA POPOLAZIONE PER DIFFERENZA]]*(PLAFOND-SUM(Tabella2026[CONTRIBUTO SULLA BASE DELLA POPOLAZIONE]))</f>
        <v>20782.3326492411</v>
      </c>
      <c r="R3594" s="3">
        <f>+Tabella2026[[#This Row],[CONTRIBUTO SULLA BASE DELLA POPOLAZIONE]]+Tabella2026[[#This Row],[CONTRIBUTO SULLA BASE DEL REDDITO]]</f>
        <v>34757.234115839674</v>
      </c>
      <c r="S3594" s="3">
        <f>+Tabella2026[[#This Row],[CONTRIBUTO TOTALE]]/(PLAFOND/N_TESSERE)</f>
        <v>69.514468231679345</v>
      </c>
      <c r="T3594" s="3">
        <f>+MAX(CEILING(Tabella2026[[#This Row],[preDEF1]],1),1)</f>
        <v>70</v>
      </c>
      <c r="U3594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3594" s="21">
        <f>+Tabella2026[[#This Row],[DEF - n. card]]*(PLAFOND/N_TESSERE)</f>
        <v>34500</v>
      </c>
      <c r="W3594" s="18"/>
    </row>
    <row r="3595" spans="2:23" x14ac:dyDescent="0.25">
      <c r="B3595" s="1" t="s">
        <v>7237</v>
      </c>
      <c r="C3595" s="2">
        <v>10008</v>
      </c>
      <c r="D3595" s="1" t="s">
        <v>7238</v>
      </c>
      <c r="E3595" s="1" t="s">
        <v>24</v>
      </c>
      <c r="F3595" s="1" t="s">
        <v>23</v>
      </c>
      <c r="G3595" s="1" t="s">
        <v>4778</v>
      </c>
      <c r="H3595" s="1" t="s">
        <v>15835</v>
      </c>
      <c r="I3595" s="5">
        <v>2796</v>
      </c>
      <c r="J3595" s="5">
        <v>54383970</v>
      </c>
      <c r="K3595" s="3">
        <f>+Tabella2026[[#This Row],[POP_2024]]/SUM(Tabella2026[POP_2024])</f>
        <v>4.7435284767111756E-5</v>
      </c>
      <c r="L3595" s="3">
        <f>+Tabella2026[[#This Row],[INCIDENZA POPOLAZIONE]]*(PLAFOND/2)</f>
        <v>13964.912258974126</v>
      </c>
      <c r="M3595" s="3">
        <f>+IFERROR(Tabella2026[[#This Row],[reddito_2024]]/Tabella2026[[#This Row],[POP_2024]],"")</f>
        <v>19450.6330472103</v>
      </c>
      <c r="N3595" s="3">
        <f>+IF(Tabella2026[[#This Row],[REDDITO COMPLESSIVO PROCAPITE]]&lt;media_aggr_reddito_pc,(media_aggr_reddito_pc-Tabella2026[[#This Row],[REDDITO COMPLESSIVO PROCAPITE]]),0)</f>
        <v>0</v>
      </c>
      <c r="O3595" s="3">
        <f>+Tabella2026[[#This Row],[DIFFERENZA REDDITO INFERIORE ALLA MEDIA DALLA MEDIA]]*Tabella2026[[#This Row],[POP_2024]]</f>
        <v>0</v>
      </c>
      <c r="P3595" s="3">
        <f>+Tabella2026[[#This Row],[POPOLAZIONE PER DIFFERENZA ]]/SUM(Tabella2026[[POPOLAZIONE PER DIFFERENZA ]])</f>
        <v>0</v>
      </c>
      <c r="Q3595" s="3">
        <f>+Tabella2026[[#This Row],[INCIDENZA POPOLAZIONE PER DIFFERENZA]]*(PLAFOND-SUM(Tabella2026[CONTRIBUTO SULLA BASE DELLA POPOLAZIONE]))</f>
        <v>0</v>
      </c>
      <c r="R3595" s="3">
        <f>+Tabella2026[[#This Row],[CONTRIBUTO SULLA BASE DELLA POPOLAZIONE]]+Tabella2026[[#This Row],[CONTRIBUTO SULLA BASE DEL REDDITO]]</f>
        <v>13964.912258974126</v>
      </c>
      <c r="S3595" s="3">
        <f>+Tabella2026[[#This Row],[CONTRIBUTO TOTALE]]/(PLAFOND/N_TESSERE)</f>
        <v>27.929824517948251</v>
      </c>
      <c r="T3595" s="3">
        <f>+MAX(CEILING(Tabella2026[[#This Row],[preDEF1]],1),1)</f>
        <v>28</v>
      </c>
      <c r="U3595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595" s="21">
        <f>+Tabella2026[[#This Row],[DEF - n. card]]*(PLAFOND/N_TESSERE)</f>
        <v>13500</v>
      </c>
      <c r="W3595" s="18"/>
    </row>
    <row r="3596" spans="2:23" x14ac:dyDescent="0.25">
      <c r="B3596" s="1" t="s">
        <v>6981</v>
      </c>
      <c r="C3596" s="2">
        <v>82058</v>
      </c>
      <c r="D3596" s="1" t="s">
        <v>6982</v>
      </c>
      <c r="E3596" s="1" t="s">
        <v>21</v>
      </c>
      <c r="F3596" s="1" t="s">
        <v>20</v>
      </c>
      <c r="G3596" s="1" t="s">
        <v>4778</v>
      </c>
      <c r="H3596" s="1" t="s">
        <v>15836</v>
      </c>
      <c r="I3596" s="5">
        <v>2795</v>
      </c>
      <c r="J3596" s="5">
        <v>31050768</v>
      </c>
      <c r="K3596" s="3">
        <f>+Tabella2026[[#This Row],[POP_2024]]/SUM(Tabella2026[POP_2024])</f>
        <v>4.7418319357681453E-5</v>
      </c>
      <c r="L3596" s="3">
        <f>+Tabella2026[[#This Row],[INCIDENZA POPOLAZIONE]]*(PLAFOND/2)</f>
        <v>13959.917655161902</v>
      </c>
      <c r="M3596" s="3">
        <f>+IFERROR(Tabella2026[[#This Row],[reddito_2024]]/Tabella2026[[#This Row],[POP_2024]],"")</f>
        <v>11109.398211091235</v>
      </c>
      <c r="N3596" s="3">
        <f>+IF(Tabella2026[[#This Row],[REDDITO COMPLESSIVO PROCAPITE]]&lt;media_aggr_reddito_pc,(media_aggr_reddito_pc-Tabella2026[[#This Row],[REDDITO COMPLESSIVO PROCAPITE]]),0)</f>
        <v>6715.6678515175063</v>
      </c>
      <c r="O3596" s="3">
        <f>+Tabella2026[[#This Row],[DIFFERENZA REDDITO INFERIORE ALLA MEDIA DALLA MEDIA]]*Tabella2026[[#This Row],[POP_2024]]</f>
        <v>18770291.644991431</v>
      </c>
      <c r="P3596" s="3">
        <f>+Tabella2026[[#This Row],[POPOLAZIONE PER DIFFERENZA ]]/SUM(Tabella2026[[POPOLAZIONE PER DIFFERENZA ]])</f>
        <v>1.6652666859389681E-4</v>
      </c>
      <c r="Q3596" s="3">
        <f>+Tabella2026[[#This Row],[INCIDENZA POPOLAZIONE PER DIFFERENZA]]*(PLAFOND-SUM(Tabella2026[CONTRIBUTO SULLA BASE DELLA POPOLAZIONE]))</f>
        <v>49025.326339041974</v>
      </c>
      <c r="R3596" s="3">
        <f>+Tabella2026[[#This Row],[CONTRIBUTO SULLA BASE DELLA POPOLAZIONE]]+Tabella2026[[#This Row],[CONTRIBUTO SULLA BASE DEL REDDITO]]</f>
        <v>62985.243994203876</v>
      </c>
      <c r="S3596" s="3">
        <f>+Tabella2026[[#This Row],[CONTRIBUTO TOTALE]]/(PLAFOND/N_TESSERE)</f>
        <v>125.97048798840775</v>
      </c>
      <c r="T3596" s="3">
        <f>+MAX(CEILING(Tabella2026[[#This Row],[preDEF1]],1),1)</f>
        <v>126</v>
      </c>
      <c r="U3596" s="9">
        <f xml:space="preserve"> IF(ROW(Tabella2026[[#This Row],[preDEF2]]) - ROW(Tabella2026[[#Headers],[preDEF2]])&lt;=ABS(SUM(Tabella2026[preDEF2])-N_TESSERE),Tabella2026[[#This Row],[preDEF2]]-1,Tabella2026[[#This Row],[preDEF2]])</f>
        <v>125</v>
      </c>
      <c r="V3596" s="21">
        <f>+Tabella2026[[#This Row],[DEF - n. card]]*(PLAFOND/N_TESSERE)</f>
        <v>62500</v>
      </c>
      <c r="W3596" s="18"/>
    </row>
    <row r="3597" spans="2:23" x14ac:dyDescent="0.25">
      <c r="B3597" s="1" t="s">
        <v>7283</v>
      </c>
      <c r="C3597" s="2">
        <v>21012</v>
      </c>
      <c r="D3597" s="1" t="s">
        <v>7284</v>
      </c>
      <c r="E3597" s="1" t="s">
        <v>99</v>
      </c>
      <c r="F3597" s="1" t="s">
        <v>110</v>
      </c>
      <c r="G3597" s="1" t="s">
        <v>4778</v>
      </c>
      <c r="H3597" s="1" t="s">
        <v>15835</v>
      </c>
      <c r="I3597" s="5">
        <v>2793</v>
      </c>
      <c r="J3597" s="5">
        <v>64300732</v>
      </c>
      <c r="K3597" s="3">
        <f>+Tabella2026[[#This Row],[POP_2024]]/SUM(Tabella2026[POP_2024])</f>
        <v>4.738438853882086E-5</v>
      </c>
      <c r="L3597" s="3">
        <f>+Tabella2026[[#This Row],[INCIDENZA POPOLAZIONE]]*(PLAFOND/2)</f>
        <v>13949.928447537457</v>
      </c>
      <c r="M3597" s="3">
        <f>+IFERROR(Tabella2026[[#This Row],[reddito_2024]]/Tabella2026[[#This Row],[POP_2024]],"")</f>
        <v>23022.10239885428</v>
      </c>
      <c r="N3597" s="3">
        <f>+IF(Tabella2026[[#This Row],[REDDITO COMPLESSIVO PROCAPITE]]&lt;media_aggr_reddito_pc,(media_aggr_reddito_pc-Tabella2026[[#This Row],[REDDITO COMPLESSIVO PROCAPITE]]),0)</f>
        <v>0</v>
      </c>
      <c r="O3597" s="3">
        <f>+Tabella2026[[#This Row],[DIFFERENZA REDDITO INFERIORE ALLA MEDIA DALLA MEDIA]]*Tabella2026[[#This Row],[POP_2024]]</f>
        <v>0</v>
      </c>
      <c r="P3597" s="3">
        <f>+Tabella2026[[#This Row],[POPOLAZIONE PER DIFFERENZA ]]/SUM(Tabella2026[[POPOLAZIONE PER DIFFERENZA ]])</f>
        <v>0</v>
      </c>
      <c r="Q3597" s="3">
        <f>+Tabella2026[[#This Row],[INCIDENZA POPOLAZIONE PER DIFFERENZA]]*(PLAFOND-SUM(Tabella2026[CONTRIBUTO SULLA BASE DELLA POPOLAZIONE]))</f>
        <v>0</v>
      </c>
      <c r="R3597" s="3">
        <f>+Tabella2026[[#This Row],[CONTRIBUTO SULLA BASE DELLA POPOLAZIONE]]+Tabella2026[[#This Row],[CONTRIBUTO SULLA BASE DEL REDDITO]]</f>
        <v>13949.928447537457</v>
      </c>
      <c r="S3597" s="3">
        <f>+Tabella2026[[#This Row],[CONTRIBUTO TOTALE]]/(PLAFOND/N_TESSERE)</f>
        <v>27.899856895074915</v>
      </c>
      <c r="T3597" s="3">
        <f>+MAX(CEILING(Tabella2026[[#This Row],[preDEF1]],1),1)</f>
        <v>28</v>
      </c>
      <c r="U3597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597" s="21">
        <f>+Tabella2026[[#This Row],[DEF - n. card]]*(PLAFOND/N_TESSERE)</f>
        <v>13500</v>
      </c>
      <c r="W3597" s="18"/>
    </row>
    <row r="3598" spans="2:23" x14ac:dyDescent="0.25">
      <c r="B3598" s="1" t="s">
        <v>7217</v>
      </c>
      <c r="C3598" s="2">
        <v>119002</v>
      </c>
      <c r="D3598" s="1" t="s">
        <v>7218</v>
      </c>
      <c r="E3598" s="1" t="s">
        <v>76</v>
      </c>
      <c r="F3598" s="1" t="s">
        <v>15838</v>
      </c>
      <c r="G3598" s="1" t="s">
        <v>4778</v>
      </c>
      <c r="H3598" s="1" t="s">
        <v>15836</v>
      </c>
      <c r="I3598" s="5">
        <v>2790</v>
      </c>
      <c r="J3598" s="5">
        <v>38982885</v>
      </c>
      <c r="K3598" s="3">
        <f>+Tabella2026[[#This Row],[POP_2024]]/SUM(Tabella2026[POP_2024])</f>
        <v>4.7333492310529971E-5</v>
      </c>
      <c r="L3598" s="3">
        <f>+Tabella2026[[#This Row],[INCIDENZA POPOLAZIONE]]*(PLAFOND/2)</f>
        <v>13934.94463610079</v>
      </c>
      <c r="M3598" s="3">
        <f>+IFERROR(Tabella2026[[#This Row],[reddito_2024]]/Tabella2026[[#This Row],[POP_2024]],"")</f>
        <v>13972.360215053763</v>
      </c>
      <c r="N3598" s="3">
        <f>+IF(Tabella2026[[#This Row],[REDDITO COMPLESSIVO PROCAPITE]]&lt;media_aggr_reddito_pc,(media_aggr_reddito_pc-Tabella2026[[#This Row],[REDDITO COMPLESSIVO PROCAPITE]]),0)</f>
        <v>3852.7058475549784</v>
      </c>
      <c r="O3598" s="3">
        <f>+Tabella2026[[#This Row],[DIFFERENZA REDDITO INFERIORE ALLA MEDIA DALLA MEDIA]]*Tabella2026[[#This Row],[POP_2024]]</f>
        <v>10749049.31467839</v>
      </c>
      <c r="P3598" s="3">
        <f>+Tabella2026[[#This Row],[POPOLAZIONE PER DIFFERENZA ]]/SUM(Tabella2026[[POPOLAZIONE PER DIFFERENZA ]])</f>
        <v>9.536364201365711E-5</v>
      </c>
      <c r="Q3598" s="3">
        <f>+Tabella2026[[#This Row],[INCIDENZA POPOLAZIONE PER DIFFERENZA]]*(PLAFOND-SUM(Tabella2026[CONTRIBUTO SULLA BASE DELLA POPOLAZIONE]))</f>
        <v>28074.984686089258</v>
      </c>
      <c r="R3598" s="3">
        <f>+Tabella2026[[#This Row],[CONTRIBUTO SULLA BASE DELLA POPOLAZIONE]]+Tabella2026[[#This Row],[CONTRIBUTO SULLA BASE DEL REDDITO]]</f>
        <v>42009.929322190044</v>
      </c>
      <c r="S3598" s="3">
        <f>+Tabella2026[[#This Row],[CONTRIBUTO TOTALE]]/(PLAFOND/N_TESSERE)</f>
        <v>84.019858644380093</v>
      </c>
      <c r="T3598" s="3">
        <f>+MAX(CEILING(Tabella2026[[#This Row],[preDEF1]],1),1)</f>
        <v>85</v>
      </c>
      <c r="U3598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3598" s="21">
        <f>+Tabella2026[[#This Row],[DEF - n. card]]*(PLAFOND/N_TESSERE)</f>
        <v>42000</v>
      </c>
      <c r="W3598" s="18"/>
    </row>
    <row r="3599" spans="2:23" x14ac:dyDescent="0.25">
      <c r="B3599" s="1" t="s">
        <v>7165</v>
      </c>
      <c r="C3599" s="2">
        <v>30066</v>
      </c>
      <c r="D3599" s="1" t="s">
        <v>7166</v>
      </c>
      <c r="E3599" s="1" t="s">
        <v>48</v>
      </c>
      <c r="F3599" s="1" t="s">
        <v>120</v>
      </c>
      <c r="G3599" s="1" t="s">
        <v>4778</v>
      </c>
      <c r="H3599" s="1" t="s">
        <v>15835</v>
      </c>
      <c r="I3599" s="5">
        <v>2789</v>
      </c>
      <c r="J3599" s="5">
        <v>54450529</v>
      </c>
      <c r="K3599" s="3">
        <f>+Tabella2026[[#This Row],[POP_2024]]/SUM(Tabella2026[POP_2024])</f>
        <v>4.7316526901099668E-5</v>
      </c>
      <c r="L3599" s="3">
        <f>+Tabella2026[[#This Row],[INCIDENZA POPOLAZIONE]]*(PLAFOND/2)</f>
        <v>13929.950032288567</v>
      </c>
      <c r="M3599" s="3">
        <f>+IFERROR(Tabella2026[[#This Row],[reddito_2024]]/Tabella2026[[#This Row],[POP_2024]],"")</f>
        <v>19523.316242380781</v>
      </c>
      <c r="N3599" s="3">
        <f>+IF(Tabella2026[[#This Row],[REDDITO COMPLESSIVO PROCAPITE]]&lt;media_aggr_reddito_pc,(media_aggr_reddito_pc-Tabella2026[[#This Row],[REDDITO COMPLESSIVO PROCAPITE]]),0)</f>
        <v>0</v>
      </c>
      <c r="O3599" s="3">
        <f>+Tabella2026[[#This Row],[DIFFERENZA REDDITO INFERIORE ALLA MEDIA DALLA MEDIA]]*Tabella2026[[#This Row],[POP_2024]]</f>
        <v>0</v>
      </c>
      <c r="P3599" s="3">
        <f>+Tabella2026[[#This Row],[POPOLAZIONE PER DIFFERENZA ]]/SUM(Tabella2026[[POPOLAZIONE PER DIFFERENZA ]])</f>
        <v>0</v>
      </c>
      <c r="Q3599" s="3">
        <f>+Tabella2026[[#This Row],[INCIDENZA POPOLAZIONE PER DIFFERENZA]]*(PLAFOND-SUM(Tabella2026[CONTRIBUTO SULLA BASE DELLA POPOLAZIONE]))</f>
        <v>0</v>
      </c>
      <c r="R3599" s="3">
        <f>+Tabella2026[[#This Row],[CONTRIBUTO SULLA BASE DELLA POPOLAZIONE]]+Tabella2026[[#This Row],[CONTRIBUTO SULLA BASE DEL REDDITO]]</f>
        <v>13929.950032288567</v>
      </c>
      <c r="S3599" s="3">
        <f>+Tabella2026[[#This Row],[CONTRIBUTO TOTALE]]/(PLAFOND/N_TESSERE)</f>
        <v>27.859900064577133</v>
      </c>
      <c r="T3599" s="3">
        <f>+MAX(CEILING(Tabella2026[[#This Row],[preDEF1]],1),1)</f>
        <v>28</v>
      </c>
      <c r="U3599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599" s="21">
        <f>+Tabella2026[[#This Row],[DEF - n. card]]*(PLAFOND/N_TESSERE)</f>
        <v>13500</v>
      </c>
      <c r="W3599" s="18"/>
    </row>
    <row r="3600" spans="2:23" x14ac:dyDescent="0.25">
      <c r="B3600" s="1" t="s">
        <v>7331</v>
      </c>
      <c r="C3600" s="2">
        <v>13005</v>
      </c>
      <c r="D3600" s="1" t="s">
        <v>7332</v>
      </c>
      <c r="E3600" s="1" t="s">
        <v>12</v>
      </c>
      <c r="F3600" s="1" t="s">
        <v>152</v>
      </c>
      <c r="G3600" s="1" t="s">
        <v>4778</v>
      </c>
      <c r="H3600" s="1" t="s">
        <v>15835</v>
      </c>
      <c r="I3600" s="5">
        <v>2785</v>
      </c>
      <c r="J3600" s="5">
        <v>37774417</v>
      </c>
      <c r="K3600" s="3">
        <f>+Tabella2026[[#This Row],[POP_2024]]/SUM(Tabella2026[POP_2024])</f>
        <v>4.7248665263378483E-5</v>
      </c>
      <c r="L3600" s="3">
        <f>+Tabella2026[[#This Row],[INCIDENZA POPOLAZIONE]]*(PLAFOND/2)</f>
        <v>13909.971617039677</v>
      </c>
      <c r="M3600" s="3">
        <f>+IFERROR(Tabella2026[[#This Row],[reddito_2024]]/Tabella2026[[#This Row],[POP_2024]],"")</f>
        <v>13563.524955116696</v>
      </c>
      <c r="N3600" s="3">
        <f>+IF(Tabella2026[[#This Row],[REDDITO COMPLESSIVO PROCAPITE]]&lt;media_aggr_reddito_pc,(media_aggr_reddito_pc-Tabella2026[[#This Row],[REDDITO COMPLESSIVO PROCAPITE]]),0)</f>
        <v>4261.5411074920448</v>
      </c>
      <c r="O3600" s="3">
        <f>+Tabella2026[[#This Row],[DIFFERENZA REDDITO INFERIORE ALLA MEDIA DALLA MEDIA]]*Tabella2026[[#This Row],[POP_2024]]</f>
        <v>11868391.984365344</v>
      </c>
      <c r="P3600" s="3">
        <f>+Tabella2026[[#This Row],[POPOLAZIONE PER DIFFERENZA ]]/SUM(Tabella2026[[POPOLAZIONE PER DIFFERENZA ]])</f>
        <v>1.0529424987651924E-4</v>
      </c>
      <c r="Q3600" s="3">
        <f>+Tabella2026[[#This Row],[INCIDENZA POPOLAZIONE PER DIFFERENZA]]*(PLAFOND-SUM(Tabella2026[CONTRIBUTO SULLA BASE DELLA POPOLAZIONE]))</f>
        <v>30998.548192959981</v>
      </c>
      <c r="R3600" s="3">
        <f>+Tabella2026[[#This Row],[CONTRIBUTO SULLA BASE DELLA POPOLAZIONE]]+Tabella2026[[#This Row],[CONTRIBUTO SULLA BASE DEL REDDITO]]</f>
        <v>44908.519809999656</v>
      </c>
      <c r="S3600" s="3">
        <f>+Tabella2026[[#This Row],[CONTRIBUTO TOTALE]]/(PLAFOND/N_TESSERE)</f>
        <v>89.817039619999306</v>
      </c>
      <c r="T3600" s="3">
        <f>+MAX(CEILING(Tabella2026[[#This Row],[preDEF1]],1),1)</f>
        <v>90</v>
      </c>
      <c r="U3600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3600" s="21">
        <f>+Tabella2026[[#This Row],[DEF - n. card]]*(PLAFOND/N_TESSERE)</f>
        <v>44500</v>
      </c>
      <c r="W3600" s="18"/>
    </row>
    <row r="3601" spans="2:23" x14ac:dyDescent="0.25">
      <c r="B3601" s="1" t="s">
        <v>7059</v>
      </c>
      <c r="C3601" s="2">
        <v>79138</v>
      </c>
      <c r="D3601" s="1" t="s">
        <v>7060</v>
      </c>
      <c r="E3601" s="1" t="s">
        <v>61</v>
      </c>
      <c r="F3601" s="1" t="s">
        <v>148</v>
      </c>
      <c r="G3601" s="1" t="s">
        <v>4778</v>
      </c>
      <c r="H3601" s="1" t="s">
        <v>15836</v>
      </c>
      <c r="I3601" s="5">
        <v>2785</v>
      </c>
      <c r="J3601" s="5">
        <v>37985187</v>
      </c>
      <c r="K3601" s="3">
        <f>+Tabella2026[[#This Row],[POP_2024]]/SUM(Tabella2026[POP_2024])</f>
        <v>4.7248665263378483E-5</v>
      </c>
      <c r="L3601" s="3">
        <f>+Tabella2026[[#This Row],[INCIDENZA POPOLAZIONE]]*(PLAFOND/2)</f>
        <v>13909.971617039677</v>
      </c>
      <c r="M3601" s="3">
        <f>+IFERROR(Tabella2026[[#This Row],[reddito_2024]]/Tabella2026[[#This Row],[POP_2024]],"")</f>
        <v>13639.205385996409</v>
      </c>
      <c r="N3601" s="3">
        <f>+IF(Tabella2026[[#This Row],[REDDITO COMPLESSIVO PROCAPITE]]&lt;media_aggr_reddito_pc,(media_aggr_reddito_pc-Tabella2026[[#This Row],[REDDITO COMPLESSIVO PROCAPITE]]),0)</f>
        <v>4185.8606766123321</v>
      </c>
      <c r="O3601" s="3">
        <f>+Tabella2026[[#This Row],[DIFFERENZA REDDITO INFERIORE ALLA MEDIA DALLA MEDIA]]*Tabella2026[[#This Row],[POP_2024]]</f>
        <v>11657621.984365344</v>
      </c>
      <c r="P3601" s="3">
        <f>+Tabella2026[[#This Row],[POPOLAZIONE PER DIFFERENZA ]]/SUM(Tabella2026[[POPOLAZIONE PER DIFFERENZA ]])</f>
        <v>1.0342433615310082E-4</v>
      </c>
      <c r="Q3601" s="3">
        <f>+Tabella2026[[#This Row],[INCIDENZA POPOLAZIONE PER DIFFERENZA]]*(PLAFOND-SUM(Tabella2026[CONTRIBUTO SULLA BASE DELLA POPOLAZIONE]))</f>
        <v>30448.046995220888</v>
      </c>
      <c r="R3601" s="3">
        <f>+Tabella2026[[#This Row],[CONTRIBUTO SULLA BASE DELLA POPOLAZIONE]]+Tabella2026[[#This Row],[CONTRIBUTO SULLA BASE DEL REDDITO]]</f>
        <v>44358.018612260566</v>
      </c>
      <c r="S3601" s="3">
        <f>+Tabella2026[[#This Row],[CONTRIBUTO TOTALE]]/(PLAFOND/N_TESSERE)</f>
        <v>88.716037224521131</v>
      </c>
      <c r="T3601" s="3">
        <f>+MAX(CEILING(Tabella2026[[#This Row],[preDEF1]],1),1)</f>
        <v>89</v>
      </c>
      <c r="U3601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3601" s="21">
        <f>+Tabella2026[[#This Row],[DEF - n. card]]*(PLAFOND/N_TESSERE)</f>
        <v>44000</v>
      </c>
      <c r="W3601" s="18"/>
    </row>
    <row r="3602" spans="2:23" x14ac:dyDescent="0.25">
      <c r="B3602" s="1" t="s">
        <v>7107</v>
      </c>
      <c r="C3602" s="2">
        <v>83014</v>
      </c>
      <c r="D3602" s="1" t="s">
        <v>7108</v>
      </c>
      <c r="E3602" s="1" t="s">
        <v>21</v>
      </c>
      <c r="F3602" s="1" t="s">
        <v>42</v>
      </c>
      <c r="G3602" s="1" t="s">
        <v>4778</v>
      </c>
      <c r="H3602" s="1" t="s">
        <v>15836</v>
      </c>
      <c r="I3602" s="5">
        <v>2784</v>
      </c>
      <c r="J3602" s="5">
        <v>32551763</v>
      </c>
      <c r="K3602" s="3">
        <f>+Tabella2026[[#This Row],[POP_2024]]/SUM(Tabella2026[POP_2024])</f>
        <v>4.7231699853948186E-5</v>
      </c>
      <c r="L3602" s="3">
        <f>+Tabella2026[[#This Row],[INCIDENZA POPOLAZIONE]]*(PLAFOND/2)</f>
        <v>13904.977013227455</v>
      </c>
      <c r="M3602" s="3">
        <f>+IFERROR(Tabella2026[[#This Row],[reddito_2024]]/Tabella2026[[#This Row],[POP_2024]],"")</f>
        <v>11692.44360632184</v>
      </c>
      <c r="N3602" s="3">
        <f>+IF(Tabella2026[[#This Row],[REDDITO COMPLESSIVO PROCAPITE]]&lt;media_aggr_reddito_pc,(media_aggr_reddito_pc-Tabella2026[[#This Row],[REDDITO COMPLESSIVO PROCAPITE]]),0)</f>
        <v>6132.6224562869011</v>
      </c>
      <c r="O3602" s="3">
        <f>+Tabella2026[[#This Row],[DIFFERENZA REDDITO INFERIORE ALLA MEDIA DALLA MEDIA]]*Tabella2026[[#This Row],[POP_2024]]</f>
        <v>17073220.918302733</v>
      </c>
      <c r="P3602" s="3">
        <f>+Tabella2026[[#This Row],[POPOLAZIONE PER DIFFERENZA ]]/SUM(Tabella2026[[POPOLAZIONE PER DIFFERENZA ]])</f>
        <v>1.5147056079180509E-4</v>
      </c>
      <c r="Q3602" s="3">
        <f>+Tabella2026[[#This Row],[INCIDENZA POPOLAZIONE PER DIFFERENZA]]*(PLAFOND-SUM(Tabella2026[CONTRIBUTO SULLA BASE DELLA POPOLAZIONE]))</f>
        <v>44592.81949418701</v>
      </c>
      <c r="R3602" s="3">
        <f>+Tabella2026[[#This Row],[CONTRIBUTO SULLA BASE DELLA POPOLAZIONE]]+Tabella2026[[#This Row],[CONTRIBUTO SULLA BASE DEL REDDITO]]</f>
        <v>58497.796507414467</v>
      </c>
      <c r="S3602" s="3">
        <f>+Tabella2026[[#This Row],[CONTRIBUTO TOTALE]]/(PLAFOND/N_TESSERE)</f>
        <v>116.99559301482893</v>
      </c>
      <c r="T3602" s="3">
        <f>+MAX(CEILING(Tabella2026[[#This Row],[preDEF1]],1),1)</f>
        <v>117</v>
      </c>
      <c r="U3602" s="9">
        <f xml:space="preserve"> IF(ROW(Tabella2026[[#This Row],[preDEF2]]) - ROW(Tabella2026[[#Headers],[preDEF2]])&lt;=ABS(SUM(Tabella2026[preDEF2])-N_TESSERE),Tabella2026[[#This Row],[preDEF2]]-1,Tabella2026[[#This Row],[preDEF2]])</f>
        <v>116</v>
      </c>
      <c r="V3602" s="21">
        <f>+Tabella2026[[#This Row],[DEF - n. card]]*(PLAFOND/N_TESSERE)</f>
        <v>58000</v>
      </c>
      <c r="W3602" s="18"/>
    </row>
    <row r="3603" spans="2:23" x14ac:dyDescent="0.25">
      <c r="B3603" s="1" t="s">
        <v>7231</v>
      </c>
      <c r="C3603" s="2">
        <v>1303</v>
      </c>
      <c r="D3603" s="1" t="s">
        <v>7232</v>
      </c>
      <c r="E3603" s="1" t="s">
        <v>18</v>
      </c>
      <c r="F3603" s="1" t="s">
        <v>17</v>
      </c>
      <c r="G3603" s="1" t="s">
        <v>4778</v>
      </c>
      <c r="H3603" s="1" t="s">
        <v>15835</v>
      </c>
      <c r="I3603" s="5">
        <v>2784</v>
      </c>
      <c r="J3603" s="5">
        <v>57980299</v>
      </c>
      <c r="K3603" s="3">
        <f>+Tabella2026[[#This Row],[POP_2024]]/SUM(Tabella2026[POP_2024])</f>
        <v>4.7231699853948186E-5</v>
      </c>
      <c r="L3603" s="3">
        <f>+Tabella2026[[#This Row],[INCIDENZA POPOLAZIONE]]*(PLAFOND/2)</f>
        <v>13904.977013227455</v>
      </c>
      <c r="M3603" s="3">
        <f>+IFERROR(Tabella2026[[#This Row],[reddito_2024]]/Tabella2026[[#This Row],[POP_2024]],"")</f>
        <v>20826.256824712644</v>
      </c>
      <c r="N3603" s="3">
        <f>+IF(Tabella2026[[#This Row],[REDDITO COMPLESSIVO PROCAPITE]]&lt;media_aggr_reddito_pc,(media_aggr_reddito_pc-Tabella2026[[#This Row],[REDDITO COMPLESSIVO PROCAPITE]]),0)</f>
        <v>0</v>
      </c>
      <c r="O3603" s="3">
        <f>+Tabella2026[[#This Row],[DIFFERENZA REDDITO INFERIORE ALLA MEDIA DALLA MEDIA]]*Tabella2026[[#This Row],[POP_2024]]</f>
        <v>0</v>
      </c>
      <c r="P3603" s="3">
        <f>+Tabella2026[[#This Row],[POPOLAZIONE PER DIFFERENZA ]]/SUM(Tabella2026[[POPOLAZIONE PER DIFFERENZA ]])</f>
        <v>0</v>
      </c>
      <c r="Q3603" s="3">
        <f>+Tabella2026[[#This Row],[INCIDENZA POPOLAZIONE PER DIFFERENZA]]*(PLAFOND-SUM(Tabella2026[CONTRIBUTO SULLA BASE DELLA POPOLAZIONE]))</f>
        <v>0</v>
      </c>
      <c r="R3603" s="3">
        <f>+Tabella2026[[#This Row],[CONTRIBUTO SULLA BASE DELLA POPOLAZIONE]]+Tabella2026[[#This Row],[CONTRIBUTO SULLA BASE DEL REDDITO]]</f>
        <v>13904.977013227455</v>
      </c>
      <c r="S3603" s="3">
        <f>+Tabella2026[[#This Row],[CONTRIBUTO TOTALE]]/(PLAFOND/N_TESSERE)</f>
        <v>27.809954026454911</v>
      </c>
      <c r="T3603" s="3">
        <f>+MAX(CEILING(Tabella2026[[#This Row],[preDEF1]],1),1)</f>
        <v>28</v>
      </c>
      <c r="U3603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03" s="21">
        <f>+Tabella2026[[#This Row],[DEF - n. card]]*(PLAFOND/N_TESSERE)</f>
        <v>13500</v>
      </c>
      <c r="W3603" s="18"/>
    </row>
    <row r="3604" spans="2:23" x14ac:dyDescent="0.25">
      <c r="B3604" s="1" t="s">
        <v>7275</v>
      </c>
      <c r="C3604" s="2">
        <v>87020</v>
      </c>
      <c r="D3604" s="1" t="s">
        <v>7276</v>
      </c>
      <c r="E3604" s="1" t="s">
        <v>21</v>
      </c>
      <c r="F3604" s="1" t="s">
        <v>35</v>
      </c>
      <c r="G3604" s="1" t="s">
        <v>4778</v>
      </c>
      <c r="H3604" s="1" t="s">
        <v>15836</v>
      </c>
      <c r="I3604" s="5">
        <v>2783</v>
      </c>
      <c r="J3604" s="5">
        <v>22953945</v>
      </c>
      <c r="K3604" s="3">
        <f>+Tabella2026[[#This Row],[POP_2024]]/SUM(Tabella2026[POP_2024])</f>
        <v>4.7214734444517883E-5</v>
      </c>
      <c r="L3604" s="3">
        <f>+Tabella2026[[#This Row],[INCIDENZA POPOLAZIONE]]*(PLAFOND/2)</f>
        <v>13899.982409415232</v>
      </c>
      <c r="M3604" s="3">
        <f>+IFERROR(Tabella2026[[#This Row],[reddito_2024]]/Tabella2026[[#This Row],[POP_2024]],"")</f>
        <v>8247.9141214516712</v>
      </c>
      <c r="N3604" s="3">
        <f>+IF(Tabella2026[[#This Row],[REDDITO COMPLESSIVO PROCAPITE]]&lt;media_aggr_reddito_pc,(media_aggr_reddito_pc-Tabella2026[[#This Row],[REDDITO COMPLESSIVO PROCAPITE]]),0)</f>
        <v>9577.1519411570698</v>
      </c>
      <c r="O3604" s="3">
        <f>+Tabella2026[[#This Row],[DIFFERENZA REDDITO INFERIORE ALLA MEDIA DALLA MEDIA]]*Tabella2026[[#This Row],[POP_2024]]</f>
        <v>26653213.852240127</v>
      </c>
      <c r="P3604" s="3">
        <f>+Tabella2026[[#This Row],[POPOLAZIONE PER DIFFERENZA ]]/SUM(Tabella2026[[POPOLAZIONE PER DIFFERENZA ]])</f>
        <v>2.3646254379422978E-4</v>
      </c>
      <c r="Q3604" s="3">
        <f>+Tabella2026[[#This Row],[INCIDENZA POPOLAZIONE PER DIFFERENZA]]*(PLAFOND-SUM(Tabella2026[CONTRIBUTO SULLA BASE DELLA POPOLAZIONE]))</f>
        <v>69614.395546113679</v>
      </c>
      <c r="R3604" s="3">
        <f>+Tabella2026[[#This Row],[CONTRIBUTO SULLA BASE DELLA POPOLAZIONE]]+Tabella2026[[#This Row],[CONTRIBUTO SULLA BASE DEL REDDITO]]</f>
        <v>83514.377955528907</v>
      </c>
      <c r="S3604" s="3">
        <f>+Tabella2026[[#This Row],[CONTRIBUTO TOTALE]]/(PLAFOND/N_TESSERE)</f>
        <v>167.02875591105783</v>
      </c>
      <c r="T3604" s="3">
        <f>+MAX(CEILING(Tabella2026[[#This Row],[preDEF1]],1),1)</f>
        <v>168</v>
      </c>
      <c r="U3604" s="9">
        <f xml:space="preserve"> IF(ROW(Tabella2026[[#This Row],[preDEF2]]) - ROW(Tabella2026[[#Headers],[preDEF2]])&lt;=ABS(SUM(Tabella2026[preDEF2])-N_TESSERE),Tabella2026[[#This Row],[preDEF2]]-1,Tabella2026[[#This Row],[preDEF2]])</f>
        <v>167</v>
      </c>
      <c r="V3604" s="21">
        <f>+Tabella2026[[#This Row],[DEF - n. card]]*(PLAFOND/N_TESSERE)</f>
        <v>83500</v>
      </c>
      <c r="W3604" s="18"/>
    </row>
    <row r="3605" spans="2:23" x14ac:dyDescent="0.25">
      <c r="B3605" s="1" t="s">
        <v>7133</v>
      </c>
      <c r="C3605" s="2">
        <v>1190</v>
      </c>
      <c r="D3605" s="1" t="s">
        <v>7134</v>
      </c>
      <c r="E3605" s="1" t="s">
        <v>18</v>
      </c>
      <c r="F3605" s="1" t="s">
        <v>17</v>
      </c>
      <c r="G3605" s="1" t="s">
        <v>4778</v>
      </c>
      <c r="H3605" s="1" t="s">
        <v>15835</v>
      </c>
      <c r="I3605" s="5">
        <v>2781</v>
      </c>
      <c r="J3605" s="5">
        <v>53763204</v>
      </c>
      <c r="K3605" s="3">
        <f>+Tabella2026[[#This Row],[POP_2024]]/SUM(Tabella2026[POP_2024])</f>
        <v>4.7180803625657291E-5</v>
      </c>
      <c r="L3605" s="3">
        <f>+Tabella2026[[#This Row],[INCIDENZA POPOLAZIONE]]*(PLAFOND/2)</f>
        <v>13889.993201790787</v>
      </c>
      <c r="M3605" s="3">
        <f>+IFERROR(Tabella2026[[#This Row],[reddito_2024]]/Tabella2026[[#This Row],[POP_2024]],"")</f>
        <v>19332.327939590075</v>
      </c>
      <c r="N3605" s="3">
        <f>+IF(Tabella2026[[#This Row],[REDDITO COMPLESSIVO PROCAPITE]]&lt;media_aggr_reddito_pc,(media_aggr_reddito_pc-Tabella2026[[#This Row],[REDDITO COMPLESSIVO PROCAPITE]]),0)</f>
        <v>0</v>
      </c>
      <c r="O3605" s="3">
        <f>+Tabella2026[[#This Row],[DIFFERENZA REDDITO INFERIORE ALLA MEDIA DALLA MEDIA]]*Tabella2026[[#This Row],[POP_2024]]</f>
        <v>0</v>
      </c>
      <c r="P3605" s="3">
        <f>+Tabella2026[[#This Row],[POPOLAZIONE PER DIFFERENZA ]]/SUM(Tabella2026[[POPOLAZIONE PER DIFFERENZA ]])</f>
        <v>0</v>
      </c>
      <c r="Q3605" s="3">
        <f>+Tabella2026[[#This Row],[INCIDENZA POPOLAZIONE PER DIFFERENZA]]*(PLAFOND-SUM(Tabella2026[CONTRIBUTO SULLA BASE DELLA POPOLAZIONE]))</f>
        <v>0</v>
      </c>
      <c r="R3605" s="3">
        <f>+Tabella2026[[#This Row],[CONTRIBUTO SULLA BASE DELLA POPOLAZIONE]]+Tabella2026[[#This Row],[CONTRIBUTO SULLA BASE DEL REDDITO]]</f>
        <v>13889.993201790787</v>
      </c>
      <c r="S3605" s="3">
        <f>+Tabella2026[[#This Row],[CONTRIBUTO TOTALE]]/(PLAFOND/N_TESSERE)</f>
        <v>27.779986403581574</v>
      </c>
      <c r="T3605" s="3">
        <f>+MAX(CEILING(Tabella2026[[#This Row],[preDEF1]],1),1)</f>
        <v>28</v>
      </c>
      <c r="U3605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05" s="21">
        <f>+Tabella2026[[#This Row],[DEF - n. card]]*(PLAFOND/N_TESSERE)</f>
        <v>13500</v>
      </c>
      <c r="W3605" s="18"/>
    </row>
    <row r="3606" spans="2:23" x14ac:dyDescent="0.25">
      <c r="B3606" s="1" t="s">
        <v>7243</v>
      </c>
      <c r="C3606" s="2">
        <v>58096</v>
      </c>
      <c r="D3606" s="1" t="s">
        <v>7244</v>
      </c>
      <c r="E3606" s="1" t="s">
        <v>8</v>
      </c>
      <c r="F3606" s="1" t="s">
        <v>7</v>
      </c>
      <c r="G3606" s="1" t="s">
        <v>4778</v>
      </c>
      <c r="H3606" s="1" t="s">
        <v>15834</v>
      </c>
      <c r="I3606" s="5">
        <v>2779</v>
      </c>
      <c r="J3606" s="5">
        <v>41081264</v>
      </c>
      <c r="K3606" s="3">
        <f>+Tabella2026[[#This Row],[POP_2024]]/SUM(Tabella2026[POP_2024])</f>
        <v>4.7146872806796698E-5</v>
      </c>
      <c r="L3606" s="3">
        <f>+Tabella2026[[#This Row],[INCIDENZA POPOLAZIONE]]*(PLAFOND/2)</f>
        <v>13880.003994166344</v>
      </c>
      <c r="M3606" s="3">
        <f>+IFERROR(Tabella2026[[#This Row],[reddito_2024]]/Tabella2026[[#This Row],[POP_2024]],"")</f>
        <v>14782.750629722921</v>
      </c>
      <c r="N3606" s="3">
        <f>+IF(Tabella2026[[#This Row],[REDDITO COMPLESSIVO PROCAPITE]]&lt;media_aggr_reddito_pc,(media_aggr_reddito_pc-Tabella2026[[#This Row],[REDDITO COMPLESSIVO PROCAPITE]]),0)</f>
        <v>3042.31543288582</v>
      </c>
      <c r="O3606" s="3">
        <f>+Tabella2026[[#This Row],[DIFFERENZA REDDITO INFERIORE ALLA MEDIA DALLA MEDIA]]*Tabella2026[[#This Row],[POP_2024]]</f>
        <v>8454594.5879896935</v>
      </c>
      <c r="P3606" s="3">
        <f>+Tabella2026[[#This Row],[POPOLAZIONE PER DIFFERENZA ]]/SUM(Tabella2026[[POPOLAZIONE PER DIFFERENZA ]])</f>
        <v>7.5007650263420077E-5</v>
      </c>
      <c r="Q3606" s="3">
        <f>+Tabella2026[[#This Row],[INCIDENZA POPOLAZIONE PER DIFFERENZA]]*(PLAFOND-SUM(Tabella2026[CONTRIBUTO SULLA BASE DELLA POPOLAZIONE]))</f>
        <v>22082.195981813264</v>
      </c>
      <c r="R3606" s="3">
        <f>+Tabella2026[[#This Row],[CONTRIBUTO SULLA BASE DELLA POPOLAZIONE]]+Tabella2026[[#This Row],[CONTRIBUTO SULLA BASE DEL REDDITO]]</f>
        <v>35962.199975979609</v>
      </c>
      <c r="S3606" s="3">
        <f>+Tabella2026[[#This Row],[CONTRIBUTO TOTALE]]/(PLAFOND/N_TESSERE)</f>
        <v>71.924399951959217</v>
      </c>
      <c r="T3606" s="3">
        <f>+MAX(CEILING(Tabella2026[[#This Row],[preDEF1]],1),1)</f>
        <v>72</v>
      </c>
      <c r="U3606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3606" s="21">
        <f>+Tabella2026[[#This Row],[DEF - n. card]]*(PLAFOND/N_TESSERE)</f>
        <v>35500</v>
      </c>
      <c r="W3606" s="18"/>
    </row>
    <row r="3607" spans="2:23" x14ac:dyDescent="0.25">
      <c r="B3607" s="1" t="s">
        <v>7209</v>
      </c>
      <c r="C3607" s="2">
        <v>31024</v>
      </c>
      <c r="D3607" s="1" t="s">
        <v>7210</v>
      </c>
      <c r="E3607" s="1" t="s">
        <v>48</v>
      </c>
      <c r="F3607" s="1" t="s">
        <v>562</v>
      </c>
      <c r="G3607" s="1" t="s">
        <v>4778</v>
      </c>
      <c r="H3607" s="1" t="s">
        <v>15835</v>
      </c>
      <c r="I3607" s="5">
        <v>2779</v>
      </c>
      <c r="J3607" s="5">
        <v>57068655</v>
      </c>
      <c r="K3607" s="3">
        <f>+Tabella2026[[#This Row],[POP_2024]]/SUM(Tabella2026[POP_2024])</f>
        <v>4.7146872806796698E-5</v>
      </c>
      <c r="L3607" s="3">
        <f>+Tabella2026[[#This Row],[INCIDENZA POPOLAZIONE]]*(PLAFOND/2)</f>
        <v>13880.003994166344</v>
      </c>
      <c r="M3607" s="3">
        <f>+IFERROR(Tabella2026[[#This Row],[reddito_2024]]/Tabella2026[[#This Row],[POP_2024]],"")</f>
        <v>20535.680100755668</v>
      </c>
      <c r="N3607" s="3">
        <f>+IF(Tabella2026[[#This Row],[REDDITO COMPLESSIVO PROCAPITE]]&lt;media_aggr_reddito_pc,(media_aggr_reddito_pc-Tabella2026[[#This Row],[REDDITO COMPLESSIVO PROCAPITE]]),0)</f>
        <v>0</v>
      </c>
      <c r="O3607" s="3">
        <f>+Tabella2026[[#This Row],[DIFFERENZA REDDITO INFERIORE ALLA MEDIA DALLA MEDIA]]*Tabella2026[[#This Row],[POP_2024]]</f>
        <v>0</v>
      </c>
      <c r="P3607" s="3">
        <f>+Tabella2026[[#This Row],[POPOLAZIONE PER DIFFERENZA ]]/SUM(Tabella2026[[POPOLAZIONE PER DIFFERENZA ]])</f>
        <v>0</v>
      </c>
      <c r="Q3607" s="3">
        <f>+Tabella2026[[#This Row],[INCIDENZA POPOLAZIONE PER DIFFERENZA]]*(PLAFOND-SUM(Tabella2026[CONTRIBUTO SULLA BASE DELLA POPOLAZIONE]))</f>
        <v>0</v>
      </c>
      <c r="R3607" s="3">
        <f>+Tabella2026[[#This Row],[CONTRIBUTO SULLA BASE DELLA POPOLAZIONE]]+Tabella2026[[#This Row],[CONTRIBUTO SULLA BASE DEL REDDITO]]</f>
        <v>13880.003994166344</v>
      </c>
      <c r="S3607" s="3">
        <f>+Tabella2026[[#This Row],[CONTRIBUTO TOTALE]]/(PLAFOND/N_TESSERE)</f>
        <v>27.760007988332688</v>
      </c>
      <c r="T3607" s="3">
        <f>+MAX(CEILING(Tabella2026[[#This Row],[preDEF1]],1),1)</f>
        <v>28</v>
      </c>
      <c r="U3607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07" s="21">
        <f>+Tabella2026[[#This Row],[DEF - n. card]]*(PLAFOND/N_TESSERE)</f>
        <v>13500</v>
      </c>
      <c r="W3607" s="18"/>
    </row>
    <row r="3608" spans="2:23" x14ac:dyDescent="0.25">
      <c r="B3608" s="1" t="s">
        <v>7389</v>
      </c>
      <c r="C3608" s="2">
        <v>21016</v>
      </c>
      <c r="D3608" s="1" t="s">
        <v>7390</v>
      </c>
      <c r="E3608" s="1" t="s">
        <v>99</v>
      </c>
      <c r="F3608" s="1" t="s">
        <v>110</v>
      </c>
      <c r="G3608" s="1" t="s">
        <v>4778</v>
      </c>
      <c r="H3608" s="1" t="s">
        <v>15835</v>
      </c>
      <c r="I3608" s="5">
        <v>2778</v>
      </c>
      <c r="J3608" s="5">
        <v>64086785</v>
      </c>
      <c r="K3608" s="3">
        <f>+Tabella2026[[#This Row],[POP_2024]]/SUM(Tabella2026[POP_2024])</f>
        <v>4.7129907397366402E-5</v>
      </c>
      <c r="L3608" s="3">
        <f>+Tabella2026[[#This Row],[INCIDENZA POPOLAZIONE]]*(PLAFOND/2)</f>
        <v>13875.00939035412</v>
      </c>
      <c r="M3608" s="3">
        <f>+IFERROR(Tabella2026[[#This Row],[reddito_2024]]/Tabella2026[[#This Row],[POP_2024]],"")</f>
        <v>23069.39704823614</v>
      </c>
      <c r="N3608" s="3">
        <f>+IF(Tabella2026[[#This Row],[REDDITO COMPLESSIVO PROCAPITE]]&lt;media_aggr_reddito_pc,(media_aggr_reddito_pc-Tabella2026[[#This Row],[REDDITO COMPLESSIVO PROCAPITE]]),0)</f>
        <v>0</v>
      </c>
      <c r="O3608" s="3">
        <f>+Tabella2026[[#This Row],[DIFFERENZA REDDITO INFERIORE ALLA MEDIA DALLA MEDIA]]*Tabella2026[[#This Row],[POP_2024]]</f>
        <v>0</v>
      </c>
      <c r="P3608" s="3">
        <f>+Tabella2026[[#This Row],[POPOLAZIONE PER DIFFERENZA ]]/SUM(Tabella2026[[POPOLAZIONE PER DIFFERENZA ]])</f>
        <v>0</v>
      </c>
      <c r="Q3608" s="3">
        <f>+Tabella2026[[#This Row],[INCIDENZA POPOLAZIONE PER DIFFERENZA]]*(PLAFOND-SUM(Tabella2026[CONTRIBUTO SULLA BASE DELLA POPOLAZIONE]))</f>
        <v>0</v>
      </c>
      <c r="R3608" s="3">
        <f>+Tabella2026[[#This Row],[CONTRIBUTO SULLA BASE DELLA POPOLAZIONE]]+Tabella2026[[#This Row],[CONTRIBUTO SULLA BASE DEL REDDITO]]</f>
        <v>13875.00939035412</v>
      </c>
      <c r="S3608" s="3">
        <f>+Tabella2026[[#This Row],[CONTRIBUTO TOTALE]]/(PLAFOND/N_TESSERE)</f>
        <v>27.750018780708242</v>
      </c>
      <c r="T3608" s="3">
        <f>+MAX(CEILING(Tabella2026[[#This Row],[preDEF1]],1),1)</f>
        <v>28</v>
      </c>
      <c r="U3608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08" s="21">
        <f>+Tabella2026[[#This Row],[DEF - n. card]]*(PLAFOND/N_TESSERE)</f>
        <v>13500</v>
      </c>
      <c r="W3608" s="18"/>
    </row>
    <row r="3609" spans="2:23" x14ac:dyDescent="0.25">
      <c r="B3609" s="1" t="s">
        <v>7043</v>
      </c>
      <c r="C3609" s="2">
        <v>84035</v>
      </c>
      <c r="D3609" s="1" t="s">
        <v>7044</v>
      </c>
      <c r="E3609" s="1" t="s">
        <v>21</v>
      </c>
      <c r="F3609" s="1" t="s">
        <v>261</v>
      </c>
      <c r="G3609" s="1" t="s">
        <v>4778</v>
      </c>
      <c r="H3609" s="1" t="s">
        <v>15836</v>
      </c>
      <c r="I3609" s="5">
        <v>2778</v>
      </c>
      <c r="J3609" s="5">
        <v>28454833</v>
      </c>
      <c r="K3609" s="3">
        <f>+Tabella2026[[#This Row],[POP_2024]]/SUM(Tabella2026[POP_2024])</f>
        <v>4.7129907397366402E-5</v>
      </c>
      <c r="L3609" s="3">
        <f>+Tabella2026[[#This Row],[INCIDENZA POPOLAZIONE]]*(PLAFOND/2)</f>
        <v>13875.00939035412</v>
      </c>
      <c r="M3609" s="3">
        <f>+IFERROR(Tabella2026[[#This Row],[reddito_2024]]/Tabella2026[[#This Row],[POP_2024]],"")</f>
        <v>10242.920446364291</v>
      </c>
      <c r="N3609" s="3">
        <f>+IF(Tabella2026[[#This Row],[REDDITO COMPLESSIVO PROCAPITE]]&lt;media_aggr_reddito_pc,(media_aggr_reddito_pc-Tabella2026[[#This Row],[REDDITO COMPLESSIVO PROCAPITE]]),0)</f>
        <v>7582.1456162444501</v>
      </c>
      <c r="O3609" s="3">
        <f>+Tabella2026[[#This Row],[DIFFERENZA REDDITO INFERIORE ALLA MEDIA DALLA MEDIA]]*Tabella2026[[#This Row],[POP_2024]]</f>
        <v>21063200.521927081</v>
      </c>
      <c r="P3609" s="3">
        <f>+Tabella2026[[#This Row],[POPOLAZIONE PER DIFFERENZA ]]/SUM(Tabella2026[[POPOLAZIONE PER DIFFERENZA ]])</f>
        <v>1.8686894584174943E-4</v>
      </c>
      <c r="Q3609" s="3">
        <f>+Tabella2026[[#This Row],[INCIDENZA POPOLAZIONE PER DIFFERENZA]]*(PLAFOND-SUM(Tabella2026[CONTRIBUTO SULLA BASE DELLA POPOLAZIONE]))</f>
        <v>55014.077504101871</v>
      </c>
      <c r="R3609" s="3">
        <f>+Tabella2026[[#This Row],[CONTRIBUTO SULLA BASE DELLA POPOLAZIONE]]+Tabella2026[[#This Row],[CONTRIBUTO SULLA BASE DEL REDDITO]]</f>
        <v>68889.086894455992</v>
      </c>
      <c r="S3609" s="3">
        <f>+Tabella2026[[#This Row],[CONTRIBUTO TOTALE]]/(PLAFOND/N_TESSERE)</f>
        <v>137.77817378891197</v>
      </c>
      <c r="T3609" s="3">
        <f>+MAX(CEILING(Tabella2026[[#This Row],[preDEF1]],1),1)</f>
        <v>138</v>
      </c>
      <c r="U3609" s="9">
        <f xml:space="preserve"> IF(ROW(Tabella2026[[#This Row],[preDEF2]]) - ROW(Tabella2026[[#Headers],[preDEF2]])&lt;=ABS(SUM(Tabella2026[preDEF2])-N_TESSERE),Tabella2026[[#This Row],[preDEF2]]-1,Tabella2026[[#This Row],[preDEF2]])</f>
        <v>137</v>
      </c>
      <c r="V3609" s="21">
        <f>+Tabella2026[[#This Row],[DEF - n. card]]*(PLAFOND/N_TESSERE)</f>
        <v>68500</v>
      </c>
      <c r="W3609" s="18"/>
    </row>
    <row r="3610" spans="2:23" x14ac:dyDescent="0.25">
      <c r="B3610" s="1" t="s">
        <v>7357</v>
      </c>
      <c r="C3610" s="2">
        <v>19064</v>
      </c>
      <c r="D3610" s="1" t="s">
        <v>7358</v>
      </c>
      <c r="E3610" s="1" t="s">
        <v>12</v>
      </c>
      <c r="F3610" s="1" t="s">
        <v>193</v>
      </c>
      <c r="G3610" s="1" t="s">
        <v>4778</v>
      </c>
      <c r="H3610" s="1" t="s">
        <v>15835</v>
      </c>
      <c r="I3610" s="5">
        <v>2777</v>
      </c>
      <c r="J3610" s="5">
        <v>48525751</v>
      </c>
      <c r="K3610" s="3">
        <f>+Tabella2026[[#This Row],[POP_2024]]/SUM(Tabella2026[POP_2024])</f>
        <v>4.7112941987936098E-5</v>
      </c>
      <c r="L3610" s="3">
        <f>+Tabella2026[[#This Row],[INCIDENZA POPOLAZIONE]]*(PLAFOND/2)</f>
        <v>13870.014786541897</v>
      </c>
      <c r="M3610" s="3">
        <f>+IFERROR(Tabella2026[[#This Row],[reddito_2024]]/Tabella2026[[#This Row],[POP_2024]],"")</f>
        <v>17474.16312567519</v>
      </c>
      <c r="N3610" s="3">
        <f>+IF(Tabella2026[[#This Row],[REDDITO COMPLESSIVO PROCAPITE]]&lt;media_aggr_reddito_pc,(media_aggr_reddito_pc-Tabella2026[[#This Row],[REDDITO COMPLESSIVO PROCAPITE]]),0)</f>
        <v>350.90293693355125</v>
      </c>
      <c r="O3610" s="3">
        <f>+Tabella2026[[#This Row],[DIFFERENZA REDDITO INFERIORE ALLA MEDIA DALLA MEDIA]]*Tabella2026[[#This Row],[POP_2024]]</f>
        <v>974457.45586447185</v>
      </c>
      <c r="P3610" s="3">
        <f>+Tabella2026[[#This Row],[POPOLAZIONE PER DIFFERENZA ]]/SUM(Tabella2026[[POPOLAZIONE PER DIFFERENZA ]])</f>
        <v>8.6452121725500669E-6</v>
      </c>
      <c r="Q3610" s="3">
        <f>+Tabella2026[[#This Row],[INCIDENZA POPOLAZIONE PER DIFFERENZA]]*(PLAFOND-SUM(Tabella2026[CONTRIBUTO SULLA BASE DELLA POPOLAZIONE]))</f>
        <v>2545.1439796896207</v>
      </c>
      <c r="R3610" s="3">
        <f>+Tabella2026[[#This Row],[CONTRIBUTO SULLA BASE DELLA POPOLAZIONE]]+Tabella2026[[#This Row],[CONTRIBUTO SULLA BASE DEL REDDITO]]</f>
        <v>16415.158766231518</v>
      </c>
      <c r="S3610" s="3">
        <f>+Tabella2026[[#This Row],[CONTRIBUTO TOTALE]]/(PLAFOND/N_TESSERE)</f>
        <v>32.830317532463035</v>
      </c>
      <c r="T3610" s="3">
        <f>+MAX(CEILING(Tabella2026[[#This Row],[preDEF1]],1),1)</f>
        <v>33</v>
      </c>
      <c r="U3610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610" s="21">
        <f>+Tabella2026[[#This Row],[DEF - n. card]]*(PLAFOND/N_TESSERE)</f>
        <v>16000</v>
      </c>
      <c r="W3610" s="18"/>
    </row>
    <row r="3611" spans="2:23" x14ac:dyDescent="0.25">
      <c r="B3611" s="1" t="s">
        <v>7205</v>
      </c>
      <c r="C3611" s="2">
        <v>30019</v>
      </c>
      <c r="D3611" s="1" t="s">
        <v>7206</v>
      </c>
      <c r="E3611" s="1" t="s">
        <v>48</v>
      </c>
      <c r="F3611" s="1" t="s">
        <v>120</v>
      </c>
      <c r="G3611" s="1" t="s">
        <v>4778</v>
      </c>
      <c r="H3611" s="1" t="s">
        <v>15835</v>
      </c>
      <c r="I3611" s="5">
        <v>2775</v>
      </c>
      <c r="J3611" s="5">
        <v>57318557</v>
      </c>
      <c r="K3611" s="3">
        <f>+Tabella2026[[#This Row],[POP_2024]]/SUM(Tabella2026[POP_2024])</f>
        <v>4.7079011169075506E-5</v>
      </c>
      <c r="L3611" s="3">
        <f>+Tabella2026[[#This Row],[INCIDENZA POPOLAZIONE]]*(PLAFOND/2)</f>
        <v>13860.025578917452</v>
      </c>
      <c r="M3611" s="3">
        <f>+IFERROR(Tabella2026[[#This Row],[reddito_2024]]/Tabella2026[[#This Row],[POP_2024]],"")</f>
        <v>20655.335855855858</v>
      </c>
      <c r="N3611" s="3">
        <f>+IF(Tabella2026[[#This Row],[REDDITO COMPLESSIVO PROCAPITE]]&lt;media_aggr_reddito_pc,(media_aggr_reddito_pc-Tabella2026[[#This Row],[REDDITO COMPLESSIVO PROCAPITE]]),0)</f>
        <v>0</v>
      </c>
      <c r="O3611" s="3">
        <f>+Tabella2026[[#This Row],[DIFFERENZA REDDITO INFERIORE ALLA MEDIA DALLA MEDIA]]*Tabella2026[[#This Row],[POP_2024]]</f>
        <v>0</v>
      </c>
      <c r="P3611" s="3">
        <f>+Tabella2026[[#This Row],[POPOLAZIONE PER DIFFERENZA ]]/SUM(Tabella2026[[POPOLAZIONE PER DIFFERENZA ]])</f>
        <v>0</v>
      </c>
      <c r="Q3611" s="3">
        <f>+Tabella2026[[#This Row],[INCIDENZA POPOLAZIONE PER DIFFERENZA]]*(PLAFOND-SUM(Tabella2026[CONTRIBUTO SULLA BASE DELLA POPOLAZIONE]))</f>
        <v>0</v>
      </c>
      <c r="R3611" s="3">
        <f>+Tabella2026[[#This Row],[CONTRIBUTO SULLA BASE DELLA POPOLAZIONE]]+Tabella2026[[#This Row],[CONTRIBUTO SULLA BASE DEL REDDITO]]</f>
        <v>13860.025578917452</v>
      </c>
      <c r="S3611" s="3">
        <f>+Tabella2026[[#This Row],[CONTRIBUTO TOTALE]]/(PLAFOND/N_TESSERE)</f>
        <v>27.720051157834902</v>
      </c>
      <c r="T3611" s="3">
        <f>+MAX(CEILING(Tabella2026[[#This Row],[preDEF1]],1),1)</f>
        <v>28</v>
      </c>
      <c r="U3611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11" s="21">
        <f>+Tabella2026[[#This Row],[DEF - n. card]]*(PLAFOND/N_TESSERE)</f>
        <v>13500</v>
      </c>
      <c r="W3611" s="18"/>
    </row>
    <row r="3612" spans="2:23" x14ac:dyDescent="0.25">
      <c r="B3612" s="1" t="s">
        <v>7119</v>
      </c>
      <c r="C3612" s="2">
        <v>82025</v>
      </c>
      <c r="D3612" s="1" t="s">
        <v>7120</v>
      </c>
      <c r="E3612" s="1" t="s">
        <v>21</v>
      </c>
      <c r="F3612" s="1" t="s">
        <v>20</v>
      </c>
      <c r="G3612" s="1" t="s">
        <v>4778</v>
      </c>
      <c r="H3612" s="1" t="s">
        <v>15836</v>
      </c>
      <c r="I3612" s="5">
        <v>2774</v>
      </c>
      <c r="J3612" s="5">
        <v>29505313</v>
      </c>
      <c r="K3612" s="3">
        <f>+Tabella2026[[#This Row],[POP_2024]]/SUM(Tabella2026[POP_2024])</f>
        <v>4.7062045759645209E-5</v>
      </c>
      <c r="L3612" s="3">
        <f>+Tabella2026[[#This Row],[INCIDENZA POPOLAZIONE]]*(PLAFOND/2)</f>
        <v>13855.03097510523</v>
      </c>
      <c r="M3612" s="3">
        <f>+IFERROR(Tabella2026[[#This Row],[reddito_2024]]/Tabella2026[[#This Row],[POP_2024]],"")</f>
        <v>10636.378154289834</v>
      </c>
      <c r="N3612" s="3">
        <f>+IF(Tabella2026[[#This Row],[REDDITO COMPLESSIVO PROCAPITE]]&lt;media_aggr_reddito_pc,(media_aggr_reddito_pc-Tabella2026[[#This Row],[REDDITO COMPLESSIVO PROCAPITE]]),0)</f>
        <v>7188.6879083189069</v>
      </c>
      <c r="O3612" s="3">
        <f>+Tabella2026[[#This Row],[DIFFERENZA REDDITO INFERIORE ALLA MEDIA DALLA MEDIA]]*Tabella2026[[#This Row],[POP_2024]]</f>
        <v>19941420.257676646</v>
      </c>
      <c r="P3612" s="3">
        <f>+Tabella2026[[#This Row],[POPOLAZIONE PER DIFFERENZA ]]/SUM(Tabella2026[[POPOLAZIONE PER DIFFERENZA ]])</f>
        <v>1.7691671207611945E-4</v>
      </c>
      <c r="Q3612" s="3">
        <f>+Tabella2026[[#This Row],[INCIDENZA POPOLAZIONE PER DIFFERENZA]]*(PLAFOND-SUM(Tabella2026[CONTRIBUTO SULLA BASE DELLA POPOLAZIONE]))</f>
        <v>52084.147347675716</v>
      </c>
      <c r="R3612" s="3">
        <f>+Tabella2026[[#This Row],[CONTRIBUTO SULLA BASE DELLA POPOLAZIONE]]+Tabella2026[[#This Row],[CONTRIBUTO SULLA BASE DEL REDDITO]]</f>
        <v>65939.17832278095</v>
      </c>
      <c r="S3612" s="3">
        <f>+Tabella2026[[#This Row],[CONTRIBUTO TOTALE]]/(PLAFOND/N_TESSERE)</f>
        <v>131.87835664556189</v>
      </c>
      <c r="T3612" s="3">
        <f>+MAX(CEILING(Tabella2026[[#This Row],[preDEF1]],1),1)</f>
        <v>132</v>
      </c>
      <c r="U3612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3612" s="21">
        <f>+Tabella2026[[#This Row],[DEF - n. card]]*(PLAFOND/N_TESSERE)</f>
        <v>65500</v>
      </c>
      <c r="W3612" s="18"/>
    </row>
    <row r="3613" spans="2:23" x14ac:dyDescent="0.25">
      <c r="B3613" s="1" t="s">
        <v>7155</v>
      </c>
      <c r="C3613" s="2">
        <v>112038</v>
      </c>
      <c r="D3613" s="1" t="s">
        <v>7156</v>
      </c>
      <c r="E3613" s="1" t="s">
        <v>76</v>
      </c>
      <c r="F3613" s="1" t="s">
        <v>88</v>
      </c>
      <c r="G3613" s="1" t="s">
        <v>4778</v>
      </c>
      <c r="H3613" s="1" t="s">
        <v>15836</v>
      </c>
      <c r="I3613" s="5">
        <v>2774</v>
      </c>
      <c r="J3613" s="5">
        <v>36739091</v>
      </c>
      <c r="K3613" s="3">
        <f>+Tabella2026[[#This Row],[POP_2024]]/SUM(Tabella2026[POP_2024])</f>
        <v>4.7062045759645209E-5</v>
      </c>
      <c r="L3613" s="3">
        <f>+Tabella2026[[#This Row],[INCIDENZA POPOLAZIONE]]*(PLAFOND/2)</f>
        <v>13855.03097510523</v>
      </c>
      <c r="M3613" s="3">
        <f>+IFERROR(Tabella2026[[#This Row],[reddito_2024]]/Tabella2026[[#This Row],[POP_2024]],"")</f>
        <v>13244.08471521269</v>
      </c>
      <c r="N3613" s="3">
        <f>+IF(Tabella2026[[#This Row],[REDDITO COMPLESSIVO PROCAPITE]]&lt;media_aggr_reddito_pc,(media_aggr_reddito_pc-Tabella2026[[#This Row],[REDDITO COMPLESSIVO PROCAPITE]]),0)</f>
        <v>4580.9813473960512</v>
      </c>
      <c r="O3613" s="3">
        <f>+Tabella2026[[#This Row],[DIFFERENZA REDDITO INFERIORE ALLA MEDIA DALLA MEDIA]]*Tabella2026[[#This Row],[POP_2024]]</f>
        <v>12707642.257676646</v>
      </c>
      <c r="P3613" s="3">
        <f>+Tabella2026[[#This Row],[POPOLAZIONE PER DIFFERENZA ]]/SUM(Tabella2026[[POPOLAZIONE PER DIFFERENZA ]])</f>
        <v>1.1273992812032749E-4</v>
      </c>
      <c r="Q3613" s="3">
        <f>+Tabella2026[[#This Row],[INCIDENZA POPOLAZIONE PER DIFFERENZA]]*(PLAFOND-SUM(Tabella2026[CONTRIBUTO SULLA BASE DELLA POPOLAZIONE]))</f>
        <v>33190.550283678458</v>
      </c>
      <c r="R3613" s="3">
        <f>+Tabella2026[[#This Row],[CONTRIBUTO SULLA BASE DELLA POPOLAZIONE]]+Tabella2026[[#This Row],[CONTRIBUTO SULLA BASE DEL REDDITO]]</f>
        <v>47045.581258783684</v>
      </c>
      <c r="S3613" s="3">
        <f>+Tabella2026[[#This Row],[CONTRIBUTO TOTALE]]/(PLAFOND/N_TESSERE)</f>
        <v>94.091162517567369</v>
      </c>
      <c r="T3613" s="3">
        <f>+MAX(CEILING(Tabella2026[[#This Row],[preDEF1]],1),1)</f>
        <v>95</v>
      </c>
      <c r="U3613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3613" s="21">
        <f>+Tabella2026[[#This Row],[DEF - n. card]]*(PLAFOND/N_TESSERE)</f>
        <v>47000</v>
      </c>
      <c r="W3613" s="18"/>
    </row>
    <row r="3614" spans="2:23" x14ac:dyDescent="0.25">
      <c r="B3614" s="1" t="s">
        <v>7299</v>
      </c>
      <c r="C3614" s="2">
        <v>5069</v>
      </c>
      <c r="D3614" s="1" t="s">
        <v>7300</v>
      </c>
      <c r="E3614" s="1" t="s">
        <v>18</v>
      </c>
      <c r="F3614" s="1" t="s">
        <v>182</v>
      </c>
      <c r="G3614" s="1" t="s">
        <v>4778</v>
      </c>
      <c r="H3614" s="1" t="s">
        <v>15835</v>
      </c>
      <c r="I3614" s="5">
        <v>2773</v>
      </c>
      <c r="J3614" s="5">
        <v>54520799</v>
      </c>
      <c r="K3614" s="3">
        <f>+Tabella2026[[#This Row],[POP_2024]]/SUM(Tabella2026[POP_2024])</f>
        <v>4.7045080350214913E-5</v>
      </c>
      <c r="L3614" s="3">
        <f>+Tabella2026[[#This Row],[INCIDENZA POPOLAZIONE]]*(PLAFOND/2)</f>
        <v>13850.036371293008</v>
      </c>
      <c r="M3614" s="3">
        <f>+IFERROR(Tabella2026[[#This Row],[reddito_2024]]/Tabella2026[[#This Row],[POP_2024]],"")</f>
        <v>19661.305084745763</v>
      </c>
      <c r="N3614" s="3">
        <f>+IF(Tabella2026[[#This Row],[REDDITO COMPLESSIVO PROCAPITE]]&lt;media_aggr_reddito_pc,(media_aggr_reddito_pc-Tabella2026[[#This Row],[REDDITO COMPLESSIVO PROCAPITE]]),0)</f>
        <v>0</v>
      </c>
      <c r="O3614" s="3">
        <f>+Tabella2026[[#This Row],[DIFFERENZA REDDITO INFERIORE ALLA MEDIA DALLA MEDIA]]*Tabella2026[[#This Row],[POP_2024]]</f>
        <v>0</v>
      </c>
      <c r="P3614" s="3">
        <f>+Tabella2026[[#This Row],[POPOLAZIONE PER DIFFERENZA ]]/SUM(Tabella2026[[POPOLAZIONE PER DIFFERENZA ]])</f>
        <v>0</v>
      </c>
      <c r="Q3614" s="3">
        <f>+Tabella2026[[#This Row],[INCIDENZA POPOLAZIONE PER DIFFERENZA]]*(PLAFOND-SUM(Tabella2026[CONTRIBUTO SULLA BASE DELLA POPOLAZIONE]))</f>
        <v>0</v>
      </c>
      <c r="R3614" s="3">
        <f>+Tabella2026[[#This Row],[CONTRIBUTO SULLA BASE DELLA POPOLAZIONE]]+Tabella2026[[#This Row],[CONTRIBUTO SULLA BASE DEL REDDITO]]</f>
        <v>13850.036371293008</v>
      </c>
      <c r="S3614" s="3">
        <f>+Tabella2026[[#This Row],[CONTRIBUTO TOTALE]]/(PLAFOND/N_TESSERE)</f>
        <v>27.700072742586016</v>
      </c>
      <c r="T3614" s="3">
        <f>+MAX(CEILING(Tabella2026[[#This Row],[preDEF1]],1),1)</f>
        <v>28</v>
      </c>
      <c r="U3614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14" s="21">
        <f>+Tabella2026[[#This Row],[DEF - n. card]]*(PLAFOND/N_TESSERE)</f>
        <v>13500</v>
      </c>
      <c r="W3614" s="18"/>
    </row>
    <row r="3615" spans="2:23" x14ac:dyDescent="0.25">
      <c r="B3615" s="1" t="s">
        <v>7281</v>
      </c>
      <c r="C3615" s="2">
        <v>19055</v>
      </c>
      <c r="D3615" s="1" t="s">
        <v>7282</v>
      </c>
      <c r="E3615" s="1" t="s">
        <v>12</v>
      </c>
      <c r="F3615" s="1" t="s">
        <v>193</v>
      </c>
      <c r="G3615" s="1" t="s">
        <v>4778</v>
      </c>
      <c r="H3615" s="1" t="s">
        <v>15835</v>
      </c>
      <c r="I3615" s="5">
        <v>2772</v>
      </c>
      <c r="J3615" s="5">
        <v>58838278</v>
      </c>
      <c r="K3615" s="3">
        <f>+Tabella2026[[#This Row],[POP_2024]]/SUM(Tabella2026[POP_2024])</f>
        <v>4.7028114940784617E-5</v>
      </c>
      <c r="L3615" s="3">
        <f>+Tabella2026[[#This Row],[INCIDENZA POPOLAZIONE]]*(PLAFOND/2)</f>
        <v>13845.041767480785</v>
      </c>
      <c r="M3615" s="3">
        <f>+IFERROR(Tabella2026[[#This Row],[reddito_2024]]/Tabella2026[[#This Row],[POP_2024]],"")</f>
        <v>21225.930014430014</v>
      </c>
      <c r="N3615" s="3">
        <f>+IF(Tabella2026[[#This Row],[REDDITO COMPLESSIVO PROCAPITE]]&lt;media_aggr_reddito_pc,(media_aggr_reddito_pc-Tabella2026[[#This Row],[REDDITO COMPLESSIVO PROCAPITE]]),0)</f>
        <v>0</v>
      </c>
      <c r="O3615" s="3">
        <f>+Tabella2026[[#This Row],[DIFFERENZA REDDITO INFERIORE ALLA MEDIA DALLA MEDIA]]*Tabella2026[[#This Row],[POP_2024]]</f>
        <v>0</v>
      </c>
      <c r="P3615" s="3">
        <f>+Tabella2026[[#This Row],[POPOLAZIONE PER DIFFERENZA ]]/SUM(Tabella2026[[POPOLAZIONE PER DIFFERENZA ]])</f>
        <v>0</v>
      </c>
      <c r="Q3615" s="3">
        <f>+Tabella2026[[#This Row],[INCIDENZA POPOLAZIONE PER DIFFERENZA]]*(PLAFOND-SUM(Tabella2026[CONTRIBUTO SULLA BASE DELLA POPOLAZIONE]))</f>
        <v>0</v>
      </c>
      <c r="R3615" s="3">
        <f>+Tabella2026[[#This Row],[CONTRIBUTO SULLA BASE DELLA POPOLAZIONE]]+Tabella2026[[#This Row],[CONTRIBUTO SULLA BASE DEL REDDITO]]</f>
        <v>13845.041767480785</v>
      </c>
      <c r="S3615" s="3">
        <f>+Tabella2026[[#This Row],[CONTRIBUTO TOTALE]]/(PLAFOND/N_TESSERE)</f>
        <v>27.69008353496157</v>
      </c>
      <c r="T3615" s="3">
        <f>+MAX(CEILING(Tabella2026[[#This Row],[preDEF1]],1),1)</f>
        <v>28</v>
      </c>
      <c r="U3615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15" s="21">
        <f>+Tabella2026[[#This Row],[DEF - n. card]]*(PLAFOND/N_TESSERE)</f>
        <v>13500</v>
      </c>
      <c r="W3615" s="18"/>
    </row>
    <row r="3616" spans="2:23" x14ac:dyDescent="0.25">
      <c r="B3616" s="1" t="s">
        <v>7221</v>
      </c>
      <c r="C3616" s="2">
        <v>24066</v>
      </c>
      <c r="D3616" s="1" t="s">
        <v>7222</v>
      </c>
      <c r="E3616" s="1" t="s">
        <v>38</v>
      </c>
      <c r="F3616" s="1" t="s">
        <v>106</v>
      </c>
      <c r="G3616" s="1" t="s">
        <v>4778</v>
      </c>
      <c r="H3616" s="1" t="s">
        <v>15835</v>
      </c>
      <c r="I3616" s="5">
        <v>2772</v>
      </c>
      <c r="J3616" s="5">
        <v>60200269</v>
      </c>
      <c r="K3616" s="3">
        <f>+Tabella2026[[#This Row],[POP_2024]]/SUM(Tabella2026[POP_2024])</f>
        <v>4.7028114940784617E-5</v>
      </c>
      <c r="L3616" s="3">
        <f>+Tabella2026[[#This Row],[INCIDENZA POPOLAZIONE]]*(PLAFOND/2)</f>
        <v>13845.041767480785</v>
      </c>
      <c r="M3616" s="3">
        <f>+IFERROR(Tabella2026[[#This Row],[reddito_2024]]/Tabella2026[[#This Row],[POP_2024]],"")</f>
        <v>21717.26875901876</v>
      </c>
      <c r="N3616" s="3">
        <f>+IF(Tabella2026[[#This Row],[REDDITO COMPLESSIVO PROCAPITE]]&lt;media_aggr_reddito_pc,(media_aggr_reddito_pc-Tabella2026[[#This Row],[REDDITO COMPLESSIVO PROCAPITE]]),0)</f>
        <v>0</v>
      </c>
      <c r="O3616" s="3">
        <f>+Tabella2026[[#This Row],[DIFFERENZA REDDITO INFERIORE ALLA MEDIA DALLA MEDIA]]*Tabella2026[[#This Row],[POP_2024]]</f>
        <v>0</v>
      </c>
      <c r="P3616" s="3">
        <f>+Tabella2026[[#This Row],[POPOLAZIONE PER DIFFERENZA ]]/SUM(Tabella2026[[POPOLAZIONE PER DIFFERENZA ]])</f>
        <v>0</v>
      </c>
      <c r="Q3616" s="3">
        <f>+Tabella2026[[#This Row],[INCIDENZA POPOLAZIONE PER DIFFERENZA]]*(PLAFOND-SUM(Tabella2026[CONTRIBUTO SULLA BASE DELLA POPOLAZIONE]))</f>
        <v>0</v>
      </c>
      <c r="R3616" s="3">
        <f>+Tabella2026[[#This Row],[CONTRIBUTO SULLA BASE DELLA POPOLAZIONE]]+Tabella2026[[#This Row],[CONTRIBUTO SULLA BASE DEL REDDITO]]</f>
        <v>13845.041767480785</v>
      </c>
      <c r="S3616" s="3">
        <f>+Tabella2026[[#This Row],[CONTRIBUTO TOTALE]]/(PLAFOND/N_TESSERE)</f>
        <v>27.69008353496157</v>
      </c>
      <c r="T3616" s="3">
        <f>+MAX(CEILING(Tabella2026[[#This Row],[preDEF1]],1),1)</f>
        <v>28</v>
      </c>
      <c r="U3616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16" s="21">
        <f>+Tabella2026[[#This Row],[DEF - n. card]]*(PLAFOND/N_TESSERE)</f>
        <v>13500</v>
      </c>
      <c r="W3616" s="18"/>
    </row>
    <row r="3617" spans="2:23" x14ac:dyDescent="0.25">
      <c r="B3617" s="1" t="s">
        <v>7083</v>
      </c>
      <c r="C3617" s="2">
        <v>83008</v>
      </c>
      <c r="D3617" s="1" t="s">
        <v>7084</v>
      </c>
      <c r="E3617" s="1" t="s">
        <v>21</v>
      </c>
      <c r="F3617" s="1" t="s">
        <v>42</v>
      </c>
      <c r="G3617" s="1" t="s">
        <v>4778</v>
      </c>
      <c r="H3617" s="1" t="s">
        <v>15836</v>
      </c>
      <c r="I3617" s="5">
        <v>2771</v>
      </c>
      <c r="J3617" s="5">
        <v>25100159</v>
      </c>
      <c r="K3617" s="3">
        <f>+Tabella2026[[#This Row],[POP_2024]]/SUM(Tabella2026[POP_2024])</f>
        <v>4.7011149531354314E-5</v>
      </c>
      <c r="L3617" s="3">
        <f>+Tabella2026[[#This Row],[INCIDENZA POPOLAZIONE]]*(PLAFOND/2)</f>
        <v>13840.047163668562</v>
      </c>
      <c r="M3617" s="3">
        <f>+IFERROR(Tabella2026[[#This Row],[reddito_2024]]/Tabella2026[[#This Row],[POP_2024]],"")</f>
        <v>9058.1591483219054</v>
      </c>
      <c r="N3617" s="3">
        <f>+IF(Tabella2026[[#This Row],[REDDITO COMPLESSIVO PROCAPITE]]&lt;media_aggr_reddito_pc,(media_aggr_reddito_pc-Tabella2026[[#This Row],[REDDITO COMPLESSIVO PROCAPITE]]),0)</f>
        <v>8766.9069142868357</v>
      </c>
      <c r="O3617" s="3">
        <f>+Tabella2026[[#This Row],[DIFFERENZA REDDITO INFERIORE ALLA MEDIA DALLA MEDIA]]*Tabella2026[[#This Row],[POP_2024]]</f>
        <v>24293099.059488822</v>
      </c>
      <c r="P3617" s="3">
        <f>+Tabella2026[[#This Row],[POPOLAZIONE PER DIFFERENZA ]]/SUM(Tabella2026[[POPOLAZIONE PER DIFFERENZA ]])</f>
        <v>2.1552402768753294E-4</v>
      </c>
      <c r="Q3617" s="3">
        <f>+Tabella2026[[#This Row],[INCIDENZA POPOLAZIONE PER DIFFERENZA]]*(PLAFOND-SUM(Tabella2026[CONTRIBUTO SULLA BASE DELLA POPOLAZIONE]))</f>
        <v>63450.112108189191</v>
      </c>
      <c r="R3617" s="3">
        <f>+Tabella2026[[#This Row],[CONTRIBUTO SULLA BASE DELLA POPOLAZIONE]]+Tabella2026[[#This Row],[CONTRIBUTO SULLA BASE DEL REDDITO]]</f>
        <v>77290.159271857759</v>
      </c>
      <c r="S3617" s="3">
        <f>+Tabella2026[[#This Row],[CONTRIBUTO TOTALE]]/(PLAFOND/N_TESSERE)</f>
        <v>154.58031854371552</v>
      </c>
      <c r="T3617" s="3">
        <f>+MAX(CEILING(Tabella2026[[#This Row],[preDEF1]],1),1)</f>
        <v>155</v>
      </c>
      <c r="U3617" s="9">
        <f xml:space="preserve"> IF(ROW(Tabella2026[[#This Row],[preDEF2]]) - ROW(Tabella2026[[#Headers],[preDEF2]])&lt;=ABS(SUM(Tabella2026[preDEF2])-N_TESSERE),Tabella2026[[#This Row],[preDEF2]]-1,Tabella2026[[#This Row],[preDEF2]])</f>
        <v>154</v>
      </c>
      <c r="V3617" s="21">
        <f>+Tabella2026[[#This Row],[DEF - n. card]]*(PLAFOND/N_TESSERE)</f>
        <v>77000</v>
      </c>
      <c r="W3617" s="18"/>
    </row>
    <row r="3618" spans="2:23" x14ac:dyDescent="0.25">
      <c r="B3618" s="1" t="s">
        <v>7245</v>
      </c>
      <c r="C3618" s="2">
        <v>27010</v>
      </c>
      <c r="D3618" s="1" t="s">
        <v>7246</v>
      </c>
      <c r="E3618" s="1" t="s">
        <v>38</v>
      </c>
      <c r="F3618" s="1" t="s">
        <v>40</v>
      </c>
      <c r="G3618" s="1" t="s">
        <v>4778</v>
      </c>
      <c r="H3618" s="1" t="s">
        <v>15835</v>
      </c>
      <c r="I3618" s="5">
        <v>2770</v>
      </c>
      <c r="J3618" s="5">
        <v>47406715</v>
      </c>
      <c r="K3618" s="3">
        <f>+Tabella2026[[#This Row],[POP_2024]]/SUM(Tabella2026[POP_2024])</f>
        <v>4.6994184121924017E-5</v>
      </c>
      <c r="L3618" s="3">
        <f>+Tabella2026[[#This Row],[INCIDENZA POPOLAZIONE]]*(PLAFOND/2)</f>
        <v>13835.05255985634</v>
      </c>
      <c r="M3618" s="3">
        <f>+IFERROR(Tabella2026[[#This Row],[reddito_2024]]/Tabella2026[[#This Row],[POP_2024]],"")</f>
        <v>17114.337545126353</v>
      </c>
      <c r="N3618" s="3">
        <f>+IF(Tabella2026[[#This Row],[REDDITO COMPLESSIVO PROCAPITE]]&lt;media_aggr_reddito_pc,(media_aggr_reddito_pc-Tabella2026[[#This Row],[REDDITO COMPLESSIVO PROCAPITE]]),0)</f>
        <v>710.72851748238827</v>
      </c>
      <c r="O3618" s="3">
        <f>+Tabella2026[[#This Row],[DIFFERENZA REDDITO INFERIORE ALLA MEDIA DALLA MEDIA]]*Tabella2026[[#This Row],[POP_2024]]</f>
        <v>1968717.9934262156</v>
      </c>
      <c r="P3618" s="3">
        <f>+Tabella2026[[#This Row],[POPOLAZIONE PER DIFFERENZA ]]/SUM(Tabella2026[[POPOLAZIONE PER DIFFERENZA ]])</f>
        <v>1.7466113742223561E-5</v>
      </c>
      <c r="Q3618" s="3">
        <f>+Tabella2026[[#This Row],[INCIDENZA POPOLAZIONE PER DIFFERENZA]]*(PLAFOND-SUM(Tabella2026[CONTRIBUTO SULLA BASE DELLA POPOLAZIONE]))</f>
        <v>5142.0107861253309</v>
      </c>
      <c r="R3618" s="3">
        <f>+Tabella2026[[#This Row],[CONTRIBUTO SULLA BASE DELLA POPOLAZIONE]]+Tabella2026[[#This Row],[CONTRIBUTO SULLA BASE DEL REDDITO]]</f>
        <v>18977.063345981671</v>
      </c>
      <c r="S3618" s="3">
        <f>+Tabella2026[[#This Row],[CONTRIBUTO TOTALE]]/(PLAFOND/N_TESSERE)</f>
        <v>37.954126691963339</v>
      </c>
      <c r="T3618" s="3">
        <f>+MAX(CEILING(Tabella2026[[#This Row],[preDEF1]],1),1)</f>
        <v>38</v>
      </c>
      <c r="U3618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3618" s="21">
        <f>+Tabella2026[[#This Row],[DEF - n. card]]*(PLAFOND/N_TESSERE)</f>
        <v>18500</v>
      </c>
      <c r="W3618" s="18"/>
    </row>
    <row r="3619" spans="2:23" x14ac:dyDescent="0.25">
      <c r="B3619" s="1" t="s">
        <v>7201</v>
      </c>
      <c r="C3619" s="2">
        <v>18081</v>
      </c>
      <c r="D3619" s="1" t="s">
        <v>7202</v>
      </c>
      <c r="E3619" s="1" t="s">
        <v>12</v>
      </c>
      <c r="F3619" s="1" t="s">
        <v>195</v>
      </c>
      <c r="G3619" s="1" t="s">
        <v>4778</v>
      </c>
      <c r="H3619" s="1" t="s">
        <v>15835</v>
      </c>
      <c r="I3619" s="5">
        <v>2769</v>
      </c>
      <c r="J3619" s="5">
        <v>53833490</v>
      </c>
      <c r="K3619" s="3">
        <f>+Tabella2026[[#This Row],[POP_2024]]/SUM(Tabella2026[POP_2024])</f>
        <v>4.6977218712493721E-5</v>
      </c>
      <c r="L3619" s="3">
        <f>+Tabella2026[[#This Row],[INCIDENZA POPOLAZIONE]]*(PLAFOND/2)</f>
        <v>13830.057956044117</v>
      </c>
      <c r="M3619" s="3">
        <f>+IFERROR(Tabella2026[[#This Row],[reddito_2024]]/Tabella2026[[#This Row],[POP_2024]],"")</f>
        <v>19441.491513181652</v>
      </c>
      <c r="N3619" s="3">
        <f>+IF(Tabella2026[[#This Row],[REDDITO COMPLESSIVO PROCAPITE]]&lt;media_aggr_reddito_pc,(media_aggr_reddito_pc-Tabella2026[[#This Row],[REDDITO COMPLESSIVO PROCAPITE]]),0)</f>
        <v>0</v>
      </c>
      <c r="O3619" s="3">
        <f>+Tabella2026[[#This Row],[DIFFERENZA REDDITO INFERIORE ALLA MEDIA DALLA MEDIA]]*Tabella2026[[#This Row],[POP_2024]]</f>
        <v>0</v>
      </c>
      <c r="P3619" s="3">
        <f>+Tabella2026[[#This Row],[POPOLAZIONE PER DIFFERENZA ]]/SUM(Tabella2026[[POPOLAZIONE PER DIFFERENZA ]])</f>
        <v>0</v>
      </c>
      <c r="Q3619" s="3">
        <f>+Tabella2026[[#This Row],[INCIDENZA POPOLAZIONE PER DIFFERENZA]]*(PLAFOND-SUM(Tabella2026[CONTRIBUTO SULLA BASE DELLA POPOLAZIONE]))</f>
        <v>0</v>
      </c>
      <c r="R3619" s="3">
        <f>+Tabella2026[[#This Row],[CONTRIBUTO SULLA BASE DELLA POPOLAZIONE]]+Tabella2026[[#This Row],[CONTRIBUTO SULLA BASE DEL REDDITO]]</f>
        <v>13830.057956044117</v>
      </c>
      <c r="S3619" s="3">
        <f>+Tabella2026[[#This Row],[CONTRIBUTO TOTALE]]/(PLAFOND/N_TESSERE)</f>
        <v>27.660115912088234</v>
      </c>
      <c r="T3619" s="3">
        <f>+MAX(CEILING(Tabella2026[[#This Row],[preDEF1]],1),1)</f>
        <v>28</v>
      </c>
      <c r="U3619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19" s="21">
        <f>+Tabella2026[[#This Row],[DEF - n. card]]*(PLAFOND/N_TESSERE)</f>
        <v>13500</v>
      </c>
      <c r="W3619" s="18"/>
    </row>
    <row r="3620" spans="2:23" x14ac:dyDescent="0.25">
      <c r="B3620" s="1" t="s">
        <v>7263</v>
      </c>
      <c r="C3620" s="2">
        <v>30036</v>
      </c>
      <c r="D3620" s="1" t="s">
        <v>7264</v>
      </c>
      <c r="E3620" s="1" t="s">
        <v>48</v>
      </c>
      <c r="F3620" s="1" t="s">
        <v>120</v>
      </c>
      <c r="G3620" s="1" t="s">
        <v>4778</v>
      </c>
      <c r="H3620" s="1" t="s">
        <v>15835</v>
      </c>
      <c r="I3620" s="5">
        <v>2765</v>
      </c>
      <c r="J3620" s="5">
        <v>51159406</v>
      </c>
      <c r="K3620" s="3">
        <f>+Tabella2026[[#This Row],[POP_2024]]/SUM(Tabella2026[POP_2024])</f>
        <v>4.6909357074772529E-5</v>
      </c>
      <c r="L3620" s="3">
        <f>+Tabella2026[[#This Row],[INCIDENZA POPOLAZIONE]]*(PLAFOND/2)</f>
        <v>13810.079540795226</v>
      </c>
      <c r="M3620" s="3">
        <f>+IFERROR(Tabella2026[[#This Row],[reddito_2024]]/Tabella2026[[#This Row],[POP_2024]],"")</f>
        <v>18502.497649186258</v>
      </c>
      <c r="N3620" s="3">
        <f>+IF(Tabella2026[[#This Row],[REDDITO COMPLESSIVO PROCAPITE]]&lt;media_aggr_reddito_pc,(media_aggr_reddito_pc-Tabella2026[[#This Row],[REDDITO COMPLESSIVO PROCAPITE]]),0)</f>
        <v>0</v>
      </c>
      <c r="O3620" s="3">
        <f>+Tabella2026[[#This Row],[DIFFERENZA REDDITO INFERIORE ALLA MEDIA DALLA MEDIA]]*Tabella2026[[#This Row],[POP_2024]]</f>
        <v>0</v>
      </c>
      <c r="P3620" s="3">
        <f>+Tabella2026[[#This Row],[POPOLAZIONE PER DIFFERENZA ]]/SUM(Tabella2026[[POPOLAZIONE PER DIFFERENZA ]])</f>
        <v>0</v>
      </c>
      <c r="Q3620" s="3">
        <f>+Tabella2026[[#This Row],[INCIDENZA POPOLAZIONE PER DIFFERENZA]]*(PLAFOND-SUM(Tabella2026[CONTRIBUTO SULLA BASE DELLA POPOLAZIONE]))</f>
        <v>0</v>
      </c>
      <c r="R3620" s="3">
        <f>+Tabella2026[[#This Row],[CONTRIBUTO SULLA BASE DELLA POPOLAZIONE]]+Tabella2026[[#This Row],[CONTRIBUTO SULLA BASE DEL REDDITO]]</f>
        <v>13810.079540795226</v>
      </c>
      <c r="S3620" s="3">
        <f>+Tabella2026[[#This Row],[CONTRIBUTO TOTALE]]/(PLAFOND/N_TESSERE)</f>
        <v>27.620159081590455</v>
      </c>
      <c r="T3620" s="3">
        <f>+MAX(CEILING(Tabella2026[[#This Row],[preDEF1]],1),1)</f>
        <v>28</v>
      </c>
      <c r="U3620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20" s="21">
        <f>+Tabella2026[[#This Row],[DEF - n. card]]*(PLAFOND/N_TESSERE)</f>
        <v>13500</v>
      </c>
      <c r="W3620" s="18"/>
    </row>
    <row r="3621" spans="2:23" x14ac:dyDescent="0.25">
      <c r="B3621" s="1" t="s">
        <v>7287</v>
      </c>
      <c r="C3621" s="2">
        <v>23088</v>
      </c>
      <c r="D3621" s="1" t="s">
        <v>7288</v>
      </c>
      <c r="E3621" s="1" t="s">
        <v>38</v>
      </c>
      <c r="F3621" s="1" t="s">
        <v>37</v>
      </c>
      <c r="G3621" s="1" t="s">
        <v>4778</v>
      </c>
      <c r="H3621" s="1" t="s">
        <v>15835</v>
      </c>
      <c r="I3621" s="5">
        <v>2764</v>
      </c>
      <c r="J3621" s="5">
        <v>46330305</v>
      </c>
      <c r="K3621" s="3">
        <f>+Tabella2026[[#This Row],[POP_2024]]/SUM(Tabella2026[POP_2024])</f>
        <v>4.6892391665342233E-5</v>
      </c>
      <c r="L3621" s="3">
        <f>+Tabella2026[[#This Row],[INCIDENZA POPOLAZIONE]]*(PLAFOND/2)</f>
        <v>13805.084936983005</v>
      </c>
      <c r="M3621" s="3">
        <f>+IFERROR(Tabella2026[[#This Row],[reddito_2024]]/Tabella2026[[#This Row],[POP_2024]],"")</f>
        <v>16762.049565846599</v>
      </c>
      <c r="N3621" s="3">
        <f>+IF(Tabella2026[[#This Row],[REDDITO COMPLESSIVO PROCAPITE]]&lt;media_aggr_reddito_pc,(media_aggr_reddito_pc-Tabella2026[[#This Row],[REDDITO COMPLESSIVO PROCAPITE]]),0)</f>
        <v>1063.0164967621422</v>
      </c>
      <c r="O3621" s="3">
        <f>+Tabella2026[[#This Row],[DIFFERENZA REDDITO INFERIORE ALLA MEDIA DALLA MEDIA]]*Tabella2026[[#This Row],[POP_2024]]</f>
        <v>2938177.5970505611</v>
      </c>
      <c r="P3621" s="3">
        <f>+Tabella2026[[#This Row],[POPOLAZIONE PER DIFFERENZA ]]/SUM(Tabella2026[[POPOLAZIONE PER DIFFERENZA ]])</f>
        <v>2.6066985864048052E-5</v>
      </c>
      <c r="Q3621" s="3">
        <f>+Tabella2026[[#This Row],[INCIDENZA POPOLAZIONE PER DIFFERENZA]]*(PLAFOND-SUM(Tabella2026[CONTRIBUTO SULLA BASE DELLA POPOLAZIONE]))</f>
        <v>7674.10108813638</v>
      </c>
      <c r="R3621" s="3">
        <f>+Tabella2026[[#This Row],[CONTRIBUTO SULLA BASE DELLA POPOLAZIONE]]+Tabella2026[[#This Row],[CONTRIBUTO SULLA BASE DEL REDDITO]]</f>
        <v>21479.186025119387</v>
      </c>
      <c r="S3621" s="3">
        <f>+Tabella2026[[#This Row],[CONTRIBUTO TOTALE]]/(PLAFOND/N_TESSERE)</f>
        <v>42.958372050238772</v>
      </c>
      <c r="T3621" s="3">
        <f>+MAX(CEILING(Tabella2026[[#This Row],[preDEF1]],1),1)</f>
        <v>43</v>
      </c>
      <c r="U3621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3621" s="21">
        <f>+Tabella2026[[#This Row],[DEF - n. card]]*(PLAFOND/N_TESSERE)</f>
        <v>21000</v>
      </c>
      <c r="W3621" s="18"/>
    </row>
    <row r="3622" spans="2:23" x14ac:dyDescent="0.25">
      <c r="B3622" s="1" t="s">
        <v>7185</v>
      </c>
      <c r="C3622" s="2">
        <v>26030</v>
      </c>
      <c r="D3622" s="1" t="s">
        <v>7186</v>
      </c>
      <c r="E3622" s="1" t="s">
        <v>38</v>
      </c>
      <c r="F3622" s="1" t="s">
        <v>150</v>
      </c>
      <c r="G3622" s="1" t="s">
        <v>4778</v>
      </c>
      <c r="H3622" s="1" t="s">
        <v>15835</v>
      </c>
      <c r="I3622" s="5">
        <v>2762</v>
      </c>
      <c r="J3622" s="5">
        <v>53913893</v>
      </c>
      <c r="K3622" s="3">
        <f>+Tabella2026[[#This Row],[POP_2024]]/SUM(Tabella2026[POP_2024])</f>
        <v>4.685846084648164E-5</v>
      </c>
      <c r="L3622" s="3">
        <f>+Tabella2026[[#This Row],[INCIDENZA POPOLAZIONE]]*(PLAFOND/2)</f>
        <v>13795.09572935856</v>
      </c>
      <c r="M3622" s="3">
        <f>+IFERROR(Tabella2026[[#This Row],[reddito_2024]]/Tabella2026[[#This Row],[POP_2024]],"")</f>
        <v>19519.87436640116</v>
      </c>
      <c r="N3622" s="3">
        <f>+IF(Tabella2026[[#This Row],[REDDITO COMPLESSIVO PROCAPITE]]&lt;media_aggr_reddito_pc,(media_aggr_reddito_pc-Tabella2026[[#This Row],[REDDITO COMPLESSIVO PROCAPITE]]),0)</f>
        <v>0</v>
      </c>
      <c r="O3622" s="3">
        <f>+Tabella2026[[#This Row],[DIFFERENZA REDDITO INFERIORE ALLA MEDIA DALLA MEDIA]]*Tabella2026[[#This Row],[POP_2024]]</f>
        <v>0</v>
      </c>
      <c r="P3622" s="3">
        <f>+Tabella2026[[#This Row],[POPOLAZIONE PER DIFFERENZA ]]/SUM(Tabella2026[[POPOLAZIONE PER DIFFERENZA ]])</f>
        <v>0</v>
      </c>
      <c r="Q3622" s="3">
        <f>+Tabella2026[[#This Row],[INCIDENZA POPOLAZIONE PER DIFFERENZA]]*(PLAFOND-SUM(Tabella2026[CONTRIBUTO SULLA BASE DELLA POPOLAZIONE]))</f>
        <v>0</v>
      </c>
      <c r="R3622" s="3">
        <f>+Tabella2026[[#This Row],[CONTRIBUTO SULLA BASE DELLA POPOLAZIONE]]+Tabella2026[[#This Row],[CONTRIBUTO SULLA BASE DEL REDDITO]]</f>
        <v>13795.09572935856</v>
      </c>
      <c r="S3622" s="3">
        <f>+Tabella2026[[#This Row],[CONTRIBUTO TOTALE]]/(PLAFOND/N_TESSERE)</f>
        <v>27.590191458717118</v>
      </c>
      <c r="T3622" s="3">
        <f>+MAX(CEILING(Tabella2026[[#This Row],[preDEF1]],1),1)</f>
        <v>28</v>
      </c>
      <c r="U3622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22" s="21">
        <f>+Tabella2026[[#This Row],[DEF - n. card]]*(PLAFOND/N_TESSERE)</f>
        <v>13500</v>
      </c>
      <c r="W3622" s="18"/>
    </row>
    <row r="3623" spans="2:23" x14ac:dyDescent="0.25">
      <c r="B3623" s="1" t="s">
        <v>7137</v>
      </c>
      <c r="C3623" s="2">
        <v>87036</v>
      </c>
      <c r="D3623" s="1" t="s">
        <v>7138</v>
      </c>
      <c r="E3623" s="1" t="s">
        <v>21</v>
      </c>
      <c r="F3623" s="1" t="s">
        <v>35</v>
      </c>
      <c r="G3623" s="1" t="s">
        <v>4778</v>
      </c>
      <c r="H3623" s="1" t="s">
        <v>15836</v>
      </c>
      <c r="I3623" s="5">
        <v>2762</v>
      </c>
      <c r="J3623" s="5">
        <v>23033437</v>
      </c>
      <c r="K3623" s="3">
        <f>+Tabella2026[[#This Row],[POP_2024]]/SUM(Tabella2026[POP_2024])</f>
        <v>4.685846084648164E-5</v>
      </c>
      <c r="L3623" s="3">
        <f>+Tabella2026[[#This Row],[INCIDENZA POPOLAZIONE]]*(PLAFOND/2)</f>
        <v>13795.09572935856</v>
      </c>
      <c r="M3623" s="3">
        <f>+IFERROR(Tabella2026[[#This Row],[reddito_2024]]/Tabella2026[[#This Row],[POP_2024]],"")</f>
        <v>8339.4051412020272</v>
      </c>
      <c r="N3623" s="3">
        <f>+IF(Tabella2026[[#This Row],[REDDITO COMPLESSIVO PROCAPITE]]&lt;media_aggr_reddito_pc,(media_aggr_reddito_pc-Tabella2026[[#This Row],[REDDITO COMPLESSIVO PROCAPITE]]),0)</f>
        <v>9485.6609214067139</v>
      </c>
      <c r="O3623" s="3">
        <f>+Tabella2026[[#This Row],[DIFFERENZA REDDITO INFERIORE ALLA MEDIA DALLA MEDIA]]*Tabella2026[[#This Row],[POP_2024]]</f>
        <v>26199395.464925345</v>
      </c>
      <c r="P3623" s="3">
        <f>+Tabella2026[[#This Row],[POPOLAZIONE PER DIFFERENZA ]]/SUM(Tabella2026[[POPOLAZIONE PER DIFFERENZA ]])</f>
        <v>2.3243634827124486E-4</v>
      </c>
      <c r="Q3623" s="3">
        <f>+Tabella2026[[#This Row],[INCIDENZA POPOLAZIONE PER DIFFERENZA]]*(PLAFOND-SUM(Tabella2026[CONTRIBUTO SULLA BASE DELLA POPOLAZIONE]))</f>
        <v>68429.086603793563</v>
      </c>
      <c r="R3623" s="3">
        <f>+Tabella2026[[#This Row],[CONTRIBUTO SULLA BASE DELLA POPOLAZIONE]]+Tabella2026[[#This Row],[CONTRIBUTO SULLA BASE DEL REDDITO]]</f>
        <v>82224.18233315213</v>
      </c>
      <c r="S3623" s="3">
        <f>+Tabella2026[[#This Row],[CONTRIBUTO TOTALE]]/(PLAFOND/N_TESSERE)</f>
        <v>164.44836466630426</v>
      </c>
      <c r="T3623" s="3">
        <f>+MAX(CEILING(Tabella2026[[#This Row],[preDEF1]],1),1)</f>
        <v>165</v>
      </c>
      <c r="U3623" s="9">
        <f xml:space="preserve"> IF(ROW(Tabella2026[[#This Row],[preDEF2]]) - ROW(Tabella2026[[#Headers],[preDEF2]])&lt;=ABS(SUM(Tabella2026[preDEF2])-N_TESSERE),Tabella2026[[#This Row],[preDEF2]]-1,Tabella2026[[#This Row],[preDEF2]])</f>
        <v>164</v>
      </c>
      <c r="V3623" s="21">
        <f>+Tabella2026[[#This Row],[DEF - n. card]]*(PLAFOND/N_TESSERE)</f>
        <v>82000</v>
      </c>
      <c r="W3623" s="18"/>
    </row>
    <row r="3624" spans="2:23" x14ac:dyDescent="0.25">
      <c r="B3624" s="1" t="s">
        <v>7301</v>
      </c>
      <c r="C3624" s="2">
        <v>16013</v>
      </c>
      <c r="D3624" s="1" t="s">
        <v>7302</v>
      </c>
      <c r="E3624" s="1" t="s">
        <v>12</v>
      </c>
      <c r="F3624" s="1" t="s">
        <v>93</v>
      </c>
      <c r="G3624" s="1" t="s">
        <v>4778</v>
      </c>
      <c r="H3624" s="1" t="s">
        <v>15835</v>
      </c>
      <c r="I3624" s="5">
        <v>2761</v>
      </c>
      <c r="J3624" s="5">
        <v>52796214</v>
      </c>
      <c r="K3624" s="3">
        <f>+Tabella2026[[#This Row],[POP_2024]]/SUM(Tabella2026[POP_2024])</f>
        <v>4.6841495437051344E-5</v>
      </c>
      <c r="L3624" s="3">
        <f>+Tabella2026[[#This Row],[INCIDENZA POPOLAZIONE]]*(PLAFOND/2)</f>
        <v>13790.101125546338</v>
      </c>
      <c r="M3624" s="3">
        <f>+IFERROR(Tabella2026[[#This Row],[reddito_2024]]/Tabella2026[[#This Row],[POP_2024]],"")</f>
        <v>19122.134733792103</v>
      </c>
      <c r="N3624" s="3">
        <f>+IF(Tabella2026[[#This Row],[REDDITO COMPLESSIVO PROCAPITE]]&lt;media_aggr_reddito_pc,(media_aggr_reddito_pc-Tabella2026[[#This Row],[REDDITO COMPLESSIVO PROCAPITE]]),0)</f>
        <v>0</v>
      </c>
      <c r="O3624" s="3">
        <f>+Tabella2026[[#This Row],[DIFFERENZA REDDITO INFERIORE ALLA MEDIA DALLA MEDIA]]*Tabella2026[[#This Row],[POP_2024]]</f>
        <v>0</v>
      </c>
      <c r="P3624" s="3">
        <f>+Tabella2026[[#This Row],[POPOLAZIONE PER DIFFERENZA ]]/SUM(Tabella2026[[POPOLAZIONE PER DIFFERENZA ]])</f>
        <v>0</v>
      </c>
      <c r="Q3624" s="3">
        <f>+Tabella2026[[#This Row],[INCIDENZA POPOLAZIONE PER DIFFERENZA]]*(PLAFOND-SUM(Tabella2026[CONTRIBUTO SULLA BASE DELLA POPOLAZIONE]))</f>
        <v>0</v>
      </c>
      <c r="R3624" s="3">
        <f>+Tabella2026[[#This Row],[CONTRIBUTO SULLA BASE DELLA POPOLAZIONE]]+Tabella2026[[#This Row],[CONTRIBUTO SULLA BASE DEL REDDITO]]</f>
        <v>13790.101125546338</v>
      </c>
      <c r="S3624" s="3">
        <f>+Tabella2026[[#This Row],[CONTRIBUTO TOTALE]]/(PLAFOND/N_TESSERE)</f>
        <v>27.580202251092675</v>
      </c>
      <c r="T3624" s="3">
        <f>+MAX(CEILING(Tabella2026[[#This Row],[preDEF1]],1),1)</f>
        <v>28</v>
      </c>
      <c r="U3624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24" s="21">
        <f>+Tabella2026[[#This Row],[DEF - n. card]]*(PLAFOND/N_TESSERE)</f>
        <v>13500</v>
      </c>
      <c r="W3624" s="18"/>
    </row>
    <row r="3625" spans="2:23" x14ac:dyDescent="0.25">
      <c r="B3625" s="1" t="s">
        <v>7421</v>
      </c>
      <c r="C3625" s="2">
        <v>18015</v>
      </c>
      <c r="D3625" s="1" t="s">
        <v>7422</v>
      </c>
      <c r="E3625" s="1" t="s">
        <v>12</v>
      </c>
      <c r="F3625" s="1" t="s">
        <v>195</v>
      </c>
      <c r="G3625" s="1" t="s">
        <v>4778</v>
      </c>
      <c r="H3625" s="1" t="s">
        <v>15835</v>
      </c>
      <c r="I3625" s="5">
        <v>2761</v>
      </c>
      <c r="J3625" s="5">
        <v>60058358</v>
      </c>
      <c r="K3625" s="3">
        <f>+Tabella2026[[#This Row],[POP_2024]]/SUM(Tabella2026[POP_2024])</f>
        <v>4.6841495437051344E-5</v>
      </c>
      <c r="L3625" s="3">
        <f>+Tabella2026[[#This Row],[INCIDENZA POPOLAZIONE]]*(PLAFOND/2)</f>
        <v>13790.101125546338</v>
      </c>
      <c r="M3625" s="3">
        <f>+IFERROR(Tabella2026[[#This Row],[reddito_2024]]/Tabella2026[[#This Row],[POP_2024]],"")</f>
        <v>21752.393335747918</v>
      </c>
      <c r="N3625" s="3">
        <f>+IF(Tabella2026[[#This Row],[REDDITO COMPLESSIVO PROCAPITE]]&lt;media_aggr_reddito_pc,(media_aggr_reddito_pc-Tabella2026[[#This Row],[REDDITO COMPLESSIVO PROCAPITE]]),0)</f>
        <v>0</v>
      </c>
      <c r="O3625" s="3">
        <f>+Tabella2026[[#This Row],[DIFFERENZA REDDITO INFERIORE ALLA MEDIA DALLA MEDIA]]*Tabella2026[[#This Row],[POP_2024]]</f>
        <v>0</v>
      </c>
      <c r="P3625" s="3">
        <f>+Tabella2026[[#This Row],[POPOLAZIONE PER DIFFERENZA ]]/SUM(Tabella2026[[POPOLAZIONE PER DIFFERENZA ]])</f>
        <v>0</v>
      </c>
      <c r="Q3625" s="3">
        <f>+Tabella2026[[#This Row],[INCIDENZA POPOLAZIONE PER DIFFERENZA]]*(PLAFOND-SUM(Tabella2026[CONTRIBUTO SULLA BASE DELLA POPOLAZIONE]))</f>
        <v>0</v>
      </c>
      <c r="R3625" s="3">
        <f>+Tabella2026[[#This Row],[CONTRIBUTO SULLA BASE DELLA POPOLAZIONE]]+Tabella2026[[#This Row],[CONTRIBUTO SULLA BASE DEL REDDITO]]</f>
        <v>13790.101125546338</v>
      </c>
      <c r="S3625" s="3">
        <f>+Tabella2026[[#This Row],[CONTRIBUTO TOTALE]]/(PLAFOND/N_TESSERE)</f>
        <v>27.580202251092675</v>
      </c>
      <c r="T3625" s="3">
        <f>+MAX(CEILING(Tabella2026[[#This Row],[preDEF1]],1),1)</f>
        <v>28</v>
      </c>
      <c r="U3625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25" s="21">
        <f>+Tabella2026[[#This Row],[DEF - n. card]]*(PLAFOND/N_TESSERE)</f>
        <v>13500</v>
      </c>
      <c r="W3625" s="18"/>
    </row>
    <row r="3626" spans="2:23" x14ac:dyDescent="0.25">
      <c r="B3626" s="1" t="s">
        <v>7323</v>
      </c>
      <c r="C3626" s="2">
        <v>12036</v>
      </c>
      <c r="D3626" s="1" t="s">
        <v>7324</v>
      </c>
      <c r="E3626" s="1" t="s">
        <v>12</v>
      </c>
      <c r="F3626" s="1" t="s">
        <v>157</v>
      </c>
      <c r="G3626" s="1" t="s">
        <v>4778</v>
      </c>
      <c r="H3626" s="1" t="s">
        <v>15835</v>
      </c>
      <c r="I3626" s="5">
        <v>2760</v>
      </c>
      <c r="J3626" s="5">
        <v>54029387</v>
      </c>
      <c r="K3626" s="3">
        <f>+Tabella2026[[#This Row],[POP_2024]]/SUM(Tabella2026[POP_2024])</f>
        <v>4.682453002762104E-5</v>
      </c>
      <c r="L3626" s="3">
        <f>+Tabella2026[[#This Row],[INCIDENZA POPOLAZIONE]]*(PLAFOND/2)</f>
        <v>13785.106521734113</v>
      </c>
      <c r="M3626" s="3">
        <f>+IFERROR(Tabella2026[[#This Row],[reddito_2024]]/Tabella2026[[#This Row],[POP_2024]],"")</f>
        <v>19575.864855072465</v>
      </c>
      <c r="N3626" s="3">
        <f>+IF(Tabella2026[[#This Row],[REDDITO COMPLESSIVO PROCAPITE]]&lt;media_aggr_reddito_pc,(media_aggr_reddito_pc-Tabella2026[[#This Row],[REDDITO COMPLESSIVO PROCAPITE]]),0)</f>
        <v>0</v>
      </c>
      <c r="O3626" s="3">
        <f>+Tabella2026[[#This Row],[DIFFERENZA REDDITO INFERIORE ALLA MEDIA DALLA MEDIA]]*Tabella2026[[#This Row],[POP_2024]]</f>
        <v>0</v>
      </c>
      <c r="P3626" s="3">
        <f>+Tabella2026[[#This Row],[POPOLAZIONE PER DIFFERENZA ]]/SUM(Tabella2026[[POPOLAZIONE PER DIFFERENZA ]])</f>
        <v>0</v>
      </c>
      <c r="Q3626" s="3">
        <f>+Tabella2026[[#This Row],[INCIDENZA POPOLAZIONE PER DIFFERENZA]]*(PLAFOND-SUM(Tabella2026[CONTRIBUTO SULLA BASE DELLA POPOLAZIONE]))</f>
        <v>0</v>
      </c>
      <c r="R3626" s="3">
        <f>+Tabella2026[[#This Row],[CONTRIBUTO SULLA BASE DELLA POPOLAZIONE]]+Tabella2026[[#This Row],[CONTRIBUTO SULLA BASE DEL REDDITO]]</f>
        <v>13785.106521734113</v>
      </c>
      <c r="S3626" s="3">
        <f>+Tabella2026[[#This Row],[CONTRIBUTO TOTALE]]/(PLAFOND/N_TESSERE)</f>
        <v>27.570213043468225</v>
      </c>
      <c r="T3626" s="3">
        <f>+MAX(CEILING(Tabella2026[[#This Row],[preDEF1]],1),1)</f>
        <v>28</v>
      </c>
      <c r="U3626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26" s="21">
        <f>+Tabella2026[[#This Row],[DEF - n. card]]*(PLAFOND/N_TESSERE)</f>
        <v>13500</v>
      </c>
      <c r="W3626" s="18"/>
    </row>
    <row r="3627" spans="2:23" x14ac:dyDescent="0.25">
      <c r="B3627" s="1" t="s">
        <v>7167</v>
      </c>
      <c r="C3627" s="2">
        <v>22124</v>
      </c>
      <c r="D3627" s="1" t="s">
        <v>7168</v>
      </c>
      <c r="E3627" s="1" t="s">
        <v>99</v>
      </c>
      <c r="F3627" s="1" t="s">
        <v>98</v>
      </c>
      <c r="G3627" s="1" t="s">
        <v>4778</v>
      </c>
      <c r="H3627" s="1" t="s">
        <v>15835</v>
      </c>
      <c r="I3627" s="5">
        <v>2760</v>
      </c>
      <c r="J3627" s="5">
        <v>69599160</v>
      </c>
      <c r="K3627" s="3">
        <f>+Tabella2026[[#This Row],[POP_2024]]/SUM(Tabella2026[POP_2024])</f>
        <v>4.682453002762104E-5</v>
      </c>
      <c r="L3627" s="3">
        <f>+Tabella2026[[#This Row],[INCIDENZA POPOLAZIONE]]*(PLAFOND/2)</f>
        <v>13785.106521734113</v>
      </c>
      <c r="M3627" s="3">
        <f>+IFERROR(Tabella2026[[#This Row],[reddito_2024]]/Tabella2026[[#This Row],[POP_2024]],"")</f>
        <v>25217.08695652174</v>
      </c>
      <c r="N3627" s="3">
        <f>+IF(Tabella2026[[#This Row],[REDDITO COMPLESSIVO PROCAPITE]]&lt;media_aggr_reddito_pc,(media_aggr_reddito_pc-Tabella2026[[#This Row],[REDDITO COMPLESSIVO PROCAPITE]]),0)</f>
        <v>0</v>
      </c>
      <c r="O3627" s="3">
        <f>+Tabella2026[[#This Row],[DIFFERENZA REDDITO INFERIORE ALLA MEDIA DALLA MEDIA]]*Tabella2026[[#This Row],[POP_2024]]</f>
        <v>0</v>
      </c>
      <c r="P3627" s="3">
        <f>+Tabella2026[[#This Row],[POPOLAZIONE PER DIFFERENZA ]]/SUM(Tabella2026[[POPOLAZIONE PER DIFFERENZA ]])</f>
        <v>0</v>
      </c>
      <c r="Q3627" s="3">
        <f>+Tabella2026[[#This Row],[INCIDENZA POPOLAZIONE PER DIFFERENZA]]*(PLAFOND-SUM(Tabella2026[CONTRIBUTO SULLA BASE DELLA POPOLAZIONE]))</f>
        <v>0</v>
      </c>
      <c r="R3627" s="3">
        <f>+Tabella2026[[#This Row],[CONTRIBUTO SULLA BASE DELLA POPOLAZIONE]]+Tabella2026[[#This Row],[CONTRIBUTO SULLA BASE DEL REDDITO]]</f>
        <v>13785.106521734113</v>
      </c>
      <c r="S3627" s="3">
        <f>+Tabella2026[[#This Row],[CONTRIBUTO TOTALE]]/(PLAFOND/N_TESSERE)</f>
        <v>27.570213043468225</v>
      </c>
      <c r="T3627" s="3">
        <f>+MAX(CEILING(Tabella2026[[#This Row],[preDEF1]],1),1)</f>
        <v>28</v>
      </c>
      <c r="U3627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27" s="21">
        <f>+Tabella2026[[#This Row],[DEF - n. card]]*(PLAFOND/N_TESSERE)</f>
        <v>13500</v>
      </c>
      <c r="W3627" s="18"/>
    </row>
    <row r="3628" spans="2:23" x14ac:dyDescent="0.25">
      <c r="B3628" s="1" t="s">
        <v>7259</v>
      </c>
      <c r="C3628" s="2">
        <v>97076</v>
      </c>
      <c r="D3628" s="1" t="s">
        <v>7260</v>
      </c>
      <c r="E3628" s="1" t="s">
        <v>12</v>
      </c>
      <c r="F3628" s="1" t="s">
        <v>362</v>
      </c>
      <c r="G3628" s="1" t="s">
        <v>4778</v>
      </c>
      <c r="H3628" s="1" t="s">
        <v>15835</v>
      </c>
      <c r="I3628" s="5">
        <v>2759</v>
      </c>
      <c r="J3628" s="5">
        <v>68574569</v>
      </c>
      <c r="K3628" s="3">
        <f>+Tabella2026[[#This Row],[POP_2024]]/SUM(Tabella2026[POP_2024])</f>
        <v>4.6807564618190744E-5</v>
      </c>
      <c r="L3628" s="3">
        <f>+Tabella2026[[#This Row],[INCIDENZA POPOLAZIONE]]*(PLAFOND/2)</f>
        <v>13780.111917921891</v>
      </c>
      <c r="M3628" s="3">
        <f>+IFERROR(Tabella2026[[#This Row],[reddito_2024]]/Tabella2026[[#This Row],[POP_2024]],"")</f>
        <v>24854.863718738674</v>
      </c>
      <c r="N3628" s="3">
        <f>+IF(Tabella2026[[#This Row],[REDDITO COMPLESSIVO PROCAPITE]]&lt;media_aggr_reddito_pc,(media_aggr_reddito_pc-Tabella2026[[#This Row],[REDDITO COMPLESSIVO PROCAPITE]]),0)</f>
        <v>0</v>
      </c>
      <c r="O3628" s="3">
        <f>+Tabella2026[[#This Row],[DIFFERENZA REDDITO INFERIORE ALLA MEDIA DALLA MEDIA]]*Tabella2026[[#This Row],[POP_2024]]</f>
        <v>0</v>
      </c>
      <c r="P3628" s="3">
        <f>+Tabella2026[[#This Row],[POPOLAZIONE PER DIFFERENZA ]]/SUM(Tabella2026[[POPOLAZIONE PER DIFFERENZA ]])</f>
        <v>0</v>
      </c>
      <c r="Q3628" s="3">
        <f>+Tabella2026[[#This Row],[INCIDENZA POPOLAZIONE PER DIFFERENZA]]*(PLAFOND-SUM(Tabella2026[CONTRIBUTO SULLA BASE DELLA POPOLAZIONE]))</f>
        <v>0</v>
      </c>
      <c r="R3628" s="3">
        <f>+Tabella2026[[#This Row],[CONTRIBUTO SULLA BASE DELLA POPOLAZIONE]]+Tabella2026[[#This Row],[CONTRIBUTO SULLA BASE DEL REDDITO]]</f>
        <v>13780.111917921891</v>
      </c>
      <c r="S3628" s="3">
        <f>+Tabella2026[[#This Row],[CONTRIBUTO TOTALE]]/(PLAFOND/N_TESSERE)</f>
        <v>27.560223835843782</v>
      </c>
      <c r="T3628" s="3">
        <f>+MAX(CEILING(Tabella2026[[#This Row],[preDEF1]],1),1)</f>
        <v>28</v>
      </c>
      <c r="U3628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28" s="21">
        <f>+Tabella2026[[#This Row],[DEF - n. card]]*(PLAFOND/N_TESSERE)</f>
        <v>13500</v>
      </c>
      <c r="W3628" s="18"/>
    </row>
    <row r="3629" spans="2:23" x14ac:dyDescent="0.25">
      <c r="B3629" s="1" t="s">
        <v>7367</v>
      </c>
      <c r="C3629" s="2">
        <v>4166</v>
      </c>
      <c r="D3629" s="1" t="s">
        <v>7368</v>
      </c>
      <c r="E3629" s="1" t="s">
        <v>18</v>
      </c>
      <c r="F3629" s="1" t="s">
        <v>263</v>
      </c>
      <c r="G3629" s="1" t="s">
        <v>4778</v>
      </c>
      <c r="H3629" s="1" t="s">
        <v>15835</v>
      </c>
      <c r="I3629" s="5">
        <v>2756</v>
      </c>
      <c r="J3629" s="5">
        <v>52688999</v>
      </c>
      <c r="K3629" s="3">
        <f>+Tabella2026[[#This Row],[POP_2024]]/SUM(Tabella2026[POP_2024])</f>
        <v>4.6756668389899855E-5</v>
      </c>
      <c r="L3629" s="3">
        <f>+Tabella2026[[#This Row],[INCIDENZA POPOLAZIONE]]*(PLAFOND/2)</f>
        <v>13765.128106485225</v>
      </c>
      <c r="M3629" s="3">
        <f>+IFERROR(Tabella2026[[#This Row],[reddito_2024]]/Tabella2026[[#This Row],[POP_2024]],"")</f>
        <v>19117.924165457185</v>
      </c>
      <c r="N3629" s="3">
        <f>+IF(Tabella2026[[#This Row],[REDDITO COMPLESSIVO PROCAPITE]]&lt;media_aggr_reddito_pc,(media_aggr_reddito_pc-Tabella2026[[#This Row],[REDDITO COMPLESSIVO PROCAPITE]]),0)</f>
        <v>0</v>
      </c>
      <c r="O3629" s="3">
        <f>+Tabella2026[[#This Row],[DIFFERENZA REDDITO INFERIORE ALLA MEDIA DALLA MEDIA]]*Tabella2026[[#This Row],[POP_2024]]</f>
        <v>0</v>
      </c>
      <c r="P3629" s="3">
        <f>+Tabella2026[[#This Row],[POPOLAZIONE PER DIFFERENZA ]]/SUM(Tabella2026[[POPOLAZIONE PER DIFFERENZA ]])</f>
        <v>0</v>
      </c>
      <c r="Q3629" s="3">
        <f>+Tabella2026[[#This Row],[INCIDENZA POPOLAZIONE PER DIFFERENZA]]*(PLAFOND-SUM(Tabella2026[CONTRIBUTO SULLA BASE DELLA POPOLAZIONE]))</f>
        <v>0</v>
      </c>
      <c r="R3629" s="3">
        <f>+Tabella2026[[#This Row],[CONTRIBUTO SULLA BASE DELLA POPOLAZIONE]]+Tabella2026[[#This Row],[CONTRIBUTO SULLA BASE DEL REDDITO]]</f>
        <v>13765.128106485225</v>
      </c>
      <c r="S3629" s="3">
        <f>+Tabella2026[[#This Row],[CONTRIBUTO TOTALE]]/(PLAFOND/N_TESSERE)</f>
        <v>27.53025621297045</v>
      </c>
      <c r="T3629" s="3">
        <f>+MAX(CEILING(Tabella2026[[#This Row],[preDEF1]],1),1)</f>
        <v>28</v>
      </c>
      <c r="U3629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29" s="21">
        <f>+Tabella2026[[#This Row],[DEF - n. card]]*(PLAFOND/N_TESSERE)</f>
        <v>13500</v>
      </c>
      <c r="W3629" s="18"/>
    </row>
    <row r="3630" spans="2:23" x14ac:dyDescent="0.25">
      <c r="B3630" s="1" t="s">
        <v>7253</v>
      </c>
      <c r="C3630" s="2">
        <v>101011</v>
      </c>
      <c r="D3630" s="1" t="s">
        <v>7254</v>
      </c>
      <c r="E3630" s="1" t="s">
        <v>61</v>
      </c>
      <c r="F3630" s="1" t="s">
        <v>239</v>
      </c>
      <c r="G3630" s="1" t="s">
        <v>4778</v>
      </c>
      <c r="H3630" s="1" t="s">
        <v>15836</v>
      </c>
      <c r="I3630" s="5">
        <v>2753</v>
      </c>
      <c r="J3630" s="5">
        <v>30503375</v>
      </c>
      <c r="K3630" s="3">
        <f>+Tabella2026[[#This Row],[POP_2024]]/SUM(Tabella2026[POP_2024])</f>
        <v>4.6705772161608959E-5</v>
      </c>
      <c r="L3630" s="3">
        <f>+Tabella2026[[#This Row],[INCIDENZA POPOLAZIONE]]*(PLAFOND/2)</f>
        <v>13750.144295048556</v>
      </c>
      <c r="M3630" s="3">
        <f>+IFERROR(Tabella2026[[#This Row],[reddito_2024]]/Tabella2026[[#This Row],[POP_2024]],"")</f>
        <v>11080.04903741373</v>
      </c>
      <c r="N3630" s="3">
        <f>+IF(Tabella2026[[#This Row],[REDDITO COMPLESSIVO PROCAPITE]]&lt;media_aggr_reddito_pc,(media_aggr_reddito_pc-Tabella2026[[#This Row],[REDDITO COMPLESSIVO PROCAPITE]]),0)</f>
        <v>6745.0170251950112</v>
      </c>
      <c r="O3630" s="3">
        <f>+Tabella2026[[#This Row],[DIFFERENZA REDDITO INFERIORE ALLA MEDIA DALLA MEDIA]]*Tabella2026[[#This Row],[POP_2024]]</f>
        <v>18569031.870361865</v>
      </c>
      <c r="P3630" s="3">
        <f>+Tabella2026[[#This Row],[POPOLAZIONE PER DIFFERENZA ]]/SUM(Tabella2026[[POPOLAZIONE PER DIFFERENZA ]])</f>
        <v>1.6474112788814209E-4</v>
      </c>
      <c r="Q3630" s="3">
        <f>+Tabella2026[[#This Row],[INCIDENZA POPOLAZIONE PER DIFFERENZA]]*(PLAFOND-SUM(Tabella2026[CONTRIBUTO SULLA BASE DELLA POPOLAZIONE]))</f>
        <v>48499.664494423312</v>
      </c>
      <c r="R3630" s="3">
        <f>+Tabella2026[[#This Row],[CONTRIBUTO SULLA BASE DELLA POPOLAZIONE]]+Tabella2026[[#This Row],[CONTRIBUTO SULLA BASE DEL REDDITO]]</f>
        <v>62249.80878947187</v>
      </c>
      <c r="S3630" s="3">
        <f>+Tabella2026[[#This Row],[CONTRIBUTO TOTALE]]/(PLAFOND/N_TESSERE)</f>
        <v>124.49961757894374</v>
      </c>
      <c r="T3630" s="3">
        <f>+MAX(CEILING(Tabella2026[[#This Row],[preDEF1]],1),1)</f>
        <v>125</v>
      </c>
      <c r="U3630" s="9">
        <f xml:space="preserve"> IF(ROW(Tabella2026[[#This Row],[preDEF2]]) - ROW(Tabella2026[[#Headers],[preDEF2]])&lt;=ABS(SUM(Tabella2026[preDEF2])-N_TESSERE),Tabella2026[[#This Row],[preDEF2]]-1,Tabella2026[[#This Row],[preDEF2]])</f>
        <v>124</v>
      </c>
      <c r="V3630" s="21">
        <f>+Tabella2026[[#This Row],[DEF - n. card]]*(PLAFOND/N_TESSERE)</f>
        <v>62000</v>
      </c>
      <c r="W3630" s="18"/>
    </row>
    <row r="3631" spans="2:23" x14ac:dyDescent="0.25">
      <c r="B3631" s="1" t="s">
        <v>7193</v>
      </c>
      <c r="C3631" s="2">
        <v>8050</v>
      </c>
      <c r="D3631" s="1" t="s">
        <v>7194</v>
      </c>
      <c r="E3631" s="1" t="s">
        <v>24</v>
      </c>
      <c r="F3631" s="1" t="s">
        <v>286</v>
      </c>
      <c r="G3631" s="1" t="s">
        <v>4778</v>
      </c>
      <c r="H3631" s="1" t="s">
        <v>15835</v>
      </c>
      <c r="I3631" s="5">
        <v>2753</v>
      </c>
      <c r="J3631" s="5">
        <v>43729161</v>
      </c>
      <c r="K3631" s="3">
        <f>+Tabella2026[[#This Row],[POP_2024]]/SUM(Tabella2026[POP_2024])</f>
        <v>4.6705772161608959E-5</v>
      </c>
      <c r="L3631" s="3">
        <f>+Tabella2026[[#This Row],[INCIDENZA POPOLAZIONE]]*(PLAFOND/2)</f>
        <v>13750.144295048556</v>
      </c>
      <c r="M3631" s="3">
        <f>+IFERROR(Tabella2026[[#This Row],[reddito_2024]]/Tabella2026[[#This Row],[POP_2024]],"")</f>
        <v>15884.184889211769</v>
      </c>
      <c r="N3631" s="3">
        <f>+IF(Tabella2026[[#This Row],[REDDITO COMPLESSIVO PROCAPITE]]&lt;media_aggr_reddito_pc,(media_aggr_reddito_pc-Tabella2026[[#This Row],[REDDITO COMPLESSIVO PROCAPITE]]),0)</f>
        <v>1940.8811733969724</v>
      </c>
      <c r="O3631" s="3">
        <f>+Tabella2026[[#This Row],[DIFFERENZA REDDITO INFERIORE ALLA MEDIA DALLA MEDIA]]*Tabella2026[[#This Row],[POP_2024]]</f>
        <v>5343245.8703618646</v>
      </c>
      <c r="P3631" s="3">
        <f>+Tabella2026[[#This Row],[POPOLAZIONE PER DIFFERENZA ]]/SUM(Tabella2026[[POPOLAZIONE PER DIFFERENZA ]])</f>
        <v>4.7404321205999253E-5</v>
      </c>
      <c r="Q3631" s="3">
        <f>+Tabella2026[[#This Row],[INCIDENZA POPOLAZIONE PER DIFFERENZA]]*(PLAFOND-SUM(Tabella2026[CONTRIBUTO SULLA BASE DELLA POPOLAZIONE]))</f>
        <v>13955.796609805333</v>
      </c>
      <c r="R3631" s="3">
        <f>+Tabella2026[[#This Row],[CONTRIBUTO SULLA BASE DELLA POPOLAZIONE]]+Tabella2026[[#This Row],[CONTRIBUTO SULLA BASE DEL REDDITO]]</f>
        <v>27705.940904853887</v>
      </c>
      <c r="S3631" s="3">
        <f>+Tabella2026[[#This Row],[CONTRIBUTO TOTALE]]/(PLAFOND/N_TESSERE)</f>
        <v>55.411881809707772</v>
      </c>
      <c r="T3631" s="3">
        <f>+MAX(CEILING(Tabella2026[[#This Row],[preDEF1]],1),1)</f>
        <v>56</v>
      </c>
      <c r="U3631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3631" s="21">
        <f>+Tabella2026[[#This Row],[DEF - n. card]]*(PLAFOND/N_TESSERE)</f>
        <v>27500</v>
      </c>
      <c r="W3631" s="18"/>
    </row>
    <row r="3632" spans="2:23" x14ac:dyDescent="0.25">
      <c r="B3632" s="1" t="s">
        <v>7211</v>
      </c>
      <c r="C3632" s="2">
        <v>81002</v>
      </c>
      <c r="D3632" s="1" t="s">
        <v>7212</v>
      </c>
      <c r="E3632" s="1" t="s">
        <v>21</v>
      </c>
      <c r="F3632" s="1" t="s">
        <v>166</v>
      </c>
      <c r="G3632" s="1" t="s">
        <v>4778</v>
      </c>
      <c r="H3632" s="1" t="s">
        <v>15836</v>
      </c>
      <c r="I3632" s="5">
        <v>2750</v>
      </c>
      <c r="J3632" s="5">
        <v>31873330</v>
      </c>
      <c r="K3632" s="3">
        <f>+Tabella2026[[#This Row],[POP_2024]]/SUM(Tabella2026[POP_2024])</f>
        <v>4.665487593331807E-5</v>
      </c>
      <c r="L3632" s="3">
        <f>+Tabella2026[[#This Row],[INCIDENZA POPOLAZIONE]]*(PLAFOND/2)</f>
        <v>13735.16048361189</v>
      </c>
      <c r="M3632" s="3">
        <f>+IFERROR(Tabella2026[[#This Row],[reddito_2024]]/Tabella2026[[#This Row],[POP_2024]],"")</f>
        <v>11590.301818181819</v>
      </c>
      <c r="N3632" s="3">
        <f>+IF(Tabella2026[[#This Row],[REDDITO COMPLESSIVO PROCAPITE]]&lt;media_aggr_reddito_pc,(media_aggr_reddito_pc-Tabella2026[[#This Row],[REDDITO COMPLESSIVO PROCAPITE]]),0)</f>
        <v>6234.7642444269222</v>
      </c>
      <c r="O3632" s="3">
        <f>+Tabella2026[[#This Row],[DIFFERENZA REDDITO INFERIORE ALLA MEDIA DALLA MEDIA]]*Tabella2026[[#This Row],[POP_2024]]</f>
        <v>17145601.672174037</v>
      </c>
      <c r="P3632" s="3">
        <f>+Tabella2026[[#This Row],[POPOLAZIONE PER DIFFERENZA ]]/SUM(Tabella2026[[POPOLAZIONE PER DIFFERENZA ]])</f>
        <v>1.521127098878592E-4</v>
      </c>
      <c r="Q3632" s="3">
        <f>+Tabella2026[[#This Row],[INCIDENZA POPOLAZIONE PER DIFFERENZA]]*(PLAFOND-SUM(Tabella2026[CONTRIBUTO SULLA BASE DELLA POPOLAZIONE]))</f>
        <v>44781.867706453515</v>
      </c>
      <c r="R3632" s="3">
        <f>+Tabella2026[[#This Row],[CONTRIBUTO SULLA BASE DELLA POPOLAZIONE]]+Tabella2026[[#This Row],[CONTRIBUTO SULLA BASE DEL REDDITO]]</f>
        <v>58517.028190065408</v>
      </c>
      <c r="S3632" s="3">
        <f>+Tabella2026[[#This Row],[CONTRIBUTO TOTALE]]/(PLAFOND/N_TESSERE)</f>
        <v>117.03405638013082</v>
      </c>
      <c r="T3632" s="3">
        <f>+MAX(CEILING(Tabella2026[[#This Row],[preDEF1]],1),1)</f>
        <v>118</v>
      </c>
      <c r="U3632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3632" s="21">
        <f>+Tabella2026[[#This Row],[DEF - n. card]]*(PLAFOND/N_TESSERE)</f>
        <v>58500</v>
      </c>
      <c r="W3632" s="18"/>
    </row>
    <row r="3633" spans="2:23" x14ac:dyDescent="0.25">
      <c r="B3633" s="1" t="s">
        <v>7267</v>
      </c>
      <c r="C3633" s="2">
        <v>24082</v>
      </c>
      <c r="D3633" s="1" t="s">
        <v>7268</v>
      </c>
      <c r="E3633" s="1" t="s">
        <v>38</v>
      </c>
      <c r="F3633" s="1" t="s">
        <v>106</v>
      </c>
      <c r="G3633" s="1" t="s">
        <v>4778</v>
      </c>
      <c r="H3633" s="1" t="s">
        <v>15835</v>
      </c>
      <c r="I3633" s="5">
        <v>2746</v>
      </c>
      <c r="J3633" s="5">
        <v>49940020</v>
      </c>
      <c r="K3633" s="3">
        <f>+Tabella2026[[#This Row],[POP_2024]]/SUM(Tabella2026[POP_2024])</f>
        <v>4.6587014295596878E-5</v>
      </c>
      <c r="L3633" s="3">
        <f>+Tabella2026[[#This Row],[INCIDENZA POPOLAZIONE]]*(PLAFOND/2)</f>
        <v>13715.182068362999</v>
      </c>
      <c r="M3633" s="3">
        <f>+IFERROR(Tabella2026[[#This Row],[reddito_2024]]/Tabella2026[[#This Row],[POP_2024]],"")</f>
        <v>18186.460305899491</v>
      </c>
      <c r="N3633" s="3">
        <f>+IF(Tabella2026[[#This Row],[REDDITO COMPLESSIVO PROCAPITE]]&lt;media_aggr_reddito_pc,(media_aggr_reddito_pc-Tabella2026[[#This Row],[REDDITO COMPLESSIVO PROCAPITE]]),0)</f>
        <v>0</v>
      </c>
      <c r="O3633" s="3">
        <f>+Tabella2026[[#This Row],[DIFFERENZA REDDITO INFERIORE ALLA MEDIA DALLA MEDIA]]*Tabella2026[[#This Row],[POP_2024]]</f>
        <v>0</v>
      </c>
      <c r="P3633" s="3">
        <f>+Tabella2026[[#This Row],[POPOLAZIONE PER DIFFERENZA ]]/SUM(Tabella2026[[POPOLAZIONE PER DIFFERENZA ]])</f>
        <v>0</v>
      </c>
      <c r="Q3633" s="3">
        <f>+Tabella2026[[#This Row],[INCIDENZA POPOLAZIONE PER DIFFERENZA]]*(PLAFOND-SUM(Tabella2026[CONTRIBUTO SULLA BASE DELLA POPOLAZIONE]))</f>
        <v>0</v>
      </c>
      <c r="R3633" s="3">
        <f>+Tabella2026[[#This Row],[CONTRIBUTO SULLA BASE DELLA POPOLAZIONE]]+Tabella2026[[#This Row],[CONTRIBUTO SULLA BASE DEL REDDITO]]</f>
        <v>13715.182068362999</v>
      </c>
      <c r="S3633" s="3">
        <f>+Tabella2026[[#This Row],[CONTRIBUTO TOTALE]]/(PLAFOND/N_TESSERE)</f>
        <v>27.430364136725998</v>
      </c>
      <c r="T3633" s="3">
        <f>+MAX(CEILING(Tabella2026[[#This Row],[preDEF1]],1),1)</f>
        <v>28</v>
      </c>
      <c r="U3633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33" s="21">
        <f>+Tabella2026[[#This Row],[DEF - n. card]]*(PLAFOND/N_TESSERE)</f>
        <v>13500</v>
      </c>
      <c r="W3633" s="18"/>
    </row>
    <row r="3634" spans="2:23" x14ac:dyDescent="0.25">
      <c r="B3634" s="1" t="s">
        <v>7273</v>
      </c>
      <c r="C3634" s="2">
        <v>3026</v>
      </c>
      <c r="D3634" s="1" t="s">
        <v>7274</v>
      </c>
      <c r="E3634" s="1" t="s">
        <v>18</v>
      </c>
      <c r="F3634" s="1" t="s">
        <v>114</v>
      </c>
      <c r="G3634" s="1" t="s">
        <v>4778</v>
      </c>
      <c r="H3634" s="1" t="s">
        <v>15835</v>
      </c>
      <c r="I3634" s="5">
        <v>2745</v>
      </c>
      <c r="J3634" s="5">
        <v>63378678</v>
      </c>
      <c r="K3634" s="3">
        <f>+Tabella2026[[#This Row],[POP_2024]]/SUM(Tabella2026[POP_2024])</f>
        <v>4.6570048886166582E-5</v>
      </c>
      <c r="L3634" s="3">
        <f>+Tabella2026[[#This Row],[INCIDENZA POPOLAZIONE]]*(PLAFOND/2)</f>
        <v>13710.187464550778</v>
      </c>
      <c r="M3634" s="3">
        <f>+IFERROR(Tabella2026[[#This Row],[reddito_2024]]/Tabella2026[[#This Row],[POP_2024]],"")</f>
        <v>23088.771584699454</v>
      </c>
      <c r="N3634" s="3">
        <f>+IF(Tabella2026[[#This Row],[REDDITO COMPLESSIVO PROCAPITE]]&lt;media_aggr_reddito_pc,(media_aggr_reddito_pc-Tabella2026[[#This Row],[REDDITO COMPLESSIVO PROCAPITE]]),0)</f>
        <v>0</v>
      </c>
      <c r="O3634" s="3">
        <f>+Tabella2026[[#This Row],[DIFFERENZA REDDITO INFERIORE ALLA MEDIA DALLA MEDIA]]*Tabella2026[[#This Row],[POP_2024]]</f>
        <v>0</v>
      </c>
      <c r="P3634" s="3">
        <f>+Tabella2026[[#This Row],[POPOLAZIONE PER DIFFERENZA ]]/SUM(Tabella2026[[POPOLAZIONE PER DIFFERENZA ]])</f>
        <v>0</v>
      </c>
      <c r="Q3634" s="3">
        <f>+Tabella2026[[#This Row],[INCIDENZA POPOLAZIONE PER DIFFERENZA]]*(PLAFOND-SUM(Tabella2026[CONTRIBUTO SULLA BASE DELLA POPOLAZIONE]))</f>
        <v>0</v>
      </c>
      <c r="R3634" s="3">
        <f>+Tabella2026[[#This Row],[CONTRIBUTO SULLA BASE DELLA POPOLAZIONE]]+Tabella2026[[#This Row],[CONTRIBUTO SULLA BASE DEL REDDITO]]</f>
        <v>13710.187464550778</v>
      </c>
      <c r="S3634" s="3">
        <f>+Tabella2026[[#This Row],[CONTRIBUTO TOTALE]]/(PLAFOND/N_TESSERE)</f>
        <v>27.420374929101555</v>
      </c>
      <c r="T3634" s="3">
        <f>+MAX(CEILING(Tabella2026[[#This Row],[preDEF1]],1),1)</f>
        <v>28</v>
      </c>
      <c r="U3634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34" s="21">
        <f>+Tabella2026[[#This Row],[DEF - n. card]]*(PLAFOND/N_TESSERE)</f>
        <v>13500</v>
      </c>
      <c r="W3634" s="18"/>
    </row>
    <row r="3635" spans="2:23" x14ac:dyDescent="0.25">
      <c r="B3635" s="1" t="s">
        <v>7079</v>
      </c>
      <c r="C3635" s="2">
        <v>94022</v>
      </c>
      <c r="D3635" s="1" t="s">
        <v>7080</v>
      </c>
      <c r="E3635" s="1" t="s">
        <v>345</v>
      </c>
      <c r="F3635" s="1" t="s">
        <v>1000</v>
      </c>
      <c r="G3635" s="1" t="s">
        <v>4778</v>
      </c>
      <c r="H3635" s="1" t="s">
        <v>15836</v>
      </c>
      <c r="I3635" s="5">
        <v>2745</v>
      </c>
      <c r="J3635" s="5">
        <v>32787342</v>
      </c>
      <c r="K3635" s="3">
        <f>+Tabella2026[[#This Row],[POP_2024]]/SUM(Tabella2026[POP_2024])</f>
        <v>4.6570048886166582E-5</v>
      </c>
      <c r="L3635" s="3">
        <f>+Tabella2026[[#This Row],[INCIDENZA POPOLAZIONE]]*(PLAFOND/2)</f>
        <v>13710.187464550778</v>
      </c>
      <c r="M3635" s="3">
        <f>+IFERROR(Tabella2026[[#This Row],[reddito_2024]]/Tabella2026[[#This Row],[POP_2024]],"")</f>
        <v>11944.386885245902</v>
      </c>
      <c r="N3635" s="3">
        <f>+IF(Tabella2026[[#This Row],[REDDITO COMPLESSIVO PROCAPITE]]&lt;media_aggr_reddito_pc,(media_aggr_reddito_pc-Tabella2026[[#This Row],[REDDITO COMPLESSIVO PROCAPITE]]),0)</f>
        <v>5880.6791773628393</v>
      </c>
      <c r="O3635" s="3">
        <f>+Tabella2026[[#This Row],[DIFFERENZA REDDITO INFERIORE ALLA MEDIA DALLA MEDIA]]*Tabella2026[[#This Row],[POP_2024]]</f>
        <v>16142464.341860993</v>
      </c>
      <c r="P3635" s="3">
        <f>+Tabella2026[[#This Row],[POPOLAZIONE PER DIFFERENZA ]]/SUM(Tabella2026[[POPOLAZIONE PER DIFFERENZA ]])</f>
        <v>1.4321305500136834E-4</v>
      </c>
      <c r="Q3635" s="3">
        <f>+Tabella2026[[#This Row],[INCIDENZA POPOLAZIONE PER DIFFERENZA]]*(PLAFOND-SUM(Tabella2026[CONTRIBUTO SULLA BASE DELLA POPOLAZIONE]))</f>
        <v>42161.815982611763</v>
      </c>
      <c r="R3635" s="3">
        <f>+Tabella2026[[#This Row],[CONTRIBUTO SULLA BASE DELLA POPOLAZIONE]]+Tabella2026[[#This Row],[CONTRIBUTO SULLA BASE DEL REDDITO]]</f>
        <v>55872.00344716254</v>
      </c>
      <c r="S3635" s="3">
        <f>+Tabella2026[[#This Row],[CONTRIBUTO TOTALE]]/(PLAFOND/N_TESSERE)</f>
        <v>111.74400689432508</v>
      </c>
      <c r="T3635" s="3">
        <f>+MAX(CEILING(Tabella2026[[#This Row],[preDEF1]],1),1)</f>
        <v>112</v>
      </c>
      <c r="U3635" s="9">
        <f xml:space="preserve"> IF(ROW(Tabella2026[[#This Row],[preDEF2]]) - ROW(Tabella2026[[#Headers],[preDEF2]])&lt;=ABS(SUM(Tabella2026[preDEF2])-N_TESSERE),Tabella2026[[#This Row],[preDEF2]]-1,Tabella2026[[#This Row],[preDEF2]])</f>
        <v>111</v>
      </c>
      <c r="V3635" s="21">
        <f>+Tabella2026[[#This Row],[DEF - n. card]]*(PLAFOND/N_TESSERE)</f>
        <v>55500</v>
      </c>
      <c r="W3635" s="18"/>
    </row>
    <row r="3636" spans="2:23" x14ac:dyDescent="0.25">
      <c r="B3636" s="1" t="s">
        <v>7199</v>
      </c>
      <c r="C3636" s="2">
        <v>96018</v>
      </c>
      <c r="D3636" s="1" t="s">
        <v>7200</v>
      </c>
      <c r="E3636" s="1" t="s">
        <v>18</v>
      </c>
      <c r="F3636" s="1" t="s">
        <v>403</v>
      </c>
      <c r="G3636" s="1" t="s">
        <v>4778</v>
      </c>
      <c r="H3636" s="1" t="s">
        <v>15835</v>
      </c>
      <c r="I3636" s="5">
        <v>2744</v>
      </c>
      <c r="J3636" s="5">
        <v>53224888</v>
      </c>
      <c r="K3636" s="3">
        <f>+Tabella2026[[#This Row],[POP_2024]]/SUM(Tabella2026[POP_2024])</f>
        <v>4.6553083476736286E-5</v>
      </c>
      <c r="L3636" s="3">
        <f>+Tabella2026[[#This Row],[INCIDENZA POPOLAZIONE]]*(PLAFOND/2)</f>
        <v>13705.192860738554</v>
      </c>
      <c r="M3636" s="3">
        <f>+IFERROR(Tabella2026[[#This Row],[reddito_2024]]/Tabella2026[[#This Row],[POP_2024]],"")</f>
        <v>19396.825072886299</v>
      </c>
      <c r="N3636" s="3">
        <f>+IF(Tabella2026[[#This Row],[REDDITO COMPLESSIVO PROCAPITE]]&lt;media_aggr_reddito_pc,(media_aggr_reddito_pc-Tabella2026[[#This Row],[REDDITO COMPLESSIVO PROCAPITE]]),0)</f>
        <v>0</v>
      </c>
      <c r="O3636" s="3">
        <f>+Tabella2026[[#This Row],[DIFFERENZA REDDITO INFERIORE ALLA MEDIA DALLA MEDIA]]*Tabella2026[[#This Row],[POP_2024]]</f>
        <v>0</v>
      </c>
      <c r="P3636" s="3">
        <f>+Tabella2026[[#This Row],[POPOLAZIONE PER DIFFERENZA ]]/SUM(Tabella2026[[POPOLAZIONE PER DIFFERENZA ]])</f>
        <v>0</v>
      </c>
      <c r="Q3636" s="3">
        <f>+Tabella2026[[#This Row],[INCIDENZA POPOLAZIONE PER DIFFERENZA]]*(PLAFOND-SUM(Tabella2026[CONTRIBUTO SULLA BASE DELLA POPOLAZIONE]))</f>
        <v>0</v>
      </c>
      <c r="R3636" s="3">
        <f>+Tabella2026[[#This Row],[CONTRIBUTO SULLA BASE DELLA POPOLAZIONE]]+Tabella2026[[#This Row],[CONTRIBUTO SULLA BASE DEL REDDITO]]</f>
        <v>13705.192860738554</v>
      </c>
      <c r="S3636" s="3">
        <f>+Tabella2026[[#This Row],[CONTRIBUTO TOTALE]]/(PLAFOND/N_TESSERE)</f>
        <v>27.410385721477109</v>
      </c>
      <c r="T3636" s="3">
        <f>+MAX(CEILING(Tabella2026[[#This Row],[preDEF1]],1),1)</f>
        <v>28</v>
      </c>
      <c r="U3636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36" s="21">
        <f>+Tabella2026[[#This Row],[DEF - n. card]]*(PLAFOND/N_TESSERE)</f>
        <v>13500</v>
      </c>
      <c r="W3636" s="18"/>
    </row>
    <row r="3637" spans="2:23" x14ac:dyDescent="0.25">
      <c r="B3637" s="1" t="s">
        <v>7113</v>
      </c>
      <c r="C3637" s="2">
        <v>102036</v>
      </c>
      <c r="D3637" s="1" t="s">
        <v>7114</v>
      </c>
      <c r="E3637" s="1" t="s">
        <v>61</v>
      </c>
      <c r="F3637" s="1" t="s">
        <v>607</v>
      </c>
      <c r="G3637" s="1" t="s">
        <v>4778</v>
      </c>
      <c r="H3637" s="1" t="s">
        <v>15836</v>
      </c>
      <c r="I3637" s="5">
        <v>2742</v>
      </c>
      <c r="J3637" s="5">
        <v>33342408</v>
      </c>
      <c r="K3637" s="3">
        <f>+Tabella2026[[#This Row],[POP_2024]]/SUM(Tabella2026[POP_2024])</f>
        <v>4.6519152657875686E-5</v>
      </c>
      <c r="L3637" s="3">
        <f>+Tabella2026[[#This Row],[INCIDENZA POPOLAZIONE]]*(PLAFOND/2)</f>
        <v>13695.203653114109</v>
      </c>
      <c r="M3637" s="3">
        <f>+IFERROR(Tabella2026[[#This Row],[reddito_2024]]/Tabella2026[[#This Row],[POP_2024]],"")</f>
        <v>12159.886214442013</v>
      </c>
      <c r="N3637" s="3">
        <f>+IF(Tabella2026[[#This Row],[REDDITO COMPLESSIVO PROCAPITE]]&lt;media_aggr_reddito_pc,(media_aggr_reddito_pc-Tabella2026[[#This Row],[REDDITO COMPLESSIVO PROCAPITE]]),0)</f>
        <v>5665.1798481667283</v>
      </c>
      <c r="O3637" s="3">
        <f>+Tabella2026[[#This Row],[DIFFERENZA REDDITO INFERIORE ALLA MEDIA DALLA MEDIA]]*Tabella2026[[#This Row],[POP_2024]]</f>
        <v>15533923.143673168</v>
      </c>
      <c r="P3637" s="3">
        <f>+Tabella2026[[#This Row],[POPOLAZIONE PER DIFFERENZA ]]/SUM(Tabella2026[[POPOLAZIONE PER DIFFERENZA ]])</f>
        <v>1.3781418638744367E-4</v>
      </c>
      <c r="Q3637" s="3">
        <f>+Tabella2026[[#This Row],[INCIDENZA POPOLAZIONE PER DIFFERENZA]]*(PLAFOND-SUM(Tabella2026[CONTRIBUTO SULLA BASE DELLA POPOLAZIONE]))</f>
        <v>40572.393111823789</v>
      </c>
      <c r="R3637" s="3">
        <f>+Tabella2026[[#This Row],[CONTRIBUTO SULLA BASE DELLA POPOLAZIONE]]+Tabella2026[[#This Row],[CONTRIBUTO SULLA BASE DEL REDDITO]]</f>
        <v>54267.596764937902</v>
      </c>
      <c r="S3637" s="3">
        <f>+Tabella2026[[#This Row],[CONTRIBUTO TOTALE]]/(PLAFOND/N_TESSERE)</f>
        <v>108.5351935298758</v>
      </c>
      <c r="T3637" s="3">
        <f>+MAX(CEILING(Tabella2026[[#This Row],[preDEF1]],1),1)</f>
        <v>109</v>
      </c>
      <c r="U3637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3637" s="21">
        <f>+Tabella2026[[#This Row],[DEF - n. card]]*(PLAFOND/N_TESSERE)</f>
        <v>54000</v>
      </c>
      <c r="W3637" s="18"/>
    </row>
    <row r="3638" spans="2:23" x14ac:dyDescent="0.25">
      <c r="B3638" s="1" t="s">
        <v>7337</v>
      </c>
      <c r="C3638" s="2">
        <v>114053</v>
      </c>
      <c r="D3638" s="1" t="s">
        <v>7338</v>
      </c>
      <c r="E3638" s="1" t="s">
        <v>76</v>
      </c>
      <c r="F3638" s="1" t="s">
        <v>550</v>
      </c>
      <c r="G3638" s="1" t="s">
        <v>4778</v>
      </c>
      <c r="H3638" s="1" t="s">
        <v>15836</v>
      </c>
      <c r="I3638" s="5">
        <v>2741</v>
      </c>
      <c r="J3638" s="5">
        <v>28034945</v>
      </c>
      <c r="K3638" s="3">
        <f>+Tabella2026[[#This Row],[POP_2024]]/SUM(Tabella2026[POP_2024])</f>
        <v>4.650218724844539E-5</v>
      </c>
      <c r="L3638" s="3">
        <f>+Tabella2026[[#This Row],[INCIDENZA POPOLAZIONE]]*(PLAFOND/2)</f>
        <v>13690.209049301886</v>
      </c>
      <c r="M3638" s="3">
        <f>+IFERROR(Tabella2026[[#This Row],[reddito_2024]]/Tabella2026[[#This Row],[POP_2024]],"")</f>
        <v>10227.998905508939</v>
      </c>
      <c r="N3638" s="3">
        <f>+IF(Tabella2026[[#This Row],[REDDITO COMPLESSIVO PROCAPITE]]&lt;media_aggr_reddito_pc,(media_aggr_reddito_pc-Tabella2026[[#This Row],[REDDITO COMPLESSIVO PROCAPITE]]),0)</f>
        <v>7597.067157099802</v>
      </c>
      <c r="O3638" s="3">
        <f>+Tabella2026[[#This Row],[DIFFERENZA REDDITO INFERIORE ALLA MEDIA DALLA MEDIA]]*Tabella2026[[#This Row],[POP_2024]]</f>
        <v>20823561.077610556</v>
      </c>
      <c r="P3638" s="3">
        <f>+Tabella2026[[#This Row],[POPOLAZIONE PER DIFFERENZA ]]/SUM(Tabella2026[[POPOLAZIONE PER DIFFERENZA ]])</f>
        <v>1.8474290757444461E-4</v>
      </c>
      <c r="Q3638" s="3">
        <f>+Tabella2026[[#This Row],[INCIDENZA POPOLAZIONE PER DIFFERENZA]]*(PLAFOND-SUM(Tabella2026[CONTRIBUTO SULLA BASE DELLA POPOLAZIONE]))</f>
        <v>54388.173432736032</v>
      </c>
      <c r="R3638" s="3">
        <f>+Tabella2026[[#This Row],[CONTRIBUTO SULLA BASE DELLA POPOLAZIONE]]+Tabella2026[[#This Row],[CONTRIBUTO SULLA BASE DEL REDDITO]]</f>
        <v>68078.382482037923</v>
      </c>
      <c r="S3638" s="3">
        <f>+Tabella2026[[#This Row],[CONTRIBUTO TOTALE]]/(PLAFOND/N_TESSERE)</f>
        <v>136.15676496407585</v>
      </c>
      <c r="T3638" s="3">
        <f>+MAX(CEILING(Tabella2026[[#This Row],[preDEF1]],1),1)</f>
        <v>137</v>
      </c>
      <c r="U3638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3638" s="21">
        <f>+Tabella2026[[#This Row],[DEF - n. card]]*(PLAFOND/N_TESSERE)</f>
        <v>68000</v>
      </c>
      <c r="W3638" s="18"/>
    </row>
    <row r="3639" spans="2:23" x14ac:dyDescent="0.25">
      <c r="B3639" s="1" t="s">
        <v>7293</v>
      </c>
      <c r="C3639" s="2">
        <v>17015</v>
      </c>
      <c r="D3639" s="1" t="s">
        <v>7294</v>
      </c>
      <c r="E3639" s="1" t="s">
        <v>12</v>
      </c>
      <c r="F3639" s="1" t="s">
        <v>50</v>
      </c>
      <c r="G3639" s="1" t="s">
        <v>4778</v>
      </c>
      <c r="H3639" s="1" t="s">
        <v>15835</v>
      </c>
      <c r="I3639" s="5">
        <v>2740</v>
      </c>
      <c r="J3639" s="5">
        <v>47578202</v>
      </c>
      <c r="K3639" s="3">
        <f>+Tabella2026[[#This Row],[POP_2024]]/SUM(Tabella2026[POP_2024])</f>
        <v>4.6485221839015093E-5</v>
      </c>
      <c r="L3639" s="3">
        <f>+Tabella2026[[#This Row],[INCIDENZA POPOLAZIONE]]*(PLAFOND/2)</f>
        <v>13685.214445489664</v>
      </c>
      <c r="M3639" s="3">
        <f>+IFERROR(Tabella2026[[#This Row],[reddito_2024]]/Tabella2026[[#This Row],[POP_2024]],"")</f>
        <v>17364.307299270073</v>
      </c>
      <c r="N3639" s="3">
        <f>+IF(Tabella2026[[#This Row],[REDDITO COMPLESSIVO PROCAPITE]]&lt;media_aggr_reddito_pc,(media_aggr_reddito_pc-Tabella2026[[#This Row],[REDDITO COMPLESSIVO PROCAPITE]]),0)</f>
        <v>460.75876333866836</v>
      </c>
      <c r="O3639" s="3">
        <f>+Tabella2026[[#This Row],[DIFFERENZA REDDITO INFERIORE ALLA MEDIA DALLA MEDIA]]*Tabella2026[[#This Row],[POP_2024]]</f>
        <v>1262479.0115479513</v>
      </c>
      <c r="P3639" s="3">
        <f>+Tabella2026[[#This Row],[POPOLAZIONE PER DIFFERENZA ]]/SUM(Tabella2026[[POPOLAZIONE PER DIFFERENZA ]])</f>
        <v>1.1200487874086631E-5</v>
      </c>
      <c r="Q3639" s="3">
        <f>+Tabella2026[[#This Row],[INCIDENZA POPOLAZIONE PER DIFFERENZA]]*(PLAFOND-SUM(Tabella2026[CONTRIBUTO SULLA BASE DELLA POPOLAZIONE]))</f>
        <v>3297.4152297652117</v>
      </c>
      <c r="R3639" s="3">
        <f>+Tabella2026[[#This Row],[CONTRIBUTO SULLA BASE DELLA POPOLAZIONE]]+Tabella2026[[#This Row],[CONTRIBUTO SULLA BASE DEL REDDITO]]</f>
        <v>16982.629675254877</v>
      </c>
      <c r="S3639" s="3">
        <f>+Tabella2026[[#This Row],[CONTRIBUTO TOTALE]]/(PLAFOND/N_TESSERE)</f>
        <v>33.965259350509754</v>
      </c>
      <c r="T3639" s="3">
        <f>+MAX(CEILING(Tabella2026[[#This Row],[preDEF1]],1),1)</f>
        <v>34</v>
      </c>
      <c r="U3639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639" s="21">
        <f>+Tabella2026[[#This Row],[DEF - n. card]]*(PLAFOND/N_TESSERE)</f>
        <v>16500</v>
      </c>
      <c r="W3639" s="18"/>
    </row>
    <row r="3640" spans="2:23" x14ac:dyDescent="0.25">
      <c r="B3640" s="1" t="s">
        <v>7183</v>
      </c>
      <c r="C3640" s="2">
        <v>25073</v>
      </c>
      <c r="D3640" s="1" t="s">
        <v>7184</v>
      </c>
      <c r="E3640" s="1" t="s">
        <v>38</v>
      </c>
      <c r="F3640" s="1" t="s">
        <v>514</v>
      </c>
      <c r="G3640" s="1" t="s">
        <v>4778</v>
      </c>
      <c r="H3640" s="1" t="s">
        <v>15835</v>
      </c>
      <c r="I3640" s="5">
        <v>2735</v>
      </c>
      <c r="J3640" s="5">
        <v>49136838</v>
      </c>
      <c r="K3640" s="3">
        <f>+Tabella2026[[#This Row],[POP_2024]]/SUM(Tabella2026[POP_2024])</f>
        <v>4.6400394791863605E-5</v>
      </c>
      <c r="L3640" s="3">
        <f>+Tabella2026[[#This Row],[INCIDENZA POPOLAZIONE]]*(PLAFOND/2)</f>
        <v>13660.241426428551</v>
      </c>
      <c r="M3640" s="3">
        <f>+IFERROR(Tabella2026[[#This Row],[reddito_2024]]/Tabella2026[[#This Row],[POP_2024]],"")</f>
        <v>17965.937111517367</v>
      </c>
      <c r="N3640" s="3">
        <f>+IF(Tabella2026[[#This Row],[REDDITO COMPLESSIVO PROCAPITE]]&lt;media_aggr_reddito_pc,(media_aggr_reddito_pc-Tabella2026[[#This Row],[REDDITO COMPLESSIVO PROCAPITE]]),0)</f>
        <v>0</v>
      </c>
      <c r="O3640" s="3">
        <f>+Tabella2026[[#This Row],[DIFFERENZA REDDITO INFERIORE ALLA MEDIA DALLA MEDIA]]*Tabella2026[[#This Row],[POP_2024]]</f>
        <v>0</v>
      </c>
      <c r="P3640" s="3">
        <f>+Tabella2026[[#This Row],[POPOLAZIONE PER DIFFERENZA ]]/SUM(Tabella2026[[POPOLAZIONE PER DIFFERENZA ]])</f>
        <v>0</v>
      </c>
      <c r="Q3640" s="3">
        <f>+Tabella2026[[#This Row],[INCIDENZA POPOLAZIONE PER DIFFERENZA]]*(PLAFOND-SUM(Tabella2026[CONTRIBUTO SULLA BASE DELLA POPOLAZIONE]))</f>
        <v>0</v>
      </c>
      <c r="R3640" s="3">
        <f>+Tabella2026[[#This Row],[CONTRIBUTO SULLA BASE DELLA POPOLAZIONE]]+Tabella2026[[#This Row],[CONTRIBUTO SULLA BASE DEL REDDITO]]</f>
        <v>13660.241426428551</v>
      </c>
      <c r="S3640" s="3">
        <f>+Tabella2026[[#This Row],[CONTRIBUTO TOTALE]]/(PLAFOND/N_TESSERE)</f>
        <v>27.320482852857101</v>
      </c>
      <c r="T3640" s="3">
        <f>+MAX(CEILING(Tabella2026[[#This Row],[preDEF1]],1),1)</f>
        <v>28</v>
      </c>
      <c r="U3640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40" s="21">
        <f>+Tabella2026[[#This Row],[DEF - n. card]]*(PLAFOND/N_TESSERE)</f>
        <v>13500</v>
      </c>
      <c r="W3640" s="18"/>
    </row>
    <row r="3641" spans="2:23" x14ac:dyDescent="0.25">
      <c r="B3641" s="1" t="s">
        <v>7171</v>
      </c>
      <c r="C3641" s="2">
        <v>88007</v>
      </c>
      <c r="D3641" s="1" t="s">
        <v>7172</v>
      </c>
      <c r="E3641" s="1" t="s">
        <v>21</v>
      </c>
      <c r="F3641" s="1" t="s">
        <v>186</v>
      </c>
      <c r="G3641" s="1" t="s">
        <v>4778</v>
      </c>
      <c r="H3641" s="1" t="s">
        <v>15836</v>
      </c>
      <c r="I3641" s="5">
        <v>2734</v>
      </c>
      <c r="J3641" s="5">
        <v>32533414</v>
      </c>
      <c r="K3641" s="3">
        <f>+Tabella2026[[#This Row],[POP_2024]]/SUM(Tabella2026[POP_2024])</f>
        <v>4.6383429382433309E-5</v>
      </c>
      <c r="L3641" s="3">
        <f>+Tabella2026[[#This Row],[INCIDENZA POPOLAZIONE]]*(PLAFOND/2)</f>
        <v>13655.246822616329</v>
      </c>
      <c r="M3641" s="3">
        <f>+IFERROR(Tabella2026[[#This Row],[reddito_2024]]/Tabella2026[[#This Row],[POP_2024]],"")</f>
        <v>11899.566203365033</v>
      </c>
      <c r="N3641" s="3">
        <f>+IF(Tabella2026[[#This Row],[REDDITO COMPLESSIVO PROCAPITE]]&lt;media_aggr_reddito_pc,(media_aggr_reddito_pc-Tabella2026[[#This Row],[REDDITO COMPLESSIVO PROCAPITE]]),0)</f>
        <v>5925.4998592437078</v>
      </c>
      <c r="O3641" s="3">
        <f>+Tabella2026[[#This Row],[DIFFERENZA REDDITO INFERIORE ALLA MEDIA DALLA MEDIA]]*Tabella2026[[#This Row],[POP_2024]]</f>
        <v>16200316.615172297</v>
      </c>
      <c r="P3641" s="3">
        <f>+Tabella2026[[#This Row],[POPOLAZIONE PER DIFFERENZA ]]/SUM(Tabella2026[[POPOLAZIONE PER DIFFERENZA ]])</f>
        <v>1.4372631001771677E-4</v>
      </c>
      <c r="Q3641" s="3">
        <f>+Tabella2026[[#This Row],[INCIDENZA POPOLAZIONE PER DIFFERENZA]]*(PLAFOND-SUM(Tabella2026[CONTRIBUTO SULLA BASE DELLA POPOLAZIONE]))</f>
        <v>42312.917874483472</v>
      </c>
      <c r="R3641" s="3">
        <f>+Tabella2026[[#This Row],[CONTRIBUTO SULLA BASE DELLA POPOLAZIONE]]+Tabella2026[[#This Row],[CONTRIBUTO SULLA BASE DEL REDDITO]]</f>
        <v>55968.164697099797</v>
      </c>
      <c r="S3641" s="3">
        <f>+Tabella2026[[#This Row],[CONTRIBUTO TOTALE]]/(PLAFOND/N_TESSERE)</f>
        <v>111.93632939419959</v>
      </c>
      <c r="T3641" s="3">
        <f>+MAX(CEILING(Tabella2026[[#This Row],[preDEF1]],1),1)</f>
        <v>112</v>
      </c>
      <c r="U3641" s="9">
        <f xml:space="preserve"> IF(ROW(Tabella2026[[#This Row],[preDEF2]]) - ROW(Tabella2026[[#Headers],[preDEF2]])&lt;=ABS(SUM(Tabella2026[preDEF2])-N_TESSERE),Tabella2026[[#This Row],[preDEF2]]-1,Tabella2026[[#This Row],[preDEF2]])</f>
        <v>111</v>
      </c>
      <c r="V3641" s="21">
        <f>+Tabella2026[[#This Row],[DEF - n. card]]*(PLAFOND/N_TESSERE)</f>
        <v>55500</v>
      </c>
      <c r="W3641" s="18"/>
    </row>
    <row r="3642" spans="2:23" x14ac:dyDescent="0.25">
      <c r="B3642" s="1" t="s">
        <v>7347</v>
      </c>
      <c r="C3642" s="2">
        <v>17137</v>
      </c>
      <c r="D3642" s="1" t="s">
        <v>7348</v>
      </c>
      <c r="E3642" s="1" t="s">
        <v>12</v>
      </c>
      <c r="F3642" s="1" t="s">
        <v>50</v>
      </c>
      <c r="G3642" s="1" t="s">
        <v>4778</v>
      </c>
      <c r="H3642" s="1" t="s">
        <v>15835</v>
      </c>
      <c r="I3642" s="5">
        <v>2732</v>
      </c>
      <c r="J3642" s="5">
        <v>48386400</v>
      </c>
      <c r="K3642" s="3">
        <f>+Tabella2026[[#This Row],[POP_2024]]/SUM(Tabella2026[POP_2024])</f>
        <v>4.6349498563572716E-5</v>
      </c>
      <c r="L3642" s="3">
        <f>+Tabella2026[[#This Row],[INCIDENZA POPOLAZIONE]]*(PLAFOND/2)</f>
        <v>13645.257614991884</v>
      </c>
      <c r="M3642" s="3">
        <f>+IFERROR(Tabella2026[[#This Row],[reddito_2024]]/Tabella2026[[#This Row],[POP_2024]],"")</f>
        <v>17710.980966325038</v>
      </c>
      <c r="N3642" s="3">
        <f>+IF(Tabella2026[[#This Row],[REDDITO COMPLESSIVO PROCAPITE]]&lt;media_aggr_reddito_pc,(media_aggr_reddito_pc-Tabella2026[[#This Row],[REDDITO COMPLESSIVO PROCAPITE]]),0)</f>
        <v>114.08509628370302</v>
      </c>
      <c r="O3642" s="3">
        <f>+Tabella2026[[#This Row],[DIFFERENZA REDDITO INFERIORE ALLA MEDIA DALLA MEDIA]]*Tabella2026[[#This Row],[POP_2024]]</f>
        <v>311680.48304707668</v>
      </c>
      <c r="P3642" s="3">
        <f>+Tabella2026[[#This Row],[POPOLAZIONE PER DIFFERENZA ]]/SUM(Tabella2026[[POPOLAZIONE PER DIFFERENZA ]])</f>
        <v>2.7651734714210353E-6</v>
      </c>
      <c r="Q3642" s="3">
        <f>+Tabella2026[[#This Row],[INCIDENZA POPOLAZIONE PER DIFFERENZA]]*(PLAFOND-SUM(Tabella2026[CONTRIBUTO SULLA BASE DELLA POPOLAZIONE]))</f>
        <v>814.06499610625258</v>
      </c>
      <c r="R3642" s="3">
        <f>+Tabella2026[[#This Row],[CONTRIBUTO SULLA BASE DELLA POPOLAZIONE]]+Tabella2026[[#This Row],[CONTRIBUTO SULLA BASE DEL REDDITO]]</f>
        <v>14459.322611098136</v>
      </c>
      <c r="S3642" s="3">
        <f>+Tabella2026[[#This Row],[CONTRIBUTO TOTALE]]/(PLAFOND/N_TESSERE)</f>
        <v>28.918645222196272</v>
      </c>
      <c r="T3642" s="3">
        <f>+MAX(CEILING(Tabella2026[[#This Row],[preDEF1]],1),1)</f>
        <v>29</v>
      </c>
      <c r="U3642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642" s="21">
        <f>+Tabella2026[[#This Row],[DEF - n. card]]*(PLAFOND/N_TESSERE)</f>
        <v>14000</v>
      </c>
      <c r="W3642" s="18"/>
    </row>
    <row r="3643" spans="2:23" x14ac:dyDescent="0.25">
      <c r="B3643" s="1" t="s">
        <v>7257</v>
      </c>
      <c r="C3643" s="2">
        <v>78056</v>
      </c>
      <c r="D3643" s="1" t="s">
        <v>7258</v>
      </c>
      <c r="E3643" s="1" t="s">
        <v>61</v>
      </c>
      <c r="F3643" s="1" t="s">
        <v>178</v>
      </c>
      <c r="G3643" s="1" t="s">
        <v>4778</v>
      </c>
      <c r="H3643" s="1" t="s">
        <v>15836</v>
      </c>
      <c r="I3643" s="5">
        <v>2731</v>
      </c>
      <c r="J3643" s="5">
        <v>27703204</v>
      </c>
      <c r="K3643" s="3">
        <f>+Tabella2026[[#This Row],[POP_2024]]/SUM(Tabella2026[POP_2024])</f>
        <v>4.633253315414242E-5</v>
      </c>
      <c r="L3643" s="3">
        <f>+Tabella2026[[#This Row],[INCIDENZA POPOLAZIONE]]*(PLAFOND/2)</f>
        <v>13640.263011179662</v>
      </c>
      <c r="M3643" s="3">
        <f>+IFERROR(Tabella2026[[#This Row],[reddito_2024]]/Tabella2026[[#This Row],[POP_2024]],"")</f>
        <v>10143.978030025632</v>
      </c>
      <c r="N3643" s="3">
        <f>+IF(Tabella2026[[#This Row],[REDDITO COMPLESSIVO PROCAPITE]]&lt;media_aggr_reddito_pc,(media_aggr_reddito_pc-Tabella2026[[#This Row],[REDDITO COMPLESSIVO PROCAPITE]]),0)</f>
        <v>7681.0880325831095</v>
      </c>
      <c r="O3643" s="3">
        <f>+Tabella2026[[#This Row],[DIFFERENZA REDDITO INFERIORE ALLA MEDIA DALLA MEDIA]]*Tabella2026[[#This Row],[POP_2024]]</f>
        <v>20977051.416984472</v>
      </c>
      <c r="P3643" s="3">
        <f>+Tabella2026[[#This Row],[POPOLAZIONE PER DIFFERENZA ]]/SUM(Tabella2026[[POPOLAZIONE PER DIFFERENZA ]])</f>
        <v>1.8610464639879075E-4</v>
      </c>
      <c r="Q3643" s="3">
        <f>+Tabella2026[[#This Row],[INCIDENZA POPOLAZIONE PER DIFFERENZA]]*(PLAFOND-SUM(Tabella2026[CONTRIBUTO SULLA BASE DELLA POPOLAZIONE]))</f>
        <v>54789.068321319421</v>
      </c>
      <c r="R3643" s="3">
        <f>+Tabella2026[[#This Row],[CONTRIBUTO SULLA BASE DELLA POPOLAZIONE]]+Tabella2026[[#This Row],[CONTRIBUTO SULLA BASE DEL REDDITO]]</f>
        <v>68429.331332499089</v>
      </c>
      <c r="S3643" s="3">
        <f>+Tabella2026[[#This Row],[CONTRIBUTO TOTALE]]/(PLAFOND/N_TESSERE)</f>
        <v>136.85866266499818</v>
      </c>
      <c r="T3643" s="3">
        <f>+MAX(CEILING(Tabella2026[[#This Row],[preDEF1]],1),1)</f>
        <v>137</v>
      </c>
      <c r="U3643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3643" s="21">
        <f>+Tabella2026[[#This Row],[DEF - n. card]]*(PLAFOND/N_TESSERE)</f>
        <v>68000</v>
      </c>
      <c r="W3643" s="18"/>
    </row>
    <row r="3644" spans="2:23" x14ac:dyDescent="0.25">
      <c r="B3644" s="1" t="s">
        <v>7385</v>
      </c>
      <c r="C3644" s="2">
        <v>93028</v>
      </c>
      <c r="D3644" s="1" t="s">
        <v>7386</v>
      </c>
      <c r="E3644" s="1" t="s">
        <v>48</v>
      </c>
      <c r="F3644" s="1" t="s">
        <v>300</v>
      </c>
      <c r="G3644" s="1" t="s">
        <v>4778</v>
      </c>
      <c r="H3644" s="1" t="s">
        <v>15835</v>
      </c>
      <c r="I3644" s="5">
        <v>2728</v>
      </c>
      <c r="J3644" s="5">
        <v>49455349</v>
      </c>
      <c r="K3644" s="3">
        <f>+Tabella2026[[#This Row],[POP_2024]]/SUM(Tabella2026[POP_2024])</f>
        <v>4.6281636925851524E-5</v>
      </c>
      <c r="L3644" s="3">
        <f>+Tabella2026[[#This Row],[INCIDENZA POPOLAZIONE]]*(PLAFOND/2)</f>
        <v>13625.279199742994</v>
      </c>
      <c r="M3644" s="3">
        <f>+IFERROR(Tabella2026[[#This Row],[reddito_2024]]/Tabella2026[[#This Row],[POP_2024]],"")</f>
        <v>18128.793621700879</v>
      </c>
      <c r="N3644" s="3">
        <f>+IF(Tabella2026[[#This Row],[REDDITO COMPLESSIVO PROCAPITE]]&lt;media_aggr_reddito_pc,(media_aggr_reddito_pc-Tabella2026[[#This Row],[REDDITO COMPLESSIVO PROCAPITE]]),0)</f>
        <v>0</v>
      </c>
      <c r="O3644" s="3">
        <f>+Tabella2026[[#This Row],[DIFFERENZA REDDITO INFERIORE ALLA MEDIA DALLA MEDIA]]*Tabella2026[[#This Row],[POP_2024]]</f>
        <v>0</v>
      </c>
      <c r="P3644" s="3">
        <f>+Tabella2026[[#This Row],[POPOLAZIONE PER DIFFERENZA ]]/SUM(Tabella2026[[POPOLAZIONE PER DIFFERENZA ]])</f>
        <v>0</v>
      </c>
      <c r="Q3644" s="3">
        <f>+Tabella2026[[#This Row],[INCIDENZA POPOLAZIONE PER DIFFERENZA]]*(PLAFOND-SUM(Tabella2026[CONTRIBUTO SULLA BASE DELLA POPOLAZIONE]))</f>
        <v>0</v>
      </c>
      <c r="R3644" s="3">
        <f>+Tabella2026[[#This Row],[CONTRIBUTO SULLA BASE DELLA POPOLAZIONE]]+Tabella2026[[#This Row],[CONTRIBUTO SULLA BASE DEL REDDITO]]</f>
        <v>13625.279199742994</v>
      </c>
      <c r="S3644" s="3">
        <f>+Tabella2026[[#This Row],[CONTRIBUTO TOTALE]]/(PLAFOND/N_TESSERE)</f>
        <v>27.250558399485989</v>
      </c>
      <c r="T3644" s="3">
        <f>+MAX(CEILING(Tabella2026[[#This Row],[preDEF1]],1),1)</f>
        <v>28</v>
      </c>
      <c r="U3644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44" s="21">
        <f>+Tabella2026[[#This Row],[DEF - n. card]]*(PLAFOND/N_TESSERE)</f>
        <v>13500</v>
      </c>
      <c r="W3644" s="18"/>
    </row>
    <row r="3645" spans="2:23" x14ac:dyDescent="0.25">
      <c r="B3645" s="1" t="s">
        <v>7181</v>
      </c>
      <c r="C3645" s="2">
        <v>64104</v>
      </c>
      <c r="D3645" s="1" t="s">
        <v>7182</v>
      </c>
      <c r="E3645" s="1" t="s">
        <v>15</v>
      </c>
      <c r="F3645" s="1" t="s">
        <v>290</v>
      </c>
      <c r="G3645" s="1" t="s">
        <v>4778</v>
      </c>
      <c r="H3645" s="1" t="s">
        <v>15836</v>
      </c>
      <c r="I3645" s="5">
        <v>2724</v>
      </c>
      <c r="J3645" s="5">
        <v>35832343</v>
      </c>
      <c r="K3645" s="3">
        <f>+Tabella2026[[#This Row],[POP_2024]]/SUM(Tabella2026[POP_2024])</f>
        <v>4.6213775288130332E-5</v>
      </c>
      <c r="L3645" s="3">
        <f>+Tabella2026[[#This Row],[INCIDENZA POPOLAZIONE]]*(PLAFOND/2)</f>
        <v>13605.300784494104</v>
      </c>
      <c r="M3645" s="3">
        <f>+IFERROR(Tabella2026[[#This Row],[reddito_2024]]/Tabella2026[[#This Row],[POP_2024]],"")</f>
        <v>13154.310939794421</v>
      </c>
      <c r="N3645" s="3">
        <f>+IF(Tabella2026[[#This Row],[REDDITO COMPLESSIVO PROCAPITE]]&lt;media_aggr_reddito_pc,(media_aggr_reddito_pc-Tabella2026[[#This Row],[REDDITO COMPLESSIVO PROCAPITE]]),0)</f>
        <v>4670.7551228143202</v>
      </c>
      <c r="O3645" s="3">
        <f>+Tabella2026[[#This Row],[DIFFERENZA REDDITO INFERIORE ALLA MEDIA DALLA MEDIA]]*Tabella2026[[#This Row],[POP_2024]]</f>
        <v>12723136.954546208</v>
      </c>
      <c r="P3645" s="3">
        <f>+Tabella2026[[#This Row],[POPOLAZIONE PER DIFFERENZA ]]/SUM(Tabella2026[[POPOLAZIONE PER DIFFERENZA ]])</f>
        <v>1.1287739429823043E-4</v>
      </c>
      <c r="Q3645" s="3">
        <f>+Tabella2026[[#This Row],[INCIDENZA POPOLAZIONE PER DIFFERENZA]]*(PLAFOND-SUM(Tabella2026[CONTRIBUTO SULLA BASE DELLA POPOLAZIONE]))</f>
        <v>33231.020223353451</v>
      </c>
      <c r="R3645" s="3">
        <f>+Tabella2026[[#This Row],[CONTRIBUTO SULLA BASE DELLA POPOLAZIONE]]+Tabella2026[[#This Row],[CONTRIBUTO SULLA BASE DEL REDDITO]]</f>
        <v>46836.321007847553</v>
      </c>
      <c r="S3645" s="3">
        <f>+Tabella2026[[#This Row],[CONTRIBUTO TOTALE]]/(PLAFOND/N_TESSERE)</f>
        <v>93.672642015695104</v>
      </c>
      <c r="T3645" s="3">
        <f>+MAX(CEILING(Tabella2026[[#This Row],[preDEF1]],1),1)</f>
        <v>94</v>
      </c>
      <c r="U3645" s="9">
        <f xml:space="preserve"> IF(ROW(Tabella2026[[#This Row],[preDEF2]]) - ROW(Tabella2026[[#Headers],[preDEF2]])&lt;=ABS(SUM(Tabella2026[preDEF2])-N_TESSERE),Tabella2026[[#This Row],[preDEF2]]-1,Tabella2026[[#This Row],[preDEF2]])</f>
        <v>93</v>
      </c>
      <c r="V3645" s="21">
        <f>+Tabella2026[[#This Row],[DEF - n. card]]*(PLAFOND/N_TESSERE)</f>
        <v>46500</v>
      </c>
      <c r="W3645" s="18"/>
    </row>
    <row r="3646" spans="2:23" x14ac:dyDescent="0.25">
      <c r="B3646" s="1" t="s">
        <v>7359</v>
      </c>
      <c r="C3646" s="2">
        <v>41030</v>
      </c>
      <c r="D3646" s="1" t="s">
        <v>7360</v>
      </c>
      <c r="E3646" s="1" t="s">
        <v>117</v>
      </c>
      <c r="F3646" s="1" t="s">
        <v>130</v>
      </c>
      <c r="G3646" s="1" t="s">
        <v>4778</v>
      </c>
      <c r="H3646" s="1" t="s">
        <v>15834</v>
      </c>
      <c r="I3646" s="5">
        <v>2722</v>
      </c>
      <c r="J3646" s="5">
        <v>43870092</v>
      </c>
      <c r="K3646" s="3">
        <f>+Tabella2026[[#This Row],[POP_2024]]/SUM(Tabella2026[POP_2024])</f>
        <v>4.6179844469269739E-5</v>
      </c>
      <c r="L3646" s="3">
        <f>+Tabella2026[[#This Row],[INCIDENZA POPOLAZIONE]]*(PLAFOND/2)</f>
        <v>13595.311576869659</v>
      </c>
      <c r="M3646" s="3">
        <f>+IFERROR(Tabella2026[[#This Row],[reddito_2024]]/Tabella2026[[#This Row],[POP_2024]],"")</f>
        <v>16116.859662013225</v>
      </c>
      <c r="N3646" s="3">
        <f>+IF(Tabella2026[[#This Row],[REDDITO COMPLESSIVO PROCAPITE]]&lt;media_aggr_reddito_pc,(media_aggr_reddito_pc-Tabella2026[[#This Row],[REDDITO COMPLESSIVO PROCAPITE]]),0)</f>
        <v>1708.2064005955162</v>
      </c>
      <c r="O3646" s="3">
        <f>+Tabella2026[[#This Row],[DIFFERENZA REDDITO INFERIORE ALLA MEDIA DALLA MEDIA]]*Tabella2026[[#This Row],[POP_2024]]</f>
        <v>4649737.8224209948</v>
      </c>
      <c r="P3646" s="3">
        <f>+Tabella2026[[#This Row],[POPOLAZIONE PER DIFFERENZA ]]/SUM(Tabella2026[[POPOLAZIONE PER DIFFERENZA ]])</f>
        <v>4.1251641905597139E-5</v>
      </c>
      <c r="Q3646" s="3">
        <f>+Tabella2026[[#This Row],[INCIDENZA POPOLAZIONE PER DIFFERENZA]]*(PLAFOND-SUM(Tabella2026[CONTRIBUTO SULLA BASE DELLA POPOLAZIONE]))</f>
        <v>12144.452438276418</v>
      </c>
      <c r="R3646" s="3">
        <f>+Tabella2026[[#This Row],[CONTRIBUTO SULLA BASE DELLA POPOLAZIONE]]+Tabella2026[[#This Row],[CONTRIBUTO SULLA BASE DEL REDDITO]]</f>
        <v>25739.764015146076</v>
      </c>
      <c r="S3646" s="3">
        <f>+Tabella2026[[#This Row],[CONTRIBUTO TOTALE]]/(PLAFOND/N_TESSERE)</f>
        <v>51.479528030292151</v>
      </c>
      <c r="T3646" s="3">
        <f>+MAX(CEILING(Tabella2026[[#This Row],[preDEF1]],1),1)</f>
        <v>52</v>
      </c>
      <c r="U3646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3646" s="21">
        <f>+Tabella2026[[#This Row],[DEF - n. card]]*(PLAFOND/N_TESSERE)</f>
        <v>25500</v>
      </c>
      <c r="W3646" s="18"/>
    </row>
    <row r="3647" spans="2:23" x14ac:dyDescent="0.25">
      <c r="B3647" s="1" t="s">
        <v>7351</v>
      </c>
      <c r="C3647" s="2">
        <v>17145</v>
      </c>
      <c r="D3647" s="1" t="s">
        <v>7352</v>
      </c>
      <c r="E3647" s="1" t="s">
        <v>12</v>
      </c>
      <c r="F3647" s="1" t="s">
        <v>50</v>
      </c>
      <c r="G3647" s="1" t="s">
        <v>4778</v>
      </c>
      <c r="H3647" s="1" t="s">
        <v>15835</v>
      </c>
      <c r="I3647" s="5">
        <v>2722</v>
      </c>
      <c r="J3647" s="5">
        <v>65627720</v>
      </c>
      <c r="K3647" s="3">
        <f>+Tabella2026[[#This Row],[POP_2024]]/SUM(Tabella2026[POP_2024])</f>
        <v>4.6179844469269739E-5</v>
      </c>
      <c r="L3647" s="3">
        <f>+Tabella2026[[#This Row],[INCIDENZA POPOLAZIONE]]*(PLAFOND/2)</f>
        <v>13595.311576869659</v>
      </c>
      <c r="M3647" s="3">
        <f>+IFERROR(Tabella2026[[#This Row],[reddito_2024]]/Tabella2026[[#This Row],[POP_2024]],"")</f>
        <v>24110.11021307862</v>
      </c>
      <c r="N3647" s="3">
        <f>+IF(Tabella2026[[#This Row],[REDDITO COMPLESSIVO PROCAPITE]]&lt;media_aggr_reddito_pc,(media_aggr_reddito_pc-Tabella2026[[#This Row],[REDDITO COMPLESSIVO PROCAPITE]]),0)</f>
        <v>0</v>
      </c>
      <c r="O3647" s="3">
        <f>+Tabella2026[[#This Row],[DIFFERENZA REDDITO INFERIORE ALLA MEDIA DALLA MEDIA]]*Tabella2026[[#This Row],[POP_2024]]</f>
        <v>0</v>
      </c>
      <c r="P3647" s="3">
        <f>+Tabella2026[[#This Row],[POPOLAZIONE PER DIFFERENZA ]]/SUM(Tabella2026[[POPOLAZIONE PER DIFFERENZA ]])</f>
        <v>0</v>
      </c>
      <c r="Q3647" s="3">
        <f>+Tabella2026[[#This Row],[INCIDENZA POPOLAZIONE PER DIFFERENZA]]*(PLAFOND-SUM(Tabella2026[CONTRIBUTO SULLA BASE DELLA POPOLAZIONE]))</f>
        <v>0</v>
      </c>
      <c r="R3647" s="3">
        <f>+Tabella2026[[#This Row],[CONTRIBUTO SULLA BASE DELLA POPOLAZIONE]]+Tabella2026[[#This Row],[CONTRIBUTO SULLA BASE DEL REDDITO]]</f>
        <v>13595.311576869659</v>
      </c>
      <c r="S3647" s="3">
        <f>+Tabella2026[[#This Row],[CONTRIBUTO TOTALE]]/(PLAFOND/N_TESSERE)</f>
        <v>27.190623153739317</v>
      </c>
      <c r="T3647" s="3">
        <f>+MAX(CEILING(Tabella2026[[#This Row],[preDEF1]],1),1)</f>
        <v>28</v>
      </c>
      <c r="U3647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47" s="21">
        <f>+Tabella2026[[#This Row],[DEF - n. card]]*(PLAFOND/N_TESSERE)</f>
        <v>13500</v>
      </c>
      <c r="W3647" s="18"/>
    </row>
    <row r="3648" spans="2:23" x14ac:dyDescent="0.25">
      <c r="B3648" s="1" t="s">
        <v>7241</v>
      </c>
      <c r="C3648" s="2">
        <v>75017</v>
      </c>
      <c r="D3648" s="1" t="s">
        <v>7242</v>
      </c>
      <c r="E3648" s="1" t="s">
        <v>33</v>
      </c>
      <c r="F3648" s="1" t="s">
        <v>132</v>
      </c>
      <c r="G3648" s="1" t="s">
        <v>4778</v>
      </c>
      <c r="H3648" s="1" t="s">
        <v>15836</v>
      </c>
      <c r="I3648" s="5">
        <v>2721</v>
      </c>
      <c r="J3648" s="5">
        <v>33368483</v>
      </c>
      <c r="K3648" s="3">
        <f>+Tabella2026[[#This Row],[POP_2024]]/SUM(Tabella2026[POP_2024])</f>
        <v>4.6162879059839443E-5</v>
      </c>
      <c r="L3648" s="3">
        <f>+Tabella2026[[#This Row],[INCIDENZA POPOLAZIONE]]*(PLAFOND/2)</f>
        <v>13590.316973057437</v>
      </c>
      <c r="M3648" s="3">
        <f>+IFERROR(Tabella2026[[#This Row],[reddito_2024]]/Tabella2026[[#This Row],[POP_2024]],"")</f>
        <v>12263.316060271958</v>
      </c>
      <c r="N3648" s="3">
        <f>+IF(Tabella2026[[#This Row],[REDDITO COMPLESSIVO PROCAPITE]]&lt;media_aggr_reddito_pc,(media_aggr_reddito_pc-Tabella2026[[#This Row],[REDDITO COMPLESSIVO PROCAPITE]]),0)</f>
        <v>5561.7500023367829</v>
      </c>
      <c r="O3648" s="3">
        <f>+Tabella2026[[#This Row],[DIFFERENZA REDDITO INFERIORE ALLA MEDIA DALLA MEDIA]]*Tabella2026[[#This Row],[POP_2024]]</f>
        <v>15133521.756358387</v>
      </c>
      <c r="P3648" s="3">
        <f>+Tabella2026[[#This Row],[POPOLAZIONE PER DIFFERENZA ]]/SUM(Tabella2026[[POPOLAZIONE PER DIFFERENZA ]])</f>
        <v>1.3426189692966652E-4</v>
      </c>
      <c r="Q3648" s="3">
        <f>+Tabella2026[[#This Row],[INCIDENZA POPOLAZIONE PER DIFFERENZA]]*(PLAFOND-SUM(Tabella2026[CONTRIBUTO SULLA BASE DELLA POPOLAZIONE]))</f>
        <v>39526.601759671285</v>
      </c>
      <c r="R3648" s="3">
        <f>+Tabella2026[[#This Row],[CONTRIBUTO SULLA BASE DELLA POPOLAZIONE]]+Tabella2026[[#This Row],[CONTRIBUTO SULLA BASE DEL REDDITO]]</f>
        <v>53116.918732728722</v>
      </c>
      <c r="S3648" s="3">
        <f>+Tabella2026[[#This Row],[CONTRIBUTO TOTALE]]/(PLAFOND/N_TESSERE)</f>
        <v>106.23383746545744</v>
      </c>
      <c r="T3648" s="3">
        <f>+MAX(CEILING(Tabella2026[[#This Row],[preDEF1]],1),1)</f>
        <v>107</v>
      </c>
      <c r="U3648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3648" s="21">
        <f>+Tabella2026[[#This Row],[DEF - n. card]]*(PLAFOND/N_TESSERE)</f>
        <v>53000</v>
      </c>
      <c r="W3648" s="18"/>
    </row>
    <row r="3649" spans="2:23" x14ac:dyDescent="0.25">
      <c r="B3649" s="1" t="s">
        <v>7143</v>
      </c>
      <c r="C3649" s="2">
        <v>66101</v>
      </c>
      <c r="D3649" s="1" t="s">
        <v>7144</v>
      </c>
      <c r="E3649" s="1" t="s">
        <v>96</v>
      </c>
      <c r="F3649" s="1" t="s">
        <v>201</v>
      </c>
      <c r="G3649" s="1" t="s">
        <v>4778</v>
      </c>
      <c r="H3649" s="1" t="s">
        <v>15836</v>
      </c>
      <c r="I3649" s="5">
        <v>2721</v>
      </c>
      <c r="J3649" s="5">
        <v>48844818</v>
      </c>
      <c r="K3649" s="3">
        <f>+Tabella2026[[#This Row],[POP_2024]]/SUM(Tabella2026[POP_2024])</f>
        <v>4.6162879059839443E-5</v>
      </c>
      <c r="L3649" s="3">
        <f>+Tabella2026[[#This Row],[INCIDENZA POPOLAZIONE]]*(PLAFOND/2)</f>
        <v>13590.316973057437</v>
      </c>
      <c r="M3649" s="3">
        <f>+IFERROR(Tabella2026[[#This Row],[reddito_2024]]/Tabella2026[[#This Row],[POP_2024]],"")</f>
        <v>17951.054024255787</v>
      </c>
      <c r="N3649" s="3">
        <f>+IF(Tabella2026[[#This Row],[REDDITO COMPLESSIVO PROCAPITE]]&lt;media_aggr_reddito_pc,(media_aggr_reddito_pc-Tabella2026[[#This Row],[REDDITO COMPLESSIVO PROCAPITE]]),0)</f>
        <v>0</v>
      </c>
      <c r="O3649" s="3">
        <f>+Tabella2026[[#This Row],[DIFFERENZA REDDITO INFERIORE ALLA MEDIA DALLA MEDIA]]*Tabella2026[[#This Row],[POP_2024]]</f>
        <v>0</v>
      </c>
      <c r="P3649" s="3">
        <f>+Tabella2026[[#This Row],[POPOLAZIONE PER DIFFERENZA ]]/SUM(Tabella2026[[POPOLAZIONE PER DIFFERENZA ]])</f>
        <v>0</v>
      </c>
      <c r="Q3649" s="3">
        <f>+Tabella2026[[#This Row],[INCIDENZA POPOLAZIONE PER DIFFERENZA]]*(PLAFOND-SUM(Tabella2026[CONTRIBUTO SULLA BASE DELLA POPOLAZIONE]))</f>
        <v>0</v>
      </c>
      <c r="R3649" s="3">
        <f>+Tabella2026[[#This Row],[CONTRIBUTO SULLA BASE DELLA POPOLAZIONE]]+Tabella2026[[#This Row],[CONTRIBUTO SULLA BASE DEL REDDITO]]</f>
        <v>13590.316973057437</v>
      </c>
      <c r="S3649" s="3">
        <f>+Tabella2026[[#This Row],[CONTRIBUTO TOTALE]]/(PLAFOND/N_TESSERE)</f>
        <v>27.180633946114874</v>
      </c>
      <c r="T3649" s="3">
        <f>+MAX(CEILING(Tabella2026[[#This Row],[preDEF1]],1),1)</f>
        <v>28</v>
      </c>
      <c r="U3649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49" s="21">
        <f>+Tabella2026[[#This Row],[DEF - n. card]]*(PLAFOND/N_TESSERE)</f>
        <v>13500</v>
      </c>
      <c r="W3649" s="18"/>
    </row>
    <row r="3650" spans="2:23" x14ac:dyDescent="0.25">
      <c r="B3650" s="1" t="s">
        <v>7309</v>
      </c>
      <c r="C3650" s="2">
        <v>20001</v>
      </c>
      <c r="D3650" s="1" t="s">
        <v>7310</v>
      </c>
      <c r="E3650" s="1" t="s">
        <v>12</v>
      </c>
      <c r="F3650" s="1" t="s">
        <v>332</v>
      </c>
      <c r="G3650" s="1" t="s">
        <v>4778</v>
      </c>
      <c r="H3650" s="1" t="s">
        <v>15835</v>
      </c>
      <c r="I3650" s="5">
        <v>2719</v>
      </c>
      <c r="J3650" s="5">
        <v>47413827</v>
      </c>
      <c r="K3650" s="3">
        <f>+Tabella2026[[#This Row],[POP_2024]]/SUM(Tabella2026[POP_2024])</f>
        <v>4.612894824097885E-5</v>
      </c>
      <c r="L3650" s="3">
        <f>+Tabella2026[[#This Row],[INCIDENZA POPOLAZIONE]]*(PLAFOND/2)</f>
        <v>13580.327765432992</v>
      </c>
      <c r="M3650" s="3">
        <f>+IFERROR(Tabella2026[[#This Row],[reddito_2024]]/Tabella2026[[#This Row],[POP_2024]],"")</f>
        <v>17437.965060684073</v>
      </c>
      <c r="N3650" s="3">
        <f>+IF(Tabella2026[[#This Row],[REDDITO COMPLESSIVO PROCAPITE]]&lt;media_aggr_reddito_pc,(media_aggr_reddito_pc-Tabella2026[[#This Row],[REDDITO COMPLESSIVO PROCAPITE]]),0)</f>
        <v>387.1010019246678</v>
      </c>
      <c r="O3650" s="3">
        <f>+Tabella2026[[#This Row],[DIFFERENZA REDDITO INFERIORE ALLA MEDIA DALLA MEDIA]]*Tabella2026[[#This Row],[POP_2024]]</f>
        <v>1052527.6242331718</v>
      </c>
      <c r="P3650" s="3">
        <f>+Tabella2026[[#This Row],[POPOLAZIONE PER DIFFERENZA ]]/SUM(Tabella2026[[POPOLAZIONE PER DIFFERENZA ]])</f>
        <v>9.3378367359235011E-6</v>
      </c>
      <c r="Q3650" s="3">
        <f>+Tabella2026[[#This Row],[INCIDENZA POPOLAZIONE PER DIFFERENZA]]*(PLAFOND-SUM(Tabella2026[CONTRIBUTO SULLA BASE DELLA POPOLAZIONE]))</f>
        <v>2749.0521316783379</v>
      </c>
      <c r="R3650" s="3">
        <f>+Tabella2026[[#This Row],[CONTRIBUTO SULLA BASE DELLA POPOLAZIONE]]+Tabella2026[[#This Row],[CONTRIBUTO SULLA BASE DEL REDDITO]]</f>
        <v>16329.37989711133</v>
      </c>
      <c r="S3650" s="3">
        <f>+Tabella2026[[#This Row],[CONTRIBUTO TOTALE]]/(PLAFOND/N_TESSERE)</f>
        <v>32.658759794222661</v>
      </c>
      <c r="T3650" s="3">
        <f>+MAX(CEILING(Tabella2026[[#This Row],[preDEF1]],1),1)</f>
        <v>33</v>
      </c>
      <c r="U3650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650" s="21">
        <f>+Tabella2026[[#This Row],[DEF - n. card]]*(PLAFOND/N_TESSERE)</f>
        <v>16000</v>
      </c>
      <c r="W3650" s="18"/>
    </row>
    <row r="3651" spans="2:23" x14ac:dyDescent="0.25">
      <c r="B3651" s="1" t="s">
        <v>7459</v>
      </c>
      <c r="C3651" s="2">
        <v>9061</v>
      </c>
      <c r="D3651" s="1" t="s">
        <v>7460</v>
      </c>
      <c r="E3651" s="1" t="s">
        <v>24</v>
      </c>
      <c r="F3651" s="1" t="s">
        <v>246</v>
      </c>
      <c r="G3651" s="1" t="s">
        <v>4778</v>
      </c>
      <c r="H3651" s="1" t="s">
        <v>15835</v>
      </c>
      <c r="I3651" s="5">
        <v>2718</v>
      </c>
      <c r="J3651" s="5">
        <v>46471398</v>
      </c>
      <c r="K3651" s="3">
        <f>+Tabella2026[[#This Row],[POP_2024]]/SUM(Tabella2026[POP_2024])</f>
        <v>4.6111982831548547E-5</v>
      </c>
      <c r="L3651" s="3">
        <f>+Tabella2026[[#This Row],[INCIDENZA POPOLAZIONE]]*(PLAFOND/2)</f>
        <v>13575.333161620769</v>
      </c>
      <c r="M3651" s="3">
        <f>+IFERROR(Tabella2026[[#This Row],[reddito_2024]]/Tabella2026[[#This Row],[POP_2024]],"")</f>
        <v>17097.644591611479</v>
      </c>
      <c r="N3651" s="3">
        <f>+IF(Tabella2026[[#This Row],[REDDITO COMPLESSIVO PROCAPITE]]&lt;media_aggr_reddito_pc,(media_aggr_reddito_pc-Tabella2026[[#This Row],[REDDITO COMPLESSIVO PROCAPITE]]),0)</f>
        <v>727.42147099726208</v>
      </c>
      <c r="O3651" s="3">
        <f>+Tabella2026[[#This Row],[DIFFERENZA REDDITO INFERIORE ALLA MEDIA DALLA MEDIA]]*Tabella2026[[#This Row],[POP_2024]]</f>
        <v>1977131.5581705584</v>
      </c>
      <c r="P3651" s="3">
        <f>+Tabella2026[[#This Row],[POPOLAZIONE PER DIFFERENZA ]]/SUM(Tabella2026[[POPOLAZIONE PER DIFFERENZA ]])</f>
        <v>1.7540757383056297E-5</v>
      </c>
      <c r="Q3651" s="3">
        <f>+Tabella2026[[#This Row],[INCIDENZA POPOLAZIONE PER DIFFERENZA]]*(PLAFOND-SUM(Tabella2026[CONTRIBUTO SULLA BASE DELLA POPOLAZIONE]))</f>
        <v>5163.9858180037572</v>
      </c>
      <c r="R3651" s="3">
        <f>+Tabella2026[[#This Row],[CONTRIBUTO SULLA BASE DELLA POPOLAZIONE]]+Tabella2026[[#This Row],[CONTRIBUTO SULLA BASE DEL REDDITO]]</f>
        <v>18739.318979624528</v>
      </c>
      <c r="S3651" s="3">
        <f>+Tabella2026[[#This Row],[CONTRIBUTO TOTALE]]/(PLAFOND/N_TESSERE)</f>
        <v>37.478637959249056</v>
      </c>
      <c r="T3651" s="3">
        <f>+MAX(CEILING(Tabella2026[[#This Row],[preDEF1]],1),1)</f>
        <v>38</v>
      </c>
      <c r="U3651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3651" s="21">
        <f>+Tabella2026[[#This Row],[DEF - n. card]]*(PLAFOND/N_TESSERE)</f>
        <v>18500</v>
      </c>
      <c r="W3651" s="18"/>
    </row>
    <row r="3652" spans="2:23" x14ac:dyDescent="0.25">
      <c r="B3652" s="1" t="s">
        <v>7415</v>
      </c>
      <c r="C3652" s="2">
        <v>16244</v>
      </c>
      <c r="D3652" s="1" t="s">
        <v>7416</v>
      </c>
      <c r="E3652" s="1" t="s">
        <v>12</v>
      </c>
      <c r="F3652" s="1" t="s">
        <v>93</v>
      </c>
      <c r="G3652" s="1" t="s">
        <v>4778</v>
      </c>
      <c r="H3652" s="1" t="s">
        <v>15835</v>
      </c>
      <c r="I3652" s="5">
        <v>2717</v>
      </c>
      <c r="J3652" s="5">
        <v>47655392</v>
      </c>
      <c r="K3652" s="3">
        <f>+Tabella2026[[#This Row],[POP_2024]]/SUM(Tabella2026[POP_2024])</f>
        <v>4.6095017422118251E-5</v>
      </c>
      <c r="L3652" s="3">
        <f>+Tabella2026[[#This Row],[INCIDENZA POPOLAZIONE]]*(PLAFOND/2)</f>
        <v>13570.338557808547</v>
      </c>
      <c r="M3652" s="3">
        <f>+IFERROR(Tabella2026[[#This Row],[reddito_2024]]/Tabella2026[[#This Row],[POP_2024]],"")</f>
        <v>17539.709974236292</v>
      </c>
      <c r="N3652" s="3">
        <f>+IF(Tabella2026[[#This Row],[REDDITO COMPLESSIVO PROCAPITE]]&lt;media_aggr_reddito_pc,(media_aggr_reddito_pc-Tabella2026[[#This Row],[REDDITO COMPLESSIVO PROCAPITE]]),0)</f>
        <v>285.35608837244945</v>
      </c>
      <c r="O3652" s="3">
        <f>+Tabella2026[[#This Row],[DIFFERENZA REDDITO INFERIORE ALLA MEDIA DALLA MEDIA]]*Tabella2026[[#This Row],[POP_2024]]</f>
        <v>775312.49210794515</v>
      </c>
      <c r="P3652" s="3">
        <f>+Tabella2026[[#This Row],[POPOLAZIONE PER DIFFERENZA ]]/SUM(Tabella2026[[POPOLAZIONE PER DIFFERENZA ]])</f>
        <v>6.8784336904226594E-6</v>
      </c>
      <c r="Q3652" s="3">
        <f>+Tabella2026[[#This Row],[INCIDENZA POPOLAZIONE PER DIFFERENZA]]*(PLAFOND-SUM(Tabella2026[CONTRIBUTO SULLA BASE DELLA POPOLAZIONE]))</f>
        <v>2025.0057196351713</v>
      </c>
      <c r="R3652" s="3">
        <f>+Tabella2026[[#This Row],[CONTRIBUTO SULLA BASE DELLA POPOLAZIONE]]+Tabella2026[[#This Row],[CONTRIBUTO SULLA BASE DEL REDDITO]]</f>
        <v>15595.344277443719</v>
      </c>
      <c r="S3652" s="3">
        <f>+Tabella2026[[#This Row],[CONTRIBUTO TOTALE]]/(PLAFOND/N_TESSERE)</f>
        <v>31.190688554887437</v>
      </c>
      <c r="T3652" s="3">
        <f>+MAX(CEILING(Tabella2026[[#This Row],[preDEF1]],1),1)</f>
        <v>32</v>
      </c>
      <c r="U3652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652" s="21">
        <f>+Tabella2026[[#This Row],[DEF - n. card]]*(PLAFOND/N_TESSERE)</f>
        <v>15500</v>
      </c>
      <c r="W3652" s="18"/>
    </row>
    <row r="3653" spans="2:23" x14ac:dyDescent="0.25">
      <c r="B3653" s="1" t="s">
        <v>7307</v>
      </c>
      <c r="C3653" s="2">
        <v>27018</v>
      </c>
      <c r="D3653" s="1" t="s">
        <v>7308</v>
      </c>
      <c r="E3653" s="1" t="s">
        <v>38</v>
      </c>
      <c r="F3653" s="1" t="s">
        <v>40</v>
      </c>
      <c r="G3653" s="1" t="s">
        <v>4778</v>
      </c>
      <c r="H3653" s="1" t="s">
        <v>15835</v>
      </c>
      <c r="I3653" s="5">
        <v>2714</v>
      </c>
      <c r="J3653" s="5">
        <v>55357845</v>
      </c>
      <c r="K3653" s="3">
        <f>+Tabella2026[[#This Row],[POP_2024]]/SUM(Tabella2026[POP_2024])</f>
        <v>4.6044121193827362E-5</v>
      </c>
      <c r="L3653" s="3">
        <f>+Tabella2026[[#This Row],[INCIDENZA POPOLAZIONE]]*(PLAFOND/2)</f>
        <v>13555.354746371881</v>
      </c>
      <c r="M3653" s="3">
        <f>+IFERROR(Tabella2026[[#This Row],[reddito_2024]]/Tabella2026[[#This Row],[POP_2024]],"")</f>
        <v>20397.142593957258</v>
      </c>
      <c r="N3653" s="3">
        <f>+IF(Tabella2026[[#This Row],[REDDITO COMPLESSIVO PROCAPITE]]&lt;media_aggr_reddito_pc,(media_aggr_reddito_pc-Tabella2026[[#This Row],[REDDITO COMPLESSIVO PROCAPITE]]),0)</f>
        <v>0</v>
      </c>
      <c r="O3653" s="3">
        <f>+Tabella2026[[#This Row],[DIFFERENZA REDDITO INFERIORE ALLA MEDIA DALLA MEDIA]]*Tabella2026[[#This Row],[POP_2024]]</f>
        <v>0</v>
      </c>
      <c r="P3653" s="3">
        <f>+Tabella2026[[#This Row],[POPOLAZIONE PER DIFFERENZA ]]/SUM(Tabella2026[[POPOLAZIONE PER DIFFERENZA ]])</f>
        <v>0</v>
      </c>
      <c r="Q3653" s="3">
        <f>+Tabella2026[[#This Row],[INCIDENZA POPOLAZIONE PER DIFFERENZA]]*(PLAFOND-SUM(Tabella2026[CONTRIBUTO SULLA BASE DELLA POPOLAZIONE]))</f>
        <v>0</v>
      </c>
      <c r="R3653" s="3">
        <f>+Tabella2026[[#This Row],[CONTRIBUTO SULLA BASE DELLA POPOLAZIONE]]+Tabella2026[[#This Row],[CONTRIBUTO SULLA BASE DEL REDDITO]]</f>
        <v>13555.354746371881</v>
      </c>
      <c r="S3653" s="3">
        <f>+Tabella2026[[#This Row],[CONTRIBUTO TOTALE]]/(PLAFOND/N_TESSERE)</f>
        <v>27.110709492743762</v>
      </c>
      <c r="T3653" s="3">
        <f>+MAX(CEILING(Tabella2026[[#This Row],[preDEF1]],1),1)</f>
        <v>28</v>
      </c>
      <c r="U3653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53" s="21">
        <f>+Tabella2026[[#This Row],[DEF - n. card]]*(PLAFOND/N_TESSERE)</f>
        <v>13500</v>
      </c>
      <c r="W3653" s="18"/>
    </row>
    <row r="3654" spans="2:23" x14ac:dyDescent="0.25">
      <c r="B3654" s="1" t="s">
        <v>7397</v>
      </c>
      <c r="C3654" s="2">
        <v>28090</v>
      </c>
      <c r="D3654" s="1" t="s">
        <v>7398</v>
      </c>
      <c r="E3654" s="1" t="s">
        <v>38</v>
      </c>
      <c r="F3654" s="1" t="s">
        <v>45</v>
      </c>
      <c r="G3654" s="1" t="s">
        <v>4778</v>
      </c>
      <c r="H3654" s="1" t="s">
        <v>15835</v>
      </c>
      <c r="I3654" s="5">
        <v>2713</v>
      </c>
      <c r="J3654" s="5">
        <v>46288713</v>
      </c>
      <c r="K3654" s="3">
        <f>+Tabella2026[[#This Row],[POP_2024]]/SUM(Tabella2026[POP_2024])</f>
        <v>4.6027155784397065E-5</v>
      </c>
      <c r="L3654" s="3">
        <f>+Tabella2026[[#This Row],[INCIDENZA POPOLAZIONE]]*(PLAFOND/2)</f>
        <v>13550.360142559657</v>
      </c>
      <c r="M3654" s="3">
        <f>+IFERROR(Tabella2026[[#This Row],[reddito_2024]]/Tabella2026[[#This Row],[POP_2024]],"")</f>
        <v>17061.818282344269</v>
      </c>
      <c r="N3654" s="3">
        <f>+IF(Tabella2026[[#This Row],[REDDITO COMPLESSIVO PROCAPITE]]&lt;media_aggr_reddito_pc,(media_aggr_reddito_pc-Tabella2026[[#This Row],[REDDITO COMPLESSIVO PROCAPITE]]),0)</f>
        <v>763.24778026447166</v>
      </c>
      <c r="O3654" s="3">
        <f>+Tabella2026[[#This Row],[DIFFERENZA REDDITO INFERIORE ALLA MEDIA DALLA MEDIA]]*Tabella2026[[#This Row],[POP_2024]]</f>
        <v>2070691.2278575115</v>
      </c>
      <c r="P3654" s="3">
        <f>+Tabella2026[[#This Row],[POPOLAZIONE PER DIFFERENZA ]]/SUM(Tabella2026[[POPOLAZIONE PER DIFFERENZA ]])</f>
        <v>1.8370802030331185E-5</v>
      </c>
      <c r="Q3654" s="3">
        <f>+Tabella2026[[#This Row],[INCIDENZA POPOLAZIONE PER DIFFERENZA]]*(PLAFOND-SUM(Tabella2026[CONTRIBUTO SULLA BASE DELLA POPOLAZIONE]))</f>
        <v>5408.3503396280003</v>
      </c>
      <c r="R3654" s="3">
        <f>+Tabella2026[[#This Row],[CONTRIBUTO SULLA BASE DELLA POPOLAZIONE]]+Tabella2026[[#This Row],[CONTRIBUTO SULLA BASE DEL REDDITO]]</f>
        <v>18958.710482187656</v>
      </c>
      <c r="S3654" s="3">
        <f>+Tabella2026[[#This Row],[CONTRIBUTO TOTALE]]/(PLAFOND/N_TESSERE)</f>
        <v>37.91742096437531</v>
      </c>
      <c r="T3654" s="3">
        <f>+MAX(CEILING(Tabella2026[[#This Row],[preDEF1]],1),1)</f>
        <v>38</v>
      </c>
      <c r="U3654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3654" s="21">
        <f>+Tabella2026[[#This Row],[DEF - n. card]]*(PLAFOND/N_TESSERE)</f>
        <v>18500</v>
      </c>
      <c r="W3654" s="18"/>
    </row>
    <row r="3655" spans="2:23" x14ac:dyDescent="0.25">
      <c r="B3655" s="1" t="s">
        <v>7431</v>
      </c>
      <c r="C3655" s="2">
        <v>78030</v>
      </c>
      <c r="D3655" s="1" t="s">
        <v>7432</v>
      </c>
      <c r="E3655" s="1" t="s">
        <v>61</v>
      </c>
      <c r="F3655" s="1" t="s">
        <v>178</v>
      </c>
      <c r="G3655" s="1" t="s">
        <v>4778</v>
      </c>
      <c r="H3655" s="1" t="s">
        <v>15836</v>
      </c>
      <c r="I3655" s="5">
        <v>2712</v>
      </c>
      <c r="J3655" s="5">
        <v>27183879</v>
      </c>
      <c r="K3655" s="3">
        <f>+Tabella2026[[#This Row],[POP_2024]]/SUM(Tabella2026[POP_2024])</f>
        <v>4.6010190374966762E-5</v>
      </c>
      <c r="L3655" s="3">
        <f>+Tabella2026[[#This Row],[INCIDENZA POPOLAZIONE]]*(PLAFOND/2)</f>
        <v>13545.365538747434</v>
      </c>
      <c r="M3655" s="3">
        <f>+IFERROR(Tabella2026[[#This Row],[reddito_2024]]/Tabella2026[[#This Row],[POP_2024]],"")</f>
        <v>10023.554203539823</v>
      </c>
      <c r="N3655" s="3">
        <f>+IF(Tabella2026[[#This Row],[REDDITO COMPLESSIVO PROCAPITE]]&lt;media_aggr_reddito_pc,(media_aggr_reddito_pc-Tabella2026[[#This Row],[REDDITO COMPLESSIVO PROCAPITE]]),0)</f>
        <v>7801.5118590689181</v>
      </c>
      <c r="O3655" s="3">
        <f>+Tabella2026[[#This Row],[DIFFERENZA REDDITO INFERIORE ALLA MEDIA DALLA MEDIA]]*Tabella2026[[#This Row],[POP_2024]]</f>
        <v>21157700.161794905</v>
      </c>
      <c r="P3655" s="3">
        <f>+Tabella2026[[#This Row],[POPOLAZIONE PER DIFFERENZA ]]/SUM(Tabella2026[[POPOLAZIONE PER DIFFERENZA ]])</f>
        <v>1.8770732973626451E-4</v>
      </c>
      <c r="Q3655" s="3">
        <f>+Tabella2026[[#This Row],[INCIDENZA POPOLAZIONE PER DIFFERENZA]]*(PLAFOND-SUM(Tabella2026[CONTRIBUTO SULLA BASE DELLA POPOLAZIONE]))</f>
        <v>55260.897093859196</v>
      </c>
      <c r="R3655" s="3">
        <f>+Tabella2026[[#This Row],[CONTRIBUTO SULLA BASE DELLA POPOLAZIONE]]+Tabella2026[[#This Row],[CONTRIBUTO SULLA BASE DEL REDDITO]]</f>
        <v>68806.262632606624</v>
      </c>
      <c r="S3655" s="3">
        <f>+Tabella2026[[#This Row],[CONTRIBUTO TOTALE]]/(PLAFOND/N_TESSERE)</f>
        <v>137.61252526521324</v>
      </c>
      <c r="T3655" s="3">
        <f>+MAX(CEILING(Tabella2026[[#This Row],[preDEF1]],1),1)</f>
        <v>138</v>
      </c>
      <c r="U3655" s="9">
        <f xml:space="preserve"> IF(ROW(Tabella2026[[#This Row],[preDEF2]]) - ROW(Tabella2026[[#Headers],[preDEF2]])&lt;=ABS(SUM(Tabella2026[preDEF2])-N_TESSERE),Tabella2026[[#This Row],[preDEF2]]-1,Tabella2026[[#This Row],[preDEF2]])</f>
        <v>137</v>
      </c>
      <c r="V3655" s="21">
        <f>+Tabella2026[[#This Row],[DEF - n. card]]*(PLAFOND/N_TESSERE)</f>
        <v>68500</v>
      </c>
      <c r="W3655" s="18"/>
    </row>
    <row r="3656" spans="2:23" x14ac:dyDescent="0.25">
      <c r="B3656" s="1" t="s">
        <v>7435</v>
      </c>
      <c r="C3656" s="2">
        <v>12143</v>
      </c>
      <c r="D3656" s="1" t="s">
        <v>7436</v>
      </c>
      <c r="E3656" s="1" t="s">
        <v>12</v>
      </c>
      <c r="F3656" s="1" t="s">
        <v>157</v>
      </c>
      <c r="G3656" s="1" t="s">
        <v>4778</v>
      </c>
      <c r="H3656" s="1" t="s">
        <v>15835</v>
      </c>
      <c r="I3656" s="5">
        <v>2712</v>
      </c>
      <c r="J3656" s="5">
        <v>51896669</v>
      </c>
      <c r="K3656" s="3">
        <f>+Tabella2026[[#This Row],[POP_2024]]/SUM(Tabella2026[POP_2024])</f>
        <v>4.6010190374966762E-5</v>
      </c>
      <c r="L3656" s="3">
        <f>+Tabella2026[[#This Row],[INCIDENZA POPOLAZIONE]]*(PLAFOND/2)</f>
        <v>13545.365538747434</v>
      </c>
      <c r="M3656" s="3">
        <f>+IFERROR(Tabella2026[[#This Row],[reddito_2024]]/Tabella2026[[#This Row],[POP_2024]],"")</f>
        <v>19135.939896755161</v>
      </c>
      <c r="N3656" s="3">
        <f>+IF(Tabella2026[[#This Row],[REDDITO COMPLESSIVO PROCAPITE]]&lt;media_aggr_reddito_pc,(media_aggr_reddito_pc-Tabella2026[[#This Row],[REDDITO COMPLESSIVO PROCAPITE]]),0)</f>
        <v>0</v>
      </c>
      <c r="O3656" s="3">
        <f>+Tabella2026[[#This Row],[DIFFERENZA REDDITO INFERIORE ALLA MEDIA DALLA MEDIA]]*Tabella2026[[#This Row],[POP_2024]]</f>
        <v>0</v>
      </c>
      <c r="P3656" s="3">
        <f>+Tabella2026[[#This Row],[POPOLAZIONE PER DIFFERENZA ]]/SUM(Tabella2026[[POPOLAZIONE PER DIFFERENZA ]])</f>
        <v>0</v>
      </c>
      <c r="Q3656" s="3">
        <f>+Tabella2026[[#This Row],[INCIDENZA POPOLAZIONE PER DIFFERENZA]]*(PLAFOND-SUM(Tabella2026[CONTRIBUTO SULLA BASE DELLA POPOLAZIONE]))</f>
        <v>0</v>
      </c>
      <c r="R3656" s="3">
        <f>+Tabella2026[[#This Row],[CONTRIBUTO SULLA BASE DELLA POPOLAZIONE]]+Tabella2026[[#This Row],[CONTRIBUTO SULLA BASE DEL REDDITO]]</f>
        <v>13545.365538747434</v>
      </c>
      <c r="S3656" s="3">
        <f>+Tabella2026[[#This Row],[CONTRIBUTO TOTALE]]/(PLAFOND/N_TESSERE)</f>
        <v>27.090731077494869</v>
      </c>
      <c r="T3656" s="3">
        <f>+MAX(CEILING(Tabella2026[[#This Row],[preDEF1]],1),1)</f>
        <v>28</v>
      </c>
      <c r="U3656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56" s="21">
        <f>+Tabella2026[[#This Row],[DEF - n. card]]*(PLAFOND/N_TESSERE)</f>
        <v>13500</v>
      </c>
      <c r="W3656" s="18"/>
    </row>
    <row r="3657" spans="2:23" x14ac:dyDescent="0.25">
      <c r="B3657" s="1" t="s">
        <v>7343</v>
      </c>
      <c r="C3657" s="2">
        <v>18075</v>
      </c>
      <c r="D3657" s="1" t="s">
        <v>7344</v>
      </c>
      <c r="E3657" s="1" t="s">
        <v>12</v>
      </c>
      <c r="F3657" s="1" t="s">
        <v>195</v>
      </c>
      <c r="G3657" s="1" t="s">
        <v>4778</v>
      </c>
      <c r="H3657" s="1" t="s">
        <v>15835</v>
      </c>
      <c r="I3657" s="5">
        <v>2702</v>
      </c>
      <c r="J3657" s="5">
        <v>51055840</v>
      </c>
      <c r="K3657" s="3">
        <f>+Tabella2026[[#This Row],[POP_2024]]/SUM(Tabella2026[POP_2024])</f>
        <v>4.5840536280663792E-5</v>
      </c>
      <c r="L3657" s="3">
        <f>+Tabella2026[[#This Row],[INCIDENZA POPOLAZIONE]]*(PLAFOND/2)</f>
        <v>13495.41950062521</v>
      </c>
      <c r="M3657" s="3">
        <f>+IFERROR(Tabella2026[[#This Row],[reddito_2024]]/Tabella2026[[#This Row],[POP_2024]],"")</f>
        <v>18895.573649148777</v>
      </c>
      <c r="N3657" s="3">
        <f>+IF(Tabella2026[[#This Row],[REDDITO COMPLESSIVO PROCAPITE]]&lt;media_aggr_reddito_pc,(media_aggr_reddito_pc-Tabella2026[[#This Row],[REDDITO COMPLESSIVO PROCAPITE]]),0)</f>
        <v>0</v>
      </c>
      <c r="O3657" s="3">
        <f>+Tabella2026[[#This Row],[DIFFERENZA REDDITO INFERIORE ALLA MEDIA DALLA MEDIA]]*Tabella2026[[#This Row],[POP_2024]]</f>
        <v>0</v>
      </c>
      <c r="P3657" s="3">
        <f>+Tabella2026[[#This Row],[POPOLAZIONE PER DIFFERENZA ]]/SUM(Tabella2026[[POPOLAZIONE PER DIFFERENZA ]])</f>
        <v>0</v>
      </c>
      <c r="Q3657" s="3">
        <f>+Tabella2026[[#This Row],[INCIDENZA POPOLAZIONE PER DIFFERENZA]]*(PLAFOND-SUM(Tabella2026[CONTRIBUTO SULLA BASE DELLA POPOLAZIONE]))</f>
        <v>0</v>
      </c>
      <c r="R3657" s="3">
        <f>+Tabella2026[[#This Row],[CONTRIBUTO SULLA BASE DELLA POPOLAZIONE]]+Tabella2026[[#This Row],[CONTRIBUTO SULLA BASE DEL REDDITO]]</f>
        <v>13495.41950062521</v>
      </c>
      <c r="S3657" s="3">
        <f>+Tabella2026[[#This Row],[CONTRIBUTO TOTALE]]/(PLAFOND/N_TESSERE)</f>
        <v>26.990839001250421</v>
      </c>
      <c r="T3657" s="3">
        <f>+MAX(CEILING(Tabella2026[[#This Row],[preDEF1]],1),1)</f>
        <v>27</v>
      </c>
      <c r="U3657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57" s="21">
        <f>+Tabella2026[[#This Row],[DEF - n. card]]*(PLAFOND/N_TESSERE)</f>
        <v>13000</v>
      </c>
      <c r="W3657" s="18"/>
    </row>
    <row r="3658" spans="2:23" x14ac:dyDescent="0.25">
      <c r="B3658" s="1" t="s">
        <v>7451</v>
      </c>
      <c r="C3658" s="2">
        <v>1223</v>
      </c>
      <c r="D3658" s="1" t="s">
        <v>7452</v>
      </c>
      <c r="E3658" s="1" t="s">
        <v>18</v>
      </c>
      <c r="F3658" s="1" t="s">
        <v>17</v>
      </c>
      <c r="G3658" s="1" t="s">
        <v>4778</v>
      </c>
      <c r="H3658" s="1" t="s">
        <v>15835</v>
      </c>
      <c r="I3658" s="5">
        <v>2702</v>
      </c>
      <c r="J3658" s="5">
        <v>52040822</v>
      </c>
      <c r="K3658" s="3">
        <f>+Tabella2026[[#This Row],[POP_2024]]/SUM(Tabella2026[POP_2024])</f>
        <v>4.5840536280663792E-5</v>
      </c>
      <c r="L3658" s="3">
        <f>+Tabella2026[[#This Row],[INCIDENZA POPOLAZIONE]]*(PLAFOND/2)</f>
        <v>13495.41950062521</v>
      </c>
      <c r="M3658" s="3">
        <f>+IFERROR(Tabella2026[[#This Row],[reddito_2024]]/Tabella2026[[#This Row],[POP_2024]],"")</f>
        <v>19260.111769059957</v>
      </c>
      <c r="N3658" s="3">
        <f>+IF(Tabella2026[[#This Row],[REDDITO COMPLESSIVO PROCAPITE]]&lt;media_aggr_reddito_pc,(media_aggr_reddito_pc-Tabella2026[[#This Row],[REDDITO COMPLESSIVO PROCAPITE]]),0)</f>
        <v>0</v>
      </c>
      <c r="O3658" s="3">
        <f>+Tabella2026[[#This Row],[DIFFERENZA REDDITO INFERIORE ALLA MEDIA DALLA MEDIA]]*Tabella2026[[#This Row],[POP_2024]]</f>
        <v>0</v>
      </c>
      <c r="P3658" s="3">
        <f>+Tabella2026[[#This Row],[POPOLAZIONE PER DIFFERENZA ]]/SUM(Tabella2026[[POPOLAZIONE PER DIFFERENZA ]])</f>
        <v>0</v>
      </c>
      <c r="Q3658" s="3">
        <f>+Tabella2026[[#This Row],[INCIDENZA POPOLAZIONE PER DIFFERENZA]]*(PLAFOND-SUM(Tabella2026[CONTRIBUTO SULLA BASE DELLA POPOLAZIONE]))</f>
        <v>0</v>
      </c>
      <c r="R3658" s="3">
        <f>+Tabella2026[[#This Row],[CONTRIBUTO SULLA BASE DELLA POPOLAZIONE]]+Tabella2026[[#This Row],[CONTRIBUTO SULLA BASE DEL REDDITO]]</f>
        <v>13495.41950062521</v>
      </c>
      <c r="S3658" s="3">
        <f>+Tabella2026[[#This Row],[CONTRIBUTO TOTALE]]/(PLAFOND/N_TESSERE)</f>
        <v>26.990839001250421</v>
      </c>
      <c r="T3658" s="3">
        <f>+MAX(CEILING(Tabella2026[[#This Row],[preDEF1]],1),1)</f>
        <v>27</v>
      </c>
      <c r="U3658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58" s="21">
        <f>+Tabella2026[[#This Row],[DEF - n. card]]*(PLAFOND/N_TESSERE)</f>
        <v>13000</v>
      </c>
      <c r="W3658" s="18"/>
    </row>
    <row r="3659" spans="2:23" x14ac:dyDescent="0.25">
      <c r="B3659" s="1" t="s">
        <v>7327</v>
      </c>
      <c r="C3659" s="2">
        <v>93018</v>
      </c>
      <c r="D3659" s="1" t="s">
        <v>7328</v>
      </c>
      <c r="E3659" s="1" t="s">
        <v>48</v>
      </c>
      <c r="F3659" s="1" t="s">
        <v>300</v>
      </c>
      <c r="G3659" s="1" t="s">
        <v>4778</v>
      </c>
      <c r="H3659" s="1" t="s">
        <v>15835</v>
      </c>
      <c r="I3659" s="5">
        <v>2701</v>
      </c>
      <c r="J3659" s="5">
        <v>56458515</v>
      </c>
      <c r="K3659" s="3">
        <f>+Tabella2026[[#This Row],[POP_2024]]/SUM(Tabella2026[POP_2024])</f>
        <v>4.5823570871233489E-5</v>
      </c>
      <c r="L3659" s="3">
        <f>+Tabella2026[[#This Row],[INCIDENZA POPOLAZIONE]]*(PLAFOND/2)</f>
        <v>13490.424896812985</v>
      </c>
      <c r="M3659" s="3">
        <f>+IFERROR(Tabella2026[[#This Row],[reddito_2024]]/Tabella2026[[#This Row],[POP_2024]],"")</f>
        <v>20902.81932617549</v>
      </c>
      <c r="N3659" s="3">
        <f>+IF(Tabella2026[[#This Row],[REDDITO COMPLESSIVO PROCAPITE]]&lt;media_aggr_reddito_pc,(media_aggr_reddito_pc-Tabella2026[[#This Row],[REDDITO COMPLESSIVO PROCAPITE]]),0)</f>
        <v>0</v>
      </c>
      <c r="O3659" s="3">
        <f>+Tabella2026[[#This Row],[DIFFERENZA REDDITO INFERIORE ALLA MEDIA DALLA MEDIA]]*Tabella2026[[#This Row],[POP_2024]]</f>
        <v>0</v>
      </c>
      <c r="P3659" s="3">
        <f>+Tabella2026[[#This Row],[POPOLAZIONE PER DIFFERENZA ]]/SUM(Tabella2026[[POPOLAZIONE PER DIFFERENZA ]])</f>
        <v>0</v>
      </c>
      <c r="Q3659" s="3">
        <f>+Tabella2026[[#This Row],[INCIDENZA POPOLAZIONE PER DIFFERENZA]]*(PLAFOND-SUM(Tabella2026[CONTRIBUTO SULLA BASE DELLA POPOLAZIONE]))</f>
        <v>0</v>
      </c>
      <c r="R3659" s="3">
        <f>+Tabella2026[[#This Row],[CONTRIBUTO SULLA BASE DELLA POPOLAZIONE]]+Tabella2026[[#This Row],[CONTRIBUTO SULLA BASE DEL REDDITO]]</f>
        <v>13490.424896812985</v>
      </c>
      <c r="S3659" s="3">
        <f>+Tabella2026[[#This Row],[CONTRIBUTO TOTALE]]/(PLAFOND/N_TESSERE)</f>
        <v>26.980849793625971</v>
      </c>
      <c r="T3659" s="3">
        <f>+MAX(CEILING(Tabella2026[[#This Row],[preDEF1]],1),1)</f>
        <v>27</v>
      </c>
      <c r="U3659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59" s="21">
        <f>+Tabella2026[[#This Row],[DEF - n. card]]*(PLAFOND/N_TESSERE)</f>
        <v>13000</v>
      </c>
      <c r="W3659" s="18"/>
    </row>
    <row r="3660" spans="2:23" x14ac:dyDescent="0.25">
      <c r="B3660" s="1" t="s">
        <v>7387</v>
      </c>
      <c r="C3660" s="2">
        <v>17116</v>
      </c>
      <c r="D3660" s="1" t="s">
        <v>7388</v>
      </c>
      <c r="E3660" s="1" t="s">
        <v>12</v>
      </c>
      <c r="F3660" s="1" t="s">
        <v>50</v>
      </c>
      <c r="G3660" s="1" t="s">
        <v>4778</v>
      </c>
      <c r="H3660" s="1" t="s">
        <v>15835</v>
      </c>
      <c r="I3660" s="5">
        <v>2698</v>
      </c>
      <c r="J3660" s="5">
        <v>56673449</v>
      </c>
      <c r="K3660" s="3">
        <f>+Tabella2026[[#This Row],[POP_2024]]/SUM(Tabella2026[POP_2024])</f>
        <v>4.57726746429426E-5</v>
      </c>
      <c r="L3660" s="3">
        <f>+Tabella2026[[#This Row],[INCIDENZA POPOLAZIONE]]*(PLAFOND/2)</f>
        <v>13475.441085376318</v>
      </c>
      <c r="M3660" s="3">
        <f>+IFERROR(Tabella2026[[#This Row],[reddito_2024]]/Tabella2026[[#This Row],[POP_2024]],"")</f>
        <v>21005.726093402522</v>
      </c>
      <c r="N3660" s="3">
        <f>+IF(Tabella2026[[#This Row],[REDDITO COMPLESSIVO PROCAPITE]]&lt;media_aggr_reddito_pc,(media_aggr_reddito_pc-Tabella2026[[#This Row],[REDDITO COMPLESSIVO PROCAPITE]]),0)</f>
        <v>0</v>
      </c>
      <c r="O3660" s="3">
        <f>+Tabella2026[[#This Row],[DIFFERENZA REDDITO INFERIORE ALLA MEDIA DALLA MEDIA]]*Tabella2026[[#This Row],[POP_2024]]</f>
        <v>0</v>
      </c>
      <c r="P3660" s="3">
        <f>+Tabella2026[[#This Row],[POPOLAZIONE PER DIFFERENZA ]]/SUM(Tabella2026[[POPOLAZIONE PER DIFFERENZA ]])</f>
        <v>0</v>
      </c>
      <c r="Q3660" s="3">
        <f>+Tabella2026[[#This Row],[INCIDENZA POPOLAZIONE PER DIFFERENZA]]*(PLAFOND-SUM(Tabella2026[CONTRIBUTO SULLA BASE DELLA POPOLAZIONE]))</f>
        <v>0</v>
      </c>
      <c r="R3660" s="3">
        <f>+Tabella2026[[#This Row],[CONTRIBUTO SULLA BASE DELLA POPOLAZIONE]]+Tabella2026[[#This Row],[CONTRIBUTO SULLA BASE DEL REDDITO]]</f>
        <v>13475.441085376318</v>
      </c>
      <c r="S3660" s="3">
        <f>+Tabella2026[[#This Row],[CONTRIBUTO TOTALE]]/(PLAFOND/N_TESSERE)</f>
        <v>26.950882170752635</v>
      </c>
      <c r="T3660" s="3">
        <f>+MAX(CEILING(Tabella2026[[#This Row],[preDEF1]],1),1)</f>
        <v>27</v>
      </c>
      <c r="U3660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60" s="21">
        <f>+Tabella2026[[#This Row],[DEF - n. card]]*(PLAFOND/N_TESSERE)</f>
        <v>13000</v>
      </c>
      <c r="W3660" s="18"/>
    </row>
    <row r="3661" spans="2:23" x14ac:dyDescent="0.25">
      <c r="B3661" s="1" t="s">
        <v>7493</v>
      </c>
      <c r="C3661" s="2">
        <v>99024</v>
      </c>
      <c r="D3661" s="1" t="s">
        <v>7494</v>
      </c>
      <c r="E3661" s="1" t="s">
        <v>27</v>
      </c>
      <c r="F3661" s="1" t="s">
        <v>73</v>
      </c>
      <c r="G3661" s="1" t="s">
        <v>4778</v>
      </c>
      <c r="H3661" s="1" t="s">
        <v>15835</v>
      </c>
      <c r="I3661" s="5">
        <v>2692</v>
      </c>
      <c r="J3661" s="5">
        <v>41312870</v>
      </c>
      <c r="K3661" s="3">
        <f>+Tabella2026[[#This Row],[POP_2024]]/SUM(Tabella2026[POP_2024])</f>
        <v>4.5670882186360815E-5</v>
      </c>
      <c r="L3661" s="3">
        <f>+Tabella2026[[#This Row],[INCIDENZA POPOLAZIONE]]*(PLAFOND/2)</f>
        <v>13445.473462502985</v>
      </c>
      <c r="M3661" s="3">
        <f>+IFERROR(Tabella2026[[#This Row],[reddito_2024]]/Tabella2026[[#This Row],[POP_2024]],"")</f>
        <v>15346.534175334324</v>
      </c>
      <c r="N3661" s="3">
        <f>+IF(Tabella2026[[#This Row],[REDDITO COMPLESSIVO PROCAPITE]]&lt;media_aggr_reddito_pc,(media_aggr_reddito_pc-Tabella2026[[#This Row],[REDDITO COMPLESSIVO PROCAPITE]]),0)</f>
        <v>2478.5318872744174</v>
      </c>
      <c r="O3661" s="3">
        <f>+Tabella2026[[#This Row],[DIFFERENZA REDDITO INFERIORE ALLA MEDIA DALLA MEDIA]]*Tabella2026[[#This Row],[POP_2024]]</f>
        <v>6672207.8405427318</v>
      </c>
      <c r="P3661" s="3">
        <f>+Tabella2026[[#This Row],[POPOLAZIONE PER DIFFERENZA ]]/SUM(Tabella2026[[POPOLAZIONE PER DIFFERENZA ]])</f>
        <v>5.9194633992175601E-5</v>
      </c>
      <c r="Q3661" s="3">
        <f>+Tabella2026[[#This Row],[INCIDENZA POPOLAZIONE PER DIFFERENZA]]*(PLAFOND-SUM(Tabella2026[CONTRIBUTO SULLA BASE DELLA POPOLAZIONE]))</f>
        <v>17426.855851321074</v>
      </c>
      <c r="R3661" s="3">
        <f>+Tabella2026[[#This Row],[CONTRIBUTO SULLA BASE DELLA POPOLAZIONE]]+Tabella2026[[#This Row],[CONTRIBUTO SULLA BASE DEL REDDITO]]</f>
        <v>30872.329313824059</v>
      </c>
      <c r="S3661" s="3">
        <f>+Tabella2026[[#This Row],[CONTRIBUTO TOTALE]]/(PLAFOND/N_TESSERE)</f>
        <v>61.744658627648114</v>
      </c>
      <c r="T3661" s="3">
        <f>+MAX(CEILING(Tabella2026[[#This Row],[preDEF1]],1),1)</f>
        <v>62</v>
      </c>
      <c r="U3661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3661" s="21">
        <f>+Tabella2026[[#This Row],[DEF - n. card]]*(PLAFOND/N_TESSERE)</f>
        <v>30500</v>
      </c>
      <c r="W3661" s="18"/>
    </row>
    <row r="3662" spans="2:23" x14ac:dyDescent="0.25">
      <c r="B3662" s="1" t="s">
        <v>7249</v>
      </c>
      <c r="C3662" s="2">
        <v>80001</v>
      </c>
      <c r="D3662" s="1" t="s">
        <v>7250</v>
      </c>
      <c r="E3662" s="1" t="s">
        <v>61</v>
      </c>
      <c r="F3662" s="1" t="s">
        <v>62</v>
      </c>
      <c r="G3662" s="1" t="s">
        <v>4778</v>
      </c>
      <c r="H3662" s="1" t="s">
        <v>15836</v>
      </c>
      <c r="I3662" s="5">
        <v>2690</v>
      </c>
      <c r="J3662" s="5">
        <v>32126549</v>
      </c>
      <c r="K3662" s="3">
        <f>+Tabella2026[[#This Row],[POP_2024]]/SUM(Tabella2026[POP_2024])</f>
        <v>4.5636951367500223E-5</v>
      </c>
      <c r="L3662" s="3">
        <f>+Tabella2026[[#This Row],[INCIDENZA POPOLAZIONE]]*(PLAFOND/2)</f>
        <v>13435.48425487854</v>
      </c>
      <c r="M3662" s="3">
        <f>+IFERROR(Tabella2026[[#This Row],[reddito_2024]]/Tabella2026[[#This Row],[POP_2024]],"")</f>
        <v>11942.955018587361</v>
      </c>
      <c r="N3662" s="3">
        <f>+IF(Tabella2026[[#This Row],[REDDITO COMPLESSIVO PROCAPITE]]&lt;media_aggr_reddito_pc,(media_aggr_reddito_pc-Tabella2026[[#This Row],[REDDITO COMPLESSIVO PROCAPITE]]),0)</f>
        <v>5882.1110440213797</v>
      </c>
      <c r="O3662" s="3">
        <f>+Tabella2026[[#This Row],[DIFFERENZA REDDITO INFERIORE ALLA MEDIA DALLA MEDIA]]*Tabella2026[[#This Row],[POP_2024]]</f>
        <v>15822878.708417511</v>
      </c>
      <c r="P3662" s="3">
        <f>+Tabella2026[[#This Row],[POPOLAZIONE PER DIFFERENZA ]]/SUM(Tabella2026[[POPOLAZIONE PER DIFFERENZA ]])</f>
        <v>1.4037774845023041E-4</v>
      </c>
      <c r="Q3662" s="3">
        <f>+Tabella2026[[#This Row],[INCIDENZA POPOLAZIONE PER DIFFERENZA]]*(PLAFOND-SUM(Tabella2026[CONTRIBUTO SULLA BASE DELLA POPOLAZIONE]))</f>
        <v>41327.103860436662</v>
      </c>
      <c r="R3662" s="3">
        <f>+Tabella2026[[#This Row],[CONTRIBUTO SULLA BASE DELLA POPOLAZIONE]]+Tabella2026[[#This Row],[CONTRIBUTO SULLA BASE DEL REDDITO]]</f>
        <v>54762.5881153152</v>
      </c>
      <c r="S3662" s="3">
        <f>+Tabella2026[[#This Row],[CONTRIBUTO TOTALE]]/(PLAFOND/N_TESSERE)</f>
        <v>109.52517623063041</v>
      </c>
      <c r="T3662" s="3">
        <f>+MAX(CEILING(Tabella2026[[#This Row],[preDEF1]],1),1)</f>
        <v>110</v>
      </c>
      <c r="U3662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3662" s="21">
        <f>+Tabella2026[[#This Row],[DEF - n. card]]*(PLAFOND/N_TESSERE)</f>
        <v>54500</v>
      </c>
      <c r="W3662" s="18"/>
    </row>
    <row r="3663" spans="2:23" x14ac:dyDescent="0.25">
      <c r="B3663" s="1" t="s">
        <v>7369</v>
      </c>
      <c r="C3663" s="2">
        <v>4223</v>
      </c>
      <c r="D3663" s="1" t="s">
        <v>7370</v>
      </c>
      <c r="E3663" s="1" t="s">
        <v>18</v>
      </c>
      <c r="F3663" s="1" t="s">
        <v>263</v>
      </c>
      <c r="G3663" s="1" t="s">
        <v>4778</v>
      </c>
      <c r="H3663" s="1" t="s">
        <v>15835</v>
      </c>
      <c r="I3663" s="5">
        <v>2689</v>
      </c>
      <c r="J3663" s="5">
        <v>57526465</v>
      </c>
      <c r="K3663" s="3">
        <f>+Tabella2026[[#This Row],[POP_2024]]/SUM(Tabella2026[POP_2024])</f>
        <v>4.561998595806992E-5</v>
      </c>
      <c r="L3663" s="3">
        <f>+Tabella2026[[#This Row],[INCIDENZA POPOLAZIONE]]*(PLAFOND/2)</f>
        <v>13430.489651066317</v>
      </c>
      <c r="M3663" s="3">
        <f>+IFERROR(Tabella2026[[#This Row],[reddito_2024]]/Tabella2026[[#This Row],[POP_2024]],"")</f>
        <v>21393.255857195985</v>
      </c>
      <c r="N3663" s="3">
        <f>+IF(Tabella2026[[#This Row],[REDDITO COMPLESSIVO PROCAPITE]]&lt;media_aggr_reddito_pc,(media_aggr_reddito_pc-Tabella2026[[#This Row],[REDDITO COMPLESSIVO PROCAPITE]]),0)</f>
        <v>0</v>
      </c>
      <c r="O3663" s="3">
        <f>+Tabella2026[[#This Row],[DIFFERENZA REDDITO INFERIORE ALLA MEDIA DALLA MEDIA]]*Tabella2026[[#This Row],[POP_2024]]</f>
        <v>0</v>
      </c>
      <c r="P3663" s="3">
        <f>+Tabella2026[[#This Row],[POPOLAZIONE PER DIFFERENZA ]]/SUM(Tabella2026[[POPOLAZIONE PER DIFFERENZA ]])</f>
        <v>0</v>
      </c>
      <c r="Q3663" s="3">
        <f>+Tabella2026[[#This Row],[INCIDENZA POPOLAZIONE PER DIFFERENZA]]*(PLAFOND-SUM(Tabella2026[CONTRIBUTO SULLA BASE DELLA POPOLAZIONE]))</f>
        <v>0</v>
      </c>
      <c r="R3663" s="3">
        <f>+Tabella2026[[#This Row],[CONTRIBUTO SULLA BASE DELLA POPOLAZIONE]]+Tabella2026[[#This Row],[CONTRIBUTO SULLA BASE DEL REDDITO]]</f>
        <v>13430.489651066317</v>
      </c>
      <c r="S3663" s="3">
        <f>+Tabella2026[[#This Row],[CONTRIBUTO TOTALE]]/(PLAFOND/N_TESSERE)</f>
        <v>26.860979302132634</v>
      </c>
      <c r="T3663" s="3">
        <f>+MAX(CEILING(Tabella2026[[#This Row],[preDEF1]],1),1)</f>
        <v>27</v>
      </c>
      <c r="U3663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63" s="21">
        <f>+Tabella2026[[#This Row],[DEF - n. card]]*(PLAFOND/N_TESSERE)</f>
        <v>13000</v>
      </c>
      <c r="W3663" s="18"/>
    </row>
    <row r="3664" spans="2:23" x14ac:dyDescent="0.25">
      <c r="B3664" s="1" t="s">
        <v>7173</v>
      </c>
      <c r="C3664" s="2">
        <v>62059</v>
      </c>
      <c r="D3664" s="1" t="s">
        <v>7174</v>
      </c>
      <c r="E3664" s="1" t="s">
        <v>15</v>
      </c>
      <c r="F3664" s="1" t="s">
        <v>256</v>
      </c>
      <c r="G3664" s="1" t="s">
        <v>4778</v>
      </c>
      <c r="H3664" s="1" t="s">
        <v>15836</v>
      </c>
      <c r="I3664" s="5">
        <v>2688</v>
      </c>
      <c r="J3664" s="5">
        <v>28408584</v>
      </c>
      <c r="K3664" s="3">
        <f>+Tabella2026[[#This Row],[POP_2024]]/SUM(Tabella2026[POP_2024])</f>
        <v>4.5603020548639623E-5</v>
      </c>
      <c r="L3664" s="3">
        <f>+Tabella2026[[#This Row],[INCIDENZA POPOLAZIONE]]*(PLAFOND/2)</f>
        <v>13425.495047254093</v>
      </c>
      <c r="M3664" s="3">
        <f>+IFERROR(Tabella2026[[#This Row],[reddito_2024]]/Tabella2026[[#This Row],[POP_2024]],"")</f>
        <v>10568.669642857143</v>
      </c>
      <c r="N3664" s="3">
        <f>+IF(Tabella2026[[#This Row],[REDDITO COMPLESSIVO PROCAPITE]]&lt;media_aggr_reddito_pc,(media_aggr_reddito_pc-Tabella2026[[#This Row],[REDDITO COMPLESSIVO PROCAPITE]]),0)</f>
        <v>7256.3964197515979</v>
      </c>
      <c r="O3664" s="3">
        <f>+Tabella2026[[#This Row],[DIFFERENZA REDDITO INFERIORE ALLA MEDIA DALLA MEDIA]]*Tabella2026[[#This Row],[POP_2024]]</f>
        <v>19505193.576292295</v>
      </c>
      <c r="P3664" s="3">
        <f>+Tabella2026[[#This Row],[POPOLAZIONE PER DIFFERENZA ]]/SUM(Tabella2026[[POPOLAZIONE PER DIFFERENZA ]])</f>
        <v>1.7304658702017278E-4</v>
      </c>
      <c r="Q3664" s="3">
        <f>+Tabella2026[[#This Row],[INCIDENZA POPOLAZIONE PER DIFFERENZA]]*(PLAFOND-SUM(Tabella2026[CONTRIBUTO SULLA BASE DELLA POPOLAZIONE]))</f>
        <v>50944.78543379881</v>
      </c>
      <c r="R3664" s="3">
        <f>+Tabella2026[[#This Row],[CONTRIBUTO SULLA BASE DELLA POPOLAZIONE]]+Tabella2026[[#This Row],[CONTRIBUTO SULLA BASE DEL REDDITO]]</f>
        <v>64370.280481052905</v>
      </c>
      <c r="S3664" s="3">
        <f>+Tabella2026[[#This Row],[CONTRIBUTO TOTALE]]/(PLAFOND/N_TESSERE)</f>
        <v>128.7405609621058</v>
      </c>
      <c r="T3664" s="3">
        <f>+MAX(CEILING(Tabella2026[[#This Row],[preDEF1]],1),1)</f>
        <v>129</v>
      </c>
      <c r="U3664" s="9">
        <f xml:space="preserve"> IF(ROW(Tabella2026[[#This Row],[preDEF2]]) - ROW(Tabella2026[[#Headers],[preDEF2]])&lt;=ABS(SUM(Tabella2026[preDEF2])-N_TESSERE),Tabella2026[[#This Row],[preDEF2]]-1,Tabella2026[[#This Row],[preDEF2]])</f>
        <v>128</v>
      </c>
      <c r="V3664" s="21">
        <f>+Tabella2026[[#This Row],[DEF - n. card]]*(PLAFOND/N_TESSERE)</f>
        <v>64000</v>
      </c>
      <c r="W3664" s="18"/>
    </row>
    <row r="3665" spans="2:23" x14ac:dyDescent="0.25">
      <c r="B3665" s="1" t="s">
        <v>7511</v>
      </c>
      <c r="C3665" s="2">
        <v>28018</v>
      </c>
      <c r="D3665" s="1" t="s">
        <v>7512</v>
      </c>
      <c r="E3665" s="1" t="s">
        <v>38</v>
      </c>
      <c r="F3665" s="1" t="s">
        <v>45</v>
      </c>
      <c r="G3665" s="1" t="s">
        <v>4778</v>
      </c>
      <c r="H3665" s="1" t="s">
        <v>15835</v>
      </c>
      <c r="I3665" s="5">
        <v>2687</v>
      </c>
      <c r="J3665" s="5">
        <v>53855382</v>
      </c>
      <c r="K3665" s="3">
        <f>+Tabella2026[[#This Row],[POP_2024]]/SUM(Tabella2026[POP_2024])</f>
        <v>4.5586055139209327E-5</v>
      </c>
      <c r="L3665" s="3">
        <f>+Tabella2026[[#This Row],[INCIDENZA POPOLAZIONE]]*(PLAFOND/2)</f>
        <v>13420.500443441872</v>
      </c>
      <c r="M3665" s="3">
        <f>+IFERROR(Tabella2026[[#This Row],[reddito_2024]]/Tabella2026[[#This Row],[POP_2024]],"")</f>
        <v>20042.940826200222</v>
      </c>
      <c r="N3665" s="3">
        <f>+IF(Tabella2026[[#This Row],[REDDITO COMPLESSIVO PROCAPITE]]&lt;media_aggr_reddito_pc,(media_aggr_reddito_pc-Tabella2026[[#This Row],[REDDITO COMPLESSIVO PROCAPITE]]),0)</f>
        <v>0</v>
      </c>
      <c r="O3665" s="3">
        <f>+Tabella2026[[#This Row],[DIFFERENZA REDDITO INFERIORE ALLA MEDIA DALLA MEDIA]]*Tabella2026[[#This Row],[POP_2024]]</f>
        <v>0</v>
      </c>
      <c r="P3665" s="3">
        <f>+Tabella2026[[#This Row],[POPOLAZIONE PER DIFFERENZA ]]/SUM(Tabella2026[[POPOLAZIONE PER DIFFERENZA ]])</f>
        <v>0</v>
      </c>
      <c r="Q3665" s="3">
        <f>+Tabella2026[[#This Row],[INCIDENZA POPOLAZIONE PER DIFFERENZA]]*(PLAFOND-SUM(Tabella2026[CONTRIBUTO SULLA BASE DELLA POPOLAZIONE]))</f>
        <v>0</v>
      </c>
      <c r="R3665" s="3">
        <f>+Tabella2026[[#This Row],[CONTRIBUTO SULLA BASE DELLA POPOLAZIONE]]+Tabella2026[[#This Row],[CONTRIBUTO SULLA BASE DEL REDDITO]]</f>
        <v>13420.500443441872</v>
      </c>
      <c r="S3665" s="3">
        <f>+Tabella2026[[#This Row],[CONTRIBUTO TOTALE]]/(PLAFOND/N_TESSERE)</f>
        <v>26.841000886883744</v>
      </c>
      <c r="T3665" s="3">
        <f>+MAX(CEILING(Tabella2026[[#This Row],[preDEF1]],1),1)</f>
        <v>27</v>
      </c>
      <c r="U3665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65" s="21">
        <f>+Tabella2026[[#This Row],[DEF - n. card]]*(PLAFOND/N_TESSERE)</f>
        <v>13000</v>
      </c>
      <c r="W3665" s="18"/>
    </row>
    <row r="3666" spans="2:23" x14ac:dyDescent="0.25">
      <c r="B3666" s="1" t="s">
        <v>7229</v>
      </c>
      <c r="C3666" s="2">
        <v>115053</v>
      </c>
      <c r="D3666" s="1" t="s">
        <v>7230</v>
      </c>
      <c r="E3666" s="1" t="s">
        <v>76</v>
      </c>
      <c r="F3666" s="1" t="s">
        <v>625</v>
      </c>
      <c r="G3666" s="1" t="s">
        <v>4778</v>
      </c>
      <c r="H3666" s="1" t="s">
        <v>15836</v>
      </c>
      <c r="I3666" s="5">
        <v>2687</v>
      </c>
      <c r="J3666" s="5">
        <v>29388966</v>
      </c>
      <c r="K3666" s="3">
        <f>+Tabella2026[[#This Row],[POP_2024]]/SUM(Tabella2026[POP_2024])</f>
        <v>4.5586055139209327E-5</v>
      </c>
      <c r="L3666" s="3">
        <f>+Tabella2026[[#This Row],[INCIDENZA POPOLAZIONE]]*(PLAFOND/2)</f>
        <v>13420.500443441872</v>
      </c>
      <c r="M3666" s="3">
        <f>+IFERROR(Tabella2026[[#This Row],[reddito_2024]]/Tabella2026[[#This Row],[POP_2024]],"")</f>
        <v>10937.464086341644</v>
      </c>
      <c r="N3666" s="3">
        <f>+IF(Tabella2026[[#This Row],[REDDITO COMPLESSIVO PROCAPITE]]&lt;media_aggr_reddito_pc,(media_aggr_reddito_pc-Tabella2026[[#This Row],[REDDITO COMPLESSIVO PROCAPITE]]),0)</f>
        <v>6887.6019762670967</v>
      </c>
      <c r="O3666" s="3">
        <f>+Tabella2026[[#This Row],[DIFFERENZA REDDITO INFERIORE ALLA MEDIA DALLA MEDIA]]*Tabella2026[[#This Row],[POP_2024]]</f>
        <v>18506986.510229688</v>
      </c>
      <c r="P3666" s="3">
        <f>+Tabella2026[[#This Row],[POPOLAZIONE PER DIFFERENZA ]]/SUM(Tabella2026[[POPOLAZIONE PER DIFFERENZA ]])</f>
        <v>1.6419067255585762E-4</v>
      </c>
      <c r="Q3666" s="3">
        <f>+Tabella2026[[#This Row],[INCIDENZA POPOLAZIONE PER DIFFERENZA]]*(PLAFOND-SUM(Tabella2026[CONTRIBUTO SULLA BASE DELLA POPOLAZIONE]))</f>
        <v>48337.610857440261</v>
      </c>
      <c r="R3666" s="3">
        <f>+Tabella2026[[#This Row],[CONTRIBUTO SULLA BASE DELLA POPOLAZIONE]]+Tabella2026[[#This Row],[CONTRIBUTO SULLA BASE DEL REDDITO]]</f>
        <v>61758.111300882134</v>
      </c>
      <c r="S3666" s="3">
        <f>+Tabella2026[[#This Row],[CONTRIBUTO TOTALE]]/(PLAFOND/N_TESSERE)</f>
        <v>123.51622260176427</v>
      </c>
      <c r="T3666" s="3">
        <f>+MAX(CEILING(Tabella2026[[#This Row],[preDEF1]],1),1)</f>
        <v>124</v>
      </c>
      <c r="U3666" s="9">
        <f xml:space="preserve"> IF(ROW(Tabella2026[[#This Row],[preDEF2]]) - ROW(Tabella2026[[#Headers],[preDEF2]])&lt;=ABS(SUM(Tabella2026[preDEF2])-N_TESSERE),Tabella2026[[#This Row],[preDEF2]]-1,Tabella2026[[#This Row],[preDEF2]])</f>
        <v>123</v>
      </c>
      <c r="V3666" s="21">
        <f>+Tabella2026[[#This Row],[DEF - n. card]]*(PLAFOND/N_TESSERE)</f>
        <v>61500</v>
      </c>
      <c r="W3666" s="18"/>
    </row>
    <row r="3667" spans="2:23" x14ac:dyDescent="0.25">
      <c r="B3667" s="1" t="s">
        <v>7363</v>
      </c>
      <c r="C3667" s="2">
        <v>66096</v>
      </c>
      <c r="D3667" s="1" t="s">
        <v>7364</v>
      </c>
      <c r="E3667" s="1" t="s">
        <v>96</v>
      </c>
      <c r="F3667" s="1" t="s">
        <v>201</v>
      </c>
      <c r="G3667" s="1" t="s">
        <v>4778</v>
      </c>
      <c r="H3667" s="1" t="s">
        <v>15836</v>
      </c>
      <c r="I3667" s="5">
        <v>2686</v>
      </c>
      <c r="J3667" s="5">
        <v>48763245</v>
      </c>
      <c r="K3667" s="3">
        <f>+Tabella2026[[#This Row],[POP_2024]]/SUM(Tabella2026[POP_2024])</f>
        <v>4.5569089729779031E-5</v>
      </c>
      <c r="L3667" s="3">
        <f>+Tabella2026[[#This Row],[INCIDENZA POPOLAZIONE]]*(PLAFOND/2)</f>
        <v>13415.50583962965</v>
      </c>
      <c r="M3667" s="3">
        <f>+IFERROR(Tabella2026[[#This Row],[reddito_2024]]/Tabella2026[[#This Row],[POP_2024]],"")</f>
        <v>18154.596053611316</v>
      </c>
      <c r="N3667" s="3">
        <f>+IF(Tabella2026[[#This Row],[REDDITO COMPLESSIVO PROCAPITE]]&lt;media_aggr_reddito_pc,(media_aggr_reddito_pc-Tabella2026[[#This Row],[REDDITO COMPLESSIVO PROCAPITE]]),0)</f>
        <v>0</v>
      </c>
      <c r="O3667" s="3">
        <f>+Tabella2026[[#This Row],[DIFFERENZA REDDITO INFERIORE ALLA MEDIA DALLA MEDIA]]*Tabella2026[[#This Row],[POP_2024]]</f>
        <v>0</v>
      </c>
      <c r="P3667" s="3">
        <f>+Tabella2026[[#This Row],[POPOLAZIONE PER DIFFERENZA ]]/SUM(Tabella2026[[POPOLAZIONE PER DIFFERENZA ]])</f>
        <v>0</v>
      </c>
      <c r="Q3667" s="3">
        <f>+Tabella2026[[#This Row],[INCIDENZA POPOLAZIONE PER DIFFERENZA]]*(PLAFOND-SUM(Tabella2026[CONTRIBUTO SULLA BASE DELLA POPOLAZIONE]))</f>
        <v>0</v>
      </c>
      <c r="R3667" s="3">
        <f>+Tabella2026[[#This Row],[CONTRIBUTO SULLA BASE DELLA POPOLAZIONE]]+Tabella2026[[#This Row],[CONTRIBUTO SULLA BASE DEL REDDITO]]</f>
        <v>13415.50583962965</v>
      </c>
      <c r="S3667" s="3">
        <f>+Tabella2026[[#This Row],[CONTRIBUTO TOTALE]]/(PLAFOND/N_TESSERE)</f>
        <v>26.831011679259301</v>
      </c>
      <c r="T3667" s="3">
        <f>+MAX(CEILING(Tabella2026[[#This Row],[preDEF1]],1),1)</f>
        <v>27</v>
      </c>
      <c r="U3667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67" s="21">
        <f>+Tabella2026[[#This Row],[DEF - n. card]]*(PLAFOND/N_TESSERE)</f>
        <v>13000</v>
      </c>
      <c r="W3667" s="18"/>
    </row>
    <row r="3668" spans="2:23" x14ac:dyDescent="0.25">
      <c r="B3668" s="1" t="s">
        <v>7325</v>
      </c>
      <c r="C3668" s="2">
        <v>30120</v>
      </c>
      <c r="D3668" s="1" t="s">
        <v>7326</v>
      </c>
      <c r="E3668" s="1" t="s">
        <v>48</v>
      </c>
      <c r="F3668" s="1" t="s">
        <v>120</v>
      </c>
      <c r="G3668" s="1" t="s">
        <v>4778</v>
      </c>
      <c r="H3668" s="1" t="s">
        <v>15835</v>
      </c>
      <c r="I3668" s="5">
        <v>2686</v>
      </c>
      <c r="J3668" s="5">
        <v>51347234</v>
      </c>
      <c r="K3668" s="3">
        <f>+Tabella2026[[#This Row],[POP_2024]]/SUM(Tabella2026[POP_2024])</f>
        <v>4.5569089729779031E-5</v>
      </c>
      <c r="L3668" s="3">
        <f>+Tabella2026[[#This Row],[INCIDENZA POPOLAZIONE]]*(PLAFOND/2)</f>
        <v>13415.50583962965</v>
      </c>
      <c r="M3668" s="3">
        <f>+IFERROR(Tabella2026[[#This Row],[reddito_2024]]/Tabella2026[[#This Row],[POP_2024]],"")</f>
        <v>19116.617274758006</v>
      </c>
      <c r="N3668" s="3">
        <f>+IF(Tabella2026[[#This Row],[REDDITO COMPLESSIVO PROCAPITE]]&lt;media_aggr_reddito_pc,(media_aggr_reddito_pc-Tabella2026[[#This Row],[REDDITO COMPLESSIVO PROCAPITE]]),0)</f>
        <v>0</v>
      </c>
      <c r="O3668" s="3">
        <f>+Tabella2026[[#This Row],[DIFFERENZA REDDITO INFERIORE ALLA MEDIA DALLA MEDIA]]*Tabella2026[[#This Row],[POP_2024]]</f>
        <v>0</v>
      </c>
      <c r="P3668" s="3">
        <f>+Tabella2026[[#This Row],[POPOLAZIONE PER DIFFERENZA ]]/SUM(Tabella2026[[POPOLAZIONE PER DIFFERENZA ]])</f>
        <v>0</v>
      </c>
      <c r="Q3668" s="3">
        <f>+Tabella2026[[#This Row],[INCIDENZA POPOLAZIONE PER DIFFERENZA]]*(PLAFOND-SUM(Tabella2026[CONTRIBUTO SULLA BASE DELLA POPOLAZIONE]))</f>
        <v>0</v>
      </c>
      <c r="R3668" s="3">
        <f>+Tabella2026[[#This Row],[CONTRIBUTO SULLA BASE DELLA POPOLAZIONE]]+Tabella2026[[#This Row],[CONTRIBUTO SULLA BASE DEL REDDITO]]</f>
        <v>13415.50583962965</v>
      </c>
      <c r="S3668" s="3">
        <f>+Tabella2026[[#This Row],[CONTRIBUTO TOTALE]]/(PLAFOND/N_TESSERE)</f>
        <v>26.831011679259301</v>
      </c>
      <c r="T3668" s="3">
        <f>+MAX(CEILING(Tabella2026[[#This Row],[preDEF1]],1),1)</f>
        <v>27</v>
      </c>
      <c r="U3668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68" s="21">
        <f>+Tabella2026[[#This Row],[DEF - n. card]]*(PLAFOND/N_TESSERE)</f>
        <v>13000</v>
      </c>
      <c r="W3668" s="18"/>
    </row>
    <row r="3669" spans="2:23" x14ac:dyDescent="0.25">
      <c r="B3669" s="1" t="s">
        <v>7483</v>
      </c>
      <c r="C3669" s="2">
        <v>98029</v>
      </c>
      <c r="D3669" s="1" t="s">
        <v>7484</v>
      </c>
      <c r="E3669" s="1" t="s">
        <v>12</v>
      </c>
      <c r="F3669" s="1" t="s">
        <v>389</v>
      </c>
      <c r="G3669" s="1" t="s">
        <v>4778</v>
      </c>
      <c r="H3669" s="1" t="s">
        <v>15835</v>
      </c>
      <c r="I3669" s="5">
        <v>2685</v>
      </c>
      <c r="J3669" s="5">
        <v>49760850</v>
      </c>
      <c r="K3669" s="3">
        <f>+Tabella2026[[#This Row],[POP_2024]]/SUM(Tabella2026[POP_2024])</f>
        <v>4.5552124320348734E-5</v>
      </c>
      <c r="L3669" s="3">
        <f>+Tabella2026[[#This Row],[INCIDENZA POPOLAZIONE]]*(PLAFOND/2)</f>
        <v>13410.511235817426</v>
      </c>
      <c r="M3669" s="3">
        <f>+IFERROR(Tabella2026[[#This Row],[reddito_2024]]/Tabella2026[[#This Row],[POP_2024]],"")</f>
        <v>18532.90502793296</v>
      </c>
      <c r="N3669" s="3">
        <f>+IF(Tabella2026[[#This Row],[REDDITO COMPLESSIVO PROCAPITE]]&lt;media_aggr_reddito_pc,(media_aggr_reddito_pc-Tabella2026[[#This Row],[REDDITO COMPLESSIVO PROCAPITE]]),0)</f>
        <v>0</v>
      </c>
      <c r="O3669" s="3">
        <f>+Tabella2026[[#This Row],[DIFFERENZA REDDITO INFERIORE ALLA MEDIA DALLA MEDIA]]*Tabella2026[[#This Row],[POP_2024]]</f>
        <v>0</v>
      </c>
      <c r="P3669" s="3">
        <f>+Tabella2026[[#This Row],[POPOLAZIONE PER DIFFERENZA ]]/SUM(Tabella2026[[POPOLAZIONE PER DIFFERENZA ]])</f>
        <v>0</v>
      </c>
      <c r="Q3669" s="3">
        <f>+Tabella2026[[#This Row],[INCIDENZA POPOLAZIONE PER DIFFERENZA]]*(PLAFOND-SUM(Tabella2026[CONTRIBUTO SULLA BASE DELLA POPOLAZIONE]))</f>
        <v>0</v>
      </c>
      <c r="R3669" s="3">
        <f>+Tabella2026[[#This Row],[CONTRIBUTO SULLA BASE DELLA POPOLAZIONE]]+Tabella2026[[#This Row],[CONTRIBUTO SULLA BASE DEL REDDITO]]</f>
        <v>13410.511235817426</v>
      </c>
      <c r="S3669" s="3">
        <f>+Tabella2026[[#This Row],[CONTRIBUTO TOTALE]]/(PLAFOND/N_TESSERE)</f>
        <v>26.821022471634851</v>
      </c>
      <c r="T3669" s="3">
        <f>+MAX(CEILING(Tabella2026[[#This Row],[preDEF1]],1),1)</f>
        <v>27</v>
      </c>
      <c r="U3669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69" s="21">
        <f>+Tabella2026[[#This Row],[DEF - n. card]]*(PLAFOND/N_TESSERE)</f>
        <v>13000</v>
      </c>
      <c r="W3669" s="18"/>
    </row>
    <row r="3670" spans="2:23" x14ac:dyDescent="0.25">
      <c r="B3670" s="1" t="s">
        <v>7313</v>
      </c>
      <c r="C3670" s="2">
        <v>62077</v>
      </c>
      <c r="D3670" s="1" t="s">
        <v>7314</v>
      </c>
      <c r="E3670" s="1" t="s">
        <v>15</v>
      </c>
      <c r="F3670" s="1" t="s">
        <v>256</v>
      </c>
      <c r="G3670" s="1" t="s">
        <v>4778</v>
      </c>
      <c r="H3670" s="1" t="s">
        <v>15836</v>
      </c>
      <c r="I3670" s="5">
        <v>2685</v>
      </c>
      <c r="J3670" s="5">
        <v>34471137</v>
      </c>
      <c r="K3670" s="3">
        <f>+Tabella2026[[#This Row],[POP_2024]]/SUM(Tabella2026[POP_2024])</f>
        <v>4.5552124320348734E-5</v>
      </c>
      <c r="L3670" s="3">
        <f>+Tabella2026[[#This Row],[INCIDENZA POPOLAZIONE]]*(PLAFOND/2)</f>
        <v>13410.511235817426</v>
      </c>
      <c r="M3670" s="3">
        <f>+IFERROR(Tabella2026[[#This Row],[reddito_2024]]/Tabella2026[[#This Row],[POP_2024]],"")</f>
        <v>12838.412290502793</v>
      </c>
      <c r="N3670" s="3">
        <f>+IF(Tabella2026[[#This Row],[REDDITO COMPLESSIVO PROCAPITE]]&lt;media_aggr_reddito_pc,(media_aggr_reddito_pc-Tabella2026[[#This Row],[REDDITO COMPLESSIVO PROCAPITE]]),0)</f>
        <v>4986.6537721059485</v>
      </c>
      <c r="O3670" s="3">
        <f>+Tabella2026[[#This Row],[DIFFERENZA REDDITO INFERIORE ALLA MEDIA DALLA MEDIA]]*Tabella2026[[#This Row],[POP_2024]]</f>
        <v>13389165.378104473</v>
      </c>
      <c r="P3670" s="3">
        <f>+Tabella2026[[#This Row],[POPOLAZIONE PER DIFFERENZA ]]/SUM(Tabella2026[[POPOLAZIONE PER DIFFERENZA ]])</f>
        <v>1.187862792884963E-4</v>
      </c>
      <c r="Q3670" s="3">
        <f>+Tabella2026[[#This Row],[INCIDENZA POPOLAZIONE PER DIFFERENZA]]*(PLAFOND-SUM(Tabella2026[CONTRIBUTO SULLA BASE DELLA POPOLAZIONE]))</f>
        <v>34970.591532823986</v>
      </c>
      <c r="R3670" s="3">
        <f>+Tabella2026[[#This Row],[CONTRIBUTO SULLA BASE DELLA POPOLAZIONE]]+Tabella2026[[#This Row],[CONTRIBUTO SULLA BASE DEL REDDITO]]</f>
        <v>48381.102768641416</v>
      </c>
      <c r="S3670" s="3">
        <f>+Tabella2026[[#This Row],[CONTRIBUTO TOTALE]]/(PLAFOND/N_TESSERE)</f>
        <v>96.762205537282838</v>
      </c>
      <c r="T3670" s="3">
        <f>+MAX(CEILING(Tabella2026[[#This Row],[preDEF1]],1),1)</f>
        <v>97</v>
      </c>
      <c r="U3670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3670" s="21">
        <f>+Tabella2026[[#This Row],[DEF - n. card]]*(PLAFOND/N_TESSERE)</f>
        <v>48000</v>
      </c>
      <c r="W3670" s="18"/>
    </row>
    <row r="3671" spans="2:23" x14ac:dyDescent="0.25">
      <c r="B3671" s="1" t="s">
        <v>7207</v>
      </c>
      <c r="C3671" s="2">
        <v>83088</v>
      </c>
      <c r="D3671" s="1" t="s">
        <v>7208</v>
      </c>
      <c r="E3671" s="1" t="s">
        <v>21</v>
      </c>
      <c r="F3671" s="1" t="s">
        <v>42</v>
      </c>
      <c r="G3671" s="1" t="s">
        <v>4778</v>
      </c>
      <c r="H3671" s="1" t="s">
        <v>15836</v>
      </c>
      <c r="I3671" s="5">
        <v>2683</v>
      </c>
      <c r="J3671" s="5">
        <v>33686050</v>
      </c>
      <c r="K3671" s="3">
        <f>+Tabella2026[[#This Row],[POP_2024]]/SUM(Tabella2026[POP_2024])</f>
        <v>4.5518193501488135E-5</v>
      </c>
      <c r="L3671" s="3">
        <f>+Tabella2026[[#This Row],[INCIDENZA POPOLAZIONE]]*(PLAFOND/2)</f>
        <v>13400.522028192981</v>
      </c>
      <c r="M3671" s="3">
        <f>+IFERROR(Tabella2026[[#This Row],[reddito_2024]]/Tabella2026[[#This Row],[POP_2024]],"")</f>
        <v>12555.367126351099</v>
      </c>
      <c r="N3671" s="3">
        <f>+IF(Tabella2026[[#This Row],[REDDITO COMPLESSIVO PROCAPITE]]&lt;media_aggr_reddito_pc,(media_aggr_reddito_pc-Tabella2026[[#This Row],[REDDITO COMPLESSIVO PROCAPITE]]),0)</f>
        <v>5269.6989362576423</v>
      </c>
      <c r="O3671" s="3">
        <f>+Tabella2026[[#This Row],[DIFFERENZA REDDITO INFERIORE ALLA MEDIA DALLA MEDIA]]*Tabella2026[[#This Row],[POP_2024]]</f>
        <v>14138602.245979255</v>
      </c>
      <c r="P3671" s="3">
        <f>+Tabella2026[[#This Row],[POPOLAZIONE PER DIFFERENZA ]]/SUM(Tabella2026[[POPOLAZIONE PER DIFFERENZA ]])</f>
        <v>1.2543514907107812E-4</v>
      </c>
      <c r="Q3671" s="3">
        <f>+Tabella2026[[#This Row],[INCIDENZA POPOLAZIONE PER DIFFERENZA]]*(PLAFOND-SUM(Tabella2026[CONTRIBUTO SULLA BASE DELLA POPOLAZIONE]))</f>
        <v>36928.013810163742</v>
      </c>
      <c r="R3671" s="3">
        <f>+Tabella2026[[#This Row],[CONTRIBUTO SULLA BASE DELLA POPOLAZIONE]]+Tabella2026[[#This Row],[CONTRIBUTO SULLA BASE DEL REDDITO]]</f>
        <v>50328.535838356722</v>
      </c>
      <c r="S3671" s="3">
        <f>+Tabella2026[[#This Row],[CONTRIBUTO TOTALE]]/(PLAFOND/N_TESSERE)</f>
        <v>100.65707167671344</v>
      </c>
      <c r="T3671" s="3">
        <f>+MAX(CEILING(Tabella2026[[#This Row],[preDEF1]],1),1)</f>
        <v>101</v>
      </c>
      <c r="U3671" s="9">
        <f xml:space="preserve"> IF(ROW(Tabella2026[[#This Row],[preDEF2]]) - ROW(Tabella2026[[#Headers],[preDEF2]])&lt;=ABS(SUM(Tabella2026[preDEF2])-N_TESSERE),Tabella2026[[#This Row],[preDEF2]]-1,Tabella2026[[#This Row],[preDEF2]])</f>
        <v>100</v>
      </c>
      <c r="V3671" s="21">
        <f>+Tabella2026[[#This Row],[DEF - n. card]]*(PLAFOND/N_TESSERE)</f>
        <v>50000</v>
      </c>
      <c r="W3671" s="18"/>
    </row>
    <row r="3672" spans="2:23" x14ac:dyDescent="0.25">
      <c r="B3672" s="1" t="s">
        <v>7349</v>
      </c>
      <c r="C3672" s="2">
        <v>3143</v>
      </c>
      <c r="D3672" s="1" t="s">
        <v>7350</v>
      </c>
      <c r="E3672" s="1" t="s">
        <v>18</v>
      </c>
      <c r="F3672" s="1" t="s">
        <v>114</v>
      </c>
      <c r="G3672" s="1" t="s">
        <v>4778</v>
      </c>
      <c r="H3672" s="1" t="s">
        <v>15835</v>
      </c>
      <c r="I3672" s="5">
        <v>2681</v>
      </c>
      <c r="J3672" s="5">
        <v>55570056</v>
      </c>
      <c r="K3672" s="3">
        <f>+Tabella2026[[#This Row],[POP_2024]]/SUM(Tabella2026[POP_2024])</f>
        <v>4.5484262682627542E-5</v>
      </c>
      <c r="L3672" s="3">
        <f>+Tabella2026[[#This Row],[INCIDENZA POPOLAZIONE]]*(PLAFOND/2)</f>
        <v>13390.532820568536</v>
      </c>
      <c r="M3672" s="3">
        <f>+IFERROR(Tabella2026[[#This Row],[reddito_2024]]/Tabella2026[[#This Row],[POP_2024]],"")</f>
        <v>20727.361432301379</v>
      </c>
      <c r="N3672" s="3">
        <f>+IF(Tabella2026[[#This Row],[REDDITO COMPLESSIVO PROCAPITE]]&lt;media_aggr_reddito_pc,(media_aggr_reddito_pc-Tabella2026[[#This Row],[REDDITO COMPLESSIVO PROCAPITE]]),0)</f>
        <v>0</v>
      </c>
      <c r="O3672" s="3">
        <f>+Tabella2026[[#This Row],[DIFFERENZA REDDITO INFERIORE ALLA MEDIA DALLA MEDIA]]*Tabella2026[[#This Row],[POP_2024]]</f>
        <v>0</v>
      </c>
      <c r="P3672" s="3">
        <f>+Tabella2026[[#This Row],[POPOLAZIONE PER DIFFERENZA ]]/SUM(Tabella2026[[POPOLAZIONE PER DIFFERENZA ]])</f>
        <v>0</v>
      </c>
      <c r="Q3672" s="3">
        <f>+Tabella2026[[#This Row],[INCIDENZA POPOLAZIONE PER DIFFERENZA]]*(PLAFOND-SUM(Tabella2026[CONTRIBUTO SULLA BASE DELLA POPOLAZIONE]))</f>
        <v>0</v>
      </c>
      <c r="R3672" s="3">
        <f>+Tabella2026[[#This Row],[CONTRIBUTO SULLA BASE DELLA POPOLAZIONE]]+Tabella2026[[#This Row],[CONTRIBUTO SULLA BASE DEL REDDITO]]</f>
        <v>13390.532820568536</v>
      </c>
      <c r="S3672" s="3">
        <f>+Tabella2026[[#This Row],[CONTRIBUTO TOTALE]]/(PLAFOND/N_TESSERE)</f>
        <v>26.781065641137072</v>
      </c>
      <c r="T3672" s="3">
        <f>+MAX(CEILING(Tabella2026[[#This Row],[preDEF1]],1),1)</f>
        <v>27</v>
      </c>
      <c r="U3672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72" s="21">
        <f>+Tabella2026[[#This Row],[DEF - n. card]]*(PLAFOND/N_TESSERE)</f>
        <v>13000</v>
      </c>
      <c r="W3672" s="18"/>
    </row>
    <row r="3673" spans="2:23" x14ac:dyDescent="0.25">
      <c r="B3673" s="1" t="s">
        <v>7599</v>
      </c>
      <c r="C3673" s="2">
        <v>18114</v>
      </c>
      <c r="D3673" s="1" t="s">
        <v>7600</v>
      </c>
      <c r="E3673" s="1" t="s">
        <v>12</v>
      </c>
      <c r="F3673" s="1" t="s">
        <v>195</v>
      </c>
      <c r="G3673" s="1" t="s">
        <v>4778</v>
      </c>
      <c r="H3673" s="1" t="s">
        <v>15835</v>
      </c>
      <c r="I3673" s="5">
        <v>2680</v>
      </c>
      <c r="J3673" s="5">
        <v>48265548</v>
      </c>
      <c r="K3673" s="3">
        <f>+Tabella2026[[#This Row],[POP_2024]]/SUM(Tabella2026[POP_2024])</f>
        <v>4.5467297273197246E-5</v>
      </c>
      <c r="L3673" s="3">
        <f>+Tabella2026[[#This Row],[INCIDENZA POPOLAZIONE]]*(PLAFOND/2)</f>
        <v>13385.538216756315</v>
      </c>
      <c r="M3673" s="3">
        <f>+IFERROR(Tabella2026[[#This Row],[reddito_2024]]/Tabella2026[[#This Row],[POP_2024]],"")</f>
        <v>18009.532835820897</v>
      </c>
      <c r="N3673" s="3">
        <f>+IF(Tabella2026[[#This Row],[REDDITO COMPLESSIVO PROCAPITE]]&lt;media_aggr_reddito_pc,(media_aggr_reddito_pc-Tabella2026[[#This Row],[REDDITO COMPLESSIVO PROCAPITE]]),0)</f>
        <v>0</v>
      </c>
      <c r="O3673" s="3">
        <f>+Tabella2026[[#This Row],[DIFFERENZA REDDITO INFERIORE ALLA MEDIA DALLA MEDIA]]*Tabella2026[[#This Row],[POP_2024]]</f>
        <v>0</v>
      </c>
      <c r="P3673" s="3">
        <f>+Tabella2026[[#This Row],[POPOLAZIONE PER DIFFERENZA ]]/SUM(Tabella2026[[POPOLAZIONE PER DIFFERENZA ]])</f>
        <v>0</v>
      </c>
      <c r="Q3673" s="3">
        <f>+Tabella2026[[#This Row],[INCIDENZA POPOLAZIONE PER DIFFERENZA]]*(PLAFOND-SUM(Tabella2026[CONTRIBUTO SULLA BASE DELLA POPOLAZIONE]))</f>
        <v>0</v>
      </c>
      <c r="R3673" s="3">
        <f>+Tabella2026[[#This Row],[CONTRIBUTO SULLA BASE DELLA POPOLAZIONE]]+Tabella2026[[#This Row],[CONTRIBUTO SULLA BASE DEL REDDITO]]</f>
        <v>13385.538216756315</v>
      </c>
      <c r="S3673" s="3">
        <f>+Tabella2026[[#This Row],[CONTRIBUTO TOTALE]]/(PLAFOND/N_TESSERE)</f>
        <v>26.771076433512629</v>
      </c>
      <c r="T3673" s="3">
        <f>+MAX(CEILING(Tabella2026[[#This Row],[preDEF1]],1),1)</f>
        <v>27</v>
      </c>
      <c r="U3673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73" s="21">
        <f>+Tabella2026[[#This Row],[DEF - n. card]]*(PLAFOND/N_TESSERE)</f>
        <v>13000</v>
      </c>
      <c r="W3673" s="18"/>
    </row>
    <row r="3674" spans="2:23" x14ac:dyDescent="0.25">
      <c r="B3674" s="1" t="s">
        <v>7603</v>
      </c>
      <c r="C3674" s="2">
        <v>10053</v>
      </c>
      <c r="D3674" s="1" t="s">
        <v>7604</v>
      </c>
      <c r="E3674" s="1" t="s">
        <v>24</v>
      </c>
      <c r="F3674" s="1" t="s">
        <v>23</v>
      </c>
      <c r="G3674" s="1" t="s">
        <v>4778</v>
      </c>
      <c r="H3674" s="1" t="s">
        <v>15835</v>
      </c>
      <c r="I3674" s="5">
        <v>2676</v>
      </c>
      <c r="J3674" s="5">
        <v>45102599</v>
      </c>
      <c r="K3674" s="3">
        <f>+Tabella2026[[#This Row],[POP_2024]]/SUM(Tabella2026[POP_2024])</f>
        <v>4.5399435635476054E-5</v>
      </c>
      <c r="L3674" s="3">
        <f>+Tabella2026[[#This Row],[INCIDENZA POPOLAZIONE]]*(PLAFOND/2)</f>
        <v>13365.559801507423</v>
      </c>
      <c r="M3674" s="3">
        <f>+IFERROR(Tabella2026[[#This Row],[reddito_2024]]/Tabella2026[[#This Row],[POP_2024]],"")</f>
        <v>16854.483931240658</v>
      </c>
      <c r="N3674" s="3">
        <f>+IF(Tabella2026[[#This Row],[REDDITO COMPLESSIVO PROCAPITE]]&lt;media_aggr_reddito_pc,(media_aggr_reddito_pc-Tabella2026[[#This Row],[REDDITO COMPLESSIVO PROCAPITE]]),0)</f>
        <v>970.58213136808263</v>
      </c>
      <c r="O3674" s="3">
        <f>+Tabella2026[[#This Row],[DIFFERENZA REDDITO INFERIORE ALLA MEDIA DALLA MEDIA]]*Tabella2026[[#This Row],[POP_2024]]</f>
        <v>2597277.7835409893</v>
      </c>
      <c r="P3674" s="3">
        <f>+Tabella2026[[#This Row],[POPOLAZIONE PER DIFFERENZA ]]/SUM(Tabella2026[[POPOLAZIONE PER DIFFERENZA ]])</f>
        <v>2.3042583721464526E-5</v>
      </c>
      <c r="Q3674" s="3">
        <f>+Tabella2026[[#This Row],[INCIDENZA POPOLAZIONE PER DIFFERENZA]]*(PLAFOND-SUM(Tabella2026[CONTRIBUTO SULLA BASE DELLA POPOLAZIONE]))</f>
        <v>6783.7193656613927</v>
      </c>
      <c r="R3674" s="3">
        <f>+Tabella2026[[#This Row],[CONTRIBUTO SULLA BASE DELLA POPOLAZIONE]]+Tabella2026[[#This Row],[CONTRIBUTO SULLA BASE DEL REDDITO]]</f>
        <v>20149.279167168817</v>
      </c>
      <c r="S3674" s="3">
        <f>+Tabella2026[[#This Row],[CONTRIBUTO TOTALE]]/(PLAFOND/N_TESSERE)</f>
        <v>40.298558334337635</v>
      </c>
      <c r="T3674" s="3">
        <f>+MAX(CEILING(Tabella2026[[#This Row],[preDEF1]],1),1)</f>
        <v>41</v>
      </c>
      <c r="U3674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3674" s="21">
        <f>+Tabella2026[[#This Row],[DEF - n. card]]*(PLAFOND/N_TESSERE)</f>
        <v>20000</v>
      </c>
      <c r="W3674" s="18"/>
    </row>
    <row r="3675" spans="2:23" x14ac:dyDescent="0.25">
      <c r="B3675" s="1" t="s">
        <v>7255</v>
      </c>
      <c r="C3675" s="2">
        <v>64074</v>
      </c>
      <c r="D3675" s="1" t="s">
        <v>7256</v>
      </c>
      <c r="E3675" s="1" t="s">
        <v>15</v>
      </c>
      <c r="F3675" s="1" t="s">
        <v>290</v>
      </c>
      <c r="G3675" s="1" t="s">
        <v>4778</v>
      </c>
      <c r="H3675" s="1" t="s">
        <v>15836</v>
      </c>
      <c r="I3675" s="5">
        <v>2675</v>
      </c>
      <c r="J3675" s="5">
        <v>36365955</v>
      </c>
      <c r="K3675" s="3">
        <f>+Tabella2026[[#This Row],[POP_2024]]/SUM(Tabella2026[POP_2024])</f>
        <v>4.5382470226045757E-5</v>
      </c>
      <c r="L3675" s="3">
        <f>+Tabella2026[[#This Row],[INCIDENZA POPOLAZIONE]]*(PLAFOND/2)</f>
        <v>13360.565197695201</v>
      </c>
      <c r="M3675" s="3">
        <f>+IFERROR(Tabella2026[[#This Row],[reddito_2024]]/Tabella2026[[#This Row],[POP_2024]],"")</f>
        <v>13594.749532710281</v>
      </c>
      <c r="N3675" s="3">
        <f>+IF(Tabella2026[[#This Row],[REDDITO COMPLESSIVO PROCAPITE]]&lt;media_aggr_reddito_pc,(media_aggr_reddito_pc-Tabella2026[[#This Row],[REDDITO COMPLESSIVO PROCAPITE]]),0)</f>
        <v>4230.3165298984604</v>
      </c>
      <c r="O3675" s="3">
        <f>+Tabella2026[[#This Row],[DIFFERENZA REDDITO INFERIORE ALLA MEDIA DALLA MEDIA]]*Tabella2026[[#This Row],[POP_2024]]</f>
        <v>11316096.717478381</v>
      </c>
      <c r="P3675" s="3">
        <f>+Tabella2026[[#This Row],[POPOLAZIONE PER DIFFERENZA ]]/SUM(Tabella2026[[POPOLAZIONE PER DIFFERENZA ]])</f>
        <v>1.0039438510007585E-4</v>
      </c>
      <c r="Q3675" s="3">
        <f>+Tabella2026[[#This Row],[INCIDENZA POPOLAZIONE PER DIFFERENZA]]*(PLAFOND-SUM(Tabella2026[CONTRIBUTO SULLA BASE DELLA POPOLAZIONE]))</f>
        <v>29556.031677673625</v>
      </c>
      <c r="R3675" s="3">
        <f>+Tabella2026[[#This Row],[CONTRIBUTO SULLA BASE DELLA POPOLAZIONE]]+Tabella2026[[#This Row],[CONTRIBUTO SULLA BASE DEL REDDITO]]</f>
        <v>42916.596875368828</v>
      </c>
      <c r="S3675" s="3">
        <f>+Tabella2026[[#This Row],[CONTRIBUTO TOTALE]]/(PLAFOND/N_TESSERE)</f>
        <v>85.833193750737664</v>
      </c>
      <c r="T3675" s="3">
        <f>+MAX(CEILING(Tabella2026[[#This Row],[preDEF1]],1),1)</f>
        <v>86</v>
      </c>
      <c r="U3675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3675" s="21">
        <f>+Tabella2026[[#This Row],[DEF - n. card]]*(PLAFOND/N_TESSERE)</f>
        <v>42500</v>
      </c>
      <c r="W3675" s="18"/>
    </row>
    <row r="3676" spans="2:23" x14ac:dyDescent="0.25">
      <c r="B3676" s="1" t="s">
        <v>7305</v>
      </c>
      <c r="C3676" s="2">
        <v>84025</v>
      </c>
      <c r="D3676" s="1" t="s">
        <v>7306</v>
      </c>
      <c r="E3676" s="1" t="s">
        <v>21</v>
      </c>
      <c r="F3676" s="1" t="s">
        <v>261</v>
      </c>
      <c r="G3676" s="1" t="s">
        <v>4778</v>
      </c>
      <c r="H3676" s="1" t="s">
        <v>15836</v>
      </c>
      <c r="I3676" s="5">
        <v>2673</v>
      </c>
      <c r="J3676" s="5">
        <v>26583765</v>
      </c>
      <c r="K3676" s="3">
        <f>+Tabella2026[[#This Row],[POP_2024]]/SUM(Tabella2026[POP_2024])</f>
        <v>4.5348539407185165E-5</v>
      </c>
      <c r="L3676" s="3">
        <f>+Tabella2026[[#This Row],[INCIDENZA POPOLAZIONE]]*(PLAFOND/2)</f>
        <v>13350.575990070756</v>
      </c>
      <c r="M3676" s="3">
        <f>+IFERROR(Tabella2026[[#This Row],[reddito_2024]]/Tabella2026[[#This Row],[POP_2024]],"")</f>
        <v>9945.2918069584739</v>
      </c>
      <c r="N3676" s="3">
        <f>+IF(Tabella2026[[#This Row],[REDDITO COMPLESSIVO PROCAPITE]]&lt;media_aggr_reddito_pc,(media_aggr_reddito_pc-Tabella2026[[#This Row],[REDDITO COMPLESSIVO PROCAPITE]]),0)</f>
        <v>7879.7742556502672</v>
      </c>
      <c r="O3676" s="3">
        <f>+Tabella2026[[#This Row],[DIFFERENZA REDDITO INFERIORE ALLA MEDIA DALLA MEDIA]]*Tabella2026[[#This Row],[POP_2024]]</f>
        <v>21062636.585353166</v>
      </c>
      <c r="P3676" s="3">
        <f>+Tabella2026[[#This Row],[POPOLAZIONE PER DIFFERENZA ]]/SUM(Tabella2026[[POPOLAZIONE PER DIFFERENZA ]])</f>
        <v>1.868639426973802E-4</v>
      </c>
      <c r="Q3676" s="3">
        <f>+Tabella2026[[#This Row],[INCIDENZA POPOLAZIONE PER DIFFERENZA]]*(PLAFOND-SUM(Tabella2026[CONTRIBUTO SULLA BASE DELLA POPOLAZIONE]))</f>
        <v>55012.604582151929</v>
      </c>
      <c r="R3676" s="3">
        <f>+Tabella2026[[#This Row],[CONTRIBUTO SULLA BASE DELLA POPOLAZIONE]]+Tabella2026[[#This Row],[CONTRIBUTO SULLA BASE DEL REDDITO]]</f>
        <v>68363.180572222685</v>
      </c>
      <c r="S3676" s="3">
        <f>+Tabella2026[[#This Row],[CONTRIBUTO TOTALE]]/(PLAFOND/N_TESSERE)</f>
        <v>136.72636114444538</v>
      </c>
      <c r="T3676" s="3">
        <f>+MAX(CEILING(Tabella2026[[#This Row],[preDEF1]],1),1)</f>
        <v>137</v>
      </c>
      <c r="U3676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3676" s="21">
        <f>+Tabella2026[[#This Row],[DEF - n. card]]*(PLAFOND/N_TESSERE)</f>
        <v>68000</v>
      </c>
      <c r="W3676" s="18"/>
    </row>
    <row r="3677" spans="2:23" x14ac:dyDescent="0.25">
      <c r="B3677" s="1" t="s">
        <v>7361</v>
      </c>
      <c r="C3677" s="2">
        <v>16158</v>
      </c>
      <c r="D3677" s="1" t="s">
        <v>7362</v>
      </c>
      <c r="E3677" s="1" t="s">
        <v>12</v>
      </c>
      <c r="F3677" s="1" t="s">
        <v>93</v>
      </c>
      <c r="G3677" s="1" t="s">
        <v>4778</v>
      </c>
      <c r="H3677" s="1" t="s">
        <v>15835</v>
      </c>
      <c r="I3677" s="5">
        <v>2669</v>
      </c>
      <c r="J3677" s="5">
        <v>49688198</v>
      </c>
      <c r="K3677" s="3">
        <f>+Tabella2026[[#This Row],[POP_2024]]/SUM(Tabella2026[POP_2024])</f>
        <v>4.5280677769463973E-5</v>
      </c>
      <c r="L3677" s="3">
        <f>+Tabella2026[[#This Row],[INCIDENZA POPOLAZIONE]]*(PLAFOND/2)</f>
        <v>13330.597574821866</v>
      </c>
      <c r="M3677" s="3">
        <f>+IFERROR(Tabella2026[[#This Row],[reddito_2024]]/Tabella2026[[#This Row],[POP_2024]],"")</f>
        <v>18616.784563506932</v>
      </c>
      <c r="N3677" s="3">
        <f>+IF(Tabella2026[[#This Row],[REDDITO COMPLESSIVO PROCAPITE]]&lt;media_aggr_reddito_pc,(media_aggr_reddito_pc-Tabella2026[[#This Row],[REDDITO COMPLESSIVO PROCAPITE]]),0)</f>
        <v>0</v>
      </c>
      <c r="O3677" s="3">
        <f>+Tabella2026[[#This Row],[DIFFERENZA REDDITO INFERIORE ALLA MEDIA DALLA MEDIA]]*Tabella2026[[#This Row],[POP_2024]]</f>
        <v>0</v>
      </c>
      <c r="P3677" s="3">
        <f>+Tabella2026[[#This Row],[POPOLAZIONE PER DIFFERENZA ]]/SUM(Tabella2026[[POPOLAZIONE PER DIFFERENZA ]])</f>
        <v>0</v>
      </c>
      <c r="Q3677" s="3">
        <f>+Tabella2026[[#This Row],[INCIDENZA POPOLAZIONE PER DIFFERENZA]]*(PLAFOND-SUM(Tabella2026[CONTRIBUTO SULLA BASE DELLA POPOLAZIONE]))</f>
        <v>0</v>
      </c>
      <c r="R3677" s="3">
        <f>+Tabella2026[[#This Row],[CONTRIBUTO SULLA BASE DELLA POPOLAZIONE]]+Tabella2026[[#This Row],[CONTRIBUTO SULLA BASE DEL REDDITO]]</f>
        <v>13330.597574821866</v>
      </c>
      <c r="S3677" s="3">
        <f>+Tabella2026[[#This Row],[CONTRIBUTO TOTALE]]/(PLAFOND/N_TESSERE)</f>
        <v>26.661195149643731</v>
      </c>
      <c r="T3677" s="3">
        <f>+MAX(CEILING(Tabella2026[[#This Row],[preDEF1]],1),1)</f>
        <v>27</v>
      </c>
      <c r="U3677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77" s="21">
        <f>+Tabella2026[[#This Row],[DEF - n. card]]*(PLAFOND/N_TESSERE)</f>
        <v>13000</v>
      </c>
      <c r="W3677" s="18"/>
    </row>
    <row r="3678" spans="2:23" x14ac:dyDescent="0.25">
      <c r="B3678" s="1" t="s">
        <v>7449</v>
      </c>
      <c r="C3678" s="2">
        <v>4243</v>
      </c>
      <c r="D3678" s="1" t="s">
        <v>7450</v>
      </c>
      <c r="E3678" s="1" t="s">
        <v>18</v>
      </c>
      <c r="F3678" s="1" t="s">
        <v>263</v>
      </c>
      <c r="G3678" s="1" t="s">
        <v>4778</v>
      </c>
      <c r="H3678" s="1" t="s">
        <v>15835</v>
      </c>
      <c r="I3678" s="5">
        <v>2668</v>
      </c>
      <c r="J3678" s="5">
        <v>63179644</v>
      </c>
      <c r="K3678" s="3">
        <f>+Tabella2026[[#This Row],[POP_2024]]/SUM(Tabella2026[POP_2024])</f>
        <v>4.5263712360033676E-5</v>
      </c>
      <c r="L3678" s="3">
        <f>+Tabella2026[[#This Row],[INCIDENZA POPOLAZIONE]]*(PLAFOND/2)</f>
        <v>13325.602971009645</v>
      </c>
      <c r="M3678" s="3">
        <f>+IFERROR(Tabella2026[[#This Row],[reddito_2024]]/Tabella2026[[#This Row],[POP_2024]],"")</f>
        <v>23680.52623688156</v>
      </c>
      <c r="N3678" s="3">
        <f>+IF(Tabella2026[[#This Row],[REDDITO COMPLESSIVO PROCAPITE]]&lt;media_aggr_reddito_pc,(media_aggr_reddito_pc-Tabella2026[[#This Row],[REDDITO COMPLESSIVO PROCAPITE]]),0)</f>
        <v>0</v>
      </c>
      <c r="O3678" s="3">
        <f>+Tabella2026[[#This Row],[DIFFERENZA REDDITO INFERIORE ALLA MEDIA DALLA MEDIA]]*Tabella2026[[#This Row],[POP_2024]]</f>
        <v>0</v>
      </c>
      <c r="P3678" s="3">
        <f>+Tabella2026[[#This Row],[POPOLAZIONE PER DIFFERENZA ]]/SUM(Tabella2026[[POPOLAZIONE PER DIFFERENZA ]])</f>
        <v>0</v>
      </c>
      <c r="Q3678" s="3">
        <f>+Tabella2026[[#This Row],[INCIDENZA POPOLAZIONE PER DIFFERENZA]]*(PLAFOND-SUM(Tabella2026[CONTRIBUTO SULLA BASE DELLA POPOLAZIONE]))</f>
        <v>0</v>
      </c>
      <c r="R3678" s="3">
        <f>+Tabella2026[[#This Row],[CONTRIBUTO SULLA BASE DELLA POPOLAZIONE]]+Tabella2026[[#This Row],[CONTRIBUTO SULLA BASE DEL REDDITO]]</f>
        <v>13325.602971009645</v>
      </c>
      <c r="S3678" s="3">
        <f>+Tabella2026[[#This Row],[CONTRIBUTO TOTALE]]/(PLAFOND/N_TESSERE)</f>
        <v>26.651205942019288</v>
      </c>
      <c r="T3678" s="3">
        <f>+MAX(CEILING(Tabella2026[[#This Row],[preDEF1]],1),1)</f>
        <v>27</v>
      </c>
      <c r="U3678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78" s="21">
        <f>+Tabella2026[[#This Row],[DEF - n. card]]*(PLAFOND/N_TESSERE)</f>
        <v>13000</v>
      </c>
      <c r="W3678" s="18"/>
    </row>
    <row r="3679" spans="2:23" x14ac:dyDescent="0.25">
      <c r="B3679" s="1" t="s">
        <v>7395</v>
      </c>
      <c r="C3679" s="2">
        <v>97053</v>
      </c>
      <c r="D3679" s="1" t="s">
        <v>7396</v>
      </c>
      <c r="E3679" s="1" t="s">
        <v>12</v>
      </c>
      <c r="F3679" s="1" t="s">
        <v>362</v>
      </c>
      <c r="G3679" s="1" t="s">
        <v>4778</v>
      </c>
      <c r="H3679" s="1" t="s">
        <v>15835</v>
      </c>
      <c r="I3679" s="5">
        <v>2665</v>
      </c>
      <c r="J3679" s="5">
        <v>75889365</v>
      </c>
      <c r="K3679" s="3">
        <f>+Tabella2026[[#This Row],[POP_2024]]/SUM(Tabella2026[POP_2024])</f>
        <v>4.521281613174278E-5</v>
      </c>
      <c r="L3679" s="3">
        <f>+Tabella2026[[#This Row],[INCIDENZA POPOLAZIONE]]*(PLAFOND/2)</f>
        <v>13310.619159572976</v>
      </c>
      <c r="M3679" s="3">
        <f>+IFERROR(Tabella2026[[#This Row],[reddito_2024]]/Tabella2026[[#This Row],[POP_2024]],"")</f>
        <v>28476.309568480301</v>
      </c>
      <c r="N3679" s="3">
        <f>+IF(Tabella2026[[#This Row],[REDDITO COMPLESSIVO PROCAPITE]]&lt;media_aggr_reddito_pc,(media_aggr_reddito_pc-Tabella2026[[#This Row],[REDDITO COMPLESSIVO PROCAPITE]]),0)</f>
        <v>0</v>
      </c>
      <c r="O3679" s="3">
        <f>+Tabella2026[[#This Row],[DIFFERENZA REDDITO INFERIORE ALLA MEDIA DALLA MEDIA]]*Tabella2026[[#This Row],[POP_2024]]</f>
        <v>0</v>
      </c>
      <c r="P3679" s="3">
        <f>+Tabella2026[[#This Row],[POPOLAZIONE PER DIFFERENZA ]]/SUM(Tabella2026[[POPOLAZIONE PER DIFFERENZA ]])</f>
        <v>0</v>
      </c>
      <c r="Q3679" s="3">
        <f>+Tabella2026[[#This Row],[INCIDENZA POPOLAZIONE PER DIFFERENZA]]*(PLAFOND-SUM(Tabella2026[CONTRIBUTO SULLA BASE DELLA POPOLAZIONE]))</f>
        <v>0</v>
      </c>
      <c r="R3679" s="3">
        <f>+Tabella2026[[#This Row],[CONTRIBUTO SULLA BASE DELLA POPOLAZIONE]]+Tabella2026[[#This Row],[CONTRIBUTO SULLA BASE DEL REDDITO]]</f>
        <v>13310.619159572976</v>
      </c>
      <c r="S3679" s="3">
        <f>+Tabella2026[[#This Row],[CONTRIBUTO TOTALE]]/(PLAFOND/N_TESSERE)</f>
        <v>26.621238319145952</v>
      </c>
      <c r="T3679" s="3">
        <f>+MAX(CEILING(Tabella2026[[#This Row],[preDEF1]],1),1)</f>
        <v>27</v>
      </c>
      <c r="U3679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79" s="21">
        <f>+Tabella2026[[#This Row],[DEF - n. card]]*(PLAFOND/N_TESSERE)</f>
        <v>13000</v>
      </c>
      <c r="W3679" s="18"/>
    </row>
    <row r="3680" spans="2:23" x14ac:dyDescent="0.25">
      <c r="B3680" s="1" t="s">
        <v>7373</v>
      </c>
      <c r="C3680" s="2">
        <v>17172</v>
      </c>
      <c r="D3680" s="1" t="s">
        <v>7374</v>
      </c>
      <c r="E3680" s="1" t="s">
        <v>12</v>
      </c>
      <c r="F3680" s="1" t="s">
        <v>50</v>
      </c>
      <c r="G3680" s="1" t="s">
        <v>4778</v>
      </c>
      <c r="H3680" s="1" t="s">
        <v>15835</v>
      </c>
      <c r="I3680" s="5">
        <v>2665</v>
      </c>
      <c r="J3680" s="5">
        <v>46791354</v>
      </c>
      <c r="K3680" s="3">
        <f>+Tabella2026[[#This Row],[POP_2024]]/SUM(Tabella2026[POP_2024])</f>
        <v>4.521281613174278E-5</v>
      </c>
      <c r="L3680" s="3">
        <f>+Tabella2026[[#This Row],[INCIDENZA POPOLAZIONE]]*(PLAFOND/2)</f>
        <v>13310.619159572976</v>
      </c>
      <c r="M3680" s="3">
        <f>+IFERROR(Tabella2026[[#This Row],[reddito_2024]]/Tabella2026[[#This Row],[POP_2024]],"")</f>
        <v>17557.731332082552</v>
      </c>
      <c r="N3680" s="3">
        <f>+IF(Tabella2026[[#This Row],[REDDITO COMPLESSIVO PROCAPITE]]&lt;media_aggr_reddito_pc,(media_aggr_reddito_pc-Tabella2026[[#This Row],[REDDITO COMPLESSIVO PROCAPITE]]),0)</f>
        <v>267.33473052618865</v>
      </c>
      <c r="O3680" s="3">
        <f>+Tabella2026[[#This Row],[DIFFERENZA REDDITO INFERIORE ALLA MEDIA DALLA MEDIA]]*Tabella2026[[#This Row],[POP_2024]]</f>
        <v>712447.05685229274</v>
      </c>
      <c r="P3680" s="3">
        <f>+Tabella2026[[#This Row],[POPOLAZIONE PER DIFFERENZA ]]/SUM(Tabella2026[[POPOLAZIONE PER DIFFERENZA ]])</f>
        <v>6.3207027983924046E-6</v>
      </c>
      <c r="Q3680" s="3">
        <f>+Tabella2026[[#This Row],[INCIDENZA POPOLAZIONE PER DIFFERENZA]]*(PLAFOND-SUM(Tabella2026[CONTRIBUTO SULLA BASE DELLA POPOLAZIONE]))</f>
        <v>1860.8101633196327</v>
      </c>
      <c r="R3680" s="3">
        <f>+Tabella2026[[#This Row],[CONTRIBUTO SULLA BASE DELLA POPOLAZIONE]]+Tabella2026[[#This Row],[CONTRIBUTO SULLA BASE DEL REDDITO]]</f>
        <v>15171.429322892609</v>
      </c>
      <c r="S3680" s="3">
        <f>+Tabella2026[[#This Row],[CONTRIBUTO TOTALE]]/(PLAFOND/N_TESSERE)</f>
        <v>30.342858645785217</v>
      </c>
      <c r="T3680" s="3">
        <f>+MAX(CEILING(Tabella2026[[#This Row],[preDEF1]],1),1)</f>
        <v>31</v>
      </c>
      <c r="U3680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680" s="21">
        <f>+Tabella2026[[#This Row],[DEF - n. card]]*(PLAFOND/N_TESSERE)</f>
        <v>15000</v>
      </c>
      <c r="W3680" s="18"/>
    </row>
    <row r="3681" spans="2:23" x14ac:dyDescent="0.25">
      <c r="B3681" s="1" t="s">
        <v>7539</v>
      </c>
      <c r="C3681" s="2">
        <v>98046</v>
      </c>
      <c r="D3681" s="1" t="s">
        <v>7540</v>
      </c>
      <c r="E3681" s="1" t="s">
        <v>12</v>
      </c>
      <c r="F3681" s="1" t="s">
        <v>389</v>
      </c>
      <c r="G3681" s="1" t="s">
        <v>4778</v>
      </c>
      <c r="H3681" s="1" t="s">
        <v>15835</v>
      </c>
      <c r="I3681" s="5">
        <v>2663</v>
      </c>
      <c r="J3681" s="5">
        <v>51789475</v>
      </c>
      <c r="K3681" s="3">
        <f>+Tabella2026[[#This Row],[POP_2024]]/SUM(Tabella2026[POP_2024])</f>
        <v>4.5178885312882188E-5</v>
      </c>
      <c r="L3681" s="3">
        <f>+Tabella2026[[#This Row],[INCIDENZA POPOLAZIONE]]*(PLAFOND/2)</f>
        <v>13300.629951948531</v>
      </c>
      <c r="M3681" s="3">
        <f>+IFERROR(Tabella2026[[#This Row],[reddito_2024]]/Tabella2026[[#This Row],[POP_2024]],"")</f>
        <v>19447.793841532108</v>
      </c>
      <c r="N3681" s="3">
        <f>+IF(Tabella2026[[#This Row],[REDDITO COMPLESSIVO PROCAPITE]]&lt;media_aggr_reddito_pc,(media_aggr_reddito_pc-Tabella2026[[#This Row],[REDDITO COMPLESSIVO PROCAPITE]]),0)</f>
        <v>0</v>
      </c>
      <c r="O3681" s="3">
        <f>+Tabella2026[[#This Row],[DIFFERENZA REDDITO INFERIORE ALLA MEDIA DALLA MEDIA]]*Tabella2026[[#This Row],[POP_2024]]</f>
        <v>0</v>
      </c>
      <c r="P3681" s="3">
        <f>+Tabella2026[[#This Row],[POPOLAZIONE PER DIFFERENZA ]]/SUM(Tabella2026[[POPOLAZIONE PER DIFFERENZA ]])</f>
        <v>0</v>
      </c>
      <c r="Q3681" s="3">
        <f>+Tabella2026[[#This Row],[INCIDENZA POPOLAZIONE PER DIFFERENZA]]*(PLAFOND-SUM(Tabella2026[CONTRIBUTO SULLA BASE DELLA POPOLAZIONE]))</f>
        <v>0</v>
      </c>
      <c r="R3681" s="3">
        <f>+Tabella2026[[#This Row],[CONTRIBUTO SULLA BASE DELLA POPOLAZIONE]]+Tabella2026[[#This Row],[CONTRIBUTO SULLA BASE DEL REDDITO]]</f>
        <v>13300.629951948531</v>
      </c>
      <c r="S3681" s="3">
        <f>+Tabella2026[[#This Row],[CONTRIBUTO TOTALE]]/(PLAFOND/N_TESSERE)</f>
        <v>26.601259903897063</v>
      </c>
      <c r="T3681" s="3">
        <f>+MAX(CEILING(Tabella2026[[#This Row],[preDEF1]],1),1)</f>
        <v>27</v>
      </c>
      <c r="U3681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81" s="21">
        <f>+Tabella2026[[#This Row],[DEF - n. card]]*(PLAFOND/N_TESSERE)</f>
        <v>13000</v>
      </c>
      <c r="W3681" s="18"/>
    </row>
    <row r="3682" spans="2:23" x14ac:dyDescent="0.25">
      <c r="B3682" s="1" t="s">
        <v>7521</v>
      </c>
      <c r="C3682" s="2">
        <v>19052</v>
      </c>
      <c r="D3682" s="1" t="s">
        <v>7522</v>
      </c>
      <c r="E3682" s="1" t="s">
        <v>12</v>
      </c>
      <c r="F3682" s="1" t="s">
        <v>193</v>
      </c>
      <c r="G3682" s="1" t="s">
        <v>4778</v>
      </c>
      <c r="H3682" s="1" t="s">
        <v>15835</v>
      </c>
      <c r="I3682" s="5">
        <v>2662</v>
      </c>
      <c r="J3682" s="5">
        <v>46786684</v>
      </c>
      <c r="K3682" s="3">
        <f>+Tabella2026[[#This Row],[POP_2024]]/SUM(Tabella2026[POP_2024])</f>
        <v>4.5161919903451891E-5</v>
      </c>
      <c r="L3682" s="3">
        <f>+Tabella2026[[#This Row],[INCIDENZA POPOLAZIONE]]*(PLAFOND/2)</f>
        <v>13295.635348136309</v>
      </c>
      <c r="M3682" s="3">
        <f>+IFERROR(Tabella2026[[#This Row],[reddito_2024]]/Tabella2026[[#This Row],[POP_2024]],"")</f>
        <v>17575.764087152518</v>
      </c>
      <c r="N3682" s="3">
        <f>+IF(Tabella2026[[#This Row],[REDDITO COMPLESSIVO PROCAPITE]]&lt;media_aggr_reddito_pc,(media_aggr_reddito_pc-Tabella2026[[#This Row],[REDDITO COMPLESSIVO PROCAPITE]]),0)</f>
        <v>249.30197545622286</v>
      </c>
      <c r="O3682" s="3">
        <f>+Tabella2026[[#This Row],[DIFFERENZA REDDITO INFERIORE ALLA MEDIA DALLA MEDIA]]*Tabella2026[[#This Row],[POP_2024]]</f>
        <v>663641.85866446525</v>
      </c>
      <c r="P3682" s="3">
        <f>+Tabella2026[[#This Row],[POPOLAZIONE PER DIFFERENZA ]]/SUM(Tabella2026[[POPOLAZIONE PER DIFFERENZA ]])</f>
        <v>5.8877118135958275E-6</v>
      </c>
      <c r="Q3682" s="3">
        <f>+Tabella2026[[#This Row],[INCIDENZA POPOLAZIONE PER DIFFERENZA]]*(PLAFOND-SUM(Tabella2026[CONTRIBUTO SULLA BASE DELLA POPOLAZIONE]))</f>
        <v>1733.3379421387585</v>
      </c>
      <c r="R3682" s="3">
        <f>+Tabella2026[[#This Row],[CONTRIBUTO SULLA BASE DELLA POPOLAZIONE]]+Tabella2026[[#This Row],[CONTRIBUTO SULLA BASE DEL REDDITO]]</f>
        <v>15028.973290275067</v>
      </c>
      <c r="S3682" s="3">
        <f>+Tabella2026[[#This Row],[CONTRIBUTO TOTALE]]/(PLAFOND/N_TESSERE)</f>
        <v>30.057946580550134</v>
      </c>
      <c r="T3682" s="3">
        <f>+MAX(CEILING(Tabella2026[[#This Row],[preDEF1]],1),1)</f>
        <v>31</v>
      </c>
      <c r="U3682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682" s="21">
        <f>+Tabella2026[[#This Row],[DEF - n. card]]*(PLAFOND/N_TESSERE)</f>
        <v>15000</v>
      </c>
      <c r="W3682" s="18"/>
    </row>
    <row r="3683" spans="2:23" x14ac:dyDescent="0.25">
      <c r="B3683" s="1" t="s">
        <v>7189</v>
      </c>
      <c r="C3683" s="2">
        <v>112058</v>
      </c>
      <c r="D3683" s="1" t="s">
        <v>7190</v>
      </c>
      <c r="E3683" s="1" t="s">
        <v>76</v>
      </c>
      <c r="F3683" s="1" t="s">
        <v>88</v>
      </c>
      <c r="G3683" s="1" t="s">
        <v>4778</v>
      </c>
      <c r="H3683" s="1" t="s">
        <v>15836</v>
      </c>
      <c r="I3683" s="5">
        <v>2662</v>
      </c>
      <c r="J3683" s="5">
        <v>41341976</v>
      </c>
      <c r="K3683" s="3">
        <f>+Tabella2026[[#This Row],[POP_2024]]/SUM(Tabella2026[POP_2024])</f>
        <v>4.5161919903451891E-5</v>
      </c>
      <c r="L3683" s="3">
        <f>+Tabella2026[[#This Row],[INCIDENZA POPOLAZIONE]]*(PLAFOND/2)</f>
        <v>13295.635348136309</v>
      </c>
      <c r="M3683" s="3">
        <f>+IFERROR(Tabella2026[[#This Row],[reddito_2024]]/Tabella2026[[#This Row],[POP_2024]],"")</f>
        <v>15530.419233658904</v>
      </c>
      <c r="N3683" s="3">
        <f>+IF(Tabella2026[[#This Row],[REDDITO COMPLESSIVO PROCAPITE]]&lt;media_aggr_reddito_pc,(media_aggr_reddito_pc-Tabella2026[[#This Row],[REDDITO COMPLESSIVO PROCAPITE]]),0)</f>
        <v>2294.6468289498371</v>
      </c>
      <c r="O3683" s="3">
        <f>+Tabella2026[[#This Row],[DIFFERENZA REDDITO INFERIORE ALLA MEDIA DALLA MEDIA]]*Tabella2026[[#This Row],[POP_2024]]</f>
        <v>6108349.8586644661</v>
      </c>
      <c r="P3683" s="3">
        <f>+Tabella2026[[#This Row],[POPOLAZIONE PER DIFFERENZA ]]/SUM(Tabella2026[[POPOLAZIONE PER DIFFERENZA ]])</f>
        <v>5.419218687743828E-5</v>
      </c>
      <c r="Q3683" s="3">
        <f>+Tabella2026[[#This Row],[INCIDENZA POPOLAZIONE PER DIFFERENZA]]*(PLAFOND-SUM(Tabella2026[CONTRIBUTO SULLA BASE DELLA POPOLAZIONE]))</f>
        <v>15954.139172577736</v>
      </c>
      <c r="R3683" s="3">
        <f>+Tabella2026[[#This Row],[CONTRIBUTO SULLA BASE DELLA POPOLAZIONE]]+Tabella2026[[#This Row],[CONTRIBUTO SULLA BASE DEL REDDITO]]</f>
        <v>29249.774520714047</v>
      </c>
      <c r="S3683" s="3">
        <f>+Tabella2026[[#This Row],[CONTRIBUTO TOTALE]]/(PLAFOND/N_TESSERE)</f>
        <v>58.499549041428097</v>
      </c>
      <c r="T3683" s="3">
        <f>+MAX(CEILING(Tabella2026[[#This Row],[preDEF1]],1),1)</f>
        <v>59</v>
      </c>
      <c r="U3683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3683" s="21">
        <f>+Tabella2026[[#This Row],[DEF - n. card]]*(PLAFOND/N_TESSERE)</f>
        <v>29000</v>
      </c>
      <c r="W3683" s="18"/>
    </row>
    <row r="3684" spans="2:23" x14ac:dyDescent="0.25">
      <c r="B3684" s="1" t="s">
        <v>7399</v>
      </c>
      <c r="C3684" s="2">
        <v>4105</v>
      </c>
      <c r="D3684" s="1" t="s">
        <v>7400</v>
      </c>
      <c r="E3684" s="1" t="s">
        <v>18</v>
      </c>
      <c r="F3684" s="1" t="s">
        <v>263</v>
      </c>
      <c r="G3684" s="1" t="s">
        <v>4778</v>
      </c>
      <c r="H3684" s="1" t="s">
        <v>15835</v>
      </c>
      <c r="I3684" s="5">
        <v>2658</v>
      </c>
      <c r="J3684" s="5">
        <v>51502077</v>
      </c>
      <c r="K3684" s="3">
        <f>+Tabella2026[[#This Row],[POP_2024]]/SUM(Tabella2026[POP_2024])</f>
        <v>4.5094058265730699E-5</v>
      </c>
      <c r="L3684" s="3">
        <f>+Tabella2026[[#This Row],[INCIDENZA POPOLAZIONE]]*(PLAFOND/2)</f>
        <v>13275.656932887419</v>
      </c>
      <c r="M3684" s="3">
        <f>+IFERROR(Tabella2026[[#This Row],[reddito_2024]]/Tabella2026[[#This Row],[POP_2024]],"")</f>
        <v>19376.251693002258</v>
      </c>
      <c r="N3684" s="3">
        <f>+IF(Tabella2026[[#This Row],[REDDITO COMPLESSIVO PROCAPITE]]&lt;media_aggr_reddito_pc,(media_aggr_reddito_pc-Tabella2026[[#This Row],[REDDITO COMPLESSIVO PROCAPITE]]),0)</f>
        <v>0</v>
      </c>
      <c r="O3684" s="3">
        <f>+Tabella2026[[#This Row],[DIFFERENZA REDDITO INFERIORE ALLA MEDIA DALLA MEDIA]]*Tabella2026[[#This Row],[POP_2024]]</f>
        <v>0</v>
      </c>
      <c r="P3684" s="3">
        <f>+Tabella2026[[#This Row],[POPOLAZIONE PER DIFFERENZA ]]/SUM(Tabella2026[[POPOLAZIONE PER DIFFERENZA ]])</f>
        <v>0</v>
      </c>
      <c r="Q3684" s="3">
        <f>+Tabella2026[[#This Row],[INCIDENZA POPOLAZIONE PER DIFFERENZA]]*(PLAFOND-SUM(Tabella2026[CONTRIBUTO SULLA BASE DELLA POPOLAZIONE]))</f>
        <v>0</v>
      </c>
      <c r="R3684" s="3">
        <f>+Tabella2026[[#This Row],[CONTRIBUTO SULLA BASE DELLA POPOLAZIONE]]+Tabella2026[[#This Row],[CONTRIBUTO SULLA BASE DEL REDDITO]]</f>
        <v>13275.656932887419</v>
      </c>
      <c r="S3684" s="3">
        <f>+Tabella2026[[#This Row],[CONTRIBUTO TOTALE]]/(PLAFOND/N_TESSERE)</f>
        <v>26.551313865774837</v>
      </c>
      <c r="T3684" s="3">
        <f>+MAX(CEILING(Tabella2026[[#This Row],[preDEF1]],1),1)</f>
        <v>27</v>
      </c>
      <c r="U3684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84" s="21">
        <f>+Tabella2026[[#This Row],[DEF - n. card]]*(PLAFOND/N_TESSERE)</f>
        <v>13000</v>
      </c>
      <c r="W3684" s="18"/>
    </row>
    <row r="3685" spans="2:23" x14ac:dyDescent="0.25">
      <c r="B3685" s="1" t="s">
        <v>7311</v>
      </c>
      <c r="C3685" s="2">
        <v>97086</v>
      </c>
      <c r="D3685" s="1" t="s">
        <v>7312</v>
      </c>
      <c r="E3685" s="1" t="s">
        <v>12</v>
      </c>
      <c r="F3685" s="1" t="s">
        <v>362</v>
      </c>
      <c r="G3685" s="1" t="s">
        <v>4778</v>
      </c>
      <c r="H3685" s="1" t="s">
        <v>15835</v>
      </c>
      <c r="I3685" s="5">
        <v>2658</v>
      </c>
      <c r="J3685" s="5">
        <v>59688375</v>
      </c>
      <c r="K3685" s="3">
        <f>+Tabella2026[[#This Row],[POP_2024]]/SUM(Tabella2026[POP_2024])</f>
        <v>4.5094058265730699E-5</v>
      </c>
      <c r="L3685" s="3">
        <f>+Tabella2026[[#This Row],[INCIDENZA POPOLAZIONE]]*(PLAFOND/2)</f>
        <v>13275.656932887419</v>
      </c>
      <c r="M3685" s="3">
        <f>+IFERROR(Tabella2026[[#This Row],[reddito_2024]]/Tabella2026[[#This Row],[POP_2024]],"")</f>
        <v>22456.1230248307</v>
      </c>
      <c r="N3685" s="3">
        <f>+IF(Tabella2026[[#This Row],[REDDITO COMPLESSIVO PROCAPITE]]&lt;media_aggr_reddito_pc,(media_aggr_reddito_pc-Tabella2026[[#This Row],[REDDITO COMPLESSIVO PROCAPITE]]),0)</f>
        <v>0</v>
      </c>
      <c r="O3685" s="3">
        <f>+Tabella2026[[#This Row],[DIFFERENZA REDDITO INFERIORE ALLA MEDIA DALLA MEDIA]]*Tabella2026[[#This Row],[POP_2024]]</f>
        <v>0</v>
      </c>
      <c r="P3685" s="3">
        <f>+Tabella2026[[#This Row],[POPOLAZIONE PER DIFFERENZA ]]/SUM(Tabella2026[[POPOLAZIONE PER DIFFERENZA ]])</f>
        <v>0</v>
      </c>
      <c r="Q3685" s="3">
        <f>+Tabella2026[[#This Row],[INCIDENZA POPOLAZIONE PER DIFFERENZA]]*(PLAFOND-SUM(Tabella2026[CONTRIBUTO SULLA BASE DELLA POPOLAZIONE]))</f>
        <v>0</v>
      </c>
      <c r="R3685" s="3">
        <f>+Tabella2026[[#This Row],[CONTRIBUTO SULLA BASE DELLA POPOLAZIONE]]+Tabella2026[[#This Row],[CONTRIBUTO SULLA BASE DEL REDDITO]]</f>
        <v>13275.656932887419</v>
      </c>
      <c r="S3685" s="3">
        <f>+Tabella2026[[#This Row],[CONTRIBUTO TOTALE]]/(PLAFOND/N_TESSERE)</f>
        <v>26.551313865774837</v>
      </c>
      <c r="T3685" s="3">
        <f>+MAX(CEILING(Tabella2026[[#This Row],[preDEF1]],1),1)</f>
        <v>27</v>
      </c>
      <c r="U3685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85" s="21">
        <f>+Tabella2026[[#This Row],[DEF - n. card]]*(PLAFOND/N_TESSERE)</f>
        <v>13000</v>
      </c>
      <c r="W3685" s="18"/>
    </row>
    <row r="3686" spans="2:23" x14ac:dyDescent="0.25">
      <c r="B3686" s="1" t="s">
        <v>7471</v>
      </c>
      <c r="C3686" s="2">
        <v>4157</v>
      </c>
      <c r="D3686" s="1" t="s">
        <v>7472</v>
      </c>
      <c r="E3686" s="1" t="s">
        <v>18</v>
      </c>
      <c r="F3686" s="1" t="s">
        <v>263</v>
      </c>
      <c r="G3686" s="1" t="s">
        <v>4778</v>
      </c>
      <c r="H3686" s="1" t="s">
        <v>15835</v>
      </c>
      <c r="I3686" s="5">
        <v>2657</v>
      </c>
      <c r="J3686" s="5">
        <v>44679211</v>
      </c>
      <c r="K3686" s="3">
        <f>+Tabella2026[[#This Row],[POP_2024]]/SUM(Tabella2026[POP_2024])</f>
        <v>4.5077092856300403E-5</v>
      </c>
      <c r="L3686" s="3">
        <f>+Tabella2026[[#This Row],[INCIDENZA POPOLAZIONE]]*(PLAFOND/2)</f>
        <v>13270.662329075196</v>
      </c>
      <c r="M3686" s="3">
        <f>+IFERROR(Tabella2026[[#This Row],[reddito_2024]]/Tabella2026[[#This Row],[POP_2024]],"")</f>
        <v>16815.660895747082</v>
      </c>
      <c r="N3686" s="3">
        <f>+IF(Tabella2026[[#This Row],[REDDITO COMPLESSIVO PROCAPITE]]&lt;media_aggr_reddito_pc,(media_aggr_reddito_pc-Tabella2026[[#This Row],[REDDITO COMPLESSIVO PROCAPITE]]),0)</f>
        <v>1009.4051668616594</v>
      </c>
      <c r="O3686" s="3">
        <f>+Tabella2026[[#This Row],[DIFFERENZA REDDITO INFERIORE ALLA MEDIA DALLA MEDIA]]*Tabella2026[[#This Row],[POP_2024]]</f>
        <v>2681989.5283514289</v>
      </c>
      <c r="P3686" s="3">
        <f>+Tabella2026[[#This Row],[POPOLAZIONE PER DIFFERENZA ]]/SUM(Tabella2026[[POPOLAZIONE PER DIFFERENZA ]])</f>
        <v>2.3794131162541345E-5</v>
      </c>
      <c r="Q3686" s="3">
        <f>+Tabella2026[[#This Row],[INCIDENZA POPOLAZIONE PER DIFFERENZA]]*(PLAFOND-SUM(Tabella2026[CONTRIBUTO SULLA BASE DELLA POPOLAZIONE]))</f>
        <v>7004.9743686538286</v>
      </c>
      <c r="R3686" s="3">
        <f>+Tabella2026[[#This Row],[CONTRIBUTO SULLA BASE DELLA POPOLAZIONE]]+Tabella2026[[#This Row],[CONTRIBUTO SULLA BASE DEL REDDITO]]</f>
        <v>20275.636697729024</v>
      </c>
      <c r="S3686" s="3">
        <f>+Tabella2026[[#This Row],[CONTRIBUTO TOTALE]]/(PLAFOND/N_TESSERE)</f>
        <v>40.551273395458047</v>
      </c>
      <c r="T3686" s="3">
        <f>+MAX(CEILING(Tabella2026[[#This Row],[preDEF1]],1),1)</f>
        <v>41</v>
      </c>
      <c r="U3686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3686" s="21">
        <f>+Tabella2026[[#This Row],[DEF - n. card]]*(PLAFOND/N_TESSERE)</f>
        <v>20000</v>
      </c>
      <c r="W3686" s="18"/>
    </row>
    <row r="3687" spans="2:23" x14ac:dyDescent="0.25">
      <c r="B3687" s="1" t="s">
        <v>7577</v>
      </c>
      <c r="C3687" s="2">
        <v>23005</v>
      </c>
      <c r="D3687" s="1" t="s">
        <v>7578</v>
      </c>
      <c r="E3687" s="1" t="s">
        <v>38</v>
      </c>
      <c r="F3687" s="1" t="s">
        <v>37</v>
      </c>
      <c r="G3687" s="1" t="s">
        <v>4778</v>
      </c>
      <c r="H3687" s="1" t="s">
        <v>15835</v>
      </c>
      <c r="I3687" s="5">
        <v>2655</v>
      </c>
      <c r="J3687" s="5">
        <v>46608693</v>
      </c>
      <c r="K3687" s="3">
        <f>+Tabella2026[[#This Row],[POP_2024]]/SUM(Tabella2026[POP_2024])</f>
        <v>4.504316203743981E-5</v>
      </c>
      <c r="L3687" s="3">
        <f>+Tabella2026[[#This Row],[INCIDENZA POPOLAZIONE]]*(PLAFOND/2)</f>
        <v>13260.673121450753</v>
      </c>
      <c r="M3687" s="3">
        <f>+IFERROR(Tabella2026[[#This Row],[reddito_2024]]/Tabella2026[[#This Row],[POP_2024]],"")</f>
        <v>17555.063276836157</v>
      </c>
      <c r="N3687" s="3">
        <f>+IF(Tabella2026[[#This Row],[REDDITO COMPLESSIVO PROCAPITE]]&lt;media_aggr_reddito_pc,(media_aggr_reddito_pc-Tabella2026[[#This Row],[REDDITO COMPLESSIVO PROCAPITE]]),0)</f>
        <v>270.00278577258359</v>
      </c>
      <c r="O3687" s="3">
        <f>+Tabella2026[[#This Row],[DIFFERENZA REDDITO INFERIORE ALLA MEDIA DALLA MEDIA]]*Tabella2026[[#This Row],[POP_2024]]</f>
        <v>716857.39622620947</v>
      </c>
      <c r="P3687" s="3">
        <f>+Tabella2026[[#This Row],[POPOLAZIONE PER DIFFERENZA ]]/SUM(Tabella2026[[POPOLAZIONE PER DIFFERENZA ]])</f>
        <v>6.359830540102418E-6</v>
      </c>
      <c r="Q3687" s="3">
        <f>+Tabella2026[[#This Row],[INCIDENZA POPOLAZIONE PER DIFFERENZA]]*(PLAFOND-SUM(Tabella2026[CONTRIBUTO SULLA BASE DELLA POPOLAZIONE]))</f>
        <v>1872.3293411332543</v>
      </c>
      <c r="R3687" s="3">
        <f>+Tabella2026[[#This Row],[CONTRIBUTO SULLA BASE DELLA POPOLAZIONE]]+Tabella2026[[#This Row],[CONTRIBUTO SULLA BASE DEL REDDITO]]</f>
        <v>15133.002462584007</v>
      </c>
      <c r="S3687" s="3">
        <f>+Tabella2026[[#This Row],[CONTRIBUTO TOTALE]]/(PLAFOND/N_TESSERE)</f>
        <v>30.266004925168012</v>
      </c>
      <c r="T3687" s="3">
        <f>+MAX(CEILING(Tabella2026[[#This Row],[preDEF1]],1),1)</f>
        <v>31</v>
      </c>
      <c r="U3687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687" s="21">
        <f>+Tabella2026[[#This Row],[DEF - n. card]]*(PLAFOND/N_TESSERE)</f>
        <v>15000</v>
      </c>
      <c r="W3687" s="18"/>
    </row>
    <row r="3688" spans="2:23" x14ac:dyDescent="0.25">
      <c r="B3688" s="1" t="s">
        <v>7423</v>
      </c>
      <c r="C3688" s="2">
        <v>17055</v>
      </c>
      <c r="D3688" s="1" t="s">
        <v>7424</v>
      </c>
      <c r="E3688" s="1" t="s">
        <v>12</v>
      </c>
      <c r="F3688" s="1" t="s">
        <v>50</v>
      </c>
      <c r="G3688" s="1" t="s">
        <v>4778</v>
      </c>
      <c r="H3688" s="1" t="s">
        <v>15835</v>
      </c>
      <c r="I3688" s="5">
        <v>2655</v>
      </c>
      <c r="J3688" s="5">
        <v>51602808</v>
      </c>
      <c r="K3688" s="3">
        <f>+Tabella2026[[#This Row],[POP_2024]]/SUM(Tabella2026[POP_2024])</f>
        <v>4.504316203743981E-5</v>
      </c>
      <c r="L3688" s="3">
        <f>+Tabella2026[[#This Row],[INCIDENZA POPOLAZIONE]]*(PLAFOND/2)</f>
        <v>13260.673121450753</v>
      </c>
      <c r="M3688" s="3">
        <f>+IFERROR(Tabella2026[[#This Row],[reddito_2024]]/Tabella2026[[#This Row],[POP_2024]],"")</f>
        <v>19436.085875706216</v>
      </c>
      <c r="N3688" s="3">
        <f>+IF(Tabella2026[[#This Row],[REDDITO COMPLESSIVO PROCAPITE]]&lt;media_aggr_reddito_pc,(media_aggr_reddito_pc-Tabella2026[[#This Row],[REDDITO COMPLESSIVO PROCAPITE]]),0)</f>
        <v>0</v>
      </c>
      <c r="O3688" s="3">
        <f>+Tabella2026[[#This Row],[DIFFERENZA REDDITO INFERIORE ALLA MEDIA DALLA MEDIA]]*Tabella2026[[#This Row],[POP_2024]]</f>
        <v>0</v>
      </c>
      <c r="P3688" s="3">
        <f>+Tabella2026[[#This Row],[POPOLAZIONE PER DIFFERENZA ]]/SUM(Tabella2026[[POPOLAZIONE PER DIFFERENZA ]])</f>
        <v>0</v>
      </c>
      <c r="Q3688" s="3">
        <f>+Tabella2026[[#This Row],[INCIDENZA POPOLAZIONE PER DIFFERENZA]]*(PLAFOND-SUM(Tabella2026[CONTRIBUTO SULLA BASE DELLA POPOLAZIONE]))</f>
        <v>0</v>
      </c>
      <c r="R3688" s="3">
        <f>+Tabella2026[[#This Row],[CONTRIBUTO SULLA BASE DELLA POPOLAZIONE]]+Tabella2026[[#This Row],[CONTRIBUTO SULLA BASE DEL REDDITO]]</f>
        <v>13260.673121450753</v>
      </c>
      <c r="S3688" s="3">
        <f>+Tabella2026[[#This Row],[CONTRIBUTO TOTALE]]/(PLAFOND/N_TESSERE)</f>
        <v>26.521346242901505</v>
      </c>
      <c r="T3688" s="3">
        <f>+MAX(CEILING(Tabella2026[[#This Row],[preDEF1]],1),1)</f>
        <v>27</v>
      </c>
      <c r="U3688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88" s="21">
        <f>+Tabella2026[[#This Row],[DEF - n. card]]*(PLAFOND/N_TESSERE)</f>
        <v>13000</v>
      </c>
      <c r="W3688" s="18"/>
    </row>
    <row r="3689" spans="2:23" x14ac:dyDescent="0.25">
      <c r="B3689" s="1" t="s">
        <v>7579</v>
      </c>
      <c r="C3689" s="2">
        <v>23026</v>
      </c>
      <c r="D3689" s="1" t="s">
        <v>7580</v>
      </c>
      <c r="E3689" s="1" t="s">
        <v>38</v>
      </c>
      <c r="F3689" s="1" t="s">
        <v>37</v>
      </c>
      <c r="G3689" s="1" t="s">
        <v>4778</v>
      </c>
      <c r="H3689" s="1" t="s">
        <v>15835</v>
      </c>
      <c r="I3689" s="5">
        <v>2654</v>
      </c>
      <c r="J3689" s="5">
        <v>48895474</v>
      </c>
      <c r="K3689" s="3">
        <f>+Tabella2026[[#This Row],[POP_2024]]/SUM(Tabella2026[POP_2024])</f>
        <v>4.5026196628009514E-5</v>
      </c>
      <c r="L3689" s="3">
        <f>+Tabella2026[[#This Row],[INCIDENZA POPOLAZIONE]]*(PLAFOND/2)</f>
        <v>13255.678517638529</v>
      </c>
      <c r="M3689" s="3">
        <f>+IFERROR(Tabella2026[[#This Row],[reddito_2024]]/Tabella2026[[#This Row],[POP_2024]],"")</f>
        <v>18423.313489073098</v>
      </c>
      <c r="N3689" s="3">
        <f>+IF(Tabella2026[[#This Row],[REDDITO COMPLESSIVO PROCAPITE]]&lt;media_aggr_reddito_pc,(media_aggr_reddito_pc-Tabella2026[[#This Row],[REDDITO COMPLESSIVO PROCAPITE]]),0)</f>
        <v>0</v>
      </c>
      <c r="O3689" s="3">
        <f>+Tabella2026[[#This Row],[DIFFERENZA REDDITO INFERIORE ALLA MEDIA DALLA MEDIA]]*Tabella2026[[#This Row],[POP_2024]]</f>
        <v>0</v>
      </c>
      <c r="P3689" s="3">
        <f>+Tabella2026[[#This Row],[POPOLAZIONE PER DIFFERENZA ]]/SUM(Tabella2026[[POPOLAZIONE PER DIFFERENZA ]])</f>
        <v>0</v>
      </c>
      <c r="Q3689" s="3">
        <f>+Tabella2026[[#This Row],[INCIDENZA POPOLAZIONE PER DIFFERENZA]]*(PLAFOND-SUM(Tabella2026[CONTRIBUTO SULLA BASE DELLA POPOLAZIONE]))</f>
        <v>0</v>
      </c>
      <c r="R3689" s="3">
        <f>+Tabella2026[[#This Row],[CONTRIBUTO SULLA BASE DELLA POPOLAZIONE]]+Tabella2026[[#This Row],[CONTRIBUTO SULLA BASE DEL REDDITO]]</f>
        <v>13255.678517638529</v>
      </c>
      <c r="S3689" s="3">
        <f>+Tabella2026[[#This Row],[CONTRIBUTO TOTALE]]/(PLAFOND/N_TESSERE)</f>
        <v>26.511357035277058</v>
      </c>
      <c r="T3689" s="3">
        <f>+MAX(CEILING(Tabella2026[[#This Row],[preDEF1]],1),1)</f>
        <v>27</v>
      </c>
      <c r="U3689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89" s="21">
        <f>+Tabella2026[[#This Row],[DEF - n. card]]*(PLAFOND/N_TESSERE)</f>
        <v>13000</v>
      </c>
      <c r="W3689" s="18"/>
    </row>
    <row r="3690" spans="2:23" x14ac:dyDescent="0.25">
      <c r="B3690" s="1" t="s">
        <v>7531</v>
      </c>
      <c r="C3690" s="2">
        <v>17109</v>
      </c>
      <c r="D3690" s="1" t="s">
        <v>7532</v>
      </c>
      <c r="E3690" s="1" t="s">
        <v>12</v>
      </c>
      <c r="F3690" s="1" t="s">
        <v>50</v>
      </c>
      <c r="G3690" s="1" t="s">
        <v>4778</v>
      </c>
      <c r="H3690" s="1" t="s">
        <v>15835</v>
      </c>
      <c r="I3690" s="5">
        <v>2650</v>
      </c>
      <c r="J3690" s="5">
        <v>62272716</v>
      </c>
      <c r="K3690" s="3">
        <f>+Tabella2026[[#This Row],[POP_2024]]/SUM(Tabella2026[POP_2024])</f>
        <v>4.4958334990288322E-5</v>
      </c>
      <c r="L3690" s="3">
        <f>+Tabella2026[[#This Row],[INCIDENZA POPOLAZIONE]]*(PLAFOND/2)</f>
        <v>13235.700102389639</v>
      </c>
      <c r="M3690" s="3">
        <f>+IFERROR(Tabella2026[[#This Row],[reddito_2024]]/Tabella2026[[#This Row],[POP_2024]],"")</f>
        <v>23499.138113207548</v>
      </c>
      <c r="N3690" s="3">
        <f>+IF(Tabella2026[[#This Row],[REDDITO COMPLESSIVO PROCAPITE]]&lt;media_aggr_reddito_pc,(media_aggr_reddito_pc-Tabella2026[[#This Row],[REDDITO COMPLESSIVO PROCAPITE]]),0)</f>
        <v>0</v>
      </c>
      <c r="O3690" s="3">
        <f>+Tabella2026[[#This Row],[DIFFERENZA REDDITO INFERIORE ALLA MEDIA DALLA MEDIA]]*Tabella2026[[#This Row],[POP_2024]]</f>
        <v>0</v>
      </c>
      <c r="P3690" s="3">
        <f>+Tabella2026[[#This Row],[POPOLAZIONE PER DIFFERENZA ]]/SUM(Tabella2026[[POPOLAZIONE PER DIFFERENZA ]])</f>
        <v>0</v>
      </c>
      <c r="Q3690" s="3">
        <f>+Tabella2026[[#This Row],[INCIDENZA POPOLAZIONE PER DIFFERENZA]]*(PLAFOND-SUM(Tabella2026[CONTRIBUTO SULLA BASE DELLA POPOLAZIONE]))</f>
        <v>0</v>
      </c>
      <c r="R3690" s="3">
        <f>+Tabella2026[[#This Row],[CONTRIBUTO SULLA BASE DELLA POPOLAZIONE]]+Tabella2026[[#This Row],[CONTRIBUTO SULLA BASE DEL REDDITO]]</f>
        <v>13235.700102389639</v>
      </c>
      <c r="S3690" s="3">
        <f>+Tabella2026[[#This Row],[CONTRIBUTO TOTALE]]/(PLAFOND/N_TESSERE)</f>
        <v>26.471400204779279</v>
      </c>
      <c r="T3690" s="3">
        <f>+MAX(CEILING(Tabella2026[[#This Row],[preDEF1]],1),1)</f>
        <v>27</v>
      </c>
      <c r="U3690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90" s="21">
        <f>+Tabella2026[[#This Row],[DEF - n. card]]*(PLAFOND/N_TESSERE)</f>
        <v>13000</v>
      </c>
      <c r="W3690" s="18"/>
    </row>
    <row r="3691" spans="2:23" x14ac:dyDescent="0.25">
      <c r="B3691" s="1" t="s">
        <v>7315</v>
      </c>
      <c r="C3691" s="2">
        <v>55010</v>
      </c>
      <c r="D3691" s="1" t="s">
        <v>7316</v>
      </c>
      <c r="E3691" s="1" t="s">
        <v>67</v>
      </c>
      <c r="F3691" s="1" t="s">
        <v>108</v>
      </c>
      <c r="G3691" s="1" t="s">
        <v>4778</v>
      </c>
      <c r="H3691" s="1" t="s">
        <v>15834</v>
      </c>
      <c r="I3691" s="5">
        <v>2649</v>
      </c>
      <c r="J3691" s="5">
        <v>49617267</v>
      </c>
      <c r="K3691" s="3">
        <f>+Tabella2026[[#This Row],[POP_2024]]/SUM(Tabella2026[POP_2024])</f>
        <v>4.4941369580858026E-5</v>
      </c>
      <c r="L3691" s="3">
        <f>+Tabella2026[[#This Row],[INCIDENZA POPOLAZIONE]]*(PLAFOND/2)</f>
        <v>13230.705498577418</v>
      </c>
      <c r="M3691" s="3">
        <f>+IFERROR(Tabella2026[[#This Row],[reddito_2024]]/Tabella2026[[#This Row],[POP_2024]],"")</f>
        <v>18730.565118912797</v>
      </c>
      <c r="N3691" s="3">
        <f>+IF(Tabella2026[[#This Row],[REDDITO COMPLESSIVO PROCAPITE]]&lt;media_aggr_reddito_pc,(media_aggr_reddito_pc-Tabella2026[[#This Row],[REDDITO COMPLESSIVO PROCAPITE]]),0)</f>
        <v>0</v>
      </c>
      <c r="O3691" s="3">
        <f>+Tabella2026[[#This Row],[DIFFERENZA REDDITO INFERIORE ALLA MEDIA DALLA MEDIA]]*Tabella2026[[#This Row],[POP_2024]]</f>
        <v>0</v>
      </c>
      <c r="P3691" s="3">
        <f>+Tabella2026[[#This Row],[POPOLAZIONE PER DIFFERENZA ]]/SUM(Tabella2026[[POPOLAZIONE PER DIFFERENZA ]])</f>
        <v>0</v>
      </c>
      <c r="Q3691" s="3">
        <f>+Tabella2026[[#This Row],[INCIDENZA POPOLAZIONE PER DIFFERENZA]]*(PLAFOND-SUM(Tabella2026[CONTRIBUTO SULLA BASE DELLA POPOLAZIONE]))</f>
        <v>0</v>
      </c>
      <c r="R3691" s="3">
        <f>+Tabella2026[[#This Row],[CONTRIBUTO SULLA BASE DELLA POPOLAZIONE]]+Tabella2026[[#This Row],[CONTRIBUTO SULLA BASE DEL REDDITO]]</f>
        <v>13230.705498577418</v>
      </c>
      <c r="S3691" s="3">
        <f>+Tabella2026[[#This Row],[CONTRIBUTO TOTALE]]/(PLAFOND/N_TESSERE)</f>
        <v>26.461410997154836</v>
      </c>
      <c r="T3691" s="3">
        <f>+MAX(CEILING(Tabella2026[[#This Row],[preDEF1]],1),1)</f>
        <v>27</v>
      </c>
      <c r="U3691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91" s="21">
        <f>+Tabella2026[[#This Row],[DEF - n. card]]*(PLAFOND/N_TESSERE)</f>
        <v>13000</v>
      </c>
      <c r="W3691" s="18"/>
    </row>
    <row r="3692" spans="2:23" x14ac:dyDescent="0.25">
      <c r="B3692" s="1" t="s">
        <v>7473</v>
      </c>
      <c r="C3692" s="2">
        <v>22254</v>
      </c>
      <c r="D3692" s="1" t="s">
        <v>7474</v>
      </c>
      <c r="E3692" s="1" t="s">
        <v>99</v>
      </c>
      <c r="F3692" s="1" t="s">
        <v>98</v>
      </c>
      <c r="G3692" s="1" t="s">
        <v>4778</v>
      </c>
      <c r="H3692" s="1" t="s">
        <v>15835</v>
      </c>
      <c r="I3692" s="5">
        <v>2647</v>
      </c>
      <c r="J3692" s="5">
        <v>60552665</v>
      </c>
      <c r="K3692" s="3">
        <f>+Tabella2026[[#This Row],[POP_2024]]/SUM(Tabella2026[POP_2024])</f>
        <v>4.4907438761997426E-5</v>
      </c>
      <c r="L3692" s="3">
        <f>+Tabella2026[[#This Row],[INCIDENZA POPOLAZIONE]]*(PLAFOND/2)</f>
        <v>13220.716290952971</v>
      </c>
      <c r="M3692" s="3">
        <f>+IFERROR(Tabella2026[[#This Row],[reddito_2024]]/Tabella2026[[#This Row],[POP_2024]],"")</f>
        <v>22875.959576879486</v>
      </c>
      <c r="N3692" s="3">
        <f>+IF(Tabella2026[[#This Row],[REDDITO COMPLESSIVO PROCAPITE]]&lt;media_aggr_reddito_pc,(media_aggr_reddito_pc-Tabella2026[[#This Row],[REDDITO COMPLESSIVO PROCAPITE]]),0)</f>
        <v>0</v>
      </c>
      <c r="O3692" s="3">
        <f>+Tabella2026[[#This Row],[DIFFERENZA REDDITO INFERIORE ALLA MEDIA DALLA MEDIA]]*Tabella2026[[#This Row],[POP_2024]]</f>
        <v>0</v>
      </c>
      <c r="P3692" s="3">
        <f>+Tabella2026[[#This Row],[POPOLAZIONE PER DIFFERENZA ]]/SUM(Tabella2026[[POPOLAZIONE PER DIFFERENZA ]])</f>
        <v>0</v>
      </c>
      <c r="Q3692" s="3">
        <f>+Tabella2026[[#This Row],[INCIDENZA POPOLAZIONE PER DIFFERENZA]]*(PLAFOND-SUM(Tabella2026[CONTRIBUTO SULLA BASE DELLA POPOLAZIONE]))</f>
        <v>0</v>
      </c>
      <c r="R3692" s="3">
        <f>+Tabella2026[[#This Row],[CONTRIBUTO SULLA BASE DELLA POPOLAZIONE]]+Tabella2026[[#This Row],[CONTRIBUTO SULLA BASE DEL REDDITO]]</f>
        <v>13220.716290952971</v>
      </c>
      <c r="S3692" s="3">
        <f>+Tabella2026[[#This Row],[CONTRIBUTO TOTALE]]/(PLAFOND/N_TESSERE)</f>
        <v>26.441432581905943</v>
      </c>
      <c r="T3692" s="3">
        <f>+MAX(CEILING(Tabella2026[[#This Row],[preDEF1]],1),1)</f>
        <v>27</v>
      </c>
      <c r="U3692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92" s="21">
        <f>+Tabella2026[[#This Row],[DEF - n. card]]*(PLAFOND/N_TESSERE)</f>
        <v>13000</v>
      </c>
      <c r="W3692" s="18"/>
    </row>
    <row r="3693" spans="2:23" x14ac:dyDescent="0.25">
      <c r="B3693" s="1" t="s">
        <v>7269</v>
      </c>
      <c r="C3693" s="2">
        <v>76032</v>
      </c>
      <c r="D3693" s="1" t="s">
        <v>7270</v>
      </c>
      <c r="E3693" s="1" t="s">
        <v>213</v>
      </c>
      <c r="F3693" s="1" t="s">
        <v>212</v>
      </c>
      <c r="G3693" s="1" t="s">
        <v>4778</v>
      </c>
      <c r="H3693" s="1" t="s">
        <v>15836</v>
      </c>
      <c r="I3693" s="5">
        <v>2646</v>
      </c>
      <c r="J3693" s="5">
        <v>37359630</v>
      </c>
      <c r="K3693" s="3">
        <f>+Tabella2026[[#This Row],[POP_2024]]/SUM(Tabella2026[POP_2024])</f>
        <v>4.489047335256713E-5</v>
      </c>
      <c r="L3693" s="3">
        <f>+Tabella2026[[#This Row],[INCIDENZA POPOLAZIONE]]*(PLAFOND/2)</f>
        <v>13215.721687140749</v>
      </c>
      <c r="M3693" s="3">
        <f>+IFERROR(Tabella2026[[#This Row],[reddito_2024]]/Tabella2026[[#This Row],[POP_2024]],"")</f>
        <v>14119.285714285714</v>
      </c>
      <c r="N3693" s="3">
        <f>+IF(Tabella2026[[#This Row],[REDDITO COMPLESSIVO PROCAPITE]]&lt;media_aggr_reddito_pc,(media_aggr_reddito_pc-Tabella2026[[#This Row],[REDDITO COMPLESSIVO PROCAPITE]]),0)</f>
        <v>3705.7803483230273</v>
      </c>
      <c r="O3693" s="3">
        <f>+Tabella2026[[#This Row],[DIFFERENZA REDDITO INFERIORE ALLA MEDIA DALLA MEDIA]]*Tabella2026[[#This Row],[POP_2024]]</f>
        <v>9805494.8016627301</v>
      </c>
      <c r="P3693" s="3">
        <f>+Tabella2026[[#This Row],[POPOLAZIONE PER DIFFERENZA ]]/SUM(Tabella2026[[POPOLAZIONE PER DIFFERENZA ]])</f>
        <v>8.6992595220084168E-5</v>
      </c>
      <c r="Q3693" s="3">
        <f>+Tabella2026[[#This Row],[INCIDENZA POPOLAZIONE PER DIFFERENZA]]*(PLAFOND-SUM(Tabella2026[CONTRIBUTO SULLA BASE DELLA POPOLAZIONE]))</f>
        <v>25610.554788346468</v>
      </c>
      <c r="R3693" s="3">
        <f>+Tabella2026[[#This Row],[CONTRIBUTO SULLA BASE DELLA POPOLAZIONE]]+Tabella2026[[#This Row],[CONTRIBUTO SULLA BASE DEL REDDITO]]</f>
        <v>38826.276475487219</v>
      </c>
      <c r="S3693" s="3">
        <f>+Tabella2026[[#This Row],[CONTRIBUTO TOTALE]]/(PLAFOND/N_TESSERE)</f>
        <v>77.652552950974439</v>
      </c>
      <c r="T3693" s="3">
        <f>+MAX(CEILING(Tabella2026[[#This Row],[preDEF1]],1),1)</f>
        <v>78</v>
      </c>
      <c r="U3693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3693" s="21">
        <f>+Tabella2026[[#This Row],[DEF - n. card]]*(PLAFOND/N_TESSERE)</f>
        <v>38500</v>
      </c>
      <c r="W3693" s="18"/>
    </row>
    <row r="3694" spans="2:23" x14ac:dyDescent="0.25">
      <c r="B3694" s="1" t="s">
        <v>7455</v>
      </c>
      <c r="C3694" s="2">
        <v>62002</v>
      </c>
      <c r="D3694" s="1" t="s">
        <v>7456</v>
      </c>
      <c r="E3694" s="1" t="s">
        <v>15</v>
      </c>
      <c r="F3694" s="1" t="s">
        <v>256</v>
      </c>
      <c r="G3694" s="1" t="s">
        <v>4778</v>
      </c>
      <c r="H3694" s="1" t="s">
        <v>15836</v>
      </c>
      <c r="I3694" s="5">
        <v>2645</v>
      </c>
      <c r="J3694" s="5">
        <v>36002557</v>
      </c>
      <c r="K3694" s="3">
        <f>+Tabella2026[[#This Row],[POP_2024]]/SUM(Tabella2026[POP_2024])</f>
        <v>4.4873507943136834E-5</v>
      </c>
      <c r="L3694" s="3">
        <f>+Tabella2026[[#This Row],[INCIDENZA POPOLAZIONE]]*(PLAFOND/2)</f>
        <v>13210.727083328526</v>
      </c>
      <c r="M3694" s="3">
        <f>+IFERROR(Tabella2026[[#This Row],[reddito_2024]]/Tabella2026[[#This Row],[POP_2024]],"")</f>
        <v>13611.552741020794</v>
      </c>
      <c r="N3694" s="3">
        <f>+IF(Tabella2026[[#This Row],[REDDITO COMPLESSIVO PROCAPITE]]&lt;media_aggr_reddito_pc,(media_aggr_reddito_pc-Tabella2026[[#This Row],[REDDITO COMPLESSIVO PROCAPITE]]),0)</f>
        <v>4213.5133215879468</v>
      </c>
      <c r="O3694" s="3">
        <f>+Tabella2026[[#This Row],[DIFFERENZA REDDITO INFERIORE ALLA MEDIA DALLA MEDIA]]*Tabella2026[[#This Row],[POP_2024]]</f>
        <v>11144742.735600119</v>
      </c>
      <c r="P3694" s="3">
        <f>+Tabella2026[[#This Row],[POPOLAZIONE PER DIFFERENZA ]]/SUM(Tabella2026[[POPOLAZIONE PER DIFFERENZA ]])</f>
        <v>9.8874163236069805E-5</v>
      </c>
      <c r="Q3694" s="3">
        <f>+Tabella2026[[#This Row],[INCIDENZA POPOLAZIONE PER DIFFERENZA]]*(PLAFOND-SUM(Tabella2026[CONTRIBUTO SULLA BASE DELLA POPOLAZIONE]))</f>
        <v>29108.479501076643</v>
      </c>
      <c r="R3694" s="3">
        <f>+Tabella2026[[#This Row],[CONTRIBUTO SULLA BASE DELLA POPOLAZIONE]]+Tabella2026[[#This Row],[CONTRIBUTO SULLA BASE DEL REDDITO]]</f>
        <v>42319.206584405169</v>
      </c>
      <c r="S3694" s="3">
        <f>+Tabella2026[[#This Row],[CONTRIBUTO TOTALE]]/(PLAFOND/N_TESSERE)</f>
        <v>84.638413168810331</v>
      </c>
      <c r="T3694" s="3">
        <f>+MAX(CEILING(Tabella2026[[#This Row],[preDEF1]],1),1)</f>
        <v>85</v>
      </c>
      <c r="U3694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3694" s="21">
        <f>+Tabella2026[[#This Row],[DEF - n. card]]*(PLAFOND/N_TESSERE)</f>
        <v>42000</v>
      </c>
      <c r="W3694" s="18"/>
    </row>
    <row r="3695" spans="2:23" x14ac:dyDescent="0.25">
      <c r="B3695" s="1" t="s">
        <v>7403</v>
      </c>
      <c r="C3695" s="2">
        <v>18019</v>
      </c>
      <c r="D3695" s="1" t="s">
        <v>7404</v>
      </c>
      <c r="E3695" s="1" t="s">
        <v>12</v>
      </c>
      <c r="F3695" s="1" t="s">
        <v>195</v>
      </c>
      <c r="G3695" s="1" t="s">
        <v>4778</v>
      </c>
      <c r="H3695" s="1" t="s">
        <v>15835</v>
      </c>
      <c r="I3695" s="5">
        <v>2645</v>
      </c>
      <c r="J3695" s="5">
        <v>50785481</v>
      </c>
      <c r="K3695" s="3">
        <f>+Tabella2026[[#This Row],[POP_2024]]/SUM(Tabella2026[POP_2024])</f>
        <v>4.4873507943136834E-5</v>
      </c>
      <c r="L3695" s="3">
        <f>+Tabella2026[[#This Row],[INCIDENZA POPOLAZIONE]]*(PLAFOND/2)</f>
        <v>13210.727083328526</v>
      </c>
      <c r="M3695" s="3">
        <f>+IFERROR(Tabella2026[[#This Row],[reddito_2024]]/Tabella2026[[#This Row],[POP_2024]],"")</f>
        <v>19200.559924385634</v>
      </c>
      <c r="N3695" s="3">
        <f>+IF(Tabella2026[[#This Row],[REDDITO COMPLESSIVO PROCAPITE]]&lt;media_aggr_reddito_pc,(media_aggr_reddito_pc-Tabella2026[[#This Row],[REDDITO COMPLESSIVO PROCAPITE]]),0)</f>
        <v>0</v>
      </c>
      <c r="O3695" s="3">
        <f>+Tabella2026[[#This Row],[DIFFERENZA REDDITO INFERIORE ALLA MEDIA DALLA MEDIA]]*Tabella2026[[#This Row],[POP_2024]]</f>
        <v>0</v>
      </c>
      <c r="P3695" s="3">
        <f>+Tabella2026[[#This Row],[POPOLAZIONE PER DIFFERENZA ]]/SUM(Tabella2026[[POPOLAZIONE PER DIFFERENZA ]])</f>
        <v>0</v>
      </c>
      <c r="Q3695" s="3">
        <f>+Tabella2026[[#This Row],[INCIDENZA POPOLAZIONE PER DIFFERENZA]]*(PLAFOND-SUM(Tabella2026[CONTRIBUTO SULLA BASE DELLA POPOLAZIONE]))</f>
        <v>0</v>
      </c>
      <c r="R3695" s="3">
        <f>+Tabella2026[[#This Row],[CONTRIBUTO SULLA BASE DELLA POPOLAZIONE]]+Tabella2026[[#This Row],[CONTRIBUTO SULLA BASE DEL REDDITO]]</f>
        <v>13210.727083328526</v>
      </c>
      <c r="S3695" s="3">
        <f>+Tabella2026[[#This Row],[CONTRIBUTO TOTALE]]/(PLAFOND/N_TESSERE)</f>
        <v>26.42145416665705</v>
      </c>
      <c r="T3695" s="3">
        <f>+MAX(CEILING(Tabella2026[[#This Row],[preDEF1]],1),1)</f>
        <v>27</v>
      </c>
      <c r="U3695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95" s="21">
        <f>+Tabella2026[[#This Row],[DEF - n. card]]*(PLAFOND/N_TESSERE)</f>
        <v>13000</v>
      </c>
      <c r="W3695" s="18"/>
    </row>
    <row r="3696" spans="2:23" x14ac:dyDescent="0.25">
      <c r="B3696" s="1" t="s">
        <v>7407</v>
      </c>
      <c r="C3696" s="2">
        <v>36018</v>
      </c>
      <c r="D3696" s="1" t="s">
        <v>7408</v>
      </c>
      <c r="E3696" s="1" t="s">
        <v>27</v>
      </c>
      <c r="F3696" s="1" t="s">
        <v>58</v>
      </c>
      <c r="G3696" s="1" t="s">
        <v>4778</v>
      </c>
      <c r="H3696" s="1" t="s">
        <v>15835</v>
      </c>
      <c r="I3696" s="5">
        <v>2645</v>
      </c>
      <c r="J3696" s="5">
        <v>49443475</v>
      </c>
      <c r="K3696" s="3">
        <f>+Tabella2026[[#This Row],[POP_2024]]/SUM(Tabella2026[POP_2024])</f>
        <v>4.4873507943136834E-5</v>
      </c>
      <c r="L3696" s="3">
        <f>+Tabella2026[[#This Row],[INCIDENZA POPOLAZIONE]]*(PLAFOND/2)</f>
        <v>13210.727083328526</v>
      </c>
      <c r="M3696" s="3">
        <f>+IFERROR(Tabella2026[[#This Row],[reddito_2024]]/Tabella2026[[#This Row],[POP_2024]],"")</f>
        <v>18693.185255198488</v>
      </c>
      <c r="N3696" s="3">
        <f>+IF(Tabella2026[[#This Row],[REDDITO COMPLESSIVO PROCAPITE]]&lt;media_aggr_reddito_pc,(media_aggr_reddito_pc-Tabella2026[[#This Row],[REDDITO COMPLESSIVO PROCAPITE]]),0)</f>
        <v>0</v>
      </c>
      <c r="O3696" s="3">
        <f>+Tabella2026[[#This Row],[DIFFERENZA REDDITO INFERIORE ALLA MEDIA DALLA MEDIA]]*Tabella2026[[#This Row],[POP_2024]]</f>
        <v>0</v>
      </c>
      <c r="P3696" s="3">
        <f>+Tabella2026[[#This Row],[POPOLAZIONE PER DIFFERENZA ]]/SUM(Tabella2026[[POPOLAZIONE PER DIFFERENZA ]])</f>
        <v>0</v>
      </c>
      <c r="Q3696" s="3">
        <f>+Tabella2026[[#This Row],[INCIDENZA POPOLAZIONE PER DIFFERENZA]]*(PLAFOND-SUM(Tabella2026[CONTRIBUTO SULLA BASE DELLA POPOLAZIONE]))</f>
        <v>0</v>
      </c>
      <c r="R3696" s="3">
        <f>+Tabella2026[[#This Row],[CONTRIBUTO SULLA BASE DELLA POPOLAZIONE]]+Tabella2026[[#This Row],[CONTRIBUTO SULLA BASE DEL REDDITO]]</f>
        <v>13210.727083328526</v>
      </c>
      <c r="S3696" s="3">
        <f>+Tabella2026[[#This Row],[CONTRIBUTO TOTALE]]/(PLAFOND/N_TESSERE)</f>
        <v>26.42145416665705</v>
      </c>
      <c r="T3696" s="3">
        <f>+MAX(CEILING(Tabella2026[[#This Row],[preDEF1]],1),1)</f>
        <v>27</v>
      </c>
      <c r="U3696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96" s="21">
        <f>+Tabella2026[[#This Row],[DEF - n. card]]*(PLAFOND/N_TESSERE)</f>
        <v>13000</v>
      </c>
      <c r="W3696" s="18"/>
    </row>
    <row r="3697" spans="2:23" x14ac:dyDescent="0.25">
      <c r="B3697" s="1" t="s">
        <v>7417</v>
      </c>
      <c r="C3697" s="2">
        <v>118051</v>
      </c>
      <c r="D3697" s="1" t="s">
        <v>7418</v>
      </c>
      <c r="E3697" s="1" t="s">
        <v>76</v>
      </c>
      <c r="F3697" s="1" t="s">
        <v>75</v>
      </c>
      <c r="G3697" s="1" t="s">
        <v>4778</v>
      </c>
      <c r="H3697" s="1" t="s">
        <v>15836</v>
      </c>
      <c r="I3697" s="5">
        <v>2642</v>
      </c>
      <c r="J3697" s="5">
        <v>35375003</v>
      </c>
      <c r="K3697" s="3">
        <f>+Tabella2026[[#This Row],[POP_2024]]/SUM(Tabella2026[POP_2024])</f>
        <v>4.4822611714845945E-5</v>
      </c>
      <c r="L3697" s="3">
        <f>+Tabella2026[[#This Row],[INCIDENZA POPOLAZIONE]]*(PLAFOND/2)</f>
        <v>13195.743271891861</v>
      </c>
      <c r="M3697" s="3">
        <f>+IFERROR(Tabella2026[[#This Row],[reddito_2024]]/Tabella2026[[#This Row],[POP_2024]],"")</f>
        <v>13389.478803936412</v>
      </c>
      <c r="N3697" s="3">
        <f>+IF(Tabella2026[[#This Row],[REDDITO COMPLESSIVO PROCAPITE]]&lt;media_aggr_reddito_pc,(media_aggr_reddito_pc-Tabella2026[[#This Row],[REDDITO COMPLESSIVO PROCAPITE]]),0)</f>
        <v>4435.587258672329</v>
      </c>
      <c r="O3697" s="3">
        <f>+Tabella2026[[#This Row],[DIFFERENZA REDDITO INFERIORE ALLA MEDIA DALLA MEDIA]]*Tabella2026[[#This Row],[POP_2024]]</f>
        <v>11718821.537412293</v>
      </c>
      <c r="P3697" s="3">
        <f>+Tabella2026[[#This Row],[POPOLAZIONE PER DIFFERENZA ]]/SUM(Tabella2026[[POPOLAZIONE PER DIFFERENZA ]])</f>
        <v>1.0396728763627946E-4</v>
      </c>
      <c r="Q3697" s="3">
        <f>+Tabella2026[[#This Row],[INCIDENZA POPOLAZIONE PER DIFFERENZA]]*(PLAFOND-SUM(Tabella2026[CONTRIBUTO SULLA BASE DELLA POPOLAZIONE]))</f>
        <v>30607.891504655072</v>
      </c>
      <c r="R3697" s="3">
        <f>+Tabella2026[[#This Row],[CONTRIBUTO SULLA BASE DELLA POPOLAZIONE]]+Tabella2026[[#This Row],[CONTRIBUTO SULLA BASE DEL REDDITO]]</f>
        <v>43803.634776546933</v>
      </c>
      <c r="S3697" s="3">
        <f>+Tabella2026[[#This Row],[CONTRIBUTO TOTALE]]/(PLAFOND/N_TESSERE)</f>
        <v>87.607269553093872</v>
      </c>
      <c r="T3697" s="3">
        <f>+MAX(CEILING(Tabella2026[[#This Row],[preDEF1]],1),1)</f>
        <v>88</v>
      </c>
      <c r="U3697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3697" s="21">
        <f>+Tabella2026[[#This Row],[DEF - n. card]]*(PLAFOND/N_TESSERE)</f>
        <v>43500</v>
      </c>
      <c r="W3697" s="18"/>
    </row>
    <row r="3698" spans="2:23" x14ac:dyDescent="0.25">
      <c r="B3698" s="1" t="s">
        <v>7481</v>
      </c>
      <c r="C3698" s="2">
        <v>62027</v>
      </c>
      <c r="D3698" s="1" t="s">
        <v>7482</v>
      </c>
      <c r="E3698" s="1" t="s">
        <v>15</v>
      </c>
      <c r="F3698" s="1" t="s">
        <v>256</v>
      </c>
      <c r="G3698" s="1" t="s">
        <v>4778</v>
      </c>
      <c r="H3698" s="1" t="s">
        <v>15836</v>
      </c>
      <c r="I3698" s="5">
        <v>2641</v>
      </c>
      <c r="J3698" s="5">
        <v>31667371</v>
      </c>
      <c r="K3698" s="3">
        <f>+Tabella2026[[#This Row],[POP_2024]]/SUM(Tabella2026[POP_2024])</f>
        <v>4.4805646305415641E-5</v>
      </c>
      <c r="L3698" s="3">
        <f>+Tabella2026[[#This Row],[INCIDENZA POPOLAZIONE]]*(PLAFOND/2)</f>
        <v>13190.748668079636</v>
      </c>
      <c r="M3698" s="3">
        <f>+IFERROR(Tabella2026[[#This Row],[reddito_2024]]/Tabella2026[[#This Row],[POP_2024]],"")</f>
        <v>11990.674365770541</v>
      </c>
      <c r="N3698" s="3">
        <f>+IF(Tabella2026[[#This Row],[REDDITO COMPLESSIVO PROCAPITE]]&lt;media_aggr_reddito_pc,(media_aggr_reddito_pc-Tabella2026[[#This Row],[REDDITO COMPLESSIVO PROCAPITE]]),0)</f>
        <v>5834.3916968382</v>
      </c>
      <c r="O3698" s="3">
        <f>+Tabella2026[[#This Row],[DIFFERENZA REDDITO INFERIORE ALLA MEDIA DALLA MEDIA]]*Tabella2026[[#This Row],[POP_2024]]</f>
        <v>15408628.471349686</v>
      </c>
      <c r="P3698" s="3">
        <f>+Tabella2026[[#This Row],[POPOLAZIONE PER DIFFERENZA ]]/SUM(Tabella2026[[POPOLAZIONE PER DIFFERENZA ]])</f>
        <v>1.3670259447564931E-4</v>
      </c>
      <c r="Q3698" s="3">
        <f>+Tabella2026[[#This Row],[INCIDENZA POPOLAZIONE PER DIFFERENZA]]*(PLAFOND-SUM(Tabella2026[CONTRIBUTO SULLA BASE DELLA POPOLAZIONE]))</f>
        <v>40245.141286685466</v>
      </c>
      <c r="R3698" s="3">
        <f>+Tabella2026[[#This Row],[CONTRIBUTO SULLA BASE DELLA POPOLAZIONE]]+Tabella2026[[#This Row],[CONTRIBUTO SULLA BASE DEL REDDITO]]</f>
        <v>53435.889954765102</v>
      </c>
      <c r="S3698" s="3">
        <f>+Tabella2026[[#This Row],[CONTRIBUTO TOTALE]]/(PLAFOND/N_TESSERE)</f>
        <v>106.8717799095302</v>
      </c>
      <c r="T3698" s="3">
        <f>+MAX(CEILING(Tabella2026[[#This Row],[preDEF1]],1),1)</f>
        <v>107</v>
      </c>
      <c r="U3698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3698" s="21">
        <f>+Tabella2026[[#This Row],[DEF - n. card]]*(PLAFOND/N_TESSERE)</f>
        <v>53000</v>
      </c>
      <c r="W3698" s="18"/>
    </row>
    <row r="3699" spans="2:23" x14ac:dyDescent="0.25">
      <c r="B3699" s="1" t="s">
        <v>7375</v>
      </c>
      <c r="C3699" s="2">
        <v>65129</v>
      </c>
      <c r="D3699" s="1" t="s">
        <v>7376</v>
      </c>
      <c r="E3699" s="1" t="s">
        <v>15</v>
      </c>
      <c r="F3699" s="1" t="s">
        <v>82</v>
      </c>
      <c r="G3699" s="1" t="s">
        <v>4778</v>
      </c>
      <c r="H3699" s="1" t="s">
        <v>15836</v>
      </c>
      <c r="I3699" s="5">
        <v>2641</v>
      </c>
      <c r="J3699" s="5">
        <v>35873435</v>
      </c>
      <c r="K3699" s="3">
        <f>+Tabella2026[[#This Row],[POP_2024]]/SUM(Tabella2026[POP_2024])</f>
        <v>4.4805646305415641E-5</v>
      </c>
      <c r="L3699" s="3">
        <f>+Tabella2026[[#This Row],[INCIDENZA POPOLAZIONE]]*(PLAFOND/2)</f>
        <v>13190.748668079636</v>
      </c>
      <c r="M3699" s="3">
        <f>+IFERROR(Tabella2026[[#This Row],[reddito_2024]]/Tabella2026[[#This Row],[POP_2024]],"")</f>
        <v>13583.277167739492</v>
      </c>
      <c r="N3699" s="3">
        <f>+IF(Tabella2026[[#This Row],[REDDITO COMPLESSIVO PROCAPITE]]&lt;media_aggr_reddito_pc,(media_aggr_reddito_pc-Tabella2026[[#This Row],[REDDITO COMPLESSIVO PROCAPITE]]),0)</f>
        <v>4241.7888948692489</v>
      </c>
      <c r="O3699" s="3">
        <f>+Tabella2026[[#This Row],[DIFFERENZA REDDITO INFERIORE ALLA MEDIA DALLA MEDIA]]*Tabella2026[[#This Row],[POP_2024]]</f>
        <v>11202564.471349686</v>
      </c>
      <c r="P3699" s="3">
        <f>+Tabella2026[[#This Row],[POPOLAZIONE PER DIFFERENZA ]]/SUM(Tabella2026[[POPOLAZIONE PER DIFFERENZA ]])</f>
        <v>9.9387147328635107E-5</v>
      </c>
      <c r="Q3699" s="3">
        <f>+Tabella2026[[#This Row],[INCIDENZA POPOLAZIONE PER DIFFERENZA]]*(PLAFOND-SUM(Tabella2026[CONTRIBUTO SULLA BASE DELLA POPOLAZIONE]))</f>
        <v>29259.501633189797</v>
      </c>
      <c r="R3699" s="3">
        <f>+Tabella2026[[#This Row],[CONTRIBUTO SULLA BASE DELLA POPOLAZIONE]]+Tabella2026[[#This Row],[CONTRIBUTO SULLA BASE DEL REDDITO]]</f>
        <v>42450.250301269436</v>
      </c>
      <c r="S3699" s="3">
        <f>+Tabella2026[[#This Row],[CONTRIBUTO TOTALE]]/(PLAFOND/N_TESSERE)</f>
        <v>84.90050060253887</v>
      </c>
      <c r="T3699" s="3">
        <f>+MAX(CEILING(Tabella2026[[#This Row],[preDEF1]],1),1)</f>
        <v>85</v>
      </c>
      <c r="U3699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3699" s="21">
        <f>+Tabella2026[[#This Row],[DEF - n. card]]*(PLAFOND/N_TESSERE)</f>
        <v>42000</v>
      </c>
      <c r="W3699" s="18"/>
    </row>
    <row r="3700" spans="2:23" x14ac:dyDescent="0.25">
      <c r="B3700" s="1" t="s">
        <v>7523</v>
      </c>
      <c r="C3700" s="2">
        <v>65121</v>
      </c>
      <c r="D3700" s="1" t="s">
        <v>7524</v>
      </c>
      <c r="E3700" s="1" t="s">
        <v>15</v>
      </c>
      <c r="F3700" s="1" t="s">
        <v>82</v>
      </c>
      <c r="G3700" s="1" t="s">
        <v>4778</v>
      </c>
      <c r="H3700" s="1" t="s">
        <v>15836</v>
      </c>
      <c r="I3700" s="5">
        <v>2637</v>
      </c>
      <c r="J3700" s="5">
        <v>32263594</v>
      </c>
      <c r="K3700" s="3">
        <f>+Tabella2026[[#This Row],[POP_2024]]/SUM(Tabella2026[POP_2024])</f>
        <v>4.4737784667694456E-5</v>
      </c>
      <c r="L3700" s="3">
        <f>+Tabella2026[[#This Row],[INCIDENZA POPOLAZIONE]]*(PLAFOND/2)</f>
        <v>13170.770252830747</v>
      </c>
      <c r="M3700" s="3">
        <f>+IFERROR(Tabella2026[[#This Row],[reddito_2024]]/Tabella2026[[#This Row],[POP_2024]],"")</f>
        <v>12234.961698900266</v>
      </c>
      <c r="N3700" s="3">
        <f>+IF(Tabella2026[[#This Row],[REDDITO COMPLESSIVO PROCAPITE]]&lt;media_aggr_reddito_pc,(media_aggr_reddito_pc-Tabella2026[[#This Row],[REDDITO COMPLESSIVO PROCAPITE]]),0)</f>
        <v>5590.1043637084749</v>
      </c>
      <c r="O3700" s="3">
        <f>+Tabella2026[[#This Row],[DIFFERENZA REDDITO INFERIORE ALLA MEDIA DALLA MEDIA]]*Tabella2026[[#This Row],[POP_2024]]</f>
        <v>14741105.207099248</v>
      </c>
      <c r="P3700" s="3">
        <f>+Tabella2026[[#This Row],[POPOLAZIONE PER DIFFERENZA ]]/SUM(Tabella2026[[POPOLAZIONE PER DIFFERENZA ]])</f>
        <v>1.3078044752625918E-4</v>
      </c>
      <c r="Q3700" s="3">
        <f>+Tabella2026[[#This Row],[INCIDENZA POPOLAZIONE PER DIFFERENZA]]*(PLAFOND-SUM(Tabella2026[CONTRIBUTO SULLA BASE DELLA POPOLAZIONE]))</f>
        <v>38501.665666395216</v>
      </c>
      <c r="R3700" s="3">
        <f>+Tabella2026[[#This Row],[CONTRIBUTO SULLA BASE DELLA POPOLAZIONE]]+Tabella2026[[#This Row],[CONTRIBUTO SULLA BASE DEL REDDITO]]</f>
        <v>51672.435919225965</v>
      </c>
      <c r="S3700" s="3">
        <f>+Tabella2026[[#This Row],[CONTRIBUTO TOTALE]]/(PLAFOND/N_TESSERE)</f>
        <v>103.34487183845194</v>
      </c>
      <c r="T3700" s="3">
        <f>+MAX(CEILING(Tabella2026[[#This Row],[preDEF1]],1),1)</f>
        <v>104</v>
      </c>
      <c r="U3700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3700" s="21">
        <f>+Tabella2026[[#This Row],[DEF - n. card]]*(PLAFOND/N_TESSERE)</f>
        <v>51500</v>
      </c>
      <c r="W3700" s="18"/>
    </row>
    <row r="3701" spans="2:23" x14ac:dyDescent="0.25">
      <c r="B3701" s="1" t="s">
        <v>7341</v>
      </c>
      <c r="C3701" s="2">
        <v>68020</v>
      </c>
      <c r="D3701" s="1" t="s">
        <v>7342</v>
      </c>
      <c r="E3701" s="1" t="s">
        <v>96</v>
      </c>
      <c r="F3701" s="1" t="s">
        <v>95</v>
      </c>
      <c r="G3701" s="1" t="s">
        <v>4778</v>
      </c>
      <c r="H3701" s="1" t="s">
        <v>15836</v>
      </c>
      <c r="I3701" s="5">
        <v>2636</v>
      </c>
      <c r="J3701" s="5">
        <v>34298501</v>
      </c>
      <c r="K3701" s="3">
        <f>+Tabella2026[[#This Row],[POP_2024]]/SUM(Tabella2026[POP_2024])</f>
        <v>4.4720819258264153E-5</v>
      </c>
      <c r="L3701" s="3">
        <f>+Tabella2026[[#This Row],[INCIDENZA POPOLAZIONE]]*(PLAFOND/2)</f>
        <v>13165.775649018524</v>
      </c>
      <c r="M3701" s="3">
        <f>+IFERROR(Tabella2026[[#This Row],[reddito_2024]]/Tabella2026[[#This Row],[POP_2024]],"")</f>
        <v>13011.570940819423</v>
      </c>
      <c r="N3701" s="3">
        <f>+IF(Tabella2026[[#This Row],[REDDITO COMPLESSIVO PROCAPITE]]&lt;media_aggr_reddito_pc,(media_aggr_reddito_pc-Tabella2026[[#This Row],[REDDITO COMPLESSIVO PROCAPITE]]),0)</f>
        <v>4813.4951217893176</v>
      </c>
      <c r="O3701" s="3">
        <f>+Tabella2026[[#This Row],[DIFFERENZA REDDITO INFERIORE ALLA MEDIA DALLA MEDIA]]*Tabella2026[[#This Row],[POP_2024]]</f>
        <v>12688373.141036641</v>
      </c>
      <c r="P3701" s="3">
        <f>+Tabella2026[[#This Row],[POPOLAZIONE PER DIFFERENZA ]]/SUM(Tabella2026[[POPOLAZIONE PER DIFFERENZA ]])</f>
        <v>1.1256897596564089E-4</v>
      </c>
      <c r="Q3701" s="3">
        <f>+Tabella2026[[#This Row],[INCIDENZA POPOLAZIONE PER DIFFERENZA]]*(PLAFOND-SUM(Tabella2026[CONTRIBUTO SULLA BASE DELLA POPOLAZIONE]))</f>
        <v>33140.22209755284</v>
      </c>
      <c r="R3701" s="3">
        <f>+Tabella2026[[#This Row],[CONTRIBUTO SULLA BASE DELLA POPOLAZIONE]]+Tabella2026[[#This Row],[CONTRIBUTO SULLA BASE DEL REDDITO]]</f>
        <v>46305.99774657136</v>
      </c>
      <c r="S3701" s="3">
        <f>+Tabella2026[[#This Row],[CONTRIBUTO TOTALE]]/(PLAFOND/N_TESSERE)</f>
        <v>92.611995493142715</v>
      </c>
      <c r="T3701" s="3">
        <f>+MAX(CEILING(Tabella2026[[#This Row],[preDEF1]],1),1)</f>
        <v>93</v>
      </c>
      <c r="U3701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3701" s="21">
        <f>+Tabella2026[[#This Row],[DEF - n. card]]*(PLAFOND/N_TESSERE)</f>
        <v>46000</v>
      </c>
      <c r="W3701" s="18"/>
    </row>
    <row r="3702" spans="2:23" x14ac:dyDescent="0.25">
      <c r="B3702" s="1" t="s">
        <v>7429</v>
      </c>
      <c r="C3702" s="2">
        <v>12077</v>
      </c>
      <c r="D3702" s="1" t="s">
        <v>7430</v>
      </c>
      <c r="E3702" s="1" t="s">
        <v>12</v>
      </c>
      <c r="F3702" s="1" t="s">
        <v>157</v>
      </c>
      <c r="G3702" s="1" t="s">
        <v>4778</v>
      </c>
      <c r="H3702" s="1" t="s">
        <v>15835</v>
      </c>
      <c r="I3702" s="5">
        <v>2635</v>
      </c>
      <c r="J3702" s="5">
        <v>54545728</v>
      </c>
      <c r="K3702" s="3">
        <f>+Tabella2026[[#This Row],[POP_2024]]/SUM(Tabella2026[POP_2024])</f>
        <v>4.4703853848833857E-5</v>
      </c>
      <c r="L3702" s="3">
        <f>+Tabella2026[[#This Row],[INCIDENZA POPOLAZIONE]]*(PLAFOND/2)</f>
        <v>13160.7810452063</v>
      </c>
      <c r="M3702" s="3">
        <f>+IFERROR(Tabella2026[[#This Row],[reddito_2024]]/Tabella2026[[#This Row],[POP_2024]],"")</f>
        <v>20700.466034155597</v>
      </c>
      <c r="N3702" s="3">
        <f>+IF(Tabella2026[[#This Row],[REDDITO COMPLESSIVO PROCAPITE]]&lt;media_aggr_reddito_pc,(media_aggr_reddito_pc-Tabella2026[[#This Row],[REDDITO COMPLESSIVO PROCAPITE]]),0)</f>
        <v>0</v>
      </c>
      <c r="O3702" s="3">
        <f>+Tabella2026[[#This Row],[DIFFERENZA REDDITO INFERIORE ALLA MEDIA DALLA MEDIA]]*Tabella2026[[#This Row],[POP_2024]]</f>
        <v>0</v>
      </c>
      <c r="P3702" s="3">
        <f>+Tabella2026[[#This Row],[POPOLAZIONE PER DIFFERENZA ]]/SUM(Tabella2026[[POPOLAZIONE PER DIFFERENZA ]])</f>
        <v>0</v>
      </c>
      <c r="Q3702" s="3">
        <f>+Tabella2026[[#This Row],[INCIDENZA POPOLAZIONE PER DIFFERENZA]]*(PLAFOND-SUM(Tabella2026[CONTRIBUTO SULLA BASE DELLA POPOLAZIONE]))</f>
        <v>0</v>
      </c>
      <c r="R3702" s="3">
        <f>+Tabella2026[[#This Row],[CONTRIBUTO SULLA BASE DELLA POPOLAZIONE]]+Tabella2026[[#This Row],[CONTRIBUTO SULLA BASE DEL REDDITO]]</f>
        <v>13160.7810452063</v>
      </c>
      <c r="S3702" s="3">
        <f>+Tabella2026[[#This Row],[CONTRIBUTO TOTALE]]/(PLAFOND/N_TESSERE)</f>
        <v>26.321562090412602</v>
      </c>
      <c r="T3702" s="3">
        <f>+MAX(CEILING(Tabella2026[[#This Row],[preDEF1]],1),1)</f>
        <v>27</v>
      </c>
      <c r="U3702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02" s="21">
        <f>+Tabella2026[[#This Row],[DEF - n. card]]*(PLAFOND/N_TESSERE)</f>
        <v>13000</v>
      </c>
      <c r="W3702" s="18"/>
    </row>
    <row r="3703" spans="2:23" x14ac:dyDescent="0.25">
      <c r="B3703" s="1" t="s">
        <v>7647</v>
      </c>
      <c r="C3703" s="2">
        <v>23078</v>
      </c>
      <c r="D3703" s="1" t="s">
        <v>7648</v>
      </c>
      <c r="E3703" s="1" t="s">
        <v>38</v>
      </c>
      <c r="F3703" s="1" t="s">
        <v>37</v>
      </c>
      <c r="G3703" s="1" t="s">
        <v>4778</v>
      </c>
      <c r="H3703" s="1" t="s">
        <v>15835</v>
      </c>
      <c r="I3703" s="5">
        <v>2635</v>
      </c>
      <c r="J3703" s="5">
        <v>43116445</v>
      </c>
      <c r="K3703" s="3">
        <f>+Tabella2026[[#This Row],[POP_2024]]/SUM(Tabella2026[POP_2024])</f>
        <v>4.4703853848833857E-5</v>
      </c>
      <c r="L3703" s="3">
        <f>+Tabella2026[[#This Row],[INCIDENZA POPOLAZIONE]]*(PLAFOND/2)</f>
        <v>13160.7810452063</v>
      </c>
      <c r="M3703" s="3">
        <f>+IFERROR(Tabella2026[[#This Row],[reddito_2024]]/Tabella2026[[#This Row],[POP_2024]],"")</f>
        <v>16362.977229601518</v>
      </c>
      <c r="N3703" s="3">
        <f>+IF(Tabella2026[[#This Row],[REDDITO COMPLESSIVO PROCAPITE]]&lt;media_aggr_reddito_pc,(media_aggr_reddito_pc-Tabella2026[[#This Row],[REDDITO COMPLESSIVO PROCAPITE]]),0)</f>
        <v>1462.088833007223</v>
      </c>
      <c r="O3703" s="3">
        <f>+Tabella2026[[#This Row],[DIFFERENZA REDDITO INFERIORE ALLA MEDIA DALLA MEDIA]]*Tabella2026[[#This Row],[POP_2024]]</f>
        <v>3852604.0749740326</v>
      </c>
      <c r="P3703" s="3">
        <f>+Tabella2026[[#This Row],[POPOLAZIONE PER DIFFERENZA ]]/SUM(Tabella2026[[POPOLAZIONE PER DIFFERENZA ]])</f>
        <v>3.4179613942646869E-5</v>
      </c>
      <c r="Q3703" s="3">
        <f>+Tabella2026[[#This Row],[INCIDENZA POPOLAZIONE PER DIFFERENZA]]*(PLAFOND-SUM(Tabella2026[CONTRIBUTO SULLA BASE DELLA POPOLAZIONE]))</f>
        <v>10062.452710004822</v>
      </c>
      <c r="R3703" s="3">
        <f>+Tabella2026[[#This Row],[CONTRIBUTO SULLA BASE DELLA POPOLAZIONE]]+Tabella2026[[#This Row],[CONTRIBUTO SULLA BASE DEL REDDITO]]</f>
        <v>23223.23375521112</v>
      </c>
      <c r="S3703" s="3">
        <f>+Tabella2026[[#This Row],[CONTRIBUTO TOTALE]]/(PLAFOND/N_TESSERE)</f>
        <v>46.446467510422238</v>
      </c>
      <c r="T3703" s="3">
        <f>+MAX(CEILING(Tabella2026[[#This Row],[preDEF1]],1),1)</f>
        <v>47</v>
      </c>
      <c r="U3703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3703" s="21">
        <f>+Tabella2026[[#This Row],[DEF - n. card]]*(PLAFOND/N_TESSERE)</f>
        <v>23000</v>
      </c>
      <c r="W3703" s="18"/>
    </row>
    <row r="3704" spans="2:23" x14ac:dyDescent="0.25">
      <c r="B3704" s="1" t="s">
        <v>7365</v>
      </c>
      <c r="C3704" s="2">
        <v>115080</v>
      </c>
      <c r="D3704" s="1" t="s">
        <v>7366</v>
      </c>
      <c r="E3704" s="1" t="s">
        <v>76</v>
      </c>
      <c r="F3704" s="1" t="s">
        <v>625</v>
      </c>
      <c r="G3704" s="1" t="s">
        <v>4778</v>
      </c>
      <c r="H3704" s="1" t="s">
        <v>15836</v>
      </c>
      <c r="I3704" s="5">
        <v>2633</v>
      </c>
      <c r="J3704" s="5">
        <v>29810778</v>
      </c>
      <c r="K3704" s="3">
        <f>+Tabella2026[[#This Row],[POP_2024]]/SUM(Tabella2026[POP_2024])</f>
        <v>4.4669923029973264E-5</v>
      </c>
      <c r="L3704" s="3">
        <f>+Tabella2026[[#This Row],[INCIDENZA POPOLAZIONE]]*(PLAFOND/2)</f>
        <v>13150.791837581857</v>
      </c>
      <c r="M3704" s="3">
        <f>+IFERROR(Tabella2026[[#This Row],[reddito_2024]]/Tabella2026[[#This Row],[POP_2024]],"")</f>
        <v>11321.981769844284</v>
      </c>
      <c r="N3704" s="3">
        <f>+IF(Tabella2026[[#This Row],[REDDITO COMPLESSIVO PROCAPITE]]&lt;media_aggr_reddito_pc,(media_aggr_reddito_pc-Tabella2026[[#This Row],[REDDITO COMPLESSIVO PROCAPITE]]),0)</f>
        <v>6503.0842927644571</v>
      </c>
      <c r="O3704" s="3">
        <f>+Tabella2026[[#This Row],[DIFFERENZA REDDITO INFERIORE ALLA MEDIA DALLA MEDIA]]*Tabella2026[[#This Row],[POP_2024]]</f>
        <v>17122620.942848817</v>
      </c>
      <c r="P3704" s="3">
        <f>+Tabella2026[[#This Row],[POPOLAZIONE PER DIFFERENZA ]]/SUM(Tabella2026[[POPOLAZIONE PER DIFFERENZA ]])</f>
        <v>1.5190882896960994E-4</v>
      </c>
      <c r="Q3704" s="3">
        <f>+Tabella2026[[#This Row],[INCIDENZA POPOLAZIONE PER DIFFERENZA]]*(PLAFOND-SUM(Tabella2026[CONTRIBUTO SULLA BASE DELLA POPOLAZIONE]))</f>
        <v>44721.845317031621</v>
      </c>
      <c r="R3704" s="3">
        <f>+Tabella2026[[#This Row],[CONTRIBUTO SULLA BASE DELLA POPOLAZIONE]]+Tabella2026[[#This Row],[CONTRIBUTO SULLA BASE DEL REDDITO]]</f>
        <v>57872.637154613476</v>
      </c>
      <c r="S3704" s="3">
        <f>+Tabella2026[[#This Row],[CONTRIBUTO TOTALE]]/(PLAFOND/N_TESSERE)</f>
        <v>115.74527430922696</v>
      </c>
      <c r="T3704" s="3">
        <f>+MAX(CEILING(Tabella2026[[#This Row],[preDEF1]],1),1)</f>
        <v>116</v>
      </c>
      <c r="U3704" s="9">
        <f xml:space="preserve"> IF(ROW(Tabella2026[[#This Row],[preDEF2]]) - ROW(Tabella2026[[#Headers],[preDEF2]])&lt;=ABS(SUM(Tabella2026[preDEF2])-N_TESSERE),Tabella2026[[#This Row],[preDEF2]]-1,Tabella2026[[#This Row],[preDEF2]])</f>
        <v>115</v>
      </c>
      <c r="V3704" s="21">
        <f>+Tabella2026[[#This Row],[DEF - n. card]]*(PLAFOND/N_TESSERE)</f>
        <v>57500</v>
      </c>
      <c r="W3704" s="18"/>
    </row>
    <row r="3705" spans="2:23" x14ac:dyDescent="0.25">
      <c r="B3705" s="1" t="s">
        <v>7377</v>
      </c>
      <c r="C3705" s="2">
        <v>60015</v>
      </c>
      <c r="D3705" s="1" t="s">
        <v>7378</v>
      </c>
      <c r="E3705" s="1" t="s">
        <v>8</v>
      </c>
      <c r="F3705" s="1" t="s">
        <v>397</v>
      </c>
      <c r="G3705" s="1" t="s">
        <v>4778</v>
      </c>
      <c r="H3705" s="1" t="s">
        <v>15834</v>
      </c>
      <c r="I3705" s="5">
        <v>2632</v>
      </c>
      <c r="J3705" s="5">
        <v>37489455</v>
      </c>
      <c r="K3705" s="3">
        <f>+Tabella2026[[#This Row],[POP_2024]]/SUM(Tabella2026[POP_2024])</f>
        <v>4.4652957620542968E-5</v>
      </c>
      <c r="L3705" s="3">
        <f>+Tabella2026[[#This Row],[INCIDENZA POPOLAZIONE]]*(PLAFOND/2)</f>
        <v>13145.797233769634</v>
      </c>
      <c r="M3705" s="3">
        <f>+IFERROR(Tabella2026[[#This Row],[reddito_2024]]/Tabella2026[[#This Row],[POP_2024]],"")</f>
        <v>14243.713905775076</v>
      </c>
      <c r="N3705" s="3">
        <f>+IF(Tabella2026[[#This Row],[REDDITO COMPLESSIVO PROCAPITE]]&lt;media_aggr_reddito_pc,(media_aggr_reddito_pc-Tabella2026[[#This Row],[REDDITO COMPLESSIVO PROCAPITE]]),0)</f>
        <v>3581.3521568336655</v>
      </c>
      <c r="O3705" s="3">
        <f>+Tabella2026[[#This Row],[DIFFERENZA REDDITO INFERIORE ALLA MEDIA DALLA MEDIA]]*Tabella2026[[#This Row],[POP_2024]]</f>
        <v>9426118.8767862078</v>
      </c>
      <c r="P3705" s="3">
        <f>+Tabella2026[[#This Row],[POPOLAZIONE PER DIFFERENZA ]]/SUM(Tabella2026[[POPOLAZIONE PER DIFFERENZA ]])</f>
        <v>8.3626839902623595E-5</v>
      </c>
      <c r="Q3705" s="3">
        <f>+Tabella2026[[#This Row],[INCIDENZA POPOLAZIONE PER DIFFERENZA]]*(PLAFOND-SUM(Tabella2026[CONTRIBUTO SULLA BASE DELLA POPOLAZIONE]))</f>
        <v>24619.678947202559</v>
      </c>
      <c r="R3705" s="3">
        <f>+Tabella2026[[#This Row],[CONTRIBUTO SULLA BASE DELLA POPOLAZIONE]]+Tabella2026[[#This Row],[CONTRIBUTO SULLA BASE DEL REDDITO]]</f>
        <v>37765.476180972197</v>
      </c>
      <c r="S3705" s="3">
        <f>+Tabella2026[[#This Row],[CONTRIBUTO TOTALE]]/(PLAFOND/N_TESSERE)</f>
        <v>75.530952361944387</v>
      </c>
      <c r="T3705" s="3">
        <f>+MAX(CEILING(Tabella2026[[#This Row],[preDEF1]],1),1)</f>
        <v>76</v>
      </c>
      <c r="U3705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3705" s="21">
        <f>+Tabella2026[[#This Row],[DEF - n. card]]*(PLAFOND/N_TESSERE)</f>
        <v>37500</v>
      </c>
      <c r="W3705" s="18"/>
    </row>
    <row r="3706" spans="2:23" x14ac:dyDescent="0.25">
      <c r="B3706" s="1" t="s">
        <v>7317</v>
      </c>
      <c r="C3706" s="2">
        <v>17076</v>
      </c>
      <c r="D3706" s="1" t="s">
        <v>7318</v>
      </c>
      <c r="E3706" s="1" t="s">
        <v>12</v>
      </c>
      <c r="F3706" s="1" t="s">
        <v>50</v>
      </c>
      <c r="G3706" s="1" t="s">
        <v>4778</v>
      </c>
      <c r="H3706" s="1" t="s">
        <v>15835</v>
      </c>
      <c r="I3706" s="5">
        <v>2631</v>
      </c>
      <c r="J3706" s="5">
        <v>54265010</v>
      </c>
      <c r="K3706" s="3">
        <f>+Tabella2026[[#This Row],[POP_2024]]/SUM(Tabella2026[POP_2024])</f>
        <v>4.4635992211112671E-5</v>
      </c>
      <c r="L3706" s="3">
        <f>+Tabella2026[[#This Row],[INCIDENZA POPOLAZIONE]]*(PLAFOND/2)</f>
        <v>13140.802629957412</v>
      </c>
      <c r="M3706" s="3">
        <f>+IFERROR(Tabella2026[[#This Row],[reddito_2024]]/Tabella2026[[#This Row],[POP_2024]],"")</f>
        <v>20625.241353097681</v>
      </c>
      <c r="N3706" s="3">
        <f>+IF(Tabella2026[[#This Row],[REDDITO COMPLESSIVO PROCAPITE]]&lt;media_aggr_reddito_pc,(media_aggr_reddito_pc-Tabella2026[[#This Row],[REDDITO COMPLESSIVO PROCAPITE]]),0)</f>
        <v>0</v>
      </c>
      <c r="O3706" s="3">
        <f>+Tabella2026[[#This Row],[DIFFERENZA REDDITO INFERIORE ALLA MEDIA DALLA MEDIA]]*Tabella2026[[#This Row],[POP_2024]]</f>
        <v>0</v>
      </c>
      <c r="P3706" s="3">
        <f>+Tabella2026[[#This Row],[POPOLAZIONE PER DIFFERENZA ]]/SUM(Tabella2026[[POPOLAZIONE PER DIFFERENZA ]])</f>
        <v>0</v>
      </c>
      <c r="Q3706" s="3">
        <f>+Tabella2026[[#This Row],[INCIDENZA POPOLAZIONE PER DIFFERENZA]]*(PLAFOND-SUM(Tabella2026[CONTRIBUTO SULLA BASE DELLA POPOLAZIONE]))</f>
        <v>0</v>
      </c>
      <c r="R3706" s="3">
        <f>+Tabella2026[[#This Row],[CONTRIBUTO SULLA BASE DELLA POPOLAZIONE]]+Tabella2026[[#This Row],[CONTRIBUTO SULLA BASE DEL REDDITO]]</f>
        <v>13140.802629957412</v>
      </c>
      <c r="S3706" s="3">
        <f>+Tabella2026[[#This Row],[CONTRIBUTO TOTALE]]/(PLAFOND/N_TESSERE)</f>
        <v>26.281605259914823</v>
      </c>
      <c r="T3706" s="3">
        <f>+MAX(CEILING(Tabella2026[[#This Row],[preDEF1]],1),1)</f>
        <v>27</v>
      </c>
      <c r="U3706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06" s="21">
        <f>+Tabella2026[[#This Row],[DEF - n. card]]*(PLAFOND/N_TESSERE)</f>
        <v>13000</v>
      </c>
      <c r="W3706" s="18"/>
    </row>
    <row r="3707" spans="2:23" x14ac:dyDescent="0.25">
      <c r="B3707" s="1" t="s">
        <v>7411</v>
      </c>
      <c r="C3707" s="2">
        <v>97038</v>
      </c>
      <c r="D3707" s="1" t="s">
        <v>7412</v>
      </c>
      <c r="E3707" s="1" t="s">
        <v>12</v>
      </c>
      <c r="F3707" s="1" t="s">
        <v>362</v>
      </c>
      <c r="G3707" s="1" t="s">
        <v>4778</v>
      </c>
      <c r="H3707" s="1" t="s">
        <v>15835</v>
      </c>
      <c r="I3707" s="5">
        <v>2631</v>
      </c>
      <c r="J3707" s="5">
        <v>59081758</v>
      </c>
      <c r="K3707" s="3">
        <f>+Tabella2026[[#This Row],[POP_2024]]/SUM(Tabella2026[POP_2024])</f>
        <v>4.4635992211112671E-5</v>
      </c>
      <c r="L3707" s="3">
        <f>+Tabella2026[[#This Row],[INCIDENZA POPOLAZIONE]]*(PLAFOND/2)</f>
        <v>13140.802629957412</v>
      </c>
      <c r="M3707" s="3">
        <f>+IFERROR(Tabella2026[[#This Row],[reddito_2024]]/Tabella2026[[#This Row],[POP_2024]],"")</f>
        <v>22456.008361839606</v>
      </c>
      <c r="N3707" s="3">
        <f>+IF(Tabella2026[[#This Row],[REDDITO COMPLESSIVO PROCAPITE]]&lt;media_aggr_reddito_pc,(media_aggr_reddito_pc-Tabella2026[[#This Row],[REDDITO COMPLESSIVO PROCAPITE]]),0)</f>
        <v>0</v>
      </c>
      <c r="O3707" s="3">
        <f>+Tabella2026[[#This Row],[DIFFERENZA REDDITO INFERIORE ALLA MEDIA DALLA MEDIA]]*Tabella2026[[#This Row],[POP_2024]]</f>
        <v>0</v>
      </c>
      <c r="P3707" s="3">
        <f>+Tabella2026[[#This Row],[POPOLAZIONE PER DIFFERENZA ]]/SUM(Tabella2026[[POPOLAZIONE PER DIFFERENZA ]])</f>
        <v>0</v>
      </c>
      <c r="Q3707" s="3">
        <f>+Tabella2026[[#This Row],[INCIDENZA POPOLAZIONE PER DIFFERENZA]]*(PLAFOND-SUM(Tabella2026[CONTRIBUTO SULLA BASE DELLA POPOLAZIONE]))</f>
        <v>0</v>
      </c>
      <c r="R3707" s="3">
        <f>+Tabella2026[[#This Row],[CONTRIBUTO SULLA BASE DELLA POPOLAZIONE]]+Tabella2026[[#This Row],[CONTRIBUTO SULLA BASE DEL REDDITO]]</f>
        <v>13140.802629957412</v>
      </c>
      <c r="S3707" s="3">
        <f>+Tabella2026[[#This Row],[CONTRIBUTO TOTALE]]/(PLAFOND/N_TESSERE)</f>
        <v>26.281605259914823</v>
      </c>
      <c r="T3707" s="3">
        <f>+MAX(CEILING(Tabella2026[[#This Row],[preDEF1]],1),1)</f>
        <v>27</v>
      </c>
      <c r="U3707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07" s="21">
        <f>+Tabella2026[[#This Row],[DEF - n. card]]*(PLAFOND/N_TESSERE)</f>
        <v>13000</v>
      </c>
      <c r="W3707" s="18"/>
    </row>
    <row r="3708" spans="2:23" x14ac:dyDescent="0.25">
      <c r="B3708" s="1" t="s">
        <v>7617</v>
      </c>
      <c r="C3708" s="2">
        <v>30065</v>
      </c>
      <c r="D3708" s="1" t="s">
        <v>7618</v>
      </c>
      <c r="E3708" s="1" t="s">
        <v>48</v>
      </c>
      <c r="F3708" s="1" t="s">
        <v>120</v>
      </c>
      <c r="G3708" s="1" t="s">
        <v>4778</v>
      </c>
      <c r="H3708" s="1" t="s">
        <v>15835</v>
      </c>
      <c r="I3708" s="5">
        <v>2631</v>
      </c>
      <c r="J3708" s="5">
        <v>44698722</v>
      </c>
      <c r="K3708" s="3">
        <f>+Tabella2026[[#This Row],[POP_2024]]/SUM(Tabella2026[POP_2024])</f>
        <v>4.4635992211112671E-5</v>
      </c>
      <c r="L3708" s="3">
        <f>+Tabella2026[[#This Row],[INCIDENZA POPOLAZIONE]]*(PLAFOND/2)</f>
        <v>13140.802629957412</v>
      </c>
      <c r="M3708" s="3">
        <f>+IFERROR(Tabella2026[[#This Row],[reddito_2024]]/Tabella2026[[#This Row],[POP_2024]],"")</f>
        <v>16989.251995438997</v>
      </c>
      <c r="N3708" s="3">
        <f>+IF(Tabella2026[[#This Row],[REDDITO COMPLESSIVO PROCAPITE]]&lt;media_aggr_reddito_pc,(media_aggr_reddito_pc-Tabella2026[[#This Row],[REDDITO COMPLESSIVO PROCAPITE]]),0)</f>
        <v>835.81406716974379</v>
      </c>
      <c r="O3708" s="3">
        <f>+Tabella2026[[#This Row],[DIFFERENZA REDDITO INFERIORE ALLA MEDIA DALLA MEDIA]]*Tabella2026[[#This Row],[POP_2024]]</f>
        <v>2199026.8107235958</v>
      </c>
      <c r="P3708" s="3">
        <f>+Tabella2026[[#This Row],[POPOLAZIONE PER DIFFERENZA ]]/SUM(Tabella2026[[POPOLAZIONE PER DIFFERENZA ]])</f>
        <v>1.9509372356298795E-5</v>
      </c>
      <c r="Q3708" s="3">
        <f>+Tabella2026[[#This Row],[INCIDENZA POPOLAZIONE PER DIFFERENZA]]*(PLAFOND-SUM(Tabella2026[CONTRIBUTO SULLA BASE DELLA POPOLAZIONE]))</f>
        <v>5743.5445896651217</v>
      </c>
      <c r="R3708" s="3">
        <f>+Tabella2026[[#This Row],[CONTRIBUTO SULLA BASE DELLA POPOLAZIONE]]+Tabella2026[[#This Row],[CONTRIBUTO SULLA BASE DEL REDDITO]]</f>
        <v>18884.347219622534</v>
      </c>
      <c r="S3708" s="3">
        <f>+Tabella2026[[#This Row],[CONTRIBUTO TOTALE]]/(PLAFOND/N_TESSERE)</f>
        <v>37.768694439245067</v>
      </c>
      <c r="T3708" s="3">
        <f>+MAX(CEILING(Tabella2026[[#This Row],[preDEF1]],1),1)</f>
        <v>38</v>
      </c>
      <c r="U3708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3708" s="21">
        <f>+Tabella2026[[#This Row],[DEF - n. card]]*(PLAFOND/N_TESSERE)</f>
        <v>18500</v>
      </c>
      <c r="W3708" s="18"/>
    </row>
    <row r="3709" spans="2:23" x14ac:dyDescent="0.25">
      <c r="B3709" s="1" t="s">
        <v>7419</v>
      </c>
      <c r="C3709" s="2">
        <v>119019</v>
      </c>
      <c r="D3709" s="1" t="s">
        <v>7420</v>
      </c>
      <c r="E3709" s="1" t="s">
        <v>76</v>
      </c>
      <c r="F3709" s="1" t="s">
        <v>15838</v>
      </c>
      <c r="G3709" s="1" t="s">
        <v>4778</v>
      </c>
      <c r="H3709" s="1" t="s">
        <v>15836</v>
      </c>
      <c r="I3709" s="5">
        <v>2631</v>
      </c>
      <c r="J3709" s="5">
        <v>36334264</v>
      </c>
      <c r="K3709" s="3">
        <f>+Tabella2026[[#This Row],[POP_2024]]/SUM(Tabella2026[POP_2024])</f>
        <v>4.4635992211112671E-5</v>
      </c>
      <c r="L3709" s="3">
        <f>+Tabella2026[[#This Row],[INCIDENZA POPOLAZIONE]]*(PLAFOND/2)</f>
        <v>13140.802629957412</v>
      </c>
      <c r="M3709" s="3">
        <f>+IFERROR(Tabella2026[[#This Row],[reddito_2024]]/Tabella2026[[#This Row],[POP_2024]],"")</f>
        <v>13810.058532877232</v>
      </c>
      <c r="N3709" s="3">
        <f>+IF(Tabella2026[[#This Row],[REDDITO COMPLESSIVO PROCAPITE]]&lt;media_aggr_reddito_pc,(media_aggr_reddito_pc-Tabella2026[[#This Row],[REDDITO COMPLESSIVO PROCAPITE]]),0)</f>
        <v>4015.0075297315088</v>
      </c>
      <c r="O3709" s="3">
        <f>+Tabella2026[[#This Row],[DIFFERENZA REDDITO INFERIORE ALLA MEDIA DALLA MEDIA]]*Tabella2026[[#This Row],[POP_2024]]</f>
        <v>10563484.810723599</v>
      </c>
      <c r="P3709" s="3">
        <f>+Tabella2026[[#This Row],[POPOLAZIONE PER DIFFERENZA ]]/SUM(Tabella2026[[POPOLAZIONE PER DIFFERENZA ]])</f>
        <v>9.3717346940713162E-5</v>
      </c>
      <c r="Q3709" s="3">
        <f>+Tabella2026[[#This Row],[INCIDENZA POPOLAZIONE PER DIFFERENZA]]*(PLAFOND-SUM(Tabella2026[CONTRIBUTO SULLA BASE DELLA POPOLAZIONE]))</f>
        <v>27590.316651335863</v>
      </c>
      <c r="R3709" s="3">
        <f>+Tabella2026[[#This Row],[CONTRIBUTO SULLA BASE DELLA POPOLAZIONE]]+Tabella2026[[#This Row],[CONTRIBUTO SULLA BASE DEL REDDITO]]</f>
        <v>40731.119281293271</v>
      </c>
      <c r="S3709" s="3">
        <f>+Tabella2026[[#This Row],[CONTRIBUTO TOTALE]]/(PLAFOND/N_TESSERE)</f>
        <v>81.462238562586549</v>
      </c>
      <c r="T3709" s="3">
        <f>+MAX(CEILING(Tabella2026[[#This Row],[preDEF1]],1),1)</f>
        <v>82</v>
      </c>
      <c r="U3709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3709" s="21">
        <f>+Tabella2026[[#This Row],[DEF - n. card]]*(PLAFOND/N_TESSERE)</f>
        <v>40500</v>
      </c>
      <c r="W3709" s="18"/>
    </row>
    <row r="3710" spans="2:23" x14ac:dyDescent="0.25">
      <c r="B3710" s="1" t="s">
        <v>7295</v>
      </c>
      <c r="C3710" s="2">
        <v>60036</v>
      </c>
      <c r="D3710" s="1" t="s">
        <v>7296</v>
      </c>
      <c r="E3710" s="1" t="s">
        <v>8</v>
      </c>
      <c r="F3710" s="1" t="s">
        <v>397</v>
      </c>
      <c r="G3710" s="1" t="s">
        <v>4778</v>
      </c>
      <c r="H3710" s="1" t="s">
        <v>15834</v>
      </c>
      <c r="I3710" s="5">
        <v>2630</v>
      </c>
      <c r="J3710" s="5">
        <v>41519100</v>
      </c>
      <c r="K3710" s="3">
        <f>+Tabella2026[[#This Row],[POP_2024]]/SUM(Tabella2026[POP_2024])</f>
        <v>4.4619026801682368E-5</v>
      </c>
      <c r="L3710" s="3">
        <f>+Tabella2026[[#This Row],[INCIDENZA POPOLAZIONE]]*(PLAFOND/2)</f>
        <v>13135.808026145189</v>
      </c>
      <c r="M3710" s="3">
        <f>+IFERROR(Tabella2026[[#This Row],[reddito_2024]]/Tabella2026[[#This Row],[POP_2024]],"")</f>
        <v>15786.730038022813</v>
      </c>
      <c r="N3710" s="3">
        <f>+IF(Tabella2026[[#This Row],[REDDITO COMPLESSIVO PROCAPITE]]&lt;media_aggr_reddito_pc,(media_aggr_reddito_pc-Tabella2026[[#This Row],[REDDITO COMPLESSIVO PROCAPITE]]),0)</f>
        <v>2038.3360245859276</v>
      </c>
      <c r="O3710" s="3">
        <f>+Tabella2026[[#This Row],[DIFFERENZA REDDITO INFERIORE ALLA MEDIA DALLA MEDIA]]*Tabella2026[[#This Row],[POP_2024]]</f>
        <v>5360823.7446609894</v>
      </c>
      <c r="P3710" s="3">
        <f>+Tabella2026[[#This Row],[POPOLAZIONE PER DIFFERENZA ]]/SUM(Tabella2026[[POPOLAZIONE PER DIFFERENZA ]])</f>
        <v>4.7560268961279693E-5</v>
      </c>
      <c r="Q3710" s="3">
        <f>+Tabella2026[[#This Row],[INCIDENZA POPOLAZIONE PER DIFFERENZA]]*(PLAFOND-SUM(Tabella2026[CONTRIBUTO SULLA BASE DELLA POPOLAZIONE]))</f>
        <v>14001.707511999077</v>
      </c>
      <c r="R3710" s="3">
        <f>+Tabella2026[[#This Row],[CONTRIBUTO SULLA BASE DELLA POPOLAZIONE]]+Tabella2026[[#This Row],[CONTRIBUTO SULLA BASE DEL REDDITO]]</f>
        <v>27137.515538144267</v>
      </c>
      <c r="S3710" s="3">
        <f>+Tabella2026[[#This Row],[CONTRIBUTO TOTALE]]/(PLAFOND/N_TESSERE)</f>
        <v>54.275031076288535</v>
      </c>
      <c r="T3710" s="3">
        <f>+MAX(CEILING(Tabella2026[[#This Row],[preDEF1]],1),1)</f>
        <v>55</v>
      </c>
      <c r="U3710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3710" s="21">
        <f>+Tabella2026[[#This Row],[DEF - n. card]]*(PLAFOND/N_TESSERE)</f>
        <v>27000</v>
      </c>
      <c r="W3710" s="18"/>
    </row>
    <row r="3711" spans="2:23" x14ac:dyDescent="0.25">
      <c r="B3711" s="1" t="s">
        <v>7439</v>
      </c>
      <c r="C3711" s="2">
        <v>13170</v>
      </c>
      <c r="D3711" s="1" t="s">
        <v>7440</v>
      </c>
      <c r="E3711" s="1" t="s">
        <v>12</v>
      </c>
      <c r="F3711" s="1" t="s">
        <v>152</v>
      </c>
      <c r="G3711" s="1" t="s">
        <v>4778</v>
      </c>
      <c r="H3711" s="1" t="s">
        <v>15835</v>
      </c>
      <c r="I3711" s="5">
        <v>2630</v>
      </c>
      <c r="J3711" s="5">
        <v>51795370</v>
      </c>
      <c r="K3711" s="3">
        <f>+Tabella2026[[#This Row],[POP_2024]]/SUM(Tabella2026[POP_2024])</f>
        <v>4.4619026801682368E-5</v>
      </c>
      <c r="L3711" s="3">
        <f>+Tabella2026[[#This Row],[INCIDENZA POPOLAZIONE]]*(PLAFOND/2)</f>
        <v>13135.808026145189</v>
      </c>
      <c r="M3711" s="3">
        <f>+IFERROR(Tabella2026[[#This Row],[reddito_2024]]/Tabella2026[[#This Row],[POP_2024]],"")</f>
        <v>19694.057034220532</v>
      </c>
      <c r="N3711" s="3">
        <f>+IF(Tabella2026[[#This Row],[REDDITO COMPLESSIVO PROCAPITE]]&lt;media_aggr_reddito_pc,(media_aggr_reddito_pc-Tabella2026[[#This Row],[REDDITO COMPLESSIVO PROCAPITE]]),0)</f>
        <v>0</v>
      </c>
      <c r="O3711" s="3">
        <f>+Tabella2026[[#This Row],[DIFFERENZA REDDITO INFERIORE ALLA MEDIA DALLA MEDIA]]*Tabella2026[[#This Row],[POP_2024]]</f>
        <v>0</v>
      </c>
      <c r="P3711" s="3">
        <f>+Tabella2026[[#This Row],[POPOLAZIONE PER DIFFERENZA ]]/SUM(Tabella2026[[POPOLAZIONE PER DIFFERENZA ]])</f>
        <v>0</v>
      </c>
      <c r="Q3711" s="3">
        <f>+Tabella2026[[#This Row],[INCIDENZA POPOLAZIONE PER DIFFERENZA]]*(PLAFOND-SUM(Tabella2026[CONTRIBUTO SULLA BASE DELLA POPOLAZIONE]))</f>
        <v>0</v>
      </c>
      <c r="R3711" s="3">
        <f>+Tabella2026[[#This Row],[CONTRIBUTO SULLA BASE DELLA POPOLAZIONE]]+Tabella2026[[#This Row],[CONTRIBUTO SULLA BASE DEL REDDITO]]</f>
        <v>13135.808026145189</v>
      </c>
      <c r="S3711" s="3">
        <f>+Tabella2026[[#This Row],[CONTRIBUTO TOTALE]]/(PLAFOND/N_TESSERE)</f>
        <v>26.271616052290376</v>
      </c>
      <c r="T3711" s="3">
        <f>+MAX(CEILING(Tabella2026[[#This Row],[preDEF1]],1),1)</f>
        <v>27</v>
      </c>
      <c r="U3711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11" s="21">
        <f>+Tabella2026[[#This Row],[DEF - n. card]]*(PLAFOND/N_TESSERE)</f>
        <v>13000</v>
      </c>
      <c r="W3711" s="18"/>
    </row>
    <row r="3712" spans="2:23" x14ac:dyDescent="0.25">
      <c r="B3712" s="1" t="s">
        <v>7499</v>
      </c>
      <c r="C3712" s="2">
        <v>13229</v>
      </c>
      <c r="D3712" s="1" t="s">
        <v>7500</v>
      </c>
      <c r="E3712" s="1" t="s">
        <v>12</v>
      </c>
      <c r="F3712" s="1" t="s">
        <v>152</v>
      </c>
      <c r="G3712" s="1" t="s">
        <v>4778</v>
      </c>
      <c r="H3712" s="1" t="s">
        <v>15835</v>
      </c>
      <c r="I3712" s="5">
        <v>2630</v>
      </c>
      <c r="J3712" s="5">
        <v>49835552</v>
      </c>
      <c r="K3712" s="3">
        <f>+Tabella2026[[#This Row],[POP_2024]]/SUM(Tabella2026[POP_2024])</f>
        <v>4.4619026801682368E-5</v>
      </c>
      <c r="L3712" s="3">
        <f>+Tabella2026[[#This Row],[INCIDENZA POPOLAZIONE]]*(PLAFOND/2)</f>
        <v>13135.808026145189</v>
      </c>
      <c r="M3712" s="3">
        <f>+IFERROR(Tabella2026[[#This Row],[reddito_2024]]/Tabella2026[[#This Row],[POP_2024]],"")</f>
        <v>18948.879087452471</v>
      </c>
      <c r="N3712" s="3">
        <f>+IF(Tabella2026[[#This Row],[REDDITO COMPLESSIVO PROCAPITE]]&lt;media_aggr_reddito_pc,(media_aggr_reddito_pc-Tabella2026[[#This Row],[REDDITO COMPLESSIVO PROCAPITE]]),0)</f>
        <v>0</v>
      </c>
      <c r="O3712" s="3">
        <f>+Tabella2026[[#This Row],[DIFFERENZA REDDITO INFERIORE ALLA MEDIA DALLA MEDIA]]*Tabella2026[[#This Row],[POP_2024]]</f>
        <v>0</v>
      </c>
      <c r="P3712" s="3">
        <f>+Tabella2026[[#This Row],[POPOLAZIONE PER DIFFERENZA ]]/SUM(Tabella2026[[POPOLAZIONE PER DIFFERENZA ]])</f>
        <v>0</v>
      </c>
      <c r="Q3712" s="3">
        <f>+Tabella2026[[#This Row],[INCIDENZA POPOLAZIONE PER DIFFERENZA]]*(PLAFOND-SUM(Tabella2026[CONTRIBUTO SULLA BASE DELLA POPOLAZIONE]))</f>
        <v>0</v>
      </c>
      <c r="R3712" s="3">
        <f>+Tabella2026[[#This Row],[CONTRIBUTO SULLA BASE DELLA POPOLAZIONE]]+Tabella2026[[#This Row],[CONTRIBUTO SULLA BASE DEL REDDITO]]</f>
        <v>13135.808026145189</v>
      </c>
      <c r="S3712" s="3">
        <f>+Tabella2026[[#This Row],[CONTRIBUTO TOTALE]]/(PLAFOND/N_TESSERE)</f>
        <v>26.271616052290376</v>
      </c>
      <c r="T3712" s="3">
        <f>+MAX(CEILING(Tabella2026[[#This Row],[preDEF1]],1),1)</f>
        <v>27</v>
      </c>
      <c r="U3712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12" s="21">
        <f>+Tabella2026[[#This Row],[DEF - n. card]]*(PLAFOND/N_TESSERE)</f>
        <v>13000</v>
      </c>
      <c r="W3712" s="18"/>
    </row>
    <row r="3713" spans="2:23" x14ac:dyDescent="0.25">
      <c r="B3713" s="1" t="s">
        <v>7653</v>
      </c>
      <c r="C3713" s="2">
        <v>118072</v>
      </c>
      <c r="D3713" s="1" t="s">
        <v>7654</v>
      </c>
      <c r="E3713" s="1" t="s">
        <v>76</v>
      </c>
      <c r="F3713" s="1" t="s">
        <v>75</v>
      </c>
      <c r="G3713" s="1" t="s">
        <v>4778</v>
      </c>
      <c r="H3713" s="1" t="s">
        <v>15836</v>
      </c>
      <c r="I3713" s="5">
        <v>2628</v>
      </c>
      <c r="J3713" s="5">
        <v>37269823</v>
      </c>
      <c r="K3713" s="3">
        <f>+Tabella2026[[#This Row],[POP_2024]]/SUM(Tabella2026[POP_2024])</f>
        <v>4.4585095982821776E-5</v>
      </c>
      <c r="L3713" s="3">
        <f>+Tabella2026[[#This Row],[INCIDENZA POPOLAZIONE]]*(PLAFOND/2)</f>
        <v>13125.818818520744</v>
      </c>
      <c r="M3713" s="3">
        <f>+IFERROR(Tabella2026[[#This Row],[reddito_2024]]/Tabella2026[[#This Row],[POP_2024]],"")</f>
        <v>14181.820015220701</v>
      </c>
      <c r="N3713" s="3">
        <f>+IF(Tabella2026[[#This Row],[REDDITO COMPLESSIVO PROCAPITE]]&lt;media_aggr_reddito_pc,(media_aggr_reddito_pc-Tabella2026[[#This Row],[REDDITO COMPLESSIVO PROCAPITE]]),0)</f>
        <v>3643.2460473880401</v>
      </c>
      <c r="O3713" s="3">
        <f>+Tabella2026[[#This Row],[DIFFERENZA REDDITO INFERIORE ALLA MEDIA DALLA MEDIA]]*Tabella2026[[#This Row],[POP_2024]]</f>
        <v>9574450.6125357691</v>
      </c>
      <c r="P3713" s="3">
        <f>+Tabella2026[[#This Row],[POPOLAZIONE PER DIFFERENZA ]]/SUM(Tabella2026[[POPOLAZIONE PER DIFFERENZA ]])</f>
        <v>8.4942812518729206E-5</v>
      </c>
      <c r="Q3713" s="3">
        <f>+Tabella2026[[#This Row],[INCIDENZA POPOLAZIONE PER DIFFERENZA]]*(PLAFOND-SUM(Tabella2026[CONTRIBUTO SULLA BASE DELLA POPOLAZIONE]))</f>
        <v>25007.100298404592</v>
      </c>
      <c r="R3713" s="3">
        <f>+Tabella2026[[#This Row],[CONTRIBUTO SULLA BASE DELLA POPOLAZIONE]]+Tabella2026[[#This Row],[CONTRIBUTO SULLA BASE DEL REDDITO]]</f>
        <v>38132.919116925332</v>
      </c>
      <c r="S3713" s="3">
        <f>+Tabella2026[[#This Row],[CONTRIBUTO TOTALE]]/(PLAFOND/N_TESSERE)</f>
        <v>76.265838233850658</v>
      </c>
      <c r="T3713" s="3">
        <f>+MAX(CEILING(Tabella2026[[#This Row],[preDEF1]],1),1)</f>
        <v>77</v>
      </c>
      <c r="U3713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3713" s="21">
        <f>+Tabella2026[[#This Row],[DEF - n. card]]*(PLAFOND/N_TESSERE)</f>
        <v>38000</v>
      </c>
      <c r="W3713" s="18"/>
    </row>
    <row r="3714" spans="2:23" x14ac:dyDescent="0.25">
      <c r="B3714" s="1" t="s">
        <v>7391</v>
      </c>
      <c r="C3714" s="2">
        <v>1104</v>
      </c>
      <c r="D3714" s="1" t="s">
        <v>7392</v>
      </c>
      <c r="E3714" s="1" t="s">
        <v>18</v>
      </c>
      <c r="F3714" s="1" t="s">
        <v>17</v>
      </c>
      <c r="G3714" s="1" t="s">
        <v>4778</v>
      </c>
      <c r="H3714" s="1" t="s">
        <v>15835</v>
      </c>
      <c r="I3714" s="5">
        <v>2626</v>
      </c>
      <c r="J3714" s="5">
        <v>65266741</v>
      </c>
      <c r="K3714" s="3">
        <f>+Tabella2026[[#This Row],[POP_2024]]/SUM(Tabella2026[POP_2024])</f>
        <v>4.4551165163961183E-5</v>
      </c>
      <c r="L3714" s="3">
        <f>+Tabella2026[[#This Row],[INCIDENZA POPOLAZIONE]]*(PLAFOND/2)</f>
        <v>13115.829610896299</v>
      </c>
      <c r="M3714" s="3">
        <f>+IFERROR(Tabella2026[[#This Row],[reddito_2024]]/Tabella2026[[#This Row],[POP_2024]],"")</f>
        <v>24854.052170601677</v>
      </c>
      <c r="N3714" s="3">
        <f>+IF(Tabella2026[[#This Row],[REDDITO COMPLESSIVO PROCAPITE]]&lt;media_aggr_reddito_pc,(media_aggr_reddito_pc-Tabella2026[[#This Row],[REDDITO COMPLESSIVO PROCAPITE]]),0)</f>
        <v>0</v>
      </c>
      <c r="O3714" s="3">
        <f>+Tabella2026[[#This Row],[DIFFERENZA REDDITO INFERIORE ALLA MEDIA DALLA MEDIA]]*Tabella2026[[#This Row],[POP_2024]]</f>
        <v>0</v>
      </c>
      <c r="P3714" s="3">
        <f>+Tabella2026[[#This Row],[POPOLAZIONE PER DIFFERENZA ]]/SUM(Tabella2026[[POPOLAZIONE PER DIFFERENZA ]])</f>
        <v>0</v>
      </c>
      <c r="Q3714" s="3">
        <f>+Tabella2026[[#This Row],[INCIDENZA POPOLAZIONE PER DIFFERENZA]]*(PLAFOND-SUM(Tabella2026[CONTRIBUTO SULLA BASE DELLA POPOLAZIONE]))</f>
        <v>0</v>
      </c>
      <c r="R3714" s="3">
        <f>+Tabella2026[[#This Row],[CONTRIBUTO SULLA BASE DELLA POPOLAZIONE]]+Tabella2026[[#This Row],[CONTRIBUTO SULLA BASE DEL REDDITO]]</f>
        <v>13115.829610896299</v>
      </c>
      <c r="S3714" s="3">
        <f>+Tabella2026[[#This Row],[CONTRIBUTO TOTALE]]/(PLAFOND/N_TESSERE)</f>
        <v>26.231659221792597</v>
      </c>
      <c r="T3714" s="3">
        <f>+MAX(CEILING(Tabella2026[[#This Row],[preDEF1]],1),1)</f>
        <v>27</v>
      </c>
      <c r="U3714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14" s="21">
        <f>+Tabella2026[[#This Row],[DEF - n. card]]*(PLAFOND/N_TESSERE)</f>
        <v>13000</v>
      </c>
      <c r="W3714" s="18"/>
    </row>
    <row r="3715" spans="2:23" x14ac:dyDescent="0.25">
      <c r="B3715" s="1" t="s">
        <v>7527</v>
      </c>
      <c r="C3715" s="2">
        <v>33004</v>
      </c>
      <c r="D3715" s="1" t="s">
        <v>7528</v>
      </c>
      <c r="E3715" s="1" t="s">
        <v>27</v>
      </c>
      <c r="F3715" s="1" t="s">
        <v>112</v>
      </c>
      <c r="G3715" s="1" t="s">
        <v>4778</v>
      </c>
      <c r="H3715" s="1" t="s">
        <v>15835</v>
      </c>
      <c r="I3715" s="5">
        <v>2625</v>
      </c>
      <c r="J3715" s="5">
        <v>53468450</v>
      </c>
      <c r="K3715" s="3">
        <f>+Tabella2026[[#This Row],[POP_2024]]/SUM(Tabella2026[POP_2024])</f>
        <v>4.4534199754530887E-5</v>
      </c>
      <c r="L3715" s="3">
        <f>+Tabella2026[[#This Row],[INCIDENZA POPOLAZIONE]]*(PLAFOND/2)</f>
        <v>13110.835007084077</v>
      </c>
      <c r="M3715" s="3">
        <f>+IFERROR(Tabella2026[[#This Row],[reddito_2024]]/Tabella2026[[#This Row],[POP_2024]],"")</f>
        <v>20368.933333333334</v>
      </c>
      <c r="N3715" s="3">
        <f>+IF(Tabella2026[[#This Row],[REDDITO COMPLESSIVO PROCAPITE]]&lt;media_aggr_reddito_pc,(media_aggr_reddito_pc-Tabella2026[[#This Row],[REDDITO COMPLESSIVO PROCAPITE]]),0)</f>
        <v>0</v>
      </c>
      <c r="O3715" s="3">
        <f>+Tabella2026[[#This Row],[DIFFERENZA REDDITO INFERIORE ALLA MEDIA DALLA MEDIA]]*Tabella2026[[#This Row],[POP_2024]]</f>
        <v>0</v>
      </c>
      <c r="P3715" s="3">
        <f>+Tabella2026[[#This Row],[POPOLAZIONE PER DIFFERENZA ]]/SUM(Tabella2026[[POPOLAZIONE PER DIFFERENZA ]])</f>
        <v>0</v>
      </c>
      <c r="Q3715" s="3">
        <f>+Tabella2026[[#This Row],[INCIDENZA POPOLAZIONE PER DIFFERENZA]]*(PLAFOND-SUM(Tabella2026[CONTRIBUTO SULLA BASE DELLA POPOLAZIONE]))</f>
        <v>0</v>
      </c>
      <c r="R3715" s="3">
        <f>+Tabella2026[[#This Row],[CONTRIBUTO SULLA BASE DELLA POPOLAZIONE]]+Tabella2026[[#This Row],[CONTRIBUTO SULLA BASE DEL REDDITO]]</f>
        <v>13110.835007084077</v>
      </c>
      <c r="S3715" s="3">
        <f>+Tabella2026[[#This Row],[CONTRIBUTO TOTALE]]/(PLAFOND/N_TESSERE)</f>
        <v>26.221670014168154</v>
      </c>
      <c r="T3715" s="3">
        <f>+MAX(CEILING(Tabella2026[[#This Row],[preDEF1]],1),1)</f>
        <v>27</v>
      </c>
      <c r="U3715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15" s="21">
        <f>+Tabella2026[[#This Row],[DEF - n. card]]*(PLAFOND/N_TESSERE)</f>
        <v>13000</v>
      </c>
      <c r="W3715" s="18"/>
    </row>
    <row r="3716" spans="2:23" x14ac:dyDescent="0.25">
      <c r="B3716" s="1" t="s">
        <v>7537</v>
      </c>
      <c r="C3716" s="2">
        <v>97019</v>
      </c>
      <c r="D3716" s="1" t="s">
        <v>7538</v>
      </c>
      <c r="E3716" s="1" t="s">
        <v>12</v>
      </c>
      <c r="F3716" s="1" t="s">
        <v>362</v>
      </c>
      <c r="G3716" s="1" t="s">
        <v>4778</v>
      </c>
      <c r="H3716" s="1" t="s">
        <v>15835</v>
      </c>
      <c r="I3716" s="5">
        <v>2625</v>
      </c>
      <c r="J3716" s="5">
        <v>58388168</v>
      </c>
      <c r="K3716" s="3">
        <f>+Tabella2026[[#This Row],[POP_2024]]/SUM(Tabella2026[POP_2024])</f>
        <v>4.4534199754530887E-5</v>
      </c>
      <c r="L3716" s="3">
        <f>+Tabella2026[[#This Row],[INCIDENZA POPOLAZIONE]]*(PLAFOND/2)</f>
        <v>13110.835007084077</v>
      </c>
      <c r="M3716" s="3">
        <f>+IFERROR(Tabella2026[[#This Row],[reddito_2024]]/Tabella2026[[#This Row],[POP_2024]],"")</f>
        <v>22243.11161904762</v>
      </c>
      <c r="N3716" s="3">
        <f>+IF(Tabella2026[[#This Row],[REDDITO COMPLESSIVO PROCAPITE]]&lt;media_aggr_reddito_pc,(media_aggr_reddito_pc-Tabella2026[[#This Row],[REDDITO COMPLESSIVO PROCAPITE]]),0)</f>
        <v>0</v>
      </c>
      <c r="O3716" s="3">
        <f>+Tabella2026[[#This Row],[DIFFERENZA REDDITO INFERIORE ALLA MEDIA DALLA MEDIA]]*Tabella2026[[#This Row],[POP_2024]]</f>
        <v>0</v>
      </c>
      <c r="P3716" s="3">
        <f>+Tabella2026[[#This Row],[POPOLAZIONE PER DIFFERENZA ]]/SUM(Tabella2026[[POPOLAZIONE PER DIFFERENZA ]])</f>
        <v>0</v>
      </c>
      <c r="Q3716" s="3">
        <f>+Tabella2026[[#This Row],[INCIDENZA POPOLAZIONE PER DIFFERENZA]]*(PLAFOND-SUM(Tabella2026[CONTRIBUTO SULLA BASE DELLA POPOLAZIONE]))</f>
        <v>0</v>
      </c>
      <c r="R3716" s="3">
        <f>+Tabella2026[[#This Row],[CONTRIBUTO SULLA BASE DELLA POPOLAZIONE]]+Tabella2026[[#This Row],[CONTRIBUTO SULLA BASE DEL REDDITO]]</f>
        <v>13110.835007084077</v>
      </c>
      <c r="S3716" s="3">
        <f>+Tabella2026[[#This Row],[CONTRIBUTO TOTALE]]/(PLAFOND/N_TESSERE)</f>
        <v>26.221670014168154</v>
      </c>
      <c r="T3716" s="3">
        <f>+MAX(CEILING(Tabella2026[[#This Row],[preDEF1]],1),1)</f>
        <v>27</v>
      </c>
      <c r="U3716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16" s="21">
        <f>+Tabella2026[[#This Row],[DEF - n. card]]*(PLAFOND/N_TESSERE)</f>
        <v>13000</v>
      </c>
      <c r="W3716" s="18"/>
    </row>
    <row r="3717" spans="2:23" x14ac:dyDescent="0.25">
      <c r="B3717" s="1" t="s">
        <v>7319</v>
      </c>
      <c r="C3717" s="2">
        <v>85010</v>
      </c>
      <c r="D3717" s="1" t="s">
        <v>7320</v>
      </c>
      <c r="E3717" s="1" t="s">
        <v>21</v>
      </c>
      <c r="F3717" s="1" t="s">
        <v>189</v>
      </c>
      <c r="G3717" s="1" t="s">
        <v>4778</v>
      </c>
      <c r="H3717" s="1" t="s">
        <v>15836</v>
      </c>
      <c r="I3717" s="5">
        <v>2625</v>
      </c>
      <c r="J3717" s="5">
        <v>29451306</v>
      </c>
      <c r="K3717" s="3">
        <f>+Tabella2026[[#This Row],[POP_2024]]/SUM(Tabella2026[POP_2024])</f>
        <v>4.4534199754530887E-5</v>
      </c>
      <c r="L3717" s="3">
        <f>+Tabella2026[[#This Row],[INCIDENZA POPOLAZIONE]]*(PLAFOND/2)</f>
        <v>13110.835007084077</v>
      </c>
      <c r="M3717" s="3">
        <f>+IFERROR(Tabella2026[[#This Row],[reddito_2024]]/Tabella2026[[#This Row],[POP_2024]],"")</f>
        <v>11219.545142857143</v>
      </c>
      <c r="N3717" s="3">
        <f>+IF(Tabella2026[[#This Row],[REDDITO COMPLESSIVO PROCAPITE]]&lt;media_aggr_reddito_pc,(media_aggr_reddito_pc-Tabella2026[[#This Row],[REDDITO COMPLESSIVO PROCAPITE]]),0)</f>
        <v>6605.5209197515978</v>
      </c>
      <c r="O3717" s="3">
        <f>+Tabella2026[[#This Row],[DIFFERENZA REDDITO INFERIORE ALLA MEDIA DALLA MEDIA]]*Tabella2026[[#This Row],[POP_2024]]</f>
        <v>17339492.414347943</v>
      </c>
      <c r="P3717" s="3">
        <f>+Tabella2026[[#This Row],[POPOLAZIONE PER DIFFERENZA ]]/SUM(Tabella2026[[POPOLAZIONE PER DIFFERENZA ]])</f>
        <v>1.5383287385633084E-4</v>
      </c>
      <c r="Q3717" s="3">
        <f>+Tabella2026[[#This Row],[INCIDENZA POPOLAZIONE PER DIFFERENZA]]*(PLAFOND-SUM(Tabella2026[CONTRIBUTO SULLA BASE DELLA POPOLAZIONE]))</f>
        <v>45288.282688648593</v>
      </c>
      <c r="R3717" s="3">
        <f>+Tabella2026[[#This Row],[CONTRIBUTO SULLA BASE DELLA POPOLAZIONE]]+Tabella2026[[#This Row],[CONTRIBUTO SULLA BASE DEL REDDITO]]</f>
        <v>58399.117695732668</v>
      </c>
      <c r="S3717" s="3">
        <f>+Tabella2026[[#This Row],[CONTRIBUTO TOTALE]]/(PLAFOND/N_TESSERE)</f>
        <v>116.79823539146534</v>
      </c>
      <c r="T3717" s="3">
        <f>+MAX(CEILING(Tabella2026[[#This Row],[preDEF1]],1),1)</f>
        <v>117</v>
      </c>
      <c r="U3717" s="9">
        <f xml:space="preserve"> IF(ROW(Tabella2026[[#This Row],[preDEF2]]) - ROW(Tabella2026[[#Headers],[preDEF2]])&lt;=ABS(SUM(Tabella2026[preDEF2])-N_TESSERE),Tabella2026[[#This Row],[preDEF2]]-1,Tabella2026[[#This Row],[preDEF2]])</f>
        <v>116</v>
      </c>
      <c r="V3717" s="21">
        <f>+Tabella2026[[#This Row],[DEF - n. card]]*(PLAFOND/N_TESSERE)</f>
        <v>58000</v>
      </c>
      <c r="W3717" s="18"/>
    </row>
    <row r="3718" spans="2:23" x14ac:dyDescent="0.25">
      <c r="B3718" s="1" t="s">
        <v>7485</v>
      </c>
      <c r="C3718" s="2">
        <v>96085</v>
      </c>
      <c r="D3718" s="1" t="s">
        <v>7486</v>
      </c>
      <c r="E3718" s="1" t="s">
        <v>18</v>
      </c>
      <c r="F3718" s="1" t="s">
        <v>403</v>
      </c>
      <c r="G3718" s="1" t="s">
        <v>4778</v>
      </c>
      <c r="H3718" s="1" t="s">
        <v>15835</v>
      </c>
      <c r="I3718" s="5">
        <v>2624</v>
      </c>
      <c r="J3718" s="5">
        <v>55872281</v>
      </c>
      <c r="K3718" s="3">
        <f>+Tabella2026[[#This Row],[POP_2024]]/SUM(Tabella2026[POP_2024])</f>
        <v>4.4517234345100583E-5</v>
      </c>
      <c r="L3718" s="3">
        <f>+Tabella2026[[#This Row],[INCIDENZA POPOLAZIONE]]*(PLAFOND/2)</f>
        <v>13105.840403271854</v>
      </c>
      <c r="M3718" s="3">
        <f>+IFERROR(Tabella2026[[#This Row],[reddito_2024]]/Tabella2026[[#This Row],[POP_2024]],"")</f>
        <v>21292.790015243903</v>
      </c>
      <c r="N3718" s="3">
        <f>+IF(Tabella2026[[#This Row],[REDDITO COMPLESSIVO PROCAPITE]]&lt;media_aggr_reddito_pc,(media_aggr_reddito_pc-Tabella2026[[#This Row],[REDDITO COMPLESSIVO PROCAPITE]]),0)</f>
        <v>0</v>
      </c>
      <c r="O3718" s="3">
        <f>+Tabella2026[[#This Row],[DIFFERENZA REDDITO INFERIORE ALLA MEDIA DALLA MEDIA]]*Tabella2026[[#This Row],[POP_2024]]</f>
        <v>0</v>
      </c>
      <c r="P3718" s="3">
        <f>+Tabella2026[[#This Row],[POPOLAZIONE PER DIFFERENZA ]]/SUM(Tabella2026[[POPOLAZIONE PER DIFFERENZA ]])</f>
        <v>0</v>
      </c>
      <c r="Q3718" s="3">
        <f>+Tabella2026[[#This Row],[INCIDENZA POPOLAZIONE PER DIFFERENZA]]*(PLAFOND-SUM(Tabella2026[CONTRIBUTO SULLA BASE DELLA POPOLAZIONE]))</f>
        <v>0</v>
      </c>
      <c r="R3718" s="3">
        <f>+Tabella2026[[#This Row],[CONTRIBUTO SULLA BASE DELLA POPOLAZIONE]]+Tabella2026[[#This Row],[CONTRIBUTO SULLA BASE DEL REDDITO]]</f>
        <v>13105.840403271854</v>
      </c>
      <c r="S3718" s="3">
        <f>+Tabella2026[[#This Row],[CONTRIBUTO TOTALE]]/(PLAFOND/N_TESSERE)</f>
        <v>26.211680806543708</v>
      </c>
      <c r="T3718" s="3">
        <f>+MAX(CEILING(Tabella2026[[#This Row],[preDEF1]],1),1)</f>
        <v>27</v>
      </c>
      <c r="U3718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18" s="21">
        <f>+Tabella2026[[#This Row],[DEF - n. card]]*(PLAFOND/N_TESSERE)</f>
        <v>13000</v>
      </c>
      <c r="W3718" s="18"/>
    </row>
    <row r="3719" spans="2:23" x14ac:dyDescent="0.25">
      <c r="B3719" s="1" t="s">
        <v>7463</v>
      </c>
      <c r="C3719" s="2">
        <v>38010</v>
      </c>
      <c r="D3719" s="1" t="s">
        <v>7464</v>
      </c>
      <c r="E3719" s="1" t="s">
        <v>27</v>
      </c>
      <c r="F3719" s="1" t="s">
        <v>80</v>
      </c>
      <c r="G3719" s="1" t="s">
        <v>4778</v>
      </c>
      <c r="H3719" s="1" t="s">
        <v>15835</v>
      </c>
      <c r="I3719" s="5">
        <v>2622</v>
      </c>
      <c r="J3719" s="5">
        <v>41163915</v>
      </c>
      <c r="K3719" s="3">
        <f>+Tabella2026[[#This Row],[POP_2024]]/SUM(Tabella2026[POP_2024])</f>
        <v>4.4483303526239991E-5</v>
      </c>
      <c r="L3719" s="3">
        <f>+Tabella2026[[#This Row],[INCIDENZA POPOLAZIONE]]*(PLAFOND/2)</f>
        <v>13095.851195647409</v>
      </c>
      <c r="M3719" s="3">
        <f>+IFERROR(Tabella2026[[#This Row],[reddito_2024]]/Tabella2026[[#This Row],[POP_2024]],"")</f>
        <v>15699.433638443936</v>
      </c>
      <c r="N3719" s="3">
        <f>+IF(Tabella2026[[#This Row],[REDDITO COMPLESSIVO PROCAPITE]]&lt;media_aggr_reddito_pc,(media_aggr_reddito_pc-Tabella2026[[#This Row],[REDDITO COMPLESSIVO PROCAPITE]]),0)</f>
        <v>2125.6324241648053</v>
      </c>
      <c r="O3719" s="3">
        <f>+Tabella2026[[#This Row],[DIFFERENZA REDDITO INFERIORE ALLA MEDIA DALLA MEDIA]]*Tabella2026[[#This Row],[POP_2024]]</f>
        <v>5573408.2161601195</v>
      </c>
      <c r="P3719" s="3">
        <f>+Tabella2026[[#This Row],[POPOLAZIONE PER DIFFERENZA ]]/SUM(Tabella2026[[POPOLAZIONE PER DIFFERENZA ]])</f>
        <v>4.9446280351144833E-5</v>
      </c>
      <c r="Q3719" s="3">
        <f>+Tabella2026[[#This Row],[INCIDENZA POPOLAZIONE PER DIFFERENZA]]*(PLAFOND-SUM(Tabella2026[CONTRIBUTO SULLA BASE DELLA POPOLAZIONE]))</f>
        <v>14556.947850666835</v>
      </c>
      <c r="R3719" s="3">
        <f>+Tabella2026[[#This Row],[CONTRIBUTO SULLA BASE DELLA POPOLAZIONE]]+Tabella2026[[#This Row],[CONTRIBUTO SULLA BASE DEL REDDITO]]</f>
        <v>27652.799046314241</v>
      </c>
      <c r="S3719" s="3">
        <f>+Tabella2026[[#This Row],[CONTRIBUTO TOTALE]]/(PLAFOND/N_TESSERE)</f>
        <v>55.305598092628486</v>
      </c>
      <c r="T3719" s="3">
        <f>+MAX(CEILING(Tabella2026[[#This Row],[preDEF1]],1),1)</f>
        <v>56</v>
      </c>
      <c r="U3719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3719" s="21">
        <f>+Tabella2026[[#This Row],[DEF - n. card]]*(PLAFOND/N_TESSERE)</f>
        <v>27500</v>
      </c>
      <c r="W3719" s="18"/>
    </row>
    <row r="3720" spans="2:23" x14ac:dyDescent="0.25">
      <c r="B3720" s="1" t="s">
        <v>7491</v>
      </c>
      <c r="C3720" s="2">
        <v>66077</v>
      </c>
      <c r="D3720" s="1" t="s">
        <v>7492</v>
      </c>
      <c r="E3720" s="1" t="s">
        <v>96</v>
      </c>
      <c r="F3720" s="1" t="s">
        <v>201</v>
      </c>
      <c r="G3720" s="1" t="s">
        <v>4778</v>
      </c>
      <c r="H3720" s="1" t="s">
        <v>15836</v>
      </c>
      <c r="I3720" s="5">
        <v>2621</v>
      </c>
      <c r="J3720" s="5">
        <v>39442740</v>
      </c>
      <c r="K3720" s="3">
        <f>+Tabella2026[[#This Row],[POP_2024]]/SUM(Tabella2026[POP_2024])</f>
        <v>4.4466338116809694E-5</v>
      </c>
      <c r="L3720" s="3">
        <f>+Tabella2026[[#This Row],[INCIDENZA POPOLAZIONE]]*(PLAFOND/2)</f>
        <v>13090.856591835187</v>
      </c>
      <c r="M3720" s="3">
        <f>+IFERROR(Tabella2026[[#This Row],[reddito_2024]]/Tabella2026[[#This Row],[POP_2024]],"")</f>
        <v>15048.737123235407</v>
      </c>
      <c r="N3720" s="3">
        <f>+IF(Tabella2026[[#This Row],[REDDITO COMPLESSIVO PROCAPITE]]&lt;media_aggr_reddito_pc,(media_aggr_reddito_pc-Tabella2026[[#This Row],[REDDITO COMPLESSIVO PROCAPITE]]),0)</f>
        <v>2776.3289393733339</v>
      </c>
      <c r="O3720" s="3">
        <f>+Tabella2026[[#This Row],[DIFFERENZA REDDITO INFERIORE ALLA MEDIA DALLA MEDIA]]*Tabella2026[[#This Row],[POP_2024]]</f>
        <v>7276758.150097508</v>
      </c>
      <c r="P3720" s="3">
        <f>+Tabella2026[[#This Row],[POPOLAZIONE PER DIFFERENZA ]]/SUM(Tabella2026[[POPOLAZIONE PER DIFFERENZA ]])</f>
        <v>6.4558096156303949E-5</v>
      </c>
      <c r="Q3720" s="3">
        <f>+Tabella2026[[#This Row],[INCIDENZA POPOLAZIONE PER DIFFERENZA]]*(PLAFOND-SUM(Tabella2026[CONTRIBUTO SULLA BASE DELLA POPOLAZIONE]))</f>
        <v>19005.855089843841</v>
      </c>
      <c r="R3720" s="3">
        <f>+Tabella2026[[#This Row],[CONTRIBUTO SULLA BASE DELLA POPOLAZIONE]]+Tabella2026[[#This Row],[CONTRIBUTO SULLA BASE DEL REDDITO]]</f>
        <v>32096.711681679029</v>
      </c>
      <c r="S3720" s="3">
        <f>+Tabella2026[[#This Row],[CONTRIBUTO TOTALE]]/(PLAFOND/N_TESSERE)</f>
        <v>64.193423363358065</v>
      </c>
      <c r="T3720" s="3">
        <f>+MAX(CEILING(Tabella2026[[#This Row],[preDEF1]],1),1)</f>
        <v>65</v>
      </c>
      <c r="U3720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3720" s="21">
        <f>+Tabella2026[[#This Row],[DEF - n. card]]*(PLAFOND/N_TESSERE)</f>
        <v>32000</v>
      </c>
      <c r="W3720" s="18"/>
    </row>
    <row r="3721" spans="2:23" x14ac:dyDescent="0.25">
      <c r="B3721" s="1" t="s">
        <v>7333</v>
      </c>
      <c r="C3721" s="2">
        <v>114034</v>
      </c>
      <c r="D3721" s="1" t="s">
        <v>7334</v>
      </c>
      <c r="E3721" s="1" t="s">
        <v>76</v>
      </c>
      <c r="F3721" s="1" t="s">
        <v>550</v>
      </c>
      <c r="G3721" s="1" t="s">
        <v>4778</v>
      </c>
      <c r="H3721" s="1" t="s">
        <v>15836</v>
      </c>
      <c r="I3721" s="5">
        <v>2619</v>
      </c>
      <c r="J3721" s="5">
        <v>34829764</v>
      </c>
      <c r="K3721" s="3">
        <f>+Tabella2026[[#This Row],[POP_2024]]/SUM(Tabella2026[POP_2024])</f>
        <v>4.4432407297949102E-5</v>
      </c>
      <c r="L3721" s="3">
        <f>+Tabella2026[[#This Row],[INCIDENZA POPOLAZIONE]]*(PLAFOND/2)</f>
        <v>13080.867384210742</v>
      </c>
      <c r="M3721" s="3">
        <f>+IFERROR(Tabella2026[[#This Row],[reddito_2024]]/Tabella2026[[#This Row],[POP_2024]],"")</f>
        <v>13298.878961435663</v>
      </c>
      <c r="N3721" s="3">
        <f>+IF(Tabella2026[[#This Row],[REDDITO COMPLESSIVO PROCAPITE]]&lt;media_aggr_reddito_pc,(media_aggr_reddito_pc-Tabella2026[[#This Row],[REDDITO COMPLESSIVO PROCAPITE]]),0)</f>
        <v>4526.1871011730782</v>
      </c>
      <c r="O3721" s="3">
        <f>+Tabella2026[[#This Row],[DIFFERENZA REDDITO INFERIORE ALLA MEDIA DALLA MEDIA]]*Tabella2026[[#This Row],[POP_2024]]</f>
        <v>11854084.017972292</v>
      </c>
      <c r="P3721" s="3">
        <f>+Tabella2026[[#This Row],[POPOLAZIONE PER DIFFERENZA ]]/SUM(Tabella2026[[POPOLAZIONE PER DIFFERENZA ]])</f>
        <v>1.0516731215904248E-4</v>
      </c>
      <c r="Q3721" s="3">
        <f>+Tabella2026[[#This Row],[INCIDENZA POPOLAZIONE PER DIFFERENZA]]*(PLAFOND-SUM(Tabella2026[CONTRIBUTO SULLA BASE DELLA POPOLAZIONE]))</f>
        <v>30961.177824138111</v>
      </c>
      <c r="R3721" s="3">
        <f>+Tabella2026[[#This Row],[CONTRIBUTO SULLA BASE DELLA POPOLAZIONE]]+Tabella2026[[#This Row],[CONTRIBUTO SULLA BASE DEL REDDITO]]</f>
        <v>44042.045208348849</v>
      </c>
      <c r="S3721" s="3">
        <f>+Tabella2026[[#This Row],[CONTRIBUTO TOTALE]]/(PLAFOND/N_TESSERE)</f>
        <v>88.084090416697691</v>
      </c>
      <c r="T3721" s="3">
        <f>+MAX(CEILING(Tabella2026[[#This Row],[preDEF1]],1),1)</f>
        <v>89</v>
      </c>
      <c r="U3721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3721" s="21">
        <f>+Tabella2026[[#This Row],[DEF - n. card]]*(PLAFOND/N_TESSERE)</f>
        <v>44000</v>
      </c>
      <c r="W3721" s="18"/>
    </row>
    <row r="3722" spans="2:23" x14ac:dyDescent="0.25">
      <c r="B3722" s="1" t="s">
        <v>7553</v>
      </c>
      <c r="C3722" s="2">
        <v>21089</v>
      </c>
      <c r="D3722" s="1" t="s">
        <v>7554</v>
      </c>
      <c r="E3722" s="1" t="s">
        <v>99</v>
      </c>
      <c r="F3722" s="1" t="s">
        <v>110</v>
      </c>
      <c r="G3722" s="1" t="s">
        <v>4778</v>
      </c>
      <c r="H3722" s="1" t="s">
        <v>15835</v>
      </c>
      <c r="I3722" s="5">
        <v>2619</v>
      </c>
      <c r="J3722" s="5">
        <v>84777504</v>
      </c>
      <c r="K3722" s="3">
        <f>+Tabella2026[[#This Row],[POP_2024]]/SUM(Tabella2026[POP_2024])</f>
        <v>4.4432407297949102E-5</v>
      </c>
      <c r="L3722" s="3">
        <f>+Tabella2026[[#This Row],[INCIDENZA POPOLAZIONE]]*(PLAFOND/2)</f>
        <v>13080.867384210742</v>
      </c>
      <c r="M3722" s="3">
        <f>+IFERROR(Tabella2026[[#This Row],[reddito_2024]]/Tabella2026[[#This Row],[POP_2024]],"")</f>
        <v>32370.180985108822</v>
      </c>
      <c r="N3722" s="3">
        <f>+IF(Tabella2026[[#This Row],[REDDITO COMPLESSIVO PROCAPITE]]&lt;media_aggr_reddito_pc,(media_aggr_reddito_pc-Tabella2026[[#This Row],[REDDITO COMPLESSIVO PROCAPITE]]),0)</f>
        <v>0</v>
      </c>
      <c r="O3722" s="3">
        <f>+Tabella2026[[#This Row],[DIFFERENZA REDDITO INFERIORE ALLA MEDIA DALLA MEDIA]]*Tabella2026[[#This Row],[POP_2024]]</f>
        <v>0</v>
      </c>
      <c r="P3722" s="3">
        <f>+Tabella2026[[#This Row],[POPOLAZIONE PER DIFFERENZA ]]/SUM(Tabella2026[[POPOLAZIONE PER DIFFERENZA ]])</f>
        <v>0</v>
      </c>
      <c r="Q3722" s="3">
        <f>+Tabella2026[[#This Row],[INCIDENZA POPOLAZIONE PER DIFFERENZA]]*(PLAFOND-SUM(Tabella2026[CONTRIBUTO SULLA BASE DELLA POPOLAZIONE]))</f>
        <v>0</v>
      </c>
      <c r="R3722" s="3">
        <f>+Tabella2026[[#This Row],[CONTRIBUTO SULLA BASE DELLA POPOLAZIONE]]+Tabella2026[[#This Row],[CONTRIBUTO SULLA BASE DEL REDDITO]]</f>
        <v>13080.867384210742</v>
      </c>
      <c r="S3722" s="3">
        <f>+Tabella2026[[#This Row],[CONTRIBUTO TOTALE]]/(PLAFOND/N_TESSERE)</f>
        <v>26.161734768421482</v>
      </c>
      <c r="T3722" s="3">
        <f>+MAX(CEILING(Tabella2026[[#This Row],[preDEF1]],1),1)</f>
        <v>27</v>
      </c>
      <c r="U3722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22" s="21">
        <f>+Tabella2026[[#This Row],[DEF - n. card]]*(PLAFOND/N_TESSERE)</f>
        <v>13000</v>
      </c>
      <c r="W3722" s="18"/>
    </row>
    <row r="3723" spans="2:23" x14ac:dyDescent="0.25">
      <c r="B3723" s="1" t="s">
        <v>7279</v>
      </c>
      <c r="C3723" s="2">
        <v>78011</v>
      </c>
      <c r="D3723" s="1" t="s">
        <v>7280</v>
      </c>
      <c r="E3723" s="1" t="s">
        <v>61</v>
      </c>
      <c r="F3723" s="1" t="s">
        <v>178</v>
      </c>
      <c r="G3723" s="1" t="s">
        <v>4778</v>
      </c>
      <c r="H3723" s="1" t="s">
        <v>15836</v>
      </c>
      <c r="I3723" s="5">
        <v>2618</v>
      </c>
      <c r="J3723" s="5">
        <v>30731087</v>
      </c>
      <c r="K3723" s="3">
        <f>+Tabella2026[[#This Row],[POP_2024]]/SUM(Tabella2026[POP_2024])</f>
        <v>4.4415441888518799E-5</v>
      </c>
      <c r="L3723" s="3">
        <f>+Tabella2026[[#This Row],[INCIDENZA POPOLAZIONE]]*(PLAFOND/2)</f>
        <v>13075.872780398518</v>
      </c>
      <c r="M3723" s="3">
        <f>+IFERROR(Tabella2026[[#This Row],[reddito_2024]]/Tabella2026[[#This Row],[POP_2024]],"")</f>
        <v>11738.383116883117</v>
      </c>
      <c r="N3723" s="3">
        <f>+IF(Tabella2026[[#This Row],[REDDITO COMPLESSIVO PROCAPITE]]&lt;media_aggr_reddito_pc,(media_aggr_reddito_pc-Tabella2026[[#This Row],[REDDITO COMPLESSIVO PROCAPITE]]),0)</f>
        <v>6086.6829457256244</v>
      </c>
      <c r="O3723" s="3">
        <f>+Tabella2026[[#This Row],[DIFFERENZA REDDITO INFERIORE ALLA MEDIA DALLA MEDIA]]*Tabella2026[[#This Row],[POP_2024]]</f>
        <v>15934935.951909686</v>
      </c>
      <c r="P3723" s="3">
        <f>+Tabella2026[[#This Row],[POPOLAZIONE PER DIFFERENZA ]]/SUM(Tabella2026[[POPOLAZIONE PER DIFFERENZA ]])</f>
        <v>1.4137190026222672E-4</v>
      </c>
      <c r="Q3723" s="3">
        <f>+Tabella2026[[#This Row],[INCIDENZA POPOLAZIONE PER DIFFERENZA]]*(PLAFOND-SUM(Tabella2026[CONTRIBUTO SULLA BASE DELLA POPOLAZIONE]))</f>
        <v>41619.781408274517</v>
      </c>
      <c r="R3723" s="3">
        <f>+Tabella2026[[#This Row],[CONTRIBUTO SULLA BASE DELLA POPOLAZIONE]]+Tabella2026[[#This Row],[CONTRIBUTO SULLA BASE DEL REDDITO]]</f>
        <v>54695.654188673034</v>
      </c>
      <c r="S3723" s="3">
        <f>+Tabella2026[[#This Row],[CONTRIBUTO TOTALE]]/(PLAFOND/N_TESSERE)</f>
        <v>109.39130837734606</v>
      </c>
      <c r="T3723" s="3">
        <f>+MAX(CEILING(Tabella2026[[#This Row],[preDEF1]],1),1)</f>
        <v>110</v>
      </c>
      <c r="U3723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3723" s="21">
        <f>+Tabella2026[[#This Row],[DEF - n. card]]*(PLAFOND/N_TESSERE)</f>
        <v>54500</v>
      </c>
      <c r="W3723" s="18"/>
    </row>
    <row r="3724" spans="2:23" x14ac:dyDescent="0.25">
      <c r="B3724" s="1" t="s">
        <v>7453</v>
      </c>
      <c r="C3724" s="2">
        <v>30130</v>
      </c>
      <c r="D3724" s="1" t="s">
        <v>7454</v>
      </c>
      <c r="E3724" s="1" t="s">
        <v>48</v>
      </c>
      <c r="F3724" s="1" t="s">
        <v>120</v>
      </c>
      <c r="G3724" s="1" t="s">
        <v>4778</v>
      </c>
      <c r="H3724" s="1" t="s">
        <v>15835</v>
      </c>
      <c r="I3724" s="5">
        <v>2618</v>
      </c>
      <c r="J3724" s="5">
        <v>50911667</v>
      </c>
      <c r="K3724" s="3">
        <f>+Tabella2026[[#This Row],[POP_2024]]/SUM(Tabella2026[POP_2024])</f>
        <v>4.4415441888518799E-5</v>
      </c>
      <c r="L3724" s="3">
        <f>+Tabella2026[[#This Row],[INCIDENZA POPOLAZIONE]]*(PLAFOND/2)</f>
        <v>13075.872780398518</v>
      </c>
      <c r="M3724" s="3">
        <f>+IFERROR(Tabella2026[[#This Row],[reddito_2024]]/Tabella2026[[#This Row],[POP_2024]],"")</f>
        <v>19446.778838808252</v>
      </c>
      <c r="N3724" s="3">
        <f>+IF(Tabella2026[[#This Row],[REDDITO COMPLESSIVO PROCAPITE]]&lt;media_aggr_reddito_pc,(media_aggr_reddito_pc-Tabella2026[[#This Row],[REDDITO COMPLESSIVO PROCAPITE]]),0)</f>
        <v>0</v>
      </c>
      <c r="O3724" s="3">
        <f>+Tabella2026[[#This Row],[DIFFERENZA REDDITO INFERIORE ALLA MEDIA DALLA MEDIA]]*Tabella2026[[#This Row],[POP_2024]]</f>
        <v>0</v>
      </c>
      <c r="P3724" s="3">
        <f>+Tabella2026[[#This Row],[POPOLAZIONE PER DIFFERENZA ]]/SUM(Tabella2026[[POPOLAZIONE PER DIFFERENZA ]])</f>
        <v>0</v>
      </c>
      <c r="Q3724" s="3">
        <f>+Tabella2026[[#This Row],[INCIDENZA POPOLAZIONE PER DIFFERENZA]]*(PLAFOND-SUM(Tabella2026[CONTRIBUTO SULLA BASE DELLA POPOLAZIONE]))</f>
        <v>0</v>
      </c>
      <c r="R3724" s="3">
        <f>+Tabella2026[[#This Row],[CONTRIBUTO SULLA BASE DELLA POPOLAZIONE]]+Tabella2026[[#This Row],[CONTRIBUTO SULLA BASE DEL REDDITO]]</f>
        <v>13075.872780398518</v>
      </c>
      <c r="S3724" s="3">
        <f>+Tabella2026[[#This Row],[CONTRIBUTO TOTALE]]/(PLAFOND/N_TESSERE)</f>
        <v>26.151745560797035</v>
      </c>
      <c r="T3724" s="3">
        <f>+MAX(CEILING(Tabella2026[[#This Row],[preDEF1]],1),1)</f>
        <v>27</v>
      </c>
      <c r="U3724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24" s="21">
        <f>+Tabella2026[[#This Row],[DEF - n. card]]*(PLAFOND/N_TESSERE)</f>
        <v>13000</v>
      </c>
      <c r="W3724" s="18"/>
    </row>
    <row r="3725" spans="2:23" x14ac:dyDescent="0.25">
      <c r="B3725" s="1" t="s">
        <v>7549</v>
      </c>
      <c r="C3725" s="2">
        <v>3066</v>
      </c>
      <c r="D3725" s="1" t="s">
        <v>7550</v>
      </c>
      <c r="E3725" s="1" t="s">
        <v>18</v>
      </c>
      <c r="F3725" s="1" t="s">
        <v>114</v>
      </c>
      <c r="G3725" s="1" t="s">
        <v>4778</v>
      </c>
      <c r="H3725" s="1" t="s">
        <v>15835</v>
      </c>
      <c r="I3725" s="5">
        <v>2614</v>
      </c>
      <c r="J3725" s="5">
        <v>49419721</v>
      </c>
      <c r="K3725" s="3">
        <f>+Tabella2026[[#This Row],[POP_2024]]/SUM(Tabella2026[POP_2024])</f>
        <v>4.4347580250797613E-5</v>
      </c>
      <c r="L3725" s="3">
        <f>+Tabella2026[[#This Row],[INCIDENZA POPOLAZIONE]]*(PLAFOND/2)</f>
        <v>13055.89436514963</v>
      </c>
      <c r="M3725" s="3">
        <f>+IFERROR(Tabella2026[[#This Row],[reddito_2024]]/Tabella2026[[#This Row],[POP_2024]],"")</f>
        <v>18905.784621270082</v>
      </c>
      <c r="N3725" s="3">
        <f>+IF(Tabella2026[[#This Row],[REDDITO COMPLESSIVO PROCAPITE]]&lt;media_aggr_reddito_pc,(media_aggr_reddito_pc-Tabella2026[[#This Row],[REDDITO COMPLESSIVO PROCAPITE]]),0)</f>
        <v>0</v>
      </c>
      <c r="O3725" s="3">
        <f>+Tabella2026[[#This Row],[DIFFERENZA REDDITO INFERIORE ALLA MEDIA DALLA MEDIA]]*Tabella2026[[#This Row],[POP_2024]]</f>
        <v>0</v>
      </c>
      <c r="P3725" s="3">
        <f>+Tabella2026[[#This Row],[POPOLAZIONE PER DIFFERENZA ]]/SUM(Tabella2026[[POPOLAZIONE PER DIFFERENZA ]])</f>
        <v>0</v>
      </c>
      <c r="Q3725" s="3">
        <f>+Tabella2026[[#This Row],[INCIDENZA POPOLAZIONE PER DIFFERENZA]]*(PLAFOND-SUM(Tabella2026[CONTRIBUTO SULLA BASE DELLA POPOLAZIONE]))</f>
        <v>0</v>
      </c>
      <c r="R3725" s="3">
        <f>+Tabella2026[[#This Row],[CONTRIBUTO SULLA BASE DELLA POPOLAZIONE]]+Tabella2026[[#This Row],[CONTRIBUTO SULLA BASE DEL REDDITO]]</f>
        <v>13055.89436514963</v>
      </c>
      <c r="S3725" s="3">
        <f>+Tabella2026[[#This Row],[CONTRIBUTO TOTALE]]/(PLAFOND/N_TESSERE)</f>
        <v>26.11178873029926</v>
      </c>
      <c r="T3725" s="3">
        <f>+MAX(CEILING(Tabella2026[[#This Row],[preDEF1]],1),1)</f>
        <v>27</v>
      </c>
      <c r="U3725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25" s="21">
        <f>+Tabella2026[[#This Row],[DEF - n. card]]*(PLAFOND/N_TESSERE)</f>
        <v>13000</v>
      </c>
      <c r="W3725" s="18"/>
    </row>
    <row r="3726" spans="2:23" x14ac:dyDescent="0.25">
      <c r="B3726" s="1" t="s">
        <v>7575</v>
      </c>
      <c r="C3726" s="2">
        <v>23065</v>
      </c>
      <c r="D3726" s="1" t="s">
        <v>7576</v>
      </c>
      <c r="E3726" s="1" t="s">
        <v>38</v>
      </c>
      <c r="F3726" s="1" t="s">
        <v>37</v>
      </c>
      <c r="G3726" s="1" t="s">
        <v>4778</v>
      </c>
      <c r="H3726" s="1" t="s">
        <v>15835</v>
      </c>
      <c r="I3726" s="5">
        <v>2614</v>
      </c>
      <c r="J3726" s="5">
        <v>40948988</v>
      </c>
      <c r="K3726" s="3">
        <f>+Tabella2026[[#This Row],[POP_2024]]/SUM(Tabella2026[POP_2024])</f>
        <v>4.4347580250797613E-5</v>
      </c>
      <c r="L3726" s="3">
        <f>+Tabella2026[[#This Row],[INCIDENZA POPOLAZIONE]]*(PLAFOND/2)</f>
        <v>13055.89436514963</v>
      </c>
      <c r="M3726" s="3">
        <f>+IFERROR(Tabella2026[[#This Row],[reddito_2024]]/Tabella2026[[#This Row],[POP_2024]],"")</f>
        <v>15665.259372609029</v>
      </c>
      <c r="N3726" s="3">
        <f>+IF(Tabella2026[[#This Row],[REDDITO COMPLESSIVO PROCAPITE]]&lt;media_aggr_reddito_pc,(media_aggr_reddito_pc-Tabella2026[[#This Row],[REDDITO COMPLESSIVO PROCAPITE]]),0)</f>
        <v>2159.806689999712</v>
      </c>
      <c r="O3726" s="3">
        <f>+Tabella2026[[#This Row],[DIFFERENZA REDDITO INFERIORE ALLA MEDIA DALLA MEDIA]]*Tabella2026[[#This Row],[POP_2024]]</f>
        <v>5645734.6876592468</v>
      </c>
      <c r="P3726" s="3">
        <f>+Tabella2026[[#This Row],[POPOLAZIONE PER DIFFERENZA ]]/SUM(Tabella2026[[POPOLAZIONE PER DIFFERENZA ]])</f>
        <v>5.0087947863706629E-5</v>
      </c>
      <c r="Q3726" s="3">
        <f>+Tabella2026[[#This Row],[INCIDENZA POPOLAZIONE PER DIFFERENZA]]*(PLAFOND-SUM(Tabella2026[CONTRIBUTO SULLA BASE DELLA POPOLAZIONE]))</f>
        <v>14745.854285114394</v>
      </c>
      <c r="R3726" s="3">
        <f>+Tabella2026[[#This Row],[CONTRIBUTO SULLA BASE DELLA POPOLAZIONE]]+Tabella2026[[#This Row],[CONTRIBUTO SULLA BASE DEL REDDITO]]</f>
        <v>27801.748650264024</v>
      </c>
      <c r="S3726" s="3">
        <f>+Tabella2026[[#This Row],[CONTRIBUTO TOTALE]]/(PLAFOND/N_TESSERE)</f>
        <v>55.603497300528048</v>
      </c>
      <c r="T3726" s="3">
        <f>+MAX(CEILING(Tabella2026[[#This Row],[preDEF1]],1),1)</f>
        <v>56</v>
      </c>
      <c r="U3726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3726" s="21">
        <f>+Tabella2026[[#This Row],[DEF - n. card]]*(PLAFOND/N_TESSERE)</f>
        <v>27500</v>
      </c>
      <c r="W3726" s="18"/>
    </row>
    <row r="3727" spans="2:23" x14ac:dyDescent="0.25">
      <c r="B3727" s="1" t="s">
        <v>7285</v>
      </c>
      <c r="C3727" s="2">
        <v>76097</v>
      </c>
      <c r="D3727" s="1" t="s">
        <v>7286</v>
      </c>
      <c r="E3727" s="1" t="s">
        <v>213</v>
      </c>
      <c r="F3727" s="1" t="s">
        <v>212</v>
      </c>
      <c r="G3727" s="1" t="s">
        <v>4778</v>
      </c>
      <c r="H3727" s="1" t="s">
        <v>15836</v>
      </c>
      <c r="I3727" s="5">
        <v>2614</v>
      </c>
      <c r="J3727" s="5">
        <v>31627384</v>
      </c>
      <c r="K3727" s="3">
        <f>+Tabella2026[[#This Row],[POP_2024]]/SUM(Tabella2026[POP_2024])</f>
        <v>4.4347580250797613E-5</v>
      </c>
      <c r="L3727" s="3">
        <f>+Tabella2026[[#This Row],[INCIDENZA POPOLAZIONE]]*(PLAFOND/2)</f>
        <v>13055.89436514963</v>
      </c>
      <c r="M3727" s="3">
        <f>+IFERROR(Tabella2026[[#This Row],[reddito_2024]]/Tabella2026[[#This Row],[POP_2024]],"")</f>
        <v>12099.228768171384</v>
      </c>
      <c r="N3727" s="3">
        <f>+IF(Tabella2026[[#This Row],[REDDITO COMPLESSIVO PROCAPITE]]&lt;media_aggr_reddito_pc,(media_aggr_reddito_pc-Tabella2026[[#This Row],[REDDITO COMPLESSIVO PROCAPITE]]),0)</f>
        <v>5725.8372944373568</v>
      </c>
      <c r="O3727" s="3">
        <f>+Tabella2026[[#This Row],[DIFFERENZA REDDITO INFERIORE ALLA MEDIA DALLA MEDIA]]*Tabella2026[[#This Row],[POP_2024]]</f>
        <v>14967338.687659251</v>
      </c>
      <c r="P3727" s="3">
        <f>+Tabella2026[[#This Row],[POPOLAZIONE PER DIFFERENZA ]]/SUM(Tabella2026[[POPOLAZIONE PER DIFFERENZA ]])</f>
        <v>1.327875504820682E-4</v>
      </c>
      <c r="Q3727" s="3">
        <f>+Tabella2026[[#This Row],[INCIDENZA POPOLAZIONE PER DIFFERENZA]]*(PLAFOND-SUM(Tabella2026[CONTRIBUTO SULLA BASE DELLA POPOLAZIONE]))</f>
        <v>39092.555271258178</v>
      </c>
      <c r="R3727" s="3">
        <f>+Tabella2026[[#This Row],[CONTRIBUTO SULLA BASE DELLA POPOLAZIONE]]+Tabella2026[[#This Row],[CONTRIBUTO SULLA BASE DEL REDDITO]]</f>
        <v>52148.449636407808</v>
      </c>
      <c r="S3727" s="3">
        <f>+Tabella2026[[#This Row],[CONTRIBUTO TOTALE]]/(PLAFOND/N_TESSERE)</f>
        <v>104.29689927281562</v>
      </c>
      <c r="T3727" s="3">
        <f>+MAX(CEILING(Tabella2026[[#This Row],[preDEF1]],1),1)</f>
        <v>105</v>
      </c>
      <c r="U3727" s="9">
        <f xml:space="preserve"> IF(ROW(Tabella2026[[#This Row],[preDEF2]]) - ROW(Tabella2026[[#Headers],[preDEF2]])&lt;=ABS(SUM(Tabella2026[preDEF2])-N_TESSERE),Tabella2026[[#This Row],[preDEF2]]-1,Tabella2026[[#This Row],[preDEF2]])</f>
        <v>104</v>
      </c>
      <c r="V3727" s="21">
        <f>+Tabella2026[[#This Row],[DEF - n. card]]*(PLAFOND/N_TESSERE)</f>
        <v>52000</v>
      </c>
      <c r="W3727" s="18"/>
    </row>
    <row r="3728" spans="2:23" x14ac:dyDescent="0.25">
      <c r="B3728" s="1" t="s">
        <v>7543</v>
      </c>
      <c r="C3728" s="2">
        <v>75049</v>
      </c>
      <c r="D3728" s="1" t="s">
        <v>7544</v>
      </c>
      <c r="E3728" s="1" t="s">
        <v>33</v>
      </c>
      <c r="F3728" s="1" t="s">
        <v>132</v>
      </c>
      <c r="G3728" s="1" t="s">
        <v>4778</v>
      </c>
      <c r="H3728" s="1" t="s">
        <v>15836</v>
      </c>
      <c r="I3728" s="5">
        <v>2613</v>
      </c>
      <c r="J3728" s="5">
        <v>33872850</v>
      </c>
      <c r="K3728" s="3">
        <f>+Tabella2026[[#This Row],[POP_2024]]/SUM(Tabella2026[POP_2024])</f>
        <v>4.4330614841367317E-5</v>
      </c>
      <c r="L3728" s="3">
        <f>+Tabella2026[[#This Row],[INCIDENZA POPOLAZIONE]]*(PLAFOND/2)</f>
        <v>13050.899761337407</v>
      </c>
      <c r="M3728" s="3">
        <f>+IFERROR(Tabella2026[[#This Row],[reddito_2024]]/Tabella2026[[#This Row],[POP_2024]],"")</f>
        <v>12963.203214695752</v>
      </c>
      <c r="N3728" s="3">
        <f>+IF(Tabella2026[[#This Row],[REDDITO COMPLESSIVO PROCAPITE]]&lt;media_aggr_reddito_pc,(media_aggr_reddito_pc-Tabella2026[[#This Row],[REDDITO COMPLESSIVO PROCAPITE]]),0)</f>
        <v>4861.8628479129893</v>
      </c>
      <c r="O3728" s="3">
        <f>+Tabella2026[[#This Row],[DIFFERENZA REDDITO INFERIORE ALLA MEDIA DALLA MEDIA]]*Tabella2026[[#This Row],[POP_2024]]</f>
        <v>12704047.621596642</v>
      </c>
      <c r="P3728" s="3">
        <f>+Tabella2026[[#This Row],[POPOLAZIONE PER DIFFERENZA ]]/SUM(Tabella2026[[POPOLAZIONE PER DIFFERENZA ]])</f>
        <v>1.1270803715227371E-4</v>
      </c>
      <c r="Q3728" s="3">
        <f>+Tabella2026[[#This Row],[INCIDENZA POPOLAZIONE PER DIFFERENZA]]*(PLAFOND-SUM(Tabella2026[CONTRIBUTO SULLA BASE DELLA POPOLAZIONE]))</f>
        <v>33181.16160660165</v>
      </c>
      <c r="R3728" s="3">
        <f>+Tabella2026[[#This Row],[CONTRIBUTO SULLA BASE DELLA POPOLAZIONE]]+Tabella2026[[#This Row],[CONTRIBUTO SULLA BASE DEL REDDITO]]</f>
        <v>46232.061367939059</v>
      </c>
      <c r="S3728" s="3">
        <f>+Tabella2026[[#This Row],[CONTRIBUTO TOTALE]]/(PLAFOND/N_TESSERE)</f>
        <v>92.464122735878121</v>
      </c>
      <c r="T3728" s="3">
        <f>+MAX(CEILING(Tabella2026[[#This Row],[preDEF1]],1),1)</f>
        <v>93</v>
      </c>
      <c r="U3728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3728" s="21">
        <f>+Tabella2026[[#This Row],[DEF - n. card]]*(PLAFOND/N_TESSERE)</f>
        <v>46000</v>
      </c>
      <c r="W3728" s="18"/>
    </row>
    <row r="3729" spans="2:23" x14ac:dyDescent="0.25">
      <c r="B3729" s="1" t="s">
        <v>7345</v>
      </c>
      <c r="C3729" s="2">
        <v>58012</v>
      </c>
      <c r="D3729" s="1" t="s">
        <v>7346</v>
      </c>
      <c r="E3729" s="1" t="s">
        <v>8</v>
      </c>
      <c r="F3729" s="1" t="s">
        <v>7</v>
      </c>
      <c r="G3729" s="1" t="s">
        <v>4778</v>
      </c>
      <c r="H3729" s="1" t="s">
        <v>15834</v>
      </c>
      <c r="I3729" s="5">
        <v>2612</v>
      </c>
      <c r="J3729" s="5">
        <v>36412590</v>
      </c>
      <c r="K3729" s="3">
        <f>+Tabella2026[[#This Row],[POP_2024]]/SUM(Tabella2026[POP_2024])</f>
        <v>4.4313649431937014E-5</v>
      </c>
      <c r="L3729" s="3">
        <f>+Tabella2026[[#This Row],[INCIDENZA POPOLAZIONE]]*(PLAFOND/2)</f>
        <v>13045.905157525183</v>
      </c>
      <c r="M3729" s="3">
        <f>+IFERROR(Tabella2026[[#This Row],[reddito_2024]]/Tabella2026[[#This Row],[POP_2024]],"")</f>
        <v>13940.501531393567</v>
      </c>
      <c r="N3729" s="3">
        <f>+IF(Tabella2026[[#This Row],[REDDITO COMPLESSIVO PROCAPITE]]&lt;media_aggr_reddito_pc,(media_aggr_reddito_pc-Tabella2026[[#This Row],[REDDITO COMPLESSIVO PROCAPITE]]),0)</f>
        <v>3884.5645312151737</v>
      </c>
      <c r="O3729" s="3">
        <f>+Tabella2026[[#This Row],[DIFFERENZA REDDITO INFERIORE ALLA MEDIA DALLA MEDIA]]*Tabella2026[[#This Row],[POP_2024]]</f>
        <v>10146482.555534033</v>
      </c>
      <c r="P3729" s="3">
        <f>+Tabella2026[[#This Row],[POPOLAZIONE PER DIFFERENZA ]]/SUM(Tabella2026[[POPOLAZIONE PER DIFFERENZA ]])</f>
        <v>9.0017777553820337E-5</v>
      </c>
      <c r="Q3729" s="3">
        <f>+Tabella2026[[#This Row],[INCIDENZA POPOLAZIONE PER DIFFERENZA]]*(PLAFOND-SUM(Tabella2026[CONTRIBUTO SULLA BASE DELLA POPOLAZIONE]))</f>
        <v>26501.166198511648</v>
      </c>
      <c r="R3729" s="3">
        <f>+Tabella2026[[#This Row],[CONTRIBUTO SULLA BASE DELLA POPOLAZIONE]]+Tabella2026[[#This Row],[CONTRIBUTO SULLA BASE DEL REDDITO]]</f>
        <v>39547.071356036831</v>
      </c>
      <c r="S3729" s="3">
        <f>+Tabella2026[[#This Row],[CONTRIBUTO TOTALE]]/(PLAFOND/N_TESSERE)</f>
        <v>79.094142712073662</v>
      </c>
      <c r="T3729" s="3">
        <f>+MAX(CEILING(Tabella2026[[#This Row],[preDEF1]],1),1)</f>
        <v>80</v>
      </c>
      <c r="U3729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3729" s="21">
        <f>+Tabella2026[[#This Row],[DEF - n. card]]*(PLAFOND/N_TESSERE)</f>
        <v>39500</v>
      </c>
      <c r="W3729" s="18"/>
    </row>
    <row r="3730" spans="2:23" x14ac:dyDescent="0.25">
      <c r="B3730" s="1" t="s">
        <v>7427</v>
      </c>
      <c r="C3730" s="2">
        <v>20011</v>
      </c>
      <c r="D3730" s="1" t="s">
        <v>7428</v>
      </c>
      <c r="E3730" s="1" t="s">
        <v>12</v>
      </c>
      <c r="F3730" s="1" t="s">
        <v>332</v>
      </c>
      <c r="G3730" s="1" t="s">
        <v>4778</v>
      </c>
      <c r="H3730" s="1" t="s">
        <v>15835</v>
      </c>
      <c r="I3730" s="5">
        <v>2612</v>
      </c>
      <c r="J3730" s="5">
        <v>49161942</v>
      </c>
      <c r="K3730" s="3">
        <f>+Tabella2026[[#This Row],[POP_2024]]/SUM(Tabella2026[POP_2024])</f>
        <v>4.4313649431937014E-5</v>
      </c>
      <c r="L3730" s="3">
        <f>+Tabella2026[[#This Row],[INCIDENZA POPOLAZIONE]]*(PLAFOND/2)</f>
        <v>13045.905157525183</v>
      </c>
      <c r="M3730" s="3">
        <f>+IFERROR(Tabella2026[[#This Row],[reddito_2024]]/Tabella2026[[#This Row],[POP_2024]],"")</f>
        <v>18821.570444104134</v>
      </c>
      <c r="N3730" s="3">
        <f>+IF(Tabella2026[[#This Row],[REDDITO COMPLESSIVO PROCAPITE]]&lt;media_aggr_reddito_pc,(media_aggr_reddito_pc-Tabella2026[[#This Row],[REDDITO COMPLESSIVO PROCAPITE]]),0)</f>
        <v>0</v>
      </c>
      <c r="O3730" s="3">
        <f>+Tabella2026[[#This Row],[DIFFERENZA REDDITO INFERIORE ALLA MEDIA DALLA MEDIA]]*Tabella2026[[#This Row],[POP_2024]]</f>
        <v>0</v>
      </c>
      <c r="P3730" s="3">
        <f>+Tabella2026[[#This Row],[POPOLAZIONE PER DIFFERENZA ]]/SUM(Tabella2026[[POPOLAZIONE PER DIFFERENZA ]])</f>
        <v>0</v>
      </c>
      <c r="Q3730" s="3">
        <f>+Tabella2026[[#This Row],[INCIDENZA POPOLAZIONE PER DIFFERENZA]]*(PLAFOND-SUM(Tabella2026[CONTRIBUTO SULLA BASE DELLA POPOLAZIONE]))</f>
        <v>0</v>
      </c>
      <c r="R3730" s="3">
        <f>+Tabella2026[[#This Row],[CONTRIBUTO SULLA BASE DELLA POPOLAZIONE]]+Tabella2026[[#This Row],[CONTRIBUTO SULLA BASE DEL REDDITO]]</f>
        <v>13045.905157525183</v>
      </c>
      <c r="S3730" s="3">
        <f>+Tabella2026[[#This Row],[CONTRIBUTO TOTALE]]/(PLAFOND/N_TESSERE)</f>
        <v>26.091810315050367</v>
      </c>
      <c r="T3730" s="3">
        <f>+MAX(CEILING(Tabella2026[[#This Row],[preDEF1]],1),1)</f>
        <v>27</v>
      </c>
      <c r="U3730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30" s="21">
        <f>+Tabella2026[[#This Row],[DEF - n. card]]*(PLAFOND/N_TESSERE)</f>
        <v>13000</v>
      </c>
      <c r="W3730" s="18"/>
    </row>
    <row r="3731" spans="2:23" x14ac:dyDescent="0.25">
      <c r="B3731" s="1" t="s">
        <v>7379</v>
      </c>
      <c r="C3731" s="2">
        <v>76096</v>
      </c>
      <c r="D3731" s="1" t="s">
        <v>7380</v>
      </c>
      <c r="E3731" s="1" t="s">
        <v>213</v>
      </c>
      <c r="F3731" s="1" t="s">
        <v>212</v>
      </c>
      <c r="G3731" s="1" t="s">
        <v>4778</v>
      </c>
      <c r="H3731" s="1" t="s">
        <v>15836</v>
      </c>
      <c r="I3731" s="5">
        <v>2612</v>
      </c>
      <c r="J3731" s="5">
        <v>33379614</v>
      </c>
      <c r="K3731" s="3">
        <f>+Tabella2026[[#This Row],[POP_2024]]/SUM(Tabella2026[POP_2024])</f>
        <v>4.4313649431937014E-5</v>
      </c>
      <c r="L3731" s="3">
        <f>+Tabella2026[[#This Row],[INCIDENZA POPOLAZIONE]]*(PLAFOND/2)</f>
        <v>13045.905157525183</v>
      </c>
      <c r="M3731" s="3">
        <f>+IFERROR(Tabella2026[[#This Row],[reddito_2024]]/Tabella2026[[#This Row],[POP_2024]],"")</f>
        <v>12779.331546707504</v>
      </c>
      <c r="N3731" s="3">
        <f>+IF(Tabella2026[[#This Row],[REDDITO COMPLESSIVO PROCAPITE]]&lt;media_aggr_reddito_pc,(media_aggr_reddito_pc-Tabella2026[[#This Row],[REDDITO COMPLESSIVO PROCAPITE]]),0)</f>
        <v>5045.7345159012366</v>
      </c>
      <c r="O3731" s="3">
        <f>+Tabella2026[[#This Row],[DIFFERENZA REDDITO INFERIORE ALLA MEDIA DALLA MEDIA]]*Tabella2026[[#This Row],[POP_2024]]</f>
        <v>13179458.555534029</v>
      </c>
      <c r="P3731" s="3">
        <f>+Tabella2026[[#This Row],[POPOLAZIONE PER DIFFERENZA ]]/SUM(Tabella2026[[POPOLAZIONE PER DIFFERENZA ]])</f>
        <v>1.1692579788498087E-4</v>
      </c>
      <c r="Q3731" s="3">
        <f>+Tabella2026[[#This Row],[INCIDENZA POPOLAZIONE PER DIFFERENZA]]*(PLAFOND-SUM(Tabella2026[CONTRIBUTO SULLA BASE DELLA POPOLAZIONE]))</f>
        <v>34422.867202990092</v>
      </c>
      <c r="R3731" s="3">
        <f>+Tabella2026[[#This Row],[CONTRIBUTO SULLA BASE DELLA POPOLAZIONE]]+Tabella2026[[#This Row],[CONTRIBUTO SULLA BASE DEL REDDITO]]</f>
        <v>47468.772360515271</v>
      </c>
      <c r="S3731" s="3">
        <f>+Tabella2026[[#This Row],[CONTRIBUTO TOTALE]]/(PLAFOND/N_TESSERE)</f>
        <v>94.937544721030548</v>
      </c>
      <c r="T3731" s="3">
        <f>+MAX(CEILING(Tabella2026[[#This Row],[preDEF1]],1),1)</f>
        <v>95</v>
      </c>
      <c r="U3731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3731" s="21">
        <f>+Tabella2026[[#This Row],[DEF - n. card]]*(PLAFOND/N_TESSERE)</f>
        <v>47000</v>
      </c>
      <c r="W3731" s="18"/>
    </row>
    <row r="3732" spans="2:23" x14ac:dyDescent="0.25">
      <c r="B3732" s="1" t="s">
        <v>7469</v>
      </c>
      <c r="C3732" s="2">
        <v>5025</v>
      </c>
      <c r="D3732" s="1" t="s">
        <v>7470</v>
      </c>
      <c r="E3732" s="1" t="s">
        <v>18</v>
      </c>
      <c r="F3732" s="1" t="s">
        <v>182</v>
      </c>
      <c r="G3732" s="1" t="s">
        <v>4778</v>
      </c>
      <c r="H3732" s="1" t="s">
        <v>15835</v>
      </c>
      <c r="I3732" s="5">
        <v>2610</v>
      </c>
      <c r="J3732" s="5">
        <v>54362821</v>
      </c>
      <c r="K3732" s="3">
        <f>+Tabella2026[[#This Row],[POP_2024]]/SUM(Tabella2026[POP_2024])</f>
        <v>4.4279718613076421E-5</v>
      </c>
      <c r="L3732" s="3">
        <f>+Tabella2026[[#This Row],[INCIDENZA POPOLAZIONE]]*(PLAFOND/2)</f>
        <v>13035.915949900738</v>
      </c>
      <c r="M3732" s="3">
        <f>+IFERROR(Tabella2026[[#This Row],[reddito_2024]]/Tabella2026[[#This Row],[POP_2024]],"")</f>
        <v>20828.667049808428</v>
      </c>
      <c r="N3732" s="3">
        <f>+IF(Tabella2026[[#This Row],[REDDITO COMPLESSIVO PROCAPITE]]&lt;media_aggr_reddito_pc,(media_aggr_reddito_pc-Tabella2026[[#This Row],[REDDITO COMPLESSIVO PROCAPITE]]),0)</f>
        <v>0</v>
      </c>
      <c r="O3732" s="3">
        <f>+Tabella2026[[#This Row],[DIFFERENZA REDDITO INFERIORE ALLA MEDIA DALLA MEDIA]]*Tabella2026[[#This Row],[POP_2024]]</f>
        <v>0</v>
      </c>
      <c r="P3732" s="3">
        <f>+Tabella2026[[#This Row],[POPOLAZIONE PER DIFFERENZA ]]/SUM(Tabella2026[[POPOLAZIONE PER DIFFERENZA ]])</f>
        <v>0</v>
      </c>
      <c r="Q3732" s="3">
        <f>+Tabella2026[[#This Row],[INCIDENZA POPOLAZIONE PER DIFFERENZA]]*(PLAFOND-SUM(Tabella2026[CONTRIBUTO SULLA BASE DELLA POPOLAZIONE]))</f>
        <v>0</v>
      </c>
      <c r="R3732" s="3">
        <f>+Tabella2026[[#This Row],[CONTRIBUTO SULLA BASE DELLA POPOLAZIONE]]+Tabella2026[[#This Row],[CONTRIBUTO SULLA BASE DEL REDDITO]]</f>
        <v>13035.915949900738</v>
      </c>
      <c r="S3732" s="3">
        <f>+Tabella2026[[#This Row],[CONTRIBUTO TOTALE]]/(PLAFOND/N_TESSERE)</f>
        <v>26.071831899801477</v>
      </c>
      <c r="T3732" s="3">
        <f>+MAX(CEILING(Tabella2026[[#This Row],[preDEF1]],1),1)</f>
        <v>27</v>
      </c>
      <c r="U3732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32" s="21">
        <f>+Tabella2026[[#This Row],[DEF - n. card]]*(PLAFOND/N_TESSERE)</f>
        <v>13000</v>
      </c>
      <c r="W3732" s="18"/>
    </row>
    <row r="3733" spans="2:23" x14ac:dyDescent="0.25">
      <c r="B3733" s="1" t="s">
        <v>7447</v>
      </c>
      <c r="C3733" s="2">
        <v>61097</v>
      </c>
      <c r="D3733" s="1" t="s">
        <v>7448</v>
      </c>
      <c r="E3733" s="1" t="s">
        <v>15</v>
      </c>
      <c r="F3733" s="1" t="s">
        <v>184</v>
      </c>
      <c r="G3733" s="1" t="s">
        <v>4778</v>
      </c>
      <c r="H3733" s="1" t="s">
        <v>15836</v>
      </c>
      <c r="I3733" s="5">
        <v>2610</v>
      </c>
      <c r="J3733" s="5">
        <v>31453375</v>
      </c>
      <c r="K3733" s="3">
        <f>+Tabella2026[[#This Row],[POP_2024]]/SUM(Tabella2026[POP_2024])</f>
        <v>4.4279718613076421E-5</v>
      </c>
      <c r="L3733" s="3">
        <f>+Tabella2026[[#This Row],[INCIDENZA POPOLAZIONE]]*(PLAFOND/2)</f>
        <v>13035.915949900738</v>
      </c>
      <c r="M3733" s="3">
        <f>+IFERROR(Tabella2026[[#This Row],[reddito_2024]]/Tabella2026[[#This Row],[POP_2024]],"")</f>
        <v>12051.101532567051</v>
      </c>
      <c r="N3733" s="3">
        <f>+IF(Tabella2026[[#This Row],[REDDITO COMPLESSIVO PROCAPITE]]&lt;media_aggr_reddito_pc,(media_aggr_reddito_pc-Tabella2026[[#This Row],[REDDITO COMPLESSIVO PROCAPITE]]),0)</f>
        <v>5773.9645300416905</v>
      </c>
      <c r="O3733" s="3">
        <f>+Tabella2026[[#This Row],[DIFFERENZA REDDITO INFERIORE ALLA MEDIA DALLA MEDIA]]*Tabella2026[[#This Row],[POP_2024]]</f>
        <v>15070047.423408812</v>
      </c>
      <c r="P3733" s="3">
        <f>+Tabella2026[[#This Row],[POPOLAZIONE PER DIFFERENZA ]]/SUM(Tabella2026[[POPOLAZIONE PER DIFFERENZA ]])</f>
        <v>1.3369876400625598E-4</v>
      </c>
      <c r="Q3733" s="3">
        <f>+Tabella2026[[#This Row],[INCIDENZA POPOLAZIONE PER DIFFERENZA]]*(PLAFOND-SUM(Tabella2026[CONTRIBUTO SULLA BASE DELLA POPOLAZIONE]))</f>
        <v>39360.815849368919</v>
      </c>
      <c r="R3733" s="3">
        <f>+Tabella2026[[#This Row],[CONTRIBUTO SULLA BASE DELLA POPOLAZIONE]]+Tabella2026[[#This Row],[CONTRIBUTO SULLA BASE DEL REDDITO]]</f>
        <v>52396.731799269655</v>
      </c>
      <c r="S3733" s="3">
        <f>+Tabella2026[[#This Row],[CONTRIBUTO TOTALE]]/(PLAFOND/N_TESSERE)</f>
        <v>104.7934635985393</v>
      </c>
      <c r="T3733" s="3">
        <f>+MAX(CEILING(Tabella2026[[#This Row],[preDEF1]],1),1)</f>
        <v>105</v>
      </c>
      <c r="U3733" s="9">
        <f xml:space="preserve"> IF(ROW(Tabella2026[[#This Row],[preDEF2]]) - ROW(Tabella2026[[#Headers],[preDEF2]])&lt;=ABS(SUM(Tabella2026[preDEF2])-N_TESSERE),Tabella2026[[#This Row],[preDEF2]]-1,Tabella2026[[#This Row],[preDEF2]])</f>
        <v>104</v>
      </c>
      <c r="V3733" s="21">
        <f>+Tabella2026[[#This Row],[DEF - n. card]]*(PLAFOND/N_TESSERE)</f>
        <v>52000</v>
      </c>
      <c r="W3733" s="18"/>
    </row>
    <row r="3734" spans="2:23" x14ac:dyDescent="0.25">
      <c r="B3734" s="1" t="s">
        <v>7383</v>
      </c>
      <c r="C3734" s="2">
        <v>119006</v>
      </c>
      <c r="D3734" s="1" t="s">
        <v>7384</v>
      </c>
      <c r="E3734" s="1" t="s">
        <v>76</v>
      </c>
      <c r="F3734" s="1" t="s">
        <v>15838</v>
      </c>
      <c r="G3734" s="1" t="s">
        <v>4778</v>
      </c>
      <c r="H3734" s="1" t="s">
        <v>15836</v>
      </c>
      <c r="I3734" s="5">
        <v>2608</v>
      </c>
      <c r="J3734" s="5">
        <v>31200077</v>
      </c>
      <c r="K3734" s="3">
        <f>+Tabella2026[[#This Row],[POP_2024]]/SUM(Tabella2026[POP_2024])</f>
        <v>4.4245787794215829E-5</v>
      </c>
      <c r="L3734" s="3">
        <f>+Tabella2026[[#This Row],[INCIDENZA POPOLAZIONE]]*(PLAFOND/2)</f>
        <v>13025.926742276295</v>
      </c>
      <c r="M3734" s="3">
        <f>+IFERROR(Tabella2026[[#This Row],[reddito_2024]]/Tabella2026[[#This Row],[POP_2024]],"")</f>
        <v>11963.219708588957</v>
      </c>
      <c r="N3734" s="3">
        <f>+IF(Tabella2026[[#This Row],[REDDITO COMPLESSIVO PROCAPITE]]&lt;media_aggr_reddito_pc,(media_aggr_reddito_pc-Tabella2026[[#This Row],[REDDITO COMPLESSIVO PROCAPITE]]),0)</f>
        <v>5861.8463540197845</v>
      </c>
      <c r="O3734" s="3">
        <f>+Tabella2026[[#This Row],[DIFFERENZA REDDITO INFERIORE ALLA MEDIA DALLA MEDIA]]*Tabella2026[[#This Row],[POP_2024]]</f>
        <v>15287695.291283598</v>
      </c>
      <c r="P3734" s="3">
        <f>+Tabella2026[[#This Row],[POPOLAZIONE PER DIFFERENZA ]]/SUM(Tabella2026[[POPOLAZIONE PER DIFFERENZA ]])</f>
        <v>1.3562969694268822E-4</v>
      </c>
      <c r="Q3734" s="3">
        <f>+Tabella2026[[#This Row],[INCIDENZA POPOLAZIONE PER DIFFERENZA]]*(PLAFOND-SUM(Tabella2026[CONTRIBUTO SULLA BASE DELLA POPOLAZIONE]))</f>
        <v>39929.281057654865</v>
      </c>
      <c r="R3734" s="3">
        <f>+Tabella2026[[#This Row],[CONTRIBUTO SULLA BASE DELLA POPOLAZIONE]]+Tabella2026[[#This Row],[CONTRIBUTO SULLA BASE DEL REDDITO]]</f>
        <v>52955.207799931159</v>
      </c>
      <c r="S3734" s="3">
        <f>+Tabella2026[[#This Row],[CONTRIBUTO TOTALE]]/(PLAFOND/N_TESSERE)</f>
        <v>105.91041559986232</v>
      </c>
      <c r="T3734" s="3">
        <f>+MAX(CEILING(Tabella2026[[#This Row],[preDEF1]],1),1)</f>
        <v>106</v>
      </c>
      <c r="U3734" s="9">
        <f xml:space="preserve"> IF(ROW(Tabella2026[[#This Row],[preDEF2]]) - ROW(Tabella2026[[#Headers],[preDEF2]])&lt;=ABS(SUM(Tabella2026[preDEF2])-N_TESSERE),Tabella2026[[#This Row],[preDEF2]]-1,Tabella2026[[#This Row],[preDEF2]])</f>
        <v>105</v>
      </c>
      <c r="V3734" s="21">
        <f>+Tabella2026[[#This Row],[DEF - n. card]]*(PLAFOND/N_TESSERE)</f>
        <v>52500</v>
      </c>
      <c r="W3734" s="18"/>
    </row>
    <row r="3735" spans="2:23" x14ac:dyDescent="0.25">
      <c r="B3735" s="1" t="s">
        <v>7353</v>
      </c>
      <c r="C3735" s="2">
        <v>30018</v>
      </c>
      <c r="D3735" s="1" t="s">
        <v>7354</v>
      </c>
      <c r="E3735" s="1" t="s">
        <v>48</v>
      </c>
      <c r="F3735" s="1" t="s">
        <v>120</v>
      </c>
      <c r="G3735" s="1" t="s">
        <v>4778</v>
      </c>
      <c r="H3735" s="1" t="s">
        <v>15835</v>
      </c>
      <c r="I3735" s="5">
        <v>2606</v>
      </c>
      <c r="J3735" s="5">
        <v>51760394</v>
      </c>
      <c r="K3735" s="3">
        <f>+Tabella2026[[#This Row],[POP_2024]]/SUM(Tabella2026[POP_2024])</f>
        <v>4.4211856975355229E-5</v>
      </c>
      <c r="L3735" s="3">
        <f>+Tabella2026[[#This Row],[INCIDENZA POPOLAZIONE]]*(PLAFOND/2)</f>
        <v>13015.937534651848</v>
      </c>
      <c r="M3735" s="3">
        <f>+IFERROR(Tabella2026[[#This Row],[reddito_2024]]/Tabella2026[[#This Row],[POP_2024]],"")</f>
        <v>19862.008442056791</v>
      </c>
      <c r="N3735" s="3">
        <f>+IF(Tabella2026[[#This Row],[REDDITO COMPLESSIVO PROCAPITE]]&lt;media_aggr_reddito_pc,(media_aggr_reddito_pc-Tabella2026[[#This Row],[REDDITO COMPLESSIVO PROCAPITE]]),0)</f>
        <v>0</v>
      </c>
      <c r="O3735" s="3">
        <f>+Tabella2026[[#This Row],[DIFFERENZA REDDITO INFERIORE ALLA MEDIA DALLA MEDIA]]*Tabella2026[[#This Row],[POP_2024]]</f>
        <v>0</v>
      </c>
      <c r="P3735" s="3">
        <f>+Tabella2026[[#This Row],[POPOLAZIONE PER DIFFERENZA ]]/SUM(Tabella2026[[POPOLAZIONE PER DIFFERENZA ]])</f>
        <v>0</v>
      </c>
      <c r="Q3735" s="3">
        <f>+Tabella2026[[#This Row],[INCIDENZA POPOLAZIONE PER DIFFERENZA]]*(PLAFOND-SUM(Tabella2026[CONTRIBUTO SULLA BASE DELLA POPOLAZIONE]))</f>
        <v>0</v>
      </c>
      <c r="R3735" s="3">
        <f>+Tabella2026[[#This Row],[CONTRIBUTO SULLA BASE DELLA POPOLAZIONE]]+Tabella2026[[#This Row],[CONTRIBUTO SULLA BASE DEL REDDITO]]</f>
        <v>13015.937534651848</v>
      </c>
      <c r="S3735" s="3">
        <f>+Tabella2026[[#This Row],[CONTRIBUTO TOTALE]]/(PLAFOND/N_TESSERE)</f>
        <v>26.031875069303695</v>
      </c>
      <c r="T3735" s="3">
        <f>+MAX(CEILING(Tabella2026[[#This Row],[preDEF1]],1),1)</f>
        <v>27</v>
      </c>
      <c r="U3735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35" s="21">
        <f>+Tabella2026[[#This Row],[DEF - n. card]]*(PLAFOND/N_TESSERE)</f>
        <v>13000</v>
      </c>
      <c r="W3735" s="18"/>
    </row>
    <row r="3736" spans="2:23" x14ac:dyDescent="0.25">
      <c r="B3736" s="1" t="s">
        <v>7477</v>
      </c>
      <c r="C3736" s="2">
        <v>4192</v>
      </c>
      <c r="D3736" s="1" t="s">
        <v>7478</v>
      </c>
      <c r="E3736" s="1" t="s">
        <v>18</v>
      </c>
      <c r="F3736" s="1" t="s">
        <v>263</v>
      </c>
      <c r="G3736" s="1" t="s">
        <v>4778</v>
      </c>
      <c r="H3736" s="1" t="s">
        <v>15835</v>
      </c>
      <c r="I3736" s="5">
        <v>2606</v>
      </c>
      <c r="J3736" s="5">
        <v>45390356</v>
      </c>
      <c r="K3736" s="3">
        <f>+Tabella2026[[#This Row],[POP_2024]]/SUM(Tabella2026[POP_2024])</f>
        <v>4.4211856975355229E-5</v>
      </c>
      <c r="L3736" s="3">
        <f>+Tabella2026[[#This Row],[INCIDENZA POPOLAZIONE]]*(PLAFOND/2)</f>
        <v>13015.937534651848</v>
      </c>
      <c r="M3736" s="3">
        <f>+IFERROR(Tabella2026[[#This Row],[reddito_2024]]/Tabella2026[[#This Row],[POP_2024]],"")</f>
        <v>17417.63468917882</v>
      </c>
      <c r="N3736" s="3">
        <f>+IF(Tabella2026[[#This Row],[REDDITO COMPLESSIVO PROCAPITE]]&lt;media_aggr_reddito_pc,(media_aggr_reddito_pc-Tabella2026[[#This Row],[REDDITO COMPLESSIVO PROCAPITE]]),0)</f>
        <v>407.43137342992122</v>
      </c>
      <c r="O3736" s="3">
        <f>+Tabella2026[[#This Row],[DIFFERENZA REDDITO INFERIORE ALLA MEDIA DALLA MEDIA]]*Tabella2026[[#This Row],[POP_2024]]</f>
        <v>1061766.1591583746</v>
      </c>
      <c r="P3736" s="3">
        <f>+Tabella2026[[#This Row],[POPOLAZIONE PER DIFFERENZA ]]/SUM(Tabella2026[[POPOLAZIONE PER DIFFERENZA ]])</f>
        <v>9.4197993645751945E-6</v>
      </c>
      <c r="Q3736" s="3">
        <f>+Tabella2026[[#This Row],[INCIDENZA POPOLAZIONE PER DIFFERENZA]]*(PLAFOND-SUM(Tabella2026[CONTRIBUTO SULLA BASE DELLA POPOLAZIONE]))</f>
        <v>2773.1818680814249</v>
      </c>
      <c r="R3736" s="3">
        <f>+Tabella2026[[#This Row],[CONTRIBUTO SULLA BASE DELLA POPOLAZIONE]]+Tabella2026[[#This Row],[CONTRIBUTO SULLA BASE DEL REDDITO]]</f>
        <v>15789.119402733273</v>
      </c>
      <c r="S3736" s="3">
        <f>+Tabella2026[[#This Row],[CONTRIBUTO TOTALE]]/(PLAFOND/N_TESSERE)</f>
        <v>31.578238805466547</v>
      </c>
      <c r="T3736" s="3">
        <f>+MAX(CEILING(Tabella2026[[#This Row],[preDEF1]],1),1)</f>
        <v>32</v>
      </c>
      <c r="U3736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736" s="21">
        <f>+Tabella2026[[#This Row],[DEF - n. card]]*(PLAFOND/N_TESSERE)</f>
        <v>15500</v>
      </c>
      <c r="W3736" s="18"/>
    </row>
    <row r="3737" spans="2:23" x14ac:dyDescent="0.25">
      <c r="B3737" s="1" t="s">
        <v>7507</v>
      </c>
      <c r="C3737" s="2">
        <v>20063</v>
      </c>
      <c r="D3737" s="1" t="s">
        <v>7508</v>
      </c>
      <c r="E3737" s="1" t="s">
        <v>12</v>
      </c>
      <c r="F3737" s="1" t="s">
        <v>332</v>
      </c>
      <c r="G3737" s="1" t="s">
        <v>4778</v>
      </c>
      <c r="H3737" s="1" t="s">
        <v>15835</v>
      </c>
      <c r="I3737" s="5">
        <v>2606</v>
      </c>
      <c r="J3737" s="5">
        <v>57932759</v>
      </c>
      <c r="K3737" s="3">
        <f>+Tabella2026[[#This Row],[POP_2024]]/SUM(Tabella2026[POP_2024])</f>
        <v>4.4211856975355229E-5</v>
      </c>
      <c r="L3737" s="3">
        <f>+Tabella2026[[#This Row],[INCIDENZA POPOLAZIONE]]*(PLAFOND/2)</f>
        <v>13015.937534651848</v>
      </c>
      <c r="M3737" s="3">
        <f>+IFERROR(Tabella2026[[#This Row],[reddito_2024]]/Tabella2026[[#This Row],[POP_2024]],"")</f>
        <v>22230.529163468917</v>
      </c>
      <c r="N3737" s="3">
        <f>+IF(Tabella2026[[#This Row],[REDDITO COMPLESSIVO PROCAPITE]]&lt;media_aggr_reddito_pc,(media_aggr_reddito_pc-Tabella2026[[#This Row],[REDDITO COMPLESSIVO PROCAPITE]]),0)</f>
        <v>0</v>
      </c>
      <c r="O3737" s="3">
        <f>+Tabella2026[[#This Row],[DIFFERENZA REDDITO INFERIORE ALLA MEDIA DALLA MEDIA]]*Tabella2026[[#This Row],[POP_2024]]</f>
        <v>0</v>
      </c>
      <c r="P3737" s="3">
        <f>+Tabella2026[[#This Row],[POPOLAZIONE PER DIFFERENZA ]]/SUM(Tabella2026[[POPOLAZIONE PER DIFFERENZA ]])</f>
        <v>0</v>
      </c>
      <c r="Q3737" s="3">
        <f>+Tabella2026[[#This Row],[INCIDENZA POPOLAZIONE PER DIFFERENZA]]*(PLAFOND-SUM(Tabella2026[CONTRIBUTO SULLA BASE DELLA POPOLAZIONE]))</f>
        <v>0</v>
      </c>
      <c r="R3737" s="3">
        <f>+Tabella2026[[#This Row],[CONTRIBUTO SULLA BASE DELLA POPOLAZIONE]]+Tabella2026[[#This Row],[CONTRIBUTO SULLA BASE DEL REDDITO]]</f>
        <v>13015.937534651848</v>
      </c>
      <c r="S3737" s="3">
        <f>+Tabella2026[[#This Row],[CONTRIBUTO TOTALE]]/(PLAFOND/N_TESSERE)</f>
        <v>26.031875069303695</v>
      </c>
      <c r="T3737" s="3">
        <f>+MAX(CEILING(Tabella2026[[#This Row],[preDEF1]],1),1)</f>
        <v>27</v>
      </c>
      <c r="U3737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37" s="21">
        <f>+Tabella2026[[#This Row],[DEF - n. card]]*(PLAFOND/N_TESSERE)</f>
        <v>13000</v>
      </c>
      <c r="W3737" s="18"/>
    </row>
    <row r="3738" spans="2:23" x14ac:dyDescent="0.25">
      <c r="B3738" s="1" t="s">
        <v>7393</v>
      </c>
      <c r="C3738" s="2">
        <v>52005</v>
      </c>
      <c r="D3738" s="1" t="s">
        <v>7394</v>
      </c>
      <c r="E3738" s="1" t="s">
        <v>30</v>
      </c>
      <c r="F3738" s="1" t="s">
        <v>283</v>
      </c>
      <c r="G3738" s="1" t="s">
        <v>4778</v>
      </c>
      <c r="H3738" s="1" t="s">
        <v>15834</v>
      </c>
      <c r="I3738" s="5">
        <v>2605</v>
      </c>
      <c r="J3738" s="5">
        <v>57607559</v>
      </c>
      <c r="K3738" s="3">
        <f>+Tabella2026[[#This Row],[POP_2024]]/SUM(Tabella2026[POP_2024])</f>
        <v>4.4194891565924933E-5</v>
      </c>
      <c r="L3738" s="3">
        <f>+Tabella2026[[#This Row],[INCIDENZA POPOLAZIONE]]*(PLAFOND/2)</f>
        <v>13010.942930839627</v>
      </c>
      <c r="M3738" s="3">
        <f>+IFERROR(Tabella2026[[#This Row],[reddito_2024]]/Tabella2026[[#This Row],[POP_2024]],"")</f>
        <v>22114.226103646834</v>
      </c>
      <c r="N3738" s="3">
        <f>+IF(Tabella2026[[#This Row],[REDDITO COMPLESSIVO PROCAPITE]]&lt;media_aggr_reddito_pc,(media_aggr_reddito_pc-Tabella2026[[#This Row],[REDDITO COMPLESSIVO PROCAPITE]]),0)</f>
        <v>0</v>
      </c>
      <c r="O3738" s="3">
        <f>+Tabella2026[[#This Row],[DIFFERENZA REDDITO INFERIORE ALLA MEDIA DALLA MEDIA]]*Tabella2026[[#This Row],[POP_2024]]</f>
        <v>0</v>
      </c>
      <c r="P3738" s="3">
        <f>+Tabella2026[[#This Row],[POPOLAZIONE PER DIFFERENZA ]]/SUM(Tabella2026[[POPOLAZIONE PER DIFFERENZA ]])</f>
        <v>0</v>
      </c>
      <c r="Q3738" s="3">
        <f>+Tabella2026[[#This Row],[INCIDENZA POPOLAZIONE PER DIFFERENZA]]*(PLAFOND-SUM(Tabella2026[CONTRIBUTO SULLA BASE DELLA POPOLAZIONE]))</f>
        <v>0</v>
      </c>
      <c r="R3738" s="3">
        <f>+Tabella2026[[#This Row],[CONTRIBUTO SULLA BASE DELLA POPOLAZIONE]]+Tabella2026[[#This Row],[CONTRIBUTO SULLA BASE DEL REDDITO]]</f>
        <v>13010.942930839627</v>
      </c>
      <c r="S3738" s="3">
        <f>+Tabella2026[[#This Row],[CONTRIBUTO TOTALE]]/(PLAFOND/N_TESSERE)</f>
        <v>26.021885861679252</v>
      </c>
      <c r="T3738" s="3">
        <f>+MAX(CEILING(Tabella2026[[#This Row],[preDEF1]],1),1)</f>
        <v>27</v>
      </c>
      <c r="U3738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38" s="21">
        <f>+Tabella2026[[#This Row],[DEF - n. card]]*(PLAFOND/N_TESSERE)</f>
        <v>13000</v>
      </c>
      <c r="W3738" s="18"/>
    </row>
    <row r="3739" spans="2:23" x14ac:dyDescent="0.25">
      <c r="B3739" s="1" t="s">
        <v>7583</v>
      </c>
      <c r="C3739" s="2">
        <v>98028</v>
      </c>
      <c r="D3739" s="1" t="s">
        <v>7584</v>
      </c>
      <c r="E3739" s="1" t="s">
        <v>12</v>
      </c>
      <c r="F3739" s="1" t="s">
        <v>389</v>
      </c>
      <c r="G3739" s="1" t="s">
        <v>4778</v>
      </c>
      <c r="H3739" s="1" t="s">
        <v>15835</v>
      </c>
      <c r="I3739" s="5">
        <v>2603</v>
      </c>
      <c r="J3739" s="5">
        <v>49823797</v>
      </c>
      <c r="K3739" s="3">
        <f>+Tabella2026[[#This Row],[POP_2024]]/SUM(Tabella2026[POP_2024])</f>
        <v>4.416096074706434E-5</v>
      </c>
      <c r="L3739" s="3">
        <f>+Tabella2026[[#This Row],[INCIDENZA POPOLAZIONE]]*(PLAFOND/2)</f>
        <v>13000.953723215182</v>
      </c>
      <c r="M3739" s="3">
        <f>+IFERROR(Tabella2026[[#This Row],[reddito_2024]]/Tabella2026[[#This Row],[POP_2024]],"")</f>
        <v>19140.913177103343</v>
      </c>
      <c r="N3739" s="3">
        <f>+IF(Tabella2026[[#This Row],[REDDITO COMPLESSIVO PROCAPITE]]&lt;media_aggr_reddito_pc,(media_aggr_reddito_pc-Tabella2026[[#This Row],[REDDITO COMPLESSIVO PROCAPITE]]),0)</f>
        <v>0</v>
      </c>
      <c r="O3739" s="3">
        <f>+Tabella2026[[#This Row],[DIFFERENZA REDDITO INFERIORE ALLA MEDIA DALLA MEDIA]]*Tabella2026[[#This Row],[POP_2024]]</f>
        <v>0</v>
      </c>
      <c r="P3739" s="3">
        <f>+Tabella2026[[#This Row],[POPOLAZIONE PER DIFFERENZA ]]/SUM(Tabella2026[[POPOLAZIONE PER DIFFERENZA ]])</f>
        <v>0</v>
      </c>
      <c r="Q3739" s="3">
        <f>+Tabella2026[[#This Row],[INCIDENZA POPOLAZIONE PER DIFFERENZA]]*(PLAFOND-SUM(Tabella2026[CONTRIBUTO SULLA BASE DELLA POPOLAZIONE]))</f>
        <v>0</v>
      </c>
      <c r="R3739" s="3">
        <f>+Tabella2026[[#This Row],[CONTRIBUTO SULLA BASE DELLA POPOLAZIONE]]+Tabella2026[[#This Row],[CONTRIBUTO SULLA BASE DEL REDDITO]]</f>
        <v>13000.953723215182</v>
      </c>
      <c r="S3739" s="3">
        <f>+Tabella2026[[#This Row],[CONTRIBUTO TOTALE]]/(PLAFOND/N_TESSERE)</f>
        <v>26.001907446430362</v>
      </c>
      <c r="T3739" s="3">
        <f>+MAX(CEILING(Tabella2026[[#This Row],[preDEF1]],1),1)</f>
        <v>27</v>
      </c>
      <c r="U3739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39" s="21">
        <f>+Tabella2026[[#This Row],[DEF - n. card]]*(PLAFOND/N_TESSERE)</f>
        <v>13000</v>
      </c>
      <c r="W3739" s="18"/>
    </row>
    <row r="3740" spans="2:23" x14ac:dyDescent="0.25">
      <c r="B3740" s="1" t="s">
        <v>7487</v>
      </c>
      <c r="C3740" s="2">
        <v>78155</v>
      </c>
      <c r="D3740" s="1" t="s">
        <v>7488</v>
      </c>
      <c r="E3740" s="1" t="s">
        <v>61</v>
      </c>
      <c r="F3740" s="1" t="s">
        <v>178</v>
      </c>
      <c r="G3740" s="1" t="s">
        <v>4778</v>
      </c>
      <c r="H3740" s="1" t="s">
        <v>15836</v>
      </c>
      <c r="I3740" s="5">
        <v>2603</v>
      </c>
      <c r="J3740" s="5">
        <v>26625410</v>
      </c>
      <c r="K3740" s="3">
        <f>+Tabella2026[[#This Row],[POP_2024]]/SUM(Tabella2026[POP_2024])</f>
        <v>4.416096074706434E-5</v>
      </c>
      <c r="L3740" s="3">
        <f>+Tabella2026[[#This Row],[INCIDENZA POPOLAZIONE]]*(PLAFOND/2)</f>
        <v>13000.953723215182</v>
      </c>
      <c r="M3740" s="3">
        <f>+IFERROR(Tabella2026[[#This Row],[reddito_2024]]/Tabella2026[[#This Row],[POP_2024]],"")</f>
        <v>10228.739915482136</v>
      </c>
      <c r="N3740" s="3">
        <f>+IF(Tabella2026[[#This Row],[REDDITO COMPLESSIVO PROCAPITE]]&lt;media_aggr_reddito_pc,(media_aggr_reddito_pc-Tabella2026[[#This Row],[REDDITO COMPLESSIVO PROCAPITE]]),0)</f>
        <v>7596.3261471266051</v>
      </c>
      <c r="O3740" s="3">
        <f>+Tabella2026[[#This Row],[DIFFERENZA REDDITO INFERIORE ALLA MEDIA DALLA MEDIA]]*Tabella2026[[#This Row],[POP_2024]]</f>
        <v>19773236.960970555</v>
      </c>
      <c r="P3740" s="3">
        <f>+Tabella2026[[#This Row],[POPOLAZIONE PER DIFFERENZA ]]/SUM(Tabella2026[[POPOLAZIONE PER DIFFERENZA ]])</f>
        <v>1.7542461996357744E-4</v>
      </c>
      <c r="Q3740" s="3">
        <f>+Tabella2026[[#This Row],[INCIDENZA POPOLAZIONE PER DIFFERENZA]]*(PLAFOND-SUM(Tabella2026[CONTRIBUTO SULLA BASE DELLA POPOLAZIONE]))</f>
        <v>51644.876548812434</v>
      </c>
      <c r="R3740" s="3">
        <f>+Tabella2026[[#This Row],[CONTRIBUTO SULLA BASE DELLA POPOLAZIONE]]+Tabella2026[[#This Row],[CONTRIBUTO SULLA BASE DEL REDDITO]]</f>
        <v>64645.830272027611</v>
      </c>
      <c r="S3740" s="3">
        <f>+Tabella2026[[#This Row],[CONTRIBUTO TOTALE]]/(PLAFOND/N_TESSERE)</f>
        <v>129.29166054405522</v>
      </c>
      <c r="T3740" s="3">
        <f>+MAX(CEILING(Tabella2026[[#This Row],[preDEF1]],1),1)</f>
        <v>130</v>
      </c>
      <c r="U3740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3740" s="21">
        <f>+Tabella2026[[#This Row],[DEF - n. card]]*(PLAFOND/N_TESSERE)</f>
        <v>64500</v>
      </c>
      <c r="W3740" s="18"/>
    </row>
    <row r="3741" spans="2:23" x14ac:dyDescent="0.25">
      <c r="B3741" s="1" t="s">
        <v>7495</v>
      </c>
      <c r="C3741" s="2">
        <v>69027</v>
      </c>
      <c r="D3741" s="1" t="s">
        <v>7496</v>
      </c>
      <c r="E3741" s="1" t="s">
        <v>96</v>
      </c>
      <c r="F3741" s="1" t="s">
        <v>328</v>
      </c>
      <c r="G3741" s="1" t="s">
        <v>4778</v>
      </c>
      <c r="H3741" s="1" t="s">
        <v>15836</v>
      </c>
      <c r="I3741" s="5">
        <v>2601</v>
      </c>
      <c r="J3741" s="5">
        <v>35905028</v>
      </c>
      <c r="K3741" s="3">
        <f>+Tabella2026[[#This Row],[POP_2024]]/SUM(Tabella2026[POP_2024])</f>
        <v>4.4127029928203747E-5</v>
      </c>
      <c r="L3741" s="3">
        <f>+Tabella2026[[#This Row],[INCIDENZA POPOLAZIONE]]*(PLAFOND/2)</f>
        <v>12990.964515590736</v>
      </c>
      <c r="M3741" s="3">
        <f>+IFERROR(Tabella2026[[#This Row],[reddito_2024]]/Tabella2026[[#This Row],[POP_2024]],"")</f>
        <v>13804.316801230296</v>
      </c>
      <c r="N3741" s="3">
        <f>+IF(Tabella2026[[#This Row],[REDDITO COMPLESSIVO PROCAPITE]]&lt;media_aggr_reddito_pc,(media_aggr_reddito_pc-Tabella2026[[#This Row],[REDDITO COMPLESSIVO PROCAPITE]]),0)</f>
        <v>4020.7492613784452</v>
      </c>
      <c r="O3741" s="3">
        <f>+Tabella2026[[#This Row],[DIFFERENZA REDDITO INFERIORE ALLA MEDIA DALLA MEDIA]]*Tabella2026[[#This Row],[POP_2024]]</f>
        <v>10457968.828845335</v>
      </c>
      <c r="P3741" s="3">
        <f>+Tabella2026[[#This Row],[POPOLAZIONE PER DIFFERENZA ]]/SUM(Tabella2026[[POPOLAZIONE PER DIFFERENZA ]])</f>
        <v>9.2781228031218763E-5</v>
      </c>
      <c r="Q3741" s="3">
        <f>+Tabella2026[[#This Row],[INCIDENZA POPOLAZIONE PER DIFFERENZA]]*(PLAFOND-SUM(Tabella2026[CONTRIBUTO SULLA BASE DELLA POPOLAZIONE]))</f>
        <v>27314.723946469891</v>
      </c>
      <c r="R3741" s="3">
        <f>+Tabella2026[[#This Row],[CONTRIBUTO SULLA BASE DELLA POPOLAZIONE]]+Tabella2026[[#This Row],[CONTRIBUTO SULLA BASE DEL REDDITO]]</f>
        <v>40305.688462060629</v>
      </c>
      <c r="S3741" s="3">
        <f>+Tabella2026[[#This Row],[CONTRIBUTO TOTALE]]/(PLAFOND/N_TESSERE)</f>
        <v>80.611376924121259</v>
      </c>
      <c r="T3741" s="3">
        <f>+MAX(CEILING(Tabella2026[[#This Row],[preDEF1]],1),1)</f>
        <v>81</v>
      </c>
      <c r="U3741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3741" s="21">
        <f>+Tabella2026[[#This Row],[DEF - n. card]]*(PLAFOND/N_TESSERE)</f>
        <v>40000</v>
      </c>
      <c r="W3741" s="18"/>
    </row>
    <row r="3742" spans="2:23" x14ac:dyDescent="0.25">
      <c r="B3742" s="1" t="s">
        <v>7593</v>
      </c>
      <c r="C3742" s="2">
        <v>96059</v>
      </c>
      <c r="D3742" s="1" t="s">
        <v>7594</v>
      </c>
      <c r="E3742" s="1" t="s">
        <v>18</v>
      </c>
      <c r="F3742" s="1" t="s">
        <v>403</v>
      </c>
      <c r="G3742" s="1" t="s">
        <v>4778</v>
      </c>
      <c r="H3742" s="1" t="s">
        <v>15835</v>
      </c>
      <c r="I3742" s="5">
        <v>2601</v>
      </c>
      <c r="J3742" s="5">
        <v>55139195</v>
      </c>
      <c r="K3742" s="3">
        <f>+Tabella2026[[#This Row],[POP_2024]]/SUM(Tabella2026[POP_2024])</f>
        <v>4.4127029928203747E-5</v>
      </c>
      <c r="L3742" s="3">
        <f>+Tabella2026[[#This Row],[INCIDENZA POPOLAZIONE]]*(PLAFOND/2)</f>
        <v>12990.964515590736</v>
      </c>
      <c r="M3742" s="3">
        <f>+IFERROR(Tabella2026[[#This Row],[reddito_2024]]/Tabella2026[[#This Row],[POP_2024]],"")</f>
        <v>21199.229142637447</v>
      </c>
      <c r="N3742" s="3">
        <f>+IF(Tabella2026[[#This Row],[REDDITO COMPLESSIVO PROCAPITE]]&lt;media_aggr_reddito_pc,(media_aggr_reddito_pc-Tabella2026[[#This Row],[REDDITO COMPLESSIVO PROCAPITE]]),0)</f>
        <v>0</v>
      </c>
      <c r="O3742" s="3">
        <f>+Tabella2026[[#This Row],[DIFFERENZA REDDITO INFERIORE ALLA MEDIA DALLA MEDIA]]*Tabella2026[[#This Row],[POP_2024]]</f>
        <v>0</v>
      </c>
      <c r="P3742" s="3">
        <f>+Tabella2026[[#This Row],[POPOLAZIONE PER DIFFERENZA ]]/SUM(Tabella2026[[POPOLAZIONE PER DIFFERENZA ]])</f>
        <v>0</v>
      </c>
      <c r="Q3742" s="3">
        <f>+Tabella2026[[#This Row],[INCIDENZA POPOLAZIONE PER DIFFERENZA]]*(PLAFOND-SUM(Tabella2026[CONTRIBUTO SULLA BASE DELLA POPOLAZIONE]))</f>
        <v>0</v>
      </c>
      <c r="R3742" s="3">
        <f>+Tabella2026[[#This Row],[CONTRIBUTO SULLA BASE DELLA POPOLAZIONE]]+Tabella2026[[#This Row],[CONTRIBUTO SULLA BASE DEL REDDITO]]</f>
        <v>12990.964515590736</v>
      </c>
      <c r="S3742" s="3">
        <f>+Tabella2026[[#This Row],[CONTRIBUTO TOTALE]]/(PLAFOND/N_TESSERE)</f>
        <v>25.981929031181473</v>
      </c>
      <c r="T3742" s="3">
        <f>+MAX(CEILING(Tabella2026[[#This Row],[preDEF1]],1),1)</f>
        <v>26</v>
      </c>
      <c r="U3742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42" s="21">
        <f>+Tabella2026[[#This Row],[DEF - n. card]]*(PLAFOND/N_TESSERE)</f>
        <v>12500</v>
      </c>
      <c r="W3742" s="18"/>
    </row>
    <row r="3743" spans="2:23" x14ac:dyDescent="0.25">
      <c r="B3743" s="1" t="s">
        <v>7413</v>
      </c>
      <c r="C3743" s="2">
        <v>25026</v>
      </c>
      <c r="D3743" s="1" t="s">
        <v>7414</v>
      </c>
      <c r="E3743" s="1" t="s">
        <v>38</v>
      </c>
      <c r="F3743" s="1" t="s">
        <v>514</v>
      </c>
      <c r="G3743" s="1" t="s">
        <v>4778</v>
      </c>
      <c r="H3743" s="1" t="s">
        <v>15835</v>
      </c>
      <c r="I3743" s="5">
        <v>2600</v>
      </c>
      <c r="J3743" s="5">
        <v>45425464</v>
      </c>
      <c r="K3743" s="3">
        <f>+Tabella2026[[#This Row],[POP_2024]]/SUM(Tabella2026[POP_2024])</f>
        <v>4.4110064518773444E-5</v>
      </c>
      <c r="L3743" s="3">
        <f>+Tabella2026[[#This Row],[INCIDENZA POPOLAZIONE]]*(PLAFOND/2)</f>
        <v>12985.969911778513</v>
      </c>
      <c r="M3743" s="3">
        <f>+IFERROR(Tabella2026[[#This Row],[reddito_2024]]/Tabella2026[[#This Row],[POP_2024]],"")</f>
        <v>17471.332307692308</v>
      </c>
      <c r="N3743" s="3">
        <f>+IF(Tabella2026[[#This Row],[REDDITO COMPLESSIVO PROCAPITE]]&lt;media_aggr_reddito_pc,(media_aggr_reddito_pc-Tabella2026[[#This Row],[REDDITO COMPLESSIVO PROCAPITE]]),0)</f>
        <v>353.7337549164331</v>
      </c>
      <c r="O3743" s="3">
        <f>+Tabella2026[[#This Row],[DIFFERENZA REDDITO INFERIORE ALLA MEDIA DALLA MEDIA]]*Tabella2026[[#This Row],[POP_2024]]</f>
        <v>919707.76278272609</v>
      </c>
      <c r="P3743" s="3">
        <f>+Tabella2026[[#This Row],[POPOLAZIONE PER DIFFERENZA ]]/SUM(Tabella2026[[POPOLAZIONE PER DIFFERENZA ]])</f>
        <v>8.1594826928019859E-6</v>
      </c>
      <c r="Q3743" s="3">
        <f>+Tabella2026[[#This Row],[INCIDENZA POPOLAZIONE PER DIFFERENZA]]*(PLAFOND-SUM(Tabella2026[CONTRIBUTO SULLA BASE DELLA POPOLAZIONE]))</f>
        <v>2402.145585148895</v>
      </c>
      <c r="R3743" s="3">
        <f>+Tabella2026[[#This Row],[CONTRIBUTO SULLA BASE DELLA POPOLAZIONE]]+Tabella2026[[#This Row],[CONTRIBUTO SULLA BASE DEL REDDITO]]</f>
        <v>15388.115496927408</v>
      </c>
      <c r="S3743" s="3">
        <f>+Tabella2026[[#This Row],[CONTRIBUTO TOTALE]]/(PLAFOND/N_TESSERE)</f>
        <v>30.776230993854817</v>
      </c>
      <c r="T3743" s="3">
        <f>+MAX(CEILING(Tabella2026[[#This Row],[preDEF1]],1),1)</f>
        <v>31</v>
      </c>
      <c r="U3743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743" s="21">
        <f>+Tabella2026[[#This Row],[DEF - n. card]]*(PLAFOND/N_TESSERE)</f>
        <v>15000</v>
      </c>
      <c r="W3743" s="18"/>
    </row>
    <row r="3744" spans="2:23" x14ac:dyDescent="0.25">
      <c r="B3744" s="1" t="s">
        <v>7571</v>
      </c>
      <c r="C3744" s="2">
        <v>13232</v>
      </c>
      <c r="D3744" s="1" t="s">
        <v>7572</v>
      </c>
      <c r="E3744" s="1" t="s">
        <v>12</v>
      </c>
      <c r="F3744" s="1" t="s">
        <v>152</v>
      </c>
      <c r="G3744" s="1" t="s">
        <v>4778</v>
      </c>
      <c r="H3744" s="1" t="s">
        <v>15835</v>
      </c>
      <c r="I3744" s="5">
        <v>2598</v>
      </c>
      <c r="J3744" s="5">
        <v>35419966</v>
      </c>
      <c r="K3744" s="3">
        <f>+Tabella2026[[#This Row],[POP_2024]]/SUM(Tabella2026[POP_2024])</f>
        <v>4.4076133699912852E-5</v>
      </c>
      <c r="L3744" s="3">
        <f>+Tabella2026[[#This Row],[INCIDENZA POPOLAZIONE]]*(PLAFOND/2)</f>
        <v>12975.980704154068</v>
      </c>
      <c r="M3744" s="3">
        <f>+IFERROR(Tabella2026[[#This Row],[reddito_2024]]/Tabella2026[[#This Row],[POP_2024]],"")</f>
        <v>13633.551193225558</v>
      </c>
      <c r="N3744" s="3">
        <f>+IF(Tabella2026[[#This Row],[REDDITO COMPLESSIVO PROCAPITE]]&lt;media_aggr_reddito_pc,(media_aggr_reddito_pc-Tabella2026[[#This Row],[REDDITO COMPLESSIVO PROCAPITE]]),0)</f>
        <v>4191.5148693831834</v>
      </c>
      <c r="O3744" s="3">
        <f>+Tabella2026[[#This Row],[DIFFERENZA REDDITO INFERIORE ALLA MEDIA DALLA MEDIA]]*Tabella2026[[#This Row],[POP_2024]]</f>
        <v>10889555.630657511</v>
      </c>
      <c r="P3744" s="3">
        <f>+Tabella2026[[#This Row],[POPOLAZIONE PER DIFFERENZA ]]/SUM(Tabella2026[[POPOLAZIONE PER DIFFERENZA ]])</f>
        <v>9.661018890589189E-5</v>
      </c>
      <c r="Q3744" s="3">
        <f>+Tabella2026[[#This Row],[INCIDENZA POPOLAZIONE PER DIFFERENZA]]*(PLAFOND-SUM(Tabella2026[CONTRIBUTO SULLA BASE DELLA POPOLAZIONE]))</f>
        <v>28441.967156253009</v>
      </c>
      <c r="R3744" s="3">
        <f>+Tabella2026[[#This Row],[CONTRIBUTO SULLA BASE DELLA POPOLAZIONE]]+Tabella2026[[#This Row],[CONTRIBUTO SULLA BASE DEL REDDITO]]</f>
        <v>41417.947860407075</v>
      </c>
      <c r="S3744" s="3">
        <f>+Tabella2026[[#This Row],[CONTRIBUTO TOTALE]]/(PLAFOND/N_TESSERE)</f>
        <v>82.83589572081415</v>
      </c>
      <c r="T3744" s="3">
        <f>+MAX(CEILING(Tabella2026[[#This Row],[preDEF1]],1),1)</f>
        <v>83</v>
      </c>
      <c r="U3744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3744" s="21">
        <f>+Tabella2026[[#This Row],[DEF - n. card]]*(PLAFOND/N_TESSERE)</f>
        <v>41000</v>
      </c>
      <c r="W3744" s="18"/>
    </row>
    <row r="3745" spans="2:23" x14ac:dyDescent="0.25">
      <c r="B3745" s="1" t="s">
        <v>7515</v>
      </c>
      <c r="C3745" s="2">
        <v>75009</v>
      </c>
      <c r="D3745" s="1" t="s">
        <v>7516</v>
      </c>
      <c r="E3745" s="1" t="s">
        <v>33</v>
      </c>
      <c r="F3745" s="1" t="s">
        <v>132</v>
      </c>
      <c r="G3745" s="1" t="s">
        <v>4778</v>
      </c>
      <c r="H3745" s="1" t="s">
        <v>15836</v>
      </c>
      <c r="I3745" s="5">
        <v>2597</v>
      </c>
      <c r="J3745" s="5">
        <v>34749810</v>
      </c>
      <c r="K3745" s="3">
        <f>+Tabella2026[[#This Row],[POP_2024]]/SUM(Tabella2026[POP_2024])</f>
        <v>4.4059168290482555E-5</v>
      </c>
      <c r="L3745" s="3">
        <f>+Tabella2026[[#This Row],[INCIDENZA POPOLAZIONE]]*(PLAFOND/2)</f>
        <v>12970.986100341846</v>
      </c>
      <c r="M3745" s="3">
        <f>+IFERROR(Tabella2026[[#This Row],[reddito_2024]]/Tabella2026[[#This Row],[POP_2024]],"")</f>
        <v>13380.750866384289</v>
      </c>
      <c r="N3745" s="3">
        <f>+IF(Tabella2026[[#This Row],[REDDITO COMPLESSIVO PROCAPITE]]&lt;media_aggr_reddito_pc,(media_aggr_reddito_pc-Tabella2026[[#This Row],[REDDITO COMPLESSIVO PROCAPITE]]),0)</f>
        <v>4444.3151962244519</v>
      </c>
      <c r="O3745" s="3">
        <f>+Tabella2026[[#This Row],[DIFFERENZA REDDITO INFERIORE ALLA MEDIA DALLA MEDIA]]*Tabella2026[[#This Row],[POP_2024]]</f>
        <v>11541886.564594902</v>
      </c>
      <c r="P3745" s="3">
        <f>+Tabella2026[[#This Row],[POPOLAZIONE PER DIFFERENZA ]]/SUM(Tabella2026[[POPOLAZIONE PER DIFFERENZA ]])</f>
        <v>1.0239755221936099E-4</v>
      </c>
      <c r="Q3745" s="3">
        <f>+Tabella2026[[#This Row],[INCIDENZA POPOLAZIONE PER DIFFERENZA]]*(PLAFOND-SUM(Tabella2026[CONTRIBUTO SULLA BASE DELLA POPOLAZIONE]))</f>
        <v>30145.762575215835</v>
      </c>
      <c r="R3745" s="3">
        <f>+Tabella2026[[#This Row],[CONTRIBUTO SULLA BASE DELLA POPOLAZIONE]]+Tabella2026[[#This Row],[CONTRIBUTO SULLA BASE DEL REDDITO]]</f>
        <v>43116.748675557683</v>
      </c>
      <c r="S3745" s="3">
        <f>+Tabella2026[[#This Row],[CONTRIBUTO TOTALE]]/(PLAFOND/N_TESSERE)</f>
        <v>86.233497351115361</v>
      </c>
      <c r="T3745" s="3">
        <f>+MAX(CEILING(Tabella2026[[#This Row],[preDEF1]],1),1)</f>
        <v>87</v>
      </c>
      <c r="U3745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3745" s="21">
        <f>+Tabella2026[[#This Row],[DEF - n. card]]*(PLAFOND/N_TESSERE)</f>
        <v>43000</v>
      </c>
      <c r="W3745" s="18"/>
    </row>
    <row r="3746" spans="2:23" x14ac:dyDescent="0.25">
      <c r="B3746" s="1" t="s">
        <v>7557</v>
      </c>
      <c r="C3746" s="2">
        <v>29047</v>
      </c>
      <c r="D3746" s="1" t="s">
        <v>7558</v>
      </c>
      <c r="E3746" s="1" t="s">
        <v>38</v>
      </c>
      <c r="F3746" s="1" t="s">
        <v>314</v>
      </c>
      <c r="G3746" s="1" t="s">
        <v>4778</v>
      </c>
      <c r="H3746" s="1" t="s">
        <v>15835</v>
      </c>
      <c r="I3746" s="5">
        <v>2595</v>
      </c>
      <c r="J3746" s="5">
        <v>45346106</v>
      </c>
      <c r="K3746" s="3">
        <f>+Tabella2026[[#This Row],[POP_2024]]/SUM(Tabella2026[POP_2024])</f>
        <v>4.4025237471621963E-5</v>
      </c>
      <c r="L3746" s="3">
        <f>+Tabella2026[[#This Row],[INCIDENZA POPOLAZIONE]]*(PLAFOND/2)</f>
        <v>12960.996892717401</v>
      </c>
      <c r="M3746" s="3">
        <f>+IFERROR(Tabella2026[[#This Row],[reddito_2024]]/Tabella2026[[#This Row],[POP_2024]],"")</f>
        <v>17474.414643545279</v>
      </c>
      <c r="N3746" s="3">
        <f>+IF(Tabella2026[[#This Row],[REDDITO COMPLESSIVO PROCAPITE]]&lt;media_aggr_reddito_pc,(media_aggr_reddito_pc-Tabella2026[[#This Row],[REDDITO COMPLESSIVO PROCAPITE]]),0)</f>
        <v>350.65141906346253</v>
      </c>
      <c r="O3746" s="3">
        <f>+Tabella2026[[#This Row],[DIFFERENZA REDDITO INFERIORE ALLA MEDIA DALLA MEDIA]]*Tabella2026[[#This Row],[POP_2024]]</f>
        <v>909940.43246968521</v>
      </c>
      <c r="P3746" s="3">
        <f>+Tabella2026[[#This Row],[POPOLAZIONE PER DIFFERENZA ]]/SUM(Tabella2026[[POPOLAZIONE PER DIFFERENZA ]])</f>
        <v>8.0728286860955471E-6</v>
      </c>
      <c r="Q3746" s="3">
        <f>+Tabella2026[[#This Row],[INCIDENZA POPOLAZIONE PER DIFFERENZA]]*(PLAFOND-SUM(Tabella2026[CONTRIBUTO SULLA BASE DELLA POPOLAZIONE]))</f>
        <v>2376.6347105650243</v>
      </c>
      <c r="R3746" s="3">
        <f>+Tabella2026[[#This Row],[CONTRIBUTO SULLA BASE DELLA POPOLAZIONE]]+Tabella2026[[#This Row],[CONTRIBUTO SULLA BASE DEL REDDITO]]</f>
        <v>15337.631603282425</v>
      </c>
      <c r="S3746" s="3">
        <f>+Tabella2026[[#This Row],[CONTRIBUTO TOTALE]]/(PLAFOND/N_TESSERE)</f>
        <v>30.67526320656485</v>
      </c>
      <c r="T3746" s="3">
        <f>+MAX(CEILING(Tabella2026[[#This Row],[preDEF1]],1),1)</f>
        <v>31</v>
      </c>
      <c r="U3746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746" s="21">
        <f>+Tabella2026[[#This Row],[DEF - n. card]]*(PLAFOND/N_TESSERE)</f>
        <v>15000</v>
      </c>
      <c r="W3746" s="18"/>
    </row>
    <row r="3747" spans="2:23" x14ac:dyDescent="0.25">
      <c r="B3747" s="1" t="s">
        <v>7457</v>
      </c>
      <c r="C3747" s="2">
        <v>71006</v>
      </c>
      <c r="D3747" s="1" t="s">
        <v>7458</v>
      </c>
      <c r="E3747" s="1" t="s">
        <v>33</v>
      </c>
      <c r="F3747" s="1" t="s">
        <v>78</v>
      </c>
      <c r="G3747" s="1" t="s">
        <v>4778</v>
      </c>
      <c r="H3747" s="1" t="s">
        <v>15836</v>
      </c>
      <c r="I3747" s="5">
        <v>2594</v>
      </c>
      <c r="J3747" s="5">
        <v>31793503</v>
      </c>
      <c r="K3747" s="3">
        <f>+Tabella2026[[#This Row],[POP_2024]]/SUM(Tabella2026[POP_2024])</f>
        <v>4.400827206219166E-5</v>
      </c>
      <c r="L3747" s="3">
        <f>+Tabella2026[[#This Row],[INCIDENZA POPOLAZIONE]]*(PLAFOND/2)</f>
        <v>12956.002288905178</v>
      </c>
      <c r="M3747" s="3">
        <f>+IFERROR(Tabella2026[[#This Row],[reddito_2024]]/Tabella2026[[#This Row],[POP_2024]],"")</f>
        <v>12256.554741711643</v>
      </c>
      <c r="N3747" s="3">
        <f>+IF(Tabella2026[[#This Row],[REDDITO COMPLESSIVO PROCAPITE]]&lt;media_aggr_reddito_pc,(media_aggr_reddito_pc-Tabella2026[[#This Row],[REDDITO COMPLESSIVO PROCAPITE]]),0)</f>
        <v>5568.5113208970979</v>
      </c>
      <c r="O3747" s="3">
        <f>+Tabella2026[[#This Row],[DIFFERENZA REDDITO INFERIORE ALLA MEDIA DALLA MEDIA]]*Tabella2026[[#This Row],[POP_2024]]</f>
        <v>14444718.366407072</v>
      </c>
      <c r="P3747" s="3">
        <f>+Tabella2026[[#This Row],[POPOLAZIONE PER DIFFERENZA ]]/SUM(Tabella2026[[POPOLAZIONE PER DIFFERENZA ]])</f>
        <v>1.2815095651306504E-4</v>
      </c>
      <c r="Q3747" s="3">
        <f>+Tabella2026[[#This Row],[INCIDENZA POPOLAZIONE PER DIFFERENZA]]*(PLAFOND-SUM(Tabella2026[CONTRIBUTO SULLA BASE DELLA POPOLAZIONE]))</f>
        <v>37727.545484229115</v>
      </c>
      <c r="R3747" s="3">
        <f>+Tabella2026[[#This Row],[CONTRIBUTO SULLA BASE DELLA POPOLAZIONE]]+Tabella2026[[#This Row],[CONTRIBUTO SULLA BASE DEL REDDITO]]</f>
        <v>50683.547773134291</v>
      </c>
      <c r="S3747" s="3">
        <f>+Tabella2026[[#This Row],[CONTRIBUTO TOTALE]]/(PLAFOND/N_TESSERE)</f>
        <v>101.36709554626859</v>
      </c>
      <c r="T3747" s="3">
        <f>+MAX(CEILING(Tabella2026[[#This Row],[preDEF1]],1),1)</f>
        <v>102</v>
      </c>
      <c r="U3747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3747" s="21">
        <f>+Tabella2026[[#This Row],[DEF - n. card]]*(PLAFOND/N_TESSERE)</f>
        <v>50500</v>
      </c>
      <c r="W3747" s="18"/>
    </row>
    <row r="3748" spans="2:23" x14ac:dyDescent="0.25">
      <c r="B3748" s="1" t="s">
        <v>7621</v>
      </c>
      <c r="C3748" s="2">
        <v>13137</v>
      </c>
      <c r="D3748" s="1" t="s">
        <v>7622</v>
      </c>
      <c r="E3748" s="1" t="s">
        <v>12</v>
      </c>
      <c r="F3748" s="1" t="s">
        <v>152</v>
      </c>
      <c r="G3748" s="1" t="s">
        <v>4778</v>
      </c>
      <c r="H3748" s="1" t="s">
        <v>15835</v>
      </c>
      <c r="I3748" s="5">
        <v>2594</v>
      </c>
      <c r="J3748" s="5">
        <v>54111983</v>
      </c>
      <c r="K3748" s="3">
        <f>+Tabella2026[[#This Row],[POP_2024]]/SUM(Tabella2026[POP_2024])</f>
        <v>4.400827206219166E-5</v>
      </c>
      <c r="L3748" s="3">
        <f>+Tabella2026[[#This Row],[INCIDENZA POPOLAZIONE]]*(PLAFOND/2)</f>
        <v>12956.002288905178</v>
      </c>
      <c r="M3748" s="3">
        <f>+IFERROR(Tabella2026[[#This Row],[reddito_2024]]/Tabella2026[[#This Row],[POP_2024]],"")</f>
        <v>20860.440632228219</v>
      </c>
      <c r="N3748" s="3">
        <f>+IF(Tabella2026[[#This Row],[REDDITO COMPLESSIVO PROCAPITE]]&lt;media_aggr_reddito_pc,(media_aggr_reddito_pc-Tabella2026[[#This Row],[REDDITO COMPLESSIVO PROCAPITE]]),0)</f>
        <v>0</v>
      </c>
      <c r="O3748" s="3">
        <f>+Tabella2026[[#This Row],[DIFFERENZA REDDITO INFERIORE ALLA MEDIA DALLA MEDIA]]*Tabella2026[[#This Row],[POP_2024]]</f>
        <v>0</v>
      </c>
      <c r="P3748" s="3">
        <f>+Tabella2026[[#This Row],[POPOLAZIONE PER DIFFERENZA ]]/SUM(Tabella2026[[POPOLAZIONE PER DIFFERENZA ]])</f>
        <v>0</v>
      </c>
      <c r="Q3748" s="3">
        <f>+Tabella2026[[#This Row],[INCIDENZA POPOLAZIONE PER DIFFERENZA]]*(PLAFOND-SUM(Tabella2026[CONTRIBUTO SULLA BASE DELLA POPOLAZIONE]))</f>
        <v>0</v>
      </c>
      <c r="R3748" s="3">
        <f>+Tabella2026[[#This Row],[CONTRIBUTO SULLA BASE DELLA POPOLAZIONE]]+Tabella2026[[#This Row],[CONTRIBUTO SULLA BASE DEL REDDITO]]</f>
        <v>12956.002288905178</v>
      </c>
      <c r="S3748" s="3">
        <f>+Tabella2026[[#This Row],[CONTRIBUTO TOTALE]]/(PLAFOND/N_TESSERE)</f>
        <v>25.912004577810357</v>
      </c>
      <c r="T3748" s="3">
        <f>+MAX(CEILING(Tabella2026[[#This Row],[preDEF1]],1),1)</f>
        <v>26</v>
      </c>
      <c r="U3748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48" s="21">
        <f>+Tabella2026[[#This Row],[DEF - n. card]]*(PLAFOND/N_TESSERE)</f>
        <v>12500</v>
      </c>
      <c r="W3748" s="18"/>
    </row>
    <row r="3749" spans="2:23" x14ac:dyDescent="0.25">
      <c r="B3749" s="1" t="s">
        <v>7529</v>
      </c>
      <c r="C3749" s="2">
        <v>17074</v>
      </c>
      <c r="D3749" s="1" t="s">
        <v>7530</v>
      </c>
      <c r="E3749" s="1" t="s">
        <v>12</v>
      </c>
      <c r="F3749" s="1" t="s">
        <v>50</v>
      </c>
      <c r="G3749" s="1" t="s">
        <v>4778</v>
      </c>
      <c r="H3749" s="1" t="s">
        <v>15835</v>
      </c>
      <c r="I3749" s="5">
        <v>2593</v>
      </c>
      <c r="J3749" s="5">
        <v>70257077</v>
      </c>
      <c r="K3749" s="3">
        <f>+Tabella2026[[#This Row],[POP_2024]]/SUM(Tabella2026[POP_2024])</f>
        <v>4.3991306652761363E-5</v>
      </c>
      <c r="L3749" s="3">
        <f>+Tabella2026[[#This Row],[INCIDENZA POPOLAZIONE]]*(PLAFOND/2)</f>
        <v>12951.007685092956</v>
      </c>
      <c r="M3749" s="3">
        <f>+IFERROR(Tabella2026[[#This Row],[reddito_2024]]/Tabella2026[[#This Row],[POP_2024]],"")</f>
        <v>27094.900501349788</v>
      </c>
      <c r="N3749" s="3">
        <f>+IF(Tabella2026[[#This Row],[REDDITO COMPLESSIVO PROCAPITE]]&lt;media_aggr_reddito_pc,(media_aggr_reddito_pc-Tabella2026[[#This Row],[REDDITO COMPLESSIVO PROCAPITE]]),0)</f>
        <v>0</v>
      </c>
      <c r="O3749" s="3">
        <f>+Tabella2026[[#This Row],[DIFFERENZA REDDITO INFERIORE ALLA MEDIA DALLA MEDIA]]*Tabella2026[[#This Row],[POP_2024]]</f>
        <v>0</v>
      </c>
      <c r="P3749" s="3">
        <f>+Tabella2026[[#This Row],[POPOLAZIONE PER DIFFERENZA ]]/SUM(Tabella2026[[POPOLAZIONE PER DIFFERENZA ]])</f>
        <v>0</v>
      </c>
      <c r="Q3749" s="3">
        <f>+Tabella2026[[#This Row],[INCIDENZA POPOLAZIONE PER DIFFERENZA]]*(PLAFOND-SUM(Tabella2026[CONTRIBUTO SULLA BASE DELLA POPOLAZIONE]))</f>
        <v>0</v>
      </c>
      <c r="R3749" s="3">
        <f>+Tabella2026[[#This Row],[CONTRIBUTO SULLA BASE DELLA POPOLAZIONE]]+Tabella2026[[#This Row],[CONTRIBUTO SULLA BASE DEL REDDITO]]</f>
        <v>12951.007685092956</v>
      </c>
      <c r="S3749" s="3">
        <f>+Tabella2026[[#This Row],[CONTRIBUTO TOTALE]]/(PLAFOND/N_TESSERE)</f>
        <v>25.902015370185914</v>
      </c>
      <c r="T3749" s="3">
        <f>+MAX(CEILING(Tabella2026[[#This Row],[preDEF1]],1),1)</f>
        <v>26</v>
      </c>
      <c r="U3749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49" s="21">
        <f>+Tabella2026[[#This Row],[DEF - n. card]]*(PLAFOND/N_TESSERE)</f>
        <v>12500</v>
      </c>
      <c r="W3749" s="18"/>
    </row>
    <row r="3750" spans="2:23" x14ac:dyDescent="0.25">
      <c r="B3750" s="1" t="s">
        <v>7743</v>
      </c>
      <c r="C3750" s="2">
        <v>22252</v>
      </c>
      <c r="D3750" s="1" t="s">
        <v>7744</v>
      </c>
      <c r="E3750" s="1" t="s">
        <v>99</v>
      </c>
      <c r="F3750" s="1" t="s">
        <v>98</v>
      </c>
      <c r="G3750" s="1" t="s">
        <v>4778</v>
      </c>
      <c r="H3750" s="1" t="s">
        <v>15835</v>
      </c>
      <c r="I3750" s="5">
        <v>2591</v>
      </c>
      <c r="J3750" s="5">
        <v>54890239</v>
      </c>
      <c r="K3750" s="3">
        <f>+Tabella2026[[#This Row],[POP_2024]]/SUM(Tabella2026[POP_2024])</f>
        <v>4.3957375833900771E-5</v>
      </c>
      <c r="L3750" s="3">
        <f>+Tabella2026[[#This Row],[INCIDENZA POPOLAZIONE]]*(PLAFOND/2)</f>
        <v>12941.018477468511</v>
      </c>
      <c r="M3750" s="3">
        <f>+IFERROR(Tabella2026[[#This Row],[reddito_2024]]/Tabella2026[[#This Row],[POP_2024]],"")</f>
        <v>21184.962948668468</v>
      </c>
      <c r="N3750" s="3">
        <f>+IF(Tabella2026[[#This Row],[REDDITO COMPLESSIVO PROCAPITE]]&lt;media_aggr_reddito_pc,(media_aggr_reddito_pc-Tabella2026[[#This Row],[REDDITO COMPLESSIVO PROCAPITE]]),0)</f>
        <v>0</v>
      </c>
      <c r="O3750" s="3">
        <f>+Tabella2026[[#This Row],[DIFFERENZA REDDITO INFERIORE ALLA MEDIA DALLA MEDIA]]*Tabella2026[[#This Row],[POP_2024]]</f>
        <v>0</v>
      </c>
      <c r="P3750" s="3">
        <f>+Tabella2026[[#This Row],[POPOLAZIONE PER DIFFERENZA ]]/SUM(Tabella2026[[POPOLAZIONE PER DIFFERENZA ]])</f>
        <v>0</v>
      </c>
      <c r="Q3750" s="3">
        <f>+Tabella2026[[#This Row],[INCIDENZA POPOLAZIONE PER DIFFERENZA]]*(PLAFOND-SUM(Tabella2026[CONTRIBUTO SULLA BASE DELLA POPOLAZIONE]))</f>
        <v>0</v>
      </c>
      <c r="R3750" s="3">
        <f>+Tabella2026[[#This Row],[CONTRIBUTO SULLA BASE DELLA POPOLAZIONE]]+Tabella2026[[#This Row],[CONTRIBUTO SULLA BASE DEL REDDITO]]</f>
        <v>12941.018477468511</v>
      </c>
      <c r="S3750" s="3">
        <f>+Tabella2026[[#This Row],[CONTRIBUTO TOTALE]]/(PLAFOND/N_TESSERE)</f>
        <v>25.882036954937021</v>
      </c>
      <c r="T3750" s="3">
        <f>+MAX(CEILING(Tabella2026[[#This Row],[preDEF1]],1),1)</f>
        <v>26</v>
      </c>
      <c r="U3750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50" s="21">
        <f>+Tabella2026[[#This Row],[DEF - n. card]]*(PLAFOND/N_TESSERE)</f>
        <v>12500</v>
      </c>
      <c r="W3750" s="18"/>
    </row>
    <row r="3751" spans="2:23" x14ac:dyDescent="0.25">
      <c r="B3751" s="1" t="s">
        <v>7409</v>
      </c>
      <c r="C3751" s="2">
        <v>118005</v>
      </c>
      <c r="D3751" s="1" t="s">
        <v>7410</v>
      </c>
      <c r="E3751" s="1" t="s">
        <v>76</v>
      </c>
      <c r="F3751" s="1" t="s">
        <v>75</v>
      </c>
      <c r="G3751" s="1" t="s">
        <v>4778</v>
      </c>
      <c r="H3751" s="1" t="s">
        <v>15836</v>
      </c>
      <c r="I3751" s="5">
        <v>2590</v>
      </c>
      <c r="J3751" s="5">
        <v>24904247</v>
      </c>
      <c r="K3751" s="3">
        <f>+Tabella2026[[#This Row],[POP_2024]]/SUM(Tabella2026[POP_2024])</f>
        <v>4.3940410424470474E-5</v>
      </c>
      <c r="L3751" s="3">
        <f>+Tabella2026[[#This Row],[INCIDENZA POPOLAZIONE]]*(PLAFOND/2)</f>
        <v>12936.02387365629</v>
      </c>
      <c r="M3751" s="3">
        <f>+IFERROR(Tabella2026[[#This Row],[reddito_2024]]/Tabella2026[[#This Row],[POP_2024]],"")</f>
        <v>9615.5393822393817</v>
      </c>
      <c r="N3751" s="3">
        <f>+IF(Tabella2026[[#This Row],[REDDITO COMPLESSIVO PROCAPITE]]&lt;media_aggr_reddito_pc,(media_aggr_reddito_pc-Tabella2026[[#This Row],[REDDITO COMPLESSIVO PROCAPITE]]),0)</f>
        <v>8209.5266803693594</v>
      </c>
      <c r="O3751" s="3">
        <f>+Tabella2026[[#This Row],[DIFFERENZA REDDITO INFERIORE ALLA MEDIA DALLA MEDIA]]*Tabella2026[[#This Row],[POP_2024]]</f>
        <v>21262674.102156639</v>
      </c>
      <c r="P3751" s="3">
        <f>+Tabella2026[[#This Row],[POPOLAZIONE PER DIFFERENZA ]]/SUM(Tabella2026[[POPOLAZIONE PER DIFFERENZA ]])</f>
        <v>1.8863863975042075E-4</v>
      </c>
      <c r="Q3751" s="3">
        <f>+Tabella2026[[#This Row],[INCIDENZA POPOLAZIONE PER DIFFERENZA]]*(PLAFOND-SUM(Tabella2026[CONTRIBUTO SULLA BASE DELLA POPOLAZIONE]))</f>
        <v>55535.074063544278</v>
      </c>
      <c r="R3751" s="3">
        <f>+Tabella2026[[#This Row],[CONTRIBUTO SULLA BASE DELLA POPOLAZIONE]]+Tabella2026[[#This Row],[CONTRIBUTO SULLA BASE DEL REDDITO]]</f>
        <v>68471.097937200568</v>
      </c>
      <c r="S3751" s="3">
        <f>+Tabella2026[[#This Row],[CONTRIBUTO TOTALE]]/(PLAFOND/N_TESSERE)</f>
        <v>136.94219587440114</v>
      </c>
      <c r="T3751" s="3">
        <f>+MAX(CEILING(Tabella2026[[#This Row],[preDEF1]],1),1)</f>
        <v>137</v>
      </c>
      <c r="U3751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3751" s="21">
        <f>+Tabella2026[[#This Row],[DEF - n. card]]*(PLAFOND/N_TESSERE)</f>
        <v>68000</v>
      </c>
      <c r="W3751" s="18"/>
    </row>
    <row r="3752" spans="2:23" x14ac:dyDescent="0.25">
      <c r="B3752" s="1" t="s">
        <v>7517</v>
      </c>
      <c r="C3752" s="2">
        <v>83081</v>
      </c>
      <c r="D3752" s="1" t="s">
        <v>7518</v>
      </c>
      <c r="E3752" s="1" t="s">
        <v>21</v>
      </c>
      <c r="F3752" s="1" t="s">
        <v>42</v>
      </c>
      <c r="G3752" s="1" t="s">
        <v>4778</v>
      </c>
      <c r="H3752" s="1" t="s">
        <v>15836</v>
      </c>
      <c r="I3752" s="5">
        <v>2589</v>
      </c>
      <c r="J3752" s="5">
        <v>29828032</v>
      </c>
      <c r="K3752" s="3">
        <f>+Tabella2026[[#This Row],[POP_2024]]/SUM(Tabella2026[POP_2024])</f>
        <v>4.3923445015040178E-5</v>
      </c>
      <c r="L3752" s="3">
        <f>+Tabella2026[[#This Row],[INCIDENZA POPOLAZIONE]]*(PLAFOND/2)</f>
        <v>12931.029269844066</v>
      </c>
      <c r="M3752" s="3">
        <f>+IFERROR(Tabella2026[[#This Row],[reddito_2024]]/Tabella2026[[#This Row],[POP_2024]],"")</f>
        <v>11521.062958671302</v>
      </c>
      <c r="N3752" s="3">
        <f>+IF(Tabella2026[[#This Row],[REDDITO COMPLESSIVO PROCAPITE]]&lt;media_aggr_reddito_pc,(media_aggr_reddito_pc-Tabella2026[[#This Row],[REDDITO COMPLESSIVO PROCAPITE]]),0)</f>
        <v>6304.0031039374389</v>
      </c>
      <c r="O3752" s="3">
        <f>+Tabella2026[[#This Row],[DIFFERENZA REDDITO INFERIORE ALLA MEDIA DALLA MEDIA]]*Tabella2026[[#This Row],[POP_2024]]</f>
        <v>16321064.036094029</v>
      </c>
      <c r="P3752" s="3">
        <f>+Tabella2026[[#This Row],[POPOLAZIONE PER DIFFERENZA ]]/SUM(Tabella2026[[POPOLAZIONE PER DIFFERENZA ]])</f>
        <v>1.4479755952879011E-4</v>
      </c>
      <c r="Q3752" s="3">
        <f>+Tabella2026[[#This Row],[INCIDENZA POPOLAZIONE PER DIFFERENZA]]*(PLAFOND-SUM(Tabella2026[CONTRIBUTO SULLA BASE DELLA POPOLAZIONE]))</f>
        <v>42628.292927106333</v>
      </c>
      <c r="R3752" s="3">
        <f>+Tabella2026[[#This Row],[CONTRIBUTO SULLA BASE DELLA POPOLAZIONE]]+Tabella2026[[#This Row],[CONTRIBUTO SULLA BASE DEL REDDITO]]</f>
        <v>55559.322196950401</v>
      </c>
      <c r="S3752" s="3">
        <f>+Tabella2026[[#This Row],[CONTRIBUTO TOTALE]]/(PLAFOND/N_TESSERE)</f>
        <v>111.11864439390081</v>
      </c>
      <c r="T3752" s="3">
        <f>+MAX(CEILING(Tabella2026[[#This Row],[preDEF1]],1),1)</f>
        <v>112</v>
      </c>
      <c r="U3752" s="9">
        <f xml:space="preserve"> IF(ROW(Tabella2026[[#This Row],[preDEF2]]) - ROW(Tabella2026[[#Headers],[preDEF2]])&lt;=ABS(SUM(Tabella2026[preDEF2])-N_TESSERE),Tabella2026[[#This Row],[preDEF2]]-1,Tabella2026[[#This Row],[preDEF2]])</f>
        <v>111</v>
      </c>
      <c r="V3752" s="21">
        <f>+Tabella2026[[#This Row],[DEF - n. card]]*(PLAFOND/N_TESSERE)</f>
        <v>55500</v>
      </c>
      <c r="W3752" s="18"/>
    </row>
    <row r="3753" spans="2:23" x14ac:dyDescent="0.25">
      <c r="B3753" s="1" t="s">
        <v>7437</v>
      </c>
      <c r="C3753" s="2">
        <v>60051</v>
      </c>
      <c r="D3753" s="1" t="s">
        <v>7438</v>
      </c>
      <c r="E3753" s="1" t="s">
        <v>8</v>
      </c>
      <c r="F3753" s="1" t="s">
        <v>397</v>
      </c>
      <c r="G3753" s="1" t="s">
        <v>4778</v>
      </c>
      <c r="H3753" s="1" t="s">
        <v>15834</v>
      </c>
      <c r="I3753" s="5">
        <v>2588</v>
      </c>
      <c r="J3753" s="5">
        <v>36361535</v>
      </c>
      <c r="K3753" s="3">
        <f>+Tabella2026[[#This Row],[POP_2024]]/SUM(Tabella2026[POP_2024])</f>
        <v>4.3906479605609875E-5</v>
      </c>
      <c r="L3753" s="3">
        <f>+Tabella2026[[#This Row],[INCIDENZA POPOLAZIONE]]*(PLAFOND/2)</f>
        <v>12926.034666031843</v>
      </c>
      <c r="M3753" s="3">
        <f>+IFERROR(Tabella2026[[#This Row],[reddito_2024]]/Tabella2026[[#This Row],[POP_2024]],"")</f>
        <v>14050.052163833076</v>
      </c>
      <c r="N3753" s="3">
        <f>+IF(Tabella2026[[#This Row],[REDDITO COMPLESSIVO PROCAPITE]]&lt;media_aggr_reddito_pc,(media_aggr_reddito_pc-Tabella2026[[#This Row],[REDDITO COMPLESSIVO PROCAPITE]]),0)</f>
        <v>3775.0138987756654</v>
      </c>
      <c r="O3753" s="3">
        <f>+Tabella2026[[#This Row],[DIFFERENZA REDDITO INFERIORE ALLA MEDIA DALLA MEDIA]]*Tabella2026[[#This Row],[POP_2024]]</f>
        <v>9769735.9700314216</v>
      </c>
      <c r="P3753" s="3">
        <f>+Tabella2026[[#This Row],[POPOLAZIONE PER DIFFERENZA ]]/SUM(Tabella2026[[POPOLAZIONE PER DIFFERENZA ]])</f>
        <v>8.6675349264773684E-5</v>
      </c>
      <c r="Q3753" s="3">
        <f>+Tabella2026[[#This Row],[INCIDENZA POPOLAZIONE PER DIFFERENZA]]*(PLAFOND-SUM(Tabella2026[CONTRIBUTO SULLA BASE DELLA POPOLAZIONE]))</f>
        <v>25517.157817037529</v>
      </c>
      <c r="R3753" s="3">
        <f>+Tabella2026[[#This Row],[CONTRIBUTO SULLA BASE DELLA POPOLAZIONE]]+Tabella2026[[#This Row],[CONTRIBUTO SULLA BASE DEL REDDITO]]</f>
        <v>38443.192483069375</v>
      </c>
      <c r="S3753" s="3">
        <f>+Tabella2026[[#This Row],[CONTRIBUTO TOTALE]]/(PLAFOND/N_TESSERE)</f>
        <v>76.886384966138749</v>
      </c>
      <c r="T3753" s="3">
        <f>+MAX(CEILING(Tabella2026[[#This Row],[preDEF1]],1),1)</f>
        <v>77</v>
      </c>
      <c r="U3753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3753" s="21">
        <f>+Tabella2026[[#This Row],[DEF - n. card]]*(PLAFOND/N_TESSERE)</f>
        <v>38000</v>
      </c>
      <c r="W3753" s="18"/>
    </row>
    <row r="3754" spans="2:23" x14ac:dyDescent="0.25">
      <c r="B3754" s="1" t="s">
        <v>7555</v>
      </c>
      <c r="C3754" s="2">
        <v>34045</v>
      </c>
      <c r="D3754" s="1" t="s">
        <v>7556</v>
      </c>
      <c r="E3754" s="1" t="s">
        <v>27</v>
      </c>
      <c r="F3754" s="1" t="s">
        <v>52</v>
      </c>
      <c r="G3754" s="1" t="s">
        <v>4778</v>
      </c>
      <c r="H3754" s="1" t="s">
        <v>15835</v>
      </c>
      <c r="I3754" s="5">
        <v>2588</v>
      </c>
      <c r="J3754" s="5">
        <v>58247922</v>
      </c>
      <c r="K3754" s="3">
        <f>+Tabella2026[[#This Row],[POP_2024]]/SUM(Tabella2026[POP_2024])</f>
        <v>4.3906479605609875E-5</v>
      </c>
      <c r="L3754" s="3">
        <f>+Tabella2026[[#This Row],[INCIDENZA POPOLAZIONE]]*(PLAFOND/2)</f>
        <v>12926.034666031843</v>
      </c>
      <c r="M3754" s="3">
        <f>+IFERROR(Tabella2026[[#This Row],[reddito_2024]]/Tabella2026[[#This Row],[POP_2024]],"")</f>
        <v>22506.925038639878</v>
      </c>
      <c r="N3754" s="3">
        <f>+IF(Tabella2026[[#This Row],[REDDITO COMPLESSIVO PROCAPITE]]&lt;media_aggr_reddito_pc,(media_aggr_reddito_pc-Tabella2026[[#This Row],[REDDITO COMPLESSIVO PROCAPITE]]),0)</f>
        <v>0</v>
      </c>
      <c r="O3754" s="3">
        <f>+Tabella2026[[#This Row],[DIFFERENZA REDDITO INFERIORE ALLA MEDIA DALLA MEDIA]]*Tabella2026[[#This Row],[POP_2024]]</f>
        <v>0</v>
      </c>
      <c r="P3754" s="3">
        <f>+Tabella2026[[#This Row],[POPOLAZIONE PER DIFFERENZA ]]/SUM(Tabella2026[[POPOLAZIONE PER DIFFERENZA ]])</f>
        <v>0</v>
      </c>
      <c r="Q3754" s="3">
        <f>+Tabella2026[[#This Row],[INCIDENZA POPOLAZIONE PER DIFFERENZA]]*(PLAFOND-SUM(Tabella2026[CONTRIBUTO SULLA BASE DELLA POPOLAZIONE]))</f>
        <v>0</v>
      </c>
      <c r="R3754" s="3">
        <f>+Tabella2026[[#This Row],[CONTRIBUTO SULLA BASE DELLA POPOLAZIONE]]+Tabella2026[[#This Row],[CONTRIBUTO SULLA BASE DEL REDDITO]]</f>
        <v>12926.034666031843</v>
      </c>
      <c r="S3754" s="3">
        <f>+Tabella2026[[#This Row],[CONTRIBUTO TOTALE]]/(PLAFOND/N_TESSERE)</f>
        <v>25.852069332063685</v>
      </c>
      <c r="T3754" s="3">
        <f>+MAX(CEILING(Tabella2026[[#This Row],[preDEF1]],1),1)</f>
        <v>26</v>
      </c>
      <c r="U3754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54" s="21">
        <f>+Tabella2026[[#This Row],[DEF - n. card]]*(PLAFOND/N_TESSERE)</f>
        <v>12500</v>
      </c>
      <c r="W3754" s="18"/>
    </row>
    <row r="3755" spans="2:23" x14ac:dyDescent="0.25">
      <c r="B3755" s="1" t="s">
        <v>7461</v>
      </c>
      <c r="C3755" s="2">
        <v>29013</v>
      </c>
      <c r="D3755" s="1" t="s">
        <v>7462</v>
      </c>
      <c r="E3755" s="1" t="s">
        <v>38</v>
      </c>
      <c r="F3755" s="1" t="s">
        <v>314</v>
      </c>
      <c r="G3755" s="1" t="s">
        <v>4778</v>
      </c>
      <c r="H3755" s="1" t="s">
        <v>15835</v>
      </c>
      <c r="I3755" s="5">
        <v>2587</v>
      </c>
      <c r="J3755" s="5">
        <v>45148943</v>
      </c>
      <c r="K3755" s="3">
        <f>+Tabella2026[[#This Row],[POP_2024]]/SUM(Tabella2026[POP_2024])</f>
        <v>4.3889514196179579E-5</v>
      </c>
      <c r="L3755" s="3">
        <f>+Tabella2026[[#This Row],[INCIDENZA POPOLAZIONE]]*(PLAFOND/2)</f>
        <v>12921.040062219621</v>
      </c>
      <c r="M3755" s="3">
        <f>+IFERROR(Tabella2026[[#This Row],[reddito_2024]]/Tabella2026[[#This Row],[POP_2024]],"")</f>
        <v>17452.239273289524</v>
      </c>
      <c r="N3755" s="3">
        <f>+IF(Tabella2026[[#This Row],[REDDITO COMPLESSIVO PROCAPITE]]&lt;media_aggr_reddito_pc,(media_aggr_reddito_pc-Tabella2026[[#This Row],[REDDITO COMPLESSIVO PROCAPITE]]),0)</f>
        <v>372.82678931921691</v>
      </c>
      <c r="O3755" s="3">
        <f>+Tabella2026[[#This Row],[DIFFERENZA REDDITO INFERIORE ALLA MEDIA DALLA MEDIA]]*Tabella2026[[#This Row],[POP_2024]]</f>
        <v>964502.90396881418</v>
      </c>
      <c r="P3755" s="3">
        <f>+Tabella2026[[#This Row],[POPOLAZIONE PER DIFFERENZA ]]/SUM(Tabella2026[[POPOLAZIONE PER DIFFERENZA ]])</f>
        <v>8.5568971694653239E-6</v>
      </c>
      <c r="Q3755" s="3">
        <f>+Tabella2026[[#This Row],[INCIDENZA POPOLAZIONE PER DIFFERENZA]]*(PLAFOND-SUM(Tabella2026[CONTRIBUTO SULLA BASE DELLA POPOLAZIONE]))</f>
        <v>2519.1441090177245</v>
      </c>
      <c r="R3755" s="3">
        <f>+Tabella2026[[#This Row],[CONTRIBUTO SULLA BASE DELLA POPOLAZIONE]]+Tabella2026[[#This Row],[CONTRIBUTO SULLA BASE DEL REDDITO]]</f>
        <v>15440.184171237346</v>
      </c>
      <c r="S3755" s="3">
        <f>+Tabella2026[[#This Row],[CONTRIBUTO TOTALE]]/(PLAFOND/N_TESSERE)</f>
        <v>30.880368342474693</v>
      </c>
      <c r="T3755" s="3">
        <f>+MAX(CEILING(Tabella2026[[#This Row],[preDEF1]],1),1)</f>
        <v>31</v>
      </c>
      <c r="U3755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755" s="21">
        <f>+Tabella2026[[#This Row],[DEF - n. card]]*(PLAFOND/N_TESSERE)</f>
        <v>15000</v>
      </c>
      <c r="W3755" s="18"/>
    </row>
    <row r="3756" spans="2:23" x14ac:dyDescent="0.25">
      <c r="B3756" s="1" t="s">
        <v>7651</v>
      </c>
      <c r="C3756" s="2">
        <v>79096</v>
      </c>
      <c r="D3756" s="1" t="s">
        <v>7652</v>
      </c>
      <c r="E3756" s="1" t="s">
        <v>61</v>
      </c>
      <c r="F3756" s="1" t="s">
        <v>148</v>
      </c>
      <c r="G3756" s="1" t="s">
        <v>4778</v>
      </c>
      <c r="H3756" s="1" t="s">
        <v>15836</v>
      </c>
      <c r="I3756" s="5">
        <v>2587</v>
      </c>
      <c r="J3756" s="5">
        <v>30482664</v>
      </c>
      <c r="K3756" s="3">
        <f>+Tabella2026[[#This Row],[POP_2024]]/SUM(Tabella2026[POP_2024])</f>
        <v>4.3889514196179579E-5</v>
      </c>
      <c r="L3756" s="3">
        <f>+Tabella2026[[#This Row],[INCIDENZA POPOLAZIONE]]*(PLAFOND/2)</f>
        <v>12921.040062219621</v>
      </c>
      <c r="M3756" s="3">
        <f>+IFERROR(Tabella2026[[#This Row],[reddito_2024]]/Tabella2026[[#This Row],[POP_2024]],"")</f>
        <v>11783.016621569386</v>
      </c>
      <c r="N3756" s="3">
        <f>+IF(Tabella2026[[#This Row],[REDDITO COMPLESSIVO PROCAPITE]]&lt;media_aggr_reddito_pc,(media_aggr_reddito_pc-Tabella2026[[#This Row],[REDDITO COMPLESSIVO PROCAPITE]]),0)</f>
        <v>6042.0494410393549</v>
      </c>
      <c r="O3756" s="3">
        <f>+Tabella2026[[#This Row],[DIFFERENZA REDDITO INFERIORE ALLA MEDIA DALLA MEDIA]]*Tabella2026[[#This Row],[POP_2024]]</f>
        <v>15630781.903968811</v>
      </c>
      <c r="P3756" s="3">
        <f>+Tabella2026[[#This Row],[POPOLAZIONE PER DIFFERENZA ]]/SUM(Tabella2026[[POPOLAZIONE PER DIFFERENZA ]])</f>
        <v>1.3867349997623768E-4</v>
      </c>
      <c r="Q3756" s="3">
        <f>+Tabella2026[[#This Row],[INCIDENZA POPOLAZIONE PER DIFFERENZA]]*(PLAFOND-SUM(Tabella2026[CONTRIBUTO SULLA BASE DELLA POPOLAZIONE]))</f>
        <v>40825.374387879558</v>
      </c>
      <c r="R3756" s="3">
        <f>+Tabella2026[[#This Row],[CONTRIBUTO SULLA BASE DELLA POPOLAZIONE]]+Tabella2026[[#This Row],[CONTRIBUTO SULLA BASE DEL REDDITO]]</f>
        <v>53746.414450099182</v>
      </c>
      <c r="S3756" s="3">
        <f>+Tabella2026[[#This Row],[CONTRIBUTO TOTALE]]/(PLAFOND/N_TESSERE)</f>
        <v>107.49282890019836</v>
      </c>
      <c r="T3756" s="3">
        <f>+MAX(CEILING(Tabella2026[[#This Row],[preDEF1]],1),1)</f>
        <v>108</v>
      </c>
      <c r="U3756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3756" s="21">
        <f>+Tabella2026[[#This Row],[DEF - n. card]]*(PLAFOND/N_TESSERE)</f>
        <v>53500</v>
      </c>
      <c r="W3756" s="18"/>
    </row>
    <row r="3757" spans="2:23" x14ac:dyDescent="0.25">
      <c r="B3757" s="1" t="s">
        <v>7605</v>
      </c>
      <c r="C3757" s="2">
        <v>1001</v>
      </c>
      <c r="D3757" s="1" t="s">
        <v>7606</v>
      </c>
      <c r="E3757" s="1" t="s">
        <v>18</v>
      </c>
      <c r="F3757" s="1" t="s">
        <v>17</v>
      </c>
      <c r="G3757" s="1" t="s">
        <v>4778</v>
      </c>
      <c r="H3757" s="1" t="s">
        <v>15835</v>
      </c>
      <c r="I3757" s="5">
        <v>2585</v>
      </c>
      <c r="J3757" s="5">
        <v>54017288</v>
      </c>
      <c r="K3757" s="3">
        <f>+Tabella2026[[#This Row],[POP_2024]]/SUM(Tabella2026[POP_2024])</f>
        <v>4.3855583377318986E-5</v>
      </c>
      <c r="L3757" s="3">
        <f>+Tabella2026[[#This Row],[INCIDENZA POPOLAZIONE]]*(PLAFOND/2)</f>
        <v>12911.050854595176</v>
      </c>
      <c r="M3757" s="3">
        <f>+IFERROR(Tabella2026[[#This Row],[reddito_2024]]/Tabella2026[[#This Row],[POP_2024]],"")</f>
        <v>20896.436363636363</v>
      </c>
      <c r="N3757" s="3">
        <f>+IF(Tabella2026[[#This Row],[REDDITO COMPLESSIVO PROCAPITE]]&lt;media_aggr_reddito_pc,(media_aggr_reddito_pc-Tabella2026[[#This Row],[REDDITO COMPLESSIVO PROCAPITE]]),0)</f>
        <v>0</v>
      </c>
      <c r="O3757" s="3">
        <f>+Tabella2026[[#This Row],[DIFFERENZA REDDITO INFERIORE ALLA MEDIA DALLA MEDIA]]*Tabella2026[[#This Row],[POP_2024]]</f>
        <v>0</v>
      </c>
      <c r="P3757" s="3">
        <f>+Tabella2026[[#This Row],[POPOLAZIONE PER DIFFERENZA ]]/SUM(Tabella2026[[POPOLAZIONE PER DIFFERENZA ]])</f>
        <v>0</v>
      </c>
      <c r="Q3757" s="3">
        <f>+Tabella2026[[#This Row],[INCIDENZA POPOLAZIONE PER DIFFERENZA]]*(PLAFOND-SUM(Tabella2026[CONTRIBUTO SULLA BASE DELLA POPOLAZIONE]))</f>
        <v>0</v>
      </c>
      <c r="R3757" s="3">
        <f>+Tabella2026[[#This Row],[CONTRIBUTO SULLA BASE DELLA POPOLAZIONE]]+Tabella2026[[#This Row],[CONTRIBUTO SULLA BASE DEL REDDITO]]</f>
        <v>12911.050854595176</v>
      </c>
      <c r="S3757" s="3">
        <f>+Tabella2026[[#This Row],[CONTRIBUTO TOTALE]]/(PLAFOND/N_TESSERE)</f>
        <v>25.822101709190353</v>
      </c>
      <c r="T3757" s="3">
        <f>+MAX(CEILING(Tabella2026[[#This Row],[preDEF1]],1),1)</f>
        <v>26</v>
      </c>
      <c r="U3757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57" s="21">
        <f>+Tabella2026[[#This Row],[DEF - n. card]]*(PLAFOND/N_TESSERE)</f>
        <v>12500</v>
      </c>
      <c r="W3757" s="18"/>
    </row>
    <row r="3758" spans="2:23" x14ac:dyDescent="0.25">
      <c r="B3758" s="1" t="s">
        <v>7441</v>
      </c>
      <c r="C3758" s="2">
        <v>112036</v>
      </c>
      <c r="D3758" s="1" t="s">
        <v>7442</v>
      </c>
      <c r="E3758" s="1" t="s">
        <v>76</v>
      </c>
      <c r="F3758" s="1" t="s">
        <v>88</v>
      </c>
      <c r="G3758" s="1" t="s">
        <v>4778</v>
      </c>
      <c r="H3758" s="1" t="s">
        <v>15836</v>
      </c>
      <c r="I3758" s="5">
        <v>2585</v>
      </c>
      <c r="J3758" s="5">
        <v>29420765</v>
      </c>
      <c r="K3758" s="3">
        <f>+Tabella2026[[#This Row],[POP_2024]]/SUM(Tabella2026[POP_2024])</f>
        <v>4.3855583377318986E-5</v>
      </c>
      <c r="L3758" s="3">
        <f>+Tabella2026[[#This Row],[INCIDENZA POPOLAZIONE]]*(PLAFOND/2)</f>
        <v>12911.050854595176</v>
      </c>
      <c r="M3758" s="3">
        <f>+IFERROR(Tabella2026[[#This Row],[reddito_2024]]/Tabella2026[[#This Row],[POP_2024]],"")</f>
        <v>11381.340425531915</v>
      </c>
      <c r="N3758" s="3">
        <f>+IF(Tabella2026[[#This Row],[REDDITO COMPLESSIVO PROCAPITE]]&lt;media_aggr_reddito_pc,(media_aggr_reddito_pc-Tabella2026[[#This Row],[REDDITO COMPLESSIVO PROCAPITE]]),0)</f>
        <v>6443.7256370768264</v>
      </c>
      <c r="O3758" s="3">
        <f>+Tabella2026[[#This Row],[DIFFERENZA REDDITO INFERIORE ALLA MEDIA DALLA MEDIA]]*Tabella2026[[#This Row],[POP_2024]]</f>
        <v>16657030.771843595</v>
      </c>
      <c r="P3758" s="3">
        <f>+Tabella2026[[#This Row],[POPOLAZIONE PER DIFFERENZA ]]/SUM(Tabella2026[[POPOLAZIONE PER DIFFERENZA ]])</f>
        <v>1.4777819628824452E-4</v>
      </c>
      <c r="Q3758" s="3">
        <f>+Tabella2026[[#This Row],[INCIDENZA POPOLAZIONE PER DIFFERENZA]]*(PLAFOND-SUM(Tabella2026[CONTRIBUTO SULLA BASE DELLA POPOLAZIONE]))</f>
        <v>43505.79015361215</v>
      </c>
      <c r="R3758" s="3">
        <f>+Tabella2026[[#This Row],[CONTRIBUTO SULLA BASE DELLA POPOLAZIONE]]+Tabella2026[[#This Row],[CONTRIBUTO SULLA BASE DEL REDDITO]]</f>
        <v>56416.841008207324</v>
      </c>
      <c r="S3758" s="3">
        <f>+Tabella2026[[#This Row],[CONTRIBUTO TOTALE]]/(PLAFOND/N_TESSERE)</f>
        <v>112.83368201641464</v>
      </c>
      <c r="T3758" s="3">
        <f>+MAX(CEILING(Tabella2026[[#This Row],[preDEF1]],1),1)</f>
        <v>113</v>
      </c>
      <c r="U3758" s="9">
        <f xml:space="preserve"> IF(ROW(Tabella2026[[#This Row],[preDEF2]]) - ROW(Tabella2026[[#Headers],[preDEF2]])&lt;=ABS(SUM(Tabella2026[preDEF2])-N_TESSERE),Tabella2026[[#This Row],[preDEF2]]-1,Tabella2026[[#This Row],[preDEF2]])</f>
        <v>112</v>
      </c>
      <c r="V3758" s="21">
        <f>+Tabella2026[[#This Row],[DEF - n. card]]*(PLAFOND/N_TESSERE)</f>
        <v>56000</v>
      </c>
      <c r="W3758" s="18"/>
    </row>
    <row r="3759" spans="2:23" x14ac:dyDescent="0.25">
      <c r="B3759" s="1" t="s">
        <v>7587</v>
      </c>
      <c r="C3759" s="2">
        <v>3058</v>
      </c>
      <c r="D3759" s="1" t="s">
        <v>7588</v>
      </c>
      <c r="E3759" s="1" t="s">
        <v>18</v>
      </c>
      <c r="F3759" s="1" t="s">
        <v>114</v>
      </c>
      <c r="G3759" s="1" t="s">
        <v>4778</v>
      </c>
      <c r="H3759" s="1" t="s">
        <v>15835</v>
      </c>
      <c r="I3759" s="5">
        <v>2584</v>
      </c>
      <c r="J3759" s="5">
        <v>54164380</v>
      </c>
      <c r="K3759" s="3">
        <f>+Tabella2026[[#This Row],[POP_2024]]/SUM(Tabella2026[POP_2024])</f>
        <v>4.383861796788869E-5</v>
      </c>
      <c r="L3759" s="3">
        <f>+Tabella2026[[#This Row],[INCIDENZA POPOLAZIONE]]*(PLAFOND/2)</f>
        <v>12906.056250782955</v>
      </c>
      <c r="M3759" s="3">
        <f>+IFERROR(Tabella2026[[#This Row],[reddito_2024]]/Tabella2026[[#This Row],[POP_2024]],"")</f>
        <v>20961.447368421053</v>
      </c>
      <c r="N3759" s="3">
        <f>+IF(Tabella2026[[#This Row],[REDDITO COMPLESSIVO PROCAPITE]]&lt;media_aggr_reddito_pc,(media_aggr_reddito_pc-Tabella2026[[#This Row],[REDDITO COMPLESSIVO PROCAPITE]]),0)</f>
        <v>0</v>
      </c>
      <c r="O3759" s="3">
        <f>+Tabella2026[[#This Row],[DIFFERENZA REDDITO INFERIORE ALLA MEDIA DALLA MEDIA]]*Tabella2026[[#This Row],[POP_2024]]</f>
        <v>0</v>
      </c>
      <c r="P3759" s="3">
        <f>+Tabella2026[[#This Row],[POPOLAZIONE PER DIFFERENZA ]]/SUM(Tabella2026[[POPOLAZIONE PER DIFFERENZA ]])</f>
        <v>0</v>
      </c>
      <c r="Q3759" s="3">
        <f>+Tabella2026[[#This Row],[INCIDENZA POPOLAZIONE PER DIFFERENZA]]*(PLAFOND-SUM(Tabella2026[CONTRIBUTO SULLA BASE DELLA POPOLAZIONE]))</f>
        <v>0</v>
      </c>
      <c r="R3759" s="3">
        <f>+Tabella2026[[#This Row],[CONTRIBUTO SULLA BASE DELLA POPOLAZIONE]]+Tabella2026[[#This Row],[CONTRIBUTO SULLA BASE DEL REDDITO]]</f>
        <v>12906.056250782955</v>
      </c>
      <c r="S3759" s="3">
        <f>+Tabella2026[[#This Row],[CONTRIBUTO TOTALE]]/(PLAFOND/N_TESSERE)</f>
        <v>25.81211250156591</v>
      </c>
      <c r="T3759" s="3">
        <f>+MAX(CEILING(Tabella2026[[#This Row],[preDEF1]],1),1)</f>
        <v>26</v>
      </c>
      <c r="U3759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59" s="21">
        <f>+Tabella2026[[#This Row],[DEF - n. card]]*(PLAFOND/N_TESSERE)</f>
        <v>12500</v>
      </c>
      <c r="W3759" s="18"/>
    </row>
    <row r="3760" spans="2:23" x14ac:dyDescent="0.25">
      <c r="B3760" s="1" t="s">
        <v>7533</v>
      </c>
      <c r="C3760" s="2">
        <v>24099</v>
      </c>
      <c r="D3760" s="1" t="s">
        <v>7534</v>
      </c>
      <c r="E3760" s="1" t="s">
        <v>38</v>
      </c>
      <c r="F3760" s="1" t="s">
        <v>106</v>
      </c>
      <c r="G3760" s="1" t="s">
        <v>4778</v>
      </c>
      <c r="H3760" s="1" t="s">
        <v>15835</v>
      </c>
      <c r="I3760" s="5">
        <v>2582</v>
      </c>
      <c r="J3760" s="5">
        <v>50822463</v>
      </c>
      <c r="K3760" s="3">
        <f>+Tabella2026[[#This Row],[POP_2024]]/SUM(Tabella2026[POP_2024])</f>
        <v>4.380468714902809E-5</v>
      </c>
      <c r="L3760" s="3">
        <f>+Tabella2026[[#This Row],[INCIDENZA POPOLAZIONE]]*(PLAFOND/2)</f>
        <v>12896.067043158508</v>
      </c>
      <c r="M3760" s="3">
        <f>+IFERROR(Tabella2026[[#This Row],[reddito_2024]]/Tabella2026[[#This Row],[POP_2024]],"")</f>
        <v>19683.370642912472</v>
      </c>
      <c r="N3760" s="3">
        <f>+IF(Tabella2026[[#This Row],[REDDITO COMPLESSIVO PROCAPITE]]&lt;media_aggr_reddito_pc,(media_aggr_reddito_pc-Tabella2026[[#This Row],[REDDITO COMPLESSIVO PROCAPITE]]),0)</f>
        <v>0</v>
      </c>
      <c r="O3760" s="3">
        <f>+Tabella2026[[#This Row],[DIFFERENZA REDDITO INFERIORE ALLA MEDIA DALLA MEDIA]]*Tabella2026[[#This Row],[POP_2024]]</f>
        <v>0</v>
      </c>
      <c r="P3760" s="3">
        <f>+Tabella2026[[#This Row],[POPOLAZIONE PER DIFFERENZA ]]/SUM(Tabella2026[[POPOLAZIONE PER DIFFERENZA ]])</f>
        <v>0</v>
      </c>
      <c r="Q3760" s="3">
        <f>+Tabella2026[[#This Row],[INCIDENZA POPOLAZIONE PER DIFFERENZA]]*(PLAFOND-SUM(Tabella2026[CONTRIBUTO SULLA BASE DELLA POPOLAZIONE]))</f>
        <v>0</v>
      </c>
      <c r="R3760" s="3">
        <f>+Tabella2026[[#This Row],[CONTRIBUTO SULLA BASE DELLA POPOLAZIONE]]+Tabella2026[[#This Row],[CONTRIBUTO SULLA BASE DEL REDDITO]]</f>
        <v>12896.067043158508</v>
      </c>
      <c r="S3760" s="3">
        <f>+Tabella2026[[#This Row],[CONTRIBUTO TOTALE]]/(PLAFOND/N_TESSERE)</f>
        <v>25.792134086317017</v>
      </c>
      <c r="T3760" s="3">
        <f>+MAX(CEILING(Tabella2026[[#This Row],[preDEF1]],1),1)</f>
        <v>26</v>
      </c>
      <c r="U3760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60" s="21">
        <f>+Tabella2026[[#This Row],[DEF - n. card]]*(PLAFOND/N_TESSERE)</f>
        <v>12500</v>
      </c>
      <c r="W3760" s="18"/>
    </row>
    <row r="3761" spans="2:23" x14ac:dyDescent="0.25">
      <c r="B3761" s="1" t="s">
        <v>7497</v>
      </c>
      <c r="C3761" s="2">
        <v>55011</v>
      </c>
      <c r="D3761" s="1" t="s">
        <v>7498</v>
      </c>
      <c r="E3761" s="1" t="s">
        <v>67</v>
      </c>
      <c r="F3761" s="1" t="s">
        <v>108</v>
      </c>
      <c r="G3761" s="1" t="s">
        <v>4778</v>
      </c>
      <c r="H3761" s="1" t="s">
        <v>15834</v>
      </c>
      <c r="I3761" s="5">
        <v>2579</v>
      </c>
      <c r="J3761" s="5">
        <v>42124271</v>
      </c>
      <c r="K3761" s="3">
        <f>+Tabella2026[[#This Row],[POP_2024]]/SUM(Tabella2026[POP_2024])</f>
        <v>4.3753790920737201E-5</v>
      </c>
      <c r="L3761" s="3">
        <f>+Tabella2026[[#This Row],[INCIDENZA POPOLAZIONE]]*(PLAFOND/2)</f>
        <v>12881.083231721841</v>
      </c>
      <c r="M3761" s="3">
        <f>+IFERROR(Tabella2026[[#This Row],[reddito_2024]]/Tabella2026[[#This Row],[POP_2024]],"")</f>
        <v>16333.567661884452</v>
      </c>
      <c r="N3761" s="3">
        <f>+IF(Tabella2026[[#This Row],[REDDITO COMPLESSIVO PROCAPITE]]&lt;media_aggr_reddito_pc,(media_aggr_reddito_pc-Tabella2026[[#This Row],[REDDITO COMPLESSIVO PROCAPITE]]),0)</f>
        <v>1491.4984007242892</v>
      </c>
      <c r="O3761" s="3">
        <f>+Tabella2026[[#This Row],[DIFFERENZA REDDITO INFERIORE ALLA MEDIA DALLA MEDIA]]*Tabella2026[[#This Row],[POP_2024]]</f>
        <v>3846574.3754679421</v>
      </c>
      <c r="P3761" s="3">
        <f>+Tabella2026[[#This Row],[POPOLAZIONE PER DIFFERENZA ]]/SUM(Tabella2026[[POPOLAZIONE PER DIFFERENZA ]])</f>
        <v>3.4126119527623251E-5</v>
      </c>
      <c r="Q3761" s="3">
        <f>+Tabella2026[[#This Row],[INCIDENZA POPOLAZIONE PER DIFFERENZA]]*(PLAFOND-SUM(Tabella2026[CONTRIBUTO SULLA BASE DELLA POPOLAZIONE]))</f>
        <v>10046.703994342681</v>
      </c>
      <c r="R3761" s="3">
        <f>+Tabella2026[[#This Row],[CONTRIBUTO SULLA BASE DELLA POPOLAZIONE]]+Tabella2026[[#This Row],[CONTRIBUTO SULLA BASE DEL REDDITO]]</f>
        <v>22927.787226064524</v>
      </c>
      <c r="S3761" s="3">
        <f>+Tabella2026[[#This Row],[CONTRIBUTO TOTALE]]/(PLAFOND/N_TESSERE)</f>
        <v>45.855574452129048</v>
      </c>
      <c r="T3761" s="3">
        <f>+MAX(CEILING(Tabella2026[[#This Row],[preDEF1]],1),1)</f>
        <v>46</v>
      </c>
      <c r="U3761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3761" s="21">
        <f>+Tabella2026[[#This Row],[DEF - n. card]]*(PLAFOND/N_TESSERE)</f>
        <v>22500</v>
      </c>
      <c r="W3761" s="18"/>
    </row>
    <row r="3762" spans="2:23" x14ac:dyDescent="0.25">
      <c r="B3762" s="1" t="s">
        <v>7479</v>
      </c>
      <c r="C3762" s="2">
        <v>113006</v>
      </c>
      <c r="D3762" s="1" t="s">
        <v>7480</v>
      </c>
      <c r="E3762" s="1" t="s">
        <v>76</v>
      </c>
      <c r="F3762" s="1" t="s">
        <v>15837</v>
      </c>
      <c r="G3762" s="1" t="s">
        <v>4778</v>
      </c>
      <c r="H3762" s="1" t="s">
        <v>15836</v>
      </c>
      <c r="I3762" s="5">
        <v>2577</v>
      </c>
      <c r="J3762" s="5">
        <v>34282023</v>
      </c>
      <c r="K3762" s="3">
        <f>+Tabella2026[[#This Row],[POP_2024]]/SUM(Tabella2026[POP_2024])</f>
        <v>4.3719860101876602E-5</v>
      </c>
      <c r="L3762" s="3">
        <f>+Tabella2026[[#This Row],[INCIDENZA POPOLAZIONE]]*(PLAFOND/2)</f>
        <v>12871.094024097396</v>
      </c>
      <c r="M3762" s="3">
        <f>+IFERROR(Tabella2026[[#This Row],[reddito_2024]]/Tabella2026[[#This Row],[POP_2024]],"")</f>
        <v>13303.07450523865</v>
      </c>
      <c r="N3762" s="3">
        <f>+IF(Tabella2026[[#This Row],[REDDITO COMPLESSIVO PROCAPITE]]&lt;media_aggr_reddito_pc,(media_aggr_reddito_pc-Tabella2026[[#This Row],[REDDITO COMPLESSIVO PROCAPITE]]),0)</f>
        <v>4521.991557370091</v>
      </c>
      <c r="O3762" s="3">
        <f>+Tabella2026[[#This Row],[DIFFERENZA REDDITO INFERIORE ALLA MEDIA DALLA MEDIA]]*Tabella2026[[#This Row],[POP_2024]]</f>
        <v>11653172.243342724</v>
      </c>
      <c r="P3762" s="3">
        <f>+Tabella2026[[#This Row],[POPOLAZIONE PER DIFFERENZA ]]/SUM(Tabella2026[[POPOLAZIONE PER DIFFERENZA ]])</f>
        <v>1.033848588470143E-4</v>
      </c>
      <c r="Q3762" s="3">
        <f>+Tabella2026[[#This Row],[INCIDENZA POPOLAZIONE PER DIFFERENZA]]*(PLAFOND-SUM(Tabella2026[CONTRIBUTO SULLA BASE DELLA POPOLAZIONE]))</f>
        <v>30436.424905916996</v>
      </c>
      <c r="R3762" s="3">
        <f>+Tabella2026[[#This Row],[CONTRIBUTO SULLA BASE DELLA POPOLAZIONE]]+Tabella2026[[#This Row],[CONTRIBUTO SULLA BASE DEL REDDITO]]</f>
        <v>43307.51893001439</v>
      </c>
      <c r="S3762" s="3">
        <f>+Tabella2026[[#This Row],[CONTRIBUTO TOTALE]]/(PLAFOND/N_TESSERE)</f>
        <v>86.615037860028778</v>
      </c>
      <c r="T3762" s="3">
        <f>+MAX(CEILING(Tabella2026[[#This Row],[preDEF1]],1),1)</f>
        <v>87</v>
      </c>
      <c r="U3762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3762" s="21">
        <f>+Tabella2026[[#This Row],[DEF - n. card]]*(PLAFOND/N_TESSERE)</f>
        <v>43000</v>
      </c>
      <c r="W3762" s="18"/>
    </row>
    <row r="3763" spans="2:23" x14ac:dyDescent="0.25">
      <c r="B3763" s="1" t="s">
        <v>7547</v>
      </c>
      <c r="C3763" s="2">
        <v>115001</v>
      </c>
      <c r="D3763" s="1" t="s">
        <v>7548</v>
      </c>
      <c r="E3763" s="1" t="s">
        <v>76</v>
      </c>
      <c r="F3763" s="1" t="s">
        <v>625</v>
      </c>
      <c r="G3763" s="1" t="s">
        <v>4778</v>
      </c>
      <c r="H3763" s="1" t="s">
        <v>15836</v>
      </c>
      <c r="I3763" s="5">
        <v>2574</v>
      </c>
      <c r="J3763" s="5">
        <v>39053809</v>
      </c>
      <c r="K3763" s="3">
        <f>+Tabella2026[[#This Row],[POP_2024]]/SUM(Tabella2026[POP_2024])</f>
        <v>4.3668963873585713E-5</v>
      </c>
      <c r="L3763" s="3">
        <f>+Tabella2026[[#This Row],[INCIDENZA POPOLAZIONE]]*(PLAFOND/2)</f>
        <v>12856.110212660729</v>
      </c>
      <c r="M3763" s="3">
        <f>+IFERROR(Tabella2026[[#This Row],[reddito_2024]]/Tabella2026[[#This Row],[POP_2024]],"")</f>
        <v>15172.419968919969</v>
      </c>
      <c r="N3763" s="3">
        <f>+IF(Tabella2026[[#This Row],[REDDITO COMPLESSIVO PROCAPITE]]&lt;media_aggr_reddito_pc,(media_aggr_reddito_pc-Tabella2026[[#This Row],[REDDITO COMPLESSIVO PROCAPITE]]),0)</f>
        <v>2652.6460936887725</v>
      </c>
      <c r="O3763" s="3">
        <f>+Tabella2026[[#This Row],[DIFFERENZA REDDITO INFERIORE ALLA MEDIA DALLA MEDIA]]*Tabella2026[[#This Row],[POP_2024]]</f>
        <v>6827911.0451549003</v>
      </c>
      <c r="P3763" s="3">
        <f>+Tabella2026[[#This Row],[POPOLAZIONE PER DIFFERENZA ]]/SUM(Tabella2026[[POPOLAZIONE PER DIFFERENZA ]])</f>
        <v>6.0576004960930739E-5</v>
      </c>
      <c r="Q3763" s="3">
        <f>+Tabella2026[[#This Row],[INCIDENZA POPOLAZIONE PER DIFFERENZA]]*(PLAFOND-SUM(Tabella2026[CONTRIBUTO SULLA BASE DELLA POPOLAZIONE]))</f>
        <v>17833.53042849436</v>
      </c>
      <c r="R3763" s="3">
        <f>+Tabella2026[[#This Row],[CONTRIBUTO SULLA BASE DELLA POPOLAZIONE]]+Tabella2026[[#This Row],[CONTRIBUTO SULLA BASE DEL REDDITO]]</f>
        <v>30689.640641155089</v>
      </c>
      <c r="S3763" s="3">
        <f>+Tabella2026[[#This Row],[CONTRIBUTO TOTALE]]/(PLAFOND/N_TESSERE)</f>
        <v>61.379281282310174</v>
      </c>
      <c r="T3763" s="3">
        <f>+MAX(CEILING(Tabella2026[[#This Row],[preDEF1]],1),1)</f>
        <v>62</v>
      </c>
      <c r="U3763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3763" s="21">
        <f>+Tabella2026[[#This Row],[DEF - n. card]]*(PLAFOND/N_TESSERE)</f>
        <v>30500</v>
      </c>
      <c r="W3763" s="18"/>
    </row>
    <row r="3764" spans="2:23" x14ac:dyDescent="0.25">
      <c r="B3764" s="1" t="s">
        <v>7681</v>
      </c>
      <c r="C3764" s="2">
        <v>9011</v>
      </c>
      <c r="D3764" s="1" t="s">
        <v>7682</v>
      </c>
      <c r="E3764" s="1" t="s">
        <v>24</v>
      </c>
      <c r="F3764" s="1" t="s">
        <v>246</v>
      </c>
      <c r="G3764" s="1" t="s">
        <v>4778</v>
      </c>
      <c r="H3764" s="1" t="s">
        <v>15835</v>
      </c>
      <c r="I3764" s="5">
        <v>2574</v>
      </c>
      <c r="J3764" s="5">
        <v>45721602</v>
      </c>
      <c r="K3764" s="3">
        <f>+Tabella2026[[#This Row],[POP_2024]]/SUM(Tabella2026[POP_2024])</f>
        <v>4.3668963873585713E-5</v>
      </c>
      <c r="L3764" s="3">
        <f>+Tabella2026[[#This Row],[INCIDENZA POPOLAZIONE]]*(PLAFOND/2)</f>
        <v>12856.110212660729</v>
      </c>
      <c r="M3764" s="3">
        <f>+IFERROR(Tabella2026[[#This Row],[reddito_2024]]/Tabella2026[[#This Row],[POP_2024]],"")</f>
        <v>17762.860139860139</v>
      </c>
      <c r="N3764" s="3">
        <f>+IF(Tabella2026[[#This Row],[REDDITO COMPLESSIVO PROCAPITE]]&lt;media_aggr_reddito_pc,(media_aggr_reddito_pc-Tabella2026[[#This Row],[REDDITO COMPLESSIVO PROCAPITE]]),0)</f>
        <v>62.205922748602461</v>
      </c>
      <c r="O3764" s="3">
        <f>+Tabella2026[[#This Row],[DIFFERENZA REDDITO INFERIORE ALLA MEDIA DALLA MEDIA]]*Tabella2026[[#This Row],[POP_2024]]</f>
        <v>160118.04515490273</v>
      </c>
      <c r="P3764" s="3">
        <f>+Tabella2026[[#This Row],[POPOLAZIONE PER DIFFERENZA ]]/SUM(Tabella2026[[POPOLAZIONE PER DIFFERENZA ]])</f>
        <v>1.4205386440294314E-6</v>
      </c>
      <c r="Q3764" s="3">
        <f>+Tabella2026[[#This Row],[INCIDENZA POPOLAZIONE PER DIFFERENZA]]*(PLAFOND-SUM(Tabella2026[CONTRIBUTO SULLA BASE DELLA POPOLAZIONE]))</f>
        <v>418.20551139828331</v>
      </c>
      <c r="R3764" s="3">
        <f>+Tabella2026[[#This Row],[CONTRIBUTO SULLA BASE DELLA POPOLAZIONE]]+Tabella2026[[#This Row],[CONTRIBUTO SULLA BASE DEL REDDITO]]</f>
        <v>13274.315724059012</v>
      </c>
      <c r="S3764" s="3">
        <f>+Tabella2026[[#This Row],[CONTRIBUTO TOTALE]]/(PLAFOND/N_TESSERE)</f>
        <v>26.548631448118023</v>
      </c>
      <c r="T3764" s="3">
        <f>+MAX(CEILING(Tabella2026[[#This Row],[preDEF1]],1),1)</f>
        <v>27</v>
      </c>
      <c r="U3764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64" s="21">
        <f>+Tabella2026[[#This Row],[DEF - n. card]]*(PLAFOND/N_TESSERE)</f>
        <v>13000</v>
      </c>
      <c r="W3764" s="18"/>
    </row>
    <row r="3765" spans="2:23" x14ac:dyDescent="0.25">
      <c r="B3765" s="1" t="s">
        <v>7641</v>
      </c>
      <c r="C3765" s="2">
        <v>71009</v>
      </c>
      <c r="D3765" s="1" t="s">
        <v>7642</v>
      </c>
      <c r="E3765" s="1" t="s">
        <v>33</v>
      </c>
      <c r="F3765" s="1" t="s">
        <v>78</v>
      </c>
      <c r="G3765" s="1" t="s">
        <v>4778</v>
      </c>
      <c r="H3765" s="1" t="s">
        <v>15836</v>
      </c>
      <c r="I3765" s="5">
        <v>2574</v>
      </c>
      <c r="J3765" s="5">
        <v>31219913</v>
      </c>
      <c r="K3765" s="3">
        <f>+Tabella2026[[#This Row],[POP_2024]]/SUM(Tabella2026[POP_2024])</f>
        <v>4.3668963873585713E-5</v>
      </c>
      <c r="L3765" s="3">
        <f>+Tabella2026[[#This Row],[INCIDENZA POPOLAZIONE]]*(PLAFOND/2)</f>
        <v>12856.110212660729</v>
      </c>
      <c r="M3765" s="3">
        <f>+IFERROR(Tabella2026[[#This Row],[reddito_2024]]/Tabella2026[[#This Row],[POP_2024]],"")</f>
        <v>12128.948329448329</v>
      </c>
      <c r="N3765" s="3">
        <f>+IF(Tabella2026[[#This Row],[REDDITO COMPLESSIVO PROCAPITE]]&lt;media_aggr_reddito_pc,(media_aggr_reddito_pc-Tabella2026[[#This Row],[REDDITO COMPLESSIVO PROCAPITE]]),0)</f>
        <v>5696.1177331604122</v>
      </c>
      <c r="O3765" s="3">
        <f>+Tabella2026[[#This Row],[DIFFERENZA REDDITO INFERIORE ALLA MEDIA DALLA MEDIA]]*Tabella2026[[#This Row],[POP_2024]]</f>
        <v>14661807.045154901</v>
      </c>
      <c r="P3765" s="3">
        <f>+Tabella2026[[#This Row],[POPOLAZIONE PER DIFFERENZA ]]/SUM(Tabella2026[[POPOLAZIONE PER DIFFERENZA ]])</f>
        <v>1.3007692842362793E-4</v>
      </c>
      <c r="Q3765" s="3">
        <f>+Tabella2026[[#This Row],[INCIDENZA POPOLAZIONE PER DIFFERENZA]]*(PLAFOND-SUM(Tabella2026[CONTRIBUTO SULLA BASE DELLA POPOLAZIONE]))</f>
        <v>38294.550170219896</v>
      </c>
      <c r="R3765" s="3">
        <f>+Tabella2026[[#This Row],[CONTRIBUTO SULLA BASE DELLA POPOLAZIONE]]+Tabella2026[[#This Row],[CONTRIBUTO SULLA BASE DEL REDDITO]]</f>
        <v>51150.660382880626</v>
      </c>
      <c r="S3765" s="3">
        <f>+Tabella2026[[#This Row],[CONTRIBUTO TOTALE]]/(PLAFOND/N_TESSERE)</f>
        <v>102.30132076576125</v>
      </c>
      <c r="T3765" s="3">
        <f>+MAX(CEILING(Tabella2026[[#This Row],[preDEF1]],1),1)</f>
        <v>103</v>
      </c>
      <c r="U3765" s="9">
        <f xml:space="preserve"> IF(ROW(Tabella2026[[#This Row],[preDEF2]]) - ROW(Tabella2026[[#Headers],[preDEF2]])&lt;=ABS(SUM(Tabella2026[preDEF2])-N_TESSERE),Tabella2026[[#This Row],[preDEF2]]-1,Tabella2026[[#This Row],[preDEF2]])</f>
        <v>102</v>
      </c>
      <c r="V3765" s="21">
        <f>+Tabella2026[[#This Row],[DEF - n. card]]*(PLAFOND/N_TESSERE)</f>
        <v>51000</v>
      </c>
      <c r="W3765" s="18"/>
    </row>
    <row r="3766" spans="2:23" x14ac:dyDescent="0.25">
      <c r="B3766" s="1" t="s">
        <v>7535</v>
      </c>
      <c r="C3766" s="2">
        <v>1053</v>
      </c>
      <c r="D3766" s="1" t="s">
        <v>7536</v>
      </c>
      <c r="E3766" s="1" t="s">
        <v>18</v>
      </c>
      <c r="F3766" s="1" t="s">
        <v>17</v>
      </c>
      <c r="G3766" s="1" t="s">
        <v>4778</v>
      </c>
      <c r="H3766" s="1" t="s">
        <v>15835</v>
      </c>
      <c r="I3766" s="5">
        <v>2572</v>
      </c>
      <c r="J3766" s="5">
        <v>61160902</v>
      </c>
      <c r="K3766" s="3">
        <f>+Tabella2026[[#This Row],[POP_2024]]/SUM(Tabella2026[POP_2024])</f>
        <v>4.363503305472512E-5</v>
      </c>
      <c r="L3766" s="3">
        <f>+Tabella2026[[#This Row],[INCIDENZA POPOLAZIONE]]*(PLAFOND/2)</f>
        <v>12846.121005036284</v>
      </c>
      <c r="M3766" s="3">
        <f>+IFERROR(Tabella2026[[#This Row],[reddito_2024]]/Tabella2026[[#This Row],[POP_2024]],"")</f>
        <v>23779.510886469674</v>
      </c>
      <c r="N3766" s="3">
        <f>+IF(Tabella2026[[#This Row],[REDDITO COMPLESSIVO PROCAPITE]]&lt;media_aggr_reddito_pc,(media_aggr_reddito_pc-Tabella2026[[#This Row],[REDDITO COMPLESSIVO PROCAPITE]]),0)</f>
        <v>0</v>
      </c>
      <c r="O3766" s="3">
        <f>+Tabella2026[[#This Row],[DIFFERENZA REDDITO INFERIORE ALLA MEDIA DALLA MEDIA]]*Tabella2026[[#This Row],[POP_2024]]</f>
        <v>0</v>
      </c>
      <c r="P3766" s="3">
        <f>+Tabella2026[[#This Row],[POPOLAZIONE PER DIFFERENZA ]]/SUM(Tabella2026[[POPOLAZIONE PER DIFFERENZA ]])</f>
        <v>0</v>
      </c>
      <c r="Q3766" s="3">
        <f>+Tabella2026[[#This Row],[INCIDENZA POPOLAZIONE PER DIFFERENZA]]*(PLAFOND-SUM(Tabella2026[CONTRIBUTO SULLA BASE DELLA POPOLAZIONE]))</f>
        <v>0</v>
      </c>
      <c r="R3766" s="3">
        <f>+Tabella2026[[#This Row],[CONTRIBUTO SULLA BASE DELLA POPOLAZIONE]]+Tabella2026[[#This Row],[CONTRIBUTO SULLA BASE DEL REDDITO]]</f>
        <v>12846.121005036284</v>
      </c>
      <c r="S3766" s="3">
        <f>+Tabella2026[[#This Row],[CONTRIBUTO TOTALE]]/(PLAFOND/N_TESSERE)</f>
        <v>25.692242010072569</v>
      </c>
      <c r="T3766" s="3">
        <f>+MAX(CEILING(Tabella2026[[#This Row],[preDEF1]],1),1)</f>
        <v>26</v>
      </c>
      <c r="U3766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66" s="21">
        <f>+Tabella2026[[#This Row],[DEF - n. card]]*(PLAFOND/N_TESSERE)</f>
        <v>12500</v>
      </c>
      <c r="W3766" s="18"/>
    </row>
    <row r="3767" spans="2:23" x14ac:dyDescent="0.25">
      <c r="B3767" s="1" t="s">
        <v>7561</v>
      </c>
      <c r="C3767" s="2">
        <v>22118</v>
      </c>
      <c r="D3767" s="1" t="s">
        <v>7562</v>
      </c>
      <c r="E3767" s="1" t="s">
        <v>99</v>
      </c>
      <c r="F3767" s="1" t="s">
        <v>98</v>
      </c>
      <c r="G3767" s="1" t="s">
        <v>4778</v>
      </c>
      <c r="H3767" s="1" t="s">
        <v>15835</v>
      </c>
      <c r="I3767" s="5">
        <v>2571</v>
      </c>
      <c r="J3767" s="5">
        <v>68044993</v>
      </c>
      <c r="K3767" s="3">
        <f>+Tabella2026[[#This Row],[POP_2024]]/SUM(Tabella2026[POP_2024])</f>
        <v>4.3618067645294817E-5</v>
      </c>
      <c r="L3767" s="3">
        <f>+Tabella2026[[#This Row],[INCIDENZA POPOLAZIONE]]*(PLAFOND/2)</f>
        <v>12841.126401224061</v>
      </c>
      <c r="M3767" s="3">
        <f>+IFERROR(Tabella2026[[#This Row],[reddito_2024]]/Tabella2026[[#This Row],[POP_2024]],"")</f>
        <v>26466.352781019057</v>
      </c>
      <c r="N3767" s="3">
        <f>+IF(Tabella2026[[#This Row],[REDDITO COMPLESSIVO PROCAPITE]]&lt;media_aggr_reddito_pc,(media_aggr_reddito_pc-Tabella2026[[#This Row],[REDDITO COMPLESSIVO PROCAPITE]]),0)</f>
        <v>0</v>
      </c>
      <c r="O3767" s="3">
        <f>+Tabella2026[[#This Row],[DIFFERENZA REDDITO INFERIORE ALLA MEDIA DALLA MEDIA]]*Tabella2026[[#This Row],[POP_2024]]</f>
        <v>0</v>
      </c>
      <c r="P3767" s="3">
        <f>+Tabella2026[[#This Row],[POPOLAZIONE PER DIFFERENZA ]]/SUM(Tabella2026[[POPOLAZIONE PER DIFFERENZA ]])</f>
        <v>0</v>
      </c>
      <c r="Q3767" s="3">
        <f>+Tabella2026[[#This Row],[INCIDENZA POPOLAZIONE PER DIFFERENZA]]*(PLAFOND-SUM(Tabella2026[CONTRIBUTO SULLA BASE DELLA POPOLAZIONE]))</f>
        <v>0</v>
      </c>
      <c r="R3767" s="3">
        <f>+Tabella2026[[#This Row],[CONTRIBUTO SULLA BASE DELLA POPOLAZIONE]]+Tabella2026[[#This Row],[CONTRIBUTO SULLA BASE DEL REDDITO]]</f>
        <v>12841.126401224061</v>
      </c>
      <c r="S3767" s="3">
        <f>+Tabella2026[[#This Row],[CONTRIBUTO TOTALE]]/(PLAFOND/N_TESSERE)</f>
        <v>25.682252802448122</v>
      </c>
      <c r="T3767" s="3">
        <f>+MAX(CEILING(Tabella2026[[#This Row],[preDEF1]],1),1)</f>
        <v>26</v>
      </c>
      <c r="U3767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67" s="21">
        <f>+Tabella2026[[#This Row],[DEF - n. card]]*(PLAFOND/N_TESSERE)</f>
        <v>12500</v>
      </c>
      <c r="W3767" s="18"/>
    </row>
    <row r="3768" spans="2:23" x14ac:dyDescent="0.25">
      <c r="B3768" s="1" t="s">
        <v>7443</v>
      </c>
      <c r="C3768" s="2">
        <v>30123</v>
      </c>
      <c r="D3768" s="1" t="s">
        <v>7444</v>
      </c>
      <c r="E3768" s="1" t="s">
        <v>48</v>
      </c>
      <c r="F3768" s="1" t="s">
        <v>120</v>
      </c>
      <c r="G3768" s="1" t="s">
        <v>4778</v>
      </c>
      <c r="H3768" s="1" t="s">
        <v>15835</v>
      </c>
      <c r="I3768" s="5">
        <v>2571</v>
      </c>
      <c r="J3768" s="5">
        <v>51042151</v>
      </c>
      <c r="K3768" s="3">
        <f>+Tabella2026[[#This Row],[POP_2024]]/SUM(Tabella2026[POP_2024])</f>
        <v>4.3618067645294817E-5</v>
      </c>
      <c r="L3768" s="3">
        <f>+Tabella2026[[#This Row],[INCIDENZA POPOLAZIONE]]*(PLAFOND/2)</f>
        <v>12841.126401224061</v>
      </c>
      <c r="M3768" s="3">
        <f>+IFERROR(Tabella2026[[#This Row],[reddito_2024]]/Tabella2026[[#This Row],[POP_2024]],"")</f>
        <v>19853.034227926877</v>
      </c>
      <c r="N3768" s="3">
        <f>+IF(Tabella2026[[#This Row],[REDDITO COMPLESSIVO PROCAPITE]]&lt;media_aggr_reddito_pc,(media_aggr_reddito_pc-Tabella2026[[#This Row],[REDDITO COMPLESSIVO PROCAPITE]]),0)</f>
        <v>0</v>
      </c>
      <c r="O3768" s="3">
        <f>+Tabella2026[[#This Row],[DIFFERENZA REDDITO INFERIORE ALLA MEDIA DALLA MEDIA]]*Tabella2026[[#This Row],[POP_2024]]</f>
        <v>0</v>
      </c>
      <c r="P3768" s="3">
        <f>+Tabella2026[[#This Row],[POPOLAZIONE PER DIFFERENZA ]]/SUM(Tabella2026[[POPOLAZIONE PER DIFFERENZA ]])</f>
        <v>0</v>
      </c>
      <c r="Q3768" s="3">
        <f>+Tabella2026[[#This Row],[INCIDENZA POPOLAZIONE PER DIFFERENZA]]*(PLAFOND-SUM(Tabella2026[CONTRIBUTO SULLA BASE DELLA POPOLAZIONE]))</f>
        <v>0</v>
      </c>
      <c r="R3768" s="3">
        <f>+Tabella2026[[#This Row],[CONTRIBUTO SULLA BASE DELLA POPOLAZIONE]]+Tabella2026[[#This Row],[CONTRIBUTO SULLA BASE DEL REDDITO]]</f>
        <v>12841.126401224061</v>
      </c>
      <c r="S3768" s="3">
        <f>+Tabella2026[[#This Row],[CONTRIBUTO TOTALE]]/(PLAFOND/N_TESSERE)</f>
        <v>25.682252802448122</v>
      </c>
      <c r="T3768" s="3">
        <f>+MAX(CEILING(Tabella2026[[#This Row],[preDEF1]],1),1)</f>
        <v>26</v>
      </c>
      <c r="U3768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68" s="21">
        <f>+Tabella2026[[#This Row],[DEF - n. card]]*(PLAFOND/N_TESSERE)</f>
        <v>12500</v>
      </c>
      <c r="W3768" s="18"/>
    </row>
    <row r="3769" spans="2:23" x14ac:dyDescent="0.25">
      <c r="B3769" s="1" t="s">
        <v>7663</v>
      </c>
      <c r="C3769" s="2">
        <v>18192</v>
      </c>
      <c r="D3769" s="1" t="s">
        <v>7664</v>
      </c>
      <c r="E3769" s="1" t="s">
        <v>12</v>
      </c>
      <c r="F3769" s="1" t="s">
        <v>195</v>
      </c>
      <c r="G3769" s="1" t="s">
        <v>4778</v>
      </c>
      <c r="H3769" s="1" t="s">
        <v>15835</v>
      </c>
      <c r="I3769" s="5">
        <v>2569</v>
      </c>
      <c r="J3769" s="5">
        <v>45995846</v>
      </c>
      <c r="K3769" s="3">
        <f>+Tabella2026[[#This Row],[POP_2024]]/SUM(Tabella2026[POP_2024])</f>
        <v>4.3584136826434224E-5</v>
      </c>
      <c r="L3769" s="3">
        <f>+Tabella2026[[#This Row],[INCIDENZA POPOLAZIONE]]*(PLAFOND/2)</f>
        <v>12831.137193599616</v>
      </c>
      <c r="M3769" s="3">
        <f>+IFERROR(Tabella2026[[#This Row],[reddito_2024]]/Tabella2026[[#This Row],[POP_2024]],"")</f>
        <v>17904.182950564424</v>
      </c>
      <c r="N3769" s="3">
        <f>+IF(Tabella2026[[#This Row],[REDDITO COMPLESSIVO PROCAPITE]]&lt;media_aggr_reddito_pc,(media_aggr_reddito_pc-Tabella2026[[#This Row],[REDDITO COMPLESSIVO PROCAPITE]]),0)</f>
        <v>0</v>
      </c>
      <c r="O3769" s="3">
        <f>+Tabella2026[[#This Row],[DIFFERENZA REDDITO INFERIORE ALLA MEDIA DALLA MEDIA]]*Tabella2026[[#This Row],[POP_2024]]</f>
        <v>0</v>
      </c>
      <c r="P3769" s="3">
        <f>+Tabella2026[[#This Row],[POPOLAZIONE PER DIFFERENZA ]]/SUM(Tabella2026[[POPOLAZIONE PER DIFFERENZA ]])</f>
        <v>0</v>
      </c>
      <c r="Q3769" s="3">
        <f>+Tabella2026[[#This Row],[INCIDENZA POPOLAZIONE PER DIFFERENZA]]*(PLAFOND-SUM(Tabella2026[CONTRIBUTO SULLA BASE DELLA POPOLAZIONE]))</f>
        <v>0</v>
      </c>
      <c r="R3769" s="3">
        <f>+Tabella2026[[#This Row],[CONTRIBUTO SULLA BASE DELLA POPOLAZIONE]]+Tabella2026[[#This Row],[CONTRIBUTO SULLA BASE DEL REDDITO]]</f>
        <v>12831.137193599616</v>
      </c>
      <c r="S3769" s="3">
        <f>+Tabella2026[[#This Row],[CONTRIBUTO TOTALE]]/(PLAFOND/N_TESSERE)</f>
        <v>25.662274387199233</v>
      </c>
      <c r="T3769" s="3">
        <f>+MAX(CEILING(Tabella2026[[#This Row],[preDEF1]],1),1)</f>
        <v>26</v>
      </c>
      <c r="U3769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69" s="21">
        <f>+Tabella2026[[#This Row],[DEF - n. card]]*(PLAFOND/N_TESSERE)</f>
        <v>12500</v>
      </c>
      <c r="W3769" s="18"/>
    </row>
    <row r="3770" spans="2:23" x14ac:dyDescent="0.25">
      <c r="B3770" s="1" t="s">
        <v>7465</v>
      </c>
      <c r="C3770" s="2">
        <v>96041</v>
      </c>
      <c r="D3770" s="1" t="s">
        <v>7466</v>
      </c>
      <c r="E3770" s="1" t="s">
        <v>18</v>
      </c>
      <c r="F3770" s="1" t="s">
        <v>403</v>
      </c>
      <c r="G3770" s="1" t="s">
        <v>4778</v>
      </c>
      <c r="H3770" s="1" t="s">
        <v>15835</v>
      </c>
      <c r="I3770" s="5">
        <v>2568</v>
      </c>
      <c r="J3770" s="5">
        <v>56109787</v>
      </c>
      <c r="K3770" s="3">
        <f>+Tabella2026[[#This Row],[POP_2024]]/SUM(Tabella2026[POP_2024])</f>
        <v>4.3567171417003928E-5</v>
      </c>
      <c r="L3770" s="3">
        <f>+Tabella2026[[#This Row],[INCIDENZA POPOLAZIONE]]*(PLAFOND/2)</f>
        <v>12826.142589787394</v>
      </c>
      <c r="M3770" s="3">
        <f>+IFERROR(Tabella2026[[#This Row],[reddito_2024]]/Tabella2026[[#This Row],[POP_2024]],"")</f>
        <v>21849.605529595017</v>
      </c>
      <c r="N3770" s="3">
        <f>+IF(Tabella2026[[#This Row],[REDDITO COMPLESSIVO PROCAPITE]]&lt;media_aggr_reddito_pc,(media_aggr_reddito_pc-Tabella2026[[#This Row],[REDDITO COMPLESSIVO PROCAPITE]]),0)</f>
        <v>0</v>
      </c>
      <c r="O3770" s="3">
        <f>+Tabella2026[[#This Row],[DIFFERENZA REDDITO INFERIORE ALLA MEDIA DALLA MEDIA]]*Tabella2026[[#This Row],[POP_2024]]</f>
        <v>0</v>
      </c>
      <c r="P3770" s="3">
        <f>+Tabella2026[[#This Row],[POPOLAZIONE PER DIFFERENZA ]]/SUM(Tabella2026[[POPOLAZIONE PER DIFFERENZA ]])</f>
        <v>0</v>
      </c>
      <c r="Q3770" s="3">
        <f>+Tabella2026[[#This Row],[INCIDENZA POPOLAZIONE PER DIFFERENZA]]*(PLAFOND-SUM(Tabella2026[CONTRIBUTO SULLA BASE DELLA POPOLAZIONE]))</f>
        <v>0</v>
      </c>
      <c r="R3770" s="3">
        <f>+Tabella2026[[#This Row],[CONTRIBUTO SULLA BASE DELLA POPOLAZIONE]]+Tabella2026[[#This Row],[CONTRIBUTO SULLA BASE DEL REDDITO]]</f>
        <v>12826.142589787394</v>
      </c>
      <c r="S3770" s="3">
        <f>+Tabella2026[[#This Row],[CONTRIBUTO TOTALE]]/(PLAFOND/N_TESSERE)</f>
        <v>25.65228517957479</v>
      </c>
      <c r="T3770" s="3">
        <f>+MAX(CEILING(Tabella2026[[#This Row],[preDEF1]],1),1)</f>
        <v>26</v>
      </c>
      <c r="U3770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70" s="21">
        <f>+Tabella2026[[#This Row],[DEF - n. card]]*(PLAFOND/N_TESSERE)</f>
        <v>12500</v>
      </c>
      <c r="W3770" s="18"/>
    </row>
    <row r="3771" spans="2:23" x14ac:dyDescent="0.25">
      <c r="B3771" s="1" t="s">
        <v>7689</v>
      </c>
      <c r="C3771" s="2">
        <v>16216</v>
      </c>
      <c r="D3771" s="1" t="s">
        <v>7690</v>
      </c>
      <c r="E3771" s="1" t="s">
        <v>12</v>
      </c>
      <c r="F3771" s="1" t="s">
        <v>93</v>
      </c>
      <c r="G3771" s="1" t="s">
        <v>4778</v>
      </c>
      <c r="H3771" s="1" t="s">
        <v>15835</v>
      </c>
      <c r="I3771" s="5">
        <v>2568</v>
      </c>
      <c r="J3771" s="5">
        <v>61754560</v>
      </c>
      <c r="K3771" s="3">
        <f>+Tabella2026[[#This Row],[POP_2024]]/SUM(Tabella2026[POP_2024])</f>
        <v>4.3567171417003928E-5</v>
      </c>
      <c r="L3771" s="3">
        <f>+Tabella2026[[#This Row],[INCIDENZA POPOLAZIONE]]*(PLAFOND/2)</f>
        <v>12826.142589787394</v>
      </c>
      <c r="M3771" s="3">
        <f>+IFERROR(Tabella2026[[#This Row],[reddito_2024]]/Tabella2026[[#This Row],[POP_2024]],"")</f>
        <v>24047.72585669782</v>
      </c>
      <c r="N3771" s="3">
        <f>+IF(Tabella2026[[#This Row],[REDDITO COMPLESSIVO PROCAPITE]]&lt;media_aggr_reddito_pc,(media_aggr_reddito_pc-Tabella2026[[#This Row],[REDDITO COMPLESSIVO PROCAPITE]]),0)</f>
        <v>0</v>
      </c>
      <c r="O3771" s="3">
        <f>+Tabella2026[[#This Row],[DIFFERENZA REDDITO INFERIORE ALLA MEDIA DALLA MEDIA]]*Tabella2026[[#This Row],[POP_2024]]</f>
        <v>0</v>
      </c>
      <c r="P3771" s="3">
        <f>+Tabella2026[[#This Row],[POPOLAZIONE PER DIFFERENZA ]]/SUM(Tabella2026[[POPOLAZIONE PER DIFFERENZA ]])</f>
        <v>0</v>
      </c>
      <c r="Q3771" s="3">
        <f>+Tabella2026[[#This Row],[INCIDENZA POPOLAZIONE PER DIFFERENZA]]*(PLAFOND-SUM(Tabella2026[CONTRIBUTO SULLA BASE DELLA POPOLAZIONE]))</f>
        <v>0</v>
      </c>
      <c r="R3771" s="3">
        <f>+Tabella2026[[#This Row],[CONTRIBUTO SULLA BASE DELLA POPOLAZIONE]]+Tabella2026[[#This Row],[CONTRIBUTO SULLA BASE DEL REDDITO]]</f>
        <v>12826.142589787394</v>
      </c>
      <c r="S3771" s="3">
        <f>+Tabella2026[[#This Row],[CONTRIBUTO TOTALE]]/(PLAFOND/N_TESSERE)</f>
        <v>25.65228517957479</v>
      </c>
      <c r="T3771" s="3">
        <f>+MAX(CEILING(Tabella2026[[#This Row],[preDEF1]],1),1)</f>
        <v>26</v>
      </c>
      <c r="U3771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71" s="21">
        <f>+Tabella2026[[#This Row],[DEF - n. card]]*(PLAFOND/N_TESSERE)</f>
        <v>12500</v>
      </c>
      <c r="W3771" s="18"/>
    </row>
    <row r="3772" spans="2:23" x14ac:dyDescent="0.25">
      <c r="B3772" s="1" t="s">
        <v>7445</v>
      </c>
      <c r="C3772" s="2">
        <v>84013</v>
      </c>
      <c r="D3772" s="1" t="s">
        <v>7446</v>
      </c>
      <c r="E3772" s="1" t="s">
        <v>21</v>
      </c>
      <c r="F3772" s="1" t="s">
        <v>261</v>
      </c>
      <c r="G3772" s="1" t="s">
        <v>4778</v>
      </c>
      <c r="H3772" s="1" t="s">
        <v>15836</v>
      </c>
      <c r="I3772" s="5">
        <v>2566</v>
      </c>
      <c r="J3772" s="5">
        <v>21267013</v>
      </c>
      <c r="K3772" s="3">
        <f>+Tabella2026[[#This Row],[POP_2024]]/SUM(Tabella2026[POP_2024])</f>
        <v>4.3533240598143335E-5</v>
      </c>
      <c r="L3772" s="3">
        <f>+Tabella2026[[#This Row],[INCIDENZA POPOLAZIONE]]*(PLAFOND/2)</f>
        <v>12816.153382162949</v>
      </c>
      <c r="M3772" s="3">
        <f>+IFERROR(Tabella2026[[#This Row],[reddito_2024]]/Tabella2026[[#This Row],[POP_2024]],"")</f>
        <v>8288.0019485580669</v>
      </c>
      <c r="N3772" s="3">
        <f>+IF(Tabella2026[[#This Row],[REDDITO COMPLESSIVO PROCAPITE]]&lt;media_aggr_reddito_pc,(media_aggr_reddito_pc-Tabella2026[[#This Row],[REDDITO COMPLESSIVO PROCAPITE]]),0)</f>
        <v>9537.0641140506741</v>
      </c>
      <c r="O3772" s="3">
        <f>+Tabella2026[[#This Row],[DIFFERENZA REDDITO INFERIORE ALLA MEDIA DALLA MEDIA]]*Tabella2026[[#This Row],[POP_2024]]</f>
        <v>24472106.516654029</v>
      </c>
      <c r="P3772" s="3">
        <f>+Tabella2026[[#This Row],[POPOLAZIONE PER DIFFERENZA ]]/SUM(Tabella2026[[POPOLAZIONE PER DIFFERENZA ]])</f>
        <v>2.1711214981472114E-4</v>
      </c>
      <c r="Q3772" s="3">
        <f>+Tabella2026[[#This Row],[INCIDENZA POPOLAZIONE PER DIFFERENZA]]*(PLAFOND-SUM(Tabella2026[CONTRIBUTO SULLA BASE DELLA POPOLAZIONE]))</f>
        <v>63917.6540713418</v>
      </c>
      <c r="R3772" s="3">
        <f>+Tabella2026[[#This Row],[CONTRIBUTO SULLA BASE DELLA POPOLAZIONE]]+Tabella2026[[#This Row],[CONTRIBUTO SULLA BASE DEL REDDITO]]</f>
        <v>76733.807453504749</v>
      </c>
      <c r="S3772" s="3">
        <f>+Tabella2026[[#This Row],[CONTRIBUTO TOTALE]]/(PLAFOND/N_TESSERE)</f>
        <v>153.46761490700951</v>
      </c>
      <c r="T3772" s="3">
        <f>+MAX(CEILING(Tabella2026[[#This Row],[preDEF1]],1),1)</f>
        <v>154</v>
      </c>
      <c r="U3772" s="9">
        <f xml:space="preserve"> IF(ROW(Tabella2026[[#This Row],[preDEF2]]) - ROW(Tabella2026[[#Headers],[preDEF2]])&lt;=ABS(SUM(Tabella2026[preDEF2])-N_TESSERE),Tabella2026[[#This Row],[preDEF2]]-1,Tabella2026[[#This Row],[preDEF2]])</f>
        <v>153</v>
      </c>
      <c r="V3772" s="21">
        <f>+Tabella2026[[#This Row],[DEF - n. card]]*(PLAFOND/N_TESSERE)</f>
        <v>76500</v>
      </c>
      <c r="W3772" s="18"/>
    </row>
    <row r="3773" spans="2:23" x14ac:dyDescent="0.25">
      <c r="B3773" s="1" t="s">
        <v>7623</v>
      </c>
      <c r="C3773" s="2">
        <v>65071</v>
      </c>
      <c r="D3773" s="1" t="s">
        <v>7624</v>
      </c>
      <c r="E3773" s="1" t="s">
        <v>15</v>
      </c>
      <c r="F3773" s="1" t="s">
        <v>82</v>
      </c>
      <c r="G3773" s="1" t="s">
        <v>4778</v>
      </c>
      <c r="H3773" s="1" t="s">
        <v>15836</v>
      </c>
      <c r="I3773" s="5">
        <v>2565</v>
      </c>
      <c r="J3773" s="5">
        <v>30798893</v>
      </c>
      <c r="K3773" s="3">
        <f>+Tabella2026[[#This Row],[POP_2024]]/SUM(Tabella2026[POP_2024])</f>
        <v>4.3516275188713032E-5</v>
      </c>
      <c r="L3773" s="3">
        <f>+Tabella2026[[#This Row],[INCIDENZA POPOLAZIONE]]*(PLAFOND/2)</f>
        <v>12811.158778350726</v>
      </c>
      <c r="M3773" s="3">
        <f>+IFERROR(Tabella2026[[#This Row],[reddito_2024]]/Tabella2026[[#This Row],[POP_2024]],"")</f>
        <v>12007.365692007797</v>
      </c>
      <c r="N3773" s="3">
        <f>+IF(Tabella2026[[#This Row],[REDDITO COMPLESSIVO PROCAPITE]]&lt;media_aggr_reddito_pc,(media_aggr_reddito_pc-Tabella2026[[#This Row],[REDDITO COMPLESSIVO PROCAPITE]]),0)</f>
        <v>5817.7003706009436</v>
      </c>
      <c r="O3773" s="3">
        <f>+Tabella2026[[#This Row],[DIFFERENZA REDDITO INFERIORE ALLA MEDIA DALLA MEDIA]]*Tabella2026[[#This Row],[POP_2024]]</f>
        <v>14922401.450591421</v>
      </c>
      <c r="P3773" s="3">
        <f>+Tabella2026[[#This Row],[POPOLAZIONE PER DIFFERENZA ]]/SUM(Tabella2026[[POPOLAZIONE PER DIFFERENZA ]])</f>
        <v>1.3238887535616962E-4</v>
      </c>
      <c r="Q3773" s="3">
        <f>+Tabella2026[[#This Row],[INCIDENZA POPOLAZIONE PER DIFFERENZA]]*(PLAFOND-SUM(Tabella2026[CONTRIBUTO SULLA BASE DELLA POPOLAZIONE]))</f>
        <v>38975.185613199981</v>
      </c>
      <c r="R3773" s="3">
        <f>+Tabella2026[[#This Row],[CONTRIBUTO SULLA BASE DELLA POPOLAZIONE]]+Tabella2026[[#This Row],[CONTRIBUTO SULLA BASE DEL REDDITO]]</f>
        <v>51786.344391550709</v>
      </c>
      <c r="S3773" s="3">
        <f>+Tabella2026[[#This Row],[CONTRIBUTO TOTALE]]/(PLAFOND/N_TESSERE)</f>
        <v>103.57268878310141</v>
      </c>
      <c r="T3773" s="3">
        <f>+MAX(CEILING(Tabella2026[[#This Row],[preDEF1]],1),1)</f>
        <v>104</v>
      </c>
      <c r="U3773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3773" s="21">
        <f>+Tabella2026[[#This Row],[DEF - n. card]]*(PLAFOND/N_TESSERE)</f>
        <v>51500</v>
      </c>
      <c r="W3773" s="18"/>
    </row>
    <row r="3774" spans="2:23" x14ac:dyDescent="0.25">
      <c r="B3774" s="1" t="s">
        <v>7525</v>
      </c>
      <c r="C3774" s="2">
        <v>52030</v>
      </c>
      <c r="D3774" s="1" t="s">
        <v>7526</v>
      </c>
      <c r="E3774" s="1" t="s">
        <v>30</v>
      </c>
      <c r="F3774" s="1" t="s">
        <v>283</v>
      </c>
      <c r="G3774" s="1" t="s">
        <v>4778</v>
      </c>
      <c r="H3774" s="1" t="s">
        <v>15834</v>
      </c>
      <c r="I3774" s="5">
        <v>2560</v>
      </c>
      <c r="J3774" s="5">
        <v>50435422</v>
      </c>
      <c r="K3774" s="3">
        <f>+Tabella2026[[#This Row],[POP_2024]]/SUM(Tabella2026[POP_2024])</f>
        <v>4.343144814156155E-5</v>
      </c>
      <c r="L3774" s="3">
        <f>+Tabella2026[[#This Row],[INCIDENZA POPOLAZIONE]]*(PLAFOND/2)</f>
        <v>12786.185759289614</v>
      </c>
      <c r="M3774" s="3">
        <f>+IFERROR(Tabella2026[[#This Row],[reddito_2024]]/Tabella2026[[#This Row],[POP_2024]],"")</f>
        <v>19701.336718750001</v>
      </c>
      <c r="N3774" s="3">
        <f>+IF(Tabella2026[[#This Row],[REDDITO COMPLESSIVO PROCAPITE]]&lt;media_aggr_reddito_pc,(media_aggr_reddito_pc-Tabella2026[[#This Row],[REDDITO COMPLESSIVO PROCAPITE]]),0)</f>
        <v>0</v>
      </c>
      <c r="O3774" s="3">
        <f>+Tabella2026[[#This Row],[DIFFERENZA REDDITO INFERIORE ALLA MEDIA DALLA MEDIA]]*Tabella2026[[#This Row],[POP_2024]]</f>
        <v>0</v>
      </c>
      <c r="P3774" s="3">
        <f>+Tabella2026[[#This Row],[POPOLAZIONE PER DIFFERENZA ]]/SUM(Tabella2026[[POPOLAZIONE PER DIFFERENZA ]])</f>
        <v>0</v>
      </c>
      <c r="Q3774" s="3">
        <f>+Tabella2026[[#This Row],[INCIDENZA POPOLAZIONE PER DIFFERENZA]]*(PLAFOND-SUM(Tabella2026[CONTRIBUTO SULLA BASE DELLA POPOLAZIONE]))</f>
        <v>0</v>
      </c>
      <c r="R3774" s="3">
        <f>+Tabella2026[[#This Row],[CONTRIBUTO SULLA BASE DELLA POPOLAZIONE]]+Tabella2026[[#This Row],[CONTRIBUTO SULLA BASE DEL REDDITO]]</f>
        <v>12786.185759289614</v>
      </c>
      <c r="S3774" s="3">
        <f>+Tabella2026[[#This Row],[CONTRIBUTO TOTALE]]/(PLAFOND/N_TESSERE)</f>
        <v>25.572371518579228</v>
      </c>
      <c r="T3774" s="3">
        <f>+MAX(CEILING(Tabella2026[[#This Row],[preDEF1]],1),1)</f>
        <v>26</v>
      </c>
      <c r="U3774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74" s="21">
        <f>+Tabella2026[[#This Row],[DEF - n. card]]*(PLAFOND/N_TESSERE)</f>
        <v>12500</v>
      </c>
      <c r="W3774" s="18"/>
    </row>
    <row r="3775" spans="2:23" x14ac:dyDescent="0.25">
      <c r="B3775" s="1" t="s">
        <v>7633</v>
      </c>
      <c r="C3775" s="2">
        <v>21033</v>
      </c>
      <c r="D3775" s="1" t="s">
        <v>7634</v>
      </c>
      <c r="E3775" s="1" t="s">
        <v>99</v>
      </c>
      <c r="F3775" s="1" t="s">
        <v>110</v>
      </c>
      <c r="G3775" s="1" t="s">
        <v>4778</v>
      </c>
      <c r="H3775" s="1" t="s">
        <v>15835</v>
      </c>
      <c r="I3775" s="5">
        <v>2559</v>
      </c>
      <c r="J3775" s="5">
        <v>60148449</v>
      </c>
      <c r="K3775" s="3">
        <f>+Tabella2026[[#This Row],[POP_2024]]/SUM(Tabella2026[POP_2024])</f>
        <v>4.3414482732131247E-5</v>
      </c>
      <c r="L3775" s="3">
        <f>+Tabella2026[[#This Row],[INCIDENZA POPOLAZIONE]]*(PLAFOND/2)</f>
        <v>12781.191155477391</v>
      </c>
      <c r="M3775" s="3">
        <f>+IFERROR(Tabella2026[[#This Row],[reddito_2024]]/Tabella2026[[#This Row],[POP_2024]],"")</f>
        <v>23504.669402110198</v>
      </c>
      <c r="N3775" s="3">
        <f>+IF(Tabella2026[[#This Row],[REDDITO COMPLESSIVO PROCAPITE]]&lt;media_aggr_reddito_pc,(media_aggr_reddito_pc-Tabella2026[[#This Row],[REDDITO COMPLESSIVO PROCAPITE]]),0)</f>
        <v>0</v>
      </c>
      <c r="O3775" s="3">
        <f>+Tabella2026[[#This Row],[DIFFERENZA REDDITO INFERIORE ALLA MEDIA DALLA MEDIA]]*Tabella2026[[#This Row],[POP_2024]]</f>
        <v>0</v>
      </c>
      <c r="P3775" s="3">
        <f>+Tabella2026[[#This Row],[POPOLAZIONE PER DIFFERENZA ]]/SUM(Tabella2026[[POPOLAZIONE PER DIFFERENZA ]])</f>
        <v>0</v>
      </c>
      <c r="Q3775" s="3">
        <f>+Tabella2026[[#This Row],[INCIDENZA POPOLAZIONE PER DIFFERENZA]]*(PLAFOND-SUM(Tabella2026[CONTRIBUTO SULLA BASE DELLA POPOLAZIONE]))</f>
        <v>0</v>
      </c>
      <c r="R3775" s="3">
        <f>+Tabella2026[[#This Row],[CONTRIBUTO SULLA BASE DELLA POPOLAZIONE]]+Tabella2026[[#This Row],[CONTRIBUTO SULLA BASE DEL REDDITO]]</f>
        <v>12781.191155477391</v>
      </c>
      <c r="S3775" s="3">
        <f>+Tabella2026[[#This Row],[CONTRIBUTO TOTALE]]/(PLAFOND/N_TESSERE)</f>
        <v>25.562382310954781</v>
      </c>
      <c r="T3775" s="3">
        <f>+MAX(CEILING(Tabella2026[[#This Row],[preDEF1]],1),1)</f>
        <v>26</v>
      </c>
      <c r="U3775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75" s="21">
        <f>+Tabella2026[[#This Row],[DEF - n. card]]*(PLAFOND/N_TESSERE)</f>
        <v>12500</v>
      </c>
      <c r="W3775" s="18"/>
    </row>
    <row r="3776" spans="2:23" x14ac:dyDescent="0.25">
      <c r="B3776" s="1" t="s">
        <v>7627</v>
      </c>
      <c r="C3776" s="2">
        <v>12031</v>
      </c>
      <c r="D3776" s="1" t="s">
        <v>7628</v>
      </c>
      <c r="E3776" s="1" t="s">
        <v>12</v>
      </c>
      <c r="F3776" s="1" t="s">
        <v>157</v>
      </c>
      <c r="G3776" s="1" t="s">
        <v>4778</v>
      </c>
      <c r="H3776" s="1" t="s">
        <v>15835</v>
      </c>
      <c r="I3776" s="5">
        <v>2558</v>
      </c>
      <c r="J3776" s="5">
        <v>42565209</v>
      </c>
      <c r="K3776" s="3">
        <f>+Tabella2026[[#This Row],[POP_2024]]/SUM(Tabella2026[POP_2024])</f>
        <v>4.3397517322700951E-5</v>
      </c>
      <c r="L3776" s="3">
        <f>+Tabella2026[[#This Row],[INCIDENZA POPOLAZIONE]]*(PLAFOND/2)</f>
        <v>12776.196551665167</v>
      </c>
      <c r="M3776" s="3">
        <f>+IFERROR(Tabella2026[[#This Row],[reddito_2024]]/Tabella2026[[#This Row],[POP_2024]],"")</f>
        <v>16640.03479280688</v>
      </c>
      <c r="N3776" s="3">
        <f>+IF(Tabella2026[[#This Row],[REDDITO COMPLESSIVO PROCAPITE]]&lt;media_aggr_reddito_pc,(media_aggr_reddito_pc-Tabella2026[[#This Row],[REDDITO COMPLESSIVO PROCAPITE]]),0)</f>
        <v>1185.0312698018606</v>
      </c>
      <c r="O3776" s="3">
        <f>+Tabella2026[[#This Row],[DIFFERENZA REDDITO INFERIORE ALLA MEDIA DALLA MEDIA]]*Tabella2026[[#This Row],[POP_2024]]</f>
        <v>3031309.9881531596</v>
      </c>
      <c r="P3776" s="3">
        <f>+Tabella2026[[#This Row],[POPOLAZIONE PER DIFFERENZA ]]/SUM(Tabella2026[[POPOLAZIONE PER DIFFERENZA ]])</f>
        <v>2.6893239772182609E-5</v>
      </c>
      <c r="Q3776" s="3">
        <f>+Tabella2026[[#This Row],[INCIDENZA POPOLAZIONE PER DIFFERENZA]]*(PLAFOND-SUM(Tabella2026[CONTRIBUTO SULLA BASE DELLA POPOLAZIONE]))</f>
        <v>7917.3496190007627</v>
      </c>
      <c r="R3776" s="3">
        <f>+Tabella2026[[#This Row],[CONTRIBUTO SULLA BASE DELLA POPOLAZIONE]]+Tabella2026[[#This Row],[CONTRIBUTO SULLA BASE DEL REDDITO]]</f>
        <v>20693.54617066593</v>
      </c>
      <c r="S3776" s="3">
        <f>+Tabella2026[[#This Row],[CONTRIBUTO TOTALE]]/(PLAFOND/N_TESSERE)</f>
        <v>41.387092341331858</v>
      </c>
      <c r="T3776" s="3">
        <f>+MAX(CEILING(Tabella2026[[#This Row],[preDEF1]],1),1)</f>
        <v>42</v>
      </c>
      <c r="U3776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3776" s="21">
        <f>+Tabella2026[[#This Row],[DEF - n. card]]*(PLAFOND/N_TESSERE)</f>
        <v>20500</v>
      </c>
      <c r="W3776" s="18"/>
    </row>
    <row r="3777" spans="2:23" x14ac:dyDescent="0.25">
      <c r="B3777" s="1" t="s">
        <v>7545</v>
      </c>
      <c r="C3777" s="2">
        <v>65068</v>
      </c>
      <c r="D3777" s="1" t="s">
        <v>7546</v>
      </c>
      <c r="E3777" s="1" t="s">
        <v>15</v>
      </c>
      <c r="F3777" s="1" t="s">
        <v>82</v>
      </c>
      <c r="G3777" s="1" t="s">
        <v>4778</v>
      </c>
      <c r="H3777" s="1" t="s">
        <v>15836</v>
      </c>
      <c r="I3777" s="5">
        <v>2557</v>
      </c>
      <c r="J3777" s="5">
        <v>41893126</v>
      </c>
      <c r="K3777" s="3">
        <f>+Tabella2026[[#This Row],[POP_2024]]/SUM(Tabella2026[POP_2024])</f>
        <v>4.3380551913270655E-5</v>
      </c>
      <c r="L3777" s="3">
        <f>+Tabella2026[[#This Row],[INCIDENZA POPOLAZIONE]]*(PLAFOND/2)</f>
        <v>12771.201947852946</v>
      </c>
      <c r="M3777" s="3">
        <f>+IFERROR(Tabella2026[[#This Row],[reddito_2024]]/Tabella2026[[#This Row],[POP_2024]],"")</f>
        <v>16383.701994524834</v>
      </c>
      <c r="N3777" s="3">
        <f>+IF(Tabella2026[[#This Row],[REDDITO COMPLESSIVO PROCAPITE]]&lt;media_aggr_reddito_pc,(media_aggr_reddito_pc-Tabella2026[[#This Row],[REDDITO COMPLESSIVO PROCAPITE]]),0)</f>
        <v>1441.3640680839071</v>
      </c>
      <c r="O3777" s="3">
        <f>+Tabella2026[[#This Row],[DIFFERENZA REDDITO INFERIORE ALLA MEDIA DALLA MEDIA]]*Tabella2026[[#This Row],[POP_2024]]</f>
        <v>3685567.9220905504</v>
      </c>
      <c r="P3777" s="3">
        <f>+Tabella2026[[#This Row],[POPOLAZIONE PER DIFFERENZA ]]/SUM(Tabella2026[[POPOLAZIONE PER DIFFERENZA ]])</f>
        <v>3.2697699084821555E-5</v>
      </c>
      <c r="Q3777" s="3">
        <f>+Tabella2026[[#This Row],[INCIDENZA POPOLAZIONE PER DIFFERENZA]]*(PLAFOND-SUM(Tabella2026[CONTRIBUTO SULLA BASE DELLA POPOLAZIONE]))</f>
        <v>9626.1780872971904</v>
      </c>
      <c r="R3777" s="3">
        <f>+Tabella2026[[#This Row],[CONTRIBUTO SULLA BASE DELLA POPOLAZIONE]]+Tabella2026[[#This Row],[CONTRIBUTO SULLA BASE DEL REDDITO]]</f>
        <v>22397.380035150134</v>
      </c>
      <c r="S3777" s="3">
        <f>+Tabella2026[[#This Row],[CONTRIBUTO TOTALE]]/(PLAFOND/N_TESSERE)</f>
        <v>44.794760070300271</v>
      </c>
      <c r="T3777" s="3">
        <f>+MAX(CEILING(Tabella2026[[#This Row],[preDEF1]],1),1)</f>
        <v>45</v>
      </c>
      <c r="U3777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3777" s="21">
        <f>+Tabella2026[[#This Row],[DEF - n. card]]*(PLAFOND/N_TESSERE)</f>
        <v>22000</v>
      </c>
      <c r="W3777" s="18"/>
    </row>
    <row r="3778" spans="2:23" x14ac:dyDescent="0.25">
      <c r="B3778" s="1" t="s">
        <v>7595</v>
      </c>
      <c r="C3778" s="2">
        <v>57055</v>
      </c>
      <c r="D3778" s="1" t="s">
        <v>7596</v>
      </c>
      <c r="E3778" s="1" t="s">
        <v>8</v>
      </c>
      <c r="F3778" s="1" t="s">
        <v>377</v>
      </c>
      <c r="G3778" s="1" t="s">
        <v>4778</v>
      </c>
      <c r="H3778" s="1" t="s">
        <v>15834</v>
      </c>
      <c r="I3778" s="5">
        <v>2557</v>
      </c>
      <c r="J3778" s="5">
        <v>38928504</v>
      </c>
      <c r="K3778" s="3">
        <f>+Tabella2026[[#This Row],[POP_2024]]/SUM(Tabella2026[POP_2024])</f>
        <v>4.3380551913270655E-5</v>
      </c>
      <c r="L3778" s="3">
        <f>+Tabella2026[[#This Row],[INCIDENZA POPOLAZIONE]]*(PLAFOND/2)</f>
        <v>12771.201947852946</v>
      </c>
      <c r="M3778" s="3">
        <f>+IFERROR(Tabella2026[[#This Row],[reddito_2024]]/Tabella2026[[#This Row],[POP_2024]],"")</f>
        <v>15224.287837309346</v>
      </c>
      <c r="N3778" s="3">
        <f>+IF(Tabella2026[[#This Row],[REDDITO COMPLESSIVO PROCAPITE]]&lt;media_aggr_reddito_pc,(media_aggr_reddito_pc-Tabella2026[[#This Row],[REDDITO COMPLESSIVO PROCAPITE]]),0)</f>
        <v>2600.7782252993948</v>
      </c>
      <c r="O3778" s="3">
        <f>+Tabella2026[[#This Row],[DIFFERENZA REDDITO INFERIORE ALLA MEDIA DALLA MEDIA]]*Tabella2026[[#This Row],[POP_2024]]</f>
        <v>6650189.9220905527</v>
      </c>
      <c r="P3778" s="3">
        <f>+Tabella2026[[#This Row],[POPOLAZIONE PER DIFFERENZA ]]/SUM(Tabella2026[[POPOLAZIONE PER DIFFERENZA ]])</f>
        <v>5.8999294959700214E-5</v>
      </c>
      <c r="Q3778" s="3">
        <f>+Tabella2026[[#This Row],[INCIDENZA POPOLAZIONE PER DIFFERENZA]]*(PLAFOND-SUM(Tabella2026[CONTRIBUTO SULLA BASE DELLA POPOLAZIONE]))</f>
        <v>17369.348186664593</v>
      </c>
      <c r="R3778" s="3">
        <f>+Tabella2026[[#This Row],[CONTRIBUTO SULLA BASE DELLA POPOLAZIONE]]+Tabella2026[[#This Row],[CONTRIBUTO SULLA BASE DEL REDDITO]]</f>
        <v>30140.550134517536</v>
      </c>
      <c r="S3778" s="3">
        <f>+Tabella2026[[#This Row],[CONTRIBUTO TOTALE]]/(PLAFOND/N_TESSERE)</f>
        <v>60.281100269035072</v>
      </c>
      <c r="T3778" s="3">
        <f>+MAX(CEILING(Tabella2026[[#This Row],[preDEF1]],1),1)</f>
        <v>61</v>
      </c>
      <c r="U3778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3778" s="21">
        <f>+Tabella2026[[#This Row],[DEF - n. card]]*(PLAFOND/N_TESSERE)</f>
        <v>30000</v>
      </c>
      <c r="W3778" s="18"/>
    </row>
    <row r="3779" spans="2:23" x14ac:dyDescent="0.25">
      <c r="B3779" s="1" t="s">
        <v>7565</v>
      </c>
      <c r="C3779" s="2">
        <v>4096</v>
      </c>
      <c r="D3779" s="1" t="s">
        <v>7566</v>
      </c>
      <c r="E3779" s="1" t="s">
        <v>18</v>
      </c>
      <c r="F3779" s="1" t="s">
        <v>263</v>
      </c>
      <c r="G3779" s="1" t="s">
        <v>4778</v>
      </c>
      <c r="H3779" s="1" t="s">
        <v>15835</v>
      </c>
      <c r="I3779" s="5">
        <v>2556</v>
      </c>
      <c r="J3779" s="5">
        <v>48539099</v>
      </c>
      <c r="K3779" s="3">
        <f>+Tabella2026[[#This Row],[POP_2024]]/SUM(Tabella2026[POP_2024])</f>
        <v>4.3363586503840358E-5</v>
      </c>
      <c r="L3779" s="3">
        <f>+Tabella2026[[#This Row],[INCIDENZA POPOLAZIONE]]*(PLAFOND/2)</f>
        <v>12766.207344040724</v>
      </c>
      <c r="M3779" s="3">
        <f>+IFERROR(Tabella2026[[#This Row],[reddito_2024]]/Tabella2026[[#This Row],[POP_2024]],"")</f>
        <v>18990.257824726134</v>
      </c>
      <c r="N3779" s="3">
        <f>+IF(Tabella2026[[#This Row],[REDDITO COMPLESSIVO PROCAPITE]]&lt;media_aggr_reddito_pc,(media_aggr_reddito_pc-Tabella2026[[#This Row],[REDDITO COMPLESSIVO PROCAPITE]]),0)</f>
        <v>0</v>
      </c>
      <c r="O3779" s="3">
        <f>+Tabella2026[[#This Row],[DIFFERENZA REDDITO INFERIORE ALLA MEDIA DALLA MEDIA]]*Tabella2026[[#This Row],[POP_2024]]</f>
        <v>0</v>
      </c>
      <c r="P3779" s="3">
        <f>+Tabella2026[[#This Row],[POPOLAZIONE PER DIFFERENZA ]]/SUM(Tabella2026[[POPOLAZIONE PER DIFFERENZA ]])</f>
        <v>0</v>
      </c>
      <c r="Q3779" s="3">
        <f>+Tabella2026[[#This Row],[INCIDENZA POPOLAZIONE PER DIFFERENZA]]*(PLAFOND-SUM(Tabella2026[CONTRIBUTO SULLA BASE DELLA POPOLAZIONE]))</f>
        <v>0</v>
      </c>
      <c r="R3779" s="3">
        <f>+Tabella2026[[#This Row],[CONTRIBUTO SULLA BASE DELLA POPOLAZIONE]]+Tabella2026[[#This Row],[CONTRIBUTO SULLA BASE DEL REDDITO]]</f>
        <v>12766.207344040724</v>
      </c>
      <c r="S3779" s="3">
        <f>+Tabella2026[[#This Row],[CONTRIBUTO TOTALE]]/(PLAFOND/N_TESSERE)</f>
        <v>25.532414688081449</v>
      </c>
      <c r="T3779" s="3">
        <f>+MAX(CEILING(Tabella2026[[#This Row],[preDEF1]],1),1)</f>
        <v>26</v>
      </c>
      <c r="U3779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79" s="21">
        <f>+Tabella2026[[#This Row],[DEF - n. card]]*(PLAFOND/N_TESSERE)</f>
        <v>12500</v>
      </c>
      <c r="W3779" s="18"/>
    </row>
    <row r="3780" spans="2:23" x14ac:dyDescent="0.25">
      <c r="B3780" s="1" t="s">
        <v>7509</v>
      </c>
      <c r="C3780" s="2">
        <v>29003</v>
      </c>
      <c r="D3780" s="1" t="s">
        <v>7510</v>
      </c>
      <c r="E3780" s="1" t="s">
        <v>38</v>
      </c>
      <c r="F3780" s="1" t="s">
        <v>314</v>
      </c>
      <c r="G3780" s="1" t="s">
        <v>4778</v>
      </c>
      <c r="H3780" s="1" t="s">
        <v>15835</v>
      </c>
      <c r="I3780" s="5">
        <v>2555</v>
      </c>
      <c r="J3780" s="5">
        <v>48940993</v>
      </c>
      <c r="K3780" s="3">
        <f>+Tabella2026[[#This Row],[POP_2024]]/SUM(Tabella2026[POP_2024])</f>
        <v>4.3346621094410062E-5</v>
      </c>
      <c r="L3780" s="3">
        <f>+Tabella2026[[#This Row],[INCIDENZA POPOLAZIONE]]*(PLAFOND/2)</f>
        <v>12761.212740228502</v>
      </c>
      <c r="M3780" s="3">
        <f>+IFERROR(Tabella2026[[#This Row],[reddito_2024]]/Tabella2026[[#This Row],[POP_2024]],"")</f>
        <v>19154.987475538161</v>
      </c>
      <c r="N3780" s="3">
        <f>+IF(Tabella2026[[#This Row],[REDDITO COMPLESSIVO PROCAPITE]]&lt;media_aggr_reddito_pc,(media_aggr_reddito_pc-Tabella2026[[#This Row],[REDDITO COMPLESSIVO PROCAPITE]]),0)</f>
        <v>0</v>
      </c>
      <c r="O3780" s="3">
        <f>+Tabella2026[[#This Row],[DIFFERENZA REDDITO INFERIORE ALLA MEDIA DALLA MEDIA]]*Tabella2026[[#This Row],[POP_2024]]</f>
        <v>0</v>
      </c>
      <c r="P3780" s="3">
        <f>+Tabella2026[[#This Row],[POPOLAZIONE PER DIFFERENZA ]]/SUM(Tabella2026[[POPOLAZIONE PER DIFFERENZA ]])</f>
        <v>0</v>
      </c>
      <c r="Q3780" s="3">
        <f>+Tabella2026[[#This Row],[INCIDENZA POPOLAZIONE PER DIFFERENZA]]*(PLAFOND-SUM(Tabella2026[CONTRIBUTO SULLA BASE DELLA POPOLAZIONE]))</f>
        <v>0</v>
      </c>
      <c r="R3780" s="3">
        <f>+Tabella2026[[#This Row],[CONTRIBUTO SULLA BASE DELLA POPOLAZIONE]]+Tabella2026[[#This Row],[CONTRIBUTO SULLA BASE DEL REDDITO]]</f>
        <v>12761.212740228502</v>
      </c>
      <c r="S3780" s="3">
        <f>+Tabella2026[[#This Row],[CONTRIBUTO TOTALE]]/(PLAFOND/N_TESSERE)</f>
        <v>25.522425480457006</v>
      </c>
      <c r="T3780" s="3">
        <f>+MAX(CEILING(Tabella2026[[#This Row],[preDEF1]],1),1)</f>
        <v>26</v>
      </c>
      <c r="U3780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80" s="21">
        <f>+Tabella2026[[#This Row],[DEF - n. card]]*(PLAFOND/N_TESSERE)</f>
        <v>12500</v>
      </c>
      <c r="W3780" s="18"/>
    </row>
    <row r="3781" spans="2:23" x14ac:dyDescent="0.25">
      <c r="B3781" s="1" t="s">
        <v>7433</v>
      </c>
      <c r="C3781" s="2">
        <v>54019</v>
      </c>
      <c r="D3781" s="1" t="s">
        <v>7434</v>
      </c>
      <c r="E3781" s="1" t="s">
        <v>67</v>
      </c>
      <c r="F3781" s="1" t="s">
        <v>66</v>
      </c>
      <c r="G3781" s="1" t="s">
        <v>4778</v>
      </c>
      <c r="H3781" s="1" t="s">
        <v>15834</v>
      </c>
      <c r="I3781" s="5">
        <v>2555</v>
      </c>
      <c r="J3781" s="5">
        <v>41113038</v>
      </c>
      <c r="K3781" s="3">
        <f>+Tabella2026[[#This Row],[POP_2024]]/SUM(Tabella2026[POP_2024])</f>
        <v>4.3346621094410062E-5</v>
      </c>
      <c r="L3781" s="3">
        <f>+Tabella2026[[#This Row],[INCIDENZA POPOLAZIONE]]*(PLAFOND/2)</f>
        <v>12761.212740228502</v>
      </c>
      <c r="M3781" s="3">
        <f>+IFERROR(Tabella2026[[#This Row],[reddito_2024]]/Tabella2026[[#This Row],[POP_2024]],"")</f>
        <v>16091.208610567515</v>
      </c>
      <c r="N3781" s="3">
        <f>+IF(Tabella2026[[#This Row],[REDDITO COMPLESSIVO PROCAPITE]]&lt;media_aggr_reddito_pc,(media_aggr_reddito_pc-Tabella2026[[#This Row],[REDDITO COMPLESSIVO PROCAPITE]]),0)</f>
        <v>1733.8574520412258</v>
      </c>
      <c r="O3781" s="3">
        <f>+Tabella2026[[#This Row],[DIFFERENZA REDDITO INFERIORE ALLA MEDIA DALLA MEDIA]]*Tabella2026[[#This Row],[POP_2024]]</f>
        <v>4430005.7899653316</v>
      </c>
      <c r="P3781" s="3">
        <f>+Tabella2026[[#This Row],[POPOLAZIONE PER DIFFERENZA ]]/SUM(Tabella2026[[POPOLAZIONE PER DIFFERENZA ]])</f>
        <v>3.9302218633957595E-5</v>
      </c>
      <c r="Q3781" s="3">
        <f>+Tabella2026[[#This Row],[INCIDENZA POPOLAZIONE PER DIFFERENZA]]*(PLAFOND-SUM(Tabella2026[CONTRIBUTO SULLA BASE DELLA POPOLAZIONE]))</f>
        <v>11570.543689173188</v>
      </c>
      <c r="R3781" s="3">
        <f>+Tabella2026[[#This Row],[CONTRIBUTO SULLA BASE DELLA POPOLAZIONE]]+Tabella2026[[#This Row],[CONTRIBUTO SULLA BASE DEL REDDITO]]</f>
        <v>24331.756429401692</v>
      </c>
      <c r="S3781" s="3">
        <f>+Tabella2026[[#This Row],[CONTRIBUTO TOTALE]]/(PLAFOND/N_TESSERE)</f>
        <v>48.663512858803387</v>
      </c>
      <c r="T3781" s="3">
        <f>+MAX(CEILING(Tabella2026[[#This Row],[preDEF1]],1),1)</f>
        <v>49</v>
      </c>
      <c r="U3781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3781" s="21">
        <f>+Tabella2026[[#This Row],[DEF - n. card]]*(PLAFOND/N_TESSERE)</f>
        <v>24000</v>
      </c>
      <c r="W3781" s="18"/>
    </row>
    <row r="3782" spans="2:23" x14ac:dyDescent="0.25">
      <c r="B3782" s="1" t="s">
        <v>7699</v>
      </c>
      <c r="C3782" s="2">
        <v>102034</v>
      </c>
      <c r="D3782" s="1" t="s">
        <v>7700</v>
      </c>
      <c r="E3782" s="1" t="s">
        <v>61</v>
      </c>
      <c r="F3782" s="1" t="s">
        <v>607</v>
      </c>
      <c r="G3782" s="1" t="s">
        <v>4778</v>
      </c>
      <c r="H3782" s="1" t="s">
        <v>15836</v>
      </c>
      <c r="I3782" s="5">
        <v>2554</v>
      </c>
      <c r="J3782" s="5">
        <v>24456326</v>
      </c>
      <c r="K3782" s="3">
        <f>+Tabella2026[[#This Row],[POP_2024]]/SUM(Tabella2026[POP_2024])</f>
        <v>4.3329655684979766E-5</v>
      </c>
      <c r="L3782" s="3">
        <f>+Tabella2026[[#This Row],[INCIDENZA POPOLAZIONE]]*(PLAFOND/2)</f>
        <v>12756.218136416279</v>
      </c>
      <c r="M3782" s="3">
        <f>+IFERROR(Tabella2026[[#This Row],[reddito_2024]]/Tabella2026[[#This Row],[POP_2024]],"")</f>
        <v>9575.6953797963979</v>
      </c>
      <c r="N3782" s="3">
        <f>+IF(Tabella2026[[#This Row],[REDDITO COMPLESSIVO PROCAPITE]]&lt;media_aggr_reddito_pc,(media_aggr_reddito_pc-Tabella2026[[#This Row],[REDDITO COMPLESSIVO PROCAPITE]]),0)</f>
        <v>8249.3706828123431</v>
      </c>
      <c r="O3782" s="3">
        <f>+Tabella2026[[#This Row],[DIFFERENZA REDDITO INFERIORE ALLA MEDIA DALLA MEDIA]]*Tabella2026[[#This Row],[POP_2024]]</f>
        <v>21068892.723902725</v>
      </c>
      <c r="P3782" s="3">
        <f>+Tabella2026[[#This Row],[POPOLAZIONE PER DIFFERENZA ]]/SUM(Tabella2026[[POPOLAZIONE PER DIFFERENZA ]])</f>
        <v>1.8691944603907697E-4</v>
      </c>
      <c r="Q3782" s="3">
        <f>+Tabella2026[[#This Row],[INCIDENZA POPOLAZIONE PER DIFFERENZA]]*(PLAFOND-SUM(Tabella2026[CONTRIBUTO SULLA BASE DELLA POPOLAZIONE]))</f>
        <v>55028.944724319954</v>
      </c>
      <c r="R3782" s="3">
        <f>+Tabella2026[[#This Row],[CONTRIBUTO SULLA BASE DELLA POPOLAZIONE]]+Tabella2026[[#This Row],[CONTRIBUTO SULLA BASE DEL REDDITO]]</f>
        <v>67785.162860736236</v>
      </c>
      <c r="S3782" s="3">
        <f>+Tabella2026[[#This Row],[CONTRIBUTO TOTALE]]/(PLAFOND/N_TESSERE)</f>
        <v>135.57032572147247</v>
      </c>
      <c r="T3782" s="3">
        <f>+MAX(CEILING(Tabella2026[[#This Row],[preDEF1]],1),1)</f>
        <v>136</v>
      </c>
      <c r="U3782" s="9">
        <f xml:space="preserve"> IF(ROW(Tabella2026[[#This Row],[preDEF2]]) - ROW(Tabella2026[[#Headers],[preDEF2]])&lt;=ABS(SUM(Tabella2026[preDEF2])-N_TESSERE),Tabella2026[[#This Row],[preDEF2]]-1,Tabella2026[[#This Row],[preDEF2]])</f>
        <v>135</v>
      </c>
      <c r="V3782" s="21">
        <f>+Tabella2026[[#This Row],[DEF - n. card]]*(PLAFOND/N_TESSERE)</f>
        <v>67500</v>
      </c>
      <c r="W3782" s="18"/>
    </row>
    <row r="3783" spans="2:23" x14ac:dyDescent="0.25">
      <c r="B3783" s="1" t="s">
        <v>7749</v>
      </c>
      <c r="C3783" s="2">
        <v>23031</v>
      </c>
      <c r="D3783" s="1" t="s">
        <v>7750</v>
      </c>
      <c r="E3783" s="1" t="s">
        <v>38</v>
      </c>
      <c r="F3783" s="1" t="s">
        <v>37</v>
      </c>
      <c r="G3783" s="1" t="s">
        <v>4778</v>
      </c>
      <c r="H3783" s="1" t="s">
        <v>15835</v>
      </c>
      <c r="I3783" s="5">
        <v>2552</v>
      </c>
      <c r="J3783" s="5">
        <v>45521928</v>
      </c>
      <c r="K3783" s="3">
        <f>+Tabella2026[[#This Row],[POP_2024]]/SUM(Tabella2026[POP_2024])</f>
        <v>4.3295724866119166E-5</v>
      </c>
      <c r="L3783" s="3">
        <f>+Tabella2026[[#This Row],[INCIDENZA POPOLAZIONE]]*(PLAFOND/2)</f>
        <v>12746.228928791834</v>
      </c>
      <c r="M3783" s="3">
        <f>+IFERROR(Tabella2026[[#This Row],[reddito_2024]]/Tabella2026[[#This Row],[POP_2024]],"")</f>
        <v>17837.746081504702</v>
      </c>
      <c r="N3783" s="3">
        <f>+IF(Tabella2026[[#This Row],[REDDITO COMPLESSIVO PROCAPITE]]&lt;media_aggr_reddito_pc,(media_aggr_reddito_pc-Tabella2026[[#This Row],[REDDITO COMPLESSIVO PROCAPITE]]),0)</f>
        <v>0</v>
      </c>
      <c r="O3783" s="3">
        <f>+Tabella2026[[#This Row],[DIFFERENZA REDDITO INFERIORE ALLA MEDIA DALLA MEDIA]]*Tabella2026[[#This Row],[POP_2024]]</f>
        <v>0</v>
      </c>
      <c r="P3783" s="3">
        <f>+Tabella2026[[#This Row],[POPOLAZIONE PER DIFFERENZA ]]/SUM(Tabella2026[[POPOLAZIONE PER DIFFERENZA ]])</f>
        <v>0</v>
      </c>
      <c r="Q3783" s="3">
        <f>+Tabella2026[[#This Row],[INCIDENZA POPOLAZIONE PER DIFFERENZA]]*(PLAFOND-SUM(Tabella2026[CONTRIBUTO SULLA BASE DELLA POPOLAZIONE]))</f>
        <v>0</v>
      </c>
      <c r="R3783" s="3">
        <f>+Tabella2026[[#This Row],[CONTRIBUTO SULLA BASE DELLA POPOLAZIONE]]+Tabella2026[[#This Row],[CONTRIBUTO SULLA BASE DEL REDDITO]]</f>
        <v>12746.228928791834</v>
      </c>
      <c r="S3783" s="3">
        <f>+Tabella2026[[#This Row],[CONTRIBUTO TOTALE]]/(PLAFOND/N_TESSERE)</f>
        <v>25.492457857583666</v>
      </c>
      <c r="T3783" s="3">
        <f>+MAX(CEILING(Tabella2026[[#This Row],[preDEF1]],1),1)</f>
        <v>26</v>
      </c>
      <c r="U3783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83" s="21">
        <f>+Tabella2026[[#This Row],[DEF - n. card]]*(PLAFOND/N_TESSERE)</f>
        <v>12500</v>
      </c>
      <c r="W3783" s="18"/>
    </row>
    <row r="3784" spans="2:23" x14ac:dyDescent="0.25">
      <c r="B3784" s="1" t="s">
        <v>7693</v>
      </c>
      <c r="C3784" s="2">
        <v>28053</v>
      </c>
      <c r="D3784" s="1" t="s">
        <v>7694</v>
      </c>
      <c r="E3784" s="1" t="s">
        <v>38</v>
      </c>
      <c r="F3784" s="1" t="s">
        <v>45</v>
      </c>
      <c r="G3784" s="1" t="s">
        <v>4778</v>
      </c>
      <c r="H3784" s="1" t="s">
        <v>15835</v>
      </c>
      <c r="I3784" s="5">
        <v>2552</v>
      </c>
      <c r="J3784" s="5">
        <v>40859736</v>
      </c>
      <c r="K3784" s="3">
        <f>+Tabella2026[[#This Row],[POP_2024]]/SUM(Tabella2026[POP_2024])</f>
        <v>4.3295724866119166E-5</v>
      </c>
      <c r="L3784" s="3">
        <f>+Tabella2026[[#This Row],[INCIDENZA POPOLAZIONE]]*(PLAFOND/2)</f>
        <v>12746.228928791834</v>
      </c>
      <c r="M3784" s="3">
        <f>+IFERROR(Tabella2026[[#This Row],[reddito_2024]]/Tabella2026[[#This Row],[POP_2024]],"")</f>
        <v>16010.868338557993</v>
      </c>
      <c r="N3784" s="3">
        <f>+IF(Tabella2026[[#This Row],[REDDITO COMPLESSIVO PROCAPITE]]&lt;media_aggr_reddito_pc,(media_aggr_reddito_pc-Tabella2026[[#This Row],[REDDITO COMPLESSIVO PROCAPITE]]),0)</f>
        <v>1814.1977240507476</v>
      </c>
      <c r="O3784" s="3">
        <f>+Tabella2026[[#This Row],[DIFFERENZA REDDITO INFERIORE ALLA MEDIA DALLA MEDIA]]*Tabella2026[[#This Row],[POP_2024]]</f>
        <v>4629832.5917775081</v>
      </c>
      <c r="P3784" s="3">
        <f>+Tabella2026[[#This Row],[POPOLAZIONE PER DIFFERENZA ]]/SUM(Tabella2026[[POPOLAZIONE PER DIFFERENZA ]])</f>
        <v>4.107504626130211E-5</v>
      </c>
      <c r="Q3784" s="3">
        <f>+Tabella2026[[#This Row],[INCIDENZA POPOLAZIONE PER DIFFERENZA]]*(PLAFOND-SUM(Tabella2026[CONTRIBUTO SULLA BASE DELLA POPOLAZIONE]))</f>
        <v>12092.462813042694</v>
      </c>
      <c r="R3784" s="3">
        <f>+Tabella2026[[#This Row],[CONTRIBUTO SULLA BASE DELLA POPOLAZIONE]]+Tabella2026[[#This Row],[CONTRIBUTO SULLA BASE DEL REDDITO]]</f>
        <v>24838.691741834526</v>
      </c>
      <c r="S3784" s="3">
        <f>+Tabella2026[[#This Row],[CONTRIBUTO TOTALE]]/(PLAFOND/N_TESSERE)</f>
        <v>49.677383483669054</v>
      </c>
      <c r="T3784" s="3">
        <f>+MAX(CEILING(Tabella2026[[#This Row],[preDEF1]],1),1)</f>
        <v>50</v>
      </c>
      <c r="U3784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3784" s="21">
        <f>+Tabella2026[[#This Row],[DEF - n. card]]*(PLAFOND/N_TESSERE)</f>
        <v>24500</v>
      </c>
      <c r="W3784" s="18"/>
    </row>
    <row r="3785" spans="2:23" x14ac:dyDescent="0.25">
      <c r="B3785" s="1" t="s">
        <v>7475</v>
      </c>
      <c r="C3785" s="2">
        <v>64058</v>
      </c>
      <c r="D3785" s="1" t="s">
        <v>7476</v>
      </c>
      <c r="E3785" s="1" t="s">
        <v>15</v>
      </c>
      <c r="F3785" s="1" t="s">
        <v>290</v>
      </c>
      <c r="G3785" s="1" t="s">
        <v>4778</v>
      </c>
      <c r="H3785" s="1" t="s">
        <v>15836</v>
      </c>
      <c r="I3785" s="5">
        <v>2551</v>
      </c>
      <c r="J3785" s="5">
        <v>30362971</v>
      </c>
      <c r="K3785" s="3">
        <f>+Tabella2026[[#This Row],[POP_2024]]/SUM(Tabella2026[POP_2024])</f>
        <v>4.327875945668887E-5</v>
      </c>
      <c r="L3785" s="3">
        <f>+Tabella2026[[#This Row],[INCIDENZA POPOLAZIONE]]*(PLAFOND/2)</f>
        <v>12741.23432497961</v>
      </c>
      <c r="M3785" s="3">
        <f>+IFERROR(Tabella2026[[#This Row],[reddito_2024]]/Tabella2026[[#This Row],[POP_2024]],"")</f>
        <v>11902.379851038808</v>
      </c>
      <c r="N3785" s="3">
        <f>+IF(Tabella2026[[#This Row],[REDDITO COMPLESSIVO PROCAPITE]]&lt;media_aggr_reddito_pc,(media_aggr_reddito_pc-Tabella2026[[#This Row],[REDDITO COMPLESSIVO PROCAPITE]]),0)</f>
        <v>5922.6862115699332</v>
      </c>
      <c r="O3785" s="3">
        <f>+Tabella2026[[#This Row],[DIFFERENZA REDDITO INFERIORE ALLA MEDIA DALLA MEDIA]]*Tabella2026[[#This Row],[POP_2024]]</f>
        <v>15108772.5257149</v>
      </c>
      <c r="P3785" s="3">
        <f>+Tabella2026[[#This Row],[POPOLAZIONE PER DIFFERENZA ]]/SUM(Tabella2026[[POPOLAZIONE PER DIFFERENZA ]])</f>
        <v>1.3404232618418897E-4</v>
      </c>
      <c r="Q3785" s="3">
        <f>+Tabella2026[[#This Row],[INCIDENZA POPOLAZIONE PER DIFFERENZA]]*(PLAFOND-SUM(Tabella2026[CONTRIBUTO SULLA BASE DELLA POPOLAZIONE]))</f>
        <v>39461.960296880752</v>
      </c>
      <c r="R3785" s="3">
        <f>+Tabella2026[[#This Row],[CONTRIBUTO SULLA BASE DELLA POPOLAZIONE]]+Tabella2026[[#This Row],[CONTRIBUTO SULLA BASE DEL REDDITO]]</f>
        <v>52203.194621860363</v>
      </c>
      <c r="S3785" s="3">
        <f>+Tabella2026[[#This Row],[CONTRIBUTO TOTALE]]/(PLAFOND/N_TESSERE)</f>
        <v>104.40638924372072</v>
      </c>
      <c r="T3785" s="3">
        <f>+MAX(CEILING(Tabella2026[[#This Row],[preDEF1]],1),1)</f>
        <v>105</v>
      </c>
      <c r="U3785" s="9">
        <f xml:space="preserve"> IF(ROW(Tabella2026[[#This Row],[preDEF2]]) - ROW(Tabella2026[[#Headers],[preDEF2]])&lt;=ABS(SUM(Tabella2026[preDEF2])-N_TESSERE),Tabella2026[[#This Row],[preDEF2]]-1,Tabella2026[[#This Row],[preDEF2]])</f>
        <v>104</v>
      </c>
      <c r="V3785" s="21">
        <f>+Tabella2026[[#This Row],[DEF - n. card]]*(PLAFOND/N_TESSERE)</f>
        <v>52000</v>
      </c>
      <c r="W3785" s="18"/>
    </row>
    <row r="3786" spans="2:23" x14ac:dyDescent="0.25">
      <c r="B3786" s="1" t="s">
        <v>7489</v>
      </c>
      <c r="C3786" s="2">
        <v>83080</v>
      </c>
      <c r="D3786" s="1" t="s">
        <v>7490</v>
      </c>
      <c r="E3786" s="1" t="s">
        <v>21</v>
      </c>
      <c r="F3786" s="1" t="s">
        <v>42</v>
      </c>
      <c r="G3786" s="1" t="s">
        <v>4778</v>
      </c>
      <c r="H3786" s="1" t="s">
        <v>15836</v>
      </c>
      <c r="I3786" s="5">
        <v>2551</v>
      </c>
      <c r="J3786" s="5">
        <v>27711455</v>
      </c>
      <c r="K3786" s="3">
        <f>+Tabella2026[[#This Row],[POP_2024]]/SUM(Tabella2026[POP_2024])</f>
        <v>4.327875945668887E-5</v>
      </c>
      <c r="L3786" s="3">
        <f>+Tabella2026[[#This Row],[INCIDENZA POPOLAZIONE]]*(PLAFOND/2)</f>
        <v>12741.23432497961</v>
      </c>
      <c r="M3786" s="3">
        <f>+IFERROR(Tabella2026[[#This Row],[reddito_2024]]/Tabella2026[[#This Row],[POP_2024]],"")</f>
        <v>10862.977263818111</v>
      </c>
      <c r="N3786" s="3">
        <f>+IF(Tabella2026[[#This Row],[REDDITO COMPLESSIVO PROCAPITE]]&lt;media_aggr_reddito_pc,(media_aggr_reddito_pc-Tabella2026[[#This Row],[REDDITO COMPLESSIVO PROCAPITE]]),0)</f>
        <v>6962.0887987906299</v>
      </c>
      <c r="O3786" s="3">
        <f>+Tabella2026[[#This Row],[DIFFERENZA REDDITO INFERIORE ALLA MEDIA DALLA MEDIA]]*Tabella2026[[#This Row],[POP_2024]]</f>
        <v>17760288.525714897</v>
      </c>
      <c r="P3786" s="3">
        <f>+Tabella2026[[#This Row],[POPOLAZIONE PER DIFFERENZA ]]/SUM(Tabella2026[[POPOLAZIONE PER DIFFERENZA ]])</f>
        <v>1.5756610165633167E-4</v>
      </c>
      <c r="Q3786" s="3">
        <f>+Tabella2026[[#This Row],[INCIDENZA POPOLAZIONE PER DIFFERENZA]]*(PLAFOND-SUM(Tabella2026[CONTRIBUTO SULLA BASE DELLA POPOLAZIONE]))</f>
        <v>46387.34215304799</v>
      </c>
      <c r="R3786" s="3">
        <f>+Tabella2026[[#This Row],[CONTRIBUTO SULLA BASE DELLA POPOLAZIONE]]+Tabella2026[[#This Row],[CONTRIBUTO SULLA BASE DEL REDDITO]]</f>
        <v>59128.5764780276</v>
      </c>
      <c r="S3786" s="3">
        <f>+Tabella2026[[#This Row],[CONTRIBUTO TOTALE]]/(PLAFOND/N_TESSERE)</f>
        <v>118.25715295605519</v>
      </c>
      <c r="T3786" s="3">
        <f>+MAX(CEILING(Tabella2026[[#This Row],[preDEF1]],1),1)</f>
        <v>119</v>
      </c>
      <c r="U3786" s="9">
        <f xml:space="preserve"> IF(ROW(Tabella2026[[#This Row],[preDEF2]]) - ROW(Tabella2026[[#Headers],[preDEF2]])&lt;=ABS(SUM(Tabella2026[preDEF2])-N_TESSERE),Tabella2026[[#This Row],[preDEF2]]-1,Tabella2026[[#This Row],[preDEF2]])</f>
        <v>118</v>
      </c>
      <c r="V3786" s="21">
        <f>+Tabella2026[[#This Row],[DEF - n. card]]*(PLAFOND/N_TESSERE)</f>
        <v>59000</v>
      </c>
      <c r="W3786" s="18"/>
    </row>
    <row r="3787" spans="2:23" x14ac:dyDescent="0.25">
      <c r="B3787" s="1" t="s">
        <v>7339</v>
      </c>
      <c r="C3787" s="2">
        <v>85005</v>
      </c>
      <c r="D3787" s="1" t="s">
        <v>7340</v>
      </c>
      <c r="E3787" s="1" t="s">
        <v>21</v>
      </c>
      <c r="F3787" s="1" t="s">
        <v>189</v>
      </c>
      <c r="G3787" s="1" t="s">
        <v>4778</v>
      </c>
      <c r="H3787" s="1" t="s">
        <v>15836</v>
      </c>
      <c r="I3787" s="5">
        <v>2550</v>
      </c>
      <c r="J3787" s="5">
        <v>30527209</v>
      </c>
      <c r="K3787" s="3">
        <f>+Tabella2026[[#This Row],[POP_2024]]/SUM(Tabella2026[POP_2024])</f>
        <v>4.3261794047258574E-5</v>
      </c>
      <c r="L3787" s="3">
        <f>+Tabella2026[[#This Row],[INCIDENZA POPOLAZIONE]]*(PLAFOND/2)</f>
        <v>12736.239721167389</v>
      </c>
      <c r="M3787" s="3">
        <f>+IFERROR(Tabella2026[[#This Row],[reddito_2024]]/Tabella2026[[#This Row],[POP_2024]],"")</f>
        <v>11971.454509803922</v>
      </c>
      <c r="N3787" s="3">
        <f>+IF(Tabella2026[[#This Row],[REDDITO COMPLESSIVO PROCAPITE]]&lt;media_aggr_reddito_pc,(media_aggr_reddito_pc-Tabella2026[[#This Row],[REDDITO COMPLESSIVO PROCAPITE]]),0)</f>
        <v>5853.6115528048194</v>
      </c>
      <c r="O3787" s="3">
        <f>+Tabella2026[[#This Row],[DIFFERENZA REDDITO INFERIORE ALLA MEDIA DALLA MEDIA]]*Tabella2026[[#This Row],[POP_2024]]</f>
        <v>14926709.45965229</v>
      </c>
      <c r="P3787" s="3">
        <f>+Tabella2026[[#This Row],[POPOLAZIONE PER DIFFERENZA ]]/SUM(Tabella2026[[POPOLAZIONE PER DIFFERENZA ]])</f>
        <v>1.3242709524165393E-4</v>
      </c>
      <c r="Q3787" s="3">
        <f>+Tabella2026[[#This Row],[INCIDENZA POPOLAZIONE PER DIFFERENZA]]*(PLAFOND-SUM(Tabella2026[CONTRIBUTO SULLA BASE DELLA POPOLAZIONE]))</f>
        <v>38986.437518821644</v>
      </c>
      <c r="R3787" s="3">
        <f>+Tabella2026[[#This Row],[CONTRIBUTO SULLA BASE DELLA POPOLAZIONE]]+Tabella2026[[#This Row],[CONTRIBUTO SULLA BASE DEL REDDITO]]</f>
        <v>51722.677239989032</v>
      </c>
      <c r="S3787" s="3">
        <f>+Tabella2026[[#This Row],[CONTRIBUTO TOTALE]]/(PLAFOND/N_TESSERE)</f>
        <v>103.44535447997806</v>
      </c>
      <c r="T3787" s="3">
        <f>+MAX(CEILING(Tabella2026[[#This Row],[preDEF1]],1),1)</f>
        <v>104</v>
      </c>
      <c r="U3787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3787" s="21">
        <f>+Tabella2026[[#This Row],[DEF - n. card]]*(PLAFOND/N_TESSERE)</f>
        <v>51500</v>
      </c>
      <c r="W3787" s="18"/>
    </row>
    <row r="3788" spans="2:23" x14ac:dyDescent="0.25">
      <c r="B3788" s="1" t="s">
        <v>7581</v>
      </c>
      <c r="C3788" s="2">
        <v>7073</v>
      </c>
      <c r="D3788" s="1" t="s">
        <v>7582</v>
      </c>
      <c r="E3788" s="1" t="s">
        <v>565</v>
      </c>
      <c r="F3788" s="1" t="s">
        <v>565</v>
      </c>
      <c r="G3788" s="1" t="s">
        <v>4778</v>
      </c>
      <c r="H3788" s="1" t="s">
        <v>15835</v>
      </c>
      <c r="I3788" s="5">
        <v>2548</v>
      </c>
      <c r="J3788" s="5">
        <v>47704321</v>
      </c>
      <c r="K3788" s="3">
        <f>+Tabella2026[[#This Row],[POP_2024]]/SUM(Tabella2026[POP_2024])</f>
        <v>4.3227863228397981E-5</v>
      </c>
      <c r="L3788" s="3">
        <f>+Tabella2026[[#This Row],[INCIDENZA POPOLAZIONE]]*(PLAFOND/2)</f>
        <v>12726.250513542944</v>
      </c>
      <c r="M3788" s="3">
        <f>+IFERROR(Tabella2026[[#This Row],[reddito_2024]]/Tabella2026[[#This Row],[POP_2024]],"")</f>
        <v>18722.260989010989</v>
      </c>
      <c r="N3788" s="3">
        <f>+IF(Tabella2026[[#This Row],[REDDITO COMPLESSIVO PROCAPITE]]&lt;media_aggr_reddito_pc,(media_aggr_reddito_pc-Tabella2026[[#This Row],[REDDITO COMPLESSIVO PROCAPITE]]),0)</f>
        <v>0</v>
      </c>
      <c r="O3788" s="3">
        <f>+Tabella2026[[#This Row],[DIFFERENZA REDDITO INFERIORE ALLA MEDIA DALLA MEDIA]]*Tabella2026[[#This Row],[POP_2024]]</f>
        <v>0</v>
      </c>
      <c r="P3788" s="3">
        <f>+Tabella2026[[#This Row],[POPOLAZIONE PER DIFFERENZA ]]/SUM(Tabella2026[[POPOLAZIONE PER DIFFERENZA ]])</f>
        <v>0</v>
      </c>
      <c r="Q3788" s="3">
        <f>+Tabella2026[[#This Row],[INCIDENZA POPOLAZIONE PER DIFFERENZA]]*(PLAFOND-SUM(Tabella2026[CONTRIBUTO SULLA BASE DELLA POPOLAZIONE]))</f>
        <v>0</v>
      </c>
      <c r="R3788" s="3">
        <f>+Tabella2026[[#This Row],[CONTRIBUTO SULLA BASE DELLA POPOLAZIONE]]+Tabella2026[[#This Row],[CONTRIBUTO SULLA BASE DEL REDDITO]]</f>
        <v>12726.250513542944</v>
      </c>
      <c r="S3788" s="3">
        <f>+Tabella2026[[#This Row],[CONTRIBUTO TOTALE]]/(PLAFOND/N_TESSERE)</f>
        <v>25.452501027085887</v>
      </c>
      <c r="T3788" s="3">
        <f>+MAX(CEILING(Tabella2026[[#This Row],[preDEF1]],1),1)</f>
        <v>26</v>
      </c>
      <c r="U3788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88" s="21">
        <f>+Tabella2026[[#This Row],[DEF - n. card]]*(PLAFOND/N_TESSERE)</f>
        <v>12500</v>
      </c>
      <c r="W3788" s="18"/>
    </row>
    <row r="3789" spans="2:23" x14ac:dyDescent="0.25">
      <c r="B3789" s="1" t="s">
        <v>7679</v>
      </c>
      <c r="C3789" s="2">
        <v>19072</v>
      </c>
      <c r="D3789" s="1" t="s">
        <v>7680</v>
      </c>
      <c r="E3789" s="1" t="s">
        <v>12</v>
      </c>
      <c r="F3789" s="1" t="s">
        <v>193</v>
      </c>
      <c r="G3789" s="1" t="s">
        <v>4778</v>
      </c>
      <c r="H3789" s="1" t="s">
        <v>15835</v>
      </c>
      <c r="I3789" s="5">
        <v>2546</v>
      </c>
      <c r="J3789" s="5">
        <v>49620171</v>
      </c>
      <c r="K3789" s="3">
        <f>+Tabella2026[[#This Row],[POP_2024]]/SUM(Tabella2026[POP_2024])</f>
        <v>4.3193932409537381E-5</v>
      </c>
      <c r="L3789" s="3">
        <f>+Tabella2026[[#This Row],[INCIDENZA POPOLAZIONE]]*(PLAFOND/2)</f>
        <v>12716.261305918499</v>
      </c>
      <c r="M3789" s="3">
        <f>+IFERROR(Tabella2026[[#This Row],[reddito_2024]]/Tabella2026[[#This Row],[POP_2024]],"")</f>
        <v>19489.462293794186</v>
      </c>
      <c r="N3789" s="3">
        <f>+IF(Tabella2026[[#This Row],[REDDITO COMPLESSIVO PROCAPITE]]&lt;media_aggr_reddito_pc,(media_aggr_reddito_pc-Tabella2026[[#This Row],[REDDITO COMPLESSIVO PROCAPITE]]),0)</f>
        <v>0</v>
      </c>
      <c r="O3789" s="3">
        <f>+Tabella2026[[#This Row],[DIFFERENZA REDDITO INFERIORE ALLA MEDIA DALLA MEDIA]]*Tabella2026[[#This Row],[POP_2024]]</f>
        <v>0</v>
      </c>
      <c r="P3789" s="3">
        <f>+Tabella2026[[#This Row],[POPOLAZIONE PER DIFFERENZA ]]/SUM(Tabella2026[[POPOLAZIONE PER DIFFERENZA ]])</f>
        <v>0</v>
      </c>
      <c r="Q3789" s="3">
        <f>+Tabella2026[[#This Row],[INCIDENZA POPOLAZIONE PER DIFFERENZA]]*(PLAFOND-SUM(Tabella2026[CONTRIBUTO SULLA BASE DELLA POPOLAZIONE]))</f>
        <v>0</v>
      </c>
      <c r="R3789" s="3">
        <f>+Tabella2026[[#This Row],[CONTRIBUTO SULLA BASE DELLA POPOLAZIONE]]+Tabella2026[[#This Row],[CONTRIBUTO SULLA BASE DEL REDDITO]]</f>
        <v>12716.261305918499</v>
      </c>
      <c r="S3789" s="3">
        <f>+Tabella2026[[#This Row],[CONTRIBUTO TOTALE]]/(PLAFOND/N_TESSERE)</f>
        <v>25.432522611836998</v>
      </c>
      <c r="T3789" s="3">
        <f>+MAX(CEILING(Tabella2026[[#This Row],[preDEF1]],1),1)</f>
        <v>26</v>
      </c>
      <c r="U3789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89" s="21">
        <f>+Tabella2026[[#This Row],[DEF - n. card]]*(PLAFOND/N_TESSERE)</f>
        <v>12500</v>
      </c>
      <c r="W3789" s="18"/>
    </row>
    <row r="3790" spans="2:23" x14ac:dyDescent="0.25">
      <c r="B3790" s="1" t="s">
        <v>7381</v>
      </c>
      <c r="C3790" s="2">
        <v>82047</v>
      </c>
      <c r="D3790" s="1" t="s">
        <v>7382</v>
      </c>
      <c r="E3790" s="1" t="s">
        <v>21</v>
      </c>
      <c r="F3790" s="1" t="s">
        <v>20</v>
      </c>
      <c r="G3790" s="1" t="s">
        <v>4778</v>
      </c>
      <c r="H3790" s="1" t="s">
        <v>15836</v>
      </c>
      <c r="I3790" s="5">
        <v>2544</v>
      </c>
      <c r="J3790" s="5">
        <v>25278905</v>
      </c>
      <c r="K3790" s="3">
        <f>+Tabella2026[[#This Row],[POP_2024]]/SUM(Tabella2026[POP_2024])</f>
        <v>4.3160001590676789E-5</v>
      </c>
      <c r="L3790" s="3">
        <f>+Tabella2026[[#This Row],[INCIDENZA POPOLAZIONE]]*(PLAFOND/2)</f>
        <v>12706.272098294054</v>
      </c>
      <c r="M3790" s="3">
        <f>+IFERROR(Tabella2026[[#This Row],[reddito_2024]]/Tabella2026[[#This Row],[POP_2024]],"")</f>
        <v>9936.6764937106909</v>
      </c>
      <c r="N3790" s="3">
        <f>+IF(Tabella2026[[#This Row],[REDDITO COMPLESSIVO PROCAPITE]]&lt;media_aggr_reddito_pc,(media_aggr_reddito_pc-Tabella2026[[#This Row],[REDDITO COMPLESSIVO PROCAPITE]]),0)</f>
        <v>7888.3895688980501</v>
      </c>
      <c r="O3790" s="3">
        <f>+Tabella2026[[#This Row],[DIFFERENZA REDDITO INFERIORE ALLA MEDIA DALLA MEDIA]]*Tabella2026[[#This Row],[POP_2024]]</f>
        <v>20068063.063276641</v>
      </c>
      <c r="P3790" s="3">
        <f>+Tabella2026[[#This Row],[POPOLAZIONE PER DIFFERENZA ]]/SUM(Tabella2026[[POPOLAZIONE PER DIFFERENZA ]])</f>
        <v>1.780402643850991E-4</v>
      </c>
      <c r="Q3790" s="3">
        <f>+Tabella2026[[#This Row],[INCIDENZA POPOLAZIONE PER DIFFERENZA]]*(PLAFOND-SUM(Tabella2026[CONTRIBUTO SULLA BASE DELLA POPOLAZIONE]))</f>
        <v>52414.9203047751</v>
      </c>
      <c r="R3790" s="3">
        <f>+Tabella2026[[#This Row],[CONTRIBUTO SULLA BASE DELLA POPOLAZIONE]]+Tabella2026[[#This Row],[CONTRIBUTO SULLA BASE DEL REDDITO]]</f>
        <v>65121.192403069152</v>
      </c>
      <c r="S3790" s="3">
        <f>+Tabella2026[[#This Row],[CONTRIBUTO TOTALE]]/(PLAFOND/N_TESSERE)</f>
        <v>130.24238480613829</v>
      </c>
      <c r="T3790" s="3">
        <f>+MAX(CEILING(Tabella2026[[#This Row],[preDEF1]],1),1)</f>
        <v>131</v>
      </c>
      <c r="U3790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3790" s="21">
        <f>+Tabella2026[[#This Row],[DEF - n. card]]*(PLAFOND/N_TESSERE)</f>
        <v>65000</v>
      </c>
      <c r="W3790" s="18"/>
    </row>
    <row r="3791" spans="2:23" x14ac:dyDescent="0.25">
      <c r="B3791" s="1" t="s">
        <v>7717</v>
      </c>
      <c r="C3791" s="2">
        <v>16068</v>
      </c>
      <c r="D3791" s="1" t="s">
        <v>7718</v>
      </c>
      <c r="E3791" s="1" t="s">
        <v>12</v>
      </c>
      <c r="F3791" s="1" t="s">
        <v>93</v>
      </c>
      <c r="G3791" s="1" t="s">
        <v>4778</v>
      </c>
      <c r="H3791" s="1" t="s">
        <v>15835</v>
      </c>
      <c r="I3791" s="5">
        <v>2543</v>
      </c>
      <c r="J3791" s="5">
        <v>56949524</v>
      </c>
      <c r="K3791" s="3">
        <f>+Tabella2026[[#This Row],[POP_2024]]/SUM(Tabella2026[POP_2024])</f>
        <v>4.3143036181246492E-5</v>
      </c>
      <c r="L3791" s="3">
        <f>+Tabella2026[[#This Row],[INCIDENZA POPOLAZIONE]]*(PLAFOND/2)</f>
        <v>12701.277494481832</v>
      </c>
      <c r="M3791" s="3">
        <f>+IFERROR(Tabella2026[[#This Row],[reddito_2024]]/Tabella2026[[#This Row],[POP_2024]],"")</f>
        <v>22394.622099882028</v>
      </c>
      <c r="N3791" s="3">
        <f>+IF(Tabella2026[[#This Row],[REDDITO COMPLESSIVO PROCAPITE]]&lt;media_aggr_reddito_pc,(media_aggr_reddito_pc-Tabella2026[[#This Row],[REDDITO COMPLESSIVO PROCAPITE]]),0)</f>
        <v>0</v>
      </c>
      <c r="O3791" s="3">
        <f>+Tabella2026[[#This Row],[DIFFERENZA REDDITO INFERIORE ALLA MEDIA DALLA MEDIA]]*Tabella2026[[#This Row],[POP_2024]]</f>
        <v>0</v>
      </c>
      <c r="P3791" s="3">
        <f>+Tabella2026[[#This Row],[POPOLAZIONE PER DIFFERENZA ]]/SUM(Tabella2026[[POPOLAZIONE PER DIFFERENZA ]])</f>
        <v>0</v>
      </c>
      <c r="Q3791" s="3">
        <f>+Tabella2026[[#This Row],[INCIDENZA POPOLAZIONE PER DIFFERENZA]]*(PLAFOND-SUM(Tabella2026[CONTRIBUTO SULLA BASE DELLA POPOLAZIONE]))</f>
        <v>0</v>
      </c>
      <c r="R3791" s="3">
        <f>+Tabella2026[[#This Row],[CONTRIBUTO SULLA BASE DELLA POPOLAZIONE]]+Tabella2026[[#This Row],[CONTRIBUTO SULLA BASE DEL REDDITO]]</f>
        <v>12701.277494481832</v>
      </c>
      <c r="S3791" s="3">
        <f>+Tabella2026[[#This Row],[CONTRIBUTO TOTALE]]/(PLAFOND/N_TESSERE)</f>
        <v>25.402554988963665</v>
      </c>
      <c r="T3791" s="3">
        <f>+MAX(CEILING(Tabella2026[[#This Row],[preDEF1]],1),1)</f>
        <v>26</v>
      </c>
      <c r="U3791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91" s="21">
        <f>+Tabella2026[[#This Row],[DEF - n. card]]*(PLAFOND/N_TESSERE)</f>
        <v>12500</v>
      </c>
      <c r="W3791" s="18"/>
    </row>
    <row r="3792" spans="2:23" x14ac:dyDescent="0.25">
      <c r="B3792" s="1" t="s">
        <v>7503</v>
      </c>
      <c r="C3792" s="2">
        <v>56027</v>
      </c>
      <c r="D3792" s="1" t="s">
        <v>7504</v>
      </c>
      <c r="E3792" s="1" t="s">
        <v>8</v>
      </c>
      <c r="F3792" s="1" t="s">
        <v>210</v>
      </c>
      <c r="G3792" s="1" t="s">
        <v>4778</v>
      </c>
      <c r="H3792" s="1" t="s">
        <v>15834</v>
      </c>
      <c r="I3792" s="5">
        <v>2543</v>
      </c>
      <c r="J3792" s="5">
        <v>38447697</v>
      </c>
      <c r="K3792" s="3">
        <f>+Tabella2026[[#This Row],[POP_2024]]/SUM(Tabella2026[POP_2024])</f>
        <v>4.3143036181246492E-5</v>
      </c>
      <c r="L3792" s="3">
        <f>+Tabella2026[[#This Row],[INCIDENZA POPOLAZIONE]]*(PLAFOND/2)</f>
        <v>12701.277494481832</v>
      </c>
      <c r="M3792" s="3">
        <f>+IFERROR(Tabella2026[[#This Row],[reddito_2024]]/Tabella2026[[#This Row],[POP_2024]],"")</f>
        <v>15119.031458906804</v>
      </c>
      <c r="N3792" s="3">
        <f>+IF(Tabella2026[[#This Row],[REDDITO COMPLESSIVO PROCAPITE]]&lt;media_aggr_reddito_pc,(media_aggr_reddito_pc-Tabella2026[[#This Row],[REDDITO COMPLESSIVO PROCAPITE]]),0)</f>
        <v>2706.0346037019372</v>
      </c>
      <c r="O3792" s="3">
        <f>+Tabella2026[[#This Row],[DIFFERENZA REDDITO INFERIORE ALLA MEDIA DALLA MEDIA]]*Tabella2026[[#This Row],[POP_2024]]</f>
        <v>6881445.9972140258</v>
      </c>
      <c r="P3792" s="3">
        <f>+Tabella2026[[#This Row],[POPOLAZIONE PER DIFFERENZA ]]/SUM(Tabella2026[[POPOLAZIONE PER DIFFERENZA ]])</f>
        <v>6.1050957475699942E-5</v>
      </c>
      <c r="Q3792" s="3">
        <f>+Tabella2026[[#This Row],[INCIDENZA POPOLAZIONE PER DIFFERENZA]]*(PLAFOND-SUM(Tabella2026[CONTRIBUTO SULLA BASE DELLA POPOLAZIONE]))</f>
        <v>17973.35609262803</v>
      </c>
      <c r="R3792" s="3">
        <f>+Tabella2026[[#This Row],[CONTRIBUTO SULLA BASE DELLA POPOLAZIONE]]+Tabella2026[[#This Row],[CONTRIBUTO SULLA BASE DEL REDDITO]]</f>
        <v>30674.633587109864</v>
      </c>
      <c r="S3792" s="3">
        <f>+Tabella2026[[#This Row],[CONTRIBUTO TOTALE]]/(PLAFOND/N_TESSERE)</f>
        <v>61.349267174219726</v>
      </c>
      <c r="T3792" s="3">
        <f>+MAX(CEILING(Tabella2026[[#This Row],[preDEF1]],1),1)</f>
        <v>62</v>
      </c>
      <c r="U3792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3792" s="21">
        <f>+Tabella2026[[#This Row],[DEF - n. card]]*(PLAFOND/N_TESSERE)</f>
        <v>30500</v>
      </c>
      <c r="W3792" s="18"/>
    </row>
    <row r="3793" spans="2:23" x14ac:dyDescent="0.25">
      <c r="B3793" s="1" t="s">
        <v>7559</v>
      </c>
      <c r="C3793" s="2">
        <v>55007</v>
      </c>
      <c r="D3793" s="1" t="s">
        <v>7560</v>
      </c>
      <c r="E3793" s="1" t="s">
        <v>67</v>
      </c>
      <c r="F3793" s="1" t="s">
        <v>108</v>
      </c>
      <c r="G3793" s="1" t="s">
        <v>4778</v>
      </c>
      <c r="H3793" s="1" t="s">
        <v>15834</v>
      </c>
      <c r="I3793" s="5">
        <v>2542</v>
      </c>
      <c r="J3793" s="5">
        <v>41946743</v>
      </c>
      <c r="K3793" s="3">
        <f>+Tabella2026[[#This Row],[POP_2024]]/SUM(Tabella2026[POP_2024])</f>
        <v>4.3126070771816196E-5</v>
      </c>
      <c r="L3793" s="3">
        <f>+Tabella2026[[#This Row],[INCIDENZA POPOLAZIONE]]*(PLAFOND/2)</f>
        <v>12696.282890669609</v>
      </c>
      <c r="M3793" s="3">
        <f>+IFERROR(Tabella2026[[#This Row],[reddito_2024]]/Tabella2026[[#This Row],[POP_2024]],"")</f>
        <v>16501.472462627851</v>
      </c>
      <c r="N3793" s="3">
        <f>+IF(Tabella2026[[#This Row],[REDDITO COMPLESSIVO PROCAPITE]]&lt;media_aggr_reddito_pc,(media_aggr_reddito_pc-Tabella2026[[#This Row],[REDDITO COMPLESSIVO PROCAPITE]]),0)</f>
        <v>1323.5935999808898</v>
      </c>
      <c r="O3793" s="3">
        <f>+Tabella2026[[#This Row],[DIFFERENZA REDDITO INFERIORE ALLA MEDIA DALLA MEDIA]]*Tabella2026[[#This Row],[POP_2024]]</f>
        <v>3364574.9311514222</v>
      </c>
      <c r="P3793" s="3">
        <f>+Tabella2026[[#This Row],[POPOLAZIONE PER DIFFERENZA ]]/SUM(Tabella2026[[POPOLAZIONE PER DIFFERENZA ]])</f>
        <v>2.984990670982416E-5</v>
      </c>
      <c r="Q3793" s="3">
        <f>+Tabella2026[[#This Row],[INCIDENZA POPOLAZIONE PER DIFFERENZA]]*(PLAFOND-SUM(Tabella2026[CONTRIBUTO SULLA BASE DELLA POPOLAZIONE]))</f>
        <v>8787.7901479422362</v>
      </c>
      <c r="R3793" s="3">
        <f>+Tabella2026[[#This Row],[CONTRIBUTO SULLA BASE DELLA POPOLAZIONE]]+Tabella2026[[#This Row],[CONTRIBUTO SULLA BASE DEL REDDITO]]</f>
        <v>21484.073038611845</v>
      </c>
      <c r="S3793" s="3">
        <f>+Tabella2026[[#This Row],[CONTRIBUTO TOTALE]]/(PLAFOND/N_TESSERE)</f>
        <v>42.968146077223693</v>
      </c>
      <c r="T3793" s="3">
        <f>+MAX(CEILING(Tabella2026[[#This Row],[preDEF1]],1),1)</f>
        <v>43</v>
      </c>
      <c r="U3793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3793" s="21">
        <f>+Tabella2026[[#This Row],[DEF - n. card]]*(PLAFOND/N_TESSERE)</f>
        <v>21000</v>
      </c>
      <c r="W3793" s="18"/>
    </row>
    <row r="3794" spans="2:23" x14ac:dyDescent="0.25">
      <c r="B3794" s="1" t="s">
        <v>7613</v>
      </c>
      <c r="C3794" s="2">
        <v>61084</v>
      </c>
      <c r="D3794" s="1" t="s">
        <v>7614</v>
      </c>
      <c r="E3794" s="1" t="s">
        <v>15</v>
      </c>
      <c r="F3794" s="1" t="s">
        <v>184</v>
      </c>
      <c r="G3794" s="1" t="s">
        <v>4778</v>
      </c>
      <c r="H3794" s="1" t="s">
        <v>15836</v>
      </c>
      <c r="I3794" s="5">
        <v>2542</v>
      </c>
      <c r="J3794" s="5">
        <v>24138783</v>
      </c>
      <c r="K3794" s="3">
        <f>+Tabella2026[[#This Row],[POP_2024]]/SUM(Tabella2026[POP_2024])</f>
        <v>4.3126070771816196E-5</v>
      </c>
      <c r="L3794" s="3">
        <f>+Tabella2026[[#This Row],[INCIDENZA POPOLAZIONE]]*(PLAFOND/2)</f>
        <v>12696.282890669609</v>
      </c>
      <c r="M3794" s="3">
        <f>+IFERROR(Tabella2026[[#This Row],[reddito_2024]]/Tabella2026[[#This Row],[POP_2024]],"")</f>
        <v>9495.9807238394969</v>
      </c>
      <c r="N3794" s="3">
        <f>+IF(Tabella2026[[#This Row],[REDDITO COMPLESSIVO PROCAPITE]]&lt;media_aggr_reddito_pc,(media_aggr_reddito_pc-Tabella2026[[#This Row],[REDDITO COMPLESSIVO PROCAPITE]]),0)</f>
        <v>8329.0853387692441</v>
      </c>
      <c r="O3794" s="3">
        <f>+Tabella2026[[#This Row],[DIFFERENZA REDDITO INFERIORE ALLA MEDIA DALLA MEDIA]]*Tabella2026[[#This Row],[POP_2024]]</f>
        <v>21172534.93115142</v>
      </c>
      <c r="P3794" s="3">
        <f>+Tabella2026[[#This Row],[POPOLAZIONE PER DIFFERENZA ]]/SUM(Tabella2026[[POPOLAZIONE PER DIFFERENZA ]])</f>
        <v>1.8783894115536348E-4</v>
      </c>
      <c r="Q3794" s="3">
        <f>+Tabella2026[[#This Row],[INCIDENZA POPOLAZIONE PER DIFFERENZA]]*(PLAFOND-SUM(Tabella2026[CONTRIBUTO SULLA BASE DELLA POPOLAZIONE]))</f>
        <v>55299.643396933367</v>
      </c>
      <c r="R3794" s="3">
        <f>+Tabella2026[[#This Row],[CONTRIBUTO SULLA BASE DELLA POPOLAZIONE]]+Tabella2026[[#This Row],[CONTRIBUTO SULLA BASE DEL REDDITO]]</f>
        <v>67995.926287602982</v>
      </c>
      <c r="S3794" s="3">
        <f>+Tabella2026[[#This Row],[CONTRIBUTO TOTALE]]/(PLAFOND/N_TESSERE)</f>
        <v>135.99185257520597</v>
      </c>
      <c r="T3794" s="3">
        <f>+MAX(CEILING(Tabella2026[[#This Row],[preDEF1]],1),1)</f>
        <v>136</v>
      </c>
      <c r="U3794" s="9">
        <f xml:space="preserve"> IF(ROW(Tabella2026[[#This Row],[preDEF2]]) - ROW(Tabella2026[[#Headers],[preDEF2]])&lt;=ABS(SUM(Tabella2026[preDEF2])-N_TESSERE),Tabella2026[[#This Row],[preDEF2]]-1,Tabella2026[[#This Row],[preDEF2]])</f>
        <v>135</v>
      </c>
      <c r="V3794" s="21">
        <f>+Tabella2026[[#This Row],[DEF - n. card]]*(PLAFOND/N_TESSERE)</f>
        <v>67500</v>
      </c>
      <c r="W3794" s="18"/>
    </row>
    <row r="3795" spans="2:23" x14ac:dyDescent="0.25">
      <c r="B3795" s="1" t="s">
        <v>7401</v>
      </c>
      <c r="C3795" s="2">
        <v>78153</v>
      </c>
      <c r="D3795" s="1" t="s">
        <v>7402</v>
      </c>
      <c r="E3795" s="1" t="s">
        <v>61</v>
      </c>
      <c r="F3795" s="1" t="s">
        <v>178</v>
      </c>
      <c r="G3795" s="1" t="s">
        <v>4778</v>
      </c>
      <c r="H3795" s="1" t="s">
        <v>15836</v>
      </c>
      <c r="I3795" s="5">
        <v>2542</v>
      </c>
      <c r="J3795" s="5">
        <v>19221116</v>
      </c>
      <c r="K3795" s="3">
        <f>+Tabella2026[[#This Row],[POP_2024]]/SUM(Tabella2026[POP_2024])</f>
        <v>4.3126070771816196E-5</v>
      </c>
      <c r="L3795" s="3">
        <f>+Tabella2026[[#This Row],[INCIDENZA POPOLAZIONE]]*(PLAFOND/2)</f>
        <v>12696.282890669609</v>
      </c>
      <c r="M3795" s="3">
        <f>+IFERROR(Tabella2026[[#This Row],[reddito_2024]]/Tabella2026[[#This Row],[POP_2024]],"")</f>
        <v>7561.4146341463411</v>
      </c>
      <c r="N3795" s="3">
        <f>+IF(Tabella2026[[#This Row],[REDDITO COMPLESSIVO PROCAPITE]]&lt;media_aggr_reddito_pc,(media_aggr_reddito_pc-Tabella2026[[#This Row],[REDDITO COMPLESSIVO PROCAPITE]]),0)</f>
        <v>10263.651428462399</v>
      </c>
      <c r="O3795" s="3">
        <f>+Tabella2026[[#This Row],[DIFFERENZA REDDITO INFERIORE ALLA MEDIA DALLA MEDIA]]*Tabella2026[[#This Row],[POP_2024]]</f>
        <v>26090201.93115142</v>
      </c>
      <c r="P3795" s="3">
        <f>+Tabella2026[[#This Row],[POPOLAZIONE PER DIFFERENZA ]]/SUM(Tabella2026[[POPOLAZIONE PER DIFFERENZA ]])</f>
        <v>2.314676027794177E-4</v>
      </c>
      <c r="Q3795" s="3">
        <f>+Tabella2026[[#This Row],[INCIDENZA POPOLAZIONE PER DIFFERENZA]]*(PLAFOND-SUM(Tabella2026[CONTRIBUTO SULLA BASE DELLA POPOLAZIONE]))</f>
        <v>68143.888657558768</v>
      </c>
      <c r="R3795" s="3">
        <f>+Tabella2026[[#This Row],[CONTRIBUTO SULLA BASE DELLA POPOLAZIONE]]+Tabella2026[[#This Row],[CONTRIBUTO SULLA BASE DEL REDDITO]]</f>
        <v>80840.171548228376</v>
      </c>
      <c r="S3795" s="3">
        <f>+Tabella2026[[#This Row],[CONTRIBUTO TOTALE]]/(PLAFOND/N_TESSERE)</f>
        <v>161.68034309645674</v>
      </c>
      <c r="T3795" s="3">
        <f>+MAX(CEILING(Tabella2026[[#This Row],[preDEF1]],1),1)</f>
        <v>162</v>
      </c>
      <c r="U3795" s="9">
        <f xml:space="preserve"> IF(ROW(Tabella2026[[#This Row],[preDEF2]]) - ROW(Tabella2026[[#Headers],[preDEF2]])&lt;=ABS(SUM(Tabella2026[preDEF2])-N_TESSERE),Tabella2026[[#This Row],[preDEF2]]-1,Tabella2026[[#This Row],[preDEF2]])</f>
        <v>161</v>
      </c>
      <c r="V3795" s="21">
        <f>+Tabella2026[[#This Row],[DEF - n. card]]*(PLAFOND/N_TESSERE)</f>
        <v>80500</v>
      </c>
      <c r="W3795" s="18"/>
    </row>
    <row r="3796" spans="2:23" x14ac:dyDescent="0.25">
      <c r="B3796" s="1" t="s">
        <v>7787</v>
      </c>
      <c r="C3796" s="2">
        <v>12126</v>
      </c>
      <c r="D3796" s="1" t="s">
        <v>7788</v>
      </c>
      <c r="E3796" s="1" t="s">
        <v>12</v>
      </c>
      <c r="F3796" s="1" t="s">
        <v>157</v>
      </c>
      <c r="G3796" s="1" t="s">
        <v>4778</v>
      </c>
      <c r="H3796" s="1" t="s">
        <v>15835</v>
      </c>
      <c r="I3796" s="5">
        <v>2540</v>
      </c>
      <c r="J3796" s="5">
        <v>54429442</v>
      </c>
      <c r="K3796" s="3">
        <f>+Tabella2026[[#This Row],[POP_2024]]/SUM(Tabella2026[POP_2024])</f>
        <v>4.3092139952955597E-5</v>
      </c>
      <c r="L3796" s="3">
        <f>+Tabella2026[[#This Row],[INCIDENZA POPOLAZIONE]]*(PLAFOND/2)</f>
        <v>12686.293683045164</v>
      </c>
      <c r="M3796" s="3">
        <f>+IFERROR(Tabella2026[[#This Row],[reddito_2024]]/Tabella2026[[#This Row],[POP_2024]],"")</f>
        <v>21428.914173228346</v>
      </c>
      <c r="N3796" s="3">
        <f>+IF(Tabella2026[[#This Row],[REDDITO COMPLESSIVO PROCAPITE]]&lt;media_aggr_reddito_pc,(media_aggr_reddito_pc-Tabella2026[[#This Row],[REDDITO COMPLESSIVO PROCAPITE]]),0)</f>
        <v>0</v>
      </c>
      <c r="O3796" s="3">
        <f>+Tabella2026[[#This Row],[DIFFERENZA REDDITO INFERIORE ALLA MEDIA DALLA MEDIA]]*Tabella2026[[#This Row],[POP_2024]]</f>
        <v>0</v>
      </c>
      <c r="P3796" s="3">
        <f>+Tabella2026[[#This Row],[POPOLAZIONE PER DIFFERENZA ]]/SUM(Tabella2026[[POPOLAZIONE PER DIFFERENZA ]])</f>
        <v>0</v>
      </c>
      <c r="Q3796" s="3">
        <f>+Tabella2026[[#This Row],[INCIDENZA POPOLAZIONE PER DIFFERENZA]]*(PLAFOND-SUM(Tabella2026[CONTRIBUTO SULLA BASE DELLA POPOLAZIONE]))</f>
        <v>0</v>
      </c>
      <c r="R3796" s="3">
        <f>+Tabella2026[[#This Row],[CONTRIBUTO SULLA BASE DELLA POPOLAZIONE]]+Tabella2026[[#This Row],[CONTRIBUTO SULLA BASE DEL REDDITO]]</f>
        <v>12686.293683045164</v>
      </c>
      <c r="S3796" s="3">
        <f>+Tabella2026[[#This Row],[CONTRIBUTO TOTALE]]/(PLAFOND/N_TESSERE)</f>
        <v>25.372587366090325</v>
      </c>
      <c r="T3796" s="3">
        <f>+MAX(CEILING(Tabella2026[[#This Row],[preDEF1]],1),1)</f>
        <v>26</v>
      </c>
      <c r="U3796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96" s="21">
        <f>+Tabella2026[[#This Row],[DEF - n. card]]*(PLAFOND/N_TESSERE)</f>
        <v>12500</v>
      </c>
      <c r="W3796" s="18"/>
    </row>
    <row r="3797" spans="2:23" x14ac:dyDescent="0.25">
      <c r="B3797" s="1" t="s">
        <v>7691</v>
      </c>
      <c r="C3797" s="2">
        <v>13121</v>
      </c>
      <c r="D3797" s="1" t="s">
        <v>7692</v>
      </c>
      <c r="E3797" s="1" t="s">
        <v>12</v>
      </c>
      <c r="F3797" s="1" t="s">
        <v>152</v>
      </c>
      <c r="G3797" s="1" t="s">
        <v>4778</v>
      </c>
      <c r="H3797" s="1" t="s">
        <v>15835</v>
      </c>
      <c r="I3797" s="5">
        <v>2539</v>
      </c>
      <c r="J3797" s="5">
        <v>56787584</v>
      </c>
      <c r="K3797" s="3">
        <f>+Tabella2026[[#This Row],[POP_2024]]/SUM(Tabella2026[POP_2024])</f>
        <v>4.30751745435253E-5</v>
      </c>
      <c r="L3797" s="3">
        <f>+Tabella2026[[#This Row],[INCIDENZA POPOLAZIONE]]*(PLAFOND/2)</f>
        <v>12681.29907923294</v>
      </c>
      <c r="M3797" s="3">
        <f>+IFERROR(Tabella2026[[#This Row],[reddito_2024]]/Tabella2026[[#This Row],[POP_2024]],"")</f>
        <v>22366.122095313116</v>
      </c>
      <c r="N3797" s="3">
        <f>+IF(Tabella2026[[#This Row],[REDDITO COMPLESSIVO PROCAPITE]]&lt;media_aggr_reddito_pc,(media_aggr_reddito_pc-Tabella2026[[#This Row],[REDDITO COMPLESSIVO PROCAPITE]]),0)</f>
        <v>0</v>
      </c>
      <c r="O3797" s="3">
        <f>+Tabella2026[[#This Row],[DIFFERENZA REDDITO INFERIORE ALLA MEDIA DALLA MEDIA]]*Tabella2026[[#This Row],[POP_2024]]</f>
        <v>0</v>
      </c>
      <c r="P3797" s="3">
        <f>+Tabella2026[[#This Row],[POPOLAZIONE PER DIFFERENZA ]]/SUM(Tabella2026[[POPOLAZIONE PER DIFFERENZA ]])</f>
        <v>0</v>
      </c>
      <c r="Q3797" s="3">
        <f>+Tabella2026[[#This Row],[INCIDENZA POPOLAZIONE PER DIFFERENZA]]*(PLAFOND-SUM(Tabella2026[CONTRIBUTO SULLA BASE DELLA POPOLAZIONE]))</f>
        <v>0</v>
      </c>
      <c r="R3797" s="3">
        <f>+Tabella2026[[#This Row],[CONTRIBUTO SULLA BASE DELLA POPOLAZIONE]]+Tabella2026[[#This Row],[CONTRIBUTO SULLA BASE DEL REDDITO]]</f>
        <v>12681.29907923294</v>
      </c>
      <c r="S3797" s="3">
        <f>+Tabella2026[[#This Row],[CONTRIBUTO TOTALE]]/(PLAFOND/N_TESSERE)</f>
        <v>25.362598158465879</v>
      </c>
      <c r="T3797" s="3">
        <f>+MAX(CEILING(Tabella2026[[#This Row],[preDEF1]],1),1)</f>
        <v>26</v>
      </c>
      <c r="U3797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97" s="21">
        <f>+Tabella2026[[#This Row],[DEF - n. card]]*(PLAFOND/N_TESSERE)</f>
        <v>12500</v>
      </c>
      <c r="W3797" s="18"/>
    </row>
    <row r="3798" spans="2:23" x14ac:dyDescent="0.25">
      <c r="B3798" s="1" t="s">
        <v>7861</v>
      </c>
      <c r="C3798" s="2">
        <v>33048</v>
      </c>
      <c r="D3798" s="1" t="s">
        <v>7862</v>
      </c>
      <c r="E3798" s="1" t="s">
        <v>27</v>
      </c>
      <c r="F3798" s="1" t="s">
        <v>112</v>
      </c>
      <c r="G3798" s="1" t="s">
        <v>4778</v>
      </c>
      <c r="H3798" s="1" t="s">
        <v>15835</v>
      </c>
      <c r="I3798" s="5">
        <v>2539</v>
      </c>
      <c r="J3798" s="5">
        <v>44281505</v>
      </c>
      <c r="K3798" s="3">
        <f>+Tabella2026[[#This Row],[POP_2024]]/SUM(Tabella2026[POP_2024])</f>
        <v>4.30751745435253E-5</v>
      </c>
      <c r="L3798" s="3">
        <f>+Tabella2026[[#This Row],[INCIDENZA POPOLAZIONE]]*(PLAFOND/2)</f>
        <v>12681.29907923294</v>
      </c>
      <c r="M3798" s="3">
        <f>+IFERROR(Tabella2026[[#This Row],[reddito_2024]]/Tabella2026[[#This Row],[POP_2024]],"")</f>
        <v>17440.529736116583</v>
      </c>
      <c r="N3798" s="3">
        <f>+IF(Tabella2026[[#This Row],[REDDITO COMPLESSIVO PROCAPITE]]&lt;media_aggr_reddito_pc,(media_aggr_reddito_pc-Tabella2026[[#This Row],[REDDITO COMPLESSIVO PROCAPITE]]),0)</f>
        <v>384.53632649215797</v>
      </c>
      <c r="O3798" s="3">
        <f>+Tabella2026[[#This Row],[DIFFERENZA REDDITO INFERIORE ALLA MEDIA DALLA MEDIA]]*Tabella2026[[#This Row],[POP_2024]]</f>
        <v>976337.73296358914</v>
      </c>
      <c r="P3798" s="3">
        <f>+Tabella2026[[#This Row],[POPOLAZIONE PER DIFFERENZA ]]/SUM(Tabella2026[[POPOLAZIONE PER DIFFERENZA ]])</f>
        <v>8.6618936545041812E-6</v>
      </c>
      <c r="Q3798" s="3">
        <f>+Tabella2026[[#This Row],[INCIDENZA POPOLAZIONE PER DIFFERENZA]]*(PLAFOND-SUM(Tabella2026[CONTRIBUTO SULLA BASE DELLA POPOLAZIONE]))</f>
        <v>2550.0549954658004</v>
      </c>
      <c r="R3798" s="3">
        <f>+Tabella2026[[#This Row],[CONTRIBUTO SULLA BASE DELLA POPOLAZIONE]]+Tabella2026[[#This Row],[CONTRIBUTO SULLA BASE DEL REDDITO]]</f>
        <v>15231.35407469874</v>
      </c>
      <c r="S3798" s="3">
        <f>+Tabella2026[[#This Row],[CONTRIBUTO TOTALE]]/(PLAFOND/N_TESSERE)</f>
        <v>30.462708149397479</v>
      </c>
      <c r="T3798" s="3">
        <f>+MAX(CEILING(Tabella2026[[#This Row],[preDEF1]],1),1)</f>
        <v>31</v>
      </c>
      <c r="U3798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798" s="21">
        <f>+Tabella2026[[#This Row],[DEF - n. card]]*(PLAFOND/N_TESSERE)</f>
        <v>15000</v>
      </c>
      <c r="W3798" s="18"/>
    </row>
    <row r="3799" spans="2:23" x14ac:dyDescent="0.25">
      <c r="B3799" s="1" t="s">
        <v>7567</v>
      </c>
      <c r="C3799" s="2">
        <v>97030</v>
      </c>
      <c r="D3799" s="1" t="s">
        <v>7568</v>
      </c>
      <c r="E3799" s="1" t="s">
        <v>12</v>
      </c>
      <c r="F3799" s="1" t="s">
        <v>362</v>
      </c>
      <c r="G3799" s="1" t="s">
        <v>4778</v>
      </c>
      <c r="H3799" s="1" t="s">
        <v>15835</v>
      </c>
      <c r="I3799" s="5">
        <v>2537</v>
      </c>
      <c r="J3799" s="5">
        <v>58623147</v>
      </c>
      <c r="K3799" s="3">
        <f>+Tabella2026[[#This Row],[POP_2024]]/SUM(Tabella2026[POP_2024])</f>
        <v>4.3041243724664708E-5</v>
      </c>
      <c r="L3799" s="3">
        <f>+Tabella2026[[#This Row],[INCIDENZA POPOLAZIONE]]*(PLAFOND/2)</f>
        <v>12671.309871608497</v>
      </c>
      <c r="M3799" s="3">
        <f>+IFERROR(Tabella2026[[#This Row],[reddito_2024]]/Tabella2026[[#This Row],[POP_2024]],"")</f>
        <v>23107.271186440677</v>
      </c>
      <c r="N3799" s="3">
        <f>+IF(Tabella2026[[#This Row],[REDDITO COMPLESSIVO PROCAPITE]]&lt;media_aggr_reddito_pc,(media_aggr_reddito_pc-Tabella2026[[#This Row],[REDDITO COMPLESSIVO PROCAPITE]]),0)</f>
        <v>0</v>
      </c>
      <c r="O3799" s="3">
        <f>+Tabella2026[[#This Row],[DIFFERENZA REDDITO INFERIORE ALLA MEDIA DALLA MEDIA]]*Tabella2026[[#This Row],[POP_2024]]</f>
        <v>0</v>
      </c>
      <c r="P3799" s="3">
        <f>+Tabella2026[[#This Row],[POPOLAZIONE PER DIFFERENZA ]]/SUM(Tabella2026[[POPOLAZIONE PER DIFFERENZA ]])</f>
        <v>0</v>
      </c>
      <c r="Q3799" s="3">
        <f>+Tabella2026[[#This Row],[INCIDENZA POPOLAZIONE PER DIFFERENZA]]*(PLAFOND-SUM(Tabella2026[CONTRIBUTO SULLA BASE DELLA POPOLAZIONE]))</f>
        <v>0</v>
      </c>
      <c r="R3799" s="3">
        <f>+Tabella2026[[#This Row],[CONTRIBUTO SULLA BASE DELLA POPOLAZIONE]]+Tabella2026[[#This Row],[CONTRIBUTO SULLA BASE DEL REDDITO]]</f>
        <v>12671.309871608497</v>
      </c>
      <c r="S3799" s="3">
        <f>+Tabella2026[[#This Row],[CONTRIBUTO TOTALE]]/(PLAFOND/N_TESSERE)</f>
        <v>25.342619743216993</v>
      </c>
      <c r="T3799" s="3">
        <f>+MAX(CEILING(Tabella2026[[#This Row],[preDEF1]],1),1)</f>
        <v>26</v>
      </c>
      <c r="U3799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99" s="21">
        <f>+Tabella2026[[#This Row],[DEF - n. card]]*(PLAFOND/N_TESSERE)</f>
        <v>12500</v>
      </c>
      <c r="W3799" s="18"/>
    </row>
    <row r="3800" spans="2:23" x14ac:dyDescent="0.25">
      <c r="B3800" s="1" t="s">
        <v>7541</v>
      </c>
      <c r="C3800" s="2">
        <v>29009</v>
      </c>
      <c r="D3800" s="1" t="s">
        <v>7542</v>
      </c>
      <c r="E3800" s="1" t="s">
        <v>38</v>
      </c>
      <c r="F3800" s="1" t="s">
        <v>314</v>
      </c>
      <c r="G3800" s="1" t="s">
        <v>4778</v>
      </c>
      <c r="H3800" s="1" t="s">
        <v>15835</v>
      </c>
      <c r="I3800" s="5">
        <v>2534</v>
      </c>
      <c r="J3800" s="5">
        <v>46688860</v>
      </c>
      <c r="K3800" s="3">
        <f>+Tabella2026[[#This Row],[POP_2024]]/SUM(Tabella2026[POP_2024])</f>
        <v>4.2990347496373812E-5</v>
      </c>
      <c r="L3800" s="3">
        <f>+Tabella2026[[#This Row],[INCIDENZA POPOLAZIONE]]*(PLAFOND/2)</f>
        <v>12656.326060171828</v>
      </c>
      <c r="M3800" s="3">
        <f>+IFERROR(Tabella2026[[#This Row],[reddito_2024]]/Tabella2026[[#This Row],[POP_2024]],"")</f>
        <v>18424.964483030781</v>
      </c>
      <c r="N3800" s="3">
        <f>+IF(Tabella2026[[#This Row],[REDDITO COMPLESSIVO PROCAPITE]]&lt;media_aggr_reddito_pc,(media_aggr_reddito_pc-Tabella2026[[#This Row],[REDDITO COMPLESSIVO PROCAPITE]]),0)</f>
        <v>0</v>
      </c>
      <c r="O3800" s="3">
        <f>+Tabella2026[[#This Row],[DIFFERENZA REDDITO INFERIORE ALLA MEDIA DALLA MEDIA]]*Tabella2026[[#This Row],[POP_2024]]</f>
        <v>0</v>
      </c>
      <c r="P3800" s="3">
        <f>+Tabella2026[[#This Row],[POPOLAZIONE PER DIFFERENZA ]]/SUM(Tabella2026[[POPOLAZIONE PER DIFFERENZA ]])</f>
        <v>0</v>
      </c>
      <c r="Q3800" s="3">
        <f>+Tabella2026[[#This Row],[INCIDENZA POPOLAZIONE PER DIFFERENZA]]*(PLAFOND-SUM(Tabella2026[CONTRIBUTO SULLA BASE DELLA POPOLAZIONE]))</f>
        <v>0</v>
      </c>
      <c r="R3800" s="3">
        <f>+Tabella2026[[#This Row],[CONTRIBUTO SULLA BASE DELLA POPOLAZIONE]]+Tabella2026[[#This Row],[CONTRIBUTO SULLA BASE DEL REDDITO]]</f>
        <v>12656.326060171828</v>
      </c>
      <c r="S3800" s="3">
        <f>+Tabella2026[[#This Row],[CONTRIBUTO TOTALE]]/(PLAFOND/N_TESSERE)</f>
        <v>25.312652120343657</v>
      </c>
      <c r="T3800" s="3">
        <f>+MAX(CEILING(Tabella2026[[#This Row],[preDEF1]],1),1)</f>
        <v>26</v>
      </c>
      <c r="U3800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00" s="21">
        <f>+Tabella2026[[#This Row],[DEF - n. card]]*(PLAFOND/N_TESSERE)</f>
        <v>12500</v>
      </c>
      <c r="W3800" s="18"/>
    </row>
    <row r="3801" spans="2:23" x14ac:dyDescent="0.25">
      <c r="B3801" s="1" t="s">
        <v>7425</v>
      </c>
      <c r="C3801" s="2">
        <v>76076</v>
      </c>
      <c r="D3801" s="1" t="s">
        <v>7426</v>
      </c>
      <c r="E3801" s="1" t="s">
        <v>213</v>
      </c>
      <c r="F3801" s="1" t="s">
        <v>212</v>
      </c>
      <c r="G3801" s="1" t="s">
        <v>4778</v>
      </c>
      <c r="H3801" s="1" t="s">
        <v>15836</v>
      </c>
      <c r="I3801" s="5">
        <v>2534</v>
      </c>
      <c r="J3801" s="5">
        <v>30544715</v>
      </c>
      <c r="K3801" s="3">
        <f>+Tabella2026[[#This Row],[POP_2024]]/SUM(Tabella2026[POP_2024])</f>
        <v>4.2990347496373812E-5</v>
      </c>
      <c r="L3801" s="3">
        <f>+Tabella2026[[#This Row],[INCIDENZA POPOLAZIONE]]*(PLAFOND/2)</f>
        <v>12656.326060171828</v>
      </c>
      <c r="M3801" s="3">
        <f>+IFERROR(Tabella2026[[#This Row],[reddito_2024]]/Tabella2026[[#This Row],[POP_2024]],"")</f>
        <v>12053.95224940805</v>
      </c>
      <c r="N3801" s="3">
        <f>+IF(Tabella2026[[#This Row],[REDDITO COMPLESSIVO PROCAPITE]]&lt;media_aggr_reddito_pc,(media_aggr_reddito_pc-Tabella2026[[#This Row],[REDDITO COMPLESSIVO PROCAPITE]]),0)</f>
        <v>5771.1138132006909</v>
      </c>
      <c r="O3801" s="3">
        <f>+Tabella2026[[#This Row],[DIFFERENZA REDDITO INFERIORE ALLA MEDIA DALLA MEDIA]]*Tabella2026[[#This Row],[POP_2024]]</f>
        <v>14624002.40265055</v>
      </c>
      <c r="P3801" s="3">
        <f>+Tabella2026[[#This Row],[POPOLAZIONE PER DIFFERENZA ]]/SUM(Tabella2026[[POPOLAZIONE PER DIFFERENZA ]])</f>
        <v>1.2974153240034276E-4</v>
      </c>
      <c r="Q3801" s="3">
        <f>+Tabella2026[[#This Row],[INCIDENZA POPOLAZIONE PER DIFFERENZA]]*(PLAFOND-SUM(Tabella2026[CONTRIBUTO SULLA BASE DELLA POPOLAZIONE]))</f>
        <v>38195.809832511761</v>
      </c>
      <c r="R3801" s="3">
        <f>+Tabella2026[[#This Row],[CONTRIBUTO SULLA BASE DELLA POPOLAZIONE]]+Tabella2026[[#This Row],[CONTRIBUTO SULLA BASE DEL REDDITO]]</f>
        <v>50852.135892683589</v>
      </c>
      <c r="S3801" s="3">
        <f>+Tabella2026[[#This Row],[CONTRIBUTO TOTALE]]/(PLAFOND/N_TESSERE)</f>
        <v>101.70427178536718</v>
      </c>
      <c r="T3801" s="3">
        <f>+MAX(CEILING(Tabella2026[[#This Row],[preDEF1]],1),1)</f>
        <v>102</v>
      </c>
      <c r="U3801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3801" s="21">
        <f>+Tabella2026[[#This Row],[DEF - n. card]]*(PLAFOND/N_TESSERE)</f>
        <v>50500</v>
      </c>
      <c r="W3801" s="18"/>
    </row>
    <row r="3802" spans="2:23" x14ac:dyDescent="0.25">
      <c r="B3802" s="1" t="s">
        <v>7501</v>
      </c>
      <c r="C3802" s="2">
        <v>78019</v>
      </c>
      <c r="D3802" s="1" t="s">
        <v>7502</v>
      </c>
      <c r="E3802" s="1" t="s">
        <v>61</v>
      </c>
      <c r="F3802" s="1" t="s">
        <v>178</v>
      </c>
      <c r="G3802" s="1" t="s">
        <v>4778</v>
      </c>
      <c r="H3802" s="1" t="s">
        <v>15836</v>
      </c>
      <c r="I3802" s="5">
        <v>2532</v>
      </c>
      <c r="J3802" s="5">
        <v>26155491</v>
      </c>
      <c r="K3802" s="3">
        <f>+Tabella2026[[#This Row],[POP_2024]]/SUM(Tabella2026[POP_2024])</f>
        <v>4.2956416677513219E-5</v>
      </c>
      <c r="L3802" s="3">
        <f>+Tabella2026[[#This Row],[INCIDENZA POPOLAZIONE]]*(PLAFOND/2)</f>
        <v>12646.336852547383</v>
      </c>
      <c r="M3802" s="3">
        <f>+IFERROR(Tabella2026[[#This Row],[reddito_2024]]/Tabella2026[[#This Row],[POP_2024]],"")</f>
        <v>10329.972748815166</v>
      </c>
      <c r="N3802" s="3">
        <f>+IF(Tabella2026[[#This Row],[REDDITO COMPLESSIVO PROCAPITE]]&lt;media_aggr_reddito_pc,(media_aggr_reddito_pc-Tabella2026[[#This Row],[REDDITO COMPLESSIVO PROCAPITE]]),0)</f>
        <v>7495.0933137935754</v>
      </c>
      <c r="O3802" s="3">
        <f>+Tabella2026[[#This Row],[DIFFERENZA REDDITO INFERIORE ALLA MEDIA DALLA MEDIA]]*Tabella2026[[#This Row],[POP_2024]]</f>
        <v>18977576.270525333</v>
      </c>
      <c r="P3802" s="3">
        <f>+Tabella2026[[#This Row],[POPOLAZIONE PER DIFFERENZA ]]/SUM(Tabella2026[[POPOLAZIONE PER DIFFERENZA ]])</f>
        <v>1.6836566069874804E-4</v>
      </c>
      <c r="Q3802" s="3">
        <f>+Tabella2026[[#This Row],[INCIDENZA POPOLAZIONE PER DIFFERENZA]]*(PLAFOND-SUM(Tabella2026[CONTRIBUTO SULLA BASE DELLA POPOLAZIONE]))</f>
        <v>49566.724235466099</v>
      </c>
      <c r="R3802" s="3">
        <f>+Tabella2026[[#This Row],[CONTRIBUTO SULLA BASE DELLA POPOLAZIONE]]+Tabella2026[[#This Row],[CONTRIBUTO SULLA BASE DEL REDDITO]]</f>
        <v>62213.061088013485</v>
      </c>
      <c r="S3802" s="3">
        <f>+Tabella2026[[#This Row],[CONTRIBUTO TOTALE]]/(PLAFOND/N_TESSERE)</f>
        <v>124.42612217602696</v>
      </c>
      <c r="T3802" s="3">
        <f>+MAX(CEILING(Tabella2026[[#This Row],[preDEF1]],1),1)</f>
        <v>125</v>
      </c>
      <c r="U3802" s="9">
        <f xml:space="preserve"> IF(ROW(Tabella2026[[#This Row],[preDEF2]]) - ROW(Tabella2026[[#Headers],[preDEF2]])&lt;=ABS(SUM(Tabella2026[preDEF2])-N_TESSERE),Tabella2026[[#This Row],[preDEF2]]-1,Tabella2026[[#This Row],[preDEF2]])</f>
        <v>124</v>
      </c>
      <c r="V3802" s="21">
        <f>+Tabella2026[[#This Row],[DEF - n. card]]*(PLAFOND/N_TESSERE)</f>
        <v>62000</v>
      </c>
      <c r="W3802" s="18"/>
    </row>
    <row r="3803" spans="2:23" x14ac:dyDescent="0.25">
      <c r="B3803" s="1" t="s">
        <v>7609</v>
      </c>
      <c r="C3803" s="2">
        <v>3062</v>
      </c>
      <c r="D3803" s="1" t="s">
        <v>7610</v>
      </c>
      <c r="E3803" s="1" t="s">
        <v>18</v>
      </c>
      <c r="F3803" s="1" t="s">
        <v>114</v>
      </c>
      <c r="G3803" s="1" t="s">
        <v>4778</v>
      </c>
      <c r="H3803" s="1" t="s">
        <v>15835</v>
      </c>
      <c r="I3803" s="5">
        <v>2532</v>
      </c>
      <c r="J3803" s="5">
        <v>56759646</v>
      </c>
      <c r="K3803" s="3">
        <f>+Tabella2026[[#This Row],[POP_2024]]/SUM(Tabella2026[POP_2024])</f>
        <v>4.2956416677513219E-5</v>
      </c>
      <c r="L3803" s="3">
        <f>+Tabella2026[[#This Row],[INCIDENZA POPOLAZIONE]]*(PLAFOND/2)</f>
        <v>12646.336852547383</v>
      </c>
      <c r="M3803" s="3">
        <f>+IFERROR(Tabella2026[[#This Row],[reddito_2024]]/Tabella2026[[#This Row],[POP_2024]],"")</f>
        <v>22416.921800947868</v>
      </c>
      <c r="N3803" s="3">
        <f>+IF(Tabella2026[[#This Row],[REDDITO COMPLESSIVO PROCAPITE]]&lt;media_aggr_reddito_pc,(media_aggr_reddito_pc-Tabella2026[[#This Row],[REDDITO COMPLESSIVO PROCAPITE]]),0)</f>
        <v>0</v>
      </c>
      <c r="O3803" s="3">
        <f>+Tabella2026[[#This Row],[DIFFERENZA REDDITO INFERIORE ALLA MEDIA DALLA MEDIA]]*Tabella2026[[#This Row],[POP_2024]]</f>
        <v>0</v>
      </c>
      <c r="P3803" s="3">
        <f>+Tabella2026[[#This Row],[POPOLAZIONE PER DIFFERENZA ]]/SUM(Tabella2026[[POPOLAZIONE PER DIFFERENZA ]])</f>
        <v>0</v>
      </c>
      <c r="Q3803" s="3">
        <f>+Tabella2026[[#This Row],[INCIDENZA POPOLAZIONE PER DIFFERENZA]]*(PLAFOND-SUM(Tabella2026[CONTRIBUTO SULLA BASE DELLA POPOLAZIONE]))</f>
        <v>0</v>
      </c>
      <c r="R3803" s="3">
        <f>+Tabella2026[[#This Row],[CONTRIBUTO SULLA BASE DELLA POPOLAZIONE]]+Tabella2026[[#This Row],[CONTRIBUTO SULLA BASE DEL REDDITO]]</f>
        <v>12646.336852547383</v>
      </c>
      <c r="S3803" s="3">
        <f>+Tabella2026[[#This Row],[CONTRIBUTO TOTALE]]/(PLAFOND/N_TESSERE)</f>
        <v>25.292673705094767</v>
      </c>
      <c r="T3803" s="3">
        <f>+MAX(CEILING(Tabella2026[[#This Row],[preDEF1]],1),1)</f>
        <v>26</v>
      </c>
      <c r="U3803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03" s="21">
        <f>+Tabella2026[[#This Row],[DEF - n. card]]*(PLAFOND/N_TESSERE)</f>
        <v>12500</v>
      </c>
      <c r="W3803" s="18"/>
    </row>
    <row r="3804" spans="2:23" x14ac:dyDescent="0.25">
      <c r="B3804" s="1" t="s">
        <v>7589</v>
      </c>
      <c r="C3804" s="2">
        <v>13097</v>
      </c>
      <c r="D3804" s="1" t="s">
        <v>7590</v>
      </c>
      <c r="E3804" s="1" t="s">
        <v>12</v>
      </c>
      <c r="F3804" s="1" t="s">
        <v>152</v>
      </c>
      <c r="G3804" s="1" t="s">
        <v>4778</v>
      </c>
      <c r="H3804" s="1" t="s">
        <v>15835</v>
      </c>
      <c r="I3804" s="5">
        <v>2531</v>
      </c>
      <c r="J3804" s="5">
        <v>63257870</v>
      </c>
      <c r="K3804" s="3">
        <f>+Tabella2026[[#This Row],[POP_2024]]/SUM(Tabella2026[POP_2024])</f>
        <v>4.2939451268082923E-5</v>
      </c>
      <c r="L3804" s="3">
        <f>+Tabella2026[[#This Row],[INCIDENZA POPOLAZIONE]]*(PLAFOND/2)</f>
        <v>12641.342248735162</v>
      </c>
      <c r="M3804" s="3">
        <f>+IFERROR(Tabella2026[[#This Row],[reddito_2024]]/Tabella2026[[#This Row],[POP_2024]],"")</f>
        <v>24993.231924140655</v>
      </c>
      <c r="N3804" s="3">
        <f>+IF(Tabella2026[[#This Row],[REDDITO COMPLESSIVO PROCAPITE]]&lt;media_aggr_reddito_pc,(media_aggr_reddito_pc-Tabella2026[[#This Row],[REDDITO COMPLESSIVO PROCAPITE]]),0)</f>
        <v>0</v>
      </c>
      <c r="O3804" s="3">
        <f>+Tabella2026[[#This Row],[DIFFERENZA REDDITO INFERIORE ALLA MEDIA DALLA MEDIA]]*Tabella2026[[#This Row],[POP_2024]]</f>
        <v>0</v>
      </c>
      <c r="P3804" s="3">
        <f>+Tabella2026[[#This Row],[POPOLAZIONE PER DIFFERENZA ]]/SUM(Tabella2026[[POPOLAZIONE PER DIFFERENZA ]])</f>
        <v>0</v>
      </c>
      <c r="Q3804" s="3">
        <f>+Tabella2026[[#This Row],[INCIDENZA POPOLAZIONE PER DIFFERENZA]]*(PLAFOND-SUM(Tabella2026[CONTRIBUTO SULLA BASE DELLA POPOLAZIONE]))</f>
        <v>0</v>
      </c>
      <c r="R3804" s="3">
        <f>+Tabella2026[[#This Row],[CONTRIBUTO SULLA BASE DELLA POPOLAZIONE]]+Tabella2026[[#This Row],[CONTRIBUTO SULLA BASE DEL REDDITO]]</f>
        <v>12641.342248735162</v>
      </c>
      <c r="S3804" s="3">
        <f>+Tabella2026[[#This Row],[CONTRIBUTO TOTALE]]/(PLAFOND/N_TESSERE)</f>
        <v>25.282684497470324</v>
      </c>
      <c r="T3804" s="3">
        <f>+MAX(CEILING(Tabella2026[[#This Row],[preDEF1]],1),1)</f>
        <v>26</v>
      </c>
      <c r="U3804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04" s="21">
        <f>+Tabella2026[[#This Row],[DEF - n. card]]*(PLAFOND/N_TESSERE)</f>
        <v>12500</v>
      </c>
      <c r="W3804" s="18"/>
    </row>
    <row r="3805" spans="2:23" x14ac:dyDescent="0.25">
      <c r="B3805" s="1" t="s">
        <v>7673</v>
      </c>
      <c r="C3805" s="2">
        <v>28083</v>
      </c>
      <c r="D3805" s="1" t="s">
        <v>7674</v>
      </c>
      <c r="E3805" s="1" t="s">
        <v>38</v>
      </c>
      <c r="F3805" s="1" t="s">
        <v>45</v>
      </c>
      <c r="G3805" s="1" t="s">
        <v>4778</v>
      </c>
      <c r="H3805" s="1" t="s">
        <v>15835</v>
      </c>
      <c r="I3805" s="5">
        <v>2531</v>
      </c>
      <c r="J3805" s="5">
        <v>45893726</v>
      </c>
      <c r="K3805" s="3">
        <f>+Tabella2026[[#This Row],[POP_2024]]/SUM(Tabella2026[POP_2024])</f>
        <v>4.2939451268082923E-5</v>
      </c>
      <c r="L3805" s="3">
        <f>+Tabella2026[[#This Row],[INCIDENZA POPOLAZIONE]]*(PLAFOND/2)</f>
        <v>12641.342248735162</v>
      </c>
      <c r="M3805" s="3">
        <f>+IFERROR(Tabella2026[[#This Row],[reddito_2024]]/Tabella2026[[#This Row],[POP_2024]],"")</f>
        <v>18132.645594626629</v>
      </c>
      <c r="N3805" s="3">
        <f>+IF(Tabella2026[[#This Row],[REDDITO COMPLESSIVO PROCAPITE]]&lt;media_aggr_reddito_pc,(media_aggr_reddito_pc-Tabella2026[[#This Row],[REDDITO COMPLESSIVO PROCAPITE]]),0)</f>
        <v>0</v>
      </c>
      <c r="O3805" s="3">
        <f>+Tabella2026[[#This Row],[DIFFERENZA REDDITO INFERIORE ALLA MEDIA DALLA MEDIA]]*Tabella2026[[#This Row],[POP_2024]]</f>
        <v>0</v>
      </c>
      <c r="P3805" s="3">
        <f>+Tabella2026[[#This Row],[POPOLAZIONE PER DIFFERENZA ]]/SUM(Tabella2026[[POPOLAZIONE PER DIFFERENZA ]])</f>
        <v>0</v>
      </c>
      <c r="Q3805" s="3">
        <f>+Tabella2026[[#This Row],[INCIDENZA POPOLAZIONE PER DIFFERENZA]]*(PLAFOND-SUM(Tabella2026[CONTRIBUTO SULLA BASE DELLA POPOLAZIONE]))</f>
        <v>0</v>
      </c>
      <c r="R3805" s="3">
        <f>+Tabella2026[[#This Row],[CONTRIBUTO SULLA BASE DELLA POPOLAZIONE]]+Tabella2026[[#This Row],[CONTRIBUTO SULLA BASE DEL REDDITO]]</f>
        <v>12641.342248735162</v>
      </c>
      <c r="S3805" s="3">
        <f>+Tabella2026[[#This Row],[CONTRIBUTO TOTALE]]/(PLAFOND/N_TESSERE)</f>
        <v>25.282684497470324</v>
      </c>
      <c r="T3805" s="3">
        <f>+MAX(CEILING(Tabella2026[[#This Row],[preDEF1]],1),1)</f>
        <v>26</v>
      </c>
      <c r="U3805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05" s="21">
        <f>+Tabella2026[[#This Row],[DEF - n. card]]*(PLAFOND/N_TESSERE)</f>
        <v>12500</v>
      </c>
      <c r="W3805" s="18"/>
    </row>
    <row r="3806" spans="2:23" x14ac:dyDescent="0.25">
      <c r="B3806" s="1" t="s">
        <v>7839</v>
      </c>
      <c r="C3806" s="2">
        <v>23003</v>
      </c>
      <c r="D3806" s="1" t="s">
        <v>7840</v>
      </c>
      <c r="E3806" s="1" t="s">
        <v>38</v>
      </c>
      <c r="F3806" s="1" t="s">
        <v>37</v>
      </c>
      <c r="G3806" s="1" t="s">
        <v>4778</v>
      </c>
      <c r="H3806" s="1" t="s">
        <v>15835</v>
      </c>
      <c r="I3806" s="5">
        <v>2530</v>
      </c>
      <c r="J3806" s="5">
        <v>51017941</v>
      </c>
      <c r="K3806" s="3">
        <f>+Tabella2026[[#This Row],[POP_2024]]/SUM(Tabella2026[POP_2024])</f>
        <v>4.2922485858652627E-5</v>
      </c>
      <c r="L3806" s="3">
        <f>+Tabella2026[[#This Row],[INCIDENZA POPOLAZIONE]]*(PLAFOND/2)</f>
        <v>12636.34764492294</v>
      </c>
      <c r="M3806" s="3">
        <f>+IFERROR(Tabella2026[[#This Row],[reddito_2024]]/Tabella2026[[#This Row],[POP_2024]],"")</f>
        <v>20165.194071146245</v>
      </c>
      <c r="N3806" s="3">
        <f>+IF(Tabella2026[[#This Row],[REDDITO COMPLESSIVO PROCAPITE]]&lt;media_aggr_reddito_pc,(media_aggr_reddito_pc-Tabella2026[[#This Row],[REDDITO COMPLESSIVO PROCAPITE]]),0)</f>
        <v>0</v>
      </c>
      <c r="O3806" s="3">
        <f>+Tabella2026[[#This Row],[DIFFERENZA REDDITO INFERIORE ALLA MEDIA DALLA MEDIA]]*Tabella2026[[#This Row],[POP_2024]]</f>
        <v>0</v>
      </c>
      <c r="P3806" s="3">
        <f>+Tabella2026[[#This Row],[POPOLAZIONE PER DIFFERENZA ]]/SUM(Tabella2026[[POPOLAZIONE PER DIFFERENZA ]])</f>
        <v>0</v>
      </c>
      <c r="Q3806" s="3">
        <f>+Tabella2026[[#This Row],[INCIDENZA POPOLAZIONE PER DIFFERENZA]]*(PLAFOND-SUM(Tabella2026[CONTRIBUTO SULLA BASE DELLA POPOLAZIONE]))</f>
        <v>0</v>
      </c>
      <c r="R3806" s="3">
        <f>+Tabella2026[[#This Row],[CONTRIBUTO SULLA BASE DELLA POPOLAZIONE]]+Tabella2026[[#This Row],[CONTRIBUTO SULLA BASE DEL REDDITO]]</f>
        <v>12636.34764492294</v>
      </c>
      <c r="S3806" s="3">
        <f>+Tabella2026[[#This Row],[CONTRIBUTO TOTALE]]/(PLAFOND/N_TESSERE)</f>
        <v>25.272695289845881</v>
      </c>
      <c r="T3806" s="3">
        <f>+MAX(CEILING(Tabella2026[[#This Row],[preDEF1]],1),1)</f>
        <v>26</v>
      </c>
      <c r="U3806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06" s="21">
        <f>+Tabella2026[[#This Row],[DEF - n. card]]*(PLAFOND/N_TESSERE)</f>
        <v>12500</v>
      </c>
      <c r="W3806" s="18"/>
    </row>
    <row r="3807" spans="2:23" x14ac:dyDescent="0.25">
      <c r="B3807" s="1" t="s">
        <v>7683</v>
      </c>
      <c r="C3807" s="2">
        <v>24019</v>
      </c>
      <c r="D3807" s="1" t="s">
        <v>7684</v>
      </c>
      <c r="E3807" s="1" t="s">
        <v>38</v>
      </c>
      <c r="F3807" s="1" t="s">
        <v>106</v>
      </c>
      <c r="G3807" s="1" t="s">
        <v>4778</v>
      </c>
      <c r="H3807" s="1" t="s">
        <v>15835</v>
      </c>
      <c r="I3807" s="5">
        <v>2529</v>
      </c>
      <c r="J3807" s="5">
        <v>49217952</v>
      </c>
      <c r="K3807" s="3">
        <f>+Tabella2026[[#This Row],[POP_2024]]/SUM(Tabella2026[POP_2024])</f>
        <v>4.2905520449222324E-5</v>
      </c>
      <c r="L3807" s="3">
        <f>+Tabella2026[[#This Row],[INCIDENZA POPOLAZIONE]]*(PLAFOND/2)</f>
        <v>12631.353041110715</v>
      </c>
      <c r="M3807" s="3">
        <f>+IFERROR(Tabella2026[[#This Row],[reddito_2024]]/Tabella2026[[#This Row],[POP_2024]],"")</f>
        <v>19461.428232502967</v>
      </c>
      <c r="N3807" s="3">
        <f>+IF(Tabella2026[[#This Row],[REDDITO COMPLESSIVO PROCAPITE]]&lt;media_aggr_reddito_pc,(media_aggr_reddito_pc-Tabella2026[[#This Row],[REDDITO COMPLESSIVO PROCAPITE]]),0)</f>
        <v>0</v>
      </c>
      <c r="O3807" s="3">
        <f>+Tabella2026[[#This Row],[DIFFERENZA REDDITO INFERIORE ALLA MEDIA DALLA MEDIA]]*Tabella2026[[#This Row],[POP_2024]]</f>
        <v>0</v>
      </c>
      <c r="P3807" s="3">
        <f>+Tabella2026[[#This Row],[POPOLAZIONE PER DIFFERENZA ]]/SUM(Tabella2026[[POPOLAZIONE PER DIFFERENZA ]])</f>
        <v>0</v>
      </c>
      <c r="Q3807" s="3">
        <f>+Tabella2026[[#This Row],[INCIDENZA POPOLAZIONE PER DIFFERENZA]]*(PLAFOND-SUM(Tabella2026[CONTRIBUTO SULLA BASE DELLA POPOLAZIONE]))</f>
        <v>0</v>
      </c>
      <c r="R3807" s="3">
        <f>+Tabella2026[[#This Row],[CONTRIBUTO SULLA BASE DELLA POPOLAZIONE]]+Tabella2026[[#This Row],[CONTRIBUTO SULLA BASE DEL REDDITO]]</f>
        <v>12631.353041110715</v>
      </c>
      <c r="S3807" s="3">
        <f>+Tabella2026[[#This Row],[CONTRIBUTO TOTALE]]/(PLAFOND/N_TESSERE)</f>
        <v>25.262706082221431</v>
      </c>
      <c r="T3807" s="3">
        <f>+MAX(CEILING(Tabella2026[[#This Row],[preDEF1]],1),1)</f>
        <v>26</v>
      </c>
      <c r="U3807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07" s="21">
        <f>+Tabella2026[[#This Row],[DEF - n. card]]*(PLAFOND/N_TESSERE)</f>
        <v>12500</v>
      </c>
      <c r="W3807" s="18"/>
    </row>
    <row r="3808" spans="2:23" x14ac:dyDescent="0.25">
      <c r="B3808" s="1" t="s">
        <v>7705</v>
      </c>
      <c r="C3808" s="2">
        <v>97031</v>
      </c>
      <c r="D3808" s="1" t="s">
        <v>7706</v>
      </c>
      <c r="E3808" s="1" t="s">
        <v>12</v>
      </c>
      <c r="F3808" s="1" t="s">
        <v>362</v>
      </c>
      <c r="G3808" s="1" t="s">
        <v>4778</v>
      </c>
      <c r="H3808" s="1" t="s">
        <v>15835</v>
      </c>
      <c r="I3808" s="5">
        <v>2529</v>
      </c>
      <c r="J3808" s="5">
        <v>54070775</v>
      </c>
      <c r="K3808" s="3">
        <f>+Tabella2026[[#This Row],[POP_2024]]/SUM(Tabella2026[POP_2024])</f>
        <v>4.2905520449222324E-5</v>
      </c>
      <c r="L3808" s="3">
        <f>+Tabella2026[[#This Row],[INCIDENZA POPOLAZIONE]]*(PLAFOND/2)</f>
        <v>12631.353041110715</v>
      </c>
      <c r="M3808" s="3">
        <f>+IFERROR(Tabella2026[[#This Row],[reddito_2024]]/Tabella2026[[#This Row],[POP_2024]],"")</f>
        <v>21380.298536971135</v>
      </c>
      <c r="N3808" s="3">
        <f>+IF(Tabella2026[[#This Row],[REDDITO COMPLESSIVO PROCAPITE]]&lt;media_aggr_reddito_pc,(media_aggr_reddito_pc-Tabella2026[[#This Row],[REDDITO COMPLESSIVO PROCAPITE]]),0)</f>
        <v>0</v>
      </c>
      <c r="O3808" s="3">
        <f>+Tabella2026[[#This Row],[DIFFERENZA REDDITO INFERIORE ALLA MEDIA DALLA MEDIA]]*Tabella2026[[#This Row],[POP_2024]]</f>
        <v>0</v>
      </c>
      <c r="P3808" s="3">
        <f>+Tabella2026[[#This Row],[POPOLAZIONE PER DIFFERENZA ]]/SUM(Tabella2026[[POPOLAZIONE PER DIFFERENZA ]])</f>
        <v>0</v>
      </c>
      <c r="Q3808" s="3">
        <f>+Tabella2026[[#This Row],[INCIDENZA POPOLAZIONE PER DIFFERENZA]]*(PLAFOND-SUM(Tabella2026[CONTRIBUTO SULLA BASE DELLA POPOLAZIONE]))</f>
        <v>0</v>
      </c>
      <c r="R3808" s="3">
        <f>+Tabella2026[[#This Row],[CONTRIBUTO SULLA BASE DELLA POPOLAZIONE]]+Tabella2026[[#This Row],[CONTRIBUTO SULLA BASE DEL REDDITO]]</f>
        <v>12631.353041110715</v>
      </c>
      <c r="S3808" s="3">
        <f>+Tabella2026[[#This Row],[CONTRIBUTO TOTALE]]/(PLAFOND/N_TESSERE)</f>
        <v>25.262706082221431</v>
      </c>
      <c r="T3808" s="3">
        <f>+MAX(CEILING(Tabella2026[[#This Row],[preDEF1]],1),1)</f>
        <v>26</v>
      </c>
      <c r="U3808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08" s="21">
        <f>+Tabella2026[[#This Row],[DEF - n. card]]*(PLAFOND/N_TESSERE)</f>
        <v>12500</v>
      </c>
      <c r="W3808" s="18"/>
    </row>
    <row r="3809" spans="2:23" x14ac:dyDescent="0.25">
      <c r="B3809" s="1" t="s">
        <v>7869</v>
      </c>
      <c r="C3809" s="2">
        <v>40014</v>
      </c>
      <c r="D3809" s="1" t="s">
        <v>7870</v>
      </c>
      <c r="E3809" s="1" t="s">
        <v>27</v>
      </c>
      <c r="F3809" s="1" t="s">
        <v>104</v>
      </c>
      <c r="G3809" s="1" t="s">
        <v>4778</v>
      </c>
      <c r="H3809" s="1" t="s">
        <v>15835</v>
      </c>
      <c r="I3809" s="5">
        <v>2529</v>
      </c>
      <c r="J3809" s="5">
        <v>45447958</v>
      </c>
      <c r="K3809" s="3">
        <f>+Tabella2026[[#This Row],[POP_2024]]/SUM(Tabella2026[POP_2024])</f>
        <v>4.2905520449222324E-5</v>
      </c>
      <c r="L3809" s="3">
        <f>+Tabella2026[[#This Row],[INCIDENZA POPOLAZIONE]]*(PLAFOND/2)</f>
        <v>12631.353041110715</v>
      </c>
      <c r="M3809" s="3">
        <f>+IFERROR(Tabella2026[[#This Row],[reddito_2024]]/Tabella2026[[#This Row],[POP_2024]],"")</f>
        <v>17970.722815342033</v>
      </c>
      <c r="N3809" s="3">
        <f>+IF(Tabella2026[[#This Row],[REDDITO COMPLESSIVO PROCAPITE]]&lt;media_aggr_reddito_pc,(media_aggr_reddito_pc-Tabella2026[[#This Row],[REDDITO COMPLESSIVO PROCAPITE]]),0)</f>
        <v>0</v>
      </c>
      <c r="O3809" s="3">
        <f>+Tabella2026[[#This Row],[DIFFERENZA REDDITO INFERIORE ALLA MEDIA DALLA MEDIA]]*Tabella2026[[#This Row],[POP_2024]]</f>
        <v>0</v>
      </c>
      <c r="P3809" s="3">
        <f>+Tabella2026[[#This Row],[POPOLAZIONE PER DIFFERENZA ]]/SUM(Tabella2026[[POPOLAZIONE PER DIFFERENZA ]])</f>
        <v>0</v>
      </c>
      <c r="Q3809" s="3">
        <f>+Tabella2026[[#This Row],[INCIDENZA POPOLAZIONE PER DIFFERENZA]]*(PLAFOND-SUM(Tabella2026[CONTRIBUTO SULLA BASE DELLA POPOLAZIONE]))</f>
        <v>0</v>
      </c>
      <c r="R3809" s="3">
        <f>+Tabella2026[[#This Row],[CONTRIBUTO SULLA BASE DELLA POPOLAZIONE]]+Tabella2026[[#This Row],[CONTRIBUTO SULLA BASE DEL REDDITO]]</f>
        <v>12631.353041110715</v>
      </c>
      <c r="S3809" s="3">
        <f>+Tabella2026[[#This Row],[CONTRIBUTO TOTALE]]/(PLAFOND/N_TESSERE)</f>
        <v>25.262706082221431</v>
      </c>
      <c r="T3809" s="3">
        <f>+MAX(CEILING(Tabella2026[[#This Row],[preDEF1]],1),1)</f>
        <v>26</v>
      </c>
      <c r="U3809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09" s="21">
        <f>+Tabella2026[[#This Row],[DEF - n. card]]*(PLAFOND/N_TESSERE)</f>
        <v>12500</v>
      </c>
      <c r="W3809" s="18"/>
    </row>
    <row r="3810" spans="2:23" x14ac:dyDescent="0.25">
      <c r="B3810" s="1" t="s">
        <v>7405</v>
      </c>
      <c r="C3810" s="2">
        <v>78084</v>
      </c>
      <c r="D3810" s="1" t="s">
        <v>7406</v>
      </c>
      <c r="E3810" s="1" t="s">
        <v>61</v>
      </c>
      <c r="F3810" s="1" t="s">
        <v>178</v>
      </c>
      <c r="G3810" s="1" t="s">
        <v>4778</v>
      </c>
      <c r="H3810" s="1" t="s">
        <v>15836</v>
      </c>
      <c r="I3810" s="5">
        <v>2529</v>
      </c>
      <c r="J3810" s="5">
        <v>35066680</v>
      </c>
      <c r="K3810" s="3">
        <f>+Tabella2026[[#This Row],[POP_2024]]/SUM(Tabella2026[POP_2024])</f>
        <v>4.2905520449222324E-5</v>
      </c>
      <c r="L3810" s="3">
        <f>+Tabella2026[[#This Row],[INCIDENZA POPOLAZIONE]]*(PLAFOND/2)</f>
        <v>12631.353041110715</v>
      </c>
      <c r="M3810" s="3">
        <f>+IFERROR(Tabella2026[[#This Row],[reddito_2024]]/Tabella2026[[#This Row],[POP_2024]],"")</f>
        <v>13865.828390668248</v>
      </c>
      <c r="N3810" s="3">
        <f>+IF(Tabella2026[[#This Row],[REDDITO COMPLESSIVO PROCAPITE]]&lt;media_aggr_reddito_pc,(media_aggr_reddito_pc-Tabella2026[[#This Row],[REDDITO COMPLESSIVO PROCAPITE]]),0)</f>
        <v>3959.2376719404929</v>
      </c>
      <c r="O3810" s="3">
        <f>+Tabella2026[[#This Row],[DIFFERENZA REDDITO INFERIORE ALLA MEDIA DALLA MEDIA]]*Tabella2026[[#This Row],[POP_2024]]</f>
        <v>10012912.072337506</v>
      </c>
      <c r="P3810" s="3">
        <f>+Tabella2026[[#This Row],[POPOLAZIONE PER DIFFERENZA ]]/SUM(Tabella2026[[POPOLAZIONE PER DIFFERENZA ]])</f>
        <v>8.8832764128888832E-5</v>
      </c>
      <c r="Q3810" s="3">
        <f>+Tabella2026[[#This Row],[INCIDENZA POPOLAZIONE PER DIFFERENZA]]*(PLAFOND-SUM(Tabella2026[CONTRIBUTO SULLA BASE DELLA POPOLAZIONE]))</f>
        <v>26152.29913497188</v>
      </c>
      <c r="R3810" s="3">
        <f>+Tabella2026[[#This Row],[CONTRIBUTO SULLA BASE DELLA POPOLAZIONE]]+Tabella2026[[#This Row],[CONTRIBUTO SULLA BASE DEL REDDITO]]</f>
        <v>38783.652176082593</v>
      </c>
      <c r="S3810" s="3">
        <f>+Tabella2026[[#This Row],[CONTRIBUTO TOTALE]]/(PLAFOND/N_TESSERE)</f>
        <v>77.567304352165181</v>
      </c>
      <c r="T3810" s="3">
        <f>+MAX(CEILING(Tabella2026[[#This Row],[preDEF1]],1),1)</f>
        <v>78</v>
      </c>
      <c r="U3810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3810" s="21">
        <f>+Tabella2026[[#This Row],[DEF - n. card]]*(PLAFOND/N_TESSERE)</f>
        <v>38500</v>
      </c>
      <c r="W3810" s="18"/>
    </row>
    <row r="3811" spans="2:23" x14ac:dyDescent="0.25">
      <c r="B3811" s="1" t="s">
        <v>7703</v>
      </c>
      <c r="C3811" s="2">
        <v>10002</v>
      </c>
      <c r="D3811" s="1" t="s">
        <v>7704</v>
      </c>
      <c r="E3811" s="1" t="s">
        <v>24</v>
      </c>
      <c r="F3811" s="1" t="s">
        <v>23</v>
      </c>
      <c r="G3811" s="1" t="s">
        <v>4778</v>
      </c>
      <c r="H3811" s="1" t="s">
        <v>15835</v>
      </c>
      <c r="I3811" s="5">
        <v>2528</v>
      </c>
      <c r="J3811" s="5">
        <v>48532696</v>
      </c>
      <c r="K3811" s="3">
        <f>+Tabella2026[[#This Row],[POP_2024]]/SUM(Tabella2026[POP_2024])</f>
        <v>4.2888555039792027E-5</v>
      </c>
      <c r="L3811" s="3">
        <f>+Tabella2026[[#This Row],[INCIDENZA POPOLAZIONE]]*(PLAFOND/2)</f>
        <v>12626.358437298493</v>
      </c>
      <c r="M3811" s="3">
        <f>+IFERROR(Tabella2026[[#This Row],[reddito_2024]]/Tabella2026[[#This Row],[POP_2024]],"")</f>
        <v>19198.060126582277</v>
      </c>
      <c r="N3811" s="3">
        <f>+IF(Tabella2026[[#This Row],[REDDITO COMPLESSIVO PROCAPITE]]&lt;media_aggr_reddito_pc,(media_aggr_reddito_pc-Tabella2026[[#This Row],[REDDITO COMPLESSIVO PROCAPITE]]),0)</f>
        <v>0</v>
      </c>
      <c r="O3811" s="3">
        <f>+Tabella2026[[#This Row],[DIFFERENZA REDDITO INFERIORE ALLA MEDIA DALLA MEDIA]]*Tabella2026[[#This Row],[POP_2024]]</f>
        <v>0</v>
      </c>
      <c r="P3811" s="3">
        <f>+Tabella2026[[#This Row],[POPOLAZIONE PER DIFFERENZA ]]/SUM(Tabella2026[[POPOLAZIONE PER DIFFERENZA ]])</f>
        <v>0</v>
      </c>
      <c r="Q3811" s="3">
        <f>+Tabella2026[[#This Row],[INCIDENZA POPOLAZIONE PER DIFFERENZA]]*(PLAFOND-SUM(Tabella2026[CONTRIBUTO SULLA BASE DELLA POPOLAZIONE]))</f>
        <v>0</v>
      </c>
      <c r="R3811" s="3">
        <f>+Tabella2026[[#This Row],[CONTRIBUTO SULLA BASE DELLA POPOLAZIONE]]+Tabella2026[[#This Row],[CONTRIBUTO SULLA BASE DEL REDDITO]]</f>
        <v>12626.358437298493</v>
      </c>
      <c r="S3811" s="3">
        <f>+Tabella2026[[#This Row],[CONTRIBUTO TOTALE]]/(PLAFOND/N_TESSERE)</f>
        <v>25.252716874596988</v>
      </c>
      <c r="T3811" s="3">
        <f>+MAX(CEILING(Tabella2026[[#This Row],[preDEF1]],1),1)</f>
        <v>26</v>
      </c>
      <c r="U3811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11" s="21">
        <f>+Tabella2026[[#This Row],[DEF - n. card]]*(PLAFOND/N_TESSERE)</f>
        <v>12500</v>
      </c>
      <c r="W3811" s="18"/>
    </row>
    <row r="3812" spans="2:23" x14ac:dyDescent="0.25">
      <c r="B3812" s="1" t="s">
        <v>7573</v>
      </c>
      <c r="C3812" s="2">
        <v>44012</v>
      </c>
      <c r="D3812" s="1" t="s">
        <v>7574</v>
      </c>
      <c r="E3812" s="1" t="s">
        <v>117</v>
      </c>
      <c r="F3812" s="1" t="s">
        <v>360</v>
      </c>
      <c r="G3812" s="1" t="s">
        <v>4778</v>
      </c>
      <c r="H3812" s="1" t="s">
        <v>15834</v>
      </c>
      <c r="I3812" s="5">
        <v>2527</v>
      </c>
      <c r="J3812" s="5">
        <v>43082644</v>
      </c>
      <c r="K3812" s="3">
        <f>+Tabella2026[[#This Row],[POP_2024]]/SUM(Tabella2026[POP_2024])</f>
        <v>4.2871589630361731E-5</v>
      </c>
      <c r="L3812" s="3">
        <f>+Tabella2026[[#This Row],[INCIDENZA POPOLAZIONE]]*(PLAFOND/2)</f>
        <v>12621.363833486272</v>
      </c>
      <c r="M3812" s="3">
        <f>+IFERROR(Tabella2026[[#This Row],[reddito_2024]]/Tabella2026[[#This Row],[POP_2024]],"")</f>
        <v>17048.929165017809</v>
      </c>
      <c r="N3812" s="3">
        <f>+IF(Tabella2026[[#This Row],[REDDITO COMPLESSIVO PROCAPITE]]&lt;media_aggr_reddito_pc,(media_aggr_reddito_pc-Tabella2026[[#This Row],[REDDITO COMPLESSIVO PROCAPITE]]),0)</f>
        <v>776.13689759093177</v>
      </c>
      <c r="O3812" s="3">
        <f>+Tabella2026[[#This Row],[DIFFERENZA REDDITO INFERIORE ALLA MEDIA DALLA MEDIA]]*Tabella2026[[#This Row],[POP_2024]]</f>
        <v>1961297.9402122847</v>
      </c>
      <c r="P3812" s="3">
        <f>+Tabella2026[[#This Row],[POPOLAZIONE PER DIFFERENZA ]]/SUM(Tabella2026[[POPOLAZIONE PER DIFFERENZA ]])</f>
        <v>1.7400284357903095E-5</v>
      </c>
      <c r="Q3812" s="3">
        <f>+Tabella2026[[#This Row],[INCIDENZA POPOLAZIONE PER DIFFERENZA]]*(PLAFOND-SUM(Tabella2026[CONTRIBUTO SULLA BASE DELLA POPOLAZIONE]))</f>
        <v>5122.6306647534238</v>
      </c>
      <c r="R3812" s="3">
        <f>+Tabella2026[[#This Row],[CONTRIBUTO SULLA BASE DELLA POPOLAZIONE]]+Tabella2026[[#This Row],[CONTRIBUTO SULLA BASE DEL REDDITO]]</f>
        <v>17743.994498239696</v>
      </c>
      <c r="S3812" s="3">
        <f>+Tabella2026[[#This Row],[CONTRIBUTO TOTALE]]/(PLAFOND/N_TESSERE)</f>
        <v>35.487988996479388</v>
      </c>
      <c r="T3812" s="3">
        <f>+MAX(CEILING(Tabella2026[[#This Row],[preDEF1]],1),1)</f>
        <v>36</v>
      </c>
      <c r="U3812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812" s="21">
        <f>+Tabella2026[[#This Row],[DEF - n. card]]*(PLAFOND/N_TESSERE)</f>
        <v>17500</v>
      </c>
      <c r="W3812" s="18"/>
    </row>
    <row r="3813" spans="2:23" x14ac:dyDescent="0.25">
      <c r="B3813" s="1" t="s">
        <v>7505</v>
      </c>
      <c r="C3813" s="2">
        <v>76011</v>
      </c>
      <c r="D3813" s="1" t="s">
        <v>7506</v>
      </c>
      <c r="E3813" s="1" t="s">
        <v>213</v>
      </c>
      <c r="F3813" s="1" t="s">
        <v>212</v>
      </c>
      <c r="G3813" s="1" t="s">
        <v>4778</v>
      </c>
      <c r="H3813" s="1" t="s">
        <v>15836</v>
      </c>
      <c r="I3813" s="5">
        <v>2524</v>
      </c>
      <c r="J3813" s="5">
        <v>34878866</v>
      </c>
      <c r="K3813" s="3">
        <f>+Tabella2026[[#This Row],[POP_2024]]/SUM(Tabella2026[POP_2024])</f>
        <v>4.2820693402070842E-5</v>
      </c>
      <c r="L3813" s="3">
        <f>+Tabella2026[[#This Row],[INCIDENZA POPOLAZIONE]]*(PLAFOND/2)</f>
        <v>12606.380022049605</v>
      </c>
      <c r="M3813" s="3">
        <f>+IFERROR(Tabella2026[[#This Row],[reddito_2024]]/Tabella2026[[#This Row],[POP_2024]],"")</f>
        <v>13818.885103011093</v>
      </c>
      <c r="N3813" s="3">
        <f>+IF(Tabella2026[[#This Row],[REDDITO COMPLESSIVO PROCAPITE]]&lt;media_aggr_reddito_pc,(media_aggr_reddito_pc-Tabella2026[[#This Row],[REDDITO COMPLESSIVO PROCAPITE]]),0)</f>
        <v>4006.1809595976483</v>
      </c>
      <c r="O3813" s="3">
        <f>+Tabella2026[[#This Row],[DIFFERENZA REDDITO INFERIORE ALLA MEDIA DALLA MEDIA]]*Tabella2026[[#This Row],[POP_2024]]</f>
        <v>10111600.742024465</v>
      </c>
      <c r="P3813" s="3">
        <f>+Tabella2026[[#This Row],[POPOLAZIONE PER DIFFERENZA ]]/SUM(Tabella2026[[POPOLAZIONE PER DIFFERENZA ]])</f>
        <v>8.9708312346346489E-5</v>
      </c>
      <c r="Q3813" s="3">
        <f>+Tabella2026[[#This Row],[INCIDENZA POPOLAZIONE PER DIFFERENZA]]*(PLAFOND-SUM(Tabella2026[CONTRIBUTO SULLA BASE DELLA POPOLAZIONE]))</f>
        <v>26410.059873530252</v>
      </c>
      <c r="R3813" s="3">
        <f>+Tabella2026[[#This Row],[CONTRIBUTO SULLA BASE DELLA POPOLAZIONE]]+Tabella2026[[#This Row],[CONTRIBUTO SULLA BASE DEL REDDITO]]</f>
        <v>39016.439895579853</v>
      </c>
      <c r="S3813" s="3">
        <f>+Tabella2026[[#This Row],[CONTRIBUTO TOTALE]]/(PLAFOND/N_TESSERE)</f>
        <v>78.032879791159701</v>
      </c>
      <c r="T3813" s="3">
        <f>+MAX(CEILING(Tabella2026[[#This Row],[preDEF1]],1),1)</f>
        <v>79</v>
      </c>
      <c r="U3813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3813" s="21">
        <f>+Tabella2026[[#This Row],[DEF - n. card]]*(PLAFOND/N_TESSERE)</f>
        <v>39000</v>
      </c>
      <c r="W3813" s="18"/>
    </row>
    <row r="3814" spans="2:23" x14ac:dyDescent="0.25">
      <c r="B3814" s="1" t="s">
        <v>7769</v>
      </c>
      <c r="C3814" s="2">
        <v>24030</v>
      </c>
      <c r="D3814" s="1" t="s">
        <v>7770</v>
      </c>
      <c r="E3814" s="1" t="s">
        <v>38</v>
      </c>
      <c r="F3814" s="1" t="s">
        <v>106</v>
      </c>
      <c r="G3814" s="1" t="s">
        <v>4778</v>
      </c>
      <c r="H3814" s="1" t="s">
        <v>15835</v>
      </c>
      <c r="I3814" s="5">
        <v>2524</v>
      </c>
      <c r="J3814" s="5">
        <v>50074263</v>
      </c>
      <c r="K3814" s="3">
        <f>+Tabella2026[[#This Row],[POP_2024]]/SUM(Tabella2026[POP_2024])</f>
        <v>4.2820693402070842E-5</v>
      </c>
      <c r="L3814" s="3">
        <f>+Tabella2026[[#This Row],[INCIDENZA POPOLAZIONE]]*(PLAFOND/2)</f>
        <v>12606.380022049605</v>
      </c>
      <c r="M3814" s="3">
        <f>+IFERROR(Tabella2026[[#This Row],[reddito_2024]]/Tabella2026[[#This Row],[POP_2024]],"")</f>
        <v>19839.248415213948</v>
      </c>
      <c r="N3814" s="3">
        <f>+IF(Tabella2026[[#This Row],[REDDITO COMPLESSIVO PROCAPITE]]&lt;media_aggr_reddito_pc,(media_aggr_reddito_pc-Tabella2026[[#This Row],[REDDITO COMPLESSIVO PROCAPITE]]),0)</f>
        <v>0</v>
      </c>
      <c r="O3814" s="3">
        <f>+Tabella2026[[#This Row],[DIFFERENZA REDDITO INFERIORE ALLA MEDIA DALLA MEDIA]]*Tabella2026[[#This Row],[POP_2024]]</f>
        <v>0</v>
      </c>
      <c r="P3814" s="3">
        <f>+Tabella2026[[#This Row],[POPOLAZIONE PER DIFFERENZA ]]/SUM(Tabella2026[[POPOLAZIONE PER DIFFERENZA ]])</f>
        <v>0</v>
      </c>
      <c r="Q3814" s="3">
        <f>+Tabella2026[[#This Row],[INCIDENZA POPOLAZIONE PER DIFFERENZA]]*(PLAFOND-SUM(Tabella2026[CONTRIBUTO SULLA BASE DELLA POPOLAZIONE]))</f>
        <v>0</v>
      </c>
      <c r="R3814" s="3">
        <f>+Tabella2026[[#This Row],[CONTRIBUTO SULLA BASE DELLA POPOLAZIONE]]+Tabella2026[[#This Row],[CONTRIBUTO SULLA BASE DEL REDDITO]]</f>
        <v>12606.380022049605</v>
      </c>
      <c r="S3814" s="3">
        <f>+Tabella2026[[#This Row],[CONTRIBUTO TOTALE]]/(PLAFOND/N_TESSERE)</f>
        <v>25.212760044099209</v>
      </c>
      <c r="T3814" s="3">
        <f>+MAX(CEILING(Tabella2026[[#This Row],[preDEF1]],1),1)</f>
        <v>26</v>
      </c>
      <c r="U3814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14" s="21">
        <f>+Tabella2026[[#This Row],[DEF - n. card]]*(PLAFOND/N_TESSERE)</f>
        <v>12500</v>
      </c>
      <c r="W3814" s="18"/>
    </row>
    <row r="3815" spans="2:23" x14ac:dyDescent="0.25">
      <c r="B3815" s="1" t="s">
        <v>7727</v>
      </c>
      <c r="C3815" s="2">
        <v>12011</v>
      </c>
      <c r="D3815" s="1" t="s">
        <v>7728</v>
      </c>
      <c r="E3815" s="1" t="s">
        <v>12</v>
      </c>
      <c r="F3815" s="1" t="s">
        <v>157</v>
      </c>
      <c r="G3815" s="1" t="s">
        <v>4778</v>
      </c>
      <c r="H3815" s="1" t="s">
        <v>15835</v>
      </c>
      <c r="I3815" s="5">
        <v>2523</v>
      </c>
      <c r="J3815" s="5">
        <v>29190512</v>
      </c>
      <c r="K3815" s="3">
        <f>+Tabella2026[[#This Row],[POP_2024]]/SUM(Tabella2026[POP_2024])</f>
        <v>4.2803727992640539E-5</v>
      </c>
      <c r="L3815" s="3">
        <f>+Tabella2026[[#This Row],[INCIDENZA POPOLAZIONE]]*(PLAFOND/2)</f>
        <v>12601.38541823738</v>
      </c>
      <c r="M3815" s="3">
        <f>+IFERROR(Tabella2026[[#This Row],[reddito_2024]]/Tabella2026[[#This Row],[POP_2024]],"")</f>
        <v>11569.762980578676</v>
      </c>
      <c r="N3815" s="3">
        <f>+IF(Tabella2026[[#This Row],[REDDITO COMPLESSIVO PROCAPITE]]&lt;media_aggr_reddito_pc,(media_aggr_reddito_pc-Tabella2026[[#This Row],[REDDITO COMPLESSIVO PROCAPITE]]),0)</f>
        <v>6255.3030820300646</v>
      </c>
      <c r="O3815" s="3">
        <f>+Tabella2026[[#This Row],[DIFFERENZA REDDITO INFERIORE ALLA MEDIA DALLA MEDIA]]*Tabella2026[[#This Row],[POP_2024]]</f>
        <v>15782129.675961854</v>
      </c>
      <c r="P3815" s="3">
        <f>+Tabella2026[[#This Row],[POPOLAZIONE PER DIFFERENZA ]]/SUM(Tabella2026[[POPOLAZIONE PER DIFFERENZA ]])</f>
        <v>1.4001623032618594E-4</v>
      </c>
      <c r="Q3815" s="3">
        <f>+Tabella2026[[#This Row],[INCIDENZA POPOLAZIONE PER DIFFERENZA]]*(PLAFOND-SUM(Tabella2026[CONTRIBUTO SULLA BASE DELLA POPOLAZIONE]))</f>
        <v>41220.673195856565</v>
      </c>
      <c r="R3815" s="3">
        <f>+Tabella2026[[#This Row],[CONTRIBUTO SULLA BASE DELLA POPOLAZIONE]]+Tabella2026[[#This Row],[CONTRIBUTO SULLA BASE DEL REDDITO]]</f>
        <v>53822.058614093941</v>
      </c>
      <c r="S3815" s="3">
        <f>+Tabella2026[[#This Row],[CONTRIBUTO TOTALE]]/(PLAFOND/N_TESSERE)</f>
        <v>107.64411722818788</v>
      </c>
      <c r="T3815" s="3">
        <f>+MAX(CEILING(Tabella2026[[#This Row],[preDEF1]],1),1)</f>
        <v>108</v>
      </c>
      <c r="U3815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3815" s="21">
        <f>+Tabella2026[[#This Row],[DEF - n. card]]*(PLAFOND/N_TESSERE)</f>
        <v>53500</v>
      </c>
      <c r="W3815" s="18"/>
    </row>
    <row r="3816" spans="2:23" x14ac:dyDescent="0.25">
      <c r="B3816" s="1" t="s">
        <v>7611</v>
      </c>
      <c r="C3816" s="2">
        <v>10051</v>
      </c>
      <c r="D3816" s="1" t="s">
        <v>7612</v>
      </c>
      <c r="E3816" s="1" t="s">
        <v>24</v>
      </c>
      <c r="F3816" s="1" t="s">
        <v>23</v>
      </c>
      <c r="G3816" s="1" t="s">
        <v>4778</v>
      </c>
      <c r="H3816" s="1" t="s">
        <v>15835</v>
      </c>
      <c r="I3816" s="5">
        <v>2522</v>
      </c>
      <c r="J3816" s="5">
        <v>47203993</v>
      </c>
      <c r="K3816" s="3">
        <f>+Tabella2026[[#This Row],[POP_2024]]/SUM(Tabella2026[POP_2024])</f>
        <v>4.2786762583210242E-5</v>
      </c>
      <c r="L3816" s="3">
        <f>+Tabella2026[[#This Row],[INCIDENZA POPOLAZIONE]]*(PLAFOND/2)</f>
        <v>12596.390814425158</v>
      </c>
      <c r="M3816" s="3">
        <f>+IFERROR(Tabella2026[[#This Row],[reddito_2024]]/Tabella2026[[#This Row],[POP_2024]],"")</f>
        <v>18716.888580491672</v>
      </c>
      <c r="N3816" s="3">
        <f>+IF(Tabella2026[[#This Row],[REDDITO COMPLESSIVO PROCAPITE]]&lt;media_aggr_reddito_pc,(media_aggr_reddito_pc-Tabella2026[[#This Row],[REDDITO COMPLESSIVO PROCAPITE]]),0)</f>
        <v>0</v>
      </c>
      <c r="O3816" s="3">
        <f>+Tabella2026[[#This Row],[DIFFERENZA REDDITO INFERIORE ALLA MEDIA DALLA MEDIA]]*Tabella2026[[#This Row],[POP_2024]]</f>
        <v>0</v>
      </c>
      <c r="P3816" s="3">
        <f>+Tabella2026[[#This Row],[POPOLAZIONE PER DIFFERENZA ]]/SUM(Tabella2026[[POPOLAZIONE PER DIFFERENZA ]])</f>
        <v>0</v>
      </c>
      <c r="Q3816" s="3">
        <f>+Tabella2026[[#This Row],[INCIDENZA POPOLAZIONE PER DIFFERENZA]]*(PLAFOND-SUM(Tabella2026[CONTRIBUTO SULLA BASE DELLA POPOLAZIONE]))</f>
        <v>0</v>
      </c>
      <c r="R3816" s="3">
        <f>+Tabella2026[[#This Row],[CONTRIBUTO SULLA BASE DELLA POPOLAZIONE]]+Tabella2026[[#This Row],[CONTRIBUTO SULLA BASE DEL REDDITO]]</f>
        <v>12596.390814425158</v>
      </c>
      <c r="S3816" s="3">
        <f>+Tabella2026[[#This Row],[CONTRIBUTO TOTALE]]/(PLAFOND/N_TESSERE)</f>
        <v>25.192781628850316</v>
      </c>
      <c r="T3816" s="3">
        <f>+MAX(CEILING(Tabella2026[[#This Row],[preDEF1]],1),1)</f>
        <v>26</v>
      </c>
      <c r="U3816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16" s="21">
        <f>+Tabella2026[[#This Row],[DEF - n. card]]*(PLAFOND/N_TESSERE)</f>
        <v>12500</v>
      </c>
      <c r="W3816" s="18"/>
    </row>
    <row r="3817" spans="2:23" x14ac:dyDescent="0.25">
      <c r="B3817" s="1" t="s">
        <v>7513</v>
      </c>
      <c r="C3817" s="2">
        <v>7022</v>
      </c>
      <c r="D3817" s="1" t="s">
        <v>7514</v>
      </c>
      <c r="E3817" s="1" t="s">
        <v>565</v>
      </c>
      <c r="F3817" s="1" t="s">
        <v>565</v>
      </c>
      <c r="G3817" s="1" t="s">
        <v>4778</v>
      </c>
      <c r="H3817" s="1" t="s">
        <v>15835</v>
      </c>
      <c r="I3817" s="5">
        <v>2521</v>
      </c>
      <c r="J3817" s="5">
        <v>94759703</v>
      </c>
      <c r="K3817" s="3">
        <f>+Tabella2026[[#This Row],[POP_2024]]/SUM(Tabella2026[POP_2024])</f>
        <v>4.2769797173779946E-5</v>
      </c>
      <c r="L3817" s="3">
        <f>+Tabella2026[[#This Row],[INCIDENZA POPOLAZIONE]]*(PLAFOND/2)</f>
        <v>12591.396210612937</v>
      </c>
      <c r="M3817" s="3">
        <f>+IFERROR(Tabella2026[[#This Row],[reddito_2024]]/Tabella2026[[#This Row],[POP_2024]],"")</f>
        <v>37588.14081713606</v>
      </c>
      <c r="N3817" s="3">
        <f>+IF(Tabella2026[[#This Row],[REDDITO COMPLESSIVO PROCAPITE]]&lt;media_aggr_reddito_pc,(media_aggr_reddito_pc-Tabella2026[[#This Row],[REDDITO COMPLESSIVO PROCAPITE]]),0)</f>
        <v>0</v>
      </c>
      <c r="O3817" s="3">
        <f>+Tabella2026[[#This Row],[DIFFERENZA REDDITO INFERIORE ALLA MEDIA DALLA MEDIA]]*Tabella2026[[#This Row],[POP_2024]]</f>
        <v>0</v>
      </c>
      <c r="P3817" s="3">
        <f>+Tabella2026[[#This Row],[POPOLAZIONE PER DIFFERENZA ]]/SUM(Tabella2026[[POPOLAZIONE PER DIFFERENZA ]])</f>
        <v>0</v>
      </c>
      <c r="Q3817" s="3">
        <f>+Tabella2026[[#This Row],[INCIDENZA POPOLAZIONE PER DIFFERENZA]]*(PLAFOND-SUM(Tabella2026[CONTRIBUTO SULLA BASE DELLA POPOLAZIONE]))</f>
        <v>0</v>
      </c>
      <c r="R3817" s="3">
        <f>+Tabella2026[[#This Row],[CONTRIBUTO SULLA BASE DELLA POPOLAZIONE]]+Tabella2026[[#This Row],[CONTRIBUTO SULLA BASE DEL REDDITO]]</f>
        <v>12591.396210612937</v>
      </c>
      <c r="S3817" s="3">
        <f>+Tabella2026[[#This Row],[CONTRIBUTO TOTALE]]/(PLAFOND/N_TESSERE)</f>
        <v>25.182792421225873</v>
      </c>
      <c r="T3817" s="3">
        <f>+MAX(CEILING(Tabella2026[[#This Row],[preDEF1]],1),1)</f>
        <v>26</v>
      </c>
      <c r="U3817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17" s="21">
        <f>+Tabella2026[[#This Row],[DEF - n. card]]*(PLAFOND/N_TESSERE)</f>
        <v>12500</v>
      </c>
      <c r="W3817" s="18"/>
    </row>
    <row r="3818" spans="2:23" x14ac:dyDescent="0.25">
      <c r="B3818" s="1" t="s">
        <v>7551</v>
      </c>
      <c r="C3818" s="2">
        <v>10033</v>
      </c>
      <c r="D3818" s="1" t="s">
        <v>7552</v>
      </c>
      <c r="E3818" s="1" t="s">
        <v>24</v>
      </c>
      <c r="F3818" s="1" t="s">
        <v>23</v>
      </c>
      <c r="G3818" s="1" t="s">
        <v>4778</v>
      </c>
      <c r="H3818" s="1" t="s">
        <v>15835</v>
      </c>
      <c r="I3818" s="5">
        <v>2521</v>
      </c>
      <c r="J3818" s="5">
        <v>50640278</v>
      </c>
      <c r="K3818" s="3">
        <f>+Tabella2026[[#This Row],[POP_2024]]/SUM(Tabella2026[POP_2024])</f>
        <v>4.2769797173779946E-5</v>
      </c>
      <c r="L3818" s="3">
        <f>+Tabella2026[[#This Row],[INCIDENZA POPOLAZIONE]]*(PLAFOND/2)</f>
        <v>12591.396210612937</v>
      </c>
      <c r="M3818" s="3">
        <f>+IFERROR(Tabella2026[[#This Row],[reddito_2024]]/Tabella2026[[#This Row],[POP_2024]],"")</f>
        <v>20087.377231257437</v>
      </c>
      <c r="N3818" s="3">
        <f>+IF(Tabella2026[[#This Row],[REDDITO COMPLESSIVO PROCAPITE]]&lt;media_aggr_reddito_pc,(media_aggr_reddito_pc-Tabella2026[[#This Row],[REDDITO COMPLESSIVO PROCAPITE]]),0)</f>
        <v>0</v>
      </c>
      <c r="O3818" s="3">
        <f>+Tabella2026[[#This Row],[DIFFERENZA REDDITO INFERIORE ALLA MEDIA DALLA MEDIA]]*Tabella2026[[#This Row],[POP_2024]]</f>
        <v>0</v>
      </c>
      <c r="P3818" s="3">
        <f>+Tabella2026[[#This Row],[POPOLAZIONE PER DIFFERENZA ]]/SUM(Tabella2026[[POPOLAZIONE PER DIFFERENZA ]])</f>
        <v>0</v>
      </c>
      <c r="Q3818" s="3">
        <f>+Tabella2026[[#This Row],[INCIDENZA POPOLAZIONE PER DIFFERENZA]]*(PLAFOND-SUM(Tabella2026[CONTRIBUTO SULLA BASE DELLA POPOLAZIONE]))</f>
        <v>0</v>
      </c>
      <c r="R3818" s="3">
        <f>+Tabella2026[[#This Row],[CONTRIBUTO SULLA BASE DELLA POPOLAZIONE]]+Tabella2026[[#This Row],[CONTRIBUTO SULLA BASE DEL REDDITO]]</f>
        <v>12591.396210612937</v>
      </c>
      <c r="S3818" s="3">
        <f>+Tabella2026[[#This Row],[CONTRIBUTO TOTALE]]/(PLAFOND/N_TESSERE)</f>
        <v>25.182792421225873</v>
      </c>
      <c r="T3818" s="3">
        <f>+MAX(CEILING(Tabella2026[[#This Row],[preDEF1]],1),1)</f>
        <v>26</v>
      </c>
      <c r="U3818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18" s="21">
        <f>+Tabella2026[[#This Row],[DEF - n. card]]*(PLAFOND/N_TESSERE)</f>
        <v>12500</v>
      </c>
      <c r="W3818" s="18"/>
    </row>
    <row r="3819" spans="2:23" x14ac:dyDescent="0.25">
      <c r="B3819" s="1" t="s">
        <v>7713</v>
      </c>
      <c r="C3819" s="2">
        <v>13157</v>
      </c>
      <c r="D3819" s="1" t="s">
        <v>7714</v>
      </c>
      <c r="E3819" s="1" t="s">
        <v>12</v>
      </c>
      <c r="F3819" s="1" t="s">
        <v>152</v>
      </c>
      <c r="G3819" s="1" t="s">
        <v>4778</v>
      </c>
      <c r="H3819" s="1" t="s">
        <v>15835</v>
      </c>
      <c r="I3819" s="5">
        <v>2521</v>
      </c>
      <c r="J3819" s="5">
        <v>60709786</v>
      </c>
      <c r="K3819" s="3">
        <f>+Tabella2026[[#This Row],[POP_2024]]/SUM(Tabella2026[POP_2024])</f>
        <v>4.2769797173779946E-5</v>
      </c>
      <c r="L3819" s="3">
        <f>+Tabella2026[[#This Row],[INCIDENZA POPOLAZIONE]]*(PLAFOND/2)</f>
        <v>12591.396210612937</v>
      </c>
      <c r="M3819" s="3">
        <f>+IFERROR(Tabella2026[[#This Row],[reddito_2024]]/Tabella2026[[#This Row],[POP_2024]],"")</f>
        <v>24081.628718762397</v>
      </c>
      <c r="N3819" s="3">
        <f>+IF(Tabella2026[[#This Row],[REDDITO COMPLESSIVO PROCAPITE]]&lt;media_aggr_reddito_pc,(media_aggr_reddito_pc-Tabella2026[[#This Row],[REDDITO COMPLESSIVO PROCAPITE]]),0)</f>
        <v>0</v>
      </c>
      <c r="O3819" s="3">
        <f>+Tabella2026[[#This Row],[DIFFERENZA REDDITO INFERIORE ALLA MEDIA DALLA MEDIA]]*Tabella2026[[#This Row],[POP_2024]]</f>
        <v>0</v>
      </c>
      <c r="P3819" s="3">
        <f>+Tabella2026[[#This Row],[POPOLAZIONE PER DIFFERENZA ]]/SUM(Tabella2026[[POPOLAZIONE PER DIFFERENZA ]])</f>
        <v>0</v>
      </c>
      <c r="Q3819" s="3">
        <f>+Tabella2026[[#This Row],[INCIDENZA POPOLAZIONE PER DIFFERENZA]]*(PLAFOND-SUM(Tabella2026[CONTRIBUTO SULLA BASE DELLA POPOLAZIONE]))</f>
        <v>0</v>
      </c>
      <c r="R3819" s="3">
        <f>+Tabella2026[[#This Row],[CONTRIBUTO SULLA BASE DELLA POPOLAZIONE]]+Tabella2026[[#This Row],[CONTRIBUTO SULLA BASE DEL REDDITO]]</f>
        <v>12591.396210612937</v>
      </c>
      <c r="S3819" s="3">
        <f>+Tabella2026[[#This Row],[CONTRIBUTO TOTALE]]/(PLAFOND/N_TESSERE)</f>
        <v>25.182792421225873</v>
      </c>
      <c r="T3819" s="3">
        <f>+MAX(CEILING(Tabella2026[[#This Row],[preDEF1]],1),1)</f>
        <v>26</v>
      </c>
      <c r="U3819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19" s="21">
        <f>+Tabella2026[[#This Row],[DEF - n. card]]*(PLAFOND/N_TESSERE)</f>
        <v>12500</v>
      </c>
      <c r="W3819" s="18"/>
    </row>
    <row r="3820" spans="2:23" x14ac:dyDescent="0.25">
      <c r="B3820" s="1" t="s">
        <v>7761</v>
      </c>
      <c r="C3820" s="2">
        <v>23093</v>
      </c>
      <c r="D3820" s="1" t="s">
        <v>7762</v>
      </c>
      <c r="E3820" s="1" t="s">
        <v>38</v>
      </c>
      <c r="F3820" s="1" t="s">
        <v>37</v>
      </c>
      <c r="G3820" s="1" t="s">
        <v>4778</v>
      </c>
      <c r="H3820" s="1" t="s">
        <v>15835</v>
      </c>
      <c r="I3820" s="5">
        <v>2520</v>
      </c>
      <c r="J3820" s="5">
        <v>39783167</v>
      </c>
      <c r="K3820" s="3">
        <f>+Tabella2026[[#This Row],[POP_2024]]/SUM(Tabella2026[POP_2024])</f>
        <v>4.275283176434965E-5</v>
      </c>
      <c r="L3820" s="3">
        <f>+Tabella2026[[#This Row],[INCIDENZA POPOLAZIONE]]*(PLAFOND/2)</f>
        <v>12586.401606800713</v>
      </c>
      <c r="M3820" s="3">
        <f>+IFERROR(Tabella2026[[#This Row],[reddito_2024]]/Tabella2026[[#This Row],[POP_2024]],"")</f>
        <v>15786.971031746032</v>
      </c>
      <c r="N3820" s="3">
        <f>+IF(Tabella2026[[#This Row],[REDDITO COMPLESSIVO PROCAPITE]]&lt;media_aggr_reddito_pc,(media_aggr_reddito_pc-Tabella2026[[#This Row],[REDDITO COMPLESSIVO PROCAPITE]]),0)</f>
        <v>2038.0950308627089</v>
      </c>
      <c r="O3820" s="3">
        <f>+Tabella2026[[#This Row],[DIFFERENZA REDDITO INFERIORE ALLA MEDIA DALLA MEDIA]]*Tabella2026[[#This Row],[POP_2024]]</f>
        <v>5135999.4777740268</v>
      </c>
      <c r="P3820" s="3">
        <f>+Tabella2026[[#This Row],[POPOLAZIONE PER DIFFERENZA ]]/SUM(Tabella2026[[POPOLAZIONE PER DIFFERENZA ]])</f>
        <v>4.5565668297003859E-5</v>
      </c>
      <c r="Q3820" s="3">
        <f>+Tabella2026[[#This Row],[INCIDENZA POPOLAZIONE PER DIFFERENZA]]*(PLAFOND-SUM(Tabella2026[CONTRIBUTO SULLA BASE DELLA POPOLAZIONE]))</f>
        <v>13414.498572386767</v>
      </c>
      <c r="R3820" s="3">
        <f>+Tabella2026[[#This Row],[CONTRIBUTO SULLA BASE DELLA POPOLAZIONE]]+Tabella2026[[#This Row],[CONTRIBUTO SULLA BASE DEL REDDITO]]</f>
        <v>26000.90017918748</v>
      </c>
      <c r="S3820" s="3">
        <f>+Tabella2026[[#This Row],[CONTRIBUTO TOTALE]]/(PLAFOND/N_TESSERE)</f>
        <v>52.001800358374958</v>
      </c>
      <c r="T3820" s="3">
        <f>+MAX(CEILING(Tabella2026[[#This Row],[preDEF1]],1),1)</f>
        <v>53</v>
      </c>
      <c r="U3820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3820" s="21">
        <f>+Tabella2026[[#This Row],[DEF - n. card]]*(PLAFOND/N_TESSERE)</f>
        <v>26000</v>
      </c>
      <c r="W3820" s="18"/>
    </row>
    <row r="3821" spans="2:23" x14ac:dyDescent="0.25">
      <c r="B3821" s="1" t="s">
        <v>7701</v>
      </c>
      <c r="C3821" s="2">
        <v>22092</v>
      </c>
      <c r="D3821" s="1" t="s">
        <v>7702</v>
      </c>
      <c r="E3821" s="1" t="s">
        <v>99</v>
      </c>
      <c r="F3821" s="1" t="s">
        <v>98</v>
      </c>
      <c r="G3821" s="1" t="s">
        <v>4778</v>
      </c>
      <c r="H3821" s="1" t="s">
        <v>15835</v>
      </c>
      <c r="I3821" s="5">
        <v>2518</v>
      </c>
      <c r="J3821" s="5">
        <v>50243780</v>
      </c>
      <c r="K3821" s="3">
        <f>+Tabella2026[[#This Row],[POP_2024]]/SUM(Tabella2026[POP_2024])</f>
        <v>4.2718900945489057E-5</v>
      </c>
      <c r="L3821" s="3">
        <f>+Tabella2026[[#This Row],[INCIDENZA POPOLAZIONE]]*(PLAFOND/2)</f>
        <v>12576.41239917627</v>
      </c>
      <c r="M3821" s="3">
        <f>+IFERROR(Tabella2026[[#This Row],[reddito_2024]]/Tabella2026[[#This Row],[POP_2024]],"")</f>
        <v>19953.844320889595</v>
      </c>
      <c r="N3821" s="3">
        <f>+IF(Tabella2026[[#This Row],[REDDITO COMPLESSIVO PROCAPITE]]&lt;media_aggr_reddito_pc,(media_aggr_reddito_pc-Tabella2026[[#This Row],[REDDITO COMPLESSIVO PROCAPITE]]),0)</f>
        <v>0</v>
      </c>
      <c r="O3821" s="3">
        <f>+Tabella2026[[#This Row],[DIFFERENZA REDDITO INFERIORE ALLA MEDIA DALLA MEDIA]]*Tabella2026[[#This Row],[POP_2024]]</f>
        <v>0</v>
      </c>
      <c r="P3821" s="3">
        <f>+Tabella2026[[#This Row],[POPOLAZIONE PER DIFFERENZA ]]/SUM(Tabella2026[[POPOLAZIONE PER DIFFERENZA ]])</f>
        <v>0</v>
      </c>
      <c r="Q3821" s="3">
        <f>+Tabella2026[[#This Row],[INCIDENZA POPOLAZIONE PER DIFFERENZA]]*(PLAFOND-SUM(Tabella2026[CONTRIBUTO SULLA BASE DELLA POPOLAZIONE]))</f>
        <v>0</v>
      </c>
      <c r="R3821" s="3">
        <f>+Tabella2026[[#This Row],[CONTRIBUTO SULLA BASE DELLA POPOLAZIONE]]+Tabella2026[[#This Row],[CONTRIBUTO SULLA BASE DEL REDDITO]]</f>
        <v>12576.41239917627</v>
      </c>
      <c r="S3821" s="3">
        <f>+Tabella2026[[#This Row],[CONTRIBUTO TOTALE]]/(PLAFOND/N_TESSERE)</f>
        <v>25.15282479835254</v>
      </c>
      <c r="T3821" s="3">
        <f>+MAX(CEILING(Tabella2026[[#This Row],[preDEF1]],1),1)</f>
        <v>26</v>
      </c>
      <c r="U3821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21" s="21">
        <f>+Tabella2026[[#This Row],[DEF - n. card]]*(PLAFOND/N_TESSERE)</f>
        <v>12500</v>
      </c>
      <c r="W3821" s="18"/>
    </row>
    <row r="3822" spans="2:23" x14ac:dyDescent="0.25">
      <c r="B3822" s="1" t="s">
        <v>7671</v>
      </c>
      <c r="C3822" s="2">
        <v>30058</v>
      </c>
      <c r="D3822" s="1" t="s">
        <v>7672</v>
      </c>
      <c r="E3822" s="1" t="s">
        <v>48</v>
      </c>
      <c r="F3822" s="1" t="s">
        <v>120</v>
      </c>
      <c r="G3822" s="1" t="s">
        <v>4778</v>
      </c>
      <c r="H3822" s="1" t="s">
        <v>15835</v>
      </c>
      <c r="I3822" s="5">
        <v>2518</v>
      </c>
      <c r="J3822" s="5">
        <v>49449485</v>
      </c>
      <c r="K3822" s="3">
        <f>+Tabella2026[[#This Row],[POP_2024]]/SUM(Tabella2026[POP_2024])</f>
        <v>4.2718900945489057E-5</v>
      </c>
      <c r="L3822" s="3">
        <f>+Tabella2026[[#This Row],[INCIDENZA POPOLAZIONE]]*(PLAFOND/2)</f>
        <v>12576.41239917627</v>
      </c>
      <c r="M3822" s="3">
        <f>+IFERROR(Tabella2026[[#This Row],[reddito_2024]]/Tabella2026[[#This Row],[POP_2024]],"")</f>
        <v>19638.397537728357</v>
      </c>
      <c r="N3822" s="3">
        <f>+IF(Tabella2026[[#This Row],[REDDITO COMPLESSIVO PROCAPITE]]&lt;media_aggr_reddito_pc,(media_aggr_reddito_pc-Tabella2026[[#This Row],[REDDITO COMPLESSIVO PROCAPITE]]),0)</f>
        <v>0</v>
      </c>
      <c r="O3822" s="3">
        <f>+Tabella2026[[#This Row],[DIFFERENZA REDDITO INFERIORE ALLA MEDIA DALLA MEDIA]]*Tabella2026[[#This Row],[POP_2024]]</f>
        <v>0</v>
      </c>
      <c r="P3822" s="3">
        <f>+Tabella2026[[#This Row],[POPOLAZIONE PER DIFFERENZA ]]/SUM(Tabella2026[[POPOLAZIONE PER DIFFERENZA ]])</f>
        <v>0</v>
      </c>
      <c r="Q3822" s="3">
        <f>+Tabella2026[[#This Row],[INCIDENZA POPOLAZIONE PER DIFFERENZA]]*(PLAFOND-SUM(Tabella2026[CONTRIBUTO SULLA BASE DELLA POPOLAZIONE]))</f>
        <v>0</v>
      </c>
      <c r="R3822" s="3">
        <f>+Tabella2026[[#This Row],[CONTRIBUTO SULLA BASE DELLA POPOLAZIONE]]+Tabella2026[[#This Row],[CONTRIBUTO SULLA BASE DEL REDDITO]]</f>
        <v>12576.41239917627</v>
      </c>
      <c r="S3822" s="3">
        <f>+Tabella2026[[#This Row],[CONTRIBUTO TOTALE]]/(PLAFOND/N_TESSERE)</f>
        <v>25.15282479835254</v>
      </c>
      <c r="T3822" s="3">
        <f>+MAX(CEILING(Tabella2026[[#This Row],[preDEF1]],1),1)</f>
        <v>26</v>
      </c>
      <c r="U3822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22" s="21">
        <f>+Tabella2026[[#This Row],[DEF - n. card]]*(PLAFOND/N_TESSERE)</f>
        <v>12500</v>
      </c>
      <c r="W3822" s="18"/>
    </row>
    <row r="3823" spans="2:23" x14ac:dyDescent="0.25">
      <c r="B3823" s="1" t="s">
        <v>7741</v>
      </c>
      <c r="C3823" s="2">
        <v>9062</v>
      </c>
      <c r="D3823" s="1" t="s">
        <v>7742</v>
      </c>
      <c r="E3823" s="1" t="s">
        <v>24</v>
      </c>
      <c r="F3823" s="1" t="s">
        <v>246</v>
      </c>
      <c r="G3823" s="1" t="s">
        <v>4778</v>
      </c>
      <c r="H3823" s="1" t="s">
        <v>15835</v>
      </c>
      <c r="I3823" s="5">
        <v>2518</v>
      </c>
      <c r="J3823" s="5">
        <v>45588179</v>
      </c>
      <c r="K3823" s="3">
        <f>+Tabella2026[[#This Row],[POP_2024]]/SUM(Tabella2026[POP_2024])</f>
        <v>4.2718900945489057E-5</v>
      </c>
      <c r="L3823" s="3">
        <f>+Tabella2026[[#This Row],[INCIDENZA POPOLAZIONE]]*(PLAFOND/2)</f>
        <v>12576.41239917627</v>
      </c>
      <c r="M3823" s="3">
        <f>+IFERROR(Tabella2026[[#This Row],[reddito_2024]]/Tabella2026[[#This Row],[POP_2024]],"")</f>
        <v>18104.916203335983</v>
      </c>
      <c r="N3823" s="3">
        <f>+IF(Tabella2026[[#This Row],[REDDITO COMPLESSIVO PROCAPITE]]&lt;media_aggr_reddito_pc,(media_aggr_reddito_pc-Tabella2026[[#This Row],[REDDITO COMPLESSIVO PROCAPITE]]),0)</f>
        <v>0</v>
      </c>
      <c r="O3823" s="3">
        <f>+Tabella2026[[#This Row],[DIFFERENZA REDDITO INFERIORE ALLA MEDIA DALLA MEDIA]]*Tabella2026[[#This Row],[POP_2024]]</f>
        <v>0</v>
      </c>
      <c r="P3823" s="3">
        <f>+Tabella2026[[#This Row],[POPOLAZIONE PER DIFFERENZA ]]/SUM(Tabella2026[[POPOLAZIONE PER DIFFERENZA ]])</f>
        <v>0</v>
      </c>
      <c r="Q3823" s="3">
        <f>+Tabella2026[[#This Row],[INCIDENZA POPOLAZIONE PER DIFFERENZA]]*(PLAFOND-SUM(Tabella2026[CONTRIBUTO SULLA BASE DELLA POPOLAZIONE]))</f>
        <v>0</v>
      </c>
      <c r="R3823" s="3">
        <f>+Tabella2026[[#This Row],[CONTRIBUTO SULLA BASE DELLA POPOLAZIONE]]+Tabella2026[[#This Row],[CONTRIBUTO SULLA BASE DEL REDDITO]]</f>
        <v>12576.41239917627</v>
      </c>
      <c r="S3823" s="3">
        <f>+Tabella2026[[#This Row],[CONTRIBUTO TOTALE]]/(PLAFOND/N_TESSERE)</f>
        <v>25.15282479835254</v>
      </c>
      <c r="T3823" s="3">
        <f>+MAX(CEILING(Tabella2026[[#This Row],[preDEF1]],1),1)</f>
        <v>26</v>
      </c>
      <c r="U3823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23" s="21">
        <f>+Tabella2026[[#This Row],[DEF - n. card]]*(PLAFOND/N_TESSERE)</f>
        <v>12500</v>
      </c>
      <c r="W3823" s="18"/>
    </row>
    <row r="3824" spans="2:23" x14ac:dyDescent="0.25">
      <c r="B3824" s="1" t="s">
        <v>7519</v>
      </c>
      <c r="C3824" s="2">
        <v>114006</v>
      </c>
      <c r="D3824" s="1" t="s">
        <v>7520</v>
      </c>
      <c r="E3824" s="1" t="s">
        <v>76</v>
      </c>
      <c r="F3824" s="1" t="s">
        <v>550</v>
      </c>
      <c r="G3824" s="1" t="s">
        <v>4778</v>
      </c>
      <c r="H3824" s="1" t="s">
        <v>15836</v>
      </c>
      <c r="I3824" s="5">
        <v>2516</v>
      </c>
      <c r="J3824" s="5">
        <v>32270767</v>
      </c>
      <c r="K3824" s="3">
        <f>+Tabella2026[[#This Row],[POP_2024]]/SUM(Tabella2026[POP_2024])</f>
        <v>4.2684970126628458E-5</v>
      </c>
      <c r="L3824" s="3">
        <f>+Tabella2026[[#This Row],[INCIDENZA POPOLAZIONE]]*(PLAFOND/2)</f>
        <v>12566.423191551823</v>
      </c>
      <c r="M3824" s="3">
        <f>+IFERROR(Tabella2026[[#This Row],[reddito_2024]]/Tabella2026[[#This Row],[POP_2024]],"")</f>
        <v>12826.218998410175</v>
      </c>
      <c r="N3824" s="3">
        <f>+IF(Tabella2026[[#This Row],[REDDITO COMPLESSIVO PROCAPITE]]&lt;media_aggr_reddito_pc,(media_aggr_reddito_pc-Tabella2026[[#This Row],[REDDITO COMPLESSIVO PROCAPITE]]),0)</f>
        <v>4998.8470641985659</v>
      </c>
      <c r="O3824" s="3">
        <f>+Tabella2026[[#This Row],[DIFFERENZA REDDITO INFERIORE ALLA MEDIA DALLA MEDIA]]*Tabella2026[[#This Row],[POP_2024]]</f>
        <v>12577099.213523593</v>
      </c>
      <c r="P3824" s="3">
        <f>+Tabella2026[[#This Row],[POPOLAZIONE PER DIFFERENZA ]]/SUM(Tabella2026[[POPOLAZIONE PER DIFFERENZA ]])</f>
        <v>1.1158177359283965E-4</v>
      </c>
      <c r="Q3824" s="3">
        <f>+Tabella2026[[#This Row],[INCIDENZA POPOLAZIONE PER DIFFERENZA]]*(PLAFOND-SUM(Tabella2026[CONTRIBUTO SULLA BASE DELLA POPOLAZIONE]))</f>
        <v>32849.59045940193</v>
      </c>
      <c r="R3824" s="3">
        <f>+Tabella2026[[#This Row],[CONTRIBUTO SULLA BASE DELLA POPOLAZIONE]]+Tabella2026[[#This Row],[CONTRIBUTO SULLA BASE DEL REDDITO]]</f>
        <v>45416.013650953755</v>
      </c>
      <c r="S3824" s="3">
        <f>+Tabella2026[[#This Row],[CONTRIBUTO TOTALE]]/(PLAFOND/N_TESSERE)</f>
        <v>90.832027301907516</v>
      </c>
      <c r="T3824" s="3">
        <f>+MAX(CEILING(Tabella2026[[#This Row],[preDEF1]],1),1)</f>
        <v>91</v>
      </c>
      <c r="U3824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3824" s="21">
        <f>+Tabella2026[[#This Row],[DEF - n. card]]*(PLAFOND/N_TESSERE)</f>
        <v>45000</v>
      </c>
      <c r="W3824" s="18"/>
    </row>
    <row r="3825" spans="2:23" x14ac:dyDescent="0.25">
      <c r="B3825" s="1" t="s">
        <v>7639</v>
      </c>
      <c r="C3825" s="2">
        <v>23047</v>
      </c>
      <c r="D3825" s="1" t="s">
        <v>7640</v>
      </c>
      <c r="E3825" s="1" t="s">
        <v>38</v>
      </c>
      <c r="F3825" s="1" t="s">
        <v>37</v>
      </c>
      <c r="G3825" s="1" t="s">
        <v>4778</v>
      </c>
      <c r="H3825" s="1" t="s">
        <v>15835</v>
      </c>
      <c r="I3825" s="5">
        <v>2516</v>
      </c>
      <c r="J3825" s="5">
        <v>53816373</v>
      </c>
      <c r="K3825" s="3">
        <f>+Tabella2026[[#This Row],[POP_2024]]/SUM(Tabella2026[POP_2024])</f>
        <v>4.2684970126628458E-5</v>
      </c>
      <c r="L3825" s="3">
        <f>+Tabella2026[[#This Row],[INCIDENZA POPOLAZIONE]]*(PLAFOND/2)</f>
        <v>12566.423191551823</v>
      </c>
      <c r="M3825" s="3">
        <f>+IFERROR(Tabella2026[[#This Row],[reddito_2024]]/Tabella2026[[#This Row],[POP_2024]],"")</f>
        <v>21389.655405405407</v>
      </c>
      <c r="N3825" s="3">
        <f>+IF(Tabella2026[[#This Row],[REDDITO COMPLESSIVO PROCAPITE]]&lt;media_aggr_reddito_pc,(media_aggr_reddito_pc-Tabella2026[[#This Row],[REDDITO COMPLESSIVO PROCAPITE]]),0)</f>
        <v>0</v>
      </c>
      <c r="O3825" s="3">
        <f>+Tabella2026[[#This Row],[DIFFERENZA REDDITO INFERIORE ALLA MEDIA DALLA MEDIA]]*Tabella2026[[#This Row],[POP_2024]]</f>
        <v>0</v>
      </c>
      <c r="P3825" s="3">
        <f>+Tabella2026[[#This Row],[POPOLAZIONE PER DIFFERENZA ]]/SUM(Tabella2026[[POPOLAZIONE PER DIFFERENZA ]])</f>
        <v>0</v>
      </c>
      <c r="Q3825" s="3">
        <f>+Tabella2026[[#This Row],[INCIDENZA POPOLAZIONE PER DIFFERENZA]]*(PLAFOND-SUM(Tabella2026[CONTRIBUTO SULLA BASE DELLA POPOLAZIONE]))</f>
        <v>0</v>
      </c>
      <c r="R3825" s="3">
        <f>+Tabella2026[[#This Row],[CONTRIBUTO SULLA BASE DELLA POPOLAZIONE]]+Tabella2026[[#This Row],[CONTRIBUTO SULLA BASE DEL REDDITO]]</f>
        <v>12566.423191551823</v>
      </c>
      <c r="S3825" s="3">
        <f>+Tabella2026[[#This Row],[CONTRIBUTO TOTALE]]/(PLAFOND/N_TESSERE)</f>
        <v>25.132846383103647</v>
      </c>
      <c r="T3825" s="3">
        <f>+MAX(CEILING(Tabella2026[[#This Row],[preDEF1]],1),1)</f>
        <v>26</v>
      </c>
      <c r="U3825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25" s="21">
        <f>+Tabella2026[[#This Row],[DEF - n. card]]*(PLAFOND/N_TESSERE)</f>
        <v>12500</v>
      </c>
      <c r="W3825" s="18"/>
    </row>
    <row r="3826" spans="2:23" x14ac:dyDescent="0.25">
      <c r="B3826" s="1" t="s">
        <v>7723</v>
      </c>
      <c r="C3826" s="2">
        <v>71040</v>
      </c>
      <c r="D3826" s="1" t="s">
        <v>7724</v>
      </c>
      <c r="E3826" s="1" t="s">
        <v>33</v>
      </c>
      <c r="F3826" s="1" t="s">
        <v>78</v>
      </c>
      <c r="G3826" s="1" t="s">
        <v>4778</v>
      </c>
      <c r="H3826" s="1" t="s">
        <v>15836</v>
      </c>
      <c r="I3826" s="5">
        <v>2516</v>
      </c>
      <c r="J3826" s="5">
        <v>26710740</v>
      </c>
      <c r="K3826" s="3">
        <f>+Tabella2026[[#This Row],[POP_2024]]/SUM(Tabella2026[POP_2024])</f>
        <v>4.2684970126628458E-5</v>
      </c>
      <c r="L3826" s="3">
        <f>+Tabella2026[[#This Row],[INCIDENZA POPOLAZIONE]]*(PLAFOND/2)</f>
        <v>12566.423191551823</v>
      </c>
      <c r="M3826" s="3">
        <f>+IFERROR(Tabella2026[[#This Row],[reddito_2024]]/Tabella2026[[#This Row],[POP_2024]],"")</f>
        <v>10616.351351351352</v>
      </c>
      <c r="N3826" s="3">
        <f>+IF(Tabella2026[[#This Row],[REDDITO COMPLESSIVO PROCAPITE]]&lt;media_aggr_reddito_pc,(media_aggr_reddito_pc-Tabella2026[[#This Row],[REDDITO COMPLESSIVO PROCAPITE]]),0)</f>
        <v>7208.7147112573894</v>
      </c>
      <c r="O3826" s="3">
        <f>+Tabella2026[[#This Row],[DIFFERENZA REDDITO INFERIORE ALLA MEDIA DALLA MEDIA]]*Tabella2026[[#This Row],[POP_2024]]</f>
        <v>18137126.213523593</v>
      </c>
      <c r="P3826" s="3">
        <f>+Tabella2026[[#This Row],[POPOLAZIONE PER DIFFERENZA ]]/SUM(Tabella2026[[POPOLAZIONE PER DIFFERENZA ]])</f>
        <v>1.6090933818873547E-4</v>
      </c>
      <c r="Q3826" s="3">
        <f>+Tabella2026[[#This Row],[INCIDENZA POPOLAZIONE PER DIFFERENZA]]*(PLAFOND-SUM(Tabella2026[CONTRIBUTO SULLA BASE DELLA POPOLAZIONE]))</f>
        <v>47371.588480760271</v>
      </c>
      <c r="R3826" s="3">
        <f>+Tabella2026[[#This Row],[CONTRIBUTO SULLA BASE DELLA POPOLAZIONE]]+Tabella2026[[#This Row],[CONTRIBUTO SULLA BASE DEL REDDITO]]</f>
        <v>59938.011672312095</v>
      </c>
      <c r="S3826" s="3">
        <f>+Tabella2026[[#This Row],[CONTRIBUTO TOTALE]]/(PLAFOND/N_TESSERE)</f>
        <v>119.87602334462419</v>
      </c>
      <c r="T3826" s="3">
        <f>+MAX(CEILING(Tabella2026[[#This Row],[preDEF1]],1),1)</f>
        <v>120</v>
      </c>
      <c r="U3826" s="9">
        <f xml:space="preserve"> IF(ROW(Tabella2026[[#This Row],[preDEF2]]) - ROW(Tabella2026[[#Headers],[preDEF2]])&lt;=ABS(SUM(Tabella2026[preDEF2])-N_TESSERE),Tabella2026[[#This Row],[preDEF2]]-1,Tabella2026[[#This Row],[preDEF2]])</f>
        <v>119</v>
      </c>
      <c r="V3826" s="21">
        <f>+Tabella2026[[#This Row],[DEF - n. card]]*(PLAFOND/N_TESSERE)</f>
        <v>59500</v>
      </c>
      <c r="W3826" s="18"/>
    </row>
    <row r="3827" spans="2:23" x14ac:dyDescent="0.25">
      <c r="B3827" s="1" t="s">
        <v>7957</v>
      </c>
      <c r="C3827" s="2">
        <v>1229</v>
      </c>
      <c r="D3827" s="1" t="s">
        <v>7958</v>
      </c>
      <c r="E3827" s="1" t="s">
        <v>18</v>
      </c>
      <c r="F3827" s="1" t="s">
        <v>17</v>
      </c>
      <c r="G3827" s="1" t="s">
        <v>4778</v>
      </c>
      <c r="H3827" s="1" t="s">
        <v>15835</v>
      </c>
      <c r="I3827" s="5">
        <v>2516</v>
      </c>
      <c r="J3827" s="5">
        <v>48450766</v>
      </c>
      <c r="K3827" s="3">
        <f>+Tabella2026[[#This Row],[POP_2024]]/SUM(Tabella2026[POP_2024])</f>
        <v>4.2684970126628458E-5</v>
      </c>
      <c r="L3827" s="3">
        <f>+Tabella2026[[#This Row],[INCIDENZA POPOLAZIONE]]*(PLAFOND/2)</f>
        <v>12566.423191551823</v>
      </c>
      <c r="M3827" s="3">
        <f>+IFERROR(Tabella2026[[#This Row],[reddito_2024]]/Tabella2026[[#This Row],[POP_2024]],"")</f>
        <v>19257.061208267092</v>
      </c>
      <c r="N3827" s="3">
        <f>+IF(Tabella2026[[#This Row],[REDDITO COMPLESSIVO PROCAPITE]]&lt;media_aggr_reddito_pc,(media_aggr_reddito_pc-Tabella2026[[#This Row],[REDDITO COMPLESSIVO PROCAPITE]]),0)</f>
        <v>0</v>
      </c>
      <c r="O3827" s="3">
        <f>+Tabella2026[[#This Row],[DIFFERENZA REDDITO INFERIORE ALLA MEDIA DALLA MEDIA]]*Tabella2026[[#This Row],[POP_2024]]</f>
        <v>0</v>
      </c>
      <c r="P3827" s="3">
        <f>+Tabella2026[[#This Row],[POPOLAZIONE PER DIFFERENZA ]]/SUM(Tabella2026[[POPOLAZIONE PER DIFFERENZA ]])</f>
        <v>0</v>
      </c>
      <c r="Q3827" s="3">
        <f>+Tabella2026[[#This Row],[INCIDENZA POPOLAZIONE PER DIFFERENZA]]*(PLAFOND-SUM(Tabella2026[CONTRIBUTO SULLA BASE DELLA POPOLAZIONE]))</f>
        <v>0</v>
      </c>
      <c r="R3827" s="3">
        <f>+Tabella2026[[#This Row],[CONTRIBUTO SULLA BASE DELLA POPOLAZIONE]]+Tabella2026[[#This Row],[CONTRIBUTO SULLA BASE DEL REDDITO]]</f>
        <v>12566.423191551823</v>
      </c>
      <c r="S3827" s="3">
        <f>+Tabella2026[[#This Row],[CONTRIBUTO TOTALE]]/(PLAFOND/N_TESSERE)</f>
        <v>25.132846383103647</v>
      </c>
      <c r="T3827" s="3">
        <f>+MAX(CEILING(Tabella2026[[#This Row],[preDEF1]],1),1)</f>
        <v>26</v>
      </c>
      <c r="U3827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27" s="21">
        <f>+Tabella2026[[#This Row],[DEF - n. card]]*(PLAFOND/N_TESSERE)</f>
        <v>12500</v>
      </c>
      <c r="W3827" s="18"/>
    </row>
    <row r="3828" spans="2:23" x14ac:dyDescent="0.25">
      <c r="B3828" s="1" t="s">
        <v>7665</v>
      </c>
      <c r="C3828" s="2">
        <v>97037</v>
      </c>
      <c r="D3828" s="1" t="s">
        <v>7666</v>
      </c>
      <c r="E3828" s="1" t="s">
        <v>12</v>
      </c>
      <c r="F3828" s="1" t="s">
        <v>362</v>
      </c>
      <c r="G3828" s="1" t="s">
        <v>4778</v>
      </c>
      <c r="H3828" s="1" t="s">
        <v>15835</v>
      </c>
      <c r="I3828" s="5">
        <v>2515</v>
      </c>
      <c r="J3828" s="5">
        <v>54689023</v>
      </c>
      <c r="K3828" s="3">
        <f>+Tabella2026[[#This Row],[POP_2024]]/SUM(Tabella2026[POP_2024])</f>
        <v>4.2668004717198161E-5</v>
      </c>
      <c r="L3828" s="3">
        <f>+Tabella2026[[#This Row],[INCIDENZA POPOLAZIONE]]*(PLAFOND/2)</f>
        <v>12561.428587739601</v>
      </c>
      <c r="M3828" s="3">
        <f>+IFERROR(Tabella2026[[#This Row],[reddito_2024]]/Tabella2026[[#This Row],[POP_2024]],"")</f>
        <v>21745.138369781311</v>
      </c>
      <c r="N3828" s="3">
        <f>+IF(Tabella2026[[#This Row],[REDDITO COMPLESSIVO PROCAPITE]]&lt;media_aggr_reddito_pc,(media_aggr_reddito_pc-Tabella2026[[#This Row],[REDDITO COMPLESSIVO PROCAPITE]]),0)</f>
        <v>0</v>
      </c>
      <c r="O3828" s="3">
        <f>+Tabella2026[[#This Row],[DIFFERENZA REDDITO INFERIORE ALLA MEDIA DALLA MEDIA]]*Tabella2026[[#This Row],[POP_2024]]</f>
        <v>0</v>
      </c>
      <c r="P3828" s="3">
        <f>+Tabella2026[[#This Row],[POPOLAZIONE PER DIFFERENZA ]]/SUM(Tabella2026[[POPOLAZIONE PER DIFFERENZA ]])</f>
        <v>0</v>
      </c>
      <c r="Q3828" s="3">
        <f>+Tabella2026[[#This Row],[INCIDENZA POPOLAZIONE PER DIFFERENZA]]*(PLAFOND-SUM(Tabella2026[CONTRIBUTO SULLA BASE DELLA POPOLAZIONE]))</f>
        <v>0</v>
      </c>
      <c r="R3828" s="3">
        <f>+Tabella2026[[#This Row],[CONTRIBUTO SULLA BASE DELLA POPOLAZIONE]]+Tabella2026[[#This Row],[CONTRIBUTO SULLA BASE DEL REDDITO]]</f>
        <v>12561.428587739601</v>
      </c>
      <c r="S3828" s="3">
        <f>+Tabella2026[[#This Row],[CONTRIBUTO TOTALE]]/(PLAFOND/N_TESSERE)</f>
        <v>25.122857175479204</v>
      </c>
      <c r="T3828" s="3">
        <f>+MAX(CEILING(Tabella2026[[#This Row],[preDEF1]],1),1)</f>
        <v>26</v>
      </c>
      <c r="U3828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28" s="21">
        <f>+Tabella2026[[#This Row],[DEF - n. card]]*(PLAFOND/N_TESSERE)</f>
        <v>12500</v>
      </c>
      <c r="W3828" s="18"/>
    </row>
    <row r="3829" spans="2:23" x14ac:dyDescent="0.25">
      <c r="B3829" s="1" t="s">
        <v>7773</v>
      </c>
      <c r="C3829" s="2">
        <v>93008</v>
      </c>
      <c r="D3829" s="1" t="s">
        <v>7774</v>
      </c>
      <c r="E3829" s="1" t="s">
        <v>48</v>
      </c>
      <c r="F3829" s="1" t="s">
        <v>300</v>
      </c>
      <c r="G3829" s="1" t="s">
        <v>4778</v>
      </c>
      <c r="H3829" s="1" t="s">
        <v>15835</v>
      </c>
      <c r="I3829" s="5">
        <v>2514</v>
      </c>
      <c r="J3829" s="5">
        <v>53676611</v>
      </c>
      <c r="K3829" s="3">
        <f>+Tabella2026[[#This Row],[POP_2024]]/SUM(Tabella2026[POP_2024])</f>
        <v>4.2651039307767865E-5</v>
      </c>
      <c r="L3829" s="3">
        <f>+Tabella2026[[#This Row],[INCIDENZA POPOLAZIONE]]*(PLAFOND/2)</f>
        <v>12556.433983927378</v>
      </c>
      <c r="M3829" s="3">
        <f>+IFERROR(Tabella2026[[#This Row],[reddito_2024]]/Tabella2026[[#This Row],[POP_2024]],"")</f>
        <v>21351.078361177406</v>
      </c>
      <c r="N3829" s="3">
        <f>+IF(Tabella2026[[#This Row],[REDDITO COMPLESSIVO PROCAPITE]]&lt;media_aggr_reddito_pc,(media_aggr_reddito_pc-Tabella2026[[#This Row],[REDDITO COMPLESSIVO PROCAPITE]]),0)</f>
        <v>0</v>
      </c>
      <c r="O3829" s="3">
        <f>+Tabella2026[[#This Row],[DIFFERENZA REDDITO INFERIORE ALLA MEDIA DALLA MEDIA]]*Tabella2026[[#This Row],[POP_2024]]</f>
        <v>0</v>
      </c>
      <c r="P3829" s="3">
        <f>+Tabella2026[[#This Row],[POPOLAZIONE PER DIFFERENZA ]]/SUM(Tabella2026[[POPOLAZIONE PER DIFFERENZA ]])</f>
        <v>0</v>
      </c>
      <c r="Q3829" s="3">
        <f>+Tabella2026[[#This Row],[INCIDENZA POPOLAZIONE PER DIFFERENZA]]*(PLAFOND-SUM(Tabella2026[CONTRIBUTO SULLA BASE DELLA POPOLAZIONE]))</f>
        <v>0</v>
      </c>
      <c r="R3829" s="3">
        <f>+Tabella2026[[#This Row],[CONTRIBUTO SULLA BASE DELLA POPOLAZIONE]]+Tabella2026[[#This Row],[CONTRIBUTO SULLA BASE DEL REDDITO]]</f>
        <v>12556.433983927378</v>
      </c>
      <c r="S3829" s="3">
        <f>+Tabella2026[[#This Row],[CONTRIBUTO TOTALE]]/(PLAFOND/N_TESSERE)</f>
        <v>25.112867967854758</v>
      </c>
      <c r="T3829" s="3">
        <f>+MAX(CEILING(Tabella2026[[#This Row],[preDEF1]],1),1)</f>
        <v>26</v>
      </c>
      <c r="U3829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29" s="21">
        <f>+Tabella2026[[#This Row],[DEF - n. card]]*(PLAFOND/N_TESSERE)</f>
        <v>12500</v>
      </c>
      <c r="W3829" s="18"/>
    </row>
    <row r="3830" spans="2:23" x14ac:dyDescent="0.25">
      <c r="B3830" s="1" t="s">
        <v>7601</v>
      </c>
      <c r="C3830" s="2">
        <v>64026</v>
      </c>
      <c r="D3830" s="1" t="s">
        <v>7602</v>
      </c>
      <c r="E3830" s="1" t="s">
        <v>15</v>
      </c>
      <c r="F3830" s="1" t="s">
        <v>290</v>
      </c>
      <c r="G3830" s="1" t="s">
        <v>4778</v>
      </c>
      <c r="H3830" s="1" t="s">
        <v>15836</v>
      </c>
      <c r="I3830" s="5">
        <v>2513</v>
      </c>
      <c r="J3830" s="5">
        <v>37150678</v>
      </c>
      <c r="K3830" s="3">
        <f>+Tabella2026[[#This Row],[POP_2024]]/SUM(Tabella2026[POP_2024])</f>
        <v>4.2634073898337569E-5</v>
      </c>
      <c r="L3830" s="3">
        <f>+Tabella2026[[#This Row],[INCIDENZA POPOLAZIONE]]*(PLAFOND/2)</f>
        <v>12551.439380115156</v>
      </c>
      <c r="M3830" s="3">
        <f>+IFERROR(Tabella2026[[#This Row],[reddito_2024]]/Tabella2026[[#This Row],[POP_2024]],"")</f>
        <v>14783.397532829287</v>
      </c>
      <c r="N3830" s="3">
        <f>+IF(Tabella2026[[#This Row],[REDDITO COMPLESSIVO PROCAPITE]]&lt;media_aggr_reddito_pc,(media_aggr_reddito_pc-Tabella2026[[#This Row],[REDDITO COMPLESSIVO PROCAPITE]]),0)</f>
        <v>3041.6685297794538</v>
      </c>
      <c r="O3830" s="3">
        <f>+Tabella2026[[#This Row],[DIFFERENZA REDDITO INFERIORE ALLA MEDIA DALLA MEDIA]]*Tabella2026[[#This Row],[POP_2024]]</f>
        <v>7643713.0153357675</v>
      </c>
      <c r="P3830" s="3">
        <f>+Tabella2026[[#This Row],[POPOLAZIONE PER DIFFERENZA ]]/SUM(Tabella2026[[POPOLAZIONE PER DIFFERENZA ]])</f>
        <v>6.7813654055360635E-5</v>
      </c>
      <c r="Q3830" s="3">
        <f>+Tabella2026[[#This Row],[INCIDENZA POPOLAZIONE PER DIFFERENZA]]*(PLAFOND-SUM(Tabella2026[CONTRIBUTO SULLA BASE DELLA POPOLAZIONE]))</f>
        <v>19964.288893657711</v>
      </c>
      <c r="R3830" s="3">
        <f>+Tabella2026[[#This Row],[CONTRIBUTO SULLA BASE DELLA POPOLAZIONE]]+Tabella2026[[#This Row],[CONTRIBUTO SULLA BASE DEL REDDITO]]</f>
        <v>32515.728273772867</v>
      </c>
      <c r="S3830" s="3">
        <f>+Tabella2026[[#This Row],[CONTRIBUTO TOTALE]]/(PLAFOND/N_TESSERE)</f>
        <v>65.03145654754573</v>
      </c>
      <c r="T3830" s="3">
        <f>+MAX(CEILING(Tabella2026[[#This Row],[preDEF1]],1),1)</f>
        <v>66</v>
      </c>
      <c r="U3830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3830" s="21">
        <f>+Tabella2026[[#This Row],[DEF - n. card]]*(PLAFOND/N_TESSERE)</f>
        <v>32500</v>
      </c>
      <c r="W3830" s="18"/>
    </row>
    <row r="3831" spans="2:23" x14ac:dyDescent="0.25">
      <c r="B3831" s="1" t="s">
        <v>7833</v>
      </c>
      <c r="C3831" s="2">
        <v>12132</v>
      </c>
      <c r="D3831" s="1" t="s">
        <v>7834</v>
      </c>
      <c r="E3831" s="1" t="s">
        <v>12</v>
      </c>
      <c r="F3831" s="1" t="s">
        <v>157</v>
      </c>
      <c r="G3831" s="1" t="s">
        <v>4778</v>
      </c>
      <c r="H3831" s="1" t="s">
        <v>15835</v>
      </c>
      <c r="I3831" s="5">
        <v>2512</v>
      </c>
      <c r="J3831" s="5">
        <v>50438864</v>
      </c>
      <c r="K3831" s="3">
        <f>+Tabella2026[[#This Row],[POP_2024]]/SUM(Tabella2026[POP_2024])</f>
        <v>4.2617108488907266E-5</v>
      </c>
      <c r="L3831" s="3">
        <f>+Tabella2026[[#This Row],[INCIDENZA POPOLAZIONE]]*(PLAFOND/2)</f>
        <v>12546.444776302933</v>
      </c>
      <c r="M3831" s="3">
        <f>+IFERROR(Tabella2026[[#This Row],[reddito_2024]]/Tabella2026[[#This Row],[POP_2024]],"")</f>
        <v>20079.165605095543</v>
      </c>
      <c r="N3831" s="3">
        <f>+IF(Tabella2026[[#This Row],[REDDITO COMPLESSIVO PROCAPITE]]&lt;media_aggr_reddito_pc,(media_aggr_reddito_pc-Tabella2026[[#This Row],[REDDITO COMPLESSIVO PROCAPITE]]),0)</f>
        <v>0</v>
      </c>
      <c r="O3831" s="3">
        <f>+Tabella2026[[#This Row],[DIFFERENZA REDDITO INFERIORE ALLA MEDIA DALLA MEDIA]]*Tabella2026[[#This Row],[POP_2024]]</f>
        <v>0</v>
      </c>
      <c r="P3831" s="3">
        <f>+Tabella2026[[#This Row],[POPOLAZIONE PER DIFFERENZA ]]/SUM(Tabella2026[[POPOLAZIONE PER DIFFERENZA ]])</f>
        <v>0</v>
      </c>
      <c r="Q3831" s="3">
        <f>+Tabella2026[[#This Row],[INCIDENZA POPOLAZIONE PER DIFFERENZA]]*(PLAFOND-SUM(Tabella2026[CONTRIBUTO SULLA BASE DELLA POPOLAZIONE]))</f>
        <v>0</v>
      </c>
      <c r="R3831" s="3">
        <f>+Tabella2026[[#This Row],[CONTRIBUTO SULLA BASE DELLA POPOLAZIONE]]+Tabella2026[[#This Row],[CONTRIBUTO SULLA BASE DEL REDDITO]]</f>
        <v>12546.444776302933</v>
      </c>
      <c r="S3831" s="3">
        <f>+Tabella2026[[#This Row],[CONTRIBUTO TOTALE]]/(PLAFOND/N_TESSERE)</f>
        <v>25.092889552605865</v>
      </c>
      <c r="T3831" s="3">
        <f>+MAX(CEILING(Tabella2026[[#This Row],[preDEF1]],1),1)</f>
        <v>26</v>
      </c>
      <c r="U3831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31" s="21">
        <f>+Tabella2026[[#This Row],[DEF - n. card]]*(PLAFOND/N_TESSERE)</f>
        <v>12500</v>
      </c>
      <c r="W3831" s="18"/>
    </row>
    <row r="3832" spans="2:23" x14ac:dyDescent="0.25">
      <c r="B3832" s="1" t="s">
        <v>7725</v>
      </c>
      <c r="C3832" s="2">
        <v>23061</v>
      </c>
      <c r="D3832" s="1" t="s">
        <v>7726</v>
      </c>
      <c r="E3832" s="1" t="s">
        <v>38</v>
      </c>
      <c r="F3832" s="1" t="s">
        <v>37</v>
      </c>
      <c r="G3832" s="1" t="s">
        <v>4778</v>
      </c>
      <c r="H3832" s="1" t="s">
        <v>15835</v>
      </c>
      <c r="I3832" s="5">
        <v>2511</v>
      </c>
      <c r="J3832" s="5">
        <v>44372846</v>
      </c>
      <c r="K3832" s="3">
        <f>+Tabella2026[[#This Row],[POP_2024]]/SUM(Tabella2026[POP_2024])</f>
        <v>4.2600143079476969E-5</v>
      </c>
      <c r="L3832" s="3">
        <f>+Tabella2026[[#This Row],[INCIDENZA POPOLAZIONE]]*(PLAFOND/2)</f>
        <v>12541.45017249071</v>
      </c>
      <c r="M3832" s="3">
        <f>+IFERROR(Tabella2026[[#This Row],[reddito_2024]]/Tabella2026[[#This Row],[POP_2024]],"")</f>
        <v>17671.384309040222</v>
      </c>
      <c r="N3832" s="3">
        <f>+IF(Tabella2026[[#This Row],[REDDITO COMPLESSIVO PROCAPITE]]&lt;media_aggr_reddito_pc,(media_aggr_reddito_pc-Tabella2026[[#This Row],[REDDITO COMPLESSIVO PROCAPITE]]),0)</f>
        <v>153.68175356851862</v>
      </c>
      <c r="O3832" s="3">
        <f>+Tabella2026[[#This Row],[DIFFERENZA REDDITO INFERIORE ALLA MEDIA DALLA MEDIA]]*Tabella2026[[#This Row],[POP_2024]]</f>
        <v>385894.88321055024</v>
      </c>
      <c r="P3832" s="3">
        <f>+Tabella2026[[#This Row],[POPOLAZIONE PER DIFFERENZA ]]/SUM(Tabella2026[[POPOLAZIONE PER DIFFERENZA ]])</f>
        <v>3.4235903492544349E-6</v>
      </c>
      <c r="Q3832" s="3">
        <f>+Tabella2026[[#This Row],[INCIDENZA POPOLAZIONE PER DIFFERENZA]]*(PLAFOND-SUM(Tabella2026[CONTRIBUTO SULLA BASE DELLA POPOLAZIONE]))</f>
        <v>1007.9024311277477</v>
      </c>
      <c r="R3832" s="3">
        <f>+Tabella2026[[#This Row],[CONTRIBUTO SULLA BASE DELLA POPOLAZIONE]]+Tabella2026[[#This Row],[CONTRIBUTO SULLA BASE DEL REDDITO]]</f>
        <v>13549.352603618458</v>
      </c>
      <c r="S3832" s="3">
        <f>+Tabella2026[[#This Row],[CONTRIBUTO TOTALE]]/(PLAFOND/N_TESSERE)</f>
        <v>27.098705207236915</v>
      </c>
      <c r="T3832" s="3">
        <f>+MAX(CEILING(Tabella2026[[#This Row],[preDEF1]],1),1)</f>
        <v>28</v>
      </c>
      <c r="U3832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832" s="21">
        <f>+Tabella2026[[#This Row],[DEF - n. card]]*(PLAFOND/N_TESSERE)</f>
        <v>13500</v>
      </c>
      <c r="W3832" s="18"/>
    </row>
    <row r="3833" spans="2:23" x14ac:dyDescent="0.25">
      <c r="B3833" s="1" t="s">
        <v>8237</v>
      </c>
      <c r="C3833" s="2">
        <v>113026</v>
      </c>
      <c r="D3833" s="1" t="s">
        <v>8238</v>
      </c>
      <c r="E3833" s="1" t="s">
        <v>76</v>
      </c>
      <c r="F3833" s="1" t="s">
        <v>15837</v>
      </c>
      <c r="G3833" s="1" t="s">
        <v>4778</v>
      </c>
      <c r="H3833" s="1" t="s">
        <v>15836</v>
      </c>
      <c r="I3833" s="5">
        <v>2511</v>
      </c>
      <c r="J3833" s="5">
        <v>32613318</v>
      </c>
      <c r="K3833" s="3">
        <f>+Tabella2026[[#This Row],[POP_2024]]/SUM(Tabella2026[POP_2024])</f>
        <v>4.2600143079476969E-5</v>
      </c>
      <c r="L3833" s="3">
        <f>+Tabella2026[[#This Row],[INCIDENZA POPOLAZIONE]]*(PLAFOND/2)</f>
        <v>12541.45017249071</v>
      </c>
      <c r="M3833" s="3">
        <f>+IFERROR(Tabella2026[[#This Row],[reddito_2024]]/Tabella2026[[#This Row],[POP_2024]],"")</f>
        <v>12988.179211469534</v>
      </c>
      <c r="N3833" s="3">
        <f>+IF(Tabella2026[[#This Row],[REDDITO COMPLESSIVO PROCAPITE]]&lt;media_aggr_reddito_pc,(media_aggr_reddito_pc-Tabella2026[[#This Row],[REDDITO COMPLESSIVO PROCAPITE]]),0)</f>
        <v>4836.8868511392066</v>
      </c>
      <c r="O3833" s="3">
        <f>+Tabella2026[[#This Row],[DIFFERENZA REDDITO INFERIORE ALLA MEDIA DALLA MEDIA]]*Tabella2026[[#This Row],[POP_2024]]</f>
        <v>12145422.883210547</v>
      </c>
      <c r="P3833" s="3">
        <f>+Tabella2026[[#This Row],[POPOLAZIONE PER DIFFERENZA ]]/SUM(Tabella2026[[POPOLAZIONE PER DIFFERENZA ]])</f>
        <v>1.0775201843732764E-4</v>
      </c>
      <c r="Q3833" s="3">
        <f>+Tabella2026[[#This Row],[INCIDENZA POPOLAZIONE PER DIFFERENZA]]*(PLAFOND-SUM(Tabella2026[CONTRIBUTO SULLA BASE DELLA POPOLAZIONE]))</f>
        <v>31722.113413935556</v>
      </c>
      <c r="R3833" s="3">
        <f>+Tabella2026[[#This Row],[CONTRIBUTO SULLA BASE DELLA POPOLAZIONE]]+Tabella2026[[#This Row],[CONTRIBUTO SULLA BASE DEL REDDITO]]</f>
        <v>44263.563586426266</v>
      </c>
      <c r="S3833" s="3">
        <f>+Tabella2026[[#This Row],[CONTRIBUTO TOTALE]]/(PLAFOND/N_TESSERE)</f>
        <v>88.527127172852531</v>
      </c>
      <c r="T3833" s="3">
        <f>+MAX(CEILING(Tabella2026[[#This Row],[preDEF1]],1),1)</f>
        <v>89</v>
      </c>
      <c r="U3833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3833" s="21">
        <f>+Tabella2026[[#This Row],[DEF - n. card]]*(PLAFOND/N_TESSERE)</f>
        <v>44000</v>
      </c>
      <c r="W3833" s="18"/>
    </row>
    <row r="3834" spans="2:23" x14ac:dyDescent="0.25">
      <c r="B3834" s="1" t="s">
        <v>7637</v>
      </c>
      <c r="C3834" s="2">
        <v>39005</v>
      </c>
      <c r="D3834" s="1" t="s">
        <v>7638</v>
      </c>
      <c r="E3834" s="1" t="s">
        <v>27</v>
      </c>
      <c r="F3834" s="1" t="s">
        <v>69</v>
      </c>
      <c r="G3834" s="1" t="s">
        <v>4778</v>
      </c>
      <c r="H3834" s="1" t="s">
        <v>15835</v>
      </c>
      <c r="I3834" s="5">
        <v>2510</v>
      </c>
      <c r="J3834" s="5">
        <v>46955755</v>
      </c>
      <c r="K3834" s="3">
        <f>+Tabella2026[[#This Row],[POP_2024]]/SUM(Tabella2026[POP_2024])</f>
        <v>4.2583177670046673E-5</v>
      </c>
      <c r="L3834" s="3">
        <f>+Tabella2026[[#This Row],[INCIDENZA POPOLAZIONE]]*(PLAFOND/2)</f>
        <v>12536.455568678488</v>
      </c>
      <c r="M3834" s="3">
        <f>+IFERROR(Tabella2026[[#This Row],[reddito_2024]]/Tabella2026[[#This Row],[POP_2024]],"")</f>
        <v>18707.472111553783</v>
      </c>
      <c r="N3834" s="3">
        <f>+IF(Tabella2026[[#This Row],[REDDITO COMPLESSIVO PROCAPITE]]&lt;media_aggr_reddito_pc,(media_aggr_reddito_pc-Tabella2026[[#This Row],[REDDITO COMPLESSIVO PROCAPITE]]),0)</f>
        <v>0</v>
      </c>
      <c r="O3834" s="3">
        <f>+Tabella2026[[#This Row],[DIFFERENZA REDDITO INFERIORE ALLA MEDIA DALLA MEDIA]]*Tabella2026[[#This Row],[POP_2024]]</f>
        <v>0</v>
      </c>
      <c r="P3834" s="3">
        <f>+Tabella2026[[#This Row],[POPOLAZIONE PER DIFFERENZA ]]/SUM(Tabella2026[[POPOLAZIONE PER DIFFERENZA ]])</f>
        <v>0</v>
      </c>
      <c r="Q3834" s="3">
        <f>+Tabella2026[[#This Row],[INCIDENZA POPOLAZIONE PER DIFFERENZA]]*(PLAFOND-SUM(Tabella2026[CONTRIBUTO SULLA BASE DELLA POPOLAZIONE]))</f>
        <v>0</v>
      </c>
      <c r="R3834" s="3">
        <f>+Tabella2026[[#This Row],[CONTRIBUTO SULLA BASE DELLA POPOLAZIONE]]+Tabella2026[[#This Row],[CONTRIBUTO SULLA BASE DEL REDDITO]]</f>
        <v>12536.455568678488</v>
      </c>
      <c r="S3834" s="3">
        <f>+Tabella2026[[#This Row],[CONTRIBUTO TOTALE]]/(PLAFOND/N_TESSERE)</f>
        <v>25.072911137356975</v>
      </c>
      <c r="T3834" s="3">
        <f>+MAX(CEILING(Tabella2026[[#This Row],[preDEF1]],1),1)</f>
        <v>26</v>
      </c>
      <c r="U3834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34" s="21">
        <f>+Tabella2026[[#This Row],[DEF - n. card]]*(PLAFOND/N_TESSERE)</f>
        <v>12500</v>
      </c>
      <c r="W3834" s="18"/>
    </row>
    <row r="3835" spans="2:23" x14ac:dyDescent="0.25">
      <c r="B3835" s="1" t="s">
        <v>7811</v>
      </c>
      <c r="C3835" s="2">
        <v>17144</v>
      </c>
      <c r="D3835" s="1" t="s">
        <v>7812</v>
      </c>
      <c r="E3835" s="1" t="s">
        <v>12</v>
      </c>
      <c r="F3835" s="1" t="s">
        <v>50</v>
      </c>
      <c r="G3835" s="1" t="s">
        <v>4778</v>
      </c>
      <c r="H3835" s="1" t="s">
        <v>15835</v>
      </c>
      <c r="I3835" s="5">
        <v>2505</v>
      </c>
      <c r="J3835" s="5">
        <v>45044677</v>
      </c>
      <c r="K3835" s="3">
        <f>+Tabella2026[[#This Row],[POP_2024]]/SUM(Tabella2026[POP_2024])</f>
        <v>4.2498350622895184E-5</v>
      </c>
      <c r="L3835" s="3">
        <f>+Tabella2026[[#This Row],[INCIDENZA POPOLAZIONE]]*(PLAFOND/2)</f>
        <v>12511.482549617374</v>
      </c>
      <c r="M3835" s="3">
        <f>+IFERROR(Tabella2026[[#This Row],[reddito_2024]]/Tabella2026[[#This Row],[POP_2024]],"")</f>
        <v>17981.906986027945</v>
      </c>
      <c r="N3835" s="3">
        <f>+IF(Tabella2026[[#This Row],[REDDITO COMPLESSIVO PROCAPITE]]&lt;media_aggr_reddito_pc,(media_aggr_reddito_pc-Tabella2026[[#This Row],[REDDITO COMPLESSIVO PROCAPITE]]),0)</f>
        <v>0</v>
      </c>
      <c r="O3835" s="3">
        <f>+Tabella2026[[#This Row],[DIFFERENZA REDDITO INFERIORE ALLA MEDIA DALLA MEDIA]]*Tabella2026[[#This Row],[POP_2024]]</f>
        <v>0</v>
      </c>
      <c r="P3835" s="3">
        <f>+Tabella2026[[#This Row],[POPOLAZIONE PER DIFFERENZA ]]/SUM(Tabella2026[[POPOLAZIONE PER DIFFERENZA ]])</f>
        <v>0</v>
      </c>
      <c r="Q3835" s="3">
        <f>+Tabella2026[[#This Row],[INCIDENZA POPOLAZIONE PER DIFFERENZA]]*(PLAFOND-SUM(Tabella2026[CONTRIBUTO SULLA BASE DELLA POPOLAZIONE]))</f>
        <v>0</v>
      </c>
      <c r="R3835" s="3">
        <f>+Tabella2026[[#This Row],[CONTRIBUTO SULLA BASE DELLA POPOLAZIONE]]+Tabella2026[[#This Row],[CONTRIBUTO SULLA BASE DEL REDDITO]]</f>
        <v>12511.482549617374</v>
      </c>
      <c r="S3835" s="3">
        <f>+Tabella2026[[#This Row],[CONTRIBUTO TOTALE]]/(PLAFOND/N_TESSERE)</f>
        <v>25.022965099234749</v>
      </c>
      <c r="T3835" s="3">
        <f>+MAX(CEILING(Tabella2026[[#This Row],[preDEF1]],1),1)</f>
        <v>26</v>
      </c>
      <c r="U3835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35" s="21">
        <f>+Tabella2026[[#This Row],[DEF - n. card]]*(PLAFOND/N_TESSERE)</f>
        <v>12500</v>
      </c>
      <c r="W3835" s="18"/>
    </row>
    <row r="3836" spans="2:23" x14ac:dyDescent="0.25">
      <c r="B3836" s="1" t="s">
        <v>7661</v>
      </c>
      <c r="C3836" s="2">
        <v>1244</v>
      </c>
      <c r="D3836" s="1" t="s">
        <v>7662</v>
      </c>
      <c r="E3836" s="1" t="s">
        <v>18</v>
      </c>
      <c r="F3836" s="1" t="s">
        <v>17</v>
      </c>
      <c r="G3836" s="1" t="s">
        <v>4778</v>
      </c>
      <c r="H3836" s="1" t="s">
        <v>15835</v>
      </c>
      <c r="I3836" s="5">
        <v>2505</v>
      </c>
      <c r="J3836" s="5">
        <v>48458107</v>
      </c>
      <c r="K3836" s="3">
        <f>+Tabella2026[[#This Row],[POP_2024]]/SUM(Tabella2026[POP_2024])</f>
        <v>4.2498350622895184E-5</v>
      </c>
      <c r="L3836" s="3">
        <f>+Tabella2026[[#This Row],[INCIDENZA POPOLAZIONE]]*(PLAFOND/2)</f>
        <v>12511.482549617374</v>
      </c>
      <c r="M3836" s="3">
        <f>+IFERROR(Tabella2026[[#This Row],[reddito_2024]]/Tabella2026[[#This Row],[POP_2024]],"")</f>
        <v>19344.553692614769</v>
      </c>
      <c r="N3836" s="3">
        <f>+IF(Tabella2026[[#This Row],[REDDITO COMPLESSIVO PROCAPITE]]&lt;media_aggr_reddito_pc,(media_aggr_reddito_pc-Tabella2026[[#This Row],[REDDITO COMPLESSIVO PROCAPITE]]),0)</f>
        <v>0</v>
      </c>
      <c r="O3836" s="3">
        <f>+Tabella2026[[#This Row],[DIFFERENZA REDDITO INFERIORE ALLA MEDIA DALLA MEDIA]]*Tabella2026[[#This Row],[POP_2024]]</f>
        <v>0</v>
      </c>
      <c r="P3836" s="3">
        <f>+Tabella2026[[#This Row],[POPOLAZIONE PER DIFFERENZA ]]/SUM(Tabella2026[[POPOLAZIONE PER DIFFERENZA ]])</f>
        <v>0</v>
      </c>
      <c r="Q3836" s="3">
        <f>+Tabella2026[[#This Row],[INCIDENZA POPOLAZIONE PER DIFFERENZA]]*(PLAFOND-SUM(Tabella2026[CONTRIBUTO SULLA BASE DELLA POPOLAZIONE]))</f>
        <v>0</v>
      </c>
      <c r="R3836" s="3">
        <f>+Tabella2026[[#This Row],[CONTRIBUTO SULLA BASE DELLA POPOLAZIONE]]+Tabella2026[[#This Row],[CONTRIBUTO SULLA BASE DEL REDDITO]]</f>
        <v>12511.482549617374</v>
      </c>
      <c r="S3836" s="3">
        <f>+Tabella2026[[#This Row],[CONTRIBUTO TOTALE]]/(PLAFOND/N_TESSERE)</f>
        <v>25.022965099234749</v>
      </c>
      <c r="T3836" s="3">
        <f>+MAX(CEILING(Tabella2026[[#This Row],[preDEF1]],1),1)</f>
        <v>26</v>
      </c>
      <c r="U3836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36" s="21">
        <f>+Tabella2026[[#This Row],[DEF - n. card]]*(PLAFOND/N_TESSERE)</f>
        <v>12500</v>
      </c>
      <c r="W3836" s="18"/>
    </row>
    <row r="3837" spans="2:23" x14ac:dyDescent="0.25">
      <c r="B3837" s="1" t="s">
        <v>7767</v>
      </c>
      <c r="C3837" s="2">
        <v>5012</v>
      </c>
      <c r="D3837" s="1" t="s">
        <v>7768</v>
      </c>
      <c r="E3837" s="1" t="s">
        <v>18</v>
      </c>
      <c r="F3837" s="1" t="s">
        <v>182</v>
      </c>
      <c r="G3837" s="1" t="s">
        <v>4778</v>
      </c>
      <c r="H3837" s="1" t="s">
        <v>15835</v>
      </c>
      <c r="I3837" s="5">
        <v>2504</v>
      </c>
      <c r="J3837" s="5">
        <v>46431872</v>
      </c>
      <c r="K3837" s="3">
        <f>+Tabella2026[[#This Row],[POP_2024]]/SUM(Tabella2026[POP_2024])</f>
        <v>4.2481385213464888E-5</v>
      </c>
      <c r="L3837" s="3">
        <f>+Tabella2026[[#This Row],[INCIDENZA POPOLAZIONE]]*(PLAFOND/2)</f>
        <v>12506.487945805153</v>
      </c>
      <c r="M3837" s="3">
        <f>+IFERROR(Tabella2026[[#This Row],[reddito_2024]]/Tabella2026[[#This Row],[POP_2024]],"")</f>
        <v>18543.079872204471</v>
      </c>
      <c r="N3837" s="3">
        <f>+IF(Tabella2026[[#This Row],[REDDITO COMPLESSIVO PROCAPITE]]&lt;media_aggr_reddito_pc,(media_aggr_reddito_pc-Tabella2026[[#This Row],[REDDITO COMPLESSIVO PROCAPITE]]),0)</f>
        <v>0</v>
      </c>
      <c r="O3837" s="3">
        <f>+Tabella2026[[#This Row],[DIFFERENZA REDDITO INFERIORE ALLA MEDIA DALLA MEDIA]]*Tabella2026[[#This Row],[POP_2024]]</f>
        <v>0</v>
      </c>
      <c r="P3837" s="3">
        <f>+Tabella2026[[#This Row],[POPOLAZIONE PER DIFFERENZA ]]/SUM(Tabella2026[[POPOLAZIONE PER DIFFERENZA ]])</f>
        <v>0</v>
      </c>
      <c r="Q3837" s="3">
        <f>+Tabella2026[[#This Row],[INCIDENZA POPOLAZIONE PER DIFFERENZA]]*(PLAFOND-SUM(Tabella2026[CONTRIBUTO SULLA BASE DELLA POPOLAZIONE]))</f>
        <v>0</v>
      </c>
      <c r="R3837" s="3">
        <f>+Tabella2026[[#This Row],[CONTRIBUTO SULLA BASE DELLA POPOLAZIONE]]+Tabella2026[[#This Row],[CONTRIBUTO SULLA BASE DEL REDDITO]]</f>
        <v>12506.487945805153</v>
      </c>
      <c r="S3837" s="3">
        <f>+Tabella2026[[#This Row],[CONTRIBUTO TOTALE]]/(PLAFOND/N_TESSERE)</f>
        <v>25.012975891610306</v>
      </c>
      <c r="T3837" s="3">
        <f>+MAX(CEILING(Tabella2026[[#This Row],[preDEF1]],1),1)</f>
        <v>26</v>
      </c>
      <c r="U3837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37" s="21">
        <f>+Tabella2026[[#This Row],[DEF - n. card]]*(PLAFOND/N_TESSERE)</f>
        <v>12500</v>
      </c>
      <c r="W3837" s="18"/>
    </row>
    <row r="3838" spans="2:23" x14ac:dyDescent="0.25">
      <c r="B3838" s="1" t="s">
        <v>7625</v>
      </c>
      <c r="C3838" s="2">
        <v>42047</v>
      </c>
      <c r="D3838" s="1" t="s">
        <v>7626</v>
      </c>
      <c r="E3838" s="1" t="s">
        <v>117</v>
      </c>
      <c r="F3838" s="1" t="s">
        <v>116</v>
      </c>
      <c r="G3838" s="1" t="s">
        <v>4778</v>
      </c>
      <c r="H3838" s="1" t="s">
        <v>15834</v>
      </c>
      <c r="I3838" s="5">
        <v>2503</v>
      </c>
      <c r="J3838" s="5">
        <v>43921959</v>
      </c>
      <c r="K3838" s="3">
        <f>+Tabella2026[[#This Row],[POP_2024]]/SUM(Tabella2026[POP_2024])</f>
        <v>4.2464419804034592E-5</v>
      </c>
      <c r="L3838" s="3">
        <f>+Tabella2026[[#This Row],[INCIDENZA POPOLAZIONE]]*(PLAFOND/2)</f>
        <v>12501.493341992931</v>
      </c>
      <c r="M3838" s="3">
        <f>+IFERROR(Tabella2026[[#This Row],[reddito_2024]]/Tabella2026[[#This Row],[POP_2024]],"")</f>
        <v>17547.726328405912</v>
      </c>
      <c r="N3838" s="3">
        <f>+IF(Tabella2026[[#This Row],[REDDITO COMPLESSIVO PROCAPITE]]&lt;media_aggr_reddito_pc,(media_aggr_reddito_pc-Tabella2026[[#This Row],[REDDITO COMPLESSIVO PROCAPITE]]),0)</f>
        <v>277.33973420282928</v>
      </c>
      <c r="O3838" s="3">
        <f>+Tabella2026[[#This Row],[DIFFERENZA REDDITO INFERIORE ALLA MEDIA DALLA MEDIA]]*Tabella2026[[#This Row],[POP_2024]]</f>
        <v>694181.35470968171</v>
      </c>
      <c r="P3838" s="3">
        <f>+Tabella2026[[#This Row],[POPOLAZIONE PER DIFFERENZA ]]/SUM(Tabella2026[[POPOLAZIONE PER DIFFERENZA ]])</f>
        <v>6.1586527575690355E-6</v>
      </c>
      <c r="Q3838" s="3">
        <f>+Tabella2026[[#This Row],[INCIDENZA POPOLAZIONE PER DIFFERENZA]]*(PLAFOND-SUM(Tabella2026[CONTRIBUTO SULLA BASE DELLA POPOLAZIONE]))</f>
        <v>1813.1027528387633</v>
      </c>
      <c r="R3838" s="3">
        <f>+Tabella2026[[#This Row],[CONTRIBUTO SULLA BASE DELLA POPOLAZIONE]]+Tabella2026[[#This Row],[CONTRIBUTO SULLA BASE DEL REDDITO]]</f>
        <v>14314.596094831695</v>
      </c>
      <c r="S3838" s="3">
        <f>+Tabella2026[[#This Row],[CONTRIBUTO TOTALE]]/(PLAFOND/N_TESSERE)</f>
        <v>28.629192189663389</v>
      </c>
      <c r="T3838" s="3">
        <f>+MAX(CEILING(Tabella2026[[#This Row],[preDEF1]],1),1)</f>
        <v>29</v>
      </c>
      <c r="U3838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838" s="21">
        <f>+Tabella2026[[#This Row],[DEF - n. card]]*(PLAFOND/N_TESSERE)</f>
        <v>14000</v>
      </c>
      <c r="W3838" s="18"/>
    </row>
    <row r="3839" spans="2:23" x14ac:dyDescent="0.25">
      <c r="B3839" s="1" t="s">
        <v>7891</v>
      </c>
      <c r="C3839" s="2">
        <v>17126</v>
      </c>
      <c r="D3839" s="1" t="s">
        <v>7892</v>
      </c>
      <c r="E3839" s="1" t="s">
        <v>12</v>
      </c>
      <c r="F3839" s="1" t="s">
        <v>50</v>
      </c>
      <c r="G3839" s="1" t="s">
        <v>4778</v>
      </c>
      <c r="H3839" s="1" t="s">
        <v>15835</v>
      </c>
      <c r="I3839" s="5">
        <v>2501</v>
      </c>
      <c r="J3839" s="5">
        <v>42606282</v>
      </c>
      <c r="K3839" s="3">
        <f>+Tabella2026[[#This Row],[POP_2024]]/SUM(Tabella2026[POP_2024])</f>
        <v>4.2430488985173999E-5</v>
      </c>
      <c r="L3839" s="3">
        <f>+Tabella2026[[#This Row],[INCIDENZA POPOLAZIONE]]*(PLAFOND/2)</f>
        <v>12491.504134368486</v>
      </c>
      <c r="M3839" s="3">
        <f>+IFERROR(Tabella2026[[#This Row],[reddito_2024]]/Tabella2026[[#This Row],[POP_2024]],"")</f>
        <v>17035.698520591763</v>
      </c>
      <c r="N3839" s="3">
        <f>+IF(Tabella2026[[#This Row],[REDDITO COMPLESSIVO PROCAPITE]]&lt;media_aggr_reddito_pc,(media_aggr_reddito_pc-Tabella2026[[#This Row],[REDDITO COMPLESSIVO PROCAPITE]]),0)</f>
        <v>789.3675420169784</v>
      </c>
      <c r="O3839" s="3">
        <f>+Tabella2026[[#This Row],[DIFFERENZA REDDITO INFERIORE ALLA MEDIA DALLA MEDIA]]*Tabella2026[[#This Row],[POP_2024]]</f>
        <v>1974208.222584463</v>
      </c>
      <c r="P3839" s="3">
        <f>+Tabella2026[[#This Row],[POPOLAZIONE PER DIFFERENZA ]]/SUM(Tabella2026[[POPOLAZIONE PER DIFFERENZA ]])</f>
        <v>1.7514822072857516E-5</v>
      </c>
      <c r="Q3839" s="3">
        <f>+Tabella2026[[#This Row],[INCIDENZA POPOLAZIONE PER DIFFERENZA]]*(PLAFOND-SUM(Tabella2026[CONTRIBUTO SULLA BASE DELLA POPOLAZIONE]))</f>
        <v>5156.3504821327188</v>
      </c>
      <c r="R3839" s="3">
        <f>+Tabella2026[[#This Row],[CONTRIBUTO SULLA BASE DELLA POPOLAZIONE]]+Tabella2026[[#This Row],[CONTRIBUTO SULLA BASE DEL REDDITO]]</f>
        <v>17647.854616501205</v>
      </c>
      <c r="S3839" s="3">
        <f>+Tabella2026[[#This Row],[CONTRIBUTO TOTALE]]/(PLAFOND/N_TESSERE)</f>
        <v>35.295709233002412</v>
      </c>
      <c r="T3839" s="3">
        <f>+MAX(CEILING(Tabella2026[[#This Row],[preDEF1]],1),1)</f>
        <v>36</v>
      </c>
      <c r="U3839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839" s="21">
        <f>+Tabella2026[[#This Row],[DEF - n. card]]*(PLAFOND/N_TESSERE)</f>
        <v>17500</v>
      </c>
      <c r="W3839" s="18"/>
    </row>
    <row r="3840" spans="2:23" x14ac:dyDescent="0.25">
      <c r="B3840" s="1" t="s">
        <v>7619</v>
      </c>
      <c r="C3840" s="2">
        <v>20019</v>
      </c>
      <c r="D3840" s="1" t="s">
        <v>7620</v>
      </c>
      <c r="E3840" s="1" t="s">
        <v>12</v>
      </c>
      <c r="F3840" s="1" t="s">
        <v>332</v>
      </c>
      <c r="G3840" s="1" t="s">
        <v>4778</v>
      </c>
      <c r="H3840" s="1" t="s">
        <v>15835</v>
      </c>
      <c r="I3840" s="5">
        <v>2498</v>
      </c>
      <c r="J3840" s="5">
        <v>47681266</v>
      </c>
      <c r="K3840" s="3">
        <f>+Tabella2026[[#This Row],[POP_2024]]/SUM(Tabella2026[POP_2024])</f>
        <v>4.2379592756883103E-5</v>
      </c>
      <c r="L3840" s="3">
        <f>+Tabella2026[[#This Row],[INCIDENZA POPOLAZIONE]]*(PLAFOND/2)</f>
        <v>12476.520322931818</v>
      </c>
      <c r="M3840" s="3">
        <f>+IFERROR(Tabella2026[[#This Row],[reddito_2024]]/Tabella2026[[#This Row],[POP_2024]],"")</f>
        <v>19087.776621297038</v>
      </c>
      <c r="N3840" s="3">
        <f>+IF(Tabella2026[[#This Row],[REDDITO COMPLESSIVO PROCAPITE]]&lt;media_aggr_reddito_pc,(media_aggr_reddito_pc-Tabella2026[[#This Row],[REDDITO COMPLESSIVO PROCAPITE]]),0)</f>
        <v>0</v>
      </c>
      <c r="O3840" s="3">
        <f>+Tabella2026[[#This Row],[DIFFERENZA REDDITO INFERIORE ALLA MEDIA DALLA MEDIA]]*Tabella2026[[#This Row],[POP_2024]]</f>
        <v>0</v>
      </c>
      <c r="P3840" s="3">
        <f>+Tabella2026[[#This Row],[POPOLAZIONE PER DIFFERENZA ]]/SUM(Tabella2026[[POPOLAZIONE PER DIFFERENZA ]])</f>
        <v>0</v>
      </c>
      <c r="Q3840" s="3">
        <f>+Tabella2026[[#This Row],[INCIDENZA POPOLAZIONE PER DIFFERENZA]]*(PLAFOND-SUM(Tabella2026[CONTRIBUTO SULLA BASE DELLA POPOLAZIONE]))</f>
        <v>0</v>
      </c>
      <c r="R3840" s="3">
        <f>+Tabella2026[[#This Row],[CONTRIBUTO SULLA BASE DELLA POPOLAZIONE]]+Tabella2026[[#This Row],[CONTRIBUTO SULLA BASE DEL REDDITO]]</f>
        <v>12476.520322931818</v>
      </c>
      <c r="S3840" s="3">
        <f>+Tabella2026[[#This Row],[CONTRIBUTO TOTALE]]/(PLAFOND/N_TESSERE)</f>
        <v>24.953040645863634</v>
      </c>
      <c r="T3840" s="3">
        <f>+MAX(CEILING(Tabella2026[[#This Row],[preDEF1]],1),1)</f>
        <v>25</v>
      </c>
      <c r="U3840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40" s="21">
        <f>+Tabella2026[[#This Row],[DEF - n. card]]*(PLAFOND/N_TESSERE)</f>
        <v>12000</v>
      </c>
      <c r="W3840" s="18"/>
    </row>
    <row r="3841" spans="2:23" x14ac:dyDescent="0.25">
      <c r="B3841" s="1" t="s">
        <v>7907</v>
      </c>
      <c r="C3841" s="2">
        <v>98030</v>
      </c>
      <c r="D3841" s="1" t="s">
        <v>7908</v>
      </c>
      <c r="E3841" s="1" t="s">
        <v>12</v>
      </c>
      <c r="F3841" s="1" t="s">
        <v>389</v>
      </c>
      <c r="G3841" s="1" t="s">
        <v>4778</v>
      </c>
      <c r="H3841" s="1" t="s">
        <v>15835</v>
      </c>
      <c r="I3841" s="5">
        <v>2498</v>
      </c>
      <c r="J3841" s="5">
        <v>49307969</v>
      </c>
      <c r="K3841" s="3">
        <f>+Tabella2026[[#This Row],[POP_2024]]/SUM(Tabella2026[POP_2024])</f>
        <v>4.2379592756883103E-5</v>
      </c>
      <c r="L3841" s="3">
        <f>+Tabella2026[[#This Row],[INCIDENZA POPOLAZIONE]]*(PLAFOND/2)</f>
        <v>12476.520322931818</v>
      </c>
      <c r="M3841" s="3">
        <f>+IFERROR(Tabella2026[[#This Row],[reddito_2024]]/Tabella2026[[#This Row],[POP_2024]],"")</f>
        <v>19738.978783026421</v>
      </c>
      <c r="N3841" s="3">
        <f>+IF(Tabella2026[[#This Row],[REDDITO COMPLESSIVO PROCAPITE]]&lt;media_aggr_reddito_pc,(media_aggr_reddito_pc-Tabella2026[[#This Row],[REDDITO COMPLESSIVO PROCAPITE]]),0)</f>
        <v>0</v>
      </c>
      <c r="O3841" s="3">
        <f>+Tabella2026[[#This Row],[DIFFERENZA REDDITO INFERIORE ALLA MEDIA DALLA MEDIA]]*Tabella2026[[#This Row],[POP_2024]]</f>
        <v>0</v>
      </c>
      <c r="P3841" s="3">
        <f>+Tabella2026[[#This Row],[POPOLAZIONE PER DIFFERENZA ]]/SUM(Tabella2026[[POPOLAZIONE PER DIFFERENZA ]])</f>
        <v>0</v>
      </c>
      <c r="Q3841" s="3">
        <f>+Tabella2026[[#This Row],[INCIDENZA POPOLAZIONE PER DIFFERENZA]]*(PLAFOND-SUM(Tabella2026[CONTRIBUTO SULLA BASE DELLA POPOLAZIONE]))</f>
        <v>0</v>
      </c>
      <c r="R3841" s="3">
        <f>+Tabella2026[[#This Row],[CONTRIBUTO SULLA BASE DELLA POPOLAZIONE]]+Tabella2026[[#This Row],[CONTRIBUTO SULLA BASE DEL REDDITO]]</f>
        <v>12476.520322931818</v>
      </c>
      <c r="S3841" s="3">
        <f>+Tabella2026[[#This Row],[CONTRIBUTO TOTALE]]/(PLAFOND/N_TESSERE)</f>
        <v>24.953040645863634</v>
      </c>
      <c r="T3841" s="3">
        <f>+MAX(CEILING(Tabella2026[[#This Row],[preDEF1]],1),1)</f>
        <v>25</v>
      </c>
      <c r="U3841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41" s="21">
        <f>+Tabella2026[[#This Row],[DEF - n. card]]*(PLAFOND/N_TESSERE)</f>
        <v>12000</v>
      </c>
      <c r="W3841" s="18"/>
    </row>
    <row r="3842" spans="2:23" x14ac:dyDescent="0.25">
      <c r="B3842" s="1" t="s">
        <v>7615</v>
      </c>
      <c r="C3842" s="2">
        <v>10003</v>
      </c>
      <c r="D3842" s="1" t="s">
        <v>7616</v>
      </c>
      <c r="E3842" s="1" t="s">
        <v>24</v>
      </c>
      <c r="F3842" s="1" t="s">
        <v>23</v>
      </c>
      <c r="G3842" s="1" t="s">
        <v>4778</v>
      </c>
      <c r="H3842" s="1" t="s">
        <v>15835</v>
      </c>
      <c r="I3842" s="5">
        <v>2497</v>
      </c>
      <c r="J3842" s="5">
        <v>44502426</v>
      </c>
      <c r="K3842" s="3">
        <f>+Tabella2026[[#This Row],[POP_2024]]/SUM(Tabella2026[POP_2024])</f>
        <v>4.2362627347452807E-5</v>
      </c>
      <c r="L3842" s="3">
        <f>+Tabella2026[[#This Row],[INCIDENZA POPOLAZIONE]]*(PLAFOND/2)</f>
        <v>12471.525719119596</v>
      </c>
      <c r="M3842" s="3">
        <f>+IFERROR(Tabella2026[[#This Row],[reddito_2024]]/Tabella2026[[#This Row],[POP_2024]],"")</f>
        <v>17822.357228674409</v>
      </c>
      <c r="N3842" s="3">
        <f>+IF(Tabella2026[[#This Row],[REDDITO COMPLESSIVO PROCAPITE]]&lt;media_aggr_reddito_pc,(media_aggr_reddito_pc-Tabella2026[[#This Row],[REDDITO COMPLESSIVO PROCAPITE]]),0)</f>
        <v>2.7088339343317784</v>
      </c>
      <c r="O3842" s="3">
        <f>+Tabella2026[[#This Row],[DIFFERENZA REDDITO INFERIORE ALLA MEDIA DALLA MEDIA]]*Tabella2026[[#This Row],[POP_2024]]</f>
        <v>6763.9583340264508</v>
      </c>
      <c r="P3842" s="3">
        <f>+Tabella2026[[#This Row],[POPOLAZIONE PER DIFFERENZA ]]/SUM(Tabella2026[[POPOLAZIONE PER DIFFERENZA ]])</f>
        <v>6.0008627951921383E-8</v>
      </c>
      <c r="Q3842" s="3">
        <f>+Tabella2026[[#This Row],[INCIDENZA POPOLAZIONE PER DIFFERENZA]]*(PLAFOND-SUM(Tabella2026[CONTRIBUTO SULLA BASE DELLA POPOLAZIONE]))</f>
        <v>17.666495062574764</v>
      </c>
      <c r="R3842" s="3">
        <f>+Tabella2026[[#This Row],[CONTRIBUTO SULLA BASE DELLA POPOLAZIONE]]+Tabella2026[[#This Row],[CONTRIBUTO SULLA BASE DEL REDDITO]]</f>
        <v>12489.192214182171</v>
      </c>
      <c r="S3842" s="3">
        <f>+Tabella2026[[#This Row],[CONTRIBUTO TOTALE]]/(PLAFOND/N_TESSERE)</f>
        <v>24.97838442836434</v>
      </c>
      <c r="T3842" s="3">
        <f>+MAX(CEILING(Tabella2026[[#This Row],[preDEF1]],1),1)</f>
        <v>25</v>
      </c>
      <c r="U3842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42" s="21">
        <f>+Tabella2026[[#This Row],[DEF - n. card]]*(PLAFOND/N_TESSERE)</f>
        <v>12000</v>
      </c>
      <c r="W3842" s="18"/>
    </row>
    <row r="3843" spans="2:23" x14ac:dyDescent="0.25">
      <c r="B3843" s="1" t="s">
        <v>7779</v>
      </c>
      <c r="C3843" s="2">
        <v>80086</v>
      </c>
      <c r="D3843" s="1" t="s">
        <v>7780</v>
      </c>
      <c r="E3843" s="1" t="s">
        <v>61</v>
      </c>
      <c r="F3843" s="1" t="s">
        <v>62</v>
      </c>
      <c r="G3843" s="1" t="s">
        <v>4778</v>
      </c>
      <c r="H3843" s="1" t="s">
        <v>15836</v>
      </c>
      <c r="I3843" s="5">
        <v>2496</v>
      </c>
      <c r="J3843" s="5">
        <v>22835360</v>
      </c>
      <c r="K3843" s="3">
        <f>+Tabella2026[[#This Row],[POP_2024]]/SUM(Tabella2026[POP_2024])</f>
        <v>4.2345661938022511E-5</v>
      </c>
      <c r="L3843" s="3">
        <f>+Tabella2026[[#This Row],[INCIDENZA POPOLAZIONE]]*(PLAFOND/2)</f>
        <v>12466.531115307374</v>
      </c>
      <c r="M3843" s="3">
        <f>+IFERROR(Tabella2026[[#This Row],[reddito_2024]]/Tabella2026[[#This Row],[POP_2024]],"")</f>
        <v>9148.7820512820508</v>
      </c>
      <c r="N3843" s="3">
        <f>+IF(Tabella2026[[#This Row],[REDDITO COMPLESSIVO PROCAPITE]]&lt;media_aggr_reddito_pc,(media_aggr_reddito_pc-Tabella2026[[#This Row],[REDDITO COMPLESSIVO PROCAPITE]]),0)</f>
        <v>8676.2840113266902</v>
      </c>
      <c r="O3843" s="3">
        <f>+Tabella2026[[#This Row],[DIFFERENZA REDDITO INFERIORE ALLA MEDIA DALLA MEDIA]]*Tabella2026[[#This Row],[POP_2024]]</f>
        <v>21656004.892271418</v>
      </c>
      <c r="P3843" s="3">
        <f>+Tabella2026[[#This Row],[POPOLAZIONE PER DIFFERENZA ]]/SUM(Tabella2026[[POPOLAZIONE PER DIFFERENZA ]])</f>
        <v>1.9212820013509902E-4</v>
      </c>
      <c r="Q3843" s="3">
        <f>+Tabella2026[[#This Row],[INCIDENZA POPOLAZIONE PER DIFFERENZA]]*(PLAFOND-SUM(Tabella2026[CONTRIBUTO SULLA BASE DELLA POPOLAZIONE]))</f>
        <v>56562.398023623282</v>
      </c>
      <c r="R3843" s="3">
        <f>+Tabella2026[[#This Row],[CONTRIBUTO SULLA BASE DELLA POPOLAZIONE]]+Tabella2026[[#This Row],[CONTRIBUTO SULLA BASE DEL REDDITO]]</f>
        <v>69028.92913893066</v>
      </c>
      <c r="S3843" s="3">
        <f>+Tabella2026[[#This Row],[CONTRIBUTO TOTALE]]/(PLAFOND/N_TESSERE)</f>
        <v>138.05785827786133</v>
      </c>
      <c r="T3843" s="3">
        <f>+MAX(CEILING(Tabella2026[[#This Row],[preDEF1]],1),1)</f>
        <v>139</v>
      </c>
      <c r="U3843" s="9">
        <f xml:space="preserve"> IF(ROW(Tabella2026[[#This Row],[preDEF2]]) - ROW(Tabella2026[[#Headers],[preDEF2]])&lt;=ABS(SUM(Tabella2026[preDEF2])-N_TESSERE),Tabella2026[[#This Row],[preDEF2]]-1,Tabella2026[[#This Row],[preDEF2]])</f>
        <v>138</v>
      </c>
      <c r="V3843" s="21">
        <f>+Tabella2026[[#This Row],[DEF - n. card]]*(PLAFOND/N_TESSERE)</f>
        <v>69000</v>
      </c>
      <c r="W3843" s="18"/>
    </row>
    <row r="3844" spans="2:23" x14ac:dyDescent="0.25">
      <c r="B3844" s="1" t="s">
        <v>7791</v>
      </c>
      <c r="C3844" s="2">
        <v>97039</v>
      </c>
      <c r="D3844" s="1" t="s">
        <v>7792</v>
      </c>
      <c r="E3844" s="1" t="s">
        <v>12</v>
      </c>
      <c r="F3844" s="1" t="s">
        <v>362</v>
      </c>
      <c r="G3844" s="1" t="s">
        <v>4778</v>
      </c>
      <c r="H3844" s="1" t="s">
        <v>15835</v>
      </c>
      <c r="I3844" s="5">
        <v>2494</v>
      </c>
      <c r="J3844" s="5">
        <v>67755252</v>
      </c>
      <c r="K3844" s="3">
        <f>+Tabella2026[[#This Row],[POP_2024]]/SUM(Tabella2026[POP_2024])</f>
        <v>4.2311731119161911E-5</v>
      </c>
      <c r="L3844" s="3">
        <f>+Tabella2026[[#This Row],[INCIDENZA POPOLAZIONE]]*(PLAFOND/2)</f>
        <v>12456.541907682928</v>
      </c>
      <c r="M3844" s="3">
        <f>+IFERROR(Tabella2026[[#This Row],[reddito_2024]]/Tabella2026[[#This Row],[POP_2024]],"")</f>
        <v>27167.302325581397</v>
      </c>
      <c r="N3844" s="3">
        <f>+IF(Tabella2026[[#This Row],[REDDITO COMPLESSIVO PROCAPITE]]&lt;media_aggr_reddito_pc,(media_aggr_reddito_pc-Tabella2026[[#This Row],[REDDITO COMPLESSIVO PROCAPITE]]),0)</f>
        <v>0</v>
      </c>
      <c r="O3844" s="3">
        <f>+Tabella2026[[#This Row],[DIFFERENZA REDDITO INFERIORE ALLA MEDIA DALLA MEDIA]]*Tabella2026[[#This Row],[POP_2024]]</f>
        <v>0</v>
      </c>
      <c r="P3844" s="3">
        <f>+Tabella2026[[#This Row],[POPOLAZIONE PER DIFFERENZA ]]/SUM(Tabella2026[[POPOLAZIONE PER DIFFERENZA ]])</f>
        <v>0</v>
      </c>
      <c r="Q3844" s="3">
        <f>+Tabella2026[[#This Row],[INCIDENZA POPOLAZIONE PER DIFFERENZA]]*(PLAFOND-SUM(Tabella2026[CONTRIBUTO SULLA BASE DELLA POPOLAZIONE]))</f>
        <v>0</v>
      </c>
      <c r="R3844" s="3">
        <f>+Tabella2026[[#This Row],[CONTRIBUTO SULLA BASE DELLA POPOLAZIONE]]+Tabella2026[[#This Row],[CONTRIBUTO SULLA BASE DEL REDDITO]]</f>
        <v>12456.541907682928</v>
      </c>
      <c r="S3844" s="3">
        <f>+Tabella2026[[#This Row],[CONTRIBUTO TOTALE]]/(PLAFOND/N_TESSERE)</f>
        <v>24.913083815365855</v>
      </c>
      <c r="T3844" s="3">
        <f>+MAX(CEILING(Tabella2026[[#This Row],[preDEF1]],1),1)</f>
        <v>25</v>
      </c>
      <c r="U3844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44" s="21">
        <f>+Tabella2026[[#This Row],[DEF - n. card]]*(PLAFOND/N_TESSERE)</f>
        <v>12000</v>
      </c>
      <c r="W3844" s="18"/>
    </row>
    <row r="3845" spans="2:23" x14ac:dyDescent="0.25">
      <c r="B3845" s="1" t="s">
        <v>7607</v>
      </c>
      <c r="C3845" s="2">
        <v>55005</v>
      </c>
      <c r="D3845" s="1" t="s">
        <v>7608</v>
      </c>
      <c r="E3845" s="1" t="s">
        <v>67</v>
      </c>
      <c r="F3845" s="1" t="s">
        <v>108</v>
      </c>
      <c r="G3845" s="1" t="s">
        <v>4778</v>
      </c>
      <c r="H3845" s="1" t="s">
        <v>15834</v>
      </c>
      <c r="I3845" s="5">
        <v>2493</v>
      </c>
      <c r="J3845" s="5">
        <v>36513529</v>
      </c>
      <c r="K3845" s="3">
        <f>+Tabella2026[[#This Row],[POP_2024]]/SUM(Tabella2026[POP_2024])</f>
        <v>4.2294765709731615E-5</v>
      </c>
      <c r="L3845" s="3">
        <f>+Tabella2026[[#This Row],[INCIDENZA POPOLAZIONE]]*(PLAFOND/2)</f>
        <v>12451.547303870706</v>
      </c>
      <c r="M3845" s="3">
        <f>+IFERROR(Tabella2026[[#This Row],[reddito_2024]]/Tabella2026[[#This Row],[POP_2024]],"")</f>
        <v>14646.421580425191</v>
      </c>
      <c r="N3845" s="3">
        <f>+IF(Tabella2026[[#This Row],[REDDITO COMPLESSIVO PROCAPITE]]&lt;media_aggr_reddito_pc,(media_aggr_reddito_pc-Tabella2026[[#This Row],[REDDITO COMPLESSIVO PROCAPITE]]),0)</f>
        <v>3178.6444821835503</v>
      </c>
      <c r="O3845" s="3">
        <f>+Tabella2026[[#This Row],[DIFFERENZA REDDITO INFERIORE ALLA MEDIA DALLA MEDIA]]*Tabella2026[[#This Row],[POP_2024]]</f>
        <v>7924360.694083591</v>
      </c>
      <c r="P3845" s="3">
        <f>+Tabella2026[[#This Row],[POPOLAZIONE PER DIFFERENZA ]]/SUM(Tabella2026[[POPOLAZIONE PER DIFFERENZA ]])</f>
        <v>7.0303510040254505E-5</v>
      </c>
      <c r="Q3845" s="3">
        <f>+Tabella2026[[#This Row],[INCIDENZA POPOLAZIONE PER DIFFERENZA]]*(PLAFOND-SUM(Tabella2026[CONTRIBUTO SULLA BASE DELLA POPOLAZIONE]))</f>
        <v>20697.30062821848</v>
      </c>
      <c r="R3845" s="3">
        <f>+Tabella2026[[#This Row],[CONTRIBUTO SULLA BASE DELLA POPOLAZIONE]]+Tabella2026[[#This Row],[CONTRIBUTO SULLA BASE DEL REDDITO]]</f>
        <v>33148.847932089186</v>
      </c>
      <c r="S3845" s="3">
        <f>+Tabella2026[[#This Row],[CONTRIBUTO TOTALE]]/(PLAFOND/N_TESSERE)</f>
        <v>66.297695864178365</v>
      </c>
      <c r="T3845" s="3">
        <f>+MAX(CEILING(Tabella2026[[#This Row],[preDEF1]],1),1)</f>
        <v>67</v>
      </c>
      <c r="U3845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3845" s="21">
        <f>+Tabella2026[[#This Row],[DEF - n. card]]*(PLAFOND/N_TESSERE)</f>
        <v>33000</v>
      </c>
      <c r="W3845" s="18"/>
    </row>
    <row r="3846" spans="2:23" x14ac:dyDescent="0.25">
      <c r="B3846" s="1" t="s">
        <v>7739</v>
      </c>
      <c r="C3846" s="2">
        <v>3030</v>
      </c>
      <c r="D3846" s="1" t="s">
        <v>7740</v>
      </c>
      <c r="E3846" s="1" t="s">
        <v>18</v>
      </c>
      <c r="F3846" s="1" t="s">
        <v>114</v>
      </c>
      <c r="G3846" s="1" t="s">
        <v>4778</v>
      </c>
      <c r="H3846" s="1" t="s">
        <v>15835</v>
      </c>
      <c r="I3846" s="5">
        <v>2493</v>
      </c>
      <c r="J3846" s="5">
        <v>51413103</v>
      </c>
      <c r="K3846" s="3">
        <f>+Tabella2026[[#This Row],[POP_2024]]/SUM(Tabella2026[POP_2024])</f>
        <v>4.2294765709731615E-5</v>
      </c>
      <c r="L3846" s="3">
        <f>+Tabella2026[[#This Row],[INCIDENZA POPOLAZIONE]]*(PLAFOND/2)</f>
        <v>12451.547303870706</v>
      </c>
      <c r="M3846" s="3">
        <f>+IFERROR(Tabella2026[[#This Row],[reddito_2024]]/Tabella2026[[#This Row],[POP_2024]],"")</f>
        <v>20622.985559566787</v>
      </c>
      <c r="N3846" s="3">
        <f>+IF(Tabella2026[[#This Row],[REDDITO COMPLESSIVO PROCAPITE]]&lt;media_aggr_reddito_pc,(media_aggr_reddito_pc-Tabella2026[[#This Row],[REDDITO COMPLESSIVO PROCAPITE]]),0)</f>
        <v>0</v>
      </c>
      <c r="O3846" s="3">
        <f>+Tabella2026[[#This Row],[DIFFERENZA REDDITO INFERIORE ALLA MEDIA DALLA MEDIA]]*Tabella2026[[#This Row],[POP_2024]]</f>
        <v>0</v>
      </c>
      <c r="P3846" s="3">
        <f>+Tabella2026[[#This Row],[POPOLAZIONE PER DIFFERENZA ]]/SUM(Tabella2026[[POPOLAZIONE PER DIFFERENZA ]])</f>
        <v>0</v>
      </c>
      <c r="Q3846" s="3">
        <f>+Tabella2026[[#This Row],[INCIDENZA POPOLAZIONE PER DIFFERENZA]]*(PLAFOND-SUM(Tabella2026[CONTRIBUTO SULLA BASE DELLA POPOLAZIONE]))</f>
        <v>0</v>
      </c>
      <c r="R3846" s="3">
        <f>+Tabella2026[[#This Row],[CONTRIBUTO SULLA BASE DELLA POPOLAZIONE]]+Tabella2026[[#This Row],[CONTRIBUTO SULLA BASE DEL REDDITO]]</f>
        <v>12451.547303870706</v>
      </c>
      <c r="S3846" s="3">
        <f>+Tabella2026[[#This Row],[CONTRIBUTO TOTALE]]/(PLAFOND/N_TESSERE)</f>
        <v>24.903094607741412</v>
      </c>
      <c r="T3846" s="3">
        <f>+MAX(CEILING(Tabella2026[[#This Row],[preDEF1]],1),1)</f>
        <v>25</v>
      </c>
      <c r="U3846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46" s="21">
        <f>+Tabella2026[[#This Row],[DEF - n. card]]*(PLAFOND/N_TESSERE)</f>
        <v>12000</v>
      </c>
      <c r="W3846" s="18"/>
    </row>
    <row r="3847" spans="2:23" x14ac:dyDescent="0.25">
      <c r="B3847" s="1" t="s">
        <v>7813</v>
      </c>
      <c r="C3847" s="2">
        <v>21101</v>
      </c>
      <c r="D3847" s="1" t="s">
        <v>7814</v>
      </c>
      <c r="E3847" s="1" t="s">
        <v>99</v>
      </c>
      <c r="F3847" s="1" t="s">
        <v>110</v>
      </c>
      <c r="G3847" s="1" t="s">
        <v>4778</v>
      </c>
      <c r="H3847" s="1" t="s">
        <v>15835</v>
      </c>
      <c r="I3847" s="5">
        <v>2493</v>
      </c>
      <c r="J3847" s="5">
        <v>55682661</v>
      </c>
      <c r="K3847" s="3">
        <f>+Tabella2026[[#This Row],[POP_2024]]/SUM(Tabella2026[POP_2024])</f>
        <v>4.2294765709731615E-5</v>
      </c>
      <c r="L3847" s="3">
        <f>+Tabella2026[[#This Row],[INCIDENZA POPOLAZIONE]]*(PLAFOND/2)</f>
        <v>12451.547303870706</v>
      </c>
      <c r="M3847" s="3">
        <f>+IFERROR(Tabella2026[[#This Row],[reddito_2024]]/Tabella2026[[#This Row],[POP_2024]],"")</f>
        <v>22335.604091456076</v>
      </c>
      <c r="N3847" s="3">
        <f>+IF(Tabella2026[[#This Row],[REDDITO COMPLESSIVO PROCAPITE]]&lt;media_aggr_reddito_pc,(media_aggr_reddito_pc-Tabella2026[[#This Row],[REDDITO COMPLESSIVO PROCAPITE]]),0)</f>
        <v>0</v>
      </c>
      <c r="O3847" s="3">
        <f>+Tabella2026[[#This Row],[DIFFERENZA REDDITO INFERIORE ALLA MEDIA DALLA MEDIA]]*Tabella2026[[#This Row],[POP_2024]]</f>
        <v>0</v>
      </c>
      <c r="P3847" s="3">
        <f>+Tabella2026[[#This Row],[POPOLAZIONE PER DIFFERENZA ]]/SUM(Tabella2026[[POPOLAZIONE PER DIFFERENZA ]])</f>
        <v>0</v>
      </c>
      <c r="Q3847" s="3">
        <f>+Tabella2026[[#This Row],[INCIDENZA POPOLAZIONE PER DIFFERENZA]]*(PLAFOND-SUM(Tabella2026[CONTRIBUTO SULLA BASE DELLA POPOLAZIONE]))</f>
        <v>0</v>
      </c>
      <c r="R3847" s="3">
        <f>+Tabella2026[[#This Row],[CONTRIBUTO SULLA BASE DELLA POPOLAZIONE]]+Tabella2026[[#This Row],[CONTRIBUTO SULLA BASE DEL REDDITO]]</f>
        <v>12451.547303870706</v>
      </c>
      <c r="S3847" s="3">
        <f>+Tabella2026[[#This Row],[CONTRIBUTO TOTALE]]/(PLAFOND/N_TESSERE)</f>
        <v>24.903094607741412</v>
      </c>
      <c r="T3847" s="3">
        <f>+MAX(CEILING(Tabella2026[[#This Row],[preDEF1]],1),1)</f>
        <v>25</v>
      </c>
      <c r="U3847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47" s="21">
        <f>+Tabella2026[[#This Row],[DEF - n. card]]*(PLAFOND/N_TESSERE)</f>
        <v>12000</v>
      </c>
      <c r="W3847" s="18"/>
    </row>
    <row r="3848" spans="2:23" x14ac:dyDescent="0.25">
      <c r="B3848" s="1" t="s">
        <v>7715</v>
      </c>
      <c r="C3848" s="2">
        <v>62012</v>
      </c>
      <c r="D3848" s="1" t="s">
        <v>7716</v>
      </c>
      <c r="E3848" s="1" t="s">
        <v>15</v>
      </c>
      <c r="F3848" s="1" t="s">
        <v>256</v>
      </c>
      <c r="G3848" s="1" t="s">
        <v>4778</v>
      </c>
      <c r="H3848" s="1" t="s">
        <v>15836</v>
      </c>
      <c r="I3848" s="5">
        <v>2492</v>
      </c>
      <c r="J3848" s="5">
        <v>32701280</v>
      </c>
      <c r="K3848" s="3">
        <f>+Tabella2026[[#This Row],[POP_2024]]/SUM(Tabella2026[POP_2024])</f>
        <v>4.2277800300301319E-5</v>
      </c>
      <c r="L3848" s="3">
        <f>+Tabella2026[[#This Row],[INCIDENZA POPOLAZIONE]]*(PLAFOND/2)</f>
        <v>12446.552700058483</v>
      </c>
      <c r="M3848" s="3">
        <f>+IFERROR(Tabella2026[[#This Row],[reddito_2024]]/Tabella2026[[#This Row],[POP_2024]],"")</f>
        <v>13122.504012841091</v>
      </c>
      <c r="N3848" s="3">
        <f>+IF(Tabella2026[[#This Row],[REDDITO COMPLESSIVO PROCAPITE]]&lt;media_aggr_reddito_pc,(media_aggr_reddito_pc-Tabella2026[[#This Row],[REDDITO COMPLESSIVO PROCAPITE]]),0)</f>
        <v>4702.56204976765</v>
      </c>
      <c r="O3848" s="3">
        <f>+Tabella2026[[#This Row],[DIFFERENZA REDDITO INFERIORE ALLA MEDIA DALLA MEDIA]]*Tabella2026[[#This Row],[POP_2024]]</f>
        <v>11718784.628020983</v>
      </c>
      <c r="P3848" s="3">
        <f>+Tabella2026[[#This Row],[POPOLAZIONE PER DIFFERENZA ]]/SUM(Tabella2026[[POPOLAZIONE PER DIFFERENZA ]])</f>
        <v>1.0396696018276457E-4</v>
      </c>
      <c r="Q3848" s="3">
        <f>+Tabella2026[[#This Row],[INCIDENZA POPOLAZIONE PER DIFFERENZA]]*(PLAFOND-SUM(Tabella2026[CONTRIBUTO SULLA BASE DELLA POPOLAZIONE]))</f>
        <v>30607.795102585875</v>
      </c>
      <c r="R3848" s="3">
        <f>+Tabella2026[[#This Row],[CONTRIBUTO SULLA BASE DELLA POPOLAZIONE]]+Tabella2026[[#This Row],[CONTRIBUTO SULLA BASE DEL REDDITO]]</f>
        <v>43054.347802644355</v>
      </c>
      <c r="S3848" s="3">
        <f>+Tabella2026[[#This Row],[CONTRIBUTO TOTALE]]/(PLAFOND/N_TESSERE)</f>
        <v>86.108695605288716</v>
      </c>
      <c r="T3848" s="3">
        <f>+MAX(CEILING(Tabella2026[[#This Row],[preDEF1]],1),1)</f>
        <v>87</v>
      </c>
      <c r="U3848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3848" s="21">
        <f>+Tabella2026[[#This Row],[DEF - n. card]]*(PLAFOND/N_TESSERE)</f>
        <v>43000</v>
      </c>
      <c r="W3848" s="18"/>
    </row>
    <row r="3849" spans="2:23" x14ac:dyDescent="0.25">
      <c r="B3849" s="1" t="s">
        <v>7675</v>
      </c>
      <c r="C3849" s="2">
        <v>79146</v>
      </c>
      <c r="D3849" s="1" t="s">
        <v>7676</v>
      </c>
      <c r="E3849" s="1" t="s">
        <v>61</v>
      </c>
      <c r="F3849" s="1" t="s">
        <v>148</v>
      </c>
      <c r="G3849" s="1" t="s">
        <v>4778</v>
      </c>
      <c r="H3849" s="1" t="s">
        <v>15836</v>
      </c>
      <c r="I3849" s="5">
        <v>2492</v>
      </c>
      <c r="J3849" s="5">
        <v>26855765</v>
      </c>
      <c r="K3849" s="3">
        <f>+Tabella2026[[#This Row],[POP_2024]]/SUM(Tabella2026[POP_2024])</f>
        <v>4.2277800300301319E-5</v>
      </c>
      <c r="L3849" s="3">
        <f>+Tabella2026[[#This Row],[INCIDENZA POPOLAZIONE]]*(PLAFOND/2)</f>
        <v>12446.552700058483</v>
      </c>
      <c r="M3849" s="3">
        <f>+IFERROR(Tabella2026[[#This Row],[reddito_2024]]/Tabella2026[[#This Row],[POP_2024]],"")</f>
        <v>10776.791733547352</v>
      </c>
      <c r="N3849" s="3">
        <f>+IF(Tabella2026[[#This Row],[REDDITO COMPLESSIVO PROCAPITE]]&lt;media_aggr_reddito_pc,(media_aggr_reddito_pc-Tabella2026[[#This Row],[REDDITO COMPLESSIVO PROCAPITE]]),0)</f>
        <v>7048.2743290613889</v>
      </c>
      <c r="O3849" s="3">
        <f>+Tabella2026[[#This Row],[DIFFERENZA REDDITO INFERIORE ALLA MEDIA DALLA MEDIA]]*Tabella2026[[#This Row],[POP_2024]]</f>
        <v>17564299.628020979</v>
      </c>
      <c r="P3849" s="3">
        <f>+Tabella2026[[#This Row],[POPOLAZIONE PER DIFFERENZA ]]/SUM(Tabella2026[[POPOLAZIONE PER DIFFERENZA ]])</f>
        <v>1.5582732322754435E-4</v>
      </c>
      <c r="Q3849" s="3">
        <f>+Tabella2026[[#This Row],[INCIDENZA POPOLAZIONE PER DIFFERENZA]]*(PLAFOND-SUM(Tabella2026[CONTRIBUTO SULLA BASE DELLA POPOLAZIONE]))</f>
        <v>45875.447087696819</v>
      </c>
      <c r="R3849" s="3">
        <f>+Tabella2026[[#This Row],[CONTRIBUTO SULLA BASE DELLA POPOLAZIONE]]+Tabella2026[[#This Row],[CONTRIBUTO SULLA BASE DEL REDDITO]]</f>
        <v>58321.999787755303</v>
      </c>
      <c r="S3849" s="3">
        <f>+Tabella2026[[#This Row],[CONTRIBUTO TOTALE]]/(PLAFOND/N_TESSERE)</f>
        <v>116.64399957551061</v>
      </c>
      <c r="T3849" s="3">
        <f>+MAX(CEILING(Tabella2026[[#This Row],[preDEF1]],1),1)</f>
        <v>117</v>
      </c>
      <c r="U3849" s="9">
        <f xml:space="preserve"> IF(ROW(Tabella2026[[#This Row],[preDEF2]]) - ROW(Tabella2026[[#Headers],[preDEF2]])&lt;=ABS(SUM(Tabella2026[preDEF2])-N_TESSERE),Tabella2026[[#This Row],[preDEF2]]-1,Tabella2026[[#This Row],[preDEF2]])</f>
        <v>116</v>
      </c>
      <c r="V3849" s="21">
        <f>+Tabella2026[[#This Row],[DEF - n. card]]*(PLAFOND/N_TESSERE)</f>
        <v>58000</v>
      </c>
      <c r="W3849" s="18"/>
    </row>
    <row r="3850" spans="2:23" x14ac:dyDescent="0.25">
      <c r="B3850" s="1" t="s">
        <v>7745</v>
      </c>
      <c r="C3850" s="2">
        <v>2004</v>
      </c>
      <c r="D3850" s="1" t="s">
        <v>7746</v>
      </c>
      <c r="E3850" s="1" t="s">
        <v>18</v>
      </c>
      <c r="F3850" s="1" t="s">
        <v>381</v>
      </c>
      <c r="G3850" s="1" t="s">
        <v>4778</v>
      </c>
      <c r="H3850" s="1" t="s">
        <v>15835</v>
      </c>
      <c r="I3850" s="5">
        <v>2491</v>
      </c>
      <c r="J3850" s="5">
        <v>43483460</v>
      </c>
      <c r="K3850" s="3">
        <f>+Tabella2026[[#This Row],[POP_2024]]/SUM(Tabella2026[POP_2024])</f>
        <v>4.2260834890871022E-5</v>
      </c>
      <c r="L3850" s="3">
        <f>+Tabella2026[[#This Row],[INCIDENZA POPOLAZIONE]]*(PLAFOND/2)</f>
        <v>12441.558096246261</v>
      </c>
      <c r="M3850" s="3">
        <f>+IFERROR(Tabella2026[[#This Row],[reddito_2024]]/Tabella2026[[#This Row],[POP_2024]],"")</f>
        <v>17456.226415094341</v>
      </c>
      <c r="N3850" s="3">
        <f>+IF(Tabella2026[[#This Row],[REDDITO COMPLESSIVO PROCAPITE]]&lt;media_aggr_reddito_pc,(media_aggr_reddito_pc-Tabella2026[[#This Row],[REDDITO COMPLESSIVO PROCAPITE]]),0)</f>
        <v>368.83964751439999</v>
      </c>
      <c r="O3850" s="3">
        <f>+Tabella2026[[#This Row],[DIFFERENZA REDDITO INFERIORE ALLA MEDIA DALLA MEDIA]]*Tabella2026[[#This Row],[POP_2024]]</f>
        <v>918779.56195837038</v>
      </c>
      <c r="P3850" s="3">
        <f>+Tabella2026[[#This Row],[POPOLAZIONE PER DIFFERENZA ]]/SUM(Tabella2026[[POPOLAZIONE PER DIFFERENZA ]])</f>
        <v>8.151247861186713E-6</v>
      </c>
      <c r="Q3850" s="3">
        <f>+Tabella2026[[#This Row],[INCIDENZA POPOLAZIONE PER DIFFERENZA]]*(PLAFOND-SUM(Tabella2026[CONTRIBUTO SULLA BASE DELLA POPOLAZIONE]))</f>
        <v>2399.7212568974824</v>
      </c>
      <c r="R3850" s="3">
        <f>+Tabella2026[[#This Row],[CONTRIBUTO SULLA BASE DELLA POPOLAZIONE]]+Tabella2026[[#This Row],[CONTRIBUTO SULLA BASE DEL REDDITO]]</f>
        <v>14841.279353143744</v>
      </c>
      <c r="S3850" s="3">
        <f>+Tabella2026[[#This Row],[CONTRIBUTO TOTALE]]/(PLAFOND/N_TESSERE)</f>
        <v>29.682558706287487</v>
      </c>
      <c r="T3850" s="3">
        <f>+MAX(CEILING(Tabella2026[[#This Row],[preDEF1]],1),1)</f>
        <v>30</v>
      </c>
      <c r="U3850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850" s="21">
        <f>+Tabella2026[[#This Row],[DEF - n. card]]*(PLAFOND/N_TESSERE)</f>
        <v>14500</v>
      </c>
      <c r="W3850" s="18"/>
    </row>
    <row r="3851" spans="2:23" x14ac:dyDescent="0.25">
      <c r="B3851" s="1" t="s">
        <v>7737</v>
      </c>
      <c r="C3851" s="2">
        <v>42007</v>
      </c>
      <c r="D3851" s="1" t="s">
        <v>7738</v>
      </c>
      <c r="E3851" s="1" t="s">
        <v>117</v>
      </c>
      <c r="F3851" s="1" t="s">
        <v>116</v>
      </c>
      <c r="G3851" s="1" t="s">
        <v>4778</v>
      </c>
      <c r="H3851" s="1" t="s">
        <v>15834</v>
      </c>
      <c r="I3851" s="5">
        <v>2491</v>
      </c>
      <c r="J3851" s="5">
        <v>48539625</v>
      </c>
      <c r="K3851" s="3">
        <f>+Tabella2026[[#This Row],[POP_2024]]/SUM(Tabella2026[POP_2024])</f>
        <v>4.2260834890871022E-5</v>
      </c>
      <c r="L3851" s="3">
        <f>+Tabella2026[[#This Row],[INCIDENZA POPOLAZIONE]]*(PLAFOND/2)</f>
        <v>12441.558096246261</v>
      </c>
      <c r="M3851" s="3">
        <f>+IFERROR(Tabella2026[[#This Row],[reddito_2024]]/Tabella2026[[#This Row],[POP_2024]],"")</f>
        <v>19485.999598554798</v>
      </c>
      <c r="N3851" s="3">
        <f>+IF(Tabella2026[[#This Row],[REDDITO COMPLESSIVO PROCAPITE]]&lt;media_aggr_reddito_pc,(media_aggr_reddito_pc-Tabella2026[[#This Row],[REDDITO COMPLESSIVO PROCAPITE]]),0)</f>
        <v>0</v>
      </c>
      <c r="O3851" s="3">
        <f>+Tabella2026[[#This Row],[DIFFERENZA REDDITO INFERIORE ALLA MEDIA DALLA MEDIA]]*Tabella2026[[#This Row],[POP_2024]]</f>
        <v>0</v>
      </c>
      <c r="P3851" s="3">
        <f>+Tabella2026[[#This Row],[POPOLAZIONE PER DIFFERENZA ]]/SUM(Tabella2026[[POPOLAZIONE PER DIFFERENZA ]])</f>
        <v>0</v>
      </c>
      <c r="Q3851" s="3">
        <f>+Tabella2026[[#This Row],[INCIDENZA POPOLAZIONE PER DIFFERENZA]]*(PLAFOND-SUM(Tabella2026[CONTRIBUTO SULLA BASE DELLA POPOLAZIONE]))</f>
        <v>0</v>
      </c>
      <c r="R3851" s="3">
        <f>+Tabella2026[[#This Row],[CONTRIBUTO SULLA BASE DELLA POPOLAZIONE]]+Tabella2026[[#This Row],[CONTRIBUTO SULLA BASE DEL REDDITO]]</f>
        <v>12441.558096246261</v>
      </c>
      <c r="S3851" s="3">
        <f>+Tabella2026[[#This Row],[CONTRIBUTO TOTALE]]/(PLAFOND/N_TESSERE)</f>
        <v>24.883116192492523</v>
      </c>
      <c r="T3851" s="3">
        <f>+MAX(CEILING(Tabella2026[[#This Row],[preDEF1]],1),1)</f>
        <v>25</v>
      </c>
      <c r="U3851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51" s="21">
        <f>+Tabella2026[[#This Row],[DEF - n. card]]*(PLAFOND/N_TESSERE)</f>
        <v>12000</v>
      </c>
      <c r="W3851" s="18"/>
    </row>
    <row r="3852" spans="2:23" x14ac:dyDescent="0.25">
      <c r="B3852" s="1" t="s">
        <v>7355</v>
      </c>
      <c r="C3852" s="2">
        <v>78068</v>
      </c>
      <c r="D3852" s="1" t="s">
        <v>7356</v>
      </c>
      <c r="E3852" s="1" t="s">
        <v>61</v>
      </c>
      <c r="F3852" s="1" t="s">
        <v>178</v>
      </c>
      <c r="G3852" s="1" t="s">
        <v>4778</v>
      </c>
      <c r="H3852" s="1" t="s">
        <v>15836</v>
      </c>
      <c r="I3852" s="5">
        <v>2490</v>
      </c>
      <c r="J3852" s="5">
        <v>28724697</v>
      </c>
      <c r="K3852" s="3">
        <f>+Tabella2026[[#This Row],[POP_2024]]/SUM(Tabella2026[POP_2024])</f>
        <v>4.2243869481440726E-5</v>
      </c>
      <c r="L3852" s="3">
        <f>+Tabella2026[[#This Row],[INCIDENZA POPOLAZIONE]]*(PLAFOND/2)</f>
        <v>12436.563492434039</v>
      </c>
      <c r="M3852" s="3">
        <f>+IFERROR(Tabella2026[[#This Row],[reddito_2024]]/Tabella2026[[#This Row],[POP_2024]],"")</f>
        <v>11536.022891566265</v>
      </c>
      <c r="N3852" s="3">
        <f>+IF(Tabella2026[[#This Row],[REDDITO COMPLESSIVO PROCAPITE]]&lt;media_aggr_reddito_pc,(media_aggr_reddito_pc-Tabella2026[[#This Row],[REDDITO COMPLESSIVO PROCAPITE]]),0)</f>
        <v>6289.0431710424764</v>
      </c>
      <c r="O3852" s="3">
        <f>+Tabella2026[[#This Row],[DIFFERENZA REDDITO INFERIORE ALLA MEDIA DALLA MEDIA]]*Tabella2026[[#This Row],[POP_2024]]</f>
        <v>15659717.495895766</v>
      </c>
      <c r="P3852" s="3">
        <f>+Tabella2026[[#This Row],[POPOLAZIONE PER DIFFERENZA ]]/SUM(Tabella2026[[POPOLAZIONE PER DIFFERENZA ]])</f>
        <v>1.3893021136988692E-4</v>
      </c>
      <c r="Q3852" s="3">
        <f>+Tabella2026[[#This Row],[INCIDENZA POPOLAZIONE PER DIFFERENZA]]*(PLAFOND-SUM(Tabella2026[CONTRIBUTO SULLA BASE DELLA POPOLAZIONE]))</f>
        <v>40900.950029636348</v>
      </c>
      <c r="R3852" s="3">
        <f>+Tabella2026[[#This Row],[CONTRIBUTO SULLA BASE DELLA POPOLAZIONE]]+Tabella2026[[#This Row],[CONTRIBUTO SULLA BASE DEL REDDITO]]</f>
        <v>53337.513522070389</v>
      </c>
      <c r="S3852" s="3">
        <f>+Tabella2026[[#This Row],[CONTRIBUTO TOTALE]]/(PLAFOND/N_TESSERE)</f>
        <v>106.67502704414078</v>
      </c>
      <c r="T3852" s="3">
        <f>+MAX(CEILING(Tabella2026[[#This Row],[preDEF1]],1),1)</f>
        <v>107</v>
      </c>
      <c r="U3852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3852" s="21">
        <f>+Tabella2026[[#This Row],[DEF - n. card]]*(PLAFOND/N_TESSERE)</f>
        <v>53000</v>
      </c>
      <c r="W3852" s="18"/>
    </row>
    <row r="3853" spans="2:23" x14ac:dyDescent="0.25">
      <c r="B3853" s="1" t="s">
        <v>7785</v>
      </c>
      <c r="C3853" s="2">
        <v>53022</v>
      </c>
      <c r="D3853" s="1" t="s">
        <v>7786</v>
      </c>
      <c r="E3853" s="1" t="s">
        <v>30</v>
      </c>
      <c r="F3853" s="1" t="s">
        <v>159</v>
      </c>
      <c r="G3853" s="1" t="s">
        <v>4778</v>
      </c>
      <c r="H3853" s="1" t="s">
        <v>15834</v>
      </c>
      <c r="I3853" s="5">
        <v>2490</v>
      </c>
      <c r="J3853" s="5">
        <v>45952898</v>
      </c>
      <c r="K3853" s="3">
        <f>+Tabella2026[[#This Row],[POP_2024]]/SUM(Tabella2026[POP_2024])</f>
        <v>4.2243869481440726E-5</v>
      </c>
      <c r="L3853" s="3">
        <f>+Tabella2026[[#This Row],[INCIDENZA POPOLAZIONE]]*(PLAFOND/2)</f>
        <v>12436.563492434039</v>
      </c>
      <c r="M3853" s="3">
        <f>+IFERROR(Tabella2026[[#This Row],[reddito_2024]]/Tabella2026[[#This Row],[POP_2024]],"")</f>
        <v>18454.979116465864</v>
      </c>
      <c r="N3853" s="3">
        <f>+IF(Tabella2026[[#This Row],[REDDITO COMPLESSIVO PROCAPITE]]&lt;media_aggr_reddito_pc,(media_aggr_reddito_pc-Tabella2026[[#This Row],[REDDITO COMPLESSIVO PROCAPITE]]),0)</f>
        <v>0</v>
      </c>
      <c r="O3853" s="3">
        <f>+Tabella2026[[#This Row],[DIFFERENZA REDDITO INFERIORE ALLA MEDIA DALLA MEDIA]]*Tabella2026[[#This Row],[POP_2024]]</f>
        <v>0</v>
      </c>
      <c r="P3853" s="3">
        <f>+Tabella2026[[#This Row],[POPOLAZIONE PER DIFFERENZA ]]/SUM(Tabella2026[[POPOLAZIONE PER DIFFERENZA ]])</f>
        <v>0</v>
      </c>
      <c r="Q3853" s="3">
        <f>+Tabella2026[[#This Row],[INCIDENZA POPOLAZIONE PER DIFFERENZA]]*(PLAFOND-SUM(Tabella2026[CONTRIBUTO SULLA BASE DELLA POPOLAZIONE]))</f>
        <v>0</v>
      </c>
      <c r="R3853" s="3">
        <f>+Tabella2026[[#This Row],[CONTRIBUTO SULLA BASE DELLA POPOLAZIONE]]+Tabella2026[[#This Row],[CONTRIBUTO SULLA BASE DEL REDDITO]]</f>
        <v>12436.563492434039</v>
      </c>
      <c r="S3853" s="3">
        <f>+Tabella2026[[#This Row],[CONTRIBUTO TOTALE]]/(PLAFOND/N_TESSERE)</f>
        <v>24.87312698486808</v>
      </c>
      <c r="T3853" s="3">
        <f>+MAX(CEILING(Tabella2026[[#This Row],[preDEF1]],1),1)</f>
        <v>25</v>
      </c>
      <c r="U3853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53" s="21">
        <f>+Tabella2026[[#This Row],[DEF - n. card]]*(PLAFOND/N_TESSERE)</f>
        <v>12000</v>
      </c>
      <c r="W3853" s="18"/>
    </row>
    <row r="3854" spans="2:23" x14ac:dyDescent="0.25">
      <c r="B3854" s="1" t="s">
        <v>7685</v>
      </c>
      <c r="C3854" s="2">
        <v>64032</v>
      </c>
      <c r="D3854" s="1" t="s">
        <v>7686</v>
      </c>
      <c r="E3854" s="1" t="s">
        <v>15</v>
      </c>
      <c r="F3854" s="1" t="s">
        <v>290</v>
      </c>
      <c r="G3854" s="1" t="s">
        <v>4778</v>
      </c>
      <c r="H3854" s="1" t="s">
        <v>15836</v>
      </c>
      <c r="I3854" s="5">
        <v>2487</v>
      </c>
      <c r="J3854" s="5">
        <v>35329114</v>
      </c>
      <c r="K3854" s="3">
        <f>+Tabella2026[[#This Row],[POP_2024]]/SUM(Tabella2026[POP_2024])</f>
        <v>4.219297325314983E-5</v>
      </c>
      <c r="L3854" s="3">
        <f>+Tabella2026[[#This Row],[INCIDENZA POPOLAZIONE]]*(PLAFOND/2)</f>
        <v>12421.579680997371</v>
      </c>
      <c r="M3854" s="3">
        <f>+IFERROR(Tabella2026[[#This Row],[reddito_2024]]/Tabella2026[[#This Row],[POP_2024]],"")</f>
        <v>14205.514274225976</v>
      </c>
      <c r="N3854" s="3">
        <f>+IF(Tabella2026[[#This Row],[REDDITO COMPLESSIVO PROCAPITE]]&lt;media_aggr_reddito_pc,(media_aggr_reddito_pc-Tabella2026[[#This Row],[REDDITO COMPLESSIVO PROCAPITE]]),0)</f>
        <v>3619.5517883827652</v>
      </c>
      <c r="O3854" s="3">
        <f>+Tabella2026[[#This Row],[DIFFERENZA REDDITO INFERIORE ALLA MEDIA DALLA MEDIA]]*Tabella2026[[#This Row],[POP_2024]]</f>
        <v>9001825.2977079377</v>
      </c>
      <c r="P3854" s="3">
        <f>+Tabella2026[[#This Row],[POPOLAZIONE PER DIFFERENZA ]]/SUM(Tabella2026[[POPOLAZIONE PER DIFFERENZA ]])</f>
        <v>7.9862583194948038E-5</v>
      </c>
      <c r="Q3854" s="3">
        <f>+Tabella2026[[#This Row],[INCIDENZA POPOLAZIONE PER DIFFERENZA]]*(PLAFOND-SUM(Tabella2026[CONTRIBUTO SULLA BASE DELLA POPOLAZIONE]))</f>
        <v>23511.484595655402</v>
      </c>
      <c r="R3854" s="3">
        <f>+Tabella2026[[#This Row],[CONTRIBUTO SULLA BASE DELLA POPOLAZIONE]]+Tabella2026[[#This Row],[CONTRIBUTO SULLA BASE DEL REDDITO]]</f>
        <v>35933.064276652774</v>
      </c>
      <c r="S3854" s="3">
        <f>+Tabella2026[[#This Row],[CONTRIBUTO TOTALE]]/(PLAFOND/N_TESSERE)</f>
        <v>71.866128553305543</v>
      </c>
      <c r="T3854" s="3">
        <f>+MAX(CEILING(Tabella2026[[#This Row],[preDEF1]],1),1)</f>
        <v>72</v>
      </c>
      <c r="U3854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3854" s="21">
        <f>+Tabella2026[[#This Row],[DEF - n. card]]*(PLAFOND/N_TESSERE)</f>
        <v>35500</v>
      </c>
      <c r="W3854" s="18"/>
    </row>
    <row r="3855" spans="2:23" x14ac:dyDescent="0.25">
      <c r="B3855" s="1" t="s">
        <v>7795</v>
      </c>
      <c r="C3855" s="2">
        <v>80008</v>
      </c>
      <c r="D3855" s="1" t="s">
        <v>7796</v>
      </c>
      <c r="E3855" s="1" t="s">
        <v>61</v>
      </c>
      <c r="F3855" s="1" t="s">
        <v>62</v>
      </c>
      <c r="G3855" s="1" t="s">
        <v>4778</v>
      </c>
      <c r="H3855" s="1" t="s">
        <v>15836</v>
      </c>
      <c r="I3855" s="5">
        <v>2486</v>
      </c>
      <c r="J3855" s="5">
        <v>23029411</v>
      </c>
      <c r="K3855" s="3">
        <f>+Tabella2026[[#This Row],[POP_2024]]/SUM(Tabella2026[POP_2024])</f>
        <v>4.2176007843719534E-5</v>
      </c>
      <c r="L3855" s="3">
        <f>+Tabella2026[[#This Row],[INCIDENZA POPOLAZIONE]]*(PLAFOND/2)</f>
        <v>12416.585077185147</v>
      </c>
      <c r="M3855" s="3">
        <f>+IFERROR(Tabella2026[[#This Row],[reddito_2024]]/Tabella2026[[#This Row],[POP_2024]],"")</f>
        <v>9263.6407884151249</v>
      </c>
      <c r="N3855" s="3">
        <f>+IF(Tabella2026[[#This Row],[REDDITO COMPLESSIVO PROCAPITE]]&lt;media_aggr_reddito_pc,(media_aggr_reddito_pc-Tabella2026[[#This Row],[REDDITO COMPLESSIVO PROCAPITE]]),0)</f>
        <v>8561.4252741936161</v>
      </c>
      <c r="O3855" s="3">
        <f>+Tabella2026[[#This Row],[DIFFERENZA REDDITO INFERIORE ALLA MEDIA DALLA MEDIA]]*Tabella2026[[#This Row],[POP_2024]]</f>
        <v>21283703.231645331</v>
      </c>
      <c r="P3855" s="3">
        <f>+Tabella2026[[#This Row],[POPOLAZIONE PER DIFFERENZA ]]/SUM(Tabella2026[[POPOLAZIONE PER DIFFERENZA ]])</f>
        <v>1.8882520642415253E-4</v>
      </c>
      <c r="Q3855" s="3">
        <f>+Tabella2026[[#This Row],[INCIDENZA POPOLAZIONE PER DIFFERENZA]]*(PLAFOND-SUM(Tabella2026[CONTRIBUTO SULLA BASE DELLA POPOLAZIONE]))</f>
        <v>55589.999152365912</v>
      </c>
      <c r="R3855" s="3">
        <f>+Tabella2026[[#This Row],[CONTRIBUTO SULLA BASE DELLA POPOLAZIONE]]+Tabella2026[[#This Row],[CONTRIBUTO SULLA BASE DEL REDDITO]]</f>
        <v>68006.584229551052</v>
      </c>
      <c r="S3855" s="3">
        <f>+Tabella2026[[#This Row],[CONTRIBUTO TOTALE]]/(PLAFOND/N_TESSERE)</f>
        <v>136.0131684591021</v>
      </c>
      <c r="T3855" s="3">
        <f>+MAX(CEILING(Tabella2026[[#This Row],[preDEF1]],1),1)</f>
        <v>137</v>
      </c>
      <c r="U3855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3855" s="21">
        <f>+Tabella2026[[#This Row],[DEF - n. card]]*(PLAFOND/N_TESSERE)</f>
        <v>68000</v>
      </c>
      <c r="W3855" s="18"/>
    </row>
    <row r="3856" spans="2:23" x14ac:dyDescent="0.25">
      <c r="B3856" s="1" t="s">
        <v>7563</v>
      </c>
      <c r="C3856" s="2">
        <v>10037</v>
      </c>
      <c r="D3856" s="1" t="s">
        <v>7564</v>
      </c>
      <c r="E3856" s="1" t="s">
        <v>24</v>
      </c>
      <c r="F3856" s="1" t="s">
        <v>23</v>
      </c>
      <c r="G3856" s="1" t="s">
        <v>4778</v>
      </c>
      <c r="H3856" s="1" t="s">
        <v>15835</v>
      </c>
      <c r="I3856" s="5">
        <v>2486</v>
      </c>
      <c r="J3856" s="5">
        <v>54801997</v>
      </c>
      <c r="K3856" s="3">
        <f>+Tabella2026[[#This Row],[POP_2024]]/SUM(Tabella2026[POP_2024])</f>
        <v>4.2176007843719534E-5</v>
      </c>
      <c r="L3856" s="3">
        <f>+Tabella2026[[#This Row],[INCIDENZA POPOLAZIONE]]*(PLAFOND/2)</f>
        <v>12416.585077185147</v>
      </c>
      <c r="M3856" s="3">
        <f>+IFERROR(Tabella2026[[#This Row],[reddito_2024]]/Tabella2026[[#This Row],[POP_2024]],"")</f>
        <v>22044.246580852774</v>
      </c>
      <c r="N3856" s="3">
        <f>+IF(Tabella2026[[#This Row],[REDDITO COMPLESSIVO PROCAPITE]]&lt;media_aggr_reddito_pc,(media_aggr_reddito_pc-Tabella2026[[#This Row],[REDDITO COMPLESSIVO PROCAPITE]]),0)</f>
        <v>0</v>
      </c>
      <c r="O3856" s="3">
        <f>+Tabella2026[[#This Row],[DIFFERENZA REDDITO INFERIORE ALLA MEDIA DALLA MEDIA]]*Tabella2026[[#This Row],[POP_2024]]</f>
        <v>0</v>
      </c>
      <c r="P3856" s="3">
        <f>+Tabella2026[[#This Row],[POPOLAZIONE PER DIFFERENZA ]]/SUM(Tabella2026[[POPOLAZIONE PER DIFFERENZA ]])</f>
        <v>0</v>
      </c>
      <c r="Q3856" s="3">
        <f>+Tabella2026[[#This Row],[INCIDENZA POPOLAZIONE PER DIFFERENZA]]*(PLAFOND-SUM(Tabella2026[CONTRIBUTO SULLA BASE DELLA POPOLAZIONE]))</f>
        <v>0</v>
      </c>
      <c r="R3856" s="3">
        <f>+Tabella2026[[#This Row],[CONTRIBUTO SULLA BASE DELLA POPOLAZIONE]]+Tabella2026[[#This Row],[CONTRIBUTO SULLA BASE DEL REDDITO]]</f>
        <v>12416.585077185147</v>
      </c>
      <c r="S3856" s="3">
        <f>+Tabella2026[[#This Row],[CONTRIBUTO TOTALE]]/(PLAFOND/N_TESSERE)</f>
        <v>24.833170154370293</v>
      </c>
      <c r="T3856" s="3">
        <f>+MAX(CEILING(Tabella2026[[#This Row],[preDEF1]],1),1)</f>
        <v>25</v>
      </c>
      <c r="U3856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56" s="21">
        <f>+Tabella2026[[#This Row],[DEF - n. card]]*(PLAFOND/N_TESSERE)</f>
        <v>12000</v>
      </c>
      <c r="W3856" s="18"/>
    </row>
    <row r="3857" spans="2:23" x14ac:dyDescent="0.25">
      <c r="B3857" s="1" t="s">
        <v>7569</v>
      </c>
      <c r="C3857" s="2">
        <v>52013</v>
      </c>
      <c r="D3857" s="1" t="s">
        <v>7570</v>
      </c>
      <c r="E3857" s="1" t="s">
        <v>30</v>
      </c>
      <c r="F3857" s="1" t="s">
        <v>283</v>
      </c>
      <c r="G3857" s="1" t="s">
        <v>4778</v>
      </c>
      <c r="H3857" s="1" t="s">
        <v>15834</v>
      </c>
      <c r="I3857" s="5">
        <v>2485</v>
      </c>
      <c r="J3857" s="5">
        <v>48637118</v>
      </c>
      <c r="K3857" s="3">
        <f>+Tabella2026[[#This Row],[POP_2024]]/SUM(Tabella2026[POP_2024])</f>
        <v>4.2159042434289237E-5</v>
      </c>
      <c r="L3857" s="3">
        <f>+Tabella2026[[#This Row],[INCIDENZA POPOLAZIONE]]*(PLAFOND/2)</f>
        <v>12411.590473372926</v>
      </c>
      <c r="M3857" s="3">
        <f>+IFERROR(Tabella2026[[#This Row],[reddito_2024]]/Tabella2026[[#This Row],[POP_2024]],"")</f>
        <v>19572.280885311869</v>
      </c>
      <c r="N3857" s="3">
        <f>+IF(Tabella2026[[#This Row],[REDDITO COMPLESSIVO PROCAPITE]]&lt;media_aggr_reddito_pc,(media_aggr_reddito_pc-Tabella2026[[#This Row],[REDDITO COMPLESSIVO PROCAPITE]]),0)</f>
        <v>0</v>
      </c>
      <c r="O3857" s="3">
        <f>+Tabella2026[[#This Row],[DIFFERENZA REDDITO INFERIORE ALLA MEDIA DALLA MEDIA]]*Tabella2026[[#This Row],[POP_2024]]</f>
        <v>0</v>
      </c>
      <c r="P3857" s="3">
        <f>+Tabella2026[[#This Row],[POPOLAZIONE PER DIFFERENZA ]]/SUM(Tabella2026[[POPOLAZIONE PER DIFFERENZA ]])</f>
        <v>0</v>
      </c>
      <c r="Q3857" s="3">
        <f>+Tabella2026[[#This Row],[INCIDENZA POPOLAZIONE PER DIFFERENZA]]*(PLAFOND-SUM(Tabella2026[CONTRIBUTO SULLA BASE DELLA POPOLAZIONE]))</f>
        <v>0</v>
      </c>
      <c r="R3857" s="3">
        <f>+Tabella2026[[#This Row],[CONTRIBUTO SULLA BASE DELLA POPOLAZIONE]]+Tabella2026[[#This Row],[CONTRIBUTO SULLA BASE DEL REDDITO]]</f>
        <v>12411.590473372926</v>
      </c>
      <c r="S3857" s="3">
        <f>+Tabella2026[[#This Row],[CONTRIBUTO TOTALE]]/(PLAFOND/N_TESSERE)</f>
        <v>24.82318094674585</v>
      </c>
      <c r="T3857" s="3">
        <f>+MAX(CEILING(Tabella2026[[#This Row],[preDEF1]],1),1)</f>
        <v>25</v>
      </c>
      <c r="U3857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57" s="21">
        <f>+Tabella2026[[#This Row],[DEF - n. card]]*(PLAFOND/N_TESSERE)</f>
        <v>12000</v>
      </c>
      <c r="W3857" s="18"/>
    </row>
    <row r="3858" spans="2:23" x14ac:dyDescent="0.25">
      <c r="B3858" s="1" t="s">
        <v>7967</v>
      </c>
      <c r="C3858" s="2">
        <v>18159</v>
      </c>
      <c r="D3858" s="1" t="s">
        <v>7968</v>
      </c>
      <c r="E3858" s="1" t="s">
        <v>12</v>
      </c>
      <c r="F3858" s="1" t="s">
        <v>195</v>
      </c>
      <c r="G3858" s="1" t="s">
        <v>4778</v>
      </c>
      <c r="H3858" s="1" t="s">
        <v>15835</v>
      </c>
      <c r="I3858" s="5">
        <v>2484</v>
      </c>
      <c r="J3858" s="5">
        <v>60408116</v>
      </c>
      <c r="K3858" s="3">
        <f>+Tabella2026[[#This Row],[POP_2024]]/SUM(Tabella2026[POP_2024])</f>
        <v>4.2142077024858941E-5</v>
      </c>
      <c r="L3858" s="3">
        <f>+Tabella2026[[#This Row],[INCIDENZA POPOLAZIONE]]*(PLAFOND/2)</f>
        <v>12406.595869560704</v>
      </c>
      <c r="M3858" s="3">
        <f>+IFERROR(Tabella2026[[#This Row],[reddito_2024]]/Tabella2026[[#This Row],[POP_2024]],"")</f>
        <v>24318.88727858293</v>
      </c>
      <c r="N3858" s="3">
        <f>+IF(Tabella2026[[#This Row],[REDDITO COMPLESSIVO PROCAPITE]]&lt;media_aggr_reddito_pc,(media_aggr_reddito_pc-Tabella2026[[#This Row],[REDDITO COMPLESSIVO PROCAPITE]]),0)</f>
        <v>0</v>
      </c>
      <c r="O3858" s="3">
        <f>+Tabella2026[[#This Row],[DIFFERENZA REDDITO INFERIORE ALLA MEDIA DALLA MEDIA]]*Tabella2026[[#This Row],[POP_2024]]</f>
        <v>0</v>
      </c>
      <c r="P3858" s="3">
        <f>+Tabella2026[[#This Row],[POPOLAZIONE PER DIFFERENZA ]]/SUM(Tabella2026[[POPOLAZIONE PER DIFFERENZA ]])</f>
        <v>0</v>
      </c>
      <c r="Q3858" s="3">
        <f>+Tabella2026[[#This Row],[INCIDENZA POPOLAZIONE PER DIFFERENZA]]*(PLAFOND-SUM(Tabella2026[CONTRIBUTO SULLA BASE DELLA POPOLAZIONE]))</f>
        <v>0</v>
      </c>
      <c r="R3858" s="3">
        <f>+Tabella2026[[#This Row],[CONTRIBUTO SULLA BASE DELLA POPOLAZIONE]]+Tabella2026[[#This Row],[CONTRIBUTO SULLA BASE DEL REDDITO]]</f>
        <v>12406.595869560704</v>
      </c>
      <c r="S3858" s="3">
        <f>+Tabella2026[[#This Row],[CONTRIBUTO TOTALE]]/(PLAFOND/N_TESSERE)</f>
        <v>24.813191739121407</v>
      </c>
      <c r="T3858" s="3">
        <f>+MAX(CEILING(Tabella2026[[#This Row],[preDEF1]],1),1)</f>
        <v>25</v>
      </c>
      <c r="U3858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58" s="21">
        <f>+Tabella2026[[#This Row],[DEF - n. card]]*(PLAFOND/N_TESSERE)</f>
        <v>12000</v>
      </c>
      <c r="W3858" s="18"/>
    </row>
    <row r="3859" spans="2:23" x14ac:dyDescent="0.25">
      <c r="B3859" s="1" t="s">
        <v>7731</v>
      </c>
      <c r="C3859" s="2">
        <v>65047</v>
      </c>
      <c r="D3859" s="1" t="s">
        <v>7732</v>
      </c>
      <c r="E3859" s="1" t="s">
        <v>15</v>
      </c>
      <c r="F3859" s="1" t="s">
        <v>82</v>
      </c>
      <c r="G3859" s="1" t="s">
        <v>4778</v>
      </c>
      <c r="H3859" s="1" t="s">
        <v>15836</v>
      </c>
      <c r="I3859" s="5">
        <v>2482</v>
      </c>
      <c r="J3859" s="5">
        <v>30106334</v>
      </c>
      <c r="K3859" s="3">
        <f>+Tabella2026[[#This Row],[POP_2024]]/SUM(Tabella2026[POP_2024])</f>
        <v>4.2108146205998342E-5</v>
      </c>
      <c r="L3859" s="3">
        <f>+Tabella2026[[#This Row],[INCIDENZA POPOLAZIONE]]*(PLAFOND/2)</f>
        <v>12396.606661936257</v>
      </c>
      <c r="M3859" s="3">
        <f>+IFERROR(Tabella2026[[#This Row],[reddito_2024]]/Tabella2026[[#This Row],[POP_2024]],"")</f>
        <v>12129.86865431104</v>
      </c>
      <c r="N3859" s="3">
        <f>+IF(Tabella2026[[#This Row],[REDDITO COMPLESSIVO PROCAPITE]]&lt;media_aggr_reddito_pc,(media_aggr_reddito_pc-Tabella2026[[#This Row],[REDDITO COMPLESSIVO PROCAPITE]]),0)</f>
        <v>5695.1974082977013</v>
      </c>
      <c r="O3859" s="3">
        <f>+Tabella2026[[#This Row],[DIFFERENZA REDDITO INFERIORE ALLA MEDIA DALLA MEDIA]]*Tabella2026[[#This Row],[POP_2024]]</f>
        <v>14135479.967394894</v>
      </c>
      <c r="P3859" s="3">
        <f>+Tabella2026[[#This Row],[POPOLAZIONE PER DIFFERENZA ]]/SUM(Tabella2026[[POPOLAZIONE PER DIFFERENZA ]])</f>
        <v>1.2540744877419891E-4</v>
      </c>
      <c r="Q3859" s="3">
        <f>+Tabella2026[[#This Row],[INCIDENZA POPOLAZIONE PER DIFFERENZA]]*(PLAFOND-SUM(Tabella2026[CONTRIBUTO SULLA BASE DELLA POPOLAZIONE]))</f>
        <v>36919.858863537731</v>
      </c>
      <c r="R3859" s="3">
        <f>+Tabella2026[[#This Row],[CONTRIBUTO SULLA BASE DELLA POPOLAZIONE]]+Tabella2026[[#This Row],[CONTRIBUTO SULLA BASE DEL REDDITO]]</f>
        <v>49316.465525473992</v>
      </c>
      <c r="S3859" s="3">
        <f>+Tabella2026[[#This Row],[CONTRIBUTO TOTALE]]/(PLAFOND/N_TESSERE)</f>
        <v>98.632931050947988</v>
      </c>
      <c r="T3859" s="3">
        <f>+MAX(CEILING(Tabella2026[[#This Row],[preDEF1]],1),1)</f>
        <v>99</v>
      </c>
      <c r="U3859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3859" s="21">
        <f>+Tabella2026[[#This Row],[DEF - n. card]]*(PLAFOND/N_TESSERE)</f>
        <v>49000</v>
      </c>
      <c r="W3859" s="18"/>
    </row>
    <row r="3860" spans="2:23" x14ac:dyDescent="0.25">
      <c r="B3860" s="1" t="s">
        <v>7467</v>
      </c>
      <c r="C3860" s="2">
        <v>83101</v>
      </c>
      <c r="D3860" s="1" t="s">
        <v>7468</v>
      </c>
      <c r="E3860" s="1" t="s">
        <v>21</v>
      </c>
      <c r="F3860" s="1" t="s">
        <v>42</v>
      </c>
      <c r="G3860" s="1" t="s">
        <v>4778</v>
      </c>
      <c r="H3860" s="1" t="s">
        <v>15836</v>
      </c>
      <c r="I3860" s="5">
        <v>2481</v>
      </c>
      <c r="J3860" s="5">
        <v>32763663</v>
      </c>
      <c r="K3860" s="3">
        <f>+Tabella2026[[#This Row],[POP_2024]]/SUM(Tabella2026[POP_2024])</f>
        <v>4.2091180796568045E-5</v>
      </c>
      <c r="L3860" s="3">
        <f>+Tabella2026[[#This Row],[INCIDENZA POPOLAZIONE]]*(PLAFOND/2)</f>
        <v>12391.612058124036</v>
      </c>
      <c r="M3860" s="3">
        <f>+IFERROR(Tabella2026[[#This Row],[reddito_2024]]/Tabella2026[[#This Row],[POP_2024]],"")</f>
        <v>13205.829504232164</v>
      </c>
      <c r="N3860" s="3">
        <f>+IF(Tabella2026[[#This Row],[REDDITO COMPLESSIVO PROCAPITE]]&lt;media_aggr_reddito_pc,(media_aggr_reddito_pc-Tabella2026[[#This Row],[REDDITO COMPLESSIVO PROCAPITE]]),0)</f>
        <v>4619.2365583765768</v>
      </c>
      <c r="O3860" s="3">
        <f>+Tabella2026[[#This Row],[DIFFERENZA REDDITO INFERIORE ALLA MEDIA DALLA MEDIA]]*Tabella2026[[#This Row],[POP_2024]]</f>
        <v>11460325.901332287</v>
      </c>
      <c r="P3860" s="3">
        <f>+Tabella2026[[#This Row],[POPOLAZIONE PER DIFFERENZA ]]/SUM(Tabella2026[[POPOLAZIONE PER DIFFERENZA ]])</f>
        <v>1.0167396060990105E-4</v>
      </c>
      <c r="Q3860" s="3">
        <f>+Tabella2026[[#This Row],[INCIDENZA POPOLAZIONE PER DIFFERENZA]]*(PLAFOND-SUM(Tabella2026[CONTRIBUTO SULLA BASE DELLA POPOLAZIONE]))</f>
        <v>29932.737748084532</v>
      </c>
      <c r="R3860" s="3">
        <f>+Tabella2026[[#This Row],[CONTRIBUTO SULLA BASE DELLA POPOLAZIONE]]+Tabella2026[[#This Row],[CONTRIBUTO SULLA BASE DEL REDDITO]]</f>
        <v>42324.349806208571</v>
      </c>
      <c r="S3860" s="3">
        <f>+Tabella2026[[#This Row],[CONTRIBUTO TOTALE]]/(PLAFOND/N_TESSERE)</f>
        <v>84.648699612417147</v>
      </c>
      <c r="T3860" s="3">
        <f>+MAX(CEILING(Tabella2026[[#This Row],[preDEF1]],1),1)</f>
        <v>85</v>
      </c>
      <c r="U3860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3860" s="21">
        <f>+Tabella2026[[#This Row],[DEF - n. card]]*(PLAFOND/N_TESSERE)</f>
        <v>42000</v>
      </c>
      <c r="W3860" s="18"/>
    </row>
    <row r="3861" spans="2:23" x14ac:dyDescent="0.25">
      <c r="B3861" s="1" t="s">
        <v>7777</v>
      </c>
      <c r="C3861" s="2">
        <v>16140</v>
      </c>
      <c r="D3861" s="1" t="s">
        <v>7778</v>
      </c>
      <c r="E3861" s="1" t="s">
        <v>12</v>
      </c>
      <c r="F3861" s="1" t="s">
        <v>93</v>
      </c>
      <c r="G3861" s="1" t="s">
        <v>4778</v>
      </c>
      <c r="H3861" s="1" t="s">
        <v>15835</v>
      </c>
      <c r="I3861" s="5">
        <v>2479</v>
      </c>
      <c r="J3861" s="5">
        <v>46809999</v>
      </c>
      <c r="K3861" s="3">
        <f>+Tabella2026[[#This Row],[POP_2024]]/SUM(Tabella2026[POP_2024])</f>
        <v>4.2057249977707453E-5</v>
      </c>
      <c r="L3861" s="3">
        <f>+Tabella2026[[#This Row],[INCIDENZA POPOLAZIONE]]*(PLAFOND/2)</f>
        <v>12381.622850499591</v>
      </c>
      <c r="M3861" s="3">
        <f>+IFERROR(Tabella2026[[#This Row],[reddito_2024]]/Tabella2026[[#This Row],[POP_2024]],"")</f>
        <v>18882.613553852359</v>
      </c>
      <c r="N3861" s="3">
        <f>+IF(Tabella2026[[#This Row],[REDDITO COMPLESSIVO PROCAPITE]]&lt;media_aggr_reddito_pc,(media_aggr_reddito_pc-Tabella2026[[#This Row],[REDDITO COMPLESSIVO PROCAPITE]]),0)</f>
        <v>0</v>
      </c>
      <c r="O3861" s="3">
        <f>+Tabella2026[[#This Row],[DIFFERENZA REDDITO INFERIORE ALLA MEDIA DALLA MEDIA]]*Tabella2026[[#This Row],[POP_2024]]</f>
        <v>0</v>
      </c>
      <c r="P3861" s="3">
        <f>+Tabella2026[[#This Row],[POPOLAZIONE PER DIFFERENZA ]]/SUM(Tabella2026[[POPOLAZIONE PER DIFFERENZA ]])</f>
        <v>0</v>
      </c>
      <c r="Q3861" s="3">
        <f>+Tabella2026[[#This Row],[INCIDENZA POPOLAZIONE PER DIFFERENZA]]*(PLAFOND-SUM(Tabella2026[CONTRIBUTO SULLA BASE DELLA POPOLAZIONE]))</f>
        <v>0</v>
      </c>
      <c r="R3861" s="3">
        <f>+Tabella2026[[#This Row],[CONTRIBUTO SULLA BASE DELLA POPOLAZIONE]]+Tabella2026[[#This Row],[CONTRIBUTO SULLA BASE DEL REDDITO]]</f>
        <v>12381.622850499591</v>
      </c>
      <c r="S3861" s="3">
        <f>+Tabella2026[[#This Row],[CONTRIBUTO TOTALE]]/(PLAFOND/N_TESSERE)</f>
        <v>24.763245700999182</v>
      </c>
      <c r="T3861" s="3">
        <f>+MAX(CEILING(Tabella2026[[#This Row],[preDEF1]],1),1)</f>
        <v>25</v>
      </c>
      <c r="U3861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61" s="21">
        <f>+Tabella2026[[#This Row],[DEF - n. card]]*(PLAFOND/N_TESSERE)</f>
        <v>12000</v>
      </c>
      <c r="W3861" s="18"/>
    </row>
    <row r="3862" spans="2:23" x14ac:dyDescent="0.25">
      <c r="B3862" s="1" t="s">
        <v>7923</v>
      </c>
      <c r="C3862" s="2">
        <v>52019</v>
      </c>
      <c r="D3862" s="1" t="s">
        <v>7924</v>
      </c>
      <c r="E3862" s="1" t="s">
        <v>30</v>
      </c>
      <c r="F3862" s="1" t="s">
        <v>283</v>
      </c>
      <c r="G3862" s="1" t="s">
        <v>4778</v>
      </c>
      <c r="H3862" s="1" t="s">
        <v>15834</v>
      </c>
      <c r="I3862" s="5">
        <v>2479</v>
      </c>
      <c r="J3862" s="5">
        <v>44193229</v>
      </c>
      <c r="K3862" s="3">
        <f>+Tabella2026[[#This Row],[POP_2024]]/SUM(Tabella2026[POP_2024])</f>
        <v>4.2057249977707453E-5</v>
      </c>
      <c r="L3862" s="3">
        <f>+Tabella2026[[#This Row],[INCIDENZA POPOLAZIONE]]*(PLAFOND/2)</f>
        <v>12381.622850499591</v>
      </c>
      <c r="M3862" s="3">
        <f>+IFERROR(Tabella2026[[#This Row],[reddito_2024]]/Tabella2026[[#This Row],[POP_2024]],"")</f>
        <v>17827.038725292456</v>
      </c>
      <c r="N3862" s="3">
        <f>+IF(Tabella2026[[#This Row],[REDDITO COMPLESSIVO PROCAPITE]]&lt;media_aggr_reddito_pc,(media_aggr_reddito_pc-Tabella2026[[#This Row],[REDDITO COMPLESSIVO PROCAPITE]]),0)</f>
        <v>0</v>
      </c>
      <c r="O3862" s="3">
        <f>+Tabella2026[[#This Row],[DIFFERENZA REDDITO INFERIORE ALLA MEDIA DALLA MEDIA]]*Tabella2026[[#This Row],[POP_2024]]</f>
        <v>0</v>
      </c>
      <c r="P3862" s="3">
        <f>+Tabella2026[[#This Row],[POPOLAZIONE PER DIFFERENZA ]]/SUM(Tabella2026[[POPOLAZIONE PER DIFFERENZA ]])</f>
        <v>0</v>
      </c>
      <c r="Q3862" s="3">
        <f>+Tabella2026[[#This Row],[INCIDENZA POPOLAZIONE PER DIFFERENZA]]*(PLAFOND-SUM(Tabella2026[CONTRIBUTO SULLA BASE DELLA POPOLAZIONE]))</f>
        <v>0</v>
      </c>
      <c r="R3862" s="3">
        <f>+Tabella2026[[#This Row],[CONTRIBUTO SULLA BASE DELLA POPOLAZIONE]]+Tabella2026[[#This Row],[CONTRIBUTO SULLA BASE DEL REDDITO]]</f>
        <v>12381.622850499591</v>
      </c>
      <c r="S3862" s="3">
        <f>+Tabella2026[[#This Row],[CONTRIBUTO TOTALE]]/(PLAFOND/N_TESSERE)</f>
        <v>24.763245700999182</v>
      </c>
      <c r="T3862" s="3">
        <f>+MAX(CEILING(Tabella2026[[#This Row],[preDEF1]],1),1)</f>
        <v>25</v>
      </c>
      <c r="U3862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62" s="21">
        <f>+Tabella2026[[#This Row],[DEF - n. card]]*(PLAFOND/N_TESSERE)</f>
        <v>12000</v>
      </c>
      <c r="W3862" s="18"/>
    </row>
    <row r="3863" spans="2:23" x14ac:dyDescent="0.25">
      <c r="B3863" s="1" t="s">
        <v>7643</v>
      </c>
      <c r="C3863" s="2">
        <v>26018</v>
      </c>
      <c r="D3863" s="1" t="s">
        <v>7644</v>
      </c>
      <c r="E3863" s="1" t="s">
        <v>38</v>
      </c>
      <c r="F3863" s="1" t="s">
        <v>150</v>
      </c>
      <c r="G3863" s="1" t="s">
        <v>4778</v>
      </c>
      <c r="H3863" s="1" t="s">
        <v>15835</v>
      </c>
      <c r="I3863" s="5">
        <v>2478</v>
      </c>
      <c r="J3863" s="5">
        <v>44082196</v>
      </c>
      <c r="K3863" s="3">
        <f>+Tabella2026[[#This Row],[POP_2024]]/SUM(Tabella2026[POP_2024])</f>
        <v>4.2040284568277156E-5</v>
      </c>
      <c r="L3863" s="3">
        <f>+Tabella2026[[#This Row],[INCIDENZA POPOLAZIONE]]*(PLAFOND/2)</f>
        <v>12376.628246687369</v>
      </c>
      <c r="M3863" s="3">
        <f>+IFERROR(Tabella2026[[#This Row],[reddito_2024]]/Tabella2026[[#This Row],[POP_2024]],"")</f>
        <v>17789.425343018564</v>
      </c>
      <c r="N3863" s="3">
        <f>+IF(Tabella2026[[#This Row],[REDDITO COMPLESSIVO PROCAPITE]]&lt;media_aggr_reddito_pc,(media_aggr_reddito_pc-Tabella2026[[#This Row],[REDDITO COMPLESSIVO PROCAPITE]]),0)</f>
        <v>35.640719590177468</v>
      </c>
      <c r="O3863" s="3">
        <f>+Tabella2026[[#This Row],[DIFFERENZA REDDITO INFERIORE ALLA MEDIA DALLA MEDIA]]*Tabella2026[[#This Row],[POP_2024]]</f>
        <v>88317.703144459767</v>
      </c>
      <c r="P3863" s="3">
        <f>+Tabella2026[[#This Row],[POPOLAZIONE PER DIFFERENZA ]]/SUM(Tabella2026[[POPOLAZIONE PER DIFFERENZA ]])</f>
        <v>7.8353885814214391E-7</v>
      </c>
      <c r="Q3863" s="3">
        <f>+Tabella2026[[#This Row],[INCIDENZA POPOLAZIONE PER DIFFERENZA]]*(PLAFOND-SUM(Tabella2026[CONTRIBUTO SULLA BASE DELLA POPOLAZIONE]))</f>
        <v>230.67325218290449</v>
      </c>
      <c r="R3863" s="3">
        <f>+Tabella2026[[#This Row],[CONTRIBUTO SULLA BASE DELLA POPOLAZIONE]]+Tabella2026[[#This Row],[CONTRIBUTO SULLA BASE DEL REDDITO]]</f>
        <v>12607.301498870274</v>
      </c>
      <c r="S3863" s="3">
        <f>+Tabella2026[[#This Row],[CONTRIBUTO TOTALE]]/(PLAFOND/N_TESSERE)</f>
        <v>25.214602997740549</v>
      </c>
      <c r="T3863" s="3">
        <f>+MAX(CEILING(Tabella2026[[#This Row],[preDEF1]],1),1)</f>
        <v>26</v>
      </c>
      <c r="U3863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63" s="21">
        <f>+Tabella2026[[#This Row],[DEF - n. card]]*(PLAFOND/N_TESSERE)</f>
        <v>12500</v>
      </c>
      <c r="W3863" s="18"/>
    </row>
    <row r="3864" spans="2:23" x14ac:dyDescent="0.25">
      <c r="B3864" s="1" t="s">
        <v>7817</v>
      </c>
      <c r="C3864" s="2">
        <v>15035</v>
      </c>
      <c r="D3864" s="1" t="s">
        <v>7818</v>
      </c>
      <c r="E3864" s="1" t="s">
        <v>12</v>
      </c>
      <c r="F3864" s="1" t="s">
        <v>11</v>
      </c>
      <c r="G3864" s="1" t="s">
        <v>4778</v>
      </c>
      <c r="H3864" s="1" t="s">
        <v>15835</v>
      </c>
      <c r="I3864" s="5">
        <v>2477</v>
      </c>
      <c r="J3864" s="5">
        <v>45600633</v>
      </c>
      <c r="K3864" s="3">
        <f>+Tabella2026[[#This Row],[POP_2024]]/SUM(Tabella2026[POP_2024])</f>
        <v>4.202331915884686E-5</v>
      </c>
      <c r="L3864" s="3">
        <f>+Tabella2026[[#This Row],[INCIDENZA POPOLAZIONE]]*(PLAFOND/2)</f>
        <v>12371.633642875146</v>
      </c>
      <c r="M3864" s="3">
        <f>+IFERROR(Tabella2026[[#This Row],[reddito_2024]]/Tabella2026[[#This Row],[POP_2024]],"")</f>
        <v>18409.621719822364</v>
      </c>
      <c r="N3864" s="3">
        <f>+IF(Tabella2026[[#This Row],[REDDITO COMPLESSIVO PROCAPITE]]&lt;media_aggr_reddito_pc,(media_aggr_reddito_pc-Tabella2026[[#This Row],[REDDITO COMPLESSIVO PROCAPITE]]),0)</f>
        <v>0</v>
      </c>
      <c r="O3864" s="3">
        <f>+Tabella2026[[#This Row],[DIFFERENZA REDDITO INFERIORE ALLA MEDIA DALLA MEDIA]]*Tabella2026[[#This Row],[POP_2024]]</f>
        <v>0</v>
      </c>
      <c r="P3864" s="3">
        <f>+Tabella2026[[#This Row],[POPOLAZIONE PER DIFFERENZA ]]/SUM(Tabella2026[[POPOLAZIONE PER DIFFERENZA ]])</f>
        <v>0</v>
      </c>
      <c r="Q3864" s="3">
        <f>+Tabella2026[[#This Row],[INCIDENZA POPOLAZIONE PER DIFFERENZA]]*(PLAFOND-SUM(Tabella2026[CONTRIBUTO SULLA BASE DELLA POPOLAZIONE]))</f>
        <v>0</v>
      </c>
      <c r="R3864" s="3">
        <f>+Tabella2026[[#This Row],[CONTRIBUTO SULLA BASE DELLA POPOLAZIONE]]+Tabella2026[[#This Row],[CONTRIBUTO SULLA BASE DEL REDDITO]]</f>
        <v>12371.633642875146</v>
      </c>
      <c r="S3864" s="3">
        <f>+Tabella2026[[#This Row],[CONTRIBUTO TOTALE]]/(PLAFOND/N_TESSERE)</f>
        <v>24.743267285750292</v>
      </c>
      <c r="T3864" s="3">
        <f>+MAX(CEILING(Tabella2026[[#This Row],[preDEF1]],1),1)</f>
        <v>25</v>
      </c>
      <c r="U3864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64" s="21">
        <f>+Tabella2026[[#This Row],[DEF - n. card]]*(PLAFOND/N_TESSERE)</f>
        <v>12000</v>
      </c>
      <c r="W3864" s="18"/>
    </row>
    <row r="3865" spans="2:23" x14ac:dyDescent="0.25">
      <c r="B3865" s="1" t="s">
        <v>7697</v>
      </c>
      <c r="C3865" s="2">
        <v>71035</v>
      </c>
      <c r="D3865" s="1" t="s">
        <v>7698</v>
      </c>
      <c r="E3865" s="1" t="s">
        <v>33</v>
      </c>
      <c r="F3865" s="1" t="s">
        <v>78</v>
      </c>
      <c r="G3865" s="1" t="s">
        <v>4778</v>
      </c>
      <c r="H3865" s="1" t="s">
        <v>15836</v>
      </c>
      <c r="I3865" s="5">
        <v>2477</v>
      </c>
      <c r="J3865" s="5">
        <v>31849209</v>
      </c>
      <c r="K3865" s="3">
        <f>+Tabella2026[[#This Row],[POP_2024]]/SUM(Tabella2026[POP_2024])</f>
        <v>4.202331915884686E-5</v>
      </c>
      <c r="L3865" s="3">
        <f>+Tabella2026[[#This Row],[INCIDENZA POPOLAZIONE]]*(PLAFOND/2)</f>
        <v>12371.633642875146</v>
      </c>
      <c r="M3865" s="3">
        <f>+IFERROR(Tabella2026[[#This Row],[reddito_2024]]/Tabella2026[[#This Row],[POP_2024]],"")</f>
        <v>12857.976988292288</v>
      </c>
      <c r="N3865" s="3">
        <f>+IF(Tabella2026[[#This Row],[REDDITO COMPLESSIVO PROCAPITE]]&lt;media_aggr_reddito_pc,(media_aggr_reddito_pc-Tabella2026[[#This Row],[REDDITO COMPLESSIVO PROCAPITE]]),0)</f>
        <v>4967.0890743164528</v>
      </c>
      <c r="O3865" s="3">
        <f>+Tabella2026[[#This Row],[DIFFERENZA REDDITO INFERIORE ALLA MEDIA DALLA MEDIA]]*Tabella2026[[#This Row],[POP_2024]]</f>
        <v>12303479.637081854</v>
      </c>
      <c r="P3865" s="3">
        <f>+Tabella2026[[#This Row],[POPOLAZIONE PER DIFFERENZA ]]/SUM(Tabella2026[[POPOLAZIONE PER DIFFERENZA ]])</f>
        <v>1.0915426967395014E-4</v>
      </c>
      <c r="Q3865" s="3">
        <f>+Tabella2026[[#This Row],[INCIDENZA POPOLAZIONE PER DIFFERENZA]]*(PLAFOND-SUM(Tabella2026[CONTRIBUTO SULLA BASE DELLA POPOLAZIONE]))</f>
        <v>32134.935126308796</v>
      </c>
      <c r="R3865" s="3">
        <f>+Tabella2026[[#This Row],[CONTRIBUTO SULLA BASE DELLA POPOLAZIONE]]+Tabella2026[[#This Row],[CONTRIBUTO SULLA BASE DEL REDDITO]]</f>
        <v>44506.568769183941</v>
      </c>
      <c r="S3865" s="3">
        <f>+Tabella2026[[#This Row],[CONTRIBUTO TOTALE]]/(PLAFOND/N_TESSERE)</f>
        <v>89.013137538367886</v>
      </c>
      <c r="T3865" s="3">
        <f>+MAX(CEILING(Tabella2026[[#This Row],[preDEF1]],1),1)</f>
        <v>90</v>
      </c>
      <c r="U3865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3865" s="21">
        <f>+Tabella2026[[#This Row],[DEF - n. card]]*(PLAFOND/N_TESSERE)</f>
        <v>44500</v>
      </c>
      <c r="W3865" s="18"/>
    </row>
    <row r="3866" spans="2:23" x14ac:dyDescent="0.25">
      <c r="B3866" s="1" t="s">
        <v>7629</v>
      </c>
      <c r="C3866" s="2">
        <v>65019</v>
      </c>
      <c r="D3866" s="1" t="s">
        <v>7630</v>
      </c>
      <c r="E3866" s="1" t="s">
        <v>15</v>
      </c>
      <c r="F3866" s="1" t="s">
        <v>82</v>
      </c>
      <c r="G3866" s="1" t="s">
        <v>4778</v>
      </c>
      <c r="H3866" s="1" t="s">
        <v>15836</v>
      </c>
      <c r="I3866" s="5">
        <v>2476</v>
      </c>
      <c r="J3866" s="5">
        <v>29965974</v>
      </c>
      <c r="K3866" s="3">
        <f>+Tabella2026[[#This Row],[POP_2024]]/SUM(Tabella2026[POP_2024])</f>
        <v>4.2006353749416557E-5</v>
      </c>
      <c r="L3866" s="3">
        <f>+Tabella2026[[#This Row],[INCIDENZA POPOLAZIONE]]*(PLAFOND/2)</f>
        <v>12366.639039062922</v>
      </c>
      <c r="M3866" s="3">
        <f>+IFERROR(Tabella2026[[#This Row],[reddito_2024]]/Tabella2026[[#This Row],[POP_2024]],"")</f>
        <v>12102.574313408724</v>
      </c>
      <c r="N3866" s="3">
        <f>+IF(Tabella2026[[#This Row],[REDDITO COMPLESSIVO PROCAPITE]]&lt;media_aggr_reddito_pc,(media_aggr_reddito_pc-Tabella2026[[#This Row],[REDDITO COMPLESSIVO PROCAPITE]]),0)</f>
        <v>5722.4917492000168</v>
      </c>
      <c r="O3866" s="3">
        <f>+Tabella2026[[#This Row],[DIFFERENZA REDDITO INFERIORE ALLA MEDIA DALLA MEDIA]]*Tabella2026[[#This Row],[POP_2024]]</f>
        <v>14168889.571019242</v>
      </c>
      <c r="P3866" s="3">
        <f>+Tabella2026[[#This Row],[POPOLAZIONE PER DIFFERENZA ]]/SUM(Tabella2026[[POPOLAZIONE PER DIFFERENZA ]])</f>
        <v>1.257038527990181E-4</v>
      </c>
      <c r="Q3866" s="3">
        <f>+Tabella2026[[#This Row],[INCIDENZA POPOLAZIONE PER DIFFERENZA]]*(PLAFOND-SUM(Tabella2026[CONTRIBUTO SULLA BASE DELLA POPOLAZIONE]))</f>
        <v>37007.119986141479</v>
      </c>
      <c r="R3866" s="3">
        <f>+Tabella2026[[#This Row],[CONTRIBUTO SULLA BASE DELLA POPOLAZIONE]]+Tabella2026[[#This Row],[CONTRIBUTO SULLA BASE DEL REDDITO]]</f>
        <v>49373.759025204403</v>
      </c>
      <c r="S3866" s="3">
        <f>+Tabella2026[[#This Row],[CONTRIBUTO TOTALE]]/(PLAFOND/N_TESSERE)</f>
        <v>98.7475180504088</v>
      </c>
      <c r="T3866" s="3">
        <f>+MAX(CEILING(Tabella2026[[#This Row],[preDEF1]],1),1)</f>
        <v>99</v>
      </c>
      <c r="U3866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3866" s="21">
        <f>+Tabella2026[[#This Row],[DEF - n. card]]*(PLAFOND/N_TESSERE)</f>
        <v>49000</v>
      </c>
      <c r="W3866" s="18"/>
    </row>
    <row r="3867" spans="2:23" x14ac:dyDescent="0.25">
      <c r="B3867" s="1" t="s">
        <v>7707</v>
      </c>
      <c r="C3867" s="2">
        <v>51010</v>
      </c>
      <c r="D3867" s="1" t="s">
        <v>7708</v>
      </c>
      <c r="E3867" s="1" t="s">
        <v>30</v>
      </c>
      <c r="F3867" s="1" t="s">
        <v>125</v>
      </c>
      <c r="G3867" s="1" t="s">
        <v>4778</v>
      </c>
      <c r="H3867" s="1" t="s">
        <v>15834</v>
      </c>
      <c r="I3867" s="5">
        <v>2476</v>
      </c>
      <c r="J3867" s="5">
        <v>43425461</v>
      </c>
      <c r="K3867" s="3">
        <f>+Tabella2026[[#This Row],[POP_2024]]/SUM(Tabella2026[POP_2024])</f>
        <v>4.2006353749416557E-5</v>
      </c>
      <c r="L3867" s="3">
        <f>+Tabella2026[[#This Row],[INCIDENZA POPOLAZIONE]]*(PLAFOND/2)</f>
        <v>12366.639039062922</v>
      </c>
      <c r="M3867" s="3">
        <f>+IFERROR(Tabella2026[[#This Row],[reddito_2024]]/Tabella2026[[#This Row],[POP_2024]],"")</f>
        <v>17538.554523424878</v>
      </c>
      <c r="N3867" s="3">
        <f>+IF(Tabella2026[[#This Row],[REDDITO COMPLESSIVO PROCAPITE]]&lt;media_aggr_reddito_pc,(media_aggr_reddito_pc-Tabella2026[[#This Row],[REDDITO COMPLESSIVO PROCAPITE]]),0)</f>
        <v>286.51153918386262</v>
      </c>
      <c r="O3867" s="3">
        <f>+Tabella2026[[#This Row],[DIFFERENZA REDDITO INFERIORE ALLA MEDIA DALLA MEDIA]]*Tabella2026[[#This Row],[POP_2024]]</f>
        <v>709402.57101924391</v>
      </c>
      <c r="P3867" s="3">
        <f>+Tabella2026[[#This Row],[POPOLAZIONE PER DIFFERENZA ]]/SUM(Tabella2026[[POPOLAZIONE PER DIFFERENZA ]])</f>
        <v>6.2936926648820807E-6</v>
      </c>
      <c r="Q3867" s="3">
        <f>+Tabella2026[[#This Row],[INCIDENZA POPOLAZIONE PER DIFFERENZA]]*(PLAFOND-SUM(Tabella2026[CONTRIBUTO SULLA BASE DELLA POPOLAZIONE]))</f>
        <v>1852.8584002717935</v>
      </c>
      <c r="R3867" s="3">
        <f>+Tabella2026[[#This Row],[CONTRIBUTO SULLA BASE DELLA POPOLAZIONE]]+Tabella2026[[#This Row],[CONTRIBUTO SULLA BASE DEL REDDITO]]</f>
        <v>14219.497439334715</v>
      </c>
      <c r="S3867" s="3">
        <f>+Tabella2026[[#This Row],[CONTRIBUTO TOTALE]]/(PLAFOND/N_TESSERE)</f>
        <v>28.43899487866943</v>
      </c>
      <c r="T3867" s="3">
        <f>+MAX(CEILING(Tabella2026[[#This Row],[preDEF1]],1),1)</f>
        <v>29</v>
      </c>
      <c r="U3867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867" s="21">
        <f>+Tabella2026[[#This Row],[DEF - n. card]]*(PLAFOND/N_TESSERE)</f>
        <v>14000</v>
      </c>
      <c r="W3867" s="18"/>
    </row>
    <row r="3868" spans="2:23" x14ac:dyDescent="0.25">
      <c r="B3868" s="1" t="s">
        <v>7965</v>
      </c>
      <c r="C3868" s="2">
        <v>23001</v>
      </c>
      <c r="D3868" s="1" t="s">
        <v>7966</v>
      </c>
      <c r="E3868" s="1" t="s">
        <v>38</v>
      </c>
      <c r="F3868" s="1" t="s">
        <v>37</v>
      </c>
      <c r="G3868" s="1" t="s">
        <v>4778</v>
      </c>
      <c r="H3868" s="1" t="s">
        <v>15835</v>
      </c>
      <c r="I3868" s="5">
        <v>2475</v>
      </c>
      <c r="J3868" s="5">
        <v>51072873</v>
      </c>
      <c r="K3868" s="3">
        <f>+Tabella2026[[#This Row],[POP_2024]]/SUM(Tabella2026[POP_2024])</f>
        <v>4.1989388339986261E-5</v>
      </c>
      <c r="L3868" s="3">
        <f>+Tabella2026[[#This Row],[INCIDENZA POPOLAZIONE]]*(PLAFOND/2)</f>
        <v>12361.644435250701</v>
      </c>
      <c r="M3868" s="3">
        <f>+IFERROR(Tabella2026[[#This Row],[reddito_2024]]/Tabella2026[[#This Row],[POP_2024]],"")</f>
        <v>20635.504242424242</v>
      </c>
      <c r="N3868" s="3">
        <f>+IF(Tabella2026[[#This Row],[REDDITO COMPLESSIVO PROCAPITE]]&lt;media_aggr_reddito_pc,(media_aggr_reddito_pc-Tabella2026[[#This Row],[REDDITO COMPLESSIVO PROCAPITE]]),0)</f>
        <v>0</v>
      </c>
      <c r="O3868" s="3">
        <f>+Tabella2026[[#This Row],[DIFFERENZA REDDITO INFERIORE ALLA MEDIA DALLA MEDIA]]*Tabella2026[[#This Row],[POP_2024]]</f>
        <v>0</v>
      </c>
      <c r="P3868" s="3">
        <f>+Tabella2026[[#This Row],[POPOLAZIONE PER DIFFERENZA ]]/SUM(Tabella2026[[POPOLAZIONE PER DIFFERENZA ]])</f>
        <v>0</v>
      </c>
      <c r="Q3868" s="3">
        <f>+Tabella2026[[#This Row],[INCIDENZA POPOLAZIONE PER DIFFERENZA]]*(PLAFOND-SUM(Tabella2026[CONTRIBUTO SULLA BASE DELLA POPOLAZIONE]))</f>
        <v>0</v>
      </c>
      <c r="R3868" s="3">
        <f>+Tabella2026[[#This Row],[CONTRIBUTO SULLA BASE DELLA POPOLAZIONE]]+Tabella2026[[#This Row],[CONTRIBUTO SULLA BASE DEL REDDITO]]</f>
        <v>12361.644435250701</v>
      </c>
      <c r="S3868" s="3">
        <f>+Tabella2026[[#This Row],[CONTRIBUTO TOTALE]]/(PLAFOND/N_TESSERE)</f>
        <v>24.723288870501403</v>
      </c>
      <c r="T3868" s="3">
        <f>+MAX(CEILING(Tabella2026[[#This Row],[preDEF1]],1),1)</f>
        <v>25</v>
      </c>
      <c r="U3868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68" s="21">
        <f>+Tabella2026[[#This Row],[DEF - n. card]]*(PLAFOND/N_TESSERE)</f>
        <v>12000</v>
      </c>
      <c r="W3868" s="18"/>
    </row>
    <row r="3869" spans="2:23" x14ac:dyDescent="0.25">
      <c r="B3869" s="1" t="s">
        <v>7845</v>
      </c>
      <c r="C3869" s="2">
        <v>17017</v>
      </c>
      <c r="D3869" s="1" t="s">
        <v>7846</v>
      </c>
      <c r="E3869" s="1" t="s">
        <v>12</v>
      </c>
      <c r="F3869" s="1" t="s">
        <v>50</v>
      </c>
      <c r="G3869" s="1" t="s">
        <v>4778</v>
      </c>
      <c r="H3869" s="1" t="s">
        <v>15835</v>
      </c>
      <c r="I3869" s="5">
        <v>2473</v>
      </c>
      <c r="J3869" s="5">
        <v>43432319</v>
      </c>
      <c r="K3869" s="3">
        <f>+Tabella2026[[#This Row],[POP_2024]]/SUM(Tabella2026[POP_2024])</f>
        <v>4.1955457521125668E-5</v>
      </c>
      <c r="L3869" s="3">
        <f>+Tabella2026[[#This Row],[INCIDENZA POPOLAZIONE]]*(PLAFOND/2)</f>
        <v>12351.655227626256</v>
      </c>
      <c r="M3869" s="3">
        <f>+IFERROR(Tabella2026[[#This Row],[reddito_2024]]/Tabella2026[[#This Row],[POP_2024]],"")</f>
        <v>17562.603720177922</v>
      </c>
      <c r="N3869" s="3">
        <f>+IF(Tabella2026[[#This Row],[REDDITO COMPLESSIVO PROCAPITE]]&lt;media_aggr_reddito_pc,(media_aggr_reddito_pc-Tabella2026[[#This Row],[REDDITO COMPLESSIVO PROCAPITE]]),0)</f>
        <v>262.46234243081926</v>
      </c>
      <c r="O3869" s="3">
        <f>+Tabella2026[[#This Row],[DIFFERENZA REDDITO INFERIORE ALLA MEDIA DALLA MEDIA]]*Tabella2026[[#This Row],[POP_2024]]</f>
        <v>649069.37283141608</v>
      </c>
      <c r="P3869" s="3">
        <f>+Tabella2026[[#This Row],[POPOLAZIONE PER DIFFERENZA ]]/SUM(Tabella2026[[POPOLAZIONE PER DIFFERENZA ]])</f>
        <v>5.7584273269822719E-6</v>
      </c>
      <c r="Q3869" s="3">
        <f>+Tabella2026[[#This Row],[INCIDENZA POPOLAZIONE PER DIFFERENZA]]*(PLAFOND-SUM(Tabella2026[CONTRIBUTO SULLA BASE DELLA POPOLAZIONE]))</f>
        <v>1695.2766862430924</v>
      </c>
      <c r="R3869" s="3">
        <f>+Tabella2026[[#This Row],[CONTRIBUTO SULLA BASE DELLA POPOLAZIONE]]+Tabella2026[[#This Row],[CONTRIBUTO SULLA BASE DEL REDDITO]]</f>
        <v>14046.931913869348</v>
      </c>
      <c r="S3869" s="3">
        <f>+Tabella2026[[#This Row],[CONTRIBUTO TOTALE]]/(PLAFOND/N_TESSERE)</f>
        <v>28.093863827738698</v>
      </c>
      <c r="T3869" s="3">
        <f>+MAX(CEILING(Tabella2026[[#This Row],[preDEF1]],1),1)</f>
        <v>29</v>
      </c>
      <c r="U3869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869" s="21">
        <f>+Tabella2026[[#This Row],[DEF - n. card]]*(PLAFOND/N_TESSERE)</f>
        <v>14000</v>
      </c>
      <c r="W3869" s="18"/>
    </row>
    <row r="3870" spans="2:23" x14ac:dyDescent="0.25">
      <c r="B3870" s="1" t="s">
        <v>7753</v>
      </c>
      <c r="C3870" s="2">
        <v>65001</v>
      </c>
      <c r="D3870" s="1" t="s">
        <v>7754</v>
      </c>
      <c r="E3870" s="1" t="s">
        <v>15</v>
      </c>
      <c r="F3870" s="1" t="s">
        <v>82</v>
      </c>
      <c r="G3870" s="1" t="s">
        <v>4778</v>
      </c>
      <c r="H3870" s="1" t="s">
        <v>15836</v>
      </c>
      <c r="I3870" s="5">
        <v>2469</v>
      </c>
      <c r="J3870" s="5">
        <v>24384216</v>
      </c>
      <c r="K3870" s="3">
        <f>+Tabella2026[[#This Row],[POP_2024]]/SUM(Tabella2026[POP_2024])</f>
        <v>4.1887595883404476E-5</v>
      </c>
      <c r="L3870" s="3">
        <f>+Tabella2026[[#This Row],[INCIDENZA POPOLAZIONE]]*(PLAFOND/2)</f>
        <v>12331.676812377365</v>
      </c>
      <c r="M3870" s="3">
        <f>+IFERROR(Tabella2026[[#This Row],[reddito_2024]]/Tabella2026[[#This Row],[POP_2024]],"")</f>
        <v>9876.1506682867566</v>
      </c>
      <c r="N3870" s="3">
        <f>+IF(Tabella2026[[#This Row],[REDDITO COMPLESSIVO PROCAPITE]]&lt;media_aggr_reddito_pc,(media_aggr_reddito_pc-Tabella2026[[#This Row],[REDDITO COMPLESSIVO PROCAPITE]]),0)</f>
        <v>7948.9153943219844</v>
      </c>
      <c r="O3870" s="3">
        <f>+Tabella2026[[#This Row],[DIFFERENZA REDDITO INFERIORE ALLA MEDIA DALLA MEDIA]]*Tabella2026[[#This Row],[POP_2024]]</f>
        <v>19625872.10858098</v>
      </c>
      <c r="P3870" s="3">
        <f>+Tabella2026[[#This Row],[POPOLAZIONE PER DIFFERENZA ]]/SUM(Tabella2026[[POPOLAZIONE PER DIFFERENZA ]])</f>
        <v>1.7411722536362113E-4</v>
      </c>
      <c r="Q3870" s="3">
        <f>+Tabella2026[[#This Row],[INCIDENZA POPOLAZIONE PER DIFFERENZA]]*(PLAFOND-SUM(Tabella2026[CONTRIBUTO SULLA BASE DELLA POPOLAZIONE]))</f>
        <v>51259.980559131247</v>
      </c>
      <c r="R3870" s="3">
        <f>+Tabella2026[[#This Row],[CONTRIBUTO SULLA BASE DELLA POPOLAZIONE]]+Tabella2026[[#This Row],[CONTRIBUTO SULLA BASE DEL REDDITO]]</f>
        <v>63591.657371508612</v>
      </c>
      <c r="S3870" s="3">
        <f>+Tabella2026[[#This Row],[CONTRIBUTO TOTALE]]/(PLAFOND/N_TESSERE)</f>
        <v>127.18331474301722</v>
      </c>
      <c r="T3870" s="3">
        <f>+MAX(CEILING(Tabella2026[[#This Row],[preDEF1]],1),1)</f>
        <v>128</v>
      </c>
      <c r="U3870" s="9">
        <f xml:space="preserve"> IF(ROW(Tabella2026[[#This Row],[preDEF2]]) - ROW(Tabella2026[[#Headers],[preDEF2]])&lt;=ABS(SUM(Tabella2026[preDEF2])-N_TESSERE),Tabella2026[[#This Row],[preDEF2]]-1,Tabella2026[[#This Row],[preDEF2]])</f>
        <v>127</v>
      </c>
      <c r="V3870" s="21">
        <f>+Tabella2026[[#This Row],[DEF - n. card]]*(PLAFOND/N_TESSERE)</f>
        <v>63500</v>
      </c>
      <c r="W3870" s="18"/>
    </row>
    <row r="3871" spans="2:23" x14ac:dyDescent="0.25">
      <c r="B3871" s="1" t="s">
        <v>7719</v>
      </c>
      <c r="C3871" s="2">
        <v>60004</v>
      </c>
      <c r="D3871" s="1" t="s">
        <v>7720</v>
      </c>
      <c r="E3871" s="1" t="s">
        <v>8</v>
      </c>
      <c r="F3871" s="1" t="s">
        <v>397</v>
      </c>
      <c r="G3871" s="1" t="s">
        <v>4778</v>
      </c>
      <c r="H3871" s="1" t="s">
        <v>15834</v>
      </c>
      <c r="I3871" s="5">
        <v>2469</v>
      </c>
      <c r="J3871" s="5">
        <v>35136096</v>
      </c>
      <c r="K3871" s="3">
        <f>+Tabella2026[[#This Row],[POP_2024]]/SUM(Tabella2026[POP_2024])</f>
        <v>4.1887595883404476E-5</v>
      </c>
      <c r="L3871" s="3">
        <f>+Tabella2026[[#This Row],[INCIDENZA POPOLAZIONE]]*(PLAFOND/2)</f>
        <v>12331.676812377365</v>
      </c>
      <c r="M3871" s="3">
        <f>+IFERROR(Tabella2026[[#This Row],[reddito_2024]]/Tabella2026[[#This Row],[POP_2024]],"")</f>
        <v>14230.901579586878</v>
      </c>
      <c r="N3871" s="3">
        <f>+IF(Tabella2026[[#This Row],[REDDITO COMPLESSIVO PROCAPITE]]&lt;media_aggr_reddito_pc,(media_aggr_reddito_pc-Tabella2026[[#This Row],[REDDITO COMPLESSIVO PROCAPITE]]),0)</f>
        <v>3594.1644830218629</v>
      </c>
      <c r="O3871" s="3">
        <f>+Tabella2026[[#This Row],[DIFFERENZA REDDITO INFERIORE ALLA MEDIA DALLA MEDIA]]*Tabella2026[[#This Row],[POP_2024]]</f>
        <v>8873992.1085809786</v>
      </c>
      <c r="P3871" s="3">
        <f>+Tabella2026[[#This Row],[POPOLAZIONE PER DIFFERENZA ]]/SUM(Tabella2026[[POPOLAZIONE PER DIFFERENZA ]])</f>
        <v>7.8728470016332287E-5</v>
      </c>
      <c r="Q3871" s="3">
        <f>+Tabella2026[[#This Row],[INCIDENZA POPOLAZIONE PER DIFFERENZA]]*(PLAFOND-SUM(Tabella2026[CONTRIBUTO SULLA BASE DELLA POPOLAZIONE]))</f>
        <v>23177.602526455808</v>
      </c>
      <c r="R3871" s="3">
        <f>+Tabella2026[[#This Row],[CONTRIBUTO SULLA BASE DELLA POPOLAZIONE]]+Tabella2026[[#This Row],[CONTRIBUTO SULLA BASE DEL REDDITO]]</f>
        <v>35509.279338833177</v>
      </c>
      <c r="S3871" s="3">
        <f>+Tabella2026[[#This Row],[CONTRIBUTO TOTALE]]/(PLAFOND/N_TESSERE)</f>
        <v>71.018558677666348</v>
      </c>
      <c r="T3871" s="3">
        <f>+MAX(CEILING(Tabella2026[[#This Row],[preDEF1]],1),1)</f>
        <v>72</v>
      </c>
      <c r="U3871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3871" s="21">
        <f>+Tabella2026[[#This Row],[DEF - n. card]]*(PLAFOND/N_TESSERE)</f>
        <v>35500</v>
      </c>
      <c r="W3871" s="18"/>
    </row>
    <row r="3872" spans="2:23" x14ac:dyDescent="0.25">
      <c r="B3872" s="1" t="s">
        <v>7655</v>
      </c>
      <c r="C3872" s="2">
        <v>76010</v>
      </c>
      <c r="D3872" s="1" t="s">
        <v>7656</v>
      </c>
      <c r="E3872" s="1" t="s">
        <v>213</v>
      </c>
      <c r="F3872" s="1" t="s">
        <v>212</v>
      </c>
      <c r="G3872" s="1" t="s">
        <v>4778</v>
      </c>
      <c r="H3872" s="1" t="s">
        <v>15836</v>
      </c>
      <c r="I3872" s="5">
        <v>2469</v>
      </c>
      <c r="J3872" s="5">
        <v>32695191</v>
      </c>
      <c r="K3872" s="3">
        <f>+Tabella2026[[#This Row],[POP_2024]]/SUM(Tabella2026[POP_2024])</f>
        <v>4.1887595883404476E-5</v>
      </c>
      <c r="L3872" s="3">
        <f>+Tabella2026[[#This Row],[INCIDENZA POPOLAZIONE]]*(PLAFOND/2)</f>
        <v>12331.676812377365</v>
      </c>
      <c r="M3872" s="3">
        <f>+IFERROR(Tabella2026[[#This Row],[reddito_2024]]/Tabella2026[[#This Row],[POP_2024]],"")</f>
        <v>13242.280680437425</v>
      </c>
      <c r="N3872" s="3">
        <f>+IF(Tabella2026[[#This Row],[REDDITO COMPLESSIVO PROCAPITE]]&lt;media_aggr_reddito_pc,(media_aggr_reddito_pc-Tabella2026[[#This Row],[REDDITO COMPLESSIVO PROCAPITE]]),0)</f>
        <v>4582.7853821713161</v>
      </c>
      <c r="O3872" s="3">
        <f>+Tabella2026[[#This Row],[DIFFERENZA REDDITO INFERIORE ALLA MEDIA DALLA MEDIA]]*Tabella2026[[#This Row],[POP_2024]]</f>
        <v>11314897.108580979</v>
      </c>
      <c r="P3872" s="3">
        <f>+Tabella2026[[#This Row],[POPOLAZIONE PER DIFFERENZA ]]/SUM(Tabella2026[[POPOLAZIONE PER DIFFERENZA ]])</f>
        <v>1.0038374238460407E-4</v>
      </c>
      <c r="Q3872" s="3">
        <f>+Tabella2026[[#This Row],[INCIDENZA POPOLAZIONE PER DIFFERENZA]]*(PLAFOND-SUM(Tabella2026[CONTRIBUTO SULLA BASE DELLA POPOLAZIONE]))</f>
        <v>29552.898470220771</v>
      </c>
      <c r="R3872" s="3">
        <f>+Tabella2026[[#This Row],[CONTRIBUTO SULLA BASE DELLA POPOLAZIONE]]+Tabella2026[[#This Row],[CONTRIBUTO SULLA BASE DEL REDDITO]]</f>
        <v>41884.575282598133</v>
      </c>
      <c r="S3872" s="3">
        <f>+Tabella2026[[#This Row],[CONTRIBUTO TOTALE]]/(PLAFOND/N_TESSERE)</f>
        <v>83.76915056519627</v>
      </c>
      <c r="T3872" s="3">
        <f>+MAX(CEILING(Tabella2026[[#This Row],[preDEF1]],1),1)</f>
        <v>84</v>
      </c>
      <c r="U3872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3872" s="21">
        <f>+Tabella2026[[#This Row],[DEF - n. card]]*(PLAFOND/N_TESSERE)</f>
        <v>41500</v>
      </c>
      <c r="W3872" s="18"/>
    </row>
    <row r="3873" spans="2:23" x14ac:dyDescent="0.25">
      <c r="B3873" s="1" t="s">
        <v>7889</v>
      </c>
      <c r="C3873" s="2">
        <v>16023</v>
      </c>
      <c r="D3873" s="1" t="s">
        <v>7890</v>
      </c>
      <c r="E3873" s="1" t="s">
        <v>12</v>
      </c>
      <c r="F3873" s="1" t="s">
        <v>93</v>
      </c>
      <c r="G3873" s="1" t="s">
        <v>4778</v>
      </c>
      <c r="H3873" s="1" t="s">
        <v>15835</v>
      </c>
      <c r="I3873" s="5">
        <v>2465</v>
      </c>
      <c r="J3873" s="5">
        <v>43484517</v>
      </c>
      <c r="K3873" s="3">
        <f>+Tabella2026[[#This Row],[POP_2024]]/SUM(Tabella2026[POP_2024])</f>
        <v>4.1819734245683291E-5</v>
      </c>
      <c r="L3873" s="3">
        <f>+Tabella2026[[#This Row],[INCIDENZA POPOLAZIONE]]*(PLAFOND/2)</f>
        <v>12311.698397128477</v>
      </c>
      <c r="M3873" s="3">
        <f>+IFERROR(Tabella2026[[#This Row],[reddito_2024]]/Tabella2026[[#This Row],[POP_2024]],"")</f>
        <v>17640.777687626774</v>
      </c>
      <c r="N3873" s="3">
        <f>+IF(Tabella2026[[#This Row],[REDDITO COMPLESSIVO PROCAPITE]]&lt;media_aggr_reddito_pc,(media_aggr_reddito_pc-Tabella2026[[#This Row],[REDDITO COMPLESSIVO PROCAPITE]]),0)</f>
        <v>184.28837498196663</v>
      </c>
      <c r="O3873" s="3">
        <f>+Tabella2026[[#This Row],[DIFFERENZA REDDITO INFERIORE ALLA MEDIA DALLA MEDIA]]*Tabella2026[[#This Row],[POP_2024]]</f>
        <v>454270.84433054773</v>
      </c>
      <c r="P3873" s="3">
        <f>+Tabella2026[[#This Row],[POPOLAZIONE PER DIFFERENZA ]]/SUM(Tabella2026[[POPOLAZIONE PER DIFFERENZA ]])</f>
        <v>4.030209640663116E-6</v>
      </c>
      <c r="Q3873" s="3">
        <f>+Tabella2026[[#This Row],[INCIDENZA POPOLAZIONE PER DIFFERENZA]]*(PLAFOND-SUM(Tabella2026[CONTRIBUTO SULLA BASE DELLA POPOLAZIONE]))</f>
        <v>1186.4906955539957</v>
      </c>
      <c r="R3873" s="3">
        <f>+Tabella2026[[#This Row],[CONTRIBUTO SULLA BASE DELLA POPOLAZIONE]]+Tabella2026[[#This Row],[CONTRIBUTO SULLA BASE DEL REDDITO]]</f>
        <v>13498.189092682473</v>
      </c>
      <c r="S3873" s="3">
        <f>+Tabella2026[[#This Row],[CONTRIBUTO TOTALE]]/(PLAFOND/N_TESSERE)</f>
        <v>26.996378185364946</v>
      </c>
      <c r="T3873" s="3">
        <f>+MAX(CEILING(Tabella2026[[#This Row],[preDEF1]],1),1)</f>
        <v>27</v>
      </c>
      <c r="U3873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873" s="21">
        <f>+Tabella2026[[#This Row],[DEF - n. card]]*(PLAFOND/N_TESSERE)</f>
        <v>13000</v>
      </c>
      <c r="W3873" s="18"/>
    </row>
    <row r="3874" spans="2:23" x14ac:dyDescent="0.25">
      <c r="B3874" s="1" t="s">
        <v>7657</v>
      </c>
      <c r="C3874" s="2">
        <v>78034</v>
      </c>
      <c r="D3874" s="1" t="s">
        <v>7658</v>
      </c>
      <c r="E3874" s="1" t="s">
        <v>61</v>
      </c>
      <c r="F3874" s="1" t="s">
        <v>178</v>
      </c>
      <c r="G3874" s="1" t="s">
        <v>4778</v>
      </c>
      <c r="H3874" s="1" t="s">
        <v>15836</v>
      </c>
      <c r="I3874" s="5">
        <v>2462</v>
      </c>
      <c r="J3874" s="5">
        <v>26256562</v>
      </c>
      <c r="K3874" s="3">
        <f>+Tabella2026[[#This Row],[POP_2024]]/SUM(Tabella2026[POP_2024])</f>
        <v>4.1768838017392395E-5</v>
      </c>
      <c r="L3874" s="3">
        <f>+Tabella2026[[#This Row],[INCIDENZA POPOLAZIONE]]*(PLAFOND/2)</f>
        <v>12296.714585691809</v>
      </c>
      <c r="M3874" s="3">
        <f>+IFERROR(Tabella2026[[#This Row],[reddito_2024]]/Tabella2026[[#This Row],[POP_2024]],"")</f>
        <v>10664.728675873273</v>
      </c>
      <c r="N3874" s="3">
        <f>+IF(Tabella2026[[#This Row],[REDDITO COMPLESSIVO PROCAPITE]]&lt;media_aggr_reddito_pc,(media_aggr_reddito_pc-Tabella2026[[#This Row],[REDDITO COMPLESSIVO PROCAPITE]]),0)</f>
        <v>7160.3373867354676</v>
      </c>
      <c r="O3874" s="3">
        <f>+Tabella2026[[#This Row],[DIFFERENZA REDDITO INFERIORE ALLA MEDIA DALLA MEDIA]]*Tabella2026[[#This Row],[POP_2024]]</f>
        <v>17628750.646142721</v>
      </c>
      <c r="P3874" s="3">
        <f>+Tabella2026[[#This Row],[POPOLAZIONE PER DIFFERENZA ]]/SUM(Tabella2026[[POPOLAZIONE PER DIFFERENZA ]])</f>
        <v>1.5639912112702783E-4</v>
      </c>
      <c r="Q3874" s="3">
        <f>+Tabella2026[[#This Row],[INCIDENZA POPOLAZIONE PER DIFFERENZA]]*(PLAFOND-SUM(Tabella2026[CONTRIBUTO SULLA BASE DELLA POPOLAZIONE]))</f>
        <v>46043.783960456334</v>
      </c>
      <c r="R3874" s="3">
        <f>+Tabella2026[[#This Row],[CONTRIBUTO SULLA BASE DELLA POPOLAZIONE]]+Tabella2026[[#This Row],[CONTRIBUTO SULLA BASE DEL REDDITO]]</f>
        <v>58340.498546148141</v>
      </c>
      <c r="S3874" s="3">
        <f>+Tabella2026[[#This Row],[CONTRIBUTO TOTALE]]/(PLAFOND/N_TESSERE)</f>
        <v>116.68099709229628</v>
      </c>
      <c r="T3874" s="3">
        <f>+MAX(CEILING(Tabella2026[[#This Row],[preDEF1]],1),1)</f>
        <v>117</v>
      </c>
      <c r="U3874" s="9">
        <f xml:space="preserve"> IF(ROW(Tabella2026[[#This Row],[preDEF2]]) - ROW(Tabella2026[[#Headers],[preDEF2]])&lt;=ABS(SUM(Tabella2026[preDEF2])-N_TESSERE),Tabella2026[[#This Row],[preDEF2]]-1,Tabella2026[[#This Row],[preDEF2]])</f>
        <v>116</v>
      </c>
      <c r="V3874" s="21">
        <f>+Tabella2026[[#This Row],[DEF - n. card]]*(PLAFOND/N_TESSERE)</f>
        <v>58000</v>
      </c>
      <c r="W3874" s="18"/>
    </row>
    <row r="3875" spans="2:23" x14ac:dyDescent="0.25">
      <c r="B3875" s="1" t="s">
        <v>7805</v>
      </c>
      <c r="C3875" s="2">
        <v>3036</v>
      </c>
      <c r="D3875" s="1" t="s">
        <v>7806</v>
      </c>
      <c r="E3875" s="1" t="s">
        <v>18</v>
      </c>
      <c r="F3875" s="1" t="s">
        <v>114</v>
      </c>
      <c r="G3875" s="1" t="s">
        <v>4778</v>
      </c>
      <c r="H3875" s="1" t="s">
        <v>15835</v>
      </c>
      <c r="I3875" s="5">
        <v>2460</v>
      </c>
      <c r="J3875" s="5">
        <v>47681896</v>
      </c>
      <c r="K3875" s="3">
        <f>+Tabella2026[[#This Row],[POP_2024]]/SUM(Tabella2026[POP_2024])</f>
        <v>4.1734907198531802E-5</v>
      </c>
      <c r="L3875" s="3">
        <f>+Tabella2026[[#This Row],[INCIDENZA POPOLAZIONE]]*(PLAFOND/2)</f>
        <v>12286.725378067364</v>
      </c>
      <c r="M3875" s="3">
        <f>+IFERROR(Tabella2026[[#This Row],[reddito_2024]]/Tabella2026[[#This Row],[POP_2024]],"")</f>
        <v>19382.884552845528</v>
      </c>
      <c r="N3875" s="3">
        <f>+IF(Tabella2026[[#This Row],[REDDITO COMPLESSIVO PROCAPITE]]&lt;media_aggr_reddito_pc,(media_aggr_reddito_pc-Tabella2026[[#This Row],[REDDITO COMPLESSIVO PROCAPITE]]),0)</f>
        <v>0</v>
      </c>
      <c r="O3875" s="3">
        <f>+Tabella2026[[#This Row],[DIFFERENZA REDDITO INFERIORE ALLA MEDIA DALLA MEDIA]]*Tabella2026[[#This Row],[POP_2024]]</f>
        <v>0</v>
      </c>
      <c r="P3875" s="3">
        <f>+Tabella2026[[#This Row],[POPOLAZIONE PER DIFFERENZA ]]/SUM(Tabella2026[[POPOLAZIONE PER DIFFERENZA ]])</f>
        <v>0</v>
      </c>
      <c r="Q3875" s="3">
        <f>+Tabella2026[[#This Row],[INCIDENZA POPOLAZIONE PER DIFFERENZA]]*(PLAFOND-SUM(Tabella2026[CONTRIBUTO SULLA BASE DELLA POPOLAZIONE]))</f>
        <v>0</v>
      </c>
      <c r="R3875" s="3">
        <f>+Tabella2026[[#This Row],[CONTRIBUTO SULLA BASE DELLA POPOLAZIONE]]+Tabella2026[[#This Row],[CONTRIBUTO SULLA BASE DEL REDDITO]]</f>
        <v>12286.725378067364</v>
      </c>
      <c r="S3875" s="3">
        <f>+Tabella2026[[#This Row],[CONTRIBUTO TOTALE]]/(PLAFOND/N_TESSERE)</f>
        <v>24.573450756134726</v>
      </c>
      <c r="T3875" s="3">
        <f>+MAX(CEILING(Tabella2026[[#This Row],[preDEF1]],1),1)</f>
        <v>25</v>
      </c>
      <c r="U3875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75" s="21">
        <f>+Tabella2026[[#This Row],[DEF - n. card]]*(PLAFOND/N_TESSERE)</f>
        <v>12000</v>
      </c>
      <c r="W3875" s="18"/>
    </row>
    <row r="3876" spans="2:23" x14ac:dyDescent="0.25">
      <c r="B3876" s="1" t="s">
        <v>7635</v>
      </c>
      <c r="C3876" s="2">
        <v>76068</v>
      </c>
      <c r="D3876" s="1" t="s">
        <v>7636</v>
      </c>
      <c r="E3876" s="1" t="s">
        <v>213</v>
      </c>
      <c r="F3876" s="1" t="s">
        <v>212</v>
      </c>
      <c r="G3876" s="1" t="s">
        <v>4778</v>
      </c>
      <c r="H3876" s="1" t="s">
        <v>15836</v>
      </c>
      <c r="I3876" s="5">
        <v>2460</v>
      </c>
      <c r="J3876" s="5">
        <v>32709057</v>
      </c>
      <c r="K3876" s="3">
        <f>+Tabella2026[[#This Row],[POP_2024]]/SUM(Tabella2026[POP_2024])</f>
        <v>4.1734907198531802E-5</v>
      </c>
      <c r="L3876" s="3">
        <f>+Tabella2026[[#This Row],[INCIDENZA POPOLAZIONE]]*(PLAFOND/2)</f>
        <v>12286.725378067364</v>
      </c>
      <c r="M3876" s="3">
        <f>+IFERROR(Tabella2026[[#This Row],[reddito_2024]]/Tabella2026[[#This Row],[POP_2024]],"")</f>
        <v>13296.364634146341</v>
      </c>
      <c r="N3876" s="3">
        <f>+IF(Tabella2026[[#This Row],[REDDITO COMPLESSIVO PROCAPITE]]&lt;media_aggr_reddito_pc,(media_aggr_reddito_pc-Tabella2026[[#This Row],[REDDITO COMPLESSIVO PROCAPITE]]),0)</f>
        <v>4528.7014284624001</v>
      </c>
      <c r="O3876" s="3">
        <f>+Tabella2026[[#This Row],[DIFFERENZA REDDITO INFERIORE ALLA MEDIA DALLA MEDIA]]*Tabella2026[[#This Row],[POP_2024]]</f>
        <v>11140605.514017504</v>
      </c>
      <c r="P3876" s="3">
        <f>+Tabella2026[[#This Row],[POPOLAZIONE PER DIFFERENZA ]]/SUM(Tabella2026[[POPOLAZIONE PER DIFFERENZA ]])</f>
        <v>9.8837458546530705E-5</v>
      </c>
      <c r="Q3876" s="3">
        <f>+Tabella2026[[#This Row],[INCIDENZA POPOLAZIONE PER DIFFERENZA]]*(PLAFOND-SUM(Tabella2026[CONTRIBUTO SULLA BASE DELLA POPOLAZIONE]))</f>
        <v>29097.673668004849</v>
      </c>
      <c r="R3876" s="3">
        <f>+Tabella2026[[#This Row],[CONTRIBUTO SULLA BASE DELLA POPOLAZIONE]]+Tabella2026[[#This Row],[CONTRIBUTO SULLA BASE DEL REDDITO]]</f>
        <v>41384.399046072213</v>
      </c>
      <c r="S3876" s="3">
        <f>+Tabella2026[[#This Row],[CONTRIBUTO TOTALE]]/(PLAFOND/N_TESSERE)</f>
        <v>82.768798092144422</v>
      </c>
      <c r="T3876" s="3">
        <f>+MAX(CEILING(Tabella2026[[#This Row],[preDEF1]],1),1)</f>
        <v>83</v>
      </c>
      <c r="U3876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3876" s="21">
        <f>+Tabella2026[[#This Row],[DEF - n. card]]*(PLAFOND/N_TESSERE)</f>
        <v>41000</v>
      </c>
      <c r="W3876" s="18"/>
    </row>
    <row r="3877" spans="2:23" x14ac:dyDescent="0.25">
      <c r="B3877" s="1" t="s">
        <v>7597</v>
      </c>
      <c r="C3877" s="2">
        <v>82068</v>
      </c>
      <c r="D3877" s="1" t="s">
        <v>7598</v>
      </c>
      <c r="E3877" s="1" t="s">
        <v>21</v>
      </c>
      <c r="F3877" s="1" t="s">
        <v>20</v>
      </c>
      <c r="G3877" s="1" t="s">
        <v>4778</v>
      </c>
      <c r="H3877" s="1" t="s">
        <v>15836</v>
      </c>
      <c r="I3877" s="5">
        <v>2458</v>
      </c>
      <c r="J3877" s="5">
        <v>21062018</v>
      </c>
      <c r="K3877" s="3">
        <f>+Tabella2026[[#This Row],[POP_2024]]/SUM(Tabella2026[POP_2024])</f>
        <v>4.1700976379671203E-5</v>
      </c>
      <c r="L3877" s="3">
        <f>+Tabella2026[[#This Row],[INCIDENZA POPOLAZIONE]]*(PLAFOND/2)</f>
        <v>12276.736170442917</v>
      </c>
      <c r="M3877" s="3">
        <f>+IFERROR(Tabella2026[[#This Row],[reddito_2024]]/Tabella2026[[#This Row],[POP_2024]],"")</f>
        <v>8568.7624084621639</v>
      </c>
      <c r="N3877" s="3">
        <f>+IF(Tabella2026[[#This Row],[REDDITO COMPLESSIVO PROCAPITE]]&lt;media_aggr_reddito_pc,(media_aggr_reddito_pc-Tabella2026[[#This Row],[REDDITO COMPLESSIVO PROCAPITE]]),0)</f>
        <v>9256.3036541465772</v>
      </c>
      <c r="O3877" s="3">
        <f>+Tabella2026[[#This Row],[DIFFERENZA REDDITO INFERIORE ALLA MEDIA DALLA MEDIA]]*Tabella2026[[#This Row],[POP_2024]]</f>
        <v>22751994.381892286</v>
      </c>
      <c r="P3877" s="3">
        <f>+Tabella2026[[#This Row],[POPOLAZIONE PER DIFFERENZA ]]/SUM(Tabella2026[[POPOLAZIONE PER DIFFERENZA ]])</f>
        <v>2.0185162276338772E-4</v>
      </c>
      <c r="Q3877" s="3">
        <f>+Tabella2026[[#This Row],[INCIDENZA POPOLAZIONE PER DIFFERENZA]]*(PLAFOND-SUM(Tabella2026[CONTRIBUTO SULLA BASE DELLA POPOLAZIONE]))</f>
        <v>59424.966352824515</v>
      </c>
      <c r="R3877" s="3">
        <f>+Tabella2026[[#This Row],[CONTRIBUTO SULLA BASE DELLA POPOLAZIONE]]+Tabella2026[[#This Row],[CONTRIBUTO SULLA BASE DEL REDDITO]]</f>
        <v>71701.702523267435</v>
      </c>
      <c r="S3877" s="3">
        <f>+Tabella2026[[#This Row],[CONTRIBUTO TOTALE]]/(PLAFOND/N_TESSERE)</f>
        <v>143.40340504653486</v>
      </c>
      <c r="T3877" s="3">
        <f>+MAX(CEILING(Tabella2026[[#This Row],[preDEF1]],1),1)</f>
        <v>144</v>
      </c>
      <c r="U3877" s="9">
        <f xml:space="preserve"> IF(ROW(Tabella2026[[#This Row],[preDEF2]]) - ROW(Tabella2026[[#Headers],[preDEF2]])&lt;=ABS(SUM(Tabella2026[preDEF2])-N_TESSERE),Tabella2026[[#This Row],[preDEF2]]-1,Tabella2026[[#This Row],[preDEF2]])</f>
        <v>143</v>
      </c>
      <c r="V3877" s="21">
        <f>+Tabella2026[[#This Row],[DEF - n. card]]*(PLAFOND/N_TESSERE)</f>
        <v>71500</v>
      </c>
      <c r="W3877" s="18"/>
    </row>
    <row r="3878" spans="2:23" x14ac:dyDescent="0.25">
      <c r="B3878" s="1" t="s">
        <v>7841</v>
      </c>
      <c r="C3878" s="2">
        <v>29018</v>
      </c>
      <c r="D3878" s="1" t="s">
        <v>7842</v>
      </c>
      <c r="E3878" s="1" t="s">
        <v>38</v>
      </c>
      <c r="F3878" s="1" t="s">
        <v>314</v>
      </c>
      <c r="G3878" s="1" t="s">
        <v>4778</v>
      </c>
      <c r="H3878" s="1" t="s">
        <v>15835</v>
      </c>
      <c r="I3878" s="5">
        <v>2457</v>
      </c>
      <c r="J3878" s="5">
        <v>42766197</v>
      </c>
      <c r="K3878" s="3">
        <f>+Tabella2026[[#This Row],[POP_2024]]/SUM(Tabella2026[POP_2024])</f>
        <v>4.1684010970240906E-5</v>
      </c>
      <c r="L3878" s="3">
        <f>+Tabella2026[[#This Row],[INCIDENZA POPOLAZIONE]]*(PLAFOND/2)</f>
        <v>12271.741566630695</v>
      </c>
      <c r="M3878" s="3">
        <f>+IFERROR(Tabella2026[[#This Row],[reddito_2024]]/Tabella2026[[#This Row],[POP_2024]],"")</f>
        <v>17405.859584859583</v>
      </c>
      <c r="N3878" s="3">
        <f>+IF(Tabella2026[[#This Row],[REDDITO COMPLESSIVO PROCAPITE]]&lt;media_aggr_reddito_pc,(media_aggr_reddito_pc-Tabella2026[[#This Row],[REDDITO COMPLESSIVO PROCAPITE]]),0)</f>
        <v>419.20647774915778</v>
      </c>
      <c r="O3878" s="3">
        <f>+Tabella2026[[#This Row],[DIFFERENZA REDDITO INFERIORE ALLA MEDIA DALLA MEDIA]]*Tabella2026[[#This Row],[POP_2024]]</f>
        <v>1029990.3158296807</v>
      </c>
      <c r="P3878" s="3">
        <f>+Tabella2026[[#This Row],[POPOLAZIONE PER DIFFERENZA ]]/SUM(Tabella2026[[POPOLAZIONE PER DIFFERENZA ]])</f>
        <v>9.1378897687431566E-6</v>
      </c>
      <c r="Q3878" s="3">
        <f>+Tabella2026[[#This Row],[INCIDENZA POPOLAZIONE PER DIFFERENZA]]*(PLAFOND-SUM(Tabella2026[CONTRIBUTO SULLA BASE DELLA POPOLAZIONE]))</f>
        <v>2690.1878945006697</v>
      </c>
      <c r="R3878" s="3">
        <f>+Tabella2026[[#This Row],[CONTRIBUTO SULLA BASE DELLA POPOLAZIONE]]+Tabella2026[[#This Row],[CONTRIBUTO SULLA BASE DEL REDDITO]]</f>
        <v>14961.929461131365</v>
      </c>
      <c r="S3878" s="3">
        <f>+Tabella2026[[#This Row],[CONTRIBUTO TOTALE]]/(PLAFOND/N_TESSERE)</f>
        <v>29.923858922262731</v>
      </c>
      <c r="T3878" s="3">
        <f>+MAX(CEILING(Tabella2026[[#This Row],[preDEF1]],1),1)</f>
        <v>30</v>
      </c>
      <c r="U3878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878" s="21">
        <f>+Tabella2026[[#This Row],[DEF - n. card]]*(PLAFOND/N_TESSERE)</f>
        <v>14500</v>
      </c>
      <c r="W3878" s="18"/>
    </row>
    <row r="3879" spans="2:23" x14ac:dyDescent="0.25">
      <c r="B3879" s="1" t="s">
        <v>7771</v>
      </c>
      <c r="C3879" s="2">
        <v>1216</v>
      </c>
      <c r="D3879" s="1" t="s">
        <v>7772</v>
      </c>
      <c r="E3879" s="1" t="s">
        <v>18</v>
      </c>
      <c r="F3879" s="1" t="s">
        <v>17</v>
      </c>
      <c r="G3879" s="1" t="s">
        <v>4778</v>
      </c>
      <c r="H3879" s="1" t="s">
        <v>15835</v>
      </c>
      <c r="I3879" s="5">
        <v>2456</v>
      </c>
      <c r="J3879" s="5">
        <v>50414974</v>
      </c>
      <c r="K3879" s="3">
        <f>+Tabella2026[[#This Row],[POP_2024]]/SUM(Tabella2026[POP_2024])</f>
        <v>4.166704556081061E-5</v>
      </c>
      <c r="L3879" s="3">
        <f>+Tabella2026[[#This Row],[INCIDENZA POPOLAZIONE]]*(PLAFOND/2)</f>
        <v>12266.746962818474</v>
      </c>
      <c r="M3879" s="3">
        <f>+IFERROR(Tabella2026[[#This Row],[reddito_2024]]/Tabella2026[[#This Row],[POP_2024]],"")</f>
        <v>20527.26954397394</v>
      </c>
      <c r="N3879" s="3">
        <f>+IF(Tabella2026[[#This Row],[REDDITO COMPLESSIVO PROCAPITE]]&lt;media_aggr_reddito_pc,(media_aggr_reddito_pc-Tabella2026[[#This Row],[REDDITO COMPLESSIVO PROCAPITE]]),0)</f>
        <v>0</v>
      </c>
      <c r="O3879" s="3">
        <f>+Tabella2026[[#This Row],[DIFFERENZA REDDITO INFERIORE ALLA MEDIA DALLA MEDIA]]*Tabella2026[[#This Row],[POP_2024]]</f>
        <v>0</v>
      </c>
      <c r="P3879" s="3">
        <f>+Tabella2026[[#This Row],[POPOLAZIONE PER DIFFERENZA ]]/SUM(Tabella2026[[POPOLAZIONE PER DIFFERENZA ]])</f>
        <v>0</v>
      </c>
      <c r="Q3879" s="3">
        <f>+Tabella2026[[#This Row],[INCIDENZA POPOLAZIONE PER DIFFERENZA]]*(PLAFOND-SUM(Tabella2026[CONTRIBUTO SULLA BASE DELLA POPOLAZIONE]))</f>
        <v>0</v>
      </c>
      <c r="R3879" s="3">
        <f>+Tabella2026[[#This Row],[CONTRIBUTO SULLA BASE DELLA POPOLAZIONE]]+Tabella2026[[#This Row],[CONTRIBUTO SULLA BASE DEL REDDITO]]</f>
        <v>12266.746962818474</v>
      </c>
      <c r="S3879" s="3">
        <f>+Tabella2026[[#This Row],[CONTRIBUTO TOTALE]]/(PLAFOND/N_TESSERE)</f>
        <v>24.533493925636947</v>
      </c>
      <c r="T3879" s="3">
        <f>+MAX(CEILING(Tabella2026[[#This Row],[preDEF1]],1),1)</f>
        <v>25</v>
      </c>
      <c r="U3879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79" s="21">
        <f>+Tabella2026[[#This Row],[DEF - n. card]]*(PLAFOND/N_TESSERE)</f>
        <v>12000</v>
      </c>
      <c r="W3879" s="18"/>
    </row>
    <row r="3880" spans="2:23" x14ac:dyDescent="0.25">
      <c r="B3880" s="1" t="s">
        <v>7677</v>
      </c>
      <c r="C3880" s="2">
        <v>60089</v>
      </c>
      <c r="D3880" s="1" t="s">
        <v>7678</v>
      </c>
      <c r="E3880" s="1" t="s">
        <v>8</v>
      </c>
      <c r="F3880" s="1" t="s">
        <v>397</v>
      </c>
      <c r="G3880" s="1" t="s">
        <v>4778</v>
      </c>
      <c r="H3880" s="1" t="s">
        <v>15834</v>
      </c>
      <c r="I3880" s="5">
        <v>2455</v>
      </c>
      <c r="J3880" s="5">
        <v>32424997</v>
      </c>
      <c r="K3880" s="3">
        <f>+Tabella2026[[#This Row],[POP_2024]]/SUM(Tabella2026[POP_2024])</f>
        <v>4.1650080151380314E-5</v>
      </c>
      <c r="L3880" s="3">
        <f>+Tabella2026[[#This Row],[INCIDENZA POPOLAZIONE]]*(PLAFOND/2)</f>
        <v>12261.75235900625</v>
      </c>
      <c r="M3880" s="3">
        <f>+IFERROR(Tabella2026[[#This Row],[reddito_2024]]/Tabella2026[[#This Row],[POP_2024]],"")</f>
        <v>13207.738085539715</v>
      </c>
      <c r="N3880" s="3">
        <f>+IF(Tabella2026[[#This Row],[REDDITO COMPLESSIVO PROCAPITE]]&lt;media_aggr_reddito_pc,(media_aggr_reddito_pc-Tabella2026[[#This Row],[REDDITO COMPLESSIVO PROCAPITE]]),0)</f>
        <v>4617.327977069026</v>
      </c>
      <c r="O3880" s="3">
        <f>+Tabella2026[[#This Row],[DIFFERENZA REDDITO INFERIORE ALLA MEDIA DALLA MEDIA]]*Tabella2026[[#This Row],[POP_2024]]</f>
        <v>11335540.183704458</v>
      </c>
      <c r="P3880" s="3">
        <f>+Tabella2026[[#This Row],[POPOLAZIONE PER DIFFERENZA ]]/SUM(Tabella2026[[POPOLAZIONE PER DIFFERENZA ]])</f>
        <v>1.0056688405309081E-4</v>
      </c>
      <c r="Q3880" s="3">
        <f>+Tabella2026[[#This Row],[INCIDENZA POPOLAZIONE PER DIFFERENZA]]*(PLAFOND-SUM(Tabella2026[CONTRIBUTO SULLA BASE DELLA POPOLAZIONE]))</f>
        <v>29606.815240067015</v>
      </c>
      <c r="R3880" s="3">
        <f>+Tabella2026[[#This Row],[CONTRIBUTO SULLA BASE DELLA POPOLAZIONE]]+Tabella2026[[#This Row],[CONTRIBUTO SULLA BASE DEL REDDITO]]</f>
        <v>41868.567599073263</v>
      </c>
      <c r="S3880" s="3">
        <f>+Tabella2026[[#This Row],[CONTRIBUTO TOTALE]]/(PLAFOND/N_TESSERE)</f>
        <v>83.737135198146532</v>
      </c>
      <c r="T3880" s="3">
        <f>+MAX(CEILING(Tabella2026[[#This Row],[preDEF1]],1),1)</f>
        <v>84</v>
      </c>
      <c r="U3880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3880" s="21">
        <f>+Tabella2026[[#This Row],[DEF - n. card]]*(PLAFOND/N_TESSERE)</f>
        <v>41500</v>
      </c>
      <c r="W3880" s="18"/>
    </row>
    <row r="3881" spans="2:23" x14ac:dyDescent="0.25">
      <c r="B3881" s="1" t="s">
        <v>7669</v>
      </c>
      <c r="C3881" s="2">
        <v>78116</v>
      </c>
      <c r="D3881" s="1" t="s">
        <v>7670</v>
      </c>
      <c r="E3881" s="1" t="s">
        <v>61</v>
      </c>
      <c r="F3881" s="1" t="s">
        <v>178</v>
      </c>
      <c r="G3881" s="1" t="s">
        <v>4778</v>
      </c>
      <c r="H3881" s="1" t="s">
        <v>15836</v>
      </c>
      <c r="I3881" s="5">
        <v>2454</v>
      </c>
      <c r="J3881" s="5">
        <v>27737889</v>
      </c>
      <c r="K3881" s="3">
        <f>+Tabella2026[[#This Row],[POP_2024]]/SUM(Tabella2026[POP_2024])</f>
        <v>4.1633114741950017E-5</v>
      </c>
      <c r="L3881" s="3">
        <f>+Tabella2026[[#This Row],[INCIDENZA POPOLAZIONE]]*(PLAFOND/2)</f>
        <v>12256.757755194029</v>
      </c>
      <c r="M3881" s="3">
        <f>+IFERROR(Tabella2026[[#This Row],[reddito_2024]]/Tabella2026[[#This Row],[POP_2024]],"")</f>
        <v>11303.13325183374</v>
      </c>
      <c r="N3881" s="3">
        <f>+IF(Tabella2026[[#This Row],[REDDITO COMPLESSIVO PROCAPITE]]&lt;media_aggr_reddito_pc,(media_aggr_reddito_pc-Tabella2026[[#This Row],[REDDITO COMPLESSIVO PROCAPITE]]),0)</f>
        <v>6521.9328107750007</v>
      </c>
      <c r="O3881" s="3">
        <f>+Tabella2026[[#This Row],[DIFFERENZA REDDITO INFERIORE ALLA MEDIA DALLA MEDIA]]*Tabella2026[[#This Row],[POP_2024]]</f>
        <v>16004823.117641851</v>
      </c>
      <c r="P3881" s="3">
        <f>+Tabella2026[[#This Row],[POPOLAZIONE PER DIFFERENZA ]]/SUM(Tabella2026[[POPOLAZIONE PER DIFFERENZA ]])</f>
        <v>1.4199192669052957E-4</v>
      </c>
      <c r="Q3881" s="3">
        <f>+Tabella2026[[#This Row],[INCIDENZA POPOLAZIONE PER DIFFERENZA]]*(PLAFOND-SUM(Tabella2026[CONTRIBUTO SULLA BASE DELLA POPOLAZIONE]))</f>
        <v>41802.316723747055</v>
      </c>
      <c r="R3881" s="3">
        <f>+Tabella2026[[#This Row],[CONTRIBUTO SULLA BASE DELLA POPOLAZIONE]]+Tabella2026[[#This Row],[CONTRIBUTO SULLA BASE DEL REDDITO]]</f>
        <v>54059.074478941082</v>
      </c>
      <c r="S3881" s="3">
        <f>+Tabella2026[[#This Row],[CONTRIBUTO TOTALE]]/(PLAFOND/N_TESSERE)</f>
        <v>108.11814895788217</v>
      </c>
      <c r="T3881" s="3">
        <f>+MAX(CEILING(Tabella2026[[#This Row],[preDEF1]],1),1)</f>
        <v>109</v>
      </c>
      <c r="U3881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3881" s="21">
        <f>+Tabella2026[[#This Row],[DEF - n. card]]*(PLAFOND/N_TESSERE)</f>
        <v>54000</v>
      </c>
      <c r="W3881" s="18"/>
    </row>
    <row r="3882" spans="2:23" x14ac:dyDescent="0.25">
      <c r="B3882" s="1" t="s">
        <v>7941</v>
      </c>
      <c r="C3882" s="2">
        <v>33008</v>
      </c>
      <c r="D3882" s="1" t="s">
        <v>7942</v>
      </c>
      <c r="E3882" s="1" t="s">
        <v>27</v>
      </c>
      <c r="F3882" s="1" t="s">
        <v>112</v>
      </c>
      <c r="G3882" s="1" t="s">
        <v>4778</v>
      </c>
      <c r="H3882" s="1" t="s">
        <v>15835</v>
      </c>
      <c r="I3882" s="5">
        <v>2453</v>
      </c>
      <c r="J3882" s="5">
        <v>50179722</v>
      </c>
      <c r="K3882" s="3">
        <f>+Tabella2026[[#This Row],[POP_2024]]/SUM(Tabella2026[POP_2024])</f>
        <v>4.1616149332519714E-5</v>
      </c>
      <c r="L3882" s="3">
        <f>+Tabella2026[[#This Row],[INCIDENZA POPOLAZIONE]]*(PLAFOND/2)</f>
        <v>12251.763151381805</v>
      </c>
      <c r="M3882" s="3">
        <f>+IFERROR(Tabella2026[[#This Row],[reddito_2024]]/Tabella2026[[#This Row],[POP_2024]],"")</f>
        <v>20456.470444353854</v>
      </c>
      <c r="N3882" s="3">
        <f>+IF(Tabella2026[[#This Row],[REDDITO COMPLESSIVO PROCAPITE]]&lt;media_aggr_reddito_pc,(media_aggr_reddito_pc-Tabella2026[[#This Row],[REDDITO COMPLESSIVO PROCAPITE]]),0)</f>
        <v>0</v>
      </c>
      <c r="O3882" s="3">
        <f>+Tabella2026[[#This Row],[DIFFERENZA REDDITO INFERIORE ALLA MEDIA DALLA MEDIA]]*Tabella2026[[#This Row],[POP_2024]]</f>
        <v>0</v>
      </c>
      <c r="P3882" s="3">
        <f>+Tabella2026[[#This Row],[POPOLAZIONE PER DIFFERENZA ]]/SUM(Tabella2026[[POPOLAZIONE PER DIFFERENZA ]])</f>
        <v>0</v>
      </c>
      <c r="Q3882" s="3">
        <f>+Tabella2026[[#This Row],[INCIDENZA POPOLAZIONE PER DIFFERENZA]]*(PLAFOND-SUM(Tabella2026[CONTRIBUTO SULLA BASE DELLA POPOLAZIONE]))</f>
        <v>0</v>
      </c>
      <c r="R3882" s="3">
        <f>+Tabella2026[[#This Row],[CONTRIBUTO SULLA BASE DELLA POPOLAZIONE]]+Tabella2026[[#This Row],[CONTRIBUTO SULLA BASE DEL REDDITO]]</f>
        <v>12251.763151381805</v>
      </c>
      <c r="S3882" s="3">
        <f>+Tabella2026[[#This Row],[CONTRIBUTO TOTALE]]/(PLAFOND/N_TESSERE)</f>
        <v>24.503526302763611</v>
      </c>
      <c r="T3882" s="3">
        <f>+MAX(CEILING(Tabella2026[[#This Row],[preDEF1]],1),1)</f>
        <v>25</v>
      </c>
      <c r="U3882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82" s="21">
        <f>+Tabella2026[[#This Row],[DEF - n. card]]*(PLAFOND/N_TESSERE)</f>
        <v>12000</v>
      </c>
      <c r="W3882" s="18"/>
    </row>
    <row r="3883" spans="2:23" x14ac:dyDescent="0.25">
      <c r="B3883" s="1" t="s">
        <v>7797</v>
      </c>
      <c r="C3883" s="2">
        <v>30077</v>
      </c>
      <c r="D3883" s="1" t="s">
        <v>7798</v>
      </c>
      <c r="E3883" s="1" t="s">
        <v>48</v>
      </c>
      <c r="F3883" s="1" t="s">
        <v>120</v>
      </c>
      <c r="G3883" s="1" t="s">
        <v>4778</v>
      </c>
      <c r="H3883" s="1" t="s">
        <v>15835</v>
      </c>
      <c r="I3883" s="5">
        <v>2453</v>
      </c>
      <c r="J3883" s="5">
        <v>48243161</v>
      </c>
      <c r="K3883" s="3">
        <f>+Tabella2026[[#This Row],[POP_2024]]/SUM(Tabella2026[POP_2024])</f>
        <v>4.1616149332519714E-5</v>
      </c>
      <c r="L3883" s="3">
        <f>+Tabella2026[[#This Row],[INCIDENZA POPOLAZIONE]]*(PLAFOND/2)</f>
        <v>12251.763151381805</v>
      </c>
      <c r="M3883" s="3">
        <f>+IFERROR(Tabella2026[[#This Row],[reddito_2024]]/Tabella2026[[#This Row],[POP_2024]],"")</f>
        <v>19667.004076640849</v>
      </c>
      <c r="N3883" s="3">
        <f>+IF(Tabella2026[[#This Row],[REDDITO COMPLESSIVO PROCAPITE]]&lt;media_aggr_reddito_pc,(media_aggr_reddito_pc-Tabella2026[[#This Row],[REDDITO COMPLESSIVO PROCAPITE]]),0)</f>
        <v>0</v>
      </c>
      <c r="O3883" s="3">
        <f>+Tabella2026[[#This Row],[DIFFERENZA REDDITO INFERIORE ALLA MEDIA DALLA MEDIA]]*Tabella2026[[#This Row],[POP_2024]]</f>
        <v>0</v>
      </c>
      <c r="P3883" s="3">
        <f>+Tabella2026[[#This Row],[POPOLAZIONE PER DIFFERENZA ]]/SUM(Tabella2026[[POPOLAZIONE PER DIFFERENZA ]])</f>
        <v>0</v>
      </c>
      <c r="Q3883" s="3">
        <f>+Tabella2026[[#This Row],[INCIDENZA POPOLAZIONE PER DIFFERENZA]]*(PLAFOND-SUM(Tabella2026[CONTRIBUTO SULLA BASE DELLA POPOLAZIONE]))</f>
        <v>0</v>
      </c>
      <c r="R3883" s="3">
        <f>+Tabella2026[[#This Row],[CONTRIBUTO SULLA BASE DELLA POPOLAZIONE]]+Tabella2026[[#This Row],[CONTRIBUTO SULLA BASE DEL REDDITO]]</f>
        <v>12251.763151381805</v>
      </c>
      <c r="S3883" s="3">
        <f>+Tabella2026[[#This Row],[CONTRIBUTO TOTALE]]/(PLAFOND/N_TESSERE)</f>
        <v>24.503526302763611</v>
      </c>
      <c r="T3883" s="3">
        <f>+MAX(CEILING(Tabella2026[[#This Row],[preDEF1]],1),1)</f>
        <v>25</v>
      </c>
      <c r="U3883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83" s="21">
        <f>+Tabella2026[[#This Row],[DEF - n. card]]*(PLAFOND/N_TESSERE)</f>
        <v>12000</v>
      </c>
      <c r="W3883" s="18"/>
    </row>
    <row r="3884" spans="2:23" x14ac:dyDescent="0.25">
      <c r="B3884" s="1" t="s">
        <v>7729</v>
      </c>
      <c r="C3884" s="2">
        <v>84005</v>
      </c>
      <c r="D3884" s="1" t="s">
        <v>7730</v>
      </c>
      <c r="E3884" s="1" t="s">
        <v>21</v>
      </c>
      <c r="F3884" s="1" t="s">
        <v>261</v>
      </c>
      <c r="G3884" s="1" t="s">
        <v>4778</v>
      </c>
      <c r="H3884" s="1" t="s">
        <v>15836</v>
      </c>
      <c r="I3884" s="5">
        <v>2452</v>
      </c>
      <c r="J3884" s="5">
        <v>25829958</v>
      </c>
      <c r="K3884" s="3">
        <f>+Tabella2026[[#This Row],[POP_2024]]/SUM(Tabella2026[POP_2024])</f>
        <v>4.1599183923089418E-5</v>
      </c>
      <c r="L3884" s="3">
        <f>+Tabella2026[[#This Row],[INCIDENZA POPOLAZIONE]]*(PLAFOND/2)</f>
        <v>12246.768547569582</v>
      </c>
      <c r="M3884" s="3">
        <f>+IFERROR(Tabella2026[[#This Row],[reddito_2024]]/Tabella2026[[#This Row],[POP_2024]],"")</f>
        <v>10534.240619902121</v>
      </c>
      <c r="N3884" s="3">
        <f>+IF(Tabella2026[[#This Row],[REDDITO COMPLESSIVO PROCAPITE]]&lt;media_aggr_reddito_pc,(media_aggr_reddito_pc-Tabella2026[[#This Row],[REDDITO COMPLESSIVO PROCAPITE]]),0)</f>
        <v>7290.8254427066204</v>
      </c>
      <c r="O3884" s="3">
        <f>+Tabella2026[[#This Row],[DIFFERENZA REDDITO INFERIORE ALLA MEDIA DALLA MEDIA]]*Tabella2026[[#This Row],[POP_2024]]</f>
        <v>17877103.985516634</v>
      </c>
      <c r="P3884" s="3">
        <f>+Tabella2026[[#This Row],[POPOLAZIONE PER DIFFERENZA ]]/SUM(Tabella2026[[POPOLAZIONE PER DIFFERENZA ]])</f>
        <v>1.586024675119596E-4</v>
      </c>
      <c r="Q3884" s="3">
        <f>+Tabella2026[[#This Row],[INCIDENZA POPOLAZIONE PER DIFFERENZA]]*(PLAFOND-SUM(Tabella2026[CONTRIBUTO SULLA BASE DELLA POPOLAZIONE]))</f>
        <v>46692.447483670461</v>
      </c>
      <c r="R3884" s="3">
        <f>+Tabella2026[[#This Row],[CONTRIBUTO SULLA BASE DELLA POPOLAZIONE]]+Tabella2026[[#This Row],[CONTRIBUTO SULLA BASE DEL REDDITO]]</f>
        <v>58939.216031240045</v>
      </c>
      <c r="S3884" s="3">
        <f>+Tabella2026[[#This Row],[CONTRIBUTO TOTALE]]/(PLAFOND/N_TESSERE)</f>
        <v>117.87843206248009</v>
      </c>
      <c r="T3884" s="3">
        <f>+MAX(CEILING(Tabella2026[[#This Row],[preDEF1]],1),1)</f>
        <v>118</v>
      </c>
      <c r="U3884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3884" s="21">
        <f>+Tabella2026[[#This Row],[DEF - n. card]]*(PLAFOND/N_TESSERE)</f>
        <v>58500</v>
      </c>
      <c r="W3884" s="18"/>
    </row>
    <row r="3885" spans="2:23" x14ac:dyDescent="0.25">
      <c r="B3885" s="1" t="s">
        <v>7735</v>
      </c>
      <c r="C3885" s="2">
        <v>41034</v>
      </c>
      <c r="D3885" s="1" t="s">
        <v>7736</v>
      </c>
      <c r="E3885" s="1" t="s">
        <v>117</v>
      </c>
      <c r="F3885" s="1" t="s">
        <v>130</v>
      </c>
      <c r="G3885" s="1" t="s">
        <v>4778</v>
      </c>
      <c r="H3885" s="1" t="s">
        <v>15834</v>
      </c>
      <c r="I3885" s="5">
        <v>2452</v>
      </c>
      <c r="J3885" s="5">
        <v>41319481</v>
      </c>
      <c r="K3885" s="3">
        <f>+Tabella2026[[#This Row],[POP_2024]]/SUM(Tabella2026[POP_2024])</f>
        <v>4.1599183923089418E-5</v>
      </c>
      <c r="L3885" s="3">
        <f>+Tabella2026[[#This Row],[INCIDENZA POPOLAZIONE]]*(PLAFOND/2)</f>
        <v>12246.768547569582</v>
      </c>
      <c r="M3885" s="3">
        <f>+IFERROR(Tabella2026[[#This Row],[reddito_2024]]/Tabella2026[[#This Row],[POP_2024]],"")</f>
        <v>16851.338091353995</v>
      </c>
      <c r="N3885" s="3">
        <f>+IF(Tabella2026[[#This Row],[REDDITO COMPLESSIVO PROCAPITE]]&lt;media_aggr_reddito_pc,(media_aggr_reddito_pc-Tabella2026[[#This Row],[REDDITO COMPLESSIVO PROCAPITE]]),0)</f>
        <v>973.72797125474608</v>
      </c>
      <c r="O3885" s="3">
        <f>+Tabella2026[[#This Row],[DIFFERENZA REDDITO INFERIORE ALLA MEDIA DALLA MEDIA]]*Tabella2026[[#This Row],[POP_2024]]</f>
        <v>2387580.9855166376</v>
      </c>
      <c r="P3885" s="3">
        <f>+Tabella2026[[#This Row],[POPOLAZIONE PER DIFFERENZA ]]/SUM(Tabella2026[[POPOLAZIONE PER DIFFERENZA ]])</f>
        <v>2.1182191253928179E-5</v>
      </c>
      <c r="Q3885" s="3">
        <f>+Tabella2026[[#This Row],[INCIDENZA POPOLAZIONE PER DIFFERENZA]]*(PLAFOND-SUM(Tabella2026[CONTRIBUTO SULLA BASE DELLA POPOLAZIONE]))</f>
        <v>6236.0212185130404</v>
      </c>
      <c r="R3885" s="3">
        <f>+Tabella2026[[#This Row],[CONTRIBUTO SULLA BASE DELLA POPOLAZIONE]]+Tabella2026[[#This Row],[CONTRIBUTO SULLA BASE DEL REDDITO]]</f>
        <v>18482.78976608262</v>
      </c>
      <c r="S3885" s="3">
        <f>+Tabella2026[[#This Row],[CONTRIBUTO TOTALE]]/(PLAFOND/N_TESSERE)</f>
        <v>36.965579532165243</v>
      </c>
      <c r="T3885" s="3">
        <f>+MAX(CEILING(Tabella2026[[#This Row],[preDEF1]],1),1)</f>
        <v>37</v>
      </c>
      <c r="U3885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885" s="21">
        <f>+Tabella2026[[#This Row],[DEF - n. card]]*(PLAFOND/N_TESSERE)</f>
        <v>18000</v>
      </c>
      <c r="W3885" s="18"/>
    </row>
    <row r="3886" spans="2:23" x14ac:dyDescent="0.25">
      <c r="B3886" s="1" t="s">
        <v>7789</v>
      </c>
      <c r="C3886" s="2">
        <v>63015</v>
      </c>
      <c r="D3886" s="1" t="s">
        <v>7790</v>
      </c>
      <c r="E3886" s="1" t="s">
        <v>15</v>
      </c>
      <c r="F3886" s="1" t="s">
        <v>14</v>
      </c>
      <c r="G3886" s="1" t="s">
        <v>4778</v>
      </c>
      <c r="H3886" s="1" t="s">
        <v>15836</v>
      </c>
      <c r="I3886" s="5">
        <v>2451</v>
      </c>
      <c r="J3886" s="5">
        <v>27627743</v>
      </c>
      <c r="K3886" s="3">
        <f>+Tabella2026[[#This Row],[POP_2024]]/SUM(Tabella2026[POP_2024])</f>
        <v>4.1582218513659122E-5</v>
      </c>
      <c r="L3886" s="3">
        <f>+Tabella2026[[#This Row],[INCIDENZA POPOLAZIONE]]*(PLAFOND/2)</f>
        <v>12241.77394375736</v>
      </c>
      <c r="M3886" s="3">
        <f>+IFERROR(Tabella2026[[#This Row],[reddito_2024]]/Tabella2026[[#This Row],[POP_2024]],"")</f>
        <v>11272.028967768258</v>
      </c>
      <c r="N3886" s="3">
        <f>+IF(Tabella2026[[#This Row],[REDDITO COMPLESSIVO PROCAPITE]]&lt;media_aggr_reddito_pc,(media_aggr_reddito_pc-Tabella2026[[#This Row],[REDDITO COMPLESSIVO PROCAPITE]]),0)</f>
        <v>6553.0370948404834</v>
      </c>
      <c r="O3886" s="3">
        <f>+Tabella2026[[#This Row],[DIFFERENZA REDDITO INFERIORE ALLA MEDIA DALLA MEDIA]]*Tabella2026[[#This Row],[POP_2024]]</f>
        <v>16061493.919454025</v>
      </c>
      <c r="P3886" s="3">
        <f>+Tabella2026[[#This Row],[POPOLAZIONE PER DIFFERENZA ]]/SUM(Tabella2026[[POPOLAZIONE PER DIFFERENZA ]])</f>
        <v>1.4249469990315806E-4</v>
      </c>
      <c r="Q3886" s="3">
        <f>+Tabella2026[[#This Row],[INCIDENZA POPOLAZIONE PER DIFFERENZA]]*(PLAFOND-SUM(Tabella2026[CONTRIBUTO SULLA BASE DELLA POPOLAZIONE]))</f>
        <v>41950.332780464974</v>
      </c>
      <c r="R3886" s="3">
        <f>+Tabella2026[[#This Row],[CONTRIBUTO SULLA BASE DELLA POPOLAZIONE]]+Tabella2026[[#This Row],[CONTRIBUTO SULLA BASE DEL REDDITO]]</f>
        <v>54192.106724222336</v>
      </c>
      <c r="S3886" s="3">
        <f>+Tabella2026[[#This Row],[CONTRIBUTO TOTALE]]/(PLAFOND/N_TESSERE)</f>
        <v>108.38421344844467</v>
      </c>
      <c r="T3886" s="3">
        <f>+MAX(CEILING(Tabella2026[[#This Row],[preDEF1]],1),1)</f>
        <v>109</v>
      </c>
      <c r="U3886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3886" s="21">
        <f>+Tabella2026[[#This Row],[DEF - n. card]]*(PLAFOND/N_TESSERE)</f>
        <v>54000</v>
      </c>
      <c r="W3886" s="18"/>
    </row>
    <row r="3887" spans="2:23" x14ac:dyDescent="0.25">
      <c r="B3887" s="1" t="s">
        <v>7591</v>
      </c>
      <c r="C3887" s="2">
        <v>77024</v>
      </c>
      <c r="D3887" s="1" t="s">
        <v>7592</v>
      </c>
      <c r="E3887" s="1" t="s">
        <v>213</v>
      </c>
      <c r="F3887" s="1" t="s">
        <v>237</v>
      </c>
      <c r="G3887" s="1" t="s">
        <v>4778</v>
      </c>
      <c r="H3887" s="1" t="s">
        <v>15836</v>
      </c>
      <c r="I3887" s="5">
        <v>2450</v>
      </c>
      <c r="J3887" s="5">
        <v>30861825</v>
      </c>
      <c r="K3887" s="3">
        <f>+Tabella2026[[#This Row],[POP_2024]]/SUM(Tabella2026[POP_2024])</f>
        <v>4.1565253104228825E-5</v>
      </c>
      <c r="L3887" s="3">
        <f>+Tabella2026[[#This Row],[INCIDENZA POPOLAZIONE]]*(PLAFOND/2)</f>
        <v>12236.779339945138</v>
      </c>
      <c r="M3887" s="3">
        <f>+IFERROR(Tabella2026[[#This Row],[reddito_2024]]/Tabella2026[[#This Row],[POP_2024]],"")</f>
        <v>12596.663265306122</v>
      </c>
      <c r="N3887" s="3">
        <f>+IF(Tabella2026[[#This Row],[REDDITO COMPLESSIVO PROCAPITE]]&lt;media_aggr_reddito_pc,(media_aggr_reddito_pc-Tabella2026[[#This Row],[REDDITO COMPLESSIVO PROCAPITE]]),0)</f>
        <v>5228.4027973026186</v>
      </c>
      <c r="O3887" s="3">
        <f>+Tabella2026[[#This Row],[DIFFERENZA REDDITO INFERIORE ALLA MEDIA DALLA MEDIA]]*Tabella2026[[#This Row],[POP_2024]]</f>
        <v>12809586.853391416</v>
      </c>
      <c r="P3887" s="3">
        <f>+Tabella2026[[#This Row],[POPOLAZIONE PER DIFFERENZA ]]/SUM(Tabella2026[[POPOLAZIONE PER DIFFERENZA ]])</f>
        <v>1.136443623308669E-4</v>
      </c>
      <c r="Q3887" s="3">
        <f>+Tabella2026[[#This Row],[INCIDENZA POPOLAZIONE PER DIFFERENZA]]*(PLAFOND-SUM(Tabella2026[CONTRIBUTO SULLA BASE DELLA POPOLAZIONE]))</f>
        <v>33456.815036935601</v>
      </c>
      <c r="R3887" s="3">
        <f>+Tabella2026[[#This Row],[CONTRIBUTO SULLA BASE DELLA POPOLAZIONE]]+Tabella2026[[#This Row],[CONTRIBUTO SULLA BASE DEL REDDITO]]</f>
        <v>45693.594376880741</v>
      </c>
      <c r="S3887" s="3">
        <f>+Tabella2026[[#This Row],[CONTRIBUTO TOTALE]]/(PLAFOND/N_TESSERE)</f>
        <v>91.387188753761478</v>
      </c>
      <c r="T3887" s="3">
        <f>+MAX(CEILING(Tabella2026[[#This Row],[preDEF1]],1),1)</f>
        <v>92</v>
      </c>
      <c r="U3887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3887" s="21">
        <f>+Tabella2026[[#This Row],[DEF - n. card]]*(PLAFOND/N_TESSERE)</f>
        <v>45500</v>
      </c>
      <c r="W3887" s="18"/>
    </row>
    <row r="3888" spans="2:23" x14ac:dyDescent="0.25">
      <c r="B3888" s="1" t="s">
        <v>7829</v>
      </c>
      <c r="C3888" s="2">
        <v>22144</v>
      </c>
      <c r="D3888" s="1" t="s">
        <v>7830</v>
      </c>
      <c r="E3888" s="1" t="s">
        <v>99</v>
      </c>
      <c r="F3888" s="1" t="s">
        <v>98</v>
      </c>
      <c r="G3888" s="1" t="s">
        <v>4778</v>
      </c>
      <c r="H3888" s="1" t="s">
        <v>15835</v>
      </c>
      <c r="I3888" s="5">
        <v>2449</v>
      </c>
      <c r="J3888" s="5">
        <v>50766637</v>
      </c>
      <c r="K3888" s="3">
        <f>+Tabella2026[[#This Row],[POP_2024]]/SUM(Tabella2026[POP_2024])</f>
        <v>4.1548287694798529E-5</v>
      </c>
      <c r="L3888" s="3">
        <f>+Tabella2026[[#This Row],[INCIDENZA POPOLAZIONE]]*(PLAFOND/2)</f>
        <v>12231.784736132915</v>
      </c>
      <c r="M3888" s="3">
        <f>+IFERROR(Tabella2026[[#This Row],[reddito_2024]]/Tabella2026[[#This Row],[POP_2024]],"")</f>
        <v>20729.53736218865</v>
      </c>
      <c r="N3888" s="3">
        <f>+IF(Tabella2026[[#This Row],[REDDITO COMPLESSIVO PROCAPITE]]&lt;media_aggr_reddito_pc,(media_aggr_reddito_pc-Tabella2026[[#This Row],[REDDITO COMPLESSIVO PROCAPITE]]),0)</f>
        <v>0</v>
      </c>
      <c r="O3888" s="3">
        <f>+Tabella2026[[#This Row],[DIFFERENZA REDDITO INFERIORE ALLA MEDIA DALLA MEDIA]]*Tabella2026[[#This Row],[POP_2024]]</f>
        <v>0</v>
      </c>
      <c r="P3888" s="3">
        <f>+Tabella2026[[#This Row],[POPOLAZIONE PER DIFFERENZA ]]/SUM(Tabella2026[[POPOLAZIONE PER DIFFERENZA ]])</f>
        <v>0</v>
      </c>
      <c r="Q3888" s="3">
        <f>+Tabella2026[[#This Row],[INCIDENZA POPOLAZIONE PER DIFFERENZA]]*(PLAFOND-SUM(Tabella2026[CONTRIBUTO SULLA BASE DELLA POPOLAZIONE]))</f>
        <v>0</v>
      </c>
      <c r="R3888" s="3">
        <f>+Tabella2026[[#This Row],[CONTRIBUTO SULLA BASE DELLA POPOLAZIONE]]+Tabella2026[[#This Row],[CONTRIBUTO SULLA BASE DEL REDDITO]]</f>
        <v>12231.784736132915</v>
      </c>
      <c r="S3888" s="3">
        <f>+Tabella2026[[#This Row],[CONTRIBUTO TOTALE]]/(PLAFOND/N_TESSERE)</f>
        <v>24.463569472265831</v>
      </c>
      <c r="T3888" s="3">
        <f>+MAX(CEILING(Tabella2026[[#This Row],[preDEF1]],1),1)</f>
        <v>25</v>
      </c>
      <c r="U3888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88" s="21">
        <f>+Tabella2026[[#This Row],[DEF - n. card]]*(PLAFOND/N_TESSERE)</f>
        <v>12000</v>
      </c>
      <c r="W3888" s="18"/>
    </row>
    <row r="3889" spans="2:23" x14ac:dyDescent="0.25">
      <c r="B3889" s="1" t="s">
        <v>7649</v>
      </c>
      <c r="C3889" s="2">
        <v>64114</v>
      </c>
      <c r="D3889" s="1" t="s">
        <v>7650</v>
      </c>
      <c r="E3889" s="1" t="s">
        <v>15</v>
      </c>
      <c r="F3889" s="1" t="s">
        <v>290</v>
      </c>
      <c r="G3889" s="1" t="s">
        <v>4778</v>
      </c>
      <c r="H3889" s="1" t="s">
        <v>15836</v>
      </c>
      <c r="I3889" s="5">
        <v>2447</v>
      </c>
      <c r="J3889" s="5">
        <v>31389751</v>
      </c>
      <c r="K3889" s="3">
        <f>+Tabella2026[[#This Row],[POP_2024]]/SUM(Tabella2026[POP_2024])</f>
        <v>4.1514356875937929E-5</v>
      </c>
      <c r="L3889" s="3">
        <f>+Tabella2026[[#This Row],[INCIDENZA POPOLAZIONE]]*(PLAFOND/2)</f>
        <v>12221.79552850847</v>
      </c>
      <c r="M3889" s="3">
        <f>+IFERROR(Tabella2026[[#This Row],[reddito_2024]]/Tabella2026[[#This Row],[POP_2024]],"")</f>
        <v>12827.850837760523</v>
      </c>
      <c r="N3889" s="3">
        <f>+IF(Tabella2026[[#This Row],[REDDITO COMPLESSIVO PROCAPITE]]&lt;media_aggr_reddito_pc,(media_aggr_reddito_pc-Tabella2026[[#This Row],[REDDITO COMPLESSIVO PROCAPITE]]),0)</f>
        <v>4997.215224848218</v>
      </c>
      <c r="O3889" s="3">
        <f>+Tabella2026[[#This Row],[DIFFERENZA REDDITO INFERIORE ALLA MEDIA DALLA MEDIA]]*Tabella2026[[#This Row],[POP_2024]]</f>
        <v>12228185.65520359</v>
      </c>
      <c r="P3889" s="3">
        <f>+Tabella2026[[#This Row],[POPOLAZIONE PER DIFFERENZA ]]/SUM(Tabella2026[[POPOLAZIONE PER DIFFERENZA ]])</f>
        <v>1.0848627494033063E-4</v>
      </c>
      <c r="Q3889" s="3">
        <f>+Tabella2026[[#This Row],[INCIDENZA POPOLAZIONE PER DIFFERENZA]]*(PLAFOND-SUM(Tabella2026[CONTRIBUTO SULLA BASE DELLA POPOLAZIONE]))</f>
        <v>31938.277977727259</v>
      </c>
      <c r="R3889" s="3">
        <f>+Tabella2026[[#This Row],[CONTRIBUTO SULLA BASE DELLA POPOLAZIONE]]+Tabella2026[[#This Row],[CONTRIBUTO SULLA BASE DEL REDDITO]]</f>
        <v>44160.073506235727</v>
      </c>
      <c r="S3889" s="3">
        <f>+Tabella2026[[#This Row],[CONTRIBUTO TOTALE]]/(PLAFOND/N_TESSERE)</f>
        <v>88.320147012471452</v>
      </c>
      <c r="T3889" s="3">
        <f>+MAX(CEILING(Tabella2026[[#This Row],[preDEF1]],1),1)</f>
        <v>89</v>
      </c>
      <c r="U3889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3889" s="21">
        <f>+Tabella2026[[#This Row],[DEF - n. card]]*(PLAFOND/N_TESSERE)</f>
        <v>44000</v>
      </c>
      <c r="W3889" s="18"/>
    </row>
    <row r="3890" spans="2:23" x14ac:dyDescent="0.25">
      <c r="B3890" s="1" t="s">
        <v>7783</v>
      </c>
      <c r="C3890" s="2">
        <v>62004</v>
      </c>
      <c r="D3890" s="1" t="s">
        <v>7784</v>
      </c>
      <c r="E3890" s="1" t="s">
        <v>15</v>
      </c>
      <c r="F3890" s="1" t="s">
        <v>256</v>
      </c>
      <c r="G3890" s="1" t="s">
        <v>4778</v>
      </c>
      <c r="H3890" s="1" t="s">
        <v>15836</v>
      </c>
      <c r="I3890" s="5">
        <v>2444</v>
      </c>
      <c r="J3890" s="5">
        <v>31558329</v>
      </c>
      <c r="K3890" s="3">
        <f>+Tabella2026[[#This Row],[POP_2024]]/SUM(Tabella2026[POP_2024])</f>
        <v>4.146346064764704E-5</v>
      </c>
      <c r="L3890" s="3">
        <f>+Tabella2026[[#This Row],[INCIDENZA POPOLAZIONE]]*(PLAFOND/2)</f>
        <v>12206.811717071803</v>
      </c>
      <c r="M3890" s="3">
        <f>+IFERROR(Tabella2026[[#This Row],[reddito_2024]]/Tabella2026[[#This Row],[POP_2024]],"")</f>
        <v>12912.573240589198</v>
      </c>
      <c r="N3890" s="3">
        <f>+IF(Tabella2026[[#This Row],[REDDITO COMPLESSIVO PROCAPITE]]&lt;media_aggr_reddito_pc,(media_aggr_reddito_pc-Tabella2026[[#This Row],[REDDITO COMPLESSIVO PROCAPITE]]),0)</f>
        <v>4912.4928220195434</v>
      </c>
      <c r="O3890" s="3">
        <f>+Tabella2026[[#This Row],[DIFFERENZA REDDITO INFERIORE ALLA MEDIA DALLA MEDIA]]*Tabella2026[[#This Row],[POP_2024]]</f>
        <v>12006132.457015764</v>
      </c>
      <c r="P3890" s="3">
        <f>+Tabella2026[[#This Row],[POPOLAZIONE PER DIFFERENZA ]]/SUM(Tabella2026[[POPOLAZIONE PER DIFFERENZA ]])</f>
        <v>1.0651625870168012E-4</v>
      </c>
      <c r="Q3890" s="3">
        <f>+Tabella2026[[#This Row],[INCIDENZA POPOLAZIONE PER DIFFERENZA]]*(PLAFOND-SUM(Tabella2026[CONTRIBUTO SULLA BASE DELLA POPOLAZIONE]))</f>
        <v>31358.30667458073</v>
      </c>
      <c r="R3890" s="3">
        <f>+Tabella2026[[#This Row],[CONTRIBUTO SULLA BASE DELLA POPOLAZIONE]]+Tabella2026[[#This Row],[CONTRIBUTO SULLA BASE DEL REDDITO]]</f>
        <v>43565.118391652533</v>
      </c>
      <c r="S3890" s="3">
        <f>+Tabella2026[[#This Row],[CONTRIBUTO TOTALE]]/(PLAFOND/N_TESSERE)</f>
        <v>87.130236783305065</v>
      </c>
      <c r="T3890" s="3">
        <f>+MAX(CEILING(Tabella2026[[#This Row],[preDEF1]],1),1)</f>
        <v>88</v>
      </c>
      <c r="U3890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3890" s="21">
        <f>+Tabella2026[[#This Row],[DEF - n. card]]*(PLAFOND/N_TESSERE)</f>
        <v>43500</v>
      </c>
      <c r="W3890" s="18"/>
    </row>
    <row r="3891" spans="2:23" x14ac:dyDescent="0.25">
      <c r="B3891" s="1" t="s">
        <v>7757</v>
      </c>
      <c r="C3891" s="2">
        <v>83095</v>
      </c>
      <c r="D3891" s="1" t="s">
        <v>7758</v>
      </c>
      <c r="E3891" s="1" t="s">
        <v>21</v>
      </c>
      <c r="F3891" s="1" t="s">
        <v>42</v>
      </c>
      <c r="G3891" s="1" t="s">
        <v>4778</v>
      </c>
      <c r="H3891" s="1" t="s">
        <v>15836</v>
      </c>
      <c r="I3891" s="5">
        <v>2444</v>
      </c>
      <c r="J3891" s="5">
        <v>28846834</v>
      </c>
      <c r="K3891" s="3">
        <f>+Tabella2026[[#This Row],[POP_2024]]/SUM(Tabella2026[POP_2024])</f>
        <v>4.146346064764704E-5</v>
      </c>
      <c r="L3891" s="3">
        <f>+Tabella2026[[#This Row],[INCIDENZA POPOLAZIONE]]*(PLAFOND/2)</f>
        <v>12206.811717071803</v>
      </c>
      <c r="M3891" s="3">
        <f>+IFERROR(Tabella2026[[#This Row],[reddito_2024]]/Tabella2026[[#This Row],[POP_2024]],"")</f>
        <v>11803.123567921441</v>
      </c>
      <c r="N3891" s="3">
        <f>+IF(Tabella2026[[#This Row],[REDDITO COMPLESSIVO PROCAPITE]]&lt;media_aggr_reddito_pc,(media_aggr_reddito_pc-Tabella2026[[#This Row],[REDDITO COMPLESSIVO PROCAPITE]]),0)</f>
        <v>6021.9424946873005</v>
      </c>
      <c r="O3891" s="3">
        <f>+Tabella2026[[#This Row],[DIFFERENZA REDDITO INFERIORE ALLA MEDIA DALLA MEDIA]]*Tabella2026[[#This Row],[POP_2024]]</f>
        <v>14717627.457015762</v>
      </c>
      <c r="P3891" s="3">
        <f>+Tabella2026[[#This Row],[POPOLAZIONE PER DIFFERENZA ]]/SUM(Tabella2026[[POPOLAZIONE PER DIFFERENZA ]])</f>
        <v>1.305721571287828E-4</v>
      </c>
      <c r="Q3891" s="3">
        <f>+Tabella2026[[#This Row],[INCIDENZA POPOLAZIONE PER DIFFERENZA]]*(PLAFOND-SUM(Tabella2026[CONTRIBUTO SULLA BASE DELLA POPOLAZIONE]))</f>
        <v>38440.345129595968</v>
      </c>
      <c r="R3891" s="3">
        <f>+Tabella2026[[#This Row],[CONTRIBUTO SULLA BASE DELLA POPOLAZIONE]]+Tabella2026[[#This Row],[CONTRIBUTO SULLA BASE DEL REDDITO]]</f>
        <v>50647.156846667771</v>
      </c>
      <c r="S3891" s="3">
        <f>+Tabella2026[[#This Row],[CONTRIBUTO TOTALE]]/(PLAFOND/N_TESSERE)</f>
        <v>101.29431369333554</v>
      </c>
      <c r="T3891" s="3">
        <f>+MAX(CEILING(Tabella2026[[#This Row],[preDEF1]],1),1)</f>
        <v>102</v>
      </c>
      <c r="U3891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3891" s="21">
        <f>+Tabella2026[[#This Row],[DEF - n. card]]*(PLAFOND/N_TESSERE)</f>
        <v>50500</v>
      </c>
      <c r="W3891" s="18"/>
    </row>
    <row r="3892" spans="2:23" x14ac:dyDescent="0.25">
      <c r="B3892" s="1" t="s">
        <v>7899</v>
      </c>
      <c r="C3892" s="2">
        <v>14020</v>
      </c>
      <c r="D3892" s="1" t="s">
        <v>7900</v>
      </c>
      <c r="E3892" s="1" t="s">
        <v>12</v>
      </c>
      <c r="F3892" s="1" t="s">
        <v>980</v>
      </c>
      <c r="G3892" s="1" t="s">
        <v>4778</v>
      </c>
      <c r="H3892" s="1" t="s">
        <v>15835</v>
      </c>
      <c r="I3892" s="5">
        <v>2443</v>
      </c>
      <c r="J3892" s="5">
        <v>46665494</v>
      </c>
      <c r="K3892" s="3">
        <f>+Tabella2026[[#This Row],[POP_2024]]/SUM(Tabella2026[POP_2024])</f>
        <v>4.1446495238216744E-5</v>
      </c>
      <c r="L3892" s="3">
        <f>+Tabella2026[[#This Row],[INCIDENZA POPOLAZIONE]]*(PLAFOND/2)</f>
        <v>12201.817113259582</v>
      </c>
      <c r="M3892" s="3">
        <f>+IFERROR(Tabella2026[[#This Row],[reddito_2024]]/Tabella2026[[#This Row],[POP_2024]],"")</f>
        <v>19101.71674171101</v>
      </c>
      <c r="N3892" s="3">
        <f>+IF(Tabella2026[[#This Row],[REDDITO COMPLESSIVO PROCAPITE]]&lt;media_aggr_reddito_pc,(media_aggr_reddito_pc-Tabella2026[[#This Row],[REDDITO COMPLESSIVO PROCAPITE]]),0)</f>
        <v>0</v>
      </c>
      <c r="O3892" s="3">
        <f>+Tabella2026[[#This Row],[DIFFERENZA REDDITO INFERIORE ALLA MEDIA DALLA MEDIA]]*Tabella2026[[#This Row],[POP_2024]]</f>
        <v>0</v>
      </c>
      <c r="P3892" s="3">
        <f>+Tabella2026[[#This Row],[POPOLAZIONE PER DIFFERENZA ]]/SUM(Tabella2026[[POPOLAZIONE PER DIFFERENZA ]])</f>
        <v>0</v>
      </c>
      <c r="Q3892" s="3">
        <f>+Tabella2026[[#This Row],[INCIDENZA POPOLAZIONE PER DIFFERENZA]]*(PLAFOND-SUM(Tabella2026[CONTRIBUTO SULLA BASE DELLA POPOLAZIONE]))</f>
        <v>0</v>
      </c>
      <c r="R3892" s="3">
        <f>+Tabella2026[[#This Row],[CONTRIBUTO SULLA BASE DELLA POPOLAZIONE]]+Tabella2026[[#This Row],[CONTRIBUTO SULLA BASE DEL REDDITO]]</f>
        <v>12201.817113259582</v>
      </c>
      <c r="S3892" s="3">
        <f>+Tabella2026[[#This Row],[CONTRIBUTO TOTALE]]/(PLAFOND/N_TESSERE)</f>
        <v>24.403634226519163</v>
      </c>
      <c r="T3892" s="3">
        <f>+MAX(CEILING(Tabella2026[[#This Row],[preDEF1]],1),1)</f>
        <v>25</v>
      </c>
      <c r="U3892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92" s="21">
        <f>+Tabella2026[[#This Row],[DEF - n. card]]*(PLAFOND/N_TESSERE)</f>
        <v>12000</v>
      </c>
      <c r="W3892" s="18"/>
    </row>
    <row r="3893" spans="2:23" x14ac:dyDescent="0.25">
      <c r="B3893" s="1" t="s">
        <v>7751</v>
      </c>
      <c r="C3893" s="2">
        <v>29024</v>
      </c>
      <c r="D3893" s="1" t="s">
        <v>7752</v>
      </c>
      <c r="E3893" s="1" t="s">
        <v>38</v>
      </c>
      <c r="F3893" s="1" t="s">
        <v>314</v>
      </c>
      <c r="G3893" s="1" t="s">
        <v>4778</v>
      </c>
      <c r="H3893" s="1" t="s">
        <v>15835</v>
      </c>
      <c r="I3893" s="5">
        <v>2442</v>
      </c>
      <c r="J3893" s="5">
        <v>46737322</v>
      </c>
      <c r="K3893" s="3">
        <f>+Tabella2026[[#This Row],[POP_2024]]/SUM(Tabella2026[POP_2024])</f>
        <v>4.1429529828786448E-5</v>
      </c>
      <c r="L3893" s="3">
        <f>+Tabella2026[[#This Row],[INCIDENZA POPOLAZIONE]]*(PLAFOND/2)</f>
        <v>12196.822509447358</v>
      </c>
      <c r="M3893" s="3">
        <f>+IFERROR(Tabella2026[[#This Row],[reddito_2024]]/Tabella2026[[#This Row],[POP_2024]],"")</f>
        <v>19138.952497952498</v>
      </c>
      <c r="N3893" s="3">
        <f>+IF(Tabella2026[[#This Row],[REDDITO COMPLESSIVO PROCAPITE]]&lt;media_aggr_reddito_pc,(media_aggr_reddito_pc-Tabella2026[[#This Row],[REDDITO COMPLESSIVO PROCAPITE]]),0)</f>
        <v>0</v>
      </c>
      <c r="O3893" s="3">
        <f>+Tabella2026[[#This Row],[DIFFERENZA REDDITO INFERIORE ALLA MEDIA DALLA MEDIA]]*Tabella2026[[#This Row],[POP_2024]]</f>
        <v>0</v>
      </c>
      <c r="P3893" s="3">
        <f>+Tabella2026[[#This Row],[POPOLAZIONE PER DIFFERENZA ]]/SUM(Tabella2026[[POPOLAZIONE PER DIFFERENZA ]])</f>
        <v>0</v>
      </c>
      <c r="Q3893" s="3">
        <f>+Tabella2026[[#This Row],[INCIDENZA POPOLAZIONE PER DIFFERENZA]]*(PLAFOND-SUM(Tabella2026[CONTRIBUTO SULLA BASE DELLA POPOLAZIONE]))</f>
        <v>0</v>
      </c>
      <c r="R3893" s="3">
        <f>+Tabella2026[[#This Row],[CONTRIBUTO SULLA BASE DELLA POPOLAZIONE]]+Tabella2026[[#This Row],[CONTRIBUTO SULLA BASE DEL REDDITO]]</f>
        <v>12196.822509447358</v>
      </c>
      <c r="S3893" s="3">
        <f>+Tabella2026[[#This Row],[CONTRIBUTO TOTALE]]/(PLAFOND/N_TESSERE)</f>
        <v>24.393645018894716</v>
      </c>
      <c r="T3893" s="3">
        <f>+MAX(CEILING(Tabella2026[[#This Row],[preDEF1]],1),1)</f>
        <v>25</v>
      </c>
      <c r="U3893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93" s="21">
        <f>+Tabella2026[[#This Row],[DEF - n. card]]*(PLAFOND/N_TESSERE)</f>
        <v>12000</v>
      </c>
      <c r="W3893" s="18"/>
    </row>
    <row r="3894" spans="2:23" x14ac:dyDescent="0.25">
      <c r="B3894" s="1" t="s">
        <v>8011</v>
      </c>
      <c r="C3894" s="2">
        <v>18163</v>
      </c>
      <c r="D3894" s="1" t="s">
        <v>8012</v>
      </c>
      <c r="E3894" s="1" t="s">
        <v>12</v>
      </c>
      <c r="F3894" s="1" t="s">
        <v>195</v>
      </c>
      <c r="G3894" s="1" t="s">
        <v>4778</v>
      </c>
      <c r="H3894" s="1" t="s">
        <v>15835</v>
      </c>
      <c r="I3894" s="5">
        <v>2441</v>
      </c>
      <c r="J3894" s="5">
        <v>54725691</v>
      </c>
      <c r="K3894" s="3">
        <f>+Tabella2026[[#This Row],[POP_2024]]/SUM(Tabella2026[POP_2024])</f>
        <v>4.1412564419356145E-5</v>
      </c>
      <c r="L3894" s="3">
        <f>+Tabella2026[[#This Row],[INCIDENZA POPOLAZIONE]]*(PLAFOND/2)</f>
        <v>12191.827905635135</v>
      </c>
      <c r="M3894" s="3">
        <f>+IFERROR(Tabella2026[[#This Row],[reddito_2024]]/Tabella2026[[#This Row],[POP_2024]],"")</f>
        <v>22419.373617369929</v>
      </c>
      <c r="N3894" s="3">
        <f>+IF(Tabella2026[[#This Row],[REDDITO COMPLESSIVO PROCAPITE]]&lt;media_aggr_reddito_pc,(media_aggr_reddito_pc-Tabella2026[[#This Row],[REDDITO COMPLESSIVO PROCAPITE]]),0)</f>
        <v>0</v>
      </c>
      <c r="O3894" s="3">
        <f>+Tabella2026[[#This Row],[DIFFERENZA REDDITO INFERIORE ALLA MEDIA DALLA MEDIA]]*Tabella2026[[#This Row],[POP_2024]]</f>
        <v>0</v>
      </c>
      <c r="P3894" s="3">
        <f>+Tabella2026[[#This Row],[POPOLAZIONE PER DIFFERENZA ]]/SUM(Tabella2026[[POPOLAZIONE PER DIFFERENZA ]])</f>
        <v>0</v>
      </c>
      <c r="Q3894" s="3">
        <f>+Tabella2026[[#This Row],[INCIDENZA POPOLAZIONE PER DIFFERENZA]]*(PLAFOND-SUM(Tabella2026[CONTRIBUTO SULLA BASE DELLA POPOLAZIONE]))</f>
        <v>0</v>
      </c>
      <c r="R3894" s="3">
        <f>+Tabella2026[[#This Row],[CONTRIBUTO SULLA BASE DELLA POPOLAZIONE]]+Tabella2026[[#This Row],[CONTRIBUTO SULLA BASE DEL REDDITO]]</f>
        <v>12191.827905635135</v>
      </c>
      <c r="S3894" s="3">
        <f>+Tabella2026[[#This Row],[CONTRIBUTO TOTALE]]/(PLAFOND/N_TESSERE)</f>
        <v>24.38365581127027</v>
      </c>
      <c r="T3894" s="3">
        <f>+MAX(CEILING(Tabella2026[[#This Row],[preDEF1]],1),1)</f>
        <v>25</v>
      </c>
      <c r="U3894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94" s="21">
        <f>+Tabella2026[[#This Row],[DEF - n. card]]*(PLAFOND/N_TESSERE)</f>
        <v>12000</v>
      </c>
      <c r="W3894" s="18"/>
    </row>
    <row r="3895" spans="2:23" x14ac:dyDescent="0.25">
      <c r="B3895" s="1" t="s">
        <v>7915</v>
      </c>
      <c r="C3895" s="2">
        <v>65018</v>
      </c>
      <c r="D3895" s="1" t="s">
        <v>7916</v>
      </c>
      <c r="E3895" s="1" t="s">
        <v>15</v>
      </c>
      <c r="F3895" s="1" t="s">
        <v>82</v>
      </c>
      <c r="G3895" s="1" t="s">
        <v>4778</v>
      </c>
      <c r="H3895" s="1" t="s">
        <v>15836</v>
      </c>
      <c r="I3895" s="5">
        <v>2440</v>
      </c>
      <c r="J3895" s="5">
        <v>26752423</v>
      </c>
      <c r="K3895" s="3">
        <f>+Tabella2026[[#This Row],[POP_2024]]/SUM(Tabella2026[POP_2024])</f>
        <v>4.1395599009925848E-5</v>
      </c>
      <c r="L3895" s="3">
        <f>+Tabella2026[[#This Row],[INCIDENZA POPOLAZIONE]]*(PLAFOND/2)</f>
        <v>12186.833301822913</v>
      </c>
      <c r="M3895" s="3">
        <f>+IFERROR(Tabella2026[[#This Row],[reddito_2024]]/Tabella2026[[#This Row],[POP_2024]],"")</f>
        <v>10964.107786885246</v>
      </c>
      <c r="N3895" s="3">
        <f>+IF(Tabella2026[[#This Row],[REDDITO COMPLESSIVO PROCAPITE]]&lt;media_aggr_reddito_pc,(media_aggr_reddito_pc-Tabella2026[[#This Row],[REDDITO COMPLESSIVO PROCAPITE]]),0)</f>
        <v>6860.9582757234948</v>
      </c>
      <c r="O3895" s="3">
        <f>+Tabella2026[[#This Row],[DIFFERENZA REDDITO INFERIORE ALLA MEDIA DALLA MEDIA]]*Tabella2026[[#This Row],[POP_2024]]</f>
        <v>16740738.192765327</v>
      </c>
      <c r="P3895" s="3">
        <f>+Tabella2026[[#This Row],[POPOLAZIONE PER DIFFERENZA ]]/SUM(Tabella2026[[POPOLAZIONE PER DIFFERENZA ]])</f>
        <v>1.4852083354750109E-4</v>
      </c>
      <c r="Q3895" s="3">
        <f>+Tabella2026[[#This Row],[INCIDENZA POPOLAZIONE PER DIFFERENZA]]*(PLAFOND-SUM(Tabella2026[CONTRIBUTO SULLA BASE DELLA POPOLAZIONE]))</f>
        <v>43724.422005759334</v>
      </c>
      <c r="R3895" s="3">
        <f>+Tabella2026[[#This Row],[CONTRIBUTO SULLA BASE DELLA POPOLAZIONE]]+Tabella2026[[#This Row],[CONTRIBUTO SULLA BASE DEL REDDITO]]</f>
        <v>55911.255307582251</v>
      </c>
      <c r="S3895" s="3">
        <f>+Tabella2026[[#This Row],[CONTRIBUTO TOTALE]]/(PLAFOND/N_TESSERE)</f>
        <v>111.8225106151645</v>
      </c>
      <c r="T3895" s="3">
        <f>+MAX(CEILING(Tabella2026[[#This Row],[preDEF1]],1),1)</f>
        <v>112</v>
      </c>
      <c r="U3895" s="9">
        <f xml:space="preserve"> IF(ROW(Tabella2026[[#This Row],[preDEF2]]) - ROW(Tabella2026[[#Headers],[preDEF2]])&lt;=ABS(SUM(Tabella2026[preDEF2])-N_TESSERE),Tabella2026[[#This Row],[preDEF2]]-1,Tabella2026[[#This Row],[preDEF2]])</f>
        <v>111</v>
      </c>
      <c r="V3895" s="21">
        <f>+Tabella2026[[#This Row],[DEF - n. card]]*(PLAFOND/N_TESSERE)</f>
        <v>55500</v>
      </c>
      <c r="W3895" s="18"/>
    </row>
    <row r="3896" spans="2:23" x14ac:dyDescent="0.25">
      <c r="B3896" s="1" t="s">
        <v>7585</v>
      </c>
      <c r="C3896" s="2">
        <v>82029</v>
      </c>
      <c r="D3896" s="1" t="s">
        <v>7586</v>
      </c>
      <c r="E3896" s="1" t="s">
        <v>21</v>
      </c>
      <c r="F3896" s="1" t="s">
        <v>20</v>
      </c>
      <c r="G3896" s="1" t="s">
        <v>4778</v>
      </c>
      <c r="H3896" s="1" t="s">
        <v>15836</v>
      </c>
      <c r="I3896" s="5">
        <v>2440</v>
      </c>
      <c r="J3896" s="5">
        <v>25804940</v>
      </c>
      <c r="K3896" s="3">
        <f>+Tabella2026[[#This Row],[POP_2024]]/SUM(Tabella2026[POP_2024])</f>
        <v>4.1395599009925848E-5</v>
      </c>
      <c r="L3896" s="3">
        <f>+Tabella2026[[#This Row],[INCIDENZA POPOLAZIONE]]*(PLAFOND/2)</f>
        <v>12186.833301822913</v>
      </c>
      <c r="M3896" s="3">
        <f>+IFERROR(Tabella2026[[#This Row],[reddito_2024]]/Tabella2026[[#This Row],[POP_2024]],"")</f>
        <v>10575.795081967213</v>
      </c>
      <c r="N3896" s="3">
        <f>+IF(Tabella2026[[#This Row],[REDDITO COMPLESSIVO PROCAPITE]]&lt;media_aggr_reddito_pc,(media_aggr_reddito_pc-Tabella2026[[#This Row],[REDDITO COMPLESSIVO PROCAPITE]]),0)</f>
        <v>7249.2709806415278</v>
      </c>
      <c r="O3896" s="3">
        <f>+Tabella2026[[#This Row],[DIFFERENZA REDDITO INFERIORE ALLA MEDIA DALLA MEDIA]]*Tabella2026[[#This Row],[POP_2024]]</f>
        <v>17688221.192765329</v>
      </c>
      <c r="P3896" s="3">
        <f>+Tabella2026[[#This Row],[POPOLAZIONE PER DIFFERENZA ]]/SUM(Tabella2026[[POPOLAZIONE PER DIFFERENZA ]])</f>
        <v>1.5692673317460959E-4</v>
      </c>
      <c r="Q3896" s="3">
        <f>+Tabella2026[[#This Row],[INCIDENZA POPOLAZIONE PER DIFFERENZA]]*(PLAFOND-SUM(Tabella2026[CONTRIBUTO SULLA BASE DELLA POPOLAZIONE]))</f>
        <v>46199.112551555372</v>
      </c>
      <c r="R3896" s="3">
        <f>+Tabella2026[[#This Row],[CONTRIBUTO SULLA BASE DELLA POPOLAZIONE]]+Tabella2026[[#This Row],[CONTRIBUTO SULLA BASE DEL REDDITO]]</f>
        <v>58385.945853378289</v>
      </c>
      <c r="S3896" s="3">
        <f>+Tabella2026[[#This Row],[CONTRIBUTO TOTALE]]/(PLAFOND/N_TESSERE)</f>
        <v>116.77189170675658</v>
      </c>
      <c r="T3896" s="3">
        <f>+MAX(CEILING(Tabella2026[[#This Row],[preDEF1]],1),1)</f>
        <v>117</v>
      </c>
      <c r="U3896" s="9">
        <f xml:space="preserve"> IF(ROW(Tabella2026[[#This Row],[preDEF2]]) - ROW(Tabella2026[[#Headers],[preDEF2]])&lt;=ABS(SUM(Tabella2026[preDEF2])-N_TESSERE),Tabella2026[[#This Row],[preDEF2]]-1,Tabella2026[[#This Row],[preDEF2]])</f>
        <v>116</v>
      </c>
      <c r="V3896" s="21">
        <f>+Tabella2026[[#This Row],[DEF - n. card]]*(PLAFOND/N_TESSERE)</f>
        <v>58000</v>
      </c>
      <c r="W3896" s="18"/>
    </row>
    <row r="3897" spans="2:23" x14ac:dyDescent="0.25">
      <c r="B3897" s="1" t="s">
        <v>7781</v>
      </c>
      <c r="C3897" s="2">
        <v>115020</v>
      </c>
      <c r="D3897" s="1" t="s">
        <v>7782</v>
      </c>
      <c r="E3897" s="1" t="s">
        <v>76</v>
      </c>
      <c r="F3897" s="1" t="s">
        <v>625</v>
      </c>
      <c r="G3897" s="1" t="s">
        <v>4778</v>
      </c>
      <c r="H3897" s="1" t="s">
        <v>15836</v>
      </c>
      <c r="I3897" s="5">
        <v>2439</v>
      </c>
      <c r="J3897" s="5">
        <v>30519489</v>
      </c>
      <c r="K3897" s="3">
        <f>+Tabella2026[[#This Row],[POP_2024]]/SUM(Tabella2026[POP_2024])</f>
        <v>4.1378633600495552E-5</v>
      </c>
      <c r="L3897" s="3">
        <f>+Tabella2026[[#This Row],[INCIDENZA POPOLAZIONE]]*(PLAFOND/2)</f>
        <v>12181.83869801069</v>
      </c>
      <c r="M3897" s="3">
        <f>+IFERROR(Tabella2026[[#This Row],[reddito_2024]]/Tabella2026[[#This Row],[POP_2024]],"")</f>
        <v>12513.115621156212</v>
      </c>
      <c r="N3897" s="3">
        <f>+IF(Tabella2026[[#This Row],[REDDITO COMPLESSIVO PROCAPITE]]&lt;media_aggr_reddito_pc,(media_aggr_reddito_pc-Tabella2026[[#This Row],[REDDITO COMPLESSIVO PROCAPITE]]),0)</f>
        <v>5311.950441452529</v>
      </c>
      <c r="O3897" s="3">
        <f>+Tabella2026[[#This Row],[DIFFERENZA REDDITO INFERIORE ALLA MEDIA DALLA MEDIA]]*Tabella2026[[#This Row],[POP_2024]]</f>
        <v>12955847.126702718</v>
      </c>
      <c r="P3897" s="3">
        <f>+Tabella2026[[#This Row],[POPOLAZIONE PER DIFFERENZA ]]/SUM(Tabella2026[[POPOLAZIONE PER DIFFERENZA ]])</f>
        <v>1.149419573029015E-4</v>
      </c>
      <c r="Q3897" s="3">
        <f>+Tabella2026[[#This Row],[INCIDENZA POPOLAZIONE PER DIFFERENZA]]*(PLAFOND-SUM(Tabella2026[CONTRIBUTO SULLA BASE DELLA POPOLAZIONE]))</f>
        <v>33838.826023506357</v>
      </c>
      <c r="R3897" s="3">
        <f>+Tabella2026[[#This Row],[CONTRIBUTO SULLA BASE DELLA POPOLAZIONE]]+Tabella2026[[#This Row],[CONTRIBUTO SULLA BASE DEL REDDITO]]</f>
        <v>46020.664721517045</v>
      </c>
      <c r="S3897" s="3">
        <f>+Tabella2026[[#This Row],[CONTRIBUTO TOTALE]]/(PLAFOND/N_TESSERE)</f>
        <v>92.041329443034087</v>
      </c>
      <c r="T3897" s="3">
        <f>+MAX(CEILING(Tabella2026[[#This Row],[preDEF1]],1),1)</f>
        <v>93</v>
      </c>
      <c r="U3897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3897" s="21">
        <f>+Tabella2026[[#This Row],[DEF - n. card]]*(PLAFOND/N_TESSERE)</f>
        <v>46000</v>
      </c>
      <c r="W3897" s="18"/>
    </row>
    <row r="3898" spans="2:23" x14ac:dyDescent="0.25">
      <c r="B3898" s="1" t="s">
        <v>7905</v>
      </c>
      <c r="C3898" s="2">
        <v>69056</v>
      </c>
      <c r="D3898" s="1" t="s">
        <v>7906</v>
      </c>
      <c r="E3898" s="1" t="s">
        <v>96</v>
      </c>
      <c r="F3898" s="1" t="s">
        <v>328</v>
      </c>
      <c r="G3898" s="1" t="s">
        <v>4778</v>
      </c>
      <c r="H3898" s="1" t="s">
        <v>15836</v>
      </c>
      <c r="I3898" s="5">
        <v>2439</v>
      </c>
      <c r="J3898" s="5">
        <v>39409998</v>
      </c>
      <c r="K3898" s="3">
        <f>+Tabella2026[[#This Row],[POP_2024]]/SUM(Tabella2026[POP_2024])</f>
        <v>4.1378633600495552E-5</v>
      </c>
      <c r="L3898" s="3">
        <f>+Tabella2026[[#This Row],[INCIDENZA POPOLAZIONE]]*(PLAFOND/2)</f>
        <v>12181.83869801069</v>
      </c>
      <c r="M3898" s="3">
        <f>+IFERROR(Tabella2026[[#This Row],[reddito_2024]]/Tabella2026[[#This Row],[POP_2024]],"")</f>
        <v>16158.260762607626</v>
      </c>
      <c r="N3898" s="3">
        <f>+IF(Tabella2026[[#This Row],[REDDITO COMPLESSIVO PROCAPITE]]&lt;media_aggr_reddito_pc,(media_aggr_reddito_pc-Tabella2026[[#This Row],[REDDITO COMPLESSIVO PROCAPITE]]),0)</f>
        <v>1666.805300001115</v>
      </c>
      <c r="O3898" s="3">
        <f>+Tabella2026[[#This Row],[DIFFERENZA REDDITO INFERIORE ALLA MEDIA DALLA MEDIA]]*Tabella2026[[#This Row],[POP_2024]]</f>
        <v>4065338.1267027194</v>
      </c>
      <c r="P3898" s="3">
        <f>+Tabella2026[[#This Row],[POPOLAZIONE PER DIFFERENZA ]]/SUM(Tabella2026[[POPOLAZIONE PER DIFFERENZA ]])</f>
        <v>3.6066952381541757E-5</v>
      </c>
      <c r="Q3898" s="3">
        <f>+Tabella2026[[#This Row],[INCIDENZA POPOLAZIONE PER DIFFERENZA]]*(PLAFOND-SUM(Tabella2026[CONTRIBUTO SULLA BASE DELLA POPOLAZIONE]))</f>
        <v>10618.08373091165</v>
      </c>
      <c r="R3898" s="3">
        <f>+Tabella2026[[#This Row],[CONTRIBUTO SULLA BASE DELLA POPOLAZIONE]]+Tabella2026[[#This Row],[CONTRIBUTO SULLA BASE DEL REDDITO]]</f>
        <v>22799.922428922342</v>
      </c>
      <c r="S3898" s="3">
        <f>+Tabella2026[[#This Row],[CONTRIBUTO TOTALE]]/(PLAFOND/N_TESSERE)</f>
        <v>45.599844857844687</v>
      </c>
      <c r="T3898" s="3">
        <f>+MAX(CEILING(Tabella2026[[#This Row],[preDEF1]],1),1)</f>
        <v>46</v>
      </c>
      <c r="U3898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3898" s="21">
        <f>+Tabella2026[[#This Row],[DEF - n. card]]*(PLAFOND/N_TESSERE)</f>
        <v>22500</v>
      </c>
      <c r="W3898" s="18"/>
    </row>
    <row r="3899" spans="2:23" x14ac:dyDescent="0.25">
      <c r="B3899" s="1" t="s">
        <v>7711</v>
      </c>
      <c r="C3899" s="2">
        <v>52008</v>
      </c>
      <c r="D3899" s="1" t="s">
        <v>7712</v>
      </c>
      <c r="E3899" s="1" t="s">
        <v>30</v>
      </c>
      <c r="F3899" s="1" t="s">
        <v>283</v>
      </c>
      <c r="G3899" s="1" t="s">
        <v>4778</v>
      </c>
      <c r="H3899" s="1" t="s">
        <v>15834</v>
      </c>
      <c r="I3899" s="5">
        <v>2438</v>
      </c>
      <c r="J3899" s="5">
        <v>44260625</v>
      </c>
      <c r="K3899" s="3">
        <f>+Tabella2026[[#This Row],[POP_2024]]/SUM(Tabella2026[POP_2024])</f>
        <v>4.1361668191065256E-5</v>
      </c>
      <c r="L3899" s="3">
        <f>+Tabella2026[[#This Row],[INCIDENZA POPOLAZIONE]]*(PLAFOND/2)</f>
        <v>12176.844094198468</v>
      </c>
      <c r="M3899" s="3">
        <f>+IFERROR(Tabella2026[[#This Row],[reddito_2024]]/Tabella2026[[#This Row],[POP_2024]],"")</f>
        <v>18154.481132075471</v>
      </c>
      <c r="N3899" s="3">
        <f>+IF(Tabella2026[[#This Row],[REDDITO COMPLESSIVO PROCAPITE]]&lt;media_aggr_reddito_pc,(media_aggr_reddito_pc-Tabella2026[[#This Row],[REDDITO COMPLESSIVO PROCAPITE]]),0)</f>
        <v>0</v>
      </c>
      <c r="O3899" s="3">
        <f>+Tabella2026[[#This Row],[DIFFERENZA REDDITO INFERIORE ALLA MEDIA DALLA MEDIA]]*Tabella2026[[#This Row],[POP_2024]]</f>
        <v>0</v>
      </c>
      <c r="P3899" s="3">
        <f>+Tabella2026[[#This Row],[POPOLAZIONE PER DIFFERENZA ]]/SUM(Tabella2026[[POPOLAZIONE PER DIFFERENZA ]])</f>
        <v>0</v>
      </c>
      <c r="Q3899" s="3">
        <f>+Tabella2026[[#This Row],[INCIDENZA POPOLAZIONE PER DIFFERENZA]]*(PLAFOND-SUM(Tabella2026[CONTRIBUTO SULLA BASE DELLA POPOLAZIONE]))</f>
        <v>0</v>
      </c>
      <c r="R3899" s="3">
        <f>+Tabella2026[[#This Row],[CONTRIBUTO SULLA BASE DELLA POPOLAZIONE]]+Tabella2026[[#This Row],[CONTRIBUTO SULLA BASE DEL REDDITO]]</f>
        <v>12176.844094198468</v>
      </c>
      <c r="S3899" s="3">
        <f>+Tabella2026[[#This Row],[CONTRIBUTO TOTALE]]/(PLAFOND/N_TESSERE)</f>
        <v>24.353688188396937</v>
      </c>
      <c r="T3899" s="3">
        <f>+MAX(CEILING(Tabella2026[[#This Row],[preDEF1]],1),1)</f>
        <v>25</v>
      </c>
      <c r="U3899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99" s="21">
        <f>+Tabella2026[[#This Row],[DEF - n. card]]*(PLAFOND/N_TESSERE)</f>
        <v>12000</v>
      </c>
      <c r="W3899" s="18"/>
    </row>
    <row r="3900" spans="2:23" x14ac:dyDescent="0.25">
      <c r="B3900" s="1" t="s">
        <v>7631</v>
      </c>
      <c r="C3900" s="2">
        <v>83054</v>
      </c>
      <c r="D3900" s="1" t="s">
        <v>7632</v>
      </c>
      <c r="E3900" s="1" t="s">
        <v>21</v>
      </c>
      <c r="F3900" s="1" t="s">
        <v>42</v>
      </c>
      <c r="G3900" s="1" t="s">
        <v>4778</v>
      </c>
      <c r="H3900" s="1" t="s">
        <v>15836</v>
      </c>
      <c r="I3900" s="5">
        <v>2438</v>
      </c>
      <c r="J3900" s="5">
        <v>26785179</v>
      </c>
      <c r="K3900" s="3">
        <f>+Tabella2026[[#This Row],[POP_2024]]/SUM(Tabella2026[POP_2024])</f>
        <v>4.1361668191065256E-5</v>
      </c>
      <c r="L3900" s="3">
        <f>+Tabella2026[[#This Row],[INCIDENZA POPOLAZIONE]]*(PLAFOND/2)</f>
        <v>12176.844094198468</v>
      </c>
      <c r="M3900" s="3">
        <f>+IFERROR(Tabella2026[[#This Row],[reddito_2024]]/Tabella2026[[#This Row],[POP_2024]],"")</f>
        <v>10986.537735849057</v>
      </c>
      <c r="N3900" s="3">
        <f>+IF(Tabella2026[[#This Row],[REDDITO COMPLESSIVO PROCAPITE]]&lt;media_aggr_reddito_pc,(media_aggr_reddito_pc-Tabella2026[[#This Row],[REDDITO COMPLESSIVO PROCAPITE]]),0)</f>
        <v>6838.5283267596842</v>
      </c>
      <c r="O3900" s="3">
        <f>+Tabella2026[[#This Row],[DIFFERENZA REDDITO INFERIORE ALLA MEDIA DALLA MEDIA]]*Tabella2026[[#This Row],[POP_2024]]</f>
        <v>16672332.06064011</v>
      </c>
      <c r="P3900" s="3">
        <f>+Tabella2026[[#This Row],[POPOLAZIONE PER DIFFERENZA ]]/SUM(Tabella2026[[POPOLAZIONE PER DIFFERENZA ]])</f>
        <v>1.4791394658433308E-4</v>
      </c>
      <c r="Q3900" s="3">
        <f>+Tabella2026[[#This Row],[INCIDENZA POPOLAZIONE PER DIFFERENZA]]*(PLAFOND-SUM(Tabella2026[CONTRIBUTO SULLA BASE DELLA POPOLAZIONE]))</f>
        <v>43545.754938967897</v>
      </c>
      <c r="R3900" s="3">
        <f>+Tabella2026[[#This Row],[CONTRIBUTO SULLA BASE DELLA POPOLAZIONE]]+Tabella2026[[#This Row],[CONTRIBUTO SULLA BASE DEL REDDITO]]</f>
        <v>55722.599033166363</v>
      </c>
      <c r="S3900" s="3">
        <f>+Tabella2026[[#This Row],[CONTRIBUTO TOTALE]]/(PLAFOND/N_TESSERE)</f>
        <v>111.44519806633272</v>
      </c>
      <c r="T3900" s="3">
        <f>+MAX(CEILING(Tabella2026[[#This Row],[preDEF1]],1),1)</f>
        <v>112</v>
      </c>
      <c r="U3900" s="9">
        <f xml:space="preserve"> IF(ROW(Tabella2026[[#This Row],[preDEF2]]) - ROW(Tabella2026[[#Headers],[preDEF2]])&lt;=ABS(SUM(Tabella2026[preDEF2])-N_TESSERE),Tabella2026[[#This Row],[preDEF2]]-1,Tabella2026[[#This Row],[preDEF2]])</f>
        <v>111</v>
      </c>
      <c r="V3900" s="21">
        <f>+Tabella2026[[#This Row],[DEF - n. card]]*(PLAFOND/N_TESSERE)</f>
        <v>55500</v>
      </c>
      <c r="W3900" s="18"/>
    </row>
    <row r="3901" spans="2:23" x14ac:dyDescent="0.25">
      <c r="B3901" s="1" t="s">
        <v>7827</v>
      </c>
      <c r="C3901" s="2">
        <v>23014</v>
      </c>
      <c r="D3901" s="1" t="s">
        <v>7828</v>
      </c>
      <c r="E3901" s="1" t="s">
        <v>38</v>
      </c>
      <c r="F3901" s="1" t="s">
        <v>37</v>
      </c>
      <c r="G3901" s="1" t="s">
        <v>4778</v>
      </c>
      <c r="H3901" s="1" t="s">
        <v>15835</v>
      </c>
      <c r="I3901" s="5">
        <v>2437</v>
      </c>
      <c r="J3901" s="5">
        <v>49996693</v>
      </c>
      <c r="K3901" s="3">
        <f>+Tabella2026[[#This Row],[POP_2024]]/SUM(Tabella2026[POP_2024])</f>
        <v>4.1344702781634959E-5</v>
      </c>
      <c r="L3901" s="3">
        <f>+Tabella2026[[#This Row],[INCIDENZA POPOLAZIONE]]*(PLAFOND/2)</f>
        <v>12171.849490386247</v>
      </c>
      <c r="M3901" s="3">
        <f>+IFERROR(Tabella2026[[#This Row],[reddito_2024]]/Tabella2026[[#This Row],[POP_2024]],"")</f>
        <v>20515.672137874437</v>
      </c>
      <c r="N3901" s="3">
        <f>+IF(Tabella2026[[#This Row],[REDDITO COMPLESSIVO PROCAPITE]]&lt;media_aggr_reddito_pc,(media_aggr_reddito_pc-Tabella2026[[#This Row],[REDDITO COMPLESSIVO PROCAPITE]]),0)</f>
        <v>0</v>
      </c>
      <c r="O3901" s="3">
        <f>+Tabella2026[[#This Row],[DIFFERENZA REDDITO INFERIORE ALLA MEDIA DALLA MEDIA]]*Tabella2026[[#This Row],[POP_2024]]</f>
        <v>0</v>
      </c>
      <c r="P3901" s="3">
        <f>+Tabella2026[[#This Row],[POPOLAZIONE PER DIFFERENZA ]]/SUM(Tabella2026[[POPOLAZIONE PER DIFFERENZA ]])</f>
        <v>0</v>
      </c>
      <c r="Q3901" s="3">
        <f>+Tabella2026[[#This Row],[INCIDENZA POPOLAZIONE PER DIFFERENZA]]*(PLAFOND-SUM(Tabella2026[CONTRIBUTO SULLA BASE DELLA POPOLAZIONE]))</f>
        <v>0</v>
      </c>
      <c r="R3901" s="3">
        <f>+Tabella2026[[#This Row],[CONTRIBUTO SULLA BASE DELLA POPOLAZIONE]]+Tabella2026[[#This Row],[CONTRIBUTO SULLA BASE DEL REDDITO]]</f>
        <v>12171.849490386247</v>
      </c>
      <c r="S3901" s="3">
        <f>+Tabella2026[[#This Row],[CONTRIBUTO TOTALE]]/(PLAFOND/N_TESSERE)</f>
        <v>24.343698980772494</v>
      </c>
      <c r="T3901" s="3">
        <f>+MAX(CEILING(Tabella2026[[#This Row],[preDEF1]],1),1)</f>
        <v>25</v>
      </c>
      <c r="U3901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901" s="21">
        <f>+Tabella2026[[#This Row],[DEF - n. card]]*(PLAFOND/N_TESSERE)</f>
        <v>12000</v>
      </c>
      <c r="W3901" s="18"/>
    </row>
    <row r="3902" spans="2:23" x14ac:dyDescent="0.25">
      <c r="B3902" s="1" t="s">
        <v>7709</v>
      </c>
      <c r="C3902" s="2">
        <v>69041</v>
      </c>
      <c r="D3902" s="1" t="s">
        <v>7710</v>
      </c>
      <c r="E3902" s="1" t="s">
        <v>96</v>
      </c>
      <c r="F3902" s="1" t="s">
        <v>328</v>
      </c>
      <c r="G3902" s="1" t="s">
        <v>4778</v>
      </c>
      <c r="H3902" s="1" t="s">
        <v>15836</v>
      </c>
      <c r="I3902" s="5">
        <v>2437</v>
      </c>
      <c r="J3902" s="5">
        <v>35177906</v>
      </c>
      <c r="K3902" s="3">
        <f>+Tabella2026[[#This Row],[POP_2024]]/SUM(Tabella2026[POP_2024])</f>
        <v>4.1344702781634959E-5</v>
      </c>
      <c r="L3902" s="3">
        <f>+Tabella2026[[#This Row],[INCIDENZA POPOLAZIONE]]*(PLAFOND/2)</f>
        <v>12171.849490386247</v>
      </c>
      <c r="M3902" s="3">
        <f>+IFERROR(Tabella2026[[#This Row],[reddito_2024]]/Tabella2026[[#This Row],[POP_2024]],"")</f>
        <v>14434.922445629873</v>
      </c>
      <c r="N3902" s="3">
        <f>+IF(Tabella2026[[#This Row],[REDDITO COMPLESSIVO PROCAPITE]]&lt;media_aggr_reddito_pc,(media_aggr_reddito_pc-Tabella2026[[#This Row],[REDDITO COMPLESSIVO PROCAPITE]]),0)</f>
        <v>3390.1436169788685</v>
      </c>
      <c r="O3902" s="3">
        <f>+Tabella2026[[#This Row],[DIFFERENZA REDDITO INFERIORE ALLA MEDIA DALLA MEDIA]]*Tabella2026[[#This Row],[POP_2024]]</f>
        <v>8261779.9945775028</v>
      </c>
      <c r="P3902" s="3">
        <f>+Tabella2026[[#This Row],[POPOLAZIONE PER DIFFERENZA ]]/SUM(Tabella2026[[POPOLAZIONE PER DIFFERENZA ]])</f>
        <v>7.3297033694189176E-5</v>
      </c>
      <c r="Q3902" s="3">
        <f>+Tabella2026[[#This Row],[INCIDENZA POPOLAZIONE PER DIFFERENZA]]*(PLAFOND-SUM(Tabella2026[CONTRIBUTO SULLA BASE DELLA POPOLAZIONE]))</f>
        <v>21578.591746794111</v>
      </c>
      <c r="R3902" s="3">
        <f>+Tabella2026[[#This Row],[CONTRIBUTO SULLA BASE DELLA POPOLAZIONE]]+Tabella2026[[#This Row],[CONTRIBUTO SULLA BASE DEL REDDITO]]</f>
        <v>33750.441237180356</v>
      </c>
      <c r="S3902" s="3">
        <f>+Tabella2026[[#This Row],[CONTRIBUTO TOTALE]]/(PLAFOND/N_TESSERE)</f>
        <v>67.500882474360708</v>
      </c>
      <c r="T3902" s="3">
        <f>+MAX(CEILING(Tabella2026[[#This Row],[preDEF1]],1),1)</f>
        <v>68</v>
      </c>
      <c r="U3902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3902" s="21">
        <f>+Tabella2026[[#This Row],[DEF - n. card]]*(PLAFOND/N_TESSERE)</f>
        <v>33500</v>
      </c>
      <c r="W3902" s="18"/>
    </row>
    <row r="3903" spans="2:23" x14ac:dyDescent="0.25">
      <c r="B3903" s="1" t="s">
        <v>7877</v>
      </c>
      <c r="C3903" s="2">
        <v>10036</v>
      </c>
      <c r="D3903" s="1" t="s">
        <v>7878</v>
      </c>
      <c r="E3903" s="1" t="s">
        <v>24</v>
      </c>
      <c r="F3903" s="1" t="s">
        <v>23</v>
      </c>
      <c r="G3903" s="1" t="s">
        <v>4778</v>
      </c>
      <c r="H3903" s="1" t="s">
        <v>15835</v>
      </c>
      <c r="I3903" s="5">
        <v>2437</v>
      </c>
      <c r="J3903" s="5">
        <v>38967370</v>
      </c>
      <c r="K3903" s="3">
        <f>+Tabella2026[[#This Row],[POP_2024]]/SUM(Tabella2026[POP_2024])</f>
        <v>4.1344702781634959E-5</v>
      </c>
      <c r="L3903" s="3">
        <f>+Tabella2026[[#This Row],[INCIDENZA POPOLAZIONE]]*(PLAFOND/2)</f>
        <v>12171.849490386247</v>
      </c>
      <c r="M3903" s="3">
        <f>+IFERROR(Tabella2026[[#This Row],[reddito_2024]]/Tabella2026[[#This Row],[POP_2024]],"")</f>
        <v>15989.893311448503</v>
      </c>
      <c r="N3903" s="3">
        <f>+IF(Tabella2026[[#This Row],[REDDITO COMPLESSIVO PROCAPITE]]&lt;media_aggr_reddito_pc,(media_aggr_reddito_pc-Tabella2026[[#This Row],[REDDITO COMPLESSIVO PROCAPITE]]),0)</f>
        <v>1835.1727511602385</v>
      </c>
      <c r="O3903" s="3">
        <f>+Tabella2026[[#This Row],[DIFFERENZA REDDITO INFERIORE ALLA MEDIA DALLA MEDIA]]*Tabella2026[[#This Row],[POP_2024]]</f>
        <v>4472315.994577501</v>
      </c>
      <c r="P3903" s="3">
        <f>+Tabella2026[[#This Row],[POPOLAZIONE PER DIFFERENZA ]]/SUM(Tabella2026[[POPOLAZIONE PER DIFFERENZA ]])</f>
        <v>3.967758719800816E-5</v>
      </c>
      <c r="Q3903" s="3">
        <f>+Tabella2026[[#This Row],[INCIDENZA POPOLAZIONE PER DIFFERENZA]]*(PLAFOND-SUM(Tabella2026[CONTRIBUTO SULLA BASE DELLA POPOLAZIONE]))</f>
        <v>11681.051912903251</v>
      </c>
      <c r="R3903" s="3">
        <f>+Tabella2026[[#This Row],[CONTRIBUTO SULLA BASE DELLA POPOLAZIONE]]+Tabella2026[[#This Row],[CONTRIBUTO SULLA BASE DEL REDDITO]]</f>
        <v>23852.901403289499</v>
      </c>
      <c r="S3903" s="3">
        <f>+Tabella2026[[#This Row],[CONTRIBUTO TOTALE]]/(PLAFOND/N_TESSERE)</f>
        <v>47.705802806579001</v>
      </c>
      <c r="T3903" s="3">
        <f>+MAX(CEILING(Tabella2026[[#This Row],[preDEF1]],1),1)</f>
        <v>48</v>
      </c>
      <c r="U3903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3903" s="21">
        <f>+Tabella2026[[#This Row],[DEF - n. card]]*(PLAFOND/N_TESSERE)</f>
        <v>23500</v>
      </c>
      <c r="W3903" s="18"/>
    </row>
    <row r="3904" spans="2:23" x14ac:dyDescent="0.25">
      <c r="B3904" s="1" t="s">
        <v>7919</v>
      </c>
      <c r="C3904" s="2">
        <v>5112</v>
      </c>
      <c r="D3904" s="1" t="s">
        <v>7920</v>
      </c>
      <c r="E3904" s="1" t="s">
        <v>18</v>
      </c>
      <c r="F3904" s="1" t="s">
        <v>182</v>
      </c>
      <c r="G3904" s="1" t="s">
        <v>4778</v>
      </c>
      <c r="H3904" s="1" t="s">
        <v>15835</v>
      </c>
      <c r="I3904" s="5">
        <v>2437</v>
      </c>
      <c r="J3904" s="5">
        <v>43488830</v>
      </c>
      <c r="K3904" s="3">
        <f>+Tabella2026[[#This Row],[POP_2024]]/SUM(Tabella2026[POP_2024])</f>
        <v>4.1344702781634959E-5</v>
      </c>
      <c r="L3904" s="3">
        <f>+Tabella2026[[#This Row],[INCIDENZA POPOLAZIONE]]*(PLAFOND/2)</f>
        <v>12171.849490386247</v>
      </c>
      <c r="M3904" s="3">
        <f>+IFERROR(Tabella2026[[#This Row],[reddito_2024]]/Tabella2026[[#This Row],[POP_2024]],"")</f>
        <v>17845.231842429217</v>
      </c>
      <c r="N3904" s="3">
        <f>+IF(Tabella2026[[#This Row],[REDDITO COMPLESSIVO PROCAPITE]]&lt;media_aggr_reddito_pc,(media_aggr_reddito_pc-Tabella2026[[#This Row],[REDDITO COMPLESSIVO PROCAPITE]]),0)</f>
        <v>0</v>
      </c>
      <c r="O3904" s="3">
        <f>+Tabella2026[[#This Row],[DIFFERENZA REDDITO INFERIORE ALLA MEDIA DALLA MEDIA]]*Tabella2026[[#This Row],[POP_2024]]</f>
        <v>0</v>
      </c>
      <c r="P3904" s="3">
        <f>+Tabella2026[[#This Row],[POPOLAZIONE PER DIFFERENZA ]]/SUM(Tabella2026[[POPOLAZIONE PER DIFFERENZA ]])</f>
        <v>0</v>
      </c>
      <c r="Q3904" s="3">
        <f>+Tabella2026[[#This Row],[INCIDENZA POPOLAZIONE PER DIFFERENZA]]*(PLAFOND-SUM(Tabella2026[CONTRIBUTO SULLA BASE DELLA POPOLAZIONE]))</f>
        <v>0</v>
      </c>
      <c r="R3904" s="3">
        <f>+Tabella2026[[#This Row],[CONTRIBUTO SULLA BASE DELLA POPOLAZIONE]]+Tabella2026[[#This Row],[CONTRIBUTO SULLA BASE DEL REDDITO]]</f>
        <v>12171.849490386247</v>
      </c>
      <c r="S3904" s="3">
        <f>+Tabella2026[[#This Row],[CONTRIBUTO TOTALE]]/(PLAFOND/N_TESSERE)</f>
        <v>24.343698980772494</v>
      </c>
      <c r="T3904" s="3">
        <f>+MAX(CEILING(Tabella2026[[#This Row],[preDEF1]],1),1)</f>
        <v>25</v>
      </c>
      <c r="U3904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904" s="21">
        <f>+Tabella2026[[#This Row],[DEF - n. card]]*(PLAFOND/N_TESSERE)</f>
        <v>12000</v>
      </c>
      <c r="W3904" s="18"/>
    </row>
    <row r="3905" spans="2:23" x14ac:dyDescent="0.25">
      <c r="B3905" s="1" t="s">
        <v>7879</v>
      </c>
      <c r="C3905" s="2">
        <v>98005</v>
      </c>
      <c r="D3905" s="1" t="s">
        <v>7880</v>
      </c>
      <c r="E3905" s="1" t="s">
        <v>12</v>
      </c>
      <c r="F3905" s="1" t="s">
        <v>389</v>
      </c>
      <c r="G3905" s="1" t="s">
        <v>4778</v>
      </c>
      <c r="H3905" s="1" t="s">
        <v>15835</v>
      </c>
      <c r="I3905" s="5">
        <v>2436</v>
      </c>
      <c r="J3905" s="5">
        <v>45630706</v>
      </c>
      <c r="K3905" s="3">
        <f>+Tabella2026[[#This Row],[POP_2024]]/SUM(Tabella2026[POP_2024])</f>
        <v>4.1327737372204663E-5</v>
      </c>
      <c r="L3905" s="3">
        <f>+Tabella2026[[#This Row],[INCIDENZA POPOLAZIONE]]*(PLAFOND/2)</f>
        <v>12166.854886574023</v>
      </c>
      <c r="M3905" s="3">
        <f>+IFERROR(Tabella2026[[#This Row],[reddito_2024]]/Tabella2026[[#This Row],[POP_2024]],"")</f>
        <v>18731.816912972085</v>
      </c>
      <c r="N3905" s="3">
        <f>+IF(Tabella2026[[#This Row],[REDDITO COMPLESSIVO PROCAPITE]]&lt;media_aggr_reddito_pc,(media_aggr_reddito_pc-Tabella2026[[#This Row],[REDDITO COMPLESSIVO PROCAPITE]]),0)</f>
        <v>0</v>
      </c>
      <c r="O3905" s="3">
        <f>+Tabella2026[[#This Row],[DIFFERENZA REDDITO INFERIORE ALLA MEDIA DALLA MEDIA]]*Tabella2026[[#This Row],[POP_2024]]</f>
        <v>0</v>
      </c>
      <c r="P3905" s="3">
        <f>+Tabella2026[[#This Row],[POPOLAZIONE PER DIFFERENZA ]]/SUM(Tabella2026[[POPOLAZIONE PER DIFFERENZA ]])</f>
        <v>0</v>
      </c>
      <c r="Q3905" s="3">
        <f>+Tabella2026[[#This Row],[INCIDENZA POPOLAZIONE PER DIFFERENZA]]*(PLAFOND-SUM(Tabella2026[CONTRIBUTO SULLA BASE DELLA POPOLAZIONE]))</f>
        <v>0</v>
      </c>
      <c r="R3905" s="3">
        <f>+Tabella2026[[#This Row],[CONTRIBUTO SULLA BASE DELLA POPOLAZIONE]]+Tabella2026[[#This Row],[CONTRIBUTO SULLA BASE DEL REDDITO]]</f>
        <v>12166.854886574023</v>
      </c>
      <c r="S3905" s="3">
        <f>+Tabella2026[[#This Row],[CONTRIBUTO TOTALE]]/(PLAFOND/N_TESSERE)</f>
        <v>24.333709773148048</v>
      </c>
      <c r="T3905" s="3">
        <f>+MAX(CEILING(Tabella2026[[#This Row],[preDEF1]],1),1)</f>
        <v>25</v>
      </c>
      <c r="U3905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905" s="21">
        <f>+Tabella2026[[#This Row],[DEF - n. card]]*(PLAFOND/N_TESSERE)</f>
        <v>12000</v>
      </c>
      <c r="W3905" s="18"/>
    </row>
    <row r="3906" spans="2:23" x14ac:dyDescent="0.25">
      <c r="B3906" s="1" t="s">
        <v>7733</v>
      </c>
      <c r="C3906" s="2">
        <v>118023</v>
      </c>
      <c r="D3906" s="1" t="s">
        <v>7734</v>
      </c>
      <c r="E3906" s="1" t="s">
        <v>76</v>
      </c>
      <c r="F3906" s="1" t="s">
        <v>75</v>
      </c>
      <c r="G3906" s="1" t="s">
        <v>4778</v>
      </c>
      <c r="H3906" s="1" t="s">
        <v>15836</v>
      </c>
      <c r="I3906" s="5">
        <v>2435</v>
      </c>
      <c r="J3906" s="5">
        <v>25985103</v>
      </c>
      <c r="K3906" s="3">
        <f>+Tabella2026[[#This Row],[POP_2024]]/SUM(Tabella2026[POP_2024])</f>
        <v>4.131077196277436E-5</v>
      </c>
      <c r="L3906" s="3">
        <f>+Tabella2026[[#This Row],[INCIDENZA POPOLAZIONE]]*(PLAFOND/2)</f>
        <v>12161.8602827618</v>
      </c>
      <c r="M3906" s="3">
        <f>+IFERROR(Tabella2026[[#This Row],[reddito_2024]]/Tabella2026[[#This Row],[POP_2024]],"")</f>
        <v>10671.500205338809</v>
      </c>
      <c r="N3906" s="3">
        <f>+IF(Tabella2026[[#This Row],[REDDITO COMPLESSIVO PROCAPITE]]&lt;media_aggr_reddito_pc,(media_aggr_reddito_pc-Tabella2026[[#This Row],[REDDITO COMPLESSIVO PROCAPITE]]),0)</f>
        <v>7153.5658572699322</v>
      </c>
      <c r="O3906" s="3">
        <f>+Tabella2026[[#This Row],[DIFFERENZA REDDITO INFERIORE ALLA MEDIA DALLA MEDIA]]*Tabella2026[[#This Row],[POP_2024]]</f>
        <v>17418932.862452284</v>
      </c>
      <c r="P3906" s="3">
        <f>+Tabella2026[[#This Row],[POPOLAZIONE PER DIFFERENZA ]]/SUM(Tabella2026[[POPOLAZIONE PER DIFFERENZA ]])</f>
        <v>1.5453765529631195E-4</v>
      </c>
      <c r="Q3906" s="3">
        <f>+Tabella2026[[#This Row],[INCIDENZA POPOLAZIONE PER DIFFERENZA]]*(PLAFOND-SUM(Tabella2026[CONTRIBUTO SULLA BASE DELLA POPOLAZIONE]))</f>
        <v>45495.76981599295</v>
      </c>
      <c r="R3906" s="3">
        <f>+Tabella2026[[#This Row],[CONTRIBUTO SULLA BASE DELLA POPOLAZIONE]]+Tabella2026[[#This Row],[CONTRIBUTO SULLA BASE DEL REDDITO]]</f>
        <v>57657.630098754751</v>
      </c>
      <c r="S3906" s="3">
        <f>+Tabella2026[[#This Row],[CONTRIBUTO TOTALE]]/(PLAFOND/N_TESSERE)</f>
        <v>115.3152601975095</v>
      </c>
      <c r="T3906" s="3">
        <f>+MAX(CEILING(Tabella2026[[#This Row],[preDEF1]],1),1)</f>
        <v>116</v>
      </c>
      <c r="U3906" s="9">
        <f xml:space="preserve"> IF(ROW(Tabella2026[[#This Row],[preDEF2]]) - ROW(Tabella2026[[#Headers],[preDEF2]])&lt;=ABS(SUM(Tabella2026[preDEF2])-N_TESSERE),Tabella2026[[#This Row],[preDEF2]]-1,Tabella2026[[#This Row],[preDEF2]])</f>
        <v>115</v>
      </c>
      <c r="V3906" s="21">
        <f>+Tabella2026[[#This Row],[DEF - n. card]]*(PLAFOND/N_TESSERE)</f>
        <v>57500</v>
      </c>
      <c r="W3906" s="18"/>
    </row>
    <row r="3907" spans="2:23" x14ac:dyDescent="0.25">
      <c r="B3907" s="1" t="s">
        <v>7943</v>
      </c>
      <c r="C3907" s="2">
        <v>28067</v>
      </c>
      <c r="D3907" s="1" t="s">
        <v>7944</v>
      </c>
      <c r="E3907" s="1" t="s">
        <v>38</v>
      </c>
      <c r="F3907" s="1" t="s">
        <v>45</v>
      </c>
      <c r="G3907" s="1" t="s">
        <v>4778</v>
      </c>
      <c r="H3907" s="1" t="s">
        <v>15835</v>
      </c>
      <c r="I3907" s="5">
        <v>2434</v>
      </c>
      <c r="J3907" s="5">
        <v>42577758</v>
      </c>
      <c r="K3907" s="3">
        <f>+Tabella2026[[#This Row],[POP_2024]]/SUM(Tabella2026[POP_2024])</f>
        <v>4.1293806553344064E-5</v>
      </c>
      <c r="L3907" s="3">
        <f>+Tabella2026[[#This Row],[INCIDENZA POPOLAZIONE]]*(PLAFOND/2)</f>
        <v>12156.865678949578</v>
      </c>
      <c r="M3907" s="3">
        <f>+IFERROR(Tabella2026[[#This Row],[reddito_2024]]/Tabella2026[[#This Row],[POP_2024]],"")</f>
        <v>17492.916187345934</v>
      </c>
      <c r="N3907" s="3">
        <f>+IF(Tabella2026[[#This Row],[REDDITO COMPLESSIVO PROCAPITE]]&lt;media_aggr_reddito_pc,(media_aggr_reddito_pc-Tabella2026[[#This Row],[REDDITO COMPLESSIVO PROCAPITE]]),0)</f>
        <v>332.14987526280675</v>
      </c>
      <c r="O3907" s="3">
        <f>+Tabella2026[[#This Row],[DIFFERENZA REDDITO INFERIORE ALLA MEDIA DALLA MEDIA]]*Tabella2026[[#This Row],[POP_2024]]</f>
        <v>808452.79638967162</v>
      </c>
      <c r="P3907" s="3">
        <f>+Tabella2026[[#This Row],[POPOLAZIONE PER DIFFERENZA ]]/SUM(Tabella2026[[POPOLAZIONE PER DIFFERENZA ]])</f>
        <v>7.1724485396643094E-6</v>
      </c>
      <c r="Q3907" s="3">
        <f>+Tabella2026[[#This Row],[INCIDENZA POPOLAZIONE PER DIFFERENZA]]*(PLAFOND-SUM(Tabella2026[CONTRIBUTO SULLA BASE DELLA POPOLAZIONE]))</f>
        <v>2111.5634707407767</v>
      </c>
      <c r="R3907" s="3">
        <f>+Tabella2026[[#This Row],[CONTRIBUTO SULLA BASE DELLA POPOLAZIONE]]+Tabella2026[[#This Row],[CONTRIBUTO SULLA BASE DEL REDDITO]]</f>
        <v>14268.429149690355</v>
      </c>
      <c r="S3907" s="3">
        <f>+Tabella2026[[#This Row],[CONTRIBUTO TOTALE]]/(PLAFOND/N_TESSERE)</f>
        <v>28.536858299380711</v>
      </c>
      <c r="T3907" s="3">
        <f>+MAX(CEILING(Tabella2026[[#This Row],[preDEF1]],1),1)</f>
        <v>29</v>
      </c>
      <c r="U3907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907" s="21">
        <f>+Tabella2026[[#This Row],[DEF - n. card]]*(PLAFOND/N_TESSERE)</f>
        <v>14000</v>
      </c>
      <c r="W3907" s="18"/>
    </row>
    <row r="3908" spans="2:23" x14ac:dyDescent="0.25">
      <c r="B3908" s="1" t="s">
        <v>7645</v>
      </c>
      <c r="C3908" s="2">
        <v>117011</v>
      </c>
      <c r="D3908" s="1" t="s">
        <v>7646</v>
      </c>
      <c r="E3908" s="1" t="s">
        <v>76</v>
      </c>
      <c r="F3908" s="1" t="s">
        <v>15839</v>
      </c>
      <c r="G3908" s="1" t="s">
        <v>4778</v>
      </c>
      <c r="H3908" s="1" t="s">
        <v>15836</v>
      </c>
      <c r="I3908" s="5">
        <v>2433</v>
      </c>
      <c r="J3908" s="5">
        <v>26855772</v>
      </c>
      <c r="K3908" s="3">
        <f>+Tabella2026[[#This Row],[POP_2024]]/SUM(Tabella2026[POP_2024])</f>
        <v>4.1276841143913767E-5</v>
      </c>
      <c r="L3908" s="3">
        <f>+Tabella2026[[#This Row],[INCIDENZA POPOLAZIONE]]*(PLAFOND/2)</f>
        <v>12151.871075137355</v>
      </c>
      <c r="M3908" s="3">
        <f>+IFERROR(Tabella2026[[#This Row],[reddito_2024]]/Tabella2026[[#This Row],[POP_2024]],"")</f>
        <v>11038.130702836004</v>
      </c>
      <c r="N3908" s="3">
        <f>+IF(Tabella2026[[#This Row],[REDDITO COMPLESSIVO PROCAPITE]]&lt;media_aggr_reddito_pc,(media_aggr_reddito_pc-Tabella2026[[#This Row],[REDDITO COMPLESSIVO PROCAPITE]]),0)</f>
        <v>6786.9353597727368</v>
      </c>
      <c r="O3908" s="3">
        <f>+Tabella2026[[#This Row],[DIFFERENZA REDDITO INFERIORE ALLA MEDIA DALLA MEDIA]]*Tabella2026[[#This Row],[POP_2024]]</f>
        <v>16512613.730327068</v>
      </c>
      <c r="P3908" s="3">
        <f>+Tabella2026[[#This Row],[POPOLAZIONE PER DIFFERENZA ]]/SUM(Tabella2026[[POPOLAZIONE PER DIFFERENZA ]])</f>
        <v>1.4649695413885302E-4</v>
      </c>
      <c r="Q3908" s="3">
        <f>+Tabella2026[[#This Row],[INCIDENZA POPOLAZIONE PER DIFFERENZA]]*(PLAFOND-SUM(Tabella2026[CONTRIBUTO SULLA BASE DELLA POPOLAZIONE]))</f>
        <v>43128.593425762898</v>
      </c>
      <c r="R3908" s="3">
        <f>+Tabella2026[[#This Row],[CONTRIBUTO SULLA BASE DELLA POPOLAZIONE]]+Tabella2026[[#This Row],[CONTRIBUTO SULLA BASE DEL REDDITO]]</f>
        <v>55280.464500900256</v>
      </c>
      <c r="S3908" s="3">
        <f>+Tabella2026[[#This Row],[CONTRIBUTO TOTALE]]/(PLAFOND/N_TESSERE)</f>
        <v>110.56092900180052</v>
      </c>
      <c r="T3908" s="3">
        <f>+MAX(CEILING(Tabella2026[[#This Row],[preDEF1]],1),1)</f>
        <v>111</v>
      </c>
      <c r="U3908" s="9">
        <f xml:space="preserve"> IF(ROW(Tabella2026[[#This Row],[preDEF2]]) - ROW(Tabella2026[[#Headers],[preDEF2]])&lt;=ABS(SUM(Tabella2026[preDEF2])-N_TESSERE),Tabella2026[[#This Row],[preDEF2]]-1,Tabella2026[[#This Row],[preDEF2]])</f>
        <v>110</v>
      </c>
      <c r="V3908" s="21">
        <f>+Tabella2026[[#This Row],[DEF - n. card]]*(PLAFOND/N_TESSERE)</f>
        <v>55000</v>
      </c>
      <c r="W3908" s="18"/>
    </row>
    <row r="3909" spans="2:23" x14ac:dyDescent="0.25">
      <c r="B3909" s="1" t="s">
        <v>7763</v>
      </c>
      <c r="C3909" s="2">
        <v>114016</v>
      </c>
      <c r="D3909" s="1" t="s">
        <v>7764</v>
      </c>
      <c r="E3909" s="1" t="s">
        <v>76</v>
      </c>
      <c r="F3909" s="1" t="s">
        <v>550</v>
      </c>
      <c r="G3909" s="1" t="s">
        <v>4778</v>
      </c>
      <c r="H3909" s="1" t="s">
        <v>15836</v>
      </c>
      <c r="I3909" s="5">
        <v>2432</v>
      </c>
      <c r="J3909" s="5">
        <v>32589810</v>
      </c>
      <c r="K3909" s="3">
        <f>+Tabella2026[[#This Row],[POP_2024]]/SUM(Tabella2026[POP_2024])</f>
        <v>4.1259875734483471E-5</v>
      </c>
      <c r="L3909" s="3">
        <f>+Tabella2026[[#This Row],[INCIDENZA POPOLAZIONE]]*(PLAFOND/2)</f>
        <v>12146.876471325133</v>
      </c>
      <c r="M3909" s="3">
        <f>+IFERROR(Tabella2026[[#This Row],[reddito_2024]]/Tabella2026[[#This Row],[POP_2024]],"")</f>
        <v>13400.415296052632</v>
      </c>
      <c r="N3909" s="3">
        <f>+IF(Tabella2026[[#This Row],[REDDITO COMPLESSIVO PROCAPITE]]&lt;media_aggr_reddito_pc,(media_aggr_reddito_pc-Tabella2026[[#This Row],[REDDITO COMPLESSIVO PROCAPITE]]),0)</f>
        <v>4424.6507665561094</v>
      </c>
      <c r="O3909" s="3">
        <f>+Tabella2026[[#This Row],[DIFFERENZA REDDITO INFERIORE ALLA MEDIA DALLA MEDIA]]*Tabella2026[[#This Row],[POP_2024]]</f>
        <v>10760750.664264457</v>
      </c>
      <c r="P3909" s="3">
        <f>+Tabella2026[[#This Row],[POPOLAZIONE PER DIFFERENZA ]]/SUM(Tabella2026[[POPOLAZIONE PER DIFFERENZA ]])</f>
        <v>9.5467454293267609E-5</v>
      </c>
      <c r="Q3909" s="3">
        <f>+Tabella2026[[#This Row],[INCIDENZA POPOLAZIONE PER DIFFERENZA]]*(PLAFOND-SUM(Tabella2026[CONTRIBUTO SULLA BASE DELLA POPOLAZIONE]))</f>
        <v>28105.546943347377</v>
      </c>
      <c r="R3909" s="3">
        <f>+Tabella2026[[#This Row],[CONTRIBUTO SULLA BASE DELLA POPOLAZIONE]]+Tabella2026[[#This Row],[CONTRIBUTO SULLA BASE DEL REDDITO]]</f>
        <v>40252.423414672507</v>
      </c>
      <c r="S3909" s="3">
        <f>+Tabella2026[[#This Row],[CONTRIBUTO TOTALE]]/(PLAFOND/N_TESSERE)</f>
        <v>80.504846829345013</v>
      </c>
      <c r="T3909" s="3">
        <f>+MAX(CEILING(Tabella2026[[#This Row],[preDEF1]],1),1)</f>
        <v>81</v>
      </c>
      <c r="U3909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3909" s="21">
        <f>+Tabella2026[[#This Row],[DEF - n. card]]*(PLAFOND/N_TESSERE)</f>
        <v>40000</v>
      </c>
      <c r="W3909" s="18"/>
    </row>
    <row r="3910" spans="2:23" x14ac:dyDescent="0.25">
      <c r="B3910" s="1" t="s">
        <v>7759</v>
      </c>
      <c r="C3910" s="2">
        <v>14073</v>
      </c>
      <c r="D3910" s="1" t="s">
        <v>7760</v>
      </c>
      <c r="E3910" s="1" t="s">
        <v>12</v>
      </c>
      <c r="F3910" s="1" t="s">
        <v>980</v>
      </c>
      <c r="G3910" s="1" t="s">
        <v>4778</v>
      </c>
      <c r="H3910" s="1" t="s">
        <v>15835</v>
      </c>
      <c r="I3910" s="5">
        <v>2432</v>
      </c>
      <c r="J3910" s="5">
        <v>42785227</v>
      </c>
      <c r="K3910" s="3">
        <f>+Tabella2026[[#This Row],[POP_2024]]/SUM(Tabella2026[POP_2024])</f>
        <v>4.1259875734483471E-5</v>
      </c>
      <c r="L3910" s="3">
        <f>+Tabella2026[[#This Row],[INCIDENZA POPOLAZIONE]]*(PLAFOND/2)</f>
        <v>12146.876471325133</v>
      </c>
      <c r="M3910" s="3">
        <f>+IFERROR(Tabella2026[[#This Row],[reddito_2024]]/Tabella2026[[#This Row],[POP_2024]],"")</f>
        <v>17592.60978618421</v>
      </c>
      <c r="N3910" s="3">
        <f>+IF(Tabella2026[[#This Row],[REDDITO COMPLESSIVO PROCAPITE]]&lt;media_aggr_reddito_pc,(media_aggr_reddito_pc-Tabella2026[[#This Row],[REDDITO COMPLESSIVO PROCAPITE]]),0)</f>
        <v>232.4562764245311</v>
      </c>
      <c r="O3910" s="3">
        <f>+Tabella2026[[#This Row],[DIFFERENZA REDDITO INFERIORE ALLA MEDIA DALLA MEDIA]]*Tabella2026[[#This Row],[POP_2024]]</f>
        <v>565333.66426445963</v>
      </c>
      <c r="P3910" s="3">
        <f>+Tabella2026[[#This Row],[POPOLAZIONE PER DIFFERENZA ]]/SUM(Tabella2026[[POPOLAZIONE PER DIFFERENZA ]])</f>
        <v>5.0155391047992409E-6</v>
      </c>
      <c r="Q3910" s="3">
        <f>+Tabella2026[[#This Row],[INCIDENZA POPOLAZIONE PER DIFFERENZA]]*(PLAFOND-SUM(Tabella2026[CONTRIBUTO SULLA BASE DELLA POPOLAZIONE]))</f>
        <v>1476.5709507985739</v>
      </c>
      <c r="R3910" s="3">
        <f>+Tabella2026[[#This Row],[CONTRIBUTO SULLA BASE DELLA POPOLAZIONE]]+Tabella2026[[#This Row],[CONTRIBUTO SULLA BASE DEL REDDITO]]</f>
        <v>13623.447422123707</v>
      </c>
      <c r="S3910" s="3">
        <f>+Tabella2026[[#This Row],[CONTRIBUTO TOTALE]]/(PLAFOND/N_TESSERE)</f>
        <v>27.246894844247414</v>
      </c>
      <c r="T3910" s="3">
        <f>+MAX(CEILING(Tabella2026[[#This Row],[preDEF1]],1),1)</f>
        <v>28</v>
      </c>
      <c r="U3910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910" s="21">
        <f>+Tabella2026[[#This Row],[DEF - n. card]]*(PLAFOND/N_TESSERE)</f>
        <v>13500</v>
      </c>
      <c r="W3910" s="18"/>
    </row>
    <row r="3911" spans="2:23" x14ac:dyDescent="0.25">
      <c r="B3911" s="1" t="s">
        <v>7803</v>
      </c>
      <c r="C3911" s="2">
        <v>56017</v>
      </c>
      <c r="D3911" s="1" t="s">
        <v>7804</v>
      </c>
      <c r="E3911" s="1" t="s">
        <v>8</v>
      </c>
      <c r="F3911" s="1" t="s">
        <v>210</v>
      </c>
      <c r="G3911" s="1" t="s">
        <v>4778</v>
      </c>
      <c r="H3911" s="1" t="s">
        <v>15834</v>
      </c>
      <c r="I3911" s="5">
        <v>2431</v>
      </c>
      <c r="J3911" s="5">
        <v>32347640</v>
      </c>
      <c r="K3911" s="3">
        <f>+Tabella2026[[#This Row],[POP_2024]]/SUM(Tabella2026[POP_2024])</f>
        <v>4.1242910325053175E-5</v>
      </c>
      <c r="L3911" s="3">
        <f>+Tabella2026[[#This Row],[INCIDENZA POPOLAZIONE]]*(PLAFOND/2)</f>
        <v>12141.881867512911</v>
      </c>
      <c r="M3911" s="3">
        <f>+IFERROR(Tabella2026[[#This Row],[reddito_2024]]/Tabella2026[[#This Row],[POP_2024]],"")</f>
        <v>13306.310160427807</v>
      </c>
      <c r="N3911" s="3">
        <f>+IF(Tabella2026[[#This Row],[REDDITO COMPLESSIVO PROCAPITE]]&lt;media_aggr_reddito_pc,(media_aggr_reddito_pc-Tabella2026[[#This Row],[REDDITO COMPLESSIVO PROCAPITE]]),0)</f>
        <v>4518.7559021809338</v>
      </c>
      <c r="O3911" s="3">
        <f>+Tabella2026[[#This Row],[DIFFERENZA REDDITO INFERIORE ALLA MEDIA DALLA MEDIA]]*Tabella2026[[#This Row],[POP_2024]]</f>
        <v>10985095.59820185</v>
      </c>
      <c r="P3911" s="3">
        <f>+Tabella2026[[#This Row],[POPOLAZIONE PER DIFFERENZA ]]/SUM(Tabella2026[[POPOLAZIONE PER DIFFERENZA ]])</f>
        <v>9.7457802401389879E-5</v>
      </c>
      <c r="Q3911" s="3">
        <f>+Tabella2026[[#This Row],[INCIDENZA POPOLAZIONE PER DIFFERENZA]]*(PLAFOND-SUM(Tabella2026[CONTRIBUTO SULLA BASE DELLA POPOLAZIONE]))</f>
        <v>28691.503933617496</v>
      </c>
      <c r="R3911" s="3">
        <f>+Tabella2026[[#This Row],[CONTRIBUTO SULLA BASE DELLA POPOLAZIONE]]+Tabella2026[[#This Row],[CONTRIBUTO SULLA BASE DEL REDDITO]]</f>
        <v>40833.385801130411</v>
      </c>
      <c r="S3911" s="3">
        <f>+Tabella2026[[#This Row],[CONTRIBUTO TOTALE]]/(PLAFOND/N_TESSERE)</f>
        <v>81.666771602260823</v>
      </c>
      <c r="T3911" s="3">
        <f>+MAX(CEILING(Tabella2026[[#This Row],[preDEF1]],1),1)</f>
        <v>82</v>
      </c>
      <c r="U3911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3911" s="21">
        <f>+Tabella2026[[#This Row],[DEF - n. card]]*(PLAFOND/N_TESSERE)</f>
        <v>40500</v>
      </c>
      <c r="W3911" s="18"/>
    </row>
    <row r="3912" spans="2:23" x14ac:dyDescent="0.25">
      <c r="B3912" s="1" t="s">
        <v>7931</v>
      </c>
      <c r="C3912" s="2">
        <v>10029</v>
      </c>
      <c r="D3912" s="1" t="s">
        <v>7932</v>
      </c>
      <c r="E3912" s="1" t="s">
        <v>24</v>
      </c>
      <c r="F3912" s="1" t="s">
        <v>23</v>
      </c>
      <c r="G3912" s="1" t="s">
        <v>4778</v>
      </c>
      <c r="H3912" s="1" t="s">
        <v>15835</v>
      </c>
      <c r="I3912" s="5">
        <v>2431</v>
      </c>
      <c r="J3912" s="5">
        <v>55869053</v>
      </c>
      <c r="K3912" s="3">
        <f>+Tabella2026[[#This Row],[POP_2024]]/SUM(Tabella2026[POP_2024])</f>
        <v>4.1242910325053175E-5</v>
      </c>
      <c r="L3912" s="3">
        <f>+Tabella2026[[#This Row],[INCIDENZA POPOLAZIONE]]*(PLAFOND/2)</f>
        <v>12141.881867512911</v>
      </c>
      <c r="M3912" s="3">
        <f>+IFERROR(Tabella2026[[#This Row],[reddito_2024]]/Tabella2026[[#This Row],[POP_2024]],"")</f>
        <v>22981.922254216373</v>
      </c>
      <c r="N3912" s="3">
        <f>+IF(Tabella2026[[#This Row],[REDDITO COMPLESSIVO PROCAPITE]]&lt;media_aggr_reddito_pc,(media_aggr_reddito_pc-Tabella2026[[#This Row],[REDDITO COMPLESSIVO PROCAPITE]]),0)</f>
        <v>0</v>
      </c>
      <c r="O3912" s="3">
        <f>+Tabella2026[[#This Row],[DIFFERENZA REDDITO INFERIORE ALLA MEDIA DALLA MEDIA]]*Tabella2026[[#This Row],[POP_2024]]</f>
        <v>0</v>
      </c>
      <c r="P3912" s="3">
        <f>+Tabella2026[[#This Row],[POPOLAZIONE PER DIFFERENZA ]]/SUM(Tabella2026[[POPOLAZIONE PER DIFFERENZA ]])</f>
        <v>0</v>
      </c>
      <c r="Q3912" s="3">
        <f>+Tabella2026[[#This Row],[INCIDENZA POPOLAZIONE PER DIFFERENZA]]*(PLAFOND-SUM(Tabella2026[CONTRIBUTO SULLA BASE DELLA POPOLAZIONE]))</f>
        <v>0</v>
      </c>
      <c r="R3912" s="3">
        <f>+Tabella2026[[#This Row],[CONTRIBUTO SULLA BASE DELLA POPOLAZIONE]]+Tabella2026[[#This Row],[CONTRIBUTO SULLA BASE DEL REDDITO]]</f>
        <v>12141.881867512911</v>
      </c>
      <c r="S3912" s="3">
        <f>+Tabella2026[[#This Row],[CONTRIBUTO TOTALE]]/(PLAFOND/N_TESSERE)</f>
        <v>24.283763735025822</v>
      </c>
      <c r="T3912" s="3">
        <f>+MAX(CEILING(Tabella2026[[#This Row],[preDEF1]],1),1)</f>
        <v>25</v>
      </c>
      <c r="U3912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912" s="21">
        <f>+Tabella2026[[#This Row],[DEF - n. card]]*(PLAFOND/N_TESSERE)</f>
        <v>12000</v>
      </c>
      <c r="W3912" s="18"/>
    </row>
    <row r="3913" spans="2:23" x14ac:dyDescent="0.25">
      <c r="B3913" s="1" t="s">
        <v>7765</v>
      </c>
      <c r="C3913" s="2">
        <v>70002</v>
      </c>
      <c r="D3913" s="1" t="s">
        <v>7766</v>
      </c>
      <c r="E3913" s="1" t="s">
        <v>345</v>
      </c>
      <c r="F3913" s="1" t="s">
        <v>344</v>
      </c>
      <c r="G3913" s="1" t="s">
        <v>4778</v>
      </c>
      <c r="H3913" s="1" t="s">
        <v>15836</v>
      </c>
      <c r="I3913" s="5">
        <v>2430</v>
      </c>
      <c r="J3913" s="5">
        <v>33858434</v>
      </c>
      <c r="K3913" s="3">
        <f>+Tabella2026[[#This Row],[POP_2024]]/SUM(Tabella2026[POP_2024])</f>
        <v>4.1225944915622878E-5</v>
      </c>
      <c r="L3913" s="3">
        <f>+Tabella2026[[#This Row],[INCIDENZA POPOLAZIONE]]*(PLAFOND/2)</f>
        <v>12136.887263700688</v>
      </c>
      <c r="M3913" s="3">
        <f>+IFERROR(Tabella2026[[#This Row],[reddito_2024]]/Tabella2026[[#This Row],[POP_2024]],"")</f>
        <v>13933.511934156379</v>
      </c>
      <c r="N3913" s="3">
        <f>+IF(Tabella2026[[#This Row],[REDDITO COMPLESSIVO PROCAPITE]]&lt;media_aggr_reddito_pc,(media_aggr_reddito_pc-Tabella2026[[#This Row],[REDDITO COMPLESSIVO PROCAPITE]]),0)</f>
        <v>3891.5541284523624</v>
      </c>
      <c r="O3913" s="3">
        <f>+Tabella2026[[#This Row],[DIFFERENZA REDDITO INFERIORE ALLA MEDIA DALLA MEDIA]]*Tabella2026[[#This Row],[POP_2024]]</f>
        <v>9456476.5321392398</v>
      </c>
      <c r="P3913" s="3">
        <f>+Tabella2026[[#This Row],[POPOLAZIONE PER DIFFERENZA ]]/SUM(Tabella2026[[POPOLAZIONE PER DIFFERENZA ]])</f>
        <v>8.3896167588515518E-5</v>
      </c>
      <c r="Q3913" s="3">
        <f>+Tabella2026[[#This Row],[INCIDENZA POPOLAZIONE PER DIFFERENZA]]*(PLAFOND-SUM(Tabella2026[CONTRIBUTO SULLA BASE DELLA POPOLAZIONE]))</f>
        <v>24698.968815933378</v>
      </c>
      <c r="R3913" s="3">
        <f>+Tabella2026[[#This Row],[CONTRIBUTO SULLA BASE DELLA POPOLAZIONE]]+Tabella2026[[#This Row],[CONTRIBUTO SULLA BASE DEL REDDITO]]</f>
        <v>36835.856079634068</v>
      </c>
      <c r="S3913" s="3">
        <f>+Tabella2026[[#This Row],[CONTRIBUTO TOTALE]]/(PLAFOND/N_TESSERE)</f>
        <v>73.671712159268139</v>
      </c>
      <c r="T3913" s="3">
        <f>+MAX(CEILING(Tabella2026[[#This Row],[preDEF1]],1),1)</f>
        <v>74</v>
      </c>
      <c r="U3913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3913" s="21">
        <f>+Tabella2026[[#This Row],[DEF - n. card]]*(PLAFOND/N_TESSERE)</f>
        <v>36500</v>
      </c>
      <c r="W3913" s="18"/>
    </row>
    <row r="3914" spans="2:23" x14ac:dyDescent="0.25">
      <c r="B3914" s="1" t="s">
        <v>7903</v>
      </c>
      <c r="C3914" s="2">
        <v>18086</v>
      </c>
      <c r="D3914" s="1" t="s">
        <v>7904</v>
      </c>
      <c r="E3914" s="1" t="s">
        <v>12</v>
      </c>
      <c r="F3914" s="1" t="s">
        <v>195</v>
      </c>
      <c r="G3914" s="1" t="s">
        <v>4778</v>
      </c>
      <c r="H3914" s="1" t="s">
        <v>15835</v>
      </c>
      <c r="I3914" s="5">
        <v>2429</v>
      </c>
      <c r="J3914" s="5">
        <v>46961265</v>
      </c>
      <c r="K3914" s="3">
        <f>+Tabella2026[[#This Row],[POP_2024]]/SUM(Tabella2026[POP_2024])</f>
        <v>4.1208979506192575E-5</v>
      </c>
      <c r="L3914" s="3">
        <f>+Tabella2026[[#This Row],[INCIDENZA POPOLAZIONE]]*(PLAFOND/2)</f>
        <v>12131.892659888465</v>
      </c>
      <c r="M3914" s="3">
        <f>+IFERROR(Tabella2026[[#This Row],[reddito_2024]]/Tabella2026[[#This Row],[POP_2024]],"")</f>
        <v>19333.579662412514</v>
      </c>
      <c r="N3914" s="3">
        <f>+IF(Tabella2026[[#This Row],[REDDITO COMPLESSIVO PROCAPITE]]&lt;media_aggr_reddito_pc,(media_aggr_reddito_pc-Tabella2026[[#This Row],[REDDITO COMPLESSIVO PROCAPITE]]),0)</f>
        <v>0</v>
      </c>
      <c r="O3914" s="3">
        <f>+Tabella2026[[#This Row],[DIFFERENZA REDDITO INFERIORE ALLA MEDIA DALLA MEDIA]]*Tabella2026[[#This Row],[POP_2024]]</f>
        <v>0</v>
      </c>
      <c r="P3914" s="3">
        <f>+Tabella2026[[#This Row],[POPOLAZIONE PER DIFFERENZA ]]/SUM(Tabella2026[[POPOLAZIONE PER DIFFERENZA ]])</f>
        <v>0</v>
      </c>
      <c r="Q3914" s="3">
        <f>+Tabella2026[[#This Row],[INCIDENZA POPOLAZIONE PER DIFFERENZA]]*(PLAFOND-SUM(Tabella2026[CONTRIBUTO SULLA BASE DELLA POPOLAZIONE]))</f>
        <v>0</v>
      </c>
      <c r="R3914" s="3">
        <f>+Tabella2026[[#This Row],[CONTRIBUTO SULLA BASE DELLA POPOLAZIONE]]+Tabella2026[[#This Row],[CONTRIBUTO SULLA BASE DEL REDDITO]]</f>
        <v>12131.892659888465</v>
      </c>
      <c r="S3914" s="3">
        <f>+Tabella2026[[#This Row],[CONTRIBUTO TOTALE]]/(PLAFOND/N_TESSERE)</f>
        <v>24.263785319776929</v>
      </c>
      <c r="T3914" s="3">
        <f>+MAX(CEILING(Tabella2026[[#This Row],[preDEF1]],1),1)</f>
        <v>25</v>
      </c>
      <c r="U3914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914" s="21">
        <f>+Tabella2026[[#This Row],[DEF - n. card]]*(PLAFOND/N_TESSERE)</f>
        <v>12000</v>
      </c>
      <c r="W3914" s="18"/>
    </row>
    <row r="3915" spans="2:23" x14ac:dyDescent="0.25">
      <c r="B3915" s="1" t="s">
        <v>7747</v>
      </c>
      <c r="C3915" s="2">
        <v>118024</v>
      </c>
      <c r="D3915" s="1" t="s">
        <v>7748</v>
      </c>
      <c r="E3915" s="1" t="s">
        <v>76</v>
      </c>
      <c r="F3915" s="1" t="s">
        <v>75</v>
      </c>
      <c r="G3915" s="1" t="s">
        <v>4778</v>
      </c>
      <c r="H3915" s="1" t="s">
        <v>15836</v>
      </c>
      <c r="I3915" s="5">
        <v>2428</v>
      </c>
      <c r="J3915" s="5">
        <v>38419892</v>
      </c>
      <c r="K3915" s="3">
        <f>+Tabella2026[[#This Row],[POP_2024]]/SUM(Tabella2026[POP_2024])</f>
        <v>4.1192014096762279E-5</v>
      </c>
      <c r="L3915" s="3">
        <f>+Tabella2026[[#This Row],[INCIDENZA POPOLAZIONE]]*(PLAFOND/2)</f>
        <v>12126.898056076243</v>
      </c>
      <c r="M3915" s="3">
        <f>+IFERROR(Tabella2026[[#This Row],[reddito_2024]]/Tabella2026[[#This Row],[POP_2024]],"")</f>
        <v>15823.678747940692</v>
      </c>
      <c r="N3915" s="3">
        <f>+IF(Tabella2026[[#This Row],[REDDITO COMPLESSIVO PROCAPITE]]&lt;media_aggr_reddito_pc,(media_aggr_reddito_pc-Tabella2026[[#This Row],[REDDITO COMPLESSIVO PROCAPITE]]),0)</f>
        <v>2001.3873146680489</v>
      </c>
      <c r="O3915" s="3">
        <f>+Tabella2026[[#This Row],[DIFFERENZA REDDITO INFERIORE ALLA MEDIA DALLA MEDIA]]*Tabella2026[[#This Row],[POP_2024]]</f>
        <v>4859368.4000140224</v>
      </c>
      <c r="P3915" s="3">
        <f>+Tabella2026[[#This Row],[POPOLAZIONE PER DIFFERENZA ]]/SUM(Tabella2026[[POPOLAZIONE PER DIFFERENZA ]])</f>
        <v>4.3111446877316707E-5</v>
      </c>
      <c r="Q3915" s="3">
        <f>+Tabella2026[[#This Row],[INCIDENZA POPOLAZIONE PER DIFFERENZA]]*(PLAFOND-SUM(Tabella2026[CONTRIBUTO SULLA BASE DELLA POPOLAZIONE]))</f>
        <v>12691.977627096932</v>
      </c>
      <c r="R3915" s="3">
        <f>+Tabella2026[[#This Row],[CONTRIBUTO SULLA BASE DELLA POPOLAZIONE]]+Tabella2026[[#This Row],[CONTRIBUTO SULLA BASE DEL REDDITO]]</f>
        <v>24818.875683173173</v>
      </c>
      <c r="S3915" s="3">
        <f>+Tabella2026[[#This Row],[CONTRIBUTO TOTALE]]/(PLAFOND/N_TESSERE)</f>
        <v>49.63775136634635</v>
      </c>
      <c r="T3915" s="3">
        <f>+MAX(CEILING(Tabella2026[[#This Row],[preDEF1]],1),1)</f>
        <v>50</v>
      </c>
      <c r="U3915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3915" s="21">
        <f>+Tabella2026[[#This Row],[DEF - n. card]]*(PLAFOND/N_TESSERE)</f>
        <v>24500</v>
      </c>
      <c r="W3915" s="18"/>
    </row>
    <row r="3916" spans="2:23" x14ac:dyDescent="0.25">
      <c r="B3916" s="1" t="s">
        <v>7851</v>
      </c>
      <c r="C3916" s="2">
        <v>36043</v>
      </c>
      <c r="D3916" s="1" t="s">
        <v>7852</v>
      </c>
      <c r="E3916" s="1" t="s">
        <v>27</v>
      </c>
      <c r="F3916" s="1" t="s">
        <v>58</v>
      </c>
      <c r="G3916" s="1" t="s">
        <v>4778</v>
      </c>
      <c r="H3916" s="1" t="s">
        <v>15835</v>
      </c>
      <c r="I3916" s="5">
        <v>2428</v>
      </c>
      <c r="J3916" s="5">
        <v>50250711</v>
      </c>
      <c r="K3916" s="3">
        <f>+Tabella2026[[#This Row],[POP_2024]]/SUM(Tabella2026[POP_2024])</f>
        <v>4.1192014096762279E-5</v>
      </c>
      <c r="L3916" s="3">
        <f>+Tabella2026[[#This Row],[INCIDENZA POPOLAZIONE]]*(PLAFOND/2)</f>
        <v>12126.898056076243</v>
      </c>
      <c r="M3916" s="3">
        <f>+IFERROR(Tabella2026[[#This Row],[reddito_2024]]/Tabella2026[[#This Row],[POP_2024]],"")</f>
        <v>20696.33896210873</v>
      </c>
      <c r="N3916" s="3">
        <f>+IF(Tabella2026[[#This Row],[REDDITO COMPLESSIVO PROCAPITE]]&lt;media_aggr_reddito_pc,(media_aggr_reddito_pc-Tabella2026[[#This Row],[REDDITO COMPLESSIVO PROCAPITE]]),0)</f>
        <v>0</v>
      </c>
      <c r="O3916" s="3">
        <f>+Tabella2026[[#This Row],[DIFFERENZA REDDITO INFERIORE ALLA MEDIA DALLA MEDIA]]*Tabella2026[[#This Row],[POP_2024]]</f>
        <v>0</v>
      </c>
      <c r="P3916" s="3">
        <f>+Tabella2026[[#This Row],[POPOLAZIONE PER DIFFERENZA ]]/SUM(Tabella2026[[POPOLAZIONE PER DIFFERENZA ]])</f>
        <v>0</v>
      </c>
      <c r="Q3916" s="3">
        <f>+Tabella2026[[#This Row],[INCIDENZA POPOLAZIONE PER DIFFERENZA]]*(PLAFOND-SUM(Tabella2026[CONTRIBUTO SULLA BASE DELLA POPOLAZIONE]))</f>
        <v>0</v>
      </c>
      <c r="R3916" s="3">
        <f>+Tabella2026[[#This Row],[CONTRIBUTO SULLA BASE DELLA POPOLAZIONE]]+Tabella2026[[#This Row],[CONTRIBUTO SULLA BASE DEL REDDITO]]</f>
        <v>12126.898056076243</v>
      </c>
      <c r="S3916" s="3">
        <f>+Tabella2026[[#This Row],[CONTRIBUTO TOTALE]]/(PLAFOND/N_TESSERE)</f>
        <v>24.253796112152486</v>
      </c>
      <c r="T3916" s="3">
        <f>+MAX(CEILING(Tabella2026[[#This Row],[preDEF1]],1),1)</f>
        <v>25</v>
      </c>
      <c r="U3916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916" s="21">
        <f>+Tabella2026[[#This Row],[DEF - n. card]]*(PLAFOND/N_TESSERE)</f>
        <v>12000</v>
      </c>
      <c r="W3916" s="18"/>
    </row>
    <row r="3917" spans="2:23" x14ac:dyDescent="0.25">
      <c r="B3917" s="1" t="s">
        <v>7855</v>
      </c>
      <c r="C3917" s="2">
        <v>9042</v>
      </c>
      <c r="D3917" s="1" t="s">
        <v>7856</v>
      </c>
      <c r="E3917" s="1" t="s">
        <v>24</v>
      </c>
      <c r="F3917" s="1" t="s">
        <v>246</v>
      </c>
      <c r="G3917" s="1" t="s">
        <v>4778</v>
      </c>
      <c r="H3917" s="1" t="s">
        <v>15835</v>
      </c>
      <c r="I3917" s="5">
        <v>2425</v>
      </c>
      <c r="J3917" s="5">
        <v>45948839</v>
      </c>
      <c r="K3917" s="3">
        <f>+Tabella2026[[#This Row],[POP_2024]]/SUM(Tabella2026[POP_2024])</f>
        <v>4.114111786847139E-5</v>
      </c>
      <c r="L3917" s="3">
        <f>+Tabella2026[[#This Row],[INCIDENZA POPOLAZIONE]]*(PLAFOND/2)</f>
        <v>12111.914244639576</v>
      </c>
      <c r="M3917" s="3">
        <f>+IFERROR(Tabella2026[[#This Row],[reddito_2024]]/Tabella2026[[#This Row],[POP_2024]],"")</f>
        <v>18947.974845360826</v>
      </c>
      <c r="N3917" s="3">
        <f>+IF(Tabella2026[[#This Row],[REDDITO COMPLESSIVO PROCAPITE]]&lt;media_aggr_reddito_pc,(media_aggr_reddito_pc-Tabella2026[[#This Row],[REDDITO COMPLESSIVO PROCAPITE]]),0)</f>
        <v>0</v>
      </c>
      <c r="O3917" s="3">
        <f>+Tabella2026[[#This Row],[DIFFERENZA REDDITO INFERIORE ALLA MEDIA DALLA MEDIA]]*Tabella2026[[#This Row],[POP_2024]]</f>
        <v>0</v>
      </c>
      <c r="P3917" s="3">
        <f>+Tabella2026[[#This Row],[POPOLAZIONE PER DIFFERENZA ]]/SUM(Tabella2026[[POPOLAZIONE PER DIFFERENZA ]])</f>
        <v>0</v>
      </c>
      <c r="Q3917" s="3">
        <f>+Tabella2026[[#This Row],[INCIDENZA POPOLAZIONE PER DIFFERENZA]]*(PLAFOND-SUM(Tabella2026[CONTRIBUTO SULLA BASE DELLA POPOLAZIONE]))</f>
        <v>0</v>
      </c>
      <c r="R3917" s="3">
        <f>+Tabella2026[[#This Row],[CONTRIBUTO SULLA BASE DELLA POPOLAZIONE]]+Tabella2026[[#This Row],[CONTRIBUTO SULLA BASE DEL REDDITO]]</f>
        <v>12111.914244639576</v>
      </c>
      <c r="S3917" s="3">
        <f>+Tabella2026[[#This Row],[CONTRIBUTO TOTALE]]/(PLAFOND/N_TESSERE)</f>
        <v>24.223828489279153</v>
      </c>
      <c r="T3917" s="3">
        <f>+MAX(CEILING(Tabella2026[[#This Row],[preDEF1]],1),1)</f>
        <v>25</v>
      </c>
      <c r="U3917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917" s="21">
        <f>+Tabella2026[[#This Row],[DEF - n. card]]*(PLAFOND/N_TESSERE)</f>
        <v>12000</v>
      </c>
      <c r="W3917" s="18"/>
    </row>
    <row r="3918" spans="2:23" x14ac:dyDescent="0.25">
      <c r="B3918" s="1" t="s">
        <v>7867</v>
      </c>
      <c r="C3918" s="2">
        <v>60018</v>
      </c>
      <c r="D3918" s="1" t="s">
        <v>7868</v>
      </c>
      <c r="E3918" s="1" t="s">
        <v>8</v>
      </c>
      <c r="F3918" s="1" t="s">
        <v>397</v>
      </c>
      <c r="G3918" s="1" t="s">
        <v>4778</v>
      </c>
      <c r="H3918" s="1" t="s">
        <v>15834</v>
      </c>
      <c r="I3918" s="5">
        <v>2424</v>
      </c>
      <c r="J3918" s="5">
        <v>28547744</v>
      </c>
      <c r="K3918" s="3">
        <f>+Tabella2026[[#This Row],[POP_2024]]/SUM(Tabella2026[POP_2024])</f>
        <v>4.1124152459041093E-5</v>
      </c>
      <c r="L3918" s="3">
        <f>+Tabella2026[[#This Row],[INCIDENZA POPOLAZIONE]]*(PLAFOND/2)</f>
        <v>12106.919640827353</v>
      </c>
      <c r="M3918" s="3">
        <f>+IFERROR(Tabella2026[[#This Row],[reddito_2024]]/Tabella2026[[#This Row],[POP_2024]],"")</f>
        <v>11777.122112211222</v>
      </c>
      <c r="N3918" s="3">
        <f>+IF(Tabella2026[[#This Row],[REDDITO COMPLESSIVO PROCAPITE]]&lt;media_aggr_reddito_pc,(media_aggr_reddito_pc-Tabella2026[[#This Row],[REDDITO COMPLESSIVO PROCAPITE]]),0)</f>
        <v>6047.9439503975191</v>
      </c>
      <c r="O3918" s="3">
        <f>+Tabella2026[[#This Row],[DIFFERENZA REDDITO INFERIORE ALLA MEDIA DALLA MEDIA]]*Tabella2026[[#This Row],[POP_2024]]</f>
        <v>14660216.135763586</v>
      </c>
      <c r="P3918" s="3">
        <f>+Tabella2026[[#This Row],[POPOLAZIONE PER DIFFERENZA ]]/SUM(Tabella2026[[POPOLAZIONE PER DIFFERENZA ]])</f>
        <v>1.3006281416019606E-4</v>
      </c>
      <c r="Q3918" s="3">
        <f>+Tabella2026[[#This Row],[INCIDENZA POPOLAZIONE PER DIFFERENZA]]*(PLAFOND-SUM(Tabella2026[CONTRIBUTO SULLA BASE DELLA POPOLAZIONE]))</f>
        <v>38290.394941651255</v>
      </c>
      <c r="R3918" s="3">
        <f>+Tabella2026[[#This Row],[CONTRIBUTO SULLA BASE DELLA POPOLAZIONE]]+Tabella2026[[#This Row],[CONTRIBUTO SULLA BASE DEL REDDITO]]</f>
        <v>50397.314582478604</v>
      </c>
      <c r="S3918" s="3">
        <f>+Tabella2026[[#This Row],[CONTRIBUTO TOTALE]]/(PLAFOND/N_TESSERE)</f>
        <v>100.79462916495721</v>
      </c>
      <c r="T3918" s="3">
        <f>+MAX(CEILING(Tabella2026[[#This Row],[preDEF1]],1),1)</f>
        <v>101</v>
      </c>
      <c r="U3918" s="9">
        <f xml:space="preserve"> IF(ROW(Tabella2026[[#This Row],[preDEF2]]) - ROW(Tabella2026[[#Headers],[preDEF2]])&lt;=ABS(SUM(Tabella2026[preDEF2])-N_TESSERE),Tabella2026[[#This Row],[preDEF2]]-1,Tabella2026[[#This Row],[preDEF2]])</f>
        <v>100</v>
      </c>
      <c r="V3918" s="21">
        <f>+Tabella2026[[#This Row],[DEF - n. card]]*(PLAFOND/N_TESSERE)</f>
        <v>50000</v>
      </c>
      <c r="W3918" s="18"/>
    </row>
    <row r="3919" spans="2:23" x14ac:dyDescent="0.25">
      <c r="B3919" s="1" t="s">
        <v>7959</v>
      </c>
      <c r="C3919" s="2">
        <v>53007</v>
      </c>
      <c r="D3919" s="1" t="s">
        <v>7960</v>
      </c>
      <c r="E3919" s="1" t="s">
        <v>30</v>
      </c>
      <c r="F3919" s="1" t="s">
        <v>159</v>
      </c>
      <c r="G3919" s="1" t="s">
        <v>4778</v>
      </c>
      <c r="H3919" s="1" t="s">
        <v>15834</v>
      </c>
      <c r="I3919" s="5">
        <v>2424</v>
      </c>
      <c r="J3919" s="5">
        <v>38085848</v>
      </c>
      <c r="K3919" s="3">
        <f>+Tabella2026[[#This Row],[POP_2024]]/SUM(Tabella2026[POP_2024])</f>
        <v>4.1124152459041093E-5</v>
      </c>
      <c r="L3919" s="3">
        <f>+Tabella2026[[#This Row],[INCIDENZA POPOLAZIONE]]*(PLAFOND/2)</f>
        <v>12106.919640827353</v>
      </c>
      <c r="M3919" s="3">
        <f>+IFERROR(Tabella2026[[#This Row],[reddito_2024]]/Tabella2026[[#This Row],[POP_2024]],"")</f>
        <v>15711.983498349835</v>
      </c>
      <c r="N3919" s="3">
        <f>+IF(Tabella2026[[#This Row],[REDDITO COMPLESSIVO PROCAPITE]]&lt;media_aggr_reddito_pc,(media_aggr_reddito_pc-Tabella2026[[#This Row],[REDDITO COMPLESSIVO PROCAPITE]]),0)</f>
        <v>2113.0825642589061</v>
      </c>
      <c r="O3919" s="3">
        <f>+Tabella2026[[#This Row],[DIFFERENZA REDDITO INFERIORE ALLA MEDIA DALLA MEDIA]]*Tabella2026[[#This Row],[POP_2024]]</f>
        <v>5122112.1357635884</v>
      </c>
      <c r="P3919" s="3">
        <f>+Tabella2026[[#This Row],[POPOLAZIONE PER DIFFERENZA ]]/SUM(Tabella2026[[POPOLAZIONE PER DIFFERENZA ]])</f>
        <v>4.5442462283780324E-5</v>
      </c>
      <c r="Q3919" s="3">
        <f>+Tabella2026[[#This Row],[INCIDENZA POPOLAZIONE PER DIFFERENZA]]*(PLAFOND-SUM(Tabella2026[CONTRIBUTO SULLA BASE DELLA POPOLAZIONE]))</f>
        <v>13378.226814498268</v>
      </c>
      <c r="R3919" s="3">
        <f>+Tabella2026[[#This Row],[CONTRIBUTO SULLA BASE DELLA POPOLAZIONE]]+Tabella2026[[#This Row],[CONTRIBUTO SULLA BASE DEL REDDITO]]</f>
        <v>25485.146455325623</v>
      </c>
      <c r="S3919" s="3">
        <f>+Tabella2026[[#This Row],[CONTRIBUTO TOTALE]]/(PLAFOND/N_TESSERE)</f>
        <v>50.970292910651246</v>
      </c>
      <c r="T3919" s="3">
        <f>+MAX(CEILING(Tabella2026[[#This Row],[preDEF1]],1),1)</f>
        <v>51</v>
      </c>
      <c r="U3919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3919" s="21">
        <f>+Tabella2026[[#This Row],[DEF - n. card]]*(PLAFOND/N_TESSERE)</f>
        <v>25000</v>
      </c>
      <c r="W3919" s="18"/>
    </row>
    <row r="3920" spans="2:23" x14ac:dyDescent="0.25">
      <c r="B3920" s="1" t="s">
        <v>7667</v>
      </c>
      <c r="C3920" s="2">
        <v>44001</v>
      </c>
      <c r="D3920" s="1" t="s">
        <v>7668</v>
      </c>
      <c r="E3920" s="1" t="s">
        <v>117</v>
      </c>
      <c r="F3920" s="1" t="s">
        <v>360</v>
      </c>
      <c r="G3920" s="1" t="s">
        <v>4778</v>
      </c>
      <c r="H3920" s="1" t="s">
        <v>15834</v>
      </c>
      <c r="I3920" s="5">
        <v>2423</v>
      </c>
      <c r="J3920" s="5">
        <v>39288273</v>
      </c>
      <c r="K3920" s="3">
        <f>+Tabella2026[[#This Row],[POP_2024]]/SUM(Tabella2026[POP_2024])</f>
        <v>4.110718704961079E-5</v>
      </c>
      <c r="L3920" s="3">
        <f>+Tabella2026[[#This Row],[INCIDENZA POPOLAZIONE]]*(PLAFOND/2)</f>
        <v>12101.925037015129</v>
      </c>
      <c r="M3920" s="3">
        <f>+IFERROR(Tabella2026[[#This Row],[reddito_2024]]/Tabella2026[[#This Row],[POP_2024]],"")</f>
        <v>16214.722657862154</v>
      </c>
      <c r="N3920" s="3">
        <f>+IF(Tabella2026[[#This Row],[REDDITO COMPLESSIVO PROCAPITE]]&lt;media_aggr_reddito_pc,(media_aggr_reddito_pc-Tabella2026[[#This Row],[REDDITO COMPLESSIVO PROCAPITE]]),0)</f>
        <v>1610.3434047465871</v>
      </c>
      <c r="O3920" s="3">
        <f>+Tabella2026[[#This Row],[DIFFERENZA REDDITO INFERIORE ALLA MEDIA DALLA MEDIA]]*Tabella2026[[#This Row],[POP_2024]]</f>
        <v>3901862.0697009806</v>
      </c>
      <c r="P3920" s="3">
        <f>+Tabella2026[[#This Row],[POPOLAZIONE PER DIFFERENZA ]]/SUM(Tabella2026[[POPOLAZIONE PER DIFFERENZA ]])</f>
        <v>3.4616622057312103E-5</v>
      </c>
      <c r="Q3920" s="3">
        <f>+Tabella2026[[#This Row],[INCIDENZA POPOLAZIONE PER DIFFERENZA]]*(PLAFOND-SUM(Tabella2026[CONTRIBUTO SULLA BASE DELLA POPOLAZIONE]))</f>
        <v>10191.107571206181</v>
      </c>
      <c r="R3920" s="3">
        <f>+Tabella2026[[#This Row],[CONTRIBUTO SULLA BASE DELLA POPOLAZIONE]]+Tabella2026[[#This Row],[CONTRIBUTO SULLA BASE DEL REDDITO]]</f>
        <v>22293.032608221311</v>
      </c>
      <c r="S3920" s="3">
        <f>+Tabella2026[[#This Row],[CONTRIBUTO TOTALE]]/(PLAFOND/N_TESSERE)</f>
        <v>44.58606521644262</v>
      </c>
      <c r="T3920" s="3">
        <f>+MAX(CEILING(Tabella2026[[#This Row],[preDEF1]],1),1)</f>
        <v>45</v>
      </c>
      <c r="U3920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3920" s="21">
        <f>+Tabella2026[[#This Row],[DEF - n. card]]*(PLAFOND/N_TESSERE)</f>
        <v>22000</v>
      </c>
      <c r="W3920" s="18"/>
    </row>
    <row r="3921" spans="2:23" x14ac:dyDescent="0.25">
      <c r="B3921" s="1" t="s">
        <v>7687</v>
      </c>
      <c r="C3921" s="2">
        <v>115054</v>
      </c>
      <c r="D3921" s="1" t="s">
        <v>7688</v>
      </c>
      <c r="E3921" s="1" t="s">
        <v>76</v>
      </c>
      <c r="F3921" s="1" t="s">
        <v>625</v>
      </c>
      <c r="G3921" s="1" t="s">
        <v>4778</v>
      </c>
      <c r="H3921" s="1" t="s">
        <v>15836</v>
      </c>
      <c r="I3921" s="5">
        <v>2423</v>
      </c>
      <c r="J3921" s="5">
        <v>26067853</v>
      </c>
      <c r="K3921" s="3">
        <f>+Tabella2026[[#This Row],[POP_2024]]/SUM(Tabella2026[POP_2024])</f>
        <v>4.110718704961079E-5</v>
      </c>
      <c r="L3921" s="3">
        <f>+Tabella2026[[#This Row],[INCIDENZA POPOLAZIONE]]*(PLAFOND/2)</f>
        <v>12101.925037015129</v>
      </c>
      <c r="M3921" s="3">
        <f>+IFERROR(Tabella2026[[#This Row],[reddito_2024]]/Tabella2026[[#This Row],[POP_2024]],"")</f>
        <v>10758.50309533636</v>
      </c>
      <c r="N3921" s="3">
        <f>+IF(Tabella2026[[#This Row],[REDDITO COMPLESSIVO PROCAPITE]]&lt;media_aggr_reddito_pc,(media_aggr_reddito_pc-Tabella2026[[#This Row],[REDDITO COMPLESSIVO PROCAPITE]]),0)</f>
        <v>7066.5629672723808</v>
      </c>
      <c r="O3921" s="3">
        <f>+Tabella2026[[#This Row],[DIFFERENZA REDDITO INFERIORE ALLA MEDIA DALLA MEDIA]]*Tabella2026[[#This Row],[POP_2024]]</f>
        <v>17122282.069700979</v>
      </c>
      <c r="P3921" s="3">
        <f>+Tabella2026[[#This Row],[POPOLAZIONE PER DIFFERENZA ]]/SUM(Tabella2026[[POPOLAZIONE PER DIFFERENZA ]])</f>
        <v>1.5190582254768253E-4</v>
      </c>
      <c r="Q3921" s="3">
        <f>+Tabella2026[[#This Row],[INCIDENZA POPOLAZIONE PER DIFFERENZA]]*(PLAFOND-SUM(Tabella2026[CONTRIBUTO SULLA BASE DELLA POPOLAZIONE]))</f>
        <v>44720.960228671007</v>
      </c>
      <c r="R3921" s="3">
        <f>+Tabella2026[[#This Row],[CONTRIBUTO SULLA BASE DELLA POPOLAZIONE]]+Tabella2026[[#This Row],[CONTRIBUTO SULLA BASE DEL REDDITO]]</f>
        <v>56822.885265686135</v>
      </c>
      <c r="S3921" s="3">
        <f>+Tabella2026[[#This Row],[CONTRIBUTO TOTALE]]/(PLAFOND/N_TESSERE)</f>
        <v>113.64577053137226</v>
      </c>
      <c r="T3921" s="3">
        <f>+MAX(CEILING(Tabella2026[[#This Row],[preDEF1]],1),1)</f>
        <v>114</v>
      </c>
      <c r="U3921" s="9">
        <f xml:space="preserve"> IF(ROW(Tabella2026[[#This Row],[preDEF2]]) - ROW(Tabella2026[[#Headers],[preDEF2]])&lt;=ABS(SUM(Tabella2026[preDEF2])-N_TESSERE),Tabella2026[[#This Row],[preDEF2]]-1,Tabella2026[[#This Row],[preDEF2]])</f>
        <v>113</v>
      </c>
      <c r="V3921" s="21">
        <f>+Tabella2026[[#This Row],[DEF - n. card]]*(PLAFOND/N_TESSERE)</f>
        <v>56500</v>
      </c>
      <c r="W3921" s="18"/>
    </row>
    <row r="3922" spans="2:23" x14ac:dyDescent="0.25">
      <c r="B3922" s="1" t="s">
        <v>8021</v>
      </c>
      <c r="C3922" s="2">
        <v>4211</v>
      </c>
      <c r="D3922" s="1" t="s">
        <v>8022</v>
      </c>
      <c r="E3922" s="1" t="s">
        <v>18</v>
      </c>
      <c r="F3922" s="1" t="s">
        <v>263</v>
      </c>
      <c r="G3922" s="1" t="s">
        <v>4778</v>
      </c>
      <c r="H3922" s="1" t="s">
        <v>15835</v>
      </c>
      <c r="I3922" s="5">
        <v>2423</v>
      </c>
      <c r="J3922" s="5">
        <v>43914337</v>
      </c>
      <c r="K3922" s="3">
        <f>+Tabella2026[[#This Row],[POP_2024]]/SUM(Tabella2026[POP_2024])</f>
        <v>4.110718704961079E-5</v>
      </c>
      <c r="L3922" s="3">
        <f>+Tabella2026[[#This Row],[INCIDENZA POPOLAZIONE]]*(PLAFOND/2)</f>
        <v>12101.925037015129</v>
      </c>
      <c r="M3922" s="3">
        <f>+IFERROR(Tabella2026[[#This Row],[reddito_2024]]/Tabella2026[[#This Row],[POP_2024]],"")</f>
        <v>18123.952538175814</v>
      </c>
      <c r="N3922" s="3">
        <f>+IF(Tabella2026[[#This Row],[REDDITO COMPLESSIVO PROCAPITE]]&lt;media_aggr_reddito_pc,(media_aggr_reddito_pc-Tabella2026[[#This Row],[REDDITO COMPLESSIVO PROCAPITE]]),0)</f>
        <v>0</v>
      </c>
      <c r="O3922" s="3">
        <f>+Tabella2026[[#This Row],[DIFFERENZA REDDITO INFERIORE ALLA MEDIA DALLA MEDIA]]*Tabella2026[[#This Row],[POP_2024]]</f>
        <v>0</v>
      </c>
      <c r="P3922" s="3">
        <f>+Tabella2026[[#This Row],[POPOLAZIONE PER DIFFERENZA ]]/SUM(Tabella2026[[POPOLAZIONE PER DIFFERENZA ]])</f>
        <v>0</v>
      </c>
      <c r="Q3922" s="3">
        <f>+Tabella2026[[#This Row],[INCIDENZA POPOLAZIONE PER DIFFERENZA]]*(PLAFOND-SUM(Tabella2026[CONTRIBUTO SULLA BASE DELLA POPOLAZIONE]))</f>
        <v>0</v>
      </c>
      <c r="R3922" s="3">
        <f>+Tabella2026[[#This Row],[CONTRIBUTO SULLA BASE DELLA POPOLAZIONE]]+Tabella2026[[#This Row],[CONTRIBUTO SULLA BASE DEL REDDITO]]</f>
        <v>12101.925037015129</v>
      </c>
      <c r="S3922" s="3">
        <f>+Tabella2026[[#This Row],[CONTRIBUTO TOTALE]]/(PLAFOND/N_TESSERE)</f>
        <v>24.20385007403026</v>
      </c>
      <c r="T3922" s="3">
        <f>+MAX(CEILING(Tabella2026[[#This Row],[preDEF1]],1),1)</f>
        <v>25</v>
      </c>
      <c r="U3922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922" s="21">
        <f>+Tabella2026[[#This Row],[DEF - n. card]]*(PLAFOND/N_TESSERE)</f>
        <v>12000</v>
      </c>
      <c r="W3922" s="18"/>
    </row>
    <row r="3923" spans="2:23" x14ac:dyDescent="0.25">
      <c r="B3923" s="1" t="s">
        <v>7793</v>
      </c>
      <c r="C3923" s="2">
        <v>17022</v>
      </c>
      <c r="D3923" s="1" t="s">
        <v>7794</v>
      </c>
      <c r="E3923" s="1" t="s">
        <v>12</v>
      </c>
      <c r="F3923" s="1" t="s">
        <v>50</v>
      </c>
      <c r="G3923" s="1" t="s">
        <v>4778</v>
      </c>
      <c r="H3923" s="1" t="s">
        <v>15835</v>
      </c>
      <c r="I3923" s="5">
        <v>2422</v>
      </c>
      <c r="J3923" s="5">
        <v>45494230</v>
      </c>
      <c r="K3923" s="3">
        <f>+Tabella2026[[#This Row],[POP_2024]]/SUM(Tabella2026[POP_2024])</f>
        <v>4.1090221640180494E-5</v>
      </c>
      <c r="L3923" s="3">
        <f>+Tabella2026[[#This Row],[INCIDENZA POPOLAZIONE]]*(PLAFOND/2)</f>
        <v>12096.930433202908</v>
      </c>
      <c r="M3923" s="3">
        <f>+IFERROR(Tabella2026[[#This Row],[reddito_2024]]/Tabella2026[[#This Row],[POP_2024]],"")</f>
        <v>18783.744838976054</v>
      </c>
      <c r="N3923" s="3">
        <f>+IF(Tabella2026[[#This Row],[REDDITO COMPLESSIVO PROCAPITE]]&lt;media_aggr_reddito_pc,(media_aggr_reddito_pc-Tabella2026[[#This Row],[REDDITO COMPLESSIVO PROCAPITE]]),0)</f>
        <v>0</v>
      </c>
      <c r="O3923" s="3">
        <f>+Tabella2026[[#This Row],[DIFFERENZA REDDITO INFERIORE ALLA MEDIA DALLA MEDIA]]*Tabella2026[[#This Row],[POP_2024]]</f>
        <v>0</v>
      </c>
      <c r="P3923" s="3">
        <f>+Tabella2026[[#This Row],[POPOLAZIONE PER DIFFERENZA ]]/SUM(Tabella2026[[POPOLAZIONE PER DIFFERENZA ]])</f>
        <v>0</v>
      </c>
      <c r="Q3923" s="3">
        <f>+Tabella2026[[#This Row],[INCIDENZA POPOLAZIONE PER DIFFERENZA]]*(PLAFOND-SUM(Tabella2026[CONTRIBUTO SULLA BASE DELLA POPOLAZIONE]))</f>
        <v>0</v>
      </c>
      <c r="R3923" s="3">
        <f>+Tabella2026[[#This Row],[CONTRIBUTO SULLA BASE DELLA POPOLAZIONE]]+Tabella2026[[#This Row],[CONTRIBUTO SULLA BASE DEL REDDITO]]</f>
        <v>12096.930433202908</v>
      </c>
      <c r="S3923" s="3">
        <f>+Tabella2026[[#This Row],[CONTRIBUTO TOTALE]]/(PLAFOND/N_TESSERE)</f>
        <v>24.193860866405817</v>
      </c>
      <c r="T3923" s="3">
        <f>+MAX(CEILING(Tabella2026[[#This Row],[preDEF1]],1),1)</f>
        <v>25</v>
      </c>
      <c r="U3923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923" s="21">
        <f>+Tabella2026[[#This Row],[DEF - n. card]]*(PLAFOND/N_TESSERE)</f>
        <v>12000</v>
      </c>
      <c r="W3923" s="18"/>
    </row>
    <row r="3924" spans="2:23" x14ac:dyDescent="0.25">
      <c r="B3924" s="1" t="s">
        <v>7859</v>
      </c>
      <c r="C3924" s="2">
        <v>19059</v>
      </c>
      <c r="D3924" s="1" t="s">
        <v>7860</v>
      </c>
      <c r="E3924" s="1" t="s">
        <v>12</v>
      </c>
      <c r="F3924" s="1" t="s">
        <v>193</v>
      </c>
      <c r="G3924" s="1" t="s">
        <v>4778</v>
      </c>
      <c r="H3924" s="1" t="s">
        <v>15835</v>
      </c>
      <c r="I3924" s="5">
        <v>2419</v>
      </c>
      <c r="J3924" s="5">
        <v>46078257</v>
      </c>
      <c r="K3924" s="3">
        <f>+Tabella2026[[#This Row],[POP_2024]]/SUM(Tabella2026[POP_2024])</f>
        <v>4.1039325411889605E-5</v>
      </c>
      <c r="L3924" s="3">
        <f>+Tabella2026[[#This Row],[INCIDENZA POPOLAZIONE]]*(PLAFOND/2)</f>
        <v>12081.946621766241</v>
      </c>
      <c r="M3924" s="3">
        <f>+IFERROR(Tabella2026[[#This Row],[reddito_2024]]/Tabella2026[[#This Row],[POP_2024]],"")</f>
        <v>19048.473336089293</v>
      </c>
      <c r="N3924" s="3">
        <f>+IF(Tabella2026[[#This Row],[REDDITO COMPLESSIVO PROCAPITE]]&lt;media_aggr_reddito_pc,(media_aggr_reddito_pc-Tabella2026[[#This Row],[REDDITO COMPLESSIVO PROCAPITE]]),0)</f>
        <v>0</v>
      </c>
      <c r="O3924" s="3">
        <f>+Tabella2026[[#This Row],[DIFFERENZA REDDITO INFERIORE ALLA MEDIA DALLA MEDIA]]*Tabella2026[[#This Row],[POP_2024]]</f>
        <v>0</v>
      </c>
      <c r="P3924" s="3">
        <f>+Tabella2026[[#This Row],[POPOLAZIONE PER DIFFERENZA ]]/SUM(Tabella2026[[POPOLAZIONE PER DIFFERENZA ]])</f>
        <v>0</v>
      </c>
      <c r="Q3924" s="3">
        <f>+Tabella2026[[#This Row],[INCIDENZA POPOLAZIONE PER DIFFERENZA]]*(PLAFOND-SUM(Tabella2026[CONTRIBUTO SULLA BASE DELLA POPOLAZIONE]))</f>
        <v>0</v>
      </c>
      <c r="R3924" s="3">
        <f>+Tabella2026[[#This Row],[CONTRIBUTO SULLA BASE DELLA POPOLAZIONE]]+Tabella2026[[#This Row],[CONTRIBUTO SULLA BASE DEL REDDITO]]</f>
        <v>12081.946621766241</v>
      </c>
      <c r="S3924" s="3">
        <f>+Tabella2026[[#This Row],[CONTRIBUTO TOTALE]]/(PLAFOND/N_TESSERE)</f>
        <v>24.163893243532481</v>
      </c>
      <c r="T3924" s="3">
        <f>+MAX(CEILING(Tabella2026[[#This Row],[preDEF1]],1),1)</f>
        <v>25</v>
      </c>
      <c r="U3924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924" s="21">
        <f>+Tabella2026[[#This Row],[DEF - n. card]]*(PLAFOND/N_TESSERE)</f>
        <v>12000</v>
      </c>
      <c r="W3924" s="18"/>
    </row>
    <row r="3925" spans="2:23" x14ac:dyDescent="0.25">
      <c r="B3925" s="1" t="s">
        <v>7887</v>
      </c>
      <c r="C3925" s="2">
        <v>60012</v>
      </c>
      <c r="D3925" s="1" t="s">
        <v>7888</v>
      </c>
      <c r="E3925" s="1" t="s">
        <v>8</v>
      </c>
      <c r="F3925" s="1" t="s">
        <v>397</v>
      </c>
      <c r="G3925" s="1" t="s">
        <v>4778</v>
      </c>
      <c r="H3925" s="1" t="s">
        <v>15834</v>
      </c>
      <c r="I3925" s="5">
        <v>2418</v>
      </c>
      <c r="J3925" s="5">
        <v>28234792</v>
      </c>
      <c r="K3925" s="3">
        <f>+Tabella2026[[#This Row],[POP_2024]]/SUM(Tabella2026[POP_2024])</f>
        <v>4.1022360002459309E-5</v>
      </c>
      <c r="L3925" s="3">
        <f>+Tabella2026[[#This Row],[INCIDENZA POPOLAZIONE]]*(PLAFOND/2)</f>
        <v>12076.95201795402</v>
      </c>
      <c r="M3925" s="3">
        <f>+IFERROR(Tabella2026[[#This Row],[reddito_2024]]/Tabella2026[[#This Row],[POP_2024]],"")</f>
        <v>11676.919768403639</v>
      </c>
      <c r="N3925" s="3">
        <f>+IF(Tabella2026[[#This Row],[REDDITO COMPLESSIVO PROCAPITE]]&lt;media_aggr_reddito_pc,(media_aggr_reddito_pc-Tabella2026[[#This Row],[REDDITO COMPLESSIVO PROCAPITE]]),0)</f>
        <v>6148.1462942051021</v>
      </c>
      <c r="O3925" s="3">
        <f>+Tabella2026[[#This Row],[DIFFERENZA REDDITO INFERIORE ALLA MEDIA DALLA MEDIA]]*Tabella2026[[#This Row],[POP_2024]]</f>
        <v>14866217.739387937</v>
      </c>
      <c r="P3925" s="3">
        <f>+Tabella2026[[#This Row],[POPOLAZIONE PER DIFFERENZA ]]/SUM(Tabella2026[[POPOLAZIONE PER DIFFERENZA ]])</f>
        <v>1.3189042352425818E-4</v>
      </c>
      <c r="Q3925" s="3">
        <f>+Tabella2026[[#This Row],[INCIDENZA POPOLAZIONE PER DIFFERENZA]]*(PLAFOND-SUM(Tabella2026[CONTRIBUTO SULLA BASE DELLA POPOLAZIONE]))</f>
        <v>38828.441767724122</v>
      </c>
      <c r="R3925" s="3">
        <f>+Tabella2026[[#This Row],[CONTRIBUTO SULLA BASE DELLA POPOLAZIONE]]+Tabella2026[[#This Row],[CONTRIBUTO SULLA BASE DEL REDDITO]]</f>
        <v>50905.393785678141</v>
      </c>
      <c r="S3925" s="3">
        <f>+Tabella2026[[#This Row],[CONTRIBUTO TOTALE]]/(PLAFOND/N_TESSERE)</f>
        <v>101.81078757135629</v>
      </c>
      <c r="T3925" s="3">
        <f>+MAX(CEILING(Tabella2026[[#This Row],[preDEF1]],1),1)</f>
        <v>102</v>
      </c>
      <c r="U3925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3925" s="21">
        <f>+Tabella2026[[#This Row],[DEF - n. card]]*(PLAFOND/N_TESSERE)</f>
        <v>50500</v>
      </c>
      <c r="W3925" s="18"/>
    </row>
    <row r="3926" spans="2:23" x14ac:dyDescent="0.25">
      <c r="B3926" s="1" t="s">
        <v>7823</v>
      </c>
      <c r="C3926" s="2">
        <v>18084</v>
      </c>
      <c r="D3926" s="1" t="s">
        <v>7824</v>
      </c>
      <c r="E3926" s="1" t="s">
        <v>12</v>
      </c>
      <c r="F3926" s="1" t="s">
        <v>195</v>
      </c>
      <c r="G3926" s="1" t="s">
        <v>4778</v>
      </c>
      <c r="H3926" s="1" t="s">
        <v>15835</v>
      </c>
      <c r="I3926" s="5">
        <v>2418</v>
      </c>
      <c r="J3926" s="5">
        <v>46703256</v>
      </c>
      <c r="K3926" s="3">
        <f>+Tabella2026[[#This Row],[POP_2024]]/SUM(Tabella2026[POP_2024])</f>
        <v>4.1022360002459309E-5</v>
      </c>
      <c r="L3926" s="3">
        <f>+Tabella2026[[#This Row],[INCIDENZA POPOLAZIONE]]*(PLAFOND/2)</f>
        <v>12076.95201795402</v>
      </c>
      <c r="M3926" s="3">
        <f>+IFERROR(Tabella2026[[#This Row],[reddito_2024]]/Tabella2026[[#This Row],[POP_2024]],"")</f>
        <v>19314.828784119105</v>
      </c>
      <c r="N3926" s="3">
        <f>+IF(Tabella2026[[#This Row],[REDDITO COMPLESSIVO PROCAPITE]]&lt;media_aggr_reddito_pc,(media_aggr_reddito_pc-Tabella2026[[#This Row],[REDDITO COMPLESSIVO PROCAPITE]]),0)</f>
        <v>0</v>
      </c>
      <c r="O3926" s="3">
        <f>+Tabella2026[[#This Row],[DIFFERENZA REDDITO INFERIORE ALLA MEDIA DALLA MEDIA]]*Tabella2026[[#This Row],[POP_2024]]</f>
        <v>0</v>
      </c>
      <c r="P3926" s="3">
        <f>+Tabella2026[[#This Row],[POPOLAZIONE PER DIFFERENZA ]]/SUM(Tabella2026[[POPOLAZIONE PER DIFFERENZA ]])</f>
        <v>0</v>
      </c>
      <c r="Q3926" s="3">
        <f>+Tabella2026[[#This Row],[INCIDENZA POPOLAZIONE PER DIFFERENZA]]*(PLAFOND-SUM(Tabella2026[CONTRIBUTO SULLA BASE DELLA POPOLAZIONE]))</f>
        <v>0</v>
      </c>
      <c r="R3926" s="3">
        <f>+Tabella2026[[#This Row],[CONTRIBUTO SULLA BASE DELLA POPOLAZIONE]]+Tabella2026[[#This Row],[CONTRIBUTO SULLA BASE DEL REDDITO]]</f>
        <v>12076.95201795402</v>
      </c>
      <c r="S3926" s="3">
        <f>+Tabella2026[[#This Row],[CONTRIBUTO TOTALE]]/(PLAFOND/N_TESSERE)</f>
        <v>24.153904035908038</v>
      </c>
      <c r="T3926" s="3">
        <f>+MAX(CEILING(Tabella2026[[#This Row],[preDEF1]],1),1)</f>
        <v>25</v>
      </c>
      <c r="U3926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926" s="21">
        <f>+Tabella2026[[#This Row],[DEF - n. card]]*(PLAFOND/N_TESSERE)</f>
        <v>12000</v>
      </c>
      <c r="W3926" s="18"/>
    </row>
    <row r="3927" spans="2:23" x14ac:dyDescent="0.25">
      <c r="B3927" s="1" t="s">
        <v>7721</v>
      </c>
      <c r="C3927" s="2">
        <v>71039</v>
      </c>
      <c r="D3927" s="1" t="s">
        <v>7722</v>
      </c>
      <c r="E3927" s="1" t="s">
        <v>33</v>
      </c>
      <c r="F3927" s="1" t="s">
        <v>78</v>
      </c>
      <c r="G3927" s="1" t="s">
        <v>4778</v>
      </c>
      <c r="H3927" s="1" t="s">
        <v>15836</v>
      </c>
      <c r="I3927" s="5">
        <v>2415</v>
      </c>
      <c r="J3927" s="5">
        <v>30541332</v>
      </c>
      <c r="K3927" s="3">
        <f>+Tabella2026[[#This Row],[POP_2024]]/SUM(Tabella2026[POP_2024])</f>
        <v>4.0971463774168413E-5</v>
      </c>
      <c r="L3927" s="3">
        <f>+Tabella2026[[#This Row],[INCIDENZA POPOLAZIONE]]*(PLAFOND/2)</f>
        <v>12061.968206517349</v>
      </c>
      <c r="M3927" s="3">
        <f>+IFERROR(Tabella2026[[#This Row],[reddito_2024]]/Tabella2026[[#This Row],[POP_2024]],"")</f>
        <v>12646.514285714286</v>
      </c>
      <c r="N3927" s="3">
        <f>+IF(Tabella2026[[#This Row],[REDDITO COMPLESSIVO PROCAPITE]]&lt;media_aggr_reddito_pc,(media_aggr_reddito_pc-Tabella2026[[#This Row],[REDDITO COMPLESSIVO PROCAPITE]]),0)</f>
        <v>5178.5517768944555</v>
      </c>
      <c r="O3927" s="3">
        <f>+Tabella2026[[#This Row],[DIFFERENZA REDDITO INFERIORE ALLA MEDIA DALLA MEDIA]]*Tabella2026[[#This Row],[POP_2024]]</f>
        <v>12506202.541200111</v>
      </c>
      <c r="P3927" s="3">
        <f>+Tabella2026[[#This Row],[POPOLAZIONE PER DIFFERENZA ]]/SUM(Tabella2026[[POPOLAZIONE PER DIFFERENZA ]])</f>
        <v>1.1095279100270643E-4</v>
      </c>
      <c r="Q3927" s="3">
        <f>+Tabella2026[[#This Row],[INCIDENZA POPOLAZIONE PER DIFFERENZA]]*(PLAFOND-SUM(Tabella2026[CONTRIBUTO SULLA BASE DELLA POPOLAZIONE]))</f>
        <v>32664.418456603653</v>
      </c>
      <c r="R3927" s="3">
        <f>+Tabella2026[[#This Row],[CONTRIBUTO SULLA BASE DELLA POPOLAZIONE]]+Tabella2026[[#This Row],[CONTRIBUTO SULLA BASE DEL REDDITO]]</f>
        <v>44726.386663121004</v>
      </c>
      <c r="S3927" s="3">
        <f>+Tabella2026[[#This Row],[CONTRIBUTO TOTALE]]/(PLAFOND/N_TESSERE)</f>
        <v>89.45277332624201</v>
      </c>
      <c r="T3927" s="3">
        <f>+MAX(CEILING(Tabella2026[[#This Row],[preDEF1]],1),1)</f>
        <v>90</v>
      </c>
      <c r="U3927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3927" s="21">
        <f>+Tabella2026[[#This Row],[DEF - n. card]]*(PLAFOND/N_TESSERE)</f>
        <v>44500</v>
      </c>
      <c r="W3927" s="18"/>
    </row>
    <row r="3928" spans="2:23" x14ac:dyDescent="0.25">
      <c r="B3928" s="1" t="s">
        <v>7825</v>
      </c>
      <c r="C3928" s="2">
        <v>57009</v>
      </c>
      <c r="D3928" s="1" t="s">
        <v>7826</v>
      </c>
      <c r="E3928" s="1" t="s">
        <v>8</v>
      </c>
      <c r="F3928" s="1" t="s">
        <v>377</v>
      </c>
      <c r="G3928" s="1" t="s">
        <v>4778</v>
      </c>
      <c r="H3928" s="1" t="s">
        <v>15834</v>
      </c>
      <c r="I3928" s="5">
        <v>2414</v>
      </c>
      <c r="J3928" s="5">
        <v>37522123</v>
      </c>
      <c r="K3928" s="3">
        <f>+Tabella2026[[#This Row],[POP_2024]]/SUM(Tabella2026[POP_2024])</f>
        <v>4.0954498364738117E-5</v>
      </c>
      <c r="L3928" s="3">
        <f>+Tabella2026[[#This Row],[INCIDENZA POPOLAZIONE]]*(PLAFOND/2)</f>
        <v>12056.973602705128</v>
      </c>
      <c r="M3928" s="3">
        <f>+IFERROR(Tabella2026[[#This Row],[reddito_2024]]/Tabella2026[[#This Row],[POP_2024]],"")</f>
        <v>15543.547224523612</v>
      </c>
      <c r="N3928" s="3">
        <f>+IF(Tabella2026[[#This Row],[REDDITO COMPLESSIVO PROCAPITE]]&lt;media_aggr_reddito_pc,(media_aggr_reddito_pc-Tabella2026[[#This Row],[REDDITO COMPLESSIVO PROCAPITE]]),0)</f>
        <v>2281.5188380851287</v>
      </c>
      <c r="O3928" s="3">
        <f>+Tabella2026[[#This Row],[DIFFERENZA REDDITO INFERIORE ALLA MEDIA DALLA MEDIA]]*Tabella2026[[#This Row],[POP_2024]]</f>
        <v>5507586.475137501</v>
      </c>
      <c r="P3928" s="3">
        <f>+Tabella2026[[#This Row],[POPOLAZIONE PER DIFFERENZA ]]/SUM(Tabella2026[[POPOLAZIONE PER DIFFERENZA ]])</f>
        <v>4.8862321643371016E-5</v>
      </c>
      <c r="Q3928" s="3">
        <f>+Tabella2026[[#This Row],[INCIDENZA POPOLAZIONE PER DIFFERENZA]]*(PLAFOND-SUM(Tabella2026[CONTRIBUTO SULLA BASE DELLA POPOLAZIONE]))</f>
        <v>14385.030845067253</v>
      </c>
      <c r="R3928" s="3">
        <f>+Tabella2026[[#This Row],[CONTRIBUTO SULLA BASE DELLA POPOLAZIONE]]+Tabella2026[[#This Row],[CONTRIBUTO SULLA BASE DEL REDDITO]]</f>
        <v>26442.004447772379</v>
      </c>
      <c r="S3928" s="3">
        <f>+Tabella2026[[#This Row],[CONTRIBUTO TOTALE]]/(PLAFOND/N_TESSERE)</f>
        <v>52.88400889554476</v>
      </c>
      <c r="T3928" s="3">
        <f>+MAX(CEILING(Tabella2026[[#This Row],[preDEF1]],1),1)</f>
        <v>53</v>
      </c>
      <c r="U3928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3928" s="21">
        <f>+Tabella2026[[#This Row],[DEF - n. card]]*(PLAFOND/N_TESSERE)</f>
        <v>26000</v>
      </c>
      <c r="W3928" s="18"/>
    </row>
    <row r="3929" spans="2:23" x14ac:dyDescent="0.25">
      <c r="B3929" s="1" t="s">
        <v>8095</v>
      </c>
      <c r="C3929" s="2">
        <v>21010</v>
      </c>
      <c r="D3929" s="1" t="s">
        <v>8096</v>
      </c>
      <c r="E3929" s="1" t="s">
        <v>99</v>
      </c>
      <c r="F3929" s="1" t="s">
        <v>110</v>
      </c>
      <c r="G3929" s="1" t="s">
        <v>4778</v>
      </c>
      <c r="H3929" s="1" t="s">
        <v>15835</v>
      </c>
      <c r="I3929" s="5">
        <v>2411</v>
      </c>
      <c r="J3929" s="5">
        <v>55012181</v>
      </c>
      <c r="K3929" s="3">
        <f>+Tabella2026[[#This Row],[POP_2024]]/SUM(Tabella2026[POP_2024])</f>
        <v>4.0903602136447221E-5</v>
      </c>
      <c r="L3929" s="3">
        <f>+Tabella2026[[#This Row],[INCIDENZA POPOLAZIONE]]*(PLAFOND/2)</f>
        <v>12041.989791268459</v>
      </c>
      <c r="M3929" s="3">
        <f>+IFERROR(Tabella2026[[#This Row],[reddito_2024]]/Tabella2026[[#This Row],[POP_2024]],"")</f>
        <v>22817.163417669017</v>
      </c>
      <c r="N3929" s="3">
        <f>+IF(Tabella2026[[#This Row],[REDDITO COMPLESSIVO PROCAPITE]]&lt;media_aggr_reddito_pc,(media_aggr_reddito_pc-Tabella2026[[#This Row],[REDDITO COMPLESSIVO PROCAPITE]]),0)</f>
        <v>0</v>
      </c>
      <c r="O3929" s="3">
        <f>+Tabella2026[[#This Row],[DIFFERENZA REDDITO INFERIORE ALLA MEDIA DALLA MEDIA]]*Tabella2026[[#This Row],[POP_2024]]</f>
        <v>0</v>
      </c>
      <c r="P3929" s="3">
        <f>+Tabella2026[[#This Row],[POPOLAZIONE PER DIFFERENZA ]]/SUM(Tabella2026[[POPOLAZIONE PER DIFFERENZA ]])</f>
        <v>0</v>
      </c>
      <c r="Q3929" s="3">
        <f>+Tabella2026[[#This Row],[INCIDENZA POPOLAZIONE PER DIFFERENZA]]*(PLAFOND-SUM(Tabella2026[CONTRIBUTO SULLA BASE DELLA POPOLAZIONE]))</f>
        <v>0</v>
      </c>
      <c r="R3929" s="3">
        <f>+Tabella2026[[#This Row],[CONTRIBUTO SULLA BASE DELLA POPOLAZIONE]]+Tabella2026[[#This Row],[CONTRIBUTO SULLA BASE DEL REDDITO]]</f>
        <v>12041.989791268459</v>
      </c>
      <c r="S3929" s="3">
        <f>+Tabella2026[[#This Row],[CONTRIBUTO TOTALE]]/(PLAFOND/N_TESSERE)</f>
        <v>24.083979582536919</v>
      </c>
      <c r="T3929" s="3">
        <f>+MAX(CEILING(Tabella2026[[#This Row],[preDEF1]],1),1)</f>
        <v>25</v>
      </c>
      <c r="U3929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929" s="21">
        <f>+Tabella2026[[#This Row],[DEF - n. card]]*(PLAFOND/N_TESSERE)</f>
        <v>12000</v>
      </c>
      <c r="W3929" s="18"/>
    </row>
    <row r="3930" spans="2:23" x14ac:dyDescent="0.25">
      <c r="B3930" s="1" t="s">
        <v>7831</v>
      </c>
      <c r="C3930" s="2">
        <v>78074</v>
      </c>
      <c r="D3930" s="1" t="s">
        <v>7832</v>
      </c>
      <c r="E3930" s="1" t="s">
        <v>61</v>
      </c>
      <c r="F3930" s="1" t="s">
        <v>178</v>
      </c>
      <c r="G3930" s="1" t="s">
        <v>4778</v>
      </c>
      <c r="H3930" s="1" t="s">
        <v>15836</v>
      </c>
      <c r="I3930" s="5">
        <v>2410</v>
      </c>
      <c r="J3930" s="5">
        <v>24382512</v>
      </c>
      <c r="K3930" s="3">
        <f>+Tabella2026[[#This Row],[POP_2024]]/SUM(Tabella2026[POP_2024])</f>
        <v>4.0886636727016924E-5</v>
      </c>
      <c r="L3930" s="3">
        <f>+Tabella2026[[#This Row],[INCIDENZA POPOLAZIONE]]*(PLAFOND/2)</f>
        <v>12036.995187456238</v>
      </c>
      <c r="M3930" s="3">
        <f>+IFERROR(Tabella2026[[#This Row],[reddito_2024]]/Tabella2026[[#This Row],[POP_2024]],"")</f>
        <v>10117.224896265559</v>
      </c>
      <c r="N3930" s="3">
        <f>+IF(Tabella2026[[#This Row],[REDDITO COMPLESSIVO PROCAPITE]]&lt;media_aggr_reddito_pc,(media_aggr_reddito_pc-Tabella2026[[#This Row],[REDDITO COMPLESSIVO PROCAPITE]]),0)</f>
        <v>7707.8411663431816</v>
      </c>
      <c r="O3930" s="3">
        <f>+Tabella2026[[#This Row],[DIFFERENZA REDDITO INFERIORE ALLA MEDIA DALLA MEDIA]]*Tabella2026[[#This Row],[POP_2024]]</f>
        <v>18575897.210887067</v>
      </c>
      <c r="P3930" s="3">
        <f>+Tabella2026[[#This Row],[POPOLAZIONE PER DIFFERENZA ]]/SUM(Tabella2026[[POPOLAZIONE PER DIFFERENZA ]])</f>
        <v>1.6480203596075212E-4</v>
      </c>
      <c r="Q3930" s="3">
        <f>+Tabella2026[[#This Row],[INCIDENZA POPOLAZIONE PER DIFFERENZA]]*(PLAFOND-SUM(Tabella2026[CONTRIBUTO SULLA BASE DELLA POPOLAZIONE]))</f>
        <v>48517.595785318648</v>
      </c>
      <c r="R3930" s="3">
        <f>+Tabella2026[[#This Row],[CONTRIBUTO SULLA BASE DELLA POPOLAZIONE]]+Tabella2026[[#This Row],[CONTRIBUTO SULLA BASE DEL REDDITO]]</f>
        <v>60554.590972774888</v>
      </c>
      <c r="S3930" s="3">
        <f>+Tabella2026[[#This Row],[CONTRIBUTO TOTALE]]/(PLAFOND/N_TESSERE)</f>
        <v>121.10918194554978</v>
      </c>
      <c r="T3930" s="3">
        <f>+MAX(CEILING(Tabella2026[[#This Row],[preDEF1]],1),1)</f>
        <v>122</v>
      </c>
      <c r="U3930" s="9">
        <f xml:space="preserve"> IF(ROW(Tabella2026[[#This Row],[preDEF2]]) - ROW(Tabella2026[[#Headers],[preDEF2]])&lt;=ABS(SUM(Tabella2026[preDEF2])-N_TESSERE),Tabella2026[[#This Row],[preDEF2]]-1,Tabella2026[[#This Row],[preDEF2]])</f>
        <v>121</v>
      </c>
      <c r="V3930" s="21">
        <f>+Tabella2026[[#This Row],[DEF - n. card]]*(PLAFOND/N_TESSERE)</f>
        <v>60500</v>
      </c>
      <c r="W3930" s="18"/>
    </row>
    <row r="3931" spans="2:23" x14ac:dyDescent="0.25">
      <c r="B3931" s="1" t="s">
        <v>7835</v>
      </c>
      <c r="C3931" s="2">
        <v>103054</v>
      </c>
      <c r="D3931" s="1" t="s">
        <v>7836</v>
      </c>
      <c r="E3931" s="1" t="s">
        <v>18</v>
      </c>
      <c r="F3931" s="1" t="s">
        <v>648</v>
      </c>
      <c r="G3931" s="1" t="s">
        <v>4778</v>
      </c>
      <c r="H3931" s="1" t="s">
        <v>15835</v>
      </c>
      <c r="I3931" s="5">
        <v>2410</v>
      </c>
      <c r="J3931" s="5">
        <v>39848984</v>
      </c>
      <c r="K3931" s="3">
        <f>+Tabella2026[[#This Row],[POP_2024]]/SUM(Tabella2026[POP_2024])</f>
        <v>4.0886636727016924E-5</v>
      </c>
      <c r="L3931" s="3">
        <f>+Tabella2026[[#This Row],[INCIDENZA POPOLAZIONE]]*(PLAFOND/2)</f>
        <v>12036.995187456238</v>
      </c>
      <c r="M3931" s="3">
        <f>+IFERROR(Tabella2026[[#This Row],[reddito_2024]]/Tabella2026[[#This Row],[POP_2024]],"")</f>
        <v>16534.848132780084</v>
      </c>
      <c r="N3931" s="3">
        <f>+IF(Tabella2026[[#This Row],[REDDITO COMPLESSIVO PROCAPITE]]&lt;media_aggr_reddito_pc,(media_aggr_reddito_pc-Tabella2026[[#This Row],[REDDITO COMPLESSIVO PROCAPITE]]),0)</f>
        <v>1290.2179298286574</v>
      </c>
      <c r="O3931" s="3">
        <f>+Tabella2026[[#This Row],[DIFFERENZA REDDITO INFERIORE ALLA MEDIA DALLA MEDIA]]*Tabella2026[[#This Row],[POP_2024]]</f>
        <v>3109425.2108870642</v>
      </c>
      <c r="P3931" s="3">
        <f>+Tabella2026[[#This Row],[POPOLAZIONE PER DIFFERENZA ]]/SUM(Tabella2026[[POPOLAZIONE PER DIFFERENZA ]])</f>
        <v>2.7586264049821813E-5</v>
      </c>
      <c r="Q3931" s="3">
        <f>+Tabella2026[[#This Row],[INCIDENZA POPOLAZIONE PER DIFFERENZA]]*(PLAFOND-SUM(Tabella2026[CONTRIBUTO SULLA BASE DELLA POPOLAZIONE]))</f>
        <v>8121.3754465695374</v>
      </c>
      <c r="R3931" s="3">
        <f>+Tabella2026[[#This Row],[CONTRIBUTO SULLA BASE DELLA POPOLAZIONE]]+Tabella2026[[#This Row],[CONTRIBUTO SULLA BASE DEL REDDITO]]</f>
        <v>20158.370634025774</v>
      </c>
      <c r="S3931" s="3">
        <f>+Tabella2026[[#This Row],[CONTRIBUTO TOTALE]]/(PLAFOND/N_TESSERE)</f>
        <v>40.316741268051551</v>
      </c>
      <c r="T3931" s="3">
        <f>+MAX(CEILING(Tabella2026[[#This Row],[preDEF1]],1),1)</f>
        <v>41</v>
      </c>
      <c r="U3931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3931" s="21">
        <f>+Tabella2026[[#This Row],[DEF - n. card]]*(PLAFOND/N_TESSERE)</f>
        <v>20000</v>
      </c>
      <c r="W3931" s="18"/>
    </row>
    <row r="3932" spans="2:23" x14ac:dyDescent="0.25">
      <c r="B3932" s="1" t="s">
        <v>7849</v>
      </c>
      <c r="C3932" s="2">
        <v>65096</v>
      </c>
      <c r="D3932" s="1" t="s">
        <v>7850</v>
      </c>
      <c r="E3932" s="1" t="s">
        <v>15</v>
      </c>
      <c r="F3932" s="1" t="s">
        <v>82</v>
      </c>
      <c r="G3932" s="1" t="s">
        <v>4778</v>
      </c>
      <c r="H3932" s="1" t="s">
        <v>15836</v>
      </c>
      <c r="I3932" s="5">
        <v>2410</v>
      </c>
      <c r="J3932" s="5">
        <v>34765471</v>
      </c>
      <c r="K3932" s="3">
        <f>+Tabella2026[[#This Row],[POP_2024]]/SUM(Tabella2026[POP_2024])</f>
        <v>4.0886636727016924E-5</v>
      </c>
      <c r="L3932" s="3">
        <f>+Tabella2026[[#This Row],[INCIDENZA POPOLAZIONE]]*(PLAFOND/2)</f>
        <v>12036.995187456238</v>
      </c>
      <c r="M3932" s="3">
        <f>+IFERROR(Tabella2026[[#This Row],[reddito_2024]]/Tabella2026[[#This Row],[POP_2024]],"")</f>
        <v>14425.50663900415</v>
      </c>
      <c r="N3932" s="3">
        <f>+IF(Tabella2026[[#This Row],[REDDITO COMPLESSIVO PROCAPITE]]&lt;media_aggr_reddito_pc,(media_aggr_reddito_pc-Tabella2026[[#This Row],[REDDITO COMPLESSIVO PROCAPITE]]),0)</f>
        <v>3399.5594236045908</v>
      </c>
      <c r="O3932" s="3">
        <f>+Tabella2026[[#This Row],[DIFFERENZA REDDITO INFERIORE ALLA MEDIA DALLA MEDIA]]*Tabella2026[[#This Row],[POP_2024]]</f>
        <v>8192938.2108870642</v>
      </c>
      <c r="P3932" s="3">
        <f>+Tabella2026[[#This Row],[POPOLAZIONE PER DIFFERENZA ]]/SUM(Tabella2026[[POPOLAZIONE PER DIFFERENZA ]])</f>
        <v>7.2686281708292912E-5</v>
      </c>
      <c r="Q3932" s="3">
        <f>+Tabella2026[[#This Row],[INCIDENZA POPOLAZIONE PER DIFFERENZA]]*(PLAFOND-SUM(Tabella2026[CONTRIBUTO SULLA BASE DELLA POPOLAZIONE]))</f>
        <v>21398.78682021024</v>
      </c>
      <c r="R3932" s="3">
        <f>+Tabella2026[[#This Row],[CONTRIBUTO SULLA BASE DELLA POPOLAZIONE]]+Tabella2026[[#This Row],[CONTRIBUTO SULLA BASE DEL REDDITO]]</f>
        <v>33435.782007666479</v>
      </c>
      <c r="S3932" s="3">
        <f>+Tabella2026[[#This Row],[CONTRIBUTO TOTALE]]/(PLAFOND/N_TESSERE)</f>
        <v>66.871564015332964</v>
      </c>
      <c r="T3932" s="3">
        <f>+MAX(CEILING(Tabella2026[[#This Row],[preDEF1]],1),1)</f>
        <v>67</v>
      </c>
      <c r="U3932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3932" s="21">
        <f>+Tabella2026[[#This Row],[DEF - n. card]]*(PLAFOND/N_TESSERE)</f>
        <v>33000</v>
      </c>
      <c r="W3932" s="18"/>
    </row>
    <row r="3933" spans="2:23" x14ac:dyDescent="0.25">
      <c r="B3933" s="1" t="s">
        <v>8097</v>
      </c>
      <c r="C3933" s="2">
        <v>102040</v>
      </c>
      <c r="D3933" s="1" t="s">
        <v>8098</v>
      </c>
      <c r="E3933" s="1" t="s">
        <v>61</v>
      </c>
      <c r="F3933" s="1" t="s">
        <v>607</v>
      </c>
      <c r="G3933" s="1" t="s">
        <v>4778</v>
      </c>
      <c r="H3933" s="1" t="s">
        <v>15836</v>
      </c>
      <c r="I3933" s="5">
        <v>2410</v>
      </c>
      <c r="J3933" s="5">
        <v>22711372</v>
      </c>
      <c r="K3933" s="3">
        <f>+Tabella2026[[#This Row],[POP_2024]]/SUM(Tabella2026[POP_2024])</f>
        <v>4.0886636727016924E-5</v>
      </c>
      <c r="L3933" s="3">
        <f>+Tabella2026[[#This Row],[INCIDENZA POPOLAZIONE]]*(PLAFOND/2)</f>
        <v>12036.995187456238</v>
      </c>
      <c r="M3933" s="3">
        <f>+IFERROR(Tabella2026[[#This Row],[reddito_2024]]/Tabella2026[[#This Row],[POP_2024]],"")</f>
        <v>9423.8058091286312</v>
      </c>
      <c r="N3933" s="3">
        <f>+IF(Tabella2026[[#This Row],[REDDITO COMPLESSIVO PROCAPITE]]&lt;media_aggr_reddito_pc,(media_aggr_reddito_pc-Tabella2026[[#This Row],[REDDITO COMPLESSIVO PROCAPITE]]),0)</f>
        <v>8401.2602534801099</v>
      </c>
      <c r="O3933" s="3">
        <f>+Tabella2026[[#This Row],[DIFFERENZA REDDITO INFERIORE ALLA MEDIA DALLA MEDIA]]*Tabella2026[[#This Row],[POP_2024]]</f>
        <v>20247037.210887063</v>
      </c>
      <c r="P3933" s="3">
        <f>+Tabella2026[[#This Row],[POPOLAZIONE PER DIFFERENZA ]]/SUM(Tabella2026[[POPOLAZIONE PER DIFFERENZA ]])</f>
        <v>1.7962809099587786E-4</v>
      </c>
      <c r="Q3933" s="3">
        <f>+Tabella2026[[#This Row],[INCIDENZA POPOLAZIONE PER DIFFERENZA]]*(PLAFOND-SUM(Tabella2026[CONTRIBUTO SULLA BASE DELLA POPOLAZIONE]))</f>
        <v>52882.375268118412</v>
      </c>
      <c r="R3933" s="3">
        <f>+Tabella2026[[#This Row],[CONTRIBUTO SULLA BASE DELLA POPOLAZIONE]]+Tabella2026[[#This Row],[CONTRIBUTO SULLA BASE DEL REDDITO]]</f>
        <v>64919.370455574652</v>
      </c>
      <c r="S3933" s="3">
        <f>+Tabella2026[[#This Row],[CONTRIBUTO TOTALE]]/(PLAFOND/N_TESSERE)</f>
        <v>129.8387409111493</v>
      </c>
      <c r="T3933" s="3">
        <f>+MAX(CEILING(Tabella2026[[#This Row],[preDEF1]],1),1)</f>
        <v>130</v>
      </c>
      <c r="U3933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3933" s="21">
        <f>+Tabella2026[[#This Row],[DEF - n. card]]*(PLAFOND/N_TESSERE)</f>
        <v>64500</v>
      </c>
      <c r="W3933" s="18"/>
    </row>
    <row r="3934" spans="2:23" x14ac:dyDescent="0.25">
      <c r="B3934" s="1" t="s">
        <v>7809</v>
      </c>
      <c r="C3934" s="2">
        <v>58067</v>
      </c>
      <c r="D3934" s="1" t="s">
        <v>7810</v>
      </c>
      <c r="E3934" s="1" t="s">
        <v>8</v>
      </c>
      <c r="F3934" s="1" t="s">
        <v>7</v>
      </c>
      <c r="G3934" s="1" t="s">
        <v>4778</v>
      </c>
      <c r="H3934" s="1" t="s">
        <v>15834</v>
      </c>
      <c r="I3934" s="5">
        <v>2409</v>
      </c>
      <c r="J3934" s="5">
        <v>32764805</v>
      </c>
      <c r="K3934" s="3">
        <f>+Tabella2026[[#This Row],[POP_2024]]/SUM(Tabella2026[POP_2024])</f>
        <v>4.0869671317586628E-5</v>
      </c>
      <c r="L3934" s="3">
        <f>+Tabella2026[[#This Row],[INCIDENZA POPOLAZIONE]]*(PLAFOND/2)</f>
        <v>12032.000583644016</v>
      </c>
      <c r="M3934" s="3">
        <f>+IFERROR(Tabella2026[[#This Row],[reddito_2024]]/Tabella2026[[#This Row],[POP_2024]],"")</f>
        <v>13600.998339559983</v>
      </c>
      <c r="N3934" s="3">
        <f>+IF(Tabella2026[[#This Row],[REDDITO COMPLESSIVO PROCAPITE]]&lt;media_aggr_reddito_pc,(media_aggr_reddito_pc-Tabella2026[[#This Row],[REDDITO COMPLESSIVO PROCAPITE]]),0)</f>
        <v>4224.0677230487581</v>
      </c>
      <c r="O3934" s="3">
        <f>+Tabella2026[[#This Row],[DIFFERENZA REDDITO INFERIORE ALLA MEDIA DALLA MEDIA]]*Tabella2026[[#This Row],[POP_2024]]</f>
        <v>10175779.144824458</v>
      </c>
      <c r="P3934" s="3">
        <f>+Tabella2026[[#This Row],[POPOLAZIONE PER DIFFERENZA ]]/SUM(Tabella2026[[POPOLAZIONE PER DIFFERENZA ]])</f>
        <v>9.0277691651479013E-5</v>
      </c>
      <c r="Q3934" s="3">
        <f>+Tabella2026[[#This Row],[INCIDENZA POPOLAZIONE PER DIFFERENZA]]*(PLAFOND-SUM(Tabella2026[CONTRIBUTO SULLA BASE DELLA POPOLAZIONE]))</f>
        <v>26577.684713926792</v>
      </c>
      <c r="R3934" s="3">
        <f>+Tabella2026[[#This Row],[CONTRIBUTO SULLA BASE DELLA POPOLAZIONE]]+Tabella2026[[#This Row],[CONTRIBUTO SULLA BASE DEL REDDITO]]</f>
        <v>38609.68529757081</v>
      </c>
      <c r="S3934" s="3">
        <f>+Tabella2026[[#This Row],[CONTRIBUTO TOTALE]]/(PLAFOND/N_TESSERE)</f>
        <v>77.219370595141626</v>
      </c>
      <c r="T3934" s="3">
        <f>+MAX(CEILING(Tabella2026[[#This Row],[preDEF1]],1),1)</f>
        <v>78</v>
      </c>
      <c r="U3934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3934" s="21">
        <f>+Tabella2026[[#This Row],[DEF - n. card]]*(PLAFOND/N_TESSERE)</f>
        <v>38500</v>
      </c>
      <c r="W3934" s="18"/>
    </row>
    <row r="3935" spans="2:23" x14ac:dyDescent="0.25">
      <c r="B3935" s="1" t="s">
        <v>7801</v>
      </c>
      <c r="C3935" s="2">
        <v>117026</v>
      </c>
      <c r="D3935" s="1" t="s">
        <v>7802</v>
      </c>
      <c r="E3935" s="1" t="s">
        <v>76</v>
      </c>
      <c r="F3935" s="1" t="s">
        <v>15839</v>
      </c>
      <c r="G3935" s="1" t="s">
        <v>4778</v>
      </c>
      <c r="H3935" s="1" t="s">
        <v>15836</v>
      </c>
      <c r="I3935" s="5">
        <v>2408</v>
      </c>
      <c r="J3935" s="5">
        <v>28091620</v>
      </c>
      <c r="K3935" s="3">
        <f>+Tabella2026[[#This Row],[POP_2024]]/SUM(Tabella2026[POP_2024])</f>
        <v>4.0852705908156332E-5</v>
      </c>
      <c r="L3935" s="3">
        <f>+Tabella2026[[#This Row],[INCIDENZA POPOLAZIONE]]*(PLAFOND/2)</f>
        <v>12027.005979831793</v>
      </c>
      <c r="M3935" s="3">
        <f>+IFERROR(Tabella2026[[#This Row],[reddito_2024]]/Tabella2026[[#This Row],[POP_2024]],"")</f>
        <v>11665.95514950166</v>
      </c>
      <c r="N3935" s="3">
        <f>+IF(Tabella2026[[#This Row],[REDDITO COMPLESSIVO PROCAPITE]]&lt;media_aggr_reddito_pc,(media_aggr_reddito_pc-Tabella2026[[#This Row],[REDDITO COMPLESSIVO PROCAPITE]]),0)</f>
        <v>6159.1109131070807</v>
      </c>
      <c r="O3935" s="3">
        <f>+Tabella2026[[#This Row],[DIFFERENZA REDDITO INFERIORE ALLA MEDIA DALLA MEDIA]]*Tabella2026[[#This Row],[POP_2024]]</f>
        <v>14831139.07876185</v>
      </c>
      <c r="P3935" s="3">
        <f>+Tabella2026[[#This Row],[POPOLAZIONE PER DIFFERENZA ]]/SUM(Tabella2026[[POPOLAZIONE PER DIFFERENZA ]])</f>
        <v>1.3157921192439171E-4</v>
      </c>
      <c r="Q3935" s="3">
        <f>+Tabella2026[[#This Row],[INCIDENZA POPOLAZIONE PER DIFFERENZA]]*(PLAFOND-SUM(Tabella2026[CONTRIBUTO SULLA BASE DELLA POPOLAZIONE]))</f>
        <v>38736.821306132137</v>
      </c>
      <c r="R3935" s="3">
        <f>+Tabella2026[[#This Row],[CONTRIBUTO SULLA BASE DELLA POPOLAZIONE]]+Tabella2026[[#This Row],[CONTRIBUTO SULLA BASE DEL REDDITO]]</f>
        <v>50763.827285963926</v>
      </c>
      <c r="S3935" s="3">
        <f>+Tabella2026[[#This Row],[CONTRIBUTO TOTALE]]/(PLAFOND/N_TESSERE)</f>
        <v>101.52765457192785</v>
      </c>
      <c r="T3935" s="3">
        <f>+MAX(CEILING(Tabella2026[[#This Row],[preDEF1]],1),1)</f>
        <v>102</v>
      </c>
      <c r="U3935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3935" s="21">
        <f>+Tabella2026[[#This Row],[DEF - n. card]]*(PLAFOND/N_TESSERE)</f>
        <v>50500</v>
      </c>
      <c r="W3935" s="18"/>
    </row>
    <row r="3936" spans="2:23" x14ac:dyDescent="0.25">
      <c r="B3936" s="1" t="s">
        <v>7955</v>
      </c>
      <c r="C3936" s="2">
        <v>3100</v>
      </c>
      <c r="D3936" s="1" t="s">
        <v>7956</v>
      </c>
      <c r="E3936" s="1" t="s">
        <v>18</v>
      </c>
      <c r="F3936" s="1" t="s">
        <v>114</v>
      </c>
      <c r="G3936" s="1" t="s">
        <v>4778</v>
      </c>
      <c r="H3936" s="1" t="s">
        <v>15835</v>
      </c>
      <c r="I3936" s="5">
        <v>2402</v>
      </c>
      <c r="J3936" s="5">
        <v>47524939</v>
      </c>
      <c r="K3936" s="3">
        <f>+Tabella2026[[#This Row],[POP_2024]]/SUM(Tabella2026[POP_2024])</f>
        <v>4.0750913451574547E-5</v>
      </c>
      <c r="L3936" s="3">
        <f>+Tabella2026[[#This Row],[INCIDENZA POPOLAZIONE]]*(PLAFOND/2)</f>
        <v>11997.038356958457</v>
      </c>
      <c r="M3936" s="3">
        <f>+IFERROR(Tabella2026[[#This Row],[reddito_2024]]/Tabella2026[[#This Row],[POP_2024]],"")</f>
        <v>19785.569941715239</v>
      </c>
      <c r="N3936" s="3">
        <f>+IF(Tabella2026[[#This Row],[REDDITO COMPLESSIVO PROCAPITE]]&lt;media_aggr_reddito_pc,(media_aggr_reddito_pc-Tabella2026[[#This Row],[REDDITO COMPLESSIVO PROCAPITE]]),0)</f>
        <v>0</v>
      </c>
      <c r="O3936" s="3">
        <f>+Tabella2026[[#This Row],[DIFFERENZA REDDITO INFERIORE ALLA MEDIA DALLA MEDIA]]*Tabella2026[[#This Row],[POP_2024]]</f>
        <v>0</v>
      </c>
      <c r="P3936" s="3">
        <f>+Tabella2026[[#This Row],[POPOLAZIONE PER DIFFERENZA ]]/SUM(Tabella2026[[POPOLAZIONE PER DIFFERENZA ]])</f>
        <v>0</v>
      </c>
      <c r="Q3936" s="3">
        <f>+Tabella2026[[#This Row],[INCIDENZA POPOLAZIONE PER DIFFERENZA]]*(PLAFOND-SUM(Tabella2026[CONTRIBUTO SULLA BASE DELLA POPOLAZIONE]))</f>
        <v>0</v>
      </c>
      <c r="R3936" s="3">
        <f>+Tabella2026[[#This Row],[CONTRIBUTO SULLA BASE DELLA POPOLAZIONE]]+Tabella2026[[#This Row],[CONTRIBUTO SULLA BASE DEL REDDITO]]</f>
        <v>11997.038356958457</v>
      </c>
      <c r="S3936" s="3">
        <f>+Tabella2026[[#This Row],[CONTRIBUTO TOTALE]]/(PLAFOND/N_TESSERE)</f>
        <v>23.994076713916915</v>
      </c>
      <c r="T3936" s="3">
        <f>+MAX(CEILING(Tabella2026[[#This Row],[preDEF1]],1),1)</f>
        <v>24</v>
      </c>
      <c r="U3936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36" s="21">
        <f>+Tabella2026[[#This Row],[DEF - n. card]]*(PLAFOND/N_TESSERE)</f>
        <v>11500</v>
      </c>
      <c r="W3936" s="18"/>
    </row>
    <row r="3937" spans="2:23" x14ac:dyDescent="0.25">
      <c r="B3937" s="1" t="s">
        <v>7821</v>
      </c>
      <c r="C3937" s="2">
        <v>20037</v>
      </c>
      <c r="D3937" s="1" t="s">
        <v>7822</v>
      </c>
      <c r="E3937" s="1" t="s">
        <v>12</v>
      </c>
      <c r="F3937" s="1" t="s">
        <v>332</v>
      </c>
      <c r="G3937" s="1" t="s">
        <v>4778</v>
      </c>
      <c r="H3937" s="1" t="s">
        <v>15835</v>
      </c>
      <c r="I3937" s="5">
        <v>2401</v>
      </c>
      <c r="J3937" s="5">
        <v>42300875</v>
      </c>
      <c r="K3937" s="3">
        <f>+Tabella2026[[#This Row],[POP_2024]]/SUM(Tabella2026[POP_2024])</f>
        <v>4.0733948042144251E-5</v>
      </c>
      <c r="L3937" s="3">
        <f>+Tabella2026[[#This Row],[INCIDENZA POPOLAZIONE]]*(PLAFOND/2)</f>
        <v>11992.043753146236</v>
      </c>
      <c r="M3937" s="3">
        <f>+IFERROR(Tabella2026[[#This Row],[reddito_2024]]/Tabella2026[[#This Row],[POP_2024]],"")</f>
        <v>17618.023740108289</v>
      </c>
      <c r="N3937" s="3">
        <f>+IF(Tabella2026[[#This Row],[REDDITO COMPLESSIVO PROCAPITE]]&lt;media_aggr_reddito_pc,(media_aggr_reddito_pc-Tabella2026[[#This Row],[REDDITO COMPLESSIVO PROCAPITE]]),0)</f>
        <v>207.04232250045243</v>
      </c>
      <c r="O3937" s="3">
        <f>+Tabella2026[[#This Row],[DIFFERENZA REDDITO INFERIORE ALLA MEDIA DALLA MEDIA]]*Tabella2026[[#This Row],[POP_2024]]</f>
        <v>497108.61632358626</v>
      </c>
      <c r="P3937" s="3">
        <f>+Tabella2026[[#This Row],[POPOLAZIONE PER DIFFERENZA ]]/SUM(Tabella2026[[POPOLAZIONE PER DIFFERENZA ]])</f>
        <v>4.4102586881103438E-6</v>
      </c>
      <c r="Q3937" s="3">
        <f>+Tabella2026[[#This Row],[INCIDENZA POPOLAZIONE PER DIFFERENZA]]*(PLAFOND-SUM(Tabella2026[CONTRIBUTO SULLA BASE DELLA POPOLAZIONE]))</f>
        <v>1298.3768500856745</v>
      </c>
      <c r="R3937" s="3">
        <f>+Tabella2026[[#This Row],[CONTRIBUTO SULLA BASE DELLA POPOLAZIONE]]+Tabella2026[[#This Row],[CONTRIBUTO SULLA BASE DEL REDDITO]]</f>
        <v>13290.420603231911</v>
      </c>
      <c r="S3937" s="3">
        <f>+Tabella2026[[#This Row],[CONTRIBUTO TOTALE]]/(PLAFOND/N_TESSERE)</f>
        <v>26.58084120646382</v>
      </c>
      <c r="T3937" s="3">
        <f>+MAX(CEILING(Tabella2026[[#This Row],[preDEF1]],1),1)</f>
        <v>27</v>
      </c>
      <c r="U3937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937" s="21">
        <f>+Tabella2026[[#This Row],[DEF - n. card]]*(PLAFOND/N_TESSERE)</f>
        <v>13000</v>
      </c>
      <c r="W3937" s="18"/>
    </row>
    <row r="3938" spans="2:23" x14ac:dyDescent="0.25">
      <c r="B3938" s="1" t="s">
        <v>7883</v>
      </c>
      <c r="C3938" s="2">
        <v>64084</v>
      </c>
      <c r="D3938" s="1" t="s">
        <v>7884</v>
      </c>
      <c r="E3938" s="1" t="s">
        <v>15</v>
      </c>
      <c r="F3938" s="1" t="s">
        <v>290</v>
      </c>
      <c r="G3938" s="1" t="s">
        <v>4778</v>
      </c>
      <c r="H3938" s="1" t="s">
        <v>15836</v>
      </c>
      <c r="I3938" s="5">
        <v>2401</v>
      </c>
      <c r="J3938" s="5">
        <v>29899984</v>
      </c>
      <c r="K3938" s="3">
        <f>+Tabella2026[[#This Row],[POP_2024]]/SUM(Tabella2026[POP_2024])</f>
        <v>4.0733948042144251E-5</v>
      </c>
      <c r="L3938" s="3">
        <f>+Tabella2026[[#This Row],[INCIDENZA POPOLAZIONE]]*(PLAFOND/2)</f>
        <v>11992.043753146236</v>
      </c>
      <c r="M3938" s="3">
        <f>+IFERROR(Tabella2026[[#This Row],[reddito_2024]]/Tabella2026[[#This Row],[POP_2024]],"")</f>
        <v>12453.137859225322</v>
      </c>
      <c r="N3938" s="3">
        <f>+IF(Tabella2026[[#This Row],[REDDITO COMPLESSIVO PROCAPITE]]&lt;media_aggr_reddito_pc,(media_aggr_reddito_pc-Tabella2026[[#This Row],[REDDITO COMPLESSIVO PROCAPITE]]),0)</f>
        <v>5371.9282033834188</v>
      </c>
      <c r="O3938" s="3">
        <f>+Tabella2026[[#This Row],[DIFFERENZA REDDITO INFERIORE ALLA MEDIA DALLA MEDIA]]*Tabella2026[[#This Row],[POP_2024]]</f>
        <v>12897999.616323588</v>
      </c>
      <c r="P3938" s="3">
        <f>+Tabella2026[[#This Row],[POPOLAZIONE PER DIFFERENZA ]]/SUM(Tabella2026[[POPOLAZIONE PER DIFFERENZA ]])</f>
        <v>1.14428744542435E-4</v>
      </c>
      <c r="Q3938" s="3">
        <f>+Tabella2026[[#This Row],[INCIDENZA POPOLAZIONE PER DIFFERENZA]]*(PLAFOND-SUM(Tabella2026[CONTRIBUTO SULLA BASE DELLA POPOLAZIONE]))</f>
        <v>33687.736571734597</v>
      </c>
      <c r="R3938" s="3">
        <f>+Tabella2026[[#This Row],[CONTRIBUTO SULLA BASE DELLA POPOLAZIONE]]+Tabella2026[[#This Row],[CONTRIBUTO SULLA BASE DEL REDDITO]]</f>
        <v>45679.780324880834</v>
      </c>
      <c r="S3938" s="3">
        <f>+Tabella2026[[#This Row],[CONTRIBUTO TOTALE]]/(PLAFOND/N_TESSERE)</f>
        <v>91.359560649761661</v>
      </c>
      <c r="T3938" s="3">
        <f>+MAX(CEILING(Tabella2026[[#This Row],[preDEF1]],1),1)</f>
        <v>92</v>
      </c>
      <c r="U3938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3938" s="21">
        <f>+Tabella2026[[#This Row],[DEF - n. card]]*(PLAFOND/N_TESSERE)</f>
        <v>45500</v>
      </c>
      <c r="W3938" s="18"/>
    </row>
    <row r="3939" spans="2:23" x14ac:dyDescent="0.25">
      <c r="B3939" s="1" t="s">
        <v>7837</v>
      </c>
      <c r="C3939" s="2">
        <v>30063</v>
      </c>
      <c r="D3939" s="1" t="s">
        <v>7838</v>
      </c>
      <c r="E3939" s="1" t="s">
        <v>48</v>
      </c>
      <c r="F3939" s="1" t="s">
        <v>120</v>
      </c>
      <c r="G3939" s="1" t="s">
        <v>4778</v>
      </c>
      <c r="H3939" s="1" t="s">
        <v>15835</v>
      </c>
      <c r="I3939" s="5">
        <v>2400</v>
      </c>
      <c r="J3939" s="5">
        <v>72926679</v>
      </c>
      <c r="K3939" s="3">
        <f>+Tabella2026[[#This Row],[POP_2024]]/SUM(Tabella2026[POP_2024])</f>
        <v>4.0716982632713954E-5</v>
      </c>
      <c r="L3939" s="3">
        <f>+Tabella2026[[#This Row],[INCIDENZA POPOLAZIONE]]*(PLAFOND/2)</f>
        <v>11987.049149334014</v>
      </c>
      <c r="M3939" s="3">
        <f>+IFERROR(Tabella2026[[#This Row],[reddito_2024]]/Tabella2026[[#This Row],[POP_2024]],"")</f>
        <v>30386.116249999999</v>
      </c>
      <c r="N3939" s="3">
        <f>+IF(Tabella2026[[#This Row],[REDDITO COMPLESSIVO PROCAPITE]]&lt;media_aggr_reddito_pc,(media_aggr_reddito_pc-Tabella2026[[#This Row],[REDDITO COMPLESSIVO PROCAPITE]]),0)</f>
        <v>0</v>
      </c>
      <c r="O3939" s="3">
        <f>+Tabella2026[[#This Row],[DIFFERENZA REDDITO INFERIORE ALLA MEDIA DALLA MEDIA]]*Tabella2026[[#This Row],[POP_2024]]</f>
        <v>0</v>
      </c>
      <c r="P3939" s="3">
        <f>+Tabella2026[[#This Row],[POPOLAZIONE PER DIFFERENZA ]]/SUM(Tabella2026[[POPOLAZIONE PER DIFFERENZA ]])</f>
        <v>0</v>
      </c>
      <c r="Q3939" s="3">
        <f>+Tabella2026[[#This Row],[INCIDENZA POPOLAZIONE PER DIFFERENZA]]*(PLAFOND-SUM(Tabella2026[CONTRIBUTO SULLA BASE DELLA POPOLAZIONE]))</f>
        <v>0</v>
      </c>
      <c r="R3939" s="3">
        <f>+Tabella2026[[#This Row],[CONTRIBUTO SULLA BASE DELLA POPOLAZIONE]]+Tabella2026[[#This Row],[CONTRIBUTO SULLA BASE DEL REDDITO]]</f>
        <v>11987.049149334014</v>
      </c>
      <c r="S3939" s="3">
        <f>+Tabella2026[[#This Row],[CONTRIBUTO TOTALE]]/(PLAFOND/N_TESSERE)</f>
        <v>23.974098298668029</v>
      </c>
      <c r="T3939" s="3">
        <f>+MAX(CEILING(Tabella2026[[#This Row],[preDEF1]],1),1)</f>
        <v>24</v>
      </c>
      <c r="U393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39" s="21">
        <f>+Tabella2026[[#This Row],[DEF - n. card]]*(PLAFOND/N_TESSERE)</f>
        <v>11500</v>
      </c>
      <c r="W3939" s="18"/>
    </row>
    <row r="3940" spans="2:23" x14ac:dyDescent="0.25">
      <c r="B3940" s="1" t="s">
        <v>7819</v>
      </c>
      <c r="C3940" s="2">
        <v>67043</v>
      </c>
      <c r="D3940" s="1" t="s">
        <v>7820</v>
      </c>
      <c r="E3940" s="1" t="s">
        <v>96</v>
      </c>
      <c r="F3940" s="1" t="s">
        <v>298</v>
      </c>
      <c r="G3940" s="1" t="s">
        <v>4778</v>
      </c>
      <c r="H3940" s="1" t="s">
        <v>15836</v>
      </c>
      <c r="I3940" s="5">
        <v>2399</v>
      </c>
      <c r="J3940" s="5">
        <v>36878465</v>
      </c>
      <c r="K3940" s="3">
        <f>+Tabella2026[[#This Row],[POP_2024]]/SUM(Tabella2026[POP_2024])</f>
        <v>4.0700017223283651E-5</v>
      </c>
      <c r="L3940" s="3">
        <f>+Tabella2026[[#This Row],[INCIDENZA POPOLAZIONE]]*(PLAFOND/2)</f>
        <v>11982.054545521789</v>
      </c>
      <c r="M3940" s="3">
        <f>+IFERROR(Tabella2026[[#This Row],[reddito_2024]]/Tabella2026[[#This Row],[POP_2024]],"")</f>
        <v>15372.432263443101</v>
      </c>
      <c r="N3940" s="3">
        <f>+IF(Tabella2026[[#This Row],[REDDITO COMPLESSIVO PROCAPITE]]&lt;media_aggr_reddito_pc,(media_aggr_reddito_pc-Tabella2026[[#This Row],[REDDITO COMPLESSIVO PROCAPITE]]),0)</f>
        <v>2452.6337991656401</v>
      </c>
      <c r="O3940" s="3">
        <f>+Tabella2026[[#This Row],[DIFFERENZA REDDITO INFERIORE ALLA MEDIA DALLA MEDIA]]*Tabella2026[[#This Row],[POP_2024]]</f>
        <v>5883868.4841983709</v>
      </c>
      <c r="P3940" s="3">
        <f>+Tabella2026[[#This Row],[POPOLAZIONE PER DIFFERENZA ]]/SUM(Tabella2026[[POPOLAZIONE PER DIFFERENZA ]])</f>
        <v>5.2200628293360936E-5</v>
      </c>
      <c r="Q3940" s="3">
        <f>+Tabella2026[[#This Row],[INCIDENZA POPOLAZIONE PER DIFFERENZA]]*(PLAFOND-SUM(Tabella2026[CONTRIBUTO SULLA BASE DELLA POPOLAZIONE]))</f>
        <v>15367.825819094302</v>
      </c>
      <c r="R3940" s="3">
        <f>+Tabella2026[[#This Row],[CONTRIBUTO SULLA BASE DELLA POPOLAZIONE]]+Tabella2026[[#This Row],[CONTRIBUTO SULLA BASE DEL REDDITO]]</f>
        <v>27349.880364616089</v>
      </c>
      <c r="S3940" s="3">
        <f>+Tabella2026[[#This Row],[CONTRIBUTO TOTALE]]/(PLAFOND/N_TESSERE)</f>
        <v>54.699760729232175</v>
      </c>
      <c r="T3940" s="3">
        <f>+MAX(CEILING(Tabella2026[[#This Row],[preDEF1]],1),1)</f>
        <v>55</v>
      </c>
      <c r="U3940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3940" s="21">
        <f>+Tabella2026[[#This Row],[DEF - n. card]]*(PLAFOND/N_TESSERE)</f>
        <v>27000</v>
      </c>
      <c r="W3940" s="18"/>
    </row>
    <row r="3941" spans="2:23" x14ac:dyDescent="0.25">
      <c r="B3941" s="1" t="s">
        <v>7895</v>
      </c>
      <c r="C3941" s="2">
        <v>10043</v>
      </c>
      <c r="D3941" s="1" t="s">
        <v>7896</v>
      </c>
      <c r="E3941" s="1" t="s">
        <v>24</v>
      </c>
      <c r="F3941" s="1" t="s">
        <v>23</v>
      </c>
      <c r="G3941" s="1" t="s">
        <v>4778</v>
      </c>
      <c r="H3941" s="1" t="s">
        <v>15835</v>
      </c>
      <c r="I3941" s="5">
        <v>2396</v>
      </c>
      <c r="J3941" s="5">
        <v>71933189</v>
      </c>
      <c r="K3941" s="3">
        <f>+Tabella2026[[#This Row],[POP_2024]]/SUM(Tabella2026[POP_2024])</f>
        <v>4.0649120994992762E-5</v>
      </c>
      <c r="L3941" s="3">
        <f>+Tabella2026[[#This Row],[INCIDENZA POPOLAZIONE]]*(PLAFOND/2)</f>
        <v>11967.070734085122</v>
      </c>
      <c r="M3941" s="3">
        <f>+IFERROR(Tabella2026[[#This Row],[reddito_2024]]/Tabella2026[[#This Row],[POP_2024]],"")</f>
        <v>30022.199081803006</v>
      </c>
      <c r="N3941" s="3">
        <f>+IF(Tabella2026[[#This Row],[REDDITO COMPLESSIVO PROCAPITE]]&lt;media_aggr_reddito_pc,(media_aggr_reddito_pc-Tabella2026[[#This Row],[REDDITO COMPLESSIVO PROCAPITE]]),0)</f>
        <v>0</v>
      </c>
      <c r="O3941" s="3">
        <f>+Tabella2026[[#This Row],[DIFFERENZA REDDITO INFERIORE ALLA MEDIA DALLA MEDIA]]*Tabella2026[[#This Row],[POP_2024]]</f>
        <v>0</v>
      </c>
      <c r="P3941" s="3">
        <f>+Tabella2026[[#This Row],[POPOLAZIONE PER DIFFERENZA ]]/SUM(Tabella2026[[POPOLAZIONE PER DIFFERENZA ]])</f>
        <v>0</v>
      </c>
      <c r="Q3941" s="3">
        <f>+Tabella2026[[#This Row],[INCIDENZA POPOLAZIONE PER DIFFERENZA]]*(PLAFOND-SUM(Tabella2026[CONTRIBUTO SULLA BASE DELLA POPOLAZIONE]))</f>
        <v>0</v>
      </c>
      <c r="R3941" s="3">
        <f>+Tabella2026[[#This Row],[CONTRIBUTO SULLA BASE DELLA POPOLAZIONE]]+Tabella2026[[#This Row],[CONTRIBUTO SULLA BASE DEL REDDITO]]</f>
        <v>11967.070734085122</v>
      </c>
      <c r="S3941" s="3">
        <f>+Tabella2026[[#This Row],[CONTRIBUTO TOTALE]]/(PLAFOND/N_TESSERE)</f>
        <v>23.934141468170246</v>
      </c>
      <c r="T3941" s="3">
        <f>+MAX(CEILING(Tabella2026[[#This Row],[preDEF1]],1),1)</f>
        <v>24</v>
      </c>
      <c r="U3941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41" s="21">
        <f>+Tabella2026[[#This Row],[DEF - n. card]]*(PLAFOND/N_TESSERE)</f>
        <v>11500</v>
      </c>
      <c r="W3941" s="18"/>
    </row>
    <row r="3942" spans="2:23" x14ac:dyDescent="0.25">
      <c r="B3942" s="1" t="s">
        <v>8003</v>
      </c>
      <c r="C3942" s="2">
        <v>7019</v>
      </c>
      <c r="D3942" s="1" t="s">
        <v>8004</v>
      </c>
      <c r="E3942" s="1" t="s">
        <v>565</v>
      </c>
      <c r="F3942" s="1" t="s">
        <v>565</v>
      </c>
      <c r="G3942" s="1" t="s">
        <v>4778</v>
      </c>
      <c r="H3942" s="1" t="s">
        <v>15835</v>
      </c>
      <c r="I3942" s="5">
        <v>2395</v>
      </c>
      <c r="J3942" s="5">
        <v>49330260</v>
      </c>
      <c r="K3942" s="3">
        <f>+Tabella2026[[#This Row],[POP_2024]]/SUM(Tabella2026[POP_2024])</f>
        <v>4.0632155585562466E-5</v>
      </c>
      <c r="L3942" s="3">
        <f>+Tabella2026[[#This Row],[INCIDENZA POPOLAZIONE]]*(PLAFOND/2)</f>
        <v>11962.076130272901</v>
      </c>
      <c r="M3942" s="3">
        <f>+IFERROR(Tabella2026[[#This Row],[reddito_2024]]/Tabella2026[[#This Row],[POP_2024]],"")</f>
        <v>20597.185803757828</v>
      </c>
      <c r="N3942" s="3">
        <f>+IF(Tabella2026[[#This Row],[REDDITO COMPLESSIVO PROCAPITE]]&lt;media_aggr_reddito_pc,(media_aggr_reddito_pc-Tabella2026[[#This Row],[REDDITO COMPLESSIVO PROCAPITE]]),0)</f>
        <v>0</v>
      </c>
      <c r="O3942" s="3">
        <f>+Tabella2026[[#This Row],[DIFFERENZA REDDITO INFERIORE ALLA MEDIA DALLA MEDIA]]*Tabella2026[[#This Row],[POP_2024]]</f>
        <v>0</v>
      </c>
      <c r="P3942" s="3">
        <f>+Tabella2026[[#This Row],[POPOLAZIONE PER DIFFERENZA ]]/SUM(Tabella2026[[POPOLAZIONE PER DIFFERENZA ]])</f>
        <v>0</v>
      </c>
      <c r="Q3942" s="3">
        <f>+Tabella2026[[#This Row],[INCIDENZA POPOLAZIONE PER DIFFERENZA]]*(PLAFOND-SUM(Tabella2026[CONTRIBUTO SULLA BASE DELLA POPOLAZIONE]))</f>
        <v>0</v>
      </c>
      <c r="R3942" s="3">
        <f>+Tabella2026[[#This Row],[CONTRIBUTO SULLA BASE DELLA POPOLAZIONE]]+Tabella2026[[#This Row],[CONTRIBUTO SULLA BASE DEL REDDITO]]</f>
        <v>11962.076130272901</v>
      </c>
      <c r="S3942" s="3">
        <f>+Tabella2026[[#This Row],[CONTRIBUTO TOTALE]]/(PLAFOND/N_TESSERE)</f>
        <v>23.924152260545803</v>
      </c>
      <c r="T3942" s="3">
        <f>+MAX(CEILING(Tabella2026[[#This Row],[preDEF1]],1),1)</f>
        <v>24</v>
      </c>
      <c r="U394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42" s="21">
        <f>+Tabella2026[[#This Row],[DEF - n. card]]*(PLAFOND/N_TESSERE)</f>
        <v>11500</v>
      </c>
      <c r="W3942" s="18"/>
    </row>
    <row r="3943" spans="2:23" x14ac:dyDescent="0.25">
      <c r="B3943" s="1" t="s">
        <v>7885</v>
      </c>
      <c r="C3943" s="2">
        <v>115055</v>
      </c>
      <c r="D3943" s="1" t="s">
        <v>7886</v>
      </c>
      <c r="E3943" s="1" t="s">
        <v>76</v>
      </c>
      <c r="F3943" s="1" t="s">
        <v>625</v>
      </c>
      <c r="G3943" s="1" t="s">
        <v>4778</v>
      </c>
      <c r="H3943" s="1" t="s">
        <v>15836</v>
      </c>
      <c r="I3943" s="5">
        <v>2394</v>
      </c>
      <c r="J3943" s="5">
        <v>29999587</v>
      </c>
      <c r="K3943" s="3">
        <f>+Tabella2026[[#This Row],[POP_2024]]/SUM(Tabella2026[POP_2024])</f>
        <v>4.061519017613217E-5</v>
      </c>
      <c r="L3943" s="3">
        <f>+Tabella2026[[#This Row],[INCIDENZA POPOLAZIONE]]*(PLAFOND/2)</f>
        <v>11957.081526460679</v>
      </c>
      <c r="M3943" s="3">
        <f>+IFERROR(Tabella2026[[#This Row],[reddito_2024]]/Tabella2026[[#This Row],[POP_2024]],"")</f>
        <v>12531.155806182122</v>
      </c>
      <c r="N3943" s="3">
        <f>+IF(Tabella2026[[#This Row],[REDDITO COMPLESSIVO PROCAPITE]]&lt;media_aggr_reddito_pc,(media_aggr_reddito_pc-Tabella2026[[#This Row],[REDDITO COMPLESSIVO PROCAPITE]]),0)</f>
        <v>5293.9102564266195</v>
      </c>
      <c r="O3943" s="3">
        <f>+Tabella2026[[#This Row],[DIFFERENZA REDDITO INFERIORE ALLA MEDIA DALLA MEDIA]]*Tabella2026[[#This Row],[POP_2024]]</f>
        <v>12673621.153885327</v>
      </c>
      <c r="P3943" s="3">
        <f>+Tabella2026[[#This Row],[POPOLAZIONE PER DIFFERENZA ]]/SUM(Tabella2026[[POPOLAZIONE PER DIFFERENZA ]])</f>
        <v>1.1243809897545284E-4</v>
      </c>
      <c r="Q3943" s="3">
        <f>+Tabella2026[[#This Row],[INCIDENZA POPOLAZIONE PER DIFFERENZA]]*(PLAFOND-SUM(Tabella2026[CONTRIBUTO SULLA BASE DELLA POPOLAZIONE]))</f>
        <v>33101.692009799219</v>
      </c>
      <c r="R3943" s="3">
        <f>+Tabella2026[[#This Row],[CONTRIBUTO SULLA BASE DELLA POPOLAZIONE]]+Tabella2026[[#This Row],[CONTRIBUTO SULLA BASE DEL REDDITO]]</f>
        <v>45058.773536259898</v>
      </c>
      <c r="S3943" s="3">
        <f>+Tabella2026[[#This Row],[CONTRIBUTO TOTALE]]/(PLAFOND/N_TESSERE)</f>
        <v>90.117547072519798</v>
      </c>
      <c r="T3943" s="3">
        <f>+MAX(CEILING(Tabella2026[[#This Row],[preDEF1]],1),1)</f>
        <v>91</v>
      </c>
      <c r="U3943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3943" s="21">
        <f>+Tabella2026[[#This Row],[DEF - n. card]]*(PLAFOND/N_TESSERE)</f>
        <v>45000</v>
      </c>
      <c r="W3943" s="18"/>
    </row>
    <row r="3944" spans="2:23" x14ac:dyDescent="0.25">
      <c r="B3944" s="1" t="s">
        <v>7945</v>
      </c>
      <c r="C3944" s="2">
        <v>65010</v>
      </c>
      <c r="D3944" s="1" t="s">
        <v>7946</v>
      </c>
      <c r="E3944" s="1" t="s">
        <v>15</v>
      </c>
      <c r="F3944" s="1" t="s">
        <v>82</v>
      </c>
      <c r="G3944" s="1" t="s">
        <v>4778</v>
      </c>
      <c r="H3944" s="1" t="s">
        <v>15836</v>
      </c>
      <c r="I3944" s="5">
        <v>2393</v>
      </c>
      <c r="J3944" s="5">
        <v>29048780</v>
      </c>
      <c r="K3944" s="3">
        <f>+Tabella2026[[#This Row],[POP_2024]]/SUM(Tabella2026[POP_2024])</f>
        <v>4.0598224766701867E-5</v>
      </c>
      <c r="L3944" s="3">
        <f>+Tabella2026[[#This Row],[INCIDENZA POPOLAZIONE]]*(PLAFOND/2)</f>
        <v>11952.086922648454</v>
      </c>
      <c r="M3944" s="3">
        <f>+IFERROR(Tabella2026[[#This Row],[reddito_2024]]/Tabella2026[[#This Row],[POP_2024]],"")</f>
        <v>12139.063936481403</v>
      </c>
      <c r="N3944" s="3">
        <f>+IF(Tabella2026[[#This Row],[REDDITO COMPLESSIVO PROCAPITE]]&lt;media_aggr_reddito_pc,(media_aggr_reddito_pc-Tabella2026[[#This Row],[REDDITO COMPLESSIVO PROCAPITE]]),0)</f>
        <v>5686.0021261273378</v>
      </c>
      <c r="O3944" s="3">
        <f>+Tabella2026[[#This Row],[DIFFERENZA REDDITO INFERIORE ALLA MEDIA DALLA MEDIA]]*Tabella2026[[#This Row],[POP_2024]]</f>
        <v>13606603.087822719</v>
      </c>
      <c r="P3944" s="3">
        <f>+Tabella2026[[#This Row],[POPOLAZIONE PER DIFFERENZA ]]/SUM(Tabella2026[[POPOLAZIONE PER DIFFERENZA ]])</f>
        <v>1.207153477393708E-4</v>
      </c>
      <c r="Q3944" s="3">
        <f>+Tabella2026[[#This Row],[INCIDENZA POPOLAZIONE PER DIFFERENZA]]*(PLAFOND-SUM(Tabella2026[CONTRIBUTO SULLA BASE DELLA POPOLAZIONE]))</f>
        <v>35538.507837960104</v>
      </c>
      <c r="R3944" s="3">
        <f>+Tabella2026[[#This Row],[CONTRIBUTO SULLA BASE DELLA POPOLAZIONE]]+Tabella2026[[#This Row],[CONTRIBUTO SULLA BASE DEL REDDITO]]</f>
        <v>47490.594760608554</v>
      </c>
      <c r="S3944" s="3">
        <f>+Tabella2026[[#This Row],[CONTRIBUTO TOTALE]]/(PLAFOND/N_TESSERE)</f>
        <v>94.981189521217104</v>
      </c>
      <c r="T3944" s="3">
        <f>+MAX(CEILING(Tabella2026[[#This Row],[preDEF1]],1),1)</f>
        <v>95</v>
      </c>
      <c r="U3944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3944" s="21">
        <f>+Tabella2026[[#This Row],[DEF - n. card]]*(PLAFOND/N_TESSERE)</f>
        <v>47000</v>
      </c>
      <c r="W3944" s="18"/>
    </row>
    <row r="3945" spans="2:23" x14ac:dyDescent="0.25">
      <c r="B3945" s="1" t="s">
        <v>7961</v>
      </c>
      <c r="C3945" s="2">
        <v>7023</v>
      </c>
      <c r="D3945" s="1" t="s">
        <v>7962</v>
      </c>
      <c r="E3945" s="1" t="s">
        <v>565</v>
      </c>
      <c r="F3945" s="1" t="s">
        <v>565</v>
      </c>
      <c r="G3945" s="1" t="s">
        <v>4778</v>
      </c>
      <c r="H3945" s="1" t="s">
        <v>15835</v>
      </c>
      <c r="I3945" s="5">
        <v>2392</v>
      </c>
      <c r="J3945" s="5">
        <v>45997961</v>
      </c>
      <c r="K3945" s="3">
        <f>+Tabella2026[[#This Row],[POP_2024]]/SUM(Tabella2026[POP_2024])</f>
        <v>4.058125935727157E-5</v>
      </c>
      <c r="L3945" s="3">
        <f>+Tabella2026[[#This Row],[INCIDENZA POPOLAZIONE]]*(PLAFOND/2)</f>
        <v>11947.092318836232</v>
      </c>
      <c r="M3945" s="3">
        <f>+IFERROR(Tabella2026[[#This Row],[reddito_2024]]/Tabella2026[[#This Row],[POP_2024]],"")</f>
        <v>19229.916806020068</v>
      </c>
      <c r="N3945" s="3">
        <f>+IF(Tabella2026[[#This Row],[REDDITO COMPLESSIVO PROCAPITE]]&lt;media_aggr_reddito_pc,(media_aggr_reddito_pc-Tabella2026[[#This Row],[REDDITO COMPLESSIVO PROCAPITE]]),0)</f>
        <v>0</v>
      </c>
      <c r="O3945" s="3">
        <f>+Tabella2026[[#This Row],[DIFFERENZA REDDITO INFERIORE ALLA MEDIA DALLA MEDIA]]*Tabella2026[[#This Row],[POP_2024]]</f>
        <v>0</v>
      </c>
      <c r="P3945" s="3">
        <f>+Tabella2026[[#This Row],[POPOLAZIONE PER DIFFERENZA ]]/SUM(Tabella2026[[POPOLAZIONE PER DIFFERENZA ]])</f>
        <v>0</v>
      </c>
      <c r="Q3945" s="3">
        <f>+Tabella2026[[#This Row],[INCIDENZA POPOLAZIONE PER DIFFERENZA]]*(PLAFOND-SUM(Tabella2026[CONTRIBUTO SULLA BASE DELLA POPOLAZIONE]))</f>
        <v>0</v>
      </c>
      <c r="R3945" s="3">
        <f>+Tabella2026[[#This Row],[CONTRIBUTO SULLA BASE DELLA POPOLAZIONE]]+Tabella2026[[#This Row],[CONTRIBUTO SULLA BASE DEL REDDITO]]</f>
        <v>11947.092318836232</v>
      </c>
      <c r="S3945" s="3">
        <f>+Tabella2026[[#This Row],[CONTRIBUTO TOTALE]]/(PLAFOND/N_TESSERE)</f>
        <v>23.894184637672463</v>
      </c>
      <c r="T3945" s="3">
        <f>+MAX(CEILING(Tabella2026[[#This Row],[preDEF1]],1),1)</f>
        <v>24</v>
      </c>
      <c r="U3945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45" s="21">
        <f>+Tabella2026[[#This Row],[DEF - n. card]]*(PLAFOND/N_TESSERE)</f>
        <v>11500</v>
      </c>
      <c r="W3945" s="18"/>
    </row>
    <row r="3946" spans="2:23" x14ac:dyDescent="0.25">
      <c r="B3946" s="1" t="s">
        <v>7995</v>
      </c>
      <c r="C3946" s="2">
        <v>21027</v>
      </c>
      <c r="D3946" s="1" t="s">
        <v>7996</v>
      </c>
      <c r="E3946" s="1" t="s">
        <v>99</v>
      </c>
      <c r="F3946" s="1" t="s">
        <v>110</v>
      </c>
      <c r="G3946" s="1" t="s">
        <v>4778</v>
      </c>
      <c r="H3946" s="1" t="s">
        <v>15835</v>
      </c>
      <c r="I3946" s="5">
        <v>2391</v>
      </c>
      <c r="J3946" s="5">
        <v>43667647</v>
      </c>
      <c r="K3946" s="3">
        <f>+Tabella2026[[#This Row],[POP_2024]]/SUM(Tabella2026[POP_2024])</f>
        <v>4.0564293947841274E-5</v>
      </c>
      <c r="L3946" s="3">
        <f>+Tabella2026[[#This Row],[INCIDENZA POPOLAZIONE]]*(PLAFOND/2)</f>
        <v>11942.097715024011</v>
      </c>
      <c r="M3946" s="3">
        <f>+IFERROR(Tabella2026[[#This Row],[reddito_2024]]/Tabella2026[[#This Row],[POP_2024]],"")</f>
        <v>18263.340443329151</v>
      </c>
      <c r="N3946" s="3">
        <f>+IF(Tabella2026[[#This Row],[REDDITO COMPLESSIVO PROCAPITE]]&lt;media_aggr_reddito_pc,(media_aggr_reddito_pc-Tabella2026[[#This Row],[REDDITO COMPLESSIVO PROCAPITE]]),0)</f>
        <v>0</v>
      </c>
      <c r="O3946" s="3">
        <f>+Tabella2026[[#This Row],[DIFFERENZA REDDITO INFERIORE ALLA MEDIA DALLA MEDIA]]*Tabella2026[[#This Row],[POP_2024]]</f>
        <v>0</v>
      </c>
      <c r="P3946" s="3">
        <f>+Tabella2026[[#This Row],[POPOLAZIONE PER DIFFERENZA ]]/SUM(Tabella2026[[POPOLAZIONE PER DIFFERENZA ]])</f>
        <v>0</v>
      </c>
      <c r="Q3946" s="3">
        <f>+Tabella2026[[#This Row],[INCIDENZA POPOLAZIONE PER DIFFERENZA]]*(PLAFOND-SUM(Tabella2026[CONTRIBUTO SULLA BASE DELLA POPOLAZIONE]))</f>
        <v>0</v>
      </c>
      <c r="R3946" s="3">
        <f>+Tabella2026[[#This Row],[CONTRIBUTO SULLA BASE DELLA POPOLAZIONE]]+Tabella2026[[#This Row],[CONTRIBUTO SULLA BASE DEL REDDITO]]</f>
        <v>11942.097715024011</v>
      </c>
      <c r="S3946" s="3">
        <f>+Tabella2026[[#This Row],[CONTRIBUTO TOTALE]]/(PLAFOND/N_TESSERE)</f>
        <v>23.88419543004802</v>
      </c>
      <c r="T3946" s="3">
        <f>+MAX(CEILING(Tabella2026[[#This Row],[preDEF1]],1),1)</f>
        <v>24</v>
      </c>
      <c r="U3946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46" s="21">
        <f>+Tabella2026[[#This Row],[DEF - n. card]]*(PLAFOND/N_TESSERE)</f>
        <v>11500</v>
      </c>
      <c r="W3946" s="18"/>
    </row>
    <row r="3947" spans="2:23" x14ac:dyDescent="0.25">
      <c r="B3947" s="1" t="s">
        <v>7871</v>
      </c>
      <c r="C3947" s="2">
        <v>62053</v>
      </c>
      <c r="D3947" s="1" t="s">
        <v>7872</v>
      </c>
      <c r="E3947" s="1" t="s">
        <v>15</v>
      </c>
      <c r="F3947" s="1" t="s">
        <v>256</v>
      </c>
      <c r="G3947" s="1" t="s">
        <v>4778</v>
      </c>
      <c r="H3947" s="1" t="s">
        <v>15836</v>
      </c>
      <c r="I3947" s="5">
        <v>2391</v>
      </c>
      <c r="J3947" s="5">
        <v>31558676</v>
      </c>
      <c r="K3947" s="3">
        <f>+Tabella2026[[#This Row],[POP_2024]]/SUM(Tabella2026[POP_2024])</f>
        <v>4.0564293947841274E-5</v>
      </c>
      <c r="L3947" s="3">
        <f>+Tabella2026[[#This Row],[INCIDENZA POPOLAZIONE]]*(PLAFOND/2)</f>
        <v>11942.097715024011</v>
      </c>
      <c r="M3947" s="3">
        <f>+IFERROR(Tabella2026[[#This Row],[reddito_2024]]/Tabella2026[[#This Row],[POP_2024]],"")</f>
        <v>13198.944374738603</v>
      </c>
      <c r="N3947" s="3">
        <f>+IF(Tabella2026[[#This Row],[REDDITO COMPLESSIVO PROCAPITE]]&lt;media_aggr_reddito_pc,(media_aggr_reddito_pc-Tabella2026[[#This Row],[REDDITO COMPLESSIVO PROCAPITE]]),0)</f>
        <v>4626.121687870138</v>
      </c>
      <c r="O3947" s="3">
        <f>+Tabella2026[[#This Row],[DIFFERENZA REDDITO INFERIORE ALLA MEDIA DALLA MEDIA]]*Tabella2026[[#This Row],[POP_2024]]</f>
        <v>11061056.955697499</v>
      </c>
      <c r="P3947" s="3">
        <f>+Tabella2026[[#This Row],[POPOLAZIONE PER DIFFERENZA ]]/SUM(Tabella2026[[POPOLAZIONE PER DIFFERENZA ]])</f>
        <v>9.8131717972062201E-5</v>
      </c>
      <c r="Q3947" s="3">
        <f>+Tabella2026[[#This Row],[INCIDENZA POPOLAZIONE PER DIFFERENZA]]*(PLAFOND-SUM(Tabella2026[CONTRIBUTO SULLA BASE DELLA POPOLAZIONE]))</f>
        <v>28889.904172186751</v>
      </c>
      <c r="R3947" s="3">
        <f>+Tabella2026[[#This Row],[CONTRIBUTO SULLA BASE DELLA POPOLAZIONE]]+Tabella2026[[#This Row],[CONTRIBUTO SULLA BASE DEL REDDITO]]</f>
        <v>40832.001887210761</v>
      </c>
      <c r="S3947" s="3">
        <f>+Tabella2026[[#This Row],[CONTRIBUTO TOTALE]]/(PLAFOND/N_TESSERE)</f>
        <v>81.664003774421516</v>
      </c>
      <c r="T3947" s="3">
        <f>+MAX(CEILING(Tabella2026[[#This Row],[preDEF1]],1),1)</f>
        <v>82</v>
      </c>
      <c r="U3947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3947" s="21">
        <f>+Tabella2026[[#This Row],[DEF - n. card]]*(PLAFOND/N_TESSERE)</f>
        <v>40500</v>
      </c>
      <c r="W3947" s="18"/>
    </row>
    <row r="3948" spans="2:23" x14ac:dyDescent="0.25">
      <c r="B3948" s="1" t="s">
        <v>8019</v>
      </c>
      <c r="C3948" s="2">
        <v>30095</v>
      </c>
      <c r="D3948" s="1" t="s">
        <v>8020</v>
      </c>
      <c r="E3948" s="1" t="s">
        <v>48</v>
      </c>
      <c r="F3948" s="1" t="s">
        <v>120</v>
      </c>
      <c r="G3948" s="1" t="s">
        <v>4778</v>
      </c>
      <c r="H3948" s="1" t="s">
        <v>15835</v>
      </c>
      <c r="I3948" s="5">
        <v>2388</v>
      </c>
      <c r="J3948" s="5">
        <v>48284049</v>
      </c>
      <c r="K3948" s="3">
        <f>+Tabella2026[[#This Row],[POP_2024]]/SUM(Tabella2026[POP_2024])</f>
        <v>4.0513397719550378E-5</v>
      </c>
      <c r="L3948" s="3">
        <f>+Tabella2026[[#This Row],[INCIDENZA POPOLAZIONE]]*(PLAFOND/2)</f>
        <v>11927.113903587342</v>
      </c>
      <c r="M3948" s="3">
        <f>+IFERROR(Tabella2026[[#This Row],[reddito_2024]]/Tabella2026[[#This Row],[POP_2024]],"")</f>
        <v>20219.451005025127</v>
      </c>
      <c r="N3948" s="3">
        <f>+IF(Tabella2026[[#This Row],[REDDITO COMPLESSIVO PROCAPITE]]&lt;media_aggr_reddito_pc,(media_aggr_reddito_pc-Tabella2026[[#This Row],[REDDITO COMPLESSIVO PROCAPITE]]),0)</f>
        <v>0</v>
      </c>
      <c r="O3948" s="3">
        <f>+Tabella2026[[#This Row],[DIFFERENZA REDDITO INFERIORE ALLA MEDIA DALLA MEDIA]]*Tabella2026[[#This Row],[POP_2024]]</f>
        <v>0</v>
      </c>
      <c r="P3948" s="3">
        <f>+Tabella2026[[#This Row],[POPOLAZIONE PER DIFFERENZA ]]/SUM(Tabella2026[[POPOLAZIONE PER DIFFERENZA ]])</f>
        <v>0</v>
      </c>
      <c r="Q3948" s="3">
        <f>+Tabella2026[[#This Row],[INCIDENZA POPOLAZIONE PER DIFFERENZA]]*(PLAFOND-SUM(Tabella2026[CONTRIBUTO SULLA BASE DELLA POPOLAZIONE]))</f>
        <v>0</v>
      </c>
      <c r="R3948" s="3">
        <f>+Tabella2026[[#This Row],[CONTRIBUTO SULLA BASE DELLA POPOLAZIONE]]+Tabella2026[[#This Row],[CONTRIBUTO SULLA BASE DEL REDDITO]]</f>
        <v>11927.113903587342</v>
      </c>
      <c r="S3948" s="3">
        <f>+Tabella2026[[#This Row],[CONTRIBUTO TOTALE]]/(PLAFOND/N_TESSERE)</f>
        <v>23.854227807174684</v>
      </c>
      <c r="T3948" s="3">
        <f>+MAX(CEILING(Tabella2026[[#This Row],[preDEF1]],1),1)</f>
        <v>24</v>
      </c>
      <c r="U3948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48" s="21">
        <f>+Tabella2026[[#This Row],[DEF - n. card]]*(PLAFOND/N_TESSERE)</f>
        <v>11500</v>
      </c>
      <c r="W3948" s="18"/>
    </row>
    <row r="3949" spans="2:23" x14ac:dyDescent="0.25">
      <c r="B3949" s="1" t="s">
        <v>7659</v>
      </c>
      <c r="C3949" s="2">
        <v>101007</v>
      </c>
      <c r="D3949" s="1" t="s">
        <v>7660</v>
      </c>
      <c r="E3949" s="1" t="s">
        <v>61</v>
      </c>
      <c r="F3949" s="1" t="s">
        <v>239</v>
      </c>
      <c r="G3949" s="1" t="s">
        <v>4778</v>
      </c>
      <c r="H3949" s="1" t="s">
        <v>15836</v>
      </c>
      <c r="I3949" s="5">
        <v>2387</v>
      </c>
      <c r="J3949" s="5">
        <v>21104986</v>
      </c>
      <c r="K3949" s="3">
        <f>+Tabella2026[[#This Row],[POP_2024]]/SUM(Tabella2026[POP_2024])</f>
        <v>4.0496432310120082E-5</v>
      </c>
      <c r="L3949" s="3">
        <f>+Tabella2026[[#This Row],[INCIDENZA POPOLAZIONE]]*(PLAFOND/2)</f>
        <v>11922.119299775119</v>
      </c>
      <c r="M3949" s="3">
        <f>+IFERROR(Tabella2026[[#This Row],[reddito_2024]]/Tabella2026[[#This Row],[POP_2024]],"")</f>
        <v>8841.636363636364</v>
      </c>
      <c r="N3949" s="3">
        <f>+IF(Tabella2026[[#This Row],[REDDITO COMPLESSIVO PROCAPITE]]&lt;media_aggr_reddito_pc,(media_aggr_reddito_pc-Tabella2026[[#This Row],[REDDITO COMPLESSIVO PROCAPITE]]),0)</f>
        <v>8983.4296989723771</v>
      </c>
      <c r="O3949" s="3">
        <f>+Tabella2026[[#This Row],[DIFFERENZA REDDITO INFERIORE ALLA MEDIA DALLA MEDIA]]*Tabella2026[[#This Row],[POP_2024]]</f>
        <v>21443446.691447064</v>
      </c>
      <c r="P3949" s="3">
        <f>+Tabella2026[[#This Row],[POPOLAZIONE PER DIFFERENZA ]]/SUM(Tabella2026[[POPOLAZIONE PER DIFFERENZA ]])</f>
        <v>1.9024242181395944E-4</v>
      </c>
      <c r="Q3949" s="3">
        <f>+Tabella2026[[#This Row],[INCIDENZA POPOLAZIONE PER DIFFERENZA]]*(PLAFOND-SUM(Tabella2026[CONTRIBUTO SULLA BASE DELLA POPOLAZIONE]))</f>
        <v>56007.226300213522</v>
      </c>
      <c r="R3949" s="3">
        <f>+Tabella2026[[#This Row],[CONTRIBUTO SULLA BASE DELLA POPOLAZIONE]]+Tabella2026[[#This Row],[CONTRIBUTO SULLA BASE DEL REDDITO]]</f>
        <v>67929.345599988636</v>
      </c>
      <c r="S3949" s="3">
        <f>+Tabella2026[[#This Row],[CONTRIBUTO TOTALE]]/(PLAFOND/N_TESSERE)</f>
        <v>135.85869119997727</v>
      </c>
      <c r="T3949" s="3">
        <f>+MAX(CEILING(Tabella2026[[#This Row],[preDEF1]],1),1)</f>
        <v>136</v>
      </c>
      <c r="U3949" s="9">
        <f xml:space="preserve"> IF(ROW(Tabella2026[[#This Row],[preDEF2]]) - ROW(Tabella2026[[#Headers],[preDEF2]])&lt;=ABS(SUM(Tabella2026[preDEF2])-N_TESSERE),Tabella2026[[#This Row],[preDEF2]]-1,Tabella2026[[#This Row],[preDEF2]])</f>
        <v>135</v>
      </c>
      <c r="V3949" s="21">
        <f>+Tabella2026[[#This Row],[DEF - n. card]]*(PLAFOND/N_TESSERE)</f>
        <v>67500</v>
      </c>
      <c r="W3949" s="18"/>
    </row>
    <row r="3950" spans="2:23" x14ac:dyDescent="0.25">
      <c r="B3950" s="1" t="s">
        <v>7847</v>
      </c>
      <c r="C3950" s="2">
        <v>60054</v>
      </c>
      <c r="D3950" s="1" t="s">
        <v>7848</v>
      </c>
      <c r="E3950" s="1" t="s">
        <v>8</v>
      </c>
      <c r="F3950" s="1" t="s">
        <v>397</v>
      </c>
      <c r="G3950" s="1" t="s">
        <v>4778</v>
      </c>
      <c r="H3950" s="1" t="s">
        <v>15834</v>
      </c>
      <c r="I3950" s="5">
        <v>2387</v>
      </c>
      <c r="J3950" s="5">
        <v>29728842</v>
      </c>
      <c r="K3950" s="3">
        <f>+Tabella2026[[#This Row],[POP_2024]]/SUM(Tabella2026[POP_2024])</f>
        <v>4.0496432310120082E-5</v>
      </c>
      <c r="L3950" s="3">
        <f>+Tabella2026[[#This Row],[INCIDENZA POPOLAZIONE]]*(PLAFOND/2)</f>
        <v>11922.119299775119</v>
      </c>
      <c r="M3950" s="3">
        <f>+IFERROR(Tabella2026[[#This Row],[reddito_2024]]/Tabella2026[[#This Row],[POP_2024]],"")</f>
        <v>12454.47926267281</v>
      </c>
      <c r="N3950" s="3">
        <f>+IF(Tabella2026[[#This Row],[REDDITO COMPLESSIVO PROCAPITE]]&lt;media_aggr_reddito_pc,(media_aggr_reddito_pc-Tabella2026[[#This Row],[REDDITO COMPLESSIVO PROCAPITE]]),0)</f>
        <v>5370.5867999359307</v>
      </c>
      <c r="O3950" s="3">
        <f>+Tabella2026[[#This Row],[DIFFERENZA REDDITO INFERIORE ALLA MEDIA DALLA MEDIA]]*Tabella2026[[#This Row],[POP_2024]]</f>
        <v>12819590.691447066</v>
      </c>
      <c r="P3950" s="3">
        <f>+Tabella2026[[#This Row],[POPOLAZIONE PER DIFFERENZA ]]/SUM(Tabella2026[[POPOLAZIONE PER DIFFERENZA ]])</f>
        <v>1.137331145919435E-4</v>
      </c>
      <c r="Q3950" s="3">
        <f>+Tabella2026[[#This Row],[INCIDENZA POPOLAZIONE PER DIFFERENZA]]*(PLAFOND-SUM(Tabella2026[CONTRIBUTO SULLA BASE DELLA POPOLAZIONE]))</f>
        <v>33482.94363603236</v>
      </c>
      <c r="R3950" s="3">
        <f>+Tabella2026[[#This Row],[CONTRIBUTO SULLA BASE DELLA POPOLAZIONE]]+Tabella2026[[#This Row],[CONTRIBUTO SULLA BASE DEL REDDITO]]</f>
        <v>45405.06293580748</v>
      </c>
      <c r="S3950" s="3">
        <f>+Tabella2026[[#This Row],[CONTRIBUTO TOTALE]]/(PLAFOND/N_TESSERE)</f>
        <v>90.810125871614957</v>
      </c>
      <c r="T3950" s="3">
        <f>+MAX(CEILING(Tabella2026[[#This Row],[preDEF1]],1),1)</f>
        <v>91</v>
      </c>
      <c r="U3950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3950" s="21">
        <f>+Tabella2026[[#This Row],[DEF - n. card]]*(PLAFOND/N_TESSERE)</f>
        <v>45000</v>
      </c>
      <c r="W3950" s="18"/>
    </row>
    <row r="3951" spans="2:23" x14ac:dyDescent="0.25">
      <c r="B3951" s="1" t="s">
        <v>8077</v>
      </c>
      <c r="C3951" s="2">
        <v>79143</v>
      </c>
      <c r="D3951" s="1" t="s">
        <v>8078</v>
      </c>
      <c r="E3951" s="1" t="s">
        <v>61</v>
      </c>
      <c r="F3951" s="1" t="s">
        <v>148</v>
      </c>
      <c r="G3951" s="1" t="s">
        <v>4778</v>
      </c>
      <c r="H3951" s="1" t="s">
        <v>15836</v>
      </c>
      <c r="I3951" s="5">
        <v>2386</v>
      </c>
      <c r="J3951" s="5">
        <v>34213059</v>
      </c>
      <c r="K3951" s="3">
        <f>+Tabella2026[[#This Row],[POP_2024]]/SUM(Tabella2026[POP_2024])</f>
        <v>4.0479466900689785E-5</v>
      </c>
      <c r="L3951" s="3">
        <f>+Tabella2026[[#This Row],[INCIDENZA POPOLAZIONE]]*(PLAFOND/2)</f>
        <v>11917.124695962897</v>
      </c>
      <c r="M3951" s="3">
        <f>+IFERROR(Tabella2026[[#This Row],[reddito_2024]]/Tabella2026[[#This Row],[POP_2024]],"")</f>
        <v>14339.085917854149</v>
      </c>
      <c r="N3951" s="3">
        <f>+IF(Tabella2026[[#This Row],[REDDITO COMPLESSIVO PROCAPITE]]&lt;media_aggr_reddito_pc,(media_aggr_reddito_pc-Tabella2026[[#This Row],[REDDITO COMPLESSIVO PROCAPITE]]),0)</f>
        <v>3485.9801447545924</v>
      </c>
      <c r="O3951" s="3">
        <f>+Tabella2026[[#This Row],[DIFFERENZA REDDITO INFERIORE ALLA MEDIA DALLA MEDIA]]*Tabella2026[[#This Row],[POP_2024]]</f>
        <v>8317548.6253844574</v>
      </c>
      <c r="P3951" s="3">
        <f>+Tabella2026[[#This Row],[POPOLAZIONE PER DIFFERENZA ]]/SUM(Tabella2026[[POPOLAZIONE PER DIFFERENZA ]])</f>
        <v>7.3791803007099832E-5</v>
      </c>
      <c r="Q3951" s="3">
        <f>+Tabella2026[[#This Row],[INCIDENZA POPOLAZIONE PER DIFFERENZA]]*(PLAFOND-SUM(Tabella2026[CONTRIBUTO SULLA BASE DELLA POPOLAZIONE]))</f>
        <v>21724.251461438023</v>
      </c>
      <c r="R3951" s="3">
        <f>+Tabella2026[[#This Row],[CONTRIBUTO SULLA BASE DELLA POPOLAZIONE]]+Tabella2026[[#This Row],[CONTRIBUTO SULLA BASE DEL REDDITO]]</f>
        <v>33641.376157400919</v>
      </c>
      <c r="S3951" s="3">
        <f>+Tabella2026[[#This Row],[CONTRIBUTO TOTALE]]/(PLAFOND/N_TESSERE)</f>
        <v>67.28275231480184</v>
      </c>
      <c r="T3951" s="3">
        <f>+MAX(CEILING(Tabella2026[[#This Row],[preDEF1]],1),1)</f>
        <v>68</v>
      </c>
      <c r="U3951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3951" s="21">
        <f>+Tabella2026[[#This Row],[DEF - n. card]]*(PLAFOND/N_TESSERE)</f>
        <v>33500</v>
      </c>
      <c r="W3951" s="18"/>
    </row>
    <row r="3952" spans="2:23" x14ac:dyDescent="0.25">
      <c r="B3952" s="1" t="s">
        <v>8093</v>
      </c>
      <c r="C3952" s="2">
        <v>21018</v>
      </c>
      <c r="D3952" s="1" t="s">
        <v>8094</v>
      </c>
      <c r="E3952" s="1" t="s">
        <v>99</v>
      </c>
      <c r="F3952" s="1" t="s">
        <v>110</v>
      </c>
      <c r="G3952" s="1" t="s">
        <v>4778</v>
      </c>
      <c r="H3952" s="1" t="s">
        <v>15835</v>
      </c>
      <c r="I3952" s="5">
        <v>2383</v>
      </c>
      <c r="J3952" s="5">
        <v>53384641</v>
      </c>
      <c r="K3952" s="3">
        <f>+Tabella2026[[#This Row],[POP_2024]]/SUM(Tabella2026[POP_2024])</f>
        <v>4.0428570672398896E-5</v>
      </c>
      <c r="L3952" s="3">
        <f>+Tabella2026[[#This Row],[INCIDENZA POPOLAZIONE]]*(PLAFOND/2)</f>
        <v>11902.14088452623</v>
      </c>
      <c r="M3952" s="3">
        <f>+IFERROR(Tabella2026[[#This Row],[reddito_2024]]/Tabella2026[[#This Row],[POP_2024]],"")</f>
        <v>22402.283256399496</v>
      </c>
      <c r="N3952" s="3">
        <f>+IF(Tabella2026[[#This Row],[REDDITO COMPLESSIVO PROCAPITE]]&lt;media_aggr_reddito_pc,(media_aggr_reddito_pc-Tabella2026[[#This Row],[REDDITO COMPLESSIVO PROCAPITE]]),0)</f>
        <v>0</v>
      </c>
      <c r="O3952" s="3">
        <f>+Tabella2026[[#This Row],[DIFFERENZA REDDITO INFERIORE ALLA MEDIA DALLA MEDIA]]*Tabella2026[[#This Row],[POP_2024]]</f>
        <v>0</v>
      </c>
      <c r="P3952" s="3">
        <f>+Tabella2026[[#This Row],[POPOLAZIONE PER DIFFERENZA ]]/SUM(Tabella2026[[POPOLAZIONE PER DIFFERENZA ]])</f>
        <v>0</v>
      </c>
      <c r="Q3952" s="3">
        <f>+Tabella2026[[#This Row],[INCIDENZA POPOLAZIONE PER DIFFERENZA]]*(PLAFOND-SUM(Tabella2026[CONTRIBUTO SULLA BASE DELLA POPOLAZIONE]))</f>
        <v>0</v>
      </c>
      <c r="R3952" s="3">
        <f>+Tabella2026[[#This Row],[CONTRIBUTO SULLA BASE DELLA POPOLAZIONE]]+Tabella2026[[#This Row],[CONTRIBUTO SULLA BASE DEL REDDITO]]</f>
        <v>11902.14088452623</v>
      </c>
      <c r="S3952" s="3">
        <f>+Tabella2026[[#This Row],[CONTRIBUTO TOTALE]]/(PLAFOND/N_TESSERE)</f>
        <v>23.804281769052462</v>
      </c>
      <c r="T3952" s="3">
        <f>+MAX(CEILING(Tabella2026[[#This Row],[preDEF1]],1),1)</f>
        <v>24</v>
      </c>
      <c r="U395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52" s="21">
        <f>+Tabella2026[[#This Row],[DEF - n. card]]*(PLAFOND/N_TESSERE)</f>
        <v>11500</v>
      </c>
      <c r="W3952" s="18"/>
    </row>
    <row r="3953" spans="2:23" x14ac:dyDescent="0.25">
      <c r="B3953" s="1" t="s">
        <v>8039</v>
      </c>
      <c r="C3953" s="2">
        <v>113016</v>
      </c>
      <c r="D3953" s="1" t="s">
        <v>8040</v>
      </c>
      <c r="E3953" s="1" t="s">
        <v>76</v>
      </c>
      <c r="F3953" s="1" t="s">
        <v>15837</v>
      </c>
      <c r="G3953" s="1" t="s">
        <v>4778</v>
      </c>
      <c r="H3953" s="1" t="s">
        <v>15836</v>
      </c>
      <c r="I3953" s="5">
        <v>2383</v>
      </c>
      <c r="J3953" s="5">
        <v>32839709</v>
      </c>
      <c r="K3953" s="3">
        <f>+Tabella2026[[#This Row],[POP_2024]]/SUM(Tabella2026[POP_2024])</f>
        <v>4.0428570672398896E-5</v>
      </c>
      <c r="L3953" s="3">
        <f>+Tabella2026[[#This Row],[INCIDENZA POPOLAZIONE]]*(PLAFOND/2)</f>
        <v>11902.14088452623</v>
      </c>
      <c r="M3953" s="3">
        <f>+IFERROR(Tabella2026[[#This Row],[reddito_2024]]/Tabella2026[[#This Row],[POP_2024]],"")</f>
        <v>13780.82626940831</v>
      </c>
      <c r="N3953" s="3">
        <f>+IF(Tabella2026[[#This Row],[REDDITO COMPLESSIVO PROCAPITE]]&lt;media_aggr_reddito_pc,(media_aggr_reddito_pc-Tabella2026[[#This Row],[REDDITO COMPLESSIVO PROCAPITE]]),0)</f>
        <v>4044.2397932004314</v>
      </c>
      <c r="O3953" s="3">
        <f>+Tabella2026[[#This Row],[DIFFERENZA REDDITO INFERIORE ALLA MEDIA DALLA MEDIA]]*Tabella2026[[#This Row],[POP_2024]]</f>
        <v>9637423.4271966275</v>
      </c>
      <c r="P3953" s="3">
        <f>+Tabella2026[[#This Row],[POPOLAZIONE PER DIFFERENZA ]]/SUM(Tabella2026[[POPOLAZIONE PER DIFFERENZA ]])</f>
        <v>8.5501496061627261E-5</v>
      </c>
      <c r="Q3953" s="3">
        <f>+Tabella2026[[#This Row],[INCIDENZA POPOLAZIONE PER DIFFERENZA]]*(PLAFOND-SUM(Tabella2026[CONTRIBUTO SULLA BASE DELLA POPOLAZIONE]))</f>
        <v>25171.576314421123</v>
      </c>
      <c r="R3953" s="3">
        <f>+Tabella2026[[#This Row],[CONTRIBUTO SULLA BASE DELLA POPOLAZIONE]]+Tabella2026[[#This Row],[CONTRIBUTO SULLA BASE DEL REDDITO]]</f>
        <v>37073.717198947357</v>
      </c>
      <c r="S3953" s="3">
        <f>+Tabella2026[[#This Row],[CONTRIBUTO TOTALE]]/(PLAFOND/N_TESSERE)</f>
        <v>74.147434397894713</v>
      </c>
      <c r="T3953" s="3">
        <f>+MAX(CEILING(Tabella2026[[#This Row],[preDEF1]],1),1)</f>
        <v>75</v>
      </c>
      <c r="U3953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3953" s="21">
        <f>+Tabella2026[[#This Row],[DEF - n. card]]*(PLAFOND/N_TESSERE)</f>
        <v>37000</v>
      </c>
      <c r="W3953" s="18"/>
    </row>
    <row r="3954" spans="2:23" x14ac:dyDescent="0.25">
      <c r="B3954" s="1" t="s">
        <v>7925</v>
      </c>
      <c r="C3954" s="2">
        <v>97005</v>
      </c>
      <c r="D3954" s="1" t="s">
        <v>7926</v>
      </c>
      <c r="E3954" s="1" t="s">
        <v>12</v>
      </c>
      <c r="F3954" s="1" t="s">
        <v>362</v>
      </c>
      <c r="G3954" s="1" t="s">
        <v>4778</v>
      </c>
      <c r="H3954" s="1" t="s">
        <v>15835</v>
      </c>
      <c r="I3954" s="5">
        <v>2381</v>
      </c>
      <c r="J3954" s="5">
        <v>49906870</v>
      </c>
      <c r="K3954" s="3">
        <f>+Tabella2026[[#This Row],[POP_2024]]/SUM(Tabella2026[POP_2024])</f>
        <v>4.0394639853538297E-5</v>
      </c>
      <c r="L3954" s="3">
        <f>+Tabella2026[[#This Row],[INCIDENZA POPOLAZIONE]]*(PLAFOND/2)</f>
        <v>11892.151676901785</v>
      </c>
      <c r="M3954" s="3">
        <f>+IFERROR(Tabella2026[[#This Row],[reddito_2024]]/Tabella2026[[#This Row],[POP_2024]],"")</f>
        <v>20960.466190676187</v>
      </c>
      <c r="N3954" s="3">
        <f>+IF(Tabella2026[[#This Row],[REDDITO COMPLESSIVO PROCAPITE]]&lt;media_aggr_reddito_pc,(media_aggr_reddito_pc-Tabella2026[[#This Row],[REDDITO COMPLESSIVO PROCAPITE]]),0)</f>
        <v>0</v>
      </c>
      <c r="O3954" s="3">
        <f>+Tabella2026[[#This Row],[DIFFERENZA REDDITO INFERIORE ALLA MEDIA DALLA MEDIA]]*Tabella2026[[#This Row],[POP_2024]]</f>
        <v>0</v>
      </c>
      <c r="P3954" s="3">
        <f>+Tabella2026[[#This Row],[POPOLAZIONE PER DIFFERENZA ]]/SUM(Tabella2026[[POPOLAZIONE PER DIFFERENZA ]])</f>
        <v>0</v>
      </c>
      <c r="Q3954" s="3">
        <f>+Tabella2026[[#This Row],[INCIDENZA POPOLAZIONE PER DIFFERENZA]]*(PLAFOND-SUM(Tabella2026[CONTRIBUTO SULLA BASE DELLA POPOLAZIONE]))</f>
        <v>0</v>
      </c>
      <c r="R3954" s="3">
        <f>+Tabella2026[[#This Row],[CONTRIBUTO SULLA BASE DELLA POPOLAZIONE]]+Tabella2026[[#This Row],[CONTRIBUTO SULLA BASE DEL REDDITO]]</f>
        <v>11892.151676901785</v>
      </c>
      <c r="S3954" s="3">
        <f>+Tabella2026[[#This Row],[CONTRIBUTO TOTALE]]/(PLAFOND/N_TESSERE)</f>
        <v>23.784303353803569</v>
      </c>
      <c r="T3954" s="3">
        <f>+MAX(CEILING(Tabella2026[[#This Row],[preDEF1]],1),1)</f>
        <v>24</v>
      </c>
      <c r="U3954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54" s="21">
        <f>+Tabella2026[[#This Row],[DEF - n. card]]*(PLAFOND/N_TESSERE)</f>
        <v>11500</v>
      </c>
      <c r="W3954" s="18"/>
    </row>
    <row r="3955" spans="2:23" x14ac:dyDescent="0.25">
      <c r="B3955" s="1" t="s">
        <v>7775</v>
      </c>
      <c r="C3955" s="2">
        <v>82056</v>
      </c>
      <c r="D3955" s="1" t="s">
        <v>7776</v>
      </c>
      <c r="E3955" s="1" t="s">
        <v>21</v>
      </c>
      <c r="F3955" s="1" t="s">
        <v>20</v>
      </c>
      <c r="G3955" s="1" t="s">
        <v>4778</v>
      </c>
      <c r="H3955" s="1" t="s">
        <v>15836</v>
      </c>
      <c r="I3955" s="5">
        <v>2381</v>
      </c>
      <c r="J3955" s="5">
        <v>39153597</v>
      </c>
      <c r="K3955" s="3">
        <f>+Tabella2026[[#This Row],[POP_2024]]/SUM(Tabella2026[POP_2024])</f>
        <v>4.0394639853538297E-5</v>
      </c>
      <c r="L3955" s="3">
        <f>+Tabella2026[[#This Row],[INCIDENZA POPOLAZIONE]]*(PLAFOND/2)</f>
        <v>11892.151676901785</v>
      </c>
      <c r="M3955" s="3">
        <f>+IFERROR(Tabella2026[[#This Row],[reddito_2024]]/Tabella2026[[#This Row],[POP_2024]],"")</f>
        <v>16444.181856362873</v>
      </c>
      <c r="N3955" s="3">
        <f>+IF(Tabella2026[[#This Row],[REDDITO COMPLESSIVO PROCAPITE]]&lt;media_aggr_reddito_pc,(media_aggr_reddito_pc-Tabella2026[[#This Row],[REDDITO COMPLESSIVO PROCAPITE]]),0)</f>
        <v>1380.884206245868</v>
      </c>
      <c r="O3955" s="3">
        <f>+Tabella2026[[#This Row],[DIFFERENZA REDDITO INFERIORE ALLA MEDIA DALLA MEDIA]]*Tabella2026[[#This Row],[POP_2024]]</f>
        <v>3287885.2950714114</v>
      </c>
      <c r="P3955" s="3">
        <f>+Tabella2026[[#This Row],[POPOLAZIONE PER DIFFERENZA ]]/SUM(Tabella2026[[POPOLAZIONE PER DIFFERENZA ]])</f>
        <v>2.916952998187437E-5</v>
      </c>
      <c r="Q3955" s="3">
        <f>+Tabella2026[[#This Row],[INCIDENZA POPOLAZIONE PER DIFFERENZA]]*(PLAFOND-SUM(Tabella2026[CONTRIBUTO SULLA BASE DELLA POPOLAZIONE]))</f>
        <v>8587.4877495163637</v>
      </c>
      <c r="R3955" s="3">
        <f>+Tabella2026[[#This Row],[CONTRIBUTO SULLA BASE DELLA POPOLAZIONE]]+Tabella2026[[#This Row],[CONTRIBUTO SULLA BASE DEL REDDITO]]</f>
        <v>20479.639426418151</v>
      </c>
      <c r="S3955" s="3">
        <f>+Tabella2026[[#This Row],[CONTRIBUTO TOTALE]]/(PLAFOND/N_TESSERE)</f>
        <v>40.959278852836299</v>
      </c>
      <c r="T3955" s="3">
        <f>+MAX(CEILING(Tabella2026[[#This Row],[preDEF1]],1),1)</f>
        <v>41</v>
      </c>
      <c r="U3955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3955" s="21">
        <f>+Tabella2026[[#This Row],[DEF - n. card]]*(PLAFOND/N_TESSERE)</f>
        <v>20000</v>
      </c>
      <c r="W3955" s="18"/>
    </row>
    <row r="3956" spans="2:23" x14ac:dyDescent="0.25">
      <c r="B3956" s="1" t="s">
        <v>7853</v>
      </c>
      <c r="C3956" s="2">
        <v>56030</v>
      </c>
      <c r="D3956" s="1" t="s">
        <v>7854</v>
      </c>
      <c r="E3956" s="1" t="s">
        <v>8</v>
      </c>
      <c r="F3956" s="1" t="s">
        <v>210</v>
      </c>
      <c r="G3956" s="1" t="s">
        <v>4778</v>
      </c>
      <c r="H3956" s="1" t="s">
        <v>15834</v>
      </c>
      <c r="I3956" s="5">
        <v>2379</v>
      </c>
      <c r="J3956" s="5">
        <v>38789547</v>
      </c>
      <c r="K3956" s="3">
        <f>+Tabella2026[[#This Row],[POP_2024]]/SUM(Tabella2026[POP_2024])</f>
        <v>4.0360709034677704E-5</v>
      </c>
      <c r="L3956" s="3">
        <f>+Tabella2026[[#This Row],[INCIDENZA POPOLAZIONE]]*(PLAFOND/2)</f>
        <v>11882.16246927734</v>
      </c>
      <c r="M3956" s="3">
        <f>+IFERROR(Tabella2026[[#This Row],[reddito_2024]]/Tabella2026[[#This Row],[POP_2024]],"")</f>
        <v>16304.979823455233</v>
      </c>
      <c r="N3956" s="3">
        <f>+IF(Tabella2026[[#This Row],[REDDITO COMPLESSIVO PROCAPITE]]&lt;media_aggr_reddito_pc,(media_aggr_reddito_pc-Tabella2026[[#This Row],[REDDITO COMPLESSIVO PROCAPITE]]),0)</f>
        <v>1520.0862391535084</v>
      </c>
      <c r="O3956" s="3">
        <f>+Tabella2026[[#This Row],[DIFFERENZA REDDITO INFERIORE ALLA MEDIA DALLA MEDIA]]*Tabella2026[[#This Row],[POP_2024]]</f>
        <v>3616285.1629461963</v>
      </c>
      <c r="P3956" s="3">
        <f>+Tabella2026[[#This Row],[POPOLAZIONE PER DIFFERENZA ]]/SUM(Tabella2026[[POPOLAZIONE PER DIFFERENZA ]])</f>
        <v>3.2083034843609231E-5</v>
      </c>
      <c r="Q3956" s="3">
        <f>+Tabella2026[[#This Row],[INCIDENZA POPOLAZIONE PER DIFFERENZA]]*(PLAFOND-SUM(Tabella2026[CONTRIBUTO SULLA BASE DELLA POPOLAZIONE]))</f>
        <v>9445.2213956824635</v>
      </c>
      <c r="R3956" s="3">
        <f>+Tabella2026[[#This Row],[CONTRIBUTO SULLA BASE DELLA POPOLAZIONE]]+Tabella2026[[#This Row],[CONTRIBUTO SULLA BASE DEL REDDITO]]</f>
        <v>21327.383864959804</v>
      </c>
      <c r="S3956" s="3">
        <f>+Tabella2026[[#This Row],[CONTRIBUTO TOTALE]]/(PLAFOND/N_TESSERE)</f>
        <v>42.654767729919605</v>
      </c>
      <c r="T3956" s="3">
        <f>+MAX(CEILING(Tabella2026[[#This Row],[preDEF1]],1),1)</f>
        <v>43</v>
      </c>
      <c r="U3956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3956" s="21">
        <f>+Tabella2026[[#This Row],[DEF - n. card]]*(PLAFOND/N_TESSERE)</f>
        <v>21000</v>
      </c>
      <c r="W3956" s="18"/>
    </row>
    <row r="3957" spans="2:23" x14ac:dyDescent="0.25">
      <c r="B3957" s="1" t="s">
        <v>7863</v>
      </c>
      <c r="C3957" s="2">
        <v>87040</v>
      </c>
      <c r="D3957" s="1" t="s">
        <v>7864</v>
      </c>
      <c r="E3957" s="1" t="s">
        <v>21</v>
      </c>
      <c r="F3957" s="1" t="s">
        <v>35</v>
      </c>
      <c r="G3957" s="1" t="s">
        <v>4778</v>
      </c>
      <c r="H3957" s="1" t="s">
        <v>15836</v>
      </c>
      <c r="I3957" s="5">
        <v>2378</v>
      </c>
      <c r="J3957" s="5">
        <v>19792833</v>
      </c>
      <c r="K3957" s="3">
        <f>+Tabella2026[[#This Row],[POP_2024]]/SUM(Tabella2026[POP_2024])</f>
        <v>4.0343743625247408E-5</v>
      </c>
      <c r="L3957" s="3">
        <f>+Tabella2026[[#This Row],[INCIDENZA POPOLAZIONE]]*(PLAFOND/2)</f>
        <v>11877.167865465119</v>
      </c>
      <c r="M3957" s="3">
        <f>+IFERROR(Tabella2026[[#This Row],[reddito_2024]]/Tabella2026[[#This Row],[POP_2024]],"")</f>
        <v>8323.3107653490333</v>
      </c>
      <c r="N3957" s="3">
        <f>+IF(Tabella2026[[#This Row],[REDDITO COMPLESSIVO PROCAPITE]]&lt;media_aggr_reddito_pc,(media_aggr_reddito_pc-Tabella2026[[#This Row],[REDDITO COMPLESSIVO PROCAPITE]]),0)</f>
        <v>9501.7552972597077</v>
      </c>
      <c r="O3957" s="3">
        <f>+Tabella2026[[#This Row],[DIFFERENZA REDDITO INFERIORE ALLA MEDIA DALLA MEDIA]]*Tabella2026[[#This Row],[POP_2024]]</f>
        <v>22595174.096883584</v>
      </c>
      <c r="P3957" s="3">
        <f>+Tabella2026[[#This Row],[POPOLAZIONE PER DIFFERENZA ]]/SUM(Tabella2026[[POPOLAZIONE PER DIFFERENZA ]])</f>
        <v>2.0046034125725232E-4</v>
      </c>
      <c r="Q3957" s="3">
        <f>+Tabella2026[[#This Row],[INCIDENZA POPOLAZIONE PER DIFFERENZA]]*(PLAFOND-SUM(Tabella2026[CONTRIBUTO SULLA BASE DELLA POPOLAZIONE]))</f>
        <v>59015.37412087938</v>
      </c>
      <c r="R3957" s="3">
        <f>+Tabella2026[[#This Row],[CONTRIBUTO SULLA BASE DELLA POPOLAZIONE]]+Tabella2026[[#This Row],[CONTRIBUTO SULLA BASE DEL REDDITO]]</f>
        <v>70892.541986344499</v>
      </c>
      <c r="S3957" s="3">
        <f>+Tabella2026[[#This Row],[CONTRIBUTO TOTALE]]/(PLAFOND/N_TESSERE)</f>
        <v>141.78508397268899</v>
      </c>
      <c r="T3957" s="3">
        <f>+MAX(CEILING(Tabella2026[[#This Row],[preDEF1]],1),1)</f>
        <v>142</v>
      </c>
      <c r="U3957" s="9">
        <f xml:space="preserve"> IF(ROW(Tabella2026[[#This Row],[preDEF2]]) - ROW(Tabella2026[[#Headers],[preDEF2]])&lt;=ABS(SUM(Tabella2026[preDEF2])-N_TESSERE),Tabella2026[[#This Row],[preDEF2]]-1,Tabella2026[[#This Row],[preDEF2]])</f>
        <v>141</v>
      </c>
      <c r="V3957" s="21">
        <f>+Tabella2026[[#This Row],[DEF - n. card]]*(PLAFOND/N_TESSERE)</f>
        <v>70500</v>
      </c>
      <c r="W3957" s="18"/>
    </row>
    <row r="3958" spans="2:23" x14ac:dyDescent="0.25">
      <c r="B3958" s="1" t="s">
        <v>7985</v>
      </c>
      <c r="C3958" s="2">
        <v>113011</v>
      </c>
      <c r="D3958" s="1" t="s">
        <v>7986</v>
      </c>
      <c r="E3958" s="1" t="s">
        <v>76</v>
      </c>
      <c r="F3958" s="1" t="s">
        <v>15837</v>
      </c>
      <c r="G3958" s="1" t="s">
        <v>4778</v>
      </c>
      <c r="H3958" s="1" t="s">
        <v>15836</v>
      </c>
      <c r="I3958" s="5">
        <v>2378</v>
      </c>
      <c r="J3958" s="5">
        <v>42162821</v>
      </c>
      <c r="K3958" s="3">
        <f>+Tabella2026[[#This Row],[POP_2024]]/SUM(Tabella2026[POP_2024])</f>
        <v>4.0343743625247408E-5</v>
      </c>
      <c r="L3958" s="3">
        <f>+Tabella2026[[#This Row],[INCIDENZA POPOLAZIONE]]*(PLAFOND/2)</f>
        <v>11877.167865465119</v>
      </c>
      <c r="M3958" s="3">
        <f>+IFERROR(Tabella2026[[#This Row],[reddito_2024]]/Tabella2026[[#This Row],[POP_2024]],"")</f>
        <v>17730.370479394449</v>
      </c>
      <c r="N3958" s="3">
        <f>+IF(Tabella2026[[#This Row],[REDDITO COMPLESSIVO PROCAPITE]]&lt;media_aggr_reddito_pc,(media_aggr_reddito_pc-Tabella2026[[#This Row],[REDDITO COMPLESSIVO PROCAPITE]]),0)</f>
        <v>94.695583214292128</v>
      </c>
      <c r="O3958" s="3">
        <f>+Tabella2026[[#This Row],[DIFFERENZA REDDITO INFERIORE ALLA MEDIA DALLA MEDIA]]*Tabella2026[[#This Row],[POP_2024]]</f>
        <v>225186.09688358667</v>
      </c>
      <c r="P3958" s="3">
        <f>+Tabella2026[[#This Row],[POPOLAZIONE PER DIFFERENZA ]]/SUM(Tabella2026[[POPOLAZIONE PER DIFFERENZA ]])</f>
        <v>1.9978107552576229E-6</v>
      </c>
      <c r="Q3958" s="3">
        <f>+Tabella2026[[#This Row],[INCIDENZA POPOLAZIONE PER DIFFERENZA]]*(PLAFOND-SUM(Tabella2026[CONTRIBUTO SULLA BASE DELLA POPOLAZIONE]))</f>
        <v>588.15398798978015</v>
      </c>
      <c r="R3958" s="3">
        <f>+Tabella2026[[#This Row],[CONTRIBUTO SULLA BASE DELLA POPOLAZIONE]]+Tabella2026[[#This Row],[CONTRIBUTO SULLA BASE DEL REDDITO]]</f>
        <v>12465.3218534549</v>
      </c>
      <c r="S3958" s="3">
        <f>+Tabella2026[[#This Row],[CONTRIBUTO TOTALE]]/(PLAFOND/N_TESSERE)</f>
        <v>24.930643706909798</v>
      </c>
      <c r="T3958" s="3">
        <f>+MAX(CEILING(Tabella2026[[#This Row],[preDEF1]],1),1)</f>
        <v>25</v>
      </c>
      <c r="U3958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958" s="21">
        <f>+Tabella2026[[#This Row],[DEF - n. card]]*(PLAFOND/N_TESSERE)</f>
        <v>12000</v>
      </c>
      <c r="W3958" s="18"/>
    </row>
    <row r="3959" spans="2:23" x14ac:dyDescent="0.25">
      <c r="B3959" s="1" t="s">
        <v>7881</v>
      </c>
      <c r="C3959" s="2">
        <v>70008</v>
      </c>
      <c r="D3959" s="1" t="s">
        <v>7882</v>
      </c>
      <c r="E3959" s="1" t="s">
        <v>345</v>
      </c>
      <c r="F3959" s="1" t="s">
        <v>344</v>
      </c>
      <c r="G3959" s="1" t="s">
        <v>4778</v>
      </c>
      <c r="H3959" s="1" t="s">
        <v>15836</v>
      </c>
      <c r="I3959" s="5">
        <v>2377</v>
      </c>
      <c r="J3959" s="5">
        <v>30283653</v>
      </c>
      <c r="K3959" s="3">
        <f>+Tabella2026[[#This Row],[POP_2024]]/SUM(Tabella2026[POP_2024])</f>
        <v>4.0326778215817112E-5</v>
      </c>
      <c r="L3959" s="3">
        <f>+Tabella2026[[#This Row],[INCIDENZA POPOLAZIONE]]*(PLAFOND/2)</f>
        <v>11872.173261652895</v>
      </c>
      <c r="M3959" s="3">
        <f>+IFERROR(Tabella2026[[#This Row],[reddito_2024]]/Tabella2026[[#This Row],[POP_2024]],"")</f>
        <v>12740.283129995792</v>
      </c>
      <c r="N3959" s="3">
        <f>+IF(Tabella2026[[#This Row],[REDDITO COMPLESSIVO PROCAPITE]]&lt;media_aggr_reddito_pc,(media_aggr_reddito_pc-Tabella2026[[#This Row],[REDDITO COMPLESSIVO PROCAPITE]]),0)</f>
        <v>5084.7829326129486</v>
      </c>
      <c r="O3959" s="3">
        <f>+Tabella2026[[#This Row],[DIFFERENZA REDDITO INFERIORE ALLA MEDIA DALLA MEDIA]]*Tabella2026[[#This Row],[POP_2024]]</f>
        <v>12086529.030820979</v>
      </c>
      <c r="P3959" s="3">
        <f>+Tabella2026[[#This Row],[POPOLAZIONE PER DIFFERENZA ]]/SUM(Tabella2026[[POPOLAZIONE PER DIFFERENZA ]])</f>
        <v>1.0722952271778391E-4</v>
      </c>
      <c r="Q3959" s="3">
        <f>+Tabella2026[[#This Row],[INCIDENZA POPOLAZIONE PER DIFFERENZA]]*(PLAFOND-SUM(Tabella2026[CONTRIBUTO SULLA BASE DELLA POPOLAZIONE]))</f>
        <v>31568.29106597367</v>
      </c>
      <c r="R3959" s="3">
        <f>+Tabella2026[[#This Row],[CONTRIBUTO SULLA BASE DELLA POPOLAZIONE]]+Tabella2026[[#This Row],[CONTRIBUTO SULLA BASE DEL REDDITO]]</f>
        <v>43440.464327626563</v>
      </c>
      <c r="S3959" s="3">
        <f>+Tabella2026[[#This Row],[CONTRIBUTO TOTALE]]/(PLAFOND/N_TESSERE)</f>
        <v>86.880928655253129</v>
      </c>
      <c r="T3959" s="3">
        <f>+MAX(CEILING(Tabella2026[[#This Row],[preDEF1]],1),1)</f>
        <v>87</v>
      </c>
      <c r="U3959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3959" s="21">
        <f>+Tabella2026[[#This Row],[DEF - n. card]]*(PLAFOND/N_TESSERE)</f>
        <v>43000</v>
      </c>
      <c r="W3959" s="18"/>
    </row>
    <row r="3960" spans="2:23" x14ac:dyDescent="0.25">
      <c r="B3960" s="1" t="s">
        <v>7755</v>
      </c>
      <c r="C3960" s="2">
        <v>80044</v>
      </c>
      <c r="D3960" s="1" t="s">
        <v>7756</v>
      </c>
      <c r="E3960" s="1" t="s">
        <v>61</v>
      </c>
      <c r="F3960" s="1" t="s">
        <v>62</v>
      </c>
      <c r="G3960" s="1" t="s">
        <v>4778</v>
      </c>
      <c r="H3960" s="1" t="s">
        <v>15836</v>
      </c>
      <c r="I3960" s="5">
        <v>2376</v>
      </c>
      <c r="J3960" s="5">
        <v>23435294</v>
      </c>
      <c r="K3960" s="3">
        <f>+Tabella2026[[#This Row],[POP_2024]]/SUM(Tabella2026[POP_2024])</f>
        <v>4.0309812806386809E-5</v>
      </c>
      <c r="L3960" s="3">
        <f>+Tabella2026[[#This Row],[INCIDENZA POPOLAZIONE]]*(PLAFOND/2)</f>
        <v>11867.178657840672</v>
      </c>
      <c r="M3960" s="3">
        <f>+IFERROR(Tabella2026[[#This Row],[reddito_2024]]/Tabella2026[[#This Row],[POP_2024]],"")</f>
        <v>9863.339225589225</v>
      </c>
      <c r="N3960" s="3">
        <f>+IF(Tabella2026[[#This Row],[REDDITO COMPLESSIVO PROCAPITE]]&lt;media_aggr_reddito_pc,(media_aggr_reddito_pc-Tabella2026[[#This Row],[REDDITO COMPLESSIVO PROCAPITE]]),0)</f>
        <v>7961.7268370195161</v>
      </c>
      <c r="O3960" s="3">
        <f>+Tabella2026[[#This Row],[DIFFERENZA REDDITO INFERIORE ALLA MEDIA DALLA MEDIA]]*Tabella2026[[#This Row],[POP_2024]]</f>
        <v>18917062.96475837</v>
      </c>
      <c r="P3960" s="3">
        <f>+Tabella2026[[#This Row],[POPOLAZIONE PER DIFFERENZA ]]/SUM(Tabella2026[[POPOLAZIONE PER DIFFERENZA ]])</f>
        <v>1.6782879747863577E-4</v>
      </c>
      <c r="Q3960" s="3">
        <f>+Tabella2026[[#This Row],[INCIDENZA POPOLAZIONE PER DIFFERENZA]]*(PLAFOND-SUM(Tabella2026[CONTRIBUTO SULLA BASE DELLA POPOLAZIONE]))</f>
        <v>49408.672106112463</v>
      </c>
      <c r="R3960" s="3">
        <f>+Tabella2026[[#This Row],[CONTRIBUTO SULLA BASE DELLA POPOLAZIONE]]+Tabella2026[[#This Row],[CONTRIBUTO SULLA BASE DEL REDDITO]]</f>
        <v>61275.850763953131</v>
      </c>
      <c r="S3960" s="3">
        <f>+Tabella2026[[#This Row],[CONTRIBUTO TOTALE]]/(PLAFOND/N_TESSERE)</f>
        <v>122.55170152790626</v>
      </c>
      <c r="T3960" s="3">
        <f>+MAX(CEILING(Tabella2026[[#This Row],[preDEF1]],1),1)</f>
        <v>123</v>
      </c>
      <c r="U3960" s="9">
        <f xml:space="preserve"> IF(ROW(Tabella2026[[#This Row],[preDEF2]]) - ROW(Tabella2026[[#Headers],[preDEF2]])&lt;=ABS(SUM(Tabella2026[preDEF2])-N_TESSERE),Tabella2026[[#This Row],[preDEF2]]-1,Tabella2026[[#This Row],[preDEF2]])</f>
        <v>122</v>
      </c>
      <c r="V3960" s="21">
        <f>+Tabella2026[[#This Row],[DEF - n. card]]*(PLAFOND/N_TESSERE)</f>
        <v>61000</v>
      </c>
      <c r="W3960" s="18"/>
    </row>
    <row r="3961" spans="2:23" x14ac:dyDescent="0.25">
      <c r="B3961" s="1" t="s">
        <v>8031</v>
      </c>
      <c r="C3961" s="2">
        <v>77015</v>
      </c>
      <c r="D3961" s="1" t="s">
        <v>8032</v>
      </c>
      <c r="E3961" s="1" t="s">
        <v>213</v>
      </c>
      <c r="F3961" s="1" t="s">
        <v>237</v>
      </c>
      <c r="G3961" s="1" t="s">
        <v>4778</v>
      </c>
      <c r="H3961" s="1" t="s">
        <v>15836</v>
      </c>
      <c r="I3961" s="5">
        <v>2376</v>
      </c>
      <c r="J3961" s="5">
        <v>30649924</v>
      </c>
      <c r="K3961" s="3">
        <f>+Tabella2026[[#This Row],[POP_2024]]/SUM(Tabella2026[POP_2024])</f>
        <v>4.0309812806386809E-5</v>
      </c>
      <c r="L3961" s="3">
        <f>+Tabella2026[[#This Row],[INCIDENZA POPOLAZIONE]]*(PLAFOND/2)</f>
        <v>11867.178657840672</v>
      </c>
      <c r="M3961" s="3">
        <f>+IFERROR(Tabella2026[[#This Row],[reddito_2024]]/Tabella2026[[#This Row],[POP_2024]],"")</f>
        <v>12899.799663299664</v>
      </c>
      <c r="N3961" s="3">
        <f>+IF(Tabella2026[[#This Row],[REDDITO COMPLESSIVO PROCAPITE]]&lt;media_aggr_reddito_pc,(media_aggr_reddito_pc-Tabella2026[[#This Row],[REDDITO COMPLESSIVO PROCAPITE]]),0)</f>
        <v>4925.2663993090773</v>
      </c>
      <c r="O3961" s="3">
        <f>+Tabella2026[[#This Row],[DIFFERENZA REDDITO INFERIORE ALLA MEDIA DALLA MEDIA]]*Tabella2026[[#This Row],[POP_2024]]</f>
        <v>11702432.964758368</v>
      </c>
      <c r="P3961" s="3">
        <f>+Tabella2026[[#This Row],[POPOLAZIONE PER DIFFERENZA ]]/SUM(Tabella2026[[POPOLAZIONE PER DIFFERENZA ]])</f>
        <v>1.0382189115237372E-4</v>
      </c>
      <c r="Q3961" s="3">
        <f>+Tabella2026[[#This Row],[INCIDENZA POPOLAZIONE PER DIFFERENZA]]*(PLAFOND-SUM(Tabella2026[CONTRIBUTO SULLA BASE DELLA POPOLAZIONE]))</f>
        <v>30565.086888840582</v>
      </c>
      <c r="R3961" s="3">
        <f>+Tabella2026[[#This Row],[CONTRIBUTO SULLA BASE DELLA POPOLAZIONE]]+Tabella2026[[#This Row],[CONTRIBUTO SULLA BASE DEL REDDITO]]</f>
        <v>42432.265546681258</v>
      </c>
      <c r="S3961" s="3">
        <f>+Tabella2026[[#This Row],[CONTRIBUTO TOTALE]]/(PLAFOND/N_TESSERE)</f>
        <v>84.864531093362515</v>
      </c>
      <c r="T3961" s="3">
        <f>+MAX(CEILING(Tabella2026[[#This Row],[preDEF1]],1),1)</f>
        <v>85</v>
      </c>
      <c r="U3961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3961" s="21">
        <f>+Tabella2026[[#This Row],[DEF - n. card]]*(PLAFOND/N_TESSERE)</f>
        <v>42000</v>
      </c>
      <c r="W3961" s="18"/>
    </row>
    <row r="3962" spans="2:23" x14ac:dyDescent="0.25">
      <c r="B3962" s="1" t="s">
        <v>7857</v>
      </c>
      <c r="C3962" s="2">
        <v>56054</v>
      </c>
      <c r="D3962" s="1" t="s">
        <v>7858</v>
      </c>
      <c r="E3962" s="1" t="s">
        <v>8</v>
      </c>
      <c r="F3962" s="1" t="s">
        <v>210</v>
      </c>
      <c r="G3962" s="1" t="s">
        <v>4778</v>
      </c>
      <c r="H3962" s="1" t="s">
        <v>15834</v>
      </c>
      <c r="I3962" s="5">
        <v>2376</v>
      </c>
      <c r="J3962" s="5">
        <v>37237606</v>
      </c>
      <c r="K3962" s="3">
        <f>+Tabella2026[[#This Row],[POP_2024]]/SUM(Tabella2026[POP_2024])</f>
        <v>4.0309812806386809E-5</v>
      </c>
      <c r="L3962" s="3">
        <f>+Tabella2026[[#This Row],[INCIDENZA POPOLAZIONE]]*(PLAFOND/2)</f>
        <v>11867.178657840672</v>
      </c>
      <c r="M3962" s="3">
        <f>+IFERROR(Tabella2026[[#This Row],[reddito_2024]]/Tabella2026[[#This Row],[POP_2024]],"")</f>
        <v>15672.393097643098</v>
      </c>
      <c r="N3962" s="3">
        <f>+IF(Tabella2026[[#This Row],[REDDITO COMPLESSIVO PROCAPITE]]&lt;media_aggr_reddito_pc,(media_aggr_reddito_pc-Tabella2026[[#This Row],[REDDITO COMPLESSIVO PROCAPITE]]),0)</f>
        <v>2152.6729649656427</v>
      </c>
      <c r="O3962" s="3">
        <f>+Tabella2026[[#This Row],[DIFFERENZA REDDITO INFERIORE ALLA MEDIA DALLA MEDIA]]*Tabella2026[[#This Row],[POP_2024]]</f>
        <v>5114750.9647583673</v>
      </c>
      <c r="P3962" s="3">
        <f>+Tabella2026[[#This Row],[POPOLAZIONE PER DIFFERENZA ]]/SUM(Tabella2026[[POPOLAZIONE PER DIFFERENZA ]])</f>
        <v>4.5377155291878765E-5</v>
      </c>
      <c r="Q3962" s="3">
        <f>+Tabella2026[[#This Row],[INCIDENZA POPOLAZIONE PER DIFFERENZA]]*(PLAFOND-SUM(Tabella2026[CONTRIBUTO SULLA BASE DELLA POPOLAZIONE]))</f>
        <v>13359.000485062694</v>
      </c>
      <c r="R3962" s="3">
        <f>+Tabella2026[[#This Row],[CONTRIBUTO SULLA BASE DELLA POPOLAZIONE]]+Tabella2026[[#This Row],[CONTRIBUTO SULLA BASE DEL REDDITO]]</f>
        <v>25226.179142903366</v>
      </c>
      <c r="S3962" s="3">
        <f>+Tabella2026[[#This Row],[CONTRIBUTO TOTALE]]/(PLAFOND/N_TESSERE)</f>
        <v>50.452358285806731</v>
      </c>
      <c r="T3962" s="3">
        <f>+MAX(CEILING(Tabella2026[[#This Row],[preDEF1]],1),1)</f>
        <v>51</v>
      </c>
      <c r="U3962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3962" s="21">
        <f>+Tabella2026[[#This Row],[DEF - n. card]]*(PLAFOND/N_TESSERE)</f>
        <v>25000</v>
      </c>
      <c r="W3962" s="18"/>
    </row>
    <row r="3963" spans="2:23" x14ac:dyDescent="0.25">
      <c r="B3963" s="1" t="s">
        <v>7973</v>
      </c>
      <c r="C3963" s="2">
        <v>114015</v>
      </c>
      <c r="D3963" s="1" t="s">
        <v>7974</v>
      </c>
      <c r="E3963" s="1" t="s">
        <v>76</v>
      </c>
      <c r="F3963" s="1" t="s">
        <v>550</v>
      </c>
      <c r="G3963" s="1" t="s">
        <v>4778</v>
      </c>
      <c r="H3963" s="1" t="s">
        <v>15836</v>
      </c>
      <c r="I3963" s="5">
        <v>2374</v>
      </c>
      <c r="J3963" s="5">
        <v>26579797</v>
      </c>
      <c r="K3963" s="3">
        <f>+Tabella2026[[#This Row],[POP_2024]]/SUM(Tabella2026[POP_2024])</f>
        <v>4.0275881987526216E-5</v>
      </c>
      <c r="L3963" s="3">
        <f>+Tabella2026[[#This Row],[INCIDENZA POPOLAZIONE]]*(PLAFOND/2)</f>
        <v>11857.189450216227</v>
      </c>
      <c r="M3963" s="3">
        <f>+IFERROR(Tabella2026[[#This Row],[reddito_2024]]/Tabella2026[[#This Row],[POP_2024]],"")</f>
        <v>11196.207666385846</v>
      </c>
      <c r="N3963" s="3">
        <f>+IF(Tabella2026[[#This Row],[REDDITO COMPLESSIVO PROCAPITE]]&lt;media_aggr_reddito_pc,(media_aggr_reddito_pc-Tabella2026[[#This Row],[REDDITO COMPLESSIVO PROCAPITE]]),0)</f>
        <v>6628.858396222895</v>
      </c>
      <c r="O3963" s="3">
        <f>+Tabella2026[[#This Row],[DIFFERENZA REDDITO INFERIORE ALLA MEDIA DALLA MEDIA]]*Tabella2026[[#This Row],[POP_2024]]</f>
        <v>15736909.832633153</v>
      </c>
      <c r="P3963" s="3">
        <f>+Tabella2026[[#This Row],[POPOLAZIONE PER DIFFERENZA ]]/SUM(Tabella2026[[POPOLAZIONE PER DIFFERENZA ]])</f>
        <v>1.3961504796811236E-4</v>
      </c>
      <c r="Q3963" s="3">
        <f>+Tabella2026[[#This Row],[INCIDENZA POPOLAZIONE PER DIFFERENZA]]*(PLAFOND-SUM(Tabella2026[CONTRIBUTO SULLA BASE DELLA POPOLAZIONE]))</f>
        <v>41102.565410526469</v>
      </c>
      <c r="R3963" s="3">
        <f>+Tabella2026[[#This Row],[CONTRIBUTO SULLA BASE DELLA POPOLAZIONE]]+Tabella2026[[#This Row],[CONTRIBUTO SULLA BASE DEL REDDITO]]</f>
        <v>52959.754860742694</v>
      </c>
      <c r="S3963" s="3">
        <f>+Tabella2026[[#This Row],[CONTRIBUTO TOTALE]]/(PLAFOND/N_TESSERE)</f>
        <v>105.91950972148538</v>
      </c>
      <c r="T3963" s="3">
        <f>+MAX(CEILING(Tabella2026[[#This Row],[preDEF1]],1),1)</f>
        <v>106</v>
      </c>
      <c r="U3963" s="9">
        <f xml:space="preserve"> IF(ROW(Tabella2026[[#This Row],[preDEF2]]) - ROW(Tabella2026[[#Headers],[preDEF2]])&lt;=ABS(SUM(Tabella2026[preDEF2])-N_TESSERE),Tabella2026[[#This Row],[preDEF2]]-1,Tabella2026[[#This Row],[preDEF2]])</f>
        <v>105</v>
      </c>
      <c r="V3963" s="21">
        <f>+Tabella2026[[#This Row],[DEF - n. card]]*(PLAFOND/N_TESSERE)</f>
        <v>52500</v>
      </c>
      <c r="W3963" s="18"/>
    </row>
    <row r="3964" spans="2:23" x14ac:dyDescent="0.25">
      <c r="B3964" s="1" t="s">
        <v>8193</v>
      </c>
      <c r="C3964" s="2">
        <v>98020</v>
      </c>
      <c r="D3964" s="1" t="s">
        <v>8194</v>
      </c>
      <c r="E3964" s="1" t="s">
        <v>12</v>
      </c>
      <c r="F3964" s="1" t="s">
        <v>389</v>
      </c>
      <c r="G3964" s="1" t="s">
        <v>4778</v>
      </c>
      <c r="H3964" s="1" t="s">
        <v>15835</v>
      </c>
      <c r="I3964" s="5">
        <v>2373</v>
      </c>
      <c r="J3964" s="5">
        <v>46862305</v>
      </c>
      <c r="K3964" s="3">
        <f>+Tabella2026[[#This Row],[POP_2024]]/SUM(Tabella2026[POP_2024])</f>
        <v>4.025891657809592E-5</v>
      </c>
      <c r="L3964" s="3">
        <f>+Tabella2026[[#This Row],[INCIDENZA POPOLAZIONE]]*(PLAFOND/2)</f>
        <v>11852.194846404005</v>
      </c>
      <c r="M3964" s="3">
        <f>+IFERROR(Tabella2026[[#This Row],[reddito_2024]]/Tabella2026[[#This Row],[POP_2024]],"")</f>
        <v>19748.126843657818</v>
      </c>
      <c r="N3964" s="3">
        <f>+IF(Tabella2026[[#This Row],[REDDITO COMPLESSIVO PROCAPITE]]&lt;media_aggr_reddito_pc,(media_aggr_reddito_pc-Tabella2026[[#This Row],[REDDITO COMPLESSIVO PROCAPITE]]),0)</f>
        <v>0</v>
      </c>
      <c r="O3964" s="3">
        <f>+Tabella2026[[#This Row],[DIFFERENZA REDDITO INFERIORE ALLA MEDIA DALLA MEDIA]]*Tabella2026[[#This Row],[POP_2024]]</f>
        <v>0</v>
      </c>
      <c r="P3964" s="3">
        <f>+Tabella2026[[#This Row],[POPOLAZIONE PER DIFFERENZA ]]/SUM(Tabella2026[[POPOLAZIONE PER DIFFERENZA ]])</f>
        <v>0</v>
      </c>
      <c r="Q3964" s="3">
        <f>+Tabella2026[[#This Row],[INCIDENZA POPOLAZIONE PER DIFFERENZA]]*(PLAFOND-SUM(Tabella2026[CONTRIBUTO SULLA BASE DELLA POPOLAZIONE]))</f>
        <v>0</v>
      </c>
      <c r="R3964" s="3">
        <f>+Tabella2026[[#This Row],[CONTRIBUTO SULLA BASE DELLA POPOLAZIONE]]+Tabella2026[[#This Row],[CONTRIBUTO SULLA BASE DEL REDDITO]]</f>
        <v>11852.194846404005</v>
      </c>
      <c r="S3964" s="3">
        <f>+Tabella2026[[#This Row],[CONTRIBUTO TOTALE]]/(PLAFOND/N_TESSERE)</f>
        <v>23.704389692808011</v>
      </c>
      <c r="T3964" s="3">
        <f>+MAX(CEILING(Tabella2026[[#This Row],[preDEF1]],1),1)</f>
        <v>24</v>
      </c>
      <c r="U3964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64" s="21">
        <f>+Tabella2026[[#This Row],[DEF - n. card]]*(PLAFOND/N_TESSERE)</f>
        <v>11500</v>
      </c>
      <c r="W3964" s="18"/>
    </row>
    <row r="3965" spans="2:23" x14ac:dyDescent="0.25">
      <c r="B3965" s="1" t="s">
        <v>8025</v>
      </c>
      <c r="C3965" s="2">
        <v>4241</v>
      </c>
      <c r="D3965" s="1" t="s">
        <v>8026</v>
      </c>
      <c r="E3965" s="1" t="s">
        <v>18</v>
      </c>
      <c r="F3965" s="1" t="s">
        <v>263</v>
      </c>
      <c r="G3965" s="1" t="s">
        <v>4778</v>
      </c>
      <c r="H3965" s="1" t="s">
        <v>15835</v>
      </c>
      <c r="I3965" s="5">
        <v>2373</v>
      </c>
      <c r="J3965" s="5">
        <v>47588048</v>
      </c>
      <c r="K3965" s="3">
        <f>+Tabella2026[[#This Row],[POP_2024]]/SUM(Tabella2026[POP_2024])</f>
        <v>4.025891657809592E-5</v>
      </c>
      <c r="L3965" s="3">
        <f>+Tabella2026[[#This Row],[INCIDENZA POPOLAZIONE]]*(PLAFOND/2)</f>
        <v>11852.194846404005</v>
      </c>
      <c r="M3965" s="3">
        <f>+IFERROR(Tabella2026[[#This Row],[reddito_2024]]/Tabella2026[[#This Row],[POP_2024]],"")</f>
        <v>20053.9603876949</v>
      </c>
      <c r="N3965" s="3">
        <f>+IF(Tabella2026[[#This Row],[REDDITO COMPLESSIVO PROCAPITE]]&lt;media_aggr_reddito_pc,(media_aggr_reddito_pc-Tabella2026[[#This Row],[REDDITO COMPLESSIVO PROCAPITE]]),0)</f>
        <v>0</v>
      </c>
      <c r="O3965" s="3">
        <f>+Tabella2026[[#This Row],[DIFFERENZA REDDITO INFERIORE ALLA MEDIA DALLA MEDIA]]*Tabella2026[[#This Row],[POP_2024]]</f>
        <v>0</v>
      </c>
      <c r="P3965" s="3">
        <f>+Tabella2026[[#This Row],[POPOLAZIONE PER DIFFERENZA ]]/SUM(Tabella2026[[POPOLAZIONE PER DIFFERENZA ]])</f>
        <v>0</v>
      </c>
      <c r="Q3965" s="3">
        <f>+Tabella2026[[#This Row],[INCIDENZA POPOLAZIONE PER DIFFERENZA]]*(PLAFOND-SUM(Tabella2026[CONTRIBUTO SULLA BASE DELLA POPOLAZIONE]))</f>
        <v>0</v>
      </c>
      <c r="R3965" s="3">
        <f>+Tabella2026[[#This Row],[CONTRIBUTO SULLA BASE DELLA POPOLAZIONE]]+Tabella2026[[#This Row],[CONTRIBUTO SULLA BASE DEL REDDITO]]</f>
        <v>11852.194846404005</v>
      </c>
      <c r="S3965" s="3">
        <f>+Tabella2026[[#This Row],[CONTRIBUTO TOTALE]]/(PLAFOND/N_TESSERE)</f>
        <v>23.704389692808011</v>
      </c>
      <c r="T3965" s="3">
        <f>+MAX(CEILING(Tabella2026[[#This Row],[preDEF1]],1),1)</f>
        <v>24</v>
      </c>
      <c r="U3965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65" s="21">
        <f>+Tabella2026[[#This Row],[DEF - n. card]]*(PLAFOND/N_TESSERE)</f>
        <v>11500</v>
      </c>
      <c r="W3965" s="18"/>
    </row>
    <row r="3966" spans="2:23" x14ac:dyDescent="0.25">
      <c r="B3966" s="1" t="s">
        <v>8107</v>
      </c>
      <c r="C3966" s="2">
        <v>78062</v>
      </c>
      <c r="D3966" s="1" t="s">
        <v>8108</v>
      </c>
      <c r="E3966" s="1" t="s">
        <v>61</v>
      </c>
      <c r="F3966" s="1" t="s">
        <v>178</v>
      </c>
      <c r="G3966" s="1" t="s">
        <v>4778</v>
      </c>
      <c r="H3966" s="1" t="s">
        <v>15836</v>
      </c>
      <c r="I3966" s="5">
        <v>2372</v>
      </c>
      <c r="J3966" s="5">
        <v>23322764</v>
      </c>
      <c r="K3966" s="3">
        <f>+Tabella2026[[#This Row],[POP_2024]]/SUM(Tabella2026[POP_2024])</f>
        <v>4.0241951168665623E-5</v>
      </c>
      <c r="L3966" s="3">
        <f>+Tabella2026[[#This Row],[INCIDENZA POPOLAZIONE]]*(PLAFOND/2)</f>
        <v>11847.200242591784</v>
      </c>
      <c r="M3966" s="3">
        <f>+IFERROR(Tabella2026[[#This Row],[reddito_2024]]/Tabella2026[[#This Row],[POP_2024]],"")</f>
        <v>9832.5311973018543</v>
      </c>
      <c r="N3966" s="3">
        <f>+IF(Tabella2026[[#This Row],[REDDITO COMPLESSIVO PROCAPITE]]&lt;media_aggr_reddito_pc,(media_aggr_reddito_pc-Tabella2026[[#This Row],[REDDITO COMPLESSIVO PROCAPITE]]),0)</f>
        <v>7992.5348653068868</v>
      </c>
      <c r="O3966" s="3">
        <f>+Tabella2026[[#This Row],[DIFFERENZA REDDITO INFERIORE ALLA MEDIA DALLA MEDIA]]*Tabella2026[[#This Row],[POP_2024]]</f>
        <v>18958292.700507935</v>
      </c>
      <c r="P3966" s="3">
        <f>+Tabella2026[[#This Row],[POPOLAZIONE PER DIFFERENZA ]]/SUM(Tabella2026[[POPOLAZIONE PER DIFFERENZA ]])</f>
        <v>1.6819458031628359E-4</v>
      </c>
      <c r="Q3966" s="3">
        <f>+Tabella2026[[#This Row],[INCIDENZA POPOLAZIONE PER DIFFERENZA]]*(PLAFOND-SUM(Tabella2026[CONTRIBUTO SULLA BASE DELLA POPOLAZIONE]))</f>
        <v>49516.35829917885</v>
      </c>
      <c r="R3966" s="3">
        <f>+Tabella2026[[#This Row],[CONTRIBUTO SULLA BASE DELLA POPOLAZIONE]]+Tabella2026[[#This Row],[CONTRIBUTO SULLA BASE DEL REDDITO]]</f>
        <v>61363.558541770632</v>
      </c>
      <c r="S3966" s="3">
        <f>+Tabella2026[[#This Row],[CONTRIBUTO TOTALE]]/(PLAFOND/N_TESSERE)</f>
        <v>122.72711708354126</v>
      </c>
      <c r="T3966" s="3">
        <f>+MAX(CEILING(Tabella2026[[#This Row],[preDEF1]],1),1)</f>
        <v>123</v>
      </c>
      <c r="U3966" s="9">
        <f xml:space="preserve"> IF(ROW(Tabella2026[[#This Row],[preDEF2]]) - ROW(Tabella2026[[#Headers],[preDEF2]])&lt;=ABS(SUM(Tabella2026[preDEF2])-N_TESSERE),Tabella2026[[#This Row],[preDEF2]]-1,Tabella2026[[#This Row],[preDEF2]])</f>
        <v>122</v>
      </c>
      <c r="V3966" s="21">
        <f>+Tabella2026[[#This Row],[DEF - n. card]]*(PLAFOND/N_TESSERE)</f>
        <v>61000</v>
      </c>
      <c r="W3966" s="18"/>
    </row>
    <row r="3967" spans="2:23" x14ac:dyDescent="0.25">
      <c r="B3967" s="1" t="s">
        <v>7865</v>
      </c>
      <c r="C3967" s="2">
        <v>43055</v>
      </c>
      <c r="D3967" s="1" t="s">
        <v>7866</v>
      </c>
      <c r="E3967" s="1" t="s">
        <v>117</v>
      </c>
      <c r="F3967" s="1" t="s">
        <v>411</v>
      </c>
      <c r="G3967" s="1" t="s">
        <v>4778</v>
      </c>
      <c r="H3967" s="1" t="s">
        <v>15834</v>
      </c>
      <c r="I3967" s="5">
        <v>2372</v>
      </c>
      <c r="J3967" s="5">
        <v>42528376</v>
      </c>
      <c r="K3967" s="3">
        <f>+Tabella2026[[#This Row],[POP_2024]]/SUM(Tabella2026[POP_2024])</f>
        <v>4.0241951168665623E-5</v>
      </c>
      <c r="L3967" s="3">
        <f>+Tabella2026[[#This Row],[INCIDENZA POPOLAZIONE]]*(PLAFOND/2)</f>
        <v>11847.200242591784</v>
      </c>
      <c r="M3967" s="3">
        <f>+IFERROR(Tabella2026[[#This Row],[reddito_2024]]/Tabella2026[[#This Row],[POP_2024]],"")</f>
        <v>17929.33220910624</v>
      </c>
      <c r="N3967" s="3">
        <f>+IF(Tabella2026[[#This Row],[REDDITO COMPLESSIVO PROCAPITE]]&lt;media_aggr_reddito_pc,(media_aggr_reddito_pc-Tabella2026[[#This Row],[REDDITO COMPLESSIVO PROCAPITE]]),0)</f>
        <v>0</v>
      </c>
      <c r="O3967" s="3">
        <f>+Tabella2026[[#This Row],[DIFFERENZA REDDITO INFERIORE ALLA MEDIA DALLA MEDIA]]*Tabella2026[[#This Row],[POP_2024]]</f>
        <v>0</v>
      </c>
      <c r="P3967" s="3">
        <f>+Tabella2026[[#This Row],[POPOLAZIONE PER DIFFERENZA ]]/SUM(Tabella2026[[POPOLAZIONE PER DIFFERENZA ]])</f>
        <v>0</v>
      </c>
      <c r="Q3967" s="3">
        <f>+Tabella2026[[#This Row],[INCIDENZA POPOLAZIONE PER DIFFERENZA]]*(PLAFOND-SUM(Tabella2026[CONTRIBUTO SULLA BASE DELLA POPOLAZIONE]))</f>
        <v>0</v>
      </c>
      <c r="R3967" s="3">
        <f>+Tabella2026[[#This Row],[CONTRIBUTO SULLA BASE DELLA POPOLAZIONE]]+Tabella2026[[#This Row],[CONTRIBUTO SULLA BASE DEL REDDITO]]</f>
        <v>11847.200242591784</v>
      </c>
      <c r="S3967" s="3">
        <f>+Tabella2026[[#This Row],[CONTRIBUTO TOTALE]]/(PLAFOND/N_TESSERE)</f>
        <v>23.694400485183568</v>
      </c>
      <c r="T3967" s="3">
        <f>+MAX(CEILING(Tabella2026[[#This Row],[preDEF1]],1),1)</f>
        <v>24</v>
      </c>
      <c r="U3967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67" s="21">
        <f>+Tabella2026[[#This Row],[DEF - n. card]]*(PLAFOND/N_TESSERE)</f>
        <v>11500</v>
      </c>
      <c r="W3967" s="18"/>
    </row>
    <row r="3968" spans="2:23" x14ac:dyDescent="0.25">
      <c r="B3968" s="1" t="s">
        <v>7947</v>
      </c>
      <c r="C3968" s="2">
        <v>96071</v>
      </c>
      <c r="D3968" s="1" t="s">
        <v>7948</v>
      </c>
      <c r="E3968" s="1" t="s">
        <v>18</v>
      </c>
      <c r="F3968" s="1" t="s">
        <v>403</v>
      </c>
      <c r="G3968" s="1" t="s">
        <v>4778</v>
      </c>
      <c r="H3968" s="1" t="s">
        <v>15835</v>
      </c>
      <c r="I3968" s="5">
        <v>2369</v>
      </c>
      <c r="J3968" s="5">
        <v>53934962</v>
      </c>
      <c r="K3968" s="3">
        <f>+Tabella2026[[#This Row],[POP_2024]]/SUM(Tabella2026[POP_2024])</f>
        <v>4.0191054940374727E-5</v>
      </c>
      <c r="L3968" s="3">
        <f>+Tabella2026[[#This Row],[INCIDENZA POPOLAZIONE]]*(PLAFOND/2)</f>
        <v>11832.216431155115</v>
      </c>
      <c r="M3968" s="3">
        <f>+IFERROR(Tabella2026[[#This Row],[reddito_2024]]/Tabella2026[[#This Row],[POP_2024]],"")</f>
        <v>22766.974250738709</v>
      </c>
      <c r="N3968" s="3">
        <f>+IF(Tabella2026[[#This Row],[REDDITO COMPLESSIVO PROCAPITE]]&lt;media_aggr_reddito_pc,(media_aggr_reddito_pc-Tabella2026[[#This Row],[REDDITO COMPLESSIVO PROCAPITE]]),0)</f>
        <v>0</v>
      </c>
      <c r="O3968" s="3">
        <f>+Tabella2026[[#This Row],[DIFFERENZA REDDITO INFERIORE ALLA MEDIA DALLA MEDIA]]*Tabella2026[[#This Row],[POP_2024]]</f>
        <v>0</v>
      </c>
      <c r="P3968" s="3">
        <f>+Tabella2026[[#This Row],[POPOLAZIONE PER DIFFERENZA ]]/SUM(Tabella2026[[POPOLAZIONE PER DIFFERENZA ]])</f>
        <v>0</v>
      </c>
      <c r="Q3968" s="3">
        <f>+Tabella2026[[#This Row],[INCIDENZA POPOLAZIONE PER DIFFERENZA]]*(PLAFOND-SUM(Tabella2026[CONTRIBUTO SULLA BASE DELLA POPOLAZIONE]))</f>
        <v>0</v>
      </c>
      <c r="R3968" s="3">
        <f>+Tabella2026[[#This Row],[CONTRIBUTO SULLA BASE DELLA POPOLAZIONE]]+Tabella2026[[#This Row],[CONTRIBUTO SULLA BASE DEL REDDITO]]</f>
        <v>11832.216431155115</v>
      </c>
      <c r="S3968" s="3">
        <f>+Tabella2026[[#This Row],[CONTRIBUTO TOTALE]]/(PLAFOND/N_TESSERE)</f>
        <v>23.664432862310232</v>
      </c>
      <c r="T3968" s="3">
        <f>+MAX(CEILING(Tabella2026[[#This Row],[preDEF1]],1),1)</f>
        <v>24</v>
      </c>
      <c r="U3968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68" s="21">
        <f>+Tabella2026[[#This Row],[DEF - n. card]]*(PLAFOND/N_TESSERE)</f>
        <v>11500</v>
      </c>
      <c r="W3968" s="18"/>
    </row>
    <row r="3969" spans="2:23" x14ac:dyDescent="0.25">
      <c r="B3969" s="1" t="s">
        <v>7893</v>
      </c>
      <c r="C3969" s="2">
        <v>113015</v>
      </c>
      <c r="D3969" s="1" t="s">
        <v>7894</v>
      </c>
      <c r="E3969" s="1" t="s">
        <v>76</v>
      </c>
      <c r="F3969" s="1" t="s">
        <v>15837</v>
      </c>
      <c r="G3969" s="1" t="s">
        <v>4778</v>
      </c>
      <c r="H3969" s="1" t="s">
        <v>15836</v>
      </c>
      <c r="I3969" s="5">
        <v>2368</v>
      </c>
      <c r="J3969" s="5">
        <v>28055961</v>
      </c>
      <c r="K3969" s="3">
        <f>+Tabella2026[[#This Row],[POP_2024]]/SUM(Tabella2026[POP_2024])</f>
        <v>4.0174089530944431E-5</v>
      </c>
      <c r="L3969" s="3">
        <f>+Tabella2026[[#This Row],[INCIDENZA POPOLAZIONE]]*(PLAFOND/2)</f>
        <v>11827.221827342892</v>
      </c>
      <c r="M3969" s="3">
        <f>+IFERROR(Tabella2026[[#This Row],[reddito_2024]]/Tabella2026[[#This Row],[POP_2024]],"")</f>
        <v>11847.956503378378</v>
      </c>
      <c r="N3969" s="3">
        <f>+IF(Tabella2026[[#This Row],[REDDITO COMPLESSIVO PROCAPITE]]&lt;media_aggr_reddito_pc,(media_aggr_reddito_pc-Tabella2026[[#This Row],[REDDITO COMPLESSIVO PROCAPITE]]),0)</f>
        <v>5977.1095592303627</v>
      </c>
      <c r="O3969" s="3">
        <f>+Tabella2026[[#This Row],[DIFFERENZA REDDITO INFERIORE ALLA MEDIA DALLA MEDIA]]*Tabella2026[[#This Row],[POP_2024]]</f>
        <v>14153795.436257498</v>
      </c>
      <c r="P3969" s="3">
        <f>+Tabella2026[[#This Row],[POPOLAZIONE PER DIFFERENZA ]]/SUM(Tabella2026[[POPOLAZIONE PER DIFFERENZA ]])</f>
        <v>1.2556994033645648E-4</v>
      </c>
      <c r="Q3969" s="3">
        <f>+Tabella2026[[#This Row],[INCIDENZA POPOLAZIONE PER DIFFERENZA]]*(PLAFOND-SUM(Tabella2026[CONTRIBUTO SULLA BASE DELLA POPOLAZIONE]))</f>
        <v>36967.696257597687</v>
      </c>
      <c r="R3969" s="3">
        <f>+Tabella2026[[#This Row],[CONTRIBUTO SULLA BASE DELLA POPOLAZIONE]]+Tabella2026[[#This Row],[CONTRIBUTO SULLA BASE DEL REDDITO]]</f>
        <v>48794.918084940582</v>
      </c>
      <c r="S3969" s="3">
        <f>+Tabella2026[[#This Row],[CONTRIBUTO TOTALE]]/(PLAFOND/N_TESSERE)</f>
        <v>97.589836169881167</v>
      </c>
      <c r="T3969" s="3">
        <f>+MAX(CEILING(Tabella2026[[#This Row],[preDEF1]],1),1)</f>
        <v>98</v>
      </c>
      <c r="U3969" s="9">
        <f xml:space="preserve"> IF(ROW(Tabella2026[[#This Row],[preDEF2]]) - ROW(Tabella2026[[#Headers],[preDEF2]])&lt;=ABS(SUM(Tabella2026[preDEF2])-N_TESSERE),Tabella2026[[#This Row],[preDEF2]]-1,Tabella2026[[#This Row],[preDEF2]])</f>
        <v>97</v>
      </c>
      <c r="V3969" s="21">
        <f>+Tabella2026[[#This Row],[DEF - n. card]]*(PLAFOND/N_TESSERE)</f>
        <v>48500</v>
      </c>
      <c r="W3969" s="18"/>
    </row>
    <row r="3970" spans="2:23" x14ac:dyDescent="0.25">
      <c r="B3970" s="1" t="s">
        <v>7815</v>
      </c>
      <c r="C3970" s="2">
        <v>82078</v>
      </c>
      <c r="D3970" s="1" t="s">
        <v>7816</v>
      </c>
      <c r="E3970" s="1" t="s">
        <v>21</v>
      </c>
      <c r="F3970" s="1" t="s">
        <v>20</v>
      </c>
      <c r="G3970" s="1" t="s">
        <v>4778</v>
      </c>
      <c r="H3970" s="1" t="s">
        <v>15836</v>
      </c>
      <c r="I3970" s="5">
        <v>2368</v>
      </c>
      <c r="J3970" s="5">
        <v>22978675</v>
      </c>
      <c r="K3970" s="3">
        <f>+Tabella2026[[#This Row],[POP_2024]]/SUM(Tabella2026[POP_2024])</f>
        <v>4.0174089530944431E-5</v>
      </c>
      <c r="L3970" s="3">
        <f>+Tabella2026[[#This Row],[INCIDENZA POPOLAZIONE]]*(PLAFOND/2)</f>
        <v>11827.221827342892</v>
      </c>
      <c r="M3970" s="3">
        <f>+IFERROR(Tabella2026[[#This Row],[reddito_2024]]/Tabella2026[[#This Row],[POP_2024]],"")</f>
        <v>9703.8323479729734</v>
      </c>
      <c r="N3970" s="3">
        <f>+IF(Tabella2026[[#This Row],[REDDITO COMPLESSIVO PROCAPITE]]&lt;media_aggr_reddito_pc,(media_aggr_reddito_pc-Tabella2026[[#This Row],[REDDITO COMPLESSIVO PROCAPITE]]),0)</f>
        <v>8121.2337146357677</v>
      </c>
      <c r="O3970" s="3">
        <f>+Tabella2026[[#This Row],[DIFFERENZA REDDITO INFERIORE ALLA MEDIA DALLA MEDIA]]*Tabella2026[[#This Row],[POP_2024]]</f>
        <v>19231081.436257496</v>
      </c>
      <c r="P3970" s="3">
        <f>+Tabella2026[[#This Row],[POPOLAZIONE PER DIFFERENZA ]]/SUM(Tabella2026[[POPOLAZIONE PER DIFFERENZA ]])</f>
        <v>1.7061471316522824E-4</v>
      </c>
      <c r="Q3970" s="3">
        <f>+Tabella2026[[#This Row],[INCIDENZA POPOLAZIONE PER DIFFERENZA]]*(PLAFOND-SUM(Tabella2026[CONTRIBUTO SULLA BASE DELLA POPOLAZIONE]))</f>
        <v>50228.843594808524</v>
      </c>
      <c r="R3970" s="3">
        <f>+Tabella2026[[#This Row],[CONTRIBUTO SULLA BASE DELLA POPOLAZIONE]]+Tabella2026[[#This Row],[CONTRIBUTO SULLA BASE DEL REDDITO]]</f>
        <v>62056.065422151412</v>
      </c>
      <c r="S3970" s="3">
        <f>+Tabella2026[[#This Row],[CONTRIBUTO TOTALE]]/(PLAFOND/N_TESSERE)</f>
        <v>124.11213084430283</v>
      </c>
      <c r="T3970" s="3">
        <f>+MAX(CEILING(Tabella2026[[#This Row],[preDEF1]],1),1)</f>
        <v>125</v>
      </c>
      <c r="U3970" s="9">
        <f xml:space="preserve"> IF(ROW(Tabella2026[[#This Row],[preDEF2]]) - ROW(Tabella2026[[#Headers],[preDEF2]])&lt;=ABS(SUM(Tabella2026[preDEF2])-N_TESSERE),Tabella2026[[#This Row],[preDEF2]]-1,Tabella2026[[#This Row],[preDEF2]])</f>
        <v>124</v>
      </c>
      <c r="V3970" s="21">
        <f>+Tabella2026[[#This Row],[DEF - n. card]]*(PLAFOND/N_TESSERE)</f>
        <v>62000</v>
      </c>
      <c r="W3970" s="18"/>
    </row>
    <row r="3971" spans="2:23" x14ac:dyDescent="0.25">
      <c r="B3971" s="1" t="s">
        <v>8061</v>
      </c>
      <c r="C3971" s="2">
        <v>17013</v>
      </c>
      <c r="D3971" s="1" t="s">
        <v>8062</v>
      </c>
      <c r="E3971" s="1" t="s">
        <v>12</v>
      </c>
      <c r="F3971" s="1" t="s">
        <v>50</v>
      </c>
      <c r="G3971" s="1" t="s">
        <v>4778</v>
      </c>
      <c r="H3971" s="1" t="s">
        <v>15835</v>
      </c>
      <c r="I3971" s="5">
        <v>2367</v>
      </c>
      <c r="J3971" s="5">
        <v>46021533</v>
      </c>
      <c r="K3971" s="3">
        <f>+Tabella2026[[#This Row],[POP_2024]]/SUM(Tabella2026[POP_2024])</f>
        <v>4.0157124121514135E-5</v>
      </c>
      <c r="L3971" s="3">
        <f>+Tabella2026[[#This Row],[INCIDENZA POPOLAZIONE]]*(PLAFOND/2)</f>
        <v>11822.22722353067</v>
      </c>
      <c r="M3971" s="3">
        <f>+IFERROR(Tabella2026[[#This Row],[reddito_2024]]/Tabella2026[[#This Row],[POP_2024]],"")</f>
        <v>19442.979721166033</v>
      </c>
      <c r="N3971" s="3">
        <f>+IF(Tabella2026[[#This Row],[REDDITO COMPLESSIVO PROCAPITE]]&lt;media_aggr_reddito_pc,(media_aggr_reddito_pc-Tabella2026[[#This Row],[REDDITO COMPLESSIVO PROCAPITE]]),0)</f>
        <v>0</v>
      </c>
      <c r="O3971" s="3">
        <f>+Tabella2026[[#This Row],[DIFFERENZA REDDITO INFERIORE ALLA MEDIA DALLA MEDIA]]*Tabella2026[[#This Row],[POP_2024]]</f>
        <v>0</v>
      </c>
      <c r="P3971" s="3">
        <f>+Tabella2026[[#This Row],[POPOLAZIONE PER DIFFERENZA ]]/SUM(Tabella2026[[POPOLAZIONE PER DIFFERENZA ]])</f>
        <v>0</v>
      </c>
      <c r="Q3971" s="3">
        <f>+Tabella2026[[#This Row],[INCIDENZA POPOLAZIONE PER DIFFERENZA]]*(PLAFOND-SUM(Tabella2026[CONTRIBUTO SULLA BASE DELLA POPOLAZIONE]))</f>
        <v>0</v>
      </c>
      <c r="R3971" s="3">
        <f>+Tabella2026[[#This Row],[CONTRIBUTO SULLA BASE DELLA POPOLAZIONE]]+Tabella2026[[#This Row],[CONTRIBUTO SULLA BASE DEL REDDITO]]</f>
        <v>11822.22722353067</v>
      </c>
      <c r="S3971" s="3">
        <f>+Tabella2026[[#This Row],[CONTRIBUTO TOTALE]]/(PLAFOND/N_TESSERE)</f>
        <v>23.644454447061339</v>
      </c>
      <c r="T3971" s="3">
        <f>+MAX(CEILING(Tabella2026[[#This Row],[preDEF1]],1),1)</f>
        <v>24</v>
      </c>
      <c r="U3971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71" s="21">
        <f>+Tabella2026[[#This Row],[DEF - n. card]]*(PLAFOND/N_TESSERE)</f>
        <v>11500</v>
      </c>
      <c r="W3971" s="18"/>
    </row>
    <row r="3972" spans="2:23" x14ac:dyDescent="0.25">
      <c r="B3972" s="1" t="s">
        <v>7901</v>
      </c>
      <c r="C3972" s="2">
        <v>114024</v>
      </c>
      <c r="D3972" s="1" t="s">
        <v>7902</v>
      </c>
      <c r="E3972" s="1" t="s">
        <v>76</v>
      </c>
      <c r="F3972" s="1" t="s">
        <v>550</v>
      </c>
      <c r="G3972" s="1" t="s">
        <v>4778</v>
      </c>
      <c r="H3972" s="1" t="s">
        <v>15836</v>
      </c>
      <c r="I3972" s="5">
        <v>2367</v>
      </c>
      <c r="J3972" s="5">
        <v>24696598</v>
      </c>
      <c r="K3972" s="3">
        <f>+Tabella2026[[#This Row],[POP_2024]]/SUM(Tabella2026[POP_2024])</f>
        <v>4.0157124121514135E-5</v>
      </c>
      <c r="L3972" s="3">
        <f>+Tabella2026[[#This Row],[INCIDENZA POPOLAZIONE]]*(PLAFOND/2)</f>
        <v>11822.22722353067</v>
      </c>
      <c r="M3972" s="3">
        <f>+IFERROR(Tabella2026[[#This Row],[reddito_2024]]/Tabella2026[[#This Row],[POP_2024]],"")</f>
        <v>10433.712716518799</v>
      </c>
      <c r="N3972" s="3">
        <f>+IF(Tabella2026[[#This Row],[REDDITO COMPLESSIVO PROCAPITE]]&lt;media_aggr_reddito_pc,(media_aggr_reddito_pc-Tabella2026[[#This Row],[REDDITO COMPLESSIVO PROCAPITE]]),0)</f>
        <v>7391.3533460899416</v>
      </c>
      <c r="O3972" s="3">
        <f>+Tabella2026[[#This Row],[DIFFERENZA REDDITO INFERIORE ALLA MEDIA DALLA MEDIA]]*Tabella2026[[#This Row],[POP_2024]]</f>
        <v>17495333.370194893</v>
      </c>
      <c r="P3972" s="3">
        <f>+Tabella2026[[#This Row],[POPOLAZIONE PER DIFFERENZA ]]/SUM(Tabella2026[[POPOLAZIONE PER DIFFERENZA ]])</f>
        <v>1.5521546692939085E-4</v>
      </c>
      <c r="Q3972" s="3">
        <f>+Tabella2026[[#This Row],[INCIDENZA POPOLAZIONE PER DIFFERENZA]]*(PLAFOND-SUM(Tabella2026[CONTRIBUTO SULLA BASE DELLA POPOLAZIONE]))</f>
        <v>45695.317052412654</v>
      </c>
      <c r="R3972" s="3">
        <f>+Tabella2026[[#This Row],[CONTRIBUTO SULLA BASE DELLA POPOLAZIONE]]+Tabella2026[[#This Row],[CONTRIBUTO SULLA BASE DEL REDDITO]]</f>
        <v>57517.544275943321</v>
      </c>
      <c r="S3972" s="3">
        <f>+Tabella2026[[#This Row],[CONTRIBUTO TOTALE]]/(PLAFOND/N_TESSERE)</f>
        <v>115.03508855188664</v>
      </c>
      <c r="T3972" s="3">
        <f>+MAX(CEILING(Tabella2026[[#This Row],[preDEF1]],1),1)</f>
        <v>116</v>
      </c>
      <c r="U3972" s="9">
        <f xml:space="preserve"> IF(ROW(Tabella2026[[#This Row],[preDEF2]]) - ROW(Tabella2026[[#Headers],[preDEF2]])&lt;=ABS(SUM(Tabella2026[preDEF2])-N_TESSERE),Tabella2026[[#This Row],[preDEF2]]-1,Tabella2026[[#This Row],[preDEF2]])</f>
        <v>115</v>
      </c>
      <c r="V3972" s="21">
        <f>+Tabella2026[[#This Row],[DEF - n. card]]*(PLAFOND/N_TESSERE)</f>
        <v>57500</v>
      </c>
      <c r="W3972" s="18"/>
    </row>
    <row r="3973" spans="2:23" x14ac:dyDescent="0.25">
      <c r="B3973" s="1" t="s">
        <v>8043</v>
      </c>
      <c r="C3973" s="2">
        <v>16250</v>
      </c>
      <c r="D3973" s="1" t="s">
        <v>8044</v>
      </c>
      <c r="E3973" s="1" t="s">
        <v>12</v>
      </c>
      <c r="F3973" s="1" t="s">
        <v>93</v>
      </c>
      <c r="G3973" s="1" t="s">
        <v>4778</v>
      </c>
      <c r="H3973" s="1" t="s">
        <v>15835</v>
      </c>
      <c r="I3973" s="5">
        <v>2367</v>
      </c>
      <c r="J3973" s="5">
        <v>47922237</v>
      </c>
      <c r="K3973" s="3">
        <f>+Tabella2026[[#This Row],[POP_2024]]/SUM(Tabella2026[POP_2024])</f>
        <v>4.0157124121514135E-5</v>
      </c>
      <c r="L3973" s="3">
        <f>+Tabella2026[[#This Row],[INCIDENZA POPOLAZIONE]]*(PLAFOND/2)</f>
        <v>11822.22722353067</v>
      </c>
      <c r="M3973" s="3">
        <f>+IFERROR(Tabella2026[[#This Row],[reddito_2024]]/Tabella2026[[#This Row],[POP_2024]],"")</f>
        <v>20245.980988593157</v>
      </c>
      <c r="N3973" s="3">
        <f>+IF(Tabella2026[[#This Row],[REDDITO COMPLESSIVO PROCAPITE]]&lt;media_aggr_reddito_pc,(media_aggr_reddito_pc-Tabella2026[[#This Row],[REDDITO COMPLESSIVO PROCAPITE]]),0)</f>
        <v>0</v>
      </c>
      <c r="O3973" s="3">
        <f>+Tabella2026[[#This Row],[DIFFERENZA REDDITO INFERIORE ALLA MEDIA DALLA MEDIA]]*Tabella2026[[#This Row],[POP_2024]]</f>
        <v>0</v>
      </c>
      <c r="P3973" s="3">
        <f>+Tabella2026[[#This Row],[POPOLAZIONE PER DIFFERENZA ]]/SUM(Tabella2026[[POPOLAZIONE PER DIFFERENZA ]])</f>
        <v>0</v>
      </c>
      <c r="Q3973" s="3">
        <f>+Tabella2026[[#This Row],[INCIDENZA POPOLAZIONE PER DIFFERENZA]]*(PLAFOND-SUM(Tabella2026[CONTRIBUTO SULLA BASE DELLA POPOLAZIONE]))</f>
        <v>0</v>
      </c>
      <c r="R3973" s="3">
        <f>+Tabella2026[[#This Row],[CONTRIBUTO SULLA BASE DELLA POPOLAZIONE]]+Tabella2026[[#This Row],[CONTRIBUTO SULLA BASE DEL REDDITO]]</f>
        <v>11822.22722353067</v>
      </c>
      <c r="S3973" s="3">
        <f>+Tabella2026[[#This Row],[CONTRIBUTO TOTALE]]/(PLAFOND/N_TESSERE)</f>
        <v>23.644454447061339</v>
      </c>
      <c r="T3973" s="3">
        <f>+MAX(CEILING(Tabella2026[[#This Row],[preDEF1]],1),1)</f>
        <v>24</v>
      </c>
      <c r="U3973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73" s="21">
        <f>+Tabella2026[[#This Row],[DEF - n. card]]*(PLAFOND/N_TESSERE)</f>
        <v>11500</v>
      </c>
      <c r="W3973" s="18"/>
    </row>
    <row r="3974" spans="2:23" x14ac:dyDescent="0.25">
      <c r="B3974" s="1" t="s">
        <v>8075</v>
      </c>
      <c r="C3974" s="2">
        <v>83047</v>
      </c>
      <c r="D3974" s="1" t="s">
        <v>8076</v>
      </c>
      <c r="E3974" s="1" t="s">
        <v>21</v>
      </c>
      <c r="F3974" s="1" t="s">
        <v>42</v>
      </c>
      <c r="G3974" s="1" t="s">
        <v>4778</v>
      </c>
      <c r="H3974" s="1" t="s">
        <v>15836</v>
      </c>
      <c r="I3974" s="5">
        <v>2366</v>
      </c>
      <c r="J3974" s="5">
        <v>23605587</v>
      </c>
      <c r="K3974" s="3">
        <f>+Tabella2026[[#This Row],[POP_2024]]/SUM(Tabella2026[POP_2024])</f>
        <v>4.0140158712083838E-5</v>
      </c>
      <c r="L3974" s="3">
        <f>+Tabella2026[[#This Row],[INCIDENZA POPOLAZIONE]]*(PLAFOND/2)</f>
        <v>11817.232619718448</v>
      </c>
      <c r="M3974" s="3">
        <f>+IFERROR(Tabella2026[[#This Row],[reddito_2024]]/Tabella2026[[#This Row],[POP_2024]],"")</f>
        <v>9977.0021132713446</v>
      </c>
      <c r="N3974" s="3">
        <f>+IF(Tabella2026[[#This Row],[REDDITO COMPLESSIVO PROCAPITE]]&lt;media_aggr_reddito_pc,(media_aggr_reddito_pc-Tabella2026[[#This Row],[REDDITO COMPLESSIVO PROCAPITE]]),0)</f>
        <v>7848.0639493373965</v>
      </c>
      <c r="O3974" s="3">
        <f>+Tabella2026[[#This Row],[DIFFERENZA REDDITO INFERIORE ALLA MEDIA DALLA MEDIA]]*Tabella2026[[#This Row],[POP_2024]]</f>
        <v>18568519.304132279</v>
      </c>
      <c r="P3974" s="3">
        <f>+Tabella2026[[#This Row],[POPOLAZIONE PER DIFFERENZA ]]/SUM(Tabella2026[[POPOLAZIONE PER DIFFERENZA ]])</f>
        <v>1.647365804922752E-4</v>
      </c>
      <c r="Q3974" s="3">
        <f>+Tabella2026[[#This Row],[INCIDENZA POPOLAZIONE PER DIFFERENZA]]*(PLAFOND-SUM(Tabella2026[CONTRIBUTO SULLA BASE DELLA POPOLAZIONE]))</f>
        <v>48498.325744490641</v>
      </c>
      <c r="R3974" s="3">
        <f>+Tabella2026[[#This Row],[CONTRIBUTO SULLA BASE DELLA POPOLAZIONE]]+Tabella2026[[#This Row],[CONTRIBUTO SULLA BASE DEL REDDITO]]</f>
        <v>60315.558364209093</v>
      </c>
      <c r="S3974" s="3">
        <f>+Tabella2026[[#This Row],[CONTRIBUTO TOTALE]]/(PLAFOND/N_TESSERE)</f>
        <v>120.63111672841819</v>
      </c>
      <c r="T3974" s="3">
        <f>+MAX(CEILING(Tabella2026[[#This Row],[preDEF1]],1),1)</f>
        <v>121</v>
      </c>
      <c r="U3974" s="9">
        <f xml:space="preserve"> IF(ROW(Tabella2026[[#This Row],[preDEF2]]) - ROW(Tabella2026[[#Headers],[preDEF2]])&lt;=ABS(SUM(Tabella2026[preDEF2])-N_TESSERE),Tabella2026[[#This Row],[preDEF2]]-1,Tabella2026[[#This Row],[preDEF2]])</f>
        <v>120</v>
      </c>
      <c r="V3974" s="21">
        <f>+Tabella2026[[#This Row],[DEF - n. card]]*(PLAFOND/N_TESSERE)</f>
        <v>60000</v>
      </c>
      <c r="W3974" s="18"/>
    </row>
    <row r="3975" spans="2:23" x14ac:dyDescent="0.25">
      <c r="B3975" s="1" t="s">
        <v>7989</v>
      </c>
      <c r="C3975" s="2">
        <v>13169</v>
      </c>
      <c r="D3975" s="1" t="s">
        <v>7990</v>
      </c>
      <c r="E3975" s="1" t="s">
        <v>12</v>
      </c>
      <c r="F3975" s="1" t="s">
        <v>152</v>
      </c>
      <c r="G3975" s="1" t="s">
        <v>4778</v>
      </c>
      <c r="H3975" s="1" t="s">
        <v>15835</v>
      </c>
      <c r="I3975" s="5">
        <v>2365</v>
      </c>
      <c r="J3975" s="5">
        <v>45033232</v>
      </c>
      <c r="K3975" s="3">
        <f>+Tabella2026[[#This Row],[POP_2024]]/SUM(Tabella2026[POP_2024])</f>
        <v>4.0123193302653542E-5</v>
      </c>
      <c r="L3975" s="3">
        <f>+Tabella2026[[#This Row],[INCIDENZA POPOLAZIONE]]*(PLAFOND/2)</f>
        <v>11812.238015906225</v>
      </c>
      <c r="M3975" s="3">
        <f>+IFERROR(Tabella2026[[#This Row],[reddito_2024]]/Tabella2026[[#This Row],[POP_2024]],"")</f>
        <v>19041.535729386891</v>
      </c>
      <c r="N3975" s="3">
        <f>+IF(Tabella2026[[#This Row],[REDDITO COMPLESSIVO PROCAPITE]]&lt;media_aggr_reddito_pc,(media_aggr_reddito_pc-Tabella2026[[#This Row],[REDDITO COMPLESSIVO PROCAPITE]]),0)</f>
        <v>0</v>
      </c>
      <c r="O3975" s="3">
        <f>+Tabella2026[[#This Row],[DIFFERENZA REDDITO INFERIORE ALLA MEDIA DALLA MEDIA]]*Tabella2026[[#This Row],[POP_2024]]</f>
        <v>0</v>
      </c>
      <c r="P3975" s="3">
        <f>+Tabella2026[[#This Row],[POPOLAZIONE PER DIFFERENZA ]]/SUM(Tabella2026[[POPOLAZIONE PER DIFFERENZA ]])</f>
        <v>0</v>
      </c>
      <c r="Q3975" s="3">
        <f>+Tabella2026[[#This Row],[INCIDENZA POPOLAZIONE PER DIFFERENZA]]*(PLAFOND-SUM(Tabella2026[CONTRIBUTO SULLA BASE DELLA POPOLAZIONE]))</f>
        <v>0</v>
      </c>
      <c r="R3975" s="3">
        <f>+Tabella2026[[#This Row],[CONTRIBUTO SULLA BASE DELLA POPOLAZIONE]]+Tabella2026[[#This Row],[CONTRIBUTO SULLA BASE DEL REDDITO]]</f>
        <v>11812.238015906225</v>
      </c>
      <c r="S3975" s="3">
        <f>+Tabella2026[[#This Row],[CONTRIBUTO TOTALE]]/(PLAFOND/N_TESSERE)</f>
        <v>23.624476031812449</v>
      </c>
      <c r="T3975" s="3">
        <f>+MAX(CEILING(Tabella2026[[#This Row],[preDEF1]],1),1)</f>
        <v>24</v>
      </c>
      <c r="U3975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75" s="21">
        <f>+Tabella2026[[#This Row],[DEF - n. card]]*(PLAFOND/N_TESSERE)</f>
        <v>11500</v>
      </c>
      <c r="W3975" s="18"/>
    </row>
    <row r="3976" spans="2:23" x14ac:dyDescent="0.25">
      <c r="B3976" s="1" t="s">
        <v>7897</v>
      </c>
      <c r="C3976" s="2">
        <v>62019</v>
      </c>
      <c r="D3976" s="1" t="s">
        <v>7898</v>
      </c>
      <c r="E3976" s="1" t="s">
        <v>15</v>
      </c>
      <c r="F3976" s="1" t="s">
        <v>256</v>
      </c>
      <c r="G3976" s="1" t="s">
        <v>4778</v>
      </c>
      <c r="H3976" s="1" t="s">
        <v>15836</v>
      </c>
      <c r="I3976" s="5">
        <v>2363</v>
      </c>
      <c r="J3976" s="5">
        <v>25935591</v>
      </c>
      <c r="K3976" s="3">
        <f>+Tabella2026[[#This Row],[POP_2024]]/SUM(Tabella2026[POP_2024])</f>
        <v>4.0089262483792943E-5</v>
      </c>
      <c r="L3976" s="3">
        <f>+Tabella2026[[#This Row],[INCIDENZA POPOLAZIONE]]*(PLAFOND/2)</f>
        <v>11802.24880828178</v>
      </c>
      <c r="M3976" s="3">
        <f>+IFERROR(Tabella2026[[#This Row],[reddito_2024]]/Tabella2026[[#This Row],[POP_2024]],"")</f>
        <v>10975.705035971223</v>
      </c>
      <c r="N3976" s="3">
        <f>+IF(Tabella2026[[#This Row],[REDDITO COMPLESSIVO PROCAPITE]]&lt;media_aggr_reddito_pc,(media_aggr_reddito_pc-Tabella2026[[#This Row],[REDDITO COMPLESSIVO PROCAPITE]]),0)</f>
        <v>6849.3610266375181</v>
      </c>
      <c r="O3976" s="3">
        <f>+Tabella2026[[#This Row],[DIFFERENZA REDDITO INFERIORE ALLA MEDIA DALLA MEDIA]]*Tabella2026[[#This Row],[POP_2024]]</f>
        <v>16185040.105944455</v>
      </c>
      <c r="P3976" s="3">
        <f>+Tabella2026[[#This Row],[POPOLAZIONE PER DIFFERENZA ]]/SUM(Tabella2026[[POPOLAZIONE PER DIFFERENZA ]])</f>
        <v>1.4359077956152723E-4</v>
      </c>
      <c r="Q3976" s="3">
        <f>+Tabella2026[[#This Row],[INCIDENZA POPOLAZIONE PER DIFFERENZA]]*(PLAFOND-SUM(Tabella2026[CONTRIBUTO SULLA BASE DELLA POPOLAZIONE]))</f>
        <v>42273.017809829114</v>
      </c>
      <c r="R3976" s="3">
        <f>+Tabella2026[[#This Row],[CONTRIBUTO SULLA BASE DELLA POPOLAZIONE]]+Tabella2026[[#This Row],[CONTRIBUTO SULLA BASE DEL REDDITO]]</f>
        <v>54075.266618110894</v>
      </c>
      <c r="S3976" s="3">
        <f>+Tabella2026[[#This Row],[CONTRIBUTO TOTALE]]/(PLAFOND/N_TESSERE)</f>
        <v>108.15053323622179</v>
      </c>
      <c r="T3976" s="3">
        <f>+MAX(CEILING(Tabella2026[[#This Row],[preDEF1]],1),1)</f>
        <v>109</v>
      </c>
      <c r="U3976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3976" s="21">
        <f>+Tabella2026[[#This Row],[DEF - n. card]]*(PLAFOND/N_TESSERE)</f>
        <v>54000</v>
      </c>
      <c r="W3976" s="18"/>
    </row>
    <row r="3977" spans="2:23" x14ac:dyDescent="0.25">
      <c r="B3977" s="1" t="s">
        <v>7927</v>
      </c>
      <c r="C3977" s="2">
        <v>39003</v>
      </c>
      <c r="D3977" s="1" t="s">
        <v>7928</v>
      </c>
      <c r="E3977" s="1" t="s">
        <v>27</v>
      </c>
      <c r="F3977" s="1" t="s">
        <v>69</v>
      </c>
      <c r="G3977" s="1" t="s">
        <v>4778</v>
      </c>
      <c r="H3977" s="1" t="s">
        <v>15835</v>
      </c>
      <c r="I3977" s="5">
        <v>2361</v>
      </c>
      <c r="J3977" s="5">
        <v>47841696</v>
      </c>
      <c r="K3977" s="3">
        <f>+Tabella2026[[#This Row],[POP_2024]]/SUM(Tabella2026[POP_2024])</f>
        <v>4.005533166493235E-5</v>
      </c>
      <c r="L3977" s="3">
        <f>+Tabella2026[[#This Row],[INCIDENZA POPOLAZIONE]]*(PLAFOND/2)</f>
        <v>11792.259600657335</v>
      </c>
      <c r="M3977" s="3">
        <f>+IFERROR(Tabella2026[[#This Row],[reddito_2024]]/Tabella2026[[#This Row],[POP_2024]],"")</f>
        <v>20263.318932655653</v>
      </c>
      <c r="N3977" s="3">
        <f>+IF(Tabella2026[[#This Row],[REDDITO COMPLESSIVO PROCAPITE]]&lt;media_aggr_reddito_pc,(media_aggr_reddito_pc-Tabella2026[[#This Row],[REDDITO COMPLESSIVO PROCAPITE]]),0)</f>
        <v>0</v>
      </c>
      <c r="O3977" s="3">
        <f>+Tabella2026[[#This Row],[DIFFERENZA REDDITO INFERIORE ALLA MEDIA DALLA MEDIA]]*Tabella2026[[#This Row],[POP_2024]]</f>
        <v>0</v>
      </c>
      <c r="P3977" s="3">
        <f>+Tabella2026[[#This Row],[POPOLAZIONE PER DIFFERENZA ]]/SUM(Tabella2026[[POPOLAZIONE PER DIFFERENZA ]])</f>
        <v>0</v>
      </c>
      <c r="Q3977" s="3">
        <f>+Tabella2026[[#This Row],[INCIDENZA POPOLAZIONE PER DIFFERENZA]]*(PLAFOND-SUM(Tabella2026[CONTRIBUTO SULLA BASE DELLA POPOLAZIONE]))</f>
        <v>0</v>
      </c>
      <c r="R3977" s="3">
        <f>+Tabella2026[[#This Row],[CONTRIBUTO SULLA BASE DELLA POPOLAZIONE]]+Tabella2026[[#This Row],[CONTRIBUTO SULLA BASE DEL REDDITO]]</f>
        <v>11792.259600657335</v>
      </c>
      <c r="S3977" s="3">
        <f>+Tabella2026[[#This Row],[CONTRIBUTO TOTALE]]/(PLAFOND/N_TESSERE)</f>
        <v>23.58451920131467</v>
      </c>
      <c r="T3977" s="3">
        <f>+MAX(CEILING(Tabella2026[[#This Row],[preDEF1]],1),1)</f>
        <v>24</v>
      </c>
      <c r="U3977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77" s="21">
        <f>+Tabella2026[[#This Row],[DEF - n. card]]*(PLAFOND/N_TESSERE)</f>
        <v>11500</v>
      </c>
      <c r="W3977" s="18"/>
    </row>
    <row r="3978" spans="2:23" x14ac:dyDescent="0.25">
      <c r="B3978" s="1" t="s">
        <v>8047</v>
      </c>
      <c r="C3978" s="2">
        <v>24042</v>
      </c>
      <c r="D3978" s="1" t="s">
        <v>8048</v>
      </c>
      <c r="E3978" s="1" t="s">
        <v>38</v>
      </c>
      <c r="F3978" s="1" t="s">
        <v>106</v>
      </c>
      <c r="G3978" s="1" t="s">
        <v>4778</v>
      </c>
      <c r="H3978" s="1" t="s">
        <v>15835</v>
      </c>
      <c r="I3978" s="5">
        <v>2359</v>
      </c>
      <c r="J3978" s="5">
        <v>43129044</v>
      </c>
      <c r="K3978" s="3">
        <f>+Tabella2026[[#This Row],[POP_2024]]/SUM(Tabella2026[POP_2024])</f>
        <v>4.0021400846071757E-5</v>
      </c>
      <c r="L3978" s="3">
        <f>+Tabella2026[[#This Row],[INCIDENZA POPOLAZIONE]]*(PLAFOND/2)</f>
        <v>11782.270393032892</v>
      </c>
      <c r="M3978" s="3">
        <f>+IFERROR(Tabella2026[[#This Row],[reddito_2024]]/Tabella2026[[#This Row],[POP_2024]],"")</f>
        <v>18282.765578635015</v>
      </c>
      <c r="N3978" s="3">
        <f>+IF(Tabella2026[[#This Row],[REDDITO COMPLESSIVO PROCAPITE]]&lt;media_aggr_reddito_pc,(media_aggr_reddito_pc-Tabella2026[[#This Row],[REDDITO COMPLESSIVO PROCAPITE]]),0)</f>
        <v>0</v>
      </c>
      <c r="O3978" s="3">
        <f>+Tabella2026[[#This Row],[DIFFERENZA REDDITO INFERIORE ALLA MEDIA DALLA MEDIA]]*Tabella2026[[#This Row],[POP_2024]]</f>
        <v>0</v>
      </c>
      <c r="P3978" s="3">
        <f>+Tabella2026[[#This Row],[POPOLAZIONE PER DIFFERENZA ]]/SUM(Tabella2026[[POPOLAZIONE PER DIFFERENZA ]])</f>
        <v>0</v>
      </c>
      <c r="Q3978" s="3">
        <f>+Tabella2026[[#This Row],[INCIDENZA POPOLAZIONE PER DIFFERENZA]]*(PLAFOND-SUM(Tabella2026[CONTRIBUTO SULLA BASE DELLA POPOLAZIONE]))</f>
        <v>0</v>
      </c>
      <c r="R3978" s="3">
        <f>+Tabella2026[[#This Row],[CONTRIBUTO SULLA BASE DELLA POPOLAZIONE]]+Tabella2026[[#This Row],[CONTRIBUTO SULLA BASE DEL REDDITO]]</f>
        <v>11782.270393032892</v>
      </c>
      <c r="S3978" s="3">
        <f>+Tabella2026[[#This Row],[CONTRIBUTO TOTALE]]/(PLAFOND/N_TESSERE)</f>
        <v>23.564540786065784</v>
      </c>
      <c r="T3978" s="3">
        <f>+MAX(CEILING(Tabella2026[[#This Row],[preDEF1]],1),1)</f>
        <v>24</v>
      </c>
      <c r="U3978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78" s="21">
        <f>+Tabella2026[[#This Row],[DEF - n. card]]*(PLAFOND/N_TESSERE)</f>
        <v>11500</v>
      </c>
      <c r="W3978" s="18"/>
    </row>
    <row r="3979" spans="2:23" x14ac:dyDescent="0.25">
      <c r="B3979" s="1" t="s">
        <v>7807</v>
      </c>
      <c r="C3979" s="2">
        <v>70083</v>
      </c>
      <c r="D3979" s="1" t="s">
        <v>7808</v>
      </c>
      <c r="E3979" s="1" t="s">
        <v>345</v>
      </c>
      <c r="F3979" s="1" t="s">
        <v>344</v>
      </c>
      <c r="G3979" s="1" t="s">
        <v>4778</v>
      </c>
      <c r="H3979" s="1" t="s">
        <v>15836</v>
      </c>
      <c r="I3979" s="5">
        <v>2359</v>
      </c>
      <c r="J3979" s="5">
        <v>28059363</v>
      </c>
      <c r="K3979" s="3">
        <f>+Tabella2026[[#This Row],[POP_2024]]/SUM(Tabella2026[POP_2024])</f>
        <v>4.0021400846071757E-5</v>
      </c>
      <c r="L3979" s="3">
        <f>+Tabella2026[[#This Row],[INCIDENZA POPOLAZIONE]]*(PLAFOND/2)</f>
        <v>11782.270393032892</v>
      </c>
      <c r="M3979" s="3">
        <f>+IFERROR(Tabella2026[[#This Row],[reddito_2024]]/Tabella2026[[#This Row],[POP_2024]],"")</f>
        <v>11894.600678253497</v>
      </c>
      <c r="N3979" s="3">
        <f>+IF(Tabella2026[[#This Row],[REDDITO COMPLESSIVO PROCAPITE]]&lt;media_aggr_reddito_pc,(media_aggr_reddito_pc-Tabella2026[[#This Row],[REDDITO COMPLESSIVO PROCAPITE]]),0)</f>
        <v>5930.4653843552442</v>
      </c>
      <c r="O3979" s="3">
        <f>+Tabella2026[[#This Row],[DIFFERENZA REDDITO INFERIORE ALLA MEDIA DALLA MEDIA]]*Tabella2026[[#This Row],[POP_2024]]</f>
        <v>13989967.841694022</v>
      </c>
      <c r="P3979" s="3">
        <f>+Tabella2026[[#This Row],[POPOLAZIONE PER DIFFERENZA ]]/SUM(Tabella2026[[POPOLAZIONE PER DIFFERENZA ]])</f>
        <v>1.2411649123388556E-4</v>
      </c>
      <c r="Q3979" s="3">
        <f>+Tabella2026[[#This Row],[INCIDENZA POPOLAZIONE PER DIFFERENZA]]*(PLAFOND-SUM(Tabella2026[CONTRIBUTO SULLA BASE DELLA POPOLAZIONE]))</f>
        <v>36539.801931887632</v>
      </c>
      <c r="R3979" s="3">
        <f>+Tabella2026[[#This Row],[CONTRIBUTO SULLA BASE DELLA POPOLAZIONE]]+Tabella2026[[#This Row],[CONTRIBUTO SULLA BASE DEL REDDITO]]</f>
        <v>48322.072324920526</v>
      </c>
      <c r="S3979" s="3">
        <f>+Tabella2026[[#This Row],[CONTRIBUTO TOTALE]]/(PLAFOND/N_TESSERE)</f>
        <v>96.644144649841053</v>
      </c>
      <c r="T3979" s="3">
        <f>+MAX(CEILING(Tabella2026[[#This Row],[preDEF1]],1),1)</f>
        <v>97</v>
      </c>
      <c r="U3979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3979" s="21">
        <f>+Tabella2026[[#This Row],[DEF - n. card]]*(PLAFOND/N_TESSERE)</f>
        <v>48000</v>
      </c>
      <c r="W3979" s="18"/>
    </row>
    <row r="3980" spans="2:23" x14ac:dyDescent="0.25">
      <c r="B3980" s="1" t="s">
        <v>7875</v>
      </c>
      <c r="C3980" s="2">
        <v>60082</v>
      </c>
      <c r="D3980" s="1" t="s">
        <v>7876</v>
      </c>
      <c r="E3980" s="1" t="s">
        <v>8</v>
      </c>
      <c r="F3980" s="1" t="s">
        <v>397</v>
      </c>
      <c r="G3980" s="1" t="s">
        <v>4778</v>
      </c>
      <c r="H3980" s="1" t="s">
        <v>15834</v>
      </c>
      <c r="I3980" s="5">
        <v>2359</v>
      </c>
      <c r="J3980" s="5">
        <v>32092015</v>
      </c>
      <c r="K3980" s="3">
        <f>+Tabella2026[[#This Row],[POP_2024]]/SUM(Tabella2026[POP_2024])</f>
        <v>4.0021400846071757E-5</v>
      </c>
      <c r="L3980" s="3">
        <f>+Tabella2026[[#This Row],[INCIDENZA POPOLAZIONE]]*(PLAFOND/2)</f>
        <v>11782.270393032892</v>
      </c>
      <c r="M3980" s="3">
        <f>+IFERROR(Tabella2026[[#This Row],[reddito_2024]]/Tabella2026[[#This Row],[POP_2024]],"")</f>
        <v>13604.075879610004</v>
      </c>
      <c r="N3980" s="3">
        <f>+IF(Tabella2026[[#This Row],[REDDITO COMPLESSIVO PROCAPITE]]&lt;media_aggr_reddito_pc,(media_aggr_reddito_pc-Tabella2026[[#This Row],[REDDITO COMPLESSIVO PROCAPITE]]),0)</f>
        <v>4220.9901829987375</v>
      </c>
      <c r="O3980" s="3">
        <f>+Tabella2026[[#This Row],[DIFFERENZA REDDITO INFERIORE ALLA MEDIA DALLA MEDIA]]*Tabella2026[[#This Row],[POP_2024]]</f>
        <v>9957315.8416940216</v>
      </c>
      <c r="P3980" s="3">
        <f>+Tabella2026[[#This Row],[POPOLAZIONE PER DIFFERENZA ]]/SUM(Tabella2026[[POPOLAZIONE PER DIFFERENZA ]])</f>
        <v>8.8339524319378044E-5</v>
      </c>
      <c r="Q3980" s="3">
        <f>+Tabella2026[[#This Row],[INCIDENZA POPOLAZIONE PER DIFFERENZA]]*(PLAFOND-SUM(Tabella2026[CONTRIBUTO SULLA BASE DELLA POPOLAZIONE]))</f>
        <v>26007.089704981761</v>
      </c>
      <c r="R3980" s="3">
        <f>+Tabella2026[[#This Row],[CONTRIBUTO SULLA BASE DELLA POPOLAZIONE]]+Tabella2026[[#This Row],[CONTRIBUTO SULLA BASE DEL REDDITO]]</f>
        <v>37789.360098014651</v>
      </c>
      <c r="S3980" s="3">
        <f>+Tabella2026[[#This Row],[CONTRIBUTO TOTALE]]/(PLAFOND/N_TESSERE)</f>
        <v>75.578720196029309</v>
      </c>
      <c r="T3980" s="3">
        <f>+MAX(CEILING(Tabella2026[[#This Row],[preDEF1]],1),1)</f>
        <v>76</v>
      </c>
      <c r="U3980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3980" s="21">
        <f>+Tabella2026[[#This Row],[DEF - n. card]]*(PLAFOND/N_TESSERE)</f>
        <v>37500</v>
      </c>
      <c r="W3980" s="18"/>
    </row>
    <row r="3981" spans="2:23" x14ac:dyDescent="0.25">
      <c r="B3981" s="1" t="s">
        <v>8005</v>
      </c>
      <c r="C3981" s="2">
        <v>13153</v>
      </c>
      <c r="D3981" s="1" t="s">
        <v>8006</v>
      </c>
      <c r="E3981" s="1" t="s">
        <v>12</v>
      </c>
      <c r="F3981" s="1" t="s">
        <v>152</v>
      </c>
      <c r="G3981" s="1" t="s">
        <v>4778</v>
      </c>
      <c r="H3981" s="1" t="s">
        <v>15835</v>
      </c>
      <c r="I3981" s="5">
        <v>2358</v>
      </c>
      <c r="J3981" s="5">
        <v>48188604</v>
      </c>
      <c r="K3981" s="3">
        <f>+Tabella2026[[#This Row],[POP_2024]]/SUM(Tabella2026[POP_2024])</f>
        <v>4.0004435436641454E-5</v>
      </c>
      <c r="L3981" s="3">
        <f>+Tabella2026[[#This Row],[INCIDENZA POPOLAZIONE]]*(PLAFOND/2)</f>
        <v>11777.275789220666</v>
      </c>
      <c r="M3981" s="3">
        <f>+IFERROR(Tabella2026[[#This Row],[reddito_2024]]/Tabella2026[[#This Row],[POP_2024]],"")</f>
        <v>20436.21882951654</v>
      </c>
      <c r="N3981" s="3">
        <f>+IF(Tabella2026[[#This Row],[REDDITO COMPLESSIVO PROCAPITE]]&lt;media_aggr_reddito_pc,(media_aggr_reddito_pc-Tabella2026[[#This Row],[REDDITO COMPLESSIVO PROCAPITE]]),0)</f>
        <v>0</v>
      </c>
      <c r="O3981" s="3">
        <f>+Tabella2026[[#This Row],[DIFFERENZA REDDITO INFERIORE ALLA MEDIA DALLA MEDIA]]*Tabella2026[[#This Row],[POP_2024]]</f>
        <v>0</v>
      </c>
      <c r="P3981" s="3">
        <f>+Tabella2026[[#This Row],[POPOLAZIONE PER DIFFERENZA ]]/SUM(Tabella2026[[POPOLAZIONE PER DIFFERENZA ]])</f>
        <v>0</v>
      </c>
      <c r="Q3981" s="3">
        <f>+Tabella2026[[#This Row],[INCIDENZA POPOLAZIONE PER DIFFERENZA]]*(PLAFOND-SUM(Tabella2026[CONTRIBUTO SULLA BASE DELLA POPOLAZIONE]))</f>
        <v>0</v>
      </c>
      <c r="R3981" s="3">
        <f>+Tabella2026[[#This Row],[CONTRIBUTO SULLA BASE DELLA POPOLAZIONE]]+Tabella2026[[#This Row],[CONTRIBUTO SULLA BASE DEL REDDITO]]</f>
        <v>11777.275789220666</v>
      </c>
      <c r="S3981" s="3">
        <f>+Tabella2026[[#This Row],[CONTRIBUTO TOTALE]]/(PLAFOND/N_TESSERE)</f>
        <v>23.554551578441334</v>
      </c>
      <c r="T3981" s="3">
        <f>+MAX(CEILING(Tabella2026[[#This Row],[preDEF1]],1),1)</f>
        <v>24</v>
      </c>
      <c r="U3981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81" s="21">
        <f>+Tabella2026[[#This Row],[DEF - n. card]]*(PLAFOND/N_TESSERE)</f>
        <v>11500</v>
      </c>
      <c r="W3981" s="18"/>
    </row>
    <row r="3982" spans="2:23" x14ac:dyDescent="0.25">
      <c r="B3982" s="1" t="s">
        <v>7953</v>
      </c>
      <c r="C3982" s="2">
        <v>28012</v>
      </c>
      <c r="D3982" s="1" t="s">
        <v>7954</v>
      </c>
      <c r="E3982" s="1" t="s">
        <v>38</v>
      </c>
      <c r="F3982" s="1" t="s">
        <v>45</v>
      </c>
      <c r="G3982" s="1" t="s">
        <v>4778</v>
      </c>
      <c r="H3982" s="1" t="s">
        <v>15835</v>
      </c>
      <c r="I3982" s="5">
        <v>2357</v>
      </c>
      <c r="J3982" s="5">
        <v>45408423</v>
      </c>
      <c r="K3982" s="3">
        <f>+Tabella2026[[#This Row],[POP_2024]]/SUM(Tabella2026[POP_2024])</f>
        <v>3.9987470027211158E-5</v>
      </c>
      <c r="L3982" s="3">
        <f>+Tabella2026[[#This Row],[INCIDENZA POPOLAZIONE]]*(PLAFOND/2)</f>
        <v>11772.281185408445</v>
      </c>
      <c r="M3982" s="3">
        <f>+IFERROR(Tabella2026[[#This Row],[reddito_2024]]/Tabella2026[[#This Row],[POP_2024]],"")</f>
        <v>19265.347051336445</v>
      </c>
      <c r="N3982" s="3">
        <f>+IF(Tabella2026[[#This Row],[REDDITO COMPLESSIVO PROCAPITE]]&lt;media_aggr_reddito_pc,(media_aggr_reddito_pc-Tabella2026[[#This Row],[REDDITO COMPLESSIVO PROCAPITE]]),0)</f>
        <v>0</v>
      </c>
      <c r="O3982" s="3">
        <f>+Tabella2026[[#This Row],[DIFFERENZA REDDITO INFERIORE ALLA MEDIA DALLA MEDIA]]*Tabella2026[[#This Row],[POP_2024]]</f>
        <v>0</v>
      </c>
      <c r="P3982" s="3">
        <f>+Tabella2026[[#This Row],[POPOLAZIONE PER DIFFERENZA ]]/SUM(Tabella2026[[POPOLAZIONE PER DIFFERENZA ]])</f>
        <v>0</v>
      </c>
      <c r="Q3982" s="3">
        <f>+Tabella2026[[#This Row],[INCIDENZA POPOLAZIONE PER DIFFERENZA]]*(PLAFOND-SUM(Tabella2026[CONTRIBUTO SULLA BASE DELLA POPOLAZIONE]))</f>
        <v>0</v>
      </c>
      <c r="R3982" s="3">
        <f>+Tabella2026[[#This Row],[CONTRIBUTO SULLA BASE DELLA POPOLAZIONE]]+Tabella2026[[#This Row],[CONTRIBUTO SULLA BASE DEL REDDITO]]</f>
        <v>11772.281185408445</v>
      </c>
      <c r="S3982" s="3">
        <f>+Tabella2026[[#This Row],[CONTRIBUTO TOTALE]]/(PLAFOND/N_TESSERE)</f>
        <v>23.544562370816891</v>
      </c>
      <c r="T3982" s="3">
        <f>+MAX(CEILING(Tabella2026[[#This Row],[preDEF1]],1),1)</f>
        <v>24</v>
      </c>
      <c r="U398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82" s="21">
        <f>+Tabella2026[[#This Row],[DEF - n. card]]*(PLAFOND/N_TESSERE)</f>
        <v>11500</v>
      </c>
      <c r="W3982" s="18"/>
    </row>
    <row r="3983" spans="2:23" x14ac:dyDescent="0.25">
      <c r="B3983" s="1" t="s">
        <v>8089</v>
      </c>
      <c r="C3983" s="2">
        <v>65080</v>
      </c>
      <c r="D3983" s="1" t="s">
        <v>8090</v>
      </c>
      <c r="E3983" s="1" t="s">
        <v>15</v>
      </c>
      <c r="F3983" s="1" t="s">
        <v>82</v>
      </c>
      <c r="G3983" s="1" t="s">
        <v>4778</v>
      </c>
      <c r="H3983" s="1" t="s">
        <v>15836</v>
      </c>
      <c r="I3983" s="5">
        <v>2356</v>
      </c>
      <c r="J3983" s="5">
        <v>28488818</v>
      </c>
      <c r="K3983" s="3">
        <f>+Tabella2026[[#This Row],[POP_2024]]/SUM(Tabella2026[POP_2024])</f>
        <v>3.9970504617780862E-5</v>
      </c>
      <c r="L3983" s="3">
        <f>+Tabella2026[[#This Row],[INCIDENZA POPOLAZIONE]]*(PLAFOND/2)</f>
        <v>11767.286581596223</v>
      </c>
      <c r="M3983" s="3">
        <f>+IFERROR(Tabella2026[[#This Row],[reddito_2024]]/Tabella2026[[#This Row],[POP_2024]],"")</f>
        <v>12092.028013582343</v>
      </c>
      <c r="N3983" s="3">
        <f>+IF(Tabella2026[[#This Row],[REDDITO COMPLESSIVO PROCAPITE]]&lt;media_aggr_reddito_pc,(media_aggr_reddito_pc-Tabella2026[[#This Row],[REDDITO COMPLESSIVO PROCAPITE]]),0)</f>
        <v>5733.0380490263979</v>
      </c>
      <c r="O3983" s="3">
        <f>+Tabella2026[[#This Row],[DIFFERENZA REDDITO INFERIORE ALLA MEDIA DALLA MEDIA]]*Tabella2026[[#This Row],[POP_2024]]</f>
        <v>13507037.643506194</v>
      </c>
      <c r="P3983" s="3">
        <f>+Tabella2026[[#This Row],[POPOLAZIONE PER DIFFERENZA ]]/SUM(Tabella2026[[POPOLAZIONE PER DIFFERENZA ]])</f>
        <v>1.1983202093429549E-4</v>
      </c>
      <c r="Q3983" s="3">
        <f>+Tabella2026[[#This Row],[INCIDENZA POPOLAZIONE PER DIFFERENZA]]*(PLAFOND-SUM(Tabella2026[CONTRIBUTO SULLA BASE DELLA POPOLAZIONE]))</f>
        <v>35278.457089041032</v>
      </c>
      <c r="R3983" s="3">
        <f>+Tabella2026[[#This Row],[CONTRIBUTO SULLA BASE DELLA POPOLAZIONE]]+Tabella2026[[#This Row],[CONTRIBUTO SULLA BASE DEL REDDITO]]</f>
        <v>47045.743670637254</v>
      </c>
      <c r="S3983" s="3">
        <f>+Tabella2026[[#This Row],[CONTRIBUTO TOTALE]]/(PLAFOND/N_TESSERE)</f>
        <v>94.091487341274501</v>
      </c>
      <c r="T3983" s="3">
        <f>+MAX(CEILING(Tabella2026[[#This Row],[preDEF1]],1),1)</f>
        <v>95</v>
      </c>
      <c r="U3983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3983" s="21">
        <f>+Tabella2026[[#This Row],[DEF - n. card]]*(PLAFOND/N_TESSERE)</f>
        <v>47000</v>
      </c>
      <c r="W3983" s="18"/>
    </row>
    <row r="3984" spans="2:23" x14ac:dyDescent="0.25">
      <c r="B3984" s="1" t="s">
        <v>8103</v>
      </c>
      <c r="C3984" s="2">
        <v>97075</v>
      </c>
      <c r="D3984" s="1" t="s">
        <v>8104</v>
      </c>
      <c r="E3984" s="1" t="s">
        <v>12</v>
      </c>
      <c r="F3984" s="1" t="s">
        <v>362</v>
      </c>
      <c r="G3984" s="1" t="s">
        <v>4778</v>
      </c>
      <c r="H3984" s="1" t="s">
        <v>15835</v>
      </c>
      <c r="I3984" s="5">
        <v>2356</v>
      </c>
      <c r="J3984" s="5">
        <v>48561447</v>
      </c>
      <c r="K3984" s="3">
        <f>+Tabella2026[[#This Row],[POP_2024]]/SUM(Tabella2026[POP_2024])</f>
        <v>3.9970504617780862E-5</v>
      </c>
      <c r="L3984" s="3">
        <f>+Tabella2026[[#This Row],[INCIDENZA POPOLAZIONE]]*(PLAFOND/2)</f>
        <v>11767.286581596223</v>
      </c>
      <c r="M3984" s="3">
        <f>+IFERROR(Tabella2026[[#This Row],[reddito_2024]]/Tabella2026[[#This Row],[POP_2024]],"")</f>
        <v>20611.819609507642</v>
      </c>
      <c r="N3984" s="3">
        <f>+IF(Tabella2026[[#This Row],[REDDITO COMPLESSIVO PROCAPITE]]&lt;media_aggr_reddito_pc,(media_aggr_reddito_pc-Tabella2026[[#This Row],[REDDITO COMPLESSIVO PROCAPITE]]),0)</f>
        <v>0</v>
      </c>
      <c r="O3984" s="3">
        <f>+Tabella2026[[#This Row],[DIFFERENZA REDDITO INFERIORE ALLA MEDIA DALLA MEDIA]]*Tabella2026[[#This Row],[POP_2024]]</f>
        <v>0</v>
      </c>
      <c r="P3984" s="3">
        <f>+Tabella2026[[#This Row],[POPOLAZIONE PER DIFFERENZA ]]/SUM(Tabella2026[[POPOLAZIONE PER DIFFERENZA ]])</f>
        <v>0</v>
      </c>
      <c r="Q3984" s="3">
        <f>+Tabella2026[[#This Row],[INCIDENZA POPOLAZIONE PER DIFFERENZA]]*(PLAFOND-SUM(Tabella2026[CONTRIBUTO SULLA BASE DELLA POPOLAZIONE]))</f>
        <v>0</v>
      </c>
      <c r="R3984" s="3">
        <f>+Tabella2026[[#This Row],[CONTRIBUTO SULLA BASE DELLA POPOLAZIONE]]+Tabella2026[[#This Row],[CONTRIBUTO SULLA BASE DEL REDDITO]]</f>
        <v>11767.286581596223</v>
      </c>
      <c r="S3984" s="3">
        <f>+Tabella2026[[#This Row],[CONTRIBUTO TOTALE]]/(PLAFOND/N_TESSERE)</f>
        <v>23.534573163192448</v>
      </c>
      <c r="T3984" s="3">
        <f>+MAX(CEILING(Tabella2026[[#This Row],[preDEF1]],1),1)</f>
        <v>24</v>
      </c>
      <c r="U3984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84" s="21">
        <f>+Tabella2026[[#This Row],[DEF - n. card]]*(PLAFOND/N_TESSERE)</f>
        <v>11500</v>
      </c>
      <c r="W3984" s="18"/>
    </row>
    <row r="3985" spans="2:23" x14ac:dyDescent="0.25">
      <c r="B3985" s="1" t="s">
        <v>7963</v>
      </c>
      <c r="C3985" s="2">
        <v>60073</v>
      </c>
      <c r="D3985" s="1" t="s">
        <v>7964</v>
      </c>
      <c r="E3985" s="1" t="s">
        <v>8</v>
      </c>
      <c r="F3985" s="1" t="s">
        <v>397</v>
      </c>
      <c r="G3985" s="1" t="s">
        <v>4778</v>
      </c>
      <c r="H3985" s="1" t="s">
        <v>15834</v>
      </c>
      <c r="I3985" s="5">
        <v>2354</v>
      </c>
      <c r="J3985" s="5">
        <v>30354970</v>
      </c>
      <c r="K3985" s="3">
        <f>+Tabella2026[[#This Row],[POP_2024]]/SUM(Tabella2026[POP_2024])</f>
        <v>3.9936573798920269E-5</v>
      </c>
      <c r="L3985" s="3">
        <f>+Tabella2026[[#This Row],[INCIDENZA POPOLAZIONE]]*(PLAFOND/2)</f>
        <v>11757.297373971778</v>
      </c>
      <c r="M3985" s="3">
        <f>+IFERROR(Tabella2026[[#This Row],[reddito_2024]]/Tabella2026[[#This Row],[POP_2024]],"")</f>
        <v>12895.059473237043</v>
      </c>
      <c r="N3985" s="3">
        <f>+IF(Tabella2026[[#This Row],[REDDITO COMPLESSIVO PROCAPITE]]&lt;media_aggr_reddito_pc,(media_aggr_reddito_pc-Tabella2026[[#This Row],[REDDITO COMPLESSIVO PROCAPITE]]),0)</f>
        <v>4930.0065893716983</v>
      </c>
      <c r="O3985" s="3">
        <f>+Tabella2026[[#This Row],[DIFFERENZA REDDITO INFERIORE ALLA MEDIA DALLA MEDIA]]*Tabella2026[[#This Row],[POP_2024]]</f>
        <v>11605235.511380978</v>
      </c>
      <c r="P3985" s="3">
        <f>+Tabella2026[[#This Row],[POPOLAZIONE PER DIFFERENZA ]]/SUM(Tabella2026[[POPOLAZIONE PER DIFFERENZA ]])</f>
        <v>1.0295957273916641E-4</v>
      </c>
      <c r="Q3985" s="3">
        <f>+Tabella2026[[#This Row],[INCIDENZA POPOLAZIONE PER DIFFERENZA]]*(PLAFOND-SUM(Tabella2026[CONTRIBUTO SULLA BASE DELLA POPOLAZIONE]))</f>
        <v>30311.22099473116</v>
      </c>
      <c r="R3985" s="3">
        <f>+Tabella2026[[#This Row],[CONTRIBUTO SULLA BASE DELLA POPOLAZIONE]]+Tabella2026[[#This Row],[CONTRIBUTO SULLA BASE DEL REDDITO]]</f>
        <v>42068.518368702935</v>
      </c>
      <c r="S3985" s="3">
        <f>+Tabella2026[[#This Row],[CONTRIBUTO TOTALE]]/(PLAFOND/N_TESSERE)</f>
        <v>84.137036737405865</v>
      </c>
      <c r="T3985" s="3">
        <f>+MAX(CEILING(Tabella2026[[#This Row],[preDEF1]],1),1)</f>
        <v>85</v>
      </c>
      <c r="U3985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3985" s="21">
        <f>+Tabella2026[[#This Row],[DEF - n. card]]*(PLAFOND/N_TESSERE)</f>
        <v>42000</v>
      </c>
      <c r="W3985" s="18"/>
    </row>
    <row r="3986" spans="2:23" x14ac:dyDescent="0.25">
      <c r="B3986" s="1" t="s">
        <v>7977</v>
      </c>
      <c r="C3986" s="2">
        <v>96068</v>
      </c>
      <c r="D3986" s="1" t="s">
        <v>7978</v>
      </c>
      <c r="E3986" s="1" t="s">
        <v>18</v>
      </c>
      <c r="F3986" s="1" t="s">
        <v>403</v>
      </c>
      <c r="G3986" s="1" t="s">
        <v>4778</v>
      </c>
      <c r="H3986" s="1" t="s">
        <v>15835</v>
      </c>
      <c r="I3986" s="5">
        <v>2354</v>
      </c>
      <c r="J3986" s="5">
        <v>44772084</v>
      </c>
      <c r="K3986" s="3">
        <f>+Tabella2026[[#This Row],[POP_2024]]/SUM(Tabella2026[POP_2024])</f>
        <v>3.9936573798920269E-5</v>
      </c>
      <c r="L3986" s="3">
        <f>+Tabella2026[[#This Row],[INCIDENZA POPOLAZIONE]]*(PLAFOND/2)</f>
        <v>11757.297373971778</v>
      </c>
      <c r="M3986" s="3">
        <f>+IFERROR(Tabella2026[[#This Row],[reddito_2024]]/Tabella2026[[#This Row],[POP_2024]],"")</f>
        <v>19019.576890399319</v>
      </c>
      <c r="N3986" s="3">
        <f>+IF(Tabella2026[[#This Row],[REDDITO COMPLESSIVO PROCAPITE]]&lt;media_aggr_reddito_pc,(media_aggr_reddito_pc-Tabella2026[[#This Row],[REDDITO COMPLESSIVO PROCAPITE]]),0)</f>
        <v>0</v>
      </c>
      <c r="O3986" s="3">
        <f>+Tabella2026[[#This Row],[DIFFERENZA REDDITO INFERIORE ALLA MEDIA DALLA MEDIA]]*Tabella2026[[#This Row],[POP_2024]]</f>
        <v>0</v>
      </c>
      <c r="P3986" s="3">
        <f>+Tabella2026[[#This Row],[POPOLAZIONE PER DIFFERENZA ]]/SUM(Tabella2026[[POPOLAZIONE PER DIFFERENZA ]])</f>
        <v>0</v>
      </c>
      <c r="Q3986" s="3">
        <f>+Tabella2026[[#This Row],[INCIDENZA POPOLAZIONE PER DIFFERENZA]]*(PLAFOND-SUM(Tabella2026[CONTRIBUTO SULLA BASE DELLA POPOLAZIONE]))</f>
        <v>0</v>
      </c>
      <c r="R3986" s="3">
        <f>+Tabella2026[[#This Row],[CONTRIBUTO SULLA BASE DELLA POPOLAZIONE]]+Tabella2026[[#This Row],[CONTRIBUTO SULLA BASE DEL REDDITO]]</f>
        <v>11757.297373971778</v>
      </c>
      <c r="S3986" s="3">
        <f>+Tabella2026[[#This Row],[CONTRIBUTO TOTALE]]/(PLAFOND/N_TESSERE)</f>
        <v>23.514594747943555</v>
      </c>
      <c r="T3986" s="3">
        <f>+MAX(CEILING(Tabella2026[[#This Row],[preDEF1]],1),1)</f>
        <v>24</v>
      </c>
      <c r="U3986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86" s="21">
        <f>+Tabella2026[[#This Row],[DEF - n. card]]*(PLAFOND/N_TESSERE)</f>
        <v>11500</v>
      </c>
      <c r="W3986" s="18"/>
    </row>
    <row r="3987" spans="2:23" x14ac:dyDescent="0.25">
      <c r="B3987" s="1" t="s">
        <v>7843</v>
      </c>
      <c r="C3987" s="2">
        <v>77023</v>
      </c>
      <c r="D3987" s="1" t="s">
        <v>7844</v>
      </c>
      <c r="E3987" s="1" t="s">
        <v>213</v>
      </c>
      <c r="F3987" s="1" t="s">
        <v>237</v>
      </c>
      <c r="G3987" s="1" t="s">
        <v>4778</v>
      </c>
      <c r="H3987" s="1" t="s">
        <v>15836</v>
      </c>
      <c r="I3987" s="5">
        <v>2352</v>
      </c>
      <c r="J3987" s="5">
        <v>24571608</v>
      </c>
      <c r="K3987" s="3">
        <f>+Tabella2026[[#This Row],[POP_2024]]/SUM(Tabella2026[POP_2024])</f>
        <v>3.9902642980059669E-5</v>
      </c>
      <c r="L3987" s="3">
        <f>+Tabella2026[[#This Row],[INCIDENZA POPOLAZIONE]]*(PLAFOND/2)</f>
        <v>11747.308166347331</v>
      </c>
      <c r="M3987" s="3">
        <f>+IFERROR(Tabella2026[[#This Row],[reddito_2024]]/Tabella2026[[#This Row],[POP_2024]],"")</f>
        <v>10447.112244897959</v>
      </c>
      <c r="N3987" s="3">
        <f>+IF(Tabella2026[[#This Row],[REDDITO COMPLESSIVO PROCAPITE]]&lt;media_aggr_reddito_pc,(media_aggr_reddito_pc-Tabella2026[[#This Row],[REDDITO COMPLESSIVO PROCAPITE]]),0)</f>
        <v>7377.9538177107825</v>
      </c>
      <c r="O3987" s="3">
        <f>+Tabella2026[[#This Row],[DIFFERENZA REDDITO INFERIORE ALLA MEDIA DALLA MEDIA]]*Tabella2026[[#This Row],[POP_2024]]</f>
        <v>17352947.37925576</v>
      </c>
      <c r="P3987" s="3">
        <f>+Tabella2026[[#This Row],[POPOLAZIONE PER DIFFERENZA ]]/SUM(Tabella2026[[POPOLAZIONE PER DIFFERENZA ]])</f>
        <v>1.5395224389727237E-4</v>
      </c>
      <c r="Q3987" s="3">
        <f>+Tabella2026[[#This Row],[INCIDENZA POPOLAZIONE PER DIFFERENZA]]*(PLAFOND-SUM(Tabella2026[CONTRIBUTO SULLA BASE DELLA POPOLAZIONE]))</f>
        <v>45323.425139174244</v>
      </c>
      <c r="R3987" s="3">
        <f>+Tabella2026[[#This Row],[CONTRIBUTO SULLA BASE DELLA POPOLAZIONE]]+Tabella2026[[#This Row],[CONTRIBUTO SULLA BASE DEL REDDITO]]</f>
        <v>57070.733305521571</v>
      </c>
      <c r="S3987" s="3">
        <f>+Tabella2026[[#This Row],[CONTRIBUTO TOTALE]]/(PLAFOND/N_TESSERE)</f>
        <v>114.14146661104314</v>
      </c>
      <c r="T3987" s="3">
        <f>+MAX(CEILING(Tabella2026[[#This Row],[preDEF1]],1),1)</f>
        <v>115</v>
      </c>
      <c r="U3987" s="9">
        <f xml:space="preserve"> IF(ROW(Tabella2026[[#This Row],[preDEF2]]) - ROW(Tabella2026[[#Headers],[preDEF2]])&lt;=ABS(SUM(Tabella2026[preDEF2])-N_TESSERE),Tabella2026[[#This Row],[preDEF2]]-1,Tabella2026[[#This Row],[preDEF2]])</f>
        <v>114</v>
      </c>
      <c r="V3987" s="21">
        <f>+Tabella2026[[#This Row],[DEF - n. card]]*(PLAFOND/N_TESSERE)</f>
        <v>57000</v>
      </c>
      <c r="W3987" s="18"/>
    </row>
    <row r="3988" spans="2:23" x14ac:dyDescent="0.25">
      <c r="B3988" s="1" t="s">
        <v>8081</v>
      </c>
      <c r="C3988" s="2">
        <v>64078</v>
      </c>
      <c r="D3988" s="1" t="s">
        <v>8082</v>
      </c>
      <c r="E3988" s="1" t="s">
        <v>15</v>
      </c>
      <c r="F3988" s="1" t="s">
        <v>290</v>
      </c>
      <c r="G3988" s="1" t="s">
        <v>4778</v>
      </c>
      <c r="H3988" s="1" t="s">
        <v>15836</v>
      </c>
      <c r="I3988" s="5">
        <v>2351</v>
      </c>
      <c r="J3988" s="5">
        <v>28550534</v>
      </c>
      <c r="K3988" s="3">
        <f>+Tabella2026[[#This Row],[POP_2024]]/SUM(Tabella2026[POP_2024])</f>
        <v>3.9885677570629373E-5</v>
      </c>
      <c r="L3988" s="3">
        <f>+Tabella2026[[#This Row],[INCIDENZA POPOLAZIONE]]*(PLAFOND/2)</f>
        <v>11742.31356253511</v>
      </c>
      <c r="M3988" s="3">
        <f>+IFERROR(Tabella2026[[#This Row],[reddito_2024]]/Tabella2026[[#This Row],[POP_2024]],"")</f>
        <v>12143.995746490855</v>
      </c>
      <c r="N3988" s="3">
        <f>+IF(Tabella2026[[#This Row],[REDDITO COMPLESSIVO PROCAPITE]]&lt;media_aggr_reddito_pc,(media_aggr_reddito_pc-Tabella2026[[#This Row],[REDDITO COMPLESSIVO PROCAPITE]]),0)</f>
        <v>5681.0703161178863</v>
      </c>
      <c r="O3988" s="3">
        <f>+Tabella2026[[#This Row],[DIFFERENZA REDDITO INFERIORE ALLA MEDIA DALLA MEDIA]]*Tabella2026[[#This Row],[POP_2024]]</f>
        <v>13356196.31319315</v>
      </c>
      <c r="P3988" s="3">
        <f>+Tabella2026[[#This Row],[POPOLAZIONE PER DIFFERENZA ]]/SUM(Tabella2026[[POPOLAZIONE PER DIFFERENZA ]])</f>
        <v>1.1849378364430616E-4</v>
      </c>
      <c r="Q3988" s="3">
        <f>+Tabella2026[[#This Row],[INCIDENZA POPOLAZIONE PER DIFFERENZA]]*(PLAFOND-SUM(Tabella2026[CONTRIBUTO SULLA BASE DELLA POPOLAZIONE]))</f>
        <v>34884.481034546145</v>
      </c>
      <c r="R3988" s="3">
        <f>+Tabella2026[[#This Row],[CONTRIBUTO SULLA BASE DELLA POPOLAZIONE]]+Tabella2026[[#This Row],[CONTRIBUTO SULLA BASE DEL REDDITO]]</f>
        <v>46626.794597081258</v>
      </c>
      <c r="S3988" s="3">
        <f>+Tabella2026[[#This Row],[CONTRIBUTO TOTALE]]/(PLAFOND/N_TESSERE)</f>
        <v>93.253589194162515</v>
      </c>
      <c r="T3988" s="3">
        <f>+MAX(CEILING(Tabella2026[[#This Row],[preDEF1]],1),1)</f>
        <v>94</v>
      </c>
      <c r="U3988" s="9">
        <f xml:space="preserve"> IF(ROW(Tabella2026[[#This Row],[preDEF2]]) - ROW(Tabella2026[[#Headers],[preDEF2]])&lt;=ABS(SUM(Tabella2026[preDEF2])-N_TESSERE),Tabella2026[[#This Row],[preDEF2]]-1,Tabella2026[[#This Row],[preDEF2]])</f>
        <v>93</v>
      </c>
      <c r="V3988" s="21">
        <f>+Tabella2026[[#This Row],[DEF - n. card]]*(PLAFOND/N_TESSERE)</f>
        <v>46500</v>
      </c>
      <c r="W3988" s="18"/>
    </row>
    <row r="3989" spans="2:23" x14ac:dyDescent="0.25">
      <c r="B3989" s="1" t="s">
        <v>8115</v>
      </c>
      <c r="C3989" s="2">
        <v>22241</v>
      </c>
      <c r="D3989" s="1" t="s">
        <v>8116</v>
      </c>
      <c r="E3989" s="1" t="s">
        <v>99</v>
      </c>
      <c r="F3989" s="1" t="s">
        <v>98</v>
      </c>
      <c r="G3989" s="1" t="s">
        <v>4778</v>
      </c>
      <c r="H3989" s="1" t="s">
        <v>15835</v>
      </c>
      <c r="I3989" s="5">
        <v>2351</v>
      </c>
      <c r="J3989" s="5">
        <v>41503493</v>
      </c>
      <c r="K3989" s="3">
        <f>+Tabella2026[[#This Row],[POP_2024]]/SUM(Tabella2026[POP_2024])</f>
        <v>3.9885677570629373E-5</v>
      </c>
      <c r="L3989" s="3">
        <f>+Tabella2026[[#This Row],[INCIDENZA POPOLAZIONE]]*(PLAFOND/2)</f>
        <v>11742.31356253511</v>
      </c>
      <c r="M3989" s="3">
        <f>+IFERROR(Tabella2026[[#This Row],[reddito_2024]]/Tabella2026[[#This Row],[POP_2024]],"")</f>
        <v>17653.548702679709</v>
      </c>
      <c r="N3989" s="3">
        <f>+IF(Tabella2026[[#This Row],[REDDITO COMPLESSIVO PROCAPITE]]&lt;media_aggr_reddito_pc,(media_aggr_reddito_pc-Tabella2026[[#This Row],[REDDITO COMPLESSIVO PROCAPITE]]),0)</f>
        <v>171.51735992903195</v>
      </c>
      <c r="O3989" s="3">
        <f>+Tabella2026[[#This Row],[DIFFERENZA REDDITO INFERIORE ALLA MEDIA DALLA MEDIA]]*Tabella2026[[#This Row],[POP_2024]]</f>
        <v>403237.31319315411</v>
      </c>
      <c r="P3989" s="3">
        <f>+Tabella2026[[#This Row],[POPOLAZIONE PER DIFFERENZA ]]/SUM(Tabella2026[[POPOLAZIONE PER DIFFERENZA ]])</f>
        <v>3.5774492846906646E-6</v>
      </c>
      <c r="Q3989" s="3">
        <f>+Tabella2026[[#This Row],[INCIDENZA POPOLAZIONE PER DIFFERENZA]]*(PLAFOND-SUM(Tabella2026[CONTRIBUTO SULLA BASE DELLA POPOLAZIONE]))</f>
        <v>1053.1983863259725</v>
      </c>
      <c r="R3989" s="3">
        <f>+Tabella2026[[#This Row],[CONTRIBUTO SULLA BASE DELLA POPOLAZIONE]]+Tabella2026[[#This Row],[CONTRIBUTO SULLA BASE DEL REDDITO]]</f>
        <v>12795.511948861082</v>
      </c>
      <c r="S3989" s="3">
        <f>+Tabella2026[[#This Row],[CONTRIBUTO TOTALE]]/(PLAFOND/N_TESSERE)</f>
        <v>25.591023897722163</v>
      </c>
      <c r="T3989" s="3">
        <f>+MAX(CEILING(Tabella2026[[#This Row],[preDEF1]],1),1)</f>
        <v>26</v>
      </c>
      <c r="U3989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989" s="21">
        <f>+Tabella2026[[#This Row],[DEF - n. card]]*(PLAFOND/N_TESSERE)</f>
        <v>12500</v>
      </c>
      <c r="W3989" s="18"/>
    </row>
    <row r="3990" spans="2:23" x14ac:dyDescent="0.25">
      <c r="B3990" s="1" t="s">
        <v>8055</v>
      </c>
      <c r="C3990" s="2">
        <v>21109</v>
      </c>
      <c r="D3990" s="1" t="s">
        <v>8056</v>
      </c>
      <c r="E3990" s="1" t="s">
        <v>99</v>
      </c>
      <c r="F3990" s="1" t="s">
        <v>110</v>
      </c>
      <c r="G3990" s="1" t="s">
        <v>4778</v>
      </c>
      <c r="H3990" s="1" t="s">
        <v>15835</v>
      </c>
      <c r="I3990" s="5">
        <v>2350</v>
      </c>
      <c r="J3990" s="5">
        <v>48771890</v>
      </c>
      <c r="K3990" s="3">
        <f>+Tabella2026[[#This Row],[POP_2024]]/SUM(Tabella2026[POP_2024])</f>
        <v>3.9868712161199077E-5</v>
      </c>
      <c r="L3990" s="3">
        <f>+Tabella2026[[#This Row],[INCIDENZA POPOLAZIONE]]*(PLAFOND/2)</f>
        <v>11737.318958722888</v>
      </c>
      <c r="M3990" s="3">
        <f>+IFERROR(Tabella2026[[#This Row],[reddito_2024]]/Tabella2026[[#This Row],[POP_2024]],"")</f>
        <v>20753.995744680851</v>
      </c>
      <c r="N3990" s="3">
        <f>+IF(Tabella2026[[#This Row],[REDDITO COMPLESSIVO PROCAPITE]]&lt;media_aggr_reddito_pc,(media_aggr_reddito_pc-Tabella2026[[#This Row],[REDDITO COMPLESSIVO PROCAPITE]]),0)</f>
        <v>0</v>
      </c>
      <c r="O3990" s="3">
        <f>+Tabella2026[[#This Row],[DIFFERENZA REDDITO INFERIORE ALLA MEDIA DALLA MEDIA]]*Tabella2026[[#This Row],[POP_2024]]</f>
        <v>0</v>
      </c>
      <c r="P3990" s="3">
        <f>+Tabella2026[[#This Row],[POPOLAZIONE PER DIFFERENZA ]]/SUM(Tabella2026[[POPOLAZIONE PER DIFFERENZA ]])</f>
        <v>0</v>
      </c>
      <c r="Q3990" s="3">
        <f>+Tabella2026[[#This Row],[INCIDENZA POPOLAZIONE PER DIFFERENZA]]*(PLAFOND-SUM(Tabella2026[CONTRIBUTO SULLA BASE DELLA POPOLAZIONE]))</f>
        <v>0</v>
      </c>
      <c r="R3990" s="3">
        <f>+Tabella2026[[#This Row],[CONTRIBUTO SULLA BASE DELLA POPOLAZIONE]]+Tabella2026[[#This Row],[CONTRIBUTO SULLA BASE DEL REDDITO]]</f>
        <v>11737.318958722888</v>
      </c>
      <c r="S3990" s="3">
        <f>+Tabella2026[[#This Row],[CONTRIBUTO TOTALE]]/(PLAFOND/N_TESSERE)</f>
        <v>23.474637917445776</v>
      </c>
      <c r="T3990" s="3">
        <f>+MAX(CEILING(Tabella2026[[#This Row],[preDEF1]],1),1)</f>
        <v>24</v>
      </c>
      <c r="U3990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90" s="21">
        <f>+Tabella2026[[#This Row],[DEF - n. card]]*(PLAFOND/N_TESSERE)</f>
        <v>11500</v>
      </c>
      <c r="W3990" s="18"/>
    </row>
    <row r="3991" spans="2:23" x14ac:dyDescent="0.25">
      <c r="B3991" s="1" t="s">
        <v>7873</v>
      </c>
      <c r="C3991" s="2">
        <v>16196</v>
      </c>
      <c r="D3991" s="1" t="s">
        <v>7874</v>
      </c>
      <c r="E3991" s="1" t="s">
        <v>12</v>
      </c>
      <c r="F3991" s="1" t="s">
        <v>93</v>
      </c>
      <c r="G3991" s="1" t="s">
        <v>4778</v>
      </c>
      <c r="H3991" s="1" t="s">
        <v>15835</v>
      </c>
      <c r="I3991" s="5">
        <v>2349</v>
      </c>
      <c r="J3991" s="5">
        <v>43508914</v>
      </c>
      <c r="K3991" s="3">
        <f>+Tabella2026[[#This Row],[POP_2024]]/SUM(Tabella2026[POP_2024])</f>
        <v>3.985174675176878E-5</v>
      </c>
      <c r="L3991" s="3">
        <f>+Tabella2026[[#This Row],[INCIDENZA POPOLAZIONE]]*(PLAFOND/2)</f>
        <v>11732.324354910665</v>
      </c>
      <c r="M3991" s="3">
        <f>+IFERROR(Tabella2026[[#This Row],[reddito_2024]]/Tabella2026[[#This Row],[POP_2024]],"")</f>
        <v>18522.313324819072</v>
      </c>
      <c r="N3991" s="3">
        <f>+IF(Tabella2026[[#This Row],[REDDITO COMPLESSIVO PROCAPITE]]&lt;media_aggr_reddito_pc,(media_aggr_reddito_pc-Tabella2026[[#This Row],[REDDITO COMPLESSIVO PROCAPITE]]),0)</f>
        <v>0</v>
      </c>
      <c r="O3991" s="3">
        <f>+Tabella2026[[#This Row],[DIFFERENZA REDDITO INFERIORE ALLA MEDIA DALLA MEDIA]]*Tabella2026[[#This Row],[POP_2024]]</f>
        <v>0</v>
      </c>
      <c r="P3991" s="3">
        <f>+Tabella2026[[#This Row],[POPOLAZIONE PER DIFFERENZA ]]/SUM(Tabella2026[[POPOLAZIONE PER DIFFERENZA ]])</f>
        <v>0</v>
      </c>
      <c r="Q3991" s="3">
        <f>+Tabella2026[[#This Row],[INCIDENZA POPOLAZIONE PER DIFFERENZA]]*(PLAFOND-SUM(Tabella2026[CONTRIBUTO SULLA BASE DELLA POPOLAZIONE]))</f>
        <v>0</v>
      </c>
      <c r="R3991" s="3">
        <f>+Tabella2026[[#This Row],[CONTRIBUTO SULLA BASE DELLA POPOLAZIONE]]+Tabella2026[[#This Row],[CONTRIBUTO SULLA BASE DEL REDDITO]]</f>
        <v>11732.324354910665</v>
      </c>
      <c r="S3991" s="3">
        <f>+Tabella2026[[#This Row],[CONTRIBUTO TOTALE]]/(PLAFOND/N_TESSERE)</f>
        <v>23.464648709821329</v>
      </c>
      <c r="T3991" s="3">
        <f>+MAX(CEILING(Tabella2026[[#This Row],[preDEF1]],1),1)</f>
        <v>24</v>
      </c>
      <c r="U3991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91" s="21">
        <f>+Tabella2026[[#This Row],[DEF - n. card]]*(PLAFOND/N_TESSERE)</f>
        <v>11500</v>
      </c>
      <c r="W3991" s="18"/>
    </row>
    <row r="3992" spans="2:23" x14ac:dyDescent="0.25">
      <c r="B3992" s="1" t="s">
        <v>8049</v>
      </c>
      <c r="C3992" s="2">
        <v>8045</v>
      </c>
      <c r="D3992" s="1" t="s">
        <v>8050</v>
      </c>
      <c r="E3992" s="1" t="s">
        <v>24</v>
      </c>
      <c r="F3992" s="1" t="s">
        <v>286</v>
      </c>
      <c r="G3992" s="1" t="s">
        <v>4778</v>
      </c>
      <c r="H3992" s="1" t="s">
        <v>15835</v>
      </c>
      <c r="I3992" s="5">
        <v>2347</v>
      </c>
      <c r="J3992" s="5">
        <v>39322565</v>
      </c>
      <c r="K3992" s="3">
        <f>+Tabella2026[[#This Row],[POP_2024]]/SUM(Tabella2026[POP_2024])</f>
        <v>3.9817815932908188E-5</v>
      </c>
      <c r="L3992" s="3">
        <f>+Tabella2026[[#This Row],[INCIDENZA POPOLAZIONE]]*(PLAFOND/2)</f>
        <v>11722.335147286221</v>
      </c>
      <c r="M3992" s="3">
        <f>+IFERROR(Tabella2026[[#This Row],[reddito_2024]]/Tabella2026[[#This Row],[POP_2024]],"")</f>
        <v>16754.394972305072</v>
      </c>
      <c r="N3992" s="3">
        <f>+IF(Tabella2026[[#This Row],[REDDITO COMPLESSIVO PROCAPITE]]&lt;media_aggr_reddito_pc,(media_aggr_reddito_pc-Tabella2026[[#This Row],[REDDITO COMPLESSIVO PROCAPITE]]),0)</f>
        <v>1070.6710903036692</v>
      </c>
      <c r="O3992" s="3">
        <f>+Tabella2026[[#This Row],[DIFFERENZA REDDITO INFERIORE ALLA MEDIA DALLA MEDIA]]*Tabella2026[[#This Row],[POP_2024]]</f>
        <v>2512865.0489427117</v>
      </c>
      <c r="P3992" s="3">
        <f>+Tabella2026[[#This Row],[POPOLAZIONE PER DIFFERENZA ]]/SUM(Tabella2026[[POPOLAZIONE PER DIFFERENZA ]])</f>
        <v>2.2293689045483145E-5</v>
      </c>
      <c r="Q3992" s="3">
        <f>+Tabella2026[[#This Row],[INCIDENZA POPOLAZIONE PER DIFFERENZA]]*(PLAFOND-SUM(Tabella2026[CONTRIBUTO SULLA BASE DELLA POPOLAZIONE]))</f>
        <v>6563.2453347234805</v>
      </c>
      <c r="R3992" s="3">
        <f>+Tabella2026[[#This Row],[CONTRIBUTO SULLA BASE DELLA POPOLAZIONE]]+Tabella2026[[#This Row],[CONTRIBUTO SULLA BASE DEL REDDITO]]</f>
        <v>18285.580482009704</v>
      </c>
      <c r="S3992" s="3">
        <f>+Tabella2026[[#This Row],[CONTRIBUTO TOTALE]]/(PLAFOND/N_TESSERE)</f>
        <v>36.571160964019406</v>
      </c>
      <c r="T3992" s="3">
        <f>+MAX(CEILING(Tabella2026[[#This Row],[preDEF1]],1),1)</f>
        <v>37</v>
      </c>
      <c r="U3992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992" s="21">
        <f>+Tabella2026[[#This Row],[DEF - n. card]]*(PLAFOND/N_TESSERE)</f>
        <v>18000</v>
      </c>
      <c r="W3992" s="18"/>
    </row>
    <row r="3993" spans="2:23" x14ac:dyDescent="0.25">
      <c r="B3993" s="1" t="s">
        <v>8015</v>
      </c>
      <c r="C3993" s="2">
        <v>112059</v>
      </c>
      <c r="D3993" s="1" t="s">
        <v>8016</v>
      </c>
      <c r="E3993" s="1" t="s">
        <v>76</v>
      </c>
      <c r="F3993" s="1" t="s">
        <v>88</v>
      </c>
      <c r="G3993" s="1" t="s">
        <v>4778</v>
      </c>
      <c r="H3993" s="1" t="s">
        <v>15836</v>
      </c>
      <c r="I3993" s="5">
        <v>2347</v>
      </c>
      <c r="J3993" s="5">
        <v>33777210</v>
      </c>
      <c r="K3993" s="3">
        <f>+Tabella2026[[#This Row],[POP_2024]]/SUM(Tabella2026[POP_2024])</f>
        <v>3.9817815932908188E-5</v>
      </c>
      <c r="L3993" s="3">
        <f>+Tabella2026[[#This Row],[INCIDENZA POPOLAZIONE]]*(PLAFOND/2)</f>
        <v>11722.335147286221</v>
      </c>
      <c r="M3993" s="3">
        <f>+IFERROR(Tabella2026[[#This Row],[reddito_2024]]/Tabella2026[[#This Row],[POP_2024]],"")</f>
        <v>14391.653174265019</v>
      </c>
      <c r="N3993" s="3">
        <f>+IF(Tabella2026[[#This Row],[REDDITO COMPLESSIVO PROCAPITE]]&lt;media_aggr_reddito_pc,(media_aggr_reddito_pc-Tabella2026[[#This Row],[REDDITO COMPLESSIVO PROCAPITE]]),0)</f>
        <v>3433.4128883437224</v>
      </c>
      <c r="O3993" s="3">
        <f>+Tabella2026[[#This Row],[DIFFERENZA REDDITO INFERIORE ALLA MEDIA DALLA MEDIA]]*Tabella2026[[#This Row],[POP_2024]]</f>
        <v>8058220.0489427168</v>
      </c>
      <c r="P3993" s="3">
        <f>+Tabella2026[[#This Row],[POPOLAZIONE PER DIFFERENZA ]]/SUM(Tabella2026[[POPOLAZIONE PER DIFFERENZA ]])</f>
        <v>7.1491086282883979E-5</v>
      </c>
      <c r="Q3993" s="3">
        <f>+Tabella2026[[#This Row],[INCIDENZA POPOLAZIONE PER DIFFERENZA]]*(PLAFOND-SUM(Tabella2026[CONTRIBUTO SULLA BASE DELLA POPOLAZIONE]))</f>
        <v>21046.922183366416</v>
      </c>
      <c r="R3993" s="3">
        <f>+Tabella2026[[#This Row],[CONTRIBUTO SULLA BASE DELLA POPOLAZIONE]]+Tabella2026[[#This Row],[CONTRIBUTO SULLA BASE DEL REDDITO]]</f>
        <v>32769.257330652639</v>
      </c>
      <c r="S3993" s="3">
        <f>+Tabella2026[[#This Row],[CONTRIBUTO TOTALE]]/(PLAFOND/N_TESSERE)</f>
        <v>65.538514661305285</v>
      </c>
      <c r="T3993" s="3">
        <f>+MAX(CEILING(Tabella2026[[#This Row],[preDEF1]],1),1)</f>
        <v>66</v>
      </c>
      <c r="U3993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3993" s="21">
        <f>+Tabella2026[[#This Row],[DEF - n. card]]*(PLAFOND/N_TESSERE)</f>
        <v>33000</v>
      </c>
      <c r="W3993" s="18"/>
    </row>
    <row r="3994" spans="2:23" x14ac:dyDescent="0.25">
      <c r="B3994" s="1" t="s">
        <v>7911</v>
      </c>
      <c r="C3994" s="2">
        <v>68042</v>
      </c>
      <c r="D3994" s="1" t="s">
        <v>7912</v>
      </c>
      <c r="E3994" s="1" t="s">
        <v>96</v>
      </c>
      <c r="F3994" s="1" t="s">
        <v>95</v>
      </c>
      <c r="G3994" s="1" t="s">
        <v>4778</v>
      </c>
      <c r="H3994" s="1" t="s">
        <v>15836</v>
      </c>
      <c r="I3994" s="5">
        <v>2346</v>
      </c>
      <c r="J3994" s="5">
        <v>32715296</v>
      </c>
      <c r="K3994" s="3">
        <f>+Tabella2026[[#This Row],[POP_2024]]/SUM(Tabella2026[POP_2024])</f>
        <v>3.9800850523477885E-5</v>
      </c>
      <c r="L3994" s="3">
        <f>+Tabella2026[[#This Row],[INCIDENZA POPOLAZIONE]]*(PLAFOND/2)</f>
        <v>11717.340543473996</v>
      </c>
      <c r="M3994" s="3">
        <f>+IFERROR(Tabella2026[[#This Row],[reddito_2024]]/Tabella2026[[#This Row],[POP_2024]],"")</f>
        <v>13945.138959931799</v>
      </c>
      <c r="N3994" s="3">
        <f>+IF(Tabella2026[[#This Row],[REDDITO COMPLESSIVO PROCAPITE]]&lt;media_aggr_reddito_pc,(media_aggr_reddito_pc-Tabella2026[[#This Row],[REDDITO COMPLESSIVO PROCAPITE]]),0)</f>
        <v>3879.927102676942</v>
      </c>
      <c r="O3994" s="3">
        <f>+Tabella2026[[#This Row],[DIFFERENZA REDDITO INFERIORE ALLA MEDIA DALLA MEDIA]]*Tabella2026[[#This Row],[POP_2024]]</f>
        <v>9102308.9828801062</v>
      </c>
      <c r="P3994" s="3">
        <f>+Tabella2026[[#This Row],[POPOLAZIONE PER DIFFERENZA ]]/SUM(Tabella2026[[POPOLAZIONE PER DIFFERENZA ]])</f>
        <v>8.0754056468578504E-5</v>
      </c>
      <c r="Q3994" s="3">
        <f>+Tabella2026[[#This Row],[INCIDENZA POPOLAZIONE PER DIFFERENZA]]*(PLAFOND-SUM(Tabella2026[CONTRIBUTO SULLA BASE DELLA POPOLAZIONE]))</f>
        <v>23773.933658807255</v>
      </c>
      <c r="R3994" s="3">
        <f>+Tabella2026[[#This Row],[CONTRIBUTO SULLA BASE DELLA POPOLAZIONE]]+Tabella2026[[#This Row],[CONTRIBUTO SULLA BASE DEL REDDITO]]</f>
        <v>35491.274202281253</v>
      </c>
      <c r="S3994" s="3">
        <f>+Tabella2026[[#This Row],[CONTRIBUTO TOTALE]]/(PLAFOND/N_TESSERE)</f>
        <v>70.982548404562507</v>
      </c>
      <c r="T3994" s="3">
        <f>+MAX(CEILING(Tabella2026[[#This Row],[preDEF1]],1),1)</f>
        <v>71</v>
      </c>
      <c r="U3994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3994" s="21">
        <f>+Tabella2026[[#This Row],[DEF - n. card]]*(PLAFOND/N_TESSERE)</f>
        <v>35500</v>
      </c>
      <c r="W3994" s="18"/>
    </row>
    <row r="3995" spans="2:23" x14ac:dyDescent="0.25">
      <c r="B3995" s="1" t="s">
        <v>7971</v>
      </c>
      <c r="C3995" s="2">
        <v>97021</v>
      </c>
      <c r="D3995" s="1" t="s">
        <v>7972</v>
      </c>
      <c r="E3995" s="1" t="s">
        <v>12</v>
      </c>
      <c r="F3995" s="1" t="s">
        <v>362</v>
      </c>
      <c r="G3995" s="1" t="s">
        <v>4778</v>
      </c>
      <c r="H3995" s="1" t="s">
        <v>15835</v>
      </c>
      <c r="I3995" s="5">
        <v>2345</v>
      </c>
      <c r="J3995" s="5">
        <v>53340341</v>
      </c>
      <c r="K3995" s="3">
        <f>+Tabella2026[[#This Row],[POP_2024]]/SUM(Tabella2026[POP_2024])</f>
        <v>3.9783885114047588E-5</v>
      </c>
      <c r="L3995" s="3">
        <f>+Tabella2026[[#This Row],[INCIDENZA POPOLAZIONE]]*(PLAFOND/2)</f>
        <v>11712.345939661775</v>
      </c>
      <c r="M3995" s="3">
        <f>+IFERROR(Tabella2026[[#This Row],[reddito_2024]]/Tabella2026[[#This Row],[POP_2024]],"")</f>
        <v>22746.41407249467</v>
      </c>
      <c r="N3995" s="3">
        <f>+IF(Tabella2026[[#This Row],[REDDITO COMPLESSIVO PROCAPITE]]&lt;media_aggr_reddito_pc,(media_aggr_reddito_pc-Tabella2026[[#This Row],[REDDITO COMPLESSIVO PROCAPITE]]),0)</f>
        <v>0</v>
      </c>
      <c r="O3995" s="3">
        <f>+Tabella2026[[#This Row],[DIFFERENZA REDDITO INFERIORE ALLA MEDIA DALLA MEDIA]]*Tabella2026[[#This Row],[POP_2024]]</f>
        <v>0</v>
      </c>
      <c r="P3995" s="3">
        <f>+Tabella2026[[#This Row],[POPOLAZIONE PER DIFFERENZA ]]/SUM(Tabella2026[[POPOLAZIONE PER DIFFERENZA ]])</f>
        <v>0</v>
      </c>
      <c r="Q3995" s="3">
        <f>+Tabella2026[[#This Row],[INCIDENZA POPOLAZIONE PER DIFFERENZA]]*(PLAFOND-SUM(Tabella2026[CONTRIBUTO SULLA BASE DELLA POPOLAZIONE]))</f>
        <v>0</v>
      </c>
      <c r="R3995" s="3">
        <f>+Tabella2026[[#This Row],[CONTRIBUTO SULLA BASE DELLA POPOLAZIONE]]+Tabella2026[[#This Row],[CONTRIBUTO SULLA BASE DEL REDDITO]]</f>
        <v>11712.345939661775</v>
      </c>
      <c r="S3995" s="3">
        <f>+Tabella2026[[#This Row],[CONTRIBUTO TOTALE]]/(PLAFOND/N_TESSERE)</f>
        <v>23.42469187932355</v>
      </c>
      <c r="T3995" s="3">
        <f>+MAX(CEILING(Tabella2026[[#This Row],[preDEF1]],1),1)</f>
        <v>24</v>
      </c>
      <c r="U3995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995" s="21">
        <f>+Tabella2026[[#This Row],[DEF - n. card]]*(PLAFOND/N_TESSERE)</f>
        <v>12000</v>
      </c>
      <c r="W3995" s="18"/>
    </row>
    <row r="3996" spans="2:23" x14ac:dyDescent="0.25">
      <c r="B3996" s="1" t="s">
        <v>7951</v>
      </c>
      <c r="C3996" s="2">
        <v>84024</v>
      </c>
      <c r="D3996" s="1" t="s">
        <v>7952</v>
      </c>
      <c r="E3996" s="1" t="s">
        <v>21</v>
      </c>
      <c r="F3996" s="1" t="s">
        <v>261</v>
      </c>
      <c r="G3996" s="1" t="s">
        <v>4778</v>
      </c>
      <c r="H3996" s="1" t="s">
        <v>15836</v>
      </c>
      <c r="I3996" s="5">
        <v>2344</v>
      </c>
      <c r="J3996" s="5">
        <v>21843017</v>
      </c>
      <c r="K3996" s="3">
        <f>+Tabella2026[[#This Row],[POP_2024]]/SUM(Tabella2026[POP_2024])</f>
        <v>3.9766919704617292E-5</v>
      </c>
      <c r="L3996" s="3">
        <f>+Tabella2026[[#This Row],[INCIDENZA POPOLAZIONE]]*(PLAFOND/2)</f>
        <v>11707.351335849553</v>
      </c>
      <c r="M3996" s="3">
        <f>+IFERROR(Tabella2026[[#This Row],[reddito_2024]]/Tabella2026[[#This Row],[POP_2024]],"")</f>
        <v>9318.6932593856654</v>
      </c>
      <c r="N3996" s="3">
        <f>+IF(Tabella2026[[#This Row],[REDDITO COMPLESSIVO PROCAPITE]]&lt;media_aggr_reddito_pc,(media_aggr_reddito_pc-Tabella2026[[#This Row],[REDDITO COMPLESSIVO PROCAPITE]]),0)</f>
        <v>8506.3728032230756</v>
      </c>
      <c r="O3996" s="3">
        <f>+Tabella2026[[#This Row],[DIFFERENZA REDDITO INFERIORE ALLA MEDIA DALLA MEDIA]]*Tabella2026[[#This Row],[POP_2024]]</f>
        <v>19938937.850754891</v>
      </c>
      <c r="P3996" s="3">
        <f>+Tabella2026[[#This Row],[POPOLAZIONE PER DIFFERENZA ]]/SUM(Tabella2026[[POPOLAZIONE PER DIFFERENZA ]])</f>
        <v>1.7689468860612799E-4</v>
      </c>
      <c r="Q3996" s="3">
        <f>+Tabella2026[[#This Row],[INCIDENZA POPOLAZIONE PER DIFFERENZA]]*(PLAFOND-SUM(Tabella2026[CONTRIBUTO SULLA BASE DELLA POPOLAZIONE]))</f>
        <v>52077.663654627839</v>
      </c>
      <c r="R3996" s="3">
        <f>+Tabella2026[[#This Row],[CONTRIBUTO SULLA BASE DELLA POPOLAZIONE]]+Tabella2026[[#This Row],[CONTRIBUTO SULLA BASE DEL REDDITO]]</f>
        <v>63785.014990477393</v>
      </c>
      <c r="S3996" s="3">
        <f>+Tabella2026[[#This Row],[CONTRIBUTO TOTALE]]/(PLAFOND/N_TESSERE)</f>
        <v>127.57002998095479</v>
      </c>
      <c r="T3996" s="3">
        <f>+MAX(CEILING(Tabella2026[[#This Row],[preDEF1]],1),1)</f>
        <v>128</v>
      </c>
      <c r="U3996" s="9">
        <f xml:space="preserve"> IF(ROW(Tabella2026[[#This Row],[preDEF2]]) - ROW(Tabella2026[[#Headers],[preDEF2]])&lt;=ABS(SUM(Tabella2026[preDEF2])-N_TESSERE),Tabella2026[[#This Row],[preDEF2]]-1,Tabella2026[[#This Row],[preDEF2]])</f>
        <v>128</v>
      </c>
      <c r="V3996" s="21">
        <f>+Tabella2026[[#This Row],[DEF - n. card]]*(PLAFOND/N_TESSERE)</f>
        <v>64000</v>
      </c>
      <c r="W3996" s="18"/>
    </row>
    <row r="3997" spans="2:23" x14ac:dyDescent="0.25">
      <c r="B3997" s="1" t="s">
        <v>8007</v>
      </c>
      <c r="C3997" s="2">
        <v>16009</v>
      </c>
      <c r="D3997" s="1" t="s">
        <v>8008</v>
      </c>
      <c r="E3997" s="1" t="s">
        <v>12</v>
      </c>
      <c r="F3997" s="1" t="s">
        <v>93</v>
      </c>
      <c r="G3997" s="1" t="s">
        <v>4778</v>
      </c>
      <c r="H3997" s="1" t="s">
        <v>15835</v>
      </c>
      <c r="I3997" s="5">
        <v>2343</v>
      </c>
      <c r="J3997" s="5">
        <v>48954809</v>
      </c>
      <c r="K3997" s="3">
        <f>+Tabella2026[[#This Row],[POP_2024]]/SUM(Tabella2026[POP_2024])</f>
        <v>3.9749954295186996E-5</v>
      </c>
      <c r="L3997" s="3">
        <f>+Tabella2026[[#This Row],[INCIDENZA POPOLAZIONE]]*(PLAFOND/2)</f>
        <v>11702.356732037329</v>
      </c>
      <c r="M3997" s="3">
        <f>+IFERROR(Tabella2026[[#This Row],[reddito_2024]]/Tabella2026[[#This Row],[POP_2024]],"")</f>
        <v>20894.071276141698</v>
      </c>
      <c r="N3997" s="3">
        <f>+IF(Tabella2026[[#This Row],[REDDITO COMPLESSIVO PROCAPITE]]&lt;media_aggr_reddito_pc,(media_aggr_reddito_pc-Tabella2026[[#This Row],[REDDITO COMPLESSIVO PROCAPITE]]),0)</f>
        <v>0</v>
      </c>
      <c r="O3997" s="3">
        <f>+Tabella2026[[#This Row],[DIFFERENZA REDDITO INFERIORE ALLA MEDIA DALLA MEDIA]]*Tabella2026[[#This Row],[POP_2024]]</f>
        <v>0</v>
      </c>
      <c r="P3997" s="3">
        <f>+Tabella2026[[#This Row],[POPOLAZIONE PER DIFFERENZA ]]/SUM(Tabella2026[[POPOLAZIONE PER DIFFERENZA ]])</f>
        <v>0</v>
      </c>
      <c r="Q3997" s="3">
        <f>+Tabella2026[[#This Row],[INCIDENZA POPOLAZIONE PER DIFFERENZA]]*(PLAFOND-SUM(Tabella2026[CONTRIBUTO SULLA BASE DELLA POPOLAZIONE]))</f>
        <v>0</v>
      </c>
      <c r="R3997" s="3">
        <f>+Tabella2026[[#This Row],[CONTRIBUTO SULLA BASE DELLA POPOLAZIONE]]+Tabella2026[[#This Row],[CONTRIBUTO SULLA BASE DEL REDDITO]]</f>
        <v>11702.356732037329</v>
      </c>
      <c r="S3997" s="3">
        <f>+Tabella2026[[#This Row],[CONTRIBUTO TOTALE]]/(PLAFOND/N_TESSERE)</f>
        <v>23.404713464074661</v>
      </c>
      <c r="T3997" s="3">
        <f>+MAX(CEILING(Tabella2026[[#This Row],[preDEF1]],1),1)</f>
        <v>24</v>
      </c>
      <c r="U3997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997" s="21">
        <f>+Tabella2026[[#This Row],[DEF - n. card]]*(PLAFOND/N_TESSERE)</f>
        <v>12000</v>
      </c>
      <c r="W3997" s="18"/>
    </row>
    <row r="3998" spans="2:23" x14ac:dyDescent="0.25">
      <c r="B3998" s="1" t="s">
        <v>8051</v>
      </c>
      <c r="C3998" s="2">
        <v>118032</v>
      </c>
      <c r="D3998" s="1" t="s">
        <v>8052</v>
      </c>
      <c r="E3998" s="1" t="s">
        <v>76</v>
      </c>
      <c r="F3998" s="1" t="s">
        <v>75</v>
      </c>
      <c r="G3998" s="1" t="s">
        <v>4778</v>
      </c>
      <c r="H3998" s="1" t="s">
        <v>15836</v>
      </c>
      <c r="I3998" s="5">
        <v>2342</v>
      </c>
      <c r="J3998" s="5">
        <v>27812527</v>
      </c>
      <c r="K3998" s="3">
        <f>+Tabella2026[[#This Row],[POP_2024]]/SUM(Tabella2026[POP_2024])</f>
        <v>3.9732988885756699E-5</v>
      </c>
      <c r="L3998" s="3">
        <f>+Tabella2026[[#This Row],[INCIDENZA POPOLAZIONE]]*(PLAFOND/2)</f>
        <v>11697.362128225108</v>
      </c>
      <c r="M3998" s="3">
        <f>+IFERROR(Tabella2026[[#This Row],[reddito_2024]]/Tabella2026[[#This Row],[POP_2024]],"")</f>
        <v>11875.545260461144</v>
      </c>
      <c r="N3998" s="3">
        <f>+IF(Tabella2026[[#This Row],[REDDITO COMPLESSIVO PROCAPITE]]&lt;media_aggr_reddito_pc,(media_aggr_reddito_pc-Tabella2026[[#This Row],[REDDITO COMPLESSIVO PROCAPITE]]),0)</f>
        <v>5949.5208021475974</v>
      </c>
      <c r="O3998" s="3">
        <f>+Tabella2026[[#This Row],[DIFFERENZA REDDITO INFERIORE ALLA MEDIA DALLA MEDIA]]*Tabella2026[[#This Row],[POP_2024]]</f>
        <v>13933777.718629673</v>
      </c>
      <c r="P3998" s="3">
        <f>+Tabella2026[[#This Row],[POPOLAZIONE PER DIFFERENZA ]]/SUM(Tabella2026[[POPOLAZIONE PER DIFFERENZA ]])</f>
        <v>1.2361798251709193E-4</v>
      </c>
      <c r="Q3998" s="3">
        <f>+Tabella2026[[#This Row],[INCIDENZA POPOLAZIONE PER DIFFERENZA]]*(PLAFOND-SUM(Tabella2026[CONTRIBUTO SULLA BASE DELLA POPOLAZIONE]))</f>
        <v>36393.041339545125</v>
      </c>
      <c r="R3998" s="3">
        <f>+Tabella2026[[#This Row],[CONTRIBUTO SULLA BASE DELLA POPOLAZIONE]]+Tabella2026[[#This Row],[CONTRIBUTO SULLA BASE DEL REDDITO]]</f>
        <v>48090.403467770229</v>
      </c>
      <c r="S3998" s="3">
        <f>+Tabella2026[[#This Row],[CONTRIBUTO TOTALE]]/(PLAFOND/N_TESSERE)</f>
        <v>96.18080693554046</v>
      </c>
      <c r="T3998" s="3">
        <f>+MAX(CEILING(Tabella2026[[#This Row],[preDEF1]],1),1)</f>
        <v>97</v>
      </c>
      <c r="U3998" s="9">
        <f xml:space="preserve"> IF(ROW(Tabella2026[[#This Row],[preDEF2]]) - ROW(Tabella2026[[#Headers],[preDEF2]])&lt;=ABS(SUM(Tabella2026[preDEF2])-N_TESSERE),Tabella2026[[#This Row],[preDEF2]]-1,Tabella2026[[#This Row],[preDEF2]])</f>
        <v>97</v>
      </c>
      <c r="V3998" s="21">
        <f>+Tabella2026[[#This Row],[DEF - n. card]]*(PLAFOND/N_TESSERE)</f>
        <v>48500</v>
      </c>
      <c r="W3998" s="18"/>
    </row>
    <row r="3999" spans="2:23" x14ac:dyDescent="0.25">
      <c r="B3999" s="1" t="s">
        <v>7933</v>
      </c>
      <c r="C3999" s="2">
        <v>79095</v>
      </c>
      <c r="D3999" s="1" t="s">
        <v>7934</v>
      </c>
      <c r="E3999" s="1" t="s">
        <v>61</v>
      </c>
      <c r="F3999" s="1" t="s">
        <v>148</v>
      </c>
      <c r="G3999" s="1" t="s">
        <v>4778</v>
      </c>
      <c r="H3999" s="1" t="s">
        <v>15836</v>
      </c>
      <c r="I3999" s="5">
        <v>2341</v>
      </c>
      <c r="J3999" s="5">
        <v>23222038</v>
      </c>
      <c r="K3999" s="3">
        <f>+Tabella2026[[#This Row],[POP_2024]]/SUM(Tabella2026[POP_2024])</f>
        <v>3.9716023476326403E-5</v>
      </c>
      <c r="L3999" s="3">
        <f>+Tabella2026[[#This Row],[INCIDENZA POPOLAZIONE]]*(PLAFOND/2)</f>
        <v>11692.367524412886</v>
      </c>
      <c r="M3999" s="3">
        <f>+IFERROR(Tabella2026[[#This Row],[reddito_2024]]/Tabella2026[[#This Row],[POP_2024]],"")</f>
        <v>9919.7086715079022</v>
      </c>
      <c r="N3999" s="3">
        <f>+IF(Tabella2026[[#This Row],[REDDITO COMPLESSIVO PROCAPITE]]&lt;media_aggr_reddito_pc,(media_aggr_reddito_pc-Tabella2026[[#This Row],[REDDITO COMPLESSIVO PROCAPITE]]),0)</f>
        <v>7905.3573911008389</v>
      </c>
      <c r="O3999" s="3">
        <f>+Tabella2026[[#This Row],[DIFFERENZA REDDITO INFERIORE ALLA MEDIA DALLA MEDIA]]*Tabella2026[[#This Row],[POP_2024]]</f>
        <v>18506441.652567063</v>
      </c>
      <c r="P3999" s="3">
        <f>+Tabella2026[[#This Row],[POPOLAZIONE PER DIFFERENZA ]]/SUM(Tabella2026[[POPOLAZIONE PER DIFFERENZA ]])</f>
        <v>1.6418583867617526E-4</v>
      </c>
      <c r="Q3999" s="3">
        <f>+Tabella2026[[#This Row],[INCIDENZA POPOLAZIONE PER DIFFERENZA]]*(PLAFOND-SUM(Tabella2026[CONTRIBUTO SULLA BASE DELLA POPOLAZIONE]))</f>
        <v>48336.187766887182</v>
      </c>
      <c r="R3999" s="3">
        <f>+Tabella2026[[#This Row],[CONTRIBUTO SULLA BASE DELLA POPOLAZIONE]]+Tabella2026[[#This Row],[CONTRIBUTO SULLA BASE DEL REDDITO]]</f>
        <v>60028.555291300072</v>
      </c>
      <c r="S3999" s="3">
        <f>+Tabella2026[[#This Row],[CONTRIBUTO TOTALE]]/(PLAFOND/N_TESSERE)</f>
        <v>120.05711058260015</v>
      </c>
      <c r="T3999" s="3">
        <f>+MAX(CEILING(Tabella2026[[#This Row],[preDEF1]],1),1)</f>
        <v>121</v>
      </c>
      <c r="U3999" s="9">
        <f xml:space="preserve"> IF(ROW(Tabella2026[[#This Row],[preDEF2]]) - ROW(Tabella2026[[#Headers],[preDEF2]])&lt;=ABS(SUM(Tabella2026[preDEF2])-N_TESSERE),Tabella2026[[#This Row],[preDEF2]]-1,Tabella2026[[#This Row],[preDEF2]])</f>
        <v>121</v>
      </c>
      <c r="V3999" s="21">
        <f>+Tabella2026[[#This Row],[DEF - n. card]]*(PLAFOND/N_TESSERE)</f>
        <v>60500</v>
      </c>
      <c r="W3999" s="18"/>
    </row>
    <row r="4000" spans="2:23" x14ac:dyDescent="0.25">
      <c r="B4000" s="1" t="s">
        <v>7999</v>
      </c>
      <c r="C4000" s="2">
        <v>65133</v>
      </c>
      <c r="D4000" s="1" t="s">
        <v>8000</v>
      </c>
      <c r="E4000" s="1" t="s">
        <v>15</v>
      </c>
      <c r="F4000" s="1" t="s">
        <v>82</v>
      </c>
      <c r="G4000" s="1" t="s">
        <v>4778</v>
      </c>
      <c r="H4000" s="1" t="s">
        <v>15836</v>
      </c>
      <c r="I4000" s="5">
        <v>2341</v>
      </c>
      <c r="J4000" s="5">
        <v>25558039</v>
      </c>
      <c r="K4000" s="3">
        <f>+Tabella2026[[#This Row],[POP_2024]]/SUM(Tabella2026[POP_2024])</f>
        <v>3.9716023476326403E-5</v>
      </c>
      <c r="L4000" s="3">
        <f>+Tabella2026[[#This Row],[INCIDENZA POPOLAZIONE]]*(PLAFOND/2)</f>
        <v>11692.367524412886</v>
      </c>
      <c r="M4000" s="3">
        <f>+IFERROR(Tabella2026[[#This Row],[reddito_2024]]/Tabella2026[[#This Row],[POP_2024]],"")</f>
        <v>10917.573259290901</v>
      </c>
      <c r="N4000" s="3">
        <f>+IF(Tabella2026[[#This Row],[REDDITO COMPLESSIVO PROCAPITE]]&lt;media_aggr_reddito_pc,(media_aggr_reddito_pc-Tabella2026[[#This Row],[REDDITO COMPLESSIVO PROCAPITE]]),0)</f>
        <v>6907.4928033178403</v>
      </c>
      <c r="O4000" s="3">
        <f>+Tabella2026[[#This Row],[DIFFERENZA REDDITO INFERIORE ALLA MEDIA DALLA MEDIA]]*Tabella2026[[#This Row],[POP_2024]]</f>
        <v>16170440.652567064</v>
      </c>
      <c r="P4000" s="3">
        <f>+Tabella2026[[#This Row],[POPOLAZIONE PER DIFFERENZA ]]/SUM(Tabella2026[[POPOLAZIONE PER DIFFERENZA ]])</f>
        <v>1.4346125582368602E-4</v>
      </c>
      <c r="Q4000" s="3">
        <f>+Tabella2026[[#This Row],[INCIDENZA POPOLAZIONE PER DIFFERENZA]]*(PLAFOND-SUM(Tabella2026[CONTRIBUTO SULLA BASE DELLA POPOLAZIONE]))</f>
        <v>42234.886118551469</v>
      </c>
      <c r="R4000" s="3">
        <f>+Tabella2026[[#This Row],[CONTRIBUTO SULLA BASE DELLA POPOLAZIONE]]+Tabella2026[[#This Row],[CONTRIBUTO SULLA BASE DEL REDDITO]]</f>
        <v>53927.253642964351</v>
      </c>
      <c r="S4000" s="3">
        <f>+Tabella2026[[#This Row],[CONTRIBUTO TOTALE]]/(PLAFOND/N_TESSERE)</f>
        <v>107.8545072859287</v>
      </c>
      <c r="T4000" s="3">
        <f>+MAX(CEILING(Tabella2026[[#This Row],[preDEF1]],1),1)</f>
        <v>108</v>
      </c>
      <c r="U4000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4000" s="21">
        <f>+Tabella2026[[#This Row],[DEF - n. card]]*(PLAFOND/N_TESSERE)</f>
        <v>54000</v>
      </c>
      <c r="W4000" s="18"/>
    </row>
    <row r="4001" spans="2:23" x14ac:dyDescent="0.25">
      <c r="B4001" s="1" t="s">
        <v>7969</v>
      </c>
      <c r="C4001" s="2">
        <v>78012</v>
      </c>
      <c r="D4001" s="1" t="s">
        <v>7970</v>
      </c>
      <c r="E4001" s="1" t="s">
        <v>61</v>
      </c>
      <c r="F4001" s="1" t="s">
        <v>178</v>
      </c>
      <c r="G4001" s="1" t="s">
        <v>4778</v>
      </c>
      <c r="H4001" s="1" t="s">
        <v>15836</v>
      </c>
      <c r="I4001" s="5">
        <v>2340</v>
      </c>
      <c r="J4001" s="5">
        <v>23972066</v>
      </c>
      <c r="K4001" s="3">
        <f>+Tabella2026[[#This Row],[POP_2024]]/SUM(Tabella2026[POP_2024])</f>
        <v>3.96990580668961E-5</v>
      </c>
      <c r="L4001" s="3">
        <f>+Tabella2026[[#This Row],[INCIDENZA POPOLAZIONE]]*(PLAFOND/2)</f>
        <v>11687.372920600661</v>
      </c>
      <c r="M4001" s="3">
        <f>+IFERROR(Tabella2026[[#This Row],[reddito_2024]]/Tabella2026[[#This Row],[POP_2024]],"")</f>
        <v>10244.47264957265</v>
      </c>
      <c r="N4001" s="3">
        <f>+IF(Tabella2026[[#This Row],[REDDITO COMPLESSIVO PROCAPITE]]&lt;media_aggr_reddito_pc,(media_aggr_reddito_pc-Tabella2026[[#This Row],[REDDITO COMPLESSIVO PROCAPITE]]),0)</f>
        <v>7580.5934130360911</v>
      </c>
      <c r="O4001" s="3">
        <f>+Tabella2026[[#This Row],[DIFFERENZA REDDITO INFERIORE ALLA MEDIA DALLA MEDIA]]*Tabella2026[[#This Row],[POP_2024]]</f>
        <v>17738588.586504452</v>
      </c>
      <c r="P4001" s="3">
        <f>+Tabella2026[[#This Row],[POPOLAZIONE PER DIFFERENZA ]]/SUM(Tabella2026[[POPOLAZIONE PER DIFFERENZA ]])</f>
        <v>1.5737358367878763E-4</v>
      </c>
      <c r="Q4001" s="3">
        <f>+Tabella2026[[#This Row],[INCIDENZA POPOLAZIONE PER DIFFERENZA]]*(PLAFOND-SUM(Tabella2026[CONTRIBUTO SULLA BASE DELLA POPOLAZIONE]))</f>
        <v>46330.665004847506</v>
      </c>
      <c r="R4001" s="3">
        <f>+Tabella2026[[#This Row],[CONTRIBUTO SULLA BASE DELLA POPOLAZIONE]]+Tabella2026[[#This Row],[CONTRIBUTO SULLA BASE DEL REDDITO]]</f>
        <v>58018.037925448167</v>
      </c>
      <c r="S4001" s="3">
        <f>+Tabella2026[[#This Row],[CONTRIBUTO TOTALE]]/(PLAFOND/N_TESSERE)</f>
        <v>116.03607585089634</v>
      </c>
      <c r="T4001" s="3">
        <f>+MAX(CEILING(Tabella2026[[#This Row],[preDEF1]],1),1)</f>
        <v>117</v>
      </c>
      <c r="U4001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4001" s="21">
        <f>+Tabella2026[[#This Row],[DEF - n. card]]*(PLAFOND/N_TESSERE)</f>
        <v>58500</v>
      </c>
      <c r="W4001" s="18"/>
    </row>
    <row r="4002" spans="2:23" x14ac:dyDescent="0.25">
      <c r="B4002" s="1" t="s">
        <v>7997</v>
      </c>
      <c r="C4002" s="2">
        <v>3095</v>
      </c>
      <c r="D4002" s="1" t="s">
        <v>7998</v>
      </c>
      <c r="E4002" s="1" t="s">
        <v>18</v>
      </c>
      <c r="F4002" s="1" t="s">
        <v>114</v>
      </c>
      <c r="G4002" s="1" t="s">
        <v>4778</v>
      </c>
      <c r="H4002" s="1" t="s">
        <v>15835</v>
      </c>
      <c r="I4002" s="5">
        <v>2340</v>
      </c>
      <c r="J4002" s="5">
        <v>56031116</v>
      </c>
      <c r="K4002" s="3">
        <f>+Tabella2026[[#This Row],[POP_2024]]/SUM(Tabella2026[POP_2024])</f>
        <v>3.96990580668961E-5</v>
      </c>
      <c r="L4002" s="3">
        <f>+Tabella2026[[#This Row],[INCIDENZA POPOLAZIONE]]*(PLAFOND/2)</f>
        <v>11687.372920600661</v>
      </c>
      <c r="M4002" s="3">
        <f>+IFERROR(Tabella2026[[#This Row],[reddito_2024]]/Tabella2026[[#This Row],[POP_2024]],"")</f>
        <v>23944.921367521369</v>
      </c>
      <c r="N4002" s="3">
        <f>+IF(Tabella2026[[#This Row],[REDDITO COMPLESSIVO PROCAPITE]]&lt;media_aggr_reddito_pc,(media_aggr_reddito_pc-Tabella2026[[#This Row],[REDDITO COMPLESSIVO PROCAPITE]]),0)</f>
        <v>0</v>
      </c>
      <c r="O4002" s="3">
        <f>+Tabella2026[[#This Row],[DIFFERENZA REDDITO INFERIORE ALLA MEDIA DALLA MEDIA]]*Tabella2026[[#This Row],[POP_2024]]</f>
        <v>0</v>
      </c>
      <c r="P4002" s="3">
        <f>+Tabella2026[[#This Row],[POPOLAZIONE PER DIFFERENZA ]]/SUM(Tabella2026[[POPOLAZIONE PER DIFFERENZA ]])</f>
        <v>0</v>
      </c>
      <c r="Q4002" s="3">
        <f>+Tabella2026[[#This Row],[INCIDENZA POPOLAZIONE PER DIFFERENZA]]*(PLAFOND-SUM(Tabella2026[CONTRIBUTO SULLA BASE DELLA POPOLAZIONE]))</f>
        <v>0</v>
      </c>
      <c r="R4002" s="3">
        <f>+Tabella2026[[#This Row],[CONTRIBUTO SULLA BASE DELLA POPOLAZIONE]]+Tabella2026[[#This Row],[CONTRIBUTO SULLA BASE DEL REDDITO]]</f>
        <v>11687.372920600661</v>
      </c>
      <c r="S4002" s="3">
        <f>+Tabella2026[[#This Row],[CONTRIBUTO TOTALE]]/(PLAFOND/N_TESSERE)</f>
        <v>23.374745841201321</v>
      </c>
      <c r="T4002" s="3">
        <f>+MAX(CEILING(Tabella2026[[#This Row],[preDEF1]],1),1)</f>
        <v>24</v>
      </c>
      <c r="U4002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02" s="21">
        <f>+Tabella2026[[#This Row],[DEF - n. card]]*(PLAFOND/N_TESSERE)</f>
        <v>12000</v>
      </c>
      <c r="W4002" s="18"/>
    </row>
    <row r="4003" spans="2:23" x14ac:dyDescent="0.25">
      <c r="B4003" s="1" t="s">
        <v>8129</v>
      </c>
      <c r="C4003" s="2">
        <v>5076</v>
      </c>
      <c r="D4003" s="1" t="s">
        <v>8130</v>
      </c>
      <c r="E4003" s="1" t="s">
        <v>18</v>
      </c>
      <c r="F4003" s="1" t="s">
        <v>182</v>
      </c>
      <c r="G4003" s="1" t="s">
        <v>4778</v>
      </c>
      <c r="H4003" s="1" t="s">
        <v>15835</v>
      </c>
      <c r="I4003" s="5">
        <v>2340</v>
      </c>
      <c r="J4003" s="5">
        <v>43666466</v>
      </c>
      <c r="K4003" s="3">
        <f>+Tabella2026[[#This Row],[POP_2024]]/SUM(Tabella2026[POP_2024])</f>
        <v>3.96990580668961E-5</v>
      </c>
      <c r="L4003" s="3">
        <f>+Tabella2026[[#This Row],[INCIDENZA POPOLAZIONE]]*(PLAFOND/2)</f>
        <v>11687.372920600661</v>
      </c>
      <c r="M4003" s="3">
        <f>+IFERROR(Tabella2026[[#This Row],[reddito_2024]]/Tabella2026[[#This Row],[POP_2024]],"")</f>
        <v>18660.882905982908</v>
      </c>
      <c r="N4003" s="3">
        <f>+IF(Tabella2026[[#This Row],[REDDITO COMPLESSIVO PROCAPITE]]&lt;media_aggr_reddito_pc,(media_aggr_reddito_pc-Tabella2026[[#This Row],[REDDITO COMPLESSIVO PROCAPITE]]),0)</f>
        <v>0</v>
      </c>
      <c r="O4003" s="3">
        <f>+Tabella2026[[#This Row],[DIFFERENZA REDDITO INFERIORE ALLA MEDIA DALLA MEDIA]]*Tabella2026[[#This Row],[POP_2024]]</f>
        <v>0</v>
      </c>
      <c r="P4003" s="3">
        <f>+Tabella2026[[#This Row],[POPOLAZIONE PER DIFFERENZA ]]/SUM(Tabella2026[[POPOLAZIONE PER DIFFERENZA ]])</f>
        <v>0</v>
      </c>
      <c r="Q4003" s="3">
        <f>+Tabella2026[[#This Row],[INCIDENZA POPOLAZIONE PER DIFFERENZA]]*(PLAFOND-SUM(Tabella2026[CONTRIBUTO SULLA BASE DELLA POPOLAZIONE]))</f>
        <v>0</v>
      </c>
      <c r="R4003" s="3">
        <f>+Tabella2026[[#This Row],[CONTRIBUTO SULLA BASE DELLA POPOLAZIONE]]+Tabella2026[[#This Row],[CONTRIBUTO SULLA BASE DEL REDDITO]]</f>
        <v>11687.372920600661</v>
      </c>
      <c r="S4003" s="3">
        <f>+Tabella2026[[#This Row],[CONTRIBUTO TOTALE]]/(PLAFOND/N_TESSERE)</f>
        <v>23.374745841201321</v>
      </c>
      <c r="T4003" s="3">
        <f>+MAX(CEILING(Tabella2026[[#This Row],[preDEF1]],1),1)</f>
        <v>24</v>
      </c>
      <c r="U4003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03" s="21">
        <f>+Tabella2026[[#This Row],[DEF - n. card]]*(PLAFOND/N_TESSERE)</f>
        <v>12000</v>
      </c>
      <c r="W4003" s="18"/>
    </row>
    <row r="4004" spans="2:23" x14ac:dyDescent="0.25">
      <c r="B4004" s="1" t="s">
        <v>8027</v>
      </c>
      <c r="C4004" s="2">
        <v>4142</v>
      </c>
      <c r="D4004" s="1" t="s">
        <v>8028</v>
      </c>
      <c r="E4004" s="1" t="s">
        <v>18</v>
      </c>
      <c r="F4004" s="1" t="s">
        <v>263</v>
      </c>
      <c r="G4004" s="1" t="s">
        <v>4778</v>
      </c>
      <c r="H4004" s="1" t="s">
        <v>15835</v>
      </c>
      <c r="I4004" s="5">
        <v>2340</v>
      </c>
      <c r="J4004" s="5">
        <v>46776204</v>
      </c>
      <c r="K4004" s="3">
        <f>+Tabella2026[[#This Row],[POP_2024]]/SUM(Tabella2026[POP_2024])</f>
        <v>3.96990580668961E-5</v>
      </c>
      <c r="L4004" s="3">
        <f>+Tabella2026[[#This Row],[INCIDENZA POPOLAZIONE]]*(PLAFOND/2)</f>
        <v>11687.372920600661</v>
      </c>
      <c r="M4004" s="3">
        <f>+IFERROR(Tabella2026[[#This Row],[reddito_2024]]/Tabella2026[[#This Row],[POP_2024]],"")</f>
        <v>19989.830769230768</v>
      </c>
      <c r="N4004" s="3">
        <f>+IF(Tabella2026[[#This Row],[REDDITO COMPLESSIVO PROCAPITE]]&lt;media_aggr_reddito_pc,(media_aggr_reddito_pc-Tabella2026[[#This Row],[REDDITO COMPLESSIVO PROCAPITE]]),0)</f>
        <v>0</v>
      </c>
      <c r="O4004" s="3">
        <f>+Tabella2026[[#This Row],[DIFFERENZA REDDITO INFERIORE ALLA MEDIA DALLA MEDIA]]*Tabella2026[[#This Row],[POP_2024]]</f>
        <v>0</v>
      </c>
      <c r="P4004" s="3">
        <f>+Tabella2026[[#This Row],[POPOLAZIONE PER DIFFERENZA ]]/SUM(Tabella2026[[POPOLAZIONE PER DIFFERENZA ]])</f>
        <v>0</v>
      </c>
      <c r="Q4004" s="3">
        <f>+Tabella2026[[#This Row],[INCIDENZA POPOLAZIONE PER DIFFERENZA]]*(PLAFOND-SUM(Tabella2026[CONTRIBUTO SULLA BASE DELLA POPOLAZIONE]))</f>
        <v>0</v>
      </c>
      <c r="R4004" s="3">
        <f>+Tabella2026[[#This Row],[CONTRIBUTO SULLA BASE DELLA POPOLAZIONE]]+Tabella2026[[#This Row],[CONTRIBUTO SULLA BASE DEL REDDITO]]</f>
        <v>11687.372920600661</v>
      </c>
      <c r="S4004" s="3">
        <f>+Tabella2026[[#This Row],[CONTRIBUTO TOTALE]]/(PLAFOND/N_TESSERE)</f>
        <v>23.374745841201321</v>
      </c>
      <c r="T4004" s="3">
        <f>+MAX(CEILING(Tabella2026[[#This Row],[preDEF1]],1),1)</f>
        <v>24</v>
      </c>
      <c r="U4004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04" s="21">
        <f>+Tabella2026[[#This Row],[DEF - n. card]]*(PLAFOND/N_TESSERE)</f>
        <v>12000</v>
      </c>
      <c r="W4004" s="18"/>
    </row>
    <row r="4005" spans="2:23" x14ac:dyDescent="0.25">
      <c r="B4005" s="1" t="s">
        <v>7921</v>
      </c>
      <c r="C4005" s="2">
        <v>20050</v>
      </c>
      <c r="D4005" s="1" t="s">
        <v>7922</v>
      </c>
      <c r="E4005" s="1" t="s">
        <v>12</v>
      </c>
      <c r="F4005" s="1" t="s">
        <v>332</v>
      </c>
      <c r="G4005" s="1" t="s">
        <v>4778</v>
      </c>
      <c r="H4005" s="1" t="s">
        <v>15835</v>
      </c>
      <c r="I4005" s="5">
        <v>2339</v>
      </c>
      <c r="J4005" s="5">
        <v>45186453</v>
      </c>
      <c r="K4005" s="3">
        <f>+Tabella2026[[#This Row],[POP_2024]]/SUM(Tabella2026[POP_2024])</f>
        <v>3.9682092657465804E-5</v>
      </c>
      <c r="L4005" s="3">
        <f>+Tabella2026[[#This Row],[INCIDENZA POPOLAZIONE]]*(PLAFOND/2)</f>
        <v>11682.378316788439</v>
      </c>
      <c r="M4005" s="3">
        <f>+IFERROR(Tabella2026[[#This Row],[reddito_2024]]/Tabella2026[[#This Row],[POP_2024]],"")</f>
        <v>19318.705857203935</v>
      </c>
      <c r="N4005" s="3">
        <f>+IF(Tabella2026[[#This Row],[REDDITO COMPLESSIVO PROCAPITE]]&lt;media_aggr_reddito_pc,(media_aggr_reddito_pc-Tabella2026[[#This Row],[REDDITO COMPLESSIVO PROCAPITE]]),0)</f>
        <v>0</v>
      </c>
      <c r="O4005" s="3">
        <f>+Tabella2026[[#This Row],[DIFFERENZA REDDITO INFERIORE ALLA MEDIA DALLA MEDIA]]*Tabella2026[[#This Row],[POP_2024]]</f>
        <v>0</v>
      </c>
      <c r="P4005" s="3">
        <f>+Tabella2026[[#This Row],[POPOLAZIONE PER DIFFERENZA ]]/SUM(Tabella2026[[POPOLAZIONE PER DIFFERENZA ]])</f>
        <v>0</v>
      </c>
      <c r="Q4005" s="3">
        <f>+Tabella2026[[#This Row],[INCIDENZA POPOLAZIONE PER DIFFERENZA]]*(PLAFOND-SUM(Tabella2026[CONTRIBUTO SULLA BASE DELLA POPOLAZIONE]))</f>
        <v>0</v>
      </c>
      <c r="R4005" s="3">
        <f>+Tabella2026[[#This Row],[CONTRIBUTO SULLA BASE DELLA POPOLAZIONE]]+Tabella2026[[#This Row],[CONTRIBUTO SULLA BASE DEL REDDITO]]</f>
        <v>11682.378316788439</v>
      </c>
      <c r="S4005" s="3">
        <f>+Tabella2026[[#This Row],[CONTRIBUTO TOTALE]]/(PLAFOND/N_TESSERE)</f>
        <v>23.364756633576878</v>
      </c>
      <c r="T4005" s="3">
        <f>+MAX(CEILING(Tabella2026[[#This Row],[preDEF1]],1),1)</f>
        <v>24</v>
      </c>
      <c r="U4005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05" s="21">
        <f>+Tabella2026[[#This Row],[DEF - n. card]]*(PLAFOND/N_TESSERE)</f>
        <v>12000</v>
      </c>
      <c r="W4005" s="18"/>
    </row>
    <row r="4006" spans="2:23" x14ac:dyDescent="0.25">
      <c r="B4006" s="1" t="s">
        <v>7695</v>
      </c>
      <c r="C4006" s="2">
        <v>84002</v>
      </c>
      <c r="D4006" s="1" t="s">
        <v>7696</v>
      </c>
      <c r="E4006" s="1" t="s">
        <v>21</v>
      </c>
      <c r="F4006" s="1" t="s">
        <v>261</v>
      </c>
      <c r="G4006" s="1" t="s">
        <v>4778</v>
      </c>
      <c r="H4006" s="1" t="s">
        <v>15836</v>
      </c>
      <c r="I4006" s="5">
        <v>2338</v>
      </c>
      <c r="J4006" s="5">
        <v>23953095</v>
      </c>
      <c r="K4006" s="3">
        <f>+Tabella2026[[#This Row],[POP_2024]]/SUM(Tabella2026[POP_2024])</f>
        <v>3.9665127248035507E-5</v>
      </c>
      <c r="L4006" s="3">
        <f>+Tabella2026[[#This Row],[INCIDENZA POPOLAZIONE]]*(PLAFOND/2)</f>
        <v>11677.383712976218</v>
      </c>
      <c r="M4006" s="3">
        <f>+IFERROR(Tabella2026[[#This Row],[reddito_2024]]/Tabella2026[[#This Row],[POP_2024]],"")</f>
        <v>10245.121899059024</v>
      </c>
      <c r="N4006" s="3">
        <f>+IF(Tabella2026[[#This Row],[REDDITO COMPLESSIVO PROCAPITE]]&lt;media_aggr_reddito_pc,(media_aggr_reddito_pc-Tabella2026[[#This Row],[REDDITO COMPLESSIVO PROCAPITE]]),0)</f>
        <v>7579.9441635497169</v>
      </c>
      <c r="O4006" s="3">
        <f>+Tabella2026[[#This Row],[DIFFERENZA REDDITO INFERIORE ALLA MEDIA DALLA MEDIA]]*Tabella2026[[#This Row],[POP_2024]]</f>
        <v>17721909.454379238</v>
      </c>
      <c r="P4006" s="3">
        <f>+Tabella2026[[#This Row],[POPOLAZIONE PER DIFFERENZA ]]/SUM(Tabella2026[[POPOLAZIONE PER DIFFERENZA ]])</f>
        <v>1.5722560940324725E-4</v>
      </c>
      <c r="Q4006" s="3">
        <f>+Tabella2026[[#This Row],[INCIDENZA POPOLAZIONE PER DIFFERENZA]]*(PLAFOND-SUM(Tabella2026[CONTRIBUTO SULLA BASE DELLA POPOLAZIONE]))</f>
        <v>46287.101489109125</v>
      </c>
      <c r="R4006" s="3">
        <f>+Tabella2026[[#This Row],[CONTRIBUTO SULLA BASE DELLA POPOLAZIONE]]+Tabella2026[[#This Row],[CONTRIBUTO SULLA BASE DEL REDDITO]]</f>
        <v>57964.485202085343</v>
      </c>
      <c r="S4006" s="3">
        <f>+Tabella2026[[#This Row],[CONTRIBUTO TOTALE]]/(PLAFOND/N_TESSERE)</f>
        <v>115.92897040417068</v>
      </c>
      <c r="T4006" s="3">
        <f>+MAX(CEILING(Tabella2026[[#This Row],[preDEF1]],1),1)</f>
        <v>116</v>
      </c>
      <c r="U4006" s="9">
        <f xml:space="preserve"> IF(ROW(Tabella2026[[#This Row],[preDEF2]]) - ROW(Tabella2026[[#Headers],[preDEF2]])&lt;=ABS(SUM(Tabella2026[preDEF2])-N_TESSERE),Tabella2026[[#This Row],[preDEF2]]-1,Tabella2026[[#This Row],[preDEF2]])</f>
        <v>116</v>
      </c>
      <c r="V4006" s="21">
        <f>+Tabella2026[[#This Row],[DEF - n. card]]*(PLAFOND/N_TESSERE)</f>
        <v>58000</v>
      </c>
      <c r="W4006" s="18"/>
    </row>
    <row r="4007" spans="2:23" x14ac:dyDescent="0.25">
      <c r="B4007" s="1" t="s">
        <v>8091</v>
      </c>
      <c r="C4007" s="2">
        <v>17006</v>
      </c>
      <c r="D4007" s="1" t="s">
        <v>8092</v>
      </c>
      <c r="E4007" s="1" t="s">
        <v>12</v>
      </c>
      <c r="F4007" s="1" t="s">
        <v>50</v>
      </c>
      <c r="G4007" s="1" t="s">
        <v>4778</v>
      </c>
      <c r="H4007" s="1" t="s">
        <v>15835</v>
      </c>
      <c r="I4007" s="5">
        <v>2338</v>
      </c>
      <c r="J4007" s="5">
        <v>38471311</v>
      </c>
      <c r="K4007" s="3">
        <f>+Tabella2026[[#This Row],[POP_2024]]/SUM(Tabella2026[POP_2024])</f>
        <v>3.9665127248035507E-5</v>
      </c>
      <c r="L4007" s="3">
        <f>+Tabella2026[[#This Row],[INCIDENZA POPOLAZIONE]]*(PLAFOND/2)</f>
        <v>11677.383712976218</v>
      </c>
      <c r="M4007" s="3">
        <f>+IFERROR(Tabella2026[[#This Row],[reddito_2024]]/Tabella2026[[#This Row],[POP_2024]],"")</f>
        <v>16454.795124037639</v>
      </c>
      <c r="N4007" s="3">
        <f>+IF(Tabella2026[[#This Row],[REDDITO COMPLESSIVO PROCAPITE]]&lt;media_aggr_reddito_pc,(media_aggr_reddito_pc-Tabella2026[[#This Row],[REDDITO COMPLESSIVO PROCAPITE]]),0)</f>
        <v>1370.2709385711023</v>
      </c>
      <c r="O4007" s="3">
        <f>+Tabella2026[[#This Row],[DIFFERENZA REDDITO INFERIORE ALLA MEDIA DALLA MEDIA]]*Tabella2026[[#This Row],[POP_2024]]</f>
        <v>3203693.4543792373</v>
      </c>
      <c r="P4007" s="3">
        <f>+Tabella2026[[#This Row],[POPOLAZIONE PER DIFFERENZA ]]/SUM(Tabella2026[[POPOLAZIONE PER DIFFERENZA ]])</f>
        <v>2.8422595037099715E-5</v>
      </c>
      <c r="Q4007" s="3">
        <f>+Tabella2026[[#This Row],[INCIDENZA POPOLAZIONE PER DIFFERENZA]]*(PLAFOND-SUM(Tabella2026[CONTRIBUTO SULLA BASE DELLA POPOLAZIONE]))</f>
        <v>8367.5906619759116</v>
      </c>
      <c r="R4007" s="3">
        <f>+Tabella2026[[#This Row],[CONTRIBUTO SULLA BASE DELLA POPOLAZIONE]]+Tabella2026[[#This Row],[CONTRIBUTO SULLA BASE DEL REDDITO]]</f>
        <v>20044.974374952129</v>
      </c>
      <c r="S4007" s="3">
        <f>+Tabella2026[[#This Row],[CONTRIBUTO TOTALE]]/(PLAFOND/N_TESSERE)</f>
        <v>40.089948749904259</v>
      </c>
      <c r="T4007" s="3">
        <f>+MAX(CEILING(Tabella2026[[#This Row],[preDEF1]],1),1)</f>
        <v>41</v>
      </c>
      <c r="U4007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4007" s="21">
        <f>+Tabella2026[[#This Row],[DEF - n. card]]*(PLAFOND/N_TESSERE)</f>
        <v>20500</v>
      </c>
      <c r="W4007" s="18"/>
    </row>
    <row r="4008" spans="2:23" x14ac:dyDescent="0.25">
      <c r="B4008" s="1" t="s">
        <v>7949</v>
      </c>
      <c r="C4008" s="2">
        <v>65104</v>
      </c>
      <c r="D4008" s="1" t="s">
        <v>7950</v>
      </c>
      <c r="E4008" s="1" t="s">
        <v>15</v>
      </c>
      <c r="F4008" s="1" t="s">
        <v>82</v>
      </c>
      <c r="G4008" s="1" t="s">
        <v>4778</v>
      </c>
      <c r="H4008" s="1" t="s">
        <v>15836</v>
      </c>
      <c r="I4008" s="5">
        <v>2338</v>
      </c>
      <c r="J4008" s="5">
        <v>42427844</v>
      </c>
      <c r="K4008" s="3">
        <f>+Tabella2026[[#This Row],[POP_2024]]/SUM(Tabella2026[POP_2024])</f>
        <v>3.9665127248035507E-5</v>
      </c>
      <c r="L4008" s="3">
        <f>+Tabella2026[[#This Row],[INCIDENZA POPOLAZIONE]]*(PLAFOND/2)</f>
        <v>11677.383712976218</v>
      </c>
      <c r="M4008" s="3">
        <f>+IFERROR(Tabella2026[[#This Row],[reddito_2024]]/Tabella2026[[#This Row],[POP_2024]],"")</f>
        <v>18147.067579127459</v>
      </c>
      <c r="N4008" s="3">
        <f>+IF(Tabella2026[[#This Row],[REDDITO COMPLESSIVO PROCAPITE]]&lt;media_aggr_reddito_pc,(media_aggr_reddito_pc-Tabella2026[[#This Row],[REDDITO COMPLESSIVO PROCAPITE]]),0)</f>
        <v>0</v>
      </c>
      <c r="O4008" s="3">
        <f>+Tabella2026[[#This Row],[DIFFERENZA REDDITO INFERIORE ALLA MEDIA DALLA MEDIA]]*Tabella2026[[#This Row],[POP_2024]]</f>
        <v>0</v>
      </c>
      <c r="P4008" s="3">
        <f>+Tabella2026[[#This Row],[POPOLAZIONE PER DIFFERENZA ]]/SUM(Tabella2026[[POPOLAZIONE PER DIFFERENZA ]])</f>
        <v>0</v>
      </c>
      <c r="Q4008" s="3">
        <f>+Tabella2026[[#This Row],[INCIDENZA POPOLAZIONE PER DIFFERENZA]]*(PLAFOND-SUM(Tabella2026[CONTRIBUTO SULLA BASE DELLA POPOLAZIONE]))</f>
        <v>0</v>
      </c>
      <c r="R4008" s="3">
        <f>+Tabella2026[[#This Row],[CONTRIBUTO SULLA BASE DELLA POPOLAZIONE]]+Tabella2026[[#This Row],[CONTRIBUTO SULLA BASE DEL REDDITO]]</f>
        <v>11677.383712976218</v>
      </c>
      <c r="S4008" s="3">
        <f>+Tabella2026[[#This Row],[CONTRIBUTO TOTALE]]/(PLAFOND/N_TESSERE)</f>
        <v>23.354767425952435</v>
      </c>
      <c r="T4008" s="3">
        <f>+MAX(CEILING(Tabella2026[[#This Row],[preDEF1]],1),1)</f>
        <v>24</v>
      </c>
      <c r="U4008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08" s="21">
        <f>+Tabella2026[[#This Row],[DEF - n. card]]*(PLAFOND/N_TESSERE)</f>
        <v>12000</v>
      </c>
      <c r="W4008" s="18"/>
    </row>
    <row r="4009" spans="2:23" x14ac:dyDescent="0.25">
      <c r="B4009" s="1" t="s">
        <v>8355</v>
      </c>
      <c r="C4009" s="2">
        <v>23062</v>
      </c>
      <c r="D4009" s="1" t="s">
        <v>8356</v>
      </c>
      <c r="E4009" s="1" t="s">
        <v>38</v>
      </c>
      <c r="F4009" s="1" t="s">
        <v>37</v>
      </c>
      <c r="G4009" s="1" t="s">
        <v>4778</v>
      </c>
      <c r="H4009" s="1" t="s">
        <v>15835</v>
      </c>
      <c r="I4009" s="5">
        <v>2338</v>
      </c>
      <c r="J4009" s="5">
        <v>44601158</v>
      </c>
      <c r="K4009" s="3">
        <f>+Tabella2026[[#This Row],[POP_2024]]/SUM(Tabella2026[POP_2024])</f>
        <v>3.9665127248035507E-5</v>
      </c>
      <c r="L4009" s="3">
        <f>+Tabella2026[[#This Row],[INCIDENZA POPOLAZIONE]]*(PLAFOND/2)</f>
        <v>11677.383712976218</v>
      </c>
      <c r="M4009" s="3">
        <f>+IFERROR(Tabella2026[[#This Row],[reddito_2024]]/Tabella2026[[#This Row],[POP_2024]],"")</f>
        <v>19076.628742514971</v>
      </c>
      <c r="N4009" s="3">
        <f>+IF(Tabella2026[[#This Row],[REDDITO COMPLESSIVO PROCAPITE]]&lt;media_aggr_reddito_pc,(media_aggr_reddito_pc-Tabella2026[[#This Row],[REDDITO COMPLESSIVO PROCAPITE]]),0)</f>
        <v>0</v>
      </c>
      <c r="O4009" s="3">
        <f>+Tabella2026[[#This Row],[DIFFERENZA REDDITO INFERIORE ALLA MEDIA DALLA MEDIA]]*Tabella2026[[#This Row],[POP_2024]]</f>
        <v>0</v>
      </c>
      <c r="P4009" s="3">
        <f>+Tabella2026[[#This Row],[POPOLAZIONE PER DIFFERENZA ]]/SUM(Tabella2026[[POPOLAZIONE PER DIFFERENZA ]])</f>
        <v>0</v>
      </c>
      <c r="Q4009" s="3">
        <f>+Tabella2026[[#This Row],[INCIDENZA POPOLAZIONE PER DIFFERENZA]]*(PLAFOND-SUM(Tabella2026[CONTRIBUTO SULLA BASE DELLA POPOLAZIONE]))</f>
        <v>0</v>
      </c>
      <c r="R4009" s="3">
        <f>+Tabella2026[[#This Row],[CONTRIBUTO SULLA BASE DELLA POPOLAZIONE]]+Tabella2026[[#This Row],[CONTRIBUTO SULLA BASE DEL REDDITO]]</f>
        <v>11677.383712976218</v>
      </c>
      <c r="S4009" s="3">
        <f>+Tabella2026[[#This Row],[CONTRIBUTO TOTALE]]/(PLAFOND/N_TESSERE)</f>
        <v>23.354767425952435</v>
      </c>
      <c r="T4009" s="3">
        <f>+MAX(CEILING(Tabella2026[[#This Row],[preDEF1]],1),1)</f>
        <v>24</v>
      </c>
      <c r="U4009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09" s="21">
        <f>+Tabella2026[[#This Row],[DEF - n. card]]*(PLAFOND/N_TESSERE)</f>
        <v>12000</v>
      </c>
      <c r="W4009" s="18"/>
    </row>
    <row r="4010" spans="2:23" x14ac:dyDescent="0.25">
      <c r="B4010" s="1" t="s">
        <v>7909</v>
      </c>
      <c r="C4010" s="2">
        <v>29006</v>
      </c>
      <c r="D4010" s="1" t="s">
        <v>7910</v>
      </c>
      <c r="E4010" s="1" t="s">
        <v>38</v>
      </c>
      <c r="F4010" s="1" t="s">
        <v>314</v>
      </c>
      <c r="G4010" s="1" t="s">
        <v>4778</v>
      </c>
      <c r="H4010" s="1" t="s">
        <v>15835</v>
      </c>
      <c r="I4010" s="5">
        <v>2337</v>
      </c>
      <c r="J4010" s="5">
        <v>44021211</v>
      </c>
      <c r="K4010" s="3">
        <f>+Tabella2026[[#This Row],[POP_2024]]/SUM(Tabella2026[POP_2024])</f>
        <v>3.9648161838605211E-5</v>
      </c>
      <c r="L4010" s="3">
        <f>+Tabella2026[[#This Row],[INCIDENZA POPOLAZIONE]]*(PLAFOND/2)</f>
        <v>11672.389109163994</v>
      </c>
      <c r="M4010" s="3">
        <f>+IFERROR(Tabella2026[[#This Row],[reddito_2024]]/Tabella2026[[#This Row],[POP_2024]],"")</f>
        <v>18836.632862644416</v>
      </c>
      <c r="N4010" s="3">
        <f>+IF(Tabella2026[[#This Row],[REDDITO COMPLESSIVO PROCAPITE]]&lt;media_aggr_reddito_pc,(media_aggr_reddito_pc-Tabella2026[[#This Row],[REDDITO COMPLESSIVO PROCAPITE]]),0)</f>
        <v>0</v>
      </c>
      <c r="O4010" s="3">
        <f>+Tabella2026[[#This Row],[DIFFERENZA REDDITO INFERIORE ALLA MEDIA DALLA MEDIA]]*Tabella2026[[#This Row],[POP_2024]]</f>
        <v>0</v>
      </c>
      <c r="P4010" s="3">
        <f>+Tabella2026[[#This Row],[POPOLAZIONE PER DIFFERENZA ]]/SUM(Tabella2026[[POPOLAZIONE PER DIFFERENZA ]])</f>
        <v>0</v>
      </c>
      <c r="Q4010" s="3">
        <f>+Tabella2026[[#This Row],[INCIDENZA POPOLAZIONE PER DIFFERENZA]]*(PLAFOND-SUM(Tabella2026[CONTRIBUTO SULLA BASE DELLA POPOLAZIONE]))</f>
        <v>0</v>
      </c>
      <c r="R4010" s="3">
        <f>+Tabella2026[[#This Row],[CONTRIBUTO SULLA BASE DELLA POPOLAZIONE]]+Tabella2026[[#This Row],[CONTRIBUTO SULLA BASE DEL REDDITO]]</f>
        <v>11672.389109163994</v>
      </c>
      <c r="S4010" s="3">
        <f>+Tabella2026[[#This Row],[CONTRIBUTO TOTALE]]/(PLAFOND/N_TESSERE)</f>
        <v>23.344778218327988</v>
      </c>
      <c r="T4010" s="3">
        <f>+MAX(CEILING(Tabella2026[[#This Row],[preDEF1]],1),1)</f>
        <v>24</v>
      </c>
      <c r="U4010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10" s="21">
        <f>+Tabella2026[[#This Row],[DEF - n. card]]*(PLAFOND/N_TESSERE)</f>
        <v>12000</v>
      </c>
      <c r="W4010" s="18"/>
    </row>
    <row r="4011" spans="2:23" x14ac:dyDescent="0.25">
      <c r="B4011" s="1" t="s">
        <v>7983</v>
      </c>
      <c r="C4011" s="2">
        <v>30010</v>
      </c>
      <c r="D4011" s="1" t="s">
        <v>7984</v>
      </c>
      <c r="E4011" s="1" t="s">
        <v>48</v>
      </c>
      <c r="F4011" s="1" t="s">
        <v>120</v>
      </c>
      <c r="G4011" s="1" t="s">
        <v>4778</v>
      </c>
      <c r="H4011" s="1" t="s">
        <v>15835</v>
      </c>
      <c r="I4011" s="5">
        <v>2334</v>
      </c>
      <c r="J4011" s="5">
        <v>43319718</v>
      </c>
      <c r="K4011" s="3">
        <f>+Tabella2026[[#This Row],[POP_2024]]/SUM(Tabella2026[POP_2024])</f>
        <v>3.9597265610314315E-5</v>
      </c>
      <c r="L4011" s="3">
        <f>+Tabella2026[[#This Row],[INCIDENZA POPOLAZIONE]]*(PLAFOND/2)</f>
        <v>11657.405297727326</v>
      </c>
      <c r="M4011" s="3">
        <f>+IFERROR(Tabella2026[[#This Row],[reddito_2024]]/Tabella2026[[#This Row],[POP_2024]],"")</f>
        <v>18560.290488431878</v>
      </c>
      <c r="N4011" s="3">
        <f>+IF(Tabella2026[[#This Row],[REDDITO COMPLESSIVO PROCAPITE]]&lt;media_aggr_reddito_pc,(media_aggr_reddito_pc-Tabella2026[[#This Row],[REDDITO COMPLESSIVO PROCAPITE]]),0)</f>
        <v>0</v>
      </c>
      <c r="O4011" s="3">
        <f>+Tabella2026[[#This Row],[DIFFERENZA REDDITO INFERIORE ALLA MEDIA DALLA MEDIA]]*Tabella2026[[#This Row],[POP_2024]]</f>
        <v>0</v>
      </c>
      <c r="P4011" s="3">
        <f>+Tabella2026[[#This Row],[POPOLAZIONE PER DIFFERENZA ]]/SUM(Tabella2026[[POPOLAZIONE PER DIFFERENZA ]])</f>
        <v>0</v>
      </c>
      <c r="Q4011" s="3">
        <f>+Tabella2026[[#This Row],[INCIDENZA POPOLAZIONE PER DIFFERENZA]]*(PLAFOND-SUM(Tabella2026[CONTRIBUTO SULLA BASE DELLA POPOLAZIONE]))</f>
        <v>0</v>
      </c>
      <c r="R4011" s="3">
        <f>+Tabella2026[[#This Row],[CONTRIBUTO SULLA BASE DELLA POPOLAZIONE]]+Tabella2026[[#This Row],[CONTRIBUTO SULLA BASE DEL REDDITO]]</f>
        <v>11657.405297727326</v>
      </c>
      <c r="S4011" s="3">
        <f>+Tabella2026[[#This Row],[CONTRIBUTO TOTALE]]/(PLAFOND/N_TESSERE)</f>
        <v>23.314810595454652</v>
      </c>
      <c r="T4011" s="3">
        <f>+MAX(CEILING(Tabella2026[[#This Row],[preDEF1]],1),1)</f>
        <v>24</v>
      </c>
      <c r="U4011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11" s="21">
        <f>+Tabella2026[[#This Row],[DEF - n. card]]*(PLAFOND/N_TESSERE)</f>
        <v>12000</v>
      </c>
      <c r="W4011" s="18"/>
    </row>
    <row r="4012" spans="2:23" x14ac:dyDescent="0.25">
      <c r="B4012" s="1" t="s">
        <v>8037</v>
      </c>
      <c r="C4012" s="2">
        <v>69055</v>
      </c>
      <c r="D4012" s="1" t="s">
        <v>8038</v>
      </c>
      <c r="E4012" s="1" t="s">
        <v>96</v>
      </c>
      <c r="F4012" s="1" t="s">
        <v>328</v>
      </c>
      <c r="G4012" s="1" t="s">
        <v>4778</v>
      </c>
      <c r="H4012" s="1" t="s">
        <v>15836</v>
      </c>
      <c r="I4012" s="5">
        <v>2333</v>
      </c>
      <c r="J4012" s="5">
        <v>28244761</v>
      </c>
      <c r="K4012" s="3">
        <f>+Tabella2026[[#This Row],[POP_2024]]/SUM(Tabella2026[POP_2024])</f>
        <v>3.9580300200884019E-5</v>
      </c>
      <c r="L4012" s="3">
        <f>+Tabella2026[[#This Row],[INCIDENZA POPOLAZIONE]]*(PLAFOND/2)</f>
        <v>11652.410693915104</v>
      </c>
      <c r="M4012" s="3">
        <f>+IFERROR(Tabella2026[[#This Row],[reddito_2024]]/Tabella2026[[#This Row],[POP_2024]],"")</f>
        <v>12106.627089584226</v>
      </c>
      <c r="N4012" s="3">
        <f>+IF(Tabella2026[[#This Row],[REDDITO COMPLESSIVO PROCAPITE]]&lt;media_aggr_reddito_pc,(media_aggr_reddito_pc-Tabella2026[[#This Row],[REDDITO COMPLESSIVO PROCAPITE]]),0)</f>
        <v>5718.4389730245148</v>
      </c>
      <c r="O4012" s="3">
        <f>+Tabella2026[[#This Row],[DIFFERENZA REDDITO INFERIORE ALLA MEDIA DALLA MEDIA]]*Tabella2026[[#This Row],[POP_2024]]</f>
        <v>13341118.124066193</v>
      </c>
      <c r="P4012" s="3">
        <f>+Tabella2026[[#This Row],[POPOLAZIONE PER DIFFERENZA ]]/SUM(Tabella2026[[POPOLAZIONE PER DIFFERENZA ]])</f>
        <v>1.1836001264856295E-4</v>
      </c>
      <c r="Q4012" s="3">
        <f>+Tabella2026[[#This Row],[INCIDENZA POPOLAZIONE PER DIFFERENZA]]*(PLAFOND-SUM(Tabella2026[CONTRIBUTO SULLA BASE DELLA POPOLAZIONE]))</f>
        <v>34845.098953727589</v>
      </c>
      <c r="R4012" s="3">
        <f>+Tabella2026[[#This Row],[CONTRIBUTO SULLA BASE DELLA POPOLAZIONE]]+Tabella2026[[#This Row],[CONTRIBUTO SULLA BASE DEL REDDITO]]</f>
        <v>46497.509647642692</v>
      </c>
      <c r="S4012" s="3">
        <f>+Tabella2026[[#This Row],[CONTRIBUTO TOTALE]]/(PLAFOND/N_TESSERE)</f>
        <v>92.995019295285388</v>
      </c>
      <c r="T4012" s="3">
        <f>+MAX(CEILING(Tabella2026[[#This Row],[preDEF1]],1),1)</f>
        <v>93</v>
      </c>
      <c r="U4012" s="9">
        <f xml:space="preserve"> IF(ROW(Tabella2026[[#This Row],[preDEF2]]) - ROW(Tabella2026[[#Headers],[preDEF2]])&lt;=ABS(SUM(Tabella2026[preDEF2])-N_TESSERE),Tabella2026[[#This Row],[preDEF2]]-1,Tabella2026[[#This Row],[preDEF2]])</f>
        <v>93</v>
      </c>
      <c r="V4012" s="21">
        <f>+Tabella2026[[#This Row],[DEF - n. card]]*(PLAFOND/N_TESSERE)</f>
        <v>46500</v>
      </c>
      <c r="W4012" s="18"/>
    </row>
    <row r="4013" spans="2:23" x14ac:dyDescent="0.25">
      <c r="B4013" s="1" t="s">
        <v>7987</v>
      </c>
      <c r="C4013" s="2">
        <v>25055</v>
      </c>
      <c r="D4013" s="1" t="s">
        <v>7988</v>
      </c>
      <c r="E4013" s="1" t="s">
        <v>38</v>
      </c>
      <c r="F4013" s="1" t="s">
        <v>514</v>
      </c>
      <c r="G4013" s="1" t="s">
        <v>4778</v>
      </c>
      <c r="H4013" s="1" t="s">
        <v>15835</v>
      </c>
      <c r="I4013" s="5">
        <v>2332</v>
      </c>
      <c r="J4013" s="5">
        <v>44493516</v>
      </c>
      <c r="K4013" s="3">
        <f>+Tabella2026[[#This Row],[POP_2024]]/SUM(Tabella2026[POP_2024])</f>
        <v>3.9563334791453723E-5</v>
      </c>
      <c r="L4013" s="3">
        <f>+Tabella2026[[#This Row],[INCIDENZA POPOLAZIONE]]*(PLAFOND/2)</f>
        <v>11647.416090102883</v>
      </c>
      <c r="M4013" s="3">
        <f>+IFERROR(Tabella2026[[#This Row],[reddito_2024]]/Tabella2026[[#This Row],[POP_2024]],"")</f>
        <v>19079.552315608918</v>
      </c>
      <c r="N4013" s="3">
        <f>+IF(Tabella2026[[#This Row],[REDDITO COMPLESSIVO PROCAPITE]]&lt;media_aggr_reddito_pc,(media_aggr_reddito_pc-Tabella2026[[#This Row],[REDDITO COMPLESSIVO PROCAPITE]]),0)</f>
        <v>0</v>
      </c>
      <c r="O4013" s="3">
        <f>+Tabella2026[[#This Row],[DIFFERENZA REDDITO INFERIORE ALLA MEDIA DALLA MEDIA]]*Tabella2026[[#This Row],[POP_2024]]</f>
        <v>0</v>
      </c>
      <c r="P4013" s="3">
        <f>+Tabella2026[[#This Row],[POPOLAZIONE PER DIFFERENZA ]]/SUM(Tabella2026[[POPOLAZIONE PER DIFFERENZA ]])</f>
        <v>0</v>
      </c>
      <c r="Q4013" s="3">
        <f>+Tabella2026[[#This Row],[INCIDENZA POPOLAZIONE PER DIFFERENZA]]*(PLAFOND-SUM(Tabella2026[CONTRIBUTO SULLA BASE DELLA POPOLAZIONE]))</f>
        <v>0</v>
      </c>
      <c r="R4013" s="3">
        <f>+Tabella2026[[#This Row],[CONTRIBUTO SULLA BASE DELLA POPOLAZIONE]]+Tabella2026[[#This Row],[CONTRIBUTO SULLA BASE DEL REDDITO]]</f>
        <v>11647.416090102883</v>
      </c>
      <c r="S4013" s="3">
        <f>+Tabella2026[[#This Row],[CONTRIBUTO TOTALE]]/(PLAFOND/N_TESSERE)</f>
        <v>23.294832180205766</v>
      </c>
      <c r="T4013" s="3">
        <f>+MAX(CEILING(Tabella2026[[#This Row],[preDEF1]],1),1)</f>
        <v>24</v>
      </c>
      <c r="U4013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13" s="21">
        <f>+Tabella2026[[#This Row],[DEF - n. card]]*(PLAFOND/N_TESSERE)</f>
        <v>12000</v>
      </c>
      <c r="W4013" s="18"/>
    </row>
    <row r="4014" spans="2:23" x14ac:dyDescent="0.25">
      <c r="B4014" s="1" t="s">
        <v>8099</v>
      </c>
      <c r="C4014" s="2">
        <v>10067</v>
      </c>
      <c r="D4014" s="1" t="s">
        <v>8100</v>
      </c>
      <c r="E4014" s="1" t="s">
        <v>24</v>
      </c>
      <c r="F4014" s="1" t="s">
        <v>23</v>
      </c>
      <c r="G4014" s="1" t="s">
        <v>4778</v>
      </c>
      <c r="H4014" s="1" t="s">
        <v>15835</v>
      </c>
      <c r="I4014" s="5">
        <v>2332</v>
      </c>
      <c r="J4014" s="5">
        <v>64349442</v>
      </c>
      <c r="K4014" s="3">
        <f>+Tabella2026[[#This Row],[POP_2024]]/SUM(Tabella2026[POP_2024])</f>
        <v>3.9563334791453723E-5</v>
      </c>
      <c r="L4014" s="3">
        <f>+Tabella2026[[#This Row],[INCIDENZA POPOLAZIONE]]*(PLAFOND/2)</f>
        <v>11647.416090102883</v>
      </c>
      <c r="M4014" s="3">
        <f>+IFERROR(Tabella2026[[#This Row],[reddito_2024]]/Tabella2026[[#This Row],[POP_2024]],"")</f>
        <v>27594.100343053175</v>
      </c>
      <c r="N4014" s="3">
        <f>+IF(Tabella2026[[#This Row],[REDDITO COMPLESSIVO PROCAPITE]]&lt;media_aggr_reddito_pc,(media_aggr_reddito_pc-Tabella2026[[#This Row],[REDDITO COMPLESSIVO PROCAPITE]]),0)</f>
        <v>0</v>
      </c>
      <c r="O4014" s="3">
        <f>+Tabella2026[[#This Row],[DIFFERENZA REDDITO INFERIORE ALLA MEDIA DALLA MEDIA]]*Tabella2026[[#This Row],[POP_2024]]</f>
        <v>0</v>
      </c>
      <c r="P4014" s="3">
        <f>+Tabella2026[[#This Row],[POPOLAZIONE PER DIFFERENZA ]]/SUM(Tabella2026[[POPOLAZIONE PER DIFFERENZA ]])</f>
        <v>0</v>
      </c>
      <c r="Q4014" s="3">
        <f>+Tabella2026[[#This Row],[INCIDENZA POPOLAZIONE PER DIFFERENZA]]*(PLAFOND-SUM(Tabella2026[CONTRIBUTO SULLA BASE DELLA POPOLAZIONE]))</f>
        <v>0</v>
      </c>
      <c r="R4014" s="3">
        <f>+Tabella2026[[#This Row],[CONTRIBUTO SULLA BASE DELLA POPOLAZIONE]]+Tabella2026[[#This Row],[CONTRIBUTO SULLA BASE DEL REDDITO]]</f>
        <v>11647.416090102883</v>
      </c>
      <c r="S4014" s="3">
        <f>+Tabella2026[[#This Row],[CONTRIBUTO TOTALE]]/(PLAFOND/N_TESSERE)</f>
        <v>23.294832180205766</v>
      </c>
      <c r="T4014" s="3">
        <f>+MAX(CEILING(Tabella2026[[#This Row],[preDEF1]],1),1)</f>
        <v>24</v>
      </c>
      <c r="U4014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14" s="21">
        <f>+Tabella2026[[#This Row],[DEF - n. card]]*(PLAFOND/N_TESSERE)</f>
        <v>12000</v>
      </c>
      <c r="W4014" s="18"/>
    </row>
    <row r="4015" spans="2:23" x14ac:dyDescent="0.25">
      <c r="B4015" s="1" t="s">
        <v>15824</v>
      </c>
      <c r="C4015" s="2">
        <v>28108</v>
      </c>
      <c r="D4015" s="1" t="s">
        <v>15825</v>
      </c>
      <c r="E4015" s="1" t="s">
        <v>38</v>
      </c>
      <c r="F4015" s="1" t="s">
        <v>45</v>
      </c>
      <c r="G4015" s="1" t="s">
        <v>4778</v>
      </c>
      <c r="H4015" s="1" t="s">
        <v>15835</v>
      </c>
      <c r="I4015" s="5">
        <v>2332</v>
      </c>
      <c r="J4015" s="5">
        <v>39943621</v>
      </c>
      <c r="K4015" s="3">
        <f>+Tabella2026[[#This Row],[POP_2024]]/SUM(Tabella2026[POP_2024])</f>
        <v>3.9563334791453723E-5</v>
      </c>
      <c r="L4015" s="3">
        <f>+Tabella2026[[#This Row],[INCIDENZA POPOLAZIONE]]*(PLAFOND/2)</f>
        <v>11647.416090102883</v>
      </c>
      <c r="M4015" s="3">
        <f>+IFERROR(Tabella2026[[#This Row],[reddito_2024]]/Tabella2026[[#This Row],[POP_2024]],"")</f>
        <v>17128.482418524873</v>
      </c>
      <c r="N4015" s="3">
        <f>+IF(Tabella2026[[#This Row],[REDDITO COMPLESSIVO PROCAPITE]]&lt;media_aggr_reddito_pc,(media_aggr_reddito_pc-Tabella2026[[#This Row],[REDDITO COMPLESSIVO PROCAPITE]]),0)</f>
        <v>696.58364408386842</v>
      </c>
      <c r="O4015" s="3">
        <f>+Tabella2026[[#This Row],[DIFFERENZA REDDITO INFERIORE ALLA MEDIA DALLA MEDIA]]*Tabella2026[[#This Row],[POP_2024]]</f>
        <v>1624433.0580035811</v>
      </c>
      <c r="P4015" s="3">
        <f>+Tabella2026[[#This Row],[POPOLAZIONE PER DIFFERENZA ]]/SUM(Tabella2026[[POPOLAZIONE PER DIFFERENZA ]])</f>
        <v>1.441167940378351E-5</v>
      </c>
      <c r="Q4015" s="3">
        <f>+Tabella2026[[#This Row],[INCIDENZA POPOLAZIONE PER DIFFERENZA]]*(PLAFOND-SUM(Tabella2026[CONTRIBUTO SULLA BASE DELLA POPOLAZIONE]))</f>
        <v>4242.7876077143301</v>
      </c>
      <c r="R4015" s="3">
        <f>+Tabella2026[[#This Row],[CONTRIBUTO SULLA BASE DELLA POPOLAZIONE]]+Tabella2026[[#This Row],[CONTRIBUTO SULLA BASE DEL REDDITO]]</f>
        <v>15890.203697817213</v>
      </c>
      <c r="S4015" s="3">
        <f>+Tabella2026[[#This Row],[CONTRIBUTO TOTALE]]/(PLAFOND/N_TESSERE)</f>
        <v>31.780407395634427</v>
      </c>
      <c r="T4015" s="3">
        <f>+MAX(CEILING(Tabella2026[[#This Row],[preDEF1]],1),1)</f>
        <v>32</v>
      </c>
      <c r="U4015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4015" s="21">
        <f>+Tabella2026[[#This Row],[DEF - n. card]]*(PLAFOND/N_TESSERE)</f>
        <v>16000</v>
      </c>
      <c r="W4015" s="18"/>
    </row>
    <row r="4016" spans="2:23" x14ac:dyDescent="0.25">
      <c r="B4016" s="1" t="s">
        <v>8059</v>
      </c>
      <c r="C4016" s="2">
        <v>53002</v>
      </c>
      <c r="D4016" s="1" t="s">
        <v>8060</v>
      </c>
      <c r="E4016" s="1" t="s">
        <v>30</v>
      </c>
      <c r="F4016" s="1" t="s">
        <v>159</v>
      </c>
      <c r="G4016" s="1" t="s">
        <v>4778</v>
      </c>
      <c r="H4016" s="1" t="s">
        <v>15834</v>
      </c>
      <c r="I4016" s="5">
        <v>2328</v>
      </c>
      <c r="J4016" s="5">
        <v>35905001</v>
      </c>
      <c r="K4016" s="3">
        <f>+Tabella2026[[#This Row],[POP_2024]]/SUM(Tabella2026[POP_2024])</f>
        <v>3.949547315373253E-5</v>
      </c>
      <c r="L4016" s="3">
        <f>+Tabella2026[[#This Row],[INCIDENZA POPOLAZIONE]]*(PLAFOND/2)</f>
        <v>11627.437674853991</v>
      </c>
      <c r="M4016" s="3">
        <f>+IFERROR(Tabella2026[[#This Row],[reddito_2024]]/Tabella2026[[#This Row],[POP_2024]],"")</f>
        <v>15423.110395189004</v>
      </c>
      <c r="N4016" s="3">
        <f>+IF(Tabella2026[[#This Row],[REDDITO COMPLESSIVO PROCAPITE]]&lt;media_aggr_reddito_pc,(media_aggr_reddito_pc-Tabella2026[[#This Row],[REDDITO COMPLESSIVO PROCAPITE]]),0)</f>
        <v>2401.9556674197374</v>
      </c>
      <c r="O4016" s="3">
        <f>+Tabella2026[[#This Row],[DIFFERENZA REDDITO INFERIORE ALLA MEDIA DALLA MEDIA]]*Tabella2026[[#This Row],[POP_2024]]</f>
        <v>5591752.793753149</v>
      </c>
      <c r="P4016" s="3">
        <f>+Tabella2026[[#This Row],[POPOLAZIONE PER DIFFERENZA ]]/SUM(Tabella2026[[POPOLAZIONE PER DIFFERENZA ]])</f>
        <v>4.9609030160849823E-5</v>
      </c>
      <c r="Q4016" s="3">
        <f>+Tabella2026[[#This Row],[INCIDENZA POPOLAZIONE PER DIFFERENZA]]*(PLAFOND-SUM(Tabella2026[CONTRIBUTO SULLA BASE DELLA POPOLAZIONE]))</f>
        <v>14604.861272581626</v>
      </c>
      <c r="R4016" s="3">
        <f>+Tabella2026[[#This Row],[CONTRIBUTO SULLA BASE DELLA POPOLAZIONE]]+Tabella2026[[#This Row],[CONTRIBUTO SULLA BASE DEL REDDITO]]</f>
        <v>26232.298947435615</v>
      </c>
      <c r="S4016" s="3">
        <f>+Tabella2026[[#This Row],[CONTRIBUTO TOTALE]]/(PLAFOND/N_TESSERE)</f>
        <v>52.464597894871233</v>
      </c>
      <c r="T4016" s="3">
        <f>+MAX(CEILING(Tabella2026[[#This Row],[preDEF1]],1),1)</f>
        <v>53</v>
      </c>
      <c r="U4016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4016" s="21">
        <f>+Tabella2026[[#This Row],[DEF - n. card]]*(PLAFOND/N_TESSERE)</f>
        <v>26500</v>
      </c>
      <c r="W4016" s="18"/>
    </row>
    <row r="4017" spans="2:23" x14ac:dyDescent="0.25">
      <c r="B4017" s="1" t="s">
        <v>8263</v>
      </c>
      <c r="C4017" s="2">
        <v>1069</v>
      </c>
      <c r="D4017" s="1" t="s">
        <v>8264</v>
      </c>
      <c r="E4017" s="1" t="s">
        <v>18</v>
      </c>
      <c r="F4017" s="1" t="s">
        <v>17</v>
      </c>
      <c r="G4017" s="1" t="s">
        <v>4778</v>
      </c>
      <c r="H4017" s="1" t="s">
        <v>15835</v>
      </c>
      <c r="I4017" s="5">
        <v>2328</v>
      </c>
      <c r="J4017" s="5">
        <v>42916579</v>
      </c>
      <c r="K4017" s="3">
        <f>+Tabella2026[[#This Row],[POP_2024]]/SUM(Tabella2026[POP_2024])</f>
        <v>3.949547315373253E-5</v>
      </c>
      <c r="L4017" s="3">
        <f>+Tabella2026[[#This Row],[INCIDENZA POPOLAZIONE]]*(PLAFOND/2)</f>
        <v>11627.437674853991</v>
      </c>
      <c r="M4017" s="3">
        <f>+IFERROR(Tabella2026[[#This Row],[reddito_2024]]/Tabella2026[[#This Row],[POP_2024]],"")</f>
        <v>18434.956615120274</v>
      </c>
      <c r="N4017" s="3">
        <f>+IF(Tabella2026[[#This Row],[REDDITO COMPLESSIVO PROCAPITE]]&lt;media_aggr_reddito_pc,(media_aggr_reddito_pc-Tabella2026[[#This Row],[REDDITO COMPLESSIVO PROCAPITE]]),0)</f>
        <v>0</v>
      </c>
      <c r="O4017" s="3">
        <f>+Tabella2026[[#This Row],[DIFFERENZA REDDITO INFERIORE ALLA MEDIA DALLA MEDIA]]*Tabella2026[[#This Row],[POP_2024]]</f>
        <v>0</v>
      </c>
      <c r="P4017" s="3">
        <f>+Tabella2026[[#This Row],[POPOLAZIONE PER DIFFERENZA ]]/SUM(Tabella2026[[POPOLAZIONE PER DIFFERENZA ]])</f>
        <v>0</v>
      </c>
      <c r="Q4017" s="3">
        <f>+Tabella2026[[#This Row],[INCIDENZA POPOLAZIONE PER DIFFERENZA]]*(PLAFOND-SUM(Tabella2026[CONTRIBUTO SULLA BASE DELLA POPOLAZIONE]))</f>
        <v>0</v>
      </c>
      <c r="R4017" s="3">
        <f>+Tabella2026[[#This Row],[CONTRIBUTO SULLA BASE DELLA POPOLAZIONE]]+Tabella2026[[#This Row],[CONTRIBUTO SULLA BASE DEL REDDITO]]</f>
        <v>11627.437674853991</v>
      </c>
      <c r="S4017" s="3">
        <f>+Tabella2026[[#This Row],[CONTRIBUTO TOTALE]]/(PLAFOND/N_TESSERE)</f>
        <v>23.25487534970798</v>
      </c>
      <c r="T4017" s="3">
        <f>+MAX(CEILING(Tabella2026[[#This Row],[preDEF1]],1),1)</f>
        <v>24</v>
      </c>
      <c r="U4017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17" s="21">
        <f>+Tabella2026[[#This Row],[DEF - n. card]]*(PLAFOND/N_TESSERE)</f>
        <v>12000</v>
      </c>
      <c r="W4017" s="18"/>
    </row>
    <row r="4018" spans="2:23" x14ac:dyDescent="0.25">
      <c r="B4018" s="1" t="s">
        <v>7979</v>
      </c>
      <c r="C4018" s="2">
        <v>18033</v>
      </c>
      <c r="D4018" s="1" t="s">
        <v>7980</v>
      </c>
      <c r="E4018" s="1" t="s">
        <v>12</v>
      </c>
      <c r="F4018" s="1" t="s">
        <v>195</v>
      </c>
      <c r="G4018" s="1" t="s">
        <v>4778</v>
      </c>
      <c r="H4018" s="1" t="s">
        <v>15835</v>
      </c>
      <c r="I4018" s="5">
        <v>2326</v>
      </c>
      <c r="J4018" s="5">
        <v>45440325</v>
      </c>
      <c r="K4018" s="3">
        <f>+Tabella2026[[#This Row],[POP_2024]]/SUM(Tabella2026[POP_2024])</f>
        <v>3.9461542334871938E-5</v>
      </c>
      <c r="L4018" s="3">
        <f>+Tabella2026[[#This Row],[INCIDENZA POPOLAZIONE]]*(PLAFOND/2)</f>
        <v>11617.448467229548</v>
      </c>
      <c r="M4018" s="3">
        <f>+IFERROR(Tabella2026[[#This Row],[reddito_2024]]/Tabella2026[[#This Row],[POP_2024]],"")</f>
        <v>19535.823301805674</v>
      </c>
      <c r="N4018" s="3">
        <f>+IF(Tabella2026[[#This Row],[REDDITO COMPLESSIVO PROCAPITE]]&lt;media_aggr_reddito_pc,(media_aggr_reddito_pc-Tabella2026[[#This Row],[REDDITO COMPLESSIVO PROCAPITE]]),0)</f>
        <v>0</v>
      </c>
      <c r="O4018" s="3">
        <f>+Tabella2026[[#This Row],[DIFFERENZA REDDITO INFERIORE ALLA MEDIA DALLA MEDIA]]*Tabella2026[[#This Row],[POP_2024]]</f>
        <v>0</v>
      </c>
      <c r="P4018" s="3">
        <f>+Tabella2026[[#This Row],[POPOLAZIONE PER DIFFERENZA ]]/SUM(Tabella2026[[POPOLAZIONE PER DIFFERENZA ]])</f>
        <v>0</v>
      </c>
      <c r="Q4018" s="3">
        <f>+Tabella2026[[#This Row],[INCIDENZA POPOLAZIONE PER DIFFERENZA]]*(PLAFOND-SUM(Tabella2026[CONTRIBUTO SULLA BASE DELLA POPOLAZIONE]))</f>
        <v>0</v>
      </c>
      <c r="R4018" s="3">
        <f>+Tabella2026[[#This Row],[CONTRIBUTO SULLA BASE DELLA POPOLAZIONE]]+Tabella2026[[#This Row],[CONTRIBUTO SULLA BASE DEL REDDITO]]</f>
        <v>11617.448467229548</v>
      </c>
      <c r="S4018" s="3">
        <f>+Tabella2026[[#This Row],[CONTRIBUTO TOTALE]]/(PLAFOND/N_TESSERE)</f>
        <v>23.234896934459094</v>
      </c>
      <c r="T4018" s="3">
        <f>+MAX(CEILING(Tabella2026[[#This Row],[preDEF1]],1),1)</f>
        <v>24</v>
      </c>
      <c r="U4018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18" s="21">
        <f>+Tabella2026[[#This Row],[DEF - n. card]]*(PLAFOND/N_TESSERE)</f>
        <v>12000</v>
      </c>
      <c r="W4018" s="18"/>
    </row>
    <row r="4019" spans="2:23" x14ac:dyDescent="0.25">
      <c r="B4019" s="1" t="s">
        <v>8111</v>
      </c>
      <c r="C4019" s="2">
        <v>26011</v>
      </c>
      <c r="D4019" s="1" t="s">
        <v>8112</v>
      </c>
      <c r="E4019" s="1" t="s">
        <v>38</v>
      </c>
      <c r="F4019" s="1" t="s">
        <v>150</v>
      </c>
      <c r="G4019" s="1" t="s">
        <v>4778</v>
      </c>
      <c r="H4019" s="1" t="s">
        <v>15835</v>
      </c>
      <c r="I4019" s="5">
        <v>2323</v>
      </c>
      <c r="J4019" s="5">
        <v>39011471</v>
      </c>
      <c r="K4019" s="3">
        <f>+Tabella2026[[#This Row],[POP_2024]]/SUM(Tabella2026[POP_2024])</f>
        <v>3.9410646106581042E-5</v>
      </c>
      <c r="L4019" s="3">
        <f>+Tabella2026[[#This Row],[INCIDENZA POPOLAZIONE]]*(PLAFOND/2)</f>
        <v>11602.464655792879</v>
      </c>
      <c r="M4019" s="3">
        <f>+IFERROR(Tabella2026[[#This Row],[reddito_2024]]/Tabella2026[[#This Row],[POP_2024]],"")</f>
        <v>16793.573396470081</v>
      </c>
      <c r="N4019" s="3">
        <f>+IF(Tabella2026[[#This Row],[REDDITO COMPLESSIVO PROCAPITE]]&lt;media_aggr_reddito_pc,(media_aggr_reddito_pc-Tabella2026[[#This Row],[REDDITO COMPLESSIVO PROCAPITE]]),0)</f>
        <v>1031.4926661386598</v>
      </c>
      <c r="O4019" s="3">
        <f>+Tabella2026[[#This Row],[DIFFERENZA REDDITO INFERIORE ALLA MEDIA DALLA MEDIA]]*Tabella2026[[#This Row],[POP_2024]]</f>
        <v>2396157.4634401067</v>
      </c>
      <c r="P4019" s="3">
        <f>+Tabella2026[[#This Row],[POPOLAZIONE PER DIFFERENZA ]]/SUM(Tabella2026[[POPOLAZIONE PER DIFFERENZA ]])</f>
        <v>2.1258280231333359E-5</v>
      </c>
      <c r="Q4019" s="3">
        <f>+Tabella2026[[#This Row],[INCIDENZA POPOLAZIONE PER DIFFERENZA]]*(PLAFOND-SUM(Tabella2026[CONTRIBUTO SULLA BASE DELLA POPOLAZIONE]))</f>
        <v>6258.421756394393</v>
      </c>
      <c r="R4019" s="3">
        <f>+Tabella2026[[#This Row],[CONTRIBUTO SULLA BASE DELLA POPOLAZIONE]]+Tabella2026[[#This Row],[CONTRIBUTO SULLA BASE DEL REDDITO]]</f>
        <v>17860.886412187272</v>
      </c>
      <c r="S4019" s="3">
        <f>+Tabella2026[[#This Row],[CONTRIBUTO TOTALE]]/(PLAFOND/N_TESSERE)</f>
        <v>35.721772824374547</v>
      </c>
      <c r="T4019" s="3">
        <f>+MAX(CEILING(Tabella2026[[#This Row],[preDEF1]],1),1)</f>
        <v>36</v>
      </c>
      <c r="U4019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4019" s="21">
        <f>+Tabella2026[[#This Row],[DEF - n. card]]*(PLAFOND/N_TESSERE)</f>
        <v>18000</v>
      </c>
      <c r="W4019" s="18"/>
    </row>
    <row r="4020" spans="2:23" x14ac:dyDescent="0.25">
      <c r="B4020" s="1" t="s">
        <v>7937</v>
      </c>
      <c r="C4020" s="2">
        <v>12142</v>
      </c>
      <c r="D4020" s="1" t="s">
        <v>7938</v>
      </c>
      <c r="E4020" s="1" t="s">
        <v>12</v>
      </c>
      <c r="F4020" s="1" t="s">
        <v>157</v>
      </c>
      <c r="G4020" s="1" t="s">
        <v>4778</v>
      </c>
      <c r="H4020" s="1" t="s">
        <v>15835</v>
      </c>
      <c r="I4020" s="5">
        <v>2323</v>
      </c>
      <c r="J4020" s="5">
        <v>31481617</v>
      </c>
      <c r="K4020" s="3">
        <f>+Tabella2026[[#This Row],[POP_2024]]/SUM(Tabella2026[POP_2024])</f>
        <v>3.9410646106581042E-5</v>
      </c>
      <c r="L4020" s="3">
        <f>+Tabella2026[[#This Row],[INCIDENZA POPOLAZIONE]]*(PLAFOND/2)</f>
        <v>11602.464655792879</v>
      </c>
      <c r="M4020" s="3">
        <f>+IFERROR(Tabella2026[[#This Row],[reddito_2024]]/Tabella2026[[#This Row],[POP_2024]],"")</f>
        <v>13552.138183383555</v>
      </c>
      <c r="N4020" s="3">
        <f>+IF(Tabella2026[[#This Row],[REDDITO COMPLESSIVO PROCAPITE]]&lt;media_aggr_reddito_pc,(media_aggr_reddito_pc-Tabella2026[[#This Row],[REDDITO COMPLESSIVO PROCAPITE]]),0)</f>
        <v>4272.9278792251862</v>
      </c>
      <c r="O4020" s="3">
        <f>+Tabella2026[[#This Row],[DIFFERENZA REDDITO INFERIORE ALLA MEDIA DALLA MEDIA]]*Tabella2026[[#This Row],[POP_2024]]</f>
        <v>9926011.4634401072</v>
      </c>
      <c r="P4020" s="3">
        <f>+Tabella2026[[#This Row],[POPOLAZIONE PER DIFFERENZA ]]/SUM(Tabella2026[[POPOLAZIONE PER DIFFERENZA ]])</f>
        <v>8.8061797477322361E-5</v>
      </c>
      <c r="Q4020" s="3">
        <f>+Tabella2026[[#This Row],[INCIDENZA POPOLAZIONE PER DIFFERENZA]]*(PLAFOND-SUM(Tabella2026[CONTRIBUTO SULLA BASE DELLA POPOLAZIONE]))</f>
        <v>25925.3271309757</v>
      </c>
      <c r="R4020" s="3">
        <f>+Tabella2026[[#This Row],[CONTRIBUTO SULLA BASE DELLA POPOLAZIONE]]+Tabella2026[[#This Row],[CONTRIBUTO SULLA BASE DEL REDDITO]]</f>
        <v>37527.791786768576</v>
      </c>
      <c r="S4020" s="3">
        <f>+Tabella2026[[#This Row],[CONTRIBUTO TOTALE]]/(PLAFOND/N_TESSERE)</f>
        <v>75.055583573537149</v>
      </c>
      <c r="T4020" s="3">
        <f>+MAX(CEILING(Tabella2026[[#This Row],[preDEF1]],1),1)</f>
        <v>76</v>
      </c>
      <c r="U4020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4020" s="21">
        <f>+Tabella2026[[#This Row],[DEF - n. card]]*(PLAFOND/N_TESSERE)</f>
        <v>38000</v>
      </c>
      <c r="W4020" s="18"/>
    </row>
    <row r="4021" spans="2:23" x14ac:dyDescent="0.25">
      <c r="B4021" s="1" t="s">
        <v>8079</v>
      </c>
      <c r="C4021" s="2">
        <v>22047</v>
      </c>
      <c r="D4021" s="1" t="s">
        <v>8080</v>
      </c>
      <c r="E4021" s="1" t="s">
        <v>99</v>
      </c>
      <c r="F4021" s="1" t="s">
        <v>98</v>
      </c>
      <c r="G4021" s="1" t="s">
        <v>4778</v>
      </c>
      <c r="H4021" s="1" t="s">
        <v>15835</v>
      </c>
      <c r="I4021" s="5">
        <v>2322</v>
      </c>
      <c r="J4021" s="5">
        <v>54788949</v>
      </c>
      <c r="K4021" s="3">
        <f>+Tabella2026[[#This Row],[POP_2024]]/SUM(Tabella2026[POP_2024])</f>
        <v>3.9393680697150746E-5</v>
      </c>
      <c r="L4021" s="3">
        <f>+Tabella2026[[#This Row],[INCIDENZA POPOLAZIONE]]*(PLAFOND/2)</f>
        <v>11597.470051980657</v>
      </c>
      <c r="M4021" s="3">
        <f>+IFERROR(Tabella2026[[#This Row],[reddito_2024]]/Tabella2026[[#This Row],[POP_2024]],"")</f>
        <v>23595.585271317828</v>
      </c>
      <c r="N4021" s="3">
        <f>+IF(Tabella2026[[#This Row],[REDDITO COMPLESSIVO PROCAPITE]]&lt;media_aggr_reddito_pc,(media_aggr_reddito_pc-Tabella2026[[#This Row],[REDDITO COMPLESSIVO PROCAPITE]]),0)</f>
        <v>0</v>
      </c>
      <c r="O4021" s="3">
        <f>+Tabella2026[[#This Row],[DIFFERENZA REDDITO INFERIORE ALLA MEDIA DALLA MEDIA]]*Tabella2026[[#This Row],[POP_2024]]</f>
        <v>0</v>
      </c>
      <c r="P4021" s="3">
        <f>+Tabella2026[[#This Row],[POPOLAZIONE PER DIFFERENZA ]]/SUM(Tabella2026[[POPOLAZIONE PER DIFFERENZA ]])</f>
        <v>0</v>
      </c>
      <c r="Q4021" s="3">
        <f>+Tabella2026[[#This Row],[INCIDENZA POPOLAZIONE PER DIFFERENZA]]*(PLAFOND-SUM(Tabella2026[CONTRIBUTO SULLA BASE DELLA POPOLAZIONE]))</f>
        <v>0</v>
      </c>
      <c r="R4021" s="3">
        <f>+Tabella2026[[#This Row],[CONTRIBUTO SULLA BASE DELLA POPOLAZIONE]]+Tabella2026[[#This Row],[CONTRIBUTO SULLA BASE DEL REDDITO]]</f>
        <v>11597.470051980657</v>
      </c>
      <c r="S4021" s="3">
        <f>+Tabella2026[[#This Row],[CONTRIBUTO TOTALE]]/(PLAFOND/N_TESSERE)</f>
        <v>23.194940103961315</v>
      </c>
      <c r="T4021" s="3">
        <f>+MAX(CEILING(Tabella2026[[#This Row],[preDEF1]],1),1)</f>
        <v>24</v>
      </c>
      <c r="U4021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21" s="21">
        <f>+Tabella2026[[#This Row],[DEF - n. card]]*(PLAFOND/N_TESSERE)</f>
        <v>12000</v>
      </c>
      <c r="W4021" s="18"/>
    </row>
    <row r="4022" spans="2:23" x14ac:dyDescent="0.25">
      <c r="B4022" s="1" t="s">
        <v>8053</v>
      </c>
      <c r="C4022" s="2">
        <v>70055</v>
      </c>
      <c r="D4022" s="1" t="s">
        <v>8054</v>
      </c>
      <c r="E4022" s="1" t="s">
        <v>345</v>
      </c>
      <c r="F4022" s="1" t="s">
        <v>344</v>
      </c>
      <c r="G4022" s="1" t="s">
        <v>4778</v>
      </c>
      <c r="H4022" s="1" t="s">
        <v>15836</v>
      </c>
      <c r="I4022" s="5">
        <v>2322</v>
      </c>
      <c r="J4022" s="5">
        <v>25753930</v>
      </c>
      <c r="K4022" s="3">
        <f>+Tabella2026[[#This Row],[POP_2024]]/SUM(Tabella2026[POP_2024])</f>
        <v>3.9393680697150746E-5</v>
      </c>
      <c r="L4022" s="3">
        <f>+Tabella2026[[#This Row],[INCIDENZA POPOLAZIONE]]*(PLAFOND/2)</f>
        <v>11597.470051980657</v>
      </c>
      <c r="M4022" s="3">
        <f>+IFERROR(Tabella2026[[#This Row],[reddito_2024]]/Tabella2026[[#This Row],[POP_2024]],"")</f>
        <v>11091.270456503014</v>
      </c>
      <c r="N4022" s="3">
        <f>+IF(Tabella2026[[#This Row],[REDDITO COMPLESSIVO PROCAPITE]]&lt;media_aggr_reddito_pc,(media_aggr_reddito_pc-Tabella2026[[#This Row],[REDDITO COMPLESSIVO PROCAPITE]]),0)</f>
        <v>6733.7956061057266</v>
      </c>
      <c r="O4022" s="3">
        <f>+Tabella2026[[#This Row],[DIFFERENZA REDDITO INFERIORE ALLA MEDIA DALLA MEDIA]]*Tabella2026[[#This Row],[POP_2024]]</f>
        <v>15635873.397377497</v>
      </c>
      <c r="P4022" s="3">
        <f>+Tabella2026[[#This Row],[POPOLAZIONE PER DIFFERENZA ]]/SUM(Tabella2026[[POPOLAZIONE PER DIFFERENZA ]])</f>
        <v>1.3871867079465395E-4</v>
      </c>
      <c r="Q4022" s="3">
        <f>+Tabella2026[[#This Row],[INCIDENZA POPOLAZIONE PER DIFFERENZA]]*(PLAFOND-SUM(Tabella2026[CONTRIBUTO SULLA BASE DELLA POPOLAZIONE]))</f>
        <v>40838.672642943195</v>
      </c>
      <c r="R4022" s="3">
        <f>+Tabella2026[[#This Row],[CONTRIBUTO SULLA BASE DELLA POPOLAZIONE]]+Tabella2026[[#This Row],[CONTRIBUTO SULLA BASE DEL REDDITO]]</f>
        <v>52436.142694923852</v>
      </c>
      <c r="S4022" s="3">
        <f>+Tabella2026[[#This Row],[CONTRIBUTO TOTALE]]/(PLAFOND/N_TESSERE)</f>
        <v>104.8722853898477</v>
      </c>
      <c r="T4022" s="3">
        <f>+MAX(CEILING(Tabella2026[[#This Row],[preDEF1]],1),1)</f>
        <v>105</v>
      </c>
      <c r="U4022" s="9">
        <f xml:space="preserve"> IF(ROW(Tabella2026[[#This Row],[preDEF2]]) - ROW(Tabella2026[[#Headers],[preDEF2]])&lt;=ABS(SUM(Tabella2026[preDEF2])-N_TESSERE),Tabella2026[[#This Row],[preDEF2]]-1,Tabella2026[[#This Row],[preDEF2]])</f>
        <v>105</v>
      </c>
      <c r="V4022" s="21">
        <f>+Tabella2026[[#This Row],[DEF - n. card]]*(PLAFOND/N_TESSERE)</f>
        <v>52500</v>
      </c>
      <c r="W4022" s="18"/>
    </row>
    <row r="4023" spans="2:23" x14ac:dyDescent="0.25">
      <c r="B4023" s="1" t="s">
        <v>8017</v>
      </c>
      <c r="C4023" s="2">
        <v>30064</v>
      </c>
      <c r="D4023" s="1" t="s">
        <v>8018</v>
      </c>
      <c r="E4023" s="1" t="s">
        <v>48</v>
      </c>
      <c r="F4023" s="1" t="s">
        <v>120</v>
      </c>
      <c r="G4023" s="1" t="s">
        <v>4778</v>
      </c>
      <c r="H4023" s="1" t="s">
        <v>15835</v>
      </c>
      <c r="I4023" s="5">
        <v>2320</v>
      </c>
      <c r="J4023" s="5">
        <v>45111694</v>
      </c>
      <c r="K4023" s="3">
        <f>+Tabella2026[[#This Row],[POP_2024]]/SUM(Tabella2026[POP_2024])</f>
        <v>3.9359749878290153E-5</v>
      </c>
      <c r="L4023" s="3">
        <f>+Tabella2026[[#This Row],[INCIDENZA POPOLAZIONE]]*(PLAFOND/2)</f>
        <v>11587.480844356212</v>
      </c>
      <c r="M4023" s="3">
        <f>+IFERROR(Tabella2026[[#This Row],[reddito_2024]]/Tabella2026[[#This Row],[POP_2024]],"")</f>
        <v>19444.695689655171</v>
      </c>
      <c r="N4023" s="3">
        <f>+IF(Tabella2026[[#This Row],[REDDITO COMPLESSIVO PROCAPITE]]&lt;media_aggr_reddito_pc,(media_aggr_reddito_pc-Tabella2026[[#This Row],[REDDITO COMPLESSIVO PROCAPITE]]),0)</f>
        <v>0</v>
      </c>
      <c r="O4023" s="3">
        <f>+Tabella2026[[#This Row],[DIFFERENZA REDDITO INFERIORE ALLA MEDIA DALLA MEDIA]]*Tabella2026[[#This Row],[POP_2024]]</f>
        <v>0</v>
      </c>
      <c r="P4023" s="3">
        <f>+Tabella2026[[#This Row],[POPOLAZIONE PER DIFFERENZA ]]/SUM(Tabella2026[[POPOLAZIONE PER DIFFERENZA ]])</f>
        <v>0</v>
      </c>
      <c r="Q4023" s="3">
        <f>+Tabella2026[[#This Row],[INCIDENZA POPOLAZIONE PER DIFFERENZA]]*(PLAFOND-SUM(Tabella2026[CONTRIBUTO SULLA BASE DELLA POPOLAZIONE]))</f>
        <v>0</v>
      </c>
      <c r="R4023" s="3">
        <f>+Tabella2026[[#This Row],[CONTRIBUTO SULLA BASE DELLA POPOLAZIONE]]+Tabella2026[[#This Row],[CONTRIBUTO SULLA BASE DEL REDDITO]]</f>
        <v>11587.480844356212</v>
      </c>
      <c r="S4023" s="3">
        <f>+Tabella2026[[#This Row],[CONTRIBUTO TOTALE]]/(PLAFOND/N_TESSERE)</f>
        <v>23.174961688712425</v>
      </c>
      <c r="T4023" s="3">
        <f>+MAX(CEILING(Tabella2026[[#This Row],[preDEF1]],1),1)</f>
        <v>24</v>
      </c>
      <c r="U4023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23" s="21">
        <f>+Tabella2026[[#This Row],[DEF - n. card]]*(PLAFOND/N_TESSERE)</f>
        <v>12000</v>
      </c>
      <c r="W4023" s="18"/>
    </row>
    <row r="4024" spans="2:23" x14ac:dyDescent="0.25">
      <c r="B4024" s="1" t="s">
        <v>8033</v>
      </c>
      <c r="C4024" s="2">
        <v>67005</v>
      </c>
      <c r="D4024" s="1" t="s">
        <v>8034</v>
      </c>
      <c r="E4024" s="1" t="s">
        <v>96</v>
      </c>
      <c r="F4024" s="1" t="s">
        <v>298</v>
      </c>
      <c r="G4024" s="1" t="s">
        <v>4778</v>
      </c>
      <c r="H4024" s="1" t="s">
        <v>15836</v>
      </c>
      <c r="I4024" s="5">
        <v>2319</v>
      </c>
      <c r="J4024" s="5">
        <v>34611401</v>
      </c>
      <c r="K4024" s="3">
        <f>+Tabella2026[[#This Row],[POP_2024]]/SUM(Tabella2026[POP_2024])</f>
        <v>3.9342784468859857E-5</v>
      </c>
      <c r="L4024" s="3">
        <f>+Tabella2026[[#This Row],[INCIDENZA POPOLAZIONE]]*(PLAFOND/2)</f>
        <v>11582.486240543991</v>
      </c>
      <c r="M4024" s="3">
        <f>+IFERROR(Tabella2026[[#This Row],[reddito_2024]]/Tabella2026[[#This Row],[POP_2024]],"")</f>
        <v>14925.140577835275</v>
      </c>
      <c r="N4024" s="3">
        <f>+IF(Tabella2026[[#This Row],[REDDITO COMPLESSIVO PROCAPITE]]&lt;media_aggr_reddito_pc,(media_aggr_reddito_pc-Tabella2026[[#This Row],[REDDITO COMPLESSIVO PROCAPITE]]),0)</f>
        <v>2899.9254847734665</v>
      </c>
      <c r="O4024" s="3">
        <f>+Tabella2026[[#This Row],[DIFFERENZA REDDITO INFERIORE ALLA MEDIA DALLA MEDIA]]*Tabella2026[[#This Row],[POP_2024]]</f>
        <v>6724927.1991896685</v>
      </c>
      <c r="P4024" s="3">
        <f>+Tabella2026[[#This Row],[POPOLAZIONE PER DIFFERENZA ]]/SUM(Tabella2026[[POPOLAZIONE PER DIFFERENZA ]])</f>
        <v>5.9662350708139564E-5</v>
      </c>
      <c r="Q4024" s="3">
        <f>+Tabella2026[[#This Row],[INCIDENZA POPOLAZIONE PER DIFFERENZA]]*(PLAFOND-SUM(Tabella2026[CONTRIBUTO SULLA BASE DELLA POPOLAZIONE]))</f>
        <v>17564.551301713327</v>
      </c>
      <c r="R4024" s="3">
        <f>+Tabella2026[[#This Row],[CONTRIBUTO SULLA BASE DELLA POPOLAZIONE]]+Tabella2026[[#This Row],[CONTRIBUTO SULLA BASE DEL REDDITO]]</f>
        <v>29147.03754225732</v>
      </c>
      <c r="S4024" s="3">
        <f>+Tabella2026[[#This Row],[CONTRIBUTO TOTALE]]/(PLAFOND/N_TESSERE)</f>
        <v>58.294075084514638</v>
      </c>
      <c r="T4024" s="3">
        <f>+MAX(CEILING(Tabella2026[[#This Row],[preDEF1]],1),1)</f>
        <v>59</v>
      </c>
      <c r="U4024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4024" s="21">
        <f>+Tabella2026[[#This Row],[DEF - n. card]]*(PLAFOND/N_TESSERE)</f>
        <v>29500</v>
      </c>
      <c r="W4024" s="18"/>
    </row>
    <row r="4025" spans="2:23" x14ac:dyDescent="0.25">
      <c r="B4025" s="1" t="s">
        <v>8009</v>
      </c>
      <c r="C4025" s="2">
        <v>75096</v>
      </c>
      <c r="D4025" s="1" t="s">
        <v>8010</v>
      </c>
      <c r="E4025" s="1" t="s">
        <v>33</v>
      </c>
      <c r="F4025" s="1" t="s">
        <v>132</v>
      </c>
      <c r="G4025" s="1" t="s">
        <v>4778</v>
      </c>
      <c r="H4025" s="1" t="s">
        <v>15836</v>
      </c>
      <c r="I4025" s="5">
        <v>2318</v>
      </c>
      <c r="J4025" s="5">
        <v>35426697</v>
      </c>
      <c r="K4025" s="3">
        <f>+Tabella2026[[#This Row],[POP_2024]]/SUM(Tabella2026[POP_2024])</f>
        <v>3.932581905942956E-5</v>
      </c>
      <c r="L4025" s="3">
        <f>+Tabella2026[[#This Row],[INCIDENZA POPOLAZIONE]]*(PLAFOND/2)</f>
        <v>11577.491636731767</v>
      </c>
      <c r="M4025" s="3">
        <f>+IFERROR(Tabella2026[[#This Row],[reddito_2024]]/Tabella2026[[#This Row],[POP_2024]],"")</f>
        <v>15283.303278688525</v>
      </c>
      <c r="N4025" s="3">
        <f>+IF(Tabella2026[[#This Row],[REDDITO COMPLESSIVO PROCAPITE]]&lt;media_aggr_reddito_pc,(media_aggr_reddito_pc-Tabella2026[[#This Row],[REDDITO COMPLESSIVO PROCAPITE]]),0)</f>
        <v>2541.762783920216</v>
      </c>
      <c r="O4025" s="3">
        <f>+Tabella2026[[#This Row],[DIFFERENZA REDDITO INFERIORE ALLA MEDIA DALLA MEDIA]]*Tabella2026[[#This Row],[POP_2024]]</f>
        <v>5891806.1331270607</v>
      </c>
      <c r="P4025" s="3">
        <f>+Tabella2026[[#This Row],[POPOLAZIONE PER DIFFERENZA ]]/SUM(Tabella2026[[POPOLAZIONE PER DIFFERENZA ]])</f>
        <v>5.2271049694240735E-5</v>
      </c>
      <c r="Q4025" s="3">
        <f>+Tabella2026[[#This Row],[INCIDENZA POPOLAZIONE PER DIFFERENZA]]*(PLAFOND-SUM(Tabella2026[CONTRIBUTO SULLA BASE DELLA POPOLAZIONE]))</f>
        <v>15388.557826697264</v>
      </c>
      <c r="R4025" s="3">
        <f>+Tabella2026[[#This Row],[CONTRIBUTO SULLA BASE DELLA POPOLAZIONE]]+Tabella2026[[#This Row],[CONTRIBUTO SULLA BASE DEL REDDITO]]</f>
        <v>26966.04946342903</v>
      </c>
      <c r="S4025" s="3">
        <f>+Tabella2026[[#This Row],[CONTRIBUTO TOTALE]]/(PLAFOND/N_TESSERE)</f>
        <v>53.93209892685806</v>
      </c>
      <c r="T4025" s="3">
        <f>+MAX(CEILING(Tabella2026[[#This Row],[preDEF1]],1),1)</f>
        <v>54</v>
      </c>
      <c r="U4025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4025" s="21">
        <f>+Tabella2026[[#This Row],[DEF - n. card]]*(PLAFOND/N_TESSERE)</f>
        <v>27000</v>
      </c>
      <c r="W4025" s="18"/>
    </row>
    <row r="4026" spans="2:23" x14ac:dyDescent="0.25">
      <c r="B4026" s="1" t="s">
        <v>7975</v>
      </c>
      <c r="C4026" s="2">
        <v>55033</v>
      </c>
      <c r="D4026" s="1" t="s">
        <v>7976</v>
      </c>
      <c r="E4026" s="1" t="s">
        <v>67</v>
      </c>
      <c r="F4026" s="1" t="s">
        <v>108</v>
      </c>
      <c r="G4026" s="1" t="s">
        <v>4778</v>
      </c>
      <c r="H4026" s="1" t="s">
        <v>15834</v>
      </c>
      <c r="I4026" s="5">
        <v>2317</v>
      </c>
      <c r="J4026" s="5">
        <v>37977593</v>
      </c>
      <c r="K4026" s="3">
        <f>+Tabella2026[[#This Row],[POP_2024]]/SUM(Tabella2026[POP_2024])</f>
        <v>3.9308853649999257E-5</v>
      </c>
      <c r="L4026" s="3">
        <f>+Tabella2026[[#This Row],[INCIDENZA POPOLAZIONE]]*(PLAFOND/2)</f>
        <v>11572.497032919544</v>
      </c>
      <c r="M4026" s="3">
        <f>+IFERROR(Tabella2026[[#This Row],[reddito_2024]]/Tabella2026[[#This Row],[POP_2024]],"")</f>
        <v>16390.847216227881</v>
      </c>
      <c r="N4026" s="3">
        <f>+IF(Tabella2026[[#This Row],[REDDITO COMPLESSIVO PROCAPITE]]&lt;media_aggr_reddito_pc,(media_aggr_reddito_pc-Tabella2026[[#This Row],[REDDITO COMPLESSIVO PROCAPITE]]),0)</f>
        <v>1434.2188463808598</v>
      </c>
      <c r="O4026" s="3">
        <f>+Tabella2026[[#This Row],[DIFFERENZA REDDITO INFERIORE ALLA MEDIA DALLA MEDIA]]*Tabella2026[[#This Row],[POP_2024]]</f>
        <v>3323085.067064452</v>
      </c>
      <c r="P4026" s="3">
        <f>+Tabella2026[[#This Row],[POPOLAZIONE PER DIFFERENZA ]]/SUM(Tabella2026[[POPOLAZIONE PER DIFFERENZA ]])</f>
        <v>2.9481816060115992E-5</v>
      </c>
      <c r="Q4026" s="3">
        <f>+Tabella2026[[#This Row],[INCIDENZA POPOLAZIONE PER DIFFERENZA]]*(PLAFOND-SUM(Tabella2026[CONTRIBUTO SULLA BASE DELLA POPOLAZIONE]))</f>
        <v>8679.4245367361382</v>
      </c>
      <c r="R4026" s="3">
        <f>+Tabella2026[[#This Row],[CONTRIBUTO SULLA BASE DELLA POPOLAZIONE]]+Tabella2026[[#This Row],[CONTRIBUTO SULLA BASE DEL REDDITO]]</f>
        <v>20251.921569655682</v>
      </c>
      <c r="S4026" s="3">
        <f>+Tabella2026[[#This Row],[CONTRIBUTO TOTALE]]/(PLAFOND/N_TESSERE)</f>
        <v>40.503843139311364</v>
      </c>
      <c r="T4026" s="3">
        <f>+MAX(CEILING(Tabella2026[[#This Row],[preDEF1]],1),1)</f>
        <v>41</v>
      </c>
      <c r="U4026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4026" s="21">
        <f>+Tabella2026[[#This Row],[DEF - n. card]]*(PLAFOND/N_TESSERE)</f>
        <v>20500</v>
      </c>
      <c r="W4026" s="18"/>
    </row>
    <row r="4027" spans="2:23" x14ac:dyDescent="0.25">
      <c r="B4027" s="1" t="s">
        <v>8041</v>
      </c>
      <c r="C4027" s="2">
        <v>54005</v>
      </c>
      <c r="D4027" s="1" t="s">
        <v>8042</v>
      </c>
      <c r="E4027" s="1" t="s">
        <v>67</v>
      </c>
      <c r="F4027" s="1" t="s">
        <v>66</v>
      </c>
      <c r="G4027" s="1" t="s">
        <v>4778</v>
      </c>
      <c r="H4027" s="1" t="s">
        <v>15834</v>
      </c>
      <c r="I4027" s="5">
        <v>2316</v>
      </c>
      <c r="J4027" s="5">
        <v>40620947</v>
      </c>
      <c r="K4027" s="3">
        <f>+Tabella2026[[#This Row],[POP_2024]]/SUM(Tabella2026[POP_2024])</f>
        <v>3.9291888240568961E-5</v>
      </c>
      <c r="L4027" s="3">
        <f>+Tabella2026[[#This Row],[INCIDENZA POPOLAZIONE]]*(PLAFOND/2)</f>
        <v>11567.502429107322</v>
      </c>
      <c r="M4027" s="3">
        <f>+IFERROR(Tabella2026[[#This Row],[reddito_2024]]/Tabella2026[[#This Row],[POP_2024]],"")</f>
        <v>17539.268998272884</v>
      </c>
      <c r="N4027" s="3">
        <f>+IF(Tabella2026[[#This Row],[REDDITO COMPLESSIVO PROCAPITE]]&lt;media_aggr_reddito_pc,(media_aggr_reddito_pc-Tabella2026[[#This Row],[REDDITO COMPLESSIVO PROCAPITE]]),0)</f>
        <v>285.7970643358567</v>
      </c>
      <c r="O4027" s="3">
        <f>+Tabella2026[[#This Row],[DIFFERENZA REDDITO INFERIORE ALLA MEDIA DALLA MEDIA]]*Tabella2026[[#This Row],[POP_2024]]</f>
        <v>661906.00100184418</v>
      </c>
      <c r="P4027" s="3">
        <f>+Tabella2026[[#This Row],[POPOLAZIONE PER DIFFERENZA ]]/SUM(Tabella2026[[POPOLAZIONE PER DIFFERENZA ]])</f>
        <v>5.8723115950389359E-6</v>
      </c>
      <c r="Q4027" s="3">
        <f>+Tabella2026[[#This Row],[INCIDENZA POPOLAZIONE PER DIFFERENZA]]*(PLAFOND-SUM(Tabella2026[CONTRIBUTO SULLA BASE DELLA POPOLAZIONE]))</f>
        <v>1728.8041293457734</v>
      </c>
      <c r="R4027" s="3">
        <f>+Tabella2026[[#This Row],[CONTRIBUTO SULLA BASE DELLA POPOLAZIONE]]+Tabella2026[[#This Row],[CONTRIBUTO SULLA BASE DEL REDDITO]]</f>
        <v>13296.306558453096</v>
      </c>
      <c r="S4027" s="3">
        <f>+Tabella2026[[#This Row],[CONTRIBUTO TOTALE]]/(PLAFOND/N_TESSERE)</f>
        <v>26.592613116906193</v>
      </c>
      <c r="T4027" s="3">
        <f>+MAX(CEILING(Tabella2026[[#This Row],[preDEF1]],1),1)</f>
        <v>27</v>
      </c>
      <c r="U4027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4027" s="21">
        <f>+Tabella2026[[#This Row],[DEF - n. card]]*(PLAFOND/N_TESSERE)</f>
        <v>13500</v>
      </c>
      <c r="W4027" s="18"/>
    </row>
    <row r="4028" spans="2:23" x14ac:dyDescent="0.25">
      <c r="B4028" s="1" t="s">
        <v>7799</v>
      </c>
      <c r="C4028" s="2">
        <v>60070</v>
      </c>
      <c r="D4028" s="1" t="s">
        <v>7800</v>
      </c>
      <c r="E4028" s="1" t="s">
        <v>8</v>
      </c>
      <c r="F4028" s="1" t="s">
        <v>397</v>
      </c>
      <c r="G4028" s="1" t="s">
        <v>4778</v>
      </c>
      <c r="H4028" s="1" t="s">
        <v>15834</v>
      </c>
      <c r="I4028" s="5">
        <v>2316</v>
      </c>
      <c r="J4028" s="5">
        <v>32596160</v>
      </c>
      <c r="K4028" s="3">
        <f>+Tabella2026[[#This Row],[POP_2024]]/SUM(Tabella2026[POP_2024])</f>
        <v>3.9291888240568961E-5</v>
      </c>
      <c r="L4028" s="3">
        <f>+Tabella2026[[#This Row],[INCIDENZA POPOLAZIONE]]*(PLAFOND/2)</f>
        <v>11567.502429107322</v>
      </c>
      <c r="M4028" s="3">
        <f>+IFERROR(Tabella2026[[#This Row],[reddito_2024]]/Tabella2026[[#This Row],[POP_2024]],"")</f>
        <v>14074.33506044905</v>
      </c>
      <c r="N4028" s="3">
        <f>+IF(Tabella2026[[#This Row],[REDDITO COMPLESSIVO PROCAPITE]]&lt;media_aggr_reddito_pc,(media_aggr_reddito_pc-Tabella2026[[#This Row],[REDDITO COMPLESSIVO PROCAPITE]]),0)</f>
        <v>3750.7310021596913</v>
      </c>
      <c r="O4028" s="3">
        <f>+Tabella2026[[#This Row],[DIFFERENZA REDDITO INFERIORE ALLA MEDIA DALLA MEDIA]]*Tabella2026[[#This Row],[POP_2024]]</f>
        <v>8686693.001001846</v>
      </c>
      <c r="P4028" s="3">
        <f>+Tabella2026[[#This Row],[POPOLAZIONE PER DIFFERENZA ]]/SUM(Tabella2026[[POPOLAZIONE PER DIFFERENZA ]])</f>
        <v>7.706678585043465E-5</v>
      </c>
      <c r="Q4028" s="3">
        <f>+Tabella2026[[#This Row],[INCIDENZA POPOLAZIONE PER DIFFERENZA]]*(PLAFOND-SUM(Tabella2026[CONTRIBUTO SULLA BASE DELLA POPOLAZIONE]))</f>
        <v>22688.403954278663</v>
      </c>
      <c r="R4028" s="3">
        <f>+Tabella2026[[#This Row],[CONTRIBUTO SULLA BASE DELLA POPOLAZIONE]]+Tabella2026[[#This Row],[CONTRIBUTO SULLA BASE DEL REDDITO]]</f>
        <v>34255.906383385984</v>
      </c>
      <c r="S4028" s="3">
        <f>+Tabella2026[[#This Row],[CONTRIBUTO TOTALE]]/(PLAFOND/N_TESSERE)</f>
        <v>68.511812766771968</v>
      </c>
      <c r="T4028" s="3">
        <f>+MAX(CEILING(Tabella2026[[#This Row],[preDEF1]],1),1)</f>
        <v>69</v>
      </c>
      <c r="U4028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4028" s="21">
        <f>+Tabella2026[[#This Row],[DEF - n. card]]*(PLAFOND/N_TESSERE)</f>
        <v>34500</v>
      </c>
      <c r="W4028" s="18"/>
    </row>
    <row r="4029" spans="2:23" x14ac:dyDescent="0.25">
      <c r="B4029" s="1" t="s">
        <v>8151</v>
      </c>
      <c r="C4029" s="2">
        <v>20044</v>
      </c>
      <c r="D4029" s="1" t="s">
        <v>8152</v>
      </c>
      <c r="E4029" s="1" t="s">
        <v>12</v>
      </c>
      <c r="F4029" s="1" t="s">
        <v>332</v>
      </c>
      <c r="G4029" s="1" t="s">
        <v>4778</v>
      </c>
      <c r="H4029" s="1" t="s">
        <v>15835</v>
      </c>
      <c r="I4029" s="5">
        <v>2315</v>
      </c>
      <c r="J4029" s="5">
        <v>42707133</v>
      </c>
      <c r="K4029" s="3">
        <f>+Tabella2026[[#This Row],[POP_2024]]/SUM(Tabella2026[POP_2024])</f>
        <v>3.9274922831138665E-5</v>
      </c>
      <c r="L4029" s="3">
        <f>+Tabella2026[[#This Row],[INCIDENZA POPOLAZIONE]]*(PLAFOND/2)</f>
        <v>11562.507825295099</v>
      </c>
      <c r="M4029" s="3">
        <f>+IFERROR(Tabella2026[[#This Row],[reddito_2024]]/Tabella2026[[#This Row],[POP_2024]],"")</f>
        <v>18448.005615550755</v>
      </c>
      <c r="N4029" s="3">
        <f>+IF(Tabella2026[[#This Row],[REDDITO COMPLESSIVO PROCAPITE]]&lt;media_aggr_reddito_pc,(media_aggr_reddito_pc-Tabella2026[[#This Row],[REDDITO COMPLESSIVO PROCAPITE]]),0)</f>
        <v>0</v>
      </c>
      <c r="O4029" s="3">
        <f>+Tabella2026[[#This Row],[DIFFERENZA REDDITO INFERIORE ALLA MEDIA DALLA MEDIA]]*Tabella2026[[#This Row],[POP_2024]]</f>
        <v>0</v>
      </c>
      <c r="P4029" s="3">
        <f>+Tabella2026[[#This Row],[POPOLAZIONE PER DIFFERENZA ]]/SUM(Tabella2026[[POPOLAZIONE PER DIFFERENZA ]])</f>
        <v>0</v>
      </c>
      <c r="Q4029" s="3">
        <f>+Tabella2026[[#This Row],[INCIDENZA POPOLAZIONE PER DIFFERENZA]]*(PLAFOND-SUM(Tabella2026[CONTRIBUTO SULLA BASE DELLA POPOLAZIONE]))</f>
        <v>0</v>
      </c>
      <c r="R4029" s="3">
        <f>+Tabella2026[[#This Row],[CONTRIBUTO SULLA BASE DELLA POPOLAZIONE]]+Tabella2026[[#This Row],[CONTRIBUTO SULLA BASE DEL REDDITO]]</f>
        <v>11562.507825295099</v>
      </c>
      <c r="S4029" s="3">
        <f>+Tabella2026[[#This Row],[CONTRIBUTO TOTALE]]/(PLAFOND/N_TESSERE)</f>
        <v>23.125015650590196</v>
      </c>
      <c r="T4029" s="3">
        <f>+MAX(CEILING(Tabella2026[[#This Row],[preDEF1]],1),1)</f>
        <v>24</v>
      </c>
      <c r="U4029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29" s="21">
        <f>+Tabella2026[[#This Row],[DEF - n. card]]*(PLAFOND/N_TESSERE)</f>
        <v>12000</v>
      </c>
      <c r="W4029" s="18"/>
    </row>
    <row r="4030" spans="2:23" x14ac:dyDescent="0.25">
      <c r="B4030" s="1" t="s">
        <v>7929</v>
      </c>
      <c r="C4030" s="2">
        <v>25050</v>
      </c>
      <c r="D4030" s="1" t="s">
        <v>7930</v>
      </c>
      <c r="E4030" s="1" t="s">
        <v>38</v>
      </c>
      <c r="F4030" s="1" t="s">
        <v>514</v>
      </c>
      <c r="G4030" s="1" t="s">
        <v>4778</v>
      </c>
      <c r="H4030" s="1" t="s">
        <v>15835</v>
      </c>
      <c r="I4030" s="5">
        <v>2314</v>
      </c>
      <c r="J4030" s="5">
        <v>47154317</v>
      </c>
      <c r="K4030" s="3">
        <f>+Tabella2026[[#This Row],[POP_2024]]/SUM(Tabella2026[POP_2024])</f>
        <v>3.9257957421708368E-5</v>
      </c>
      <c r="L4030" s="3">
        <f>+Tabella2026[[#This Row],[INCIDENZA POPOLAZIONE]]*(PLAFOND/2)</f>
        <v>11557.513221482877</v>
      </c>
      <c r="M4030" s="3">
        <f>+IFERROR(Tabella2026[[#This Row],[reddito_2024]]/Tabella2026[[#This Row],[POP_2024]],"")</f>
        <v>20377.837942955921</v>
      </c>
      <c r="N4030" s="3">
        <f>+IF(Tabella2026[[#This Row],[REDDITO COMPLESSIVO PROCAPITE]]&lt;media_aggr_reddito_pc,(media_aggr_reddito_pc-Tabella2026[[#This Row],[REDDITO COMPLESSIVO PROCAPITE]]),0)</f>
        <v>0</v>
      </c>
      <c r="O4030" s="3">
        <f>+Tabella2026[[#This Row],[DIFFERENZA REDDITO INFERIORE ALLA MEDIA DALLA MEDIA]]*Tabella2026[[#This Row],[POP_2024]]</f>
        <v>0</v>
      </c>
      <c r="P4030" s="3">
        <f>+Tabella2026[[#This Row],[POPOLAZIONE PER DIFFERENZA ]]/SUM(Tabella2026[[POPOLAZIONE PER DIFFERENZA ]])</f>
        <v>0</v>
      </c>
      <c r="Q4030" s="3">
        <f>+Tabella2026[[#This Row],[INCIDENZA POPOLAZIONE PER DIFFERENZA]]*(PLAFOND-SUM(Tabella2026[CONTRIBUTO SULLA BASE DELLA POPOLAZIONE]))</f>
        <v>0</v>
      </c>
      <c r="R4030" s="3">
        <f>+Tabella2026[[#This Row],[CONTRIBUTO SULLA BASE DELLA POPOLAZIONE]]+Tabella2026[[#This Row],[CONTRIBUTO SULLA BASE DEL REDDITO]]</f>
        <v>11557.513221482877</v>
      </c>
      <c r="S4030" s="3">
        <f>+Tabella2026[[#This Row],[CONTRIBUTO TOTALE]]/(PLAFOND/N_TESSERE)</f>
        <v>23.115026442965753</v>
      </c>
      <c r="T4030" s="3">
        <f>+MAX(CEILING(Tabella2026[[#This Row],[preDEF1]],1),1)</f>
        <v>24</v>
      </c>
      <c r="U4030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30" s="21">
        <f>+Tabella2026[[#This Row],[DEF - n. card]]*(PLAFOND/N_TESSERE)</f>
        <v>12000</v>
      </c>
      <c r="W4030" s="18"/>
    </row>
    <row r="4031" spans="2:23" x14ac:dyDescent="0.25">
      <c r="B4031" s="1" t="s">
        <v>8013</v>
      </c>
      <c r="C4031" s="2">
        <v>30075</v>
      </c>
      <c r="D4031" s="1" t="s">
        <v>8014</v>
      </c>
      <c r="E4031" s="1" t="s">
        <v>48</v>
      </c>
      <c r="F4031" s="1" t="s">
        <v>120</v>
      </c>
      <c r="G4031" s="1" t="s">
        <v>4778</v>
      </c>
      <c r="H4031" s="1" t="s">
        <v>15835</v>
      </c>
      <c r="I4031" s="5">
        <v>2312</v>
      </c>
      <c r="J4031" s="5">
        <v>42144194</v>
      </c>
      <c r="K4031" s="3">
        <f>+Tabella2026[[#This Row],[POP_2024]]/SUM(Tabella2026[POP_2024])</f>
        <v>3.9224026602847776E-5</v>
      </c>
      <c r="L4031" s="3">
        <f>+Tabella2026[[#This Row],[INCIDENZA POPOLAZIONE]]*(PLAFOND/2)</f>
        <v>11547.524013858432</v>
      </c>
      <c r="M4031" s="3">
        <f>+IFERROR(Tabella2026[[#This Row],[reddito_2024]]/Tabella2026[[#This Row],[POP_2024]],"")</f>
        <v>18228.457612456747</v>
      </c>
      <c r="N4031" s="3">
        <f>+IF(Tabella2026[[#This Row],[REDDITO COMPLESSIVO PROCAPITE]]&lt;media_aggr_reddito_pc,(media_aggr_reddito_pc-Tabella2026[[#This Row],[REDDITO COMPLESSIVO PROCAPITE]]),0)</f>
        <v>0</v>
      </c>
      <c r="O4031" s="3">
        <f>+Tabella2026[[#This Row],[DIFFERENZA REDDITO INFERIORE ALLA MEDIA DALLA MEDIA]]*Tabella2026[[#This Row],[POP_2024]]</f>
        <v>0</v>
      </c>
      <c r="P4031" s="3">
        <f>+Tabella2026[[#This Row],[POPOLAZIONE PER DIFFERENZA ]]/SUM(Tabella2026[[POPOLAZIONE PER DIFFERENZA ]])</f>
        <v>0</v>
      </c>
      <c r="Q4031" s="3">
        <f>+Tabella2026[[#This Row],[INCIDENZA POPOLAZIONE PER DIFFERENZA]]*(PLAFOND-SUM(Tabella2026[CONTRIBUTO SULLA BASE DELLA POPOLAZIONE]))</f>
        <v>0</v>
      </c>
      <c r="R4031" s="3">
        <f>+Tabella2026[[#This Row],[CONTRIBUTO SULLA BASE DELLA POPOLAZIONE]]+Tabella2026[[#This Row],[CONTRIBUTO SULLA BASE DEL REDDITO]]</f>
        <v>11547.524013858432</v>
      </c>
      <c r="S4031" s="3">
        <f>+Tabella2026[[#This Row],[CONTRIBUTO TOTALE]]/(PLAFOND/N_TESSERE)</f>
        <v>23.095048027716864</v>
      </c>
      <c r="T4031" s="3">
        <f>+MAX(CEILING(Tabella2026[[#This Row],[preDEF1]],1),1)</f>
        <v>24</v>
      </c>
      <c r="U4031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31" s="21">
        <f>+Tabella2026[[#This Row],[DEF - n. card]]*(PLAFOND/N_TESSERE)</f>
        <v>12000</v>
      </c>
      <c r="W4031" s="18"/>
    </row>
    <row r="4032" spans="2:23" x14ac:dyDescent="0.25">
      <c r="B4032" s="1" t="s">
        <v>8141</v>
      </c>
      <c r="C4032" s="2">
        <v>18043</v>
      </c>
      <c r="D4032" s="1" t="s">
        <v>8142</v>
      </c>
      <c r="E4032" s="1" t="s">
        <v>12</v>
      </c>
      <c r="F4032" s="1" t="s">
        <v>195</v>
      </c>
      <c r="G4032" s="1" t="s">
        <v>4778</v>
      </c>
      <c r="H4032" s="1" t="s">
        <v>15835</v>
      </c>
      <c r="I4032" s="5">
        <v>2310</v>
      </c>
      <c r="J4032" s="5">
        <v>41734754</v>
      </c>
      <c r="K4032" s="3">
        <f>+Tabella2026[[#This Row],[POP_2024]]/SUM(Tabella2026[POP_2024])</f>
        <v>3.9190095783987176E-5</v>
      </c>
      <c r="L4032" s="3">
        <f>+Tabella2026[[#This Row],[INCIDENZA POPOLAZIONE]]*(PLAFOND/2)</f>
        <v>11537.534806233987</v>
      </c>
      <c r="M4032" s="3">
        <f>+IFERROR(Tabella2026[[#This Row],[reddito_2024]]/Tabella2026[[#This Row],[POP_2024]],"")</f>
        <v>18066.993073593072</v>
      </c>
      <c r="N4032" s="3">
        <f>+IF(Tabella2026[[#This Row],[REDDITO COMPLESSIVO PROCAPITE]]&lt;media_aggr_reddito_pc,(media_aggr_reddito_pc-Tabella2026[[#This Row],[REDDITO COMPLESSIVO PROCAPITE]]),0)</f>
        <v>0</v>
      </c>
      <c r="O4032" s="3">
        <f>+Tabella2026[[#This Row],[DIFFERENZA REDDITO INFERIORE ALLA MEDIA DALLA MEDIA]]*Tabella2026[[#This Row],[POP_2024]]</f>
        <v>0</v>
      </c>
      <c r="P4032" s="3">
        <f>+Tabella2026[[#This Row],[POPOLAZIONE PER DIFFERENZA ]]/SUM(Tabella2026[[POPOLAZIONE PER DIFFERENZA ]])</f>
        <v>0</v>
      </c>
      <c r="Q4032" s="3">
        <f>+Tabella2026[[#This Row],[INCIDENZA POPOLAZIONE PER DIFFERENZA]]*(PLAFOND-SUM(Tabella2026[CONTRIBUTO SULLA BASE DELLA POPOLAZIONE]))</f>
        <v>0</v>
      </c>
      <c r="R4032" s="3">
        <f>+Tabella2026[[#This Row],[CONTRIBUTO SULLA BASE DELLA POPOLAZIONE]]+Tabella2026[[#This Row],[CONTRIBUTO SULLA BASE DEL REDDITO]]</f>
        <v>11537.534806233987</v>
      </c>
      <c r="S4032" s="3">
        <f>+Tabella2026[[#This Row],[CONTRIBUTO TOTALE]]/(PLAFOND/N_TESSERE)</f>
        <v>23.075069612467974</v>
      </c>
      <c r="T4032" s="3">
        <f>+MAX(CEILING(Tabella2026[[#This Row],[preDEF1]],1),1)</f>
        <v>24</v>
      </c>
      <c r="U4032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32" s="21">
        <f>+Tabella2026[[#This Row],[DEF - n. card]]*(PLAFOND/N_TESSERE)</f>
        <v>12000</v>
      </c>
      <c r="W4032" s="18"/>
    </row>
    <row r="4033" spans="2:23" x14ac:dyDescent="0.25">
      <c r="B4033" s="1" t="s">
        <v>8063</v>
      </c>
      <c r="C4033" s="2">
        <v>76029</v>
      </c>
      <c r="D4033" s="1" t="s">
        <v>8064</v>
      </c>
      <c r="E4033" s="1" t="s">
        <v>213</v>
      </c>
      <c r="F4033" s="1" t="s">
        <v>212</v>
      </c>
      <c r="G4033" s="1" t="s">
        <v>4778</v>
      </c>
      <c r="H4033" s="1" t="s">
        <v>15836</v>
      </c>
      <c r="I4033" s="5">
        <v>2309</v>
      </c>
      <c r="J4033" s="5">
        <v>36489617</v>
      </c>
      <c r="K4033" s="3">
        <f>+Tabella2026[[#This Row],[POP_2024]]/SUM(Tabella2026[POP_2024])</f>
        <v>3.917313037455688E-5</v>
      </c>
      <c r="L4033" s="3">
        <f>+Tabella2026[[#This Row],[INCIDENZA POPOLAZIONE]]*(PLAFOND/2)</f>
        <v>11532.540202421764</v>
      </c>
      <c r="M4033" s="3">
        <f>+IFERROR(Tabella2026[[#This Row],[reddito_2024]]/Tabella2026[[#This Row],[POP_2024]],"")</f>
        <v>15803.212213079256</v>
      </c>
      <c r="N4033" s="3">
        <f>+IF(Tabella2026[[#This Row],[REDDITO COMPLESSIVO PROCAPITE]]&lt;media_aggr_reddito_pc,(media_aggr_reddito_pc-Tabella2026[[#This Row],[REDDITO COMPLESSIVO PROCAPITE]]),0)</f>
        <v>2021.8538495294852</v>
      </c>
      <c r="O4033" s="3">
        <f>+Tabella2026[[#This Row],[DIFFERENZA REDDITO INFERIORE ALLA MEDIA DALLA MEDIA]]*Tabella2026[[#This Row],[POP_2024]]</f>
        <v>4668460.5385635812</v>
      </c>
      <c r="P4033" s="3">
        <f>+Tabella2026[[#This Row],[POPOLAZIONE PER DIFFERENZA ]]/SUM(Tabella2026[[POPOLAZIONE PER DIFFERENZA ]])</f>
        <v>4.1417746492847178E-5</v>
      </c>
      <c r="Q4033" s="3">
        <f>+Tabella2026[[#This Row],[INCIDENZA POPOLAZIONE PER DIFFERENZA]]*(PLAFOND-SUM(Tabella2026[CONTRIBUTO SULLA BASE DELLA POPOLAZIONE]))</f>
        <v>12193.35350418439</v>
      </c>
      <c r="R4033" s="3">
        <f>+Tabella2026[[#This Row],[CONTRIBUTO SULLA BASE DELLA POPOLAZIONE]]+Tabella2026[[#This Row],[CONTRIBUTO SULLA BASE DEL REDDITO]]</f>
        <v>23725.893706606155</v>
      </c>
      <c r="S4033" s="3">
        <f>+Tabella2026[[#This Row],[CONTRIBUTO TOTALE]]/(PLAFOND/N_TESSERE)</f>
        <v>47.451787413212308</v>
      </c>
      <c r="T4033" s="3">
        <f>+MAX(CEILING(Tabella2026[[#This Row],[preDEF1]],1),1)</f>
        <v>48</v>
      </c>
      <c r="U4033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4033" s="21">
        <f>+Tabella2026[[#This Row],[DEF - n. card]]*(PLAFOND/N_TESSERE)</f>
        <v>24000</v>
      </c>
      <c r="W4033" s="18"/>
    </row>
    <row r="4034" spans="2:23" x14ac:dyDescent="0.25">
      <c r="B4034" s="1" t="s">
        <v>7939</v>
      </c>
      <c r="C4034" s="2">
        <v>80036</v>
      </c>
      <c r="D4034" s="1" t="s">
        <v>7940</v>
      </c>
      <c r="E4034" s="1" t="s">
        <v>61</v>
      </c>
      <c r="F4034" s="1" t="s">
        <v>62</v>
      </c>
      <c r="G4034" s="1" t="s">
        <v>4778</v>
      </c>
      <c r="H4034" s="1" t="s">
        <v>15836</v>
      </c>
      <c r="I4034" s="5">
        <v>2309</v>
      </c>
      <c r="J4034" s="5">
        <v>25730590</v>
      </c>
      <c r="K4034" s="3">
        <f>+Tabella2026[[#This Row],[POP_2024]]/SUM(Tabella2026[POP_2024])</f>
        <v>3.917313037455688E-5</v>
      </c>
      <c r="L4034" s="3">
        <f>+Tabella2026[[#This Row],[INCIDENZA POPOLAZIONE]]*(PLAFOND/2)</f>
        <v>11532.540202421764</v>
      </c>
      <c r="M4034" s="3">
        <f>+IFERROR(Tabella2026[[#This Row],[reddito_2024]]/Tabella2026[[#This Row],[POP_2024]],"")</f>
        <v>11143.607622347337</v>
      </c>
      <c r="N4034" s="3">
        <f>+IF(Tabella2026[[#This Row],[REDDITO COMPLESSIVO PROCAPITE]]&lt;media_aggr_reddito_pc,(media_aggr_reddito_pc-Tabella2026[[#This Row],[REDDITO COMPLESSIVO PROCAPITE]]),0)</f>
        <v>6681.4584402614037</v>
      </c>
      <c r="O4034" s="3">
        <f>+Tabella2026[[#This Row],[DIFFERENZA REDDITO INFERIORE ALLA MEDIA DALLA MEDIA]]*Tabella2026[[#This Row],[POP_2024]]</f>
        <v>15427487.538563581</v>
      </c>
      <c r="P4034" s="3">
        <f>+Tabella2026[[#This Row],[POPOLAZIONE PER DIFFERENZA ]]/SUM(Tabella2026[[POPOLAZIONE PER DIFFERENZA ]])</f>
        <v>1.3686990874520443E-4</v>
      </c>
      <c r="Q4034" s="3">
        <f>+Tabella2026[[#This Row],[INCIDENZA POPOLAZIONE PER DIFFERENZA]]*(PLAFOND-SUM(Tabella2026[CONTRIBUTO SULLA BASE DELLA POPOLAZIONE]))</f>
        <v>40294.398482156786</v>
      </c>
      <c r="R4034" s="3">
        <f>+Tabella2026[[#This Row],[CONTRIBUTO SULLA BASE DELLA POPOLAZIONE]]+Tabella2026[[#This Row],[CONTRIBUTO SULLA BASE DEL REDDITO]]</f>
        <v>51826.938684578548</v>
      </c>
      <c r="S4034" s="3">
        <f>+Tabella2026[[#This Row],[CONTRIBUTO TOTALE]]/(PLAFOND/N_TESSERE)</f>
        <v>103.6538773691571</v>
      </c>
      <c r="T4034" s="3">
        <f>+MAX(CEILING(Tabella2026[[#This Row],[preDEF1]],1),1)</f>
        <v>104</v>
      </c>
      <c r="U4034" s="9">
        <f xml:space="preserve"> IF(ROW(Tabella2026[[#This Row],[preDEF2]]) - ROW(Tabella2026[[#Headers],[preDEF2]])&lt;=ABS(SUM(Tabella2026[preDEF2])-N_TESSERE),Tabella2026[[#This Row],[preDEF2]]-1,Tabella2026[[#This Row],[preDEF2]])</f>
        <v>104</v>
      </c>
      <c r="V4034" s="21">
        <f>+Tabella2026[[#This Row],[DEF - n. card]]*(PLAFOND/N_TESSERE)</f>
        <v>52000</v>
      </c>
      <c r="W4034" s="18"/>
    </row>
    <row r="4035" spans="2:23" x14ac:dyDescent="0.25">
      <c r="B4035" s="1" t="s">
        <v>8239</v>
      </c>
      <c r="C4035" s="2">
        <v>99008</v>
      </c>
      <c r="D4035" s="1" t="s">
        <v>8240</v>
      </c>
      <c r="E4035" s="1" t="s">
        <v>27</v>
      </c>
      <c r="F4035" s="1" t="s">
        <v>73</v>
      </c>
      <c r="G4035" s="1" t="s">
        <v>4778</v>
      </c>
      <c r="H4035" s="1" t="s">
        <v>15835</v>
      </c>
      <c r="I4035" s="5">
        <v>2309</v>
      </c>
      <c r="J4035" s="5">
        <v>36498265</v>
      </c>
      <c r="K4035" s="3">
        <f>+Tabella2026[[#This Row],[POP_2024]]/SUM(Tabella2026[POP_2024])</f>
        <v>3.917313037455688E-5</v>
      </c>
      <c r="L4035" s="3">
        <f>+Tabella2026[[#This Row],[INCIDENZA POPOLAZIONE]]*(PLAFOND/2)</f>
        <v>11532.540202421764</v>
      </c>
      <c r="M4035" s="3">
        <f>+IFERROR(Tabella2026[[#This Row],[reddito_2024]]/Tabella2026[[#This Row],[POP_2024]],"")</f>
        <v>15806.957557384148</v>
      </c>
      <c r="N4035" s="3">
        <f>+IF(Tabella2026[[#This Row],[REDDITO COMPLESSIVO PROCAPITE]]&lt;media_aggr_reddito_pc,(media_aggr_reddito_pc-Tabella2026[[#This Row],[REDDITO COMPLESSIVO PROCAPITE]]),0)</f>
        <v>2018.1085052245926</v>
      </c>
      <c r="O4035" s="3">
        <f>+Tabella2026[[#This Row],[DIFFERENZA REDDITO INFERIORE ALLA MEDIA DALLA MEDIA]]*Tabella2026[[#This Row],[POP_2024]]</f>
        <v>4659812.538563584</v>
      </c>
      <c r="P4035" s="3">
        <f>+Tabella2026[[#This Row],[POPOLAZIONE PER DIFFERENZA ]]/SUM(Tabella2026[[POPOLAZIONE PER DIFFERENZA ]])</f>
        <v>4.1341022984377676E-5</v>
      </c>
      <c r="Q4035" s="3">
        <f>+Tabella2026[[#This Row],[INCIDENZA POPOLAZIONE PER DIFFERENZA]]*(PLAFOND-SUM(Tabella2026[CONTRIBUTO SULLA BASE DELLA POPOLAZIONE]))</f>
        <v>12170.766160833598</v>
      </c>
      <c r="R4035" s="3">
        <f>+Tabella2026[[#This Row],[CONTRIBUTO SULLA BASE DELLA POPOLAZIONE]]+Tabella2026[[#This Row],[CONTRIBUTO SULLA BASE DEL REDDITO]]</f>
        <v>23703.30636325536</v>
      </c>
      <c r="S4035" s="3">
        <f>+Tabella2026[[#This Row],[CONTRIBUTO TOTALE]]/(PLAFOND/N_TESSERE)</f>
        <v>47.406612726510723</v>
      </c>
      <c r="T4035" s="3">
        <f>+MAX(CEILING(Tabella2026[[#This Row],[preDEF1]],1),1)</f>
        <v>48</v>
      </c>
      <c r="U4035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4035" s="21">
        <f>+Tabella2026[[#This Row],[DEF - n. card]]*(PLAFOND/N_TESSERE)</f>
        <v>24000</v>
      </c>
      <c r="W4035" s="18"/>
    </row>
    <row r="4036" spans="2:23" x14ac:dyDescent="0.25">
      <c r="B4036" s="1" t="s">
        <v>8137</v>
      </c>
      <c r="C4036" s="2">
        <v>45012</v>
      </c>
      <c r="D4036" s="1" t="s">
        <v>8138</v>
      </c>
      <c r="E4036" s="1" t="s">
        <v>30</v>
      </c>
      <c r="F4036" s="1" t="s">
        <v>208</v>
      </c>
      <c r="G4036" s="1" t="s">
        <v>4778</v>
      </c>
      <c r="H4036" s="1" t="s">
        <v>15834</v>
      </c>
      <c r="I4036" s="5">
        <v>2309</v>
      </c>
      <c r="J4036" s="5">
        <v>39604645</v>
      </c>
      <c r="K4036" s="3">
        <f>+Tabella2026[[#This Row],[POP_2024]]/SUM(Tabella2026[POP_2024])</f>
        <v>3.917313037455688E-5</v>
      </c>
      <c r="L4036" s="3">
        <f>+Tabella2026[[#This Row],[INCIDENZA POPOLAZIONE]]*(PLAFOND/2)</f>
        <v>11532.540202421764</v>
      </c>
      <c r="M4036" s="3">
        <f>+IFERROR(Tabella2026[[#This Row],[reddito_2024]]/Tabella2026[[#This Row],[POP_2024]],"")</f>
        <v>17152.293200519707</v>
      </c>
      <c r="N4036" s="3">
        <f>+IF(Tabella2026[[#This Row],[REDDITO COMPLESSIVO PROCAPITE]]&lt;media_aggr_reddito_pc,(media_aggr_reddito_pc-Tabella2026[[#This Row],[REDDITO COMPLESSIVO PROCAPITE]]),0)</f>
        <v>672.77286208903388</v>
      </c>
      <c r="O4036" s="3">
        <f>+Tabella2026[[#This Row],[DIFFERENZA REDDITO INFERIORE ALLA MEDIA DALLA MEDIA]]*Tabella2026[[#This Row],[POP_2024]]</f>
        <v>1553432.5385635793</v>
      </c>
      <c r="P4036" s="3">
        <f>+Tabella2026[[#This Row],[POPOLAZIONE PER DIFFERENZA ]]/SUM(Tabella2026[[POPOLAZIONE PER DIFFERENZA ]])</f>
        <v>1.3781775500615622E-5</v>
      </c>
      <c r="Q4036" s="3">
        <f>+Tabella2026[[#This Row],[INCIDENZA POPOLAZIONE PER DIFFERENZA]]*(PLAFOND-SUM(Tabella2026[CONTRIBUTO SULLA BASE DELLA POPOLAZIONE]))</f>
        <v>4057.3443710496304</v>
      </c>
      <c r="R4036" s="3">
        <f>+Tabella2026[[#This Row],[CONTRIBUTO SULLA BASE DELLA POPOLAZIONE]]+Tabella2026[[#This Row],[CONTRIBUTO SULLA BASE DEL REDDITO]]</f>
        <v>15589.884573471394</v>
      </c>
      <c r="S4036" s="3">
        <f>+Tabella2026[[#This Row],[CONTRIBUTO TOTALE]]/(PLAFOND/N_TESSERE)</f>
        <v>31.179769146942789</v>
      </c>
      <c r="T4036" s="3">
        <f>+MAX(CEILING(Tabella2026[[#This Row],[preDEF1]],1),1)</f>
        <v>32</v>
      </c>
      <c r="U4036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4036" s="21">
        <f>+Tabella2026[[#This Row],[DEF - n. card]]*(PLAFOND/N_TESSERE)</f>
        <v>16000</v>
      </c>
      <c r="W4036" s="18"/>
    </row>
    <row r="4037" spans="2:23" x14ac:dyDescent="0.25">
      <c r="B4037" s="1" t="s">
        <v>7935</v>
      </c>
      <c r="C4037" s="2">
        <v>80092</v>
      </c>
      <c r="D4037" s="1" t="s">
        <v>7936</v>
      </c>
      <c r="E4037" s="1" t="s">
        <v>61</v>
      </c>
      <c r="F4037" s="1" t="s">
        <v>62</v>
      </c>
      <c r="G4037" s="1" t="s">
        <v>4778</v>
      </c>
      <c r="H4037" s="1" t="s">
        <v>15836</v>
      </c>
      <c r="I4037" s="5">
        <v>2306</v>
      </c>
      <c r="J4037" s="5">
        <v>22570434</v>
      </c>
      <c r="K4037" s="3">
        <f>+Tabella2026[[#This Row],[POP_2024]]/SUM(Tabella2026[POP_2024])</f>
        <v>3.9122234146265991E-5</v>
      </c>
      <c r="L4037" s="3">
        <f>+Tabella2026[[#This Row],[INCIDENZA POPOLAZIONE]]*(PLAFOND/2)</f>
        <v>11517.556390985097</v>
      </c>
      <c r="M4037" s="3">
        <f>+IFERROR(Tabella2026[[#This Row],[reddito_2024]]/Tabella2026[[#This Row],[POP_2024]],"")</f>
        <v>9787.6990459670433</v>
      </c>
      <c r="N4037" s="3">
        <f>+IF(Tabella2026[[#This Row],[REDDITO COMPLESSIVO PROCAPITE]]&lt;media_aggr_reddito_pc,(media_aggr_reddito_pc-Tabella2026[[#This Row],[REDDITO COMPLESSIVO PROCAPITE]]),0)</f>
        <v>8037.3670166416978</v>
      </c>
      <c r="O4037" s="3">
        <f>+Tabella2026[[#This Row],[DIFFERENZA REDDITO INFERIORE ALLA MEDIA DALLA MEDIA]]*Tabella2026[[#This Row],[POP_2024]]</f>
        <v>18534168.340375755</v>
      </c>
      <c r="P4037" s="3">
        <f>+Tabella2026[[#This Row],[POPOLAZIONE PER DIFFERENZA ]]/SUM(Tabella2026[[POPOLAZIONE PER DIFFERENZA ]])</f>
        <v>1.6443182488881658E-4</v>
      </c>
      <c r="Q4037" s="3">
        <f>+Tabella2026[[#This Row],[INCIDENZA POPOLAZIONE PER DIFFERENZA]]*(PLAFOND-SUM(Tabella2026[CONTRIBUTO SULLA BASE DELLA POPOLAZIONE]))</f>
        <v>48408.605923399133</v>
      </c>
      <c r="R4037" s="3">
        <f>+Tabella2026[[#This Row],[CONTRIBUTO SULLA BASE DELLA POPOLAZIONE]]+Tabella2026[[#This Row],[CONTRIBUTO SULLA BASE DEL REDDITO]]</f>
        <v>59926.16231438423</v>
      </c>
      <c r="S4037" s="3">
        <f>+Tabella2026[[#This Row],[CONTRIBUTO TOTALE]]/(PLAFOND/N_TESSERE)</f>
        <v>119.85232462876846</v>
      </c>
      <c r="T4037" s="3">
        <f>+MAX(CEILING(Tabella2026[[#This Row],[preDEF1]],1),1)</f>
        <v>120</v>
      </c>
      <c r="U4037" s="9">
        <f xml:space="preserve"> IF(ROW(Tabella2026[[#This Row],[preDEF2]]) - ROW(Tabella2026[[#Headers],[preDEF2]])&lt;=ABS(SUM(Tabella2026[preDEF2])-N_TESSERE),Tabella2026[[#This Row],[preDEF2]]-1,Tabella2026[[#This Row],[preDEF2]])</f>
        <v>120</v>
      </c>
      <c r="V4037" s="21">
        <f>+Tabella2026[[#This Row],[DEF - n. card]]*(PLAFOND/N_TESSERE)</f>
        <v>60000</v>
      </c>
      <c r="W4037" s="18"/>
    </row>
    <row r="4038" spans="2:23" x14ac:dyDescent="0.25">
      <c r="B4038" s="1" t="s">
        <v>8001</v>
      </c>
      <c r="C4038" s="2">
        <v>83003</v>
      </c>
      <c r="D4038" s="1" t="s">
        <v>8002</v>
      </c>
      <c r="E4038" s="1" t="s">
        <v>21</v>
      </c>
      <c r="F4038" s="1" t="s">
        <v>42</v>
      </c>
      <c r="G4038" s="1" t="s">
        <v>4778</v>
      </c>
      <c r="H4038" s="1" t="s">
        <v>15836</v>
      </c>
      <c r="I4038" s="5">
        <v>2305</v>
      </c>
      <c r="J4038" s="5">
        <v>32713161</v>
      </c>
      <c r="K4038" s="3">
        <f>+Tabella2026[[#This Row],[POP_2024]]/SUM(Tabella2026[POP_2024])</f>
        <v>3.9105268736835688E-5</v>
      </c>
      <c r="L4038" s="3">
        <f>+Tabella2026[[#This Row],[INCIDENZA POPOLAZIONE]]*(PLAFOND/2)</f>
        <v>11512.561787172874</v>
      </c>
      <c r="M4038" s="3">
        <f>+IFERROR(Tabella2026[[#This Row],[reddito_2024]]/Tabella2026[[#This Row],[POP_2024]],"")</f>
        <v>14192.260737527115</v>
      </c>
      <c r="N4038" s="3">
        <f>+IF(Tabella2026[[#This Row],[REDDITO COMPLESSIVO PROCAPITE]]&lt;media_aggr_reddito_pc,(media_aggr_reddito_pc-Tabella2026[[#This Row],[REDDITO COMPLESSIVO PROCAPITE]]),0)</f>
        <v>3632.8053250816265</v>
      </c>
      <c r="O4038" s="3">
        <f>+Tabella2026[[#This Row],[DIFFERENZA REDDITO INFERIORE ALLA MEDIA DALLA MEDIA]]*Tabella2026[[#This Row],[POP_2024]]</f>
        <v>8373616.274313149</v>
      </c>
      <c r="P4038" s="3">
        <f>+Tabella2026[[#This Row],[POPOLAZIONE PER DIFFERENZA ]]/SUM(Tabella2026[[POPOLAZIONE PER DIFFERENZA ]])</f>
        <v>7.4289225155278258E-5</v>
      </c>
      <c r="Q4038" s="3">
        <f>+Tabella2026[[#This Row],[INCIDENZA POPOLAZIONE PER DIFFERENZA]]*(PLAFOND-SUM(Tabella2026[CONTRIBUTO SULLA BASE DELLA POPOLAZIONE]))</f>
        <v>21870.69216879514</v>
      </c>
      <c r="R4038" s="3">
        <f>+Tabella2026[[#This Row],[CONTRIBUTO SULLA BASE DELLA POPOLAZIONE]]+Tabella2026[[#This Row],[CONTRIBUTO SULLA BASE DEL REDDITO]]</f>
        <v>33383.253955968015</v>
      </c>
      <c r="S4038" s="3">
        <f>+Tabella2026[[#This Row],[CONTRIBUTO TOTALE]]/(PLAFOND/N_TESSERE)</f>
        <v>66.766507911936031</v>
      </c>
      <c r="T4038" s="3">
        <f>+MAX(CEILING(Tabella2026[[#This Row],[preDEF1]],1),1)</f>
        <v>67</v>
      </c>
      <c r="U4038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4038" s="21">
        <f>+Tabella2026[[#This Row],[DEF - n. card]]*(PLAFOND/N_TESSERE)</f>
        <v>33500</v>
      </c>
      <c r="W4038" s="18"/>
    </row>
    <row r="4039" spans="2:23" x14ac:dyDescent="0.25">
      <c r="B4039" s="1" t="s">
        <v>8035</v>
      </c>
      <c r="C4039" s="2">
        <v>60041</v>
      </c>
      <c r="D4039" s="1" t="s">
        <v>8036</v>
      </c>
      <c r="E4039" s="1" t="s">
        <v>8</v>
      </c>
      <c r="F4039" s="1" t="s">
        <v>397</v>
      </c>
      <c r="G4039" s="1" t="s">
        <v>4778</v>
      </c>
      <c r="H4039" s="1" t="s">
        <v>15834</v>
      </c>
      <c r="I4039" s="5">
        <v>2305</v>
      </c>
      <c r="J4039" s="5">
        <v>31124902</v>
      </c>
      <c r="K4039" s="3">
        <f>+Tabella2026[[#This Row],[POP_2024]]/SUM(Tabella2026[POP_2024])</f>
        <v>3.9105268736835688E-5</v>
      </c>
      <c r="L4039" s="3">
        <f>+Tabella2026[[#This Row],[INCIDENZA POPOLAZIONE]]*(PLAFOND/2)</f>
        <v>11512.561787172874</v>
      </c>
      <c r="M4039" s="3">
        <f>+IFERROR(Tabella2026[[#This Row],[reddito_2024]]/Tabella2026[[#This Row],[POP_2024]],"")</f>
        <v>13503.211279826464</v>
      </c>
      <c r="N4039" s="3">
        <f>+IF(Tabella2026[[#This Row],[REDDITO COMPLESSIVO PROCAPITE]]&lt;media_aggr_reddito_pc,(media_aggr_reddito_pc-Tabella2026[[#This Row],[REDDITO COMPLESSIVO PROCAPITE]]),0)</f>
        <v>4321.8547827822767</v>
      </c>
      <c r="O4039" s="3">
        <f>+Tabella2026[[#This Row],[DIFFERENZA REDDITO INFERIORE ALLA MEDIA DALLA MEDIA]]*Tabella2026[[#This Row],[POP_2024]]</f>
        <v>9961875.2743131481</v>
      </c>
      <c r="P4039" s="3">
        <f>+Tabella2026[[#This Row],[POPOLAZIONE PER DIFFERENZA ]]/SUM(Tabella2026[[POPOLAZIONE PER DIFFERENZA ]])</f>
        <v>8.8379974789679831E-5</v>
      </c>
      <c r="Q4039" s="3">
        <f>+Tabella2026[[#This Row],[INCIDENZA POPOLAZIONE PER DIFFERENZA]]*(PLAFOND-SUM(Tabella2026[CONTRIBUTO SULLA BASE DELLA POPOLAZIONE]))</f>
        <v>26018.998293100754</v>
      </c>
      <c r="R4039" s="3">
        <f>+Tabella2026[[#This Row],[CONTRIBUTO SULLA BASE DELLA POPOLAZIONE]]+Tabella2026[[#This Row],[CONTRIBUTO SULLA BASE DEL REDDITO]]</f>
        <v>37531.56008027363</v>
      </c>
      <c r="S4039" s="3">
        <f>+Tabella2026[[#This Row],[CONTRIBUTO TOTALE]]/(PLAFOND/N_TESSERE)</f>
        <v>75.063120160547257</v>
      </c>
      <c r="T4039" s="3">
        <f>+MAX(CEILING(Tabella2026[[#This Row],[preDEF1]],1),1)</f>
        <v>76</v>
      </c>
      <c r="U4039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4039" s="21">
        <f>+Tabella2026[[#This Row],[DEF - n. card]]*(PLAFOND/N_TESSERE)</f>
        <v>38000</v>
      </c>
      <c r="W4039" s="18"/>
    </row>
    <row r="4040" spans="2:23" x14ac:dyDescent="0.25">
      <c r="B4040" s="1" t="s">
        <v>7993</v>
      </c>
      <c r="C4040" s="2">
        <v>17004</v>
      </c>
      <c r="D4040" s="1" t="s">
        <v>7994</v>
      </c>
      <c r="E4040" s="1" t="s">
        <v>12</v>
      </c>
      <c r="F4040" s="1" t="s">
        <v>50</v>
      </c>
      <c r="G4040" s="1" t="s">
        <v>4778</v>
      </c>
      <c r="H4040" s="1" t="s">
        <v>15835</v>
      </c>
      <c r="I4040" s="5">
        <v>2304</v>
      </c>
      <c r="J4040" s="5">
        <v>43071461</v>
      </c>
      <c r="K4040" s="3">
        <f>+Tabella2026[[#This Row],[POP_2024]]/SUM(Tabella2026[POP_2024])</f>
        <v>3.9088303327405391E-5</v>
      </c>
      <c r="L4040" s="3">
        <f>+Tabella2026[[#This Row],[INCIDENZA POPOLAZIONE]]*(PLAFOND/2)</f>
        <v>11507.567183360652</v>
      </c>
      <c r="M4040" s="3">
        <f>+IFERROR(Tabella2026[[#This Row],[reddito_2024]]/Tabella2026[[#This Row],[POP_2024]],"")</f>
        <v>18694.210503472223</v>
      </c>
      <c r="N4040" s="3">
        <f>+IF(Tabella2026[[#This Row],[REDDITO COMPLESSIVO PROCAPITE]]&lt;media_aggr_reddito_pc,(media_aggr_reddito_pc-Tabella2026[[#This Row],[REDDITO COMPLESSIVO PROCAPITE]]),0)</f>
        <v>0</v>
      </c>
      <c r="O4040" s="3">
        <f>+Tabella2026[[#This Row],[DIFFERENZA REDDITO INFERIORE ALLA MEDIA DALLA MEDIA]]*Tabella2026[[#This Row],[POP_2024]]</f>
        <v>0</v>
      </c>
      <c r="P4040" s="3">
        <f>+Tabella2026[[#This Row],[POPOLAZIONE PER DIFFERENZA ]]/SUM(Tabella2026[[POPOLAZIONE PER DIFFERENZA ]])</f>
        <v>0</v>
      </c>
      <c r="Q4040" s="3">
        <f>+Tabella2026[[#This Row],[INCIDENZA POPOLAZIONE PER DIFFERENZA]]*(PLAFOND-SUM(Tabella2026[CONTRIBUTO SULLA BASE DELLA POPOLAZIONE]))</f>
        <v>0</v>
      </c>
      <c r="R4040" s="3">
        <f>+Tabella2026[[#This Row],[CONTRIBUTO SULLA BASE DELLA POPOLAZIONE]]+Tabella2026[[#This Row],[CONTRIBUTO SULLA BASE DEL REDDITO]]</f>
        <v>11507.567183360652</v>
      </c>
      <c r="S4040" s="3">
        <f>+Tabella2026[[#This Row],[CONTRIBUTO TOTALE]]/(PLAFOND/N_TESSERE)</f>
        <v>23.015134366721306</v>
      </c>
      <c r="T4040" s="3">
        <f>+MAX(CEILING(Tabella2026[[#This Row],[preDEF1]],1),1)</f>
        <v>24</v>
      </c>
      <c r="U4040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40" s="21">
        <f>+Tabella2026[[#This Row],[DEF - n. card]]*(PLAFOND/N_TESSERE)</f>
        <v>12000</v>
      </c>
      <c r="W4040" s="18"/>
    </row>
    <row r="4041" spans="2:23" x14ac:dyDescent="0.25">
      <c r="B4041" s="1" t="s">
        <v>7917</v>
      </c>
      <c r="C4041" s="2">
        <v>112046</v>
      </c>
      <c r="D4041" s="1" t="s">
        <v>7918</v>
      </c>
      <c r="E4041" s="1" t="s">
        <v>76</v>
      </c>
      <c r="F4041" s="1" t="s">
        <v>88</v>
      </c>
      <c r="G4041" s="1" t="s">
        <v>4778</v>
      </c>
      <c r="H4041" s="1" t="s">
        <v>15836</v>
      </c>
      <c r="I4041" s="5">
        <v>2304</v>
      </c>
      <c r="J4041" s="5">
        <v>29367704</v>
      </c>
      <c r="K4041" s="3">
        <f>+Tabella2026[[#This Row],[POP_2024]]/SUM(Tabella2026[POP_2024])</f>
        <v>3.9088303327405391E-5</v>
      </c>
      <c r="L4041" s="3">
        <f>+Tabella2026[[#This Row],[INCIDENZA POPOLAZIONE]]*(PLAFOND/2)</f>
        <v>11507.567183360652</v>
      </c>
      <c r="M4041" s="3">
        <f>+IFERROR(Tabella2026[[#This Row],[reddito_2024]]/Tabella2026[[#This Row],[POP_2024]],"")</f>
        <v>12746.399305555555</v>
      </c>
      <c r="N4041" s="3">
        <f>+IF(Tabella2026[[#This Row],[REDDITO COMPLESSIVO PROCAPITE]]&lt;media_aggr_reddito_pc,(media_aggr_reddito_pc-Tabella2026[[#This Row],[REDDITO COMPLESSIVO PROCAPITE]]),0)</f>
        <v>5078.6667570531863</v>
      </c>
      <c r="O4041" s="3">
        <f>+Tabella2026[[#This Row],[DIFFERENZA REDDITO INFERIORE ALLA MEDIA DALLA MEDIA]]*Tabella2026[[#This Row],[POP_2024]]</f>
        <v>11701248.208250541</v>
      </c>
      <c r="P4041" s="3">
        <f>+Tabella2026[[#This Row],[POPOLAZIONE PER DIFFERENZA ]]/SUM(Tabella2026[[POPOLAZIONE PER DIFFERENZA ]])</f>
        <v>1.0381138020464446E-4</v>
      </c>
      <c r="Q4041" s="3">
        <f>+Tabella2026[[#This Row],[INCIDENZA POPOLAZIONE PER DIFFERENZA]]*(PLAFOND-SUM(Tabella2026[CONTRIBUTO SULLA BASE DELLA POPOLAZIONE]))</f>
        <v>30561.9924737123</v>
      </c>
      <c r="R4041" s="3">
        <f>+Tabella2026[[#This Row],[CONTRIBUTO SULLA BASE DELLA POPOLAZIONE]]+Tabella2026[[#This Row],[CONTRIBUTO SULLA BASE DEL REDDITO]]</f>
        <v>42069.559657072954</v>
      </c>
      <c r="S4041" s="3">
        <f>+Tabella2026[[#This Row],[CONTRIBUTO TOTALE]]/(PLAFOND/N_TESSERE)</f>
        <v>84.139119314145901</v>
      </c>
      <c r="T4041" s="3">
        <f>+MAX(CEILING(Tabella2026[[#This Row],[preDEF1]],1),1)</f>
        <v>85</v>
      </c>
      <c r="U4041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4041" s="21">
        <f>+Tabella2026[[#This Row],[DEF - n. card]]*(PLAFOND/N_TESSERE)</f>
        <v>42500</v>
      </c>
      <c r="W4041" s="18"/>
    </row>
    <row r="4042" spans="2:23" x14ac:dyDescent="0.25">
      <c r="B4042" s="1" t="s">
        <v>8145</v>
      </c>
      <c r="C4042" s="2">
        <v>69074</v>
      </c>
      <c r="D4042" s="1" t="s">
        <v>8146</v>
      </c>
      <c r="E4042" s="1" t="s">
        <v>96</v>
      </c>
      <c r="F4042" s="1" t="s">
        <v>328</v>
      </c>
      <c r="G4042" s="1" t="s">
        <v>4778</v>
      </c>
      <c r="H4042" s="1" t="s">
        <v>15836</v>
      </c>
      <c r="I4042" s="5">
        <v>2302</v>
      </c>
      <c r="J4042" s="5">
        <v>35182190</v>
      </c>
      <c r="K4042" s="3">
        <f>+Tabella2026[[#This Row],[POP_2024]]/SUM(Tabella2026[POP_2024])</f>
        <v>3.9054372508544799E-5</v>
      </c>
      <c r="L4042" s="3">
        <f>+Tabella2026[[#This Row],[INCIDENZA POPOLAZIONE]]*(PLAFOND/2)</f>
        <v>11497.577975736207</v>
      </c>
      <c r="M4042" s="3">
        <f>+IFERROR(Tabella2026[[#This Row],[reddito_2024]]/Tabella2026[[#This Row],[POP_2024]],"")</f>
        <v>15283.314509122501</v>
      </c>
      <c r="N4042" s="3">
        <f>+IF(Tabella2026[[#This Row],[REDDITO COMPLESSIVO PROCAPITE]]&lt;media_aggr_reddito_pc,(media_aggr_reddito_pc-Tabella2026[[#This Row],[REDDITO COMPLESSIVO PROCAPITE]]),0)</f>
        <v>2541.7515534862396</v>
      </c>
      <c r="O4042" s="3">
        <f>+Tabella2026[[#This Row],[DIFFERENZA REDDITO INFERIORE ALLA MEDIA DALLA MEDIA]]*Tabella2026[[#This Row],[POP_2024]]</f>
        <v>5851112.0761253238</v>
      </c>
      <c r="P4042" s="3">
        <f>+Tabella2026[[#This Row],[POPOLAZIONE PER DIFFERENZA ]]/SUM(Tabella2026[[POPOLAZIONE PER DIFFERENZA ]])</f>
        <v>5.1910019302585757E-5</v>
      </c>
      <c r="Q4042" s="3">
        <f>+Tabella2026[[#This Row],[INCIDENZA POPOLAZIONE PER DIFFERENZA]]*(PLAFOND-SUM(Tabella2026[CONTRIBUTO SULLA BASE DELLA POPOLAZIONE]))</f>
        <v>15282.270750166832</v>
      </c>
      <c r="R4042" s="3">
        <f>+Tabella2026[[#This Row],[CONTRIBUTO SULLA BASE DELLA POPOLAZIONE]]+Tabella2026[[#This Row],[CONTRIBUTO SULLA BASE DEL REDDITO]]</f>
        <v>26779.848725903037</v>
      </c>
      <c r="S4042" s="3">
        <f>+Tabella2026[[#This Row],[CONTRIBUTO TOTALE]]/(PLAFOND/N_TESSERE)</f>
        <v>53.559697451806073</v>
      </c>
      <c r="T4042" s="3">
        <f>+MAX(CEILING(Tabella2026[[#This Row],[preDEF1]],1),1)</f>
        <v>54</v>
      </c>
      <c r="U4042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4042" s="21">
        <f>+Tabella2026[[#This Row],[DEF - n. card]]*(PLAFOND/N_TESSERE)</f>
        <v>27000</v>
      </c>
      <c r="W4042" s="18"/>
    </row>
    <row r="4043" spans="2:23" x14ac:dyDescent="0.25">
      <c r="B4043" s="1" t="s">
        <v>8135</v>
      </c>
      <c r="C4043" s="2">
        <v>64116</v>
      </c>
      <c r="D4043" s="1" t="s">
        <v>8136</v>
      </c>
      <c r="E4043" s="1" t="s">
        <v>15</v>
      </c>
      <c r="F4043" s="1" t="s">
        <v>290</v>
      </c>
      <c r="G4043" s="1" t="s">
        <v>4778</v>
      </c>
      <c r="H4043" s="1" t="s">
        <v>15836</v>
      </c>
      <c r="I4043" s="5">
        <v>2301</v>
      </c>
      <c r="J4043" s="5">
        <v>33129089</v>
      </c>
      <c r="K4043" s="3">
        <f>+Tabella2026[[#This Row],[POP_2024]]/SUM(Tabella2026[POP_2024])</f>
        <v>3.9037407099114502E-5</v>
      </c>
      <c r="L4043" s="3">
        <f>+Tabella2026[[#This Row],[INCIDENZA POPOLAZIONE]]*(PLAFOND/2)</f>
        <v>11492.583371923985</v>
      </c>
      <c r="M4043" s="3">
        <f>+IFERROR(Tabella2026[[#This Row],[reddito_2024]]/Tabella2026[[#This Row],[POP_2024]],"")</f>
        <v>14397.691873098653</v>
      </c>
      <c r="N4043" s="3">
        <f>+IF(Tabella2026[[#This Row],[REDDITO COMPLESSIVO PROCAPITE]]&lt;media_aggr_reddito_pc,(media_aggr_reddito_pc-Tabella2026[[#This Row],[REDDITO COMPLESSIVO PROCAPITE]]),0)</f>
        <v>3427.3741895100884</v>
      </c>
      <c r="O4043" s="3">
        <f>+Tabella2026[[#This Row],[DIFFERENZA REDDITO INFERIORE ALLA MEDIA DALLA MEDIA]]*Tabella2026[[#This Row],[POP_2024]]</f>
        <v>7886388.0100627132</v>
      </c>
      <c r="P4043" s="3">
        <f>+Tabella2026[[#This Row],[POPOLAZIONE PER DIFFERENZA ]]/SUM(Tabella2026[[POPOLAZIONE PER DIFFERENZA ]])</f>
        <v>6.9966623182705174E-5</v>
      </c>
      <c r="Q4043" s="3">
        <f>+Tabella2026[[#This Row],[INCIDENZA POPOLAZIONE PER DIFFERENZA]]*(PLAFOND-SUM(Tabella2026[CONTRIBUTO SULLA BASE DELLA POPOLAZIONE]))</f>
        <v>20598.121390021101</v>
      </c>
      <c r="R4043" s="3">
        <f>+Tabella2026[[#This Row],[CONTRIBUTO SULLA BASE DELLA POPOLAZIONE]]+Tabella2026[[#This Row],[CONTRIBUTO SULLA BASE DEL REDDITO]]</f>
        <v>32090.704761945086</v>
      </c>
      <c r="S4043" s="3">
        <f>+Tabella2026[[#This Row],[CONTRIBUTO TOTALE]]/(PLAFOND/N_TESSERE)</f>
        <v>64.181409523890167</v>
      </c>
      <c r="T4043" s="3">
        <f>+MAX(CEILING(Tabella2026[[#This Row],[preDEF1]],1),1)</f>
        <v>65</v>
      </c>
      <c r="U4043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4043" s="21">
        <f>+Tabella2026[[#This Row],[DEF - n. card]]*(PLAFOND/N_TESSERE)</f>
        <v>32500</v>
      </c>
      <c r="W4043" s="18"/>
    </row>
    <row r="4044" spans="2:23" x14ac:dyDescent="0.25">
      <c r="B4044" s="1" t="s">
        <v>8083</v>
      </c>
      <c r="C4044" s="2">
        <v>17011</v>
      </c>
      <c r="D4044" s="1" t="s">
        <v>8084</v>
      </c>
      <c r="E4044" s="1" t="s">
        <v>12</v>
      </c>
      <c r="F4044" s="1" t="s">
        <v>50</v>
      </c>
      <c r="G4044" s="1" t="s">
        <v>4778</v>
      </c>
      <c r="H4044" s="1" t="s">
        <v>15835</v>
      </c>
      <c r="I4044" s="5">
        <v>2300</v>
      </c>
      <c r="J4044" s="5">
        <v>44490388</v>
      </c>
      <c r="K4044" s="3">
        <f>+Tabella2026[[#This Row],[POP_2024]]/SUM(Tabella2026[POP_2024])</f>
        <v>3.9020441689684206E-5</v>
      </c>
      <c r="L4044" s="3">
        <f>+Tabella2026[[#This Row],[INCIDENZA POPOLAZIONE]]*(PLAFOND/2)</f>
        <v>11487.588768111764</v>
      </c>
      <c r="M4044" s="3">
        <f>+IFERROR(Tabella2026[[#This Row],[reddito_2024]]/Tabella2026[[#This Row],[POP_2024]],"")</f>
        <v>19343.646956521738</v>
      </c>
      <c r="N4044" s="3">
        <f>+IF(Tabella2026[[#This Row],[REDDITO COMPLESSIVO PROCAPITE]]&lt;media_aggr_reddito_pc,(media_aggr_reddito_pc-Tabella2026[[#This Row],[REDDITO COMPLESSIVO PROCAPITE]]),0)</f>
        <v>0</v>
      </c>
      <c r="O4044" s="3">
        <f>+Tabella2026[[#This Row],[DIFFERENZA REDDITO INFERIORE ALLA MEDIA DALLA MEDIA]]*Tabella2026[[#This Row],[POP_2024]]</f>
        <v>0</v>
      </c>
      <c r="P4044" s="3">
        <f>+Tabella2026[[#This Row],[POPOLAZIONE PER DIFFERENZA ]]/SUM(Tabella2026[[POPOLAZIONE PER DIFFERENZA ]])</f>
        <v>0</v>
      </c>
      <c r="Q4044" s="3">
        <f>+Tabella2026[[#This Row],[INCIDENZA POPOLAZIONE PER DIFFERENZA]]*(PLAFOND-SUM(Tabella2026[CONTRIBUTO SULLA BASE DELLA POPOLAZIONE]))</f>
        <v>0</v>
      </c>
      <c r="R4044" s="3">
        <f>+Tabella2026[[#This Row],[CONTRIBUTO SULLA BASE DELLA POPOLAZIONE]]+Tabella2026[[#This Row],[CONTRIBUTO SULLA BASE DEL REDDITO]]</f>
        <v>11487.588768111764</v>
      </c>
      <c r="S4044" s="3">
        <f>+Tabella2026[[#This Row],[CONTRIBUTO TOTALE]]/(PLAFOND/N_TESSERE)</f>
        <v>22.975177536223526</v>
      </c>
      <c r="T4044" s="3">
        <f>+MAX(CEILING(Tabella2026[[#This Row],[preDEF1]],1),1)</f>
        <v>23</v>
      </c>
      <c r="U4044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44" s="21">
        <f>+Tabella2026[[#This Row],[DEF - n. card]]*(PLAFOND/N_TESSERE)</f>
        <v>11500</v>
      </c>
      <c r="W4044" s="18"/>
    </row>
    <row r="4045" spans="2:23" x14ac:dyDescent="0.25">
      <c r="B4045" s="1" t="s">
        <v>8245</v>
      </c>
      <c r="C4045" s="2">
        <v>19029</v>
      </c>
      <c r="D4045" s="1" t="s">
        <v>8246</v>
      </c>
      <c r="E4045" s="1" t="s">
        <v>12</v>
      </c>
      <c r="F4045" s="1" t="s">
        <v>193</v>
      </c>
      <c r="G4045" s="1" t="s">
        <v>4778</v>
      </c>
      <c r="H4045" s="1" t="s">
        <v>15835</v>
      </c>
      <c r="I4045" s="5">
        <v>2300</v>
      </c>
      <c r="J4045" s="5">
        <v>43980304</v>
      </c>
      <c r="K4045" s="3">
        <f>+Tabella2026[[#This Row],[POP_2024]]/SUM(Tabella2026[POP_2024])</f>
        <v>3.9020441689684206E-5</v>
      </c>
      <c r="L4045" s="3">
        <f>+Tabella2026[[#This Row],[INCIDENZA POPOLAZIONE]]*(PLAFOND/2)</f>
        <v>11487.588768111764</v>
      </c>
      <c r="M4045" s="3">
        <f>+IFERROR(Tabella2026[[#This Row],[reddito_2024]]/Tabella2026[[#This Row],[POP_2024]],"")</f>
        <v>19121.871304347827</v>
      </c>
      <c r="N4045" s="3">
        <f>+IF(Tabella2026[[#This Row],[REDDITO COMPLESSIVO PROCAPITE]]&lt;media_aggr_reddito_pc,(media_aggr_reddito_pc-Tabella2026[[#This Row],[REDDITO COMPLESSIVO PROCAPITE]]),0)</f>
        <v>0</v>
      </c>
      <c r="O4045" s="3">
        <f>+Tabella2026[[#This Row],[DIFFERENZA REDDITO INFERIORE ALLA MEDIA DALLA MEDIA]]*Tabella2026[[#This Row],[POP_2024]]</f>
        <v>0</v>
      </c>
      <c r="P4045" s="3">
        <f>+Tabella2026[[#This Row],[POPOLAZIONE PER DIFFERENZA ]]/SUM(Tabella2026[[POPOLAZIONE PER DIFFERENZA ]])</f>
        <v>0</v>
      </c>
      <c r="Q4045" s="3">
        <f>+Tabella2026[[#This Row],[INCIDENZA POPOLAZIONE PER DIFFERENZA]]*(PLAFOND-SUM(Tabella2026[CONTRIBUTO SULLA BASE DELLA POPOLAZIONE]))</f>
        <v>0</v>
      </c>
      <c r="R4045" s="3">
        <f>+Tabella2026[[#This Row],[CONTRIBUTO SULLA BASE DELLA POPOLAZIONE]]+Tabella2026[[#This Row],[CONTRIBUTO SULLA BASE DEL REDDITO]]</f>
        <v>11487.588768111764</v>
      </c>
      <c r="S4045" s="3">
        <f>+Tabella2026[[#This Row],[CONTRIBUTO TOTALE]]/(PLAFOND/N_TESSERE)</f>
        <v>22.975177536223526</v>
      </c>
      <c r="T4045" s="3">
        <f>+MAX(CEILING(Tabella2026[[#This Row],[preDEF1]],1),1)</f>
        <v>23</v>
      </c>
      <c r="U4045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45" s="21">
        <f>+Tabella2026[[#This Row],[DEF - n. card]]*(PLAFOND/N_TESSERE)</f>
        <v>11500</v>
      </c>
      <c r="W4045" s="18"/>
    </row>
    <row r="4046" spans="2:23" x14ac:dyDescent="0.25">
      <c r="B4046" s="1" t="s">
        <v>8101</v>
      </c>
      <c r="C4046" s="2">
        <v>54049</v>
      </c>
      <c r="D4046" s="1" t="s">
        <v>8102</v>
      </c>
      <c r="E4046" s="1" t="s">
        <v>67</v>
      </c>
      <c r="F4046" s="1" t="s">
        <v>66</v>
      </c>
      <c r="G4046" s="1" t="s">
        <v>4778</v>
      </c>
      <c r="H4046" s="1" t="s">
        <v>15834</v>
      </c>
      <c r="I4046" s="5">
        <v>2299</v>
      </c>
      <c r="J4046" s="5">
        <v>37943694</v>
      </c>
      <c r="K4046" s="3">
        <f>+Tabella2026[[#This Row],[POP_2024]]/SUM(Tabella2026[POP_2024])</f>
        <v>3.9003476280253903E-5</v>
      </c>
      <c r="L4046" s="3">
        <f>+Tabella2026[[#This Row],[INCIDENZA POPOLAZIONE]]*(PLAFOND/2)</f>
        <v>11482.594164299539</v>
      </c>
      <c r="M4046" s="3">
        <f>+IFERROR(Tabella2026[[#This Row],[reddito_2024]]/Tabella2026[[#This Row],[POP_2024]],"")</f>
        <v>16504.434101783383</v>
      </c>
      <c r="N4046" s="3">
        <f>+IF(Tabella2026[[#This Row],[REDDITO COMPLESSIVO PROCAPITE]]&lt;media_aggr_reddito_pc,(media_aggr_reddito_pc-Tabella2026[[#This Row],[REDDITO COMPLESSIVO PROCAPITE]]),0)</f>
        <v>1320.631960825358</v>
      </c>
      <c r="O4046" s="3">
        <f>+Tabella2026[[#This Row],[DIFFERENZA REDDITO INFERIORE ALLA MEDIA DALLA MEDIA]]*Tabella2026[[#This Row],[POP_2024]]</f>
        <v>3036132.877937498</v>
      </c>
      <c r="P4046" s="3">
        <f>+Tabella2026[[#This Row],[POPOLAZIONE PER DIFFERENZA ]]/SUM(Tabella2026[[POPOLAZIONE PER DIFFERENZA ]])</f>
        <v>2.6936027587309377E-5</v>
      </c>
      <c r="Q4046" s="3">
        <f>+Tabella2026[[#This Row],[INCIDENZA POPOLAZIONE PER DIFFERENZA]]*(PLAFOND-SUM(Tabella2026[CONTRIBUTO SULLA BASE DELLA POPOLAZIONE]))</f>
        <v>7929.9463196832221</v>
      </c>
      <c r="R4046" s="3">
        <f>+Tabella2026[[#This Row],[CONTRIBUTO SULLA BASE DELLA POPOLAZIONE]]+Tabella2026[[#This Row],[CONTRIBUTO SULLA BASE DEL REDDITO]]</f>
        <v>19412.540483982761</v>
      </c>
      <c r="S4046" s="3">
        <f>+Tabella2026[[#This Row],[CONTRIBUTO TOTALE]]/(PLAFOND/N_TESSERE)</f>
        <v>38.825080967965519</v>
      </c>
      <c r="T4046" s="3">
        <f>+MAX(CEILING(Tabella2026[[#This Row],[preDEF1]],1),1)</f>
        <v>39</v>
      </c>
      <c r="U4046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4046" s="21">
        <f>+Tabella2026[[#This Row],[DEF - n. card]]*(PLAFOND/N_TESSERE)</f>
        <v>19500</v>
      </c>
      <c r="W4046" s="18"/>
    </row>
    <row r="4047" spans="2:23" x14ac:dyDescent="0.25">
      <c r="B4047" s="1" t="s">
        <v>7991</v>
      </c>
      <c r="C4047" s="2">
        <v>30073</v>
      </c>
      <c r="D4047" s="1" t="s">
        <v>7992</v>
      </c>
      <c r="E4047" s="1" t="s">
        <v>48</v>
      </c>
      <c r="F4047" s="1" t="s">
        <v>120</v>
      </c>
      <c r="G4047" s="1" t="s">
        <v>4778</v>
      </c>
      <c r="H4047" s="1" t="s">
        <v>15835</v>
      </c>
      <c r="I4047" s="5">
        <v>2298</v>
      </c>
      <c r="J4047" s="5">
        <v>37062871</v>
      </c>
      <c r="K4047" s="3">
        <f>+Tabella2026[[#This Row],[POP_2024]]/SUM(Tabella2026[POP_2024])</f>
        <v>3.8986510870823607E-5</v>
      </c>
      <c r="L4047" s="3">
        <f>+Tabella2026[[#This Row],[INCIDENZA POPOLAZIONE]]*(PLAFOND/2)</f>
        <v>11477.599560487317</v>
      </c>
      <c r="M4047" s="3">
        <f>+IFERROR(Tabella2026[[#This Row],[reddito_2024]]/Tabella2026[[#This Row],[POP_2024]],"")</f>
        <v>16128.31636205396</v>
      </c>
      <c r="N4047" s="3">
        <f>+IF(Tabella2026[[#This Row],[REDDITO COMPLESSIVO PROCAPITE]]&lt;media_aggr_reddito_pc,(media_aggr_reddito_pc-Tabella2026[[#This Row],[REDDITO COMPLESSIVO PROCAPITE]]),0)</f>
        <v>1696.7497005547812</v>
      </c>
      <c r="O4047" s="3">
        <f>+Tabella2026[[#This Row],[DIFFERENZA REDDITO INFERIORE ALLA MEDIA DALLA MEDIA]]*Tabella2026[[#This Row],[POP_2024]]</f>
        <v>3899130.811874887</v>
      </c>
      <c r="P4047" s="3">
        <f>+Tabella2026[[#This Row],[POPOLAZIONE PER DIFFERENZA ]]/SUM(Tabella2026[[POPOLAZIONE PER DIFFERENZA ]])</f>
        <v>3.4592390826628395E-5</v>
      </c>
      <c r="Q4047" s="3">
        <f>+Tabella2026[[#This Row],[INCIDENZA POPOLAZIONE PER DIFFERENZA]]*(PLAFOND-SUM(Tabella2026[CONTRIBUTO SULLA BASE DELLA POPOLAZIONE]))</f>
        <v>10183.973915066321</v>
      </c>
      <c r="R4047" s="3">
        <f>+Tabella2026[[#This Row],[CONTRIBUTO SULLA BASE DELLA POPOLAZIONE]]+Tabella2026[[#This Row],[CONTRIBUTO SULLA BASE DEL REDDITO]]</f>
        <v>21661.57347555364</v>
      </c>
      <c r="S4047" s="3">
        <f>+Tabella2026[[#This Row],[CONTRIBUTO TOTALE]]/(PLAFOND/N_TESSERE)</f>
        <v>43.323146951107276</v>
      </c>
      <c r="T4047" s="3">
        <f>+MAX(CEILING(Tabella2026[[#This Row],[preDEF1]],1),1)</f>
        <v>44</v>
      </c>
      <c r="U4047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4047" s="21">
        <f>+Tabella2026[[#This Row],[DEF - n. card]]*(PLAFOND/N_TESSERE)</f>
        <v>22000</v>
      </c>
      <c r="W4047" s="18"/>
    </row>
    <row r="4048" spans="2:23" x14ac:dyDescent="0.25">
      <c r="B4048" s="1" t="s">
        <v>8165</v>
      </c>
      <c r="C4048" s="2">
        <v>12114</v>
      </c>
      <c r="D4048" s="1" t="s">
        <v>8166</v>
      </c>
      <c r="E4048" s="1" t="s">
        <v>12</v>
      </c>
      <c r="F4048" s="1" t="s">
        <v>157</v>
      </c>
      <c r="G4048" s="1" t="s">
        <v>4778</v>
      </c>
      <c r="H4048" s="1" t="s">
        <v>15835</v>
      </c>
      <c r="I4048" s="5">
        <v>2298</v>
      </c>
      <c r="J4048" s="5">
        <v>32834944</v>
      </c>
      <c r="K4048" s="3">
        <f>+Tabella2026[[#This Row],[POP_2024]]/SUM(Tabella2026[POP_2024])</f>
        <v>3.8986510870823607E-5</v>
      </c>
      <c r="L4048" s="3">
        <f>+Tabella2026[[#This Row],[INCIDENZA POPOLAZIONE]]*(PLAFOND/2)</f>
        <v>11477.599560487317</v>
      </c>
      <c r="M4048" s="3">
        <f>+IFERROR(Tabella2026[[#This Row],[reddito_2024]]/Tabella2026[[#This Row],[POP_2024]],"")</f>
        <v>14288.487380330722</v>
      </c>
      <c r="N4048" s="3">
        <f>+IF(Tabella2026[[#This Row],[REDDITO COMPLESSIVO PROCAPITE]]&lt;media_aggr_reddito_pc,(media_aggr_reddito_pc-Tabella2026[[#This Row],[REDDITO COMPLESSIVO PROCAPITE]]),0)</f>
        <v>3536.5786822780192</v>
      </c>
      <c r="O4048" s="3">
        <f>+Tabella2026[[#This Row],[DIFFERENZA REDDITO INFERIORE ALLA MEDIA DALLA MEDIA]]*Tabella2026[[#This Row],[POP_2024]]</f>
        <v>8127057.8118748879</v>
      </c>
      <c r="P4048" s="3">
        <f>+Tabella2026[[#This Row],[POPOLAZIONE PER DIFFERENZA ]]/SUM(Tabella2026[[POPOLAZIONE PER DIFFERENZA ]])</f>
        <v>7.2101802597332392E-5</v>
      </c>
      <c r="Q4048" s="3">
        <f>+Tabella2026[[#This Row],[INCIDENZA POPOLAZIONE PER DIFFERENZA]]*(PLAFOND-SUM(Tabella2026[CONTRIBUTO SULLA BASE DELLA POPOLAZIONE]))</f>
        <v>21226.716608302795</v>
      </c>
      <c r="R4048" s="3">
        <f>+Tabella2026[[#This Row],[CONTRIBUTO SULLA BASE DELLA POPOLAZIONE]]+Tabella2026[[#This Row],[CONTRIBUTO SULLA BASE DEL REDDITO]]</f>
        <v>32704.316168790112</v>
      </c>
      <c r="S4048" s="3">
        <f>+Tabella2026[[#This Row],[CONTRIBUTO TOTALE]]/(PLAFOND/N_TESSERE)</f>
        <v>65.408632337580229</v>
      </c>
      <c r="T4048" s="3">
        <f>+MAX(CEILING(Tabella2026[[#This Row],[preDEF1]],1),1)</f>
        <v>66</v>
      </c>
      <c r="U4048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4048" s="21">
        <f>+Tabella2026[[#This Row],[DEF - n. card]]*(PLAFOND/N_TESSERE)</f>
        <v>33000</v>
      </c>
      <c r="W4048" s="18"/>
    </row>
    <row r="4049" spans="2:23" x14ac:dyDescent="0.25">
      <c r="B4049" s="1" t="s">
        <v>8143</v>
      </c>
      <c r="C4049" s="2">
        <v>56018</v>
      </c>
      <c r="D4049" s="1" t="s">
        <v>8144</v>
      </c>
      <c r="E4049" s="1" t="s">
        <v>8</v>
      </c>
      <c r="F4049" s="1" t="s">
        <v>210</v>
      </c>
      <c r="G4049" s="1" t="s">
        <v>4778</v>
      </c>
      <c r="H4049" s="1" t="s">
        <v>15834</v>
      </c>
      <c r="I4049" s="5">
        <v>2297</v>
      </c>
      <c r="J4049" s="5">
        <v>34716268</v>
      </c>
      <c r="K4049" s="3">
        <f>+Tabella2026[[#This Row],[POP_2024]]/SUM(Tabella2026[POP_2024])</f>
        <v>3.896954546139331E-5</v>
      </c>
      <c r="L4049" s="3">
        <f>+Tabella2026[[#This Row],[INCIDENZA POPOLAZIONE]]*(PLAFOND/2)</f>
        <v>11472.604956675095</v>
      </c>
      <c r="M4049" s="3">
        <f>+IFERROR(Tabella2026[[#This Row],[reddito_2024]]/Tabella2026[[#This Row],[POP_2024]],"")</f>
        <v>15113.7431432303</v>
      </c>
      <c r="N4049" s="3">
        <f>+IF(Tabella2026[[#This Row],[REDDITO COMPLESSIVO PROCAPITE]]&lt;media_aggr_reddito_pc,(media_aggr_reddito_pc-Tabella2026[[#This Row],[REDDITO COMPLESSIVO PROCAPITE]]),0)</f>
        <v>2711.3229193784409</v>
      </c>
      <c r="O4049" s="3">
        <f>+Tabella2026[[#This Row],[DIFFERENZA REDDITO INFERIORE ALLA MEDIA DALLA MEDIA]]*Tabella2026[[#This Row],[POP_2024]]</f>
        <v>6227908.7458122792</v>
      </c>
      <c r="P4049" s="3">
        <f>+Tabella2026[[#This Row],[POPOLAZIONE PER DIFFERENZA ]]/SUM(Tabella2026[[POPOLAZIONE PER DIFFERENZA ]])</f>
        <v>5.5252891929553522E-5</v>
      </c>
      <c r="Q4049" s="3">
        <f>+Tabella2026[[#This Row],[INCIDENZA POPOLAZIONE PER DIFFERENZA]]*(PLAFOND-SUM(Tabella2026[CONTRIBUTO SULLA BASE DELLA POPOLAZIONE]))</f>
        <v>16266.409944391675</v>
      </c>
      <c r="R4049" s="3">
        <f>+Tabella2026[[#This Row],[CONTRIBUTO SULLA BASE DELLA POPOLAZIONE]]+Tabella2026[[#This Row],[CONTRIBUTO SULLA BASE DEL REDDITO]]</f>
        <v>27739.01490106677</v>
      </c>
      <c r="S4049" s="3">
        <f>+Tabella2026[[#This Row],[CONTRIBUTO TOTALE]]/(PLAFOND/N_TESSERE)</f>
        <v>55.478029802133541</v>
      </c>
      <c r="T4049" s="3">
        <f>+MAX(CEILING(Tabella2026[[#This Row],[preDEF1]],1),1)</f>
        <v>56</v>
      </c>
      <c r="U4049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4049" s="21">
        <f>+Tabella2026[[#This Row],[DEF - n. card]]*(PLAFOND/N_TESSERE)</f>
        <v>28000</v>
      </c>
      <c r="W4049" s="18"/>
    </row>
    <row r="4050" spans="2:23" x14ac:dyDescent="0.25">
      <c r="B4050" s="1" t="s">
        <v>8265</v>
      </c>
      <c r="C4050" s="2">
        <v>26061</v>
      </c>
      <c r="D4050" s="1" t="s">
        <v>8266</v>
      </c>
      <c r="E4050" s="1" t="s">
        <v>38</v>
      </c>
      <c r="F4050" s="1" t="s">
        <v>150</v>
      </c>
      <c r="G4050" s="1" t="s">
        <v>4778</v>
      </c>
      <c r="H4050" s="1" t="s">
        <v>15835</v>
      </c>
      <c r="I4050" s="5">
        <v>2296</v>
      </c>
      <c r="J4050" s="5">
        <v>40210903</v>
      </c>
      <c r="K4050" s="3">
        <f>+Tabella2026[[#This Row],[POP_2024]]/SUM(Tabella2026[POP_2024])</f>
        <v>3.8952580051963014E-5</v>
      </c>
      <c r="L4050" s="3">
        <f>+Tabella2026[[#This Row],[INCIDENZA POPOLAZIONE]]*(PLAFOND/2)</f>
        <v>11467.610352862872</v>
      </c>
      <c r="M4050" s="3">
        <f>+IFERROR(Tabella2026[[#This Row],[reddito_2024]]/Tabella2026[[#This Row],[POP_2024]],"")</f>
        <v>17513.45949477352</v>
      </c>
      <c r="N4050" s="3">
        <f>+IF(Tabella2026[[#This Row],[REDDITO COMPLESSIVO PROCAPITE]]&lt;media_aggr_reddito_pc,(media_aggr_reddito_pc-Tabella2026[[#This Row],[REDDITO COMPLESSIVO PROCAPITE]]),0)</f>
        <v>311.60656783522063</v>
      </c>
      <c r="O4050" s="3">
        <f>+Tabella2026[[#This Row],[DIFFERENZA REDDITO INFERIORE ALLA MEDIA DALLA MEDIA]]*Tabella2026[[#This Row],[POP_2024]]</f>
        <v>715448.6797496666</v>
      </c>
      <c r="P4050" s="3">
        <f>+Tabella2026[[#This Row],[POPOLAZIONE PER DIFFERENZA ]]/SUM(Tabella2026[[POPOLAZIONE PER DIFFERENZA ]])</f>
        <v>6.3473326596075981E-6</v>
      </c>
      <c r="Q4050" s="3">
        <f>+Tabella2026[[#This Row],[INCIDENZA POPOLAZIONE PER DIFFERENZA]]*(PLAFOND-SUM(Tabella2026[CONTRIBUTO SULLA BASE DELLA POPOLAZIONE]))</f>
        <v>1868.6499744889898</v>
      </c>
      <c r="R4050" s="3">
        <f>+Tabella2026[[#This Row],[CONTRIBUTO SULLA BASE DELLA POPOLAZIONE]]+Tabella2026[[#This Row],[CONTRIBUTO SULLA BASE DEL REDDITO]]</f>
        <v>13336.260327351862</v>
      </c>
      <c r="S4050" s="3">
        <f>+Tabella2026[[#This Row],[CONTRIBUTO TOTALE]]/(PLAFOND/N_TESSERE)</f>
        <v>26.672520654703725</v>
      </c>
      <c r="T4050" s="3">
        <f>+MAX(CEILING(Tabella2026[[#This Row],[preDEF1]],1),1)</f>
        <v>27</v>
      </c>
      <c r="U4050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4050" s="21">
        <f>+Tabella2026[[#This Row],[DEF - n. card]]*(PLAFOND/N_TESSERE)</f>
        <v>13500</v>
      </c>
      <c r="W4050" s="18"/>
    </row>
    <row r="4051" spans="2:23" x14ac:dyDescent="0.25">
      <c r="B4051" s="1" t="s">
        <v>8087</v>
      </c>
      <c r="C4051" s="2">
        <v>30104</v>
      </c>
      <c r="D4051" s="1" t="s">
        <v>8088</v>
      </c>
      <c r="E4051" s="1" t="s">
        <v>48</v>
      </c>
      <c r="F4051" s="1" t="s">
        <v>120</v>
      </c>
      <c r="G4051" s="1" t="s">
        <v>4778</v>
      </c>
      <c r="H4051" s="1" t="s">
        <v>15835</v>
      </c>
      <c r="I4051" s="5">
        <v>2296</v>
      </c>
      <c r="J4051" s="5">
        <v>42749872</v>
      </c>
      <c r="K4051" s="3">
        <f>+Tabella2026[[#This Row],[POP_2024]]/SUM(Tabella2026[POP_2024])</f>
        <v>3.8952580051963014E-5</v>
      </c>
      <c r="L4051" s="3">
        <f>+Tabella2026[[#This Row],[INCIDENZA POPOLAZIONE]]*(PLAFOND/2)</f>
        <v>11467.610352862872</v>
      </c>
      <c r="M4051" s="3">
        <f>+IFERROR(Tabella2026[[#This Row],[reddito_2024]]/Tabella2026[[#This Row],[POP_2024]],"")</f>
        <v>18619.282229965156</v>
      </c>
      <c r="N4051" s="3">
        <f>+IF(Tabella2026[[#This Row],[REDDITO COMPLESSIVO PROCAPITE]]&lt;media_aggr_reddito_pc,(media_aggr_reddito_pc-Tabella2026[[#This Row],[REDDITO COMPLESSIVO PROCAPITE]]),0)</f>
        <v>0</v>
      </c>
      <c r="O4051" s="3">
        <f>+Tabella2026[[#This Row],[DIFFERENZA REDDITO INFERIORE ALLA MEDIA DALLA MEDIA]]*Tabella2026[[#This Row],[POP_2024]]</f>
        <v>0</v>
      </c>
      <c r="P4051" s="3">
        <f>+Tabella2026[[#This Row],[POPOLAZIONE PER DIFFERENZA ]]/SUM(Tabella2026[[POPOLAZIONE PER DIFFERENZA ]])</f>
        <v>0</v>
      </c>
      <c r="Q4051" s="3">
        <f>+Tabella2026[[#This Row],[INCIDENZA POPOLAZIONE PER DIFFERENZA]]*(PLAFOND-SUM(Tabella2026[CONTRIBUTO SULLA BASE DELLA POPOLAZIONE]))</f>
        <v>0</v>
      </c>
      <c r="R4051" s="3">
        <f>+Tabella2026[[#This Row],[CONTRIBUTO SULLA BASE DELLA POPOLAZIONE]]+Tabella2026[[#This Row],[CONTRIBUTO SULLA BASE DEL REDDITO]]</f>
        <v>11467.610352862872</v>
      </c>
      <c r="S4051" s="3">
        <f>+Tabella2026[[#This Row],[CONTRIBUTO TOTALE]]/(PLAFOND/N_TESSERE)</f>
        <v>22.935220705725744</v>
      </c>
      <c r="T4051" s="3">
        <f>+MAX(CEILING(Tabella2026[[#This Row],[preDEF1]],1),1)</f>
        <v>23</v>
      </c>
      <c r="U4051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51" s="21">
        <f>+Tabella2026[[#This Row],[DEF - n. card]]*(PLAFOND/N_TESSERE)</f>
        <v>11500</v>
      </c>
      <c r="W4051" s="18"/>
    </row>
    <row r="4052" spans="2:23" x14ac:dyDescent="0.25">
      <c r="B4052" s="1" t="s">
        <v>8177</v>
      </c>
      <c r="C4052" s="2">
        <v>65081</v>
      </c>
      <c r="D4052" s="1" t="s">
        <v>8178</v>
      </c>
      <c r="E4052" s="1" t="s">
        <v>15</v>
      </c>
      <c r="F4052" s="1" t="s">
        <v>82</v>
      </c>
      <c r="G4052" s="1" t="s">
        <v>4778</v>
      </c>
      <c r="H4052" s="1" t="s">
        <v>15836</v>
      </c>
      <c r="I4052" s="5">
        <v>2290</v>
      </c>
      <c r="J4052" s="5">
        <v>26045908</v>
      </c>
      <c r="K4052" s="3">
        <f>+Tabella2026[[#This Row],[POP_2024]]/SUM(Tabella2026[POP_2024])</f>
        <v>3.8850787595381229E-5</v>
      </c>
      <c r="L4052" s="3">
        <f>+Tabella2026[[#This Row],[INCIDENZA POPOLAZIONE]]*(PLAFOND/2)</f>
        <v>11437.642729989537</v>
      </c>
      <c r="M4052" s="3">
        <f>+IFERROR(Tabella2026[[#This Row],[reddito_2024]]/Tabella2026[[#This Row],[POP_2024]],"")</f>
        <v>11373.758951965065</v>
      </c>
      <c r="N4052" s="3">
        <f>+IF(Tabella2026[[#This Row],[REDDITO COMPLESSIVO PROCAPITE]]&lt;media_aggr_reddito_pc,(media_aggr_reddito_pc-Tabella2026[[#This Row],[REDDITO COMPLESSIVO PROCAPITE]]),0)</f>
        <v>6451.3071106436764</v>
      </c>
      <c r="O4052" s="3">
        <f>+Tabella2026[[#This Row],[DIFFERENZA REDDITO INFERIORE ALLA MEDIA DALLA MEDIA]]*Tabella2026[[#This Row],[POP_2024]]</f>
        <v>14773493.283374019</v>
      </c>
      <c r="P4052" s="3">
        <f>+Tabella2026[[#This Row],[POPOLAZIONE PER DIFFERENZA ]]/SUM(Tabella2026[[POPOLAZIONE PER DIFFERENZA ]])</f>
        <v>1.3106778874323179E-4</v>
      </c>
      <c r="Q4052" s="3">
        <f>+Tabella2026[[#This Row],[INCIDENZA POPOLAZIONE PER DIFFERENZA]]*(PLAFOND-SUM(Tabella2026[CONTRIBUTO SULLA BASE DELLA POPOLAZIONE]))</f>
        <v>38586.258705166038</v>
      </c>
      <c r="R4052" s="3">
        <f>+Tabella2026[[#This Row],[CONTRIBUTO SULLA BASE DELLA POPOLAZIONE]]+Tabella2026[[#This Row],[CONTRIBUTO SULLA BASE DEL REDDITO]]</f>
        <v>50023.901435155574</v>
      </c>
      <c r="S4052" s="3">
        <f>+Tabella2026[[#This Row],[CONTRIBUTO TOTALE]]/(PLAFOND/N_TESSERE)</f>
        <v>100.04780287031114</v>
      </c>
      <c r="T4052" s="3">
        <f>+MAX(CEILING(Tabella2026[[#This Row],[preDEF1]],1),1)</f>
        <v>101</v>
      </c>
      <c r="U4052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4052" s="21">
        <f>+Tabella2026[[#This Row],[DEF - n. card]]*(PLAFOND/N_TESSERE)</f>
        <v>50500</v>
      </c>
      <c r="W4052" s="18"/>
    </row>
    <row r="4053" spans="2:23" x14ac:dyDescent="0.25">
      <c r="B4053" s="1" t="s">
        <v>8169</v>
      </c>
      <c r="C4053" s="2">
        <v>22110</v>
      </c>
      <c r="D4053" s="1" t="s">
        <v>8170</v>
      </c>
      <c r="E4053" s="1" t="s">
        <v>99</v>
      </c>
      <c r="F4053" s="1" t="s">
        <v>98</v>
      </c>
      <c r="G4053" s="1" t="s">
        <v>4778</v>
      </c>
      <c r="H4053" s="1" t="s">
        <v>15835</v>
      </c>
      <c r="I4053" s="5">
        <v>2288</v>
      </c>
      <c r="J4053" s="5">
        <v>47623585</v>
      </c>
      <c r="K4053" s="3">
        <f>+Tabella2026[[#This Row],[POP_2024]]/SUM(Tabella2026[POP_2024])</f>
        <v>3.8816856776520636E-5</v>
      </c>
      <c r="L4053" s="3">
        <f>+Tabella2026[[#This Row],[INCIDENZA POPOLAZIONE]]*(PLAFOND/2)</f>
        <v>11427.653522365094</v>
      </c>
      <c r="M4053" s="3">
        <f>+IFERROR(Tabella2026[[#This Row],[reddito_2024]]/Tabella2026[[#This Row],[POP_2024]],"")</f>
        <v>20814.503933566433</v>
      </c>
      <c r="N4053" s="3">
        <f>+IF(Tabella2026[[#This Row],[REDDITO COMPLESSIVO PROCAPITE]]&lt;media_aggr_reddito_pc,(media_aggr_reddito_pc-Tabella2026[[#This Row],[REDDITO COMPLESSIVO PROCAPITE]]),0)</f>
        <v>0</v>
      </c>
      <c r="O4053" s="3">
        <f>+Tabella2026[[#This Row],[DIFFERENZA REDDITO INFERIORE ALLA MEDIA DALLA MEDIA]]*Tabella2026[[#This Row],[POP_2024]]</f>
        <v>0</v>
      </c>
      <c r="P4053" s="3">
        <f>+Tabella2026[[#This Row],[POPOLAZIONE PER DIFFERENZA ]]/SUM(Tabella2026[[POPOLAZIONE PER DIFFERENZA ]])</f>
        <v>0</v>
      </c>
      <c r="Q4053" s="3">
        <f>+Tabella2026[[#This Row],[INCIDENZA POPOLAZIONE PER DIFFERENZA]]*(PLAFOND-SUM(Tabella2026[CONTRIBUTO SULLA BASE DELLA POPOLAZIONE]))</f>
        <v>0</v>
      </c>
      <c r="R4053" s="3">
        <f>+Tabella2026[[#This Row],[CONTRIBUTO SULLA BASE DELLA POPOLAZIONE]]+Tabella2026[[#This Row],[CONTRIBUTO SULLA BASE DEL REDDITO]]</f>
        <v>11427.653522365094</v>
      </c>
      <c r="S4053" s="3">
        <f>+Tabella2026[[#This Row],[CONTRIBUTO TOTALE]]/(PLAFOND/N_TESSERE)</f>
        <v>22.855307044730186</v>
      </c>
      <c r="T4053" s="3">
        <f>+MAX(CEILING(Tabella2026[[#This Row],[preDEF1]],1),1)</f>
        <v>23</v>
      </c>
      <c r="U4053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53" s="21">
        <f>+Tabella2026[[#This Row],[DEF - n. card]]*(PLAFOND/N_TESSERE)</f>
        <v>11500</v>
      </c>
      <c r="W4053" s="18"/>
    </row>
    <row r="4054" spans="2:23" x14ac:dyDescent="0.25">
      <c r="B4054" s="1" t="s">
        <v>8067</v>
      </c>
      <c r="C4054" s="2">
        <v>17035</v>
      </c>
      <c r="D4054" s="1" t="s">
        <v>8068</v>
      </c>
      <c r="E4054" s="1" t="s">
        <v>12</v>
      </c>
      <c r="F4054" s="1" t="s">
        <v>50</v>
      </c>
      <c r="G4054" s="1" t="s">
        <v>4778</v>
      </c>
      <c r="H4054" s="1" t="s">
        <v>15835</v>
      </c>
      <c r="I4054" s="5">
        <v>2287</v>
      </c>
      <c r="J4054" s="5">
        <v>41625209</v>
      </c>
      <c r="K4054" s="3">
        <f>+Tabella2026[[#This Row],[POP_2024]]/SUM(Tabella2026[POP_2024])</f>
        <v>3.8799891367090333E-5</v>
      </c>
      <c r="L4054" s="3">
        <f>+Tabella2026[[#This Row],[INCIDENZA POPOLAZIONE]]*(PLAFOND/2)</f>
        <v>11422.658918552868</v>
      </c>
      <c r="M4054" s="3">
        <f>+IFERROR(Tabella2026[[#This Row],[reddito_2024]]/Tabella2026[[#This Row],[POP_2024]],"")</f>
        <v>18200.790992566683</v>
      </c>
      <c r="N4054" s="3">
        <f>+IF(Tabella2026[[#This Row],[REDDITO COMPLESSIVO PROCAPITE]]&lt;media_aggr_reddito_pc,(media_aggr_reddito_pc-Tabella2026[[#This Row],[REDDITO COMPLESSIVO PROCAPITE]]),0)</f>
        <v>0</v>
      </c>
      <c r="O4054" s="3">
        <f>+Tabella2026[[#This Row],[DIFFERENZA REDDITO INFERIORE ALLA MEDIA DALLA MEDIA]]*Tabella2026[[#This Row],[POP_2024]]</f>
        <v>0</v>
      </c>
      <c r="P4054" s="3">
        <f>+Tabella2026[[#This Row],[POPOLAZIONE PER DIFFERENZA ]]/SUM(Tabella2026[[POPOLAZIONE PER DIFFERENZA ]])</f>
        <v>0</v>
      </c>
      <c r="Q4054" s="3">
        <f>+Tabella2026[[#This Row],[INCIDENZA POPOLAZIONE PER DIFFERENZA]]*(PLAFOND-SUM(Tabella2026[CONTRIBUTO SULLA BASE DELLA POPOLAZIONE]))</f>
        <v>0</v>
      </c>
      <c r="R4054" s="3">
        <f>+Tabella2026[[#This Row],[CONTRIBUTO SULLA BASE DELLA POPOLAZIONE]]+Tabella2026[[#This Row],[CONTRIBUTO SULLA BASE DEL REDDITO]]</f>
        <v>11422.658918552868</v>
      </c>
      <c r="S4054" s="3">
        <f>+Tabella2026[[#This Row],[CONTRIBUTO TOTALE]]/(PLAFOND/N_TESSERE)</f>
        <v>22.845317837105735</v>
      </c>
      <c r="T4054" s="3">
        <f>+MAX(CEILING(Tabella2026[[#This Row],[preDEF1]],1),1)</f>
        <v>23</v>
      </c>
      <c r="U4054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54" s="21">
        <f>+Tabella2026[[#This Row],[DEF - n. card]]*(PLAFOND/N_TESSERE)</f>
        <v>11500</v>
      </c>
      <c r="W4054" s="18"/>
    </row>
    <row r="4055" spans="2:23" x14ac:dyDescent="0.25">
      <c r="B4055" s="1" t="s">
        <v>8219</v>
      </c>
      <c r="C4055" s="2">
        <v>97070</v>
      </c>
      <c r="D4055" s="1" t="s">
        <v>8220</v>
      </c>
      <c r="E4055" s="1" t="s">
        <v>12</v>
      </c>
      <c r="F4055" s="1" t="s">
        <v>362</v>
      </c>
      <c r="G4055" s="1" t="s">
        <v>4778</v>
      </c>
      <c r="H4055" s="1" t="s">
        <v>15835</v>
      </c>
      <c r="I4055" s="5">
        <v>2287</v>
      </c>
      <c r="J4055" s="5">
        <v>43928768</v>
      </c>
      <c r="K4055" s="3">
        <f>+Tabella2026[[#This Row],[POP_2024]]/SUM(Tabella2026[POP_2024])</f>
        <v>3.8799891367090333E-5</v>
      </c>
      <c r="L4055" s="3">
        <f>+Tabella2026[[#This Row],[INCIDENZA POPOLAZIONE]]*(PLAFOND/2)</f>
        <v>11422.658918552868</v>
      </c>
      <c r="M4055" s="3">
        <f>+IFERROR(Tabella2026[[#This Row],[reddito_2024]]/Tabella2026[[#This Row],[POP_2024]],"")</f>
        <v>19208.031482291211</v>
      </c>
      <c r="N4055" s="3">
        <f>+IF(Tabella2026[[#This Row],[REDDITO COMPLESSIVO PROCAPITE]]&lt;media_aggr_reddito_pc,(media_aggr_reddito_pc-Tabella2026[[#This Row],[REDDITO COMPLESSIVO PROCAPITE]]),0)</f>
        <v>0</v>
      </c>
      <c r="O4055" s="3">
        <f>+Tabella2026[[#This Row],[DIFFERENZA REDDITO INFERIORE ALLA MEDIA DALLA MEDIA]]*Tabella2026[[#This Row],[POP_2024]]</f>
        <v>0</v>
      </c>
      <c r="P4055" s="3">
        <f>+Tabella2026[[#This Row],[POPOLAZIONE PER DIFFERENZA ]]/SUM(Tabella2026[[POPOLAZIONE PER DIFFERENZA ]])</f>
        <v>0</v>
      </c>
      <c r="Q4055" s="3">
        <f>+Tabella2026[[#This Row],[INCIDENZA POPOLAZIONE PER DIFFERENZA]]*(PLAFOND-SUM(Tabella2026[CONTRIBUTO SULLA BASE DELLA POPOLAZIONE]))</f>
        <v>0</v>
      </c>
      <c r="R4055" s="3">
        <f>+Tabella2026[[#This Row],[CONTRIBUTO SULLA BASE DELLA POPOLAZIONE]]+Tabella2026[[#This Row],[CONTRIBUTO SULLA BASE DEL REDDITO]]</f>
        <v>11422.658918552868</v>
      </c>
      <c r="S4055" s="3">
        <f>+Tabella2026[[#This Row],[CONTRIBUTO TOTALE]]/(PLAFOND/N_TESSERE)</f>
        <v>22.845317837105735</v>
      </c>
      <c r="T4055" s="3">
        <f>+MAX(CEILING(Tabella2026[[#This Row],[preDEF1]],1),1)</f>
        <v>23</v>
      </c>
      <c r="U4055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55" s="21">
        <f>+Tabella2026[[#This Row],[DEF - n. card]]*(PLAFOND/N_TESSERE)</f>
        <v>11500</v>
      </c>
      <c r="W4055" s="18"/>
    </row>
    <row r="4056" spans="2:23" x14ac:dyDescent="0.25">
      <c r="B4056" s="1" t="s">
        <v>7913</v>
      </c>
      <c r="C4056" s="2">
        <v>114007</v>
      </c>
      <c r="D4056" s="1" t="s">
        <v>7914</v>
      </c>
      <c r="E4056" s="1" t="s">
        <v>76</v>
      </c>
      <c r="F4056" s="1" t="s">
        <v>550</v>
      </c>
      <c r="G4056" s="1" t="s">
        <v>4778</v>
      </c>
      <c r="H4056" s="1" t="s">
        <v>15836</v>
      </c>
      <c r="I4056" s="5">
        <v>2284</v>
      </c>
      <c r="J4056" s="5">
        <v>30349934</v>
      </c>
      <c r="K4056" s="3">
        <f>+Tabella2026[[#This Row],[POP_2024]]/SUM(Tabella2026[POP_2024])</f>
        <v>3.8748995138799444E-5</v>
      </c>
      <c r="L4056" s="3">
        <f>+Tabella2026[[#This Row],[INCIDENZA POPOLAZIONE]]*(PLAFOND/2)</f>
        <v>11407.675107116202</v>
      </c>
      <c r="M4056" s="3">
        <f>+IFERROR(Tabella2026[[#This Row],[reddito_2024]]/Tabella2026[[#This Row],[POP_2024]],"")</f>
        <v>13288.062171628722</v>
      </c>
      <c r="N4056" s="3">
        <f>+IF(Tabella2026[[#This Row],[REDDITO COMPLESSIVO PROCAPITE]]&lt;media_aggr_reddito_pc,(media_aggr_reddito_pc-Tabella2026[[#This Row],[REDDITO COMPLESSIVO PROCAPITE]]),0)</f>
        <v>4537.0038909800187</v>
      </c>
      <c r="O4056" s="3">
        <f>+Tabella2026[[#This Row],[DIFFERENZA REDDITO INFERIORE ALLA MEDIA DALLA MEDIA]]*Tabella2026[[#This Row],[POP_2024]]</f>
        <v>10362516.886998363</v>
      </c>
      <c r="P4056" s="3">
        <f>+Tabella2026[[#This Row],[POPOLAZIONE PER DIFFERENZA ]]/SUM(Tabella2026[[POPOLAZIONE PER DIFFERENZA ]])</f>
        <v>9.1934395483955918E-5</v>
      </c>
      <c r="Q4056" s="3">
        <f>+Tabella2026[[#This Row],[INCIDENZA POPOLAZIONE PER DIFFERENZA]]*(PLAFOND-SUM(Tabella2026[CONTRIBUTO SULLA BASE DELLA POPOLAZIONE]))</f>
        <v>27065.417079680119</v>
      </c>
      <c r="R4056" s="3">
        <f>+Tabella2026[[#This Row],[CONTRIBUTO SULLA BASE DELLA POPOLAZIONE]]+Tabella2026[[#This Row],[CONTRIBUTO SULLA BASE DEL REDDITO]]</f>
        <v>38473.092186796319</v>
      </c>
      <c r="S4056" s="3">
        <f>+Tabella2026[[#This Row],[CONTRIBUTO TOTALE]]/(PLAFOND/N_TESSERE)</f>
        <v>76.946184373592644</v>
      </c>
      <c r="T4056" s="3">
        <f>+MAX(CEILING(Tabella2026[[#This Row],[preDEF1]],1),1)</f>
        <v>77</v>
      </c>
      <c r="U4056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4056" s="21">
        <f>+Tabella2026[[#This Row],[DEF - n. card]]*(PLAFOND/N_TESSERE)</f>
        <v>38500</v>
      </c>
      <c r="W4056" s="18"/>
    </row>
    <row r="4057" spans="2:23" x14ac:dyDescent="0.25">
      <c r="B4057" s="1" t="s">
        <v>8235</v>
      </c>
      <c r="C4057" s="2">
        <v>98026</v>
      </c>
      <c r="D4057" s="1" t="s">
        <v>8236</v>
      </c>
      <c r="E4057" s="1" t="s">
        <v>12</v>
      </c>
      <c r="F4057" s="1" t="s">
        <v>389</v>
      </c>
      <c r="G4057" s="1" t="s">
        <v>4778</v>
      </c>
      <c r="H4057" s="1" t="s">
        <v>15835</v>
      </c>
      <c r="I4057" s="5">
        <v>2284</v>
      </c>
      <c r="J4057" s="5">
        <v>46711855</v>
      </c>
      <c r="K4057" s="3">
        <f>+Tabella2026[[#This Row],[POP_2024]]/SUM(Tabella2026[POP_2024])</f>
        <v>3.8748995138799444E-5</v>
      </c>
      <c r="L4057" s="3">
        <f>+Tabella2026[[#This Row],[INCIDENZA POPOLAZIONE]]*(PLAFOND/2)</f>
        <v>11407.675107116202</v>
      </c>
      <c r="M4057" s="3">
        <f>+IFERROR(Tabella2026[[#This Row],[reddito_2024]]/Tabella2026[[#This Row],[POP_2024]],"")</f>
        <v>20451.775394045533</v>
      </c>
      <c r="N4057" s="3">
        <f>+IF(Tabella2026[[#This Row],[REDDITO COMPLESSIVO PROCAPITE]]&lt;media_aggr_reddito_pc,(media_aggr_reddito_pc-Tabella2026[[#This Row],[REDDITO COMPLESSIVO PROCAPITE]]),0)</f>
        <v>0</v>
      </c>
      <c r="O4057" s="3">
        <f>+Tabella2026[[#This Row],[DIFFERENZA REDDITO INFERIORE ALLA MEDIA DALLA MEDIA]]*Tabella2026[[#This Row],[POP_2024]]</f>
        <v>0</v>
      </c>
      <c r="P4057" s="3">
        <f>+Tabella2026[[#This Row],[POPOLAZIONE PER DIFFERENZA ]]/SUM(Tabella2026[[POPOLAZIONE PER DIFFERENZA ]])</f>
        <v>0</v>
      </c>
      <c r="Q4057" s="3">
        <f>+Tabella2026[[#This Row],[INCIDENZA POPOLAZIONE PER DIFFERENZA]]*(PLAFOND-SUM(Tabella2026[CONTRIBUTO SULLA BASE DELLA POPOLAZIONE]))</f>
        <v>0</v>
      </c>
      <c r="R4057" s="3">
        <f>+Tabella2026[[#This Row],[CONTRIBUTO SULLA BASE DELLA POPOLAZIONE]]+Tabella2026[[#This Row],[CONTRIBUTO SULLA BASE DEL REDDITO]]</f>
        <v>11407.675107116202</v>
      </c>
      <c r="S4057" s="3">
        <f>+Tabella2026[[#This Row],[CONTRIBUTO TOTALE]]/(PLAFOND/N_TESSERE)</f>
        <v>22.815350214232403</v>
      </c>
      <c r="T4057" s="3">
        <f>+MAX(CEILING(Tabella2026[[#This Row],[preDEF1]],1),1)</f>
        <v>23</v>
      </c>
      <c r="U4057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57" s="21">
        <f>+Tabella2026[[#This Row],[DEF - n. card]]*(PLAFOND/N_TESSERE)</f>
        <v>11500</v>
      </c>
      <c r="W4057" s="18"/>
    </row>
    <row r="4058" spans="2:23" x14ac:dyDescent="0.25">
      <c r="B4058" s="1" t="s">
        <v>8045</v>
      </c>
      <c r="C4058" s="2">
        <v>102043</v>
      </c>
      <c r="D4058" s="1" t="s">
        <v>8046</v>
      </c>
      <c r="E4058" s="1" t="s">
        <v>61</v>
      </c>
      <c r="F4058" s="1" t="s">
        <v>607</v>
      </c>
      <c r="G4058" s="1" t="s">
        <v>4778</v>
      </c>
      <c r="H4058" s="1" t="s">
        <v>15836</v>
      </c>
      <c r="I4058" s="5">
        <v>2280</v>
      </c>
      <c r="J4058" s="5">
        <v>24875302</v>
      </c>
      <c r="K4058" s="3">
        <f>+Tabella2026[[#This Row],[POP_2024]]/SUM(Tabella2026[POP_2024])</f>
        <v>3.8681133501078252E-5</v>
      </c>
      <c r="L4058" s="3">
        <f>+Tabella2026[[#This Row],[INCIDENZA POPOLAZIONE]]*(PLAFOND/2)</f>
        <v>11387.696691867312</v>
      </c>
      <c r="M4058" s="3">
        <f>+IFERROR(Tabella2026[[#This Row],[reddito_2024]]/Tabella2026[[#This Row],[POP_2024]],"")</f>
        <v>10910.220175438597</v>
      </c>
      <c r="N4058" s="3">
        <f>+IF(Tabella2026[[#This Row],[REDDITO COMPLESSIVO PROCAPITE]]&lt;media_aggr_reddito_pc,(media_aggr_reddito_pc-Tabella2026[[#This Row],[REDDITO COMPLESSIVO PROCAPITE]]),0)</f>
        <v>6914.8458871701441</v>
      </c>
      <c r="O4058" s="3">
        <f>+Tabella2026[[#This Row],[DIFFERENZA REDDITO INFERIORE ALLA MEDIA DALLA MEDIA]]*Tabella2026[[#This Row],[POP_2024]]</f>
        <v>15765848.622747928</v>
      </c>
      <c r="P4058" s="3">
        <f>+Tabella2026[[#This Row],[POPOLAZIONE PER DIFFERENZA ]]/SUM(Tabella2026[[POPOLAZIONE PER DIFFERENZA ]])</f>
        <v>1.3987178773551163E-4</v>
      </c>
      <c r="Q4058" s="3">
        <f>+Tabella2026[[#This Row],[INCIDENZA POPOLAZIONE PER DIFFERENZA]]*(PLAFOND-SUM(Tabella2026[CONTRIBUTO SULLA BASE DELLA POPOLAZIONE]))</f>
        <v>41178.14940549399</v>
      </c>
      <c r="R4058" s="3">
        <f>+Tabella2026[[#This Row],[CONTRIBUTO SULLA BASE DELLA POPOLAZIONE]]+Tabella2026[[#This Row],[CONTRIBUTO SULLA BASE DEL REDDITO]]</f>
        <v>52565.846097361304</v>
      </c>
      <c r="S4058" s="3">
        <f>+Tabella2026[[#This Row],[CONTRIBUTO TOTALE]]/(PLAFOND/N_TESSERE)</f>
        <v>105.1316921947226</v>
      </c>
      <c r="T4058" s="3">
        <f>+MAX(CEILING(Tabella2026[[#This Row],[preDEF1]],1),1)</f>
        <v>106</v>
      </c>
      <c r="U4058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4058" s="21">
        <f>+Tabella2026[[#This Row],[DEF - n. card]]*(PLAFOND/N_TESSERE)</f>
        <v>53000</v>
      </c>
      <c r="W4058" s="18"/>
    </row>
    <row r="4059" spans="2:23" x14ac:dyDescent="0.25">
      <c r="B4059" s="1" t="s">
        <v>8327</v>
      </c>
      <c r="C4059" s="2">
        <v>16215</v>
      </c>
      <c r="D4059" s="1" t="s">
        <v>8328</v>
      </c>
      <c r="E4059" s="1" t="s">
        <v>12</v>
      </c>
      <c r="F4059" s="1" t="s">
        <v>93</v>
      </c>
      <c r="G4059" s="1" t="s">
        <v>4778</v>
      </c>
      <c r="H4059" s="1" t="s">
        <v>15835</v>
      </c>
      <c r="I4059" s="5">
        <v>2280</v>
      </c>
      <c r="J4059" s="5">
        <v>45205046</v>
      </c>
      <c r="K4059" s="3">
        <f>+Tabella2026[[#This Row],[POP_2024]]/SUM(Tabella2026[POP_2024])</f>
        <v>3.8681133501078252E-5</v>
      </c>
      <c r="L4059" s="3">
        <f>+Tabella2026[[#This Row],[INCIDENZA POPOLAZIONE]]*(PLAFOND/2)</f>
        <v>11387.696691867312</v>
      </c>
      <c r="M4059" s="3">
        <f>+IFERROR(Tabella2026[[#This Row],[reddito_2024]]/Tabella2026[[#This Row],[POP_2024]],"")</f>
        <v>19826.774561403508</v>
      </c>
      <c r="N4059" s="3">
        <f>+IF(Tabella2026[[#This Row],[REDDITO COMPLESSIVO PROCAPITE]]&lt;media_aggr_reddito_pc,(media_aggr_reddito_pc-Tabella2026[[#This Row],[REDDITO COMPLESSIVO PROCAPITE]]),0)</f>
        <v>0</v>
      </c>
      <c r="O4059" s="3">
        <f>+Tabella2026[[#This Row],[DIFFERENZA REDDITO INFERIORE ALLA MEDIA DALLA MEDIA]]*Tabella2026[[#This Row],[POP_2024]]</f>
        <v>0</v>
      </c>
      <c r="P4059" s="3">
        <f>+Tabella2026[[#This Row],[POPOLAZIONE PER DIFFERENZA ]]/SUM(Tabella2026[[POPOLAZIONE PER DIFFERENZA ]])</f>
        <v>0</v>
      </c>
      <c r="Q4059" s="3">
        <f>+Tabella2026[[#This Row],[INCIDENZA POPOLAZIONE PER DIFFERENZA]]*(PLAFOND-SUM(Tabella2026[CONTRIBUTO SULLA BASE DELLA POPOLAZIONE]))</f>
        <v>0</v>
      </c>
      <c r="R4059" s="3">
        <f>+Tabella2026[[#This Row],[CONTRIBUTO SULLA BASE DELLA POPOLAZIONE]]+Tabella2026[[#This Row],[CONTRIBUTO SULLA BASE DEL REDDITO]]</f>
        <v>11387.696691867312</v>
      </c>
      <c r="S4059" s="3">
        <f>+Tabella2026[[#This Row],[CONTRIBUTO TOTALE]]/(PLAFOND/N_TESSERE)</f>
        <v>22.775393383734624</v>
      </c>
      <c r="T4059" s="3">
        <f>+MAX(CEILING(Tabella2026[[#This Row],[preDEF1]],1),1)</f>
        <v>23</v>
      </c>
      <c r="U405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59" s="21">
        <f>+Tabella2026[[#This Row],[DEF - n. card]]*(PLAFOND/N_TESSERE)</f>
        <v>11500</v>
      </c>
      <c r="W4059" s="18"/>
    </row>
    <row r="4060" spans="2:23" x14ac:dyDescent="0.25">
      <c r="B4060" s="1" t="s">
        <v>8163</v>
      </c>
      <c r="C4060" s="2">
        <v>19015</v>
      </c>
      <c r="D4060" s="1" t="s">
        <v>8164</v>
      </c>
      <c r="E4060" s="1" t="s">
        <v>12</v>
      </c>
      <c r="F4060" s="1" t="s">
        <v>193</v>
      </c>
      <c r="G4060" s="1" t="s">
        <v>4778</v>
      </c>
      <c r="H4060" s="1" t="s">
        <v>15835</v>
      </c>
      <c r="I4060" s="5">
        <v>2279</v>
      </c>
      <c r="J4060" s="5">
        <v>42994586</v>
      </c>
      <c r="K4060" s="3">
        <f>+Tabella2026[[#This Row],[POP_2024]]/SUM(Tabella2026[POP_2024])</f>
        <v>3.8664168091647956E-5</v>
      </c>
      <c r="L4060" s="3">
        <f>+Tabella2026[[#This Row],[INCIDENZA POPOLAZIONE]]*(PLAFOND/2)</f>
        <v>11382.70208805509</v>
      </c>
      <c r="M4060" s="3">
        <f>+IFERROR(Tabella2026[[#This Row],[reddito_2024]]/Tabella2026[[#This Row],[POP_2024]],"")</f>
        <v>18865.54892496709</v>
      </c>
      <c r="N4060" s="3">
        <f>+IF(Tabella2026[[#This Row],[REDDITO COMPLESSIVO PROCAPITE]]&lt;media_aggr_reddito_pc,(media_aggr_reddito_pc-Tabella2026[[#This Row],[REDDITO COMPLESSIVO PROCAPITE]]),0)</f>
        <v>0</v>
      </c>
      <c r="O4060" s="3">
        <f>+Tabella2026[[#This Row],[DIFFERENZA REDDITO INFERIORE ALLA MEDIA DALLA MEDIA]]*Tabella2026[[#This Row],[POP_2024]]</f>
        <v>0</v>
      </c>
      <c r="P4060" s="3">
        <f>+Tabella2026[[#This Row],[POPOLAZIONE PER DIFFERENZA ]]/SUM(Tabella2026[[POPOLAZIONE PER DIFFERENZA ]])</f>
        <v>0</v>
      </c>
      <c r="Q4060" s="3">
        <f>+Tabella2026[[#This Row],[INCIDENZA POPOLAZIONE PER DIFFERENZA]]*(PLAFOND-SUM(Tabella2026[CONTRIBUTO SULLA BASE DELLA POPOLAZIONE]))</f>
        <v>0</v>
      </c>
      <c r="R4060" s="3">
        <f>+Tabella2026[[#This Row],[CONTRIBUTO SULLA BASE DELLA POPOLAZIONE]]+Tabella2026[[#This Row],[CONTRIBUTO SULLA BASE DEL REDDITO]]</f>
        <v>11382.70208805509</v>
      </c>
      <c r="S4060" s="3">
        <f>+Tabella2026[[#This Row],[CONTRIBUTO TOTALE]]/(PLAFOND/N_TESSERE)</f>
        <v>22.765404176110181</v>
      </c>
      <c r="T4060" s="3">
        <f>+MAX(CEILING(Tabella2026[[#This Row],[preDEF1]],1),1)</f>
        <v>23</v>
      </c>
      <c r="U4060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60" s="21">
        <f>+Tabella2026[[#This Row],[DEF - n. card]]*(PLAFOND/N_TESSERE)</f>
        <v>11500</v>
      </c>
      <c r="W4060" s="18"/>
    </row>
    <row r="4061" spans="2:23" x14ac:dyDescent="0.25">
      <c r="B4061" s="1" t="s">
        <v>8229</v>
      </c>
      <c r="C4061" s="2">
        <v>18143</v>
      </c>
      <c r="D4061" s="1" t="s">
        <v>8230</v>
      </c>
      <c r="E4061" s="1" t="s">
        <v>12</v>
      </c>
      <c r="F4061" s="1" t="s">
        <v>195</v>
      </c>
      <c r="G4061" s="1" t="s">
        <v>4778</v>
      </c>
      <c r="H4061" s="1" t="s">
        <v>15835</v>
      </c>
      <c r="I4061" s="5">
        <v>2279</v>
      </c>
      <c r="J4061" s="5">
        <v>41731684</v>
      </c>
      <c r="K4061" s="3">
        <f>+Tabella2026[[#This Row],[POP_2024]]/SUM(Tabella2026[POP_2024])</f>
        <v>3.8664168091647956E-5</v>
      </c>
      <c r="L4061" s="3">
        <f>+Tabella2026[[#This Row],[INCIDENZA POPOLAZIONE]]*(PLAFOND/2)</f>
        <v>11382.70208805509</v>
      </c>
      <c r="M4061" s="3">
        <f>+IFERROR(Tabella2026[[#This Row],[reddito_2024]]/Tabella2026[[#This Row],[POP_2024]],"")</f>
        <v>18311.401491882403</v>
      </c>
      <c r="N4061" s="3">
        <f>+IF(Tabella2026[[#This Row],[REDDITO COMPLESSIVO PROCAPITE]]&lt;media_aggr_reddito_pc,(media_aggr_reddito_pc-Tabella2026[[#This Row],[REDDITO COMPLESSIVO PROCAPITE]]),0)</f>
        <v>0</v>
      </c>
      <c r="O4061" s="3">
        <f>+Tabella2026[[#This Row],[DIFFERENZA REDDITO INFERIORE ALLA MEDIA DALLA MEDIA]]*Tabella2026[[#This Row],[POP_2024]]</f>
        <v>0</v>
      </c>
      <c r="P4061" s="3">
        <f>+Tabella2026[[#This Row],[POPOLAZIONE PER DIFFERENZA ]]/SUM(Tabella2026[[POPOLAZIONE PER DIFFERENZA ]])</f>
        <v>0</v>
      </c>
      <c r="Q4061" s="3">
        <f>+Tabella2026[[#This Row],[INCIDENZA POPOLAZIONE PER DIFFERENZA]]*(PLAFOND-SUM(Tabella2026[CONTRIBUTO SULLA BASE DELLA POPOLAZIONE]))</f>
        <v>0</v>
      </c>
      <c r="R4061" s="3">
        <f>+Tabella2026[[#This Row],[CONTRIBUTO SULLA BASE DELLA POPOLAZIONE]]+Tabella2026[[#This Row],[CONTRIBUTO SULLA BASE DEL REDDITO]]</f>
        <v>11382.70208805509</v>
      </c>
      <c r="S4061" s="3">
        <f>+Tabella2026[[#This Row],[CONTRIBUTO TOTALE]]/(PLAFOND/N_TESSERE)</f>
        <v>22.765404176110181</v>
      </c>
      <c r="T4061" s="3">
        <f>+MAX(CEILING(Tabella2026[[#This Row],[preDEF1]],1),1)</f>
        <v>23</v>
      </c>
      <c r="U4061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61" s="21">
        <f>+Tabella2026[[#This Row],[DEF - n. card]]*(PLAFOND/N_TESSERE)</f>
        <v>11500</v>
      </c>
      <c r="W4061" s="18"/>
    </row>
    <row r="4062" spans="2:23" x14ac:dyDescent="0.25">
      <c r="B4062" s="1" t="s">
        <v>8201</v>
      </c>
      <c r="C4062" s="2">
        <v>4065</v>
      </c>
      <c r="D4062" s="1" t="s">
        <v>8202</v>
      </c>
      <c r="E4062" s="1" t="s">
        <v>18</v>
      </c>
      <c r="F4062" s="1" t="s">
        <v>263</v>
      </c>
      <c r="G4062" s="1" t="s">
        <v>4778</v>
      </c>
      <c r="H4062" s="1" t="s">
        <v>15835</v>
      </c>
      <c r="I4062" s="5">
        <v>2278</v>
      </c>
      <c r="J4062" s="5">
        <v>43855490</v>
      </c>
      <c r="K4062" s="3">
        <f>+Tabella2026[[#This Row],[POP_2024]]/SUM(Tabella2026[POP_2024])</f>
        <v>3.864720268221766E-5</v>
      </c>
      <c r="L4062" s="3">
        <f>+Tabella2026[[#This Row],[INCIDENZA POPOLAZIONE]]*(PLAFOND/2)</f>
        <v>11377.707484242866</v>
      </c>
      <c r="M4062" s="3">
        <f>+IFERROR(Tabella2026[[#This Row],[reddito_2024]]/Tabella2026[[#This Row],[POP_2024]],"")</f>
        <v>19251.751536435469</v>
      </c>
      <c r="N4062" s="3">
        <f>+IF(Tabella2026[[#This Row],[REDDITO COMPLESSIVO PROCAPITE]]&lt;media_aggr_reddito_pc,(media_aggr_reddito_pc-Tabella2026[[#This Row],[REDDITO COMPLESSIVO PROCAPITE]]),0)</f>
        <v>0</v>
      </c>
      <c r="O4062" s="3">
        <f>+Tabella2026[[#This Row],[DIFFERENZA REDDITO INFERIORE ALLA MEDIA DALLA MEDIA]]*Tabella2026[[#This Row],[POP_2024]]</f>
        <v>0</v>
      </c>
      <c r="P4062" s="3">
        <f>+Tabella2026[[#This Row],[POPOLAZIONE PER DIFFERENZA ]]/SUM(Tabella2026[[POPOLAZIONE PER DIFFERENZA ]])</f>
        <v>0</v>
      </c>
      <c r="Q4062" s="3">
        <f>+Tabella2026[[#This Row],[INCIDENZA POPOLAZIONE PER DIFFERENZA]]*(PLAFOND-SUM(Tabella2026[CONTRIBUTO SULLA BASE DELLA POPOLAZIONE]))</f>
        <v>0</v>
      </c>
      <c r="R4062" s="3">
        <f>+Tabella2026[[#This Row],[CONTRIBUTO SULLA BASE DELLA POPOLAZIONE]]+Tabella2026[[#This Row],[CONTRIBUTO SULLA BASE DEL REDDITO]]</f>
        <v>11377.707484242866</v>
      </c>
      <c r="S4062" s="3">
        <f>+Tabella2026[[#This Row],[CONTRIBUTO TOTALE]]/(PLAFOND/N_TESSERE)</f>
        <v>22.755414968485734</v>
      </c>
      <c r="T4062" s="3">
        <f>+MAX(CEILING(Tabella2026[[#This Row],[preDEF1]],1),1)</f>
        <v>23</v>
      </c>
      <c r="U406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62" s="21">
        <f>+Tabella2026[[#This Row],[DEF - n. card]]*(PLAFOND/N_TESSERE)</f>
        <v>11500</v>
      </c>
      <c r="W4062" s="18"/>
    </row>
    <row r="4063" spans="2:23" x14ac:dyDescent="0.25">
      <c r="B4063" s="1" t="s">
        <v>8171</v>
      </c>
      <c r="C4063" s="2">
        <v>11003</v>
      </c>
      <c r="D4063" s="1" t="s">
        <v>8172</v>
      </c>
      <c r="E4063" s="1" t="s">
        <v>24</v>
      </c>
      <c r="F4063" s="1" t="s">
        <v>136</v>
      </c>
      <c r="G4063" s="1" t="s">
        <v>4778</v>
      </c>
      <c r="H4063" s="1" t="s">
        <v>15835</v>
      </c>
      <c r="I4063" s="5">
        <v>2271</v>
      </c>
      <c r="J4063" s="5">
        <v>42587638</v>
      </c>
      <c r="K4063" s="3">
        <f>+Tabella2026[[#This Row],[POP_2024]]/SUM(Tabella2026[POP_2024])</f>
        <v>3.8528444816205579E-5</v>
      </c>
      <c r="L4063" s="3">
        <f>+Tabella2026[[#This Row],[INCIDENZA POPOLAZIONE]]*(PLAFOND/2)</f>
        <v>11342.74525755731</v>
      </c>
      <c r="M4063" s="3">
        <f>+IFERROR(Tabella2026[[#This Row],[reddito_2024]]/Tabella2026[[#This Row],[POP_2024]],"")</f>
        <v>18752.812857771907</v>
      </c>
      <c r="N4063" s="3">
        <f>+IF(Tabella2026[[#This Row],[REDDITO COMPLESSIVO PROCAPITE]]&lt;media_aggr_reddito_pc,(media_aggr_reddito_pc-Tabella2026[[#This Row],[REDDITO COMPLESSIVO PROCAPITE]]),0)</f>
        <v>0</v>
      </c>
      <c r="O4063" s="3">
        <f>+Tabella2026[[#This Row],[DIFFERENZA REDDITO INFERIORE ALLA MEDIA DALLA MEDIA]]*Tabella2026[[#This Row],[POP_2024]]</f>
        <v>0</v>
      </c>
      <c r="P4063" s="3">
        <f>+Tabella2026[[#This Row],[POPOLAZIONE PER DIFFERENZA ]]/SUM(Tabella2026[[POPOLAZIONE PER DIFFERENZA ]])</f>
        <v>0</v>
      </c>
      <c r="Q4063" s="3">
        <f>+Tabella2026[[#This Row],[INCIDENZA POPOLAZIONE PER DIFFERENZA]]*(PLAFOND-SUM(Tabella2026[CONTRIBUTO SULLA BASE DELLA POPOLAZIONE]))</f>
        <v>0</v>
      </c>
      <c r="R4063" s="3">
        <f>+Tabella2026[[#This Row],[CONTRIBUTO SULLA BASE DELLA POPOLAZIONE]]+Tabella2026[[#This Row],[CONTRIBUTO SULLA BASE DEL REDDITO]]</f>
        <v>11342.74525755731</v>
      </c>
      <c r="S4063" s="3">
        <f>+Tabella2026[[#This Row],[CONTRIBUTO TOTALE]]/(PLAFOND/N_TESSERE)</f>
        <v>22.685490515114619</v>
      </c>
      <c r="T4063" s="3">
        <f>+MAX(CEILING(Tabella2026[[#This Row],[preDEF1]],1),1)</f>
        <v>23</v>
      </c>
      <c r="U4063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63" s="21">
        <f>+Tabella2026[[#This Row],[DEF - n. card]]*(PLAFOND/N_TESSERE)</f>
        <v>11500</v>
      </c>
      <c r="W4063" s="18"/>
    </row>
    <row r="4064" spans="2:23" x14ac:dyDescent="0.25">
      <c r="B4064" s="1" t="s">
        <v>8139</v>
      </c>
      <c r="C4064" s="2">
        <v>97003</v>
      </c>
      <c r="D4064" s="1" t="s">
        <v>8140</v>
      </c>
      <c r="E4064" s="1" t="s">
        <v>12</v>
      </c>
      <c r="F4064" s="1" t="s">
        <v>362</v>
      </c>
      <c r="G4064" s="1" t="s">
        <v>4778</v>
      </c>
      <c r="H4064" s="1" t="s">
        <v>15835</v>
      </c>
      <c r="I4064" s="5">
        <v>2270</v>
      </c>
      <c r="J4064" s="5">
        <v>50212599</v>
      </c>
      <c r="K4064" s="3">
        <f>+Tabella2026[[#This Row],[POP_2024]]/SUM(Tabella2026[POP_2024])</f>
        <v>3.8511479406775275E-5</v>
      </c>
      <c r="L4064" s="3">
        <f>+Tabella2026[[#This Row],[INCIDENZA POPOLAZIONE]]*(PLAFOND/2)</f>
        <v>11337.750653745086</v>
      </c>
      <c r="M4064" s="3">
        <f>+IFERROR(Tabella2026[[#This Row],[reddito_2024]]/Tabella2026[[#This Row],[POP_2024]],"")</f>
        <v>22120.087665198236</v>
      </c>
      <c r="N4064" s="3">
        <f>+IF(Tabella2026[[#This Row],[REDDITO COMPLESSIVO PROCAPITE]]&lt;media_aggr_reddito_pc,(media_aggr_reddito_pc-Tabella2026[[#This Row],[REDDITO COMPLESSIVO PROCAPITE]]),0)</f>
        <v>0</v>
      </c>
      <c r="O4064" s="3">
        <f>+Tabella2026[[#This Row],[DIFFERENZA REDDITO INFERIORE ALLA MEDIA DALLA MEDIA]]*Tabella2026[[#This Row],[POP_2024]]</f>
        <v>0</v>
      </c>
      <c r="P4064" s="3">
        <f>+Tabella2026[[#This Row],[POPOLAZIONE PER DIFFERENZA ]]/SUM(Tabella2026[[POPOLAZIONE PER DIFFERENZA ]])</f>
        <v>0</v>
      </c>
      <c r="Q4064" s="3">
        <f>+Tabella2026[[#This Row],[INCIDENZA POPOLAZIONE PER DIFFERENZA]]*(PLAFOND-SUM(Tabella2026[CONTRIBUTO SULLA BASE DELLA POPOLAZIONE]))</f>
        <v>0</v>
      </c>
      <c r="R4064" s="3">
        <f>+Tabella2026[[#This Row],[CONTRIBUTO SULLA BASE DELLA POPOLAZIONE]]+Tabella2026[[#This Row],[CONTRIBUTO SULLA BASE DEL REDDITO]]</f>
        <v>11337.750653745086</v>
      </c>
      <c r="S4064" s="3">
        <f>+Tabella2026[[#This Row],[CONTRIBUTO TOTALE]]/(PLAFOND/N_TESSERE)</f>
        <v>22.675501307490173</v>
      </c>
      <c r="T4064" s="3">
        <f>+MAX(CEILING(Tabella2026[[#This Row],[preDEF1]],1),1)</f>
        <v>23</v>
      </c>
      <c r="U4064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64" s="21">
        <f>+Tabella2026[[#This Row],[DEF - n. card]]*(PLAFOND/N_TESSERE)</f>
        <v>11500</v>
      </c>
      <c r="W4064" s="18"/>
    </row>
    <row r="4065" spans="2:23" x14ac:dyDescent="0.25">
      <c r="B4065" s="1" t="s">
        <v>8125</v>
      </c>
      <c r="C4065" s="2">
        <v>38012</v>
      </c>
      <c r="D4065" s="1" t="s">
        <v>8126</v>
      </c>
      <c r="E4065" s="1" t="s">
        <v>27</v>
      </c>
      <c r="F4065" s="1" t="s">
        <v>80</v>
      </c>
      <c r="G4065" s="1" t="s">
        <v>4778</v>
      </c>
      <c r="H4065" s="1" t="s">
        <v>15835</v>
      </c>
      <c r="I4065" s="5">
        <v>2269</v>
      </c>
      <c r="J4065" s="5">
        <v>43467242</v>
      </c>
      <c r="K4065" s="3">
        <f>+Tabella2026[[#This Row],[POP_2024]]/SUM(Tabella2026[POP_2024])</f>
        <v>3.8494513997344979E-5</v>
      </c>
      <c r="L4065" s="3">
        <f>+Tabella2026[[#This Row],[INCIDENZA POPOLAZIONE]]*(PLAFOND/2)</f>
        <v>11332.756049932865</v>
      </c>
      <c r="M4065" s="3">
        <f>+IFERROR(Tabella2026[[#This Row],[reddito_2024]]/Tabella2026[[#This Row],[POP_2024]],"")</f>
        <v>19157.003966505068</v>
      </c>
      <c r="N4065" s="3">
        <f>+IF(Tabella2026[[#This Row],[REDDITO COMPLESSIVO PROCAPITE]]&lt;media_aggr_reddito_pc,(media_aggr_reddito_pc-Tabella2026[[#This Row],[REDDITO COMPLESSIVO PROCAPITE]]),0)</f>
        <v>0</v>
      </c>
      <c r="O4065" s="3">
        <f>+Tabella2026[[#This Row],[DIFFERENZA REDDITO INFERIORE ALLA MEDIA DALLA MEDIA]]*Tabella2026[[#This Row],[POP_2024]]</f>
        <v>0</v>
      </c>
      <c r="P4065" s="3">
        <f>+Tabella2026[[#This Row],[POPOLAZIONE PER DIFFERENZA ]]/SUM(Tabella2026[[POPOLAZIONE PER DIFFERENZA ]])</f>
        <v>0</v>
      </c>
      <c r="Q4065" s="3">
        <f>+Tabella2026[[#This Row],[INCIDENZA POPOLAZIONE PER DIFFERENZA]]*(PLAFOND-SUM(Tabella2026[CONTRIBUTO SULLA BASE DELLA POPOLAZIONE]))</f>
        <v>0</v>
      </c>
      <c r="R4065" s="3">
        <f>+Tabella2026[[#This Row],[CONTRIBUTO SULLA BASE DELLA POPOLAZIONE]]+Tabella2026[[#This Row],[CONTRIBUTO SULLA BASE DEL REDDITO]]</f>
        <v>11332.756049932865</v>
      </c>
      <c r="S4065" s="3">
        <f>+Tabella2026[[#This Row],[CONTRIBUTO TOTALE]]/(PLAFOND/N_TESSERE)</f>
        <v>22.66551209986573</v>
      </c>
      <c r="T4065" s="3">
        <f>+MAX(CEILING(Tabella2026[[#This Row],[preDEF1]],1),1)</f>
        <v>23</v>
      </c>
      <c r="U4065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65" s="21">
        <f>+Tabella2026[[#This Row],[DEF - n. card]]*(PLAFOND/N_TESSERE)</f>
        <v>11500</v>
      </c>
      <c r="W4065" s="18"/>
    </row>
    <row r="4066" spans="2:23" x14ac:dyDescent="0.25">
      <c r="B4066" s="1" t="s">
        <v>8209</v>
      </c>
      <c r="C4066" s="2">
        <v>10016</v>
      </c>
      <c r="D4066" s="1" t="s">
        <v>8210</v>
      </c>
      <c r="E4066" s="1" t="s">
        <v>24</v>
      </c>
      <c r="F4066" s="1" t="s">
        <v>23</v>
      </c>
      <c r="G4066" s="1" t="s">
        <v>4778</v>
      </c>
      <c r="H4066" s="1" t="s">
        <v>15835</v>
      </c>
      <c r="I4066" s="5">
        <v>2265</v>
      </c>
      <c r="J4066" s="5">
        <v>36729855</v>
      </c>
      <c r="K4066" s="3">
        <f>+Tabella2026[[#This Row],[POP_2024]]/SUM(Tabella2026[POP_2024])</f>
        <v>3.8426652359623794E-5</v>
      </c>
      <c r="L4066" s="3">
        <f>+Tabella2026[[#This Row],[INCIDENZA POPOLAZIONE]]*(PLAFOND/2)</f>
        <v>11312.777634683975</v>
      </c>
      <c r="M4066" s="3">
        <f>+IFERROR(Tabella2026[[#This Row],[reddito_2024]]/Tabella2026[[#This Row],[POP_2024]],"")</f>
        <v>16216.271523178808</v>
      </c>
      <c r="N4066" s="3">
        <f>+IF(Tabella2026[[#This Row],[REDDITO COMPLESSIVO PROCAPITE]]&lt;media_aggr_reddito_pc,(media_aggr_reddito_pc-Tabella2026[[#This Row],[REDDITO COMPLESSIVO PROCAPITE]]),0)</f>
        <v>1608.7945394299331</v>
      </c>
      <c r="O4066" s="3">
        <f>+Tabella2026[[#This Row],[DIFFERENZA REDDITO INFERIORE ALLA MEDIA DALLA MEDIA]]*Tabella2026[[#This Row],[POP_2024]]</f>
        <v>3643919.6318087988</v>
      </c>
      <c r="P4066" s="3">
        <f>+Tabella2026[[#This Row],[POPOLAZIONE PER DIFFERENZA ]]/SUM(Tabella2026[[POPOLAZIONE PER DIFFERENZA ]])</f>
        <v>3.2328202906263121E-5</v>
      </c>
      <c r="Q4066" s="3">
        <f>+Tabella2026[[#This Row],[INCIDENZA POPOLAZIONE PER DIFFERENZA]]*(PLAFOND-SUM(Tabella2026[CONTRIBUTO SULLA BASE DELLA POPOLAZIONE]))</f>
        <v>9517.398689451722</v>
      </c>
      <c r="R4066" s="3">
        <f>+Tabella2026[[#This Row],[CONTRIBUTO SULLA BASE DELLA POPOLAZIONE]]+Tabella2026[[#This Row],[CONTRIBUTO SULLA BASE DEL REDDITO]]</f>
        <v>20830.176324135697</v>
      </c>
      <c r="S4066" s="3">
        <f>+Tabella2026[[#This Row],[CONTRIBUTO TOTALE]]/(PLAFOND/N_TESSERE)</f>
        <v>41.660352648271392</v>
      </c>
      <c r="T4066" s="3">
        <f>+MAX(CEILING(Tabella2026[[#This Row],[preDEF1]],1),1)</f>
        <v>42</v>
      </c>
      <c r="U4066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4066" s="21">
        <f>+Tabella2026[[#This Row],[DEF - n. card]]*(PLAFOND/N_TESSERE)</f>
        <v>21000</v>
      </c>
      <c r="W4066" s="18"/>
    </row>
    <row r="4067" spans="2:23" x14ac:dyDescent="0.25">
      <c r="B4067" s="1" t="s">
        <v>8131</v>
      </c>
      <c r="C4067" s="2">
        <v>96049</v>
      </c>
      <c r="D4067" s="1" t="s">
        <v>8132</v>
      </c>
      <c r="E4067" s="1" t="s">
        <v>18</v>
      </c>
      <c r="F4067" s="1" t="s">
        <v>403</v>
      </c>
      <c r="G4067" s="1" t="s">
        <v>4778</v>
      </c>
      <c r="H4067" s="1" t="s">
        <v>15835</v>
      </c>
      <c r="I4067" s="5">
        <v>2265</v>
      </c>
      <c r="J4067" s="5">
        <v>44148205</v>
      </c>
      <c r="K4067" s="3">
        <f>+Tabella2026[[#This Row],[POP_2024]]/SUM(Tabella2026[POP_2024])</f>
        <v>3.8426652359623794E-5</v>
      </c>
      <c r="L4067" s="3">
        <f>+Tabella2026[[#This Row],[INCIDENZA POPOLAZIONE]]*(PLAFOND/2)</f>
        <v>11312.777634683975</v>
      </c>
      <c r="M4067" s="3">
        <f>+IFERROR(Tabella2026[[#This Row],[reddito_2024]]/Tabella2026[[#This Row],[POP_2024]],"")</f>
        <v>19491.48123620309</v>
      </c>
      <c r="N4067" s="3">
        <f>+IF(Tabella2026[[#This Row],[REDDITO COMPLESSIVO PROCAPITE]]&lt;media_aggr_reddito_pc,(media_aggr_reddito_pc-Tabella2026[[#This Row],[REDDITO COMPLESSIVO PROCAPITE]]),0)</f>
        <v>0</v>
      </c>
      <c r="O4067" s="3">
        <f>+Tabella2026[[#This Row],[DIFFERENZA REDDITO INFERIORE ALLA MEDIA DALLA MEDIA]]*Tabella2026[[#This Row],[POP_2024]]</f>
        <v>0</v>
      </c>
      <c r="P4067" s="3">
        <f>+Tabella2026[[#This Row],[POPOLAZIONE PER DIFFERENZA ]]/SUM(Tabella2026[[POPOLAZIONE PER DIFFERENZA ]])</f>
        <v>0</v>
      </c>
      <c r="Q4067" s="3">
        <f>+Tabella2026[[#This Row],[INCIDENZA POPOLAZIONE PER DIFFERENZA]]*(PLAFOND-SUM(Tabella2026[CONTRIBUTO SULLA BASE DELLA POPOLAZIONE]))</f>
        <v>0</v>
      </c>
      <c r="R4067" s="3">
        <f>+Tabella2026[[#This Row],[CONTRIBUTO SULLA BASE DELLA POPOLAZIONE]]+Tabella2026[[#This Row],[CONTRIBUTO SULLA BASE DEL REDDITO]]</f>
        <v>11312.777634683975</v>
      </c>
      <c r="S4067" s="3">
        <f>+Tabella2026[[#This Row],[CONTRIBUTO TOTALE]]/(PLAFOND/N_TESSERE)</f>
        <v>22.62555526936795</v>
      </c>
      <c r="T4067" s="3">
        <f>+MAX(CEILING(Tabella2026[[#This Row],[preDEF1]],1),1)</f>
        <v>23</v>
      </c>
      <c r="U4067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67" s="21">
        <f>+Tabella2026[[#This Row],[DEF - n. card]]*(PLAFOND/N_TESSERE)</f>
        <v>11500</v>
      </c>
      <c r="W4067" s="18"/>
    </row>
    <row r="4068" spans="2:23" x14ac:dyDescent="0.25">
      <c r="B4068" s="1" t="s">
        <v>8149</v>
      </c>
      <c r="C4068" s="2">
        <v>60075</v>
      </c>
      <c r="D4068" s="1" t="s">
        <v>8150</v>
      </c>
      <c r="E4068" s="1" t="s">
        <v>8</v>
      </c>
      <c r="F4068" s="1" t="s">
        <v>397</v>
      </c>
      <c r="G4068" s="1" t="s">
        <v>4778</v>
      </c>
      <c r="H4068" s="1" t="s">
        <v>15834</v>
      </c>
      <c r="I4068" s="5">
        <v>2265</v>
      </c>
      <c r="J4068" s="5">
        <v>25682703</v>
      </c>
      <c r="K4068" s="3">
        <f>+Tabella2026[[#This Row],[POP_2024]]/SUM(Tabella2026[POP_2024])</f>
        <v>3.8426652359623794E-5</v>
      </c>
      <c r="L4068" s="3">
        <f>+Tabella2026[[#This Row],[INCIDENZA POPOLAZIONE]]*(PLAFOND/2)</f>
        <v>11312.777634683975</v>
      </c>
      <c r="M4068" s="3">
        <f>+IFERROR(Tabella2026[[#This Row],[reddito_2024]]/Tabella2026[[#This Row],[POP_2024]],"")</f>
        <v>11338.941721854304</v>
      </c>
      <c r="N4068" s="3">
        <f>+IF(Tabella2026[[#This Row],[REDDITO COMPLESSIVO PROCAPITE]]&lt;media_aggr_reddito_pc,(media_aggr_reddito_pc-Tabella2026[[#This Row],[REDDITO COMPLESSIVO PROCAPITE]]),0)</f>
        <v>6486.1243407544371</v>
      </c>
      <c r="O4068" s="3">
        <f>+Tabella2026[[#This Row],[DIFFERENZA REDDITO INFERIORE ALLA MEDIA DALLA MEDIA]]*Tabella2026[[#This Row],[POP_2024]]</f>
        <v>14691071.631808801</v>
      </c>
      <c r="P4068" s="3">
        <f>+Tabella2026[[#This Row],[POPOLAZIONE PER DIFFERENZA ]]/SUM(Tabella2026[[POPOLAZIONE PER DIFFERENZA ]])</f>
        <v>1.3033655859962212E-4</v>
      </c>
      <c r="Q4068" s="3">
        <f>+Tabella2026[[#This Row],[INCIDENZA POPOLAZIONE PER DIFFERENZA]]*(PLAFOND-SUM(Tabella2026[CONTRIBUTO SULLA BASE DELLA POPOLAZIONE]))</f>
        <v>38370.985099309961</v>
      </c>
      <c r="R4068" s="3">
        <f>+Tabella2026[[#This Row],[CONTRIBUTO SULLA BASE DELLA POPOLAZIONE]]+Tabella2026[[#This Row],[CONTRIBUTO SULLA BASE DEL REDDITO]]</f>
        <v>49683.762733993935</v>
      </c>
      <c r="S4068" s="3">
        <f>+Tabella2026[[#This Row],[CONTRIBUTO TOTALE]]/(PLAFOND/N_TESSERE)</f>
        <v>99.367525467987875</v>
      </c>
      <c r="T4068" s="3">
        <f>+MAX(CEILING(Tabella2026[[#This Row],[preDEF1]],1),1)</f>
        <v>100</v>
      </c>
      <c r="U4068" s="9">
        <f xml:space="preserve"> IF(ROW(Tabella2026[[#This Row],[preDEF2]]) - ROW(Tabella2026[[#Headers],[preDEF2]])&lt;=ABS(SUM(Tabella2026[preDEF2])-N_TESSERE),Tabella2026[[#This Row],[preDEF2]]-1,Tabella2026[[#This Row],[preDEF2]])</f>
        <v>100</v>
      </c>
      <c r="V4068" s="21">
        <f>+Tabella2026[[#This Row],[DEF - n. card]]*(PLAFOND/N_TESSERE)</f>
        <v>50000</v>
      </c>
      <c r="W4068" s="18"/>
    </row>
    <row r="4069" spans="2:23" x14ac:dyDescent="0.25">
      <c r="B4069" s="1" t="s">
        <v>8029</v>
      </c>
      <c r="C4069" s="2">
        <v>14019</v>
      </c>
      <c r="D4069" s="1" t="s">
        <v>8030</v>
      </c>
      <c r="E4069" s="1" t="s">
        <v>12</v>
      </c>
      <c r="F4069" s="1" t="s">
        <v>980</v>
      </c>
      <c r="G4069" s="1" t="s">
        <v>4778</v>
      </c>
      <c r="H4069" s="1" t="s">
        <v>15835</v>
      </c>
      <c r="I4069" s="5">
        <v>2264</v>
      </c>
      <c r="J4069" s="5">
        <v>42287275</v>
      </c>
      <c r="K4069" s="3">
        <f>+Tabella2026[[#This Row],[POP_2024]]/SUM(Tabella2026[POP_2024])</f>
        <v>3.8409686950193491E-5</v>
      </c>
      <c r="L4069" s="3">
        <f>+Tabella2026[[#This Row],[INCIDENZA POPOLAZIONE]]*(PLAFOND/2)</f>
        <v>11307.783030871751</v>
      </c>
      <c r="M4069" s="3">
        <f>+IFERROR(Tabella2026[[#This Row],[reddito_2024]]/Tabella2026[[#This Row],[POP_2024]],"")</f>
        <v>18678.125</v>
      </c>
      <c r="N4069" s="3">
        <f>+IF(Tabella2026[[#This Row],[REDDITO COMPLESSIVO PROCAPITE]]&lt;media_aggr_reddito_pc,(media_aggr_reddito_pc-Tabella2026[[#This Row],[REDDITO COMPLESSIVO PROCAPITE]]),0)</f>
        <v>0</v>
      </c>
      <c r="O4069" s="3">
        <f>+Tabella2026[[#This Row],[DIFFERENZA REDDITO INFERIORE ALLA MEDIA DALLA MEDIA]]*Tabella2026[[#This Row],[POP_2024]]</f>
        <v>0</v>
      </c>
      <c r="P4069" s="3">
        <f>+Tabella2026[[#This Row],[POPOLAZIONE PER DIFFERENZA ]]/SUM(Tabella2026[[POPOLAZIONE PER DIFFERENZA ]])</f>
        <v>0</v>
      </c>
      <c r="Q4069" s="3">
        <f>+Tabella2026[[#This Row],[INCIDENZA POPOLAZIONE PER DIFFERENZA]]*(PLAFOND-SUM(Tabella2026[CONTRIBUTO SULLA BASE DELLA POPOLAZIONE]))</f>
        <v>0</v>
      </c>
      <c r="R4069" s="3">
        <f>+Tabella2026[[#This Row],[CONTRIBUTO SULLA BASE DELLA POPOLAZIONE]]+Tabella2026[[#This Row],[CONTRIBUTO SULLA BASE DEL REDDITO]]</f>
        <v>11307.783030871751</v>
      </c>
      <c r="S4069" s="3">
        <f>+Tabella2026[[#This Row],[CONTRIBUTO TOTALE]]/(PLAFOND/N_TESSERE)</f>
        <v>22.615566061743504</v>
      </c>
      <c r="T4069" s="3">
        <f>+MAX(CEILING(Tabella2026[[#This Row],[preDEF1]],1),1)</f>
        <v>23</v>
      </c>
      <c r="U406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69" s="21">
        <f>+Tabella2026[[#This Row],[DEF - n. card]]*(PLAFOND/N_TESSERE)</f>
        <v>11500</v>
      </c>
      <c r="W4069" s="18"/>
    </row>
    <row r="4070" spans="2:23" x14ac:dyDescent="0.25">
      <c r="B4070" s="1" t="s">
        <v>8315</v>
      </c>
      <c r="C4070" s="2">
        <v>4046</v>
      </c>
      <c r="D4070" s="1" t="s">
        <v>8316</v>
      </c>
      <c r="E4070" s="1" t="s">
        <v>18</v>
      </c>
      <c r="F4070" s="1" t="s">
        <v>263</v>
      </c>
      <c r="G4070" s="1" t="s">
        <v>4778</v>
      </c>
      <c r="H4070" s="1" t="s">
        <v>15835</v>
      </c>
      <c r="I4070" s="5">
        <v>2263</v>
      </c>
      <c r="J4070" s="5">
        <v>45796838</v>
      </c>
      <c r="K4070" s="3">
        <f>+Tabella2026[[#This Row],[POP_2024]]/SUM(Tabella2026[POP_2024])</f>
        <v>3.8392721540763194E-5</v>
      </c>
      <c r="L4070" s="3">
        <f>+Tabella2026[[#This Row],[INCIDENZA POPOLAZIONE]]*(PLAFOND/2)</f>
        <v>11302.78842705953</v>
      </c>
      <c r="M4070" s="3">
        <f>+IFERROR(Tabella2026[[#This Row],[reddito_2024]]/Tabella2026[[#This Row],[POP_2024]],"")</f>
        <v>20237.224038886434</v>
      </c>
      <c r="N4070" s="3">
        <f>+IF(Tabella2026[[#This Row],[REDDITO COMPLESSIVO PROCAPITE]]&lt;media_aggr_reddito_pc,(media_aggr_reddito_pc-Tabella2026[[#This Row],[REDDITO COMPLESSIVO PROCAPITE]]),0)</f>
        <v>0</v>
      </c>
      <c r="O4070" s="3">
        <f>+Tabella2026[[#This Row],[DIFFERENZA REDDITO INFERIORE ALLA MEDIA DALLA MEDIA]]*Tabella2026[[#This Row],[POP_2024]]</f>
        <v>0</v>
      </c>
      <c r="P4070" s="3">
        <f>+Tabella2026[[#This Row],[POPOLAZIONE PER DIFFERENZA ]]/SUM(Tabella2026[[POPOLAZIONE PER DIFFERENZA ]])</f>
        <v>0</v>
      </c>
      <c r="Q4070" s="3">
        <f>+Tabella2026[[#This Row],[INCIDENZA POPOLAZIONE PER DIFFERENZA]]*(PLAFOND-SUM(Tabella2026[CONTRIBUTO SULLA BASE DELLA POPOLAZIONE]))</f>
        <v>0</v>
      </c>
      <c r="R4070" s="3">
        <f>+Tabella2026[[#This Row],[CONTRIBUTO SULLA BASE DELLA POPOLAZIONE]]+Tabella2026[[#This Row],[CONTRIBUTO SULLA BASE DEL REDDITO]]</f>
        <v>11302.78842705953</v>
      </c>
      <c r="S4070" s="3">
        <f>+Tabella2026[[#This Row],[CONTRIBUTO TOTALE]]/(PLAFOND/N_TESSERE)</f>
        <v>22.605576854119057</v>
      </c>
      <c r="T4070" s="3">
        <f>+MAX(CEILING(Tabella2026[[#This Row],[preDEF1]],1),1)</f>
        <v>23</v>
      </c>
      <c r="U4070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70" s="21">
        <f>+Tabella2026[[#This Row],[DEF - n. card]]*(PLAFOND/N_TESSERE)</f>
        <v>11500</v>
      </c>
      <c r="W4070" s="18"/>
    </row>
    <row r="4071" spans="2:23" x14ac:dyDescent="0.25">
      <c r="B4071" s="1" t="s">
        <v>8085</v>
      </c>
      <c r="C4071" s="2">
        <v>73018</v>
      </c>
      <c r="D4071" s="1" t="s">
        <v>8086</v>
      </c>
      <c r="E4071" s="1" t="s">
        <v>33</v>
      </c>
      <c r="F4071" s="1" t="s">
        <v>56</v>
      </c>
      <c r="G4071" s="1" t="s">
        <v>4778</v>
      </c>
      <c r="H4071" s="1" t="s">
        <v>15836</v>
      </c>
      <c r="I4071" s="5">
        <v>2261</v>
      </c>
      <c r="J4071" s="5">
        <v>28704490</v>
      </c>
      <c r="K4071" s="3">
        <f>+Tabella2026[[#This Row],[POP_2024]]/SUM(Tabella2026[POP_2024])</f>
        <v>3.8358790721902602E-5</v>
      </c>
      <c r="L4071" s="3">
        <f>+Tabella2026[[#This Row],[INCIDENZA POPOLAZIONE]]*(PLAFOND/2)</f>
        <v>11292.799219435085</v>
      </c>
      <c r="M4071" s="3">
        <f>+IFERROR(Tabella2026[[#This Row],[reddito_2024]]/Tabella2026[[#This Row],[POP_2024]],"")</f>
        <v>12695.48429898275</v>
      </c>
      <c r="N4071" s="3">
        <f>+IF(Tabella2026[[#This Row],[REDDITO COMPLESSIVO PROCAPITE]]&lt;media_aggr_reddito_pc,(media_aggr_reddito_pc-Tabella2026[[#This Row],[REDDITO COMPLESSIVO PROCAPITE]]),0)</f>
        <v>5129.5817636259908</v>
      </c>
      <c r="O4071" s="3">
        <f>+Tabella2026[[#This Row],[DIFFERENZA REDDITO INFERIORE ALLA MEDIA DALLA MEDIA]]*Tabella2026[[#This Row],[POP_2024]]</f>
        <v>11597984.367558366</v>
      </c>
      <c r="P4071" s="3">
        <f>+Tabella2026[[#This Row],[POPOLAZIONE PER DIFFERENZA ]]/SUM(Tabella2026[[POPOLAZIONE PER DIFFERENZA ]])</f>
        <v>1.0289524188873995E-4</v>
      </c>
      <c r="Q4071" s="3">
        <f>+Tabella2026[[#This Row],[INCIDENZA POPOLAZIONE PER DIFFERENZA]]*(PLAFOND-SUM(Tabella2026[CONTRIBUTO SULLA BASE DELLA POPOLAZIONE]))</f>
        <v>30292.282040613747</v>
      </c>
      <c r="R4071" s="3">
        <f>+Tabella2026[[#This Row],[CONTRIBUTO SULLA BASE DELLA POPOLAZIONE]]+Tabella2026[[#This Row],[CONTRIBUTO SULLA BASE DEL REDDITO]]</f>
        <v>41585.081260048828</v>
      </c>
      <c r="S4071" s="3">
        <f>+Tabella2026[[#This Row],[CONTRIBUTO TOTALE]]/(PLAFOND/N_TESSERE)</f>
        <v>83.170162520097662</v>
      </c>
      <c r="T4071" s="3">
        <f>+MAX(CEILING(Tabella2026[[#This Row],[preDEF1]],1),1)</f>
        <v>84</v>
      </c>
      <c r="U4071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4071" s="21">
        <f>+Tabella2026[[#This Row],[DEF - n. card]]*(PLAFOND/N_TESSERE)</f>
        <v>42000</v>
      </c>
      <c r="W4071" s="18"/>
    </row>
    <row r="4072" spans="2:23" x14ac:dyDescent="0.25">
      <c r="B4072" s="1" t="s">
        <v>8207</v>
      </c>
      <c r="C4072" s="2">
        <v>44013</v>
      </c>
      <c r="D4072" s="1" t="s">
        <v>8208</v>
      </c>
      <c r="E4072" s="1" t="s">
        <v>117</v>
      </c>
      <c r="F4072" s="1" t="s">
        <v>360</v>
      </c>
      <c r="G4072" s="1" t="s">
        <v>4778</v>
      </c>
      <c r="H4072" s="1" t="s">
        <v>15834</v>
      </c>
      <c r="I4072" s="5">
        <v>2260</v>
      </c>
      <c r="J4072" s="5">
        <v>35935180</v>
      </c>
      <c r="K4072" s="3">
        <f>+Tabella2026[[#This Row],[POP_2024]]/SUM(Tabella2026[POP_2024])</f>
        <v>3.8341825312472305E-5</v>
      </c>
      <c r="L4072" s="3">
        <f>+Tabella2026[[#This Row],[INCIDENZA POPOLAZIONE]]*(PLAFOND/2)</f>
        <v>11287.804615622863</v>
      </c>
      <c r="M4072" s="3">
        <f>+IFERROR(Tabella2026[[#This Row],[reddito_2024]]/Tabella2026[[#This Row],[POP_2024]],"")</f>
        <v>15900.522123893805</v>
      </c>
      <c r="N4072" s="3">
        <f>+IF(Tabella2026[[#This Row],[REDDITO COMPLESSIVO PROCAPITE]]&lt;media_aggr_reddito_pc,(media_aggr_reddito_pc-Tabella2026[[#This Row],[REDDITO COMPLESSIVO PROCAPITE]]),0)</f>
        <v>1924.5439387149363</v>
      </c>
      <c r="O4072" s="3">
        <f>+Tabella2026[[#This Row],[DIFFERENZA REDDITO INFERIORE ALLA MEDIA DALLA MEDIA]]*Tabella2026[[#This Row],[POP_2024]]</f>
        <v>4349469.301495756</v>
      </c>
      <c r="P4072" s="3">
        <f>+Tabella2026[[#This Row],[POPOLAZIONE PER DIFFERENZA ]]/SUM(Tabella2026[[POPOLAZIONE PER DIFFERENZA ]])</f>
        <v>3.8587713319988867E-5</v>
      </c>
      <c r="Q4072" s="3">
        <f>+Tabella2026[[#This Row],[INCIDENZA POPOLAZIONE PER DIFFERENZA]]*(PLAFOND-SUM(Tabella2026[CONTRIBUTO SULLA BASE DELLA POPOLAZIONE]))</f>
        <v>11360.193860619778</v>
      </c>
      <c r="R4072" s="3">
        <f>+Tabella2026[[#This Row],[CONTRIBUTO SULLA BASE DELLA POPOLAZIONE]]+Tabella2026[[#This Row],[CONTRIBUTO SULLA BASE DEL REDDITO]]</f>
        <v>22647.998476242639</v>
      </c>
      <c r="S4072" s="3">
        <f>+Tabella2026[[#This Row],[CONTRIBUTO TOTALE]]/(PLAFOND/N_TESSERE)</f>
        <v>45.295996952485275</v>
      </c>
      <c r="T4072" s="3">
        <f>+MAX(CEILING(Tabella2026[[#This Row],[preDEF1]],1),1)</f>
        <v>46</v>
      </c>
      <c r="U4072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4072" s="21">
        <f>+Tabella2026[[#This Row],[DEF - n. card]]*(PLAFOND/N_TESSERE)</f>
        <v>23000</v>
      </c>
      <c r="W4072" s="18"/>
    </row>
    <row r="4073" spans="2:23" x14ac:dyDescent="0.25">
      <c r="B4073" s="1" t="s">
        <v>8109</v>
      </c>
      <c r="C4073" s="2">
        <v>94028</v>
      </c>
      <c r="D4073" s="1" t="s">
        <v>8110</v>
      </c>
      <c r="E4073" s="1" t="s">
        <v>345</v>
      </c>
      <c r="F4073" s="1" t="s">
        <v>1000</v>
      </c>
      <c r="G4073" s="1" t="s">
        <v>4778</v>
      </c>
      <c r="H4073" s="1" t="s">
        <v>15836</v>
      </c>
      <c r="I4073" s="5">
        <v>2259</v>
      </c>
      <c r="J4073" s="5">
        <v>34489199</v>
      </c>
      <c r="K4073" s="3">
        <f>+Tabella2026[[#This Row],[POP_2024]]/SUM(Tabella2026[POP_2024])</f>
        <v>3.8324859903042009E-5</v>
      </c>
      <c r="L4073" s="3">
        <f>+Tabella2026[[#This Row],[INCIDENZA POPOLAZIONE]]*(PLAFOND/2)</f>
        <v>11282.810011810639</v>
      </c>
      <c r="M4073" s="3">
        <f>+IFERROR(Tabella2026[[#This Row],[reddito_2024]]/Tabella2026[[#This Row],[POP_2024]],"")</f>
        <v>15267.463036741921</v>
      </c>
      <c r="N4073" s="3">
        <f>+IF(Tabella2026[[#This Row],[REDDITO COMPLESSIVO PROCAPITE]]&lt;media_aggr_reddito_pc,(media_aggr_reddito_pc-Tabella2026[[#This Row],[REDDITO COMPLESSIVO PROCAPITE]]),0)</f>
        <v>2557.6030258668197</v>
      </c>
      <c r="O4073" s="3">
        <f>+Tabella2026[[#This Row],[DIFFERENZA REDDITO INFERIORE ALLA MEDIA DALLA MEDIA]]*Tabella2026[[#This Row],[POP_2024]]</f>
        <v>5777625.2354331454</v>
      </c>
      <c r="P4073" s="3">
        <f>+Tabella2026[[#This Row],[POPOLAZIONE PER DIFFERENZA ]]/SUM(Tabella2026[[POPOLAZIONE PER DIFFERENZA ]])</f>
        <v>5.1258057202187373E-5</v>
      </c>
      <c r="Q4073" s="3">
        <f>+Tabella2026[[#This Row],[INCIDENZA POPOLAZIONE PER DIFFERENZA]]*(PLAFOND-SUM(Tabella2026[CONTRIBUTO SULLA BASE DELLA POPOLAZIONE]))</f>
        <v>15090.333596781122</v>
      </c>
      <c r="R4073" s="3">
        <f>+Tabella2026[[#This Row],[CONTRIBUTO SULLA BASE DELLA POPOLAZIONE]]+Tabella2026[[#This Row],[CONTRIBUTO SULLA BASE DEL REDDITO]]</f>
        <v>26373.143608591759</v>
      </c>
      <c r="S4073" s="3">
        <f>+Tabella2026[[#This Row],[CONTRIBUTO TOTALE]]/(PLAFOND/N_TESSERE)</f>
        <v>52.746287217183522</v>
      </c>
      <c r="T4073" s="3">
        <f>+MAX(CEILING(Tabella2026[[#This Row],[preDEF1]],1),1)</f>
        <v>53</v>
      </c>
      <c r="U4073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4073" s="21">
        <f>+Tabella2026[[#This Row],[DEF - n. card]]*(PLAFOND/N_TESSERE)</f>
        <v>26500</v>
      </c>
      <c r="W4073" s="18"/>
    </row>
    <row r="4074" spans="2:23" x14ac:dyDescent="0.25">
      <c r="B4074" s="1" t="s">
        <v>8023</v>
      </c>
      <c r="C4074" s="2">
        <v>57003</v>
      </c>
      <c r="D4074" s="1" t="s">
        <v>8024</v>
      </c>
      <c r="E4074" s="1" t="s">
        <v>8</v>
      </c>
      <c r="F4074" s="1" t="s">
        <v>377</v>
      </c>
      <c r="G4074" s="1" t="s">
        <v>4778</v>
      </c>
      <c r="H4074" s="1" t="s">
        <v>15834</v>
      </c>
      <c r="I4074" s="5">
        <v>2258</v>
      </c>
      <c r="J4074" s="5">
        <v>39111201</v>
      </c>
      <c r="K4074" s="3">
        <f>+Tabella2026[[#This Row],[POP_2024]]/SUM(Tabella2026[POP_2024])</f>
        <v>3.8307894493611706E-5</v>
      </c>
      <c r="L4074" s="3">
        <f>+Tabella2026[[#This Row],[INCIDENZA POPOLAZIONE]]*(PLAFOND/2)</f>
        <v>11277.815407998416</v>
      </c>
      <c r="M4074" s="3">
        <f>+IFERROR(Tabella2026[[#This Row],[reddito_2024]]/Tabella2026[[#This Row],[POP_2024]],"")</f>
        <v>17321.169619131975</v>
      </c>
      <c r="N4074" s="3">
        <f>+IF(Tabella2026[[#This Row],[REDDITO COMPLESSIVO PROCAPITE]]&lt;media_aggr_reddito_pc,(media_aggr_reddito_pc-Tabella2026[[#This Row],[REDDITO COMPLESSIVO PROCAPITE]]),0)</f>
        <v>503.89644347676585</v>
      </c>
      <c r="O4074" s="3">
        <f>+Tabella2026[[#This Row],[DIFFERENZA REDDITO INFERIORE ALLA MEDIA DALLA MEDIA]]*Tabella2026[[#This Row],[POP_2024]]</f>
        <v>1137798.1693705374</v>
      </c>
      <c r="P4074" s="3">
        <f>+Tabella2026[[#This Row],[POPOLAZIONE PER DIFFERENZA ]]/SUM(Tabella2026[[POPOLAZIONE PER DIFFERENZA ]])</f>
        <v>1.0094341753505368E-5</v>
      </c>
      <c r="Q4074" s="3">
        <f>+Tabella2026[[#This Row],[INCIDENZA POPOLAZIONE PER DIFFERENZA]]*(PLAFOND-SUM(Tabella2026[CONTRIBUTO SULLA BASE DELLA POPOLAZIONE]))</f>
        <v>2971.7666414756773</v>
      </c>
      <c r="R4074" s="3">
        <f>+Tabella2026[[#This Row],[CONTRIBUTO SULLA BASE DELLA POPOLAZIONE]]+Tabella2026[[#This Row],[CONTRIBUTO SULLA BASE DEL REDDITO]]</f>
        <v>14249.582049474093</v>
      </c>
      <c r="S4074" s="3">
        <f>+Tabella2026[[#This Row],[CONTRIBUTO TOTALE]]/(PLAFOND/N_TESSERE)</f>
        <v>28.499164098948185</v>
      </c>
      <c r="T4074" s="3">
        <f>+MAX(CEILING(Tabella2026[[#This Row],[preDEF1]],1),1)</f>
        <v>29</v>
      </c>
      <c r="U4074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4074" s="21">
        <f>+Tabella2026[[#This Row],[DEF - n. card]]*(PLAFOND/N_TESSERE)</f>
        <v>14500</v>
      </c>
      <c r="W4074" s="18"/>
    </row>
    <row r="4075" spans="2:23" x14ac:dyDescent="0.25">
      <c r="B4075" s="1" t="s">
        <v>8365</v>
      </c>
      <c r="C4075" s="2">
        <v>37033</v>
      </c>
      <c r="D4075" s="1" t="s">
        <v>8366</v>
      </c>
      <c r="E4075" s="1" t="s">
        <v>27</v>
      </c>
      <c r="F4075" s="1" t="s">
        <v>26</v>
      </c>
      <c r="G4075" s="1" t="s">
        <v>4778</v>
      </c>
      <c r="H4075" s="1" t="s">
        <v>15835</v>
      </c>
      <c r="I4075" s="5">
        <v>2257</v>
      </c>
      <c r="J4075" s="5">
        <v>43522109</v>
      </c>
      <c r="K4075" s="3">
        <f>+Tabella2026[[#This Row],[POP_2024]]/SUM(Tabella2026[POP_2024])</f>
        <v>3.829092908418141E-5</v>
      </c>
      <c r="L4075" s="3">
        <f>+Tabella2026[[#This Row],[INCIDENZA POPOLAZIONE]]*(PLAFOND/2)</f>
        <v>11272.820804186194</v>
      </c>
      <c r="M4075" s="3">
        <f>+IFERROR(Tabella2026[[#This Row],[reddito_2024]]/Tabella2026[[#This Row],[POP_2024]],"")</f>
        <v>19283.167478954365</v>
      </c>
      <c r="N4075" s="3">
        <f>+IF(Tabella2026[[#This Row],[REDDITO COMPLESSIVO PROCAPITE]]&lt;media_aggr_reddito_pc,(media_aggr_reddito_pc-Tabella2026[[#This Row],[REDDITO COMPLESSIVO PROCAPITE]]),0)</f>
        <v>0</v>
      </c>
      <c r="O4075" s="3">
        <f>+Tabella2026[[#This Row],[DIFFERENZA REDDITO INFERIORE ALLA MEDIA DALLA MEDIA]]*Tabella2026[[#This Row],[POP_2024]]</f>
        <v>0</v>
      </c>
      <c r="P4075" s="3">
        <f>+Tabella2026[[#This Row],[POPOLAZIONE PER DIFFERENZA ]]/SUM(Tabella2026[[POPOLAZIONE PER DIFFERENZA ]])</f>
        <v>0</v>
      </c>
      <c r="Q4075" s="3">
        <f>+Tabella2026[[#This Row],[INCIDENZA POPOLAZIONE PER DIFFERENZA]]*(PLAFOND-SUM(Tabella2026[CONTRIBUTO SULLA BASE DELLA POPOLAZIONE]))</f>
        <v>0</v>
      </c>
      <c r="R4075" s="3">
        <f>+Tabella2026[[#This Row],[CONTRIBUTO SULLA BASE DELLA POPOLAZIONE]]+Tabella2026[[#This Row],[CONTRIBUTO SULLA BASE DEL REDDITO]]</f>
        <v>11272.820804186194</v>
      </c>
      <c r="S4075" s="3">
        <f>+Tabella2026[[#This Row],[CONTRIBUTO TOTALE]]/(PLAFOND/N_TESSERE)</f>
        <v>22.545641608372389</v>
      </c>
      <c r="T4075" s="3">
        <f>+MAX(CEILING(Tabella2026[[#This Row],[preDEF1]],1),1)</f>
        <v>23</v>
      </c>
      <c r="U4075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75" s="21">
        <f>+Tabella2026[[#This Row],[DEF - n. card]]*(PLAFOND/N_TESSERE)</f>
        <v>11500</v>
      </c>
      <c r="W4075" s="18"/>
    </row>
    <row r="4076" spans="2:23" x14ac:dyDescent="0.25">
      <c r="B4076" s="1" t="s">
        <v>8167</v>
      </c>
      <c r="C4076" s="2">
        <v>1106</v>
      </c>
      <c r="D4076" s="1" t="s">
        <v>8168</v>
      </c>
      <c r="E4076" s="1" t="s">
        <v>18</v>
      </c>
      <c r="F4076" s="1" t="s">
        <v>17</v>
      </c>
      <c r="G4076" s="1" t="s">
        <v>4778</v>
      </c>
      <c r="H4076" s="1" t="s">
        <v>15835</v>
      </c>
      <c r="I4076" s="5">
        <v>2256</v>
      </c>
      <c r="J4076" s="5">
        <v>40151235</v>
      </c>
      <c r="K4076" s="3">
        <f>+Tabella2026[[#This Row],[POP_2024]]/SUM(Tabella2026[POP_2024])</f>
        <v>3.8273963674751113E-5</v>
      </c>
      <c r="L4076" s="3">
        <f>+Tabella2026[[#This Row],[INCIDENZA POPOLAZIONE]]*(PLAFOND/2)</f>
        <v>11267.826200373971</v>
      </c>
      <c r="M4076" s="3">
        <f>+IFERROR(Tabella2026[[#This Row],[reddito_2024]]/Tabella2026[[#This Row],[POP_2024]],"")</f>
        <v>17797.53324468085</v>
      </c>
      <c r="N4076" s="3">
        <f>+IF(Tabella2026[[#This Row],[REDDITO COMPLESSIVO PROCAPITE]]&lt;media_aggr_reddito_pc,(media_aggr_reddito_pc-Tabella2026[[#This Row],[REDDITO COMPLESSIVO PROCAPITE]]),0)</f>
        <v>27.532817927891301</v>
      </c>
      <c r="O4076" s="3">
        <f>+Tabella2026[[#This Row],[DIFFERENZA REDDITO INFERIORE ALLA MEDIA DALLA MEDIA]]*Tabella2026[[#This Row],[POP_2024]]</f>
        <v>62114.037245322776</v>
      </c>
      <c r="P4076" s="3">
        <f>+Tabella2026[[#This Row],[POPOLAZIONE PER DIFFERENZA ]]/SUM(Tabella2026[[POPOLAZIONE PER DIFFERENZA ]])</f>
        <v>5.5106462334275315E-7</v>
      </c>
      <c r="Q4076" s="3">
        <f>+Tabella2026[[#This Row],[INCIDENZA POPOLAZIONE PER DIFFERENZA]]*(PLAFOND-SUM(Tabella2026[CONTRIBUTO SULLA BASE DELLA POPOLAZIONE]))</f>
        <v>162.23301181363968</v>
      </c>
      <c r="R4076" s="3">
        <f>+Tabella2026[[#This Row],[CONTRIBUTO SULLA BASE DELLA POPOLAZIONE]]+Tabella2026[[#This Row],[CONTRIBUTO SULLA BASE DEL REDDITO]]</f>
        <v>11430.059212187611</v>
      </c>
      <c r="S4076" s="3">
        <f>+Tabella2026[[#This Row],[CONTRIBUTO TOTALE]]/(PLAFOND/N_TESSERE)</f>
        <v>22.860118424375223</v>
      </c>
      <c r="T4076" s="3">
        <f>+MAX(CEILING(Tabella2026[[#This Row],[preDEF1]],1),1)</f>
        <v>23</v>
      </c>
      <c r="U4076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76" s="21">
        <f>+Tabella2026[[#This Row],[DEF - n. card]]*(PLAFOND/N_TESSERE)</f>
        <v>11500</v>
      </c>
      <c r="W4076" s="18"/>
    </row>
    <row r="4077" spans="2:23" x14ac:dyDescent="0.25">
      <c r="B4077" s="1" t="s">
        <v>8223</v>
      </c>
      <c r="C4077" s="2">
        <v>83016</v>
      </c>
      <c r="D4077" s="1" t="s">
        <v>8224</v>
      </c>
      <c r="E4077" s="1" t="s">
        <v>21</v>
      </c>
      <c r="F4077" s="1" t="s">
        <v>42</v>
      </c>
      <c r="G4077" s="1" t="s">
        <v>4778</v>
      </c>
      <c r="H4077" s="1" t="s">
        <v>15836</v>
      </c>
      <c r="I4077" s="5">
        <v>2255</v>
      </c>
      <c r="J4077" s="5">
        <v>27219180</v>
      </c>
      <c r="K4077" s="3">
        <f>+Tabella2026[[#This Row],[POP_2024]]/SUM(Tabella2026[POP_2024])</f>
        <v>3.8256998265320817E-5</v>
      </c>
      <c r="L4077" s="3">
        <f>+Tabella2026[[#This Row],[INCIDENZA POPOLAZIONE]]*(PLAFOND/2)</f>
        <v>11262.831596561749</v>
      </c>
      <c r="M4077" s="3">
        <f>+IFERROR(Tabella2026[[#This Row],[reddito_2024]]/Tabella2026[[#This Row],[POP_2024]],"")</f>
        <v>12070.589800443458</v>
      </c>
      <c r="N4077" s="3">
        <f>+IF(Tabella2026[[#This Row],[REDDITO COMPLESSIVO PROCAPITE]]&lt;media_aggr_reddito_pc,(media_aggr_reddito_pc-Tabella2026[[#This Row],[REDDITO COMPLESSIVO PROCAPITE]]),0)</f>
        <v>5754.4762621652826</v>
      </c>
      <c r="O4077" s="3">
        <f>+Tabella2026[[#This Row],[DIFFERENZA REDDITO INFERIORE ALLA MEDIA DALLA MEDIA]]*Tabella2026[[#This Row],[POP_2024]]</f>
        <v>12976343.971182711</v>
      </c>
      <c r="P4077" s="3">
        <f>+Tabella2026[[#This Row],[POPOLAZIONE PER DIFFERENZA ]]/SUM(Tabella2026[[POPOLAZIONE PER DIFFERENZA ]])</f>
        <v>1.1512380163928672E-4</v>
      </c>
      <c r="Q4077" s="3">
        <f>+Tabella2026[[#This Row],[INCIDENZA POPOLAZIONE PER DIFFERENZA]]*(PLAFOND-SUM(Tabella2026[CONTRIBUTO SULLA BASE DELLA POPOLAZIONE]))</f>
        <v>33892.360859754917</v>
      </c>
      <c r="R4077" s="3">
        <f>+Tabella2026[[#This Row],[CONTRIBUTO SULLA BASE DELLA POPOLAZIONE]]+Tabella2026[[#This Row],[CONTRIBUTO SULLA BASE DEL REDDITO]]</f>
        <v>45155.192456316669</v>
      </c>
      <c r="S4077" s="3">
        <f>+Tabella2026[[#This Row],[CONTRIBUTO TOTALE]]/(PLAFOND/N_TESSERE)</f>
        <v>90.310384912633339</v>
      </c>
      <c r="T4077" s="3">
        <f>+MAX(CEILING(Tabella2026[[#This Row],[preDEF1]],1),1)</f>
        <v>91</v>
      </c>
      <c r="U4077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4077" s="21">
        <f>+Tabella2026[[#This Row],[DEF - n. card]]*(PLAFOND/N_TESSERE)</f>
        <v>45500</v>
      </c>
      <c r="W4077" s="18"/>
    </row>
    <row r="4078" spans="2:23" x14ac:dyDescent="0.25">
      <c r="B4078" s="1" t="s">
        <v>8255</v>
      </c>
      <c r="C4078" s="2">
        <v>4232</v>
      </c>
      <c r="D4078" s="1" t="s">
        <v>8256</v>
      </c>
      <c r="E4078" s="1" t="s">
        <v>18</v>
      </c>
      <c r="F4078" s="1" t="s">
        <v>263</v>
      </c>
      <c r="G4078" s="1" t="s">
        <v>4778</v>
      </c>
      <c r="H4078" s="1" t="s">
        <v>15835</v>
      </c>
      <c r="I4078" s="5">
        <v>2255</v>
      </c>
      <c r="J4078" s="5">
        <v>40278866</v>
      </c>
      <c r="K4078" s="3">
        <f>+Tabella2026[[#This Row],[POP_2024]]/SUM(Tabella2026[POP_2024])</f>
        <v>3.8256998265320817E-5</v>
      </c>
      <c r="L4078" s="3">
        <f>+Tabella2026[[#This Row],[INCIDENZA POPOLAZIONE]]*(PLAFOND/2)</f>
        <v>11262.831596561749</v>
      </c>
      <c r="M4078" s="3">
        <f>+IFERROR(Tabella2026[[#This Row],[reddito_2024]]/Tabella2026[[#This Row],[POP_2024]],"")</f>
        <v>17862.024833702882</v>
      </c>
      <c r="N4078" s="3">
        <f>+IF(Tabella2026[[#This Row],[REDDITO COMPLESSIVO PROCAPITE]]&lt;media_aggr_reddito_pc,(media_aggr_reddito_pc-Tabella2026[[#This Row],[REDDITO COMPLESSIVO PROCAPITE]]),0)</f>
        <v>0</v>
      </c>
      <c r="O4078" s="3">
        <f>+Tabella2026[[#This Row],[DIFFERENZA REDDITO INFERIORE ALLA MEDIA DALLA MEDIA]]*Tabella2026[[#This Row],[POP_2024]]</f>
        <v>0</v>
      </c>
      <c r="P4078" s="3">
        <f>+Tabella2026[[#This Row],[POPOLAZIONE PER DIFFERENZA ]]/SUM(Tabella2026[[POPOLAZIONE PER DIFFERENZA ]])</f>
        <v>0</v>
      </c>
      <c r="Q4078" s="3">
        <f>+Tabella2026[[#This Row],[INCIDENZA POPOLAZIONE PER DIFFERENZA]]*(PLAFOND-SUM(Tabella2026[CONTRIBUTO SULLA BASE DELLA POPOLAZIONE]))</f>
        <v>0</v>
      </c>
      <c r="R4078" s="3">
        <f>+Tabella2026[[#This Row],[CONTRIBUTO SULLA BASE DELLA POPOLAZIONE]]+Tabella2026[[#This Row],[CONTRIBUTO SULLA BASE DEL REDDITO]]</f>
        <v>11262.831596561749</v>
      </c>
      <c r="S4078" s="3">
        <f>+Tabella2026[[#This Row],[CONTRIBUTO TOTALE]]/(PLAFOND/N_TESSERE)</f>
        <v>22.525663193123499</v>
      </c>
      <c r="T4078" s="3">
        <f>+MAX(CEILING(Tabella2026[[#This Row],[preDEF1]],1),1)</f>
        <v>23</v>
      </c>
      <c r="U4078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78" s="21">
        <f>+Tabella2026[[#This Row],[DEF - n. card]]*(PLAFOND/N_TESSERE)</f>
        <v>11500</v>
      </c>
      <c r="W4078" s="18"/>
    </row>
    <row r="4079" spans="2:23" x14ac:dyDescent="0.25">
      <c r="B4079" s="1" t="s">
        <v>8225</v>
      </c>
      <c r="C4079" s="2">
        <v>24115</v>
      </c>
      <c r="D4079" s="1" t="s">
        <v>8226</v>
      </c>
      <c r="E4079" s="1" t="s">
        <v>38</v>
      </c>
      <c r="F4079" s="1" t="s">
        <v>106</v>
      </c>
      <c r="G4079" s="1" t="s">
        <v>4778</v>
      </c>
      <c r="H4079" s="1" t="s">
        <v>15835</v>
      </c>
      <c r="I4079" s="5">
        <v>2253</v>
      </c>
      <c r="J4079" s="5">
        <v>44789216</v>
      </c>
      <c r="K4079" s="3">
        <f>+Tabella2026[[#This Row],[POP_2024]]/SUM(Tabella2026[POP_2024])</f>
        <v>3.8223067446460224E-5</v>
      </c>
      <c r="L4079" s="3">
        <f>+Tabella2026[[#This Row],[INCIDENZA POPOLAZIONE]]*(PLAFOND/2)</f>
        <v>11252.842388937304</v>
      </c>
      <c r="M4079" s="3">
        <f>+IFERROR(Tabella2026[[#This Row],[reddito_2024]]/Tabella2026[[#This Row],[POP_2024]],"")</f>
        <v>19879.811806480247</v>
      </c>
      <c r="N4079" s="3">
        <f>+IF(Tabella2026[[#This Row],[REDDITO COMPLESSIVO PROCAPITE]]&lt;media_aggr_reddito_pc,(media_aggr_reddito_pc-Tabella2026[[#This Row],[REDDITO COMPLESSIVO PROCAPITE]]),0)</f>
        <v>0</v>
      </c>
      <c r="O4079" s="3">
        <f>+Tabella2026[[#This Row],[DIFFERENZA REDDITO INFERIORE ALLA MEDIA DALLA MEDIA]]*Tabella2026[[#This Row],[POP_2024]]</f>
        <v>0</v>
      </c>
      <c r="P4079" s="3">
        <f>+Tabella2026[[#This Row],[POPOLAZIONE PER DIFFERENZA ]]/SUM(Tabella2026[[POPOLAZIONE PER DIFFERENZA ]])</f>
        <v>0</v>
      </c>
      <c r="Q4079" s="3">
        <f>+Tabella2026[[#This Row],[INCIDENZA POPOLAZIONE PER DIFFERENZA]]*(PLAFOND-SUM(Tabella2026[CONTRIBUTO SULLA BASE DELLA POPOLAZIONE]))</f>
        <v>0</v>
      </c>
      <c r="R4079" s="3">
        <f>+Tabella2026[[#This Row],[CONTRIBUTO SULLA BASE DELLA POPOLAZIONE]]+Tabella2026[[#This Row],[CONTRIBUTO SULLA BASE DEL REDDITO]]</f>
        <v>11252.842388937304</v>
      </c>
      <c r="S4079" s="3">
        <f>+Tabella2026[[#This Row],[CONTRIBUTO TOTALE]]/(PLAFOND/N_TESSERE)</f>
        <v>22.50568477787461</v>
      </c>
      <c r="T4079" s="3">
        <f>+MAX(CEILING(Tabella2026[[#This Row],[preDEF1]],1),1)</f>
        <v>23</v>
      </c>
      <c r="U407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79" s="21">
        <f>+Tabella2026[[#This Row],[DEF - n. card]]*(PLAFOND/N_TESSERE)</f>
        <v>11500</v>
      </c>
      <c r="W4079" s="18"/>
    </row>
    <row r="4080" spans="2:23" x14ac:dyDescent="0.25">
      <c r="B4080" s="1" t="s">
        <v>8073</v>
      </c>
      <c r="C4080" s="2">
        <v>75013</v>
      </c>
      <c r="D4080" s="1" t="s">
        <v>8074</v>
      </c>
      <c r="E4080" s="1" t="s">
        <v>33</v>
      </c>
      <c r="F4080" s="1" t="s">
        <v>132</v>
      </c>
      <c r="G4080" s="1" t="s">
        <v>4778</v>
      </c>
      <c r="H4080" s="1" t="s">
        <v>15836</v>
      </c>
      <c r="I4080" s="5">
        <v>2250</v>
      </c>
      <c r="J4080" s="5">
        <v>33868427</v>
      </c>
      <c r="K4080" s="3">
        <f>+Tabella2026[[#This Row],[POP_2024]]/SUM(Tabella2026[POP_2024])</f>
        <v>3.8172171218169328E-5</v>
      </c>
      <c r="L4080" s="3">
        <f>+Tabella2026[[#This Row],[INCIDENZA POPOLAZIONE]]*(PLAFOND/2)</f>
        <v>11237.858577500636</v>
      </c>
      <c r="M4080" s="3">
        <f>+IFERROR(Tabella2026[[#This Row],[reddito_2024]]/Tabella2026[[#This Row],[POP_2024]],"")</f>
        <v>15052.634222222223</v>
      </c>
      <c r="N4080" s="3">
        <f>+IF(Tabella2026[[#This Row],[REDDITO COMPLESSIVO PROCAPITE]]&lt;media_aggr_reddito_pc,(media_aggr_reddito_pc-Tabella2026[[#This Row],[REDDITO COMPLESSIVO PROCAPITE]]),0)</f>
        <v>2772.4318403865182</v>
      </c>
      <c r="O4080" s="3">
        <f>+Tabella2026[[#This Row],[DIFFERENZA REDDITO INFERIORE ALLA MEDIA DALLA MEDIA]]*Tabella2026[[#This Row],[POP_2024]]</f>
        <v>6237971.6408696659</v>
      </c>
      <c r="P4080" s="3">
        <f>+Tabella2026[[#This Row],[POPOLAZIONE PER DIFFERENZA ]]/SUM(Tabella2026[[POPOLAZIONE PER DIFFERENZA ]])</f>
        <v>5.5342168133781481E-5</v>
      </c>
      <c r="Q4080" s="3">
        <f>+Tabella2026[[#This Row],[INCIDENZA POPOLAZIONE PER DIFFERENZA]]*(PLAFOND-SUM(Tabella2026[CONTRIBUTO SULLA BASE DELLA POPOLAZIONE]))</f>
        <v>16292.692791959234</v>
      </c>
      <c r="R4080" s="3">
        <f>+Tabella2026[[#This Row],[CONTRIBUTO SULLA BASE DELLA POPOLAZIONE]]+Tabella2026[[#This Row],[CONTRIBUTO SULLA BASE DEL REDDITO]]</f>
        <v>27530.55136945987</v>
      </c>
      <c r="S4080" s="3">
        <f>+Tabella2026[[#This Row],[CONTRIBUTO TOTALE]]/(PLAFOND/N_TESSERE)</f>
        <v>55.061102738919743</v>
      </c>
      <c r="T4080" s="3">
        <f>+MAX(CEILING(Tabella2026[[#This Row],[preDEF1]],1),1)</f>
        <v>56</v>
      </c>
      <c r="U4080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4080" s="21">
        <f>+Tabella2026[[#This Row],[DEF - n. card]]*(PLAFOND/N_TESSERE)</f>
        <v>28000</v>
      </c>
      <c r="W4080" s="18"/>
    </row>
    <row r="4081" spans="2:23" x14ac:dyDescent="0.25">
      <c r="B4081" s="1" t="s">
        <v>8147</v>
      </c>
      <c r="C4081" s="2">
        <v>69085</v>
      </c>
      <c r="D4081" s="1" t="s">
        <v>8148</v>
      </c>
      <c r="E4081" s="1" t="s">
        <v>96</v>
      </c>
      <c r="F4081" s="1" t="s">
        <v>328</v>
      </c>
      <c r="G4081" s="1" t="s">
        <v>4778</v>
      </c>
      <c r="H4081" s="1" t="s">
        <v>15836</v>
      </c>
      <c r="I4081" s="5">
        <v>2250</v>
      </c>
      <c r="J4081" s="5">
        <v>29720178</v>
      </c>
      <c r="K4081" s="3">
        <f>+Tabella2026[[#This Row],[POP_2024]]/SUM(Tabella2026[POP_2024])</f>
        <v>3.8172171218169328E-5</v>
      </c>
      <c r="L4081" s="3">
        <f>+Tabella2026[[#This Row],[INCIDENZA POPOLAZIONE]]*(PLAFOND/2)</f>
        <v>11237.858577500636</v>
      </c>
      <c r="M4081" s="3">
        <f>+IFERROR(Tabella2026[[#This Row],[reddito_2024]]/Tabella2026[[#This Row],[POP_2024]],"")</f>
        <v>13208.968000000001</v>
      </c>
      <c r="N4081" s="3">
        <f>+IF(Tabella2026[[#This Row],[REDDITO COMPLESSIVO PROCAPITE]]&lt;media_aggr_reddito_pc,(media_aggr_reddito_pc-Tabella2026[[#This Row],[REDDITO COMPLESSIVO PROCAPITE]]),0)</f>
        <v>4616.0980626087403</v>
      </c>
      <c r="O4081" s="3">
        <f>+Tabella2026[[#This Row],[DIFFERENZA REDDITO INFERIORE ALLA MEDIA DALLA MEDIA]]*Tabella2026[[#This Row],[POP_2024]]</f>
        <v>10386220.640869666</v>
      </c>
      <c r="P4081" s="3">
        <f>+Tabella2026[[#This Row],[POPOLAZIONE PER DIFFERENZA ]]/SUM(Tabella2026[[POPOLAZIONE PER DIFFERENZA ]])</f>
        <v>9.2144690946595204E-5</v>
      </c>
      <c r="Q4081" s="3">
        <f>+Tabella2026[[#This Row],[INCIDENZA POPOLAZIONE PER DIFFERENZA]]*(PLAFOND-SUM(Tabella2026[CONTRIBUTO SULLA BASE DELLA POPOLAZIONE]))</f>
        <v>27127.327906159528</v>
      </c>
      <c r="R4081" s="3">
        <f>+Tabella2026[[#This Row],[CONTRIBUTO SULLA BASE DELLA POPOLAZIONE]]+Tabella2026[[#This Row],[CONTRIBUTO SULLA BASE DEL REDDITO]]</f>
        <v>38365.18648366016</v>
      </c>
      <c r="S4081" s="3">
        <f>+Tabella2026[[#This Row],[CONTRIBUTO TOTALE]]/(PLAFOND/N_TESSERE)</f>
        <v>76.730372967320321</v>
      </c>
      <c r="T4081" s="3">
        <f>+MAX(CEILING(Tabella2026[[#This Row],[preDEF1]],1),1)</f>
        <v>77</v>
      </c>
      <c r="U4081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4081" s="21">
        <f>+Tabella2026[[#This Row],[DEF - n. card]]*(PLAFOND/N_TESSERE)</f>
        <v>38500</v>
      </c>
      <c r="W4081" s="18"/>
    </row>
    <row r="4082" spans="2:23" x14ac:dyDescent="0.25">
      <c r="B4082" s="1" t="s">
        <v>8215</v>
      </c>
      <c r="C4082" s="2">
        <v>19085</v>
      </c>
      <c r="D4082" s="1" t="s">
        <v>8216</v>
      </c>
      <c r="E4082" s="1" t="s">
        <v>12</v>
      </c>
      <c r="F4082" s="1" t="s">
        <v>193</v>
      </c>
      <c r="G4082" s="1" t="s">
        <v>4778</v>
      </c>
      <c r="H4082" s="1" t="s">
        <v>15835</v>
      </c>
      <c r="I4082" s="5">
        <v>2248</v>
      </c>
      <c r="J4082" s="5">
        <v>41690658</v>
      </c>
      <c r="K4082" s="3">
        <f>+Tabella2026[[#This Row],[POP_2024]]/SUM(Tabella2026[POP_2024])</f>
        <v>3.8138240399308736E-5</v>
      </c>
      <c r="L4082" s="3">
        <f>+Tabella2026[[#This Row],[INCIDENZA POPOLAZIONE]]*(PLAFOND/2)</f>
        <v>11227.869369876193</v>
      </c>
      <c r="M4082" s="3">
        <f>+IFERROR(Tabella2026[[#This Row],[reddito_2024]]/Tabella2026[[#This Row],[POP_2024]],"")</f>
        <v>18545.666370106763</v>
      </c>
      <c r="N4082" s="3">
        <f>+IF(Tabella2026[[#This Row],[REDDITO COMPLESSIVO PROCAPITE]]&lt;media_aggr_reddito_pc,(media_aggr_reddito_pc-Tabella2026[[#This Row],[REDDITO COMPLESSIVO PROCAPITE]]),0)</f>
        <v>0</v>
      </c>
      <c r="O4082" s="3">
        <f>+Tabella2026[[#This Row],[DIFFERENZA REDDITO INFERIORE ALLA MEDIA DALLA MEDIA]]*Tabella2026[[#This Row],[POP_2024]]</f>
        <v>0</v>
      </c>
      <c r="P4082" s="3">
        <f>+Tabella2026[[#This Row],[POPOLAZIONE PER DIFFERENZA ]]/SUM(Tabella2026[[POPOLAZIONE PER DIFFERENZA ]])</f>
        <v>0</v>
      </c>
      <c r="Q4082" s="3">
        <f>+Tabella2026[[#This Row],[INCIDENZA POPOLAZIONE PER DIFFERENZA]]*(PLAFOND-SUM(Tabella2026[CONTRIBUTO SULLA BASE DELLA POPOLAZIONE]))</f>
        <v>0</v>
      </c>
      <c r="R4082" s="3">
        <f>+Tabella2026[[#This Row],[CONTRIBUTO SULLA BASE DELLA POPOLAZIONE]]+Tabella2026[[#This Row],[CONTRIBUTO SULLA BASE DEL REDDITO]]</f>
        <v>11227.869369876193</v>
      </c>
      <c r="S4082" s="3">
        <f>+Tabella2026[[#This Row],[CONTRIBUTO TOTALE]]/(PLAFOND/N_TESSERE)</f>
        <v>22.455738739752384</v>
      </c>
      <c r="T4082" s="3">
        <f>+MAX(CEILING(Tabella2026[[#This Row],[preDEF1]],1),1)</f>
        <v>23</v>
      </c>
      <c r="U408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82" s="21">
        <f>+Tabella2026[[#This Row],[DEF - n. card]]*(PLAFOND/N_TESSERE)</f>
        <v>11500</v>
      </c>
      <c r="W4082" s="18"/>
    </row>
    <row r="4083" spans="2:23" x14ac:dyDescent="0.25">
      <c r="B4083" s="1" t="s">
        <v>8243</v>
      </c>
      <c r="C4083" s="2">
        <v>113024</v>
      </c>
      <c r="D4083" s="1" t="s">
        <v>8244</v>
      </c>
      <c r="E4083" s="1" t="s">
        <v>76</v>
      </c>
      <c r="F4083" s="1" t="s">
        <v>15837</v>
      </c>
      <c r="G4083" s="1" t="s">
        <v>4778</v>
      </c>
      <c r="H4083" s="1" t="s">
        <v>15836</v>
      </c>
      <c r="I4083" s="5">
        <v>2248</v>
      </c>
      <c r="J4083" s="5">
        <v>29308065</v>
      </c>
      <c r="K4083" s="3">
        <f>+Tabella2026[[#This Row],[POP_2024]]/SUM(Tabella2026[POP_2024])</f>
        <v>3.8138240399308736E-5</v>
      </c>
      <c r="L4083" s="3">
        <f>+Tabella2026[[#This Row],[INCIDENZA POPOLAZIONE]]*(PLAFOND/2)</f>
        <v>11227.869369876193</v>
      </c>
      <c r="M4083" s="3">
        <f>+IFERROR(Tabella2026[[#This Row],[reddito_2024]]/Tabella2026[[#This Row],[POP_2024]],"")</f>
        <v>13037.395462633453</v>
      </c>
      <c r="N4083" s="3">
        <f>+IF(Tabella2026[[#This Row],[REDDITO COMPLESSIVO PROCAPITE]]&lt;media_aggr_reddito_pc,(media_aggr_reddito_pc-Tabella2026[[#This Row],[REDDITO COMPLESSIVO PROCAPITE]]),0)</f>
        <v>4787.6705999752885</v>
      </c>
      <c r="O4083" s="3">
        <f>+Tabella2026[[#This Row],[DIFFERENZA REDDITO INFERIORE ALLA MEDIA DALLA MEDIA]]*Tabella2026[[#This Row],[POP_2024]]</f>
        <v>10762683.508744448</v>
      </c>
      <c r="P4083" s="3">
        <f>+Tabella2026[[#This Row],[POPOLAZIONE PER DIFFERENZA ]]/SUM(Tabella2026[[POPOLAZIONE PER DIFFERENZA ]])</f>
        <v>9.5484602143618085E-5</v>
      </c>
      <c r="Q4083" s="3">
        <f>+Tabella2026[[#This Row],[INCIDENZA POPOLAZIONE PER DIFFERENZA]]*(PLAFOND-SUM(Tabella2026[CONTRIBUTO SULLA BASE DELLA POPOLAZIONE]))</f>
        <v>28110.59525762967</v>
      </c>
      <c r="R4083" s="3">
        <f>+Tabella2026[[#This Row],[CONTRIBUTO SULLA BASE DELLA POPOLAZIONE]]+Tabella2026[[#This Row],[CONTRIBUTO SULLA BASE DEL REDDITO]]</f>
        <v>39338.464627505862</v>
      </c>
      <c r="S4083" s="3">
        <f>+Tabella2026[[#This Row],[CONTRIBUTO TOTALE]]/(PLAFOND/N_TESSERE)</f>
        <v>78.676929255011729</v>
      </c>
      <c r="T4083" s="3">
        <f>+MAX(CEILING(Tabella2026[[#This Row],[preDEF1]],1),1)</f>
        <v>79</v>
      </c>
      <c r="U4083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4083" s="21">
        <f>+Tabella2026[[#This Row],[DEF - n. card]]*(PLAFOND/N_TESSERE)</f>
        <v>39500</v>
      </c>
      <c r="W4083" s="18"/>
    </row>
    <row r="4084" spans="2:23" x14ac:dyDescent="0.25">
      <c r="B4084" s="1" t="s">
        <v>8397</v>
      </c>
      <c r="C4084" s="2">
        <v>108014</v>
      </c>
      <c r="D4084" s="1" t="s">
        <v>8398</v>
      </c>
      <c r="E4084" s="1" t="s">
        <v>12</v>
      </c>
      <c r="F4084" s="1" t="s">
        <v>91</v>
      </c>
      <c r="G4084" s="1" t="s">
        <v>4778</v>
      </c>
      <c r="H4084" s="1" t="s">
        <v>15835</v>
      </c>
      <c r="I4084" s="5">
        <v>2244</v>
      </c>
      <c r="J4084" s="5">
        <v>54989842</v>
      </c>
      <c r="K4084" s="3">
        <f>+Tabella2026[[#This Row],[POP_2024]]/SUM(Tabella2026[POP_2024])</f>
        <v>3.8070378761587544E-5</v>
      </c>
      <c r="L4084" s="3">
        <f>+Tabella2026[[#This Row],[INCIDENZA POPOLAZIONE]]*(PLAFOND/2)</f>
        <v>11207.890954627303</v>
      </c>
      <c r="M4084" s="3">
        <f>+IFERROR(Tabella2026[[#This Row],[reddito_2024]]/Tabella2026[[#This Row],[POP_2024]],"")</f>
        <v>24505.277183600712</v>
      </c>
      <c r="N4084" s="3">
        <f>+IF(Tabella2026[[#This Row],[REDDITO COMPLESSIVO PROCAPITE]]&lt;media_aggr_reddito_pc,(media_aggr_reddito_pc-Tabella2026[[#This Row],[REDDITO COMPLESSIVO PROCAPITE]]),0)</f>
        <v>0</v>
      </c>
      <c r="O4084" s="3">
        <f>+Tabella2026[[#This Row],[DIFFERENZA REDDITO INFERIORE ALLA MEDIA DALLA MEDIA]]*Tabella2026[[#This Row],[POP_2024]]</f>
        <v>0</v>
      </c>
      <c r="P4084" s="3">
        <f>+Tabella2026[[#This Row],[POPOLAZIONE PER DIFFERENZA ]]/SUM(Tabella2026[[POPOLAZIONE PER DIFFERENZA ]])</f>
        <v>0</v>
      </c>
      <c r="Q4084" s="3">
        <f>+Tabella2026[[#This Row],[INCIDENZA POPOLAZIONE PER DIFFERENZA]]*(PLAFOND-SUM(Tabella2026[CONTRIBUTO SULLA BASE DELLA POPOLAZIONE]))</f>
        <v>0</v>
      </c>
      <c r="R4084" s="3">
        <f>+Tabella2026[[#This Row],[CONTRIBUTO SULLA BASE DELLA POPOLAZIONE]]+Tabella2026[[#This Row],[CONTRIBUTO SULLA BASE DEL REDDITO]]</f>
        <v>11207.890954627303</v>
      </c>
      <c r="S4084" s="3">
        <f>+Tabella2026[[#This Row],[CONTRIBUTO TOTALE]]/(PLAFOND/N_TESSERE)</f>
        <v>22.415781909254605</v>
      </c>
      <c r="T4084" s="3">
        <f>+MAX(CEILING(Tabella2026[[#This Row],[preDEF1]],1),1)</f>
        <v>23</v>
      </c>
      <c r="U4084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84" s="21">
        <f>+Tabella2026[[#This Row],[DEF - n. card]]*(PLAFOND/N_TESSERE)</f>
        <v>11500</v>
      </c>
      <c r="W4084" s="18"/>
    </row>
    <row r="4085" spans="2:23" x14ac:dyDescent="0.25">
      <c r="B4085" s="1" t="s">
        <v>8181</v>
      </c>
      <c r="C4085" s="2">
        <v>30032</v>
      </c>
      <c r="D4085" s="1" t="s">
        <v>8182</v>
      </c>
      <c r="E4085" s="1" t="s">
        <v>48</v>
      </c>
      <c r="F4085" s="1" t="s">
        <v>120</v>
      </c>
      <c r="G4085" s="1" t="s">
        <v>4778</v>
      </c>
      <c r="H4085" s="1" t="s">
        <v>15835</v>
      </c>
      <c r="I4085" s="5">
        <v>2242</v>
      </c>
      <c r="J4085" s="5">
        <v>42670286</v>
      </c>
      <c r="K4085" s="3">
        <f>+Tabella2026[[#This Row],[POP_2024]]/SUM(Tabella2026[POP_2024])</f>
        <v>3.8036447942726951E-5</v>
      </c>
      <c r="L4085" s="3">
        <f>+Tabella2026[[#This Row],[INCIDENZA POPOLAZIONE]]*(PLAFOND/2)</f>
        <v>11197.901747002858</v>
      </c>
      <c r="M4085" s="3">
        <f>+IFERROR(Tabella2026[[#This Row],[reddito_2024]]/Tabella2026[[#This Row],[POP_2024]],"")</f>
        <v>19032.241748438893</v>
      </c>
      <c r="N4085" s="3">
        <f>+IF(Tabella2026[[#This Row],[REDDITO COMPLESSIVO PROCAPITE]]&lt;media_aggr_reddito_pc,(media_aggr_reddito_pc-Tabella2026[[#This Row],[REDDITO COMPLESSIVO PROCAPITE]]),0)</f>
        <v>0</v>
      </c>
      <c r="O4085" s="3">
        <f>+Tabella2026[[#This Row],[DIFFERENZA REDDITO INFERIORE ALLA MEDIA DALLA MEDIA]]*Tabella2026[[#This Row],[POP_2024]]</f>
        <v>0</v>
      </c>
      <c r="P4085" s="3">
        <f>+Tabella2026[[#This Row],[POPOLAZIONE PER DIFFERENZA ]]/SUM(Tabella2026[[POPOLAZIONE PER DIFFERENZA ]])</f>
        <v>0</v>
      </c>
      <c r="Q4085" s="3">
        <f>+Tabella2026[[#This Row],[INCIDENZA POPOLAZIONE PER DIFFERENZA]]*(PLAFOND-SUM(Tabella2026[CONTRIBUTO SULLA BASE DELLA POPOLAZIONE]))</f>
        <v>0</v>
      </c>
      <c r="R4085" s="3">
        <f>+Tabella2026[[#This Row],[CONTRIBUTO SULLA BASE DELLA POPOLAZIONE]]+Tabella2026[[#This Row],[CONTRIBUTO SULLA BASE DEL REDDITO]]</f>
        <v>11197.901747002858</v>
      </c>
      <c r="S4085" s="3">
        <f>+Tabella2026[[#This Row],[CONTRIBUTO TOTALE]]/(PLAFOND/N_TESSERE)</f>
        <v>22.395803494005715</v>
      </c>
      <c r="T4085" s="3">
        <f>+MAX(CEILING(Tabella2026[[#This Row],[preDEF1]],1),1)</f>
        <v>23</v>
      </c>
      <c r="U4085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85" s="21">
        <f>+Tabella2026[[#This Row],[DEF - n. card]]*(PLAFOND/N_TESSERE)</f>
        <v>11500</v>
      </c>
      <c r="W4085" s="18"/>
    </row>
    <row r="4086" spans="2:23" x14ac:dyDescent="0.25">
      <c r="B4086" s="1" t="s">
        <v>8133</v>
      </c>
      <c r="C4086" s="2">
        <v>4209</v>
      </c>
      <c r="D4086" s="1" t="s">
        <v>8134</v>
      </c>
      <c r="E4086" s="1" t="s">
        <v>18</v>
      </c>
      <c r="F4086" s="1" t="s">
        <v>263</v>
      </c>
      <c r="G4086" s="1" t="s">
        <v>4778</v>
      </c>
      <c r="H4086" s="1" t="s">
        <v>15835</v>
      </c>
      <c r="I4086" s="5">
        <v>2242</v>
      </c>
      <c r="J4086" s="5">
        <v>40964340</v>
      </c>
      <c r="K4086" s="3">
        <f>+Tabella2026[[#This Row],[POP_2024]]/SUM(Tabella2026[POP_2024])</f>
        <v>3.8036447942726951E-5</v>
      </c>
      <c r="L4086" s="3">
        <f>+Tabella2026[[#This Row],[INCIDENZA POPOLAZIONE]]*(PLAFOND/2)</f>
        <v>11197.901747002858</v>
      </c>
      <c r="M4086" s="3">
        <f>+IFERROR(Tabella2026[[#This Row],[reddito_2024]]/Tabella2026[[#This Row],[POP_2024]],"")</f>
        <v>18271.338090990186</v>
      </c>
      <c r="N4086" s="3">
        <f>+IF(Tabella2026[[#This Row],[REDDITO COMPLESSIVO PROCAPITE]]&lt;media_aggr_reddito_pc,(media_aggr_reddito_pc-Tabella2026[[#This Row],[REDDITO COMPLESSIVO PROCAPITE]]),0)</f>
        <v>0</v>
      </c>
      <c r="O4086" s="3">
        <f>+Tabella2026[[#This Row],[DIFFERENZA REDDITO INFERIORE ALLA MEDIA DALLA MEDIA]]*Tabella2026[[#This Row],[POP_2024]]</f>
        <v>0</v>
      </c>
      <c r="P4086" s="3">
        <f>+Tabella2026[[#This Row],[POPOLAZIONE PER DIFFERENZA ]]/SUM(Tabella2026[[POPOLAZIONE PER DIFFERENZA ]])</f>
        <v>0</v>
      </c>
      <c r="Q4086" s="3">
        <f>+Tabella2026[[#This Row],[INCIDENZA POPOLAZIONE PER DIFFERENZA]]*(PLAFOND-SUM(Tabella2026[CONTRIBUTO SULLA BASE DELLA POPOLAZIONE]))</f>
        <v>0</v>
      </c>
      <c r="R4086" s="3">
        <f>+Tabella2026[[#This Row],[CONTRIBUTO SULLA BASE DELLA POPOLAZIONE]]+Tabella2026[[#This Row],[CONTRIBUTO SULLA BASE DEL REDDITO]]</f>
        <v>11197.901747002858</v>
      </c>
      <c r="S4086" s="3">
        <f>+Tabella2026[[#This Row],[CONTRIBUTO TOTALE]]/(PLAFOND/N_TESSERE)</f>
        <v>22.395803494005715</v>
      </c>
      <c r="T4086" s="3">
        <f>+MAX(CEILING(Tabella2026[[#This Row],[preDEF1]],1),1)</f>
        <v>23</v>
      </c>
      <c r="U4086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86" s="21">
        <f>+Tabella2026[[#This Row],[DEF - n. card]]*(PLAFOND/N_TESSERE)</f>
        <v>11500</v>
      </c>
      <c r="W4086" s="18"/>
    </row>
    <row r="4087" spans="2:23" x14ac:dyDescent="0.25">
      <c r="B4087" s="1" t="s">
        <v>8233</v>
      </c>
      <c r="C4087" s="2">
        <v>19058</v>
      </c>
      <c r="D4087" s="1" t="s">
        <v>8234</v>
      </c>
      <c r="E4087" s="1" t="s">
        <v>12</v>
      </c>
      <c r="F4087" s="1" t="s">
        <v>193</v>
      </c>
      <c r="G4087" s="1" t="s">
        <v>4778</v>
      </c>
      <c r="H4087" s="1" t="s">
        <v>15835</v>
      </c>
      <c r="I4087" s="5">
        <v>2241</v>
      </c>
      <c r="J4087" s="5">
        <v>42522584</v>
      </c>
      <c r="K4087" s="3">
        <f>+Tabella2026[[#This Row],[POP_2024]]/SUM(Tabella2026[POP_2024])</f>
        <v>3.8019482533296655E-5</v>
      </c>
      <c r="L4087" s="3">
        <f>+Tabella2026[[#This Row],[INCIDENZA POPOLAZIONE]]*(PLAFOND/2)</f>
        <v>11192.907143190636</v>
      </c>
      <c r="M4087" s="3">
        <f>+IFERROR(Tabella2026[[#This Row],[reddito_2024]]/Tabella2026[[#This Row],[POP_2024]],"")</f>
        <v>18974.825524319502</v>
      </c>
      <c r="N4087" s="3">
        <f>+IF(Tabella2026[[#This Row],[REDDITO COMPLESSIVO PROCAPITE]]&lt;media_aggr_reddito_pc,(media_aggr_reddito_pc-Tabella2026[[#This Row],[REDDITO COMPLESSIVO PROCAPITE]]),0)</f>
        <v>0</v>
      </c>
      <c r="O4087" s="3">
        <f>+Tabella2026[[#This Row],[DIFFERENZA REDDITO INFERIORE ALLA MEDIA DALLA MEDIA]]*Tabella2026[[#This Row],[POP_2024]]</f>
        <v>0</v>
      </c>
      <c r="P4087" s="3">
        <f>+Tabella2026[[#This Row],[POPOLAZIONE PER DIFFERENZA ]]/SUM(Tabella2026[[POPOLAZIONE PER DIFFERENZA ]])</f>
        <v>0</v>
      </c>
      <c r="Q4087" s="3">
        <f>+Tabella2026[[#This Row],[INCIDENZA POPOLAZIONE PER DIFFERENZA]]*(PLAFOND-SUM(Tabella2026[CONTRIBUTO SULLA BASE DELLA POPOLAZIONE]))</f>
        <v>0</v>
      </c>
      <c r="R4087" s="3">
        <f>+Tabella2026[[#This Row],[CONTRIBUTO SULLA BASE DELLA POPOLAZIONE]]+Tabella2026[[#This Row],[CONTRIBUTO SULLA BASE DEL REDDITO]]</f>
        <v>11192.907143190636</v>
      </c>
      <c r="S4087" s="3">
        <f>+Tabella2026[[#This Row],[CONTRIBUTO TOTALE]]/(PLAFOND/N_TESSERE)</f>
        <v>22.385814286381272</v>
      </c>
      <c r="T4087" s="3">
        <f>+MAX(CEILING(Tabella2026[[#This Row],[preDEF1]],1),1)</f>
        <v>23</v>
      </c>
      <c r="U4087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87" s="21">
        <f>+Tabella2026[[#This Row],[DEF - n. card]]*(PLAFOND/N_TESSERE)</f>
        <v>11500</v>
      </c>
      <c r="W4087" s="18"/>
    </row>
    <row r="4088" spans="2:23" x14ac:dyDescent="0.25">
      <c r="B4088" s="1" t="s">
        <v>8121</v>
      </c>
      <c r="C4088" s="2">
        <v>82038</v>
      </c>
      <c r="D4088" s="1" t="s">
        <v>8122</v>
      </c>
      <c r="E4088" s="1" t="s">
        <v>21</v>
      </c>
      <c r="F4088" s="1" t="s">
        <v>20</v>
      </c>
      <c r="G4088" s="1" t="s">
        <v>4778</v>
      </c>
      <c r="H4088" s="1" t="s">
        <v>15836</v>
      </c>
      <c r="I4088" s="5">
        <v>2239</v>
      </c>
      <c r="J4088" s="5">
        <v>21869818</v>
      </c>
      <c r="K4088" s="3">
        <f>+Tabella2026[[#This Row],[POP_2024]]/SUM(Tabella2026[POP_2024])</f>
        <v>3.7985551714436055E-5</v>
      </c>
      <c r="L4088" s="3">
        <f>+Tabella2026[[#This Row],[INCIDENZA POPOLAZIONE]]*(PLAFOND/2)</f>
        <v>11182.917935566189</v>
      </c>
      <c r="M4088" s="3">
        <f>+IFERROR(Tabella2026[[#This Row],[reddito_2024]]/Tabella2026[[#This Row],[POP_2024]],"")</f>
        <v>9767.6721750781599</v>
      </c>
      <c r="N4088" s="3">
        <f>+IF(Tabella2026[[#This Row],[REDDITO COMPLESSIVO PROCAPITE]]&lt;media_aggr_reddito_pc,(media_aggr_reddito_pc-Tabella2026[[#This Row],[REDDITO COMPLESSIVO PROCAPITE]]),0)</f>
        <v>8057.3938875305812</v>
      </c>
      <c r="O4088" s="3">
        <f>+Tabella2026[[#This Row],[DIFFERENZA REDDITO INFERIORE ALLA MEDIA DALLA MEDIA]]*Tabella2026[[#This Row],[POP_2024]]</f>
        <v>18040504.914180972</v>
      </c>
      <c r="P4088" s="3">
        <f>+Tabella2026[[#This Row],[POPOLAZIONE PER DIFFERENZA ]]/SUM(Tabella2026[[POPOLAZIONE PER DIFFERENZA ]])</f>
        <v>1.6005213131102381E-4</v>
      </c>
      <c r="Q4088" s="3">
        <f>+Tabella2026[[#This Row],[INCIDENZA POPOLAZIONE PER DIFFERENZA]]*(PLAFOND-SUM(Tabella2026[CONTRIBUTO SULLA BASE DELLA POPOLAZIONE]))</f>
        <v>47119.227418867122</v>
      </c>
      <c r="R4088" s="3">
        <f>+Tabella2026[[#This Row],[CONTRIBUTO SULLA BASE DELLA POPOLAZIONE]]+Tabella2026[[#This Row],[CONTRIBUTO SULLA BASE DEL REDDITO]]</f>
        <v>58302.145354433313</v>
      </c>
      <c r="S4088" s="3">
        <f>+Tabella2026[[#This Row],[CONTRIBUTO TOTALE]]/(PLAFOND/N_TESSERE)</f>
        <v>116.60429070886663</v>
      </c>
      <c r="T4088" s="3">
        <f>+MAX(CEILING(Tabella2026[[#This Row],[preDEF1]],1),1)</f>
        <v>117</v>
      </c>
      <c r="U4088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4088" s="21">
        <f>+Tabella2026[[#This Row],[DEF - n. card]]*(PLAFOND/N_TESSERE)</f>
        <v>58500</v>
      </c>
      <c r="W4088" s="18"/>
    </row>
    <row r="4089" spans="2:23" x14ac:dyDescent="0.25">
      <c r="B4089" s="1" t="s">
        <v>8253</v>
      </c>
      <c r="C4089" s="2">
        <v>12016</v>
      </c>
      <c r="D4089" s="1" t="s">
        <v>8254</v>
      </c>
      <c r="E4089" s="1" t="s">
        <v>12</v>
      </c>
      <c r="F4089" s="1" t="s">
        <v>157</v>
      </c>
      <c r="G4089" s="1" t="s">
        <v>4778</v>
      </c>
      <c r="H4089" s="1" t="s">
        <v>15835</v>
      </c>
      <c r="I4089" s="5">
        <v>2237</v>
      </c>
      <c r="J4089" s="5">
        <v>56896665</v>
      </c>
      <c r="K4089" s="3">
        <f>+Tabella2026[[#This Row],[POP_2024]]/SUM(Tabella2026[POP_2024])</f>
        <v>3.7951620895575463E-5</v>
      </c>
      <c r="L4089" s="3">
        <f>+Tabella2026[[#This Row],[INCIDENZA POPOLAZIONE]]*(PLAFOND/2)</f>
        <v>11172.928727941744</v>
      </c>
      <c r="M4089" s="3">
        <f>+IFERROR(Tabella2026[[#This Row],[reddito_2024]]/Tabella2026[[#This Row],[POP_2024]],"")</f>
        <v>25434.36075100581</v>
      </c>
      <c r="N4089" s="3">
        <f>+IF(Tabella2026[[#This Row],[REDDITO COMPLESSIVO PROCAPITE]]&lt;media_aggr_reddito_pc,(media_aggr_reddito_pc-Tabella2026[[#This Row],[REDDITO COMPLESSIVO PROCAPITE]]),0)</f>
        <v>0</v>
      </c>
      <c r="O4089" s="3">
        <f>+Tabella2026[[#This Row],[DIFFERENZA REDDITO INFERIORE ALLA MEDIA DALLA MEDIA]]*Tabella2026[[#This Row],[POP_2024]]</f>
        <v>0</v>
      </c>
      <c r="P4089" s="3">
        <f>+Tabella2026[[#This Row],[POPOLAZIONE PER DIFFERENZA ]]/SUM(Tabella2026[[POPOLAZIONE PER DIFFERENZA ]])</f>
        <v>0</v>
      </c>
      <c r="Q4089" s="3">
        <f>+Tabella2026[[#This Row],[INCIDENZA POPOLAZIONE PER DIFFERENZA]]*(PLAFOND-SUM(Tabella2026[CONTRIBUTO SULLA BASE DELLA POPOLAZIONE]))</f>
        <v>0</v>
      </c>
      <c r="R4089" s="3">
        <f>+Tabella2026[[#This Row],[CONTRIBUTO SULLA BASE DELLA POPOLAZIONE]]+Tabella2026[[#This Row],[CONTRIBUTO SULLA BASE DEL REDDITO]]</f>
        <v>11172.928727941744</v>
      </c>
      <c r="S4089" s="3">
        <f>+Tabella2026[[#This Row],[CONTRIBUTO TOTALE]]/(PLAFOND/N_TESSERE)</f>
        <v>22.34585745588349</v>
      </c>
      <c r="T4089" s="3">
        <f>+MAX(CEILING(Tabella2026[[#This Row],[preDEF1]],1),1)</f>
        <v>23</v>
      </c>
      <c r="U408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89" s="21">
        <f>+Tabella2026[[#This Row],[DEF - n. card]]*(PLAFOND/N_TESSERE)</f>
        <v>11500</v>
      </c>
      <c r="W4089" s="18"/>
    </row>
    <row r="4090" spans="2:23" x14ac:dyDescent="0.25">
      <c r="B4090" s="1" t="s">
        <v>8409</v>
      </c>
      <c r="C4090" s="2">
        <v>1032</v>
      </c>
      <c r="D4090" s="1" t="s">
        <v>8410</v>
      </c>
      <c r="E4090" s="1" t="s">
        <v>18</v>
      </c>
      <c r="F4090" s="1" t="s">
        <v>17</v>
      </c>
      <c r="G4090" s="1" t="s">
        <v>4778</v>
      </c>
      <c r="H4090" s="1" t="s">
        <v>15835</v>
      </c>
      <c r="I4090" s="5">
        <v>2236</v>
      </c>
      <c r="J4090" s="5">
        <v>40872468</v>
      </c>
      <c r="K4090" s="3">
        <f>+Tabella2026[[#This Row],[POP_2024]]/SUM(Tabella2026[POP_2024])</f>
        <v>3.7934655486145166E-5</v>
      </c>
      <c r="L4090" s="3">
        <f>+Tabella2026[[#This Row],[INCIDENZA POPOLAZIONE]]*(PLAFOND/2)</f>
        <v>11167.934124129522</v>
      </c>
      <c r="M4090" s="3">
        <f>+IFERROR(Tabella2026[[#This Row],[reddito_2024]]/Tabella2026[[#This Row],[POP_2024]],"")</f>
        <v>18279.279069767443</v>
      </c>
      <c r="N4090" s="3">
        <f>+IF(Tabella2026[[#This Row],[REDDITO COMPLESSIVO PROCAPITE]]&lt;media_aggr_reddito_pc,(media_aggr_reddito_pc-Tabella2026[[#This Row],[REDDITO COMPLESSIVO PROCAPITE]]),0)</f>
        <v>0</v>
      </c>
      <c r="O4090" s="3">
        <f>+Tabella2026[[#This Row],[DIFFERENZA REDDITO INFERIORE ALLA MEDIA DALLA MEDIA]]*Tabella2026[[#This Row],[POP_2024]]</f>
        <v>0</v>
      </c>
      <c r="P4090" s="3">
        <f>+Tabella2026[[#This Row],[POPOLAZIONE PER DIFFERENZA ]]/SUM(Tabella2026[[POPOLAZIONE PER DIFFERENZA ]])</f>
        <v>0</v>
      </c>
      <c r="Q4090" s="3">
        <f>+Tabella2026[[#This Row],[INCIDENZA POPOLAZIONE PER DIFFERENZA]]*(PLAFOND-SUM(Tabella2026[CONTRIBUTO SULLA BASE DELLA POPOLAZIONE]))</f>
        <v>0</v>
      </c>
      <c r="R4090" s="3">
        <f>+Tabella2026[[#This Row],[CONTRIBUTO SULLA BASE DELLA POPOLAZIONE]]+Tabella2026[[#This Row],[CONTRIBUTO SULLA BASE DEL REDDITO]]</f>
        <v>11167.934124129522</v>
      </c>
      <c r="S4090" s="3">
        <f>+Tabella2026[[#This Row],[CONTRIBUTO TOTALE]]/(PLAFOND/N_TESSERE)</f>
        <v>22.335868248259043</v>
      </c>
      <c r="T4090" s="3">
        <f>+MAX(CEILING(Tabella2026[[#This Row],[preDEF1]],1),1)</f>
        <v>23</v>
      </c>
      <c r="U4090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90" s="21">
        <f>+Tabella2026[[#This Row],[DEF - n. card]]*(PLAFOND/N_TESSERE)</f>
        <v>11500</v>
      </c>
      <c r="W4090" s="18"/>
    </row>
    <row r="4091" spans="2:23" x14ac:dyDescent="0.25">
      <c r="B4091" s="1" t="s">
        <v>8113</v>
      </c>
      <c r="C4091" s="2">
        <v>68005</v>
      </c>
      <c r="D4091" s="1" t="s">
        <v>8114</v>
      </c>
      <c r="E4091" s="1" t="s">
        <v>96</v>
      </c>
      <c r="F4091" s="1" t="s">
        <v>95</v>
      </c>
      <c r="G4091" s="1" t="s">
        <v>4778</v>
      </c>
      <c r="H4091" s="1" t="s">
        <v>15836</v>
      </c>
      <c r="I4091" s="5">
        <v>2236</v>
      </c>
      <c r="J4091" s="5">
        <v>36185748</v>
      </c>
      <c r="K4091" s="3">
        <f>+Tabella2026[[#This Row],[POP_2024]]/SUM(Tabella2026[POP_2024])</f>
        <v>3.7934655486145166E-5</v>
      </c>
      <c r="L4091" s="3">
        <f>+Tabella2026[[#This Row],[INCIDENZA POPOLAZIONE]]*(PLAFOND/2)</f>
        <v>11167.934124129522</v>
      </c>
      <c r="M4091" s="3">
        <f>+IFERROR(Tabella2026[[#This Row],[reddito_2024]]/Tabella2026[[#This Row],[POP_2024]],"")</f>
        <v>16183.250447227192</v>
      </c>
      <c r="N4091" s="3">
        <f>+IF(Tabella2026[[#This Row],[REDDITO COMPLESSIVO PROCAPITE]]&lt;media_aggr_reddito_pc,(media_aggr_reddito_pc-Tabella2026[[#This Row],[REDDITO COMPLESSIVO PROCAPITE]]),0)</f>
        <v>1641.8156153815489</v>
      </c>
      <c r="O4091" s="3">
        <f>+Tabella2026[[#This Row],[DIFFERENZA REDDITO INFERIORE ALLA MEDIA DALLA MEDIA]]*Tabella2026[[#This Row],[POP_2024]]</f>
        <v>3671099.7159931436</v>
      </c>
      <c r="P4091" s="3">
        <f>+Tabella2026[[#This Row],[POPOLAZIONE PER DIFFERENZA ]]/SUM(Tabella2026[[POPOLAZIONE PER DIFFERENZA ]])</f>
        <v>3.2569339749362113E-5</v>
      </c>
      <c r="Q4091" s="3">
        <f>+Tabella2026[[#This Row],[INCIDENZA POPOLAZIONE PER DIFFERENZA]]*(PLAFOND-SUM(Tabella2026[CONTRIBUTO SULLA BASE DELLA POPOLAZIONE]))</f>
        <v>9588.3891952074337</v>
      </c>
      <c r="R4091" s="3">
        <f>+Tabella2026[[#This Row],[CONTRIBUTO SULLA BASE DELLA POPOLAZIONE]]+Tabella2026[[#This Row],[CONTRIBUTO SULLA BASE DEL REDDITO]]</f>
        <v>20756.323319336956</v>
      </c>
      <c r="S4091" s="3">
        <f>+Tabella2026[[#This Row],[CONTRIBUTO TOTALE]]/(PLAFOND/N_TESSERE)</f>
        <v>41.512646638673914</v>
      </c>
      <c r="T4091" s="3">
        <f>+MAX(CEILING(Tabella2026[[#This Row],[preDEF1]],1),1)</f>
        <v>42</v>
      </c>
      <c r="U4091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4091" s="21">
        <f>+Tabella2026[[#This Row],[DEF - n. card]]*(PLAFOND/N_TESSERE)</f>
        <v>21000</v>
      </c>
      <c r="W4091" s="18"/>
    </row>
    <row r="4092" spans="2:23" x14ac:dyDescent="0.25">
      <c r="B4092" s="1" t="s">
        <v>8319</v>
      </c>
      <c r="C4092" s="2">
        <v>98018</v>
      </c>
      <c r="D4092" s="1" t="s">
        <v>8320</v>
      </c>
      <c r="E4092" s="1" t="s">
        <v>12</v>
      </c>
      <c r="F4092" s="1" t="s">
        <v>389</v>
      </c>
      <c r="G4092" s="1" t="s">
        <v>4778</v>
      </c>
      <c r="H4092" s="1" t="s">
        <v>15835</v>
      </c>
      <c r="I4092" s="5">
        <v>2236</v>
      </c>
      <c r="J4092" s="5">
        <v>47615433</v>
      </c>
      <c r="K4092" s="3">
        <f>+Tabella2026[[#This Row],[POP_2024]]/SUM(Tabella2026[POP_2024])</f>
        <v>3.7934655486145166E-5</v>
      </c>
      <c r="L4092" s="3">
        <f>+Tabella2026[[#This Row],[INCIDENZA POPOLAZIONE]]*(PLAFOND/2)</f>
        <v>11167.934124129522</v>
      </c>
      <c r="M4092" s="3">
        <f>+IFERROR(Tabella2026[[#This Row],[reddito_2024]]/Tabella2026[[#This Row],[POP_2024]],"")</f>
        <v>21294.916368515205</v>
      </c>
      <c r="N4092" s="3">
        <f>+IF(Tabella2026[[#This Row],[REDDITO COMPLESSIVO PROCAPITE]]&lt;media_aggr_reddito_pc,(media_aggr_reddito_pc-Tabella2026[[#This Row],[REDDITO COMPLESSIVO PROCAPITE]]),0)</f>
        <v>0</v>
      </c>
      <c r="O4092" s="3">
        <f>+Tabella2026[[#This Row],[DIFFERENZA REDDITO INFERIORE ALLA MEDIA DALLA MEDIA]]*Tabella2026[[#This Row],[POP_2024]]</f>
        <v>0</v>
      </c>
      <c r="P4092" s="3">
        <f>+Tabella2026[[#This Row],[POPOLAZIONE PER DIFFERENZA ]]/SUM(Tabella2026[[POPOLAZIONE PER DIFFERENZA ]])</f>
        <v>0</v>
      </c>
      <c r="Q4092" s="3">
        <f>+Tabella2026[[#This Row],[INCIDENZA POPOLAZIONE PER DIFFERENZA]]*(PLAFOND-SUM(Tabella2026[CONTRIBUTO SULLA BASE DELLA POPOLAZIONE]))</f>
        <v>0</v>
      </c>
      <c r="R4092" s="3">
        <f>+Tabella2026[[#This Row],[CONTRIBUTO SULLA BASE DELLA POPOLAZIONE]]+Tabella2026[[#This Row],[CONTRIBUTO SULLA BASE DEL REDDITO]]</f>
        <v>11167.934124129522</v>
      </c>
      <c r="S4092" s="3">
        <f>+Tabella2026[[#This Row],[CONTRIBUTO TOTALE]]/(PLAFOND/N_TESSERE)</f>
        <v>22.335868248259043</v>
      </c>
      <c r="T4092" s="3">
        <f>+MAX(CEILING(Tabella2026[[#This Row],[preDEF1]],1),1)</f>
        <v>23</v>
      </c>
      <c r="U409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92" s="21">
        <f>+Tabella2026[[#This Row],[DEF - n. card]]*(PLAFOND/N_TESSERE)</f>
        <v>11500</v>
      </c>
      <c r="W4092" s="18"/>
    </row>
    <row r="4093" spans="2:23" x14ac:dyDescent="0.25">
      <c r="B4093" s="1" t="s">
        <v>8247</v>
      </c>
      <c r="C4093" s="2">
        <v>98040</v>
      </c>
      <c r="D4093" s="1" t="s">
        <v>8248</v>
      </c>
      <c r="E4093" s="1" t="s">
        <v>12</v>
      </c>
      <c r="F4093" s="1" t="s">
        <v>389</v>
      </c>
      <c r="G4093" s="1" t="s">
        <v>4778</v>
      </c>
      <c r="H4093" s="1" t="s">
        <v>15835</v>
      </c>
      <c r="I4093" s="5">
        <v>2236</v>
      </c>
      <c r="J4093" s="5">
        <v>54093129</v>
      </c>
      <c r="K4093" s="3">
        <f>+Tabella2026[[#This Row],[POP_2024]]/SUM(Tabella2026[POP_2024])</f>
        <v>3.7934655486145166E-5</v>
      </c>
      <c r="L4093" s="3">
        <f>+Tabella2026[[#This Row],[INCIDENZA POPOLAZIONE]]*(PLAFOND/2)</f>
        <v>11167.934124129522</v>
      </c>
      <c r="M4093" s="3">
        <f>+IFERROR(Tabella2026[[#This Row],[reddito_2024]]/Tabella2026[[#This Row],[POP_2024]],"")</f>
        <v>24191.91815742397</v>
      </c>
      <c r="N4093" s="3">
        <f>+IF(Tabella2026[[#This Row],[REDDITO COMPLESSIVO PROCAPITE]]&lt;media_aggr_reddito_pc,(media_aggr_reddito_pc-Tabella2026[[#This Row],[REDDITO COMPLESSIVO PROCAPITE]]),0)</f>
        <v>0</v>
      </c>
      <c r="O4093" s="3">
        <f>+Tabella2026[[#This Row],[DIFFERENZA REDDITO INFERIORE ALLA MEDIA DALLA MEDIA]]*Tabella2026[[#This Row],[POP_2024]]</f>
        <v>0</v>
      </c>
      <c r="P4093" s="3">
        <f>+Tabella2026[[#This Row],[POPOLAZIONE PER DIFFERENZA ]]/SUM(Tabella2026[[POPOLAZIONE PER DIFFERENZA ]])</f>
        <v>0</v>
      </c>
      <c r="Q4093" s="3">
        <f>+Tabella2026[[#This Row],[INCIDENZA POPOLAZIONE PER DIFFERENZA]]*(PLAFOND-SUM(Tabella2026[CONTRIBUTO SULLA BASE DELLA POPOLAZIONE]))</f>
        <v>0</v>
      </c>
      <c r="R4093" s="3">
        <f>+Tabella2026[[#This Row],[CONTRIBUTO SULLA BASE DELLA POPOLAZIONE]]+Tabella2026[[#This Row],[CONTRIBUTO SULLA BASE DEL REDDITO]]</f>
        <v>11167.934124129522</v>
      </c>
      <c r="S4093" s="3">
        <f>+Tabella2026[[#This Row],[CONTRIBUTO TOTALE]]/(PLAFOND/N_TESSERE)</f>
        <v>22.335868248259043</v>
      </c>
      <c r="T4093" s="3">
        <f>+MAX(CEILING(Tabella2026[[#This Row],[preDEF1]],1),1)</f>
        <v>23</v>
      </c>
      <c r="U4093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93" s="21">
        <f>+Tabella2026[[#This Row],[DEF - n. card]]*(PLAFOND/N_TESSERE)</f>
        <v>11500</v>
      </c>
      <c r="W4093" s="18"/>
    </row>
    <row r="4094" spans="2:23" x14ac:dyDescent="0.25">
      <c r="B4094" s="1" t="s">
        <v>8071</v>
      </c>
      <c r="C4094" s="2">
        <v>89008</v>
      </c>
      <c r="D4094" s="1" t="s">
        <v>8072</v>
      </c>
      <c r="E4094" s="1" t="s">
        <v>21</v>
      </c>
      <c r="F4094" s="1" t="s">
        <v>101</v>
      </c>
      <c r="G4094" s="1" t="s">
        <v>4778</v>
      </c>
      <c r="H4094" s="1" t="s">
        <v>15836</v>
      </c>
      <c r="I4094" s="5">
        <v>2235</v>
      </c>
      <c r="J4094" s="5">
        <v>25838604</v>
      </c>
      <c r="K4094" s="3">
        <f>+Tabella2026[[#This Row],[POP_2024]]/SUM(Tabella2026[POP_2024])</f>
        <v>3.791769007671487E-5</v>
      </c>
      <c r="L4094" s="3">
        <f>+Tabella2026[[#This Row],[INCIDENZA POPOLAZIONE]]*(PLAFOND/2)</f>
        <v>11162.939520317301</v>
      </c>
      <c r="M4094" s="3">
        <f>+IFERROR(Tabella2026[[#This Row],[reddito_2024]]/Tabella2026[[#This Row],[POP_2024]],"")</f>
        <v>11560.896644295302</v>
      </c>
      <c r="N4094" s="3">
        <f>+IF(Tabella2026[[#This Row],[REDDITO COMPLESSIVO PROCAPITE]]&lt;media_aggr_reddito_pc,(media_aggr_reddito_pc-Tabella2026[[#This Row],[REDDITO COMPLESSIVO PROCAPITE]]),0)</f>
        <v>6264.1694183134387</v>
      </c>
      <c r="O4094" s="3">
        <f>+Tabella2026[[#This Row],[DIFFERENZA REDDITO INFERIORE ALLA MEDIA DALLA MEDIA]]*Tabella2026[[#This Row],[POP_2024]]</f>
        <v>14000418.649930535</v>
      </c>
      <c r="P4094" s="3">
        <f>+Tabella2026[[#This Row],[POPOLAZIONE PER DIFFERENZA ]]/SUM(Tabella2026[[POPOLAZIONE PER DIFFERENZA ]])</f>
        <v>1.2420920893442297E-4</v>
      </c>
      <c r="Q4094" s="3">
        <f>+Tabella2026[[#This Row],[INCIDENZA POPOLAZIONE PER DIFFERENZA]]*(PLAFOND-SUM(Tabella2026[CONTRIBUTO SULLA BASE DELLA POPOLAZIONE]))</f>
        <v>36567.097953387572</v>
      </c>
      <c r="R4094" s="3">
        <f>+Tabella2026[[#This Row],[CONTRIBUTO SULLA BASE DELLA POPOLAZIONE]]+Tabella2026[[#This Row],[CONTRIBUTO SULLA BASE DEL REDDITO]]</f>
        <v>47730.03747370487</v>
      </c>
      <c r="S4094" s="3">
        <f>+Tabella2026[[#This Row],[CONTRIBUTO TOTALE]]/(PLAFOND/N_TESSERE)</f>
        <v>95.460074947409737</v>
      </c>
      <c r="T4094" s="3">
        <f>+MAX(CEILING(Tabella2026[[#This Row],[preDEF1]],1),1)</f>
        <v>96</v>
      </c>
      <c r="U4094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4094" s="21">
        <f>+Tabella2026[[#This Row],[DEF - n. card]]*(PLAFOND/N_TESSERE)</f>
        <v>48000</v>
      </c>
      <c r="W4094" s="18"/>
    </row>
    <row r="4095" spans="2:23" x14ac:dyDescent="0.25">
      <c r="B4095" s="1" t="s">
        <v>8155</v>
      </c>
      <c r="C4095" s="2">
        <v>30052</v>
      </c>
      <c r="D4095" s="1" t="s">
        <v>8156</v>
      </c>
      <c r="E4095" s="1" t="s">
        <v>48</v>
      </c>
      <c r="F4095" s="1" t="s">
        <v>120</v>
      </c>
      <c r="G4095" s="1" t="s">
        <v>4778</v>
      </c>
      <c r="H4095" s="1" t="s">
        <v>15835</v>
      </c>
      <c r="I4095" s="5">
        <v>2235</v>
      </c>
      <c r="J4095" s="5">
        <v>45280802</v>
      </c>
      <c r="K4095" s="3">
        <f>+Tabella2026[[#This Row],[POP_2024]]/SUM(Tabella2026[POP_2024])</f>
        <v>3.791769007671487E-5</v>
      </c>
      <c r="L4095" s="3">
        <f>+Tabella2026[[#This Row],[INCIDENZA POPOLAZIONE]]*(PLAFOND/2)</f>
        <v>11162.939520317301</v>
      </c>
      <c r="M4095" s="3">
        <f>+IFERROR(Tabella2026[[#This Row],[reddito_2024]]/Tabella2026[[#This Row],[POP_2024]],"")</f>
        <v>20259.866666666665</v>
      </c>
      <c r="N4095" s="3">
        <f>+IF(Tabella2026[[#This Row],[REDDITO COMPLESSIVO PROCAPITE]]&lt;media_aggr_reddito_pc,(media_aggr_reddito_pc-Tabella2026[[#This Row],[REDDITO COMPLESSIVO PROCAPITE]]),0)</f>
        <v>0</v>
      </c>
      <c r="O4095" s="3">
        <f>+Tabella2026[[#This Row],[DIFFERENZA REDDITO INFERIORE ALLA MEDIA DALLA MEDIA]]*Tabella2026[[#This Row],[POP_2024]]</f>
        <v>0</v>
      </c>
      <c r="P4095" s="3">
        <f>+Tabella2026[[#This Row],[POPOLAZIONE PER DIFFERENZA ]]/SUM(Tabella2026[[POPOLAZIONE PER DIFFERENZA ]])</f>
        <v>0</v>
      </c>
      <c r="Q4095" s="3">
        <f>+Tabella2026[[#This Row],[INCIDENZA POPOLAZIONE PER DIFFERENZA]]*(PLAFOND-SUM(Tabella2026[CONTRIBUTO SULLA BASE DELLA POPOLAZIONE]))</f>
        <v>0</v>
      </c>
      <c r="R4095" s="3">
        <f>+Tabella2026[[#This Row],[CONTRIBUTO SULLA BASE DELLA POPOLAZIONE]]+Tabella2026[[#This Row],[CONTRIBUTO SULLA BASE DEL REDDITO]]</f>
        <v>11162.939520317301</v>
      </c>
      <c r="S4095" s="3">
        <f>+Tabella2026[[#This Row],[CONTRIBUTO TOTALE]]/(PLAFOND/N_TESSERE)</f>
        <v>22.3258790406346</v>
      </c>
      <c r="T4095" s="3">
        <f>+MAX(CEILING(Tabella2026[[#This Row],[preDEF1]],1),1)</f>
        <v>23</v>
      </c>
      <c r="U4095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95" s="21">
        <f>+Tabella2026[[#This Row],[DEF - n. card]]*(PLAFOND/N_TESSERE)</f>
        <v>11500</v>
      </c>
      <c r="W4095" s="18"/>
    </row>
    <row r="4096" spans="2:23" x14ac:dyDescent="0.25">
      <c r="B4096" s="1" t="s">
        <v>8213</v>
      </c>
      <c r="C4096" s="2">
        <v>76083</v>
      </c>
      <c r="D4096" s="1" t="s">
        <v>8214</v>
      </c>
      <c r="E4096" s="1" t="s">
        <v>213</v>
      </c>
      <c r="F4096" s="1" t="s">
        <v>212</v>
      </c>
      <c r="G4096" s="1" t="s">
        <v>4778</v>
      </c>
      <c r="H4096" s="1" t="s">
        <v>15836</v>
      </c>
      <c r="I4096" s="5">
        <v>2235</v>
      </c>
      <c r="J4096" s="5">
        <v>28001842</v>
      </c>
      <c r="K4096" s="3">
        <f>+Tabella2026[[#This Row],[POP_2024]]/SUM(Tabella2026[POP_2024])</f>
        <v>3.791769007671487E-5</v>
      </c>
      <c r="L4096" s="3">
        <f>+Tabella2026[[#This Row],[INCIDENZA POPOLAZIONE]]*(PLAFOND/2)</f>
        <v>11162.939520317301</v>
      </c>
      <c r="M4096" s="3">
        <f>+IFERROR(Tabella2026[[#This Row],[reddito_2024]]/Tabella2026[[#This Row],[POP_2024]],"")</f>
        <v>12528.78836689038</v>
      </c>
      <c r="N4096" s="3">
        <f>+IF(Tabella2026[[#This Row],[REDDITO COMPLESSIVO PROCAPITE]]&lt;media_aggr_reddito_pc,(media_aggr_reddito_pc-Tabella2026[[#This Row],[REDDITO COMPLESSIVO PROCAPITE]]),0)</f>
        <v>5296.2776957183614</v>
      </c>
      <c r="O4096" s="3">
        <f>+Tabella2026[[#This Row],[DIFFERENZA REDDITO INFERIORE ALLA MEDIA DALLA MEDIA]]*Tabella2026[[#This Row],[POP_2024]]</f>
        <v>11837180.649930539</v>
      </c>
      <c r="P4096" s="3">
        <f>+Tabella2026[[#This Row],[POPOLAZIONE PER DIFFERENZA ]]/SUM(Tabella2026[[POPOLAZIONE PER DIFFERENZA ]])</f>
        <v>1.0501734850257681E-4</v>
      </c>
      <c r="Q4096" s="3">
        <f>+Tabella2026[[#This Row],[INCIDENZA POPOLAZIONE PER DIFFERENZA]]*(PLAFOND-SUM(Tabella2026[CONTRIBUTO SULLA BASE DELLA POPOLAZIONE]))</f>
        <v>30917.028636147363</v>
      </c>
      <c r="R4096" s="3">
        <f>+Tabella2026[[#This Row],[CONTRIBUTO SULLA BASE DELLA POPOLAZIONE]]+Tabella2026[[#This Row],[CONTRIBUTO SULLA BASE DEL REDDITO]]</f>
        <v>42079.96815646466</v>
      </c>
      <c r="S4096" s="3">
        <f>+Tabella2026[[#This Row],[CONTRIBUTO TOTALE]]/(PLAFOND/N_TESSERE)</f>
        <v>84.159936312929318</v>
      </c>
      <c r="T4096" s="3">
        <f>+MAX(CEILING(Tabella2026[[#This Row],[preDEF1]],1),1)</f>
        <v>85</v>
      </c>
      <c r="U4096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4096" s="21">
        <f>+Tabella2026[[#This Row],[DEF - n. card]]*(PLAFOND/N_TESSERE)</f>
        <v>42500</v>
      </c>
      <c r="W4096" s="18"/>
    </row>
    <row r="4097" spans="2:23" x14ac:dyDescent="0.25">
      <c r="B4097" s="1" t="s">
        <v>8203</v>
      </c>
      <c r="C4097" s="2">
        <v>4099</v>
      </c>
      <c r="D4097" s="1" t="s">
        <v>8204</v>
      </c>
      <c r="E4097" s="1" t="s">
        <v>18</v>
      </c>
      <c r="F4097" s="1" t="s">
        <v>263</v>
      </c>
      <c r="G4097" s="1" t="s">
        <v>4778</v>
      </c>
      <c r="H4097" s="1" t="s">
        <v>15835</v>
      </c>
      <c r="I4097" s="5">
        <v>2234</v>
      </c>
      <c r="J4097" s="5">
        <v>43195165</v>
      </c>
      <c r="K4097" s="3">
        <f>+Tabella2026[[#This Row],[POP_2024]]/SUM(Tabella2026[POP_2024])</f>
        <v>3.7900724667284567E-5</v>
      </c>
      <c r="L4097" s="3">
        <f>+Tabella2026[[#This Row],[INCIDENZA POPOLAZIONE]]*(PLAFOND/2)</f>
        <v>11157.944916505076</v>
      </c>
      <c r="M4097" s="3">
        <f>+IFERROR(Tabella2026[[#This Row],[reddito_2024]]/Tabella2026[[#This Row],[POP_2024]],"")</f>
        <v>19335.346911369739</v>
      </c>
      <c r="N4097" s="3">
        <f>+IF(Tabella2026[[#This Row],[REDDITO COMPLESSIVO PROCAPITE]]&lt;media_aggr_reddito_pc,(media_aggr_reddito_pc-Tabella2026[[#This Row],[REDDITO COMPLESSIVO PROCAPITE]]),0)</f>
        <v>0</v>
      </c>
      <c r="O4097" s="3">
        <f>+Tabella2026[[#This Row],[DIFFERENZA REDDITO INFERIORE ALLA MEDIA DALLA MEDIA]]*Tabella2026[[#This Row],[POP_2024]]</f>
        <v>0</v>
      </c>
      <c r="P4097" s="3">
        <f>+Tabella2026[[#This Row],[POPOLAZIONE PER DIFFERENZA ]]/SUM(Tabella2026[[POPOLAZIONE PER DIFFERENZA ]])</f>
        <v>0</v>
      </c>
      <c r="Q4097" s="3">
        <f>+Tabella2026[[#This Row],[INCIDENZA POPOLAZIONE PER DIFFERENZA]]*(PLAFOND-SUM(Tabella2026[CONTRIBUTO SULLA BASE DELLA POPOLAZIONE]))</f>
        <v>0</v>
      </c>
      <c r="R4097" s="3">
        <f>+Tabella2026[[#This Row],[CONTRIBUTO SULLA BASE DELLA POPOLAZIONE]]+Tabella2026[[#This Row],[CONTRIBUTO SULLA BASE DEL REDDITO]]</f>
        <v>11157.944916505076</v>
      </c>
      <c r="S4097" s="3">
        <f>+Tabella2026[[#This Row],[CONTRIBUTO TOTALE]]/(PLAFOND/N_TESSERE)</f>
        <v>22.31588983301015</v>
      </c>
      <c r="T4097" s="3">
        <f>+MAX(CEILING(Tabella2026[[#This Row],[preDEF1]],1),1)</f>
        <v>23</v>
      </c>
      <c r="U4097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97" s="21">
        <f>+Tabella2026[[#This Row],[DEF - n. card]]*(PLAFOND/N_TESSERE)</f>
        <v>11500</v>
      </c>
      <c r="W4097" s="18"/>
    </row>
    <row r="4098" spans="2:23" x14ac:dyDescent="0.25">
      <c r="B4098" s="1" t="s">
        <v>8057</v>
      </c>
      <c r="C4098" s="2">
        <v>6167</v>
      </c>
      <c r="D4098" s="1" t="s">
        <v>8058</v>
      </c>
      <c r="E4098" s="1" t="s">
        <v>18</v>
      </c>
      <c r="F4098" s="1" t="s">
        <v>138</v>
      </c>
      <c r="G4098" s="1" t="s">
        <v>4778</v>
      </c>
      <c r="H4098" s="1" t="s">
        <v>15835</v>
      </c>
      <c r="I4098" s="5">
        <v>2234</v>
      </c>
      <c r="J4098" s="5">
        <v>45422136</v>
      </c>
      <c r="K4098" s="3">
        <f>+Tabella2026[[#This Row],[POP_2024]]/SUM(Tabella2026[POP_2024])</f>
        <v>3.7900724667284567E-5</v>
      </c>
      <c r="L4098" s="3">
        <f>+Tabella2026[[#This Row],[INCIDENZA POPOLAZIONE]]*(PLAFOND/2)</f>
        <v>11157.944916505076</v>
      </c>
      <c r="M4098" s="3">
        <f>+IFERROR(Tabella2026[[#This Row],[reddito_2024]]/Tabella2026[[#This Row],[POP_2024]],"")</f>
        <v>20332.20053715309</v>
      </c>
      <c r="N4098" s="3">
        <f>+IF(Tabella2026[[#This Row],[REDDITO COMPLESSIVO PROCAPITE]]&lt;media_aggr_reddito_pc,(media_aggr_reddito_pc-Tabella2026[[#This Row],[REDDITO COMPLESSIVO PROCAPITE]]),0)</f>
        <v>0</v>
      </c>
      <c r="O4098" s="3">
        <f>+Tabella2026[[#This Row],[DIFFERENZA REDDITO INFERIORE ALLA MEDIA DALLA MEDIA]]*Tabella2026[[#This Row],[POP_2024]]</f>
        <v>0</v>
      </c>
      <c r="P4098" s="3">
        <f>+Tabella2026[[#This Row],[POPOLAZIONE PER DIFFERENZA ]]/SUM(Tabella2026[[POPOLAZIONE PER DIFFERENZA ]])</f>
        <v>0</v>
      </c>
      <c r="Q4098" s="3">
        <f>+Tabella2026[[#This Row],[INCIDENZA POPOLAZIONE PER DIFFERENZA]]*(PLAFOND-SUM(Tabella2026[CONTRIBUTO SULLA BASE DELLA POPOLAZIONE]))</f>
        <v>0</v>
      </c>
      <c r="R4098" s="3">
        <f>+Tabella2026[[#This Row],[CONTRIBUTO SULLA BASE DELLA POPOLAZIONE]]+Tabella2026[[#This Row],[CONTRIBUTO SULLA BASE DEL REDDITO]]</f>
        <v>11157.944916505076</v>
      </c>
      <c r="S4098" s="3">
        <f>+Tabella2026[[#This Row],[CONTRIBUTO TOTALE]]/(PLAFOND/N_TESSERE)</f>
        <v>22.31588983301015</v>
      </c>
      <c r="T4098" s="3">
        <f>+MAX(CEILING(Tabella2026[[#This Row],[preDEF1]],1),1)</f>
        <v>23</v>
      </c>
      <c r="U4098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98" s="21">
        <f>+Tabella2026[[#This Row],[DEF - n. card]]*(PLAFOND/N_TESSERE)</f>
        <v>11500</v>
      </c>
      <c r="W4098" s="18"/>
    </row>
    <row r="4099" spans="2:23" x14ac:dyDescent="0.25">
      <c r="B4099" s="1" t="s">
        <v>8297</v>
      </c>
      <c r="C4099" s="2">
        <v>10062</v>
      </c>
      <c r="D4099" s="1" t="s">
        <v>8298</v>
      </c>
      <c r="E4099" s="1" t="s">
        <v>24</v>
      </c>
      <c r="F4099" s="1" t="s">
        <v>23</v>
      </c>
      <c r="G4099" s="1" t="s">
        <v>4778</v>
      </c>
      <c r="H4099" s="1" t="s">
        <v>15835</v>
      </c>
      <c r="I4099" s="5">
        <v>2233</v>
      </c>
      <c r="J4099" s="5">
        <v>41321112</v>
      </c>
      <c r="K4099" s="3">
        <f>+Tabella2026[[#This Row],[POP_2024]]/SUM(Tabella2026[POP_2024])</f>
        <v>3.788375925785427E-5</v>
      </c>
      <c r="L4099" s="3">
        <f>+Tabella2026[[#This Row],[INCIDENZA POPOLAZIONE]]*(PLAFOND/2)</f>
        <v>11152.950312692854</v>
      </c>
      <c r="M4099" s="3">
        <f>+IFERROR(Tabella2026[[#This Row],[reddito_2024]]/Tabella2026[[#This Row],[POP_2024]],"")</f>
        <v>18504.752351097177</v>
      </c>
      <c r="N4099" s="3">
        <f>+IF(Tabella2026[[#This Row],[REDDITO COMPLESSIVO PROCAPITE]]&lt;media_aggr_reddito_pc,(media_aggr_reddito_pc-Tabella2026[[#This Row],[REDDITO COMPLESSIVO PROCAPITE]]),0)</f>
        <v>0</v>
      </c>
      <c r="O4099" s="3">
        <f>+Tabella2026[[#This Row],[DIFFERENZA REDDITO INFERIORE ALLA MEDIA DALLA MEDIA]]*Tabella2026[[#This Row],[POP_2024]]</f>
        <v>0</v>
      </c>
      <c r="P4099" s="3">
        <f>+Tabella2026[[#This Row],[POPOLAZIONE PER DIFFERENZA ]]/SUM(Tabella2026[[POPOLAZIONE PER DIFFERENZA ]])</f>
        <v>0</v>
      </c>
      <c r="Q4099" s="3">
        <f>+Tabella2026[[#This Row],[INCIDENZA POPOLAZIONE PER DIFFERENZA]]*(PLAFOND-SUM(Tabella2026[CONTRIBUTO SULLA BASE DELLA POPOLAZIONE]))</f>
        <v>0</v>
      </c>
      <c r="R4099" s="3">
        <f>+Tabella2026[[#This Row],[CONTRIBUTO SULLA BASE DELLA POPOLAZIONE]]+Tabella2026[[#This Row],[CONTRIBUTO SULLA BASE DEL REDDITO]]</f>
        <v>11152.950312692854</v>
      </c>
      <c r="S4099" s="3">
        <f>+Tabella2026[[#This Row],[CONTRIBUTO TOTALE]]/(PLAFOND/N_TESSERE)</f>
        <v>22.305900625385707</v>
      </c>
      <c r="T4099" s="3">
        <f>+MAX(CEILING(Tabella2026[[#This Row],[preDEF1]],1),1)</f>
        <v>23</v>
      </c>
      <c r="U409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99" s="21">
        <f>+Tabella2026[[#This Row],[DEF - n. card]]*(PLAFOND/N_TESSERE)</f>
        <v>11500</v>
      </c>
      <c r="W4099" s="18"/>
    </row>
    <row r="4100" spans="2:23" x14ac:dyDescent="0.25">
      <c r="B4100" s="1" t="s">
        <v>8321</v>
      </c>
      <c r="C4100" s="2">
        <v>21024</v>
      </c>
      <c r="D4100" s="1" t="s">
        <v>8322</v>
      </c>
      <c r="E4100" s="1" t="s">
        <v>99</v>
      </c>
      <c r="F4100" s="1" t="s">
        <v>110</v>
      </c>
      <c r="G4100" s="1" t="s">
        <v>4778</v>
      </c>
      <c r="H4100" s="1" t="s">
        <v>15835</v>
      </c>
      <c r="I4100" s="5">
        <v>2232</v>
      </c>
      <c r="J4100" s="5">
        <v>52438962</v>
      </c>
      <c r="K4100" s="3">
        <f>+Tabella2026[[#This Row],[POP_2024]]/SUM(Tabella2026[POP_2024])</f>
        <v>3.7866793848423974E-5</v>
      </c>
      <c r="L4100" s="3">
        <f>+Tabella2026[[#This Row],[INCIDENZA POPOLAZIONE]]*(PLAFOND/2)</f>
        <v>11147.955708880632</v>
      </c>
      <c r="M4100" s="3">
        <f>+IFERROR(Tabella2026[[#This Row],[reddito_2024]]/Tabella2026[[#This Row],[POP_2024]],"")</f>
        <v>23494.158602150539</v>
      </c>
      <c r="N4100" s="3">
        <f>+IF(Tabella2026[[#This Row],[REDDITO COMPLESSIVO PROCAPITE]]&lt;media_aggr_reddito_pc,(media_aggr_reddito_pc-Tabella2026[[#This Row],[REDDITO COMPLESSIVO PROCAPITE]]),0)</f>
        <v>0</v>
      </c>
      <c r="O4100" s="3">
        <f>+Tabella2026[[#This Row],[DIFFERENZA REDDITO INFERIORE ALLA MEDIA DALLA MEDIA]]*Tabella2026[[#This Row],[POP_2024]]</f>
        <v>0</v>
      </c>
      <c r="P4100" s="3">
        <f>+Tabella2026[[#This Row],[POPOLAZIONE PER DIFFERENZA ]]/SUM(Tabella2026[[POPOLAZIONE PER DIFFERENZA ]])</f>
        <v>0</v>
      </c>
      <c r="Q4100" s="3">
        <f>+Tabella2026[[#This Row],[INCIDENZA POPOLAZIONE PER DIFFERENZA]]*(PLAFOND-SUM(Tabella2026[CONTRIBUTO SULLA BASE DELLA POPOLAZIONE]))</f>
        <v>0</v>
      </c>
      <c r="R4100" s="3">
        <f>+Tabella2026[[#This Row],[CONTRIBUTO SULLA BASE DELLA POPOLAZIONE]]+Tabella2026[[#This Row],[CONTRIBUTO SULLA BASE DEL REDDITO]]</f>
        <v>11147.955708880632</v>
      </c>
      <c r="S4100" s="3">
        <f>+Tabella2026[[#This Row],[CONTRIBUTO TOTALE]]/(PLAFOND/N_TESSERE)</f>
        <v>22.295911417761264</v>
      </c>
      <c r="T4100" s="3">
        <f>+MAX(CEILING(Tabella2026[[#This Row],[preDEF1]],1),1)</f>
        <v>23</v>
      </c>
      <c r="U4100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100" s="21">
        <f>+Tabella2026[[#This Row],[DEF - n. card]]*(PLAFOND/N_TESSERE)</f>
        <v>11500</v>
      </c>
      <c r="W4100" s="18"/>
    </row>
    <row r="4101" spans="2:23" x14ac:dyDescent="0.25">
      <c r="B4101" s="1" t="s">
        <v>8199</v>
      </c>
      <c r="C4101" s="2">
        <v>27040</v>
      </c>
      <c r="D4101" s="1" t="s">
        <v>8200</v>
      </c>
      <c r="E4101" s="1" t="s">
        <v>38</v>
      </c>
      <c r="F4101" s="1" t="s">
        <v>40</v>
      </c>
      <c r="G4101" s="1" t="s">
        <v>4778</v>
      </c>
      <c r="H4101" s="1" t="s">
        <v>15835</v>
      </c>
      <c r="I4101" s="5">
        <v>2232</v>
      </c>
      <c r="J4101" s="5">
        <v>42719106</v>
      </c>
      <c r="K4101" s="3">
        <f>+Tabella2026[[#This Row],[POP_2024]]/SUM(Tabella2026[POP_2024])</f>
        <v>3.7866793848423974E-5</v>
      </c>
      <c r="L4101" s="3">
        <f>+Tabella2026[[#This Row],[INCIDENZA POPOLAZIONE]]*(PLAFOND/2)</f>
        <v>11147.955708880632</v>
      </c>
      <c r="M4101" s="3">
        <f>+IFERROR(Tabella2026[[#This Row],[reddito_2024]]/Tabella2026[[#This Row],[POP_2024]],"")</f>
        <v>19139.384408602149</v>
      </c>
      <c r="N4101" s="3">
        <f>+IF(Tabella2026[[#This Row],[REDDITO COMPLESSIVO PROCAPITE]]&lt;media_aggr_reddito_pc,(media_aggr_reddito_pc-Tabella2026[[#This Row],[REDDITO COMPLESSIVO PROCAPITE]]),0)</f>
        <v>0</v>
      </c>
      <c r="O4101" s="3">
        <f>+Tabella2026[[#This Row],[DIFFERENZA REDDITO INFERIORE ALLA MEDIA DALLA MEDIA]]*Tabella2026[[#This Row],[POP_2024]]</f>
        <v>0</v>
      </c>
      <c r="P4101" s="3">
        <f>+Tabella2026[[#This Row],[POPOLAZIONE PER DIFFERENZA ]]/SUM(Tabella2026[[POPOLAZIONE PER DIFFERENZA ]])</f>
        <v>0</v>
      </c>
      <c r="Q4101" s="3">
        <f>+Tabella2026[[#This Row],[INCIDENZA POPOLAZIONE PER DIFFERENZA]]*(PLAFOND-SUM(Tabella2026[CONTRIBUTO SULLA BASE DELLA POPOLAZIONE]))</f>
        <v>0</v>
      </c>
      <c r="R4101" s="3">
        <f>+Tabella2026[[#This Row],[CONTRIBUTO SULLA BASE DELLA POPOLAZIONE]]+Tabella2026[[#This Row],[CONTRIBUTO SULLA BASE DEL REDDITO]]</f>
        <v>11147.955708880632</v>
      </c>
      <c r="S4101" s="3">
        <f>+Tabella2026[[#This Row],[CONTRIBUTO TOTALE]]/(PLAFOND/N_TESSERE)</f>
        <v>22.295911417761264</v>
      </c>
      <c r="T4101" s="3">
        <f>+MAX(CEILING(Tabella2026[[#This Row],[preDEF1]],1),1)</f>
        <v>23</v>
      </c>
      <c r="U4101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101" s="21">
        <f>+Tabella2026[[#This Row],[DEF - n. card]]*(PLAFOND/N_TESSERE)</f>
        <v>11500</v>
      </c>
      <c r="W4101" s="18"/>
    </row>
    <row r="4102" spans="2:23" x14ac:dyDescent="0.25">
      <c r="B4102" s="1" t="s">
        <v>8157</v>
      </c>
      <c r="C4102" s="2">
        <v>112043</v>
      </c>
      <c r="D4102" s="1" t="s">
        <v>8158</v>
      </c>
      <c r="E4102" s="1" t="s">
        <v>76</v>
      </c>
      <c r="F4102" s="1" t="s">
        <v>88</v>
      </c>
      <c r="G4102" s="1" t="s">
        <v>4778</v>
      </c>
      <c r="H4102" s="1" t="s">
        <v>15836</v>
      </c>
      <c r="I4102" s="5">
        <v>2229</v>
      </c>
      <c r="J4102" s="5">
        <v>26490571</v>
      </c>
      <c r="K4102" s="3">
        <f>+Tabella2026[[#This Row],[POP_2024]]/SUM(Tabella2026[POP_2024])</f>
        <v>3.7815897620133085E-5</v>
      </c>
      <c r="L4102" s="3">
        <f>+Tabella2026[[#This Row],[INCIDENZA POPOLAZIONE]]*(PLAFOND/2)</f>
        <v>11132.971897443966</v>
      </c>
      <c r="M4102" s="3">
        <f>+IFERROR(Tabella2026[[#This Row],[reddito_2024]]/Tabella2026[[#This Row],[POP_2024]],"")</f>
        <v>11884.509196949304</v>
      </c>
      <c r="N4102" s="3">
        <f>+IF(Tabella2026[[#This Row],[REDDITO COMPLESSIVO PROCAPITE]]&lt;media_aggr_reddito_pc,(media_aggr_reddito_pc-Tabella2026[[#This Row],[REDDITO COMPLESSIVO PROCAPITE]]),0)</f>
        <v>5940.5568656594369</v>
      </c>
      <c r="O4102" s="3">
        <f>+Tabella2026[[#This Row],[DIFFERENZA REDDITO INFERIORE ALLA MEDIA DALLA MEDIA]]*Tabella2026[[#This Row],[POP_2024]]</f>
        <v>13241501.253554884</v>
      </c>
      <c r="P4102" s="3">
        <f>+Tabella2026[[#This Row],[POPOLAZIONE PER DIFFERENZA ]]/SUM(Tabella2026[[POPOLAZIONE PER DIFFERENZA ]])</f>
        <v>1.1747622959949007E-4</v>
      </c>
      <c r="Q4102" s="3">
        <f>+Tabella2026[[#This Row],[INCIDENZA POPOLAZIONE PER DIFFERENZA]]*(PLAFOND-SUM(Tabella2026[CONTRIBUTO SULLA BASE DELLA POPOLAZIONE]))</f>
        <v>34584.913886917813</v>
      </c>
      <c r="R4102" s="3">
        <f>+Tabella2026[[#This Row],[CONTRIBUTO SULLA BASE DELLA POPOLAZIONE]]+Tabella2026[[#This Row],[CONTRIBUTO SULLA BASE DEL REDDITO]]</f>
        <v>45717.885784361781</v>
      </c>
      <c r="S4102" s="3">
        <f>+Tabella2026[[#This Row],[CONTRIBUTO TOTALE]]/(PLAFOND/N_TESSERE)</f>
        <v>91.435771568723567</v>
      </c>
      <c r="T4102" s="3">
        <f>+MAX(CEILING(Tabella2026[[#This Row],[preDEF1]],1),1)</f>
        <v>92</v>
      </c>
      <c r="U4102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4102" s="21">
        <f>+Tabella2026[[#This Row],[DEF - n. card]]*(PLAFOND/N_TESSERE)</f>
        <v>46000</v>
      </c>
      <c r="W4102" s="18"/>
    </row>
    <row r="4103" spans="2:23" x14ac:dyDescent="0.25">
      <c r="B4103" s="1" t="s">
        <v>8389</v>
      </c>
      <c r="C4103" s="2">
        <v>33043</v>
      </c>
      <c r="D4103" s="1" t="s">
        <v>8390</v>
      </c>
      <c r="E4103" s="1" t="s">
        <v>27</v>
      </c>
      <c r="F4103" s="1" t="s">
        <v>112</v>
      </c>
      <c r="G4103" s="1" t="s">
        <v>4778</v>
      </c>
      <c r="H4103" s="1" t="s">
        <v>15835</v>
      </c>
      <c r="I4103" s="5">
        <v>2229</v>
      </c>
      <c r="J4103" s="5">
        <v>53996573</v>
      </c>
      <c r="K4103" s="3">
        <f>+Tabella2026[[#This Row],[POP_2024]]/SUM(Tabella2026[POP_2024])</f>
        <v>3.7815897620133085E-5</v>
      </c>
      <c r="L4103" s="3">
        <f>+Tabella2026[[#This Row],[INCIDENZA POPOLAZIONE]]*(PLAFOND/2)</f>
        <v>11132.971897443966</v>
      </c>
      <c r="M4103" s="3">
        <f>+IFERROR(Tabella2026[[#This Row],[reddito_2024]]/Tabella2026[[#This Row],[POP_2024]],"")</f>
        <v>24224.572902646927</v>
      </c>
      <c r="N4103" s="3">
        <f>+IF(Tabella2026[[#This Row],[REDDITO COMPLESSIVO PROCAPITE]]&lt;media_aggr_reddito_pc,(media_aggr_reddito_pc-Tabella2026[[#This Row],[REDDITO COMPLESSIVO PROCAPITE]]),0)</f>
        <v>0</v>
      </c>
      <c r="O4103" s="3">
        <f>+Tabella2026[[#This Row],[DIFFERENZA REDDITO INFERIORE ALLA MEDIA DALLA MEDIA]]*Tabella2026[[#This Row],[POP_2024]]</f>
        <v>0</v>
      </c>
      <c r="P4103" s="3">
        <f>+Tabella2026[[#This Row],[POPOLAZIONE PER DIFFERENZA ]]/SUM(Tabella2026[[POPOLAZIONE PER DIFFERENZA ]])</f>
        <v>0</v>
      </c>
      <c r="Q4103" s="3">
        <f>+Tabella2026[[#This Row],[INCIDENZA POPOLAZIONE PER DIFFERENZA]]*(PLAFOND-SUM(Tabella2026[CONTRIBUTO SULLA BASE DELLA POPOLAZIONE]))</f>
        <v>0</v>
      </c>
      <c r="R4103" s="3">
        <f>+Tabella2026[[#This Row],[CONTRIBUTO SULLA BASE DELLA POPOLAZIONE]]+Tabella2026[[#This Row],[CONTRIBUTO SULLA BASE DEL REDDITO]]</f>
        <v>11132.971897443966</v>
      </c>
      <c r="S4103" s="3">
        <f>+Tabella2026[[#This Row],[CONTRIBUTO TOTALE]]/(PLAFOND/N_TESSERE)</f>
        <v>22.265943794887932</v>
      </c>
      <c r="T4103" s="3">
        <f>+MAX(CEILING(Tabella2026[[#This Row],[preDEF1]],1),1)</f>
        <v>23</v>
      </c>
      <c r="U4103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103" s="21">
        <f>+Tabella2026[[#This Row],[DEF - n. card]]*(PLAFOND/N_TESSERE)</f>
        <v>11500</v>
      </c>
      <c r="W4103" s="18"/>
    </row>
    <row r="4104" spans="2:23" x14ac:dyDescent="0.25">
      <c r="B4104" s="1" t="s">
        <v>8117</v>
      </c>
      <c r="C4104" s="2">
        <v>103033</v>
      </c>
      <c r="D4104" s="1" t="s">
        <v>8118</v>
      </c>
      <c r="E4104" s="1" t="s">
        <v>18</v>
      </c>
      <c r="F4104" s="1" t="s">
        <v>648</v>
      </c>
      <c r="G4104" s="1" t="s">
        <v>4778</v>
      </c>
      <c r="H4104" s="1" t="s">
        <v>15835</v>
      </c>
      <c r="I4104" s="5">
        <v>2227</v>
      </c>
      <c r="J4104" s="5">
        <v>44705139</v>
      </c>
      <c r="K4104" s="3">
        <f>+Tabella2026[[#This Row],[POP_2024]]/SUM(Tabella2026[POP_2024])</f>
        <v>3.7781966801272486E-5</v>
      </c>
      <c r="L4104" s="3">
        <f>+Tabella2026[[#This Row],[INCIDENZA POPOLAZIONE]]*(PLAFOND/2)</f>
        <v>11122.982689819519</v>
      </c>
      <c r="M4104" s="3">
        <f>+IFERROR(Tabella2026[[#This Row],[reddito_2024]]/Tabella2026[[#This Row],[POP_2024]],"")</f>
        <v>20074.153120790303</v>
      </c>
      <c r="N4104" s="3">
        <f>+IF(Tabella2026[[#This Row],[REDDITO COMPLESSIVO PROCAPITE]]&lt;media_aggr_reddito_pc,(media_aggr_reddito_pc-Tabella2026[[#This Row],[REDDITO COMPLESSIVO PROCAPITE]]),0)</f>
        <v>0</v>
      </c>
      <c r="O4104" s="3">
        <f>+Tabella2026[[#This Row],[DIFFERENZA REDDITO INFERIORE ALLA MEDIA DALLA MEDIA]]*Tabella2026[[#This Row],[POP_2024]]</f>
        <v>0</v>
      </c>
      <c r="P4104" s="3">
        <f>+Tabella2026[[#This Row],[POPOLAZIONE PER DIFFERENZA ]]/SUM(Tabella2026[[POPOLAZIONE PER DIFFERENZA ]])</f>
        <v>0</v>
      </c>
      <c r="Q4104" s="3">
        <f>+Tabella2026[[#This Row],[INCIDENZA POPOLAZIONE PER DIFFERENZA]]*(PLAFOND-SUM(Tabella2026[CONTRIBUTO SULLA BASE DELLA POPOLAZIONE]))</f>
        <v>0</v>
      </c>
      <c r="R4104" s="3">
        <f>+Tabella2026[[#This Row],[CONTRIBUTO SULLA BASE DELLA POPOLAZIONE]]+Tabella2026[[#This Row],[CONTRIBUTO SULLA BASE DEL REDDITO]]</f>
        <v>11122.982689819519</v>
      </c>
      <c r="S4104" s="3">
        <f>+Tabella2026[[#This Row],[CONTRIBUTO TOTALE]]/(PLAFOND/N_TESSERE)</f>
        <v>22.245965379639038</v>
      </c>
      <c r="T4104" s="3">
        <f>+MAX(CEILING(Tabella2026[[#This Row],[preDEF1]],1),1)</f>
        <v>23</v>
      </c>
      <c r="U4104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104" s="21">
        <f>+Tabella2026[[#This Row],[DEF - n. card]]*(PLAFOND/N_TESSERE)</f>
        <v>11500</v>
      </c>
      <c r="W4104" s="18"/>
    </row>
    <row r="4105" spans="2:23" x14ac:dyDescent="0.25">
      <c r="B4105" s="1" t="s">
        <v>8371</v>
      </c>
      <c r="C4105" s="2">
        <v>29017</v>
      </c>
      <c r="D4105" s="1" t="s">
        <v>8372</v>
      </c>
      <c r="E4105" s="1" t="s">
        <v>38</v>
      </c>
      <c r="F4105" s="1" t="s">
        <v>314</v>
      </c>
      <c r="G4105" s="1" t="s">
        <v>4778</v>
      </c>
      <c r="H4105" s="1" t="s">
        <v>15835</v>
      </c>
      <c r="I4105" s="5">
        <v>2225</v>
      </c>
      <c r="J4105" s="5">
        <v>34107799</v>
      </c>
      <c r="K4105" s="3">
        <f>+Tabella2026[[#This Row],[POP_2024]]/SUM(Tabella2026[POP_2024])</f>
        <v>3.7748035982411893E-5</v>
      </c>
      <c r="L4105" s="3">
        <f>+Tabella2026[[#This Row],[INCIDENZA POPOLAZIONE]]*(PLAFOND/2)</f>
        <v>11112.993482195074</v>
      </c>
      <c r="M4105" s="3">
        <f>+IFERROR(Tabella2026[[#This Row],[reddito_2024]]/Tabella2026[[#This Row],[POP_2024]],"")</f>
        <v>15329.34786516854</v>
      </c>
      <c r="N4105" s="3">
        <f>+IF(Tabella2026[[#This Row],[REDDITO COMPLESSIVO PROCAPITE]]&lt;media_aggr_reddito_pc,(media_aggr_reddito_pc-Tabella2026[[#This Row],[REDDITO COMPLESSIVO PROCAPITE]]),0)</f>
        <v>2495.718197440201</v>
      </c>
      <c r="O4105" s="3">
        <f>+Tabella2026[[#This Row],[DIFFERENZA REDDITO INFERIORE ALLA MEDIA DALLA MEDIA]]*Tabella2026[[#This Row],[POP_2024]]</f>
        <v>5552972.9893044475</v>
      </c>
      <c r="P4105" s="3">
        <f>+Tabella2026[[#This Row],[POPOLAZIONE PER DIFFERENZA ]]/SUM(Tabella2026[[POPOLAZIONE PER DIFFERENZA ]])</f>
        <v>4.9264982675296327E-5</v>
      </c>
      <c r="Q4105" s="3">
        <f>+Tabella2026[[#This Row],[INCIDENZA POPOLAZIONE PER DIFFERENZA]]*(PLAFOND-SUM(Tabella2026[CONTRIBUTO SULLA BASE DELLA POPOLAZIONE]))</f>
        <v>14503.57395087029</v>
      </c>
      <c r="R4105" s="3">
        <f>+Tabella2026[[#This Row],[CONTRIBUTO SULLA BASE DELLA POPOLAZIONE]]+Tabella2026[[#This Row],[CONTRIBUTO SULLA BASE DEL REDDITO]]</f>
        <v>25616.567433065364</v>
      </c>
      <c r="S4105" s="3">
        <f>+Tabella2026[[#This Row],[CONTRIBUTO TOTALE]]/(PLAFOND/N_TESSERE)</f>
        <v>51.233134866130726</v>
      </c>
      <c r="T4105" s="3">
        <f>+MAX(CEILING(Tabella2026[[#This Row],[preDEF1]],1),1)</f>
        <v>52</v>
      </c>
      <c r="U4105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4105" s="21">
        <f>+Tabella2026[[#This Row],[DEF - n. card]]*(PLAFOND/N_TESSERE)</f>
        <v>26000</v>
      </c>
      <c r="W4105" s="18"/>
    </row>
    <row r="4106" spans="2:23" x14ac:dyDescent="0.25">
      <c r="B4106" s="1" t="s">
        <v>8197</v>
      </c>
      <c r="C4106" s="2">
        <v>25018</v>
      </c>
      <c r="D4106" s="1" t="s">
        <v>8198</v>
      </c>
      <c r="E4106" s="1" t="s">
        <v>38</v>
      </c>
      <c r="F4106" s="1" t="s">
        <v>514</v>
      </c>
      <c r="G4106" s="1" t="s">
        <v>4778</v>
      </c>
      <c r="H4106" s="1" t="s">
        <v>15835</v>
      </c>
      <c r="I4106" s="5">
        <v>2223</v>
      </c>
      <c r="J4106" s="5">
        <v>49266508</v>
      </c>
      <c r="K4106" s="3">
        <f>+Tabella2026[[#This Row],[POP_2024]]/SUM(Tabella2026[POP_2024])</f>
        <v>3.77141051635513E-5</v>
      </c>
      <c r="L4106" s="3">
        <f>+Tabella2026[[#This Row],[INCIDENZA POPOLAZIONE]]*(PLAFOND/2)</f>
        <v>11103.004274570631</v>
      </c>
      <c r="M4106" s="3">
        <f>+IFERROR(Tabella2026[[#This Row],[reddito_2024]]/Tabella2026[[#This Row],[POP_2024]],"")</f>
        <v>22162.171839856052</v>
      </c>
      <c r="N4106" s="3">
        <f>+IF(Tabella2026[[#This Row],[REDDITO COMPLESSIVO PROCAPITE]]&lt;media_aggr_reddito_pc,(media_aggr_reddito_pc-Tabella2026[[#This Row],[REDDITO COMPLESSIVO PROCAPITE]]),0)</f>
        <v>0</v>
      </c>
      <c r="O4106" s="3">
        <f>+Tabella2026[[#This Row],[DIFFERENZA REDDITO INFERIORE ALLA MEDIA DALLA MEDIA]]*Tabella2026[[#This Row],[POP_2024]]</f>
        <v>0</v>
      </c>
      <c r="P4106" s="3">
        <f>+Tabella2026[[#This Row],[POPOLAZIONE PER DIFFERENZA ]]/SUM(Tabella2026[[POPOLAZIONE PER DIFFERENZA ]])</f>
        <v>0</v>
      </c>
      <c r="Q4106" s="3">
        <f>+Tabella2026[[#This Row],[INCIDENZA POPOLAZIONE PER DIFFERENZA]]*(PLAFOND-SUM(Tabella2026[CONTRIBUTO SULLA BASE DELLA POPOLAZIONE]))</f>
        <v>0</v>
      </c>
      <c r="R4106" s="3">
        <f>+Tabella2026[[#This Row],[CONTRIBUTO SULLA BASE DELLA POPOLAZIONE]]+Tabella2026[[#This Row],[CONTRIBUTO SULLA BASE DEL REDDITO]]</f>
        <v>11103.004274570631</v>
      </c>
      <c r="S4106" s="3">
        <f>+Tabella2026[[#This Row],[CONTRIBUTO TOTALE]]/(PLAFOND/N_TESSERE)</f>
        <v>22.206008549141259</v>
      </c>
      <c r="T4106" s="3">
        <f>+MAX(CEILING(Tabella2026[[#This Row],[preDEF1]],1),1)</f>
        <v>23</v>
      </c>
      <c r="U4106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106" s="21">
        <f>+Tabella2026[[#This Row],[DEF - n. card]]*(PLAFOND/N_TESSERE)</f>
        <v>11500</v>
      </c>
      <c r="W4106" s="18"/>
    </row>
    <row r="4107" spans="2:23" x14ac:dyDescent="0.25">
      <c r="B4107" s="1" t="s">
        <v>8285</v>
      </c>
      <c r="C4107" s="2">
        <v>3109</v>
      </c>
      <c r="D4107" s="1" t="s">
        <v>8286</v>
      </c>
      <c r="E4107" s="1" t="s">
        <v>18</v>
      </c>
      <c r="F4107" s="1" t="s">
        <v>114</v>
      </c>
      <c r="G4107" s="1" t="s">
        <v>4778</v>
      </c>
      <c r="H4107" s="1" t="s">
        <v>15835</v>
      </c>
      <c r="I4107" s="5">
        <v>2223</v>
      </c>
      <c r="J4107" s="5">
        <v>53078358</v>
      </c>
      <c r="K4107" s="3">
        <f>+Tabella2026[[#This Row],[POP_2024]]/SUM(Tabella2026[POP_2024])</f>
        <v>3.77141051635513E-5</v>
      </c>
      <c r="L4107" s="3">
        <f>+Tabella2026[[#This Row],[INCIDENZA POPOLAZIONE]]*(PLAFOND/2)</f>
        <v>11103.004274570631</v>
      </c>
      <c r="M4107" s="3">
        <f>+IFERROR(Tabella2026[[#This Row],[reddito_2024]]/Tabella2026[[#This Row],[POP_2024]],"")</f>
        <v>23876.904183535764</v>
      </c>
      <c r="N4107" s="3">
        <f>+IF(Tabella2026[[#This Row],[REDDITO COMPLESSIVO PROCAPITE]]&lt;media_aggr_reddito_pc,(media_aggr_reddito_pc-Tabella2026[[#This Row],[REDDITO COMPLESSIVO PROCAPITE]]),0)</f>
        <v>0</v>
      </c>
      <c r="O4107" s="3">
        <f>+Tabella2026[[#This Row],[DIFFERENZA REDDITO INFERIORE ALLA MEDIA DALLA MEDIA]]*Tabella2026[[#This Row],[POP_2024]]</f>
        <v>0</v>
      </c>
      <c r="P4107" s="3">
        <f>+Tabella2026[[#This Row],[POPOLAZIONE PER DIFFERENZA ]]/SUM(Tabella2026[[POPOLAZIONE PER DIFFERENZA ]])</f>
        <v>0</v>
      </c>
      <c r="Q4107" s="3">
        <f>+Tabella2026[[#This Row],[INCIDENZA POPOLAZIONE PER DIFFERENZA]]*(PLAFOND-SUM(Tabella2026[CONTRIBUTO SULLA BASE DELLA POPOLAZIONE]))</f>
        <v>0</v>
      </c>
      <c r="R4107" s="3">
        <f>+Tabella2026[[#This Row],[CONTRIBUTO SULLA BASE DELLA POPOLAZIONE]]+Tabella2026[[#This Row],[CONTRIBUTO SULLA BASE DEL REDDITO]]</f>
        <v>11103.004274570631</v>
      </c>
      <c r="S4107" s="3">
        <f>+Tabella2026[[#This Row],[CONTRIBUTO TOTALE]]/(PLAFOND/N_TESSERE)</f>
        <v>22.206008549141259</v>
      </c>
      <c r="T4107" s="3">
        <f>+MAX(CEILING(Tabella2026[[#This Row],[preDEF1]],1),1)</f>
        <v>23</v>
      </c>
      <c r="U4107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107" s="21">
        <f>+Tabella2026[[#This Row],[DEF - n. card]]*(PLAFOND/N_TESSERE)</f>
        <v>11500</v>
      </c>
      <c r="W4107" s="18"/>
    </row>
    <row r="4108" spans="2:23" x14ac:dyDescent="0.25">
      <c r="B4108" s="1" t="s">
        <v>8301</v>
      </c>
      <c r="C4108" s="2">
        <v>98025</v>
      </c>
      <c r="D4108" s="1" t="s">
        <v>8302</v>
      </c>
      <c r="E4108" s="1" t="s">
        <v>12</v>
      </c>
      <c r="F4108" s="1" t="s">
        <v>389</v>
      </c>
      <c r="G4108" s="1" t="s">
        <v>4778</v>
      </c>
      <c r="H4108" s="1" t="s">
        <v>15835</v>
      </c>
      <c r="I4108" s="5">
        <v>2222</v>
      </c>
      <c r="J4108" s="5">
        <v>39966176</v>
      </c>
      <c r="K4108" s="3">
        <f>+Tabella2026[[#This Row],[POP_2024]]/SUM(Tabella2026[POP_2024])</f>
        <v>3.7697139754120997E-5</v>
      </c>
      <c r="L4108" s="3">
        <f>+Tabella2026[[#This Row],[INCIDENZA POPOLAZIONE]]*(PLAFOND/2)</f>
        <v>11098.009670758405</v>
      </c>
      <c r="M4108" s="3">
        <f>+IFERROR(Tabella2026[[#This Row],[reddito_2024]]/Tabella2026[[#This Row],[POP_2024]],"")</f>
        <v>17986.577857785778</v>
      </c>
      <c r="N4108" s="3">
        <f>+IF(Tabella2026[[#This Row],[REDDITO COMPLESSIVO PROCAPITE]]&lt;media_aggr_reddito_pc,(media_aggr_reddito_pc-Tabella2026[[#This Row],[REDDITO COMPLESSIVO PROCAPITE]]),0)</f>
        <v>0</v>
      </c>
      <c r="O4108" s="3">
        <f>+Tabella2026[[#This Row],[DIFFERENZA REDDITO INFERIORE ALLA MEDIA DALLA MEDIA]]*Tabella2026[[#This Row],[POP_2024]]</f>
        <v>0</v>
      </c>
      <c r="P4108" s="3">
        <f>+Tabella2026[[#This Row],[POPOLAZIONE PER DIFFERENZA ]]/SUM(Tabella2026[[POPOLAZIONE PER DIFFERENZA ]])</f>
        <v>0</v>
      </c>
      <c r="Q4108" s="3">
        <f>+Tabella2026[[#This Row],[INCIDENZA POPOLAZIONE PER DIFFERENZA]]*(PLAFOND-SUM(Tabella2026[CONTRIBUTO SULLA BASE DELLA POPOLAZIONE]))</f>
        <v>0</v>
      </c>
      <c r="R4108" s="3">
        <f>+Tabella2026[[#This Row],[CONTRIBUTO SULLA BASE DELLA POPOLAZIONE]]+Tabella2026[[#This Row],[CONTRIBUTO SULLA BASE DEL REDDITO]]</f>
        <v>11098.009670758405</v>
      </c>
      <c r="S4108" s="3">
        <f>+Tabella2026[[#This Row],[CONTRIBUTO TOTALE]]/(PLAFOND/N_TESSERE)</f>
        <v>22.196019341516809</v>
      </c>
      <c r="T4108" s="3">
        <f>+MAX(CEILING(Tabella2026[[#This Row],[preDEF1]],1),1)</f>
        <v>23</v>
      </c>
      <c r="U4108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108" s="21">
        <f>+Tabella2026[[#This Row],[DEF - n. card]]*(PLAFOND/N_TESSERE)</f>
        <v>11500</v>
      </c>
      <c r="W4108" s="18"/>
    </row>
    <row r="4109" spans="2:23" x14ac:dyDescent="0.25">
      <c r="B4109" s="1" t="s">
        <v>8187</v>
      </c>
      <c r="C4109" s="2">
        <v>8026</v>
      </c>
      <c r="D4109" s="1" t="s">
        <v>8188</v>
      </c>
      <c r="E4109" s="1" t="s">
        <v>24</v>
      </c>
      <c r="F4109" s="1" t="s">
        <v>286</v>
      </c>
      <c r="G4109" s="1" t="s">
        <v>4778</v>
      </c>
      <c r="H4109" s="1" t="s">
        <v>15835</v>
      </c>
      <c r="I4109" s="5">
        <v>2221</v>
      </c>
      <c r="J4109" s="5">
        <v>40341605</v>
      </c>
      <c r="K4109" s="3">
        <f>+Tabella2026[[#This Row],[POP_2024]]/SUM(Tabella2026[POP_2024])</f>
        <v>3.7680174344690701E-5</v>
      </c>
      <c r="L4109" s="3">
        <f>+Tabella2026[[#This Row],[INCIDENZA POPOLAZIONE]]*(PLAFOND/2)</f>
        <v>11093.015066946184</v>
      </c>
      <c r="M4109" s="3">
        <f>+IFERROR(Tabella2026[[#This Row],[reddito_2024]]/Tabella2026[[#This Row],[POP_2024]],"")</f>
        <v>18163.712291760468</v>
      </c>
      <c r="N4109" s="3">
        <f>+IF(Tabella2026[[#This Row],[REDDITO COMPLESSIVO PROCAPITE]]&lt;media_aggr_reddito_pc,(media_aggr_reddito_pc-Tabella2026[[#This Row],[REDDITO COMPLESSIVO PROCAPITE]]),0)</f>
        <v>0</v>
      </c>
      <c r="O4109" s="3">
        <f>+Tabella2026[[#This Row],[DIFFERENZA REDDITO INFERIORE ALLA MEDIA DALLA MEDIA]]*Tabella2026[[#This Row],[POP_2024]]</f>
        <v>0</v>
      </c>
      <c r="P4109" s="3">
        <f>+Tabella2026[[#This Row],[POPOLAZIONE PER DIFFERENZA ]]/SUM(Tabella2026[[POPOLAZIONE PER DIFFERENZA ]])</f>
        <v>0</v>
      </c>
      <c r="Q4109" s="3">
        <f>+Tabella2026[[#This Row],[INCIDENZA POPOLAZIONE PER DIFFERENZA]]*(PLAFOND-SUM(Tabella2026[CONTRIBUTO SULLA BASE DELLA POPOLAZIONE]))</f>
        <v>0</v>
      </c>
      <c r="R4109" s="3">
        <f>+Tabella2026[[#This Row],[CONTRIBUTO SULLA BASE DELLA POPOLAZIONE]]+Tabella2026[[#This Row],[CONTRIBUTO SULLA BASE DEL REDDITO]]</f>
        <v>11093.015066946184</v>
      </c>
      <c r="S4109" s="3">
        <f>+Tabella2026[[#This Row],[CONTRIBUTO TOTALE]]/(PLAFOND/N_TESSERE)</f>
        <v>22.186030133892366</v>
      </c>
      <c r="T4109" s="3">
        <f>+MAX(CEILING(Tabella2026[[#This Row],[preDEF1]],1),1)</f>
        <v>23</v>
      </c>
      <c r="U410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109" s="21">
        <f>+Tabella2026[[#This Row],[DEF - n. card]]*(PLAFOND/N_TESSERE)</f>
        <v>11500</v>
      </c>
      <c r="W4109" s="18"/>
    </row>
    <row r="4110" spans="2:23" x14ac:dyDescent="0.25">
      <c r="B4110" s="1" t="s">
        <v>8189</v>
      </c>
      <c r="C4110" s="2">
        <v>58078</v>
      </c>
      <c r="D4110" s="1" t="s">
        <v>8190</v>
      </c>
      <c r="E4110" s="1" t="s">
        <v>8</v>
      </c>
      <c r="F4110" s="1" t="s">
        <v>7</v>
      </c>
      <c r="G4110" s="1" t="s">
        <v>4778</v>
      </c>
      <c r="H4110" s="1" t="s">
        <v>15834</v>
      </c>
      <c r="I4110" s="5">
        <v>2220</v>
      </c>
      <c r="J4110" s="5">
        <v>27602626</v>
      </c>
      <c r="K4110" s="3">
        <f>+Tabella2026[[#This Row],[POP_2024]]/SUM(Tabella2026[POP_2024])</f>
        <v>3.7663208935260405E-5</v>
      </c>
      <c r="L4110" s="3">
        <f>+Tabella2026[[#This Row],[INCIDENZA POPOLAZIONE]]*(PLAFOND/2)</f>
        <v>11088.020463133962</v>
      </c>
      <c r="M4110" s="3">
        <f>+IFERROR(Tabella2026[[#This Row],[reddito_2024]]/Tabella2026[[#This Row],[POP_2024]],"")</f>
        <v>12433.615315315315</v>
      </c>
      <c r="N4110" s="3">
        <f>+IF(Tabella2026[[#This Row],[REDDITO COMPLESSIVO PROCAPITE]]&lt;media_aggr_reddito_pc,(media_aggr_reddito_pc-Tabella2026[[#This Row],[REDDITO COMPLESSIVO PROCAPITE]]),0)</f>
        <v>5391.4507472934256</v>
      </c>
      <c r="O4110" s="3">
        <f>+Tabella2026[[#This Row],[DIFFERENZA REDDITO INFERIORE ALLA MEDIA DALLA MEDIA]]*Tabella2026[[#This Row],[POP_2024]]</f>
        <v>11969020.658991406</v>
      </c>
      <c r="P4110" s="3">
        <f>+Tabella2026[[#This Row],[POPOLAZIONE PER DIFFERENZA ]]/SUM(Tabella2026[[POPOLAZIONE PER DIFFERENZA ]])</f>
        <v>1.0618700947063927E-4</v>
      </c>
      <c r="Q4110" s="3">
        <f>+Tabella2026[[#This Row],[INCIDENZA POPOLAZIONE PER DIFFERENZA]]*(PLAFOND-SUM(Tabella2026[CONTRIBUTO SULLA BASE DELLA POPOLAZIONE]))</f>
        <v>31261.375947899225</v>
      </c>
      <c r="R4110" s="3">
        <f>+Tabella2026[[#This Row],[CONTRIBUTO SULLA BASE DELLA POPOLAZIONE]]+Tabella2026[[#This Row],[CONTRIBUTO SULLA BASE DEL REDDITO]]</f>
        <v>42349.396411033187</v>
      </c>
      <c r="S4110" s="3">
        <f>+Tabella2026[[#This Row],[CONTRIBUTO TOTALE]]/(PLAFOND/N_TESSERE)</f>
        <v>84.69879282206638</v>
      </c>
      <c r="T4110" s="3">
        <f>+MAX(CEILING(Tabella2026[[#This Row],[preDEF1]],1),1)</f>
        <v>85</v>
      </c>
      <c r="U4110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4110" s="21">
        <f>+Tabella2026[[#This Row],[DEF - n. card]]*(PLAFOND/N_TESSERE)</f>
        <v>42500</v>
      </c>
      <c r="W4110" s="18"/>
    </row>
    <row r="4111" spans="2:23" x14ac:dyDescent="0.25">
      <c r="B4111" s="1" t="s">
        <v>8329</v>
      </c>
      <c r="C4111" s="2">
        <v>71001</v>
      </c>
      <c r="D4111" s="1" t="s">
        <v>8330</v>
      </c>
      <c r="E4111" s="1" t="s">
        <v>33</v>
      </c>
      <c r="F4111" s="1" t="s">
        <v>78</v>
      </c>
      <c r="G4111" s="1" t="s">
        <v>4778</v>
      </c>
      <c r="H4111" s="1" t="s">
        <v>15836</v>
      </c>
      <c r="I4111" s="5">
        <v>2216</v>
      </c>
      <c r="J4111" s="5">
        <v>28513287</v>
      </c>
      <c r="K4111" s="3">
        <f>+Tabella2026[[#This Row],[POP_2024]]/SUM(Tabella2026[POP_2024])</f>
        <v>3.7595347297539212E-5</v>
      </c>
      <c r="L4111" s="3">
        <f>+Tabella2026[[#This Row],[INCIDENZA POPOLAZIONE]]*(PLAFOND/2)</f>
        <v>11068.04204788507</v>
      </c>
      <c r="M4111" s="3">
        <f>+IFERROR(Tabella2026[[#This Row],[reddito_2024]]/Tabella2026[[#This Row],[POP_2024]],"")</f>
        <v>12867.006768953068</v>
      </c>
      <c r="N4111" s="3">
        <f>+IF(Tabella2026[[#This Row],[REDDITO COMPLESSIVO PROCAPITE]]&lt;media_aggr_reddito_pc,(media_aggr_reddito_pc-Tabella2026[[#This Row],[REDDITO COMPLESSIVO PROCAPITE]]),0)</f>
        <v>4958.0592936556732</v>
      </c>
      <c r="O4111" s="3">
        <f>+Tabella2026[[#This Row],[DIFFERENZA REDDITO INFERIORE ALLA MEDIA DALLA MEDIA]]*Tabella2026[[#This Row],[POP_2024]]</f>
        <v>10987059.394740973</v>
      </c>
      <c r="P4111" s="3">
        <f>+Tabella2026[[#This Row],[POPOLAZIONE PER DIFFERENZA ]]/SUM(Tabella2026[[POPOLAZIONE PER DIFFERENZA ]])</f>
        <v>9.7475224852870194E-5</v>
      </c>
      <c r="Q4111" s="3">
        <f>+Tabella2026[[#This Row],[INCIDENZA POPOLAZIONE PER DIFFERENZA]]*(PLAFOND-SUM(Tabella2026[CONTRIBUTO SULLA BASE DELLA POPOLAZIONE]))</f>
        <v>28696.633090266463</v>
      </c>
      <c r="R4111" s="3">
        <f>+Tabella2026[[#This Row],[CONTRIBUTO SULLA BASE DELLA POPOLAZIONE]]+Tabella2026[[#This Row],[CONTRIBUTO SULLA BASE DEL REDDITO]]</f>
        <v>39764.675138151535</v>
      </c>
      <c r="S4111" s="3">
        <f>+Tabella2026[[#This Row],[CONTRIBUTO TOTALE]]/(PLAFOND/N_TESSERE)</f>
        <v>79.529350276303063</v>
      </c>
      <c r="T4111" s="3">
        <f>+MAX(CEILING(Tabella2026[[#This Row],[preDEF1]],1),1)</f>
        <v>80</v>
      </c>
      <c r="U4111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4111" s="21">
        <f>+Tabella2026[[#This Row],[DEF - n. card]]*(PLAFOND/N_TESSERE)</f>
        <v>40000</v>
      </c>
      <c r="W4111" s="18"/>
    </row>
    <row r="4112" spans="2:23" x14ac:dyDescent="0.25">
      <c r="B4112" s="1" t="s">
        <v>8179</v>
      </c>
      <c r="C4112" s="2">
        <v>46025</v>
      </c>
      <c r="D4112" s="1" t="s">
        <v>8180</v>
      </c>
      <c r="E4112" s="1" t="s">
        <v>30</v>
      </c>
      <c r="F4112" s="1" t="s">
        <v>142</v>
      </c>
      <c r="G4112" s="1" t="s">
        <v>4778</v>
      </c>
      <c r="H4112" s="1" t="s">
        <v>15834</v>
      </c>
      <c r="I4112" s="5">
        <v>2216</v>
      </c>
      <c r="J4112" s="5">
        <v>41389273</v>
      </c>
      <c r="K4112" s="3">
        <f>+Tabella2026[[#This Row],[POP_2024]]/SUM(Tabella2026[POP_2024])</f>
        <v>3.7595347297539212E-5</v>
      </c>
      <c r="L4112" s="3">
        <f>+Tabella2026[[#This Row],[INCIDENZA POPOLAZIONE]]*(PLAFOND/2)</f>
        <v>11068.04204788507</v>
      </c>
      <c r="M4112" s="3">
        <f>+IFERROR(Tabella2026[[#This Row],[reddito_2024]]/Tabella2026[[#This Row],[POP_2024]],"")</f>
        <v>18677.469765342961</v>
      </c>
      <c r="N4112" s="3">
        <f>+IF(Tabella2026[[#This Row],[REDDITO COMPLESSIVO PROCAPITE]]&lt;media_aggr_reddito_pc,(media_aggr_reddito_pc-Tabella2026[[#This Row],[REDDITO COMPLESSIVO PROCAPITE]]),0)</f>
        <v>0</v>
      </c>
      <c r="O4112" s="3">
        <f>+Tabella2026[[#This Row],[DIFFERENZA REDDITO INFERIORE ALLA MEDIA DALLA MEDIA]]*Tabella2026[[#This Row],[POP_2024]]</f>
        <v>0</v>
      </c>
      <c r="P4112" s="3">
        <f>+Tabella2026[[#This Row],[POPOLAZIONE PER DIFFERENZA ]]/SUM(Tabella2026[[POPOLAZIONE PER DIFFERENZA ]])</f>
        <v>0</v>
      </c>
      <c r="Q4112" s="3">
        <f>+Tabella2026[[#This Row],[INCIDENZA POPOLAZIONE PER DIFFERENZA]]*(PLAFOND-SUM(Tabella2026[CONTRIBUTO SULLA BASE DELLA POPOLAZIONE]))</f>
        <v>0</v>
      </c>
      <c r="R4112" s="3">
        <f>+Tabella2026[[#This Row],[CONTRIBUTO SULLA BASE DELLA POPOLAZIONE]]+Tabella2026[[#This Row],[CONTRIBUTO SULLA BASE DEL REDDITO]]</f>
        <v>11068.04204788507</v>
      </c>
      <c r="S4112" s="3">
        <f>+Tabella2026[[#This Row],[CONTRIBUTO TOTALE]]/(PLAFOND/N_TESSERE)</f>
        <v>22.136084095770141</v>
      </c>
      <c r="T4112" s="3">
        <f>+MAX(CEILING(Tabella2026[[#This Row],[preDEF1]],1),1)</f>
        <v>23</v>
      </c>
      <c r="U411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112" s="21">
        <f>+Tabella2026[[#This Row],[DEF - n. card]]*(PLAFOND/N_TESSERE)</f>
        <v>11500</v>
      </c>
      <c r="W4112" s="18"/>
    </row>
    <row r="4113" spans="2:23" x14ac:dyDescent="0.25">
      <c r="B4113" s="1" t="s">
        <v>8277</v>
      </c>
      <c r="C4113" s="2">
        <v>20010</v>
      </c>
      <c r="D4113" s="1" t="s">
        <v>8278</v>
      </c>
      <c r="E4113" s="1" t="s">
        <v>12</v>
      </c>
      <c r="F4113" s="1" t="s">
        <v>332</v>
      </c>
      <c r="G4113" s="1" t="s">
        <v>4778</v>
      </c>
      <c r="H4113" s="1" t="s">
        <v>15835</v>
      </c>
      <c r="I4113" s="5">
        <v>2215</v>
      </c>
      <c r="J4113" s="5">
        <v>37273538</v>
      </c>
      <c r="K4113" s="3">
        <f>+Tabella2026[[#This Row],[POP_2024]]/SUM(Tabella2026[POP_2024])</f>
        <v>3.7578381888108916E-5</v>
      </c>
      <c r="L4113" s="3">
        <f>+Tabella2026[[#This Row],[INCIDENZA POPOLAZIONE]]*(PLAFOND/2)</f>
        <v>11063.047444072849</v>
      </c>
      <c r="M4113" s="3">
        <f>+IFERROR(Tabella2026[[#This Row],[reddito_2024]]/Tabella2026[[#This Row],[POP_2024]],"")</f>
        <v>16827.782392776524</v>
      </c>
      <c r="N4113" s="3">
        <f>+IF(Tabella2026[[#This Row],[REDDITO COMPLESSIVO PROCAPITE]]&lt;media_aggr_reddito_pc,(media_aggr_reddito_pc-Tabella2026[[#This Row],[REDDITO COMPLESSIVO PROCAPITE]]),0)</f>
        <v>997.28366983221713</v>
      </c>
      <c r="O4113" s="3">
        <f>+Tabella2026[[#This Row],[DIFFERENZA REDDITO INFERIORE ALLA MEDIA DALLA MEDIA]]*Tabella2026[[#This Row],[POP_2024]]</f>
        <v>2208983.3286783611</v>
      </c>
      <c r="P4113" s="3">
        <f>+Tabella2026[[#This Row],[POPOLAZIONE PER DIFFERENZA ]]/SUM(Tabella2026[[POPOLAZIONE PER DIFFERENZA ]])</f>
        <v>1.9597704801908122E-5</v>
      </c>
      <c r="Q4113" s="3">
        <f>+Tabella2026[[#This Row],[INCIDENZA POPOLAZIONE PER DIFFERENZA]]*(PLAFOND-SUM(Tabella2026[CONTRIBUTO SULLA BASE DELLA POPOLAZIONE]))</f>
        <v>5769.549595403173</v>
      </c>
      <c r="R4113" s="3">
        <f>+Tabella2026[[#This Row],[CONTRIBUTO SULLA BASE DELLA POPOLAZIONE]]+Tabella2026[[#This Row],[CONTRIBUTO SULLA BASE DEL REDDITO]]</f>
        <v>16832.597039476022</v>
      </c>
      <c r="S4113" s="3">
        <f>+Tabella2026[[#This Row],[CONTRIBUTO TOTALE]]/(PLAFOND/N_TESSERE)</f>
        <v>33.665194078952048</v>
      </c>
      <c r="T4113" s="3">
        <f>+MAX(CEILING(Tabella2026[[#This Row],[preDEF1]],1),1)</f>
        <v>34</v>
      </c>
      <c r="U4113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4113" s="21">
        <f>+Tabella2026[[#This Row],[DEF - n. card]]*(PLAFOND/N_TESSERE)</f>
        <v>17000</v>
      </c>
      <c r="W4113" s="18"/>
    </row>
    <row r="4114" spans="2:23" x14ac:dyDescent="0.25">
      <c r="B4114" s="1" t="s">
        <v>8161</v>
      </c>
      <c r="C4114" s="2">
        <v>65040</v>
      </c>
      <c r="D4114" s="1" t="s">
        <v>8162</v>
      </c>
      <c r="E4114" s="1" t="s">
        <v>15</v>
      </c>
      <c r="F4114" s="1" t="s">
        <v>82</v>
      </c>
      <c r="G4114" s="1" t="s">
        <v>4778</v>
      </c>
      <c r="H4114" s="1" t="s">
        <v>15836</v>
      </c>
      <c r="I4114" s="5">
        <v>2215</v>
      </c>
      <c r="J4114" s="5">
        <v>26938835</v>
      </c>
      <c r="K4114" s="3">
        <f>+Tabella2026[[#This Row],[POP_2024]]/SUM(Tabella2026[POP_2024])</f>
        <v>3.7578381888108916E-5</v>
      </c>
      <c r="L4114" s="3">
        <f>+Tabella2026[[#This Row],[INCIDENZA POPOLAZIONE]]*(PLAFOND/2)</f>
        <v>11063.047444072849</v>
      </c>
      <c r="M4114" s="3">
        <f>+IFERROR(Tabella2026[[#This Row],[reddito_2024]]/Tabella2026[[#This Row],[POP_2024]],"")</f>
        <v>12162.002257336344</v>
      </c>
      <c r="N4114" s="3">
        <f>+IF(Tabella2026[[#This Row],[REDDITO COMPLESSIVO PROCAPITE]]&lt;media_aggr_reddito_pc,(media_aggr_reddito_pc-Tabella2026[[#This Row],[REDDITO COMPLESSIVO PROCAPITE]]),0)</f>
        <v>5663.0638052723971</v>
      </c>
      <c r="O4114" s="3">
        <f>+Tabella2026[[#This Row],[DIFFERENZA REDDITO INFERIORE ALLA MEDIA DALLA MEDIA]]*Tabella2026[[#This Row],[POP_2024]]</f>
        <v>12543686.32867836</v>
      </c>
      <c r="P4114" s="3">
        <f>+Tabella2026[[#This Row],[POPOLAZIONE PER DIFFERENZA ]]/SUM(Tabella2026[[POPOLAZIONE PER DIFFERENZA ]])</f>
        <v>1.1128534045761595E-4</v>
      </c>
      <c r="Q4114" s="3">
        <f>+Tabella2026[[#This Row],[INCIDENZA POPOLAZIONE PER DIFFERENZA]]*(PLAFOND-SUM(Tabella2026[CONTRIBUTO SULLA BASE DELLA POPOLAZIONE]))</f>
        <v>32762.320766716923</v>
      </c>
      <c r="R4114" s="3">
        <f>+Tabella2026[[#This Row],[CONTRIBUTO SULLA BASE DELLA POPOLAZIONE]]+Tabella2026[[#This Row],[CONTRIBUTO SULLA BASE DEL REDDITO]]</f>
        <v>43825.368210789769</v>
      </c>
      <c r="S4114" s="3">
        <f>+Tabella2026[[#This Row],[CONTRIBUTO TOTALE]]/(PLAFOND/N_TESSERE)</f>
        <v>87.650736421579538</v>
      </c>
      <c r="T4114" s="3">
        <f>+MAX(CEILING(Tabella2026[[#This Row],[preDEF1]],1),1)</f>
        <v>88</v>
      </c>
      <c r="U4114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4114" s="21">
        <f>+Tabella2026[[#This Row],[DEF - n. card]]*(PLAFOND/N_TESSERE)</f>
        <v>44000</v>
      </c>
      <c r="W4114" s="18"/>
    </row>
    <row r="4115" spans="2:23" x14ac:dyDescent="0.25">
      <c r="B4115" s="1" t="s">
        <v>8127</v>
      </c>
      <c r="C4115" s="2">
        <v>115071</v>
      </c>
      <c r="D4115" s="1" t="s">
        <v>8128</v>
      </c>
      <c r="E4115" s="1" t="s">
        <v>76</v>
      </c>
      <c r="F4115" s="1" t="s">
        <v>625</v>
      </c>
      <c r="G4115" s="1" t="s">
        <v>4778</v>
      </c>
      <c r="H4115" s="1" t="s">
        <v>15836</v>
      </c>
      <c r="I4115" s="5">
        <v>2215</v>
      </c>
      <c r="J4115" s="5">
        <v>26079583</v>
      </c>
      <c r="K4115" s="3">
        <f>+Tabella2026[[#This Row],[POP_2024]]/SUM(Tabella2026[POP_2024])</f>
        <v>3.7578381888108916E-5</v>
      </c>
      <c r="L4115" s="3">
        <f>+Tabella2026[[#This Row],[INCIDENZA POPOLAZIONE]]*(PLAFOND/2)</f>
        <v>11063.047444072849</v>
      </c>
      <c r="M4115" s="3">
        <f>+IFERROR(Tabella2026[[#This Row],[reddito_2024]]/Tabella2026[[#This Row],[POP_2024]],"")</f>
        <v>11774.078103837472</v>
      </c>
      <c r="N4115" s="3">
        <f>+IF(Tabella2026[[#This Row],[REDDITO COMPLESSIVO PROCAPITE]]&lt;media_aggr_reddito_pc,(media_aggr_reddito_pc-Tabella2026[[#This Row],[REDDITO COMPLESSIVO PROCAPITE]]),0)</f>
        <v>6050.9879587712694</v>
      </c>
      <c r="O4115" s="3">
        <f>+Tabella2026[[#This Row],[DIFFERENZA REDDITO INFERIORE ALLA MEDIA DALLA MEDIA]]*Tabella2026[[#This Row],[POP_2024]]</f>
        <v>13402938.328678362</v>
      </c>
      <c r="P4115" s="3">
        <f>+Tabella2026[[#This Row],[POPOLAZIONE PER DIFFERENZA ]]/SUM(Tabella2026[[POPOLAZIONE PER DIFFERENZA ]])</f>
        <v>1.1890847044136473E-4</v>
      </c>
      <c r="Q4115" s="3">
        <f>+Tabella2026[[#This Row],[INCIDENZA POPOLAZIONE PER DIFFERENZA]]*(PLAFOND-SUM(Tabella2026[CONTRIBUTO SULLA BASE DELLA POPOLAZIONE]))</f>
        <v>35006.564516585087</v>
      </c>
      <c r="R4115" s="3">
        <f>+Tabella2026[[#This Row],[CONTRIBUTO SULLA BASE DELLA POPOLAZIONE]]+Tabella2026[[#This Row],[CONTRIBUTO SULLA BASE DEL REDDITO]]</f>
        <v>46069.611960657938</v>
      </c>
      <c r="S4115" s="3">
        <f>+Tabella2026[[#This Row],[CONTRIBUTO TOTALE]]/(PLAFOND/N_TESSERE)</f>
        <v>92.139223921315875</v>
      </c>
      <c r="T4115" s="3">
        <f>+MAX(CEILING(Tabella2026[[#This Row],[preDEF1]],1),1)</f>
        <v>93</v>
      </c>
      <c r="U4115" s="9">
        <f xml:space="preserve"> IF(ROW(Tabella2026[[#This Row],[preDEF2]]) - ROW(Tabella2026[[#Headers],[preDEF2]])&lt;=ABS(SUM(Tabella2026[preDEF2])-N_TESSERE),Tabella2026[[#This Row],[preDEF2]]-1,Tabella2026[[#This Row],[preDEF2]])</f>
        <v>93</v>
      </c>
      <c r="V4115" s="21">
        <f>+Tabella2026[[#This Row],[DEF - n. card]]*(PLAFOND/N_TESSERE)</f>
        <v>46500</v>
      </c>
      <c r="W4115" s="18"/>
    </row>
    <row r="4116" spans="2:23" x14ac:dyDescent="0.25">
      <c r="B4116" s="1" t="s">
        <v>8191</v>
      </c>
      <c r="C4116" s="2">
        <v>116001</v>
      </c>
      <c r="D4116" s="1" t="s">
        <v>8192</v>
      </c>
      <c r="E4116" s="1" t="s">
        <v>76</v>
      </c>
      <c r="F4116" s="1" t="s">
        <v>15840</v>
      </c>
      <c r="G4116" s="1" t="s">
        <v>4778</v>
      </c>
      <c r="H4116" s="1" t="s">
        <v>15836</v>
      </c>
      <c r="I4116" s="5">
        <v>2211</v>
      </c>
      <c r="J4116" s="5">
        <v>30758869</v>
      </c>
      <c r="K4116" s="3">
        <f>+Tabella2026[[#This Row],[POP_2024]]/SUM(Tabella2026[POP_2024])</f>
        <v>3.7510520250387731E-5</v>
      </c>
      <c r="L4116" s="3">
        <f>+Tabella2026[[#This Row],[INCIDENZA POPOLAZIONE]]*(PLAFOND/2)</f>
        <v>11043.06902882396</v>
      </c>
      <c r="M4116" s="3">
        <f>+IFERROR(Tabella2026[[#This Row],[reddito_2024]]/Tabella2026[[#This Row],[POP_2024]],"")</f>
        <v>13911.745364088647</v>
      </c>
      <c r="N4116" s="3">
        <f>+IF(Tabella2026[[#This Row],[REDDITO COMPLESSIVO PROCAPITE]]&lt;media_aggr_reddito_pc,(media_aggr_reddito_pc-Tabella2026[[#This Row],[REDDITO COMPLESSIVO PROCAPITE]]),0)</f>
        <v>3913.3206985200941</v>
      </c>
      <c r="O4116" s="3">
        <f>+Tabella2026[[#This Row],[DIFFERENZA REDDITO INFERIORE ALLA MEDIA DALLA MEDIA]]*Tabella2026[[#This Row],[POP_2024]]</f>
        <v>8652352.0644279271</v>
      </c>
      <c r="P4116" s="3">
        <f>+Tabella2026[[#This Row],[POPOLAZIONE PER DIFFERENZA ]]/SUM(Tabella2026[[POPOLAZIONE PER DIFFERENZA ]])</f>
        <v>7.6762119206345771E-5</v>
      </c>
      <c r="Q4116" s="3">
        <f>+Tabella2026[[#This Row],[INCIDENZA POPOLAZIONE PER DIFFERENZA]]*(PLAFOND-SUM(Tabella2026[CONTRIBUTO SULLA BASE DELLA POPOLAZIONE]))</f>
        <v>22598.710322758881</v>
      </c>
      <c r="R4116" s="3">
        <f>+Tabella2026[[#This Row],[CONTRIBUTO SULLA BASE DELLA POPOLAZIONE]]+Tabella2026[[#This Row],[CONTRIBUTO SULLA BASE DEL REDDITO]]</f>
        <v>33641.779351582838</v>
      </c>
      <c r="S4116" s="3">
        <f>+Tabella2026[[#This Row],[CONTRIBUTO TOTALE]]/(PLAFOND/N_TESSERE)</f>
        <v>67.283558703165681</v>
      </c>
      <c r="T4116" s="3">
        <f>+MAX(CEILING(Tabella2026[[#This Row],[preDEF1]],1),1)</f>
        <v>68</v>
      </c>
      <c r="U4116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4116" s="21">
        <f>+Tabella2026[[#This Row],[DEF - n. card]]*(PLAFOND/N_TESSERE)</f>
        <v>34000</v>
      </c>
      <c r="W4116" s="18"/>
    </row>
    <row r="4117" spans="2:23" x14ac:dyDescent="0.25">
      <c r="B4117" s="1" t="s">
        <v>8287</v>
      </c>
      <c r="C4117" s="2">
        <v>57066</v>
      </c>
      <c r="D4117" s="1" t="s">
        <v>8288</v>
      </c>
      <c r="E4117" s="1" t="s">
        <v>8</v>
      </c>
      <c r="F4117" s="1" t="s">
        <v>377</v>
      </c>
      <c r="G4117" s="1" t="s">
        <v>4778</v>
      </c>
      <c r="H4117" s="1" t="s">
        <v>15834</v>
      </c>
      <c r="I4117" s="5">
        <v>2211</v>
      </c>
      <c r="J4117" s="5">
        <v>29080436</v>
      </c>
      <c r="K4117" s="3">
        <f>+Tabella2026[[#This Row],[POP_2024]]/SUM(Tabella2026[POP_2024])</f>
        <v>3.7510520250387731E-5</v>
      </c>
      <c r="L4117" s="3">
        <f>+Tabella2026[[#This Row],[INCIDENZA POPOLAZIONE]]*(PLAFOND/2)</f>
        <v>11043.06902882396</v>
      </c>
      <c r="M4117" s="3">
        <f>+IFERROR(Tabella2026[[#This Row],[reddito_2024]]/Tabella2026[[#This Row],[POP_2024]],"")</f>
        <v>13152.616915422886</v>
      </c>
      <c r="N4117" s="3">
        <f>+IF(Tabella2026[[#This Row],[REDDITO COMPLESSIVO PROCAPITE]]&lt;media_aggr_reddito_pc,(media_aggr_reddito_pc-Tabella2026[[#This Row],[REDDITO COMPLESSIVO PROCAPITE]]),0)</f>
        <v>4672.4491471858546</v>
      </c>
      <c r="O4117" s="3">
        <f>+Tabella2026[[#This Row],[DIFFERENZA REDDITO INFERIORE ALLA MEDIA DALLA MEDIA]]*Tabella2026[[#This Row],[POP_2024]]</f>
        <v>10330785.064427925</v>
      </c>
      <c r="P4117" s="3">
        <f>+Tabella2026[[#This Row],[POPOLAZIONE PER DIFFERENZA ]]/SUM(Tabella2026[[POPOLAZIONE PER DIFFERENZA ]])</f>
        <v>9.1652876432413768E-5</v>
      </c>
      <c r="Q4117" s="3">
        <f>+Tabella2026[[#This Row],[INCIDENZA POPOLAZIONE PER DIFFERENZA]]*(PLAFOND-SUM(Tabella2026[CONTRIBUTO SULLA BASE DELLA POPOLAZIONE]))</f>
        <v>26982.538082045397</v>
      </c>
      <c r="R4117" s="3">
        <f>+Tabella2026[[#This Row],[CONTRIBUTO SULLA BASE DELLA POPOLAZIONE]]+Tabella2026[[#This Row],[CONTRIBUTO SULLA BASE DEL REDDITO]]</f>
        <v>38025.607110869358</v>
      </c>
      <c r="S4117" s="3">
        <f>+Tabella2026[[#This Row],[CONTRIBUTO TOTALE]]/(PLAFOND/N_TESSERE)</f>
        <v>76.051214221738718</v>
      </c>
      <c r="T4117" s="3">
        <f>+MAX(CEILING(Tabella2026[[#This Row],[preDEF1]],1),1)</f>
        <v>77</v>
      </c>
      <c r="U4117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4117" s="21">
        <f>+Tabella2026[[#This Row],[DEF - n. card]]*(PLAFOND/N_TESSERE)</f>
        <v>38500</v>
      </c>
      <c r="W4117" s="18"/>
    </row>
    <row r="4118" spans="2:23" x14ac:dyDescent="0.25">
      <c r="B4118" s="1" t="s">
        <v>8299</v>
      </c>
      <c r="C4118" s="2">
        <v>30028</v>
      </c>
      <c r="D4118" s="1" t="s">
        <v>8300</v>
      </c>
      <c r="E4118" s="1" t="s">
        <v>48</v>
      </c>
      <c r="F4118" s="1" t="s">
        <v>120</v>
      </c>
      <c r="G4118" s="1" t="s">
        <v>4778</v>
      </c>
      <c r="H4118" s="1" t="s">
        <v>15835</v>
      </c>
      <c r="I4118" s="5">
        <v>2210</v>
      </c>
      <c r="J4118" s="5">
        <v>48969480</v>
      </c>
      <c r="K4118" s="3">
        <f>+Tabella2026[[#This Row],[POP_2024]]/SUM(Tabella2026[POP_2024])</f>
        <v>3.7493554840957428E-5</v>
      </c>
      <c r="L4118" s="3">
        <f>+Tabella2026[[#This Row],[INCIDENZA POPOLAZIONE]]*(PLAFOND/2)</f>
        <v>11038.074425011737</v>
      </c>
      <c r="M4118" s="3">
        <f>+IFERROR(Tabella2026[[#This Row],[reddito_2024]]/Tabella2026[[#This Row],[POP_2024]],"")</f>
        <v>22158.135746606335</v>
      </c>
      <c r="N4118" s="3">
        <f>+IF(Tabella2026[[#This Row],[REDDITO COMPLESSIVO PROCAPITE]]&lt;media_aggr_reddito_pc,(media_aggr_reddito_pc-Tabella2026[[#This Row],[REDDITO COMPLESSIVO PROCAPITE]]),0)</f>
        <v>0</v>
      </c>
      <c r="O4118" s="3">
        <f>+Tabella2026[[#This Row],[DIFFERENZA REDDITO INFERIORE ALLA MEDIA DALLA MEDIA]]*Tabella2026[[#This Row],[POP_2024]]</f>
        <v>0</v>
      </c>
      <c r="P4118" s="3">
        <f>+Tabella2026[[#This Row],[POPOLAZIONE PER DIFFERENZA ]]/SUM(Tabella2026[[POPOLAZIONE PER DIFFERENZA ]])</f>
        <v>0</v>
      </c>
      <c r="Q4118" s="3">
        <f>+Tabella2026[[#This Row],[INCIDENZA POPOLAZIONE PER DIFFERENZA]]*(PLAFOND-SUM(Tabella2026[CONTRIBUTO SULLA BASE DELLA POPOLAZIONE]))</f>
        <v>0</v>
      </c>
      <c r="R4118" s="3">
        <f>+Tabella2026[[#This Row],[CONTRIBUTO SULLA BASE DELLA POPOLAZIONE]]+Tabella2026[[#This Row],[CONTRIBUTO SULLA BASE DEL REDDITO]]</f>
        <v>11038.074425011737</v>
      </c>
      <c r="S4118" s="3">
        <f>+Tabella2026[[#This Row],[CONTRIBUTO TOTALE]]/(PLAFOND/N_TESSERE)</f>
        <v>22.076148850023472</v>
      </c>
      <c r="T4118" s="3">
        <f>+MAX(CEILING(Tabella2026[[#This Row],[preDEF1]],1),1)</f>
        <v>23</v>
      </c>
      <c r="U4118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118" s="21">
        <f>+Tabella2026[[#This Row],[DEF - n. card]]*(PLAFOND/N_TESSERE)</f>
        <v>11500</v>
      </c>
      <c r="W4118" s="18"/>
    </row>
    <row r="4119" spans="2:23" x14ac:dyDescent="0.25">
      <c r="B4119" s="1" t="s">
        <v>8373</v>
      </c>
      <c r="C4119" s="2">
        <v>17132</v>
      </c>
      <c r="D4119" s="1" t="s">
        <v>8374</v>
      </c>
      <c r="E4119" s="1" t="s">
        <v>12</v>
      </c>
      <c r="F4119" s="1" t="s">
        <v>50</v>
      </c>
      <c r="G4119" s="1" t="s">
        <v>4778</v>
      </c>
      <c r="H4119" s="1" t="s">
        <v>15835</v>
      </c>
      <c r="I4119" s="5">
        <v>2209</v>
      </c>
      <c r="J4119" s="5">
        <v>39120781</v>
      </c>
      <c r="K4119" s="3">
        <f>+Tabella2026[[#This Row],[POP_2024]]/SUM(Tabella2026[POP_2024])</f>
        <v>3.7476589431527131E-5</v>
      </c>
      <c r="L4119" s="3">
        <f>+Tabella2026[[#This Row],[INCIDENZA POPOLAZIONE]]*(PLAFOND/2)</f>
        <v>11033.079821199513</v>
      </c>
      <c r="M4119" s="3">
        <f>+IFERROR(Tabella2026[[#This Row],[reddito_2024]]/Tabella2026[[#This Row],[POP_2024]],"")</f>
        <v>17709.724309642374</v>
      </c>
      <c r="N4119" s="3">
        <f>+IF(Tabella2026[[#This Row],[REDDITO COMPLESSIVO PROCAPITE]]&lt;media_aggr_reddito_pc,(media_aggr_reddito_pc-Tabella2026[[#This Row],[REDDITO COMPLESSIVO PROCAPITE]]),0)</f>
        <v>115.34175296636749</v>
      </c>
      <c r="O4119" s="3">
        <f>+Tabella2026[[#This Row],[DIFFERENZA REDDITO INFERIORE ALLA MEDIA DALLA MEDIA]]*Tabella2026[[#This Row],[POP_2024]]</f>
        <v>254789.9323027058</v>
      </c>
      <c r="P4119" s="3">
        <f>+Tabella2026[[#This Row],[POPOLAZIONE PER DIFFERENZA ]]/SUM(Tabella2026[[POPOLAZIONE PER DIFFERENZA ]])</f>
        <v>2.2604506855894121E-6</v>
      </c>
      <c r="Q4119" s="3">
        <f>+Tabella2026[[#This Row],[INCIDENZA POPOLAZIONE PER DIFFERENZA]]*(PLAFOND-SUM(Tabella2026[CONTRIBUTO SULLA BASE DELLA POPOLAZIONE]))</f>
        <v>665.47498649951137</v>
      </c>
      <c r="R4119" s="3">
        <f>+Tabella2026[[#This Row],[CONTRIBUTO SULLA BASE DELLA POPOLAZIONE]]+Tabella2026[[#This Row],[CONTRIBUTO SULLA BASE DEL REDDITO]]</f>
        <v>11698.554807699025</v>
      </c>
      <c r="S4119" s="3">
        <f>+Tabella2026[[#This Row],[CONTRIBUTO TOTALE]]/(PLAFOND/N_TESSERE)</f>
        <v>23.397109615398051</v>
      </c>
      <c r="T4119" s="3">
        <f>+MAX(CEILING(Tabella2026[[#This Row],[preDEF1]],1),1)</f>
        <v>24</v>
      </c>
      <c r="U4119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119" s="21">
        <f>+Tabella2026[[#This Row],[DEF - n. card]]*(PLAFOND/N_TESSERE)</f>
        <v>12000</v>
      </c>
      <c r="W4119" s="18"/>
    </row>
    <row r="4120" spans="2:23" x14ac:dyDescent="0.25">
      <c r="B4120" s="1" t="s">
        <v>8185</v>
      </c>
      <c r="C4120" s="2">
        <v>2017</v>
      </c>
      <c r="D4120" s="1" t="s">
        <v>8186</v>
      </c>
      <c r="E4120" s="1" t="s">
        <v>18</v>
      </c>
      <c r="F4120" s="1" t="s">
        <v>381</v>
      </c>
      <c r="G4120" s="1" t="s">
        <v>4778</v>
      </c>
      <c r="H4120" s="1" t="s">
        <v>15835</v>
      </c>
      <c r="I4120" s="5">
        <v>2207</v>
      </c>
      <c r="J4120" s="5">
        <v>43574212</v>
      </c>
      <c r="K4120" s="3">
        <f>+Tabella2026[[#This Row],[POP_2024]]/SUM(Tabella2026[POP_2024])</f>
        <v>3.7442658612666539E-5</v>
      </c>
      <c r="L4120" s="3">
        <f>+Tabella2026[[#This Row],[INCIDENZA POPOLAZIONE]]*(PLAFOND/2)</f>
        <v>11023.09061357507</v>
      </c>
      <c r="M4120" s="3">
        <f>+IFERROR(Tabella2026[[#This Row],[reddito_2024]]/Tabella2026[[#This Row],[POP_2024]],"")</f>
        <v>19743.639329406433</v>
      </c>
      <c r="N4120" s="3">
        <f>+IF(Tabella2026[[#This Row],[REDDITO COMPLESSIVO PROCAPITE]]&lt;media_aggr_reddito_pc,(media_aggr_reddito_pc-Tabella2026[[#This Row],[REDDITO COMPLESSIVO PROCAPITE]]),0)</f>
        <v>0</v>
      </c>
      <c r="O4120" s="3">
        <f>+Tabella2026[[#This Row],[DIFFERENZA REDDITO INFERIORE ALLA MEDIA DALLA MEDIA]]*Tabella2026[[#This Row],[POP_2024]]</f>
        <v>0</v>
      </c>
      <c r="P4120" s="3">
        <f>+Tabella2026[[#This Row],[POPOLAZIONE PER DIFFERENZA ]]/SUM(Tabella2026[[POPOLAZIONE PER DIFFERENZA ]])</f>
        <v>0</v>
      </c>
      <c r="Q4120" s="3">
        <f>+Tabella2026[[#This Row],[INCIDENZA POPOLAZIONE PER DIFFERENZA]]*(PLAFOND-SUM(Tabella2026[CONTRIBUTO SULLA BASE DELLA POPOLAZIONE]))</f>
        <v>0</v>
      </c>
      <c r="R4120" s="3">
        <f>+Tabella2026[[#This Row],[CONTRIBUTO SULLA BASE DELLA POPOLAZIONE]]+Tabella2026[[#This Row],[CONTRIBUTO SULLA BASE DEL REDDITO]]</f>
        <v>11023.09061357507</v>
      </c>
      <c r="S4120" s="3">
        <f>+Tabella2026[[#This Row],[CONTRIBUTO TOTALE]]/(PLAFOND/N_TESSERE)</f>
        <v>22.046181227150139</v>
      </c>
      <c r="T4120" s="3">
        <f>+MAX(CEILING(Tabella2026[[#This Row],[preDEF1]],1),1)</f>
        <v>23</v>
      </c>
      <c r="U4120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120" s="21">
        <f>+Tabella2026[[#This Row],[DEF - n. card]]*(PLAFOND/N_TESSERE)</f>
        <v>11500</v>
      </c>
      <c r="W4120" s="18"/>
    </row>
    <row r="4121" spans="2:23" x14ac:dyDescent="0.25">
      <c r="B4121" s="1" t="s">
        <v>8391</v>
      </c>
      <c r="C4121" s="2">
        <v>24077</v>
      </c>
      <c r="D4121" s="1" t="s">
        <v>8392</v>
      </c>
      <c r="E4121" s="1" t="s">
        <v>38</v>
      </c>
      <c r="F4121" s="1" t="s">
        <v>106</v>
      </c>
      <c r="G4121" s="1" t="s">
        <v>4778</v>
      </c>
      <c r="H4121" s="1" t="s">
        <v>15835</v>
      </c>
      <c r="I4121" s="5">
        <v>2204</v>
      </c>
      <c r="J4121" s="5">
        <v>41463023</v>
      </c>
      <c r="K4121" s="3">
        <f>+Tabella2026[[#This Row],[POP_2024]]/SUM(Tabella2026[POP_2024])</f>
        <v>3.7391762384375643E-5</v>
      </c>
      <c r="L4121" s="3">
        <f>+Tabella2026[[#This Row],[INCIDENZA POPOLAZIONE]]*(PLAFOND/2)</f>
        <v>11008.106802138402</v>
      </c>
      <c r="M4121" s="3">
        <f>+IFERROR(Tabella2026[[#This Row],[reddito_2024]]/Tabella2026[[#This Row],[POP_2024]],"")</f>
        <v>18812.62386569873</v>
      </c>
      <c r="N4121" s="3">
        <f>+IF(Tabella2026[[#This Row],[REDDITO COMPLESSIVO PROCAPITE]]&lt;media_aggr_reddito_pc,(media_aggr_reddito_pc-Tabella2026[[#This Row],[REDDITO COMPLESSIVO PROCAPITE]]),0)</f>
        <v>0</v>
      </c>
      <c r="O4121" s="3">
        <f>+Tabella2026[[#This Row],[DIFFERENZA REDDITO INFERIORE ALLA MEDIA DALLA MEDIA]]*Tabella2026[[#This Row],[POP_2024]]</f>
        <v>0</v>
      </c>
      <c r="P4121" s="3">
        <f>+Tabella2026[[#This Row],[POPOLAZIONE PER DIFFERENZA ]]/SUM(Tabella2026[[POPOLAZIONE PER DIFFERENZA ]])</f>
        <v>0</v>
      </c>
      <c r="Q4121" s="3">
        <f>+Tabella2026[[#This Row],[INCIDENZA POPOLAZIONE PER DIFFERENZA]]*(PLAFOND-SUM(Tabella2026[CONTRIBUTO SULLA BASE DELLA POPOLAZIONE]))</f>
        <v>0</v>
      </c>
      <c r="R4121" s="3">
        <f>+Tabella2026[[#This Row],[CONTRIBUTO SULLA BASE DELLA POPOLAZIONE]]+Tabella2026[[#This Row],[CONTRIBUTO SULLA BASE DEL REDDITO]]</f>
        <v>11008.106802138402</v>
      </c>
      <c r="S4121" s="3">
        <f>+Tabella2026[[#This Row],[CONTRIBUTO TOTALE]]/(PLAFOND/N_TESSERE)</f>
        <v>22.016213604276803</v>
      </c>
      <c r="T4121" s="3">
        <f>+MAX(CEILING(Tabella2026[[#This Row],[preDEF1]],1),1)</f>
        <v>23</v>
      </c>
      <c r="U4121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121" s="21">
        <f>+Tabella2026[[#This Row],[DEF - n. card]]*(PLAFOND/N_TESSERE)</f>
        <v>11500</v>
      </c>
      <c r="W4121" s="18"/>
    </row>
    <row r="4122" spans="2:23" x14ac:dyDescent="0.25">
      <c r="B4122" s="1" t="s">
        <v>8375</v>
      </c>
      <c r="C4122" s="2">
        <v>93042</v>
      </c>
      <c r="D4122" s="1" t="s">
        <v>8376</v>
      </c>
      <c r="E4122" s="1" t="s">
        <v>48</v>
      </c>
      <c r="F4122" s="1" t="s">
        <v>300</v>
      </c>
      <c r="G4122" s="1" t="s">
        <v>4778</v>
      </c>
      <c r="H4122" s="1" t="s">
        <v>15835</v>
      </c>
      <c r="I4122" s="5">
        <v>2204</v>
      </c>
      <c r="J4122" s="5">
        <v>42585679</v>
      </c>
      <c r="K4122" s="3">
        <f>+Tabella2026[[#This Row],[POP_2024]]/SUM(Tabella2026[POP_2024])</f>
        <v>3.7391762384375643E-5</v>
      </c>
      <c r="L4122" s="3">
        <f>+Tabella2026[[#This Row],[INCIDENZA POPOLAZIONE]]*(PLAFOND/2)</f>
        <v>11008.106802138402</v>
      </c>
      <c r="M4122" s="3">
        <f>+IFERROR(Tabella2026[[#This Row],[reddito_2024]]/Tabella2026[[#This Row],[POP_2024]],"")</f>
        <v>19321.995916515425</v>
      </c>
      <c r="N4122" s="3">
        <f>+IF(Tabella2026[[#This Row],[REDDITO COMPLESSIVO PROCAPITE]]&lt;media_aggr_reddito_pc,(media_aggr_reddito_pc-Tabella2026[[#This Row],[REDDITO COMPLESSIVO PROCAPITE]]),0)</f>
        <v>0</v>
      </c>
      <c r="O4122" s="3">
        <f>+Tabella2026[[#This Row],[DIFFERENZA REDDITO INFERIORE ALLA MEDIA DALLA MEDIA]]*Tabella2026[[#This Row],[POP_2024]]</f>
        <v>0</v>
      </c>
      <c r="P4122" s="3">
        <f>+Tabella2026[[#This Row],[POPOLAZIONE PER DIFFERENZA ]]/SUM(Tabella2026[[POPOLAZIONE PER DIFFERENZA ]])</f>
        <v>0</v>
      </c>
      <c r="Q4122" s="3">
        <f>+Tabella2026[[#This Row],[INCIDENZA POPOLAZIONE PER DIFFERENZA]]*(PLAFOND-SUM(Tabella2026[CONTRIBUTO SULLA BASE DELLA POPOLAZIONE]))</f>
        <v>0</v>
      </c>
      <c r="R4122" s="3">
        <f>+Tabella2026[[#This Row],[CONTRIBUTO SULLA BASE DELLA POPOLAZIONE]]+Tabella2026[[#This Row],[CONTRIBUTO SULLA BASE DEL REDDITO]]</f>
        <v>11008.106802138402</v>
      </c>
      <c r="S4122" s="3">
        <f>+Tabella2026[[#This Row],[CONTRIBUTO TOTALE]]/(PLAFOND/N_TESSERE)</f>
        <v>22.016213604276803</v>
      </c>
      <c r="T4122" s="3">
        <f>+MAX(CEILING(Tabella2026[[#This Row],[preDEF1]],1),1)</f>
        <v>23</v>
      </c>
      <c r="U412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122" s="21">
        <f>+Tabella2026[[#This Row],[DEF - n. card]]*(PLAFOND/N_TESSERE)</f>
        <v>11500</v>
      </c>
      <c r="W4122" s="18"/>
    </row>
    <row r="4123" spans="2:23" x14ac:dyDescent="0.25">
      <c r="B4123" s="1" t="s">
        <v>8241</v>
      </c>
      <c r="C4123" s="2">
        <v>67020</v>
      </c>
      <c r="D4123" s="1" t="s">
        <v>8242</v>
      </c>
      <c r="E4123" s="1" t="s">
        <v>96</v>
      </c>
      <c r="F4123" s="1" t="s">
        <v>298</v>
      </c>
      <c r="G4123" s="1" t="s">
        <v>4778</v>
      </c>
      <c r="H4123" s="1" t="s">
        <v>15836</v>
      </c>
      <c r="I4123" s="5">
        <v>2202</v>
      </c>
      <c r="J4123" s="5">
        <v>34924006</v>
      </c>
      <c r="K4123" s="3">
        <f>+Tabella2026[[#This Row],[POP_2024]]/SUM(Tabella2026[POP_2024])</f>
        <v>3.735783156551505E-5</v>
      </c>
      <c r="L4123" s="3">
        <f>+Tabella2026[[#This Row],[INCIDENZA POPOLAZIONE]]*(PLAFOND/2)</f>
        <v>10998.117594513957</v>
      </c>
      <c r="M4123" s="3">
        <f>+IFERROR(Tabella2026[[#This Row],[reddito_2024]]/Tabella2026[[#This Row],[POP_2024]],"")</f>
        <v>15860.129881925523</v>
      </c>
      <c r="N4123" s="3">
        <f>+IF(Tabella2026[[#This Row],[REDDITO COMPLESSIVO PROCAPITE]]&lt;media_aggr_reddito_pc,(media_aggr_reddito_pc-Tabella2026[[#This Row],[REDDITO COMPLESSIVO PROCAPITE]]),0)</f>
        <v>1964.9361806832185</v>
      </c>
      <c r="O4123" s="3">
        <f>+Tabella2026[[#This Row],[DIFFERENZA REDDITO INFERIORE ALLA MEDIA DALLA MEDIA]]*Tabella2026[[#This Row],[POP_2024]]</f>
        <v>4326789.4698644467</v>
      </c>
      <c r="P4123" s="3">
        <f>+Tabella2026[[#This Row],[POPOLAZIONE PER DIFFERENZA ]]/SUM(Tabella2026[[POPOLAZIONE PER DIFFERENZA ]])</f>
        <v>3.8386501912235374E-5</v>
      </c>
      <c r="Q4123" s="3">
        <f>+Tabella2026[[#This Row],[INCIDENZA POPOLAZIONE PER DIFFERENZA]]*(PLAFOND-SUM(Tabella2026[CONTRIBUTO SULLA BASE DELLA POPOLAZIONE]))</f>
        <v>11300.957373085706</v>
      </c>
      <c r="R4123" s="3">
        <f>+Tabella2026[[#This Row],[CONTRIBUTO SULLA BASE DELLA POPOLAZIONE]]+Tabella2026[[#This Row],[CONTRIBUTO SULLA BASE DEL REDDITO]]</f>
        <v>22299.074967599663</v>
      </c>
      <c r="S4123" s="3">
        <f>+Tabella2026[[#This Row],[CONTRIBUTO TOTALE]]/(PLAFOND/N_TESSERE)</f>
        <v>44.598149935199324</v>
      </c>
      <c r="T4123" s="3">
        <f>+MAX(CEILING(Tabella2026[[#This Row],[preDEF1]],1),1)</f>
        <v>45</v>
      </c>
      <c r="U4123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4123" s="21">
        <f>+Tabella2026[[#This Row],[DEF - n. card]]*(PLAFOND/N_TESSERE)</f>
        <v>22500</v>
      </c>
      <c r="W4123" s="18"/>
    </row>
    <row r="4124" spans="2:23" x14ac:dyDescent="0.25">
      <c r="B4124" s="1" t="s">
        <v>8521</v>
      </c>
      <c r="C4124" s="2">
        <v>16154</v>
      </c>
      <c r="D4124" s="1" t="s">
        <v>8522</v>
      </c>
      <c r="E4124" s="1" t="s">
        <v>12</v>
      </c>
      <c r="F4124" s="1" t="s">
        <v>93</v>
      </c>
      <c r="G4124" s="1" t="s">
        <v>4778</v>
      </c>
      <c r="H4124" s="1" t="s">
        <v>15835</v>
      </c>
      <c r="I4124" s="5">
        <v>2202</v>
      </c>
      <c r="J4124" s="5">
        <v>41059058</v>
      </c>
      <c r="K4124" s="3">
        <f>+Tabella2026[[#This Row],[POP_2024]]/SUM(Tabella2026[POP_2024])</f>
        <v>3.735783156551505E-5</v>
      </c>
      <c r="L4124" s="3">
        <f>+Tabella2026[[#This Row],[INCIDENZA POPOLAZIONE]]*(PLAFOND/2)</f>
        <v>10998.117594513957</v>
      </c>
      <c r="M4124" s="3">
        <f>+IFERROR(Tabella2026[[#This Row],[reddito_2024]]/Tabella2026[[#This Row],[POP_2024]],"")</f>
        <v>18646.257039055403</v>
      </c>
      <c r="N4124" s="3">
        <f>+IF(Tabella2026[[#This Row],[REDDITO COMPLESSIVO PROCAPITE]]&lt;media_aggr_reddito_pc,(media_aggr_reddito_pc-Tabella2026[[#This Row],[REDDITO COMPLESSIVO PROCAPITE]]),0)</f>
        <v>0</v>
      </c>
      <c r="O4124" s="3">
        <f>+Tabella2026[[#This Row],[DIFFERENZA REDDITO INFERIORE ALLA MEDIA DALLA MEDIA]]*Tabella2026[[#This Row],[POP_2024]]</f>
        <v>0</v>
      </c>
      <c r="P4124" s="3">
        <f>+Tabella2026[[#This Row],[POPOLAZIONE PER DIFFERENZA ]]/SUM(Tabella2026[[POPOLAZIONE PER DIFFERENZA ]])</f>
        <v>0</v>
      </c>
      <c r="Q4124" s="3">
        <f>+Tabella2026[[#This Row],[INCIDENZA POPOLAZIONE PER DIFFERENZA]]*(PLAFOND-SUM(Tabella2026[CONTRIBUTO SULLA BASE DELLA POPOLAZIONE]))</f>
        <v>0</v>
      </c>
      <c r="R4124" s="3">
        <f>+Tabella2026[[#This Row],[CONTRIBUTO SULLA BASE DELLA POPOLAZIONE]]+Tabella2026[[#This Row],[CONTRIBUTO SULLA BASE DEL REDDITO]]</f>
        <v>10998.117594513957</v>
      </c>
      <c r="S4124" s="3">
        <f>+Tabella2026[[#This Row],[CONTRIBUTO TOTALE]]/(PLAFOND/N_TESSERE)</f>
        <v>21.996235189027914</v>
      </c>
      <c r="T4124" s="3">
        <f>+MAX(CEILING(Tabella2026[[#This Row],[preDEF1]],1),1)</f>
        <v>22</v>
      </c>
      <c r="U4124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24" s="21">
        <f>+Tabella2026[[#This Row],[DEF - n. card]]*(PLAFOND/N_TESSERE)</f>
        <v>11000</v>
      </c>
      <c r="W4124" s="18"/>
    </row>
    <row r="4125" spans="2:23" x14ac:dyDescent="0.25">
      <c r="B4125" s="1" t="s">
        <v>8271</v>
      </c>
      <c r="C4125" s="2">
        <v>29038</v>
      </c>
      <c r="D4125" s="1" t="s">
        <v>8272</v>
      </c>
      <c r="E4125" s="1" t="s">
        <v>38</v>
      </c>
      <c r="F4125" s="1" t="s">
        <v>314</v>
      </c>
      <c r="G4125" s="1" t="s">
        <v>4778</v>
      </c>
      <c r="H4125" s="1" t="s">
        <v>15835</v>
      </c>
      <c r="I4125" s="5">
        <v>2202</v>
      </c>
      <c r="J4125" s="5">
        <v>44095333</v>
      </c>
      <c r="K4125" s="3">
        <f>+Tabella2026[[#This Row],[POP_2024]]/SUM(Tabella2026[POP_2024])</f>
        <v>3.735783156551505E-5</v>
      </c>
      <c r="L4125" s="3">
        <f>+Tabella2026[[#This Row],[INCIDENZA POPOLAZIONE]]*(PLAFOND/2)</f>
        <v>10998.117594513957</v>
      </c>
      <c r="M4125" s="3">
        <f>+IFERROR(Tabella2026[[#This Row],[reddito_2024]]/Tabella2026[[#This Row],[POP_2024]],"")</f>
        <v>20025.128519527701</v>
      </c>
      <c r="N4125" s="3">
        <f>+IF(Tabella2026[[#This Row],[REDDITO COMPLESSIVO PROCAPITE]]&lt;media_aggr_reddito_pc,(media_aggr_reddito_pc-Tabella2026[[#This Row],[REDDITO COMPLESSIVO PROCAPITE]]),0)</f>
        <v>0</v>
      </c>
      <c r="O4125" s="3">
        <f>+Tabella2026[[#This Row],[DIFFERENZA REDDITO INFERIORE ALLA MEDIA DALLA MEDIA]]*Tabella2026[[#This Row],[POP_2024]]</f>
        <v>0</v>
      </c>
      <c r="P4125" s="3">
        <f>+Tabella2026[[#This Row],[POPOLAZIONE PER DIFFERENZA ]]/SUM(Tabella2026[[POPOLAZIONE PER DIFFERENZA ]])</f>
        <v>0</v>
      </c>
      <c r="Q4125" s="3">
        <f>+Tabella2026[[#This Row],[INCIDENZA POPOLAZIONE PER DIFFERENZA]]*(PLAFOND-SUM(Tabella2026[CONTRIBUTO SULLA BASE DELLA POPOLAZIONE]))</f>
        <v>0</v>
      </c>
      <c r="R4125" s="3">
        <f>+Tabella2026[[#This Row],[CONTRIBUTO SULLA BASE DELLA POPOLAZIONE]]+Tabella2026[[#This Row],[CONTRIBUTO SULLA BASE DEL REDDITO]]</f>
        <v>10998.117594513957</v>
      </c>
      <c r="S4125" s="3">
        <f>+Tabella2026[[#This Row],[CONTRIBUTO TOTALE]]/(PLAFOND/N_TESSERE)</f>
        <v>21.996235189027914</v>
      </c>
      <c r="T4125" s="3">
        <f>+MAX(CEILING(Tabella2026[[#This Row],[preDEF1]],1),1)</f>
        <v>22</v>
      </c>
      <c r="U4125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25" s="21">
        <f>+Tabella2026[[#This Row],[DEF - n. card]]*(PLAFOND/N_TESSERE)</f>
        <v>11000</v>
      </c>
      <c r="W4125" s="18"/>
    </row>
    <row r="4126" spans="2:23" x14ac:dyDescent="0.25">
      <c r="B4126" s="1" t="s">
        <v>8385</v>
      </c>
      <c r="C4126" s="2">
        <v>4225</v>
      </c>
      <c r="D4126" s="1" t="s">
        <v>8386</v>
      </c>
      <c r="E4126" s="1" t="s">
        <v>18</v>
      </c>
      <c r="F4126" s="1" t="s">
        <v>263</v>
      </c>
      <c r="G4126" s="1" t="s">
        <v>4778</v>
      </c>
      <c r="H4126" s="1" t="s">
        <v>15835</v>
      </c>
      <c r="I4126" s="5">
        <v>2200</v>
      </c>
      <c r="J4126" s="5">
        <v>38036155</v>
      </c>
      <c r="K4126" s="3">
        <f>+Tabella2026[[#This Row],[POP_2024]]/SUM(Tabella2026[POP_2024])</f>
        <v>3.7323900746654458E-5</v>
      </c>
      <c r="L4126" s="3">
        <f>+Tabella2026[[#This Row],[INCIDENZA POPOLAZIONE]]*(PLAFOND/2)</f>
        <v>10988.128386889512</v>
      </c>
      <c r="M4126" s="3">
        <f>+IFERROR(Tabella2026[[#This Row],[reddito_2024]]/Tabella2026[[#This Row],[POP_2024]],"")</f>
        <v>17289.161363636365</v>
      </c>
      <c r="N4126" s="3">
        <f>+IF(Tabella2026[[#This Row],[REDDITO COMPLESSIVO PROCAPITE]]&lt;media_aggr_reddito_pc,(media_aggr_reddito_pc-Tabella2026[[#This Row],[REDDITO COMPLESSIVO PROCAPITE]]),0)</f>
        <v>535.90469897237563</v>
      </c>
      <c r="O4126" s="3">
        <f>+Tabella2026[[#This Row],[DIFFERENZA REDDITO INFERIORE ALLA MEDIA DALLA MEDIA]]*Tabella2026[[#This Row],[POP_2024]]</f>
        <v>1178990.3377392264</v>
      </c>
      <c r="P4126" s="3">
        <f>+Tabella2026[[#This Row],[POPOLAZIONE PER DIFFERENZA ]]/SUM(Tabella2026[[POPOLAZIONE PER DIFFERENZA ]])</f>
        <v>1.0459791300072592E-5</v>
      </c>
      <c r="Q4126" s="3">
        <f>+Tabella2026[[#This Row],[INCIDENZA POPOLAZIONE PER DIFFERENZA]]*(PLAFOND-SUM(Tabella2026[CONTRIBUTO SULLA BASE DELLA POPOLAZIONE]))</f>
        <v>3079.3547138979084</v>
      </c>
      <c r="R4126" s="3">
        <f>+Tabella2026[[#This Row],[CONTRIBUTO SULLA BASE DELLA POPOLAZIONE]]+Tabella2026[[#This Row],[CONTRIBUTO SULLA BASE DEL REDDITO]]</f>
        <v>14067.48310078742</v>
      </c>
      <c r="S4126" s="3">
        <f>+Tabella2026[[#This Row],[CONTRIBUTO TOTALE]]/(PLAFOND/N_TESSERE)</f>
        <v>28.134966201574841</v>
      </c>
      <c r="T4126" s="3">
        <f>+MAX(CEILING(Tabella2026[[#This Row],[preDEF1]],1),1)</f>
        <v>29</v>
      </c>
      <c r="U4126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4126" s="21">
        <f>+Tabella2026[[#This Row],[DEF - n. card]]*(PLAFOND/N_TESSERE)</f>
        <v>14500</v>
      </c>
      <c r="W4126" s="18"/>
    </row>
    <row r="4127" spans="2:23" x14ac:dyDescent="0.25">
      <c r="B4127" s="1" t="s">
        <v>8363</v>
      </c>
      <c r="C4127" s="2">
        <v>16001</v>
      </c>
      <c r="D4127" s="1" t="s">
        <v>8364</v>
      </c>
      <c r="E4127" s="1" t="s">
        <v>12</v>
      </c>
      <c r="F4127" s="1" t="s">
        <v>93</v>
      </c>
      <c r="G4127" s="1" t="s">
        <v>4778</v>
      </c>
      <c r="H4127" s="1" t="s">
        <v>15835</v>
      </c>
      <c r="I4127" s="5">
        <v>2199</v>
      </c>
      <c r="J4127" s="5">
        <v>38711028</v>
      </c>
      <c r="K4127" s="3">
        <f>+Tabella2026[[#This Row],[POP_2024]]/SUM(Tabella2026[POP_2024])</f>
        <v>3.7306935337224155E-5</v>
      </c>
      <c r="L4127" s="3">
        <f>+Tabella2026[[#This Row],[INCIDENZA POPOLAZIONE]]*(PLAFOND/2)</f>
        <v>10983.133783077288</v>
      </c>
      <c r="M4127" s="3">
        <f>+IFERROR(Tabella2026[[#This Row],[reddito_2024]]/Tabella2026[[#This Row],[POP_2024]],"")</f>
        <v>17603.923601637107</v>
      </c>
      <c r="N4127" s="3">
        <f>+IF(Tabella2026[[#This Row],[REDDITO COMPLESSIVO PROCAPITE]]&lt;media_aggr_reddito_pc,(media_aggr_reddito_pc-Tabella2026[[#This Row],[REDDITO COMPLESSIVO PROCAPITE]]),0)</f>
        <v>221.14246097163414</v>
      </c>
      <c r="O4127" s="3">
        <f>+Tabella2026[[#This Row],[DIFFERENZA REDDITO INFERIORE ALLA MEDIA DALLA MEDIA]]*Tabella2026[[#This Row],[POP_2024]]</f>
        <v>486292.2716766235</v>
      </c>
      <c r="P4127" s="3">
        <f>+Tabella2026[[#This Row],[POPOLAZIONE PER DIFFERENZA ]]/SUM(Tabella2026[[POPOLAZIONE PER DIFFERENZA ]])</f>
        <v>4.3142980139509324E-6</v>
      </c>
      <c r="Q4127" s="3">
        <f>+Tabella2026[[#This Row],[INCIDENZA POPOLAZIONE PER DIFFERENZA]]*(PLAFOND-SUM(Tabella2026[CONTRIBUTO SULLA BASE DELLA POPOLAZIONE]))</f>
        <v>1270.1260995836492</v>
      </c>
      <c r="R4127" s="3">
        <f>+Tabella2026[[#This Row],[CONTRIBUTO SULLA BASE DELLA POPOLAZIONE]]+Tabella2026[[#This Row],[CONTRIBUTO SULLA BASE DEL REDDITO]]</f>
        <v>12253.259882660937</v>
      </c>
      <c r="S4127" s="3">
        <f>+Tabella2026[[#This Row],[CONTRIBUTO TOTALE]]/(PLAFOND/N_TESSERE)</f>
        <v>24.506519765321876</v>
      </c>
      <c r="T4127" s="3">
        <f>+MAX(CEILING(Tabella2026[[#This Row],[preDEF1]],1),1)</f>
        <v>25</v>
      </c>
      <c r="U4127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4127" s="21">
        <f>+Tabella2026[[#This Row],[DEF - n. card]]*(PLAFOND/N_TESSERE)</f>
        <v>12500</v>
      </c>
      <c r="W4127" s="18"/>
    </row>
    <row r="4128" spans="2:23" x14ac:dyDescent="0.25">
      <c r="B4128" s="1" t="s">
        <v>8205</v>
      </c>
      <c r="C4128" s="2">
        <v>14052</v>
      </c>
      <c r="D4128" s="1" t="s">
        <v>8206</v>
      </c>
      <c r="E4128" s="1" t="s">
        <v>12</v>
      </c>
      <c r="F4128" s="1" t="s">
        <v>980</v>
      </c>
      <c r="G4128" s="1" t="s">
        <v>4778</v>
      </c>
      <c r="H4128" s="1" t="s">
        <v>15835</v>
      </c>
      <c r="I4128" s="5">
        <v>2199</v>
      </c>
      <c r="J4128" s="5">
        <v>46521375</v>
      </c>
      <c r="K4128" s="3">
        <f>+Tabella2026[[#This Row],[POP_2024]]/SUM(Tabella2026[POP_2024])</f>
        <v>3.7306935337224155E-5</v>
      </c>
      <c r="L4128" s="3">
        <f>+Tabella2026[[#This Row],[INCIDENZA POPOLAZIONE]]*(PLAFOND/2)</f>
        <v>10983.133783077288</v>
      </c>
      <c r="M4128" s="3">
        <f>+IFERROR(Tabella2026[[#This Row],[reddito_2024]]/Tabella2026[[#This Row],[POP_2024]],"")</f>
        <v>21155.695770804912</v>
      </c>
      <c r="N4128" s="3">
        <f>+IF(Tabella2026[[#This Row],[REDDITO COMPLESSIVO PROCAPITE]]&lt;media_aggr_reddito_pc,(media_aggr_reddito_pc-Tabella2026[[#This Row],[REDDITO COMPLESSIVO PROCAPITE]]),0)</f>
        <v>0</v>
      </c>
      <c r="O4128" s="3">
        <f>+Tabella2026[[#This Row],[DIFFERENZA REDDITO INFERIORE ALLA MEDIA DALLA MEDIA]]*Tabella2026[[#This Row],[POP_2024]]</f>
        <v>0</v>
      </c>
      <c r="P4128" s="3">
        <f>+Tabella2026[[#This Row],[POPOLAZIONE PER DIFFERENZA ]]/SUM(Tabella2026[[POPOLAZIONE PER DIFFERENZA ]])</f>
        <v>0</v>
      </c>
      <c r="Q4128" s="3">
        <f>+Tabella2026[[#This Row],[INCIDENZA POPOLAZIONE PER DIFFERENZA]]*(PLAFOND-SUM(Tabella2026[CONTRIBUTO SULLA BASE DELLA POPOLAZIONE]))</f>
        <v>0</v>
      </c>
      <c r="R4128" s="3">
        <f>+Tabella2026[[#This Row],[CONTRIBUTO SULLA BASE DELLA POPOLAZIONE]]+Tabella2026[[#This Row],[CONTRIBUTO SULLA BASE DEL REDDITO]]</f>
        <v>10983.133783077288</v>
      </c>
      <c r="S4128" s="3">
        <f>+Tabella2026[[#This Row],[CONTRIBUTO TOTALE]]/(PLAFOND/N_TESSERE)</f>
        <v>21.966267566154578</v>
      </c>
      <c r="T4128" s="3">
        <f>+MAX(CEILING(Tabella2026[[#This Row],[preDEF1]],1),1)</f>
        <v>22</v>
      </c>
      <c r="U4128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28" s="21">
        <f>+Tabella2026[[#This Row],[DEF - n. card]]*(PLAFOND/N_TESSERE)</f>
        <v>11000</v>
      </c>
      <c r="W4128" s="18"/>
    </row>
    <row r="4129" spans="2:23" x14ac:dyDescent="0.25">
      <c r="B4129" s="1" t="s">
        <v>8331</v>
      </c>
      <c r="C4129" s="2">
        <v>79072</v>
      </c>
      <c r="D4129" s="1" t="s">
        <v>8332</v>
      </c>
      <c r="E4129" s="1" t="s">
        <v>61</v>
      </c>
      <c r="F4129" s="1" t="s">
        <v>148</v>
      </c>
      <c r="G4129" s="1" t="s">
        <v>4778</v>
      </c>
      <c r="H4129" s="1" t="s">
        <v>15836</v>
      </c>
      <c r="I4129" s="5">
        <v>2198</v>
      </c>
      <c r="J4129" s="5">
        <v>29161770</v>
      </c>
      <c r="K4129" s="3">
        <f>+Tabella2026[[#This Row],[POP_2024]]/SUM(Tabella2026[POP_2024])</f>
        <v>3.7289969927793858E-5</v>
      </c>
      <c r="L4129" s="3">
        <f>+Tabella2026[[#This Row],[INCIDENZA POPOLAZIONE]]*(PLAFOND/2)</f>
        <v>10978.139179265067</v>
      </c>
      <c r="M4129" s="3">
        <f>+IFERROR(Tabella2026[[#This Row],[reddito_2024]]/Tabella2026[[#This Row],[POP_2024]],"")</f>
        <v>13267.411282984531</v>
      </c>
      <c r="N4129" s="3">
        <f>+IF(Tabella2026[[#This Row],[REDDITO COMPLESSIVO PROCAPITE]]&lt;media_aggr_reddito_pc,(media_aggr_reddito_pc-Tabella2026[[#This Row],[REDDITO COMPLESSIVO PROCAPITE]]),0)</f>
        <v>4557.6547796242103</v>
      </c>
      <c r="O4129" s="3">
        <f>+Tabella2026[[#This Row],[DIFFERENZA REDDITO INFERIORE ALLA MEDIA DALLA MEDIA]]*Tabella2026[[#This Row],[POP_2024]]</f>
        <v>10017725.205614014</v>
      </c>
      <c r="P4129" s="3">
        <f>+Tabella2026[[#This Row],[POPOLAZIONE PER DIFFERENZA ]]/SUM(Tabella2026[[POPOLAZIONE PER DIFFERENZA ]])</f>
        <v>8.8875465386024008E-5</v>
      </c>
      <c r="Q4129" s="3">
        <f>+Tabella2026[[#This Row],[INCIDENZA POPOLAZIONE PER DIFFERENZA]]*(PLAFOND-SUM(Tabella2026[CONTRIBUTO SULLA BASE DELLA POPOLAZIONE]))</f>
        <v>26164.870353046535</v>
      </c>
      <c r="R4129" s="3">
        <f>+Tabella2026[[#This Row],[CONTRIBUTO SULLA BASE DELLA POPOLAZIONE]]+Tabella2026[[#This Row],[CONTRIBUTO SULLA BASE DEL REDDITO]]</f>
        <v>37143.009532311604</v>
      </c>
      <c r="S4129" s="3">
        <f>+Tabella2026[[#This Row],[CONTRIBUTO TOTALE]]/(PLAFOND/N_TESSERE)</f>
        <v>74.286019064623204</v>
      </c>
      <c r="T4129" s="3">
        <f>+MAX(CEILING(Tabella2026[[#This Row],[preDEF1]],1),1)</f>
        <v>75</v>
      </c>
      <c r="U4129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4129" s="21">
        <f>+Tabella2026[[#This Row],[DEF - n. card]]*(PLAFOND/N_TESSERE)</f>
        <v>37500</v>
      </c>
      <c r="W4129" s="18"/>
    </row>
    <row r="4130" spans="2:23" x14ac:dyDescent="0.25">
      <c r="B4130" s="1" t="s">
        <v>8485</v>
      </c>
      <c r="C4130" s="2">
        <v>34039</v>
      </c>
      <c r="D4130" s="1" t="s">
        <v>8486</v>
      </c>
      <c r="E4130" s="1" t="s">
        <v>27</v>
      </c>
      <c r="F4130" s="1" t="s">
        <v>52</v>
      </c>
      <c r="G4130" s="1" t="s">
        <v>4778</v>
      </c>
      <c r="H4130" s="1" t="s">
        <v>15835</v>
      </c>
      <c r="I4130" s="5">
        <v>2198</v>
      </c>
      <c r="J4130" s="5">
        <v>41170380</v>
      </c>
      <c r="K4130" s="3">
        <f>+Tabella2026[[#This Row],[POP_2024]]/SUM(Tabella2026[POP_2024])</f>
        <v>3.7289969927793858E-5</v>
      </c>
      <c r="L4130" s="3">
        <f>+Tabella2026[[#This Row],[INCIDENZA POPOLAZIONE]]*(PLAFOND/2)</f>
        <v>10978.139179265067</v>
      </c>
      <c r="M4130" s="3">
        <f>+IFERROR(Tabella2026[[#This Row],[reddito_2024]]/Tabella2026[[#This Row],[POP_2024]],"")</f>
        <v>18730.837124658781</v>
      </c>
      <c r="N4130" s="3">
        <f>+IF(Tabella2026[[#This Row],[REDDITO COMPLESSIVO PROCAPITE]]&lt;media_aggr_reddito_pc,(media_aggr_reddito_pc-Tabella2026[[#This Row],[REDDITO COMPLESSIVO PROCAPITE]]),0)</f>
        <v>0</v>
      </c>
      <c r="O4130" s="3">
        <f>+Tabella2026[[#This Row],[DIFFERENZA REDDITO INFERIORE ALLA MEDIA DALLA MEDIA]]*Tabella2026[[#This Row],[POP_2024]]</f>
        <v>0</v>
      </c>
      <c r="P4130" s="3">
        <f>+Tabella2026[[#This Row],[POPOLAZIONE PER DIFFERENZA ]]/SUM(Tabella2026[[POPOLAZIONE PER DIFFERENZA ]])</f>
        <v>0</v>
      </c>
      <c r="Q4130" s="3">
        <f>+Tabella2026[[#This Row],[INCIDENZA POPOLAZIONE PER DIFFERENZA]]*(PLAFOND-SUM(Tabella2026[CONTRIBUTO SULLA BASE DELLA POPOLAZIONE]))</f>
        <v>0</v>
      </c>
      <c r="R4130" s="3">
        <f>+Tabella2026[[#This Row],[CONTRIBUTO SULLA BASE DELLA POPOLAZIONE]]+Tabella2026[[#This Row],[CONTRIBUTO SULLA BASE DEL REDDITO]]</f>
        <v>10978.139179265067</v>
      </c>
      <c r="S4130" s="3">
        <f>+Tabella2026[[#This Row],[CONTRIBUTO TOTALE]]/(PLAFOND/N_TESSERE)</f>
        <v>21.956278358530135</v>
      </c>
      <c r="T4130" s="3">
        <f>+MAX(CEILING(Tabella2026[[#This Row],[preDEF1]],1),1)</f>
        <v>22</v>
      </c>
      <c r="U4130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30" s="21">
        <f>+Tabella2026[[#This Row],[DEF - n. card]]*(PLAFOND/N_TESSERE)</f>
        <v>11000</v>
      </c>
      <c r="W4130" s="18"/>
    </row>
    <row r="4131" spans="2:23" x14ac:dyDescent="0.25">
      <c r="B4131" s="1" t="s">
        <v>7981</v>
      </c>
      <c r="C4131" s="2">
        <v>101004</v>
      </c>
      <c r="D4131" s="1" t="s">
        <v>7982</v>
      </c>
      <c r="E4131" s="1" t="s">
        <v>61</v>
      </c>
      <c r="F4131" s="1" t="s">
        <v>239</v>
      </c>
      <c r="G4131" s="1" t="s">
        <v>4778</v>
      </c>
      <c r="H4131" s="1" t="s">
        <v>15836</v>
      </c>
      <c r="I4131" s="5">
        <v>2197</v>
      </c>
      <c r="J4131" s="5">
        <v>21853111</v>
      </c>
      <c r="K4131" s="3">
        <f>+Tabella2026[[#This Row],[POP_2024]]/SUM(Tabella2026[POP_2024])</f>
        <v>3.7273004518363562E-5</v>
      </c>
      <c r="L4131" s="3">
        <f>+Tabella2026[[#This Row],[INCIDENZA POPOLAZIONE]]*(PLAFOND/2)</f>
        <v>10973.144575452843</v>
      </c>
      <c r="M4131" s="3">
        <f>+IFERROR(Tabella2026[[#This Row],[reddito_2024]]/Tabella2026[[#This Row],[POP_2024]],"")</f>
        <v>9946.7960855712336</v>
      </c>
      <c r="N4131" s="3">
        <f>+IF(Tabella2026[[#This Row],[REDDITO COMPLESSIVO PROCAPITE]]&lt;media_aggr_reddito_pc,(media_aggr_reddito_pc-Tabella2026[[#This Row],[REDDITO COMPLESSIVO PROCAPITE]]),0)</f>
        <v>7878.2699770375075</v>
      </c>
      <c r="O4131" s="3">
        <f>+Tabella2026[[#This Row],[DIFFERENZA REDDITO INFERIORE ALLA MEDIA DALLA MEDIA]]*Tabella2026[[#This Row],[POP_2024]]</f>
        <v>17308559.139551405</v>
      </c>
      <c r="P4131" s="3">
        <f>+Tabella2026[[#This Row],[POPOLAZIONE PER DIFFERENZA ]]/SUM(Tabella2026[[POPOLAZIONE PER DIFFERENZA ]])</f>
        <v>1.5355843937774129E-4</v>
      </c>
      <c r="Q4131" s="3">
        <f>+Tabella2026[[#This Row],[INCIDENZA POPOLAZIONE PER DIFFERENZA]]*(PLAFOND-SUM(Tabella2026[CONTRIBUTO SULLA BASE DELLA POPOLAZIONE]))</f>
        <v>45207.489383977685</v>
      </c>
      <c r="R4131" s="3">
        <f>+Tabella2026[[#This Row],[CONTRIBUTO SULLA BASE DELLA POPOLAZIONE]]+Tabella2026[[#This Row],[CONTRIBUTO SULLA BASE DEL REDDITO]]</f>
        <v>56180.633959430532</v>
      </c>
      <c r="S4131" s="3">
        <f>+Tabella2026[[#This Row],[CONTRIBUTO TOTALE]]/(PLAFOND/N_TESSERE)</f>
        <v>112.36126791886106</v>
      </c>
      <c r="T4131" s="3">
        <f>+MAX(CEILING(Tabella2026[[#This Row],[preDEF1]],1),1)</f>
        <v>113</v>
      </c>
      <c r="U4131" s="9">
        <f xml:space="preserve"> IF(ROW(Tabella2026[[#This Row],[preDEF2]]) - ROW(Tabella2026[[#Headers],[preDEF2]])&lt;=ABS(SUM(Tabella2026[preDEF2])-N_TESSERE),Tabella2026[[#This Row],[preDEF2]]-1,Tabella2026[[#This Row],[preDEF2]])</f>
        <v>113</v>
      </c>
      <c r="V4131" s="21">
        <f>+Tabella2026[[#This Row],[DEF - n. card]]*(PLAFOND/N_TESSERE)</f>
        <v>56500</v>
      </c>
      <c r="W4131" s="18"/>
    </row>
    <row r="4132" spans="2:23" x14ac:dyDescent="0.25">
      <c r="B4132" s="1" t="s">
        <v>8627</v>
      </c>
      <c r="C4132" s="2">
        <v>83063</v>
      </c>
      <c r="D4132" s="1" t="s">
        <v>8628</v>
      </c>
      <c r="E4132" s="1" t="s">
        <v>21</v>
      </c>
      <c r="F4132" s="1" t="s">
        <v>42</v>
      </c>
      <c r="G4132" s="1" t="s">
        <v>4778</v>
      </c>
      <c r="H4132" s="1" t="s">
        <v>15836</v>
      </c>
      <c r="I4132" s="5">
        <v>2197</v>
      </c>
      <c r="J4132" s="5">
        <v>22985566</v>
      </c>
      <c r="K4132" s="3">
        <f>+Tabella2026[[#This Row],[POP_2024]]/SUM(Tabella2026[POP_2024])</f>
        <v>3.7273004518363562E-5</v>
      </c>
      <c r="L4132" s="3">
        <f>+Tabella2026[[#This Row],[INCIDENZA POPOLAZIONE]]*(PLAFOND/2)</f>
        <v>10973.144575452843</v>
      </c>
      <c r="M4132" s="3">
        <f>+IFERROR(Tabella2026[[#This Row],[reddito_2024]]/Tabella2026[[#This Row],[POP_2024]],"")</f>
        <v>10462.251251706874</v>
      </c>
      <c r="N4132" s="3">
        <f>+IF(Tabella2026[[#This Row],[REDDITO COMPLESSIVO PROCAPITE]]&lt;media_aggr_reddito_pc,(media_aggr_reddito_pc-Tabella2026[[#This Row],[REDDITO COMPLESSIVO PROCAPITE]]),0)</f>
        <v>7362.8148109018675</v>
      </c>
      <c r="O4132" s="3">
        <f>+Tabella2026[[#This Row],[DIFFERENZA REDDITO INFERIORE ALLA MEDIA DALLA MEDIA]]*Tabella2026[[#This Row],[POP_2024]]</f>
        <v>16176104.139551403</v>
      </c>
      <c r="P4132" s="3">
        <f>+Tabella2026[[#This Row],[POPOLAZIONE PER DIFFERENZA ]]/SUM(Tabella2026[[POPOLAZIONE PER DIFFERENZA ]])</f>
        <v>1.4351150126674917E-4</v>
      </c>
      <c r="Q4132" s="3">
        <f>+Tabella2026[[#This Row],[INCIDENZA POPOLAZIONE PER DIFFERENZA]]*(PLAFOND-SUM(Tabella2026[CONTRIBUTO SULLA BASE DELLA POPOLAZIONE]))</f>
        <v>42249.678339305174</v>
      </c>
      <c r="R4132" s="3">
        <f>+Tabella2026[[#This Row],[CONTRIBUTO SULLA BASE DELLA POPOLAZIONE]]+Tabella2026[[#This Row],[CONTRIBUTO SULLA BASE DEL REDDITO]]</f>
        <v>53222.822914758013</v>
      </c>
      <c r="S4132" s="3">
        <f>+Tabella2026[[#This Row],[CONTRIBUTO TOTALE]]/(PLAFOND/N_TESSERE)</f>
        <v>106.44564582951602</v>
      </c>
      <c r="T4132" s="3">
        <f>+MAX(CEILING(Tabella2026[[#This Row],[preDEF1]],1),1)</f>
        <v>107</v>
      </c>
      <c r="U4132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4132" s="21">
        <f>+Tabella2026[[#This Row],[DEF - n. card]]*(PLAFOND/N_TESSERE)</f>
        <v>53500</v>
      </c>
      <c r="W4132" s="18"/>
    </row>
    <row r="4133" spans="2:23" x14ac:dyDescent="0.25">
      <c r="B4133" s="1" t="s">
        <v>8447</v>
      </c>
      <c r="C4133" s="2">
        <v>17031</v>
      </c>
      <c r="D4133" s="1" t="s">
        <v>8448</v>
      </c>
      <c r="E4133" s="1" t="s">
        <v>12</v>
      </c>
      <c r="F4133" s="1" t="s">
        <v>50</v>
      </c>
      <c r="G4133" s="1" t="s">
        <v>4778</v>
      </c>
      <c r="H4133" s="1" t="s">
        <v>15835</v>
      </c>
      <c r="I4133" s="5">
        <v>2192</v>
      </c>
      <c r="J4133" s="5">
        <v>41280336</v>
      </c>
      <c r="K4133" s="3">
        <f>+Tabella2026[[#This Row],[POP_2024]]/SUM(Tabella2026[POP_2024])</f>
        <v>3.7188177471212073E-5</v>
      </c>
      <c r="L4133" s="3">
        <f>+Tabella2026[[#This Row],[INCIDENZA POPOLAZIONE]]*(PLAFOND/2)</f>
        <v>10948.171556391731</v>
      </c>
      <c r="M4133" s="3">
        <f>+IFERROR(Tabella2026[[#This Row],[reddito_2024]]/Tabella2026[[#This Row],[POP_2024]],"")</f>
        <v>18832.270072992702</v>
      </c>
      <c r="N4133" s="3">
        <f>+IF(Tabella2026[[#This Row],[REDDITO COMPLESSIVO PROCAPITE]]&lt;media_aggr_reddito_pc,(media_aggr_reddito_pc-Tabella2026[[#This Row],[REDDITO COMPLESSIVO PROCAPITE]]),0)</f>
        <v>0</v>
      </c>
      <c r="O4133" s="3">
        <f>+Tabella2026[[#This Row],[DIFFERENZA REDDITO INFERIORE ALLA MEDIA DALLA MEDIA]]*Tabella2026[[#This Row],[POP_2024]]</f>
        <v>0</v>
      </c>
      <c r="P4133" s="3">
        <f>+Tabella2026[[#This Row],[POPOLAZIONE PER DIFFERENZA ]]/SUM(Tabella2026[[POPOLAZIONE PER DIFFERENZA ]])</f>
        <v>0</v>
      </c>
      <c r="Q4133" s="3">
        <f>+Tabella2026[[#This Row],[INCIDENZA POPOLAZIONE PER DIFFERENZA]]*(PLAFOND-SUM(Tabella2026[CONTRIBUTO SULLA BASE DELLA POPOLAZIONE]))</f>
        <v>0</v>
      </c>
      <c r="R4133" s="3">
        <f>+Tabella2026[[#This Row],[CONTRIBUTO SULLA BASE DELLA POPOLAZIONE]]+Tabella2026[[#This Row],[CONTRIBUTO SULLA BASE DEL REDDITO]]</f>
        <v>10948.171556391731</v>
      </c>
      <c r="S4133" s="3">
        <f>+Tabella2026[[#This Row],[CONTRIBUTO TOTALE]]/(PLAFOND/N_TESSERE)</f>
        <v>21.896343112783462</v>
      </c>
      <c r="T4133" s="3">
        <f>+MAX(CEILING(Tabella2026[[#This Row],[preDEF1]],1),1)</f>
        <v>22</v>
      </c>
      <c r="U4133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33" s="21">
        <f>+Tabella2026[[#This Row],[DEF - n. card]]*(PLAFOND/N_TESSERE)</f>
        <v>11000</v>
      </c>
      <c r="W4133" s="18"/>
    </row>
    <row r="4134" spans="2:23" x14ac:dyDescent="0.25">
      <c r="B4134" s="1" t="s">
        <v>8429</v>
      </c>
      <c r="C4134" s="2">
        <v>8029</v>
      </c>
      <c r="D4134" s="1" t="s">
        <v>8430</v>
      </c>
      <c r="E4134" s="1" t="s">
        <v>24</v>
      </c>
      <c r="F4134" s="1" t="s">
        <v>286</v>
      </c>
      <c r="G4134" s="1" t="s">
        <v>4778</v>
      </c>
      <c r="H4134" s="1" t="s">
        <v>15835</v>
      </c>
      <c r="I4134" s="5">
        <v>2192</v>
      </c>
      <c r="J4134" s="5">
        <v>28581248</v>
      </c>
      <c r="K4134" s="3">
        <f>+Tabella2026[[#This Row],[POP_2024]]/SUM(Tabella2026[POP_2024])</f>
        <v>3.7188177471212073E-5</v>
      </c>
      <c r="L4134" s="3">
        <f>+Tabella2026[[#This Row],[INCIDENZA POPOLAZIONE]]*(PLAFOND/2)</f>
        <v>10948.171556391731</v>
      </c>
      <c r="M4134" s="3">
        <f>+IFERROR(Tabella2026[[#This Row],[reddito_2024]]/Tabella2026[[#This Row],[POP_2024]],"")</f>
        <v>13038.890510948906</v>
      </c>
      <c r="N4134" s="3">
        <f>+IF(Tabella2026[[#This Row],[REDDITO COMPLESSIVO PROCAPITE]]&lt;media_aggr_reddito_pc,(media_aggr_reddito_pc-Tabella2026[[#This Row],[REDDITO COMPLESSIVO PROCAPITE]]),0)</f>
        <v>4786.175551659835</v>
      </c>
      <c r="O4134" s="3">
        <f>+Tabella2026[[#This Row],[DIFFERENZA REDDITO INFERIORE ALLA MEDIA DALLA MEDIA]]*Tabella2026[[#This Row],[POP_2024]]</f>
        <v>10491296.809238359</v>
      </c>
      <c r="P4134" s="3">
        <f>+Tabella2026[[#This Row],[POPOLAZIONE PER DIFFERENZA ]]/SUM(Tabella2026[[POPOLAZIONE PER DIFFERENZA ]])</f>
        <v>9.3076907909335835E-5</v>
      </c>
      <c r="Q4134" s="3">
        <f>+Tabella2026[[#This Row],[INCIDENZA POPOLAZIONE PER DIFFERENZA]]*(PLAFOND-SUM(Tabella2026[CONTRIBUTO SULLA BASE DELLA POPOLAZIONE]))</f>
        <v>27401.771880827648</v>
      </c>
      <c r="R4134" s="3">
        <f>+Tabella2026[[#This Row],[CONTRIBUTO SULLA BASE DELLA POPOLAZIONE]]+Tabella2026[[#This Row],[CONTRIBUTO SULLA BASE DEL REDDITO]]</f>
        <v>38349.943437219379</v>
      </c>
      <c r="S4134" s="3">
        <f>+Tabella2026[[#This Row],[CONTRIBUTO TOTALE]]/(PLAFOND/N_TESSERE)</f>
        <v>76.699886874438761</v>
      </c>
      <c r="T4134" s="3">
        <f>+MAX(CEILING(Tabella2026[[#This Row],[preDEF1]],1),1)</f>
        <v>77</v>
      </c>
      <c r="U4134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4134" s="21">
        <f>+Tabella2026[[#This Row],[DEF - n. card]]*(PLAFOND/N_TESSERE)</f>
        <v>38500</v>
      </c>
      <c r="W4134" s="18"/>
    </row>
    <row r="4135" spans="2:23" x14ac:dyDescent="0.25">
      <c r="B4135" s="1" t="s">
        <v>8383</v>
      </c>
      <c r="C4135" s="2">
        <v>50020</v>
      </c>
      <c r="D4135" s="1" t="s">
        <v>8384</v>
      </c>
      <c r="E4135" s="1" t="s">
        <v>30</v>
      </c>
      <c r="F4135" s="1" t="s">
        <v>144</v>
      </c>
      <c r="G4135" s="1" t="s">
        <v>4778</v>
      </c>
      <c r="H4135" s="1" t="s">
        <v>15834</v>
      </c>
      <c r="I4135" s="5">
        <v>2192</v>
      </c>
      <c r="J4135" s="5">
        <v>39092035</v>
      </c>
      <c r="K4135" s="3">
        <f>+Tabella2026[[#This Row],[POP_2024]]/SUM(Tabella2026[POP_2024])</f>
        <v>3.7188177471212073E-5</v>
      </c>
      <c r="L4135" s="3">
        <f>+Tabella2026[[#This Row],[INCIDENZA POPOLAZIONE]]*(PLAFOND/2)</f>
        <v>10948.171556391731</v>
      </c>
      <c r="M4135" s="3">
        <f>+IFERROR(Tabella2026[[#This Row],[reddito_2024]]/Tabella2026[[#This Row],[POP_2024]],"")</f>
        <v>17833.957572992702</v>
      </c>
      <c r="N4135" s="3">
        <f>+IF(Tabella2026[[#This Row],[REDDITO COMPLESSIVO PROCAPITE]]&lt;media_aggr_reddito_pc,(media_aggr_reddito_pc-Tabella2026[[#This Row],[REDDITO COMPLESSIVO PROCAPITE]]),0)</f>
        <v>0</v>
      </c>
      <c r="O4135" s="3">
        <f>+Tabella2026[[#This Row],[DIFFERENZA REDDITO INFERIORE ALLA MEDIA DALLA MEDIA]]*Tabella2026[[#This Row],[POP_2024]]</f>
        <v>0</v>
      </c>
      <c r="P4135" s="3">
        <f>+Tabella2026[[#This Row],[POPOLAZIONE PER DIFFERENZA ]]/SUM(Tabella2026[[POPOLAZIONE PER DIFFERENZA ]])</f>
        <v>0</v>
      </c>
      <c r="Q4135" s="3">
        <f>+Tabella2026[[#This Row],[INCIDENZA POPOLAZIONE PER DIFFERENZA]]*(PLAFOND-SUM(Tabella2026[CONTRIBUTO SULLA BASE DELLA POPOLAZIONE]))</f>
        <v>0</v>
      </c>
      <c r="R4135" s="3">
        <f>+Tabella2026[[#This Row],[CONTRIBUTO SULLA BASE DELLA POPOLAZIONE]]+Tabella2026[[#This Row],[CONTRIBUTO SULLA BASE DEL REDDITO]]</f>
        <v>10948.171556391731</v>
      </c>
      <c r="S4135" s="3">
        <f>+Tabella2026[[#This Row],[CONTRIBUTO TOTALE]]/(PLAFOND/N_TESSERE)</f>
        <v>21.896343112783462</v>
      </c>
      <c r="T4135" s="3">
        <f>+MAX(CEILING(Tabella2026[[#This Row],[preDEF1]],1),1)</f>
        <v>22</v>
      </c>
      <c r="U4135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35" s="21">
        <f>+Tabella2026[[#This Row],[DEF - n. card]]*(PLAFOND/N_TESSERE)</f>
        <v>11000</v>
      </c>
      <c r="W4135" s="18"/>
    </row>
    <row r="4136" spans="2:23" x14ac:dyDescent="0.25">
      <c r="B4136" s="1" t="s">
        <v>8221</v>
      </c>
      <c r="C4136" s="2">
        <v>61068</v>
      </c>
      <c r="D4136" s="1" t="s">
        <v>8222</v>
      </c>
      <c r="E4136" s="1" t="s">
        <v>15</v>
      </c>
      <c r="F4136" s="1" t="s">
        <v>184</v>
      </c>
      <c r="G4136" s="1" t="s">
        <v>4778</v>
      </c>
      <c r="H4136" s="1" t="s">
        <v>15836</v>
      </c>
      <c r="I4136" s="5">
        <v>2192</v>
      </c>
      <c r="J4136" s="5">
        <v>26340687</v>
      </c>
      <c r="K4136" s="3">
        <f>+Tabella2026[[#This Row],[POP_2024]]/SUM(Tabella2026[POP_2024])</f>
        <v>3.7188177471212073E-5</v>
      </c>
      <c r="L4136" s="3">
        <f>+Tabella2026[[#This Row],[INCIDENZA POPOLAZIONE]]*(PLAFOND/2)</f>
        <v>10948.171556391731</v>
      </c>
      <c r="M4136" s="3">
        <f>+IFERROR(Tabella2026[[#This Row],[reddito_2024]]/Tabella2026[[#This Row],[POP_2024]],"")</f>
        <v>12016.736770072992</v>
      </c>
      <c r="N4136" s="3">
        <f>+IF(Tabella2026[[#This Row],[REDDITO COMPLESSIVO PROCAPITE]]&lt;media_aggr_reddito_pc,(media_aggr_reddito_pc-Tabella2026[[#This Row],[REDDITO COMPLESSIVO PROCAPITE]]),0)</f>
        <v>5808.3292925357491</v>
      </c>
      <c r="O4136" s="3">
        <f>+Tabella2026[[#This Row],[DIFFERENZA REDDITO INFERIORE ALLA MEDIA DALLA MEDIA]]*Tabella2026[[#This Row],[POP_2024]]</f>
        <v>12731857.809238361</v>
      </c>
      <c r="P4136" s="3">
        <f>+Tabella2026[[#This Row],[POPOLAZIONE PER DIFFERENZA ]]/SUM(Tabella2026[[POPOLAZIONE PER DIFFERENZA ]])</f>
        <v>1.1295476416049164E-4</v>
      </c>
      <c r="Q4136" s="3">
        <f>+Tabella2026[[#This Row],[INCIDENZA POPOLAZIONE PER DIFFERENZA]]*(PLAFOND-SUM(Tabella2026[CONTRIBUTO SULLA BASE DELLA POPOLAZIONE]))</f>
        <v>33253.797852775751</v>
      </c>
      <c r="R4136" s="3">
        <f>+Tabella2026[[#This Row],[CONTRIBUTO SULLA BASE DELLA POPOLAZIONE]]+Tabella2026[[#This Row],[CONTRIBUTO SULLA BASE DEL REDDITO]]</f>
        <v>44201.969409167483</v>
      </c>
      <c r="S4136" s="3">
        <f>+Tabella2026[[#This Row],[CONTRIBUTO TOTALE]]/(PLAFOND/N_TESSERE)</f>
        <v>88.403938818334964</v>
      </c>
      <c r="T4136" s="3">
        <f>+MAX(CEILING(Tabella2026[[#This Row],[preDEF1]],1),1)</f>
        <v>89</v>
      </c>
      <c r="U4136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4136" s="21">
        <f>+Tabella2026[[#This Row],[DEF - n. card]]*(PLAFOND/N_TESSERE)</f>
        <v>44500</v>
      </c>
      <c r="W4136" s="18"/>
    </row>
    <row r="4137" spans="2:23" x14ac:dyDescent="0.25">
      <c r="B4137" s="1" t="s">
        <v>8211</v>
      </c>
      <c r="C4137" s="2">
        <v>2116</v>
      </c>
      <c r="D4137" s="1" t="s">
        <v>8212</v>
      </c>
      <c r="E4137" s="1" t="s">
        <v>18</v>
      </c>
      <c r="F4137" s="1" t="s">
        <v>381</v>
      </c>
      <c r="G4137" s="1" t="s">
        <v>4778</v>
      </c>
      <c r="H4137" s="1" t="s">
        <v>15835</v>
      </c>
      <c r="I4137" s="5">
        <v>2192</v>
      </c>
      <c r="J4137" s="5">
        <v>41121824</v>
      </c>
      <c r="K4137" s="3">
        <f>+Tabella2026[[#This Row],[POP_2024]]/SUM(Tabella2026[POP_2024])</f>
        <v>3.7188177471212073E-5</v>
      </c>
      <c r="L4137" s="3">
        <f>+Tabella2026[[#This Row],[INCIDENZA POPOLAZIONE]]*(PLAFOND/2)</f>
        <v>10948.171556391731</v>
      </c>
      <c r="M4137" s="3">
        <f>+IFERROR(Tabella2026[[#This Row],[reddito_2024]]/Tabella2026[[#This Row],[POP_2024]],"")</f>
        <v>18759.956204379563</v>
      </c>
      <c r="N4137" s="3">
        <f>+IF(Tabella2026[[#This Row],[REDDITO COMPLESSIVO PROCAPITE]]&lt;media_aggr_reddito_pc,(media_aggr_reddito_pc-Tabella2026[[#This Row],[REDDITO COMPLESSIVO PROCAPITE]]),0)</f>
        <v>0</v>
      </c>
      <c r="O4137" s="3">
        <f>+Tabella2026[[#This Row],[DIFFERENZA REDDITO INFERIORE ALLA MEDIA DALLA MEDIA]]*Tabella2026[[#This Row],[POP_2024]]</f>
        <v>0</v>
      </c>
      <c r="P4137" s="3">
        <f>+Tabella2026[[#This Row],[POPOLAZIONE PER DIFFERENZA ]]/SUM(Tabella2026[[POPOLAZIONE PER DIFFERENZA ]])</f>
        <v>0</v>
      </c>
      <c r="Q4137" s="3">
        <f>+Tabella2026[[#This Row],[INCIDENZA POPOLAZIONE PER DIFFERENZA]]*(PLAFOND-SUM(Tabella2026[CONTRIBUTO SULLA BASE DELLA POPOLAZIONE]))</f>
        <v>0</v>
      </c>
      <c r="R4137" s="3">
        <f>+Tabella2026[[#This Row],[CONTRIBUTO SULLA BASE DELLA POPOLAZIONE]]+Tabella2026[[#This Row],[CONTRIBUTO SULLA BASE DEL REDDITO]]</f>
        <v>10948.171556391731</v>
      </c>
      <c r="S4137" s="3">
        <f>+Tabella2026[[#This Row],[CONTRIBUTO TOTALE]]/(PLAFOND/N_TESSERE)</f>
        <v>21.896343112783462</v>
      </c>
      <c r="T4137" s="3">
        <f>+MAX(CEILING(Tabella2026[[#This Row],[preDEF1]],1),1)</f>
        <v>22</v>
      </c>
      <c r="U4137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37" s="21">
        <f>+Tabella2026[[#This Row],[DEF - n. card]]*(PLAFOND/N_TESSERE)</f>
        <v>11000</v>
      </c>
      <c r="W4137" s="18"/>
    </row>
    <row r="4138" spans="2:23" x14ac:dyDescent="0.25">
      <c r="B4138" s="1" t="s">
        <v>8351</v>
      </c>
      <c r="C4138" s="2">
        <v>13029</v>
      </c>
      <c r="D4138" s="1" t="s">
        <v>8352</v>
      </c>
      <c r="E4138" s="1" t="s">
        <v>12</v>
      </c>
      <c r="F4138" s="1" t="s">
        <v>152</v>
      </c>
      <c r="G4138" s="1" t="s">
        <v>4778</v>
      </c>
      <c r="H4138" s="1" t="s">
        <v>15835</v>
      </c>
      <c r="I4138" s="5">
        <v>2191</v>
      </c>
      <c r="J4138" s="5">
        <v>46731974</v>
      </c>
      <c r="K4138" s="3">
        <f>+Tabella2026[[#This Row],[POP_2024]]/SUM(Tabella2026[POP_2024])</f>
        <v>3.7171212061781777E-5</v>
      </c>
      <c r="L4138" s="3">
        <f>+Tabella2026[[#This Row],[INCIDENZA POPOLAZIONE]]*(PLAFOND/2)</f>
        <v>10943.176952579508</v>
      </c>
      <c r="M4138" s="3">
        <f>+IFERROR(Tabella2026[[#This Row],[reddito_2024]]/Tabella2026[[#This Row],[POP_2024]],"")</f>
        <v>21329.061615700593</v>
      </c>
      <c r="N4138" s="3">
        <f>+IF(Tabella2026[[#This Row],[REDDITO COMPLESSIVO PROCAPITE]]&lt;media_aggr_reddito_pc,(media_aggr_reddito_pc-Tabella2026[[#This Row],[REDDITO COMPLESSIVO PROCAPITE]]),0)</f>
        <v>0</v>
      </c>
      <c r="O4138" s="3">
        <f>+Tabella2026[[#This Row],[DIFFERENZA REDDITO INFERIORE ALLA MEDIA DALLA MEDIA]]*Tabella2026[[#This Row],[POP_2024]]</f>
        <v>0</v>
      </c>
      <c r="P4138" s="3">
        <f>+Tabella2026[[#This Row],[POPOLAZIONE PER DIFFERENZA ]]/SUM(Tabella2026[[POPOLAZIONE PER DIFFERENZA ]])</f>
        <v>0</v>
      </c>
      <c r="Q4138" s="3">
        <f>+Tabella2026[[#This Row],[INCIDENZA POPOLAZIONE PER DIFFERENZA]]*(PLAFOND-SUM(Tabella2026[CONTRIBUTO SULLA BASE DELLA POPOLAZIONE]))</f>
        <v>0</v>
      </c>
      <c r="R4138" s="3">
        <f>+Tabella2026[[#This Row],[CONTRIBUTO SULLA BASE DELLA POPOLAZIONE]]+Tabella2026[[#This Row],[CONTRIBUTO SULLA BASE DEL REDDITO]]</f>
        <v>10943.176952579508</v>
      </c>
      <c r="S4138" s="3">
        <f>+Tabella2026[[#This Row],[CONTRIBUTO TOTALE]]/(PLAFOND/N_TESSERE)</f>
        <v>21.886353905159016</v>
      </c>
      <c r="T4138" s="3">
        <f>+MAX(CEILING(Tabella2026[[#This Row],[preDEF1]],1),1)</f>
        <v>22</v>
      </c>
      <c r="U4138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38" s="21">
        <f>+Tabella2026[[#This Row],[DEF - n. card]]*(PLAFOND/N_TESSERE)</f>
        <v>11000</v>
      </c>
      <c r="W4138" s="18"/>
    </row>
    <row r="4139" spans="2:23" x14ac:dyDescent="0.25">
      <c r="B4139" s="1" t="s">
        <v>8339</v>
      </c>
      <c r="C4139" s="2">
        <v>1065</v>
      </c>
      <c r="D4139" s="1" t="s">
        <v>8340</v>
      </c>
      <c r="E4139" s="1" t="s">
        <v>18</v>
      </c>
      <c r="F4139" s="1" t="s">
        <v>17</v>
      </c>
      <c r="G4139" s="1" t="s">
        <v>4778</v>
      </c>
      <c r="H4139" s="1" t="s">
        <v>15835</v>
      </c>
      <c r="I4139" s="5">
        <v>2191</v>
      </c>
      <c r="J4139" s="5">
        <v>40057899</v>
      </c>
      <c r="K4139" s="3">
        <f>+Tabella2026[[#This Row],[POP_2024]]/SUM(Tabella2026[POP_2024])</f>
        <v>3.7171212061781777E-5</v>
      </c>
      <c r="L4139" s="3">
        <f>+Tabella2026[[#This Row],[INCIDENZA POPOLAZIONE]]*(PLAFOND/2)</f>
        <v>10943.176952579508</v>
      </c>
      <c r="M4139" s="3">
        <f>+IFERROR(Tabella2026[[#This Row],[reddito_2024]]/Tabella2026[[#This Row],[POP_2024]],"")</f>
        <v>18282.929712460063</v>
      </c>
      <c r="N4139" s="3">
        <f>+IF(Tabella2026[[#This Row],[REDDITO COMPLESSIVO PROCAPITE]]&lt;media_aggr_reddito_pc,(media_aggr_reddito_pc-Tabella2026[[#This Row],[REDDITO COMPLESSIVO PROCAPITE]]),0)</f>
        <v>0</v>
      </c>
      <c r="O4139" s="3">
        <f>+Tabella2026[[#This Row],[DIFFERENZA REDDITO INFERIORE ALLA MEDIA DALLA MEDIA]]*Tabella2026[[#This Row],[POP_2024]]</f>
        <v>0</v>
      </c>
      <c r="P4139" s="3">
        <f>+Tabella2026[[#This Row],[POPOLAZIONE PER DIFFERENZA ]]/SUM(Tabella2026[[POPOLAZIONE PER DIFFERENZA ]])</f>
        <v>0</v>
      </c>
      <c r="Q4139" s="3">
        <f>+Tabella2026[[#This Row],[INCIDENZA POPOLAZIONE PER DIFFERENZA]]*(PLAFOND-SUM(Tabella2026[CONTRIBUTO SULLA BASE DELLA POPOLAZIONE]))</f>
        <v>0</v>
      </c>
      <c r="R4139" s="3">
        <f>+Tabella2026[[#This Row],[CONTRIBUTO SULLA BASE DELLA POPOLAZIONE]]+Tabella2026[[#This Row],[CONTRIBUTO SULLA BASE DEL REDDITO]]</f>
        <v>10943.176952579508</v>
      </c>
      <c r="S4139" s="3">
        <f>+Tabella2026[[#This Row],[CONTRIBUTO TOTALE]]/(PLAFOND/N_TESSERE)</f>
        <v>21.886353905159016</v>
      </c>
      <c r="T4139" s="3">
        <f>+MAX(CEILING(Tabella2026[[#This Row],[preDEF1]],1),1)</f>
        <v>22</v>
      </c>
      <c r="U4139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39" s="21">
        <f>+Tabella2026[[#This Row],[DEF - n. card]]*(PLAFOND/N_TESSERE)</f>
        <v>11000</v>
      </c>
      <c r="W4139" s="18"/>
    </row>
    <row r="4140" spans="2:23" x14ac:dyDescent="0.25">
      <c r="B4140" s="1" t="s">
        <v>8251</v>
      </c>
      <c r="C4140" s="2">
        <v>114017</v>
      </c>
      <c r="D4140" s="1" t="s">
        <v>8252</v>
      </c>
      <c r="E4140" s="1" t="s">
        <v>76</v>
      </c>
      <c r="F4140" s="1" t="s">
        <v>550</v>
      </c>
      <c r="G4140" s="1" t="s">
        <v>4778</v>
      </c>
      <c r="H4140" s="1" t="s">
        <v>15836</v>
      </c>
      <c r="I4140" s="5">
        <v>2189</v>
      </c>
      <c r="J4140" s="5">
        <v>24069660</v>
      </c>
      <c r="K4140" s="3">
        <f>+Tabella2026[[#This Row],[POP_2024]]/SUM(Tabella2026[POP_2024])</f>
        <v>3.7137281242921184E-5</v>
      </c>
      <c r="L4140" s="3">
        <f>+Tabella2026[[#This Row],[INCIDENZA POPOLAZIONE]]*(PLAFOND/2)</f>
        <v>10933.187744955065</v>
      </c>
      <c r="M4140" s="3">
        <f>+IFERROR(Tabella2026[[#This Row],[reddito_2024]]/Tabella2026[[#This Row],[POP_2024]],"")</f>
        <v>10995.733211512106</v>
      </c>
      <c r="N4140" s="3">
        <f>+IF(Tabella2026[[#This Row],[REDDITO COMPLESSIVO PROCAPITE]]&lt;media_aggr_reddito_pc,(media_aggr_reddito_pc-Tabella2026[[#This Row],[REDDITO COMPLESSIVO PROCAPITE]]),0)</f>
        <v>6829.3328510966348</v>
      </c>
      <c r="O4140" s="3">
        <f>+Tabella2026[[#This Row],[DIFFERENZA REDDITO INFERIORE ALLA MEDIA DALLA MEDIA]]*Tabella2026[[#This Row],[POP_2024]]</f>
        <v>14949409.611050533</v>
      </c>
      <c r="P4140" s="3">
        <f>+Tabella2026[[#This Row],[POPOLAZIONE PER DIFFERENZA ]]/SUM(Tabella2026[[POPOLAZIONE PER DIFFERENZA ]])</f>
        <v>1.3262848692274353E-4</v>
      </c>
      <c r="Q4140" s="3">
        <f>+Tabella2026[[#This Row],[INCIDENZA POPOLAZIONE PER DIFFERENZA]]*(PLAFOND-SUM(Tabella2026[CONTRIBUTO SULLA BASE DELLA POPOLAZIONE]))</f>
        <v>39045.727078690659</v>
      </c>
      <c r="R4140" s="3">
        <f>+Tabella2026[[#This Row],[CONTRIBUTO SULLA BASE DELLA POPOLAZIONE]]+Tabella2026[[#This Row],[CONTRIBUTO SULLA BASE DEL REDDITO]]</f>
        <v>49978.914823645726</v>
      </c>
      <c r="S4140" s="3">
        <f>+Tabella2026[[#This Row],[CONTRIBUTO TOTALE]]/(PLAFOND/N_TESSERE)</f>
        <v>99.957829647291447</v>
      </c>
      <c r="T4140" s="3">
        <f>+MAX(CEILING(Tabella2026[[#This Row],[preDEF1]],1),1)</f>
        <v>100</v>
      </c>
      <c r="U4140" s="9">
        <f xml:space="preserve"> IF(ROW(Tabella2026[[#This Row],[preDEF2]]) - ROW(Tabella2026[[#Headers],[preDEF2]])&lt;=ABS(SUM(Tabella2026[preDEF2])-N_TESSERE),Tabella2026[[#This Row],[preDEF2]]-1,Tabella2026[[#This Row],[preDEF2]])</f>
        <v>100</v>
      </c>
      <c r="V4140" s="21">
        <f>+Tabella2026[[#This Row],[DEF - n. card]]*(PLAFOND/N_TESSERE)</f>
        <v>50000</v>
      </c>
      <c r="W4140" s="18"/>
    </row>
    <row r="4141" spans="2:23" x14ac:dyDescent="0.25">
      <c r="B4141" s="1" t="s">
        <v>8295</v>
      </c>
      <c r="C4141" s="2">
        <v>7071</v>
      </c>
      <c r="D4141" s="1" t="s">
        <v>8296</v>
      </c>
      <c r="E4141" s="1" t="s">
        <v>565</v>
      </c>
      <c r="F4141" s="1" t="s">
        <v>565</v>
      </c>
      <c r="G4141" s="1" t="s">
        <v>4778</v>
      </c>
      <c r="H4141" s="1" t="s">
        <v>15835</v>
      </c>
      <c r="I4141" s="5">
        <v>2189</v>
      </c>
      <c r="J4141" s="5">
        <v>63079513</v>
      </c>
      <c r="K4141" s="3">
        <f>+Tabella2026[[#This Row],[POP_2024]]/SUM(Tabella2026[POP_2024])</f>
        <v>3.7137281242921184E-5</v>
      </c>
      <c r="L4141" s="3">
        <f>+Tabella2026[[#This Row],[INCIDENZA POPOLAZIONE]]*(PLAFOND/2)</f>
        <v>10933.187744955065</v>
      </c>
      <c r="M4141" s="3">
        <f>+IFERROR(Tabella2026[[#This Row],[reddito_2024]]/Tabella2026[[#This Row],[POP_2024]],"")</f>
        <v>28816.588853357698</v>
      </c>
      <c r="N4141" s="3">
        <f>+IF(Tabella2026[[#This Row],[REDDITO COMPLESSIVO PROCAPITE]]&lt;media_aggr_reddito_pc,(media_aggr_reddito_pc-Tabella2026[[#This Row],[REDDITO COMPLESSIVO PROCAPITE]]),0)</f>
        <v>0</v>
      </c>
      <c r="O4141" s="3">
        <f>+Tabella2026[[#This Row],[DIFFERENZA REDDITO INFERIORE ALLA MEDIA DALLA MEDIA]]*Tabella2026[[#This Row],[POP_2024]]</f>
        <v>0</v>
      </c>
      <c r="P4141" s="3">
        <f>+Tabella2026[[#This Row],[POPOLAZIONE PER DIFFERENZA ]]/SUM(Tabella2026[[POPOLAZIONE PER DIFFERENZA ]])</f>
        <v>0</v>
      </c>
      <c r="Q4141" s="3">
        <f>+Tabella2026[[#This Row],[INCIDENZA POPOLAZIONE PER DIFFERENZA]]*(PLAFOND-SUM(Tabella2026[CONTRIBUTO SULLA BASE DELLA POPOLAZIONE]))</f>
        <v>0</v>
      </c>
      <c r="R4141" s="3">
        <f>+Tabella2026[[#This Row],[CONTRIBUTO SULLA BASE DELLA POPOLAZIONE]]+Tabella2026[[#This Row],[CONTRIBUTO SULLA BASE DEL REDDITO]]</f>
        <v>10933.187744955065</v>
      </c>
      <c r="S4141" s="3">
        <f>+Tabella2026[[#This Row],[CONTRIBUTO TOTALE]]/(PLAFOND/N_TESSERE)</f>
        <v>21.86637548991013</v>
      </c>
      <c r="T4141" s="3">
        <f>+MAX(CEILING(Tabella2026[[#This Row],[preDEF1]],1),1)</f>
        <v>22</v>
      </c>
      <c r="U4141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41" s="21">
        <f>+Tabella2026[[#This Row],[DEF - n. card]]*(PLAFOND/N_TESSERE)</f>
        <v>11000</v>
      </c>
      <c r="W4141" s="18"/>
    </row>
    <row r="4142" spans="2:23" x14ac:dyDescent="0.25">
      <c r="B4142" s="1" t="s">
        <v>8267</v>
      </c>
      <c r="C4142" s="2">
        <v>2015</v>
      </c>
      <c r="D4142" s="1" t="s">
        <v>8268</v>
      </c>
      <c r="E4142" s="1" t="s">
        <v>18</v>
      </c>
      <c r="F4142" s="1" t="s">
        <v>381</v>
      </c>
      <c r="G4142" s="1" t="s">
        <v>4778</v>
      </c>
      <c r="H4142" s="1" t="s">
        <v>15835</v>
      </c>
      <c r="I4142" s="5">
        <v>2188</v>
      </c>
      <c r="J4142" s="5">
        <v>39364446</v>
      </c>
      <c r="K4142" s="3">
        <f>+Tabella2026[[#This Row],[POP_2024]]/SUM(Tabella2026[POP_2024])</f>
        <v>3.7120315833490888E-5</v>
      </c>
      <c r="L4142" s="3">
        <f>+Tabella2026[[#This Row],[INCIDENZA POPOLAZIONE]]*(PLAFOND/2)</f>
        <v>10928.193141142843</v>
      </c>
      <c r="M4142" s="3">
        <f>+IFERROR(Tabella2026[[#This Row],[reddito_2024]]/Tabella2026[[#This Row],[POP_2024]],"")</f>
        <v>17991.063071297987</v>
      </c>
      <c r="N4142" s="3">
        <f>+IF(Tabella2026[[#This Row],[REDDITO COMPLESSIVO PROCAPITE]]&lt;media_aggr_reddito_pc,(media_aggr_reddito_pc-Tabella2026[[#This Row],[REDDITO COMPLESSIVO PROCAPITE]]),0)</f>
        <v>0</v>
      </c>
      <c r="O4142" s="3">
        <f>+Tabella2026[[#This Row],[DIFFERENZA REDDITO INFERIORE ALLA MEDIA DALLA MEDIA]]*Tabella2026[[#This Row],[POP_2024]]</f>
        <v>0</v>
      </c>
      <c r="P4142" s="3">
        <f>+Tabella2026[[#This Row],[POPOLAZIONE PER DIFFERENZA ]]/SUM(Tabella2026[[POPOLAZIONE PER DIFFERENZA ]])</f>
        <v>0</v>
      </c>
      <c r="Q4142" s="3">
        <f>+Tabella2026[[#This Row],[INCIDENZA POPOLAZIONE PER DIFFERENZA]]*(PLAFOND-SUM(Tabella2026[CONTRIBUTO SULLA BASE DELLA POPOLAZIONE]))</f>
        <v>0</v>
      </c>
      <c r="R4142" s="3">
        <f>+Tabella2026[[#This Row],[CONTRIBUTO SULLA BASE DELLA POPOLAZIONE]]+Tabella2026[[#This Row],[CONTRIBUTO SULLA BASE DEL REDDITO]]</f>
        <v>10928.193141142843</v>
      </c>
      <c r="S4142" s="3">
        <f>+Tabella2026[[#This Row],[CONTRIBUTO TOTALE]]/(PLAFOND/N_TESSERE)</f>
        <v>21.856386282285687</v>
      </c>
      <c r="T4142" s="3">
        <f>+MAX(CEILING(Tabella2026[[#This Row],[preDEF1]],1),1)</f>
        <v>22</v>
      </c>
      <c r="U4142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42" s="21">
        <f>+Tabella2026[[#This Row],[DEF - n. card]]*(PLAFOND/N_TESSERE)</f>
        <v>11000</v>
      </c>
      <c r="W4142" s="18"/>
    </row>
    <row r="4143" spans="2:23" x14ac:dyDescent="0.25">
      <c r="B4143" s="1" t="s">
        <v>8153</v>
      </c>
      <c r="C4143" s="2">
        <v>67015</v>
      </c>
      <c r="D4143" s="1" t="s">
        <v>8154</v>
      </c>
      <c r="E4143" s="1" t="s">
        <v>96</v>
      </c>
      <c r="F4143" s="1" t="s">
        <v>298</v>
      </c>
      <c r="G4143" s="1" t="s">
        <v>4778</v>
      </c>
      <c r="H4143" s="1" t="s">
        <v>15836</v>
      </c>
      <c r="I4143" s="5">
        <v>2188</v>
      </c>
      <c r="J4143" s="5">
        <v>31869051</v>
      </c>
      <c r="K4143" s="3">
        <f>+Tabella2026[[#This Row],[POP_2024]]/SUM(Tabella2026[POP_2024])</f>
        <v>3.7120315833490888E-5</v>
      </c>
      <c r="L4143" s="3">
        <f>+Tabella2026[[#This Row],[INCIDENZA POPOLAZIONE]]*(PLAFOND/2)</f>
        <v>10928.193141142843</v>
      </c>
      <c r="M4143" s="3">
        <f>+IFERROR(Tabella2026[[#This Row],[reddito_2024]]/Tabella2026[[#This Row],[POP_2024]],"")</f>
        <v>14565.379798903108</v>
      </c>
      <c r="N4143" s="3">
        <f>+IF(Tabella2026[[#This Row],[REDDITO COMPLESSIVO PROCAPITE]]&lt;media_aggr_reddito_pc,(media_aggr_reddito_pc-Tabella2026[[#This Row],[REDDITO COMPLESSIVO PROCAPITE]]),0)</f>
        <v>3259.6862637056329</v>
      </c>
      <c r="O4143" s="3">
        <f>+Tabella2026[[#This Row],[DIFFERENZA REDDITO INFERIORE ALLA MEDIA DALLA MEDIA]]*Tabella2026[[#This Row],[POP_2024]]</f>
        <v>7132193.5449879244</v>
      </c>
      <c r="P4143" s="3">
        <f>+Tabella2026[[#This Row],[POPOLAZIONE PER DIFFERENZA ]]/SUM(Tabella2026[[POPOLAZIONE PER DIFFERENZA ]])</f>
        <v>6.3275544849120878E-5</v>
      </c>
      <c r="Q4143" s="3">
        <f>+Tabella2026[[#This Row],[INCIDENZA POPOLAZIONE PER DIFFERENZA]]*(PLAFOND-SUM(Tabella2026[CONTRIBUTO SULLA BASE DELLA POPOLAZIONE]))</f>
        <v>18628.272946922625</v>
      </c>
      <c r="R4143" s="3">
        <f>+Tabella2026[[#This Row],[CONTRIBUTO SULLA BASE DELLA POPOLAZIONE]]+Tabella2026[[#This Row],[CONTRIBUTO SULLA BASE DEL REDDITO]]</f>
        <v>29556.46608806547</v>
      </c>
      <c r="S4143" s="3">
        <f>+Tabella2026[[#This Row],[CONTRIBUTO TOTALE]]/(PLAFOND/N_TESSERE)</f>
        <v>59.11293217613094</v>
      </c>
      <c r="T4143" s="3">
        <f>+MAX(CEILING(Tabella2026[[#This Row],[preDEF1]],1),1)</f>
        <v>60</v>
      </c>
      <c r="U4143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4143" s="21">
        <f>+Tabella2026[[#This Row],[DEF - n. card]]*(PLAFOND/N_TESSERE)</f>
        <v>30000</v>
      </c>
      <c r="W4143" s="18"/>
    </row>
    <row r="4144" spans="2:23" x14ac:dyDescent="0.25">
      <c r="B4144" s="1" t="s">
        <v>8195</v>
      </c>
      <c r="C4144" s="2">
        <v>44027</v>
      </c>
      <c r="D4144" s="1" t="s">
        <v>8196</v>
      </c>
      <c r="E4144" s="1" t="s">
        <v>117</v>
      </c>
      <c r="F4144" s="1" t="s">
        <v>360</v>
      </c>
      <c r="G4144" s="1" t="s">
        <v>4778</v>
      </c>
      <c r="H4144" s="1" t="s">
        <v>15834</v>
      </c>
      <c r="I4144" s="5">
        <v>2187</v>
      </c>
      <c r="J4144" s="5">
        <v>35612447</v>
      </c>
      <c r="K4144" s="3">
        <f>+Tabella2026[[#This Row],[POP_2024]]/SUM(Tabella2026[POP_2024])</f>
        <v>3.7103350424060585E-5</v>
      </c>
      <c r="L4144" s="3">
        <f>+Tabella2026[[#This Row],[INCIDENZA POPOLAZIONE]]*(PLAFOND/2)</f>
        <v>10923.198537330618</v>
      </c>
      <c r="M4144" s="3">
        <f>+IFERROR(Tabella2026[[#This Row],[reddito_2024]]/Tabella2026[[#This Row],[POP_2024]],"")</f>
        <v>16283.697759487883</v>
      </c>
      <c r="N4144" s="3">
        <f>+IF(Tabella2026[[#This Row],[REDDITO COMPLESSIVO PROCAPITE]]&lt;media_aggr_reddito_pc,(media_aggr_reddito_pc-Tabella2026[[#This Row],[REDDITO COMPLESSIVO PROCAPITE]]),0)</f>
        <v>1541.3683031208584</v>
      </c>
      <c r="O4144" s="3">
        <f>+Tabella2026[[#This Row],[DIFFERENZA REDDITO INFERIORE ALLA MEDIA DALLA MEDIA]]*Tabella2026[[#This Row],[POP_2024]]</f>
        <v>3370972.4789253175</v>
      </c>
      <c r="P4144" s="3">
        <f>+Tabella2026[[#This Row],[POPOLAZIONE PER DIFFERENZA ]]/SUM(Tabella2026[[POPOLAZIONE PER DIFFERENZA ]])</f>
        <v>2.9906664608854534E-5</v>
      </c>
      <c r="Q4144" s="3">
        <f>+Tabella2026[[#This Row],[INCIDENZA POPOLAZIONE PER DIFFERENZA]]*(PLAFOND-SUM(Tabella2026[CONTRIBUTO SULLA BASE DELLA POPOLAZIONE]))</f>
        <v>8804.4996308483533</v>
      </c>
      <c r="R4144" s="3">
        <f>+Tabella2026[[#This Row],[CONTRIBUTO SULLA BASE DELLA POPOLAZIONE]]+Tabella2026[[#This Row],[CONTRIBUTO SULLA BASE DEL REDDITO]]</f>
        <v>19727.698168178969</v>
      </c>
      <c r="S4144" s="3">
        <f>+Tabella2026[[#This Row],[CONTRIBUTO TOTALE]]/(PLAFOND/N_TESSERE)</f>
        <v>39.455396336357936</v>
      </c>
      <c r="T4144" s="3">
        <f>+MAX(CEILING(Tabella2026[[#This Row],[preDEF1]],1),1)</f>
        <v>40</v>
      </c>
      <c r="U4144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4144" s="21">
        <f>+Tabella2026[[#This Row],[DEF - n. card]]*(PLAFOND/N_TESSERE)</f>
        <v>20000</v>
      </c>
      <c r="W4144" s="18"/>
    </row>
    <row r="4145" spans="2:23" x14ac:dyDescent="0.25">
      <c r="B4145" s="1" t="s">
        <v>8343</v>
      </c>
      <c r="C4145" s="2">
        <v>12080</v>
      </c>
      <c r="D4145" s="1" t="s">
        <v>8344</v>
      </c>
      <c r="E4145" s="1" t="s">
        <v>12</v>
      </c>
      <c r="F4145" s="1" t="s">
        <v>157</v>
      </c>
      <c r="G4145" s="1" t="s">
        <v>4778</v>
      </c>
      <c r="H4145" s="1" t="s">
        <v>15835</v>
      </c>
      <c r="I4145" s="5">
        <v>2184</v>
      </c>
      <c r="J4145" s="5">
        <v>48003028</v>
      </c>
      <c r="K4145" s="3">
        <f>+Tabella2026[[#This Row],[POP_2024]]/SUM(Tabella2026[POP_2024])</f>
        <v>3.7052454195769696E-5</v>
      </c>
      <c r="L4145" s="3">
        <f>+Tabella2026[[#This Row],[INCIDENZA POPOLAZIONE]]*(PLAFOND/2)</f>
        <v>10908.214725893951</v>
      </c>
      <c r="M4145" s="3">
        <f>+IFERROR(Tabella2026[[#This Row],[reddito_2024]]/Tabella2026[[#This Row],[POP_2024]],"")</f>
        <v>21979.408424908426</v>
      </c>
      <c r="N4145" s="3">
        <f>+IF(Tabella2026[[#This Row],[REDDITO COMPLESSIVO PROCAPITE]]&lt;media_aggr_reddito_pc,(media_aggr_reddito_pc-Tabella2026[[#This Row],[REDDITO COMPLESSIVO PROCAPITE]]),0)</f>
        <v>0</v>
      </c>
      <c r="O4145" s="3">
        <f>+Tabella2026[[#This Row],[DIFFERENZA REDDITO INFERIORE ALLA MEDIA DALLA MEDIA]]*Tabella2026[[#This Row],[POP_2024]]</f>
        <v>0</v>
      </c>
      <c r="P4145" s="3">
        <f>+Tabella2026[[#This Row],[POPOLAZIONE PER DIFFERENZA ]]/SUM(Tabella2026[[POPOLAZIONE PER DIFFERENZA ]])</f>
        <v>0</v>
      </c>
      <c r="Q4145" s="3">
        <f>+Tabella2026[[#This Row],[INCIDENZA POPOLAZIONE PER DIFFERENZA]]*(PLAFOND-SUM(Tabella2026[CONTRIBUTO SULLA BASE DELLA POPOLAZIONE]))</f>
        <v>0</v>
      </c>
      <c r="R4145" s="3">
        <f>+Tabella2026[[#This Row],[CONTRIBUTO SULLA BASE DELLA POPOLAZIONE]]+Tabella2026[[#This Row],[CONTRIBUTO SULLA BASE DEL REDDITO]]</f>
        <v>10908.214725893951</v>
      </c>
      <c r="S4145" s="3">
        <f>+Tabella2026[[#This Row],[CONTRIBUTO TOTALE]]/(PLAFOND/N_TESSERE)</f>
        <v>21.816429451787904</v>
      </c>
      <c r="T4145" s="3">
        <f>+MAX(CEILING(Tabella2026[[#This Row],[preDEF1]],1),1)</f>
        <v>22</v>
      </c>
      <c r="U4145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45" s="21">
        <f>+Tabella2026[[#This Row],[DEF - n. card]]*(PLAFOND/N_TESSERE)</f>
        <v>11000</v>
      </c>
      <c r="W4145" s="18"/>
    </row>
    <row r="4146" spans="2:23" x14ac:dyDescent="0.25">
      <c r="B4146" s="1" t="s">
        <v>8511</v>
      </c>
      <c r="C4146" s="2">
        <v>19107</v>
      </c>
      <c r="D4146" s="1" t="s">
        <v>8512</v>
      </c>
      <c r="E4146" s="1" t="s">
        <v>12</v>
      </c>
      <c r="F4146" s="1" t="s">
        <v>193</v>
      </c>
      <c r="G4146" s="1" t="s">
        <v>4778</v>
      </c>
      <c r="H4146" s="1" t="s">
        <v>15835</v>
      </c>
      <c r="I4146" s="5">
        <v>2184</v>
      </c>
      <c r="J4146" s="5">
        <v>37647108</v>
      </c>
      <c r="K4146" s="3">
        <f>+Tabella2026[[#This Row],[POP_2024]]/SUM(Tabella2026[POP_2024])</f>
        <v>3.7052454195769696E-5</v>
      </c>
      <c r="L4146" s="3">
        <f>+Tabella2026[[#This Row],[INCIDENZA POPOLAZIONE]]*(PLAFOND/2)</f>
        <v>10908.214725893951</v>
      </c>
      <c r="M4146" s="3">
        <f>+IFERROR(Tabella2026[[#This Row],[reddito_2024]]/Tabella2026[[#This Row],[POP_2024]],"")</f>
        <v>17237.686813186814</v>
      </c>
      <c r="N4146" s="3">
        <f>+IF(Tabella2026[[#This Row],[REDDITO COMPLESSIVO PROCAPITE]]&lt;media_aggr_reddito_pc,(media_aggr_reddito_pc-Tabella2026[[#This Row],[REDDITO COMPLESSIVO PROCAPITE]]),0)</f>
        <v>587.37924942192694</v>
      </c>
      <c r="O4146" s="3">
        <f>+Tabella2026[[#This Row],[DIFFERENZA REDDITO INFERIORE ALLA MEDIA DALLA MEDIA]]*Tabella2026[[#This Row],[POP_2024]]</f>
        <v>1282836.2807374885</v>
      </c>
      <c r="P4146" s="3">
        <f>+Tabella2026[[#This Row],[POPOLAZIONE PER DIFFERENZA ]]/SUM(Tabella2026[[POPOLAZIONE PER DIFFERENZA ]])</f>
        <v>1.1381093923471451E-5</v>
      </c>
      <c r="Q4146" s="3">
        <f>+Tabella2026[[#This Row],[INCIDENZA POPOLAZIONE PER DIFFERENZA]]*(PLAFOND-SUM(Tabella2026[CONTRIBUTO SULLA BASE DELLA POPOLAZIONE]))</f>
        <v>3350.585515249566</v>
      </c>
      <c r="R4146" s="3">
        <f>+Tabella2026[[#This Row],[CONTRIBUTO SULLA BASE DELLA POPOLAZIONE]]+Tabella2026[[#This Row],[CONTRIBUTO SULLA BASE DEL REDDITO]]</f>
        <v>14258.800241143517</v>
      </c>
      <c r="S4146" s="3">
        <f>+Tabella2026[[#This Row],[CONTRIBUTO TOTALE]]/(PLAFOND/N_TESSERE)</f>
        <v>28.517600482287033</v>
      </c>
      <c r="T4146" s="3">
        <f>+MAX(CEILING(Tabella2026[[#This Row],[preDEF1]],1),1)</f>
        <v>29</v>
      </c>
      <c r="U4146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4146" s="21">
        <f>+Tabella2026[[#This Row],[DEF - n. card]]*(PLAFOND/N_TESSERE)</f>
        <v>14500</v>
      </c>
      <c r="W4146" s="18"/>
    </row>
    <row r="4147" spans="2:23" x14ac:dyDescent="0.25">
      <c r="B4147" s="1" t="s">
        <v>8581</v>
      </c>
      <c r="C4147" s="2">
        <v>18168</v>
      </c>
      <c r="D4147" s="1" t="s">
        <v>8582</v>
      </c>
      <c r="E4147" s="1" t="s">
        <v>12</v>
      </c>
      <c r="F4147" s="1" t="s">
        <v>195</v>
      </c>
      <c r="G4147" s="1" t="s">
        <v>4778</v>
      </c>
      <c r="H4147" s="1" t="s">
        <v>15835</v>
      </c>
      <c r="I4147" s="5">
        <v>2183</v>
      </c>
      <c r="J4147" s="5">
        <v>33629505</v>
      </c>
      <c r="K4147" s="3">
        <f>+Tabella2026[[#This Row],[POP_2024]]/SUM(Tabella2026[POP_2024])</f>
        <v>3.70354887863394E-5</v>
      </c>
      <c r="L4147" s="3">
        <f>+Tabella2026[[#This Row],[INCIDENZA POPOLAZIONE]]*(PLAFOND/2)</f>
        <v>10903.22012208173</v>
      </c>
      <c r="M4147" s="3">
        <f>+IFERROR(Tabella2026[[#This Row],[reddito_2024]]/Tabella2026[[#This Row],[POP_2024]],"")</f>
        <v>15405.178653229501</v>
      </c>
      <c r="N4147" s="3">
        <f>+IF(Tabella2026[[#This Row],[REDDITO COMPLESSIVO PROCAPITE]]&lt;media_aggr_reddito_pc,(media_aggr_reddito_pc-Tabella2026[[#This Row],[REDDITO COMPLESSIVO PROCAPITE]]),0)</f>
        <v>2419.8874093792401</v>
      </c>
      <c r="O4147" s="3">
        <f>+Tabella2026[[#This Row],[DIFFERENZA REDDITO INFERIORE ALLA MEDIA DALLA MEDIA]]*Tabella2026[[#This Row],[POP_2024]]</f>
        <v>5282614.2146748807</v>
      </c>
      <c r="P4147" s="3">
        <f>+Tabella2026[[#This Row],[POPOLAZIONE PER DIFFERENZA ]]/SUM(Tabella2026[[POPOLAZIONE PER DIFFERENZA ]])</f>
        <v>4.6866408006574898E-5</v>
      </c>
      <c r="Q4147" s="3">
        <f>+Tabella2026[[#This Row],[INCIDENZA POPOLAZIONE PER DIFFERENZA]]*(PLAFOND-SUM(Tabella2026[CONTRIBUTO SULLA BASE DELLA POPOLAZIONE]))</f>
        <v>13797.435367329701</v>
      </c>
      <c r="R4147" s="3">
        <f>+Tabella2026[[#This Row],[CONTRIBUTO SULLA BASE DELLA POPOLAZIONE]]+Tabella2026[[#This Row],[CONTRIBUTO SULLA BASE DEL REDDITO]]</f>
        <v>24700.655489411431</v>
      </c>
      <c r="S4147" s="3">
        <f>+Tabella2026[[#This Row],[CONTRIBUTO TOTALE]]/(PLAFOND/N_TESSERE)</f>
        <v>49.401310978822863</v>
      </c>
      <c r="T4147" s="3">
        <f>+MAX(CEILING(Tabella2026[[#This Row],[preDEF1]],1),1)</f>
        <v>50</v>
      </c>
      <c r="U4147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4147" s="21">
        <f>+Tabella2026[[#This Row],[DEF - n. card]]*(PLAFOND/N_TESSERE)</f>
        <v>25000</v>
      </c>
      <c r="W4147" s="18"/>
    </row>
    <row r="4148" spans="2:23" x14ac:dyDescent="0.25">
      <c r="B4148" s="1" t="s">
        <v>8119</v>
      </c>
      <c r="C4148" s="2">
        <v>57002</v>
      </c>
      <c r="D4148" s="1" t="s">
        <v>8120</v>
      </c>
      <c r="E4148" s="1" t="s">
        <v>8</v>
      </c>
      <c r="F4148" s="1" t="s">
        <v>377</v>
      </c>
      <c r="G4148" s="1" t="s">
        <v>4778</v>
      </c>
      <c r="H4148" s="1" t="s">
        <v>15834</v>
      </c>
      <c r="I4148" s="5">
        <v>2181</v>
      </c>
      <c r="J4148" s="5">
        <v>33409206</v>
      </c>
      <c r="K4148" s="3">
        <f>+Tabella2026[[#This Row],[POP_2024]]/SUM(Tabella2026[POP_2024])</f>
        <v>3.70015579674788E-5</v>
      </c>
      <c r="L4148" s="3">
        <f>+Tabella2026[[#This Row],[INCIDENZA POPOLAZIONE]]*(PLAFOND/2)</f>
        <v>10893.230914457283</v>
      </c>
      <c r="M4148" s="3">
        <f>+IFERROR(Tabella2026[[#This Row],[reddito_2024]]/Tabella2026[[#This Row],[POP_2024]],"")</f>
        <v>15318.297111416781</v>
      </c>
      <c r="N4148" s="3">
        <f>+IF(Tabella2026[[#This Row],[REDDITO COMPLESSIVO PROCAPITE]]&lt;media_aggr_reddito_pc,(media_aggr_reddito_pc-Tabella2026[[#This Row],[REDDITO COMPLESSIVO PROCAPITE]]),0)</f>
        <v>2506.7689511919598</v>
      </c>
      <c r="O4148" s="3">
        <f>+Tabella2026[[#This Row],[DIFFERENZA REDDITO INFERIORE ALLA MEDIA DALLA MEDIA]]*Tabella2026[[#This Row],[POP_2024]]</f>
        <v>5467263.0825496642</v>
      </c>
      <c r="P4148" s="3">
        <f>+Tabella2026[[#This Row],[POPOLAZIONE PER DIFFERENZA ]]/SUM(Tabella2026[[POPOLAZIONE PER DIFFERENZA ]])</f>
        <v>4.850457972006701E-5</v>
      </c>
      <c r="Q4148" s="3">
        <f>+Tabella2026[[#This Row],[INCIDENZA POPOLAZIONE PER DIFFERENZA]]*(PLAFOND-SUM(Tabella2026[CONTRIBUTO SULLA BASE DELLA POPOLAZIONE]))</f>
        <v>14279.711891152996</v>
      </c>
      <c r="R4148" s="3">
        <f>+Tabella2026[[#This Row],[CONTRIBUTO SULLA BASE DELLA POPOLAZIONE]]+Tabella2026[[#This Row],[CONTRIBUTO SULLA BASE DEL REDDITO]]</f>
        <v>25172.942805610277</v>
      </c>
      <c r="S4148" s="3">
        <f>+Tabella2026[[#This Row],[CONTRIBUTO TOTALE]]/(PLAFOND/N_TESSERE)</f>
        <v>50.345885611220552</v>
      </c>
      <c r="T4148" s="3">
        <f>+MAX(CEILING(Tabella2026[[#This Row],[preDEF1]],1),1)</f>
        <v>51</v>
      </c>
      <c r="U4148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4148" s="21">
        <f>+Tabella2026[[#This Row],[DEF - n. card]]*(PLAFOND/N_TESSERE)</f>
        <v>25500</v>
      </c>
      <c r="W4148" s="18"/>
    </row>
    <row r="4149" spans="2:23" x14ac:dyDescent="0.25">
      <c r="B4149" s="1" t="s">
        <v>8217</v>
      </c>
      <c r="C4149" s="2">
        <v>65035</v>
      </c>
      <c r="D4149" s="1" t="s">
        <v>8218</v>
      </c>
      <c r="E4149" s="1" t="s">
        <v>15</v>
      </c>
      <c r="F4149" s="1" t="s">
        <v>82</v>
      </c>
      <c r="G4149" s="1" t="s">
        <v>4778</v>
      </c>
      <c r="H4149" s="1" t="s">
        <v>15836</v>
      </c>
      <c r="I4149" s="5">
        <v>2180</v>
      </c>
      <c r="J4149" s="5">
        <v>24255274</v>
      </c>
      <c r="K4149" s="3">
        <f>+Tabella2026[[#This Row],[POP_2024]]/SUM(Tabella2026[POP_2024])</f>
        <v>3.6984592558048504E-5</v>
      </c>
      <c r="L4149" s="3">
        <f>+Tabella2026[[#This Row],[INCIDENZA POPOLAZIONE]]*(PLAFOND/2)</f>
        <v>10888.236310645061</v>
      </c>
      <c r="M4149" s="3">
        <f>+IFERROR(Tabella2026[[#This Row],[reddito_2024]]/Tabella2026[[#This Row],[POP_2024]],"")</f>
        <v>11126.27247706422</v>
      </c>
      <c r="N4149" s="3">
        <f>+IF(Tabella2026[[#This Row],[REDDITO COMPLESSIVO PROCAPITE]]&lt;media_aggr_reddito_pc,(media_aggr_reddito_pc-Tabella2026[[#This Row],[REDDITO COMPLESSIVO PROCAPITE]]),0)</f>
        <v>6698.7935855445212</v>
      </c>
      <c r="O4149" s="3">
        <f>+Tabella2026[[#This Row],[DIFFERENZA REDDITO INFERIORE ALLA MEDIA DALLA MEDIA]]*Tabella2026[[#This Row],[POP_2024]]</f>
        <v>14603370.016487056</v>
      </c>
      <c r="P4149" s="3">
        <f>+Tabella2026[[#This Row],[POPOLAZIONE PER DIFFERENZA ]]/SUM(Tabella2026[[POPOLAZIONE PER DIFFERENZA ]])</f>
        <v>1.2955848556239625E-4</v>
      </c>
      <c r="Q4149" s="3">
        <f>+Tabella2026[[#This Row],[INCIDENZA POPOLAZIONE PER DIFFERENZA]]*(PLAFOND-SUM(Tabella2026[CONTRIBUTO SULLA BASE DELLA POPOLAZIONE]))</f>
        <v>38141.920980705436</v>
      </c>
      <c r="R4149" s="3">
        <f>+Tabella2026[[#This Row],[CONTRIBUTO SULLA BASE DELLA POPOLAZIONE]]+Tabella2026[[#This Row],[CONTRIBUTO SULLA BASE DEL REDDITO]]</f>
        <v>49030.157291350493</v>
      </c>
      <c r="S4149" s="3">
        <f>+Tabella2026[[#This Row],[CONTRIBUTO TOTALE]]/(PLAFOND/N_TESSERE)</f>
        <v>98.060314582700983</v>
      </c>
      <c r="T4149" s="3">
        <f>+MAX(CEILING(Tabella2026[[#This Row],[preDEF1]],1),1)</f>
        <v>99</v>
      </c>
      <c r="U4149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4149" s="21">
        <f>+Tabella2026[[#This Row],[DEF - n. card]]*(PLAFOND/N_TESSERE)</f>
        <v>49500</v>
      </c>
      <c r="W4149" s="18"/>
    </row>
    <row r="4150" spans="2:23" x14ac:dyDescent="0.25">
      <c r="B4150" s="1" t="s">
        <v>8105</v>
      </c>
      <c r="C4150" s="2">
        <v>62046</v>
      </c>
      <c r="D4150" s="1" t="s">
        <v>8106</v>
      </c>
      <c r="E4150" s="1" t="s">
        <v>15</v>
      </c>
      <c r="F4150" s="1" t="s">
        <v>256</v>
      </c>
      <c r="G4150" s="1" t="s">
        <v>4778</v>
      </c>
      <c r="H4150" s="1" t="s">
        <v>15836</v>
      </c>
      <c r="I4150" s="5">
        <v>2180</v>
      </c>
      <c r="J4150" s="5">
        <v>20572679</v>
      </c>
      <c r="K4150" s="3">
        <f>+Tabella2026[[#This Row],[POP_2024]]/SUM(Tabella2026[POP_2024])</f>
        <v>3.6984592558048504E-5</v>
      </c>
      <c r="L4150" s="3">
        <f>+Tabella2026[[#This Row],[INCIDENZA POPOLAZIONE]]*(PLAFOND/2)</f>
        <v>10888.236310645061</v>
      </c>
      <c r="M4150" s="3">
        <f>+IFERROR(Tabella2026[[#This Row],[reddito_2024]]/Tabella2026[[#This Row],[POP_2024]],"")</f>
        <v>9437.0087155963301</v>
      </c>
      <c r="N4150" s="3">
        <f>+IF(Tabella2026[[#This Row],[REDDITO COMPLESSIVO PROCAPITE]]&lt;media_aggr_reddito_pc,(media_aggr_reddito_pc-Tabella2026[[#This Row],[REDDITO COMPLESSIVO PROCAPITE]]),0)</f>
        <v>8388.0573470124109</v>
      </c>
      <c r="O4150" s="3">
        <f>+Tabella2026[[#This Row],[DIFFERENZA REDDITO INFERIORE ALLA MEDIA DALLA MEDIA]]*Tabella2026[[#This Row],[POP_2024]]</f>
        <v>18285965.016487055</v>
      </c>
      <c r="P4150" s="3">
        <f>+Tabella2026[[#This Row],[POPOLAZIONE PER DIFFERENZA ]]/SUM(Tabella2026[[POPOLAZIONE PER DIFFERENZA ]])</f>
        <v>1.6222980941442484E-4</v>
      </c>
      <c r="Q4150" s="3">
        <f>+Tabella2026[[#This Row],[INCIDENZA POPOLAZIONE PER DIFFERENZA]]*(PLAFOND-SUM(Tabella2026[CONTRIBUTO SULLA BASE DELLA POPOLAZIONE]))</f>
        <v>47760.334219249809</v>
      </c>
      <c r="R4150" s="3">
        <f>+Tabella2026[[#This Row],[CONTRIBUTO SULLA BASE DELLA POPOLAZIONE]]+Tabella2026[[#This Row],[CONTRIBUTO SULLA BASE DEL REDDITO]]</f>
        <v>58648.570529894874</v>
      </c>
      <c r="S4150" s="3">
        <f>+Tabella2026[[#This Row],[CONTRIBUTO TOTALE]]/(PLAFOND/N_TESSERE)</f>
        <v>117.29714105978975</v>
      </c>
      <c r="T4150" s="3">
        <f>+MAX(CEILING(Tabella2026[[#This Row],[preDEF1]],1),1)</f>
        <v>118</v>
      </c>
      <c r="U4150" s="9">
        <f xml:space="preserve"> IF(ROW(Tabella2026[[#This Row],[preDEF2]]) - ROW(Tabella2026[[#Headers],[preDEF2]])&lt;=ABS(SUM(Tabella2026[preDEF2])-N_TESSERE),Tabella2026[[#This Row],[preDEF2]]-1,Tabella2026[[#This Row],[preDEF2]])</f>
        <v>118</v>
      </c>
      <c r="V4150" s="21">
        <f>+Tabella2026[[#This Row],[DEF - n. card]]*(PLAFOND/N_TESSERE)</f>
        <v>59000</v>
      </c>
      <c r="W4150" s="18"/>
    </row>
    <row r="4151" spans="2:23" x14ac:dyDescent="0.25">
      <c r="B4151" s="1" t="s">
        <v>8359</v>
      </c>
      <c r="C4151" s="2">
        <v>94038</v>
      </c>
      <c r="D4151" s="1" t="s">
        <v>8360</v>
      </c>
      <c r="E4151" s="1" t="s">
        <v>345</v>
      </c>
      <c r="F4151" s="1" t="s">
        <v>1000</v>
      </c>
      <c r="G4151" s="1" t="s">
        <v>4778</v>
      </c>
      <c r="H4151" s="1" t="s">
        <v>15836</v>
      </c>
      <c r="I4151" s="5">
        <v>2180</v>
      </c>
      <c r="J4151" s="5">
        <v>30795783</v>
      </c>
      <c r="K4151" s="3">
        <f>+Tabella2026[[#This Row],[POP_2024]]/SUM(Tabella2026[POP_2024])</f>
        <v>3.6984592558048504E-5</v>
      </c>
      <c r="L4151" s="3">
        <f>+Tabella2026[[#This Row],[INCIDENZA POPOLAZIONE]]*(PLAFOND/2)</f>
        <v>10888.236310645061</v>
      </c>
      <c r="M4151" s="3">
        <f>+IFERROR(Tabella2026[[#This Row],[reddito_2024]]/Tabella2026[[#This Row],[POP_2024]],"")</f>
        <v>14126.505963302752</v>
      </c>
      <c r="N4151" s="3">
        <f>+IF(Tabella2026[[#This Row],[REDDITO COMPLESSIVO PROCAPITE]]&lt;media_aggr_reddito_pc,(media_aggr_reddito_pc-Tabella2026[[#This Row],[REDDITO COMPLESSIVO PROCAPITE]]),0)</f>
        <v>3698.5600993059888</v>
      </c>
      <c r="O4151" s="3">
        <f>+Tabella2026[[#This Row],[DIFFERENZA REDDITO INFERIORE ALLA MEDIA DALLA MEDIA]]*Tabella2026[[#This Row],[POP_2024]]</f>
        <v>8062861.0164870555</v>
      </c>
      <c r="P4151" s="3">
        <f>+Tabella2026[[#This Row],[POPOLAZIONE PER DIFFERENZA ]]/SUM(Tabella2026[[POPOLAZIONE PER DIFFERENZA ]])</f>
        <v>7.1532260116451848E-5</v>
      </c>
      <c r="Q4151" s="3">
        <f>+Tabella2026[[#This Row],[INCIDENZA POPOLAZIONE PER DIFFERENZA]]*(PLAFOND-SUM(Tabella2026[CONTRIBUTO SULLA BASE DELLA POPOLAZIONE]))</f>
        <v>21059.043729088422</v>
      </c>
      <c r="R4151" s="3">
        <f>+Tabella2026[[#This Row],[CONTRIBUTO SULLA BASE DELLA POPOLAZIONE]]+Tabella2026[[#This Row],[CONTRIBUTO SULLA BASE DEL REDDITO]]</f>
        <v>31947.280039733483</v>
      </c>
      <c r="S4151" s="3">
        <f>+Tabella2026[[#This Row],[CONTRIBUTO TOTALE]]/(PLAFOND/N_TESSERE)</f>
        <v>63.894560079466963</v>
      </c>
      <c r="T4151" s="3">
        <f>+MAX(CEILING(Tabella2026[[#This Row],[preDEF1]],1),1)</f>
        <v>64</v>
      </c>
      <c r="U4151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4151" s="21">
        <f>+Tabella2026[[#This Row],[DEF - n. card]]*(PLAFOND/N_TESSERE)</f>
        <v>32000</v>
      </c>
      <c r="W4151" s="18"/>
    </row>
    <row r="4152" spans="2:23" x14ac:dyDescent="0.25">
      <c r="B4152" s="1" t="s">
        <v>8367</v>
      </c>
      <c r="C4152" s="2">
        <v>84037</v>
      </c>
      <c r="D4152" s="1" t="s">
        <v>8368</v>
      </c>
      <c r="E4152" s="1" t="s">
        <v>21</v>
      </c>
      <c r="F4152" s="1" t="s">
        <v>261</v>
      </c>
      <c r="G4152" s="1" t="s">
        <v>4778</v>
      </c>
      <c r="H4152" s="1" t="s">
        <v>15836</v>
      </c>
      <c r="I4152" s="5">
        <v>2180</v>
      </c>
      <c r="J4152" s="5">
        <v>24174125</v>
      </c>
      <c r="K4152" s="3">
        <f>+Tabella2026[[#This Row],[POP_2024]]/SUM(Tabella2026[POP_2024])</f>
        <v>3.6984592558048504E-5</v>
      </c>
      <c r="L4152" s="3">
        <f>+Tabella2026[[#This Row],[INCIDENZA POPOLAZIONE]]*(PLAFOND/2)</f>
        <v>10888.236310645061</v>
      </c>
      <c r="M4152" s="3">
        <f>+IFERROR(Tabella2026[[#This Row],[reddito_2024]]/Tabella2026[[#This Row],[POP_2024]],"")</f>
        <v>11089.048165137614</v>
      </c>
      <c r="N4152" s="3">
        <f>+IF(Tabella2026[[#This Row],[REDDITO COMPLESSIVO PROCAPITE]]&lt;media_aggr_reddito_pc,(media_aggr_reddito_pc-Tabella2026[[#This Row],[REDDITO COMPLESSIVO PROCAPITE]]),0)</f>
        <v>6736.0178974711271</v>
      </c>
      <c r="O4152" s="3">
        <f>+Tabella2026[[#This Row],[DIFFERENZA REDDITO INFERIORE ALLA MEDIA DALLA MEDIA]]*Tabella2026[[#This Row],[POP_2024]]</f>
        <v>14684519.016487056</v>
      </c>
      <c r="P4152" s="3">
        <f>+Tabella2026[[#This Row],[POPOLAZIONE PER DIFFERENZA ]]/SUM(Tabella2026[[POPOLAZIONE PER DIFFERENZA ]])</f>
        <v>1.3027842496905604E-4</v>
      </c>
      <c r="Q4152" s="3">
        <f>+Tabella2026[[#This Row],[INCIDENZA POPOLAZIONE PER DIFFERENZA]]*(PLAFOND-SUM(Tabella2026[CONTRIBUTO SULLA BASE DELLA POPOLAZIONE]))</f>
        <v>38353.870602071525</v>
      </c>
      <c r="R4152" s="3">
        <f>+Tabella2026[[#This Row],[CONTRIBUTO SULLA BASE DELLA POPOLAZIONE]]+Tabella2026[[#This Row],[CONTRIBUTO SULLA BASE DEL REDDITO]]</f>
        <v>49242.106912716583</v>
      </c>
      <c r="S4152" s="3">
        <f>+Tabella2026[[#This Row],[CONTRIBUTO TOTALE]]/(PLAFOND/N_TESSERE)</f>
        <v>98.484213825433159</v>
      </c>
      <c r="T4152" s="3">
        <f>+MAX(CEILING(Tabella2026[[#This Row],[preDEF1]],1),1)</f>
        <v>99</v>
      </c>
      <c r="U4152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4152" s="21">
        <f>+Tabella2026[[#This Row],[DEF - n. card]]*(PLAFOND/N_TESSERE)</f>
        <v>49500</v>
      </c>
      <c r="W4152" s="18"/>
    </row>
    <row r="4153" spans="2:23" x14ac:dyDescent="0.25">
      <c r="B4153" s="1" t="s">
        <v>8227</v>
      </c>
      <c r="C4153" s="2">
        <v>64012</v>
      </c>
      <c r="D4153" s="1" t="s">
        <v>8228</v>
      </c>
      <c r="E4153" s="1" t="s">
        <v>15</v>
      </c>
      <c r="F4153" s="1" t="s">
        <v>290</v>
      </c>
      <c r="G4153" s="1" t="s">
        <v>4778</v>
      </c>
      <c r="H4153" s="1" t="s">
        <v>15836</v>
      </c>
      <c r="I4153" s="5">
        <v>2179</v>
      </c>
      <c r="J4153" s="5">
        <v>22057124</v>
      </c>
      <c r="K4153" s="3">
        <f>+Tabella2026[[#This Row],[POP_2024]]/SUM(Tabella2026[POP_2024])</f>
        <v>3.6967627148618208E-5</v>
      </c>
      <c r="L4153" s="3">
        <f>+Tabella2026[[#This Row],[INCIDENZA POPOLAZIONE]]*(PLAFOND/2)</f>
        <v>10883.24170683284</v>
      </c>
      <c r="M4153" s="3">
        <f>+IFERROR(Tabella2026[[#This Row],[reddito_2024]]/Tabella2026[[#This Row],[POP_2024]],"")</f>
        <v>10122.590178981183</v>
      </c>
      <c r="N4153" s="3">
        <f>+IF(Tabella2026[[#This Row],[REDDITO COMPLESSIVO PROCAPITE]]&lt;media_aggr_reddito_pc,(media_aggr_reddito_pc-Tabella2026[[#This Row],[REDDITO COMPLESSIVO PROCAPITE]]),0)</f>
        <v>7702.4758836275578</v>
      </c>
      <c r="O4153" s="3">
        <f>+Tabella2026[[#This Row],[DIFFERENZA REDDITO INFERIORE ALLA MEDIA DALLA MEDIA]]*Tabella2026[[#This Row],[POP_2024]]</f>
        <v>16783694.950424448</v>
      </c>
      <c r="P4153" s="3">
        <f>+Tabella2026[[#This Row],[POPOLAZIONE PER DIFFERENZA ]]/SUM(Tabella2026[[POPOLAZIONE PER DIFFERENZA ]])</f>
        <v>1.4890193821448571E-4</v>
      </c>
      <c r="Q4153" s="3">
        <f>+Tabella2026[[#This Row],[INCIDENZA POPOLAZIONE PER DIFFERENZA]]*(PLAFOND-SUM(Tabella2026[CONTRIBUTO SULLA BASE DELLA POPOLAZIONE]))</f>
        <v>43836.618933891106</v>
      </c>
      <c r="R4153" s="3">
        <f>+Tabella2026[[#This Row],[CONTRIBUTO SULLA BASE DELLA POPOLAZIONE]]+Tabella2026[[#This Row],[CONTRIBUTO SULLA BASE DEL REDDITO]]</f>
        <v>54719.860640723942</v>
      </c>
      <c r="S4153" s="3">
        <f>+Tabella2026[[#This Row],[CONTRIBUTO TOTALE]]/(PLAFOND/N_TESSERE)</f>
        <v>109.43972128144789</v>
      </c>
      <c r="T4153" s="3">
        <f>+MAX(CEILING(Tabella2026[[#This Row],[preDEF1]],1),1)</f>
        <v>110</v>
      </c>
      <c r="U4153" s="9">
        <f xml:space="preserve"> IF(ROW(Tabella2026[[#This Row],[preDEF2]]) - ROW(Tabella2026[[#Headers],[preDEF2]])&lt;=ABS(SUM(Tabella2026[preDEF2])-N_TESSERE),Tabella2026[[#This Row],[preDEF2]]-1,Tabella2026[[#This Row],[preDEF2]])</f>
        <v>110</v>
      </c>
      <c r="V4153" s="21">
        <f>+Tabella2026[[#This Row],[DEF - n. card]]*(PLAFOND/N_TESSERE)</f>
        <v>55000</v>
      </c>
      <c r="W4153" s="18"/>
    </row>
    <row r="4154" spans="2:23" x14ac:dyDescent="0.25">
      <c r="B4154" s="1" t="s">
        <v>8479</v>
      </c>
      <c r="C4154" s="2">
        <v>13068</v>
      </c>
      <c r="D4154" s="1" t="s">
        <v>8480</v>
      </c>
      <c r="E4154" s="1" t="s">
        <v>12</v>
      </c>
      <c r="F4154" s="1" t="s">
        <v>152</v>
      </c>
      <c r="G4154" s="1" t="s">
        <v>4778</v>
      </c>
      <c r="H4154" s="1" t="s">
        <v>15835</v>
      </c>
      <c r="I4154" s="5">
        <v>2179</v>
      </c>
      <c r="J4154" s="5">
        <v>43446552</v>
      </c>
      <c r="K4154" s="3">
        <f>+Tabella2026[[#This Row],[POP_2024]]/SUM(Tabella2026[POP_2024])</f>
        <v>3.6967627148618208E-5</v>
      </c>
      <c r="L4154" s="3">
        <f>+Tabella2026[[#This Row],[INCIDENZA POPOLAZIONE]]*(PLAFOND/2)</f>
        <v>10883.24170683284</v>
      </c>
      <c r="M4154" s="3">
        <f>+IFERROR(Tabella2026[[#This Row],[reddito_2024]]/Tabella2026[[#This Row],[POP_2024]],"")</f>
        <v>19938.757228086277</v>
      </c>
      <c r="N4154" s="3">
        <f>+IF(Tabella2026[[#This Row],[REDDITO COMPLESSIVO PROCAPITE]]&lt;media_aggr_reddito_pc,(media_aggr_reddito_pc-Tabella2026[[#This Row],[REDDITO COMPLESSIVO PROCAPITE]]),0)</f>
        <v>0</v>
      </c>
      <c r="O4154" s="3">
        <f>+Tabella2026[[#This Row],[DIFFERENZA REDDITO INFERIORE ALLA MEDIA DALLA MEDIA]]*Tabella2026[[#This Row],[POP_2024]]</f>
        <v>0</v>
      </c>
      <c r="P4154" s="3">
        <f>+Tabella2026[[#This Row],[POPOLAZIONE PER DIFFERENZA ]]/SUM(Tabella2026[[POPOLAZIONE PER DIFFERENZA ]])</f>
        <v>0</v>
      </c>
      <c r="Q4154" s="3">
        <f>+Tabella2026[[#This Row],[INCIDENZA POPOLAZIONE PER DIFFERENZA]]*(PLAFOND-SUM(Tabella2026[CONTRIBUTO SULLA BASE DELLA POPOLAZIONE]))</f>
        <v>0</v>
      </c>
      <c r="R4154" s="3">
        <f>+Tabella2026[[#This Row],[CONTRIBUTO SULLA BASE DELLA POPOLAZIONE]]+Tabella2026[[#This Row],[CONTRIBUTO SULLA BASE DEL REDDITO]]</f>
        <v>10883.24170683284</v>
      </c>
      <c r="S4154" s="3">
        <f>+Tabella2026[[#This Row],[CONTRIBUTO TOTALE]]/(PLAFOND/N_TESSERE)</f>
        <v>21.766483413665679</v>
      </c>
      <c r="T4154" s="3">
        <f>+MAX(CEILING(Tabella2026[[#This Row],[preDEF1]],1),1)</f>
        <v>22</v>
      </c>
      <c r="U4154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54" s="21">
        <f>+Tabella2026[[#This Row],[DEF - n. card]]*(PLAFOND/N_TESSERE)</f>
        <v>11000</v>
      </c>
      <c r="W4154" s="18"/>
    </row>
    <row r="4155" spans="2:23" x14ac:dyDescent="0.25">
      <c r="B4155" s="1" t="s">
        <v>8407</v>
      </c>
      <c r="C4155" s="2">
        <v>3084</v>
      </c>
      <c r="D4155" s="1" t="s">
        <v>8408</v>
      </c>
      <c r="E4155" s="1" t="s">
        <v>18</v>
      </c>
      <c r="F4155" s="1" t="s">
        <v>114</v>
      </c>
      <c r="G4155" s="1" t="s">
        <v>4778</v>
      </c>
      <c r="H4155" s="1" t="s">
        <v>15835</v>
      </c>
      <c r="I4155" s="5">
        <v>2179</v>
      </c>
      <c r="J4155" s="5">
        <v>38695079</v>
      </c>
      <c r="K4155" s="3">
        <f>+Tabella2026[[#This Row],[POP_2024]]/SUM(Tabella2026[POP_2024])</f>
        <v>3.6967627148618208E-5</v>
      </c>
      <c r="L4155" s="3">
        <f>+Tabella2026[[#This Row],[INCIDENZA POPOLAZIONE]]*(PLAFOND/2)</f>
        <v>10883.24170683284</v>
      </c>
      <c r="M4155" s="3">
        <f>+IFERROR(Tabella2026[[#This Row],[reddito_2024]]/Tabella2026[[#This Row],[POP_2024]],"")</f>
        <v>17758.18219366682</v>
      </c>
      <c r="N4155" s="3">
        <f>+IF(Tabella2026[[#This Row],[REDDITO COMPLESSIVO PROCAPITE]]&lt;media_aggr_reddito_pc,(media_aggr_reddito_pc-Tabella2026[[#This Row],[REDDITO COMPLESSIVO PROCAPITE]]),0)</f>
        <v>66.883868941920809</v>
      </c>
      <c r="O4155" s="3">
        <f>+Tabella2026[[#This Row],[DIFFERENZA REDDITO INFERIORE ALLA MEDIA DALLA MEDIA]]*Tabella2026[[#This Row],[POP_2024]]</f>
        <v>145739.95042444544</v>
      </c>
      <c r="P4155" s="3">
        <f>+Tabella2026[[#This Row],[POPOLAZIONE PER DIFFERENZA ]]/SUM(Tabella2026[[POPOLAZIONE PER DIFFERENZA ]])</f>
        <v>1.2929787604924376E-6</v>
      </c>
      <c r="Q4155" s="3">
        <f>+Tabella2026[[#This Row],[INCIDENZA POPOLAZIONE PER DIFFERENZA]]*(PLAFOND-SUM(Tabella2026[CONTRIBUTO SULLA BASE DELLA POPOLAZIONE]))</f>
        <v>380.65197735490483</v>
      </c>
      <c r="R4155" s="3">
        <f>+Tabella2026[[#This Row],[CONTRIBUTO SULLA BASE DELLA POPOLAZIONE]]+Tabella2026[[#This Row],[CONTRIBUTO SULLA BASE DEL REDDITO]]</f>
        <v>11263.893684187744</v>
      </c>
      <c r="S4155" s="3">
        <f>+Tabella2026[[#This Row],[CONTRIBUTO TOTALE]]/(PLAFOND/N_TESSERE)</f>
        <v>22.527787368375488</v>
      </c>
      <c r="T4155" s="3">
        <f>+MAX(CEILING(Tabella2026[[#This Row],[preDEF1]],1),1)</f>
        <v>23</v>
      </c>
      <c r="U4155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155" s="21">
        <f>+Tabella2026[[#This Row],[DEF - n. card]]*(PLAFOND/N_TESSERE)</f>
        <v>11500</v>
      </c>
      <c r="W4155" s="18"/>
    </row>
    <row r="4156" spans="2:23" x14ac:dyDescent="0.25">
      <c r="B4156" s="1" t="s">
        <v>8259</v>
      </c>
      <c r="C4156" s="2">
        <v>115057</v>
      </c>
      <c r="D4156" s="1" t="s">
        <v>8260</v>
      </c>
      <c r="E4156" s="1" t="s">
        <v>76</v>
      </c>
      <c r="F4156" s="1" t="s">
        <v>625</v>
      </c>
      <c r="G4156" s="1" t="s">
        <v>4778</v>
      </c>
      <c r="H4156" s="1" t="s">
        <v>15836</v>
      </c>
      <c r="I4156" s="5">
        <v>2179</v>
      </c>
      <c r="J4156" s="5">
        <v>23884857</v>
      </c>
      <c r="K4156" s="3">
        <f>+Tabella2026[[#This Row],[POP_2024]]/SUM(Tabella2026[POP_2024])</f>
        <v>3.6967627148618208E-5</v>
      </c>
      <c r="L4156" s="3">
        <f>+Tabella2026[[#This Row],[INCIDENZA POPOLAZIONE]]*(PLAFOND/2)</f>
        <v>10883.24170683284</v>
      </c>
      <c r="M4156" s="3">
        <f>+IFERROR(Tabella2026[[#This Row],[reddito_2024]]/Tabella2026[[#This Row],[POP_2024]],"")</f>
        <v>10961.384580082607</v>
      </c>
      <c r="N4156" s="3">
        <f>+IF(Tabella2026[[#This Row],[REDDITO COMPLESSIVO PROCAPITE]]&lt;media_aggr_reddito_pc,(media_aggr_reddito_pc-Tabella2026[[#This Row],[REDDITO COMPLESSIVO PROCAPITE]]),0)</f>
        <v>6863.6814825261335</v>
      </c>
      <c r="O4156" s="3">
        <f>+Tabella2026[[#This Row],[DIFFERENZA REDDITO INFERIORE ALLA MEDIA DALLA MEDIA]]*Tabella2026[[#This Row],[POP_2024]]</f>
        <v>14955961.950424446</v>
      </c>
      <c r="P4156" s="3">
        <f>+Tabella2026[[#This Row],[POPOLAZIONE PER DIFFERENZA ]]/SUM(Tabella2026[[POPOLAZIONE PER DIFFERENZA ]])</f>
        <v>1.3268661810514982E-4</v>
      </c>
      <c r="Q4156" s="3">
        <f>+Tabella2026[[#This Row],[INCIDENZA POPOLAZIONE PER DIFFERENZA]]*(PLAFOND-SUM(Tabella2026[CONTRIBUTO SULLA BASE DELLA POPOLAZIONE]))</f>
        <v>39062.840855192684</v>
      </c>
      <c r="R4156" s="3">
        <f>+Tabella2026[[#This Row],[CONTRIBUTO SULLA BASE DELLA POPOLAZIONE]]+Tabella2026[[#This Row],[CONTRIBUTO SULLA BASE DEL REDDITO]]</f>
        <v>49946.08256202552</v>
      </c>
      <c r="S4156" s="3">
        <f>+Tabella2026[[#This Row],[CONTRIBUTO TOTALE]]/(PLAFOND/N_TESSERE)</f>
        <v>99.892165124051047</v>
      </c>
      <c r="T4156" s="3">
        <f>+MAX(CEILING(Tabella2026[[#This Row],[preDEF1]],1),1)</f>
        <v>100</v>
      </c>
      <c r="U4156" s="9">
        <f xml:space="preserve"> IF(ROW(Tabella2026[[#This Row],[preDEF2]]) - ROW(Tabella2026[[#Headers],[preDEF2]])&lt;=ABS(SUM(Tabella2026[preDEF2])-N_TESSERE),Tabella2026[[#This Row],[preDEF2]]-1,Tabella2026[[#This Row],[preDEF2]])</f>
        <v>100</v>
      </c>
      <c r="V4156" s="21">
        <f>+Tabella2026[[#This Row],[DEF - n. card]]*(PLAFOND/N_TESSERE)</f>
        <v>50000</v>
      </c>
      <c r="W4156" s="18"/>
    </row>
    <row r="4157" spans="2:23" x14ac:dyDescent="0.25">
      <c r="B4157" s="1" t="s">
        <v>8175</v>
      </c>
      <c r="C4157" s="2">
        <v>64018</v>
      </c>
      <c r="D4157" s="1" t="s">
        <v>8176</v>
      </c>
      <c r="E4157" s="1" t="s">
        <v>15</v>
      </c>
      <c r="F4157" s="1" t="s">
        <v>290</v>
      </c>
      <c r="G4157" s="1" t="s">
        <v>4778</v>
      </c>
      <c r="H4157" s="1" t="s">
        <v>15836</v>
      </c>
      <c r="I4157" s="5">
        <v>2178</v>
      </c>
      <c r="J4157" s="5">
        <v>28202708</v>
      </c>
      <c r="K4157" s="3">
        <f>+Tabella2026[[#This Row],[POP_2024]]/SUM(Tabella2026[POP_2024])</f>
        <v>3.6950661739187911E-5</v>
      </c>
      <c r="L4157" s="3">
        <f>+Tabella2026[[#This Row],[INCIDENZA POPOLAZIONE]]*(PLAFOND/2)</f>
        <v>10878.247103020616</v>
      </c>
      <c r="M4157" s="3">
        <f>+IFERROR(Tabella2026[[#This Row],[reddito_2024]]/Tabella2026[[#This Row],[POP_2024]],"")</f>
        <v>12948.901744719926</v>
      </c>
      <c r="N4157" s="3">
        <f>+IF(Tabella2026[[#This Row],[REDDITO COMPLESSIVO PROCAPITE]]&lt;media_aggr_reddito_pc,(media_aggr_reddito_pc-Tabella2026[[#This Row],[REDDITO COMPLESSIVO PROCAPITE]]),0)</f>
        <v>4876.1643178888153</v>
      </c>
      <c r="O4157" s="3">
        <f>+Tabella2026[[#This Row],[DIFFERENZA REDDITO INFERIORE ALLA MEDIA DALLA MEDIA]]*Tabella2026[[#This Row],[POP_2024]]</f>
        <v>10620285.884361839</v>
      </c>
      <c r="P4157" s="3">
        <f>+Tabella2026[[#This Row],[POPOLAZIONE PER DIFFERENZA ]]/SUM(Tabella2026[[POPOLAZIONE PER DIFFERENZA ]])</f>
        <v>9.4221275901670818E-5</v>
      </c>
      <c r="Q4157" s="3">
        <f>+Tabella2026[[#This Row],[INCIDENZA POPOLAZIONE PER DIFFERENZA]]*(PLAFOND-SUM(Tabella2026[CONTRIBUTO SULLA BASE DELLA POPOLAZIONE]))</f>
        <v>27738.672959495074</v>
      </c>
      <c r="R4157" s="3">
        <f>+Tabella2026[[#This Row],[CONTRIBUTO SULLA BASE DELLA POPOLAZIONE]]+Tabella2026[[#This Row],[CONTRIBUTO SULLA BASE DEL REDDITO]]</f>
        <v>38616.920062515688</v>
      </c>
      <c r="S4157" s="3">
        <f>+Tabella2026[[#This Row],[CONTRIBUTO TOTALE]]/(PLAFOND/N_TESSERE)</f>
        <v>77.233840125031378</v>
      </c>
      <c r="T4157" s="3">
        <f>+MAX(CEILING(Tabella2026[[#This Row],[preDEF1]],1),1)</f>
        <v>78</v>
      </c>
      <c r="U4157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4157" s="21">
        <f>+Tabella2026[[#This Row],[DEF - n. card]]*(PLAFOND/N_TESSERE)</f>
        <v>39000</v>
      </c>
      <c r="W4157" s="18"/>
    </row>
    <row r="4158" spans="2:23" x14ac:dyDescent="0.25">
      <c r="B4158" s="1" t="s">
        <v>8289</v>
      </c>
      <c r="C4158" s="2">
        <v>66056</v>
      </c>
      <c r="D4158" s="1" t="s">
        <v>8290</v>
      </c>
      <c r="E4158" s="1" t="s">
        <v>96</v>
      </c>
      <c r="F4158" s="1" t="s">
        <v>201</v>
      </c>
      <c r="G4158" s="1" t="s">
        <v>4778</v>
      </c>
      <c r="H4158" s="1" t="s">
        <v>15836</v>
      </c>
      <c r="I4158" s="5">
        <v>2178</v>
      </c>
      <c r="J4158" s="5">
        <v>34260840</v>
      </c>
      <c r="K4158" s="3">
        <f>+Tabella2026[[#This Row],[POP_2024]]/SUM(Tabella2026[POP_2024])</f>
        <v>3.6950661739187911E-5</v>
      </c>
      <c r="L4158" s="3">
        <f>+Tabella2026[[#This Row],[INCIDENZA POPOLAZIONE]]*(PLAFOND/2)</f>
        <v>10878.247103020616</v>
      </c>
      <c r="M4158" s="3">
        <f>+IFERROR(Tabella2026[[#This Row],[reddito_2024]]/Tabella2026[[#This Row],[POP_2024]],"")</f>
        <v>15730.413223140496</v>
      </c>
      <c r="N4158" s="3">
        <f>+IF(Tabella2026[[#This Row],[REDDITO COMPLESSIVO PROCAPITE]]&lt;media_aggr_reddito_pc,(media_aggr_reddito_pc-Tabella2026[[#This Row],[REDDITO COMPLESSIVO PROCAPITE]]),0)</f>
        <v>2094.6528394682446</v>
      </c>
      <c r="O4158" s="3">
        <f>+Tabella2026[[#This Row],[DIFFERENZA REDDITO INFERIORE ALLA MEDIA DALLA MEDIA]]*Tabella2026[[#This Row],[POP_2024]]</f>
        <v>4562153.8843618371</v>
      </c>
      <c r="P4158" s="3">
        <f>+Tabella2026[[#This Row],[POPOLAZIONE PER DIFFERENZA ]]/SUM(Tabella2026[[POPOLAZIONE PER DIFFERENZA ]])</f>
        <v>4.0474612879987008E-5</v>
      </c>
      <c r="Q4158" s="3">
        <f>+Tabella2026[[#This Row],[INCIDENZA POPOLAZIONE PER DIFFERENZA]]*(PLAFOND-SUM(Tabella2026[CONTRIBUTO SULLA BASE DELLA POPOLAZIONE]))</f>
        <v>11915.695675908564</v>
      </c>
      <c r="R4158" s="3">
        <f>+Tabella2026[[#This Row],[CONTRIBUTO SULLA BASE DELLA POPOLAZIONE]]+Tabella2026[[#This Row],[CONTRIBUTO SULLA BASE DEL REDDITO]]</f>
        <v>22793.94277892918</v>
      </c>
      <c r="S4158" s="3">
        <f>+Tabella2026[[#This Row],[CONTRIBUTO TOTALE]]/(PLAFOND/N_TESSERE)</f>
        <v>45.587885557858364</v>
      </c>
      <c r="T4158" s="3">
        <f>+MAX(CEILING(Tabella2026[[#This Row],[preDEF1]],1),1)</f>
        <v>46</v>
      </c>
      <c r="U4158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4158" s="21">
        <f>+Tabella2026[[#This Row],[DEF - n. card]]*(PLAFOND/N_TESSERE)</f>
        <v>23000</v>
      </c>
      <c r="W4158" s="18"/>
    </row>
    <row r="4159" spans="2:23" x14ac:dyDescent="0.25">
      <c r="B4159" s="1" t="s">
        <v>8257</v>
      </c>
      <c r="C4159" s="2">
        <v>78060</v>
      </c>
      <c r="D4159" s="1" t="s">
        <v>8258</v>
      </c>
      <c r="E4159" s="1" t="s">
        <v>61</v>
      </c>
      <c r="F4159" s="1" t="s">
        <v>178</v>
      </c>
      <c r="G4159" s="1" t="s">
        <v>4778</v>
      </c>
      <c r="H4159" s="1" t="s">
        <v>15836</v>
      </c>
      <c r="I4159" s="5">
        <v>2176</v>
      </c>
      <c r="J4159" s="5">
        <v>19182061</v>
      </c>
      <c r="K4159" s="3">
        <f>+Tabella2026[[#This Row],[POP_2024]]/SUM(Tabella2026[POP_2024])</f>
        <v>3.6916730920327319E-5</v>
      </c>
      <c r="L4159" s="3">
        <f>+Tabella2026[[#This Row],[INCIDENZA POPOLAZIONE]]*(PLAFOND/2)</f>
        <v>10868.257895396173</v>
      </c>
      <c r="M4159" s="3">
        <f>+IFERROR(Tabella2026[[#This Row],[reddito_2024]]/Tabella2026[[#This Row],[POP_2024]],"")</f>
        <v>8815.2853860294126</v>
      </c>
      <c r="N4159" s="3">
        <f>+IF(Tabella2026[[#This Row],[REDDITO COMPLESSIVO PROCAPITE]]&lt;media_aggr_reddito_pc,(media_aggr_reddito_pc-Tabella2026[[#This Row],[REDDITO COMPLESSIVO PROCAPITE]]),0)</f>
        <v>9009.7806765793284</v>
      </c>
      <c r="O4159" s="3">
        <f>+Tabella2026[[#This Row],[DIFFERENZA REDDITO INFERIORE ALLA MEDIA DALLA MEDIA]]*Tabella2026[[#This Row],[POP_2024]]</f>
        <v>19605282.75223662</v>
      </c>
      <c r="P4159" s="3">
        <f>+Tabella2026[[#This Row],[POPOLAZIONE PER DIFFERENZA ]]/SUM(Tabella2026[[POPOLAZIONE PER DIFFERENZA ]])</f>
        <v>1.7393456027852994E-4</v>
      </c>
      <c r="Q4159" s="3">
        <f>+Tabella2026[[#This Row],[INCIDENZA POPOLAZIONE PER DIFFERENZA]]*(PLAFOND-SUM(Tabella2026[CONTRIBUTO SULLA BASE DELLA POPOLAZIONE]))</f>
        <v>51206.204095079214</v>
      </c>
      <c r="R4159" s="3">
        <f>+Tabella2026[[#This Row],[CONTRIBUTO SULLA BASE DELLA POPOLAZIONE]]+Tabella2026[[#This Row],[CONTRIBUTO SULLA BASE DEL REDDITO]]</f>
        <v>62074.461990475385</v>
      </c>
      <c r="S4159" s="3">
        <f>+Tabella2026[[#This Row],[CONTRIBUTO TOTALE]]/(PLAFOND/N_TESSERE)</f>
        <v>124.14892398095077</v>
      </c>
      <c r="T4159" s="3">
        <f>+MAX(CEILING(Tabella2026[[#This Row],[preDEF1]],1),1)</f>
        <v>125</v>
      </c>
      <c r="U4159" s="9">
        <f xml:space="preserve"> IF(ROW(Tabella2026[[#This Row],[preDEF2]]) - ROW(Tabella2026[[#Headers],[preDEF2]])&lt;=ABS(SUM(Tabella2026[preDEF2])-N_TESSERE),Tabella2026[[#This Row],[preDEF2]]-1,Tabella2026[[#This Row],[preDEF2]])</f>
        <v>125</v>
      </c>
      <c r="V4159" s="21">
        <f>+Tabella2026[[#This Row],[DEF - n. card]]*(PLAFOND/N_TESSERE)</f>
        <v>62500</v>
      </c>
      <c r="W4159" s="18"/>
    </row>
    <row r="4160" spans="2:23" x14ac:dyDescent="0.25">
      <c r="B4160" s="1" t="s">
        <v>8249</v>
      </c>
      <c r="C4160" s="2">
        <v>75056</v>
      </c>
      <c r="D4160" s="1" t="s">
        <v>8250</v>
      </c>
      <c r="E4160" s="1" t="s">
        <v>33</v>
      </c>
      <c r="F4160" s="1" t="s">
        <v>132</v>
      </c>
      <c r="G4160" s="1" t="s">
        <v>4778</v>
      </c>
      <c r="H4160" s="1" t="s">
        <v>15836</v>
      </c>
      <c r="I4160" s="5">
        <v>2175</v>
      </c>
      <c r="J4160" s="5">
        <v>29517030</v>
      </c>
      <c r="K4160" s="3">
        <f>+Tabella2026[[#This Row],[POP_2024]]/SUM(Tabella2026[POP_2024])</f>
        <v>3.6899765510897015E-5</v>
      </c>
      <c r="L4160" s="3">
        <f>+Tabella2026[[#This Row],[INCIDENZA POPOLAZIONE]]*(PLAFOND/2)</f>
        <v>10863.263291583948</v>
      </c>
      <c r="M4160" s="3">
        <f>+IFERROR(Tabella2026[[#This Row],[reddito_2024]]/Tabella2026[[#This Row],[POP_2024]],"")</f>
        <v>13571.048275862069</v>
      </c>
      <c r="N4160" s="3">
        <f>+IF(Tabella2026[[#This Row],[REDDITO COMPLESSIVO PROCAPITE]]&lt;media_aggr_reddito_pc,(media_aggr_reddito_pc-Tabella2026[[#This Row],[REDDITO COMPLESSIVO PROCAPITE]]),0)</f>
        <v>4254.0177867466718</v>
      </c>
      <c r="O4160" s="3">
        <f>+Tabella2026[[#This Row],[DIFFERENZA REDDITO INFERIORE ALLA MEDIA DALLA MEDIA]]*Tabella2026[[#This Row],[POP_2024]]</f>
        <v>9252488.6861740109</v>
      </c>
      <c r="P4160" s="3">
        <f>+Tabella2026[[#This Row],[POPOLAZIONE PER DIFFERENZA ]]/SUM(Tabella2026[[POPOLAZIONE PER DIFFERENZA ]])</f>
        <v>8.208642392204997E-5</v>
      </c>
      <c r="Q4160" s="3">
        <f>+Tabella2026[[#This Row],[INCIDENZA POPOLAZIONE PER DIFFERENZA]]*(PLAFOND-SUM(Tabella2026[CONTRIBUTO SULLA BASE DELLA POPOLAZIONE]))</f>
        <v>24166.181637833666</v>
      </c>
      <c r="R4160" s="3">
        <f>+Tabella2026[[#This Row],[CONTRIBUTO SULLA BASE DELLA POPOLAZIONE]]+Tabella2026[[#This Row],[CONTRIBUTO SULLA BASE DEL REDDITO]]</f>
        <v>35029.444929417616</v>
      </c>
      <c r="S4160" s="3">
        <f>+Tabella2026[[#This Row],[CONTRIBUTO TOTALE]]/(PLAFOND/N_TESSERE)</f>
        <v>70.058889858835229</v>
      </c>
      <c r="T4160" s="3">
        <f>+MAX(CEILING(Tabella2026[[#This Row],[preDEF1]],1),1)</f>
        <v>71</v>
      </c>
      <c r="U4160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4160" s="21">
        <f>+Tabella2026[[#This Row],[DEF - n. card]]*(PLAFOND/N_TESSERE)</f>
        <v>35500</v>
      </c>
      <c r="W4160" s="18"/>
    </row>
    <row r="4161" spans="2:23" x14ac:dyDescent="0.25">
      <c r="B4161" s="1" t="s">
        <v>8183</v>
      </c>
      <c r="C4161" s="2">
        <v>80051</v>
      </c>
      <c r="D4161" s="1" t="s">
        <v>8184</v>
      </c>
      <c r="E4161" s="1" t="s">
        <v>61</v>
      </c>
      <c r="F4161" s="1" t="s">
        <v>62</v>
      </c>
      <c r="G4161" s="1" t="s">
        <v>4778</v>
      </c>
      <c r="H4161" s="1" t="s">
        <v>15836</v>
      </c>
      <c r="I4161" s="5">
        <v>2171</v>
      </c>
      <c r="J4161" s="5">
        <v>25262825</v>
      </c>
      <c r="K4161" s="3">
        <f>+Tabella2026[[#This Row],[POP_2024]]/SUM(Tabella2026[POP_2024])</f>
        <v>3.683190387317583E-5</v>
      </c>
      <c r="L4161" s="3">
        <f>+Tabella2026[[#This Row],[INCIDENZA POPOLAZIONE]]*(PLAFOND/2)</f>
        <v>10843.284876335059</v>
      </c>
      <c r="M4161" s="3">
        <f>+IFERROR(Tabella2026[[#This Row],[reddito_2024]]/Tabella2026[[#This Row],[POP_2024]],"")</f>
        <v>11636.492399815754</v>
      </c>
      <c r="N4161" s="3">
        <f>+IF(Tabella2026[[#This Row],[REDDITO COMPLESSIVO PROCAPITE]]&lt;media_aggr_reddito_pc,(media_aggr_reddito_pc-Tabella2026[[#This Row],[REDDITO COMPLESSIVO PROCAPITE]]),0)</f>
        <v>6188.5736627929873</v>
      </c>
      <c r="O4161" s="3">
        <f>+Tabella2026[[#This Row],[DIFFERENZA REDDITO INFERIORE ALLA MEDIA DALLA MEDIA]]*Tabella2026[[#This Row],[POP_2024]]</f>
        <v>13435393.421923576</v>
      </c>
      <c r="P4161" s="3">
        <f>+Tabella2026[[#This Row],[POPOLAZIONE PER DIFFERENZA ]]/SUM(Tabella2026[[POPOLAZIONE PER DIFFERENZA ]])</f>
        <v>1.1919640622090665E-4</v>
      </c>
      <c r="Q4161" s="3">
        <f>+Tabella2026[[#This Row],[INCIDENZA POPOLAZIONE PER DIFFERENZA]]*(PLAFOND-SUM(Tabella2026[CONTRIBUTO SULLA BASE DELLA POPOLAZIONE]))</f>
        <v>35091.332594130392</v>
      </c>
      <c r="R4161" s="3">
        <f>+Tabella2026[[#This Row],[CONTRIBUTO SULLA BASE DELLA POPOLAZIONE]]+Tabella2026[[#This Row],[CONTRIBUTO SULLA BASE DEL REDDITO]]</f>
        <v>45934.617470465455</v>
      </c>
      <c r="S4161" s="3">
        <f>+Tabella2026[[#This Row],[CONTRIBUTO TOTALE]]/(PLAFOND/N_TESSERE)</f>
        <v>91.869234940930909</v>
      </c>
      <c r="T4161" s="3">
        <f>+MAX(CEILING(Tabella2026[[#This Row],[preDEF1]],1),1)</f>
        <v>92</v>
      </c>
      <c r="U4161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4161" s="21">
        <f>+Tabella2026[[#This Row],[DEF - n. card]]*(PLAFOND/N_TESSERE)</f>
        <v>46000</v>
      </c>
      <c r="W4161" s="18"/>
    </row>
    <row r="4162" spans="2:23" x14ac:dyDescent="0.25">
      <c r="B4162" s="1" t="s">
        <v>8467</v>
      </c>
      <c r="C4162" s="2">
        <v>33025</v>
      </c>
      <c r="D4162" s="1" t="s">
        <v>8468</v>
      </c>
      <c r="E4162" s="1" t="s">
        <v>27</v>
      </c>
      <c r="F4162" s="1" t="s">
        <v>112</v>
      </c>
      <c r="G4162" s="1" t="s">
        <v>4778</v>
      </c>
      <c r="H4162" s="1" t="s">
        <v>15835</v>
      </c>
      <c r="I4162" s="5">
        <v>2170</v>
      </c>
      <c r="J4162" s="5">
        <v>41911734</v>
      </c>
      <c r="K4162" s="3">
        <f>+Tabella2026[[#This Row],[POP_2024]]/SUM(Tabella2026[POP_2024])</f>
        <v>3.6814938463745534E-5</v>
      </c>
      <c r="L4162" s="3">
        <f>+Tabella2026[[#This Row],[INCIDENZA POPOLAZIONE]]*(PLAFOND/2)</f>
        <v>10838.290272522838</v>
      </c>
      <c r="M4162" s="3">
        <f>+IFERROR(Tabella2026[[#This Row],[reddito_2024]]/Tabella2026[[#This Row],[POP_2024]],"")</f>
        <v>19314.163133640552</v>
      </c>
      <c r="N4162" s="3">
        <f>+IF(Tabella2026[[#This Row],[REDDITO COMPLESSIVO PROCAPITE]]&lt;media_aggr_reddito_pc,(media_aggr_reddito_pc-Tabella2026[[#This Row],[REDDITO COMPLESSIVO PROCAPITE]]),0)</f>
        <v>0</v>
      </c>
      <c r="O4162" s="3">
        <f>+Tabella2026[[#This Row],[DIFFERENZA REDDITO INFERIORE ALLA MEDIA DALLA MEDIA]]*Tabella2026[[#This Row],[POP_2024]]</f>
        <v>0</v>
      </c>
      <c r="P4162" s="3">
        <f>+Tabella2026[[#This Row],[POPOLAZIONE PER DIFFERENZA ]]/SUM(Tabella2026[[POPOLAZIONE PER DIFFERENZA ]])</f>
        <v>0</v>
      </c>
      <c r="Q4162" s="3">
        <f>+Tabella2026[[#This Row],[INCIDENZA POPOLAZIONE PER DIFFERENZA]]*(PLAFOND-SUM(Tabella2026[CONTRIBUTO SULLA BASE DELLA POPOLAZIONE]))</f>
        <v>0</v>
      </c>
      <c r="R4162" s="3">
        <f>+Tabella2026[[#This Row],[CONTRIBUTO SULLA BASE DELLA POPOLAZIONE]]+Tabella2026[[#This Row],[CONTRIBUTO SULLA BASE DEL REDDITO]]</f>
        <v>10838.290272522838</v>
      </c>
      <c r="S4162" s="3">
        <f>+Tabella2026[[#This Row],[CONTRIBUTO TOTALE]]/(PLAFOND/N_TESSERE)</f>
        <v>21.676580545045674</v>
      </c>
      <c r="T4162" s="3">
        <f>+MAX(CEILING(Tabella2026[[#This Row],[preDEF1]],1),1)</f>
        <v>22</v>
      </c>
      <c r="U4162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62" s="21">
        <f>+Tabella2026[[#This Row],[DEF - n. card]]*(PLAFOND/N_TESSERE)</f>
        <v>11000</v>
      </c>
      <c r="W4162" s="18"/>
    </row>
    <row r="4163" spans="2:23" x14ac:dyDescent="0.25">
      <c r="B4163" s="1" t="s">
        <v>8123</v>
      </c>
      <c r="C4163" s="2">
        <v>109023</v>
      </c>
      <c r="D4163" s="1" t="s">
        <v>8124</v>
      </c>
      <c r="E4163" s="1" t="s">
        <v>117</v>
      </c>
      <c r="F4163" s="1" t="s">
        <v>506</v>
      </c>
      <c r="G4163" s="1" t="s">
        <v>4778</v>
      </c>
      <c r="H4163" s="1" t="s">
        <v>15834</v>
      </c>
      <c r="I4163" s="5">
        <v>2170</v>
      </c>
      <c r="J4163" s="5">
        <v>35976046</v>
      </c>
      <c r="K4163" s="3">
        <f>+Tabella2026[[#This Row],[POP_2024]]/SUM(Tabella2026[POP_2024])</f>
        <v>3.6814938463745534E-5</v>
      </c>
      <c r="L4163" s="3">
        <f>+Tabella2026[[#This Row],[INCIDENZA POPOLAZIONE]]*(PLAFOND/2)</f>
        <v>10838.290272522838</v>
      </c>
      <c r="M4163" s="3">
        <f>+IFERROR(Tabella2026[[#This Row],[reddito_2024]]/Tabella2026[[#This Row],[POP_2024]],"")</f>
        <v>16578.823041474654</v>
      </c>
      <c r="N4163" s="3">
        <f>+IF(Tabella2026[[#This Row],[REDDITO COMPLESSIVO PROCAPITE]]&lt;media_aggr_reddito_pc,(media_aggr_reddito_pc-Tabella2026[[#This Row],[REDDITO COMPLESSIVO PROCAPITE]]),0)</f>
        <v>1246.243021134087</v>
      </c>
      <c r="O4163" s="3">
        <f>+Tabella2026[[#This Row],[DIFFERENZA REDDITO INFERIORE ALLA MEDIA DALLA MEDIA]]*Tabella2026[[#This Row],[POP_2024]]</f>
        <v>2704347.3558609691</v>
      </c>
      <c r="P4163" s="3">
        <f>+Tabella2026[[#This Row],[POPOLAZIONE PER DIFFERENZA ]]/SUM(Tabella2026[[POPOLAZIONE PER DIFFERENZA ]])</f>
        <v>2.3992485807348058E-5</v>
      </c>
      <c r="Q4163" s="3">
        <f>+Tabella2026[[#This Row],[INCIDENZA POPOLAZIONE PER DIFFERENZA]]*(PLAFOND-SUM(Tabella2026[CONTRIBUTO SULLA BASE DELLA POPOLAZIONE]))</f>
        <v>7063.3698273189411</v>
      </c>
      <c r="R4163" s="3">
        <f>+Tabella2026[[#This Row],[CONTRIBUTO SULLA BASE DELLA POPOLAZIONE]]+Tabella2026[[#This Row],[CONTRIBUTO SULLA BASE DEL REDDITO]]</f>
        <v>17901.660099841778</v>
      </c>
      <c r="S4163" s="3">
        <f>+Tabella2026[[#This Row],[CONTRIBUTO TOTALE]]/(PLAFOND/N_TESSERE)</f>
        <v>35.803320199683554</v>
      </c>
      <c r="T4163" s="3">
        <f>+MAX(CEILING(Tabella2026[[#This Row],[preDEF1]],1),1)</f>
        <v>36</v>
      </c>
      <c r="U4163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4163" s="21">
        <f>+Tabella2026[[#This Row],[DEF - n. card]]*(PLAFOND/N_TESSERE)</f>
        <v>18000</v>
      </c>
      <c r="W4163" s="18"/>
    </row>
    <row r="4164" spans="2:23" x14ac:dyDescent="0.25">
      <c r="B4164" s="1" t="s">
        <v>8173</v>
      </c>
      <c r="C4164" s="2">
        <v>82062</v>
      </c>
      <c r="D4164" s="1" t="s">
        <v>8174</v>
      </c>
      <c r="E4164" s="1" t="s">
        <v>21</v>
      </c>
      <c r="F4164" s="1" t="s">
        <v>20</v>
      </c>
      <c r="G4164" s="1" t="s">
        <v>4778</v>
      </c>
      <c r="H4164" s="1" t="s">
        <v>15836</v>
      </c>
      <c r="I4164" s="5">
        <v>2170</v>
      </c>
      <c r="J4164" s="5">
        <v>20717522</v>
      </c>
      <c r="K4164" s="3">
        <f>+Tabella2026[[#This Row],[POP_2024]]/SUM(Tabella2026[POP_2024])</f>
        <v>3.6814938463745534E-5</v>
      </c>
      <c r="L4164" s="3">
        <f>+Tabella2026[[#This Row],[INCIDENZA POPOLAZIONE]]*(PLAFOND/2)</f>
        <v>10838.290272522838</v>
      </c>
      <c r="M4164" s="3">
        <f>+IFERROR(Tabella2026[[#This Row],[reddito_2024]]/Tabella2026[[#This Row],[POP_2024]],"")</f>
        <v>9547.2451612903224</v>
      </c>
      <c r="N4164" s="3">
        <f>+IF(Tabella2026[[#This Row],[REDDITO COMPLESSIVO PROCAPITE]]&lt;media_aggr_reddito_pc,(media_aggr_reddito_pc-Tabella2026[[#This Row],[REDDITO COMPLESSIVO PROCAPITE]]),0)</f>
        <v>8277.8209013184187</v>
      </c>
      <c r="O4164" s="3">
        <f>+Tabella2026[[#This Row],[DIFFERENZA REDDITO INFERIORE ALLA MEDIA DALLA MEDIA]]*Tabella2026[[#This Row],[POP_2024]]</f>
        <v>17962871.355860967</v>
      </c>
      <c r="P4164" s="3">
        <f>+Tabella2026[[#This Row],[POPOLAZIONE PER DIFFERENZA ]]/SUM(Tabella2026[[POPOLAZIONE PER DIFFERENZA ]])</f>
        <v>1.5936338027387249E-4</v>
      </c>
      <c r="Q4164" s="3">
        <f>+Tabella2026[[#This Row],[INCIDENZA POPOLAZIONE PER DIFFERENZA]]*(PLAFOND-SUM(Tabella2026[CONTRIBUTO SULLA BASE DELLA POPOLAZIONE]))</f>
        <v>46916.459630093043</v>
      </c>
      <c r="R4164" s="3">
        <f>+Tabella2026[[#This Row],[CONTRIBUTO SULLA BASE DELLA POPOLAZIONE]]+Tabella2026[[#This Row],[CONTRIBUTO SULLA BASE DEL REDDITO]]</f>
        <v>57754.749902615877</v>
      </c>
      <c r="S4164" s="3">
        <f>+Tabella2026[[#This Row],[CONTRIBUTO TOTALE]]/(PLAFOND/N_TESSERE)</f>
        <v>115.50949980523175</v>
      </c>
      <c r="T4164" s="3">
        <f>+MAX(CEILING(Tabella2026[[#This Row],[preDEF1]],1),1)</f>
        <v>116</v>
      </c>
      <c r="U4164" s="9">
        <f xml:space="preserve"> IF(ROW(Tabella2026[[#This Row],[preDEF2]]) - ROW(Tabella2026[[#Headers],[preDEF2]])&lt;=ABS(SUM(Tabella2026[preDEF2])-N_TESSERE),Tabella2026[[#This Row],[preDEF2]]-1,Tabella2026[[#This Row],[preDEF2]])</f>
        <v>116</v>
      </c>
      <c r="V4164" s="21">
        <f>+Tabella2026[[#This Row],[DEF - n. card]]*(PLAFOND/N_TESSERE)</f>
        <v>58000</v>
      </c>
      <c r="W4164" s="18"/>
    </row>
    <row r="4165" spans="2:23" x14ac:dyDescent="0.25">
      <c r="B4165" s="1" t="s">
        <v>8341</v>
      </c>
      <c r="C4165" s="2">
        <v>109038</v>
      </c>
      <c r="D4165" s="1" t="s">
        <v>8342</v>
      </c>
      <c r="E4165" s="1" t="s">
        <v>117</v>
      </c>
      <c r="F4165" s="1" t="s">
        <v>506</v>
      </c>
      <c r="G4165" s="1" t="s">
        <v>4778</v>
      </c>
      <c r="H4165" s="1" t="s">
        <v>15834</v>
      </c>
      <c r="I4165" s="5">
        <v>2169</v>
      </c>
      <c r="J4165" s="5">
        <v>35280346</v>
      </c>
      <c r="K4165" s="3">
        <f>+Tabella2026[[#This Row],[POP_2024]]/SUM(Tabella2026[POP_2024])</f>
        <v>3.6797973054315231E-5</v>
      </c>
      <c r="L4165" s="3">
        <f>+Tabella2026[[#This Row],[INCIDENZA POPOLAZIONE]]*(PLAFOND/2)</f>
        <v>10833.295668710613</v>
      </c>
      <c r="M4165" s="3">
        <f>+IFERROR(Tabella2026[[#This Row],[reddito_2024]]/Tabella2026[[#This Row],[POP_2024]],"")</f>
        <v>16265.719686491471</v>
      </c>
      <c r="N4165" s="3">
        <f>+IF(Tabella2026[[#This Row],[REDDITO COMPLESSIVO PROCAPITE]]&lt;media_aggr_reddito_pc,(media_aggr_reddito_pc-Tabella2026[[#This Row],[REDDITO COMPLESSIVO PROCAPITE]]),0)</f>
        <v>1559.3463761172698</v>
      </c>
      <c r="O4165" s="3">
        <f>+Tabella2026[[#This Row],[DIFFERENZA REDDITO INFERIORE ALLA MEDIA DALLA MEDIA]]*Tabella2026[[#This Row],[POP_2024]]</f>
        <v>3382222.289798358</v>
      </c>
      <c r="P4165" s="3">
        <f>+Tabella2026[[#This Row],[POPOLAZIONE PER DIFFERENZA ]]/SUM(Tabella2026[[POPOLAZIONE PER DIFFERENZA ]])</f>
        <v>3.0006470917804386E-5</v>
      </c>
      <c r="Q4165" s="3">
        <f>+Tabella2026[[#This Row],[INCIDENZA POPOLAZIONE PER DIFFERENZA]]*(PLAFOND-SUM(Tabella2026[CONTRIBUTO SULLA BASE DELLA POPOLAZIONE]))</f>
        <v>8833.8825333484583</v>
      </c>
      <c r="R4165" s="3">
        <f>+Tabella2026[[#This Row],[CONTRIBUTO SULLA BASE DELLA POPOLAZIONE]]+Tabella2026[[#This Row],[CONTRIBUTO SULLA BASE DEL REDDITO]]</f>
        <v>19667.178202059069</v>
      </c>
      <c r="S4165" s="3">
        <f>+Tabella2026[[#This Row],[CONTRIBUTO TOTALE]]/(PLAFOND/N_TESSERE)</f>
        <v>39.334356404118139</v>
      </c>
      <c r="T4165" s="3">
        <f>+MAX(CEILING(Tabella2026[[#This Row],[preDEF1]],1),1)</f>
        <v>40</v>
      </c>
      <c r="U4165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4165" s="21">
        <f>+Tabella2026[[#This Row],[DEF - n. card]]*(PLAFOND/N_TESSERE)</f>
        <v>20000</v>
      </c>
      <c r="W4165" s="18"/>
    </row>
    <row r="4166" spans="2:23" x14ac:dyDescent="0.25">
      <c r="B4166" s="1" t="s">
        <v>8529</v>
      </c>
      <c r="C4166" s="2">
        <v>33022</v>
      </c>
      <c r="D4166" s="1" t="s">
        <v>8530</v>
      </c>
      <c r="E4166" s="1" t="s">
        <v>27</v>
      </c>
      <c r="F4166" s="1" t="s">
        <v>112</v>
      </c>
      <c r="G4166" s="1" t="s">
        <v>4778</v>
      </c>
      <c r="H4166" s="1" t="s">
        <v>15835</v>
      </c>
      <c r="I4166" s="5">
        <v>2169</v>
      </c>
      <c r="J4166" s="5">
        <v>48087268</v>
      </c>
      <c r="K4166" s="3">
        <f>+Tabella2026[[#This Row],[POP_2024]]/SUM(Tabella2026[POP_2024])</f>
        <v>3.6797973054315231E-5</v>
      </c>
      <c r="L4166" s="3">
        <f>+Tabella2026[[#This Row],[INCIDENZA POPOLAZIONE]]*(PLAFOND/2)</f>
        <v>10833.295668710613</v>
      </c>
      <c r="M4166" s="3">
        <f>+IFERROR(Tabella2026[[#This Row],[reddito_2024]]/Tabella2026[[#This Row],[POP_2024]],"")</f>
        <v>22170.248040571692</v>
      </c>
      <c r="N4166" s="3">
        <f>+IF(Tabella2026[[#This Row],[REDDITO COMPLESSIVO PROCAPITE]]&lt;media_aggr_reddito_pc,(media_aggr_reddito_pc-Tabella2026[[#This Row],[REDDITO COMPLESSIVO PROCAPITE]]),0)</f>
        <v>0</v>
      </c>
      <c r="O4166" s="3">
        <f>+Tabella2026[[#This Row],[DIFFERENZA REDDITO INFERIORE ALLA MEDIA DALLA MEDIA]]*Tabella2026[[#This Row],[POP_2024]]</f>
        <v>0</v>
      </c>
      <c r="P4166" s="3">
        <f>+Tabella2026[[#This Row],[POPOLAZIONE PER DIFFERENZA ]]/SUM(Tabella2026[[POPOLAZIONE PER DIFFERENZA ]])</f>
        <v>0</v>
      </c>
      <c r="Q4166" s="3">
        <f>+Tabella2026[[#This Row],[INCIDENZA POPOLAZIONE PER DIFFERENZA]]*(PLAFOND-SUM(Tabella2026[CONTRIBUTO SULLA BASE DELLA POPOLAZIONE]))</f>
        <v>0</v>
      </c>
      <c r="R4166" s="3">
        <f>+Tabella2026[[#This Row],[CONTRIBUTO SULLA BASE DELLA POPOLAZIONE]]+Tabella2026[[#This Row],[CONTRIBUTO SULLA BASE DEL REDDITO]]</f>
        <v>10833.295668710613</v>
      </c>
      <c r="S4166" s="3">
        <f>+Tabella2026[[#This Row],[CONTRIBUTO TOTALE]]/(PLAFOND/N_TESSERE)</f>
        <v>21.666591337421224</v>
      </c>
      <c r="T4166" s="3">
        <f>+MAX(CEILING(Tabella2026[[#This Row],[preDEF1]],1),1)</f>
        <v>22</v>
      </c>
      <c r="U4166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66" s="21">
        <f>+Tabella2026[[#This Row],[DEF - n. card]]*(PLAFOND/N_TESSERE)</f>
        <v>11000</v>
      </c>
      <c r="W4166" s="18"/>
    </row>
    <row r="4167" spans="2:23" x14ac:dyDescent="0.25">
      <c r="B4167" s="1" t="s">
        <v>8361</v>
      </c>
      <c r="C4167" s="2">
        <v>4113</v>
      </c>
      <c r="D4167" s="1" t="s">
        <v>8362</v>
      </c>
      <c r="E4167" s="1" t="s">
        <v>18</v>
      </c>
      <c r="F4167" s="1" t="s">
        <v>263</v>
      </c>
      <c r="G4167" s="1" t="s">
        <v>4778</v>
      </c>
      <c r="H4167" s="1" t="s">
        <v>15835</v>
      </c>
      <c r="I4167" s="5">
        <v>2169</v>
      </c>
      <c r="J4167" s="5">
        <v>39385578</v>
      </c>
      <c r="K4167" s="3">
        <f>+Tabella2026[[#This Row],[POP_2024]]/SUM(Tabella2026[POP_2024])</f>
        <v>3.6797973054315231E-5</v>
      </c>
      <c r="L4167" s="3">
        <f>+Tabella2026[[#This Row],[INCIDENZA POPOLAZIONE]]*(PLAFOND/2)</f>
        <v>10833.295668710613</v>
      </c>
      <c r="M4167" s="3">
        <f>+IFERROR(Tabella2026[[#This Row],[reddito_2024]]/Tabella2026[[#This Row],[POP_2024]],"")</f>
        <v>18158.40387275242</v>
      </c>
      <c r="N4167" s="3">
        <f>+IF(Tabella2026[[#This Row],[REDDITO COMPLESSIVO PROCAPITE]]&lt;media_aggr_reddito_pc,(media_aggr_reddito_pc-Tabella2026[[#This Row],[REDDITO COMPLESSIVO PROCAPITE]]),0)</f>
        <v>0</v>
      </c>
      <c r="O4167" s="3">
        <f>+Tabella2026[[#This Row],[DIFFERENZA REDDITO INFERIORE ALLA MEDIA DALLA MEDIA]]*Tabella2026[[#This Row],[POP_2024]]</f>
        <v>0</v>
      </c>
      <c r="P4167" s="3">
        <f>+Tabella2026[[#This Row],[POPOLAZIONE PER DIFFERENZA ]]/SUM(Tabella2026[[POPOLAZIONE PER DIFFERENZA ]])</f>
        <v>0</v>
      </c>
      <c r="Q4167" s="3">
        <f>+Tabella2026[[#This Row],[INCIDENZA POPOLAZIONE PER DIFFERENZA]]*(PLAFOND-SUM(Tabella2026[CONTRIBUTO SULLA BASE DELLA POPOLAZIONE]))</f>
        <v>0</v>
      </c>
      <c r="R4167" s="3">
        <f>+Tabella2026[[#This Row],[CONTRIBUTO SULLA BASE DELLA POPOLAZIONE]]+Tabella2026[[#This Row],[CONTRIBUTO SULLA BASE DEL REDDITO]]</f>
        <v>10833.295668710613</v>
      </c>
      <c r="S4167" s="3">
        <f>+Tabella2026[[#This Row],[CONTRIBUTO TOTALE]]/(PLAFOND/N_TESSERE)</f>
        <v>21.666591337421224</v>
      </c>
      <c r="T4167" s="3">
        <f>+MAX(CEILING(Tabella2026[[#This Row],[preDEF1]],1),1)</f>
        <v>22</v>
      </c>
      <c r="U4167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67" s="21">
        <f>+Tabella2026[[#This Row],[DEF - n. card]]*(PLAFOND/N_TESSERE)</f>
        <v>11000</v>
      </c>
      <c r="W4167" s="18"/>
    </row>
    <row r="4168" spans="2:23" x14ac:dyDescent="0.25">
      <c r="B4168" s="1" t="s">
        <v>8283</v>
      </c>
      <c r="C4168" s="2">
        <v>25004</v>
      </c>
      <c r="D4168" s="1" t="s">
        <v>8284</v>
      </c>
      <c r="E4168" s="1" t="s">
        <v>38</v>
      </c>
      <c r="F4168" s="1" t="s">
        <v>514</v>
      </c>
      <c r="G4168" s="1" t="s">
        <v>4778</v>
      </c>
      <c r="H4168" s="1" t="s">
        <v>15835</v>
      </c>
      <c r="I4168" s="5">
        <v>2168</v>
      </c>
      <c r="J4168" s="5">
        <v>42175306</v>
      </c>
      <c r="K4168" s="3">
        <f>+Tabella2026[[#This Row],[POP_2024]]/SUM(Tabella2026[POP_2024])</f>
        <v>3.6781007644884934E-5</v>
      </c>
      <c r="L4168" s="3">
        <f>+Tabella2026[[#This Row],[INCIDENZA POPOLAZIONE]]*(PLAFOND/2)</f>
        <v>10828.301064898391</v>
      </c>
      <c r="M4168" s="3">
        <f>+IFERROR(Tabella2026[[#This Row],[reddito_2024]]/Tabella2026[[#This Row],[POP_2024]],"")</f>
        <v>19453.554428044281</v>
      </c>
      <c r="N4168" s="3">
        <f>+IF(Tabella2026[[#This Row],[REDDITO COMPLESSIVO PROCAPITE]]&lt;media_aggr_reddito_pc,(media_aggr_reddito_pc-Tabella2026[[#This Row],[REDDITO COMPLESSIVO PROCAPITE]]),0)</f>
        <v>0</v>
      </c>
      <c r="O4168" s="3">
        <f>+Tabella2026[[#This Row],[DIFFERENZA REDDITO INFERIORE ALLA MEDIA DALLA MEDIA]]*Tabella2026[[#This Row],[POP_2024]]</f>
        <v>0</v>
      </c>
      <c r="P4168" s="3">
        <f>+Tabella2026[[#This Row],[POPOLAZIONE PER DIFFERENZA ]]/SUM(Tabella2026[[POPOLAZIONE PER DIFFERENZA ]])</f>
        <v>0</v>
      </c>
      <c r="Q4168" s="3">
        <f>+Tabella2026[[#This Row],[INCIDENZA POPOLAZIONE PER DIFFERENZA]]*(PLAFOND-SUM(Tabella2026[CONTRIBUTO SULLA BASE DELLA POPOLAZIONE]))</f>
        <v>0</v>
      </c>
      <c r="R4168" s="3">
        <f>+Tabella2026[[#This Row],[CONTRIBUTO SULLA BASE DELLA POPOLAZIONE]]+Tabella2026[[#This Row],[CONTRIBUTO SULLA BASE DEL REDDITO]]</f>
        <v>10828.301064898391</v>
      </c>
      <c r="S4168" s="3">
        <f>+Tabella2026[[#This Row],[CONTRIBUTO TOTALE]]/(PLAFOND/N_TESSERE)</f>
        <v>21.656602129796781</v>
      </c>
      <c r="T4168" s="3">
        <f>+MAX(CEILING(Tabella2026[[#This Row],[preDEF1]],1),1)</f>
        <v>22</v>
      </c>
      <c r="U4168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68" s="21">
        <f>+Tabella2026[[#This Row],[DEF - n. card]]*(PLAFOND/N_TESSERE)</f>
        <v>11000</v>
      </c>
      <c r="W4168" s="18"/>
    </row>
    <row r="4169" spans="2:23" x14ac:dyDescent="0.25">
      <c r="B4169" s="1" t="s">
        <v>8325</v>
      </c>
      <c r="C4169" s="2">
        <v>33033</v>
      </c>
      <c r="D4169" s="1" t="s">
        <v>8326</v>
      </c>
      <c r="E4169" s="1" t="s">
        <v>27</v>
      </c>
      <c r="F4169" s="1" t="s">
        <v>112</v>
      </c>
      <c r="G4169" s="1" t="s">
        <v>4778</v>
      </c>
      <c r="H4169" s="1" t="s">
        <v>15835</v>
      </c>
      <c r="I4169" s="5">
        <v>2168</v>
      </c>
      <c r="J4169" s="5">
        <v>45533295</v>
      </c>
      <c r="K4169" s="3">
        <f>+Tabella2026[[#This Row],[POP_2024]]/SUM(Tabella2026[POP_2024])</f>
        <v>3.6781007644884934E-5</v>
      </c>
      <c r="L4169" s="3">
        <f>+Tabella2026[[#This Row],[INCIDENZA POPOLAZIONE]]*(PLAFOND/2)</f>
        <v>10828.301064898391</v>
      </c>
      <c r="M4169" s="3">
        <f>+IFERROR(Tabella2026[[#This Row],[reddito_2024]]/Tabella2026[[#This Row],[POP_2024]],"")</f>
        <v>21002.442343173432</v>
      </c>
      <c r="N4169" s="3">
        <f>+IF(Tabella2026[[#This Row],[REDDITO COMPLESSIVO PROCAPITE]]&lt;media_aggr_reddito_pc,(media_aggr_reddito_pc-Tabella2026[[#This Row],[REDDITO COMPLESSIVO PROCAPITE]]),0)</f>
        <v>0</v>
      </c>
      <c r="O4169" s="3">
        <f>+Tabella2026[[#This Row],[DIFFERENZA REDDITO INFERIORE ALLA MEDIA DALLA MEDIA]]*Tabella2026[[#This Row],[POP_2024]]</f>
        <v>0</v>
      </c>
      <c r="P4169" s="3">
        <f>+Tabella2026[[#This Row],[POPOLAZIONE PER DIFFERENZA ]]/SUM(Tabella2026[[POPOLAZIONE PER DIFFERENZA ]])</f>
        <v>0</v>
      </c>
      <c r="Q4169" s="3">
        <f>+Tabella2026[[#This Row],[INCIDENZA POPOLAZIONE PER DIFFERENZA]]*(PLAFOND-SUM(Tabella2026[CONTRIBUTO SULLA BASE DELLA POPOLAZIONE]))</f>
        <v>0</v>
      </c>
      <c r="R4169" s="3">
        <f>+Tabella2026[[#This Row],[CONTRIBUTO SULLA BASE DELLA POPOLAZIONE]]+Tabella2026[[#This Row],[CONTRIBUTO SULLA BASE DEL REDDITO]]</f>
        <v>10828.301064898391</v>
      </c>
      <c r="S4169" s="3">
        <f>+Tabella2026[[#This Row],[CONTRIBUTO TOTALE]]/(PLAFOND/N_TESSERE)</f>
        <v>21.656602129796781</v>
      </c>
      <c r="T4169" s="3">
        <f>+MAX(CEILING(Tabella2026[[#This Row],[preDEF1]],1),1)</f>
        <v>22</v>
      </c>
      <c r="U4169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69" s="21">
        <f>+Tabella2026[[#This Row],[DEF - n. card]]*(PLAFOND/N_TESSERE)</f>
        <v>11000</v>
      </c>
      <c r="W4169" s="18"/>
    </row>
    <row r="4170" spans="2:23" x14ac:dyDescent="0.25">
      <c r="B4170" s="1" t="s">
        <v>8553</v>
      </c>
      <c r="C4170" s="2">
        <v>42049</v>
      </c>
      <c r="D4170" s="1" t="s">
        <v>8554</v>
      </c>
      <c r="E4170" s="1" t="s">
        <v>117</v>
      </c>
      <c r="F4170" s="1" t="s">
        <v>116</v>
      </c>
      <c r="G4170" s="1" t="s">
        <v>4778</v>
      </c>
      <c r="H4170" s="1" t="s">
        <v>15834</v>
      </c>
      <c r="I4170" s="5">
        <v>2168</v>
      </c>
      <c r="J4170" s="5">
        <v>36262341</v>
      </c>
      <c r="K4170" s="3">
        <f>+Tabella2026[[#This Row],[POP_2024]]/SUM(Tabella2026[POP_2024])</f>
        <v>3.6781007644884934E-5</v>
      </c>
      <c r="L4170" s="3">
        <f>+Tabella2026[[#This Row],[INCIDENZA POPOLAZIONE]]*(PLAFOND/2)</f>
        <v>10828.301064898391</v>
      </c>
      <c r="M4170" s="3">
        <f>+IFERROR(Tabella2026[[#This Row],[reddito_2024]]/Tabella2026[[#This Row],[POP_2024]],"")</f>
        <v>16726.172047970478</v>
      </c>
      <c r="N4170" s="3">
        <f>+IF(Tabella2026[[#This Row],[REDDITO COMPLESSIVO PROCAPITE]]&lt;media_aggr_reddito_pc,(media_aggr_reddito_pc-Tabella2026[[#This Row],[REDDITO COMPLESSIVO PROCAPITE]]),0)</f>
        <v>1098.8940146382629</v>
      </c>
      <c r="O4170" s="3">
        <f>+Tabella2026[[#This Row],[DIFFERENZA REDDITO INFERIORE ALLA MEDIA DALLA MEDIA]]*Tabella2026[[#This Row],[POP_2024]]</f>
        <v>2382402.2237357539</v>
      </c>
      <c r="P4170" s="3">
        <f>+Tabella2026[[#This Row],[POPOLAZIONE PER DIFFERENZA ]]/SUM(Tabella2026[[POPOLAZIONE PER DIFFERENZA ]])</f>
        <v>2.1136246206130155E-5</v>
      </c>
      <c r="Q4170" s="3">
        <f>+Tabella2026[[#This Row],[INCIDENZA POPOLAZIONE PER DIFFERENZA]]*(PLAFOND-SUM(Tabella2026[CONTRIBUTO SULLA BASE DELLA POPOLAZIONE]))</f>
        <v>6222.4950309000888</v>
      </c>
      <c r="R4170" s="3">
        <f>+Tabella2026[[#This Row],[CONTRIBUTO SULLA BASE DELLA POPOLAZIONE]]+Tabella2026[[#This Row],[CONTRIBUTO SULLA BASE DEL REDDITO]]</f>
        <v>17050.79609579848</v>
      </c>
      <c r="S4170" s="3">
        <f>+Tabella2026[[#This Row],[CONTRIBUTO TOTALE]]/(PLAFOND/N_TESSERE)</f>
        <v>34.101592191596957</v>
      </c>
      <c r="T4170" s="3">
        <f>+MAX(CEILING(Tabella2026[[#This Row],[preDEF1]],1),1)</f>
        <v>35</v>
      </c>
      <c r="U4170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4170" s="21">
        <f>+Tabella2026[[#This Row],[DEF - n. card]]*(PLAFOND/N_TESSERE)</f>
        <v>17500</v>
      </c>
      <c r="W4170" s="18"/>
    </row>
    <row r="4171" spans="2:23" x14ac:dyDescent="0.25">
      <c r="B4171" s="1" t="s">
        <v>8307</v>
      </c>
      <c r="C4171" s="2">
        <v>29021</v>
      </c>
      <c r="D4171" s="1" t="s">
        <v>8308</v>
      </c>
      <c r="E4171" s="1" t="s">
        <v>38</v>
      </c>
      <c r="F4171" s="1" t="s">
        <v>314</v>
      </c>
      <c r="G4171" s="1" t="s">
        <v>4778</v>
      </c>
      <c r="H4171" s="1" t="s">
        <v>15835</v>
      </c>
      <c r="I4171" s="5">
        <v>2167</v>
      </c>
      <c r="J4171" s="5">
        <v>39859422</v>
      </c>
      <c r="K4171" s="3">
        <f>+Tabella2026[[#This Row],[POP_2024]]/SUM(Tabella2026[POP_2024])</f>
        <v>3.6764042235454638E-5</v>
      </c>
      <c r="L4171" s="3">
        <f>+Tabella2026[[#This Row],[INCIDENZA POPOLAZIONE]]*(PLAFOND/2)</f>
        <v>10823.306461086169</v>
      </c>
      <c r="M4171" s="3">
        <f>+IFERROR(Tabella2026[[#This Row],[reddito_2024]]/Tabella2026[[#This Row],[POP_2024]],"")</f>
        <v>18393.826488232578</v>
      </c>
      <c r="N4171" s="3">
        <f>+IF(Tabella2026[[#This Row],[REDDITO COMPLESSIVO PROCAPITE]]&lt;media_aggr_reddito_pc,(media_aggr_reddito_pc-Tabella2026[[#This Row],[REDDITO COMPLESSIVO PROCAPITE]]),0)</f>
        <v>0</v>
      </c>
      <c r="O4171" s="3">
        <f>+Tabella2026[[#This Row],[DIFFERENZA REDDITO INFERIORE ALLA MEDIA DALLA MEDIA]]*Tabella2026[[#This Row],[POP_2024]]</f>
        <v>0</v>
      </c>
      <c r="P4171" s="3">
        <f>+Tabella2026[[#This Row],[POPOLAZIONE PER DIFFERENZA ]]/SUM(Tabella2026[[POPOLAZIONE PER DIFFERENZA ]])</f>
        <v>0</v>
      </c>
      <c r="Q4171" s="3">
        <f>+Tabella2026[[#This Row],[INCIDENZA POPOLAZIONE PER DIFFERENZA]]*(PLAFOND-SUM(Tabella2026[CONTRIBUTO SULLA BASE DELLA POPOLAZIONE]))</f>
        <v>0</v>
      </c>
      <c r="R4171" s="3">
        <f>+Tabella2026[[#This Row],[CONTRIBUTO SULLA BASE DELLA POPOLAZIONE]]+Tabella2026[[#This Row],[CONTRIBUTO SULLA BASE DEL REDDITO]]</f>
        <v>10823.306461086169</v>
      </c>
      <c r="S4171" s="3">
        <f>+Tabella2026[[#This Row],[CONTRIBUTO TOTALE]]/(PLAFOND/N_TESSERE)</f>
        <v>21.646612922172338</v>
      </c>
      <c r="T4171" s="3">
        <f>+MAX(CEILING(Tabella2026[[#This Row],[preDEF1]],1),1)</f>
        <v>22</v>
      </c>
      <c r="U4171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71" s="21">
        <f>+Tabella2026[[#This Row],[DEF - n. card]]*(PLAFOND/N_TESSERE)</f>
        <v>11000</v>
      </c>
      <c r="W4171" s="18"/>
    </row>
    <row r="4172" spans="2:23" x14ac:dyDescent="0.25">
      <c r="B4172" s="1" t="s">
        <v>8293</v>
      </c>
      <c r="C4172" s="2">
        <v>114041</v>
      </c>
      <c r="D4172" s="1" t="s">
        <v>8294</v>
      </c>
      <c r="E4172" s="1" t="s">
        <v>76</v>
      </c>
      <c r="F4172" s="1" t="s">
        <v>550</v>
      </c>
      <c r="G4172" s="1" t="s">
        <v>4778</v>
      </c>
      <c r="H4172" s="1" t="s">
        <v>15836</v>
      </c>
      <c r="I4172" s="5">
        <v>2167</v>
      </c>
      <c r="J4172" s="5">
        <v>28968616</v>
      </c>
      <c r="K4172" s="3">
        <f>+Tabella2026[[#This Row],[POP_2024]]/SUM(Tabella2026[POP_2024])</f>
        <v>3.6764042235454638E-5</v>
      </c>
      <c r="L4172" s="3">
        <f>+Tabella2026[[#This Row],[INCIDENZA POPOLAZIONE]]*(PLAFOND/2)</f>
        <v>10823.306461086169</v>
      </c>
      <c r="M4172" s="3">
        <f>+IFERROR(Tabella2026[[#This Row],[reddito_2024]]/Tabella2026[[#This Row],[POP_2024]],"")</f>
        <v>13368.073834794646</v>
      </c>
      <c r="N4172" s="3">
        <f>+IF(Tabella2026[[#This Row],[REDDITO COMPLESSIVO PROCAPITE]]&lt;media_aggr_reddito_pc,(media_aggr_reddito_pc-Tabella2026[[#This Row],[REDDITO COMPLESSIVO PROCAPITE]]),0)</f>
        <v>4456.9922278140948</v>
      </c>
      <c r="O4172" s="3">
        <f>+Tabella2026[[#This Row],[DIFFERENZA REDDITO INFERIORE ALLA MEDIA DALLA MEDIA]]*Tabella2026[[#This Row],[POP_2024]]</f>
        <v>9658302.1576731429</v>
      </c>
      <c r="P4172" s="3">
        <f>+Tabella2026[[#This Row],[POPOLAZIONE PER DIFFERENZA ]]/SUM(Tabella2026[[POPOLAZIONE PER DIFFERENZA ]])</f>
        <v>8.5686728422236421E-5</v>
      </c>
      <c r="Q4172" s="3">
        <f>+Tabella2026[[#This Row],[INCIDENZA POPOLAZIONE PER DIFFERENZA]]*(PLAFOND-SUM(Tabella2026[CONTRIBUTO SULLA BASE DELLA POPOLAZIONE]))</f>
        <v>25226.108582460187</v>
      </c>
      <c r="R4172" s="3">
        <f>+Tabella2026[[#This Row],[CONTRIBUTO SULLA BASE DELLA POPOLAZIONE]]+Tabella2026[[#This Row],[CONTRIBUTO SULLA BASE DEL REDDITO]]</f>
        <v>36049.415043546353</v>
      </c>
      <c r="S4172" s="3">
        <f>+Tabella2026[[#This Row],[CONTRIBUTO TOTALE]]/(PLAFOND/N_TESSERE)</f>
        <v>72.098830087092708</v>
      </c>
      <c r="T4172" s="3">
        <f>+MAX(CEILING(Tabella2026[[#This Row],[preDEF1]],1),1)</f>
        <v>73</v>
      </c>
      <c r="U4172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4172" s="21">
        <f>+Tabella2026[[#This Row],[DEF - n. card]]*(PLAFOND/N_TESSERE)</f>
        <v>36500</v>
      </c>
      <c r="W4172" s="18"/>
    </row>
    <row r="4173" spans="2:23" x14ac:dyDescent="0.25">
      <c r="B4173" s="1" t="s">
        <v>8443</v>
      </c>
      <c r="C4173" s="2">
        <v>23085</v>
      </c>
      <c r="D4173" s="1" t="s">
        <v>8444</v>
      </c>
      <c r="E4173" s="1" t="s">
        <v>38</v>
      </c>
      <c r="F4173" s="1" t="s">
        <v>37</v>
      </c>
      <c r="G4173" s="1" t="s">
        <v>4778</v>
      </c>
      <c r="H4173" s="1" t="s">
        <v>15835</v>
      </c>
      <c r="I4173" s="5">
        <v>2167</v>
      </c>
      <c r="J4173" s="5">
        <v>34342557</v>
      </c>
      <c r="K4173" s="3">
        <f>+Tabella2026[[#This Row],[POP_2024]]/SUM(Tabella2026[POP_2024])</f>
        <v>3.6764042235454638E-5</v>
      </c>
      <c r="L4173" s="3">
        <f>+Tabella2026[[#This Row],[INCIDENZA POPOLAZIONE]]*(PLAFOND/2)</f>
        <v>10823.306461086169</v>
      </c>
      <c r="M4173" s="3">
        <f>+IFERROR(Tabella2026[[#This Row],[reddito_2024]]/Tabella2026[[#This Row],[POP_2024]],"")</f>
        <v>15847.972773419475</v>
      </c>
      <c r="N4173" s="3">
        <f>+IF(Tabella2026[[#This Row],[REDDITO COMPLESSIVO PROCAPITE]]&lt;media_aggr_reddito_pc,(media_aggr_reddito_pc-Tabella2026[[#This Row],[REDDITO COMPLESSIVO PROCAPITE]]),0)</f>
        <v>1977.0932891892662</v>
      </c>
      <c r="O4173" s="3">
        <f>+Tabella2026[[#This Row],[DIFFERENZA REDDITO INFERIORE ALLA MEDIA DALLA MEDIA]]*Tabella2026[[#This Row],[POP_2024]]</f>
        <v>4284361.1576731401</v>
      </c>
      <c r="P4173" s="3">
        <f>+Tabella2026[[#This Row],[POPOLAZIONE PER DIFFERENZA ]]/SUM(Tabella2026[[POPOLAZIONE PER DIFFERENZA ]])</f>
        <v>3.8010085518877655E-5</v>
      </c>
      <c r="Q4173" s="3">
        <f>+Tabella2026[[#This Row],[INCIDENZA POPOLAZIONE PER DIFFERENZA]]*(PLAFOND-SUM(Tabella2026[CONTRIBUTO SULLA BASE DELLA POPOLAZIONE]))</f>
        <v>11190.140669193488</v>
      </c>
      <c r="R4173" s="3">
        <f>+Tabella2026[[#This Row],[CONTRIBUTO SULLA BASE DELLA POPOLAZIONE]]+Tabella2026[[#This Row],[CONTRIBUTO SULLA BASE DEL REDDITO]]</f>
        <v>22013.447130279659</v>
      </c>
      <c r="S4173" s="3">
        <f>+Tabella2026[[#This Row],[CONTRIBUTO TOTALE]]/(PLAFOND/N_TESSERE)</f>
        <v>44.026894260559317</v>
      </c>
      <c r="T4173" s="3">
        <f>+MAX(CEILING(Tabella2026[[#This Row],[preDEF1]],1),1)</f>
        <v>45</v>
      </c>
      <c r="U4173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4173" s="21">
        <f>+Tabella2026[[#This Row],[DEF - n. card]]*(PLAFOND/N_TESSERE)</f>
        <v>22500</v>
      </c>
      <c r="W4173" s="18"/>
    </row>
    <row r="4174" spans="2:23" x14ac:dyDescent="0.25">
      <c r="B4174" s="1" t="s">
        <v>8519</v>
      </c>
      <c r="C4174" s="2">
        <v>98017</v>
      </c>
      <c r="D4174" s="1" t="s">
        <v>8520</v>
      </c>
      <c r="E4174" s="1" t="s">
        <v>12</v>
      </c>
      <c r="F4174" s="1" t="s">
        <v>389</v>
      </c>
      <c r="G4174" s="1" t="s">
        <v>4778</v>
      </c>
      <c r="H4174" s="1" t="s">
        <v>15835</v>
      </c>
      <c r="I4174" s="5">
        <v>2166</v>
      </c>
      <c r="J4174" s="5">
        <v>43855488</v>
      </c>
      <c r="K4174" s="3">
        <f>+Tabella2026[[#This Row],[POP_2024]]/SUM(Tabella2026[POP_2024])</f>
        <v>3.6747076826024342E-5</v>
      </c>
      <c r="L4174" s="3">
        <f>+Tabella2026[[#This Row],[INCIDENZA POPOLAZIONE]]*(PLAFOND/2)</f>
        <v>10818.311857273946</v>
      </c>
      <c r="M4174" s="3">
        <f>+IFERROR(Tabella2026[[#This Row],[reddito_2024]]/Tabella2026[[#This Row],[POP_2024]],"")</f>
        <v>20247.224376731301</v>
      </c>
      <c r="N4174" s="3">
        <f>+IF(Tabella2026[[#This Row],[REDDITO COMPLESSIVO PROCAPITE]]&lt;media_aggr_reddito_pc,(media_aggr_reddito_pc-Tabella2026[[#This Row],[REDDITO COMPLESSIVO PROCAPITE]]),0)</f>
        <v>0</v>
      </c>
      <c r="O4174" s="3">
        <f>+Tabella2026[[#This Row],[DIFFERENZA REDDITO INFERIORE ALLA MEDIA DALLA MEDIA]]*Tabella2026[[#This Row],[POP_2024]]</f>
        <v>0</v>
      </c>
      <c r="P4174" s="3">
        <f>+Tabella2026[[#This Row],[POPOLAZIONE PER DIFFERENZA ]]/SUM(Tabella2026[[POPOLAZIONE PER DIFFERENZA ]])</f>
        <v>0</v>
      </c>
      <c r="Q4174" s="3">
        <f>+Tabella2026[[#This Row],[INCIDENZA POPOLAZIONE PER DIFFERENZA]]*(PLAFOND-SUM(Tabella2026[CONTRIBUTO SULLA BASE DELLA POPOLAZIONE]))</f>
        <v>0</v>
      </c>
      <c r="R4174" s="3">
        <f>+Tabella2026[[#This Row],[CONTRIBUTO SULLA BASE DELLA POPOLAZIONE]]+Tabella2026[[#This Row],[CONTRIBUTO SULLA BASE DEL REDDITO]]</f>
        <v>10818.311857273946</v>
      </c>
      <c r="S4174" s="3">
        <f>+Tabella2026[[#This Row],[CONTRIBUTO TOTALE]]/(PLAFOND/N_TESSERE)</f>
        <v>21.636623714547891</v>
      </c>
      <c r="T4174" s="3">
        <f>+MAX(CEILING(Tabella2026[[#This Row],[preDEF1]],1),1)</f>
        <v>22</v>
      </c>
      <c r="U4174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74" s="21">
        <f>+Tabella2026[[#This Row],[DEF - n. card]]*(PLAFOND/N_TESSERE)</f>
        <v>11000</v>
      </c>
      <c r="W4174" s="18"/>
    </row>
    <row r="4175" spans="2:23" x14ac:dyDescent="0.25">
      <c r="B4175" s="1" t="s">
        <v>8455</v>
      </c>
      <c r="C4175" s="2">
        <v>12027</v>
      </c>
      <c r="D4175" s="1" t="s">
        <v>8456</v>
      </c>
      <c r="E4175" s="1" t="s">
        <v>12</v>
      </c>
      <c r="F4175" s="1" t="s">
        <v>157</v>
      </c>
      <c r="G4175" s="1" t="s">
        <v>4778</v>
      </c>
      <c r="H4175" s="1" t="s">
        <v>15835</v>
      </c>
      <c r="I4175" s="5">
        <v>2165</v>
      </c>
      <c r="J4175" s="5">
        <v>17879061</v>
      </c>
      <c r="K4175" s="3">
        <f>+Tabella2026[[#This Row],[POP_2024]]/SUM(Tabella2026[POP_2024])</f>
        <v>3.6730111416594045E-5</v>
      </c>
      <c r="L4175" s="3">
        <f>+Tabella2026[[#This Row],[INCIDENZA POPOLAZIONE]]*(PLAFOND/2)</f>
        <v>10813.317253461724</v>
      </c>
      <c r="M4175" s="3">
        <f>+IFERROR(Tabella2026[[#This Row],[reddito_2024]]/Tabella2026[[#This Row],[POP_2024]],"")</f>
        <v>8258.2267898383379</v>
      </c>
      <c r="N4175" s="3">
        <f>+IF(Tabella2026[[#This Row],[REDDITO COMPLESSIVO PROCAPITE]]&lt;media_aggr_reddito_pc,(media_aggr_reddito_pc-Tabella2026[[#This Row],[REDDITO COMPLESSIVO PROCAPITE]]),0)</f>
        <v>9566.8392727704031</v>
      </c>
      <c r="O4175" s="3">
        <f>+Tabella2026[[#This Row],[DIFFERENZA REDDITO INFERIORE ALLA MEDIA DALLA MEDIA]]*Tabella2026[[#This Row],[POP_2024]]</f>
        <v>20712207.025547922</v>
      </c>
      <c r="P4175" s="3">
        <f>+Tabella2026[[#This Row],[POPOLAZIONE PER DIFFERENZA ]]/SUM(Tabella2026[[POPOLAZIONE PER DIFFERENZA ]])</f>
        <v>1.8375499435097748E-4</v>
      </c>
      <c r="Q4175" s="3">
        <f>+Tabella2026[[#This Row],[INCIDENZA POPOLAZIONE PER DIFFERENZA]]*(PLAFOND-SUM(Tabella2026[CONTRIBUTO SULLA BASE DELLA POPOLAZIONE]))</f>
        <v>54097.332520682226</v>
      </c>
      <c r="R4175" s="3">
        <f>+Tabella2026[[#This Row],[CONTRIBUTO SULLA BASE DELLA POPOLAZIONE]]+Tabella2026[[#This Row],[CONTRIBUTO SULLA BASE DEL REDDITO]]</f>
        <v>64910.649774143953</v>
      </c>
      <c r="S4175" s="3">
        <f>+Tabella2026[[#This Row],[CONTRIBUTO TOTALE]]/(PLAFOND/N_TESSERE)</f>
        <v>129.8212995482879</v>
      </c>
      <c r="T4175" s="3">
        <f>+MAX(CEILING(Tabella2026[[#This Row],[preDEF1]],1),1)</f>
        <v>130</v>
      </c>
      <c r="U4175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4175" s="21">
        <f>+Tabella2026[[#This Row],[DEF - n. card]]*(PLAFOND/N_TESSERE)</f>
        <v>65000</v>
      </c>
      <c r="W4175" s="18"/>
    </row>
    <row r="4176" spans="2:23" x14ac:dyDescent="0.25">
      <c r="B4176" s="1" t="s">
        <v>8435</v>
      </c>
      <c r="C4176" s="2">
        <v>4072</v>
      </c>
      <c r="D4176" s="1" t="s">
        <v>8436</v>
      </c>
      <c r="E4176" s="1" t="s">
        <v>18</v>
      </c>
      <c r="F4176" s="1" t="s">
        <v>263</v>
      </c>
      <c r="G4176" s="1" t="s">
        <v>4778</v>
      </c>
      <c r="H4176" s="1" t="s">
        <v>15835</v>
      </c>
      <c r="I4176" s="5">
        <v>2165</v>
      </c>
      <c r="J4176" s="5">
        <v>42923954</v>
      </c>
      <c r="K4176" s="3">
        <f>+Tabella2026[[#This Row],[POP_2024]]/SUM(Tabella2026[POP_2024])</f>
        <v>3.6730111416594045E-5</v>
      </c>
      <c r="L4176" s="3">
        <f>+Tabella2026[[#This Row],[INCIDENZA POPOLAZIONE]]*(PLAFOND/2)</f>
        <v>10813.317253461724</v>
      </c>
      <c r="M4176" s="3">
        <f>+IFERROR(Tabella2026[[#This Row],[reddito_2024]]/Tabella2026[[#This Row],[POP_2024]],"")</f>
        <v>19826.306697459586</v>
      </c>
      <c r="N4176" s="3">
        <f>+IF(Tabella2026[[#This Row],[REDDITO COMPLESSIVO PROCAPITE]]&lt;media_aggr_reddito_pc,(media_aggr_reddito_pc-Tabella2026[[#This Row],[REDDITO COMPLESSIVO PROCAPITE]]),0)</f>
        <v>0</v>
      </c>
      <c r="O4176" s="3">
        <f>+Tabella2026[[#This Row],[DIFFERENZA REDDITO INFERIORE ALLA MEDIA DALLA MEDIA]]*Tabella2026[[#This Row],[POP_2024]]</f>
        <v>0</v>
      </c>
      <c r="P4176" s="3">
        <f>+Tabella2026[[#This Row],[POPOLAZIONE PER DIFFERENZA ]]/SUM(Tabella2026[[POPOLAZIONE PER DIFFERENZA ]])</f>
        <v>0</v>
      </c>
      <c r="Q4176" s="3">
        <f>+Tabella2026[[#This Row],[INCIDENZA POPOLAZIONE PER DIFFERENZA]]*(PLAFOND-SUM(Tabella2026[CONTRIBUTO SULLA BASE DELLA POPOLAZIONE]))</f>
        <v>0</v>
      </c>
      <c r="R4176" s="3">
        <f>+Tabella2026[[#This Row],[CONTRIBUTO SULLA BASE DELLA POPOLAZIONE]]+Tabella2026[[#This Row],[CONTRIBUTO SULLA BASE DEL REDDITO]]</f>
        <v>10813.317253461724</v>
      </c>
      <c r="S4176" s="3">
        <f>+Tabella2026[[#This Row],[CONTRIBUTO TOTALE]]/(PLAFOND/N_TESSERE)</f>
        <v>21.626634506923448</v>
      </c>
      <c r="T4176" s="3">
        <f>+MAX(CEILING(Tabella2026[[#This Row],[preDEF1]],1),1)</f>
        <v>22</v>
      </c>
      <c r="U4176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76" s="21">
        <f>+Tabella2026[[#This Row],[DEF - n. card]]*(PLAFOND/N_TESSERE)</f>
        <v>11000</v>
      </c>
      <c r="W4176" s="18"/>
    </row>
    <row r="4177" spans="2:23" x14ac:dyDescent="0.25">
      <c r="B4177" s="1" t="s">
        <v>8273</v>
      </c>
      <c r="C4177" s="2">
        <v>45006</v>
      </c>
      <c r="D4177" s="1" t="s">
        <v>8274</v>
      </c>
      <c r="E4177" s="1" t="s">
        <v>30</v>
      </c>
      <c r="F4177" s="1" t="s">
        <v>208</v>
      </c>
      <c r="G4177" s="1" t="s">
        <v>4778</v>
      </c>
      <c r="H4177" s="1" t="s">
        <v>15834</v>
      </c>
      <c r="I4177" s="5">
        <v>2165</v>
      </c>
      <c r="J4177" s="5">
        <v>39589495</v>
      </c>
      <c r="K4177" s="3">
        <f>+Tabella2026[[#This Row],[POP_2024]]/SUM(Tabella2026[POP_2024])</f>
        <v>3.6730111416594045E-5</v>
      </c>
      <c r="L4177" s="3">
        <f>+Tabella2026[[#This Row],[INCIDENZA POPOLAZIONE]]*(PLAFOND/2)</f>
        <v>10813.317253461724</v>
      </c>
      <c r="M4177" s="3">
        <f>+IFERROR(Tabella2026[[#This Row],[reddito_2024]]/Tabella2026[[#This Row],[POP_2024]],"")</f>
        <v>18286.140877598151</v>
      </c>
      <c r="N4177" s="3">
        <f>+IF(Tabella2026[[#This Row],[REDDITO COMPLESSIVO PROCAPITE]]&lt;media_aggr_reddito_pc,(media_aggr_reddito_pc-Tabella2026[[#This Row],[REDDITO COMPLESSIVO PROCAPITE]]),0)</f>
        <v>0</v>
      </c>
      <c r="O4177" s="3">
        <f>+Tabella2026[[#This Row],[DIFFERENZA REDDITO INFERIORE ALLA MEDIA DALLA MEDIA]]*Tabella2026[[#This Row],[POP_2024]]</f>
        <v>0</v>
      </c>
      <c r="P4177" s="3">
        <f>+Tabella2026[[#This Row],[POPOLAZIONE PER DIFFERENZA ]]/SUM(Tabella2026[[POPOLAZIONE PER DIFFERENZA ]])</f>
        <v>0</v>
      </c>
      <c r="Q4177" s="3">
        <f>+Tabella2026[[#This Row],[INCIDENZA POPOLAZIONE PER DIFFERENZA]]*(PLAFOND-SUM(Tabella2026[CONTRIBUTO SULLA BASE DELLA POPOLAZIONE]))</f>
        <v>0</v>
      </c>
      <c r="R4177" s="3">
        <f>+Tabella2026[[#This Row],[CONTRIBUTO SULLA BASE DELLA POPOLAZIONE]]+Tabella2026[[#This Row],[CONTRIBUTO SULLA BASE DEL REDDITO]]</f>
        <v>10813.317253461724</v>
      </c>
      <c r="S4177" s="3">
        <f>+Tabella2026[[#This Row],[CONTRIBUTO TOTALE]]/(PLAFOND/N_TESSERE)</f>
        <v>21.626634506923448</v>
      </c>
      <c r="T4177" s="3">
        <f>+MAX(CEILING(Tabella2026[[#This Row],[preDEF1]],1),1)</f>
        <v>22</v>
      </c>
      <c r="U4177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77" s="21">
        <f>+Tabella2026[[#This Row],[DEF - n. card]]*(PLAFOND/N_TESSERE)</f>
        <v>11000</v>
      </c>
      <c r="W4177" s="18"/>
    </row>
    <row r="4178" spans="2:23" x14ac:dyDescent="0.25">
      <c r="B4178" s="1" t="s">
        <v>8445</v>
      </c>
      <c r="C4178" s="2">
        <v>72008</v>
      </c>
      <c r="D4178" s="1" t="s">
        <v>8446</v>
      </c>
      <c r="E4178" s="1" t="s">
        <v>33</v>
      </c>
      <c r="F4178" s="1" t="s">
        <v>32</v>
      </c>
      <c r="G4178" s="1" t="s">
        <v>4778</v>
      </c>
      <c r="H4178" s="1" t="s">
        <v>15836</v>
      </c>
      <c r="I4178" s="5">
        <v>2164</v>
      </c>
      <c r="J4178" s="5">
        <v>28760916</v>
      </c>
      <c r="K4178" s="3">
        <f>+Tabella2026[[#This Row],[POP_2024]]/SUM(Tabella2026[POP_2024])</f>
        <v>3.6713146007163749E-5</v>
      </c>
      <c r="L4178" s="3">
        <f>+Tabella2026[[#This Row],[INCIDENZA POPOLAZIONE]]*(PLAFOND/2)</f>
        <v>10808.322649649503</v>
      </c>
      <c r="M4178" s="3">
        <f>+IFERROR(Tabella2026[[#This Row],[reddito_2024]]/Tabella2026[[#This Row],[POP_2024]],"")</f>
        <v>13290.626617375232</v>
      </c>
      <c r="N4178" s="3">
        <f>+IF(Tabella2026[[#This Row],[REDDITO COMPLESSIVO PROCAPITE]]&lt;media_aggr_reddito_pc,(media_aggr_reddito_pc-Tabella2026[[#This Row],[REDDITO COMPLESSIVO PROCAPITE]]),0)</f>
        <v>4534.4394452335091</v>
      </c>
      <c r="O4178" s="3">
        <f>+Tabella2026[[#This Row],[DIFFERENZA REDDITO INFERIORE ALLA MEDIA DALLA MEDIA]]*Tabella2026[[#This Row],[POP_2024]]</f>
        <v>9812526.9594853129</v>
      </c>
      <c r="P4178" s="3">
        <f>+Tabella2026[[#This Row],[POPOLAZIONE PER DIFFERENZA ]]/SUM(Tabella2026[[POPOLAZIONE PER DIFFERENZA ]])</f>
        <v>8.7054983265905176E-5</v>
      </c>
      <c r="Q4178" s="3">
        <f>+Tabella2026[[#This Row],[INCIDENZA POPOLAZIONE PER DIFFERENZA]]*(PLAFOND-SUM(Tabella2026[CONTRIBUTO SULLA BASE DELLA POPOLAZIONE]))</f>
        <v>25628.921782245139</v>
      </c>
      <c r="R4178" s="3">
        <f>+Tabella2026[[#This Row],[CONTRIBUTO SULLA BASE DELLA POPOLAZIONE]]+Tabella2026[[#This Row],[CONTRIBUTO SULLA BASE DEL REDDITO]]</f>
        <v>36437.244431894644</v>
      </c>
      <c r="S4178" s="3">
        <f>+Tabella2026[[#This Row],[CONTRIBUTO TOTALE]]/(PLAFOND/N_TESSERE)</f>
        <v>72.874488863789281</v>
      </c>
      <c r="T4178" s="3">
        <f>+MAX(CEILING(Tabella2026[[#This Row],[preDEF1]],1),1)</f>
        <v>73</v>
      </c>
      <c r="U4178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4178" s="21">
        <f>+Tabella2026[[#This Row],[DEF - n. card]]*(PLAFOND/N_TESSERE)</f>
        <v>36500</v>
      </c>
      <c r="W4178" s="18"/>
    </row>
    <row r="4179" spans="2:23" x14ac:dyDescent="0.25">
      <c r="B4179" s="1" t="s">
        <v>8433</v>
      </c>
      <c r="C4179" s="2">
        <v>3114</v>
      </c>
      <c r="D4179" s="1" t="s">
        <v>8434</v>
      </c>
      <c r="E4179" s="1" t="s">
        <v>18</v>
      </c>
      <c r="F4179" s="1" t="s">
        <v>114</v>
      </c>
      <c r="G4179" s="1" t="s">
        <v>4778</v>
      </c>
      <c r="H4179" s="1" t="s">
        <v>15835</v>
      </c>
      <c r="I4179" s="5">
        <v>2161</v>
      </c>
      <c r="J4179" s="5">
        <v>48625110</v>
      </c>
      <c r="K4179" s="3">
        <f>+Tabella2026[[#This Row],[POP_2024]]/SUM(Tabella2026[POP_2024])</f>
        <v>3.6662249778872853E-5</v>
      </c>
      <c r="L4179" s="3">
        <f>+Tabella2026[[#This Row],[INCIDENZA POPOLAZIONE]]*(PLAFOND/2)</f>
        <v>10793.338838212834</v>
      </c>
      <c r="M4179" s="3">
        <f>+IFERROR(Tabella2026[[#This Row],[reddito_2024]]/Tabella2026[[#This Row],[POP_2024]],"")</f>
        <v>22501.20777417862</v>
      </c>
      <c r="N4179" s="3">
        <f>+IF(Tabella2026[[#This Row],[REDDITO COMPLESSIVO PROCAPITE]]&lt;media_aggr_reddito_pc,(media_aggr_reddito_pc-Tabella2026[[#This Row],[REDDITO COMPLESSIVO PROCAPITE]]),0)</f>
        <v>0</v>
      </c>
      <c r="O4179" s="3">
        <f>+Tabella2026[[#This Row],[DIFFERENZA REDDITO INFERIORE ALLA MEDIA DALLA MEDIA]]*Tabella2026[[#This Row],[POP_2024]]</f>
        <v>0</v>
      </c>
      <c r="P4179" s="3">
        <f>+Tabella2026[[#This Row],[POPOLAZIONE PER DIFFERENZA ]]/SUM(Tabella2026[[POPOLAZIONE PER DIFFERENZA ]])</f>
        <v>0</v>
      </c>
      <c r="Q4179" s="3">
        <f>+Tabella2026[[#This Row],[INCIDENZA POPOLAZIONE PER DIFFERENZA]]*(PLAFOND-SUM(Tabella2026[CONTRIBUTO SULLA BASE DELLA POPOLAZIONE]))</f>
        <v>0</v>
      </c>
      <c r="R4179" s="3">
        <f>+Tabella2026[[#This Row],[CONTRIBUTO SULLA BASE DELLA POPOLAZIONE]]+Tabella2026[[#This Row],[CONTRIBUTO SULLA BASE DEL REDDITO]]</f>
        <v>10793.338838212834</v>
      </c>
      <c r="S4179" s="3">
        <f>+Tabella2026[[#This Row],[CONTRIBUTO TOTALE]]/(PLAFOND/N_TESSERE)</f>
        <v>21.586677676425669</v>
      </c>
      <c r="T4179" s="3">
        <f>+MAX(CEILING(Tabella2026[[#This Row],[preDEF1]],1),1)</f>
        <v>22</v>
      </c>
      <c r="U4179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79" s="21">
        <f>+Tabella2026[[#This Row],[DEF - n. card]]*(PLAFOND/N_TESSERE)</f>
        <v>11000</v>
      </c>
      <c r="W4179" s="18"/>
    </row>
    <row r="4180" spans="2:23" x14ac:dyDescent="0.25">
      <c r="B4180" s="1" t="s">
        <v>8269</v>
      </c>
      <c r="C4180" s="2">
        <v>28021</v>
      </c>
      <c r="D4180" s="1" t="s">
        <v>8270</v>
      </c>
      <c r="E4180" s="1" t="s">
        <v>38</v>
      </c>
      <c r="F4180" s="1" t="s">
        <v>45</v>
      </c>
      <c r="G4180" s="1" t="s">
        <v>4778</v>
      </c>
      <c r="H4180" s="1" t="s">
        <v>15835</v>
      </c>
      <c r="I4180" s="5">
        <v>2159</v>
      </c>
      <c r="J4180" s="5">
        <v>39767023</v>
      </c>
      <c r="K4180" s="3">
        <f>+Tabella2026[[#This Row],[POP_2024]]/SUM(Tabella2026[POP_2024])</f>
        <v>3.6628318960012261E-5</v>
      </c>
      <c r="L4180" s="3">
        <f>+Tabella2026[[#This Row],[INCIDENZA POPOLAZIONE]]*(PLAFOND/2)</f>
        <v>10783.349630588389</v>
      </c>
      <c r="M4180" s="3">
        <f>+IFERROR(Tabella2026[[#This Row],[reddito_2024]]/Tabella2026[[#This Row],[POP_2024]],"")</f>
        <v>18419.186197313571</v>
      </c>
      <c r="N4180" s="3">
        <f>+IF(Tabella2026[[#This Row],[REDDITO COMPLESSIVO PROCAPITE]]&lt;media_aggr_reddito_pc,(media_aggr_reddito_pc-Tabella2026[[#This Row],[REDDITO COMPLESSIVO PROCAPITE]]),0)</f>
        <v>0</v>
      </c>
      <c r="O4180" s="3">
        <f>+Tabella2026[[#This Row],[DIFFERENZA REDDITO INFERIORE ALLA MEDIA DALLA MEDIA]]*Tabella2026[[#This Row],[POP_2024]]</f>
        <v>0</v>
      </c>
      <c r="P4180" s="3">
        <f>+Tabella2026[[#This Row],[POPOLAZIONE PER DIFFERENZA ]]/SUM(Tabella2026[[POPOLAZIONE PER DIFFERENZA ]])</f>
        <v>0</v>
      </c>
      <c r="Q4180" s="3">
        <f>+Tabella2026[[#This Row],[INCIDENZA POPOLAZIONE PER DIFFERENZA]]*(PLAFOND-SUM(Tabella2026[CONTRIBUTO SULLA BASE DELLA POPOLAZIONE]))</f>
        <v>0</v>
      </c>
      <c r="R4180" s="3">
        <f>+Tabella2026[[#This Row],[CONTRIBUTO SULLA BASE DELLA POPOLAZIONE]]+Tabella2026[[#This Row],[CONTRIBUTO SULLA BASE DEL REDDITO]]</f>
        <v>10783.349630588389</v>
      </c>
      <c r="S4180" s="3">
        <f>+Tabella2026[[#This Row],[CONTRIBUTO TOTALE]]/(PLAFOND/N_TESSERE)</f>
        <v>21.56669926117678</v>
      </c>
      <c r="T4180" s="3">
        <f>+MAX(CEILING(Tabella2026[[#This Row],[preDEF1]],1),1)</f>
        <v>22</v>
      </c>
      <c r="U4180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80" s="21">
        <f>+Tabella2026[[#This Row],[DEF - n. card]]*(PLAFOND/N_TESSERE)</f>
        <v>11000</v>
      </c>
      <c r="W4180" s="18"/>
    </row>
    <row r="4181" spans="2:23" x14ac:dyDescent="0.25">
      <c r="B4181" s="1" t="s">
        <v>8231</v>
      </c>
      <c r="C4181" s="2">
        <v>6021</v>
      </c>
      <c r="D4181" s="1" t="s">
        <v>8232</v>
      </c>
      <c r="E4181" s="1" t="s">
        <v>18</v>
      </c>
      <c r="F4181" s="1" t="s">
        <v>138</v>
      </c>
      <c r="G4181" s="1" t="s">
        <v>4778</v>
      </c>
      <c r="H4181" s="1" t="s">
        <v>15835</v>
      </c>
      <c r="I4181" s="5">
        <v>2158</v>
      </c>
      <c r="J4181" s="5">
        <v>43279690</v>
      </c>
      <c r="K4181" s="3">
        <f>+Tabella2026[[#This Row],[POP_2024]]/SUM(Tabella2026[POP_2024])</f>
        <v>3.6611353550581964E-5</v>
      </c>
      <c r="L4181" s="3">
        <f>+Tabella2026[[#This Row],[INCIDENZA POPOLAZIONE]]*(PLAFOND/2)</f>
        <v>10778.355026776168</v>
      </c>
      <c r="M4181" s="3">
        <f>+IFERROR(Tabella2026[[#This Row],[reddito_2024]]/Tabella2026[[#This Row],[POP_2024]],"")</f>
        <v>20055.463392029658</v>
      </c>
      <c r="N4181" s="3">
        <f>+IF(Tabella2026[[#This Row],[REDDITO COMPLESSIVO PROCAPITE]]&lt;media_aggr_reddito_pc,(media_aggr_reddito_pc-Tabella2026[[#This Row],[REDDITO COMPLESSIVO PROCAPITE]]),0)</f>
        <v>0</v>
      </c>
      <c r="O4181" s="3">
        <f>+Tabella2026[[#This Row],[DIFFERENZA REDDITO INFERIORE ALLA MEDIA DALLA MEDIA]]*Tabella2026[[#This Row],[POP_2024]]</f>
        <v>0</v>
      </c>
      <c r="P4181" s="3">
        <f>+Tabella2026[[#This Row],[POPOLAZIONE PER DIFFERENZA ]]/SUM(Tabella2026[[POPOLAZIONE PER DIFFERENZA ]])</f>
        <v>0</v>
      </c>
      <c r="Q4181" s="3">
        <f>+Tabella2026[[#This Row],[INCIDENZA POPOLAZIONE PER DIFFERENZA]]*(PLAFOND-SUM(Tabella2026[CONTRIBUTO SULLA BASE DELLA POPOLAZIONE]))</f>
        <v>0</v>
      </c>
      <c r="R4181" s="3">
        <f>+Tabella2026[[#This Row],[CONTRIBUTO SULLA BASE DELLA POPOLAZIONE]]+Tabella2026[[#This Row],[CONTRIBUTO SULLA BASE DEL REDDITO]]</f>
        <v>10778.355026776168</v>
      </c>
      <c r="S4181" s="3">
        <f>+Tabella2026[[#This Row],[CONTRIBUTO TOTALE]]/(PLAFOND/N_TESSERE)</f>
        <v>21.556710053552337</v>
      </c>
      <c r="T4181" s="3">
        <f>+MAX(CEILING(Tabella2026[[#This Row],[preDEF1]],1),1)</f>
        <v>22</v>
      </c>
      <c r="U4181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81" s="21">
        <f>+Tabella2026[[#This Row],[DEF - n. card]]*(PLAFOND/N_TESSERE)</f>
        <v>11000</v>
      </c>
      <c r="W4181" s="18"/>
    </row>
    <row r="4182" spans="2:23" x14ac:dyDescent="0.25">
      <c r="B4182" s="1" t="s">
        <v>8379</v>
      </c>
      <c r="C4182" s="2">
        <v>31017</v>
      </c>
      <c r="D4182" s="1" t="s">
        <v>8380</v>
      </c>
      <c r="E4182" s="1" t="s">
        <v>48</v>
      </c>
      <c r="F4182" s="1" t="s">
        <v>562</v>
      </c>
      <c r="G4182" s="1" t="s">
        <v>4778</v>
      </c>
      <c r="H4182" s="1" t="s">
        <v>15835</v>
      </c>
      <c r="I4182" s="5">
        <v>2157</v>
      </c>
      <c r="J4182" s="5">
        <v>43476548</v>
      </c>
      <c r="K4182" s="3">
        <f>+Tabella2026[[#This Row],[POP_2024]]/SUM(Tabella2026[POP_2024])</f>
        <v>3.6594388141151661E-5</v>
      </c>
      <c r="L4182" s="3">
        <f>+Tabella2026[[#This Row],[INCIDENZA POPOLAZIONE]]*(PLAFOND/2)</f>
        <v>10773.360422963944</v>
      </c>
      <c r="M4182" s="3">
        <f>+IFERROR(Tabella2026[[#This Row],[reddito_2024]]/Tabella2026[[#This Row],[POP_2024]],"")</f>
        <v>20156.025961984236</v>
      </c>
      <c r="N4182" s="3">
        <f>+IF(Tabella2026[[#This Row],[REDDITO COMPLESSIVO PROCAPITE]]&lt;media_aggr_reddito_pc,(media_aggr_reddito_pc-Tabella2026[[#This Row],[REDDITO COMPLESSIVO PROCAPITE]]),0)</f>
        <v>0</v>
      </c>
      <c r="O4182" s="3">
        <f>+Tabella2026[[#This Row],[DIFFERENZA REDDITO INFERIORE ALLA MEDIA DALLA MEDIA]]*Tabella2026[[#This Row],[POP_2024]]</f>
        <v>0</v>
      </c>
      <c r="P4182" s="3">
        <f>+Tabella2026[[#This Row],[POPOLAZIONE PER DIFFERENZA ]]/SUM(Tabella2026[[POPOLAZIONE PER DIFFERENZA ]])</f>
        <v>0</v>
      </c>
      <c r="Q4182" s="3">
        <f>+Tabella2026[[#This Row],[INCIDENZA POPOLAZIONE PER DIFFERENZA]]*(PLAFOND-SUM(Tabella2026[CONTRIBUTO SULLA BASE DELLA POPOLAZIONE]))</f>
        <v>0</v>
      </c>
      <c r="R4182" s="3">
        <f>+Tabella2026[[#This Row],[CONTRIBUTO SULLA BASE DELLA POPOLAZIONE]]+Tabella2026[[#This Row],[CONTRIBUTO SULLA BASE DEL REDDITO]]</f>
        <v>10773.360422963944</v>
      </c>
      <c r="S4182" s="3">
        <f>+Tabella2026[[#This Row],[CONTRIBUTO TOTALE]]/(PLAFOND/N_TESSERE)</f>
        <v>21.546720845927887</v>
      </c>
      <c r="T4182" s="3">
        <f>+MAX(CEILING(Tabella2026[[#This Row],[preDEF1]],1),1)</f>
        <v>22</v>
      </c>
      <c r="U4182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82" s="21">
        <f>+Tabella2026[[#This Row],[DEF - n. card]]*(PLAFOND/N_TESSERE)</f>
        <v>11000</v>
      </c>
      <c r="W4182" s="18"/>
    </row>
    <row r="4183" spans="2:23" x14ac:dyDescent="0.25">
      <c r="B4183" s="1" t="s">
        <v>8403</v>
      </c>
      <c r="C4183" s="2">
        <v>56056</v>
      </c>
      <c r="D4183" s="1" t="s">
        <v>8404</v>
      </c>
      <c r="E4183" s="1" t="s">
        <v>8</v>
      </c>
      <c r="F4183" s="1" t="s">
        <v>210</v>
      </c>
      <c r="G4183" s="1" t="s">
        <v>4778</v>
      </c>
      <c r="H4183" s="1" t="s">
        <v>15834</v>
      </c>
      <c r="I4183" s="5">
        <v>2156</v>
      </c>
      <c r="J4183" s="5">
        <v>32792184</v>
      </c>
      <c r="K4183" s="3">
        <f>+Tabella2026[[#This Row],[POP_2024]]/SUM(Tabella2026[POP_2024])</f>
        <v>3.6577422731721365E-5</v>
      </c>
      <c r="L4183" s="3">
        <f>+Tabella2026[[#This Row],[INCIDENZA POPOLAZIONE]]*(PLAFOND/2)</f>
        <v>10768.365819151721</v>
      </c>
      <c r="M4183" s="3">
        <f>+IFERROR(Tabella2026[[#This Row],[reddito_2024]]/Tabella2026[[#This Row],[POP_2024]],"")</f>
        <v>15209.732838589982</v>
      </c>
      <c r="N4183" s="3">
        <f>+IF(Tabella2026[[#This Row],[REDDITO COMPLESSIVO PROCAPITE]]&lt;media_aggr_reddito_pc,(media_aggr_reddito_pc-Tabella2026[[#This Row],[REDDITO COMPLESSIVO PROCAPITE]]),0)</f>
        <v>2615.3332240187592</v>
      </c>
      <c r="O4183" s="3">
        <f>+Tabella2026[[#This Row],[DIFFERENZA REDDITO INFERIORE ALLA MEDIA DALLA MEDIA]]*Tabella2026[[#This Row],[POP_2024]]</f>
        <v>5638658.4309844449</v>
      </c>
      <c r="P4183" s="3">
        <f>+Tabella2026[[#This Row],[POPOLAZIONE PER DIFFERENZA ]]/SUM(Tabella2026[[POPOLAZIONE PER DIFFERENZA ]])</f>
        <v>5.0025168580760086E-5</v>
      </c>
      <c r="Q4183" s="3">
        <f>+Tabella2026[[#This Row],[INCIDENZA POPOLAZIONE PER DIFFERENZA]]*(PLAFOND-SUM(Tabella2026[CONTRIBUTO SULLA BASE DELLA POPOLAZIONE]))</f>
        <v>14727.372111299394</v>
      </c>
      <c r="R4183" s="3">
        <f>+Tabella2026[[#This Row],[CONTRIBUTO SULLA BASE DELLA POPOLAZIONE]]+Tabella2026[[#This Row],[CONTRIBUTO SULLA BASE DEL REDDITO]]</f>
        <v>25495.737930451112</v>
      </c>
      <c r="S4183" s="3">
        <f>+Tabella2026[[#This Row],[CONTRIBUTO TOTALE]]/(PLAFOND/N_TESSERE)</f>
        <v>50.991475860902227</v>
      </c>
      <c r="T4183" s="3">
        <f>+MAX(CEILING(Tabella2026[[#This Row],[preDEF1]],1),1)</f>
        <v>51</v>
      </c>
      <c r="U4183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4183" s="21">
        <f>+Tabella2026[[#This Row],[DEF - n. card]]*(PLAFOND/N_TESSERE)</f>
        <v>25500</v>
      </c>
      <c r="W4183" s="18"/>
    </row>
    <row r="4184" spans="2:23" x14ac:dyDescent="0.25">
      <c r="B4184" s="1" t="s">
        <v>8065</v>
      </c>
      <c r="C4184" s="2">
        <v>83030</v>
      </c>
      <c r="D4184" s="1" t="s">
        <v>8066</v>
      </c>
      <c r="E4184" s="1" t="s">
        <v>21</v>
      </c>
      <c r="F4184" s="1" t="s">
        <v>42</v>
      </c>
      <c r="G4184" s="1" t="s">
        <v>4778</v>
      </c>
      <c r="H4184" s="1" t="s">
        <v>15836</v>
      </c>
      <c r="I4184" s="5">
        <v>2155</v>
      </c>
      <c r="J4184" s="5">
        <v>28282621</v>
      </c>
      <c r="K4184" s="3">
        <f>+Tabella2026[[#This Row],[POP_2024]]/SUM(Tabella2026[POP_2024])</f>
        <v>3.6560457322291068E-5</v>
      </c>
      <c r="L4184" s="3">
        <f>+Tabella2026[[#This Row],[INCIDENZA POPOLAZIONE]]*(PLAFOND/2)</f>
        <v>10763.371215339499</v>
      </c>
      <c r="M4184" s="3">
        <f>+IFERROR(Tabella2026[[#This Row],[reddito_2024]]/Tabella2026[[#This Row],[POP_2024]],"")</f>
        <v>13124.18607888631</v>
      </c>
      <c r="N4184" s="3">
        <f>+IF(Tabella2026[[#This Row],[REDDITO COMPLESSIVO PROCAPITE]]&lt;media_aggr_reddito_pc,(media_aggr_reddito_pc-Tabella2026[[#This Row],[REDDITO COMPLESSIVO PROCAPITE]]),0)</f>
        <v>4700.8799837224306</v>
      </c>
      <c r="O4184" s="3">
        <f>+Tabella2026[[#This Row],[DIFFERENZA REDDITO INFERIORE ALLA MEDIA DALLA MEDIA]]*Tabella2026[[#This Row],[POP_2024]]</f>
        <v>10130396.364921838</v>
      </c>
      <c r="P4184" s="3">
        <f>+Tabella2026[[#This Row],[POPOLAZIONE PER DIFFERENZA ]]/SUM(Tabella2026[[POPOLAZIONE PER DIFFERENZA ]])</f>
        <v>8.9875063749278577E-5</v>
      </c>
      <c r="Q4184" s="3">
        <f>+Tabella2026[[#This Row],[INCIDENZA POPOLAZIONE PER DIFFERENZA]]*(PLAFOND-SUM(Tabella2026[CONTRIBUTO SULLA BASE DELLA POPOLAZIONE]))</f>
        <v>26459.151361489909</v>
      </c>
      <c r="R4184" s="3">
        <f>+Tabella2026[[#This Row],[CONTRIBUTO SULLA BASE DELLA POPOLAZIONE]]+Tabella2026[[#This Row],[CONTRIBUTO SULLA BASE DEL REDDITO]]</f>
        <v>37222.522576829404</v>
      </c>
      <c r="S4184" s="3">
        <f>+Tabella2026[[#This Row],[CONTRIBUTO TOTALE]]/(PLAFOND/N_TESSERE)</f>
        <v>74.44504515365881</v>
      </c>
      <c r="T4184" s="3">
        <f>+MAX(CEILING(Tabella2026[[#This Row],[preDEF1]],1),1)</f>
        <v>75</v>
      </c>
      <c r="U4184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4184" s="21">
        <f>+Tabella2026[[#This Row],[DEF - n. card]]*(PLAFOND/N_TESSERE)</f>
        <v>37500</v>
      </c>
      <c r="W4184" s="18"/>
    </row>
    <row r="4185" spans="2:23" x14ac:dyDescent="0.25">
      <c r="B4185" s="1" t="s">
        <v>8349</v>
      </c>
      <c r="C4185" s="2">
        <v>97069</v>
      </c>
      <c r="D4185" s="1" t="s">
        <v>8350</v>
      </c>
      <c r="E4185" s="1" t="s">
        <v>12</v>
      </c>
      <c r="F4185" s="1" t="s">
        <v>362</v>
      </c>
      <c r="G4185" s="1" t="s">
        <v>4778</v>
      </c>
      <c r="H4185" s="1" t="s">
        <v>15835</v>
      </c>
      <c r="I4185" s="5">
        <v>2151</v>
      </c>
      <c r="J4185" s="5">
        <v>44236616</v>
      </c>
      <c r="K4185" s="3">
        <f>+Tabella2026[[#This Row],[POP_2024]]/SUM(Tabella2026[POP_2024])</f>
        <v>3.6492595684569876E-5</v>
      </c>
      <c r="L4185" s="3">
        <f>+Tabella2026[[#This Row],[INCIDENZA POPOLAZIONE]]*(PLAFOND/2)</f>
        <v>10743.392800090609</v>
      </c>
      <c r="M4185" s="3">
        <f>+IFERROR(Tabella2026[[#This Row],[reddito_2024]]/Tabella2026[[#This Row],[POP_2024]],"")</f>
        <v>20565.604834960483</v>
      </c>
      <c r="N4185" s="3">
        <f>+IF(Tabella2026[[#This Row],[REDDITO COMPLESSIVO PROCAPITE]]&lt;media_aggr_reddito_pc,(media_aggr_reddito_pc-Tabella2026[[#This Row],[REDDITO COMPLESSIVO PROCAPITE]]),0)</f>
        <v>0</v>
      </c>
      <c r="O4185" s="3">
        <f>+Tabella2026[[#This Row],[DIFFERENZA REDDITO INFERIORE ALLA MEDIA DALLA MEDIA]]*Tabella2026[[#This Row],[POP_2024]]</f>
        <v>0</v>
      </c>
      <c r="P4185" s="3">
        <f>+Tabella2026[[#This Row],[POPOLAZIONE PER DIFFERENZA ]]/SUM(Tabella2026[[POPOLAZIONE PER DIFFERENZA ]])</f>
        <v>0</v>
      </c>
      <c r="Q4185" s="3">
        <f>+Tabella2026[[#This Row],[INCIDENZA POPOLAZIONE PER DIFFERENZA]]*(PLAFOND-SUM(Tabella2026[CONTRIBUTO SULLA BASE DELLA POPOLAZIONE]))</f>
        <v>0</v>
      </c>
      <c r="R4185" s="3">
        <f>+Tabella2026[[#This Row],[CONTRIBUTO SULLA BASE DELLA POPOLAZIONE]]+Tabella2026[[#This Row],[CONTRIBUTO SULLA BASE DEL REDDITO]]</f>
        <v>10743.392800090609</v>
      </c>
      <c r="S4185" s="3">
        <f>+Tabella2026[[#This Row],[CONTRIBUTO TOTALE]]/(PLAFOND/N_TESSERE)</f>
        <v>21.486785600181218</v>
      </c>
      <c r="T4185" s="3">
        <f>+MAX(CEILING(Tabella2026[[#This Row],[preDEF1]],1),1)</f>
        <v>22</v>
      </c>
      <c r="U4185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85" s="21">
        <f>+Tabella2026[[#This Row],[DEF - n. card]]*(PLAFOND/N_TESSERE)</f>
        <v>11000</v>
      </c>
      <c r="W4185" s="18"/>
    </row>
    <row r="4186" spans="2:23" x14ac:dyDescent="0.25">
      <c r="B4186" s="1" t="s">
        <v>8333</v>
      </c>
      <c r="C4186" s="2">
        <v>55030</v>
      </c>
      <c r="D4186" s="1" t="s">
        <v>8334</v>
      </c>
      <c r="E4186" s="1" t="s">
        <v>67</v>
      </c>
      <c r="F4186" s="1" t="s">
        <v>108</v>
      </c>
      <c r="G4186" s="1" t="s">
        <v>4778</v>
      </c>
      <c r="H4186" s="1" t="s">
        <v>15834</v>
      </c>
      <c r="I4186" s="5">
        <v>2151</v>
      </c>
      <c r="J4186" s="5">
        <v>37462318</v>
      </c>
      <c r="K4186" s="3">
        <f>+Tabella2026[[#This Row],[POP_2024]]/SUM(Tabella2026[POP_2024])</f>
        <v>3.6492595684569876E-5</v>
      </c>
      <c r="L4186" s="3">
        <f>+Tabella2026[[#This Row],[INCIDENZA POPOLAZIONE]]*(PLAFOND/2)</f>
        <v>10743.392800090609</v>
      </c>
      <c r="M4186" s="3">
        <f>+IFERROR(Tabella2026[[#This Row],[reddito_2024]]/Tabella2026[[#This Row],[POP_2024]],"")</f>
        <v>17416.233379823338</v>
      </c>
      <c r="N4186" s="3">
        <f>+IF(Tabella2026[[#This Row],[REDDITO COMPLESSIVO PROCAPITE]]&lt;media_aggr_reddito_pc,(media_aggr_reddito_pc-Tabella2026[[#This Row],[REDDITO COMPLESSIVO PROCAPITE]]),0)</f>
        <v>408.83268278540345</v>
      </c>
      <c r="O4186" s="3">
        <f>+Tabella2026[[#This Row],[DIFFERENZA REDDITO INFERIORE ALLA MEDIA DALLA MEDIA]]*Tabella2026[[#This Row],[POP_2024]]</f>
        <v>879399.10067140288</v>
      </c>
      <c r="P4186" s="3">
        <f>+Tabella2026[[#This Row],[POPOLAZIONE PER DIFFERENZA ]]/SUM(Tabella2026[[POPOLAZIONE PER DIFFERENZA ]])</f>
        <v>7.8018714556496422E-6</v>
      </c>
      <c r="Q4186" s="3">
        <f>+Tabella2026[[#This Row],[INCIDENZA POPOLAZIONE PER DIFFERENZA]]*(PLAFOND-SUM(Tabella2026[CONTRIBUTO SULLA BASE DELLA POPOLAZIONE]))</f>
        <v>2296.8651051396723</v>
      </c>
      <c r="R4186" s="3">
        <f>+Tabella2026[[#This Row],[CONTRIBUTO SULLA BASE DELLA POPOLAZIONE]]+Tabella2026[[#This Row],[CONTRIBUTO SULLA BASE DEL REDDITO]]</f>
        <v>13040.257905230281</v>
      </c>
      <c r="S4186" s="3">
        <f>+Tabella2026[[#This Row],[CONTRIBUTO TOTALE]]/(PLAFOND/N_TESSERE)</f>
        <v>26.080515810460561</v>
      </c>
      <c r="T4186" s="3">
        <f>+MAX(CEILING(Tabella2026[[#This Row],[preDEF1]],1),1)</f>
        <v>27</v>
      </c>
      <c r="U4186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4186" s="21">
        <f>+Tabella2026[[#This Row],[DEF - n. card]]*(PLAFOND/N_TESSERE)</f>
        <v>13500</v>
      </c>
      <c r="W4186" s="18"/>
    </row>
    <row r="4187" spans="2:23" x14ac:dyDescent="0.25">
      <c r="B4187" s="1" t="s">
        <v>8537</v>
      </c>
      <c r="C4187" s="2">
        <v>23067</v>
      </c>
      <c r="D4187" s="1" t="s">
        <v>8538</v>
      </c>
      <c r="E4187" s="1" t="s">
        <v>38</v>
      </c>
      <c r="F4187" s="1" t="s">
        <v>37</v>
      </c>
      <c r="G4187" s="1" t="s">
        <v>4778</v>
      </c>
      <c r="H4187" s="1" t="s">
        <v>15835</v>
      </c>
      <c r="I4187" s="5">
        <v>2150</v>
      </c>
      <c r="J4187" s="5">
        <v>36462702</v>
      </c>
      <c r="K4187" s="3">
        <f>+Tabella2026[[#This Row],[POP_2024]]/SUM(Tabella2026[POP_2024])</f>
        <v>3.647563027513958E-5</v>
      </c>
      <c r="L4187" s="3">
        <f>+Tabella2026[[#This Row],[INCIDENZA POPOLAZIONE]]*(PLAFOND/2)</f>
        <v>10738.398196278386</v>
      </c>
      <c r="M4187" s="3">
        <f>+IFERROR(Tabella2026[[#This Row],[reddito_2024]]/Tabella2026[[#This Row],[POP_2024]],"")</f>
        <v>16959.396279069766</v>
      </c>
      <c r="N4187" s="3">
        <f>+IF(Tabella2026[[#This Row],[REDDITO COMPLESSIVO PROCAPITE]]&lt;media_aggr_reddito_pc,(media_aggr_reddito_pc-Tabella2026[[#This Row],[REDDITO COMPLESSIVO PROCAPITE]]),0)</f>
        <v>865.66978353897503</v>
      </c>
      <c r="O4187" s="3">
        <f>+Tabella2026[[#This Row],[DIFFERENZA REDDITO INFERIORE ALLA MEDIA DALLA MEDIA]]*Tabella2026[[#This Row],[POP_2024]]</f>
        <v>1861190.0346087962</v>
      </c>
      <c r="P4187" s="3">
        <f>+Tabella2026[[#This Row],[POPOLAZIONE PER DIFFERENZA ]]/SUM(Tabella2026[[POPOLAZIONE PER DIFFERENZA ]])</f>
        <v>1.6512144933361469E-5</v>
      </c>
      <c r="Q4187" s="3">
        <f>+Tabella2026[[#This Row],[INCIDENZA POPOLAZIONE PER DIFFERENZA]]*(PLAFOND-SUM(Tabella2026[CONTRIBUTO SULLA BASE DELLA POPOLAZIONE]))</f>
        <v>4861.1630842729364</v>
      </c>
      <c r="R4187" s="3">
        <f>+Tabella2026[[#This Row],[CONTRIBUTO SULLA BASE DELLA POPOLAZIONE]]+Tabella2026[[#This Row],[CONTRIBUTO SULLA BASE DEL REDDITO]]</f>
        <v>15599.561280551323</v>
      </c>
      <c r="S4187" s="3">
        <f>+Tabella2026[[#This Row],[CONTRIBUTO TOTALE]]/(PLAFOND/N_TESSERE)</f>
        <v>31.199122561102644</v>
      </c>
      <c r="T4187" s="3">
        <f>+MAX(CEILING(Tabella2026[[#This Row],[preDEF1]],1),1)</f>
        <v>32</v>
      </c>
      <c r="U4187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4187" s="21">
        <f>+Tabella2026[[#This Row],[DEF - n. card]]*(PLAFOND/N_TESSERE)</f>
        <v>16000</v>
      </c>
      <c r="W4187" s="18"/>
    </row>
    <row r="4188" spans="2:23" x14ac:dyDescent="0.25">
      <c r="B4188" s="1" t="s">
        <v>8291</v>
      </c>
      <c r="C4188" s="2">
        <v>60009</v>
      </c>
      <c r="D4188" s="1" t="s">
        <v>8292</v>
      </c>
      <c r="E4188" s="1" t="s">
        <v>8</v>
      </c>
      <c r="F4188" s="1" t="s">
        <v>397</v>
      </c>
      <c r="G4188" s="1" t="s">
        <v>4778</v>
      </c>
      <c r="H4188" s="1" t="s">
        <v>15834</v>
      </c>
      <c r="I4188" s="5">
        <v>2149</v>
      </c>
      <c r="J4188" s="5">
        <v>28421256</v>
      </c>
      <c r="K4188" s="3">
        <f>+Tabella2026[[#This Row],[POP_2024]]/SUM(Tabella2026[POP_2024])</f>
        <v>3.6458664865709284E-5</v>
      </c>
      <c r="L4188" s="3">
        <f>+Tabella2026[[#This Row],[INCIDENZA POPOLAZIONE]]*(PLAFOND/2)</f>
        <v>10733.403592466164</v>
      </c>
      <c r="M4188" s="3">
        <f>+IFERROR(Tabella2026[[#This Row],[reddito_2024]]/Tabella2026[[#This Row],[POP_2024]],"")</f>
        <v>13225.340158213123</v>
      </c>
      <c r="N4188" s="3">
        <f>+IF(Tabella2026[[#This Row],[REDDITO COMPLESSIVO PROCAPITE]]&lt;media_aggr_reddito_pc,(media_aggr_reddito_pc-Tabella2026[[#This Row],[REDDITO COMPLESSIVO PROCAPITE]]),0)</f>
        <v>4599.7259043956183</v>
      </c>
      <c r="O4188" s="3">
        <f>+Tabella2026[[#This Row],[DIFFERENZA REDDITO INFERIORE ALLA MEDIA DALLA MEDIA]]*Tabella2026[[#This Row],[POP_2024]]</f>
        <v>9884810.9685461838</v>
      </c>
      <c r="P4188" s="3">
        <f>+Tabella2026[[#This Row],[POPOLAZIONE PER DIFFERENZA ]]/SUM(Tabella2026[[POPOLAZIONE PER DIFFERENZA ]])</f>
        <v>8.769627405931327E-5</v>
      </c>
      <c r="Q4188" s="3">
        <f>+Tabella2026[[#This Row],[INCIDENZA POPOLAZIONE PER DIFFERENZA]]*(PLAFOND-SUM(Tabella2026[CONTRIBUTO SULLA BASE DELLA POPOLAZIONE]))</f>
        <v>25817.717310856387</v>
      </c>
      <c r="R4188" s="3">
        <f>+Tabella2026[[#This Row],[CONTRIBUTO SULLA BASE DELLA POPOLAZIONE]]+Tabella2026[[#This Row],[CONTRIBUTO SULLA BASE DEL REDDITO]]</f>
        <v>36551.120903322553</v>
      </c>
      <c r="S4188" s="3">
        <f>+Tabella2026[[#This Row],[CONTRIBUTO TOTALE]]/(PLAFOND/N_TESSERE)</f>
        <v>73.102241806645111</v>
      </c>
      <c r="T4188" s="3">
        <f>+MAX(CEILING(Tabella2026[[#This Row],[preDEF1]],1),1)</f>
        <v>74</v>
      </c>
      <c r="U4188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4188" s="21">
        <f>+Tabella2026[[#This Row],[DEF - n. card]]*(PLAFOND/N_TESSERE)</f>
        <v>37000</v>
      </c>
      <c r="W4188" s="18"/>
    </row>
    <row r="4189" spans="2:23" x14ac:dyDescent="0.25">
      <c r="B4189" s="1" t="s">
        <v>8437</v>
      </c>
      <c r="C4189" s="2">
        <v>36031</v>
      </c>
      <c r="D4189" s="1" t="s">
        <v>8438</v>
      </c>
      <c r="E4189" s="1" t="s">
        <v>27</v>
      </c>
      <c r="F4189" s="1" t="s">
        <v>58</v>
      </c>
      <c r="G4189" s="1" t="s">
        <v>4778</v>
      </c>
      <c r="H4189" s="1" t="s">
        <v>15835</v>
      </c>
      <c r="I4189" s="5">
        <v>2149</v>
      </c>
      <c r="J4189" s="5">
        <v>33899264</v>
      </c>
      <c r="K4189" s="3">
        <f>+Tabella2026[[#This Row],[POP_2024]]/SUM(Tabella2026[POP_2024])</f>
        <v>3.6458664865709284E-5</v>
      </c>
      <c r="L4189" s="3">
        <f>+Tabella2026[[#This Row],[INCIDENZA POPOLAZIONE]]*(PLAFOND/2)</f>
        <v>10733.403592466164</v>
      </c>
      <c r="M4189" s="3">
        <f>+IFERROR(Tabella2026[[#This Row],[reddito_2024]]/Tabella2026[[#This Row],[POP_2024]],"")</f>
        <v>15774.436482084691</v>
      </c>
      <c r="N4189" s="3">
        <f>+IF(Tabella2026[[#This Row],[REDDITO COMPLESSIVO PROCAPITE]]&lt;media_aggr_reddito_pc,(media_aggr_reddito_pc-Tabella2026[[#This Row],[REDDITO COMPLESSIVO PROCAPITE]]),0)</f>
        <v>2050.6295805240497</v>
      </c>
      <c r="O4189" s="3">
        <f>+Tabella2026[[#This Row],[DIFFERENZA REDDITO INFERIORE ALLA MEDIA DALLA MEDIA]]*Tabella2026[[#This Row],[POP_2024]]</f>
        <v>4406802.9685461828</v>
      </c>
      <c r="P4189" s="3">
        <f>+Tabella2026[[#This Row],[POPOLAZIONE PER DIFFERENZA ]]/SUM(Tabella2026[[POPOLAZIONE PER DIFFERENZA ]])</f>
        <v>3.9096367354393649E-5</v>
      </c>
      <c r="Q4189" s="3">
        <f>+Tabella2026[[#This Row],[INCIDENZA POPOLAZIONE PER DIFFERENZA]]*(PLAFOND-SUM(Tabella2026[CONTRIBUTO SULLA BASE DELLA POPOLAZIONE]))</f>
        <v>11509.941226858022</v>
      </c>
      <c r="R4189" s="3">
        <f>+Tabella2026[[#This Row],[CONTRIBUTO SULLA BASE DELLA POPOLAZIONE]]+Tabella2026[[#This Row],[CONTRIBUTO SULLA BASE DEL REDDITO]]</f>
        <v>22243.344819324186</v>
      </c>
      <c r="S4189" s="3">
        <f>+Tabella2026[[#This Row],[CONTRIBUTO TOTALE]]/(PLAFOND/N_TESSERE)</f>
        <v>44.486689638648372</v>
      </c>
      <c r="T4189" s="3">
        <f>+MAX(CEILING(Tabella2026[[#This Row],[preDEF1]],1),1)</f>
        <v>45</v>
      </c>
      <c r="U4189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4189" s="21">
        <f>+Tabella2026[[#This Row],[DEF - n. card]]*(PLAFOND/N_TESSERE)</f>
        <v>22500</v>
      </c>
      <c r="W4189" s="18"/>
    </row>
    <row r="4190" spans="2:23" x14ac:dyDescent="0.25">
      <c r="B4190" s="1" t="s">
        <v>8611</v>
      </c>
      <c r="C4190" s="2">
        <v>4190</v>
      </c>
      <c r="D4190" s="1" t="s">
        <v>8612</v>
      </c>
      <c r="E4190" s="1" t="s">
        <v>18</v>
      </c>
      <c r="F4190" s="1" t="s">
        <v>263</v>
      </c>
      <c r="G4190" s="1" t="s">
        <v>4778</v>
      </c>
      <c r="H4190" s="1" t="s">
        <v>15835</v>
      </c>
      <c r="I4190" s="5">
        <v>2149</v>
      </c>
      <c r="J4190" s="5">
        <v>38274860</v>
      </c>
      <c r="K4190" s="3">
        <f>+Tabella2026[[#This Row],[POP_2024]]/SUM(Tabella2026[POP_2024])</f>
        <v>3.6458664865709284E-5</v>
      </c>
      <c r="L4190" s="3">
        <f>+Tabella2026[[#This Row],[INCIDENZA POPOLAZIONE]]*(PLAFOND/2)</f>
        <v>10733.403592466164</v>
      </c>
      <c r="M4190" s="3">
        <f>+IFERROR(Tabella2026[[#This Row],[reddito_2024]]/Tabella2026[[#This Row],[POP_2024]],"")</f>
        <v>17810.544439274079</v>
      </c>
      <c r="N4190" s="3">
        <f>+IF(Tabella2026[[#This Row],[REDDITO COMPLESSIVO PROCAPITE]]&lt;media_aggr_reddito_pc,(media_aggr_reddito_pc-Tabella2026[[#This Row],[REDDITO COMPLESSIVO PROCAPITE]]),0)</f>
        <v>14.521623334661854</v>
      </c>
      <c r="O4190" s="3">
        <f>+Tabella2026[[#This Row],[DIFFERENZA REDDITO INFERIORE ALLA MEDIA DALLA MEDIA]]*Tabella2026[[#This Row],[POP_2024]]</f>
        <v>31206.968546188324</v>
      </c>
      <c r="P4190" s="3">
        <f>+Tabella2026[[#This Row],[POPOLAZIONE PER DIFFERENZA ]]/SUM(Tabella2026[[POPOLAZIONE PER DIFFERENZA ]])</f>
        <v>2.768626405598738E-7</v>
      </c>
      <c r="Q4190" s="3">
        <f>+Tabella2026[[#This Row],[INCIDENZA POPOLAZIONE PER DIFFERENZA]]*(PLAFOND-SUM(Tabella2026[CONTRIBUTO SULLA BASE DELLA POPOLAZIONE]))</f>
        <v>81.508153733846754</v>
      </c>
      <c r="R4190" s="3">
        <f>+Tabella2026[[#This Row],[CONTRIBUTO SULLA BASE DELLA POPOLAZIONE]]+Tabella2026[[#This Row],[CONTRIBUTO SULLA BASE DEL REDDITO]]</f>
        <v>10814.91174620001</v>
      </c>
      <c r="S4190" s="3">
        <f>+Tabella2026[[#This Row],[CONTRIBUTO TOTALE]]/(PLAFOND/N_TESSERE)</f>
        <v>21.629823492400021</v>
      </c>
      <c r="T4190" s="3">
        <f>+MAX(CEILING(Tabella2026[[#This Row],[preDEF1]],1),1)</f>
        <v>22</v>
      </c>
      <c r="U4190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90" s="21">
        <f>+Tabella2026[[#This Row],[DEF - n. card]]*(PLAFOND/N_TESSERE)</f>
        <v>11000</v>
      </c>
      <c r="W4190" s="18"/>
    </row>
    <row r="4191" spans="2:23" x14ac:dyDescent="0.25">
      <c r="B4191" s="1" t="s">
        <v>8337</v>
      </c>
      <c r="C4191" s="2">
        <v>43022</v>
      </c>
      <c r="D4191" s="1" t="s">
        <v>8338</v>
      </c>
      <c r="E4191" s="1" t="s">
        <v>117</v>
      </c>
      <c r="F4191" s="1" t="s">
        <v>411</v>
      </c>
      <c r="G4191" s="1" t="s">
        <v>4778</v>
      </c>
      <c r="H4191" s="1" t="s">
        <v>15834</v>
      </c>
      <c r="I4191" s="5">
        <v>2148</v>
      </c>
      <c r="J4191" s="5">
        <v>38306342</v>
      </c>
      <c r="K4191" s="3">
        <f>+Tabella2026[[#This Row],[POP_2024]]/SUM(Tabella2026[POP_2024])</f>
        <v>3.6441699456278987E-5</v>
      </c>
      <c r="L4191" s="3">
        <f>+Tabella2026[[#This Row],[INCIDENZA POPOLAZIONE]]*(PLAFOND/2)</f>
        <v>10728.408988653942</v>
      </c>
      <c r="M4191" s="3">
        <f>+IFERROR(Tabella2026[[#This Row],[reddito_2024]]/Tabella2026[[#This Row],[POP_2024]],"")</f>
        <v>17833.492551210427</v>
      </c>
      <c r="N4191" s="3">
        <f>+IF(Tabella2026[[#This Row],[REDDITO COMPLESSIVO PROCAPITE]]&lt;media_aggr_reddito_pc,(media_aggr_reddito_pc-Tabella2026[[#This Row],[REDDITO COMPLESSIVO PROCAPITE]]),0)</f>
        <v>0</v>
      </c>
      <c r="O4191" s="3">
        <f>+Tabella2026[[#This Row],[DIFFERENZA REDDITO INFERIORE ALLA MEDIA DALLA MEDIA]]*Tabella2026[[#This Row],[POP_2024]]</f>
        <v>0</v>
      </c>
      <c r="P4191" s="3">
        <f>+Tabella2026[[#This Row],[POPOLAZIONE PER DIFFERENZA ]]/SUM(Tabella2026[[POPOLAZIONE PER DIFFERENZA ]])</f>
        <v>0</v>
      </c>
      <c r="Q4191" s="3">
        <f>+Tabella2026[[#This Row],[INCIDENZA POPOLAZIONE PER DIFFERENZA]]*(PLAFOND-SUM(Tabella2026[CONTRIBUTO SULLA BASE DELLA POPOLAZIONE]))</f>
        <v>0</v>
      </c>
      <c r="R4191" s="3">
        <f>+Tabella2026[[#This Row],[CONTRIBUTO SULLA BASE DELLA POPOLAZIONE]]+Tabella2026[[#This Row],[CONTRIBUTO SULLA BASE DEL REDDITO]]</f>
        <v>10728.408988653942</v>
      </c>
      <c r="S4191" s="3">
        <f>+Tabella2026[[#This Row],[CONTRIBUTO TOTALE]]/(PLAFOND/N_TESSERE)</f>
        <v>21.456817977307885</v>
      </c>
      <c r="T4191" s="3">
        <f>+MAX(CEILING(Tabella2026[[#This Row],[preDEF1]],1),1)</f>
        <v>22</v>
      </c>
      <c r="U4191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91" s="21">
        <f>+Tabella2026[[#This Row],[DEF - n. card]]*(PLAFOND/N_TESSERE)</f>
        <v>11000</v>
      </c>
      <c r="W4191" s="18"/>
    </row>
    <row r="4192" spans="2:23" x14ac:dyDescent="0.25">
      <c r="B4192" s="1" t="s">
        <v>8377</v>
      </c>
      <c r="C4192" s="2">
        <v>30133</v>
      </c>
      <c r="D4192" s="1" t="s">
        <v>8378</v>
      </c>
      <c r="E4192" s="1" t="s">
        <v>48</v>
      </c>
      <c r="F4192" s="1" t="s">
        <v>120</v>
      </c>
      <c r="G4192" s="1" t="s">
        <v>4778</v>
      </c>
      <c r="H4192" s="1" t="s">
        <v>15835</v>
      </c>
      <c r="I4192" s="5">
        <v>2148</v>
      </c>
      <c r="J4192" s="5">
        <v>40711704</v>
      </c>
      <c r="K4192" s="3">
        <f>+Tabella2026[[#This Row],[POP_2024]]/SUM(Tabella2026[POP_2024])</f>
        <v>3.6441699456278987E-5</v>
      </c>
      <c r="L4192" s="3">
        <f>+Tabella2026[[#This Row],[INCIDENZA POPOLAZIONE]]*(PLAFOND/2)</f>
        <v>10728.408988653942</v>
      </c>
      <c r="M4192" s="3">
        <f>+IFERROR(Tabella2026[[#This Row],[reddito_2024]]/Tabella2026[[#This Row],[POP_2024]],"")</f>
        <v>18953.307262569833</v>
      </c>
      <c r="N4192" s="3">
        <f>+IF(Tabella2026[[#This Row],[REDDITO COMPLESSIVO PROCAPITE]]&lt;media_aggr_reddito_pc,(media_aggr_reddito_pc-Tabella2026[[#This Row],[REDDITO COMPLESSIVO PROCAPITE]]),0)</f>
        <v>0</v>
      </c>
      <c r="O4192" s="3">
        <f>+Tabella2026[[#This Row],[DIFFERENZA REDDITO INFERIORE ALLA MEDIA DALLA MEDIA]]*Tabella2026[[#This Row],[POP_2024]]</f>
        <v>0</v>
      </c>
      <c r="P4192" s="3">
        <f>+Tabella2026[[#This Row],[POPOLAZIONE PER DIFFERENZA ]]/SUM(Tabella2026[[POPOLAZIONE PER DIFFERENZA ]])</f>
        <v>0</v>
      </c>
      <c r="Q4192" s="3">
        <f>+Tabella2026[[#This Row],[INCIDENZA POPOLAZIONE PER DIFFERENZA]]*(PLAFOND-SUM(Tabella2026[CONTRIBUTO SULLA BASE DELLA POPOLAZIONE]))</f>
        <v>0</v>
      </c>
      <c r="R4192" s="3">
        <f>+Tabella2026[[#This Row],[CONTRIBUTO SULLA BASE DELLA POPOLAZIONE]]+Tabella2026[[#This Row],[CONTRIBUTO SULLA BASE DEL REDDITO]]</f>
        <v>10728.408988653942</v>
      </c>
      <c r="S4192" s="3">
        <f>+Tabella2026[[#This Row],[CONTRIBUTO TOTALE]]/(PLAFOND/N_TESSERE)</f>
        <v>21.456817977307885</v>
      </c>
      <c r="T4192" s="3">
        <f>+MAX(CEILING(Tabella2026[[#This Row],[preDEF1]],1),1)</f>
        <v>22</v>
      </c>
      <c r="U4192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92" s="21">
        <f>+Tabella2026[[#This Row],[DEF - n. card]]*(PLAFOND/N_TESSERE)</f>
        <v>11000</v>
      </c>
      <c r="W4192" s="18"/>
    </row>
    <row r="4193" spans="2:23" x14ac:dyDescent="0.25">
      <c r="B4193" s="1" t="s">
        <v>8405</v>
      </c>
      <c r="C4193" s="2">
        <v>24005</v>
      </c>
      <c r="D4193" s="1" t="s">
        <v>8406</v>
      </c>
      <c r="E4193" s="1" t="s">
        <v>38</v>
      </c>
      <c r="F4193" s="1" t="s">
        <v>106</v>
      </c>
      <c r="G4193" s="1" t="s">
        <v>4778</v>
      </c>
      <c r="H4193" s="1" t="s">
        <v>15835</v>
      </c>
      <c r="I4193" s="5">
        <v>2146</v>
      </c>
      <c r="J4193" s="5">
        <v>35694015</v>
      </c>
      <c r="K4193" s="3">
        <f>+Tabella2026[[#This Row],[POP_2024]]/SUM(Tabella2026[POP_2024])</f>
        <v>3.6407768637418388E-5</v>
      </c>
      <c r="L4193" s="3">
        <f>+Tabella2026[[#This Row],[INCIDENZA POPOLAZIONE]]*(PLAFOND/2)</f>
        <v>10718.419781029495</v>
      </c>
      <c r="M4193" s="3">
        <f>+IFERROR(Tabella2026[[#This Row],[reddito_2024]]/Tabella2026[[#This Row],[POP_2024]],"")</f>
        <v>16632.812208760486</v>
      </c>
      <c r="N4193" s="3">
        <f>+IF(Tabella2026[[#This Row],[REDDITO COMPLESSIVO PROCAPITE]]&lt;media_aggr_reddito_pc,(media_aggr_reddito_pc-Tabella2026[[#This Row],[REDDITO COMPLESSIVO PROCAPITE]]),0)</f>
        <v>1192.2538538482549</v>
      </c>
      <c r="O4193" s="3">
        <f>+Tabella2026[[#This Row],[DIFFERENZA REDDITO INFERIORE ALLA MEDIA DALLA MEDIA]]*Tabella2026[[#This Row],[POP_2024]]</f>
        <v>2558576.7703583553</v>
      </c>
      <c r="P4193" s="3">
        <f>+Tabella2026[[#This Row],[POPOLAZIONE PER DIFFERENZA ]]/SUM(Tabella2026[[POPOLAZIONE PER DIFFERENZA ]])</f>
        <v>2.2699235257924155E-5</v>
      </c>
      <c r="Q4193" s="3">
        <f>+Tabella2026[[#This Row],[INCIDENZA POPOLAZIONE PER DIFFERENZA]]*(PLAFOND-SUM(Tabella2026[CONTRIBUTO SULLA BASE DELLA POPOLAZIONE]))</f>
        <v>6682.6378355064553</v>
      </c>
      <c r="R4193" s="3">
        <f>+Tabella2026[[#This Row],[CONTRIBUTO SULLA BASE DELLA POPOLAZIONE]]+Tabella2026[[#This Row],[CONTRIBUTO SULLA BASE DEL REDDITO]]</f>
        <v>17401.057616535953</v>
      </c>
      <c r="S4193" s="3">
        <f>+Tabella2026[[#This Row],[CONTRIBUTO TOTALE]]/(PLAFOND/N_TESSERE)</f>
        <v>34.802115233071902</v>
      </c>
      <c r="T4193" s="3">
        <f>+MAX(CEILING(Tabella2026[[#This Row],[preDEF1]],1),1)</f>
        <v>35</v>
      </c>
      <c r="U4193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4193" s="21">
        <f>+Tabella2026[[#This Row],[DEF - n. card]]*(PLAFOND/N_TESSERE)</f>
        <v>17500</v>
      </c>
      <c r="W4193" s="18"/>
    </row>
    <row r="4194" spans="2:23" x14ac:dyDescent="0.25">
      <c r="B4194" s="1" t="s">
        <v>8451</v>
      </c>
      <c r="C4194" s="2">
        <v>64055</v>
      </c>
      <c r="D4194" s="1" t="s">
        <v>8452</v>
      </c>
      <c r="E4194" s="1" t="s">
        <v>15</v>
      </c>
      <c r="F4194" s="1" t="s">
        <v>290</v>
      </c>
      <c r="G4194" s="1" t="s">
        <v>4778</v>
      </c>
      <c r="H4194" s="1" t="s">
        <v>15836</v>
      </c>
      <c r="I4194" s="5">
        <v>2146</v>
      </c>
      <c r="J4194" s="5">
        <v>28611223</v>
      </c>
      <c r="K4194" s="3">
        <f>+Tabella2026[[#This Row],[POP_2024]]/SUM(Tabella2026[POP_2024])</f>
        <v>3.6407768637418388E-5</v>
      </c>
      <c r="L4194" s="3">
        <f>+Tabella2026[[#This Row],[INCIDENZA POPOLAZIONE]]*(PLAFOND/2)</f>
        <v>10718.419781029495</v>
      </c>
      <c r="M4194" s="3">
        <f>+IFERROR(Tabella2026[[#This Row],[reddito_2024]]/Tabella2026[[#This Row],[POP_2024]],"")</f>
        <v>13332.349953401677</v>
      </c>
      <c r="N4194" s="3">
        <f>+IF(Tabella2026[[#This Row],[REDDITO COMPLESSIVO PROCAPITE]]&lt;media_aggr_reddito_pc,(media_aggr_reddito_pc-Tabella2026[[#This Row],[REDDITO COMPLESSIVO PROCAPITE]]),0)</f>
        <v>4492.7161092070637</v>
      </c>
      <c r="O4194" s="3">
        <f>+Tabella2026[[#This Row],[DIFFERENZA REDDITO INFERIORE ALLA MEDIA DALLA MEDIA]]*Tabella2026[[#This Row],[POP_2024]]</f>
        <v>9641368.7703583594</v>
      </c>
      <c r="P4194" s="3">
        <f>+Tabella2026[[#This Row],[POPOLAZIONE PER DIFFERENZA ]]/SUM(Tabella2026[[POPOLAZIONE PER DIFFERENZA ]])</f>
        <v>8.5536498440152287E-5</v>
      </c>
      <c r="Q4194" s="3">
        <f>+Tabella2026[[#This Row],[INCIDENZA POPOLAZIONE PER DIFFERENZA]]*(PLAFOND-SUM(Tabella2026[CONTRIBUTO SULLA BASE DELLA POPOLAZIONE]))</f>
        <v>25181.880988407105</v>
      </c>
      <c r="R4194" s="3">
        <f>+Tabella2026[[#This Row],[CONTRIBUTO SULLA BASE DELLA POPOLAZIONE]]+Tabella2026[[#This Row],[CONTRIBUTO SULLA BASE DEL REDDITO]]</f>
        <v>35900.300769436602</v>
      </c>
      <c r="S4194" s="3">
        <f>+Tabella2026[[#This Row],[CONTRIBUTO TOTALE]]/(PLAFOND/N_TESSERE)</f>
        <v>71.80060153887321</v>
      </c>
      <c r="T4194" s="3">
        <f>+MAX(CEILING(Tabella2026[[#This Row],[preDEF1]],1),1)</f>
        <v>72</v>
      </c>
      <c r="U4194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4194" s="21">
        <f>+Tabella2026[[#This Row],[DEF - n. card]]*(PLAFOND/N_TESSERE)</f>
        <v>36000</v>
      </c>
      <c r="W4194" s="18"/>
    </row>
    <row r="4195" spans="2:23" x14ac:dyDescent="0.25">
      <c r="B4195" s="1" t="s">
        <v>8417</v>
      </c>
      <c r="C4195" s="2">
        <v>97068</v>
      </c>
      <c r="D4195" s="1" t="s">
        <v>8418</v>
      </c>
      <c r="E4195" s="1" t="s">
        <v>12</v>
      </c>
      <c r="F4195" s="1" t="s">
        <v>362</v>
      </c>
      <c r="G4195" s="1" t="s">
        <v>4778</v>
      </c>
      <c r="H4195" s="1" t="s">
        <v>15835</v>
      </c>
      <c r="I4195" s="5">
        <v>2146</v>
      </c>
      <c r="J4195" s="5">
        <v>48544493</v>
      </c>
      <c r="K4195" s="3">
        <f>+Tabella2026[[#This Row],[POP_2024]]/SUM(Tabella2026[POP_2024])</f>
        <v>3.6407768637418388E-5</v>
      </c>
      <c r="L4195" s="3">
        <f>+Tabella2026[[#This Row],[INCIDENZA POPOLAZIONE]]*(PLAFOND/2)</f>
        <v>10718.419781029495</v>
      </c>
      <c r="M4195" s="3">
        <f>+IFERROR(Tabella2026[[#This Row],[reddito_2024]]/Tabella2026[[#This Row],[POP_2024]],"")</f>
        <v>22620.919384902143</v>
      </c>
      <c r="N4195" s="3">
        <f>+IF(Tabella2026[[#This Row],[REDDITO COMPLESSIVO PROCAPITE]]&lt;media_aggr_reddito_pc,(media_aggr_reddito_pc-Tabella2026[[#This Row],[REDDITO COMPLESSIVO PROCAPITE]]),0)</f>
        <v>0</v>
      </c>
      <c r="O4195" s="3">
        <f>+Tabella2026[[#This Row],[DIFFERENZA REDDITO INFERIORE ALLA MEDIA DALLA MEDIA]]*Tabella2026[[#This Row],[POP_2024]]</f>
        <v>0</v>
      </c>
      <c r="P4195" s="3">
        <f>+Tabella2026[[#This Row],[POPOLAZIONE PER DIFFERENZA ]]/SUM(Tabella2026[[POPOLAZIONE PER DIFFERENZA ]])</f>
        <v>0</v>
      </c>
      <c r="Q4195" s="3">
        <f>+Tabella2026[[#This Row],[INCIDENZA POPOLAZIONE PER DIFFERENZA]]*(PLAFOND-SUM(Tabella2026[CONTRIBUTO SULLA BASE DELLA POPOLAZIONE]))</f>
        <v>0</v>
      </c>
      <c r="R4195" s="3">
        <f>+Tabella2026[[#This Row],[CONTRIBUTO SULLA BASE DELLA POPOLAZIONE]]+Tabella2026[[#This Row],[CONTRIBUTO SULLA BASE DEL REDDITO]]</f>
        <v>10718.419781029495</v>
      </c>
      <c r="S4195" s="3">
        <f>+Tabella2026[[#This Row],[CONTRIBUTO TOTALE]]/(PLAFOND/N_TESSERE)</f>
        <v>21.436839562058992</v>
      </c>
      <c r="T4195" s="3">
        <f>+MAX(CEILING(Tabella2026[[#This Row],[preDEF1]],1),1)</f>
        <v>22</v>
      </c>
      <c r="U4195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95" s="21">
        <f>+Tabella2026[[#This Row],[DEF - n. card]]*(PLAFOND/N_TESSERE)</f>
        <v>11000</v>
      </c>
      <c r="W4195" s="18"/>
    </row>
    <row r="4196" spans="2:23" x14ac:dyDescent="0.25">
      <c r="B4196" s="1" t="s">
        <v>8411</v>
      </c>
      <c r="C4196" s="2">
        <v>65012</v>
      </c>
      <c r="D4196" s="1" t="s">
        <v>8412</v>
      </c>
      <c r="E4196" s="1" t="s">
        <v>15</v>
      </c>
      <c r="F4196" s="1" t="s">
        <v>82</v>
      </c>
      <c r="G4196" s="1" t="s">
        <v>4778</v>
      </c>
      <c r="H4196" s="1" t="s">
        <v>15836</v>
      </c>
      <c r="I4196" s="5">
        <v>2145</v>
      </c>
      <c r="J4196" s="5">
        <v>22824350</v>
      </c>
      <c r="K4196" s="3">
        <f>+Tabella2026[[#This Row],[POP_2024]]/SUM(Tabella2026[POP_2024])</f>
        <v>3.6390803227988092E-5</v>
      </c>
      <c r="L4196" s="3">
        <f>+Tabella2026[[#This Row],[INCIDENZA POPOLAZIONE]]*(PLAFOND/2)</f>
        <v>10713.425177217274</v>
      </c>
      <c r="M4196" s="3">
        <f>+IFERROR(Tabella2026[[#This Row],[reddito_2024]]/Tabella2026[[#This Row],[POP_2024]],"")</f>
        <v>10640.722610722611</v>
      </c>
      <c r="N4196" s="3">
        <f>+IF(Tabella2026[[#This Row],[REDDITO COMPLESSIVO PROCAPITE]]&lt;media_aggr_reddito_pc,(media_aggr_reddito_pc-Tabella2026[[#This Row],[REDDITO COMPLESSIVO PROCAPITE]]),0)</f>
        <v>7184.3434518861304</v>
      </c>
      <c r="O4196" s="3">
        <f>+Tabella2026[[#This Row],[DIFFERENZA REDDITO INFERIORE ALLA MEDIA DALLA MEDIA]]*Tabella2026[[#This Row],[POP_2024]]</f>
        <v>15410416.704295749</v>
      </c>
      <c r="P4196" s="3">
        <f>+Tabella2026[[#This Row],[POPOLAZIONE PER DIFFERENZA ]]/SUM(Tabella2026[[POPOLAZIONE PER DIFFERENZA ]])</f>
        <v>1.3671845935834851E-4</v>
      </c>
      <c r="Q4196" s="3">
        <f>+Tabella2026[[#This Row],[INCIDENZA POPOLAZIONE PER DIFFERENZA]]*(PLAFOND-SUM(Tabella2026[CONTRIBUTO SULLA BASE DELLA POPOLAZIONE]))</f>
        <v>40249.811896253443</v>
      </c>
      <c r="R4196" s="3">
        <f>+Tabella2026[[#This Row],[CONTRIBUTO SULLA BASE DELLA POPOLAZIONE]]+Tabella2026[[#This Row],[CONTRIBUTO SULLA BASE DEL REDDITO]]</f>
        <v>50963.237073470715</v>
      </c>
      <c r="S4196" s="3">
        <f>+Tabella2026[[#This Row],[CONTRIBUTO TOTALE]]/(PLAFOND/N_TESSERE)</f>
        <v>101.92647414694143</v>
      </c>
      <c r="T4196" s="3">
        <f>+MAX(CEILING(Tabella2026[[#This Row],[preDEF1]],1),1)</f>
        <v>102</v>
      </c>
      <c r="U4196" s="9">
        <f xml:space="preserve"> IF(ROW(Tabella2026[[#This Row],[preDEF2]]) - ROW(Tabella2026[[#Headers],[preDEF2]])&lt;=ABS(SUM(Tabella2026[preDEF2])-N_TESSERE),Tabella2026[[#This Row],[preDEF2]]-1,Tabella2026[[#This Row],[preDEF2]])</f>
        <v>102</v>
      </c>
      <c r="V4196" s="21">
        <f>+Tabella2026[[#This Row],[DEF - n. card]]*(PLAFOND/N_TESSERE)</f>
        <v>51000</v>
      </c>
      <c r="W4196" s="18"/>
    </row>
    <row r="4197" spans="2:23" x14ac:dyDescent="0.25">
      <c r="B4197" s="1" t="s">
        <v>8305</v>
      </c>
      <c r="C4197" s="2">
        <v>1102</v>
      </c>
      <c r="D4197" s="1" t="s">
        <v>8306</v>
      </c>
      <c r="E4197" s="1" t="s">
        <v>18</v>
      </c>
      <c r="F4197" s="1" t="s">
        <v>17</v>
      </c>
      <c r="G4197" s="1" t="s">
        <v>4778</v>
      </c>
      <c r="H4197" s="1" t="s">
        <v>15835</v>
      </c>
      <c r="I4197" s="5">
        <v>2145</v>
      </c>
      <c r="J4197" s="5">
        <v>36397523</v>
      </c>
      <c r="K4197" s="3">
        <f>+Tabella2026[[#This Row],[POP_2024]]/SUM(Tabella2026[POP_2024])</f>
        <v>3.6390803227988092E-5</v>
      </c>
      <c r="L4197" s="3">
        <f>+Tabella2026[[#This Row],[INCIDENZA POPOLAZIONE]]*(PLAFOND/2)</f>
        <v>10713.425177217274</v>
      </c>
      <c r="M4197" s="3">
        <f>+IFERROR(Tabella2026[[#This Row],[reddito_2024]]/Tabella2026[[#This Row],[POP_2024]],"")</f>
        <v>16968.542191142191</v>
      </c>
      <c r="N4197" s="3">
        <f>+IF(Tabella2026[[#This Row],[REDDITO COMPLESSIVO PROCAPITE]]&lt;media_aggr_reddito_pc,(media_aggr_reddito_pc-Tabella2026[[#This Row],[REDDITO COMPLESSIVO PROCAPITE]]),0)</f>
        <v>856.52387146655019</v>
      </c>
      <c r="O4197" s="3">
        <f>+Tabella2026[[#This Row],[DIFFERENZA REDDITO INFERIORE ALLA MEDIA DALLA MEDIA]]*Tabella2026[[#This Row],[POP_2024]]</f>
        <v>1837243.7042957502</v>
      </c>
      <c r="P4197" s="3">
        <f>+Tabella2026[[#This Row],[POPOLAZIONE PER DIFFERENZA ]]/SUM(Tabella2026[[POPOLAZIONE PER DIFFERENZA ]])</f>
        <v>1.6299697375939278E-5</v>
      </c>
      <c r="Q4197" s="3">
        <f>+Tabella2026[[#This Row],[INCIDENZA POPOLAZIONE PER DIFFERENZA]]*(PLAFOND-SUM(Tabella2026[CONTRIBUTO SULLA BASE DELLA POPOLAZIONE]))</f>
        <v>4798.6186827035108</v>
      </c>
      <c r="R4197" s="3">
        <f>+Tabella2026[[#This Row],[CONTRIBUTO SULLA BASE DELLA POPOLAZIONE]]+Tabella2026[[#This Row],[CONTRIBUTO SULLA BASE DEL REDDITO]]</f>
        <v>15512.043859920785</v>
      </c>
      <c r="S4197" s="3">
        <f>+Tabella2026[[#This Row],[CONTRIBUTO TOTALE]]/(PLAFOND/N_TESSERE)</f>
        <v>31.024087719841567</v>
      </c>
      <c r="T4197" s="3">
        <f>+MAX(CEILING(Tabella2026[[#This Row],[preDEF1]],1),1)</f>
        <v>32</v>
      </c>
      <c r="U4197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4197" s="21">
        <f>+Tabella2026[[#This Row],[DEF - n. card]]*(PLAFOND/N_TESSERE)</f>
        <v>16000</v>
      </c>
      <c r="W4197" s="18"/>
    </row>
    <row r="4198" spans="2:23" x14ac:dyDescent="0.25">
      <c r="B4198" s="1" t="s">
        <v>8461</v>
      </c>
      <c r="C4198" s="2">
        <v>4114</v>
      </c>
      <c r="D4198" s="1" t="s">
        <v>8462</v>
      </c>
      <c r="E4198" s="1" t="s">
        <v>18</v>
      </c>
      <c r="F4198" s="1" t="s">
        <v>263</v>
      </c>
      <c r="G4198" s="1" t="s">
        <v>4778</v>
      </c>
      <c r="H4198" s="1" t="s">
        <v>15835</v>
      </c>
      <c r="I4198" s="5">
        <v>2145</v>
      </c>
      <c r="J4198" s="5">
        <v>38391145</v>
      </c>
      <c r="K4198" s="3">
        <f>+Tabella2026[[#This Row],[POP_2024]]/SUM(Tabella2026[POP_2024])</f>
        <v>3.6390803227988092E-5</v>
      </c>
      <c r="L4198" s="3">
        <f>+Tabella2026[[#This Row],[INCIDENZA POPOLAZIONE]]*(PLAFOND/2)</f>
        <v>10713.425177217274</v>
      </c>
      <c r="M4198" s="3">
        <f>+IFERROR(Tabella2026[[#This Row],[reddito_2024]]/Tabella2026[[#This Row],[POP_2024]],"")</f>
        <v>17897.969696969696</v>
      </c>
      <c r="N4198" s="3">
        <f>+IF(Tabella2026[[#This Row],[REDDITO COMPLESSIVO PROCAPITE]]&lt;media_aggr_reddito_pc,(media_aggr_reddito_pc-Tabella2026[[#This Row],[REDDITO COMPLESSIVO PROCAPITE]]),0)</f>
        <v>0</v>
      </c>
      <c r="O4198" s="3">
        <f>+Tabella2026[[#This Row],[DIFFERENZA REDDITO INFERIORE ALLA MEDIA DALLA MEDIA]]*Tabella2026[[#This Row],[POP_2024]]</f>
        <v>0</v>
      </c>
      <c r="P4198" s="3">
        <f>+Tabella2026[[#This Row],[POPOLAZIONE PER DIFFERENZA ]]/SUM(Tabella2026[[POPOLAZIONE PER DIFFERENZA ]])</f>
        <v>0</v>
      </c>
      <c r="Q4198" s="3">
        <f>+Tabella2026[[#This Row],[INCIDENZA POPOLAZIONE PER DIFFERENZA]]*(PLAFOND-SUM(Tabella2026[CONTRIBUTO SULLA BASE DELLA POPOLAZIONE]))</f>
        <v>0</v>
      </c>
      <c r="R4198" s="3">
        <f>+Tabella2026[[#This Row],[CONTRIBUTO SULLA BASE DELLA POPOLAZIONE]]+Tabella2026[[#This Row],[CONTRIBUTO SULLA BASE DEL REDDITO]]</f>
        <v>10713.425177217274</v>
      </c>
      <c r="S4198" s="3">
        <f>+Tabella2026[[#This Row],[CONTRIBUTO TOTALE]]/(PLAFOND/N_TESSERE)</f>
        <v>21.426850354434549</v>
      </c>
      <c r="T4198" s="3">
        <f>+MAX(CEILING(Tabella2026[[#This Row],[preDEF1]],1),1)</f>
        <v>22</v>
      </c>
      <c r="U4198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98" s="21">
        <f>+Tabella2026[[#This Row],[DEF - n. card]]*(PLAFOND/N_TESSERE)</f>
        <v>11000</v>
      </c>
      <c r="W4198" s="18"/>
    </row>
    <row r="4199" spans="2:23" x14ac:dyDescent="0.25">
      <c r="B4199" s="1" t="s">
        <v>8369</v>
      </c>
      <c r="C4199" s="2">
        <v>69101</v>
      </c>
      <c r="D4199" s="1" t="s">
        <v>8370</v>
      </c>
      <c r="E4199" s="1" t="s">
        <v>96</v>
      </c>
      <c r="F4199" s="1" t="s">
        <v>328</v>
      </c>
      <c r="G4199" s="1" t="s">
        <v>4778</v>
      </c>
      <c r="H4199" s="1" t="s">
        <v>15836</v>
      </c>
      <c r="I4199" s="5">
        <v>2145</v>
      </c>
      <c r="J4199" s="5">
        <v>28944451</v>
      </c>
      <c r="K4199" s="3">
        <f>+Tabella2026[[#This Row],[POP_2024]]/SUM(Tabella2026[POP_2024])</f>
        <v>3.6390803227988092E-5</v>
      </c>
      <c r="L4199" s="3">
        <f>+Tabella2026[[#This Row],[INCIDENZA POPOLAZIONE]]*(PLAFOND/2)</f>
        <v>10713.425177217274</v>
      </c>
      <c r="M4199" s="3">
        <f>+IFERROR(Tabella2026[[#This Row],[reddito_2024]]/Tabella2026[[#This Row],[POP_2024]],"")</f>
        <v>13493.91655011655</v>
      </c>
      <c r="N4199" s="3">
        <f>+IF(Tabella2026[[#This Row],[REDDITO COMPLESSIVO PROCAPITE]]&lt;media_aggr_reddito_pc,(media_aggr_reddito_pc-Tabella2026[[#This Row],[REDDITO COMPLESSIVO PROCAPITE]]),0)</f>
        <v>4331.1495124921912</v>
      </c>
      <c r="O4199" s="3">
        <f>+Tabella2026[[#This Row],[DIFFERENZA REDDITO INFERIORE ALLA MEDIA DALLA MEDIA]]*Tabella2026[[#This Row],[POP_2024]]</f>
        <v>9290315.7042957507</v>
      </c>
      <c r="P4199" s="3">
        <f>+Tabella2026[[#This Row],[POPOLAZIONE PER DIFFERENZA ]]/SUM(Tabella2026[[POPOLAZIONE PER DIFFERENZA ]])</f>
        <v>8.2422018457808556E-5</v>
      </c>
      <c r="Q4199" s="3">
        <f>+Tabella2026[[#This Row],[INCIDENZA POPOLAZIONE PER DIFFERENZA]]*(PLAFOND-SUM(Tabella2026[CONTRIBUTO SULLA BASE DELLA POPOLAZIONE]))</f>
        <v>24264.980417465093</v>
      </c>
      <c r="R4199" s="3">
        <f>+Tabella2026[[#This Row],[CONTRIBUTO SULLA BASE DELLA POPOLAZIONE]]+Tabella2026[[#This Row],[CONTRIBUTO SULLA BASE DEL REDDITO]]</f>
        <v>34978.405594682365</v>
      </c>
      <c r="S4199" s="3">
        <f>+Tabella2026[[#This Row],[CONTRIBUTO TOTALE]]/(PLAFOND/N_TESSERE)</f>
        <v>69.956811189364728</v>
      </c>
      <c r="T4199" s="3">
        <f>+MAX(CEILING(Tabella2026[[#This Row],[preDEF1]],1),1)</f>
        <v>70</v>
      </c>
      <c r="U4199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4199" s="21">
        <f>+Tabella2026[[#This Row],[DEF - n. card]]*(PLAFOND/N_TESSERE)</f>
        <v>35000</v>
      </c>
      <c r="W4199" s="18"/>
    </row>
    <row r="4200" spans="2:23" x14ac:dyDescent="0.25">
      <c r="B4200" s="1" t="s">
        <v>8541</v>
      </c>
      <c r="C4200" s="2">
        <v>20068</v>
      </c>
      <c r="D4200" s="1" t="s">
        <v>8542</v>
      </c>
      <c r="E4200" s="1" t="s">
        <v>12</v>
      </c>
      <c r="F4200" s="1" t="s">
        <v>332</v>
      </c>
      <c r="G4200" s="1" t="s">
        <v>4778</v>
      </c>
      <c r="H4200" s="1" t="s">
        <v>15835</v>
      </c>
      <c r="I4200" s="5">
        <v>2140</v>
      </c>
      <c r="J4200" s="5">
        <v>38473794</v>
      </c>
      <c r="K4200" s="3">
        <f>+Tabella2026[[#This Row],[POP_2024]]/SUM(Tabella2026[POP_2024])</f>
        <v>3.6305976180836603E-5</v>
      </c>
      <c r="L4200" s="3">
        <f>+Tabella2026[[#This Row],[INCIDENZA POPOLAZIONE]]*(PLAFOND/2)</f>
        <v>10688.45215815616</v>
      </c>
      <c r="M4200" s="3">
        <f>+IFERROR(Tabella2026[[#This Row],[reddito_2024]]/Tabella2026[[#This Row],[POP_2024]],"")</f>
        <v>17978.408411214954</v>
      </c>
      <c r="N4200" s="3">
        <f>+IF(Tabella2026[[#This Row],[REDDITO COMPLESSIVO PROCAPITE]]&lt;media_aggr_reddito_pc,(media_aggr_reddito_pc-Tabella2026[[#This Row],[REDDITO COMPLESSIVO PROCAPITE]]),0)</f>
        <v>0</v>
      </c>
      <c r="O4200" s="3">
        <f>+Tabella2026[[#This Row],[DIFFERENZA REDDITO INFERIORE ALLA MEDIA DALLA MEDIA]]*Tabella2026[[#This Row],[POP_2024]]</f>
        <v>0</v>
      </c>
      <c r="P4200" s="3">
        <f>+Tabella2026[[#This Row],[POPOLAZIONE PER DIFFERENZA ]]/SUM(Tabella2026[[POPOLAZIONE PER DIFFERENZA ]])</f>
        <v>0</v>
      </c>
      <c r="Q4200" s="3">
        <f>+Tabella2026[[#This Row],[INCIDENZA POPOLAZIONE PER DIFFERENZA]]*(PLAFOND-SUM(Tabella2026[CONTRIBUTO SULLA BASE DELLA POPOLAZIONE]))</f>
        <v>0</v>
      </c>
      <c r="R4200" s="3">
        <f>+Tabella2026[[#This Row],[CONTRIBUTO SULLA BASE DELLA POPOLAZIONE]]+Tabella2026[[#This Row],[CONTRIBUTO SULLA BASE DEL REDDITO]]</f>
        <v>10688.45215815616</v>
      </c>
      <c r="S4200" s="3">
        <f>+Tabella2026[[#This Row],[CONTRIBUTO TOTALE]]/(PLAFOND/N_TESSERE)</f>
        <v>21.37690431631232</v>
      </c>
      <c r="T4200" s="3">
        <f>+MAX(CEILING(Tabella2026[[#This Row],[preDEF1]],1),1)</f>
        <v>22</v>
      </c>
      <c r="U4200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00" s="21">
        <f>+Tabella2026[[#This Row],[DEF - n. card]]*(PLAFOND/N_TESSERE)</f>
        <v>11000</v>
      </c>
      <c r="W4200" s="18"/>
    </row>
    <row r="4201" spans="2:23" x14ac:dyDescent="0.25">
      <c r="B4201" s="1" t="s">
        <v>8275</v>
      </c>
      <c r="C4201" s="2">
        <v>62025</v>
      </c>
      <c r="D4201" s="1" t="s">
        <v>8276</v>
      </c>
      <c r="E4201" s="1" t="s">
        <v>15</v>
      </c>
      <c r="F4201" s="1" t="s">
        <v>256</v>
      </c>
      <c r="G4201" s="1" t="s">
        <v>4778</v>
      </c>
      <c r="H4201" s="1" t="s">
        <v>15836</v>
      </c>
      <c r="I4201" s="5">
        <v>2139</v>
      </c>
      <c r="J4201" s="5">
        <v>22632471</v>
      </c>
      <c r="K4201" s="3">
        <f>+Tabella2026[[#This Row],[POP_2024]]/SUM(Tabella2026[POP_2024])</f>
        <v>3.6289010771406307E-5</v>
      </c>
      <c r="L4201" s="3">
        <f>+Tabella2026[[#This Row],[INCIDENZA POPOLAZIONE]]*(PLAFOND/2)</f>
        <v>10683.457554343939</v>
      </c>
      <c r="M4201" s="3">
        <f>+IFERROR(Tabella2026[[#This Row],[reddito_2024]]/Tabella2026[[#This Row],[POP_2024]],"")</f>
        <v>10580.865357643759</v>
      </c>
      <c r="N4201" s="3">
        <f>+IF(Tabella2026[[#This Row],[REDDITO COMPLESSIVO PROCAPITE]]&lt;media_aggr_reddito_pc,(media_aggr_reddito_pc-Tabella2026[[#This Row],[REDDITO COMPLESSIVO PROCAPITE]]),0)</f>
        <v>7244.2007049649819</v>
      </c>
      <c r="O4201" s="3">
        <f>+Tabella2026[[#This Row],[DIFFERENZA REDDITO INFERIORE ALLA MEDIA DALLA MEDIA]]*Tabella2026[[#This Row],[POP_2024]]</f>
        <v>15495345.307920096</v>
      </c>
      <c r="P4201" s="3">
        <f>+Tabella2026[[#This Row],[POPOLAZIONE PER DIFFERENZA ]]/SUM(Tabella2026[[POPOLAZIONE PER DIFFERENZA ]])</f>
        <v>1.3747193073201618E-4</v>
      </c>
      <c r="Q4201" s="3">
        <f>+Tabella2026[[#This Row],[INCIDENZA POPOLAZIONE PER DIFFERENZA]]*(PLAFOND-SUM(Tabella2026[CONTRIBUTO SULLA BASE DELLA POPOLAZIONE]))</f>
        <v>40471.633303557683</v>
      </c>
      <c r="R4201" s="3">
        <f>+Tabella2026[[#This Row],[CONTRIBUTO SULLA BASE DELLA POPOLAZIONE]]+Tabella2026[[#This Row],[CONTRIBUTO SULLA BASE DEL REDDITO]]</f>
        <v>51155.090857901625</v>
      </c>
      <c r="S4201" s="3">
        <f>+Tabella2026[[#This Row],[CONTRIBUTO TOTALE]]/(PLAFOND/N_TESSERE)</f>
        <v>102.31018171580325</v>
      </c>
      <c r="T4201" s="3">
        <f>+MAX(CEILING(Tabella2026[[#This Row],[preDEF1]],1),1)</f>
        <v>103</v>
      </c>
      <c r="U4201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4201" s="21">
        <f>+Tabella2026[[#This Row],[DEF - n. card]]*(PLAFOND/N_TESSERE)</f>
        <v>51500</v>
      </c>
      <c r="W4201" s="18"/>
    </row>
    <row r="4202" spans="2:23" x14ac:dyDescent="0.25">
      <c r="B4202" s="1" t="s">
        <v>8399</v>
      </c>
      <c r="C4202" s="2">
        <v>103044</v>
      </c>
      <c r="D4202" s="1" t="s">
        <v>8400</v>
      </c>
      <c r="E4202" s="1" t="s">
        <v>18</v>
      </c>
      <c r="F4202" s="1" t="s">
        <v>648</v>
      </c>
      <c r="G4202" s="1" t="s">
        <v>4778</v>
      </c>
      <c r="H4202" s="1" t="s">
        <v>15835</v>
      </c>
      <c r="I4202" s="5">
        <v>2139</v>
      </c>
      <c r="J4202" s="5">
        <v>38914076</v>
      </c>
      <c r="K4202" s="3">
        <f>+Tabella2026[[#This Row],[POP_2024]]/SUM(Tabella2026[POP_2024])</f>
        <v>3.6289010771406307E-5</v>
      </c>
      <c r="L4202" s="3">
        <f>+Tabella2026[[#This Row],[INCIDENZA POPOLAZIONE]]*(PLAFOND/2)</f>
        <v>10683.457554343939</v>
      </c>
      <c r="M4202" s="3">
        <f>+IFERROR(Tabella2026[[#This Row],[reddito_2024]]/Tabella2026[[#This Row],[POP_2024]],"")</f>
        <v>18192.648901355773</v>
      </c>
      <c r="N4202" s="3">
        <f>+IF(Tabella2026[[#This Row],[REDDITO COMPLESSIVO PROCAPITE]]&lt;media_aggr_reddito_pc,(media_aggr_reddito_pc-Tabella2026[[#This Row],[REDDITO COMPLESSIVO PROCAPITE]]),0)</f>
        <v>0</v>
      </c>
      <c r="O4202" s="3">
        <f>+Tabella2026[[#This Row],[DIFFERENZA REDDITO INFERIORE ALLA MEDIA DALLA MEDIA]]*Tabella2026[[#This Row],[POP_2024]]</f>
        <v>0</v>
      </c>
      <c r="P4202" s="3">
        <f>+Tabella2026[[#This Row],[POPOLAZIONE PER DIFFERENZA ]]/SUM(Tabella2026[[POPOLAZIONE PER DIFFERENZA ]])</f>
        <v>0</v>
      </c>
      <c r="Q4202" s="3">
        <f>+Tabella2026[[#This Row],[INCIDENZA POPOLAZIONE PER DIFFERENZA]]*(PLAFOND-SUM(Tabella2026[CONTRIBUTO SULLA BASE DELLA POPOLAZIONE]))</f>
        <v>0</v>
      </c>
      <c r="R4202" s="3">
        <f>+Tabella2026[[#This Row],[CONTRIBUTO SULLA BASE DELLA POPOLAZIONE]]+Tabella2026[[#This Row],[CONTRIBUTO SULLA BASE DEL REDDITO]]</f>
        <v>10683.457554343939</v>
      </c>
      <c r="S4202" s="3">
        <f>+Tabella2026[[#This Row],[CONTRIBUTO TOTALE]]/(PLAFOND/N_TESSERE)</f>
        <v>21.366915108687877</v>
      </c>
      <c r="T4202" s="3">
        <f>+MAX(CEILING(Tabella2026[[#This Row],[preDEF1]],1),1)</f>
        <v>22</v>
      </c>
      <c r="U4202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02" s="21">
        <f>+Tabella2026[[#This Row],[DEF - n. card]]*(PLAFOND/N_TESSERE)</f>
        <v>11000</v>
      </c>
      <c r="W4202" s="18"/>
    </row>
    <row r="4203" spans="2:23" x14ac:dyDescent="0.25">
      <c r="B4203" s="1" t="s">
        <v>8159</v>
      </c>
      <c r="C4203" s="2">
        <v>80073</v>
      </c>
      <c r="D4203" s="1" t="s">
        <v>8160</v>
      </c>
      <c r="E4203" s="1" t="s">
        <v>61</v>
      </c>
      <c r="F4203" s="1" t="s">
        <v>62</v>
      </c>
      <c r="G4203" s="1" t="s">
        <v>4778</v>
      </c>
      <c r="H4203" s="1" t="s">
        <v>15836</v>
      </c>
      <c r="I4203" s="5">
        <v>2137</v>
      </c>
      <c r="J4203" s="5">
        <v>23389035</v>
      </c>
      <c r="K4203" s="3">
        <f>+Tabella2026[[#This Row],[POP_2024]]/SUM(Tabella2026[POP_2024])</f>
        <v>3.6255079952545714E-5</v>
      </c>
      <c r="L4203" s="3">
        <f>+Tabella2026[[#This Row],[INCIDENZA POPOLAZIONE]]*(PLAFOND/2)</f>
        <v>10673.468346719494</v>
      </c>
      <c r="M4203" s="3">
        <f>+IFERROR(Tabella2026[[#This Row],[reddito_2024]]/Tabella2026[[#This Row],[POP_2024]],"")</f>
        <v>10944.798783341132</v>
      </c>
      <c r="N4203" s="3">
        <f>+IF(Tabella2026[[#This Row],[REDDITO COMPLESSIVO PROCAPITE]]&lt;media_aggr_reddito_pc,(media_aggr_reddito_pc-Tabella2026[[#This Row],[REDDITO COMPLESSIVO PROCAPITE]]),0)</f>
        <v>6880.2672792676094</v>
      </c>
      <c r="O4203" s="3">
        <f>+Tabella2026[[#This Row],[DIFFERENZA REDDITO INFERIORE ALLA MEDIA DALLA MEDIA]]*Tabella2026[[#This Row],[POP_2024]]</f>
        <v>14703131.175794881</v>
      </c>
      <c r="P4203" s="3">
        <f>+Tabella2026[[#This Row],[POPOLAZIONE PER DIFFERENZA ]]/SUM(Tabella2026[[POPOLAZIONE PER DIFFERENZA ]])</f>
        <v>1.3044354871585183E-4</v>
      </c>
      <c r="Q4203" s="3">
        <f>+Tabella2026[[#This Row],[INCIDENZA POPOLAZIONE PER DIFFERENZA]]*(PLAFOND-SUM(Tabella2026[CONTRIBUTO SULLA BASE DELLA POPOLAZIONE]))</f>
        <v>38402.482909285398</v>
      </c>
      <c r="R4203" s="3">
        <f>+Tabella2026[[#This Row],[CONTRIBUTO SULLA BASE DELLA POPOLAZIONE]]+Tabella2026[[#This Row],[CONTRIBUTO SULLA BASE DEL REDDITO]]</f>
        <v>49075.95125600489</v>
      </c>
      <c r="S4203" s="3">
        <f>+Tabella2026[[#This Row],[CONTRIBUTO TOTALE]]/(PLAFOND/N_TESSERE)</f>
        <v>98.151902512009784</v>
      </c>
      <c r="T4203" s="3">
        <f>+MAX(CEILING(Tabella2026[[#This Row],[preDEF1]],1),1)</f>
        <v>99</v>
      </c>
      <c r="U4203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4203" s="21">
        <f>+Tabella2026[[#This Row],[DEF - n. card]]*(PLAFOND/N_TESSERE)</f>
        <v>49500</v>
      </c>
      <c r="W4203" s="18"/>
    </row>
    <row r="4204" spans="2:23" x14ac:dyDescent="0.25">
      <c r="B4204" s="1" t="s">
        <v>8509</v>
      </c>
      <c r="C4204" s="2">
        <v>26067</v>
      </c>
      <c r="D4204" s="1" t="s">
        <v>8510</v>
      </c>
      <c r="E4204" s="1" t="s">
        <v>38</v>
      </c>
      <c r="F4204" s="1" t="s">
        <v>150</v>
      </c>
      <c r="G4204" s="1" t="s">
        <v>4778</v>
      </c>
      <c r="H4204" s="1" t="s">
        <v>15835</v>
      </c>
      <c r="I4204" s="5">
        <v>2136</v>
      </c>
      <c r="J4204" s="5">
        <v>39668039</v>
      </c>
      <c r="K4204" s="3">
        <f>+Tabella2026[[#This Row],[POP_2024]]/SUM(Tabella2026[POP_2024])</f>
        <v>3.6238114543115418E-5</v>
      </c>
      <c r="L4204" s="3">
        <f>+Tabella2026[[#This Row],[INCIDENZA POPOLAZIONE]]*(PLAFOND/2)</f>
        <v>10668.473742907272</v>
      </c>
      <c r="M4204" s="3">
        <f>+IFERROR(Tabella2026[[#This Row],[reddito_2024]]/Tabella2026[[#This Row],[POP_2024]],"")</f>
        <v>18571.179307116105</v>
      </c>
      <c r="N4204" s="3">
        <f>+IF(Tabella2026[[#This Row],[REDDITO COMPLESSIVO PROCAPITE]]&lt;media_aggr_reddito_pc,(media_aggr_reddito_pc-Tabella2026[[#This Row],[REDDITO COMPLESSIVO PROCAPITE]]),0)</f>
        <v>0</v>
      </c>
      <c r="O4204" s="3">
        <f>+Tabella2026[[#This Row],[DIFFERENZA REDDITO INFERIORE ALLA MEDIA DALLA MEDIA]]*Tabella2026[[#This Row],[POP_2024]]</f>
        <v>0</v>
      </c>
      <c r="P4204" s="3">
        <f>+Tabella2026[[#This Row],[POPOLAZIONE PER DIFFERENZA ]]/SUM(Tabella2026[[POPOLAZIONE PER DIFFERENZA ]])</f>
        <v>0</v>
      </c>
      <c r="Q4204" s="3">
        <f>+Tabella2026[[#This Row],[INCIDENZA POPOLAZIONE PER DIFFERENZA]]*(PLAFOND-SUM(Tabella2026[CONTRIBUTO SULLA BASE DELLA POPOLAZIONE]))</f>
        <v>0</v>
      </c>
      <c r="R4204" s="3">
        <f>+Tabella2026[[#This Row],[CONTRIBUTO SULLA BASE DELLA POPOLAZIONE]]+Tabella2026[[#This Row],[CONTRIBUTO SULLA BASE DEL REDDITO]]</f>
        <v>10668.473742907272</v>
      </c>
      <c r="S4204" s="3">
        <f>+Tabella2026[[#This Row],[CONTRIBUTO TOTALE]]/(PLAFOND/N_TESSERE)</f>
        <v>21.336947485814544</v>
      </c>
      <c r="T4204" s="3">
        <f>+MAX(CEILING(Tabella2026[[#This Row],[preDEF1]],1),1)</f>
        <v>22</v>
      </c>
      <c r="U4204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04" s="21">
        <f>+Tabella2026[[#This Row],[DEF - n. card]]*(PLAFOND/N_TESSERE)</f>
        <v>11000</v>
      </c>
      <c r="W4204" s="18"/>
    </row>
    <row r="4205" spans="2:23" x14ac:dyDescent="0.25">
      <c r="B4205" s="1" t="s">
        <v>8427</v>
      </c>
      <c r="C4205" s="2">
        <v>115067</v>
      </c>
      <c r="D4205" s="1" t="s">
        <v>8428</v>
      </c>
      <c r="E4205" s="1" t="s">
        <v>76</v>
      </c>
      <c r="F4205" s="1" t="s">
        <v>625</v>
      </c>
      <c r="G4205" s="1" t="s">
        <v>4778</v>
      </c>
      <c r="H4205" s="1" t="s">
        <v>15836</v>
      </c>
      <c r="I4205" s="5">
        <v>2136</v>
      </c>
      <c r="J4205" s="5">
        <v>28605870</v>
      </c>
      <c r="K4205" s="3">
        <f>+Tabella2026[[#This Row],[POP_2024]]/SUM(Tabella2026[POP_2024])</f>
        <v>3.6238114543115418E-5</v>
      </c>
      <c r="L4205" s="3">
        <f>+Tabella2026[[#This Row],[INCIDENZA POPOLAZIONE]]*(PLAFOND/2)</f>
        <v>10668.473742907272</v>
      </c>
      <c r="M4205" s="3">
        <f>+IFERROR(Tabella2026[[#This Row],[reddito_2024]]/Tabella2026[[#This Row],[POP_2024]],"")</f>
        <v>13392.261235955057</v>
      </c>
      <c r="N4205" s="3">
        <f>+IF(Tabella2026[[#This Row],[REDDITO COMPLESSIVO PROCAPITE]]&lt;media_aggr_reddito_pc,(media_aggr_reddito_pc-Tabella2026[[#This Row],[REDDITO COMPLESSIVO PROCAPITE]]),0)</f>
        <v>4432.8048266536844</v>
      </c>
      <c r="O4205" s="3">
        <f>+Tabella2026[[#This Row],[DIFFERENZA REDDITO INFERIORE ALLA MEDIA DALLA MEDIA]]*Tabella2026[[#This Row],[POP_2024]]</f>
        <v>9468471.1097322702</v>
      </c>
      <c r="P4205" s="3">
        <f>+Tabella2026[[#This Row],[POPOLAZIONE PER DIFFERENZA ]]/SUM(Tabella2026[[POPOLAZIONE PER DIFFERENZA ]])</f>
        <v>8.4002581334531633E-5</v>
      </c>
      <c r="Q4205" s="3">
        <f>+Tabella2026[[#This Row],[INCIDENZA POPOLAZIONE PER DIFFERENZA]]*(PLAFOND-SUM(Tabella2026[CONTRIBUTO SULLA BASE DELLA POPOLAZIONE]))</f>
        <v>24730.296942950212</v>
      </c>
      <c r="R4205" s="3">
        <f>+Tabella2026[[#This Row],[CONTRIBUTO SULLA BASE DELLA POPOLAZIONE]]+Tabella2026[[#This Row],[CONTRIBUTO SULLA BASE DEL REDDITO]]</f>
        <v>35398.770685857482</v>
      </c>
      <c r="S4205" s="3">
        <f>+Tabella2026[[#This Row],[CONTRIBUTO TOTALE]]/(PLAFOND/N_TESSERE)</f>
        <v>70.797541371714971</v>
      </c>
      <c r="T4205" s="3">
        <f>+MAX(CEILING(Tabella2026[[#This Row],[preDEF1]],1),1)</f>
        <v>71</v>
      </c>
      <c r="U4205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4205" s="21">
        <f>+Tabella2026[[#This Row],[DEF - n. card]]*(PLAFOND/N_TESSERE)</f>
        <v>35500</v>
      </c>
      <c r="W4205" s="18"/>
    </row>
    <row r="4206" spans="2:23" x14ac:dyDescent="0.25">
      <c r="B4206" s="1" t="s">
        <v>8561</v>
      </c>
      <c r="C4206" s="2">
        <v>22233</v>
      </c>
      <c r="D4206" s="1" t="s">
        <v>8562</v>
      </c>
      <c r="E4206" s="1" t="s">
        <v>99</v>
      </c>
      <c r="F4206" s="1" t="s">
        <v>98</v>
      </c>
      <c r="G4206" s="1" t="s">
        <v>4778</v>
      </c>
      <c r="H4206" s="1" t="s">
        <v>15835</v>
      </c>
      <c r="I4206" s="5">
        <v>2136</v>
      </c>
      <c r="J4206" s="5">
        <v>48626736</v>
      </c>
      <c r="K4206" s="3">
        <f>+Tabella2026[[#This Row],[POP_2024]]/SUM(Tabella2026[POP_2024])</f>
        <v>3.6238114543115418E-5</v>
      </c>
      <c r="L4206" s="3">
        <f>+Tabella2026[[#This Row],[INCIDENZA POPOLAZIONE]]*(PLAFOND/2)</f>
        <v>10668.473742907272</v>
      </c>
      <c r="M4206" s="3">
        <f>+IFERROR(Tabella2026[[#This Row],[reddito_2024]]/Tabella2026[[#This Row],[POP_2024]],"")</f>
        <v>22765.325842696628</v>
      </c>
      <c r="N4206" s="3">
        <f>+IF(Tabella2026[[#This Row],[REDDITO COMPLESSIVO PROCAPITE]]&lt;media_aggr_reddito_pc,(media_aggr_reddito_pc-Tabella2026[[#This Row],[REDDITO COMPLESSIVO PROCAPITE]]),0)</f>
        <v>0</v>
      </c>
      <c r="O4206" s="3">
        <f>+Tabella2026[[#This Row],[DIFFERENZA REDDITO INFERIORE ALLA MEDIA DALLA MEDIA]]*Tabella2026[[#This Row],[POP_2024]]</f>
        <v>0</v>
      </c>
      <c r="P4206" s="3">
        <f>+Tabella2026[[#This Row],[POPOLAZIONE PER DIFFERENZA ]]/SUM(Tabella2026[[POPOLAZIONE PER DIFFERENZA ]])</f>
        <v>0</v>
      </c>
      <c r="Q4206" s="3">
        <f>+Tabella2026[[#This Row],[INCIDENZA POPOLAZIONE PER DIFFERENZA]]*(PLAFOND-SUM(Tabella2026[CONTRIBUTO SULLA BASE DELLA POPOLAZIONE]))</f>
        <v>0</v>
      </c>
      <c r="R4206" s="3">
        <f>+Tabella2026[[#This Row],[CONTRIBUTO SULLA BASE DELLA POPOLAZIONE]]+Tabella2026[[#This Row],[CONTRIBUTO SULLA BASE DEL REDDITO]]</f>
        <v>10668.473742907272</v>
      </c>
      <c r="S4206" s="3">
        <f>+Tabella2026[[#This Row],[CONTRIBUTO TOTALE]]/(PLAFOND/N_TESSERE)</f>
        <v>21.336947485814544</v>
      </c>
      <c r="T4206" s="3">
        <f>+MAX(CEILING(Tabella2026[[#This Row],[preDEF1]],1),1)</f>
        <v>22</v>
      </c>
      <c r="U4206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06" s="21">
        <f>+Tabella2026[[#This Row],[DEF - n. card]]*(PLAFOND/N_TESSERE)</f>
        <v>11000</v>
      </c>
      <c r="W4206" s="18"/>
    </row>
    <row r="4207" spans="2:23" x14ac:dyDescent="0.25">
      <c r="B4207" s="1" t="s">
        <v>8595</v>
      </c>
      <c r="C4207" s="2">
        <v>34008</v>
      </c>
      <c r="D4207" s="1" t="s">
        <v>8596</v>
      </c>
      <c r="E4207" s="1" t="s">
        <v>27</v>
      </c>
      <c r="F4207" s="1" t="s">
        <v>52</v>
      </c>
      <c r="G4207" s="1" t="s">
        <v>4778</v>
      </c>
      <c r="H4207" s="1" t="s">
        <v>15835</v>
      </c>
      <c r="I4207" s="5">
        <v>2132</v>
      </c>
      <c r="J4207" s="5">
        <v>42171718</v>
      </c>
      <c r="K4207" s="3">
        <f>+Tabella2026[[#This Row],[POP_2024]]/SUM(Tabella2026[POP_2024])</f>
        <v>3.6170252905394226E-5</v>
      </c>
      <c r="L4207" s="3">
        <f>+Tabella2026[[#This Row],[INCIDENZA POPOLAZIONE]]*(PLAFOND/2)</f>
        <v>10648.49532765838</v>
      </c>
      <c r="M4207" s="3">
        <f>+IFERROR(Tabella2026[[#This Row],[reddito_2024]]/Tabella2026[[#This Row],[POP_2024]],"")</f>
        <v>19780.355534709193</v>
      </c>
      <c r="N4207" s="3">
        <f>+IF(Tabella2026[[#This Row],[REDDITO COMPLESSIVO PROCAPITE]]&lt;media_aggr_reddito_pc,(media_aggr_reddito_pc-Tabella2026[[#This Row],[REDDITO COMPLESSIVO PROCAPITE]]),0)</f>
        <v>0</v>
      </c>
      <c r="O4207" s="3">
        <f>+Tabella2026[[#This Row],[DIFFERENZA REDDITO INFERIORE ALLA MEDIA DALLA MEDIA]]*Tabella2026[[#This Row],[POP_2024]]</f>
        <v>0</v>
      </c>
      <c r="P4207" s="3">
        <f>+Tabella2026[[#This Row],[POPOLAZIONE PER DIFFERENZA ]]/SUM(Tabella2026[[POPOLAZIONE PER DIFFERENZA ]])</f>
        <v>0</v>
      </c>
      <c r="Q4207" s="3">
        <f>+Tabella2026[[#This Row],[INCIDENZA POPOLAZIONE PER DIFFERENZA]]*(PLAFOND-SUM(Tabella2026[CONTRIBUTO SULLA BASE DELLA POPOLAZIONE]))</f>
        <v>0</v>
      </c>
      <c r="R4207" s="3">
        <f>+Tabella2026[[#This Row],[CONTRIBUTO SULLA BASE DELLA POPOLAZIONE]]+Tabella2026[[#This Row],[CONTRIBUTO SULLA BASE DEL REDDITO]]</f>
        <v>10648.49532765838</v>
      </c>
      <c r="S4207" s="3">
        <f>+Tabella2026[[#This Row],[CONTRIBUTO TOTALE]]/(PLAFOND/N_TESSERE)</f>
        <v>21.296990655316762</v>
      </c>
      <c r="T4207" s="3">
        <f>+MAX(CEILING(Tabella2026[[#This Row],[preDEF1]],1),1)</f>
        <v>22</v>
      </c>
      <c r="U4207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07" s="21">
        <f>+Tabella2026[[#This Row],[DEF - n. card]]*(PLAFOND/N_TESSERE)</f>
        <v>11000</v>
      </c>
      <c r="W4207" s="18"/>
    </row>
    <row r="4208" spans="2:23" x14ac:dyDescent="0.25">
      <c r="B4208" s="1" t="s">
        <v>8491</v>
      </c>
      <c r="C4208" s="2">
        <v>116012</v>
      </c>
      <c r="D4208" s="1" t="s">
        <v>8492</v>
      </c>
      <c r="E4208" s="1" t="s">
        <v>76</v>
      </c>
      <c r="F4208" s="1" t="s">
        <v>15840</v>
      </c>
      <c r="G4208" s="1" t="s">
        <v>4778</v>
      </c>
      <c r="H4208" s="1" t="s">
        <v>15836</v>
      </c>
      <c r="I4208" s="5">
        <v>2131</v>
      </c>
      <c r="J4208" s="5">
        <v>29430401</v>
      </c>
      <c r="K4208" s="3">
        <f>+Tabella2026[[#This Row],[POP_2024]]/SUM(Tabella2026[POP_2024])</f>
        <v>3.6153287495963929E-5</v>
      </c>
      <c r="L4208" s="3">
        <f>+Tabella2026[[#This Row],[INCIDENZA POPOLAZIONE]]*(PLAFOND/2)</f>
        <v>10643.500723846159</v>
      </c>
      <c r="M4208" s="3">
        <f>+IFERROR(Tabella2026[[#This Row],[reddito_2024]]/Tabella2026[[#This Row],[POP_2024]],"")</f>
        <v>13810.605818864384</v>
      </c>
      <c r="N4208" s="3">
        <f>+IF(Tabella2026[[#This Row],[REDDITO COMPLESSIVO PROCAPITE]]&lt;media_aggr_reddito_pc,(media_aggr_reddito_pc-Tabella2026[[#This Row],[REDDITO COMPLESSIVO PROCAPITE]]),0)</f>
        <v>4014.4602437443573</v>
      </c>
      <c r="O4208" s="3">
        <f>+Tabella2026[[#This Row],[DIFFERENZA REDDITO INFERIORE ALLA MEDIA DALLA MEDIA]]*Tabella2026[[#This Row],[POP_2024]]</f>
        <v>8554814.7794192247</v>
      </c>
      <c r="P4208" s="3">
        <f>+Tabella2026[[#This Row],[POPOLAZIONE PER DIFFERENZA ]]/SUM(Tabella2026[[POPOLAZIONE PER DIFFERENZA ]])</f>
        <v>7.5896785867717194E-5</v>
      </c>
      <c r="Q4208" s="3">
        <f>+Tabella2026[[#This Row],[INCIDENZA POPOLAZIONE PER DIFFERENZA]]*(PLAFOND-SUM(Tabella2026[CONTRIBUTO SULLA BASE DELLA POPOLAZIONE]))</f>
        <v>22343.956836866633</v>
      </c>
      <c r="R4208" s="3">
        <f>+Tabella2026[[#This Row],[CONTRIBUTO SULLA BASE DELLA POPOLAZIONE]]+Tabella2026[[#This Row],[CONTRIBUTO SULLA BASE DEL REDDITO]]</f>
        <v>32987.457560712792</v>
      </c>
      <c r="S4208" s="3">
        <f>+Tabella2026[[#This Row],[CONTRIBUTO TOTALE]]/(PLAFOND/N_TESSERE)</f>
        <v>65.974915121425582</v>
      </c>
      <c r="T4208" s="3">
        <f>+MAX(CEILING(Tabella2026[[#This Row],[preDEF1]],1),1)</f>
        <v>66</v>
      </c>
      <c r="U4208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4208" s="21">
        <f>+Tabella2026[[#This Row],[DEF - n. card]]*(PLAFOND/N_TESSERE)</f>
        <v>33000</v>
      </c>
      <c r="W4208" s="18"/>
    </row>
    <row r="4209" spans="2:23" x14ac:dyDescent="0.25">
      <c r="B4209" s="1" t="s">
        <v>8313</v>
      </c>
      <c r="C4209" s="2">
        <v>64014</v>
      </c>
      <c r="D4209" s="1" t="s">
        <v>8314</v>
      </c>
      <c r="E4209" s="1" t="s">
        <v>15</v>
      </c>
      <c r="F4209" s="1" t="s">
        <v>290</v>
      </c>
      <c r="G4209" s="1" t="s">
        <v>4778</v>
      </c>
      <c r="H4209" s="1" t="s">
        <v>15836</v>
      </c>
      <c r="I4209" s="5">
        <v>2130</v>
      </c>
      <c r="J4209" s="5">
        <v>23718914</v>
      </c>
      <c r="K4209" s="3">
        <f>+Tabella2026[[#This Row],[POP_2024]]/SUM(Tabella2026[POP_2024])</f>
        <v>3.6136322086533633E-5</v>
      </c>
      <c r="L4209" s="3">
        <f>+Tabella2026[[#This Row],[INCIDENZA POPOLAZIONE]]*(PLAFOND/2)</f>
        <v>10638.506120033937</v>
      </c>
      <c r="M4209" s="3">
        <f>+IFERROR(Tabella2026[[#This Row],[reddito_2024]]/Tabella2026[[#This Row],[POP_2024]],"")</f>
        <v>11135.640375586854</v>
      </c>
      <c r="N4209" s="3">
        <f>+IF(Tabella2026[[#This Row],[REDDITO COMPLESSIVO PROCAPITE]]&lt;media_aggr_reddito_pc,(media_aggr_reddito_pc-Tabella2026[[#This Row],[REDDITO COMPLESSIVO PROCAPITE]]),0)</f>
        <v>6689.4256870218869</v>
      </c>
      <c r="O4209" s="3">
        <f>+Tabella2026[[#This Row],[DIFFERENZA REDDITO INFERIORE ALLA MEDIA DALLA MEDIA]]*Tabella2026[[#This Row],[POP_2024]]</f>
        <v>14248476.71335662</v>
      </c>
      <c r="P4209" s="3">
        <f>+Tabella2026[[#This Row],[POPOLAZIONE PER DIFFERENZA ]]/SUM(Tabella2026[[POPOLAZIONE PER DIFFERENZA ]])</f>
        <v>1.2640993568398425E-4</v>
      </c>
      <c r="Q4209" s="3">
        <f>+Tabella2026[[#This Row],[INCIDENZA POPOLAZIONE PER DIFFERENZA]]*(PLAFOND-SUM(Tabella2026[CONTRIBUTO SULLA BASE DELLA POPOLAZIONE]))</f>
        <v>37214.990257913349</v>
      </c>
      <c r="R4209" s="3">
        <f>+Tabella2026[[#This Row],[CONTRIBUTO SULLA BASE DELLA POPOLAZIONE]]+Tabella2026[[#This Row],[CONTRIBUTO SULLA BASE DEL REDDITO]]</f>
        <v>47853.496377947289</v>
      </c>
      <c r="S4209" s="3">
        <f>+Tabella2026[[#This Row],[CONTRIBUTO TOTALE]]/(PLAFOND/N_TESSERE)</f>
        <v>95.706992755894575</v>
      </c>
      <c r="T4209" s="3">
        <f>+MAX(CEILING(Tabella2026[[#This Row],[preDEF1]],1),1)</f>
        <v>96</v>
      </c>
      <c r="U4209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4209" s="21">
        <f>+Tabella2026[[#This Row],[DEF - n. card]]*(PLAFOND/N_TESSERE)</f>
        <v>48000</v>
      </c>
      <c r="W4209" s="18"/>
    </row>
    <row r="4210" spans="2:23" x14ac:dyDescent="0.25">
      <c r="B4210" s="1" t="s">
        <v>8421</v>
      </c>
      <c r="C4210" s="2">
        <v>19012</v>
      </c>
      <c r="D4210" s="1" t="s">
        <v>8422</v>
      </c>
      <c r="E4210" s="1" t="s">
        <v>12</v>
      </c>
      <c r="F4210" s="1" t="s">
        <v>193</v>
      </c>
      <c r="G4210" s="1" t="s">
        <v>4778</v>
      </c>
      <c r="H4210" s="1" t="s">
        <v>15835</v>
      </c>
      <c r="I4210" s="5">
        <v>2130</v>
      </c>
      <c r="J4210" s="5">
        <v>46613545</v>
      </c>
      <c r="K4210" s="3">
        <f>+Tabella2026[[#This Row],[POP_2024]]/SUM(Tabella2026[POP_2024])</f>
        <v>3.6136322086533633E-5</v>
      </c>
      <c r="L4210" s="3">
        <f>+Tabella2026[[#This Row],[INCIDENZA POPOLAZIONE]]*(PLAFOND/2)</f>
        <v>10638.506120033937</v>
      </c>
      <c r="M4210" s="3">
        <f>+IFERROR(Tabella2026[[#This Row],[reddito_2024]]/Tabella2026[[#This Row],[POP_2024]],"")</f>
        <v>21884.293427230048</v>
      </c>
      <c r="N4210" s="3">
        <f>+IF(Tabella2026[[#This Row],[REDDITO COMPLESSIVO PROCAPITE]]&lt;media_aggr_reddito_pc,(media_aggr_reddito_pc-Tabella2026[[#This Row],[REDDITO COMPLESSIVO PROCAPITE]]),0)</f>
        <v>0</v>
      </c>
      <c r="O4210" s="3">
        <f>+Tabella2026[[#This Row],[DIFFERENZA REDDITO INFERIORE ALLA MEDIA DALLA MEDIA]]*Tabella2026[[#This Row],[POP_2024]]</f>
        <v>0</v>
      </c>
      <c r="P4210" s="3">
        <f>+Tabella2026[[#This Row],[POPOLAZIONE PER DIFFERENZA ]]/SUM(Tabella2026[[POPOLAZIONE PER DIFFERENZA ]])</f>
        <v>0</v>
      </c>
      <c r="Q4210" s="3">
        <f>+Tabella2026[[#This Row],[INCIDENZA POPOLAZIONE PER DIFFERENZA]]*(PLAFOND-SUM(Tabella2026[CONTRIBUTO SULLA BASE DELLA POPOLAZIONE]))</f>
        <v>0</v>
      </c>
      <c r="R4210" s="3">
        <f>+Tabella2026[[#This Row],[CONTRIBUTO SULLA BASE DELLA POPOLAZIONE]]+Tabella2026[[#This Row],[CONTRIBUTO SULLA BASE DEL REDDITO]]</f>
        <v>10638.506120033937</v>
      </c>
      <c r="S4210" s="3">
        <f>+Tabella2026[[#This Row],[CONTRIBUTO TOTALE]]/(PLAFOND/N_TESSERE)</f>
        <v>21.277012240067872</v>
      </c>
      <c r="T4210" s="3">
        <f>+MAX(CEILING(Tabella2026[[#This Row],[preDEF1]],1),1)</f>
        <v>22</v>
      </c>
      <c r="U4210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10" s="21">
        <f>+Tabella2026[[#This Row],[DEF - n. card]]*(PLAFOND/N_TESSERE)</f>
        <v>11000</v>
      </c>
      <c r="W4210" s="18"/>
    </row>
    <row r="4211" spans="2:23" x14ac:dyDescent="0.25">
      <c r="B4211" s="1" t="s">
        <v>8439</v>
      </c>
      <c r="C4211" s="2">
        <v>10064</v>
      </c>
      <c r="D4211" s="1" t="s">
        <v>8440</v>
      </c>
      <c r="E4211" s="1" t="s">
        <v>24</v>
      </c>
      <c r="F4211" s="1" t="s">
        <v>23</v>
      </c>
      <c r="G4211" s="1" t="s">
        <v>4778</v>
      </c>
      <c r="H4211" s="1" t="s">
        <v>15835</v>
      </c>
      <c r="I4211" s="5">
        <v>2130</v>
      </c>
      <c r="J4211" s="5">
        <v>36591042</v>
      </c>
      <c r="K4211" s="3">
        <f>+Tabella2026[[#This Row],[POP_2024]]/SUM(Tabella2026[POP_2024])</f>
        <v>3.6136322086533633E-5</v>
      </c>
      <c r="L4211" s="3">
        <f>+Tabella2026[[#This Row],[INCIDENZA POPOLAZIONE]]*(PLAFOND/2)</f>
        <v>10638.506120033937</v>
      </c>
      <c r="M4211" s="3">
        <f>+IFERROR(Tabella2026[[#This Row],[reddito_2024]]/Tabella2026[[#This Row],[POP_2024]],"")</f>
        <v>17178.892957746481</v>
      </c>
      <c r="N4211" s="3">
        <f>+IF(Tabella2026[[#This Row],[REDDITO COMPLESSIVO PROCAPITE]]&lt;media_aggr_reddito_pc,(media_aggr_reddito_pc-Tabella2026[[#This Row],[REDDITO COMPLESSIVO PROCAPITE]]),0)</f>
        <v>646.17310486226052</v>
      </c>
      <c r="O4211" s="3">
        <f>+Tabella2026[[#This Row],[DIFFERENZA REDDITO INFERIORE ALLA MEDIA DALLA MEDIA]]*Tabella2026[[#This Row],[POP_2024]]</f>
        <v>1376348.7133566148</v>
      </c>
      <c r="P4211" s="3">
        <f>+Tabella2026[[#This Row],[POPOLAZIONE PER DIFFERENZA ]]/SUM(Tabella2026[[POPOLAZIONE PER DIFFERENZA ]])</f>
        <v>1.2210719491933493E-5</v>
      </c>
      <c r="Q4211" s="3">
        <f>+Tabella2026[[#This Row],[INCIDENZA POPOLAZIONE PER DIFFERENZA]]*(PLAFOND-SUM(Tabella2026[CONTRIBUTO SULLA BASE DELLA POPOLAZIONE]))</f>
        <v>3594.8266603856159</v>
      </c>
      <c r="R4211" s="3">
        <f>+Tabella2026[[#This Row],[CONTRIBUTO SULLA BASE DELLA POPOLAZIONE]]+Tabella2026[[#This Row],[CONTRIBUTO SULLA BASE DEL REDDITO]]</f>
        <v>14233.332780419552</v>
      </c>
      <c r="S4211" s="3">
        <f>+Tabella2026[[#This Row],[CONTRIBUTO TOTALE]]/(PLAFOND/N_TESSERE)</f>
        <v>28.466665560839104</v>
      </c>
      <c r="T4211" s="3">
        <f>+MAX(CEILING(Tabella2026[[#This Row],[preDEF1]],1),1)</f>
        <v>29</v>
      </c>
      <c r="U4211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4211" s="21">
        <f>+Tabella2026[[#This Row],[DEF - n. card]]*(PLAFOND/N_TESSERE)</f>
        <v>14500</v>
      </c>
      <c r="W4211" s="18"/>
    </row>
    <row r="4212" spans="2:23" x14ac:dyDescent="0.25">
      <c r="B4212" s="1" t="s">
        <v>8659</v>
      </c>
      <c r="C4212" s="2">
        <v>94030</v>
      </c>
      <c r="D4212" s="1" t="s">
        <v>8660</v>
      </c>
      <c r="E4212" s="1" t="s">
        <v>345</v>
      </c>
      <c r="F4212" s="1" t="s">
        <v>1000</v>
      </c>
      <c r="G4212" s="1" t="s">
        <v>4778</v>
      </c>
      <c r="H4212" s="1" t="s">
        <v>15836</v>
      </c>
      <c r="I4212" s="5">
        <v>2127</v>
      </c>
      <c r="J4212" s="5">
        <v>30372656</v>
      </c>
      <c r="K4212" s="3">
        <f>+Tabella2026[[#This Row],[POP_2024]]/SUM(Tabella2026[POP_2024])</f>
        <v>3.6085425858242737E-5</v>
      </c>
      <c r="L4212" s="3">
        <f>+Tabella2026[[#This Row],[INCIDENZA POPOLAZIONE]]*(PLAFOND/2)</f>
        <v>10623.522308597268</v>
      </c>
      <c r="M4212" s="3">
        <f>+IFERROR(Tabella2026[[#This Row],[reddito_2024]]/Tabella2026[[#This Row],[POP_2024]],"")</f>
        <v>14279.574988246357</v>
      </c>
      <c r="N4212" s="3">
        <f>+IF(Tabella2026[[#This Row],[REDDITO COMPLESSIVO PROCAPITE]]&lt;media_aggr_reddito_pc,(media_aggr_reddito_pc-Tabella2026[[#This Row],[REDDITO COMPLESSIVO PROCAPITE]]),0)</f>
        <v>3545.4910743623841</v>
      </c>
      <c r="O4212" s="3">
        <f>+Tabella2026[[#This Row],[DIFFERENZA REDDITO INFERIORE ALLA MEDIA DALLA MEDIA]]*Tabella2026[[#This Row],[POP_2024]]</f>
        <v>7541259.5151687907</v>
      </c>
      <c r="P4212" s="3">
        <f>+Tabella2026[[#This Row],[POPOLAZIONE PER DIFFERENZA ]]/SUM(Tabella2026[[POPOLAZIONE PER DIFFERENZA ]])</f>
        <v>6.6904704935587993E-5</v>
      </c>
      <c r="Q4212" s="3">
        <f>+Tabella2026[[#This Row],[INCIDENZA POPOLAZIONE PER DIFFERENZA]]*(PLAFOND-SUM(Tabella2026[CONTRIBUTO SULLA BASE DELLA POPOLAZIONE]))</f>
        <v>19696.694954508483</v>
      </c>
      <c r="R4212" s="3">
        <f>+Tabella2026[[#This Row],[CONTRIBUTO SULLA BASE DELLA POPOLAZIONE]]+Tabella2026[[#This Row],[CONTRIBUTO SULLA BASE DEL REDDITO]]</f>
        <v>30320.217263105751</v>
      </c>
      <c r="S4212" s="3">
        <f>+Tabella2026[[#This Row],[CONTRIBUTO TOTALE]]/(PLAFOND/N_TESSERE)</f>
        <v>60.6404345262115</v>
      </c>
      <c r="T4212" s="3">
        <f>+MAX(CEILING(Tabella2026[[#This Row],[preDEF1]],1),1)</f>
        <v>61</v>
      </c>
      <c r="U4212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4212" s="21">
        <f>+Tabella2026[[#This Row],[DEF - n. card]]*(PLAFOND/N_TESSERE)</f>
        <v>30500</v>
      </c>
      <c r="W4212" s="18"/>
    </row>
    <row r="4213" spans="2:23" x14ac:dyDescent="0.25">
      <c r="B4213" s="1" t="s">
        <v>8335</v>
      </c>
      <c r="C4213" s="2">
        <v>76092</v>
      </c>
      <c r="D4213" s="1" t="s">
        <v>8336</v>
      </c>
      <c r="E4213" s="1" t="s">
        <v>213</v>
      </c>
      <c r="F4213" s="1" t="s">
        <v>212</v>
      </c>
      <c r="G4213" s="1" t="s">
        <v>4778</v>
      </c>
      <c r="H4213" s="1" t="s">
        <v>15836</v>
      </c>
      <c r="I4213" s="5">
        <v>2127</v>
      </c>
      <c r="J4213" s="5">
        <v>26574183</v>
      </c>
      <c r="K4213" s="3">
        <f>+Tabella2026[[#This Row],[POP_2024]]/SUM(Tabella2026[POP_2024])</f>
        <v>3.6085425858242737E-5</v>
      </c>
      <c r="L4213" s="3">
        <f>+Tabella2026[[#This Row],[INCIDENZA POPOLAZIONE]]*(PLAFOND/2)</f>
        <v>10623.522308597268</v>
      </c>
      <c r="M4213" s="3">
        <f>+IFERROR(Tabella2026[[#This Row],[reddito_2024]]/Tabella2026[[#This Row],[POP_2024]],"")</f>
        <v>12493.739069111425</v>
      </c>
      <c r="N4213" s="3">
        <f>+IF(Tabella2026[[#This Row],[REDDITO COMPLESSIVO PROCAPITE]]&lt;media_aggr_reddito_pc,(media_aggr_reddito_pc-Tabella2026[[#This Row],[REDDITO COMPLESSIVO PROCAPITE]]),0)</f>
        <v>5331.3269934973159</v>
      </c>
      <c r="O4213" s="3">
        <f>+Tabella2026[[#This Row],[DIFFERENZA REDDITO INFERIORE ALLA MEDIA DALLA MEDIA]]*Tabella2026[[#This Row],[POP_2024]]</f>
        <v>11339732.515168792</v>
      </c>
      <c r="P4213" s="3">
        <f>+Tabella2026[[#This Row],[POPOLAZIONE PER DIFFERENZA ]]/SUM(Tabella2026[[POPOLAZIONE PER DIFFERENZA ]])</f>
        <v>1.0060407766763879E-4</v>
      </c>
      <c r="Q4213" s="3">
        <f>+Tabella2026[[#This Row],[INCIDENZA POPOLAZIONE PER DIFFERENZA]]*(PLAFOND-SUM(Tabella2026[CONTRIBUTO SULLA BASE DELLA POPOLAZIONE]))</f>
        <v>29617.765012294727</v>
      </c>
      <c r="R4213" s="3">
        <f>+Tabella2026[[#This Row],[CONTRIBUTO SULLA BASE DELLA POPOLAZIONE]]+Tabella2026[[#This Row],[CONTRIBUTO SULLA BASE DEL REDDITO]]</f>
        <v>40241.287320891992</v>
      </c>
      <c r="S4213" s="3">
        <f>+Tabella2026[[#This Row],[CONTRIBUTO TOTALE]]/(PLAFOND/N_TESSERE)</f>
        <v>80.482574641783984</v>
      </c>
      <c r="T4213" s="3">
        <f>+MAX(CEILING(Tabella2026[[#This Row],[preDEF1]],1),1)</f>
        <v>81</v>
      </c>
      <c r="U4213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4213" s="21">
        <f>+Tabella2026[[#This Row],[DEF - n. card]]*(PLAFOND/N_TESSERE)</f>
        <v>40500</v>
      </c>
      <c r="W4213" s="18"/>
    </row>
    <row r="4214" spans="2:23" x14ac:dyDescent="0.25">
      <c r="B4214" s="1" t="s">
        <v>8591</v>
      </c>
      <c r="C4214" s="2">
        <v>102009</v>
      </c>
      <c r="D4214" s="1" t="s">
        <v>8592</v>
      </c>
      <c r="E4214" s="1" t="s">
        <v>61</v>
      </c>
      <c r="F4214" s="1" t="s">
        <v>607</v>
      </c>
      <c r="G4214" s="1" t="s">
        <v>4778</v>
      </c>
      <c r="H4214" s="1" t="s">
        <v>15836</v>
      </c>
      <c r="I4214" s="5">
        <v>2125</v>
      </c>
      <c r="J4214" s="5">
        <v>26723651</v>
      </c>
      <c r="K4214" s="3">
        <f>+Tabella2026[[#This Row],[POP_2024]]/SUM(Tabella2026[POP_2024])</f>
        <v>3.6051495039382145E-5</v>
      </c>
      <c r="L4214" s="3">
        <f>+Tabella2026[[#This Row],[INCIDENZA POPOLAZIONE]]*(PLAFOND/2)</f>
        <v>10613.533100972823</v>
      </c>
      <c r="M4214" s="3">
        <f>+IFERROR(Tabella2026[[#This Row],[reddito_2024]]/Tabella2026[[#This Row],[POP_2024]],"")</f>
        <v>12575.835764705882</v>
      </c>
      <c r="N4214" s="3">
        <f>+IF(Tabella2026[[#This Row],[REDDITO COMPLESSIVO PROCAPITE]]&lt;media_aggr_reddito_pc,(media_aggr_reddito_pc-Tabella2026[[#This Row],[REDDITO COMPLESSIVO PROCAPITE]]),0)</f>
        <v>5249.2302979028591</v>
      </c>
      <c r="O4214" s="3">
        <f>+Tabella2026[[#This Row],[DIFFERENZA REDDITO INFERIORE ALLA MEDIA DALLA MEDIA]]*Tabella2026[[#This Row],[POP_2024]]</f>
        <v>11154614.383043576</v>
      </c>
      <c r="P4214" s="3">
        <f>+Tabella2026[[#This Row],[POPOLAZIONE PER DIFFERENZA ]]/SUM(Tabella2026[[POPOLAZIONE PER DIFFERENZA ]])</f>
        <v>9.8961742725690104E-5</v>
      </c>
      <c r="Q4214" s="3">
        <f>+Tabella2026[[#This Row],[INCIDENZA POPOLAZIONE PER DIFFERENZA]]*(PLAFOND-SUM(Tabella2026[CONTRIBUTO SULLA BASE DELLA POPOLAZIONE]))</f>
        <v>29134.262837136241</v>
      </c>
      <c r="R4214" s="3">
        <f>+Tabella2026[[#This Row],[CONTRIBUTO SULLA BASE DELLA POPOLAZIONE]]+Tabella2026[[#This Row],[CONTRIBUTO SULLA BASE DEL REDDITO]]</f>
        <v>39747.795938109062</v>
      </c>
      <c r="S4214" s="3">
        <f>+Tabella2026[[#This Row],[CONTRIBUTO TOTALE]]/(PLAFOND/N_TESSERE)</f>
        <v>79.495591876218128</v>
      </c>
      <c r="T4214" s="3">
        <f>+MAX(CEILING(Tabella2026[[#This Row],[preDEF1]],1),1)</f>
        <v>80</v>
      </c>
      <c r="U4214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4214" s="21">
        <f>+Tabella2026[[#This Row],[DEF - n. card]]*(PLAFOND/N_TESSERE)</f>
        <v>40000</v>
      </c>
      <c r="W4214" s="18"/>
    </row>
    <row r="4215" spans="2:23" x14ac:dyDescent="0.25">
      <c r="B4215" s="1" t="s">
        <v>8441</v>
      </c>
      <c r="C4215" s="2">
        <v>94050</v>
      </c>
      <c r="D4215" s="1" t="s">
        <v>8442</v>
      </c>
      <c r="E4215" s="1" t="s">
        <v>345</v>
      </c>
      <c r="F4215" s="1" t="s">
        <v>1000</v>
      </c>
      <c r="G4215" s="1" t="s">
        <v>4778</v>
      </c>
      <c r="H4215" s="1" t="s">
        <v>15836</v>
      </c>
      <c r="I4215" s="5">
        <v>2123</v>
      </c>
      <c r="J4215" s="5">
        <v>30531894</v>
      </c>
      <c r="K4215" s="3">
        <f>+Tabella2026[[#This Row],[POP_2024]]/SUM(Tabella2026[POP_2024])</f>
        <v>3.6017564220521552E-5</v>
      </c>
      <c r="L4215" s="3">
        <f>+Tabella2026[[#This Row],[INCIDENZA POPOLAZIONE]]*(PLAFOND/2)</f>
        <v>10603.54389334838</v>
      </c>
      <c r="M4215" s="3">
        <f>+IFERROR(Tabella2026[[#This Row],[reddito_2024]]/Tabella2026[[#This Row],[POP_2024]],"")</f>
        <v>14381.485633537446</v>
      </c>
      <c r="N4215" s="3">
        <f>+IF(Tabella2026[[#This Row],[REDDITO COMPLESSIVO PROCAPITE]]&lt;media_aggr_reddito_pc,(media_aggr_reddito_pc-Tabella2026[[#This Row],[REDDITO COMPLESSIVO PROCAPITE]]),0)</f>
        <v>3443.5804290712949</v>
      </c>
      <c r="O4215" s="3">
        <f>+Tabella2026[[#This Row],[DIFFERENZA REDDITO INFERIORE ALLA MEDIA DALLA MEDIA]]*Tabella2026[[#This Row],[POP_2024]]</f>
        <v>7310721.2509183595</v>
      </c>
      <c r="P4215" s="3">
        <f>+Tabella2026[[#This Row],[POPOLAZIONE PER DIFFERENZA ]]/SUM(Tabella2026[[POPOLAZIONE PER DIFFERENZA ]])</f>
        <v>6.4859410709204043E-5</v>
      </c>
      <c r="Q4215" s="3">
        <f>+Tabella2026[[#This Row],[INCIDENZA POPOLAZIONE PER DIFFERENZA]]*(PLAFOND-SUM(Tabella2026[CONTRIBUTO SULLA BASE DELLA POPOLAZIONE]))</f>
        <v>19094.561868231714</v>
      </c>
      <c r="R4215" s="3">
        <f>+Tabella2026[[#This Row],[CONTRIBUTO SULLA BASE DELLA POPOLAZIONE]]+Tabella2026[[#This Row],[CONTRIBUTO SULLA BASE DEL REDDITO]]</f>
        <v>29698.105761580096</v>
      </c>
      <c r="S4215" s="3">
        <f>+Tabella2026[[#This Row],[CONTRIBUTO TOTALE]]/(PLAFOND/N_TESSERE)</f>
        <v>59.39621152316019</v>
      </c>
      <c r="T4215" s="3">
        <f>+MAX(CEILING(Tabella2026[[#This Row],[preDEF1]],1),1)</f>
        <v>60</v>
      </c>
      <c r="U4215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4215" s="21">
        <f>+Tabella2026[[#This Row],[DEF - n. card]]*(PLAFOND/N_TESSERE)</f>
        <v>30000</v>
      </c>
      <c r="W4215" s="18"/>
    </row>
    <row r="4216" spans="2:23" x14ac:dyDescent="0.25">
      <c r="B4216" s="1" t="s">
        <v>8381</v>
      </c>
      <c r="C4216" s="2">
        <v>97043</v>
      </c>
      <c r="D4216" s="1" t="s">
        <v>8382</v>
      </c>
      <c r="E4216" s="1" t="s">
        <v>12</v>
      </c>
      <c r="F4216" s="1" t="s">
        <v>362</v>
      </c>
      <c r="G4216" s="1" t="s">
        <v>4778</v>
      </c>
      <c r="H4216" s="1" t="s">
        <v>15835</v>
      </c>
      <c r="I4216" s="5">
        <v>2122</v>
      </c>
      <c r="J4216" s="5">
        <v>49466436</v>
      </c>
      <c r="K4216" s="3">
        <f>+Tabella2026[[#This Row],[POP_2024]]/SUM(Tabella2026[POP_2024])</f>
        <v>3.6000598811091249E-5</v>
      </c>
      <c r="L4216" s="3">
        <f>+Tabella2026[[#This Row],[INCIDENZA POPOLAZIONE]]*(PLAFOND/2)</f>
        <v>10598.549289536155</v>
      </c>
      <c r="M4216" s="3">
        <f>+IFERROR(Tabella2026[[#This Row],[reddito_2024]]/Tabella2026[[#This Row],[POP_2024]],"")</f>
        <v>23311.232799245994</v>
      </c>
      <c r="N4216" s="3">
        <f>+IF(Tabella2026[[#This Row],[REDDITO COMPLESSIVO PROCAPITE]]&lt;media_aggr_reddito_pc,(media_aggr_reddito_pc-Tabella2026[[#This Row],[REDDITO COMPLESSIVO PROCAPITE]]),0)</f>
        <v>0</v>
      </c>
      <c r="O4216" s="3">
        <f>+Tabella2026[[#This Row],[DIFFERENZA REDDITO INFERIORE ALLA MEDIA DALLA MEDIA]]*Tabella2026[[#This Row],[POP_2024]]</f>
        <v>0</v>
      </c>
      <c r="P4216" s="3">
        <f>+Tabella2026[[#This Row],[POPOLAZIONE PER DIFFERENZA ]]/SUM(Tabella2026[[POPOLAZIONE PER DIFFERENZA ]])</f>
        <v>0</v>
      </c>
      <c r="Q4216" s="3">
        <f>+Tabella2026[[#This Row],[INCIDENZA POPOLAZIONE PER DIFFERENZA]]*(PLAFOND-SUM(Tabella2026[CONTRIBUTO SULLA BASE DELLA POPOLAZIONE]))</f>
        <v>0</v>
      </c>
      <c r="R4216" s="3">
        <f>+Tabella2026[[#This Row],[CONTRIBUTO SULLA BASE DELLA POPOLAZIONE]]+Tabella2026[[#This Row],[CONTRIBUTO SULLA BASE DEL REDDITO]]</f>
        <v>10598.549289536155</v>
      </c>
      <c r="S4216" s="3">
        <f>+Tabella2026[[#This Row],[CONTRIBUTO TOTALE]]/(PLAFOND/N_TESSERE)</f>
        <v>21.197098579072311</v>
      </c>
      <c r="T4216" s="3">
        <f>+MAX(CEILING(Tabella2026[[#This Row],[preDEF1]],1),1)</f>
        <v>22</v>
      </c>
      <c r="U4216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16" s="21">
        <f>+Tabella2026[[#This Row],[DEF - n. card]]*(PLAFOND/N_TESSERE)</f>
        <v>11000</v>
      </c>
      <c r="W4216" s="18"/>
    </row>
    <row r="4217" spans="2:23" x14ac:dyDescent="0.25">
      <c r="B4217" s="1" t="s">
        <v>8559</v>
      </c>
      <c r="C4217" s="2">
        <v>36025</v>
      </c>
      <c r="D4217" s="1" t="s">
        <v>8560</v>
      </c>
      <c r="E4217" s="1" t="s">
        <v>27</v>
      </c>
      <c r="F4217" s="1" t="s">
        <v>58</v>
      </c>
      <c r="G4217" s="1" t="s">
        <v>4778</v>
      </c>
      <c r="H4217" s="1" t="s">
        <v>15835</v>
      </c>
      <c r="I4217" s="5">
        <v>2122</v>
      </c>
      <c r="J4217" s="5">
        <v>40878255</v>
      </c>
      <c r="K4217" s="3">
        <f>+Tabella2026[[#This Row],[POP_2024]]/SUM(Tabella2026[POP_2024])</f>
        <v>3.6000598811091249E-5</v>
      </c>
      <c r="L4217" s="3">
        <f>+Tabella2026[[#This Row],[INCIDENZA POPOLAZIONE]]*(PLAFOND/2)</f>
        <v>10598.549289536155</v>
      </c>
      <c r="M4217" s="3">
        <f>+IFERROR(Tabella2026[[#This Row],[reddito_2024]]/Tabella2026[[#This Row],[POP_2024]],"")</f>
        <v>19264.022148916116</v>
      </c>
      <c r="N4217" s="3">
        <f>+IF(Tabella2026[[#This Row],[REDDITO COMPLESSIVO PROCAPITE]]&lt;media_aggr_reddito_pc,(media_aggr_reddito_pc-Tabella2026[[#This Row],[REDDITO COMPLESSIVO PROCAPITE]]),0)</f>
        <v>0</v>
      </c>
      <c r="O4217" s="3">
        <f>+Tabella2026[[#This Row],[DIFFERENZA REDDITO INFERIORE ALLA MEDIA DALLA MEDIA]]*Tabella2026[[#This Row],[POP_2024]]</f>
        <v>0</v>
      </c>
      <c r="P4217" s="3">
        <f>+Tabella2026[[#This Row],[POPOLAZIONE PER DIFFERENZA ]]/SUM(Tabella2026[[POPOLAZIONE PER DIFFERENZA ]])</f>
        <v>0</v>
      </c>
      <c r="Q4217" s="3">
        <f>+Tabella2026[[#This Row],[INCIDENZA POPOLAZIONE PER DIFFERENZA]]*(PLAFOND-SUM(Tabella2026[CONTRIBUTO SULLA BASE DELLA POPOLAZIONE]))</f>
        <v>0</v>
      </c>
      <c r="R4217" s="3">
        <f>+Tabella2026[[#This Row],[CONTRIBUTO SULLA BASE DELLA POPOLAZIONE]]+Tabella2026[[#This Row],[CONTRIBUTO SULLA BASE DEL REDDITO]]</f>
        <v>10598.549289536155</v>
      </c>
      <c r="S4217" s="3">
        <f>+Tabella2026[[#This Row],[CONTRIBUTO TOTALE]]/(PLAFOND/N_TESSERE)</f>
        <v>21.197098579072311</v>
      </c>
      <c r="T4217" s="3">
        <f>+MAX(CEILING(Tabella2026[[#This Row],[preDEF1]],1),1)</f>
        <v>22</v>
      </c>
      <c r="U4217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17" s="21">
        <f>+Tabella2026[[#This Row],[DEF - n. card]]*(PLAFOND/N_TESSERE)</f>
        <v>11000</v>
      </c>
      <c r="W4217" s="18"/>
    </row>
    <row r="4218" spans="2:23" x14ac:dyDescent="0.25">
      <c r="B4218" s="1" t="s">
        <v>8279</v>
      </c>
      <c r="C4218" s="2">
        <v>78133</v>
      </c>
      <c r="D4218" s="1" t="s">
        <v>8280</v>
      </c>
      <c r="E4218" s="1" t="s">
        <v>61</v>
      </c>
      <c r="F4218" s="1" t="s">
        <v>178</v>
      </c>
      <c r="G4218" s="1" t="s">
        <v>4778</v>
      </c>
      <c r="H4218" s="1" t="s">
        <v>15836</v>
      </c>
      <c r="I4218" s="5">
        <v>2122</v>
      </c>
      <c r="J4218" s="5">
        <v>20653615</v>
      </c>
      <c r="K4218" s="3">
        <f>+Tabella2026[[#This Row],[POP_2024]]/SUM(Tabella2026[POP_2024])</f>
        <v>3.6000598811091249E-5</v>
      </c>
      <c r="L4218" s="3">
        <f>+Tabella2026[[#This Row],[INCIDENZA POPOLAZIONE]]*(PLAFOND/2)</f>
        <v>10598.549289536155</v>
      </c>
      <c r="M4218" s="3">
        <f>+IFERROR(Tabella2026[[#This Row],[reddito_2024]]/Tabella2026[[#This Row],[POP_2024]],"")</f>
        <v>9733.0890669180026</v>
      </c>
      <c r="N4218" s="3">
        <f>+IF(Tabella2026[[#This Row],[REDDITO COMPLESSIVO PROCAPITE]]&lt;media_aggr_reddito_pc,(media_aggr_reddito_pc-Tabella2026[[#This Row],[REDDITO COMPLESSIVO PROCAPITE]]),0)</f>
        <v>8091.9769956907385</v>
      </c>
      <c r="O4218" s="3">
        <f>+Tabella2026[[#This Row],[DIFFERENZA REDDITO INFERIORE ALLA MEDIA DALLA MEDIA]]*Tabella2026[[#This Row],[POP_2024]]</f>
        <v>17171175.184855748</v>
      </c>
      <c r="P4218" s="3">
        <f>+Tabella2026[[#This Row],[POPOLAZIONE PER DIFFERENZA ]]/SUM(Tabella2026[[POPOLAZIONE PER DIFFERENZA ]])</f>
        <v>1.5233959351607738E-4</v>
      </c>
      <c r="Q4218" s="3">
        <f>+Tabella2026[[#This Row],[INCIDENZA POPOLAZIONE PER DIFFERENZA]]*(PLAFOND-SUM(Tabella2026[CONTRIBUTO SULLA BASE DELLA POPOLAZIONE]))</f>
        <v>44848.662076438224</v>
      </c>
      <c r="R4218" s="3">
        <f>+Tabella2026[[#This Row],[CONTRIBUTO SULLA BASE DELLA POPOLAZIONE]]+Tabella2026[[#This Row],[CONTRIBUTO SULLA BASE DEL REDDITO]]</f>
        <v>55447.211365974377</v>
      </c>
      <c r="S4218" s="3">
        <f>+Tabella2026[[#This Row],[CONTRIBUTO TOTALE]]/(PLAFOND/N_TESSERE)</f>
        <v>110.89442273194875</v>
      </c>
      <c r="T4218" s="3">
        <f>+MAX(CEILING(Tabella2026[[#This Row],[preDEF1]],1),1)</f>
        <v>111</v>
      </c>
      <c r="U4218" s="9">
        <f xml:space="preserve"> IF(ROW(Tabella2026[[#This Row],[preDEF2]]) - ROW(Tabella2026[[#Headers],[preDEF2]])&lt;=ABS(SUM(Tabella2026[preDEF2])-N_TESSERE),Tabella2026[[#This Row],[preDEF2]]-1,Tabella2026[[#This Row],[preDEF2]])</f>
        <v>111</v>
      </c>
      <c r="V4218" s="21">
        <f>+Tabella2026[[#This Row],[DEF - n. card]]*(PLAFOND/N_TESSERE)</f>
        <v>55500</v>
      </c>
      <c r="W4218" s="18"/>
    </row>
    <row r="4219" spans="2:23" x14ac:dyDescent="0.25">
      <c r="B4219" s="1" t="s">
        <v>8587</v>
      </c>
      <c r="C4219" s="2">
        <v>41027</v>
      </c>
      <c r="D4219" s="1" t="s">
        <v>8588</v>
      </c>
      <c r="E4219" s="1" t="s">
        <v>117</v>
      </c>
      <c r="F4219" s="1" t="s">
        <v>130</v>
      </c>
      <c r="G4219" s="1" t="s">
        <v>4778</v>
      </c>
      <c r="H4219" s="1" t="s">
        <v>15834</v>
      </c>
      <c r="I4219" s="5">
        <v>2120</v>
      </c>
      <c r="J4219" s="5">
        <v>36105381</v>
      </c>
      <c r="K4219" s="3">
        <f>+Tabella2026[[#This Row],[POP_2024]]/SUM(Tabella2026[POP_2024])</f>
        <v>3.5966667992230656E-5</v>
      </c>
      <c r="L4219" s="3">
        <f>+Tabella2026[[#This Row],[INCIDENZA POPOLAZIONE]]*(PLAFOND/2)</f>
        <v>10588.560081911712</v>
      </c>
      <c r="M4219" s="3">
        <f>+IFERROR(Tabella2026[[#This Row],[reddito_2024]]/Tabella2026[[#This Row],[POP_2024]],"")</f>
        <v>17030.840094339623</v>
      </c>
      <c r="N4219" s="3">
        <f>+IF(Tabella2026[[#This Row],[REDDITO COMPLESSIVO PROCAPITE]]&lt;media_aggr_reddito_pc,(media_aggr_reddito_pc-Tabella2026[[#This Row],[REDDITO COMPLESSIVO PROCAPITE]]),0)</f>
        <v>794.22596826911831</v>
      </c>
      <c r="O4219" s="3">
        <f>+Tabella2026[[#This Row],[DIFFERENZA REDDITO INFERIORE ALLA MEDIA DALLA MEDIA]]*Tabella2026[[#This Row],[POP_2024]]</f>
        <v>1683759.0527305307</v>
      </c>
      <c r="P4219" s="3">
        <f>+Tabella2026[[#This Row],[POPOLAZIONE PER DIFFERENZA ]]/SUM(Tabella2026[[POPOLAZIONE PER DIFFERENZA ]])</f>
        <v>1.4938009012814075E-5</v>
      </c>
      <c r="Q4219" s="3">
        <f>+Tabella2026[[#This Row],[INCIDENZA POPOLAZIONE PER DIFFERENZA]]*(PLAFOND-SUM(Tabella2026[CONTRIBUTO SULLA BASE DELLA POPOLAZIONE]))</f>
        <v>4397.7386498657215</v>
      </c>
      <c r="R4219" s="3">
        <f>+Tabella2026[[#This Row],[CONTRIBUTO SULLA BASE DELLA POPOLAZIONE]]+Tabella2026[[#This Row],[CONTRIBUTO SULLA BASE DEL REDDITO]]</f>
        <v>14986.298731777433</v>
      </c>
      <c r="S4219" s="3">
        <f>+Tabella2026[[#This Row],[CONTRIBUTO TOTALE]]/(PLAFOND/N_TESSERE)</f>
        <v>29.972597463554866</v>
      </c>
      <c r="T4219" s="3">
        <f>+MAX(CEILING(Tabella2026[[#This Row],[preDEF1]],1),1)</f>
        <v>30</v>
      </c>
      <c r="U4219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4219" s="21">
        <f>+Tabella2026[[#This Row],[DEF - n. card]]*(PLAFOND/N_TESSERE)</f>
        <v>15000</v>
      </c>
      <c r="W4219" s="18"/>
    </row>
    <row r="4220" spans="2:23" x14ac:dyDescent="0.25">
      <c r="B4220" s="1" t="s">
        <v>8661</v>
      </c>
      <c r="C4220" s="2">
        <v>42033</v>
      </c>
      <c r="D4220" s="1" t="s">
        <v>8662</v>
      </c>
      <c r="E4220" s="1" t="s">
        <v>117</v>
      </c>
      <c r="F4220" s="1" t="s">
        <v>116</v>
      </c>
      <c r="G4220" s="1" t="s">
        <v>4778</v>
      </c>
      <c r="H4220" s="1" t="s">
        <v>15834</v>
      </c>
      <c r="I4220" s="5">
        <v>2120</v>
      </c>
      <c r="J4220" s="5">
        <v>40358022</v>
      </c>
      <c r="K4220" s="3">
        <f>+Tabella2026[[#This Row],[POP_2024]]/SUM(Tabella2026[POP_2024])</f>
        <v>3.5966667992230656E-5</v>
      </c>
      <c r="L4220" s="3">
        <f>+Tabella2026[[#This Row],[INCIDENZA POPOLAZIONE]]*(PLAFOND/2)</f>
        <v>10588.560081911712</v>
      </c>
      <c r="M4220" s="3">
        <f>+IFERROR(Tabella2026[[#This Row],[reddito_2024]]/Tabella2026[[#This Row],[POP_2024]],"")</f>
        <v>19036.802830188681</v>
      </c>
      <c r="N4220" s="3">
        <f>+IF(Tabella2026[[#This Row],[REDDITO COMPLESSIVO PROCAPITE]]&lt;media_aggr_reddito_pc,(media_aggr_reddito_pc-Tabella2026[[#This Row],[REDDITO COMPLESSIVO PROCAPITE]]),0)</f>
        <v>0</v>
      </c>
      <c r="O4220" s="3">
        <f>+Tabella2026[[#This Row],[DIFFERENZA REDDITO INFERIORE ALLA MEDIA DALLA MEDIA]]*Tabella2026[[#This Row],[POP_2024]]</f>
        <v>0</v>
      </c>
      <c r="P4220" s="3">
        <f>+Tabella2026[[#This Row],[POPOLAZIONE PER DIFFERENZA ]]/SUM(Tabella2026[[POPOLAZIONE PER DIFFERENZA ]])</f>
        <v>0</v>
      </c>
      <c r="Q4220" s="3">
        <f>+Tabella2026[[#This Row],[INCIDENZA POPOLAZIONE PER DIFFERENZA]]*(PLAFOND-SUM(Tabella2026[CONTRIBUTO SULLA BASE DELLA POPOLAZIONE]))</f>
        <v>0</v>
      </c>
      <c r="R4220" s="3">
        <f>+Tabella2026[[#This Row],[CONTRIBUTO SULLA BASE DELLA POPOLAZIONE]]+Tabella2026[[#This Row],[CONTRIBUTO SULLA BASE DEL REDDITO]]</f>
        <v>10588.560081911712</v>
      </c>
      <c r="S4220" s="3">
        <f>+Tabella2026[[#This Row],[CONTRIBUTO TOTALE]]/(PLAFOND/N_TESSERE)</f>
        <v>21.177120163823425</v>
      </c>
      <c r="T4220" s="3">
        <f>+MAX(CEILING(Tabella2026[[#This Row],[preDEF1]],1),1)</f>
        <v>22</v>
      </c>
      <c r="U4220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20" s="21">
        <f>+Tabella2026[[#This Row],[DEF - n. card]]*(PLAFOND/N_TESSERE)</f>
        <v>11000</v>
      </c>
      <c r="W4220" s="18"/>
    </row>
    <row r="4221" spans="2:23" x14ac:dyDescent="0.25">
      <c r="B4221" s="1" t="s">
        <v>8425</v>
      </c>
      <c r="C4221" s="2">
        <v>4185</v>
      </c>
      <c r="D4221" s="1" t="s">
        <v>8426</v>
      </c>
      <c r="E4221" s="1" t="s">
        <v>18</v>
      </c>
      <c r="F4221" s="1" t="s">
        <v>263</v>
      </c>
      <c r="G4221" s="1" t="s">
        <v>4778</v>
      </c>
      <c r="H4221" s="1" t="s">
        <v>15835</v>
      </c>
      <c r="I4221" s="5">
        <v>2120</v>
      </c>
      <c r="J4221" s="5">
        <v>38133322</v>
      </c>
      <c r="K4221" s="3">
        <f>+Tabella2026[[#This Row],[POP_2024]]/SUM(Tabella2026[POP_2024])</f>
        <v>3.5966667992230656E-5</v>
      </c>
      <c r="L4221" s="3">
        <f>+Tabella2026[[#This Row],[INCIDENZA POPOLAZIONE]]*(PLAFOND/2)</f>
        <v>10588.560081911712</v>
      </c>
      <c r="M4221" s="3">
        <f>+IFERROR(Tabella2026[[#This Row],[reddito_2024]]/Tabella2026[[#This Row],[POP_2024]],"")</f>
        <v>17987.416037735849</v>
      </c>
      <c r="N4221" s="3">
        <f>+IF(Tabella2026[[#This Row],[REDDITO COMPLESSIVO PROCAPITE]]&lt;media_aggr_reddito_pc,(media_aggr_reddito_pc-Tabella2026[[#This Row],[REDDITO COMPLESSIVO PROCAPITE]]),0)</f>
        <v>0</v>
      </c>
      <c r="O4221" s="3">
        <f>+Tabella2026[[#This Row],[DIFFERENZA REDDITO INFERIORE ALLA MEDIA DALLA MEDIA]]*Tabella2026[[#This Row],[POP_2024]]</f>
        <v>0</v>
      </c>
      <c r="P4221" s="3">
        <f>+Tabella2026[[#This Row],[POPOLAZIONE PER DIFFERENZA ]]/SUM(Tabella2026[[POPOLAZIONE PER DIFFERENZA ]])</f>
        <v>0</v>
      </c>
      <c r="Q4221" s="3">
        <f>+Tabella2026[[#This Row],[INCIDENZA POPOLAZIONE PER DIFFERENZA]]*(PLAFOND-SUM(Tabella2026[CONTRIBUTO SULLA BASE DELLA POPOLAZIONE]))</f>
        <v>0</v>
      </c>
      <c r="R4221" s="3">
        <f>+Tabella2026[[#This Row],[CONTRIBUTO SULLA BASE DELLA POPOLAZIONE]]+Tabella2026[[#This Row],[CONTRIBUTO SULLA BASE DEL REDDITO]]</f>
        <v>10588.560081911712</v>
      </c>
      <c r="S4221" s="3">
        <f>+Tabella2026[[#This Row],[CONTRIBUTO TOTALE]]/(PLAFOND/N_TESSERE)</f>
        <v>21.177120163823425</v>
      </c>
      <c r="T4221" s="3">
        <f>+MAX(CEILING(Tabella2026[[#This Row],[preDEF1]],1),1)</f>
        <v>22</v>
      </c>
      <c r="U4221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21" s="21">
        <f>+Tabella2026[[#This Row],[DEF - n. card]]*(PLAFOND/N_TESSERE)</f>
        <v>11000</v>
      </c>
      <c r="W4221" s="18"/>
    </row>
    <row r="4222" spans="2:23" x14ac:dyDescent="0.25">
      <c r="B4222" s="1" t="s">
        <v>8475</v>
      </c>
      <c r="C4222" s="2">
        <v>9025</v>
      </c>
      <c r="D4222" s="1" t="s">
        <v>8476</v>
      </c>
      <c r="E4222" s="1" t="s">
        <v>24</v>
      </c>
      <c r="F4222" s="1" t="s">
        <v>246</v>
      </c>
      <c r="G4222" s="1" t="s">
        <v>4778</v>
      </c>
      <c r="H4222" s="1" t="s">
        <v>15835</v>
      </c>
      <c r="I4222" s="5">
        <v>2119</v>
      </c>
      <c r="J4222" s="5">
        <v>38958548</v>
      </c>
      <c r="K4222" s="3">
        <f>+Tabella2026[[#This Row],[POP_2024]]/SUM(Tabella2026[POP_2024])</f>
        <v>3.594970258280036E-5</v>
      </c>
      <c r="L4222" s="3">
        <f>+Tabella2026[[#This Row],[INCIDENZA POPOLAZIONE]]*(PLAFOND/2)</f>
        <v>10583.565478099488</v>
      </c>
      <c r="M4222" s="3">
        <f>+IFERROR(Tabella2026[[#This Row],[reddito_2024]]/Tabella2026[[#This Row],[POP_2024]],"")</f>
        <v>18385.345917885796</v>
      </c>
      <c r="N4222" s="3">
        <f>+IF(Tabella2026[[#This Row],[REDDITO COMPLESSIVO PROCAPITE]]&lt;media_aggr_reddito_pc,(media_aggr_reddito_pc-Tabella2026[[#This Row],[REDDITO COMPLESSIVO PROCAPITE]]),0)</f>
        <v>0</v>
      </c>
      <c r="O4222" s="3">
        <f>+Tabella2026[[#This Row],[DIFFERENZA REDDITO INFERIORE ALLA MEDIA DALLA MEDIA]]*Tabella2026[[#This Row],[POP_2024]]</f>
        <v>0</v>
      </c>
      <c r="P4222" s="3">
        <f>+Tabella2026[[#This Row],[POPOLAZIONE PER DIFFERENZA ]]/SUM(Tabella2026[[POPOLAZIONE PER DIFFERENZA ]])</f>
        <v>0</v>
      </c>
      <c r="Q4222" s="3">
        <f>+Tabella2026[[#This Row],[INCIDENZA POPOLAZIONE PER DIFFERENZA]]*(PLAFOND-SUM(Tabella2026[CONTRIBUTO SULLA BASE DELLA POPOLAZIONE]))</f>
        <v>0</v>
      </c>
      <c r="R4222" s="3">
        <f>+Tabella2026[[#This Row],[CONTRIBUTO SULLA BASE DELLA POPOLAZIONE]]+Tabella2026[[#This Row],[CONTRIBUTO SULLA BASE DEL REDDITO]]</f>
        <v>10583.565478099488</v>
      </c>
      <c r="S4222" s="3">
        <f>+Tabella2026[[#This Row],[CONTRIBUTO TOTALE]]/(PLAFOND/N_TESSERE)</f>
        <v>21.167130956198978</v>
      </c>
      <c r="T4222" s="3">
        <f>+MAX(CEILING(Tabella2026[[#This Row],[preDEF1]],1),1)</f>
        <v>22</v>
      </c>
      <c r="U4222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22" s="21">
        <f>+Tabella2026[[#This Row],[DEF - n. card]]*(PLAFOND/N_TESSERE)</f>
        <v>11000</v>
      </c>
      <c r="W4222" s="18"/>
    </row>
    <row r="4223" spans="2:23" x14ac:dyDescent="0.25">
      <c r="B4223" s="1" t="s">
        <v>8489</v>
      </c>
      <c r="C4223" s="2">
        <v>3121</v>
      </c>
      <c r="D4223" s="1" t="s">
        <v>8490</v>
      </c>
      <c r="E4223" s="1" t="s">
        <v>18</v>
      </c>
      <c r="F4223" s="1" t="s">
        <v>114</v>
      </c>
      <c r="G4223" s="1" t="s">
        <v>4778</v>
      </c>
      <c r="H4223" s="1" t="s">
        <v>15835</v>
      </c>
      <c r="I4223" s="5">
        <v>2117</v>
      </c>
      <c r="J4223" s="5">
        <v>40043706</v>
      </c>
      <c r="K4223" s="3">
        <f>+Tabella2026[[#This Row],[POP_2024]]/SUM(Tabella2026[POP_2024])</f>
        <v>3.5915771763939767E-5</v>
      </c>
      <c r="L4223" s="3">
        <f>+Tabella2026[[#This Row],[INCIDENZA POPOLAZIONE]]*(PLAFOND/2)</f>
        <v>10573.576270475045</v>
      </c>
      <c r="M4223" s="3">
        <f>+IFERROR(Tabella2026[[#This Row],[reddito_2024]]/Tabella2026[[#This Row],[POP_2024]],"")</f>
        <v>18915.307510628249</v>
      </c>
      <c r="N4223" s="3">
        <f>+IF(Tabella2026[[#This Row],[REDDITO COMPLESSIVO PROCAPITE]]&lt;media_aggr_reddito_pc,(media_aggr_reddito_pc-Tabella2026[[#This Row],[REDDITO COMPLESSIVO PROCAPITE]]),0)</f>
        <v>0</v>
      </c>
      <c r="O4223" s="3">
        <f>+Tabella2026[[#This Row],[DIFFERENZA REDDITO INFERIORE ALLA MEDIA DALLA MEDIA]]*Tabella2026[[#This Row],[POP_2024]]</f>
        <v>0</v>
      </c>
      <c r="P4223" s="3">
        <f>+Tabella2026[[#This Row],[POPOLAZIONE PER DIFFERENZA ]]/SUM(Tabella2026[[POPOLAZIONE PER DIFFERENZA ]])</f>
        <v>0</v>
      </c>
      <c r="Q4223" s="3">
        <f>+Tabella2026[[#This Row],[INCIDENZA POPOLAZIONE PER DIFFERENZA]]*(PLAFOND-SUM(Tabella2026[CONTRIBUTO SULLA BASE DELLA POPOLAZIONE]))</f>
        <v>0</v>
      </c>
      <c r="R4223" s="3">
        <f>+Tabella2026[[#This Row],[CONTRIBUTO SULLA BASE DELLA POPOLAZIONE]]+Tabella2026[[#This Row],[CONTRIBUTO SULLA BASE DEL REDDITO]]</f>
        <v>10573.576270475045</v>
      </c>
      <c r="S4223" s="3">
        <f>+Tabella2026[[#This Row],[CONTRIBUTO TOTALE]]/(PLAFOND/N_TESSERE)</f>
        <v>21.147152540950088</v>
      </c>
      <c r="T4223" s="3">
        <f>+MAX(CEILING(Tabella2026[[#This Row],[preDEF1]],1),1)</f>
        <v>22</v>
      </c>
      <c r="U4223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23" s="21">
        <f>+Tabella2026[[#This Row],[DEF - n. card]]*(PLAFOND/N_TESSERE)</f>
        <v>11000</v>
      </c>
      <c r="W4223" s="18"/>
    </row>
    <row r="4224" spans="2:23" x14ac:dyDescent="0.25">
      <c r="B4224" s="1" t="s">
        <v>8311</v>
      </c>
      <c r="C4224" s="2">
        <v>56031</v>
      </c>
      <c r="D4224" s="1" t="s">
        <v>8312</v>
      </c>
      <c r="E4224" s="1" t="s">
        <v>8</v>
      </c>
      <c r="F4224" s="1" t="s">
        <v>210</v>
      </c>
      <c r="G4224" s="1" t="s">
        <v>4778</v>
      </c>
      <c r="H4224" s="1" t="s">
        <v>15834</v>
      </c>
      <c r="I4224" s="5">
        <v>2116</v>
      </c>
      <c r="J4224" s="5">
        <v>27438279</v>
      </c>
      <c r="K4224" s="3">
        <f>+Tabella2026[[#This Row],[POP_2024]]/SUM(Tabella2026[POP_2024])</f>
        <v>3.5898806354509464E-5</v>
      </c>
      <c r="L4224" s="3">
        <f>+Tabella2026[[#This Row],[INCIDENZA POPOLAZIONE]]*(PLAFOND/2)</f>
        <v>10568.58166666282</v>
      </c>
      <c r="M4224" s="3">
        <f>+IFERROR(Tabella2026[[#This Row],[reddito_2024]]/Tabella2026[[#This Row],[POP_2024]],"")</f>
        <v>12967.05056710775</v>
      </c>
      <c r="N4224" s="3">
        <f>+IF(Tabella2026[[#This Row],[REDDITO COMPLESSIVO PROCAPITE]]&lt;media_aggr_reddito_pc,(media_aggr_reddito_pc-Tabella2026[[#This Row],[REDDITO COMPLESSIVO PROCAPITE]]),0)</f>
        <v>4858.0154955009912</v>
      </c>
      <c r="O4224" s="3">
        <f>+Tabella2026[[#This Row],[DIFFERENZA REDDITO INFERIORE ALLA MEDIA DALLA MEDIA]]*Tabella2026[[#This Row],[POP_2024]]</f>
        <v>10279560.788480097</v>
      </c>
      <c r="P4224" s="3">
        <f>+Tabella2026[[#This Row],[POPOLAZIONE PER DIFFERENZA ]]/SUM(Tabella2026[[POPOLAZIONE PER DIFFERENZA ]])</f>
        <v>9.1198423822616274E-5</v>
      </c>
      <c r="Q4224" s="3">
        <f>+Tabella2026[[#This Row],[INCIDENZA POPOLAZIONE PER DIFFERENZA]]*(PLAFOND-SUM(Tabella2026[CONTRIBUTO SULLA BASE DELLA POPOLAZIONE]))</f>
        <v>26848.747574560472</v>
      </c>
      <c r="R4224" s="3">
        <f>+Tabella2026[[#This Row],[CONTRIBUTO SULLA BASE DELLA POPOLAZIONE]]+Tabella2026[[#This Row],[CONTRIBUTO SULLA BASE DEL REDDITO]]</f>
        <v>37417.329241223291</v>
      </c>
      <c r="S4224" s="3">
        <f>+Tabella2026[[#This Row],[CONTRIBUTO TOTALE]]/(PLAFOND/N_TESSERE)</f>
        <v>74.834658482446585</v>
      </c>
      <c r="T4224" s="3">
        <f>+MAX(CEILING(Tabella2026[[#This Row],[preDEF1]],1),1)</f>
        <v>75</v>
      </c>
      <c r="U4224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4224" s="21">
        <f>+Tabella2026[[#This Row],[DEF - n. card]]*(PLAFOND/N_TESSERE)</f>
        <v>37500</v>
      </c>
      <c r="W4224" s="18"/>
    </row>
    <row r="4225" spans="2:23" x14ac:dyDescent="0.25">
      <c r="B4225" s="1" t="s">
        <v>8609</v>
      </c>
      <c r="C4225" s="2">
        <v>102020</v>
      </c>
      <c r="D4225" s="1" t="s">
        <v>8610</v>
      </c>
      <c r="E4225" s="1" t="s">
        <v>61</v>
      </c>
      <c r="F4225" s="1" t="s">
        <v>607</v>
      </c>
      <c r="G4225" s="1" t="s">
        <v>4778</v>
      </c>
      <c r="H4225" s="1" t="s">
        <v>15836</v>
      </c>
      <c r="I4225" s="5">
        <v>2116</v>
      </c>
      <c r="J4225" s="5">
        <v>22499301</v>
      </c>
      <c r="K4225" s="3">
        <f>+Tabella2026[[#This Row],[POP_2024]]/SUM(Tabella2026[POP_2024])</f>
        <v>3.5898806354509464E-5</v>
      </c>
      <c r="L4225" s="3">
        <f>+Tabella2026[[#This Row],[INCIDENZA POPOLAZIONE]]*(PLAFOND/2)</f>
        <v>10568.58166666282</v>
      </c>
      <c r="M4225" s="3">
        <f>+IFERROR(Tabella2026[[#This Row],[reddito_2024]]/Tabella2026[[#This Row],[POP_2024]],"")</f>
        <v>10632.939981096408</v>
      </c>
      <c r="N4225" s="3">
        <f>+IF(Tabella2026[[#This Row],[REDDITO COMPLESSIVO PROCAPITE]]&lt;media_aggr_reddito_pc,(media_aggr_reddito_pc-Tabella2026[[#This Row],[REDDITO COMPLESSIVO PROCAPITE]]),0)</f>
        <v>7192.1260815123333</v>
      </c>
      <c r="O4225" s="3">
        <f>+Tabella2026[[#This Row],[DIFFERENZA REDDITO INFERIORE ALLA MEDIA DALLA MEDIA]]*Tabella2026[[#This Row],[POP_2024]]</f>
        <v>15218538.788480097</v>
      </c>
      <c r="P4225" s="3">
        <f>+Tabella2026[[#This Row],[POPOLAZIONE PER DIFFERENZA ]]/SUM(Tabella2026[[POPOLAZIONE PER DIFFERENZA ]])</f>
        <v>1.3501615282513881E-4</v>
      </c>
      <c r="Q4225" s="3">
        <f>+Tabella2026[[#This Row],[INCIDENZA POPOLAZIONE PER DIFFERENZA]]*(PLAFOND-SUM(Tabella2026[CONTRIBUTO SULLA BASE DELLA POPOLAZIONE]))</f>
        <v>39748.65412960641</v>
      </c>
      <c r="R4225" s="3">
        <f>+Tabella2026[[#This Row],[CONTRIBUTO SULLA BASE DELLA POPOLAZIONE]]+Tabella2026[[#This Row],[CONTRIBUTO SULLA BASE DEL REDDITO]]</f>
        <v>50317.235796269233</v>
      </c>
      <c r="S4225" s="3">
        <f>+Tabella2026[[#This Row],[CONTRIBUTO TOTALE]]/(PLAFOND/N_TESSERE)</f>
        <v>100.63447159253846</v>
      </c>
      <c r="T4225" s="3">
        <f>+MAX(CEILING(Tabella2026[[#This Row],[preDEF1]],1),1)</f>
        <v>101</v>
      </c>
      <c r="U4225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4225" s="21">
        <f>+Tabella2026[[#This Row],[DEF - n. card]]*(PLAFOND/N_TESSERE)</f>
        <v>50500</v>
      </c>
      <c r="W4225" s="18"/>
    </row>
    <row r="4226" spans="2:23" x14ac:dyDescent="0.25">
      <c r="B4226" s="1" t="s">
        <v>8517</v>
      </c>
      <c r="C4226" s="2">
        <v>1027</v>
      </c>
      <c r="D4226" s="1" t="s">
        <v>8518</v>
      </c>
      <c r="E4226" s="1" t="s">
        <v>18</v>
      </c>
      <c r="F4226" s="1" t="s">
        <v>17</v>
      </c>
      <c r="G4226" s="1" t="s">
        <v>4778</v>
      </c>
      <c r="H4226" s="1" t="s">
        <v>15835</v>
      </c>
      <c r="I4226" s="5">
        <v>2115</v>
      </c>
      <c r="J4226" s="5">
        <v>38433196</v>
      </c>
      <c r="K4226" s="3">
        <f>+Tabella2026[[#This Row],[POP_2024]]/SUM(Tabella2026[POP_2024])</f>
        <v>3.5881840945079168E-5</v>
      </c>
      <c r="L4226" s="3">
        <f>+Tabella2026[[#This Row],[INCIDENZA POPOLAZIONE]]*(PLAFOND/2)</f>
        <v>10563.587062850598</v>
      </c>
      <c r="M4226" s="3">
        <f>+IFERROR(Tabella2026[[#This Row],[reddito_2024]]/Tabella2026[[#This Row],[POP_2024]],"")</f>
        <v>18171.723877068558</v>
      </c>
      <c r="N4226" s="3">
        <f>+IF(Tabella2026[[#This Row],[REDDITO COMPLESSIVO PROCAPITE]]&lt;media_aggr_reddito_pc,(media_aggr_reddito_pc-Tabella2026[[#This Row],[REDDITO COMPLESSIVO PROCAPITE]]),0)</f>
        <v>0</v>
      </c>
      <c r="O4226" s="3">
        <f>+Tabella2026[[#This Row],[DIFFERENZA REDDITO INFERIORE ALLA MEDIA DALLA MEDIA]]*Tabella2026[[#This Row],[POP_2024]]</f>
        <v>0</v>
      </c>
      <c r="P4226" s="3">
        <f>+Tabella2026[[#This Row],[POPOLAZIONE PER DIFFERENZA ]]/SUM(Tabella2026[[POPOLAZIONE PER DIFFERENZA ]])</f>
        <v>0</v>
      </c>
      <c r="Q4226" s="3">
        <f>+Tabella2026[[#This Row],[INCIDENZA POPOLAZIONE PER DIFFERENZA]]*(PLAFOND-SUM(Tabella2026[CONTRIBUTO SULLA BASE DELLA POPOLAZIONE]))</f>
        <v>0</v>
      </c>
      <c r="R4226" s="3">
        <f>+Tabella2026[[#This Row],[CONTRIBUTO SULLA BASE DELLA POPOLAZIONE]]+Tabella2026[[#This Row],[CONTRIBUTO SULLA BASE DEL REDDITO]]</f>
        <v>10563.587062850598</v>
      </c>
      <c r="S4226" s="3">
        <f>+Tabella2026[[#This Row],[CONTRIBUTO TOTALE]]/(PLAFOND/N_TESSERE)</f>
        <v>21.127174125701195</v>
      </c>
      <c r="T4226" s="3">
        <f>+MAX(CEILING(Tabella2026[[#This Row],[preDEF1]],1),1)</f>
        <v>22</v>
      </c>
      <c r="U4226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26" s="21">
        <f>+Tabella2026[[#This Row],[DEF - n. card]]*(PLAFOND/N_TESSERE)</f>
        <v>11000</v>
      </c>
      <c r="W4226" s="18"/>
    </row>
    <row r="4227" spans="2:23" x14ac:dyDescent="0.25">
      <c r="B4227" s="1" t="s">
        <v>8401</v>
      </c>
      <c r="C4227" s="2">
        <v>109031</v>
      </c>
      <c r="D4227" s="1" t="s">
        <v>8402</v>
      </c>
      <c r="E4227" s="1" t="s">
        <v>117</v>
      </c>
      <c r="F4227" s="1" t="s">
        <v>506</v>
      </c>
      <c r="G4227" s="1" t="s">
        <v>4778</v>
      </c>
      <c r="H4227" s="1" t="s">
        <v>15834</v>
      </c>
      <c r="I4227" s="5">
        <v>2115</v>
      </c>
      <c r="J4227" s="5">
        <v>32605386</v>
      </c>
      <c r="K4227" s="3">
        <f>+Tabella2026[[#This Row],[POP_2024]]/SUM(Tabella2026[POP_2024])</f>
        <v>3.5881840945079168E-5</v>
      </c>
      <c r="L4227" s="3">
        <f>+Tabella2026[[#This Row],[INCIDENZA POPOLAZIONE]]*(PLAFOND/2)</f>
        <v>10563.587062850598</v>
      </c>
      <c r="M4227" s="3">
        <f>+IFERROR(Tabella2026[[#This Row],[reddito_2024]]/Tabella2026[[#This Row],[POP_2024]],"")</f>
        <v>15416.258156028369</v>
      </c>
      <c r="N4227" s="3">
        <f>+IF(Tabella2026[[#This Row],[REDDITO COMPLESSIVO PROCAPITE]]&lt;media_aggr_reddito_pc,(media_aggr_reddito_pc-Tabella2026[[#This Row],[REDDITO COMPLESSIVO PROCAPITE]]),0)</f>
        <v>2408.8079065803722</v>
      </c>
      <c r="O4227" s="3">
        <f>+Tabella2026[[#This Row],[DIFFERENZA REDDITO INFERIORE ALLA MEDIA DALLA MEDIA]]*Tabella2026[[#This Row],[POP_2024]]</f>
        <v>5094628.7224174868</v>
      </c>
      <c r="P4227" s="3">
        <f>+Tabella2026[[#This Row],[POPOLAZIONE PER DIFFERENZA ]]/SUM(Tabella2026[[POPOLAZIONE PER DIFFERENZA ]])</f>
        <v>4.5198634358637962E-5</v>
      </c>
      <c r="Q4227" s="3">
        <f>+Tabella2026[[#This Row],[INCIDENZA POPOLAZIONE PER DIFFERENZA]]*(PLAFOND-SUM(Tabella2026[CONTRIBUTO SULLA BASE DELLA POPOLAZIONE]))</f>
        <v>13306.444056207301</v>
      </c>
      <c r="R4227" s="3">
        <f>+Tabella2026[[#This Row],[CONTRIBUTO SULLA BASE DELLA POPOLAZIONE]]+Tabella2026[[#This Row],[CONTRIBUTO SULLA BASE DEL REDDITO]]</f>
        <v>23870.031119057901</v>
      </c>
      <c r="S4227" s="3">
        <f>+Tabella2026[[#This Row],[CONTRIBUTO TOTALE]]/(PLAFOND/N_TESSERE)</f>
        <v>47.740062238115804</v>
      </c>
      <c r="T4227" s="3">
        <f>+MAX(CEILING(Tabella2026[[#This Row],[preDEF1]],1),1)</f>
        <v>48</v>
      </c>
      <c r="U4227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4227" s="21">
        <f>+Tabella2026[[#This Row],[DEF - n. card]]*(PLAFOND/N_TESSERE)</f>
        <v>24000</v>
      </c>
      <c r="W4227" s="18"/>
    </row>
    <row r="4228" spans="2:23" x14ac:dyDescent="0.25">
      <c r="B4228" s="1" t="s">
        <v>8463</v>
      </c>
      <c r="C4228" s="2">
        <v>10040</v>
      </c>
      <c r="D4228" s="1" t="s">
        <v>8464</v>
      </c>
      <c r="E4228" s="1" t="s">
        <v>24</v>
      </c>
      <c r="F4228" s="1" t="s">
        <v>23</v>
      </c>
      <c r="G4228" s="1" t="s">
        <v>4778</v>
      </c>
      <c r="H4228" s="1" t="s">
        <v>15835</v>
      </c>
      <c r="I4228" s="5">
        <v>2113</v>
      </c>
      <c r="J4228" s="5">
        <v>32800034</v>
      </c>
      <c r="K4228" s="3">
        <f>+Tabella2026[[#This Row],[POP_2024]]/SUM(Tabella2026[POP_2024])</f>
        <v>3.5847910126218575E-5</v>
      </c>
      <c r="L4228" s="3">
        <f>+Tabella2026[[#This Row],[INCIDENZA POPOLAZIONE]]*(PLAFOND/2)</f>
        <v>10553.597855226153</v>
      </c>
      <c r="M4228" s="3">
        <f>+IFERROR(Tabella2026[[#This Row],[reddito_2024]]/Tabella2026[[#This Row],[POP_2024]],"")</f>
        <v>15522.969238050166</v>
      </c>
      <c r="N4228" s="3">
        <f>+IF(Tabella2026[[#This Row],[REDDITO COMPLESSIVO PROCAPITE]]&lt;media_aggr_reddito_pc,(media_aggr_reddito_pc-Tabella2026[[#This Row],[REDDITO COMPLESSIVO PROCAPITE]]),0)</f>
        <v>2302.0968245585755</v>
      </c>
      <c r="O4228" s="3">
        <f>+Tabella2026[[#This Row],[DIFFERENZA REDDITO INFERIORE ALLA MEDIA DALLA MEDIA]]*Tabella2026[[#This Row],[POP_2024]]</f>
        <v>4864330.5902922703</v>
      </c>
      <c r="P4228" s="3">
        <f>+Tabella2026[[#This Row],[POPOLAZIONE PER DIFFERENZA ]]/SUM(Tabella2026[[POPOLAZIONE PER DIFFERENZA ]])</f>
        <v>4.3155470541498089E-5</v>
      </c>
      <c r="Q4228" s="3">
        <f>+Tabella2026[[#This Row],[INCIDENZA POPOLAZIONE PER DIFFERENZA]]*(PLAFOND-SUM(Tabella2026[CONTRIBUTO SULLA BASE DELLA POPOLAZIONE]))</f>
        <v>12704.938160814183</v>
      </c>
      <c r="R4228" s="3">
        <f>+Tabella2026[[#This Row],[CONTRIBUTO SULLA BASE DELLA POPOLAZIONE]]+Tabella2026[[#This Row],[CONTRIBUTO SULLA BASE DEL REDDITO]]</f>
        <v>23258.536016040336</v>
      </c>
      <c r="S4228" s="3">
        <f>+Tabella2026[[#This Row],[CONTRIBUTO TOTALE]]/(PLAFOND/N_TESSERE)</f>
        <v>46.517072032080669</v>
      </c>
      <c r="T4228" s="3">
        <f>+MAX(CEILING(Tabella2026[[#This Row],[preDEF1]],1),1)</f>
        <v>47</v>
      </c>
      <c r="U4228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4228" s="21">
        <f>+Tabella2026[[#This Row],[DEF - n. card]]*(PLAFOND/N_TESSERE)</f>
        <v>23500</v>
      </c>
      <c r="W4228" s="18"/>
    </row>
    <row r="4229" spans="2:23" x14ac:dyDescent="0.25">
      <c r="B4229" s="1" t="s">
        <v>8465</v>
      </c>
      <c r="C4229" s="2">
        <v>97074</v>
      </c>
      <c r="D4229" s="1" t="s">
        <v>8466</v>
      </c>
      <c r="E4229" s="1" t="s">
        <v>12</v>
      </c>
      <c r="F4229" s="1" t="s">
        <v>362</v>
      </c>
      <c r="G4229" s="1" t="s">
        <v>4778</v>
      </c>
      <c r="H4229" s="1" t="s">
        <v>15835</v>
      </c>
      <c r="I4229" s="5">
        <v>2109</v>
      </c>
      <c r="J4229" s="5">
        <v>45506219</v>
      </c>
      <c r="K4229" s="3">
        <f>+Tabella2026[[#This Row],[POP_2024]]/SUM(Tabella2026[POP_2024])</f>
        <v>3.5780048488497383E-5</v>
      </c>
      <c r="L4229" s="3">
        <f>+Tabella2026[[#This Row],[INCIDENZA POPOLAZIONE]]*(PLAFOND/2)</f>
        <v>10533.619439977263</v>
      </c>
      <c r="M4229" s="3">
        <f>+IFERROR(Tabella2026[[#This Row],[reddito_2024]]/Tabella2026[[#This Row],[POP_2024]],"")</f>
        <v>21577.154575628261</v>
      </c>
      <c r="N4229" s="3">
        <f>+IF(Tabella2026[[#This Row],[REDDITO COMPLESSIVO PROCAPITE]]&lt;media_aggr_reddito_pc,(media_aggr_reddito_pc-Tabella2026[[#This Row],[REDDITO COMPLESSIVO PROCAPITE]]),0)</f>
        <v>0</v>
      </c>
      <c r="O4229" s="3">
        <f>+Tabella2026[[#This Row],[DIFFERENZA REDDITO INFERIORE ALLA MEDIA DALLA MEDIA]]*Tabella2026[[#This Row],[POP_2024]]</f>
        <v>0</v>
      </c>
      <c r="P4229" s="3">
        <f>+Tabella2026[[#This Row],[POPOLAZIONE PER DIFFERENZA ]]/SUM(Tabella2026[[POPOLAZIONE PER DIFFERENZA ]])</f>
        <v>0</v>
      </c>
      <c r="Q4229" s="3">
        <f>+Tabella2026[[#This Row],[INCIDENZA POPOLAZIONE PER DIFFERENZA]]*(PLAFOND-SUM(Tabella2026[CONTRIBUTO SULLA BASE DELLA POPOLAZIONE]))</f>
        <v>0</v>
      </c>
      <c r="R4229" s="3">
        <f>+Tabella2026[[#This Row],[CONTRIBUTO SULLA BASE DELLA POPOLAZIONE]]+Tabella2026[[#This Row],[CONTRIBUTO SULLA BASE DEL REDDITO]]</f>
        <v>10533.619439977263</v>
      </c>
      <c r="S4229" s="3">
        <f>+Tabella2026[[#This Row],[CONTRIBUTO TOTALE]]/(PLAFOND/N_TESSERE)</f>
        <v>21.067238879954527</v>
      </c>
      <c r="T4229" s="3">
        <f>+MAX(CEILING(Tabella2026[[#This Row],[preDEF1]],1),1)</f>
        <v>22</v>
      </c>
      <c r="U4229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29" s="21">
        <f>+Tabella2026[[#This Row],[DEF - n. card]]*(PLAFOND/N_TESSERE)</f>
        <v>11000</v>
      </c>
      <c r="W4229" s="18"/>
    </row>
    <row r="4230" spans="2:23" x14ac:dyDescent="0.25">
      <c r="B4230" s="1" t="s">
        <v>8419</v>
      </c>
      <c r="C4230" s="2">
        <v>4217</v>
      </c>
      <c r="D4230" s="1" t="s">
        <v>8420</v>
      </c>
      <c r="E4230" s="1" t="s">
        <v>18</v>
      </c>
      <c r="F4230" s="1" t="s">
        <v>263</v>
      </c>
      <c r="G4230" s="1" t="s">
        <v>4778</v>
      </c>
      <c r="H4230" s="1" t="s">
        <v>15835</v>
      </c>
      <c r="I4230" s="5">
        <v>2109</v>
      </c>
      <c r="J4230" s="5">
        <v>38532561</v>
      </c>
      <c r="K4230" s="3">
        <f>+Tabella2026[[#This Row],[POP_2024]]/SUM(Tabella2026[POP_2024])</f>
        <v>3.5780048488497383E-5</v>
      </c>
      <c r="L4230" s="3">
        <f>+Tabella2026[[#This Row],[INCIDENZA POPOLAZIONE]]*(PLAFOND/2)</f>
        <v>10533.619439977263</v>
      </c>
      <c r="M4230" s="3">
        <f>+IFERROR(Tabella2026[[#This Row],[reddito_2024]]/Tabella2026[[#This Row],[POP_2024]],"")</f>
        <v>18270.53627311522</v>
      </c>
      <c r="N4230" s="3">
        <f>+IF(Tabella2026[[#This Row],[REDDITO COMPLESSIVO PROCAPITE]]&lt;media_aggr_reddito_pc,(media_aggr_reddito_pc-Tabella2026[[#This Row],[REDDITO COMPLESSIVO PROCAPITE]]),0)</f>
        <v>0</v>
      </c>
      <c r="O4230" s="3">
        <f>+Tabella2026[[#This Row],[DIFFERENZA REDDITO INFERIORE ALLA MEDIA DALLA MEDIA]]*Tabella2026[[#This Row],[POP_2024]]</f>
        <v>0</v>
      </c>
      <c r="P4230" s="3">
        <f>+Tabella2026[[#This Row],[POPOLAZIONE PER DIFFERENZA ]]/SUM(Tabella2026[[POPOLAZIONE PER DIFFERENZA ]])</f>
        <v>0</v>
      </c>
      <c r="Q4230" s="3">
        <f>+Tabella2026[[#This Row],[INCIDENZA POPOLAZIONE PER DIFFERENZA]]*(PLAFOND-SUM(Tabella2026[CONTRIBUTO SULLA BASE DELLA POPOLAZIONE]))</f>
        <v>0</v>
      </c>
      <c r="R4230" s="3">
        <f>+Tabella2026[[#This Row],[CONTRIBUTO SULLA BASE DELLA POPOLAZIONE]]+Tabella2026[[#This Row],[CONTRIBUTO SULLA BASE DEL REDDITO]]</f>
        <v>10533.619439977263</v>
      </c>
      <c r="S4230" s="3">
        <f>+Tabella2026[[#This Row],[CONTRIBUTO TOTALE]]/(PLAFOND/N_TESSERE)</f>
        <v>21.067238879954527</v>
      </c>
      <c r="T4230" s="3">
        <f>+MAX(CEILING(Tabella2026[[#This Row],[preDEF1]],1),1)</f>
        <v>22</v>
      </c>
      <c r="U4230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30" s="21">
        <f>+Tabella2026[[#This Row],[DEF - n. card]]*(PLAFOND/N_TESSERE)</f>
        <v>11000</v>
      </c>
      <c r="W4230" s="18"/>
    </row>
    <row r="4231" spans="2:23" x14ac:dyDescent="0.25">
      <c r="B4231" s="1" t="s">
        <v>8309</v>
      </c>
      <c r="C4231" s="2">
        <v>4073</v>
      </c>
      <c r="D4231" s="1" t="s">
        <v>8310</v>
      </c>
      <c r="E4231" s="1" t="s">
        <v>18</v>
      </c>
      <c r="F4231" s="1" t="s">
        <v>263</v>
      </c>
      <c r="G4231" s="1" t="s">
        <v>4778</v>
      </c>
      <c r="H4231" s="1" t="s">
        <v>15835</v>
      </c>
      <c r="I4231" s="5">
        <v>2107</v>
      </c>
      <c r="J4231" s="5">
        <v>40941405</v>
      </c>
      <c r="K4231" s="3">
        <f>+Tabella2026[[#This Row],[POP_2024]]/SUM(Tabella2026[POP_2024])</f>
        <v>3.574611766963679E-5</v>
      </c>
      <c r="L4231" s="3">
        <f>+Tabella2026[[#This Row],[INCIDENZA POPOLAZIONE]]*(PLAFOND/2)</f>
        <v>10523.630232352818</v>
      </c>
      <c r="M4231" s="3">
        <f>+IFERROR(Tabella2026[[#This Row],[reddito_2024]]/Tabella2026[[#This Row],[POP_2024]],"")</f>
        <v>19431.136687233033</v>
      </c>
      <c r="N4231" s="3">
        <f>+IF(Tabella2026[[#This Row],[REDDITO COMPLESSIVO PROCAPITE]]&lt;media_aggr_reddito_pc,(media_aggr_reddito_pc-Tabella2026[[#This Row],[REDDITO COMPLESSIVO PROCAPITE]]),0)</f>
        <v>0</v>
      </c>
      <c r="O4231" s="3">
        <f>+Tabella2026[[#This Row],[DIFFERENZA REDDITO INFERIORE ALLA MEDIA DALLA MEDIA]]*Tabella2026[[#This Row],[POP_2024]]</f>
        <v>0</v>
      </c>
      <c r="P4231" s="3">
        <f>+Tabella2026[[#This Row],[POPOLAZIONE PER DIFFERENZA ]]/SUM(Tabella2026[[POPOLAZIONE PER DIFFERENZA ]])</f>
        <v>0</v>
      </c>
      <c r="Q4231" s="3">
        <f>+Tabella2026[[#This Row],[INCIDENZA POPOLAZIONE PER DIFFERENZA]]*(PLAFOND-SUM(Tabella2026[CONTRIBUTO SULLA BASE DELLA POPOLAZIONE]))</f>
        <v>0</v>
      </c>
      <c r="R4231" s="3">
        <f>+Tabella2026[[#This Row],[CONTRIBUTO SULLA BASE DELLA POPOLAZIONE]]+Tabella2026[[#This Row],[CONTRIBUTO SULLA BASE DEL REDDITO]]</f>
        <v>10523.630232352818</v>
      </c>
      <c r="S4231" s="3">
        <f>+Tabella2026[[#This Row],[CONTRIBUTO TOTALE]]/(PLAFOND/N_TESSERE)</f>
        <v>21.047260464705637</v>
      </c>
      <c r="T4231" s="3">
        <f>+MAX(CEILING(Tabella2026[[#This Row],[preDEF1]],1),1)</f>
        <v>22</v>
      </c>
      <c r="U4231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31" s="21">
        <f>+Tabella2026[[#This Row],[DEF - n. card]]*(PLAFOND/N_TESSERE)</f>
        <v>11000</v>
      </c>
      <c r="W4231" s="18"/>
    </row>
    <row r="4232" spans="2:23" x14ac:dyDescent="0.25">
      <c r="B4232" s="1" t="s">
        <v>8533</v>
      </c>
      <c r="C4232" s="2">
        <v>61056</v>
      </c>
      <c r="D4232" s="1" t="s">
        <v>8534</v>
      </c>
      <c r="E4232" s="1" t="s">
        <v>15</v>
      </c>
      <c r="F4232" s="1" t="s">
        <v>184</v>
      </c>
      <c r="G4232" s="1" t="s">
        <v>4778</v>
      </c>
      <c r="H4232" s="1" t="s">
        <v>15836</v>
      </c>
      <c r="I4232" s="5">
        <v>2107</v>
      </c>
      <c r="J4232" s="5">
        <v>24212093</v>
      </c>
      <c r="K4232" s="3">
        <f>+Tabella2026[[#This Row],[POP_2024]]/SUM(Tabella2026[POP_2024])</f>
        <v>3.574611766963679E-5</v>
      </c>
      <c r="L4232" s="3">
        <f>+Tabella2026[[#This Row],[INCIDENZA POPOLAZIONE]]*(PLAFOND/2)</f>
        <v>10523.630232352818</v>
      </c>
      <c r="M4232" s="3">
        <f>+IFERROR(Tabella2026[[#This Row],[reddito_2024]]/Tabella2026[[#This Row],[POP_2024]],"")</f>
        <v>11491.263882297106</v>
      </c>
      <c r="N4232" s="3">
        <f>+IF(Tabella2026[[#This Row],[REDDITO COMPLESSIVO PROCAPITE]]&lt;media_aggr_reddito_pc,(media_aggr_reddito_pc-Tabella2026[[#This Row],[REDDITO COMPLESSIVO PROCAPITE]]),0)</f>
        <v>6333.8021803116353</v>
      </c>
      <c r="O4232" s="3">
        <f>+Tabella2026[[#This Row],[DIFFERENZA REDDITO INFERIORE ALLA MEDIA DALLA MEDIA]]*Tabella2026[[#This Row],[POP_2024]]</f>
        <v>13345321.193916615</v>
      </c>
      <c r="P4232" s="3">
        <f>+Tabella2026[[#This Row],[POPOLAZIONE PER DIFFERENZA ]]/SUM(Tabella2026[[POPOLAZIONE PER DIFFERENZA ]])</f>
        <v>1.183973015321507E-4</v>
      </c>
      <c r="Q4232" s="3">
        <f>+Tabella2026[[#This Row],[INCIDENZA POPOLAZIONE PER DIFFERENZA]]*(PLAFOND-SUM(Tabella2026[CONTRIBUTO SULLA BASE DELLA POPOLAZIONE]))</f>
        <v>34856.07677308916</v>
      </c>
      <c r="R4232" s="3">
        <f>+Tabella2026[[#This Row],[CONTRIBUTO SULLA BASE DELLA POPOLAZIONE]]+Tabella2026[[#This Row],[CONTRIBUTO SULLA BASE DEL REDDITO]]</f>
        <v>45379.707005441975</v>
      </c>
      <c r="S4232" s="3">
        <f>+Tabella2026[[#This Row],[CONTRIBUTO TOTALE]]/(PLAFOND/N_TESSERE)</f>
        <v>90.759414010883944</v>
      </c>
      <c r="T4232" s="3">
        <f>+MAX(CEILING(Tabella2026[[#This Row],[preDEF1]],1),1)</f>
        <v>91</v>
      </c>
      <c r="U4232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4232" s="21">
        <f>+Tabella2026[[#This Row],[DEF - n. card]]*(PLAFOND/N_TESSERE)</f>
        <v>45500</v>
      </c>
      <c r="W4232" s="18"/>
    </row>
    <row r="4233" spans="2:23" x14ac:dyDescent="0.25">
      <c r="B4233" s="1" t="s">
        <v>8555</v>
      </c>
      <c r="C4233" s="2">
        <v>9013</v>
      </c>
      <c r="D4233" s="1" t="s">
        <v>8556</v>
      </c>
      <c r="E4233" s="1" t="s">
        <v>24</v>
      </c>
      <c r="F4233" s="1" t="s">
        <v>246</v>
      </c>
      <c r="G4233" s="1" t="s">
        <v>4778</v>
      </c>
      <c r="H4233" s="1" t="s">
        <v>15835</v>
      </c>
      <c r="I4233" s="5">
        <v>2106</v>
      </c>
      <c r="J4233" s="5">
        <v>48994732</v>
      </c>
      <c r="K4233" s="3">
        <f>+Tabella2026[[#This Row],[POP_2024]]/SUM(Tabella2026[POP_2024])</f>
        <v>3.5729152260206494E-5</v>
      </c>
      <c r="L4233" s="3">
        <f>+Tabella2026[[#This Row],[INCIDENZA POPOLAZIONE]]*(PLAFOND/2)</f>
        <v>10518.635628540596</v>
      </c>
      <c r="M4233" s="3">
        <f>+IFERROR(Tabella2026[[#This Row],[reddito_2024]]/Tabella2026[[#This Row],[POP_2024]],"")</f>
        <v>23264.35517568851</v>
      </c>
      <c r="N4233" s="3">
        <f>+IF(Tabella2026[[#This Row],[REDDITO COMPLESSIVO PROCAPITE]]&lt;media_aggr_reddito_pc,(media_aggr_reddito_pc-Tabella2026[[#This Row],[REDDITO COMPLESSIVO PROCAPITE]]),0)</f>
        <v>0</v>
      </c>
      <c r="O4233" s="3">
        <f>+Tabella2026[[#This Row],[DIFFERENZA REDDITO INFERIORE ALLA MEDIA DALLA MEDIA]]*Tabella2026[[#This Row],[POP_2024]]</f>
        <v>0</v>
      </c>
      <c r="P4233" s="3">
        <f>+Tabella2026[[#This Row],[POPOLAZIONE PER DIFFERENZA ]]/SUM(Tabella2026[[POPOLAZIONE PER DIFFERENZA ]])</f>
        <v>0</v>
      </c>
      <c r="Q4233" s="3">
        <f>+Tabella2026[[#This Row],[INCIDENZA POPOLAZIONE PER DIFFERENZA]]*(PLAFOND-SUM(Tabella2026[CONTRIBUTO SULLA BASE DELLA POPOLAZIONE]))</f>
        <v>0</v>
      </c>
      <c r="R4233" s="3">
        <f>+Tabella2026[[#This Row],[CONTRIBUTO SULLA BASE DELLA POPOLAZIONE]]+Tabella2026[[#This Row],[CONTRIBUTO SULLA BASE DEL REDDITO]]</f>
        <v>10518.635628540596</v>
      </c>
      <c r="S4233" s="3">
        <f>+Tabella2026[[#This Row],[CONTRIBUTO TOTALE]]/(PLAFOND/N_TESSERE)</f>
        <v>21.037271257081194</v>
      </c>
      <c r="T4233" s="3">
        <f>+MAX(CEILING(Tabella2026[[#This Row],[preDEF1]],1),1)</f>
        <v>22</v>
      </c>
      <c r="U4233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33" s="21">
        <f>+Tabella2026[[#This Row],[DEF - n. card]]*(PLAFOND/N_TESSERE)</f>
        <v>11000</v>
      </c>
      <c r="W4233" s="18"/>
    </row>
    <row r="4234" spans="2:23" x14ac:dyDescent="0.25">
      <c r="B4234" s="1" t="s">
        <v>8323</v>
      </c>
      <c r="C4234" s="2">
        <v>62024</v>
      </c>
      <c r="D4234" s="1" t="s">
        <v>8324</v>
      </c>
      <c r="E4234" s="1" t="s">
        <v>15</v>
      </c>
      <c r="F4234" s="1" t="s">
        <v>256</v>
      </c>
      <c r="G4234" s="1" t="s">
        <v>4778</v>
      </c>
      <c r="H4234" s="1" t="s">
        <v>15836</v>
      </c>
      <c r="I4234" s="5">
        <v>2105</v>
      </c>
      <c r="J4234" s="5">
        <v>23252733</v>
      </c>
      <c r="K4234" s="3">
        <f>+Tabella2026[[#This Row],[POP_2024]]/SUM(Tabella2026[POP_2024])</f>
        <v>3.5712186850776198E-5</v>
      </c>
      <c r="L4234" s="3">
        <f>+Tabella2026[[#This Row],[INCIDENZA POPOLAZIONE]]*(PLAFOND/2)</f>
        <v>10513.641024728375</v>
      </c>
      <c r="M4234" s="3">
        <f>+IFERROR(Tabella2026[[#This Row],[reddito_2024]]/Tabella2026[[#This Row],[POP_2024]],"")</f>
        <v>11046.428978622327</v>
      </c>
      <c r="N4234" s="3">
        <f>+IF(Tabella2026[[#This Row],[REDDITO COMPLESSIVO PROCAPITE]]&lt;media_aggr_reddito_pc,(media_aggr_reddito_pc-Tabella2026[[#This Row],[REDDITO COMPLESSIVO PROCAPITE]]),0)</f>
        <v>6778.6370839864139</v>
      </c>
      <c r="O4234" s="3">
        <f>+Tabella2026[[#This Row],[DIFFERENZA REDDITO INFERIORE ALLA MEDIA DALLA MEDIA]]*Tabella2026[[#This Row],[POP_2024]]</f>
        <v>14269031.061791401</v>
      </c>
      <c r="P4234" s="3">
        <f>+Tabella2026[[#This Row],[POPOLAZIONE PER DIFFERENZA ]]/SUM(Tabella2026[[POPOLAZIONE PER DIFFERENZA ]])</f>
        <v>1.2659229018516623E-4</v>
      </c>
      <c r="Q4234" s="3">
        <f>+Tabella2026[[#This Row],[INCIDENZA POPOLAZIONE PER DIFFERENZA]]*(PLAFOND-SUM(Tabella2026[CONTRIBUTO SULLA BASE DELLA POPOLAZIONE]))</f>
        <v>37268.675286295453</v>
      </c>
      <c r="R4234" s="3">
        <f>+Tabella2026[[#This Row],[CONTRIBUTO SULLA BASE DELLA POPOLAZIONE]]+Tabella2026[[#This Row],[CONTRIBUTO SULLA BASE DEL REDDITO]]</f>
        <v>47782.316311023824</v>
      </c>
      <c r="S4234" s="3">
        <f>+Tabella2026[[#This Row],[CONTRIBUTO TOTALE]]/(PLAFOND/N_TESSERE)</f>
        <v>95.564632622047654</v>
      </c>
      <c r="T4234" s="3">
        <f>+MAX(CEILING(Tabella2026[[#This Row],[preDEF1]],1),1)</f>
        <v>96</v>
      </c>
      <c r="U4234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4234" s="21">
        <f>+Tabella2026[[#This Row],[DEF - n. card]]*(PLAFOND/N_TESSERE)</f>
        <v>48000</v>
      </c>
      <c r="W4234" s="18"/>
    </row>
    <row r="4235" spans="2:23" x14ac:dyDescent="0.25">
      <c r="B4235" s="1" t="s">
        <v>8567</v>
      </c>
      <c r="C4235" s="2">
        <v>21055</v>
      </c>
      <c r="D4235" s="1" t="s">
        <v>8568</v>
      </c>
      <c r="E4235" s="1" t="s">
        <v>99</v>
      </c>
      <c r="F4235" s="1" t="s">
        <v>110</v>
      </c>
      <c r="G4235" s="1" t="s">
        <v>4778</v>
      </c>
      <c r="H4235" s="1" t="s">
        <v>15835</v>
      </c>
      <c r="I4235" s="5">
        <v>2105</v>
      </c>
      <c r="J4235" s="5">
        <v>54328643</v>
      </c>
      <c r="K4235" s="3">
        <f>+Tabella2026[[#This Row],[POP_2024]]/SUM(Tabella2026[POP_2024])</f>
        <v>3.5712186850776198E-5</v>
      </c>
      <c r="L4235" s="3">
        <f>+Tabella2026[[#This Row],[INCIDENZA POPOLAZIONE]]*(PLAFOND/2)</f>
        <v>10513.641024728375</v>
      </c>
      <c r="M4235" s="3">
        <f>+IFERROR(Tabella2026[[#This Row],[reddito_2024]]/Tabella2026[[#This Row],[POP_2024]],"")</f>
        <v>25809.331591448932</v>
      </c>
      <c r="N4235" s="3">
        <f>+IF(Tabella2026[[#This Row],[REDDITO COMPLESSIVO PROCAPITE]]&lt;media_aggr_reddito_pc,(media_aggr_reddito_pc-Tabella2026[[#This Row],[REDDITO COMPLESSIVO PROCAPITE]]),0)</f>
        <v>0</v>
      </c>
      <c r="O4235" s="3">
        <f>+Tabella2026[[#This Row],[DIFFERENZA REDDITO INFERIORE ALLA MEDIA DALLA MEDIA]]*Tabella2026[[#This Row],[POP_2024]]</f>
        <v>0</v>
      </c>
      <c r="P4235" s="3">
        <f>+Tabella2026[[#This Row],[POPOLAZIONE PER DIFFERENZA ]]/SUM(Tabella2026[[POPOLAZIONE PER DIFFERENZA ]])</f>
        <v>0</v>
      </c>
      <c r="Q4235" s="3">
        <f>+Tabella2026[[#This Row],[INCIDENZA POPOLAZIONE PER DIFFERENZA]]*(PLAFOND-SUM(Tabella2026[CONTRIBUTO SULLA BASE DELLA POPOLAZIONE]))</f>
        <v>0</v>
      </c>
      <c r="R4235" s="3">
        <f>+Tabella2026[[#This Row],[CONTRIBUTO SULLA BASE DELLA POPOLAZIONE]]+Tabella2026[[#This Row],[CONTRIBUTO SULLA BASE DEL REDDITO]]</f>
        <v>10513.641024728375</v>
      </c>
      <c r="S4235" s="3">
        <f>+Tabella2026[[#This Row],[CONTRIBUTO TOTALE]]/(PLAFOND/N_TESSERE)</f>
        <v>21.027282049456751</v>
      </c>
      <c r="T4235" s="3">
        <f>+MAX(CEILING(Tabella2026[[#This Row],[preDEF1]],1),1)</f>
        <v>22</v>
      </c>
      <c r="U4235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35" s="21">
        <f>+Tabella2026[[#This Row],[DEF - n. card]]*(PLAFOND/N_TESSERE)</f>
        <v>11000</v>
      </c>
      <c r="W4235" s="18"/>
    </row>
    <row r="4236" spans="2:23" x14ac:dyDescent="0.25">
      <c r="B4236" s="1" t="s">
        <v>8347</v>
      </c>
      <c r="C4236" s="2">
        <v>65098</v>
      </c>
      <c r="D4236" s="1" t="s">
        <v>8348</v>
      </c>
      <c r="E4236" s="1" t="s">
        <v>15</v>
      </c>
      <c r="F4236" s="1" t="s">
        <v>82</v>
      </c>
      <c r="G4236" s="1" t="s">
        <v>4778</v>
      </c>
      <c r="H4236" s="1" t="s">
        <v>15836</v>
      </c>
      <c r="I4236" s="5">
        <v>2105</v>
      </c>
      <c r="J4236" s="5">
        <v>31650218</v>
      </c>
      <c r="K4236" s="3">
        <f>+Tabella2026[[#This Row],[POP_2024]]/SUM(Tabella2026[POP_2024])</f>
        <v>3.5712186850776198E-5</v>
      </c>
      <c r="L4236" s="3">
        <f>+Tabella2026[[#This Row],[INCIDENZA POPOLAZIONE]]*(PLAFOND/2)</f>
        <v>10513.641024728375</v>
      </c>
      <c r="M4236" s="3">
        <f>+IFERROR(Tabella2026[[#This Row],[reddito_2024]]/Tabella2026[[#This Row],[POP_2024]],"")</f>
        <v>15035.733016627079</v>
      </c>
      <c r="N4236" s="3">
        <f>+IF(Tabella2026[[#This Row],[REDDITO COMPLESSIVO PROCAPITE]]&lt;media_aggr_reddito_pc,(media_aggr_reddito_pc-Tabella2026[[#This Row],[REDDITO COMPLESSIVO PROCAPITE]]),0)</f>
        <v>2789.3330459816625</v>
      </c>
      <c r="O4236" s="3">
        <f>+Tabella2026[[#This Row],[DIFFERENZA REDDITO INFERIORE ALLA MEDIA DALLA MEDIA]]*Tabella2026[[#This Row],[POP_2024]]</f>
        <v>5871546.0617913995</v>
      </c>
      <c r="P4236" s="3">
        <f>+Tabella2026[[#This Row],[POPOLAZIONE PER DIFFERENZA ]]/SUM(Tabella2026[[POPOLAZIONE PER DIFFERENZA ]])</f>
        <v>5.2091305966822272E-5</v>
      </c>
      <c r="Q4236" s="3">
        <f>+Tabella2026[[#This Row],[INCIDENZA POPOLAZIONE PER DIFFERENZA]]*(PLAFOND-SUM(Tabella2026[CONTRIBUTO SULLA BASE DELLA POPOLAZIONE]))</f>
        <v>15335.641408153064</v>
      </c>
      <c r="R4236" s="3">
        <f>+Tabella2026[[#This Row],[CONTRIBUTO SULLA BASE DELLA POPOLAZIONE]]+Tabella2026[[#This Row],[CONTRIBUTO SULLA BASE DEL REDDITO]]</f>
        <v>25849.282432881439</v>
      </c>
      <c r="S4236" s="3">
        <f>+Tabella2026[[#This Row],[CONTRIBUTO TOTALE]]/(PLAFOND/N_TESSERE)</f>
        <v>51.698564865762876</v>
      </c>
      <c r="T4236" s="3">
        <f>+MAX(CEILING(Tabella2026[[#This Row],[preDEF1]],1),1)</f>
        <v>52</v>
      </c>
      <c r="U4236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4236" s="21">
        <f>+Tabella2026[[#This Row],[DEF - n. card]]*(PLAFOND/N_TESSERE)</f>
        <v>26000</v>
      </c>
      <c r="W4236" s="18"/>
    </row>
    <row r="4237" spans="2:23" x14ac:dyDescent="0.25">
      <c r="B4237" s="1" t="s">
        <v>8615</v>
      </c>
      <c r="C4237" s="2">
        <v>113019</v>
      </c>
      <c r="D4237" s="1" t="s">
        <v>8616</v>
      </c>
      <c r="E4237" s="1" t="s">
        <v>76</v>
      </c>
      <c r="F4237" s="1" t="s">
        <v>15837</v>
      </c>
      <c r="G4237" s="1" t="s">
        <v>4778</v>
      </c>
      <c r="H4237" s="1" t="s">
        <v>15836</v>
      </c>
      <c r="I4237" s="5">
        <v>2103</v>
      </c>
      <c r="J4237" s="5">
        <v>26356894</v>
      </c>
      <c r="K4237" s="3">
        <f>+Tabella2026[[#This Row],[POP_2024]]/SUM(Tabella2026[POP_2024])</f>
        <v>3.5678256031915598E-5</v>
      </c>
      <c r="L4237" s="3">
        <f>+Tabella2026[[#This Row],[INCIDENZA POPOLAZIONE]]*(PLAFOND/2)</f>
        <v>10503.651817103928</v>
      </c>
      <c r="M4237" s="3">
        <f>+IFERROR(Tabella2026[[#This Row],[reddito_2024]]/Tabella2026[[#This Row],[POP_2024]],"")</f>
        <v>12532.997622444127</v>
      </c>
      <c r="N4237" s="3">
        <f>+IF(Tabella2026[[#This Row],[REDDITO COMPLESSIVO PROCAPITE]]&lt;media_aggr_reddito_pc,(media_aggr_reddito_pc-Tabella2026[[#This Row],[REDDITO COMPLESSIVO PROCAPITE]]),0)</f>
        <v>5292.068440164614</v>
      </c>
      <c r="O4237" s="3">
        <f>+Tabella2026[[#This Row],[DIFFERENZA REDDITO INFERIORE ALLA MEDIA DALLA MEDIA]]*Tabella2026[[#This Row],[POP_2024]]</f>
        <v>11129219.929666184</v>
      </c>
      <c r="P4237" s="3">
        <f>+Tabella2026[[#This Row],[POPOLAZIONE PER DIFFERENZA ]]/SUM(Tabella2026[[POPOLAZIONE PER DIFFERENZA ]])</f>
        <v>9.8736447679577773E-5</v>
      </c>
      <c r="Q4237" s="3">
        <f>+Tabella2026[[#This Row],[INCIDENZA POPOLAZIONE PER DIFFERENZA]]*(PLAFOND-SUM(Tabella2026[CONTRIBUTO SULLA BASE DELLA POPOLAZIONE]))</f>
        <v>29067.936144532054</v>
      </c>
      <c r="R4237" s="3">
        <f>+Tabella2026[[#This Row],[CONTRIBUTO SULLA BASE DELLA POPOLAZIONE]]+Tabella2026[[#This Row],[CONTRIBUTO SULLA BASE DEL REDDITO]]</f>
        <v>39571.587961635982</v>
      </c>
      <c r="S4237" s="3">
        <f>+Tabella2026[[#This Row],[CONTRIBUTO TOTALE]]/(PLAFOND/N_TESSERE)</f>
        <v>79.143175923271968</v>
      </c>
      <c r="T4237" s="3">
        <f>+MAX(CEILING(Tabella2026[[#This Row],[preDEF1]],1),1)</f>
        <v>80</v>
      </c>
      <c r="U4237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4237" s="21">
        <f>+Tabella2026[[#This Row],[DEF - n. card]]*(PLAFOND/N_TESSERE)</f>
        <v>40000</v>
      </c>
      <c r="W4237" s="18"/>
    </row>
    <row r="4238" spans="2:23" x14ac:dyDescent="0.25">
      <c r="B4238" s="1" t="s">
        <v>8387</v>
      </c>
      <c r="C4238" s="2">
        <v>118066</v>
      </c>
      <c r="D4238" s="1" t="s">
        <v>8388</v>
      </c>
      <c r="E4238" s="1" t="s">
        <v>76</v>
      </c>
      <c r="F4238" s="1" t="s">
        <v>75</v>
      </c>
      <c r="G4238" s="1" t="s">
        <v>4778</v>
      </c>
      <c r="H4238" s="1" t="s">
        <v>15836</v>
      </c>
      <c r="I4238" s="5">
        <v>2101</v>
      </c>
      <c r="J4238" s="5">
        <v>31425560</v>
      </c>
      <c r="K4238" s="3">
        <f>+Tabella2026[[#This Row],[POP_2024]]/SUM(Tabella2026[POP_2024])</f>
        <v>3.5644325213055006E-5</v>
      </c>
      <c r="L4238" s="3">
        <f>+Tabella2026[[#This Row],[INCIDENZA POPOLAZIONE]]*(PLAFOND/2)</f>
        <v>10493.662609479485</v>
      </c>
      <c r="M4238" s="3">
        <f>+IFERROR(Tabella2026[[#This Row],[reddito_2024]]/Tabella2026[[#This Row],[POP_2024]],"")</f>
        <v>14957.429795335554</v>
      </c>
      <c r="N4238" s="3">
        <f>+IF(Tabella2026[[#This Row],[REDDITO COMPLESSIVO PROCAPITE]]&lt;media_aggr_reddito_pc,(media_aggr_reddito_pc-Tabella2026[[#This Row],[REDDITO COMPLESSIVO PROCAPITE]]),0)</f>
        <v>2867.6362672731866</v>
      </c>
      <c r="O4238" s="3">
        <f>+Tabella2026[[#This Row],[DIFFERENZA REDDITO INFERIORE ALLA MEDIA DALLA MEDIA]]*Tabella2026[[#This Row],[POP_2024]]</f>
        <v>6024903.7975409655</v>
      </c>
      <c r="P4238" s="3">
        <f>+Tabella2026[[#This Row],[POPOLAZIONE PER DIFFERENZA ]]/SUM(Tabella2026[[POPOLAZIONE PER DIFFERENZA ]])</f>
        <v>5.3451868355542156E-5</v>
      </c>
      <c r="Q4238" s="3">
        <f>+Tabella2026[[#This Row],[INCIDENZA POPOLAZIONE PER DIFFERENZA]]*(PLAFOND-SUM(Tabella2026[CONTRIBUTO SULLA BASE DELLA POPOLAZIONE]))</f>
        <v>15736.189954970409</v>
      </c>
      <c r="R4238" s="3">
        <f>+Tabella2026[[#This Row],[CONTRIBUTO SULLA BASE DELLA POPOLAZIONE]]+Tabella2026[[#This Row],[CONTRIBUTO SULLA BASE DEL REDDITO]]</f>
        <v>26229.852564449895</v>
      </c>
      <c r="S4238" s="3">
        <f>+Tabella2026[[#This Row],[CONTRIBUTO TOTALE]]/(PLAFOND/N_TESSERE)</f>
        <v>52.459705128899792</v>
      </c>
      <c r="T4238" s="3">
        <f>+MAX(CEILING(Tabella2026[[#This Row],[preDEF1]],1),1)</f>
        <v>53</v>
      </c>
      <c r="U4238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4238" s="21">
        <f>+Tabella2026[[#This Row],[DEF - n. card]]*(PLAFOND/N_TESSERE)</f>
        <v>26500</v>
      </c>
      <c r="W4238" s="18"/>
    </row>
    <row r="4239" spans="2:23" x14ac:dyDescent="0.25">
      <c r="B4239" s="1" t="s">
        <v>8487</v>
      </c>
      <c r="C4239" s="2">
        <v>45013</v>
      </c>
      <c r="D4239" s="1" t="s">
        <v>8488</v>
      </c>
      <c r="E4239" s="1" t="s">
        <v>30</v>
      </c>
      <c r="F4239" s="1" t="s">
        <v>208</v>
      </c>
      <c r="G4239" s="1" t="s">
        <v>4778</v>
      </c>
      <c r="H4239" s="1" t="s">
        <v>15834</v>
      </c>
      <c r="I4239" s="5">
        <v>2100</v>
      </c>
      <c r="J4239" s="5">
        <v>37136167</v>
      </c>
      <c r="K4239" s="3">
        <f>+Tabella2026[[#This Row],[POP_2024]]/SUM(Tabella2026[POP_2024])</f>
        <v>3.5627359803624709E-5</v>
      </c>
      <c r="L4239" s="3">
        <f>+Tabella2026[[#This Row],[INCIDENZA POPOLAZIONE]]*(PLAFOND/2)</f>
        <v>10488.668005667261</v>
      </c>
      <c r="M4239" s="3">
        <f>+IFERROR(Tabella2026[[#This Row],[reddito_2024]]/Tabella2026[[#This Row],[POP_2024]],"")</f>
        <v>17683.889047619046</v>
      </c>
      <c r="N4239" s="3">
        <f>+IF(Tabella2026[[#This Row],[REDDITO COMPLESSIVO PROCAPITE]]&lt;media_aggr_reddito_pc,(media_aggr_reddito_pc-Tabella2026[[#This Row],[REDDITO COMPLESSIVO PROCAPITE]]),0)</f>
        <v>141.17701498969473</v>
      </c>
      <c r="O4239" s="3">
        <f>+Tabella2026[[#This Row],[DIFFERENZA REDDITO INFERIORE ALLA MEDIA DALLA MEDIA]]*Tabella2026[[#This Row],[POP_2024]]</f>
        <v>296471.73147835891</v>
      </c>
      <c r="P4239" s="3">
        <f>+Tabella2026[[#This Row],[POPOLAZIONE PER DIFFERENZA ]]/SUM(Tabella2026[[POPOLAZIONE PER DIFFERENZA ]])</f>
        <v>2.630244149058238E-6</v>
      </c>
      <c r="Q4239" s="3">
        <f>+Tabella2026[[#This Row],[INCIDENZA POPOLAZIONE PER DIFFERENZA]]*(PLAFOND-SUM(Tabella2026[CONTRIBUTO SULLA BASE DELLA POPOLAZIONE]))</f>
        <v>774.34190479963661</v>
      </c>
      <c r="R4239" s="3">
        <f>+Tabella2026[[#This Row],[CONTRIBUTO SULLA BASE DELLA POPOLAZIONE]]+Tabella2026[[#This Row],[CONTRIBUTO SULLA BASE DEL REDDITO]]</f>
        <v>11263.009910466897</v>
      </c>
      <c r="S4239" s="3">
        <f>+Tabella2026[[#This Row],[CONTRIBUTO TOTALE]]/(PLAFOND/N_TESSERE)</f>
        <v>22.526019820933794</v>
      </c>
      <c r="T4239" s="3">
        <f>+MAX(CEILING(Tabella2026[[#This Row],[preDEF1]],1),1)</f>
        <v>23</v>
      </c>
      <c r="U423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239" s="21">
        <f>+Tabella2026[[#This Row],[DEF - n. card]]*(PLAFOND/N_TESSERE)</f>
        <v>11500</v>
      </c>
      <c r="W4239" s="18"/>
    </row>
    <row r="4240" spans="2:23" x14ac:dyDescent="0.25">
      <c r="B4240" s="1" t="s">
        <v>8393</v>
      </c>
      <c r="C4240" s="2">
        <v>75054</v>
      </c>
      <c r="D4240" s="1" t="s">
        <v>8394</v>
      </c>
      <c r="E4240" s="1" t="s">
        <v>33</v>
      </c>
      <c r="F4240" s="1" t="s">
        <v>132</v>
      </c>
      <c r="G4240" s="1" t="s">
        <v>4778</v>
      </c>
      <c r="H4240" s="1" t="s">
        <v>15836</v>
      </c>
      <c r="I4240" s="5">
        <v>2099</v>
      </c>
      <c r="J4240" s="5">
        <v>28016965</v>
      </c>
      <c r="K4240" s="3">
        <f>+Tabella2026[[#This Row],[POP_2024]]/SUM(Tabella2026[POP_2024])</f>
        <v>3.5610394394194413E-5</v>
      </c>
      <c r="L4240" s="3">
        <f>+Tabella2026[[#This Row],[INCIDENZA POPOLAZIONE]]*(PLAFOND/2)</f>
        <v>10483.67340185504</v>
      </c>
      <c r="M4240" s="3">
        <f>+IFERROR(Tabella2026[[#This Row],[reddito_2024]]/Tabella2026[[#This Row],[POP_2024]],"")</f>
        <v>13347.767984754644</v>
      </c>
      <c r="N4240" s="3">
        <f>+IF(Tabella2026[[#This Row],[REDDITO COMPLESSIVO PROCAPITE]]&lt;media_aggr_reddito_pc,(media_aggr_reddito_pc-Tabella2026[[#This Row],[REDDITO COMPLESSIVO PROCAPITE]]),0)</f>
        <v>4477.2980778540968</v>
      </c>
      <c r="O4240" s="3">
        <f>+Tabella2026[[#This Row],[DIFFERENZA REDDITO INFERIORE ALLA MEDIA DALLA MEDIA]]*Tabella2026[[#This Row],[POP_2024]]</f>
        <v>9397848.665415749</v>
      </c>
      <c r="P4240" s="3">
        <f>+Tabella2026[[#This Row],[POPOLAZIONE PER DIFFERENZA ]]/SUM(Tabella2026[[POPOLAZIONE PER DIFFERENZA ]])</f>
        <v>8.3376031646203991E-5</v>
      </c>
      <c r="Q4240" s="3">
        <f>+Tabella2026[[#This Row],[INCIDENZA POPOLAZIONE PER DIFFERENZA]]*(PLAFOND-SUM(Tabella2026[CONTRIBUTO SULLA BASE DELLA POPOLAZIONE]))</f>
        <v>24545.841184618821</v>
      </c>
      <c r="R4240" s="3">
        <f>+Tabella2026[[#This Row],[CONTRIBUTO SULLA BASE DELLA POPOLAZIONE]]+Tabella2026[[#This Row],[CONTRIBUTO SULLA BASE DEL REDDITO]]</f>
        <v>35029.514586473859</v>
      </c>
      <c r="S4240" s="3">
        <f>+Tabella2026[[#This Row],[CONTRIBUTO TOTALE]]/(PLAFOND/N_TESSERE)</f>
        <v>70.059029172947717</v>
      </c>
      <c r="T4240" s="3">
        <f>+MAX(CEILING(Tabella2026[[#This Row],[preDEF1]],1),1)</f>
        <v>71</v>
      </c>
      <c r="U4240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4240" s="21">
        <f>+Tabella2026[[#This Row],[DEF - n. card]]*(PLAFOND/N_TESSERE)</f>
        <v>35500</v>
      </c>
      <c r="W4240" s="18"/>
    </row>
    <row r="4241" spans="2:23" x14ac:dyDescent="0.25">
      <c r="B4241" s="1" t="s">
        <v>8495</v>
      </c>
      <c r="C4241" s="2">
        <v>7008</v>
      </c>
      <c r="D4241" s="1" t="s">
        <v>8496</v>
      </c>
      <c r="E4241" s="1" t="s">
        <v>565</v>
      </c>
      <c r="F4241" s="1" t="s">
        <v>565</v>
      </c>
      <c r="G4241" s="1" t="s">
        <v>4778</v>
      </c>
      <c r="H4241" s="1" t="s">
        <v>15835</v>
      </c>
      <c r="I4241" s="5">
        <v>2098</v>
      </c>
      <c r="J4241" s="5">
        <v>41424794</v>
      </c>
      <c r="K4241" s="3">
        <f>+Tabella2026[[#This Row],[POP_2024]]/SUM(Tabella2026[POP_2024])</f>
        <v>3.559342898476411E-5</v>
      </c>
      <c r="L4241" s="3">
        <f>+Tabella2026[[#This Row],[INCIDENZA POPOLAZIONE]]*(PLAFOND/2)</f>
        <v>10478.678798042816</v>
      </c>
      <c r="M4241" s="3">
        <f>+IFERROR(Tabella2026[[#This Row],[reddito_2024]]/Tabella2026[[#This Row],[POP_2024]],"")</f>
        <v>19744.897044804577</v>
      </c>
      <c r="N4241" s="3">
        <f>+IF(Tabella2026[[#This Row],[REDDITO COMPLESSIVO PROCAPITE]]&lt;media_aggr_reddito_pc,(media_aggr_reddito_pc-Tabella2026[[#This Row],[REDDITO COMPLESSIVO PROCAPITE]]),0)</f>
        <v>0</v>
      </c>
      <c r="O4241" s="3">
        <f>+Tabella2026[[#This Row],[DIFFERENZA REDDITO INFERIORE ALLA MEDIA DALLA MEDIA]]*Tabella2026[[#This Row],[POP_2024]]</f>
        <v>0</v>
      </c>
      <c r="P4241" s="3">
        <f>+Tabella2026[[#This Row],[POPOLAZIONE PER DIFFERENZA ]]/SUM(Tabella2026[[POPOLAZIONE PER DIFFERENZA ]])</f>
        <v>0</v>
      </c>
      <c r="Q4241" s="3">
        <f>+Tabella2026[[#This Row],[INCIDENZA POPOLAZIONE PER DIFFERENZA]]*(PLAFOND-SUM(Tabella2026[CONTRIBUTO SULLA BASE DELLA POPOLAZIONE]))</f>
        <v>0</v>
      </c>
      <c r="R4241" s="3">
        <f>+Tabella2026[[#This Row],[CONTRIBUTO SULLA BASE DELLA POPOLAZIONE]]+Tabella2026[[#This Row],[CONTRIBUTO SULLA BASE DEL REDDITO]]</f>
        <v>10478.678798042816</v>
      </c>
      <c r="S4241" s="3">
        <f>+Tabella2026[[#This Row],[CONTRIBUTO TOTALE]]/(PLAFOND/N_TESSERE)</f>
        <v>20.957357596085632</v>
      </c>
      <c r="T4241" s="3">
        <f>+MAX(CEILING(Tabella2026[[#This Row],[preDEF1]],1),1)</f>
        <v>21</v>
      </c>
      <c r="U4241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41" s="21">
        <f>+Tabella2026[[#This Row],[DEF - n. card]]*(PLAFOND/N_TESSERE)</f>
        <v>10500</v>
      </c>
      <c r="W4241" s="18"/>
    </row>
    <row r="4242" spans="2:23" x14ac:dyDescent="0.25">
      <c r="B4242" s="1" t="s">
        <v>8317</v>
      </c>
      <c r="C4242" s="2">
        <v>78036</v>
      </c>
      <c r="D4242" s="1" t="s">
        <v>8318</v>
      </c>
      <c r="E4242" s="1" t="s">
        <v>61</v>
      </c>
      <c r="F4242" s="1" t="s">
        <v>178</v>
      </c>
      <c r="G4242" s="1" t="s">
        <v>4778</v>
      </c>
      <c r="H4242" s="1" t="s">
        <v>15836</v>
      </c>
      <c r="I4242" s="5">
        <v>2098</v>
      </c>
      <c r="J4242" s="5">
        <v>21647065</v>
      </c>
      <c r="K4242" s="3">
        <f>+Tabella2026[[#This Row],[POP_2024]]/SUM(Tabella2026[POP_2024])</f>
        <v>3.559342898476411E-5</v>
      </c>
      <c r="L4242" s="3">
        <f>+Tabella2026[[#This Row],[INCIDENZA POPOLAZIONE]]*(PLAFOND/2)</f>
        <v>10478.678798042816</v>
      </c>
      <c r="M4242" s="3">
        <f>+IFERROR(Tabella2026[[#This Row],[reddito_2024]]/Tabella2026[[#This Row],[POP_2024]],"")</f>
        <v>10317.952812202097</v>
      </c>
      <c r="N4242" s="3">
        <f>+IF(Tabella2026[[#This Row],[REDDITO COMPLESSIVO PROCAPITE]]&lt;media_aggr_reddito_pc,(media_aggr_reddito_pc-Tabella2026[[#This Row],[REDDITO COMPLESSIVO PROCAPITE]]),0)</f>
        <v>7507.1132504066445</v>
      </c>
      <c r="O4242" s="3">
        <f>+Tabella2026[[#This Row],[DIFFERENZA REDDITO INFERIORE ALLA MEDIA DALLA MEDIA]]*Tabella2026[[#This Row],[POP_2024]]</f>
        <v>15749923.59935314</v>
      </c>
      <c r="P4242" s="3">
        <f>+Tabella2026[[#This Row],[POPOLAZIONE PER DIFFERENZA ]]/SUM(Tabella2026[[POPOLAZIONE PER DIFFERENZA ]])</f>
        <v>1.3973050377768235E-4</v>
      </c>
      <c r="Q4242" s="3">
        <f>+Tabella2026[[#This Row],[INCIDENZA POPOLAZIONE PER DIFFERENZA]]*(PLAFOND-SUM(Tabella2026[CONTRIBUTO SULLA BASE DELLA POPOLAZIONE]))</f>
        <v>41136.555514272019</v>
      </c>
      <c r="R4242" s="3">
        <f>+Tabella2026[[#This Row],[CONTRIBUTO SULLA BASE DELLA POPOLAZIONE]]+Tabella2026[[#This Row],[CONTRIBUTO SULLA BASE DEL REDDITO]]</f>
        <v>51615.234312314831</v>
      </c>
      <c r="S4242" s="3">
        <f>+Tabella2026[[#This Row],[CONTRIBUTO TOTALE]]/(PLAFOND/N_TESSERE)</f>
        <v>103.23046862462967</v>
      </c>
      <c r="T4242" s="3">
        <f>+MAX(CEILING(Tabella2026[[#This Row],[preDEF1]],1),1)</f>
        <v>104</v>
      </c>
      <c r="U4242" s="9">
        <f xml:space="preserve"> IF(ROW(Tabella2026[[#This Row],[preDEF2]]) - ROW(Tabella2026[[#Headers],[preDEF2]])&lt;=ABS(SUM(Tabella2026[preDEF2])-N_TESSERE),Tabella2026[[#This Row],[preDEF2]]-1,Tabella2026[[#This Row],[preDEF2]])</f>
        <v>104</v>
      </c>
      <c r="V4242" s="21">
        <f>+Tabella2026[[#This Row],[DEF - n. card]]*(PLAFOND/N_TESSERE)</f>
        <v>52000</v>
      </c>
      <c r="W4242" s="18"/>
    </row>
    <row r="4243" spans="2:23" x14ac:dyDescent="0.25">
      <c r="B4243" s="1" t="s">
        <v>8303</v>
      </c>
      <c r="C4243" s="2">
        <v>64107</v>
      </c>
      <c r="D4243" s="1" t="s">
        <v>8304</v>
      </c>
      <c r="E4243" s="1" t="s">
        <v>15</v>
      </c>
      <c r="F4243" s="1" t="s">
        <v>290</v>
      </c>
      <c r="G4243" s="1" t="s">
        <v>4778</v>
      </c>
      <c r="H4243" s="1" t="s">
        <v>15836</v>
      </c>
      <c r="I4243" s="5">
        <v>2097</v>
      </c>
      <c r="J4243" s="5">
        <v>27580243</v>
      </c>
      <c r="K4243" s="3">
        <f>+Tabella2026[[#This Row],[POP_2024]]/SUM(Tabella2026[POP_2024])</f>
        <v>3.5576463575333813E-5</v>
      </c>
      <c r="L4243" s="3">
        <f>+Tabella2026[[#This Row],[INCIDENZA POPOLAZIONE]]*(PLAFOND/2)</f>
        <v>10473.684194230593</v>
      </c>
      <c r="M4243" s="3">
        <f>+IFERROR(Tabella2026[[#This Row],[reddito_2024]]/Tabella2026[[#This Row],[POP_2024]],"")</f>
        <v>13152.237958989032</v>
      </c>
      <c r="N4243" s="3">
        <f>+IF(Tabella2026[[#This Row],[REDDITO COMPLESSIVO PROCAPITE]]&lt;media_aggr_reddito_pc,(media_aggr_reddito_pc-Tabella2026[[#This Row],[REDDITO COMPLESSIVO PROCAPITE]]),0)</f>
        <v>4672.8281036197095</v>
      </c>
      <c r="O4243" s="3">
        <f>+Tabella2026[[#This Row],[DIFFERENZA REDDITO INFERIORE ALLA MEDIA DALLA MEDIA]]*Tabella2026[[#This Row],[POP_2024]]</f>
        <v>9798920.5332905315</v>
      </c>
      <c r="P4243" s="3">
        <f>+Tabella2026[[#This Row],[POPOLAZIONE PER DIFFERENZA ]]/SUM(Tabella2026[[POPOLAZIONE PER DIFFERENZA ]])</f>
        <v>8.6934269487529207E-5</v>
      </c>
      <c r="Q4243" s="3">
        <f>+Tabella2026[[#This Row],[INCIDENZA POPOLAZIONE PER DIFFERENZA]]*(PLAFOND-SUM(Tabella2026[CONTRIBUTO SULLA BASE DELLA POPOLAZIONE]))</f>
        <v>25593.383736426586</v>
      </c>
      <c r="R4243" s="3">
        <f>+Tabella2026[[#This Row],[CONTRIBUTO SULLA BASE DELLA POPOLAZIONE]]+Tabella2026[[#This Row],[CONTRIBUTO SULLA BASE DEL REDDITO]]</f>
        <v>36067.067930657176</v>
      </c>
      <c r="S4243" s="3">
        <f>+Tabella2026[[#This Row],[CONTRIBUTO TOTALE]]/(PLAFOND/N_TESSERE)</f>
        <v>72.134135861314348</v>
      </c>
      <c r="T4243" s="3">
        <f>+MAX(CEILING(Tabella2026[[#This Row],[preDEF1]],1),1)</f>
        <v>73</v>
      </c>
      <c r="U4243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4243" s="21">
        <f>+Tabella2026[[#This Row],[DEF - n. card]]*(PLAFOND/N_TESSERE)</f>
        <v>36500</v>
      </c>
      <c r="W4243" s="18"/>
    </row>
    <row r="4244" spans="2:23" x14ac:dyDescent="0.25">
      <c r="B4244" s="1" t="s">
        <v>8507</v>
      </c>
      <c r="C4244" s="2">
        <v>51011</v>
      </c>
      <c r="D4244" s="1" t="s">
        <v>8508</v>
      </c>
      <c r="E4244" s="1" t="s">
        <v>30</v>
      </c>
      <c r="F4244" s="1" t="s">
        <v>125</v>
      </c>
      <c r="G4244" s="1" t="s">
        <v>4778</v>
      </c>
      <c r="H4244" s="1" t="s">
        <v>15834</v>
      </c>
      <c r="I4244" s="5">
        <v>2096</v>
      </c>
      <c r="J4244" s="5">
        <v>40055618</v>
      </c>
      <c r="K4244" s="3">
        <f>+Tabella2026[[#This Row],[POP_2024]]/SUM(Tabella2026[POP_2024])</f>
        <v>3.5559498165903517E-5</v>
      </c>
      <c r="L4244" s="3">
        <f>+Tabella2026[[#This Row],[INCIDENZA POPOLAZIONE]]*(PLAFOND/2)</f>
        <v>10468.689590418371</v>
      </c>
      <c r="M4244" s="3">
        <f>+IFERROR(Tabella2026[[#This Row],[reddito_2024]]/Tabella2026[[#This Row],[POP_2024]],"")</f>
        <v>19110.504770992367</v>
      </c>
      <c r="N4244" s="3">
        <f>+IF(Tabella2026[[#This Row],[REDDITO COMPLESSIVO PROCAPITE]]&lt;media_aggr_reddito_pc,(media_aggr_reddito_pc-Tabella2026[[#This Row],[REDDITO COMPLESSIVO PROCAPITE]]),0)</f>
        <v>0</v>
      </c>
      <c r="O4244" s="3">
        <f>+Tabella2026[[#This Row],[DIFFERENZA REDDITO INFERIORE ALLA MEDIA DALLA MEDIA]]*Tabella2026[[#This Row],[POP_2024]]</f>
        <v>0</v>
      </c>
      <c r="P4244" s="3">
        <f>+Tabella2026[[#This Row],[POPOLAZIONE PER DIFFERENZA ]]/SUM(Tabella2026[[POPOLAZIONE PER DIFFERENZA ]])</f>
        <v>0</v>
      </c>
      <c r="Q4244" s="3">
        <f>+Tabella2026[[#This Row],[INCIDENZA POPOLAZIONE PER DIFFERENZA]]*(PLAFOND-SUM(Tabella2026[CONTRIBUTO SULLA BASE DELLA POPOLAZIONE]))</f>
        <v>0</v>
      </c>
      <c r="R4244" s="3">
        <f>+Tabella2026[[#This Row],[CONTRIBUTO SULLA BASE DELLA POPOLAZIONE]]+Tabella2026[[#This Row],[CONTRIBUTO SULLA BASE DEL REDDITO]]</f>
        <v>10468.689590418371</v>
      </c>
      <c r="S4244" s="3">
        <f>+Tabella2026[[#This Row],[CONTRIBUTO TOTALE]]/(PLAFOND/N_TESSERE)</f>
        <v>20.937379180836743</v>
      </c>
      <c r="T4244" s="3">
        <f>+MAX(CEILING(Tabella2026[[#This Row],[preDEF1]],1),1)</f>
        <v>21</v>
      </c>
      <c r="U4244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44" s="21">
        <f>+Tabella2026[[#This Row],[DEF - n. card]]*(PLAFOND/N_TESSERE)</f>
        <v>10500</v>
      </c>
      <c r="W4244" s="18"/>
    </row>
    <row r="4245" spans="2:23" x14ac:dyDescent="0.25">
      <c r="B4245" s="1" t="s">
        <v>8471</v>
      </c>
      <c r="C4245" s="2">
        <v>62061</v>
      </c>
      <c r="D4245" s="1" t="s">
        <v>8472</v>
      </c>
      <c r="E4245" s="1" t="s">
        <v>15</v>
      </c>
      <c r="F4245" s="1" t="s">
        <v>256</v>
      </c>
      <c r="G4245" s="1" t="s">
        <v>4778</v>
      </c>
      <c r="H4245" s="1" t="s">
        <v>15836</v>
      </c>
      <c r="I4245" s="5">
        <v>2095</v>
      </c>
      <c r="J4245" s="5">
        <v>27368843</v>
      </c>
      <c r="K4245" s="3">
        <f>+Tabella2026[[#This Row],[POP_2024]]/SUM(Tabella2026[POP_2024])</f>
        <v>3.5542532756473221E-5</v>
      </c>
      <c r="L4245" s="3">
        <f>+Tabella2026[[#This Row],[INCIDENZA POPOLAZIONE]]*(PLAFOND/2)</f>
        <v>10463.69498660615</v>
      </c>
      <c r="M4245" s="3">
        <f>+IFERROR(Tabella2026[[#This Row],[reddito_2024]]/Tabella2026[[#This Row],[POP_2024]],"")</f>
        <v>13063.886873508352</v>
      </c>
      <c r="N4245" s="3">
        <f>+IF(Tabella2026[[#This Row],[REDDITO COMPLESSIVO PROCAPITE]]&lt;media_aggr_reddito_pc,(media_aggr_reddito_pc-Tabella2026[[#This Row],[REDDITO COMPLESSIVO PROCAPITE]]),0)</f>
        <v>4761.1791891003886</v>
      </c>
      <c r="O4245" s="3">
        <f>+Tabella2026[[#This Row],[DIFFERENZA REDDITO INFERIORE ALLA MEDIA DALLA MEDIA]]*Tabella2026[[#This Row],[POP_2024]]</f>
        <v>9974670.401165314</v>
      </c>
      <c r="P4245" s="3">
        <f>+Tabella2026[[#This Row],[POPOLAZIONE PER DIFFERENZA ]]/SUM(Tabella2026[[POPOLAZIONE PER DIFFERENZA ]])</f>
        <v>8.8493490865467395E-5</v>
      </c>
      <c r="Q4245" s="3">
        <f>+Tabella2026[[#This Row],[INCIDENZA POPOLAZIONE PER DIFFERENZA]]*(PLAFOND-SUM(Tabella2026[CONTRIBUTO SULLA BASE DELLA POPOLAZIONE]))</f>
        <v>26052.417340675558</v>
      </c>
      <c r="R4245" s="3">
        <f>+Tabella2026[[#This Row],[CONTRIBUTO SULLA BASE DELLA POPOLAZIONE]]+Tabella2026[[#This Row],[CONTRIBUTO SULLA BASE DEL REDDITO]]</f>
        <v>36516.112327281706</v>
      </c>
      <c r="S4245" s="3">
        <f>+Tabella2026[[#This Row],[CONTRIBUTO TOTALE]]/(PLAFOND/N_TESSERE)</f>
        <v>73.032224654563407</v>
      </c>
      <c r="T4245" s="3">
        <f>+MAX(CEILING(Tabella2026[[#This Row],[preDEF1]],1),1)</f>
        <v>74</v>
      </c>
      <c r="U4245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4245" s="21">
        <f>+Tabella2026[[#This Row],[DEF - n. card]]*(PLAFOND/N_TESSERE)</f>
        <v>37000</v>
      </c>
      <c r="W4245" s="18"/>
    </row>
    <row r="4246" spans="2:23" x14ac:dyDescent="0.25">
      <c r="B4246" s="1" t="s">
        <v>8711</v>
      </c>
      <c r="C4246" s="2">
        <v>83057</v>
      </c>
      <c r="D4246" s="1" t="s">
        <v>8712</v>
      </c>
      <c r="E4246" s="1" t="s">
        <v>21</v>
      </c>
      <c r="F4246" s="1" t="s">
        <v>42</v>
      </c>
      <c r="G4246" s="1" t="s">
        <v>4778</v>
      </c>
      <c r="H4246" s="1" t="s">
        <v>15836</v>
      </c>
      <c r="I4246" s="5">
        <v>2094</v>
      </c>
      <c r="J4246" s="5">
        <v>21017258</v>
      </c>
      <c r="K4246" s="3">
        <f>+Tabella2026[[#This Row],[POP_2024]]/SUM(Tabella2026[POP_2024])</f>
        <v>3.5525567347042924E-5</v>
      </c>
      <c r="L4246" s="3">
        <f>+Tabella2026[[#This Row],[INCIDENZA POPOLAZIONE]]*(PLAFOND/2)</f>
        <v>10458.700382793926</v>
      </c>
      <c r="M4246" s="3">
        <f>+IFERROR(Tabella2026[[#This Row],[reddito_2024]]/Tabella2026[[#This Row],[POP_2024]],"")</f>
        <v>10036.894937917861</v>
      </c>
      <c r="N4246" s="3">
        <f>+IF(Tabella2026[[#This Row],[REDDITO COMPLESSIVO PROCAPITE]]&lt;media_aggr_reddito_pc,(media_aggr_reddito_pc-Tabella2026[[#This Row],[REDDITO COMPLESSIVO PROCAPITE]]),0)</f>
        <v>7788.1711246908799</v>
      </c>
      <c r="O4246" s="3">
        <f>+Tabella2026[[#This Row],[DIFFERENZA REDDITO INFERIORE ALLA MEDIA DALLA MEDIA]]*Tabella2026[[#This Row],[POP_2024]]</f>
        <v>16308430.335102702</v>
      </c>
      <c r="P4246" s="3">
        <f>+Tabella2026[[#This Row],[POPOLAZIONE PER DIFFERENZA ]]/SUM(Tabella2026[[POPOLAZIONE PER DIFFERENZA ]])</f>
        <v>1.4468547559435329E-4</v>
      </c>
      <c r="Q4246" s="3">
        <f>+Tabella2026[[#This Row],[INCIDENZA POPOLAZIONE PER DIFFERENZA]]*(PLAFOND-SUM(Tabella2026[CONTRIBUTO SULLA BASE DELLA POPOLAZIONE]))</f>
        <v>42595.295500871085</v>
      </c>
      <c r="R4246" s="3">
        <f>+Tabella2026[[#This Row],[CONTRIBUTO SULLA BASE DELLA POPOLAZIONE]]+Tabella2026[[#This Row],[CONTRIBUTO SULLA BASE DEL REDDITO]]</f>
        <v>53053.995883665011</v>
      </c>
      <c r="S4246" s="3">
        <f>+Tabella2026[[#This Row],[CONTRIBUTO TOTALE]]/(PLAFOND/N_TESSERE)</f>
        <v>106.10799176733002</v>
      </c>
      <c r="T4246" s="3">
        <f>+MAX(CEILING(Tabella2026[[#This Row],[preDEF1]],1),1)</f>
        <v>107</v>
      </c>
      <c r="U4246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4246" s="21">
        <f>+Tabella2026[[#This Row],[DEF - n. card]]*(PLAFOND/N_TESSERE)</f>
        <v>53500</v>
      </c>
      <c r="W4246" s="18"/>
    </row>
    <row r="4247" spans="2:23" x14ac:dyDescent="0.25">
      <c r="B4247" s="1" t="s">
        <v>8633</v>
      </c>
      <c r="C4247" s="2">
        <v>17189</v>
      </c>
      <c r="D4247" s="1" t="s">
        <v>8634</v>
      </c>
      <c r="E4247" s="1" t="s">
        <v>12</v>
      </c>
      <c r="F4247" s="1" t="s">
        <v>50</v>
      </c>
      <c r="G4247" s="1" t="s">
        <v>4778</v>
      </c>
      <c r="H4247" s="1" t="s">
        <v>15835</v>
      </c>
      <c r="I4247" s="5">
        <v>2094</v>
      </c>
      <c r="J4247" s="5">
        <v>36542266</v>
      </c>
      <c r="K4247" s="3">
        <f>+Tabella2026[[#This Row],[POP_2024]]/SUM(Tabella2026[POP_2024])</f>
        <v>3.5525567347042924E-5</v>
      </c>
      <c r="L4247" s="3">
        <f>+Tabella2026[[#This Row],[INCIDENZA POPOLAZIONE]]*(PLAFOND/2)</f>
        <v>10458.700382793926</v>
      </c>
      <c r="M4247" s="3">
        <f>+IFERROR(Tabella2026[[#This Row],[reddito_2024]]/Tabella2026[[#This Row],[POP_2024]],"")</f>
        <v>17450.938872970393</v>
      </c>
      <c r="N4247" s="3">
        <f>+IF(Tabella2026[[#This Row],[REDDITO COMPLESSIVO PROCAPITE]]&lt;media_aggr_reddito_pc,(media_aggr_reddito_pc-Tabella2026[[#This Row],[REDDITO COMPLESSIVO PROCAPITE]]),0)</f>
        <v>374.12718963834777</v>
      </c>
      <c r="O4247" s="3">
        <f>+Tabella2026[[#This Row],[DIFFERENZA REDDITO INFERIORE ALLA MEDIA DALLA MEDIA]]*Tabella2026[[#This Row],[POP_2024]]</f>
        <v>783422.33510270028</v>
      </c>
      <c r="P4247" s="3">
        <f>+Tabella2026[[#This Row],[POPOLAZIONE PER DIFFERENZA ]]/SUM(Tabella2026[[POPOLAZIONE PER DIFFERENZA ]])</f>
        <v>6.9503827662430391E-6</v>
      </c>
      <c r="Q4247" s="3">
        <f>+Tabella2026[[#This Row],[INCIDENZA POPOLAZIONE PER DIFFERENZA]]*(PLAFOND-SUM(Tabella2026[CONTRIBUTO SULLA BASE DELLA POPOLAZIONE]))</f>
        <v>2046.1874735948843</v>
      </c>
      <c r="R4247" s="3">
        <f>+Tabella2026[[#This Row],[CONTRIBUTO SULLA BASE DELLA POPOLAZIONE]]+Tabella2026[[#This Row],[CONTRIBUTO SULLA BASE DEL REDDITO]]</f>
        <v>12504.88785638881</v>
      </c>
      <c r="S4247" s="3">
        <f>+Tabella2026[[#This Row],[CONTRIBUTO TOTALE]]/(PLAFOND/N_TESSERE)</f>
        <v>25.009775712777621</v>
      </c>
      <c r="T4247" s="3">
        <f>+MAX(CEILING(Tabella2026[[#This Row],[preDEF1]],1),1)</f>
        <v>26</v>
      </c>
      <c r="U4247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4247" s="21">
        <f>+Tabella2026[[#This Row],[DEF - n. card]]*(PLAFOND/N_TESSERE)</f>
        <v>13000</v>
      </c>
      <c r="W4247" s="18"/>
    </row>
    <row r="4248" spans="2:23" x14ac:dyDescent="0.25">
      <c r="B4248" s="1" t="s">
        <v>8345</v>
      </c>
      <c r="C4248" s="2">
        <v>75080</v>
      </c>
      <c r="D4248" s="1" t="s">
        <v>8346</v>
      </c>
      <c r="E4248" s="1" t="s">
        <v>33</v>
      </c>
      <c r="F4248" s="1" t="s">
        <v>132</v>
      </c>
      <c r="G4248" s="1" t="s">
        <v>4778</v>
      </c>
      <c r="H4248" s="1" t="s">
        <v>15836</v>
      </c>
      <c r="I4248" s="5">
        <v>2091</v>
      </c>
      <c r="J4248" s="5">
        <v>34511349</v>
      </c>
      <c r="K4248" s="3">
        <f>+Tabella2026[[#This Row],[POP_2024]]/SUM(Tabella2026[POP_2024])</f>
        <v>3.5474671118752029E-5</v>
      </c>
      <c r="L4248" s="3">
        <f>+Tabella2026[[#This Row],[INCIDENZA POPOLAZIONE]]*(PLAFOND/2)</f>
        <v>10443.716571357258</v>
      </c>
      <c r="M4248" s="3">
        <f>+IFERROR(Tabella2026[[#This Row],[reddito_2024]]/Tabella2026[[#This Row],[POP_2024]],"")</f>
        <v>16504.710186513628</v>
      </c>
      <c r="N4248" s="3">
        <f>+IF(Tabella2026[[#This Row],[REDDITO COMPLESSIVO PROCAPITE]]&lt;media_aggr_reddito_pc,(media_aggr_reddito_pc-Tabella2026[[#This Row],[REDDITO COMPLESSIVO PROCAPITE]]),0)</f>
        <v>1320.3558760951128</v>
      </c>
      <c r="O4248" s="3">
        <f>+Tabella2026[[#This Row],[DIFFERENZA REDDITO INFERIORE ALLA MEDIA DALLA MEDIA]]*Tabella2026[[#This Row],[POP_2024]]</f>
        <v>2760864.1369148809</v>
      </c>
      <c r="P4248" s="3">
        <f>+Tabella2026[[#This Row],[POPOLAZIONE PER DIFFERENZA ]]/SUM(Tabella2026[[POPOLAZIONE PER DIFFERENZA ]])</f>
        <v>2.4493892575370756E-5</v>
      </c>
      <c r="Q4248" s="3">
        <f>+Tabella2026[[#This Row],[INCIDENZA POPOLAZIONE PER DIFFERENZA]]*(PLAFOND-SUM(Tabella2026[CONTRIBUTO SULLA BASE DELLA POPOLAZIONE]))</f>
        <v>7210.9836037697478</v>
      </c>
      <c r="R4248" s="3">
        <f>+Tabella2026[[#This Row],[CONTRIBUTO SULLA BASE DELLA POPOLAZIONE]]+Tabella2026[[#This Row],[CONTRIBUTO SULLA BASE DEL REDDITO]]</f>
        <v>17654.700175127007</v>
      </c>
      <c r="S4248" s="3">
        <f>+Tabella2026[[#This Row],[CONTRIBUTO TOTALE]]/(PLAFOND/N_TESSERE)</f>
        <v>35.309400350254016</v>
      </c>
      <c r="T4248" s="3">
        <f>+MAX(CEILING(Tabella2026[[#This Row],[preDEF1]],1),1)</f>
        <v>36</v>
      </c>
      <c r="U4248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4248" s="21">
        <f>+Tabella2026[[#This Row],[DEF - n. card]]*(PLAFOND/N_TESSERE)</f>
        <v>18000</v>
      </c>
      <c r="W4248" s="18"/>
    </row>
    <row r="4249" spans="2:23" x14ac:dyDescent="0.25">
      <c r="B4249" s="1" t="s">
        <v>8515</v>
      </c>
      <c r="C4249" s="2">
        <v>30124</v>
      </c>
      <c r="D4249" s="1" t="s">
        <v>8516</v>
      </c>
      <c r="E4249" s="1" t="s">
        <v>48</v>
      </c>
      <c r="F4249" s="1" t="s">
        <v>120</v>
      </c>
      <c r="G4249" s="1" t="s">
        <v>4778</v>
      </c>
      <c r="H4249" s="1" t="s">
        <v>15835</v>
      </c>
      <c r="I4249" s="5">
        <v>2091</v>
      </c>
      <c r="J4249" s="5">
        <v>39697936</v>
      </c>
      <c r="K4249" s="3">
        <f>+Tabella2026[[#This Row],[POP_2024]]/SUM(Tabella2026[POP_2024])</f>
        <v>3.5474671118752029E-5</v>
      </c>
      <c r="L4249" s="3">
        <f>+Tabella2026[[#This Row],[INCIDENZA POPOLAZIONE]]*(PLAFOND/2)</f>
        <v>10443.716571357258</v>
      </c>
      <c r="M4249" s="3">
        <f>+IFERROR(Tabella2026[[#This Row],[reddito_2024]]/Tabella2026[[#This Row],[POP_2024]],"")</f>
        <v>18985.143950263031</v>
      </c>
      <c r="N4249" s="3">
        <f>+IF(Tabella2026[[#This Row],[REDDITO COMPLESSIVO PROCAPITE]]&lt;media_aggr_reddito_pc,(media_aggr_reddito_pc-Tabella2026[[#This Row],[REDDITO COMPLESSIVO PROCAPITE]]),0)</f>
        <v>0</v>
      </c>
      <c r="O4249" s="3">
        <f>+Tabella2026[[#This Row],[DIFFERENZA REDDITO INFERIORE ALLA MEDIA DALLA MEDIA]]*Tabella2026[[#This Row],[POP_2024]]</f>
        <v>0</v>
      </c>
      <c r="P4249" s="3">
        <f>+Tabella2026[[#This Row],[POPOLAZIONE PER DIFFERENZA ]]/SUM(Tabella2026[[POPOLAZIONE PER DIFFERENZA ]])</f>
        <v>0</v>
      </c>
      <c r="Q4249" s="3">
        <f>+Tabella2026[[#This Row],[INCIDENZA POPOLAZIONE PER DIFFERENZA]]*(PLAFOND-SUM(Tabella2026[CONTRIBUTO SULLA BASE DELLA POPOLAZIONE]))</f>
        <v>0</v>
      </c>
      <c r="R4249" s="3">
        <f>+Tabella2026[[#This Row],[CONTRIBUTO SULLA BASE DELLA POPOLAZIONE]]+Tabella2026[[#This Row],[CONTRIBUTO SULLA BASE DEL REDDITO]]</f>
        <v>10443.716571357258</v>
      </c>
      <c r="S4249" s="3">
        <f>+Tabella2026[[#This Row],[CONTRIBUTO TOTALE]]/(PLAFOND/N_TESSERE)</f>
        <v>20.887433142714514</v>
      </c>
      <c r="T4249" s="3">
        <f>+MAX(CEILING(Tabella2026[[#This Row],[preDEF1]],1),1)</f>
        <v>21</v>
      </c>
      <c r="U4249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49" s="21">
        <f>+Tabella2026[[#This Row],[DEF - n. card]]*(PLAFOND/N_TESSERE)</f>
        <v>10500</v>
      </c>
      <c r="W4249" s="18"/>
    </row>
    <row r="4250" spans="2:23" x14ac:dyDescent="0.25">
      <c r="B4250" s="1" t="s">
        <v>8395</v>
      </c>
      <c r="C4250" s="2">
        <v>64070</v>
      </c>
      <c r="D4250" s="1" t="s">
        <v>8396</v>
      </c>
      <c r="E4250" s="1" t="s">
        <v>15</v>
      </c>
      <c r="F4250" s="1" t="s">
        <v>290</v>
      </c>
      <c r="G4250" s="1" t="s">
        <v>4778</v>
      </c>
      <c r="H4250" s="1" t="s">
        <v>15836</v>
      </c>
      <c r="I4250" s="5">
        <v>2089</v>
      </c>
      <c r="J4250" s="5">
        <v>26882150</v>
      </c>
      <c r="K4250" s="3">
        <f>+Tabella2026[[#This Row],[POP_2024]]/SUM(Tabella2026[POP_2024])</f>
        <v>3.5440740299891436E-5</v>
      </c>
      <c r="L4250" s="3">
        <f>+Tabella2026[[#This Row],[INCIDENZA POPOLAZIONE]]*(PLAFOND/2)</f>
        <v>10433.727363732814</v>
      </c>
      <c r="M4250" s="3">
        <f>+IFERROR(Tabella2026[[#This Row],[reddito_2024]]/Tabella2026[[#This Row],[POP_2024]],"")</f>
        <v>12868.429870751555</v>
      </c>
      <c r="N4250" s="3">
        <f>+IF(Tabella2026[[#This Row],[REDDITO COMPLESSIVO PROCAPITE]]&lt;media_aggr_reddito_pc,(media_aggr_reddito_pc-Tabella2026[[#This Row],[REDDITO COMPLESSIVO PROCAPITE]]),0)</f>
        <v>4956.6361918571856</v>
      </c>
      <c r="O4250" s="3">
        <f>+Tabella2026[[#This Row],[DIFFERENZA REDDITO INFERIORE ALLA MEDIA DALLA MEDIA]]*Tabella2026[[#This Row],[POP_2024]]</f>
        <v>10354413.004789662</v>
      </c>
      <c r="P4250" s="3">
        <f>+Tabella2026[[#This Row],[POPOLAZIONE PER DIFFERENZA ]]/SUM(Tabella2026[[POPOLAZIONE PER DIFFERENZA ]])</f>
        <v>9.1862499291162745E-5</v>
      </c>
      <c r="Q4250" s="3">
        <f>+Tabella2026[[#This Row],[INCIDENZA POPOLAZIONE PER DIFFERENZA]]*(PLAFOND-SUM(Tabella2026[CONTRIBUTO SULLA BASE DELLA POPOLAZIONE]))</f>
        <v>27044.250894443954</v>
      </c>
      <c r="R4250" s="3">
        <f>+Tabella2026[[#This Row],[CONTRIBUTO SULLA BASE DELLA POPOLAZIONE]]+Tabella2026[[#This Row],[CONTRIBUTO SULLA BASE DEL REDDITO]]</f>
        <v>37477.978258176765</v>
      </c>
      <c r="S4250" s="3">
        <f>+Tabella2026[[#This Row],[CONTRIBUTO TOTALE]]/(PLAFOND/N_TESSERE)</f>
        <v>74.955956516353524</v>
      </c>
      <c r="T4250" s="3">
        <f>+MAX(CEILING(Tabella2026[[#This Row],[preDEF1]],1),1)</f>
        <v>75</v>
      </c>
      <c r="U4250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4250" s="21">
        <f>+Tabella2026[[#This Row],[DEF - n. card]]*(PLAFOND/N_TESSERE)</f>
        <v>37500</v>
      </c>
      <c r="W4250" s="18"/>
    </row>
    <row r="4251" spans="2:23" x14ac:dyDescent="0.25">
      <c r="B4251" s="1" t="s">
        <v>8357</v>
      </c>
      <c r="C4251" s="2">
        <v>30001</v>
      </c>
      <c r="D4251" s="1" t="s">
        <v>8358</v>
      </c>
      <c r="E4251" s="1" t="s">
        <v>48</v>
      </c>
      <c r="F4251" s="1" t="s">
        <v>120</v>
      </c>
      <c r="G4251" s="1" t="s">
        <v>4778</v>
      </c>
      <c r="H4251" s="1" t="s">
        <v>15835</v>
      </c>
      <c r="I4251" s="5">
        <v>2088</v>
      </c>
      <c r="J4251" s="5">
        <v>41121878</v>
      </c>
      <c r="K4251" s="3">
        <f>+Tabella2026[[#This Row],[POP_2024]]/SUM(Tabella2026[POP_2024])</f>
        <v>3.542377489046114E-5</v>
      </c>
      <c r="L4251" s="3">
        <f>+Tabella2026[[#This Row],[INCIDENZA POPOLAZIONE]]*(PLAFOND/2)</f>
        <v>10428.732759920591</v>
      </c>
      <c r="M4251" s="3">
        <f>+IFERROR(Tabella2026[[#This Row],[reddito_2024]]/Tabella2026[[#This Row],[POP_2024]],"")</f>
        <v>19694.386015325672</v>
      </c>
      <c r="N4251" s="3">
        <f>+IF(Tabella2026[[#This Row],[REDDITO COMPLESSIVO PROCAPITE]]&lt;media_aggr_reddito_pc,(media_aggr_reddito_pc-Tabella2026[[#This Row],[REDDITO COMPLESSIVO PROCAPITE]]),0)</f>
        <v>0</v>
      </c>
      <c r="O4251" s="3">
        <f>+Tabella2026[[#This Row],[DIFFERENZA REDDITO INFERIORE ALLA MEDIA DALLA MEDIA]]*Tabella2026[[#This Row],[POP_2024]]</f>
        <v>0</v>
      </c>
      <c r="P4251" s="3">
        <f>+Tabella2026[[#This Row],[POPOLAZIONE PER DIFFERENZA ]]/SUM(Tabella2026[[POPOLAZIONE PER DIFFERENZA ]])</f>
        <v>0</v>
      </c>
      <c r="Q4251" s="3">
        <f>+Tabella2026[[#This Row],[INCIDENZA POPOLAZIONE PER DIFFERENZA]]*(PLAFOND-SUM(Tabella2026[CONTRIBUTO SULLA BASE DELLA POPOLAZIONE]))</f>
        <v>0</v>
      </c>
      <c r="R4251" s="3">
        <f>+Tabella2026[[#This Row],[CONTRIBUTO SULLA BASE DELLA POPOLAZIONE]]+Tabella2026[[#This Row],[CONTRIBUTO SULLA BASE DEL REDDITO]]</f>
        <v>10428.732759920591</v>
      </c>
      <c r="S4251" s="3">
        <f>+Tabella2026[[#This Row],[CONTRIBUTO TOTALE]]/(PLAFOND/N_TESSERE)</f>
        <v>20.857465519841181</v>
      </c>
      <c r="T4251" s="3">
        <f>+MAX(CEILING(Tabella2026[[#This Row],[preDEF1]],1),1)</f>
        <v>21</v>
      </c>
      <c r="U4251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51" s="21">
        <f>+Tabella2026[[#This Row],[DEF - n. card]]*(PLAFOND/N_TESSERE)</f>
        <v>10500</v>
      </c>
      <c r="W4251" s="18"/>
    </row>
    <row r="4252" spans="2:23" x14ac:dyDescent="0.25">
      <c r="B4252" s="1" t="s">
        <v>8699</v>
      </c>
      <c r="C4252" s="2">
        <v>21058</v>
      </c>
      <c r="D4252" s="1" t="s">
        <v>8700</v>
      </c>
      <c r="E4252" s="1" t="s">
        <v>99</v>
      </c>
      <c r="F4252" s="1" t="s">
        <v>110</v>
      </c>
      <c r="G4252" s="1" t="s">
        <v>4778</v>
      </c>
      <c r="H4252" s="1" t="s">
        <v>15835</v>
      </c>
      <c r="I4252" s="5">
        <v>2087</v>
      </c>
      <c r="J4252" s="5">
        <v>55645759</v>
      </c>
      <c r="K4252" s="3">
        <f>+Tabella2026[[#This Row],[POP_2024]]/SUM(Tabella2026[POP_2024])</f>
        <v>3.5406809481030837E-5</v>
      </c>
      <c r="L4252" s="3">
        <f>+Tabella2026[[#This Row],[INCIDENZA POPOLAZIONE]]*(PLAFOND/2)</f>
        <v>10423.738156108368</v>
      </c>
      <c r="M4252" s="3">
        <f>+IFERROR(Tabella2026[[#This Row],[reddito_2024]]/Tabella2026[[#This Row],[POP_2024]],"")</f>
        <v>26663.037374221371</v>
      </c>
      <c r="N4252" s="3">
        <f>+IF(Tabella2026[[#This Row],[REDDITO COMPLESSIVO PROCAPITE]]&lt;media_aggr_reddito_pc,(media_aggr_reddito_pc-Tabella2026[[#This Row],[REDDITO COMPLESSIVO PROCAPITE]]),0)</f>
        <v>0</v>
      </c>
      <c r="O4252" s="3">
        <f>+Tabella2026[[#This Row],[DIFFERENZA REDDITO INFERIORE ALLA MEDIA DALLA MEDIA]]*Tabella2026[[#This Row],[POP_2024]]</f>
        <v>0</v>
      </c>
      <c r="P4252" s="3">
        <f>+Tabella2026[[#This Row],[POPOLAZIONE PER DIFFERENZA ]]/SUM(Tabella2026[[POPOLAZIONE PER DIFFERENZA ]])</f>
        <v>0</v>
      </c>
      <c r="Q4252" s="3">
        <f>+Tabella2026[[#This Row],[INCIDENZA POPOLAZIONE PER DIFFERENZA]]*(PLAFOND-SUM(Tabella2026[CONTRIBUTO SULLA BASE DELLA POPOLAZIONE]))</f>
        <v>0</v>
      </c>
      <c r="R4252" s="3">
        <f>+Tabella2026[[#This Row],[CONTRIBUTO SULLA BASE DELLA POPOLAZIONE]]+Tabella2026[[#This Row],[CONTRIBUTO SULLA BASE DEL REDDITO]]</f>
        <v>10423.738156108368</v>
      </c>
      <c r="S4252" s="3">
        <f>+Tabella2026[[#This Row],[CONTRIBUTO TOTALE]]/(PLAFOND/N_TESSERE)</f>
        <v>20.847476312216735</v>
      </c>
      <c r="T4252" s="3">
        <f>+MAX(CEILING(Tabella2026[[#This Row],[preDEF1]],1),1)</f>
        <v>21</v>
      </c>
      <c r="U4252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52" s="21">
        <f>+Tabella2026[[#This Row],[DEF - n. card]]*(PLAFOND/N_TESSERE)</f>
        <v>10500</v>
      </c>
      <c r="W4252" s="18"/>
    </row>
    <row r="4253" spans="2:23" x14ac:dyDescent="0.25">
      <c r="B4253" s="1" t="s">
        <v>8531</v>
      </c>
      <c r="C4253" s="2">
        <v>115048</v>
      </c>
      <c r="D4253" s="1" t="s">
        <v>8532</v>
      </c>
      <c r="E4253" s="1" t="s">
        <v>76</v>
      </c>
      <c r="F4253" s="1" t="s">
        <v>625</v>
      </c>
      <c r="G4253" s="1" t="s">
        <v>4778</v>
      </c>
      <c r="H4253" s="1" t="s">
        <v>15836</v>
      </c>
      <c r="I4253" s="5">
        <v>2086</v>
      </c>
      <c r="J4253" s="5">
        <v>25841896</v>
      </c>
      <c r="K4253" s="3">
        <f>+Tabella2026[[#This Row],[POP_2024]]/SUM(Tabella2026[POP_2024])</f>
        <v>3.538984407160054E-5</v>
      </c>
      <c r="L4253" s="3">
        <f>+Tabella2026[[#This Row],[INCIDENZA POPOLAZIONE]]*(PLAFOND/2)</f>
        <v>10418.743552296146</v>
      </c>
      <c r="M4253" s="3">
        <f>+IFERROR(Tabella2026[[#This Row],[reddito_2024]]/Tabella2026[[#This Row],[POP_2024]],"")</f>
        <v>12388.253116011505</v>
      </c>
      <c r="N4253" s="3">
        <f>+IF(Tabella2026[[#This Row],[REDDITO COMPLESSIVO PROCAPITE]]&lt;media_aggr_reddito_pc,(media_aggr_reddito_pc-Tabella2026[[#This Row],[REDDITO COMPLESSIVO PROCAPITE]]),0)</f>
        <v>5436.8129465972361</v>
      </c>
      <c r="O4253" s="3">
        <f>+Tabella2026[[#This Row],[DIFFERENZA REDDITO INFERIORE ALLA MEDIA DALLA MEDIA]]*Tabella2026[[#This Row],[POP_2024]]</f>
        <v>11341191.806601834</v>
      </c>
      <c r="P4253" s="3">
        <f>+Tabella2026[[#This Row],[POPOLAZIONE PER DIFFERENZA ]]/SUM(Tabella2026[[POPOLAZIONE PER DIFFERENZA ]])</f>
        <v>1.0061702424009745E-4</v>
      </c>
      <c r="Q4253" s="3">
        <f>+Tabella2026[[#This Row],[INCIDENZA POPOLAZIONE PER DIFFERENZA]]*(PLAFOND-SUM(Tabella2026[CONTRIBUTO SULLA BASE DELLA POPOLAZIONE]))</f>
        <v>29621.57647351663</v>
      </c>
      <c r="R4253" s="3">
        <f>+Tabella2026[[#This Row],[CONTRIBUTO SULLA BASE DELLA POPOLAZIONE]]+Tabella2026[[#This Row],[CONTRIBUTO SULLA BASE DEL REDDITO]]</f>
        <v>40040.320025812776</v>
      </c>
      <c r="S4253" s="3">
        <f>+Tabella2026[[#This Row],[CONTRIBUTO TOTALE]]/(PLAFOND/N_TESSERE)</f>
        <v>80.080640051625551</v>
      </c>
      <c r="T4253" s="3">
        <f>+MAX(CEILING(Tabella2026[[#This Row],[preDEF1]],1),1)</f>
        <v>81</v>
      </c>
      <c r="U4253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4253" s="21">
        <f>+Tabella2026[[#This Row],[DEF - n. card]]*(PLAFOND/N_TESSERE)</f>
        <v>40500</v>
      </c>
      <c r="W4253" s="18"/>
    </row>
    <row r="4254" spans="2:23" x14ac:dyDescent="0.25">
      <c r="B4254" s="1" t="s">
        <v>8497</v>
      </c>
      <c r="C4254" s="2">
        <v>3006</v>
      </c>
      <c r="D4254" s="1" t="s">
        <v>8498</v>
      </c>
      <c r="E4254" s="1" t="s">
        <v>18</v>
      </c>
      <c r="F4254" s="1" t="s">
        <v>114</v>
      </c>
      <c r="G4254" s="1" t="s">
        <v>4778</v>
      </c>
      <c r="H4254" s="1" t="s">
        <v>15835</v>
      </c>
      <c r="I4254" s="5">
        <v>2085</v>
      </c>
      <c r="J4254" s="5">
        <v>40363568</v>
      </c>
      <c r="K4254" s="3">
        <f>+Tabella2026[[#This Row],[POP_2024]]/SUM(Tabella2026[POP_2024])</f>
        <v>3.5372878662170244E-5</v>
      </c>
      <c r="L4254" s="3">
        <f>+Tabella2026[[#This Row],[INCIDENZA POPOLAZIONE]]*(PLAFOND/2)</f>
        <v>10413.748948483923</v>
      </c>
      <c r="M4254" s="3">
        <f>+IFERROR(Tabella2026[[#This Row],[reddito_2024]]/Tabella2026[[#This Row],[POP_2024]],"")</f>
        <v>19359.025419664267</v>
      </c>
      <c r="N4254" s="3">
        <f>+IF(Tabella2026[[#This Row],[REDDITO COMPLESSIVO PROCAPITE]]&lt;media_aggr_reddito_pc,(media_aggr_reddito_pc-Tabella2026[[#This Row],[REDDITO COMPLESSIVO PROCAPITE]]),0)</f>
        <v>0</v>
      </c>
      <c r="O4254" s="3">
        <f>+Tabella2026[[#This Row],[DIFFERENZA REDDITO INFERIORE ALLA MEDIA DALLA MEDIA]]*Tabella2026[[#This Row],[POP_2024]]</f>
        <v>0</v>
      </c>
      <c r="P4254" s="3">
        <f>+Tabella2026[[#This Row],[POPOLAZIONE PER DIFFERENZA ]]/SUM(Tabella2026[[POPOLAZIONE PER DIFFERENZA ]])</f>
        <v>0</v>
      </c>
      <c r="Q4254" s="3">
        <f>+Tabella2026[[#This Row],[INCIDENZA POPOLAZIONE PER DIFFERENZA]]*(PLAFOND-SUM(Tabella2026[CONTRIBUTO SULLA BASE DELLA POPOLAZIONE]))</f>
        <v>0</v>
      </c>
      <c r="R4254" s="3">
        <f>+Tabella2026[[#This Row],[CONTRIBUTO SULLA BASE DELLA POPOLAZIONE]]+Tabella2026[[#This Row],[CONTRIBUTO SULLA BASE DEL REDDITO]]</f>
        <v>10413.748948483923</v>
      </c>
      <c r="S4254" s="3">
        <f>+Tabella2026[[#This Row],[CONTRIBUTO TOTALE]]/(PLAFOND/N_TESSERE)</f>
        <v>20.827497896967845</v>
      </c>
      <c r="T4254" s="3">
        <f>+MAX(CEILING(Tabella2026[[#This Row],[preDEF1]],1),1)</f>
        <v>21</v>
      </c>
      <c r="U4254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54" s="21">
        <f>+Tabella2026[[#This Row],[DEF - n. card]]*(PLAFOND/N_TESSERE)</f>
        <v>10500</v>
      </c>
      <c r="W4254" s="18"/>
    </row>
    <row r="4255" spans="2:23" x14ac:dyDescent="0.25">
      <c r="B4255" s="1" t="s">
        <v>8281</v>
      </c>
      <c r="C4255" s="2">
        <v>83017</v>
      </c>
      <c r="D4255" s="1" t="s">
        <v>8282</v>
      </c>
      <c r="E4255" s="1" t="s">
        <v>21</v>
      </c>
      <c r="F4255" s="1" t="s">
        <v>42</v>
      </c>
      <c r="G4255" s="1" t="s">
        <v>4778</v>
      </c>
      <c r="H4255" s="1" t="s">
        <v>15836</v>
      </c>
      <c r="I4255" s="5">
        <v>2084</v>
      </c>
      <c r="J4255" s="5">
        <v>24124536</v>
      </c>
      <c r="K4255" s="3">
        <f>+Tabella2026[[#This Row],[POP_2024]]/SUM(Tabella2026[POP_2024])</f>
        <v>3.5355913252739948E-5</v>
      </c>
      <c r="L4255" s="3">
        <f>+Tabella2026[[#This Row],[INCIDENZA POPOLAZIONE]]*(PLAFOND/2)</f>
        <v>10408.754344671701</v>
      </c>
      <c r="M4255" s="3">
        <f>+IFERROR(Tabella2026[[#This Row],[reddito_2024]]/Tabella2026[[#This Row],[POP_2024]],"")</f>
        <v>11576.072936660268</v>
      </c>
      <c r="N4255" s="3">
        <f>+IF(Tabella2026[[#This Row],[REDDITO COMPLESSIVO PROCAPITE]]&lt;media_aggr_reddito_pc,(media_aggr_reddito_pc-Tabella2026[[#This Row],[REDDITO COMPLESSIVO PROCAPITE]]),0)</f>
        <v>6248.9931259484729</v>
      </c>
      <c r="O4255" s="3">
        <f>+Tabella2026[[#This Row],[DIFFERENZA REDDITO INFERIORE ALLA MEDIA DALLA MEDIA]]*Tabella2026[[#This Row],[POP_2024]]</f>
        <v>13022901.674476618</v>
      </c>
      <c r="P4255" s="3">
        <f>+Tabella2026[[#This Row],[POPOLAZIONE PER DIFFERENZA ]]/SUM(Tabella2026[[POPOLAZIONE PER DIFFERENZA ]])</f>
        <v>1.1553685325156607E-4</v>
      </c>
      <c r="Q4255" s="3">
        <f>+Tabella2026[[#This Row],[INCIDENZA POPOLAZIONE PER DIFFERENZA]]*(PLAFOND-SUM(Tabella2026[CONTRIBUTO SULLA BASE DELLA POPOLAZIONE]))</f>
        <v>34013.962944621249</v>
      </c>
      <c r="R4255" s="3">
        <f>+Tabella2026[[#This Row],[CONTRIBUTO SULLA BASE DELLA POPOLAZIONE]]+Tabella2026[[#This Row],[CONTRIBUTO SULLA BASE DEL REDDITO]]</f>
        <v>44422.717289292952</v>
      </c>
      <c r="S4255" s="3">
        <f>+Tabella2026[[#This Row],[CONTRIBUTO TOTALE]]/(PLAFOND/N_TESSERE)</f>
        <v>88.845434578585909</v>
      </c>
      <c r="T4255" s="3">
        <f>+MAX(CEILING(Tabella2026[[#This Row],[preDEF1]],1),1)</f>
        <v>89</v>
      </c>
      <c r="U4255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4255" s="21">
        <f>+Tabella2026[[#This Row],[DEF - n. card]]*(PLAFOND/N_TESSERE)</f>
        <v>44500</v>
      </c>
      <c r="W4255" s="18"/>
    </row>
    <row r="4256" spans="2:23" x14ac:dyDescent="0.25">
      <c r="B4256" s="1" t="s">
        <v>8423</v>
      </c>
      <c r="C4256" s="2">
        <v>52007</v>
      </c>
      <c r="D4256" s="1" t="s">
        <v>8424</v>
      </c>
      <c r="E4256" s="1" t="s">
        <v>30</v>
      </c>
      <c r="F4256" s="1" t="s">
        <v>283</v>
      </c>
      <c r="G4256" s="1" t="s">
        <v>4778</v>
      </c>
      <c r="H4256" s="1" t="s">
        <v>15834</v>
      </c>
      <c r="I4256" s="5">
        <v>2081</v>
      </c>
      <c r="J4256" s="5">
        <v>40671962</v>
      </c>
      <c r="K4256" s="3">
        <f>+Tabella2026[[#This Row],[POP_2024]]/SUM(Tabella2026[POP_2024])</f>
        <v>3.5305017024449052E-5</v>
      </c>
      <c r="L4256" s="3">
        <f>+Tabella2026[[#This Row],[INCIDENZA POPOLAZIONE]]*(PLAFOND/2)</f>
        <v>10393.770533235032</v>
      </c>
      <c r="M4256" s="3">
        <f>+IFERROR(Tabella2026[[#This Row],[reddito_2024]]/Tabella2026[[#This Row],[POP_2024]],"")</f>
        <v>19544.431523306102</v>
      </c>
      <c r="N4256" s="3">
        <f>+IF(Tabella2026[[#This Row],[REDDITO COMPLESSIVO PROCAPITE]]&lt;media_aggr_reddito_pc,(media_aggr_reddito_pc-Tabella2026[[#This Row],[REDDITO COMPLESSIVO PROCAPITE]]),0)</f>
        <v>0</v>
      </c>
      <c r="O4256" s="3">
        <f>+Tabella2026[[#This Row],[DIFFERENZA REDDITO INFERIORE ALLA MEDIA DALLA MEDIA]]*Tabella2026[[#This Row],[POP_2024]]</f>
        <v>0</v>
      </c>
      <c r="P4256" s="3">
        <f>+Tabella2026[[#This Row],[POPOLAZIONE PER DIFFERENZA ]]/SUM(Tabella2026[[POPOLAZIONE PER DIFFERENZA ]])</f>
        <v>0</v>
      </c>
      <c r="Q4256" s="3">
        <f>+Tabella2026[[#This Row],[INCIDENZA POPOLAZIONE PER DIFFERENZA]]*(PLAFOND-SUM(Tabella2026[CONTRIBUTO SULLA BASE DELLA POPOLAZIONE]))</f>
        <v>0</v>
      </c>
      <c r="R4256" s="3">
        <f>+Tabella2026[[#This Row],[CONTRIBUTO SULLA BASE DELLA POPOLAZIONE]]+Tabella2026[[#This Row],[CONTRIBUTO SULLA BASE DEL REDDITO]]</f>
        <v>10393.770533235032</v>
      </c>
      <c r="S4256" s="3">
        <f>+Tabella2026[[#This Row],[CONTRIBUTO TOTALE]]/(PLAFOND/N_TESSERE)</f>
        <v>20.787541066470066</v>
      </c>
      <c r="T4256" s="3">
        <f>+MAX(CEILING(Tabella2026[[#This Row],[preDEF1]],1),1)</f>
        <v>21</v>
      </c>
      <c r="U4256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56" s="21">
        <f>+Tabella2026[[#This Row],[DEF - n. card]]*(PLAFOND/N_TESSERE)</f>
        <v>10500</v>
      </c>
      <c r="W4256" s="18"/>
    </row>
    <row r="4257" spans="2:23" x14ac:dyDescent="0.25">
      <c r="B4257" s="1" t="s">
        <v>8457</v>
      </c>
      <c r="C4257" s="2">
        <v>6068</v>
      </c>
      <c r="D4257" s="1" t="s">
        <v>8458</v>
      </c>
      <c r="E4257" s="1" t="s">
        <v>18</v>
      </c>
      <c r="F4257" s="1" t="s">
        <v>138</v>
      </c>
      <c r="G4257" s="1" t="s">
        <v>4778</v>
      </c>
      <c r="H4257" s="1" t="s">
        <v>15835</v>
      </c>
      <c r="I4257" s="5">
        <v>2078</v>
      </c>
      <c r="J4257" s="5">
        <v>41250338</v>
      </c>
      <c r="K4257" s="3">
        <f>+Tabella2026[[#This Row],[POP_2024]]/SUM(Tabella2026[POP_2024])</f>
        <v>3.5254120796158163E-5</v>
      </c>
      <c r="L4257" s="3">
        <f>+Tabella2026[[#This Row],[INCIDENZA POPOLAZIONE]]*(PLAFOND/2)</f>
        <v>10378.786721798366</v>
      </c>
      <c r="M4257" s="3">
        <f>+IFERROR(Tabella2026[[#This Row],[reddito_2024]]/Tabella2026[[#This Row],[POP_2024]],"")</f>
        <v>19850.980750721847</v>
      </c>
      <c r="N4257" s="3">
        <f>+IF(Tabella2026[[#This Row],[REDDITO COMPLESSIVO PROCAPITE]]&lt;media_aggr_reddito_pc,(media_aggr_reddito_pc-Tabella2026[[#This Row],[REDDITO COMPLESSIVO PROCAPITE]]),0)</f>
        <v>0</v>
      </c>
      <c r="O4257" s="3">
        <f>+Tabella2026[[#This Row],[DIFFERENZA REDDITO INFERIORE ALLA MEDIA DALLA MEDIA]]*Tabella2026[[#This Row],[POP_2024]]</f>
        <v>0</v>
      </c>
      <c r="P4257" s="3">
        <f>+Tabella2026[[#This Row],[POPOLAZIONE PER DIFFERENZA ]]/SUM(Tabella2026[[POPOLAZIONE PER DIFFERENZA ]])</f>
        <v>0</v>
      </c>
      <c r="Q4257" s="3">
        <f>+Tabella2026[[#This Row],[INCIDENZA POPOLAZIONE PER DIFFERENZA]]*(PLAFOND-SUM(Tabella2026[CONTRIBUTO SULLA BASE DELLA POPOLAZIONE]))</f>
        <v>0</v>
      </c>
      <c r="R4257" s="3">
        <f>+Tabella2026[[#This Row],[CONTRIBUTO SULLA BASE DELLA POPOLAZIONE]]+Tabella2026[[#This Row],[CONTRIBUTO SULLA BASE DEL REDDITO]]</f>
        <v>10378.786721798366</v>
      </c>
      <c r="S4257" s="3">
        <f>+Tabella2026[[#This Row],[CONTRIBUTO TOTALE]]/(PLAFOND/N_TESSERE)</f>
        <v>20.75757344359673</v>
      </c>
      <c r="T4257" s="3">
        <f>+MAX(CEILING(Tabella2026[[#This Row],[preDEF1]],1),1)</f>
        <v>21</v>
      </c>
      <c r="U4257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57" s="21">
        <f>+Tabella2026[[#This Row],[DEF - n. card]]*(PLAFOND/N_TESSERE)</f>
        <v>10500</v>
      </c>
      <c r="W4257" s="18"/>
    </row>
    <row r="4258" spans="2:23" x14ac:dyDescent="0.25">
      <c r="B4258" s="1" t="s">
        <v>8643</v>
      </c>
      <c r="C4258" s="2">
        <v>29027</v>
      </c>
      <c r="D4258" s="1" t="s">
        <v>8644</v>
      </c>
      <c r="E4258" s="1" t="s">
        <v>38</v>
      </c>
      <c r="F4258" s="1" t="s">
        <v>314</v>
      </c>
      <c r="G4258" s="1" t="s">
        <v>4778</v>
      </c>
      <c r="H4258" s="1" t="s">
        <v>15835</v>
      </c>
      <c r="I4258" s="5">
        <v>2077</v>
      </c>
      <c r="J4258" s="5">
        <v>36323004</v>
      </c>
      <c r="K4258" s="3">
        <f>+Tabella2026[[#This Row],[POP_2024]]/SUM(Tabella2026[POP_2024])</f>
        <v>3.5237155386727867E-5</v>
      </c>
      <c r="L4258" s="3">
        <f>+Tabella2026[[#This Row],[INCIDENZA POPOLAZIONE]]*(PLAFOND/2)</f>
        <v>10373.792117986144</v>
      </c>
      <c r="M4258" s="3">
        <f>+IFERROR(Tabella2026[[#This Row],[reddito_2024]]/Tabella2026[[#This Row],[POP_2024]],"")</f>
        <v>17488.206066441984</v>
      </c>
      <c r="N4258" s="3">
        <f>+IF(Tabella2026[[#This Row],[REDDITO COMPLESSIVO PROCAPITE]]&lt;media_aggr_reddito_pc,(media_aggr_reddito_pc-Tabella2026[[#This Row],[REDDITO COMPLESSIVO PROCAPITE]]),0)</f>
        <v>336.8599961667569</v>
      </c>
      <c r="O4258" s="3">
        <f>+Tabella2026[[#This Row],[DIFFERENZA REDDITO INFERIORE ALLA MEDIA DALLA MEDIA]]*Tabella2026[[#This Row],[POP_2024]]</f>
        <v>699658.21203835413</v>
      </c>
      <c r="P4258" s="3">
        <f>+Tabella2026[[#This Row],[POPOLAZIONE PER DIFFERENZA ]]/SUM(Tabella2026[[POPOLAZIONE PER DIFFERENZA ]])</f>
        <v>6.2072424557238456E-6</v>
      </c>
      <c r="Q4258" s="3">
        <f>+Tabella2026[[#This Row],[INCIDENZA POPOLAZIONE PER DIFFERENZA]]*(PLAFOND-SUM(Tabella2026[CONTRIBUTO SULLA BASE DELLA POPOLAZIONE]))</f>
        <v>1827.4075235332657</v>
      </c>
      <c r="R4258" s="3">
        <f>+Tabella2026[[#This Row],[CONTRIBUTO SULLA BASE DELLA POPOLAZIONE]]+Tabella2026[[#This Row],[CONTRIBUTO SULLA BASE DEL REDDITO]]</f>
        <v>12201.19964151941</v>
      </c>
      <c r="S4258" s="3">
        <f>+Tabella2026[[#This Row],[CONTRIBUTO TOTALE]]/(PLAFOND/N_TESSERE)</f>
        <v>24.402399283038818</v>
      </c>
      <c r="T4258" s="3">
        <f>+MAX(CEILING(Tabella2026[[#This Row],[preDEF1]],1),1)</f>
        <v>25</v>
      </c>
      <c r="U4258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4258" s="21">
        <f>+Tabella2026[[#This Row],[DEF - n. card]]*(PLAFOND/N_TESSERE)</f>
        <v>12500</v>
      </c>
      <c r="W4258" s="18"/>
    </row>
    <row r="4259" spans="2:23" x14ac:dyDescent="0.25">
      <c r="B4259" s="1" t="s">
        <v>8481</v>
      </c>
      <c r="C4259" s="2">
        <v>17079</v>
      </c>
      <c r="D4259" s="1" t="s">
        <v>8482</v>
      </c>
      <c r="E4259" s="1" t="s">
        <v>12</v>
      </c>
      <c r="F4259" s="1" t="s">
        <v>50</v>
      </c>
      <c r="G4259" s="1" t="s">
        <v>4778</v>
      </c>
      <c r="H4259" s="1" t="s">
        <v>15835</v>
      </c>
      <c r="I4259" s="5">
        <v>2076</v>
      </c>
      <c r="J4259" s="5">
        <v>36077693</v>
      </c>
      <c r="K4259" s="3">
        <f>+Tabella2026[[#This Row],[POP_2024]]/SUM(Tabella2026[POP_2024])</f>
        <v>3.522018997729757E-5</v>
      </c>
      <c r="L4259" s="3">
        <f>+Tabella2026[[#This Row],[INCIDENZA POPOLAZIONE]]*(PLAFOND/2)</f>
        <v>10368.797514173923</v>
      </c>
      <c r="M4259" s="3">
        <f>+IFERROR(Tabella2026[[#This Row],[reddito_2024]]/Tabella2026[[#This Row],[POP_2024]],"")</f>
        <v>17378.464836223506</v>
      </c>
      <c r="N4259" s="3">
        <f>+IF(Tabella2026[[#This Row],[REDDITO COMPLESSIVO PROCAPITE]]&lt;media_aggr_reddito_pc,(media_aggr_reddito_pc-Tabella2026[[#This Row],[REDDITO COMPLESSIVO PROCAPITE]]),0)</f>
        <v>446.60122638523535</v>
      </c>
      <c r="O4259" s="3">
        <f>+Tabella2026[[#This Row],[DIFFERENZA REDDITO INFERIORE ALLA MEDIA DALLA MEDIA]]*Tabella2026[[#This Row],[POP_2024]]</f>
        <v>927144.14597574854</v>
      </c>
      <c r="P4259" s="3">
        <f>+Tabella2026[[#This Row],[POPOLAZIONE PER DIFFERENZA ]]/SUM(Tabella2026[[POPOLAZIONE PER DIFFERENZA ]])</f>
        <v>8.2254569537747559E-6</v>
      </c>
      <c r="Q4259" s="3">
        <f>+Tabella2026[[#This Row],[INCIDENZA POPOLAZIONE PER DIFFERENZA]]*(PLAFOND-SUM(Tabella2026[CONTRIBUTO SULLA BASE DELLA POPOLAZIONE]))</f>
        <v>2421.5683580985824</v>
      </c>
      <c r="R4259" s="3">
        <f>+Tabella2026[[#This Row],[CONTRIBUTO SULLA BASE DELLA POPOLAZIONE]]+Tabella2026[[#This Row],[CONTRIBUTO SULLA BASE DEL REDDITO]]</f>
        <v>12790.365872272505</v>
      </c>
      <c r="S4259" s="3">
        <f>+Tabella2026[[#This Row],[CONTRIBUTO TOTALE]]/(PLAFOND/N_TESSERE)</f>
        <v>25.580731744545009</v>
      </c>
      <c r="T4259" s="3">
        <f>+MAX(CEILING(Tabella2026[[#This Row],[preDEF1]],1),1)</f>
        <v>26</v>
      </c>
      <c r="U4259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4259" s="21">
        <f>+Tabella2026[[#This Row],[DEF - n. card]]*(PLAFOND/N_TESSERE)</f>
        <v>13000</v>
      </c>
      <c r="W4259" s="18"/>
    </row>
    <row r="4260" spans="2:23" x14ac:dyDescent="0.25">
      <c r="B4260" s="1" t="s">
        <v>8513</v>
      </c>
      <c r="C4260" s="2">
        <v>4165</v>
      </c>
      <c r="D4260" s="1" t="s">
        <v>8514</v>
      </c>
      <c r="E4260" s="1" t="s">
        <v>18</v>
      </c>
      <c r="F4260" s="1" t="s">
        <v>263</v>
      </c>
      <c r="G4260" s="1" t="s">
        <v>4778</v>
      </c>
      <c r="H4260" s="1" t="s">
        <v>15835</v>
      </c>
      <c r="I4260" s="5">
        <v>2076</v>
      </c>
      <c r="J4260" s="5">
        <v>39303932</v>
      </c>
      <c r="K4260" s="3">
        <f>+Tabella2026[[#This Row],[POP_2024]]/SUM(Tabella2026[POP_2024])</f>
        <v>3.522018997729757E-5</v>
      </c>
      <c r="L4260" s="3">
        <f>+Tabella2026[[#This Row],[INCIDENZA POPOLAZIONE]]*(PLAFOND/2)</f>
        <v>10368.797514173923</v>
      </c>
      <c r="M4260" s="3">
        <f>+IFERROR(Tabella2026[[#This Row],[reddito_2024]]/Tabella2026[[#This Row],[POP_2024]],"")</f>
        <v>18932.529865125241</v>
      </c>
      <c r="N4260" s="3">
        <f>+IF(Tabella2026[[#This Row],[REDDITO COMPLESSIVO PROCAPITE]]&lt;media_aggr_reddito_pc,(media_aggr_reddito_pc-Tabella2026[[#This Row],[REDDITO COMPLESSIVO PROCAPITE]]),0)</f>
        <v>0</v>
      </c>
      <c r="O4260" s="3">
        <f>+Tabella2026[[#This Row],[DIFFERENZA REDDITO INFERIORE ALLA MEDIA DALLA MEDIA]]*Tabella2026[[#This Row],[POP_2024]]</f>
        <v>0</v>
      </c>
      <c r="P4260" s="3">
        <f>+Tabella2026[[#This Row],[POPOLAZIONE PER DIFFERENZA ]]/SUM(Tabella2026[[POPOLAZIONE PER DIFFERENZA ]])</f>
        <v>0</v>
      </c>
      <c r="Q4260" s="3">
        <f>+Tabella2026[[#This Row],[INCIDENZA POPOLAZIONE PER DIFFERENZA]]*(PLAFOND-SUM(Tabella2026[CONTRIBUTO SULLA BASE DELLA POPOLAZIONE]))</f>
        <v>0</v>
      </c>
      <c r="R4260" s="3">
        <f>+Tabella2026[[#This Row],[CONTRIBUTO SULLA BASE DELLA POPOLAZIONE]]+Tabella2026[[#This Row],[CONTRIBUTO SULLA BASE DEL REDDITO]]</f>
        <v>10368.797514173923</v>
      </c>
      <c r="S4260" s="3">
        <f>+Tabella2026[[#This Row],[CONTRIBUTO TOTALE]]/(PLAFOND/N_TESSERE)</f>
        <v>20.737595028347844</v>
      </c>
      <c r="T4260" s="3">
        <f>+MAX(CEILING(Tabella2026[[#This Row],[preDEF1]],1),1)</f>
        <v>21</v>
      </c>
      <c r="U4260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60" s="21">
        <f>+Tabella2026[[#This Row],[DEF - n. card]]*(PLAFOND/N_TESSERE)</f>
        <v>10500</v>
      </c>
      <c r="W4260" s="18"/>
    </row>
    <row r="4261" spans="2:23" x14ac:dyDescent="0.25">
      <c r="B4261" s="1" t="s">
        <v>8527</v>
      </c>
      <c r="C4261" s="2">
        <v>42005</v>
      </c>
      <c r="D4261" s="1" t="s">
        <v>8528</v>
      </c>
      <c r="E4261" s="1" t="s">
        <v>117</v>
      </c>
      <c r="F4261" s="1" t="s">
        <v>116</v>
      </c>
      <c r="G4261" s="1" t="s">
        <v>4778</v>
      </c>
      <c r="H4261" s="1" t="s">
        <v>15834</v>
      </c>
      <c r="I4261" s="5">
        <v>2075</v>
      </c>
      <c r="J4261" s="5">
        <v>32272597</v>
      </c>
      <c r="K4261" s="3">
        <f>+Tabella2026[[#This Row],[POP_2024]]/SUM(Tabella2026[POP_2024])</f>
        <v>3.5203224567867267E-5</v>
      </c>
      <c r="L4261" s="3">
        <f>+Tabella2026[[#This Row],[INCIDENZA POPOLAZIONE]]*(PLAFOND/2)</f>
        <v>10363.802910361697</v>
      </c>
      <c r="M4261" s="3">
        <f>+IFERROR(Tabella2026[[#This Row],[reddito_2024]]/Tabella2026[[#This Row],[POP_2024]],"")</f>
        <v>15553.058795180723</v>
      </c>
      <c r="N4261" s="3">
        <f>+IF(Tabella2026[[#This Row],[REDDITO COMPLESSIVO PROCAPITE]]&lt;media_aggr_reddito_pc,(media_aggr_reddito_pc-Tabella2026[[#This Row],[REDDITO COMPLESSIVO PROCAPITE]]),0)</f>
        <v>2272.0072674280182</v>
      </c>
      <c r="O4261" s="3">
        <f>+Tabella2026[[#This Row],[DIFFERENZA REDDITO INFERIORE ALLA MEDIA DALLA MEDIA]]*Tabella2026[[#This Row],[POP_2024]]</f>
        <v>4714415.0799131375</v>
      </c>
      <c r="P4261" s="3">
        <f>+Tabella2026[[#This Row],[POPOLAZIONE PER DIFFERENZA ]]/SUM(Tabella2026[[POPOLAZIONE PER DIFFERENZA ]])</f>
        <v>4.1825446960290055E-5</v>
      </c>
      <c r="Q4261" s="3">
        <f>+Tabella2026[[#This Row],[INCIDENZA POPOLAZIONE PER DIFFERENZA]]*(PLAFOND-SUM(Tabella2026[CONTRIBUTO SULLA BASE DELLA POPOLAZIONE]))</f>
        <v>12313.380216024221</v>
      </c>
      <c r="R4261" s="3">
        <f>+Tabella2026[[#This Row],[CONTRIBUTO SULLA BASE DELLA POPOLAZIONE]]+Tabella2026[[#This Row],[CONTRIBUTO SULLA BASE DEL REDDITO]]</f>
        <v>22677.18312638592</v>
      </c>
      <c r="S4261" s="3">
        <f>+Tabella2026[[#This Row],[CONTRIBUTO TOTALE]]/(PLAFOND/N_TESSERE)</f>
        <v>45.35436625277184</v>
      </c>
      <c r="T4261" s="3">
        <f>+MAX(CEILING(Tabella2026[[#This Row],[preDEF1]],1),1)</f>
        <v>46</v>
      </c>
      <c r="U4261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4261" s="21">
        <f>+Tabella2026[[#This Row],[DEF - n. card]]*(PLAFOND/N_TESSERE)</f>
        <v>23000</v>
      </c>
      <c r="W4261" s="18"/>
    </row>
    <row r="4262" spans="2:23" x14ac:dyDescent="0.25">
      <c r="B4262" s="1" t="s">
        <v>8545</v>
      </c>
      <c r="C4262" s="2">
        <v>25015</v>
      </c>
      <c r="D4262" s="1" t="s">
        <v>8546</v>
      </c>
      <c r="E4262" s="1" t="s">
        <v>38</v>
      </c>
      <c r="F4262" s="1" t="s">
        <v>514</v>
      </c>
      <c r="G4262" s="1" t="s">
        <v>4778</v>
      </c>
      <c r="H4262" s="1" t="s">
        <v>15835</v>
      </c>
      <c r="I4262" s="5">
        <v>2075</v>
      </c>
      <c r="J4262" s="5">
        <v>41946813</v>
      </c>
      <c r="K4262" s="3">
        <f>+Tabella2026[[#This Row],[POP_2024]]/SUM(Tabella2026[POP_2024])</f>
        <v>3.5203224567867267E-5</v>
      </c>
      <c r="L4262" s="3">
        <f>+Tabella2026[[#This Row],[INCIDENZA POPOLAZIONE]]*(PLAFOND/2)</f>
        <v>10363.802910361697</v>
      </c>
      <c r="M4262" s="3">
        <f>+IFERROR(Tabella2026[[#This Row],[reddito_2024]]/Tabella2026[[#This Row],[POP_2024]],"")</f>
        <v>20215.33156626506</v>
      </c>
      <c r="N4262" s="3">
        <f>+IF(Tabella2026[[#This Row],[REDDITO COMPLESSIVO PROCAPITE]]&lt;media_aggr_reddito_pc,(media_aggr_reddito_pc-Tabella2026[[#This Row],[REDDITO COMPLESSIVO PROCAPITE]]),0)</f>
        <v>0</v>
      </c>
      <c r="O4262" s="3">
        <f>+Tabella2026[[#This Row],[DIFFERENZA REDDITO INFERIORE ALLA MEDIA DALLA MEDIA]]*Tabella2026[[#This Row],[POP_2024]]</f>
        <v>0</v>
      </c>
      <c r="P4262" s="3">
        <f>+Tabella2026[[#This Row],[POPOLAZIONE PER DIFFERENZA ]]/SUM(Tabella2026[[POPOLAZIONE PER DIFFERENZA ]])</f>
        <v>0</v>
      </c>
      <c r="Q4262" s="3">
        <f>+Tabella2026[[#This Row],[INCIDENZA POPOLAZIONE PER DIFFERENZA]]*(PLAFOND-SUM(Tabella2026[CONTRIBUTO SULLA BASE DELLA POPOLAZIONE]))</f>
        <v>0</v>
      </c>
      <c r="R4262" s="3">
        <f>+Tabella2026[[#This Row],[CONTRIBUTO SULLA BASE DELLA POPOLAZIONE]]+Tabella2026[[#This Row],[CONTRIBUTO SULLA BASE DEL REDDITO]]</f>
        <v>10363.802910361697</v>
      </c>
      <c r="S4262" s="3">
        <f>+Tabella2026[[#This Row],[CONTRIBUTO TOTALE]]/(PLAFOND/N_TESSERE)</f>
        <v>20.727605820723394</v>
      </c>
      <c r="T4262" s="3">
        <f>+MAX(CEILING(Tabella2026[[#This Row],[preDEF1]],1),1)</f>
        <v>21</v>
      </c>
      <c r="U4262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62" s="21">
        <f>+Tabella2026[[#This Row],[DEF - n. card]]*(PLAFOND/N_TESSERE)</f>
        <v>10500</v>
      </c>
      <c r="W4262" s="18"/>
    </row>
    <row r="4263" spans="2:23" x14ac:dyDescent="0.25">
      <c r="B4263" s="1" t="s">
        <v>8483</v>
      </c>
      <c r="C4263" s="2">
        <v>56029</v>
      </c>
      <c r="D4263" s="1" t="s">
        <v>8484</v>
      </c>
      <c r="E4263" s="1" t="s">
        <v>8</v>
      </c>
      <c r="F4263" s="1" t="s">
        <v>210</v>
      </c>
      <c r="G4263" s="1" t="s">
        <v>4778</v>
      </c>
      <c r="H4263" s="1" t="s">
        <v>15834</v>
      </c>
      <c r="I4263" s="5">
        <v>2073</v>
      </c>
      <c r="J4263" s="5">
        <v>28537998</v>
      </c>
      <c r="K4263" s="3">
        <f>+Tabella2026[[#This Row],[POP_2024]]/SUM(Tabella2026[POP_2024])</f>
        <v>3.5169293749006674E-5</v>
      </c>
      <c r="L4263" s="3">
        <f>+Tabella2026[[#This Row],[INCIDENZA POPOLAZIONE]]*(PLAFOND/2)</f>
        <v>10353.813702737254</v>
      </c>
      <c r="M4263" s="3">
        <f>+IFERROR(Tabella2026[[#This Row],[reddito_2024]]/Tabella2026[[#This Row],[POP_2024]],"")</f>
        <v>13766.520984081042</v>
      </c>
      <c r="N4263" s="3">
        <f>+IF(Tabella2026[[#This Row],[REDDITO COMPLESSIVO PROCAPITE]]&lt;media_aggr_reddito_pc,(media_aggr_reddito_pc-Tabella2026[[#This Row],[REDDITO COMPLESSIVO PROCAPITE]]),0)</f>
        <v>4058.5450785276989</v>
      </c>
      <c r="O4263" s="3">
        <f>+Tabella2026[[#This Row],[DIFFERENZA REDDITO INFERIORE ALLA MEDIA DALLA MEDIA]]*Tabella2026[[#This Row],[POP_2024]]</f>
        <v>8413363.94778792</v>
      </c>
      <c r="P4263" s="3">
        <f>+Tabella2026[[#This Row],[POPOLAZIONE PER DIFFERENZA ]]/SUM(Tabella2026[[POPOLAZIONE PER DIFFERENZA ]])</f>
        <v>7.4641859401634132E-5</v>
      </c>
      <c r="Q4263" s="3">
        <f>+Tabella2026[[#This Row],[INCIDENZA POPOLAZIONE PER DIFFERENZA]]*(PLAFOND-SUM(Tabella2026[CONTRIBUTO SULLA BASE DELLA POPOLAZIONE]))</f>
        <v>21974.507426446628</v>
      </c>
      <c r="R4263" s="3">
        <f>+Tabella2026[[#This Row],[CONTRIBUTO SULLA BASE DELLA POPOLAZIONE]]+Tabella2026[[#This Row],[CONTRIBUTO SULLA BASE DEL REDDITO]]</f>
        <v>32328.321129183882</v>
      </c>
      <c r="S4263" s="3">
        <f>+Tabella2026[[#This Row],[CONTRIBUTO TOTALE]]/(PLAFOND/N_TESSERE)</f>
        <v>64.656642258367768</v>
      </c>
      <c r="T4263" s="3">
        <f>+MAX(CEILING(Tabella2026[[#This Row],[preDEF1]],1),1)</f>
        <v>65</v>
      </c>
      <c r="U4263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4263" s="21">
        <f>+Tabella2026[[#This Row],[DEF - n. card]]*(PLAFOND/N_TESSERE)</f>
        <v>32500</v>
      </c>
      <c r="W4263" s="18"/>
    </row>
    <row r="4264" spans="2:23" x14ac:dyDescent="0.25">
      <c r="B4264" s="1" t="s">
        <v>8565</v>
      </c>
      <c r="C4264" s="2">
        <v>64095</v>
      </c>
      <c r="D4264" s="1" t="s">
        <v>8566</v>
      </c>
      <c r="E4264" s="1" t="s">
        <v>15</v>
      </c>
      <c r="F4264" s="1" t="s">
        <v>290</v>
      </c>
      <c r="G4264" s="1" t="s">
        <v>4778</v>
      </c>
      <c r="H4264" s="1" t="s">
        <v>15836</v>
      </c>
      <c r="I4264" s="5">
        <v>2073</v>
      </c>
      <c r="J4264" s="5">
        <v>26525299</v>
      </c>
      <c r="K4264" s="3">
        <f>+Tabella2026[[#This Row],[POP_2024]]/SUM(Tabella2026[POP_2024])</f>
        <v>3.5169293749006674E-5</v>
      </c>
      <c r="L4264" s="3">
        <f>+Tabella2026[[#This Row],[INCIDENZA POPOLAZIONE]]*(PLAFOND/2)</f>
        <v>10353.813702737254</v>
      </c>
      <c r="M4264" s="3">
        <f>+IFERROR(Tabella2026[[#This Row],[reddito_2024]]/Tabella2026[[#This Row],[POP_2024]],"")</f>
        <v>12795.609744331887</v>
      </c>
      <c r="N4264" s="3">
        <f>+IF(Tabella2026[[#This Row],[REDDITO COMPLESSIVO PROCAPITE]]&lt;media_aggr_reddito_pc,(media_aggr_reddito_pc-Tabella2026[[#This Row],[REDDITO COMPLESSIVO PROCAPITE]]),0)</f>
        <v>5029.4563182768543</v>
      </c>
      <c r="O4264" s="3">
        <f>+Tabella2026[[#This Row],[DIFFERENZA REDDITO INFERIORE ALLA MEDIA DALLA MEDIA]]*Tabella2026[[#This Row],[POP_2024]]</f>
        <v>10426062.947787918</v>
      </c>
      <c r="P4264" s="3">
        <f>+Tabella2026[[#This Row],[POPOLAZIONE PER DIFFERENZA ]]/SUM(Tabella2026[[POPOLAZIONE PER DIFFERENZA ]])</f>
        <v>9.2498164763927309E-5</v>
      </c>
      <c r="Q4264" s="3">
        <f>+Tabella2026[[#This Row],[INCIDENZA POPOLAZIONE PER DIFFERENZA]]*(PLAFOND-SUM(Tabella2026[CONTRIBUTO SULLA BASE DELLA POPOLAZIONE]))</f>
        <v>27231.390332876737</v>
      </c>
      <c r="R4264" s="3">
        <f>+Tabella2026[[#This Row],[CONTRIBUTO SULLA BASE DELLA POPOLAZIONE]]+Tabella2026[[#This Row],[CONTRIBUTO SULLA BASE DEL REDDITO]]</f>
        <v>37585.204035613991</v>
      </c>
      <c r="S4264" s="3">
        <f>+Tabella2026[[#This Row],[CONTRIBUTO TOTALE]]/(PLAFOND/N_TESSERE)</f>
        <v>75.170408071227982</v>
      </c>
      <c r="T4264" s="3">
        <f>+MAX(CEILING(Tabella2026[[#This Row],[preDEF1]],1),1)</f>
        <v>76</v>
      </c>
      <c r="U4264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4264" s="21">
        <f>+Tabella2026[[#This Row],[DEF - n. card]]*(PLAFOND/N_TESSERE)</f>
        <v>38000</v>
      </c>
      <c r="W4264" s="18"/>
    </row>
    <row r="4265" spans="2:23" x14ac:dyDescent="0.25">
      <c r="B4265" s="1" t="s">
        <v>8707</v>
      </c>
      <c r="C4265" s="2">
        <v>6180</v>
      </c>
      <c r="D4265" s="1" t="s">
        <v>8708</v>
      </c>
      <c r="E4265" s="1" t="s">
        <v>18</v>
      </c>
      <c r="F4265" s="1" t="s">
        <v>138</v>
      </c>
      <c r="G4265" s="1" t="s">
        <v>4778</v>
      </c>
      <c r="H4265" s="1" t="s">
        <v>15835</v>
      </c>
      <c r="I4265" s="5">
        <v>2072</v>
      </c>
      <c r="J4265" s="5">
        <v>40996177</v>
      </c>
      <c r="K4265" s="3">
        <f>+Tabella2026[[#This Row],[POP_2024]]/SUM(Tabella2026[POP_2024])</f>
        <v>3.5152328339576378E-5</v>
      </c>
      <c r="L4265" s="3">
        <f>+Tabella2026[[#This Row],[INCIDENZA POPOLAZIONE]]*(PLAFOND/2)</f>
        <v>10348.819098925031</v>
      </c>
      <c r="M4265" s="3">
        <f>+IFERROR(Tabella2026[[#This Row],[reddito_2024]]/Tabella2026[[#This Row],[POP_2024]],"")</f>
        <v>19785.799710424712</v>
      </c>
      <c r="N4265" s="3">
        <f>+IF(Tabella2026[[#This Row],[REDDITO COMPLESSIVO PROCAPITE]]&lt;media_aggr_reddito_pc,(media_aggr_reddito_pc-Tabella2026[[#This Row],[REDDITO COMPLESSIVO PROCAPITE]]),0)</f>
        <v>0</v>
      </c>
      <c r="O4265" s="3">
        <f>+Tabella2026[[#This Row],[DIFFERENZA REDDITO INFERIORE ALLA MEDIA DALLA MEDIA]]*Tabella2026[[#This Row],[POP_2024]]</f>
        <v>0</v>
      </c>
      <c r="P4265" s="3">
        <f>+Tabella2026[[#This Row],[POPOLAZIONE PER DIFFERENZA ]]/SUM(Tabella2026[[POPOLAZIONE PER DIFFERENZA ]])</f>
        <v>0</v>
      </c>
      <c r="Q4265" s="3">
        <f>+Tabella2026[[#This Row],[INCIDENZA POPOLAZIONE PER DIFFERENZA]]*(PLAFOND-SUM(Tabella2026[CONTRIBUTO SULLA BASE DELLA POPOLAZIONE]))</f>
        <v>0</v>
      </c>
      <c r="R4265" s="3">
        <f>+Tabella2026[[#This Row],[CONTRIBUTO SULLA BASE DELLA POPOLAZIONE]]+Tabella2026[[#This Row],[CONTRIBUTO SULLA BASE DEL REDDITO]]</f>
        <v>10348.819098925031</v>
      </c>
      <c r="S4265" s="3">
        <f>+Tabella2026[[#This Row],[CONTRIBUTO TOTALE]]/(PLAFOND/N_TESSERE)</f>
        <v>20.697638197850061</v>
      </c>
      <c r="T4265" s="3">
        <f>+MAX(CEILING(Tabella2026[[#This Row],[preDEF1]],1),1)</f>
        <v>21</v>
      </c>
      <c r="U4265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65" s="21">
        <f>+Tabella2026[[#This Row],[DEF - n. card]]*(PLAFOND/N_TESSERE)</f>
        <v>10500</v>
      </c>
      <c r="W4265" s="18"/>
    </row>
    <row r="4266" spans="2:23" x14ac:dyDescent="0.25">
      <c r="B4266" s="1" t="s">
        <v>8469</v>
      </c>
      <c r="C4266" s="2">
        <v>75045</v>
      </c>
      <c r="D4266" s="1" t="s">
        <v>8470</v>
      </c>
      <c r="E4266" s="1" t="s">
        <v>33</v>
      </c>
      <c r="F4266" s="1" t="s">
        <v>132</v>
      </c>
      <c r="G4266" s="1" t="s">
        <v>4778</v>
      </c>
      <c r="H4266" s="1" t="s">
        <v>15836</v>
      </c>
      <c r="I4266" s="5">
        <v>2070</v>
      </c>
      <c r="J4266" s="5">
        <v>25917319</v>
      </c>
      <c r="K4266" s="3">
        <f>+Tabella2026[[#This Row],[POP_2024]]/SUM(Tabella2026[POP_2024])</f>
        <v>3.5118397520715785E-5</v>
      </c>
      <c r="L4266" s="3">
        <f>+Tabella2026[[#This Row],[INCIDENZA POPOLAZIONE]]*(PLAFOND/2)</f>
        <v>10338.829891300587</v>
      </c>
      <c r="M4266" s="3">
        <f>+IFERROR(Tabella2026[[#This Row],[reddito_2024]]/Tabella2026[[#This Row],[POP_2024]],"")</f>
        <v>12520.443961352657</v>
      </c>
      <c r="N4266" s="3">
        <f>+IF(Tabella2026[[#This Row],[REDDITO COMPLESSIVO PROCAPITE]]&lt;media_aggr_reddito_pc,(media_aggr_reddito_pc-Tabella2026[[#This Row],[REDDITO COMPLESSIVO PROCAPITE]]),0)</f>
        <v>5304.6221012560836</v>
      </c>
      <c r="O4266" s="3">
        <f>+Tabella2026[[#This Row],[DIFFERENZA REDDITO INFERIORE ALLA MEDIA DALLA MEDIA]]*Tabella2026[[#This Row],[POP_2024]]</f>
        <v>10980567.749600094</v>
      </c>
      <c r="P4266" s="3">
        <f>+Tabella2026[[#This Row],[POPOLAZIONE PER DIFFERENZA ]]/SUM(Tabella2026[[POPOLAZIONE PER DIFFERENZA ]])</f>
        <v>9.7417632138838351E-5</v>
      </c>
      <c r="Q4266" s="3">
        <f>+Tabella2026[[#This Row],[INCIDENZA POPOLAZIONE PER DIFFERENZA]]*(PLAFOND-SUM(Tabella2026[CONTRIBUTO SULLA BASE DELLA POPOLAZIONE]))</f>
        <v>28679.677838450021</v>
      </c>
      <c r="R4266" s="3">
        <f>+Tabella2026[[#This Row],[CONTRIBUTO SULLA BASE DELLA POPOLAZIONE]]+Tabella2026[[#This Row],[CONTRIBUTO SULLA BASE DEL REDDITO]]</f>
        <v>39018.507729750607</v>
      </c>
      <c r="S4266" s="3">
        <f>+Tabella2026[[#This Row],[CONTRIBUTO TOTALE]]/(PLAFOND/N_TESSERE)</f>
        <v>78.03701545950122</v>
      </c>
      <c r="T4266" s="3">
        <f>+MAX(CEILING(Tabella2026[[#This Row],[preDEF1]],1),1)</f>
        <v>79</v>
      </c>
      <c r="U4266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4266" s="21">
        <f>+Tabella2026[[#This Row],[DEF - n. card]]*(PLAFOND/N_TESSERE)</f>
        <v>39500</v>
      </c>
      <c r="W4266" s="18"/>
    </row>
    <row r="4267" spans="2:23" x14ac:dyDescent="0.25">
      <c r="B4267" s="1" t="s">
        <v>8619</v>
      </c>
      <c r="C4267" s="2">
        <v>16199</v>
      </c>
      <c r="D4267" s="1" t="s">
        <v>8620</v>
      </c>
      <c r="E4267" s="1" t="s">
        <v>12</v>
      </c>
      <c r="F4267" s="1" t="s">
        <v>93</v>
      </c>
      <c r="G4267" s="1" t="s">
        <v>4778</v>
      </c>
      <c r="H4267" s="1" t="s">
        <v>15835</v>
      </c>
      <c r="I4267" s="5">
        <v>2070</v>
      </c>
      <c r="J4267" s="5">
        <v>37020253</v>
      </c>
      <c r="K4267" s="3">
        <f>+Tabella2026[[#This Row],[POP_2024]]/SUM(Tabella2026[POP_2024])</f>
        <v>3.5118397520715785E-5</v>
      </c>
      <c r="L4267" s="3">
        <f>+Tabella2026[[#This Row],[INCIDENZA POPOLAZIONE]]*(PLAFOND/2)</f>
        <v>10338.829891300587</v>
      </c>
      <c r="M4267" s="3">
        <f>+IFERROR(Tabella2026[[#This Row],[reddito_2024]]/Tabella2026[[#This Row],[POP_2024]],"")</f>
        <v>17884.180193236716</v>
      </c>
      <c r="N4267" s="3">
        <f>+IF(Tabella2026[[#This Row],[REDDITO COMPLESSIVO PROCAPITE]]&lt;media_aggr_reddito_pc,(media_aggr_reddito_pc-Tabella2026[[#This Row],[REDDITO COMPLESSIVO PROCAPITE]]),0)</f>
        <v>0</v>
      </c>
      <c r="O4267" s="3">
        <f>+Tabella2026[[#This Row],[DIFFERENZA REDDITO INFERIORE ALLA MEDIA DALLA MEDIA]]*Tabella2026[[#This Row],[POP_2024]]</f>
        <v>0</v>
      </c>
      <c r="P4267" s="3">
        <f>+Tabella2026[[#This Row],[POPOLAZIONE PER DIFFERENZA ]]/SUM(Tabella2026[[POPOLAZIONE PER DIFFERENZA ]])</f>
        <v>0</v>
      </c>
      <c r="Q4267" s="3">
        <f>+Tabella2026[[#This Row],[INCIDENZA POPOLAZIONE PER DIFFERENZA]]*(PLAFOND-SUM(Tabella2026[CONTRIBUTO SULLA BASE DELLA POPOLAZIONE]))</f>
        <v>0</v>
      </c>
      <c r="R4267" s="3">
        <f>+Tabella2026[[#This Row],[CONTRIBUTO SULLA BASE DELLA POPOLAZIONE]]+Tabella2026[[#This Row],[CONTRIBUTO SULLA BASE DEL REDDITO]]</f>
        <v>10338.829891300587</v>
      </c>
      <c r="S4267" s="3">
        <f>+Tabella2026[[#This Row],[CONTRIBUTO TOTALE]]/(PLAFOND/N_TESSERE)</f>
        <v>20.677659782601175</v>
      </c>
      <c r="T4267" s="3">
        <f>+MAX(CEILING(Tabella2026[[#This Row],[preDEF1]],1),1)</f>
        <v>21</v>
      </c>
      <c r="U4267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67" s="21">
        <f>+Tabella2026[[#This Row],[DEF - n. card]]*(PLAFOND/N_TESSERE)</f>
        <v>10500</v>
      </c>
      <c r="W4267" s="18"/>
    </row>
    <row r="4268" spans="2:23" x14ac:dyDescent="0.25">
      <c r="B4268" s="1" t="s">
        <v>8523</v>
      </c>
      <c r="C4268" s="2">
        <v>28006</v>
      </c>
      <c r="D4268" s="1" t="s">
        <v>8524</v>
      </c>
      <c r="E4268" s="1" t="s">
        <v>38</v>
      </c>
      <c r="F4268" s="1" t="s">
        <v>45</v>
      </c>
      <c r="G4268" s="1" t="s">
        <v>4778</v>
      </c>
      <c r="H4268" s="1" t="s">
        <v>15835</v>
      </c>
      <c r="I4268" s="5">
        <v>2069</v>
      </c>
      <c r="J4268" s="5">
        <v>39416374</v>
      </c>
      <c r="K4268" s="3">
        <f>+Tabella2026[[#This Row],[POP_2024]]/SUM(Tabella2026[POP_2024])</f>
        <v>3.5101432111285482E-5</v>
      </c>
      <c r="L4268" s="3">
        <f>+Tabella2026[[#This Row],[INCIDENZA POPOLAZIONE]]*(PLAFOND/2)</f>
        <v>10333.835287488362</v>
      </c>
      <c r="M4268" s="3">
        <f>+IFERROR(Tabella2026[[#This Row],[reddito_2024]]/Tabella2026[[#This Row],[POP_2024]],"")</f>
        <v>19050.929917834703</v>
      </c>
      <c r="N4268" s="3">
        <f>+IF(Tabella2026[[#This Row],[REDDITO COMPLESSIVO PROCAPITE]]&lt;media_aggr_reddito_pc,(media_aggr_reddito_pc-Tabella2026[[#This Row],[REDDITO COMPLESSIVO PROCAPITE]]),0)</f>
        <v>0</v>
      </c>
      <c r="O4268" s="3">
        <f>+Tabella2026[[#This Row],[DIFFERENZA REDDITO INFERIORE ALLA MEDIA DALLA MEDIA]]*Tabella2026[[#This Row],[POP_2024]]</f>
        <v>0</v>
      </c>
      <c r="P4268" s="3">
        <f>+Tabella2026[[#This Row],[POPOLAZIONE PER DIFFERENZA ]]/SUM(Tabella2026[[POPOLAZIONE PER DIFFERENZA ]])</f>
        <v>0</v>
      </c>
      <c r="Q4268" s="3">
        <f>+Tabella2026[[#This Row],[INCIDENZA POPOLAZIONE PER DIFFERENZA]]*(PLAFOND-SUM(Tabella2026[CONTRIBUTO SULLA BASE DELLA POPOLAZIONE]))</f>
        <v>0</v>
      </c>
      <c r="R4268" s="3">
        <f>+Tabella2026[[#This Row],[CONTRIBUTO SULLA BASE DELLA POPOLAZIONE]]+Tabella2026[[#This Row],[CONTRIBUTO SULLA BASE DEL REDDITO]]</f>
        <v>10333.835287488362</v>
      </c>
      <c r="S4268" s="3">
        <f>+Tabella2026[[#This Row],[CONTRIBUTO TOTALE]]/(PLAFOND/N_TESSERE)</f>
        <v>20.667670574976725</v>
      </c>
      <c r="T4268" s="3">
        <f>+MAX(CEILING(Tabella2026[[#This Row],[preDEF1]],1),1)</f>
        <v>21</v>
      </c>
      <c r="U4268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68" s="21">
        <f>+Tabella2026[[#This Row],[DEF - n. card]]*(PLAFOND/N_TESSERE)</f>
        <v>10500</v>
      </c>
      <c r="W4268" s="18"/>
    </row>
    <row r="4269" spans="2:23" x14ac:dyDescent="0.25">
      <c r="B4269" s="1" t="s">
        <v>8613</v>
      </c>
      <c r="C4269" s="2">
        <v>22127</v>
      </c>
      <c r="D4269" s="1" t="s">
        <v>8614</v>
      </c>
      <c r="E4269" s="1" t="s">
        <v>99</v>
      </c>
      <c r="F4269" s="1" t="s">
        <v>98</v>
      </c>
      <c r="G4269" s="1" t="s">
        <v>4778</v>
      </c>
      <c r="H4269" s="1" t="s">
        <v>15835</v>
      </c>
      <c r="I4269" s="5">
        <v>2069</v>
      </c>
      <c r="J4269" s="5">
        <v>47943927</v>
      </c>
      <c r="K4269" s="3">
        <f>+Tabella2026[[#This Row],[POP_2024]]/SUM(Tabella2026[POP_2024])</f>
        <v>3.5101432111285482E-5</v>
      </c>
      <c r="L4269" s="3">
        <f>+Tabella2026[[#This Row],[INCIDENZA POPOLAZIONE]]*(PLAFOND/2)</f>
        <v>10333.835287488362</v>
      </c>
      <c r="M4269" s="3">
        <f>+IFERROR(Tabella2026[[#This Row],[reddito_2024]]/Tabella2026[[#This Row],[POP_2024]],"")</f>
        <v>23172.51184146931</v>
      </c>
      <c r="N4269" s="3">
        <f>+IF(Tabella2026[[#This Row],[REDDITO COMPLESSIVO PROCAPITE]]&lt;media_aggr_reddito_pc,(media_aggr_reddito_pc-Tabella2026[[#This Row],[REDDITO COMPLESSIVO PROCAPITE]]),0)</f>
        <v>0</v>
      </c>
      <c r="O4269" s="3">
        <f>+Tabella2026[[#This Row],[DIFFERENZA REDDITO INFERIORE ALLA MEDIA DALLA MEDIA]]*Tabella2026[[#This Row],[POP_2024]]</f>
        <v>0</v>
      </c>
      <c r="P4269" s="3">
        <f>+Tabella2026[[#This Row],[POPOLAZIONE PER DIFFERENZA ]]/SUM(Tabella2026[[POPOLAZIONE PER DIFFERENZA ]])</f>
        <v>0</v>
      </c>
      <c r="Q4269" s="3">
        <f>+Tabella2026[[#This Row],[INCIDENZA POPOLAZIONE PER DIFFERENZA]]*(PLAFOND-SUM(Tabella2026[CONTRIBUTO SULLA BASE DELLA POPOLAZIONE]))</f>
        <v>0</v>
      </c>
      <c r="R4269" s="3">
        <f>+Tabella2026[[#This Row],[CONTRIBUTO SULLA BASE DELLA POPOLAZIONE]]+Tabella2026[[#This Row],[CONTRIBUTO SULLA BASE DEL REDDITO]]</f>
        <v>10333.835287488362</v>
      </c>
      <c r="S4269" s="3">
        <f>+Tabella2026[[#This Row],[CONTRIBUTO TOTALE]]/(PLAFOND/N_TESSERE)</f>
        <v>20.667670574976725</v>
      </c>
      <c r="T4269" s="3">
        <f>+MAX(CEILING(Tabella2026[[#This Row],[preDEF1]],1),1)</f>
        <v>21</v>
      </c>
      <c r="U4269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69" s="21">
        <f>+Tabella2026[[#This Row],[DEF - n. card]]*(PLAFOND/N_TESSERE)</f>
        <v>10500</v>
      </c>
      <c r="W4269" s="18"/>
    </row>
    <row r="4270" spans="2:23" x14ac:dyDescent="0.25">
      <c r="B4270" s="1" t="s">
        <v>8697</v>
      </c>
      <c r="C4270" s="2">
        <v>4176</v>
      </c>
      <c r="D4270" s="1" t="s">
        <v>8698</v>
      </c>
      <c r="E4270" s="1" t="s">
        <v>18</v>
      </c>
      <c r="F4270" s="1" t="s">
        <v>263</v>
      </c>
      <c r="G4270" s="1" t="s">
        <v>4778</v>
      </c>
      <c r="H4270" s="1" t="s">
        <v>15835</v>
      </c>
      <c r="I4270" s="5">
        <v>2069</v>
      </c>
      <c r="J4270" s="5">
        <v>40463029</v>
      </c>
      <c r="K4270" s="3">
        <f>+Tabella2026[[#This Row],[POP_2024]]/SUM(Tabella2026[POP_2024])</f>
        <v>3.5101432111285482E-5</v>
      </c>
      <c r="L4270" s="3">
        <f>+Tabella2026[[#This Row],[INCIDENZA POPOLAZIONE]]*(PLAFOND/2)</f>
        <v>10333.835287488362</v>
      </c>
      <c r="M4270" s="3">
        <f>+IFERROR(Tabella2026[[#This Row],[reddito_2024]]/Tabella2026[[#This Row],[POP_2024]],"")</f>
        <v>19556.804736587725</v>
      </c>
      <c r="N4270" s="3">
        <f>+IF(Tabella2026[[#This Row],[REDDITO COMPLESSIVO PROCAPITE]]&lt;media_aggr_reddito_pc,(media_aggr_reddito_pc-Tabella2026[[#This Row],[REDDITO COMPLESSIVO PROCAPITE]]),0)</f>
        <v>0</v>
      </c>
      <c r="O4270" s="3">
        <f>+Tabella2026[[#This Row],[DIFFERENZA REDDITO INFERIORE ALLA MEDIA DALLA MEDIA]]*Tabella2026[[#This Row],[POP_2024]]</f>
        <v>0</v>
      </c>
      <c r="P4270" s="3">
        <f>+Tabella2026[[#This Row],[POPOLAZIONE PER DIFFERENZA ]]/SUM(Tabella2026[[POPOLAZIONE PER DIFFERENZA ]])</f>
        <v>0</v>
      </c>
      <c r="Q4270" s="3">
        <f>+Tabella2026[[#This Row],[INCIDENZA POPOLAZIONE PER DIFFERENZA]]*(PLAFOND-SUM(Tabella2026[CONTRIBUTO SULLA BASE DELLA POPOLAZIONE]))</f>
        <v>0</v>
      </c>
      <c r="R4270" s="3">
        <f>+Tabella2026[[#This Row],[CONTRIBUTO SULLA BASE DELLA POPOLAZIONE]]+Tabella2026[[#This Row],[CONTRIBUTO SULLA BASE DEL REDDITO]]</f>
        <v>10333.835287488362</v>
      </c>
      <c r="S4270" s="3">
        <f>+Tabella2026[[#This Row],[CONTRIBUTO TOTALE]]/(PLAFOND/N_TESSERE)</f>
        <v>20.667670574976725</v>
      </c>
      <c r="T4270" s="3">
        <f>+MAX(CEILING(Tabella2026[[#This Row],[preDEF1]],1),1)</f>
        <v>21</v>
      </c>
      <c r="U4270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70" s="21">
        <f>+Tabella2026[[#This Row],[DEF - n. card]]*(PLAFOND/N_TESSERE)</f>
        <v>10500</v>
      </c>
      <c r="W4270" s="18"/>
    </row>
    <row r="4271" spans="2:23" x14ac:dyDescent="0.25">
      <c r="B4271" s="1" t="s">
        <v>8449</v>
      </c>
      <c r="C4271" s="2">
        <v>80023</v>
      </c>
      <c r="D4271" s="1" t="s">
        <v>8450</v>
      </c>
      <c r="E4271" s="1" t="s">
        <v>61</v>
      </c>
      <c r="F4271" s="1" t="s">
        <v>62</v>
      </c>
      <c r="G4271" s="1" t="s">
        <v>4778</v>
      </c>
      <c r="H4271" s="1" t="s">
        <v>15836</v>
      </c>
      <c r="I4271" s="5">
        <v>2068</v>
      </c>
      <c r="J4271" s="5">
        <v>20414506</v>
      </c>
      <c r="K4271" s="3">
        <f>+Tabella2026[[#This Row],[POP_2024]]/SUM(Tabella2026[POP_2024])</f>
        <v>3.5084466701855186E-5</v>
      </c>
      <c r="L4271" s="3">
        <f>+Tabella2026[[#This Row],[INCIDENZA POPOLAZIONE]]*(PLAFOND/2)</f>
        <v>10328.840683676141</v>
      </c>
      <c r="M4271" s="3">
        <f>+IFERROR(Tabella2026[[#This Row],[reddito_2024]]/Tabella2026[[#This Row],[POP_2024]],"")</f>
        <v>9871.6179883945842</v>
      </c>
      <c r="N4271" s="3">
        <f>+IF(Tabella2026[[#This Row],[REDDITO COMPLESSIVO PROCAPITE]]&lt;media_aggr_reddito_pc,(media_aggr_reddito_pc-Tabella2026[[#This Row],[REDDITO COMPLESSIVO PROCAPITE]]),0)</f>
        <v>7953.4480742141568</v>
      </c>
      <c r="O4271" s="3">
        <f>+Tabella2026[[#This Row],[DIFFERENZA REDDITO INFERIORE ALLA MEDIA DALLA MEDIA]]*Tabella2026[[#This Row],[POP_2024]]</f>
        <v>16447730.617474876</v>
      </c>
      <c r="P4271" s="3">
        <f>+Tabella2026[[#This Row],[POPOLAZIONE PER DIFFERENZA ]]/SUM(Tabella2026[[POPOLAZIONE PER DIFFERENZA ]])</f>
        <v>1.4592132277224288E-4</v>
      </c>
      <c r="Q4271" s="3">
        <f>+Tabella2026[[#This Row],[INCIDENZA POPOLAZIONE PER DIFFERENZA]]*(PLAFOND-SUM(Tabella2026[CONTRIBUTO SULLA BASE DELLA POPOLAZIONE]))</f>
        <v>42959.127983156402</v>
      </c>
      <c r="R4271" s="3">
        <f>+Tabella2026[[#This Row],[CONTRIBUTO SULLA BASE DELLA POPOLAZIONE]]+Tabella2026[[#This Row],[CONTRIBUTO SULLA BASE DEL REDDITO]]</f>
        <v>53287.968666832545</v>
      </c>
      <c r="S4271" s="3">
        <f>+Tabella2026[[#This Row],[CONTRIBUTO TOTALE]]/(PLAFOND/N_TESSERE)</f>
        <v>106.5759373336651</v>
      </c>
      <c r="T4271" s="3">
        <f>+MAX(CEILING(Tabella2026[[#This Row],[preDEF1]],1),1)</f>
        <v>107</v>
      </c>
      <c r="U4271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4271" s="21">
        <f>+Tabella2026[[#This Row],[DEF - n. card]]*(PLAFOND/N_TESSERE)</f>
        <v>53500</v>
      </c>
      <c r="W4271" s="18"/>
    </row>
    <row r="4272" spans="2:23" x14ac:dyDescent="0.25">
      <c r="B4272" s="1" t="s">
        <v>8525</v>
      </c>
      <c r="C4272" s="2">
        <v>67018</v>
      </c>
      <c r="D4272" s="1" t="s">
        <v>8526</v>
      </c>
      <c r="E4272" s="1" t="s">
        <v>96</v>
      </c>
      <c r="F4272" s="1" t="s">
        <v>298</v>
      </c>
      <c r="G4272" s="1" t="s">
        <v>4778</v>
      </c>
      <c r="H4272" s="1" t="s">
        <v>15836</v>
      </c>
      <c r="I4272" s="5">
        <v>2068</v>
      </c>
      <c r="J4272" s="5">
        <v>28679540</v>
      </c>
      <c r="K4272" s="3">
        <f>+Tabella2026[[#This Row],[POP_2024]]/SUM(Tabella2026[POP_2024])</f>
        <v>3.5084466701855186E-5</v>
      </c>
      <c r="L4272" s="3">
        <f>+Tabella2026[[#This Row],[INCIDENZA POPOLAZIONE]]*(PLAFOND/2)</f>
        <v>10328.840683676141</v>
      </c>
      <c r="M4272" s="3">
        <f>+IFERROR(Tabella2026[[#This Row],[reddito_2024]]/Tabella2026[[#This Row],[POP_2024]],"")</f>
        <v>13868.249516441007</v>
      </c>
      <c r="N4272" s="3">
        <f>+IF(Tabella2026[[#This Row],[REDDITO COMPLESSIVO PROCAPITE]]&lt;media_aggr_reddito_pc,(media_aggr_reddito_pc-Tabella2026[[#This Row],[REDDITO COMPLESSIVO PROCAPITE]]),0)</f>
        <v>3956.8165461677345</v>
      </c>
      <c r="O4272" s="3">
        <f>+Tabella2026[[#This Row],[DIFFERENZA REDDITO INFERIORE ALLA MEDIA DALLA MEDIA]]*Tabella2026[[#This Row],[POP_2024]]</f>
        <v>8182696.6174748745</v>
      </c>
      <c r="P4272" s="3">
        <f>+Tabella2026[[#This Row],[POPOLAZIONE PER DIFFERENZA ]]/SUM(Tabella2026[[POPOLAZIONE PER DIFFERENZA ]])</f>
        <v>7.2595420124238613E-5</v>
      </c>
      <c r="Q4272" s="3">
        <f>+Tabella2026[[#This Row],[INCIDENZA POPOLAZIONE PER DIFFERENZA]]*(PLAFOND-SUM(Tabella2026[CONTRIBUTO SULLA BASE DELLA POPOLAZIONE]))</f>
        <v>21372.037238010842</v>
      </c>
      <c r="R4272" s="3">
        <f>+Tabella2026[[#This Row],[CONTRIBUTO SULLA BASE DELLA POPOLAZIONE]]+Tabella2026[[#This Row],[CONTRIBUTO SULLA BASE DEL REDDITO]]</f>
        <v>31700.877921686981</v>
      </c>
      <c r="S4272" s="3">
        <f>+Tabella2026[[#This Row],[CONTRIBUTO TOTALE]]/(PLAFOND/N_TESSERE)</f>
        <v>63.401755843373962</v>
      </c>
      <c r="T4272" s="3">
        <f>+MAX(CEILING(Tabella2026[[#This Row],[preDEF1]],1),1)</f>
        <v>64</v>
      </c>
      <c r="U4272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4272" s="21">
        <f>+Tabella2026[[#This Row],[DEF - n. card]]*(PLAFOND/N_TESSERE)</f>
        <v>32000</v>
      </c>
      <c r="W4272" s="18"/>
    </row>
    <row r="4273" spans="2:23" x14ac:dyDescent="0.25">
      <c r="B4273" s="1" t="s">
        <v>8755</v>
      </c>
      <c r="C4273" s="2">
        <v>17071</v>
      </c>
      <c r="D4273" s="1" t="s">
        <v>8756</v>
      </c>
      <c r="E4273" s="1" t="s">
        <v>12</v>
      </c>
      <c r="F4273" s="1" t="s">
        <v>50</v>
      </c>
      <c r="G4273" s="1" t="s">
        <v>4778</v>
      </c>
      <c r="H4273" s="1" t="s">
        <v>15835</v>
      </c>
      <c r="I4273" s="5">
        <v>2067</v>
      </c>
      <c r="J4273" s="5">
        <v>32821007</v>
      </c>
      <c r="K4273" s="3">
        <f>+Tabella2026[[#This Row],[POP_2024]]/SUM(Tabella2026[POP_2024])</f>
        <v>3.506750129242489E-5</v>
      </c>
      <c r="L4273" s="3">
        <f>+Tabella2026[[#This Row],[INCIDENZA POPOLAZIONE]]*(PLAFOND/2)</f>
        <v>10323.846079863919</v>
      </c>
      <c r="M4273" s="3">
        <f>+IFERROR(Tabella2026[[#This Row],[reddito_2024]]/Tabella2026[[#This Row],[POP_2024]],"")</f>
        <v>15878.571359458152</v>
      </c>
      <c r="N4273" s="3">
        <f>+IF(Tabella2026[[#This Row],[REDDITO COMPLESSIVO PROCAPITE]]&lt;media_aggr_reddito_pc,(media_aggr_reddito_pc-Tabella2026[[#This Row],[REDDITO COMPLESSIVO PROCAPITE]]),0)</f>
        <v>1946.494703150589</v>
      </c>
      <c r="O4273" s="3">
        <f>+Tabella2026[[#This Row],[DIFFERENZA REDDITO INFERIORE ALLA MEDIA DALLA MEDIA]]*Tabella2026[[#This Row],[POP_2024]]</f>
        <v>4023404.5514122676</v>
      </c>
      <c r="P4273" s="3">
        <f>+Tabella2026[[#This Row],[POPOLAZIONE PER DIFFERENZA ]]/SUM(Tabella2026[[POPOLAZIONE PER DIFFERENZA ]])</f>
        <v>3.5694925205436923E-5</v>
      </c>
      <c r="Q4273" s="3">
        <f>+Tabella2026[[#This Row],[INCIDENZA POPOLAZIONE PER DIFFERENZA]]*(PLAFOND-SUM(Tabella2026[CONTRIBUTO SULLA BASE DELLA POPOLAZIONE]))</f>
        <v>10508.559209286768</v>
      </c>
      <c r="R4273" s="3">
        <f>+Tabella2026[[#This Row],[CONTRIBUTO SULLA BASE DELLA POPOLAZIONE]]+Tabella2026[[#This Row],[CONTRIBUTO SULLA BASE DEL REDDITO]]</f>
        <v>20832.405289150687</v>
      </c>
      <c r="S4273" s="3">
        <f>+Tabella2026[[#This Row],[CONTRIBUTO TOTALE]]/(PLAFOND/N_TESSERE)</f>
        <v>41.664810578301378</v>
      </c>
      <c r="T4273" s="3">
        <f>+MAX(CEILING(Tabella2026[[#This Row],[preDEF1]],1),1)</f>
        <v>42</v>
      </c>
      <c r="U4273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4273" s="21">
        <f>+Tabella2026[[#This Row],[DEF - n. card]]*(PLAFOND/N_TESSERE)</f>
        <v>21000</v>
      </c>
      <c r="W4273" s="18"/>
    </row>
    <row r="4274" spans="2:23" x14ac:dyDescent="0.25">
      <c r="B4274" s="1" t="s">
        <v>8569</v>
      </c>
      <c r="C4274" s="2">
        <v>14049</v>
      </c>
      <c r="D4274" s="1" t="s">
        <v>8570</v>
      </c>
      <c r="E4274" s="1" t="s">
        <v>12</v>
      </c>
      <c r="F4274" s="1" t="s">
        <v>980</v>
      </c>
      <c r="G4274" s="1" t="s">
        <v>4778</v>
      </c>
      <c r="H4274" s="1" t="s">
        <v>15835</v>
      </c>
      <c r="I4274" s="5">
        <v>2067</v>
      </c>
      <c r="J4274" s="5">
        <v>40102240</v>
      </c>
      <c r="K4274" s="3">
        <f>+Tabella2026[[#This Row],[POP_2024]]/SUM(Tabella2026[POP_2024])</f>
        <v>3.506750129242489E-5</v>
      </c>
      <c r="L4274" s="3">
        <f>+Tabella2026[[#This Row],[INCIDENZA POPOLAZIONE]]*(PLAFOND/2)</f>
        <v>10323.846079863919</v>
      </c>
      <c r="M4274" s="3">
        <f>+IFERROR(Tabella2026[[#This Row],[reddito_2024]]/Tabella2026[[#This Row],[POP_2024]],"")</f>
        <v>19401.180454765359</v>
      </c>
      <c r="N4274" s="3">
        <f>+IF(Tabella2026[[#This Row],[REDDITO COMPLESSIVO PROCAPITE]]&lt;media_aggr_reddito_pc,(media_aggr_reddito_pc-Tabella2026[[#This Row],[REDDITO COMPLESSIVO PROCAPITE]]),0)</f>
        <v>0</v>
      </c>
      <c r="O4274" s="3">
        <f>+Tabella2026[[#This Row],[DIFFERENZA REDDITO INFERIORE ALLA MEDIA DALLA MEDIA]]*Tabella2026[[#This Row],[POP_2024]]</f>
        <v>0</v>
      </c>
      <c r="P4274" s="3">
        <f>+Tabella2026[[#This Row],[POPOLAZIONE PER DIFFERENZA ]]/SUM(Tabella2026[[POPOLAZIONE PER DIFFERENZA ]])</f>
        <v>0</v>
      </c>
      <c r="Q4274" s="3">
        <f>+Tabella2026[[#This Row],[INCIDENZA POPOLAZIONE PER DIFFERENZA]]*(PLAFOND-SUM(Tabella2026[CONTRIBUTO SULLA BASE DELLA POPOLAZIONE]))</f>
        <v>0</v>
      </c>
      <c r="R4274" s="3">
        <f>+Tabella2026[[#This Row],[CONTRIBUTO SULLA BASE DELLA POPOLAZIONE]]+Tabella2026[[#This Row],[CONTRIBUTO SULLA BASE DEL REDDITO]]</f>
        <v>10323.846079863919</v>
      </c>
      <c r="S4274" s="3">
        <f>+Tabella2026[[#This Row],[CONTRIBUTO TOTALE]]/(PLAFOND/N_TESSERE)</f>
        <v>20.647692159727839</v>
      </c>
      <c r="T4274" s="3">
        <f>+MAX(CEILING(Tabella2026[[#This Row],[preDEF1]],1),1)</f>
        <v>21</v>
      </c>
      <c r="U4274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74" s="21">
        <f>+Tabella2026[[#This Row],[DEF - n. card]]*(PLAFOND/N_TESSERE)</f>
        <v>10500</v>
      </c>
      <c r="W4274" s="18"/>
    </row>
    <row r="4275" spans="2:23" x14ac:dyDescent="0.25">
      <c r="B4275" s="1" t="s">
        <v>8261</v>
      </c>
      <c r="C4275" s="2">
        <v>78069</v>
      </c>
      <c r="D4275" s="1" t="s">
        <v>8262</v>
      </c>
      <c r="E4275" s="1" t="s">
        <v>61</v>
      </c>
      <c r="F4275" s="1" t="s">
        <v>178</v>
      </c>
      <c r="G4275" s="1" t="s">
        <v>4778</v>
      </c>
      <c r="H4275" s="1" t="s">
        <v>15836</v>
      </c>
      <c r="I4275" s="5">
        <v>2066</v>
      </c>
      <c r="J4275" s="5">
        <v>24362777</v>
      </c>
      <c r="K4275" s="3">
        <f>+Tabella2026[[#This Row],[POP_2024]]/SUM(Tabella2026[POP_2024])</f>
        <v>3.5050535882994593E-5</v>
      </c>
      <c r="L4275" s="3">
        <f>+Tabella2026[[#This Row],[INCIDENZA POPOLAZIONE]]*(PLAFOND/2)</f>
        <v>10318.851476051695</v>
      </c>
      <c r="M4275" s="3">
        <f>+IFERROR(Tabella2026[[#This Row],[reddito_2024]]/Tabella2026[[#This Row],[POP_2024]],"")</f>
        <v>11792.244433688287</v>
      </c>
      <c r="N4275" s="3">
        <f>+IF(Tabella2026[[#This Row],[REDDITO COMPLESSIVO PROCAPITE]]&lt;media_aggr_reddito_pc,(media_aggr_reddito_pc-Tabella2026[[#This Row],[REDDITO COMPLESSIVO PROCAPITE]]),0)</f>
        <v>6032.8216289204538</v>
      </c>
      <c r="O4275" s="3">
        <f>+Tabella2026[[#This Row],[DIFFERENZA REDDITO INFERIORE ALLA MEDIA DALLA MEDIA]]*Tabella2026[[#This Row],[POP_2024]]</f>
        <v>12463809.485349657</v>
      </c>
      <c r="P4275" s="3">
        <f>+Tabella2026[[#This Row],[POPOLAZIONE PER DIFFERENZA ]]/SUM(Tabella2026[[POPOLAZIONE PER DIFFERENZA ]])</f>
        <v>1.1057668739729576E-4</v>
      </c>
      <c r="Q4275" s="3">
        <f>+Tabella2026[[#This Row],[INCIDENZA POPOLAZIONE PER DIFFERENZA]]*(PLAFOND-SUM(Tabella2026[CONTRIBUTO SULLA BASE DELLA POPOLAZIONE]))</f>
        <v>32553.693837248455</v>
      </c>
      <c r="R4275" s="3">
        <f>+Tabella2026[[#This Row],[CONTRIBUTO SULLA BASE DELLA POPOLAZIONE]]+Tabella2026[[#This Row],[CONTRIBUTO SULLA BASE DEL REDDITO]]</f>
        <v>42872.54531330015</v>
      </c>
      <c r="S4275" s="3">
        <f>+Tabella2026[[#This Row],[CONTRIBUTO TOTALE]]/(PLAFOND/N_TESSERE)</f>
        <v>85.745090626600302</v>
      </c>
      <c r="T4275" s="3">
        <f>+MAX(CEILING(Tabella2026[[#This Row],[preDEF1]],1),1)</f>
        <v>86</v>
      </c>
      <c r="U4275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4275" s="21">
        <f>+Tabella2026[[#This Row],[DEF - n. card]]*(PLAFOND/N_TESSERE)</f>
        <v>43000</v>
      </c>
      <c r="W4275" s="18"/>
    </row>
    <row r="4276" spans="2:23" x14ac:dyDescent="0.25">
      <c r="B4276" s="1" t="s">
        <v>8539</v>
      </c>
      <c r="C4276" s="2">
        <v>97090</v>
      </c>
      <c r="D4276" s="1" t="s">
        <v>8540</v>
      </c>
      <c r="E4276" s="1" t="s">
        <v>12</v>
      </c>
      <c r="F4276" s="1" t="s">
        <v>362</v>
      </c>
      <c r="G4276" s="1" t="s">
        <v>4778</v>
      </c>
      <c r="H4276" s="1" t="s">
        <v>15835</v>
      </c>
      <c r="I4276" s="5">
        <v>2065</v>
      </c>
      <c r="J4276" s="5">
        <v>51702150</v>
      </c>
      <c r="K4276" s="3">
        <f>+Tabella2026[[#This Row],[POP_2024]]/SUM(Tabella2026[POP_2024])</f>
        <v>3.5033570473564297E-5</v>
      </c>
      <c r="L4276" s="3">
        <f>+Tabella2026[[#This Row],[INCIDENZA POPOLAZIONE]]*(PLAFOND/2)</f>
        <v>10313.856872239474</v>
      </c>
      <c r="M4276" s="3">
        <f>+IFERROR(Tabella2026[[#This Row],[reddito_2024]]/Tabella2026[[#This Row],[POP_2024]],"")</f>
        <v>25037.3607748184</v>
      </c>
      <c r="N4276" s="3">
        <f>+IF(Tabella2026[[#This Row],[REDDITO COMPLESSIVO PROCAPITE]]&lt;media_aggr_reddito_pc,(media_aggr_reddito_pc-Tabella2026[[#This Row],[REDDITO COMPLESSIVO PROCAPITE]]),0)</f>
        <v>0</v>
      </c>
      <c r="O4276" s="3">
        <f>+Tabella2026[[#This Row],[DIFFERENZA REDDITO INFERIORE ALLA MEDIA DALLA MEDIA]]*Tabella2026[[#This Row],[POP_2024]]</f>
        <v>0</v>
      </c>
      <c r="P4276" s="3">
        <f>+Tabella2026[[#This Row],[POPOLAZIONE PER DIFFERENZA ]]/SUM(Tabella2026[[POPOLAZIONE PER DIFFERENZA ]])</f>
        <v>0</v>
      </c>
      <c r="Q4276" s="3">
        <f>+Tabella2026[[#This Row],[INCIDENZA POPOLAZIONE PER DIFFERENZA]]*(PLAFOND-SUM(Tabella2026[CONTRIBUTO SULLA BASE DELLA POPOLAZIONE]))</f>
        <v>0</v>
      </c>
      <c r="R4276" s="3">
        <f>+Tabella2026[[#This Row],[CONTRIBUTO SULLA BASE DELLA POPOLAZIONE]]+Tabella2026[[#This Row],[CONTRIBUTO SULLA BASE DEL REDDITO]]</f>
        <v>10313.856872239474</v>
      </c>
      <c r="S4276" s="3">
        <f>+Tabella2026[[#This Row],[CONTRIBUTO TOTALE]]/(PLAFOND/N_TESSERE)</f>
        <v>20.627713744478946</v>
      </c>
      <c r="T4276" s="3">
        <f>+MAX(CEILING(Tabella2026[[#This Row],[preDEF1]],1),1)</f>
        <v>21</v>
      </c>
      <c r="U4276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76" s="21">
        <f>+Tabella2026[[#This Row],[DEF - n. card]]*(PLAFOND/N_TESSERE)</f>
        <v>10500</v>
      </c>
      <c r="W4276" s="18"/>
    </row>
    <row r="4277" spans="2:23" x14ac:dyDescent="0.25">
      <c r="B4277" s="1" t="s">
        <v>8353</v>
      </c>
      <c r="C4277" s="2">
        <v>114039</v>
      </c>
      <c r="D4277" s="1" t="s">
        <v>8354</v>
      </c>
      <c r="E4277" s="1" t="s">
        <v>76</v>
      </c>
      <c r="F4277" s="1" t="s">
        <v>550</v>
      </c>
      <c r="G4277" s="1" t="s">
        <v>4778</v>
      </c>
      <c r="H4277" s="1" t="s">
        <v>15836</v>
      </c>
      <c r="I4277" s="5">
        <v>2064</v>
      </c>
      <c r="J4277" s="5">
        <v>20541706</v>
      </c>
      <c r="K4277" s="3">
        <f>+Tabella2026[[#This Row],[POP_2024]]/SUM(Tabella2026[POP_2024])</f>
        <v>3.5016605064134001E-5</v>
      </c>
      <c r="L4277" s="3">
        <f>+Tabella2026[[#This Row],[INCIDENZA POPOLAZIONE]]*(PLAFOND/2)</f>
        <v>10308.862268427252</v>
      </c>
      <c r="M4277" s="3">
        <f>+IFERROR(Tabella2026[[#This Row],[reddito_2024]]/Tabella2026[[#This Row],[POP_2024]],"")</f>
        <v>9952.3769379844962</v>
      </c>
      <c r="N4277" s="3">
        <f>+IF(Tabella2026[[#This Row],[REDDITO COMPLESSIVO PROCAPITE]]&lt;media_aggr_reddito_pc,(media_aggr_reddito_pc-Tabella2026[[#This Row],[REDDITO COMPLESSIVO PROCAPITE]]),0)</f>
        <v>7872.6891246242449</v>
      </c>
      <c r="O4277" s="3">
        <f>+Tabella2026[[#This Row],[DIFFERENZA REDDITO INFERIORE ALLA MEDIA DALLA MEDIA]]*Tabella2026[[#This Row],[POP_2024]]</f>
        <v>16249230.353224441</v>
      </c>
      <c r="P4277" s="3">
        <f>+Tabella2026[[#This Row],[POPOLAZIONE PER DIFFERENZA ]]/SUM(Tabella2026[[POPOLAZIONE PER DIFFERENZA ]])</f>
        <v>1.4416026394876674E-4</v>
      </c>
      <c r="Q4277" s="3">
        <f>+Tabella2026[[#This Row],[INCIDENZA POPOLAZIONE PER DIFFERENZA]]*(PLAFOND-SUM(Tabella2026[CONTRIBUTO SULLA BASE DELLA POPOLAZIONE]))</f>
        <v>42440.673586319135</v>
      </c>
      <c r="R4277" s="3">
        <f>+Tabella2026[[#This Row],[CONTRIBUTO SULLA BASE DELLA POPOLAZIONE]]+Tabella2026[[#This Row],[CONTRIBUTO SULLA BASE DEL REDDITO]]</f>
        <v>52749.535854746384</v>
      </c>
      <c r="S4277" s="3">
        <f>+Tabella2026[[#This Row],[CONTRIBUTO TOTALE]]/(PLAFOND/N_TESSERE)</f>
        <v>105.49907170949277</v>
      </c>
      <c r="T4277" s="3">
        <f>+MAX(CEILING(Tabella2026[[#This Row],[preDEF1]],1),1)</f>
        <v>106</v>
      </c>
      <c r="U4277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4277" s="21">
        <f>+Tabella2026[[#This Row],[DEF - n. card]]*(PLAFOND/N_TESSERE)</f>
        <v>53000</v>
      </c>
      <c r="W4277" s="18"/>
    </row>
    <row r="4278" spans="2:23" x14ac:dyDescent="0.25">
      <c r="B4278" s="1" t="s">
        <v>8715</v>
      </c>
      <c r="C4278" s="2">
        <v>22035</v>
      </c>
      <c r="D4278" s="1" t="s">
        <v>8716</v>
      </c>
      <c r="E4278" s="1" t="s">
        <v>99</v>
      </c>
      <c r="F4278" s="1" t="s">
        <v>98</v>
      </c>
      <c r="G4278" s="1" t="s">
        <v>4778</v>
      </c>
      <c r="H4278" s="1" t="s">
        <v>15835</v>
      </c>
      <c r="I4278" s="5">
        <v>2062</v>
      </c>
      <c r="J4278" s="5">
        <v>40389719</v>
      </c>
      <c r="K4278" s="3">
        <f>+Tabella2026[[#This Row],[POP_2024]]/SUM(Tabella2026[POP_2024])</f>
        <v>3.4982674245273401E-5</v>
      </c>
      <c r="L4278" s="3">
        <f>+Tabella2026[[#This Row],[INCIDENZA POPOLAZIONE]]*(PLAFOND/2)</f>
        <v>10298.873060802805</v>
      </c>
      <c r="M4278" s="3">
        <f>+IFERROR(Tabella2026[[#This Row],[reddito_2024]]/Tabella2026[[#This Row],[POP_2024]],"")</f>
        <v>19587.642580019397</v>
      </c>
      <c r="N4278" s="3">
        <f>+IF(Tabella2026[[#This Row],[REDDITO COMPLESSIVO PROCAPITE]]&lt;media_aggr_reddito_pc,(media_aggr_reddito_pc-Tabella2026[[#This Row],[REDDITO COMPLESSIVO PROCAPITE]]),0)</f>
        <v>0</v>
      </c>
      <c r="O4278" s="3">
        <f>+Tabella2026[[#This Row],[DIFFERENZA REDDITO INFERIORE ALLA MEDIA DALLA MEDIA]]*Tabella2026[[#This Row],[POP_2024]]</f>
        <v>0</v>
      </c>
      <c r="P4278" s="3">
        <f>+Tabella2026[[#This Row],[POPOLAZIONE PER DIFFERENZA ]]/SUM(Tabella2026[[POPOLAZIONE PER DIFFERENZA ]])</f>
        <v>0</v>
      </c>
      <c r="Q4278" s="3">
        <f>+Tabella2026[[#This Row],[INCIDENZA POPOLAZIONE PER DIFFERENZA]]*(PLAFOND-SUM(Tabella2026[CONTRIBUTO SULLA BASE DELLA POPOLAZIONE]))</f>
        <v>0</v>
      </c>
      <c r="R4278" s="3">
        <f>+Tabella2026[[#This Row],[CONTRIBUTO SULLA BASE DELLA POPOLAZIONE]]+Tabella2026[[#This Row],[CONTRIBUTO SULLA BASE DEL REDDITO]]</f>
        <v>10298.873060802805</v>
      </c>
      <c r="S4278" s="3">
        <f>+Tabella2026[[#This Row],[CONTRIBUTO TOTALE]]/(PLAFOND/N_TESSERE)</f>
        <v>20.59774612160561</v>
      </c>
      <c r="T4278" s="3">
        <f>+MAX(CEILING(Tabella2026[[#This Row],[preDEF1]],1),1)</f>
        <v>21</v>
      </c>
      <c r="U4278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78" s="21">
        <f>+Tabella2026[[#This Row],[DEF - n. card]]*(PLAFOND/N_TESSERE)</f>
        <v>10500</v>
      </c>
      <c r="W4278" s="18"/>
    </row>
    <row r="4279" spans="2:23" x14ac:dyDescent="0.25">
      <c r="B4279" s="1" t="s">
        <v>8823</v>
      </c>
      <c r="C4279" s="2">
        <v>22191</v>
      </c>
      <c r="D4279" s="1" t="s">
        <v>8824</v>
      </c>
      <c r="E4279" s="1" t="s">
        <v>99</v>
      </c>
      <c r="F4279" s="1" t="s">
        <v>98</v>
      </c>
      <c r="G4279" s="1" t="s">
        <v>4778</v>
      </c>
      <c r="H4279" s="1" t="s">
        <v>15835</v>
      </c>
      <c r="I4279" s="5">
        <v>2061</v>
      </c>
      <c r="J4279" s="5">
        <v>45861591</v>
      </c>
      <c r="K4279" s="3">
        <f>+Tabella2026[[#This Row],[POP_2024]]/SUM(Tabella2026[POP_2024])</f>
        <v>3.4965708835843105E-5</v>
      </c>
      <c r="L4279" s="3">
        <f>+Tabella2026[[#This Row],[INCIDENZA POPOLAZIONE]]*(PLAFOND/2)</f>
        <v>10293.878456990584</v>
      </c>
      <c r="M4279" s="3">
        <f>+IFERROR(Tabella2026[[#This Row],[reddito_2024]]/Tabella2026[[#This Row],[POP_2024]],"")</f>
        <v>22252.106259097527</v>
      </c>
      <c r="N4279" s="3">
        <f>+IF(Tabella2026[[#This Row],[REDDITO COMPLESSIVO PROCAPITE]]&lt;media_aggr_reddito_pc,(media_aggr_reddito_pc-Tabella2026[[#This Row],[REDDITO COMPLESSIVO PROCAPITE]]),0)</f>
        <v>0</v>
      </c>
      <c r="O4279" s="3">
        <f>+Tabella2026[[#This Row],[DIFFERENZA REDDITO INFERIORE ALLA MEDIA DALLA MEDIA]]*Tabella2026[[#This Row],[POP_2024]]</f>
        <v>0</v>
      </c>
      <c r="P4279" s="3">
        <f>+Tabella2026[[#This Row],[POPOLAZIONE PER DIFFERENZA ]]/SUM(Tabella2026[[POPOLAZIONE PER DIFFERENZA ]])</f>
        <v>0</v>
      </c>
      <c r="Q4279" s="3">
        <f>+Tabella2026[[#This Row],[INCIDENZA POPOLAZIONE PER DIFFERENZA]]*(PLAFOND-SUM(Tabella2026[CONTRIBUTO SULLA BASE DELLA POPOLAZIONE]))</f>
        <v>0</v>
      </c>
      <c r="R4279" s="3">
        <f>+Tabella2026[[#This Row],[CONTRIBUTO SULLA BASE DELLA POPOLAZIONE]]+Tabella2026[[#This Row],[CONTRIBUTO SULLA BASE DEL REDDITO]]</f>
        <v>10293.878456990584</v>
      </c>
      <c r="S4279" s="3">
        <f>+Tabella2026[[#This Row],[CONTRIBUTO TOTALE]]/(PLAFOND/N_TESSERE)</f>
        <v>20.587756913981167</v>
      </c>
      <c r="T4279" s="3">
        <f>+MAX(CEILING(Tabella2026[[#This Row],[preDEF1]],1),1)</f>
        <v>21</v>
      </c>
      <c r="U4279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79" s="21">
        <f>+Tabella2026[[#This Row],[DEF - n. card]]*(PLAFOND/N_TESSERE)</f>
        <v>10500</v>
      </c>
      <c r="W4279" s="18"/>
    </row>
    <row r="4280" spans="2:23" x14ac:dyDescent="0.25">
      <c r="B4280" s="1" t="s">
        <v>8575</v>
      </c>
      <c r="C4280" s="2">
        <v>108002</v>
      </c>
      <c r="D4280" s="1" t="s">
        <v>8576</v>
      </c>
      <c r="E4280" s="1" t="s">
        <v>12</v>
      </c>
      <c r="F4280" s="1" t="s">
        <v>91</v>
      </c>
      <c r="G4280" s="1" t="s">
        <v>4778</v>
      </c>
      <c r="H4280" s="1" t="s">
        <v>15835</v>
      </c>
      <c r="I4280" s="5">
        <v>2060</v>
      </c>
      <c r="J4280" s="5">
        <v>49188332</v>
      </c>
      <c r="K4280" s="3">
        <f>+Tabella2026[[#This Row],[POP_2024]]/SUM(Tabella2026[POP_2024])</f>
        <v>3.4948743426412809E-5</v>
      </c>
      <c r="L4280" s="3">
        <f>+Tabella2026[[#This Row],[INCIDENZA POPOLAZIONE]]*(PLAFOND/2)</f>
        <v>10288.88385317836</v>
      </c>
      <c r="M4280" s="3">
        <f>+IFERROR(Tabella2026[[#This Row],[reddito_2024]]/Tabella2026[[#This Row],[POP_2024]],"")</f>
        <v>23877.831067961164</v>
      </c>
      <c r="N4280" s="3">
        <f>+IF(Tabella2026[[#This Row],[REDDITO COMPLESSIVO PROCAPITE]]&lt;media_aggr_reddito_pc,(media_aggr_reddito_pc-Tabella2026[[#This Row],[REDDITO COMPLESSIVO PROCAPITE]]),0)</f>
        <v>0</v>
      </c>
      <c r="O4280" s="3">
        <f>+Tabella2026[[#This Row],[DIFFERENZA REDDITO INFERIORE ALLA MEDIA DALLA MEDIA]]*Tabella2026[[#This Row],[POP_2024]]</f>
        <v>0</v>
      </c>
      <c r="P4280" s="3">
        <f>+Tabella2026[[#This Row],[POPOLAZIONE PER DIFFERENZA ]]/SUM(Tabella2026[[POPOLAZIONE PER DIFFERENZA ]])</f>
        <v>0</v>
      </c>
      <c r="Q4280" s="3">
        <f>+Tabella2026[[#This Row],[INCIDENZA POPOLAZIONE PER DIFFERENZA]]*(PLAFOND-SUM(Tabella2026[CONTRIBUTO SULLA BASE DELLA POPOLAZIONE]))</f>
        <v>0</v>
      </c>
      <c r="R4280" s="3">
        <f>+Tabella2026[[#This Row],[CONTRIBUTO SULLA BASE DELLA POPOLAZIONE]]+Tabella2026[[#This Row],[CONTRIBUTO SULLA BASE DEL REDDITO]]</f>
        <v>10288.88385317836</v>
      </c>
      <c r="S4280" s="3">
        <f>+Tabella2026[[#This Row],[CONTRIBUTO TOTALE]]/(PLAFOND/N_TESSERE)</f>
        <v>20.57776770635672</v>
      </c>
      <c r="T4280" s="3">
        <f>+MAX(CEILING(Tabella2026[[#This Row],[preDEF1]],1),1)</f>
        <v>21</v>
      </c>
      <c r="U4280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80" s="21">
        <f>+Tabella2026[[#This Row],[DEF - n. card]]*(PLAFOND/N_TESSERE)</f>
        <v>10500</v>
      </c>
      <c r="W4280" s="18"/>
    </row>
    <row r="4281" spans="2:23" x14ac:dyDescent="0.25">
      <c r="B4281" s="1" t="s">
        <v>8571</v>
      </c>
      <c r="C4281" s="2">
        <v>34001</v>
      </c>
      <c r="D4281" s="1" t="s">
        <v>8572</v>
      </c>
      <c r="E4281" s="1" t="s">
        <v>27</v>
      </c>
      <c r="F4281" s="1" t="s">
        <v>52</v>
      </c>
      <c r="G4281" s="1" t="s">
        <v>4778</v>
      </c>
      <c r="H4281" s="1" t="s">
        <v>15835</v>
      </c>
      <c r="I4281" s="5">
        <v>2060</v>
      </c>
      <c r="J4281" s="5">
        <v>40526017</v>
      </c>
      <c r="K4281" s="3">
        <f>+Tabella2026[[#This Row],[POP_2024]]/SUM(Tabella2026[POP_2024])</f>
        <v>3.4948743426412809E-5</v>
      </c>
      <c r="L4281" s="3">
        <f>+Tabella2026[[#This Row],[INCIDENZA POPOLAZIONE]]*(PLAFOND/2)</f>
        <v>10288.88385317836</v>
      </c>
      <c r="M4281" s="3">
        <f>+IFERROR(Tabella2026[[#This Row],[reddito_2024]]/Tabella2026[[#This Row],[POP_2024]],"")</f>
        <v>19672.823786407767</v>
      </c>
      <c r="N4281" s="3">
        <f>+IF(Tabella2026[[#This Row],[REDDITO COMPLESSIVO PROCAPITE]]&lt;media_aggr_reddito_pc,(media_aggr_reddito_pc-Tabella2026[[#This Row],[REDDITO COMPLESSIVO PROCAPITE]]),0)</f>
        <v>0</v>
      </c>
      <c r="O4281" s="3">
        <f>+Tabella2026[[#This Row],[DIFFERENZA REDDITO INFERIORE ALLA MEDIA DALLA MEDIA]]*Tabella2026[[#This Row],[POP_2024]]</f>
        <v>0</v>
      </c>
      <c r="P4281" s="3">
        <f>+Tabella2026[[#This Row],[POPOLAZIONE PER DIFFERENZA ]]/SUM(Tabella2026[[POPOLAZIONE PER DIFFERENZA ]])</f>
        <v>0</v>
      </c>
      <c r="Q4281" s="3">
        <f>+Tabella2026[[#This Row],[INCIDENZA POPOLAZIONE PER DIFFERENZA]]*(PLAFOND-SUM(Tabella2026[CONTRIBUTO SULLA BASE DELLA POPOLAZIONE]))</f>
        <v>0</v>
      </c>
      <c r="R4281" s="3">
        <f>+Tabella2026[[#This Row],[CONTRIBUTO SULLA BASE DELLA POPOLAZIONE]]+Tabella2026[[#This Row],[CONTRIBUTO SULLA BASE DEL REDDITO]]</f>
        <v>10288.88385317836</v>
      </c>
      <c r="S4281" s="3">
        <f>+Tabella2026[[#This Row],[CONTRIBUTO TOTALE]]/(PLAFOND/N_TESSERE)</f>
        <v>20.57776770635672</v>
      </c>
      <c r="T4281" s="3">
        <f>+MAX(CEILING(Tabella2026[[#This Row],[preDEF1]],1),1)</f>
        <v>21</v>
      </c>
      <c r="U4281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81" s="21">
        <f>+Tabella2026[[#This Row],[DEF - n. card]]*(PLAFOND/N_TESSERE)</f>
        <v>10500</v>
      </c>
      <c r="W4281" s="18"/>
    </row>
    <row r="4282" spans="2:23" x14ac:dyDescent="0.25">
      <c r="B4282" s="1" t="s">
        <v>8499</v>
      </c>
      <c r="C4282" s="2">
        <v>64028</v>
      </c>
      <c r="D4282" s="1" t="s">
        <v>8500</v>
      </c>
      <c r="E4282" s="1" t="s">
        <v>15</v>
      </c>
      <c r="F4282" s="1" t="s">
        <v>290</v>
      </c>
      <c r="G4282" s="1" t="s">
        <v>4778</v>
      </c>
      <c r="H4282" s="1" t="s">
        <v>15836</v>
      </c>
      <c r="I4282" s="5">
        <v>2060</v>
      </c>
      <c r="J4282" s="5">
        <v>24522327</v>
      </c>
      <c r="K4282" s="3">
        <f>+Tabella2026[[#This Row],[POP_2024]]/SUM(Tabella2026[POP_2024])</f>
        <v>3.4948743426412809E-5</v>
      </c>
      <c r="L4282" s="3">
        <f>+Tabella2026[[#This Row],[INCIDENZA POPOLAZIONE]]*(PLAFOND/2)</f>
        <v>10288.88385317836</v>
      </c>
      <c r="M4282" s="3">
        <f>+IFERROR(Tabella2026[[#This Row],[reddito_2024]]/Tabella2026[[#This Row],[POP_2024]],"")</f>
        <v>11904.042233009708</v>
      </c>
      <c r="N4282" s="3">
        <f>+IF(Tabella2026[[#This Row],[REDDITO COMPLESSIVO PROCAPITE]]&lt;media_aggr_reddito_pc,(media_aggr_reddito_pc-Tabella2026[[#This Row],[REDDITO COMPLESSIVO PROCAPITE]]),0)</f>
        <v>5921.023829599033</v>
      </c>
      <c r="O4282" s="3">
        <f>+Tabella2026[[#This Row],[DIFFERENZA REDDITO INFERIORE ALLA MEDIA DALLA MEDIA]]*Tabella2026[[#This Row],[POP_2024]]</f>
        <v>12197309.088974008</v>
      </c>
      <c r="P4282" s="3">
        <f>+Tabella2026[[#This Row],[POPOLAZIONE PER DIFFERENZA ]]/SUM(Tabella2026[[POPOLAZIONE PER DIFFERENZA ]])</f>
        <v>1.082123435699993E-4</v>
      </c>
      <c r="Q4282" s="3">
        <f>+Tabella2026[[#This Row],[INCIDENZA POPOLAZIONE PER DIFFERENZA]]*(PLAFOND-SUM(Tabella2026[CONTRIBUTO SULLA BASE DELLA POPOLAZIONE]))</f>
        <v>31857.632787750244</v>
      </c>
      <c r="R4282" s="3">
        <f>+Tabella2026[[#This Row],[CONTRIBUTO SULLA BASE DELLA POPOLAZIONE]]+Tabella2026[[#This Row],[CONTRIBUTO SULLA BASE DEL REDDITO]]</f>
        <v>42146.516640928603</v>
      </c>
      <c r="S4282" s="3">
        <f>+Tabella2026[[#This Row],[CONTRIBUTO TOTALE]]/(PLAFOND/N_TESSERE)</f>
        <v>84.293033281857205</v>
      </c>
      <c r="T4282" s="3">
        <f>+MAX(CEILING(Tabella2026[[#This Row],[preDEF1]],1),1)</f>
        <v>85</v>
      </c>
      <c r="U4282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4282" s="21">
        <f>+Tabella2026[[#This Row],[DEF - n. card]]*(PLAFOND/N_TESSERE)</f>
        <v>42500</v>
      </c>
      <c r="W4282" s="18"/>
    </row>
    <row r="4283" spans="2:23" x14ac:dyDescent="0.25">
      <c r="B4283" s="1" t="s">
        <v>8453</v>
      </c>
      <c r="C4283" s="2">
        <v>62028</v>
      </c>
      <c r="D4283" s="1" t="s">
        <v>8454</v>
      </c>
      <c r="E4283" s="1" t="s">
        <v>15</v>
      </c>
      <c r="F4283" s="1" t="s">
        <v>256</v>
      </c>
      <c r="G4283" s="1" t="s">
        <v>4778</v>
      </c>
      <c r="H4283" s="1" t="s">
        <v>15836</v>
      </c>
      <c r="I4283" s="5">
        <v>2059</v>
      </c>
      <c r="J4283" s="5">
        <v>21546633</v>
      </c>
      <c r="K4283" s="3">
        <f>+Tabella2026[[#This Row],[POP_2024]]/SUM(Tabella2026[POP_2024])</f>
        <v>3.4931778016982512E-5</v>
      </c>
      <c r="L4283" s="3">
        <f>+Tabella2026[[#This Row],[INCIDENZA POPOLAZIONE]]*(PLAFOND/2)</f>
        <v>10283.889249366139</v>
      </c>
      <c r="M4283" s="3">
        <f>+IFERROR(Tabella2026[[#This Row],[reddito_2024]]/Tabella2026[[#This Row],[POP_2024]],"")</f>
        <v>10464.610490529383</v>
      </c>
      <c r="N4283" s="3">
        <f>+IF(Tabella2026[[#This Row],[REDDITO COMPLESSIVO PROCAPITE]]&lt;media_aggr_reddito_pc,(media_aggr_reddito_pc-Tabella2026[[#This Row],[REDDITO COMPLESSIVO PROCAPITE]]),0)</f>
        <v>7360.4555720793578</v>
      </c>
      <c r="O4283" s="3">
        <f>+Tabella2026[[#This Row],[DIFFERENZA REDDITO INFERIORE ALLA MEDIA DALLA MEDIA]]*Tabella2026[[#This Row],[POP_2024]]</f>
        <v>15155178.022911398</v>
      </c>
      <c r="P4283" s="3">
        <f>+Tabella2026[[#This Row],[POPOLAZIONE PER DIFFERENZA ]]/SUM(Tabella2026[[POPOLAZIONE PER DIFFERENZA ]])</f>
        <v>1.3445402745120889E-4</v>
      </c>
      <c r="Q4283" s="3">
        <f>+Tabella2026[[#This Row],[INCIDENZA POPOLAZIONE PER DIFFERENZA]]*(PLAFOND-SUM(Tabella2026[CONTRIBUTO SULLA BASE DELLA POPOLAZIONE]))</f>
        <v>39583.164841115467</v>
      </c>
      <c r="R4283" s="3">
        <f>+Tabella2026[[#This Row],[CONTRIBUTO SULLA BASE DELLA POPOLAZIONE]]+Tabella2026[[#This Row],[CONTRIBUTO SULLA BASE DEL REDDITO]]</f>
        <v>49867.054090481608</v>
      </c>
      <c r="S4283" s="3">
        <f>+Tabella2026[[#This Row],[CONTRIBUTO TOTALE]]/(PLAFOND/N_TESSERE)</f>
        <v>99.734108180963219</v>
      </c>
      <c r="T4283" s="3">
        <f>+MAX(CEILING(Tabella2026[[#This Row],[preDEF1]],1),1)</f>
        <v>100</v>
      </c>
      <c r="U4283" s="9">
        <f xml:space="preserve"> IF(ROW(Tabella2026[[#This Row],[preDEF2]]) - ROW(Tabella2026[[#Headers],[preDEF2]])&lt;=ABS(SUM(Tabella2026[preDEF2])-N_TESSERE),Tabella2026[[#This Row],[preDEF2]]-1,Tabella2026[[#This Row],[preDEF2]])</f>
        <v>100</v>
      </c>
      <c r="V4283" s="21">
        <f>+Tabella2026[[#This Row],[DEF - n. card]]*(PLAFOND/N_TESSERE)</f>
        <v>50000</v>
      </c>
      <c r="W4283" s="18"/>
    </row>
    <row r="4284" spans="2:23" x14ac:dyDescent="0.25">
      <c r="B4284" s="1" t="s">
        <v>8549</v>
      </c>
      <c r="C4284" s="2">
        <v>61086</v>
      </c>
      <c r="D4284" s="1" t="s">
        <v>8550</v>
      </c>
      <c r="E4284" s="1" t="s">
        <v>15</v>
      </c>
      <c r="F4284" s="1" t="s">
        <v>184</v>
      </c>
      <c r="G4284" s="1" t="s">
        <v>4778</v>
      </c>
      <c r="H4284" s="1" t="s">
        <v>15836</v>
      </c>
      <c r="I4284" s="5">
        <v>2059</v>
      </c>
      <c r="J4284" s="5">
        <v>24915926</v>
      </c>
      <c r="K4284" s="3">
        <f>+Tabella2026[[#This Row],[POP_2024]]/SUM(Tabella2026[POP_2024])</f>
        <v>3.4931778016982512E-5</v>
      </c>
      <c r="L4284" s="3">
        <f>+Tabella2026[[#This Row],[INCIDENZA POPOLAZIONE]]*(PLAFOND/2)</f>
        <v>10283.889249366139</v>
      </c>
      <c r="M4284" s="3">
        <f>+IFERROR(Tabella2026[[#This Row],[reddito_2024]]/Tabella2026[[#This Row],[POP_2024]],"")</f>
        <v>12100.983972802331</v>
      </c>
      <c r="N4284" s="3">
        <f>+IF(Tabella2026[[#This Row],[REDDITO COMPLESSIVO PROCAPITE]]&lt;media_aggr_reddito_pc,(media_aggr_reddito_pc-Tabella2026[[#This Row],[REDDITO COMPLESSIVO PROCAPITE]]),0)</f>
        <v>5724.0820898064103</v>
      </c>
      <c r="O4284" s="3">
        <f>+Tabella2026[[#This Row],[DIFFERENZA REDDITO INFERIORE ALLA MEDIA DALLA MEDIA]]*Tabella2026[[#This Row],[POP_2024]]</f>
        <v>11785885.0229114</v>
      </c>
      <c r="P4284" s="3">
        <f>+Tabella2026[[#This Row],[POPOLAZIONE PER DIFFERENZA ]]/SUM(Tabella2026[[POPOLAZIONE PER DIFFERENZA ]])</f>
        <v>1.045622628788427E-4</v>
      </c>
      <c r="Q4284" s="3">
        <f>+Tabella2026[[#This Row],[INCIDENZA POPOLAZIONE PER DIFFERENZA]]*(PLAFOND-SUM(Tabella2026[CONTRIBUTO SULLA BASE DELLA POPOLAZIONE]))</f>
        <v>30783.051769834256</v>
      </c>
      <c r="R4284" s="3">
        <f>+Tabella2026[[#This Row],[CONTRIBUTO SULLA BASE DELLA POPOLAZIONE]]+Tabella2026[[#This Row],[CONTRIBUTO SULLA BASE DEL REDDITO]]</f>
        <v>41066.941019200392</v>
      </c>
      <c r="S4284" s="3">
        <f>+Tabella2026[[#This Row],[CONTRIBUTO TOTALE]]/(PLAFOND/N_TESSERE)</f>
        <v>82.133882038400785</v>
      </c>
      <c r="T4284" s="3">
        <f>+MAX(CEILING(Tabella2026[[#This Row],[preDEF1]],1),1)</f>
        <v>83</v>
      </c>
      <c r="U4284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4284" s="21">
        <f>+Tabella2026[[#This Row],[DEF - n. card]]*(PLAFOND/N_TESSERE)</f>
        <v>41500</v>
      </c>
      <c r="W4284" s="18"/>
    </row>
    <row r="4285" spans="2:23" x14ac:dyDescent="0.25">
      <c r="B4285" s="1" t="s">
        <v>8683</v>
      </c>
      <c r="C4285" s="2">
        <v>49010</v>
      </c>
      <c r="D4285" s="1" t="s">
        <v>8684</v>
      </c>
      <c r="E4285" s="1" t="s">
        <v>30</v>
      </c>
      <c r="F4285" s="1" t="s">
        <v>71</v>
      </c>
      <c r="G4285" s="1" t="s">
        <v>4778</v>
      </c>
      <c r="H4285" s="1" t="s">
        <v>15834</v>
      </c>
      <c r="I4285" s="5">
        <v>2058</v>
      </c>
      <c r="J4285" s="5">
        <v>36358205</v>
      </c>
      <c r="K4285" s="3">
        <f>+Tabella2026[[#This Row],[POP_2024]]/SUM(Tabella2026[POP_2024])</f>
        <v>3.4914812607552216E-5</v>
      </c>
      <c r="L4285" s="3">
        <f>+Tabella2026[[#This Row],[INCIDENZA POPOLAZIONE]]*(PLAFOND/2)</f>
        <v>10278.894645553917</v>
      </c>
      <c r="M4285" s="3">
        <f>+IFERROR(Tabella2026[[#This Row],[reddito_2024]]/Tabella2026[[#This Row],[POP_2024]],"")</f>
        <v>17666.766277939747</v>
      </c>
      <c r="N4285" s="3">
        <f>+IF(Tabella2026[[#This Row],[REDDITO COMPLESSIVO PROCAPITE]]&lt;media_aggr_reddito_pc,(media_aggr_reddito_pc-Tabella2026[[#This Row],[REDDITO COMPLESSIVO PROCAPITE]]),0)</f>
        <v>158.29978466899411</v>
      </c>
      <c r="O4285" s="3">
        <f>+Tabella2026[[#This Row],[DIFFERENZA REDDITO INFERIORE ALLA MEDIA DALLA MEDIA]]*Tabella2026[[#This Row],[POP_2024]]</f>
        <v>325780.95684878988</v>
      </c>
      <c r="P4285" s="3">
        <f>+Tabella2026[[#This Row],[POPOLAZIONE PER DIFFERENZA ]]/SUM(Tabella2026[[POPOLAZIONE PER DIFFERENZA ]])</f>
        <v>2.8902703517575416E-6</v>
      </c>
      <c r="Q4285" s="3">
        <f>+Tabella2026[[#This Row],[INCIDENZA POPOLAZIONE PER DIFFERENZA]]*(PLAFOND-SUM(Tabella2026[CONTRIBUTO SULLA BASE DELLA POPOLAZIONE]))</f>
        <v>850.89342385465989</v>
      </c>
      <c r="R4285" s="3">
        <f>+Tabella2026[[#This Row],[CONTRIBUTO SULLA BASE DELLA POPOLAZIONE]]+Tabella2026[[#This Row],[CONTRIBUTO SULLA BASE DEL REDDITO]]</f>
        <v>11129.788069408576</v>
      </c>
      <c r="S4285" s="3">
        <f>+Tabella2026[[#This Row],[CONTRIBUTO TOTALE]]/(PLAFOND/N_TESSERE)</f>
        <v>22.259576138817152</v>
      </c>
      <c r="T4285" s="3">
        <f>+MAX(CEILING(Tabella2026[[#This Row],[preDEF1]],1),1)</f>
        <v>23</v>
      </c>
      <c r="U4285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285" s="21">
        <f>+Tabella2026[[#This Row],[DEF - n. card]]*(PLAFOND/N_TESSERE)</f>
        <v>11500</v>
      </c>
      <c r="W4285" s="18"/>
    </row>
    <row r="4286" spans="2:23" x14ac:dyDescent="0.25">
      <c r="B4286" s="1" t="s">
        <v>8557</v>
      </c>
      <c r="C4286" s="2">
        <v>30103</v>
      </c>
      <c r="D4286" s="1" t="s">
        <v>8558</v>
      </c>
      <c r="E4286" s="1" t="s">
        <v>48</v>
      </c>
      <c r="F4286" s="1" t="s">
        <v>120</v>
      </c>
      <c r="G4286" s="1" t="s">
        <v>4778</v>
      </c>
      <c r="H4286" s="1" t="s">
        <v>15835</v>
      </c>
      <c r="I4286" s="5">
        <v>2058</v>
      </c>
      <c r="J4286" s="5">
        <v>41865188</v>
      </c>
      <c r="K4286" s="3">
        <f>+Tabella2026[[#This Row],[POP_2024]]/SUM(Tabella2026[POP_2024])</f>
        <v>3.4914812607552216E-5</v>
      </c>
      <c r="L4286" s="3">
        <f>+Tabella2026[[#This Row],[INCIDENZA POPOLAZIONE]]*(PLAFOND/2)</f>
        <v>10278.894645553917</v>
      </c>
      <c r="M4286" s="3">
        <f>+IFERROR(Tabella2026[[#This Row],[reddito_2024]]/Tabella2026[[#This Row],[POP_2024]],"")</f>
        <v>20342.656948493684</v>
      </c>
      <c r="N4286" s="3">
        <f>+IF(Tabella2026[[#This Row],[REDDITO COMPLESSIVO PROCAPITE]]&lt;media_aggr_reddito_pc,(media_aggr_reddito_pc-Tabella2026[[#This Row],[REDDITO COMPLESSIVO PROCAPITE]]),0)</f>
        <v>0</v>
      </c>
      <c r="O4286" s="3">
        <f>+Tabella2026[[#This Row],[DIFFERENZA REDDITO INFERIORE ALLA MEDIA DALLA MEDIA]]*Tabella2026[[#This Row],[POP_2024]]</f>
        <v>0</v>
      </c>
      <c r="P4286" s="3">
        <f>+Tabella2026[[#This Row],[POPOLAZIONE PER DIFFERENZA ]]/SUM(Tabella2026[[POPOLAZIONE PER DIFFERENZA ]])</f>
        <v>0</v>
      </c>
      <c r="Q4286" s="3">
        <f>+Tabella2026[[#This Row],[INCIDENZA POPOLAZIONE PER DIFFERENZA]]*(PLAFOND-SUM(Tabella2026[CONTRIBUTO SULLA BASE DELLA POPOLAZIONE]))</f>
        <v>0</v>
      </c>
      <c r="R4286" s="3">
        <f>+Tabella2026[[#This Row],[CONTRIBUTO SULLA BASE DELLA POPOLAZIONE]]+Tabella2026[[#This Row],[CONTRIBUTO SULLA BASE DEL REDDITO]]</f>
        <v>10278.894645553917</v>
      </c>
      <c r="S4286" s="3">
        <f>+Tabella2026[[#This Row],[CONTRIBUTO TOTALE]]/(PLAFOND/N_TESSERE)</f>
        <v>20.557789291107834</v>
      </c>
      <c r="T4286" s="3">
        <f>+MAX(CEILING(Tabella2026[[#This Row],[preDEF1]],1),1)</f>
        <v>21</v>
      </c>
      <c r="U4286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86" s="21">
        <f>+Tabella2026[[#This Row],[DEF - n. card]]*(PLAFOND/N_TESSERE)</f>
        <v>10500</v>
      </c>
      <c r="W4286" s="18"/>
    </row>
    <row r="4287" spans="2:23" x14ac:dyDescent="0.25">
      <c r="B4287" s="1" t="s">
        <v>8473</v>
      </c>
      <c r="C4287" s="2">
        <v>112066</v>
      </c>
      <c r="D4287" s="1" t="s">
        <v>8474</v>
      </c>
      <c r="E4287" s="1" t="s">
        <v>76</v>
      </c>
      <c r="F4287" s="1" t="s">
        <v>88</v>
      </c>
      <c r="G4287" s="1" t="s">
        <v>4778</v>
      </c>
      <c r="H4287" s="1" t="s">
        <v>15836</v>
      </c>
      <c r="I4287" s="5">
        <v>2058</v>
      </c>
      <c r="J4287" s="5">
        <v>25123327</v>
      </c>
      <c r="K4287" s="3">
        <f>+Tabella2026[[#This Row],[POP_2024]]/SUM(Tabella2026[POP_2024])</f>
        <v>3.4914812607552216E-5</v>
      </c>
      <c r="L4287" s="3">
        <f>+Tabella2026[[#This Row],[INCIDENZA POPOLAZIONE]]*(PLAFOND/2)</f>
        <v>10278.894645553917</v>
      </c>
      <c r="M4287" s="3">
        <f>+IFERROR(Tabella2026[[#This Row],[reddito_2024]]/Tabella2026[[#This Row],[POP_2024]],"")</f>
        <v>12207.641885325558</v>
      </c>
      <c r="N4287" s="3">
        <f>+IF(Tabella2026[[#This Row],[REDDITO COMPLESSIVO PROCAPITE]]&lt;media_aggr_reddito_pc,(media_aggr_reddito_pc-Tabella2026[[#This Row],[REDDITO COMPLESSIVO PROCAPITE]]),0)</f>
        <v>5617.4241772831829</v>
      </c>
      <c r="O4287" s="3">
        <f>+Tabella2026[[#This Row],[DIFFERENZA REDDITO INFERIORE ALLA MEDIA DALLA MEDIA]]*Tabella2026[[#This Row],[POP_2024]]</f>
        <v>11560658.956848791</v>
      </c>
      <c r="P4287" s="3">
        <f>+Tabella2026[[#This Row],[POPOLAZIONE PER DIFFERENZA ]]/SUM(Tabella2026[[POPOLAZIONE PER DIFFERENZA ]])</f>
        <v>1.0256409752418113E-4</v>
      </c>
      <c r="Q4287" s="3">
        <f>+Tabella2026[[#This Row],[INCIDENZA POPOLAZIONE PER DIFFERENZA]]*(PLAFOND-SUM(Tabella2026[CONTRIBUTO SULLA BASE DELLA POPOLAZIONE]))</f>
        <v>30194.793388045902</v>
      </c>
      <c r="R4287" s="3">
        <f>+Tabella2026[[#This Row],[CONTRIBUTO SULLA BASE DELLA POPOLAZIONE]]+Tabella2026[[#This Row],[CONTRIBUTO SULLA BASE DEL REDDITO]]</f>
        <v>40473.688033599821</v>
      </c>
      <c r="S4287" s="3">
        <f>+Tabella2026[[#This Row],[CONTRIBUTO TOTALE]]/(PLAFOND/N_TESSERE)</f>
        <v>80.947376067199642</v>
      </c>
      <c r="T4287" s="3">
        <f>+MAX(CEILING(Tabella2026[[#This Row],[preDEF1]],1),1)</f>
        <v>81</v>
      </c>
      <c r="U4287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4287" s="21">
        <f>+Tabella2026[[#This Row],[DEF - n. card]]*(PLAFOND/N_TESSERE)</f>
        <v>40500</v>
      </c>
      <c r="W4287" s="18"/>
    </row>
    <row r="4288" spans="2:23" x14ac:dyDescent="0.25">
      <c r="B4288" s="1" t="s">
        <v>8603</v>
      </c>
      <c r="C4288" s="2">
        <v>7044</v>
      </c>
      <c r="D4288" s="1" t="s">
        <v>8604</v>
      </c>
      <c r="E4288" s="1" t="s">
        <v>565</v>
      </c>
      <c r="F4288" s="1" t="s">
        <v>565</v>
      </c>
      <c r="G4288" s="1" t="s">
        <v>4778</v>
      </c>
      <c r="H4288" s="1" t="s">
        <v>15835</v>
      </c>
      <c r="I4288" s="5">
        <v>2057</v>
      </c>
      <c r="J4288" s="5">
        <v>44603858</v>
      </c>
      <c r="K4288" s="3">
        <f>+Tabella2026[[#This Row],[POP_2024]]/SUM(Tabella2026[POP_2024])</f>
        <v>3.4897847198121913E-5</v>
      </c>
      <c r="L4288" s="3">
        <f>+Tabella2026[[#This Row],[INCIDENZA POPOLAZIONE]]*(PLAFOND/2)</f>
        <v>10273.900041741692</v>
      </c>
      <c r="M4288" s="3">
        <f>+IFERROR(Tabella2026[[#This Row],[reddito_2024]]/Tabella2026[[#This Row],[POP_2024]],"")</f>
        <v>21683.936801166747</v>
      </c>
      <c r="N4288" s="3">
        <f>+IF(Tabella2026[[#This Row],[REDDITO COMPLESSIVO PROCAPITE]]&lt;media_aggr_reddito_pc,(media_aggr_reddito_pc-Tabella2026[[#This Row],[REDDITO COMPLESSIVO PROCAPITE]]),0)</f>
        <v>0</v>
      </c>
      <c r="O4288" s="3">
        <f>+Tabella2026[[#This Row],[DIFFERENZA REDDITO INFERIORE ALLA MEDIA DALLA MEDIA]]*Tabella2026[[#This Row],[POP_2024]]</f>
        <v>0</v>
      </c>
      <c r="P4288" s="3">
        <f>+Tabella2026[[#This Row],[POPOLAZIONE PER DIFFERENZA ]]/SUM(Tabella2026[[POPOLAZIONE PER DIFFERENZA ]])</f>
        <v>0</v>
      </c>
      <c r="Q4288" s="3">
        <f>+Tabella2026[[#This Row],[INCIDENZA POPOLAZIONE PER DIFFERENZA]]*(PLAFOND-SUM(Tabella2026[CONTRIBUTO SULLA BASE DELLA POPOLAZIONE]))</f>
        <v>0</v>
      </c>
      <c r="R4288" s="3">
        <f>+Tabella2026[[#This Row],[CONTRIBUTO SULLA BASE DELLA POPOLAZIONE]]+Tabella2026[[#This Row],[CONTRIBUTO SULLA BASE DEL REDDITO]]</f>
        <v>10273.900041741692</v>
      </c>
      <c r="S4288" s="3">
        <f>+Tabella2026[[#This Row],[CONTRIBUTO TOTALE]]/(PLAFOND/N_TESSERE)</f>
        <v>20.547800083483384</v>
      </c>
      <c r="T4288" s="3">
        <f>+MAX(CEILING(Tabella2026[[#This Row],[preDEF1]],1),1)</f>
        <v>21</v>
      </c>
      <c r="U4288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88" s="21">
        <f>+Tabella2026[[#This Row],[DEF - n. card]]*(PLAFOND/N_TESSERE)</f>
        <v>10500</v>
      </c>
      <c r="W4288" s="18"/>
    </row>
    <row r="4289" spans="2:23" x14ac:dyDescent="0.25">
      <c r="B4289" s="1" t="s">
        <v>8431</v>
      </c>
      <c r="C4289" s="2">
        <v>46023</v>
      </c>
      <c r="D4289" s="1" t="s">
        <v>8432</v>
      </c>
      <c r="E4289" s="1" t="s">
        <v>30</v>
      </c>
      <c r="F4289" s="1" t="s">
        <v>142</v>
      </c>
      <c r="G4289" s="1" t="s">
        <v>4778</v>
      </c>
      <c r="H4289" s="1" t="s">
        <v>15834</v>
      </c>
      <c r="I4289" s="5">
        <v>2056</v>
      </c>
      <c r="J4289" s="5">
        <v>35747248</v>
      </c>
      <c r="K4289" s="3">
        <f>+Tabella2026[[#This Row],[POP_2024]]/SUM(Tabella2026[POP_2024])</f>
        <v>3.4880881788691616E-5</v>
      </c>
      <c r="L4289" s="3">
        <f>+Tabella2026[[#This Row],[INCIDENZA POPOLAZIONE]]*(PLAFOND/2)</f>
        <v>10268.90543792947</v>
      </c>
      <c r="M4289" s="3">
        <f>+IFERROR(Tabella2026[[#This Row],[reddito_2024]]/Tabella2026[[#This Row],[POP_2024]],"")</f>
        <v>17386.793774319067</v>
      </c>
      <c r="N4289" s="3">
        <f>+IF(Tabella2026[[#This Row],[REDDITO COMPLESSIVO PROCAPITE]]&lt;media_aggr_reddito_pc,(media_aggr_reddito_pc-Tabella2026[[#This Row],[REDDITO COMPLESSIVO PROCAPITE]]),0)</f>
        <v>438.27228828967418</v>
      </c>
      <c r="O4289" s="3">
        <f>+Tabella2026[[#This Row],[DIFFERENZA REDDITO INFERIORE ALLA MEDIA DALLA MEDIA]]*Tabella2026[[#This Row],[POP_2024]]</f>
        <v>901087.82472357014</v>
      </c>
      <c r="P4289" s="3">
        <f>+Tabella2026[[#This Row],[POPOLAZIONE PER DIFFERENZA ]]/SUM(Tabella2026[[POPOLAZIONE PER DIFFERENZA ]])</f>
        <v>7.9942899343163541E-6</v>
      </c>
      <c r="Q4289" s="3">
        <f>+Tabella2026[[#This Row],[INCIDENZA POPOLAZIONE PER DIFFERENZA]]*(PLAFOND-SUM(Tabella2026[CONTRIBUTO SULLA BASE DELLA POPOLAZIONE]))</f>
        <v>2353.5129609452933</v>
      </c>
      <c r="R4289" s="3">
        <f>+Tabella2026[[#This Row],[CONTRIBUTO SULLA BASE DELLA POPOLAZIONE]]+Tabella2026[[#This Row],[CONTRIBUTO SULLA BASE DEL REDDITO]]</f>
        <v>12622.418398874765</v>
      </c>
      <c r="S4289" s="3">
        <f>+Tabella2026[[#This Row],[CONTRIBUTO TOTALE]]/(PLAFOND/N_TESSERE)</f>
        <v>25.244836797749528</v>
      </c>
      <c r="T4289" s="3">
        <f>+MAX(CEILING(Tabella2026[[#This Row],[preDEF1]],1),1)</f>
        <v>26</v>
      </c>
      <c r="U4289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4289" s="21">
        <f>+Tabella2026[[#This Row],[DEF - n. card]]*(PLAFOND/N_TESSERE)</f>
        <v>13000</v>
      </c>
      <c r="W4289" s="18"/>
    </row>
    <row r="4290" spans="2:23" x14ac:dyDescent="0.25">
      <c r="B4290" s="1" t="s">
        <v>8493</v>
      </c>
      <c r="C4290" s="2">
        <v>66092</v>
      </c>
      <c r="D4290" s="1" t="s">
        <v>8494</v>
      </c>
      <c r="E4290" s="1" t="s">
        <v>96</v>
      </c>
      <c r="F4290" s="1" t="s">
        <v>201</v>
      </c>
      <c r="G4290" s="1" t="s">
        <v>4778</v>
      </c>
      <c r="H4290" s="1" t="s">
        <v>15836</v>
      </c>
      <c r="I4290" s="5">
        <v>2056</v>
      </c>
      <c r="J4290" s="5">
        <v>26606761</v>
      </c>
      <c r="K4290" s="3">
        <f>+Tabella2026[[#This Row],[POP_2024]]/SUM(Tabella2026[POP_2024])</f>
        <v>3.4880881788691616E-5</v>
      </c>
      <c r="L4290" s="3">
        <f>+Tabella2026[[#This Row],[INCIDENZA POPOLAZIONE]]*(PLAFOND/2)</f>
        <v>10268.90543792947</v>
      </c>
      <c r="M4290" s="3">
        <f>+IFERROR(Tabella2026[[#This Row],[reddito_2024]]/Tabella2026[[#This Row],[POP_2024]],"")</f>
        <v>12941.031614785992</v>
      </c>
      <c r="N4290" s="3">
        <f>+IF(Tabella2026[[#This Row],[REDDITO COMPLESSIVO PROCAPITE]]&lt;media_aggr_reddito_pc,(media_aggr_reddito_pc-Tabella2026[[#This Row],[REDDITO COMPLESSIVO PROCAPITE]]),0)</f>
        <v>4884.0344478227489</v>
      </c>
      <c r="O4290" s="3">
        <f>+Tabella2026[[#This Row],[DIFFERENZA REDDITO INFERIORE ALLA MEDIA DALLA MEDIA]]*Tabella2026[[#This Row],[POP_2024]]</f>
        <v>10041574.824723572</v>
      </c>
      <c r="P4290" s="3">
        <f>+Tabella2026[[#This Row],[POPOLAZIONE PER DIFFERENZA ]]/SUM(Tabella2026[[POPOLAZIONE PER DIFFERENZA ]])</f>
        <v>8.9087054938955006E-5</v>
      </c>
      <c r="Q4290" s="3">
        <f>+Tabella2026[[#This Row],[INCIDENZA POPOLAZIONE PER DIFFERENZA]]*(PLAFOND-SUM(Tabella2026[CONTRIBUTO SULLA BASE DELLA POPOLAZIONE]))</f>
        <v>26227.162158737257</v>
      </c>
      <c r="R4290" s="3">
        <f>+Tabella2026[[#This Row],[CONTRIBUTO SULLA BASE DELLA POPOLAZIONE]]+Tabella2026[[#This Row],[CONTRIBUTO SULLA BASE DEL REDDITO]]</f>
        <v>36496.067596666726</v>
      </c>
      <c r="S4290" s="3">
        <f>+Tabella2026[[#This Row],[CONTRIBUTO TOTALE]]/(PLAFOND/N_TESSERE)</f>
        <v>72.992135193333453</v>
      </c>
      <c r="T4290" s="3">
        <f>+MAX(CEILING(Tabella2026[[#This Row],[preDEF1]],1),1)</f>
        <v>73</v>
      </c>
      <c r="U4290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4290" s="21">
        <f>+Tabella2026[[#This Row],[DEF - n. card]]*(PLAFOND/N_TESSERE)</f>
        <v>36500</v>
      </c>
      <c r="W4290" s="18"/>
    </row>
    <row r="4291" spans="2:23" x14ac:dyDescent="0.25">
      <c r="B4291" s="1" t="s">
        <v>8637</v>
      </c>
      <c r="C4291" s="2">
        <v>19057</v>
      </c>
      <c r="D4291" s="1" t="s">
        <v>8638</v>
      </c>
      <c r="E4291" s="1" t="s">
        <v>12</v>
      </c>
      <c r="F4291" s="1" t="s">
        <v>193</v>
      </c>
      <c r="G4291" s="1" t="s">
        <v>4778</v>
      </c>
      <c r="H4291" s="1" t="s">
        <v>15835</v>
      </c>
      <c r="I4291" s="5">
        <v>2053</v>
      </c>
      <c r="J4291" s="5">
        <v>35779877</v>
      </c>
      <c r="K4291" s="3">
        <f>+Tabella2026[[#This Row],[POP_2024]]/SUM(Tabella2026[POP_2024])</f>
        <v>3.4829985560400727E-5</v>
      </c>
      <c r="L4291" s="3">
        <f>+Tabella2026[[#This Row],[INCIDENZA POPOLAZIONE]]*(PLAFOND/2)</f>
        <v>10253.921626492804</v>
      </c>
      <c r="M4291" s="3">
        <f>+IFERROR(Tabella2026[[#This Row],[reddito_2024]]/Tabella2026[[#This Row],[POP_2024]],"")</f>
        <v>17428.094008767657</v>
      </c>
      <c r="N4291" s="3">
        <f>+IF(Tabella2026[[#This Row],[REDDITO COMPLESSIVO PROCAPITE]]&lt;media_aggr_reddito_pc,(media_aggr_reddito_pc-Tabella2026[[#This Row],[REDDITO COMPLESSIVO PROCAPITE]]),0)</f>
        <v>396.97205384108383</v>
      </c>
      <c r="O4291" s="3">
        <f>+Tabella2026[[#This Row],[DIFFERENZA REDDITO INFERIORE ALLA MEDIA DALLA MEDIA]]*Tabella2026[[#This Row],[POP_2024]]</f>
        <v>814983.6265357451</v>
      </c>
      <c r="P4291" s="3">
        <f>+Tabella2026[[#This Row],[POPOLAZIONE PER DIFFERENZA ]]/SUM(Tabella2026[[POPOLAZIONE PER DIFFERENZA ]])</f>
        <v>7.2303888960502161E-6</v>
      </c>
      <c r="Q4291" s="3">
        <f>+Tabella2026[[#This Row],[INCIDENZA POPOLAZIONE PER DIFFERENZA]]*(PLAFOND-SUM(Tabella2026[CONTRIBUTO SULLA BASE DELLA POPOLAZIONE]))</f>
        <v>2128.6210682055203</v>
      </c>
      <c r="R4291" s="3">
        <f>+Tabella2026[[#This Row],[CONTRIBUTO SULLA BASE DELLA POPOLAZIONE]]+Tabella2026[[#This Row],[CONTRIBUTO SULLA BASE DEL REDDITO]]</f>
        <v>12382.542694698324</v>
      </c>
      <c r="S4291" s="3">
        <f>+Tabella2026[[#This Row],[CONTRIBUTO TOTALE]]/(PLAFOND/N_TESSERE)</f>
        <v>24.765085389396649</v>
      </c>
      <c r="T4291" s="3">
        <f>+MAX(CEILING(Tabella2026[[#This Row],[preDEF1]],1),1)</f>
        <v>25</v>
      </c>
      <c r="U4291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4291" s="21">
        <f>+Tabella2026[[#This Row],[DEF - n. card]]*(PLAFOND/N_TESSERE)</f>
        <v>12500</v>
      </c>
      <c r="W4291" s="18"/>
    </row>
    <row r="4292" spans="2:23" x14ac:dyDescent="0.25">
      <c r="B4292" s="1" t="s">
        <v>8593</v>
      </c>
      <c r="C4292" s="2">
        <v>41047</v>
      </c>
      <c r="D4292" s="1" t="s">
        <v>8594</v>
      </c>
      <c r="E4292" s="1" t="s">
        <v>117</v>
      </c>
      <c r="F4292" s="1" t="s">
        <v>130</v>
      </c>
      <c r="G4292" s="1" t="s">
        <v>4778</v>
      </c>
      <c r="H4292" s="1" t="s">
        <v>15834</v>
      </c>
      <c r="I4292" s="5">
        <v>2053</v>
      </c>
      <c r="J4292" s="5">
        <v>31775020</v>
      </c>
      <c r="K4292" s="3">
        <f>+Tabella2026[[#This Row],[POP_2024]]/SUM(Tabella2026[POP_2024])</f>
        <v>3.4829985560400727E-5</v>
      </c>
      <c r="L4292" s="3">
        <f>+Tabella2026[[#This Row],[INCIDENZA POPOLAZIONE]]*(PLAFOND/2)</f>
        <v>10253.921626492804</v>
      </c>
      <c r="M4292" s="3">
        <f>+IFERROR(Tabella2026[[#This Row],[reddito_2024]]/Tabella2026[[#This Row],[POP_2024]],"")</f>
        <v>15477.359961032635</v>
      </c>
      <c r="N4292" s="3">
        <f>+IF(Tabella2026[[#This Row],[REDDITO COMPLESSIVO PROCAPITE]]&lt;media_aggr_reddito_pc,(media_aggr_reddito_pc-Tabella2026[[#This Row],[REDDITO COMPLESSIVO PROCAPITE]]),0)</f>
        <v>2347.7061015761064</v>
      </c>
      <c r="O4292" s="3">
        <f>+Tabella2026[[#This Row],[DIFFERENZA REDDITO INFERIORE ALLA MEDIA DALLA MEDIA]]*Tabella2026[[#This Row],[POP_2024]]</f>
        <v>4819840.6265357463</v>
      </c>
      <c r="P4292" s="3">
        <f>+Tabella2026[[#This Row],[POPOLAZIONE PER DIFFERENZA ]]/SUM(Tabella2026[[POPOLAZIONE PER DIFFERENZA ]])</f>
        <v>4.2760763544379365E-5</v>
      </c>
      <c r="Q4292" s="3">
        <f>+Tabella2026[[#This Row],[INCIDENZA POPOLAZIONE PER DIFFERENZA]]*(PLAFOND-SUM(Tabella2026[CONTRIBUTO SULLA BASE DELLA POPOLAZIONE]))</f>
        <v>12588.736716892678</v>
      </c>
      <c r="R4292" s="3">
        <f>+Tabella2026[[#This Row],[CONTRIBUTO SULLA BASE DELLA POPOLAZIONE]]+Tabella2026[[#This Row],[CONTRIBUTO SULLA BASE DEL REDDITO]]</f>
        <v>22842.658343385483</v>
      </c>
      <c r="S4292" s="3">
        <f>+Tabella2026[[#This Row],[CONTRIBUTO TOTALE]]/(PLAFOND/N_TESSERE)</f>
        <v>45.685316686770967</v>
      </c>
      <c r="T4292" s="3">
        <f>+MAX(CEILING(Tabella2026[[#This Row],[preDEF1]],1),1)</f>
        <v>46</v>
      </c>
      <c r="U4292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4292" s="21">
        <f>+Tabella2026[[#This Row],[DEF - n. card]]*(PLAFOND/N_TESSERE)</f>
        <v>23000</v>
      </c>
      <c r="W4292" s="18"/>
    </row>
    <row r="4293" spans="2:23" x14ac:dyDescent="0.25">
      <c r="B4293" s="1" t="s">
        <v>8649</v>
      </c>
      <c r="C4293" s="2">
        <v>15082</v>
      </c>
      <c r="D4293" s="1" t="s">
        <v>8650</v>
      </c>
      <c r="E4293" s="1" t="s">
        <v>12</v>
      </c>
      <c r="F4293" s="1" t="s">
        <v>11</v>
      </c>
      <c r="G4293" s="1" t="s">
        <v>4778</v>
      </c>
      <c r="H4293" s="1" t="s">
        <v>15835</v>
      </c>
      <c r="I4293" s="5">
        <v>2052</v>
      </c>
      <c r="J4293" s="5">
        <v>43691780</v>
      </c>
      <c r="K4293" s="3">
        <f>+Tabella2026[[#This Row],[POP_2024]]/SUM(Tabella2026[POP_2024])</f>
        <v>3.4813020150970431E-5</v>
      </c>
      <c r="L4293" s="3">
        <f>+Tabella2026[[#This Row],[INCIDENZA POPOLAZIONE]]*(PLAFOND/2)</f>
        <v>10248.927022680582</v>
      </c>
      <c r="M4293" s="3">
        <f>+IFERROR(Tabella2026[[#This Row],[reddito_2024]]/Tabella2026[[#This Row],[POP_2024]],"")</f>
        <v>21292.290448343079</v>
      </c>
      <c r="N4293" s="3">
        <f>+IF(Tabella2026[[#This Row],[REDDITO COMPLESSIVO PROCAPITE]]&lt;media_aggr_reddito_pc,(media_aggr_reddito_pc-Tabella2026[[#This Row],[REDDITO COMPLESSIVO PROCAPITE]]),0)</f>
        <v>0</v>
      </c>
      <c r="O4293" s="3">
        <f>+Tabella2026[[#This Row],[DIFFERENZA REDDITO INFERIORE ALLA MEDIA DALLA MEDIA]]*Tabella2026[[#This Row],[POP_2024]]</f>
        <v>0</v>
      </c>
      <c r="P4293" s="3">
        <f>+Tabella2026[[#This Row],[POPOLAZIONE PER DIFFERENZA ]]/SUM(Tabella2026[[POPOLAZIONE PER DIFFERENZA ]])</f>
        <v>0</v>
      </c>
      <c r="Q4293" s="3">
        <f>+Tabella2026[[#This Row],[INCIDENZA POPOLAZIONE PER DIFFERENZA]]*(PLAFOND-SUM(Tabella2026[CONTRIBUTO SULLA BASE DELLA POPOLAZIONE]))</f>
        <v>0</v>
      </c>
      <c r="R4293" s="3">
        <f>+Tabella2026[[#This Row],[CONTRIBUTO SULLA BASE DELLA POPOLAZIONE]]+Tabella2026[[#This Row],[CONTRIBUTO SULLA BASE DEL REDDITO]]</f>
        <v>10248.927022680582</v>
      </c>
      <c r="S4293" s="3">
        <f>+Tabella2026[[#This Row],[CONTRIBUTO TOTALE]]/(PLAFOND/N_TESSERE)</f>
        <v>20.497854045361166</v>
      </c>
      <c r="T4293" s="3">
        <f>+MAX(CEILING(Tabella2026[[#This Row],[preDEF1]],1),1)</f>
        <v>21</v>
      </c>
      <c r="U4293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93" s="21">
        <f>+Tabella2026[[#This Row],[DEF - n. card]]*(PLAFOND/N_TESSERE)</f>
        <v>10500</v>
      </c>
      <c r="W4293" s="18"/>
    </row>
    <row r="4294" spans="2:23" x14ac:dyDescent="0.25">
      <c r="B4294" s="1" t="s">
        <v>8535</v>
      </c>
      <c r="C4294" s="2">
        <v>50011</v>
      </c>
      <c r="D4294" s="1" t="s">
        <v>8536</v>
      </c>
      <c r="E4294" s="1" t="s">
        <v>30</v>
      </c>
      <c r="F4294" s="1" t="s">
        <v>144</v>
      </c>
      <c r="G4294" s="1" t="s">
        <v>4778</v>
      </c>
      <c r="H4294" s="1" t="s">
        <v>15834</v>
      </c>
      <c r="I4294" s="5">
        <v>2051</v>
      </c>
      <c r="J4294" s="5">
        <v>32168326</v>
      </c>
      <c r="K4294" s="3">
        <f>+Tabella2026[[#This Row],[POP_2024]]/SUM(Tabella2026[POP_2024])</f>
        <v>3.4796054741540128E-5</v>
      </c>
      <c r="L4294" s="3">
        <f>+Tabella2026[[#This Row],[INCIDENZA POPOLAZIONE]]*(PLAFOND/2)</f>
        <v>10243.932418868357</v>
      </c>
      <c r="M4294" s="3">
        <f>+IFERROR(Tabella2026[[#This Row],[reddito_2024]]/Tabella2026[[#This Row],[POP_2024]],"")</f>
        <v>15684.215504631888</v>
      </c>
      <c r="N4294" s="3">
        <f>+IF(Tabella2026[[#This Row],[REDDITO COMPLESSIVO PROCAPITE]]&lt;media_aggr_reddito_pc,(media_aggr_reddito_pc-Tabella2026[[#This Row],[REDDITO COMPLESSIVO PROCAPITE]]),0)</f>
        <v>2140.8505579768535</v>
      </c>
      <c r="O4294" s="3">
        <f>+Tabella2026[[#This Row],[DIFFERENZA REDDITO INFERIORE ALLA MEDIA DALLA MEDIA]]*Tabella2026[[#This Row],[POP_2024]]</f>
        <v>4390884.494410526</v>
      </c>
      <c r="P4294" s="3">
        <f>+Tabella2026[[#This Row],[POPOLAZIONE PER DIFFERENZA ]]/SUM(Tabella2026[[POPOLAZIONE PER DIFFERENZA ]])</f>
        <v>3.895514150041943E-5</v>
      </c>
      <c r="Q4294" s="3">
        <f>+Tabella2026[[#This Row],[INCIDENZA POPOLAZIONE PER DIFFERENZA]]*(PLAFOND-SUM(Tabella2026[CONTRIBUTO SULLA BASE DELLA POPOLAZIONE]))</f>
        <v>11468.364441367401</v>
      </c>
      <c r="R4294" s="3">
        <f>+Tabella2026[[#This Row],[CONTRIBUTO SULLA BASE DELLA POPOLAZIONE]]+Tabella2026[[#This Row],[CONTRIBUTO SULLA BASE DEL REDDITO]]</f>
        <v>21712.296860235758</v>
      </c>
      <c r="S4294" s="3">
        <f>+Tabella2026[[#This Row],[CONTRIBUTO TOTALE]]/(PLAFOND/N_TESSERE)</f>
        <v>43.424593720471513</v>
      </c>
      <c r="T4294" s="3">
        <f>+MAX(CEILING(Tabella2026[[#This Row],[preDEF1]],1),1)</f>
        <v>44</v>
      </c>
      <c r="U4294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4294" s="21">
        <f>+Tabella2026[[#This Row],[DEF - n. card]]*(PLAFOND/N_TESSERE)</f>
        <v>22000</v>
      </c>
      <c r="W4294" s="18"/>
    </row>
    <row r="4295" spans="2:23" x14ac:dyDescent="0.25">
      <c r="B4295" s="1" t="s">
        <v>8415</v>
      </c>
      <c r="C4295" s="2">
        <v>57033</v>
      </c>
      <c r="D4295" s="1" t="s">
        <v>8416</v>
      </c>
      <c r="E4295" s="1" t="s">
        <v>8</v>
      </c>
      <c r="F4295" s="1" t="s">
        <v>377</v>
      </c>
      <c r="G4295" s="1" t="s">
        <v>4778</v>
      </c>
      <c r="H4295" s="1" t="s">
        <v>15834</v>
      </c>
      <c r="I4295" s="5">
        <v>2051</v>
      </c>
      <c r="J4295" s="5">
        <v>33448596</v>
      </c>
      <c r="K4295" s="3">
        <f>+Tabella2026[[#This Row],[POP_2024]]/SUM(Tabella2026[POP_2024])</f>
        <v>3.4796054741540128E-5</v>
      </c>
      <c r="L4295" s="3">
        <f>+Tabella2026[[#This Row],[INCIDENZA POPOLAZIONE]]*(PLAFOND/2)</f>
        <v>10243.932418868357</v>
      </c>
      <c r="M4295" s="3">
        <f>+IFERROR(Tabella2026[[#This Row],[reddito_2024]]/Tabella2026[[#This Row],[POP_2024]],"")</f>
        <v>16308.432959531936</v>
      </c>
      <c r="N4295" s="3">
        <f>+IF(Tabella2026[[#This Row],[REDDITO COMPLESSIVO PROCAPITE]]&lt;media_aggr_reddito_pc,(media_aggr_reddito_pc-Tabella2026[[#This Row],[REDDITO COMPLESSIVO PROCAPITE]]),0)</f>
        <v>1516.6331030768051</v>
      </c>
      <c r="O4295" s="3">
        <f>+Tabella2026[[#This Row],[DIFFERENZA REDDITO INFERIORE ALLA MEDIA DALLA MEDIA]]*Tabella2026[[#This Row],[POP_2024]]</f>
        <v>3110614.4944105274</v>
      </c>
      <c r="P4295" s="3">
        <f>+Tabella2026[[#This Row],[POPOLAZIONE PER DIFFERENZA ]]/SUM(Tabella2026[[POPOLAZIONE PER DIFFERENZA ]])</f>
        <v>2.7596815160423697E-5</v>
      </c>
      <c r="Q4295" s="3">
        <f>+Tabella2026[[#This Row],[INCIDENZA POPOLAZIONE PER DIFFERENZA]]*(PLAFOND-SUM(Tabella2026[CONTRIBUTO SULLA BASE DELLA POPOLAZIONE]))</f>
        <v>8124.4816856173993</v>
      </c>
      <c r="R4295" s="3">
        <f>+Tabella2026[[#This Row],[CONTRIBUTO SULLA BASE DELLA POPOLAZIONE]]+Tabella2026[[#This Row],[CONTRIBUTO SULLA BASE DEL REDDITO]]</f>
        <v>18368.414104485757</v>
      </c>
      <c r="S4295" s="3">
        <f>+Tabella2026[[#This Row],[CONTRIBUTO TOTALE]]/(PLAFOND/N_TESSERE)</f>
        <v>36.736828208971517</v>
      </c>
      <c r="T4295" s="3">
        <f>+MAX(CEILING(Tabella2026[[#This Row],[preDEF1]],1),1)</f>
        <v>37</v>
      </c>
      <c r="U4295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4295" s="21">
        <f>+Tabella2026[[#This Row],[DEF - n. card]]*(PLAFOND/N_TESSERE)</f>
        <v>18500</v>
      </c>
      <c r="W4295" s="18"/>
    </row>
    <row r="4296" spans="2:23" x14ac:dyDescent="0.25">
      <c r="B4296" s="1" t="s">
        <v>8503</v>
      </c>
      <c r="C4296" s="2">
        <v>19088</v>
      </c>
      <c r="D4296" s="1" t="s">
        <v>8504</v>
      </c>
      <c r="E4296" s="1" t="s">
        <v>12</v>
      </c>
      <c r="F4296" s="1" t="s">
        <v>193</v>
      </c>
      <c r="G4296" s="1" t="s">
        <v>4778</v>
      </c>
      <c r="H4296" s="1" t="s">
        <v>15835</v>
      </c>
      <c r="I4296" s="5">
        <v>2051</v>
      </c>
      <c r="J4296" s="5">
        <v>38992587</v>
      </c>
      <c r="K4296" s="3">
        <f>+Tabella2026[[#This Row],[POP_2024]]/SUM(Tabella2026[POP_2024])</f>
        <v>3.4796054741540128E-5</v>
      </c>
      <c r="L4296" s="3">
        <f>+Tabella2026[[#This Row],[INCIDENZA POPOLAZIONE]]*(PLAFOND/2)</f>
        <v>10243.932418868357</v>
      </c>
      <c r="M4296" s="3">
        <f>+IFERROR(Tabella2026[[#This Row],[reddito_2024]]/Tabella2026[[#This Row],[POP_2024]],"")</f>
        <v>19011.500243783521</v>
      </c>
      <c r="N4296" s="3">
        <f>+IF(Tabella2026[[#This Row],[REDDITO COMPLESSIVO PROCAPITE]]&lt;media_aggr_reddito_pc,(media_aggr_reddito_pc-Tabella2026[[#This Row],[REDDITO COMPLESSIVO PROCAPITE]]),0)</f>
        <v>0</v>
      </c>
      <c r="O4296" s="3">
        <f>+Tabella2026[[#This Row],[DIFFERENZA REDDITO INFERIORE ALLA MEDIA DALLA MEDIA]]*Tabella2026[[#This Row],[POP_2024]]</f>
        <v>0</v>
      </c>
      <c r="P4296" s="3">
        <f>+Tabella2026[[#This Row],[POPOLAZIONE PER DIFFERENZA ]]/SUM(Tabella2026[[POPOLAZIONE PER DIFFERENZA ]])</f>
        <v>0</v>
      </c>
      <c r="Q4296" s="3">
        <f>+Tabella2026[[#This Row],[INCIDENZA POPOLAZIONE PER DIFFERENZA]]*(PLAFOND-SUM(Tabella2026[CONTRIBUTO SULLA BASE DELLA POPOLAZIONE]))</f>
        <v>0</v>
      </c>
      <c r="R4296" s="3">
        <f>+Tabella2026[[#This Row],[CONTRIBUTO SULLA BASE DELLA POPOLAZIONE]]+Tabella2026[[#This Row],[CONTRIBUTO SULLA BASE DEL REDDITO]]</f>
        <v>10243.932418868357</v>
      </c>
      <c r="S4296" s="3">
        <f>+Tabella2026[[#This Row],[CONTRIBUTO TOTALE]]/(PLAFOND/N_TESSERE)</f>
        <v>20.487864837736712</v>
      </c>
      <c r="T4296" s="3">
        <f>+MAX(CEILING(Tabella2026[[#This Row],[preDEF1]],1),1)</f>
        <v>21</v>
      </c>
      <c r="U4296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96" s="21">
        <f>+Tabella2026[[#This Row],[DEF - n. card]]*(PLAFOND/N_TESSERE)</f>
        <v>10500</v>
      </c>
      <c r="W4296" s="18"/>
    </row>
    <row r="4297" spans="2:23" x14ac:dyDescent="0.25">
      <c r="B4297" s="1" t="s">
        <v>8751</v>
      </c>
      <c r="C4297" s="2">
        <v>98042</v>
      </c>
      <c r="D4297" s="1" t="s">
        <v>8752</v>
      </c>
      <c r="E4297" s="1" t="s">
        <v>12</v>
      </c>
      <c r="F4297" s="1" t="s">
        <v>389</v>
      </c>
      <c r="G4297" s="1" t="s">
        <v>4778</v>
      </c>
      <c r="H4297" s="1" t="s">
        <v>15835</v>
      </c>
      <c r="I4297" s="5">
        <v>2050</v>
      </c>
      <c r="J4297" s="5">
        <v>37985447</v>
      </c>
      <c r="K4297" s="3">
        <f>+Tabella2026[[#This Row],[POP_2024]]/SUM(Tabella2026[POP_2024])</f>
        <v>3.4779089332109832E-5</v>
      </c>
      <c r="L4297" s="3">
        <f>+Tabella2026[[#This Row],[INCIDENZA POPOLAZIONE]]*(PLAFOND/2)</f>
        <v>10238.937815056135</v>
      </c>
      <c r="M4297" s="3">
        <f>+IFERROR(Tabella2026[[#This Row],[reddito_2024]]/Tabella2026[[#This Row],[POP_2024]],"")</f>
        <v>18529.486341463413</v>
      </c>
      <c r="N4297" s="3">
        <f>+IF(Tabella2026[[#This Row],[REDDITO COMPLESSIVO PROCAPITE]]&lt;media_aggr_reddito_pc,(media_aggr_reddito_pc-Tabella2026[[#This Row],[REDDITO COMPLESSIVO PROCAPITE]]),0)</f>
        <v>0</v>
      </c>
      <c r="O4297" s="3">
        <f>+Tabella2026[[#This Row],[DIFFERENZA REDDITO INFERIORE ALLA MEDIA DALLA MEDIA]]*Tabella2026[[#This Row],[POP_2024]]</f>
        <v>0</v>
      </c>
      <c r="P4297" s="3">
        <f>+Tabella2026[[#This Row],[POPOLAZIONE PER DIFFERENZA ]]/SUM(Tabella2026[[POPOLAZIONE PER DIFFERENZA ]])</f>
        <v>0</v>
      </c>
      <c r="Q4297" s="3">
        <f>+Tabella2026[[#This Row],[INCIDENZA POPOLAZIONE PER DIFFERENZA]]*(PLAFOND-SUM(Tabella2026[CONTRIBUTO SULLA BASE DELLA POPOLAZIONE]))</f>
        <v>0</v>
      </c>
      <c r="R4297" s="3">
        <f>+Tabella2026[[#This Row],[CONTRIBUTO SULLA BASE DELLA POPOLAZIONE]]+Tabella2026[[#This Row],[CONTRIBUTO SULLA BASE DEL REDDITO]]</f>
        <v>10238.937815056135</v>
      </c>
      <c r="S4297" s="3">
        <f>+Tabella2026[[#This Row],[CONTRIBUTO TOTALE]]/(PLAFOND/N_TESSERE)</f>
        <v>20.477875630112269</v>
      </c>
      <c r="T4297" s="3">
        <f>+MAX(CEILING(Tabella2026[[#This Row],[preDEF1]],1),1)</f>
        <v>21</v>
      </c>
      <c r="U4297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97" s="21">
        <f>+Tabella2026[[#This Row],[DEF - n. card]]*(PLAFOND/N_TESSERE)</f>
        <v>10500</v>
      </c>
      <c r="W4297" s="18"/>
    </row>
    <row r="4298" spans="2:23" x14ac:dyDescent="0.25">
      <c r="B4298" s="1" t="s">
        <v>8837</v>
      </c>
      <c r="C4298" s="2">
        <v>21099</v>
      </c>
      <c r="D4298" s="1" t="s">
        <v>8838</v>
      </c>
      <c r="E4298" s="1" t="s">
        <v>99</v>
      </c>
      <c r="F4298" s="1" t="s">
        <v>110</v>
      </c>
      <c r="G4298" s="1" t="s">
        <v>4778</v>
      </c>
      <c r="H4298" s="1" t="s">
        <v>15835</v>
      </c>
      <c r="I4298" s="5">
        <v>2050</v>
      </c>
      <c r="J4298" s="5">
        <v>45822954</v>
      </c>
      <c r="K4298" s="3">
        <f>+Tabella2026[[#This Row],[POP_2024]]/SUM(Tabella2026[POP_2024])</f>
        <v>3.4779089332109832E-5</v>
      </c>
      <c r="L4298" s="3">
        <f>+Tabella2026[[#This Row],[INCIDENZA POPOLAZIONE]]*(PLAFOND/2)</f>
        <v>10238.937815056135</v>
      </c>
      <c r="M4298" s="3">
        <f>+IFERROR(Tabella2026[[#This Row],[reddito_2024]]/Tabella2026[[#This Row],[POP_2024]],"")</f>
        <v>22352.660487804878</v>
      </c>
      <c r="N4298" s="3">
        <f>+IF(Tabella2026[[#This Row],[REDDITO COMPLESSIVO PROCAPITE]]&lt;media_aggr_reddito_pc,(media_aggr_reddito_pc-Tabella2026[[#This Row],[REDDITO COMPLESSIVO PROCAPITE]]),0)</f>
        <v>0</v>
      </c>
      <c r="O4298" s="3">
        <f>+Tabella2026[[#This Row],[DIFFERENZA REDDITO INFERIORE ALLA MEDIA DALLA MEDIA]]*Tabella2026[[#This Row],[POP_2024]]</f>
        <v>0</v>
      </c>
      <c r="P4298" s="3">
        <f>+Tabella2026[[#This Row],[POPOLAZIONE PER DIFFERENZA ]]/SUM(Tabella2026[[POPOLAZIONE PER DIFFERENZA ]])</f>
        <v>0</v>
      </c>
      <c r="Q4298" s="3">
        <f>+Tabella2026[[#This Row],[INCIDENZA POPOLAZIONE PER DIFFERENZA]]*(PLAFOND-SUM(Tabella2026[CONTRIBUTO SULLA BASE DELLA POPOLAZIONE]))</f>
        <v>0</v>
      </c>
      <c r="R4298" s="3">
        <f>+Tabella2026[[#This Row],[CONTRIBUTO SULLA BASE DELLA POPOLAZIONE]]+Tabella2026[[#This Row],[CONTRIBUTO SULLA BASE DEL REDDITO]]</f>
        <v>10238.937815056135</v>
      </c>
      <c r="S4298" s="3">
        <f>+Tabella2026[[#This Row],[CONTRIBUTO TOTALE]]/(PLAFOND/N_TESSERE)</f>
        <v>20.477875630112269</v>
      </c>
      <c r="T4298" s="3">
        <f>+MAX(CEILING(Tabella2026[[#This Row],[preDEF1]],1),1)</f>
        <v>21</v>
      </c>
      <c r="U4298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98" s="21">
        <f>+Tabella2026[[#This Row],[DEF - n. card]]*(PLAFOND/N_TESSERE)</f>
        <v>10500</v>
      </c>
      <c r="W4298" s="18"/>
    </row>
    <row r="4299" spans="2:23" x14ac:dyDescent="0.25">
      <c r="B4299" s="1" t="s">
        <v>8759</v>
      </c>
      <c r="C4299" s="2">
        <v>21085</v>
      </c>
      <c r="D4299" s="1" t="s">
        <v>8760</v>
      </c>
      <c r="E4299" s="1" t="s">
        <v>99</v>
      </c>
      <c r="F4299" s="1" t="s">
        <v>110</v>
      </c>
      <c r="G4299" s="1" t="s">
        <v>4778</v>
      </c>
      <c r="H4299" s="1" t="s">
        <v>15835</v>
      </c>
      <c r="I4299" s="5">
        <v>2049</v>
      </c>
      <c r="J4299" s="5">
        <v>52845956</v>
      </c>
      <c r="K4299" s="3">
        <f>+Tabella2026[[#This Row],[POP_2024]]/SUM(Tabella2026[POP_2024])</f>
        <v>3.4762123922679535E-5</v>
      </c>
      <c r="L4299" s="3">
        <f>+Tabella2026[[#This Row],[INCIDENZA POPOLAZIONE]]*(PLAFOND/2)</f>
        <v>10233.943211243914</v>
      </c>
      <c r="M4299" s="3">
        <f>+IFERROR(Tabella2026[[#This Row],[reddito_2024]]/Tabella2026[[#This Row],[POP_2024]],"")</f>
        <v>25791.096144460713</v>
      </c>
      <c r="N4299" s="3">
        <f>+IF(Tabella2026[[#This Row],[REDDITO COMPLESSIVO PROCAPITE]]&lt;media_aggr_reddito_pc,(media_aggr_reddito_pc-Tabella2026[[#This Row],[REDDITO COMPLESSIVO PROCAPITE]]),0)</f>
        <v>0</v>
      </c>
      <c r="O4299" s="3">
        <f>+Tabella2026[[#This Row],[DIFFERENZA REDDITO INFERIORE ALLA MEDIA DALLA MEDIA]]*Tabella2026[[#This Row],[POP_2024]]</f>
        <v>0</v>
      </c>
      <c r="P4299" s="3">
        <f>+Tabella2026[[#This Row],[POPOLAZIONE PER DIFFERENZA ]]/SUM(Tabella2026[[POPOLAZIONE PER DIFFERENZA ]])</f>
        <v>0</v>
      </c>
      <c r="Q4299" s="3">
        <f>+Tabella2026[[#This Row],[INCIDENZA POPOLAZIONE PER DIFFERENZA]]*(PLAFOND-SUM(Tabella2026[CONTRIBUTO SULLA BASE DELLA POPOLAZIONE]))</f>
        <v>0</v>
      </c>
      <c r="R4299" s="3">
        <f>+Tabella2026[[#This Row],[CONTRIBUTO SULLA BASE DELLA POPOLAZIONE]]+Tabella2026[[#This Row],[CONTRIBUTO SULLA BASE DEL REDDITO]]</f>
        <v>10233.943211243914</v>
      </c>
      <c r="S4299" s="3">
        <f>+Tabella2026[[#This Row],[CONTRIBUTO TOTALE]]/(PLAFOND/N_TESSERE)</f>
        <v>20.467886422487826</v>
      </c>
      <c r="T4299" s="3">
        <f>+MAX(CEILING(Tabella2026[[#This Row],[preDEF1]],1),1)</f>
        <v>21</v>
      </c>
      <c r="U4299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99" s="21">
        <f>+Tabella2026[[#This Row],[DEF - n. card]]*(PLAFOND/N_TESSERE)</f>
        <v>10500</v>
      </c>
      <c r="W4299" s="18"/>
    </row>
    <row r="4300" spans="2:23" x14ac:dyDescent="0.25">
      <c r="B4300" s="1" t="s">
        <v>8551</v>
      </c>
      <c r="C4300" s="2">
        <v>20025</v>
      </c>
      <c r="D4300" s="1" t="s">
        <v>8552</v>
      </c>
      <c r="E4300" s="1" t="s">
        <v>12</v>
      </c>
      <c r="F4300" s="1" t="s">
        <v>332</v>
      </c>
      <c r="G4300" s="1" t="s">
        <v>4778</v>
      </c>
      <c r="H4300" s="1" t="s">
        <v>15835</v>
      </c>
      <c r="I4300" s="5">
        <v>2047</v>
      </c>
      <c r="J4300" s="5">
        <v>40637311</v>
      </c>
      <c r="K4300" s="3">
        <f>+Tabella2026[[#This Row],[POP_2024]]/SUM(Tabella2026[POP_2024])</f>
        <v>3.4728193103818943E-5</v>
      </c>
      <c r="L4300" s="3">
        <f>+Tabella2026[[#This Row],[INCIDENZA POPOLAZIONE]]*(PLAFOND/2)</f>
        <v>10223.954003619468</v>
      </c>
      <c r="M4300" s="3">
        <f>+IFERROR(Tabella2026[[#This Row],[reddito_2024]]/Tabella2026[[#This Row],[POP_2024]],"")</f>
        <v>19852.130434782608</v>
      </c>
      <c r="N4300" s="3">
        <f>+IF(Tabella2026[[#This Row],[REDDITO COMPLESSIVO PROCAPITE]]&lt;media_aggr_reddito_pc,(media_aggr_reddito_pc-Tabella2026[[#This Row],[REDDITO COMPLESSIVO PROCAPITE]]),0)</f>
        <v>0</v>
      </c>
      <c r="O4300" s="3">
        <f>+Tabella2026[[#This Row],[DIFFERENZA REDDITO INFERIORE ALLA MEDIA DALLA MEDIA]]*Tabella2026[[#This Row],[POP_2024]]</f>
        <v>0</v>
      </c>
      <c r="P4300" s="3">
        <f>+Tabella2026[[#This Row],[POPOLAZIONE PER DIFFERENZA ]]/SUM(Tabella2026[[POPOLAZIONE PER DIFFERENZA ]])</f>
        <v>0</v>
      </c>
      <c r="Q4300" s="3">
        <f>+Tabella2026[[#This Row],[INCIDENZA POPOLAZIONE PER DIFFERENZA]]*(PLAFOND-SUM(Tabella2026[CONTRIBUTO SULLA BASE DELLA POPOLAZIONE]))</f>
        <v>0</v>
      </c>
      <c r="R4300" s="3">
        <f>+Tabella2026[[#This Row],[CONTRIBUTO SULLA BASE DELLA POPOLAZIONE]]+Tabella2026[[#This Row],[CONTRIBUTO SULLA BASE DEL REDDITO]]</f>
        <v>10223.954003619468</v>
      </c>
      <c r="S4300" s="3">
        <f>+Tabella2026[[#This Row],[CONTRIBUTO TOTALE]]/(PLAFOND/N_TESSERE)</f>
        <v>20.447908007238937</v>
      </c>
      <c r="T4300" s="3">
        <f>+MAX(CEILING(Tabella2026[[#This Row],[preDEF1]],1),1)</f>
        <v>21</v>
      </c>
      <c r="U4300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00" s="21">
        <f>+Tabella2026[[#This Row],[DEF - n. card]]*(PLAFOND/N_TESSERE)</f>
        <v>10500</v>
      </c>
      <c r="W4300" s="18"/>
    </row>
    <row r="4301" spans="2:23" x14ac:dyDescent="0.25">
      <c r="B4301" s="1" t="s">
        <v>8723</v>
      </c>
      <c r="C4301" s="2">
        <v>3158</v>
      </c>
      <c r="D4301" s="1" t="s">
        <v>8724</v>
      </c>
      <c r="E4301" s="1" t="s">
        <v>18</v>
      </c>
      <c r="F4301" s="1" t="s">
        <v>114</v>
      </c>
      <c r="G4301" s="1" t="s">
        <v>4778</v>
      </c>
      <c r="H4301" s="1" t="s">
        <v>15835</v>
      </c>
      <c r="I4301" s="5">
        <v>2047</v>
      </c>
      <c r="J4301" s="5">
        <v>37540365</v>
      </c>
      <c r="K4301" s="3">
        <f>+Tabella2026[[#This Row],[POP_2024]]/SUM(Tabella2026[POP_2024])</f>
        <v>3.4728193103818943E-5</v>
      </c>
      <c r="L4301" s="3">
        <f>+Tabella2026[[#This Row],[INCIDENZA POPOLAZIONE]]*(PLAFOND/2)</f>
        <v>10223.954003619468</v>
      </c>
      <c r="M4301" s="3">
        <f>+IFERROR(Tabella2026[[#This Row],[reddito_2024]]/Tabella2026[[#This Row],[POP_2024]],"")</f>
        <v>18339.211040547143</v>
      </c>
      <c r="N4301" s="3">
        <f>+IF(Tabella2026[[#This Row],[REDDITO COMPLESSIVO PROCAPITE]]&lt;media_aggr_reddito_pc,(media_aggr_reddito_pc-Tabella2026[[#This Row],[REDDITO COMPLESSIVO PROCAPITE]]),0)</f>
        <v>0</v>
      </c>
      <c r="O4301" s="3">
        <f>+Tabella2026[[#This Row],[DIFFERENZA REDDITO INFERIORE ALLA MEDIA DALLA MEDIA]]*Tabella2026[[#This Row],[POP_2024]]</f>
        <v>0</v>
      </c>
      <c r="P4301" s="3">
        <f>+Tabella2026[[#This Row],[POPOLAZIONE PER DIFFERENZA ]]/SUM(Tabella2026[[POPOLAZIONE PER DIFFERENZA ]])</f>
        <v>0</v>
      </c>
      <c r="Q4301" s="3">
        <f>+Tabella2026[[#This Row],[INCIDENZA POPOLAZIONE PER DIFFERENZA]]*(PLAFOND-SUM(Tabella2026[CONTRIBUTO SULLA BASE DELLA POPOLAZIONE]))</f>
        <v>0</v>
      </c>
      <c r="R4301" s="3">
        <f>+Tabella2026[[#This Row],[CONTRIBUTO SULLA BASE DELLA POPOLAZIONE]]+Tabella2026[[#This Row],[CONTRIBUTO SULLA BASE DEL REDDITO]]</f>
        <v>10223.954003619468</v>
      </c>
      <c r="S4301" s="3">
        <f>+Tabella2026[[#This Row],[CONTRIBUTO TOTALE]]/(PLAFOND/N_TESSERE)</f>
        <v>20.447908007238937</v>
      </c>
      <c r="T4301" s="3">
        <f>+MAX(CEILING(Tabella2026[[#This Row],[preDEF1]],1),1)</f>
        <v>21</v>
      </c>
      <c r="U4301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01" s="21">
        <f>+Tabella2026[[#This Row],[DEF - n. card]]*(PLAFOND/N_TESSERE)</f>
        <v>10500</v>
      </c>
      <c r="W4301" s="18"/>
    </row>
    <row r="4302" spans="2:23" x14ac:dyDescent="0.25">
      <c r="B4302" s="1" t="s">
        <v>8605</v>
      </c>
      <c r="C4302" s="2">
        <v>69068</v>
      </c>
      <c r="D4302" s="1" t="s">
        <v>8606</v>
      </c>
      <c r="E4302" s="1" t="s">
        <v>96</v>
      </c>
      <c r="F4302" s="1" t="s">
        <v>328</v>
      </c>
      <c r="G4302" s="1" t="s">
        <v>4778</v>
      </c>
      <c r="H4302" s="1" t="s">
        <v>15836</v>
      </c>
      <c r="I4302" s="5">
        <v>2046</v>
      </c>
      <c r="J4302" s="5">
        <v>28195377</v>
      </c>
      <c r="K4302" s="3">
        <f>+Tabella2026[[#This Row],[POP_2024]]/SUM(Tabella2026[POP_2024])</f>
        <v>3.4711227694388646E-5</v>
      </c>
      <c r="L4302" s="3">
        <f>+Tabella2026[[#This Row],[INCIDENZA POPOLAZIONE]]*(PLAFOND/2)</f>
        <v>10218.959399807247</v>
      </c>
      <c r="M4302" s="3">
        <f>+IFERROR(Tabella2026[[#This Row],[reddito_2024]]/Tabella2026[[#This Row],[POP_2024]],"")</f>
        <v>13780.731671554253</v>
      </c>
      <c r="N4302" s="3">
        <f>+IF(Tabella2026[[#This Row],[REDDITO COMPLESSIVO PROCAPITE]]&lt;media_aggr_reddito_pc,(media_aggr_reddito_pc-Tabella2026[[#This Row],[REDDITO COMPLESSIVO PROCAPITE]]),0)</f>
        <v>4044.3343910544882</v>
      </c>
      <c r="O4302" s="3">
        <f>+Tabella2026[[#This Row],[DIFFERENZA REDDITO INFERIORE ALLA MEDIA DALLA MEDIA]]*Tabella2026[[#This Row],[POP_2024]]</f>
        <v>8274708.1640974823</v>
      </c>
      <c r="P4302" s="3">
        <f>+Tabella2026[[#This Row],[POPOLAZIONE PER DIFFERENZA ]]/SUM(Tabella2026[[POPOLAZIONE PER DIFFERENZA ]])</f>
        <v>7.3411730100718034E-5</v>
      </c>
      <c r="Q4302" s="3">
        <f>+Tabella2026[[#This Row],[INCIDENZA POPOLAZIONE PER DIFFERENZA]]*(PLAFOND-SUM(Tabella2026[CONTRIBUTO SULLA BASE DELLA POPOLAZIONE]))</f>
        <v>21612.3582828539</v>
      </c>
      <c r="R4302" s="3">
        <f>+Tabella2026[[#This Row],[CONTRIBUTO SULLA BASE DELLA POPOLAZIONE]]+Tabella2026[[#This Row],[CONTRIBUTO SULLA BASE DEL REDDITO]]</f>
        <v>31831.317682661145</v>
      </c>
      <c r="S4302" s="3">
        <f>+Tabella2026[[#This Row],[CONTRIBUTO TOTALE]]/(PLAFOND/N_TESSERE)</f>
        <v>63.662635365322288</v>
      </c>
      <c r="T4302" s="3">
        <f>+MAX(CEILING(Tabella2026[[#This Row],[preDEF1]],1),1)</f>
        <v>64</v>
      </c>
      <c r="U4302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4302" s="21">
        <f>+Tabella2026[[#This Row],[DEF - n. card]]*(PLAFOND/N_TESSERE)</f>
        <v>32000</v>
      </c>
      <c r="W4302" s="18"/>
    </row>
    <row r="4303" spans="2:23" x14ac:dyDescent="0.25">
      <c r="B4303" s="1" t="s">
        <v>8729</v>
      </c>
      <c r="C4303" s="2">
        <v>14070</v>
      </c>
      <c r="D4303" s="1" t="s">
        <v>8730</v>
      </c>
      <c r="E4303" s="1" t="s">
        <v>12</v>
      </c>
      <c r="F4303" s="1" t="s">
        <v>980</v>
      </c>
      <c r="G4303" s="1" t="s">
        <v>4778</v>
      </c>
      <c r="H4303" s="1" t="s">
        <v>15835</v>
      </c>
      <c r="I4303" s="5">
        <v>2046</v>
      </c>
      <c r="J4303" s="5">
        <v>41752711</v>
      </c>
      <c r="K4303" s="3">
        <f>+Tabella2026[[#This Row],[POP_2024]]/SUM(Tabella2026[POP_2024])</f>
        <v>3.4711227694388646E-5</v>
      </c>
      <c r="L4303" s="3">
        <f>+Tabella2026[[#This Row],[INCIDENZA POPOLAZIONE]]*(PLAFOND/2)</f>
        <v>10218.959399807247</v>
      </c>
      <c r="M4303" s="3">
        <f>+IFERROR(Tabella2026[[#This Row],[reddito_2024]]/Tabella2026[[#This Row],[POP_2024]],"")</f>
        <v>20406.994623655915</v>
      </c>
      <c r="N4303" s="3">
        <f>+IF(Tabella2026[[#This Row],[REDDITO COMPLESSIVO PROCAPITE]]&lt;media_aggr_reddito_pc,(media_aggr_reddito_pc-Tabella2026[[#This Row],[REDDITO COMPLESSIVO PROCAPITE]]),0)</f>
        <v>0</v>
      </c>
      <c r="O4303" s="3">
        <f>+Tabella2026[[#This Row],[DIFFERENZA REDDITO INFERIORE ALLA MEDIA DALLA MEDIA]]*Tabella2026[[#This Row],[POP_2024]]</f>
        <v>0</v>
      </c>
      <c r="P4303" s="3">
        <f>+Tabella2026[[#This Row],[POPOLAZIONE PER DIFFERENZA ]]/SUM(Tabella2026[[POPOLAZIONE PER DIFFERENZA ]])</f>
        <v>0</v>
      </c>
      <c r="Q4303" s="3">
        <f>+Tabella2026[[#This Row],[INCIDENZA POPOLAZIONE PER DIFFERENZA]]*(PLAFOND-SUM(Tabella2026[CONTRIBUTO SULLA BASE DELLA POPOLAZIONE]))</f>
        <v>0</v>
      </c>
      <c r="R4303" s="3">
        <f>+Tabella2026[[#This Row],[CONTRIBUTO SULLA BASE DELLA POPOLAZIONE]]+Tabella2026[[#This Row],[CONTRIBUTO SULLA BASE DEL REDDITO]]</f>
        <v>10218.959399807247</v>
      </c>
      <c r="S4303" s="3">
        <f>+Tabella2026[[#This Row],[CONTRIBUTO TOTALE]]/(PLAFOND/N_TESSERE)</f>
        <v>20.437918799614494</v>
      </c>
      <c r="T4303" s="3">
        <f>+MAX(CEILING(Tabella2026[[#This Row],[preDEF1]],1),1)</f>
        <v>21</v>
      </c>
      <c r="U4303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03" s="21">
        <f>+Tabella2026[[#This Row],[DEF - n. card]]*(PLAFOND/N_TESSERE)</f>
        <v>10500</v>
      </c>
      <c r="W4303" s="18"/>
    </row>
    <row r="4304" spans="2:23" x14ac:dyDescent="0.25">
      <c r="B4304" s="1" t="s">
        <v>8573</v>
      </c>
      <c r="C4304" s="2">
        <v>60087</v>
      </c>
      <c r="D4304" s="1" t="s">
        <v>8574</v>
      </c>
      <c r="E4304" s="1" t="s">
        <v>8</v>
      </c>
      <c r="F4304" s="1" t="s">
        <v>397</v>
      </c>
      <c r="G4304" s="1" t="s">
        <v>4778</v>
      </c>
      <c r="H4304" s="1" t="s">
        <v>15834</v>
      </c>
      <c r="I4304" s="5">
        <v>2046</v>
      </c>
      <c r="J4304" s="5">
        <v>25949964</v>
      </c>
      <c r="K4304" s="3">
        <f>+Tabella2026[[#This Row],[POP_2024]]/SUM(Tabella2026[POP_2024])</f>
        <v>3.4711227694388646E-5</v>
      </c>
      <c r="L4304" s="3">
        <f>+Tabella2026[[#This Row],[INCIDENZA POPOLAZIONE]]*(PLAFOND/2)</f>
        <v>10218.959399807247</v>
      </c>
      <c r="M4304" s="3">
        <f>+IFERROR(Tabella2026[[#This Row],[reddito_2024]]/Tabella2026[[#This Row],[POP_2024]],"")</f>
        <v>12683.266862170089</v>
      </c>
      <c r="N4304" s="3">
        <f>+IF(Tabella2026[[#This Row],[REDDITO COMPLESSIVO PROCAPITE]]&lt;media_aggr_reddito_pc,(media_aggr_reddito_pc-Tabella2026[[#This Row],[REDDITO COMPLESSIVO PROCAPITE]]),0)</f>
        <v>5141.7992004386524</v>
      </c>
      <c r="O4304" s="3">
        <f>+Tabella2026[[#This Row],[DIFFERENZA REDDITO INFERIORE ALLA MEDIA DALLA MEDIA]]*Tabella2026[[#This Row],[POP_2024]]</f>
        <v>10520121.164097482</v>
      </c>
      <c r="P4304" s="3">
        <f>+Tabella2026[[#This Row],[POPOLAZIONE PER DIFFERENZA ]]/SUM(Tabella2026[[POPOLAZIONE PER DIFFERENZA ]])</f>
        <v>9.3332632427624762E-5</v>
      </c>
      <c r="Q4304" s="3">
        <f>+Tabella2026[[#This Row],[INCIDENZA POPOLAZIONE PER DIFFERENZA]]*(PLAFOND-SUM(Tabella2026[CONTRIBUTO SULLA BASE DELLA POPOLAZIONE]))</f>
        <v>27477.056987218519</v>
      </c>
      <c r="R4304" s="3">
        <f>+Tabella2026[[#This Row],[CONTRIBUTO SULLA BASE DELLA POPOLAZIONE]]+Tabella2026[[#This Row],[CONTRIBUTO SULLA BASE DEL REDDITO]]</f>
        <v>37696.016387025767</v>
      </c>
      <c r="S4304" s="3">
        <f>+Tabella2026[[#This Row],[CONTRIBUTO TOTALE]]/(PLAFOND/N_TESSERE)</f>
        <v>75.392032774051529</v>
      </c>
      <c r="T4304" s="3">
        <f>+MAX(CEILING(Tabella2026[[#This Row],[preDEF1]],1),1)</f>
        <v>76</v>
      </c>
      <c r="U4304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4304" s="21">
        <f>+Tabella2026[[#This Row],[DEF - n. card]]*(PLAFOND/N_TESSERE)</f>
        <v>38000</v>
      </c>
      <c r="W4304" s="18"/>
    </row>
    <row r="4305" spans="2:23" x14ac:dyDescent="0.25">
      <c r="B4305" s="1" t="s">
        <v>8459</v>
      </c>
      <c r="C4305" s="2">
        <v>76002</v>
      </c>
      <c r="D4305" s="1" t="s">
        <v>8460</v>
      </c>
      <c r="E4305" s="1" t="s">
        <v>213</v>
      </c>
      <c r="F4305" s="1" t="s">
        <v>212</v>
      </c>
      <c r="G4305" s="1" t="s">
        <v>4778</v>
      </c>
      <c r="H4305" s="1" t="s">
        <v>15836</v>
      </c>
      <c r="I4305" s="5">
        <v>2045</v>
      </c>
      <c r="J4305" s="5">
        <v>27286688</v>
      </c>
      <c r="K4305" s="3">
        <f>+Tabella2026[[#This Row],[POP_2024]]/SUM(Tabella2026[POP_2024])</f>
        <v>3.4694262284958343E-5</v>
      </c>
      <c r="L4305" s="3">
        <f>+Tabella2026[[#This Row],[INCIDENZA POPOLAZIONE]]*(PLAFOND/2)</f>
        <v>10213.964795995022</v>
      </c>
      <c r="M4305" s="3">
        <f>+IFERROR(Tabella2026[[#This Row],[reddito_2024]]/Tabella2026[[#This Row],[POP_2024]],"")</f>
        <v>13343.123716381418</v>
      </c>
      <c r="N4305" s="3">
        <f>+IF(Tabella2026[[#This Row],[REDDITO COMPLESSIVO PROCAPITE]]&lt;media_aggr_reddito_pc,(media_aggr_reddito_pc-Tabella2026[[#This Row],[REDDITO COMPLESSIVO PROCAPITE]]),0)</f>
        <v>4481.9423462273226</v>
      </c>
      <c r="O4305" s="3">
        <f>+Tabella2026[[#This Row],[DIFFERENZA REDDITO INFERIORE ALLA MEDIA DALLA MEDIA]]*Tabella2026[[#This Row],[POP_2024]]</f>
        <v>9165572.0980348755</v>
      </c>
      <c r="P4305" s="3">
        <f>+Tabella2026[[#This Row],[POPOLAZIONE PER DIFFERENZA ]]/SUM(Tabella2026[[POPOLAZIONE PER DIFFERENZA ]])</f>
        <v>8.1315315505510257E-5</v>
      </c>
      <c r="Q4305" s="3">
        <f>+Tabella2026[[#This Row],[INCIDENZA POPOLAZIONE PER DIFFERENZA]]*(PLAFOND-SUM(Tabella2026[CONTRIBUTO SULLA BASE DELLA POPOLAZIONE]))</f>
        <v>23939.167898335687</v>
      </c>
      <c r="R4305" s="3">
        <f>+Tabella2026[[#This Row],[CONTRIBUTO SULLA BASE DELLA POPOLAZIONE]]+Tabella2026[[#This Row],[CONTRIBUTO SULLA BASE DEL REDDITO]]</f>
        <v>34153.132694330707</v>
      </c>
      <c r="S4305" s="3">
        <f>+Tabella2026[[#This Row],[CONTRIBUTO TOTALE]]/(PLAFOND/N_TESSERE)</f>
        <v>68.306265388661416</v>
      </c>
      <c r="T4305" s="3">
        <f>+MAX(CEILING(Tabella2026[[#This Row],[preDEF1]],1),1)</f>
        <v>69</v>
      </c>
      <c r="U4305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4305" s="21">
        <f>+Tabella2026[[#This Row],[DEF - n. card]]*(PLAFOND/N_TESSERE)</f>
        <v>34500</v>
      </c>
      <c r="W4305" s="18"/>
    </row>
    <row r="4306" spans="2:23" x14ac:dyDescent="0.25">
      <c r="B4306" s="1" t="s">
        <v>8685</v>
      </c>
      <c r="C4306" s="2">
        <v>15022</v>
      </c>
      <c r="D4306" s="1" t="s">
        <v>8686</v>
      </c>
      <c r="E4306" s="1" t="s">
        <v>12</v>
      </c>
      <c r="F4306" s="1" t="s">
        <v>11</v>
      </c>
      <c r="G4306" s="1" t="s">
        <v>4778</v>
      </c>
      <c r="H4306" s="1" t="s">
        <v>15835</v>
      </c>
      <c r="I4306" s="5">
        <v>2043</v>
      </c>
      <c r="J4306" s="5">
        <v>38879681</v>
      </c>
      <c r="K4306" s="3">
        <f>+Tabella2026[[#This Row],[POP_2024]]/SUM(Tabella2026[POP_2024])</f>
        <v>3.4660331466097751E-5</v>
      </c>
      <c r="L4306" s="3">
        <f>+Tabella2026[[#This Row],[INCIDENZA POPOLAZIONE]]*(PLAFOND/2)</f>
        <v>10203.975588370578</v>
      </c>
      <c r="M4306" s="3">
        <f>+IFERROR(Tabella2026[[#This Row],[reddito_2024]]/Tabella2026[[#This Row],[POP_2024]],"")</f>
        <v>19030.680861478217</v>
      </c>
      <c r="N4306" s="3">
        <f>+IF(Tabella2026[[#This Row],[REDDITO COMPLESSIVO PROCAPITE]]&lt;media_aggr_reddito_pc,(media_aggr_reddito_pc-Tabella2026[[#This Row],[REDDITO COMPLESSIVO PROCAPITE]]),0)</f>
        <v>0</v>
      </c>
      <c r="O4306" s="3">
        <f>+Tabella2026[[#This Row],[DIFFERENZA REDDITO INFERIORE ALLA MEDIA DALLA MEDIA]]*Tabella2026[[#This Row],[POP_2024]]</f>
        <v>0</v>
      </c>
      <c r="P4306" s="3">
        <f>+Tabella2026[[#This Row],[POPOLAZIONE PER DIFFERENZA ]]/SUM(Tabella2026[[POPOLAZIONE PER DIFFERENZA ]])</f>
        <v>0</v>
      </c>
      <c r="Q4306" s="3">
        <f>+Tabella2026[[#This Row],[INCIDENZA POPOLAZIONE PER DIFFERENZA]]*(PLAFOND-SUM(Tabella2026[CONTRIBUTO SULLA BASE DELLA POPOLAZIONE]))</f>
        <v>0</v>
      </c>
      <c r="R4306" s="3">
        <f>+Tabella2026[[#This Row],[CONTRIBUTO SULLA BASE DELLA POPOLAZIONE]]+Tabella2026[[#This Row],[CONTRIBUTO SULLA BASE DEL REDDITO]]</f>
        <v>10203.975588370578</v>
      </c>
      <c r="S4306" s="3">
        <f>+Tabella2026[[#This Row],[CONTRIBUTO TOTALE]]/(PLAFOND/N_TESSERE)</f>
        <v>20.407951176741157</v>
      </c>
      <c r="T4306" s="3">
        <f>+MAX(CEILING(Tabella2026[[#This Row],[preDEF1]],1),1)</f>
        <v>21</v>
      </c>
      <c r="U4306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06" s="21">
        <f>+Tabella2026[[#This Row],[DEF - n. card]]*(PLAFOND/N_TESSERE)</f>
        <v>10500</v>
      </c>
      <c r="W4306" s="18"/>
    </row>
    <row r="4307" spans="2:23" x14ac:dyDescent="0.25">
      <c r="B4307" s="1" t="s">
        <v>8709</v>
      </c>
      <c r="C4307" s="2">
        <v>7040</v>
      </c>
      <c r="D4307" s="1" t="s">
        <v>8710</v>
      </c>
      <c r="E4307" s="1" t="s">
        <v>565</v>
      </c>
      <c r="F4307" s="1" t="s">
        <v>565</v>
      </c>
      <c r="G4307" s="1" t="s">
        <v>4778</v>
      </c>
      <c r="H4307" s="1" t="s">
        <v>15835</v>
      </c>
      <c r="I4307" s="5">
        <v>2043</v>
      </c>
      <c r="J4307" s="5">
        <v>48489621</v>
      </c>
      <c r="K4307" s="3">
        <f>+Tabella2026[[#This Row],[POP_2024]]/SUM(Tabella2026[POP_2024])</f>
        <v>3.4660331466097751E-5</v>
      </c>
      <c r="L4307" s="3">
        <f>+Tabella2026[[#This Row],[INCIDENZA POPOLAZIONE]]*(PLAFOND/2)</f>
        <v>10203.975588370578</v>
      </c>
      <c r="M4307" s="3">
        <f>+IFERROR(Tabella2026[[#This Row],[reddito_2024]]/Tabella2026[[#This Row],[POP_2024]],"")</f>
        <v>23734.518355359764</v>
      </c>
      <c r="N4307" s="3">
        <f>+IF(Tabella2026[[#This Row],[REDDITO COMPLESSIVO PROCAPITE]]&lt;media_aggr_reddito_pc,(media_aggr_reddito_pc-Tabella2026[[#This Row],[REDDITO COMPLESSIVO PROCAPITE]]),0)</f>
        <v>0</v>
      </c>
      <c r="O4307" s="3">
        <f>+Tabella2026[[#This Row],[DIFFERENZA REDDITO INFERIORE ALLA MEDIA DALLA MEDIA]]*Tabella2026[[#This Row],[POP_2024]]</f>
        <v>0</v>
      </c>
      <c r="P4307" s="3">
        <f>+Tabella2026[[#This Row],[POPOLAZIONE PER DIFFERENZA ]]/SUM(Tabella2026[[POPOLAZIONE PER DIFFERENZA ]])</f>
        <v>0</v>
      </c>
      <c r="Q4307" s="3">
        <f>+Tabella2026[[#This Row],[INCIDENZA POPOLAZIONE PER DIFFERENZA]]*(PLAFOND-SUM(Tabella2026[CONTRIBUTO SULLA BASE DELLA POPOLAZIONE]))</f>
        <v>0</v>
      </c>
      <c r="R4307" s="3">
        <f>+Tabella2026[[#This Row],[CONTRIBUTO SULLA BASE DELLA POPOLAZIONE]]+Tabella2026[[#This Row],[CONTRIBUTO SULLA BASE DEL REDDITO]]</f>
        <v>10203.975588370578</v>
      </c>
      <c r="S4307" s="3">
        <f>+Tabella2026[[#This Row],[CONTRIBUTO TOTALE]]/(PLAFOND/N_TESSERE)</f>
        <v>20.407951176741157</v>
      </c>
      <c r="T4307" s="3">
        <f>+MAX(CEILING(Tabella2026[[#This Row],[preDEF1]],1),1)</f>
        <v>21</v>
      </c>
      <c r="U4307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07" s="21">
        <f>+Tabella2026[[#This Row],[DEF - n. card]]*(PLAFOND/N_TESSERE)</f>
        <v>10500</v>
      </c>
      <c r="W4307" s="18"/>
    </row>
    <row r="4308" spans="2:23" x14ac:dyDescent="0.25">
      <c r="B4308" s="1" t="s">
        <v>8781</v>
      </c>
      <c r="C4308" s="2">
        <v>80095</v>
      </c>
      <c r="D4308" s="1" t="s">
        <v>8782</v>
      </c>
      <c r="E4308" s="1" t="s">
        <v>61</v>
      </c>
      <c r="F4308" s="1" t="s">
        <v>62</v>
      </c>
      <c r="G4308" s="1" t="s">
        <v>4778</v>
      </c>
      <c r="H4308" s="1" t="s">
        <v>15836</v>
      </c>
      <c r="I4308" s="5">
        <v>2043</v>
      </c>
      <c r="J4308" s="5">
        <v>22424801</v>
      </c>
      <c r="K4308" s="3">
        <f>+Tabella2026[[#This Row],[POP_2024]]/SUM(Tabella2026[POP_2024])</f>
        <v>3.4660331466097751E-5</v>
      </c>
      <c r="L4308" s="3">
        <f>+Tabella2026[[#This Row],[INCIDENZA POPOLAZIONE]]*(PLAFOND/2)</f>
        <v>10203.975588370578</v>
      </c>
      <c r="M4308" s="3">
        <f>+IFERROR(Tabella2026[[#This Row],[reddito_2024]]/Tabella2026[[#This Row],[POP_2024]],"")</f>
        <v>10976.407733724915</v>
      </c>
      <c r="N4308" s="3">
        <f>+IF(Tabella2026[[#This Row],[REDDITO COMPLESSIVO PROCAPITE]]&lt;media_aggr_reddito_pc,(media_aggr_reddito_pc-Tabella2026[[#This Row],[REDDITO COMPLESSIVO PROCAPITE]]),0)</f>
        <v>6848.6583288838265</v>
      </c>
      <c r="O4308" s="3">
        <f>+Tabella2026[[#This Row],[DIFFERENZA REDDITO INFERIORE ALLA MEDIA DALLA MEDIA]]*Tabella2026[[#This Row],[POP_2024]]</f>
        <v>13991808.965909658</v>
      </c>
      <c r="P4308" s="3">
        <f>+Tabella2026[[#This Row],[POPOLAZIONE PER DIFFERENZA ]]/SUM(Tabella2026[[POPOLAZIONE PER DIFFERENZA ]])</f>
        <v>1.241328253584637E-4</v>
      </c>
      <c r="Q4308" s="3">
        <f>+Tabella2026[[#This Row],[INCIDENZA POPOLAZIONE PER DIFFERENZA]]*(PLAFOND-SUM(Tabella2026[CONTRIBUTO SULLA BASE DELLA POPOLAZIONE]))</f>
        <v>36544.610685912841</v>
      </c>
      <c r="R4308" s="3">
        <f>+Tabella2026[[#This Row],[CONTRIBUTO SULLA BASE DELLA POPOLAZIONE]]+Tabella2026[[#This Row],[CONTRIBUTO SULLA BASE DEL REDDITO]]</f>
        <v>46748.586274283422</v>
      </c>
      <c r="S4308" s="3">
        <f>+Tabella2026[[#This Row],[CONTRIBUTO TOTALE]]/(PLAFOND/N_TESSERE)</f>
        <v>93.497172548566837</v>
      </c>
      <c r="T4308" s="3">
        <f>+MAX(CEILING(Tabella2026[[#This Row],[preDEF1]],1),1)</f>
        <v>94</v>
      </c>
      <c r="U4308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4308" s="21">
        <f>+Tabella2026[[#This Row],[DEF - n. card]]*(PLAFOND/N_TESSERE)</f>
        <v>47000</v>
      </c>
      <c r="W4308" s="18"/>
    </row>
    <row r="4309" spans="2:23" x14ac:dyDescent="0.25">
      <c r="B4309" s="1" t="s">
        <v>8701</v>
      </c>
      <c r="C4309" s="2">
        <v>20064</v>
      </c>
      <c r="D4309" s="1" t="s">
        <v>8702</v>
      </c>
      <c r="E4309" s="1" t="s">
        <v>12</v>
      </c>
      <c r="F4309" s="1" t="s">
        <v>332</v>
      </c>
      <c r="G4309" s="1" t="s">
        <v>4778</v>
      </c>
      <c r="H4309" s="1" t="s">
        <v>15835</v>
      </c>
      <c r="I4309" s="5">
        <v>2042</v>
      </c>
      <c r="J4309" s="5">
        <v>37009547</v>
      </c>
      <c r="K4309" s="3">
        <f>+Tabella2026[[#This Row],[POP_2024]]/SUM(Tabella2026[POP_2024])</f>
        <v>3.4643366056667454E-5</v>
      </c>
      <c r="L4309" s="3">
        <f>+Tabella2026[[#This Row],[INCIDENZA POPOLAZIONE]]*(PLAFOND/2)</f>
        <v>10198.980984558357</v>
      </c>
      <c r="M4309" s="3">
        <f>+IFERROR(Tabella2026[[#This Row],[reddito_2024]]/Tabella2026[[#This Row],[POP_2024]],"")</f>
        <v>18124.166013712045</v>
      </c>
      <c r="N4309" s="3">
        <f>+IF(Tabella2026[[#This Row],[REDDITO COMPLESSIVO PROCAPITE]]&lt;media_aggr_reddito_pc,(media_aggr_reddito_pc-Tabella2026[[#This Row],[REDDITO COMPLESSIVO PROCAPITE]]),0)</f>
        <v>0</v>
      </c>
      <c r="O4309" s="3">
        <f>+Tabella2026[[#This Row],[DIFFERENZA REDDITO INFERIORE ALLA MEDIA DALLA MEDIA]]*Tabella2026[[#This Row],[POP_2024]]</f>
        <v>0</v>
      </c>
      <c r="P4309" s="3">
        <f>+Tabella2026[[#This Row],[POPOLAZIONE PER DIFFERENZA ]]/SUM(Tabella2026[[POPOLAZIONE PER DIFFERENZA ]])</f>
        <v>0</v>
      </c>
      <c r="Q4309" s="3">
        <f>+Tabella2026[[#This Row],[INCIDENZA POPOLAZIONE PER DIFFERENZA]]*(PLAFOND-SUM(Tabella2026[CONTRIBUTO SULLA BASE DELLA POPOLAZIONE]))</f>
        <v>0</v>
      </c>
      <c r="R4309" s="3">
        <f>+Tabella2026[[#This Row],[CONTRIBUTO SULLA BASE DELLA POPOLAZIONE]]+Tabella2026[[#This Row],[CONTRIBUTO SULLA BASE DEL REDDITO]]</f>
        <v>10198.980984558357</v>
      </c>
      <c r="S4309" s="3">
        <f>+Tabella2026[[#This Row],[CONTRIBUTO TOTALE]]/(PLAFOND/N_TESSERE)</f>
        <v>20.397961969116714</v>
      </c>
      <c r="T4309" s="3">
        <f>+MAX(CEILING(Tabella2026[[#This Row],[preDEF1]],1),1)</f>
        <v>21</v>
      </c>
      <c r="U4309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09" s="21">
        <f>+Tabella2026[[#This Row],[DEF - n. card]]*(PLAFOND/N_TESSERE)</f>
        <v>10500</v>
      </c>
      <c r="W4309" s="18"/>
    </row>
    <row r="4310" spans="2:23" x14ac:dyDescent="0.25">
      <c r="B4310" s="1" t="s">
        <v>8601</v>
      </c>
      <c r="C4310" s="2">
        <v>36029</v>
      </c>
      <c r="D4310" s="1" t="s">
        <v>8602</v>
      </c>
      <c r="E4310" s="1" t="s">
        <v>27</v>
      </c>
      <c r="F4310" s="1" t="s">
        <v>58</v>
      </c>
      <c r="G4310" s="1" t="s">
        <v>4778</v>
      </c>
      <c r="H4310" s="1" t="s">
        <v>15835</v>
      </c>
      <c r="I4310" s="5">
        <v>2041</v>
      </c>
      <c r="J4310" s="5">
        <v>37314144</v>
      </c>
      <c r="K4310" s="3">
        <f>+Tabella2026[[#This Row],[POP_2024]]/SUM(Tabella2026[POP_2024])</f>
        <v>3.4626400647237158E-5</v>
      </c>
      <c r="L4310" s="3">
        <f>+Tabella2026[[#This Row],[INCIDENZA POPOLAZIONE]]*(PLAFOND/2)</f>
        <v>10193.986380746133</v>
      </c>
      <c r="M4310" s="3">
        <f>+IFERROR(Tabella2026[[#This Row],[reddito_2024]]/Tabella2026[[#This Row],[POP_2024]],"")</f>
        <v>18282.28515433611</v>
      </c>
      <c r="N4310" s="3">
        <f>+IF(Tabella2026[[#This Row],[REDDITO COMPLESSIVO PROCAPITE]]&lt;media_aggr_reddito_pc,(media_aggr_reddito_pc-Tabella2026[[#This Row],[REDDITO COMPLESSIVO PROCAPITE]]),0)</f>
        <v>0</v>
      </c>
      <c r="O4310" s="3">
        <f>+Tabella2026[[#This Row],[DIFFERENZA REDDITO INFERIORE ALLA MEDIA DALLA MEDIA]]*Tabella2026[[#This Row],[POP_2024]]</f>
        <v>0</v>
      </c>
      <c r="P4310" s="3">
        <f>+Tabella2026[[#This Row],[POPOLAZIONE PER DIFFERENZA ]]/SUM(Tabella2026[[POPOLAZIONE PER DIFFERENZA ]])</f>
        <v>0</v>
      </c>
      <c r="Q4310" s="3">
        <f>+Tabella2026[[#This Row],[INCIDENZA POPOLAZIONE PER DIFFERENZA]]*(PLAFOND-SUM(Tabella2026[CONTRIBUTO SULLA BASE DELLA POPOLAZIONE]))</f>
        <v>0</v>
      </c>
      <c r="R4310" s="3">
        <f>+Tabella2026[[#This Row],[CONTRIBUTO SULLA BASE DELLA POPOLAZIONE]]+Tabella2026[[#This Row],[CONTRIBUTO SULLA BASE DEL REDDITO]]</f>
        <v>10193.986380746133</v>
      </c>
      <c r="S4310" s="3">
        <f>+Tabella2026[[#This Row],[CONTRIBUTO TOTALE]]/(PLAFOND/N_TESSERE)</f>
        <v>20.387972761492268</v>
      </c>
      <c r="T4310" s="3">
        <f>+MAX(CEILING(Tabella2026[[#This Row],[preDEF1]],1),1)</f>
        <v>21</v>
      </c>
      <c r="U4310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10" s="21">
        <f>+Tabella2026[[#This Row],[DEF - n. card]]*(PLAFOND/N_TESSERE)</f>
        <v>10500</v>
      </c>
      <c r="W4310" s="18"/>
    </row>
    <row r="4311" spans="2:23" x14ac:dyDescent="0.25">
      <c r="B4311" s="1" t="s">
        <v>8657</v>
      </c>
      <c r="C4311" s="2">
        <v>70038</v>
      </c>
      <c r="D4311" s="1" t="s">
        <v>8658</v>
      </c>
      <c r="E4311" s="1" t="s">
        <v>345</v>
      </c>
      <c r="F4311" s="1" t="s">
        <v>344</v>
      </c>
      <c r="G4311" s="1" t="s">
        <v>4778</v>
      </c>
      <c r="H4311" s="1" t="s">
        <v>15836</v>
      </c>
      <c r="I4311" s="5">
        <v>2040</v>
      </c>
      <c r="J4311" s="5">
        <v>26320033</v>
      </c>
      <c r="K4311" s="3">
        <f>+Tabella2026[[#This Row],[POP_2024]]/SUM(Tabella2026[POP_2024])</f>
        <v>3.4609435237806862E-5</v>
      </c>
      <c r="L4311" s="3">
        <f>+Tabella2026[[#This Row],[INCIDENZA POPOLAZIONE]]*(PLAFOND/2)</f>
        <v>10188.991776933912</v>
      </c>
      <c r="M4311" s="3">
        <f>+IFERROR(Tabella2026[[#This Row],[reddito_2024]]/Tabella2026[[#This Row],[POP_2024]],"")</f>
        <v>12901.976960784314</v>
      </c>
      <c r="N4311" s="3">
        <f>+IF(Tabella2026[[#This Row],[REDDITO COMPLESSIVO PROCAPITE]]&lt;media_aggr_reddito_pc,(media_aggr_reddito_pc-Tabella2026[[#This Row],[REDDITO COMPLESSIVO PROCAPITE]]),0)</f>
        <v>4923.0891018244274</v>
      </c>
      <c r="O4311" s="3">
        <f>+Tabella2026[[#This Row],[DIFFERENZA REDDITO INFERIORE ALLA MEDIA DALLA MEDIA]]*Tabella2026[[#This Row],[POP_2024]]</f>
        <v>10043101.767721832</v>
      </c>
      <c r="P4311" s="3">
        <f>+Tabella2026[[#This Row],[POPOLAZIONE PER DIFFERENZA ]]/SUM(Tabella2026[[POPOLAZIONE PER DIFFERENZA ]])</f>
        <v>8.9100601703994258E-5</v>
      </c>
      <c r="Q4311" s="3">
        <f>+Tabella2026[[#This Row],[INCIDENZA POPOLAZIONE PER DIFFERENZA]]*(PLAFOND-SUM(Tabella2026[CONTRIBUTO SULLA BASE DELLA POPOLAZIONE]))</f>
        <v>26231.150316204737</v>
      </c>
      <c r="R4311" s="3">
        <f>+Tabella2026[[#This Row],[CONTRIBUTO SULLA BASE DELLA POPOLAZIONE]]+Tabella2026[[#This Row],[CONTRIBUTO SULLA BASE DEL REDDITO]]</f>
        <v>36420.142093138653</v>
      </c>
      <c r="S4311" s="3">
        <f>+Tabella2026[[#This Row],[CONTRIBUTO TOTALE]]/(PLAFOND/N_TESSERE)</f>
        <v>72.840284186277302</v>
      </c>
      <c r="T4311" s="3">
        <f>+MAX(CEILING(Tabella2026[[#This Row],[preDEF1]],1),1)</f>
        <v>73</v>
      </c>
      <c r="U4311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4311" s="21">
        <f>+Tabella2026[[#This Row],[DEF - n. card]]*(PLAFOND/N_TESSERE)</f>
        <v>36500</v>
      </c>
      <c r="W4311" s="18"/>
    </row>
    <row r="4312" spans="2:23" x14ac:dyDescent="0.25">
      <c r="B4312" s="1" t="s">
        <v>8543</v>
      </c>
      <c r="C4312" s="2">
        <v>118015</v>
      </c>
      <c r="D4312" s="1" t="s">
        <v>8544</v>
      </c>
      <c r="E4312" s="1" t="s">
        <v>76</v>
      </c>
      <c r="F4312" s="1" t="s">
        <v>75</v>
      </c>
      <c r="G4312" s="1" t="s">
        <v>4778</v>
      </c>
      <c r="H4312" s="1" t="s">
        <v>15836</v>
      </c>
      <c r="I4312" s="5">
        <v>2039</v>
      </c>
      <c r="J4312" s="5">
        <v>23680795</v>
      </c>
      <c r="K4312" s="3">
        <f>+Tabella2026[[#This Row],[POP_2024]]/SUM(Tabella2026[POP_2024])</f>
        <v>3.4592469828376558E-5</v>
      </c>
      <c r="L4312" s="3">
        <f>+Tabella2026[[#This Row],[INCIDENZA POPOLAZIONE]]*(PLAFOND/2)</f>
        <v>10183.997173121688</v>
      </c>
      <c r="M4312" s="3">
        <f>+IFERROR(Tabella2026[[#This Row],[reddito_2024]]/Tabella2026[[#This Row],[POP_2024]],"")</f>
        <v>11613.925944090241</v>
      </c>
      <c r="N4312" s="3">
        <f>+IF(Tabella2026[[#This Row],[REDDITO COMPLESSIVO PROCAPITE]]&lt;media_aggr_reddito_pc,(media_aggr_reddito_pc-Tabella2026[[#This Row],[REDDITO COMPLESSIVO PROCAPITE]]),0)</f>
        <v>6211.1401185185005</v>
      </c>
      <c r="O4312" s="3">
        <f>+Tabella2026[[#This Row],[DIFFERENZA REDDITO INFERIORE ALLA MEDIA DALLA MEDIA]]*Tabella2026[[#This Row],[POP_2024]]</f>
        <v>12664514.701659223</v>
      </c>
      <c r="P4312" s="3">
        <f>+Tabella2026[[#This Row],[POPOLAZIONE PER DIFFERENZA ]]/SUM(Tabella2026[[POPOLAZIONE PER DIFFERENZA ]])</f>
        <v>1.123573081608718E-4</v>
      </c>
      <c r="Q4312" s="3">
        <f>+Tabella2026[[#This Row],[INCIDENZA POPOLAZIONE PER DIFFERENZA]]*(PLAFOND-SUM(Tabella2026[CONTRIBUTO SULLA BASE DELLA POPOLAZIONE]))</f>
        <v>33077.907254579673</v>
      </c>
      <c r="R4312" s="3">
        <f>+Tabella2026[[#This Row],[CONTRIBUTO SULLA BASE DELLA POPOLAZIONE]]+Tabella2026[[#This Row],[CONTRIBUTO SULLA BASE DEL REDDITO]]</f>
        <v>43261.90442770136</v>
      </c>
      <c r="S4312" s="3">
        <f>+Tabella2026[[#This Row],[CONTRIBUTO TOTALE]]/(PLAFOND/N_TESSERE)</f>
        <v>86.52380885540272</v>
      </c>
      <c r="T4312" s="3">
        <f>+MAX(CEILING(Tabella2026[[#This Row],[preDEF1]],1),1)</f>
        <v>87</v>
      </c>
      <c r="U4312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4312" s="21">
        <f>+Tabella2026[[#This Row],[DEF - n. card]]*(PLAFOND/N_TESSERE)</f>
        <v>43500</v>
      </c>
      <c r="W4312" s="18"/>
    </row>
    <row r="4313" spans="2:23" x14ac:dyDescent="0.25">
      <c r="B4313" s="1" t="s">
        <v>8861</v>
      </c>
      <c r="C4313" s="2">
        <v>14010</v>
      </c>
      <c r="D4313" s="1" t="s">
        <v>8862</v>
      </c>
      <c r="E4313" s="1" t="s">
        <v>12</v>
      </c>
      <c r="F4313" s="1" t="s">
        <v>980</v>
      </c>
      <c r="G4313" s="1" t="s">
        <v>4778</v>
      </c>
      <c r="H4313" s="1" t="s">
        <v>15835</v>
      </c>
      <c r="I4313" s="5">
        <v>2038</v>
      </c>
      <c r="J4313" s="5">
        <v>35741749</v>
      </c>
      <c r="K4313" s="3">
        <f>+Tabella2026[[#This Row],[POP_2024]]/SUM(Tabella2026[POP_2024])</f>
        <v>3.4575504418946262E-5</v>
      </c>
      <c r="L4313" s="3">
        <f>+Tabella2026[[#This Row],[INCIDENZA POPOLAZIONE]]*(PLAFOND/2)</f>
        <v>10179.002569309465</v>
      </c>
      <c r="M4313" s="3">
        <f>+IFERROR(Tabella2026[[#This Row],[reddito_2024]]/Tabella2026[[#This Row],[POP_2024]],"")</f>
        <v>17537.658979391559</v>
      </c>
      <c r="N4313" s="3">
        <f>+IF(Tabella2026[[#This Row],[REDDITO COMPLESSIVO PROCAPITE]]&lt;media_aggr_reddito_pc,(media_aggr_reddito_pc-Tabella2026[[#This Row],[REDDITO COMPLESSIVO PROCAPITE]]),0)</f>
        <v>287.40708321718193</v>
      </c>
      <c r="O4313" s="3">
        <f>+Tabella2026[[#This Row],[DIFFERENZA REDDITO INFERIORE ALLA MEDIA DALLA MEDIA]]*Tabella2026[[#This Row],[POP_2024]]</f>
        <v>585735.63559661678</v>
      </c>
      <c r="P4313" s="3">
        <f>+Tabella2026[[#This Row],[POPOLAZIONE PER DIFFERENZA ]]/SUM(Tabella2026[[POPOLAZIONE PER DIFFERENZA ]])</f>
        <v>5.1965417435940882E-6</v>
      </c>
      <c r="Q4313" s="3">
        <f>+Tabella2026[[#This Row],[INCIDENZA POPOLAZIONE PER DIFFERENZA]]*(PLAFOND-SUM(Tabella2026[CONTRIBUTO SULLA BASE DELLA POPOLAZIONE]))</f>
        <v>1529.8579919077981</v>
      </c>
      <c r="R4313" s="3">
        <f>+Tabella2026[[#This Row],[CONTRIBUTO SULLA BASE DELLA POPOLAZIONE]]+Tabella2026[[#This Row],[CONTRIBUTO SULLA BASE DEL REDDITO]]</f>
        <v>11708.860561217263</v>
      </c>
      <c r="S4313" s="3">
        <f>+Tabella2026[[#This Row],[CONTRIBUTO TOTALE]]/(PLAFOND/N_TESSERE)</f>
        <v>23.417721122434525</v>
      </c>
      <c r="T4313" s="3">
        <f>+MAX(CEILING(Tabella2026[[#This Row],[preDEF1]],1),1)</f>
        <v>24</v>
      </c>
      <c r="U4313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313" s="21">
        <f>+Tabella2026[[#This Row],[DEF - n. card]]*(PLAFOND/N_TESSERE)</f>
        <v>12000</v>
      </c>
      <c r="W4313" s="18"/>
    </row>
    <row r="4314" spans="2:23" x14ac:dyDescent="0.25">
      <c r="B4314" s="1" t="s">
        <v>8501</v>
      </c>
      <c r="C4314" s="2">
        <v>5066</v>
      </c>
      <c r="D4314" s="1" t="s">
        <v>8502</v>
      </c>
      <c r="E4314" s="1" t="s">
        <v>18</v>
      </c>
      <c r="F4314" s="1" t="s">
        <v>182</v>
      </c>
      <c r="G4314" s="1" t="s">
        <v>4778</v>
      </c>
      <c r="H4314" s="1" t="s">
        <v>15835</v>
      </c>
      <c r="I4314" s="5">
        <v>2037</v>
      </c>
      <c r="J4314" s="5">
        <v>36804689</v>
      </c>
      <c r="K4314" s="3">
        <f>+Tabella2026[[#This Row],[POP_2024]]/SUM(Tabella2026[POP_2024])</f>
        <v>3.4558539009515966E-5</v>
      </c>
      <c r="L4314" s="3">
        <f>+Tabella2026[[#This Row],[INCIDENZA POPOLAZIONE]]*(PLAFOND/2)</f>
        <v>10174.007965497243</v>
      </c>
      <c r="M4314" s="3">
        <f>+IFERROR(Tabella2026[[#This Row],[reddito_2024]]/Tabella2026[[#This Row],[POP_2024]],"")</f>
        <v>18068.084928816887</v>
      </c>
      <c r="N4314" s="3">
        <f>+IF(Tabella2026[[#This Row],[REDDITO COMPLESSIVO PROCAPITE]]&lt;media_aggr_reddito_pc,(media_aggr_reddito_pc-Tabella2026[[#This Row],[REDDITO COMPLESSIVO PROCAPITE]]),0)</f>
        <v>0</v>
      </c>
      <c r="O4314" s="3">
        <f>+Tabella2026[[#This Row],[DIFFERENZA REDDITO INFERIORE ALLA MEDIA DALLA MEDIA]]*Tabella2026[[#This Row],[POP_2024]]</f>
        <v>0</v>
      </c>
      <c r="P4314" s="3">
        <f>+Tabella2026[[#This Row],[POPOLAZIONE PER DIFFERENZA ]]/SUM(Tabella2026[[POPOLAZIONE PER DIFFERENZA ]])</f>
        <v>0</v>
      </c>
      <c r="Q4314" s="3">
        <f>+Tabella2026[[#This Row],[INCIDENZA POPOLAZIONE PER DIFFERENZA]]*(PLAFOND-SUM(Tabella2026[CONTRIBUTO SULLA BASE DELLA POPOLAZIONE]))</f>
        <v>0</v>
      </c>
      <c r="R4314" s="3">
        <f>+Tabella2026[[#This Row],[CONTRIBUTO SULLA BASE DELLA POPOLAZIONE]]+Tabella2026[[#This Row],[CONTRIBUTO SULLA BASE DEL REDDITO]]</f>
        <v>10174.007965497243</v>
      </c>
      <c r="S4314" s="3">
        <f>+Tabella2026[[#This Row],[CONTRIBUTO TOTALE]]/(PLAFOND/N_TESSERE)</f>
        <v>20.348015930994485</v>
      </c>
      <c r="T4314" s="3">
        <f>+MAX(CEILING(Tabella2026[[#This Row],[preDEF1]],1),1)</f>
        <v>21</v>
      </c>
      <c r="U4314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14" s="21">
        <f>+Tabella2026[[#This Row],[DEF - n. card]]*(PLAFOND/N_TESSERE)</f>
        <v>10500</v>
      </c>
      <c r="W4314" s="18"/>
    </row>
    <row r="4315" spans="2:23" x14ac:dyDescent="0.25">
      <c r="B4315" s="1" t="s">
        <v>8505</v>
      </c>
      <c r="C4315" s="2">
        <v>28102</v>
      </c>
      <c r="D4315" s="1" t="s">
        <v>8506</v>
      </c>
      <c r="E4315" s="1" t="s">
        <v>38</v>
      </c>
      <c r="F4315" s="1" t="s">
        <v>45</v>
      </c>
      <c r="G4315" s="1" t="s">
        <v>4778</v>
      </c>
      <c r="H4315" s="1" t="s">
        <v>15835</v>
      </c>
      <c r="I4315" s="5">
        <v>2036</v>
      </c>
      <c r="J4315" s="5">
        <v>37349132</v>
      </c>
      <c r="K4315" s="3">
        <f>+Tabella2026[[#This Row],[POP_2024]]/SUM(Tabella2026[POP_2024])</f>
        <v>3.4541573600085669E-5</v>
      </c>
      <c r="L4315" s="3">
        <f>+Tabella2026[[#This Row],[INCIDENZA POPOLAZIONE]]*(PLAFOND/2)</f>
        <v>10169.013361685022</v>
      </c>
      <c r="M4315" s="3">
        <f>+IFERROR(Tabella2026[[#This Row],[reddito_2024]]/Tabella2026[[#This Row],[POP_2024]],"")</f>
        <v>18344.367387033399</v>
      </c>
      <c r="N4315" s="3">
        <f>+IF(Tabella2026[[#This Row],[REDDITO COMPLESSIVO PROCAPITE]]&lt;media_aggr_reddito_pc,(media_aggr_reddito_pc-Tabella2026[[#This Row],[REDDITO COMPLESSIVO PROCAPITE]]),0)</f>
        <v>0</v>
      </c>
      <c r="O4315" s="3">
        <f>+Tabella2026[[#This Row],[DIFFERENZA REDDITO INFERIORE ALLA MEDIA DALLA MEDIA]]*Tabella2026[[#This Row],[POP_2024]]</f>
        <v>0</v>
      </c>
      <c r="P4315" s="3">
        <f>+Tabella2026[[#This Row],[POPOLAZIONE PER DIFFERENZA ]]/SUM(Tabella2026[[POPOLAZIONE PER DIFFERENZA ]])</f>
        <v>0</v>
      </c>
      <c r="Q4315" s="3">
        <f>+Tabella2026[[#This Row],[INCIDENZA POPOLAZIONE PER DIFFERENZA]]*(PLAFOND-SUM(Tabella2026[CONTRIBUTO SULLA BASE DELLA POPOLAZIONE]))</f>
        <v>0</v>
      </c>
      <c r="R4315" s="3">
        <f>+Tabella2026[[#This Row],[CONTRIBUTO SULLA BASE DELLA POPOLAZIONE]]+Tabella2026[[#This Row],[CONTRIBUTO SULLA BASE DEL REDDITO]]</f>
        <v>10169.013361685022</v>
      </c>
      <c r="S4315" s="3">
        <f>+Tabella2026[[#This Row],[CONTRIBUTO TOTALE]]/(PLAFOND/N_TESSERE)</f>
        <v>20.338026723370042</v>
      </c>
      <c r="T4315" s="3">
        <f>+MAX(CEILING(Tabella2026[[#This Row],[preDEF1]],1),1)</f>
        <v>21</v>
      </c>
      <c r="U4315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15" s="21">
        <f>+Tabella2026[[#This Row],[DEF - n. card]]*(PLAFOND/N_TESSERE)</f>
        <v>10500</v>
      </c>
      <c r="W4315" s="18"/>
    </row>
    <row r="4316" spans="2:23" x14ac:dyDescent="0.25">
      <c r="B4316" s="1" t="s">
        <v>8621</v>
      </c>
      <c r="C4316" s="2">
        <v>43002</v>
      </c>
      <c r="D4316" s="1" t="s">
        <v>8622</v>
      </c>
      <c r="E4316" s="1" t="s">
        <v>117</v>
      </c>
      <c r="F4316" s="1" t="s">
        <v>411</v>
      </c>
      <c r="G4316" s="1" t="s">
        <v>4778</v>
      </c>
      <c r="H4316" s="1" t="s">
        <v>15834</v>
      </c>
      <c r="I4316" s="5">
        <v>2035</v>
      </c>
      <c r="J4316" s="5">
        <v>35916489</v>
      </c>
      <c r="K4316" s="3">
        <f>+Tabella2026[[#This Row],[POP_2024]]/SUM(Tabella2026[POP_2024])</f>
        <v>3.4524608190655373E-5</v>
      </c>
      <c r="L4316" s="3">
        <f>+Tabella2026[[#This Row],[INCIDENZA POPOLAZIONE]]*(PLAFOND/2)</f>
        <v>10164.018757872798</v>
      </c>
      <c r="M4316" s="3">
        <f>+IFERROR(Tabella2026[[#This Row],[reddito_2024]]/Tabella2026[[#This Row],[POP_2024]],"")</f>
        <v>17649.380343980345</v>
      </c>
      <c r="N4316" s="3">
        <f>+IF(Tabella2026[[#This Row],[REDDITO COMPLESSIVO PROCAPITE]]&lt;media_aggr_reddito_pc,(media_aggr_reddito_pc-Tabella2026[[#This Row],[REDDITO COMPLESSIVO PROCAPITE]]),0)</f>
        <v>175.68571862839599</v>
      </c>
      <c r="O4316" s="3">
        <f>+Tabella2026[[#This Row],[DIFFERENZA REDDITO INFERIORE ALLA MEDIA DALLA MEDIA]]*Tabella2026[[#This Row],[POP_2024]]</f>
        <v>357520.43740878586</v>
      </c>
      <c r="P4316" s="3">
        <f>+Tabella2026[[#This Row],[POPOLAZIONE PER DIFFERENZA ]]/SUM(Tabella2026[[POPOLAZIONE PER DIFFERENZA ]])</f>
        <v>3.1718573436126861E-6</v>
      </c>
      <c r="Q4316" s="3">
        <f>+Tabella2026[[#This Row],[INCIDENZA POPOLAZIONE PER DIFFERENZA]]*(PLAFOND-SUM(Tabella2026[CONTRIBUTO SULLA BASE DELLA POPOLAZIONE]))</f>
        <v>933.7924230665709</v>
      </c>
      <c r="R4316" s="3">
        <f>+Tabella2026[[#This Row],[CONTRIBUTO SULLA BASE DELLA POPOLAZIONE]]+Tabella2026[[#This Row],[CONTRIBUTO SULLA BASE DEL REDDITO]]</f>
        <v>11097.811180939369</v>
      </c>
      <c r="S4316" s="3">
        <f>+Tabella2026[[#This Row],[CONTRIBUTO TOTALE]]/(PLAFOND/N_TESSERE)</f>
        <v>22.195622361878737</v>
      </c>
      <c r="T4316" s="3">
        <f>+MAX(CEILING(Tabella2026[[#This Row],[preDEF1]],1),1)</f>
        <v>23</v>
      </c>
      <c r="U4316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316" s="21">
        <f>+Tabella2026[[#This Row],[DEF - n. card]]*(PLAFOND/N_TESSERE)</f>
        <v>11500</v>
      </c>
      <c r="W4316" s="18"/>
    </row>
    <row r="4317" spans="2:23" x14ac:dyDescent="0.25">
      <c r="B4317" s="1" t="s">
        <v>8879</v>
      </c>
      <c r="C4317" s="2">
        <v>3023</v>
      </c>
      <c r="D4317" s="1" t="s">
        <v>8880</v>
      </c>
      <c r="E4317" s="1" t="s">
        <v>18</v>
      </c>
      <c r="F4317" s="1" t="s">
        <v>114</v>
      </c>
      <c r="G4317" s="1" t="s">
        <v>4778</v>
      </c>
      <c r="H4317" s="1" t="s">
        <v>15835</v>
      </c>
      <c r="I4317" s="5">
        <v>2035</v>
      </c>
      <c r="J4317" s="5">
        <v>39752640</v>
      </c>
      <c r="K4317" s="3">
        <f>+Tabella2026[[#This Row],[POP_2024]]/SUM(Tabella2026[POP_2024])</f>
        <v>3.4524608190655373E-5</v>
      </c>
      <c r="L4317" s="3">
        <f>+Tabella2026[[#This Row],[INCIDENZA POPOLAZIONE]]*(PLAFOND/2)</f>
        <v>10164.018757872798</v>
      </c>
      <c r="M4317" s="3">
        <f>+IFERROR(Tabella2026[[#This Row],[reddito_2024]]/Tabella2026[[#This Row],[POP_2024]],"")</f>
        <v>19534.46683046683</v>
      </c>
      <c r="N4317" s="3">
        <f>+IF(Tabella2026[[#This Row],[REDDITO COMPLESSIVO PROCAPITE]]&lt;media_aggr_reddito_pc,(media_aggr_reddito_pc-Tabella2026[[#This Row],[REDDITO COMPLESSIVO PROCAPITE]]),0)</f>
        <v>0</v>
      </c>
      <c r="O4317" s="3">
        <f>+Tabella2026[[#This Row],[DIFFERENZA REDDITO INFERIORE ALLA MEDIA DALLA MEDIA]]*Tabella2026[[#This Row],[POP_2024]]</f>
        <v>0</v>
      </c>
      <c r="P4317" s="3">
        <f>+Tabella2026[[#This Row],[POPOLAZIONE PER DIFFERENZA ]]/SUM(Tabella2026[[POPOLAZIONE PER DIFFERENZA ]])</f>
        <v>0</v>
      </c>
      <c r="Q4317" s="3">
        <f>+Tabella2026[[#This Row],[INCIDENZA POPOLAZIONE PER DIFFERENZA]]*(PLAFOND-SUM(Tabella2026[CONTRIBUTO SULLA BASE DELLA POPOLAZIONE]))</f>
        <v>0</v>
      </c>
      <c r="R4317" s="3">
        <f>+Tabella2026[[#This Row],[CONTRIBUTO SULLA BASE DELLA POPOLAZIONE]]+Tabella2026[[#This Row],[CONTRIBUTO SULLA BASE DEL REDDITO]]</f>
        <v>10164.018757872798</v>
      </c>
      <c r="S4317" s="3">
        <f>+Tabella2026[[#This Row],[CONTRIBUTO TOTALE]]/(PLAFOND/N_TESSERE)</f>
        <v>20.328037515745596</v>
      </c>
      <c r="T4317" s="3">
        <f>+MAX(CEILING(Tabella2026[[#This Row],[preDEF1]],1),1)</f>
        <v>21</v>
      </c>
      <c r="U4317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17" s="21">
        <f>+Tabella2026[[#This Row],[DEF - n. card]]*(PLAFOND/N_TESSERE)</f>
        <v>10500</v>
      </c>
      <c r="W4317" s="18"/>
    </row>
    <row r="4318" spans="2:23" x14ac:dyDescent="0.25">
      <c r="B4318" s="1" t="s">
        <v>8763</v>
      </c>
      <c r="C4318" s="2">
        <v>4144</v>
      </c>
      <c r="D4318" s="1" t="s">
        <v>8764</v>
      </c>
      <c r="E4318" s="1" t="s">
        <v>18</v>
      </c>
      <c r="F4318" s="1" t="s">
        <v>263</v>
      </c>
      <c r="G4318" s="1" t="s">
        <v>4778</v>
      </c>
      <c r="H4318" s="1" t="s">
        <v>15835</v>
      </c>
      <c r="I4318" s="5">
        <v>2035</v>
      </c>
      <c r="J4318" s="5">
        <v>35817757</v>
      </c>
      <c r="K4318" s="3">
        <f>+Tabella2026[[#This Row],[POP_2024]]/SUM(Tabella2026[POP_2024])</f>
        <v>3.4524608190655373E-5</v>
      </c>
      <c r="L4318" s="3">
        <f>+Tabella2026[[#This Row],[INCIDENZA POPOLAZIONE]]*(PLAFOND/2)</f>
        <v>10164.018757872798</v>
      </c>
      <c r="M4318" s="3">
        <f>+IFERROR(Tabella2026[[#This Row],[reddito_2024]]/Tabella2026[[#This Row],[POP_2024]],"")</f>
        <v>17600.863390663391</v>
      </c>
      <c r="N4318" s="3">
        <f>+IF(Tabella2026[[#This Row],[REDDITO COMPLESSIVO PROCAPITE]]&lt;media_aggr_reddito_pc,(media_aggr_reddito_pc-Tabella2026[[#This Row],[REDDITO COMPLESSIVO PROCAPITE]]),0)</f>
        <v>224.20267194534972</v>
      </c>
      <c r="O4318" s="3">
        <f>+Tabella2026[[#This Row],[DIFFERENZA REDDITO INFERIORE ALLA MEDIA DALLA MEDIA]]*Tabella2026[[#This Row],[POP_2024]]</f>
        <v>456252.43740878667</v>
      </c>
      <c r="P4318" s="3">
        <f>+Tabella2026[[#This Row],[POPOLAZIONE PER DIFFERENZA ]]/SUM(Tabella2026[[POPOLAZIONE PER DIFFERENZA ]])</f>
        <v>4.0477899798538454E-6</v>
      </c>
      <c r="Q4318" s="3">
        <f>+Tabella2026[[#This Row],[INCIDENZA POPOLAZIONE PER DIFFERENZA]]*(PLAFOND-SUM(Tabella2026[CONTRIBUTO SULLA BASE DELLA POPOLAZIONE]))</f>
        <v>1191.6663342264919</v>
      </c>
      <c r="R4318" s="3">
        <f>+Tabella2026[[#This Row],[CONTRIBUTO SULLA BASE DELLA POPOLAZIONE]]+Tabella2026[[#This Row],[CONTRIBUTO SULLA BASE DEL REDDITO]]</f>
        <v>11355.685092099291</v>
      </c>
      <c r="S4318" s="3">
        <f>+Tabella2026[[#This Row],[CONTRIBUTO TOTALE]]/(PLAFOND/N_TESSERE)</f>
        <v>22.711370184198582</v>
      </c>
      <c r="T4318" s="3">
        <f>+MAX(CEILING(Tabella2026[[#This Row],[preDEF1]],1),1)</f>
        <v>23</v>
      </c>
      <c r="U4318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318" s="21">
        <f>+Tabella2026[[#This Row],[DEF - n. card]]*(PLAFOND/N_TESSERE)</f>
        <v>11500</v>
      </c>
      <c r="W4318" s="18"/>
    </row>
    <row r="4319" spans="2:23" x14ac:dyDescent="0.25">
      <c r="B4319" s="1" t="s">
        <v>8867</v>
      </c>
      <c r="C4319" s="2">
        <v>21066</v>
      </c>
      <c r="D4319" s="1" t="s">
        <v>8868</v>
      </c>
      <c r="E4319" s="1" t="s">
        <v>99</v>
      </c>
      <c r="F4319" s="1" t="s">
        <v>110</v>
      </c>
      <c r="G4319" s="1" t="s">
        <v>4778</v>
      </c>
      <c r="H4319" s="1" t="s">
        <v>15835</v>
      </c>
      <c r="I4319" s="5">
        <v>2033</v>
      </c>
      <c r="J4319" s="5">
        <v>55231607</v>
      </c>
      <c r="K4319" s="3">
        <f>+Tabella2026[[#This Row],[POP_2024]]/SUM(Tabella2026[POP_2024])</f>
        <v>3.4490677371794774E-5</v>
      </c>
      <c r="L4319" s="3">
        <f>+Tabella2026[[#This Row],[INCIDENZA POPOLAZIONE]]*(PLAFOND/2)</f>
        <v>10154.029550248353</v>
      </c>
      <c r="M4319" s="3">
        <f>+IFERROR(Tabella2026[[#This Row],[reddito_2024]]/Tabella2026[[#This Row],[POP_2024]],"")</f>
        <v>27167.539104771273</v>
      </c>
      <c r="N4319" s="3">
        <f>+IF(Tabella2026[[#This Row],[REDDITO COMPLESSIVO PROCAPITE]]&lt;media_aggr_reddito_pc,(media_aggr_reddito_pc-Tabella2026[[#This Row],[REDDITO COMPLESSIVO PROCAPITE]]),0)</f>
        <v>0</v>
      </c>
      <c r="O4319" s="3">
        <f>+Tabella2026[[#This Row],[DIFFERENZA REDDITO INFERIORE ALLA MEDIA DALLA MEDIA]]*Tabella2026[[#This Row],[POP_2024]]</f>
        <v>0</v>
      </c>
      <c r="P4319" s="3">
        <f>+Tabella2026[[#This Row],[POPOLAZIONE PER DIFFERENZA ]]/SUM(Tabella2026[[POPOLAZIONE PER DIFFERENZA ]])</f>
        <v>0</v>
      </c>
      <c r="Q4319" s="3">
        <f>+Tabella2026[[#This Row],[INCIDENZA POPOLAZIONE PER DIFFERENZA]]*(PLAFOND-SUM(Tabella2026[CONTRIBUTO SULLA BASE DELLA POPOLAZIONE]))</f>
        <v>0</v>
      </c>
      <c r="R4319" s="3">
        <f>+Tabella2026[[#This Row],[CONTRIBUTO SULLA BASE DELLA POPOLAZIONE]]+Tabella2026[[#This Row],[CONTRIBUTO SULLA BASE DEL REDDITO]]</f>
        <v>10154.029550248353</v>
      </c>
      <c r="S4319" s="3">
        <f>+Tabella2026[[#This Row],[CONTRIBUTO TOTALE]]/(PLAFOND/N_TESSERE)</f>
        <v>20.308059100496706</v>
      </c>
      <c r="T4319" s="3">
        <f>+MAX(CEILING(Tabella2026[[#This Row],[preDEF1]],1),1)</f>
        <v>21</v>
      </c>
      <c r="U4319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19" s="21">
        <f>+Tabella2026[[#This Row],[DEF - n. card]]*(PLAFOND/N_TESSERE)</f>
        <v>10500</v>
      </c>
      <c r="W4319" s="18"/>
    </row>
    <row r="4320" spans="2:23" x14ac:dyDescent="0.25">
      <c r="B4320" s="1" t="s">
        <v>8747</v>
      </c>
      <c r="C4320" s="2">
        <v>16021</v>
      </c>
      <c r="D4320" s="1" t="s">
        <v>8748</v>
      </c>
      <c r="E4320" s="1" t="s">
        <v>12</v>
      </c>
      <c r="F4320" s="1" t="s">
        <v>93</v>
      </c>
      <c r="G4320" s="1" t="s">
        <v>4778</v>
      </c>
      <c r="H4320" s="1" t="s">
        <v>15835</v>
      </c>
      <c r="I4320" s="5">
        <v>2031</v>
      </c>
      <c r="J4320" s="5">
        <v>42297336</v>
      </c>
      <c r="K4320" s="3">
        <f>+Tabella2026[[#This Row],[POP_2024]]/SUM(Tabella2026[POP_2024])</f>
        <v>3.4456746552934181E-5</v>
      </c>
      <c r="L4320" s="3">
        <f>+Tabella2026[[#This Row],[INCIDENZA POPOLAZIONE]]*(PLAFOND/2)</f>
        <v>10144.040342623908</v>
      </c>
      <c r="M4320" s="3">
        <f>+IFERROR(Tabella2026[[#This Row],[reddito_2024]]/Tabella2026[[#This Row],[POP_2024]],"")</f>
        <v>20825.867060561301</v>
      </c>
      <c r="N4320" s="3">
        <f>+IF(Tabella2026[[#This Row],[REDDITO COMPLESSIVO PROCAPITE]]&lt;media_aggr_reddito_pc,(media_aggr_reddito_pc-Tabella2026[[#This Row],[REDDITO COMPLESSIVO PROCAPITE]]),0)</f>
        <v>0</v>
      </c>
      <c r="O4320" s="3">
        <f>+Tabella2026[[#This Row],[DIFFERENZA REDDITO INFERIORE ALLA MEDIA DALLA MEDIA]]*Tabella2026[[#This Row],[POP_2024]]</f>
        <v>0</v>
      </c>
      <c r="P4320" s="3">
        <f>+Tabella2026[[#This Row],[POPOLAZIONE PER DIFFERENZA ]]/SUM(Tabella2026[[POPOLAZIONE PER DIFFERENZA ]])</f>
        <v>0</v>
      </c>
      <c r="Q4320" s="3">
        <f>+Tabella2026[[#This Row],[INCIDENZA POPOLAZIONE PER DIFFERENZA]]*(PLAFOND-SUM(Tabella2026[CONTRIBUTO SULLA BASE DELLA POPOLAZIONE]))</f>
        <v>0</v>
      </c>
      <c r="R4320" s="3">
        <f>+Tabella2026[[#This Row],[CONTRIBUTO SULLA BASE DELLA POPOLAZIONE]]+Tabella2026[[#This Row],[CONTRIBUTO SULLA BASE DEL REDDITO]]</f>
        <v>10144.040342623908</v>
      </c>
      <c r="S4320" s="3">
        <f>+Tabella2026[[#This Row],[CONTRIBUTO TOTALE]]/(PLAFOND/N_TESSERE)</f>
        <v>20.288080685247817</v>
      </c>
      <c r="T4320" s="3">
        <f>+MAX(CEILING(Tabella2026[[#This Row],[preDEF1]],1),1)</f>
        <v>21</v>
      </c>
      <c r="U4320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20" s="21">
        <f>+Tabella2026[[#This Row],[DEF - n. card]]*(PLAFOND/N_TESSERE)</f>
        <v>10500</v>
      </c>
      <c r="W4320" s="18"/>
    </row>
    <row r="4321" spans="2:23" x14ac:dyDescent="0.25">
      <c r="B4321" s="1" t="s">
        <v>8631</v>
      </c>
      <c r="C4321" s="2">
        <v>21054</v>
      </c>
      <c r="D4321" s="1" t="s">
        <v>8632</v>
      </c>
      <c r="E4321" s="1" t="s">
        <v>99</v>
      </c>
      <c r="F4321" s="1" t="s">
        <v>110</v>
      </c>
      <c r="G4321" s="1" t="s">
        <v>4778</v>
      </c>
      <c r="H4321" s="1" t="s">
        <v>15835</v>
      </c>
      <c r="I4321" s="5">
        <v>2031</v>
      </c>
      <c r="J4321" s="5">
        <v>34425092</v>
      </c>
      <c r="K4321" s="3">
        <f>+Tabella2026[[#This Row],[POP_2024]]/SUM(Tabella2026[POP_2024])</f>
        <v>3.4456746552934181E-5</v>
      </c>
      <c r="L4321" s="3">
        <f>+Tabella2026[[#This Row],[INCIDENZA POPOLAZIONE]]*(PLAFOND/2)</f>
        <v>10144.040342623908</v>
      </c>
      <c r="M4321" s="3">
        <f>+IFERROR(Tabella2026[[#This Row],[reddito_2024]]/Tabella2026[[#This Row],[POP_2024]],"")</f>
        <v>16949.82373215165</v>
      </c>
      <c r="N4321" s="3">
        <f>+IF(Tabella2026[[#This Row],[REDDITO COMPLESSIVO PROCAPITE]]&lt;media_aggr_reddito_pc,(media_aggr_reddito_pc-Tabella2026[[#This Row],[REDDITO COMPLESSIVO PROCAPITE]]),0)</f>
        <v>875.24233045709116</v>
      </c>
      <c r="O4321" s="3">
        <f>+Tabella2026[[#This Row],[DIFFERENZA REDDITO INFERIORE ALLA MEDIA DALLA MEDIA]]*Tabella2026[[#This Row],[POP_2024]]</f>
        <v>1777617.173158352</v>
      </c>
      <c r="P4321" s="3">
        <f>+Tabella2026[[#This Row],[POPOLAZIONE PER DIFFERENZA ]]/SUM(Tabella2026[[POPOLAZIONE PER DIFFERENZA ]])</f>
        <v>1.577070146165519E-5</v>
      </c>
      <c r="Q4321" s="3">
        <f>+Tabella2026[[#This Row],[INCIDENZA POPOLAZIONE PER DIFFERENZA]]*(PLAFOND-SUM(Tabella2026[CONTRIBUTO SULLA BASE DELLA POPOLAZIONE]))</f>
        <v>4642.8826822852106</v>
      </c>
      <c r="R4321" s="3">
        <f>+Tabella2026[[#This Row],[CONTRIBUTO SULLA BASE DELLA POPOLAZIONE]]+Tabella2026[[#This Row],[CONTRIBUTO SULLA BASE DEL REDDITO]]</f>
        <v>14786.92302490912</v>
      </c>
      <c r="S4321" s="3">
        <f>+Tabella2026[[#This Row],[CONTRIBUTO TOTALE]]/(PLAFOND/N_TESSERE)</f>
        <v>29.57384604981824</v>
      </c>
      <c r="T4321" s="3">
        <f>+MAX(CEILING(Tabella2026[[#This Row],[preDEF1]],1),1)</f>
        <v>30</v>
      </c>
      <c r="U4321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4321" s="21">
        <f>+Tabella2026[[#This Row],[DEF - n. card]]*(PLAFOND/N_TESSERE)</f>
        <v>15000</v>
      </c>
      <c r="W4321" s="18"/>
    </row>
    <row r="4322" spans="2:23" x14ac:dyDescent="0.25">
      <c r="B4322" s="1" t="s">
        <v>8563</v>
      </c>
      <c r="C4322" s="2">
        <v>66068</v>
      </c>
      <c r="D4322" s="1" t="s">
        <v>8564</v>
      </c>
      <c r="E4322" s="1" t="s">
        <v>96</v>
      </c>
      <c r="F4322" s="1" t="s">
        <v>201</v>
      </c>
      <c r="G4322" s="1" t="s">
        <v>4778</v>
      </c>
      <c r="H4322" s="1" t="s">
        <v>15836</v>
      </c>
      <c r="I4322" s="5">
        <v>2030</v>
      </c>
      <c r="J4322" s="5">
        <v>26199405</v>
      </c>
      <c r="K4322" s="3">
        <f>+Tabella2026[[#This Row],[POP_2024]]/SUM(Tabella2026[POP_2024])</f>
        <v>3.4439781143503885E-5</v>
      </c>
      <c r="L4322" s="3">
        <f>+Tabella2026[[#This Row],[INCIDENZA POPOLAZIONE]]*(PLAFOND/2)</f>
        <v>10139.045738811687</v>
      </c>
      <c r="M4322" s="3">
        <f>+IFERROR(Tabella2026[[#This Row],[reddito_2024]]/Tabella2026[[#This Row],[POP_2024]],"")</f>
        <v>12906.110837438424</v>
      </c>
      <c r="N4322" s="3">
        <f>+IF(Tabella2026[[#This Row],[REDDITO COMPLESSIVO PROCAPITE]]&lt;media_aggr_reddito_pc,(media_aggr_reddito_pc-Tabella2026[[#This Row],[REDDITO COMPLESSIVO PROCAPITE]]),0)</f>
        <v>4918.9552251703171</v>
      </c>
      <c r="O4322" s="3">
        <f>+Tabella2026[[#This Row],[DIFFERENZA REDDITO INFERIORE ALLA MEDIA DALLA MEDIA]]*Tabella2026[[#This Row],[POP_2024]]</f>
        <v>9985479.1070957445</v>
      </c>
      <c r="P4322" s="3">
        <f>+Tabella2026[[#This Row],[POPOLAZIONE PER DIFFERENZA ]]/SUM(Tabella2026[[POPOLAZIONE PER DIFFERENZA ]])</f>
        <v>8.8589383770300642E-5</v>
      </c>
      <c r="Q4322" s="3">
        <f>+Tabella2026[[#This Row],[INCIDENZA POPOLAZIONE PER DIFFERENZA]]*(PLAFOND-SUM(Tabella2026[CONTRIBUTO SULLA BASE DELLA POPOLAZIONE]))</f>
        <v>26080.648139938789</v>
      </c>
      <c r="R4322" s="3">
        <f>+Tabella2026[[#This Row],[CONTRIBUTO SULLA BASE DELLA POPOLAZIONE]]+Tabella2026[[#This Row],[CONTRIBUTO SULLA BASE DEL REDDITO]]</f>
        <v>36219.693878750477</v>
      </c>
      <c r="S4322" s="3">
        <f>+Tabella2026[[#This Row],[CONTRIBUTO TOTALE]]/(PLAFOND/N_TESSERE)</f>
        <v>72.439387757500953</v>
      </c>
      <c r="T4322" s="3">
        <f>+MAX(CEILING(Tabella2026[[#This Row],[preDEF1]],1),1)</f>
        <v>73</v>
      </c>
      <c r="U4322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4322" s="21">
        <f>+Tabella2026[[#This Row],[DEF - n. card]]*(PLAFOND/N_TESSERE)</f>
        <v>36500</v>
      </c>
      <c r="W4322" s="18"/>
    </row>
    <row r="4323" spans="2:23" x14ac:dyDescent="0.25">
      <c r="B4323" s="1" t="s">
        <v>8757</v>
      </c>
      <c r="C4323" s="2">
        <v>6012</v>
      </c>
      <c r="D4323" s="1" t="s">
        <v>8758</v>
      </c>
      <c r="E4323" s="1" t="s">
        <v>18</v>
      </c>
      <c r="F4323" s="1" t="s">
        <v>138</v>
      </c>
      <c r="G4323" s="1" t="s">
        <v>4778</v>
      </c>
      <c r="H4323" s="1" t="s">
        <v>15835</v>
      </c>
      <c r="I4323" s="5">
        <v>2027</v>
      </c>
      <c r="J4323" s="5">
        <v>41939471</v>
      </c>
      <c r="K4323" s="3">
        <f>+Tabella2026[[#This Row],[POP_2024]]/SUM(Tabella2026[POP_2024])</f>
        <v>3.4388884915212989E-5</v>
      </c>
      <c r="L4323" s="3">
        <f>+Tabella2026[[#This Row],[INCIDENZA POPOLAZIONE]]*(PLAFOND/2)</f>
        <v>10124.061927375018</v>
      </c>
      <c r="M4323" s="3">
        <f>+IFERROR(Tabella2026[[#This Row],[reddito_2024]]/Tabella2026[[#This Row],[POP_2024]],"")</f>
        <v>20690.414898865318</v>
      </c>
      <c r="N4323" s="3">
        <f>+IF(Tabella2026[[#This Row],[REDDITO COMPLESSIVO PROCAPITE]]&lt;media_aggr_reddito_pc,(media_aggr_reddito_pc-Tabella2026[[#This Row],[REDDITO COMPLESSIVO PROCAPITE]]),0)</f>
        <v>0</v>
      </c>
      <c r="O4323" s="3">
        <f>+Tabella2026[[#This Row],[DIFFERENZA REDDITO INFERIORE ALLA MEDIA DALLA MEDIA]]*Tabella2026[[#This Row],[POP_2024]]</f>
        <v>0</v>
      </c>
      <c r="P4323" s="3">
        <f>+Tabella2026[[#This Row],[POPOLAZIONE PER DIFFERENZA ]]/SUM(Tabella2026[[POPOLAZIONE PER DIFFERENZA ]])</f>
        <v>0</v>
      </c>
      <c r="Q4323" s="3">
        <f>+Tabella2026[[#This Row],[INCIDENZA POPOLAZIONE PER DIFFERENZA]]*(PLAFOND-SUM(Tabella2026[CONTRIBUTO SULLA BASE DELLA POPOLAZIONE]))</f>
        <v>0</v>
      </c>
      <c r="R4323" s="3">
        <f>+Tabella2026[[#This Row],[CONTRIBUTO SULLA BASE DELLA POPOLAZIONE]]+Tabella2026[[#This Row],[CONTRIBUTO SULLA BASE DEL REDDITO]]</f>
        <v>10124.061927375018</v>
      </c>
      <c r="S4323" s="3">
        <f>+Tabella2026[[#This Row],[CONTRIBUTO TOTALE]]/(PLAFOND/N_TESSERE)</f>
        <v>20.248123854750038</v>
      </c>
      <c r="T4323" s="3">
        <f>+MAX(CEILING(Tabella2026[[#This Row],[preDEF1]],1),1)</f>
        <v>21</v>
      </c>
      <c r="U4323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23" s="21">
        <f>+Tabella2026[[#This Row],[DEF - n. card]]*(PLAFOND/N_TESSERE)</f>
        <v>10500</v>
      </c>
      <c r="W4323" s="18"/>
    </row>
    <row r="4324" spans="2:23" x14ac:dyDescent="0.25">
      <c r="B4324" s="1" t="s">
        <v>8583</v>
      </c>
      <c r="C4324" s="2">
        <v>64041</v>
      </c>
      <c r="D4324" s="1" t="s">
        <v>8584</v>
      </c>
      <c r="E4324" s="1" t="s">
        <v>15</v>
      </c>
      <c r="F4324" s="1" t="s">
        <v>290</v>
      </c>
      <c r="G4324" s="1" t="s">
        <v>4778</v>
      </c>
      <c r="H4324" s="1" t="s">
        <v>15836</v>
      </c>
      <c r="I4324" s="5">
        <v>2027</v>
      </c>
      <c r="J4324" s="5">
        <v>30597831</v>
      </c>
      <c r="K4324" s="3">
        <f>+Tabella2026[[#This Row],[POP_2024]]/SUM(Tabella2026[POP_2024])</f>
        <v>3.4388884915212989E-5</v>
      </c>
      <c r="L4324" s="3">
        <f>+Tabella2026[[#This Row],[INCIDENZA POPOLAZIONE]]*(PLAFOND/2)</f>
        <v>10124.061927375018</v>
      </c>
      <c r="M4324" s="3">
        <f>+IFERROR(Tabella2026[[#This Row],[reddito_2024]]/Tabella2026[[#This Row],[POP_2024]],"")</f>
        <v>15095.13122841638</v>
      </c>
      <c r="N4324" s="3">
        <f>+IF(Tabella2026[[#This Row],[REDDITO COMPLESSIVO PROCAPITE]]&lt;media_aggr_reddito_pc,(media_aggr_reddito_pc-Tabella2026[[#This Row],[REDDITO COMPLESSIVO PROCAPITE]]),0)</f>
        <v>2729.9348341923614</v>
      </c>
      <c r="O4324" s="3">
        <f>+Tabella2026[[#This Row],[DIFFERENZA REDDITO INFERIORE ALLA MEDIA DALLA MEDIA]]*Tabella2026[[#This Row],[POP_2024]]</f>
        <v>5533577.9089079164</v>
      </c>
      <c r="P4324" s="3">
        <f>+Tabella2026[[#This Row],[POPOLAZIONE PER DIFFERENZA ]]/SUM(Tabella2026[[POPOLAZIONE PER DIFFERENZA ]])</f>
        <v>4.9092912992702616E-5</v>
      </c>
      <c r="Q4324" s="3">
        <f>+Tabella2026[[#This Row],[INCIDENZA POPOLAZIONE PER DIFFERENZA]]*(PLAFOND-SUM(Tabella2026[CONTRIBUTO SULLA BASE DELLA POPOLAZIONE]))</f>
        <v>14452.916765366965</v>
      </c>
      <c r="R4324" s="3">
        <f>+Tabella2026[[#This Row],[CONTRIBUTO SULLA BASE DELLA POPOLAZIONE]]+Tabella2026[[#This Row],[CONTRIBUTO SULLA BASE DEL REDDITO]]</f>
        <v>24576.978692741985</v>
      </c>
      <c r="S4324" s="3">
        <f>+Tabella2026[[#This Row],[CONTRIBUTO TOTALE]]/(PLAFOND/N_TESSERE)</f>
        <v>49.15395738548397</v>
      </c>
      <c r="T4324" s="3">
        <f>+MAX(CEILING(Tabella2026[[#This Row],[preDEF1]],1),1)</f>
        <v>50</v>
      </c>
      <c r="U4324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4324" s="21">
        <f>+Tabella2026[[#This Row],[DEF - n. card]]*(PLAFOND/N_TESSERE)</f>
        <v>25000</v>
      </c>
      <c r="W4324" s="18"/>
    </row>
    <row r="4325" spans="2:23" x14ac:dyDescent="0.25">
      <c r="B4325" s="1" t="s">
        <v>8639</v>
      </c>
      <c r="C4325" s="2">
        <v>28095</v>
      </c>
      <c r="D4325" s="1" t="s">
        <v>8640</v>
      </c>
      <c r="E4325" s="1" t="s">
        <v>38</v>
      </c>
      <c r="F4325" s="1" t="s">
        <v>45</v>
      </c>
      <c r="G4325" s="1" t="s">
        <v>4778</v>
      </c>
      <c r="H4325" s="1" t="s">
        <v>15835</v>
      </c>
      <c r="I4325" s="5">
        <v>2027</v>
      </c>
      <c r="J4325" s="5">
        <v>35380831</v>
      </c>
      <c r="K4325" s="3">
        <f>+Tabella2026[[#This Row],[POP_2024]]/SUM(Tabella2026[POP_2024])</f>
        <v>3.4388884915212989E-5</v>
      </c>
      <c r="L4325" s="3">
        <f>+Tabella2026[[#This Row],[INCIDENZA POPOLAZIONE]]*(PLAFOND/2)</f>
        <v>10124.061927375018</v>
      </c>
      <c r="M4325" s="3">
        <f>+IFERROR(Tabella2026[[#This Row],[reddito_2024]]/Tabella2026[[#This Row],[POP_2024]],"")</f>
        <v>17454.776023680315</v>
      </c>
      <c r="N4325" s="3">
        <f>+IF(Tabella2026[[#This Row],[REDDITO COMPLESSIVO PROCAPITE]]&lt;media_aggr_reddito_pc,(media_aggr_reddito_pc-Tabella2026[[#This Row],[REDDITO COMPLESSIVO PROCAPITE]]),0)</f>
        <v>370.29003892842593</v>
      </c>
      <c r="O4325" s="3">
        <f>+Tabella2026[[#This Row],[DIFFERENZA REDDITO INFERIORE ALLA MEDIA DALLA MEDIA]]*Tabella2026[[#This Row],[POP_2024]]</f>
        <v>750577.90890791931</v>
      </c>
      <c r="P4325" s="3">
        <f>+Tabella2026[[#This Row],[POPOLAZIONE PER DIFFERENZA ]]/SUM(Tabella2026[[POPOLAZIONE PER DIFFERENZA ]])</f>
        <v>6.6589928944423824E-6</v>
      </c>
      <c r="Q4325" s="3">
        <f>+Tabella2026[[#This Row],[INCIDENZA POPOLAZIONE PER DIFFERENZA]]*(PLAFOND-SUM(Tabella2026[CONTRIBUTO SULLA BASE DELLA POPOLAZIONE]))</f>
        <v>1960.4025138791744</v>
      </c>
      <c r="R4325" s="3">
        <f>+Tabella2026[[#This Row],[CONTRIBUTO SULLA BASE DELLA POPOLAZIONE]]+Tabella2026[[#This Row],[CONTRIBUTO SULLA BASE DEL REDDITO]]</f>
        <v>12084.464441254193</v>
      </c>
      <c r="S4325" s="3">
        <f>+Tabella2026[[#This Row],[CONTRIBUTO TOTALE]]/(PLAFOND/N_TESSERE)</f>
        <v>24.168928882508386</v>
      </c>
      <c r="T4325" s="3">
        <f>+MAX(CEILING(Tabella2026[[#This Row],[preDEF1]],1),1)</f>
        <v>25</v>
      </c>
      <c r="U4325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4325" s="21">
        <f>+Tabella2026[[#This Row],[DEF - n. card]]*(PLAFOND/N_TESSERE)</f>
        <v>12500</v>
      </c>
      <c r="W4325" s="18"/>
    </row>
    <row r="4326" spans="2:23" x14ac:dyDescent="0.25">
      <c r="B4326" s="1" t="s">
        <v>8477</v>
      </c>
      <c r="C4326" s="2">
        <v>62007</v>
      </c>
      <c r="D4326" s="1" t="s">
        <v>8478</v>
      </c>
      <c r="E4326" s="1" t="s">
        <v>15</v>
      </c>
      <c r="F4326" s="1" t="s">
        <v>256</v>
      </c>
      <c r="G4326" s="1" t="s">
        <v>4778</v>
      </c>
      <c r="H4326" s="1" t="s">
        <v>15836</v>
      </c>
      <c r="I4326" s="5">
        <v>2026</v>
      </c>
      <c r="J4326" s="5">
        <v>19500360</v>
      </c>
      <c r="K4326" s="3">
        <f>+Tabella2026[[#This Row],[POP_2024]]/SUM(Tabella2026[POP_2024])</f>
        <v>3.4371919505782693E-5</v>
      </c>
      <c r="L4326" s="3">
        <f>+Tabella2026[[#This Row],[INCIDENZA POPOLAZIONE]]*(PLAFOND/2)</f>
        <v>10119.067323562795</v>
      </c>
      <c r="M4326" s="3">
        <f>+IFERROR(Tabella2026[[#This Row],[reddito_2024]]/Tabella2026[[#This Row],[POP_2024]],"")</f>
        <v>9625.0542941757158</v>
      </c>
      <c r="N4326" s="3">
        <f>+IF(Tabella2026[[#This Row],[REDDITO COMPLESSIVO PROCAPITE]]&lt;media_aggr_reddito_pc,(media_aggr_reddito_pc-Tabella2026[[#This Row],[REDDITO COMPLESSIVO PROCAPITE]]),0)</f>
        <v>8200.0117684330253</v>
      </c>
      <c r="O4326" s="3">
        <f>+Tabella2026[[#This Row],[DIFFERENZA REDDITO INFERIORE ALLA MEDIA DALLA MEDIA]]*Tabella2026[[#This Row],[POP_2024]]</f>
        <v>16613223.84284531</v>
      </c>
      <c r="P4326" s="3">
        <f>+Tabella2026[[#This Row],[POPOLAZIONE PER DIFFERENZA ]]/SUM(Tabella2026[[POPOLAZIONE PER DIFFERENZA ]])</f>
        <v>1.4738954905327411E-4</v>
      </c>
      <c r="Q4326" s="3">
        <f>+Tabella2026[[#This Row],[INCIDENZA POPOLAZIONE PER DIFFERENZA]]*(PLAFOND-SUM(Tabella2026[CONTRIBUTO SULLA BASE DELLA POPOLAZIONE]))</f>
        <v>43391.372699122287</v>
      </c>
      <c r="R4326" s="3">
        <f>+Tabella2026[[#This Row],[CONTRIBUTO SULLA BASE DELLA POPOLAZIONE]]+Tabella2026[[#This Row],[CONTRIBUTO SULLA BASE DEL REDDITO]]</f>
        <v>53510.440022685085</v>
      </c>
      <c r="S4326" s="3">
        <f>+Tabella2026[[#This Row],[CONTRIBUTO TOTALE]]/(PLAFOND/N_TESSERE)</f>
        <v>107.02088004537016</v>
      </c>
      <c r="T4326" s="3">
        <f>+MAX(CEILING(Tabella2026[[#This Row],[preDEF1]],1),1)</f>
        <v>108</v>
      </c>
      <c r="U4326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4326" s="21">
        <f>+Tabella2026[[#This Row],[DEF - n. card]]*(PLAFOND/N_TESSERE)</f>
        <v>54000</v>
      </c>
      <c r="W4326" s="18"/>
    </row>
    <row r="4327" spans="2:23" x14ac:dyDescent="0.25">
      <c r="B4327" s="1" t="s">
        <v>8687</v>
      </c>
      <c r="C4327" s="2">
        <v>5058</v>
      </c>
      <c r="D4327" s="1" t="s">
        <v>8688</v>
      </c>
      <c r="E4327" s="1" t="s">
        <v>18</v>
      </c>
      <c r="F4327" s="1" t="s">
        <v>182</v>
      </c>
      <c r="G4327" s="1" t="s">
        <v>4778</v>
      </c>
      <c r="H4327" s="1" t="s">
        <v>15835</v>
      </c>
      <c r="I4327" s="5">
        <v>2025</v>
      </c>
      <c r="J4327" s="5">
        <v>32709723</v>
      </c>
      <c r="K4327" s="3">
        <f>+Tabella2026[[#This Row],[POP_2024]]/SUM(Tabella2026[POP_2024])</f>
        <v>3.4354954096352396E-5</v>
      </c>
      <c r="L4327" s="3">
        <f>+Tabella2026[[#This Row],[INCIDENZA POPOLAZIONE]]*(PLAFOND/2)</f>
        <v>10114.072719750573</v>
      </c>
      <c r="M4327" s="3">
        <f>+IFERROR(Tabella2026[[#This Row],[reddito_2024]]/Tabella2026[[#This Row],[POP_2024]],"")</f>
        <v>16152.949629629629</v>
      </c>
      <c r="N4327" s="3">
        <f>+IF(Tabella2026[[#This Row],[REDDITO COMPLESSIVO PROCAPITE]]&lt;media_aggr_reddito_pc,(media_aggr_reddito_pc-Tabella2026[[#This Row],[REDDITO COMPLESSIVO PROCAPITE]]),0)</f>
        <v>1672.1164329791118</v>
      </c>
      <c r="O4327" s="3">
        <f>+Tabella2026[[#This Row],[DIFFERENZA REDDITO INFERIORE ALLA MEDIA DALLA MEDIA]]*Tabella2026[[#This Row],[POP_2024]]</f>
        <v>3386035.7767827013</v>
      </c>
      <c r="P4327" s="3">
        <f>+Tabella2026[[#This Row],[POPOLAZIONE PER DIFFERENZA ]]/SUM(Tabella2026[[POPOLAZIONE PER DIFFERENZA ]])</f>
        <v>3.0040303491918825E-5</v>
      </c>
      <c r="Q4327" s="3">
        <f>+Tabella2026[[#This Row],[INCIDENZA POPOLAZIONE PER DIFFERENZA]]*(PLAFOND-SUM(Tabella2026[CONTRIBUTO SULLA BASE DELLA POPOLAZIONE]))</f>
        <v>8843.8428177933183</v>
      </c>
      <c r="R4327" s="3">
        <f>+Tabella2026[[#This Row],[CONTRIBUTO SULLA BASE DELLA POPOLAZIONE]]+Tabella2026[[#This Row],[CONTRIBUTO SULLA BASE DEL REDDITO]]</f>
        <v>18957.915537543893</v>
      </c>
      <c r="S4327" s="3">
        <f>+Tabella2026[[#This Row],[CONTRIBUTO TOTALE]]/(PLAFOND/N_TESSERE)</f>
        <v>37.915831075087787</v>
      </c>
      <c r="T4327" s="3">
        <f>+MAX(CEILING(Tabella2026[[#This Row],[preDEF1]],1),1)</f>
        <v>38</v>
      </c>
      <c r="U4327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4327" s="21">
        <f>+Tabella2026[[#This Row],[DEF - n. card]]*(PLAFOND/N_TESSERE)</f>
        <v>19000</v>
      </c>
      <c r="W4327" s="18"/>
    </row>
    <row r="4328" spans="2:23" x14ac:dyDescent="0.25">
      <c r="B4328" s="1" t="s">
        <v>8547</v>
      </c>
      <c r="C4328" s="2">
        <v>102033</v>
      </c>
      <c r="D4328" s="1" t="s">
        <v>8548</v>
      </c>
      <c r="E4328" s="1" t="s">
        <v>61</v>
      </c>
      <c r="F4328" s="1" t="s">
        <v>607</v>
      </c>
      <c r="G4328" s="1" t="s">
        <v>4778</v>
      </c>
      <c r="H4328" s="1" t="s">
        <v>15836</v>
      </c>
      <c r="I4328" s="5">
        <v>2025</v>
      </c>
      <c r="J4328" s="5">
        <v>20729719</v>
      </c>
      <c r="K4328" s="3">
        <f>+Tabella2026[[#This Row],[POP_2024]]/SUM(Tabella2026[POP_2024])</f>
        <v>3.4354954096352396E-5</v>
      </c>
      <c r="L4328" s="3">
        <f>+Tabella2026[[#This Row],[INCIDENZA POPOLAZIONE]]*(PLAFOND/2)</f>
        <v>10114.072719750573</v>
      </c>
      <c r="M4328" s="3">
        <f>+IFERROR(Tabella2026[[#This Row],[reddito_2024]]/Tabella2026[[#This Row],[POP_2024]],"")</f>
        <v>10236.898271604938</v>
      </c>
      <c r="N4328" s="3">
        <f>+IF(Tabella2026[[#This Row],[REDDITO COMPLESSIVO PROCAPITE]]&lt;media_aggr_reddito_pc,(media_aggr_reddito_pc-Tabella2026[[#This Row],[REDDITO COMPLESSIVO PROCAPITE]]),0)</f>
        <v>7588.1677910038034</v>
      </c>
      <c r="O4328" s="3">
        <f>+Tabella2026[[#This Row],[DIFFERENZA REDDITO INFERIORE ALLA MEDIA DALLA MEDIA]]*Tabella2026[[#This Row],[POP_2024]]</f>
        <v>15366039.776782703</v>
      </c>
      <c r="P4328" s="3">
        <f>+Tabella2026[[#This Row],[POPOLAZIONE PER DIFFERENZA ]]/SUM(Tabella2026[[POPOLAZIONE PER DIFFERENZA ]])</f>
        <v>1.3632475519855447E-4</v>
      </c>
      <c r="Q4328" s="3">
        <f>+Tabella2026[[#This Row],[INCIDENZA POPOLAZIONE PER DIFFERENZA]]*(PLAFOND-SUM(Tabella2026[CONTRIBUTO SULLA BASE DELLA POPOLAZIONE]))</f>
        <v>40133.905686888196</v>
      </c>
      <c r="R4328" s="3">
        <f>+Tabella2026[[#This Row],[CONTRIBUTO SULLA BASE DELLA POPOLAZIONE]]+Tabella2026[[#This Row],[CONTRIBUTO SULLA BASE DEL REDDITO]]</f>
        <v>50247.978406638766</v>
      </c>
      <c r="S4328" s="3">
        <f>+Tabella2026[[#This Row],[CONTRIBUTO TOTALE]]/(PLAFOND/N_TESSERE)</f>
        <v>100.49595681327753</v>
      </c>
      <c r="T4328" s="3">
        <f>+MAX(CEILING(Tabella2026[[#This Row],[preDEF1]],1),1)</f>
        <v>101</v>
      </c>
      <c r="U4328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4328" s="21">
        <f>+Tabella2026[[#This Row],[DEF - n. card]]*(PLAFOND/N_TESSERE)</f>
        <v>50500</v>
      </c>
      <c r="W4328" s="18"/>
    </row>
    <row r="4329" spans="2:23" x14ac:dyDescent="0.25">
      <c r="B4329" s="1" t="s">
        <v>8731</v>
      </c>
      <c r="C4329" s="2">
        <v>23009</v>
      </c>
      <c r="D4329" s="1" t="s">
        <v>8732</v>
      </c>
      <c r="E4329" s="1" t="s">
        <v>38</v>
      </c>
      <c r="F4329" s="1" t="s">
        <v>37</v>
      </c>
      <c r="G4329" s="1" t="s">
        <v>4778</v>
      </c>
      <c r="H4329" s="1" t="s">
        <v>15835</v>
      </c>
      <c r="I4329" s="5">
        <v>2023</v>
      </c>
      <c r="J4329" s="5">
        <v>33922784</v>
      </c>
      <c r="K4329" s="3">
        <f>+Tabella2026[[#This Row],[POP_2024]]/SUM(Tabella2026[POP_2024])</f>
        <v>3.4321023277491804E-5</v>
      </c>
      <c r="L4329" s="3">
        <f>+Tabella2026[[#This Row],[INCIDENZA POPOLAZIONE]]*(PLAFOND/2)</f>
        <v>10104.083512126128</v>
      </c>
      <c r="M4329" s="3">
        <f>+IFERROR(Tabella2026[[#This Row],[reddito_2024]]/Tabella2026[[#This Row],[POP_2024]],"")</f>
        <v>16768.553633217995</v>
      </c>
      <c r="N4329" s="3">
        <f>+IF(Tabella2026[[#This Row],[REDDITO COMPLESSIVO PROCAPITE]]&lt;media_aggr_reddito_pc,(media_aggr_reddito_pc-Tabella2026[[#This Row],[REDDITO COMPLESSIVO PROCAPITE]]),0)</f>
        <v>1056.5124293907465</v>
      </c>
      <c r="O4329" s="3">
        <f>+Tabella2026[[#This Row],[DIFFERENZA REDDITO INFERIORE ALLA MEDIA DALLA MEDIA]]*Tabella2026[[#This Row],[POP_2024]]</f>
        <v>2137324.6446574801</v>
      </c>
      <c r="P4329" s="3">
        <f>+Tabella2026[[#This Row],[POPOLAZIONE PER DIFFERENZA ]]/SUM(Tabella2026[[POPOLAZIONE PER DIFFERENZA ]])</f>
        <v>1.8961961780355007E-5</v>
      </c>
      <c r="Q4329" s="3">
        <f>+Tabella2026[[#This Row],[INCIDENZA POPOLAZIONE PER DIFFERENZA]]*(PLAFOND-SUM(Tabella2026[CONTRIBUTO SULLA BASE DELLA POPOLAZIONE]))</f>
        <v>5582.3873266652017</v>
      </c>
      <c r="R4329" s="3">
        <f>+Tabella2026[[#This Row],[CONTRIBUTO SULLA BASE DELLA POPOLAZIONE]]+Tabella2026[[#This Row],[CONTRIBUTO SULLA BASE DEL REDDITO]]</f>
        <v>15686.470838791331</v>
      </c>
      <c r="S4329" s="3">
        <f>+Tabella2026[[#This Row],[CONTRIBUTO TOTALE]]/(PLAFOND/N_TESSERE)</f>
        <v>31.372941677582663</v>
      </c>
      <c r="T4329" s="3">
        <f>+MAX(CEILING(Tabella2026[[#This Row],[preDEF1]],1),1)</f>
        <v>32</v>
      </c>
      <c r="U4329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4329" s="21">
        <f>+Tabella2026[[#This Row],[DEF - n. card]]*(PLAFOND/N_TESSERE)</f>
        <v>16000</v>
      </c>
      <c r="W4329" s="18"/>
    </row>
    <row r="4330" spans="2:23" x14ac:dyDescent="0.25">
      <c r="B4330" s="1" t="s">
        <v>8679</v>
      </c>
      <c r="C4330" s="2">
        <v>96087</v>
      </c>
      <c r="D4330" s="1" t="s">
        <v>8680</v>
      </c>
      <c r="E4330" s="1" t="s">
        <v>18</v>
      </c>
      <c r="F4330" s="1" t="s">
        <v>403</v>
      </c>
      <c r="G4330" s="1" t="s">
        <v>4778</v>
      </c>
      <c r="H4330" s="1" t="s">
        <v>15835</v>
      </c>
      <c r="I4330" s="5">
        <v>2023</v>
      </c>
      <c r="J4330" s="5">
        <v>42165850</v>
      </c>
      <c r="K4330" s="3">
        <f>+Tabella2026[[#This Row],[POP_2024]]/SUM(Tabella2026[POP_2024])</f>
        <v>3.4321023277491804E-5</v>
      </c>
      <c r="L4330" s="3">
        <f>+Tabella2026[[#This Row],[INCIDENZA POPOLAZIONE]]*(PLAFOND/2)</f>
        <v>10104.083512126128</v>
      </c>
      <c r="M4330" s="3">
        <f>+IFERROR(Tabella2026[[#This Row],[reddito_2024]]/Tabella2026[[#This Row],[POP_2024]],"")</f>
        <v>20843.22787938705</v>
      </c>
      <c r="N4330" s="3">
        <f>+IF(Tabella2026[[#This Row],[REDDITO COMPLESSIVO PROCAPITE]]&lt;media_aggr_reddito_pc,(media_aggr_reddito_pc-Tabella2026[[#This Row],[REDDITO COMPLESSIVO PROCAPITE]]),0)</f>
        <v>0</v>
      </c>
      <c r="O4330" s="3">
        <f>+Tabella2026[[#This Row],[DIFFERENZA REDDITO INFERIORE ALLA MEDIA DALLA MEDIA]]*Tabella2026[[#This Row],[POP_2024]]</f>
        <v>0</v>
      </c>
      <c r="P4330" s="3">
        <f>+Tabella2026[[#This Row],[POPOLAZIONE PER DIFFERENZA ]]/SUM(Tabella2026[[POPOLAZIONE PER DIFFERENZA ]])</f>
        <v>0</v>
      </c>
      <c r="Q4330" s="3">
        <f>+Tabella2026[[#This Row],[INCIDENZA POPOLAZIONE PER DIFFERENZA]]*(PLAFOND-SUM(Tabella2026[CONTRIBUTO SULLA BASE DELLA POPOLAZIONE]))</f>
        <v>0</v>
      </c>
      <c r="R4330" s="3">
        <f>+Tabella2026[[#This Row],[CONTRIBUTO SULLA BASE DELLA POPOLAZIONE]]+Tabella2026[[#This Row],[CONTRIBUTO SULLA BASE DEL REDDITO]]</f>
        <v>10104.083512126128</v>
      </c>
      <c r="S4330" s="3">
        <f>+Tabella2026[[#This Row],[CONTRIBUTO TOTALE]]/(PLAFOND/N_TESSERE)</f>
        <v>20.208167024252255</v>
      </c>
      <c r="T4330" s="3">
        <f>+MAX(CEILING(Tabella2026[[#This Row],[preDEF1]],1),1)</f>
        <v>21</v>
      </c>
      <c r="U4330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30" s="21">
        <f>+Tabella2026[[#This Row],[DEF - n. card]]*(PLAFOND/N_TESSERE)</f>
        <v>10500</v>
      </c>
      <c r="W4330" s="18"/>
    </row>
    <row r="4331" spans="2:23" x14ac:dyDescent="0.25">
      <c r="B4331" s="1" t="s">
        <v>8669</v>
      </c>
      <c r="C4331" s="2">
        <v>118033</v>
      </c>
      <c r="D4331" s="1" t="s">
        <v>8670</v>
      </c>
      <c r="E4331" s="1" t="s">
        <v>76</v>
      </c>
      <c r="F4331" s="1" t="s">
        <v>75</v>
      </c>
      <c r="G4331" s="1" t="s">
        <v>4778</v>
      </c>
      <c r="H4331" s="1" t="s">
        <v>15836</v>
      </c>
      <c r="I4331" s="5">
        <v>2021</v>
      </c>
      <c r="J4331" s="5">
        <v>19821374</v>
      </c>
      <c r="K4331" s="3">
        <f>+Tabella2026[[#This Row],[POP_2024]]/SUM(Tabella2026[POP_2024])</f>
        <v>3.4287092458631204E-5</v>
      </c>
      <c r="L4331" s="3">
        <f>+Tabella2026[[#This Row],[INCIDENZA POPOLAZIONE]]*(PLAFOND/2)</f>
        <v>10094.094304501683</v>
      </c>
      <c r="M4331" s="3">
        <f>+IFERROR(Tabella2026[[#This Row],[reddito_2024]]/Tabella2026[[#This Row],[POP_2024]],"")</f>
        <v>9807.7060860959919</v>
      </c>
      <c r="N4331" s="3">
        <f>+IF(Tabella2026[[#This Row],[REDDITO COMPLESSIVO PROCAPITE]]&lt;media_aggr_reddito_pc,(media_aggr_reddito_pc-Tabella2026[[#This Row],[REDDITO COMPLESSIVO PROCAPITE]]),0)</f>
        <v>8017.3599765127492</v>
      </c>
      <c r="O4331" s="3">
        <f>+Tabella2026[[#This Row],[DIFFERENZA REDDITO INFERIORE ALLA MEDIA DALLA MEDIA]]*Tabella2026[[#This Row],[POP_2024]]</f>
        <v>16203084.512532266</v>
      </c>
      <c r="P4331" s="3">
        <f>+Tabella2026[[#This Row],[POPOLAZIONE PER DIFFERENZA ]]/SUM(Tabella2026[[POPOLAZIONE PER DIFFERENZA ]])</f>
        <v>1.437508663077885E-4</v>
      </c>
      <c r="Q4331" s="3">
        <f>+Tabella2026[[#This Row],[INCIDENZA POPOLAZIONE PER DIFFERENZA]]*(PLAFOND-SUM(Tabella2026[CONTRIBUTO SULLA BASE DELLA POPOLAZIONE]))</f>
        <v>42320.147227863374</v>
      </c>
      <c r="R4331" s="3">
        <f>+Tabella2026[[#This Row],[CONTRIBUTO SULLA BASE DELLA POPOLAZIONE]]+Tabella2026[[#This Row],[CONTRIBUTO SULLA BASE DEL REDDITO]]</f>
        <v>52414.241532365057</v>
      </c>
      <c r="S4331" s="3">
        <f>+Tabella2026[[#This Row],[CONTRIBUTO TOTALE]]/(PLAFOND/N_TESSERE)</f>
        <v>104.82848306473011</v>
      </c>
      <c r="T4331" s="3">
        <f>+MAX(CEILING(Tabella2026[[#This Row],[preDEF1]],1),1)</f>
        <v>105</v>
      </c>
      <c r="U4331" s="9">
        <f xml:space="preserve"> IF(ROW(Tabella2026[[#This Row],[preDEF2]]) - ROW(Tabella2026[[#Headers],[preDEF2]])&lt;=ABS(SUM(Tabella2026[preDEF2])-N_TESSERE),Tabella2026[[#This Row],[preDEF2]]-1,Tabella2026[[#This Row],[preDEF2]])</f>
        <v>105</v>
      </c>
      <c r="V4331" s="21">
        <f>+Tabella2026[[#This Row],[DEF - n. card]]*(PLAFOND/N_TESSERE)</f>
        <v>52500</v>
      </c>
      <c r="W4331" s="18"/>
    </row>
    <row r="4332" spans="2:23" x14ac:dyDescent="0.25">
      <c r="B4332" s="1" t="s">
        <v>8841</v>
      </c>
      <c r="C4332" s="2">
        <v>33001</v>
      </c>
      <c r="D4332" s="1" t="s">
        <v>8842</v>
      </c>
      <c r="E4332" s="1" t="s">
        <v>27</v>
      </c>
      <c r="F4332" s="1" t="s">
        <v>112</v>
      </c>
      <c r="G4332" s="1" t="s">
        <v>4778</v>
      </c>
      <c r="H4332" s="1" t="s">
        <v>15835</v>
      </c>
      <c r="I4332" s="5">
        <v>2019</v>
      </c>
      <c r="J4332" s="5">
        <v>47553144</v>
      </c>
      <c r="K4332" s="3">
        <f>+Tabella2026[[#This Row],[POP_2024]]/SUM(Tabella2026[POP_2024])</f>
        <v>3.4253161639770612E-5</v>
      </c>
      <c r="L4332" s="3">
        <f>+Tabella2026[[#This Row],[INCIDENZA POPOLAZIONE]]*(PLAFOND/2)</f>
        <v>10084.105096877238</v>
      </c>
      <c r="M4332" s="3">
        <f>+IFERROR(Tabella2026[[#This Row],[reddito_2024]]/Tabella2026[[#This Row],[POP_2024]],"")</f>
        <v>23552.820208023775</v>
      </c>
      <c r="N4332" s="3">
        <f>+IF(Tabella2026[[#This Row],[REDDITO COMPLESSIVO PROCAPITE]]&lt;media_aggr_reddito_pc,(media_aggr_reddito_pc-Tabella2026[[#This Row],[REDDITO COMPLESSIVO PROCAPITE]]),0)</f>
        <v>0</v>
      </c>
      <c r="O4332" s="3">
        <f>+Tabella2026[[#This Row],[DIFFERENZA REDDITO INFERIORE ALLA MEDIA DALLA MEDIA]]*Tabella2026[[#This Row],[POP_2024]]</f>
        <v>0</v>
      </c>
      <c r="P4332" s="3">
        <f>+Tabella2026[[#This Row],[POPOLAZIONE PER DIFFERENZA ]]/SUM(Tabella2026[[POPOLAZIONE PER DIFFERENZA ]])</f>
        <v>0</v>
      </c>
      <c r="Q4332" s="3">
        <f>+Tabella2026[[#This Row],[INCIDENZA POPOLAZIONE PER DIFFERENZA]]*(PLAFOND-SUM(Tabella2026[CONTRIBUTO SULLA BASE DELLA POPOLAZIONE]))</f>
        <v>0</v>
      </c>
      <c r="R4332" s="3">
        <f>+Tabella2026[[#This Row],[CONTRIBUTO SULLA BASE DELLA POPOLAZIONE]]+Tabella2026[[#This Row],[CONTRIBUTO SULLA BASE DEL REDDITO]]</f>
        <v>10084.105096877238</v>
      </c>
      <c r="S4332" s="3">
        <f>+Tabella2026[[#This Row],[CONTRIBUTO TOTALE]]/(PLAFOND/N_TESSERE)</f>
        <v>20.168210193754476</v>
      </c>
      <c r="T4332" s="3">
        <f>+MAX(CEILING(Tabella2026[[#This Row],[preDEF1]],1),1)</f>
        <v>21</v>
      </c>
      <c r="U4332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32" s="21">
        <f>+Tabella2026[[#This Row],[DEF - n. card]]*(PLAFOND/N_TESSERE)</f>
        <v>10500</v>
      </c>
      <c r="W4332" s="18"/>
    </row>
    <row r="4333" spans="2:23" x14ac:dyDescent="0.25">
      <c r="B4333" s="1" t="s">
        <v>8891</v>
      </c>
      <c r="C4333" s="2">
        <v>98043</v>
      </c>
      <c r="D4333" s="1" t="s">
        <v>8892</v>
      </c>
      <c r="E4333" s="1" t="s">
        <v>12</v>
      </c>
      <c r="F4333" s="1" t="s">
        <v>389</v>
      </c>
      <c r="G4333" s="1" t="s">
        <v>4778</v>
      </c>
      <c r="H4333" s="1" t="s">
        <v>15835</v>
      </c>
      <c r="I4333" s="5">
        <v>2018</v>
      </c>
      <c r="J4333" s="5">
        <v>35013092</v>
      </c>
      <c r="K4333" s="3">
        <f>+Tabella2026[[#This Row],[POP_2024]]/SUM(Tabella2026[POP_2024])</f>
        <v>3.4236196230340315E-5</v>
      </c>
      <c r="L4333" s="3">
        <f>+Tabella2026[[#This Row],[INCIDENZA POPOLAZIONE]]*(PLAFOND/2)</f>
        <v>10079.110493065016</v>
      </c>
      <c r="M4333" s="3">
        <f>+IFERROR(Tabella2026[[#This Row],[reddito_2024]]/Tabella2026[[#This Row],[POP_2024]],"")</f>
        <v>17350.39246778989</v>
      </c>
      <c r="N4333" s="3">
        <f>+IF(Tabella2026[[#This Row],[REDDITO COMPLESSIVO PROCAPITE]]&lt;media_aggr_reddito_pc,(media_aggr_reddito_pc-Tabella2026[[#This Row],[REDDITO COMPLESSIVO PROCAPITE]]),0)</f>
        <v>474.67359481885069</v>
      </c>
      <c r="O4333" s="3">
        <f>+Tabella2026[[#This Row],[DIFFERENZA REDDITO INFERIORE ALLA MEDIA DALLA MEDIA]]*Tabella2026[[#This Row],[POP_2024]]</f>
        <v>957891.3143444407</v>
      </c>
      <c r="P4333" s="3">
        <f>+Tabella2026[[#This Row],[POPOLAZIONE PER DIFFERENZA ]]/SUM(Tabella2026[[POPOLAZIONE PER DIFFERENZA ]])</f>
        <v>8.4982403294395774E-6</v>
      </c>
      <c r="Q4333" s="3">
        <f>+Tabella2026[[#This Row],[INCIDENZA POPOLAZIONE PER DIFFERENZA]]*(PLAFOND-SUM(Tabella2026[CONTRIBUTO SULLA BASE DELLA POPOLAZIONE]))</f>
        <v>2501.8755793067749</v>
      </c>
      <c r="R4333" s="3">
        <f>+Tabella2026[[#This Row],[CONTRIBUTO SULLA BASE DELLA POPOLAZIONE]]+Tabella2026[[#This Row],[CONTRIBUTO SULLA BASE DEL REDDITO]]</f>
        <v>12580.98607237179</v>
      </c>
      <c r="S4333" s="3">
        <f>+Tabella2026[[#This Row],[CONTRIBUTO TOTALE]]/(PLAFOND/N_TESSERE)</f>
        <v>25.161972144743579</v>
      </c>
      <c r="T4333" s="3">
        <f>+MAX(CEILING(Tabella2026[[#This Row],[preDEF1]],1),1)</f>
        <v>26</v>
      </c>
      <c r="U4333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4333" s="21">
        <f>+Tabella2026[[#This Row],[DEF - n. card]]*(PLAFOND/N_TESSERE)</f>
        <v>13000</v>
      </c>
      <c r="W4333" s="18"/>
    </row>
    <row r="4334" spans="2:23" x14ac:dyDescent="0.25">
      <c r="B4334" s="1" t="s">
        <v>8767</v>
      </c>
      <c r="C4334" s="2">
        <v>33044</v>
      </c>
      <c r="D4334" s="1" t="s">
        <v>8768</v>
      </c>
      <c r="E4334" s="1" t="s">
        <v>27</v>
      </c>
      <c r="F4334" s="1" t="s">
        <v>112</v>
      </c>
      <c r="G4334" s="1" t="s">
        <v>4778</v>
      </c>
      <c r="H4334" s="1" t="s">
        <v>15835</v>
      </c>
      <c r="I4334" s="5">
        <v>2017</v>
      </c>
      <c r="J4334" s="5">
        <v>42390814</v>
      </c>
      <c r="K4334" s="3">
        <f>+Tabella2026[[#This Row],[POP_2024]]/SUM(Tabella2026[POP_2024])</f>
        <v>3.4219230820910019E-5</v>
      </c>
      <c r="L4334" s="3">
        <f>+Tabella2026[[#This Row],[INCIDENZA POPOLAZIONE]]*(PLAFOND/2)</f>
        <v>10074.115889252795</v>
      </c>
      <c r="M4334" s="3">
        <f>+IFERROR(Tabella2026[[#This Row],[reddito_2024]]/Tabella2026[[#This Row],[POP_2024]],"")</f>
        <v>21016.764501735252</v>
      </c>
      <c r="N4334" s="3">
        <f>+IF(Tabella2026[[#This Row],[REDDITO COMPLESSIVO PROCAPITE]]&lt;media_aggr_reddito_pc,(media_aggr_reddito_pc-Tabella2026[[#This Row],[REDDITO COMPLESSIVO PROCAPITE]]),0)</f>
        <v>0</v>
      </c>
      <c r="O4334" s="3">
        <f>+Tabella2026[[#This Row],[DIFFERENZA REDDITO INFERIORE ALLA MEDIA DALLA MEDIA]]*Tabella2026[[#This Row],[POP_2024]]</f>
        <v>0</v>
      </c>
      <c r="P4334" s="3">
        <f>+Tabella2026[[#This Row],[POPOLAZIONE PER DIFFERENZA ]]/SUM(Tabella2026[[POPOLAZIONE PER DIFFERENZA ]])</f>
        <v>0</v>
      </c>
      <c r="Q4334" s="3">
        <f>+Tabella2026[[#This Row],[INCIDENZA POPOLAZIONE PER DIFFERENZA]]*(PLAFOND-SUM(Tabella2026[CONTRIBUTO SULLA BASE DELLA POPOLAZIONE]))</f>
        <v>0</v>
      </c>
      <c r="R4334" s="3">
        <f>+Tabella2026[[#This Row],[CONTRIBUTO SULLA BASE DELLA POPOLAZIONE]]+Tabella2026[[#This Row],[CONTRIBUTO SULLA BASE DEL REDDITO]]</f>
        <v>10074.115889252795</v>
      </c>
      <c r="S4334" s="3">
        <f>+Tabella2026[[#This Row],[CONTRIBUTO TOTALE]]/(PLAFOND/N_TESSERE)</f>
        <v>20.14823177850559</v>
      </c>
      <c r="T4334" s="3">
        <f>+MAX(CEILING(Tabella2026[[#This Row],[preDEF1]],1),1)</f>
        <v>21</v>
      </c>
      <c r="U4334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34" s="21">
        <f>+Tabella2026[[#This Row],[DEF - n. card]]*(PLAFOND/N_TESSERE)</f>
        <v>10500</v>
      </c>
      <c r="W4334" s="18"/>
    </row>
    <row r="4335" spans="2:23" x14ac:dyDescent="0.25">
      <c r="B4335" s="1" t="s">
        <v>9053</v>
      </c>
      <c r="C4335" s="2">
        <v>56043</v>
      </c>
      <c r="D4335" s="1" t="s">
        <v>9054</v>
      </c>
      <c r="E4335" s="1" t="s">
        <v>8</v>
      </c>
      <c r="F4335" s="1" t="s">
        <v>210</v>
      </c>
      <c r="G4335" s="1" t="s">
        <v>4778</v>
      </c>
      <c r="H4335" s="1" t="s">
        <v>15834</v>
      </c>
      <c r="I4335" s="5">
        <v>2016</v>
      </c>
      <c r="J4335" s="5">
        <v>28174479</v>
      </c>
      <c r="K4335" s="3">
        <f>+Tabella2026[[#This Row],[POP_2024]]/SUM(Tabella2026[POP_2024])</f>
        <v>3.4202265411479716E-5</v>
      </c>
      <c r="L4335" s="3">
        <f>+Tabella2026[[#This Row],[INCIDENZA POPOLAZIONE]]*(PLAFOND/2)</f>
        <v>10069.121285440569</v>
      </c>
      <c r="M4335" s="3">
        <f>+IFERROR(Tabella2026[[#This Row],[reddito_2024]]/Tabella2026[[#This Row],[POP_2024]],"")</f>
        <v>13975.436011904761</v>
      </c>
      <c r="N4335" s="3">
        <f>+IF(Tabella2026[[#This Row],[REDDITO COMPLESSIVO PROCAPITE]]&lt;media_aggr_reddito_pc,(media_aggr_reddito_pc-Tabella2026[[#This Row],[REDDITO COMPLESSIVO PROCAPITE]]),0)</f>
        <v>3849.6300507039796</v>
      </c>
      <c r="O4335" s="3">
        <f>+Tabella2026[[#This Row],[DIFFERENZA REDDITO INFERIORE ALLA MEDIA DALLA MEDIA]]*Tabella2026[[#This Row],[POP_2024]]</f>
        <v>7760854.1822192231</v>
      </c>
      <c r="P4335" s="3">
        <f>+Tabella2026[[#This Row],[POPOLAZIONE PER DIFFERENZA ]]/SUM(Tabella2026[[POPOLAZIONE PER DIFFERENZA ]])</f>
        <v>6.8852909525933407E-5</v>
      </c>
      <c r="Q4335" s="3">
        <f>+Tabella2026[[#This Row],[INCIDENZA POPOLAZIONE PER DIFFERENZA]]*(PLAFOND-SUM(Tabella2026[CONTRIBUTO SULLA BASE DELLA POPOLAZIONE]))</f>
        <v>20270.244924752733</v>
      </c>
      <c r="R4335" s="3">
        <f>+Tabella2026[[#This Row],[CONTRIBUTO SULLA BASE DELLA POPOLAZIONE]]+Tabella2026[[#This Row],[CONTRIBUTO SULLA BASE DEL REDDITO]]</f>
        <v>30339.366210193301</v>
      </c>
      <c r="S4335" s="3">
        <f>+Tabella2026[[#This Row],[CONTRIBUTO TOTALE]]/(PLAFOND/N_TESSERE)</f>
        <v>60.678732420386602</v>
      </c>
      <c r="T4335" s="3">
        <f>+MAX(CEILING(Tabella2026[[#This Row],[preDEF1]],1),1)</f>
        <v>61</v>
      </c>
      <c r="U4335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4335" s="21">
        <f>+Tabella2026[[#This Row],[DEF - n. card]]*(PLAFOND/N_TESSERE)</f>
        <v>30500</v>
      </c>
      <c r="W4335" s="18"/>
    </row>
    <row r="4336" spans="2:23" x14ac:dyDescent="0.25">
      <c r="B4336" s="1" t="s">
        <v>8693</v>
      </c>
      <c r="C4336" s="2">
        <v>42041</v>
      </c>
      <c r="D4336" s="1" t="s">
        <v>8694</v>
      </c>
      <c r="E4336" s="1" t="s">
        <v>117</v>
      </c>
      <c r="F4336" s="1" t="s">
        <v>116</v>
      </c>
      <c r="G4336" s="1" t="s">
        <v>4778</v>
      </c>
      <c r="H4336" s="1" t="s">
        <v>15834</v>
      </c>
      <c r="I4336" s="5">
        <v>2015</v>
      </c>
      <c r="J4336" s="5">
        <v>42095798</v>
      </c>
      <c r="K4336" s="3">
        <f>+Tabella2026[[#This Row],[POP_2024]]/SUM(Tabella2026[POP_2024])</f>
        <v>3.4185300002049419E-5</v>
      </c>
      <c r="L4336" s="3">
        <f>+Tabella2026[[#This Row],[INCIDENZA POPOLAZIONE]]*(PLAFOND/2)</f>
        <v>10064.126681628348</v>
      </c>
      <c r="M4336" s="3">
        <f>+IFERROR(Tabella2026[[#This Row],[reddito_2024]]/Tabella2026[[#This Row],[POP_2024]],"")</f>
        <v>20891.214888337468</v>
      </c>
      <c r="N4336" s="3">
        <f>+IF(Tabella2026[[#This Row],[REDDITO COMPLESSIVO PROCAPITE]]&lt;media_aggr_reddito_pc,(media_aggr_reddito_pc-Tabella2026[[#This Row],[REDDITO COMPLESSIVO PROCAPITE]]),0)</f>
        <v>0</v>
      </c>
      <c r="O4336" s="3">
        <f>+Tabella2026[[#This Row],[DIFFERENZA REDDITO INFERIORE ALLA MEDIA DALLA MEDIA]]*Tabella2026[[#This Row],[POP_2024]]</f>
        <v>0</v>
      </c>
      <c r="P4336" s="3">
        <f>+Tabella2026[[#This Row],[POPOLAZIONE PER DIFFERENZA ]]/SUM(Tabella2026[[POPOLAZIONE PER DIFFERENZA ]])</f>
        <v>0</v>
      </c>
      <c r="Q4336" s="3">
        <f>+Tabella2026[[#This Row],[INCIDENZA POPOLAZIONE PER DIFFERENZA]]*(PLAFOND-SUM(Tabella2026[CONTRIBUTO SULLA BASE DELLA POPOLAZIONE]))</f>
        <v>0</v>
      </c>
      <c r="R4336" s="3">
        <f>+Tabella2026[[#This Row],[CONTRIBUTO SULLA BASE DELLA POPOLAZIONE]]+Tabella2026[[#This Row],[CONTRIBUTO SULLA BASE DEL REDDITO]]</f>
        <v>10064.126681628348</v>
      </c>
      <c r="S4336" s="3">
        <f>+Tabella2026[[#This Row],[CONTRIBUTO TOTALE]]/(PLAFOND/N_TESSERE)</f>
        <v>20.128253363256697</v>
      </c>
      <c r="T4336" s="3">
        <f>+MAX(CEILING(Tabella2026[[#This Row],[preDEF1]],1),1)</f>
        <v>21</v>
      </c>
      <c r="U4336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36" s="21">
        <f>+Tabella2026[[#This Row],[DEF - n. card]]*(PLAFOND/N_TESSERE)</f>
        <v>10500</v>
      </c>
      <c r="W4336" s="18"/>
    </row>
    <row r="4337" spans="2:23" x14ac:dyDescent="0.25">
      <c r="B4337" s="1" t="s">
        <v>8577</v>
      </c>
      <c r="C4337" s="2">
        <v>30122</v>
      </c>
      <c r="D4337" s="1" t="s">
        <v>8578</v>
      </c>
      <c r="E4337" s="1" t="s">
        <v>48</v>
      </c>
      <c r="F4337" s="1" t="s">
        <v>120</v>
      </c>
      <c r="G4337" s="1" t="s">
        <v>4778</v>
      </c>
      <c r="H4337" s="1" t="s">
        <v>15835</v>
      </c>
      <c r="I4337" s="5">
        <v>2015</v>
      </c>
      <c r="J4337" s="5">
        <v>38881519</v>
      </c>
      <c r="K4337" s="3">
        <f>+Tabella2026[[#This Row],[POP_2024]]/SUM(Tabella2026[POP_2024])</f>
        <v>3.4185300002049419E-5</v>
      </c>
      <c r="L4337" s="3">
        <f>+Tabella2026[[#This Row],[INCIDENZA POPOLAZIONE]]*(PLAFOND/2)</f>
        <v>10064.126681628348</v>
      </c>
      <c r="M4337" s="3">
        <f>+IFERROR(Tabella2026[[#This Row],[reddito_2024]]/Tabella2026[[#This Row],[POP_2024]],"")</f>
        <v>19296.039205955334</v>
      </c>
      <c r="N4337" s="3">
        <f>+IF(Tabella2026[[#This Row],[REDDITO COMPLESSIVO PROCAPITE]]&lt;media_aggr_reddito_pc,(media_aggr_reddito_pc-Tabella2026[[#This Row],[REDDITO COMPLESSIVO PROCAPITE]]),0)</f>
        <v>0</v>
      </c>
      <c r="O4337" s="3">
        <f>+Tabella2026[[#This Row],[DIFFERENZA REDDITO INFERIORE ALLA MEDIA DALLA MEDIA]]*Tabella2026[[#This Row],[POP_2024]]</f>
        <v>0</v>
      </c>
      <c r="P4337" s="3">
        <f>+Tabella2026[[#This Row],[POPOLAZIONE PER DIFFERENZA ]]/SUM(Tabella2026[[POPOLAZIONE PER DIFFERENZA ]])</f>
        <v>0</v>
      </c>
      <c r="Q4337" s="3">
        <f>+Tabella2026[[#This Row],[INCIDENZA POPOLAZIONE PER DIFFERENZA]]*(PLAFOND-SUM(Tabella2026[CONTRIBUTO SULLA BASE DELLA POPOLAZIONE]))</f>
        <v>0</v>
      </c>
      <c r="R4337" s="3">
        <f>+Tabella2026[[#This Row],[CONTRIBUTO SULLA BASE DELLA POPOLAZIONE]]+Tabella2026[[#This Row],[CONTRIBUTO SULLA BASE DEL REDDITO]]</f>
        <v>10064.126681628348</v>
      </c>
      <c r="S4337" s="3">
        <f>+Tabella2026[[#This Row],[CONTRIBUTO TOTALE]]/(PLAFOND/N_TESSERE)</f>
        <v>20.128253363256697</v>
      </c>
      <c r="T4337" s="3">
        <f>+MAX(CEILING(Tabella2026[[#This Row],[preDEF1]],1),1)</f>
        <v>21</v>
      </c>
      <c r="U4337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37" s="21">
        <f>+Tabella2026[[#This Row],[DEF - n. card]]*(PLAFOND/N_TESSERE)</f>
        <v>10500</v>
      </c>
      <c r="W4337" s="18"/>
    </row>
    <row r="4338" spans="2:23" x14ac:dyDescent="0.25">
      <c r="B4338" s="1" t="s">
        <v>8807</v>
      </c>
      <c r="C4338" s="2">
        <v>54041</v>
      </c>
      <c r="D4338" s="1" t="s">
        <v>8808</v>
      </c>
      <c r="E4338" s="1" t="s">
        <v>67</v>
      </c>
      <c r="F4338" s="1" t="s">
        <v>66</v>
      </c>
      <c r="G4338" s="1" t="s">
        <v>4778</v>
      </c>
      <c r="H4338" s="1" t="s">
        <v>15834</v>
      </c>
      <c r="I4338" s="5">
        <v>2014</v>
      </c>
      <c r="J4338" s="5">
        <v>32626528</v>
      </c>
      <c r="K4338" s="3">
        <f>+Tabella2026[[#This Row],[POP_2024]]/SUM(Tabella2026[POP_2024])</f>
        <v>3.4168334592619123E-5</v>
      </c>
      <c r="L4338" s="3">
        <f>+Tabella2026[[#This Row],[INCIDENZA POPOLAZIONE]]*(PLAFOND/2)</f>
        <v>10059.132077816126</v>
      </c>
      <c r="M4338" s="3">
        <f>+IFERROR(Tabella2026[[#This Row],[reddito_2024]]/Tabella2026[[#This Row],[POP_2024]],"")</f>
        <v>16199.864945382324</v>
      </c>
      <c r="N4338" s="3">
        <f>+IF(Tabella2026[[#This Row],[REDDITO COMPLESSIVO PROCAPITE]]&lt;media_aggr_reddito_pc,(media_aggr_reddito_pc-Tabella2026[[#This Row],[REDDITO COMPLESSIVO PROCAPITE]]),0)</f>
        <v>1625.2011172264174</v>
      </c>
      <c r="O4338" s="3">
        <f>+Tabella2026[[#This Row],[DIFFERENZA REDDITO INFERIORE ALLA MEDIA DALLA MEDIA]]*Tabella2026[[#This Row],[POP_2024]]</f>
        <v>3273155.0500940047</v>
      </c>
      <c r="P4338" s="3">
        <f>+Tabella2026[[#This Row],[POPOLAZIONE PER DIFFERENZA ]]/SUM(Tabella2026[[POPOLAZIONE PER DIFFERENZA ]])</f>
        <v>2.9038845884362543E-5</v>
      </c>
      <c r="Q4338" s="3">
        <f>+Tabella2026[[#This Row],[INCIDENZA POPOLAZIONE PER DIFFERENZA]]*(PLAFOND-SUM(Tabella2026[CONTRIBUTO SULLA BASE DELLA POPOLAZIONE]))</f>
        <v>8549.0144492219533</v>
      </c>
      <c r="R4338" s="3">
        <f>+Tabella2026[[#This Row],[CONTRIBUTO SULLA BASE DELLA POPOLAZIONE]]+Tabella2026[[#This Row],[CONTRIBUTO SULLA BASE DEL REDDITO]]</f>
        <v>18608.14652703808</v>
      </c>
      <c r="S4338" s="3">
        <f>+Tabella2026[[#This Row],[CONTRIBUTO TOTALE]]/(PLAFOND/N_TESSERE)</f>
        <v>37.216293054076161</v>
      </c>
      <c r="T4338" s="3">
        <f>+MAX(CEILING(Tabella2026[[#This Row],[preDEF1]],1),1)</f>
        <v>38</v>
      </c>
      <c r="U4338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4338" s="21">
        <f>+Tabella2026[[#This Row],[DEF - n. card]]*(PLAFOND/N_TESSERE)</f>
        <v>19000</v>
      </c>
      <c r="W4338" s="18"/>
    </row>
    <row r="4339" spans="2:23" x14ac:dyDescent="0.25">
      <c r="B4339" s="1" t="s">
        <v>8771</v>
      </c>
      <c r="C4339" s="2">
        <v>65101</v>
      </c>
      <c r="D4339" s="1" t="s">
        <v>8772</v>
      </c>
      <c r="E4339" s="1" t="s">
        <v>15</v>
      </c>
      <c r="F4339" s="1" t="s">
        <v>82</v>
      </c>
      <c r="G4339" s="1" t="s">
        <v>4778</v>
      </c>
      <c r="H4339" s="1" t="s">
        <v>15836</v>
      </c>
      <c r="I4339" s="5">
        <v>2011</v>
      </c>
      <c r="J4339" s="5">
        <v>20084122</v>
      </c>
      <c r="K4339" s="3">
        <f>+Tabella2026[[#This Row],[POP_2024]]/SUM(Tabella2026[POP_2024])</f>
        <v>3.4117438364328234E-5</v>
      </c>
      <c r="L4339" s="3">
        <f>+Tabella2026[[#This Row],[INCIDENZA POPOLAZIONE]]*(PLAFOND/2)</f>
        <v>10044.14826637946</v>
      </c>
      <c r="M4339" s="3">
        <f>+IFERROR(Tabella2026[[#This Row],[reddito_2024]]/Tabella2026[[#This Row],[POP_2024]],"")</f>
        <v>9987.1317752362011</v>
      </c>
      <c r="N4339" s="3">
        <f>+IF(Tabella2026[[#This Row],[REDDITO COMPLESSIVO PROCAPITE]]&lt;media_aggr_reddito_pc,(media_aggr_reddito_pc-Tabella2026[[#This Row],[REDDITO COMPLESSIVO PROCAPITE]]),0)</f>
        <v>7837.93428737254</v>
      </c>
      <c r="O4339" s="3">
        <f>+Tabella2026[[#This Row],[DIFFERENZA REDDITO INFERIORE ALLA MEDIA DALLA MEDIA]]*Tabella2026[[#This Row],[POP_2024]]</f>
        <v>15762085.851906179</v>
      </c>
      <c r="P4339" s="3">
        <f>+Tabella2026[[#This Row],[POPOLAZIONE PER DIFFERENZA ]]/SUM(Tabella2026[[POPOLAZIONE PER DIFFERENZA ]])</f>
        <v>1.398384051059388E-4</v>
      </c>
      <c r="Q4339" s="3">
        <f>+Tabella2026[[#This Row],[INCIDENZA POPOLAZIONE PER DIFFERENZA]]*(PLAFOND-SUM(Tabella2026[CONTRIBUTO SULLA BASE DELLA POPOLAZIONE]))</f>
        <v>41168.321584384721</v>
      </c>
      <c r="R4339" s="3">
        <f>+Tabella2026[[#This Row],[CONTRIBUTO SULLA BASE DELLA POPOLAZIONE]]+Tabella2026[[#This Row],[CONTRIBUTO SULLA BASE DEL REDDITO]]</f>
        <v>51212.469850764181</v>
      </c>
      <c r="S4339" s="3">
        <f>+Tabella2026[[#This Row],[CONTRIBUTO TOTALE]]/(PLAFOND/N_TESSERE)</f>
        <v>102.42493970152836</v>
      </c>
      <c r="T4339" s="3">
        <f>+MAX(CEILING(Tabella2026[[#This Row],[preDEF1]],1),1)</f>
        <v>103</v>
      </c>
      <c r="U4339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4339" s="21">
        <f>+Tabella2026[[#This Row],[DEF - n. card]]*(PLAFOND/N_TESSERE)</f>
        <v>51500</v>
      </c>
      <c r="W4339" s="18"/>
    </row>
    <row r="4340" spans="2:23" x14ac:dyDescent="0.25">
      <c r="B4340" s="1" t="s">
        <v>8597</v>
      </c>
      <c r="C4340" s="2">
        <v>1055</v>
      </c>
      <c r="D4340" s="1" t="s">
        <v>8598</v>
      </c>
      <c r="E4340" s="1" t="s">
        <v>18</v>
      </c>
      <c r="F4340" s="1" t="s">
        <v>17</v>
      </c>
      <c r="G4340" s="1" t="s">
        <v>4778</v>
      </c>
      <c r="H4340" s="1" t="s">
        <v>15835</v>
      </c>
      <c r="I4340" s="5">
        <v>2010</v>
      </c>
      <c r="J4340" s="5">
        <v>39961354</v>
      </c>
      <c r="K4340" s="3">
        <f>+Tabella2026[[#This Row],[POP_2024]]/SUM(Tabella2026[POP_2024])</f>
        <v>3.4100472954897931E-5</v>
      </c>
      <c r="L4340" s="3">
        <f>+Tabella2026[[#This Row],[INCIDENZA POPOLAZIONE]]*(PLAFOND/2)</f>
        <v>10039.153662567234</v>
      </c>
      <c r="M4340" s="3">
        <f>+IFERROR(Tabella2026[[#This Row],[reddito_2024]]/Tabella2026[[#This Row],[POP_2024]],"")</f>
        <v>19881.27064676617</v>
      </c>
      <c r="N4340" s="3">
        <f>+IF(Tabella2026[[#This Row],[REDDITO COMPLESSIVO PROCAPITE]]&lt;media_aggr_reddito_pc,(media_aggr_reddito_pc-Tabella2026[[#This Row],[REDDITO COMPLESSIVO PROCAPITE]]),0)</f>
        <v>0</v>
      </c>
      <c r="O4340" s="3">
        <f>+Tabella2026[[#This Row],[DIFFERENZA REDDITO INFERIORE ALLA MEDIA DALLA MEDIA]]*Tabella2026[[#This Row],[POP_2024]]</f>
        <v>0</v>
      </c>
      <c r="P4340" s="3">
        <f>+Tabella2026[[#This Row],[POPOLAZIONE PER DIFFERENZA ]]/SUM(Tabella2026[[POPOLAZIONE PER DIFFERENZA ]])</f>
        <v>0</v>
      </c>
      <c r="Q4340" s="3">
        <f>+Tabella2026[[#This Row],[INCIDENZA POPOLAZIONE PER DIFFERENZA]]*(PLAFOND-SUM(Tabella2026[CONTRIBUTO SULLA BASE DELLA POPOLAZIONE]))</f>
        <v>0</v>
      </c>
      <c r="R4340" s="3">
        <f>+Tabella2026[[#This Row],[CONTRIBUTO SULLA BASE DELLA POPOLAZIONE]]+Tabella2026[[#This Row],[CONTRIBUTO SULLA BASE DEL REDDITO]]</f>
        <v>10039.153662567234</v>
      </c>
      <c r="S4340" s="3">
        <f>+Tabella2026[[#This Row],[CONTRIBUTO TOTALE]]/(PLAFOND/N_TESSERE)</f>
        <v>20.078307325134467</v>
      </c>
      <c r="T4340" s="3">
        <f>+MAX(CEILING(Tabella2026[[#This Row],[preDEF1]],1),1)</f>
        <v>21</v>
      </c>
      <c r="U4340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40" s="21">
        <f>+Tabella2026[[#This Row],[DEF - n. card]]*(PLAFOND/N_TESSERE)</f>
        <v>10500</v>
      </c>
      <c r="W4340" s="18"/>
    </row>
    <row r="4341" spans="2:23" x14ac:dyDescent="0.25">
      <c r="B4341" s="1" t="s">
        <v>8681</v>
      </c>
      <c r="C4341" s="2">
        <v>22095</v>
      </c>
      <c r="D4341" s="1" t="s">
        <v>8682</v>
      </c>
      <c r="E4341" s="1" t="s">
        <v>99</v>
      </c>
      <c r="F4341" s="1" t="s">
        <v>98</v>
      </c>
      <c r="G4341" s="1" t="s">
        <v>4778</v>
      </c>
      <c r="H4341" s="1" t="s">
        <v>15835</v>
      </c>
      <c r="I4341" s="5">
        <v>2010</v>
      </c>
      <c r="J4341" s="5">
        <v>40906485</v>
      </c>
      <c r="K4341" s="3">
        <f>+Tabella2026[[#This Row],[POP_2024]]/SUM(Tabella2026[POP_2024])</f>
        <v>3.4100472954897931E-5</v>
      </c>
      <c r="L4341" s="3">
        <f>+Tabella2026[[#This Row],[INCIDENZA POPOLAZIONE]]*(PLAFOND/2)</f>
        <v>10039.153662567234</v>
      </c>
      <c r="M4341" s="3">
        <f>+IFERROR(Tabella2026[[#This Row],[reddito_2024]]/Tabella2026[[#This Row],[POP_2024]],"")</f>
        <v>20351.485074626864</v>
      </c>
      <c r="N4341" s="3">
        <f>+IF(Tabella2026[[#This Row],[REDDITO COMPLESSIVO PROCAPITE]]&lt;media_aggr_reddito_pc,(media_aggr_reddito_pc-Tabella2026[[#This Row],[REDDITO COMPLESSIVO PROCAPITE]]),0)</f>
        <v>0</v>
      </c>
      <c r="O4341" s="3">
        <f>+Tabella2026[[#This Row],[DIFFERENZA REDDITO INFERIORE ALLA MEDIA DALLA MEDIA]]*Tabella2026[[#This Row],[POP_2024]]</f>
        <v>0</v>
      </c>
      <c r="P4341" s="3">
        <f>+Tabella2026[[#This Row],[POPOLAZIONE PER DIFFERENZA ]]/SUM(Tabella2026[[POPOLAZIONE PER DIFFERENZA ]])</f>
        <v>0</v>
      </c>
      <c r="Q4341" s="3">
        <f>+Tabella2026[[#This Row],[INCIDENZA POPOLAZIONE PER DIFFERENZA]]*(PLAFOND-SUM(Tabella2026[CONTRIBUTO SULLA BASE DELLA POPOLAZIONE]))</f>
        <v>0</v>
      </c>
      <c r="R4341" s="3">
        <f>+Tabella2026[[#This Row],[CONTRIBUTO SULLA BASE DELLA POPOLAZIONE]]+Tabella2026[[#This Row],[CONTRIBUTO SULLA BASE DEL REDDITO]]</f>
        <v>10039.153662567234</v>
      </c>
      <c r="S4341" s="3">
        <f>+Tabella2026[[#This Row],[CONTRIBUTO TOTALE]]/(PLAFOND/N_TESSERE)</f>
        <v>20.078307325134467</v>
      </c>
      <c r="T4341" s="3">
        <f>+MAX(CEILING(Tabella2026[[#This Row],[preDEF1]],1),1)</f>
        <v>21</v>
      </c>
      <c r="U4341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41" s="21">
        <f>+Tabella2026[[#This Row],[DEF - n. card]]*(PLAFOND/N_TESSERE)</f>
        <v>10500</v>
      </c>
      <c r="W4341" s="18"/>
    </row>
    <row r="4342" spans="2:23" x14ac:dyDescent="0.25">
      <c r="B4342" s="1" t="s">
        <v>8791</v>
      </c>
      <c r="C4342" s="2">
        <v>56047</v>
      </c>
      <c r="D4342" s="1" t="s">
        <v>8792</v>
      </c>
      <c r="E4342" s="1" t="s">
        <v>8</v>
      </c>
      <c r="F4342" s="1" t="s">
        <v>210</v>
      </c>
      <c r="G4342" s="1" t="s">
        <v>4778</v>
      </c>
      <c r="H4342" s="1" t="s">
        <v>15834</v>
      </c>
      <c r="I4342" s="5">
        <v>2007</v>
      </c>
      <c r="J4342" s="5">
        <v>30420994</v>
      </c>
      <c r="K4342" s="3">
        <f>+Tabella2026[[#This Row],[POP_2024]]/SUM(Tabella2026[POP_2024])</f>
        <v>3.4049576726607042E-5</v>
      </c>
      <c r="L4342" s="3">
        <f>+Tabella2026[[#This Row],[INCIDENZA POPOLAZIONE]]*(PLAFOND/2)</f>
        <v>10024.169851130568</v>
      </c>
      <c r="M4342" s="3">
        <f>+IFERROR(Tabella2026[[#This Row],[reddito_2024]]/Tabella2026[[#This Row],[POP_2024]],"")</f>
        <v>15157.445939212756</v>
      </c>
      <c r="N4342" s="3">
        <f>+IF(Tabella2026[[#This Row],[REDDITO COMPLESSIVO PROCAPITE]]&lt;media_aggr_reddito_pc,(media_aggr_reddito_pc-Tabella2026[[#This Row],[REDDITO COMPLESSIVO PROCAPITE]]),0)</f>
        <v>2667.6201233959855</v>
      </c>
      <c r="O4342" s="3">
        <f>+Tabella2026[[#This Row],[DIFFERENZA REDDITO INFERIORE ALLA MEDIA DALLA MEDIA]]*Tabella2026[[#This Row],[POP_2024]]</f>
        <v>5353913.5876557427</v>
      </c>
      <c r="P4342" s="3">
        <f>+Tabella2026[[#This Row],[POPOLAZIONE PER DIFFERENZA ]]/SUM(Tabella2026[[POPOLAZIONE PER DIFFERENZA ]])</f>
        <v>4.7498963284878464E-5</v>
      </c>
      <c r="Q4342" s="3">
        <f>+Tabella2026[[#This Row],[INCIDENZA POPOLAZIONE PER DIFFERENZA]]*(PLAFOND-SUM(Tabella2026[CONTRIBUTO SULLA BASE DELLA POPOLAZIONE]))</f>
        <v>13983.659166845813</v>
      </c>
      <c r="R4342" s="3">
        <f>+Tabella2026[[#This Row],[CONTRIBUTO SULLA BASE DELLA POPOLAZIONE]]+Tabella2026[[#This Row],[CONTRIBUTO SULLA BASE DEL REDDITO]]</f>
        <v>24007.829017976379</v>
      </c>
      <c r="S4342" s="3">
        <f>+Tabella2026[[#This Row],[CONTRIBUTO TOTALE]]/(PLAFOND/N_TESSERE)</f>
        <v>48.015658035952761</v>
      </c>
      <c r="T4342" s="3">
        <f>+MAX(CEILING(Tabella2026[[#This Row],[preDEF1]],1),1)</f>
        <v>49</v>
      </c>
      <c r="U4342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4342" s="21">
        <f>+Tabella2026[[#This Row],[DEF - n. card]]*(PLAFOND/N_TESSERE)</f>
        <v>24500</v>
      </c>
      <c r="W4342" s="18"/>
    </row>
    <row r="4343" spans="2:23" x14ac:dyDescent="0.25">
      <c r="B4343" s="1" t="s">
        <v>8651</v>
      </c>
      <c r="C4343" s="2">
        <v>61039</v>
      </c>
      <c r="D4343" s="1" t="s">
        <v>8652</v>
      </c>
      <c r="E4343" s="1" t="s">
        <v>15</v>
      </c>
      <c r="F4343" s="1" t="s">
        <v>184</v>
      </c>
      <c r="G4343" s="1" t="s">
        <v>4778</v>
      </c>
      <c r="H4343" s="1" t="s">
        <v>15836</v>
      </c>
      <c r="I4343" s="5">
        <v>2006</v>
      </c>
      <c r="J4343" s="5">
        <v>24419709</v>
      </c>
      <c r="K4343" s="3">
        <f>+Tabella2026[[#This Row],[POP_2024]]/SUM(Tabella2026[POP_2024])</f>
        <v>3.4032611317176746E-5</v>
      </c>
      <c r="L4343" s="3">
        <f>+Tabella2026[[#This Row],[INCIDENZA POPOLAZIONE]]*(PLAFOND/2)</f>
        <v>10019.175247318346</v>
      </c>
      <c r="M4343" s="3">
        <f>+IFERROR(Tabella2026[[#This Row],[reddito_2024]]/Tabella2026[[#This Row],[POP_2024]],"")</f>
        <v>12173.334496510468</v>
      </c>
      <c r="N4343" s="3">
        <f>+IF(Tabella2026[[#This Row],[REDDITO COMPLESSIVO PROCAPITE]]&lt;media_aggr_reddito_pc,(media_aggr_reddito_pc-Tabella2026[[#This Row],[REDDITO COMPLESSIVO PROCAPITE]]),0)</f>
        <v>5651.7315660982731</v>
      </c>
      <c r="O4343" s="3">
        <f>+Tabella2026[[#This Row],[DIFFERENZA REDDITO INFERIORE ALLA MEDIA DALLA MEDIA]]*Tabella2026[[#This Row],[POP_2024]]</f>
        <v>11337373.521593137</v>
      </c>
      <c r="P4343" s="3">
        <f>+Tabella2026[[#This Row],[POPOLAZIONE PER DIFFERENZA ]]/SUM(Tabella2026[[POPOLAZIONE PER DIFFERENZA ]])</f>
        <v>1.0058314909876953E-4</v>
      </c>
      <c r="Q4343" s="3">
        <f>+Tabella2026[[#This Row],[INCIDENZA POPOLAZIONE PER DIFFERENZA]]*(PLAFOND-SUM(Tabella2026[CONTRIBUTO SULLA BASE DELLA POPOLAZIONE]))</f>
        <v>29611.603657316045</v>
      </c>
      <c r="R4343" s="3">
        <f>+Tabella2026[[#This Row],[CONTRIBUTO SULLA BASE DELLA POPOLAZIONE]]+Tabella2026[[#This Row],[CONTRIBUTO SULLA BASE DEL REDDITO]]</f>
        <v>39630.77890463439</v>
      </c>
      <c r="S4343" s="3">
        <f>+Tabella2026[[#This Row],[CONTRIBUTO TOTALE]]/(PLAFOND/N_TESSERE)</f>
        <v>79.26155780926878</v>
      </c>
      <c r="T4343" s="3">
        <f>+MAX(CEILING(Tabella2026[[#This Row],[preDEF1]],1),1)</f>
        <v>80</v>
      </c>
      <c r="U4343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4343" s="21">
        <f>+Tabella2026[[#This Row],[DEF - n. card]]*(PLAFOND/N_TESSERE)</f>
        <v>40000</v>
      </c>
      <c r="W4343" s="18"/>
    </row>
    <row r="4344" spans="2:23" x14ac:dyDescent="0.25">
      <c r="B4344" s="1" t="s">
        <v>8695</v>
      </c>
      <c r="C4344" s="2">
        <v>17024</v>
      </c>
      <c r="D4344" s="1" t="s">
        <v>8696</v>
      </c>
      <c r="E4344" s="1" t="s">
        <v>12</v>
      </c>
      <c r="F4344" s="1" t="s">
        <v>50</v>
      </c>
      <c r="G4344" s="1" t="s">
        <v>4778</v>
      </c>
      <c r="H4344" s="1" t="s">
        <v>15835</v>
      </c>
      <c r="I4344" s="5">
        <v>2005</v>
      </c>
      <c r="J4344" s="5">
        <v>31882088</v>
      </c>
      <c r="K4344" s="3">
        <f>+Tabella2026[[#This Row],[POP_2024]]/SUM(Tabella2026[POP_2024])</f>
        <v>3.4015645907746449E-5</v>
      </c>
      <c r="L4344" s="3">
        <f>+Tabella2026[[#This Row],[INCIDENZA POPOLAZIONE]]*(PLAFOND/2)</f>
        <v>10014.180643506124</v>
      </c>
      <c r="M4344" s="3">
        <f>+IFERROR(Tabella2026[[#This Row],[reddito_2024]]/Tabella2026[[#This Row],[POP_2024]],"")</f>
        <v>15901.290773067332</v>
      </c>
      <c r="N4344" s="3">
        <f>+IF(Tabella2026[[#This Row],[REDDITO COMPLESSIVO PROCAPITE]]&lt;media_aggr_reddito_pc,(media_aggr_reddito_pc-Tabella2026[[#This Row],[REDDITO COMPLESSIVO PROCAPITE]]),0)</f>
        <v>1923.7752895414087</v>
      </c>
      <c r="O4344" s="3">
        <f>+Tabella2026[[#This Row],[DIFFERENZA REDDITO INFERIORE ALLA MEDIA DALLA MEDIA]]*Tabella2026[[#This Row],[POP_2024]]</f>
        <v>3857169.4555305243</v>
      </c>
      <c r="P4344" s="3">
        <f>+Tabella2026[[#This Row],[POPOLAZIONE PER DIFFERENZA ]]/SUM(Tabella2026[[POPOLAZIONE PER DIFFERENZA ]])</f>
        <v>3.4220117181984589E-5</v>
      </c>
      <c r="Q4344" s="3">
        <f>+Tabella2026[[#This Row],[INCIDENZA POPOLAZIONE PER DIFFERENZA]]*(PLAFOND-SUM(Tabella2026[CONTRIBUTO SULLA BASE DELLA POPOLAZIONE]))</f>
        <v>10074.376833288417</v>
      </c>
      <c r="R4344" s="3">
        <f>+Tabella2026[[#This Row],[CONTRIBUTO SULLA BASE DELLA POPOLAZIONE]]+Tabella2026[[#This Row],[CONTRIBUTO SULLA BASE DEL REDDITO]]</f>
        <v>20088.557476794544</v>
      </c>
      <c r="S4344" s="3">
        <f>+Tabella2026[[#This Row],[CONTRIBUTO TOTALE]]/(PLAFOND/N_TESSERE)</f>
        <v>40.17711495358909</v>
      </c>
      <c r="T4344" s="3">
        <f>+MAX(CEILING(Tabella2026[[#This Row],[preDEF1]],1),1)</f>
        <v>41</v>
      </c>
      <c r="U4344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4344" s="21">
        <f>+Tabella2026[[#This Row],[DEF - n. card]]*(PLAFOND/N_TESSERE)</f>
        <v>20500</v>
      </c>
      <c r="W4344" s="18"/>
    </row>
    <row r="4345" spans="2:23" x14ac:dyDescent="0.25">
      <c r="B4345" s="1" t="s">
        <v>8703</v>
      </c>
      <c r="C4345" s="2">
        <v>18083</v>
      </c>
      <c r="D4345" s="1" t="s">
        <v>8704</v>
      </c>
      <c r="E4345" s="1" t="s">
        <v>12</v>
      </c>
      <c r="F4345" s="1" t="s">
        <v>195</v>
      </c>
      <c r="G4345" s="1" t="s">
        <v>4778</v>
      </c>
      <c r="H4345" s="1" t="s">
        <v>15835</v>
      </c>
      <c r="I4345" s="5">
        <v>2005</v>
      </c>
      <c r="J4345" s="5">
        <v>37279819</v>
      </c>
      <c r="K4345" s="3">
        <f>+Tabella2026[[#This Row],[POP_2024]]/SUM(Tabella2026[POP_2024])</f>
        <v>3.4015645907746449E-5</v>
      </c>
      <c r="L4345" s="3">
        <f>+Tabella2026[[#This Row],[INCIDENZA POPOLAZIONE]]*(PLAFOND/2)</f>
        <v>10014.180643506124</v>
      </c>
      <c r="M4345" s="3">
        <f>+IFERROR(Tabella2026[[#This Row],[reddito_2024]]/Tabella2026[[#This Row],[POP_2024]],"")</f>
        <v>18593.425935162093</v>
      </c>
      <c r="N4345" s="3">
        <f>+IF(Tabella2026[[#This Row],[REDDITO COMPLESSIVO PROCAPITE]]&lt;media_aggr_reddito_pc,(media_aggr_reddito_pc-Tabella2026[[#This Row],[REDDITO COMPLESSIVO PROCAPITE]]),0)</f>
        <v>0</v>
      </c>
      <c r="O4345" s="3">
        <f>+Tabella2026[[#This Row],[DIFFERENZA REDDITO INFERIORE ALLA MEDIA DALLA MEDIA]]*Tabella2026[[#This Row],[POP_2024]]</f>
        <v>0</v>
      </c>
      <c r="P4345" s="3">
        <f>+Tabella2026[[#This Row],[POPOLAZIONE PER DIFFERENZA ]]/SUM(Tabella2026[[POPOLAZIONE PER DIFFERENZA ]])</f>
        <v>0</v>
      </c>
      <c r="Q4345" s="3">
        <f>+Tabella2026[[#This Row],[INCIDENZA POPOLAZIONE PER DIFFERENZA]]*(PLAFOND-SUM(Tabella2026[CONTRIBUTO SULLA BASE DELLA POPOLAZIONE]))</f>
        <v>0</v>
      </c>
      <c r="R4345" s="3">
        <f>+Tabella2026[[#This Row],[CONTRIBUTO SULLA BASE DELLA POPOLAZIONE]]+Tabella2026[[#This Row],[CONTRIBUTO SULLA BASE DEL REDDITO]]</f>
        <v>10014.180643506124</v>
      </c>
      <c r="S4345" s="3">
        <f>+Tabella2026[[#This Row],[CONTRIBUTO TOTALE]]/(PLAFOND/N_TESSERE)</f>
        <v>20.028361287012249</v>
      </c>
      <c r="T4345" s="3">
        <f>+MAX(CEILING(Tabella2026[[#This Row],[preDEF1]],1),1)</f>
        <v>21</v>
      </c>
      <c r="U4345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45" s="21">
        <f>+Tabella2026[[#This Row],[DEF - n. card]]*(PLAFOND/N_TESSERE)</f>
        <v>10500</v>
      </c>
      <c r="W4345" s="18"/>
    </row>
    <row r="4346" spans="2:23" x14ac:dyDescent="0.25">
      <c r="B4346" s="1" t="s">
        <v>8727</v>
      </c>
      <c r="C4346" s="2">
        <v>6095</v>
      </c>
      <c r="D4346" s="1" t="s">
        <v>8728</v>
      </c>
      <c r="E4346" s="1" t="s">
        <v>18</v>
      </c>
      <c r="F4346" s="1" t="s">
        <v>138</v>
      </c>
      <c r="G4346" s="1" t="s">
        <v>4778</v>
      </c>
      <c r="H4346" s="1" t="s">
        <v>15835</v>
      </c>
      <c r="I4346" s="5">
        <v>2005</v>
      </c>
      <c r="J4346" s="5">
        <v>37475157</v>
      </c>
      <c r="K4346" s="3">
        <f>+Tabella2026[[#This Row],[POP_2024]]/SUM(Tabella2026[POP_2024])</f>
        <v>3.4015645907746449E-5</v>
      </c>
      <c r="L4346" s="3">
        <f>+Tabella2026[[#This Row],[INCIDENZA POPOLAZIONE]]*(PLAFOND/2)</f>
        <v>10014.180643506124</v>
      </c>
      <c r="M4346" s="3">
        <f>+IFERROR(Tabella2026[[#This Row],[reddito_2024]]/Tabella2026[[#This Row],[POP_2024]],"")</f>
        <v>18690.851371571072</v>
      </c>
      <c r="N4346" s="3">
        <f>+IF(Tabella2026[[#This Row],[REDDITO COMPLESSIVO PROCAPITE]]&lt;media_aggr_reddito_pc,(media_aggr_reddito_pc-Tabella2026[[#This Row],[REDDITO COMPLESSIVO PROCAPITE]]),0)</f>
        <v>0</v>
      </c>
      <c r="O4346" s="3">
        <f>+Tabella2026[[#This Row],[DIFFERENZA REDDITO INFERIORE ALLA MEDIA DALLA MEDIA]]*Tabella2026[[#This Row],[POP_2024]]</f>
        <v>0</v>
      </c>
      <c r="P4346" s="3">
        <f>+Tabella2026[[#This Row],[POPOLAZIONE PER DIFFERENZA ]]/SUM(Tabella2026[[POPOLAZIONE PER DIFFERENZA ]])</f>
        <v>0</v>
      </c>
      <c r="Q4346" s="3">
        <f>+Tabella2026[[#This Row],[INCIDENZA POPOLAZIONE PER DIFFERENZA]]*(PLAFOND-SUM(Tabella2026[CONTRIBUTO SULLA BASE DELLA POPOLAZIONE]))</f>
        <v>0</v>
      </c>
      <c r="R4346" s="3">
        <f>+Tabella2026[[#This Row],[CONTRIBUTO SULLA BASE DELLA POPOLAZIONE]]+Tabella2026[[#This Row],[CONTRIBUTO SULLA BASE DEL REDDITO]]</f>
        <v>10014.180643506124</v>
      </c>
      <c r="S4346" s="3">
        <f>+Tabella2026[[#This Row],[CONTRIBUTO TOTALE]]/(PLAFOND/N_TESSERE)</f>
        <v>20.028361287012249</v>
      </c>
      <c r="T4346" s="3">
        <f>+MAX(CEILING(Tabella2026[[#This Row],[preDEF1]],1),1)</f>
        <v>21</v>
      </c>
      <c r="U4346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46" s="21">
        <f>+Tabella2026[[#This Row],[DEF - n. card]]*(PLAFOND/N_TESSERE)</f>
        <v>10500</v>
      </c>
      <c r="W4346" s="18"/>
    </row>
    <row r="4347" spans="2:23" x14ac:dyDescent="0.25">
      <c r="B4347" s="1" t="s">
        <v>8745</v>
      </c>
      <c r="C4347" s="2">
        <v>4062</v>
      </c>
      <c r="D4347" s="1" t="s">
        <v>8746</v>
      </c>
      <c r="E4347" s="1" t="s">
        <v>18</v>
      </c>
      <c r="F4347" s="1" t="s">
        <v>263</v>
      </c>
      <c r="G4347" s="1" t="s">
        <v>4778</v>
      </c>
      <c r="H4347" s="1" t="s">
        <v>15835</v>
      </c>
      <c r="I4347" s="5">
        <v>2004</v>
      </c>
      <c r="J4347" s="5">
        <v>38068892</v>
      </c>
      <c r="K4347" s="3">
        <f>+Tabella2026[[#This Row],[POP_2024]]/SUM(Tabella2026[POP_2024])</f>
        <v>3.3998680498316146E-5</v>
      </c>
      <c r="L4347" s="3">
        <f>+Tabella2026[[#This Row],[INCIDENZA POPOLAZIONE]]*(PLAFOND/2)</f>
        <v>10009.186039693899</v>
      </c>
      <c r="M4347" s="3">
        <f>+IFERROR(Tabella2026[[#This Row],[reddito_2024]]/Tabella2026[[#This Row],[POP_2024]],"")</f>
        <v>18996.453093812375</v>
      </c>
      <c r="N4347" s="3">
        <f>+IF(Tabella2026[[#This Row],[REDDITO COMPLESSIVO PROCAPITE]]&lt;media_aggr_reddito_pc,(media_aggr_reddito_pc-Tabella2026[[#This Row],[REDDITO COMPLESSIVO PROCAPITE]]),0)</f>
        <v>0</v>
      </c>
      <c r="O4347" s="3">
        <f>+Tabella2026[[#This Row],[DIFFERENZA REDDITO INFERIORE ALLA MEDIA DALLA MEDIA]]*Tabella2026[[#This Row],[POP_2024]]</f>
        <v>0</v>
      </c>
      <c r="P4347" s="3">
        <f>+Tabella2026[[#This Row],[POPOLAZIONE PER DIFFERENZA ]]/SUM(Tabella2026[[POPOLAZIONE PER DIFFERENZA ]])</f>
        <v>0</v>
      </c>
      <c r="Q4347" s="3">
        <f>+Tabella2026[[#This Row],[INCIDENZA POPOLAZIONE PER DIFFERENZA]]*(PLAFOND-SUM(Tabella2026[CONTRIBUTO SULLA BASE DELLA POPOLAZIONE]))</f>
        <v>0</v>
      </c>
      <c r="R4347" s="3">
        <f>+Tabella2026[[#This Row],[CONTRIBUTO SULLA BASE DELLA POPOLAZIONE]]+Tabella2026[[#This Row],[CONTRIBUTO SULLA BASE DEL REDDITO]]</f>
        <v>10009.186039693899</v>
      </c>
      <c r="S4347" s="3">
        <f>+Tabella2026[[#This Row],[CONTRIBUTO TOTALE]]/(PLAFOND/N_TESSERE)</f>
        <v>20.018372079387799</v>
      </c>
      <c r="T4347" s="3">
        <f>+MAX(CEILING(Tabella2026[[#This Row],[preDEF1]],1),1)</f>
        <v>21</v>
      </c>
      <c r="U4347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47" s="21">
        <f>+Tabella2026[[#This Row],[DEF - n. card]]*(PLAFOND/N_TESSERE)</f>
        <v>10500</v>
      </c>
      <c r="W4347" s="18"/>
    </row>
    <row r="4348" spans="2:23" x14ac:dyDescent="0.25">
      <c r="B4348" s="1" t="s">
        <v>8413</v>
      </c>
      <c r="C4348" s="2">
        <v>114010</v>
      </c>
      <c r="D4348" s="1" t="s">
        <v>8414</v>
      </c>
      <c r="E4348" s="1" t="s">
        <v>76</v>
      </c>
      <c r="F4348" s="1" t="s">
        <v>550</v>
      </c>
      <c r="G4348" s="1" t="s">
        <v>4778</v>
      </c>
      <c r="H4348" s="1" t="s">
        <v>15836</v>
      </c>
      <c r="I4348" s="5">
        <v>2004</v>
      </c>
      <c r="J4348" s="5">
        <v>22963484</v>
      </c>
      <c r="K4348" s="3">
        <f>+Tabella2026[[#This Row],[POP_2024]]/SUM(Tabella2026[POP_2024])</f>
        <v>3.3998680498316146E-5</v>
      </c>
      <c r="L4348" s="3">
        <f>+Tabella2026[[#This Row],[INCIDENZA POPOLAZIONE]]*(PLAFOND/2)</f>
        <v>10009.186039693899</v>
      </c>
      <c r="M4348" s="3">
        <f>+IFERROR(Tabella2026[[#This Row],[reddito_2024]]/Tabella2026[[#This Row],[POP_2024]],"")</f>
        <v>11458.824351297406</v>
      </c>
      <c r="N4348" s="3">
        <f>+IF(Tabella2026[[#This Row],[REDDITO COMPLESSIVO PROCAPITE]]&lt;media_aggr_reddito_pc,(media_aggr_reddito_pc-Tabella2026[[#This Row],[REDDITO COMPLESSIVO PROCAPITE]]),0)</f>
        <v>6366.2417113113352</v>
      </c>
      <c r="O4348" s="3">
        <f>+Tabella2026[[#This Row],[DIFFERENZA REDDITO INFERIORE ALLA MEDIA DALLA MEDIA]]*Tabella2026[[#This Row],[POP_2024]]</f>
        <v>12757948.389467916</v>
      </c>
      <c r="P4348" s="3">
        <f>+Tabella2026[[#This Row],[POPOLAZIONE PER DIFFERENZA ]]/SUM(Tabella2026[[POPOLAZIONE PER DIFFERENZA ]])</f>
        <v>1.1318623511946679E-4</v>
      </c>
      <c r="Q4348" s="3">
        <f>+Tabella2026[[#This Row],[INCIDENZA POPOLAZIONE PER DIFFERENZA]]*(PLAFOND-SUM(Tabella2026[CONTRIBUTO SULLA BASE DELLA POPOLAZIONE]))</f>
        <v>33321.942729494818</v>
      </c>
      <c r="R4348" s="3">
        <f>+Tabella2026[[#This Row],[CONTRIBUTO SULLA BASE DELLA POPOLAZIONE]]+Tabella2026[[#This Row],[CONTRIBUTO SULLA BASE DEL REDDITO]]</f>
        <v>43331.128769188719</v>
      </c>
      <c r="S4348" s="3">
        <f>+Tabella2026[[#This Row],[CONTRIBUTO TOTALE]]/(PLAFOND/N_TESSERE)</f>
        <v>86.662257538377432</v>
      </c>
      <c r="T4348" s="3">
        <f>+MAX(CEILING(Tabella2026[[#This Row],[preDEF1]],1),1)</f>
        <v>87</v>
      </c>
      <c r="U4348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4348" s="21">
        <f>+Tabella2026[[#This Row],[DEF - n. card]]*(PLAFOND/N_TESSERE)</f>
        <v>43500</v>
      </c>
      <c r="W4348" s="18"/>
    </row>
    <row r="4349" spans="2:23" x14ac:dyDescent="0.25">
      <c r="B4349" s="1" t="s">
        <v>8579</v>
      </c>
      <c r="C4349" s="2">
        <v>58062</v>
      </c>
      <c r="D4349" s="1" t="s">
        <v>8580</v>
      </c>
      <c r="E4349" s="1" t="s">
        <v>8</v>
      </c>
      <c r="F4349" s="1" t="s">
        <v>7</v>
      </c>
      <c r="G4349" s="1" t="s">
        <v>4778</v>
      </c>
      <c r="H4349" s="1" t="s">
        <v>15834</v>
      </c>
      <c r="I4349" s="5">
        <v>2004</v>
      </c>
      <c r="J4349" s="5">
        <v>27219209</v>
      </c>
      <c r="K4349" s="3">
        <f>+Tabella2026[[#This Row],[POP_2024]]/SUM(Tabella2026[POP_2024])</f>
        <v>3.3998680498316146E-5</v>
      </c>
      <c r="L4349" s="3">
        <f>+Tabella2026[[#This Row],[INCIDENZA POPOLAZIONE]]*(PLAFOND/2)</f>
        <v>10009.186039693899</v>
      </c>
      <c r="M4349" s="3">
        <f>+IFERROR(Tabella2026[[#This Row],[reddito_2024]]/Tabella2026[[#This Row],[POP_2024]],"")</f>
        <v>13582.439620758483</v>
      </c>
      <c r="N4349" s="3">
        <f>+IF(Tabella2026[[#This Row],[REDDITO COMPLESSIVO PROCAPITE]]&lt;media_aggr_reddito_pc,(media_aggr_reddito_pc-Tabella2026[[#This Row],[REDDITO COMPLESSIVO PROCAPITE]]),0)</f>
        <v>4242.6264418502578</v>
      </c>
      <c r="O4349" s="3">
        <f>+Tabella2026[[#This Row],[DIFFERENZA REDDITO INFERIORE ALLA MEDIA DALLA MEDIA]]*Tabella2026[[#This Row],[POP_2024]]</f>
        <v>8502223.3894679174</v>
      </c>
      <c r="P4349" s="3">
        <f>+Tabella2026[[#This Row],[POPOLAZIONE PER DIFFERENZA ]]/SUM(Tabella2026[[POPOLAZIONE PER DIFFERENZA ]])</f>
        <v>7.5430204467121282E-5</v>
      </c>
      <c r="Q4349" s="3">
        <f>+Tabella2026[[#This Row],[INCIDENZA POPOLAZIONE PER DIFFERENZA]]*(PLAFOND-SUM(Tabella2026[CONTRIBUTO SULLA BASE DELLA POPOLAZIONE]))</f>
        <v>22206.595622467245</v>
      </c>
      <c r="R4349" s="3">
        <f>+Tabella2026[[#This Row],[CONTRIBUTO SULLA BASE DELLA POPOLAZIONE]]+Tabella2026[[#This Row],[CONTRIBUTO SULLA BASE DEL REDDITO]]</f>
        <v>32215.781662161142</v>
      </c>
      <c r="S4349" s="3">
        <f>+Tabella2026[[#This Row],[CONTRIBUTO TOTALE]]/(PLAFOND/N_TESSERE)</f>
        <v>64.431563324322283</v>
      </c>
      <c r="T4349" s="3">
        <f>+MAX(CEILING(Tabella2026[[#This Row],[preDEF1]],1),1)</f>
        <v>65</v>
      </c>
      <c r="U4349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4349" s="21">
        <f>+Tabella2026[[#This Row],[DEF - n. card]]*(PLAFOND/N_TESSERE)</f>
        <v>32500</v>
      </c>
      <c r="W4349" s="18"/>
    </row>
    <row r="4350" spans="2:23" x14ac:dyDescent="0.25">
      <c r="B4350" s="1" t="s">
        <v>8739</v>
      </c>
      <c r="C4350" s="2">
        <v>3065</v>
      </c>
      <c r="D4350" s="1" t="s">
        <v>8740</v>
      </c>
      <c r="E4350" s="1" t="s">
        <v>18</v>
      </c>
      <c r="F4350" s="1" t="s">
        <v>114</v>
      </c>
      <c r="G4350" s="1" t="s">
        <v>4778</v>
      </c>
      <c r="H4350" s="1" t="s">
        <v>15835</v>
      </c>
      <c r="I4350" s="5">
        <v>2003</v>
      </c>
      <c r="J4350" s="5">
        <v>40332899</v>
      </c>
      <c r="K4350" s="3">
        <f>+Tabella2026[[#This Row],[POP_2024]]/SUM(Tabella2026[POP_2024])</f>
        <v>3.398171508888585E-5</v>
      </c>
      <c r="L4350" s="3">
        <f>+Tabella2026[[#This Row],[INCIDENZA POPOLAZIONE]]*(PLAFOND/2)</f>
        <v>10004.191435881678</v>
      </c>
      <c r="M4350" s="3">
        <f>+IFERROR(Tabella2026[[#This Row],[reddito_2024]]/Tabella2026[[#This Row],[POP_2024]],"")</f>
        <v>20136.245132301548</v>
      </c>
      <c r="N4350" s="3">
        <f>+IF(Tabella2026[[#This Row],[REDDITO COMPLESSIVO PROCAPITE]]&lt;media_aggr_reddito_pc,(media_aggr_reddito_pc-Tabella2026[[#This Row],[REDDITO COMPLESSIVO PROCAPITE]]),0)</f>
        <v>0</v>
      </c>
      <c r="O4350" s="3">
        <f>+Tabella2026[[#This Row],[DIFFERENZA REDDITO INFERIORE ALLA MEDIA DALLA MEDIA]]*Tabella2026[[#This Row],[POP_2024]]</f>
        <v>0</v>
      </c>
      <c r="P4350" s="3">
        <f>+Tabella2026[[#This Row],[POPOLAZIONE PER DIFFERENZA ]]/SUM(Tabella2026[[POPOLAZIONE PER DIFFERENZA ]])</f>
        <v>0</v>
      </c>
      <c r="Q4350" s="3">
        <f>+Tabella2026[[#This Row],[INCIDENZA POPOLAZIONE PER DIFFERENZA]]*(PLAFOND-SUM(Tabella2026[CONTRIBUTO SULLA BASE DELLA POPOLAZIONE]))</f>
        <v>0</v>
      </c>
      <c r="R4350" s="3">
        <f>+Tabella2026[[#This Row],[CONTRIBUTO SULLA BASE DELLA POPOLAZIONE]]+Tabella2026[[#This Row],[CONTRIBUTO SULLA BASE DEL REDDITO]]</f>
        <v>10004.191435881678</v>
      </c>
      <c r="S4350" s="3">
        <f>+Tabella2026[[#This Row],[CONTRIBUTO TOTALE]]/(PLAFOND/N_TESSERE)</f>
        <v>20.008382871763356</v>
      </c>
      <c r="T4350" s="3">
        <f>+MAX(CEILING(Tabella2026[[#This Row],[preDEF1]],1),1)</f>
        <v>21</v>
      </c>
      <c r="U4350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50" s="21">
        <f>+Tabella2026[[#This Row],[DEF - n. card]]*(PLAFOND/N_TESSERE)</f>
        <v>10500</v>
      </c>
      <c r="W4350" s="18"/>
    </row>
    <row r="4351" spans="2:23" x14ac:dyDescent="0.25">
      <c r="B4351" s="1" t="s">
        <v>8623</v>
      </c>
      <c r="C4351" s="2">
        <v>80003</v>
      </c>
      <c r="D4351" s="1" t="s">
        <v>8624</v>
      </c>
      <c r="E4351" s="1" t="s">
        <v>61</v>
      </c>
      <c r="F4351" s="1" t="s">
        <v>62</v>
      </c>
      <c r="G4351" s="1" t="s">
        <v>4778</v>
      </c>
      <c r="H4351" s="1" t="s">
        <v>15836</v>
      </c>
      <c r="I4351" s="5">
        <v>2002</v>
      </c>
      <c r="J4351" s="5">
        <v>19222816</v>
      </c>
      <c r="K4351" s="3">
        <f>+Tabella2026[[#This Row],[POP_2024]]/SUM(Tabella2026[POP_2024])</f>
        <v>3.3964749679455554E-5</v>
      </c>
      <c r="L4351" s="3">
        <f>+Tabella2026[[#This Row],[INCIDENZA POPOLAZIONE]]*(PLAFOND/2)</f>
        <v>9999.1968320694559</v>
      </c>
      <c r="M4351" s="3">
        <f>+IFERROR(Tabella2026[[#This Row],[reddito_2024]]/Tabella2026[[#This Row],[POP_2024]],"")</f>
        <v>9601.8061938061946</v>
      </c>
      <c r="N4351" s="3">
        <f>+IF(Tabella2026[[#This Row],[REDDITO COMPLESSIVO PROCAPITE]]&lt;media_aggr_reddito_pc,(media_aggr_reddito_pc-Tabella2026[[#This Row],[REDDITO COMPLESSIVO PROCAPITE]]),0)</f>
        <v>8223.2598688025464</v>
      </c>
      <c r="O4351" s="3">
        <f>+Tabella2026[[#This Row],[DIFFERENZA REDDITO INFERIORE ALLA MEDIA DALLA MEDIA]]*Tabella2026[[#This Row],[POP_2024]]</f>
        <v>16462966.257342698</v>
      </c>
      <c r="P4351" s="3">
        <f>+Tabella2026[[#This Row],[POPOLAZIONE PER DIFFERENZA ]]/SUM(Tabella2026[[POPOLAZIONE PER DIFFERENZA ]])</f>
        <v>1.4605649064278377E-4</v>
      </c>
      <c r="Q4351" s="3">
        <f>+Tabella2026[[#This Row],[INCIDENZA POPOLAZIONE PER DIFFERENZA]]*(PLAFOND-SUM(Tabella2026[CONTRIBUTO SULLA BASE DELLA POPOLAZIONE]))</f>
        <v>42998.921302867733</v>
      </c>
      <c r="R4351" s="3">
        <f>+Tabella2026[[#This Row],[CONTRIBUTO SULLA BASE DELLA POPOLAZIONE]]+Tabella2026[[#This Row],[CONTRIBUTO SULLA BASE DEL REDDITO]]</f>
        <v>52998.118134937191</v>
      </c>
      <c r="S4351" s="3">
        <f>+Tabella2026[[#This Row],[CONTRIBUTO TOTALE]]/(PLAFOND/N_TESSERE)</f>
        <v>105.99623626987439</v>
      </c>
      <c r="T4351" s="3">
        <f>+MAX(CEILING(Tabella2026[[#This Row],[preDEF1]],1),1)</f>
        <v>106</v>
      </c>
      <c r="U4351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4351" s="21">
        <f>+Tabella2026[[#This Row],[DEF - n. card]]*(PLAFOND/N_TESSERE)</f>
        <v>53000</v>
      </c>
      <c r="W4351" s="18"/>
    </row>
    <row r="4352" spans="2:23" x14ac:dyDescent="0.25">
      <c r="B4352" s="1" t="s">
        <v>8667</v>
      </c>
      <c r="C4352" s="2">
        <v>55009</v>
      </c>
      <c r="D4352" s="1" t="s">
        <v>8668</v>
      </c>
      <c r="E4352" s="1" t="s">
        <v>67</v>
      </c>
      <c r="F4352" s="1" t="s">
        <v>108</v>
      </c>
      <c r="G4352" s="1" t="s">
        <v>4778</v>
      </c>
      <c r="H4352" s="1" t="s">
        <v>15834</v>
      </c>
      <c r="I4352" s="5">
        <v>2002</v>
      </c>
      <c r="J4352" s="5">
        <v>33538053</v>
      </c>
      <c r="K4352" s="3">
        <f>+Tabella2026[[#This Row],[POP_2024]]/SUM(Tabella2026[POP_2024])</f>
        <v>3.3964749679455554E-5</v>
      </c>
      <c r="L4352" s="3">
        <f>+Tabella2026[[#This Row],[INCIDENZA POPOLAZIONE]]*(PLAFOND/2)</f>
        <v>9999.1968320694559</v>
      </c>
      <c r="M4352" s="3">
        <f>+IFERROR(Tabella2026[[#This Row],[reddito_2024]]/Tabella2026[[#This Row],[POP_2024]],"")</f>
        <v>16752.274225774225</v>
      </c>
      <c r="N4352" s="3">
        <f>+IF(Tabella2026[[#This Row],[REDDITO COMPLESSIVO PROCAPITE]]&lt;media_aggr_reddito_pc,(media_aggr_reddito_pc-Tabella2026[[#This Row],[REDDITO COMPLESSIVO PROCAPITE]]),0)</f>
        <v>1072.7918368345163</v>
      </c>
      <c r="O4352" s="3">
        <f>+Tabella2026[[#This Row],[DIFFERENZA REDDITO INFERIORE ALLA MEDIA DALLA MEDIA]]*Tabella2026[[#This Row],[POP_2024]]</f>
        <v>2147729.2573427018</v>
      </c>
      <c r="P4352" s="3">
        <f>+Tabella2026[[#This Row],[POPOLAZIONE PER DIFFERENZA ]]/SUM(Tabella2026[[POPOLAZIONE PER DIFFERENZA ]])</f>
        <v>1.9054269642227899E-5</v>
      </c>
      <c r="Q4352" s="3">
        <f>+Tabella2026[[#This Row],[INCIDENZA POPOLAZIONE PER DIFFERENZA]]*(PLAFOND-SUM(Tabella2026[CONTRIBUTO SULLA BASE DELLA POPOLAZIONE]))</f>
        <v>5609.5626919696842</v>
      </c>
      <c r="R4352" s="3">
        <f>+Tabella2026[[#This Row],[CONTRIBUTO SULLA BASE DELLA POPOLAZIONE]]+Tabella2026[[#This Row],[CONTRIBUTO SULLA BASE DEL REDDITO]]</f>
        <v>15608.75952403914</v>
      </c>
      <c r="S4352" s="3">
        <f>+Tabella2026[[#This Row],[CONTRIBUTO TOTALE]]/(PLAFOND/N_TESSERE)</f>
        <v>31.21751904807828</v>
      </c>
      <c r="T4352" s="3">
        <f>+MAX(CEILING(Tabella2026[[#This Row],[preDEF1]],1),1)</f>
        <v>32</v>
      </c>
      <c r="U4352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4352" s="21">
        <f>+Tabella2026[[#This Row],[DEF - n. card]]*(PLAFOND/N_TESSERE)</f>
        <v>16000</v>
      </c>
      <c r="W4352" s="18"/>
    </row>
    <row r="4353" spans="2:23" x14ac:dyDescent="0.25">
      <c r="B4353" s="1" t="s">
        <v>8777</v>
      </c>
      <c r="C4353" s="2">
        <v>56025</v>
      </c>
      <c r="D4353" s="1" t="s">
        <v>8778</v>
      </c>
      <c r="E4353" s="1" t="s">
        <v>8</v>
      </c>
      <c r="F4353" s="1" t="s">
        <v>210</v>
      </c>
      <c r="G4353" s="1" t="s">
        <v>4778</v>
      </c>
      <c r="H4353" s="1" t="s">
        <v>15834</v>
      </c>
      <c r="I4353" s="5">
        <v>2002</v>
      </c>
      <c r="J4353" s="5">
        <v>29647340</v>
      </c>
      <c r="K4353" s="3">
        <f>+Tabella2026[[#This Row],[POP_2024]]/SUM(Tabella2026[POP_2024])</f>
        <v>3.3964749679455554E-5</v>
      </c>
      <c r="L4353" s="3">
        <f>+Tabella2026[[#This Row],[INCIDENZA POPOLAZIONE]]*(PLAFOND/2)</f>
        <v>9999.1968320694559</v>
      </c>
      <c r="M4353" s="3">
        <f>+IFERROR(Tabella2026[[#This Row],[reddito_2024]]/Tabella2026[[#This Row],[POP_2024]],"")</f>
        <v>14808.861138861139</v>
      </c>
      <c r="N4353" s="3">
        <f>+IF(Tabella2026[[#This Row],[REDDITO COMPLESSIVO PROCAPITE]]&lt;media_aggr_reddito_pc,(media_aggr_reddito_pc-Tabella2026[[#This Row],[REDDITO COMPLESSIVO PROCAPITE]]),0)</f>
        <v>3016.2049237476022</v>
      </c>
      <c r="O4353" s="3">
        <f>+Tabella2026[[#This Row],[DIFFERENZA REDDITO INFERIORE ALLA MEDIA DALLA MEDIA]]*Tabella2026[[#This Row],[POP_2024]]</f>
        <v>6038442.2573426999</v>
      </c>
      <c r="P4353" s="3">
        <f>+Tabella2026[[#This Row],[POPOLAZIONE PER DIFFERENZA ]]/SUM(Tabella2026[[POPOLAZIONE PER DIFFERENZA ]])</f>
        <v>5.3571979148241361E-5</v>
      </c>
      <c r="Q4353" s="3">
        <f>+Tabella2026[[#This Row],[INCIDENZA POPOLAZIONE PER DIFFERENZA]]*(PLAFOND-SUM(Tabella2026[CONTRIBUTO SULLA BASE DELLA POPOLAZIONE]))</f>
        <v>15771.550482257959</v>
      </c>
      <c r="R4353" s="3">
        <f>+Tabella2026[[#This Row],[CONTRIBUTO SULLA BASE DELLA POPOLAZIONE]]+Tabella2026[[#This Row],[CONTRIBUTO SULLA BASE DEL REDDITO]]</f>
        <v>25770.747314327415</v>
      </c>
      <c r="S4353" s="3">
        <f>+Tabella2026[[#This Row],[CONTRIBUTO TOTALE]]/(PLAFOND/N_TESSERE)</f>
        <v>51.541494628654831</v>
      </c>
      <c r="T4353" s="3">
        <f>+MAX(CEILING(Tabella2026[[#This Row],[preDEF1]],1),1)</f>
        <v>52</v>
      </c>
      <c r="U4353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4353" s="21">
        <f>+Tabella2026[[#This Row],[DEF - n. card]]*(PLAFOND/N_TESSERE)</f>
        <v>26000</v>
      </c>
      <c r="W4353" s="18"/>
    </row>
    <row r="4354" spans="2:23" x14ac:dyDescent="0.25">
      <c r="B4354" s="1" t="s">
        <v>8717</v>
      </c>
      <c r="C4354" s="2">
        <v>69084</v>
      </c>
      <c r="D4354" s="1" t="s">
        <v>8718</v>
      </c>
      <c r="E4354" s="1" t="s">
        <v>96</v>
      </c>
      <c r="F4354" s="1" t="s">
        <v>328</v>
      </c>
      <c r="G4354" s="1" t="s">
        <v>4778</v>
      </c>
      <c r="H4354" s="1" t="s">
        <v>15836</v>
      </c>
      <c r="I4354" s="5">
        <v>2002</v>
      </c>
      <c r="J4354" s="5">
        <v>30023771</v>
      </c>
      <c r="K4354" s="3">
        <f>+Tabella2026[[#This Row],[POP_2024]]/SUM(Tabella2026[POP_2024])</f>
        <v>3.3964749679455554E-5</v>
      </c>
      <c r="L4354" s="3">
        <f>+Tabella2026[[#This Row],[INCIDENZA POPOLAZIONE]]*(PLAFOND/2)</f>
        <v>9999.1968320694559</v>
      </c>
      <c r="M4354" s="3">
        <f>+IFERROR(Tabella2026[[#This Row],[reddito_2024]]/Tabella2026[[#This Row],[POP_2024]],"")</f>
        <v>14996.888611388611</v>
      </c>
      <c r="N4354" s="3">
        <f>+IF(Tabella2026[[#This Row],[REDDITO COMPLESSIVO PROCAPITE]]&lt;media_aggr_reddito_pc,(media_aggr_reddito_pc-Tabella2026[[#This Row],[REDDITO COMPLESSIVO PROCAPITE]]),0)</f>
        <v>2828.17745122013</v>
      </c>
      <c r="O4354" s="3">
        <f>+Tabella2026[[#This Row],[DIFFERENZA REDDITO INFERIORE ALLA MEDIA DALLA MEDIA]]*Tabella2026[[#This Row],[POP_2024]]</f>
        <v>5662011.2573426999</v>
      </c>
      <c r="P4354" s="3">
        <f>+Tabella2026[[#This Row],[POPOLAZIONE PER DIFFERENZA ]]/SUM(Tabella2026[[POPOLAZIONE PER DIFFERENZA ]])</f>
        <v>5.0232350677300901E-5</v>
      </c>
      <c r="Q4354" s="3">
        <f>+Tabella2026[[#This Row],[INCIDENZA POPOLAZIONE PER DIFFERENZA]]*(PLAFOND-SUM(Tabella2026[CONTRIBUTO SULLA BASE DELLA POPOLAZIONE]))</f>
        <v>14788.366365134438</v>
      </c>
      <c r="R4354" s="3">
        <f>+Tabella2026[[#This Row],[CONTRIBUTO SULLA BASE DELLA POPOLAZIONE]]+Tabella2026[[#This Row],[CONTRIBUTO SULLA BASE DEL REDDITO]]</f>
        <v>24787.563197203894</v>
      </c>
      <c r="S4354" s="3">
        <f>+Tabella2026[[#This Row],[CONTRIBUTO TOTALE]]/(PLAFOND/N_TESSERE)</f>
        <v>49.575126394407789</v>
      </c>
      <c r="T4354" s="3">
        <f>+MAX(CEILING(Tabella2026[[#This Row],[preDEF1]],1),1)</f>
        <v>50</v>
      </c>
      <c r="U4354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4354" s="21">
        <f>+Tabella2026[[#This Row],[DEF - n. card]]*(PLAFOND/N_TESSERE)</f>
        <v>25000</v>
      </c>
      <c r="W4354" s="18"/>
    </row>
    <row r="4355" spans="2:23" x14ac:dyDescent="0.25">
      <c r="B4355" s="1" t="s">
        <v>8607</v>
      </c>
      <c r="C4355" s="2">
        <v>30005</v>
      </c>
      <c r="D4355" s="1" t="s">
        <v>8608</v>
      </c>
      <c r="E4355" s="1" t="s">
        <v>48</v>
      </c>
      <c r="F4355" s="1" t="s">
        <v>120</v>
      </c>
      <c r="G4355" s="1" t="s">
        <v>4778</v>
      </c>
      <c r="H4355" s="1" t="s">
        <v>15835</v>
      </c>
      <c r="I4355" s="5">
        <v>2000</v>
      </c>
      <c r="J4355" s="5">
        <v>36207722</v>
      </c>
      <c r="K4355" s="3">
        <f>+Tabella2026[[#This Row],[POP_2024]]/SUM(Tabella2026[POP_2024])</f>
        <v>3.3930818860594961E-5</v>
      </c>
      <c r="L4355" s="3">
        <f>+Tabella2026[[#This Row],[INCIDENZA POPOLAZIONE]]*(PLAFOND/2)</f>
        <v>9989.2076244450109</v>
      </c>
      <c r="M4355" s="3">
        <f>+IFERROR(Tabella2026[[#This Row],[reddito_2024]]/Tabella2026[[#This Row],[POP_2024]],"")</f>
        <v>18103.861000000001</v>
      </c>
      <c r="N4355" s="3">
        <f>+IF(Tabella2026[[#This Row],[REDDITO COMPLESSIVO PROCAPITE]]&lt;media_aggr_reddito_pc,(media_aggr_reddito_pc-Tabella2026[[#This Row],[REDDITO COMPLESSIVO PROCAPITE]]),0)</f>
        <v>0</v>
      </c>
      <c r="O4355" s="3">
        <f>+Tabella2026[[#This Row],[DIFFERENZA REDDITO INFERIORE ALLA MEDIA DALLA MEDIA]]*Tabella2026[[#This Row],[POP_2024]]</f>
        <v>0</v>
      </c>
      <c r="P4355" s="3">
        <f>+Tabella2026[[#This Row],[POPOLAZIONE PER DIFFERENZA ]]/SUM(Tabella2026[[POPOLAZIONE PER DIFFERENZA ]])</f>
        <v>0</v>
      </c>
      <c r="Q4355" s="3">
        <f>+Tabella2026[[#This Row],[INCIDENZA POPOLAZIONE PER DIFFERENZA]]*(PLAFOND-SUM(Tabella2026[CONTRIBUTO SULLA BASE DELLA POPOLAZIONE]))</f>
        <v>0</v>
      </c>
      <c r="R4355" s="3">
        <f>+Tabella2026[[#This Row],[CONTRIBUTO SULLA BASE DELLA POPOLAZIONE]]+Tabella2026[[#This Row],[CONTRIBUTO SULLA BASE DEL REDDITO]]</f>
        <v>9989.2076244450109</v>
      </c>
      <c r="S4355" s="3">
        <f>+Tabella2026[[#This Row],[CONTRIBUTO TOTALE]]/(PLAFOND/N_TESSERE)</f>
        <v>19.978415248890023</v>
      </c>
      <c r="T4355" s="3">
        <f>+MAX(CEILING(Tabella2026[[#This Row],[preDEF1]],1),1)</f>
        <v>20</v>
      </c>
      <c r="U4355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55" s="21">
        <f>+Tabella2026[[#This Row],[DEF - n. card]]*(PLAFOND/N_TESSERE)</f>
        <v>10000</v>
      </c>
      <c r="W4355" s="18"/>
    </row>
    <row r="4356" spans="2:23" x14ac:dyDescent="0.25">
      <c r="B4356" s="1" t="s">
        <v>8655</v>
      </c>
      <c r="C4356" s="2">
        <v>71015</v>
      </c>
      <c r="D4356" s="1" t="s">
        <v>8656</v>
      </c>
      <c r="E4356" s="1" t="s">
        <v>33</v>
      </c>
      <c r="F4356" s="1" t="s">
        <v>78</v>
      </c>
      <c r="G4356" s="1" t="s">
        <v>4778</v>
      </c>
      <c r="H4356" s="1" t="s">
        <v>15836</v>
      </c>
      <c r="I4356" s="5">
        <v>1999</v>
      </c>
      <c r="J4356" s="5">
        <v>22587908</v>
      </c>
      <c r="K4356" s="3">
        <f>+Tabella2026[[#This Row],[POP_2024]]/SUM(Tabella2026[POP_2024])</f>
        <v>3.3913853451164665E-5</v>
      </c>
      <c r="L4356" s="3">
        <f>+Tabella2026[[#This Row],[INCIDENZA POPOLAZIONE]]*(PLAFOND/2)</f>
        <v>9984.2130206327893</v>
      </c>
      <c r="M4356" s="3">
        <f>+IFERROR(Tabella2026[[#This Row],[reddito_2024]]/Tabella2026[[#This Row],[POP_2024]],"")</f>
        <v>11299.60380190095</v>
      </c>
      <c r="N4356" s="3">
        <f>+IF(Tabella2026[[#This Row],[REDDITO COMPLESSIVO PROCAPITE]]&lt;media_aggr_reddito_pc,(media_aggr_reddito_pc-Tabella2026[[#This Row],[REDDITO COMPLESSIVO PROCAPITE]]),0)</f>
        <v>6525.4622607077908</v>
      </c>
      <c r="O4356" s="3">
        <f>+Tabella2026[[#This Row],[DIFFERENZA REDDITO INFERIORE ALLA MEDIA DALLA MEDIA]]*Tabella2026[[#This Row],[POP_2024]]</f>
        <v>13044399.059154874</v>
      </c>
      <c r="P4356" s="3">
        <f>+Tabella2026[[#This Row],[POPOLAZIONE PER DIFFERENZA ]]/SUM(Tabella2026[[POPOLAZIONE PER DIFFERENZA ]])</f>
        <v>1.1572757420154697E-4</v>
      </c>
      <c r="Q4356" s="3">
        <f>+Tabella2026[[#This Row],[INCIDENZA POPOLAZIONE PER DIFFERENZA]]*(PLAFOND-SUM(Tabella2026[CONTRIBUTO SULLA BASE DELLA POPOLAZIONE]))</f>
        <v>34070.111049254912</v>
      </c>
      <c r="R4356" s="3">
        <f>+Tabella2026[[#This Row],[CONTRIBUTO SULLA BASE DELLA POPOLAZIONE]]+Tabella2026[[#This Row],[CONTRIBUTO SULLA BASE DEL REDDITO]]</f>
        <v>44054.324069887705</v>
      </c>
      <c r="S4356" s="3">
        <f>+Tabella2026[[#This Row],[CONTRIBUTO TOTALE]]/(PLAFOND/N_TESSERE)</f>
        <v>88.108648139775411</v>
      </c>
      <c r="T4356" s="3">
        <f>+MAX(CEILING(Tabella2026[[#This Row],[preDEF1]],1),1)</f>
        <v>89</v>
      </c>
      <c r="U4356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4356" s="21">
        <f>+Tabella2026[[#This Row],[DEF - n. card]]*(PLAFOND/N_TESSERE)</f>
        <v>44500</v>
      </c>
      <c r="W4356" s="18"/>
    </row>
    <row r="4357" spans="2:23" x14ac:dyDescent="0.25">
      <c r="B4357" s="1" t="s">
        <v>8809</v>
      </c>
      <c r="C4357" s="2">
        <v>58033</v>
      </c>
      <c r="D4357" s="1" t="s">
        <v>8810</v>
      </c>
      <c r="E4357" s="1" t="s">
        <v>8</v>
      </c>
      <c r="F4357" s="1" t="s">
        <v>7</v>
      </c>
      <c r="G4357" s="1" t="s">
        <v>4778</v>
      </c>
      <c r="H4357" s="1" t="s">
        <v>15834</v>
      </c>
      <c r="I4357" s="5">
        <v>1999</v>
      </c>
      <c r="J4357" s="5">
        <v>25148809</v>
      </c>
      <c r="K4357" s="3">
        <f>+Tabella2026[[#This Row],[POP_2024]]/SUM(Tabella2026[POP_2024])</f>
        <v>3.3913853451164665E-5</v>
      </c>
      <c r="L4357" s="3">
        <f>+Tabella2026[[#This Row],[INCIDENZA POPOLAZIONE]]*(PLAFOND/2)</f>
        <v>9984.2130206327893</v>
      </c>
      <c r="M4357" s="3">
        <f>+IFERROR(Tabella2026[[#This Row],[reddito_2024]]/Tabella2026[[#This Row],[POP_2024]],"")</f>
        <v>12580.694847423712</v>
      </c>
      <c r="N4357" s="3">
        <f>+IF(Tabella2026[[#This Row],[REDDITO COMPLESSIVO PROCAPITE]]&lt;media_aggr_reddito_pc,(media_aggr_reddito_pc-Tabella2026[[#This Row],[REDDITO COMPLESSIVO PROCAPITE]]),0)</f>
        <v>5244.3712151850286</v>
      </c>
      <c r="O4357" s="3">
        <f>+Tabella2026[[#This Row],[DIFFERENZA REDDITO INFERIORE ALLA MEDIA DALLA MEDIA]]*Tabella2026[[#This Row],[POP_2024]]</f>
        <v>10483498.059154872</v>
      </c>
      <c r="P4357" s="3">
        <f>+Tabella2026[[#This Row],[POPOLAZIONE PER DIFFERENZA ]]/SUM(Tabella2026[[POPOLAZIONE PER DIFFERENZA ]])</f>
        <v>9.3007718794155204E-5</v>
      </c>
      <c r="Q4357" s="3">
        <f>+Tabella2026[[#This Row],[INCIDENZA POPOLAZIONE PER DIFFERENZA]]*(PLAFOND-SUM(Tabella2026[CONTRIBUTO SULLA BASE DELLA POPOLAZIONE]))</f>
        <v>27381.402657210307</v>
      </c>
      <c r="R4357" s="3">
        <f>+Tabella2026[[#This Row],[CONTRIBUTO SULLA BASE DELLA POPOLAZIONE]]+Tabella2026[[#This Row],[CONTRIBUTO SULLA BASE DEL REDDITO]]</f>
        <v>37365.615677843096</v>
      </c>
      <c r="S4357" s="3">
        <f>+Tabella2026[[#This Row],[CONTRIBUTO TOTALE]]/(PLAFOND/N_TESSERE)</f>
        <v>74.731231355686191</v>
      </c>
      <c r="T4357" s="3">
        <f>+MAX(CEILING(Tabella2026[[#This Row],[preDEF1]],1),1)</f>
        <v>75</v>
      </c>
      <c r="U4357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4357" s="21">
        <f>+Tabella2026[[#This Row],[DEF - n. card]]*(PLAFOND/N_TESSERE)</f>
        <v>37500</v>
      </c>
      <c r="W4357" s="18"/>
    </row>
    <row r="4358" spans="2:23" x14ac:dyDescent="0.25">
      <c r="B4358" s="1" t="s">
        <v>8829</v>
      </c>
      <c r="C4358" s="2">
        <v>24002</v>
      </c>
      <c r="D4358" s="1" t="s">
        <v>8830</v>
      </c>
      <c r="E4358" s="1" t="s">
        <v>38</v>
      </c>
      <c r="F4358" s="1" t="s">
        <v>106</v>
      </c>
      <c r="G4358" s="1" t="s">
        <v>4778</v>
      </c>
      <c r="H4358" s="1" t="s">
        <v>15835</v>
      </c>
      <c r="I4358" s="5">
        <v>1998</v>
      </c>
      <c r="J4358" s="5">
        <v>35720300</v>
      </c>
      <c r="K4358" s="3">
        <f>+Tabella2026[[#This Row],[POP_2024]]/SUM(Tabella2026[POP_2024])</f>
        <v>3.3896888041734361E-5</v>
      </c>
      <c r="L4358" s="3">
        <f>+Tabella2026[[#This Row],[INCIDENZA POPOLAZIONE]]*(PLAFOND/2)</f>
        <v>9979.218416820564</v>
      </c>
      <c r="M4358" s="3">
        <f>+IFERROR(Tabella2026[[#This Row],[reddito_2024]]/Tabella2026[[#This Row],[POP_2024]],"")</f>
        <v>17878.028028028028</v>
      </c>
      <c r="N4358" s="3">
        <f>+IF(Tabella2026[[#This Row],[REDDITO COMPLESSIVO PROCAPITE]]&lt;media_aggr_reddito_pc,(media_aggr_reddito_pc-Tabella2026[[#This Row],[REDDITO COMPLESSIVO PROCAPITE]]),0)</f>
        <v>0</v>
      </c>
      <c r="O4358" s="3">
        <f>+Tabella2026[[#This Row],[DIFFERENZA REDDITO INFERIORE ALLA MEDIA DALLA MEDIA]]*Tabella2026[[#This Row],[POP_2024]]</f>
        <v>0</v>
      </c>
      <c r="P4358" s="3">
        <f>+Tabella2026[[#This Row],[POPOLAZIONE PER DIFFERENZA ]]/SUM(Tabella2026[[POPOLAZIONE PER DIFFERENZA ]])</f>
        <v>0</v>
      </c>
      <c r="Q4358" s="3">
        <f>+Tabella2026[[#This Row],[INCIDENZA POPOLAZIONE PER DIFFERENZA]]*(PLAFOND-SUM(Tabella2026[CONTRIBUTO SULLA BASE DELLA POPOLAZIONE]))</f>
        <v>0</v>
      </c>
      <c r="R4358" s="3">
        <f>+Tabella2026[[#This Row],[CONTRIBUTO SULLA BASE DELLA POPOLAZIONE]]+Tabella2026[[#This Row],[CONTRIBUTO SULLA BASE DEL REDDITO]]</f>
        <v>9979.218416820564</v>
      </c>
      <c r="S4358" s="3">
        <f>+Tabella2026[[#This Row],[CONTRIBUTO TOTALE]]/(PLAFOND/N_TESSERE)</f>
        <v>19.958436833641127</v>
      </c>
      <c r="T4358" s="3">
        <f>+MAX(CEILING(Tabella2026[[#This Row],[preDEF1]],1),1)</f>
        <v>20</v>
      </c>
      <c r="U4358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58" s="21">
        <f>+Tabella2026[[#This Row],[DEF - n. card]]*(PLAFOND/N_TESSERE)</f>
        <v>10000</v>
      </c>
      <c r="W4358" s="18"/>
    </row>
    <row r="4359" spans="2:23" x14ac:dyDescent="0.25">
      <c r="B4359" s="1" t="s">
        <v>8599</v>
      </c>
      <c r="C4359" s="2">
        <v>115050</v>
      </c>
      <c r="D4359" s="1" t="s">
        <v>8600</v>
      </c>
      <c r="E4359" s="1" t="s">
        <v>76</v>
      </c>
      <c r="F4359" s="1" t="s">
        <v>625</v>
      </c>
      <c r="G4359" s="1" t="s">
        <v>4778</v>
      </c>
      <c r="H4359" s="1" t="s">
        <v>15836</v>
      </c>
      <c r="I4359" s="5">
        <v>1997</v>
      </c>
      <c r="J4359" s="5">
        <v>24073802</v>
      </c>
      <c r="K4359" s="3">
        <f>+Tabella2026[[#This Row],[POP_2024]]/SUM(Tabella2026[POP_2024])</f>
        <v>3.3879922632304065E-5</v>
      </c>
      <c r="L4359" s="3">
        <f>+Tabella2026[[#This Row],[INCIDENZA POPOLAZIONE]]*(PLAFOND/2)</f>
        <v>9974.2238130083424</v>
      </c>
      <c r="M4359" s="3">
        <f>+IFERROR(Tabella2026[[#This Row],[reddito_2024]]/Tabella2026[[#This Row],[POP_2024]],"")</f>
        <v>12054.983475212819</v>
      </c>
      <c r="N4359" s="3">
        <f>+IF(Tabella2026[[#This Row],[REDDITO COMPLESSIVO PROCAPITE]]&lt;media_aggr_reddito_pc,(media_aggr_reddito_pc-Tabella2026[[#This Row],[REDDITO COMPLESSIVO PROCAPITE]]),0)</f>
        <v>5770.082587395922</v>
      </c>
      <c r="O4359" s="3">
        <f>+Tabella2026[[#This Row],[DIFFERENZA REDDITO INFERIORE ALLA MEDIA DALLA MEDIA]]*Tabella2026[[#This Row],[POP_2024]]</f>
        <v>11522854.927029656</v>
      </c>
      <c r="P4359" s="3">
        <f>+Tabella2026[[#This Row],[POPOLAZIONE PER DIFFERENZA ]]/SUM(Tabella2026[[POPOLAZIONE PER DIFFERENZA ]])</f>
        <v>1.0222870693652958E-4</v>
      </c>
      <c r="Q4359" s="3">
        <f>+Tabella2026[[#This Row],[INCIDENZA POPOLAZIONE PER DIFFERENZA]]*(PLAFOND-SUM(Tabella2026[CONTRIBUTO SULLA BASE DELLA POPOLAZIONE]))</f>
        <v>30096.054650584229</v>
      </c>
      <c r="R4359" s="3">
        <f>+Tabella2026[[#This Row],[CONTRIBUTO SULLA BASE DELLA POPOLAZIONE]]+Tabella2026[[#This Row],[CONTRIBUTO SULLA BASE DEL REDDITO]]</f>
        <v>40070.278463592571</v>
      </c>
      <c r="S4359" s="3">
        <f>+Tabella2026[[#This Row],[CONTRIBUTO TOTALE]]/(PLAFOND/N_TESSERE)</f>
        <v>80.140556927185145</v>
      </c>
      <c r="T4359" s="3">
        <f>+MAX(CEILING(Tabella2026[[#This Row],[preDEF1]],1),1)</f>
        <v>81</v>
      </c>
      <c r="U4359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4359" s="21">
        <f>+Tabella2026[[#This Row],[DEF - n. card]]*(PLAFOND/N_TESSERE)</f>
        <v>40500</v>
      </c>
      <c r="W4359" s="18"/>
    </row>
    <row r="4360" spans="2:23" x14ac:dyDescent="0.25">
      <c r="B4360" s="1" t="s">
        <v>8635</v>
      </c>
      <c r="C4360" s="2">
        <v>30031</v>
      </c>
      <c r="D4360" s="1" t="s">
        <v>8636</v>
      </c>
      <c r="E4360" s="1" t="s">
        <v>48</v>
      </c>
      <c r="F4360" s="1" t="s">
        <v>120</v>
      </c>
      <c r="G4360" s="1" t="s">
        <v>4778</v>
      </c>
      <c r="H4360" s="1" t="s">
        <v>15835</v>
      </c>
      <c r="I4360" s="5">
        <v>1996</v>
      </c>
      <c r="J4360" s="5">
        <v>39537500</v>
      </c>
      <c r="K4360" s="3">
        <f>+Tabella2026[[#This Row],[POP_2024]]/SUM(Tabella2026[POP_2024])</f>
        <v>3.3862957222873769E-5</v>
      </c>
      <c r="L4360" s="3">
        <f>+Tabella2026[[#This Row],[INCIDENZA POPOLAZIONE]]*(PLAFOND/2)</f>
        <v>9969.2292091961208</v>
      </c>
      <c r="M4360" s="3">
        <f>+IFERROR(Tabella2026[[#This Row],[reddito_2024]]/Tabella2026[[#This Row],[POP_2024]],"")</f>
        <v>19808.366733466934</v>
      </c>
      <c r="N4360" s="3">
        <f>+IF(Tabella2026[[#This Row],[REDDITO COMPLESSIVO PROCAPITE]]&lt;media_aggr_reddito_pc,(media_aggr_reddito_pc-Tabella2026[[#This Row],[REDDITO COMPLESSIVO PROCAPITE]]),0)</f>
        <v>0</v>
      </c>
      <c r="O4360" s="3">
        <f>+Tabella2026[[#This Row],[DIFFERENZA REDDITO INFERIORE ALLA MEDIA DALLA MEDIA]]*Tabella2026[[#This Row],[POP_2024]]</f>
        <v>0</v>
      </c>
      <c r="P4360" s="3">
        <f>+Tabella2026[[#This Row],[POPOLAZIONE PER DIFFERENZA ]]/SUM(Tabella2026[[POPOLAZIONE PER DIFFERENZA ]])</f>
        <v>0</v>
      </c>
      <c r="Q4360" s="3">
        <f>+Tabella2026[[#This Row],[INCIDENZA POPOLAZIONE PER DIFFERENZA]]*(PLAFOND-SUM(Tabella2026[CONTRIBUTO SULLA BASE DELLA POPOLAZIONE]))</f>
        <v>0</v>
      </c>
      <c r="R4360" s="3">
        <f>+Tabella2026[[#This Row],[CONTRIBUTO SULLA BASE DELLA POPOLAZIONE]]+Tabella2026[[#This Row],[CONTRIBUTO SULLA BASE DEL REDDITO]]</f>
        <v>9969.2292091961208</v>
      </c>
      <c r="S4360" s="3">
        <f>+Tabella2026[[#This Row],[CONTRIBUTO TOTALE]]/(PLAFOND/N_TESSERE)</f>
        <v>19.938458418392241</v>
      </c>
      <c r="T4360" s="3">
        <f>+MAX(CEILING(Tabella2026[[#This Row],[preDEF1]],1),1)</f>
        <v>20</v>
      </c>
      <c r="U4360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60" s="21">
        <f>+Tabella2026[[#This Row],[DEF - n. card]]*(PLAFOND/N_TESSERE)</f>
        <v>10000</v>
      </c>
      <c r="W4360" s="18"/>
    </row>
    <row r="4361" spans="2:23" x14ac:dyDescent="0.25">
      <c r="B4361" s="1" t="s">
        <v>8737</v>
      </c>
      <c r="C4361" s="2">
        <v>96050</v>
      </c>
      <c r="D4361" s="1" t="s">
        <v>8738</v>
      </c>
      <c r="E4361" s="1" t="s">
        <v>18</v>
      </c>
      <c r="F4361" s="1" t="s">
        <v>403</v>
      </c>
      <c r="G4361" s="1" t="s">
        <v>4778</v>
      </c>
      <c r="H4361" s="1" t="s">
        <v>15835</v>
      </c>
      <c r="I4361" s="5">
        <v>1996</v>
      </c>
      <c r="J4361" s="5">
        <v>39070255</v>
      </c>
      <c r="K4361" s="3">
        <f>+Tabella2026[[#This Row],[POP_2024]]/SUM(Tabella2026[POP_2024])</f>
        <v>3.3862957222873769E-5</v>
      </c>
      <c r="L4361" s="3">
        <f>+Tabella2026[[#This Row],[INCIDENZA POPOLAZIONE]]*(PLAFOND/2)</f>
        <v>9969.2292091961208</v>
      </c>
      <c r="M4361" s="3">
        <f>+IFERROR(Tabella2026[[#This Row],[reddito_2024]]/Tabella2026[[#This Row],[POP_2024]],"")</f>
        <v>19574.276052104207</v>
      </c>
      <c r="N4361" s="3">
        <f>+IF(Tabella2026[[#This Row],[REDDITO COMPLESSIVO PROCAPITE]]&lt;media_aggr_reddito_pc,(media_aggr_reddito_pc-Tabella2026[[#This Row],[REDDITO COMPLESSIVO PROCAPITE]]),0)</f>
        <v>0</v>
      </c>
      <c r="O4361" s="3">
        <f>+Tabella2026[[#This Row],[DIFFERENZA REDDITO INFERIORE ALLA MEDIA DALLA MEDIA]]*Tabella2026[[#This Row],[POP_2024]]</f>
        <v>0</v>
      </c>
      <c r="P4361" s="3">
        <f>+Tabella2026[[#This Row],[POPOLAZIONE PER DIFFERENZA ]]/SUM(Tabella2026[[POPOLAZIONE PER DIFFERENZA ]])</f>
        <v>0</v>
      </c>
      <c r="Q4361" s="3">
        <f>+Tabella2026[[#This Row],[INCIDENZA POPOLAZIONE PER DIFFERENZA]]*(PLAFOND-SUM(Tabella2026[CONTRIBUTO SULLA BASE DELLA POPOLAZIONE]))</f>
        <v>0</v>
      </c>
      <c r="R4361" s="3">
        <f>+Tabella2026[[#This Row],[CONTRIBUTO SULLA BASE DELLA POPOLAZIONE]]+Tabella2026[[#This Row],[CONTRIBUTO SULLA BASE DEL REDDITO]]</f>
        <v>9969.2292091961208</v>
      </c>
      <c r="S4361" s="3">
        <f>+Tabella2026[[#This Row],[CONTRIBUTO TOTALE]]/(PLAFOND/N_TESSERE)</f>
        <v>19.938458418392241</v>
      </c>
      <c r="T4361" s="3">
        <f>+MAX(CEILING(Tabella2026[[#This Row],[preDEF1]],1),1)</f>
        <v>20</v>
      </c>
      <c r="U4361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61" s="21">
        <f>+Tabella2026[[#This Row],[DEF - n. card]]*(PLAFOND/N_TESSERE)</f>
        <v>10000</v>
      </c>
      <c r="W4361" s="18"/>
    </row>
    <row r="4362" spans="2:23" x14ac:dyDescent="0.25">
      <c r="B4362" s="1" t="s">
        <v>8663</v>
      </c>
      <c r="C4362" s="2">
        <v>1009</v>
      </c>
      <c r="D4362" s="1" t="s">
        <v>8664</v>
      </c>
      <c r="E4362" s="1" t="s">
        <v>18</v>
      </c>
      <c r="F4362" s="1" t="s">
        <v>17</v>
      </c>
      <c r="G4362" s="1" t="s">
        <v>4778</v>
      </c>
      <c r="H4362" s="1" t="s">
        <v>15835</v>
      </c>
      <c r="I4362" s="5">
        <v>1995</v>
      </c>
      <c r="J4362" s="5">
        <v>37783098</v>
      </c>
      <c r="K4362" s="3">
        <f>+Tabella2026[[#This Row],[POP_2024]]/SUM(Tabella2026[POP_2024])</f>
        <v>3.3845991813443472E-5</v>
      </c>
      <c r="L4362" s="3">
        <f>+Tabella2026[[#This Row],[INCIDENZA POPOLAZIONE]]*(PLAFOND/2)</f>
        <v>9964.2346053838974</v>
      </c>
      <c r="M4362" s="3">
        <f>+IFERROR(Tabella2026[[#This Row],[reddito_2024]]/Tabella2026[[#This Row],[POP_2024]],"")</f>
        <v>18938.896240601505</v>
      </c>
      <c r="N4362" s="3">
        <f>+IF(Tabella2026[[#This Row],[REDDITO COMPLESSIVO PROCAPITE]]&lt;media_aggr_reddito_pc,(media_aggr_reddito_pc-Tabella2026[[#This Row],[REDDITO COMPLESSIVO PROCAPITE]]),0)</f>
        <v>0</v>
      </c>
      <c r="O4362" s="3">
        <f>+Tabella2026[[#This Row],[DIFFERENZA REDDITO INFERIORE ALLA MEDIA DALLA MEDIA]]*Tabella2026[[#This Row],[POP_2024]]</f>
        <v>0</v>
      </c>
      <c r="P4362" s="3">
        <f>+Tabella2026[[#This Row],[POPOLAZIONE PER DIFFERENZA ]]/SUM(Tabella2026[[POPOLAZIONE PER DIFFERENZA ]])</f>
        <v>0</v>
      </c>
      <c r="Q4362" s="3">
        <f>+Tabella2026[[#This Row],[INCIDENZA POPOLAZIONE PER DIFFERENZA]]*(PLAFOND-SUM(Tabella2026[CONTRIBUTO SULLA BASE DELLA POPOLAZIONE]))</f>
        <v>0</v>
      </c>
      <c r="R4362" s="3">
        <f>+Tabella2026[[#This Row],[CONTRIBUTO SULLA BASE DELLA POPOLAZIONE]]+Tabella2026[[#This Row],[CONTRIBUTO SULLA BASE DEL REDDITO]]</f>
        <v>9964.2346053838974</v>
      </c>
      <c r="S4362" s="3">
        <f>+Tabella2026[[#This Row],[CONTRIBUTO TOTALE]]/(PLAFOND/N_TESSERE)</f>
        <v>19.928469210767794</v>
      </c>
      <c r="T4362" s="3">
        <f>+MAX(CEILING(Tabella2026[[#This Row],[preDEF1]],1),1)</f>
        <v>20</v>
      </c>
      <c r="U4362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62" s="21">
        <f>+Tabella2026[[#This Row],[DEF - n. card]]*(PLAFOND/N_TESSERE)</f>
        <v>10000</v>
      </c>
      <c r="W4362" s="18"/>
    </row>
    <row r="4363" spans="2:23" x14ac:dyDescent="0.25">
      <c r="B4363" s="1" t="s">
        <v>8825</v>
      </c>
      <c r="C4363" s="2">
        <v>19003</v>
      </c>
      <c r="D4363" s="1" t="s">
        <v>8826</v>
      </c>
      <c r="E4363" s="1" t="s">
        <v>12</v>
      </c>
      <c r="F4363" s="1" t="s">
        <v>193</v>
      </c>
      <c r="G4363" s="1" t="s">
        <v>4778</v>
      </c>
      <c r="H4363" s="1" t="s">
        <v>15835</v>
      </c>
      <c r="I4363" s="5">
        <v>1994</v>
      </c>
      <c r="J4363" s="5">
        <v>36654432</v>
      </c>
      <c r="K4363" s="3">
        <f>+Tabella2026[[#This Row],[POP_2024]]/SUM(Tabella2026[POP_2024])</f>
        <v>3.3829026404013176E-5</v>
      </c>
      <c r="L4363" s="3">
        <f>+Tabella2026[[#This Row],[INCIDENZA POPOLAZIONE]]*(PLAFOND/2)</f>
        <v>9959.2400015716757</v>
      </c>
      <c r="M4363" s="3">
        <f>+IFERROR(Tabella2026[[#This Row],[reddito_2024]]/Tabella2026[[#This Row],[POP_2024]],"")</f>
        <v>18382.363089267805</v>
      </c>
      <c r="N4363" s="3">
        <f>+IF(Tabella2026[[#This Row],[REDDITO COMPLESSIVO PROCAPITE]]&lt;media_aggr_reddito_pc,(media_aggr_reddito_pc-Tabella2026[[#This Row],[REDDITO COMPLESSIVO PROCAPITE]]),0)</f>
        <v>0</v>
      </c>
      <c r="O4363" s="3">
        <f>+Tabella2026[[#This Row],[DIFFERENZA REDDITO INFERIORE ALLA MEDIA DALLA MEDIA]]*Tabella2026[[#This Row],[POP_2024]]</f>
        <v>0</v>
      </c>
      <c r="P4363" s="3">
        <f>+Tabella2026[[#This Row],[POPOLAZIONE PER DIFFERENZA ]]/SUM(Tabella2026[[POPOLAZIONE PER DIFFERENZA ]])</f>
        <v>0</v>
      </c>
      <c r="Q4363" s="3">
        <f>+Tabella2026[[#This Row],[INCIDENZA POPOLAZIONE PER DIFFERENZA]]*(PLAFOND-SUM(Tabella2026[CONTRIBUTO SULLA BASE DELLA POPOLAZIONE]))</f>
        <v>0</v>
      </c>
      <c r="R4363" s="3">
        <f>+Tabella2026[[#This Row],[CONTRIBUTO SULLA BASE DELLA POPOLAZIONE]]+Tabella2026[[#This Row],[CONTRIBUTO SULLA BASE DEL REDDITO]]</f>
        <v>9959.2400015716757</v>
      </c>
      <c r="S4363" s="3">
        <f>+Tabella2026[[#This Row],[CONTRIBUTO TOTALE]]/(PLAFOND/N_TESSERE)</f>
        <v>19.918480003143351</v>
      </c>
      <c r="T4363" s="3">
        <f>+MAX(CEILING(Tabella2026[[#This Row],[preDEF1]],1),1)</f>
        <v>20</v>
      </c>
      <c r="U4363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63" s="21">
        <f>+Tabella2026[[#This Row],[DEF - n. card]]*(PLAFOND/N_TESSERE)</f>
        <v>10000</v>
      </c>
      <c r="W4363" s="18"/>
    </row>
    <row r="4364" spans="2:23" x14ac:dyDescent="0.25">
      <c r="B4364" s="1" t="s">
        <v>8903</v>
      </c>
      <c r="C4364" s="2">
        <v>78125</v>
      </c>
      <c r="D4364" s="1" t="s">
        <v>8904</v>
      </c>
      <c r="E4364" s="1" t="s">
        <v>61</v>
      </c>
      <c r="F4364" s="1" t="s">
        <v>178</v>
      </c>
      <c r="G4364" s="1" t="s">
        <v>4778</v>
      </c>
      <c r="H4364" s="1" t="s">
        <v>15836</v>
      </c>
      <c r="I4364" s="5">
        <v>1993</v>
      </c>
      <c r="J4364" s="5">
        <v>19217374</v>
      </c>
      <c r="K4364" s="3">
        <f>+Tabella2026[[#This Row],[POP_2024]]/SUM(Tabella2026[POP_2024])</f>
        <v>3.381206099458288E-5</v>
      </c>
      <c r="L4364" s="3">
        <f>+Tabella2026[[#This Row],[INCIDENZA POPOLAZIONE]]*(PLAFOND/2)</f>
        <v>9954.2453977594541</v>
      </c>
      <c r="M4364" s="3">
        <f>+IFERROR(Tabella2026[[#This Row],[reddito_2024]]/Tabella2026[[#This Row],[POP_2024]],"")</f>
        <v>9642.4355243351729</v>
      </c>
      <c r="N4364" s="3">
        <f>+IF(Tabella2026[[#This Row],[REDDITO COMPLESSIVO PROCAPITE]]&lt;media_aggr_reddito_pc,(media_aggr_reddito_pc-Tabella2026[[#This Row],[REDDITO COMPLESSIVO PROCAPITE]]),0)</f>
        <v>8182.6305382735682</v>
      </c>
      <c r="O4364" s="3">
        <f>+Tabella2026[[#This Row],[DIFFERENZA REDDITO INFERIORE ALLA MEDIA DALLA MEDIA]]*Tabella2026[[#This Row],[POP_2024]]</f>
        <v>16307982.662779221</v>
      </c>
      <c r="P4364" s="3">
        <f>+Tabella2026[[#This Row],[POPOLAZIONE PER DIFFERENZA ]]/SUM(Tabella2026[[POPOLAZIONE PER DIFFERENZA ]])</f>
        <v>1.4468150392560883E-4</v>
      </c>
      <c r="Q4364" s="3">
        <f>+Tabella2026[[#This Row],[INCIDENZA POPOLAZIONE PER DIFFERENZA]]*(PLAFOND-SUM(Tabella2026[CONTRIBUTO SULLA BASE DELLA POPOLAZIONE]))</f>
        <v>42594.126244571467</v>
      </c>
      <c r="R4364" s="3">
        <f>+Tabella2026[[#This Row],[CONTRIBUTO SULLA BASE DELLA POPOLAZIONE]]+Tabella2026[[#This Row],[CONTRIBUTO SULLA BASE DEL REDDITO]]</f>
        <v>52548.371642330923</v>
      </c>
      <c r="S4364" s="3">
        <f>+Tabella2026[[#This Row],[CONTRIBUTO TOTALE]]/(PLAFOND/N_TESSERE)</f>
        <v>105.09674328466184</v>
      </c>
      <c r="T4364" s="3">
        <f>+MAX(CEILING(Tabella2026[[#This Row],[preDEF1]],1),1)</f>
        <v>106</v>
      </c>
      <c r="U4364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4364" s="21">
        <f>+Tabella2026[[#This Row],[DEF - n. card]]*(PLAFOND/N_TESSERE)</f>
        <v>53000</v>
      </c>
      <c r="W4364" s="18"/>
    </row>
    <row r="4365" spans="2:23" x14ac:dyDescent="0.25">
      <c r="B4365" s="1" t="s">
        <v>8921</v>
      </c>
      <c r="C4365" s="2">
        <v>98052</v>
      </c>
      <c r="D4365" s="1" t="s">
        <v>8922</v>
      </c>
      <c r="E4365" s="1" t="s">
        <v>12</v>
      </c>
      <c r="F4365" s="1" t="s">
        <v>389</v>
      </c>
      <c r="G4365" s="1" t="s">
        <v>4778</v>
      </c>
      <c r="H4365" s="1" t="s">
        <v>15835</v>
      </c>
      <c r="I4365" s="5">
        <v>1992</v>
      </c>
      <c r="J4365" s="5">
        <v>37235781</v>
      </c>
      <c r="K4365" s="3">
        <f>+Tabella2026[[#This Row],[POP_2024]]/SUM(Tabella2026[POP_2024])</f>
        <v>3.3795095585152577E-5</v>
      </c>
      <c r="L4365" s="3">
        <f>+Tabella2026[[#This Row],[INCIDENZA POPOLAZIONE]]*(PLAFOND/2)</f>
        <v>9949.2507939472289</v>
      </c>
      <c r="M4365" s="3">
        <f>+IFERROR(Tabella2026[[#This Row],[reddito_2024]]/Tabella2026[[#This Row],[POP_2024]],"")</f>
        <v>18692.661144578313</v>
      </c>
      <c r="N4365" s="3">
        <f>+IF(Tabella2026[[#This Row],[REDDITO COMPLESSIVO PROCAPITE]]&lt;media_aggr_reddito_pc,(media_aggr_reddito_pc-Tabella2026[[#This Row],[REDDITO COMPLESSIVO PROCAPITE]]),0)</f>
        <v>0</v>
      </c>
      <c r="O4365" s="3">
        <f>+Tabella2026[[#This Row],[DIFFERENZA REDDITO INFERIORE ALLA MEDIA DALLA MEDIA]]*Tabella2026[[#This Row],[POP_2024]]</f>
        <v>0</v>
      </c>
      <c r="P4365" s="3">
        <f>+Tabella2026[[#This Row],[POPOLAZIONE PER DIFFERENZA ]]/SUM(Tabella2026[[POPOLAZIONE PER DIFFERENZA ]])</f>
        <v>0</v>
      </c>
      <c r="Q4365" s="3">
        <f>+Tabella2026[[#This Row],[INCIDENZA POPOLAZIONE PER DIFFERENZA]]*(PLAFOND-SUM(Tabella2026[CONTRIBUTO SULLA BASE DELLA POPOLAZIONE]))</f>
        <v>0</v>
      </c>
      <c r="R4365" s="3">
        <f>+Tabella2026[[#This Row],[CONTRIBUTO SULLA BASE DELLA POPOLAZIONE]]+Tabella2026[[#This Row],[CONTRIBUTO SULLA BASE DEL REDDITO]]</f>
        <v>9949.2507939472289</v>
      </c>
      <c r="S4365" s="3">
        <f>+Tabella2026[[#This Row],[CONTRIBUTO TOTALE]]/(PLAFOND/N_TESSERE)</f>
        <v>19.898501587894458</v>
      </c>
      <c r="T4365" s="3">
        <f>+MAX(CEILING(Tabella2026[[#This Row],[preDEF1]],1),1)</f>
        <v>20</v>
      </c>
      <c r="U4365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65" s="21">
        <f>+Tabella2026[[#This Row],[DEF - n. card]]*(PLAFOND/N_TESSERE)</f>
        <v>10000</v>
      </c>
      <c r="W4365" s="18"/>
    </row>
    <row r="4366" spans="2:23" x14ac:dyDescent="0.25">
      <c r="B4366" s="1" t="s">
        <v>8617</v>
      </c>
      <c r="C4366" s="2">
        <v>67013</v>
      </c>
      <c r="D4366" s="1" t="s">
        <v>8618</v>
      </c>
      <c r="E4366" s="1" t="s">
        <v>96</v>
      </c>
      <c r="F4366" s="1" t="s">
        <v>298</v>
      </c>
      <c r="G4366" s="1" t="s">
        <v>4778</v>
      </c>
      <c r="H4366" s="1" t="s">
        <v>15836</v>
      </c>
      <c r="I4366" s="5">
        <v>1991</v>
      </c>
      <c r="J4366" s="5">
        <v>28154156</v>
      </c>
      <c r="K4366" s="3">
        <f>+Tabella2026[[#This Row],[POP_2024]]/SUM(Tabella2026[POP_2024])</f>
        <v>3.377813017572228E-5</v>
      </c>
      <c r="L4366" s="3">
        <f>+Tabella2026[[#This Row],[INCIDENZA POPOLAZIONE]]*(PLAFOND/2)</f>
        <v>9944.2561901350073</v>
      </c>
      <c r="M4366" s="3">
        <f>+IFERROR(Tabella2026[[#This Row],[reddito_2024]]/Tabella2026[[#This Row],[POP_2024]],"")</f>
        <v>14140.711200401809</v>
      </c>
      <c r="N4366" s="3">
        <f>+IF(Tabella2026[[#This Row],[REDDITO COMPLESSIVO PROCAPITE]]&lt;media_aggr_reddito_pc,(media_aggr_reddito_pc-Tabella2026[[#This Row],[REDDITO COMPLESSIVO PROCAPITE]]),0)</f>
        <v>3684.354862206932</v>
      </c>
      <c r="O4366" s="3">
        <f>+Tabella2026[[#This Row],[DIFFERENZA REDDITO INFERIORE ALLA MEDIA DALLA MEDIA]]*Tabella2026[[#This Row],[POP_2024]]</f>
        <v>7335550.530654002</v>
      </c>
      <c r="P4366" s="3">
        <f>+Tabella2026[[#This Row],[POPOLAZIONE PER DIFFERENZA ]]/SUM(Tabella2026[[POPOLAZIONE PER DIFFERENZA ]])</f>
        <v>6.5079691635902689E-5</v>
      </c>
      <c r="Q4366" s="3">
        <f>+Tabella2026[[#This Row],[INCIDENZA POPOLAZIONE PER DIFFERENZA]]*(PLAFOND-SUM(Tabella2026[CONTRIBUTO SULLA BASE DELLA POPOLAZIONE]))</f>
        <v>19159.412407841101</v>
      </c>
      <c r="R4366" s="3">
        <f>+Tabella2026[[#This Row],[CONTRIBUTO SULLA BASE DELLA POPOLAZIONE]]+Tabella2026[[#This Row],[CONTRIBUTO SULLA BASE DEL REDDITO]]</f>
        <v>29103.66859797611</v>
      </c>
      <c r="S4366" s="3">
        <f>+Tabella2026[[#This Row],[CONTRIBUTO TOTALE]]/(PLAFOND/N_TESSERE)</f>
        <v>58.207337195952221</v>
      </c>
      <c r="T4366" s="3">
        <f>+MAX(CEILING(Tabella2026[[#This Row],[preDEF1]],1),1)</f>
        <v>59</v>
      </c>
      <c r="U4366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4366" s="21">
        <f>+Tabella2026[[#This Row],[DEF - n. card]]*(PLAFOND/N_TESSERE)</f>
        <v>29500</v>
      </c>
      <c r="W4366" s="18"/>
    </row>
    <row r="4367" spans="2:23" x14ac:dyDescent="0.25">
      <c r="B4367" s="1" t="s">
        <v>8629</v>
      </c>
      <c r="C4367" s="2">
        <v>62035</v>
      </c>
      <c r="D4367" s="1" t="s">
        <v>8630</v>
      </c>
      <c r="E4367" s="1" t="s">
        <v>15</v>
      </c>
      <c r="F4367" s="1" t="s">
        <v>256</v>
      </c>
      <c r="G4367" s="1" t="s">
        <v>4778</v>
      </c>
      <c r="H4367" s="1" t="s">
        <v>15836</v>
      </c>
      <c r="I4367" s="5">
        <v>1991</v>
      </c>
      <c r="J4367" s="5">
        <v>25380367</v>
      </c>
      <c r="K4367" s="3">
        <f>+Tabella2026[[#This Row],[POP_2024]]/SUM(Tabella2026[POP_2024])</f>
        <v>3.377813017572228E-5</v>
      </c>
      <c r="L4367" s="3">
        <f>+Tabella2026[[#This Row],[INCIDENZA POPOLAZIONE]]*(PLAFOND/2)</f>
        <v>9944.2561901350073</v>
      </c>
      <c r="M4367" s="3">
        <f>+IFERROR(Tabella2026[[#This Row],[reddito_2024]]/Tabella2026[[#This Row],[POP_2024]],"")</f>
        <v>12747.547463586137</v>
      </c>
      <c r="N4367" s="3">
        <f>+IF(Tabella2026[[#This Row],[REDDITO COMPLESSIVO PROCAPITE]]&lt;media_aggr_reddito_pc,(media_aggr_reddito_pc-Tabella2026[[#This Row],[REDDITO COMPLESSIVO PROCAPITE]]),0)</f>
        <v>5077.5185990226037</v>
      </c>
      <c r="O4367" s="3">
        <f>+Tabella2026[[#This Row],[DIFFERENZA REDDITO INFERIORE ALLA MEDIA DALLA MEDIA]]*Tabella2026[[#This Row],[POP_2024]]</f>
        <v>10109339.530654004</v>
      </c>
      <c r="P4367" s="3">
        <f>+Tabella2026[[#This Row],[POPOLAZIONE PER DIFFERENZA ]]/SUM(Tabella2026[[POPOLAZIONE PER DIFFERENZA ]])</f>
        <v>8.9688251283703913E-5</v>
      </c>
      <c r="Q4367" s="3">
        <f>+Tabella2026[[#This Row],[INCIDENZA POPOLAZIONE PER DIFFERENZA]]*(PLAFOND-SUM(Tabella2026[CONTRIBUTO SULLA BASE DELLA POPOLAZIONE]))</f>
        <v>26404.153911734076</v>
      </c>
      <c r="R4367" s="3">
        <f>+Tabella2026[[#This Row],[CONTRIBUTO SULLA BASE DELLA POPOLAZIONE]]+Tabella2026[[#This Row],[CONTRIBUTO SULLA BASE DEL REDDITO]]</f>
        <v>36348.410101869085</v>
      </c>
      <c r="S4367" s="3">
        <f>+Tabella2026[[#This Row],[CONTRIBUTO TOTALE]]/(PLAFOND/N_TESSERE)</f>
        <v>72.69682020373817</v>
      </c>
      <c r="T4367" s="3">
        <f>+MAX(CEILING(Tabella2026[[#This Row],[preDEF1]],1),1)</f>
        <v>73</v>
      </c>
      <c r="U4367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4367" s="21">
        <f>+Tabella2026[[#This Row],[DEF - n. card]]*(PLAFOND/N_TESSERE)</f>
        <v>36500</v>
      </c>
      <c r="W4367" s="18"/>
    </row>
    <row r="4368" spans="2:23" x14ac:dyDescent="0.25">
      <c r="B4368" s="1" t="s">
        <v>8853</v>
      </c>
      <c r="C4368" s="2">
        <v>3135</v>
      </c>
      <c r="D4368" s="1" t="s">
        <v>8854</v>
      </c>
      <c r="E4368" s="1" t="s">
        <v>18</v>
      </c>
      <c r="F4368" s="1" t="s">
        <v>114</v>
      </c>
      <c r="G4368" s="1" t="s">
        <v>4778</v>
      </c>
      <c r="H4368" s="1" t="s">
        <v>15835</v>
      </c>
      <c r="I4368" s="5">
        <v>1991</v>
      </c>
      <c r="J4368" s="5">
        <v>41229963</v>
      </c>
      <c r="K4368" s="3">
        <f>+Tabella2026[[#This Row],[POP_2024]]/SUM(Tabella2026[POP_2024])</f>
        <v>3.377813017572228E-5</v>
      </c>
      <c r="L4368" s="3">
        <f>+Tabella2026[[#This Row],[INCIDENZA POPOLAZIONE]]*(PLAFOND/2)</f>
        <v>9944.2561901350073</v>
      </c>
      <c r="M4368" s="3">
        <f>+IFERROR(Tabella2026[[#This Row],[reddito_2024]]/Tabella2026[[#This Row],[POP_2024]],"")</f>
        <v>20708.168257157209</v>
      </c>
      <c r="N4368" s="3">
        <f>+IF(Tabella2026[[#This Row],[REDDITO COMPLESSIVO PROCAPITE]]&lt;media_aggr_reddito_pc,(media_aggr_reddito_pc-Tabella2026[[#This Row],[REDDITO COMPLESSIVO PROCAPITE]]),0)</f>
        <v>0</v>
      </c>
      <c r="O4368" s="3">
        <f>+Tabella2026[[#This Row],[DIFFERENZA REDDITO INFERIORE ALLA MEDIA DALLA MEDIA]]*Tabella2026[[#This Row],[POP_2024]]</f>
        <v>0</v>
      </c>
      <c r="P4368" s="3">
        <f>+Tabella2026[[#This Row],[POPOLAZIONE PER DIFFERENZA ]]/SUM(Tabella2026[[POPOLAZIONE PER DIFFERENZA ]])</f>
        <v>0</v>
      </c>
      <c r="Q4368" s="3">
        <f>+Tabella2026[[#This Row],[INCIDENZA POPOLAZIONE PER DIFFERENZA]]*(PLAFOND-SUM(Tabella2026[CONTRIBUTO SULLA BASE DELLA POPOLAZIONE]))</f>
        <v>0</v>
      </c>
      <c r="R4368" s="3">
        <f>+Tabella2026[[#This Row],[CONTRIBUTO SULLA BASE DELLA POPOLAZIONE]]+Tabella2026[[#This Row],[CONTRIBUTO SULLA BASE DEL REDDITO]]</f>
        <v>9944.2561901350073</v>
      </c>
      <c r="S4368" s="3">
        <f>+Tabella2026[[#This Row],[CONTRIBUTO TOTALE]]/(PLAFOND/N_TESSERE)</f>
        <v>19.888512380270015</v>
      </c>
      <c r="T4368" s="3">
        <f>+MAX(CEILING(Tabella2026[[#This Row],[preDEF1]],1),1)</f>
        <v>20</v>
      </c>
      <c r="U4368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68" s="21">
        <f>+Tabella2026[[#This Row],[DEF - n. card]]*(PLAFOND/N_TESSERE)</f>
        <v>10000</v>
      </c>
      <c r="W4368" s="18"/>
    </row>
    <row r="4369" spans="2:23" x14ac:dyDescent="0.25">
      <c r="B4369" s="1" t="s">
        <v>8625</v>
      </c>
      <c r="C4369" s="2">
        <v>78020</v>
      </c>
      <c r="D4369" s="1" t="s">
        <v>8626</v>
      </c>
      <c r="E4369" s="1" t="s">
        <v>61</v>
      </c>
      <c r="F4369" s="1" t="s">
        <v>178</v>
      </c>
      <c r="G4369" s="1" t="s">
        <v>4778</v>
      </c>
      <c r="H4369" s="1" t="s">
        <v>15836</v>
      </c>
      <c r="I4369" s="5">
        <v>1990</v>
      </c>
      <c r="J4369" s="5">
        <v>16381863</v>
      </c>
      <c r="K4369" s="3">
        <f>+Tabella2026[[#This Row],[POP_2024]]/SUM(Tabella2026[POP_2024])</f>
        <v>3.3761164766291984E-5</v>
      </c>
      <c r="L4369" s="3">
        <f>+Tabella2026[[#This Row],[INCIDENZA POPOLAZIONE]]*(PLAFOND/2)</f>
        <v>9939.2615863227857</v>
      </c>
      <c r="M4369" s="3">
        <f>+IFERROR(Tabella2026[[#This Row],[reddito_2024]]/Tabella2026[[#This Row],[POP_2024]],"")</f>
        <v>8232.0919597989941</v>
      </c>
      <c r="N4369" s="3">
        <f>+IF(Tabella2026[[#This Row],[REDDITO COMPLESSIVO PROCAPITE]]&lt;media_aggr_reddito_pc,(media_aggr_reddito_pc-Tabella2026[[#This Row],[REDDITO COMPLESSIVO PROCAPITE]]),0)</f>
        <v>9592.9741028097469</v>
      </c>
      <c r="O4369" s="3">
        <f>+Tabella2026[[#This Row],[DIFFERENZA REDDITO INFERIORE ALLA MEDIA DALLA MEDIA]]*Tabella2026[[#This Row],[POP_2024]]</f>
        <v>19090018.464591395</v>
      </c>
      <c r="P4369" s="3">
        <f>+Tabella2026[[#This Row],[POPOLAZIONE PER DIFFERENZA ]]/SUM(Tabella2026[[POPOLAZIONE PER DIFFERENZA ]])</f>
        <v>1.6936322772335025E-4</v>
      </c>
      <c r="Q4369" s="3">
        <f>+Tabella2026[[#This Row],[INCIDENZA POPOLAZIONE PER DIFFERENZA]]*(PLAFOND-SUM(Tabella2026[CONTRIBUTO SULLA BASE DELLA POPOLAZIONE]))</f>
        <v>49860.407219333727</v>
      </c>
      <c r="R4369" s="3">
        <f>+Tabella2026[[#This Row],[CONTRIBUTO SULLA BASE DELLA POPOLAZIONE]]+Tabella2026[[#This Row],[CONTRIBUTO SULLA BASE DEL REDDITO]]</f>
        <v>59799.668805656511</v>
      </c>
      <c r="S4369" s="3">
        <f>+Tabella2026[[#This Row],[CONTRIBUTO TOTALE]]/(PLAFOND/N_TESSERE)</f>
        <v>119.59933761131302</v>
      </c>
      <c r="T4369" s="3">
        <f>+MAX(CEILING(Tabella2026[[#This Row],[preDEF1]],1),1)</f>
        <v>120</v>
      </c>
      <c r="U4369" s="9">
        <f xml:space="preserve"> IF(ROW(Tabella2026[[#This Row],[preDEF2]]) - ROW(Tabella2026[[#Headers],[preDEF2]])&lt;=ABS(SUM(Tabella2026[preDEF2])-N_TESSERE),Tabella2026[[#This Row],[preDEF2]]-1,Tabella2026[[#This Row],[preDEF2]])</f>
        <v>120</v>
      </c>
      <c r="V4369" s="21">
        <f>+Tabella2026[[#This Row],[DEF - n. card]]*(PLAFOND/N_TESSERE)</f>
        <v>60000</v>
      </c>
      <c r="W4369" s="18"/>
    </row>
    <row r="4370" spans="2:23" x14ac:dyDescent="0.25">
      <c r="B4370" s="1" t="s">
        <v>8803</v>
      </c>
      <c r="C4370" s="2">
        <v>17203</v>
      </c>
      <c r="D4370" s="1" t="s">
        <v>8804</v>
      </c>
      <c r="E4370" s="1" t="s">
        <v>12</v>
      </c>
      <c r="F4370" s="1" t="s">
        <v>50</v>
      </c>
      <c r="G4370" s="1" t="s">
        <v>4778</v>
      </c>
      <c r="H4370" s="1" t="s">
        <v>15835</v>
      </c>
      <c r="I4370" s="5">
        <v>1990</v>
      </c>
      <c r="J4370" s="5">
        <v>37927367</v>
      </c>
      <c r="K4370" s="3">
        <f>+Tabella2026[[#This Row],[POP_2024]]/SUM(Tabella2026[POP_2024])</f>
        <v>3.3761164766291984E-5</v>
      </c>
      <c r="L4370" s="3">
        <f>+Tabella2026[[#This Row],[INCIDENZA POPOLAZIONE]]*(PLAFOND/2)</f>
        <v>9939.2615863227857</v>
      </c>
      <c r="M4370" s="3">
        <f>+IFERROR(Tabella2026[[#This Row],[reddito_2024]]/Tabella2026[[#This Row],[POP_2024]],"")</f>
        <v>19058.978391959798</v>
      </c>
      <c r="N4370" s="3">
        <f>+IF(Tabella2026[[#This Row],[REDDITO COMPLESSIVO PROCAPITE]]&lt;media_aggr_reddito_pc,(media_aggr_reddito_pc-Tabella2026[[#This Row],[REDDITO COMPLESSIVO PROCAPITE]]),0)</f>
        <v>0</v>
      </c>
      <c r="O4370" s="3">
        <f>+Tabella2026[[#This Row],[DIFFERENZA REDDITO INFERIORE ALLA MEDIA DALLA MEDIA]]*Tabella2026[[#This Row],[POP_2024]]</f>
        <v>0</v>
      </c>
      <c r="P4370" s="3">
        <f>+Tabella2026[[#This Row],[POPOLAZIONE PER DIFFERENZA ]]/SUM(Tabella2026[[POPOLAZIONE PER DIFFERENZA ]])</f>
        <v>0</v>
      </c>
      <c r="Q4370" s="3">
        <f>+Tabella2026[[#This Row],[INCIDENZA POPOLAZIONE PER DIFFERENZA]]*(PLAFOND-SUM(Tabella2026[CONTRIBUTO SULLA BASE DELLA POPOLAZIONE]))</f>
        <v>0</v>
      </c>
      <c r="R4370" s="3">
        <f>+Tabella2026[[#This Row],[CONTRIBUTO SULLA BASE DELLA POPOLAZIONE]]+Tabella2026[[#This Row],[CONTRIBUTO SULLA BASE DEL REDDITO]]</f>
        <v>9939.2615863227857</v>
      </c>
      <c r="S4370" s="3">
        <f>+Tabella2026[[#This Row],[CONTRIBUTO TOTALE]]/(PLAFOND/N_TESSERE)</f>
        <v>19.878523172645572</v>
      </c>
      <c r="T4370" s="3">
        <f>+MAX(CEILING(Tabella2026[[#This Row],[preDEF1]],1),1)</f>
        <v>20</v>
      </c>
      <c r="U4370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70" s="21">
        <f>+Tabella2026[[#This Row],[DEF - n. card]]*(PLAFOND/N_TESSERE)</f>
        <v>10000</v>
      </c>
      <c r="W4370" s="18"/>
    </row>
    <row r="4371" spans="2:23" x14ac:dyDescent="0.25">
      <c r="B4371" s="1" t="s">
        <v>8645</v>
      </c>
      <c r="C4371" s="2">
        <v>46006</v>
      </c>
      <c r="D4371" s="1" t="s">
        <v>8646</v>
      </c>
      <c r="E4371" s="1" t="s">
        <v>30</v>
      </c>
      <c r="F4371" s="1" t="s">
        <v>142</v>
      </c>
      <c r="G4371" s="1" t="s">
        <v>4778</v>
      </c>
      <c r="H4371" s="1" t="s">
        <v>15834</v>
      </c>
      <c r="I4371" s="5">
        <v>1988</v>
      </c>
      <c r="J4371" s="5">
        <v>35520028</v>
      </c>
      <c r="K4371" s="3">
        <f>+Tabella2026[[#This Row],[POP_2024]]/SUM(Tabella2026[POP_2024])</f>
        <v>3.3727233947431391E-5</v>
      </c>
      <c r="L4371" s="3">
        <f>+Tabella2026[[#This Row],[INCIDENZA POPOLAZIONE]]*(PLAFOND/2)</f>
        <v>9929.2723786983406</v>
      </c>
      <c r="M4371" s="3">
        <f>+IFERROR(Tabella2026[[#This Row],[reddito_2024]]/Tabella2026[[#This Row],[POP_2024]],"")</f>
        <v>17867.217303822938</v>
      </c>
      <c r="N4371" s="3">
        <f>+IF(Tabella2026[[#This Row],[REDDITO COMPLESSIVO PROCAPITE]]&lt;media_aggr_reddito_pc,(media_aggr_reddito_pc-Tabella2026[[#This Row],[REDDITO COMPLESSIVO PROCAPITE]]),0)</f>
        <v>0</v>
      </c>
      <c r="O4371" s="3">
        <f>+Tabella2026[[#This Row],[DIFFERENZA REDDITO INFERIORE ALLA MEDIA DALLA MEDIA]]*Tabella2026[[#This Row],[POP_2024]]</f>
        <v>0</v>
      </c>
      <c r="P4371" s="3">
        <f>+Tabella2026[[#This Row],[POPOLAZIONE PER DIFFERENZA ]]/SUM(Tabella2026[[POPOLAZIONE PER DIFFERENZA ]])</f>
        <v>0</v>
      </c>
      <c r="Q4371" s="3">
        <f>+Tabella2026[[#This Row],[INCIDENZA POPOLAZIONE PER DIFFERENZA]]*(PLAFOND-SUM(Tabella2026[CONTRIBUTO SULLA BASE DELLA POPOLAZIONE]))</f>
        <v>0</v>
      </c>
      <c r="R4371" s="3">
        <f>+Tabella2026[[#This Row],[CONTRIBUTO SULLA BASE DELLA POPOLAZIONE]]+Tabella2026[[#This Row],[CONTRIBUTO SULLA BASE DEL REDDITO]]</f>
        <v>9929.2723786983406</v>
      </c>
      <c r="S4371" s="3">
        <f>+Tabella2026[[#This Row],[CONTRIBUTO TOTALE]]/(PLAFOND/N_TESSERE)</f>
        <v>19.858544757396682</v>
      </c>
      <c r="T4371" s="3">
        <f>+MAX(CEILING(Tabella2026[[#This Row],[preDEF1]],1),1)</f>
        <v>20</v>
      </c>
      <c r="U4371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71" s="21">
        <f>+Tabella2026[[#This Row],[DEF - n. card]]*(PLAFOND/N_TESSERE)</f>
        <v>10000</v>
      </c>
      <c r="W4371" s="18"/>
    </row>
    <row r="4372" spans="2:23" x14ac:dyDescent="0.25">
      <c r="B4372" s="1" t="s">
        <v>8735</v>
      </c>
      <c r="C4372" s="2">
        <v>10039</v>
      </c>
      <c r="D4372" s="1" t="s">
        <v>8736</v>
      </c>
      <c r="E4372" s="1" t="s">
        <v>24</v>
      </c>
      <c r="F4372" s="1" t="s">
        <v>23</v>
      </c>
      <c r="G4372" s="1" t="s">
        <v>4778</v>
      </c>
      <c r="H4372" s="1" t="s">
        <v>15835</v>
      </c>
      <c r="I4372" s="5">
        <v>1988</v>
      </c>
      <c r="J4372" s="5">
        <v>38742924</v>
      </c>
      <c r="K4372" s="3">
        <f>+Tabella2026[[#This Row],[POP_2024]]/SUM(Tabella2026[POP_2024])</f>
        <v>3.3727233947431391E-5</v>
      </c>
      <c r="L4372" s="3">
        <f>+Tabella2026[[#This Row],[INCIDENZA POPOLAZIONE]]*(PLAFOND/2)</f>
        <v>9929.2723786983406</v>
      </c>
      <c r="M4372" s="3">
        <f>+IFERROR(Tabella2026[[#This Row],[reddito_2024]]/Tabella2026[[#This Row],[POP_2024]],"")</f>
        <v>19488.39235412475</v>
      </c>
      <c r="N4372" s="3">
        <f>+IF(Tabella2026[[#This Row],[REDDITO COMPLESSIVO PROCAPITE]]&lt;media_aggr_reddito_pc,(media_aggr_reddito_pc-Tabella2026[[#This Row],[REDDITO COMPLESSIVO PROCAPITE]]),0)</f>
        <v>0</v>
      </c>
      <c r="O4372" s="3">
        <f>+Tabella2026[[#This Row],[DIFFERENZA REDDITO INFERIORE ALLA MEDIA DALLA MEDIA]]*Tabella2026[[#This Row],[POP_2024]]</f>
        <v>0</v>
      </c>
      <c r="P4372" s="3">
        <f>+Tabella2026[[#This Row],[POPOLAZIONE PER DIFFERENZA ]]/SUM(Tabella2026[[POPOLAZIONE PER DIFFERENZA ]])</f>
        <v>0</v>
      </c>
      <c r="Q4372" s="3">
        <f>+Tabella2026[[#This Row],[INCIDENZA POPOLAZIONE PER DIFFERENZA]]*(PLAFOND-SUM(Tabella2026[CONTRIBUTO SULLA BASE DELLA POPOLAZIONE]))</f>
        <v>0</v>
      </c>
      <c r="R4372" s="3">
        <f>+Tabella2026[[#This Row],[CONTRIBUTO SULLA BASE DELLA POPOLAZIONE]]+Tabella2026[[#This Row],[CONTRIBUTO SULLA BASE DEL REDDITO]]</f>
        <v>9929.2723786983406</v>
      </c>
      <c r="S4372" s="3">
        <f>+Tabella2026[[#This Row],[CONTRIBUTO TOTALE]]/(PLAFOND/N_TESSERE)</f>
        <v>19.858544757396682</v>
      </c>
      <c r="T4372" s="3">
        <f>+MAX(CEILING(Tabella2026[[#This Row],[preDEF1]],1),1)</f>
        <v>20</v>
      </c>
      <c r="U4372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72" s="21">
        <f>+Tabella2026[[#This Row],[DEF - n. card]]*(PLAFOND/N_TESSERE)</f>
        <v>10000</v>
      </c>
      <c r="W4372" s="18"/>
    </row>
    <row r="4373" spans="2:23" x14ac:dyDescent="0.25">
      <c r="B4373" s="1" t="s">
        <v>8765</v>
      </c>
      <c r="C4373" s="2">
        <v>16197</v>
      </c>
      <c r="D4373" s="1" t="s">
        <v>8766</v>
      </c>
      <c r="E4373" s="1" t="s">
        <v>12</v>
      </c>
      <c r="F4373" s="1" t="s">
        <v>93</v>
      </c>
      <c r="G4373" s="1" t="s">
        <v>4778</v>
      </c>
      <c r="H4373" s="1" t="s">
        <v>15835</v>
      </c>
      <c r="I4373" s="5">
        <v>1988</v>
      </c>
      <c r="J4373" s="5">
        <v>39266884</v>
      </c>
      <c r="K4373" s="3">
        <f>+Tabella2026[[#This Row],[POP_2024]]/SUM(Tabella2026[POP_2024])</f>
        <v>3.3727233947431391E-5</v>
      </c>
      <c r="L4373" s="3">
        <f>+Tabella2026[[#This Row],[INCIDENZA POPOLAZIONE]]*(PLAFOND/2)</f>
        <v>9929.2723786983406</v>
      </c>
      <c r="M4373" s="3">
        <f>+IFERROR(Tabella2026[[#This Row],[reddito_2024]]/Tabella2026[[#This Row],[POP_2024]],"")</f>
        <v>19751.953722334005</v>
      </c>
      <c r="N4373" s="3">
        <f>+IF(Tabella2026[[#This Row],[REDDITO COMPLESSIVO PROCAPITE]]&lt;media_aggr_reddito_pc,(media_aggr_reddito_pc-Tabella2026[[#This Row],[REDDITO COMPLESSIVO PROCAPITE]]),0)</f>
        <v>0</v>
      </c>
      <c r="O4373" s="3">
        <f>+Tabella2026[[#This Row],[DIFFERENZA REDDITO INFERIORE ALLA MEDIA DALLA MEDIA]]*Tabella2026[[#This Row],[POP_2024]]</f>
        <v>0</v>
      </c>
      <c r="P4373" s="3">
        <f>+Tabella2026[[#This Row],[POPOLAZIONE PER DIFFERENZA ]]/SUM(Tabella2026[[POPOLAZIONE PER DIFFERENZA ]])</f>
        <v>0</v>
      </c>
      <c r="Q4373" s="3">
        <f>+Tabella2026[[#This Row],[INCIDENZA POPOLAZIONE PER DIFFERENZA]]*(PLAFOND-SUM(Tabella2026[CONTRIBUTO SULLA BASE DELLA POPOLAZIONE]))</f>
        <v>0</v>
      </c>
      <c r="R4373" s="3">
        <f>+Tabella2026[[#This Row],[CONTRIBUTO SULLA BASE DELLA POPOLAZIONE]]+Tabella2026[[#This Row],[CONTRIBUTO SULLA BASE DEL REDDITO]]</f>
        <v>9929.2723786983406</v>
      </c>
      <c r="S4373" s="3">
        <f>+Tabella2026[[#This Row],[CONTRIBUTO TOTALE]]/(PLAFOND/N_TESSERE)</f>
        <v>19.858544757396682</v>
      </c>
      <c r="T4373" s="3">
        <f>+MAX(CEILING(Tabella2026[[#This Row],[preDEF1]],1),1)</f>
        <v>20</v>
      </c>
      <c r="U4373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73" s="21">
        <f>+Tabella2026[[#This Row],[DEF - n. card]]*(PLAFOND/N_TESSERE)</f>
        <v>10000</v>
      </c>
      <c r="W4373" s="18"/>
    </row>
    <row r="4374" spans="2:23" x14ac:dyDescent="0.25">
      <c r="B4374" s="1" t="s">
        <v>8665</v>
      </c>
      <c r="C4374" s="2">
        <v>61006</v>
      </c>
      <c r="D4374" s="1" t="s">
        <v>8666</v>
      </c>
      <c r="E4374" s="1" t="s">
        <v>15</v>
      </c>
      <c r="F4374" s="1" t="s">
        <v>184</v>
      </c>
      <c r="G4374" s="1" t="s">
        <v>4778</v>
      </c>
      <c r="H4374" s="1" t="s">
        <v>15836</v>
      </c>
      <c r="I4374" s="5">
        <v>1986</v>
      </c>
      <c r="J4374" s="5">
        <v>21911109</v>
      </c>
      <c r="K4374" s="3">
        <f>+Tabella2026[[#This Row],[POP_2024]]/SUM(Tabella2026[POP_2024])</f>
        <v>3.3693303128570792E-5</v>
      </c>
      <c r="L4374" s="3">
        <f>+Tabella2026[[#This Row],[INCIDENZA POPOLAZIONE]]*(PLAFOND/2)</f>
        <v>9919.2831710738956</v>
      </c>
      <c r="M4374" s="3">
        <f>+IFERROR(Tabella2026[[#This Row],[reddito_2024]]/Tabella2026[[#This Row],[POP_2024]],"")</f>
        <v>11032.783987915407</v>
      </c>
      <c r="N4374" s="3">
        <f>+IF(Tabella2026[[#This Row],[REDDITO COMPLESSIVO PROCAPITE]]&lt;media_aggr_reddito_pc,(media_aggr_reddito_pc-Tabella2026[[#This Row],[REDDITO COMPLESSIVO PROCAPITE]]),0)</f>
        <v>6792.2820746933339</v>
      </c>
      <c r="O4374" s="3">
        <f>+Tabella2026[[#This Row],[DIFFERENZA REDDITO INFERIORE ALLA MEDIA DALLA MEDIA]]*Tabella2026[[#This Row],[POP_2024]]</f>
        <v>13489472.200340962</v>
      </c>
      <c r="P4374" s="3">
        <f>+Tabella2026[[#This Row],[POPOLAZIONE PER DIFFERENZA ]]/SUM(Tabella2026[[POPOLAZIONE PER DIFFERENZA ]])</f>
        <v>1.1967618346581044E-4</v>
      </c>
      <c r="Q4374" s="3">
        <f>+Tabella2026[[#This Row],[INCIDENZA POPOLAZIONE PER DIFFERENZA]]*(PLAFOND-SUM(Tabella2026[CONTRIBUTO SULLA BASE DELLA POPOLAZIONE]))</f>
        <v>35232.57865519714</v>
      </c>
      <c r="R4374" s="3">
        <f>+Tabella2026[[#This Row],[CONTRIBUTO SULLA BASE DELLA POPOLAZIONE]]+Tabella2026[[#This Row],[CONTRIBUTO SULLA BASE DEL REDDITO]]</f>
        <v>45151.861826271037</v>
      </c>
      <c r="S4374" s="3">
        <f>+Tabella2026[[#This Row],[CONTRIBUTO TOTALE]]/(PLAFOND/N_TESSERE)</f>
        <v>90.303723652542075</v>
      </c>
      <c r="T4374" s="3">
        <f>+MAX(CEILING(Tabella2026[[#This Row],[preDEF1]],1),1)</f>
        <v>91</v>
      </c>
      <c r="U4374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4374" s="21">
        <f>+Tabella2026[[#This Row],[DEF - n. card]]*(PLAFOND/N_TESSERE)</f>
        <v>45500</v>
      </c>
      <c r="W4374" s="18"/>
    </row>
    <row r="4375" spans="2:23" x14ac:dyDescent="0.25">
      <c r="B4375" s="1" t="s">
        <v>8799</v>
      </c>
      <c r="C4375" s="2">
        <v>16094</v>
      </c>
      <c r="D4375" s="1" t="s">
        <v>8800</v>
      </c>
      <c r="E4375" s="1" t="s">
        <v>12</v>
      </c>
      <c r="F4375" s="1" t="s">
        <v>93</v>
      </c>
      <c r="G4375" s="1" t="s">
        <v>4778</v>
      </c>
      <c r="H4375" s="1" t="s">
        <v>15835</v>
      </c>
      <c r="I4375" s="5">
        <v>1984</v>
      </c>
      <c r="J4375" s="5">
        <v>36478888</v>
      </c>
      <c r="K4375" s="3">
        <f>+Tabella2026[[#This Row],[POP_2024]]/SUM(Tabella2026[POP_2024])</f>
        <v>3.3659372309710199E-5</v>
      </c>
      <c r="L4375" s="3">
        <f>+Tabella2026[[#This Row],[INCIDENZA POPOLAZIONE]]*(PLAFOND/2)</f>
        <v>9909.2939634494505</v>
      </c>
      <c r="M4375" s="3">
        <f>+IFERROR(Tabella2026[[#This Row],[reddito_2024]]/Tabella2026[[#This Row],[POP_2024]],"")</f>
        <v>18386.53629032258</v>
      </c>
      <c r="N4375" s="3">
        <f>+IF(Tabella2026[[#This Row],[REDDITO COMPLESSIVO PROCAPITE]]&lt;media_aggr_reddito_pc,(media_aggr_reddito_pc-Tabella2026[[#This Row],[REDDITO COMPLESSIVO PROCAPITE]]),0)</f>
        <v>0</v>
      </c>
      <c r="O4375" s="3">
        <f>+Tabella2026[[#This Row],[DIFFERENZA REDDITO INFERIORE ALLA MEDIA DALLA MEDIA]]*Tabella2026[[#This Row],[POP_2024]]</f>
        <v>0</v>
      </c>
      <c r="P4375" s="3">
        <f>+Tabella2026[[#This Row],[POPOLAZIONE PER DIFFERENZA ]]/SUM(Tabella2026[[POPOLAZIONE PER DIFFERENZA ]])</f>
        <v>0</v>
      </c>
      <c r="Q4375" s="3">
        <f>+Tabella2026[[#This Row],[INCIDENZA POPOLAZIONE PER DIFFERENZA]]*(PLAFOND-SUM(Tabella2026[CONTRIBUTO SULLA BASE DELLA POPOLAZIONE]))</f>
        <v>0</v>
      </c>
      <c r="R4375" s="3">
        <f>+Tabella2026[[#This Row],[CONTRIBUTO SULLA BASE DELLA POPOLAZIONE]]+Tabella2026[[#This Row],[CONTRIBUTO SULLA BASE DEL REDDITO]]</f>
        <v>9909.2939634494505</v>
      </c>
      <c r="S4375" s="3">
        <f>+Tabella2026[[#This Row],[CONTRIBUTO TOTALE]]/(PLAFOND/N_TESSERE)</f>
        <v>19.8185879268989</v>
      </c>
      <c r="T4375" s="3">
        <f>+MAX(CEILING(Tabella2026[[#This Row],[preDEF1]],1),1)</f>
        <v>20</v>
      </c>
      <c r="U4375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75" s="21">
        <f>+Tabella2026[[#This Row],[DEF - n. card]]*(PLAFOND/N_TESSERE)</f>
        <v>10000</v>
      </c>
      <c r="W4375" s="18"/>
    </row>
    <row r="4376" spans="2:23" x14ac:dyDescent="0.25">
      <c r="B4376" s="1" t="s">
        <v>8821</v>
      </c>
      <c r="C4376" s="2">
        <v>16251</v>
      </c>
      <c r="D4376" s="1" t="s">
        <v>8822</v>
      </c>
      <c r="E4376" s="1" t="s">
        <v>12</v>
      </c>
      <c r="F4376" s="1" t="s">
        <v>93</v>
      </c>
      <c r="G4376" s="1" t="s">
        <v>4778</v>
      </c>
      <c r="H4376" s="1" t="s">
        <v>15835</v>
      </c>
      <c r="I4376" s="5">
        <v>1983</v>
      </c>
      <c r="J4376" s="5">
        <v>39726209</v>
      </c>
      <c r="K4376" s="3">
        <f>+Tabella2026[[#This Row],[POP_2024]]/SUM(Tabella2026[POP_2024])</f>
        <v>3.3642406900279903E-5</v>
      </c>
      <c r="L4376" s="3">
        <f>+Tabella2026[[#This Row],[INCIDENZA POPOLAZIONE]]*(PLAFOND/2)</f>
        <v>9904.2993596372289</v>
      </c>
      <c r="M4376" s="3">
        <f>+IFERROR(Tabella2026[[#This Row],[reddito_2024]]/Tabella2026[[#This Row],[POP_2024]],"")</f>
        <v>20033.388300554714</v>
      </c>
      <c r="N4376" s="3">
        <f>+IF(Tabella2026[[#This Row],[REDDITO COMPLESSIVO PROCAPITE]]&lt;media_aggr_reddito_pc,(media_aggr_reddito_pc-Tabella2026[[#This Row],[REDDITO COMPLESSIVO PROCAPITE]]),0)</f>
        <v>0</v>
      </c>
      <c r="O4376" s="3">
        <f>+Tabella2026[[#This Row],[DIFFERENZA REDDITO INFERIORE ALLA MEDIA DALLA MEDIA]]*Tabella2026[[#This Row],[POP_2024]]</f>
        <v>0</v>
      </c>
      <c r="P4376" s="3">
        <f>+Tabella2026[[#This Row],[POPOLAZIONE PER DIFFERENZA ]]/SUM(Tabella2026[[POPOLAZIONE PER DIFFERENZA ]])</f>
        <v>0</v>
      </c>
      <c r="Q4376" s="3">
        <f>+Tabella2026[[#This Row],[INCIDENZA POPOLAZIONE PER DIFFERENZA]]*(PLAFOND-SUM(Tabella2026[CONTRIBUTO SULLA BASE DELLA POPOLAZIONE]))</f>
        <v>0</v>
      </c>
      <c r="R4376" s="3">
        <f>+Tabella2026[[#This Row],[CONTRIBUTO SULLA BASE DELLA POPOLAZIONE]]+Tabella2026[[#This Row],[CONTRIBUTO SULLA BASE DEL REDDITO]]</f>
        <v>9904.2993596372289</v>
      </c>
      <c r="S4376" s="3">
        <f>+Tabella2026[[#This Row],[CONTRIBUTO TOTALE]]/(PLAFOND/N_TESSERE)</f>
        <v>19.808598719274457</v>
      </c>
      <c r="T4376" s="3">
        <f>+MAX(CEILING(Tabella2026[[#This Row],[preDEF1]],1),1)</f>
        <v>20</v>
      </c>
      <c r="U4376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76" s="21">
        <f>+Tabella2026[[#This Row],[DEF - n. card]]*(PLAFOND/N_TESSERE)</f>
        <v>10000</v>
      </c>
      <c r="W4376" s="18"/>
    </row>
    <row r="4377" spans="2:23" x14ac:dyDescent="0.25">
      <c r="B4377" s="1" t="s">
        <v>8971</v>
      </c>
      <c r="C4377" s="2">
        <v>116004</v>
      </c>
      <c r="D4377" s="1" t="s">
        <v>8972</v>
      </c>
      <c r="E4377" s="1" t="s">
        <v>76</v>
      </c>
      <c r="F4377" s="1" t="s">
        <v>15840</v>
      </c>
      <c r="G4377" s="1" t="s">
        <v>4778</v>
      </c>
      <c r="H4377" s="1" t="s">
        <v>15836</v>
      </c>
      <c r="I4377" s="5">
        <v>1983</v>
      </c>
      <c r="J4377" s="5">
        <v>26496338</v>
      </c>
      <c r="K4377" s="3">
        <f>+Tabella2026[[#This Row],[POP_2024]]/SUM(Tabella2026[POP_2024])</f>
        <v>3.3642406900279903E-5</v>
      </c>
      <c r="L4377" s="3">
        <f>+Tabella2026[[#This Row],[INCIDENZA POPOLAZIONE]]*(PLAFOND/2)</f>
        <v>9904.2993596372289</v>
      </c>
      <c r="M4377" s="3">
        <f>+IFERROR(Tabella2026[[#This Row],[reddito_2024]]/Tabella2026[[#This Row],[POP_2024]],"")</f>
        <v>13361.743822491175</v>
      </c>
      <c r="N4377" s="3">
        <f>+IF(Tabella2026[[#This Row],[REDDITO COMPLESSIVO PROCAPITE]]&lt;media_aggr_reddito_pc,(media_aggr_reddito_pc-Tabella2026[[#This Row],[REDDITO COMPLESSIVO PROCAPITE]]),0)</f>
        <v>4463.3222401175663</v>
      </c>
      <c r="O4377" s="3">
        <f>+Tabella2026[[#This Row],[DIFFERENZA REDDITO INFERIORE ALLA MEDIA DALLA MEDIA]]*Tabella2026[[#This Row],[POP_2024]]</f>
        <v>8850768.002153134</v>
      </c>
      <c r="P4377" s="3">
        <f>+Tabella2026[[#This Row],[POPOLAZIONE PER DIFFERENZA ]]/SUM(Tabella2026[[POPOLAZIONE PER DIFFERENZA ]])</f>
        <v>7.8522429899980067E-5</v>
      </c>
      <c r="Q4377" s="3">
        <f>+Tabella2026[[#This Row],[INCIDENZA POPOLAZIONE PER DIFFERENZA]]*(PLAFOND-SUM(Tabella2026[CONTRIBUTO SULLA BASE DELLA POPOLAZIONE]))</f>
        <v>23116.9444707318</v>
      </c>
      <c r="R4377" s="3">
        <f>+Tabella2026[[#This Row],[CONTRIBUTO SULLA BASE DELLA POPOLAZIONE]]+Tabella2026[[#This Row],[CONTRIBUTO SULLA BASE DEL REDDITO]]</f>
        <v>33021.243830369029</v>
      </c>
      <c r="S4377" s="3">
        <f>+Tabella2026[[#This Row],[CONTRIBUTO TOTALE]]/(PLAFOND/N_TESSERE)</f>
        <v>66.042487660738061</v>
      </c>
      <c r="T4377" s="3">
        <f>+MAX(CEILING(Tabella2026[[#This Row],[preDEF1]],1),1)</f>
        <v>67</v>
      </c>
      <c r="U4377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4377" s="21">
        <f>+Tabella2026[[#This Row],[DEF - n. card]]*(PLAFOND/N_TESSERE)</f>
        <v>33500</v>
      </c>
      <c r="W4377" s="18"/>
    </row>
    <row r="4378" spans="2:23" x14ac:dyDescent="0.25">
      <c r="B4378" s="1" t="s">
        <v>8677</v>
      </c>
      <c r="C4378" s="2">
        <v>8056</v>
      </c>
      <c r="D4378" s="1" t="s">
        <v>8678</v>
      </c>
      <c r="E4378" s="1" t="s">
        <v>24</v>
      </c>
      <c r="F4378" s="1" t="s">
        <v>286</v>
      </c>
      <c r="G4378" s="1" t="s">
        <v>4778</v>
      </c>
      <c r="H4378" s="1" t="s">
        <v>15835</v>
      </c>
      <c r="I4378" s="5">
        <v>1982</v>
      </c>
      <c r="J4378" s="5">
        <v>37393704</v>
      </c>
      <c r="K4378" s="3">
        <f>+Tabella2026[[#This Row],[POP_2024]]/SUM(Tabella2026[POP_2024])</f>
        <v>3.3625441490849607E-5</v>
      </c>
      <c r="L4378" s="3">
        <f>+Tabella2026[[#This Row],[INCIDENZA POPOLAZIONE]]*(PLAFOND/2)</f>
        <v>9899.3047558250055</v>
      </c>
      <c r="M4378" s="3">
        <f>+IFERROR(Tabella2026[[#This Row],[reddito_2024]]/Tabella2026[[#This Row],[POP_2024]],"")</f>
        <v>18866.65186680121</v>
      </c>
      <c r="N4378" s="3">
        <f>+IF(Tabella2026[[#This Row],[REDDITO COMPLESSIVO PROCAPITE]]&lt;media_aggr_reddito_pc,(media_aggr_reddito_pc-Tabella2026[[#This Row],[REDDITO COMPLESSIVO PROCAPITE]]),0)</f>
        <v>0</v>
      </c>
      <c r="O4378" s="3">
        <f>+Tabella2026[[#This Row],[DIFFERENZA REDDITO INFERIORE ALLA MEDIA DALLA MEDIA]]*Tabella2026[[#This Row],[POP_2024]]</f>
        <v>0</v>
      </c>
      <c r="P4378" s="3">
        <f>+Tabella2026[[#This Row],[POPOLAZIONE PER DIFFERENZA ]]/SUM(Tabella2026[[POPOLAZIONE PER DIFFERENZA ]])</f>
        <v>0</v>
      </c>
      <c r="Q4378" s="3">
        <f>+Tabella2026[[#This Row],[INCIDENZA POPOLAZIONE PER DIFFERENZA]]*(PLAFOND-SUM(Tabella2026[CONTRIBUTO SULLA BASE DELLA POPOLAZIONE]))</f>
        <v>0</v>
      </c>
      <c r="R4378" s="3">
        <f>+Tabella2026[[#This Row],[CONTRIBUTO SULLA BASE DELLA POPOLAZIONE]]+Tabella2026[[#This Row],[CONTRIBUTO SULLA BASE DEL REDDITO]]</f>
        <v>9899.3047558250055</v>
      </c>
      <c r="S4378" s="3">
        <f>+Tabella2026[[#This Row],[CONTRIBUTO TOTALE]]/(PLAFOND/N_TESSERE)</f>
        <v>19.79860951165001</v>
      </c>
      <c r="T4378" s="3">
        <f>+MAX(CEILING(Tabella2026[[#This Row],[preDEF1]],1),1)</f>
        <v>20</v>
      </c>
      <c r="U4378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78" s="21">
        <f>+Tabella2026[[#This Row],[DEF - n. card]]*(PLAFOND/N_TESSERE)</f>
        <v>10000</v>
      </c>
      <c r="W4378" s="18"/>
    </row>
    <row r="4379" spans="2:23" x14ac:dyDescent="0.25">
      <c r="B4379" s="1" t="s">
        <v>8589</v>
      </c>
      <c r="C4379" s="2">
        <v>64067</v>
      </c>
      <c r="D4379" s="1" t="s">
        <v>8590</v>
      </c>
      <c r="E4379" s="1" t="s">
        <v>15</v>
      </c>
      <c r="F4379" s="1" t="s">
        <v>290</v>
      </c>
      <c r="G4379" s="1" t="s">
        <v>4778</v>
      </c>
      <c r="H4379" s="1" t="s">
        <v>15836</v>
      </c>
      <c r="I4379" s="5">
        <v>1981</v>
      </c>
      <c r="J4379" s="5">
        <v>28210017</v>
      </c>
      <c r="K4379" s="3">
        <f>+Tabella2026[[#This Row],[POP_2024]]/SUM(Tabella2026[POP_2024])</f>
        <v>3.360847608141931E-5</v>
      </c>
      <c r="L4379" s="3">
        <f>+Tabella2026[[#This Row],[INCIDENZA POPOLAZIONE]]*(PLAFOND/2)</f>
        <v>9894.3101520127839</v>
      </c>
      <c r="M4379" s="3">
        <f>+IFERROR(Tabella2026[[#This Row],[reddito_2024]]/Tabella2026[[#This Row],[POP_2024]],"")</f>
        <v>14240.29126703685</v>
      </c>
      <c r="N4379" s="3">
        <f>+IF(Tabella2026[[#This Row],[REDDITO COMPLESSIVO PROCAPITE]]&lt;media_aggr_reddito_pc,(media_aggr_reddito_pc-Tabella2026[[#This Row],[REDDITO COMPLESSIVO PROCAPITE]]),0)</f>
        <v>3584.7747955718914</v>
      </c>
      <c r="O4379" s="3">
        <f>+Tabella2026[[#This Row],[DIFFERENZA REDDITO INFERIORE ALLA MEDIA DALLA MEDIA]]*Tabella2026[[#This Row],[POP_2024]]</f>
        <v>7101438.8700279165</v>
      </c>
      <c r="P4379" s="3">
        <f>+Tabella2026[[#This Row],[POPOLAZIONE PER DIFFERENZA ]]/SUM(Tabella2026[[POPOLAZIONE PER DIFFERENZA ]])</f>
        <v>6.3002694876321188E-5</v>
      </c>
      <c r="Q4379" s="3">
        <f>+Tabella2026[[#This Row],[INCIDENZA POPOLAZIONE PER DIFFERENZA]]*(PLAFOND-SUM(Tabella2026[CONTRIBUTO SULLA BASE DELLA POPOLAZIONE]))</f>
        <v>18547.946119567874</v>
      </c>
      <c r="R4379" s="3">
        <f>+Tabella2026[[#This Row],[CONTRIBUTO SULLA BASE DELLA POPOLAZIONE]]+Tabella2026[[#This Row],[CONTRIBUTO SULLA BASE DEL REDDITO]]</f>
        <v>28442.256271580656</v>
      </c>
      <c r="S4379" s="3">
        <f>+Tabella2026[[#This Row],[CONTRIBUTO TOTALE]]/(PLAFOND/N_TESSERE)</f>
        <v>56.884512543161314</v>
      </c>
      <c r="T4379" s="3">
        <f>+MAX(CEILING(Tabella2026[[#This Row],[preDEF1]],1),1)</f>
        <v>57</v>
      </c>
      <c r="U4379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4379" s="21">
        <f>+Tabella2026[[#This Row],[DEF - n. card]]*(PLAFOND/N_TESSERE)</f>
        <v>28500</v>
      </c>
      <c r="W4379" s="18"/>
    </row>
    <row r="4380" spans="2:23" x14ac:dyDescent="0.25">
      <c r="B4380" s="1" t="s">
        <v>9011</v>
      </c>
      <c r="C4380" s="2">
        <v>66087</v>
      </c>
      <c r="D4380" s="1" t="s">
        <v>9012</v>
      </c>
      <c r="E4380" s="1" t="s">
        <v>96</v>
      </c>
      <c r="F4380" s="1" t="s">
        <v>201</v>
      </c>
      <c r="G4380" s="1" t="s">
        <v>4778</v>
      </c>
      <c r="H4380" s="1" t="s">
        <v>15836</v>
      </c>
      <c r="I4380" s="5">
        <v>1981</v>
      </c>
      <c r="J4380" s="5">
        <v>28031179</v>
      </c>
      <c r="K4380" s="3">
        <f>+Tabella2026[[#This Row],[POP_2024]]/SUM(Tabella2026[POP_2024])</f>
        <v>3.360847608141931E-5</v>
      </c>
      <c r="L4380" s="3">
        <f>+Tabella2026[[#This Row],[INCIDENZA POPOLAZIONE]]*(PLAFOND/2)</f>
        <v>9894.3101520127839</v>
      </c>
      <c r="M4380" s="3">
        <f>+IFERROR(Tabella2026[[#This Row],[reddito_2024]]/Tabella2026[[#This Row],[POP_2024]],"")</f>
        <v>14150.014639071176</v>
      </c>
      <c r="N4380" s="3">
        <f>+IF(Tabella2026[[#This Row],[REDDITO COMPLESSIVO PROCAPITE]]&lt;media_aggr_reddito_pc,(media_aggr_reddito_pc-Tabella2026[[#This Row],[REDDITO COMPLESSIVO PROCAPITE]]),0)</f>
        <v>3675.0514235375649</v>
      </c>
      <c r="O4380" s="3">
        <f>+Tabella2026[[#This Row],[DIFFERENZA REDDITO INFERIORE ALLA MEDIA DALLA MEDIA]]*Tabella2026[[#This Row],[POP_2024]]</f>
        <v>7280276.8700279165</v>
      </c>
      <c r="P4380" s="3">
        <f>+Tabella2026[[#This Row],[POPOLAZIONE PER DIFFERENZA ]]/SUM(Tabella2026[[POPOLAZIONE PER DIFFERENZA ]])</f>
        <v>6.4589313609863448E-5</v>
      </c>
      <c r="Q4380" s="3">
        <f>+Tabella2026[[#This Row],[INCIDENZA POPOLAZIONE PER DIFFERENZA]]*(PLAFOND-SUM(Tabella2026[CONTRIBUTO SULLA BASE DELLA POPOLAZIONE]))</f>
        <v>19015.04548475867</v>
      </c>
      <c r="R4380" s="3">
        <f>+Tabella2026[[#This Row],[CONTRIBUTO SULLA BASE DELLA POPOLAZIONE]]+Tabella2026[[#This Row],[CONTRIBUTO SULLA BASE DEL REDDITO]]</f>
        <v>28909.355636771455</v>
      </c>
      <c r="S4380" s="3">
        <f>+Tabella2026[[#This Row],[CONTRIBUTO TOTALE]]/(PLAFOND/N_TESSERE)</f>
        <v>57.81871127354291</v>
      </c>
      <c r="T4380" s="3">
        <f>+MAX(CEILING(Tabella2026[[#This Row],[preDEF1]],1),1)</f>
        <v>58</v>
      </c>
      <c r="U4380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4380" s="21">
        <f>+Tabella2026[[#This Row],[DEF - n. card]]*(PLAFOND/N_TESSERE)</f>
        <v>29000</v>
      </c>
      <c r="W4380" s="18"/>
    </row>
    <row r="4381" spans="2:23" x14ac:dyDescent="0.25">
      <c r="B4381" s="1" t="s">
        <v>8761</v>
      </c>
      <c r="C4381" s="2">
        <v>62010</v>
      </c>
      <c r="D4381" s="1" t="s">
        <v>8762</v>
      </c>
      <c r="E4381" s="1" t="s">
        <v>15</v>
      </c>
      <c r="F4381" s="1" t="s">
        <v>256</v>
      </c>
      <c r="G4381" s="1" t="s">
        <v>4778</v>
      </c>
      <c r="H4381" s="1" t="s">
        <v>15836</v>
      </c>
      <c r="I4381" s="5">
        <v>1980</v>
      </c>
      <c r="J4381" s="5">
        <v>20430462</v>
      </c>
      <c r="K4381" s="3">
        <f>+Tabella2026[[#This Row],[POP_2024]]/SUM(Tabella2026[POP_2024])</f>
        <v>3.3591510671989007E-5</v>
      </c>
      <c r="L4381" s="3">
        <f>+Tabella2026[[#This Row],[INCIDENZA POPOLAZIONE]]*(PLAFOND/2)</f>
        <v>9889.3155482005604</v>
      </c>
      <c r="M4381" s="3">
        <f>+IFERROR(Tabella2026[[#This Row],[reddito_2024]]/Tabella2026[[#This Row],[POP_2024]],"")</f>
        <v>10318.415151515152</v>
      </c>
      <c r="N4381" s="3">
        <f>+IF(Tabella2026[[#This Row],[REDDITO COMPLESSIVO PROCAPITE]]&lt;media_aggr_reddito_pc,(media_aggr_reddito_pc-Tabella2026[[#This Row],[REDDITO COMPLESSIVO PROCAPITE]]),0)</f>
        <v>7506.6509110935895</v>
      </c>
      <c r="O4381" s="3">
        <f>+Tabella2026[[#This Row],[DIFFERENZA REDDITO INFERIORE ALLA MEDIA DALLA MEDIA]]*Tabella2026[[#This Row],[POP_2024]]</f>
        <v>14863168.803965308</v>
      </c>
      <c r="P4381" s="3">
        <f>+Tabella2026[[#This Row],[POPOLAZIONE PER DIFFERENZA ]]/SUM(Tabella2026[[POPOLAZIONE PER DIFFERENZA ]])</f>
        <v>1.3186337391478536E-4</v>
      </c>
      <c r="Q4381" s="3">
        <f>+Tabella2026[[#This Row],[INCIDENZA POPOLAZIONE PER DIFFERENZA]]*(PLAFOND-SUM(Tabella2026[CONTRIBUTO SULLA BASE DELLA POPOLAZIONE]))</f>
        <v>38820.478382982532</v>
      </c>
      <c r="R4381" s="3">
        <f>+Tabella2026[[#This Row],[CONTRIBUTO SULLA BASE DELLA POPOLAZIONE]]+Tabella2026[[#This Row],[CONTRIBUTO SULLA BASE DEL REDDITO]]</f>
        <v>48709.793931183092</v>
      </c>
      <c r="S4381" s="3">
        <f>+Tabella2026[[#This Row],[CONTRIBUTO TOTALE]]/(PLAFOND/N_TESSERE)</f>
        <v>97.419587862366186</v>
      </c>
      <c r="T4381" s="3">
        <f>+MAX(CEILING(Tabella2026[[#This Row],[preDEF1]],1),1)</f>
        <v>98</v>
      </c>
      <c r="U4381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4381" s="21">
        <f>+Tabella2026[[#This Row],[DEF - n. card]]*(PLAFOND/N_TESSERE)</f>
        <v>49000</v>
      </c>
      <c r="W4381" s="18"/>
    </row>
    <row r="4382" spans="2:23" x14ac:dyDescent="0.25">
      <c r="B4382" s="1" t="s">
        <v>8653</v>
      </c>
      <c r="C4382" s="2">
        <v>109022</v>
      </c>
      <c r="D4382" s="1" t="s">
        <v>8654</v>
      </c>
      <c r="E4382" s="1" t="s">
        <v>117</v>
      </c>
      <c r="F4382" s="1" t="s">
        <v>506</v>
      </c>
      <c r="G4382" s="1" t="s">
        <v>4778</v>
      </c>
      <c r="H4382" s="1" t="s">
        <v>15834</v>
      </c>
      <c r="I4382" s="5">
        <v>1978</v>
      </c>
      <c r="J4382" s="5">
        <v>31168264</v>
      </c>
      <c r="K4382" s="3">
        <f>+Tabella2026[[#This Row],[POP_2024]]/SUM(Tabella2026[POP_2024])</f>
        <v>3.3557579853128414E-5</v>
      </c>
      <c r="L4382" s="3">
        <f>+Tabella2026[[#This Row],[INCIDENZA POPOLAZIONE]]*(PLAFOND/2)</f>
        <v>9879.3263405761154</v>
      </c>
      <c r="M4382" s="3">
        <f>+IFERROR(Tabella2026[[#This Row],[reddito_2024]]/Tabella2026[[#This Row],[POP_2024]],"")</f>
        <v>15757.464105156723</v>
      </c>
      <c r="N4382" s="3">
        <f>+IF(Tabella2026[[#This Row],[REDDITO COMPLESSIVO PROCAPITE]]&lt;media_aggr_reddito_pc,(media_aggr_reddito_pc-Tabella2026[[#This Row],[REDDITO COMPLESSIVO PROCAPITE]]),0)</f>
        <v>2067.6019574520178</v>
      </c>
      <c r="O4382" s="3">
        <f>+Tabella2026[[#This Row],[DIFFERENZA REDDITO INFERIORE ALLA MEDIA DALLA MEDIA]]*Tabella2026[[#This Row],[POP_2024]]</f>
        <v>4089716.6718400912</v>
      </c>
      <c r="P4382" s="3">
        <f>+Tabella2026[[#This Row],[POPOLAZIONE PER DIFFERENZA ]]/SUM(Tabella2026[[POPOLAZIONE PER DIFFERENZA ]])</f>
        <v>3.6283234471541979E-5</v>
      </c>
      <c r="Q4382" s="3">
        <f>+Tabella2026[[#This Row],[INCIDENZA POPOLAZIONE PER DIFFERENZA]]*(PLAFOND-SUM(Tabella2026[CONTRIBUTO SULLA BASE DELLA POPOLAZIONE]))</f>
        <v>10681.757015996149</v>
      </c>
      <c r="R4382" s="3">
        <f>+Tabella2026[[#This Row],[CONTRIBUTO SULLA BASE DELLA POPOLAZIONE]]+Tabella2026[[#This Row],[CONTRIBUTO SULLA BASE DEL REDDITO]]</f>
        <v>20561.083356572264</v>
      </c>
      <c r="S4382" s="3">
        <f>+Tabella2026[[#This Row],[CONTRIBUTO TOTALE]]/(PLAFOND/N_TESSERE)</f>
        <v>41.12216671314453</v>
      </c>
      <c r="T4382" s="3">
        <f>+MAX(CEILING(Tabella2026[[#This Row],[preDEF1]],1),1)</f>
        <v>42</v>
      </c>
      <c r="U4382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4382" s="21">
        <f>+Tabella2026[[#This Row],[DEF - n. card]]*(PLAFOND/N_TESSERE)</f>
        <v>21000</v>
      </c>
      <c r="W4382" s="18"/>
    </row>
    <row r="4383" spans="2:23" x14ac:dyDescent="0.25">
      <c r="B4383" s="1" t="s">
        <v>8833</v>
      </c>
      <c r="C4383" s="2">
        <v>62005</v>
      </c>
      <c r="D4383" s="1" t="s">
        <v>8834</v>
      </c>
      <c r="E4383" s="1" t="s">
        <v>15</v>
      </c>
      <c r="F4383" s="1" t="s">
        <v>256</v>
      </c>
      <c r="G4383" s="1" t="s">
        <v>4778</v>
      </c>
      <c r="H4383" s="1" t="s">
        <v>15836</v>
      </c>
      <c r="I4383" s="5">
        <v>1977</v>
      </c>
      <c r="J4383" s="5">
        <v>19288930</v>
      </c>
      <c r="K4383" s="3">
        <f>+Tabella2026[[#This Row],[POP_2024]]/SUM(Tabella2026[POP_2024])</f>
        <v>3.3540614443698118E-5</v>
      </c>
      <c r="L4383" s="3">
        <f>+Tabella2026[[#This Row],[INCIDENZA POPOLAZIONE]]*(PLAFOND/2)</f>
        <v>9874.3317367638938</v>
      </c>
      <c r="M4383" s="3">
        <f>+IFERROR(Tabella2026[[#This Row],[reddito_2024]]/Tabella2026[[#This Row],[POP_2024]],"")</f>
        <v>9756.6666666666661</v>
      </c>
      <c r="N4383" s="3">
        <f>+IF(Tabella2026[[#This Row],[REDDITO COMPLESSIVO PROCAPITE]]&lt;media_aggr_reddito_pc,(media_aggr_reddito_pc-Tabella2026[[#This Row],[REDDITO COMPLESSIVO PROCAPITE]]),0)</f>
        <v>8068.399395942075</v>
      </c>
      <c r="O4383" s="3">
        <f>+Tabella2026[[#This Row],[DIFFERENZA REDDITO INFERIORE ALLA MEDIA DALLA MEDIA]]*Tabella2026[[#This Row],[POP_2024]]</f>
        <v>15951225.605777482</v>
      </c>
      <c r="P4383" s="3">
        <f>+Tabella2026[[#This Row],[POPOLAZIONE PER DIFFERENZA ]]/SUM(Tabella2026[[POPOLAZIONE PER DIFFERENZA ]])</f>
        <v>1.4151641915636311E-4</v>
      </c>
      <c r="Q4383" s="3">
        <f>+Tabella2026[[#This Row],[INCIDENZA POPOLAZIONE PER DIFFERENZA]]*(PLAFOND-SUM(Tabella2026[CONTRIBUTO SULLA BASE DELLA POPOLAZIONE]))</f>
        <v>41662.327662319098</v>
      </c>
      <c r="R4383" s="3">
        <f>+Tabella2026[[#This Row],[CONTRIBUTO SULLA BASE DELLA POPOLAZIONE]]+Tabella2026[[#This Row],[CONTRIBUTO SULLA BASE DEL REDDITO]]</f>
        <v>51536.659399082993</v>
      </c>
      <c r="S4383" s="3">
        <f>+Tabella2026[[#This Row],[CONTRIBUTO TOTALE]]/(PLAFOND/N_TESSERE)</f>
        <v>103.07331879816599</v>
      </c>
      <c r="T4383" s="3">
        <f>+MAX(CEILING(Tabella2026[[#This Row],[preDEF1]],1),1)</f>
        <v>104</v>
      </c>
      <c r="U4383" s="9">
        <f xml:space="preserve"> IF(ROW(Tabella2026[[#This Row],[preDEF2]]) - ROW(Tabella2026[[#Headers],[preDEF2]])&lt;=ABS(SUM(Tabella2026[preDEF2])-N_TESSERE),Tabella2026[[#This Row],[preDEF2]]-1,Tabella2026[[#This Row],[preDEF2]])</f>
        <v>104</v>
      </c>
      <c r="V4383" s="21">
        <f>+Tabella2026[[#This Row],[DEF - n. card]]*(PLAFOND/N_TESSERE)</f>
        <v>52000</v>
      </c>
      <c r="W4383" s="18"/>
    </row>
    <row r="4384" spans="2:23" x14ac:dyDescent="0.25">
      <c r="B4384" s="1" t="s">
        <v>8851</v>
      </c>
      <c r="C4384" s="2">
        <v>69030</v>
      </c>
      <c r="D4384" s="1" t="s">
        <v>8852</v>
      </c>
      <c r="E4384" s="1" t="s">
        <v>96</v>
      </c>
      <c r="F4384" s="1" t="s">
        <v>328</v>
      </c>
      <c r="G4384" s="1" t="s">
        <v>4778</v>
      </c>
      <c r="H4384" s="1" t="s">
        <v>15836</v>
      </c>
      <c r="I4384" s="5">
        <v>1977</v>
      </c>
      <c r="J4384" s="5">
        <v>28617672</v>
      </c>
      <c r="K4384" s="3">
        <f>+Tabella2026[[#This Row],[POP_2024]]/SUM(Tabella2026[POP_2024])</f>
        <v>3.3540614443698118E-5</v>
      </c>
      <c r="L4384" s="3">
        <f>+Tabella2026[[#This Row],[INCIDENZA POPOLAZIONE]]*(PLAFOND/2)</f>
        <v>9874.3317367638938</v>
      </c>
      <c r="M4384" s="3">
        <f>+IFERROR(Tabella2026[[#This Row],[reddito_2024]]/Tabella2026[[#This Row],[POP_2024]],"")</f>
        <v>14475.301972685887</v>
      </c>
      <c r="N4384" s="3">
        <f>+IF(Tabella2026[[#This Row],[REDDITO COMPLESSIVO PROCAPITE]]&lt;media_aggr_reddito_pc,(media_aggr_reddito_pc-Tabella2026[[#This Row],[REDDITO COMPLESSIVO PROCAPITE]]),0)</f>
        <v>3349.7640899228536</v>
      </c>
      <c r="O4384" s="3">
        <f>+Tabella2026[[#This Row],[DIFFERENZA REDDITO INFERIORE ALLA MEDIA DALLA MEDIA]]*Tabella2026[[#This Row],[POP_2024]]</f>
        <v>6622483.6057774816</v>
      </c>
      <c r="P4384" s="3">
        <f>+Tabella2026[[#This Row],[POPOLAZIONE PER DIFFERENZA ]]/SUM(Tabella2026[[POPOLAZIONE PER DIFFERENZA ]])</f>
        <v>5.8753489479322625E-5</v>
      </c>
      <c r="Q4384" s="3">
        <f>+Tabella2026[[#This Row],[INCIDENZA POPOLAZIONE PER DIFFERENZA]]*(PLAFOND-SUM(Tabella2026[CONTRIBUTO SULLA BASE DELLA POPOLAZIONE]))</f>
        <v>17296.983237595541</v>
      </c>
      <c r="R4384" s="3">
        <f>+Tabella2026[[#This Row],[CONTRIBUTO SULLA BASE DELLA POPOLAZIONE]]+Tabella2026[[#This Row],[CONTRIBUTO SULLA BASE DEL REDDITO]]</f>
        <v>27171.314974359433</v>
      </c>
      <c r="S4384" s="3">
        <f>+Tabella2026[[#This Row],[CONTRIBUTO TOTALE]]/(PLAFOND/N_TESSERE)</f>
        <v>54.342629948718866</v>
      </c>
      <c r="T4384" s="3">
        <f>+MAX(CEILING(Tabella2026[[#This Row],[preDEF1]],1),1)</f>
        <v>55</v>
      </c>
      <c r="U4384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4384" s="21">
        <f>+Tabella2026[[#This Row],[DEF - n. card]]*(PLAFOND/N_TESSERE)</f>
        <v>27500</v>
      </c>
      <c r="W4384" s="18"/>
    </row>
    <row r="4385" spans="2:23" x14ac:dyDescent="0.25">
      <c r="B4385" s="1" t="s">
        <v>8647</v>
      </c>
      <c r="C4385" s="2">
        <v>17058</v>
      </c>
      <c r="D4385" s="1" t="s">
        <v>8648</v>
      </c>
      <c r="E4385" s="1" t="s">
        <v>12</v>
      </c>
      <c r="F4385" s="1" t="s">
        <v>50</v>
      </c>
      <c r="G4385" s="1" t="s">
        <v>4778</v>
      </c>
      <c r="H4385" s="1" t="s">
        <v>15835</v>
      </c>
      <c r="I4385" s="5">
        <v>1975</v>
      </c>
      <c r="J4385" s="5">
        <v>32752483</v>
      </c>
      <c r="K4385" s="3">
        <f>+Tabella2026[[#This Row],[POP_2024]]/SUM(Tabella2026[POP_2024])</f>
        <v>3.3506683624837525E-5</v>
      </c>
      <c r="L4385" s="3">
        <f>+Tabella2026[[#This Row],[INCIDENZA POPOLAZIONE]]*(PLAFOND/2)</f>
        <v>9864.3425291394487</v>
      </c>
      <c r="M4385" s="3">
        <f>+IFERROR(Tabella2026[[#This Row],[reddito_2024]]/Tabella2026[[#This Row],[POP_2024]],"")</f>
        <v>16583.535696202533</v>
      </c>
      <c r="N4385" s="3">
        <f>+IF(Tabella2026[[#This Row],[REDDITO COMPLESSIVO PROCAPITE]]&lt;media_aggr_reddito_pc,(media_aggr_reddito_pc-Tabella2026[[#This Row],[REDDITO COMPLESSIVO PROCAPITE]]),0)</f>
        <v>1241.5303664062085</v>
      </c>
      <c r="O4385" s="3">
        <f>+Tabella2026[[#This Row],[DIFFERENZA REDDITO INFERIORE ALLA MEDIA DALLA MEDIA]]*Tabella2026[[#This Row],[POP_2024]]</f>
        <v>2452022.4736522618</v>
      </c>
      <c r="P4385" s="3">
        <f>+Tabella2026[[#This Row],[POPOLAZIONE PER DIFFERENZA ]]/SUM(Tabella2026[[POPOLAZIONE PER DIFFERENZA ]])</f>
        <v>2.1753904605080188E-5</v>
      </c>
      <c r="Q4385" s="3">
        <f>+Tabella2026[[#This Row],[INCIDENZA POPOLAZIONE PER DIFFERENZA]]*(PLAFOND-SUM(Tabella2026[CONTRIBUTO SULLA BASE DELLA POPOLAZIONE]))</f>
        <v>6404.3332003071791</v>
      </c>
      <c r="R4385" s="3">
        <f>+Tabella2026[[#This Row],[CONTRIBUTO SULLA BASE DELLA POPOLAZIONE]]+Tabella2026[[#This Row],[CONTRIBUTO SULLA BASE DEL REDDITO]]</f>
        <v>16268.675729446628</v>
      </c>
      <c r="S4385" s="3">
        <f>+Tabella2026[[#This Row],[CONTRIBUTO TOTALE]]/(PLAFOND/N_TESSERE)</f>
        <v>32.537351458893255</v>
      </c>
      <c r="T4385" s="3">
        <f>+MAX(CEILING(Tabella2026[[#This Row],[preDEF1]],1),1)</f>
        <v>33</v>
      </c>
      <c r="U4385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4385" s="21">
        <f>+Tabella2026[[#This Row],[DEF - n. card]]*(PLAFOND/N_TESSERE)</f>
        <v>16500</v>
      </c>
      <c r="W4385" s="18"/>
    </row>
    <row r="4386" spans="2:23" x14ac:dyDescent="0.25">
      <c r="B4386" s="1" t="s">
        <v>8819</v>
      </c>
      <c r="C4386" s="2">
        <v>1077</v>
      </c>
      <c r="D4386" s="1" t="s">
        <v>8820</v>
      </c>
      <c r="E4386" s="1" t="s">
        <v>18</v>
      </c>
      <c r="F4386" s="1" t="s">
        <v>17</v>
      </c>
      <c r="G4386" s="1" t="s">
        <v>4778</v>
      </c>
      <c r="H4386" s="1" t="s">
        <v>15835</v>
      </c>
      <c r="I4386" s="5">
        <v>1974</v>
      </c>
      <c r="J4386" s="5">
        <v>43539895</v>
      </c>
      <c r="K4386" s="3">
        <f>+Tabella2026[[#This Row],[POP_2024]]/SUM(Tabella2026[POP_2024])</f>
        <v>3.3489718215407222E-5</v>
      </c>
      <c r="L4386" s="3">
        <f>+Tabella2026[[#This Row],[INCIDENZA POPOLAZIONE]]*(PLAFOND/2)</f>
        <v>9859.3479253272253</v>
      </c>
      <c r="M4386" s="3">
        <f>+IFERROR(Tabella2026[[#This Row],[reddito_2024]]/Tabella2026[[#This Row],[POP_2024]],"")</f>
        <v>22056.684397163121</v>
      </c>
      <c r="N4386" s="3">
        <f>+IF(Tabella2026[[#This Row],[REDDITO COMPLESSIVO PROCAPITE]]&lt;media_aggr_reddito_pc,(media_aggr_reddito_pc-Tabella2026[[#This Row],[REDDITO COMPLESSIVO PROCAPITE]]),0)</f>
        <v>0</v>
      </c>
      <c r="O4386" s="3">
        <f>+Tabella2026[[#This Row],[DIFFERENZA REDDITO INFERIORE ALLA MEDIA DALLA MEDIA]]*Tabella2026[[#This Row],[POP_2024]]</f>
        <v>0</v>
      </c>
      <c r="P4386" s="3">
        <f>+Tabella2026[[#This Row],[POPOLAZIONE PER DIFFERENZA ]]/SUM(Tabella2026[[POPOLAZIONE PER DIFFERENZA ]])</f>
        <v>0</v>
      </c>
      <c r="Q4386" s="3">
        <f>+Tabella2026[[#This Row],[INCIDENZA POPOLAZIONE PER DIFFERENZA]]*(PLAFOND-SUM(Tabella2026[CONTRIBUTO SULLA BASE DELLA POPOLAZIONE]))</f>
        <v>0</v>
      </c>
      <c r="R4386" s="3">
        <f>+Tabella2026[[#This Row],[CONTRIBUTO SULLA BASE DELLA POPOLAZIONE]]+Tabella2026[[#This Row],[CONTRIBUTO SULLA BASE DEL REDDITO]]</f>
        <v>9859.3479253272253</v>
      </c>
      <c r="S4386" s="3">
        <f>+Tabella2026[[#This Row],[CONTRIBUTO TOTALE]]/(PLAFOND/N_TESSERE)</f>
        <v>19.718695850654452</v>
      </c>
      <c r="T4386" s="3">
        <f>+MAX(CEILING(Tabella2026[[#This Row],[preDEF1]],1),1)</f>
        <v>20</v>
      </c>
      <c r="U4386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86" s="21">
        <f>+Tabella2026[[#This Row],[DEF - n. card]]*(PLAFOND/N_TESSERE)</f>
        <v>10000</v>
      </c>
      <c r="W4386" s="18"/>
    </row>
    <row r="4387" spans="2:23" x14ac:dyDescent="0.25">
      <c r="B4387" s="1" t="s">
        <v>8889</v>
      </c>
      <c r="C4387" s="2">
        <v>16083</v>
      </c>
      <c r="D4387" s="1" t="s">
        <v>8890</v>
      </c>
      <c r="E4387" s="1" t="s">
        <v>12</v>
      </c>
      <c r="F4387" s="1" t="s">
        <v>93</v>
      </c>
      <c r="G4387" s="1" t="s">
        <v>4778</v>
      </c>
      <c r="H4387" s="1" t="s">
        <v>15835</v>
      </c>
      <c r="I4387" s="5">
        <v>1974</v>
      </c>
      <c r="J4387" s="5">
        <v>34939016</v>
      </c>
      <c r="K4387" s="3">
        <f>+Tabella2026[[#This Row],[POP_2024]]/SUM(Tabella2026[POP_2024])</f>
        <v>3.3489718215407222E-5</v>
      </c>
      <c r="L4387" s="3">
        <f>+Tabella2026[[#This Row],[INCIDENZA POPOLAZIONE]]*(PLAFOND/2)</f>
        <v>9859.3479253272253</v>
      </c>
      <c r="M4387" s="3">
        <f>+IFERROR(Tabella2026[[#This Row],[reddito_2024]]/Tabella2026[[#This Row],[POP_2024]],"")</f>
        <v>17699.602836879432</v>
      </c>
      <c r="N4387" s="3">
        <f>+IF(Tabella2026[[#This Row],[REDDITO COMPLESSIVO PROCAPITE]]&lt;media_aggr_reddito_pc,(media_aggr_reddito_pc-Tabella2026[[#This Row],[REDDITO COMPLESSIVO PROCAPITE]]),0)</f>
        <v>125.46322572930876</v>
      </c>
      <c r="O4387" s="3">
        <f>+Tabella2026[[#This Row],[DIFFERENZA REDDITO INFERIORE ALLA MEDIA DALLA MEDIA]]*Tabella2026[[#This Row],[POP_2024]]</f>
        <v>247664.40758965549</v>
      </c>
      <c r="P4387" s="3">
        <f>+Tabella2026[[#This Row],[POPOLAZIONE PER DIFFERENZA ]]/SUM(Tabella2026[[POPOLAZIONE PER DIFFERENZA ]])</f>
        <v>2.1972343054238766E-6</v>
      </c>
      <c r="Q4387" s="3">
        <f>+Tabella2026[[#This Row],[INCIDENZA POPOLAZIONE PER DIFFERENZA]]*(PLAFOND-SUM(Tabella2026[CONTRIBUTO SULLA BASE DELLA POPOLAZIONE]))</f>
        <v>646.8641315910628</v>
      </c>
      <c r="R4387" s="3">
        <f>+Tabella2026[[#This Row],[CONTRIBUTO SULLA BASE DELLA POPOLAZIONE]]+Tabella2026[[#This Row],[CONTRIBUTO SULLA BASE DEL REDDITO]]</f>
        <v>10506.212056918288</v>
      </c>
      <c r="S4387" s="3">
        <f>+Tabella2026[[#This Row],[CONTRIBUTO TOTALE]]/(PLAFOND/N_TESSERE)</f>
        <v>21.012424113836577</v>
      </c>
      <c r="T4387" s="3">
        <f>+MAX(CEILING(Tabella2026[[#This Row],[preDEF1]],1),1)</f>
        <v>22</v>
      </c>
      <c r="U4387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387" s="21">
        <f>+Tabella2026[[#This Row],[DEF - n. card]]*(PLAFOND/N_TESSERE)</f>
        <v>11000</v>
      </c>
      <c r="W4387" s="18"/>
    </row>
    <row r="4388" spans="2:23" x14ac:dyDescent="0.25">
      <c r="B4388" s="1" t="s">
        <v>8749</v>
      </c>
      <c r="C4388" s="2">
        <v>116008</v>
      </c>
      <c r="D4388" s="1" t="s">
        <v>8750</v>
      </c>
      <c r="E4388" s="1" t="s">
        <v>76</v>
      </c>
      <c r="F4388" s="1" t="s">
        <v>15840</v>
      </c>
      <c r="G4388" s="1" t="s">
        <v>4778</v>
      </c>
      <c r="H4388" s="1" t="s">
        <v>15836</v>
      </c>
      <c r="I4388" s="5">
        <v>1974</v>
      </c>
      <c r="J4388" s="5">
        <v>26564020</v>
      </c>
      <c r="K4388" s="3">
        <f>+Tabella2026[[#This Row],[POP_2024]]/SUM(Tabella2026[POP_2024])</f>
        <v>3.3489718215407222E-5</v>
      </c>
      <c r="L4388" s="3">
        <f>+Tabella2026[[#This Row],[INCIDENZA POPOLAZIONE]]*(PLAFOND/2)</f>
        <v>9859.3479253272253</v>
      </c>
      <c r="M4388" s="3">
        <f>+IFERROR(Tabella2026[[#This Row],[reddito_2024]]/Tabella2026[[#This Row],[POP_2024]],"")</f>
        <v>13456.950354609929</v>
      </c>
      <c r="N4388" s="3">
        <f>+IF(Tabella2026[[#This Row],[REDDITO COMPLESSIVO PROCAPITE]]&lt;media_aggr_reddito_pc,(media_aggr_reddito_pc-Tabella2026[[#This Row],[REDDITO COMPLESSIVO PROCAPITE]]),0)</f>
        <v>4368.1157079988116</v>
      </c>
      <c r="O4388" s="3">
        <f>+Tabella2026[[#This Row],[DIFFERENZA REDDITO INFERIORE ALLA MEDIA DALLA MEDIA]]*Tabella2026[[#This Row],[POP_2024]]</f>
        <v>8622660.4075896535</v>
      </c>
      <c r="P4388" s="3">
        <f>+Tabella2026[[#This Row],[POPOLAZIONE PER DIFFERENZA ]]/SUM(Tabella2026[[POPOLAZIONE PER DIFFERENZA ]])</f>
        <v>7.6498700140098592E-5</v>
      </c>
      <c r="Q4388" s="3">
        <f>+Tabella2026[[#This Row],[INCIDENZA POPOLAZIONE PER DIFFERENZA]]*(PLAFOND-SUM(Tabella2026[CONTRIBUTO SULLA BASE DELLA POPOLAZIONE]))</f>
        <v>22521.159947220011</v>
      </c>
      <c r="R4388" s="3">
        <f>+Tabella2026[[#This Row],[CONTRIBUTO SULLA BASE DELLA POPOLAZIONE]]+Tabella2026[[#This Row],[CONTRIBUTO SULLA BASE DEL REDDITO]]</f>
        <v>32380.507872547234</v>
      </c>
      <c r="S4388" s="3">
        <f>+Tabella2026[[#This Row],[CONTRIBUTO TOTALE]]/(PLAFOND/N_TESSERE)</f>
        <v>64.761015745094468</v>
      </c>
      <c r="T4388" s="3">
        <f>+MAX(CEILING(Tabella2026[[#This Row],[preDEF1]],1),1)</f>
        <v>65</v>
      </c>
      <c r="U4388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4388" s="21">
        <f>+Tabella2026[[#This Row],[DEF - n. card]]*(PLAFOND/N_TESSERE)</f>
        <v>32500</v>
      </c>
      <c r="W4388" s="18"/>
    </row>
    <row r="4389" spans="2:23" x14ac:dyDescent="0.25">
      <c r="B4389" s="1" t="s">
        <v>8813</v>
      </c>
      <c r="C4389" s="2">
        <v>1222</v>
      </c>
      <c r="D4389" s="1" t="s">
        <v>8814</v>
      </c>
      <c r="E4389" s="1" t="s">
        <v>18</v>
      </c>
      <c r="F4389" s="1" t="s">
        <v>17</v>
      </c>
      <c r="G4389" s="1" t="s">
        <v>4778</v>
      </c>
      <c r="H4389" s="1" t="s">
        <v>15835</v>
      </c>
      <c r="I4389" s="5">
        <v>1974</v>
      </c>
      <c r="J4389" s="5">
        <v>41683525</v>
      </c>
      <c r="K4389" s="3">
        <f>+Tabella2026[[#This Row],[POP_2024]]/SUM(Tabella2026[POP_2024])</f>
        <v>3.3489718215407222E-5</v>
      </c>
      <c r="L4389" s="3">
        <f>+Tabella2026[[#This Row],[INCIDENZA POPOLAZIONE]]*(PLAFOND/2)</f>
        <v>9859.3479253272253</v>
      </c>
      <c r="M4389" s="3">
        <f>+IFERROR(Tabella2026[[#This Row],[reddito_2024]]/Tabella2026[[#This Row],[POP_2024]],"")</f>
        <v>21116.274062816618</v>
      </c>
      <c r="N4389" s="3">
        <f>+IF(Tabella2026[[#This Row],[REDDITO COMPLESSIVO PROCAPITE]]&lt;media_aggr_reddito_pc,(media_aggr_reddito_pc-Tabella2026[[#This Row],[REDDITO COMPLESSIVO PROCAPITE]]),0)</f>
        <v>0</v>
      </c>
      <c r="O4389" s="3">
        <f>+Tabella2026[[#This Row],[DIFFERENZA REDDITO INFERIORE ALLA MEDIA DALLA MEDIA]]*Tabella2026[[#This Row],[POP_2024]]</f>
        <v>0</v>
      </c>
      <c r="P4389" s="3">
        <f>+Tabella2026[[#This Row],[POPOLAZIONE PER DIFFERENZA ]]/SUM(Tabella2026[[POPOLAZIONE PER DIFFERENZA ]])</f>
        <v>0</v>
      </c>
      <c r="Q4389" s="3">
        <f>+Tabella2026[[#This Row],[INCIDENZA POPOLAZIONE PER DIFFERENZA]]*(PLAFOND-SUM(Tabella2026[CONTRIBUTO SULLA BASE DELLA POPOLAZIONE]))</f>
        <v>0</v>
      </c>
      <c r="R4389" s="3">
        <f>+Tabella2026[[#This Row],[CONTRIBUTO SULLA BASE DELLA POPOLAZIONE]]+Tabella2026[[#This Row],[CONTRIBUTO SULLA BASE DEL REDDITO]]</f>
        <v>9859.3479253272253</v>
      </c>
      <c r="S4389" s="3">
        <f>+Tabella2026[[#This Row],[CONTRIBUTO TOTALE]]/(PLAFOND/N_TESSERE)</f>
        <v>19.718695850654452</v>
      </c>
      <c r="T4389" s="3">
        <f>+MAX(CEILING(Tabella2026[[#This Row],[preDEF1]],1),1)</f>
        <v>20</v>
      </c>
      <c r="U4389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89" s="21">
        <f>+Tabella2026[[#This Row],[DEF - n. card]]*(PLAFOND/N_TESSERE)</f>
        <v>10000</v>
      </c>
      <c r="W4389" s="18"/>
    </row>
    <row r="4390" spans="2:23" x14ac:dyDescent="0.25">
      <c r="B4390" s="1" t="s">
        <v>8947</v>
      </c>
      <c r="C4390" s="2">
        <v>56016</v>
      </c>
      <c r="D4390" s="1" t="s">
        <v>8948</v>
      </c>
      <c r="E4390" s="1" t="s">
        <v>8</v>
      </c>
      <c r="F4390" s="1" t="s">
        <v>210</v>
      </c>
      <c r="G4390" s="1" t="s">
        <v>4778</v>
      </c>
      <c r="H4390" s="1" t="s">
        <v>15834</v>
      </c>
      <c r="I4390" s="5">
        <v>1973</v>
      </c>
      <c r="J4390" s="5">
        <v>26660132</v>
      </c>
      <c r="K4390" s="3">
        <f>+Tabella2026[[#This Row],[POP_2024]]/SUM(Tabella2026[POP_2024])</f>
        <v>3.3472752805976926E-5</v>
      </c>
      <c r="L4390" s="3">
        <f>+Tabella2026[[#This Row],[INCIDENZA POPOLAZIONE]]*(PLAFOND/2)</f>
        <v>9854.3533215150019</v>
      </c>
      <c r="M4390" s="3">
        <f>+IFERROR(Tabella2026[[#This Row],[reddito_2024]]/Tabella2026[[#This Row],[POP_2024]],"")</f>
        <v>13512.484541307653</v>
      </c>
      <c r="N4390" s="3">
        <f>+IF(Tabella2026[[#This Row],[REDDITO COMPLESSIVO PROCAPITE]]&lt;media_aggr_reddito_pc,(media_aggr_reddito_pc-Tabella2026[[#This Row],[REDDITO COMPLESSIVO PROCAPITE]]),0)</f>
        <v>4312.5815213010883</v>
      </c>
      <c r="O4390" s="3">
        <f>+Tabella2026[[#This Row],[DIFFERENZA REDDITO INFERIORE ALLA MEDIA DALLA MEDIA]]*Tabella2026[[#This Row],[POP_2024]]</f>
        <v>8508723.3415270466</v>
      </c>
      <c r="P4390" s="3">
        <f>+Tabella2026[[#This Row],[POPOLAZIONE PER DIFFERENZA ]]/SUM(Tabella2026[[POPOLAZIONE PER DIFFERENZA ]])</f>
        <v>7.5487870878645353E-5</v>
      </c>
      <c r="Q4390" s="3">
        <f>+Tabella2026[[#This Row],[INCIDENZA POPOLAZIONE PER DIFFERENZA]]*(PLAFOND-SUM(Tabella2026[CONTRIBUTO SULLA BASE DELLA POPOLAZIONE]))</f>
        <v>22223.572570770124</v>
      </c>
      <c r="R4390" s="3">
        <f>+Tabella2026[[#This Row],[CONTRIBUTO SULLA BASE DELLA POPOLAZIONE]]+Tabella2026[[#This Row],[CONTRIBUTO SULLA BASE DEL REDDITO]]</f>
        <v>32077.925892285126</v>
      </c>
      <c r="S4390" s="3">
        <f>+Tabella2026[[#This Row],[CONTRIBUTO TOTALE]]/(PLAFOND/N_TESSERE)</f>
        <v>64.155851784570245</v>
      </c>
      <c r="T4390" s="3">
        <f>+MAX(CEILING(Tabella2026[[#This Row],[preDEF1]],1),1)</f>
        <v>65</v>
      </c>
      <c r="U4390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4390" s="21">
        <f>+Tabella2026[[#This Row],[DEF - n. card]]*(PLAFOND/N_TESSERE)</f>
        <v>32500</v>
      </c>
      <c r="W4390" s="18"/>
    </row>
    <row r="4391" spans="2:23" x14ac:dyDescent="0.25">
      <c r="B4391" s="1" t="s">
        <v>8943</v>
      </c>
      <c r="C4391" s="2">
        <v>14032</v>
      </c>
      <c r="D4391" s="1" t="s">
        <v>8944</v>
      </c>
      <c r="E4391" s="1" t="s">
        <v>12</v>
      </c>
      <c r="F4391" s="1" t="s">
        <v>980</v>
      </c>
      <c r="G4391" s="1" t="s">
        <v>4778</v>
      </c>
      <c r="H4391" s="1" t="s">
        <v>15835</v>
      </c>
      <c r="I4391" s="5">
        <v>1972</v>
      </c>
      <c r="J4391" s="5">
        <v>30568196</v>
      </c>
      <c r="K4391" s="3">
        <f>+Tabella2026[[#This Row],[POP_2024]]/SUM(Tabella2026[POP_2024])</f>
        <v>3.345578739654663E-5</v>
      </c>
      <c r="L4391" s="3">
        <f>+Tabella2026[[#This Row],[INCIDENZA POPOLAZIONE]]*(PLAFOND/2)</f>
        <v>9849.3587177027803</v>
      </c>
      <c r="M4391" s="3">
        <f>+IFERROR(Tabella2026[[#This Row],[reddito_2024]]/Tabella2026[[#This Row],[POP_2024]],"")</f>
        <v>15501.113590263692</v>
      </c>
      <c r="N4391" s="3">
        <f>+IF(Tabella2026[[#This Row],[REDDITO COMPLESSIVO PROCAPITE]]&lt;media_aggr_reddito_pc,(media_aggr_reddito_pc-Tabella2026[[#This Row],[REDDITO COMPLESSIVO PROCAPITE]]),0)</f>
        <v>2323.9524723450486</v>
      </c>
      <c r="O4391" s="3">
        <f>+Tabella2026[[#This Row],[DIFFERENZA REDDITO INFERIORE ALLA MEDIA DALLA MEDIA]]*Tabella2026[[#This Row],[POP_2024]]</f>
        <v>4582834.275464436</v>
      </c>
      <c r="P4391" s="3">
        <f>+Tabella2026[[#This Row],[POPOLAZIONE PER DIFFERENZA ]]/SUM(Tabella2026[[POPOLAZIONE PER DIFFERENZA ]])</f>
        <v>4.0658085609162936E-5</v>
      </c>
      <c r="Q4391" s="3">
        <f>+Tabella2026[[#This Row],[INCIDENZA POPOLAZIONE PER DIFFERENZA]]*(PLAFOND-SUM(Tabella2026[CONTRIBUTO SULLA BASE DELLA POPOLAZIONE]))</f>
        <v>11969.70990977341</v>
      </c>
      <c r="R4391" s="3">
        <f>+Tabella2026[[#This Row],[CONTRIBUTO SULLA BASE DELLA POPOLAZIONE]]+Tabella2026[[#This Row],[CONTRIBUTO SULLA BASE DEL REDDITO]]</f>
        <v>21819.06862747619</v>
      </c>
      <c r="S4391" s="3">
        <f>+Tabella2026[[#This Row],[CONTRIBUTO TOTALE]]/(PLAFOND/N_TESSERE)</f>
        <v>43.638137254952383</v>
      </c>
      <c r="T4391" s="3">
        <f>+MAX(CEILING(Tabella2026[[#This Row],[preDEF1]],1),1)</f>
        <v>44</v>
      </c>
      <c r="U4391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4391" s="21">
        <f>+Tabella2026[[#This Row],[DEF - n. card]]*(PLAFOND/N_TESSERE)</f>
        <v>22000</v>
      </c>
      <c r="W4391" s="18"/>
    </row>
    <row r="4392" spans="2:23" x14ac:dyDescent="0.25">
      <c r="B4392" s="1" t="s">
        <v>8725</v>
      </c>
      <c r="C4392" s="2">
        <v>61050</v>
      </c>
      <c r="D4392" s="1" t="s">
        <v>8726</v>
      </c>
      <c r="E4392" s="1" t="s">
        <v>15</v>
      </c>
      <c r="F4392" s="1" t="s">
        <v>184</v>
      </c>
      <c r="G4392" s="1" t="s">
        <v>4778</v>
      </c>
      <c r="H4392" s="1" t="s">
        <v>15836</v>
      </c>
      <c r="I4392" s="5">
        <v>1972</v>
      </c>
      <c r="J4392" s="5">
        <v>25861571</v>
      </c>
      <c r="K4392" s="3">
        <f>+Tabella2026[[#This Row],[POP_2024]]/SUM(Tabella2026[POP_2024])</f>
        <v>3.345578739654663E-5</v>
      </c>
      <c r="L4392" s="3">
        <f>+Tabella2026[[#This Row],[INCIDENZA POPOLAZIONE]]*(PLAFOND/2)</f>
        <v>9849.3587177027803</v>
      </c>
      <c r="M4392" s="3">
        <f>+IFERROR(Tabella2026[[#This Row],[reddito_2024]]/Tabella2026[[#This Row],[POP_2024]],"")</f>
        <v>13114.3869168357</v>
      </c>
      <c r="N4392" s="3">
        <f>+IF(Tabella2026[[#This Row],[REDDITO COMPLESSIVO PROCAPITE]]&lt;media_aggr_reddito_pc,(media_aggr_reddito_pc-Tabella2026[[#This Row],[REDDITO COMPLESSIVO PROCAPITE]]),0)</f>
        <v>4710.6791457730415</v>
      </c>
      <c r="O4392" s="3">
        <f>+Tabella2026[[#This Row],[DIFFERENZA REDDITO INFERIORE ALLA MEDIA DALLA MEDIA]]*Tabella2026[[#This Row],[POP_2024]]</f>
        <v>9289459.2754644379</v>
      </c>
      <c r="P4392" s="3">
        <f>+Tabella2026[[#This Row],[POPOLAZIONE PER DIFFERENZA ]]/SUM(Tabella2026[[POPOLAZIONE PER DIFFERENZA ]])</f>
        <v>8.2414420374472212E-5</v>
      </c>
      <c r="Q4392" s="3">
        <f>+Tabella2026[[#This Row],[INCIDENZA POPOLAZIONE PER DIFFERENZA]]*(PLAFOND-SUM(Tabella2026[CONTRIBUTO SULLA BASE DELLA POPOLAZIONE]))</f>
        <v>24262.743547429436</v>
      </c>
      <c r="R4392" s="3">
        <f>+Tabella2026[[#This Row],[CONTRIBUTO SULLA BASE DELLA POPOLAZIONE]]+Tabella2026[[#This Row],[CONTRIBUTO SULLA BASE DEL REDDITO]]</f>
        <v>34112.102265132213</v>
      </c>
      <c r="S4392" s="3">
        <f>+Tabella2026[[#This Row],[CONTRIBUTO TOTALE]]/(PLAFOND/N_TESSERE)</f>
        <v>68.22420453026443</v>
      </c>
      <c r="T4392" s="3">
        <f>+MAX(CEILING(Tabella2026[[#This Row],[preDEF1]],1),1)</f>
        <v>69</v>
      </c>
      <c r="U4392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4392" s="21">
        <f>+Tabella2026[[#This Row],[DEF - n. card]]*(PLAFOND/N_TESSERE)</f>
        <v>34500</v>
      </c>
      <c r="W4392" s="18"/>
    </row>
    <row r="4393" spans="2:23" x14ac:dyDescent="0.25">
      <c r="B4393" s="1" t="s">
        <v>8845</v>
      </c>
      <c r="C4393" s="2">
        <v>57051</v>
      </c>
      <c r="D4393" s="1" t="s">
        <v>8846</v>
      </c>
      <c r="E4393" s="1" t="s">
        <v>8</v>
      </c>
      <c r="F4393" s="1" t="s">
        <v>377</v>
      </c>
      <c r="G4393" s="1" t="s">
        <v>4778</v>
      </c>
      <c r="H4393" s="1" t="s">
        <v>15834</v>
      </c>
      <c r="I4393" s="5">
        <v>1971</v>
      </c>
      <c r="J4393" s="5">
        <v>28326635</v>
      </c>
      <c r="K4393" s="3">
        <f>+Tabella2026[[#This Row],[POP_2024]]/SUM(Tabella2026[POP_2024])</f>
        <v>3.3438821987116333E-5</v>
      </c>
      <c r="L4393" s="3">
        <f>+Tabella2026[[#This Row],[INCIDENZA POPOLAZIONE]]*(PLAFOND/2)</f>
        <v>9844.3641138905587</v>
      </c>
      <c r="M4393" s="3">
        <f>+IFERROR(Tabella2026[[#This Row],[reddito_2024]]/Tabella2026[[#This Row],[POP_2024]],"")</f>
        <v>14371.707255200407</v>
      </c>
      <c r="N4393" s="3">
        <f>+IF(Tabella2026[[#This Row],[REDDITO COMPLESSIVO PROCAPITE]]&lt;media_aggr_reddito_pc,(media_aggr_reddito_pc-Tabella2026[[#This Row],[REDDITO COMPLESSIVO PROCAPITE]]),0)</f>
        <v>3453.3588074083345</v>
      </c>
      <c r="O4393" s="3">
        <f>+Tabella2026[[#This Row],[DIFFERENZA REDDITO INFERIORE ALLA MEDIA DALLA MEDIA]]*Tabella2026[[#This Row],[POP_2024]]</f>
        <v>6806570.2094018273</v>
      </c>
      <c r="P4393" s="3">
        <f>+Tabella2026[[#This Row],[POPOLAZIONE PER DIFFERENZA ]]/SUM(Tabella2026[[POPOLAZIONE PER DIFFERENZA ]])</f>
        <v>6.0386672885000155E-5</v>
      </c>
      <c r="Q4393" s="3">
        <f>+Tabella2026[[#This Row],[INCIDENZA POPOLAZIONE PER DIFFERENZA]]*(PLAFOND-SUM(Tabella2026[CONTRIBUTO SULLA BASE DELLA POPOLAZIONE]))</f>
        <v>17777.791207339455</v>
      </c>
      <c r="R4393" s="3">
        <f>+Tabella2026[[#This Row],[CONTRIBUTO SULLA BASE DELLA POPOLAZIONE]]+Tabella2026[[#This Row],[CONTRIBUTO SULLA BASE DEL REDDITO]]</f>
        <v>27622.155321230013</v>
      </c>
      <c r="S4393" s="3">
        <f>+Tabella2026[[#This Row],[CONTRIBUTO TOTALE]]/(PLAFOND/N_TESSERE)</f>
        <v>55.244310642460029</v>
      </c>
      <c r="T4393" s="3">
        <f>+MAX(CEILING(Tabella2026[[#This Row],[preDEF1]],1),1)</f>
        <v>56</v>
      </c>
      <c r="U4393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4393" s="21">
        <f>+Tabella2026[[#This Row],[DEF - n. card]]*(PLAFOND/N_TESSERE)</f>
        <v>28000</v>
      </c>
      <c r="W4393" s="18"/>
    </row>
    <row r="4394" spans="2:23" x14ac:dyDescent="0.25">
      <c r="B4394" s="1" t="s">
        <v>8951</v>
      </c>
      <c r="C4394" s="2">
        <v>97065</v>
      </c>
      <c r="D4394" s="1" t="s">
        <v>8952</v>
      </c>
      <c r="E4394" s="1" t="s">
        <v>12</v>
      </c>
      <c r="F4394" s="1" t="s">
        <v>362</v>
      </c>
      <c r="G4394" s="1" t="s">
        <v>4778</v>
      </c>
      <c r="H4394" s="1" t="s">
        <v>15835</v>
      </c>
      <c r="I4394" s="5">
        <v>1970</v>
      </c>
      <c r="J4394" s="5">
        <v>35420730</v>
      </c>
      <c r="K4394" s="3">
        <f>+Tabella2026[[#This Row],[POP_2024]]/SUM(Tabella2026[POP_2024])</f>
        <v>3.3421856577686037E-5</v>
      </c>
      <c r="L4394" s="3">
        <f>+Tabella2026[[#This Row],[INCIDENZA POPOLAZIONE]]*(PLAFOND/2)</f>
        <v>9839.3695100783352</v>
      </c>
      <c r="M4394" s="3">
        <f>+IFERROR(Tabella2026[[#This Row],[reddito_2024]]/Tabella2026[[#This Row],[POP_2024]],"")</f>
        <v>17980.065989847717</v>
      </c>
      <c r="N4394" s="3">
        <f>+IF(Tabella2026[[#This Row],[REDDITO COMPLESSIVO PROCAPITE]]&lt;media_aggr_reddito_pc,(media_aggr_reddito_pc-Tabella2026[[#This Row],[REDDITO COMPLESSIVO PROCAPITE]]),0)</f>
        <v>0</v>
      </c>
      <c r="O4394" s="3">
        <f>+Tabella2026[[#This Row],[DIFFERENZA REDDITO INFERIORE ALLA MEDIA DALLA MEDIA]]*Tabella2026[[#This Row],[POP_2024]]</f>
        <v>0</v>
      </c>
      <c r="P4394" s="3">
        <f>+Tabella2026[[#This Row],[POPOLAZIONE PER DIFFERENZA ]]/SUM(Tabella2026[[POPOLAZIONE PER DIFFERENZA ]])</f>
        <v>0</v>
      </c>
      <c r="Q4394" s="3">
        <f>+Tabella2026[[#This Row],[INCIDENZA POPOLAZIONE PER DIFFERENZA]]*(PLAFOND-SUM(Tabella2026[CONTRIBUTO SULLA BASE DELLA POPOLAZIONE]))</f>
        <v>0</v>
      </c>
      <c r="R4394" s="3">
        <f>+Tabella2026[[#This Row],[CONTRIBUTO SULLA BASE DELLA POPOLAZIONE]]+Tabella2026[[#This Row],[CONTRIBUTO SULLA BASE DEL REDDITO]]</f>
        <v>9839.3695100783352</v>
      </c>
      <c r="S4394" s="3">
        <f>+Tabella2026[[#This Row],[CONTRIBUTO TOTALE]]/(PLAFOND/N_TESSERE)</f>
        <v>19.678739020156669</v>
      </c>
      <c r="T4394" s="3">
        <f>+MAX(CEILING(Tabella2026[[#This Row],[preDEF1]],1),1)</f>
        <v>20</v>
      </c>
      <c r="U4394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94" s="21">
        <f>+Tabella2026[[#This Row],[DEF - n. card]]*(PLAFOND/N_TESSERE)</f>
        <v>10000</v>
      </c>
      <c r="W4394" s="18"/>
    </row>
    <row r="4395" spans="2:23" x14ac:dyDescent="0.25">
      <c r="B4395" s="1" t="s">
        <v>8939</v>
      </c>
      <c r="C4395" s="2">
        <v>12052</v>
      </c>
      <c r="D4395" s="1" t="s">
        <v>8940</v>
      </c>
      <c r="E4395" s="1" t="s">
        <v>12</v>
      </c>
      <c r="F4395" s="1" t="s">
        <v>157</v>
      </c>
      <c r="G4395" s="1" t="s">
        <v>4778</v>
      </c>
      <c r="H4395" s="1" t="s">
        <v>15835</v>
      </c>
      <c r="I4395" s="5">
        <v>1968</v>
      </c>
      <c r="J4395" s="5">
        <v>19246239</v>
      </c>
      <c r="K4395" s="3">
        <f>+Tabella2026[[#This Row],[POP_2024]]/SUM(Tabella2026[POP_2024])</f>
        <v>3.3387925758825438E-5</v>
      </c>
      <c r="L4395" s="3">
        <f>+Tabella2026[[#This Row],[INCIDENZA POPOLAZIONE]]*(PLAFOND/2)</f>
        <v>9829.3803024538902</v>
      </c>
      <c r="M4395" s="3">
        <f>+IFERROR(Tabella2026[[#This Row],[reddito_2024]]/Tabella2026[[#This Row],[POP_2024]],"")</f>
        <v>9779.5929878048773</v>
      </c>
      <c r="N4395" s="3">
        <f>+IF(Tabella2026[[#This Row],[REDDITO COMPLESSIVO PROCAPITE]]&lt;media_aggr_reddito_pc,(media_aggr_reddito_pc-Tabella2026[[#This Row],[REDDITO COMPLESSIVO PROCAPITE]]),0)</f>
        <v>8045.4730748038637</v>
      </c>
      <c r="O4395" s="3">
        <f>+Tabella2026[[#This Row],[DIFFERENZA REDDITO INFERIORE ALLA MEDIA DALLA MEDIA]]*Tabella2026[[#This Row],[POP_2024]]</f>
        <v>15833491.011214003</v>
      </c>
      <c r="P4395" s="3">
        <f>+Tabella2026[[#This Row],[POPOLAZIONE PER DIFFERENZA ]]/SUM(Tabella2026[[POPOLAZIONE PER DIFFERENZA ]])</f>
        <v>1.4047189890160506E-4</v>
      </c>
      <c r="Q4395" s="3">
        <f>+Tabella2026[[#This Row],[INCIDENZA POPOLAZIONE PER DIFFERENZA]]*(PLAFOND-SUM(Tabella2026[CONTRIBUTO SULLA BASE DELLA POPOLAZIONE]))</f>
        <v>41354.82168270852</v>
      </c>
      <c r="R4395" s="3">
        <f>+Tabella2026[[#This Row],[CONTRIBUTO SULLA BASE DELLA POPOLAZIONE]]+Tabella2026[[#This Row],[CONTRIBUTO SULLA BASE DEL REDDITO]]</f>
        <v>51184.201985162406</v>
      </c>
      <c r="S4395" s="3">
        <f>+Tabella2026[[#This Row],[CONTRIBUTO TOTALE]]/(PLAFOND/N_TESSERE)</f>
        <v>102.36840397032481</v>
      </c>
      <c r="T4395" s="3">
        <f>+MAX(CEILING(Tabella2026[[#This Row],[preDEF1]],1),1)</f>
        <v>103</v>
      </c>
      <c r="U4395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4395" s="21">
        <f>+Tabella2026[[#This Row],[DEF - n. card]]*(PLAFOND/N_TESSERE)</f>
        <v>51500</v>
      </c>
      <c r="W4395" s="18"/>
    </row>
    <row r="4396" spans="2:23" x14ac:dyDescent="0.25">
      <c r="B4396" s="1" t="s">
        <v>8909</v>
      </c>
      <c r="C4396" s="2">
        <v>79099</v>
      </c>
      <c r="D4396" s="1" t="s">
        <v>8910</v>
      </c>
      <c r="E4396" s="1" t="s">
        <v>61</v>
      </c>
      <c r="F4396" s="1" t="s">
        <v>148</v>
      </c>
      <c r="G4396" s="1" t="s">
        <v>4778</v>
      </c>
      <c r="H4396" s="1" t="s">
        <v>15836</v>
      </c>
      <c r="I4396" s="5">
        <v>1968</v>
      </c>
      <c r="J4396" s="5">
        <v>18268846</v>
      </c>
      <c r="K4396" s="3">
        <f>+Tabella2026[[#This Row],[POP_2024]]/SUM(Tabella2026[POP_2024])</f>
        <v>3.3387925758825438E-5</v>
      </c>
      <c r="L4396" s="3">
        <f>+Tabella2026[[#This Row],[INCIDENZA POPOLAZIONE]]*(PLAFOND/2)</f>
        <v>9829.3803024538902</v>
      </c>
      <c r="M4396" s="3">
        <f>+IFERROR(Tabella2026[[#This Row],[reddito_2024]]/Tabella2026[[#This Row],[POP_2024]],"")</f>
        <v>9282.9502032520322</v>
      </c>
      <c r="N4396" s="3">
        <f>+IF(Tabella2026[[#This Row],[REDDITO COMPLESSIVO PROCAPITE]]&lt;media_aggr_reddito_pc,(media_aggr_reddito_pc-Tabella2026[[#This Row],[REDDITO COMPLESSIVO PROCAPITE]]),0)</f>
        <v>8542.1158593567088</v>
      </c>
      <c r="O4396" s="3">
        <f>+Tabella2026[[#This Row],[DIFFERENZA REDDITO INFERIORE ALLA MEDIA DALLA MEDIA]]*Tabella2026[[#This Row],[POP_2024]]</f>
        <v>16810884.011214003</v>
      </c>
      <c r="P4396" s="3">
        <f>+Tabella2026[[#This Row],[POPOLAZIONE PER DIFFERENZA ]]/SUM(Tabella2026[[POPOLAZIONE PER DIFFERENZA ]])</f>
        <v>1.4914315469641978E-4</v>
      </c>
      <c r="Q4396" s="3">
        <f>+Tabella2026[[#This Row],[INCIDENZA POPOLAZIONE PER DIFFERENZA]]*(PLAFOND-SUM(Tabella2026[CONTRIBUTO SULLA BASE DELLA POPOLAZIONE]))</f>
        <v>43907.632885260136</v>
      </c>
      <c r="R4396" s="3">
        <f>+Tabella2026[[#This Row],[CONTRIBUTO SULLA BASE DELLA POPOLAZIONE]]+Tabella2026[[#This Row],[CONTRIBUTO SULLA BASE DEL REDDITO]]</f>
        <v>53737.013187714023</v>
      </c>
      <c r="S4396" s="3">
        <f>+Tabella2026[[#This Row],[CONTRIBUTO TOTALE]]/(PLAFOND/N_TESSERE)</f>
        <v>107.47402637542804</v>
      </c>
      <c r="T4396" s="3">
        <f>+MAX(CEILING(Tabella2026[[#This Row],[preDEF1]],1),1)</f>
        <v>108</v>
      </c>
      <c r="U4396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4396" s="21">
        <f>+Tabella2026[[#This Row],[DEF - n. card]]*(PLAFOND/N_TESSERE)</f>
        <v>54000</v>
      </c>
      <c r="W4396" s="18"/>
    </row>
    <row r="4397" spans="2:23" x14ac:dyDescent="0.25">
      <c r="B4397" s="1" t="s">
        <v>8713</v>
      </c>
      <c r="C4397" s="2">
        <v>62054</v>
      </c>
      <c r="D4397" s="1" t="s">
        <v>8714</v>
      </c>
      <c r="E4397" s="1" t="s">
        <v>15</v>
      </c>
      <c r="F4397" s="1" t="s">
        <v>256</v>
      </c>
      <c r="G4397" s="1" t="s">
        <v>4778</v>
      </c>
      <c r="H4397" s="1" t="s">
        <v>15836</v>
      </c>
      <c r="I4397" s="5">
        <v>1968</v>
      </c>
      <c r="J4397" s="5">
        <v>27118799</v>
      </c>
      <c r="K4397" s="3">
        <f>+Tabella2026[[#This Row],[POP_2024]]/SUM(Tabella2026[POP_2024])</f>
        <v>3.3387925758825438E-5</v>
      </c>
      <c r="L4397" s="3">
        <f>+Tabella2026[[#This Row],[INCIDENZA POPOLAZIONE]]*(PLAFOND/2)</f>
        <v>9829.3803024538902</v>
      </c>
      <c r="M4397" s="3">
        <f>+IFERROR(Tabella2026[[#This Row],[reddito_2024]]/Tabella2026[[#This Row],[POP_2024]],"")</f>
        <v>13779.877540650406</v>
      </c>
      <c r="N4397" s="3">
        <f>+IF(Tabella2026[[#This Row],[REDDITO COMPLESSIVO PROCAPITE]]&lt;media_aggr_reddito_pc,(media_aggr_reddito_pc-Tabella2026[[#This Row],[REDDITO COMPLESSIVO PROCAPITE]]),0)</f>
        <v>4045.1885219583346</v>
      </c>
      <c r="O4397" s="3">
        <f>+Tabella2026[[#This Row],[DIFFERENZA REDDITO INFERIORE ALLA MEDIA DALLA MEDIA]]*Tabella2026[[#This Row],[POP_2024]]</f>
        <v>7960931.011214003</v>
      </c>
      <c r="P4397" s="3">
        <f>+Tabella2026[[#This Row],[POPOLAZIONE PER DIFFERENZA ]]/SUM(Tabella2026[[POPOLAZIONE PER DIFFERENZA ]])</f>
        <v>7.0627955349700445E-5</v>
      </c>
      <c r="Q4397" s="3">
        <f>+Tabella2026[[#This Row],[INCIDENZA POPOLAZIONE PER DIFFERENZA]]*(PLAFOND-SUM(Tabella2026[CONTRIBUTO SULLA BASE DELLA POPOLAZIONE]))</f>
        <v>20792.817083985381</v>
      </c>
      <c r="R4397" s="3">
        <f>+Tabella2026[[#This Row],[CONTRIBUTO SULLA BASE DELLA POPOLAZIONE]]+Tabella2026[[#This Row],[CONTRIBUTO SULLA BASE DEL REDDITO]]</f>
        <v>30622.197386439271</v>
      </c>
      <c r="S4397" s="3">
        <f>+Tabella2026[[#This Row],[CONTRIBUTO TOTALE]]/(PLAFOND/N_TESSERE)</f>
        <v>61.244394772878543</v>
      </c>
      <c r="T4397" s="3">
        <f>+MAX(CEILING(Tabella2026[[#This Row],[preDEF1]],1),1)</f>
        <v>62</v>
      </c>
      <c r="U4397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4397" s="21">
        <f>+Tabella2026[[#This Row],[DEF - n. card]]*(PLAFOND/N_TESSERE)</f>
        <v>31000</v>
      </c>
      <c r="W4397" s="18"/>
    </row>
    <row r="4398" spans="2:23" x14ac:dyDescent="0.25">
      <c r="B4398" s="1" t="s">
        <v>8769</v>
      </c>
      <c r="C4398" s="2">
        <v>32005</v>
      </c>
      <c r="D4398" s="1" t="s">
        <v>8770</v>
      </c>
      <c r="E4398" s="1" t="s">
        <v>48</v>
      </c>
      <c r="F4398" s="1" t="s">
        <v>47</v>
      </c>
      <c r="G4398" s="1" t="s">
        <v>4778</v>
      </c>
      <c r="H4398" s="1" t="s">
        <v>15835</v>
      </c>
      <c r="I4398" s="5">
        <v>1968</v>
      </c>
      <c r="J4398" s="5">
        <v>48344544</v>
      </c>
      <c r="K4398" s="3">
        <f>+Tabella2026[[#This Row],[POP_2024]]/SUM(Tabella2026[POP_2024])</f>
        <v>3.3387925758825438E-5</v>
      </c>
      <c r="L4398" s="3">
        <f>+Tabella2026[[#This Row],[INCIDENZA POPOLAZIONE]]*(PLAFOND/2)</f>
        <v>9829.3803024538902</v>
      </c>
      <c r="M4398" s="3">
        <f>+IFERROR(Tabella2026[[#This Row],[reddito_2024]]/Tabella2026[[#This Row],[POP_2024]],"")</f>
        <v>24565.317073170732</v>
      </c>
      <c r="N4398" s="3">
        <f>+IF(Tabella2026[[#This Row],[REDDITO COMPLESSIVO PROCAPITE]]&lt;media_aggr_reddito_pc,(media_aggr_reddito_pc-Tabella2026[[#This Row],[REDDITO COMPLESSIVO PROCAPITE]]),0)</f>
        <v>0</v>
      </c>
      <c r="O4398" s="3">
        <f>+Tabella2026[[#This Row],[DIFFERENZA REDDITO INFERIORE ALLA MEDIA DALLA MEDIA]]*Tabella2026[[#This Row],[POP_2024]]</f>
        <v>0</v>
      </c>
      <c r="P4398" s="3">
        <f>+Tabella2026[[#This Row],[POPOLAZIONE PER DIFFERENZA ]]/SUM(Tabella2026[[POPOLAZIONE PER DIFFERENZA ]])</f>
        <v>0</v>
      </c>
      <c r="Q4398" s="3">
        <f>+Tabella2026[[#This Row],[INCIDENZA POPOLAZIONE PER DIFFERENZA]]*(PLAFOND-SUM(Tabella2026[CONTRIBUTO SULLA BASE DELLA POPOLAZIONE]))</f>
        <v>0</v>
      </c>
      <c r="R4398" s="3">
        <f>+Tabella2026[[#This Row],[CONTRIBUTO SULLA BASE DELLA POPOLAZIONE]]+Tabella2026[[#This Row],[CONTRIBUTO SULLA BASE DEL REDDITO]]</f>
        <v>9829.3803024538902</v>
      </c>
      <c r="S4398" s="3">
        <f>+Tabella2026[[#This Row],[CONTRIBUTO TOTALE]]/(PLAFOND/N_TESSERE)</f>
        <v>19.65876060490778</v>
      </c>
      <c r="T4398" s="3">
        <f>+MAX(CEILING(Tabella2026[[#This Row],[preDEF1]],1),1)</f>
        <v>20</v>
      </c>
      <c r="U4398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98" s="21">
        <f>+Tabella2026[[#This Row],[DEF - n. card]]*(PLAFOND/N_TESSERE)</f>
        <v>10000</v>
      </c>
      <c r="W4398" s="18"/>
    </row>
    <row r="4399" spans="2:23" x14ac:dyDescent="0.25">
      <c r="B4399" s="1" t="s">
        <v>8915</v>
      </c>
      <c r="C4399" s="2">
        <v>13134</v>
      </c>
      <c r="D4399" s="1" t="s">
        <v>8916</v>
      </c>
      <c r="E4399" s="1" t="s">
        <v>12</v>
      </c>
      <c r="F4399" s="1" t="s">
        <v>152</v>
      </c>
      <c r="G4399" s="1" t="s">
        <v>4778</v>
      </c>
      <c r="H4399" s="1" t="s">
        <v>15835</v>
      </c>
      <c r="I4399" s="5">
        <v>1967</v>
      </c>
      <c r="J4399" s="5">
        <v>46611800</v>
      </c>
      <c r="K4399" s="3">
        <f>+Tabella2026[[#This Row],[POP_2024]]/SUM(Tabella2026[POP_2024])</f>
        <v>3.3370960349395141E-5</v>
      </c>
      <c r="L4399" s="3">
        <f>+Tabella2026[[#This Row],[INCIDENZA POPOLAZIONE]]*(PLAFOND/2)</f>
        <v>9824.3856986416667</v>
      </c>
      <c r="M4399" s="3">
        <f>+IFERROR(Tabella2026[[#This Row],[reddito_2024]]/Tabella2026[[#This Row],[POP_2024]],"")</f>
        <v>23696.898830706661</v>
      </c>
      <c r="N4399" s="3">
        <f>+IF(Tabella2026[[#This Row],[REDDITO COMPLESSIVO PROCAPITE]]&lt;media_aggr_reddito_pc,(media_aggr_reddito_pc-Tabella2026[[#This Row],[REDDITO COMPLESSIVO PROCAPITE]]),0)</f>
        <v>0</v>
      </c>
      <c r="O4399" s="3">
        <f>+Tabella2026[[#This Row],[DIFFERENZA REDDITO INFERIORE ALLA MEDIA DALLA MEDIA]]*Tabella2026[[#This Row],[POP_2024]]</f>
        <v>0</v>
      </c>
      <c r="P4399" s="3">
        <f>+Tabella2026[[#This Row],[POPOLAZIONE PER DIFFERENZA ]]/SUM(Tabella2026[[POPOLAZIONE PER DIFFERENZA ]])</f>
        <v>0</v>
      </c>
      <c r="Q4399" s="3">
        <f>+Tabella2026[[#This Row],[INCIDENZA POPOLAZIONE PER DIFFERENZA]]*(PLAFOND-SUM(Tabella2026[CONTRIBUTO SULLA BASE DELLA POPOLAZIONE]))</f>
        <v>0</v>
      </c>
      <c r="R4399" s="3">
        <f>+Tabella2026[[#This Row],[CONTRIBUTO SULLA BASE DELLA POPOLAZIONE]]+Tabella2026[[#This Row],[CONTRIBUTO SULLA BASE DEL REDDITO]]</f>
        <v>9824.3856986416667</v>
      </c>
      <c r="S4399" s="3">
        <f>+Tabella2026[[#This Row],[CONTRIBUTO TOTALE]]/(PLAFOND/N_TESSERE)</f>
        <v>19.648771397283333</v>
      </c>
      <c r="T4399" s="3">
        <f>+MAX(CEILING(Tabella2026[[#This Row],[preDEF1]],1),1)</f>
        <v>20</v>
      </c>
      <c r="U4399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99" s="21">
        <f>+Tabella2026[[#This Row],[DEF - n. card]]*(PLAFOND/N_TESSERE)</f>
        <v>10000</v>
      </c>
      <c r="W4399" s="18"/>
    </row>
    <row r="4400" spans="2:23" x14ac:dyDescent="0.25">
      <c r="B4400" s="1" t="s">
        <v>8811</v>
      </c>
      <c r="C4400" s="2">
        <v>62047</v>
      </c>
      <c r="D4400" s="1" t="s">
        <v>8812</v>
      </c>
      <c r="E4400" s="1" t="s">
        <v>15</v>
      </c>
      <c r="F4400" s="1" t="s">
        <v>256</v>
      </c>
      <c r="G4400" s="1" t="s">
        <v>4778</v>
      </c>
      <c r="H4400" s="1" t="s">
        <v>15836</v>
      </c>
      <c r="I4400" s="5">
        <v>1964</v>
      </c>
      <c r="J4400" s="5">
        <v>19273962</v>
      </c>
      <c r="K4400" s="3">
        <f>+Tabella2026[[#This Row],[POP_2024]]/SUM(Tabella2026[POP_2024])</f>
        <v>3.3320064121104252E-5</v>
      </c>
      <c r="L4400" s="3">
        <f>+Tabella2026[[#This Row],[INCIDENZA POPOLAZIONE]]*(PLAFOND/2)</f>
        <v>9809.4018872050019</v>
      </c>
      <c r="M4400" s="3">
        <f>+IFERROR(Tabella2026[[#This Row],[reddito_2024]]/Tabella2026[[#This Row],[POP_2024]],"")</f>
        <v>9813.6262729124228</v>
      </c>
      <c r="N4400" s="3">
        <f>+IF(Tabella2026[[#This Row],[REDDITO COMPLESSIVO PROCAPITE]]&lt;media_aggr_reddito_pc,(media_aggr_reddito_pc-Tabella2026[[#This Row],[REDDITO COMPLESSIVO PROCAPITE]]),0)</f>
        <v>8011.4397896963183</v>
      </c>
      <c r="O4400" s="3">
        <f>+Tabella2026[[#This Row],[DIFFERENZA REDDITO INFERIORE ALLA MEDIA DALLA MEDIA]]*Tabella2026[[#This Row],[POP_2024]]</f>
        <v>15734467.74696357</v>
      </c>
      <c r="P4400" s="3">
        <f>+Tabella2026[[#This Row],[POPOLAZIONE PER DIFFERENZA ]]/SUM(Tabella2026[[POPOLAZIONE PER DIFFERENZA ]])</f>
        <v>1.3959338222105483E-4</v>
      </c>
      <c r="Q4400" s="3">
        <f>+Tabella2026[[#This Row],[INCIDENZA POPOLAZIONE PER DIFFERENZA]]*(PLAFOND-SUM(Tabella2026[CONTRIBUTO SULLA BASE DELLA POPOLAZIONE]))</f>
        <v>41096.18703084204</v>
      </c>
      <c r="R4400" s="3">
        <f>+Tabella2026[[#This Row],[CONTRIBUTO SULLA BASE DELLA POPOLAZIONE]]+Tabella2026[[#This Row],[CONTRIBUTO SULLA BASE DEL REDDITO]]</f>
        <v>50905.58891804704</v>
      </c>
      <c r="S4400" s="3">
        <f>+Tabella2026[[#This Row],[CONTRIBUTO TOTALE]]/(PLAFOND/N_TESSERE)</f>
        <v>101.81117783609407</v>
      </c>
      <c r="T4400" s="3">
        <f>+MAX(CEILING(Tabella2026[[#This Row],[preDEF1]],1),1)</f>
        <v>102</v>
      </c>
      <c r="U4400" s="9">
        <f xml:space="preserve"> IF(ROW(Tabella2026[[#This Row],[preDEF2]]) - ROW(Tabella2026[[#Headers],[preDEF2]])&lt;=ABS(SUM(Tabella2026[preDEF2])-N_TESSERE),Tabella2026[[#This Row],[preDEF2]]-1,Tabella2026[[#This Row],[preDEF2]])</f>
        <v>102</v>
      </c>
      <c r="V4400" s="21">
        <f>+Tabella2026[[#This Row],[DEF - n. card]]*(PLAFOND/N_TESSERE)</f>
        <v>51000</v>
      </c>
      <c r="W4400" s="18"/>
    </row>
    <row r="4401" spans="2:23" x14ac:dyDescent="0.25">
      <c r="B4401" s="1" t="s">
        <v>8773</v>
      </c>
      <c r="C4401" s="2">
        <v>99026</v>
      </c>
      <c r="D4401" s="1" t="s">
        <v>8774</v>
      </c>
      <c r="E4401" s="1" t="s">
        <v>27</v>
      </c>
      <c r="F4401" s="1" t="s">
        <v>73</v>
      </c>
      <c r="G4401" s="1" t="s">
        <v>4778</v>
      </c>
      <c r="H4401" s="1" t="s">
        <v>15835</v>
      </c>
      <c r="I4401" s="5">
        <v>1964</v>
      </c>
      <c r="J4401" s="5">
        <v>34472889</v>
      </c>
      <c r="K4401" s="3">
        <f>+Tabella2026[[#This Row],[POP_2024]]/SUM(Tabella2026[POP_2024])</f>
        <v>3.3320064121104252E-5</v>
      </c>
      <c r="L4401" s="3">
        <f>+Tabella2026[[#This Row],[INCIDENZA POPOLAZIONE]]*(PLAFOND/2)</f>
        <v>9809.4018872050019</v>
      </c>
      <c r="M4401" s="3">
        <f>+IFERROR(Tabella2026[[#This Row],[reddito_2024]]/Tabella2026[[#This Row],[POP_2024]],"")</f>
        <v>17552.387474541752</v>
      </c>
      <c r="N4401" s="3">
        <f>+IF(Tabella2026[[#This Row],[REDDITO COMPLESSIVO PROCAPITE]]&lt;media_aggr_reddito_pc,(media_aggr_reddito_pc-Tabella2026[[#This Row],[REDDITO COMPLESSIVO PROCAPITE]]),0)</f>
        <v>272.6785880669886</v>
      </c>
      <c r="O4401" s="3">
        <f>+Tabella2026[[#This Row],[DIFFERENZA REDDITO INFERIORE ALLA MEDIA DALLA MEDIA]]*Tabella2026[[#This Row],[POP_2024]]</f>
        <v>535540.74696356559</v>
      </c>
      <c r="P4401" s="3">
        <f>+Tabella2026[[#This Row],[POPOLAZIONE PER DIFFERENZA ]]/SUM(Tabella2026[[POPOLAZIONE PER DIFFERENZA ]])</f>
        <v>4.751221673847911E-6</v>
      </c>
      <c r="Q4401" s="3">
        <f>+Tabella2026[[#This Row],[INCIDENZA POPOLAZIONE PER DIFFERENZA]]*(PLAFOND-SUM(Tabella2026[CONTRIBUTO SULLA BASE DELLA POPOLAZIONE]))</f>
        <v>1398.7560973645752</v>
      </c>
      <c r="R4401" s="3">
        <f>+Tabella2026[[#This Row],[CONTRIBUTO SULLA BASE DELLA POPOLAZIONE]]+Tabella2026[[#This Row],[CONTRIBUTO SULLA BASE DEL REDDITO]]</f>
        <v>11208.157984569578</v>
      </c>
      <c r="S4401" s="3">
        <f>+Tabella2026[[#This Row],[CONTRIBUTO TOTALE]]/(PLAFOND/N_TESSERE)</f>
        <v>22.416315969139156</v>
      </c>
      <c r="T4401" s="3">
        <f>+MAX(CEILING(Tabella2026[[#This Row],[preDEF1]],1),1)</f>
        <v>23</v>
      </c>
      <c r="U4401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401" s="21">
        <f>+Tabella2026[[#This Row],[DEF - n. card]]*(PLAFOND/N_TESSERE)</f>
        <v>11500</v>
      </c>
      <c r="W4401" s="18"/>
    </row>
    <row r="4402" spans="2:23" x14ac:dyDescent="0.25">
      <c r="B4402" s="1" t="s">
        <v>8793</v>
      </c>
      <c r="C4402" s="2">
        <v>61011</v>
      </c>
      <c r="D4402" s="1" t="s">
        <v>8794</v>
      </c>
      <c r="E4402" s="1" t="s">
        <v>15</v>
      </c>
      <c r="F4402" s="1" t="s">
        <v>184</v>
      </c>
      <c r="G4402" s="1" t="s">
        <v>4778</v>
      </c>
      <c r="H4402" s="1" t="s">
        <v>15836</v>
      </c>
      <c r="I4402" s="5">
        <v>1963</v>
      </c>
      <c r="J4402" s="5">
        <v>22972022</v>
      </c>
      <c r="K4402" s="3">
        <f>+Tabella2026[[#This Row],[POP_2024]]/SUM(Tabella2026[POP_2024])</f>
        <v>3.3303098711673949E-5</v>
      </c>
      <c r="L4402" s="3">
        <f>+Tabella2026[[#This Row],[INCIDENZA POPOLAZIONE]]*(PLAFOND/2)</f>
        <v>9804.4072833927767</v>
      </c>
      <c r="M4402" s="3">
        <f>+IFERROR(Tabella2026[[#This Row],[reddito_2024]]/Tabella2026[[#This Row],[POP_2024]],"")</f>
        <v>11702.507386653082</v>
      </c>
      <c r="N4402" s="3">
        <f>+IF(Tabella2026[[#This Row],[REDDITO COMPLESSIVO PROCAPITE]]&lt;media_aggr_reddito_pc,(media_aggr_reddito_pc-Tabella2026[[#This Row],[REDDITO COMPLESSIVO PROCAPITE]]),0)</f>
        <v>6122.5586759556591</v>
      </c>
      <c r="O4402" s="3">
        <f>+Tabella2026[[#This Row],[DIFFERENZA REDDITO INFERIORE ALLA MEDIA DALLA MEDIA]]*Tabella2026[[#This Row],[POP_2024]]</f>
        <v>12018582.680900959</v>
      </c>
      <c r="P4402" s="3">
        <f>+Tabella2026[[#This Row],[POPOLAZIONE PER DIFFERENZA ]]/SUM(Tabella2026[[POPOLAZIONE PER DIFFERENZA ]])</f>
        <v>1.0662671486006394E-4</v>
      </c>
      <c r="Q4402" s="3">
        <f>+Tabella2026[[#This Row],[INCIDENZA POPOLAZIONE PER DIFFERENZA]]*(PLAFOND-SUM(Tabella2026[CONTRIBUTO SULLA BASE DELLA POPOLAZIONE]))</f>
        <v>31390.824884766807</v>
      </c>
      <c r="R4402" s="3">
        <f>+Tabella2026[[#This Row],[CONTRIBUTO SULLA BASE DELLA POPOLAZIONE]]+Tabella2026[[#This Row],[CONTRIBUTO SULLA BASE DEL REDDITO]]</f>
        <v>41195.232168159586</v>
      </c>
      <c r="S4402" s="3">
        <f>+Tabella2026[[#This Row],[CONTRIBUTO TOTALE]]/(PLAFOND/N_TESSERE)</f>
        <v>82.39046433631917</v>
      </c>
      <c r="T4402" s="3">
        <f>+MAX(CEILING(Tabella2026[[#This Row],[preDEF1]],1),1)</f>
        <v>83</v>
      </c>
      <c r="U4402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4402" s="21">
        <f>+Tabella2026[[#This Row],[DEF - n. card]]*(PLAFOND/N_TESSERE)</f>
        <v>41500</v>
      </c>
      <c r="W4402" s="18"/>
    </row>
    <row r="4403" spans="2:23" x14ac:dyDescent="0.25">
      <c r="B4403" s="1" t="s">
        <v>8855</v>
      </c>
      <c r="C4403" s="2">
        <v>64109</v>
      </c>
      <c r="D4403" s="1" t="s">
        <v>8856</v>
      </c>
      <c r="E4403" s="1" t="s">
        <v>15</v>
      </c>
      <c r="F4403" s="1" t="s">
        <v>290</v>
      </c>
      <c r="G4403" s="1" t="s">
        <v>4778</v>
      </c>
      <c r="H4403" s="1" t="s">
        <v>15836</v>
      </c>
      <c r="I4403" s="5">
        <v>1962</v>
      </c>
      <c r="J4403" s="5">
        <v>22033338</v>
      </c>
      <c r="K4403" s="3">
        <f>+Tabella2026[[#This Row],[POP_2024]]/SUM(Tabella2026[POP_2024])</f>
        <v>3.3286133302243653E-5</v>
      </c>
      <c r="L4403" s="3">
        <f>+Tabella2026[[#This Row],[INCIDENZA POPOLAZIONE]]*(PLAFOND/2)</f>
        <v>9799.4126795805551</v>
      </c>
      <c r="M4403" s="3">
        <f>+IFERROR(Tabella2026[[#This Row],[reddito_2024]]/Tabella2026[[#This Row],[POP_2024]],"")</f>
        <v>11230.039755351681</v>
      </c>
      <c r="N4403" s="3">
        <f>+IF(Tabella2026[[#This Row],[REDDITO COMPLESSIVO PROCAPITE]]&lt;media_aggr_reddito_pc,(media_aggr_reddito_pc-Tabella2026[[#This Row],[REDDITO COMPLESSIVO PROCAPITE]]),0)</f>
        <v>6595.0263072570597</v>
      </c>
      <c r="O4403" s="3">
        <f>+Tabella2026[[#This Row],[DIFFERENZA REDDITO INFERIORE ALLA MEDIA DALLA MEDIA]]*Tabella2026[[#This Row],[POP_2024]]</f>
        <v>12939441.614838351</v>
      </c>
      <c r="P4403" s="3">
        <f>+Tabella2026[[#This Row],[POPOLAZIONE PER DIFFERENZA ]]/SUM(Tabella2026[[POPOLAZIONE PER DIFFERENZA ]])</f>
        <v>1.1479641053735192E-4</v>
      </c>
      <c r="Q4403" s="3">
        <f>+Tabella2026[[#This Row],[INCIDENZA POPOLAZIONE PER DIFFERENZA]]*(PLAFOND-SUM(Tabella2026[CONTRIBUTO SULLA BASE DELLA POPOLAZIONE]))</f>
        <v>33795.977164888638</v>
      </c>
      <c r="R4403" s="3">
        <f>+Tabella2026[[#This Row],[CONTRIBUTO SULLA BASE DELLA POPOLAZIONE]]+Tabella2026[[#This Row],[CONTRIBUTO SULLA BASE DEL REDDITO]]</f>
        <v>43595.389844469195</v>
      </c>
      <c r="S4403" s="3">
        <f>+Tabella2026[[#This Row],[CONTRIBUTO TOTALE]]/(PLAFOND/N_TESSERE)</f>
        <v>87.190779688938392</v>
      </c>
      <c r="T4403" s="3">
        <f>+MAX(CEILING(Tabella2026[[#This Row],[preDEF1]],1),1)</f>
        <v>88</v>
      </c>
      <c r="U4403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4403" s="21">
        <f>+Tabella2026[[#This Row],[DEF - n. card]]*(PLAFOND/N_TESSERE)</f>
        <v>44000</v>
      </c>
      <c r="W4403" s="18"/>
    </row>
    <row r="4404" spans="2:23" x14ac:dyDescent="0.25">
      <c r="B4404" s="1" t="s">
        <v>8923</v>
      </c>
      <c r="C4404" s="2">
        <v>17182</v>
      </c>
      <c r="D4404" s="1" t="s">
        <v>8924</v>
      </c>
      <c r="E4404" s="1" t="s">
        <v>12</v>
      </c>
      <c r="F4404" s="1" t="s">
        <v>50</v>
      </c>
      <c r="G4404" s="1" t="s">
        <v>4778</v>
      </c>
      <c r="H4404" s="1" t="s">
        <v>15835</v>
      </c>
      <c r="I4404" s="5">
        <v>1961</v>
      </c>
      <c r="J4404" s="5">
        <v>43524886</v>
      </c>
      <c r="K4404" s="3">
        <f>+Tabella2026[[#This Row],[POP_2024]]/SUM(Tabella2026[POP_2024])</f>
        <v>3.3269167892813356E-5</v>
      </c>
      <c r="L4404" s="3">
        <f>+Tabella2026[[#This Row],[INCIDENZA POPOLAZIONE]]*(PLAFOND/2)</f>
        <v>9794.4180757683334</v>
      </c>
      <c r="M4404" s="3">
        <f>+IFERROR(Tabella2026[[#This Row],[reddito_2024]]/Tabella2026[[#This Row],[POP_2024]],"")</f>
        <v>22195.250382457929</v>
      </c>
      <c r="N4404" s="3">
        <f>+IF(Tabella2026[[#This Row],[REDDITO COMPLESSIVO PROCAPITE]]&lt;media_aggr_reddito_pc,(media_aggr_reddito_pc-Tabella2026[[#This Row],[REDDITO COMPLESSIVO PROCAPITE]]),0)</f>
        <v>0</v>
      </c>
      <c r="O4404" s="3">
        <f>+Tabella2026[[#This Row],[DIFFERENZA REDDITO INFERIORE ALLA MEDIA DALLA MEDIA]]*Tabella2026[[#This Row],[POP_2024]]</f>
        <v>0</v>
      </c>
      <c r="P4404" s="3">
        <f>+Tabella2026[[#This Row],[POPOLAZIONE PER DIFFERENZA ]]/SUM(Tabella2026[[POPOLAZIONE PER DIFFERENZA ]])</f>
        <v>0</v>
      </c>
      <c r="Q4404" s="3">
        <f>+Tabella2026[[#This Row],[INCIDENZA POPOLAZIONE PER DIFFERENZA]]*(PLAFOND-SUM(Tabella2026[CONTRIBUTO SULLA BASE DELLA POPOLAZIONE]))</f>
        <v>0</v>
      </c>
      <c r="R4404" s="3">
        <f>+Tabella2026[[#This Row],[CONTRIBUTO SULLA BASE DELLA POPOLAZIONE]]+Tabella2026[[#This Row],[CONTRIBUTO SULLA BASE DEL REDDITO]]</f>
        <v>9794.4180757683334</v>
      </c>
      <c r="S4404" s="3">
        <f>+Tabella2026[[#This Row],[CONTRIBUTO TOTALE]]/(PLAFOND/N_TESSERE)</f>
        <v>19.588836151536668</v>
      </c>
      <c r="T4404" s="3">
        <f>+MAX(CEILING(Tabella2026[[#This Row],[preDEF1]],1),1)</f>
        <v>20</v>
      </c>
      <c r="U4404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04" s="21">
        <f>+Tabella2026[[#This Row],[DEF - n. card]]*(PLAFOND/N_TESSERE)</f>
        <v>10000</v>
      </c>
      <c r="W4404" s="18"/>
    </row>
    <row r="4405" spans="2:23" x14ac:dyDescent="0.25">
      <c r="B4405" s="1" t="s">
        <v>8585</v>
      </c>
      <c r="C4405" s="2">
        <v>77012</v>
      </c>
      <c r="D4405" s="1" t="s">
        <v>8586</v>
      </c>
      <c r="E4405" s="1" t="s">
        <v>213</v>
      </c>
      <c r="F4405" s="1" t="s">
        <v>237</v>
      </c>
      <c r="G4405" s="1" t="s">
        <v>4778</v>
      </c>
      <c r="H4405" s="1" t="s">
        <v>15836</v>
      </c>
      <c r="I4405" s="5">
        <v>1958</v>
      </c>
      <c r="J4405" s="5">
        <v>22605653</v>
      </c>
      <c r="K4405" s="3">
        <f>+Tabella2026[[#This Row],[POP_2024]]/SUM(Tabella2026[POP_2024])</f>
        <v>3.3218271664522467E-5</v>
      </c>
      <c r="L4405" s="3">
        <f>+Tabella2026[[#This Row],[INCIDENZA POPOLAZIONE]]*(PLAFOND/2)</f>
        <v>9779.4342643316668</v>
      </c>
      <c r="M4405" s="3">
        <f>+IFERROR(Tabella2026[[#This Row],[reddito_2024]]/Tabella2026[[#This Row],[POP_2024]],"")</f>
        <v>11545.277323799795</v>
      </c>
      <c r="N4405" s="3">
        <f>+IF(Tabella2026[[#This Row],[REDDITO COMPLESSIVO PROCAPITE]]&lt;media_aggr_reddito_pc,(media_aggr_reddito_pc-Tabella2026[[#This Row],[REDDITO COMPLESSIVO PROCAPITE]]),0)</f>
        <v>6279.7887388089457</v>
      </c>
      <c r="O4405" s="3">
        <f>+Tabella2026[[#This Row],[DIFFERENZA REDDITO INFERIORE ALLA MEDIA DALLA MEDIA]]*Tabella2026[[#This Row],[POP_2024]]</f>
        <v>12295826.350587916</v>
      </c>
      <c r="P4405" s="3">
        <f>+Tabella2026[[#This Row],[POPOLAZIONE PER DIFFERENZA ]]/SUM(Tabella2026[[POPOLAZIONE PER DIFFERENZA ]])</f>
        <v>1.0908637108570575E-4</v>
      </c>
      <c r="Q4405" s="3">
        <f>+Tabella2026[[#This Row],[INCIDENZA POPOLAZIONE PER DIFFERENZA]]*(PLAFOND-SUM(Tabella2026[CONTRIBUTO SULLA BASE DELLA POPOLAZIONE]))</f>
        <v>32114.945832853587</v>
      </c>
      <c r="R4405" s="3">
        <f>+Tabella2026[[#This Row],[CONTRIBUTO SULLA BASE DELLA POPOLAZIONE]]+Tabella2026[[#This Row],[CONTRIBUTO SULLA BASE DEL REDDITO]]</f>
        <v>41894.380097185254</v>
      </c>
      <c r="S4405" s="3">
        <f>+Tabella2026[[#This Row],[CONTRIBUTO TOTALE]]/(PLAFOND/N_TESSERE)</f>
        <v>83.788760194370511</v>
      </c>
      <c r="T4405" s="3">
        <f>+MAX(CEILING(Tabella2026[[#This Row],[preDEF1]],1),1)</f>
        <v>84</v>
      </c>
      <c r="U4405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4405" s="21">
        <f>+Tabella2026[[#This Row],[DEF - n. card]]*(PLAFOND/N_TESSERE)</f>
        <v>42000</v>
      </c>
      <c r="W4405" s="18"/>
    </row>
    <row r="4406" spans="2:23" x14ac:dyDescent="0.25">
      <c r="B4406" s="1" t="s">
        <v>8801</v>
      </c>
      <c r="C4406" s="2">
        <v>1178</v>
      </c>
      <c r="D4406" s="1" t="s">
        <v>8802</v>
      </c>
      <c r="E4406" s="1" t="s">
        <v>18</v>
      </c>
      <c r="F4406" s="1" t="s">
        <v>17</v>
      </c>
      <c r="G4406" s="1" t="s">
        <v>4778</v>
      </c>
      <c r="H4406" s="1" t="s">
        <v>15835</v>
      </c>
      <c r="I4406" s="5">
        <v>1958</v>
      </c>
      <c r="J4406" s="5">
        <v>35229961</v>
      </c>
      <c r="K4406" s="3">
        <f>+Tabella2026[[#This Row],[POP_2024]]/SUM(Tabella2026[POP_2024])</f>
        <v>3.3218271664522467E-5</v>
      </c>
      <c r="L4406" s="3">
        <f>+Tabella2026[[#This Row],[INCIDENZA POPOLAZIONE]]*(PLAFOND/2)</f>
        <v>9779.4342643316668</v>
      </c>
      <c r="M4406" s="3">
        <f>+IFERROR(Tabella2026[[#This Row],[reddito_2024]]/Tabella2026[[#This Row],[POP_2024]],"")</f>
        <v>17992.829928498468</v>
      </c>
      <c r="N4406" s="3">
        <f>+IF(Tabella2026[[#This Row],[REDDITO COMPLESSIVO PROCAPITE]]&lt;media_aggr_reddito_pc,(media_aggr_reddito_pc-Tabella2026[[#This Row],[REDDITO COMPLESSIVO PROCAPITE]]),0)</f>
        <v>0</v>
      </c>
      <c r="O4406" s="3">
        <f>+Tabella2026[[#This Row],[DIFFERENZA REDDITO INFERIORE ALLA MEDIA DALLA MEDIA]]*Tabella2026[[#This Row],[POP_2024]]</f>
        <v>0</v>
      </c>
      <c r="P4406" s="3">
        <f>+Tabella2026[[#This Row],[POPOLAZIONE PER DIFFERENZA ]]/SUM(Tabella2026[[POPOLAZIONE PER DIFFERENZA ]])</f>
        <v>0</v>
      </c>
      <c r="Q4406" s="3">
        <f>+Tabella2026[[#This Row],[INCIDENZA POPOLAZIONE PER DIFFERENZA]]*(PLAFOND-SUM(Tabella2026[CONTRIBUTO SULLA BASE DELLA POPOLAZIONE]))</f>
        <v>0</v>
      </c>
      <c r="R4406" s="3">
        <f>+Tabella2026[[#This Row],[CONTRIBUTO SULLA BASE DELLA POPOLAZIONE]]+Tabella2026[[#This Row],[CONTRIBUTO SULLA BASE DEL REDDITO]]</f>
        <v>9779.4342643316668</v>
      </c>
      <c r="S4406" s="3">
        <f>+Tabella2026[[#This Row],[CONTRIBUTO TOTALE]]/(PLAFOND/N_TESSERE)</f>
        <v>19.558868528663332</v>
      </c>
      <c r="T4406" s="3">
        <f>+MAX(CEILING(Tabella2026[[#This Row],[preDEF1]],1),1)</f>
        <v>20</v>
      </c>
      <c r="U4406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06" s="21">
        <f>+Tabella2026[[#This Row],[DEF - n. card]]*(PLAFOND/N_TESSERE)</f>
        <v>10000</v>
      </c>
      <c r="W4406" s="18"/>
    </row>
    <row r="4407" spans="2:23" x14ac:dyDescent="0.25">
      <c r="B4407" s="1" t="s">
        <v>8671</v>
      </c>
      <c r="C4407" s="2">
        <v>96046</v>
      </c>
      <c r="D4407" s="1" t="s">
        <v>8672</v>
      </c>
      <c r="E4407" s="1" t="s">
        <v>18</v>
      </c>
      <c r="F4407" s="1" t="s">
        <v>403</v>
      </c>
      <c r="G4407" s="1" t="s">
        <v>4778</v>
      </c>
      <c r="H4407" s="1" t="s">
        <v>15835</v>
      </c>
      <c r="I4407" s="5">
        <v>1958</v>
      </c>
      <c r="J4407" s="5">
        <v>40390030</v>
      </c>
      <c r="K4407" s="3">
        <f>+Tabella2026[[#This Row],[POP_2024]]/SUM(Tabella2026[POP_2024])</f>
        <v>3.3218271664522467E-5</v>
      </c>
      <c r="L4407" s="3">
        <f>+Tabella2026[[#This Row],[INCIDENZA POPOLAZIONE]]*(PLAFOND/2)</f>
        <v>9779.4342643316668</v>
      </c>
      <c r="M4407" s="3">
        <f>+IFERROR(Tabella2026[[#This Row],[reddito_2024]]/Tabella2026[[#This Row],[POP_2024]],"")</f>
        <v>20628.207354443308</v>
      </c>
      <c r="N4407" s="3">
        <f>+IF(Tabella2026[[#This Row],[REDDITO COMPLESSIVO PROCAPITE]]&lt;media_aggr_reddito_pc,(media_aggr_reddito_pc-Tabella2026[[#This Row],[REDDITO COMPLESSIVO PROCAPITE]]),0)</f>
        <v>0</v>
      </c>
      <c r="O4407" s="3">
        <f>+Tabella2026[[#This Row],[DIFFERENZA REDDITO INFERIORE ALLA MEDIA DALLA MEDIA]]*Tabella2026[[#This Row],[POP_2024]]</f>
        <v>0</v>
      </c>
      <c r="P4407" s="3">
        <f>+Tabella2026[[#This Row],[POPOLAZIONE PER DIFFERENZA ]]/SUM(Tabella2026[[POPOLAZIONE PER DIFFERENZA ]])</f>
        <v>0</v>
      </c>
      <c r="Q4407" s="3">
        <f>+Tabella2026[[#This Row],[INCIDENZA POPOLAZIONE PER DIFFERENZA]]*(PLAFOND-SUM(Tabella2026[CONTRIBUTO SULLA BASE DELLA POPOLAZIONE]))</f>
        <v>0</v>
      </c>
      <c r="R4407" s="3">
        <f>+Tabella2026[[#This Row],[CONTRIBUTO SULLA BASE DELLA POPOLAZIONE]]+Tabella2026[[#This Row],[CONTRIBUTO SULLA BASE DEL REDDITO]]</f>
        <v>9779.4342643316668</v>
      </c>
      <c r="S4407" s="3">
        <f>+Tabella2026[[#This Row],[CONTRIBUTO TOTALE]]/(PLAFOND/N_TESSERE)</f>
        <v>19.558868528663332</v>
      </c>
      <c r="T4407" s="3">
        <f>+MAX(CEILING(Tabella2026[[#This Row],[preDEF1]],1),1)</f>
        <v>20</v>
      </c>
      <c r="U4407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07" s="21">
        <f>+Tabella2026[[#This Row],[DEF - n. card]]*(PLAFOND/N_TESSERE)</f>
        <v>10000</v>
      </c>
      <c r="W4407" s="18"/>
    </row>
    <row r="4408" spans="2:23" x14ac:dyDescent="0.25">
      <c r="B4408" s="1" t="s">
        <v>8641</v>
      </c>
      <c r="C4408" s="2">
        <v>34002</v>
      </c>
      <c r="D4408" s="1" t="s">
        <v>8642</v>
      </c>
      <c r="E4408" s="1" t="s">
        <v>27</v>
      </c>
      <c r="F4408" s="1" t="s">
        <v>52</v>
      </c>
      <c r="G4408" s="1" t="s">
        <v>4778</v>
      </c>
      <c r="H4408" s="1" t="s">
        <v>15835</v>
      </c>
      <c r="I4408" s="5">
        <v>1957</v>
      </c>
      <c r="J4408" s="5">
        <v>35211221</v>
      </c>
      <c r="K4408" s="3">
        <f>+Tabella2026[[#This Row],[POP_2024]]/SUM(Tabella2026[POP_2024])</f>
        <v>3.3201306255092164E-5</v>
      </c>
      <c r="L4408" s="3">
        <f>+Tabella2026[[#This Row],[INCIDENZA POPOLAZIONE]]*(PLAFOND/2)</f>
        <v>9774.4396605194415</v>
      </c>
      <c r="M4408" s="3">
        <f>+IFERROR(Tabella2026[[#This Row],[reddito_2024]]/Tabella2026[[#This Row],[POP_2024]],"")</f>
        <v>17992.448134900358</v>
      </c>
      <c r="N4408" s="3">
        <f>+IF(Tabella2026[[#This Row],[REDDITO COMPLESSIVO PROCAPITE]]&lt;media_aggr_reddito_pc,(media_aggr_reddito_pc-Tabella2026[[#This Row],[REDDITO COMPLESSIVO PROCAPITE]]),0)</f>
        <v>0</v>
      </c>
      <c r="O4408" s="3">
        <f>+Tabella2026[[#This Row],[DIFFERENZA REDDITO INFERIORE ALLA MEDIA DALLA MEDIA]]*Tabella2026[[#This Row],[POP_2024]]</f>
        <v>0</v>
      </c>
      <c r="P4408" s="3">
        <f>+Tabella2026[[#This Row],[POPOLAZIONE PER DIFFERENZA ]]/SUM(Tabella2026[[POPOLAZIONE PER DIFFERENZA ]])</f>
        <v>0</v>
      </c>
      <c r="Q4408" s="3">
        <f>+Tabella2026[[#This Row],[INCIDENZA POPOLAZIONE PER DIFFERENZA]]*(PLAFOND-SUM(Tabella2026[CONTRIBUTO SULLA BASE DELLA POPOLAZIONE]))</f>
        <v>0</v>
      </c>
      <c r="R4408" s="3">
        <f>+Tabella2026[[#This Row],[CONTRIBUTO SULLA BASE DELLA POPOLAZIONE]]+Tabella2026[[#This Row],[CONTRIBUTO SULLA BASE DEL REDDITO]]</f>
        <v>9774.4396605194415</v>
      </c>
      <c r="S4408" s="3">
        <f>+Tabella2026[[#This Row],[CONTRIBUTO TOTALE]]/(PLAFOND/N_TESSERE)</f>
        <v>19.548879321038882</v>
      </c>
      <c r="T4408" s="3">
        <f>+MAX(CEILING(Tabella2026[[#This Row],[preDEF1]],1),1)</f>
        <v>20</v>
      </c>
      <c r="U4408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08" s="21">
        <f>+Tabella2026[[#This Row],[DEF - n. card]]*(PLAFOND/N_TESSERE)</f>
        <v>10000</v>
      </c>
      <c r="W4408" s="18"/>
    </row>
    <row r="4409" spans="2:23" x14ac:dyDescent="0.25">
      <c r="B4409" s="1" t="s">
        <v>8883</v>
      </c>
      <c r="C4409" s="2">
        <v>4085</v>
      </c>
      <c r="D4409" s="1" t="s">
        <v>8884</v>
      </c>
      <c r="E4409" s="1" t="s">
        <v>18</v>
      </c>
      <c r="F4409" s="1" t="s">
        <v>263</v>
      </c>
      <c r="G4409" s="1" t="s">
        <v>4778</v>
      </c>
      <c r="H4409" s="1" t="s">
        <v>15835</v>
      </c>
      <c r="I4409" s="5">
        <v>1957</v>
      </c>
      <c r="J4409" s="5">
        <v>30281938</v>
      </c>
      <c r="K4409" s="3">
        <f>+Tabella2026[[#This Row],[POP_2024]]/SUM(Tabella2026[POP_2024])</f>
        <v>3.3201306255092164E-5</v>
      </c>
      <c r="L4409" s="3">
        <f>+Tabella2026[[#This Row],[INCIDENZA POPOLAZIONE]]*(PLAFOND/2)</f>
        <v>9774.4396605194415</v>
      </c>
      <c r="M4409" s="3">
        <f>+IFERROR(Tabella2026[[#This Row],[reddito_2024]]/Tabella2026[[#This Row],[POP_2024]],"")</f>
        <v>15473.652529381707</v>
      </c>
      <c r="N4409" s="3">
        <f>+IF(Tabella2026[[#This Row],[REDDITO COMPLESSIVO PROCAPITE]]&lt;media_aggr_reddito_pc,(media_aggr_reddito_pc-Tabella2026[[#This Row],[REDDITO COMPLESSIVO PROCAPITE]]),0)</f>
        <v>2351.4135332270343</v>
      </c>
      <c r="O4409" s="3">
        <f>+Tabella2026[[#This Row],[DIFFERENZA REDDITO INFERIORE ALLA MEDIA DALLA MEDIA]]*Tabella2026[[#This Row],[POP_2024]]</f>
        <v>4601716.284525306</v>
      </c>
      <c r="P4409" s="3">
        <f>+Tabella2026[[#This Row],[POPOLAZIONE PER DIFFERENZA ]]/SUM(Tabella2026[[POPOLAZIONE PER DIFFERENZA ]])</f>
        <v>4.0825603414679053E-5</v>
      </c>
      <c r="Q4409" s="3">
        <f>+Tabella2026[[#This Row],[INCIDENZA POPOLAZIONE PER DIFFERENZA]]*(PLAFOND-SUM(Tabella2026[CONTRIBUTO SULLA BASE DELLA POPOLAZIONE]))</f>
        <v>12019.027026079</v>
      </c>
      <c r="R4409" s="3">
        <f>+Tabella2026[[#This Row],[CONTRIBUTO SULLA BASE DELLA POPOLAZIONE]]+Tabella2026[[#This Row],[CONTRIBUTO SULLA BASE DEL REDDITO]]</f>
        <v>21793.46668659844</v>
      </c>
      <c r="S4409" s="3">
        <f>+Tabella2026[[#This Row],[CONTRIBUTO TOTALE]]/(PLAFOND/N_TESSERE)</f>
        <v>43.586933373196878</v>
      </c>
      <c r="T4409" s="3">
        <f>+MAX(CEILING(Tabella2026[[#This Row],[preDEF1]],1),1)</f>
        <v>44</v>
      </c>
      <c r="U4409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4409" s="21">
        <f>+Tabella2026[[#This Row],[DEF - n. card]]*(PLAFOND/N_TESSERE)</f>
        <v>22000</v>
      </c>
      <c r="W4409" s="18"/>
    </row>
    <row r="4410" spans="2:23" x14ac:dyDescent="0.25">
      <c r="B4410" s="1" t="s">
        <v>8927</v>
      </c>
      <c r="C4410" s="2">
        <v>103003</v>
      </c>
      <c r="D4410" s="1" t="s">
        <v>8928</v>
      </c>
      <c r="E4410" s="1" t="s">
        <v>18</v>
      </c>
      <c r="F4410" s="1" t="s">
        <v>648</v>
      </c>
      <c r="G4410" s="1" t="s">
        <v>4778</v>
      </c>
      <c r="H4410" s="1" t="s">
        <v>15835</v>
      </c>
      <c r="I4410" s="5">
        <v>1956</v>
      </c>
      <c r="J4410" s="5">
        <v>38724995</v>
      </c>
      <c r="K4410" s="3">
        <f>+Tabella2026[[#This Row],[POP_2024]]/SUM(Tabella2026[POP_2024])</f>
        <v>3.3184340845661868E-5</v>
      </c>
      <c r="L4410" s="3">
        <f>+Tabella2026[[#This Row],[INCIDENZA POPOLAZIONE]]*(PLAFOND/2)</f>
        <v>9769.4450567072199</v>
      </c>
      <c r="M4410" s="3">
        <f>+IFERROR(Tabella2026[[#This Row],[reddito_2024]]/Tabella2026[[#This Row],[POP_2024]],"")</f>
        <v>19798.054703476482</v>
      </c>
      <c r="N4410" s="3">
        <f>+IF(Tabella2026[[#This Row],[REDDITO COMPLESSIVO PROCAPITE]]&lt;media_aggr_reddito_pc,(media_aggr_reddito_pc-Tabella2026[[#This Row],[REDDITO COMPLESSIVO PROCAPITE]]),0)</f>
        <v>0</v>
      </c>
      <c r="O4410" s="3">
        <f>+Tabella2026[[#This Row],[DIFFERENZA REDDITO INFERIORE ALLA MEDIA DALLA MEDIA]]*Tabella2026[[#This Row],[POP_2024]]</f>
        <v>0</v>
      </c>
      <c r="P4410" s="3">
        <f>+Tabella2026[[#This Row],[POPOLAZIONE PER DIFFERENZA ]]/SUM(Tabella2026[[POPOLAZIONE PER DIFFERENZA ]])</f>
        <v>0</v>
      </c>
      <c r="Q4410" s="3">
        <f>+Tabella2026[[#This Row],[INCIDENZA POPOLAZIONE PER DIFFERENZA]]*(PLAFOND-SUM(Tabella2026[CONTRIBUTO SULLA BASE DELLA POPOLAZIONE]))</f>
        <v>0</v>
      </c>
      <c r="R4410" s="3">
        <f>+Tabella2026[[#This Row],[CONTRIBUTO SULLA BASE DELLA POPOLAZIONE]]+Tabella2026[[#This Row],[CONTRIBUTO SULLA BASE DEL REDDITO]]</f>
        <v>9769.4450567072199</v>
      </c>
      <c r="S4410" s="3">
        <f>+Tabella2026[[#This Row],[CONTRIBUTO TOTALE]]/(PLAFOND/N_TESSERE)</f>
        <v>19.538890113414439</v>
      </c>
      <c r="T4410" s="3">
        <f>+MAX(CEILING(Tabella2026[[#This Row],[preDEF1]],1),1)</f>
        <v>20</v>
      </c>
      <c r="U4410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10" s="21">
        <f>+Tabella2026[[#This Row],[DEF - n. card]]*(PLAFOND/N_TESSERE)</f>
        <v>10000</v>
      </c>
      <c r="W4410" s="18"/>
    </row>
    <row r="4411" spans="2:23" x14ac:dyDescent="0.25">
      <c r="B4411" s="1" t="s">
        <v>8911</v>
      </c>
      <c r="C4411" s="2">
        <v>84008</v>
      </c>
      <c r="D4411" s="1" t="s">
        <v>8912</v>
      </c>
      <c r="E4411" s="1" t="s">
        <v>21</v>
      </c>
      <c r="F4411" s="1" t="s">
        <v>261</v>
      </c>
      <c r="G4411" s="1" t="s">
        <v>4778</v>
      </c>
      <c r="H4411" s="1" t="s">
        <v>15836</v>
      </c>
      <c r="I4411" s="5">
        <v>1955</v>
      </c>
      <c r="J4411" s="5">
        <v>17919413</v>
      </c>
      <c r="K4411" s="3">
        <f>+Tabella2026[[#This Row],[POP_2024]]/SUM(Tabella2026[POP_2024])</f>
        <v>3.3167375436231572E-5</v>
      </c>
      <c r="L4411" s="3">
        <f>+Tabella2026[[#This Row],[INCIDENZA POPOLAZIONE]]*(PLAFOND/2)</f>
        <v>9764.4504528949983</v>
      </c>
      <c r="M4411" s="3">
        <f>+IFERROR(Tabella2026[[#This Row],[reddito_2024]]/Tabella2026[[#This Row],[POP_2024]],"")</f>
        <v>9165.940153452686</v>
      </c>
      <c r="N4411" s="3">
        <f>+IF(Tabella2026[[#This Row],[REDDITO COMPLESSIVO PROCAPITE]]&lt;media_aggr_reddito_pc,(media_aggr_reddito_pc-Tabella2026[[#This Row],[REDDITO COMPLESSIVO PROCAPITE]]),0)</f>
        <v>8659.1259091560551</v>
      </c>
      <c r="O4411" s="3">
        <f>+Tabella2026[[#This Row],[DIFFERENZA REDDITO INFERIORE ALLA MEDIA DALLA MEDIA]]*Tabella2026[[#This Row],[POP_2024]]</f>
        <v>16928591.152400088</v>
      </c>
      <c r="P4411" s="3">
        <f>+Tabella2026[[#This Row],[POPOLAZIONE PER DIFFERENZA ]]/SUM(Tabella2026[[POPOLAZIONE PER DIFFERENZA ]])</f>
        <v>1.501874313897263E-4</v>
      </c>
      <c r="Q4411" s="3">
        <f>+Tabella2026[[#This Row],[INCIDENZA POPOLAZIONE PER DIFFERENZA]]*(PLAFOND-SUM(Tabella2026[CONTRIBUTO SULLA BASE DELLA POPOLAZIONE]))</f>
        <v>44215.067160562059</v>
      </c>
      <c r="R4411" s="3">
        <f>+Tabella2026[[#This Row],[CONTRIBUTO SULLA BASE DELLA POPOLAZIONE]]+Tabella2026[[#This Row],[CONTRIBUTO SULLA BASE DEL REDDITO]]</f>
        <v>53979.517613457057</v>
      </c>
      <c r="S4411" s="3">
        <f>+Tabella2026[[#This Row],[CONTRIBUTO TOTALE]]/(PLAFOND/N_TESSERE)</f>
        <v>107.95903522691411</v>
      </c>
      <c r="T4411" s="3">
        <f>+MAX(CEILING(Tabella2026[[#This Row],[preDEF1]],1),1)</f>
        <v>108</v>
      </c>
      <c r="U4411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4411" s="21">
        <f>+Tabella2026[[#This Row],[DEF - n. card]]*(PLAFOND/N_TESSERE)</f>
        <v>54000</v>
      </c>
      <c r="W4411" s="18"/>
    </row>
    <row r="4412" spans="2:23" x14ac:dyDescent="0.25">
      <c r="B4412" s="1" t="s">
        <v>8675</v>
      </c>
      <c r="C4412" s="2">
        <v>78093</v>
      </c>
      <c r="D4412" s="1" t="s">
        <v>8676</v>
      </c>
      <c r="E4412" s="1" t="s">
        <v>61</v>
      </c>
      <c r="F4412" s="1" t="s">
        <v>178</v>
      </c>
      <c r="G4412" s="1" t="s">
        <v>4778</v>
      </c>
      <c r="H4412" s="1" t="s">
        <v>15836</v>
      </c>
      <c r="I4412" s="5">
        <v>1955</v>
      </c>
      <c r="J4412" s="5">
        <v>19940600</v>
      </c>
      <c r="K4412" s="3">
        <f>+Tabella2026[[#This Row],[POP_2024]]/SUM(Tabella2026[POP_2024])</f>
        <v>3.3167375436231572E-5</v>
      </c>
      <c r="L4412" s="3">
        <f>+Tabella2026[[#This Row],[INCIDENZA POPOLAZIONE]]*(PLAFOND/2)</f>
        <v>9764.4504528949983</v>
      </c>
      <c r="M4412" s="3">
        <f>+IFERROR(Tabella2026[[#This Row],[reddito_2024]]/Tabella2026[[#This Row],[POP_2024]],"")</f>
        <v>10199.795396419437</v>
      </c>
      <c r="N4412" s="3">
        <f>+IF(Tabella2026[[#This Row],[REDDITO COMPLESSIVO PROCAPITE]]&lt;media_aggr_reddito_pc,(media_aggr_reddito_pc-Tabella2026[[#This Row],[REDDITO COMPLESSIVO PROCAPITE]]),0)</f>
        <v>7625.2706661893044</v>
      </c>
      <c r="O4412" s="3">
        <f>+Tabella2026[[#This Row],[DIFFERENZA REDDITO INFERIORE ALLA MEDIA DALLA MEDIA]]*Tabella2026[[#This Row],[POP_2024]]</f>
        <v>14907404.152400089</v>
      </c>
      <c r="P4412" s="3">
        <f>+Tabella2026[[#This Row],[POPOLAZIONE PER DIFFERENZA ]]/SUM(Tabella2026[[POPOLAZIONE PER DIFFERENZA ]])</f>
        <v>1.3225582201033213E-4</v>
      </c>
      <c r="Q4412" s="3">
        <f>+Tabella2026[[#This Row],[INCIDENZA POPOLAZIONE PER DIFFERENZA]]*(PLAFOND-SUM(Tabella2026[CONTRIBUTO SULLA BASE DELLA POPOLAZIONE]))</f>
        <v>38936.014807975429</v>
      </c>
      <c r="R4412" s="3">
        <f>+Tabella2026[[#This Row],[CONTRIBUTO SULLA BASE DELLA POPOLAZIONE]]+Tabella2026[[#This Row],[CONTRIBUTO SULLA BASE DEL REDDITO]]</f>
        <v>48700.465260870427</v>
      </c>
      <c r="S4412" s="3">
        <f>+Tabella2026[[#This Row],[CONTRIBUTO TOTALE]]/(PLAFOND/N_TESSERE)</f>
        <v>97.400930521740861</v>
      </c>
      <c r="T4412" s="3">
        <f>+MAX(CEILING(Tabella2026[[#This Row],[preDEF1]],1),1)</f>
        <v>98</v>
      </c>
      <c r="U4412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4412" s="21">
        <f>+Tabella2026[[#This Row],[DEF - n. card]]*(PLAFOND/N_TESSERE)</f>
        <v>49000</v>
      </c>
      <c r="W4412" s="18"/>
    </row>
    <row r="4413" spans="2:23" x14ac:dyDescent="0.25">
      <c r="B4413" s="1" t="s">
        <v>8805</v>
      </c>
      <c r="C4413" s="2">
        <v>79048</v>
      </c>
      <c r="D4413" s="1" t="s">
        <v>8806</v>
      </c>
      <c r="E4413" s="1" t="s">
        <v>61</v>
      </c>
      <c r="F4413" s="1" t="s">
        <v>148</v>
      </c>
      <c r="G4413" s="1" t="s">
        <v>4778</v>
      </c>
      <c r="H4413" s="1" t="s">
        <v>15836</v>
      </c>
      <c r="I4413" s="5">
        <v>1954</v>
      </c>
      <c r="J4413" s="5">
        <v>19763708</v>
      </c>
      <c r="K4413" s="3">
        <f>+Tabella2026[[#This Row],[POP_2024]]/SUM(Tabella2026[POP_2024])</f>
        <v>3.3150410026801275E-5</v>
      </c>
      <c r="L4413" s="3">
        <f>+Tabella2026[[#This Row],[INCIDENZA POPOLAZIONE]]*(PLAFOND/2)</f>
        <v>9759.4558490827749</v>
      </c>
      <c r="M4413" s="3">
        <f>+IFERROR(Tabella2026[[#This Row],[reddito_2024]]/Tabella2026[[#This Row],[POP_2024]],"")</f>
        <v>10114.487205731832</v>
      </c>
      <c r="N4413" s="3">
        <f>+IF(Tabella2026[[#This Row],[REDDITO COMPLESSIVO PROCAPITE]]&lt;media_aggr_reddito_pc,(media_aggr_reddito_pc-Tabella2026[[#This Row],[REDDITO COMPLESSIVO PROCAPITE]]),0)</f>
        <v>7710.5788568769094</v>
      </c>
      <c r="O4413" s="3">
        <f>+Tabella2026[[#This Row],[DIFFERENZA REDDITO INFERIORE ALLA MEDIA DALLA MEDIA]]*Tabella2026[[#This Row],[POP_2024]]</f>
        <v>15066471.086337481</v>
      </c>
      <c r="P4413" s="3">
        <f>+Tabella2026[[#This Row],[POPOLAZIONE PER DIFFERENZA ]]/SUM(Tabella2026[[POPOLAZIONE PER DIFFERENZA ]])</f>
        <v>1.3366703538373261E-4</v>
      </c>
      <c r="Q4413" s="3">
        <f>+Tabella2026[[#This Row],[INCIDENZA POPOLAZIONE PER DIFFERENZA]]*(PLAFOND-SUM(Tabella2026[CONTRIBUTO SULLA BASE DELLA POPOLAZIONE]))</f>
        <v>39351.474966694499</v>
      </c>
      <c r="R4413" s="3">
        <f>+Tabella2026[[#This Row],[CONTRIBUTO SULLA BASE DELLA POPOLAZIONE]]+Tabella2026[[#This Row],[CONTRIBUTO SULLA BASE DEL REDDITO]]</f>
        <v>49110.930815777276</v>
      </c>
      <c r="S4413" s="3">
        <f>+Tabella2026[[#This Row],[CONTRIBUTO TOTALE]]/(PLAFOND/N_TESSERE)</f>
        <v>98.221861631554546</v>
      </c>
      <c r="T4413" s="3">
        <f>+MAX(CEILING(Tabella2026[[#This Row],[preDEF1]],1),1)</f>
        <v>99</v>
      </c>
      <c r="U4413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4413" s="21">
        <f>+Tabella2026[[#This Row],[DEF - n. card]]*(PLAFOND/N_TESSERE)</f>
        <v>49500</v>
      </c>
      <c r="W4413" s="18"/>
    </row>
    <row r="4414" spans="2:23" x14ac:dyDescent="0.25">
      <c r="B4414" s="1" t="s">
        <v>8689</v>
      </c>
      <c r="C4414" s="2">
        <v>118025</v>
      </c>
      <c r="D4414" s="1" t="s">
        <v>8690</v>
      </c>
      <c r="E4414" s="1" t="s">
        <v>76</v>
      </c>
      <c r="F4414" s="1" t="s">
        <v>75</v>
      </c>
      <c r="G4414" s="1" t="s">
        <v>4778</v>
      </c>
      <c r="H4414" s="1" t="s">
        <v>15836</v>
      </c>
      <c r="I4414" s="5">
        <v>1954</v>
      </c>
      <c r="J4414" s="5">
        <v>21807333</v>
      </c>
      <c r="K4414" s="3">
        <f>+Tabella2026[[#This Row],[POP_2024]]/SUM(Tabella2026[POP_2024])</f>
        <v>3.3150410026801275E-5</v>
      </c>
      <c r="L4414" s="3">
        <f>+Tabella2026[[#This Row],[INCIDENZA POPOLAZIONE]]*(PLAFOND/2)</f>
        <v>9759.4558490827749</v>
      </c>
      <c r="M4414" s="3">
        <f>+IFERROR(Tabella2026[[#This Row],[reddito_2024]]/Tabella2026[[#This Row],[POP_2024]],"")</f>
        <v>11160.354657113614</v>
      </c>
      <c r="N4414" s="3">
        <f>+IF(Tabella2026[[#This Row],[REDDITO COMPLESSIVO PROCAPITE]]&lt;media_aggr_reddito_pc,(media_aggr_reddito_pc-Tabella2026[[#This Row],[REDDITO COMPLESSIVO PROCAPITE]]),0)</f>
        <v>6664.7114054951271</v>
      </c>
      <c r="O4414" s="3">
        <f>+Tabella2026[[#This Row],[DIFFERENZA REDDITO INFERIORE ALLA MEDIA DALLA MEDIA]]*Tabella2026[[#This Row],[POP_2024]]</f>
        <v>13022846.086337479</v>
      </c>
      <c r="P4414" s="3">
        <f>+Tabella2026[[#This Row],[POPOLAZIONE PER DIFFERENZA ]]/SUM(Tabella2026[[POPOLAZIONE PER DIFFERENZA ]])</f>
        <v>1.1553636008354294E-4</v>
      </c>
      <c r="Q4414" s="3">
        <f>+Tabella2026[[#This Row],[INCIDENZA POPOLAZIONE PER DIFFERENZA]]*(PLAFOND-SUM(Tabella2026[CONTRIBUTO SULLA BASE DELLA POPOLAZIONE]))</f>
        <v>34013.817756325116</v>
      </c>
      <c r="R4414" s="3">
        <f>+Tabella2026[[#This Row],[CONTRIBUTO SULLA BASE DELLA POPOLAZIONE]]+Tabella2026[[#This Row],[CONTRIBUTO SULLA BASE DEL REDDITO]]</f>
        <v>43773.273605407892</v>
      </c>
      <c r="S4414" s="3">
        <f>+Tabella2026[[#This Row],[CONTRIBUTO TOTALE]]/(PLAFOND/N_TESSERE)</f>
        <v>87.546547210815788</v>
      </c>
      <c r="T4414" s="3">
        <f>+MAX(CEILING(Tabella2026[[#This Row],[preDEF1]],1),1)</f>
        <v>88</v>
      </c>
      <c r="U4414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4414" s="21">
        <f>+Tabella2026[[#This Row],[DEF - n. card]]*(PLAFOND/N_TESSERE)</f>
        <v>44000</v>
      </c>
      <c r="W4414" s="18"/>
    </row>
    <row r="4415" spans="2:23" x14ac:dyDescent="0.25">
      <c r="B4415" s="1" t="s">
        <v>8827</v>
      </c>
      <c r="C4415" s="2">
        <v>29050</v>
      </c>
      <c r="D4415" s="1" t="s">
        <v>8828</v>
      </c>
      <c r="E4415" s="1" t="s">
        <v>38</v>
      </c>
      <c r="F4415" s="1" t="s">
        <v>314</v>
      </c>
      <c r="G4415" s="1" t="s">
        <v>4778</v>
      </c>
      <c r="H4415" s="1" t="s">
        <v>15835</v>
      </c>
      <c r="I4415" s="5">
        <v>1953</v>
      </c>
      <c r="J4415" s="5">
        <v>35864185</v>
      </c>
      <c r="K4415" s="3">
        <f>+Tabella2026[[#This Row],[POP_2024]]/SUM(Tabella2026[POP_2024])</f>
        <v>3.3133444617370979E-5</v>
      </c>
      <c r="L4415" s="3">
        <f>+Tabella2026[[#This Row],[INCIDENZA POPOLAZIONE]]*(PLAFOND/2)</f>
        <v>9754.4612452705533</v>
      </c>
      <c r="M4415" s="3">
        <f>+IFERROR(Tabella2026[[#This Row],[reddito_2024]]/Tabella2026[[#This Row],[POP_2024]],"")</f>
        <v>18363.63799283154</v>
      </c>
      <c r="N4415" s="3">
        <f>+IF(Tabella2026[[#This Row],[REDDITO COMPLESSIVO PROCAPITE]]&lt;media_aggr_reddito_pc,(media_aggr_reddito_pc-Tabella2026[[#This Row],[REDDITO COMPLESSIVO PROCAPITE]]),0)</f>
        <v>0</v>
      </c>
      <c r="O4415" s="3">
        <f>+Tabella2026[[#This Row],[DIFFERENZA REDDITO INFERIORE ALLA MEDIA DALLA MEDIA]]*Tabella2026[[#This Row],[POP_2024]]</f>
        <v>0</v>
      </c>
      <c r="P4415" s="3">
        <f>+Tabella2026[[#This Row],[POPOLAZIONE PER DIFFERENZA ]]/SUM(Tabella2026[[POPOLAZIONE PER DIFFERENZA ]])</f>
        <v>0</v>
      </c>
      <c r="Q4415" s="3">
        <f>+Tabella2026[[#This Row],[INCIDENZA POPOLAZIONE PER DIFFERENZA]]*(PLAFOND-SUM(Tabella2026[CONTRIBUTO SULLA BASE DELLA POPOLAZIONE]))</f>
        <v>0</v>
      </c>
      <c r="R4415" s="3">
        <f>+Tabella2026[[#This Row],[CONTRIBUTO SULLA BASE DELLA POPOLAZIONE]]+Tabella2026[[#This Row],[CONTRIBUTO SULLA BASE DEL REDDITO]]</f>
        <v>9754.4612452705533</v>
      </c>
      <c r="S4415" s="3">
        <f>+Tabella2026[[#This Row],[CONTRIBUTO TOTALE]]/(PLAFOND/N_TESSERE)</f>
        <v>19.508922490541106</v>
      </c>
      <c r="T4415" s="3">
        <f>+MAX(CEILING(Tabella2026[[#This Row],[preDEF1]],1),1)</f>
        <v>20</v>
      </c>
      <c r="U4415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15" s="21">
        <f>+Tabella2026[[#This Row],[DEF - n. card]]*(PLAFOND/N_TESSERE)</f>
        <v>10000</v>
      </c>
      <c r="W4415" s="18"/>
    </row>
    <row r="4416" spans="2:23" x14ac:dyDescent="0.25">
      <c r="B4416" s="1" t="s">
        <v>8691</v>
      </c>
      <c r="C4416" s="2">
        <v>41008</v>
      </c>
      <c r="D4416" s="1" t="s">
        <v>8692</v>
      </c>
      <c r="E4416" s="1" t="s">
        <v>117</v>
      </c>
      <c r="F4416" s="1" t="s">
        <v>130</v>
      </c>
      <c r="G4416" s="1" t="s">
        <v>4778</v>
      </c>
      <c r="H4416" s="1" t="s">
        <v>15834</v>
      </c>
      <c r="I4416" s="5">
        <v>1951</v>
      </c>
      <c r="J4416" s="5">
        <v>31484795</v>
      </c>
      <c r="K4416" s="3">
        <f>+Tabella2026[[#This Row],[POP_2024]]/SUM(Tabella2026[POP_2024])</f>
        <v>3.309951379851038E-5</v>
      </c>
      <c r="L4416" s="3">
        <f>+Tabella2026[[#This Row],[INCIDENZA POPOLAZIONE]]*(PLAFOND/2)</f>
        <v>9744.4720376461064</v>
      </c>
      <c r="M4416" s="3">
        <f>+IFERROR(Tabella2026[[#This Row],[reddito_2024]]/Tabella2026[[#This Row],[POP_2024]],"")</f>
        <v>16137.772936955407</v>
      </c>
      <c r="N4416" s="3">
        <f>+IF(Tabella2026[[#This Row],[REDDITO COMPLESSIVO PROCAPITE]]&lt;media_aggr_reddito_pc,(media_aggr_reddito_pc-Tabella2026[[#This Row],[REDDITO COMPLESSIVO PROCAPITE]]),0)</f>
        <v>1687.2931256533338</v>
      </c>
      <c r="O4416" s="3">
        <f>+Tabella2026[[#This Row],[DIFFERENZA REDDITO INFERIORE ALLA MEDIA DALLA MEDIA]]*Tabella2026[[#This Row],[POP_2024]]</f>
        <v>3291908.8881496545</v>
      </c>
      <c r="P4416" s="3">
        <f>+Tabella2026[[#This Row],[POPOLAZIONE PER DIFFERENZA ]]/SUM(Tabella2026[[POPOLAZIONE PER DIFFERENZA ]])</f>
        <v>2.9205226579656115E-5</v>
      </c>
      <c r="Q4416" s="3">
        <f>+Tabella2026[[#This Row],[INCIDENZA POPOLAZIONE PER DIFFERENZA]]*(PLAFOND-SUM(Tabella2026[CONTRIBUTO SULLA BASE DELLA POPOLAZIONE]))</f>
        <v>8597.9968011308611</v>
      </c>
      <c r="R4416" s="3">
        <f>+Tabella2026[[#This Row],[CONTRIBUTO SULLA BASE DELLA POPOLAZIONE]]+Tabella2026[[#This Row],[CONTRIBUTO SULLA BASE DEL REDDITO]]</f>
        <v>18342.468838776967</v>
      </c>
      <c r="S4416" s="3">
        <f>+Tabella2026[[#This Row],[CONTRIBUTO TOTALE]]/(PLAFOND/N_TESSERE)</f>
        <v>36.684937677553933</v>
      </c>
      <c r="T4416" s="3">
        <f>+MAX(CEILING(Tabella2026[[#This Row],[preDEF1]],1),1)</f>
        <v>37</v>
      </c>
      <c r="U4416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4416" s="21">
        <f>+Tabella2026[[#This Row],[DEF - n. card]]*(PLAFOND/N_TESSERE)</f>
        <v>18500</v>
      </c>
      <c r="W4416" s="18"/>
    </row>
    <row r="4417" spans="2:23" x14ac:dyDescent="0.25">
      <c r="B4417" s="1" t="s">
        <v>8901</v>
      </c>
      <c r="C4417" s="2">
        <v>19054</v>
      </c>
      <c r="D4417" s="1" t="s">
        <v>8902</v>
      </c>
      <c r="E4417" s="1" t="s">
        <v>12</v>
      </c>
      <c r="F4417" s="1" t="s">
        <v>193</v>
      </c>
      <c r="G4417" s="1" t="s">
        <v>4778</v>
      </c>
      <c r="H4417" s="1" t="s">
        <v>15835</v>
      </c>
      <c r="I4417" s="5">
        <v>1951</v>
      </c>
      <c r="J4417" s="5">
        <v>38893230</v>
      </c>
      <c r="K4417" s="3">
        <f>+Tabella2026[[#This Row],[POP_2024]]/SUM(Tabella2026[POP_2024])</f>
        <v>3.309951379851038E-5</v>
      </c>
      <c r="L4417" s="3">
        <f>+Tabella2026[[#This Row],[INCIDENZA POPOLAZIONE]]*(PLAFOND/2)</f>
        <v>9744.4720376461064</v>
      </c>
      <c r="M4417" s="3">
        <f>+IFERROR(Tabella2026[[#This Row],[reddito_2024]]/Tabella2026[[#This Row],[POP_2024]],"")</f>
        <v>19935.023065094822</v>
      </c>
      <c r="N4417" s="3">
        <f>+IF(Tabella2026[[#This Row],[REDDITO COMPLESSIVO PROCAPITE]]&lt;media_aggr_reddito_pc,(media_aggr_reddito_pc-Tabella2026[[#This Row],[REDDITO COMPLESSIVO PROCAPITE]]),0)</f>
        <v>0</v>
      </c>
      <c r="O4417" s="3">
        <f>+Tabella2026[[#This Row],[DIFFERENZA REDDITO INFERIORE ALLA MEDIA DALLA MEDIA]]*Tabella2026[[#This Row],[POP_2024]]</f>
        <v>0</v>
      </c>
      <c r="P4417" s="3">
        <f>+Tabella2026[[#This Row],[POPOLAZIONE PER DIFFERENZA ]]/SUM(Tabella2026[[POPOLAZIONE PER DIFFERENZA ]])</f>
        <v>0</v>
      </c>
      <c r="Q4417" s="3">
        <f>+Tabella2026[[#This Row],[INCIDENZA POPOLAZIONE PER DIFFERENZA]]*(PLAFOND-SUM(Tabella2026[CONTRIBUTO SULLA BASE DELLA POPOLAZIONE]))</f>
        <v>0</v>
      </c>
      <c r="R4417" s="3">
        <f>+Tabella2026[[#This Row],[CONTRIBUTO SULLA BASE DELLA POPOLAZIONE]]+Tabella2026[[#This Row],[CONTRIBUTO SULLA BASE DEL REDDITO]]</f>
        <v>9744.4720376461064</v>
      </c>
      <c r="S4417" s="3">
        <f>+Tabella2026[[#This Row],[CONTRIBUTO TOTALE]]/(PLAFOND/N_TESSERE)</f>
        <v>19.488944075292213</v>
      </c>
      <c r="T4417" s="3">
        <f>+MAX(CEILING(Tabella2026[[#This Row],[preDEF1]],1),1)</f>
        <v>20</v>
      </c>
      <c r="U4417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17" s="21">
        <f>+Tabella2026[[#This Row],[DEF - n. card]]*(PLAFOND/N_TESSERE)</f>
        <v>10000</v>
      </c>
      <c r="W4417" s="18"/>
    </row>
    <row r="4418" spans="2:23" x14ac:dyDescent="0.25">
      <c r="B4418" s="1" t="s">
        <v>8925</v>
      </c>
      <c r="C4418" s="2">
        <v>30097</v>
      </c>
      <c r="D4418" s="1" t="s">
        <v>8926</v>
      </c>
      <c r="E4418" s="1" t="s">
        <v>48</v>
      </c>
      <c r="F4418" s="1" t="s">
        <v>120</v>
      </c>
      <c r="G4418" s="1" t="s">
        <v>4778</v>
      </c>
      <c r="H4418" s="1" t="s">
        <v>15835</v>
      </c>
      <c r="I4418" s="5">
        <v>1951</v>
      </c>
      <c r="J4418" s="5">
        <v>37992496</v>
      </c>
      <c r="K4418" s="3">
        <f>+Tabella2026[[#This Row],[POP_2024]]/SUM(Tabella2026[POP_2024])</f>
        <v>3.309951379851038E-5</v>
      </c>
      <c r="L4418" s="3">
        <f>+Tabella2026[[#This Row],[INCIDENZA POPOLAZIONE]]*(PLAFOND/2)</f>
        <v>9744.4720376461064</v>
      </c>
      <c r="M4418" s="3">
        <f>+IFERROR(Tabella2026[[#This Row],[reddito_2024]]/Tabella2026[[#This Row],[POP_2024]],"")</f>
        <v>19473.344951307023</v>
      </c>
      <c r="N4418" s="3">
        <f>+IF(Tabella2026[[#This Row],[REDDITO COMPLESSIVO PROCAPITE]]&lt;media_aggr_reddito_pc,(media_aggr_reddito_pc-Tabella2026[[#This Row],[REDDITO COMPLESSIVO PROCAPITE]]),0)</f>
        <v>0</v>
      </c>
      <c r="O4418" s="3">
        <f>+Tabella2026[[#This Row],[DIFFERENZA REDDITO INFERIORE ALLA MEDIA DALLA MEDIA]]*Tabella2026[[#This Row],[POP_2024]]</f>
        <v>0</v>
      </c>
      <c r="P4418" s="3">
        <f>+Tabella2026[[#This Row],[POPOLAZIONE PER DIFFERENZA ]]/SUM(Tabella2026[[POPOLAZIONE PER DIFFERENZA ]])</f>
        <v>0</v>
      </c>
      <c r="Q4418" s="3">
        <f>+Tabella2026[[#This Row],[INCIDENZA POPOLAZIONE PER DIFFERENZA]]*(PLAFOND-SUM(Tabella2026[CONTRIBUTO SULLA BASE DELLA POPOLAZIONE]))</f>
        <v>0</v>
      </c>
      <c r="R4418" s="3">
        <f>+Tabella2026[[#This Row],[CONTRIBUTO SULLA BASE DELLA POPOLAZIONE]]+Tabella2026[[#This Row],[CONTRIBUTO SULLA BASE DEL REDDITO]]</f>
        <v>9744.4720376461064</v>
      </c>
      <c r="S4418" s="3">
        <f>+Tabella2026[[#This Row],[CONTRIBUTO TOTALE]]/(PLAFOND/N_TESSERE)</f>
        <v>19.488944075292213</v>
      </c>
      <c r="T4418" s="3">
        <f>+MAX(CEILING(Tabella2026[[#This Row],[preDEF1]],1),1)</f>
        <v>20</v>
      </c>
      <c r="U4418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18" s="21">
        <f>+Tabella2026[[#This Row],[DEF - n. card]]*(PLAFOND/N_TESSERE)</f>
        <v>10000</v>
      </c>
      <c r="W4418" s="18"/>
    </row>
    <row r="4419" spans="2:23" x14ac:dyDescent="0.25">
      <c r="B4419" s="1" t="s">
        <v>8859</v>
      </c>
      <c r="C4419" s="2">
        <v>17118</v>
      </c>
      <c r="D4419" s="1" t="s">
        <v>8860</v>
      </c>
      <c r="E4419" s="1" t="s">
        <v>12</v>
      </c>
      <c r="F4419" s="1" t="s">
        <v>50</v>
      </c>
      <c r="G4419" s="1" t="s">
        <v>4778</v>
      </c>
      <c r="H4419" s="1" t="s">
        <v>15835</v>
      </c>
      <c r="I4419" s="5">
        <v>1948</v>
      </c>
      <c r="J4419" s="5">
        <v>37416350</v>
      </c>
      <c r="K4419" s="3">
        <f>+Tabella2026[[#This Row],[POP_2024]]/SUM(Tabella2026[POP_2024])</f>
        <v>3.3048617570219491E-5</v>
      </c>
      <c r="L4419" s="3">
        <f>+Tabella2026[[#This Row],[INCIDENZA POPOLAZIONE]]*(PLAFOND/2)</f>
        <v>9729.4882262094397</v>
      </c>
      <c r="M4419" s="3">
        <f>+IFERROR(Tabella2026[[#This Row],[reddito_2024]]/Tabella2026[[#This Row],[POP_2024]],"")</f>
        <v>19207.571868583163</v>
      </c>
      <c r="N4419" s="3">
        <f>+IF(Tabella2026[[#This Row],[REDDITO COMPLESSIVO PROCAPITE]]&lt;media_aggr_reddito_pc,(media_aggr_reddito_pc-Tabella2026[[#This Row],[REDDITO COMPLESSIVO PROCAPITE]]),0)</f>
        <v>0</v>
      </c>
      <c r="O4419" s="3">
        <f>+Tabella2026[[#This Row],[DIFFERENZA REDDITO INFERIORE ALLA MEDIA DALLA MEDIA]]*Tabella2026[[#This Row],[POP_2024]]</f>
        <v>0</v>
      </c>
      <c r="P4419" s="3">
        <f>+Tabella2026[[#This Row],[POPOLAZIONE PER DIFFERENZA ]]/SUM(Tabella2026[[POPOLAZIONE PER DIFFERENZA ]])</f>
        <v>0</v>
      </c>
      <c r="Q4419" s="3">
        <f>+Tabella2026[[#This Row],[INCIDENZA POPOLAZIONE PER DIFFERENZA]]*(PLAFOND-SUM(Tabella2026[CONTRIBUTO SULLA BASE DELLA POPOLAZIONE]))</f>
        <v>0</v>
      </c>
      <c r="R4419" s="3">
        <f>+Tabella2026[[#This Row],[CONTRIBUTO SULLA BASE DELLA POPOLAZIONE]]+Tabella2026[[#This Row],[CONTRIBUTO SULLA BASE DEL REDDITO]]</f>
        <v>9729.4882262094397</v>
      </c>
      <c r="S4419" s="3">
        <f>+Tabella2026[[#This Row],[CONTRIBUTO TOTALE]]/(PLAFOND/N_TESSERE)</f>
        <v>19.458976452418881</v>
      </c>
      <c r="T4419" s="3">
        <f>+MAX(CEILING(Tabella2026[[#This Row],[preDEF1]],1),1)</f>
        <v>20</v>
      </c>
      <c r="U4419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19" s="21">
        <f>+Tabella2026[[#This Row],[DEF - n. card]]*(PLAFOND/N_TESSERE)</f>
        <v>10000</v>
      </c>
      <c r="W4419" s="18"/>
    </row>
    <row r="4420" spans="2:23" x14ac:dyDescent="0.25">
      <c r="B4420" s="1" t="s">
        <v>8917</v>
      </c>
      <c r="C4420" s="2">
        <v>83075</v>
      </c>
      <c r="D4420" s="1" t="s">
        <v>8918</v>
      </c>
      <c r="E4420" s="1" t="s">
        <v>21</v>
      </c>
      <c r="F4420" s="1" t="s">
        <v>42</v>
      </c>
      <c r="G4420" s="1" t="s">
        <v>4778</v>
      </c>
      <c r="H4420" s="1" t="s">
        <v>15836</v>
      </c>
      <c r="I4420" s="5">
        <v>1948</v>
      </c>
      <c r="J4420" s="5">
        <v>24114781</v>
      </c>
      <c r="K4420" s="3">
        <f>+Tabella2026[[#This Row],[POP_2024]]/SUM(Tabella2026[POP_2024])</f>
        <v>3.3048617570219491E-5</v>
      </c>
      <c r="L4420" s="3">
        <f>+Tabella2026[[#This Row],[INCIDENZA POPOLAZIONE]]*(PLAFOND/2)</f>
        <v>9729.4882262094397</v>
      </c>
      <c r="M4420" s="3">
        <f>+IFERROR(Tabella2026[[#This Row],[reddito_2024]]/Tabella2026[[#This Row],[POP_2024]],"")</f>
        <v>12379.251026694044</v>
      </c>
      <c r="N4420" s="3">
        <f>+IF(Tabella2026[[#This Row],[REDDITO COMPLESSIVO PROCAPITE]]&lt;media_aggr_reddito_pc,(media_aggr_reddito_pc-Tabella2026[[#This Row],[REDDITO COMPLESSIVO PROCAPITE]]),0)</f>
        <v>5445.8150359146966</v>
      </c>
      <c r="O4420" s="3">
        <f>+Tabella2026[[#This Row],[DIFFERENZA REDDITO INFERIORE ALLA MEDIA DALLA MEDIA]]*Tabella2026[[#This Row],[POP_2024]]</f>
        <v>10608447.689961828</v>
      </c>
      <c r="P4420" s="3">
        <f>+Tabella2026[[#This Row],[POPOLAZIONE PER DIFFERENZA ]]/SUM(Tabella2026[[POPOLAZIONE PER DIFFERENZA ]])</f>
        <v>9.4116249559358941E-5</v>
      </c>
      <c r="Q4420" s="3">
        <f>+Tabella2026[[#This Row],[INCIDENZA POPOLAZIONE PER DIFFERENZA]]*(PLAFOND-SUM(Tabella2026[CONTRIBUTO SULLA BASE DELLA POPOLAZIONE]))</f>
        <v>27707.753283088216</v>
      </c>
      <c r="R4420" s="3">
        <f>+Tabella2026[[#This Row],[CONTRIBUTO SULLA BASE DELLA POPOLAZIONE]]+Tabella2026[[#This Row],[CONTRIBUTO SULLA BASE DEL REDDITO]]</f>
        <v>37437.241509297659</v>
      </c>
      <c r="S4420" s="3">
        <f>+Tabella2026[[#This Row],[CONTRIBUTO TOTALE]]/(PLAFOND/N_TESSERE)</f>
        <v>74.874483018595313</v>
      </c>
      <c r="T4420" s="3">
        <f>+MAX(CEILING(Tabella2026[[#This Row],[preDEF1]],1),1)</f>
        <v>75</v>
      </c>
      <c r="U4420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4420" s="21">
        <f>+Tabella2026[[#This Row],[DEF - n. card]]*(PLAFOND/N_TESSERE)</f>
        <v>37500</v>
      </c>
      <c r="W4420" s="18"/>
    </row>
    <row r="4421" spans="2:23" x14ac:dyDescent="0.25">
      <c r="B4421" s="1" t="s">
        <v>8783</v>
      </c>
      <c r="C4421" s="2">
        <v>34004</v>
      </c>
      <c r="D4421" s="1" t="s">
        <v>8784</v>
      </c>
      <c r="E4421" s="1" t="s">
        <v>27</v>
      </c>
      <c r="F4421" s="1" t="s">
        <v>52</v>
      </c>
      <c r="G4421" s="1" t="s">
        <v>4778</v>
      </c>
      <c r="H4421" s="1" t="s">
        <v>15835</v>
      </c>
      <c r="I4421" s="5">
        <v>1947</v>
      </c>
      <c r="J4421" s="5">
        <v>40304353</v>
      </c>
      <c r="K4421" s="3">
        <f>+Tabella2026[[#This Row],[POP_2024]]/SUM(Tabella2026[POP_2024])</f>
        <v>3.3031652160789194E-5</v>
      </c>
      <c r="L4421" s="3">
        <f>+Tabella2026[[#This Row],[INCIDENZA POPOLAZIONE]]*(PLAFOND/2)</f>
        <v>9724.4936223972181</v>
      </c>
      <c r="M4421" s="3">
        <f>+IFERROR(Tabella2026[[#This Row],[reddito_2024]]/Tabella2026[[#This Row],[POP_2024]],"")</f>
        <v>20700.746276322549</v>
      </c>
      <c r="N4421" s="3">
        <f>+IF(Tabella2026[[#This Row],[REDDITO COMPLESSIVO PROCAPITE]]&lt;media_aggr_reddito_pc,(media_aggr_reddito_pc-Tabella2026[[#This Row],[REDDITO COMPLESSIVO PROCAPITE]]),0)</f>
        <v>0</v>
      </c>
      <c r="O4421" s="3">
        <f>+Tabella2026[[#This Row],[DIFFERENZA REDDITO INFERIORE ALLA MEDIA DALLA MEDIA]]*Tabella2026[[#This Row],[POP_2024]]</f>
        <v>0</v>
      </c>
      <c r="P4421" s="3">
        <f>+Tabella2026[[#This Row],[POPOLAZIONE PER DIFFERENZA ]]/SUM(Tabella2026[[POPOLAZIONE PER DIFFERENZA ]])</f>
        <v>0</v>
      </c>
      <c r="Q4421" s="3">
        <f>+Tabella2026[[#This Row],[INCIDENZA POPOLAZIONE PER DIFFERENZA]]*(PLAFOND-SUM(Tabella2026[CONTRIBUTO SULLA BASE DELLA POPOLAZIONE]))</f>
        <v>0</v>
      </c>
      <c r="R4421" s="3">
        <f>+Tabella2026[[#This Row],[CONTRIBUTO SULLA BASE DELLA POPOLAZIONE]]+Tabella2026[[#This Row],[CONTRIBUTO SULLA BASE DEL REDDITO]]</f>
        <v>9724.4936223972181</v>
      </c>
      <c r="S4421" s="3">
        <f>+Tabella2026[[#This Row],[CONTRIBUTO TOTALE]]/(PLAFOND/N_TESSERE)</f>
        <v>19.448987244794438</v>
      </c>
      <c r="T4421" s="3">
        <f>+MAX(CEILING(Tabella2026[[#This Row],[preDEF1]],1),1)</f>
        <v>20</v>
      </c>
      <c r="U4421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21" s="21">
        <f>+Tabella2026[[#This Row],[DEF - n. card]]*(PLAFOND/N_TESSERE)</f>
        <v>10000</v>
      </c>
      <c r="W4421" s="18"/>
    </row>
    <row r="4422" spans="2:23" x14ac:dyDescent="0.25">
      <c r="B4422" s="1" t="s">
        <v>8919</v>
      </c>
      <c r="C4422" s="2">
        <v>75033</v>
      </c>
      <c r="D4422" s="1" t="s">
        <v>8920</v>
      </c>
      <c r="E4422" s="1" t="s">
        <v>33</v>
      </c>
      <c r="F4422" s="1" t="s">
        <v>132</v>
      </c>
      <c r="G4422" s="1" t="s">
        <v>4778</v>
      </c>
      <c r="H4422" s="1" t="s">
        <v>15836</v>
      </c>
      <c r="I4422" s="5">
        <v>1947</v>
      </c>
      <c r="J4422" s="5">
        <v>23082570</v>
      </c>
      <c r="K4422" s="3">
        <f>+Tabella2026[[#This Row],[POP_2024]]/SUM(Tabella2026[POP_2024])</f>
        <v>3.3031652160789194E-5</v>
      </c>
      <c r="L4422" s="3">
        <f>+Tabella2026[[#This Row],[INCIDENZA POPOLAZIONE]]*(PLAFOND/2)</f>
        <v>9724.4936223972181</v>
      </c>
      <c r="M4422" s="3">
        <f>+IFERROR(Tabella2026[[#This Row],[reddito_2024]]/Tabella2026[[#This Row],[POP_2024]],"")</f>
        <v>11855.454545454546</v>
      </c>
      <c r="N4422" s="3">
        <f>+IF(Tabella2026[[#This Row],[REDDITO COMPLESSIVO PROCAPITE]]&lt;media_aggr_reddito_pc,(media_aggr_reddito_pc-Tabella2026[[#This Row],[REDDITO COMPLESSIVO PROCAPITE]]),0)</f>
        <v>5969.6115171541951</v>
      </c>
      <c r="O4422" s="3">
        <f>+Tabella2026[[#This Row],[DIFFERENZA REDDITO INFERIORE ALLA MEDIA DALLA MEDIA]]*Tabella2026[[#This Row],[POP_2024]]</f>
        <v>11622833.623899218</v>
      </c>
      <c r="P4422" s="3">
        <f>+Tabella2026[[#This Row],[POPOLAZIONE PER DIFFERENZA ]]/SUM(Tabella2026[[POPOLAZIONE PER DIFFERENZA ]])</f>
        <v>1.0311570004430527E-4</v>
      </c>
      <c r="Q4422" s="3">
        <f>+Tabella2026[[#This Row],[INCIDENZA POPOLAZIONE PER DIFFERENZA]]*(PLAFOND-SUM(Tabella2026[CONTRIBUTO SULLA BASE DELLA POPOLAZIONE]))</f>
        <v>30357.184756268562</v>
      </c>
      <c r="R4422" s="3">
        <f>+Tabella2026[[#This Row],[CONTRIBUTO SULLA BASE DELLA POPOLAZIONE]]+Tabella2026[[#This Row],[CONTRIBUTO SULLA BASE DEL REDDITO]]</f>
        <v>40081.678378665776</v>
      </c>
      <c r="S4422" s="3">
        <f>+Tabella2026[[#This Row],[CONTRIBUTO TOTALE]]/(PLAFOND/N_TESSERE)</f>
        <v>80.163356757331556</v>
      </c>
      <c r="T4422" s="3">
        <f>+MAX(CEILING(Tabella2026[[#This Row],[preDEF1]],1),1)</f>
        <v>81</v>
      </c>
      <c r="U4422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4422" s="21">
        <f>+Tabella2026[[#This Row],[DEF - n. card]]*(PLAFOND/N_TESSERE)</f>
        <v>40500</v>
      </c>
      <c r="W4422" s="18"/>
    </row>
    <row r="4423" spans="2:23" x14ac:dyDescent="0.25">
      <c r="B4423" s="1" t="s">
        <v>8857</v>
      </c>
      <c r="C4423" s="2">
        <v>55006</v>
      </c>
      <c r="D4423" s="1" t="s">
        <v>8858</v>
      </c>
      <c r="E4423" s="1" t="s">
        <v>67</v>
      </c>
      <c r="F4423" s="1" t="s">
        <v>108</v>
      </c>
      <c r="G4423" s="1" t="s">
        <v>4778</v>
      </c>
      <c r="H4423" s="1" t="s">
        <v>15834</v>
      </c>
      <c r="I4423" s="5">
        <v>1946</v>
      </c>
      <c r="J4423" s="5">
        <v>28541025</v>
      </c>
      <c r="K4423" s="3">
        <f>+Tabella2026[[#This Row],[POP_2024]]/SUM(Tabella2026[POP_2024])</f>
        <v>3.3014686751358898E-5</v>
      </c>
      <c r="L4423" s="3">
        <f>+Tabella2026[[#This Row],[INCIDENZA POPOLAZIONE]]*(PLAFOND/2)</f>
        <v>9719.4990185849965</v>
      </c>
      <c r="M4423" s="3">
        <f>+IFERROR(Tabella2026[[#This Row],[reddito_2024]]/Tabella2026[[#This Row],[POP_2024]],"")</f>
        <v>14666.508221993834</v>
      </c>
      <c r="N4423" s="3">
        <f>+IF(Tabella2026[[#This Row],[REDDITO COMPLESSIVO PROCAPITE]]&lt;media_aggr_reddito_pc,(media_aggr_reddito_pc-Tabella2026[[#This Row],[REDDITO COMPLESSIVO PROCAPITE]]),0)</f>
        <v>3158.557840614907</v>
      </c>
      <c r="O4423" s="3">
        <f>+Tabella2026[[#This Row],[DIFFERENZA REDDITO INFERIORE ALLA MEDIA DALLA MEDIA]]*Tabella2026[[#This Row],[POP_2024]]</f>
        <v>6146553.557836609</v>
      </c>
      <c r="P4423" s="3">
        <f>+Tabella2026[[#This Row],[POPOLAZIONE PER DIFFERENZA ]]/SUM(Tabella2026[[POPOLAZIONE PER DIFFERENZA ]])</f>
        <v>5.4531123260070245E-5</v>
      </c>
      <c r="Q4423" s="3">
        <f>+Tabella2026[[#This Row],[INCIDENZA POPOLAZIONE PER DIFFERENZA]]*(PLAFOND-SUM(Tabella2026[CONTRIBUTO SULLA BASE DELLA POPOLAZIONE]))</f>
        <v>16053.9217894223</v>
      </c>
      <c r="R4423" s="3">
        <f>+Tabella2026[[#This Row],[CONTRIBUTO SULLA BASE DELLA POPOLAZIONE]]+Tabella2026[[#This Row],[CONTRIBUTO SULLA BASE DEL REDDITO]]</f>
        <v>25773.420808007297</v>
      </c>
      <c r="S4423" s="3">
        <f>+Tabella2026[[#This Row],[CONTRIBUTO TOTALE]]/(PLAFOND/N_TESSERE)</f>
        <v>51.546841616014596</v>
      </c>
      <c r="T4423" s="3">
        <f>+MAX(CEILING(Tabella2026[[#This Row],[preDEF1]],1),1)</f>
        <v>52</v>
      </c>
      <c r="U4423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4423" s="21">
        <f>+Tabella2026[[#This Row],[DEF - n. card]]*(PLAFOND/N_TESSERE)</f>
        <v>26000</v>
      </c>
      <c r="W4423" s="18"/>
    </row>
    <row r="4424" spans="2:23" x14ac:dyDescent="0.25">
      <c r="B4424" s="1" t="s">
        <v>8873</v>
      </c>
      <c r="C4424" s="2">
        <v>61080</v>
      </c>
      <c r="D4424" s="1" t="s">
        <v>8874</v>
      </c>
      <c r="E4424" s="1" t="s">
        <v>15</v>
      </c>
      <c r="F4424" s="1" t="s">
        <v>184</v>
      </c>
      <c r="G4424" s="1" t="s">
        <v>4778</v>
      </c>
      <c r="H4424" s="1" t="s">
        <v>15836</v>
      </c>
      <c r="I4424" s="5">
        <v>1946</v>
      </c>
      <c r="J4424" s="5">
        <v>24863069</v>
      </c>
      <c r="K4424" s="3">
        <f>+Tabella2026[[#This Row],[POP_2024]]/SUM(Tabella2026[POP_2024])</f>
        <v>3.3014686751358898E-5</v>
      </c>
      <c r="L4424" s="3">
        <f>+Tabella2026[[#This Row],[INCIDENZA POPOLAZIONE]]*(PLAFOND/2)</f>
        <v>9719.4990185849965</v>
      </c>
      <c r="M4424" s="3">
        <f>+IFERROR(Tabella2026[[#This Row],[reddito_2024]]/Tabella2026[[#This Row],[POP_2024]],"")</f>
        <v>12776.5</v>
      </c>
      <c r="N4424" s="3">
        <f>+IF(Tabella2026[[#This Row],[REDDITO COMPLESSIVO PROCAPITE]]&lt;media_aggr_reddito_pc,(media_aggr_reddito_pc-Tabella2026[[#This Row],[REDDITO COMPLESSIVO PROCAPITE]]),0)</f>
        <v>5048.566062608741</v>
      </c>
      <c r="O4424" s="3">
        <f>+Tabella2026[[#This Row],[DIFFERENZA REDDITO INFERIORE ALLA MEDIA DALLA MEDIA]]*Tabella2026[[#This Row],[POP_2024]]</f>
        <v>9824509.5578366108</v>
      </c>
      <c r="P4424" s="3">
        <f>+Tabella2026[[#This Row],[POPOLAZIONE PER DIFFERENZA ]]/SUM(Tabella2026[[POPOLAZIONE PER DIFFERENZA ]])</f>
        <v>8.7161290734232277E-5</v>
      </c>
      <c r="Q4424" s="3">
        <f>+Tabella2026[[#This Row],[INCIDENZA POPOLAZIONE PER DIFFERENZA]]*(PLAFOND-SUM(Tabella2026[CONTRIBUTO SULLA BASE DELLA POPOLAZIONE]))</f>
        <v>25660.218621190037</v>
      </c>
      <c r="R4424" s="3">
        <f>+Tabella2026[[#This Row],[CONTRIBUTO SULLA BASE DELLA POPOLAZIONE]]+Tabella2026[[#This Row],[CONTRIBUTO SULLA BASE DEL REDDITO]]</f>
        <v>35379.71763977503</v>
      </c>
      <c r="S4424" s="3">
        <f>+Tabella2026[[#This Row],[CONTRIBUTO TOTALE]]/(PLAFOND/N_TESSERE)</f>
        <v>70.759435279550061</v>
      </c>
      <c r="T4424" s="3">
        <f>+MAX(CEILING(Tabella2026[[#This Row],[preDEF1]],1),1)</f>
        <v>71</v>
      </c>
      <c r="U4424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4424" s="21">
        <f>+Tabella2026[[#This Row],[DEF - n. card]]*(PLAFOND/N_TESSERE)</f>
        <v>35500</v>
      </c>
      <c r="W4424" s="18"/>
    </row>
    <row r="4425" spans="2:23" x14ac:dyDescent="0.25">
      <c r="B4425" s="1" t="s">
        <v>8869</v>
      </c>
      <c r="C4425" s="2">
        <v>75095</v>
      </c>
      <c r="D4425" s="1" t="s">
        <v>8870</v>
      </c>
      <c r="E4425" s="1" t="s">
        <v>33</v>
      </c>
      <c r="F4425" s="1" t="s">
        <v>132</v>
      </c>
      <c r="G4425" s="1" t="s">
        <v>4778</v>
      </c>
      <c r="H4425" s="1" t="s">
        <v>15836</v>
      </c>
      <c r="I4425" s="5">
        <v>1946</v>
      </c>
      <c r="J4425" s="5">
        <v>30561725</v>
      </c>
      <c r="K4425" s="3">
        <f>+Tabella2026[[#This Row],[POP_2024]]/SUM(Tabella2026[POP_2024])</f>
        <v>3.3014686751358898E-5</v>
      </c>
      <c r="L4425" s="3">
        <f>+Tabella2026[[#This Row],[INCIDENZA POPOLAZIONE]]*(PLAFOND/2)</f>
        <v>9719.4990185849965</v>
      </c>
      <c r="M4425" s="3">
        <f>+IFERROR(Tabella2026[[#This Row],[reddito_2024]]/Tabella2026[[#This Row],[POP_2024]],"")</f>
        <v>15704.894655704009</v>
      </c>
      <c r="N4425" s="3">
        <f>+IF(Tabella2026[[#This Row],[REDDITO COMPLESSIVO PROCAPITE]]&lt;media_aggr_reddito_pc,(media_aggr_reddito_pc-Tabella2026[[#This Row],[REDDITO COMPLESSIVO PROCAPITE]]),0)</f>
        <v>2120.1714069047321</v>
      </c>
      <c r="O4425" s="3">
        <f>+Tabella2026[[#This Row],[DIFFERENZA REDDITO INFERIORE ALLA MEDIA DALLA MEDIA]]*Tabella2026[[#This Row],[POP_2024]]</f>
        <v>4125853.5578366085</v>
      </c>
      <c r="P4425" s="3">
        <f>+Tabella2026[[#This Row],[POPOLAZIONE PER DIFFERENZA ]]/SUM(Tabella2026[[POPOLAZIONE PER DIFFERENZA ]])</f>
        <v>3.6603834457529051E-5</v>
      </c>
      <c r="Q4425" s="3">
        <f>+Tabella2026[[#This Row],[INCIDENZA POPOLAZIONE PER DIFFERENZA]]*(PLAFOND-SUM(Tabella2026[CONTRIBUTO SULLA BASE DELLA POPOLAZIONE]))</f>
        <v>10776.141411420753</v>
      </c>
      <c r="R4425" s="3">
        <f>+Tabella2026[[#This Row],[CONTRIBUTO SULLA BASE DELLA POPOLAZIONE]]+Tabella2026[[#This Row],[CONTRIBUTO SULLA BASE DEL REDDITO]]</f>
        <v>20495.640430005747</v>
      </c>
      <c r="S4425" s="3">
        <f>+Tabella2026[[#This Row],[CONTRIBUTO TOTALE]]/(PLAFOND/N_TESSERE)</f>
        <v>40.991280860011493</v>
      </c>
      <c r="T4425" s="3">
        <f>+MAX(CEILING(Tabella2026[[#This Row],[preDEF1]],1),1)</f>
        <v>41</v>
      </c>
      <c r="U4425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4425" s="21">
        <f>+Tabella2026[[#This Row],[DEF - n. card]]*(PLAFOND/N_TESSERE)</f>
        <v>20500</v>
      </c>
      <c r="W4425" s="18"/>
    </row>
    <row r="4426" spans="2:23" x14ac:dyDescent="0.25">
      <c r="B4426" s="1" t="s">
        <v>8741</v>
      </c>
      <c r="C4426" s="2">
        <v>62048</v>
      </c>
      <c r="D4426" s="1" t="s">
        <v>8742</v>
      </c>
      <c r="E4426" s="1" t="s">
        <v>15</v>
      </c>
      <c r="F4426" s="1" t="s">
        <v>256</v>
      </c>
      <c r="G4426" s="1" t="s">
        <v>4778</v>
      </c>
      <c r="H4426" s="1" t="s">
        <v>15836</v>
      </c>
      <c r="I4426" s="5">
        <v>1943</v>
      </c>
      <c r="J4426" s="5">
        <v>26631323</v>
      </c>
      <c r="K4426" s="3">
        <f>+Tabella2026[[#This Row],[POP_2024]]/SUM(Tabella2026[POP_2024])</f>
        <v>3.2963790523068002E-5</v>
      </c>
      <c r="L4426" s="3">
        <f>+Tabella2026[[#This Row],[INCIDENZA POPOLAZIONE]]*(PLAFOND/2)</f>
        <v>9704.515207148328</v>
      </c>
      <c r="M4426" s="3">
        <f>+IFERROR(Tabella2026[[#This Row],[reddito_2024]]/Tabella2026[[#This Row],[POP_2024]],"")</f>
        <v>13706.2907874421</v>
      </c>
      <c r="N4426" s="3">
        <f>+IF(Tabella2026[[#This Row],[REDDITO COMPLESSIVO PROCAPITE]]&lt;media_aggr_reddito_pc,(media_aggr_reddito_pc-Tabella2026[[#This Row],[REDDITO COMPLESSIVO PROCAPITE]]),0)</f>
        <v>4118.7752751666412</v>
      </c>
      <c r="O4426" s="3">
        <f>+Tabella2026[[#This Row],[DIFFERENZA REDDITO INFERIORE ALLA MEDIA DALLA MEDIA]]*Tabella2026[[#This Row],[POP_2024]]</f>
        <v>8002780.3596487837</v>
      </c>
      <c r="P4426" s="3">
        <f>+Tabella2026[[#This Row],[POPOLAZIONE PER DIFFERENZA ]]/SUM(Tabella2026[[POPOLAZIONE PER DIFFERENZA ]])</f>
        <v>7.099923528021388E-5</v>
      </c>
      <c r="Q4426" s="3">
        <f>+Tabella2026[[#This Row],[INCIDENZA POPOLAZIONE PER DIFFERENZA]]*(PLAFOND-SUM(Tabella2026[CONTRIBUTO SULLA BASE DELLA POPOLAZIONE]))</f>
        <v>20902.121617068591</v>
      </c>
      <c r="R4426" s="3">
        <f>+Tabella2026[[#This Row],[CONTRIBUTO SULLA BASE DELLA POPOLAZIONE]]+Tabella2026[[#This Row],[CONTRIBUTO SULLA BASE DEL REDDITO]]</f>
        <v>30606.636824216919</v>
      </c>
      <c r="S4426" s="3">
        <f>+Tabella2026[[#This Row],[CONTRIBUTO TOTALE]]/(PLAFOND/N_TESSERE)</f>
        <v>61.213273648433841</v>
      </c>
      <c r="T4426" s="3">
        <f>+MAX(CEILING(Tabella2026[[#This Row],[preDEF1]],1),1)</f>
        <v>62</v>
      </c>
      <c r="U4426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4426" s="21">
        <f>+Tabella2026[[#This Row],[DEF - n. card]]*(PLAFOND/N_TESSERE)</f>
        <v>31000</v>
      </c>
      <c r="W4426" s="18"/>
    </row>
    <row r="4427" spans="2:23" x14ac:dyDescent="0.25">
      <c r="B4427" s="1" t="s">
        <v>8705</v>
      </c>
      <c r="C4427" s="2">
        <v>78135</v>
      </c>
      <c r="D4427" s="1" t="s">
        <v>8706</v>
      </c>
      <c r="E4427" s="1" t="s">
        <v>61</v>
      </c>
      <c r="F4427" s="1" t="s">
        <v>178</v>
      </c>
      <c r="G4427" s="1" t="s">
        <v>4778</v>
      </c>
      <c r="H4427" s="1" t="s">
        <v>15836</v>
      </c>
      <c r="I4427" s="5">
        <v>1943</v>
      </c>
      <c r="J4427" s="5">
        <v>20572001</v>
      </c>
      <c r="K4427" s="3">
        <f>+Tabella2026[[#This Row],[POP_2024]]/SUM(Tabella2026[POP_2024])</f>
        <v>3.2963790523068002E-5</v>
      </c>
      <c r="L4427" s="3">
        <f>+Tabella2026[[#This Row],[INCIDENZA POPOLAZIONE]]*(PLAFOND/2)</f>
        <v>9704.515207148328</v>
      </c>
      <c r="M4427" s="3">
        <f>+IFERROR(Tabella2026[[#This Row],[reddito_2024]]/Tabella2026[[#This Row],[POP_2024]],"")</f>
        <v>10587.751415337107</v>
      </c>
      <c r="N4427" s="3">
        <f>+IF(Tabella2026[[#This Row],[REDDITO COMPLESSIVO PROCAPITE]]&lt;media_aggr_reddito_pc,(media_aggr_reddito_pc-Tabella2026[[#This Row],[REDDITO COMPLESSIVO PROCAPITE]]),0)</f>
        <v>7237.3146472716344</v>
      </c>
      <c r="O4427" s="3">
        <f>+Tabella2026[[#This Row],[DIFFERENZA REDDITO INFERIORE ALLA MEDIA DALLA MEDIA]]*Tabella2026[[#This Row],[POP_2024]]</f>
        <v>14062102.359648786</v>
      </c>
      <c r="P4427" s="3">
        <f>+Tabella2026[[#This Row],[POPOLAZIONE PER DIFFERENZA ]]/SUM(Tabella2026[[POPOLAZIONE PER DIFFERENZA ]])</f>
        <v>1.2475645576895121E-4</v>
      </c>
      <c r="Q4427" s="3">
        <f>+Tabella2026[[#This Row],[INCIDENZA POPOLAZIONE PER DIFFERENZA]]*(PLAFOND-SUM(Tabella2026[CONTRIBUTO SULLA BASE DELLA POPOLAZIONE]))</f>
        <v>36728.207011037557</v>
      </c>
      <c r="R4427" s="3">
        <f>+Tabella2026[[#This Row],[CONTRIBUTO SULLA BASE DELLA POPOLAZIONE]]+Tabella2026[[#This Row],[CONTRIBUTO SULLA BASE DEL REDDITO]]</f>
        <v>46432.722218185882</v>
      </c>
      <c r="S4427" s="3">
        <f>+Tabella2026[[#This Row],[CONTRIBUTO TOTALE]]/(PLAFOND/N_TESSERE)</f>
        <v>92.86544443637176</v>
      </c>
      <c r="T4427" s="3">
        <f>+MAX(CEILING(Tabella2026[[#This Row],[preDEF1]],1),1)</f>
        <v>93</v>
      </c>
      <c r="U4427" s="9">
        <f xml:space="preserve"> IF(ROW(Tabella2026[[#This Row],[preDEF2]]) - ROW(Tabella2026[[#Headers],[preDEF2]])&lt;=ABS(SUM(Tabella2026[preDEF2])-N_TESSERE),Tabella2026[[#This Row],[preDEF2]]-1,Tabella2026[[#This Row],[preDEF2]])</f>
        <v>93</v>
      </c>
      <c r="V4427" s="21">
        <f>+Tabella2026[[#This Row],[DEF - n. card]]*(PLAFOND/N_TESSERE)</f>
        <v>46500</v>
      </c>
      <c r="W4427" s="18"/>
    </row>
    <row r="4428" spans="2:23" x14ac:dyDescent="0.25">
      <c r="B4428" s="1" t="s">
        <v>8831</v>
      </c>
      <c r="C4428" s="2">
        <v>65149</v>
      </c>
      <c r="D4428" s="1" t="s">
        <v>8832</v>
      </c>
      <c r="E4428" s="1" t="s">
        <v>15</v>
      </c>
      <c r="F4428" s="1" t="s">
        <v>82</v>
      </c>
      <c r="G4428" s="1" t="s">
        <v>4778</v>
      </c>
      <c r="H4428" s="1" t="s">
        <v>15836</v>
      </c>
      <c r="I4428" s="5">
        <v>1943</v>
      </c>
      <c r="J4428" s="5">
        <v>22976037</v>
      </c>
      <c r="K4428" s="3">
        <f>+Tabella2026[[#This Row],[POP_2024]]/SUM(Tabella2026[POP_2024])</f>
        <v>3.2963790523068002E-5</v>
      </c>
      <c r="L4428" s="3">
        <f>+Tabella2026[[#This Row],[INCIDENZA POPOLAZIONE]]*(PLAFOND/2)</f>
        <v>9704.515207148328</v>
      </c>
      <c r="M4428" s="3">
        <f>+IFERROR(Tabella2026[[#This Row],[reddito_2024]]/Tabella2026[[#This Row],[POP_2024]],"")</f>
        <v>11825.031909418425</v>
      </c>
      <c r="N4428" s="3">
        <f>+IF(Tabella2026[[#This Row],[REDDITO COMPLESSIVO PROCAPITE]]&lt;media_aggr_reddito_pc,(media_aggr_reddito_pc-Tabella2026[[#This Row],[REDDITO COMPLESSIVO PROCAPITE]]),0)</f>
        <v>6000.0341531903159</v>
      </c>
      <c r="O4428" s="3">
        <f>+Tabella2026[[#This Row],[DIFFERENZA REDDITO INFERIORE ALLA MEDIA DALLA MEDIA]]*Tabella2026[[#This Row],[POP_2024]]</f>
        <v>11658066.359648785</v>
      </c>
      <c r="P4428" s="3">
        <f>+Tabella2026[[#This Row],[POPOLAZIONE PER DIFFERENZA ]]/SUM(Tabella2026[[POPOLAZIONE PER DIFFERENZA ]])</f>
        <v>1.0342827857109604E-4</v>
      </c>
      <c r="Q4428" s="3">
        <f>+Tabella2026[[#This Row],[INCIDENZA POPOLAZIONE PER DIFFERENZA]]*(PLAFOND-SUM(Tabella2026[CONTRIBUTO SULLA BASE DELLA POPOLAZIONE]))</f>
        <v>30449.207640121869</v>
      </c>
      <c r="R4428" s="3">
        <f>+Tabella2026[[#This Row],[CONTRIBUTO SULLA BASE DELLA POPOLAZIONE]]+Tabella2026[[#This Row],[CONTRIBUTO SULLA BASE DEL REDDITO]]</f>
        <v>40153.722847270197</v>
      </c>
      <c r="S4428" s="3">
        <f>+Tabella2026[[#This Row],[CONTRIBUTO TOTALE]]/(PLAFOND/N_TESSERE)</f>
        <v>80.307445694540391</v>
      </c>
      <c r="T4428" s="3">
        <f>+MAX(CEILING(Tabella2026[[#This Row],[preDEF1]],1),1)</f>
        <v>81</v>
      </c>
      <c r="U4428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4428" s="21">
        <f>+Tabella2026[[#This Row],[DEF - n. card]]*(PLAFOND/N_TESSERE)</f>
        <v>40500</v>
      </c>
      <c r="W4428" s="18"/>
    </row>
    <row r="4429" spans="2:23" x14ac:dyDescent="0.25">
      <c r="B4429" s="1" t="s">
        <v>8753</v>
      </c>
      <c r="C4429" s="2">
        <v>102010</v>
      </c>
      <c r="D4429" s="1" t="s">
        <v>8754</v>
      </c>
      <c r="E4429" s="1" t="s">
        <v>61</v>
      </c>
      <c r="F4429" s="1" t="s">
        <v>607</v>
      </c>
      <c r="G4429" s="1" t="s">
        <v>4778</v>
      </c>
      <c r="H4429" s="1" t="s">
        <v>15836</v>
      </c>
      <c r="I4429" s="5">
        <v>1942</v>
      </c>
      <c r="J4429" s="5">
        <v>16571731</v>
      </c>
      <c r="K4429" s="3">
        <f>+Tabella2026[[#This Row],[POP_2024]]/SUM(Tabella2026[POP_2024])</f>
        <v>3.2946825113637706E-5</v>
      </c>
      <c r="L4429" s="3">
        <f>+Tabella2026[[#This Row],[INCIDENZA POPOLAZIONE]]*(PLAFOND/2)</f>
        <v>9699.5206033361046</v>
      </c>
      <c r="M4429" s="3">
        <f>+IFERROR(Tabella2026[[#This Row],[reddito_2024]]/Tabella2026[[#This Row],[POP_2024]],"")</f>
        <v>8533.3321318228627</v>
      </c>
      <c r="N4429" s="3">
        <f>+IF(Tabella2026[[#This Row],[REDDITO COMPLESSIVO PROCAPITE]]&lt;media_aggr_reddito_pc,(media_aggr_reddito_pc-Tabella2026[[#This Row],[REDDITO COMPLESSIVO PROCAPITE]]),0)</f>
        <v>9291.7339307858783</v>
      </c>
      <c r="O4429" s="3">
        <f>+Tabella2026[[#This Row],[DIFFERENZA REDDITO INFERIORE ALLA MEDIA DALLA MEDIA]]*Tabella2026[[#This Row],[POP_2024]]</f>
        <v>18044547.293586176</v>
      </c>
      <c r="P4429" s="3">
        <f>+Tabella2026[[#This Row],[POPOLAZIONE PER DIFFERENZA ]]/SUM(Tabella2026[[POPOLAZIONE PER DIFFERENZA ]])</f>
        <v>1.600879945777366E-4</v>
      </c>
      <c r="Q4429" s="3">
        <f>+Tabella2026[[#This Row],[INCIDENZA POPOLAZIONE PER DIFFERENZA]]*(PLAFOND-SUM(Tabella2026[CONTRIBUTO SULLA BASE DELLA POPOLAZIONE]))</f>
        <v>47129.78553768991</v>
      </c>
      <c r="R4429" s="3">
        <f>+Tabella2026[[#This Row],[CONTRIBUTO SULLA BASE DELLA POPOLAZIONE]]+Tabella2026[[#This Row],[CONTRIBUTO SULLA BASE DEL REDDITO]]</f>
        <v>56829.306141026012</v>
      </c>
      <c r="S4429" s="3">
        <f>+Tabella2026[[#This Row],[CONTRIBUTO TOTALE]]/(PLAFOND/N_TESSERE)</f>
        <v>113.65861228205202</v>
      </c>
      <c r="T4429" s="3">
        <f>+MAX(CEILING(Tabella2026[[#This Row],[preDEF1]],1),1)</f>
        <v>114</v>
      </c>
      <c r="U4429" s="9">
        <f xml:space="preserve"> IF(ROW(Tabella2026[[#This Row],[preDEF2]]) - ROW(Tabella2026[[#Headers],[preDEF2]])&lt;=ABS(SUM(Tabella2026[preDEF2])-N_TESSERE),Tabella2026[[#This Row],[preDEF2]]-1,Tabella2026[[#This Row],[preDEF2]])</f>
        <v>114</v>
      </c>
      <c r="V4429" s="21">
        <f>+Tabella2026[[#This Row],[DEF - n. card]]*(PLAFOND/N_TESSERE)</f>
        <v>57000</v>
      </c>
      <c r="W4429" s="18"/>
    </row>
    <row r="4430" spans="2:23" x14ac:dyDescent="0.25">
      <c r="B4430" s="1" t="s">
        <v>8779</v>
      </c>
      <c r="C4430" s="2">
        <v>60039</v>
      </c>
      <c r="D4430" s="1" t="s">
        <v>8780</v>
      </c>
      <c r="E4430" s="1" t="s">
        <v>8</v>
      </c>
      <c r="F4430" s="1" t="s">
        <v>397</v>
      </c>
      <c r="G4430" s="1" t="s">
        <v>4778</v>
      </c>
      <c r="H4430" s="1" t="s">
        <v>15834</v>
      </c>
      <c r="I4430" s="5">
        <v>1942</v>
      </c>
      <c r="J4430" s="5">
        <v>23908512</v>
      </c>
      <c r="K4430" s="3">
        <f>+Tabella2026[[#This Row],[POP_2024]]/SUM(Tabella2026[POP_2024])</f>
        <v>3.2946825113637706E-5</v>
      </c>
      <c r="L4430" s="3">
        <f>+Tabella2026[[#This Row],[INCIDENZA POPOLAZIONE]]*(PLAFOND/2)</f>
        <v>9699.5206033361046</v>
      </c>
      <c r="M4430" s="3">
        <f>+IFERROR(Tabella2026[[#This Row],[reddito_2024]]/Tabella2026[[#This Row],[POP_2024]],"")</f>
        <v>12311.283213182287</v>
      </c>
      <c r="N4430" s="3">
        <f>+IF(Tabella2026[[#This Row],[REDDITO COMPLESSIVO PROCAPITE]]&lt;media_aggr_reddito_pc,(media_aggr_reddito_pc-Tabella2026[[#This Row],[REDDITO COMPLESSIVO PROCAPITE]]),0)</f>
        <v>5513.782849426454</v>
      </c>
      <c r="O4430" s="3">
        <f>+Tabella2026[[#This Row],[DIFFERENZA REDDITO INFERIORE ALLA MEDIA DALLA MEDIA]]*Tabella2026[[#This Row],[POP_2024]]</f>
        <v>10707766.293586174</v>
      </c>
      <c r="P4430" s="3">
        <f>+Tabella2026[[#This Row],[POPOLAZIONE PER DIFFERENZA ]]/SUM(Tabella2026[[POPOLAZIONE PER DIFFERENZA ]])</f>
        <v>9.4997386437984543E-5</v>
      </c>
      <c r="Q4430" s="3">
        <f>+Tabella2026[[#This Row],[INCIDENZA POPOLAZIONE PER DIFFERENZA]]*(PLAFOND-SUM(Tabella2026[CONTRIBUTO SULLA BASE DELLA POPOLAZIONE]))</f>
        <v>27967.159319302933</v>
      </c>
      <c r="R4430" s="3">
        <f>+Tabella2026[[#This Row],[CONTRIBUTO SULLA BASE DELLA POPOLAZIONE]]+Tabella2026[[#This Row],[CONTRIBUTO SULLA BASE DEL REDDITO]]</f>
        <v>37666.679922639036</v>
      </c>
      <c r="S4430" s="3">
        <f>+Tabella2026[[#This Row],[CONTRIBUTO TOTALE]]/(PLAFOND/N_TESSERE)</f>
        <v>75.333359845278068</v>
      </c>
      <c r="T4430" s="3">
        <f>+MAX(CEILING(Tabella2026[[#This Row],[preDEF1]],1),1)</f>
        <v>76</v>
      </c>
      <c r="U4430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4430" s="21">
        <f>+Tabella2026[[#This Row],[DEF - n. card]]*(PLAFOND/N_TESSERE)</f>
        <v>38000</v>
      </c>
      <c r="W4430" s="18"/>
    </row>
    <row r="4431" spans="2:23" x14ac:dyDescent="0.25">
      <c r="B4431" s="1" t="s">
        <v>9055</v>
      </c>
      <c r="C4431" s="2">
        <v>22188</v>
      </c>
      <c r="D4431" s="1" t="s">
        <v>9056</v>
      </c>
      <c r="E4431" s="1" t="s">
        <v>99</v>
      </c>
      <c r="F4431" s="1" t="s">
        <v>98</v>
      </c>
      <c r="G4431" s="1" t="s">
        <v>4778</v>
      </c>
      <c r="H4431" s="1" t="s">
        <v>15835</v>
      </c>
      <c r="I4431" s="5">
        <v>1942</v>
      </c>
      <c r="J4431" s="5">
        <v>38249519</v>
      </c>
      <c r="K4431" s="3">
        <f>+Tabella2026[[#This Row],[POP_2024]]/SUM(Tabella2026[POP_2024])</f>
        <v>3.2946825113637706E-5</v>
      </c>
      <c r="L4431" s="3">
        <f>+Tabella2026[[#This Row],[INCIDENZA POPOLAZIONE]]*(PLAFOND/2)</f>
        <v>9699.5206033361046</v>
      </c>
      <c r="M4431" s="3">
        <f>+IFERROR(Tabella2026[[#This Row],[reddito_2024]]/Tabella2026[[#This Row],[POP_2024]],"")</f>
        <v>19695.941812564368</v>
      </c>
      <c r="N4431" s="3">
        <f>+IF(Tabella2026[[#This Row],[REDDITO COMPLESSIVO PROCAPITE]]&lt;media_aggr_reddito_pc,(media_aggr_reddito_pc-Tabella2026[[#This Row],[REDDITO COMPLESSIVO PROCAPITE]]),0)</f>
        <v>0</v>
      </c>
      <c r="O4431" s="3">
        <f>+Tabella2026[[#This Row],[DIFFERENZA REDDITO INFERIORE ALLA MEDIA DALLA MEDIA]]*Tabella2026[[#This Row],[POP_2024]]</f>
        <v>0</v>
      </c>
      <c r="P4431" s="3">
        <f>+Tabella2026[[#This Row],[POPOLAZIONE PER DIFFERENZA ]]/SUM(Tabella2026[[POPOLAZIONE PER DIFFERENZA ]])</f>
        <v>0</v>
      </c>
      <c r="Q4431" s="3">
        <f>+Tabella2026[[#This Row],[INCIDENZA POPOLAZIONE PER DIFFERENZA]]*(PLAFOND-SUM(Tabella2026[CONTRIBUTO SULLA BASE DELLA POPOLAZIONE]))</f>
        <v>0</v>
      </c>
      <c r="R4431" s="3">
        <f>+Tabella2026[[#This Row],[CONTRIBUTO SULLA BASE DELLA POPOLAZIONE]]+Tabella2026[[#This Row],[CONTRIBUTO SULLA BASE DEL REDDITO]]</f>
        <v>9699.5206033361046</v>
      </c>
      <c r="S4431" s="3">
        <f>+Tabella2026[[#This Row],[CONTRIBUTO TOTALE]]/(PLAFOND/N_TESSERE)</f>
        <v>19.399041206672209</v>
      </c>
      <c r="T4431" s="3">
        <f>+MAX(CEILING(Tabella2026[[#This Row],[preDEF1]],1),1)</f>
        <v>20</v>
      </c>
      <c r="U4431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31" s="21">
        <f>+Tabella2026[[#This Row],[DEF - n. card]]*(PLAFOND/N_TESSERE)</f>
        <v>10000</v>
      </c>
      <c r="W4431" s="18"/>
    </row>
    <row r="4432" spans="2:23" x14ac:dyDescent="0.25">
      <c r="B4432" s="1" t="s">
        <v>8905</v>
      </c>
      <c r="C4432" s="2">
        <v>17180</v>
      </c>
      <c r="D4432" s="1" t="s">
        <v>8906</v>
      </c>
      <c r="E4432" s="1" t="s">
        <v>12</v>
      </c>
      <c r="F4432" s="1" t="s">
        <v>50</v>
      </c>
      <c r="G4432" s="1" t="s">
        <v>4778</v>
      </c>
      <c r="H4432" s="1" t="s">
        <v>15835</v>
      </c>
      <c r="I4432" s="5">
        <v>1941</v>
      </c>
      <c r="J4432" s="5">
        <v>52057755</v>
      </c>
      <c r="K4432" s="3">
        <f>+Tabella2026[[#This Row],[POP_2024]]/SUM(Tabella2026[POP_2024])</f>
        <v>3.292985970420741E-5</v>
      </c>
      <c r="L4432" s="3">
        <f>+Tabella2026[[#This Row],[INCIDENZA POPOLAZIONE]]*(PLAFOND/2)</f>
        <v>9694.525999523883</v>
      </c>
      <c r="M4432" s="3">
        <f>+IFERROR(Tabella2026[[#This Row],[reddito_2024]]/Tabella2026[[#This Row],[POP_2024]],"")</f>
        <v>26820.069551777433</v>
      </c>
      <c r="N4432" s="3">
        <f>+IF(Tabella2026[[#This Row],[REDDITO COMPLESSIVO PROCAPITE]]&lt;media_aggr_reddito_pc,(media_aggr_reddito_pc-Tabella2026[[#This Row],[REDDITO COMPLESSIVO PROCAPITE]]),0)</f>
        <v>0</v>
      </c>
      <c r="O4432" s="3">
        <f>+Tabella2026[[#This Row],[DIFFERENZA REDDITO INFERIORE ALLA MEDIA DALLA MEDIA]]*Tabella2026[[#This Row],[POP_2024]]</f>
        <v>0</v>
      </c>
      <c r="P4432" s="3">
        <f>+Tabella2026[[#This Row],[POPOLAZIONE PER DIFFERENZA ]]/SUM(Tabella2026[[POPOLAZIONE PER DIFFERENZA ]])</f>
        <v>0</v>
      </c>
      <c r="Q4432" s="3">
        <f>+Tabella2026[[#This Row],[INCIDENZA POPOLAZIONE PER DIFFERENZA]]*(PLAFOND-SUM(Tabella2026[CONTRIBUTO SULLA BASE DELLA POPOLAZIONE]))</f>
        <v>0</v>
      </c>
      <c r="R4432" s="3">
        <f>+Tabella2026[[#This Row],[CONTRIBUTO SULLA BASE DELLA POPOLAZIONE]]+Tabella2026[[#This Row],[CONTRIBUTO SULLA BASE DEL REDDITO]]</f>
        <v>9694.525999523883</v>
      </c>
      <c r="S4432" s="3">
        <f>+Tabella2026[[#This Row],[CONTRIBUTO TOTALE]]/(PLAFOND/N_TESSERE)</f>
        <v>19.389051999047766</v>
      </c>
      <c r="T4432" s="3">
        <f>+MAX(CEILING(Tabella2026[[#This Row],[preDEF1]],1),1)</f>
        <v>20</v>
      </c>
      <c r="U4432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32" s="21">
        <f>+Tabella2026[[#This Row],[DEF - n. card]]*(PLAFOND/N_TESSERE)</f>
        <v>10000</v>
      </c>
      <c r="W4432" s="18"/>
    </row>
    <row r="4433" spans="2:23" x14ac:dyDescent="0.25">
      <c r="B4433" s="1" t="s">
        <v>8733</v>
      </c>
      <c r="C4433" s="2">
        <v>65102</v>
      </c>
      <c r="D4433" s="1" t="s">
        <v>8734</v>
      </c>
      <c r="E4433" s="1" t="s">
        <v>15</v>
      </c>
      <c r="F4433" s="1" t="s">
        <v>82</v>
      </c>
      <c r="G4433" s="1" t="s">
        <v>4778</v>
      </c>
      <c r="H4433" s="1" t="s">
        <v>15836</v>
      </c>
      <c r="I4433" s="5">
        <v>1940</v>
      </c>
      <c r="J4433" s="5">
        <v>34321465</v>
      </c>
      <c r="K4433" s="3">
        <f>+Tabella2026[[#This Row],[POP_2024]]/SUM(Tabella2026[POP_2024])</f>
        <v>3.2912894294777113E-5</v>
      </c>
      <c r="L4433" s="3">
        <f>+Tabella2026[[#This Row],[INCIDENZA POPOLAZIONE]]*(PLAFOND/2)</f>
        <v>9689.5313957116614</v>
      </c>
      <c r="M4433" s="3">
        <f>+IFERROR(Tabella2026[[#This Row],[reddito_2024]]/Tabella2026[[#This Row],[POP_2024]],"")</f>
        <v>17691.476804123711</v>
      </c>
      <c r="N4433" s="3">
        <f>+IF(Tabella2026[[#This Row],[REDDITO COMPLESSIVO PROCAPITE]]&lt;media_aggr_reddito_pc,(media_aggr_reddito_pc-Tabella2026[[#This Row],[REDDITO COMPLESSIVO PROCAPITE]]),0)</f>
        <v>133.58925848502986</v>
      </c>
      <c r="O4433" s="3">
        <f>+Tabella2026[[#This Row],[DIFFERENZA REDDITO INFERIORE ALLA MEDIA DALLA MEDIA]]*Tabella2026[[#This Row],[POP_2024]]</f>
        <v>259163.16146095793</v>
      </c>
      <c r="P4433" s="3">
        <f>+Tabella2026[[#This Row],[POPOLAZIONE PER DIFFERENZA ]]/SUM(Tabella2026[[POPOLAZIONE PER DIFFERENZA ]])</f>
        <v>2.299249192106797E-6</v>
      </c>
      <c r="Q4433" s="3">
        <f>+Tabella2026[[#This Row],[INCIDENZA POPOLAZIONE PER DIFFERENZA]]*(PLAFOND-SUM(Tabella2026[CONTRIBUTO SULLA BASE DELLA POPOLAZIONE]))</f>
        <v>676.89723771934973</v>
      </c>
      <c r="R4433" s="3">
        <f>+Tabella2026[[#This Row],[CONTRIBUTO SULLA BASE DELLA POPOLAZIONE]]+Tabella2026[[#This Row],[CONTRIBUTO SULLA BASE DEL REDDITO]]</f>
        <v>10366.428633431011</v>
      </c>
      <c r="S4433" s="3">
        <f>+Tabella2026[[#This Row],[CONTRIBUTO TOTALE]]/(PLAFOND/N_TESSERE)</f>
        <v>20.732857266862023</v>
      </c>
      <c r="T4433" s="3">
        <f>+MAX(CEILING(Tabella2026[[#This Row],[preDEF1]],1),1)</f>
        <v>21</v>
      </c>
      <c r="U4433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433" s="21">
        <f>+Tabella2026[[#This Row],[DEF - n. card]]*(PLAFOND/N_TESSERE)</f>
        <v>10500</v>
      </c>
      <c r="W4433" s="18"/>
    </row>
    <row r="4434" spans="2:23" x14ac:dyDescent="0.25">
      <c r="B4434" s="1" t="s">
        <v>9021</v>
      </c>
      <c r="C4434" s="2">
        <v>58071</v>
      </c>
      <c r="D4434" s="1" t="s">
        <v>9022</v>
      </c>
      <c r="E4434" s="1" t="s">
        <v>8</v>
      </c>
      <c r="F4434" s="1" t="s">
        <v>7</v>
      </c>
      <c r="G4434" s="1" t="s">
        <v>4778</v>
      </c>
      <c r="H4434" s="1" t="s">
        <v>15834</v>
      </c>
      <c r="I4434" s="5">
        <v>1939</v>
      </c>
      <c r="J4434" s="5">
        <v>32787102</v>
      </c>
      <c r="K4434" s="3">
        <f>+Tabella2026[[#This Row],[POP_2024]]/SUM(Tabella2026[POP_2024])</f>
        <v>3.289592888534681E-5</v>
      </c>
      <c r="L4434" s="3">
        <f>+Tabella2026[[#This Row],[INCIDENZA POPOLAZIONE]]*(PLAFOND/2)</f>
        <v>9684.5367918994361</v>
      </c>
      <c r="M4434" s="3">
        <f>+IFERROR(Tabella2026[[#This Row],[reddito_2024]]/Tabella2026[[#This Row],[POP_2024]],"")</f>
        <v>16909.284167096441</v>
      </c>
      <c r="N4434" s="3">
        <f>+IF(Tabella2026[[#This Row],[REDDITO COMPLESSIVO PROCAPITE]]&lt;media_aggr_reddito_pc,(media_aggr_reddito_pc-Tabella2026[[#This Row],[REDDITO COMPLESSIVO PROCAPITE]]),0)</f>
        <v>915.78189551230025</v>
      </c>
      <c r="O4434" s="3">
        <f>+Tabella2026[[#This Row],[DIFFERENZA REDDITO INFERIORE ALLA MEDIA DALLA MEDIA]]*Tabella2026[[#This Row],[POP_2024]]</f>
        <v>1775701.0953983502</v>
      </c>
      <c r="P4434" s="3">
        <f>+Tabella2026[[#This Row],[POPOLAZIONE PER DIFFERENZA ]]/SUM(Tabella2026[[POPOLAZIONE PER DIFFERENZA ]])</f>
        <v>1.5753702362644116E-5</v>
      </c>
      <c r="Q4434" s="3">
        <f>+Tabella2026[[#This Row],[INCIDENZA POPOLAZIONE PER DIFFERENZA]]*(PLAFOND-SUM(Tabella2026[CONTRIBUTO SULLA BASE DELLA POPOLAZIONE]))</f>
        <v>4637.8781602856743</v>
      </c>
      <c r="R4434" s="3">
        <f>+Tabella2026[[#This Row],[CONTRIBUTO SULLA BASE DELLA POPOLAZIONE]]+Tabella2026[[#This Row],[CONTRIBUTO SULLA BASE DEL REDDITO]]</f>
        <v>14322.41495218511</v>
      </c>
      <c r="S4434" s="3">
        <f>+Tabella2026[[#This Row],[CONTRIBUTO TOTALE]]/(PLAFOND/N_TESSERE)</f>
        <v>28.644829904370219</v>
      </c>
      <c r="T4434" s="3">
        <f>+MAX(CEILING(Tabella2026[[#This Row],[preDEF1]],1),1)</f>
        <v>29</v>
      </c>
      <c r="U4434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4434" s="21">
        <f>+Tabella2026[[#This Row],[DEF - n. card]]*(PLAFOND/N_TESSERE)</f>
        <v>14500</v>
      </c>
      <c r="W4434" s="18"/>
    </row>
    <row r="4435" spans="2:23" x14ac:dyDescent="0.25">
      <c r="B4435" s="1" t="s">
        <v>9025</v>
      </c>
      <c r="C4435" s="2">
        <v>6168</v>
      </c>
      <c r="D4435" s="1" t="s">
        <v>9026</v>
      </c>
      <c r="E4435" s="1" t="s">
        <v>18</v>
      </c>
      <c r="F4435" s="1" t="s">
        <v>138</v>
      </c>
      <c r="G4435" s="1" t="s">
        <v>4778</v>
      </c>
      <c r="H4435" s="1" t="s">
        <v>15835</v>
      </c>
      <c r="I4435" s="5">
        <v>1937</v>
      </c>
      <c r="J4435" s="5">
        <v>29565167</v>
      </c>
      <c r="K4435" s="3">
        <f>+Tabella2026[[#This Row],[POP_2024]]/SUM(Tabella2026[POP_2024])</f>
        <v>3.2861998066486217E-5</v>
      </c>
      <c r="L4435" s="3">
        <f>+Tabella2026[[#This Row],[INCIDENZA POPOLAZIONE]]*(PLAFOND/2)</f>
        <v>9674.5475842749929</v>
      </c>
      <c r="M4435" s="3">
        <f>+IFERROR(Tabella2026[[#This Row],[reddito_2024]]/Tabella2026[[#This Row],[POP_2024]],"")</f>
        <v>15263.379969024265</v>
      </c>
      <c r="N4435" s="3">
        <f>+IF(Tabella2026[[#This Row],[REDDITO COMPLESSIVO PROCAPITE]]&lt;media_aggr_reddito_pc,(media_aggr_reddito_pc-Tabella2026[[#This Row],[REDDITO COMPLESSIVO PROCAPITE]]),0)</f>
        <v>2561.6860935844761</v>
      </c>
      <c r="O4435" s="3">
        <f>+Tabella2026[[#This Row],[DIFFERENZA REDDITO INFERIORE ALLA MEDIA DALLA MEDIA]]*Tabella2026[[#This Row],[POP_2024]]</f>
        <v>4961985.9632731304</v>
      </c>
      <c r="P4435" s="3">
        <f>+Tabella2026[[#This Row],[POPOLAZIONE PER DIFFERENZA ]]/SUM(Tabella2026[[POPOLAZIONE PER DIFFERENZA ]])</f>
        <v>4.4021851535484206E-5</v>
      </c>
      <c r="Q4435" s="3">
        <f>+Tabella2026[[#This Row],[INCIDENZA POPOLAZIONE PER DIFFERENZA]]*(PLAFOND-SUM(Tabella2026[CONTRIBUTO SULLA BASE DELLA POPOLAZIONE]))</f>
        <v>12960.00007565795</v>
      </c>
      <c r="R4435" s="3">
        <f>+Tabella2026[[#This Row],[CONTRIBUTO SULLA BASE DELLA POPOLAZIONE]]+Tabella2026[[#This Row],[CONTRIBUTO SULLA BASE DEL REDDITO]]</f>
        <v>22634.547659932941</v>
      </c>
      <c r="S4435" s="3">
        <f>+Tabella2026[[#This Row],[CONTRIBUTO TOTALE]]/(PLAFOND/N_TESSERE)</f>
        <v>45.269095319865883</v>
      </c>
      <c r="T4435" s="3">
        <f>+MAX(CEILING(Tabella2026[[#This Row],[preDEF1]],1),1)</f>
        <v>46</v>
      </c>
      <c r="U4435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4435" s="21">
        <f>+Tabella2026[[#This Row],[DEF - n. card]]*(PLAFOND/N_TESSERE)</f>
        <v>23000</v>
      </c>
      <c r="W4435" s="18"/>
    </row>
    <row r="4436" spans="2:23" x14ac:dyDescent="0.25">
      <c r="B4436" s="1" t="s">
        <v>8881</v>
      </c>
      <c r="C4436" s="2">
        <v>1305</v>
      </c>
      <c r="D4436" s="1" t="s">
        <v>8882</v>
      </c>
      <c r="E4436" s="1" t="s">
        <v>18</v>
      </c>
      <c r="F4436" s="1" t="s">
        <v>17</v>
      </c>
      <c r="G4436" s="1" t="s">
        <v>4778</v>
      </c>
      <c r="H4436" s="1" t="s">
        <v>15835</v>
      </c>
      <c r="I4436" s="5">
        <v>1936</v>
      </c>
      <c r="J4436" s="5">
        <v>36795391</v>
      </c>
      <c r="K4436" s="3">
        <f>+Tabella2026[[#This Row],[POP_2024]]/SUM(Tabella2026[POP_2024])</f>
        <v>3.2845032657055921E-5</v>
      </c>
      <c r="L4436" s="3">
        <f>+Tabella2026[[#This Row],[INCIDENZA POPOLAZIONE]]*(PLAFOND/2)</f>
        <v>9669.5529804627695</v>
      </c>
      <c r="M4436" s="3">
        <f>+IFERROR(Tabella2026[[#This Row],[reddito_2024]]/Tabella2026[[#This Row],[POP_2024]],"")</f>
        <v>19005.883780991735</v>
      </c>
      <c r="N4436" s="3">
        <f>+IF(Tabella2026[[#This Row],[REDDITO COMPLESSIVO PROCAPITE]]&lt;media_aggr_reddito_pc,(media_aggr_reddito_pc-Tabella2026[[#This Row],[REDDITO COMPLESSIVO PROCAPITE]]),0)</f>
        <v>0</v>
      </c>
      <c r="O4436" s="3">
        <f>+Tabella2026[[#This Row],[DIFFERENZA REDDITO INFERIORE ALLA MEDIA DALLA MEDIA]]*Tabella2026[[#This Row],[POP_2024]]</f>
        <v>0</v>
      </c>
      <c r="P4436" s="3">
        <f>+Tabella2026[[#This Row],[POPOLAZIONE PER DIFFERENZA ]]/SUM(Tabella2026[[POPOLAZIONE PER DIFFERENZA ]])</f>
        <v>0</v>
      </c>
      <c r="Q4436" s="3">
        <f>+Tabella2026[[#This Row],[INCIDENZA POPOLAZIONE PER DIFFERENZA]]*(PLAFOND-SUM(Tabella2026[CONTRIBUTO SULLA BASE DELLA POPOLAZIONE]))</f>
        <v>0</v>
      </c>
      <c r="R4436" s="3">
        <f>+Tabella2026[[#This Row],[CONTRIBUTO SULLA BASE DELLA POPOLAZIONE]]+Tabella2026[[#This Row],[CONTRIBUTO SULLA BASE DEL REDDITO]]</f>
        <v>9669.5529804627695</v>
      </c>
      <c r="S4436" s="3">
        <f>+Tabella2026[[#This Row],[CONTRIBUTO TOTALE]]/(PLAFOND/N_TESSERE)</f>
        <v>19.33910596092554</v>
      </c>
      <c r="T4436" s="3">
        <f>+MAX(CEILING(Tabella2026[[#This Row],[preDEF1]],1),1)</f>
        <v>20</v>
      </c>
      <c r="U4436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36" s="21">
        <f>+Tabella2026[[#This Row],[DEF - n. card]]*(PLAFOND/N_TESSERE)</f>
        <v>10000</v>
      </c>
      <c r="W4436" s="18"/>
    </row>
    <row r="4437" spans="2:23" x14ac:dyDescent="0.25">
      <c r="B4437" s="1" t="s">
        <v>8817</v>
      </c>
      <c r="C4437" s="2">
        <v>4100</v>
      </c>
      <c r="D4437" s="1" t="s">
        <v>8818</v>
      </c>
      <c r="E4437" s="1" t="s">
        <v>18</v>
      </c>
      <c r="F4437" s="1" t="s">
        <v>263</v>
      </c>
      <c r="G4437" s="1" t="s">
        <v>4778</v>
      </c>
      <c r="H4437" s="1" t="s">
        <v>15835</v>
      </c>
      <c r="I4437" s="5">
        <v>1935</v>
      </c>
      <c r="J4437" s="5">
        <v>41752358</v>
      </c>
      <c r="K4437" s="3">
        <f>+Tabella2026[[#This Row],[POP_2024]]/SUM(Tabella2026[POP_2024])</f>
        <v>3.2828067247625625E-5</v>
      </c>
      <c r="L4437" s="3">
        <f>+Tabella2026[[#This Row],[INCIDENZA POPOLAZIONE]]*(PLAFOND/2)</f>
        <v>9664.5583766505479</v>
      </c>
      <c r="M4437" s="3">
        <f>+IFERROR(Tabella2026[[#This Row],[reddito_2024]]/Tabella2026[[#This Row],[POP_2024]],"")</f>
        <v>21577.44599483204</v>
      </c>
      <c r="N4437" s="3">
        <f>+IF(Tabella2026[[#This Row],[REDDITO COMPLESSIVO PROCAPITE]]&lt;media_aggr_reddito_pc,(media_aggr_reddito_pc-Tabella2026[[#This Row],[REDDITO COMPLESSIVO PROCAPITE]]),0)</f>
        <v>0</v>
      </c>
      <c r="O4437" s="3">
        <f>+Tabella2026[[#This Row],[DIFFERENZA REDDITO INFERIORE ALLA MEDIA DALLA MEDIA]]*Tabella2026[[#This Row],[POP_2024]]</f>
        <v>0</v>
      </c>
      <c r="P4437" s="3">
        <f>+Tabella2026[[#This Row],[POPOLAZIONE PER DIFFERENZA ]]/SUM(Tabella2026[[POPOLAZIONE PER DIFFERENZA ]])</f>
        <v>0</v>
      </c>
      <c r="Q4437" s="3">
        <f>+Tabella2026[[#This Row],[INCIDENZA POPOLAZIONE PER DIFFERENZA]]*(PLAFOND-SUM(Tabella2026[CONTRIBUTO SULLA BASE DELLA POPOLAZIONE]))</f>
        <v>0</v>
      </c>
      <c r="R4437" s="3">
        <f>+Tabella2026[[#This Row],[CONTRIBUTO SULLA BASE DELLA POPOLAZIONE]]+Tabella2026[[#This Row],[CONTRIBUTO SULLA BASE DEL REDDITO]]</f>
        <v>9664.5583766505479</v>
      </c>
      <c r="S4437" s="3">
        <f>+Tabella2026[[#This Row],[CONTRIBUTO TOTALE]]/(PLAFOND/N_TESSERE)</f>
        <v>19.329116753301097</v>
      </c>
      <c r="T4437" s="3">
        <f>+MAX(CEILING(Tabella2026[[#This Row],[preDEF1]],1),1)</f>
        <v>20</v>
      </c>
      <c r="U4437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37" s="21">
        <f>+Tabella2026[[#This Row],[DEF - n. card]]*(PLAFOND/N_TESSERE)</f>
        <v>10000</v>
      </c>
      <c r="W4437" s="18"/>
    </row>
    <row r="4438" spans="2:23" x14ac:dyDescent="0.25">
      <c r="B4438" s="1" t="s">
        <v>8981</v>
      </c>
      <c r="C4438" s="2">
        <v>97040</v>
      </c>
      <c r="D4438" s="1" t="s">
        <v>8982</v>
      </c>
      <c r="E4438" s="1" t="s">
        <v>12</v>
      </c>
      <c r="F4438" s="1" t="s">
        <v>362</v>
      </c>
      <c r="G4438" s="1" t="s">
        <v>4778</v>
      </c>
      <c r="H4438" s="1" t="s">
        <v>15835</v>
      </c>
      <c r="I4438" s="5">
        <v>1935</v>
      </c>
      <c r="J4438" s="5">
        <v>41872276</v>
      </c>
      <c r="K4438" s="3">
        <f>+Tabella2026[[#This Row],[POP_2024]]/SUM(Tabella2026[POP_2024])</f>
        <v>3.2828067247625625E-5</v>
      </c>
      <c r="L4438" s="3">
        <f>+Tabella2026[[#This Row],[INCIDENZA POPOLAZIONE]]*(PLAFOND/2)</f>
        <v>9664.5583766505479</v>
      </c>
      <c r="M4438" s="3">
        <f>+IFERROR(Tabella2026[[#This Row],[reddito_2024]]/Tabella2026[[#This Row],[POP_2024]],"")</f>
        <v>21639.41912144703</v>
      </c>
      <c r="N4438" s="3">
        <f>+IF(Tabella2026[[#This Row],[REDDITO COMPLESSIVO PROCAPITE]]&lt;media_aggr_reddito_pc,(media_aggr_reddito_pc-Tabella2026[[#This Row],[REDDITO COMPLESSIVO PROCAPITE]]),0)</f>
        <v>0</v>
      </c>
      <c r="O4438" s="3">
        <f>+Tabella2026[[#This Row],[DIFFERENZA REDDITO INFERIORE ALLA MEDIA DALLA MEDIA]]*Tabella2026[[#This Row],[POP_2024]]</f>
        <v>0</v>
      </c>
      <c r="P4438" s="3">
        <f>+Tabella2026[[#This Row],[POPOLAZIONE PER DIFFERENZA ]]/SUM(Tabella2026[[POPOLAZIONE PER DIFFERENZA ]])</f>
        <v>0</v>
      </c>
      <c r="Q4438" s="3">
        <f>+Tabella2026[[#This Row],[INCIDENZA POPOLAZIONE PER DIFFERENZA]]*(PLAFOND-SUM(Tabella2026[CONTRIBUTO SULLA BASE DELLA POPOLAZIONE]))</f>
        <v>0</v>
      </c>
      <c r="R4438" s="3">
        <f>+Tabella2026[[#This Row],[CONTRIBUTO SULLA BASE DELLA POPOLAZIONE]]+Tabella2026[[#This Row],[CONTRIBUTO SULLA BASE DEL REDDITO]]</f>
        <v>9664.5583766505479</v>
      </c>
      <c r="S4438" s="3">
        <f>+Tabella2026[[#This Row],[CONTRIBUTO TOTALE]]/(PLAFOND/N_TESSERE)</f>
        <v>19.329116753301097</v>
      </c>
      <c r="T4438" s="3">
        <f>+MAX(CEILING(Tabella2026[[#This Row],[preDEF1]],1),1)</f>
        <v>20</v>
      </c>
      <c r="U4438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38" s="21">
        <f>+Tabella2026[[#This Row],[DEF - n. card]]*(PLAFOND/N_TESSERE)</f>
        <v>10000</v>
      </c>
      <c r="W4438" s="18"/>
    </row>
    <row r="4439" spans="2:23" x14ac:dyDescent="0.25">
      <c r="B4439" s="1" t="s">
        <v>8893</v>
      </c>
      <c r="C4439" s="2">
        <v>30131</v>
      </c>
      <c r="D4439" s="1" t="s">
        <v>8894</v>
      </c>
      <c r="E4439" s="1" t="s">
        <v>48</v>
      </c>
      <c r="F4439" s="1" t="s">
        <v>120</v>
      </c>
      <c r="G4439" s="1" t="s">
        <v>4778</v>
      </c>
      <c r="H4439" s="1" t="s">
        <v>15835</v>
      </c>
      <c r="I4439" s="5">
        <v>1935</v>
      </c>
      <c r="J4439" s="5">
        <v>38496604</v>
      </c>
      <c r="K4439" s="3">
        <f>+Tabella2026[[#This Row],[POP_2024]]/SUM(Tabella2026[POP_2024])</f>
        <v>3.2828067247625625E-5</v>
      </c>
      <c r="L4439" s="3">
        <f>+Tabella2026[[#This Row],[INCIDENZA POPOLAZIONE]]*(PLAFOND/2)</f>
        <v>9664.5583766505479</v>
      </c>
      <c r="M4439" s="3">
        <f>+IFERROR(Tabella2026[[#This Row],[reddito_2024]]/Tabella2026[[#This Row],[POP_2024]],"")</f>
        <v>19894.885788113694</v>
      </c>
      <c r="N4439" s="3">
        <f>+IF(Tabella2026[[#This Row],[REDDITO COMPLESSIVO PROCAPITE]]&lt;media_aggr_reddito_pc,(media_aggr_reddito_pc-Tabella2026[[#This Row],[REDDITO COMPLESSIVO PROCAPITE]]),0)</f>
        <v>0</v>
      </c>
      <c r="O4439" s="3">
        <f>+Tabella2026[[#This Row],[DIFFERENZA REDDITO INFERIORE ALLA MEDIA DALLA MEDIA]]*Tabella2026[[#This Row],[POP_2024]]</f>
        <v>0</v>
      </c>
      <c r="P4439" s="3">
        <f>+Tabella2026[[#This Row],[POPOLAZIONE PER DIFFERENZA ]]/SUM(Tabella2026[[POPOLAZIONE PER DIFFERENZA ]])</f>
        <v>0</v>
      </c>
      <c r="Q4439" s="3">
        <f>+Tabella2026[[#This Row],[INCIDENZA POPOLAZIONE PER DIFFERENZA]]*(PLAFOND-SUM(Tabella2026[CONTRIBUTO SULLA BASE DELLA POPOLAZIONE]))</f>
        <v>0</v>
      </c>
      <c r="R4439" s="3">
        <f>+Tabella2026[[#This Row],[CONTRIBUTO SULLA BASE DELLA POPOLAZIONE]]+Tabella2026[[#This Row],[CONTRIBUTO SULLA BASE DEL REDDITO]]</f>
        <v>9664.5583766505479</v>
      </c>
      <c r="S4439" s="3">
        <f>+Tabella2026[[#This Row],[CONTRIBUTO TOTALE]]/(PLAFOND/N_TESSERE)</f>
        <v>19.329116753301097</v>
      </c>
      <c r="T4439" s="3">
        <f>+MAX(CEILING(Tabella2026[[#This Row],[preDEF1]],1),1)</f>
        <v>20</v>
      </c>
      <c r="U4439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39" s="21">
        <f>+Tabella2026[[#This Row],[DEF - n. card]]*(PLAFOND/N_TESSERE)</f>
        <v>10000</v>
      </c>
      <c r="W4439" s="18"/>
    </row>
    <row r="4440" spans="2:23" x14ac:dyDescent="0.25">
      <c r="B4440" s="1" t="s">
        <v>9001</v>
      </c>
      <c r="C4440" s="2">
        <v>15061</v>
      </c>
      <c r="D4440" s="1" t="s">
        <v>9002</v>
      </c>
      <c r="E4440" s="1" t="s">
        <v>12</v>
      </c>
      <c r="F4440" s="1" t="s">
        <v>11</v>
      </c>
      <c r="G4440" s="1" t="s">
        <v>4778</v>
      </c>
      <c r="H4440" s="1" t="s">
        <v>15835</v>
      </c>
      <c r="I4440" s="5">
        <v>1934</v>
      </c>
      <c r="J4440" s="5">
        <v>42247763</v>
      </c>
      <c r="K4440" s="3">
        <f>+Tabella2026[[#This Row],[POP_2024]]/SUM(Tabella2026[POP_2024])</f>
        <v>3.2811101838195328E-5</v>
      </c>
      <c r="L4440" s="3">
        <f>+Tabella2026[[#This Row],[INCIDENZA POPOLAZIONE]]*(PLAFOND/2)</f>
        <v>9659.5637728383263</v>
      </c>
      <c r="M4440" s="3">
        <f>+IFERROR(Tabella2026[[#This Row],[reddito_2024]]/Tabella2026[[#This Row],[POP_2024]],"")</f>
        <v>21844.758531540847</v>
      </c>
      <c r="N4440" s="3">
        <f>+IF(Tabella2026[[#This Row],[REDDITO COMPLESSIVO PROCAPITE]]&lt;media_aggr_reddito_pc,(media_aggr_reddito_pc-Tabella2026[[#This Row],[REDDITO COMPLESSIVO PROCAPITE]]),0)</f>
        <v>0</v>
      </c>
      <c r="O4440" s="3">
        <f>+Tabella2026[[#This Row],[DIFFERENZA REDDITO INFERIORE ALLA MEDIA DALLA MEDIA]]*Tabella2026[[#This Row],[POP_2024]]</f>
        <v>0</v>
      </c>
      <c r="P4440" s="3">
        <f>+Tabella2026[[#This Row],[POPOLAZIONE PER DIFFERENZA ]]/SUM(Tabella2026[[POPOLAZIONE PER DIFFERENZA ]])</f>
        <v>0</v>
      </c>
      <c r="Q4440" s="3">
        <f>+Tabella2026[[#This Row],[INCIDENZA POPOLAZIONE PER DIFFERENZA]]*(PLAFOND-SUM(Tabella2026[CONTRIBUTO SULLA BASE DELLA POPOLAZIONE]))</f>
        <v>0</v>
      </c>
      <c r="R4440" s="3">
        <f>+Tabella2026[[#This Row],[CONTRIBUTO SULLA BASE DELLA POPOLAZIONE]]+Tabella2026[[#This Row],[CONTRIBUTO SULLA BASE DEL REDDITO]]</f>
        <v>9659.5637728383263</v>
      </c>
      <c r="S4440" s="3">
        <f>+Tabella2026[[#This Row],[CONTRIBUTO TOTALE]]/(PLAFOND/N_TESSERE)</f>
        <v>19.319127545676654</v>
      </c>
      <c r="T4440" s="3">
        <f>+MAX(CEILING(Tabella2026[[#This Row],[preDEF1]],1),1)</f>
        <v>20</v>
      </c>
      <c r="U4440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40" s="21">
        <f>+Tabella2026[[#This Row],[DEF - n. card]]*(PLAFOND/N_TESSERE)</f>
        <v>10000</v>
      </c>
      <c r="W4440" s="18"/>
    </row>
    <row r="4441" spans="2:23" x14ac:dyDescent="0.25">
      <c r="B4441" s="1" t="s">
        <v>8865</v>
      </c>
      <c r="C4441" s="2">
        <v>5059</v>
      </c>
      <c r="D4441" s="1" t="s">
        <v>8866</v>
      </c>
      <c r="E4441" s="1" t="s">
        <v>18</v>
      </c>
      <c r="F4441" s="1" t="s">
        <v>182</v>
      </c>
      <c r="G4441" s="1" t="s">
        <v>4778</v>
      </c>
      <c r="H4441" s="1" t="s">
        <v>15835</v>
      </c>
      <c r="I4441" s="5">
        <v>1934</v>
      </c>
      <c r="J4441" s="5">
        <v>36585964</v>
      </c>
      <c r="K4441" s="3">
        <f>+Tabella2026[[#This Row],[POP_2024]]/SUM(Tabella2026[POP_2024])</f>
        <v>3.2811101838195328E-5</v>
      </c>
      <c r="L4441" s="3">
        <f>+Tabella2026[[#This Row],[INCIDENZA POPOLAZIONE]]*(PLAFOND/2)</f>
        <v>9659.5637728383263</v>
      </c>
      <c r="M4441" s="3">
        <f>+IFERROR(Tabella2026[[#This Row],[reddito_2024]]/Tabella2026[[#This Row],[POP_2024]],"")</f>
        <v>18917.251292657704</v>
      </c>
      <c r="N4441" s="3">
        <f>+IF(Tabella2026[[#This Row],[REDDITO COMPLESSIVO PROCAPITE]]&lt;media_aggr_reddito_pc,(media_aggr_reddito_pc-Tabella2026[[#This Row],[REDDITO COMPLESSIVO PROCAPITE]]),0)</f>
        <v>0</v>
      </c>
      <c r="O4441" s="3">
        <f>+Tabella2026[[#This Row],[DIFFERENZA REDDITO INFERIORE ALLA MEDIA DALLA MEDIA]]*Tabella2026[[#This Row],[POP_2024]]</f>
        <v>0</v>
      </c>
      <c r="P4441" s="3">
        <f>+Tabella2026[[#This Row],[POPOLAZIONE PER DIFFERENZA ]]/SUM(Tabella2026[[POPOLAZIONE PER DIFFERENZA ]])</f>
        <v>0</v>
      </c>
      <c r="Q4441" s="3">
        <f>+Tabella2026[[#This Row],[INCIDENZA POPOLAZIONE PER DIFFERENZA]]*(PLAFOND-SUM(Tabella2026[CONTRIBUTO SULLA BASE DELLA POPOLAZIONE]))</f>
        <v>0</v>
      </c>
      <c r="R4441" s="3">
        <f>+Tabella2026[[#This Row],[CONTRIBUTO SULLA BASE DELLA POPOLAZIONE]]+Tabella2026[[#This Row],[CONTRIBUTO SULLA BASE DEL REDDITO]]</f>
        <v>9659.5637728383263</v>
      </c>
      <c r="S4441" s="3">
        <f>+Tabella2026[[#This Row],[CONTRIBUTO TOTALE]]/(PLAFOND/N_TESSERE)</f>
        <v>19.319127545676654</v>
      </c>
      <c r="T4441" s="3">
        <f>+MAX(CEILING(Tabella2026[[#This Row],[preDEF1]],1),1)</f>
        <v>20</v>
      </c>
      <c r="U4441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41" s="21">
        <f>+Tabella2026[[#This Row],[DEF - n. card]]*(PLAFOND/N_TESSERE)</f>
        <v>10000</v>
      </c>
      <c r="W4441" s="18"/>
    </row>
    <row r="4442" spans="2:23" x14ac:dyDescent="0.25">
      <c r="B4442" s="1" t="s">
        <v>8721</v>
      </c>
      <c r="C4442" s="2">
        <v>118034</v>
      </c>
      <c r="D4442" s="1" t="s">
        <v>8722</v>
      </c>
      <c r="E4442" s="1" t="s">
        <v>76</v>
      </c>
      <c r="F4442" s="1" t="s">
        <v>75</v>
      </c>
      <c r="G4442" s="1" t="s">
        <v>4778</v>
      </c>
      <c r="H4442" s="1" t="s">
        <v>15836</v>
      </c>
      <c r="I4442" s="5">
        <v>1934</v>
      </c>
      <c r="J4442" s="5">
        <v>25015908</v>
      </c>
      <c r="K4442" s="3">
        <f>+Tabella2026[[#This Row],[POP_2024]]/SUM(Tabella2026[POP_2024])</f>
        <v>3.2811101838195328E-5</v>
      </c>
      <c r="L4442" s="3">
        <f>+Tabella2026[[#This Row],[INCIDENZA POPOLAZIONE]]*(PLAFOND/2)</f>
        <v>9659.5637728383263</v>
      </c>
      <c r="M4442" s="3">
        <f>+IFERROR(Tabella2026[[#This Row],[reddito_2024]]/Tabella2026[[#This Row],[POP_2024]],"")</f>
        <v>12934.802481902792</v>
      </c>
      <c r="N4442" s="3">
        <f>+IF(Tabella2026[[#This Row],[REDDITO COMPLESSIVO PROCAPITE]]&lt;media_aggr_reddito_pc,(media_aggr_reddito_pc-Tabella2026[[#This Row],[REDDITO COMPLESSIVO PROCAPITE]]),0)</f>
        <v>4890.2635807059487</v>
      </c>
      <c r="O4442" s="3">
        <f>+Tabella2026[[#This Row],[DIFFERENZA REDDITO INFERIORE ALLA MEDIA DALLA MEDIA]]*Tabella2026[[#This Row],[POP_2024]]</f>
        <v>9457769.7650853042</v>
      </c>
      <c r="P4442" s="3">
        <f>+Tabella2026[[#This Row],[POPOLAZIONE PER DIFFERENZA ]]/SUM(Tabella2026[[POPOLAZIONE PER DIFFERENZA ]])</f>
        <v>8.390764091979332E-5</v>
      </c>
      <c r="Q4442" s="3">
        <f>+Tabella2026[[#This Row],[INCIDENZA POPOLAZIONE PER DIFFERENZA]]*(PLAFOND-SUM(Tabella2026[CONTRIBUTO SULLA BASE DELLA POPOLAZIONE]))</f>
        <v>24702.346556056564</v>
      </c>
      <c r="R4442" s="3">
        <f>+Tabella2026[[#This Row],[CONTRIBUTO SULLA BASE DELLA POPOLAZIONE]]+Tabella2026[[#This Row],[CONTRIBUTO SULLA BASE DEL REDDITO]]</f>
        <v>34361.91032889489</v>
      </c>
      <c r="S4442" s="3">
        <f>+Tabella2026[[#This Row],[CONTRIBUTO TOTALE]]/(PLAFOND/N_TESSERE)</f>
        <v>68.723820657789787</v>
      </c>
      <c r="T4442" s="3">
        <f>+MAX(CEILING(Tabella2026[[#This Row],[preDEF1]],1),1)</f>
        <v>69</v>
      </c>
      <c r="U4442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4442" s="21">
        <f>+Tabella2026[[#This Row],[DEF - n. card]]*(PLAFOND/N_TESSERE)</f>
        <v>34500</v>
      </c>
      <c r="W4442" s="18"/>
    </row>
    <row r="4443" spans="2:23" x14ac:dyDescent="0.25">
      <c r="B4443" s="1" t="s">
        <v>8935</v>
      </c>
      <c r="C4443" s="2">
        <v>58066</v>
      </c>
      <c r="D4443" s="1" t="s">
        <v>8936</v>
      </c>
      <c r="E4443" s="1" t="s">
        <v>8</v>
      </c>
      <c r="F4443" s="1" t="s">
        <v>7</v>
      </c>
      <c r="G4443" s="1" t="s">
        <v>4778</v>
      </c>
      <c r="H4443" s="1" t="s">
        <v>15834</v>
      </c>
      <c r="I4443" s="5">
        <v>1933</v>
      </c>
      <c r="J4443" s="5">
        <v>24501459</v>
      </c>
      <c r="K4443" s="3">
        <f>+Tabella2026[[#This Row],[POP_2024]]/SUM(Tabella2026[POP_2024])</f>
        <v>3.2794136428765025E-5</v>
      </c>
      <c r="L4443" s="3">
        <f>+Tabella2026[[#This Row],[INCIDENZA POPOLAZIONE]]*(PLAFOND/2)</f>
        <v>9654.569169026101</v>
      </c>
      <c r="M4443" s="3">
        <f>+IFERROR(Tabella2026[[#This Row],[reddito_2024]]/Tabella2026[[#This Row],[POP_2024]],"")</f>
        <v>12675.353854112778</v>
      </c>
      <c r="N4443" s="3">
        <f>+IF(Tabella2026[[#This Row],[REDDITO COMPLESSIVO PROCAPITE]]&lt;media_aggr_reddito_pc,(media_aggr_reddito_pc-Tabella2026[[#This Row],[REDDITO COMPLESSIVO PROCAPITE]]),0)</f>
        <v>5149.7122084959628</v>
      </c>
      <c r="O4443" s="3">
        <f>+Tabella2026[[#This Row],[DIFFERENZA REDDITO INFERIORE ALLA MEDIA DALLA MEDIA]]*Tabella2026[[#This Row],[POP_2024]]</f>
        <v>9954393.6990226954</v>
      </c>
      <c r="P4443" s="3">
        <f>+Tabella2026[[#This Row],[POPOLAZIONE PER DIFFERENZA ]]/SUM(Tabella2026[[POPOLAZIONE PER DIFFERENZA ]])</f>
        <v>8.831359959250563E-5</v>
      </c>
      <c r="Q4443" s="3">
        <f>+Tabella2026[[#This Row],[INCIDENZA POPOLAZIONE PER DIFFERENZA]]*(PLAFOND-SUM(Tabella2026[CONTRIBUTO SULLA BASE DELLA POPOLAZIONE]))</f>
        <v>25999.457484834067</v>
      </c>
      <c r="R4443" s="3">
        <f>+Tabella2026[[#This Row],[CONTRIBUTO SULLA BASE DELLA POPOLAZIONE]]+Tabella2026[[#This Row],[CONTRIBUTO SULLA BASE DEL REDDITO]]</f>
        <v>35654.026653860172</v>
      </c>
      <c r="S4443" s="3">
        <f>+Tabella2026[[#This Row],[CONTRIBUTO TOTALE]]/(PLAFOND/N_TESSERE)</f>
        <v>71.308053307720343</v>
      </c>
      <c r="T4443" s="3">
        <f>+MAX(CEILING(Tabella2026[[#This Row],[preDEF1]],1),1)</f>
        <v>72</v>
      </c>
      <c r="U4443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4443" s="21">
        <f>+Tabella2026[[#This Row],[DEF - n. card]]*(PLAFOND/N_TESSERE)</f>
        <v>36000</v>
      </c>
      <c r="W4443" s="18"/>
    </row>
    <row r="4444" spans="2:23" x14ac:dyDescent="0.25">
      <c r="B4444" s="1" t="s">
        <v>8849</v>
      </c>
      <c r="C4444" s="2">
        <v>66048</v>
      </c>
      <c r="D4444" s="1" t="s">
        <v>8850</v>
      </c>
      <c r="E4444" s="1" t="s">
        <v>96</v>
      </c>
      <c r="F4444" s="1" t="s">
        <v>201</v>
      </c>
      <c r="G4444" s="1" t="s">
        <v>4778</v>
      </c>
      <c r="H4444" s="1" t="s">
        <v>15836</v>
      </c>
      <c r="I4444" s="5">
        <v>1932</v>
      </c>
      <c r="J4444" s="5">
        <v>34041305</v>
      </c>
      <c r="K4444" s="3">
        <f>+Tabella2026[[#This Row],[POP_2024]]/SUM(Tabella2026[POP_2024])</f>
        <v>3.2777171019334729E-5</v>
      </c>
      <c r="L4444" s="3">
        <f>+Tabella2026[[#This Row],[INCIDENZA POPOLAZIONE]]*(PLAFOND/2)</f>
        <v>9649.5745652138794</v>
      </c>
      <c r="M4444" s="3">
        <f>+IFERROR(Tabella2026[[#This Row],[reddito_2024]]/Tabella2026[[#This Row],[POP_2024]],"")</f>
        <v>17619.723084886129</v>
      </c>
      <c r="N4444" s="3">
        <f>+IF(Tabella2026[[#This Row],[REDDITO COMPLESSIVO PROCAPITE]]&lt;media_aggr_reddito_pc,(media_aggr_reddito_pc-Tabella2026[[#This Row],[REDDITO COMPLESSIVO PROCAPITE]]),0)</f>
        <v>205.34297772261198</v>
      </c>
      <c r="O4444" s="3">
        <f>+Tabella2026[[#This Row],[DIFFERENZA REDDITO INFERIORE ALLA MEDIA DALLA MEDIA]]*Tabella2026[[#This Row],[POP_2024]]</f>
        <v>396722.63296008634</v>
      </c>
      <c r="P4444" s="3">
        <f>+Tabella2026[[#This Row],[POPOLAZIONE PER DIFFERENZA ]]/SUM(Tabella2026[[POPOLAZIONE PER DIFFERENZA ]])</f>
        <v>3.5196522074429719E-6</v>
      </c>
      <c r="Q4444" s="3">
        <f>+Tabella2026[[#This Row],[INCIDENZA POPOLAZIONE PER DIFFERENZA]]*(PLAFOND-SUM(Tabella2026[CONTRIBUTO SULLA BASE DELLA POPOLAZIONE]))</f>
        <v>1036.1829701320596</v>
      </c>
      <c r="R4444" s="3">
        <f>+Tabella2026[[#This Row],[CONTRIBUTO SULLA BASE DELLA POPOLAZIONE]]+Tabella2026[[#This Row],[CONTRIBUTO SULLA BASE DEL REDDITO]]</f>
        <v>10685.75753534594</v>
      </c>
      <c r="S4444" s="3">
        <f>+Tabella2026[[#This Row],[CONTRIBUTO TOTALE]]/(PLAFOND/N_TESSERE)</f>
        <v>21.371515070691878</v>
      </c>
      <c r="T4444" s="3">
        <f>+MAX(CEILING(Tabella2026[[#This Row],[preDEF1]],1),1)</f>
        <v>22</v>
      </c>
      <c r="U4444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444" s="21">
        <f>+Tabella2026[[#This Row],[DEF - n. card]]*(PLAFOND/N_TESSERE)</f>
        <v>11000</v>
      </c>
      <c r="W4444" s="18"/>
    </row>
    <row r="4445" spans="2:23" x14ac:dyDescent="0.25">
      <c r="B4445" s="1" t="s">
        <v>8787</v>
      </c>
      <c r="C4445" s="2">
        <v>115059</v>
      </c>
      <c r="D4445" s="1" t="s">
        <v>8788</v>
      </c>
      <c r="E4445" s="1" t="s">
        <v>76</v>
      </c>
      <c r="F4445" s="1" t="s">
        <v>625</v>
      </c>
      <c r="G4445" s="1" t="s">
        <v>4778</v>
      </c>
      <c r="H4445" s="1" t="s">
        <v>15836</v>
      </c>
      <c r="I4445" s="5">
        <v>1930</v>
      </c>
      <c r="J4445" s="5">
        <v>26048532</v>
      </c>
      <c r="K4445" s="3">
        <f>+Tabella2026[[#This Row],[POP_2024]]/SUM(Tabella2026[POP_2024])</f>
        <v>3.2743240200474136E-5</v>
      </c>
      <c r="L4445" s="3">
        <f>+Tabella2026[[#This Row],[INCIDENZA POPOLAZIONE]]*(PLAFOND/2)</f>
        <v>9639.5853575894362</v>
      </c>
      <c r="M4445" s="3">
        <f>+IFERROR(Tabella2026[[#This Row],[reddito_2024]]/Tabella2026[[#This Row],[POP_2024]],"")</f>
        <v>13496.648704663212</v>
      </c>
      <c r="N4445" s="3">
        <f>+IF(Tabella2026[[#This Row],[REDDITO COMPLESSIVO PROCAPITE]]&lt;media_aggr_reddito_pc,(media_aggr_reddito_pc-Tabella2026[[#This Row],[REDDITO COMPLESSIVO PROCAPITE]]),0)</f>
        <v>4328.4173579455291</v>
      </c>
      <c r="O4445" s="3">
        <f>+Tabella2026[[#This Row],[DIFFERENZA REDDITO INFERIORE ALLA MEDIA DALLA MEDIA]]*Tabella2026[[#This Row],[POP_2024]]</f>
        <v>8353845.5008348711</v>
      </c>
      <c r="P4445" s="3">
        <f>+Tabella2026[[#This Row],[POPOLAZIONE PER DIFFERENZA ]]/SUM(Tabella2026[[POPOLAZIONE PER DIFFERENZA ]])</f>
        <v>7.4113822390892297E-5</v>
      </c>
      <c r="Q4445" s="3">
        <f>+Tabella2026[[#This Row],[INCIDENZA POPOLAZIONE PER DIFFERENZA]]*(PLAFOND-SUM(Tabella2026[CONTRIBUTO SULLA BASE DELLA POPOLAZIONE]))</f>
        <v>21819.053726511986</v>
      </c>
      <c r="R4445" s="3">
        <f>+Tabella2026[[#This Row],[CONTRIBUTO SULLA BASE DELLA POPOLAZIONE]]+Tabella2026[[#This Row],[CONTRIBUTO SULLA BASE DEL REDDITO]]</f>
        <v>31458.639084101422</v>
      </c>
      <c r="S4445" s="3">
        <f>+Tabella2026[[#This Row],[CONTRIBUTO TOTALE]]/(PLAFOND/N_TESSERE)</f>
        <v>62.917278168202841</v>
      </c>
      <c r="T4445" s="3">
        <f>+MAX(CEILING(Tabella2026[[#This Row],[preDEF1]],1),1)</f>
        <v>63</v>
      </c>
      <c r="U4445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4445" s="21">
        <f>+Tabella2026[[#This Row],[DEF - n. card]]*(PLAFOND/N_TESSERE)</f>
        <v>31500</v>
      </c>
      <c r="W4445" s="18"/>
    </row>
    <row r="4446" spans="2:23" x14ac:dyDescent="0.25">
      <c r="B4446" s="1" t="s">
        <v>8775</v>
      </c>
      <c r="C4446" s="2">
        <v>65041</v>
      </c>
      <c r="D4446" s="1" t="s">
        <v>8776</v>
      </c>
      <c r="E4446" s="1" t="s">
        <v>15</v>
      </c>
      <c r="F4446" s="1" t="s">
        <v>82</v>
      </c>
      <c r="G4446" s="1" t="s">
        <v>4778</v>
      </c>
      <c r="H4446" s="1" t="s">
        <v>15836</v>
      </c>
      <c r="I4446" s="5">
        <v>1928</v>
      </c>
      <c r="J4446" s="5">
        <v>29175596</v>
      </c>
      <c r="K4446" s="3">
        <f>+Tabella2026[[#This Row],[POP_2024]]/SUM(Tabella2026[POP_2024])</f>
        <v>3.2709309381613544E-5</v>
      </c>
      <c r="L4446" s="3">
        <f>+Tabella2026[[#This Row],[INCIDENZA POPOLAZIONE]]*(PLAFOND/2)</f>
        <v>9629.5961499649911</v>
      </c>
      <c r="M4446" s="3">
        <f>+IFERROR(Tabella2026[[#This Row],[reddito_2024]]/Tabella2026[[#This Row],[POP_2024]],"")</f>
        <v>15132.570539419086</v>
      </c>
      <c r="N4446" s="3">
        <f>+IF(Tabella2026[[#This Row],[REDDITO COMPLESSIVO PROCAPITE]]&lt;media_aggr_reddito_pc,(media_aggr_reddito_pc-Tabella2026[[#This Row],[REDDITO COMPLESSIVO PROCAPITE]]),0)</f>
        <v>2692.4955231896547</v>
      </c>
      <c r="O4446" s="3">
        <f>+Tabella2026[[#This Row],[DIFFERENZA REDDITO INFERIORE ALLA MEDIA DALLA MEDIA]]*Tabella2026[[#This Row],[POP_2024]]</f>
        <v>5191131.3687096545</v>
      </c>
      <c r="P4446" s="3">
        <f>+Tabella2026[[#This Row],[POPOLAZIONE PER DIFFERENZA ]]/SUM(Tabella2026[[POPOLAZIONE PER DIFFERENZA ]])</f>
        <v>4.605478856771856E-5</v>
      </c>
      <c r="Q4446" s="3">
        <f>+Tabella2026[[#This Row],[INCIDENZA POPOLAZIONE PER DIFFERENZA]]*(PLAFOND-SUM(Tabella2026[CONTRIBUTO SULLA BASE DELLA POPOLAZIONE]))</f>
        <v>13558.495213244973</v>
      </c>
      <c r="R4446" s="3">
        <f>+Tabella2026[[#This Row],[CONTRIBUTO SULLA BASE DELLA POPOLAZIONE]]+Tabella2026[[#This Row],[CONTRIBUTO SULLA BASE DEL REDDITO]]</f>
        <v>23188.091363209962</v>
      </c>
      <c r="S4446" s="3">
        <f>+Tabella2026[[#This Row],[CONTRIBUTO TOTALE]]/(PLAFOND/N_TESSERE)</f>
        <v>46.376182726419927</v>
      </c>
      <c r="T4446" s="3">
        <f>+MAX(CEILING(Tabella2026[[#This Row],[preDEF1]],1),1)</f>
        <v>47</v>
      </c>
      <c r="U4446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4446" s="21">
        <f>+Tabella2026[[#This Row],[DEF - n. card]]*(PLAFOND/N_TESSERE)</f>
        <v>23500</v>
      </c>
      <c r="W4446" s="18"/>
    </row>
    <row r="4447" spans="2:23" x14ac:dyDescent="0.25">
      <c r="B4447" s="1" t="s">
        <v>8743</v>
      </c>
      <c r="C4447" s="2">
        <v>52021</v>
      </c>
      <c r="D4447" s="1" t="s">
        <v>8744</v>
      </c>
      <c r="E4447" s="1" t="s">
        <v>30</v>
      </c>
      <c r="F4447" s="1" t="s">
        <v>283</v>
      </c>
      <c r="G4447" s="1" t="s">
        <v>4778</v>
      </c>
      <c r="H4447" s="1" t="s">
        <v>15834</v>
      </c>
      <c r="I4447" s="5">
        <v>1928</v>
      </c>
      <c r="J4447" s="5">
        <v>40032333</v>
      </c>
      <c r="K4447" s="3">
        <f>+Tabella2026[[#This Row],[POP_2024]]/SUM(Tabella2026[POP_2024])</f>
        <v>3.2709309381613544E-5</v>
      </c>
      <c r="L4447" s="3">
        <f>+Tabella2026[[#This Row],[INCIDENZA POPOLAZIONE]]*(PLAFOND/2)</f>
        <v>9629.5961499649911</v>
      </c>
      <c r="M4447" s="3">
        <f>+IFERROR(Tabella2026[[#This Row],[reddito_2024]]/Tabella2026[[#This Row],[POP_2024]],"")</f>
        <v>20763.658195020747</v>
      </c>
      <c r="N4447" s="3">
        <f>+IF(Tabella2026[[#This Row],[REDDITO COMPLESSIVO PROCAPITE]]&lt;media_aggr_reddito_pc,(media_aggr_reddito_pc-Tabella2026[[#This Row],[REDDITO COMPLESSIVO PROCAPITE]]),0)</f>
        <v>0</v>
      </c>
      <c r="O4447" s="3">
        <f>+Tabella2026[[#This Row],[DIFFERENZA REDDITO INFERIORE ALLA MEDIA DALLA MEDIA]]*Tabella2026[[#This Row],[POP_2024]]</f>
        <v>0</v>
      </c>
      <c r="P4447" s="3">
        <f>+Tabella2026[[#This Row],[POPOLAZIONE PER DIFFERENZA ]]/SUM(Tabella2026[[POPOLAZIONE PER DIFFERENZA ]])</f>
        <v>0</v>
      </c>
      <c r="Q4447" s="3">
        <f>+Tabella2026[[#This Row],[INCIDENZA POPOLAZIONE PER DIFFERENZA]]*(PLAFOND-SUM(Tabella2026[CONTRIBUTO SULLA BASE DELLA POPOLAZIONE]))</f>
        <v>0</v>
      </c>
      <c r="R4447" s="3">
        <f>+Tabella2026[[#This Row],[CONTRIBUTO SULLA BASE DELLA POPOLAZIONE]]+Tabella2026[[#This Row],[CONTRIBUTO SULLA BASE DEL REDDITO]]</f>
        <v>9629.5961499649911</v>
      </c>
      <c r="S4447" s="3">
        <f>+Tabella2026[[#This Row],[CONTRIBUTO TOTALE]]/(PLAFOND/N_TESSERE)</f>
        <v>19.259192299929982</v>
      </c>
      <c r="T4447" s="3">
        <f>+MAX(CEILING(Tabella2026[[#This Row],[preDEF1]],1),1)</f>
        <v>20</v>
      </c>
      <c r="U4447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47" s="21">
        <f>+Tabella2026[[#This Row],[DEF - n. card]]*(PLAFOND/N_TESSERE)</f>
        <v>10000</v>
      </c>
      <c r="W4447" s="18"/>
    </row>
    <row r="4448" spans="2:23" x14ac:dyDescent="0.25">
      <c r="B4448" s="1" t="s">
        <v>8835</v>
      </c>
      <c r="C4448" s="2">
        <v>44036</v>
      </c>
      <c r="D4448" s="1" t="s">
        <v>8836</v>
      </c>
      <c r="E4448" s="1" t="s">
        <v>117</v>
      </c>
      <c r="F4448" s="1" t="s">
        <v>360</v>
      </c>
      <c r="G4448" s="1" t="s">
        <v>4778</v>
      </c>
      <c r="H4448" s="1" t="s">
        <v>15834</v>
      </c>
      <c r="I4448" s="5">
        <v>1927</v>
      </c>
      <c r="J4448" s="5">
        <v>32062644</v>
      </c>
      <c r="K4448" s="3">
        <f>+Tabella2026[[#This Row],[POP_2024]]/SUM(Tabella2026[POP_2024])</f>
        <v>3.2692343972183241E-5</v>
      </c>
      <c r="L4448" s="3">
        <f>+Tabella2026[[#This Row],[INCIDENZA POPOLAZIONE]]*(PLAFOND/2)</f>
        <v>9624.6015461527677</v>
      </c>
      <c r="M4448" s="3">
        <f>+IFERROR(Tabella2026[[#This Row],[reddito_2024]]/Tabella2026[[#This Row],[POP_2024]],"")</f>
        <v>16638.632070576026</v>
      </c>
      <c r="N4448" s="3">
        <f>+IF(Tabella2026[[#This Row],[REDDITO COMPLESSIVO PROCAPITE]]&lt;media_aggr_reddito_pc,(media_aggr_reddito_pc-Tabella2026[[#This Row],[REDDITO COMPLESSIVO PROCAPITE]]),0)</f>
        <v>1186.4339920327147</v>
      </c>
      <c r="O4448" s="3">
        <f>+Tabella2026[[#This Row],[DIFFERENZA REDDITO INFERIORE ALLA MEDIA DALLA MEDIA]]*Tabella2026[[#This Row],[POP_2024]]</f>
        <v>2286258.3026470412</v>
      </c>
      <c r="P4448" s="3">
        <f>+Tabella2026[[#This Row],[POPOLAZIONE PER DIFFERENZA ]]/SUM(Tabella2026[[POPOLAZIONE PER DIFFERENZA ]])</f>
        <v>2.028327454286194E-5</v>
      </c>
      <c r="Q4448" s="3">
        <f>+Tabella2026[[#This Row],[INCIDENZA POPOLAZIONE PER DIFFERENZA]]*(PLAFOND-SUM(Tabella2026[CONTRIBUTO SULLA BASE DELLA POPOLAZIONE]))</f>
        <v>5971.3808129626723</v>
      </c>
      <c r="R4448" s="3">
        <f>+Tabella2026[[#This Row],[CONTRIBUTO SULLA BASE DELLA POPOLAZIONE]]+Tabella2026[[#This Row],[CONTRIBUTO SULLA BASE DEL REDDITO]]</f>
        <v>15595.98235911544</v>
      </c>
      <c r="S4448" s="3">
        <f>+Tabella2026[[#This Row],[CONTRIBUTO TOTALE]]/(PLAFOND/N_TESSERE)</f>
        <v>31.191964718230881</v>
      </c>
      <c r="T4448" s="3">
        <f>+MAX(CEILING(Tabella2026[[#This Row],[preDEF1]],1),1)</f>
        <v>32</v>
      </c>
      <c r="U4448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4448" s="21">
        <f>+Tabella2026[[#This Row],[DEF - n. card]]*(PLAFOND/N_TESSERE)</f>
        <v>16000</v>
      </c>
      <c r="W4448" s="18"/>
    </row>
    <row r="4449" spans="2:23" x14ac:dyDescent="0.25">
      <c r="B4449" s="1" t="s">
        <v>9051</v>
      </c>
      <c r="C4449" s="2">
        <v>23032</v>
      </c>
      <c r="D4449" s="1" t="s">
        <v>9052</v>
      </c>
      <c r="E4449" s="1" t="s">
        <v>38</v>
      </c>
      <c r="F4449" s="1" t="s">
        <v>37</v>
      </c>
      <c r="G4449" s="1" t="s">
        <v>4778</v>
      </c>
      <c r="H4449" s="1" t="s">
        <v>15835</v>
      </c>
      <c r="I4449" s="5">
        <v>1926</v>
      </c>
      <c r="J4449" s="5">
        <v>31066064</v>
      </c>
      <c r="K4449" s="3">
        <f>+Tabella2026[[#This Row],[POP_2024]]/SUM(Tabella2026[POP_2024])</f>
        <v>3.2675378562752944E-5</v>
      </c>
      <c r="L4449" s="3">
        <f>+Tabella2026[[#This Row],[INCIDENZA POPOLAZIONE]]*(PLAFOND/2)</f>
        <v>9619.6069423405443</v>
      </c>
      <c r="M4449" s="3">
        <f>+IFERROR(Tabella2026[[#This Row],[reddito_2024]]/Tabella2026[[#This Row],[POP_2024]],"")</f>
        <v>16129.835929387331</v>
      </c>
      <c r="N4449" s="3">
        <f>+IF(Tabella2026[[#This Row],[REDDITO COMPLESSIVO PROCAPITE]]&lt;media_aggr_reddito_pc,(media_aggr_reddito_pc-Tabella2026[[#This Row],[REDDITO COMPLESSIVO PROCAPITE]]),0)</f>
        <v>1695.2301332214101</v>
      </c>
      <c r="O4449" s="3">
        <f>+Tabella2026[[#This Row],[DIFFERENZA REDDITO INFERIORE ALLA MEDIA DALLA MEDIA]]*Tabella2026[[#This Row],[POP_2024]]</f>
        <v>3265013.2365844361</v>
      </c>
      <c r="P4449" s="3">
        <f>+Tabella2026[[#This Row],[POPOLAZIONE PER DIFFERENZA ]]/SUM(Tabella2026[[POPOLAZIONE PER DIFFERENZA ]])</f>
        <v>2.8966613171855755E-5</v>
      </c>
      <c r="Q4449" s="3">
        <f>+Tabella2026[[#This Row],[INCIDENZA POPOLAZIONE PER DIFFERENZA]]*(PLAFOND-SUM(Tabella2026[CONTRIBUTO SULLA BASE DELLA POPOLAZIONE]))</f>
        <v>8527.7491928344898</v>
      </c>
      <c r="R4449" s="3">
        <f>+Tabella2026[[#This Row],[CONTRIBUTO SULLA BASE DELLA POPOLAZIONE]]+Tabella2026[[#This Row],[CONTRIBUTO SULLA BASE DEL REDDITO]]</f>
        <v>18147.356135175032</v>
      </c>
      <c r="S4449" s="3">
        <f>+Tabella2026[[#This Row],[CONTRIBUTO TOTALE]]/(PLAFOND/N_TESSERE)</f>
        <v>36.294712270350061</v>
      </c>
      <c r="T4449" s="3">
        <f>+MAX(CEILING(Tabella2026[[#This Row],[preDEF1]],1),1)</f>
        <v>37</v>
      </c>
      <c r="U4449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4449" s="21">
        <f>+Tabella2026[[#This Row],[DEF - n. card]]*(PLAFOND/N_TESSERE)</f>
        <v>18500</v>
      </c>
      <c r="W4449" s="18"/>
    </row>
    <row r="4450" spans="2:23" x14ac:dyDescent="0.25">
      <c r="B4450" s="1" t="s">
        <v>8969</v>
      </c>
      <c r="C4450" s="2">
        <v>109035</v>
      </c>
      <c r="D4450" s="1" t="s">
        <v>8970</v>
      </c>
      <c r="E4450" s="1" t="s">
        <v>117</v>
      </c>
      <c r="F4450" s="1" t="s">
        <v>506</v>
      </c>
      <c r="G4450" s="1" t="s">
        <v>4778</v>
      </c>
      <c r="H4450" s="1" t="s">
        <v>15834</v>
      </c>
      <c r="I4450" s="5">
        <v>1926</v>
      </c>
      <c r="J4450" s="5">
        <v>30922207</v>
      </c>
      <c r="K4450" s="3">
        <f>+Tabella2026[[#This Row],[POP_2024]]/SUM(Tabella2026[POP_2024])</f>
        <v>3.2675378562752944E-5</v>
      </c>
      <c r="L4450" s="3">
        <f>+Tabella2026[[#This Row],[INCIDENZA POPOLAZIONE]]*(PLAFOND/2)</f>
        <v>9619.6069423405443</v>
      </c>
      <c r="M4450" s="3">
        <f>+IFERROR(Tabella2026[[#This Row],[reddito_2024]]/Tabella2026[[#This Row],[POP_2024]],"")</f>
        <v>16055.143821391484</v>
      </c>
      <c r="N4450" s="3">
        <f>+IF(Tabella2026[[#This Row],[REDDITO COMPLESSIVO PROCAPITE]]&lt;media_aggr_reddito_pc,(media_aggr_reddito_pc-Tabella2026[[#This Row],[REDDITO COMPLESSIVO PROCAPITE]]),0)</f>
        <v>1769.9222412172567</v>
      </c>
      <c r="O4450" s="3">
        <f>+Tabella2026[[#This Row],[DIFFERENZA REDDITO INFERIORE ALLA MEDIA DALLA MEDIA]]*Tabella2026[[#This Row],[POP_2024]]</f>
        <v>3408870.2365844361</v>
      </c>
      <c r="P4450" s="3">
        <f>+Tabella2026[[#This Row],[POPOLAZIONE PER DIFFERENZA ]]/SUM(Tabella2026[[POPOLAZIONE PER DIFFERENZA ]])</f>
        <v>3.024288673313015E-5</v>
      </c>
      <c r="Q4450" s="3">
        <f>+Tabella2026[[#This Row],[INCIDENZA POPOLAZIONE PER DIFFERENZA]]*(PLAFOND-SUM(Tabella2026[CONTRIBUTO SULLA BASE DELLA POPOLAZIONE]))</f>
        <v>8903.4831720685015</v>
      </c>
      <c r="R4450" s="3">
        <f>+Tabella2026[[#This Row],[CONTRIBUTO SULLA BASE DELLA POPOLAZIONE]]+Tabella2026[[#This Row],[CONTRIBUTO SULLA BASE DEL REDDITO]]</f>
        <v>18523.090114409046</v>
      </c>
      <c r="S4450" s="3">
        <f>+Tabella2026[[#This Row],[CONTRIBUTO TOTALE]]/(PLAFOND/N_TESSERE)</f>
        <v>37.046180228818095</v>
      </c>
      <c r="T4450" s="3">
        <f>+MAX(CEILING(Tabella2026[[#This Row],[preDEF1]],1),1)</f>
        <v>38</v>
      </c>
      <c r="U4450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4450" s="21">
        <f>+Tabella2026[[#This Row],[DEF - n. card]]*(PLAFOND/N_TESSERE)</f>
        <v>19000</v>
      </c>
      <c r="W4450" s="18"/>
    </row>
    <row r="4451" spans="2:23" x14ac:dyDescent="0.25">
      <c r="B4451" s="1" t="s">
        <v>8875</v>
      </c>
      <c r="C4451" s="2">
        <v>16211</v>
      </c>
      <c r="D4451" s="1" t="s">
        <v>8876</v>
      </c>
      <c r="E4451" s="1" t="s">
        <v>12</v>
      </c>
      <c r="F4451" s="1" t="s">
        <v>93</v>
      </c>
      <c r="G4451" s="1" t="s">
        <v>4778</v>
      </c>
      <c r="H4451" s="1" t="s">
        <v>15835</v>
      </c>
      <c r="I4451" s="5">
        <v>1925</v>
      </c>
      <c r="J4451" s="5">
        <v>40887114</v>
      </c>
      <c r="K4451" s="3">
        <f>+Tabella2026[[#This Row],[POP_2024]]/SUM(Tabella2026[POP_2024])</f>
        <v>3.2658413153322648E-5</v>
      </c>
      <c r="L4451" s="3">
        <f>+Tabella2026[[#This Row],[INCIDENZA POPOLAZIONE]]*(PLAFOND/2)</f>
        <v>9614.6123385283227</v>
      </c>
      <c r="M4451" s="3">
        <f>+IFERROR(Tabella2026[[#This Row],[reddito_2024]]/Tabella2026[[#This Row],[POP_2024]],"")</f>
        <v>21240.059220779222</v>
      </c>
      <c r="N4451" s="3">
        <f>+IF(Tabella2026[[#This Row],[REDDITO COMPLESSIVO PROCAPITE]]&lt;media_aggr_reddito_pc,(media_aggr_reddito_pc-Tabella2026[[#This Row],[REDDITO COMPLESSIVO PROCAPITE]]),0)</f>
        <v>0</v>
      </c>
      <c r="O4451" s="3">
        <f>+Tabella2026[[#This Row],[DIFFERENZA REDDITO INFERIORE ALLA MEDIA DALLA MEDIA]]*Tabella2026[[#This Row],[POP_2024]]</f>
        <v>0</v>
      </c>
      <c r="P4451" s="3">
        <f>+Tabella2026[[#This Row],[POPOLAZIONE PER DIFFERENZA ]]/SUM(Tabella2026[[POPOLAZIONE PER DIFFERENZA ]])</f>
        <v>0</v>
      </c>
      <c r="Q4451" s="3">
        <f>+Tabella2026[[#This Row],[INCIDENZA POPOLAZIONE PER DIFFERENZA]]*(PLAFOND-SUM(Tabella2026[CONTRIBUTO SULLA BASE DELLA POPOLAZIONE]))</f>
        <v>0</v>
      </c>
      <c r="R4451" s="3">
        <f>+Tabella2026[[#This Row],[CONTRIBUTO SULLA BASE DELLA POPOLAZIONE]]+Tabella2026[[#This Row],[CONTRIBUTO SULLA BASE DEL REDDITO]]</f>
        <v>9614.6123385283227</v>
      </c>
      <c r="S4451" s="3">
        <f>+Tabella2026[[#This Row],[CONTRIBUTO TOTALE]]/(PLAFOND/N_TESSERE)</f>
        <v>19.229224677056646</v>
      </c>
      <c r="T4451" s="3">
        <f>+MAX(CEILING(Tabella2026[[#This Row],[preDEF1]],1),1)</f>
        <v>20</v>
      </c>
      <c r="U4451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51" s="21">
        <f>+Tabella2026[[#This Row],[DEF - n. card]]*(PLAFOND/N_TESSERE)</f>
        <v>10000</v>
      </c>
      <c r="W4451" s="18"/>
    </row>
    <row r="4452" spans="2:23" x14ac:dyDescent="0.25">
      <c r="B4452" s="1" t="s">
        <v>8877</v>
      </c>
      <c r="C4452" s="2">
        <v>17100</v>
      </c>
      <c r="D4452" s="1" t="s">
        <v>8878</v>
      </c>
      <c r="E4452" s="1" t="s">
        <v>12</v>
      </c>
      <c r="F4452" s="1" t="s">
        <v>50</v>
      </c>
      <c r="G4452" s="1" t="s">
        <v>4778</v>
      </c>
      <c r="H4452" s="1" t="s">
        <v>15835</v>
      </c>
      <c r="I4452" s="5">
        <v>1924</v>
      </c>
      <c r="J4452" s="5">
        <v>30417088</v>
      </c>
      <c r="K4452" s="3">
        <f>+Tabella2026[[#This Row],[POP_2024]]/SUM(Tabella2026[POP_2024])</f>
        <v>3.2641447743892352E-5</v>
      </c>
      <c r="L4452" s="3">
        <f>+Tabella2026[[#This Row],[INCIDENZA POPOLAZIONE]]*(PLAFOND/2)</f>
        <v>9609.617734716101</v>
      </c>
      <c r="M4452" s="3">
        <f>+IFERROR(Tabella2026[[#This Row],[reddito_2024]]/Tabella2026[[#This Row],[POP_2024]],"")</f>
        <v>15809.297297297297</v>
      </c>
      <c r="N4452" s="3">
        <f>+IF(Tabella2026[[#This Row],[REDDITO COMPLESSIVO PROCAPITE]]&lt;media_aggr_reddito_pc,(media_aggr_reddito_pc-Tabella2026[[#This Row],[REDDITO COMPLESSIVO PROCAPITE]]),0)</f>
        <v>2015.7687653114444</v>
      </c>
      <c r="O4452" s="3">
        <f>+Tabella2026[[#This Row],[DIFFERENZA REDDITO INFERIORE ALLA MEDIA DALLA MEDIA]]*Tabella2026[[#This Row],[POP_2024]]</f>
        <v>3878339.1044592191</v>
      </c>
      <c r="P4452" s="3">
        <f>+Tabella2026[[#This Row],[POPOLAZIONE PER DIFFERENZA ]]/SUM(Tabella2026[[POPOLAZIONE PER DIFFERENZA ]])</f>
        <v>3.4407930519042595E-5</v>
      </c>
      <c r="Q4452" s="3">
        <f>+Tabella2026[[#This Row],[INCIDENZA POPOLAZIONE PER DIFFERENZA]]*(PLAFOND-SUM(Tabella2026[CONTRIBUTO SULLA BASE DELLA POPOLAZIONE]))</f>
        <v>10129.668938858291</v>
      </c>
      <c r="R4452" s="3">
        <f>+Tabella2026[[#This Row],[CONTRIBUTO SULLA BASE DELLA POPOLAZIONE]]+Tabella2026[[#This Row],[CONTRIBUTO SULLA BASE DEL REDDITO]]</f>
        <v>19739.286673574392</v>
      </c>
      <c r="S4452" s="3">
        <f>+Tabella2026[[#This Row],[CONTRIBUTO TOTALE]]/(PLAFOND/N_TESSERE)</f>
        <v>39.478573347148782</v>
      </c>
      <c r="T4452" s="3">
        <f>+MAX(CEILING(Tabella2026[[#This Row],[preDEF1]],1),1)</f>
        <v>40</v>
      </c>
      <c r="U4452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4452" s="21">
        <f>+Tabella2026[[#This Row],[DEF - n. card]]*(PLAFOND/N_TESSERE)</f>
        <v>20000</v>
      </c>
      <c r="W4452" s="18"/>
    </row>
    <row r="4453" spans="2:23" x14ac:dyDescent="0.25">
      <c r="B4453" s="1" t="s">
        <v>8785</v>
      </c>
      <c r="C4453" s="2">
        <v>30071</v>
      </c>
      <c r="D4453" s="1" t="s">
        <v>8786</v>
      </c>
      <c r="E4453" s="1" t="s">
        <v>48</v>
      </c>
      <c r="F4453" s="1" t="s">
        <v>120</v>
      </c>
      <c r="G4453" s="1" t="s">
        <v>4778</v>
      </c>
      <c r="H4453" s="1" t="s">
        <v>15835</v>
      </c>
      <c r="I4453" s="5">
        <v>1923</v>
      </c>
      <c r="J4453" s="5">
        <v>37345187</v>
      </c>
      <c r="K4453" s="3">
        <f>+Tabella2026[[#This Row],[POP_2024]]/SUM(Tabella2026[POP_2024])</f>
        <v>3.2624482334462055E-5</v>
      </c>
      <c r="L4453" s="3">
        <f>+Tabella2026[[#This Row],[INCIDENZA POPOLAZIONE]]*(PLAFOND/2)</f>
        <v>9604.6231309038776</v>
      </c>
      <c r="M4453" s="3">
        <f>+IFERROR(Tabella2026[[#This Row],[reddito_2024]]/Tabella2026[[#This Row],[POP_2024]],"")</f>
        <v>19420.274050962038</v>
      </c>
      <c r="N4453" s="3">
        <f>+IF(Tabella2026[[#This Row],[REDDITO COMPLESSIVO PROCAPITE]]&lt;media_aggr_reddito_pc,(media_aggr_reddito_pc-Tabella2026[[#This Row],[REDDITO COMPLESSIVO PROCAPITE]]),0)</f>
        <v>0</v>
      </c>
      <c r="O4453" s="3">
        <f>+Tabella2026[[#This Row],[DIFFERENZA REDDITO INFERIORE ALLA MEDIA DALLA MEDIA]]*Tabella2026[[#This Row],[POP_2024]]</f>
        <v>0</v>
      </c>
      <c r="P4453" s="3">
        <f>+Tabella2026[[#This Row],[POPOLAZIONE PER DIFFERENZA ]]/SUM(Tabella2026[[POPOLAZIONE PER DIFFERENZA ]])</f>
        <v>0</v>
      </c>
      <c r="Q4453" s="3">
        <f>+Tabella2026[[#This Row],[INCIDENZA POPOLAZIONE PER DIFFERENZA]]*(PLAFOND-SUM(Tabella2026[CONTRIBUTO SULLA BASE DELLA POPOLAZIONE]))</f>
        <v>0</v>
      </c>
      <c r="R4453" s="3">
        <f>+Tabella2026[[#This Row],[CONTRIBUTO SULLA BASE DELLA POPOLAZIONE]]+Tabella2026[[#This Row],[CONTRIBUTO SULLA BASE DEL REDDITO]]</f>
        <v>9604.6231309038776</v>
      </c>
      <c r="S4453" s="3">
        <f>+Tabella2026[[#This Row],[CONTRIBUTO TOTALE]]/(PLAFOND/N_TESSERE)</f>
        <v>19.209246261807756</v>
      </c>
      <c r="T4453" s="3">
        <f>+MAX(CEILING(Tabella2026[[#This Row],[preDEF1]],1),1)</f>
        <v>20</v>
      </c>
      <c r="U4453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53" s="21">
        <f>+Tabella2026[[#This Row],[DEF - n. card]]*(PLAFOND/N_TESSERE)</f>
        <v>10000</v>
      </c>
      <c r="W4453" s="18"/>
    </row>
    <row r="4454" spans="2:23" x14ac:dyDescent="0.25">
      <c r="B4454" s="1" t="s">
        <v>8673</v>
      </c>
      <c r="C4454" s="2">
        <v>69002</v>
      </c>
      <c r="D4454" s="1" t="s">
        <v>8674</v>
      </c>
      <c r="E4454" s="1" t="s">
        <v>96</v>
      </c>
      <c r="F4454" s="1" t="s">
        <v>328</v>
      </c>
      <c r="G4454" s="1" t="s">
        <v>4778</v>
      </c>
      <c r="H4454" s="1" t="s">
        <v>15836</v>
      </c>
      <c r="I4454" s="5">
        <v>1922</v>
      </c>
      <c r="J4454" s="5">
        <v>27059769</v>
      </c>
      <c r="K4454" s="3">
        <f>+Tabella2026[[#This Row],[POP_2024]]/SUM(Tabella2026[POP_2024])</f>
        <v>3.2607516925031759E-5</v>
      </c>
      <c r="L4454" s="3">
        <f>+Tabella2026[[#This Row],[INCIDENZA POPOLAZIONE]]*(PLAFOND/2)</f>
        <v>9599.628527091656</v>
      </c>
      <c r="M4454" s="3">
        <f>+IFERROR(Tabella2026[[#This Row],[reddito_2024]]/Tabella2026[[#This Row],[POP_2024]],"")</f>
        <v>14078.964099895942</v>
      </c>
      <c r="N4454" s="3">
        <f>+IF(Tabella2026[[#This Row],[REDDITO COMPLESSIVO PROCAPITE]]&lt;media_aggr_reddito_pc,(media_aggr_reddito_pc-Tabella2026[[#This Row],[REDDITO COMPLESSIVO PROCAPITE]]),0)</f>
        <v>3746.1019627127989</v>
      </c>
      <c r="O4454" s="3">
        <f>+Tabella2026[[#This Row],[DIFFERENZA REDDITO INFERIORE ALLA MEDIA DALLA MEDIA]]*Tabella2026[[#This Row],[POP_2024]]</f>
        <v>7200007.9723339994</v>
      </c>
      <c r="P4454" s="3">
        <f>+Tabella2026[[#This Row],[POPOLAZIONE PER DIFFERENZA ]]/SUM(Tabella2026[[POPOLAZIONE PER DIFFERENZA ]])</f>
        <v>6.387718231337189E-5</v>
      </c>
      <c r="Q4454" s="3">
        <f>+Tabella2026[[#This Row],[INCIDENZA POPOLAZIONE PER DIFFERENZA]]*(PLAFOND-SUM(Tabella2026[CONTRIBUTO SULLA BASE DELLA POPOLAZIONE]))</f>
        <v>18805.394565170027</v>
      </c>
      <c r="R4454" s="3">
        <f>+Tabella2026[[#This Row],[CONTRIBUTO SULLA BASE DELLA POPOLAZIONE]]+Tabella2026[[#This Row],[CONTRIBUTO SULLA BASE DEL REDDITO]]</f>
        <v>28405.023092261683</v>
      </c>
      <c r="S4454" s="3">
        <f>+Tabella2026[[#This Row],[CONTRIBUTO TOTALE]]/(PLAFOND/N_TESSERE)</f>
        <v>56.810046184523365</v>
      </c>
      <c r="T4454" s="3">
        <f>+MAX(CEILING(Tabella2026[[#This Row],[preDEF1]],1),1)</f>
        <v>57</v>
      </c>
      <c r="U4454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4454" s="21">
        <f>+Tabella2026[[#This Row],[DEF - n. card]]*(PLAFOND/N_TESSERE)</f>
        <v>28500</v>
      </c>
      <c r="W4454" s="18"/>
    </row>
    <row r="4455" spans="2:23" x14ac:dyDescent="0.25">
      <c r="B4455" s="1" t="s">
        <v>9049</v>
      </c>
      <c r="C4455" s="2">
        <v>37013</v>
      </c>
      <c r="D4455" s="1" t="s">
        <v>9050</v>
      </c>
      <c r="E4455" s="1" t="s">
        <v>27</v>
      </c>
      <c r="F4455" s="1" t="s">
        <v>26</v>
      </c>
      <c r="G4455" s="1" t="s">
        <v>4778</v>
      </c>
      <c r="H4455" s="1" t="s">
        <v>15835</v>
      </c>
      <c r="I4455" s="5">
        <v>1922</v>
      </c>
      <c r="J4455" s="5">
        <v>36907227</v>
      </c>
      <c r="K4455" s="3">
        <f>+Tabella2026[[#This Row],[POP_2024]]/SUM(Tabella2026[POP_2024])</f>
        <v>3.2607516925031759E-5</v>
      </c>
      <c r="L4455" s="3">
        <f>+Tabella2026[[#This Row],[INCIDENZA POPOLAZIONE]]*(PLAFOND/2)</f>
        <v>9599.628527091656</v>
      </c>
      <c r="M4455" s="3">
        <f>+IFERROR(Tabella2026[[#This Row],[reddito_2024]]/Tabella2026[[#This Row],[POP_2024]],"")</f>
        <v>19202.51144640999</v>
      </c>
      <c r="N4455" s="3">
        <f>+IF(Tabella2026[[#This Row],[REDDITO COMPLESSIVO PROCAPITE]]&lt;media_aggr_reddito_pc,(media_aggr_reddito_pc-Tabella2026[[#This Row],[REDDITO COMPLESSIVO PROCAPITE]]),0)</f>
        <v>0</v>
      </c>
      <c r="O4455" s="3">
        <f>+Tabella2026[[#This Row],[DIFFERENZA REDDITO INFERIORE ALLA MEDIA DALLA MEDIA]]*Tabella2026[[#This Row],[POP_2024]]</f>
        <v>0</v>
      </c>
      <c r="P4455" s="3">
        <f>+Tabella2026[[#This Row],[POPOLAZIONE PER DIFFERENZA ]]/SUM(Tabella2026[[POPOLAZIONE PER DIFFERENZA ]])</f>
        <v>0</v>
      </c>
      <c r="Q4455" s="3">
        <f>+Tabella2026[[#This Row],[INCIDENZA POPOLAZIONE PER DIFFERENZA]]*(PLAFOND-SUM(Tabella2026[CONTRIBUTO SULLA BASE DELLA POPOLAZIONE]))</f>
        <v>0</v>
      </c>
      <c r="R4455" s="3">
        <f>+Tabella2026[[#This Row],[CONTRIBUTO SULLA BASE DELLA POPOLAZIONE]]+Tabella2026[[#This Row],[CONTRIBUTO SULLA BASE DEL REDDITO]]</f>
        <v>9599.628527091656</v>
      </c>
      <c r="S4455" s="3">
        <f>+Tabella2026[[#This Row],[CONTRIBUTO TOTALE]]/(PLAFOND/N_TESSERE)</f>
        <v>19.199257054183313</v>
      </c>
      <c r="T4455" s="3">
        <f>+MAX(CEILING(Tabella2026[[#This Row],[preDEF1]],1),1)</f>
        <v>20</v>
      </c>
      <c r="U4455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55" s="21">
        <f>+Tabella2026[[#This Row],[DEF - n. card]]*(PLAFOND/N_TESSERE)</f>
        <v>10000</v>
      </c>
      <c r="W4455" s="18"/>
    </row>
    <row r="4456" spans="2:23" x14ac:dyDescent="0.25">
      <c r="B4456" s="1" t="s">
        <v>9149</v>
      </c>
      <c r="C4456" s="2">
        <v>1225</v>
      </c>
      <c r="D4456" s="1" t="s">
        <v>9150</v>
      </c>
      <c r="E4456" s="1" t="s">
        <v>18</v>
      </c>
      <c r="F4456" s="1" t="s">
        <v>17</v>
      </c>
      <c r="G4456" s="1" t="s">
        <v>4778</v>
      </c>
      <c r="H4456" s="1" t="s">
        <v>15835</v>
      </c>
      <c r="I4456" s="5">
        <v>1921</v>
      </c>
      <c r="J4456" s="5">
        <v>35249025</v>
      </c>
      <c r="K4456" s="3">
        <f>+Tabella2026[[#This Row],[POP_2024]]/SUM(Tabella2026[POP_2024])</f>
        <v>3.2590551515601456E-5</v>
      </c>
      <c r="L4456" s="3">
        <f>+Tabella2026[[#This Row],[INCIDENZA POPOLAZIONE]]*(PLAFOND/2)</f>
        <v>9594.6339232794326</v>
      </c>
      <c r="M4456" s="3">
        <f>+IFERROR(Tabella2026[[#This Row],[reddito_2024]]/Tabella2026[[#This Row],[POP_2024]],"")</f>
        <v>18349.310255075481</v>
      </c>
      <c r="N4456" s="3">
        <f>+IF(Tabella2026[[#This Row],[REDDITO COMPLESSIVO PROCAPITE]]&lt;media_aggr_reddito_pc,(media_aggr_reddito_pc-Tabella2026[[#This Row],[REDDITO COMPLESSIVO PROCAPITE]]),0)</f>
        <v>0</v>
      </c>
      <c r="O4456" s="3">
        <f>+Tabella2026[[#This Row],[DIFFERENZA REDDITO INFERIORE ALLA MEDIA DALLA MEDIA]]*Tabella2026[[#This Row],[POP_2024]]</f>
        <v>0</v>
      </c>
      <c r="P4456" s="3">
        <f>+Tabella2026[[#This Row],[POPOLAZIONE PER DIFFERENZA ]]/SUM(Tabella2026[[POPOLAZIONE PER DIFFERENZA ]])</f>
        <v>0</v>
      </c>
      <c r="Q4456" s="3">
        <f>+Tabella2026[[#This Row],[INCIDENZA POPOLAZIONE PER DIFFERENZA]]*(PLAFOND-SUM(Tabella2026[CONTRIBUTO SULLA BASE DELLA POPOLAZIONE]))</f>
        <v>0</v>
      </c>
      <c r="R4456" s="3">
        <f>+Tabella2026[[#This Row],[CONTRIBUTO SULLA BASE DELLA POPOLAZIONE]]+Tabella2026[[#This Row],[CONTRIBUTO SULLA BASE DEL REDDITO]]</f>
        <v>9594.6339232794326</v>
      </c>
      <c r="S4456" s="3">
        <f>+Tabella2026[[#This Row],[CONTRIBUTO TOTALE]]/(PLAFOND/N_TESSERE)</f>
        <v>19.189267846558867</v>
      </c>
      <c r="T4456" s="3">
        <f>+MAX(CEILING(Tabella2026[[#This Row],[preDEF1]],1),1)</f>
        <v>20</v>
      </c>
      <c r="U4456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56" s="21">
        <f>+Tabella2026[[#This Row],[DEF - n. card]]*(PLAFOND/N_TESSERE)</f>
        <v>10000</v>
      </c>
      <c r="W4456" s="18"/>
    </row>
    <row r="4457" spans="2:23" x14ac:dyDescent="0.25">
      <c r="B4457" s="1" t="s">
        <v>8719</v>
      </c>
      <c r="C4457" s="2">
        <v>114046</v>
      </c>
      <c r="D4457" s="1" t="s">
        <v>8720</v>
      </c>
      <c r="E4457" s="1" t="s">
        <v>76</v>
      </c>
      <c r="F4457" s="1" t="s">
        <v>550</v>
      </c>
      <c r="G4457" s="1" t="s">
        <v>4778</v>
      </c>
      <c r="H4457" s="1" t="s">
        <v>15836</v>
      </c>
      <c r="I4457" s="5">
        <v>1921</v>
      </c>
      <c r="J4457" s="5">
        <v>24782893</v>
      </c>
      <c r="K4457" s="3">
        <f>+Tabella2026[[#This Row],[POP_2024]]/SUM(Tabella2026[POP_2024])</f>
        <v>3.2590551515601456E-5</v>
      </c>
      <c r="L4457" s="3">
        <f>+Tabella2026[[#This Row],[INCIDENZA POPOLAZIONE]]*(PLAFOND/2)</f>
        <v>9594.6339232794326</v>
      </c>
      <c r="M4457" s="3">
        <f>+IFERROR(Tabella2026[[#This Row],[reddito_2024]]/Tabella2026[[#This Row],[POP_2024]],"")</f>
        <v>12901.037480478917</v>
      </c>
      <c r="N4457" s="3">
        <f>+IF(Tabella2026[[#This Row],[REDDITO COMPLESSIVO PROCAPITE]]&lt;media_aggr_reddito_pc,(media_aggr_reddito_pc-Tabella2026[[#This Row],[REDDITO COMPLESSIVO PROCAPITE]]),0)</f>
        <v>4924.0285821298239</v>
      </c>
      <c r="O4457" s="3">
        <f>+Tabella2026[[#This Row],[DIFFERENZA REDDITO INFERIORE ALLA MEDIA DALLA MEDIA]]*Tabella2026[[#This Row],[POP_2024]]</f>
        <v>9459058.9062713925</v>
      </c>
      <c r="P4457" s="3">
        <f>+Tabella2026[[#This Row],[POPOLAZIONE PER DIFFERENZA ]]/SUM(Tabella2026[[POPOLAZIONE PER DIFFERENZA ]])</f>
        <v>8.3919077949708829E-5</v>
      </c>
      <c r="Q4457" s="3">
        <f>+Tabella2026[[#This Row],[INCIDENZA POPOLAZIONE PER DIFFERENZA]]*(PLAFOND-SUM(Tabella2026[CONTRIBUTO SULLA BASE DELLA POPOLAZIONE]))</f>
        <v>24705.713609085917</v>
      </c>
      <c r="R4457" s="3">
        <f>+Tabella2026[[#This Row],[CONTRIBUTO SULLA BASE DELLA POPOLAZIONE]]+Tabella2026[[#This Row],[CONTRIBUTO SULLA BASE DEL REDDITO]]</f>
        <v>34300.347532365347</v>
      </c>
      <c r="S4457" s="3">
        <f>+Tabella2026[[#This Row],[CONTRIBUTO TOTALE]]/(PLAFOND/N_TESSERE)</f>
        <v>68.600695064730701</v>
      </c>
      <c r="T4457" s="3">
        <f>+MAX(CEILING(Tabella2026[[#This Row],[preDEF1]],1),1)</f>
        <v>69</v>
      </c>
      <c r="U4457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4457" s="21">
        <f>+Tabella2026[[#This Row],[DEF - n. card]]*(PLAFOND/N_TESSERE)</f>
        <v>34500</v>
      </c>
      <c r="W4457" s="18"/>
    </row>
    <row r="4458" spans="2:23" x14ac:dyDescent="0.25">
      <c r="B4458" s="1" t="s">
        <v>8863</v>
      </c>
      <c r="C4458" s="2">
        <v>64072</v>
      </c>
      <c r="D4458" s="1" t="s">
        <v>8864</v>
      </c>
      <c r="E4458" s="1" t="s">
        <v>15</v>
      </c>
      <c r="F4458" s="1" t="s">
        <v>290</v>
      </c>
      <c r="G4458" s="1" t="s">
        <v>4778</v>
      </c>
      <c r="H4458" s="1" t="s">
        <v>15836</v>
      </c>
      <c r="I4458" s="5">
        <v>1920</v>
      </c>
      <c r="J4458" s="5">
        <v>22256038</v>
      </c>
      <c r="K4458" s="3">
        <f>+Tabella2026[[#This Row],[POP_2024]]/SUM(Tabella2026[POP_2024])</f>
        <v>3.2573586106171159E-5</v>
      </c>
      <c r="L4458" s="3">
        <f>+Tabella2026[[#This Row],[INCIDENZA POPOLAZIONE]]*(PLAFOND/2)</f>
        <v>9589.6393194672091</v>
      </c>
      <c r="M4458" s="3">
        <f>+IFERROR(Tabella2026[[#This Row],[reddito_2024]]/Tabella2026[[#This Row],[POP_2024]],"")</f>
        <v>11591.686458333334</v>
      </c>
      <c r="N4458" s="3">
        <f>+IF(Tabella2026[[#This Row],[REDDITO COMPLESSIVO PROCAPITE]]&lt;media_aggr_reddito_pc,(media_aggr_reddito_pc-Tabella2026[[#This Row],[REDDITO COMPLESSIVO PROCAPITE]]),0)</f>
        <v>6233.3796042754075</v>
      </c>
      <c r="O4458" s="3">
        <f>+Tabella2026[[#This Row],[DIFFERENZA REDDITO INFERIORE ALLA MEDIA DALLA MEDIA]]*Tabella2026[[#This Row],[POP_2024]]</f>
        <v>11968088.840208782</v>
      </c>
      <c r="P4458" s="3">
        <f>+Tabella2026[[#This Row],[POPOLAZIONE PER DIFFERENZA ]]/SUM(Tabella2026[[POPOLAZIONE PER DIFFERENZA ]])</f>
        <v>1.0617874254114566E-4</v>
      </c>
      <c r="Q4458" s="3">
        <f>+Tabella2026[[#This Row],[INCIDENZA POPOLAZIONE PER DIFFERENZA]]*(PLAFOND-SUM(Tabella2026[CONTRIBUTO SULLA BASE DELLA POPOLAZIONE]))</f>
        <v>31258.942170056504</v>
      </c>
      <c r="R4458" s="3">
        <f>+Tabella2026[[#This Row],[CONTRIBUTO SULLA BASE DELLA POPOLAZIONE]]+Tabella2026[[#This Row],[CONTRIBUTO SULLA BASE DEL REDDITO]]</f>
        <v>40848.581489523713</v>
      </c>
      <c r="S4458" s="3">
        <f>+Tabella2026[[#This Row],[CONTRIBUTO TOTALE]]/(PLAFOND/N_TESSERE)</f>
        <v>81.69716297904742</v>
      </c>
      <c r="T4458" s="3">
        <f>+MAX(CEILING(Tabella2026[[#This Row],[preDEF1]],1),1)</f>
        <v>82</v>
      </c>
      <c r="U4458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4458" s="21">
        <f>+Tabella2026[[#This Row],[DEF - n. card]]*(PLAFOND/N_TESSERE)</f>
        <v>41000</v>
      </c>
      <c r="W4458" s="18"/>
    </row>
    <row r="4459" spans="2:23" x14ac:dyDescent="0.25">
      <c r="B4459" s="1" t="s">
        <v>8797</v>
      </c>
      <c r="C4459" s="2">
        <v>31021</v>
      </c>
      <c r="D4459" s="1" t="s">
        <v>8798</v>
      </c>
      <c r="E4459" s="1" t="s">
        <v>48</v>
      </c>
      <c r="F4459" s="1" t="s">
        <v>562</v>
      </c>
      <c r="G4459" s="1" t="s">
        <v>4778</v>
      </c>
      <c r="H4459" s="1" t="s">
        <v>15835</v>
      </c>
      <c r="I4459" s="5">
        <v>1919</v>
      </c>
      <c r="J4459" s="5">
        <v>38288307</v>
      </c>
      <c r="K4459" s="3">
        <f>+Tabella2026[[#This Row],[POP_2024]]/SUM(Tabella2026[POP_2024])</f>
        <v>3.2556620696740863E-5</v>
      </c>
      <c r="L4459" s="3">
        <f>+Tabella2026[[#This Row],[INCIDENZA POPOLAZIONE]]*(PLAFOND/2)</f>
        <v>9584.6447156549875</v>
      </c>
      <c r="M4459" s="3">
        <f>+IFERROR(Tabella2026[[#This Row],[reddito_2024]]/Tabella2026[[#This Row],[POP_2024]],"")</f>
        <v>19952.218342886921</v>
      </c>
      <c r="N4459" s="3">
        <f>+IF(Tabella2026[[#This Row],[REDDITO COMPLESSIVO PROCAPITE]]&lt;media_aggr_reddito_pc,(media_aggr_reddito_pc-Tabella2026[[#This Row],[REDDITO COMPLESSIVO PROCAPITE]]),0)</f>
        <v>0</v>
      </c>
      <c r="O4459" s="3">
        <f>+Tabella2026[[#This Row],[DIFFERENZA REDDITO INFERIORE ALLA MEDIA DALLA MEDIA]]*Tabella2026[[#This Row],[POP_2024]]</f>
        <v>0</v>
      </c>
      <c r="P4459" s="3">
        <f>+Tabella2026[[#This Row],[POPOLAZIONE PER DIFFERENZA ]]/SUM(Tabella2026[[POPOLAZIONE PER DIFFERENZA ]])</f>
        <v>0</v>
      </c>
      <c r="Q4459" s="3">
        <f>+Tabella2026[[#This Row],[INCIDENZA POPOLAZIONE PER DIFFERENZA]]*(PLAFOND-SUM(Tabella2026[CONTRIBUTO SULLA BASE DELLA POPOLAZIONE]))</f>
        <v>0</v>
      </c>
      <c r="R4459" s="3">
        <f>+Tabella2026[[#This Row],[CONTRIBUTO SULLA BASE DELLA POPOLAZIONE]]+Tabella2026[[#This Row],[CONTRIBUTO SULLA BASE DEL REDDITO]]</f>
        <v>9584.6447156549875</v>
      </c>
      <c r="S4459" s="3">
        <f>+Tabella2026[[#This Row],[CONTRIBUTO TOTALE]]/(PLAFOND/N_TESSERE)</f>
        <v>19.169289431309974</v>
      </c>
      <c r="T4459" s="3">
        <f>+MAX(CEILING(Tabella2026[[#This Row],[preDEF1]],1),1)</f>
        <v>20</v>
      </c>
      <c r="U4459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59" s="21">
        <f>+Tabella2026[[#This Row],[DEF - n. card]]*(PLAFOND/N_TESSERE)</f>
        <v>10000</v>
      </c>
      <c r="W4459" s="18"/>
    </row>
    <row r="4460" spans="2:23" x14ac:dyDescent="0.25">
      <c r="B4460" s="1" t="s">
        <v>8931</v>
      </c>
      <c r="C4460" s="2">
        <v>103071</v>
      </c>
      <c r="D4460" s="1" t="s">
        <v>8932</v>
      </c>
      <c r="E4460" s="1" t="s">
        <v>18</v>
      </c>
      <c r="F4460" s="1" t="s">
        <v>648</v>
      </c>
      <c r="G4460" s="1" t="s">
        <v>4778</v>
      </c>
      <c r="H4460" s="1" t="s">
        <v>15835</v>
      </c>
      <c r="I4460" s="5">
        <v>1918</v>
      </c>
      <c r="J4460" s="5">
        <v>25664789</v>
      </c>
      <c r="K4460" s="3">
        <f>+Tabella2026[[#This Row],[POP_2024]]/SUM(Tabella2026[POP_2024])</f>
        <v>3.2539655287310567E-5</v>
      </c>
      <c r="L4460" s="3">
        <f>+Tabella2026[[#This Row],[INCIDENZA POPOLAZIONE]]*(PLAFOND/2)</f>
        <v>9579.6501118427659</v>
      </c>
      <c r="M4460" s="3">
        <f>+IFERROR(Tabella2026[[#This Row],[reddito_2024]]/Tabella2026[[#This Row],[POP_2024]],"")</f>
        <v>13381.016162669448</v>
      </c>
      <c r="N4460" s="3">
        <f>+IF(Tabella2026[[#This Row],[REDDITO COMPLESSIVO PROCAPITE]]&lt;media_aggr_reddito_pc,(media_aggr_reddito_pc-Tabella2026[[#This Row],[REDDITO COMPLESSIVO PROCAPITE]]),0)</f>
        <v>4444.049899939293</v>
      </c>
      <c r="O4460" s="3">
        <f>+Tabella2026[[#This Row],[DIFFERENZA REDDITO INFERIORE ALLA MEDIA DALLA MEDIA]]*Tabella2026[[#This Row],[POP_2024]]</f>
        <v>8523687.7080835644</v>
      </c>
      <c r="P4460" s="3">
        <f>+Tabella2026[[#This Row],[POPOLAZIONE PER DIFFERENZA ]]/SUM(Tabella2026[[POPOLAZIONE PER DIFFERENZA ]])</f>
        <v>7.5620632060911786E-5</v>
      </c>
      <c r="Q4460" s="3">
        <f>+Tabella2026[[#This Row],[INCIDENZA POPOLAZIONE PER DIFFERENZA]]*(PLAFOND-SUM(Tabella2026[CONTRIBUTO SULLA BASE DELLA POPOLAZIONE]))</f>
        <v>22262.657363258473</v>
      </c>
      <c r="R4460" s="3">
        <f>+Tabella2026[[#This Row],[CONTRIBUTO SULLA BASE DELLA POPOLAZIONE]]+Tabella2026[[#This Row],[CONTRIBUTO SULLA BASE DEL REDDITO]]</f>
        <v>31842.307475101239</v>
      </c>
      <c r="S4460" s="3">
        <f>+Tabella2026[[#This Row],[CONTRIBUTO TOTALE]]/(PLAFOND/N_TESSERE)</f>
        <v>63.68461495020248</v>
      </c>
      <c r="T4460" s="3">
        <f>+MAX(CEILING(Tabella2026[[#This Row],[preDEF1]],1),1)</f>
        <v>64</v>
      </c>
      <c r="U4460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4460" s="21">
        <f>+Tabella2026[[#This Row],[DEF - n. card]]*(PLAFOND/N_TESSERE)</f>
        <v>32000</v>
      </c>
      <c r="W4460" s="18"/>
    </row>
    <row r="4461" spans="2:23" x14ac:dyDescent="0.25">
      <c r="B4461" s="1" t="s">
        <v>8929</v>
      </c>
      <c r="C4461" s="2">
        <v>79117</v>
      </c>
      <c r="D4461" s="1" t="s">
        <v>8930</v>
      </c>
      <c r="E4461" s="1" t="s">
        <v>61</v>
      </c>
      <c r="F4461" s="1" t="s">
        <v>148</v>
      </c>
      <c r="G4461" s="1" t="s">
        <v>4778</v>
      </c>
      <c r="H4461" s="1" t="s">
        <v>15836</v>
      </c>
      <c r="I4461" s="5">
        <v>1916</v>
      </c>
      <c r="J4461" s="5">
        <v>17983987</v>
      </c>
      <c r="K4461" s="3">
        <f>+Tabella2026[[#This Row],[POP_2024]]/SUM(Tabella2026[POP_2024])</f>
        <v>3.2505724468449974E-5</v>
      </c>
      <c r="L4461" s="3">
        <f>+Tabella2026[[#This Row],[INCIDENZA POPOLAZIONE]]*(PLAFOND/2)</f>
        <v>9569.6609042183209</v>
      </c>
      <c r="M4461" s="3">
        <f>+IFERROR(Tabella2026[[#This Row],[reddito_2024]]/Tabella2026[[#This Row],[POP_2024]],"")</f>
        <v>9386.2145093945728</v>
      </c>
      <c r="N4461" s="3">
        <f>+IF(Tabella2026[[#This Row],[REDDITO COMPLESSIVO PROCAPITE]]&lt;media_aggr_reddito_pc,(media_aggr_reddito_pc-Tabella2026[[#This Row],[REDDITO COMPLESSIVO PROCAPITE]]),0)</f>
        <v>8438.8515532141682</v>
      </c>
      <c r="O4461" s="3">
        <f>+Tabella2026[[#This Row],[DIFFERENZA REDDITO INFERIORE ALLA MEDIA DALLA MEDIA]]*Tabella2026[[#This Row],[POP_2024]]</f>
        <v>16168839.575958347</v>
      </c>
      <c r="P4461" s="3">
        <f>+Tabella2026[[#This Row],[POPOLAZIONE PER DIFFERENZA ]]/SUM(Tabella2026[[POPOLAZIONE PER DIFFERENZA ]])</f>
        <v>1.4344705135852076E-4</v>
      </c>
      <c r="Q4461" s="3">
        <f>+Tabella2026[[#This Row],[INCIDENZA POPOLAZIONE PER DIFFERENZA]]*(PLAFOND-SUM(Tabella2026[CONTRIBUTO SULLA BASE DELLA POPOLAZIONE]))</f>
        <v>42230.704334660164</v>
      </c>
      <c r="R4461" s="3">
        <f>+Tabella2026[[#This Row],[CONTRIBUTO SULLA BASE DELLA POPOLAZIONE]]+Tabella2026[[#This Row],[CONTRIBUTO SULLA BASE DEL REDDITO]]</f>
        <v>51800.365238878483</v>
      </c>
      <c r="S4461" s="3">
        <f>+Tabella2026[[#This Row],[CONTRIBUTO TOTALE]]/(PLAFOND/N_TESSERE)</f>
        <v>103.60073047775697</v>
      </c>
      <c r="T4461" s="3">
        <f>+MAX(CEILING(Tabella2026[[#This Row],[preDEF1]],1),1)</f>
        <v>104</v>
      </c>
      <c r="U4461" s="9">
        <f xml:space="preserve"> IF(ROW(Tabella2026[[#This Row],[preDEF2]]) - ROW(Tabella2026[[#Headers],[preDEF2]])&lt;=ABS(SUM(Tabella2026[preDEF2])-N_TESSERE),Tabella2026[[#This Row],[preDEF2]]-1,Tabella2026[[#This Row],[preDEF2]])</f>
        <v>104</v>
      </c>
      <c r="V4461" s="21">
        <f>+Tabella2026[[#This Row],[DEF - n. card]]*(PLAFOND/N_TESSERE)</f>
        <v>52000</v>
      </c>
      <c r="W4461" s="18"/>
    </row>
    <row r="4462" spans="2:23" x14ac:dyDescent="0.25">
      <c r="B4462" s="1" t="s">
        <v>8945</v>
      </c>
      <c r="C4462" s="2">
        <v>25051</v>
      </c>
      <c r="D4462" s="1" t="s">
        <v>8946</v>
      </c>
      <c r="E4462" s="1" t="s">
        <v>38</v>
      </c>
      <c r="F4462" s="1" t="s">
        <v>514</v>
      </c>
      <c r="G4462" s="1" t="s">
        <v>4778</v>
      </c>
      <c r="H4462" s="1" t="s">
        <v>15835</v>
      </c>
      <c r="I4462" s="5">
        <v>1916</v>
      </c>
      <c r="J4462" s="5">
        <v>40033365</v>
      </c>
      <c r="K4462" s="3">
        <f>+Tabella2026[[#This Row],[POP_2024]]/SUM(Tabella2026[POP_2024])</f>
        <v>3.2505724468449974E-5</v>
      </c>
      <c r="L4462" s="3">
        <f>+Tabella2026[[#This Row],[INCIDENZA POPOLAZIONE]]*(PLAFOND/2)</f>
        <v>9569.6609042183209</v>
      </c>
      <c r="M4462" s="3">
        <f>+IFERROR(Tabella2026[[#This Row],[reddito_2024]]/Tabella2026[[#This Row],[POP_2024]],"")</f>
        <v>20894.240605427975</v>
      </c>
      <c r="N4462" s="3">
        <f>+IF(Tabella2026[[#This Row],[REDDITO COMPLESSIVO PROCAPITE]]&lt;media_aggr_reddito_pc,(media_aggr_reddito_pc-Tabella2026[[#This Row],[REDDITO COMPLESSIVO PROCAPITE]]),0)</f>
        <v>0</v>
      </c>
      <c r="O4462" s="3">
        <f>+Tabella2026[[#This Row],[DIFFERENZA REDDITO INFERIORE ALLA MEDIA DALLA MEDIA]]*Tabella2026[[#This Row],[POP_2024]]</f>
        <v>0</v>
      </c>
      <c r="P4462" s="3">
        <f>+Tabella2026[[#This Row],[POPOLAZIONE PER DIFFERENZA ]]/SUM(Tabella2026[[POPOLAZIONE PER DIFFERENZA ]])</f>
        <v>0</v>
      </c>
      <c r="Q4462" s="3">
        <f>+Tabella2026[[#This Row],[INCIDENZA POPOLAZIONE PER DIFFERENZA]]*(PLAFOND-SUM(Tabella2026[CONTRIBUTO SULLA BASE DELLA POPOLAZIONE]))</f>
        <v>0</v>
      </c>
      <c r="R4462" s="3">
        <f>+Tabella2026[[#This Row],[CONTRIBUTO SULLA BASE DELLA POPOLAZIONE]]+Tabella2026[[#This Row],[CONTRIBUTO SULLA BASE DEL REDDITO]]</f>
        <v>9569.6609042183209</v>
      </c>
      <c r="S4462" s="3">
        <f>+Tabella2026[[#This Row],[CONTRIBUTO TOTALE]]/(PLAFOND/N_TESSERE)</f>
        <v>19.139321808436641</v>
      </c>
      <c r="T4462" s="3">
        <f>+MAX(CEILING(Tabella2026[[#This Row],[preDEF1]],1),1)</f>
        <v>20</v>
      </c>
      <c r="U4462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62" s="21">
        <f>+Tabella2026[[#This Row],[DEF - n. card]]*(PLAFOND/N_TESSERE)</f>
        <v>10000</v>
      </c>
      <c r="W4462" s="18"/>
    </row>
    <row r="4463" spans="2:23" x14ac:dyDescent="0.25">
      <c r="B4463" s="1" t="s">
        <v>9075</v>
      </c>
      <c r="C4463" s="2">
        <v>22039</v>
      </c>
      <c r="D4463" s="1" t="s">
        <v>9076</v>
      </c>
      <c r="E4463" s="1" t="s">
        <v>99</v>
      </c>
      <c r="F4463" s="1" t="s">
        <v>98</v>
      </c>
      <c r="G4463" s="1" t="s">
        <v>4778</v>
      </c>
      <c r="H4463" s="1" t="s">
        <v>15835</v>
      </c>
      <c r="I4463" s="5">
        <v>1915</v>
      </c>
      <c r="J4463" s="5">
        <v>55584638</v>
      </c>
      <c r="K4463" s="3">
        <f>+Tabella2026[[#This Row],[POP_2024]]/SUM(Tabella2026[POP_2024])</f>
        <v>3.2488759059019671E-5</v>
      </c>
      <c r="L4463" s="3">
        <f>+Tabella2026[[#This Row],[INCIDENZA POPOLAZIONE]]*(PLAFOND/2)</f>
        <v>9564.6663004060974</v>
      </c>
      <c r="M4463" s="3">
        <f>+IFERROR(Tabella2026[[#This Row],[reddito_2024]]/Tabella2026[[#This Row],[POP_2024]],"")</f>
        <v>29025.920626631854</v>
      </c>
      <c r="N4463" s="3">
        <f>+IF(Tabella2026[[#This Row],[REDDITO COMPLESSIVO PROCAPITE]]&lt;media_aggr_reddito_pc,(media_aggr_reddito_pc-Tabella2026[[#This Row],[REDDITO COMPLESSIVO PROCAPITE]]),0)</f>
        <v>0</v>
      </c>
      <c r="O4463" s="3">
        <f>+Tabella2026[[#This Row],[DIFFERENZA REDDITO INFERIORE ALLA MEDIA DALLA MEDIA]]*Tabella2026[[#This Row],[POP_2024]]</f>
        <v>0</v>
      </c>
      <c r="P4463" s="3">
        <f>+Tabella2026[[#This Row],[POPOLAZIONE PER DIFFERENZA ]]/SUM(Tabella2026[[POPOLAZIONE PER DIFFERENZA ]])</f>
        <v>0</v>
      </c>
      <c r="Q4463" s="3">
        <f>+Tabella2026[[#This Row],[INCIDENZA POPOLAZIONE PER DIFFERENZA]]*(PLAFOND-SUM(Tabella2026[CONTRIBUTO SULLA BASE DELLA POPOLAZIONE]))</f>
        <v>0</v>
      </c>
      <c r="R4463" s="3">
        <f>+Tabella2026[[#This Row],[CONTRIBUTO SULLA BASE DELLA POPOLAZIONE]]+Tabella2026[[#This Row],[CONTRIBUTO SULLA BASE DEL REDDITO]]</f>
        <v>9564.6663004060974</v>
      </c>
      <c r="S4463" s="3">
        <f>+Tabella2026[[#This Row],[CONTRIBUTO TOTALE]]/(PLAFOND/N_TESSERE)</f>
        <v>19.129332600812194</v>
      </c>
      <c r="T4463" s="3">
        <f>+MAX(CEILING(Tabella2026[[#This Row],[preDEF1]],1),1)</f>
        <v>20</v>
      </c>
      <c r="U4463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63" s="21">
        <f>+Tabella2026[[#This Row],[DEF - n. card]]*(PLAFOND/N_TESSERE)</f>
        <v>10000</v>
      </c>
      <c r="W4463" s="18"/>
    </row>
    <row r="4464" spans="2:23" x14ac:dyDescent="0.25">
      <c r="B4464" s="1" t="s">
        <v>8975</v>
      </c>
      <c r="C4464" s="2">
        <v>6018</v>
      </c>
      <c r="D4464" s="1" t="s">
        <v>8976</v>
      </c>
      <c r="E4464" s="1" t="s">
        <v>18</v>
      </c>
      <c r="F4464" s="1" t="s">
        <v>138</v>
      </c>
      <c r="G4464" s="1" t="s">
        <v>4778</v>
      </c>
      <c r="H4464" s="1" t="s">
        <v>15835</v>
      </c>
      <c r="I4464" s="5">
        <v>1913</v>
      </c>
      <c r="J4464" s="5">
        <v>38373940</v>
      </c>
      <c r="K4464" s="3">
        <f>+Tabella2026[[#This Row],[POP_2024]]/SUM(Tabella2026[POP_2024])</f>
        <v>3.2454828240159078E-5</v>
      </c>
      <c r="L4464" s="3">
        <f>+Tabella2026[[#This Row],[INCIDENZA POPOLAZIONE]]*(PLAFOND/2)</f>
        <v>9554.6770927816524</v>
      </c>
      <c r="M4464" s="3">
        <f>+IFERROR(Tabella2026[[#This Row],[reddito_2024]]/Tabella2026[[#This Row],[POP_2024]],"")</f>
        <v>20059.560899111344</v>
      </c>
      <c r="N4464" s="3">
        <f>+IF(Tabella2026[[#This Row],[REDDITO COMPLESSIVO PROCAPITE]]&lt;media_aggr_reddito_pc,(media_aggr_reddito_pc-Tabella2026[[#This Row],[REDDITO COMPLESSIVO PROCAPITE]]),0)</f>
        <v>0</v>
      </c>
      <c r="O4464" s="3">
        <f>+Tabella2026[[#This Row],[DIFFERENZA REDDITO INFERIORE ALLA MEDIA DALLA MEDIA]]*Tabella2026[[#This Row],[POP_2024]]</f>
        <v>0</v>
      </c>
      <c r="P4464" s="3">
        <f>+Tabella2026[[#This Row],[POPOLAZIONE PER DIFFERENZA ]]/SUM(Tabella2026[[POPOLAZIONE PER DIFFERENZA ]])</f>
        <v>0</v>
      </c>
      <c r="Q4464" s="3">
        <f>+Tabella2026[[#This Row],[INCIDENZA POPOLAZIONE PER DIFFERENZA]]*(PLAFOND-SUM(Tabella2026[CONTRIBUTO SULLA BASE DELLA POPOLAZIONE]))</f>
        <v>0</v>
      </c>
      <c r="R4464" s="3">
        <f>+Tabella2026[[#This Row],[CONTRIBUTO SULLA BASE DELLA POPOLAZIONE]]+Tabella2026[[#This Row],[CONTRIBUTO SULLA BASE DEL REDDITO]]</f>
        <v>9554.6770927816524</v>
      </c>
      <c r="S4464" s="3">
        <f>+Tabella2026[[#This Row],[CONTRIBUTO TOTALE]]/(PLAFOND/N_TESSERE)</f>
        <v>19.109354185563305</v>
      </c>
      <c r="T4464" s="3">
        <f>+MAX(CEILING(Tabella2026[[#This Row],[preDEF1]],1),1)</f>
        <v>20</v>
      </c>
      <c r="U4464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64" s="21">
        <f>+Tabella2026[[#This Row],[DEF - n. card]]*(PLAFOND/N_TESSERE)</f>
        <v>10000</v>
      </c>
      <c r="W4464" s="18"/>
    </row>
    <row r="4465" spans="2:23" x14ac:dyDescent="0.25">
      <c r="B4465" s="1" t="s">
        <v>8789</v>
      </c>
      <c r="C4465" s="2">
        <v>114008</v>
      </c>
      <c r="D4465" s="1" t="s">
        <v>8790</v>
      </c>
      <c r="E4465" s="1" t="s">
        <v>76</v>
      </c>
      <c r="F4465" s="1" t="s">
        <v>550</v>
      </c>
      <c r="G4465" s="1" t="s">
        <v>4778</v>
      </c>
      <c r="H4465" s="1" t="s">
        <v>15836</v>
      </c>
      <c r="I4465" s="5">
        <v>1913</v>
      </c>
      <c r="J4465" s="5">
        <v>23289286</v>
      </c>
      <c r="K4465" s="3">
        <f>+Tabella2026[[#This Row],[POP_2024]]/SUM(Tabella2026[POP_2024])</f>
        <v>3.2454828240159078E-5</v>
      </c>
      <c r="L4465" s="3">
        <f>+Tabella2026[[#This Row],[INCIDENZA POPOLAZIONE]]*(PLAFOND/2)</f>
        <v>9554.6770927816524</v>
      </c>
      <c r="M4465" s="3">
        <f>+IFERROR(Tabella2026[[#This Row],[reddito_2024]]/Tabella2026[[#This Row],[POP_2024]],"")</f>
        <v>12174.221641400942</v>
      </c>
      <c r="N4465" s="3">
        <f>+IF(Tabella2026[[#This Row],[REDDITO COMPLESSIVO PROCAPITE]]&lt;media_aggr_reddito_pc,(media_aggr_reddito_pc-Tabella2026[[#This Row],[REDDITO COMPLESSIVO PROCAPITE]]),0)</f>
        <v>5650.8444212077993</v>
      </c>
      <c r="O4465" s="3">
        <f>+Tabella2026[[#This Row],[DIFFERENZA REDDITO INFERIORE ALLA MEDIA DALLA MEDIA]]*Tabella2026[[#This Row],[POP_2024]]</f>
        <v>10810065.377770521</v>
      </c>
      <c r="P4465" s="3">
        <f>+Tabella2026[[#This Row],[POPOLAZIONE PER DIFFERENZA ]]/SUM(Tabella2026[[POPOLAZIONE PER DIFFERENZA ]])</f>
        <v>9.5904965606791528E-5</v>
      </c>
      <c r="Q4465" s="3">
        <f>+Tabella2026[[#This Row],[INCIDENZA POPOLAZIONE PER DIFFERENZA]]*(PLAFOND-SUM(Tabella2026[CONTRIBUTO SULLA BASE DELLA POPOLAZIONE]))</f>
        <v>28234.349945915335</v>
      </c>
      <c r="R4465" s="3">
        <f>+Tabella2026[[#This Row],[CONTRIBUTO SULLA BASE DELLA POPOLAZIONE]]+Tabella2026[[#This Row],[CONTRIBUTO SULLA BASE DEL REDDITO]]</f>
        <v>37789.027038696986</v>
      </c>
      <c r="S4465" s="3">
        <f>+Tabella2026[[#This Row],[CONTRIBUTO TOTALE]]/(PLAFOND/N_TESSERE)</f>
        <v>75.578054077393972</v>
      </c>
      <c r="T4465" s="3">
        <f>+MAX(CEILING(Tabella2026[[#This Row],[preDEF1]],1),1)</f>
        <v>76</v>
      </c>
      <c r="U4465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4465" s="21">
        <f>+Tabella2026[[#This Row],[DEF - n. card]]*(PLAFOND/N_TESSERE)</f>
        <v>38000</v>
      </c>
      <c r="W4465" s="18"/>
    </row>
    <row r="4466" spans="2:23" x14ac:dyDescent="0.25">
      <c r="B4466" s="1" t="s">
        <v>8887</v>
      </c>
      <c r="C4466" s="2">
        <v>22238</v>
      </c>
      <c r="D4466" s="1" t="s">
        <v>8888</v>
      </c>
      <c r="E4466" s="1" t="s">
        <v>99</v>
      </c>
      <c r="F4466" s="1" t="s">
        <v>98</v>
      </c>
      <c r="G4466" s="1" t="s">
        <v>4778</v>
      </c>
      <c r="H4466" s="1" t="s">
        <v>15835</v>
      </c>
      <c r="I4466" s="5">
        <v>1913</v>
      </c>
      <c r="J4466" s="5">
        <v>41374539</v>
      </c>
      <c r="K4466" s="3">
        <f>+Tabella2026[[#This Row],[POP_2024]]/SUM(Tabella2026[POP_2024])</f>
        <v>3.2454828240159078E-5</v>
      </c>
      <c r="L4466" s="3">
        <f>+Tabella2026[[#This Row],[INCIDENZA POPOLAZIONE]]*(PLAFOND/2)</f>
        <v>9554.6770927816524</v>
      </c>
      <c r="M4466" s="3">
        <f>+IFERROR(Tabella2026[[#This Row],[reddito_2024]]/Tabella2026[[#This Row],[POP_2024]],"")</f>
        <v>21628.091479351802</v>
      </c>
      <c r="N4466" s="3">
        <f>+IF(Tabella2026[[#This Row],[REDDITO COMPLESSIVO PROCAPITE]]&lt;media_aggr_reddito_pc,(media_aggr_reddito_pc-Tabella2026[[#This Row],[REDDITO COMPLESSIVO PROCAPITE]]),0)</f>
        <v>0</v>
      </c>
      <c r="O4466" s="3">
        <f>+Tabella2026[[#This Row],[DIFFERENZA REDDITO INFERIORE ALLA MEDIA DALLA MEDIA]]*Tabella2026[[#This Row],[POP_2024]]</f>
        <v>0</v>
      </c>
      <c r="P4466" s="3">
        <f>+Tabella2026[[#This Row],[POPOLAZIONE PER DIFFERENZA ]]/SUM(Tabella2026[[POPOLAZIONE PER DIFFERENZA ]])</f>
        <v>0</v>
      </c>
      <c r="Q4466" s="3">
        <f>+Tabella2026[[#This Row],[INCIDENZA POPOLAZIONE PER DIFFERENZA]]*(PLAFOND-SUM(Tabella2026[CONTRIBUTO SULLA BASE DELLA POPOLAZIONE]))</f>
        <v>0</v>
      </c>
      <c r="R4466" s="3">
        <f>+Tabella2026[[#This Row],[CONTRIBUTO SULLA BASE DELLA POPOLAZIONE]]+Tabella2026[[#This Row],[CONTRIBUTO SULLA BASE DEL REDDITO]]</f>
        <v>9554.6770927816524</v>
      </c>
      <c r="S4466" s="3">
        <f>+Tabella2026[[#This Row],[CONTRIBUTO TOTALE]]/(PLAFOND/N_TESSERE)</f>
        <v>19.109354185563305</v>
      </c>
      <c r="T4466" s="3">
        <f>+MAX(CEILING(Tabella2026[[#This Row],[preDEF1]],1),1)</f>
        <v>20</v>
      </c>
      <c r="U4466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66" s="21">
        <f>+Tabella2026[[#This Row],[DEF - n. card]]*(PLAFOND/N_TESSERE)</f>
        <v>10000</v>
      </c>
      <c r="W4466" s="18"/>
    </row>
    <row r="4467" spans="2:23" x14ac:dyDescent="0.25">
      <c r="B4467" s="1" t="s">
        <v>8839</v>
      </c>
      <c r="C4467" s="2">
        <v>118013</v>
      </c>
      <c r="D4467" s="1" t="s">
        <v>8840</v>
      </c>
      <c r="E4467" s="1" t="s">
        <v>76</v>
      </c>
      <c r="F4467" s="1" t="s">
        <v>75</v>
      </c>
      <c r="G4467" s="1" t="s">
        <v>4778</v>
      </c>
      <c r="H4467" s="1" t="s">
        <v>15836</v>
      </c>
      <c r="I4467" s="5">
        <v>1912</v>
      </c>
      <c r="J4467" s="5">
        <v>23886068</v>
      </c>
      <c r="K4467" s="3">
        <f>+Tabella2026[[#This Row],[POP_2024]]/SUM(Tabella2026[POP_2024])</f>
        <v>3.2437862830728782E-5</v>
      </c>
      <c r="L4467" s="3">
        <f>+Tabella2026[[#This Row],[INCIDENZA POPOLAZIONE]]*(PLAFOND/2)</f>
        <v>9549.6824889694308</v>
      </c>
      <c r="M4467" s="3">
        <f>+IFERROR(Tabella2026[[#This Row],[reddito_2024]]/Tabella2026[[#This Row],[POP_2024]],"")</f>
        <v>12492.71338912134</v>
      </c>
      <c r="N4467" s="3">
        <f>+IF(Tabella2026[[#This Row],[REDDITO COMPLESSIVO PROCAPITE]]&lt;media_aggr_reddito_pc,(media_aggr_reddito_pc-Tabella2026[[#This Row],[REDDITO COMPLESSIVO PROCAPITE]]),0)</f>
        <v>5332.3526734874013</v>
      </c>
      <c r="O4467" s="3">
        <f>+Tabella2026[[#This Row],[DIFFERENZA REDDITO INFERIORE ALLA MEDIA DALLA MEDIA]]*Tabella2026[[#This Row],[POP_2024]]</f>
        <v>10195458.311707912</v>
      </c>
      <c r="P4467" s="3">
        <f>+Tabella2026[[#This Row],[POPOLAZIONE PER DIFFERENZA ]]/SUM(Tabella2026[[POPOLAZIONE PER DIFFERENZA ]])</f>
        <v>9.0452281698548393E-5</v>
      </c>
      <c r="Q4467" s="3">
        <f>+Tabella2026[[#This Row],[INCIDENZA POPOLAZIONE PER DIFFERENZA]]*(PLAFOND-SUM(Tabella2026[CONTRIBUTO SULLA BASE DELLA POPOLAZIONE]))</f>
        <v>26629.083892841481</v>
      </c>
      <c r="R4467" s="3">
        <f>+Tabella2026[[#This Row],[CONTRIBUTO SULLA BASE DELLA POPOLAZIONE]]+Tabella2026[[#This Row],[CONTRIBUTO SULLA BASE DEL REDDITO]]</f>
        <v>36178.766381810914</v>
      </c>
      <c r="S4467" s="3">
        <f>+Tabella2026[[#This Row],[CONTRIBUTO TOTALE]]/(PLAFOND/N_TESSERE)</f>
        <v>72.357532763621833</v>
      </c>
      <c r="T4467" s="3">
        <f>+MAX(CEILING(Tabella2026[[#This Row],[preDEF1]],1),1)</f>
        <v>73</v>
      </c>
      <c r="U4467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4467" s="21">
        <f>+Tabella2026[[#This Row],[DEF - n. card]]*(PLAFOND/N_TESSERE)</f>
        <v>36500</v>
      </c>
      <c r="W4467" s="18"/>
    </row>
    <row r="4468" spans="2:23" x14ac:dyDescent="0.25">
      <c r="B4468" s="1" t="s">
        <v>9015</v>
      </c>
      <c r="C4468" s="2">
        <v>14050</v>
      </c>
      <c r="D4468" s="1" t="s">
        <v>9016</v>
      </c>
      <c r="E4468" s="1" t="s">
        <v>12</v>
      </c>
      <c r="F4468" s="1" t="s">
        <v>980</v>
      </c>
      <c r="G4468" s="1" t="s">
        <v>4778</v>
      </c>
      <c r="H4468" s="1" t="s">
        <v>15835</v>
      </c>
      <c r="I4468" s="5">
        <v>1911</v>
      </c>
      <c r="J4468" s="5">
        <v>27241379</v>
      </c>
      <c r="K4468" s="3">
        <f>+Tabella2026[[#This Row],[POP_2024]]/SUM(Tabella2026[POP_2024])</f>
        <v>3.2420897421298486E-5</v>
      </c>
      <c r="L4468" s="3">
        <f>+Tabella2026[[#This Row],[INCIDENZA POPOLAZIONE]]*(PLAFOND/2)</f>
        <v>9544.6878851572073</v>
      </c>
      <c r="M4468" s="3">
        <f>+IFERROR(Tabella2026[[#This Row],[reddito_2024]]/Tabella2026[[#This Row],[POP_2024]],"")</f>
        <v>14255.03872318158</v>
      </c>
      <c r="N4468" s="3">
        <f>+IF(Tabella2026[[#This Row],[REDDITO COMPLESSIVO PROCAPITE]]&lt;media_aggr_reddito_pc,(media_aggr_reddito_pc-Tabella2026[[#This Row],[REDDITO COMPLESSIVO PROCAPITE]]),0)</f>
        <v>3570.0273394271608</v>
      </c>
      <c r="O4468" s="3">
        <f>+Tabella2026[[#This Row],[DIFFERENZA REDDITO INFERIORE ALLA MEDIA DALLA MEDIA]]*Tabella2026[[#This Row],[POP_2024]]</f>
        <v>6822322.2456453042</v>
      </c>
      <c r="P4468" s="3">
        <f>+Tabella2026[[#This Row],[POPOLAZIONE PER DIFFERENZA ]]/SUM(Tabella2026[[POPOLAZIONE PER DIFFERENZA ]])</f>
        <v>6.0526422131778449E-5</v>
      </c>
      <c r="Q4468" s="3">
        <f>+Tabella2026[[#This Row],[INCIDENZA POPOLAZIONE PER DIFFERENZA]]*(PLAFOND-SUM(Tabella2026[CONTRIBUTO SULLA BASE DELLA POPOLAZIONE]))</f>
        <v>17818.933280779049</v>
      </c>
      <c r="R4468" s="3">
        <f>+Tabella2026[[#This Row],[CONTRIBUTO SULLA BASE DELLA POPOLAZIONE]]+Tabella2026[[#This Row],[CONTRIBUTO SULLA BASE DEL REDDITO]]</f>
        <v>27363.621165936256</v>
      </c>
      <c r="S4468" s="3">
        <f>+Tabella2026[[#This Row],[CONTRIBUTO TOTALE]]/(PLAFOND/N_TESSERE)</f>
        <v>54.72724233187251</v>
      </c>
      <c r="T4468" s="3">
        <f>+MAX(CEILING(Tabella2026[[#This Row],[preDEF1]],1),1)</f>
        <v>55</v>
      </c>
      <c r="U4468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4468" s="21">
        <f>+Tabella2026[[#This Row],[DEF - n. card]]*(PLAFOND/N_TESSERE)</f>
        <v>27500</v>
      </c>
      <c r="W4468" s="18"/>
    </row>
    <row r="4469" spans="2:23" x14ac:dyDescent="0.25">
      <c r="B4469" s="1" t="s">
        <v>9057</v>
      </c>
      <c r="C4469" s="2">
        <v>78075</v>
      </c>
      <c r="D4469" s="1" t="s">
        <v>9058</v>
      </c>
      <c r="E4469" s="1" t="s">
        <v>61</v>
      </c>
      <c r="F4469" s="1" t="s">
        <v>178</v>
      </c>
      <c r="G4469" s="1" t="s">
        <v>4778</v>
      </c>
      <c r="H4469" s="1" t="s">
        <v>15836</v>
      </c>
      <c r="I4469" s="5">
        <v>1909</v>
      </c>
      <c r="J4469" s="5">
        <v>21643801</v>
      </c>
      <c r="K4469" s="3">
        <f>+Tabella2026[[#This Row],[POP_2024]]/SUM(Tabella2026[POP_2024])</f>
        <v>3.2386966602437886E-5</v>
      </c>
      <c r="L4469" s="3">
        <f>+Tabella2026[[#This Row],[INCIDENZA POPOLAZIONE]]*(PLAFOND/2)</f>
        <v>9534.6986775327623</v>
      </c>
      <c r="M4469" s="3">
        <f>+IFERROR(Tabella2026[[#This Row],[reddito_2024]]/Tabella2026[[#This Row],[POP_2024]],"")</f>
        <v>11337.768988999476</v>
      </c>
      <c r="N4469" s="3">
        <f>+IF(Tabella2026[[#This Row],[REDDITO COMPLESSIVO PROCAPITE]]&lt;media_aggr_reddito_pc,(media_aggr_reddito_pc-Tabella2026[[#This Row],[REDDITO COMPLESSIVO PROCAPITE]]),0)</f>
        <v>6487.2970736092648</v>
      </c>
      <c r="O4469" s="3">
        <f>+Tabella2026[[#This Row],[DIFFERENZA REDDITO INFERIORE ALLA MEDIA DALLA MEDIA]]*Tabella2026[[#This Row],[POP_2024]]</f>
        <v>12384250.113520086</v>
      </c>
      <c r="P4469" s="3">
        <f>+Tabella2026[[#This Row],[POPOLAZIONE PER DIFFERENZA ]]/SUM(Tabella2026[[POPOLAZIONE PER DIFFERENZA ]])</f>
        <v>1.0987085088730543E-4</v>
      </c>
      <c r="Q4469" s="3">
        <f>+Tabella2026[[#This Row],[INCIDENZA POPOLAZIONE PER DIFFERENZA]]*(PLAFOND-SUM(Tabella2026[CONTRIBUTO SULLA BASE DELLA POPOLAZIONE]))</f>
        <v>32345.896098084682</v>
      </c>
      <c r="R4469" s="3">
        <f>+Tabella2026[[#This Row],[CONTRIBUTO SULLA BASE DELLA POPOLAZIONE]]+Tabella2026[[#This Row],[CONTRIBUTO SULLA BASE DEL REDDITO]]</f>
        <v>41880.594775617443</v>
      </c>
      <c r="S4469" s="3">
        <f>+Tabella2026[[#This Row],[CONTRIBUTO TOTALE]]/(PLAFOND/N_TESSERE)</f>
        <v>83.761189551234892</v>
      </c>
      <c r="T4469" s="3">
        <f>+MAX(CEILING(Tabella2026[[#This Row],[preDEF1]],1),1)</f>
        <v>84</v>
      </c>
      <c r="U4469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4469" s="21">
        <f>+Tabella2026[[#This Row],[DEF - n. card]]*(PLAFOND/N_TESSERE)</f>
        <v>42000</v>
      </c>
      <c r="W4469" s="18"/>
    </row>
    <row r="4470" spans="2:23" x14ac:dyDescent="0.25">
      <c r="B4470" s="1" t="s">
        <v>8953</v>
      </c>
      <c r="C4470" s="2">
        <v>9005</v>
      </c>
      <c r="D4470" s="1" t="s">
        <v>8954</v>
      </c>
      <c r="E4470" s="1" t="s">
        <v>24</v>
      </c>
      <c r="F4470" s="1" t="s">
        <v>246</v>
      </c>
      <c r="G4470" s="1" t="s">
        <v>4778</v>
      </c>
      <c r="H4470" s="1" t="s">
        <v>15835</v>
      </c>
      <c r="I4470" s="5">
        <v>1908</v>
      </c>
      <c r="J4470" s="5">
        <v>32477396</v>
      </c>
      <c r="K4470" s="3">
        <f>+Tabella2026[[#This Row],[POP_2024]]/SUM(Tabella2026[POP_2024])</f>
        <v>3.237000119300759E-5</v>
      </c>
      <c r="L4470" s="3">
        <f>+Tabella2026[[#This Row],[INCIDENZA POPOLAZIONE]]*(PLAFOND/2)</f>
        <v>9529.7040737205389</v>
      </c>
      <c r="M4470" s="3">
        <f>+IFERROR(Tabella2026[[#This Row],[reddito_2024]]/Tabella2026[[#This Row],[POP_2024]],"")</f>
        <v>17021.69601677149</v>
      </c>
      <c r="N4470" s="3">
        <f>+IF(Tabella2026[[#This Row],[REDDITO COMPLESSIVO PROCAPITE]]&lt;media_aggr_reddito_pc,(media_aggr_reddito_pc-Tabella2026[[#This Row],[REDDITO COMPLESSIVO PROCAPITE]]),0)</f>
        <v>803.37004583725138</v>
      </c>
      <c r="O4470" s="3">
        <f>+Tabella2026[[#This Row],[DIFFERENZA REDDITO INFERIORE ALLA MEDIA DALLA MEDIA]]*Tabella2026[[#This Row],[POP_2024]]</f>
        <v>1532830.0474574757</v>
      </c>
      <c r="P4470" s="3">
        <f>+Tabella2026[[#This Row],[POPOLAZIONE PER DIFFERENZA ]]/SUM(Tabella2026[[POPOLAZIONE PER DIFFERENZA ]])</f>
        <v>1.3598993886268659E-5</v>
      </c>
      <c r="Q4470" s="3">
        <f>+Tabella2026[[#This Row],[INCIDENZA POPOLAZIONE PER DIFFERENZA]]*(PLAFOND-SUM(Tabella2026[CONTRIBUTO SULLA BASE DELLA POPOLAZIONE]))</f>
        <v>4003.5336008720947</v>
      </c>
      <c r="R4470" s="3">
        <f>+Tabella2026[[#This Row],[CONTRIBUTO SULLA BASE DELLA POPOLAZIONE]]+Tabella2026[[#This Row],[CONTRIBUTO SULLA BASE DEL REDDITO]]</f>
        <v>13533.237674592634</v>
      </c>
      <c r="S4470" s="3">
        <f>+Tabella2026[[#This Row],[CONTRIBUTO TOTALE]]/(PLAFOND/N_TESSERE)</f>
        <v>27.066475349185268</v>
      </c>
      <c r="T4470" s="3">
        <f>+MAX(CEILING(Tabella2026[[#This Row],[preDEF1]],1),1)</f>
        <v>28</v>
      </c>
      <c r="U4470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4470" s="21">
        <f>+Tabella2026[[#This Row],[DEF - n. card]]*(PLAFOND/N_TESSERE)</f>
        <v>14000</v>
      </c>
      <c r="W4470" s="18"/>
    </row>
    <row r="4471" spans="2:23" x14ac:dyDescent="0.25">
      <c r="B4471" s="1" t="s">
        <v>8955</v>
      </c>
      <c r="C4471" s="2">
        <v>37026</v>
      </c>
      <c r="D4471" s="1" t="s">
        <v>8956</v>
      </c>
      <c r="E4471" s="1" t="s">
        <v>27</v>
      </c>
      <c r="F4471" s="1" t="s">
        <v>26</v>
      </c>
      <c r="G4471" s="1" t="s">
        <v>4778</v>
      </c>
      <c r="H4471" s="1" t="s">
        <v>15835</v>
      </c>
      <c r="I4471" s="5">
        <v>1908</v>
      </c>
      <c r="J4471" s="5">
        <v>36311407</v>
      </c>
      <c r="K4471" s="3">
        <f>+Tabella2026[[#This Row],[POP_2024]]/SUM(Tabella2026[POP_2024])</f>
        <v>3.237000119300759E-5</v>
      </c>
      <c r="L4471" s="3">
        <f>+Tabella2026[[#This Row],[INCIDENZA POPOLAZIONE]]*(PLAFOND/2)</f>
        <v>9529.7040737205389</v>
      </c>
      <c r="M4471" s="3">
        <f>+IFERROR(Tabella2026[[#This Row],[reddito_2024]]/Tabella2026[[#This Row],[POP_2024]],"")</f>
        <v>19031.135744234802</v>
      </c>
      <c r="N4471" s="3">
        <f>+IF(Tabella2026[[#This Row],[REDDITO COMPLESSIVO PROCAPITE]]&lt;media_aggr_reddito_pc,(media_aggr_reddito_pc-Tabella2026[[#This Row],[REDDITO COMPLESSIVO PROCAPITE]]),0)</f>
        <v>0</v>
      </c>
      <c r="O4471" s="3">
        <f>+Tabella2026[[#This Row],[DIFFERENZA REDDITO INFERIORE ALLA MEDIA DALLA MEDIA]]*Tabella2026[[#This Row],[POP_2024]]</f>
        <v>0</v>
      </c>
      <c r="P4471" s="3">
        <f>+Tabella2026[[#This Row],[POPOLAZIONE PER DIFFERENZA ]]/SUM(Tabella2026[[POPOLAZIONE PER DIFFERENZA ]])</f>
        <v>0</v>
      </c>
      <c r="Q4471" s="3">
        <f>+Tabella2026[[#This Row],[INCIDENZA POPOLAZIONE PER DIFFERENZA]]*(PLAFOND-SUM(Tabella2026[CONTRIBUTO SULLA BASE DELLA POPOLAZIONE]))</f>
        <v>0</v>
      </c>
      <c r="R4471" s="3">
        <f>+Tabella2026[[#This Row],[CONTRIBUTO SULLA BASE DELLA POPOLAZIONE]]+Tabella2026[[#This Row],[CONTRIBUTO SULLA BASE DEL REDDITO]]</f>
        <v>9529.7040737205389</v>
      </c>
      <c r="S4471" s="3">
        <f>+Tabella2026[[#This Row],[CONTRIBUTO TOTALE]]/(PLAFOND/N_TESSERE)</f>
        <v>19.059408147441079</v>
      </c>
      <c r="T4471" s="3">
        <f>+MAX(CEILING(Tabella2026[[#This Row],[preDEF1]],1),1)</f>
        <v>20</v>
      </c>
      <c r="U4471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71" s="21">
        <f>+Tabella2026[[#This Row],[DEF - n. card]]*(PLAFOND/N_TESSERE)</f>
        <v>10000</v>
      </c>
      <c r="W4471" s="18"/>
    </row>
    <row r="4472" spans="2:23" x14ac:dyDescent="0.25">
      <c r="B4472" s="1" t="s">
        <v>8967</v>
      </c>
      <c r="C4472" s="2">
        <v>17121</v>
      </c>
      <c r="D4472" s="1" t="s">
        <v>8968</v>
      </c>
      <c r="E4472" s="1" t="s">
        <v>12</v>
      </c>
      <c r="F4472" s="1" t="s">
        <v>50</v>
      </c>
      <c r="G4472" s="1" t="s">
        <v>4778</v>
      </c>
      <c r="H4472" s="1" t="s">
        <v>15835</v>
      </c>
      <c r="I4472" s="5">
        <v>1907</v>
      </c>
      <c r="J4472" s="5">
        <v>36179034</v>
      </c>
      <c r="K4472" s="3">
        <f>+Tabella2026[[#This Row],[POP_2024]]/SUM(Tabella2026[POP_2024])</f>
        <v>3.2353035783577294E-5</v>
      </c>
      <c r="L4472" s="3">
        <f>+Tabella2026[[#This Row],[INCIDENZA POPOLAZIONE]]*(PLAFOND/2)</f>
        <v>9524.7094699083173</v>
      </c>
      <c r="M4472" s="3">
        <f>+IFERROR(Tabella2026[[#This Row],[reddito_2024]]/Tabella2026[[#This Row],[POP_2024]],"")</f>
        <v>18971.701101206083</v>
      </c>
      <c r="N4472" s="3">
        <f>+IF(Tabella2026[[#This Row],[REDDITO COMPLESSIVO PROCAPITE]]&lt;media_aggr_reddito_pc,(media_aggr_reddito_pc-Tabella2026[[#This Row],[REDDITO COMPLESSIVO PROCAPITE]]),0)</f>
        <v>0</v>
      </c>
      <c r="O4472" s="3">
        <f>+Tabella2026[[#This Row],[DIFFERENZA REDDITO INFERIORE ALLA MEDIA DALLA MEDIA]]*Tabella2026[[#This Row],[POP_2024]]</f>
        <v>0</v>
      </c>
      <c r="P4472" s="3">
        <f>+Tabella2026[[#This Row],[POPOLAZIONE PER DIFFERENZA ]]/SUM(Tabella2026[[POPOLAZIONE PER DIFFERENZA ]])</f>
        <v>0</v>
      </c>
      <c r="Q4472" s="3">
        <f>+Tabella2026[[#This Row],[INCIDENZA POPOLAZIONE PER DIFFERENZA]]*(PLAFOND-SUM(Tabella2026[CONTRIBUTO SULLA BASE DELLA POPOLAZIONE]))</f>
        <v>0</v>
      </c>
      <c r="R4472" s="3">
        <f>+Tabella2026[[#This Row],[CONTRIBUTO SULLA BASE DELLA POPOLAZIONE]]+Tabella2026[[#This Row],[CONTRIBUTO SULLA BASE DEL REDDITO]]</f>
        <v>9524.7094699083173</v>
      </c>
      <c r="S4472" s="3">
        <f>+Tabella2026[[#This Row],[CONTRIBUTO TOTALE]]/(PLAFOND/N_TESSERE)</f>
        <v>19.049418939816636</v>
      </c>
      <c r="T4472" s="3">
        <f>+MAX(CEILING(Tabella2026[[#This Row],[preDEF1]],1),1)</f>
        <v>20</v>
      </c>
      <c r="U4472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72" s="21">
        <f>+Tabella2026[[#This Row],[DEF - n. card]]*(PLAFOND/N_TESSERE)</f>
        <v>10000</v>
      </c>
      <c r="W4472" s="18"/>
    </row>
    <row r="4473" spans="2:23" x14ac:dyDescent="0.25">
      <c r="B4473" s="1" t="s">
        <v>8973</v>
      </c>
      <c r="C4473" s="2">
        <v>5087</v>
      </c>
      <c r="D4473" s="1" t="s">
        <v>8974</v>
      </c>
      <c r="E4473" s="1" t="s">
        <v>18</v>
      </c>
      <c r="F4473" s="1" t="s">
        <v>182</v>
      </c>
      <c r="G4473" s="1" t="s">
        <v>4778</v>
      </c>
      <c r="H4473" s="1" t="s">
        <v>15835</v>
      </c>
      <c r="I4473" s="5">
        <v>1907</v>
      </c>
      <c r="J4473" s="5">
        <v>39801215</v>
      </c>
      <c r="K4473" s="3">
        <f>+Tabella2026[[#This Row],[POP_2024]]/SUM(Tabella2026[POP_2024])</f>
        <v>3.2353035783577294E-5</v>
      </c>
      <c r="L4473" s="3">
        <f>+Tabella2026[[#This Row],[INCIDENZA POPOLAZIONE]]*(PLAFOND/2)</f>
        <v>9524.7094699083173</v>
      </c>
      <c r="M4473" s="3">
        <f>+IFERROR(Tabella2026[[#This Row],[reddito_2024]]/Tabella2026[[#This Row],[POP_2024]],"")</f>
        <v>20871.114315679079</v>
      </c>
      <c r="N4473" s="3">
        <f>+IF(Tabella2026[[#This Row],[REDDITO COMPLESSIVO PROCAPITE]]&lt;media_aggr_reddito_pc,(media_aggr_reddito_pc-Tabella2026[[#This Row],[REDDITO COMPLESSIVO PROCAPITE]]),0)</f>
        <v>0</v>
      </c>
      <c r="O4473" s="3">
        <f>+Tabella2026[[#This Row],[DIFFERENZA REDDITO INFERIORE ALLA MEDIA DALLA MEDIA]]*Tabella2026[[#This Row],[POP_2024]]</f>
        <v>0</v>
      </c>
      <c r="P4473" s="3">
        <f>+Tabella2026[[#This Row],[POPOLAZIONE PER DIFFERENZA ]]/SUM(Tabella2026[[POPOLAZIONE PER DIFFERENZA ]])</f>
        <v>0</v>
      </c>
      <c r="Q4473" s="3">
        <f>+Tabella2026[[#This Row],[INCIDENZA POPOLAZIONE PER DIFFERENZA]]*(PLAFOND-SUM(Tabella2026[CONTRIBUTO SULLA BASE DELLA POPOLAZIONE]))</f>
        <v>0</v>
      </c>
      <c r="R4473" s="3">
        <f>+Tabella2026[[#This Row],[CONTRIBUTO SULLA BASE DELLA POPOLAZIONE]]+Tabella2026[[#This Row],[CONTRIBUTO SULLA BASE DEL REDDITO]]</f>
        <v>9524.7094699083173</v>
      </c>
      <c r="S4473" s="3">
        <f>+Tabella2026[[#This Row],[CONTRIBUTO TOTALE]]/(PLAFOND/N_TESSERE)</f>
        <v>19.049418939816636</v>
      </c>
      <c r="T4473" s="3">
        <f>+MAX(CEILING(Tabella2026[[#This Row],[preDEF1]],1),1)</f>
        <v>20</v>
      </c>
      <c r="U4473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73" s="21">
        <f>+Tabella2026[[#This Row],[DEF - n. card]]*(PLAFOND/N_TESSERE)</f>
        <v>10000</v>
      </c>
      <c r="W4473" s="18"/>
    </row>
    <row r="4474" spans="2:23" x14ac:dyDescent="0.25">
      <c r="B4474" s="1" t="s">
        <v>9205</v>
      </c>
      <c r="C4474" s="2">
        <v>65147</v>
      </c>
      <c r="D4474" s="1" t="s">
        <v>9206</v>
      </c>
      <c r="E4474" s="1" t="s">
        <v>15</v>
      </c>
      <c r="F4474" s="1" t="s">
        <v>82</v>
      </c>
      <c r="G4474" s="1" t="s">
        <v>4778</v>
      </c>
      <c r="H4474" s="1" t="s">
        <v>15836</v>
      </c>
      <c r="I4474" s="5">
        <v>1906</v>
      </c>
      <c r="J4474" s="5">
        <v>25521634</v>
      </c>
      <c r="K4474" s="3">
        <f>+Tabella2026[[#This Row],[POP_2024]]/SUM(Tabella2026[POP_2024])</f>
        <v>3.2336070374146997E-5</v>
      </c>
      <c r="L4474" s="3">
        <f>+Tabella2026[[#This Row],[INCIDENZA POPOLAZIONE]]*(PLAFOND/2)</f>
        <v>9519.7148660960956</v>
      </c>
      <c r="M4474" s="3">
        <f>+IFERROR(Tabella2026[[#This Row],[reddito_2024]]/Tabella2026[[#This Row],[POP_2024]],"")</f>
        <v>13390.15424973767</v>
      </c>
      <c r="N4474" s="3">
        <f>+IF(Tabella2026[[#This Row],[REDDITO COMPLESSIVO PROCAPITE]]&lt;media_aggr_reddito_pc,(media_aggr_reddito_pc-Tabella2026[[#This Row],[REDDITO COMPLESSIVO PROCAPITE]]),0)</f>
        <v>4434.9118128710707</v>
      </c>
      <c r="O4474" s="3">
        <f>+Tabella2026[[#This Row],[DIFFERENZA REDDITO INFERIORE ALLA MEDIA DALLA MEDIA]]*Tabella2026[[#This Row],[POP_2024]]</f>
        <v>8452941.9153322615</v>
      </c>
      <c r="P4474" s="3">
        <f>+Tabella2026[[#This Row],[POPOLAZIONE PER DIFFERENZA ]]/SUM(Tabella2026[[POPOLAZIONE PER DIFFERENZA ]])</f>
        <v>7.4992988047343543E-5</v>
      </c>
      <c r="Q4474" s="3">
        <f>+Tabella2026[[#This Row],[INCIDENZA POPOLAZIONE PER DIFFERENZA]]*(PLAFOND-SUM(Tabella2026[CONTRIBUTO SULLA BASE DELLA POPOLAZIONE]))</f>
        <v>22077.879436396994</v>
      </c>
      <c r="R4474" s="3">
        <f>+Tabella2026[[#This Row],[CONTRIBUTO SULLA BASE DELLA POPOLAZIONE]]+Tabella2026[[#This Row],[CONTRIBUTO SULLA BASE DEL REDDITO]]</f>
        <v>31597.594302493089</v>
      </c>
      <c r="S4474" s="3">
        <f>+Tabella2026[[#This Row],[CONTRIBUTO TOTALE]]/(PLAFOND/N_TESSERE)</f>
        <v>63.195188604986178</v>
      </c>
      <c r="T4474" s="3">
        <f>+MAX(CEILING(Tabella2026[[#This Row],[preDEF1]],1),1)</f>
        <v>64</v>
      </c>
      <c r="U4474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4474" s="21">
        <f>+Tabella2026[[#This Row],[DEF - n. card]]*(PLAFOND/N_TESSERE)</f>
        <v>32000</v>
      </c>
      <c r="W4474" s="18"/>
    </row>
    <row r="4475" spans="2:23" x14ac:dyDescent="0.25">
      <c r="B4475" s="1" t="s">
        <v>9047</v>
      </c>
      <c r="C4475" s="2">
        <v>19090</v>
      </c>
      <c r="D4475" s="1" t="s">
        <v>9048</v>
      </c>
      <c r="E4475" s="1" t="s">
        <v>12</v>
      </c>
      <c r="F4475" s="1" t="s">
        <v>193</v>
      </c>
      <c r="G4475" s="1" t="s">
        <v>4778</v>
      </c>
      <c r="H4475" s="1" t="s">
        <v>15835</v>
      </c>
      <c r="I4475" s="5">
        <v>1905</v>
      </c>
      <c r="J4475" s="5">
        <v>36258846</v>
      </c>
      <c r="K4475" s="3">
        <f>+Tabella2026[[#This Row],[POP_2024]]/SUM(Tabella2026[POP_2024])</f>
        <v>3.2319104964716701E-5</v>
      </c>
      <c r="L4475" s="3">
        <f>+Tabella2026[[#This Row],[INCIDENZA POPOLAZIONE]]*(PLAFOND/2)</f>
        <v>9514.720262283874</v>
      </c>
      <c r="M4475" s="3">
        <f>+IFERROR(Tabella2026[[#This Row],[reddito_2024]]/Tabella2026[[#This Row],[POP_2024]],"")</f>
        <v>19033.51496062992</v>
      </c>
      <c r="N4475" s="3">
        <f>+IF(Tabella2026[[#This Row],[REDDITO COMPLESSIVO PROCAPITE]]&lt;media_aggr_reddito_pc,(media_aggr_reddito_pc-Tabella2026[[#This Row],[REDDITO COMPLESSIVO PROCAPITE]]),0)</f>
        <v>0</v>
      </c>
      <c r="O4475" s="3">
        <f>+Tabella2026[[#This Row],[DIFFERENZA REDDITO INFERIORE ALLA MEDIA DALLA MEDIA]]*Tabella2026[[#This Row],[POP_2024]]</f>
        <v>0</v>
      </c>
      <c r="P4475" s="3">
        <f>+Tabella2026[[#This Row],[POPOLAZIONE PER DIFFERENZA ]]/SUM(Tabella2026[[POPOLAZIONE PER DIFFERENZA ]])</f>
        <v>0</v>
      </c>
      <c r="Q4475" s="3">
        <f>+Tabella2026[[#This Row],[INCIDENZA POPOLAZIONE PER DIFFERENZA]]*(PLAFOND-SUM(Tabella2026[CONTRIBUTO SULLA BASE DELLA POPOLAZIONE]))</f>
        <v>0</v>
      </c>
      <c r="R4475" s="3">
        <f>+Tabella2026[[#This Row],[CONTRIBUTO SULLA BASE DELLA POPOLAZIONE]]+Tabella2026[[#This Row],[CONTRIBUTO SULLA BASE DEL REDDITO]]</f>
        <v>9514.720262283874</v>
      </c>
      <c r="S4475" s="3">
        <f>+Tabella2026[[#This Row],[CONTRIBUTO TOTALE]]/(PLAFOND/N_TESSERE)</f>
        <v>19.029440524567747</v>
      </c>
      <c r="T4475" s="3">
        <f>+MAX(CEILING(Tabella2026[[#This Row],[preDEF1]],1),1)</f>
        <v>20</v>
      </c>
      <c r="U4475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75" s="21">
        <f>+Tabella2026[[#This Row],[DEF - n. card]]*(PLAFOND/N_TESSERE)</f>
        <v>10000</v>
      </c>
      <c r="W4475" s="18"/>
    </row>
    <row r="4476" spans="2:23" x14ac:dyDescent="0.25">
      <c r="B4476" s="1" t="s">
        <v>8847</v>
      </c>
      <c r="C4476" s="2">
        <v>101001</v>
      </c>
      <c r="D4476" s="1" t="s">
        <v>8848</v>
      </c>
      <c r="E4476" s="1" t="s">
        <v>61</v>
      </c>
      <c r="F4476" s="1" t="s">
        <v>239</v>
      </c>
      <c r="G4476" s="1" t="s">
        <v>4778</v>
      </c>
      <c r="H4476" s="1" t="s">
        <v>15836</v>
      </c>
      <c r="I4476" s="5">
        <v>1903</v>
      </c>
      <c r="J4476" s="5">
        <v>15964079</v>
      </c>
      <c r="K4476" s="3">
        <f>+Tabella2026[[#This Row],[POP_2024]]/SUM(Tabella2026[POP_2024])</f>
        <v>3.2285174145856101E-5</v>
      </c>
      <c r="L4476" s="3">
        <f>+Tabella2026[[#This Row],[INCIDENZA POPOLAZIONE]]*(PLAFOND/2)</f>
        <v>9504.7310546594272</v>
      </c>
      <c r="M4476" s="3">
        <f>+IFERROR(Tabella2026[[#This Row],[reddito_2024]]/Tabella2026[[#This Row],[POP_2024]],"")</f>
        <v>8388.9012086179719</v>
      </c>
      <c r="N4476" s="3">
        <f>+IF(Tabella2026[[#This Row],[REDDITO COMPLESSIVO PROCAPITE]]&lt;media_aggr_reddito_pc,(media_aggr_reddito_pc-Tabella2026[[#This Row],[REDDITO COMPLESSIVO PROCAPITE]]),0)</f>
        <v>9436.1648539907692</v>
      </c>
      <c r="O4476" s="3">
        <f>+Tabella2026[[#This Row],[DIFFERENZA REDDITO INFERIORE ALLA MEDIA DALLA MEDIA]]*Tabella2026[[#This Row],[POP_2024]]</f>
        <v>17957021.717144433</v>
      </c>
      <c r="P4476" s="3">
        <f>+Tabella2026[[#This Row],[POPOLAZIONE PER DIFFERENZA ]]/SUM(Tabella2026[[POPOLAZIONE PER DIFFERENZA ]])</f>
        <v>1.5931148332595256E-4</v>
      </c>
      <c r="Q4476" s="3">
        <f>+Tabella2026[[#This Row],[INCIDENZA POPOLAZIONE PER DIFFERENZA]]*(PLAFOND-SUM(Tabella2026[CONTRIBUTO SULLA BASE DELLA POPOLAZIONE]))</f>
        <v>46901.181207548128</v>
      </c>
      <c r="R4476" s="3">
        <f>+Tabella2026[[#This Row],[CONTRIBUTO SULLA BASE DELLA POPOLAZIONE]]+Tabella2026[[#This Row],[CONTRIBUTO SULLA BASE DEL REDDITO]]</f>
        <v>56405.912262207552</v>
      </c>
      <c r="S4476" s="3">
        <f>+Tabella2026[[#This Row],[CONTRIBUTO TOTALE]]/(PLAFOND/N_TESSERE)</f>
        <v>112.8118245244151</v>
      </c>
      <c r="T4476" s="3">
        <f>+MAX(CEILING(Tabella2026[[#This Row],[preDEF1]],1),1)</f>
        <v>113</v>
      </c>
      <c r="U4476" s="9">
        <f xml:space="preserve"> IF(ROW(Tabella2026[[#This Row],[preDEF2]]) - ROW(Tabella2026[[#Headers],[preDEF2]])&lt;=ABS(SUM(Tabella2026[preDEF2])-N_TESSERE),Tabella2026[[#This Row],[preDEF2]]-1,Tabella2026[[#This Row],[preDEF2]])</f>
        <v>113</v>
      </c>
      <c r="V4476" s="21">
        <f>+Tabella2026[[#This Row],[DEF - n. card]]*(PLAFOND/N_TESSERE)</f>
        <v>56500</v>
      </c>
      <c r="W4476" s="18"/>
    </row>
    <row r="4477" spans="2:23" x14ac:dyDescent="0.25">
      <c r="B4477" s="1" t="s">
        <v>8997</v>
      </c>
      <c r="C4477" s="2">
        <v>109004</v>
      </c>
      <c r="D4477" s="1" t="s">
        <v>8998</v>
      </c>
      <c r="E4477" s="1" t="s">
        <v>117</v>
      </c>
      <c r="F4477" s="1" t="s">
        <v>506</v>
      </c>
      <c r="G4477" s="1" t="s">
        <v>4778</v>
      </c>
      <c r="H4477" s="1" t="s">
        <v>15834</v>
      </c>
      <c r="I4477" s="5">
        <v>1903</v>
      </c>
      <c r="J4477" s="5">
        <v>32655342</v>
      </c>
      <c r="K4477" s="3">
        <f>+Tabella2026[[#This Row],[POP_2024]]/SUM(Tabella2026[POP_2024])</f>
        <v>3.2285174145856101E-5</v>
      </c>
      <c r="L4477" s="3">
        <f>+Tabella2026[[#This Row],[INCIDENZA POPOLAZIONE]]*(PLAFOND/2)</f>
        <v>9504.7310546594272</v>
      </c>
      <c r="M4477" s="3">
        <f>+IFERROR(Tabella2026[[#This Row],[reddito_2024]]/Tabella2026[[#This Row],[POP_2024]],"")</f>
        <v>17159.927482921703</v>
      </c>
      <c r="N4477" s="3">
        <f>+IF(Tabella2026[[#This Row],[REDDITO COMPLESSIVO PROCAPITE]]&lt;media_aggr_reddito_pc,(media_aggr_reddito_pc-Tabella2026[[#This Row],[REDDITO COMPLESSIVO PROCAPITE]]),0)</f>
        <v>665.13857968703815</v>
      </c>
      <c r="O4477" s="3">
        <f>+Tabella2026[[#This Row],[DIFFERENZA REDDITO INFERIORE ALLA MEDIA DALLA MEDIA]]*Tabella2026[[#This Row],[POP_2024]]</f>
        <v>1265758.7171444336</v>
      </c>
      <c r="P4477" s="3">
        <f>+Tabella2026[[#This Row],[POPOLAZIONE PER DIFFERENZA ]]/SUM(Tabella2026[[POPOLAZIONE PER DIFFERENZA ]])</f>
        <v>1.1229584835246353E-5</v>
      </c>
      <c r="Q4477" s="3">
        <f>+Tabella2026[[#This Row],[INCIDENZA POPOLAZIONE PER DIFFERENZA]]*(PLAFOND-SUM(Tabella2026[CONTRIBUTO SULLA BASE DELLA POPOLAZIONE]))</f>
        <v>3305.9813533079132</v>
      </c>
      <c r="R4477" s="3">
        <f>+Tabella2026[[#This Row],[CONTRIBUTO SULLA BASE DELLA POPOLAZIONE]]+Tabella2026[[#This Row],[CONTRIBUTO SULLA BASE DEL REDDITO]]</f>
        <v>12810.712407967341</v>
      </c>
      <c r="S4477" s="3">
        <f>+Tabella2026[[#This Row],[CONTRIBUTO TOTALE]]/(PLAFOND/N_TESSERE)</f>
        <v>25.621424815934681</v>
      </c>
      <c r="T4477" s="3">
        <f>+MAX(CEILING(Tabella2026[[#This Row],[preDEF1]],1),1)</f>
        <v>26</v>
      </c>
      <c r="U4477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4477" s="21">
        <f>+Tabella2026[[#This Row],[DEF - n. card]]*(PLAFOND/N_TESSERE)</f>
        <v>13000</v>
      </c>
      <c r="W4477" s="18"/>
    </row>
    <row r="4478" spans="2:23" x14ac:dyDescent="0.25">
      <c r="B4478" s="1" t="s">
        <v>9093</v>
      </c>
      <c r="C4478" s="2">
        <v>24117</v>
      </c>
      <c r="D4478" s="1" t="s">
        <v>9094</v>
      </c>
      <c r="E4478" s="1" t="s">
        <v>38</v>
      </c>
      <c r="F4478" s="1" t="s">
        <v>106</v>
      </c>
      <c r="G4478" s="1" t="s">
        <v>4778</v>
      </c>
      <c r="H4478" s="1" t="s">
        <v>15835</v>
      </c>
      <c r="I4478" s="5">
        <v>1903</v>
      </c>
      <c r="J4478" s="5">
        <v>35615789</v>
      </c>
      <c r="K4478" s="3">
        <f>+Tabella2026[[#This Row],[POP_2024]]/SUM(Tabella2026[POP_2024])</f>
        <v>3.2285174145856101E-5</v>
      </c>
      <c r="L4478" s="3">
        <f>+Tabella2026[[#This Row],[INCIDENZA POPOLAZIONE]]*(PLAFOND/2)</f>
        <v>9504.7310546594272</v>
      </c>
      <c r="M4478" s="3">
        <f>+IFERROR(Tabella2026[[#This Row],[reddito_2024]]/Tabella2026[[#This Row],[POP_2024]],"")</f>
        <v>18715.601156069366</v>
      </c>
      <c r="N4478" s="3">
        <f>+IF(Tabella2026[[#This Row],[REDDITO COMPLESSIVO PROCAPITE]]&lt;media_aggr_reddito_pc,(media_aggr_reddito_pc-Tabella2026[[#This Row],[REDDITO COMPLESSIVO PROCAPITE]]),0)</f>
        <v>0</v>
      </c>
      <c r="O4478" s="3">
        <f>+Tabella2026[[#This Row],[DIFFERENZA REDDITO INFERIORE ALLA MEDIA DALLA MEDIA]]*Tabella2026[[#This Row],[POP_2024]]</f>
        <v>0</v>
      </c>
      <c r="P4478" s="3">
        <f>+Tabella2026[[#This Row],[POPOLAZIONE PER DIFFERENZA ]]/SUM(Tabella2026[[POPOLAZIONE PER DIFFERENZA ]])</f>
        <v>0</v>
      </c>
      <c r="Q4478" s="3">
        <f>+Tabella2026[[#This Row],[INCIDENZA POPOLAZIONE PER DIFFERENZA]]*(PLAFOND-SUM(Tabella2026[CONTRIBUTO SULLA BASE DELLA POPOLAZIONE]))</f>
        <v>0</v>
      </c>
      <c r="R4478" s="3">
        <f>+Tabella2026[[#This Row],[CONTRIBUTO SULLA BASE DELLA POPOLAZIONE]]+Tabella2026[[#This Row],[CONTRIBUTO SULLA BASE DEL REDDITO]]</f>
        <v>9504.7310546594272</v>
      </c>
      <c r="S4478" s="3">
        <f>+Tabella2026[[#This Row],[CONTRIBUTO TOTALE]]/(PLAFOND/N_TESSERE)</f>
        <v>19.009462109318854</v>
      </c>
      <c r="T4478" s="3">
        <f>+MAX(CEILING(Tabella2026[[#This Row],[preDEF1]],1),1)</f>
        <v>20</v>
      </c>
      <c r="U4478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78" s="21">
        <f>+Tabella2026[[#This Row],[DEF - n. card]]*(PLAFOND/N_TESSERE)</f>
        <v>10000</v>
      </c>
      <c r="W4478" s="18"/>
    </row>
    <row r="4479" spans="2:23" x14ac:dyDescent="0.25">
      <c r="B4479" s="1" t="s">
        <v>9009</v>
      </c>
      <c r="C4479" s="2">
        <v>28084</v>
      </c>
      <c r="D4479" s="1" t="s">
        <v>9010</v>
      </c>
      <c r="E4479" s="1" t="s">
        <v>38</v>
      </c>
      <c r="F4479" s="1" t="s">
        <v>45</v>
      </c>
      <c r="G4479" s="1" t="s">
        <v>4778</v>
      </c>
      <c r="H4479" s="1" t="s">
        <v>15835</v>
      </c>
      <c r="I4479" s="5">
        <v>1901</v>
      </c>
      <c r="J4479" s="5">
        <v>32694765</v>
      </c>
      <c r="K4479" s="3">
        <f>+Tabella2026[[#This Row],[POP_2024]]/SUM(Tabella2026[POP_2024])</f>
        <v>3.2251243326995509E-5</v>
      </c>
      <c r="L4479" s="3">
        <f>+Tabella2026[[#This Row],[INCIDENZA POPOLAZIONE]]*(PLAFOND/2)</f>
        <v>9494.7418470349821</v>
      </c>
      <c r="M4479" s="3">
        <f>+IFERROR(Tabella2026[[#This Row],[reddito_2024]]/Tabella2026[[#This Row],[POP_2024]],"")</f>
        <v>17198.719095213044</v>
      </c>
      <c r="N4479" s="3">
        <f>+IF(Tabella2026[[#This Row],[REDDITO COMPLESSIVO PROCAPITE]]&lt;media_aggr_reddito_pc,(media_aggr_reddito_pc-Tabella2026[[#This Row],[REDDITO COMPLESSIVO PROCAPITE]]),0)</f>
        <v>626.34696739569699</v>
      </c>
      <c r="O4479" s="3">
        <f>+Tabella2026[[#This Row],[DIFFERENZA REDDITO INFERIORE ALLA MEDIA DALLA MEDIA]]*Tabella2026[[#This Row],[POP_2024]]</f>
        <v>1190685.5850192199</v>
      </c>
      <c r="P4479" s="3">
        <f>+Tabella2026[[#This Row],[POPOLAZIONE PER DIFFERENZA ]]/SUM(Tabella2026[[POPOLAZIONE PER DIFFERENZA ]])</f>
        <v>1.0563549441115586E-5</v>
      </c>
      <c r="Q4479" s="3">
        <f>+Tabella2026[[#This Row],[INCIDENZA POPOLAZIONE PER DIFFERENZA]]*(PLAFOND-SUM(Tabella2026[CONTRIBUTO SULLA BASE DELLA POPOLAZIONE]))</f>
        <v>3109.9010328023601</v>
      </c>
      <c r="R4479" s="3">
        <f>+Tabella2026[[#This Row],[CONTRIBUTO SULLA BASE DELLA POPOLAZIONE]]+Tabella2026[[#This Row],[CONTRIBUTO SULLA BASE DEL REDDITO]]</f>
        <v>12604.642879837342</v>
      </c>
      <c r="S4479" s="3">
        <f>+Tabella2026[[#This Row],[CONTRIBUTO TOTALE]]/(PLAFOND/N_TESSERE)</f>
        <v>25.209285759674682</v>
      </c>
      <c r="T4479" s="3">
        <f>+MAX(CEILING(Tabella2026[[#This Row],[preDEF1]],1),1)</f>
        <v>26</v>
      </c>
      <c r="U4479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4479" s="21">
        <f>+Tabella2026[[#This Row],[DEF - n. card]]*(PLAFOND/N_TESSERE)</f>
        <v>13000</v>
      </c>
      <c r="W4479" s="18"/>
    </row>
    <row r="4480" spans="2:23" x14ac:dyDescent="0.25">
      <c r="B4480" s="1" t="s">
        <v>8959</v>
      </c>
      <c r="C4480" s="2">
        <v>28031</v>
      </c>
      <c r="D4480" s="1" t="s">
        <v>8960</v>
      </c>
      <c r="E4480" s="1" t="s">
        <v>38</v>
      </c>
      <c r="F4480" s="1" t="s">
        <v>45</v>
      </c>
      <c r="G4480" s="1" t="s">
        <v>4778</v>
      </c>
      <c r="H4480" s="1" t="s">
        <v>15835</v>
      </c>
      <c r="I4480" s="5">
        <v>1899</v>
      </c>
      <c r="J4480" s="5">
        <v>35300403</v>
      </c>
      <c r="K4480" s="3">
        <f>+Tabella2026[[#This Row],[POP_2024]]/SUM(Tabella2026[POP_2024])</f>
        <v>3.2217312508134916E-5</v>
      </c>
      <c r="L4480" s="3">
        <f>+Tabella2026[[#This Row],[INCIDENZA POPOLAZIONE]]*(PLAFOND/2)</f>
        <v>9484.7526394105389</v>
      </c>
      <c r="M4480" s="3">
        <f>+IFERROR(Tabella2026[[#This Row],[reddito_2024]]/Tabella2026[[#This Row],[POP_2024]],"")</f>
        <v>18588.943127962084</v>
      </c>
      <c r="N4480" s="3">
        <f>+IF(Tabella2026[[#This Row],[REDDITO COMPLESSIVO PROCAPITE]]&lt;media_aggr_reddito_pc,(media_aggr_reddito_pc-Tabella2026[[#This Row],[REDDITO COMPLESSIVO PROCAPITE]]),0)</f>
        <v>0</v>
      </c>
      <c r="O4480" s="3">
        <f>+Tabella2026[[#This Row],[DIFFERENZA REDDITO INFERIORE ALLA MEDIA DALLA MEDIA]]*Tabella2026[[#This Row],[POP_2024]]</f>
        <v>0</v>
      </c>
      <c r="P4480" s="3">
        <f>+Tabella2026[[#This Row],[POPOLAZIONE PER DIFFERENZA ]]/SUM(Tabella2026[[POPOLAZIONE PER DIFFERENZA ]])</f>
        <v>0</v>
      </c>
      <c r="Q4480" s="3">
        <f>+Tabella2026[[#This Row],[INCIDENZA POPOLAZIONE PER DIFFERENZA]]*(PLAFOND-SUM(Tabella2026[CONTRIBUTO SULLA BASE DELLA POPOLAZIONE]))</f>
        <v>0</v>
      </c>
      <c r="R4480" s="3">
        <f>+Tabella2026[[#This Row],[CONTRIBUTO SULLA BASE DELLA POPOLAZIONE]]+Tabella2026[[#This Row],[CONTRIBUTO SULLA BASE DEL REDDITO]]</f>
        <v>9484.7526394105389</v>
      </c>
      <c r="S4480" s="3">
        <f>+Tabella2026[[#This Row],[CONTRIBUTO TOTALE]]/(PLAFOND/N_TESSERE)</f>
        <v>18.969505278821078</v>
      </c>
      <c r="T4480" s="3">
        <f>+MAX(CEILING(Tabella2026[[#This Row],[preDEF1]],1),1)</f>
        <v>19</v>
      </c>
      <c r="U4480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480" s="21">
        <f>+Tabella2026[[#This Row],[DEF - n. card]]*(PLAFOND/N_TESSERE)</f>
        <v>9500</v>
      </c>
      <c r="W4480" s="18"/>
    </row>
    <row r="4481" spans="2:23" x14ac:dyDescent="0.25">
      <c r="B4481" s="1" t="s">
        <v>8941</v>
      </c>
      <c r="C4481" s="2">
        <v>102016</v>
      </c>
      <c r="D4481" s="1" t="s">
        <v>8942</v>
      </c>
      <c r="E4481" s="1" t="s">
        <v>61</v>
      </c>
      <c r="F4481" s="1" t="s">
        <v>607</v>
      </c>
      <c r="G4481" s="1" t="s">
        <v>4778</v>
      </c>
      <c r="H4481" s="1" t="s">
        <v>15836</v>
      </c>
      <c r="I4481" s="5">
        <v>1899</v>
      </c>
      <c r="J4481" s="5">
        <v>18482166</v>
      </c>
      <c r="K4481" s="3">
        <f>+Tabella2026[[#This Row],[POP_2024]]/SUM(Tabella2026[POP_2024])</f>
        <v>3.2217312508134916E-5</v>
      </c>
      <c r="L4481" s="3">
        <f>+Tabella2026[[#This Row],[INCIDENZA POPOLAZIONE]]*(PLAFOND/2)</f>
        <v>9484.7526394105389</v>
      </c>
      <c r="M4481" s="3">
        <f>+IFERROR(Tabella2026[[#This Row],[reddito_2024]]/Tabella2026[[#This Row],[POP_2024]],"")</f>
        <v>9732.5781990521318</v>
      </c>
      <c r="N4481" s="3">
        <f>+IF(Tabella2026[[#This Row],[REDDITO COMPLESSIVO PROCAPITE]]&lt;media_aggr_reddito_pc,(media_aggr_reddito_pc-Tabella2026[[#This Row],[REDDITO COMPLESSIVO PROCAPITE]]),0)</f>
        <v>8092.4878635566092</v>
      </c>
      <c r="O4481" s="3">
        <f>+Tabella2026[[#This Row],[DIFFERENZA REDDITO INFERIORE ALLA MEDIA DALLA MEDIA]]*Tabella2026[[#This Row],[POP_2024]]</f>
        <v>15367634.452894</v>
      </c>
      <c r="P4481" s="3">
        <f>+Tabella2026[[#This Row],[POPOLAZIONE PER DIFFERENZA ]]/SUM(Tabella2026[[POPOLAZIONE PER DIFFERENZA ]])</f>
        <v>1.3633890287965199E-4</v>
      </c>
      <c r="Q4481" s="3">
        <f>+Tabella2026[[#This Row],[INCIDENZA POPOLAZIONE PER DIFFERENZA]]*(PLAFOND-SUM(Tabella2026[CONTRIBUTO SULLA BASE DELLA POPOLAZIONE]))</f>
        <v>40138.070753592547</v>
      </c>
      <c r="R4481" s="3">
        <f>+Tabella2026[[#This Row],[CONTRIBUTO SULLA BASE DELLA POPOLAZIONE]]+Tabella2026[[#This Row],[CONTRIBUTO SULLA BASE DEL REDDITO]]</f>
        <v>49622.823393003084</v>
      </c>
      <c r="S4481" s="3">
        <f>+Tabella2026[[#This Row],[CONTRIBUTO TOTALE]]/(PLAFOND/N_TESSERE)</f>
        <v>99.245646786006162</v>
      </c>
      <c r="T4481" s="3">
        <f>+MAX(CEILING(Tabella2026[[#This Row],[preDEF1]],1),1)</f>
        <v>100</v>
      </c>
      <c r="U4481" s="9">
        <f xml:space="preserve"> IF(ROW(Tabella2026[[#This Row],[preDEF2]]) - ROW(Tabella2026[[#Headers],[preDEF2]])&lt;=ABS(SUM(Tabella2026[preDEF2])-N_TESSERE),Tabella2026[[#This Row],[preDEF2]]-1,Tabella2026[[#This Row],[preDEF2]])</f>
        <v>100</v>
      </c>
      <c r="V4481" s="21">
        <f>+Tabella2026[[#This Row],[DEF - n. card]]*(PLAFOND/N_TESSERE)</f>
        <v>50000</v>
      </c>
      <c r="W4481" s="18"/>
    </row>
    <row r="4482" spans="2:23" x14ac:dyDescent="0.25">
      <c r="B4482" s="1" t="s">
        <v>9163</v>
      </c>
      <c r="C4482" s="2">
        <v>54020</v>
      </c>
      <c r="D4482" s="1" t="s">
        <v>9164</v>
      </c>
      <c r="E4482" s="1" t="s">
        <v>67</v>
      </c>
      <c r="F4482" s="1" t="s">
        <v>66</v>
      </c>
      <c r="G4482" s="1" t="s">
        <v>4778</v>
      </c>
      <c r="H4482" s="1" t="s">
        <v>15834</v>
      </c>
      <c r="I4482" s="5">
        <v>1897</v>
      </c>
      <c r="J4482" s="5">
        <v>30653299</v>
      </c>
      <c r="K4482" s="3">
        <f>+Tabella2026[[#This Row],[POP_2024]]/SUM(Tabella2026[POP_2024])</f>
        <v>3.2183381689274317E-5</v>
      </c>
      <c r="L4482" s="3">
        <f>+Tabella2026[[#This Row],[INCIDENZA POPOLAZIONE]]*(PLAFOND/2)</f>
        <v>9474.763431786092</v>
      </c>
      <c r="M4482" s="3">
        <f>+IFERROR(Tabella2026[[#This Row],[reddito_2024]]/Tabella2026[[#This Row],[POP_2024]],"")</f>
        <v>16158.829204006326</v>
      </c>
      <c r="N4482" s="3">
        <f>+IF(Tabella2026[[#This Row],[REDDITO COMPLESSIVO PROCAPITE]]&lt;media_aggr_reddito_pc,(media_aggr_reddito_pc-Tabella2026[[#This Row],[REDDITO COMPLESSIVO PROCAPITE]]),0)</f>
        <v>1666.2368586024149</v>
      </c>
      <c r="O4482" s="3">
        <f>+Tabella2026[[#This Row],[DIFFERENZA REDDITO INFERIORE ALLA MEDIA DALLA MEDIA]]*Tabella2026[[#This Row],[POP_2024]]</f>
        <v>3160851.320768781</v>
      </c>
      <c r="P4482" s="3">
        <f>+Tabella2026[[#This Row],[POPOLAZIONE PER DIFFERENZA ]]/SUM(Tabella2026[[POPOLAZIONE PER DIFFERENZA ]])</f>
        <v>2.8042507294163257E-5</v>
      </c>
      <c r="Q4482" s="3">
        <f>+Tabella2026[[#This Row],[INCIDENZA POPOLAZIONE PER DIFFERENZA]]*(PLAFOND-SUM(Tabella2026[CONTRIBUTO SULLA BASE DELLA POPOLAZIONE]))</f>
        <v>8255.693115521226</v>
      </c>
      <c r="R4482" s="3">
        <f>+Tabella2026[[#This Row],[CONTRIBUTO SULLA BASE DELLA POPOLAZIONE]]+Tabella2026[[#This Row],[CONTRIBUTO SULLA BASE DEL REDDITO]]</f>
        <v>17730.456547307316</v>
      </c>
      <c r="S4482" s="3">
        <f>+Tabella2026[[#This Row],[CONTRIBUTO TOTALE]]/(PLAFOND/N_TESSERE)</f>
        <v>35.460913094614632</v>
      </c>
      <c r="T4482" s="3">
        <f>+MAX(CEILING(Tabella2026[[#This Row],[preDEF1]],1),1)</f>
        <v>36</v>
      </c>
      <c r="U4482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4482" s="21">
        <f>+Tabella2026[[#This Row],[DEF - n. card]]*(PLAFOND/N_TESSERE)</f>
        <v>18000</v>
      </c>
      <c r="W4482" s="18"/>
    </row>
    <row r="4483" spans="2:23" x14ac:dyDescent="0.25">
      <c r="B4483" s="1" t="s">
        <v>8977</v>
      </c>
      <c r="C4483" s="2">
        <v>17063</v>
      </c>
      <c r="D4483" s="1" t="s">
        <v>8978</v>
      </c>
      <c r="E4483" s="1" t="s">
        <v>12</v>
      </c>
      <c r="F4483" s="1" t="s">
        <v>50</v>
      </c>
      <c r="G4483" s="1" t="s">
        <v>4778</v>
      </c>
      <c r="H4483" s="1" t="s">
        <v>15835</v>
      </c>
      <c r="I4483" s="5">
        <v>1896</v>
      </c>
      <c r="J4483" s="5">
        <v>35588786</v>
      </c>
      <c r="K4483" s="3">
        <f>+Tabella2026[[#This Row],[POP_2024]]/SUM(Tabella2026[POP_2024])</f>
        <v>3.216641627984402E-5</v>
      </c>
      <c r="L4483" s="3">
        <f>+Tabella2026[[#This Row],[INCIDENZA POPOLAZIONE]]*(PLAFOND/2)</f>
        <v>9469.7688279738704</v>
      </c>
      <c r="M4483" s="3">
        <f>+IFERROR(Tabella2026[[#This Row],[reddito_2024]]/Tabella2026[[#This Row],[POP_2024]],"")</f>
        <v>18770.456751054851</v>
      </c>
      <c r="N4483" s="3">
        <f>+IF(Tabella2026[[#This Row],[REDDITO COMPLESSIVO PROCAPITE]]&lt;media_aggr_reddito_pc,(media_aggr_reddito_pc-Tabella2026[[#This Row],[REDDITO COMPLESSIVO PROCAPITE]]),0)</f>
        <v>0</v>
      </c>
      <c r="O4483" s="3">
        <f>+Tabella2026[[#This Row],[DIFFERENZA REDDITO INFERIORE ALLA MEDIA DALLA MEDIA]]*Tabella2026[[#This Row],[POP_2024]]</f>
        <v>0</v>
      </c>
      <c r="P4483" s="3">
        <f>+Tabella2026[[#This Row],[POPOLAZIONE PER DIFFERENZA ]]/SUM(Tabella2026[[POPOLAZIONE PER DIFFERENZA ]])</f>
        <v>0</v>
      </c>
      <c r="Q4483" s="3">
        <f>+Tabella2026[[#This Row],[INCIDENZA POPOLAZIONE PER DIFFERENZA]]*(PLAFOND-SUM(Tabella2026[CONTRIBUTO SULLA BASE DELLA POPOLAZIONE]))</f>
        <v>0</v>
      </c>
      <c r="R4483" s="3">
        <f>+Tabella2026[[#This Row],[CONTRIBUTO SULLA BASE DELLA POPOLAZIONE]]+Tabella2026[[#This Row],[CONTRIBUTO SULLA BASE DEL REDDITO]]</f>
        <v>9469.7688279738704</v>
      </c>
      <c r="S4483" s="3">
        <f>+Tabella2026[[#This Row],[CONTRIBUTO TOTALE]]/(PLAFOND/N_TESSERE)</f>
        <v>18.939537655947742</v>
      </c>
      <c r="T4483" s="3">
        <f>+MAX(CEILING(Tabella2026[[#This Row],[preDEF1]],1),1)</f>
        <v>19</v>
      </c>
      <c r="U4483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483" s="21">
        <f>+Tabella2026[[#This Row],[DEF - n. card]]*(PLAFOND/N_TESSERE)</f>
        <v>9500</v>
      </c>
      <c r="W4483" s="18"/>
    </row>
    <row r="4484" spans="2:23" x14ac:dyDescent="0.25">
      <c r="B4484" s="1" t="s">
        <v>8979</v>
      </c>
      <c r="C4484" s="2">
        <v>119007</v>
      </c>
      <c r="D4484" s="1" t="s">
        <v>8980</v>
      </c>
      <c r="E4484" s="1" t="s">
        <v>76</v>
      </c>
      <c r="F4484" s="1" t="s">
        <v>15838</v>
      </c>
      <c r="G4484" s="1" t="s">
        <v>4778</v>
      </c>
      <c r="H4484" s="1" t="s">
        <v>15836</v>
      </c>
      <c r="I4484" s="5">
        <v>1895</v>
      </c>
      <c r="J4484" s="5">
        <v>20848403</v>
      </c>
      <c r="K4484" s="3">
        <f>+Tabella2026[[#This Row],[POP_2024]]/SUM(Tabella2026[POP_2024])</f>
        <v>3.2149450870413724E-5</v>
      </c>
      <c r="L4484" s="3">
        <f>+Tabella2026[[#This Row],[INCIDENZA POPOLAZIONE]]*(PLAFOND/2)</f>
        <v>9464.774224161647</v>
      </c>
      <c r="M4484" s="3">
        <f>+IFERROR(Tabella2026[[#This Row],[reddito_2024]]/Tabella2026[[#This Row],[POP_2024]],"")</f>
        <v>11001.795778364116</v>
      </c>
      <c r="N4484" s="3">
        <f>+IF(Tabella2026[[#This Row],[REDDITO COMPLESSIVO PROCAPITE]]&lt;media_aggr_reddito_pc,(media_aggr_reddito_pc-Tabella2026[[#This Row],[REDDITO COMPLESSIVO PROCAPITE]]),0)</f>
        <v>6823.2702842446251</v>
      </c>
      <c r="O4484" s="3">
        <f>+Tabella2026[[#This Row],[DIFFERENZA REDDITO INFERIORE ALLA MEDIA DALLA MEDIA]]*Tabella2026[[#This Row],[POP_2024]]</f>
        <v>12930097.188643565</v>
      </c>
      <c r="P4484" s="3">
        <f>+Tabella2026[[#This Row],[POPOLAZIONE PER DIFFERENZA ]]/SUM(Tabella2026[[POPOLAZIONE PER DIFFERENZA ]])</f>
        <v>1.1471350846030538E-4</v>
      </c>
      <c r="Q4484" s="3">
        <f>+Tabella2026[[#This Row],[INCIDENZA POPOLAZIONE PER DIFFERENZA]]*(PLAFOND-SUM(Tabella2026[CONTRIBUTO SULLA BASE DELLA POPOLAZIONE]))</f>
        <v>33771.570855582693</v>
      </c>
      <c r="R4484" s="3">
        <f>+Tabella2026[[#This Row],[CONTRIBUTO SULLA BASE DELLA POPOLAZIONE]]+Tabella2026[[#This Row],[CONTRIBUTO SULLA BASE DEL REDDITO]]</f>
        <v>43236.345079744337</v>
      </c>
      <c r="S4484" s="3">
        <f>+Tabella2026[[#This Row],[CONTRIBUTO TOTALE]]/(PLAFOND/N_TESSERE)</f>
        <v>86.472690159488678</v>
      </c>
      <c r="T4484" s="3">
        <f>+MAX(CEILING(Tabella2026[[#This Row],[preDEF1]],1),1)</f>
        <v>87</v>
      </c>
      <c r="U4484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4484" s="21">
        <f>+Tabella2026[[#This Row],[DEF - n. card]]*(PLAFOND/N_TESSERE)</f>
        <v>43500</v>
      </c>
      <c r="W4484" s="18"/>
    </row>
    <row r="4485" spans="2:23" x14ac:dyDescent="0.25">
      <c r="B4485" s="1" t="s">
        <v>8937</v>
      </c>
      <c r="C4485" s="2">
        <v>12104</v>
      </c>
      <c r="D4485" s="1" t="s">
        <v>8938</v>
      </c>
      <c r="E4485" s="1" t="s">
        <v>12</v>
      </c>
      <c r="F4485" s="1" t="s">
        <v>157</v>
      </c>
      <c r="G4485" s="1" t="s">
        <v>4778</v>
      </c>
      <c r="H4485" s="1" t="s">
        <v>15835</v>
      </c>
      <c r="I4485" s="5">
        <v>1895</v>
      </c>
      <c r="J4485" s="5">
        <v>33893245</v>
      </c>
      <c r="K4485" s="3">
        <f>+Tabella2026[[#This Row],[POP_2024]]/SUM(Tabella2026[POP_2024])</f>
        <v>3.2149450870413724E-5</v>
      </c>
      <c r="L4485" s="3">
        <f>+Tabella2026[[#This Row],[INCIDENZA POPOLAZIONE]]*(PLAFOND/2)</f>
        <v>9464.774224161647</v>
      </c>
      <c r="M4485" s="3">
        <f>+IFERROR(Tabella2026[[#This Row],[reddito_2024]]/Tabella2026[[#This Row],[POP_2024]],"")</f>
        <v>17885.617414248019</v>
      </c>
      <c r="N4485" s="3">
        <f>+IF(Tabella2026[[#This Row],[REDDITO COMPLESSIVO PROCAPITE]]&lt;media_aggr_reddito_pc,(media_aggr_reddito_pc-Tabella2026[[#This Row],[REDDITO COMPLESSIVO PROCAPITE]]),0)</f>
        <v>0</v>
      </c>
      <c r="O4485" s="3">
        <f>+Tabella2026[[#This Row],[DIFFERENZA REDDITO INFERIORE ALLA MEDIA DALLA MEDIA]]*Tabella2026[[#This Row],[POP_2024]]</f>
        <v>0</v>
      </c>
      <c r="P4485" s="3">
        <f>+Tabella2026[[#This Row],[POPOLAZIONE PER DIFFERENZA ]]/SUM(Tabella2026[[POPOLAZIONE PER DIFFERENZA ]])</f>
        <v>0</v>
      </c>
      <c r="Q4485" s="3">
        <f>+Tabella2026[[#This Row],[INCIDENZA POPOLAZIONE PER DIFFERENZA]]*(PLAFOND-SUM(Tabella2026[CONTRIBUTO SULLA BASE DELLA POPOLAZIONE]))</f>
        <v>0</v>
      </c>
      <c r="R4485" s="3">
        <f>+Tabella2026[[#This Row],[CONTRIBUTO SULLA BASE DELLA POPOLAZIONE]]+Tabella2026[[#This Row],[CONTRIBUTO SULLA BASE DEL REDDITO]]</f>
        <v>9464.774224161647</v>
      </c>
      <c r="S4485" s="3">
        <f>+Tabella2026[[#This Row],[CONTRIBUTO TOTALE]]/(PLAFOND/N_TESSERE)</f>
        <v>18.929548448323295</v>
      </c>
      <c r="T4485" s="3">
        <f>+MAX(CEILING(Tabella2026[[#This Row],[preDEF1]],1),1)</f>
        <v>19</v>
      </c>
      <c r="U4485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485" s="21">
        <f>+Tabella2026[[#This Row],[DEF - n. card]]*(PLAFOND/N_TESSERE)</f>
        <v>9500</v>
      </c>
      <c r="W4485" s="18"/>
    </row>
    <row r="4486" spans="2:23" x14ac:dyDescent="0.25">
      <c r="B4486" s="1" t="s">
        <v>9031</v>
      </c>
      <c r="C4486" s="2">
        <v>21114</v>
      </c>
      <c r="D4486" s="1" t="s">
        <v>9032</v>
      </c>
      <c r="E4486" s="1" t="s">
        <v>99</v>
      </c>
      <c r="F4486" s="1" t="s">
        <v>110</v>
      </c>
      <c r="G4486" s="1" t="s">
        <v>4778</v>
      </c>
      <c r="H4486" s="1" t="s">
        <v>15835</v>
      </c>
      <c r="I4486" s="5">
        <v>1895</v>
      </c>
      <c r="J4486" s="5">
        <v>42960238</v>
      </c>
      <c r="K4486" s="3">
        <f>+Tabella2026[[#This Row],[POP_2024]]/SUM(Tabella2026[POP_2024])</f>
        <v>3.2149450870413724E-5</v>
      </c>
      <c r="L4486" s="3">
        <f>+Tabella2026[[#This Row],[INCIDENZA POPOLAZIONE]]*(PLAFOND/2)</f>
        <v>9464.774224161647</v>
      </c>
      <c r="M4486" s="3">
        <f>+IFERROR(Tabella2026[[#This Row],[reddito_2024]]/Tabella2026[[#This Row],[POP_2024]],"")</f>
        <v>22670.310290237467</v>
      </c>
      <c r="N4486" s="3">
        <f>+IF(Tabella2026[[#This Row],[REDDITO COMPLESSIVO PROCAPITE]]&lt;media_aggr_reddito_pc,(media_aggr_reddito_pc-Tabella2026[[#This Row],[REDDITO COMPLESSIVO PROCAPITE]]),0)</f>
        <v>0</v>
      </c>
      <c r="O4486" s="3">
        <f>+Tabella2026[[#This Row],[DIFFERENZA REDDITO INFERIORE ALLA MEDIA DALLA MEDIA]]*Tabella2026[[#This Row],[POP_2024]]</f>
        <v>0</v>
      </c>
      <c r="P4486" s="3">
        <f>+Tabella2026[[#This Row],[POPOLAZIONE PER DIFFERENZA ]]/SUM(Tabella2026[[POPOLAZIONE PER DIFFERENZA ]])</f>
        <v>0</v>
      </c>
      <c r="Q4486" s="3">
        <f>+Tabella2026[[#This Row],[INCIDENZA POPOLAZIONE PER DIFFERENZA]]*(PLAFOND-SUM(Tabella2026[CONTRIBUTO SULLA BASE DELLA POPOLAZIONE]))</f>
        <v>0</v>
      </c>
      <c r="R4486" s="3">
        <f>+Tabella2026[[#This Row],[CONTRIBUTO SULLA BASE DELLA POPOLAZIONE]]+Tabella2026[[#This Row],[CONTRIBUTO SULLA BASE DEL REDDITO]]</f>
        <v>9464.774224161647</v>
      </c>
      <c r="S4486" s="3">
        <f>+Tabella2026[[#This Row],[CONTRIBUTO TOTALE]]/(PLAFOND/N_TESSERE)</f>
        <v>18.929548448323295</v>
      </c>
      <c r="T4486" s="3">
        <f>+MAX(CEILING(Tabella2026[[#This Row],[preDEF1]],1),1)</f>
        <v>19</v>
      </c>
      <c r="U4486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486" s="21">
        <f>+Tabella2026[[#This Row],[DEF - n. card]]*(PLAFOND/N_TESSERE)</f>
        <v>9500</v>
      </c>
      <c r="W4486" s="18"/>
    </row>
    <row r="4487" spans="2:23" x14ac:dyDescent="0.25">
      <c r="B4487" s="1" t="s">
        <v>8985</v>
      </c>
      <c r="C4487" s="2">
        <v>43016</v>
      </c>
      <c r="D4487" s="1" t="s">
        <v>8986</v>
      </c>
      <c r="E4487" s="1" t="s">
        <v>117</v>
      </c>
      <c r="F4487" s="1" t="s">
        <v>411</v>
      </c>
      <c r="G4487" s="1" t="s">
        <v>4778</v>
      </c>
      <c r="H4487" s="1" t="s">
        <v>15834</v>
      </c>
      <c r="I4487" s="5">
        <v>1894</v>
      </c>
      <c r="J4487" s="5">
        <v>34296037</v>
      </c>
      <c r="K4487" s="3">
        <f>+Tabella2026[[#This Row],[POP_2024]]/SUM(Tabella2026[POP_2024])</f>
        <v>3.2132485460983428E-5</v>
      </c>
      <c r="L4487" s="3">
        <f>+Tabella2026[[#This Row],[INCIDENZA POPOLAZIONE]]*(PLAFOND/2)</f>
        <v>9459.7796203494254</v>
      </c>
      <c r="M4487" s="3">
        <f>+IFERROR(Tabella2026[[#This Row],[reddito_2024]]/Tabella2026[[#This Row],[POP_2024]],"")</f>
        <v>18107.728088701162</v>
      </c>
      <c r="N4487" s="3">
        <f>+IF(Tabella2026[[#This Row],[REDDITO COMPLESSIVO PROCAPITE]]&lt;media_aggr_reddito_pc,(media_aggr_reddito_pc-Tabella2026[[#This Row],[REDDITO COMPLESSIVO PROCAPITE]]),0)</f>
        <v>0</v>
      </c>
      <c r="O4487" s="3">
        <f>+Tabella2026[[#This Row],[DIFFERENZA REDDITO INFERIORE ALLA MEDIA DALLA MEDIA]]*Tabella2026[[#This Row],[POP_2024]]</f>
        <v>0</v>
      </c>
      <c r="P4487" s="3">
        <f>+Tabella2026[[#This Row],[POPOLAZIONE PER DIFFERENZA ]]/SUM(Tabella2026[[POPOLAZIONE PER DIFFERENZA ]])</f>
        <v>0</v>
      </c>
      <c r="Q4487" s="3">
        <f>+Tabella2026[[#This Row],[INCIDENZA POPOLAZIONE PER DIFFERENZA]]*(PLAFOND-SUM(Tabella2026[CONTRIBUTO SULLA BASE DELLA POPOLAZIONE]))</f>
        <v>0</v>
      </c>
      <c r="R4487" s="3">
        <f>+Tabella2026[[#This Row],[CONTRIBUTO SULLA BASE DELLA POPOLAZIONE]]+Tabella2026[[#This Row],[CONTRIBUTO SULLA BASE DEL REDDITO]]</f>
        <v>9459.7796203494254</v>
      </c>
      <c r="S4487" s="3">
        <f>+Tabella2026[[#This Row],[CONTRIBUTO TOTALE]]/(PLAFOND/N_TESSERE)</f>
        <v>18.919559240698852</v>
      </c>
      <c r="T4487" s="3">
        <f>+MAX(CEILING(Tabella2026[[#This Row],[preDEF1]],1),1)</f>
        <v>19</v>
      </c>
      <c r="U4487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487" s="21">
        <f>+Tabella2026[[#This Row],[DEF - n. card]]*(PLAFOND/N_TESSERE)</f>
        <v>9500</v>
      </c>
      <c r="W4487" s="18"/>
    </row>
    <row r="4488" spans="2:23" x14ac:dyDescent="0.25">
      <c r="B4488" s="1" t="s">
        <v>9063</v>
      </c>
      <c r="C4488" s="2">
        <v>14046</v>
      </c>
      <c r="D4488" s="1" t="s">
        <v>9064</v>
      </c>
      <c r="E4488" s="1" t="s">
        <v>12</v>
      </c>
      <c r="F4488" s="1" t="s">
        <v>980</v>
      </c>
      <c r="G4488" s="1" t="s">
        <v>4778</v>
      </c>
      <c r="H4488" s="1" t="s">
        <v>15835</v>
      </c>
      <c r="I4488" s="5">
        <v>1893</v>
      </c>
      <c r="J4488" s="5">
        <v>28527794</v>
      </c>
      <c r="K4488" s="3">
        <f>+Tabella2026[[#This Row],[POP_2024]]/SUM(Tabella2026[POP_2024])</f>
        <v>3.2115520051553131E-5</v>
      </c>
      <c r="L4488" s="3">
        <f>+Tabella2026[[#This Row],[INCIDENZA POPOLAZIONE]]*(PLAFOND/2)</f>
        <v>9454.7850165372038</v>
      </c>
      <c r="M4488" s="3">
        <f>+IFERROR(Tabella2026[[#This Row],[reddito_2024]]/Tabella2026[[#This Row],[POP_2024]],"")</f>
        <v>15070.150026413101</v>
      </c>
      <c r="N4488" s="3">
        <f>+IF(Tabella2026[[#This Row],[REDDITO COMPLESSIVO PROCAPITE]]&lt;media_aggr_reddito_pc,(media_aggr_reddito_pc-Tabella2026[[#This Row],[REDDITO COMPLESSIVO PROCAPITE]]),0)</f>
        <v>2754.9160361956401</v>
      </c>
      <c r="O4488" s="3">
        <f>+Tabella2026[[#This Row],[DIFFERENZA REDDITO INFERIORE ALLA MEDIA DALLA MEDIA]]*Tabella2026[[#This Row],[POP_2024]]</f>
        <v>5215056.056518347</v>
      </c>
      <c r="P4488" s="3">
        <f>+Tabella2026[[#This Row],[POPOLAZIONE PER DIFFERENZA ]]/SUM(Tabella2026[[POPOLAZIONE PER DIFFERENZA ]])</f>
        <v>4.6267044116714984E-5</v>
      </c>
      <c r="Q4488" s="3">
        <f>+Tabella2026[[#This Row],[INCIDENZA POPOLAZIONE PER DIFFERENZA]]*(PLAFOND-SUM(Tabella2026[CONTRIBUTO SULLA BASE DELLA POPOLAZIONE]))</f>
        <v>13620.98308767786</v>
      </c>
      <c r="R4488" s="3">
        <f>+Tabella2026[[#This Row],[CONTRIBUTO SULLA BASE DELLA POPOLAZIONE]]+Tabella2026[[#This Row],[CONTRIBUTO SULLA BASE DEL REDDITO]]</f>
        <v>23075.768104215065</v>
      </c>
      <c r="S4488" s="3">
        <f>+Tabella2026[[#This Row],[CONTRIBUTO TOTALE]]/(PLAFOND/N_TESSERE)</f>
        <v>46.15153620843013</v>
      </c>
      <c r="T4488" s="3">
        <f>+MAX(CEILING(Tabella2026[[#This Row],[preDEF1]],1),1)</f>
        <v>47</v>
      </c>
      <c r="U4488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4488" s="21">
        <f>+Tabella2026[[#This Row],[DEF - n. card]]*(PLAFOND/N_TESSERE)</f>
        <v>23500</v>
      </c>
      <c r="W4488" s="18"/>
    </row>
    <row r="4489" spans="2:23" x14ac:dyDescent="0.25">
      <c r="B4489" s="1" t="s">
        <v>9029</v>
      </c>
      <c r="C4489" s="2">
        <v>6075</v>
      </c>
      <c r="D4489" s="1" t="s">
        <v>9030</v>
      </c>
      <c r="E4489" s="1" t="s">
        <v>18</v>
      </c>
      <c r="F4489" s="1" t="s">
        <v>138</v>
      </c>
      <c r="G4489" s="1" t="s">
        <v>4778</v>
      </c>
      <c r="H4489" s="1" t="s">
        <v>15835</v>
      </c>
      <c r="I4489" s="5">
        <v>1892</v>
      </c>
      <c r="J4489" s="5">
        <v>36565125</v>
      </c>
      <c r="K4489" s="3">
        <f>+Tabella2026[[#This Row],[POP_2024]]/SUM(Tabella2026[POP_2024])</f>
        <v>3.2098554642122828E-5</v>
      </c>
      <c r="L4489" s="3">
        <f>+Tabella2026[[#This Row],[INCIDENZA POPOLAZIONE]]*(PLAFOND/2)</f>
        <v>9449.7904127249785</v>
      </c>
      <c r="M4489" s="3">
        <f>+IFERROR(Tabella2026[[#This Row],[reddito_2024]]/Tabella2026[[#This Row],[POP_2024]],"")</f>
        <v>19326.176004228331</v>
      </c>
      <c r="N4489" s="3">
        <f>+IF(Tabella2026[[#This Row],[REDDITO COMPLESSIVO PROCAPITE]]&lt;media_aggr_reddito_pc,(media_aggr_reddito_pc-Tabella2026[[#This Row],[REDDITO COMPLESSIVO PROCAPITE]]),0)</f>
        <v>0</v>
      </c>
      <c r="O4489" s="3">
        <f>+Tabella2026[[#This Row],[DIFFERENZA REDDITO INFERIORE ALLA MEDIA DALLA MEDIA]]*Tabella2026[[#This Row],[POP_2024]]</f>
        <v>0</v>
      </c>
      <c r="P4489" s="3">
        <f>+Tabella2026[[#This Row],[POPOLAZIONE PER DIFFERENZA ]]/SUM(Tabella2026[[POPOLAZIONE PER DIFFERENZA ]])</f>
        <v>0</v>
      </c>
      <c r="Q4489" s="3">
        <f>+Tabella2026[[#This Row],[INCIDENZA POPOLAZIONE PER DIFFERENZA]]*(PLAFOND-SUM(Tabella2026[CONTRIBUTO SULLA BASE DELLA POPOLAZIONE]))</f>
        <v>0</v>
      </c>
      <c r="R4489" s="3">
        <f>+Tabella2026[[#This Row],[CONTRIBUTO SULLA BASE DELLA POPOLAZIONE]]+Tabella2026[[#This Row],[CONTRIBUTO SULLA BASE DEL REDDITO]]</f>
        <v>9449.7904127249785</v>
      </c>
      <c r="S4489" s="3">
        <f>+Tabella2026[[#This Row],[CONTRIBUTO TOTALE]]/(PLAFOND/N_TESSERE)</f>
        <v>18.899580825449956</v>
      </c>
      <c r="T4489" s="3">
        <f>+MAX(CEILING(Tabella2026[[#This Row],[preDEF1]],1),1)</f>
        <v>19</v>
      </c>
      <c r="U4489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489" s="21">
        <f>+Tabella2026[[#This Row],[DEF - n. card]]*(PLAFOND/N_TESSERE)</f>
        <v>9500</v>
      </c>
      <c r="W4489" s="18"/>
    </row>
    <row r="4490" spans="2:23" x14ac:dyDescent="0.25">
      <c r="B4490" s="1" t="s">
        <v>9027</v>
      </c>
      <c r="C4490" s="2">
        <v>6140</v>
      </c>
      <c r="D4490" s="1" t="s">
        <v>9028</v>
      </c>
      <c r="E4490" s="1" t="s">
        <v>18</v>
      </c>
      <c r="F4490" s="1" t="s">
        <v>138</v>
      </c>
      <c r="G4490" s="1" t="s">
        <v>4778</v>
      </c>
      <c r="H4490" s="1" t="s">
        <v>15835</v>
      </c>
      <c r="I4490" s="5">
        <v>1892</v>
      </c>
      <c r="J4490" s="5">
        <v>35765025</v>
      </c>
      <c r="K4490" s="3">
        <f>+Tabella2026[[#This Row],[POP_2024]]/SUM(Tabella2026[POP_2024])</f>
        <v>3.2098554642122828E-5</v>
      </c>
      <c r="L4490" s="3">
        <f>+Tabella2026[[#This Row],[INCIDENZA POPOLAZIONE]]*(PLAFOND/2)</f>
        <v>9449.7904127249785</v>
      </c>
      <c r="M4490" s="3">
        <f>+IFERROR(Tabella2026[[#This Row],[reddito_2024]]/Tabella2026[[#This Row],[POP_2024]],"")</f>
        <v>18903.290169133194</v>
      </c>
      <c r="N4490" s="3">
        <f>+IF(Tabella2026[[#This Row],[REDDITO COMPLESSIVO PROCAPITE]]&lt;media_aggr_reddito_pc,(media_aggr_reddito_pc-Tabella2026[[#This Row],[REDDITO COMPLESSIVO PROCAPITE]]),0)</f>
        <v>0</v>
      </c>
      <c r="O4490" s="3">
        <f>+Tabella2026[[#This Row],[DIFFERENZA REDDITO INFERIORE ALLA MEDIA DALLA MEDIA]]*Tabella2026[[#This Row],[POP_2024]]</f>
        <v>0</v>
      </c>
      <c r="P4490" s="3">
        <f>+Tabella2026[[#This Row],[POPOLAZIONE PER DIFFERENZA ]]/SUM(Tabella2026[[POPOLAZIONE PER DIFFERENZA ]])</f>
        <v>0</v>
      </c>
      <c r="Q4490" s="3">
        <f>+Tabella2026[[#This Row],[INCIDENZA POPOLAZIONE PER DIFFERENZA]]*(PLAFOND-SUM(Tabella2026[CONTRIBUTO SULLA BASE DELLA POPOLAZIONE]))</f>
        <v>0</v>
      </c>
      <c r="R4490" s="3">
        <f>+Tabella2026[[#This Row],[CONTRIBUTO SULLA BASE DELLA POPOLAZIONE]]+Tabella2026[[#This Row],[CONTRIBUTO SULLA BASE DEL REDDITO]]</f>
        <v>9449.7904127249785</v>
      </c>
      <c r="S4490" s="3">
        <f>+Tabella2026[[#This Row],[CONTRIBUTO TOTALE]]/(PLAFOND/N_TESSERE)</f>
        <v>18.899580825449956</v>
      </c>
      <c r="T4490" s="3">
        <f>+MAX(CEILING(Tabella2026[[#This Row],[preDEF1]],1),1)</f>
        <v>19</v>
      </c>
      <c r="U4490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490" s="21">
        <f>+Tabella2026[[#This Row],[DEF - n. card]]*(PLAFOND/N_TESSERE)</f>
        <v>9500</v>
      </c>
      <c r="W4490" s="18"/>
    </row>
    <row r="4491" spans="2:23" x14ac:dyDescent="0.25">
      <c r="B4491" s="1" t="s">
        <v>8897</v>
      </c>
      <c r="C4491" s="2">
        <v>45015</v>
      </c>
      <c r="D4491" s="1" t="s">
        <v>8898</v>
      </c>
      <c r="E4491" s="1" t="s">
        <v>30</v>
      </c>
      <c r="F4491" s="1" t="s">
        <v>208</v>
      </c>
      <c r="G4491" s="1" t="s">
        <v>4778</v>
      </c>
      <c r="H4491" s="1" t="s">
        <v>15834</v>
      </c>
      <c r="I4491" s="5">
        <v>1892</v>
      </c>
      <c r="J4491" s="5">
        <v>31124838</v>
      </c>
      <c r="K4491" s="3">
        <f>+Tabella2026[[#This Row],[POP_2024]]/SUM(Tabella2026[POP_2024])</f>
        <v>3.2098554642122828E-5</v>
      </c>
      <c r="L4491" s="3">
        <f>+Tabella2026[[#This Row],[INCIDENZA POPOLAZIONE]]*(PLAFOND/2)</f>
        <v>9449.7904127249785</v>
      </c>
      <c r="M4491" s="3">
        <f>+IFERROR(Tabella2026[[#This Row],[reddito_2024]]/Tabella2026[[#This Row],[POP_2024]],"")</f>
        <v>16450.760042283298</v>
      </c>
      <c r="N4491" s="3">
        <f>+IF(Tabella2026[[#This Row],[REDDITO COMPLESSIVO PROCAPITE]]&lt;media_aggr_reddito_pc,(media_aggr_reddito_pc-Tabella2026[[#This Row],[REDDITO COMPLESSIVO PROCAPITE]]),0)</f>
        <v>1374.3060203254427</v>
      </c>
      <c r="O4491" s="3">
        <f>+Tabella2026[[#This Row],[DIFFERENZA REDDITO INFERIORE ALLA MEDIA DALLA MEDIA]]*Tabella2026[[#This Row],[POP_2024]]</f>
        <v>2600186.9904557373</v>
      </c>
      <c r="P4491" s="3">
        <f>+Tabella2026[[#This Row],[POPOLAZIONE PER DIFFERENZA ]]/SUM(Tabella2026[[POPOLAZIONE PER DIFFERENZA ]])</f>
        <v>2.3068393684619396E-5</v>
      </c>
      <c r="Q4491" s="3">
        <f>+Tabella2026[[#This Row],[INCIDENZA POPOLAZIONE PER DIFFERENZA]]*(PLAFOND-SUM(Tabella2026[CONTRIBUTO SULLA BASE DELLA POPOLAZIONE]))</f>
        <v>6791.3177994567141</v>
      </c>
      <c r="R4491" s="3">
        <f>+Tabella2026[[#This Row],[CONTRIBUTO SULLA BASE DELLA POPOLAZIONE]]+Tabella2026[[#This Row],[CONTRIBUTO SULLA BASE DEL REDDITO]]</f>
        <v>16241.108212181693</v>
      </c>
      <c r="S4491" s="3">
        <f>+Tabella2026[[#This Row],[CONTRIBUTO TOTALE]]/(PLAFOND/N_TESSERE)</f>
        <v>32.482216424363386</v>
      </c>
      <c r="T4491" s="3">
        <f>+MAX(CEILING(Tabella2026[[#This Row],[preDEF1]],1),1)</f>
        <v>33</v>
      </c>
      <c r="U4491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4491" s="21">
        <f>+Tabella2026[[#This Row],[DEF - n. card]]*(PLAFOND/N_TESSERE)</f>
        <v>16500</v>
      </c>
      <c r="W4491" s="18"/>
    </row>
    <row r="4492" spans="2:23" x14ac:dyDescent="0.25">
      <c r="B4492" s="1" t="s">
        <v>9255</v>
      </c>
      <c r="C4492" s="2">
        <v>37010</v>
      </c>
      <c r="D4492" s="1" t="s">
        <v>9256</v>
      </c>
      <c r="E4492" s="1" t="s">
        <v>27</v>
      </c>
      <c r="F4492" s="1" t="s">
        <v>26</v>
      </c>
      <c r="G4492" s="1" t="s">
        <v>4778</v>
      </c>
      <c r="H4492" s="1" t="s">
        <v>15835</v>
      </c>
      <c r="I4492" s="5">
        <v>1891</v>
      </c>
      <c r="J4492" s="5">
        <v>39295747</v>
      </c>
      <c r="K4492" s="3">
        <f>+Tabella2026[[#This Row],[POP_2024]]/SUM(Tabella2026[POP_2024])</f>
        <v>3.2081589232692532E-5</v>
      </c>
      <c r="L4492" s="3">
        <f>+Tabella2026[[#This Row],[INCIDENZA POPOLAZIONE]]*(PLAFOND/2)</f>
        <v>9444.7958089127569</v>
      </c>
      <c r="M4492" s="3">
        <f>+IFERROR(Tabella2026[[#This Row],[reddito_2024]]/Tabella2026[[#This Row],[POP_2024]],"")</f>
        <v>20780.405605499735</v>
      </c>
      <c r="N4492" s="3">
        <f>+IF(Tabella2026[[#This Row],[REDDITO COMPLESSIVO PROCAPITE]]&lt;media_aggr_reddito_pc,(media_aggr_reddito_pc-Tabella2026[[#This Row],[REDDITO COMPLESSIVO PROCAPITE]]),0)</f>
        <v>0</v>
      </c>
      <c r="O4492" s="3">
        <f>+Tabella2026[[#This Row],[DIFFERENZA REDDITO INFERIORE ALLA MEDIA DALLA MEDIA]]*Tabella2026[[#This Row],[POP_2024]]</f>
        <v>0</v>
      </c>
      <c r="P4492" s="3">
        <f>+Tabella2026[[#This Row],[POPOLAZIONE PER DIFFERENZA ]]/SUM(Tabella2026[[POPOLAZIONE PER DIFFERENZA ]])</f>
        <v>0</v>
      </c>
      <c r="Q4492" s="3">
        <f>+Tabella2026[[#This Row],[INCIDENZA POPOLAZIONE PER DIFFERENZA]]*(PLAFOND-SUM(Tabella2026[CONTRIBUTO SULLA BASE DELLA POPOLAZIONE]))</f>
        <v>0</v>
      </c>
      <c r="R4492" s="3">
        <f>+Tabella2026[[#This Row],[CONTRIBUTO SULLA BASE DELLA POPOLAZIONE]]+Tabella2026[[#This Row],[CONTRIBUTO SULLA BASE DEL REDDITO]]</f>
        <v>9444.7958089127569</v>
      </c>
      <c r="S4492" s="3">
        <f>+Tabella2026[[#This Row],[CONTRIBUTO TOTALE]]/(PLAFOND/N_TESSERE)</f>
        <v>18.889591617825513</v>
      </c>
      <c r="T4492" s="3">
        <f>+MAX(CEILING(Tabella2026[[#This Row],[preDEF1]],1),1)</f>
        <v>19</v>
      </c>
      <c r="U4492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492" s="21">
        <f>+Tabella2026[[#This Row],[DEF - n. card]]*(PLAFOND/N_TESSERE)</f>
        <v>9500</v>
      </c>
      <c r="W4492" s="18"/>
    </row>
    <row r="4493" spans="2:23" x14ac:dyDescent="0.25">
      <c r="B4493" s="1" t="s">
        <v>8871</v>
      </c>
      <c r="C4493" s="2">
        <v>13126</v>
      </c>
      <c r="D4493" s="1" t="s">
        <v>8872</v>
      </c>
      <c r="E4493" s="1" t="s">
        <v>12</v>
      </c>
      <c r="F4493" s="1" t="s">
        <v>152</v>
      </c>
      <c r="G4493" s="1" t="s">
        <v>4778</v>
      </c>
      <c r="H4493" s="1" t="s">
        <v>15835</v>
      </c>
      <c r="I4493" s="5">
        <v>1891</v>
      </c>
      <c r="J4493" s="5">
        <v>38904026</v>
      </c>
      <c r="K4493" s="3">
        <f>+Tabella2026[[#This Row],[POP_2024]]/SUM(Tabella2026[POP_2024])</f>
        <v>3.2081589232692532E-5</v>
      </c>
      <c r="L4493" s="3">
        <f>+Tabella2026[[#This Row],[INCIDENZA POPOLAZIONE]]*(PLAFOND/2)</f>
        <v>9444.7958089127569</v>
      </c>
      <c r="M4493" s="3">
        <f>+IFERROR(Tabella2026[[#This Row],[reddito_2024]]/Tabella2026[[#This Row],[POP_2024]],"")</f>
        <v>20573.255420412479</v>
      </c>
      <c r="N4493" s="3">
        <f>+IF(Tabella2026[[#This Row],[REDDITO COMPLESSIVO PROCAPITE]]&lt;media_aggr_reddito_pc,(media_aggr_reddito_pc-Tabella2026[[#This Row],[REDDITO COMPLESSIVO PROCAPITE]]),0)</f>
        <v>0</v>
      </c>
      <c r="O4493" s="3">
        <f>+Tabella2026[[#This Row],[DIFFERENZA REDDITO INFERIORE ALLA MEDIA DALLA MEDIA]]*Tabella2026[[#This Row],[POP_2024]]</f>
        <v>0</v>
      </c>
      <c r="P4493" s="3">
        <f>+Tabella2026[[#This Row],[POPOLAZIONE PER DIFFERENZA ]]/SUM(Tabella2026[[POPOLAZIONE PER DIFFERENZA ]])</f>
        <v>0</v>
      </c>
      <c r="Q4493" s="3">
        <f>+Tabella2026[[#This Row],[INCIDENZA POPOLAZIONE PER DIFFERENZA]]*(PLAFOND-SUM(Tabella2026[CONTRIBUTO SULLA BASE DELLA POPOLAZIONE]))</f>
        <v>0</v>
      </c>
      <c r="R4493" s="3">
        <f>+Tabella2026[[#This Row],[CONTRIBUTO SULLA BASE DELLA POPOLAZIONE]]+Tabella2026[[#This Row],[CONTRIBUTO SULLA BASE DEL REDDITO]]</f>
        <v>9444.7958089127569</v>
      </c>
      <c r="S4493" s="3">
        <f>+Tabella2026[[#This Row],[CONTRIBUTO TOTALE]]/(PLAFOND/N_TESSERE)</f>
        <v>18.889591617825513</v>
      </c>
      <c r="T4493" s="3">
        <f>+MAX(CEILING(Tabella2026[[#This Row],[preDEF1]],1),1)</f>
        <v>19</v>
      </c>
      <c r="U4493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493" s="21">
        <f>+Tabella2026[[#This Row],[DEF - n. card]]*(PLAFOND/N_TESSERE)</f>
        <v>9500</v>
      </c>
      <c r="W4493" s="18"/>
    </row>
    <row r="4494" spans="2:23" x14ac:dyDescent="0.25">
      <c r="B4494" s="1" t="s">
        <v>9105</v>
      </c>
      <c r="C4494" s="2">
        <v>86008</v>
      </c>
      <c r="D4494" s="1" t="s">
        <v>9106</v>
      </c>
      <c r="E4494" s="1" t="s">
        <v>21</v>
      </c>
      <c r="F4494" s="1" t="s">
        <v>776</v>
      </c>
      <c r="G4494" s="1" t="s">
        <v>4778</v>
      </c>
      <c r="H4494" s="1" t="s">
        <v>15836</v>
      </c>
      <c r="I4494" s="5">
        <v>1890</v>
      </c>
      <c r="J4494" s="5">
        <v>17524079</v>
      </c>
      <c r="K4494" s="3">
        <f>+Tabella2026[[#This Row],[POP_2024]]/SUM(Tabella2026[POP_2024])</f>
        <v>3.2064623823262236E-5</v>
      </c>
      <c r="L4494" s="3">
        <f>+Tabella2026[[#This Row],[INCIDENZA POPOLAZIONE]]*(PLAFOND/2)</f>
        <v>9439.8012051005353</v>
      </c>
      <c r="M4494" s="3">
        <f>+IFERROR(Tabella2026[[#This Row],[reddito_2024]]/Tabella2026[[#This Row],[POP_2024]],"")</f>
        <v>9271.9994708994709</v>
      </c>
      <c r="N4494" s="3">
        <f>+IF(Tabella2026[[#This Row],[REDDITO COMPLESSIVO PROCAPITE]]&lt;media_aggr_reddito_pc,(media_aggr_reddito_pc-Tabella2026[[#This Row],[REDDITO COMPLESSIVO PROCAPITE]]),0)</f>
        <v>8553.0665917092701</v>
      </c>
      <c r="O4494" s="3">
        <f>+Tabella2026[[#This Row],[DIFFERENZA REDDITO INFERIORE ALLA MEDIA DALLA MEDIA]]*Tabella2026[[#This Row],[POP_2024]]</f>
        <v>16165295.85833052</v>
      </c>
      <c r="P4494" s="3">
        <f>+Tabella2026[[#This Row],[POPOLAZIONE PER DIFFERENZA ]]/SUM(Tabella2026[[POPOLAZIONE PER DIFFERENZA ]])</f>
        <v>1.43415612129863E-4</v>
      </c>
      <c r="Q4494" s="3">
        <f>+Tabella2026[[#This Row],[INCIDENZA POPOLAZIONE PER DIFFERENZA]]*(PLAFOND-SUM(Tabella2026[CONTRIBUTO SULLA BASE DELLA POPOLAZIONE]))</f>
        <v>42221.448649322738</v>
      </c>
      <c r="R4494" s="3">
        <f>+Tabella2026[[#This Row],[CONTRIBUTO SULLA BASE DELLA POPOLAZIONE]]+Tabella2026[[#This Row],[CONTRIBUTO SULLA BASE DEL REDDITO]]</f>
        <v>51661.249854423273</v>
      </c>
      <c r="S4494" s="3">
        <f>+Tabella2026[[#This Row],[CONTRIBUTO TOTALE]]/(PLAFOND/N_TESSERE)</f>
        <v>103.32249970884655</v>
      </c>
      <c r="T4494" s="3">
        <f>+MAX(CEILING(Tabella2026[[#This Row],[preDEF1]],1),1)</f>
        <v>104</v>
      </c>
      <c r="U4494" s="9">
        <f xml:space="preserve"> IF(ROW(Tabella2026[[#This Row],[preDEF2]]) - ROW(Tabella2026[[#Headers],[preDEF2]])&lt;=ABS(SUM(Tabella2026[preDEF2])-N_TESSERE),Tabella2026[[#This Row],[preDEF2]]-1,Tabella2026[[#This Row],[preDEF2]])</f>
        <v>104</v>
      </c>
      <c r="V4494" s="21">
        <f>+Tabella2026[[#This Row],[DEF - n. card]]*(PLAFOND/N_TESSERE)</f>
        <v>52000</v>
      </c>
      <c r="W4494" s="18"/>
    </row>
    <row r="4495" spans="2:23" x14ac:dyDescent="0.25">
      <c r="B4495" s="1" t="s">
        <v>8815</v>
      </c>
      <c r="C4495" s="2">
        <v>61033</v>
      </c>
      <c r="D4495" s="1" t="s">
        <v>8816</v>
      </c>
      <c r="E4495" s="1" t="s">
        <v>15</v>
      </c>
      <c r="F4495" s="1" t="s">
        <v>184</v>
      </c>
      <c r="G4495" s="1" t="s">
        <v>4778</v>
      </c>
      <c r="H4495" s="1" t="s">
        <v>15836</v>
      </c>
      <c r="I4495" s="5">
        <v>1890</v>
      </c>
      <c r="J4495" s="5">
        <v>22963174</v>
      </c>
      <c r="K4495" s="3">
        <f>+Tabella2026[[#This Row],[POP_2024]]/SUM(Tabella2026[POP_2024])</f>
        <v>3.2064623823262236E-5</v>
      </c>
      <c r="L4495" s="3">
        <f>+Tabella2026[[#This Row],[INCIDENZA POPOLAZIONE]]*(PLAFOND/2)</f>
        <v>9439.8012051005353</v>
      </c>
      <c r="M4495" s="3">
        <f>+IFERROR(Tabella2026[[#This Row],[reddito_2024]]/Tabella2026[[#This Row],[POP_2024]],"")</f>
        <v>12149.827513227514</v>
      </c>
      <c r="N4495" s="3">
        <f>+IF(Tabella2026[[#This Row],[REDDITO COMPLESSIVO PROCAPITE]]&lt;media_aggr_reddito_pc,(media_aggr_reddito_pc-Tabella2026[[#This Row],[REDDITO COMPLESSIVO PROCAPITE]]),0)</f>
        <v>5675.2385493812271</v>
      </c>
      <c r="O4495" s="3">
        <f>+Tabella2026[[#This Row],[DIFFERENZA REDDITO INFERIORE ALLA MEDIA DALLA MEDIA]]*Tabella2026[[#This Row],[POP_2024]]</f>
        <v>10726200.85833052</v>
      </c>
      <c r="P4495" s="3">
        <f>+Tabella2026[[#This Row],[POPOLAZIONE PER DIFFERENZA ]]/SUM(Tabella2026[[POPOLAZIONE PER DIFFERENZA ]])</f>
        <v>9.5160934597593113E-5</v>
      </c>
      <c r="Q4495" s="3">
        <f>+Tabella2026[[#This Row],[INCIDENZA POPOLAZIONE PER DIFFERENZA]]*(PLAFOND-SUM(Tabella2026[CONTRIBUTO SULLA BASE DELLA POPOLAZIONE]))</f>
        <v>28015.307774830577</v>
      </c>
      <c r="R4495" s="3">
        <f>+Tabella2026[[#This Row],[CONTRIBUTO SULLA BASE DELLA POPOLAZIONE]]+Tabella2026[[#This Row],[CONTRIBUTO SULLA BASE DEL REDDITO]]</f>
        <v>37455.108979931116</v>
      </c>
      <c r="S4495" s="3">
        <f>+Tabella2026[[#This Row],[CONTRIBUTO TOTALE]]/(PLAFOND/N_TESSERE)</f>
        <v>74.910217959862237</v>
      </c>
      <c r="T4495" s="3">
        <f>+MAX(CEILING(Tabella2026[[#This Row],[preDEF1]],1),1)</f>
        <v>75</v>
      </c>
      <c r="U4495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4495" s="21">
        <f>+Tabella2026[[#This Row],[DEF - n. card]]*(PLAFOND/N_TESSERE)</f>
        <v>37500</v>
      </c>
      <c r="W4495" s="18"/>
    </row>
    <row r="4496" spans="2:23" x14ac:dyDescent="0.25">
      <c r="B4496" s="1" t="s">
        <v>8989</v>
      </c>
      <c r="C4496" s="2">
        <v>41023</v>
      </c>
      <c r="D4496" s="1" t="s">
        <v>8990</v>
      </c>
      <c r="E4496" s="1" t="s">
        <v>117</v>
      </c>
      <c r="F4496" s="1" t="s">
        <v>130</v>
      </c>
      <c r="G4496" s="1" t="s">
        <v>4778</v>
      </c>
      <c r="H4496" s="1" t="s">
        <v>15834</v>
      </c>
      <c r="I4496" s="5">
        <v>1890</v>
      </c>
      <c r="J4496" s="5">
        <v>32942981</v>
      </c>
      <c r="K4496" s="3">
        <f>+Tabella2026[[#This Row],[POP_2024]]/SUM(Tabella2026[POP_2024])</f>
        <v>3.2064623823262236E-5</v>
      </c>
      <c r="L4496" s="3">
        <f>+Tabella2026[[#This Row],[INCIDENZA POPOLAZIONE]]*(PLAFOND/2)</f>
        <v>9439.8012051005353</v>
      </c>
      <c r="M4496" s="3">
        <f>+IFERROR(Tabella2026[[#This Row],[reddito_2024]]/Tabella2026[[#This Row],[POP_2024]],"")</f>
        <v>17430.148677248679</v>
      </c>
      <c r="N4496" s="3">
        <f>+IF(Tabella2026[[#This Row],[REDDITO COMPLESSIVO PROCAPITE]]&lt;media_aggr_reddito_pc,(media_aggr_reddito_pc-Tabella2026[[#This Row],[REDDITO COMPLESSIVO PROCAPITE]]),0)</f>
        <v>394.91738536006233</v>
      </c>
      <c r="O4496" s="3">
        <f>+Tabella2026[[#This Row],[DIFFERENZA REDDITO INFERIORE ALLA MEDIA DALLA MEDIA]]*Tabella2026[[#This Row],[POP_2024]]</f>
        <v>746393.85833051777</v>
      </c>
      <c r="P4496" s="3">
        <f>+Tabella2026[[#This Row],[POPOLAZIONE PER DIFFERENZA ]]/SUM(Tabella2026[[POPOLAZIONE PER DIFFERENZA ]])</f>
        <v>6.6218727464414339E-6</v>
      </c>
      <c r="Q4496" s="3">
        <f>+Tabella2026[[#This Row],[INCIDENZA POPOLAZIONE PER DIFFERENZA]]*(PLAFOND-SUM(Tabella2026[CONTRIBUTO SULLA BASE DELLA POPOLAZIONE]))</f>
        <v>1949.4743701478062</v>
      </c>
      <c r="R4496" s="3">
        <f>+Tabella2026[[#This Row],[CONTRIBUTO SULLA BASE DELLA POPOLAZIONE]]+Tabella2026[[#This Row],[CONTRIBUTO SULLA BASE DEL REDDITO]]</f>
        <v>11389.275575248341</v>
      </c>
      <c r="S4496" s="3">
        <f>+Tabella2026[[#This Row],[CONTRIBUTO TOTALE]]/(PLAFOND/N_TESSERE)</f>
        <v>22.778551150496682</v>
      </c>
      <c r="T4496" s="3">
        <f>+MAX(CEILING(Tabella2026[[#This Row],[preDEF1]],1),1)</f>
        <v>23</v>
      </c>
      <c r="U4496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496" s="21">
        <f>+Tabella2026[[#This Row],[DEF - n. card]]*(PLAFOND/N_TESSERE)</f>
        <v>11500</v>
      </c>
      <c r="W4496" s="18"/>
    </row>
    <row r="4497" spans="2:23" x14ac:dyDescent="0.25">
      <c r="B4497" s="1" t="s">
        <v>8899</v>
      </c>
      <c r="C4497" s="2">
        <v>62021</v>
      </c>
      <c r="D4497" s="1" t="s">
        <v>8900</v>
      </c>
      <c r="E4497" s="1" t="s">
        <v>15</v>
      </c>
      <c r="F4497" s="1" t="s">
        <v>256</v>
      </c>
      <c r="G4497" s="1" t="s">
        <v>4778</v>
      </c>
      <c r="H4497" s="1" t="s">
        <v>15836</v>
      </c>
      <c r="I4497" s="5">
        <v>1889</v>
      </c>
      <c r="J4497" s="5">
        <v>22048687</v>
      </c>
      <c r="K4497" s="3">
        <f>+Tabella2026[[#This Row],[POP_2024]]/SUM(Tabella2026[POP_2024])</f>
        <v>3.2047658413831939E-5</v>
      </c>
      <c r="L4497" s="3">
        <f>+Tabella2026[[#This Row],[INCIDENZA POPOLAZIONE]]*(PLAFOND/2)</f>
        <v>9434.8066012883119</v>
      </c>
      <c r="M4497" s="3">
        <f>+IFERROR(Tabella2026[[#This Row],[reddito_2024]]/Tabella2026[[#This Row],[POP_2024]],"")</f>
        <v>11672.147697194283</v>
      </c>
      <c r="N4497" s="3">
        <f>+IF(Tabella2026[[#This Row],[REDDITO COMPLESSIVO PROCAPITE]]&lt;media_aggr_reddito_pc,(media_aggr_reddito_pc-Tabella2026[[#This Row],[REDDITO COMPLESSIVO PROCAPITE]]),0)</f>
        <v>6152.9183654144581</v>
      </c>
      <c r="O4497" s="3">
        <f>+Tabella2026[[#This Row],[DIFFERENZA REDDITO INFERIORE ALLA MEDIA DALLA MEDIA]]*Tabella2026[[#This Row],[POP_2024]]</f>
        <v>11622862.792267911</v>
      </c>
      <c r="P4497" s="3">
        <f>+Tabella2026[[#This Row],[POPOLAZIONE PER DIFFERENZA ]]/SUM(Tabella2026[[POPOLAZIONE PER DIFFERENZA ]])</f>
        <v>1.0311595882085274E-4</v>
      </c>
      <c r="Q4497" s="3">
        <f>+Tabella2026[[#This Row],[INCIDENZA POPOLAZIONE PER DIFFERENZA]]*(PLAFOND-SUM(Tabella2026[CONTRIBUTO SULLA BASE DELLA POPOLAZIONE]))</f>
        <v>30357.260939890053</v>
      </c>
      <c r="R4497" s="3">
        <f>+Tabella2026[[#This Row],[CONTRIBUTO SULLA BASE DELLA POPOLAZIONE]]+Tabella2026[[#This Row],[CONTRIBUTO SULLA BASE DEL REDDITO]]</f>
        <v>39792.067541178367</v>
      </c>
      <c r="S4497" s="3">
        <f>+Tabella2026[[#This Row],[CONTRIBUTO TOTALE]]/(PLAFOND/N_TESSERE)</f>
        <v>79.584135082356738</v>
      </c>
      <c r="T4497" s="3">
        <f>+MAX(CEILING(Tabella2026[[#This Row],[preDEF1]],1),1)</f>
        <v>80</v>
      </c>
      <c r="U4497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4497" s="21">
        <f>+Tabella2026[[#This Row],[DEF - n. card]]*(PLAFOND/N_TESSERE)</f>
        <v>40000</v>
      </c>
      <c r="W4497" s="18"/>
    </row>
    <row r="4498" spans="2:23" x14ac:dyDescent="0.25">
      <c r="B4498" s="1" t="s">
        <v>9041</v>
      </c>
      <c r="C4498" s="2">
        <v>51015</v>
      </c>
      <c r="D4498" s="1" t="s">
        <v>9042</v>
      </c>
      <c r="E4498" s="1" t="s">
        <v>30</v>
      </c>
      <c r="F4498" s="1" t="s">
        <v>125</v>
      </c>
      <c r="G4498" s="1" t="s">
        <v>4778</v>
      </c>
      <c r="H4498" s="1" t="s">
        <v>15834</v>
      </c>
      <c r="I4498" s="5">
        <v>1889</v>
      </c>
      <c r="J4498" s="5">
        <v>34005985</v>
      </c>
      <c r="K4498" s="3">
        <f>+Tabella2026[[#This Row],[POP_2024]]/SUM(Tabella2026[POP_2024])</f>
        <v>3.2047658413831939E-5</v>
      </c>
      <c r="L4498" s="3">
        <f>+Tabella2026[[#This Row],[INCIDENZA POPOLAZIONE]]*(PLAFOND/2)</f>
        <v>9434.8066012883119</v>
      </c>
      <c r="M4498" s="3">
        <f>+IFERROR(Tabella2026[[#This Row],[reddito_2024]]/Tabella2026[[#This Row],[POP_2024]],"")</f>
        <v>18002.109581789307</v>
      </c>
      <c r="N4498" s="3">
        <f>+IF(Tabella2026[[#This Row],[REDDITO COMPLESSIVO PROCAPITE]]&lt;media_aggr_reddito_pc,(media_aggr_reddito_pc-Tabella2026[[#This Row],[REDDITO COMPLESSIVO PROCAPITE]]),0)</f>
        <v>0</v>
      </c>
      <c r="O4498" s="3">
        <f>+Tabella2026[[#This Row],[DIFFERENZA REDDITO INFERIORE ALLA MEDIA DALLA MEDIA]]*Tabella2026[[#This Row],[POP_2024]]</f>
        <v>0</v>
      </c>
      <c r="P4498" s="3">
        <f>+Tabella2026[[#This Row],[POPOLAZIONE PER DIFFERENZA ]]/SUM(Tabella2026[[POPOLAZIONE PER DIFFERENZA ]])</f>
        <v>0</v>
      </c>
      <c r="Q4498" s="3">
        <f>+Tabella2026[[#This Row],[INCIDENZA POPOLAZIONE PER DIFFERENZA]]*(PLAFOND-SUM(Tabella2026[CONTRIBUTO SULLA BASE DELLA POPOLAZIONE]))</f>
        <v>0</v>
      </c>
      <c r="R4498" s="3">
        <f>+Tabella2026[[#This Row],[CONTRIBUTO SULLA BASE DELLA POPOLAZIONE]]+Tabella2026[[#This Row],[CONTRIBUTO SULLA BASE DEL REDDITO]]</f>
        <v>9434.8066012883119</v>
      </c>
      <c r="S4498" s="3">
        <f>+Tabella2026[[#This Row],[CONTRIBUTO TOTALE]]/(PLAFOND/N_TESSERE)</f>
        <v>18.869613202576623</v>
      </c>
      <c r="T4498" s="3">
        <f>+MAX(CEILING(Tabella2026[[#This Row],[preDEF1]],1),1)</f>
        <v>19</v>
      </c>
      <c r="U4498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498" s="21">
        <f>+Tabella2026[[#This Row],[DEF - n. card]]*(PLAFOND/N_TESSERE)</f>
        <v>9500</v>
      </c>
      <c r="W4498" s="18"/>
    </row>
    <row r="4499" spans="2:23" x14ac:dyDescent="0.25">
      <c r="B4499" s="1" t="s">
        <v>9177</v>
      </c>
      <c r="C4499" s="2">
        <v>50010</v>
      </c>
      <c r="D4499" s="1" t="s">
        <v>9178</v>
      </c>
      <c r="E4499" s="1" t="s">
        <v>30</v>
      </c>
      <c r="F4499" s="1" t="s">
        <v>144</v>
      </c>
      <c r="G4499" s="1" t="s">
        <v>4778</v>
      </c>
      <c r="H4499" s="1" t="s">
        <v>15834</v>
      </c>
      <c r="I4499" s="5">
        <v>1888</v>
      </c>
      <c r="J4499" s="5">
        <v>31963428</v>
      </c>
      <c r="K4499" s="3">
        <f>+Tabella2026[[#This Row],[POP_2024]]/SUM(Tabella2026[POP_2024])</f>
        <v>3.2030693004401643E-5</v>
      </c>
      <c r="L4499" s="3">
        <f>+Tabella2026[[#This Row],[INCIDENZA POPOLAZIONE]]*(PLAFOND/2)</f>
        <v>9429.8119974760903</v>
      </c>
      <c r="M4499" s="3">
        <f>+IFERROR(Tabella2026[[#This Row],[reddito_2024]]/Tabella2026[[#This Row],[POP_2024]],"")</f>
        <v>16929.781779661018</v>
      </c>
      <c r="N4499" s="3">
        <f>+IF(Tabella2026[[#This Row],[REDDITO COMPLESSIVO PROCAPITE]]&lt;media_aggr_reddito_pc,(media_aggr_reddito_pc-Tabella2026[[#This Row],[REDDITO COMPLESSIVO PROCAPITE]]),0)</f>
        <v>895.28428294772311</v>
      </c>
      <c r="O4499" s="3">
        <f>+Tabella2026[[#This Row],[DIFFERENZA REDDITO INFERIORE ALLA MEDIA DALLA MEDIA]]*Tabella2026[[#This Row],[POP_2024]]</f>
        <v>1690296.7262053012</v>
      </c>
      <c r="P4499" s="3">
        <f>+Tabella2026[[#This Row],[POPOLAZIONE PER DIFFERENZA ]]/SUM(Tabella2026[[POPOLAZIONE PER DIFFERENZA ]])</f>
        <v>1.4996010081987591E-5</v>
      </c>
      <c r="Q4499" s="3">
        <f>+Tabella2026[[#This Row],[INCIDENZA POPOLAZIONE PER DIFFERENZA]]*(PLAFOND-SUM(Tabella2026[CONTRIBUTO SULLA BASE DELLA POPOLAZIONE]))</f>
        <v>4414.8141211296033</v>
      </c>
      <c r="R4499" s="3">
        <f>+Tabella2026[[#This Row],[CONTRIBUTO SULLA BASE DELLA POPOLAZIONE]]+Tabella2026[[#This Row],[CONTRIBUTO SULLA BASE DEL REDDITO]]</f>
        <v>13844.626118605695</v>
      </c>
      <c r="S4499" s="3">
        <f>+Tabella2026[[#This Row],[CONTRIBUTO TOTALE]]/(PLAFOND/N_TESSERE)</f>
        <v>27.689252237211388</v>
      </c>
      <c r="T4499" s="3">
        <f>+MAX(CEILING(Tabella2026[[#This Row],[preDEF1]],1),1)</f>
        <v>28</v>
      </c>
      <c r="U4499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4499" s="21">
        <f>+Tabella2026[[#This Row],[DEF - n. card]]*(PLAFOND/N_TESSERE)</f>
        <v>14000</v>
      </c>
      <c r="W4499" s="18"/>
    </row>
    <row r="4500" spans="2:23" x14ac:dyDescent="0.25">
      <c r="B4500" s="1" t="s">
        <v>9181</v>
      </c>
      <c r="C4500" s="2">
        <v>21094</v>
      </c>
      <c r="D4500" s="1" t="s">
        <v>9182</v>
      </c>
      <c r="E4500" s="1" t="s">
        <v>99</v>
      </c>
      <c r="F4500" s="1" t="s">
        <v>110</v>
      </c>
      <c r="G4500" s="1" t="s">
        <v>4778</v>
      </c>
      <c r="H4500" s="1" t="s">
        <v>15835</v>
      </c>
      <c r="I4500" s="5">
        <v>1888</v>
      </c>
      <c r="J4500" s="5">
        <v>35451406</v>
      </c>
      <c r="K4500" s="3">
        <f>+Tabella2026[[#This Row],[POP_2024]]/SUM(Tabella2026[POP_2024])</f>
        <v>3.2030693004401643E-5</v>
      </c>
      <c r="L4500" s="3">
        <f>+Tabella2026[[#This Row],[INCIDENZA POPOLAZIONE]]*(PLAFOND/2)</f>
        <v>9429.8119974760903</v>
      </c>
      <c r="M4500" s="3">
        <f>+IFERROR(Tabella2026[[#This Row],[reddito_2024]]/Tabella2026[[#This Row],[POP_2024]],"")</f>
        <v>18777.227754237287</v>
      </c>
      <c r="N4500" s="3">
        <f>+IF(Tabella2026[[#This Row],[REDDITO COMPLESSIVO PROCAPITE]]&lt;media_aggr_reddito_pc,(media_aggr_reddito_pc-Tabella2026[[#This Row],[REDDITO COMPLESSIVO PROCAPITE]]),0)</f>
        <v>0</v>
      </c>
      <c r="O4500" s="3">
        <f>+Tabella2026[[#This Row],[DIFFERENZA REDDITO INFERIORE ALLA MEDIA DALLA MEDIA]]*Tabella2026[[#This Row],[POP_2024]]</f>
        <v>0</v>
      </c>
      <c r="P4500" s="3">
        <f>+Tabella2026[[#This Row],[POPOLAZIONE PER DIFFERENZA ]]/SUM(Tabella2026[[POPOLAZIONE PER DIFFERENZA ]])</f>
        <v>0</v>
      </c>
      <c r="Q4500" s="3">
        <f>+Tabella2026[[#This Row],[INCIDENZA POPOLAZIONE PER DIFFERENZA]]*(PLAFOND-SUM(Tabella2026[CONTRIBUTO SULLA BASE DELLA POPOLAZIONE]))</f>
        <v>0</v>
      </c>
      <c r="R4500" s="3">
        <f>+Tabella2026[[#This Row],[CONTRIBUTO SULLA BASE DELLA POPOLAZIONE]]+Tabella2026[[#This Row],[CONTRIBUTO SULLA BASE DEL REDDITO]]</f>
        <v>9429.8119974760903</v>
      </c>
      <c r="S4500" s="3">
        <f>+Tabella2026[[#This Row],[CONTRIBUTO TOTALE]]/(PLAFOND/N_TESSERE)</f>
        <v>18.85962399495218</v>
      </c>
      <c r="T4500" s="3">
        <f>+MAX(CEILING(Tabella2026[[#This Row],[preDEF1]],1),1)</f>
        <v>19</v>
      </c>
      <c r="U4500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00" s="21">
        <f>+Tabella2026[[#This Row],[DEF - n. card]]*(PLAFOND/N_TESSERE)</f>
        <v>9500</v>
      </c>
      <c r="W4500" s="18"/>
    </row>
    <row r="4501" spans="2:23" x14ac:dyDescent="0.25">
      <c r="B4501" s="1" t="s">
        <v>9135</v>
      </c>
      <c r="C4501" s="2">
        <v>4079</v>
      </c>
      <c r="D4501" s="1" t="s">
        <v>9136</v>
      </c>
      <c r="E4501" s="1" t="s">
        <v>18</v>
      </c>
      <c r="F4501" s="1" t="s">
        <v>263</v>
      </c>
      <c r="G4501" s="1" t="s">
        <v>4778</v>
      </c>
      <c r="H4501" s="1" t="s">
        <v>15835</v>
      </c>
      <c r="I4501" s="5">
        <v>1885</v>
      </c>
      <c r="J4501" s="5">
        <v>33873236</v>
      </c>
      <c r="K4501" s="3">
        <f>+Tabella2026[[#This Row],[POP_2024]]/SUM(Tabella2026[POP_2024])</f>
        <v>3.1979796776110747E-5</v>
      </c>
      <c r="L4501" s="3">
        <f>+Tabella2026[[#This Row],[INCIDENZA POPOLAZIONE]]*(PLAFOND/2)</f>
        <v>9414.8281860394218</v>
      </c>
      <c r="M4501" s="3">
        <f>+IFERROR(Tabella2026[[#This Row],[reddito_2024]]/Tabella2026[[#This Row],[POP_2024]],"")</f>
        <v>17969.886472148541</v>
      </c>
      <c r="N4501" s="3">
        <f>+IF(Tabella2026[[#This Row],[REDDITO COMPLESSIVO PROCAPITE]]&lt;media_aggr_reddito_pc,(media_aggr_reddito_pc-Tabella2026[[#This Row],[REDDITO COMPLESSIVO PROCAPITE]]),0)</f>
        <v>0</v>
      </c>
      <c r="O4501" s="3">
        <f>+Tabella2026[[#This Row],[DIFFERENZA REDDITO INFERIORE ALLA MEDIA DALLA MEDIA]]*Tabella2026[[#This Row],[POP_2024]]</f>
        <v>0</v>
      </c>
      <c r="P4501" s="3">
        <f>+Tabella2026[[#This Row],[POPOLAZIONE PER DIFFERENZA ]]/SUM(Tabella2026[[POPOLAZIONE PER DIFFERENZA ]])</f>
        <v>0</v>
      </c>
      <c r="Q4501" s="3">
        <f>+Tabella2026[[#This Row],[INCIDENZA POPOLAZIONE PER DIFFERENZA]]*(PLAFOND-SUM(Tabella2026[CONTRIBUTO SULLA BASE DELLA POPOLAZIONE]))</f>
        <v>0</v>
      </c>
      <c r="R4501" s="3">
        <f>+Tabella2026[[#This Row],[CONTRIBUTO SULLA BASE DELLA POPOLAZIONE]]+Tabella2026[[#This Row],[CONTRIBUTO SULLA BASE DEL REDDITO]]</f>
        <v>9414.8281860394218</v>
      </c>
      <c r="S4501" s="3">
        <f>+Tabella2026[[#This Row],[CONTRIBUTO TOTALE]]/(PLAFOND/N_TESSERE)</f>
        <v>18.829656372078844</v>
      </c>
      <c r="T4501" s="3">
        <f>+MAX(CEILING(Tabella2026[[#This Row],[preDEF1]],1),1)</f>
        <v>19</v>
      </c>
      <c r="U4501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01" s="21">
        <f>+Tabella2026[[#This Row],[DEF - n. card]]*(PLAFOND/N_TESSERE)</f>
        <v>9500</v>
      </c>
      <c r="W4501" s="18"/>
    </row>
    <row r="4502" spans="2:23" x14ac:dyDescent="0.25">
      <c r="B4502" s="1" t="s">
        <v>9341</v>
      </c>
      <c r="C4502" s="2">
        <v>79080</v>
      </c>
      <c r="D4502" s="1" t="s">
        <v>9342</v>
      </c>
      <c r="E4502" s="1" t="s">
        <v>61</v>
      </c>
      <c r="F4502" s="1" t="s">
        <v>148</v>
      </c>
      <c r="G4502" s="1" t="s">
        <v>4778</v>
      </c>
      <c r="H4502" s="1" t="s">
        <v>15836</v>
      </c>
      <c r="I4502" s="5">
        <v>1885</v>
      </c>
      <c r="J4502" s="5">
        <v>29355354</v>
      </c>
      <c r="K4502" s="3">
        <f>+Tabella2026[[#This Row],[POP_2024]]/SUM(Tabella2026[POP_2024])</f>
        <v>3.1979796776110747E-5</v>
      </c>
      <c r="L4502" s="3">
        <f>+Tabella2026[[#This Row],[INCIDENZA POPOLAZIONE]]*(PLAFOND/2)</f>
        <v>9414.8281860394218</v>
      </c>
      <c r="M4502" s="3">
        <f>+IFERROR(Tabella2026[[#This Row],[reddito_2024]]/Tabella2026[[#This Row],[POP_2024]],"")</f>
        <v>15573.132095490717</v>
      </c>
      <c r="N4502" s="3">
        <f>+IF(Tabella2026[[#This Row],[REDDITO COMPLESSIVO PROCAPITE]]&lt;media_aggr_reddito_pc,(media_aggr_reddito_pc-Tabella2026[[#This Row],[REDDITO COMPLESSIVO PROCAPITE]]),0)</f>
        <v>2251.9339671180242</v>
      </c>
      <c r="O4502" s="3">
        <f>+Tabella2026[[#This Row],[DIFFERENZA REDDITO INFERIORE ALLA MEDIA DALLA MEDIA]]*Tabella2026[[#This Row],[POP_2024]]</f>
        <v>4244895.5280174753</v>
      </c>
      <c r="P4502" s="3">
        <f>+Tabella2026[[#This Row],[POPOLAZIONE PER DIFFERENZA ]]/SUM(Tabella2026[[POPOLAZIONE PER DIFFERENZA ]])</f>
        <v>3.7659953514814096E-5</v>
      </c>
      <c r="Q4502" s="3">
        <f>+Tabella2026[[#This Row],[INCIDENZA POPOLAZIONE PER DIFFERENZA]]*(PLAFOND-SUM(Tabella2026[CONTRIBUTO SULLA BASE DELLA POPOLAZIONE]))</f>
        <v>11087.062069796179</v>
      </c>
      <c r="R4502" s="3">
        <f>+Tabella2026[[#This Row],[CONTRIBUTO SULLA BASE DELLA POPOLAZIONE]]+Tabella2026[[#This Row],[CONTRIBUTO SULLA BASE DEL REDDITO]]</f>
        <v>20501.890255835599</v>
      </c>
      <c r="S4502" s="3">
        <f>+Tabella2026[[#This Row],[CONTRIBUTO TOTALE]]/(PLAFOND/N_TESSERE)</f>
        <v>41.003780511671195</v>
      </c>
      <c r="T4502" s="3">
        <f>+MAX(CEILING(Tabella2026[[#This Row],[preDEF1]],1),1)</f>
        <v>42</v>
      </c>
      <c r="U4502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4502" s="21">
        <f>+Tabella2026[[#This Row],[DEF - n. card]]*(PLAFOND/N_TESSERE)</f>
        <v>21000</v>
      </c>
      <c r="W4502" s="18"/>
    </row>
    <row r="4503" spans="2:23" x14ac:dyDescent="0.25">
      <c r="B4503" s="1" t="s">
        <v>9245</v>
      </c>
      <c r="C4503" s="2">
        <v>4210</v>
      </c>
      <c r="D4503" s="1" t="s">
        <v>9246</v>
      </c>
      <c r="E4503" s="1" t="s">
        <v>18</v>
      </c>
      <c r="F4503" s="1" t="s">
        <v>263</v>
      </c>
      <c r="G4503" s="1" t="s">
        <v>4778</v>
      </c>
      <c r="H4503" s="1" t="s">
        <v>15835</v>
      </c>
      <c r="I4503" s="5">
        <v>1884</v>
      </c>
      <c r="J4503" s="5">
        <v>30830735</v>
      </c>
      <c r="K4503" s="3">
        <f>+Tabella2026[[#This Row],[POP_2024]]/SUM(Tabella2026[POP_2024])</f>
        <v>3.1962831366680451E-5</v>
      </c>
      <c r="L4503" s="3">
        <f>+Tabella2026[[#This Row],[INCIDENZA POPOLAZIONE]]*(PLAFOND/2)</f>
        <v>9409.8335822272002</v>
      </c>
      <c r="M4503" s="3">
        <f>+IFERROR(Tabella2026[[#This Row],[reddito_2024]]/Tabella2026[[#This Row],[POP_2024]],"")</f>
        <v>16364.509023354565</v>
      </c>
      <c r="N4503" s="3">
        <f>+IF(Tabella2026[[#This Row],[REDDITO COMPLESSIVO PROCAPITE]]&lt;media_aggr_reddito_pc,(media_aggr_reddito_pc-Tabella2026[[#This Row],[REDDITO COMPLESSIVO PROCAPITE]]),0)</f>
        <v>1460.5570392541758</v>
      </c>
      <c r="O4503" s="3">
        <f>+Tabella2026[[#This Row],[DIFFERENZA REDDITO INFERIORE ALLA MEDIA DALLA MEDIA]]*Tabella2026[[#This Row],[POP_2024]]</f>
        <v>2751689.4619548675</v>
      </c>
      <c r="P4503" s="3">
        <f>+Tabella2026[[#This Row],[POPOLAZIONE PER DIFFERENZA ]]/SUM(Tabella2026[[POPOLAZIONE PER DIFFERENZA ]])</f>
        <v>2.4412496500902697E-5</v>
      </c>
      <c r="Q4503" s="3">
        <f>+Tabella2026[[#This Row],[INCIDENZA POPOLAZIONE PER DIFFERENZA]]*(PLAFOND-SUM(Tabella2026[CONTRIBUTO SULLA BASE DELLA POPOLAZIONE]))</f>
        <v>7187.0206604934074</v>
      </c>
      <c r="R4503" s="3">
        <f>+Tabella2026[[#This Row],[CONTRIBUTO SULLA BASE DELLA POPOLAZIONE]]+Tabella2026[[#This Row],[CONTRIBUTO SULLA BASE DEL REDDITO]]</f>
        <v>16596.854242720608</v>
      </c>
      <c r="S4503" s="3">
        <f>+Tabella2026[[#This Row],[CONTRIBUTO TOTALE]]/(PLAFOND/N_TESSERE)</f>
        <v>33.193708485441213</v>
      </c>
      <c r="T4503" s="3">
        <f>+MAX(CEILING(Tabella2026[[#This Row],[preDEF1]],1),1)</f>
        <v>34</v>
      </c>
      <c r="U4503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4503" s="21">
        <f>+Tabella2026[[#This Row],[DEF - n. card]]*(PLAFOND/N_TESSERE)</f>
        <v>17000</v>
      </c>
      <c r="W4503" s="18"/>
    </row>
    <row r="4504" spans="2:23" x14ac:dyDescent="0.25">
      <c r="B4504" s="1" t="s">
        <v>9115</v>
      </c>
      <c r="C4504" s="2">
        <v>78107</v>
      </c>
      <c r="D4504" s="1" t="s">
        <v>9116</v>
      </c>
      <c r="E4504" s="1" t="s">
        <v>61</v>
      </c>
      <c r="F4504" s="1" t="s">
        <v>178</v>
      </c>
      <c r="G4504" s="1" t="s">
        <v>4778</v>
      </c>
      <c r="H4504" s="1" t="s">
        <v>15836</v>
      </c>
      <c r="I4504" s="5">
        <v>1883</v>
      </c>
      <c r="J4504" s="5">
        <v>22908878</v>
      </c>
      <c r="K4504" s="3">
        <f>+Tabella2026[[#This Row],[POP_2024]]/SUM(Tabella2026[POP_2024])</f>
        <v>3.1945865957250155E-5</v>
      </c>
      <c r="L4504" s="3">
        <f>+Tabella2026[[#This Row],[INCIDENZA POPOLAZIONE]]*(PLAFOND/2)</f>
        <v>9404.8389784149767</v>
      </c>
      <c r="M4504" s="3">
        <f>+IFERROR(Tabella2026[[#This Row],[reddito_2024]]/Tabella2026[[#This Row],[POP_2024]],"")</f>
        <v>12166.15932023367</v>
      </c>
      <c r="N4504" s="3">
        <f>+IF(Tabella2026[[#This Row],[REDDITO COMPLESSIVO PROCAPITE]]&lt;media_aggr_reddito_pc,(media_aggr_reddito_pc-Tabella2026[[#This Row],[REDDITO COMPLESSIVO PROCAPITE]]),0)</f>
        <v>5658.9067423750712</v>
      </c>
      <c r="O4504" s="3">
        <f>+Tabella2026[[#This Row],[DIFFERENZA REDDITO INFERIORE ALLA MEDIA DALLA MEDIA]]*Tabella2026[[#This Row],[POP_2024]]</f>
        <v>10655721.395892259</v>
      </c>
      <c r="P4504" s="3">
        <f>+Tabella2026[[#This Row],[POPOLAZIONE PER DIFFERENZA ]]/SUM(Tabella2026[[POPOLAZIONE PER DIFFERENZA ]])</f>
        <v>9.453565341890327E-5</v>
      </c>
      <c r="Q4504" s="3">
        <f>+Tabella2026[[#This Row],[INCIDENZA POPOLAZIONE PER DIFFERENZA]]*(PLAFOND-SUM(Tabella2026[CONTRIBUTO SULLA BASE DELLA POPOLAZIONE]))</f>
        <v>27831.22546478517</v>
      </c>
      <c r="R4504" s="3">
        <f>+Tabella2026[[#This Row],[CONTRIBUTO SULLA BASE DELLA POPOLAZIONE]]+Tabella2026[[#This Row],[CONTRIBUTO SULLA BASE DEL REDDITO]]</f>
        <v>37236.064443200143</v>
      </c>
      <c r="S4504" s="3">
        <f>+Tabella2026[[#This Row],[CONTRIBUTO TOTALE]]/(PLAFOND/N_TESSERE)</f>
        <v>74.472128886400284</v>
      </c>
      <c r="T4504" s="3">
        <f>+MAX(CEILING(Tabella2026[[#This Row],[preDEF1]],1),1)</f>
        <v>75</v>
      </c>
      <c r="U4504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4504" s="21">
        <f>+Tabella2026[[#This Row],[DEF - n. card]]*(PLAFOND/N_TESSERE)</f>
        <v>37500</v>
      </c>
      <c r="W4504" s="18"/>
    </row>
    <row r="4505" spans="2:23" x14ac:dyDescent="0.25">
      <c r="B4505" s="1" t="s">
        <v>9111</v>
      </c>
      <c r="C4505" s="2">
        <v>1253</v>
      </c>
      <c r="D4505" s="1" t="s">
        <v>9112</v>
      </c>
      <c r="E4505" s="1" t="s">
        <v>18</v>
      </c>
      <c r="F4505" s="1" t="s">
        <v>17</v>
      </c>
      <c r="G4505" s="1" t="s">
        <v>4778</v>
      </c>
      <c r="H4505" s="1" t="s">
        <v>15835</v>
      </c>
      <c r="I4505" s="5">
        <v>1883</v>
      </c>
      <c r="J4505" s="5">
        <v>34905669</v>
      </c>
      <c r="K4505" s="3">
        <f>+Tabella2026[[#This Row],[POP_2024]]/SUM(Tabella2026[POP_2024])</f>
        <v>3.1945865957250155E-5</v>
      </c>
      <c r="L4505" s="3">
        <f>+Tabella2026[[#This Row],[INCIDENZA POPOLAZIONE]]*(PLAFOND/2)</f>
        <v>9404.8389784149767</v>
      </c>
      <c r="M4505" s="3">
        <f>+IFERROR(Tabella2026[[#This Row],[reddito_2024]]/Tabella2026[[#This Row],[POP_2024]],"")</f>
        <v>18537.264471587892</v>
      </c>
      <c r="N4505" s="3">
        <f>+IF(Tabella2026[[#This Row],[REDDITO COMPLESSIVO PROCAPITE]]&lt;media_aggr_reddito_pc,(media_aggr_reddito_pc-Tabella2026[[#This Row],[REDDITO COMPLESSIVO PROCAPITE]]),0)</f>
        <v>0</v>
      </c>
      <c r="O4505" s="3">
        <f>+Tabella2026[[#This Row],[DIFFERENZA REDDITO INFERIORE ALLA MEDIA DALLA MEDIA]]*Tabella2026[[#This Row],[POP_2024]]</f>
        <v>0</v>
      </c>
      <c r="P4505" s="3">
        <f>+Tabella2026[[#This Row],[POPOLAZIONE PER DIFFERENZA ]]/SUM(Tabella2026[[POPOLAZIONE PER DIFFERENZA ]])</f>
        <v>0</v>
      </c>
      <c r="Q4505" s="3">
        <f>+Tabella2026[[#This Row],[INCIDENZA POPOLAZIONE PER DIFFERENZA]]*(PLAFOND-SUM(Tabella2026[CONTRIBUTO SULLA BASE DELLA POPOLAZIONE]))</f>
        <v>0</v>
      </c>
      <c r="R4505" s="3">
        <f>+Tabella2026[[#This Row],[CONTRIBUTO SULLA BASE DELLA POPOLAZIONE]]+Tabella2026[[#This Row],[CONTRIBUTO SULLA BASE DEL REDDITO]]</f>
        <v>9404.8389784149767</v>
      </c>
      <c r="S4505" s="3">
        <f>+Tabella2026[[#This Row],[CONTRIBUTO TOTALE]]/(PLAFOND/N_TESSERE)</f>
        <v>18.809677956829955</v>
      </c>
      <c r="T4505" s="3">
        <f>+MAX(CEILING(Tabella2026[[#This Row],[preDEF1]],1),1)</f>
        <v>19</v>
      </c>
      <c r="U4505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05" s="21">
        <f>+Tabella2026[[#This Row],[DEF - n. card]]*(PLAFOND/N_TESSERE)</f>
        <v>9500</v>
      </c>
      <c r="W4505" s="18"/>
    </row>
    <row r="4506" spans="2:23" x14ac:dyDescent="0.25">
      <c r="B4506" s="1" t="s">
        <v>9045</v>
      </c>
      <c r="C4506" s="2">
        <v>19046</v>
      </c>
      <c r="D4506" s="1" t="s">
        <v>9046</v>
      </c>
      <c r="E4506" s="1" t="s">
        <v>12</v>
      </c>
      <c r="F4506" s="1" t="s">
        <v>193</v>
      </c>
      <c r="G4506" s="1" t="s">
        <v>4778</v>
      </c>
      <c r="H4506" s="1" t="s">
        <v>15835</v>
      </c>
      <c r="I4506" s="5">
        <v>1882</v>
      </c>
      <c r="J4506" s="5">
        <v>36994842</v>
      </c>
      <c r="K4506" s="3">
        <f>+Tabella2026[[#This Row],[POP_2024]]/SUM(Tabella2026[POP_2024])</f>
        <v>3.1928900547819858E-5</v>
      </c>
      <c r="L4506" s="3">
        <f>+Tabella2026[[#This Row],[INCIDENZA POPOLAZIONE]]*(PLAFOND/2)</f>
        <v>9399.8443746027551</v>
      </c>
      <c r="M4506" s="3">
        <f>+IFERROR(Tabella2026[[#This Row],[reddito_2024]]/Tabella2026[[#This Row],[POP_2024]],"")</f>
        <v>19657.195536663123</v>
      </c>
      <c r="N4506" s="3">
        <f>+IF(Tabella2026[[#This Row],[REDDITO COMPLESSIVO PROCAPITE]]&lt;media_aggr_reddito_pc,(media_aggr_reddito_pc-Tabella2026[[#This Row],[REDDITO COMPLESSIVO PROCAPITE]]),0)</f>
        <v>0</v>
      </c>
      <c r="O4506" s="3">
        <f>+Tabella2026[[#This Row],[DIFFERENZA REDDITO INFERIORE ALLA MEDIA DALLA MEDIA]]*Tabella2026[[#This Row],[POP_2024]]</f>
        <v>0</v>
      </c>
      <c r="P4506" s="3">
        <f>+Tabella2026[[#This Row],[POPOLAZIONE PER DIFFERENZA ]]/SUM(Tabella2026[[POPOLAZIONE PER DIFFERENZA ]])</f>
        <v>0</v>
      </c>
      <c r="Q4506" s="3">
        <f>+Tabella2026[[#This Row],[INCIDENZA POPOLAZIONE PER DIFFERENZA]]*(PLAFOND-SUM(Tabella2026[CONTRIBUTO SULLA BASE DELLA POPOLAZIONE]))</f>
        <v>0</v>
      </c>
      <c r="R4506" s="3">
        <f>+Tabella2026[[#This Row],[CONTRIBUTO SULLA BASE DELLA POPOLAZIONE]]+Tabella2026[[#This Row],[CONTRIBUTO SULLA BASE DEL REDDITO]]</f>
        <v>9399.8443746027551</v>
      </c>
      <c r="S4506" s="3">
        <f>+Tabella2026[[#This Row],[CONTRIBUTO TOTALE]]/(PLAFOND/N_TESSERE)</f>
        <v>18.799688749205512</v>
      </c>
      <c r="T4506" s="3">
        <f>+MAX(CEILING(Tabella2026[[#This Row],[preDEF1]],1),1)</f>
        <v>19</v>
      </c>
      <c r="U4506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06" s="21">
        <f>+Tabella2026[[#This Row],[DEF - n. card]]*(PLAFOND/N_TESSERE)</f>
        <v>9500</v>
      </c>
      <c r="W4506" s="18"/>
    </row>
    <row r="4507" spans="2:23" x14ac:dyDescent="0.25">
      <c r="B4507" s="1" t="s">
        <v>8983</v>
      </c>
      <c r="C4507" s="2">
        <v>62062</v>
      </c>
      <c r="D4507" s="1" t="s">
        <v>8984</v>
      </c>
      <c r="E4507" s="1" t="s">
        <v>15</v>
      </c>
      <c r="F4507" s="1" t="s">
        <v>256</v>
      </c>
      <c r="G4507" s="1" t="s">
        <v>4778</v>
      </c>
      <c r="H4507" s="1" t="s">
        <v>15836</v>
      </c>
      <c r="I4507" s="5">
        <v>1882</v>
      </c>
      <c r="J4507" s="5">
        <v>21058333</v>
      </c>
      <c r="K4507" s="3">
        <f>+Tabella2026[[#This Row],[POP_2024]]/SUM(Tabella2026[POP_2024])</f>
        <v>3.1928900547819858E-5</v>
      </c>
      <c r="L4507" s="3">
        <f>+Tabella2026[[#This Row],[INCIDENZA POPOLAZIONE]]*(PLAFOND/2)</f>
        <v>9399.8443746027551</v>
      </c>
      <c r="M4507" s="3">
        <f>+IFERROR(Tabella2026[[#This Row],[reddito_2024]]/Tabella2026[[#This Row],[POP_2024]],"")</f>
        <v>11189.337407013814</v>
      </c>
      <c r="N4507" s="3">
        <f>+IF(Tabella2026[[#This Row],[REDDITO COMPLESSIVO PROCAPITE]]&lt;media_aggr_reddito_pc,(media_aggr_reddito_pc-Tabella2026[[#This Row],[REDDITO COMPLESSIVO PROCAPITE]]),0)</f>
        <v>6635.7286555949267</v>
      </c>
      <c r="O4507" s="3">
        <f>+Tabella2026[[#This Row],[DIFFERENZA REDDITO INFERIORE ALLA MEDIA DALLA MEDIA]]*Tabella2026[[#This Row],[POP_2024]]</f>
        <v>12488441.329829652</v>
      </c>
      <c r="P4507" s="3">
        <f>+Tabella2026[[#This Row],[POPOLAZIONE PER DIFFERENZA ]]/SUM(Tabella2026[[POPOLAZIONE PER DIFFERENZA ]])</f>
        <v>1.1079521671373668E-4</v>
      </c>
      <c r="Q4507" s="3">
        <f>+Tabella2026[[#This Row],[INCIDENZA POPOLAZIONE PER DIFFERENZA]]*(PLAFOND-SUM(Tabella2026[CONTRIBUTO SULLA BASE DELLA POPOLAZIONE]))</f>
        <v>32618.028704111675</v>
      </c>
      <c r="R4507" s="3">
        <f>+Tabella2026[[#This Row],[CONTRIBUTO SULLA BASE DELLA POPOLAZIONE]]+Tabella2026[[#This Row],[CONTRIBUTO SULLA BASE DEL REDDITO]]</f>
        <v>42017.87307871443</v>
      </c>
      <c r="S4507" s="3">
        <f>+Tabella2026[[#This Row],[CONTRIBUTO TOTALE]]/(PLAFOND/N_TESSERE)</f>
        <v>84.035746157428861</v>
      </c>
      <c r="T4507" s="3">
        <f>+MAX(CEILING(Tabella2026[[#This Row],[preDEF1]],1),1)</f>
        <v>85</v>
      </c>
      <c r="U4507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4507" s="21">
        <f>+Tabella2026[[#This Row],[DEF - n. card]]*(PLAFOND/N_TESSERE)</f>
        <v>42500</v>
      </c>
      <c r="W4507" s="18"/>
    </row>
    <row r="4508" spans="2:23" x14ac:dyDescent="0.25">
      <c r="B4508" s="1" t="s">
        <v>8895</v>
      </c>
      <c r="C4508" s="2">
        <v>101020</v>
      </c>
      <c r="D4508" s="1" t="s">
        <v>8896</v>
      </c>
      <c r="E4508" s="1" t="s">
        <v>61</v>
      </c>
      <c r="F4508" s="1" t="s">
        <v>239</v>
      </c>
      <c r="G4508" s="1" t="s">
        <v>4778</v>
      </c>
      <c r="H4508" s="1" t="s">
        <v>15836</v>
      </c>
      <c r="I4508" s="5">
        <v>1881</v>
      </c>
      <c r="J4508" s="5">
        <v>21028617</v>
      </c>
      <c r="K4508" s="3">
        <f>+Tabella2026[[#This Row],[POP_2024]]/SUM(Tabella2026[POP_2024])</f>
        <v>3.1911935138389562E-5</v>
      </c>
      <c r="L4508" s="3">
        <f>+Tabella2026[[#This Row],[INCIDENZA POPOLAZIONE]]*(PLAFOND/2)</f>
        <v>9394.8497707905335</v>
      </c>
      <c r="M4508" s="3">
        <f>+IFERROR(Tabella2026[[#This Row],[reddito_2024]]/Tabella2026[[#This Row],[POP_2024]],"")</f>
        <v>11179.488038277512</v>
      </c>
      <c r="N4508" s="3">
        <f>+IF(Tabella2026[[#This Row],[REDDITO COMPLESSIVO PROCAPITE]]&lt;media_aggr_reddito_pc,(media_aggr_reddito_pc-Tabella2026[[#This Row],[REDDITO COMPLESSIVO PROCAPITE]]),0)</f>
        <v>6645.5780243312292</v>
      </c>
      <c r="O4508" s="3">
        <f>+Tabella2026[[#This Row],[DIFFERENZA REDDITO INFERIORE ALLA MEDIA DALLA MEDIA]]*Tabella2026[[#This Row],[POP_2024]]</f>
        <v>12500332.263767043</v>
      </c>
      <c r="P4508" s="3">
        <f>+Tabella2026[[#This Row],[POPOLAZIONE PER DIFFERENZA ]]/SUM(Tabella2026[[POPOLAZIONE PER DIFFERENZA ]])</f>
        <v>1.1090071095178663E-4</v>
      </c>
      <c r="Q4508" s="3">
        <f>+Tabella2026[[#This Row],[INCIDENZA POPOLAZIONE PER DIFFERENZA]]*(PLAFOND-SUM(Tabella2026[CONTRIBUTO SULLA BASE DELLA POPOLAZIONE]))</f>
        <v>32649.086128672901</v>
      </c>
      <c r="R4508" s="3">
        <f>+Tabella2026[[#This Row],[CONTRIBUTO SULLA BASE DELLA POPOLAZIONE]]+Tabella2026[[#This Row],[CONTRIBUTO SULLA BASE DEL REDDITO]]</f>
        <v>42043.935899463439</v>
      </c>
      <c r="S4508" s="3">
        <f>+Tabella2026[[#This Row],[CONTRIBUTO TOTALE]]/(PLAFOND/N_TESSERE)</f>
        <v>84.087871798926884</v>
      </c>
      <c r="T4508" s="3">
        <f>+MAX(CEILING(Tabella2026[[#This Row],[preDEF1]],1),1)</f>
        <v>85</v>
      </c>
      <c r="U4508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4508" s="21">
        <f>+Tabella2026[[#This Row],[DEF - n. card]]*(PLAFOND/N_TESSERE)</f>
        <v>42500</v>
      </c>
      <c r="W4508" s="18"/>
    </row>
    <row r="4509" spans="2:23" x14ac:dyDescent="0.25">
      <c r="B4509" s="1" t="s">
        <v>9133</v>
      </c>
      <c r="C4509" s="2">
        <v>118060</v>
      </c>
      <c r="D4509" s="1" t="s">
        <v>9134</v>
      </c>
      <c r="E4509" s="1" t="s">
        <v>76</v>
      </c>
      <c r="F4509" s="1" t="s">
        <v>75</v>
      </c>
      <c r="G4509" s="1" t="s">
        <v>4778</v>
      </c>
      <c r="H4509" s="1" t="s">
        <v>15836</v>
      </c>
      <c r="I4509" s="5">
        <v>1881</v>
      </c>
      <c r="J4509" s="5">
        <v>23077416</v>
      </c>
      <c r="K4509" s="3">
        <f>+Tabella2026[[#This Row],[POP_2024]]/SUM(Tabella2026[POP_2024])</f>
        <v>3.1911935138389562E-5</v>
      </c>
      <c r="L4509" s="3">
        <f>+Tabella2026[[#This Row],[INCIDENZA POPOLAZIONE]]*(PLAFOND/2)</f>
        <v>9394.8497707905335</v>
      </c>
      <c r="M4509" s="3">
        <f>+IFERROR(Tabella2026[[#This Row],[reddito_2024]]/Tabella2026[[#This Row],[POP_2024]],"")</f>
        <v>12268.695374800638</v>
      </c>
      <c r="N4509" s="3">
        <f>+IF(Tabella2026[[#This Row],[REDDITO COMPLESSIVO PROCAPITE]]&lt;media_aggr_reddito_pc,(media_aggr_reddito_pc-Tabella2026[[#This Row],[REDDITO COMPLESSIVO PROCAPITE]]),0)</f>
        <v>5556.370687808103</v>
      </c>
      <c r="O4509" s="3">
        <f>+Tabella2026[[#This Row],[DIFFERENZA REDDITO INFERIORE ALLA MEDIA DALLA MEDIA]]*Tabella2026[[#This Row],[POP_2024]]</f>
        <v>10451533.263767041</v>
      </c>
      <c r="P4509" s="3">
        <f>+Tabella2026[[#This Row],[POPOLAZIONE PER DIFFERENZA ]]/SUM(Tabella2026[[POPOLAZIONE PER DIFFERENZA ]])</f>
        <v>9.2724132849466835E-5</v>
      </c>
      <c r="Q4509" s="3">
        <f>+Tabella2026[[#This Row],[INCIDENZA POPOLAZIONE PER DIFFERENZA]]*(PLAFOND-SUM(Tabella2026[CONTRIBUTO SULLA BASE DELLA POPOLAZIONE]))</f>
        <v>27297.915167783511</v>
      </c>
      <c r="R4509" s="3">
        <f>+Tabella2026[[#This Row],[CONTRIBUTO SULLA BASE DELLA POPOLAZIONE]]+Tabella2026[[#This Row],[CONTRIBUTO SULLA BASE DEL REDDITO]]</f>
        <v>36692.764938574044</v>
      </c>
      <c r="S4509" s="3">
        <f>+Tabella2026[[#This Row],[CONTRIBUTO TOTALE]]/(PLAFOND/N_TESSERE)</f>
        <v>73.385529877148088</v>
      </c>
      <c r="T4509" s="3">
        <f>+MAX(CEILING(Tabella2026[[#This Row],[preDEF1]],1),1)</f>
        <v>74</v>
      </c>
      <c r="U4509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4509" s="21">
        <f>+Tabella2026[[#This Row],[DEF - n. card]]*(PLAFOND/N_TESSERE)</f>
        <v>37000</v>
      </c>
      <c r="W4509" s="18"/>
    </row>
    <row r="4510" spans="2:23" x14ac:dyDescent="0.25">
      <c r="B4510" s="1" t="s">
        <v>8999</v>
      </c>
      <c r="C4510" s="2">
        <v>79056</v>
      </c>
      <c r="D4510" s="1" t="s">
        <v>9000</v>
      </c>
      <c r="E4510" s="1" t="s">
        <v>61</v>
      </c>
      <c r="F4510" s="1" t="s">
        <v>148</v>
      </c>
      <c r="G4510" s="1" t="s">
        <v>4778</v>
      </c>
      <c r="H4510" s="1" t="s">
        <v>15836</v>
      </c>
      <c r="I4510" s="5">
        <v>1879</v>
      </c>
      <c r="J4510" s="5">
        <v>18157256</v>
      </c>
      <c r="K4510" s="3">
        <f>+Tabella2026[[#This Row],[POP_2024]]/SUM(Tabella2026[POP_2024])</f>
        <v>3.1878004319528962E-5</v>
      </c>
      <c r="L4510" s="3">
        <f>+Tabella2026[[#This Row],[INCIDENZA POPOLAZIONE]]*(PLAFOND/2)</f>
        <v>9384.8605631660866</v>
      </c>
      <c r="M4510" s="3">
        <f>+IFERROR(Tabella2026[[#This Row],[reddito_2024]]/Tabella2026[[#This Row],[POP_2024]],"")</f>
        <v>9663.2549228312928</v>
      </c>
      <c r="N4510" s="3">
        <f>+IF(Tabella2026[[#This Row],[REDDITO COMPLESSIVO PROCAPITE]]&lt;media_aggr_reddito_pc,(media_aggr_reddito_pc-Tabella2026[[#This Row],[REDDITO COMPLESSIVO PROCAPITE]]),0)</f>
        <v>8161.8111397774483</v>
      </c>
      <c r="O4510" s="3">
        <f>+Tabella2026[[#This Row],[DIFFERENZA REDDITO INFERIORE ALLA MEDIA DALLA MEDIA]]*Tabella2026[[#This Row],[POP_2024]]</f>
        <v>15336043.131641826</v>
      </c>
      <c r="P4510" s="3">
        <f>+Tabella2026[[#This Row],[POPOLAZIONE PER DIFFERENZA ]]/SUM(Tabella2026[[POPOLAZIONE PER DIFFERENZA ]])</f>
        <v>1.3605863033066323E-4</v>
      </c>
      <c r="Q4510" s="3">
        <f>+Tabella2026[[#This Row],[INCIDENZA POPOLAZIONE PER DIFFERENZA]]*(PLAFOND-SUM(Tabella2026[CONTRIBUTO SULLA BASE DELLA POPOLAZIONE]))</f>
        <v>40055.558725374671</v>
      </c>
      <c r="R4510" s="3">
        <f>+Tabella2026[[#This Row],[CONTRIBUTO SULLA BASE DELLA POPOLAZIONE]]+Tabella2026[[#This Row],[CONTRIBUTO SULLA BASE DEL REDDITO]]</f>
        <v>49440.419288540754</v>
      </c>
      <c r="S4510" s="3">
        <f>+Tabella2026[[#This Row],[CONTRIBUTO TOTALE]]/(PLAFOND/N_TESSERE)</f>
        <v>98.880838577081505</v>
      </c>
      <c r="T4510" s="3">
        <f>+MAX(CEILING(Tabella2026[[#This Row],[preDEF1]],1),1)</f>
        <v>99</v>
      </c>
      <c r="U4510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4510" s="21">
        <f>+Tabella2026[[#This Row],[DEF - n. card]]*(PLAFOND/N_TESSERE)</f>
        <v>49500</v>
      </c>
      <c r="W4510" s="18"/>
    </row>
    <row r="4511" spans="2:23" x14ac:dyDescent="0.25">
      <c r="B4511" s="1" t="s">
        <v>8995</v>
      </c>
      <c r="C4511" s="2">
        <v>44073</v>
      </c>
      <c r="D4511" s="1" t="s">
        <v>8996</v>
      </c>
      <c r="E4511" s="1" t="s">
        <v>117</v>
      </c>
      <c r="F4511" s="1" t="s">
        <v>360</v>
      </c>
      <c r="G4511" s="1" t="s">
        <v>4778</v>
      </c>
      <c r="H4511" s="1" t="s">
        <v>15834</v>
      </c>
      <c r="I4511" s="5">
        <v>1879</v>
      </c>
      <c r="J4511" s="5">
        <v>31319276</v>
      </c>
      <c r="K4511" s="3">
        <f>+Tabella2026[[#This Row],[POP_2024]]/SUM(Tabella2026[POP_2024])</f>
        <v>3.1878004319528962E-5</v>
      </c>
      <c r="L4511" s="3">
        <f>+Tabella2026[[#This Row],[INCIDENZA POPOLAZIONE]]*(PLAFOND/2)</f>
        <v>9384.8605631660866</v>
      </c>
      <c r="M4511" s="3">
        <f>+IFERROR(Tabella2026[[#This Row],[reddito_2024]]/Tabella2026[[#This Row],[POP_2024]],"")</f>
        <v>16668.055348589674</v>
      </c>
      <c r="N4511" s="3">
        <f>+IF(Tabella2026[[#This Row],[REDDITO COMPLESSIVO PROCAPITE]]&lt;media_aggr_reddito_pc,(media_aggr_reddito_pc-Tabella2026[[#This Row],[REDDITO COMPLESSIVO PROCAPITE]]),0)</f>
        <v>1157.0107140190667</v>
      </c>
      <c r="O4511" s="3">
        <f>+Tabella2026[[#This Row],[DIFFERENZA REDDITO INFERIORE ALLA MEDIA DALLA MEDIA]]*Tabella2026[[#This Row],[POP_2024]]</f>
        <v>2174023.1316418261</v>
      </c>
      <c r="P4511" s="3">
        <f>+Tabella2026[[#This Row],[POPOLAZIONE PER DIFFERENZA ]]/SUM(Tabella2026[[POPOLAZIONE PER DIFFERENZA ]])</f>
        <v>1.928754418980949E-5</v>
      </c>
      <c r="Q4511" s="3">
        <f>+Tabella2026[[#This Row],[INCIDENZA POPOLAZIONE PER DIFFERENZA]]*(PLAFOND-SUM(Tabella2026[CONTRIBUTO SULLA BASE DELLA POPOLAZIONE]))</f>
        <v>5678.2385438217943</v>
      </c>
      <c r="R4511" s="3">
        <f>+Tabella2026[[#This Row],[CONTRIBUTO SULLA BASE DELLA POPOLAZIONE]]+Tabella2026[[#This Row],[CONTRIBUTO SULLA BASE DEL REDDITO]]</f>
        <v>15063.09910698788</v>
      </c>
      <c r="S4511" s="3">
        <f>+Tabella2026[[#This Row],[CONTRIBUTO TOTALE]]/(PLAFOND/N_TESSERE)</f>
        <v>30.126198213975758</v>
      </c>
      <c r="T4511" s="3">
        <f>+MAX(CEILING(Tabella2026[[#This Row],[preDEF1]],1),1)</f>
        <v>31</v>
      </c>
      <c r="U4511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4511" s="21">
        <f>+Tabella2026[[#This Row],[DEF - n. card]]*(PLAFOND/N_TESSERE)</f>
        <v>15500</v>
      </c>
      <c r="W4511" s="18"/>
    </row>
    <row r="4512" spans="2:23" x14ac:dyDescent="0.25">
      <c r="B4512" s="1" t="s">
        <v>8795</v>
      </c>
      <c r="C4512" s="2">
        <v>80056</v>
      </c>
      <c r="D4512" s="1" t="s">
        <v>8796</v>
      </c>
      <c r="E4512" s="1" t="s">
        <v>61</v>
      </c>
      <c r="F4512" s="1" t="s">
        <v>62</v>
      </c>
      <c r="G4512" s="1" t="s">
        <v>4778</v>
      </c>
      <c r="H4512" s="1" t="s">
        <v>15836</v>
      </c>
      <c r="I4512" s="5">
        <v>1878</v>
      </c>
      <c r="J4512" s="5">
        <v>21959469</v>
      </c>
      <c r="K4512" s="3">
        <f>+Tabella2026[[#This Row],[POP_2024]]/SUM(Tabella2026[POP_2024])</f>
        <v>3.1861038910098666E-5</v>
      </c>
      <c r="L4512" s="3">
        <f>+Tabella2026[[#This Row],[INCIDENZA POPOLAZIONE]]*(PLAFOND/2)</f>
        <v>9379.865959353865</v>
      </c>
      <c r="M4512" s="3">
        <f>+IFERROR(Tabella2026[[#This Row],[reddito_2024]]/Tabella2026[[#This Row],[POP_2024]],"")</f>
        <v>11693.007987220448</v>
      </c>
      <c r="N4512" s="3">
        <f>+IF(Tabella2026[[#This Row],[REDDITO COMPLESSIVO PROCAPITE]]&lt;media_aggr_reddito_pc,(media_aggr_reddito_pc-Tabella2026[[#This Row],[REDDITO COMPLESSIVO PROCAPITE]]),0)</f>
        <v>6132.0580753882932</v>
      </c>
      <c r="O4512" s="3">
        <f>+Tabella2026[[#This Row],[DIFFERENZA REDDITO INFERIORE ALLA MEDIA DALLA MEDIA]]*Tabella2026[[#This Row],[POP_2024]]</f>
        <v>11516005.065579215</v>
      </c>
      <c r="P4512" s="3">
        <f>+Tabella2026[[#This Row],[POPOLAZIONE PER DIFFERENZA ]]/SUM(Tabella2026[[POPOLAZIONE PER DIFFERENZA ]])</f>
        <v>1.0216793619150089E-4</v>
      </c>
      <c r="Q4512" s="3">
        <f>+Tabella2026[[#This Row],[INCIDENZA POPOLAZIONE PER DIFFERENZA]]*(PLAFOND-SUM(Tabella2026[CONTRIBUTO SULLA BASE DELLA POPOLAZIONE]))</f>
        <v>30078.163788825841</v>
      </c>
      <c r="R4512" s="3">
        <f>+Tabella2026[[#This Row],[CONTRIBUTO SULLA BASE DELLA POPOLAZIONE]]+Tabella2026[[#This Row],[CONTRIBUTO SULLA BASE DEL REDDITO]]</f>
        <v>39458.029748179702</v>
      </c>
      <c r="S4512" s="3">
        <f>+Tabella2026[[#This Row],[CONTRIBUTO TOTALE]]/(PLAFOND/N_TESSERE)</f>
        <v>78.916059496359409</v>
      </c>
      <c r="T4512" s="3">
        <f>+MAX(CEILING(Tabella2026[[#This Row],[preDEF1]],1),1)</f>
        <v>79</v>
      </c>
      <c r="U4512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4512" s="21">
        <f>+Tabella2026[[#This Row],[DEF - n. card]]*(PLAFOND/N_TESSERE)</f>
        <v>39500</v>
      </c>
      <c r="W4512" s="18"/>
    </row>
    <row r="4513" spans="2:23" x14ac:dyDescent="0.25">
      <c r="B4513" s="1" t="s">
        <v>8913</v>
      </c>
      <c r="C4513" s="2">
        <v>76022</v>
      </c>
      <c r="D4513" s="1" t="s">
        <v>8914</v>
      </c>
      <c r="E4513" s="1" t="s">
        <v>213</v>
      </c>
      <c r="F4513" s="1" t="s">
        <v>212</v>
      </c>
      <c r="G4513" s="1" t="s">
        <v>4778</v>
      </c>
      <c r="H4513" s="1" t="s">
        <v>15836</v>
      </c>
      <c r="I4513" s="5">
        <v>1877</v>
      </c>
      <c r="J4513" s="5">
        <v>28543812</v>
      </c>
      <c r="K4513" s="3">
        <f>+Tabella2026[[#This Row],[POP_2024]]/SUM(Tabella2026[POP_2024])</f>
        <v>3.184407350066837E-5</v>
      </c>
      <c r="L4513" s="3">
        <f>+Tabella2026[[#This Row],[INCIDENZA POPOLAZIONE]]*(PLAFOND/2)</f>
        <v>9374.8713555416434</v>
      </c>
      <c r="M4513" s="3">
        <f>+IFERROR(Tabella2026[[#This Row],[reddito_2024]]/Tabella2026[[#This Row],[POP_2024]],"")</f>
        <v>15207.145444858817</v>
      </c>
      <c r="N4513" s="3">
        <f>+IF(Tabella2026[[#This Row],[REDDITO COMPLESSIVO PROCAPITE]]&lt;media_aggr_reddito_pc,(media_aggr_reddito_pc-Tabella2026[[#This Row],[REDDITO COMPLESSIVO PROCAPITE]]),0)</f>
        <v>2617.9206177499236</v>
      </c>
      <c r="O4513" s="3">
        <f>+Tabella2026[[#This Row],[DIFFERENZA REDDITO INFERIORE ALLA MEDIA DALLA MEDIA]]*Tabella2026[[#This Row],[POP_2024]]</f>
        <v>4913836.9995166063</v>
      </c>
      <c r="P4513" s="3">
        <f>+Tabella2026[[#This Row],[POPOLAZIONE PER DIFFERENZA ]]/SUM(Tabella2026[[POPOLAZIONE PER DIFFERENZA ]])</f>
        <v>4.3594682545131216E-5</v>
      </c>
      <c r="Q4513" s="3">
        <f>+Tabella2026[[#This Row],[INCIDENZA POPOLAZIONE PER DIFFERENZA]]*(PLAFOND-SUM(Tabella2026[CONTRIBUTO SULLA BASE DELLA POPOLAZIONE]))</f>
        <v>12834.241845274773</v>
      </c>
      <c r="R4513" s="3">
        <f>+Tabella2026[[#This Row],[CONTRIBUTO SULLA BASE DELLA POPOLAZIONE]]+Tabella2026[[#This Row],[CONTRIBUTO SULLA BASE DEL REDDITO]]</f>
        <v>22209.113200816417</v>
      </c>
      <c r="S4513" s="3">
        <f>+Tabella2026[[#This Row],[CONTRIBUTO TOTALE]]/(PLAFOND/N_TESSERE)</f>
        <v>44.418226401632836</v>
      </c>
      <c r="T4513" s="3">
        <f>+MAX(CEILING(Tabella2026[[#This Row],[preDEF1]],1),1)</f>
        <v>45</v>
      </c>
      <c r="U4513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4513" s="21">
        <f>+Tabella2026[[#This Row],[DEF - n. card]]*(PLAFOND/N_TESSERE)</f>
        <v>22500</v>
      </c>
      <c r="W4513" s="18"/>
    </row>
    <row r="4514" spans="2:23" x14ac:dyDescent="0.25">
      <c r="B4514" s="1" t="s">
        <v>8987</v>
      </c>
      <c r="C4514" s="2">
        <v>96032</v>
      </c>
      <c r="D4514" s="1" t="s">
        <v>8988</v>
      </c>
      <c r="E4514" s="1" t="s">
        <v>18</v>
      </c>
      <c r="F4514" s="1" t="s">
        <v>403</v>
      </c>
      <c r="G4514" s="1" t="s">
        <v>4778</v>
      </c>
      <c r="H4514" s="1" t="s">
        <v>15835</v>
      </c>
      <c r="I4514" s="5">
        <v>1877</v>
      </c>
      <c r="J4514" s="5">
        <v>36187872</v>
      </c>
      <c r="K4514" s="3">
        <f>+Tabella2026[[#This Row],[POP_2024]]/SUM(Tabella2026[POP_2024])</f>
        <v>3.184407350066837E-5</v>
      </c>
      <c r="L4514" s="3">
        <f>+Tabella2026[[#This Row],[INCIDENZA POPOLAZIONE]]*(PLAFOND/2)</f>
        <v>9374.8713555416434</v>
      </c>
      <c r="M4514" s="3">
        <f>+IFERROR(Tabella2026[[#This Row],[reddito_2024]]/Tabella2026[[#This Row],[POP_2024]],"")</f>
        <v>19279.633457645177</v>
      </c>
      <c r="N4514" s="3">
        <f>+IF(Tabella2026[[#This Row],[REDDITO COMPLESSIVO PROCAPITE]]&lt;media_aggr_reddito_pc,(media_aggr_reddito_pc-Tabella2026[[#This Row],[REDDITO COMPLESSIVO PROCAPITE]]),0)</f>
        <v>0</v>
      </c>
      <c r="O4514" s="3">
        <f>+Tabella2026[[#This Row],[DIFFERENZA REDDITO INFERIORE ALLA MEDIA DALLA MEDIA]]*Tabella2026[[#This Row],[POP_2024]]</f>
        <v>0</v>
      </c>
      <c r="P4514" s="3">
        <f>+Tabella2026[[#This Row],[POPOLAZIONE PER DIFFERENZA ]]/SUM(Tabella2026[[POPOLAZIONE PER DIFFERENZA ]])</f>
        <v>0</v>
      </c>
      <c r="Q4514" s="3">
        <f>+Tabella2026[[#This Row],[INCIDENZA POPOLAZIONE PER DIFFERENZA]]*(PLAFOND-SUM(Tabella2026[CONTRIBUTO SULLA BASE DELLA POPOLAZIONE]))</f>
        <v>0</v>
      </c>
      <c r="R4514" s="3">
        <f>+Tabella2026[[#This Row],[CONTRIBUTO SULLA BASE DELLA POPOLAZIONE]]+Tabella2026[[#This Row],[CONTRIBUTO SULLA BASE DEL REDDITO]]</f>
        <v>9374.8713555416434</v>
      </c>
      <c r="S4514" s="3">
        <f>+Tabella2026[[#This Row],[CONTRIBUTO TOTALE]]/(PLAFOND/N_TESSERE)</f>
        <v>18.749742711083286</v>
      </c>
      <c r="T4514" s="3">
        <f>+MAX(CEILING(Tabella2026[[#This Row],[preDEF1]],1),1)</f>
        <v>19</v>
      </c>
      <c r="U4514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14" s="21">
        <f>+Tabella2026[[#This Row],[DEF - n. card]]*(PLAFOND/N_TESSERE)</f>
        <v>9500</v>
      </c>
      <c r="W4514" s="18"/>
    </row>
    <row r="4515" spans="2:23" x14ac:dyDescent="0.25">
      <c r="B4515" s="1" t="s">
        <v>9129</v>
      </c>
      <c r="C4515" s="2">
        <v>1060</v>
      </c>
      <c r="D4515" s="1" t="s">
        <v>9130</v>
      </c>
      <c r="E4515" s="1" t="s">
        <v>18</v>
      </c>
      <c r="F4515" s="1" t="s">
        <v>17</v>
      </c>
      <c r="G4515" s="1" t="s">
        <v>4778</v>
      </c>
      <c r="H4515" s="1" t="s">
        <v>15835</v>
      </c>
      <c r="I4515" s="5">
        <v>1876</v>
      </c>
      <c r="J4515" s="5">
        <v>38705691</v>
      </c>
      <c r="K4515" s="3">
        <f>+Tabella2026[[#This Row],[POP_2024]]/SUM(Tabella2026[POP_2024])</f>
        <v>3.1827108091238073E-5</v>
      </c>
      <c r="L4515" s="3">
        <f>+Tabella2026[[#This Row],[INCIDENZA POPOLAZIONE]]*(PLAFOND/2)</f>
        <v>9369.87675172942</v>
      </c>
      <c r="M4515" s="3">
        <f>+IFERROR(Tabella2026[[#This Row],[reddito_2024]]/Tabella2026[[#This Row],[POP_2024]],"")</f>
        <v>20632.031449893391</v>
      </c>
      <c r="N4515" s="3">
        <f>+IF(Tabella2026[[#This Row],[REDDITO COMPLESSIVO PROCAPITE]]&lt;media_aggr_reddito_pc,(media_aggr_reddito_pc-Tabella2026[[#This Row],[REDDITO COMPLESSIVO PROCAPITE]]),0)</f>
        <v>0</v>
      </c>
      <c r="O4515" s="3">
        <f>+Tabella2026[[#This Row],[DIFFERENZA REDDITO INFERIORE ALLA MEDIA DALLA MEDIA]]*Tabella2026[[#This Row],[POP_2024]]</f>
        <v>0</v>
      </c>
      <c r="P4515" s="3">
        <f>+Tabella2026[[#This Row],[POPOLAZIONE PER DIFFERENZA ]]/SUM(Tabella2026[[POPOLAZIONE PER DIFFERENZA ]])</f>
        <v>0</v>
      </c>
      <c r="Q4515" s="3">
        <f>+Tabella2026[[#This Row],[INCIDENZA POPOLAZIONE PER DIFFERENZA]]*(PLAFOND-SUM(Tabella2026[CONTRIBUTO SULLA BASE DELLA POPOLAZIONE]))</f>
        <v>0</v>
      </c>
      <c r="R4515" s="3">
        <f>+Tabella2026[[#This Row],[CONTRIBUTO SULLA BASE DELLA POPOLAZIONE]]+Tabella2026[[#This Row],[CONTRIBUTO SULLA BASE DEL REDDITO]]</f>
        <v>9369.87675172942</v>
      </c>
      <c r="S4515" s="3">
        <f>+Tabella2026[[#This Row],[CONTRIBUTO TOTALE]]/(PLAFOND/N_TESSERE)</f>
        <v>18.739753503458839</v>
      </c>
      <c r="T4515" s="3">
        <f>+MAX(CEILING(Tabella2026[[#This Row],[preDEF1]],1),1)</f>
        <v>19</v>
      </c>
      <c r="U4515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15" s="21">
        <f>+Tabella2026[[#This Row],[DEF - n. card]]*(PLAFOND/N_TESSERE)</f>
        <v>9500</v>
      </c>
      <c r="W4515" s="18"/>
    </row>
    <row r="4516" spans="2:23" x14ac:dyDescent="0.25">
      <c r="B4516" s="1" t="s">
        <v>9327</v>
      </c>
      <c r="C4516" s="2">
        <v>82002</v>
      </c>
      <c r="D4516" s="1" t="s">
        <v>9328</v>
      </c>
      <c r="E4516" s="1" t="s">
        <v>21</v>
      </c>
      <c r="F4516" s="1" t="s">
        <v>20</v>
      </c>
      <c r="G4516" s="1" t="s">
        <v>4778</v>
      </c>
      <c r="H4516" s="1" t="s">
        <v>15836</v>
      </c>
      <c r="I4516" s="5">
        <v>1875</v>
      </c>
      <c r="J4516" s="5">
        <v>18262079</v>
      </c>
      <c r="K4516" s="3">
        <f>+Tabella2026[[#This Row],[POP_2024]]/SUM(Tabella2026[POP_2024])</f>
        <v>3.1810142681807777E-5</v>
      </c>
      <c r="L4516" s="3">
        <f>+Tabella2026[[#This Row],[INCIDENZA POPOLAZIONE]]*(PLAFOND/2)</f>
        <v>9364.8821479171984</v>
      </c>
      <c r="M4516" s="3">
        <f>+IFERROR(Tabella2026[[#This Row],[reddito_2024]]/Tabella2026[[#This Row],[POP_2024]],"")</f>
        <v>9739.775466666666</v>
      </c>
      <c r="N4516" s="3">
        <f>+IF(Tabella2026[[#This Row],[REDDITO COMPLESSIVO PROCAPITE]]&lt;media_aggr_reddito_pc,(media_aggr_reddito_pc-Tabella2026[[#This Row],[REDDITO COMPLESSIVO PROCAPITE]]),0)</f>
        <v>8085.290595942075</v>
      </c>
      <c r="O4516" s="3">
        <f>+Tabella2026[[#This Row],[DIFFERENZA REDDITO INFERIORE ALLA MEDIA DALLA MEDIA]]*Tabella2026[[#This Row],[POP_2024]]</f>
        <v>15159919.867391391</v>
      </c>
      <c r="P4516" s="3">
        <f>+Tabella2026[[#This Row],[POPOLAZIONE PER DIFFERENZA ]]/SUM(Tabella2026[[POPOLAZIONE PER DIFFERENZA ]])</f>
        <v>1.3449609624689829E-4</v>
      </c>
      <c r="Q4516" s="3">
        <f>+Tabella2026[[#This Row],[INCIDENZA POPOLAZIONE PER DIFFERENZA]]*(PLAFOND-SUM(Tabella2026[CONTRIBUTO SULLA BASE DELLA POPOLAZIONE]))</f>
        <v>39595.549863014829</v>
      </c>
      <c r="R4516" s="3">
        <f>+Tabella2026[[#This Row],[CONTRIBUTO SULLA BASE DELLA POPOLAZIONE]]+Tabella2026[[#This Row],[CONTRIBUTO SULLA BASE DEL REDDITO]]</f>
        <v>48960.432010932025</v>
      </c>
      <c r="S4516" s="3">
        <f>+Tabella2026[[#This Row],[CONTRIBUTO TOTALE]]/(PLAFOND/N_TESSERE)</f>
        <v>97.920864021864048</v>
      </c>
      <c r="T4516" s="3">
        <f>+MAX(CEILING(Tabella2026[[#This Row],[preDEF1]],1),1)</f>
        <v>98</v>
      </c>
      <c r="U4516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4516" s="21">
        <f>+Tabella2026[[#This Row],[DEF - n. card]]*(PLAFOND/N_TESSERE)</f>
        <v>49000</v>
      </c>
      <c r="W4516" s="18"/>
    </row>
    <row r="4517" spans="2:23" x14ac:dyDescent="0.25">
      <c r="B4517" s="1" t="s">
        <v>8993</v>
      </c>
      <c r="C4517" s="2">
        <v>6162</v>
      </c>
      <c r="D4517" s="1" t="s">
        <v>8994</v>
      </c>
      <c r="E4517" s="1" t="s">
        <v>18</v>
      </c>
      <c r="F4517" s="1" t="s">
        <v>138</v>
      </c>
      <c r="G4517" s="1" t="s">
        <v>4778</v>
      </c>
      <c r="H4517" s="1" t="s">
        <v>15835</v>
      </c>
      <c r="I4517" s="5">
        <v>1875</v>
      </c>
      <c r="J4517" s="5">
        <v>34419496</v>
      </c>
      <c r="K4517" s="3">
        <f>+Tabella2026[[#This Row],[POP_2024]]/SUM(Tabella2026[POP_2024])</f>
        <v>3.1810142681807777E-5</v>
      </c>
      <c r="L4517" s="3">
        <f>+Tabella2026[[#This Row],[INCIDENZA POPOLAZIONE]]*(PLAFOND/2)</f>
        <v>9364.8821479171984</v>
      </c>
      <c r="M4517" s="3">
        <f>+IFERROR(Tabella2026[[#This Row],[reddito_2024]]/Tabella2026[[#This Row],[POP_2024]],"")</f>
        <v>18357.064533333334</v>
      </c>
      <c r="N4517" s="3">
        <f>+IF(Tabella2026[[#This Row],[REDDITO COMPLESSIVO PROCAPITE]]&lt;media_aggr_reddito_pc,(media_aggr_reddito_pc-Tabella2026[[#This Row],[REDDITO COMPLESSIVO PROCAPITE]]),0)</f>
        <v>0</v>
      </c>
      <c r="O4517" s="3">
        <f>+Tabella2026[[#This Row],[DIFFERENZA REDDITO INFERIORE ALLA MEDIA DALLA MEDIA]]*Tabella2026[[#This Row],[POP_2024]]</f>
        <v>0</v>
      </c>
      <c r="P4517" s="3">
        <f>+Tabella2026[[#This Row],[POPOLAZIONE PER DIFFERENZA ]]/SUM(Tabella2026[[POPOLAZIONE PER DIFFERENZA ]])</f>
        <v>0</v>
      </c>
      <c r="Q4517" s="3">
        <f>+Tabella2026[[#This Row],[INCIDENZA POPOLAZIONE PER DIFFERENZA]]*(PLAFOND-SUM(Tabella2026[CONTRIBUTO SULLA BASE DELLA POPOLAZIONE]))</f>
        <v>0</v>
      </c>
      <c r="R4517" s="3">
        <f>+Tabella2026[[#This Row],[CONTRIBUTO SULLA BASE DELLA POPOLAZIONE]]+Tabella2026[[#This Row],[CONTRIBUTO SULLA BASE DEL REDDITO]]</f>
        <v>9364.8821479171984</v>
      </c>
      <c r="S4517" s="3">
        <f>+Tabella2026[[#This Row],[CONTRIBUTO TOTALE]]/(PLAFOND/N_TESSERE)</f>
        <v>18.729764295834396</v>
      </c>
      <c r="T4517" s="3">
        <f>+MAX(CEILING(Tabella2026[[#This Row],[preDEF1]],1),1)</f>
        <v>19</v>
      </c>
      <c r="U4517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17" s="21">
        <f>+Tabella2026[[#This Row],[DEF - n. card]]*(PLAFOND/N_TESSERE)</f>
        <v>9500</v>
      </c>
      <c r="W4517" s="18"/>
    </row>
    <row r="4518" spans="2:23" x14ac:dyDescent="0.25">
      <c r="B4518" s="1" t="s">
        <v>8907</v>
      </c>
      <c r="C4518" s="2">
        <v>28043</v>
      </c>
      <c r="D4518" s="1" t="s">
        <v>8908</v>
      </c>
      <c r="E4518" s="1" t="s">
        <v>38</v>
      </c>
      <c r="F4518" s="1" t="s">
        <v>45</v>
      </c>
      <c r="G4518" s="1" t="s">
        <v>4778</v>
      </c>
      <c r="H4518" s="1" t="s">
        <v>15835</v>
      </c>
      <c r="I4518" s="5">
        <v>1874</v>
      </c>
      <c r="J4518" s="5">
        <v>30376697</v>
      </c>
      <c r="K4518" s="3">
        <f>+Tabella2026[[#This Row],[POP_2024]]/SUM(Tabella2026[POP_2024])</f>
        <v>3.1793177272377474E-5</v>
      </c>
      <c r="L4518" s="3">
        <f>+Tabella2026[[#This Row],[INCIDENZA POPOLAZIONE]]*(PLAFOND/2)</f>
        <v>9359.8875441049749</v>
      </c>
      <c r="M4518" s="3">
        <f>+IFERROR(Tabella2026[[#This Row],[reddito_2024]]/Tabella2026[[#This Row],[POP_2024]],"")</f>
        <v>16209.550160085379</v>
      </c>
      <c r="N4518" s="3">
        <f>+IF(Tabella2026[[#This Row],[REDDITO COMPLESSIVO PROCAPITE]]&lt;media_aggr_reddito_pc,(media_aggr_reddito_pc-Tabella2026[[#This Row],[REDDITO COMPLESSIVO PROCAPITE]]),0)</f>
        <v>1615.5159025233625</v>
      </c>
      <c r="O4518" s="3">
        <f>+Tabella2026[[#This Row],[DIFFERENZA REDDITO INFERIORE ALLA MEDIA DALLA MEDIA]]*Tabella2026[[#This Row],[POP_2024]]</f>
        <v>3027476.8013287811</v>
      </c>
      <c r="P4518" s="3">
        <f>+Tabella2026[[#This Row],[POPOLAZIONE PER DIFFERENZA ]]/SUM(Tabella2026[[POPOLAZIONE PER DIFFERENZA ]])</f>
        <v>2.6859232424612595E-5</v>
      </c>
      <c r="Q4518" s="3">
        <f>+Tabella2026[[#This Row],[INCIDENZA POPOLAZIONE PER DIFFERENZA]]*(PLAFOND-SUM(Tabella2026[CONTRIBUTO SULLA BASE DELLA POPOLAZIONE]))</f>
        <v>7907.3378813816616</v>
      </c>
      <c r="R4518" s="3">
        <f>+Tabella2026[[#This Row],[CONTRIBUTO SULLA BASE DELLA POPOLAZIONE]]+Tabella2026[[#This Row],[CONTRIBUTO SULLA BASE DEL REDDITO]]</f>
        <v>17267.225425486635</v>
      </c>
      <c r="S4518" s="3">
        <f>+Tabella2026[[#This Row],[CONTRIBUTO TOTALE]]/(PLAFOND/N_TESSERE)</f>
        <v>34.534450850973272</v>
      </c>
      <c r="T4518" s="3">
        <f>+MAX(CEILING(Tabella2026[[#This Row],[preDEF1]],1),1)</f>
        <v>35</v>
      </c>
      <c r="U4518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4518" s="21">
        <f>+Tabella2026[[#This Row],[DEF - n. card]]*(PLAFOND/N_TESSERE)</f>
        <v>17500</v>
      </c>
      <c r="W4518" s="18"/>
    </row>
    <row r="4519" spans="2:23" x14ac:dyDescent="0.25">
      <c r="B4519" s="1" t="s">
        <v>8885</v>
      </c>
      <c r="C4519" s="2">
        <v>4132</v>
      </c>
      <c r="D4519" s="1" t="s">
        <v>8886</v>
      </c>
      <c r="E4519" s="1" t="s">
        <v>18</v>
      </c>
      <c r="F4519" s="1" t="s">
        <v>263</v>
      </c>
      <c r="G4519" s="1" t="s">
        <v>4778</v>
      </c>
      <c r="H4519" s="1" t="s">
        <v>15835</v>
      </c>
      <c r="I4519" s="5">
        <v>1874</v>
      </c>
      <c r="J4519" s="5">
        <v>37731521</v>
      </c>
      <c r="K4519" s="3">
        <f>+Tabella2026[[#This Row],[POP_2024]]/SUM(Tabella2026[POP_2024])</f>
        <v>3.1793177272377474E-5</v>
      </c>
      <c r="L4519" s="3">
        <f>+Tabella2026[[#This Row],[INCIDENZA POPOLAZIONE]]*(PLAFOND/2)</f>
        <v>9359.8875441049749</v>
      </c>
      <c r="M4519" s="3">
        <f>+IFERROR(Tabella2026[[#This Row],[reddito_2024]]/Tabella2026[[#This Row],[POP_2024]],"")</f>
        <v>20134.216115261472</v>
      </c>
      <c r="N4519" s="3">
        <f>+IF(Tabella2026[[#This Row],[REDDITO COMPLESSIVO PROCAPITE]]&lt;media_aggr_reddito_pc,(media_aggr_reddito_pc-Tabella2026[[#This Row],[REDDITO COMPLESSIVO PROCAPITE]]),0)</f>
        <v>0</v>
      </c>
      <c r="O4519" s="3">
        <f>+Tabella2026[[#This Row],[DIFFERENZA REDDITO INFERIORE ALLA MEDIA DALLA MEDIA]]*Tabella2026[[#This Row],[POP_2024]]</f>
        <v>0</v>
      </c>
      <c r="P4519" s="3">
        <f>+Tabella2026[[#This Row],[POPOLAZIONE PER DIFFERENZA ]]/SUM(Tabella2026[[POPOLAZIONE PER DIFFERENZA ]])</f>
        <v>0</v>
      </c>
      <c r="Q4519" s="3">
        <f>+Tabella2026[[#This Row],[INCIDENZA POPOLAZIONE PER DIFFERENZA]]*(PLAFOND-SUM(Tabella2026[CONTRIBUTO SULLA BASE DELLA POPOLAZIONE]))</f>
        <v>0</v>
      </c>
      <c r="R4519" s="3">
        <f>+Tabella2026[[#This Row],[CONTRIBUTO SULLA BASE DELLA POPOLAZIONE]]+Tabella2026[[#This Row],[CONTRIBUTO SULLA BASE DEL REDDITO]]</f>
        <v>9359.8875441049749</v>
      </c>
      <c r="S4519" s="3">
        <f>+Tabella2026[[#This Row],[CONTRIBUTO TOTALE]]/(PLAFOND/N_TESSERE)</f>
        <v>18.71977508820995</v>
      </c>
      <c r="T4519" s="3">
        <f>+MAX(CEILING(Tabella2026[[#This Row],[preDEF1]],1),1)</f>
        <v>19</v>
      </c>
      <c r="U4519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19" s="21">
        <f>+Tabella2026[[#This Row],[DEF - n. card]]*(PLAFOND/N_TESSERE)</f>
        <v>9500</v>
      </c>
      <c r="W4519" s="18"/>
    </row>
    <row r="4520" spans="2:23" x14ac:dyDescent="0.25">
      <c r="B4520" s="1" t="s">
        <v>9137</v>
      </c>
      <c r="C4520" s="2">
        <v>98047</v>
      </c>
      <c r="D4520" s="1" t="s">
        <v>9138</v>
      </c>
      <c r="E4520" s="1" t="s">
        <v>12</v>
      </c>
      <c r="F4520" s="1" t="s">
        <v>389</v>
      </c>
      <c r="G4520" s="1" t="s">
        <v>4778</v>
      </c>
      <c r="H4520" s="1" t="s">
        <v>15835</v>
      </c>
      <c r="I4520" s="5">
        <v>1874</v>
      </c>
      <c r="J4520" s="5">
        <v>41453632</v>
      </c>
      <c r="K4520" s="3">
        <f>+Tabella2026[[#This Row],[POP_2024]]/SUM(Tabella2026[POP_2024])</f>
        <v>3.1793177272377474E-5</v>
      </c>
      <c r="L4520" s="3">
        <f>+Tabella2026[[#This Row],[INCIDENZA POPOLAZIONE]]*(PLAFOND/2)</f>
        <v>9359.8875441049749</v>
      </c>
      <c r="M4520" s="3">
        <f>+IFERROR(Tabella2026[[#This Row],[reddito_2024]]/Tabella2026[[#This Row],[POP_2024]],"")</f>
        <v>22120.401280683032</v>
      </c>
      <c r="N4520" s="3">
        <f>+IF(Tabella2026[[#This Row],[REDDITO COMPLESSIVO PROCAPITE]]&lt;media_aggr_reddito_pc,(media_aggr_reddito_pc-Tabella2026[[#This Row],[REDDITO COMPLESSIVO PROCAPITE]]),0)</f>
        <v>0</v>
      </c>
      <c r="O4520" s="3">
        <f>+Tabella2026[[#This Row],[DIFFERENZA REDDITO INFERIORE ALLA MEDIA DALLA MEDIA]]*Tabella2026[[#This Row],[POP_2024]]</f>
        <v>0</v>
      </c>
      <c r="P4520" s="3">
        <f>+Tabella2026[[#This Row],[POPOLAZIONE PER DIFFERENZA ]]/SUM(Tabella2026[[POPOLAZIONE PER DIFFERENZA ]])</f>
        <v>0</v>
      </c>
      <c r="Q4520" s="3">
        <f>+Tabella2026[[#This Row],[INCIDENZA POPOLAZIONE PER DIFFERENZA]]*(PLAFOND-SUM(Tabella2026[CONTRIBUTO SULLA BASE DELLA POPOLAZIONE]))</f>
        <v>0</v>
      </c>
      <c r="R4520" s="3">
        <f>+Tabella2026[[#This Row],[CONTRIBUTO SULLA BASE DELLA POPOLAZIONE]]+Tabella2026[[#This Row],[CONTRIBUTO SULLA BASE DEL REDDITO]]</f>
        <v>9359.8875441049749</v>
      </c>
      <c r="S4520" s="3">
        <f>+Tabella2026[[#This Row],[CONTRIBUTO TOTALE]]/(PLAFOND/N_TESSERE)</f>
        <v>18.71977508820995</v>
      </c>
      <c r="T4520" s="3">
        <f>+MAX(CEILING(Tabella2026[[#This Row],[preDEF1]],1),1)</f>
        <v>19</v>
      </c>
      <c r="U4520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20" s="21">
        <f>+Tabella2026[[#This Row],[DEF - n. card]]*(PLAFOND/N_TESSERE)</f>
        <v>9500</v>
      </c>
      <c r="W4520" s="18"/>
    </row>
    <row r="4521" spans="2:23" x14ac:dyDescent="0.25">
      <c r="B4521" s="1" t="s">
        <v>9079</v>
      </c>
      <c r="C4521" s="2">
        <v>49011</v>
      </c>
      <c r="D4521" s="1" t="s">
        <v>9080</v>
      </c>
      <c r="E4521" s="1" t="s">
        <v>30</v>
      </c>
      <c r="F4521" s="1" t="s">
        <v>71</v>
      </c>
      <c r="G4521" s="1" t="s">
        <v>4778</v>
      </c>
      <c r="H4521" s="1" t="s">
        <v>15834</v>
      </c>
      <c r="I4521" s="5">
        <v>1872</v>
      </c>
      <c r="J4521" s="5">
        <v>38743797</v>
      </c>
      <c r="K4521" s="3">
        <f>+Tabella2026[[#This Row],[POP_2024]]/SUM(Tabella2026[POP_2024])</f>
        <v>3.1759246453516881E-5</v>
      </c>
      <c r="L4521" s="3">
        <f>+Tabella2026[[#This Row],[INCIDENZA POPOLAZIONE]]*(PLAFOND/2)</f>
        <v>9349.8983364805299</v>
      </c>
      <c r="M4521" s="3">
        <f>+IFERROR(Tabella2026[[#This Row],[reddito_2024]]/Tabella2026[[#This Row],[POP_2024]],"")</f>
        <v>20696.472756410258</v>
      </c>
      <c r="N4521" s="3">
        <f>+IF(Tabella2026[[#This Row],[REDDITO COMPLESSIVO PROCAPITE]]&lt;media_aggr_reddito_pc,(media_aggr_reddito_pc-Tabella2026[[#This Row],[REDDITO COMPLESSIVO PROCAPITE]]),0)</f>
        <v>0</v>
      </c>
      <c r="O4521" s="3">
        <f>+Tabella2026[[#This Row],[DIFFERENZA REDDITO INFERIORE ALLA MEDIA DALLA MEDIA]]*Tabella2026[[#This Row],[POP_2024]]</f>
        <v>0</v>
      </c>
      <c r="P4521" s="3">
        <f>+Tabella2026[[#This Row],[POPOLAZIONE PER DIFFERENZA ]]/SUM(Tabella2026[[POPOLAZIONE PER DIFFERENZA ]])</f>
        <v>0</v>
      </c>
      <c r="Q4521" s="3">
        <f>+Tabella2026[[#This Row],[INCIDENZA POPOLAZIONE PER DIFFERENZA]]*(PLAFOND-SUM(Tabella2026[CONTRIBUTO SULLA BASE DELLA POPOLAZIONE]))</f>
        <v>0</v>
      </c>
      <c r="R4521" s="3">
        <f>+Tabella2026[[#This Row],[CONTRIBUTO SULLA BASE DELLA POPOLAZIONE]]+Tabella2026[[#This Row],[CONTRIBUTO SULLA BASE DEL REDDITO]]</f>
        <v>9349.8983364805299</v>
      </c>
      <c r="S4521" s="3">
        <f>+Tabella2026[[#This Row],[CONTRIBUTO TOTALE]]/(PLAFOND/N_TESSERE)</f>
        <v>18.69979667296106</v>
      </c>
      <c r="T4521" s="3">
        <f>+MAX(CEILING(Tabella2026[[#This Row],[preDEF1]],1),1)</f>
        <v>19</v>
      </c>
      <c r="U4521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21" s="21">
        <f>+Tabella2026[[#This Row],[DEF - n. card]]*(PLAFOND/N_TESSERE)</f>
        <v>9500</v>
      </c>
      <c r="W4521" s="18"/>
    </row>
    <row r="4522" spans="2:23" x14ac:dyDescent="0.25">
      <c r="B4522" s="1" t="s">
        <v>8843</v>
      </c>
      <c r="C4522" s="2">
        <v>96007</v>
      </c>
      <c r="D4522" s="1" t="s">
        <v>8844</v>
      </c>
      <c r="E4522" s="1" t="s">
        <v>18</v>
      </c>
      <c r="F4522" s="1" t="s">
        <v>403</v>
      </c>
      <c r="G4522" s="1" t="s">
        <v>4778</v>
      </c>
      <c r="H4522" s="1" t="s">
        <v>15835</v>
      </c>
      <c r="I4522" s="5">
        <v>1871</v>
      </c>
      <c r="J4522" s="5">
        <v>37229876</v>
      </c>
      <c r="K4522" s="3">
        <f>+Tabella2026[[#This Row],[POP_2024]]/SUM(Tabella2026[POP_2024])</f>
        <v>3.1742281044086585E-5</v>
      </c>
      <c r="L4522" s="3">
        <f>+Tabella2026[[#This Row],[INCIDENZA POPOLAZIONE]]*(PLAFOND/2)</f>
        <v>9344.9037326683083</v>
      </c>
      <c r="M4522" s="3">
        <f>+IFERROR(Tabella2026[[#This Row],[reddito_2024]]/Tabella2026[[#This Row],[POP_2024]],"")</f>
        <v>19898.383752004276</v>
      </c>
      <c r="N4522" s="3">
        <f>+IF(Tabella2026[[#This Row],[REDDITO COMPLESSIVO PROCAPITE]]&lt;media_aggr_reddito_pc,(media_aggr_reddito_pc-Tabella2026[[#This Row],[REDDITO COMPLESSIVO PROCAPITE]]),0)</f>
        <v>0</v>
      </c>
      <c r="O4522" s="3">
        <f>+Tabella2026[[#This Row],[DIFFERENZA REDDITO INFERIORE ALLA MEDIA DALLA MEDIA]]*Tabella2026[[#This Row],[POP_2024]]</f>
        <v>0</v>
      </c>
      <c r="P4522" s="3">
        <f>+Tabella2026[[#This Row],[POPOLAZIONE PER DIFFERENZA ]]/SUM(Tabella2026[[POPOLAZIONE PER DIFFERENZA ]])</f>
        <v>0</v>
      </c>
      <c r="Q4522" s="3">
        <f>+Tabella2026[[#This Row],[INCIDENZA POPOLAZIONE PER DIFFERENZA]]*(PLAFOND-SUM(Tabella2026[CONTRIBUTO SULLA BASE DELLA POPOLAZIONE]))</f>
        <v>0</v>
      </c>
      <c r="R4522" s="3">
        <f>+Tabella2026[[#This Row],[CONTRIBUTO SULLA BASE DELLA POPOLAZIONE]]+Tabella2026[[#This Row],[CONTRIBUTO SULLA BASE DEL REDDITO]]</f>
        <v>9344.9037326683083</v>
      </c>
      <c r="S4522" s="3">
        <f>+Tabella2026[[#This Row],[CONTRIBUTO TOTALE]]/(PLAFOND/N_TESSERE)</f>
        <v>18.689807465336617</v>
      </c>
      <c r="T4522" s="3">
        <f>+MAX(CEILING(Tabella2026[[#This Row],[preDEF1]],1),1)</f>
        <v>19</v>
      </c>
      <c r="U4522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22" s="21">
        <f>+Tabella2026[[#This Row],[DEF - n. card]]*(PLAFOND/N_TESSERE)</f>
        <v>9500</v>
      </c>
      <c r="W4522" s="18"/>
    </row>
    <row r="4523" spans="2:23" x14ac:dyDescent="0.25">
      <c r="B4523" s="1" t="s">
        <v>9089</v>
      </c>
      <c r="C4523" s="2">
        <v>17082</v>
      </c>
      <c r="D4523" s="1" t="s">
        <v>9090</v>
      </c>
      <c r="E4523" s="1" t="s">
        <v>12</v>
      </c>
      <c r="F4523" s="1" t="s">
        <v>50</v>
      </c>
      <c r="G4523" s="1" t="s">
        <v>4778</v>
      </c>
      <c r="H4523" s="1" t="s">
        <v>15835</v>
      </c>
      <c r="I4523" s="5">
        <v>1871</v>
      </c>
      <c r="J4523" s="5">
        <v>37910887</v>
      </c>
      <c r="K4523" s="3">
        <f>+Tabella2026[[#This Row],[POP_2024]]/SUM(Tabella2026[POP_2024])</f>
        <v>3.1742281044086585E-5</v>
      </c>
      <c r="L4523" s="3">
        <f>+Tabella2026[[#This Row],[INCIDENZA POPOLAZIONE]]*(PLAFOND/2)</f>
        <v>9344.9037326683083</v>
      </c>
      <c r="M4523" s="3">
        <f>+IFERROR(Tabella2026[[#This Row],[reddito_2024]]/Tabella2026[[#This Row],[POP_2024]],"")</f>
        <v>20262.366114377339</v>
      </c>
      <c r="N4523" s="3">
        <f>+IF(Tabella2026[[#This Row],[REDDITO COMPLESSIVO PROCAPITE]]&lt;media_aggr_reddito_pc,(media_aggr_reddito_pc-Tabella2026[[#This Row],[REDDITO COMPLESSIVO PROCAPITE]]),0)</f>
        <v>0</v>
      </c>
      <c r="O4523" s="3">
        <f>+Tabella2026[[#This Row],[DIFFERENZA REDDITO INFERIORE ALLA MEDIA DALLA MEDIA]]*Tabella2026[[#This Row],[POP_2024]]</f>
        <v>0</v>
      </c>
      <c r="P4523" s="3">
        <f>+Tabella2026[[#This Row],[POPOLAZIONE PER DIFFERENZA ]]/SUM(Tabella2026[[POPOLAZIONE PER DIFFERENZA ]])</f>
        <v>0</v>
      </c>
      <c r="Q4523" s="3">
        <f>+Tabella2026[[#This Row],[INCIDENZA POPOLAZIONE PER DIFFERENZA]]*(PLAFOND-SUM(Tabella2026[CONTRIBUTO SULLA BASE DELLA POPOLAZIONE]))</f>
        <v>0</v>
      </c>
      <c r="R4523" s="3">
        <f>+Tabella2026[[#This Row],[CONTRIBUTO SULLA BASE DELLA POPOLAZIONE]]+Tabella2026[[#This Row],[CONTRIBUTO SULLA BASE DEL REDDITO]]</f>
        <v>9344.9037326683083</v>
      </c>
      <c r="S4523" s="3">
        <f>+Tabella2026[[#This Row],[CONTRIBUTO TOTALE]]/(PLAFOND/N_TESSERE)</f>
        <v>18.689807465336617</v>
      </c>
      <c r="T4523" s="3">
        <f>+MAX(CEILING(Tabella2026[[#This Row],[preDEF1]],1),1)</f>
        <v>19</v>
      </c>
      <c r="U4523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23" s="21">
        <f>+Tabella2026[[#This Row],[DEF - n. card]]*(PLAFOND/N_TESSERE)</f>
        <v>9500</v>
      </c>
      <c r="W4523" s="18"/>
    </row>
    <row r="4524" spans="2:23" x14ac:dyDescent="0.25">
      <c r="B4524" s="1" t="s">
        <v>9019</v>
      </c>
      <c r="C4524" s="2">
        <v>1203</v>
      </c>
      <c r="D4524" s="1" t="s">
        <v>9020</v>
      </c>
      <c r="E4524" s="1" t="s">
        <v>18</v>
      </c>
      <c r="F4524" s="1" t="s">
        <v>17</v>
      </c>
      <c r="G4524" s="1" t="s">
        <v>4778</v>
      </c>
      <c r="H4524" s="1" t="s">
        <v>15835</v>
      </c>
      <c r="I4524" s="5">
        <v>1871</v>
      </c>
      <c r="J4524" s="5">
        <v>34589955</v>
      </c>
      <c r="K4524" s="3">
        <f>+Tabella2026[[#This Row],[POP_2024]]/SUM(Tabella2026[POP_2024])</f>
        <v>3.1742281044086585E-5</v>
      </c>
      <c r="L4524" s="3">
        <f>+Tabella2026[[#This Row],[INCIDENZA POPOLAZIONE]]*(PLAFOND/2)</f>
        <v>9344.9037326683083</v>
      </c>
      <c r="M4524" s="3">
        <f>+IFERROR(Tabella2026[[#This Row],[reddito_2024]]/Tabella2026[[#This Row],[POP_2024]],"")</f>
        <v>18487.415820416889</v>
      </c>
      <c r="N4524" s="3">
        <f>+IF(Tabella2026[[#This Row],[REDDITO COMPLESSIVO PROCAPITE]]&lt;media_aggr_reddito_pc,(media_aggr_reddito_pc-Tabella2026[[#This Row],[REDDITO COMPLESSIVO PROCAPITE]]),0)</f>
        <v>0</v>
      </c>
      <c r="O4524" s="3">
        <f>+Tabella2026[[#This Row],[DIFFERENZA REDDITO INFERIORE ALLA MEDIA DALLA MEDIA]]*Tabella2026[[#This Row],[POP_2024]]</f>
        <v>0</v>
      </c>
      <c r="P4524" s="3">
        <f>+Tabella2026[[#This Row],[POPOLAZIONE PER DIFFERENZA ]]/SUM(Tabella2026[[POPOLAZIONE PER DIFFERENZA ]])</f>
        <v>0</v>
      </c>
      <c r="Q4524" s="3">
        <f>+Tabella2026[[#This Row],[INCIDENZA POPOLAZIONE PER DIFFERENZA]]*(PLAFOND-SUM(Tabella2026[CONTRIBUTO SULLA BASE DELLA POPOLAZIONE]))</f>
        <v>0</v>
      </c>
      <c r="R4524" s="3">
        <f>+Tabella2026[[#This Row],[CONTRIBUTO SULLA BASE DELLA POPOLAZIONE]]+Tabella2026[[#This Row],[CONTRIBUTO SULLA BASE DEL REDDITO]]</f>
        <v>9344.9037326683083</v>
      </c>
      <c r="S4524" s="3">
        <f>+Tabella2026[[#This Row],[CONTRIBUTO TOTALE]]/(PLAFOND/N_TESSERE)</f>
        <v>18.689807465336617</v>
      </c>
      <c r="T4524" s="3">
        <f>+MAX(CEILING(Tabella2026[[#This Row],[preDEF1]],1),1)</f>
        <v>19</v>
      </c>
      <c r="U4524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24" s="21">
        <f>+Tabella2026[[#This Row],[DEF - n. card]]*(PLAFOND/N_TESSERE)</f>
        <v>9500</v>
      </c>
      <c r="W4524" s="18"/>
    </row>
    <row r="4525" spans="2:23" x14ac:dyDescent="0.25">
      <c r="B4525" s="1" t="s">
        <v>9169</v>
      </c>
      <c r="C4525" s="2">
        <v>2011</v>
      </c>
      <c r="D4525" s="1" t="s">
        <v>9170</v>
      </c>
      <c r="E4525" s="1" t="s">
        <v>18</v>
      </c>
      <c r="F4525" s="1" t="s">
        <v>381</v>
      </c>
      <c r="G4525" s="1" t="s">
        <v>4778</v>
      </c>
      <c r="H4525" s="1" t="s">
        <v>15835</v>
      </c>
      <c r="I4525" s="5">
        <v>1870</v>
      </c>
      <c r="J4525" s="5">
        <v>35169050</v>
      </c>
      <c r="K4525" s="3">
        <f>+Tabella2026[[#This Row],[POP_2024]]/SUM(Tabella2026[POP_2024])</f>
        <v>3.1725315634656289E-5</v>
      </c>
      <c r="L4525" s="3">
        <f>+Tabella2026[[#This Row],[INCIDENZA POPOLAZIONE]]*(PLAFOND/2)</f>
        <v>9339.9091288560849</v>
      </c>
      <c r="M4525" s="3">
        <f>+IFERROR(Tabella2026[[#This Row],[reddito_2024]]/Tabella2026[[#This Row],[POP_2024]],"")</f>
        <v>18806.978609625668</v>
      </c>
      <c r="N4525" s="3">
        <f>+IF(Tabella2026[[#This Row],[REDDITO COMPLESSIVO PROCAPITE]]&lt;media_aggr_reddito_pc,(media_aggr_reddito_pc-Tabella2026[[#This Row],[REDDITO COMPLESSIVO PROCAPITE]]),0)</f>
        <v>0</v>
      </c>
      <c r="O4525" s="3">
        <f>+Tabella2026[[#This Row],[DIFFERENZA REDDITO INFERIORE ALLA MEDIA DALLA MEDIA]]*Tabella2026[[#This Row],[POP_2024]]</f>
        <v>0</v>
      </c>
      <c r="P4525" s="3">
        <f>+Tabella2026[[#This Row],[POPOLAZIONE PER DIFFERENZA ]]/SUM(Tabella2026[[POPOLAZIONE PER DIFFERENZA ]])</f>
        <v>0</v>
      </c>
      <c r="Q4525" s="3">
        <f>+Tabella2026[[#This Row],[INCIDENZA POPOLAZIONE PER DIFFERENZA]]*(PLAFOND-SUM(Tabella2026[CONTRIBUTO SULLA BASE DELLA POPOLAZIONE]))</f>
        <v>0</v>
      </c>
      <c r="R4525" s="3">
        <f>+Tabella2026[[#This Row],[CONTRIBUTO SULLA BASE DELLA POPOLAZIONE]]+Tabella2026[[#This Row],[CONTRIBUTO SULLA BASE DEL REDDITO]]</f>
        <v>9339.9091288560849</v>
      </c>
      <c r="S4525" s="3">
        <f>+Tabella2026[[#This Row],[CONTRIBUTO TOTALE]]/(PLAFOND/N_TESSERE)</f>
        <v>18.679818257712171</v>
      </c>
      <c r="T4525" s="3">
        <f>+MAX(CEILING(Tabella2026[[#This Row],[preDEF1]],1),1)</f>
        <v>19</v>
      </c>
      <c r="U4525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25" s="21">
        <f>+Tabella2026[[#This Row],[DEF - n. card]]*(PLAFOND/N_TESSERE)</f>
        <v>9500</v>
      </c>
      <c r="W4525" s="18"/>
    </row>
    <row r="4526" spans="2:23" x14ac:dyDescent="0.25">
      <c r="B4526" s="1" t="s">
        <v>9159</v>
      </c>
      <c r="C4526" s="2">
        <v>16174</v>
      </c>
      <c r="D4526" s="1" t="s">
        <v>9160</v>
      </c>
      <c r="E4526" s="1" t="s">
        <v>12</v>
      </c>
      <c r="F4526" s="1" t="s">
        <v>93</v>
      </c>
      <c r="G4526" s="1" t="s">
        <v>4778</v>
      </c>
      <c r="H4526" s="1" t="s">
        <v>15835</v>
      </c>
      <c r="I4526" s="5">
        <v>1870</v>
      </c>
      <c r="J4526" s="5">
        <v>44967391</v>
      </c>
      <c r="K4526" s="3">
        <f>+Tabella2026[[#This Row],[POP_2024]]/SUM(Tabella2026[POP_2024])</f>
        <v>3.1725315634656289E-5</v>
      </c>
      <c r="L4526" s="3">
        <f>+Tabella2026[[#This Row],[INCIDENZA POPOLAZIONE]]*(PLAFOND/2)</f>
        <v>9339.9091288560849</v>
      </c>
      <c r="M4526" s="3">
        <f>+IFERROR(Tabella2026[[#This Row],[reddito_2024]]/Tabella2026[[#This Row],[POP_2024]],"")</f>
        <v>24046.733155080216</v>
      </c>
      <c r="N4526" s="3">
        <f>+IF(Tabella2026[[#This Row],[REDDITO COMPLESSIVO PROCAPITE]]&lt;media_aggr_reddito_pc,(media_aggr_reddito_pc-Tabella2026[[#This Row],[REDDITO COMPLESSIVO PROCAPITE]]),0)</f>
        <v>0</v>
      </c>
      <c r="O4526" s="3">
        <f>+Tabella2026[[#This Row],[DIFFERENZA REDDITO INFERIORE ALLA MEDIA DALLA MEDIA]]*Tabella2026[[#This Row],[POP_2024]]</f>
        <v>0</v>
      </c>
      <c r="P4526" s="3">
        <f>+Tabella2026[[#This Row],[POPOLAZIONE PER DIFFERENZA ]]/SUM(Tabella2026[[POPOLAZIONE PER DIFFERENZA ]])</f>
        <v>0</v>
      </c>
      <c r="Q4526" s="3">
        <f>+Tabella2026[[#This Row],[INCIDENZA POPOLAZIONE PER DIFFERENZA]]*(PLAFOND-SUM(Tabella2026[CONTRIBUTO SULLA BASE DELLA POPOLAZIONE]))</f>
        <v>0</v>
      </c>
      <c r="R4526" s="3">
        <f>+Tabella2026[[#This Row],[CONTRIBUTO SULLA BASE DELLA POPOLAZIONE]]+Tabella2026[[#This Row],[CONTRIBUTO SULLA BASE DEL REDDITO]]</f>
        <v>9339.9091288560849</v>
      </c>
      <c r="S4526" s="3">
        <f>+Tabella2026[[#This Row],[CONTRIBUTO TOTALE]]/(PLAFOND/N_TESSERE)</f>
        <v>18.679818257712171</v>
      </c>
      <c r="T4526" s="3">
        <f>+MAX(CEILING(Tabella2026[[#This Row],[preDEF1]],1),1)</f>
        <v>19</v>
      </c>
      <c r="U4526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26" s="21">
        <f>+Tabella2026[[#This Row],[DEF - n. card]]*(PLAFOND/N_TESSERE)</f>
        <v>9500</v>
      </c>
      <c r="W4526" s="18"/>
    </row>
    <row r="4527" spans="2:23" x14ac:dyDescent="0.25">
      <c r="B4527" s="1" t="s">
        <v>9017</v>
      </c>
      <c r="C4527" s="2">
        <v>20073</v>
      </c>
      <c r="D4527" s="1" t="s">
        <v>9018</v>
      </c>
      <c r="E4527" s="1" t="s">
        <v>12</v>
      </c>
      <c r="F4527" s="1" t="s">
        <v>332</v>
      </c>
      <c r="G4527" s="1" t="s">
        <v>4778</v>
      </c>
      <c r="H4527" s="1" t="s">
        <v>15835</v>
      </c>
      <c r="I4527" s="5">
        <v>1870</v>
      </c>
      <c r="J4527" s="5">
        <v>34752480</v>
      </c>
      <c r="K4527" s="3">
        <f>+Tabella2026[[#This Row],[POP_2024]]/SUM(Tabella2026[POP_2024])</f>
        <v>3.1725315634656289E-5</v>
      </c>
      <c r="L4527" s="3">
        <f>+Tabella2026[[#This Row],[INCIDENZA POPOLAZIONE]]*(PLAFOND/2)</f>
        <v>9339.9091288560849</v>
      </c>
      <c r="M4527" s="3">
        <f>+IFERROR(Tabella2026[[#This Row],[reddito_2024]]/Tabella2026[[#This Row],[POP_2024]],"")</f>
        <v>18584.213903743315</v>
      </c>
      <c r="N4527" s="3">
        <f>+IF(Tabella2026[[#This Row],[REDDITO COMPLESSIVO PROCAPITE]]&lt;media_aggr_reddito_pc,(media_aggr_reddito_pc-Tabella2026[[#This Row],[REDDITO COMPLESSIVO PROCAPITE]]),0)</f>
        <v>0</v>
      </c>
      <c r="O4527" s="3">
        <f>+Tabella2026[[#This Row],[DIFFERENZA REDDITO INFERIORE ALLA MEDIA DALLA MEDIA]]*Tabella2026[[#This Row],[POP_2024]]</f>
        <v>0</v>
      </c>
      <c r="P4527" s="3">
        <f>+Tabella2026[[#This Row],[POPOLAZIONE PER DIFFERENZA ]]/SUM(Tabella2026[[POPOLAZIONE PER DIFFERENZA ]])</f>
        <v>0</v>
      </c>
      <c r="Q4527" s="3">
        <f>+Tabella2026[[#This Row],[INCIDENZA POPOLAZIONE PER DIFFERENZA]]*(PLAFOND-SUM(Tabella2026[CONTRIBUTO SULLA BASE DELLA POPOLAZIONE]))</f>
        <v>0</v>
      </c>
      <c r="R4527" s="3">
        <f>+Tabella2026[[#This Row],[CONTRIBUTO SULLA BASE DELLA POPOLAZIONE]]+Tabella2026[[#This Row],[CONTRIBUTO SULLA BASE DEL REDDITO]]</f>
        <v>9339.9091288560849</v>
      </c>
      <c r="S4527" s="3">
        <f>+Tabella2026[[#This Row],[CONTRIBUTO TOTALE]]/(PLAFOND/N_TESSERE)</f>
        <v>18.679818257712171</v>
      </c>
      <c r="T4527" s="3">
        <f>+MAX(CEILING(Tabella2026[[#This Row],[preDEF1]],1),1)</f>
        <v>19</v>
      </c>
      <c r="U4527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27" s="21">
        <f>+Tabella2026[[#This Row],[DEF - n. card]]*(PLAFOND/N_TESSERE)</f>
        <v>9500</v>
      </c>
      <c r="W4527" s="18"/>
    </row>
    <row r="4528" spans="2:23" x14ac:dyDescent="0.25">
      <c r="B4528" s="1" t="s">
        <v>9107</v>
      </c>
      <c r="C4528" s="2">
        <v>65029</v>
      </c>
      <c r="D4528" s="1" t="s">
        <v>9108</v>
      </c>
      <c r="E4528" s="1" t="s">
        <v>15</v>
      </c>
      <c r="F4528" s="1" t="s">
        <v>82</v>
      </c>
      <c r="G4528" s="1" t="s">
        <v>4778</v>
      </c>
      <c r="H4528" s="1" t="s">
        <v>15836</v>
      </c>
      <c r="I4528" s="5">
        <v>1869</v>
      </c>
      <c r="J4528" s="5">
        <v>19058394</v>
      </c>
      <c r="K4528" s="3">
        <f>+Tabella2026[[#This Row],[POP_2024]]/SUM(Tabella2026[POP_2024])</f>
        <v>3.1708350225225992E-5</v>
      </c>
      <c r="L4528" s="3">
        <f>+Tabella2026[[#This Row],[INCIDENZA POPOLAZIONE]]*(PLAFOND/2)</f>
        <v>9334.9145250438633</v>
      </c>
      <c r="M4528" s="3">
        <f>+IFERROR(Tabella2026[[#This Row],[reddito_2024]]/Tabella2026[[#This Row],[POP_2024]],"")</f>
        <v>10197.107544141252</v>
      </c>
      <c r="N4528" s="3">
        <f>+IF(Tabella2026[[#This Row],[REDDITO COMPLESSIVO PROCAPITE]]&lt;media_aggr_reddito_pc,(media_aggr_reddito_pc-Tabella2026[[#This Row],[REDDITO COMPLESSIVO PROCAPITE]]),0)</f>
        <v>7627.9585184674888</v>
      </c>
      <c r="O4528" s="3">
        <f>+Tabella2026[[#This Row],[DIFFERENZA REDDITO INFERIORE ALLA MEDIA DALLA MEDIA]]*Tabella2026[[#This Row],[POP_2024]]</f>
        <v>14256654.471015736</v>
      </c>
      <c r="P4528" s="3">
        <f>+Tabella2026[[#This Row],[POPOLAZIONE PER DIFFERENZA ]]/SUM(Tabella2026[[POPOLAZIONE PER DIFFERENZA ]])</f>
        <v>1.2648248728655374E-4</v>
      </c>
      <c r="Q4528" s="3">
        <f>+Tabella2026[[#This Row],[INCIDENZA POPOLAZIONE PER DIFFERENZA]]*(PLAFOND-SUM(Tabella2026[CONTRIBUTO SULLA BASE DELLA POPOLAZIONE]))</f>
        <v>37236.349395296107</v>
      </c>
      <c r="R4528" s="3">
        <f>+Tabella2026[[#This Row],[CONTRIBUTO SULLA BASE DELLA POPOLAZIONE]]+Tabella2026[[#This Row],[CONTRIBUTO SULLA BASE DEL REDDITO]]</f>
        <v>46571.263920339974</v>
      </c>
      <c r="S4528" s="3">
        <f>+Tabella2026[[#This Row],[CONTRIBUTO TOTALE]]/(PLAFOND/N_TESSERE)</f>
        <v>93.142527840679946</v>
      </c>
      <c r="T4528" s="3">
        <f>+MAX(CEILING(Tabella2026[[#This Row],[preDEF1]],1),1)</f>
        <v>94</v>
      </c>
      <c r="U4528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4528" s="21">
        <f>+Tabella2026[[#This Row],[DEF - n. card]]*(PLAFOND/N_TESSERE)</f>
        <v>47000</v>
      </c>
      <c r="W4528" s="18"/>
    </row>
    <row r="4529" spans="2:23" x14ac:dyDescent="0.25">
      <c r="B4529" s="1" t="s">
        <v>9201</v>
      </c>
      <c r="C4529" s="2">
        <v>14043</v>
      </c>
      <c r="D4529" s="1" t="s">
        <v>9202</v>
      </c>
      <c r="E4529" s="1" t="s">
        <v>12</v>
      </c>
      <c r="F4529" s="1" t="s">
        <v>980</v>
      </c>
      <c r="G4529" s="1" t="s">
        <v>4778</v>
      </c>
      <c r="H4529" s="1" t="s">
        <v>15835</v>
      </c>
      <c r="I4529" s="5">
        <v>1867</v>
      </c>
      <c r="J4529" s="5">
        <v>25982782</v>
      </c>
      <c r="K4529" s="3">
        <f>+Tabella2026[[#This Row],[POP_2024]]/SUM(Tabella2026[POP_2024])</f>
        <v>3.1674419406365393E-5</v>
      </c>
      <c r="L4529" s="3">
        <f>+Tabella2026[[#This Row],[INCIDENZA POPOLAZIONE]]*(PLAFOND/2)</f>
        <v>9324.9253174194164</v>
      </c>
      <c r="M4529" s="3">
        <f>+IFERROR(Tabella2026[[#This Row],[reddito_2024]]/Tabella2026[[#This Row],[POP_2024]],"")</f>
        <v>13916.862346009641</v>
      </c>
      <c r="N4529" s="3">
        <f>+IF(Tabella2026[[#This Row],[REDDITO COMPLESSIVO PROCAPITE]]&lt;media_aggr_reddito_pc,(media_aggr_reddito_pc-Tabella2026[[#This Row],[REDDITO COMPLESSIVO PROCAPITE]]),0)</f>
        <v>3908.2037165991005</v>
      </c>
      <c r="O4529" s="3">
        <f>+Tabella2026[[#This Row],[DIFFERENZA REDDITO INFERIORE ALLA MEDIA DALLA MEDIA]]*Tabella2026[[#This Row],[POP_2024]]</f>
        <v>7296616.3388905209</v>
      </c>
      <c r="P4529" s="3">
        <f>+Tabella2026[[#This Row],[POPOLAZIONE PER DIFFERENZA ]]/SUM(Tabella2026[[POPOLAZIONE PER DIFFERENZA ]])</f>
        <v>6.4734274453719565E-5</v>
      </c>
      <c r="Q4529" s="3">
        <f>+Tabella2026[[#This Row],[INCIDENZA POPOLAZIONE PER DIFFERENZA]]*(PLAFOND-SUM(Tabella2026[CONTRIBUTO SULLA BASE DELLA POPOLAZIONE]))</f>
        <v>19057.721848469278</v>
      </c>
      <c r="R4529" s="3">
        <f>+Tabella2026[[#This Row],[CONTRIBUTO SULLA BASE DELLA POPOLAZIONE]]+Tabella2026[[#This Row],[CONTRIBUTO SULLA BASE DEL REDDITO]]</f>
        <v>28382.647165888695</v>
      </c>
      <c r="S4529" s="3">
        <f>+Tabella2026[[#This Row],[CONTRIBUTO TOTALE]]/(PLAFOND/N_TESSERE)</f>
        <v>56.76529433177739</v>
      </c>
      <c r="T4529" s="3">
        <f>+MAX(CEILING(Tabella2026[[#This Row],[preDEF1]],1),1)</f>
        <v>57</v>
      </c>
      <c r="U4529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4529" s="21">
        <f>+Tabella2026[[#This Row],[DEF - n. card]]*(PLAFOND/N_TESSERE)</f>
        <v>28500</v>
      </c>
      <c r="W4529" s="18"/>
    </row>
    <row r="4530" spans="2:23" x14ac:dyDescent="0.25">
      <c r="B4530" s="1" t="s">
        <v>9073</v>
      </c>
      <c r="C4530" s="2">
        <v>78128</v>
      </c>
      <c r="D4530" s="1" t="s">
        <v>9074</v>
      </c>
      <c r="E4530" s="1" t="s">
        <v>61</v>
      </c>
      <c r="F4530" s="1" t="s">
        <v>178</v>
      </c>
      <c r="G4530" s="1" t="s">
        <v>4778</v>
      </c>
      <c r="H4530" s="1" t="s">
        <v>15836</v>
      </c>
      <c r="I4530" s="5">
        <v>1865</v>
      </c>
      <c r="J4530" s="5">
        <v>20383355</v>
      </c>
      <c r="K4530" s="3">
        <f>+Tabella2026[[#This Row],[POP_2024]]/SUM(Tabella2026[POP_2024])</f>
        <v>3.16404885875048E-5</v>
      </c>
      <c r="L4530" s="3">
        <f>+Tabella2026[[#This Row],[INCIDENZA POPOLAZIONE]]*(PLAFOND/2)</f>
        <v>9314.9361097949732</v>
      </c>
      <c r="M4530" s="3">
        <f>+IFERROR(Tabella2026[[#This Row],[reddito_2024]]/Tabella2026[[#This Row],[POP_2024]],"")</f>
        <v>10929.412868632708</v>
      </c>
      <c r="N4530" s="3">
        <f>+IF(Tabella2026[[#This Row],[REDDITO COMPLESSIVO PROCAPITE]]&lt;media_aggr_reddito_pc,(media_aggr_reddito_pc-Tabella2026[[#This Row],[REDDITO COMPLESSIVO PROCAPITE]]),0)</f>
        <v>6895.6531939760334</v>
      </c>
      <c r="O4530" s="3">
        <f>+Tabella2026[[#This Row],[DIFFERENZA REDDITO INFERIORE ALLA MEDIA DALLA MEDIA]]*Tabella2026[[#This Row],[POP_2024]]</f>
        <v>12860393.206765302</v>
      </c>
      <c r="P4530" s="3">
        <f>+Tabella2026[[#This Row],[POPOLAZIONE PER DIFFERENZA ]]/SUM(Tabella2026[[POPOLAZIONE PER DIFFERENZA ]])</f>
        <v>1.140951072063742E-4</v>
      </c>
      <c r="Q4530" s="3">
        <f>+Tabella2026[[#This Row],[INCIDENZA POPOLAZIONE PER DIFFERENZA]]*(PLAFOND-SUM(Tabella2026[CONTRIBUTO SULLA BASE DELLA POPOLAZIONE]))</f>
        <v>33589.513990226296</v>
      </c>
      <c r="R4530" s="3">
        <f>+Tabella2026[[#This Row],[CONTRIBUTO SULLA BASE DELLA POPOLAZIONE]]+Tabella2026[[#This Row],[CONTRIBUTO SULLA BASE DEL REDDITO]]</f>
        <v>42904.450100021269</v>
      </c>
      <c r="S4530" s="3">
        <f>+Tabella2026[[#This Row],[CONTRIBUTO TOTALE]]/(PLAFOND/N_TESSERE)</f>
        <v>85.808900200042544</v>
      </c>
      <c r="T4530" s="3">
        <f>+MAX(CEILING(Tabella2026[[#This Row],[preDEF1]],1),1)</f>
        <v>86</v>
      </c>
      <c r="U4530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4530" s="21">
        <f>+Tabella2026[[#This Row],[DEF - n. card]]*(PLAFOND/N_TESSERE)</f>
        <v>43000</v>
      </c>
      <c r="W4530" s="18"/>
    </row>
    <row r="4531" spans="2:23" x14ac:dyDescent="0.25">
      <c r="B4531" s="1" t="s">
        <v>9237</v>
      </c>
      <c r="C4531" s="2">
        <v>67002</v>
      </c>
      <c r="D4531" s="1" t="s">
        <v>9238</v>
      </c>
      <c r="E4531" s="1" t="s">
        <v>96</v>
      </c>
      <c r="F4531" s="1" t="s">
        <v>298</v>
      </c>
      <c r="G4531" s="1" t="s">
        <v>4778</v>
      </c>
      <c r="H4531" s="1" t="s">
        <v>15836</v>
      </c>
      <c r="I4531" s="5">
        <v>1862</v>
      </c>
      <c r="J4531" s="5">
        <v>30941777</v>
      </c>
      <c r="K4531" s="3">
        <f>+Tabella2026[[#This Row],[POP_2024]]/SUM(Tabella2026[POP_2024])</f>
        <v>3.1589592359213904E-5</v>
      </c>
      <c r="L4531" s="3">
        <f>+Tabella2026[[#This Row],[INCIDENZA POPOLAZIONE]]*(PLAFOND/2)</f>
        <v>9299.9522983583047</v>
      </c>
      <c r="M4531" s="3">
        <f>+IFERROR(Tabella2026[[#This Row],[reddito_2024]]/Tabella2026[[#This Row],[POP_2024]],"")</f>
        <v>16617.495703544577</v>
      </c>
      <c r="N4531" s="3">
        <f>+IF(Tabella2026[[#This Row],[REDDITO COMPLESSIVO PROCAPITE]]&lt;media_aggr_reddito_pc,(media_aggr_reddito_pc-Tabella2026[[#This Row],[REDDITO COMPLESSIVO PROCAPITE]]),0)</f>
        <v>1207.5703590641642</v>
      </c>
      <c r="O4531" s="3">
        <f>+Tabella2026[[#This Row],[DIFFERENZA REDDITO INFERIORE ALLA MEDIA DALLA MEDIA]]*Tabella2026[[#This Row],[POP_2024]]</f>
        <v>2248496.0085774739</v>
      </c>
      <c r="P4531" s="3">
        <f>+Tabella2026[[#This Row],[POPOLAZIONE PER DIFFERENZA ]]/SUM(Tabella2026[[POPOLAZIONE PER DIFFERENZA ]])</f>
        <v>1.994825422731207E-5</v>
      </c>
      <c r="Q4531" s="3">
        <f>+Tabella2026[[#This Row],[INCIDENZA POPOLAZIONE PER DIFFERENZA]]*(PLAFOND-SUM(Tabella2026[CONTRIBUTO SULLA BASE DELLA POPOLAZIONE]))</f>
        <v>5872.7510833300266</v>
      </c>
      <c r="R4531" s="3">
        <f>+Tabella2026[[#This Row],[CONTRIBUTO SULLA BASE DELLA POPOLAZIONE]]+Tabella2026[[#This Row],[CONTRIBUTO SULLA BASE DEL REDDITO]]</f>
        <v>15172.70338168833</v>
      </c>
      <c r="S4531" s="3">
        <f>+Tabella2026[[#This Row],[CONTRIBUTO TOTALE]]/(PLAFOND/N_TESSERE)</f>
        <v>30.345406763376662</v>
      </c>
      <c r="T4531" s="3">
        <f>+MAX(CEILING(Tabella2026[[#This Row],[preDEF1]],1),1)</f>
        <v>31</v>
      </c>
      <c r="U4531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4531" s="21">
        <f>+Tabella2026[[#This Row],[DEF - n. card]]*(PLAFOND/N_TESSERE)</f>
        <v>15500</v>
      </c>
      <c r="W4531" s="18"/>
    </row>
    <row r="4532" spans="2:23" x14ac:dyDescent="0.25">
      <c r="B4532" s="1" t="s">
        <v>8991</v>
      </c>
      <c r="C4532" s="2">
        <v>56037</v>
      </c>
      <c r="D4532" s="1" t="s">
        <v>8992</v>
      </c>
      <c r="E4532" s="1" t="s">
        <v>8</v>
      </c>
      <c r="F4532" s="1" t="s">
        <v>210</v>
      </c>
      <c r="G4532" s="1" t="s">
        <v>4778</v>
      </c>
      <c r="H4532" s="1" t="s">
        <v>15834</v>
      </c>
      <c r="I4532" s="5">
        <v>1862</v>
      </c>
      <c r="J4532" s="5">
        <v>28111217</v>
      </c>
      <c r="K4532" s="3">
        <f>+Tabella2026[[#This Row],[POP_2024]]/SUM(Tabella2026[POP_2024])</f>
        <v>3.1589592359213904E-5</v>
      </c>
      <c r="L4532" s="3">
        <f>+Tabella2026[[#This Row],[INCIDENZA POPOLAZIONE]]*(PLAFOND/2)</f>
        <v>9299.9522983583047</v>
      </c>
      <c r="M4532" s="3">
        <f>+IFERROR(Tabella2026[[#This Row],[reddito_2024]]/Tabella2026[[#This Row],[POP_2024]],"")</f>
        <v>15097.323845327604</v>
      </c>
      <c r="N4532" s="3">
        <f>+IF(Tabella2026[[#This Row],[REDDITO COMPLESSIVO PROCAPITE]]&lt;media_aggr_reddito_pc,(media_aggr_reddito_pc-Tabella2026[[#This Row],[REDDITO COMPLESSIVO PROCAPITE]]),0)</f>
        <v>2727.7422172811366</v>
      </c>
      <c r="O4532" s="3">
        <f>+Tabella2026[[#This Row],[DIFFERENZA REDDITO INFERIORE ALLA MEDIA DALLA MEDIA]]*Tabella2026[[#This Row],[POP_2024]]</f>
        <v>5079056.0085774763</v>
      </c>
      <c r="P4532" s="3">
        <f>+Tabella2026[[#This Row],[POPOLAZIONE PER DIFFERENZA ]]/SUM(Tabella2026[[POPOLAZIONE PER DIFFERENZA ]])</f>
        <v>4.5060476028134078E-5</v>
      </c>
      <c r="Q4532" s="3">
        <f>+Tabella2026[[#This Row],[INCIDENZA POPOLAZIONE PER DIFFERENZA]]*(PLAFOND-SUM(Tabella2026[CONTRIBUTO SULLA BASE DELLA POPOLAZIONE]))</f>
        <v>13265.770347325706</v>
      </c>
      <c r="R4532" s="3">
        <f>+Tabella2026[[#This Row],[CONTRIBUTO SULLA BASE DELLA POPOLAZIONE]]+Tabella2026[[#This Row],[CONTRIBUTO SULLA BASE DEL REDDITO]]</f>
        <v>22565.722645684011</v>
      </c>
      <c r="S4532" s="3">
        <f>+Tabella2026[[#This Row],[CONTRIBUTO TOTALE]]/(PLAFOND/N_TESSERE)</f>
        <v>45.131445291368024</v>
      </c>
      <c r="T4532" s="3">
        <f>+MAX(CEILING(Tabella2026[[#This Row],[preDEF1]],1),1)</f>
        <v>46</v>
      </c>
      <c r="U4532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4532" s="21">
        <f>+Tabella2026[[#This Row],[DEF - n. card]]*(PLAFOND/N_TESSERE)</f>
        <v>23000</v>
      </c>
      <c r="W4532" s="18"/>
    </row>
    <row r="4533" spans="2:23" x14ac:dyDescent="0.25">
      <c r="B4533" s="1" t="s">
        <v>8961</v>
      </c>
      <c r="C4533" s="2">
        <v>58041</v>
      </c>
      <c r="D4533" s="1" t="s">
        <v>8962</v>
      </c>
      <c r="E4533" s="1" t="s">
        <v>8</v>
      </c>
      <c r="F4533" s="1" t="s">
        <v>7</v>
      </c>
      <c r="G4533" s="1" t="s">
        <v>4778</v>
      </c>
      <c r="H4533" s="1" t="s">
        <v>15834</v>
      </c>
      <c r="I4533" s="5">
        <v>1861</v>
      </c>
      <c r="J4533" s="5">
        <v>29030374</v>
      </c>
      <c r="K4533" s="3">
        <f>+Tabella2026[[#This Row],[POP_2024]]/SUM(Tabella2026[POP_2024])</f>
        <v>3.1572626949783608E-5</v>
      </c>
      <c r="L4533" s="3">
        <f>+Tabella2026[[#This Row],[INCIDENZA POPOLAZIONE]]*(PLAFOND/2)</f>
        <v>9294.9576945460813</v>
      </c>
      <c r="M4533" s="3">
        <f>+IFERROR(Tabella2026[[#This Row],[reddito_2024]]/Tabella2026[[#This Row],[POP_2024]],"")</f>
        <v>15599.34121440086</v>
      </c>
      <c r="N4533" s="3">
        <f>+IF(Tabella2026[[#This Row],[REDDITO COMPLESSIVO PROCAPITE]]&lt;media_aggr_reddito_pc,(media_aggr_reddito_pc-Tabella2026[[#This Row],[REDDITO COMPLESSIVO PROCAPITE]]),0)</f>
        <v>2225.7248482078812</v>
      </c>
      <c r="O4533" s="3">
        <f>+Tabella2026[[#This Row],[DIFFERENZA REDDITO INFERIORE ALLA MEDIA DALLA MEDIA]]*Tabella2026[[#This Row],[POP_2024]]</f>
        <v>4142073.9425148671</v>
      </c>
      <c r="P4533" s="3">
        <f>+Tabella2026[[#This Row],[POPOLAZIONE PER DIFFERENZA ]]/SUM(Tabella2026[[POPOLAZIONE PER DIFFERENZA ]])</f>
        <v>3.6747738807811355E-5</v>
      </c>
      <c r="Q4533" s="3">
        <f>+Tabella2026[[#This Row],[INCIDENZA POPOLAZIONE PER DIFFERENZA]]*(PLAFOND-SUM(Tabella2026[CONTRIBUTO SULLA BASE DELLA POPOLAZIONE]))</f>
        <v>10818.506744215601</v>
      </c>
      <c r="R4533" s="3">
        <f>+Tabella2026[[#This Row],[CONTRIBUTO SULLA BASE DELLA POPOLAZIONE]]+Tabella2026[[#This Row],[CONTRIBUTO SULLA BASE DEL REDDITO]]</f>
        <v>20113.464438761683</v>
      </c>
      <c r="S4533" s="3">
        <f>+Tabella2026[[#This Row],[CONTRIBUTO TOTALE]]/(PLAFOND/N_TESSERE)</f>
        <v>40.226928877523363</v>
      </c>
      <c r="T4533" s="3">
        <f>+MAX(CEILING(Tabella2026[[#This Row],[preDEF1]],1),1)</f>
        <v>41</v>
      </c>
      <c r="U4533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4533" s="21">
        <f>+Tabella2026[[#This Row],[DEF - n. card]]*(PLAFOND/N_TESSERE)</f>
        <v>20500</v>
      </c>
      <c r="W4533" s="18"/>
    </row>
    <row r="4534" spans="2:23" x14ac:dyDescent="0.25">
      <c r="B4534" s="1" t="s">
        <v>9039</v>
      </c>
      <c r="C4534" s="2">
        <v>58070</v>
      </c>
      <c r="D4534" s="1" t="s">
        <v>9040</v>
      </c>
      <c r="E4534" s="1" t="s">
        <v>8</v>
      </c>
      <c r="F4534" s="1" t="s">
        <v>7</v>
      </c>
      <c r="G4534" s="1" t="s">
        <v>4778</v>
      </c>
      <c r="H4534" s="1" t="s">
        <v>15834</v>
      </c>
      <c r="I4534" s="5">
        <v>1861</v>
      </c>
      <c r="J4534" s="5">
        <v>33599350</v>
      </c>
      <c r="K4534" s="3">
        <f>+Tabella2026[[#This Row],[POP_2024]]/SUM(Tabella2026[POP_2024])</f>
        <v>3.1572626949783608E-5</v>
      </c>
      <c r="L4534" s="3">
        <f>+Tabella2026[[#This Row],[INCIDENZA POPOLAZIONE]]*(PLAFOND/2)</f>
        <v>9294.9576945460813</v>
      </c>
      <c r="M4534" s="3">
        <f>+IFERROR(Tabella2026[[#This Row],[reddito_2024]]/Tabella2026[[#This Row],[POP_2024]],"")</f>
        <v>18054.459967759271</v>
      </c>
      <c r="N4534" s="3">
        <f>+IF(Tabella2026[[#This Row],[REDDITO COMPLESSIVO PROCAPITE]]&lt;media_aggr_reddito_pc,(media_aggr_reddito_pc-Tabella2026[[#This Row],[REDDITO COMPLESSIVO PROCAPITE]]),0)</f>
        <v>0</v>
      </c>
      <c r="O4534" s="3">
        <f>+Tabella2026[[#This Row],[DIFFERENZA REDDITO INFERIORE ALLA MEDIA DALLA MEDIA]]*Tabella2026[[#This Row],[POP_2024]]</f>
        <v>0</v>
      </c>
      <c r="P4534" s="3">
        <f>+Tabella2026[[#This Row],[POPOLAZIONE PER DIFFERENZA ]]/SUM(Tabella2026[[POPOLAZIONE PER DIFFERENZA ]])</f>
        <v>0</v>
      </c>
      <c r="Q4534" s="3">
        <f>+Tabella2026[[#This Row],[INCIDENZA POPOLAZIONE PER DIFFERENZA]]*(PLAFOND-SUM(Tabella2026[CONTRIBUTO SULLA BASE DELLA POPOLAZIONE]))</f>
        <v>0</v>
      </c>
      <c r="R4534" s="3">
        <f>+Tabella2026[[#This Row],[CONTRIBUTO SULLA BASE DELLA POPOLAZIONE]]+Tabella2026[[#This Row],[CONTRIBUTO SULLA BASE DEL REDDITO]]</f>
        <v>9294.9576945460813</v>
      </c>
      <c r="S4534" s="3">
        <f>+Tabella2026[[#This Row],[CONTRIBUTO TOTALE]]/(PLAFOND/N_TESSERE)</f>
        <v>18.589915389092162</v>
      </c>
      <c r="T4534" s="3">
        <f>+MAX(CEILING(Tabella2026[[#This Row],[preDEF1]],1),1)</f>
        <v>19</v>
      </c>
      <c r="U4534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34" s="21">
        <f>+Tabella2026[[#This Row],[DEF - n. card]]*(PLAFOND/N_TESSERE)</f>
        <v>9500</v>
      </c>
      <c r="W4534" s="18"/>
    </row>
    <row r="4535" spans="2:23" x14ac:dyDescent="0.25">
      <c r="B4535" s="1" t="s">
        <v>9261</v>
      </c>
      <c r="C4535" s="2">
        <v>64076</v>
      </c>
      <c r="D4535" s="1" t="s">
        <v>9262</v>
      </c>
      <c r="E4535" s="1" t="s">
        <v>15</v>
      </c>
      <c r="F4535" s="1" t="s">
        <v>290</v>
      </c>
      <c r="G4535" s="1" t="s">
        <v>4778</v>
      </c>
      <c r="H4535" s="1" t="s">
        <v>15836</v>
      </c>
      <c r="I4535" s="5">
        <v>1861</v>
      </c>
      <c r="J4535" s="5">
        <v>23624459</v>
      </c>
      <c r="K4535" s="3">
        <f>+Tabella2026[[#This Row],[POP_2024]]/SUM(Tabella2026[POP_2024])</f>
        <v>3.1572626949783608E-5</v>
      </c>
      <c r="L4535" s="3">
        <f>+Tabella2026[[#This Row],[INCIDENZA POPOLAZIONE]]*(PLAFOND/2)</f>
        <v>9294.9576945460813</v>
      </c>
      <c r="M4535" s="3">
        <f>+IFERROR(Tabella2026[[#This Row],[reddito_2024]]/Tabella2026[[#This Row],[POP_2024]],"")</f>
        <v>12694.497044599677</v>
      </c>
      <c r="N4535" s="3">
        <f>+IF(Tabella2026[[#This Row],[REDDITO COMPLESSIVO PROCAPITE]]&lt;media_aggr_reddito_pc,(media_aggr_reddito_pc-Tabella2026[[#This Row],[REDDITO COMPLESSIVO PROCAPITE]]),0)</f>
        <v>5130.5690180090642</v>
      </c>
      <c r="O4535" s="3">
        <f>+Tabella2026[[#This Row],[DIFFERENZA REDDITO INFERIORE ALLA MEDIA DALLA MEDIA]]*Tabella2026[[#This Row],[POP_2024]]</f>
        <v>9547988.9425148685</v>
      </c>
      <c r="P4535" s="3">
        <f>+Tabella2026[[#This Row],[POPOLAZIONE PER DIFFERENZA ]]/SUM(Tabella2026[[POPOLAZIONE PER DIFFERENZA ]])</f>
        <v>8.4708049317530504E-5</v>
      </c>
      <c r="Q4535" s="3">
        <f>+Tabella2026[[#This Row],[INCIDENZA POPOLAZIONE PER DIFFERENZA]]*(PLAFOND-SUM(Tabella2026[CONTRIBUTO SULLA BASE DELLA POPOLAZIONE]))</f>
        <v>24937.986188044095</v>
      </c>
      <c r="R4535" s="3">
        <f>+Tabella2026[[#This Row],[CONTRIBUTO SULLA BASE DELLA POPOLAZIONE]]+Tabella2026[[#This Row],[CONTRIBUTO SULLA BASE DEL REDDITO]]</f>
        <v>34232.943882590174</v>
      </c>
      <c r="S4535" s="3">
        <f>+Tabella2026[[#This Row],[CONTRIBUTO TOTALE]]/(PLAFOND/N_TESSERE)</f>
        <v>68.465887765180355</v>
      </c>
      <c r="T4535" s="3">
        <f>+MAX(CEILING(Tabella2026[[#This Row],[preDEF1]],1),1)</f>
        <v>69</v>
      </c>
      <c r="U4535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4535" s="21">
        <f>+Tabella2026[[#This Row],[DEF - n. card]]*(PLAFOND/N_TESSERE)</f>
        <v>34500</v>
      </c>
      <c r="W4535" s="18"/>
    </row>
    <row r="4536" spans="2:23" x14ac:dyDescent="0.25">
      <c r="B4536" s="1" t="s">
        <v>9023</v>
      </c>
      <c r="C4536" s="2">
        <v>60062</v>
      </c>
      <c r="D4536" s="1" t="s">
        <v>9024</v>
      </c>
      <c r="E4536" s="1" t="s">
        <v>8</v>
      </c>
      <c r="F4536" s="1" t="s">
        <v>397</v>
      </c>
      <c r="G4536" s="1" t="s">
        <v>4778</v>
      </c>
      <c r="H4536" s="1" t="s">
        <v>15834</v>
      </c>
      <c r="I4536" s="5">
        <v>1859</v>
      </c>
      <c r="J4536" s="5">
        <v>27283989</v>
      </c>
      <c r="K4536" s="3">
        <f>+Tabella2026[[#This Row],[POP_2024]]/SUM(Tabella2026[POP_2024])</f>
        <v>3.1538696130923015E-5</v>
      </c>
      <c r="L4536" s="3">
        <f>+Tabella2026[[#This Row],[INCIDENZA POPOLAZIONE]]*(PLAFOND/2)</f>
        <v>9284.968486921638</v>
      </c>
      <c r="M4536" s="3">
        <f>+IFERROR(Tabella2026[[#This Row],[reddito_2024]]/Tabella2026[[#This Row],[POP_2024]],"")</f>
        <v>14676.701990317375</v>
      </c>
      <c r="N4536" s="3">
        <f>+IF(Tabella2026[[#This Row],[REDDITO COMPLESSIVO PROCAPITE]]&lt;media_aggr_reddito_pc,(media_aggr_reddito_pc-Tabella2026[[#This Row],[REDDITO COMPLESSIVO PROCAPITE]]),0)</f>
        <v>3148.364072291366</v>
      </c>
      <c r="O4536" s="3">
        <f>+Tabella2026[[#This Row],[DIFFERENZA REDDITO INFERIORE ALLA MEDIA DALLA MEDIA]]*Tabella2026[[#This Row],[POP_2024]]</f>
        <v>5852808.8103896491</v>
      </c>
      <c r="P4536" s="3">
        <f>+Tabella2026[[#This Row],[POPOLAZIONE PER DIFFERENZA ]]/SUM(Tabella2026[[POPOLAZIONE PER DIFFERENZA ]])</f>
        <v>5.1925072425353971E-5</v>
      </c>
      <c r="Q4536" s="3">
        <f>+Tabella2026[[#This Row],[INCIDENZA POPOLAZIONE PER DIFFERENZA]]*(PLAFOND-SUM(Tabella2026[CONTRIBUTO SULLA BASE DELLA POPOLAZIONE]))</f>
        <v>15286.702378219952</v>
      </c>
      <c r="R4536" s="3">
        <f>+Tabella2026[[#This Row],[CONTRIBUTO SULLA BASE DELLA POPOLAZIONE]]+Tabella2026[[#This Row],[CONTRIBUTO SULLA BASE DEL REDDITO]]</f>
        <v>24571.67086514159</v>
      </c>
      <c r="S4536" s="3">
        <f>+Tabella2026[[#This Row],[CONTRIBUTO TOTALE]]/(PLAFOND/N_TESSERE)</f>
        <v>49.143341730283183</v>
      </c>
      <c r="T4536" s="3">
        <f>+MAX(CEILING(Tabella2026[[#This Row],[preDEF1]],1),1)</f>
        <v>50</v>
      </c>
      <c r="U4536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4536" s="21">
        <f>+Tabella2026[[#This Row],[DEF - n. card]]*(PLAFOND/N_TESSERE)</f>
        <v>25000</v>
      </c>
      <c r="W4536" s="18"/>
    </row>
    <row r="4537" spans="2:23" x14ac:dyDescent="0.25">
      <c r="B4537" s="1" t="s">
        <v>9113</v>
      </c>
      <c r="C4537" s="2">
        <v>42026</v>
      </c>
      <c r="D4537" s="1" t="s">
        <v>9114</v>
      </c>
      <c r="E4537" s="1" t="s">
        <v>117</v>
      </c>
      <c r="F4537" s="1" t="s">
        <v>116</v>
      </c>
      <c r="G4537" s="1" t="s">
        <v>4778</v>
      </c>
      <c r="H4537" s="1" t="s">
        <v>15834</v>
      </c>
      <c r="I4537" s="5">
        <v>1857</v>
      </c>
      <c r="J4537" s="5">
        <v>32151910</v>
      </c>
      <c r="K4537" s="3">
        <f>+Tabella2026[[#This Row],[POP_2024]]/SUM(Tabella2026[POP_2024])</f>
        <v>3.1504765312062423E-5</v>
      </c>
      <c r="L4537" s="3">
        <f>+Tabella2026[[#This Row],[INCIDENZA POPOLAZIONE]]*(PLAFOND/2)</f>
        <v>9274.979279297193</v>
      </c>
      <c r="M4537" s="3">
        <f>+IFERROR(Tabella2026[[#This Row],[reddito_2024]]/Tabella2026[[#This Row],[POP_2024]],"")</f>
        <v>17313.898761443186</v>
      </c>
      <c r="N4537" s="3">
        <f>+IF(Tabella2026[[#This Row],[REDDITO COMPLESSIVO PROCAPITE]]&lt;media_aggr_reddito_pc,(media_aggr_reddito_pc-Tabella2026[[#This Row],[REDDITO COMPLESSIVO PROCAPITE]]),0)</f>
        <v>511.16730116555482</v>
      </c>
      <c r="O4537" s="3">
        <f>+Tabella2026[[#This Row],[DIFFERENZA REDDITO INFERIORE ALLA MEDIA DALLA MEDIA]]*Tabella2026[[#This Row],[POP_2024]]</f>
        <v>949237.67826443526</v>
      </c>
      <c r="P4537" s="3">
        <f>+Tabella2026[[#This Row],[POPOLAZIONE PER DIFFERENZA ]]/SUM(Tabella2026[[POPOLAZIONE PER DIFFERENZA ]])</f>
        <v>8.4214668186767974E-6</v>
      </c>
      <c r="Q4537" s="3">
        <f>+Tabella2026[[#This Row],[INCIDENZA POPOLAZIONE PER DIFFERENZA]]*(PLAFOND-SUM(Tabella2026[CONTRIBUTO SULLA BASE DELLA POPOLAZIONE]))</f>
        <v>2479.2735153183453</v>
      </c>
      <c r="R4537" s="3">
        <f>+Tabella2026[[#This Row],[CONTRIBUTO SULLA BASE DELLA POPOLAZIONE]]+Tabella2026[[#This Row],[CONTRIBUTO SULLA BASE DEL REDDITO]]</f>
        <v>11754.252794615539</v>
      </c>
      <c r="S4537" s="3">
        <f>+Tabella2026[[#This Row],[CONTRIBUTO TOTALE]]/(PLAFOND/N_TESSERE)</f>
        <v>23.508505589231078</v>
      </c>
      <c r="T4537" s="3">
        <f>+MAX(CEILING(Tabella2026[[#This Row],[preDEF1]],1),1)</f>
        <v>24</v>
      </c>
      <c r="U4537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537" s="21">
        <f>+Tabella2026[[#This Row],[DEF - n. card]]*(PLAFOND/N_TESSERE)</f>
        <v>12000</v>
      </c>
      <c r="W4537" s="18"/>
    </row>
    <row r="4538" spans="2:23" x14ac:dyDescent="0.25">
      <c r="B4538" s="1" t="s">
        <v>8957</v>
      </c>
      <c r="C4538" s="2">
        <v>101022</v>
      </c>
      <c r="D4538" s="1" t="s">
        <v>8958</v>
      </c>
      <c r="E4538" s="1" t="s">
        <v>61</v>
      </c>
      <c r="F4538" s="1" t="s">
        <v>239</v>
      </c>
      <c r="G4538" s="1" t="s">
        <v>4778</v>
      </c>
      <c r="H4538" s="1" t="s">
        <v>15836</v>
      </c>
      <c r="I4538" s="5">
        <v>1857</v>
      </c>
      <c r="J4538" s="5">
        <v>22121826</v>
      </c>
      <c r="K4538" s="3">
        <f>+Tabella2026[[#This Row],[POP_2024]]/SUM(Tabella2026[POP_2024])</f>
        <v>3.1504765312062423E-5</v>
      </c>
      <c r="L4538" s="3">
        <f>+Tabella2026[[#This Row],[INCIDENZA POPOLAZIONE]]*(PLAFOND/2)</f>
        <v>9274.979279297193</v>
      </c>
      <c r="M4538" s="3">
        <f>+IFERROR(Tabella2026[[#This Row],[reddito_2024]]/Tabella2026[[#This Row],[POP_2024]],"")</f>
        <v>11912.668820678513</v>
      </c>
      <c r="N4538" s="3">
        <f>+IF(Tabella2026[[#This Row],[REDDITO COMPLESSIVO PROCAPITE]]&lt;media_aggr_reddito_pc,(media_aggr_reddito_pc-Tabella2026[[#This Row],[REDDITO COMPLESSIVO PROCAPITE]]),0)</f>
        <v>5912.3972419302281</v>
      </c>
      <c r="O4538" s="3">
        <f>+Tabella2026[[#This Row],[DIFFERENZA REDDITO INFERIORE ALLA MEDIA DALLA MEDIA]]*Tabella2026[[#This Row],[POP_2024]]</f>
        <v>10979321.678264434</v>
      </c>
      <c r="P4538" s="3">
        <f>+Tabella2026[[#This Row],[POPOLAZIONE PER DIFFERENZA ]]/SUM(Tabella2026[[POPOLAZIONE PER DIFFERENZA ]])</f>
        <v>9.7406577216928642E-5</v>
      </c>
      <c r="Q4538" s="3">
        <f>+Tabella2026[[#This Row],[INCIDENZA POPOLAZIONE PER DIFFERENZA]]*(PLAFOND-SUM(Tabella2026[CONTRIBUTO SULLA BASE DELLA POPOLAZIONE]))</f>
        <v>28676.423277730995</v>
      </c>
      <c r="R4538" s="3">
        <f>+Tabella2026[[#This Row],[CONTRIBUTO SULLA BASE DELLA POPOLAZIONE]]+Tabella2026[[#This Row],[CONTRIBUTO SULLA BASE DEL REDDITO]]</f>
        <v>37951.402557028188</v>
      </c>
      <c r="S4538" s="3">
        <f>+Tabella2026[[#This Row],[CONTRIBUTO TOTALE]]/(PLAFOND/N_TESSERE)</f>
        <v>75.902805114056378</v>
      </c>
      <c r="T4538" s="3">
        <f>+MAX(CEILING(Tabella2026[[#This Row],[preDEF1]],1),1)</f>
        <v>76</v>
      </c>
      <c r="U4538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4538" s="21">
        <f>+Tabella2026[[#This Row],[DEF - n. card]]*(PLAFOND/N_TESSERE)</f>
        <v>38000</v>
      </c>
      <c r="W4538" s="18"/>
    </row>
    <row r="4539" spans="2:23" x14ac:dyDescent="0.25">
      <c r="B4539" s="1" t="s">
        <v>9141</v>
      </c>
      <c r="C4539" s="2">
        <v>98060</v>
      </c>
      <c r="D4539" s="1" t="s">
        <v>9142</v>
      </c>
      <c r="E4539" s="1" t="s">
        <v>12</v>
      </c>
      <c r="F4539" s="1" t="s">
        <v>389</v>
      </c>
      <c r="G4539" s="1" t="s">
        <v>4778</v>
      </c>
      <c r="H4539" s="1" t="s">
        <v>15835</v>
      </c>
      <c r="I4539" s="5">
        <v>1852</v>
      </c>
      <c r="J4539" s="5">
        <v>34038387</v>
      </c>
      <c r="K4539" s="3">
        <f>+Tabella2026[[#This Row],[POP_2024]]/SUM(Tabella2026[POP_2024])</f>
        <v>3.1419938264910934E-5</v>
      </c>
      <c r="L4539" s="3">
        <f>+Tabella2026[[#This Row],[INCIDENZA POPOLAZIONE]]*(PLAFOND/2)</f>
        <v>9250.0062602360813</v>
      </c>
      <c r="M4539" s="3">
        <f>+IFERROR(Tabella2026[[#This Row],[reddito_2024]]/Tabella2026[[#This Row],[POP_2024]],"")</f>
        <v>18379.258639308857</v>
      </c>
      <c r="N4539" s="3">
        <f>+IF(Tabella2026[[#This Row],[REDDITO COMPLESSIVO PROCAPITE]]&lt;media_aggr_reddito_pc,(media_aggr_reddito_pc-Tabella2026[[#This Row],[REDDITO COMPLESSIVO PROCAPITE]]),0)</f>
        <v>0</v>
      </c>
      <c r="O4539" s="3">
        <f>+Tabella2026[[#This Row],[DIFFERENZA REDDITO INFERIORE ALLA MEDIA DALLA MEDIA]]*Tabella2026[[#This Row],[POP_2024]]</f>
        <v>0</v>
      </c>
      <c r="P4539" s="3">
        <f>+Tabella2026[[#This Row],[POPOLAZIONE PER DIFFERENZA ]]/SUM(Tabella2026[[POPOLAZIONE PER DIFFERENZA ]])</f>
        <v>0</v>
      </c>
      <c r="Q4539" s="3">
        <f>+Tabella2026[[#This Row],[INCIDENZA POPOLAZIONE PER DIFFERENZA]]*(PLAFOND-SUM(Tabella2026[CONTRIBUTO SULLA BASE DELLA POPOLAZIONE]))</f>
        <v>0</v>
      </c>
      <c r="R4539" s="3">
        <f>+Tabella2026[[#This Row],[CONTRIBUTO SULLA BASE DELLA POPOLAZIONE]]+Tabella2026[[#This Row],[CONTRIBUTO SULLA BASE DEL REDDITO]]</f>
        <v>9250.0062602360813</v>
      </c>
      <c r="S4539" s="3">
        <f>+Tabella2026[[#This Row],[CONTRIBUTO TOTALE]]/(PLAFOND/N_TESSERE)</f>
        <v>18.500012520472161</v>
      </c>
      <c r="T4539" s="3">
        <f>+MAX(CEILING(Tabella2026[[#This Row],[preDEF1]],1),1)</f>
        <v>19</v>
      </c>
      <c r="U4539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39" s="21">
        <f>+Tabella2026[[#This Row],[DEF - n. card]]*(PLAFOND/N_TESSERE)</f>
        <v>9500</v>
      </c>
      <c r="W4539" s="18"/>
    </row>
    <row r="4540" spans="2:23" x14ac:dyDescent="0.25">
      <c r="B4540" s="1" t="s">
        <v>9297</v>
      </c>
      <c r="C4540" s="2">
        <v>18107</v>
      </c>
      <c r="D4540" s="1" t="s">
        <v>9298</v>
      </c>
      <c r="E4540" s="1" t="s">
        <v>12</v>
      </c>
      <c r="F4540" s="1" t="s">
        <v>195</v>
      </c>
      <c r="G4540" s="1" t="s">
        <v>4778</v>
      </c>
      <c r="H4540" s="1" t="s">
        <v>15835</v>
      </c>
      <c r="I4540" s="5">
        <v>1850</v>
      </c>
      <c r="J4540" s="5">
        <v>32585240</v>
      </c>
      <c r="K4540" s="3">
        <f>+Tabella2026[[#This Row],[POP_2024]]/SUM(Tabella2026[POP_2024])</f>
        <v>3.1386007446050335E-5</v>
      </c>
      <c r="L4540" s="3">
        <f>+Tabella2026[[#This Row],[INCIDENZA POPOLAZIONE]]*(PLAFOND/2)</f>
        <v>9240.0170526116344</v>
      </c>
      <c r="M4540" s="3">
        <f>+IFERROR(Tabella2026[[#This Row],[reddito_2024]]/Tabella2026[[#This Row],[POP_2024]],"")</f>
        <v>17613.643243243245</v>
      </c>
      <c r="N4540" s="3">
        <f>+IF(Tabella2026[[#This Row],[REDDITO COMPLESSIVO PROCAPITE]]&lt;media_aggr_reddito_pc,(media_aggr_reddito_pc-Tabella2026[[#This Row],[REDDITO COMPLESSIVO PROCAPITE]]),0)</f>
        <v>211.42281936549625</v>
      </c>
      <c r="O4540" s="3">
        <f>+Tabella2026[[#This Row],[DIFFERENZA REDDITO INFERIORE ALLA MEDIA DALLA MEDIA]]*Tabella2026[[#This Row],[POP_2024]]</f>
        <v>391132.21582616807</v>
      </c>
      <c r="P4540" s="3">
        <f>+Tabella2026[[#This Row],[POPOLAZIONE PER DIFFERENZA ]]/SUM(Tabella2026[[POPOLAZIONE PER DIFFERENZA ]])</f>
        <v>3.4700550270171652E-6</v>
      </c>
      <c r="Q4540" s="3">
        <f>+Tabella2026[[#This Row],[INCIDENZA POPOLAZIONE PER DIFFERENZA]]*(PLAFOND-SUM(Tabella2026[CONTRIBUTO SULLA BASE DELLA POPOLAZIONE]))</f>
        <v>1021.5815974125873</v>
      </c>
      <c r="R4540" s="3">
        <f>+Tabella2026[[#This Row],[CONTRIBUTO SULLA BASE DELLA POPOLAZIONE]]+Tabella2026[[#This Row],[CONTRIBUTO SULLA BASE DEL REDDITO]]</f>
        <v>10261.598650024222</v>
      </c>
      <c r="S4540" s="3">
        <f>+Tabella2026[[#This Row],[CONTRIBUTO TOTALE]]/(PLAFOND/N_TESSERE)</f>
        <v>20.523197300048444</v>
      </c>
      <c r="T4540" s="3">
        <f>+MAX(CEILING(Tabella2026[[#This Row],[preDEF1]],1),1)</f>
        <v>21</v>
      </c>
      <c r="U4540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540" s="21">
        <f>+Tabella2026[[#This Row],[DEF - n. card]]*(PLAFOND/N_TESSERE)</f>
        <v>10500</v>
      </c>
      <c r="W4540" s="18"/>
    </row>
    <row r="4541" spans="2:23" x14ac:dyDescent="0.25">
      <c r="B4541" s="1" t="s">
        <v>8965</v>
      </c>
      <c r="C4541" s="2">
        <v>78057</v>
      </c>
      <c r="D4541" s="1" t="s">
        <v>8966</v>
      </c>
      <c r="E4541" s="1" t="s">
        <v>61</v>
      </c>
      <c r="F4541" s="1" t="s">
        <v>178</v>
      </c>
      <c r="G4541" s="1" t="s">
        <v>4778</v>
      </c>
      <c r="H4541" s="1" t="s">
        <v>15836</v>
      </c>
      <c r="I4541" s="5">
        <v>1846</v>
      </c>
      <c r="J4541" s="5">
        <v>21966735</v>
      </c>
      <c r="K4541" s="3">
        <f>+Tabella2026[[#This Row],[POP_2024]]/SUM(Tabella2026[POP_2024])</f>
        <v>3.131814580832915E-5</v>
      </c>
      <c r="L4541" s="3">
        <f>+Tabella2026[[#This Row],[INCIDENZA POPOLAZIONE]]*(PLAFOND/2)</f>
        <v>9220.0386373627462</v>
      </c>
      <c r="M4541" s="3">
        <f>+IFERROR(Tabella2026[[#This Row],[reddito_2024]]/Tabella2026[[#This Row],[POP_2024]],"")</f>
        <v>11899.639761646804</v>
      </c>
      <c r="N4541" s="3">
        <f>+IF(Tabella2026[[#This Row],[REDDITO COMPLESSIVO PROCAPITE]]&lt;media_aggr_reddito_pc,(media_aggr_reddito_pc-Tabella2026[[#This Row],[REDDITO COMPLESSIVO PROCAPITE]]),0)</f>
        <v>5925.4263009619372</v>
      </c>
      <c r="O4541" s="3">
        <f>+Tabella2026[[#This Row],[DIFFERENZA REDDITO INFERIORE ALLA MEDIA DALLA MEDIA]]*Tabella2026[[#This Row],[POP_2024]]</f>
        <v>10938336.951575736</v>
      </c>
      <c r="P4541" s="3">
        <f>+Tabella2026[[#This Row],[POPOLAZIONE PER DIFFERENZA ]]/SUM(Tabella2026[[POPOLAZIONE PER DIFFERENZA ]])</f>
        <v>9.7042968055825304E-5</v>
      </c>
      <c r="Q4541" s="3">
        <f>+Tabella2026[[#This Row],[INCIDENZA POPOLAZIONE PER DIFFERENZA]]*(PLAFOND-SUM(Tabella2026[CONTRIBUTO SULLA BASE DELLA POPOLAZIONE]))</f>
        <v>28569.377013409045</v>
      </c>
      <c r="R4541" s="3">
        <f>+Tabella2026[[#This Row],[CONTRIBUTO SULLA BASE DELLA POPOLAZIONE]]+Tabella2026[[#This Row],[CONTRIBUTO SULLA BASE DEL REDDITO]]</f>
        <v>37789.415650771793</v>
      </c>
      <c r="S4541" s="3">
        <f>+Tabella2026[[#This Row],[CONTRIBUTO TOTALE]]/(PLAFOND/N_TESSERE)</f>
        <v>75.578831301543588</v>
      </c>
      <c r="T4541" s="3">
        <f>+MAX(CEILING(Tabella2026[[#This Row],[preDEF1]],1),1)</f>
        <v>76</v>
      </c>
      <c r="U4541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4541" s="21">
        <f>+Tabella2026[[#This Row],[DEF - n. card]]*(PLAFOND/N_TESSERE)</f>
        <v>38000</v>
      </c>
      <c r="W4541" s="18"/>
    </row>
    <row r="4542" spans="2:23" x14ac:dyDescent="0.25">
      <c r="B4542" s="1" t="s">
        <v>9095</v>
      </c>
      <c r="C4542" s="2">
        <v>83094</v>
      </c>
      <c r="D4542" s="1" t="s">
        <v>9096</v>
      </c>
      <c r="E4542" s="1" t="s">
        <v>21</v>
      </c>
      <c r="F4542" s="1" t="s">
        <v>42</v>
      </c>
      <c r="G4542" s="1" t="s">
        <v>4778</v>
      </c>
      <c r="H4542" s="1" t="s">
        <v>15836</v>
      </c>
      <c r="I4542" s="5">
        <v>1846</v>
      </c>
      <c r="J4542" s="5">
        <v>23857738</v>
      </c>
      <c r="K4542" s="3">
        <f>+Tabella2026[[#This Row],[POP_2024]]/SUM(Tabella2026[POP_2024])</f>
        <v>3.131814580832915E-5</v>
      </c>
      <c r="L4542" s="3">
        <f>+Tabella2026[[#This Row],[INCIDENZA POPOLAZIONE]]*(PLAFOND/2)</f>
        <v>9220.0386373627462</v>
      </c>
      <c r="M4542" s="3">
        <f>+IFERROR(Tabella2026[[#This Row],[reddito_2024]]/Tabella2026[[#This Row],[POP_2024]],"")</f>
        <v>12924.018418201516</v>
      </c>
      <c r="N4542" s="3">
        <f>+IF(Tabella2026[[#This Row],[REDDITO COMPLESSIVO PROCAPITE]]&lt;media_aggr_reddito_pc,(media_aggr_reddito_pc-Tabella2026[[#This Row],[REDDITO COMPLESSIVO PROCAPITE]]),0)</f>
        <v>4901.0476444072247</v>
      </c>
      <c r="O4542" s="3">
        <f>+Tabella2026[[#This Row],[DIFFERENZA REDDITO INFERIORE ALLA MEDIA DALLA MEDIA]]*Tabella2026[[#This Row],[POP_2024]]</f>
        <v>9047333.9515757374</v>
      </c>
      <c r="P4542" s="3">
        <f>+Tabella2026[[#This Row],[POPOLAZIONE PER DIFFERENZA ]]/SUM(Tabella2026[[POPOLAZIONE PER DIFFERENZA ]])</f>
        <v>8.0266327828442839E-5</v>
      </c>
      <c r="Q4542" s="3">
        <f>+Tabella2026[[#This Row],[INCIDENZA POPOLAZIONE PER DIFFERENZA]]*(PLAFOND-SUM(Tabella2026[CONTRIBUTO SULLA BASE DELLA POPOLAZIONE]))</f>
        <v>23630.346712947798</v>
      </c>
      <c r="R4542" s="3">
        <f>+Tabella2026[[#This Row],[CONTRIBUTO SULLA BASE DELLA POPOLAZIONE]]+Tabella2026[[#This Row],[CONTRIBUTO SULLA BASE DEL REDDITO]]</f>
        <v>32850.385350310542</v>
      </c>
      <c r="S4542" s="3">
        <f>+Tabella2026[[#This Row],[CONTRIBUTO TOTALE]]/(PLAFOND/N_TESSERE)</f>
        <v>65.700770700621078</v>
      </c>
      <c r="T4542" s="3">
        <f>+MAX(CEILING(Tabella2026[[#This Row],[preDEF1]],1),1)</f>
        <v>66</v>
      </c>
      <c r="U4542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4542" s="21">
        <f>+Tabella2026[[#This Row],[DEF - n. card]]*(PLAFOND/N_TESSERE)</f>
        <v>33000</v>
      </c>
      <c r="W4542" s="18"/>
    </row>
    <row r="4543" spans="2:23" x14ac:dyDescent="0.25">
      <c r="B4543" s="1" t="s">
        <v>9331</v>
      </c>
      <c r="C4543" s="2">
        <v>97024</v>
      </c>
      <c r="D4543" s="1" t="s">
        <v>9332</v>
      </c>
      <c r="E4543" s="1" t="s">
        <v>12</v>
      </c>
      <c r="F4543" s="1" t="s">
        <v>362</v>
      </c>
      <c r="G4543" s="1" t="s">
        <v>4778</v>
      </c>
      <c r="H4543" s="1" t="s">
        <v>15835</v>
      </c>
      <c r="I4543" s="5">
        <v>1845</v>
      </c>
      <c r="J4543" s="5">
        <v>43237131</v>
      </c>
      <c r="K4543" s="3">
        <f>+Tabella2026[[#This Row],[POP_2024]]/SUM(Tabella2026[POP_2024])</f>
        <v>3.1301180398898853E-5</v>
      </c>
      <c r="L4543" s="3">
        <f>+Tabella2026[[#This Row],[INCIDENZA POPOLAZIONE]]*(PLAFOND/2)</f>
        <v>9215.0440335505227</v>
      </c>
      <c r="M4543" s="3">
        <f>+IFERROR(Tabella2026[[#This Row],[reddito_2024]]/Tabella2026[[#This Row],[POP_2024]],"")</f>
        <v>23434.759349593496</v>
      </c>
      <c r="N4543" s="3">
        <f>+IF(Tabella2026[[#This Row],[REDDITO COMPLESSIVO PROCAPITE]]&lt;media_aggr_reddito_pc,(media_aggr_reddito_pc-Tabella2026[[#This Row],[REDDITO COMPLESSIVO PROCAPITE]]),0)</f>
        <v>0</v>
      </c>
      <c r="O4543" s="3">
        <f>+Tabella2026[[#This Row],[DIFFERENZA REDDITO INFERIORE ALLA MEDIA DALLA MEDIA]]*Tabella2026[[#This Row],[POP_2024]]</f>
        <v>0</v>
      </c>
      <c r="P4543" s="3">
        <f>+Tabella2026[[#This Row],[POPOLAZIONE PER DIFFERENZA ]]/SUM(Tabella2026[[POPOLAZIONE PER DIFFERENZA ]])</f>
        <v>0</v>
      </c>
      <c r="Q4543" s="3">
        <f>+Tabella2026[[#This Row],[INCIDENZA POPOLAZIONE PER DIFFERENZA]]*(PLAFOND-SUM(Tabella2026[CONTRIBUTO SULLA BASE DELLA POPOLAZIONE]))</f>
        <v>0</v>
      </c>
      <c r="R4543" s="3">
        <f>+Tabella2026[[#This Row],[CONTRIBUTO SULLA BASE DELLA POPOLAZIONE]]+Tabella2026[[#This Row],[CONTRIBUTO SULLA BASE DEL REDDITO]]</f>
        <v>9215.0440335505227</v>
      </c>
      <c r="S4543" s="3">
        <f>+Tabella2026[[#This Row],[CONTRIBUTO TOTALE]]/(PLAFOND/N_TESSERE)</f>
        <v>18.430088067101046</v>
      </c>
      <c r="T4543" s="3">
        <f>+MAX(CEILING(Tabella2026[[#This Row],[preDEF1]],1),1)</f>
        <v>19</v>
      </c>
      <c r="U4543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43" s="21">
        <f>+Tabella2026[[#This Row],[DEF - n. card]]*(PLAFOND/N_TESSERE)</f>
        <v>9500</v>
      </c>
      <c r="W4543" s="18"/>
    </row>
    <row r="4544" spans="2:23" x14ac:dyDescent="0.25">
      <c r="B4544" s="1" t="s">
        <v>9281</v>
      </c>
      <c r="C4544" s="2">
        <v>1231</v>
      </c>
      <c r="D4544" s="1" t="s">
        <v>9282</v>
      </c>
      <c r="E4544" s="1" t="s">
        <v>18</v>
      </c>
      <c r="F4544" s="1" t="s">
        <v>17</v>
      </c>
      <c r="G4544" s="1" t="s">
        <v>4778</v>
      </c>
      <c r="H4544" s="1" t="s">
        <v>15835</v>
      </c>
      <c r="I4544" s="5">
        <v>1845</v>
      </c>
      <c r="J4544" s="5">
        <v>39413450</v>
      </c>
      <c r="K4544" s="3">
        <f>+Tabella2026[[#This Row],[POP_2024]]/SUM(Tabella2026[POP_2024])</f>
        <v>3.1301180398898853E-5</v>
      </c>
      <c r="L4544" s="3">
        <f>+Tabella2026[[#This Row],[INCIDENZA POPOLAZIONE]]*(PLAFOND/2)</f>
        <v>9215.0440335505227</v>
      </c>
      <c r="M4544" s="3">
        <f>+IFERROR(Tabella2026[[#This Row],[reddito_2024]]/Tabella2026[[#This Row],[POP_2024]],"")</f>
        <v>21362.303523035229</v>
      </c>
      <c r="N4544" s="3">
        <f>+IF(Tabella2026[[#This Row],[REDDITO COMPLESSIVO PROCAPITE]]&lt;media_aggr_reddito_pc,(media_aggr_reddito_pc-Tabella2026[[#This Row],[REDDITO COMPLESSIVO PROCAPITE]]),0)</f>
        <v>0</v>
      </c>
      <c r="O4544" s="3">
        <f>+Tabella2026[[#This Row],[DIFFERENZA REDDITO INFERIORE ALLA MEDIA DALLA MEDIA]]*Tabella2026[[#This Row],[POP_2024]]</f>
        <v>0</v>
      </c>
      <c r="P4544" s="3">
        <f>+Tabella2026[[#This Row],[POPOLAZIONE PER DIFFERENZA ]]/SUM(Tabella2026[[POPOLAZIONE PER DIFFERENZA ]])</f>
        <v>0</v>
      </c>
      <c r="Q4544" s="3">
        <f>+Tabella2026[[#This Row],[INCIDENZA POPOLAZIONE PER DIFFERENZA]]*(PLAFOND-SUM(Tabella2026[CONTRIBUTO SULLA BASE DELLA POPOLAZIONE]))</f>
        <v>0</v>
      </c>
      <c r="R4544" s="3">
        <f>+Tabella2026[[#This Row],[CONTRIBUTO SULLA BASE DELLA POPOLAZIONE]]+Tabella2026[[#This Row],[CONTRIBUTO SULLA BASE DEL REDDITO]]</f>
        <v>9215.0440335505227</v>
      </c>
      <c r="S4544" s="3">
        <f>+Tabella2026[[#This Row],[CONTRIBUTO TOTALE]]/(PLAFOND/N_TESSERE)</f>
        <v>18.430088067101046</v>
      </c>
      <c r="T4544" s="3">
        <f>+MAX(CEILING(Tabella2026[[#This Row],[preDEF1]],1),1)</f>
        <v>19</v>
      </c>
      <c r="U4544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44" s="21">
        <f>+Tabella2026[[#This Row],[DEF - n. card]]*(PLAFOND/N_TESSERE)</f>
        <v>9500</v>
      </c>
      <c r="W4544" s="18"/>
    </row>
    <row r="4545" spans="2:23" x14ac:dyDescent="0.25">
      <c r="B4545" s="1" t="s">
        <v>9145</v>
      </c>
      <c r="C4545" s="2">
        <v>18109</v>
      </c>
      <c r="D4545" s="1" t="s">
        <v>9146</v>
      </c>
      <c r="E4545" s="1" t="s">
        <v>12</v>
      </c>
      <c r="F4545" s="1" t="s">
        <v>195</v>
      </c>
      <c r="G4545" s="1" t="s">
        <v>4778</v>
      </c>
      <c r="H4545" s="1" t="s">
        <v>15835</v>
      </c>
      <c r="I4545" s="5">
        <v>1844</v>
      </c>
      <c r="J4545" s="5">
        <v>31844446</v>
      </c>
      <c r="K4545" s="3">
        <f>+Tabella2026[[#This Row],[POP_2024]]/SUM(Tabella2026[POP_2024])</f>
        <v>3.128421498946855E-5</v>
      </c>
      <c r="L4545" s="3">
        <f>+Tabella2026[[#This Row],[INCIDENZA POPOLAZIONE]]*(PLAFOND/2)</f>
        <v>9210.0494297382993</v>
      </c>
      <c r="M4545" s="3">
        <f>+IFERROR(Tabella2026[[#This Row],[reddito_2024]]/Tabella2026[[#This Row],[POP_2024]],"")</f>
        <v>17269.222342733188</v>
      </c>
      <c r="N4545" s="3">
        <f>+IF(Tabella2026[[#This Row],[REDDITO COMPLESSIVO PROCAPITE]]&lt;media_aggr_reddito_pc,(media_aggr_reddito_pc-Tabella2026[[#This Row],[REDDITO COMPLESSIVO PROCAPITE]]),0)</f>
        <v>555.84371987555278</v>
      </c>
      <c r="O4545" s="3">
        <f>+Tabella2026[[#This Row],[DIFFERENZA REDDITO INFERIORE ALLA MEDIA DALLA MEDIA]]*Tabella2026[[#This Row],[POP_2024]]</f>
        <v>1024975.8194505193</v>
      </c>
      <c r="P4545" s="3">
        <f>+Tabella2026[[#This Row],[POPOLAZIONE PER DIFFERENZA ]]/SUM(Tabella2026[[POPOLAZIONE PER DIFFERENZA ]])</f>
        <v>9.0934020541944729E-6</v>
      </c>
      <c r="Q4545" s="3">
        <f>+Tabella2026[[#This Row],[INCIDENZA POPOLAZIONE PER DIFFERENZA]]*(PLAFOND-SUM(Tabella2026[CONTRIBUTO SULLA BASE DELLA POPOLAZIONE]))</f>
        <v>2677.0907447033228</v>
      </c>
      <c r="R4545" s="3">
        <f>+Tabella2026[[#This Row],[CONTRIBUTO SULLA BASE DELLA POPOLAZIONE]]+Tabella2026[[#This Row],[CONTRIBUTO SULLA BASE DEL REDDITO]]</f>
        <v>11887.140174441622</v>
      </c>
      <c r="S4545" s="3">
        <f>+Tabella2026[[#This Row],[CONTRIBUTO TOTALE]]/(PLAFOND/N_TESSERE)</f>
        <v>23.774280348883245</v>
      </c>
      <c r="T4545" s="3">
        <f>+MAX(CEILING(Tabella2026[[#This Row],[preDEF1]],1),1)</f>
        <v>24</v>
      </c>
      <c r="U4545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545" s="21">
        <f>+Tabella2026[[#This Row],[DEF - n. card]]*(PLAFOND/N_TESSERE)</f>
        <v>12000</v>
      </c>
      <c r="W4545" s="18"/>
    </row>
    <row r="4546" spans="2:23" x14ac:dyDescent="0.25">
      <c r="B4546" s="1" t="s">
        <v>9203</v>
      </c>
      <c r="C4546" s="2">
        <v>19083</v>
      </c>
      <c r="D4546" s="1" t="s">
        <v>9204</v>
      </c>
      <c r="E4546" s="1" t="s">
        <v>12</v>
      </c>
      <c r="F4546" s="1" t="s">
        <v>193</v>
      </c>
      <c r="G4546" s="1" t="s">
        <v>4778</v>
      </c>
      <c r="H4546" s="1" t="s">
        <v>15835</v>
      </c>
      <c r="I4546" s="5">
        <v>1844</v>
      </c>
      <c r="J4546" s="5">
        <v>35724106</v>
      </c>
      <c r="K4546" s="3">
        <f>+Tabella2026[[#This Row],[POP_2024]]/SUM(Tabella2026[POP_2024])</f>
        <v>3.128421498946855E-5</v>
      </c>
      <c r="L4546" s="3">
        <f>+Tabella2026[[#This Row],[INCIDENZA POPOLAZIONE]]*(PLAFOND/2)</f>
        <v>9210.0494297382993</v>
      </c>
      <c r="M4546" s="3">
        <f>+IFERROR(Tabella2026[[#This Row],[reddito_2024]]/Tabella2026[[#This Row],[POP_2024]],"")</f>
        <v>19373.159436008678</v>
      </c>
      <c r="N4546" s="3">
        <f>+IF(Tabella2026[[#This Row],[REDDITO COMPLESSIVO PROCAPITE]]&lt;media_aggr_reddito_pc,(media_aggr_reddito_pc-Tabella2026[[#This Row],[REDDITO COMPLESSIVO PROCAPITE]]),0)</f>
        <v>0</v>
      </c>
      <c r="O4546" s="3">
        <f>+Tabella2026[[#This Row],[DIFFERENZA REDDITO INFERIORE ALLA MEDIA DALLA MEDIA]]*Tabella2026[[#This Row],[POP_2024]]</f>
        <v>0</v>
      </c>
      <c r="P4546" s="3">
        <f>+Tabella2026[[#This Row],[POPOLAZIONE PER DIFFERENZA ]]/SUM(Tabella2026[[POPOLAZIONE PER DIFFERENZA ]])</f>
        <v>0</v>
      </c>
      <c r="Q4546" s="3">
        <f>+Tabella2026[[#This Row],[INCIDENZA POPOLAZIONE PER DIFFERENZA]]*(PLAFOND-SUM(Tabella2026[CONTRIBUTO SULLA BASE DELLA POPOLAZIONE]))</f>
        <v>0</v>
      </c>
      <c r="R4546" s="3">
        <f>+Tabella2026[[#This Row],[CONTRIBUTO SULLA BASE DELLA POPOLAZIONE]]+Tabella2026[[#This Row],[CONTRIBUTO SULLA BASE DEL REDDITO]]</f>
        <v>9210.0494297382993</v>
      </c>
      <c r="S4546" s="3">
        <f>+Tabella2026[[#This Row],[CONTRIBUTO TOTALE]]/(PLAFOND/N_TESSERE)</f>
        <v>18.4200988594766</v>
      </c>
      <c r="T4546" s="3">
        <f>+MAX(CEILING(Tabella2026[[#This Row],[preDEF1]],1),1)</f>
        <v>19</v>
      </c>
      <c r="U4546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46" s="21">
        <f>+Tabella2026[[#This Row],[DEF - n. card]]*(PLAFOND/N_TESSERE)</f>
        <v>9500</v>
      </c>
      <c r="W4546" s="18"/>
    </row>
    <row r="4547" spans="2:23" x14ac:dyDescent="0.25">
      <c r="B4547" s="1" t="s">
        <v>9173</v>
      </c>
      <c r="C4547" s="2">
        <v>103057</v>
      </c>
      <c r="D4547" s="1" t="s">
        <v>9174</v>
      </c>
      <c r="E4547" s="1" t="s">
        <v>18</v>
      </c>
      <c r="F4547" s="1" t="s">
        <v>648</v>
      </c>
      <c r="G4547" s="1" t="s">
        <v>4778</v>
      </c>
      <c r="H4547" s="1" t="s">
        <v>15835</v>
      </c>
      <c r="I4547" s="5">
        <v>1843</v>
      </c>
      <c r="J4547" s="5">
        <v>33808364</v>
      </c>
      <c r="K4547" s="3">
        <f>+Tabella2026[[#This Row],[POP_2024]]/SUM(Tabella2026[POP_2024])</f>
        <v>3.1267249580038254E-5</v>
      </c>
      <c r="L4547" s="3">
        <f>+Tabella2026[[#This Row],[INCIDENZA POPOLAZIONE]]*(PLAFOND/2)</f>
        <v>9205.0548259260777</v>
      </c>
      <c r="M4547" s="3">
        <f>+IFERROR(Tabella2026[[#This Row],[reddito_2024]]/Tabella2026[[#This Row],[POP_2024]],"")</f>
        <v>18344.201844818232</v>
      </c>
      <c r="N4547" s="3">
        <f>+IF(Tabella2026[[#This Row],[REDDITO COMPLESSIVO PROCAPITE]]&lt;media_aggr_reddito_pc,(media_aggr_reddito_pc-Tabella2026[[#This Row],[REDDITO COMPLESSIVO PROCAPITE]]),0)</f>
        <v>0</v>
      </c>
      <c r="O4547" s="3">
        <f>+Tabella2026[[#This Row],[DIFFERENZA REDDITO INFERIORE ALLA MEDIA DALLA MEDIA]]*Tabella2026[[#This Row],[POP_2024]]</f>
        <v>0</v>
      </c>
      <c r="P4547" s="3">
        <f>+Tabella2026[[#This Row],[POPOLAZIONE PER DIFFERENZA ]]/SUM(Tabella2026[[POPOLAZIONE PER DIFFERENZA ]])</f>
        <v>0</v>
      </c>
      <c r="Q4547" s="3">
        <f>+Tabella2026[[#This Row],[INCIDENZA POPOLAZIONE PER DIFFERENZA]]*(PLAFOND-SUM(Tabella2026[CONTRIBUTO SULLA BASE DELLA POPOLAZIONE]))</f>
        <v>0</v>
      </c>
      <c r="R4547" s="3">
        <f>+Tabella2026[[#This Row],[CONTRIBUTO SULLA BASE DELLA POPOLAZIONE]]+Tabella2026[[#This Row],[CONTRIBUTO SULLA BASE DEL REDDITO]]</f>
        <v>9205.0548259260777</v>
      </c>
      <c r="S4547" s="3">
        <f>+Tabella2026[[#This Row],[CONTRIBUTO TOTALE]]/(PLAFOND/N_TESSERE)</f>
        <v>18.410109651852157</v>
      </c>
      <c r="T4547" s="3">
        <f>+MAX(CEILING(Tabella2026[[#This Row],[preDEF1]],1),1)</f>
        <v>19</v>
      </c>
      <c r="U4547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47" s="21">
        <f>+Tabella2026[[#This Row],[DEF - n. card]]*(PLAFOND/N_TESSERE)</f>
        <v>9500</v>
      </c>
      <c r="W4547" s="18"/>
    </row>
    <row r="4548" spans="2:23" x14ac:dyDescent="0.25">
      <c r="B4548" s="1" t="s">
        <v>9157</v>
      </c>
      <c r="C4548" s="2">
        <v>55014</v>
      </c>
      <c r="D4548" s="1" t="s">
        <v>9158</v>
      </c>
      <c r="E4548" s="1" t="s">
        <v>67</v>
      </c>
      <c r="F4548" s="1" t="s">
        <v>108</v>
      </c>
      <c r="G4548" s="1" t="s">
        <v>4778</v>
      </c>
      <c r="H4548" s="1" t="s">
        <v>15834</v>
      </c>
      <c r="I4548" s="5">
        <v>1842</v>
      </c>
      <c r="J4548" s="5">
        <v>26501178</v>
      </c>
      <c r="K4548" s="3">
        <f>+Tabella2026[[#This Row],[POP_2024]]/SUM(Tabella2026[POP_2024])</f>
        <v>3.1250284170607957E-5</v>
      </c>
      <c r="L4548" s="3">
        <f>+Tabella2026[[#This Row],[INCIDENZA POPOLAZIONE]]*(PLAFOND/2)</f>
        <v>9200.0602221138543</v>
      </c>
      <c r="M4548" s="3">
        <f>+IFERROR(Tabella2026[[#This Row],[reddito_2024]]/Tabella2026[[#This Row],[POP_2024]],"")</f>
        <v>14387.175895765473</v>
      </c>
      <c r="N4548" s="3">
        <f>+IF(Tabella2026[[#This Row],[REDDITO COMPLESSIVO PROCAPITE]]&lt;media_aggr_reddito_pc,(media_aggr_reddito_pc-Tabella2026[[#This Row],[REDDITO COMPLESSIVO PROCAPITE]]),0)</f>
        <v>3437.8901668432682</v>
      </c>
      <c r="O4548" s="3">
        <f>+Tabella2026[[#This Row],[DIFFERENZA REDDITO INFERIORE ALLA MEDIA DALLA MEDIA]]*Tabella2026[[#This Row],[POP_2024]]</f>
        <v>6332593.6873252997</v>
      </c>
      <c r="P4548" s="3">
        <f>+Tabella2026[[#This Row],[POPOLAZIONE PER DIFFERENZA ]]/SUM(Tabella2026[[POPOLAZIONE PER DIFFERENZA ]])</f>
        <v>5.6181637997639361E-5</v>
      </c>
      <c r="Q4548" s="3">
        <f>+Tabella2026[[#This Row],[INCIDENZA POPOLAZIONE PER DIFFERENZA]]*(PLAFOND-SUM(Tabella2026[CONTRIBUTO SULLA BASE DELLA POPOLAZIONE]))</f>
        <v>16539.832090276595</v>
      </c>
      <c r="R4548" s="3">
        <f>+Tabella2026[[#This Row],[CONTRIBUTO SULLA BASE DELLA POPOLAZIONE]]+Tabella2026[[#This Row],[CONTRIBUTO SULLA BASE DEL REDDITO]]</f>
        <v>25739.89231239045</v>
      </c>
      <c r="S4548" s="3">
        <f>+Tabella2026[[#This Row],[CONTRIBUTO TOTALE]]/(PLAFOND/N_TESSERE)</f>
        <v>51.479784624780898</v>
      </c>
      <c r="T4548" s="3">
        <f>+MAX(CEILING(Tabella2026[[#This Row],[preDEF1]],1),1)</f>
        <v>52</v>
      </c>
      <c r="U4548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4548" s="21">
        <f>+Tabella2026[[#This Row],[DEF - n. card]]*(PLAFOND/N_TESSERE)</f>
        <v>26000</v>
      </c>
      <c r="W4548" s="18"/>
    </row>
    <row r="4549" spans="2:23" x14ac:dyDescent="0.25">
      <c r="B4549" s="1" t="s">
        <v>9005</v>
      </c>
      <c r="C4549" s="2">
        <v>55028</v>
      </c>
      <c r="D4549" s="1" t="s">
        <v>9006</v>
      </c>
      <c r="E4549" s="1" t="s">
        <v>67</v>
      </c>
      <c r="F4549" s="1" t="s">
        <v>108</v>
      </c>
      <c r="G4549" s="1" t="s">
        <v>4778</v>
      </c>
      <c r="H4549" s="1" t="s">
        <v>15834</v>
      </c>
      <c r="I4549" s="5">
        <v>1840</v>
      </c>
      <c r="J4549" s="5">
        <v>32213985</v>
      </c>
      <c r="K4549" s="3">
        <f>+Tabella2026[[#This Row],[POP_2024]]/SUM(Tabella2026[POP_2024])</f>
        <v>3.1216353351747365E-5</v>
      </c>
      <c r="L4549" s="3">
        <f>+Tabella2026[[#This Row],[INCIDENZA POPOLAZIONE]]*(PLAFOND/2)</f>
        <v>9190.071014489411</v>
      </c>
      <c r="M4549" s="3">
        <f>+IFERROR(Tabella2026[[#This Row],[reddito_2024]]/Tabella2026[[#This Row],[POP_2024]],"")</f>
        <v>17507.60054347826</v>
      </c>
      <c r="N4549" s="3">
        <f>+IF(Tabella2026[[#This Row],[REDDITO COMPLESSIVO PROCAPITE]]&lt;media_aggr_reddito_pc,(media_aggr_reddito_pc-Tabella2026[[#This Row],[REDDITO COMPLESSIVO PROCAPITE]]),0)</f>
        <v>317.46551913048097</v>
      </c>
      <c r="O4549" s="3">
        <f>+Tabella2026[[#This Row],[DIFFERENZA REDDITO INFERIORE ALLA MEDIA DALLA MEDIA]]*Tabella2026[[#This Row],[POP_2024]]</f>
        <v>584136.55520008504</v>
      </c>
      <c r="P4549" s="3">
        <f>+Tabella2026[[#This Row],[POPOLAZIONE PER DIFFERENZA ]]/SUM(Tabella2026[[POPOLAZIONE PER DIFFERENZA ]])</f>
        <v>5.182354988466109E-6</v>
      </c>
      <c r="Q4549" s="3">
        <f>+Tabella2026[[#This Row],[INCIDENZA POPOLAZIONE PER DIFFERENZA]]*(PLAFOND-SUM(Tabella2026[CONTRIBUTO SULLA BASE DELLA POPOLAZIONE]))</f>
        <v>1525.6814218381874</v>
      </c>
      <c r="R4549" s="3">
        <f>+Tabella2026[[#This Row],[CONTRIBUTO SULLA BASE DELLA POPOLAZIONE]]+Tabella2026[[#This Row],[CONTRIBUTO SULLA BASE DEL REDDITO]]</f>
        <v>10715.752436327599</v>
      </c>
      <c r="S4549" s="3">
        <f>+Tabella2026[[#This Row],[CONTRIBUTO TOTALE]]/(PLAFOND/N_TESSERE)</f>
        <v>21.431504872655196</v>
      </c>
      <c r="T4549" s="3">
        <f>+MAX(CEILING(Tabella2026[[#This Row],[preDEF1]],1),1)</f>
        <v>22</v>
      </c>
      <c r="U4549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549" s="21">
        <f>+Tabella2026[[#This Row],[DEF - n. card]]*(PLAFOND/N_TESSERE)</f>
        <v>11000</v>
      </c>
      <c r="W4549" s="18"/>
    </row>
    <row r="4550" spans="2:23" x14ac:dyDescent="0.25">
      <c r="B4550" s="1" t="s">
        <v>9007</v>
      </c>
      <c r="C4550" s="2">
        <v>44064</v>
      </c>
      <c r="D4550" s="1" t="s">
        <v>9008</v>
      </c>
      <c r="E4550" s="1" t="s">
        <v>117</v>
      </c>
      <c r="F4550" s="1" t="s">
        <v>360</v>
      </c>
      <c r="G4550" s="1" t="s">
        <v>4778</v>
      </c>
      <c r="H4550" s="1" t="s">
        <v>15834</v>
      </c>
      <c r="I4550" s="5">
        <v>1840</v>
      </c>
      <c r="J4550" s="5">
        <v>28615044</v>
      </c>
      <c r="K4550" s="3">
        <f>+Tabella2026[[#This Row],[POP_2024]]/SUM(Tabella2026[POP_2024])</f>
        <v>3.1216353351747365E-5</v>
      </c>
      <c r="L4550" s="3">
        <f>+Tabella2026[[#This Row],[INCIDENZA POPOLAZIONE]]*(PLAFOND/2)</f>
        <v>9190.071014489411</v>
      </c>
      <c r="M4550" s="3">
        <f>+IFERROR(Tabella2026[[#This Row],[reddito_2024]]/Tabella2026[[#This Row],[POP_2024]],"")</f>
        <v>15551.654347826086</v>
      </c>
      <c r="N4550" s="3">
        <f>+IF(Tabella2026[[#This Row],[REDDITO COMPLESSIVO PROCAPITE]]&lt;media_aggr_reddito_pc,(media_aggr_reddito_pc-Tabella2026[[#This Row],[REDDITO COMPLESSIVO PROCAPITE]]),0)</f>
        <v>2273.4117147826546</v>
      </c>
      <c r="O4550" s="3">
        <f>+Tabella2026[[#This Row],[DIFFERENZA REDDITO INFERIORE ALLA MEDIA DALLA MEDIA]]*Tabella2026[[#This Row],[POP_2024]]</f>
        <v>4183077.5552000846</v>
      </c>
      <c r="P4550" s="3">
        <f>+Tabella2026[[#This Row],[POPOLAZIONE PER DIFFERENZA ]]/SUM(Tabella2026[[POPOLAZIONE PER DIFFERENZA ]])</f>
        <v>3.7111515522096228E-5</v>
      </c>
      <c r="Q4550" s="3">
        <f>+Tabella2026[[#This Row],[INCIDENZA POPOLAZIONE PER DIFFERENZA]]*(PLAFOND-SUM(Tabella2026[CONTRIBUTO SULLA BASE DELLA POPOLAZIONE]))</f>
        <v>10925.602336068532</v>
      </c>
      <c r="R4550" s="3">
        <f>+Tabella2026[[#This Row],[CONTRIBUTO SULLA BASE DELLA POPOLAZIONE]]+Tabella2026[[#This Row],[CONTRIBUTO SULLA BASE DEL REDDITO]]</f>
        <v>20115.673350557943</v>
      </c>
      <c r="S4550" s="3">
        <f>+Tabella2026[[#This Row],[CONTRIBUTO TOTALE]]/(PLAFOND/N_TESSERE)</f>
        <v>40.231346701115889</v>
      </c>
      <c r="T4550" s="3">
        <f>+MAX(CEILING(Tabella2026[[#This Row],[preDEF1]],1),1)</f>
        <v>41</v>
      </c>
      <c r="U4550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4550" s="21">
        <f>+Tabella2026[[#This Row],[DEF - n. card]]*(PLAFOND/N_TESSERE)</f>
        <v>20500</v>
      </c>
      <c r="W4550" s="18"/>
    </row>
    <row r="4551" spans="2:23" x14ac:dyDescent="0.25">
      <c r="B4551" s="1" t="s">
        <v>9151</v>
      </c>
      <c r="C4551" s="2">
        <v>98051</v>
      </c>
      <c r="D4551" s="1" t="s">
        <v>9152</v>
      </c>
      <c r="E4551" s="1" t="s">
        <v>12</v>
      </c>
      <c r="F4551" s="1" t="s">
        <v>389</v>
      </c>
      <c r="G4551" s="1" t="s">
        <v>4778</v>
      </c>
      <c r="H4551" s="1" t="s">
        <v>15835</v>
      </c>
      <c r="I4551" s="5">
        <v>1839</v>
      </c>
      <c r="J4551" s="5">
        <v>36670239</v>
      </c>
      <c r="K4551" s="3">
        <f>+Tabella2026[[#This Row],[POP_2024]]/SUM(Tabella2026[POP_2024])</f>
        <v>3.1199387942317062E-5</v>
      </c>
      <c r="L4551" s="3">
        <f>+Tabella2026[[#This Row],[INCIDENZA POPOLAZIONE]]*(PLAFOND/2)</f>
        <v>9185.0764106771858</v>
      </c>
      <c r="M4551" s="3">
        <f>+IFERROR(Tabella2026[[#This Row],[reddito_2024]]/Tabella2026[[#This Row],[POP_2024]],"")</f>
        <v>19940.31484502447</v>
      </c>
      <c r="N4551" s="3">
        <f>+IF(Tabella2026[[#This Row],[REDDITO COMPLESSIVO PROCAPITE]]&lt;media_aggr_reddito_pc,(media_aggr_reddito_pc-Tabella2026[[#This Row],[REDDITO COMPLESSIVO PROCAPITE]]),0)</f>
        <v>0</v>
      </c>
      <c r="O4551" s="3">
        <f>+Tabella2026[[#This Row],[DIFFERENZA REDDITO INFERIORE ALLA MEDIA DALLA MEDIA]]*Tabella2026[[#This Row],[POP_2024]]</f>
        <v>0</v>
      </c>
      <c r="P4551" s="3">
        <f>+Tabella2026[[#This Row],[POPOLAZIONE PER DIFFERENZA ]]/SUM(Tabella2026[[POPOLAZIONE PER DIFFERENZA ]])</f>
        <v>0</v>
      </c>
      <c r="Q4551" s="3">
        <f>+Tabella2026[[#This Row],[INCIDENZA POPOLAZIONE PER DIFFERENZA]]*(PLAFOND-SUM(Tabella2026[CONTRIBUTO SULLA BASE DELLA POPOLAZIONE]))</f>
        <v>0</v>
      </c>
      <c r="R4551" s="3">
        <f>+Tabella2026[[#This Row],[CONTRIBUTO SULLA BASE DELLA POPOLAZIONE]]+Tabella2026[[#This Row],[CONTRIBUTO SULLA BASE DEL REDDITO]]</f>
        <v>9185.0764106771858</v>
      </c>
      <c r="S4551" s="3">
        <f>+Tabella2026[[#This Row],[CONTRIBUTO TOTALE]]/(PLAFOND/N_TESSERE)</f>
        <v>18.37015282135437</v>
      </c>
      <c r="T4551" s="3">
        <f>+MAX(CEILING(Tabella2026[[#This Row],[preDEF1]],1),1)</f>
        <v>19</v>
      </c>
      <c r="U4551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51" s="21">
        <f>+Tabella2026[[#This Row],[DEF - n. card]]*(PLAFOND/N_TESSERE)</f>
        <v>9500</v>
      </c>
      <c r="W4551" s="18"/>
    </row>
    <row r="4552" spans="2:23" x14ac:dyDescent="0.25">
      <c r="B4552" s="1" t="s">
        <v>9083</v>
      </c>
      <c r="C4552" s="2">
        <v>82008</v>
      </c>
      <c r="D4552" s="1" t="s">
        <v>9084</v>
      </c>
      <c r="E4552" s="1" t="s">
        <v>21</v>
      </c>
      <c r="F4552" s="1" t="s">
        <v>20</v>
      </c>
      <c r="G4552" s="1" t="s">
        <v>4778</v>
      </c>
      <c r="H4552" s="1" t="s">
        <v>15836</v>
      </c>
      <c r="I4552" s="5">
        <v>1838</v>
      </c>
      <c r="J4552" s="5">
        <v>16615545</v>
      </c>
      <c r="K4552" s="3">
        <f>+Tabella2026[[#This Row],[POP_2024]]/SUM(Tabella2026[POP_2024])</f>
        <v>3.1182422532886765E-5</v>
      </c>
      <c r="L4552" s="3">
        <f>+Tabella2026[[#This Row],[INCIDENZA POPOLAZIONE]]*(PLAFOND/2)</f>
        <v>9180.0818068649642</v>
      </c>
      <c r="M4552" s="3">
        <f>+IFERROR(Tabella2026[[#This Row],[reddito_2024]]/Tabella2026[[#This Row],[POP_2024]],"")</f>
        <v>9040.0136017410223</v>
      </c>
      <c r="N4552" s="3">
        <f>+IF(Tabella2026[[#This Row],[REDDITO COMPLESSIVO PROCAPITE]]&lt;media_aggr_reddito_pc,(media_aggr_reddito_pc-Tabella2026[[#This Row],[REDDITO COMPLESSIVO PROCAPITE]]),0)</f>
        <v>8785.0524608677188</v>
      </c>
      <c r="O4552" s="3">
        <f>+Tabella2026[[#This Row],[DIFFERENZA REDDITO INFERIORE ALLA MEDIA DALLA MEDIA]]*Tabella2026[[#This Row],[POP_2024]]</f>
        <v>16146926.423074868</v>
      </c>
      <c r="P4552" s="3">
        <f>+Tabella2026[[#This Row],[POPOLAZIONE PER DIFFERENZA ]]/SUM(Tabella2026[[POPOLAZIONE PER DIFFERENZA ]])</f>
        <v>1.4325264178742343E-4</v>
      </c>
      <c r="Q4552" s="3">
        <f>+Tabella2026[[#This Row],[INCIDENZA POPOLAZIONE PER DIFFERENZA]]*(PLAFOND-SUM(Tabella2026[CONTRIBUTO SULLA BASE DELLA POPOLAZIONE]))</f>
        <v>42173.470302736292</v>
      </c>
      <c r="R4552" s="3">
        <f>+Tabella2026[[#This Row],[CONTRIBUTO SULLA BASE DELLA POPOLAZIONE]]+Tabella2026[[#This Row],[CONTRIBUTO SULLA BASE DEL REDDITO]]</f>
        <v>51353.552109601253</v>
      </c>
      <c r="S4552" s="3">
        <f>+Tabella2026[[#This Row],[CONTRIBUTO TOTALE]]/(PLAFOND/N_TESSERE)</f>
        <v>102.70710421920251</v>
      </c>
      <c r="T4552" s="3">
        <f>+MAX(CEILING(Tabella2026[[#This Row],[preDEF1]],1),1)</f>
        <v>103</v>
      </c>
      <c r="U4552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4552" s="21">
        <f>+Tabella2026[[#This Row],[DEF - n. card]]*(PLAFOND/N_TESSERE)</f>
        <v>51500</v>
      </c>
      <c r="W4552" s="18"/>
    </row>
    <row r="4553" spans="2:23" x14ac:dyDescent="0.25">
      <c r="B4553" s="1" t="s">
        <v>9043</v>
      </c>
      <c r="C4553" s="2">
        <v>79034</v>
      </c>
      <c r="D4553" s="1" t="s">
        <v>9044</v>
      </c>
      <c r="E4553" s="1" t="s">
        <v>61</v>
      </c>
      <c r="F4553" s="1" t="s">
        <v>148</v>
      </c>
      <c r="G4553" s="1" t="s">
        <v>4778</v>
      </c>
      <c r="H4553" s="1" t="s">
        <v>15836</v>
      </c>
      <c r="I4553" s="5">
        <v>1838</v>
      </c>
      <c r="J4553" s="5">
        <v>21474430</v>
      </c>
      <c r="K4553" s="3">
        <f>+Tabella2026[[#This Row],[POP_2024]]/SUM(Tabella2026[POP_2024])</f>
        <v>3.1182422532886765E-5</v>
      </c>
      <c r="L4553" s="3">
        <f>+Tabella2026[[#This Row],[INCIDENZA POPOLAZIONE]]*(PLAFOND/2)</f>
        <v>9180.0818068649642</v>
      </c>
      <c r="M4553" s="3">
        <f>+IFERROR(Tabella2026[[#This Row],[reddito_2024]]/Tabella2026[[#This Row],[POP_2024]],"")</f>
        <v>11683.585418933624</v>
      </c>
      <c r="N4553" s="3">
        <f>+IF(Tabella2026[[#This Row],[REDDITO COMPLESSIVO PROCAPITE]]&lt;media_aggr_reddito_pc,(media_aggr_reddito_pc-Tabella2026[[#This Row],[REDDITO COMPLESSIVO PROCAPITE]]),0)</f>
        <v>6141.4806436751169</v>
      </c>
      <c r="O4553" s="3">
        <f>+Tabella2026[[#This Row],[DIFFERENZA REDDITO INFERIORE ALLA MEDIA DALLA MEDIA]]*Tabella2026[[#This Row],[POP_2024]]</f>
        <v>11288041.423074866</v>
      </c>
      <c r="P4553" s="3">
        <f>+Tabella2026[[#This Row],[POPOLAZIONE PER DIFFERENZA ]]/SUM(Tabella2026[[POPOLAZIONE PER DIFFERENZA ]])</f>
        <v>1.001454835485283E-4</v>
      </c>
      <c r="Q4553" s="3">
        <f>+Tabella2026[[#This Row],[INCIDENZA POPOLAZIONE PER DIFFERENZA]]*(PLAFOND-SUM(Tabella2026[CONTRIBUTO SULLA BASE DELLA POPOLAZIONE]))</f>
        <v>29482.755247574187</v>
      </c>
      <c r="R4553" s="3">
        <f>+Tabella2026[[#This Row],[CONTRIBUTO SULLA BASE DELLA POPOLAZIONE]]+Tabella2026[[#This Row],[CONTRIBUTO SULLA BASE DEL REDDITO]]</f>
        <v>38662.837054439151</v>
      </c>
      <c r="S4553" s="3">
        <f>+Tabella2026[[#This Row],[CONTRIBUTO TOTALE]]/(PLAFOND/N_TESSERE)</f>
        <v>77.325674108878303</v>
      </c>
      <c r="T4553" s="3">
        <f>+MAX(CEILING(Tabella2026[[#This Row],[preDEF1]],1),1)</f>
        <v>78</v>
      </c>
      <c r="U4553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4553" s="21">
        <f>+Tabella2026[[#This Row],[DEF - n. card]]*(PLAFOND/N_TESSERE)</f>
        <v>39000</v>
      </c>
      <c r="W4553" s="18"/>
    </row>
    <row r="4554" spans="2:23" x14ac:dyDescent="0.25">
      <c r="B4554" s="1" t="s">
        <v>8933</v>
      </c>
      <c r="C4554" s="2">
        <v>44032</v>
      </c>
      <c r="D4554" s="1" t="s">
        <v>8934</v>
      </c>
      <c r="E4554" s="1" t="s">
        <v>117</v>
      </c>
      <c r="F4554" s="1" t="s">
        <v>360</v>
      </c>
      <c r="G4554" s="1" t="s">
        <v>4778</v>
      </c>
      <c r="H4554" s="1" t="s">
        <v>15834</v>
      </c>
      <c r="I4554" s="5">
        <v>1838</v>
      </c>
      <c r="J4554" s="5">
        <v>30146156</v>
      </c>
      <c r="K4554" s="3">
        <f>+Tabella2026[[#This Row],[POP_2024]]/SUM(Tabella2026[POP_2024])</f>
        <v>3.1182422532886765E-5</v>
      </c>
      <c r="L4554" s="3">
        <f>+Tabella2026[[#This Row],[INCIDENZA POPOLAZIONE]]*(PLAFOND/2)</f>
        <v>9180.0818068649642</v>
      </c>
      <c r="M4554" s="3">
        <f>+IFERROR(Tabella2026[[#This Row],[reddito_2024]]/Tabella2026[[#This Row],[POP_2024]],"")</f>
        <v>16401.608269858541</v>
      </c>
      <c r="N4554" s="3">
        <f>+IF(Tabella2026[[#This Row],[REDDITO COMPLESSIVO PROCAPITE]]&lt;media_aggr_reddito_pc,(media_aggr_reddito_pc-Tabella2026[[#This Row],[REDDITO COMPLESSIVO PROCAPITE]]),0)</f>
        <v>1423.4577927501996</v>
      </c>
      <c r="O4554" s="3">
        <f>+Tabella2026[[#This Row],[DIFFERENZA REDDITO INFERIORE ALLA MEDIA DALLA MEDIA]]*Tabella2026[[#This Row],[POP_2024]]</f>
        <v>2616315.4230748666</v>
      </c>
      <c r="P4554" s="3">
        <f>+Tabella2026[[#This Row],[POPOLAZIONE PER DIFFERENZA ]]/SUM(Tabella2026[[POPOLAZIONE PER DIFFERENZA ]])</f>
        <v>2.3211482252687618E-5</v>
      </c>
      <c r="Q4554" s="3">
        <f>+Tabella2026[[#This Row],[INCIDENZA POPOLAZIONE PER DIFFERENZA]]*(PLAFOND-SUM(Tabella2026[CONTRIBUTO SULLA BASE DELLA POPOLAZIONE]))</f>
        <v>6833.4429665795733</v>
      </c>
      <c r="R4554" s="3">
        <f>+Tabella2026[[#This Row],[CONTRIBUTO SULLA BASE DELLA POPOLAZIONE]]+Tabella2026[[#This Row],[CONTRIBUTO SULLA BASE DEL REDDITO]]</f>
        <v>16013.524773444537</v>
      </c>
      <c r="S4554" s="3">
        <f>+Tabella2026[[#This Row],[CONTRIBUTO TOTALE]]/(PLAFOND/N_TESSERE)</f>
        <v>32.027049546889074</v>
      </c>
      <c r="T4554" s="3">
        <f>+MAX(CEILING(Tabella2026[[#This Row],[preDEF1]],1),1)</f>
        <v>33</v>
      </c>
      <c r="U4554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4554" s="21">
        <f>+Tabella2026[[#This Row],[DEF - n. card]]*(PLAFOND/N_TESSERE)</f>
        <v>16500</v>
      </c>
      <c r="W4554" s="18"/>
    </row>
    <row r="4555" spans="2:23" x14ac:dyDescent="0.25">
      <c r="B4555" s="1" t="s">
        <v>9189</v>
      </c>
      <c r="C4555" s="2">
        <v>43004</v>
      </c>
      <c r="D4555" s="1" t="s">
        <v>9190</v>
      </c>
      <c r="E4555" s="1" t="s">
        <v>117</v>
      </c>
      <c r="F4555" s="1" t="s">
        <v>411</v>
      </c>
      <c r="G4555" s="1" t="s">
        <v>4778</v>
      </c>
      <c r="H4555" s="1" t="s">
        <v>15834</v>
      </c>
      <c r="I4555" s="5">
        <v>1837</v>
      </c>
      <c r="J4555" s="5">
        <v>34310507</v>
      </c>
      <c r="K4555" s="3">
        <f>+Tabella2026[[#This Row],[POP_2024]]/SUM(Tabella2026[POP_2024])</f>
        <v>3.1165457123456469E-5</v>
      </c>
      <c r="L4555" s="3">
        <f>+Tabella2026[[#This Row],[INCIDENZA POPOLAZIONE]]*(PLAFOND/2)</f>
        <v>9175.0872030527426</v>
      </c>
      <c r="M4555" s="3">
        <f>+IFERROR(Tabella2026[[#This Row],[reddito_2024]]/Tabella2026[[#This Row],[POP_2024]],"")</f>
        <v>18677.467065868263</v>
      </c>
      <c r="N4555" s="3">
        <f>+IF(Tabella2026[[#This Row],[REDDITO COMPLESSIVO PROCAPITE]]&lt;media_aggr_reddito_pc,(media_aggr_reddito_pc-Tabella2026[[#This Row],[REDDITO COMPLESSIVO PROCAPITE]]),0)</f>
        <v>0</v>
      </c>
      <c r="O4555" s="3">
        <f>+Tabella2026[[#This Row],[DIFFERENZA REDDITO INFERIORE ALLA MEDIA DALLA MEDIA]]*Tabella2026[[#This Row],[POP_2024]]</f>
        <v>0</v>
      </c>
      <c r="P4555" s="3">
        <f>+Tabella2026[[#This Row],[POPOLAZIONE PER DIFFERENZA ]]/SUM(Tabella2026[[POPOLAZIONE PER DIFFERENZA ]])</f>
        <v>0</v>
      </c>
      <c r="Q4555" s="3">
        <f>+Tabella2026[[#This Row],[INCIDENZA POPOLAZIONE PER DIFFERENZA]]*(PLAFOND-SUM(Tabella2026[CONTRIBUTO SULLA BASE DELLA POPOLAZIONE]))</f>
        <v>0</v>
      </c>
      <c r="R4555" s="3">
        <f>+Tabella2026[[#This Row],[CONTRIBUTO SULLA BASE DELLA POPOLAZIONE]]+Tabella2026[[#This Row],[CONTRIBUTO SULLA BASE DEL REDDITO]]</f>
        <v>9175.0872030527426</v>
      </c>
      <c r="S4555" s="3">
        <f>+Tabella2026[[#This Row],[CONTRIBUTO TOTALE]]/(PLAFOND/N_TESSERE)</f>
        <v>18.350174406105484</v>
      </c>
      <c r="T4555" s="3">
        <f>+MAX(CEILING(Tabella2026[[#This Row],[preDEF1]],1),1)</f>
        <v>19</v>
      </c>
      <c r="U4555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55" s="21">
        <f>+Tabella2026[[#This Row],[DEF - n. card]]*(PLAFOND/N_TESSERE)</f>
        <v>9500</v>
      </c>
      <c r="W4555" s="18"/>
    </row>
    <row r="4556" spans="2:23" x14ac:dyDescent="0.25">
      <c r="B4556" s="1" t="s">
        <v>9249</v>
      </c>
      <c r="C4556" s="2">
        <v>5028</v>
      </c>
      <c r="D4556" s="1" t="s">
        <v>9250</v>
      </c>
      <c r="E4556" s="1" t="s">
        <v>18</v>
      </c>
      <c r="F4556" s="1" t="s">
        <v>182</v>
      </c>
      <c r="G4556" s="1" t="s">
        <v>4778</v>
      </c>
      <c r="H4556" s="1" t="s">
        <v>15835</v>
      </c>
      <c r="I4556" s="5">
        <v>1836</v>
      </c>
      <c r="J4556" s="5">
        <v>31813701</v>
      </c>
      <c r="K4556" s="3">
        <f>+Tabella2026[[#This Row],[POP_2024]]/SUM(Tabella2026[POP_2024])</f>
        <v>3.1148491714026173E-5</v>
      </c>
      <c r="L4556" s="3">
        <f>+Tabella2026[[#This Row],[INCIDENZA POPOLAZIONE]]*(PLAFOND/2)</f>
        <v>9170.0925992405191</v>
      </c>
      <c r="M4556" s="3">
        <f>+IFERROR(Tabella2026[[#This Row],[reddito_2024]]/Tabella2026[[#This Row],[POP_2024]],"")</f>
        <v>17327.723856209152</v>
      </c>
      <c r="N4556" s="3">
        <f>+IF(Tabella2026[[#This Row],[REDDITO COMPLESSIVO PROCAPITE]]&lt;media_aggr_reddito_pc,(media_aggr_reddito_pc-Tabella2026[[#This Row],[REDDITO COMPLESSIVO PROCAPITE]]),0)</f>
        <v>497.34220639958949</v>
      </c>
      <c r="O4556" s="3">
        <f>+Tabella2026[[#This Row],[DIFFERENZA REDDITO INFERIORE ALLA MEDIA DALLA MEDIA]]*Tabella2026[[#This Row],[POP_2024]]</f>
        <v>913120.29094964627</v>
      </c>
      <c r="P4556" s="3">
        <f>+Tabella2026[[#This Row],[POPOLAZIONE PER DIFFERENZA ]]/SUM(Tabella2026[[POPOLAZIONE PER DIFFERENZA ]])</f>
        <v>8.1010398215047981E-6</v>
      </c>
      <c r="Q4556" s="3">
        <f>+Tabella2026[[#This Row],[INCIDENZA POPOLAZIONE PER DIFFERENZA]]*(PLAFOND-SUM(Tabella2026[CONTRIBUTO SULLA BASE DELLA POPOLAZIONE]))</f>
        <v>2384.9400476711562</v>
      </c>
      <c r="R4556" s="3">
        <f>+Tabella2026[[#This Row],[CONTRIBUTO SULLA BASE DELLA POPOLAZIONE]]+Tabella2026[[#This Row],[CONTRIBUTO SULLA BASE DEL REDDITO]]</f>
        <v>11555.032646911675</v>
      </c>
      <c r="S4556" s="3">
        <f>+Tabella2026[[#This Row],[CONTRIBUTO TOTALE]]/(PLAFOND/N_TESSERE)</f>
        <v>23.11006529382335</v>
      </c>
      <c r="T4556" s="3">
        <f>+MAX(CEILING(Tabella2026[[#This Row],[preDEF1]],1),1)</f>
        <v>24</v>
      </c>
      <c r="U4556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556" s="21">
        <f>+Tabella2026[[#This Row],[DEF - n. card]]*(PLAFOND/N_TESSERE)</f>
        <v>12000</v>
      </c>
      <c r="W4556" s="18"/>
    </row>
    <row r="4557" spans="2:23" x14ac:dyDescent="0.25">
      <c r="B4557" s="1" t="s">
        <v>9103</v>
      </c>
      <c r="C4557" s="2">
        <v>12045</v>
      </c>
      <c r="D4557" s="1" t="s">
        <v>9104</v>
      </c>
      <c r="E4557" s="1" t="s">
        <v>12</v>
      </c>
      <c r="F4557" s="1" t="s">
        <v>157</v>
      </c>
      <c r="G4557" s="1" t="s">
        <v>4778</v>
      </c>
      <c r="H4557" s="1" t="s">
        <v>15835</v>
      </c>
      <c r="I4557" s="5">
        <v>1836</v>
      </c>
      <c r="J4557" s="5">
        <v>29261577</v>
      </c>
      <c r="K4557" s="3">
        <f>+Tabella2026[[#This Row],[POP_2024]]/SUM(Tabella2026[POP_2024])</f>
        <v>3.1148491714026173E-5</v>
      </c>
      <c r="L4557" s="3">
        <f>+Tabella2026[[#This Row],[INCIDENZA POPOLAZIONE]]*(PLAFOND/2)</f>
        <v>9170.0925992405191</v>
      </c>
      <c r="M4557" s="3">
        <f>+IFERROR(Tabella2026[[#This Row],[reddito_2024]]/Tabella2026[[#This Row],[POP_2024]],"")</f>
        <v>15937.678104575163</v>
      </c>
      <c r="N4557" s="3">
        <f>+IF(Tabella2026[[#This Row],[REDDITO COMPLESSIVO PROCAPITE]]&lt;media_aggr_reddito_pc,(media_aggr_reddito_pc-Tabella2026[[#This Row],[REDDITO COMPLESSIVO PROCAPITE]]),0)</f>
        <v>1887.3879580335779</v>
      </c>
      <c r="O4557" s="3">
        <f>+Tabella2026[[#This Row],[DIFFERENZA REDDITO INFERIORE ALLA MEDIA DALLA MEDIA]]*Tabella2026[[#This Row],[POP_2024]]</f>
        <v>3465244.2909496492</v>
      </c>
      <c r="P4557" s="3">
        <f>+Tabella2026[[#This Row],[POPOLAZIONE PER DIFFERENZA ]]/SUM(Tabella2026[[POPOLAZIONE PER DIFFERENZA ]])</f>
        <v>3.0743027255511169E-5</v>
      </c>
      <c r="Q4557" s="3">
        <f>+Tabella2026[[#This Row],[INCIDENZA POPOLAZIONE PER DIFFERENZA]]*(PLAFOND-SUM(Tabella2026[CONTRIBUTO SULLA BASE DELLA POPOLAZIONE]))</f>
        <v>9050.724166752083</v>
      </c>
      <c r="R4557" s="3">
        <f>+Tabella2026[[#This Row],[CONTRIBUTO SULLA BASE DELLA POPOLAZIONE]]+Tabella2026[[#This Row],[CONTRIBUTO SULLA BASE DEL REDDITO]]</f>
        <v>18220.816765992604</v>
      </c>
      <c r="S4557" s="3">
        <f>+Tabella2026[[#This Row],[CONTRIBUTO TOTALE]]/(PLAFOND/N_TESSERE)</f>
        <v>36.441633531985211</v>
      </c>
      <c r="T4557" s="3">
        <f>+MAX(CEILING(Tabella2026[[#This Row],[preDEF1]],1),1)</f>
        <v>37</v>
      </c>
      <c r="U4557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4557" s="21">
        <f>+Tabella2026[[#This Row],[DEF - n. card]]*(PLAFOND/N_TESSERE)</f>
        <v>18500</v>
      </c>
      <c r="W4557" s="18"/>
    </row>
    <row r="4558" spans="2:23" x14ac:dyDescent="0.25">
      <c r="B4558" s="1" t="s">
        <v>9293</v>
      </c>
      <c r="C4558" s="2">
        <v>3103</v>
      </c>
      <c r="D4558" s="1" t="s">
        <v>9294</v>
      </c>
      <c r="E4558" s="1" t="s">
        <v>18</v>
      </c>
      <c r="F4558" s="1" t="s">
        <v>114</v>
      </c>
      <c r="G4558" s="1" t="s">
        <v>4778</v>
      </c>
      <c r="H4558" s="1" t="s">
        <v>15835</v>
      </c>
      <c r="I4558" s="5">
        <v>1835</v>
      </c>
      <c r="J4558" s="5">
        <v>35992067</v>
      </c>
      <c r="K4558" s="3">
        <f>+Tabella2026[[#This Row],[POP_2024]]/SUM(Tabella2026[POP_2024])</f>
        <v>3.1131526304595876E-5</v>
      </c>
      <c r="L4558" s="3">
        <f>+Tabella2026[[#This Row],[INCIDENZA POPOLAZIONE]]*(PLAFOND/2)</f>
        <v>9165.0979954282975</v>
      </c>
      <c r="M4558" s="3">
        <f>+IFERROR(Tabella2026[[#This Row],[reddito_2024]]/Tabella2026[[#This Row],[POP_2024]],"")</f>
        <v>19614.205449591282</v>
      </c>
      <c r="N4558" s="3">
        <f>+IF(Tabella2026[[#This Row],[REDDITO COMPLESSIVO PROCAPITE]]&lt;media_aggr_reddito_pc,(media_aggr_reddito_pc-Tabella2026[[#This Row],[REDDITO COMPLESSIVO PROCAPITE]]),0)</f>
        <v>0</v>
      </c>
      <c r="O4558" s="3">
        <f>+Tabella2026[[#This Row],[DIFFERENZA REDDITO INFERIORE ALLA MEDIA DALLA MEDIA]]*Tabella2026[[#This Row],[POP_2024]]</f>
        <v>0</v>
      </c>
      <c r="P4558" s="3">
        <f>+Tabella2026[[#This Row],[POPOLAZIONE PER DIFFERENZA ]]/SUM(Tabella2026[[POPOLAZIONE PER DIFFERENZA ]])</f>
        <v>0</v>
      </c>
      <c r="Q4558" s="3">
        <f>+Tabella2026[[#This Row],[INCIDENZA POPOLAZIONE PER DIFFERENZA]]*(PLAFOND-SUM(Tabella2026[CONTRIBUTO SULLA BASE DELLA POPOLAZIONE]))</f>
        <v>0</v>
      </c>
      <c r="R4558" s="3">
        <f>+Tabella2026[[#This Row],[CONTRIBUTO SULLA BASE DELLA POPOLAZIONE]]+Tabella2026[[#This Row],[CONTRIBUTO SULLA BASE DEL REDDITO]]</f>
        <v>9165.0979954282975</v>
      </c>
      <c r="S4558" s="3">
        <f>+Tabella2026[[#This Row],[CONTRIBUTO TOTALE]]/(PLAFOND/N_TESSERE)</f>
        <v>18.330195990856595</v>
      </c>
      <c r="T4558" s="3">
        <f>+MAX(CEILING(Tabella2026[[#This Row],[preDEF1]],1),1)</f>
        <v>19</v>
      </c>
      <c r="U4558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58" s="21">
        <f>+Tabella2026[[#This Row],[DEF - n. card]]*(PLAFOND/N_TESSERE)</f>
        <v>9500</v>
      </c>
      <c r="W4558" s="18"/>
    </row>
    <row r="4559" spans="2:23" x14ac:dyDescent="0.25">
      <c r="B4559" s="1" t="s">
        <v>9147</v>
      </c>
      <c r="C4559" s="2">
        <v>3122</v>
      </c>
      <c r="D4559" s="1" t="s">
        <v>9148</v>
      </c>
      <c r="E4559" s="1" t="s">
        <v>18</v>
      </c>
      <c r="F4559" s="1" t="s">
        <v>114</v>
      </c>
      <c r="G4559" s="1" t="s">
        <v>4778</v>
      </c>
      <c r="H4559" s="1" t="s">
        <v>15835</v>
      </c>
      <c r="I4559" s="5">
        <v>1835</v>
      </c>
      <c r="J4559" s="5">
        <v>39696983</v>
      </c>
      <c r="K4559" s="3">
        <f>+Tabella2026[[#This Row],[POP_2024]]/SUM(Tabella2026[POP_2024])</f>
        <v>3.1131526304595876E-5</v>
      </c>
      <c r="L4559" s="3">
        <f>+Tabella2026[[#This Row],[INCIDENZA POPOLAZIONE]]*(PLAFOND/2)</f>
        <v>9165.0979954282975</v>
      </c>
      <c r="M4559" s="3">
        <f>+IFERROR(Tabella2026[[#This Row],[reddito_2024]]/Tabella2026[[#This Row],[POP_2024]],"")</f>
        <v>21633.233242506813</v>
      </c>
      <c r="N4559" s="3">
        <f>+IF(Tabella2026[[#This Row],[REDDITO COMPLESSIVO PROCAPITE]]&lt;media_aggr_reddito_pc,(media_aggr_reddito_pc-Tabella2026[[#This Row],[REDDITO COMPLESSIVO PROCAPITE]]),0)</f>
        <v>0</v>
      </c>
      <c r="O4559" s="3">
        <f>+Tabella2026[[#This Row],[DIFFERENZA REDDITO INFERIORE ALLA MEDIA DALLA MEDIA]]*Tabella2026[[#This Row],[POP_2024]]</f>
        <v>0</v>
      </c>
      <c r="P4559" s="3">
        <f>+Tabella2026[[#This Row],[POPOLAZIONE PER DIFFERENZA ]]/SUM(Tabella2026[[POPOLAZIONE PER DIFFERENZA ]])</f>
        <v>0</v>
      </c>
      <c r="Q4559" s="3">
        <f>+Tabella2026[[#This Row],[INCIDENZA POPOLAZIONE PER DIFFERENZA]]*(PLAFOND-SUM(Tabella2026[CONTRIBUTO SULLA BASE DELLA POPOLAZIONE]))</f>
        <v>0</v>
      </c>
      <c r="R4559" s="3">
        <f>+Tabella2026[[#This Row],[CONTRIBUTO SULLA BASE DELLA POPOLAZIONE]]+Tabella2026[[#This Row],[CONTRIBUTO SULLA BASE DEL REDDITO]]</f>
        <v>9165.0979954282975</v>
      </c>
      <c r="S4559" s="3">
        <f>+Tabella2026[[#This Row],[CONTRIBUTO TOTALE]]/(PLAFOND/N_TESSERE)</f>
        <v>18.330195990856595</v>
      </c>
      <c r="T4559" s="3">
        <f>+MAX(CEILING(Tabella2026[[#This Row],[preDEF1]],1),1)</f>
        <v>19</v>
      </c>
      <c r="U4559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59" s="21">
        <f>+Tabella2026[[#This Row],[DEF - n. card]]*(PLAFOND/N_TESSERE)</f>
        <v>9500</v>
      </c>
      <c r="W4559" s="18"/>
    </row>
    <row r="4560" spans="2:23" x14ac:dyDescent="0.25">
      <c r="B4560" s="1" t="s">
        <v>9199</v>
      </c>
      <c r="C4560" s="2">
        <v>48025</v>
      </c>
      <c r="D4560" s="1" t="s">
        <v>9200</v>
      </c>
      <c r="E4560" s="1" t="s">
        <v>30</v>
      </c>
      <c r="F4560" s="1" t="s">
        <v>29</v>
      </c>
      <c r="G4560" s="1" t="s">
        <v>4778</v>
      </c>
      <c r="H4560" s="1" t="s">
        <v>15834</v>
      </c>
      <c r="I4560" s="5">
        <v>1834</v>
      </c>
      <c r="J4560" s="5">
        <v>33500451</v>
      </c>
      <c r="K4560" s="3">
        <f>+Tabella2026[[#This Row],[POP_2024]]/SUM(Tabella2026[POP_2024])</f>
        <v>3.111456089516558E-5</v>
      </c>
      <c r="L4560" s="3">
        <f>+Tabella2026[[#This Row],[INCIDENZA POPOLAZIONE]]*(PLAFOND/2)</f>
        <v>9160.1033916160759</v>
      </c>
      <c r="M4560" s="3">
        <f>+IFERROR(Tabella2026[[#This Row],[reddito_2024]]/Tabella2026[[#This Row],[POP_2024]],"")</f>
        <v>18266.330970556162</v>
      </c>
      <c r="N4560" s="3">
        <f>+IF(Tabella2026[[#This Row],[REDDITO COMPLESSIVO PROCAPITE]]&lt;media_aggr_reddito_pc,(media_aggr_reddito_pc-Tabella2026[[#This Row],[REDDITO COMPLESSIVO PROCAPITE]]),0)</f>
        <v>0</v>
      </c>
      <c r="O4560" s="3">
        <f>+Tabella2026[[#This Row],[DIFFERENZA REDDITO INFERIORE ALLA MEDIA DALLA MEDIA]]*Tabella2026[[#This Row],[POP_2024]]</f>
        <v>0</v>
      </c>
      <c r="P4560" s="3">
        <f>+Tabella2026[[#This Row],[POPOLAZIONE PER DIFFERENZA ]]/SUM(Tabella2026[[POPOLAZIONE PER DIFFERENZA ]])</f>
        <v>0</v>
      </c>
      <c r="Q4560" s="3">
        <f>+Tabella2026[[#This Row],[INCIDENZA POPOLAZIONE PER DIFFERENZA]]*(PLAFOND-SUM(Tabella2026[CONTRIBUTO SULLA BASE DELLA POPOLAZIONE]))</f>
        <v>0</v>
      </c>
      <c r="R4560" s="3">
        <f>+Tabella2026[[#This Row],[CONTRIBUTO SULLA BASE DELLA POPOLAZIONE]]+Tabella2026[[#This Row],[CONTRIBUTO SULLA BASE DEL REDDITO]]</f>
        <v>9160.1033916160759</v>
      </c>
      <c r="S4560" s="3">
        <f>+Tabella2026[[#This Row],[CONTRIBUTO TOTALE]]/(PLAFOND/N_TESSERE)</f>
        <v>18.320206783232152</v>
      </c>
      <c r="T4560" s="3">
        <f>+MAX(CEILING(Tabella2026[[#This Row],[preDEF1]],1),1)</f>
        <v>19</v>
      </c>
      <c r="U4560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60" s="21">
        <f>+Tabella2026[[#This Row],[DEF - n. card]]*(PLAFOND/N_TESSERE)</f>
        <v>9500</v>
      </c>
      <c r="W4560" s="18"/>
    </row>
    <row r="4561" spans="2:23" x14ac:dyDescent="0.25">
      <c r="B4561" s="1" t="s">
        <v>9077</v>
      </c>
      <c r="C4561" s="2">
        <v>78145</v>
      </c>
      <c r="D4561" s="1" t="s">
        <v>9078</v>
      </c>
      <c r="E4561" s="1" t="s">
        <v>61</v>
      </c>
      <c r="F4561" s="1" t="s">
        <v>178</v>
      </c>
      <c r="G4561" s="1" t="s">
        <v>4778</v>
      </c>
      <c r="H4561" s="1" t="s">
        <v>15836</v>
      </c>
      <c r="I4561" s="5">
        <v>1833</v>
      </c>
      <c r="J4561" s="5">
        <v>16517090</v>
      </c>
      <c r="K4561" s="3">
        <f>+Tabella2026[[#This Row],[POP_2024]]/SUM(Tabella2026[POP_2024])</f>
        <v>3.1097595485735277E-5</v>
      </c>
      <c r="L4561" s="3">
        <f>+Tabella2026[[#This Row],[INCIDENZA POPOLAZIONE]]*(PLAFOND/2)</f>
        <v>9155.1087878038506</v>
      </c>
      <c r="M4561" s="3">
        <f>+IFERROR(Tabella2026[[#This Row],[reddito_2024]]/Tabella2026[[#This Row],[POP_2024]],"")</f>
        <v>9010.9601745771961</v>
      </c>
      <c r="N4561" s="3">
        <f>+IF(Tabella2026[[#This Row],[REDDITO COMPLESSIVO PROCAPITE]]&lt;media_aggr_reddito_pc,(media_aggr_reddito_pc-Tabella2026[[#This Row],[REDDITO COMPLESSIVO PROCAPITE]]),0)</f>
        <v>8814.105888031545</v>
      </c>
      <c r="O4561" s="3">
        <f>+Tabella2026[[#This Row],[DIFFERENZA REDDITO INFERIORE ALLA MEDIA DALLA MEDIA]]*Tabella2026[[#This Row],[POP_2024]]</f>
        <v>16156256.092761822</v>
      </c>
      <c r="P4561" s="3">
        <f>+Tabella2026[[#This Row],[POPOLAZIONE PER DIFFERENZA ]]/SUM(Tabella2026[[POPOLAZIONE PER DIFFERENZA ]])</f>
        <v>1.4333541294737312E-4</v>
      </c>
      <c r="Q4561" s="3">
        <f>+Tabella2026[[#This Row],[INCIDENZA POPOLAZIONE PER DIFFERENZA]]*(PLAFOND-SUM(Tabella2026[CONTRIBUTO SULLA BASE DELLA POPOLAZIONE]))</f>
        <v>42197.838070147111</v>
      </c>
      <c r="R4561" s="3">
        <f>+Tabella2026[[#This Row],[CONTRIBUTO SULLA BASE DELLA POPOLAZIONE]]+Tabella2026[[#This Row],[CONTRIBUTO SULLA BASE DEL REDDITO]]</f>
        <v>51352.946857950963</v>
      </c>
      <c r="S4561" s="3">
        <f>+Tabella2026[[#This Row],[CONTRIBUTO TOTALE]]/(PLAFOND/N_TESSERE)</f>
        <v>102.70589371590192</v>
      </c>
      <c r="T4561" s="3">
        <f>+MAX(CEILING(Tabella2026[[#This Row],[preDEF1]],1),1)</f>
        <v>103</v>
      </c>
      <c r="U4561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4561" s="21">
        <f>+Tabella2026[[#This Row],[DEF - n. card]]*(PLAFOND/N_TESSERE)</f>
        <v>51500</v>
      </c>
      <c r="W4561" s="18"/>
    </row>
    <row r="4562" spans="2:23" x14ac:dyDescent="0.25">
      <c r="B4562" s="1" t="s">
        <v>9087</v>
      </c>
      <c r="C4562" s="2">
        <v>2152</v>
      </c>
      <c r="D4562" s="1" t="s">
        <v>9088</v>
      </c>
      <c r="E4562" s="1" t="s">
        <v>18</v>
      </c>
      <c r="F4562" s="1" t="s">
        <v>381</v>
      </c>
      <c r="G4562" s="1" t="s">
        <v>4778</v>
      </c>
      <c r="H4562" s="1" t="s">
        <v>15835</v>
      </c>
      <c r="I4562" s="5">
        <v>1832</v>
      </c>
      <c r="J4562" s="5">
        <v>41896524</v>
      </c>
      <c r="K4562" s="3">
        <f>+Tabella2026[[#This Row],[POP_2024]]/SUM(Tabella2026[POP_2024])</f>
        <v>3.1080630076304981E-5</v>
      </c>
      <c r="L4562" s="3">
        <f>+Tabella2026[[#This Row],[INCIDENZA POPOLAZIONE]]*(PLAFOND/2)</f>
        <v>9150.114183991629</v>
      </c>
      <c r="M4562" s="3">
        <f>+IFERROR(Tabella2026[[#This Row],[reddito_2024]]/Tabella2026[[#This Row],[POP_2024]],"")</f>
        <v>22869.281659388645</v>
      </c>
      <c r="N4562" s="3">
        <f>+IF(Tabella2026[[#This Row],[REDDITO COMPLESSIVO PROCAPITE]]&lt;media_aggr_reddito_pc,(media_aggr_reddito_pc-Tabella2026[[#This Row],[REDDITO COMPLESSIVO PROCAPITE]]),0)</f>
        <v>0</v>
      </c>
      <c r="O4562" s="3">
        <f>+Tabella2026[[#This Row],[DIFFERENZA REDDITO INFERIORE ALLA MEDIA DALLA MEDIA]]*Tabella2026[[#This Row],[POP_2024]]</f>
        <v>0</v>
      </c>
      <c r="P4562" s="3">
        <f>+Tabella2026[[#This Row],[POPOLAZIONE PER DIFFERENZA ]]/SUM(Tabella2026[[POPOLAZIONE PER DIFFERENZA ]])</f>
        <v>0</v>
      </c>
      <c r="Q4562" s="3">
        <f>+Tabella2026[[#This Row],[INCIDENZA POPOLAZIONE PER DIFFERENZA]]*(PLAFOND-SUM(Tabella2026[CONTRIBUTO SULLA BASE DELLA POPOLAZIONE]))</f>
        <v>0</v>
      </c>
      <c r="R4562" s="3">
        <f>+Tabella2026[[#This Row],[CONTRIBUTO SULLA BASE DELLA POPOLAZIONE]]+Tabella2026[[#This Row],[CONTRIBUTO SULLA BASE DEL REDDITO]]</f>
        <v>9150.114183991629</v>
      </c>
      <c r="S4562" s="3">
        <f>+Tabella2026[[#This Row],[CONTRIBUTO TOTALE]]/(PLAFOND/N_TESSERE)</f>
        <v>18.300228367983259</v>
      </c>
      <c r="T4562" s="3">
        <f>+MAX(CEILING(Tabella2026[[#This Row],[preDEF1]],1),1)</f>
        <v>19</v>
      </c>
      <c r="U4562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62" s="21">
        <f>+Tabella2026[[#This Row],[DEF - n. card]]*(PLAFOND/N_TESSERE)</f>
        <v>9500</v>
      </c>
      <c r="W4562" s="18"/>
    </row>
    <row r="4563" spans="2:23" x14ac:dyDescent="0.25">
      <c r="B4563" s="1" t="s">
        <v>9175</v>
      </c>
      <c r="C4563" s="2">
        <v>113005</v>
      </c>
      <c r="D4563" s="1" t="s">
        <v>9176</v>
      </c>
      <c r="E4563" s="1" t="s">
        <v>76</v>
      </c>
      <c r="F4563" s="1" t="s">
        <v>15837</v>
      </c>
      <c r="G4563" s="1" t="s">
        <v>4778</v>
      </c>
      <c r="H4563" s="1" t="s">
        <v>15836</v>
      </c>
      <c r="I4563" s="5">
        <v>1832</v>
      </c>
      <c r="J4563" s="5">
        <v>25969896</v>
      </c>
      <c r="K4563" s="3">
        <f>+Tabella2026[[#This Row],[POP_2024]]/SUM(Tabella2026[POP_2024])</f>
        <v>3.1080630076304981E-5</v>
      </c>
      <c r="L4563" s="3">
        <f>+Tabella2026[[#This Row],[INCIDENZA POPOLAZIONE]]*(PLAFOND/2)</f>
        <v>9150.114183991629</v>
      </c>
      <c r="M4563" s="3">
        <f>+IFERROR(Tabella2026[[#This Row],[reddito_2024]]/Tabella2026[[#This Row],[POP_2024]],"")</f>
        <v>14175.707423580787</v>
      </c>
      <c r="N4563" s="3">
        <f>+IF(Tabella2026[[#This Row],[REDDITO COMPLESSIVO PROCAPITE]]&lt;media_aggr_reddito_pc,(media_aggr_reddito_pc-Tabella2026[[#This Row],[REDDITO COMPLESSIVO PROCAPITE]]),0)</f>
        <v>3649.3586390279543</v>
      </c>
      <c r="O4563" s="3">
        <f>+Tabella2026[[#This Row],[DIFFERENZA REDDITO INFERIORE ALLA MEDIA DALLA MEDIA]]*Tabella2026[[#This Row],[POP_2024]]</f>
        <v>6685625.0266992124</v>
      </c>
      <c r="P4563" s="3">
        <f>+Tabella2026[[#This Row],[POPOLAZIONE PER DIFFERENZA ]]/SUM(Tabella2026[[POPOLAZIONE PER DIFFERENZA ]])</f>
        <v>5.9313668866795622E-5</v>
      </c>
      <c r="Q4563" s="3">
        <f>+Tabella2026[[#This Row],[INCIDENZA POPOLAZIONE PER DIFFERENZA]]*(PLAFOND-SUM(Tabella2026[CONTRIBUTO SULLA BASE DELLA POPOLAZIONE]))</f>
        <v>17461.899629133051</v>
      </c>
      <c r="R4563" s="3">
        <f>+Tabella2026[[#This Row],[CONTRIBUTO SULLA BASE DELLA POPOLAZIONE]]+Tabella2026[[#This Row],[CONTRIBUTO SULLA BASE DEL REDDITO]]</f>
        <v>26612.013813124679</v>
      </c>
      <c r="S4563" s="3">
        <f>+Tabella2026[[#This Row],[CONTRIBUTO TOTALE]]/(PLAFOND/N_TESSERE)</f>
        <v>53.224027626249359</v>
      </c>
      <c r="T4563" s="3">
        <f>+MAX(CEILING(Tabella2026[[#This Row],[preDEF1]],1),1)</f>
        <v>54</v>
      </c>
      <c r="U4563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4563" s="21">
        <f>+Tabella2026[[#This Row],[DEF - n. card]]*(PLAFOND/N_TESSERE)</f>
        <v>27000</v>
      </c>
      <c r="W4563" s="18"/>
    </row>
    <row r="4564" spans="2:23" x14ac:dyDescent="0.25">
      <c r="B4564" s="1" t="s">
        <v>9067</v>
      </c>
      <c r="C4564" s="2">
        <v>70011</v>
      </c>
      <c r="D4564" s="1" t="s">
        <v>9068</v>
      </c>
      <c r="E4564" s="1" t="s">
        <v>345</v>
      </c>
      <c r="F4564" s="1" t="s">
        <v>344</v>
      </c>
      <c r="G4564" s="1" t="s">
        <v>4778</v>
      </c>
      <c r="H4564" s="1" t="s">
        <v>15836</v>
      </c>
      <c r="I4564" s="5">
        <v>1831</v>
      </c>
      <c r="J4564" s="5">
        <v>21488896</v>
      </c>
      <c r="K4564" s="3">
        <f>+Tabella2026[[#This Row],[POP_2024]]/SUM(Tabella2026[POP_2024])</f>
        <v>3.1063664666874684E-5</v>
      </c>
      <c r="L4564" s="3">
        <f>+Tabella2026[[#This Row],[INCIDENZA POPOLAZIONE]]*(PLAFOND/2)</f>
        <v>9145.1195801794074</v>
      </c>
      <c r="M4564" s="3">
        <f>+IFERROR(Tabella2026[[#This Row],[reddito_2024]]/Tabella2026[[#This Row],[POP_2024]],"")</f>
        <v>11736.152921900601</v>
      </c>
      <c r="N4564" s="3">
        <f>+IF(Tabella2026[[#This Row],[REDDITO COMPLESSIVO PROCAPITE]]&lt;media_aggr_reddito_pc,(media_aggr_reddito_pc-Tabella2026[[#This Row],[REDDITO COMPLESSIVO PROCAPITE]]),0)</f>
        <v>6088.9131407081404</v>
      </c>
      <c r="O4564" s="3">
        <f>+Tabella2026[[#This Row],[DIFFERENZA REDDITO INFERIORE ALLA MEDIA DALLA MEDIA]]*Tabella2026[[#This Row],[POP_2024]]</f>
        <v>11148799.960636605</v>
      </c>
      <c r="P4564" s="3">
        <f>+Tabella2026[[#This Row],[POPOLAZIONE PER DIFFERENZA ]]/SUM(Tabella2026[[POPOLAZIONE PER DIFFERENZA ]])</f>
        <v>9.8910158210566758E-5</v>
      </c>
      <c r="Q4564" s="3">
        <f>+Tabella2026[[#This Row],[INCIDENZA POPOLAZIONE PER DIFFERENZA]]*(PLAFOND-SUM(Tabella2026[CONTRIBUTO SULLA BASE DELLA POPOLAZIONE]))</f>
        <v>29119.076394572312</v>
      </c>
      <c r="R4564" s="3">
        <f>+Tabella2026[[#This Row],[CONTRIBUTO SULLA BASE DELLA POPOLAZIONE]]+Tabella2026[[#This Row],[CONTRIBUTO SULLA BASE DEL REDDITO]]</f>
        <v>38264.195974751718</v>
      </c>
      <c r="S4564" s="3">
        <f>+Tabella2026[[#This Row],[CONTRIBUTO TOTALE]]/(PLAFOND/N_TESSERE)</f>
        <v>76.52839194950343</v>
      </c>
      <c r="T4564" s="3">
        <f>+MAX(CEILING(Tabella2026[[#This Row],[preDEF1]],1),1)</f>
        <v>77</v>
      </c>
      <c r="U4564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4564" s="21">
        <f>+Tabella2026[[#This Row],[DEF - n. card]]*(PLAFOND/N_TESSERE)</f>
        <v>38500</v>
      </c>
      <c r="W4564" s="18"/>
    </row>
    <row r="4565" spans="2:23" x14ac:dyDescent="0.25">
      <c r="B4565" s="1" t="s">
        <v>9121</v>
      </c>
      <c r="C4565" s="2">
        <v>25008</v>
      </c>
      <c r="D4565" s="1" t="s">
        <v>9122</v>
      </c>
      <c r="E4565" s="1" t="s">
        <v>38</v>
      </c>
      <c r="F4565" s="1" t="s">
        <v>514</v>
      </c>
      <c r="G4565" s="1" t="s">
        <v>4778</v>
      </c>
      <c r="H4565" s="1" t="s">
        <v>15835</v>
      </c>
      <c r="I4565" s="5">
        <v>1829</v>
      </c>
      <c r="J4565" s="5">
        <v>39763331</v>
      </c>
      <c r="K4565" s="3">
        <f>+Tabella2026[[#This Row],[POP_2024]]/SUM(Tabella2026[POP_2024])</f>
        <v>3.1029733848014092E-5</v>
      </c>
      <c r="L4565" s="3">
        <f>+Tabella2026[[#This Row],[INCIDENZA POPOLAZIONE]]*(PLAFOND/2)</f>
        <v>9135.1303725549624</v>
      </c>
      <c r="M4565" s="3">
        <f>+IFERROR(Tabella2026[[#This Row],[reddito_2024]]/Tabella2026[[#This Row],[POP_2024]],"")</f>
        <v>21740.476216511754</v>
      </c>
      <c r="N4565" s="3">
        <f>+IF(Tabella2026[[#This Row],[REDDITO COMPLESSIVO PROCAPITE]]&lt;media_aggr_reddito_pc,(media_aggr_reddito_pc-Tabella2026[[#This Row],[REDDITO COMPLESSIVO PROCAPITE]]),0)</f>
        <v>0</v>
      </c>
      <c r="O4565" s="3">
        <f>+Tabella2026[[#This Row],[DIFFERENZA REDDITO INFERIORE ALLA MEDIA DALLA MEDIA]]*Tabella2026[[#This Row],[POP_2024]]</f>
        <v>0</v>
      </c>
      <c r="P4565" s="3">
        <f>+Tabella2026[[#This Row],[POPOLAZIONE PER DIFFERENZA ]]/SUM(Tabella2026[[POPOLAZIONE PER DIFFERENZA ]])</f>
        <v>0</v>
      </c>
      <c r="Q4565" s="3">
        <f>+Tabella2026[[#This Row],[INCIDENZA POPOLAZIONE PER DIFFERENZA]]*(PLAFOND-SUM(Tabella2026[CONTRIBUTO SULLA BASE DELLA POPOLAZIONE]))</f>
        <v>0</v>
      </c>
      <c r="R4565" s="3">
        <f>+Tabella2026[[#This Row],[CONTRIBUTO SULLA BASE DELLA POPOLAZIONE]]+Tabella2026[[#This Row],[CONTRIBUTO SULLA BASE DEL REDDITO]]</f>
        <v>9135.1303725549624</v>
      </c>
      <c r="S4565" s="3">
        <f>+Tabella2026[[#This Row],[CONTRIBUTO TOTALE]]/(PLAFOND/N_TESSERE)</f>
        <v>18.270260745109926</v>
      </c>
      <c r="T4565" s="3">
        <f>+MAX(CEILING(Tabella2026[[#This Row],[preDEF1]],1),1)</f>
        <v>19</v>
      </c>
      <c r="U4565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65" s="21">
        <f>+Tabella2026[[#This Row],[DEF - n. card]]*(PLAFOND/N_TESSERE)</f>
        <v>9500</v>
      </c>
      <c r="W4565" s="18"/>
    </row>
    <row r="4566" spans="2:23" x14ac:dyDescent="0.25">
      <c r="B4566" s="1" t="s">
        <v>9013</v>
      </c>
      <c r="C4566" s="2">
        <v>47023</v>
      </c>
      <c r="D4566" s="1" t="s">
        <v>9014</v>
      </c>
      <c r="E4566" s="1" t="s">
        <v>30</v>
      </c>
      <c r="F4566" s="1" t="s">
        <v>140</v>
      </c>
      <c r="G4566" s="1" t="s">
        <v>4778</v>
      </c>
      <c r="H4566" s="1" t="s">
        <v>15834</v>
      </c>
      <c r="I4566" s="5">
        <v>1829</v>
      </c>
      <c r="J4566" s="5">
        <v>29336146</v>
      </c>
      <c r="K4566" s="3">
        <f>+Tabella2026[[#This Row],[POP_2024]]/SUM(Tabella2026[POP_2024])</f>
        <v>3.1029733848014092E-5</v>
      </c>
      <c r="L4566" s="3">
        <f>+Tabella2026[[#This Row],[INCIDENZA POPOLAZIONE]]*(PLAFOND/2)</f>
        <v>9135.1303725549624</v>
      </c>
      <c r="M4566" s="3">
        <f>+IFERROR(Tabella2026[[#This Row],[reddito_2024]]/Tabella2026[[#This Row],[POP_2024]],"")</f>
        <v>16039.445598687807</v>
      </c>
      <c r="N4566" s="3">
        <f>+IF(Tabella2026[[#This Row],[REDDITO COMPLESSIVO PROCAPITE]]&lt;media_aggr_reddito_pc,(media_aggr_reddito_pc-Tabella2026[[#This Row],[REDDITO COMPLESSIVO PROCAPITE]]),0)</f>
        <v>1785.6204639209336</v>
      </c>
      <c r="O4566" s="3">
        <f>+Tabella2026[[#This Row],[DIFFERENZA REDDITO INFERIORE ALLA MEDIA DALLA MEDIA]]*Tabella2026[[#This Row],[POP_2024]]</f>
        <v>3265899.8285113876</v>
      </c>
      <c r="P4566" s="3">
        <f>+Tabella2026[[#This Row],[POPOLAZIONE PER DIFFERENZA ]]/SUM(Tabella2026[[POPOLAZIONE PER DIFFERENZA ]])</f>
        <v>2.8974478856779029E-5</v>
      </c>
      <c r="Q4566" s="3">
        <f>+Tabella2026[[#This Row],[INCIDENZA POPOLAZIONE PER DIFFERENZA]]*(PLAFOND-SUM(Tabella2026[CONTRIBUTO SULLA BASE DELLA POPOLAZIONE]))</f>
        <v>8530.0648445766383</v>
      </c>
      <c r="R4566" s="3">
        <f>+Tabella2026[[#This Row],[CONTRIBUTO SULLA BASE DELLA POPOLAZIONE]]+Tabella2026[[#This Row],[CONTRIBUTO SULLA BASE DEL REDDITO]]</f>
        <v>17665.195217131601</v>
      </c>
      <c r="S4566" s="3">
        <f>+Tabella2026[[#This Row],[CONTRIBUTO TOTALE]]/(PLAFOND/N_TESSERE)</f>
        <v>35.330390434263201</v>
      </c>
      <c r="T4566" s="3">
        <f>+MAX(CEILING(Tabella2026[[#This Row],[preDEF1]],1),1)</f>
        <v>36</v>
      </c>
      <c r="U4566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4566" s="21">
        <f>+Tabella2026[[#This Row],[DEF - n. card]]*(PLAFOND/N_TESSERE)</f>
        <v>18000</v>
      </c>
      <c r="W4566" s="18"/>
    </row>
    <row r="4567" spans="2:23" x14ac:dyDescent="0.25">
      <c r="B4567" s="1" t="s">
        <v>9097</v>
      </c>
      <c r="C4567" s="2">
        <v>62050</v>
      </c>
      <c r="D4567" s="1" t="s">
        <v>9098</v>
      </c>
      <c r="E4567" s="1" t="s">
        <v>15</v>
      </c>
      <c r="F4567" s="1" t="s">
        <v>256</v>
      </c>
      <c r="G4567" s="1" t="s">
        <v>4778</v>
      </c>
      <c r="H4567" s="1" t="s">
        <v>15836</v>
      </c>
      <c r="I4567" s="5">
        <v>1827</v>
      </c>
      <c r="J4567" s="5">
        <v>19584299</v>
      </c>
      <c r="K4567" s="3">
        <f>+Tabella2026[[#This Row],[POP_2024]]/SUM(Tabella2026[POP_2024])</f>
        <v>3.0995803029153492E-5</v>
      </c>
      <c r="L4567" s="3">
        <f>+Tabella2026[[#This Row],[INCIDENZA POPOLAZIONE]]*(PLAFOND/2)</f>
        <v>9125.1411649305155</v>
      </c>
      <c r="M4567" s="3">
        <f>+IFERROR(Tabella2026[[#This Row],[reddito_2024]]/Tabella2026[[#This Row],[POP_2024]],"")</f>
        <v>10719.375478927202</v>
      </c>
      <c r="N4567" s="3">
        <f>+IF(Tabella2026[[#This Row],[REDDITO COMPLESSIVO PROCAPITE]]&lt;media_aggr_reddito_pc,(media_aggr_reddito_pc-Tabella2026[[#This Row],[REDDITO COMPLESSIVO PROCAPITE]]),0)</f>
        <v>7105.6905836815386</v>
      </c>
      <c r="O4567" s="3">
        <f>+Tabella2026[[#This Row],[DIFFERENZA REDDITO INFERIORE ALLA MEDIA DALLA MEDIA]]*Tabella2026[[#This Row],[POP_2024]]</f>
        <v>12982096.696386172</v>
      </c>
      <c r="P4567" s="3">
        <f>+Tabella2026[[#This Row],[POPOLAZIONE PER DIFFERENZA ]]/SUM(Tabella2026[[POPOLAZIONE PER DIFFERENZA ]])</f>
        <v>1.1517483878786102E-4</v>
      </c>
      <c r="Q4567" s="3">
        <f>+Tabella2026[[#This Row],[INCIDENZA POPOLAZIONE PER DIFFERENZA]]*(PLAFOND-SUM(Tabella2026[CONTRIBUTO SULLA BASE DELLA POPOLAZIONE]))</f>
        <v>33907.386158017332</v>
      </c>
      <c r="R4567" s="3">
        <f>+Tabella2026[[#This Row],[CONTRIBUTO SULLA BASE DELLA POPOLAZIONE]]+Tabella2026[[#This Row],[CONTRIBUTO SULLA BASE DEL REDDITO]]</f>
        <v>43032.527322947848</v>
      </c>
      <c r="S4567" s="3">
        <f>+Tabella2026[[#This Row],[CONTRIBUTO TOTALE]]/(PLAFOND/N_TESSERE)</f>
        <v>86.0650546458957</v>
      </c>
      <c r="T4567" s="3">
        <f>+MAX(CEILING(Tabella2026[[#This Row],[preDEF1]],1),1)</f>
        <v>87</v>
      </c>
      <c r="U4567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4567" s="21">
        <f>+Tabella2026[[#This Row],[DEF - n. card]]*(PLAFOND/N_TESSERE)</f>
        <v>43500</v>
      </c>
      <c r="W4567" s="18"/>
    </row>
    <row r="4568" spans="2:23" x14ac:dyDescent="0.25">
      <c r="B4568" s="1" t="s">
        <v>9179</v>
      </c>
      <c r="C4568" s="2">
        <v>10005</v>
      </c>
      <c r="D4568" s="1" t="s">
        <v>9180</v>
      </c>
      <c r="E4568" s="1" t="s">
        <v>24</v>
      </c>
      <c r="F4568" s="1" t="s">
        <v>23</v>
      </c>
      <c r="G4568" s="1" t="s">
        <v>4778</v>
      </c>
      <c r="H4568" s="1" t="s">
        <v>15835</v>
      </c>
      <c r="I4568" s="5">
        <v>1826</v>
      </c>
      <c r="J4568" s="5">
        <v>29459313</v>
      </c>
      <c r="K4568" s="3">
        <f>+Tabella2026[[#This Row],[POP_2024]]/SUM(Tabella2026[POP_2024])</f>
        <v>3.0978837619723196E-5</v>
      </c>
      <c r="L4568" s="3">
        <f>+Tabella2026[[#This Row],[INCIDENZA POPOLAZIONE]]*(PLAFOND/2)</f>
        <v>9120.1465611182939</v>
      </c>
      <c r="M4568" s="3">
        <f>+IFERROR(Tabella2026[[#This Row],[reddito_2024]]/Tabella2026[[#This Row],[POP_2024]],"")</f>
        <v>16133.249178532311</v>
      </c>
      <c r="N4568" s="3">
        <f>+IF(Tabella2026[[#This Row],[REDDITO COMPLESSIVO PROCAPITE]]&lt;media_aggr_reddito_pc,(media_aggr_reddito_pc-Tabella2026[[#This Row],[REDDITO COMPLESSIVO PROCAPITE]]),0)</f>
        <v>1691.8168840764301</v>
      </c>
      <c r="O4568" s="3">
        <f>+Tabella2026[[#This Row],[DIFFERENZA REDDITO INFERIORE ALLA MEDIA DALLA MEDIA]]*Tabella2026[[#This Row],[POP_2024]]</f>
        <v>3089257.6303235614</v>
      </c>
      <c r="P4568" s="3">
        <f>+Tabella2026[[#This Row],[POPOLAZIONE PER DIFFERENZA ]]/SUM(Tabella2026[[POPOLAZIONE PER DIFFERENZA ]])</f>
        <v>2.7407340883983029E-5</v>
      </c>
      <c r="Q4568" s="3">
        <f>+Tabella2026[[#This Row],[INCIDENZA POPOLAZIONE PER DIFFERENZA]]*(PLAFOND-SUM(Tabella2026[CONTRIBUTO SULLA BASE DELLA POPOLAZIONE]))</f>
        <v>8068.7006007389737</v>
      </c>
      <c r="R4568" s="3">
        <f>+Tabella2026[[#This Row],[CONTRIBUTO SULLA BASE DELLA POPOLAZIONE]]+Tabella2026[[#This Row],[CONTRIBUTO SULLA BASE DEL REDDITO]]</f>
        <v>17188.847161857266</v>
      </c>
      <c r="S4568" s="3">
        <f>+Tabella2026[[#This Row],[CONTRIBUTO TOTALE]]/(PLAFOND/N_TESSERE)</f>
        <v>34.377694323714529</v>
      </c>
      <c r="T4568" s="3">
        <f>+MAX(CEILING(Tabella2026[[#This Row],[preDEF1]],1),1)</f>
        <v>35</v>
      </c>
      <c r="U4568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4568" s="21">
        <f>+Tabella2026[[#This Row],[DEF - n. card]]*(PLAFOND/N_TESSERE)</f>
        <v>17500</v>
      </c>
      <c r="W4568" s="18"/>
    </row>
    <row r="4569" spans="2:23" x14ac:dyDescent="0.25">
      <c r="B4569" s="1" t="s">
        <v>9061</v>
      </c>
      <c r="C4569" s="2">
        <v>109040</v>
      </c>
      <c r="D4569" s="1" t="s">
        <v>9062</v>
      </c>
      <c r="E4569" s="1" t="s">
        <v>117</v>
      </c>
      <c r="F4569" s="1" t="s">
        <v>506</v>
      </c>
      <c r="G4569" s="1" t="s">
        <v>4778</v>
      </c>
      <c r="H4569" s="1" t="s">
        <v>15834</v>
      </c>
      <c r="I4569" s="5">
        <v>1825</v>
      </c>
      <c r="J4569" s="5">
        <v>27563132</v>
      </c>
      <c r="K4569" s="3">
        <f>+Tabella2026[[#This Row],[POP_2024]]/SUM(Tabella2026[POP_2024])</f>
        <v>3.09618722102929E-5</v>
      </c>
      <c r="L4569" s="3">
        <f>+Tabella2026[[#This Row],[INCIDENZA POPOLAZIONE]]*(PLAFOND/2)</f>
        <v>9115.1519573060723</v>
      </c>
      <c r="M4569" s="3">
        <f>+IFERROR(Tabella2026[[#This Row],[reddito_2024]]/Tabella2026[[#This Row],[POP_2024]],"")</f>
        <v>15103.086027397259</v>
      </c>
      <c r="N4569" s="3">
        <f>+IF(Tabella2026[[#This Row],[REDDITO COMPLESSIVO PROCAPITE]]&lt;media_aggr_reddito_pc,(media_aggr_reddito_pc-Tabella2026[[#This Row],[REDDITO COMPLESSIVO PROCAPITE]]),0)</f>
        <v>2721.9800352114817</v>
      </c>
      <c r="O4569" s="3">
        <f>+Tabella2026[[#This Row],[DIFFERENZA REDDITO INFERIORE ALLA MEDIA DALLA MEDIA]]*Tabella2026[[#This Row],[POP_2024]]</f>
        <v>4967613.564260954</v>
      </c>
      <c r="P4569" s="3">
        <f>+Tabella2026[[#This Row],[POPOLAZIONE PER DIFFERENZA ]]/SUM(Tabella2026[[POPOLAZIONE PER DIFFERENZA ]])</f>
        <v>4.4071778604407936E-5</v>
      </c>
      <c r="Q4569" s="3">
        <f>+Tabella2026[[#This Row],[INCIDENZA POPOLAZIONE PER DIFFERENZA]]*(PLAFOND-SUM(Tabella2026[CONTRIBUTO SULLA BASE DELLA POPOLAZIONE]))</f>
        <v>12974.698567303796</v>
      </c>
      <c r="R4569" s="3">
        <f>+Tabella2026[[#This Row],[CONTRIBUTO SULLA BASE DELLA POPOLAZIONE]]+Tabella2026[[#This Row],[CONTRIBUTO SULLA BASE DEL REDDITO]]</f>
        <v>22089.850524609868</v>
      </c>
      <c r="S4569" s="3">
        <f>+Tabella2026[[#This Row],[CONTRIBUTO TOTALE]]/(PLAFOND/N_TESSERE)</f>
        <v>44.179701049219737</v>
      </c>
      <c r="T4569" s="3">
        <f>+MAX(CEILING(Tabella2026[[#This Row],[preDEF1]],1),1)</f>
        <v>45</v>
      </c>
      <c r="U4569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4569" s="21">
        <f>+Tabella2026[[#This Row],[DEF - n. card]]*(PLAFOND/N_TESSERE)</f>
        <v>22500</v>
      </c>
      <c r="W4569" s="18"/>
    </row>
    <row r="4570" spans="2:23" x14ac:dyDescent="0.25">
      <c r="B4570" s="1" t="s">
        <v>9033</v>
      </c>
      <c r="C4570" s="2">
        <v>75094</v>
      </c>
      <c r="D4570" s="1" t="s">
        <v>9034</v>
      </c>
      <c r="E4570" s="1" t="s">
        <v>33</v>
      </c>
      <c r="F4570" s="1" t="s">
        <v>132</v>
      </c>
      <c r="G4570" s="1" t="s">
        <v>4778</v>
      </c>
      <c r="H4570" s="1" t="s">
        <v>15836</v>
      </c>
      <c r="I4570" s="5">
        <v>1825</v>
      </c>
      <c r="J4570" s="5">
        <v>25292153</v>
      </c>
      <c r="K4570" s="3">
        <f>+Tabella2026[[#This Row],[POP_2024]]/SUM(Tabella2026[POP_2024])</f>
        <v>3.09618722102929E-5</v>
      </c>
      <c r="L4570" s="3">
        <f>+Tabella2026[[#This Row],[INCIDENZA POPOLAZIONE]]*(PLAFOND/2)</f>
        <v>9115.1519573060723</v>
      </c>
      <c r="M4570" s="3">
        <f>+IFERROR(Tabella2026[[#This Row],[reddito_2024]]/Tabella2026[[#This Row],[POP_2024]],"")</f>
        <v>13858.71397260274</v>
      </c>
      <c r="N4570" s="3">
        <f>+IF(Tabella2026[[#This Row],[REDDITO COMPLESSIVO PROCAPITE]]&lt;media_aggr_reddito_pc,(media_aggr_reddito_pc-Tabella2026[[#This Row],[REDDITO COMPLESSIVO PROCAPITE]]),0)</f>
        <v>3966.3520900060012</v>
      </c>
      <c r="O4570" s="3">
        <f>+Tabella2026[[#This Row],[DIFFERENZA REDDITO INFERIORE ALLA MEDIA DALLA MEDIA]]*Tabella2026[[#This Row],[POP_2024]]</f>
        <v>7238592.5642609522</v>
      </c>
      <c r="P4570" s="3">
        <f>+Tabella2026[[#This Row],[POPOLAZIONE PER DIFFERENZA ]]/SUM(Tabella2026[[POPOLAZIONE PER DIFFERENZA ]])</f>
        <v>6.4219497908365054E-5</v>
      </c>
      <c r="Q4570" s="3">
        <f>+Tabella2026[[#This Row],[INCIDENZA POPOLAZIONE PER DIFFERENZA]]*(PLAFOND-SUM(Tabella2026[CONTRIBUTO SULLA BASE DELLA POPOLAZIONE]))</f>
        <v>18906.172019599318</v>
      </c>
      <c r="R4570" s="3">
        <f>+Tabella2026[[#This Row],[CONTRIBUTO SULLA BASE DELLA POPOLAZIONE]]+Tabella2026[[#This Row],[CONTRIBUTO SULLA BASE DEL REDDITO]]</f>
        <v>28021.323976905391</v>
      </c>
      <c r="S4570" s="3">
        <f>+Tabella2026[[#This Row],[CONTRIBUTO TOTALE]]/(PLAFOND/N_TESSERE)</f>
        <v>56.042647953810778</v>
      </c>
      <c r="T4570" s="3">
        <f>+MAX(CEILING(Tabella2026[[#This Row],[preDEF1]],1),1)</f>
        <v>57</v>
      </c>
      <c r="U4570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4570" s="21">
        <f>+Tabella2026[[#This Row],[DEF - n. card]]*(PLAFOND/N_TESSERE)</f>
        <v>28500</v>
      </c>
      <c r="W4570" s="18"/>
    </row>
    <row r="4571" spans="2:23" x14ac:dyDescent="0.25">
      <c r="B4571" s="1" t="s">
        <v>9171</v>
      </c>
      <c r="C4571" s="2">
        <v>64031</v>
      </c>
      <c r="D4571" s="1" t="s">
        <v>9172</v>
      </c>
      <c r="E4571" s="1" t="s">
        <v>15</v>
      </c>
      <c r="F4571" s="1" t="s">
        <v>290</v>
      </c>
      <c r="G4571" s="1" t="s">
        <v>4778</v>
      </c>
      <c r="H4571" s="1" t="s">
        <v>15836</v>
      </c>
      <c r="I4571" s="5">
        <v>1824</v>
      </c>
      <c r="J4571" s="5">
        <v>18621449</v>
      </c>
      <c r="K4571" s="3">
        <f>+Tabella2026[[#This Row],[POP_2024]]/SUM(Tabella2026[POP_2024])</f>
        <v>3.0944906800862603E-5</v>
      </c>
      <c r="L4571" s="3">
        <f>+Tabella2026[[#This Row],[INCIDENZA POPOLAZIONE]]*(PLAFOND/2)</f>
        <v>9110.1573534938489</v>
      </c>
      <c r="M4571" s="3">
        <f>+IFERROR(Tabella2026[[#This Row],[reddito_2024]]/Tabella2026[[#This Row],[POP_2024]],"")</f>
        <v>10209.127741228071</v>
      </c>
      <c r="N4571" s="3">
        <f>+IF(Tabella2026[[#This Row],[REDDITO COMPLESSIVO PROCAPITE]]&lt;media_aggr_reddito_pc,(media_aggr_reddito_pc-Tabella2026[[#This Row],[REDDITO COMPLESSIVO PROCAPITE]]),0)</f>
        <v>7615.9383213806705</v>
      </c>
      <c r="O4571" s="3">
        <f>+Tabella2026[[#This Row],[DIFFERENZA REDDITO INFERIORE ALLA MEDIA DALLA MEDIA]]*Tabella2026[[#This Row],[POP_2024]]</f>
        <v>13891471.498198343</v>
      </c>
      <c r="P4571" s="3">
        <f>+Tabella2026[[#This Row],[POPOLAZIONE PER DIFFERENZA ]]/SUM(Tabella2026[[POPOLAZIONE PER DIFFERENZA ]])</f>
        <v>1.232426492999808E-4</v>
      </c>
      <c r="Q4571" s="3">
        <f>+Tabella2026[[#This Row],[INCIDENZA POPOLAZIONE PER DIFFERENZA]]*(PLAFOND-SUM(Tabella2026[CONTRIBUTO SULLA BASE DELLA POPOLAZIONE]))</f>
        <v>36282.543521927517</v>
      </c>
      <c r="R4571" s="3">
        <f>+Tabella2026[[#This Row],[CONTRIBUTO SULLA BASE DELLA POPOLAZIONE]]+Tabella2026[[#This Row],[CONTRIBUTO SULLA BASE DEL REDDITO]]</f>
        <v>45392.700875421368</v>
      </c>
      <c r="S4571" s="3">
        <f>+Tabella2026[[#This Row],[CONTRIBUTO TOTALE]]/(PLAFOND/N_TESSERE)</f>
        <v>90.785401750842738</v>
      </c>
      <c r="T4571" s="3">
        <f>+MAX(CEILING(Tabella2026[[#This Row],[preDEF1]],1),1)</f>
        <v>91</v>
      </c>
      <c r="U4571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4571" s="21">
        <f>+Tabella2026[[#This Row],[DEF - n. card]]*(PLAFOND/N_TESSERE)</f>
        <v>45500</v>
      </c>
      <c r="W4571" s="18"/>
    </row>
    <row r="4572" spans="2:23" x14ac:dyDescent="0.25">
      <c r="B4572" s="1" t="s">
        <v>9259</v>
      </c>
      <c r="C4572" s="2">
        <v>65069</v>
      </c>
      <c r="D4572" s="1" t="s">
        <v>9260</v>
      </c>
      <c r="E4572" s="1" t="s">
        <v>15</v>
      </c>
      <c r="F4572" s="1" t="s">
        <v>82</v>
      </c>
      <c r="G4572" s="1" t="s">
        <v>4778</v>
      </c>
      <c r="H4572" s="1" t="s">
        <v>15836</v>
      </c>
      <c r="I4572" s="5">
        <v>1824</v>
      </c>
      <c r="J4572" s="5">
        <v>21457296</v>
      </c>
      <c r="K4572" s="3">
        <f>+Tabella2026[[#This Row],[POP_2024]]/SUM(Tabella2026[POP_2024])</f>
        <v>3.0944906800862603E-5</v>
      </c>
      <c r="L4572" s="3">
        <f>+Tabella2026[[#This Row],[INCIDENZA POPOLAZIONE]]*(PLAFOND/2)</f>
        <v>9110.1573534938489</v>
      </c>
      <c r="M4572" s="3">
        <f>+IFERROR(Tabella2026[[#This Row],[reddito_2024]]/Tabella2026[[#This Row],[POP_2024]],"")</f>
        <v>11763.868421052632</v>
      </c>
      <c r="N4572" s="3">
        <f>+IF(Tabella2026[[#This Row],[REDDITO COMPLESSIVO PROCAPITE]]&lt;media_aggr_reddito_pc,(media_aggr_reddito_pc-Tabella2026[[#This Row],[REDDITO COMPLESSIVO PROCAPITE]]),0)</f>
        <v>6061.1976415561094</v>
      </c>
      <c r="O4572" s="3">
        <f>+Tabella2026[[#This Row],[DIFFERENZA REDDITO INFERIORE ALLA MEDIA DALLA MEDIA]]*Tabella2026[[#This Row],[POP_2024]]</f>
        <v>11055624.498198343</v>
      </c>
      <c r="P4572" s="3">
        <f>+Tabella2026[[#This Row],[POPOLAZIONE PER DIFFERENZA ]]/SUM(Tabella2026[[POPOLAZIONE PER DIFFERENZA ]])</f>
        <v>9.8083522181249659E-5</v>
      </c>
      <c r="Q4572" s="3">
        <f>+Tabella2026[[#This Row],[INCIDENZA POPOLAZIONE PER DIFFERENZA]]*(PLAFOND-SUM(Tabella2026[CONTRIBUTO SULLA BASE DELLA POPOLAZIONE]))</f>
        <v>28875.71536751838</v>
      </c>
      <c r="R4572" s="3">
        <f>+Tabella2026[[#This Row],[CONTRIBUTO SULLA BASE DELLA POPOLAZIONE]]+Tabella2026[[#This Row],[CONTRIBUTO SULLA BASE DEL REDDITO]]</f>
        <v>37985.872721012231</v>
      </c>
      <c r="S4572" s="3">
        <f>+Tabella2026[[#This Row],[CONTRIBUTO TOTALE]]/(PLAFOND/N_TESSERE)</f>
        <v>75.971745442024456</v>
      </c>
      <c r="T4572" s="3">
        <f>+MAX(CEILING(Tabella2026[[#This Row],[preDEF1]],1),1)</f>
        <v>76</v>
      </c>
      <c r="U4572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4572" s="21">
        <f>+Tabella2026[[#This Row],[DEF - n. card]]*(PLAFOND/N_TESSERE)</f>
        <v>38000</v>
      </c>
      <c r="W4572" s="18"/>
    </row>
    <row r="4573" spans="2:23" x14ac:dyDescent="0.25">
      <c r="B4573" s="1" t="s">
        <v>9153</v>
      </c>
      <c r="C4573" s="2">
        <v>118059</v>
      </c>
      <c r="D4573" s="1" t="s">
        <v>9154</v>
      </c>
      <c r="E4573" s="1" t="s">
        <v>76</v>
      </c>
      <c r="F4573" s="1" t="s">
        <v>75</v>
      </c>
      <c r="G4573" s="1" t="s">
        <v>4778</v>
      </c>
      <c r="H4573" s="1" t="s">
        <v>15836</v>
      </c>
      <c r="I4573" s="5">
        <v>1822</v>
      </c>
      <c r="J4573" s="5">
        <v>18802162</v>
      </c>
      <c r="K4573" s="3">
        <f>+Tabella2026[[#This Row],[POP_2024]]/SUM(Tabella2026[POP_2024])</f>
        <v>3.0910975982002011E-5</v>
      </c>
      <c r="L4573" s="3">
        <f>+Tabella2026[[#This Row],[INCIDENZA POPOLAZIONE]]*(PLAFOND/2)</f>
        <v>9100.1681458694056</v>
      </c>
      <c r="M4573" s="3">
        <f>+IFERROR(Tabella2026[[#This Row],[reddito_2024]]/Tabella2026[[#This Row],[POP_2024]],"")</f>
        <v>10319.518111964873</v>
      </c>
      <c r="N4573" s="3">
        <f>+IF(Tabella2026[[#This Row],[REDDITO COMPLESSIVO PROCAPITE]]&lt;media_aggr_reddito_pc,(media_aggr_reddito_pc-Tabella2026[[#This Row],[REDDITO COMPLESSIVO PROCAPITE]]),0)</f>
        <v>7505.5479506438678</v>
      </c>
      <c r="O4573" s="3">
        <f>+Tabella2026[[#This Row],[DIFFERENZA REDDITO INFERIORE ALLA MEDIA DALLA MEDIA]]*Tabella2026[[#This Row],[POP_2024]]</f>
        <v>13675108.366073128</v>
      </c>
      <c r="P4573" s="3">
        <f>+Tabella2026[[#This Row],[POPOLAZIONE PER DIFFERENZA ]]/SUM(Tabella2026[[POPOLAZIONE PER DIFFERENZA ]])</f>
        <v>1.2132311430921963E-4</v>
      </c>
      <c r="Q4573" s="3">
        <f>+Tabella2026[[#This Row],[INCIDENZA POPOLAZIONE PER DIFFERENZA]]*(PLAFOND-SUM(Tabella2026[CONTRIBUTO SULLA BASE DELLA POPOLAZIONE]))</f>
        <v>35717.433860298675</v>
      </c>
      <c r="R4573" s="3">
        <f>+Tabella2026[[#This Row],[CONTRIBUTO SULLA BASE DELLA POPOLAZIONE]]+Tabella2026[[#This Row],[CONTRIBUTO SULLA BASE DEL REDDITO]]</f>
        <v>44817.602006168083</v>
      </c>
      <c r="S4573" s="3">
        <f>+Tabella2026[[#This Row],[CONTRIBUTO TOTALE]]/(PLAFOND/N_TESSERE)</f>
        <v>89.63520401233616</v>
      </c>
      <c r="T4573" s="3">
        <f>+MAX(CEILING(Tabella2026[[#This Row],[preDEF1]],1),1)</f>
        <v>90</v>
      </c>
      <c r="U4573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4573" s="21">
        <f>+Tabella2026[[#This Row],[DEF - n. card]]*(PLAFOND/N_TESSERE)</f>
        <v>45000</v>
      </c>
      <c r="W4573" s="18"/>
    </row>
    <row r="4574" spans="2:23" x14ac:dyDescent="0.25">
      <c r="B4574" s="1" t="s">
        <v>9003</v>
      </c>
      <c r="C4574" s="2">
        <v>114037</v>
      </c>
      <c r="D4574" s="1" t="s">
        <v>9004</v>
      </c>
      <c r="E4574" s="1" t="s">
        <v>76</v>
      </c>
      <c r="F4574" s="1" t="s">
        <v>550</v>
      </c>
      <c r="G4574" s="1" t="s">
        <v>4778</v>
      </c>
      <c r="H4574" s="1" t="s">
        <v>15836</v>
      </c>
      <c r="I4574" s="5">
        <v>1821</v>
      </c>
      <c r="J4574" s="5">
        <v>21497166</v>
      </c>
      <c r="K4574" s="3">
        <f>+Tabella2026[[#This Row],[POP_2024]]/SUM(Tabella2026[POP_2024])</f>
        <v>3.0894010572571707E-5</v>
      </c>
      <c r="L4574" s="3">
        <f>+Tabella2026[[#This Row],[INCIDENZA POPOLAZIONE]]*(PLAFOND/2)</f>
        <v>9095.1735420571804</v>
      </c>
      <c r="M4574" s="3">
        <f>+IFERROR(Tabella2026[[#This Row],[reddito_2024]]/Tabella2026[[#This Row],[POP_2024]],"")</f>
        <v>11805.143327841844</v>
      </c>
      <c r="N4574" s="3">
        <f>+IF(Tabella2026[[#This Row],[REDDITO COMPLESSIVO PROCAPITE]]&lt;media_aggr_reddito_pc,(media_aggr_reddito_pc-Tabella2026[[#This Row],[REDDITO COMPLESSIVO PROCAPITE]]),0)</f>
        <v>6019.9227347668966</v>
      </c>
      <c r="O4574" s="3">
        <f>+Tabella2026[[#This Row],[DIFFERENZA REDDITO INFERIORE ALLA MEDIA DALLA MEDIA]]*Tabella2026[[#This Row],[POP_2024]]</f>
        <v>10962279.300010519</v>
      </c>
      <c r="P4574" s="3">
        <f>+Tabella2026[[#This Row],[POPOLAZIONE PER DIFFERENZA ]]/SUM(Tabella2026[[POPOLAZIONE PER DIFFERENZA ]])</f>
        <v>9.7255380286736092E-5</v>
      </c>
      <c r="Q4574" s="3">
        <f>+Tabella2026[[#This Row],[INCIDENZA POPOLAZIONE PER DIFFERENZA]]*(PLAFOND-SUM(Tabella2026[CONTRIBUTO SULLA BASE DELLA POPOLAZIONE]))</f>
        <v>28631.911014880006</v>
      </c>
      <c r="R4574" s="3">
        <f>+Tabella2026[[#This Row],[CONTRIBUTO SULLA BASE DELLA POPOLAZIONE]]+Tabella2026[[#This Row],[CONTRIBUTO SULLA BASE DEL REDDITO]]</f>
        <v>37727.084556937189</v>
      </c>
      <c r="S4574" s="3">
        <f>+Tabella2026[[#This Row],[CONTRIBUTO TOTALE]]/(PLAFOND/N_TESSERE)</f>
        <v>75.454169113874372</v>
      </c>
      <c r="T4574" s="3">
        <f>+MAX(CEILING(Tabella2026[[#This Row],[preDEF1]],1),1)</f>
        <v>76</v>
      </c>
      <c r="U4574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4574" s="21">
        <f>+Tabella2026[[#This Row],[DEF - n. card]]*(PLAFOND/N_TESSERE)</f>
        <v>38000</v>
      </c>
      <c r="W4574" s="18"/>
    </row>
    <row r="4575" spans="2:23" x14ac:dyDescent="0.25">
      <c r="B4575" s="1" t="s">
        <v>9319</v>
      </c>
      <c r="C4575" s="2">
        <v>21096</v>
      </c>
      <c r="D4575" s="1" t="s">
        <v>9320</v>
      </c>
      <c r="E4575" s="1" t="s">
        <v>99</v>
      </c>
      <c r="F4575" s="1" t="s">
        <v>110</v>
      </c>
      <c r="G4575" s="1" t="s">
        <v>4778</v>
      </c>
      <c r="H4575" s="1" t="s">
        <v>15835</v>
      </c>
      <c r="I4575" s="5">
        <v>1821</v>
      </c>
      <c r="J4575" s="5">
        <v>42514664</v>
      </c>
      <c r="K4575" s="3">
        <f>+Tabella2026[[#This Row],[POP_2024]]/SUM(Tabella2026[POP_2024])</f>
        <v>3.0894010572571707E-5</v>
      </c>
      <c r="L4575" s="3">
        <f>+Tabella2026[[#This Row],[INCIDENZA POPOLAZIONE]]*(PLAFOND/2)</f>
        <v>9095.1735420571804</v>
      </c>
      <c r="M4575" s="3">
        <f>+IFERROR(Tabella2026[[#This Row],[reddito_2024]]/Tabella2026[[#This Row],[POP_2024]],"")</f>
        <v>23346.877539813289</v>
      </c>
      <c r="N4575" s="3">
        <f>+IF(Tabella2026[[#This Row],[REDDITO COMPLESSIVO PROCAPITE]]&lt;media_aggr_reddito_pc,(media_aggr_reddito_pc-Tabella2026[[#This Row],[REDDITO COMPLESSIVO PROCAPITE]]),0)</f>
        <v>0</v>
      </c>
      <c r="O4575" s="3">
        <f>+Tabella2026[[#This Row],[DIFFERENZA REDDITO INFERIORE ALLA MEDIA DALLA MEDIA]]*Tabella2026[[#This Row],[POP_2024]]</f>
        <v>0</v>
      </c>
      <c r="P4575" s="3">
        <f>+Tabella2026[[#This Row],[POPOLAZIONE PER DIFFERENZA ]]/SUM(Tabella2026[[POPOLAZIONE PER DIFFERENZA ]])</f>
        <v>0</v>
      </c>
      <c r="Q4575" s="3">
        <f>+Tabella2026[[#This Row],[INCIDENZA POPOLAZIONE PER DIFFERENZA]]*(PLAFOND-SUM(Tabella2026[CONTRIBUTO SULLA BASE DELLA POPOLAZIONE]))</f>
        <v>0</v>
      </c>
      <c r="R4575" s="3">
        <f>+Tabella2026[[#This Row],[CONTRIBUTO SULLA BASE DELLA POPOLAZIONE]]+Tabella2026[[#This Row],[CONTRIBUTO SULLA BASE DEL REDDITO]]</f>
        <v>9095.1735420571804</v>
      </c>
      <c r="S4575" s="3">
        <f>+Tabella2026[[#This Row],[CONTRIBUTO TOTALE]]/(PLAFOND/N_TESSERE)</f>
        <v>18.190347084114361</v>
      </c>
      <c r="T4575" s="3">
        <f>+MAX(CEILING(Tabella2026[[#This Row],[preDEF1]],1),1)</f>
        <v>19</v>
      </c>
      <c r="U4575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75" s="21">
        <f>+Tabella2026[[#This Row],[DEF - n. card]]*(PLAFOND/N_TESSERE)</f>
        <v>9500</v>
      </c>
      <c r="W4575" s="18"/>
    </row>
    <row r="4576" spans="2:23" x14ac:dyDescent="0.25">
      <c r="B4576" s="1" t="s">
        <v>9309</v>
      </c>
      <c r="C4576" s="2">
        <v>22244</v>
      </c>
      <c r="D4576" s="1" t="s">
        <v>9310</v>
      </c>
      <c r="E4576" s="1" t="s">
        <v>99</v>
      </c>
      <c r="F4576" s="1" t="s">
        <v>98</v>
      </c>
      <c r="G4576" s="1" t="s">
        <v>4778</v>
      </c>
      <c r="H4576" s="1" t="s">
        <v>15835</v>
      </c>
      <c r="I4576" s="5">
        <v>1820</v>
      </c>
      <c r="J4576" s="5">
        <v>34331676</v>
      </c>
      <c r="K4576" s="3">
        <f>+Tabella2026[[#This Row],[POP_2024]]/SUM(Tabella2026[POP_2024])</f>
        <v>3.0877045163141411E-5</v>
      </c>
      <c r="L4576" s="3">
        <f>+Tabella2026[[#This Row],[INCIDENZA POPOLAZIONE]]*(PLAFOND/2)</f>
        <v>9090.1789382449588</v>
      </c>
      <c r="M4576" s="3">
        <f>+IFERROR(Tabella2026[[#This Row],[reddito_2024]]/Tabella2026[[#This Row],[POP_2024]],"")</f>
        <v>18863.558241758241</v>
      </c>
      <c r="N4576" s="3">
        <f>+IF(Tabella2026[[#This Row],[REDDITO COMPLESSIVO PROCAPITE]]&lt;media_aggr_reddito_pc,(media_aggr_reddito_pc-Tabella2026[[#This Row],[REDDITO COMPLESSIVO PROCAPITE]]),0)</f>
        <v>0</v>
      </c>
      <c r="O4576" s="3">
        <f>+Tabella2026[[#This Row],[DIFFERENZA REDDITO INFERIORE ALLA MEDIA DALLA MEDIA]]*Tabella2026[[#This Row],[POP_2024]]</f>
        <v>0</v>
      </c>
      <c r="P4576" s="3">
        <f>+Tabella2026[[#This Row],[POPOLAZIONE PER DIFFERENZA ]]/SUM(Tabella2026[[POPOLAZIONE PER DIFFERENZA ]])</f>
        <v>0</v>
      </c>
      <c r="Q4576" s="3">
        <f>+Tabella2026[[#This Row],[INCIDENZA POPOLAZIONE PER DIFFERENZA]]*(PLAFOND-SUM(Tabella2026[CONTRIBUTO SULLA BASE DELLA POPOLAZIONE]))</f>
        <v>0</v>
      </c>
      <c r="R4576" s="3">
        <f>+Tabella2026[[#This Row],[CONTRIBUTO SULLA BASE DELLA POPOLAZIONE]]+Tabella2026[[#This Row],[CONTRIBUTO SULLA BASE DEL REDDITO]]</f>
        <v>9090.1789382449588</v>
      </c>
      <c r="S4576" s="3">
        <f>+Tabella2026[[#This Row],[CONTRIBUTO TOTALE]]/(PLAFOND/N_TESSERE)</f>
        <v>18.180357876489918</v>
      </c>
      <c r="T4576" s="3">
        <f>+MAX(CEILING(Tabella2026[[#This Row],[preDEF1]],1),1)</f>
        <v>19</v>
      </c>
      <c r="U4576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76" s="21">
        <f>+Tabella2026[[#This Row],[DEF - n. card]]*(PLAFOND/N_TESSERE)</f>
        <v>9500</v>
      </c>
      <c r="W4576" s="18"/>
    </row>
    <row r="4577" spans="2:23" x14ac:dyDescent="0.25">
      <c r="B4577" s="1" t="s">
        <v>9131</v>
      </c>
      <c r="C4577" s="2">
        <v>6049</v>
      </c>
      <c r="D4577" s="1" t="s">
        <v>9132</v>
      </c>
      <c r="E4577" s="1" t="s">
        <v>18</v>
      </c>
      <c r="F4577" s="1" t="s">
        <v>138</v>
      </c>
      <c r="G4577" s="1" t="s">
        <v>4778</v>
      </c>
      <c r="H4577" s="1" t="s">
        <v>15835</v>
      </c>
      <c r="I4577" s="5">
        <v>1819</v>
      </c>
      <c r="J4577" s="5">
        <v>35473031</v>
      </c>
      <c r="K4577" s="3">
        <f>+Tabella2026[[#This Row],[POP_2024]]/SUM(Tabella2026[POP_2024])</f>
        <v>3.0860079753711115E-5</v>
      </c>
      <c r="L4577" s="3">
        <f>+Tabella2026[[#This Row],[INCIDENZA POPOLAZIONE]]*(PLAFOND/2)</f>
        <v>9085.1843344327372</v>
      </c>
      <c r="M4577" s="3">
        <f>+IFERROR(Tabella2026[[#This Row],[reddito_2024]]/Tabella2026[[#This Row],[POP_2024]],"")</f>
        <v>19501.391423859262</v>
      </c>
      <c r="N4577" s="3">
        <f>+IF(Tabella2026[[#This Row],[REDDITO COMPLESSIVO PROCAPITE]]&lt;media_aggr_reddito_pc,(media_aggr_reddito_pc-Tabella2026[[#This Row],[REDDITO COMPLESSIVO PROCAPITE]]),0)</f>
        <v>0</v>
      </c>
      <c r="O4577" s="3">
        <f>+Tabella2026[[#This Row],[DIFFERENZA REDDITO INFERIORE ALLA MEDIA DALLA MEDIA]]*Tabella2026[[#This Row],[POP_2024]]</f>
        <v>0</v>
      </c>
      <c r="P4577" s="3">
        <f>+Tabella2026[[#This Row],[POPOLAZIONE PER DIFFERENZA ]]/SUM(Tabella2026[[POPOLAZIONE PER DIFFERENZA ]])</f>
        <v>0</v>
      </c>
      <c r="Q4577" s="3">
        <f>+Tabella2026[[#This Row],[INCIDENZA POPOLAZIONE PER DIFFERENZA]]*(PLAFOND-SUM(Tabella2026[CONTRIBUTO SULLA BASE DELLA POPOLAZIONE]))</f>
        <v>0</v>
      </c>
      <c r="R4577" s="3">
        <f>+Tabella2026[[#This Row],[CONTRIBUTO SULLA BASE DELLA POPOLAZIONE]]+Tabella2026[[#This Row],[CONTRIBUTO SULLA BASE DEL REDDITO]]</f>
        <v>9085.1843344327372</v>
      </c>
      <c r="S4577" s="3">
        <f>+Tabella2026[[#This Row],[CONTRIBUTO TOTALE]]/(PLAFOND/N_TESSERE)</f>
        <v>18.170368668865475</v>
      </c>
      <c r="T4577" s="3">
        <f>+MAX(CEILING(Tabella2026[[#This Row],[preDEF1]],1),1)</f>
        <v>19</v>
      </c>
      <c r="U4577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77" s="21">
        <f>+Tabella2026[[#This Row],[DEF - n. card]]*(PLAFOND/N_TESSERE)</f>
        <v>9500</v>
      </c>
      <c r="W4577" s="18"/>
    </row>
    <row r="4578" spans="2:23" x14ac:dyDescent="0.25">
      <c r="B4578" s="1" t="s">
        <v>9373</v>
      </c>
      <c r="C4578" s="2">
        <v>61008</v>
      </c>
      <c r="D4578" s="1" t="s">
        <v>9374</v>
      </c>
      <c r="E4578" s="1" t="s">
        <v>15</v>
      </c>
      <c r="F4578" s="1" t="s">
        <v>184</v>
      </c>
      <c r="G4578" s="1" t="s">
        <v>4778</v>
      </c>
      <c r="H4578" s="1" t="s">
        <v>15836</v>
      </c>
      <c r="I4578" s="5">
        <v>1818</v>
      </c>
      <c r="J4578" s="5">
        <v>21634384</v>
      </c>
      <c r="K4578" s="3">
        <f>+Tabella2026[[#This Row],[POP_2024]]/SUM(Tabella2026[POP_2024])</f>
        <v>3.0843114344280818E-5</v>
      </c>
      <c r="L4578" s="3">
        <f>+Tabella2026[[#This Row],[INCIDENZA POPOLAZIONE]]*(PLAFOND/2)</f>
        <v>9080.1897306205155</v>
      </c>
      <c r="M4578" s="3">
        <f>+IFERROR(Tabella2026[[#This Row],[reddito_2024]]/Tabella2026[[#This Row],[POP_2024]],"")</f>
        <v>11900.101210121013</v>
      </c>
      <c r="N4578" s="3">
        <f>+IF(Tabella2026[[#This Row],[REDDITO COMPLESSIVO PROCAPITE]]&lt;media_aggr_reddito_pc,(media_aggr_reddito_pc-Tabella2026[[#This Row],[REDDITO COMPLESSIVO PROCAPITE]]),0)</f>
        <v>5924.9648524877284</v>
      </c>
      <c r="O4578" s="3">
        <f>+Tabella2026[[#This Row],[DIFFERENZA REDDITO INFERIORE ALLA MEDIA DALLA MEDIA]]*Tabella2026[[#This Row],[POP_2024]]</f>
        <v>10771586.101822691</v>
      </c>
      <c r="P4578" s="3">
        <f>+Tabella2026[[#This Row],[POPOLAZIONE PER DIFFERENZA ]]/SUM(Tabella2026[[POPOLAZIONE PER DIFFERENZA ]])</f>
        <v>9.5563584356319199E-5</v>
      </c>
      <c r="Q4578" s="3">
        <f>+Tabella2026[[#This Row],[INCIDENZA POPOLAZIONE PER DIFFERENZA]]*(PLAFOND-SUM(Tabella2026[CONTRIBUTO SULLA BASE DELLA POPOLAZIONE]))</f>
        <v>28133.847561812217</v>
      </c>
      <c r="R4578" s="3">
        <f>+Tabella2026[[#This Row],[CONTRIBUTO SULLA BASE DELLA POPOLAZIONE]]+Tabella2026[[#This Row],[CONTRIBUTO SULLA BASE DEL REDDITO]]</f>
        <v>37214.037292432731</v>
      </c>
      <c r="S4578" s="3">
        <f>+Tabella2026[[#This Row],[CONTRIBUTO TOTALE]]/(PLAFOND/N_TESSERE)</f>
        <v>74.428074584865456</v>
      </c>
      <c r="T4578" s="3">
        <f>+MAX(CEILING(Tabella2026[[#This Row],[preDEF1]],1),1)</f>
        <v>75</v>
      </c>
      <c r="U4578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4578" s="21">
        <f>+Tabella2026[[#This Row],[DEF - n. card]]*(PLAFOND/N_TESSERE)</f>
        <v>37500</v>
      </c>
      <c r="W4578" s="18"/>
    </row>
    <row r="4579" spans="2:23" x14ac:dyDescent="0.25">
      <c r="B4579" s="1" t="s">
        <v>9161</v>
      </c>
      <c r="C4579" s="2">
        <v>21092</v>
      </c>
      <c r="D4579" s="1" t="s">
        <v>9162</v>
      </c>
      <c r="E4579" s="1" t="s">
        <v>99</v>
      </c>
      <c r="F4579" s="1" t="s">
        <v>110</v>
      </c>
      <c r="G4579" s="1" t="s">
        <v>4778</v>
      </c>
      <c r="H4579" s="1" t="s">
        <v>15835</v>
      </c>
      <c r="I4579" s="5">
        <v>1818</v>
      </c>
      <c r="J4579" s="5">
        <v>50229362</v>
      </c>
      <c r="K4579" s="3">
        <f>+Tabella2026[[#This Row],[POP_2024]]/SUM(Tabella2026[POP_2024])</f>
        <v>3.0843114344280818E-5</v>
      </c>
      <c r="L4579" s="3">
        <f>+Tabella2026[[#This Row],[INCIDENZA POPOLAZIONE]]*(PLAFOND/2)</f>
        <v>9080.1897306205155</v>
      </c>
      <c r="M4579" s="3">
        <f>+IFERROR(Tabella2026[[#This Row],[reddito_2024]]/Tabella2026[[#This Row],[POP_2024]],"")</f>
        <v>27628.911991199118</v>
      </c>
      <c r="N4579" s="3">
        <f>+IF(Tabella2026[[#This Row],[REDDITO COMPLESSIVO PROCAPITE]]&lt;media_aggr_reddito_pc,(media_aggr_reddito_pc-Tabella2026[[#This Row],[REDDITO COMPLESSIVO PROCAPITE]]),0)</f>
        <v>0</v>
      </c>
      <c r="O4579" s="3">
        <f>+Tabella2026[[#This Row],[DIFFERENZA REDDITO INFERIORE ALLA MEDIA DALLA MEDIA]]*Tabella2026[[#This Row],[POP_2024]]</f>
        <v>0</v>
      </c>
      <c r="P4579" s="3">
        <f>+Tabella2026[[#This Row],[POPOLAZIONE PER DIFFERENZA ]]/SUM(Tabella2026[[POPOLAZIONE PER DIFFERENZA ]])</f>
        <v>0</v>
      </c>
      <c r="Q4579" s="3">
        <f>+Tabella2026[[#This Row],[INCIDENZA POPOLAZIONE PER DIFFERENZA]]*(PLAFOND-SUM(Tabella2026[CONTRIBUTO SULLA BASE DELLA POPOLAZIONE]))</f>
        <v>0</v>
      </c>
      <c r="R4579" s="3">
        <f>+Tabella2026[[#This Row],[CONTRIBUTO SULLA BASE DELLA POPOLAZIONE]]+Tabella2026[[#This Row],[CONTRIBUTO SULLA BASE DEL REDDITO]]</f>
        <v>9080.1897306205155</v>
      </c>
      <c r="S4579" s="3">
        <f>+Tabella2026[[#This Row],[CONTRIBUTO TOTALE]]/(PLAFOND/N_TESSERE)</f>
        <v>18.160379461241032</v>
      </c>
      <c r="T4579" s="3">
        <f>+MAX(CEILING(Tabella2026[[#This Row],[preDEF1]],1),1)</f>
        <v>19</v>
      </c>
      <c r="U4579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79" s="21">
        <f>+Tabella2026[[#This Row],[DEF - n. card]]*(PLAFOND/N_TESSERE)</f>
        <v>9500</v>
      </c>
      <c r="W4579" s="18"/>
    </row>
    <row r="4580" spans="2:23" x14ac:dyDescent="0.25">
      <c r="B4580" s="1" t="s">
        <v>9303</v>
      </c>
      <c r="C4580" s="2">
        <v>93047</v>
      </c>
      <c r="D4580" s="1" t="s">
        <v>9304</v>
      </c>
      <c r="E4580" s="1" t="s">
        <v>48</v>
      </c>
      <c r="F4580" s="1" t="s">
        <v>300</v>
      </c>
      <c r="G4580" s="1" t="s">
        <v>4778</v>
      </c>
      <c r="H4580" s="1" t="s">
        <v>15835</v>
      </c>
      <c r="I4580" s="5">
        <v>1818</v>
      </c>
      <c r="J4580" s="5">
        <v>30356359</v>
      </c>
      <c r="K4580" s="3">
        <f>+Tabella2026[[#This Row],[POP_2024]]/SUM(Tabella2026[POP_2024])</f>
        <v>3.0843114344280818E-5</v>
      </c>
      <c r="L4580" s="3">
        <f>+Tabella2026[[#This Row],[INCIDENZA POPOLAZIONE]]*(PLAFOND/2)</f>
        <v>9080.1897306205155</v>
      </c>
      <c r="M4580" s="3">
        <f>+IFERROR(Tabella2026[[#This Row],[reddito_2024]]/Tabella2026[[#This Row],[POP_2024]],"")</f>
        <v>16697.667216721671</v>
      </c>
      <c r="N4580" s="3">
        <f>+IF(Tabella2026[[#This Row],[REDDITO COMPLESSIVO PROCAPITE]]&lt;media_aggr_reddito_pc,(media_aggr_reddito_pc-Tabella2026[[#This Row],[REDDITO COMPLESSIVO PROCAPITE]]),0)</f>
        <v>1127.3988458870699</v>
      </c>
      <c r="O4580" s="3">
        <f>+Tabella2026[[#This Row],[DIFFERENZA REDDITO INFERIORE ALLA MEDIA DALLA MEDIA]]*Tabella2026[[#This Row],[POP_2024]]</f>
        <v>2049611.1018226931</v>
      </c>
      <c r="P4580" s="3">
        <f>+Tabella2026[[#This Row],[POPOLAZIONE PER DIFFERENZA ]]/SUM(Tabella2026[[POPOLAZIONE PER DIFFERENZA ]])</f>
        <v>1.8183782924367829E-5</v>
      </c>
      <c r="Q4580" s="3">
        <f>+Tabella2026[[#This Row],[INCIDENZA POPOLAZIONE PER DIFFERENZA]]*(PLAFOND-SUM(Tabella2026[CONTRIBUTO SULLA BASE DELLA POPOLAZIONE]))</f>
        <v>5353.2920550967174</v>
      </c>
      <c r="R4580" s="3">
        <f>+Tabella2026[[#This Row],[CONTRIBUTO SULLA BASE DELLA POPOLAZIONE]]+Tabella2026[[#This Row],[CONTRIBUTO SULLA BASE DEL REDDITO]]</f>
        <v>14433.481785717233</v>
      </c>
      <c r="S4580" s="3">
        <f>+Tabella2026[[#This Row],[CONTRIBUTO TOTALE]]/(PLAFOND/N_TESSERE)</f>
        <v>28.866963571434464</v>
      </c>
      <c r="T4580" s="3">
        <f>+MAX(CEILING(Tabella2026[[#This Row],[preDEF1]],1),1)</f>
        <v>29</v>
      </c>
      <c r="U4580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4580" s="21">
        <f>+Tabella2026[[#This Row],[DEF - n. card]]*(PLAFOND/N_TESSERE)</f>
        <v>14500</v>
      </c>
      <c r="W4580" s="18"/>
    </row>
    <row r="4581" spans="2:23" x14ac:dyDescent="0.25">
      <c r="B4581" s="1" t="s">
        <v>9081</v>
      </c>
      <c r="C4581" s="2">
        <v>60002</v>
      </c>
      <c r="D4581" s="1" t="s">
        <v>9082</v>
      </c>
      <c r="E4581" s="1" t="s">
        <v>8</v>
      </c>
      <c r="F4581" s="1" t="s">
        <v>397</v>
      </c>
      <c r="G4581" s="1" t="s">
        <v>4778</v>
      </c>
      <c r="H4581" s="1" t="s">
        <v>15834</v>
      </c>
      <c r="I4581" s="5">
        <v>1817</v>
      </c>
      <c r="J4581" s="5">
        <v>22914567</v>
      </c>
      <c r="K4581" s="3">
        <f>+Tabella2026[[#This Row],[POP_2024]]/SUM(Tabella2026[POP_2024])</f>
        <v>3.0826148934850522E-5</v>
      </c>
      <c r="L4581" s="3">
        <f>+Tabella2026[[#This Row],[INCIDENZA POPOLAZIONE]]*(PLAFOND/2)</f>
        <v>9075.1951268082921</v>
      </c>
      <c r="M4581" s="3">
        <f>+IFERROR(Tabella2026[[#This Row],[reddito_2024]]/Tabella2026[[#This Row],[POP_2024]],"")</f>
        <v>12611.209135938359</v>
      </c>
      <c r="N4581" s="3">
        <f>+IF(Tabella2026[[#This Row],[REDDITO COMPLESSIVO PROCAPITE]]&lt;media_aggr_reddito_pc,(media_aggr_reddito_pc-Tabella2026[[#This Row],[REDDITO COMPLESSIVO PROCAPITE]]),0)</f>
        <v>5213.8569266703817</v>
      </c>
      <c r="O4581" s="3">
        <f>+Tabella2026[[#This Row],[DIFFERENZA REDDITO INFERIORE ALLA MEDIA DALLA MEDIA]]*Tabella2026[[#This Row],[POP_2024]]</f>
        <v>9473578.0357600842</v>
      </c>
      <c r="P4581" s="3">
        <f>+Tabella2026[[#This Row],[POPOLAZIONE PER DIFFERENZA ]]/SUM(Tabella2026[[POPOLAZIONE PER DIFFERENZA ]])</f>
        <v>8.4047889068383181E-5</v>
      </c>
      <c r="Q4581" s="3">
        <f>+Tabella2026[[#This Row],[INCIDENZA POPOLAZIONE PER DIFFERENZA]]*(PLAFOND-SUM(Tabella2026[CONTRIBUTO SULLA BASE DELLA POPOLAZIONE]))</f>
        <v>24743.635505815306</v>
      </c>
      <c r="R4581" s="3">
        <f>+Tabella2026[[#This Row],[CONTRIBUTO SULLA BASE DELLA POPOLAZIONE]]+Tabella2026[[#This Row],[CONTRIBUTO SULLA BASE DEL REDDITO]]</f>
        <v>33818.830632623598</v>
      </c>
      <c r="S4581" s="3">
        <f>+Tabella2026[[#This Row],[CONTRIBUTO TOTALE]]/(PLAFOND/N_TESSERE)</f>
        <v>67.637661265247189</v>
      </c>
      <c r="T4581" s="3">
        <f>+MAX(CEILING(Tabella2026[[#This Row],[preDEF1]],1),1)</f>
        <v>68</v>
      </c>
      <c r="U4581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4581" s="21">
        <f>+Tabella2026[[#This Row],[DEF - n. card]]*(PLAFOND/N_TESSERE)</f>
        <v>34000</v>
      </c>
      <c r="W4581" s="18"/>
    </row>
    <row r="4582" spans="2:23" x14ac:dyDescent="0.25">
      <c r="B4582" s="1" t="s">
        <v>9185</v>
      </c>
      <c r="C4582" s="2">
        <v>19017</v>
      </c>
      <c r="D4582" s="1" t="s">
        <v>9186</v>
      </c>
      <c r="E4582" s="1" t="s">
        <v>12</v>
      </c>
      <c r="F4582" s="1" t="s">
        <v>193</v>
      </c>
      <c r="G4582" s="1" t="s">
        <v>4778</v>
      </c>
      <c r="H4582" s="1" t="s">
        <v>15835</v>
      </c>
      <c r="I4582" s="5">
        <v>1817</v>
      </c>
      <c r="J4582" s="5">
        <v>31173778</v>
      </c>
      <c r="K4582" s="3">
        <f>+Tabella2026[[#This Row],[POP_2024]]/SUM(Tabella2026[POP_2024])</f>
        <v>3.0826148934850522E-5</v>
      </c>
      <c r="L4582" s="3">
        <f>+Tabella2026[[#This Row],[INCIDENZA POPOLAZIONE]]*(PLAFOND/2)</f>
        <v>9075.1951268082921</v>
      </c>
      <c r="M4582" s="3">
        <f>+IFERROR(Tabella2026[[#This Row],[reddito_2024]]/Tabella2026[[#This Row],[POP_2024]],"")</f>
        <v>17156.729774353331</v>
      </c>
      <c r="N4582" s="3">
        <f>+IF(Tabella2026[[#This Row],[REDDITO COMPLESSIVO PROCAPITE]]&lt;media_aggr_reddito_pc,(media_aggr_reddito_pc-Tabella2026[[#This Row],[REDDITO COMPLESSIVO PROCAPITE]]),0)</f>
        <v>668.33628825541018</v>
      </c>
      <c r="O4582" s="3">
        <f>+Tabella2026[[#This Row],[DIFFERENZA REDDITO INFERIORE ALLA MEDIA DALLA MEDIA]]*Tabella2026[[#This Row],[POP_2024]]</f>
        <v>1214367.0357600802</v>
      </c>
      <c r="P4582" s="3">
        <f>+Tabella2026[[#This Row],[POPOLAZIONE PER DIFFERENZA ]]/SUM(Tabella2026[[POPOLAZIONE PER DIFFERENZA ]])</f>
        <v>1.0773647034372653E-5</v>
      </c>
      <c r="Q4582" s="3">
        <f>+Tabella2026[[#This Row],[INCIDENZA POPOLAZIONE PER DIFFERENZA]]*(PLAFOND-SUM(Tabella2026[CONTRIBUTO SULLA BASE DELLA POPOLAZIONE]))</f>
        <v>3171.7536066840462</v>
      </c>
      <c r="R4582" s="3">
        <f>+Tabella2026[[#This Row],[CONTRIBUTO SULLA BASE DELLA POPOLAZIONE]]+Tabella2026[[#This Row],[CONTRIBUTO SULLA BASE DEL REDDITO]]</f>
        <v>12246.948733492338</v>
      </c>
      <c r="S4582" s="3">
        <f>+Tabella2026[[#This Row],[CONTRIBUTO TOTALE]]/(PLAFOND/N_TESSERE)</f>
        <v>24.493897466984677</v>
      </c>
      <c r="T4582" s="3">
        <f>+MAX(CEILING(Tabella2026[[#This Row],[preDEF1]],1),1)</f>
        <v>25</v>
      </c>
      <c r="U4582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4582" s="21">
        <f>+Tabella2026[[#This Row],[DEF - n. card]]*(PLAFOND/N_TESSERE)</f>
        <v>12500</v>
      </c>
      <c r="W4582" s="18"/>
    </row>
    <row r="4583" spans="2:23" x14ac:dyDescent="0.25">
      <c r="B4583" s="1" t="s">
        <v>8949</v>
      </c>
      <c r="C4583" s="2">
        <v>79092</v>
      </c>
      <c r="D4583" s="1" t="s">
        <v>8950</v>
      </c>
      <c r="E4583" s="1" t="s">
        <v>61</v>
      </c>
      <c r="F4583" s="1" t="s">
        <v>148</v>
      </c>
      <c r="G4583" s="1" t="s">
        <v>4778</v>
      </c>
      <c r="H4583" s="1" t="s">
        <v>15836</v>
      </c>
      <c r="I4583" s="5">
        <v>1817</v>
      </c>
      <c r="J4583" s="5">
        <v>19935801</v>
      </c>
      <c r="K4583" s="3">
        <f>+Tabella2026[[#This Row],[POP_2024]]/SUM(Tabella2026[POP_2024])</f>
        <v>3.0826148934850522E-5</v>
      </c>
      <c r="L4583" s="3">
        <f>+Tabella2026[[#This Row],[INCIDENZA POPOLAZIONE]]*(PLAFOND/2)</f>
        <v>9075.1951268082921</v>
      </c>
      <c r="M4583" s="3">
        <f>+IFERROR(Tabella2026[[#This Row],[reddito_2024]]/Tabella2026[[#This Row],[POP_2024]],"")</f>
        <v>10971.822234452395</v>
      </c>
      <c r="N4583" s="3">
        <f>+IF(Tabella2026[[#This Row],[REDDITO COMPLESSIVO PROCAPITE]]&lt;media_aggr_reddito_pc,(media_aggr_reddito_pc-Tabella2026[[#This Row],[REDDITO COMPLESSIVO PROCAPITE]]),0)</f>
        <v>6853.2438281563464</v>
      </c>
      <c r="O4583" s="3">
        <f>+Tabella2026[[#This Row],[DIFFERENZA REDDITO INFERIORE ALLA MEDIA DALLA MEDIA]]*Tabella2026[[#This Row],[POP_2024]]</f>
        <v>12452344.03576008</v>
      </c>
      <c r="P4583" s="3">
        <f>+Tabella2026[[#This Row],[POPOLAZIONE PER DIFFERENZA ]]/SUM(Tabella2026[[POPOLAZIONE PER DIFFERENZA ]])</f>
        <v>1.1047496798024063E-4</v>
      </c>
      <c r="Q4583" s="3">
        <f>+Tabella2026[[#This Row],[INCIDENZA POPOLAZIONE PER DIFFERENZA]]*(PLAFOND-SUM(Tabella2026[CONTRIBUTO SULLA BASE DELLA POPOLAZIONE]))</f>
        <v>32523.747717156988</v>
      </c>
      <c r="R4583" s="3">
        <f>+Tabella2026[[#This Row],[CONTRIBUTO SULLA BASE DELLA POPOLAZIONE]]+Tabella2026[[#This Row],[CONTRIBUTO SULLA BASE DEL REDDITO]]</f>
        <v>41598.942843965284</v>
      </c>
      <c r="S4583" s="3">
        <f>+Tabella2026[[#This Row],[CONTRIBUTO TOTALE]]/(PLAFOND/N_TESSERE)</f>
        <v>83.197885687930565</v>
      </c>
      <c r="T4583" s="3">
        <f>+MAX(CEILING(Tabella2026[[#This Row],[preDEF1]],1),1)</f>
        <v>84</v>
      </c>
      <c r="U4583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4583" s="21">
        <f>+Tabella2026[[#This Row],[DEF - n. card]]*(PLAFOND/N_TESSERE)</f>
        <v>42000</v>
      </c>
      <c r="W4583" s="18"/>
    </row>
    <row r="4584" spans="2:23" x14ac:dyDescent="0.25">
      <c r="B4584" s="1" t="s">
        <v>9065</v>
      </c>
      <c r="C4584" s="2">
        <v>102050</v>
      </c>
      <c r="D4584" s="1" t="s">
        <v>9066</v>
      </c>
      <c r="E4584" s="1" t="s">
        <v>61</v>
      </c>
      <c r="F4584" s="1" t="s">
        <v>607</v>
      </c>
      <c r="G4584" s="1" t="s">
        <v>4778</v>
      </c>
      <c r="H4584" s="1" t="s">
        <v>15836</v>
      </c>
      <c r="I4584" s="5">
        <v>1817</v>
      </c>
      <c r="J4584" s="5">
        <v>17062105</v>
      </c>
      <c r="K4584" s="3">
        <f>+Tabella2026[[#This Row],[POP_2024]]/SUM(Tabella2026[POP_2024])</f>
        <v>3.0826148934850522E-5</v>
      </c>
      <c r="L4584" s="3">
        <f>+Tabella2026[[#This Row],[INCIDENZA POPOLAZIONE]]*(PLAFOND/2)</f>
        <v>9075.1951268082921</v>
      </c>
      <c r="M4584" s="3">
        <f>+IFERROR(Tabella2026[[#This Row],[reddito_2024]]/Tabella2026[[#This Row],[POP_2024]],"")</f>
        <v>9390.2614199229502</v>
      </c>
      <c r="N4584" s="3">
        <f>+IF(Tabella2026[[#This Row],[REDDITO COMPLESSIVO PROCAPITE]]&lt;media_aggr_reddito_pc,(media_aggr_reddito_pc-Tabella2026[[#This Row],[REDDITO COMPLESSIVO PROCAPITE]]),0)</f>
        <v>8434.8046426857909</v>
      </c>
      <c r="O4584" s="3">
        <f>+Tabella2026[[#This Row],[DIFFERENZA REDDITO INFERIORE ALLA MEDIA DALLA MEDIA]]*Tabella2026[[#This Row],[POP_2024]]</f>
        <v>15326040.035760082</v>
      </c>
      <c r="P4584" s="3">
        <f>+Tabella2026[[#This Row],[POPOLAZIONE PER DIFFERENZA ]]/SUM(Tabella2026[[POPOLAZIONE PER DIFFERENZA ]])</f>
        <v>1.3596988465402072E-4</v>
      </c>
      <c r="Q4584" s="3">
        <f>+Tabella2026[[#This Row],[INCIDENZA POPOLAZIONE PER DIFFERENZA]]*(PLAFOND-SUM(Tabella2026[CONTRIBUTO SULLA BASE DELLA POPOLAZIONE]))</f>
        <v>40029.432064730368</v>
      </c>
      <c r="R4584" s="3">
        <f>+Tabella2026[[#This Row],[CONTRIBUTO SULLA BASE DELLA POPOLAZIONE]]+Tabella2026[[#This Row],[CONTRIBUTO SULLA BASE DEL REDDITO]]</f>
        <v>49104.627191538661</v>
      </c>
      <c r="S4584" s="3">
        <f>+Tabella2026[[#This Row],[CONTRIBUTO TOTALE]]/(PLAFOND/N_TESSERE)</f>
        <v>98.209254383077322</v>
      </c>
      <c r="T4584" s="3">
        <f>+MAX(CEILING(Tabella2026[[#This Row],[preDEF1]],1),1)</f>
        <v>99</v>
      </c>
      <c r="U4584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4584" s="21">
        <f>+Tabella2026[[#This Row],[DEF - n. card]]*(PLAFOND/N_TESSERE)</f>
        <v>49500</v>
      </c>
      <c r="W4584" s="18"/>
    </row>
    <row r="4585" spans="2:23" x14ac:dyDescent="0.25">
      <c r="B4585" s="1" t="s">
        <v>9405</v>
      </c>
      <c r="C4585" s="2">
        <v>13040</v>
      </c>
      <c r="D4585" s="1" t="s">
        <v>9406</v>
      </c>
      <c r="E4585" s="1" t="s">
        <v>12</v>
      </c>
      <c r="F4585" s="1" t="s">
        <v>152</v>
      </c>
      <c r="G4585" s="1" t="s">
        <v>4778</v>
      </c>
      <c r="H4585" s="1" t="s">
        <v>15835</v>
      </c>
      <c r="I4585" s="5">
        <v>1815</v>
      </c>
      <c r="J4585" s="5">
        <v>32570924</v>
      </c>
      <c r="K4585" s="3">
        <f>+Tabella2026[[#This Row],[POP_2024]]/SUM(Tabella2026[POP_2024])</f>
        <v>3.0792218115989923E-5</v>
      </c>
      <c r="L4585" s="3">
        <f>+Tabella2026[[#This Row],[INCIDENZA POPOLAZIONE]]*(PLAFOND/2)</f>
        <v>9065.2059191838471</v>
      </c>
      <c r="M4585" s="3">
        <f>+IFERROR(Tabella2026[[#This Row],[reddito_2024]]/Tabella2026[[#This Row],[POP_2024]],"")</f>
        <v>17945.41267217631</v>
      </c>
      <c r="N4585" s="3">
        <f>+IF(Tabella2026[[#This Row],[REDDITO COMPLESSIVO PROCAPITE]]&lt;media_aggr_reddito_pc,(media_aggr_reddito_pc-Tabella2026[[#This Row],[REDDITO COMPLESSIVO PROCAPITE]]),0)</f>
        <v>0</v>
      </c>
      <c r="O4585" s="3">
        <f>+Tabella2026[[#This Row],[DIFFERENZA REDDITO INFERIORE ALLA MEDIA DALLA MEDIA]]*Tabella2026[[#This Row],[POP_2024]]</f>
        <v>0</v>
      </c>
      <c r="P4585" s="3">
        <f>+Tabella2026[[#This Row],[POPOLAZIONE PER DIFFERENZA ]]/SUM(Tabella2026[[POPOLAZIONE PER DIFFERENZA ]])</f>
        <v>0</v>
      </c>
      <c r="Q4585" s="3">
        <f>+Tabella2026[[#This Row],[INCIDENZA POPOLAZIONE PER DIFFERENZA]]*(PLAFOND-SUM(Tabella2026[CONTRIBUTO SULLA BASE DELLA POPOLAZIONE]))</f>
        <v>0</v>
      </c>
      <c r="R4585" s="3">
        <f>+Tabella2026[[#This Row],[CONTRIBUTO SULLA BASE DELLA POPOLAZIONE]]+Tabella2026[[#This Row],[CONTRIBUTO SULLA BASE DEL REDDITO]]</f>
        <v>9065.2059191838471</v>
      </c>
      <c r="S4585" s="3">
        <f>+Tabella2026[[#This Row],[CONTRIBUTO TOTALE]]/(PLAFOND/N_TESSERE)</f>
        <v>18.130411838367696</v>
      </c>
      <c r="T4585" s="3">
        <f>+MAX(CEILING(Tabella2026[[#This Row],[preDEF1]],1),1)</f>
        <v>19</v>
      </c>
      <c r="U4585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85" s="21">
        <f>+Tabella2026[[#This Row],[DEF - n. card]]*(PLAFOND/N_TESSERE)</f>
        <v>9500</v>
      </c>
      <c r="W4585" s="18"/>
    </row>
    <row r="4586" spans="2:23" x14ac:dyDescent="0.25">
      <c r="B4586" s="1" t="s">
        <v>9223</v>
      </c>
      <c r="C4586" s="2">
        <v>113014</v>
      </c>
      <c r="D4586" s="1" t="s">
        <v>9224</v>
      </c>
      <c r="E4586" s="1" t="s">
        <v>76</v>
      </c>
      <c r="F4586" s="1" t="s">
        <v>15837</v>
      </c>
      <c r="G4586" s="1" t="s">
        <v>4778</v>
      </c>
      <c r="H4586" s="1" t="s">
        <v>15836</v>
      </c>
      <c r="I4586" s="5">
        <v>1815</v>
      </c>
      <c r="J4586" s="5">
        <v>20829941</v>
      </c>
      <c r="K4586" s="3">
        <f>+Tabella2026[[#This Row],[POP_2024]]/SUM(Tabella2026[POP_2024])</f>
        <v>3.0792218115989923E-5</v>
      </c>
      <c r="L4586" s="3">
        <f>+Tabella2026[[#This Row],[INCIDENZA POPOLAZIONE]]*(PLAFOND/2)</f>
        <v>9065.2059191838471</v>
      </c>
      <c r="M4586" s="3">
        <f>+IFERROR(Tabella2026[[#This Row],[reddito_2024]]/Tabella2026[[#This Row],[POP_2024]],"")</f>
        <v>11476.551515151516</v>
      </c>
      <c r="N4586" s="3">
        <f>+IF(Tabella2026[[#This Row],[REDDITO COMPLESSIVO PROCAPITE]]&lt;media_aggr_reddito_pc,(media_aggr_reddito_pc-Tabella2026[[#This Row],[REDDITO COMPLESSIVO PROCAPITE]]),0)</f>
        <v>6348.5145474572255</v>
      </c>
      <c r="O4586" s="3">
        <f>+Tabella2026[[#This Row],[DIFFERENZA REDDITO INFERIORE ALLA MEDIA DALLA MEDIA]]*Tabella2026[[#This Row],[POP_2024]]</f>
        <v>11522553.903634865</v>
      </c>
      <c r="P4586" s="3">
        <f>+Tabella2026[[#This Row],[POPOLAZIONE PER DIFFERENZA ]]/SUM(Tabella2026[[POPOLAZIONE PER DIFFERENZA ]])</f>
        <v>1.0222603631083811E-4</v>
      </c>
      <c r="Q4586" s="3">
        <f>+Tabella2026[[#This Row],[INCIDENZA POPOLAZIONE PER DIFFERENZA]]*(PLAFOND-SUM(Tabella2026[CONTRIBUTO SULLA BASE DELLA POPOLAZIONE]))</f>
        <v>30095.268420383625</v>
      </c>
      <c r="R4586" s="3">
        <f>+Tabella2026[[#This Row],[CONTRIBUTO SULLA BASE DELLA POPOLAZIONE]]+Tabella2026[[#This Row],[CONTRIBUTO SULLA BASE DEL REDDITO]]</f>
        <v>39160.474339567474</v>
      </c>
      <c r="S4586" s="3">
        <f>+Tabella2026[[#This Row],[CONTRIBUTO TOTALE]]/(PLAFOND/N_TESSERE)</f>
        <v>78.320948679134943</v>
      </c>
      <c r="T4586" s="3">
        <f>+MAX(CEILING(Tabella2026[[#This Row],[preDEF1]],1),1)</f>
        <v>79</v>
      </c>
      <c r="U4586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4586" s="21">
        <f>+Tabella2026[[#This Row],[DEF - n. card]]*(PLAFOND/N_TESSERE)</f>
        <v>39500</v>
      </c>
      <c r="W4586" s="18"/>
    </row>
    <row r="4587" spans="2:23" x14ac:dyDescent="0.25">
      <c r="B4587" s="1" t="s">
        <v>9165</v>
      </c>
      <c r="C4587" s="2">
        <v>43036</v>
      </c>
      <c r="D4587" s="1" t="s">
        <v>9166</v>
      </c>
      <c r="E4587" s="1" t="s">
        <v>117</v>
      </c>
      <c r="F4587" s="1" t="s">
        <v>411</v>
      </c>
      <c r="G4587" s="1" t="s">
        <v>4778</v>
      </c>
      <c r="H4587" s="1" t="s">
        <v>15834</v>
      </c>
      <c r="I4587" s="5">
        <v>1815</v>
      </c>
      <c r="J4587" s="5">
        <v>32057870</v>
      </c>
      <c r="K4587" s="3">
        <f>+Tabella2026[[#This Row],[POP_2024]]/SUM(Tabella2026[POP_2024])</f>
        <v>3.0792218115989923E-5</v>
      </c>
      <c r="L4587" s="3">
        <f>+Tabella2026[[#This Row],[INCIDENZA POPOLAZIONE]]*(PLAFOND/2)</f>
        <v>9065.2059191838471</v>
      </c>
      <c r="M4587" s="3">
        <f>+IFERROR(Tabella2026[[#This Row],[reddito_2024]]/Tabella2026[[#This Row],[POP_2024]],"")</f>
        <v>17662.738292011018</v>
      </c>
      <c r="N4587" s="3">
        <f>+IF(Tabella2026[[#This Row],[REDDITO COMPLESSIVO PROCAPITE]]&lt;media_aggr_reddito_pc,(media_aggr_reddito_pc-Tabella2026[[#This Row],[REDDITO COMPLESSIVO PROCAPITE]]),0)</f>
        <v>162.32777059772343</v>
      </c>
      <c r="O4587" s="3">
        <f>+Tabella2026[[#This Row],[DIFFERENZA REDDITO INFERIORE ALLA MEDIA DALLA MEDIA]]*Tabella2026[[#This Row],[POP_2024]]</f>
        <v>294624.90363486804</v>
      </c>
      <c r="P4587" s="3">
        <f>+Tabella2026[[#This Row],[POPOLAZIONE PER DIFFERENZA ]]/SUM(Tabella2026[[POPOLAZIONE PER DIFFERENZA ]])</f>
        <v>2.613859422914409E-6</v>
      </c>
      <c r="Q4587" s="3">
        <f>+Tabella2026[[#This Row],[INCIDENZA POPOLAZIONE PER DIFFERENZA]]*(PLAFOND-SUM(Tabella2026[CONTRIBUTO SULLA BASE DELLA POPOLAZIONE]))</f>
        <v>769.51825371143798</v>
      </c>
      <c r="R4587" s="3">
        <f>+Tabella2026[[#This Row],[CONTRIBUTO SULLA BASE DELLA POPOLAZIONE]]+Tabella2026[[#This Row],[CONTRIBUTO SULLA BASE DEL REDDITO]]</f>
        <v>9834.7241728952849</v>
      </c>
      <c r="S4587" s="3">
        <f>+Tabella2026[[#This Row],[CONTRIBUTO TOTALE]]/(PLAFOND/N_TESSERE)</f>
        <v>19.66944834579057</v>
      </c>
      <c r="T4587" s="3">
        <f>+MAX(CEILING(Tabella2026[[#This Row],[preDEF1]],1),1)</f>
        <v>20</v>
      </c>
      <c r="U4587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587" s="21">
        <f>+Tabella2026[[#This Row],[DEF - n. card]]*(PLAFOND/N_TESSERE)</f>
        <v>10000</v>
      </c>
      <c r="W4587" s="18"/>
    </row>
    <row r="4588" spans="2:23" x14ac:dyDescent="0.25">
      <c r="B4588" s="1" t="s">
        <v>9365</v>
      </c>
      <c r="C4588" s="2">
        <v>98053</v>
      </c>
      <c r="D4588" s="1" t="s">
        <v>9366</v>
      </c>
      <c r="E4588" s="1" t="s">
        <v>12</v>
      </c>
      <c r="F4588" s="1" t="s">
        <v>389</v>
      </c>
      <c r="G4588" s="1" t="s">
        <v>4778</v>
      </c>
      <c r="H4588" s="1" t="s">
        <v>15835</v>
      </c>
      <c r="I4588" s="5">
        <v>1814</v>
      </c>
      <c r="J4588" s="5">
        <v>32691059</v>
      </c>
      <c r="K4588" s="3">
        <f>+Tabella2026[[#This Row],[POP_2024]]/SUM(Tabella2026[POP_2024])</f>
        <v>3.0775252706559626E-5</v>
      </c>
      <c r="L4588" s="3">
        <f>+Tabella2026[[#This Row],[INCIDENZA POPOLAZIONE]]*(PLAFOND/2)</f>
        <v>9060.2113153716236</v>
      </c>
      <c r="M4588" s="3">
        <f>+IFERROR(Tabella2026[[#This Row],[reddito_2024]]/Tabella2026[[#This Row],[POP_2024]],"")</f>
        <v>18021.531973539139</v>
      </c>
      <c r="N4588" s="3">
        <f>+IF(Tabella2026[[#This Row],[REDDITO COMPLESSIVO PROCAPITE]]&lt;media_aggr_reddito_pc,(media_aggr_reddito_pc-Tabella2026[[#This Row],[REDDITO COMPLESSIVO PROCAPITE]]),0)</f>
        <v>0</v>
      </c>
      <c r="O4588" s="3">
        <f>+Tabella2026[[#This Row],[DIFFERENZA REDDITO INFERIORE ALLA MEDIA DALLA MEDIA]]*Tabella2026[[#This Row],[POP_2024]]</f>
        <v>0</v>
      </c>
      <c r="P4588" s="3">
        <f>+Tabella2026[[#This Row],[POPOLAZIONE PER DIFFERENZA ]]/SUM(Tabella2026[[POPOLAZIONE PER DIFFERENZA ]])</f>
        <v>0</v>
      </c>
      <c r="Q4588" s="3">
        <f>+Tabella2026[[#This Row],[INCIDENZA POPOLAZIONE PER DIFFERENZA]]*(PLAFOND-SUM(Tabella2026[CONTRIBUTO SULLA BASE DELLA POPOLAZIONE]))</f>
        <v>0</v>
      </c>
      <c r="R4588" s="3">
        <f>+Tabella2026[[#This Row],[CONTRIBUTO SULLA BASE DELLA POPOLAZIONE]]+Tabella2026[[#This Row],[CONTRIBUTO SULLA BASE DEL REDDITO]]</f>
        <v>9060.2113153716236</v>
      </c>
      <c r="S4588" s="3">
        <f>+Tabella2026[[#This Row],[CONTRIBUTO TOTALE]]/(PLAFOND/N_TESSERE)</f>
        <v>18.120422630743246</v>
      </c>
      <c r="T4588" s="3">
        <f>+MAX(CEILING(Tabella2026[[#This Row],[preDEF1]],1),1)</f>
        <v>19</v>
      </c>
      <c r="U4588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88" s="21">
        <f>+Tabella2026[[#This Row],[DEF - n. card]]*(PLAFOND/N_TESSERE)</f>
        <v>9500</v>
      </c>
      <c r="W4588" s="18"/>
    </row>
    <row r="4589" spans="2:23" x14ac:dyDescent="0.25">
      <c r="B4589" s="1" t="s">
        <v>9101</v>
      </c>
      <c r="C4589" s="2">
        <v>96058</v>
      </c>
      <c r="D4589" s="1" t="s">
        <v>9102</v>
      </c>
      <c r="E4589" s="1" t="s">
        <v>18</v>
      </c>
      <c r="F4589" s="1" t="s">
        <v>403</v>
      </c>
      <c r="G4589" s="1" t="s">
        <v>4778</v>
      </c>
      <c r="H4589" s="1" t="s">
        <v>15835</v>
      </c>
      <c r="I4589" s="5">
        <v>1813</v>
      </c>
      <c r="J4589" s="5">
        <v>34346993</v>
      </c>
      <c r="K4589" s="3">
        <f>+Tabella2026[[#This Row],[POP_2024]]/SUM(Tabella2026[POP_2024])</f>
        <v>3.075828729712933E-5</v>
      </c>
      <c r="L4589" s="3">
        <f>+Tabella2026[[#This Row],[INCIDENZA POPOLAZIONE]]*(PLAFOND/2)</f>
        <v>9055.216711559402</v>
      </c>
      <c r="M4589" s="3">
        <f>+IFERROR(Tabella2026[[#This Row],[reddito_2024]]/Tabella2026[[#This Row],[POP_2024]],"")</f>
        <v>18944.838940981797</v>
      </c>
      <c r="N4589" s="3">
        <f>+IF(Tabella2026[[#This Row],[REDDITO COMPLESSIVO PROCAPITE]]&lt;media_aggr_reddito_pc,(media_aggr_reddito_pc-Tabella2026[[#This Row],[REDDITO COMPLESSIVO PROCAPITE]]),0)</f>
        <v>0</v>
      </c>
      <c r="O4589" s="3">
        <f>+Tabella2026[[#This Row],[DIFFERENZA REDDITO INFERIORE ALLA MEDIA DALLA MEDIA]]*Tabella2026[[#This Row],[POP_2024]]</f>
        <v>0</v>
      </c>
      <c r="P4589" s="3">
        <f>+Tabella2026[[#This Row],[POPOLAZIONE PER DIFFERENZA ]]/SUM(Tabella2026[[POPOLAZIONE PER DIFFERENZA ]])</f>
        <v>0</v>
      </c>
      <c r="Q4589" s="3">
        <f>+Tabella2026[[#This Row],[INCIDENZA POPOLAZIONE PER DIFFERENZA]]*(PLAFOND-SUM(Tabella2026[CONTRIBUTO SULLA BASE DELLA POPOLAZIONE]))</f>
        <v>0</v>
      </c>
      <c r="R4589" s="3">
        <f>+Tabella2026[[#This Row],[CONTRIBUTO SULLA BASE DELLA POPOLAZIONE]]+Tabella2026[[#This Row],[CONTRIBUTO SULLA BASE DEL REDDITO]]</f>
        <v>9055.216711559402</v>
      </c>
      <c r="S4589" s="3">
        <f>+Tabella2026[[#This Row],[CONTRIBUTO TOTALE]]/(PLAFOND/N_TESSERE)</f>
        <v>18.110433423118803</v>
      </c>
      <c r="T4589" s="3">
        <f>+MAX(CEILING(Tabella2026[[#This Row],[preDEF1]],1),1)</f>
        <v>19</v>
      </c>
      <c r="U4589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89" s="21">
        <f>+Tabella2026[[#This Row],[DEF - n. card]]*(PLAFOND/N_TESSERE)</f>
        <v>9500</v>
      </c>
      <c r="W4589" s="18"/>
    </row>
    <row r="4590" spans="2:23" x14ac:dyDescent="0.25">
      <c r="B4590" s="1" t="s">
        <v>9217</v>
      </c>
      <c r="C4590" s="2">
        <v>75074</v>
      </c>
      <c r="D4590" s="1" t="s">
        <v>9218</v>
      </c>
      <c r="E4590" s="1" t="s">
        <v>33</v>
      </c>
      <c r="F4590" s="1" t="s">
        <v>132</v>
      </c>
      <c r="G4590" s="1" t="s">
        <v>4778</v>
      </c>
      <c r="H4590" s="1" t="s">
        <v>15836</v>
      </c>
      <c r="I4590" s="5">
        <v>1813</v>
      </c>
      <c r="J4590" s="5">
        <v>23464664</v>
      </c>
      <c r="K4590" s="3">
        <f>+Tabella2026[[#This Row],[POP_2024]]/SUM(Tabella2026[POP_2024])</f>
        <v>3.075828729712933E-5</v>
      </c>
      <c r="L4590" s="3">
        <f>+Tabella2026[[#This Row],[INCIDENZA POPOLAZIONE]]*(PLAFOND/2)</f>
        <v>9055.216711559402</v>
      </c>
      <c r="M4590" s="3">
        <f>+IFERROR(Tabella2026[[#This Row],[reddito_2024]]/Tabella2026[[#This Row],[POP_2024]],"")</f>
        <v>12942.451185879758</v>
      </c>
      <c r="N4590" s="3">
        <f>+IF(Tabella2026[[#This Row],[REDDITO COMPLESSIVO PROCAPITE]]&lt;media_aggr_reddito_pc,(media_aggr_reddito_pc-Tabella2026[[#This Row],[REDDITO COMPLESSIVO PROCAPITE]]),0)</f>
        <v>4882.6148767289833</v>
      </c>
      <c r="O4590" s="3">
        <f>+Tabella2026[[#This Row],[DIFFERENZA REDDITO INFERIORE ALLA MEDIA DALLA MEDIA]]*Tabella2026[[#This Row],[POP_2024]]</f>
        <v>8852180.7715096474</v>
      </c>
      <c r="P4590" s="3">
        <f>+Tabella2026[[#This Row],[POPOLAZIONE PER DIFFERENZA ]]/SUM(Tabella2026[[POPOLAZIONE PER DIFFERENZA ]])</f>
        <v>7.8534963736900739E-5</v>
      </c>
      <c r="Q4590" s="3">
        <f>+Tabella2026[[#This Row],[INCIDENZA POPOLAZIONE PER DIFFERENZA]]*(PLAFOND-SUM(Tabella2026[CONTRIBUTO SULLA BASE DELLA POPOLAZIONE]))</f>
        <v>23120.63442292087</v>
      </c>
      <c r="R4590" s="3">
        <f>+Tabella2026[[#This Row],[CONTRIBUTO SULLA BASE DELLA POPOLAZIONE]]+Tabella2026[[#This Row],[CONTRIBUTO SULLA BASE DEL REDDITO]]</f>
        <v>32175.851134480272</v>
      </c>
      <c r="S4590" s="3">
        <f>+Tabella2026[[#This Row],[CONTRIBUTO TOTALE]]/(PLAFOND/N_TESSERE)</f>
        <v>64.351702268960537</v>
      </c>
      <c r="T4590" s="3">
        <f>+MAX(CEILING(Tabella2026[[#This Row],[preDEF1]],1),1)</f>
        <v>65</v>
      </c>
      <c r="U4590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4590" s="21">
        <f>+Tabella2026[[#This Row],[DEF - n. card]]*(PLAFOND/N_TESSERE)</f>
        <v>32500</v>
      </c>
      <c r="W4590" s="18"/>
    </row>
    <row r="4591" spans="2:23" x14ac:dyDescent="0.25">
      <c r="B4591" s="1" t="s">
        <v>9109</v>
      </c>
      <c r="C4591" s="2">
        <v>25063</v>
      </c>
      <c r="D4591" s="1" t="s">
        <v>9110</v>
      </c>
      <c r="E4591" s="1" t="s">
        <v>38</v>
      </c>
      <c r="F4591" s="1" t="s">
        <v>514</v>
      </c>
      <c r="G4591" s="1" t="s">
        <v>4778</v>
      </c>
      <c r="H4591" s="1" t="s">
        <v>15835</v>
      </c>
      <c r="I4591" s="5">
        <v>1813</v>
      </c>
      <c r="J4591" s="5">
        <v>37816132</v>
      </c>
      <c r="K4591" s="3">
        <f>+Tabella2026[[#This Row],[POP_2024]]/SUM(Tabella2026[POP_2024])</f>
        <v>3.075828729712933E-5</v>
      </c>
      <c r="L4591" s="3">
        <f>+Tabella2026[[#This Row],[INCIDENZA POPOLAZIONE]]*(PLAFOND/2)</f>
        <v>9055.216711559402</v>
      </c>
      <c r="M4591" s="3">
        <f>+IFERROR(Tabella2026[[#This Row],[reddito_2024]]/Tabella2026[[#This Row],[POP_2024]],"")</f>
        <v>20858.318808604523</v>
      </c>
      <c r="N4591" s="3">
        <f>+IF(Tabella2026[[#This Row],[REDDITO COMPLESSIVO PROCAPITE]]&lt;media_aggr_reddito_pc,(media_aggr_reddito_pc-Tabella2026[[#This Row],[REDDITO COMPLESSIVO PROCAPITE]]),0)</f>
        <v>0</v>
      </c>
      <c r="O4591" s="3">
        <f>+Tabella2026[[#This Row],[DIFFERENZA REDDITO INFERIORE ALLA MEDIA DALLA MEDIA]]*Tabella2026[[#This Row],[POP_2024]]</f>
        <v>0</v>
      </c>
      <c r="P4591" s="3">
        <f>+Tabella2026[[#This Row],[POPOLAZIONE PER DIFFERENZA ]]/SUM(Tabella2026[[POPOLAZIONE PER DIFFERENZA ]])</f>
        <v>0</v>
      </c>
      <c r="Q4591" s="3">
        <f>+Tabella2026[[#This Row],[INCIDENZA POPOLAZIONE PER DIFFERENZA]]*(PLAFOND-SUM(Tabella2026[CONTRIBUTO SULLA BASE DELLA POPOLAZIONE]))</f>
        <v>0</v>
      </c>
      <c r="R4591" s="3">
        <f>+Tabella2026[[#This Row],[CONTRIBUTO SULLA BASE DELLA POPOLAZIONE]]+Tabella2026[[#This Row],[CONTRIBUTO SULLA BASE DEL REDDITO]]</f>
        <v>9055.216711559402</v>
      </c>
      <c r="S4591" s="3">
        <f>+Tabella2026[[#This Row],[CONTRIBUTO TOTALE]]/(PLAFOND/N_TESSERE)</f>
        <v>18.110433423118803</v>
      </c>
      <c r="T4591" s="3">
        <f>+MAX(CEILING(Tabella2026[[#This Row],[preDEF1]],1),1)</f>
        <v>19</v>
      </c>
      <c r="U4591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91" s="21">
        <f>+Tabella2026[[#This Row],[DEF - n. card]]*(PLAFOND/N_TESSERE)</f>
        <v>9500</v>
      </c>
      <c r="W4591" s="18"/>
    </row>
    <row r="4592" spans="2:23" x14ac:dyDescent="0.25">
      <c r="B4592" s="1" t="s">
        <v>9037</v>
      </c>
      <c r="C4592" s="2">
        <v>80089</v>
      </c>
      <c r="D4592" s="1" t="s">
        <v>9038</v>
      </c>
      <c r="E4592" s="1" t="s">
        <v>61</v>
      </c>
      <c r="F4592" s="1" t="s">
        <v>62</v>
      </c>
      <c r="G4592" s="1" t="s">
        <v>4778</v>
      </c>
      <c r="H4592" s="1" t="s">
        <v>15836</v>
      </c>
      <c r="I4592" s="5">
        <v>1812</v>
      </c>
      <c r="J4592" s="5">
        <v>15770560</v>
      </c>
      <c r="K4592" s="3">
        <f>+Tabella2026[[#This Row],[POP_2024]]/SUM(Tabella2026[POP_2024])</f>
        <v>3.0741321887699034E-5</v>
      </c>
      <c r="L4592" s="3">
        <f>+Tabella2026[[#This Row],[INCIDENZA POPOLAZIONE]]*(PLAFOND/2)</f>
        <v>9050.2221077471804</v>
      </c>
      <c r="M4592" s="3">
        <f>+IFERROR(Tabella2026[[#This Row],[reddito_2024]]/Tabella2026[[#This Row],[POP_2024]],"")</f>
        <v>8703.399558498897</v>
      </c>
      <c r="N4592" s="3">
        <f>+IF(Tabella2026[[#This Row],[REDDITO COMPLESSIVO PROCAPITE]]&lt;media_aggr_reddito_pc,(media_aggr_reddito_pc-Tabella2026[[#This Row],[REDDITO COMPLESSIVO PROCAPITE]]),0)</f>
        <v>9121.666504109844</v>
      </c>
      <c r="O4592" s="3">
        <f>+Tabella2026[[#This Row],[DIFFERENZA REDDITO INFERIORE ALLA MEDIA DALLA MEDIA]]*Tabella2026[[#This Row],[POP_2024]]</f>
        <v>16528459.705447037</v>
      </c>
      <c r="P4592" s="3">
        <f>+Tabella2026[[#This Row],[POPOLAZIONE PER DIFFERENZA ]]/SUM(Tabella2026[[POPOLAZIONE PER DIFFERENZA ]])</f>
        <v>1.4663753679453352E-4</v>
      </c>
      <c r="Q4592" s="3">
        <f>+Tabella2026[[#This Row],[INCIDENZA POPOLAZIONE PER DIFFERENZA]]*(PLAFOND-SUM(Tabella2026[CONTRIBUTO SULLA BASE DELLA POPOLAZIONE]))</f>
        <v>43169.980854158246</v>
      </c>
      <c r="R4592" s="3">
        <f>+Tabella2026[[#This Row],[CONTRIBUTO SULLA BASE DELLA POPOLAZIONE]]+Tabella2026[[#This Row],[CONTRIBUTO SULLA BASE DEL REDDITO]]</f>
        <v>52220.202961905423</v>
      </c>
      <c r="S4592" s="3">
        <f>+Tabella2026[[#This Row],[CONTRIBUTO TOTALE]]/(PLAFOND/N_TESSERE)</f>
        <v>104.44040592381084</v>
      </c>
      <c r="T4592" s="3">
        <f>+MAX(CEILING(Tabella2026[[#This Row],[preDEF1]],1),1)</f>
        <v>105</v>
      </c>
      <c r="U4592" s="9">
        <f xml:space="preserve"> IF(ROW(Tabella2026[[#This Row],[preDEF2]]) - ROW(Tabella2026[[#Headers],[preDEF2]])&lt;=ABS(SUM(Tabella2026[preDEF2])-N_TESSERE),Tabella2026[[#This Row],[preDEF2]]-1,Tabella2026[[#This Row],[preDEF2]])</f>
        <v>105</v>
      </c>
      <c r="V4592" s="21">
        <f>+Tabella2026[[#This Row],[DEF - n. card]]*(PLAFOND/N_TESSERE)</f>
        <v>52500</v>
      </c>
      <c r="W4592" s="18"/>
    </row>
    <row r="4593" spans="2:23" x14ac:dyDescent="0.25">
      <c r="B4593" s="1" t="s">
        <v>9253</v>
      </c>
      <c r="C4593" s="2">
        <v>24101</v>
      </c>
      <c r="D4593" s="1" t="s">
        <v>9254</v>
      </c>
      <c r="E4593" s="1" t="s">
        <v>38</v>
      </c>
      <c r="F4593" s="1" t="s">
        <v>106</v>
      </c>
      <c r="G4593" s="1" t="s">
        <v>4778</v>
      </c>
      <c r="H4593" s="1" t="s">
        <v>15835</v>
      </c>
      <c r="I4593" s="5">
        <v>1812</v>
      </c>
      <c r="J4593" s="5">
        <v>34353608</v>
      </c>
      <c r="K4593" s="3">
        <f>+Tabella2026[[#This Row],[POP_2024]]/SUM(Tabella2026[POP_2024])</f>
        <v>3.0741321887699034E-5</v>
      </c>
      <c r="L4593" s="3">
        <f>+Tabella2026[[#This Row],[INCIDENZA POPOLAZIONE]]*(PLAFOND/2)</f>
        <v>9050.2221077471804</v>
      </c>
      <c r="M4593" s="3">
        <f>+IFERROR(Tabella2026[[#This Row],[reddito_2024]]/Tabella2026[[#This Row],[POP_2024]],"")</f>
        <v>18958.944812362031</v>
      </c>
      <c r="N4593" s="3">
        <f>+IF(Tabella2026[[#This Row],[REDDITO COMPLESSIVO PROCAPITE]]&lt;media_aggr_reddito_pc,(media_aggr_reddito_pc-Tabella2026[[#This Row],[REDDITO COMPLESSIVO PROCAPITE]]),0)</f>
        <v>0</v>
      </c>
      <c r="O4593" s="3">
        <f>+Tabella2026[[#This Row],[DIFFERENZA REDDITO INFERIORE ALLA MEDIA DALLA MEDIA]]*Tabella2026[[#This Row],[POP_2024]]</f>
        <v>0</v>
      </c>
      <c r="P4593" s="3">
        <f>+Tabella2026[[#This Row],[POPOLAZIONE PER DIFFERENZA ]]/SUM(Tabella2026[[POPOLAZIONE PER DIFFERENZA ]])</f>
        <v>0</v>
      </c>
      <c r="Q4593" s="3">
        <f>+Tabella2026[[#This Row],[INCIDENZA POPOLAZIONE PER DIFFERENZA]]*(PLAFOND-SUM(Tabella2026[CONTRIBUTO SULLA BASE DELLA POPOLAZIONE]))</f>
        <v>0</v>
      </c>
      <c r="R4593" s="3">
        <f>+Tabella2026[[#This Row],[CONTRIBUTO SULLA BASE DELLA POPOLAZIONE]]+Tabella2026[[#This Row],[CONTRIBUTO SULLA BASE DEL REDDITO]]</f>
        <v>9050.2221077471804</v>
      </c>
      <c r="S4593" s="3">
        <f>+Tabella2026[[#This Row],[CONTRIBUTO TOTALE]]/(PLAFOND/N_TESSERE)</f>
        <v>18.10044421549436</v>
      </c>
      <c r="T4593" s="3">
        <f>+MAX(CEILING(Tabella2026[[#This Row],[preDEF1]],1),1)</f>
        <v>19</v>
      </c>
      <c r="U4593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93" s="21">
        <f>+Tabella2026[[#This Row],[DEF - n. card]]*(PLAFOND/N_TESSERE)</f>
        <v>9500</v>
      </c>
      <c r="W4593" s="18"/>
    </row>
    <row r="4594" spans="2:23" x14ac:dyDescent="0.25">
      <c r="B4594" s="1" t="s">
        <v>9383</v>
      </c>
      <c r="C4594" s="2">
        <v>65091</v>
      </c>
      <c r="D4594" s="1" t="s">
        <v>9384</v>
      </c>
      <c r="E4594" s="1" t="s">
        <v>15</v>
      </c>
      <c r="F4594" s="1" t="s">
        <v>82</v>
      </c>
      <c r="G4594" s="1" t="s">
        <v>4778</v>
      </c>
      <c r="H4594" s="1" t="s">
        <v>15836</v>
      </c>
      <c r="I4594" s="5">
        <v>1811</v>
      </c>
      <c r="J4594" s="5">
        <v>20703619</v>
      </c>
      <c r="K4594" s="3">
        <f>+Tabella2026[[#This Row],[POP_2024]]/SUM(Tabella2026[POP_2024])</f>
        <v>3.0724356478268737E-5</v>
      </c>
      <c r="L4594" s="3">
        <f>+Tabella2026[[#This Row],[INCIDENZA POPOLAZIONE]]*(PLAFOND/2)</f>
        <v>9045.227503934957</v>
      </c>
      <c r="M4594" s="3">
        <f>+IFERROR(Tabella2026[[#This Row],[reddito_2024]]/Tabella2026[[#This Row],[POP_2024]],"")</f>
        <v>11432.147432357813</v>
      </c>
      <c r="N4594" s="3">
        <f>+IF(Tabella2026[[#This Row],[REDDITO COMPLESSIVO PROCAPITE]]&lt;media_aggr_reddito_pc,(media_aggr_reddito_pc-Tabella2026[[#This Row],[REDDITO COMPLESSIVO PROCAPITE]]),0)</f>
        <v>6392.9186302509279</v>
      </c>
      <c r="O4594" s="3">
        <f>+Tabella2026[[#This Row],[DIFFERENZA REDDITO INFERIORE ALLA MEDIA DALLA MEDIA]]*Tabella2026[[#This Row],[POP_2024]]</f>
        <v>11577575.63938443</v>
      </c>
      <c r="P4594" s="3">
        <f>+Tabella2026[[#This Row],[POPOLAZIONE PER DIFFERENZA ]]/SUM(Tabella2026[[POPOLAZIONE PER DIFFERENZA ]])</f>
        <v>1.0271417930445397E-4</v>
      </c>
      <c r="Q4594" s="3">
        <f>+Tabella2026[[#This Row],[INCIDENZA POPOLAZIONE PER DIFFERENZA]]*(PLAFOND-SUM(Tabella2026[CONTRIBUTO SULLA BASE DELLA POPOLAZIONE]))</f>
        <v>30238.977351596892</v>
      </c>
      <c r="R4594" s="3">
        <f>+Tabella2026[[#This Row],[CONTRIBUTO SULLA BASE DELLA POPOLAZIONE]]+Tabella2026[[#This Row],[CONTRIBUTO SULLA BASE DEL REDDITO]]</f>
        <v>39284.204855531847</v>
      </c>
      <c r="S4594" s="3">
        <f>+Tabella2026[[#This Row],[CONTRIBUTO TOTALE]]/(PLAFOND/N_TESSERE)</f>
        <v>78.568409711063694</v>
      </c>
      <c r="T4594" s="3">
        <f>+MAX(CEILING(Tabella2026[[#This Row],[preDEF1]],1),1)</f>
        <v>79</v>
      </c>
      <c r="U4594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4594" s="21">
        <f>+Tabella2026[[#This Row],[DEF - n. card]]*(PLAFOND/N_TESSERE)</f>
        <v>39500</v>
      </c>
      <c r="W4594" s="18"/>
    </row>
    <row r="4595" spans="2:23" x14ac:dyDescent="0.25">
      <c r="B4595" s="1" t="s">
        <v>9127</v>
      </c>
      <c r="C4595" s="2">
        <v>9027</v>
      </c>
      <c r="D4595" s="1" t="s">
        <v>9128</v>
      </c>
      <c r="E4595" s="1" t="s">
        <v>24</v>
      </c>
      <c r="F4595" s="1" t="s">
        <v>246</v>
      </c>
      <c r="G4595" s="1" t="s">
        <v>4778</v>
      </c>
      <c r="H4595" s="1" t="s">
        <v>15835</v>
      </c>
      <c r="I4595" s="5">
        <v>1810</v>
      </c>
      <c r="J4595" s="5">
        <v>31911013</v>
      </c>
      <c r="K4595" s="3">
        <f>+Tabella2026[[#This Row],[POP_2024]]/SUM(Tabella2026[POP_2024])</f>
        <v>3.0707391068838441E-5</v>
      </c>
      <c r="L4595" s="3">
        <f>+Tabella2026[[#This Row],[INCIDENZA POPOLAZIONE]]*(PLAFOND/2)</f>
        <v>9040.2329001227354</v>
      </c>
      <c r="M4595" s="3">
        <f>+IFERROR(Tabella2026[[#This Row],[reddito_2024]]/Tabella2026[[#This Row],[POP_2024]],"")</f>
        <v>17630.393922651932</v>
      </c>
      <c r="N4595" s="3">
        <f>+IF(Tabella2026[[#This Row],[REDDITO COMPLESSIVO PROCAPITE]]&lt;media_aggr_reddito_pc,(media_aggr_reddito_pc-Tabella2026[[#This Row],[REDDITO COMPLESSIVO PROCAPITE]]),0)</f>
        <v>194.67213995680868</v>
      </c>
      <c r="O4595" s="3">
        <f>+Tabella2026[[#This Row],[DIFFERENZA REDDITO INFERIORE ALLA MEDIA DALLA MEDIA]]*Tabella2026[[#This Row],[POP_2024]]</f>
        <v>352356.57332182373</v>
      </c>
      <c r="P4595" s="3">
        <f>+Tabella2026[[#This Row],[POPOLAZIONE PER DIFFERENZA ]]/SUM(Tabella2026[[POPOLAZIONE PER DIFFERENZA ]])</f>
        <v>3.1260444654892429E-6</v>
      </c>
      <c r="Q4595" s="3">
        <f>+Tabella2026[[#This Row],[INCIDENZA POPOLAZIONE PER DIFFERENZA]]*(PLAFOND-SUM(Tabella2026[CONTRIBUTO SULLA BASE DELLA POPOLAZIONE]))</f>
        <v>920.30514610668774</v>
      </c>
      <c r="R4595" s="3">
        <f>+Tabella2026[[#This Row],[CONTRIBUTO SULLA BASE DELLA POPOLAZIONE]]+Tabella2026[[#This Row],[CONTRIBUTO SULLA BASE DEL REDDITO]]</f>
        <v>9960.5380462294233</v>
      </c>
      <c r="S4595" s="3">
        <f>+Tabella2026[[#This Row],[CONTRIBUTO TOTALE]]/(PLAFOND/N_TESSERE)</f>
        <v>19.921076092458847</v>
      </c>
      <c r="T4595" s="3">
        <f>+MAX(CEILING(Tabella2026[[#This Row],[preDEF1]],1),1)</f>
        <v>20</v>
      </c>
      <c r="U4595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595" s="21">
        <f>+Tabella2026[[#This Row],[DEF - n. card]]*(PLAFOND/N_TESSERE)</f>
        <v>10000</v>
      </c>
      <c r="W4595" s="18"/>
    </row>
    <row r="4596" spans="2:23" x14ac:dyDescent="0.25">
      <c r="B4596" s="1" t="s">
        <v>9069</v>
      </c>
      <c r="C4596" s="2">
        <v>78054</v>
      </c>
      <c r="D4596" s="1" t="s">
        <v>9070</v>
      </c>
      <c r="E4596" s="1" t="s">
        <v>61</v>
      </c>
      <c r="F4596" s="1" t="s">
        <v>178</v>
      </c>
      <c r="G4596" s="1" t="s">
        <v>4778</v>
      </c>
      <c r="H4596" s="1" t="s">
        <v>15836</v>
      </c>
      <c r="I4596" s="5">
        <v>1810</v>
      </c>
      <c r="J4596" s="5">
        <v>18314205</v>
      </c>
      <c r="K4596" s="3">
        <f>+Tabella2026[[#This Row],[POP_2024]]/SUM(Tabella2026[POP_2024])</f>
        <v>3.0707391068838441E-5</v>
      </c>
      <c r="L4596" s="3">
        <f>+Tabella2026[[#This Row],[INCIDENZA POPOLAZIONE]]*(PLAFOND/2)</f>
        <v>9040.2329001227354</v>
      </c>
      <c r="M4596" s="3">
        <f>+IFERROR(Tabella2026[[#This Row],[reddito_2024]]/Tabella2026[[#This Row],[POP_2024]],"")</f>
        <v>10118.345303867403</v>
      </c>
      <c r="N4596" s="3">
        <f>+IF(Tabella2026[[#This Row],[REDDITO COMPLESSIVO PROCAPITE]]&lt;media_aggr_reddito_pc,(media_aggr_reddito_pc-Tabella2026[[#This Row],[REDDITO COMPLESSIVO PROCAPITE]]),0)</f>
        <v>7706.7207587413377</v>
      </c>
      <c r="O4596" s="3">
        <f>+Tabella2026[[#This Row],[DIFFERENZA REDDITO INFERIORE ALLA MEDIA DALLA MEDIA]]*Tabella2026[[#This Row],[POP_2024]]</f>
        <v>13949164.573321821</v>
      </c>
      <c r="P4596" s="3">
        <f>+Tabella2026[[#This Row],[POPOLAZIONE PER DIFFERENZA ]]/SUM(Tabella2026[[POPOLAZIONE PER DIFFERENZA ]])</f>
        <v>1.2375449193849483E-4</v>
      </c>
      <c r="Q4596" s="3">
        <f>+Tabella2026[[#This Row],[INCIDENZA POPOLAZIONE PER DIFFERENZA]]*(PLAFOND-SUM(Tabella2026[CONTRIBUTO SULLA BASE DELLA POPOLAZIONE]))</f>
        <v>36433.22961082407</v>
      </c>
      <c r="R4596" s="3">
        <f>+Tabella2026[[#This Row],[CONTRIBUTO SULLA BASE DELLA POPOLAZIONE]]+Tabella2026[[#This Row],[CONTRIBUTO SULLA BASE DEL REDDITO]]</f>
        <v>45473.462510946803</v>
      </c>
      <c r="S4596" s="3">
        <f>+Tabella2026[[#This Row],[CONTRIBUTO TOTALE]]/(PLAFOND/N_TESSERE)</f>
        <v>90.946925021893605</v>
      </c>
      <c r="T4596" s="3">
        <f>+MAX(CEILING(Tabella2026[[#This Row],[preDEF1]],1),1)</f>
        <v>91</v>
      </c>
      <c r="U4596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4596" s="21">
        <f>+Tabella2026[[#This Row],[DEF - n. card]]*(PLAFOND/N_TESSERE)</f>
        <v>45500</v>
      </c>
      <c r="W4596" s="18"/>
    </row>
    <row r="4597" spans="2:23" x14ac:dyDescent="0.25">
      <c r="B4597" s="1" t="s">
        <v>9035</v>
      </c>
      <c r="C4597" s="2">
        <v>102001</v>
      </c>
      <c r="D4597" s="1" t="s">
        <v>9036</v>
      </c>
      <c r="E4597" s="1" t="s">
        <v>61</v>
      </c>
      <c r="F4597" s="1" t="s">
        <v>607</v>
      </c>
      <c r="G4597" s="1" t="s">
        <v>4778</v>
      </c>
      <c r="H4597" s="1" t="s">
        <v>15836</v>
      </c>
      <c r="I4597" s="5">
        <v>1809</v>
      </c>
      <c r="J4597" s="5">
        <v>18257348</v>
      </c>
      <c r="K4597" s="3">
        <f>+Tabella2026[[#This Row],[POP_2024]]/SUM(Tabella2026[POP_2024])</f>
        <v>3.0690425659408138E-5</v>
      </c>
      <c r="L4597" s="3">
        <f>+Tabella2026[[#This Row],[INCIDENZA POPOLAZIONE]]*(PLAFOND/2)</f>
        <v>9035.2382963105119</v>
      </c>
      <c r="M4597" s="3">
        <f>+IFERROR(Tabella2026[[#This Row],[reddito_2024]]/Tabella2026[[#This Row],[POP_2024]],"")</f>
        <v>10092.508568269763</v>
      </c>
      <c r="N4597" s="3">
        <f>+IF(Tabella2026[[#This Row],[REDDITO COMPLESSIVO PROCAPITE]]&lt;media_aggr_reddito_pc,(media_aggr_reddito_pc-Tabella2026[[#This Row],[REDDITO COMPLESSIVO PROCAPITE]]),0)</f>
        <v>7732.5574943389784</v>
      </c>
      <c r="O4597" s="3">
        <f>+Tabella2026[[#This Row],[DIFFERENZA REDDITO INFERIORE ALLA MEDIA DALLA MEDIA]]*Tabella2026[[#This Row],[POP_2024]]</f>
        <v>13988196.507259212</v>
      </c>
      <c r="P4597" s="3">
        <f>+Tabella2026[[#This Row],[POPOLAZIONE PER DIFFERENZA ]]/SUM(Tabella2026[[POPOLAZIONE PER DIFFERENZA ]])</f>
        <v>1.2410077627175427E-4</v>
      </c>
      <c r="Q4597" s="3">
        <f>+Tabella2026[[#This Row],[INCIDENZA POPOLAZIONE PER DIFFERENZA]]*(PLAFOND-SUM(Tabella2026[CONTRIBUTO SULLA BASE DELLA POPOLAZIONE]))</f>
        <v>36535.175458822399</v>
      </c>
      <c r="R4597" s="3">
        <f>+Tabella2026[[#This Row],[CONTRIBUTO SULLA BASE DELLA POPOLAZIONE]]+Tabella2026[[#This Row],[CONTRIBUTO SULLA BASE DEL REDDITO]]</f>
        <v>45570.413755132911</v>
      </c>
      <c r="S4597" s="3">
        <f>+Tabella2026[[#This Row],[CONTRIBUTO TOTALE]]/(PLAFOND/N_TESSERE)</f>
        <v>91.140827510265822</v>
      </c>
      <c r="T4597" s="3">
        <f>+MAX(CEILING(Tabella2026[[#This Row],[preDEF1]],1),1)</f>
        <v>92</v>
      </c>
      <c r="U4597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4597" s="21">
        <f>+Tabella2026[[#This Row],[DEF - n. card]]*(PLAFOND/N_TESSERE)</f>
        <v>46000</v>
      </c>
      <c r="W4597" s="18"/>
    </row>
    <row r="4598" spans="2:23" x14ac:dyDescent="0.25">
      <c r="B4598" s="1" t="s">
        <v>9091</v>
      </c>
      <c r="C4598" s="2">
        <v>18139</v>
      </c>
      <c r="D4598" s="1" t="s">
        <v>9092</v>
      </c>
      <c r="E4598" s="1" t="s">
        <v>12</v>
      </c>
      <c r="F4598" s="1" t="s">
        <v>195</v>
      </c>
      <c r="G4598" s="1" t="s">
        <v>4778</v>
      </c>
      <c r="H4598" s="1" t="s">
        <v>15835</v>
      </c>
      <c r="I4598" s="5">
        <v>1808</v>
      </c>
      <c r="J4598" s="5">
        <v>37023649</v>
      </c>
      <c r="K4598" s="3">
        <f>+Tabella2026[[#This Row],[POP_2024]]/SUM(Tabella2026[POP_2024])</f>
        <v>3.0673460249977842E-5</v>
      </c>
      <c r="L4598" s="3">
        <f>+Tabella2026[[#This Row],[INCIDENZA POPOLAZIONE]]*(PLAFOND/2)</f>
        <v>9030.2436924982885</v>
      </c>
      <c r="M4598" s="3">
        <f>+IFERROR(Tabella2026[[#This Row],[reddito_2024]]/Tabella2026[[#This Row],[POP_2024]],"")</f>
        <v>20477.681969026547</v>
      </c>
      <c r="N4598" s="3">
        <f>+IF(Tabella2026[[#This Row],[REDDITO COMPLESSIVO PROCAPITE]]&lt;media_aggr_reddito_pc,(media_aggr_reddito_pc-Tabella2026[[#This Row],[REDDITO COMPLESSIVO PROCAPITE]]),0)</f>
        <v>0</v>
      </c>
      <c r="O4598" s="3">
        <f>+Tabella2026[[#This Row],[DIFFERENZA REDDITO INFERIORE ALLA MEDIA DALLA MEDIA]]*Tabella2026[[#This Row],[POP_2024]]</f>
        <v>0</v>
      </c>
      <c r="P4598" s="3">
        <f>+Tabella2026[[#This Row],[POPOLAZIONE PER DIFFERENZA ]]/SUM(Tabella2026[[POPOLAZIONE PER DIFFERENZA ]])</f>
        <v>0</v>
      </c>
      <c r="Q4598" s="3">
        <f>+Tabella2026[[#This Row],[INCIDENZA POPOLAZIONE PER DIFFERENZA]]*(PLAFOND-SUM(Tabella2026[CONTRIBUTO SULLA BASE DELLA POPOLAZIONE]))</f>
        <v>0</v>
      </c>
      <c r="R4598" s="3">
        <f>+Tabella2026[[#This Row],[CONTRIBUTO SULLA BASE DELLA POPOLAZIONE]]+Tabella2026[[#This Row],[CONTRIBUTO SULLA BASE DEL REDDITO]]</f>
        <v>9030.2436924982885</v>
      </c>
      <c r="S4598" s="3">
        <f>+Tabella2026[[#This Row],[CONTRIBUTO TOTALE]]/(PLAFOND/N_TESSERE)</f>
        <v>18.060487384996577</v>
      </c>
      <c r="T4598" s="3">
        <f>+MAX(CEILING(Tabella2026[[#This Row],[preDEF1]],1),1)</f>
        <v>19</v>
      </c>
      <c r="U4598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98" s="21">
        <f>+Tabella2026[[#This Row],[DEF - n. card]]*(PLAFOND/N_TESSERE)</f>
        <v>9500</v>
      </c>
      <c r="W4598" s="18"/>
    </row>
    <row r="4599" spans="2:23" x14ac:dyDescent="0.25">
      <c r="B4599" s="1" t="s">
        <v>9317</v>
      </c>
      <c r="C4599" s="2">
        <v>16200</v>
      </c>
      <c r="D4599" s="1" t="s">
        <v>9318</v>
      </c>
      <c r="E4599" s="1" t="s">
        <v>12</v>
      </c>
      <c r="F4599" s="1" t="s">
        <v>93</v>
      </c>
      <c r="G4599" s="1" t="s">
        <v>4778</v>
      </c>
      <c r="H4599" s="1" t="s">
        <v>15835</v>
      </c>
      <c r="I4599" s="5">
        <v>1807</v>
      </c>
      <c r="J4599" s="5">
        <v>36375677</v>
      </c>
      <c r="K4599" s="3">
        <f>+Tabella2026[[#This Row],[POP_2024]]/SUM(Tabella2026[POP_2024])</f>
        <v>3.0656494840547545E-5</v>
      </c>
      <c r="L4599" s="3">
        <f>+Tabella2026[[#This Row],[INCIDENZA POPOLAZIONE]]*(PLAFOND/2)</f>
        <v>9025.2490886860669</v>
      </c>
      <c r="M4599" s="3">
        <f>+IFERROR(Tabella2026[[#This Row],[reddito_2024]]/Tabella2026[[#This Row],[POP_2024]],"")</f>
        <v>20130.424460431655</v>
      </c>
      <c r="N4599" s="3">
        <f>+IF(Tabella2026[[#This Row],[REDDITO COMPLESSIVO PROCAPITE]]&lt;media_aggr_reddito_pc,(media_aggr_reddito_pc-Tabella2026[[#This Row],[REDDITO COMPLESSIVO PROCAPITE]]),0)</f>
        <v>0</v>
      </c>
      <c r="O4599" s="3">
        <f>+Tabella2026[[#This Row],[DIFFERENZA REDDITO INFERIORE ALLA MEDIA DALLA MEDIA]]*Tabella2026[[#This Row],[POP_2024]]</f>
        <v>0</v>
      </c>
      <c r="P4599" s="3">
        <f>+Tabella2026[[#This Row],[POPOLAZIONE PER DIFFERENZA ]]/SUM(Tabella2026[[POPOLAZIONE PER DIFFERENZA ]])</f>
        <v>0</v>
      </c>
      <c r="Q4599" s="3">
        <f>+Tabella2026[[#This Row],[INCIDENZA POPOLAZIONE PER DIFFERENZA]]*(PLAFOND-SUM(Tabella2026[CONTRIBUTO SULLA BASE DELLA POPOLAZIONE]))</f>
        <v>0</v>
      </c>
      <c r="R4599" s="3">
        <f>+Tabella2026[[#This Row],[CONTRIBUTO SULLA BASE DELLA POPOLAZIONE]]+Tabella2026[[#This Row],[CONTRIBUTO SULLA BASE DEL REDDITO]]</f>
        <v>9025.2490886860669</v>
      </c>
      <c r="S4599" s="3">
        <f>+Tabella2026[[#This Row],[CONTRIBUTO TOTALE]]/(PLAFOND/N_TESSERE)</f>
        <v>18.050498177372134</v>
      </c>
      <c r="T4599" s="3">
        <f>+MAX(CEILING(Tabella2026[[#This Row],[preDEF1]],1),1)</f>
        <v>19</v>
      </c>
      <c r="U4599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99" s="21">
        <f>+Tabella2026[[#This Row],[DEF - n. card]]*(PLAFOND/N_TESSERE)</f>
        <v>9500</v>
      </c>
      <c r="W4599" s="18"/>
    </row>
    <row r="4600" spans="2:23" x14ac:dyDescent="0.25">
      <c r="B4600" s="1" t="s">
        <v>9221</v>
      </c>
      <c r="C4600" s="2">
        <v>14051</v>
      </c>
      <c r="D4600" s="1" t="s">
        <v>9222</v>
      </c>
      <c r="E4600" s="1" t="s">
        <v>12</v>
      </c>
      <c r="F4600" s="1" t="s">
        <v>980</v>
      </c>
      <c r="G4600" s="1" t="s">
        <v>4778</v>
      </c>
      <c r="H4600" s="1" t="s">
        <v>15835</v>
      </c>
      <c r="I4600" s="5">
        <v>1806</v>
      </c>
      <c r="J4600" s="5">
        <v>39222824</v>
      </c>
      <c r="K4600" s="3">
        <f>+Tabella2026[[#This Row],[POP_2024]]/SUM(Tabella2026[POP_2024])</f>
        <v>3.0639529431117249E-5</v>
      </c>
      <c r="L4600" s="3">
        <f>+Tabella2026[[#This Row],[INCIDENZA POPOLAZIONE]]*(PLAFOND/2)</f>
        <v>9020.2544848738453</v>
      </c>
      <c r="M4600" s="3">
        <f>+IFERROR(Tabella2026[[#This Row],[reddito_2024]]/Tabella2026[[#This Row],[POP_2024]],"")</f>
        <v>21718.064230343301</v>
      </c>
      <c r="N4600" s="3">
        <f>+IF(Tabella2026[[#This Row],[REDDITO COMPLESSIVO PROCAPITE]]&lt;media_aggr_reddito_pc,(media_aggr_reddito_pc-Tabella2026[[#This Row],[REDDITO COMPLESSIVO PROCAPITE]]),0)</f>
        <v>0</v>
      </c>
      <c r="O4600" s="3">
        <f>+Tabella2026[[#This Row],[DIFFERENZA REDDITO INFERIORE ALLA MEDIA DALLA MEDIA]]*Tabella2026[[#This Row],[POP_2024]]</f>
        <v>0</v>
      </c>
      <c r="P4600" s="3">
        <f>+Tabella2026[[#This Row],[POPOLAZIONE PER DIFFERENZA ]]/SUM(Tabella2026[[POPOLAZIONE PER DIFFERENZA ]])</f>
        <v>0</v>
      </c>
      <c r="Q4600" s="3">
        <f>+Tabella2026[[#This Row],[INCIDENZA POPOLAZIONE PER DIFFERENZA]]*(PLAFOND-SUM(Tabella2026[CONTRIBUTO SULLA BASE DELLA POPOLAZIONE]))</f>
        <v>0</v>
      </c>
      <c r="R4600" s="3">
        <f>+Tabella2026[[#This Row],[CONTRIBUTO SULLA BASE DELLA POPOLAZIONE]]+Tabella2026[[#This Row],[CONTRIBUTO SULLA BASE DEL REDDITO]]</f>
        <v>9020.2544848738453</v>
      </c>
      <c r="S4600" s="3">
        <f>+Tabella2026[[#This Row],[CONTRIBUTO TOTALE]]/(PLAFOND/N_TESSERE)</f>
        <v>18.040508969747691</v>
      </c>
      <c r="T4600" s="3">
        <f>+MAX(CEILING(Tabella2026[[#This Row],[preDEF1]],1),1)</f>
        <v>19</v>
      </c>
      <c r="U4600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600" s="21">
        <f>+Tabella2026[[#This Row],[DEF - n. card]]*(PLAFOND/N_TESSERE)</f>
        <v>9500</v>
      </c>
      <c r="W4600" s="18"/>
    </row>
    <row r="4601" spans="2:23" x14ac:dyDescent="0.25">
      <c r="B4601" s="1" t="s">
        <v>8963</v>
      </c>
      <c r="C4601" s="2">
        <v>57049</v>
      </c>
      <c r="D4601" s="1" t="s">
        <v>8964</v>
      </c>
      <c r="E4601" s="1" t="s">
        <v>8</v>
      </c>
      <c r="F4601" s="1" t="s">
        <v>377</v>
      </c>
      <c r="G4601" s="1" t="s">
        <v>4778</v>
      </c>
      <c r="H4601" s="1" t="s">
        <v>15834</v>
      </c>
      <c r="I4601" s="5">
        <v>1806</v>
      </c>
      <c r="J4601" s="5">
        <v>26932928</v>
      </c>
      <c r="K4601" s="3">
        <f>+Tabella2026[[#This Row],[POP_2024]]/SUM(Tabella2026[POP_2024])</f>
        <v>3.0639529431117249E-5</v>
      </c>
      <c r="L4601" s="3">
        <f>+Tabella2026[[#This Row],[INCIDENZA POPOLAZIONE]]*(PLAFOND/2)</f>
        <v>9020.2544848738453</v>
      </c>
      <c r="M4601" s="3">
        <f>+IFERROR(Tabella2026[[#This Row],[reddito_2024]]/Tabella2026[[#This Row],[POP_2024]],"")</f>
        <v>14913.027685492802</v>
      </c>
      <c r="N4601" s="3">
        <f>+IF(Tabella2026[[#This Row],[REDDITO COMPLESSIVO PROCAPITE]]&lt;media_aggr_reddito_pc,(media_aggr_reddito_pc-Tabella2026[[#This Row],[REDDITO COMPLESSIVO PROCAPITE]]),0)</f>
        <v>2912.0383771159395</v>
      </c>
      <c r="O4601" s="3">
        <f>+Tabella2026[[#This Row],[DIFFERENZA REDDITO INFERIORE ALLA MEDIA DALLA MEDIA]]*Tabella2026[[#This Row],[POP_2024]]</f>
        <v>5259141.3090713872</v>
      </c>
      <c r="P4601" s="3">
        <f>+Tabella2026[[#This Row],[POPOLAZIONE PER DIFFERENZA ]]/SUM(Tabella2026[[POPOLAZIONE PER DIFFERENZA ]])</f>
        <v>4.6658160588458099E-5</v>
      </c>
      <c r="Q4601" s="3">
        <f>+Tabella2026[[#This Row],[INCIDENZA POPOLAZIONE PER DIFFERENZA]]*(PLAFOND-SUM(Tabella2026[CONTRIBUTO SULLA BASE DELLA POPOLAZIONE]))</f>
        <v>13736.127483621678</v>
      </c>
      <c r="R4601" s="3">
        <f>+Tabella2026[[#This Row],[CONTRIBUTO SULLA BASE DELLA POPOLAZIONE]]+Tabella2026[[#This Row],[CONTRIBUTO SULLA BASE DEL REDDITO]]</f>
        <v>22756.381968495523</v>
      </c>
      <c r="S4601" s="3">
        <f>+Tabella2026[[#This Row],[CONTRIBUTO TOTALE]]/(PLAFOND/N_TESSERE)</f>
        <v>45.51276393699105</v>
      </c>
      <c r="T4601" s="3">
        <f>+MAX(CEILING(Tabella2026[[#This Row],[preDEF1]],1),1)</f>
        <v>46</v>
      </c>
      <c r="U4601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4601" s="21">
        <f>+Tabella2026[[#This Row],[DEF - n. card]]*(PLAFOND/N_TESSERE)</f>
        <v>23000</v>
      </c>
      <c r="W4601" s="18"/>
    </row>
    <row r="4602" spans="2:23" x14ac:dyDescent="0.25">
      <c r="B4602" s="1" t="s">
        <v>9167</v>
      </c>
      <c r="C4602" s="2">
        <v>60067</v>
      </c>
      <c r="D4602" s="1" t="s">
        <v>9168</v>
      </c>
      <c r="E4602" s="1" t="s">
        <v>8</v>
      </c>
      <c r="F4602" s="1" t="s">
        <v>397</v>
      </c>
      <c r="G4602" s="1" t="s">
        <v>4778</v>
      </c>
      <c r="H4602" s="1" t="s">
        <v>15834</v>
      </c>
      <c r="I4602" s="5">
        <v>1806</v>
      </c>
      <c r="J4602" s="5">
        <v>24996812</v>
      </c>
      <c r="K4602" s="3">
        <f>+Tabella2026[[#This Row],[POP_2024]]/SUM(Tabella2026[POP_2024])</f>
        <v>3.0639529431117249E-5</v>
      </c>
      <c r="L4602" s="3">
        <f>+Tabella2026[[#This Row],[INCIDENZA POPOLAZIONE]]*(PLAFOND/2)</f>
        <v>9020.2544848738453</v>
      </c>
      <c r="M4602" s="3">
        <f>+IFERROR(Tabella2026[[#This Row],[reddito_2024]]/Tabella2026[[#This Row],[POP_2024]],"")</f>
        <v>13840.981173864895</v>
      </c>
      <c r="N4602" s="3">
        <f>+IF(Tabella2026[[#This Row],[REDDITO COMPLESSIVO PROCAPITE]]&lt;media_aggr_reddito_pc,(media_aggr_reddito_pc-Tabella2026[[#This Row],[REDDITO COMPLESSIVO PROCAPITE]]),0)</f>
        <v>3984.084888743846</v>
      </c>
      <c r="O4602" s="3">
        <f>+Tabella2026[[#This Row],[DIFFERENZA REDDITO INFERIORE ALLA MEDIA DALLA MEDIA]]*Tabella2026[[#This Row],[POP_2024]]</f>
        <v>7195257.3090713862</v>
      </c>
      <c r="P4602" s="3">
        <f>+Tabella2026[[#This Row],[POPOLAZIONE PER DIFFERENZA ]]/SUM(Tabella2026[[POPOLAZIONE PER DIFFERENZA ]])</f>
        <v>6.3835035279021174E-5</v>
      </c>
      <c r="Q4602" s="3">
        <f>+Tabella2026[[#This Row],[INCIDENZA POPOLAZIONE PER DIFFERENZA]]*(PLAFOND-SUM(Tabella2026[CONTRIBUTO SULLA BASE DELLA POPOLAZIONE]))</f>
        <v>18792.986509867449</v>
      </c>
      <c r="R4602" s="3">
        <f>+Tabella2026[[#This Row],[CONTRIBUTO SULLA BASE DELLA POPOLAZIONE]]+Tabella2026[[#This Row],[CONTRIBUTO SULLA BASE DEL REDDITO]]</f>
        <v>27813.240994741296</v>
      </c>
      <c r="S4602" s="3">
        <f>+Tabella2026[[#This Row],[CONTRIBUTO TOTALE]]/(PLAFOND/N_TESSERE)</f>
        <v>55.626481989482592</v>
      </c>
      <c r="T4602" s="3">
        <f>+MAX(CEILING(Tabella2026[[#This Row],[preDEF1]],1),1)</f>
        <v>56</v>
      </c>
      <c r="U4602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4602" s="21">
        <f>+Tabella2026[[#This Row],[DEF - n. card]]*(PLAFOND/N_TESSERE)</f>
        <v>28000</v>
      </c>
      <c r="W4602" s="18"/>
    </row>
    <row r="4603" spans="2:23" x14ac:dyDescent="0.25">
      <c r="B4603" s="1" t="s">
        <v>9059</v>
      </c>
      <c r="C4603" s="2">
        <v>78087</v>
      </c>
      <c r="D4603" s="1" t="s">
        <v>9060</v>
      </c>
      <c r="E4603" s="1" t="s">
        <v>61</v>
      </c>
      <c r="F4603" s="1" t="s">
        <v>178</v>
      </c>
      <c r="G4603" s="1" t="s">
        <v>4778</v>
      </c>
      <c r="H4603" s="1" t="s">
        <v>15836</v>
      </c>
      <c r="I4603" s="5">
        <v>1805</v>
      </c>
      <c r="J4603" s="5">
        <v>21701506</v>
      </c>
      <c r="K4603" s="3">
        <f>+Tabella2026[[#This Row],[POP_2024]]/SUM(Tabella2026[POP_2024])</f>
        <v>3.0622564021686953E-5</v>
      </c>
      <c r="L4603" s="3">
        <f>+Tabella2026[[#This Row],[INCIDENZA POPOLAZIONE]]*(PLAFOND/2)</f>
        <v>9015.2598810616219</v>
      </c>
      <c r="M4603" s="3">
        <f>+IFERROR(Tabella2026[[#This Row],[reddito_2024]]/Tabella2026[[#This Row],[POP_2024]],"")</f>
        <v>12022.995013850415</v>
      </c>
      <c r="N4603" s="3">
        <f>+IF(Tabella2026[[#This Row],[REDDITO COMPLESSIVO PROCAPITE]]&lt;media_aggr_reddito_pc,(media_aggr_reddito_pc-Tabella2026[[#This Row],[REDDITO COMPLESSIVO PROCAPITE]]),0)</f>
        <v>5802.0710487583256</v>
      </c>
      <c r="O4603" s="3">
        <f>+Tabella2026[[#This Row],[DIFFERENZA REDDITO INFERIORE ALLA MEDIA DALLA MEDIA]]*Tabella2026[[#This Row],[POP_2024]]</f>
        <v>10472738.243008777</v>
      </c>
      <c r="P4603" s="3">
        <f>+Tabella2026[[#This Row],[POPOLAZIONE PER DIFFERENZA ]]/SUM(Tabella2026[[POPOLAZIONE PER DIFFERENZA ]])</f>
        <v>9.2912259630739902E-5</v>
      </c>
      <c r="Q4603" s="3">
        <f>+Tabella2026[[#This Row],[INCIDENZA POPOLAZIONE PER DIFFERENZA]]*(PLAFOND-SUM(Tabella2026[CONTRIBUTO SULLA BASE DELLA POPOLAZIONE]))</f>
        <v>27353.299551095213</v>
      </c>
      <c r="R4603" s="3">
        <f>+Tabella2026[[#This Row],[CONTRIBUTO SULLA BASE DELLA POPOLAZIONE]]+Tabella2026[[#This Row],[CONTRIBUTO SULLA BASE DEL REDDITO]]</f>
        <v>36368.559432156835</v>
      </c>
      <c r="S4603" s="3">
        <f>+Tabella2026[[#This Row],[CONTRIBUTO TOTALE]]/(PLAFOND/N_TESSERE)</f>
        <v>72.737118864313672</v>
      </c>
      <c r="T4603" s="3">
        <f>+MAX(CEILING(Tabella2026[[#This Row],[preDEF1]],1),1)</f>
        <v>73</v>
      </c>
      <c r="U4603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4603" s="21">
        <f>+Tabella2026[[#This Row],[DEF - n. card]]*(PLAFOND/N_TESSERE)</f>
        <v>36500</v>
      </c>
      <c r="W4603" s="18"/>
    </row>
    <row r="4604" spans="2:23" x14ac:dyDescent="0.25">
      <c r="B4604" s="1" t="s">
        <v>9195</v>
      </c>
      <c r="C4604" s="2">
        <v>6191</v>
      </c>
      <c r="D4604" s="1" t="s">
        <v>9196</v>
      </c>
      <c r="E4604" s="1" t="s">
        <v>18</v>
      </c>
      <c r="F4604" s="1" t="s">
        <v>138</v>
      </c>
      <c r="G4604" s="1" t="s">
        <v>4778</v>
      </c>
      <c r="H4604" s="1" t="s">
        <v>15835</v>
      </c>
      <c r="I4604" s="5">
        <v>1805</v>
      </c>
      <c r="J4604" s="5">
        <v>38383170</v>
      </c>
      <c r="K4604" s="3">
        <f>+Tabella2026[[#This Row],[POP_2024]]/SUM(Tabella2026[POP_2024])</f>
        <v>3.0622564021686953E-5</v>
      </c>
      <c r="L4604" s="3">
        <f>+Tabella2026[[#This Row],[INCIDENZA POPOLAZIONE]]*(PLAFOND/2)</f>
        <v>9015.2598810616219</v>
      </c>
      <c r="M4604" s="3">
        <f>+IFERROR(Tabella2026[[#This Row],[reddito_2024]]/Tabella2026[[#This Row],[POP_2024]],"")</f>
        <v>21264.914127423821</v>
      </c>
      <c r="N4604" s="3">
        <f>+IF(Tabella2026[[#This Row],[REDDITO COMPLESSIVO PROCAPITE]]&lt;media_aggr_reddito_pc,(media_aggr_reddito_pc-Tabella2026[[#This Row],[REDDITO COMPLESSIVO PROCAPITE]]),0)</f>
        <v>0</v>
      </c>
      <c r="O4604" s="3">
        <f>+Tabella2026[[#This Row],[DIFFERENZA REDDITO INFERIORE ALLA MEDIA DALLA MEDIA]]*Tabella2026[[#This Row],[POP_2024]]</f>
        <v>0</v>
      </c>
      <c r="P4604" s="3">
        <f>+Tabella2026[[#This Row],[POPOLAZIONE PER DIFFERENZA ]]/SUM(Tabella2026[[POPOLAZIONE PER DIFFERENZA ]])</f>
        <v>0</v>
      </c>
      <c r="Q4604" s="3">
        <f>+Tabella2026[[#This Row],[INCIDENZA POPOLAZIONE PER DIFFERENZA]]*(PLAFOND-SUM(Tabella2026[CONTRIBUTO SULLA BASE DELLA POPOLAZIONE]))</f>
        <v>0</v>
      </c>
      <c r="R4604" s="3">
        <f>+Tabella2026[[#This Row],[CONTRIBUTO SULLA BASE DELLA POPOLAZIONE]]+Tabella2026[[#This Row],[CONTRIBUTO SULLA BASE DEL REDDITO]]</f>
        <v>9015.2598810616219</v>
      </c>
      <c r="S4604" s="3">
        <f>+Tabella2026[[#This Row],[CONTRIBUTO TOTALE]]/(PLAFOND/N_TESSERE)</f>
        <v>18.030519762123244</v>
      </c>
      <c r="T4604" s="3">
        <f>+MAX(CEILING(Tabella2026[[#This Row],[preDEF1]],1),1)</f>
        <v>19</v>
      </c>
      <c r="U4604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604" s="21">
        <f>+Tabella2026[[#This Row],[DEF - n. card]]*(PLAFOND/N_TESSERE)</f>
        <v>9500</v>
      </c>
      <c r="W4604" s="18"/>
    </row>
    <row r="4605" spans="2:23" x14ac:dyDescent="0.25">
      <c r="B4605" s="1" t="s">
        <v>9275</v>
      </c>
      <c r="C4605" s="2">
        <v>70075</v>
      </c>
      <c r="D4605" s="1" t="s">
        <v>9276</v>
      </c>
      <c r="E4605" s="1" t="s">
        <v>345</v>
      </c>
      <c r="F4605" s="1" t="s">
        <v>344</v>
      </c>
      <c r="G4605" s="1" t="s">
        <v>4778</v>
      </c>
      <c r="H4605" s="1" t="s">
        <v>15836</v>
      </c>
      <c r="I4605" s="5">
        <v>1804</v>
      </c>
      <c r="J4605" s="5">
        <v>20966211</v>
      </c>
      <c r="K4605" s="3">
        <f>+Tabella2026[[#This Row],[POP_2024]]/SUM(Tabella2026[POP_2024])</f>
        <v>3.0605598612256656E-5</v>
      </c>
      <c r="L4605" s="3">
        <f>+Tabella2026[[#This Row],[INCIDENZA POPOLAZIONE]]*(PLAFOND/2)</f>
        <v>9010.2652772494002</v>
      </c>
      <c r="M4605" s="3">
        <f>+IFERROR(Tabella2026[[#This Row],[reddito_2024]]/Tabella2026[[#This Row],[POP_2024]],"")</f>
        <v>11622.068181818182</v>
      </c>
      <c r="N4605" s="3">
        <f>+IF(Tabella2026[[#This Row],[REDDITO COMPLESSIVO PROCAPITE]]&lt;media_aggr_reddito_pc,(media_aggr_reddito_pc-Tabella2026[[#This Row],[REDDITO COMPLESSIVO PROCAPITE]]),0)</f>
        <v>6202.9978807905591</v>
      </c>
      <c r="O4605" s="3">
        <f>+Tabella2026[[#This Row],[DIFFERENZA REDDITO INFERIORE ALLA MEDIA DALLA MEDIA]]*Tabella2026[[#This Row],[POP_2024]]</f>
        <v>11190208.176946169</v>
      </c>
      <c r="P4605" s="3">
        <f>+Tabella2026[[#This Row],[POPOLAZIONE PER DIFFERENZA ]]/SUM(Tabella2026[[POPOLAZIONE PER DIFFERENZA ]])</f>
        <v>9.9277524495804364E-5</v>
      </c>
      <c r="Q4605" s="3">
        <f>+Tabella2026[[#This Row],[INCIDENZA POPOLAZIONE PER DIFFERENZA]]*(PLAFOND-SUM(Tabella2026[CONTRIBUTO SULLA BASE DELLA POPOLAZIONE]))</f>
        <v>29227.22875342155</v>
      </c>
      <c r="R4605" s="3">
        <f>+Tabella2026[[#This Row],[CONTRIBUTO SULLA BASE DELLA POPOLAZIONE]]+Tabella2026[[#This Row],[CONTRIBUTO SULLA BASE DEL REDDITO]]</f>
        <v>38237.494030670947</v>
      </c>
      <c r="S4605" s="3">
        <f>+Tabella2026[[#This Row],[CONTRIBUTO TOTALE]]/(PLAFOND/N_TESSERE)</f>
        <v>76.47498806134189</v>
      </c>
      <c r="T4605" s="3">
        <f>+MAX(CEILING(Tabella2026[[#This Row],[preDEF1]],1),1)</f>
        <v>77</v>
      </c>
      <c r="U4605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4605" s="21">
        <f>+Tabella2026[[#This Row],[DEF - n. card]]*(PLAFOND/N_TESSERE)</f>
        <v>38500</v>
      </c>
      <c r="W4605" s="18"/>
    </row>
    <row r="4606" spans="2:23" x14ac:dyDescent="0.25">
      <c r="B4606" s="1" t="s">
        <v>9119</v>
      </c>
      <c r="C4606" s="2">
        <v>68038</v>
      </c>
      <c r="D4606" s="1" t="s">
        <v>9120</v>
      </c>
      <c r="E4606" s="1" t="s">
        <v>96</v>
      </c>
      <c r="F4606" s="1" t="s">
        <v>95</v>
      </c>
      <c r="G4606" s="1" t="s">
        <v>4778</v>
      </c>
      <c r="H4606" s="1" t="s">
        <v>15836</v>
      </c>
      <c r="I4606" s="5">
        <v>1803</v>
      </c>
      <c r="J4606" s="5">
        <v>26726575</v>
      </c>
      <c r="K4606" s="3">
        <f>+Tabella2026[[#This Row],[POP_2024]]/SUM(Tabella2026[POP_2024])</f>
        <v>3.0588633202826353E-5</v>
      </c>
      <c r="L4606" s="3">
        <f>+Tabella2026[[#This Row],[INCIDENZA POPOLAZIONE]]*(PLAFOND/2)</f>
        <v>9005.2706734371768</v>
      </c>
      <c r="M4606" s="3">
        <f>+IFERROR(Tabella2026[[#This Row],[reddito_2024]]/Tabella2026[[#This Row],[POP_2024]],"")</f>
        <v>14823.391569606212</v>
      </c>
      <c r="N4606" s="3">
        <f>+IF(Tabella2026[[#This Row],[REDDITO COMPLESSIVO PROCAPITE]]&lt;media_aggr_reddito_pc,(media_aggr_reddito_pc-Tabella2026[[#This Row],[REDDITO COMPLESSIVO PROCAPITE]]),0)</f>
        <v>3001.6744930025288</v>
      </c>
      <c r="O4606" s="3">
        <f>+Tabella2026[[#This Row],[DIFFERENZA REDDITO INFERIORE ALLA MEDIA DALLA MEDIA]]*Tabella2026[[#This Row],[POP_2024]]</f>
        <v>5412019.1108835591</v>
      </c>
      <c r="P4606" s="3">
        <f>+Tabella2026[[#This Row],[POPOLAZIONE PER DIFFERENZA ]]/SUM(Tabella2026[[POPOLAZIONE PER DIFFERENZA ]])</f>
        <v>4.8014465089167982E-5</v>
      </c>
      <c r="Q4606" s="3">
        <f>+Tabella2026[[#This Row],[INCIDENZA POPOLAZIONE PER DIFFERENZA]]*(PLAFOND-SUM(Tabella2026[CONTRIBUTO SULLA BASE DELLA POPOLAZIONE]))</f>
        <v>14135.422511402294</v>
      </c>
      <c r="R4606" s="3">
        <f>+Tabella2026[[#This Row],[CONTRIBUTO SULLA BASE DELLA POPOLAZIONE]]+Tabella2026[[#This Row],[CONTRIBUTO SULLA BASE DEL REDDITO]]</f>
        <v>23140.693184839471</v>
      </c>
      <c r="S4606" s="3">
        <f>+Tabella2026[[#This Row],[CONTRIBUTO TOTALE]]/(PLAFOND/N_TESSERE)</f>
        <v>46.281386369678941</v>
      </c>
      <c r="T4606" s="3">
        <f>+MAX(CEILING(Tabella2026[[#This Row],[preDEF1]],1),1)</f>
        <v>47</v>
      </c>
      <c r="U4606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4606" s="21">
        <f>+Tabella2026[[#This Row],[DEF - n. card]]*(PLAFOND/N_TESSERE)</f>
        <v>23500</v>
      </c>
      <c r="W4606" s="18"/>
    </row>
    <row r="4607" spans="2:23" x14ac:dyDescent="0.25">
      <c r="B4607" s="1" t="s">
        <v>9267</v>
      </c>
      <c r="C4607" s="2">
        <v>41049</v>
      </c>
      <c r="D4607" s="1" t="s">
        <v>9268</v>
      </c>
      <c r="E4607" s="1" t="s">
        <v>117</v>
      </c>
      <c r="F4607" s="1" t="s">
        <v>130</v>
      </c>
      <c r="G4607" s="1" t="s">
        <v>4778</v>
      </c>
      <c r="H4607" s="1" t="s">
        <v>15834</v>
      </c>
      <c r="I4607" s="5">
        <v>1801</v>
      </c>
      <c r="J4607" s="5">
        <v>30291716</v>
      </c>
      <c r="K4607" s="3">
        <f>+Tabella2026[[#This Row],[POP_2024]]/SUM(Tabella2026[POP_2024])</f>
        <v>3.055470238396576E-5</v>
      </c>
      <c r="L4607" s="3">
        <f>+Tabella2026[[#This Row],[INCIDENZA POPOLAZIONE]]*(PLAFOND/2)</f>
        <v>8995.2814658127318</v>
      </c>
      <c r="M4607" s="3">
        <f>+IFERROR(Tabella2026[[#This Row],[reddito_2024]]/Tabella2026[[#This Row],[POP_2024]],"")</f>
        <v>16819.387007218211</v>
      </c>
      <c r="N4607" s="3">
        <f>+IF(Tabella2026[[#This Row],[REDDITO COMPLESSIVO PROCAPITE]]&lt;media_aggr_reddito_pc,(media_aggr_reddito_pc-Tabella2026[[#This Row],[REDDITO COMPLESSIVO PROCAPITE]]),0)</f>
        <v>1005.6790553905303</v>
      </c>
      <c r="O4607" s="3">
        <f>+Tabella2026[[#This Row],[DIFFERENZA REDDITO INFERIORE ALLA MEDIA DALLA MEDIA]]*Tabella2026[[#This Row],[POP_2024]]</f>
        <v>1811227.9787583449</v>
      </c>
      <c r="P4607" s="3">
        <f>+Tabella2026[[#This Row],[POPOLAZIONE PER DIFFERENZA ]]/SUM(Tabella2026[[POPOLAZIONE PER DIFFERENZA ]])</f>
        <v>1.6068890514397875E-5</v>
      </c>
      <c r="Q4607" s="3">
        <f>+Tabella2026[[#This Row],[INCIDENZA POPOLAZIONE PER DIFFERENZA]]*(PLAFOND-SUM(Tabella2026[CONTRIBUTO SULLA BASE DELLA POPOLAZIONE]))</f>
        <v>4730.6693157708678</v>
      </c>
      <c r="R4607" s="3">
        <f>+Tabella2026[[#This Row],[CONTRIBUTO SULLA BASE DELLA POPOLAZIONE]]+Tabella2026[[#This Row],[CONTRIBUTO SULLA BASE DEL REDDITO]]</f>
        <v>13725.9507815836</v>
      </c>
      <c r="S4607" s="3">
        <f>+Tabella2026[[#This Row],[CONTRIBUTO TOTALE]]/(PLAFOND/N_TESSERE)</f>
        <v>27.451901563167201</v>
      </c>
      <c r="T4607" s="3">
        <f>+MAX(CEILING(Tabella2026[[#This Row],[preDEF1]],1),1)</f>
        <v>28</v>
      </c>
      <c r="U4607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4607" s="21">
        <f>+Tabella2026[[#This Row],[DEF - n. card]]*(PLAFOND/N_TESSERE)</f>
        <v>14000</v>
      </c>
      <c r="W4607" s="18"/>
    </row>
    <row r="4608" spans="2:23" x14ac:dyDescent="0.25">
      <c r="B4608" s="1" t="s">
        <v>9335</v>
      </c>
      <c r="C4608" s="2">
        <v>23008</v>
      </c>
      <c r="D4608" s="1" t="s">
        <v>9336</v>
      </c>
      <c r="E4608" s="1" t="s">
        <v>38</v>
      </c>
      <c r="F4608" s="1" t="s">
        <v>37</v>
      </c>
      <c r="G4608" s="1" t="s">
        <v>4778</v>
      </c>
      <c r="H4608" s="1" t="s">
        <v>15835</v>
      </c>
      <c r="I4608" s="5">
        <v>1800</v>
      </c>
      <c r="J4608" s="5">
        <v>29560380</v>
      </c>
      <c r="K4608" s="3">
        <f>+Tabella2026[[#This Row],[POP_2024]]/SUM(Tabella2026[POP_2024])</f>
        <v>3.0537736974535464E-5</v>
      </c>
      <c r="L4608" s="3">
        <f>+Tabella2026[[#This Row],[INCIDENZA POPOLAZIONE]]*(PLAFOND/2)</f>
        <v>8990.2868620005102</v>
      </c>
      <c r="M4608" s="3">
        <f>+IFERROR(Tabella2026[[#This Row],[reddito_2024]]/Tabella2026[[#This Row],[POP_2024]],"")</f>
        <v>16422.433333333334</v>
      </c>
      <c r="N4608" s="3">
        <f>+IF(Tabella2026[[#This Row],[REDDITO COMPLESSIVO PROCAPITE]]&lt;media_aggr_reddito_pc,(media_aggr_reddito_pc-Tabella2026[[#This Row],[REDDITO COMPLESSIVO PROCAPITE]]),0)</f>
        <v>1402.6327292754067</v>
      </c>
      <c r="O4608" s="3">
        <f>+Tabella2026[[#This Row],[DIFFERENZA REDDITO INFERIORE ALLA MEDIA DALLA MEDIA]]*Tabella2026[[#This Row],[POP_2024]]</f>
        <v>2524738.912695732</v>
      </c>
      <c r="P4608" s="3">
        <f>+Tabella2026[[#This Row],[POPOLAZIONE PER DIFFERENZA ]]/SUM(Tabella2026[[POPOLAZIONE PER DIFFERENZA ]])</f>
        <v>2.2399031839912014E-5</v>
      </c>
      <c r="Q4608" s="3">
        <f>+Tabella2026[[#This Row],[INCIDENZA POPOLAZIONE PER DIFFERENZA]]*(PLAFOND-SUM(Tabella2026[CONTRIBUTO SULLA BASE DELLA POPOLAZIONE]))</f>
        <v>6594.2581743962437</v>
      </c>
      <c r="R4608" s="3">
        <f>+Tabella2026[[#This Row],[CONTRIBUTO SULLA BASE DELLA POPOLAZIONE]]+Tabella2026[[#This Row],[CONTRIBUTO SULLA BASE DEL REDDITO]]</f>
        <v>15584.545036396754</v>
      </c>
      <c r="S4608" s="3">
        <f>+Tabella2026[[#This Row],[CONTRIBUTO TOTALE]]/(PLAFOND/N_TESSERE)</f>
        <v>31.169090072793509</v>
      </c>
      <c r="T4608" s="3">
        <f>+MAX(CEILING(Tabella2026[[#This Row],[preDEF1]],1),1)</f>
        <v>32</v>
      </c>
      <c r="U4608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4608" s="21">
        <f>+Tabella2026[[#This Row],[DEF - n. card]]*(PLAFOND/N_TESSERE)</f>
        <v>16000</v>
      </c>
      <c r="W4608" s="18"/>
    </row>
    <row r="4609" spans="2:23" x14ac:dyDescent="0.25">
      <c r="B4609" s="1" t="s">
        <v>9283</v>
      </c>
      <c r="C4609" s="2">
        <v>94021</v>
      </c>
      <c r="D4609" s="1" t="s">
        <v>9284</v>
      </c>
      <c r="E4609" s="1" t="s">
        <v>345</v>
      </c>
      <c r="F4609" s="1" t="s">
        <v>1000</v>
      </c>
      <c r="G4609" s="1" t="s">
        <v>4778</v>
      </c>
      <c r="H4609" s="1" t="s">
        <v>15836</v>
      </c>
      <c r="I4609" s="5">
        <v>1800</v>
      </c>
      <c r="J4609" s="5">
        <v>24599048</v>
      </c>
      <c r="K4609" s="3">
        <f>+Tabella2026[[#This Row],[POP_2024]]/SUM(Tabella2026[POP_2024])</f>
        <v>3.0537736974535464E-5</v>
      </c>
      <c r="L4609" s="3">
        <f>+Tabella2026[[#This Row],[INCIDENZA POPOLAZIONE]]*(PLAFOND/2)</f>
        <v>8990.2868620005102</v>
      </c>
      <c r="M4609" s="3">
        <f>+IFERROR(Tabella2026[[#This Row],[reddito_2024]]/Tabella2026[[#This Row],[POP_2024]],"")</f>
        <v>13666.137777777778</v>
      </c>
      <c r="N4609" s="3">
        <f>+IF(Tabella2026[[#This Row],[REDDITO COMPLESSIVO PROCAPITE]]&lt;media_aggr_reddito_pc,(media_aggr_reddito_pc-Tabella2026[[#This Row],[REDDITO COMPLESSIVO PROCAPITE]]),0)</f>
        <v>4158.9282848309631</v>
      </c>
      <c r="O4609" s="3">
        <f>+Tabella2026[[#This Row],[DIFFERENZA REDDITO INFERIORE ALLA MEDIA DALLA MEDIA]]*Tabella2026[[#This Row],[POP_2024]]</f>
        <v>7486070.9126957338</v>
      </c>
      <c r="P4609" s="3">
        <f>+Tabella2026[[#This Row],[POPOLAZIONE PER DIFFERENZA ]]/SUM(Tabella2026[[POPOLAZIONE PER DIFFERENZA ]])</f>
        <v>6.6415081530261553E-5</v>
      </c>
      <c r="Q4609" s="3">
        <f>+Tabella2026[[#This Row],[INCIDENZA POPOLAZIONE PER DIFFERENZA]]*(PLAFOND-SUM(Tabella2026[CONTRIBUTO SULLA BASE DELLA POPOLAZIONE]))</f>
        <v>19552.550191197934</v>
      </c>
      <c r="R4609" s="3">
        <f>+Tabella2026[[#This Row],[CONTRIBUTO SULLA BASE DELLA POPOLAZIONE]]+Tabella2026[[#This Row],[CONTRIBUTO SULLA BASE DEL REDDITO]]</f>
        <v>28542.837053198444</v>
      </c>
      <c r="S4609" s="3">
        <f>+Tabella2026[[#This Row],[CONTRIBUTO TOTALE]]/(PLAFOND/N_TESSERE)</f>
        <v>57.085674106396887</v>
      </c>
      <c r="T4609" s="3">
        <f>+MAX(CEILING(Tabella2026[[#This Row],[preDEF1]],1),1)</f>
        <v>58</v>
      </c>
      <c r="U4609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4609" s="21">
        <f>+Tabella2026[[#This Row],[DEF - n. card]]*(PLAFOND/N_TESSERE)</f>
        <v>29000</v>
      </c>
      <c r="W4609" s="18"/>
    </row>
    <row r="4610" spans="2:23" x14ac:dyDescent="0.25">
      <c r="B4610" s="1" t="s">
        <v>9233</v>
      </c>
      <c r="C4610" s="2">
        <v>83079</v>
      </c>
      <c r="D4610" s="1" t="s">
        <v>9234</v>
      </c>
      <c r="E4610" s="1" t="s">
        <v>21</v>
      </c>
      <c r="F4610" s="1" t="s">
        <v>42</v>
      </c>
      <c r="G4610" s="1" t="s">
        <v>4778</v>
      </c>
      <c r="H4610" s="1" t="s">
        <v>15836</v>
      </c>
      <c r="I4610" s="5">
        <v>1799</v>
      </c>
      <c r="J4610" s="5">
        <v>23550607</v>
      </c>
      <c r="K4610" s="3">
        <f>+Tabella2026[[#This Row],[POP_2024]]/SUM(Tabella2026[POP_2024])</f>
        <v>3.0520771565105168E-5</v>
      </c>
      <c r="L4610" s="3">
        <f>+Tabella2026[[#This Row],[INCIDENZA POPOLAZIONE]]*(PLAFOND/2)</f>
        <v>8985.2922581882867</v>
      </c>
      <c r="M4610" s="3">
        <f>+IFERROR(Tabella2026[[#This Row],[reddito_2024]]/Tabella2026[[#This Row],[POP_2024]],"")</f>
        <v>13090.943301834352</v>
      </c>
      <c r="N4610" s="3">
        <f>+IF(Tabella2026[[#This Row],[REDDITO COMPLESSIVO PROCAPITE]]&lt;media_aggr_reddito_pc,(media_aggr_reddito_pc-Tabella2026[[#This Row],[REDDITO COMPLESSIVO PROCAPITE]]),0)</f>
        <v>4734.1227607743895</v>
      </c>
      <c r="O4610" s="3">
        <f>+Tabella2026[[#This Row],[DIFFERENZA REDDITO INFERIORE ALLA MEDIA DALLA MEDIA]]*Tabella2026[[#This Row],[POP_2024]]</f>
        <v>8516686.846633127</v>
      </c>
      <c r="P4610" s="3">
        <f>+Tabella2026[[#This Row],[POPOLAZIONE PER DIFFERENZA ]]/SUM(Tabella2026[[POPOLAZIONE PER DIFFERENZA ]])</f>
        <v>7.5558521670904076E-5</v>
      </c>
      <c r="Q4610" s="3">
        <f>+Tabella2026[[#This Row],[INCIDENZA POPOLAZIONE PER DIFFERENZA]]*(PLAFOND-SUM(Tabella2026[CONTRIBUTO SULLA BASE DELLA POPOLAZIONE]))</f>
        <v>22244.372111022996</v>
      </c>
      <c r="R4610" s="3">
        <f>+Tabella2026[[#This Row],[CONTRIBUTO SULLA BASE DELLA POPOLAZIONE]]+Tabella2026[[#This Row],[CONTRIBUTO SULLA BASE DEL REDDITO]]</f>
        <v>31229.664369211285</v>
      </c>
      <c r="S4610" s="3">
        <f>+Tabella2026[[#This Row],[CONTRIBUTO TOTALE]]/(PLAFOND/N_TESSERE)</f>
        <v>62.45932873842257</v>
      </c>
      <c r="T4610" s="3">
        <f>+MAX(CEILING(Tabella2026[[#This Row],[preDEF1]],1),1)</f>
        <v>63</v>
      </c>
      <c r="U4610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4610" s="21">
        <f>+Tabella2026[[#This Row],[DEF - n. card]]*(PLAFOND/N_TESSERE)</f>
        <v>31500</v>
      </c>
      <c r="W4610" s="18"/>
    </row>
    <row r="4611" spans="2:23" x14ac:dyDescent="0.25">
      <c r="B4611" s="1" t="s">
        <v>9307</v>
      </c>
      <c r="C4611" s="2">
        <v>16241</v>
      </c>
      <c r="D4611" s="1" t="s">
        <v>9308</v>
      </c>
      <c r="E4611" s="1" t="s">
        <v>12</v>
      </c>
      <c r="F4611" s="1" t="s">
        <v>93</v>
      </c>
      <c r="G4611" s="1" t="s">
        <v>4778</v>
      </c>
      <c r="H4611" s="1" t="s">
        <v>15835</v>
      </c>
      <c r="I4611" s="5">
        <v>1799</v>
      </c>
      <c r="J4611" s="5">
        <v>32480251</v>
      </c>
      <c r="K4611" s="3">
        <f>+Tabella2026[[#This Row],[POP_2024]]/SUM(Tabella2026[POP_2024])</f>
        <v>3.0520771565105168E-5</v>
      </c>
      <c r="L4611" s="3">
        <f>+Tabella2026[[#This Row],[INCIDENZA POPOLAZIONE]]*(PLAFOND/2)</f>
        <v>8985.2922581882867</v>
      </c>
      <c r="M4611" s="3">
        <f>+IFERROR(Tabella2026[[#This Row],[reddito_2024]]/Tabella2026[[#This Row],[POP_2024]],"")</f>
        <v>18054.614230127849</v>
      </c>
      <c r="N4611" s="3">
        <f>+IF(Tabella2026[[#This Row],[REDDITO COMPLESSIVO PROCAPITE]]&lt;media_aggr_reddito_pc,(media_aggr_reddito_pc-Tabella2026[[#This Row],[REDDITO COMPLESSIVO PROCAPITE]]),0)</f>
        <v>0</v>
      </c>
      <c r="O4611" s="3">
        <f>+Tabella2026[[#This Row],[DIFFERENZA REDDITO INFERIORE ALLA MEDIA DALLA MEDIA]]*Tabella2026[[#This Row],[POP_2024]]</f>
        <v>0</v>
      </c>
      <c r="P4611" s="3">
        <f>+Tabella2026[[#This Row],[POPOLAZIONE PER DIFFERENZA ]]/SUM(Tabella2026[[POPOLAZIONE PER DIFFERENZA ]])</f>
        <v>0</v>
      </c>
      <c r="Q4611" s="3">
        <f>+Tabella2026[[#This Row],[INCIDENZA POPOLAZIONE PER DIFFERENZA]]*(PLAFOND-SUM(Tabella2026[CONTRIBUTO SULLA BASE DELLA POPOLAZIONE]))</f>
        <v>0</v>
      </c>
      <c r="R4611" s="3">
        <f>+Tabella2026[[#This Row],[CONTRIBUTO SULLA BASE DELLA POPOLAZIONE]]+Tabella2026[[#This Row],[CONTRIBUTO SULLA BASE DEL REDDITO]]</f>
        <v>8985.2922581882867</v>
      </c>
      <c r="S4611" s="3">
        <f>+Tabella2026[[#This Row],[CONTRIBUTO TOTALE]]/(PLAFOND/N_TESSERE)</f>
        <v>17.970584516376572</v>
      </c>
      <c r="T4611" s="3">
        <f>+MAX(CEILING(Tabella2026[[#This Row],[preDEF1]],1),1)</f>
        <v>18</v>
      </c>
      <c r="U4611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11" s="21">
        <f>+Tabella2026[[#This Row],[DEF - n. card]]*(PLAFOND/N_TESSERE)</f>
        <v>9000</v>
      </c>
      <c r="W4611" s="18"/>
    </row>
    <row r="4612" spans="2:23" x14ac:dyDescent="0.25">
      <c r="B4612" s="1" t="s">
        <v>9207</v>
      </c>
      <c r="C4612" s="2">
        <v>26079</v>
      </c>
      <c r="D4612" s="1" t="s">
        <v>9208</v>
      </c>
      <c r="E4612" s="1" t="s">
        <v>38</v>
      </c>
      <c r="F4612" s="1" t="s">
        <v>150</v>
      </c>
      <c r="G4612" s="1" t="s">
        <v>4778</v>
      </c>
      <c r="H4612" s="1" t="s">
        <v>15835</v>
      </c>
      <c r="I4612" s="5">
        <v>1798</v>
      </c>
      <c r="J4612" s="5">
        <v>36606338</v>
      </c>
      <c r="K4612" s="3">
        <f>+Tabella2026[[#This Row],[POP_2024]]/SUM(Tabella2026[POP_2024])</f>
        <v>3.0503806155674868E-5</v>
      </c>
      <c r="L4612" s="3">
        <f>+Tabella2026[[#This Row],[INCIDENZA POPOLAZIONE]]*(PLAFOND/2)</f>
        <v>8980.2976543760651</v>
      </c>
      <c r="M4612" s="3">
        <f>+IFERROR(Tabella2026[[#This Row],[reddito_2024]]/Tabella2026[[#This Row],[POP_2024]],"")</f>
        <v>20359.476084538375</v>
      </c>
      <c r="N4612" s="3">
        <f>+IF(Tabella2026[[#This Row],[REDDITO COMPLESSIVO PROCAPITE]]&lt;media_aggr_reddito_pc,(media_aggr_reddito_pc-Tabella2026[[#This Row],[REDDITO COMPLESSIVO PROCAPITE]]),0)</f>
        <v>0</v>
      </c>
      <c r="O4612" s="3">
        <f>+Tabella2026[[#This Row],[DIFFERENZA REDDITO INFERIORE ALLA MEDIA DALLA MEDIA]]*Tabella2026[[#This Row],[POP_2024]]</f>
        <v>0</v>
      </c>
      <c r="P4612" s="3">
        <f>+Tabella2026[[#This Row],[POPOLAZIONE PER DIFFERENZA ]]/SUM(Tabella2026[[POPOLAZIONE PER DIFFERENZA ]])</f>
        <v>0</v>
      </c>
      <c r="Q4612" s="3">
        <f>+Tabella2026[[#This Row],[INCIDENZA POPOLAZIONE PER DIFFERENZA]]*(PLAFOND-SUM(Tabella2026[CONTRIBUTO SULLA BASE DELLA POPOLAZIONE]))</f>
        <v>0</v>
      </c>
      <c r="R4612" s="3">
        <f>+Tabella2026[[#This Row],[CONTRIBUTO SULLA BASE DELLA POPOLAZIONE]]+Tabella2026[[#This Row],[CONTRIBUTO SULLA BASE DEL REDDITO]]</f>
        <v>8980.2976543760651</v>
      </c>
      <c r="S4612" s="3">
        <f>+Tabella2026[[#This Row],[CONTRIBUTO TOTALE]]/(PLAFOND/N_TESSERE)</f>
        <v>17.960595308752129</v>
      </c>
      <c r="T4612" s="3">
        <f>+MAX(CEILING(Tabella2026[[#This Row],[preDEF1]],1),1)</f>
        <v>18</v>
      </c>
      <c r="U4612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12" s="21">
        <f>+Tabella2026[[#This Row],[DEF - n. card]]*(PLAFOND/N_TESSERE)</f>
        <v>9000</v>
      </c>
      <c r="W4612" s="18"/>
    </row>
    <row r="4613" spans="2:23" x14ac:dyDescent="0.25">
      <c r="B4613" s="1" t="s">
        <v>9315</v>
      </c>
      <c r="C4613" s="2">
        <v>18009</v>
      </c>
      <c r="D4613" s="1" t="s">
        <v>9316</v>
      </c>
      <c r="E4613" s="1" t="s">
        <v>12</v>
      </c>
      <c r="F4613" s="1" t="s">
        <v>195</v>
      </c>
      <c r="G4613" s="1" t="s">
        <v>4778</v>
      </c>
      <c r="H4613" s="1" t="s">
        <v>15835</v>
      </c>
      <c r="I4613" s="5">
        <v>1797</v>
      </c>
      <c r="J4613" s="5">
        <v>32691616</v>
      </c>
      <c r="K4613" s="3">
        <f>+Tabella2026[[#This Row],[POP_2024]]/SUM(Tabella2026[POP_2024])</f>
        <v>3.0486840746244572E-5</v>
      </c>
      <c r="L4613" s="3">
        <f>+Tabella2026[[#This Row],[INCIDENZA POPOLAZIONE]]*(PLAFOND/2)</f>
        <v>8975.3030505638417</v>
      </c>
      <c r="M4613" s="3">
        <f>+IFERROR(Tabella2026[[#This Row],[reddito_2024]]/Tabella2026[[#This Row],[POP_2024]],"")</f>
        <v>18192.329437952143</v>
      </c>
      <c r="N4613" s="3">
        <f>+IF(Tabella2026[[#This Row],[REDDITO COMPLESSIVO PROCAPITE]]&lt;media_aggr_reddito_pc,(media_aggr_reddito_pc-Tabella2026[[#This Row],[REDDITO COMPLESSIVO PROCAPITE]]),0)</f>
        <v>0</v>
      </c>
      <c r="O4613" s="3">
        <f>+Tabella2026[[#This Row],[DIFFERENZA REDDITO INFERIORE ALLA MEDIA DALLA MEDIA]]*Tabella2026[[#This Row],[POP_2024]]</f>
        <v>0</v>
      </c>
      <c r="P4613" s="3">
        <f>+Tabella2026[[#This Row],[POPOLAZIONE PER DIFFERENZA ]]/SUM(Tabella2026[[POPOLAZIONE PER DIFFERENZA ]])</f>
        <v>0</v>
      </c>
      <c r="Q4613" s="3">
        <f>+Tabella2026[[#This Row],[INCIDENZA POPOLAZIONE PER DIFFERENZA]]*(PLAFOND-SUM(Tabella2026[CONTRIBUTO SULLA BASE DELLA POPOLAZIONE]))</f>
        <v>0</v>
      </c>
      <c r="R4613" s="3">
        <f>+Tabella2026[[#This Row],[CONTRIBUTO SULLA BASE DELLA POPOLAZIONE]]+Tabella2026[[#This Row],[CONTRIBUTO SULLA BASE DEL REDDITO]]</f>
        <v>8975.3030505638417</v>
      </c>
      <c r="S4613" s="3">
        <f>+Tabella2026[[#This Row],[CONTRIBUTO TOTALE]]/(PLAFOND/N_TESSERE)</f>
        <v>17.950606101127683</v>
      </c>
      <c r="T4613" s="3">
        <f>+MAX(CEILING(Tabella2026[[#This Row],[preDEF1]],1),1)</f>
        <v>18</v>
      </c>
      <c r="U4613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13" s="21">
        <f>+Tabella2026[[#This Row],[DEF - n. card]]*(PLAFOND/N_TESSERE)</f>
        <v>9000</v>
      </c>
      <c r="W4613" s="18"/>
    </row>
    <row r="4614" spans="2:23" x14ac:dyDescent="0.25">
      <c r="B4614" s="1" t="s">
        <v>9227</v>
      </c>
      <c r="C4614" s="2">
        <v>64039</v>
      </c>
      <c r="D4614" s="1" t="s">
        <v>9228</v>
      </c>
      <c r="E4614" s="1" t="s">
        <v>15</v>
      </c>
      <c r="F4614" s="1" t="s">
        <v>290</v>
      </c>
      <c r="G4614" s="1" t="s">
        <v>4778</v>
      </c>
      <c r="H4614" s="1" t="s">
        <v>15836</v>
      </c>
      <c r="I4614" s="5">
        <v>1797</v>
      </c>
      <c r="J4614" s="5">
        <v>25946376</v>
      </c>
      <c r="K4614" s="3">
        <f>+Tabella2026[[#This Row],[POP_2024]]/SUM(Tabella2026[POP_2024])</f>
        <v>3.0486840746244572E-5</v>
      </c>
      <c r="L4614" s="3">
        <f>+Tabella2026[[#This Row],[INCIDENZA POPOLAZIONE]]*(PLAFOND/2)</f>
        <v>8975.3030505638417</v>
      </c>
      <c r="M4614" s="3">
        <f>+IFERROR(Tabella2026[[#This Row],[reddito_2024]]/Tabella2026[[#This Row],[POP_2024]],"")</f>
        <v>14438.717863105176</v>
      </c>
      <c r="N4614" s="3">
        <f>+IF(Tabella2026[[#This Row],[REDDITO COMPLESSIVO PROCAPITE]]&lt;media_aggr_reddito_pc,(media_aggr_reddito_pc-Tabella2026[[#This Row],[REDDITO COMPLESSIVO PROCAPITE]]),0)</f>
        <v>3386.3481995035654</v>
      </c>
      <c r="O4614" s="3">
        <f>+Tabella2026[[#This Row],[DIFFERENZA REDDITO INFERIORE ALLA MEDIA DALLA MEDIA]]*Tabella2026[[#This Row],[POP_2024]]</f>
        <v>6085267.7145079067</v>
      </c>
      <c r="P4614" s="3">
        <f>+Tabella2026[[#This Row],[POPOLAZIONE PER DIFFERENZA ]]/SUM(Tabella2026[[POPOLAZIONE PER DIFFERENZA ]])</f>
        <v>5.3987406224953235E-5</v>
      </c>
      <c r="Q4614" s="3">
        <f>+Tabella2026[[#This Row],[INCIDENZA POPOLAZIONE PER DIFFERENZA]]*(PLAFOND-SUM(Tabella2026[CONTRIBUTO SULLA BASE DELLA POPOLAZIONE]))</f>
        <v>15893.851902071629</v>
      </c>
      <c r="R4614" s="3">
        <f>+Tabella2026[[#This Row],[CONTRIBUTO SULLA BASE DELLA POPOLAZIONE]]+Tabella2026[[#This Row],[CONTRIBUTO SULLA BASE DEL REDDITO]]</f>
        <v>24869.154952635472</v>
      </c>
      <c r="S4614" s="3">
        <f>+Tabella2026[[#This Row],[CONTRIBUTO TOTALE]]/(PLAFOND/N_TESSERE)</f>
        <v>49.738309905270945</v>
      </c>
      <c r="T4614" s="3">
        <f>+MAX(CEILING(Tabella2026[[#This Row],[preDEF1]],1),1)</f>
        <v>50</v>
      </c>
      <c r="U4614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4614" s="21">
        <f>+Tabella2026[[#This Row],[DEF - n. card]]*(PLAFOND/N_TESSERE)</f>
        <v>25000</v>
      </c>
      <c r="W4614" s="18"/>
    </row>
    <row r="4615" spans="2:23" x14ac:dyDescent="0.25">
      <c r="B4615" s="1" t="s">
        <v>9299</v>
      </c>
      <c r="C4615" s="2">
        <v>35042</v>
      </c>
      <c r="D4615" s="1" t="s">
        <v>9300</v>
      </c>
      <c r="E4615" s="1" t="s">
        <v>27</v>
      </c>
      <c r="F4615" s="1" t="s">
        <v>64</v>
      </c>
      <c r="G4615" s="1" t="s">
        <v>4778</v>
      </c>
      <c r="H4615" s="1" t="s">
        <v>15835</v>
      </c>
      <c r="I4615" s="5">
        <v>1797</v>
      </c>
      <c r="J4615" s="5">
        <v>35434775</v>
      </c>
      <c r="K4615" s="3">
        <f>+Tabella2026[[#This Row],[POP_2024]]/SUM(Tabella2026[POP_2024])</f>
        <v>3.0486840746244572E-5</v>
      </c>
      <c r="L4615" s="3">
        <f>+Tabella2026[[#This Row],[INCIDENZA POPOLAZIONE]]*(PLAFOND/2)</f>
        <v>8975.3030505638417</v>
      </c>
      <c r="M4615" s="3">
        <f>+IFERROR(Tabella2026[[#This Row],[reddito_2024]]/Tabella2026[[#This Row],[POP_2024]],"")</f>
        <v>19718.850862548694</v>
      </c>
      <c r="N4615" s="3">
        <f>+IF(Tabella2026[[#This Row],[REDDITO COMPLESSIVO PROCAPITE]]&lt;media_aggr_reddito_pc,(media_aggr_reddito_pc-Tabella2026[[#This Row],[REDDITO COMPLESSIVO PROCAPITE]]),0)</f>
        <v>0</v>
      </c>
      <c r="O4615" s="3">
        <f>+Tabella2026[[#This Row],[DIFFERENZA REDDITO INFERIORE ALLA MEDIA DALLA MEDIA]]*Tabella2026[[#This Row],[POP_2024]]</f>
        <v>0</v>
      </c>
      <c r="P4615" s="3">
        <f>+Tabella2026[[#This Row],[POPOLAZIONE PER DIFFERENZA ]]/SUM(Tabella2026[[POPOLAZIONE PER DIFFERENZA ]])</f>
        <v>0</v>
      </c>
      <c r="Q4615" s="3">
        <f>+Tabella2026[[#This Row],[INCIDENZA POPOLAZIONE PER DIFFERENZA]]*(PLAFOND-SUM(Tabella2026[CONTRIBUTO SULLA BASE DELLA POPOLAZIONE]))</f>
        <v>0</v>
      </c>
      <c r="R4615" s="3">
        <f>+Tabella2026[[#This Row],[CONTRIBUTO SULLA BASE DELLA POPOLAZIONE]]+Tabella2026[[#This Row],[CONTRIBUTO SULLA BASE DEL REDDITO]]</f>
        <v>8975.3030505638417</v>
      </c>
      <c r="S4615" s="3">
        <f>+Tabella2026[[#This Row],[CONTRIBUTO TOTALE]]/(PLAFOND/N_TESSERE)</f>
        <v>17.950606101127683</v>
      </c>
      <c r="T4615" s="3">
        <f>+MAX(CEILING(Tabella2026[[#This Row],[preDEF1]],1),1)</f>
        <v>18</v>
      </c>
      <c r="U4615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15" s="21">
        <f>+Tabella2026[[#This Row],[DEF - n. card]]*(PLAFOND/N_TESSERE)</f>
        <v>9000</v>
      </c>
      <c r="W4615" s="18"/>
    </row>
    <row r="4616" spans="2:23" x14ac:dyDescent="0.25">
      <c r="B4616" s="1" t="s">
        <v>9215</v>
      </c>
      <c r="C4616" s="2">
        <v>22136</v>
      </c>
      <c r="D4616" s="1" t="s">
        <v>9216</v>
      </c>
      <c r="E4616" s="1" t="s">
        <v>99</v>
      </c>
      <c r="F4616" s="1" t="s">
        <v>98</v>
      </c>
      <c r="G4616" s="1" t="s">
        <v>4778</v>
      </c>
      <c r="H4616" s="1" t="s">
        <v>15835</v>
      </c>
      <c r="I4616" s="5">
        <v>1796</v>
      </c>
      <c r="J4616" s="5">
        <v>39166257</v>
      </c>
      <c r="K4616" s="3">
        <f>+Tabella2026[[#This Row],[POP_2024]]/SUM(Tabella2026[POP_2024])</f>
        <v>3.0469875336814272E-5</v>
      </c>
      <c r="L4616" s="3">
        <f>+Tabella2026[[#This Row],[INCIDENZA POPOLAZIONE]]*(PLAFOND/2)</f>
        <v>8970.3084467516182</v>
      </c>
      <c r="M4616" s="3">
        <f>+IFERROR(Tabella2026[[#This Row],[reddito_2024]]/Tabella2026[[#This Row],[POP_2024]],"")</f>
        <v>21807.492761692651</v>
      </c>
      <c r="N4616" s="3">
        <f>+IF(Tabella2026[[#This Row],[REDDITO COMPLESSIVO PROCAPITE]]&lt;media_aggr_reddito_pc,(media_aggr_reddito_pc-Tabella2026[[#This Row],[REDDITO COMPLESSIVO PROCAPITE]]),0)</f>
        <v>0</v>
      </c>
      <c r="O4616" s="3">
        <f>+Tabella2026[[#This Row],[DIFFERENZA REDDITO INFERIORE ALLA MEDIA DALLA MEDIA]]*Tabella2026[[#This Row],[POP_2024]]</f>
        <v>0</v>
      </c>
      <c r="P4616" s="3">
        <f>+Tabella2026[[#This Row],[POPOLAZIONE PER DIFFERENZA ]]/SUM(Tabella2026[[POPOLAZIONE PER DIFFERENZA ]])</f>
        <v>0</v>
      </c>
      <c r="Q4616" s="3">
        <f>+Tabella2026[[#This Row],[INCIDENZA POPOLAZIONE PER DIFFERENZA]]*(PLAFOND-SUM(Tabella2026[CONTRIBUTO SULLA BASE DELLA POPOLAZIONE]))</f>
        <v>0</v>
      </c>
      <c r="R4616" s="3">
        <f>+Tabella2026[[#This Row],[CONTRIBUTO SULLA BASE DELLA POPOLAZIONE]]+Tabella2026[[#This Row],[CONTRIBUTO SULLA BASE DEL REDDITO]]</f>
        <v>8970.3084467516182</v>
      </c>
      <c r="S4616" s="3">
        <f>+Tabella2026[[#This Row],[CONTRIBUTO TOTALE]]/(PLAFOND/N_TESSERE)</f>
        <v>17.940616893503236</v>
      </c>
      <c r="T4616" s="3">
        <f>+MAX(CEILING(Tabella2026[[#This Row],[preDEF1]],1),1)</f>
        <v>18</v>
      </c>
      <c r="U4616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16" s="21">
        <f>+Tabella2026[[#This Row],[DEF - n. card]]*(PLAFOND/N_TESSERE)</f>
        <v>9000</v>
      </c>
      <c r="W4616" s="18"/>
    </row>
    <row r="4617" spans="2:23" x14ac:dyDescent="0.25">
      <c r="B4617" s="1" t="s">
        <v>9285</v>
      </c>
      <c r="C4617" s="2">
        <v>40036</v>
      </c>
      <c r="D4617" s="1" t="s">
        <v>9286</v>
      </c>
      <c r="E4617" s="1" t="s">
        <v>27</v>
      </c>
      <c r="F4617" s="1" t="s">
        <v>104</v>
      </c>
      <c r="G4617" s="1" t="s">
        <v>4778</v>
      </c>
      <c r="H4617" s="1" t="s">
        <v>15835</v>
      </c>
      <c r="I4617" s="5">
        <v>1795</v>
      </c>
      <c r="J4617" s="5">
        <v>34154500</v>
      </c>
      <c r="K4617" s="3">
        <f>+Tabella2026[[#This Row],[POP_2024]]/SUM(Tabella2026[POP_2024])</f>
        <v>3.0452909927383976E-5</v>
      </c>
      <c r="L4617" s="3">
        <f>+Tabella2026[[#This Row],[INCIDENZA POPOLAZIONE]]*(PLAFOND/2)</f>
        <v>8965.3138429393966</v>
      </c>
      <c r="M4617" s="3">
        <f>+IFERROR(Tabella2026[[#This Row],[reddito_2024]]/Tabella2026[[#This Row],[POP_2024]],"")</f>
        <v>19027.57660167131</v>
      </c>
      <c r="N4617" s="3">
        <f>+IF(Tabella2026[[#This Row],[REDDITO COMPLESSIVO PROCAPITE]]&lt;media_aggr_reddito_pc,(media_aggr_reddito_pc-Tabella2026[[#This Row],[REDDITO COMPLESSIVO PROCAPITE]]),0)</f>
        <v>0</v>
      </c>
      <c r="O4617" s="3">
        <f>+Tabella2026[[#This Row],[DIFFERENZA REDDITO INFERIORE ALLA MEDIA DALLA MEDIA]]*Tabella2026[[#This Row],[POP_2024]]</f>
        <v>0</v>
      </c>
      <c r="P4617" s="3">
        <f>+Tabella2026[[#This Row],[POPOLAZIONE PER DIFFERENZA ]]/SUM(Tabella2026[[POPOLAZIONE PER DIFFERENZA ]])</f>
        <v>0</v>
      </c>
      <c r="Q4617" s="3">
        <f>+Tabella2026[[#This Row],[INCIDENZA POPOLAZIONE PER DIFFERENZA]]*(PLAFOND-SUM(Tabella2026[CONTRIBUTO SULLA BASE DELLA POPOLAZIONE]))</f>
        <v>0</v>
      </c>
      <c r="R4617" s="3">
        <f>+Tabella2026[[#This Row],[CONTRIBUTO SULLA BASE DELLA POPOLAZIONE]]+Tabella2026[[#This Row],[CONTRIBUTO SULLA BASE DEL REDDITO]]</f>
        <v>8965.3138429393966</v>
      </c>
      <c r="S4617" s="3">
        <f>+Tabella2026[[#This Row],[CONTRIBUTO TOTALE]]/(PLAFOND/N_TESSERE)</f>
        <v>17.930627685878793</v>
      </c>
      <c r="T4617" s="3">
        <f>+MAX(CEILING(Tabella2026[[#This Row],[preDEF1]],1),1)</f>
        <v>18</v>
      </c>
      <c r="U4617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17" s="21">
        <f>+Tabella2026[[#This Row],[DEF - n. card]]*(PLAFOND/N_TESSERE)</f>
        <v>9000</v>
      </c>
      <c r="W4617" s="18"/>
    </row>
    <row r="4618" spans="2:23" x14ac:dyDescent="0.25">
      <c r="B4618" s="1" t="s">
        <v>9071</v>
      </c>
      <c r="C4618" s="2">
        <v>76094</v>
      </c>
      <c r="D4618" s="1" t="s">
        <v>9072</v>
      </c>
      <c r="E4618" s="1" t="s">
        <v>213</v>
      </c>
      <c r="F4618" s="1" t="s">
        <v>212</v>
      </c>
      <c r="G4618" s="1" t="s">
        <v>4778</v>
      </c>
      <c r="H4618" s="1" t="s">
        <v>15836</v>
      </c>
      <c r="I4618" s="5">
        <v>1794</v>
      </c>
      <c r="J4618" s="5">
        <v>27157599</v>
      </c>
      <c r="K4618" s="3">
        <f>+Tabella2026[[#This Row],[POP_2024]]/SUM(Tabella2026[POP_2024])</f>
        <v>3.0435944517953679E-5</v>
      </c>
      <c r="L4618" s="3">
        <f>+Tabella2026[[#This Row],[INCIDENZA POPOLAZIONE]]*(PLAFOND/2)</f>
        <v>8960.319239127175</v>
      </c>
      <c r="M4618" s="3">
        <f>+IFERROR(Tabella2026[[#This Row],[reddito_2024]]/Tabella2026[[#This Row],[POP_2024]],"")</f>
        <v>15138.015050167223</v>
      </c>
      <c r="N4618" s="3">
        <f>+IF(Tabella2026[[#This Row],[REDDITO COMPLESSIVO PROCAPITE]]&lt;media_aggr_reddito_pc,(media_aggr_reddito_pc-Tabella2026[[#This Row],[REDDITO COMPLESSIVO PROCAPITE]]),0)</f>
        <v>2687.0510124415177</v>
      </c>
      <c r="O4618" s="3">
        <f>+Tabella2026[[#This Row],[DIFFERENZA REDDITO INFERIORE ALLA MEDIA DALLA MEDIA]]*Tabella2026[[#This Row],[POP_2024]]</f>
        <v>4820569.5163200833</v>
      </c>
      <c r="P4618" s="3">
        <f>+Tabella2026[[#This Row],[POPOLAZIONE PER DIFFERENZA ]]/SUM(Tabella2026[[POPOLAZIONE PER DIFFERENZA ]])</f>
        <v>4.2767230124113632E-5</v>
      </c>
      <c r="Q4618" s="3">
        <f>+Tabella2026[[#This Row],[INCIDENZA POPOLAZIONE PER DIFFERENZA]]*(PLAFOND-SUM(Tabella2026[CONTRIBUTO SULLA BASE DELLA POPOLAZIONE]))</f>
        <v>12590.640473116511</v>
      </c>
      <c r="R4618" s="3">
        <f>+Tabella2026[[#This Row],[CONTRIBUTO SULLA BASE DELLA POPOLAZIONE]]+Tabella2026[[#This Row],[CONTRIBUTO SULLA BASE DEL REDDITO]]</f>
        <v>21550.959712243686</v>
      </c>
      <c r="S4618" s="3">
        <f>+Tabella2026[[#This Row],[CONTRIBUTO TOTALE]]/(PLAFOND/N_TESSERE)</f>
        <v>43.10191942448737</v>
      </c>
      <c r="T4618" s="3">
        <f>+MAX(CEILING(Tabella2026[[#This Row],[preDEF1]],1),1)</f>
        <v>44</v>
      </c>
      <c r="U4618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4618" s="21">
        <f>+Tabella2026[[#This Row],[DEF - n. card]]*(PLAFOND/N_TESSERE)</f>
        <v>22000</v>
      </c>
      <c r="W4618" s="18"/>
    </row>
    <row r="4619" spans="2:23" x14ac:dyDescent="0.25">
      <c r="B4619" s="1" t="s">
        <v>9219</v>
      </c>
      <c r="C4619" s="2">
        <v>28052</v>
      </c>
      <c r="D4619" s="1" t="s">
        <v>9220</v>
      </c>
      <c r="E4619" s="1" t="s">
        <v>38</v>
      </c>
      <c r="F4619" s="1" t="s">
        <v>45</v>
      </c>
      <c r="G4619" s="1" t="s">
        <v>4778</v>
      </c>
      <c r="H4619" s="1" t="s">
        <v>15835</v>
      </c>
      <c r="I4619" s="5">
        <v>1792</v>
      </c>
      <c r="J4619" s="5">
        <v>28231278</v>
      </c>
      <c r="K4619" s="3">
        <f>+Tabella2026[[#This Row],[POP_2024]]/SUM(Tabella2026[POP_2024])</f>
        <v>3.0402013699093083E-5</v>
      </c>
      <c r="L4619" s="3">
        <f>+Tabella2026[[#This Row],[INCIDENZA POPOLAZIONE]]*(PLAFOND/2)</f>
        <v>8950.33003150273</v>
      </c>
      <c r="M4619" s="3">
        <f>+IFERROR(Tabella2026[[#This Row],[reddito_2024]]/Tabella2026[[#This Row],[POP_2024]],"")</f>
        <v>15754.061383928571</v>
      </c>
      <c r="N4619" s="3">
        <f>+IF(Tabella2026[[#This Row],[REDDITO COMPLESSIVO PROCAPITE]]&lt;media_aggr_reddito_pc,(media_aggr_reddito_pc-Tabella2026[[#This Row],[REDDITO COMPLESSIVO PROCAPITE]]),0)</f>
        <v>2071.0046786801704</v>
      </c>
      <c r="O4619" s="3">
        <f>+Tabella2026[[#This Row],[DIFFERENZA REDDITO INFERIORE ALLA MEDIA DALLA MEDIA]]*Tabella2026[[#This Row],[POP_2024]]</f>
        <v>3711240.3841948654</v>
      </c>
      <c r="P4619" s="3">
        <f>+Tabella2026[[#This Row],[POPOLAZIONE PER DIFFERENZA ]]/SUM(Tabella2026[[POPOLAZIONE PER DIFFERENZA ]])</f>
        <v>3.2925460574610413E-5</v>
      </c>
      <c r="Q4619" s="3">
        <f>+Tabella2026[[#This Row],[INCIDENZA POPOLAZIONE PER DIFFERENZA]]*(PLAFOND-SUM(Tabella2026[CONTRIBUTO SULLA BASE DELLA POPOLAZIONE]))</f>
        <v>9693.230899069913</v>
      </c>
      <c r="R4619" s="3">
        <f>+Tabella2026[[#This Row],[CONTRIBUTO SULLA BASE DELLA POPOLAZIONE]]+Tabella2026[[#This Row],[CONTRIBUTO SULLA BASE DEL REDDITO]]</f>
        <v>18643.560930572643</v>
      </c>
      <c r="S4619" s="3">
        <f>+Tabella2026[[#This Row],[CONTRIBUTO TOTALE]]/(PLAFOND/N_TESSERE)</f>
        <v>37.287121861145287</v>
      </c>
      <c r="T4619" s="3">
        <f>+MAX(CEILING(Tabella2026[[#This Row],[preDEF1]],1),1)</f>
        <v>38</v>
      </c>
      <c r="U4619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4619" s="21">
        <f>+Tabella2026[[#This Row],[DEF - n. card]]*(PLAFOND/N_TESSERE)</f>
        <v>19000</v>
      </c>
      <c r="W4619" s="18"/>
    </row>
    <row r="4620" spans="2:23" x14ac:dyDescent="0.25">
      <c r="B4620" s="1" t="s">
        <v>9271</v>
      </c>
      <c r="C4620" s="2">
        <v>12101</v>
      </c>
      <c r="D4620" s="1" t="s">
        <v>9272</v>
      </c>
      <c r="E4620" s="1" t="s">
        <v>12</v>
      </c>
      <c r="F4620" s="1" t="s">
        <v>157</v>
      </c>
      <c r="G4620" s="1" t="s">
        <v>4778</v>
      </c>
      <c r="H4620" s="1" t="s">
        <v>15835</v>
      </c>
      <c r="I4620" s="5">
        <v>1792</v>
      </c>
      <c r="J4620" s="5">
        <v>36908287</v>
      </c>
      <c r="K4620" s="3">
        <f>+Tabella2026[[#This Row],[POP_2024]]/SUM(Tabella2026[POP_2024])</f>
        <v>3.0402013699093083E-5</v>
      </c>
      <c r="L4620" s="3">
        <f>+Tabella2026[[#This Row],[INCIDENZA POPOLAZIONE]]*(PLAFOND/2)</f>
        <v>8950.33003150273</v>
      </c>
      <c r="M4620" s="3">
        <f>+IFERROR(Tabella2026[[#This Row],[reddito_2024]]/Tabella2026[[#This Row],[POP_2024]],"")</f>
        <v>20596.142299107141</v>
      </c>
      <c r="N4620" s="3">
        <f>+IF(Tabella2026[[#This Row],[REDDITO COMPLESSIVO PROCAPITE]]&lt;media_aggr_reddito_pc,(media_aggr_reddito_pc-Tabella2026[[#This Row],[REDDITO COMPLESSIVO PROCAPITE]]),0)</f>
        <v>0</v>
      </c>
      <c r="O4620" s="3">
        <f>+Tabella2026[[#This Row],[DIFFERENZA REDDITO INFERIORE ALLA MEDIA DALLA MEDIA]]*Tabella2026[[#This Row],[POP_2024]]</f>
        <v>0</v>
      </c>
      <c r="P4620" s="3">
        <f>+Tabella2026[[#This Row],[POPOLAZIONE PER DIFFERENZA ]]/SUM(Tabella2026[[POPOLAZIONE PER DIFFERENZA ]])</f>
        <v>0</v>
      </c>
      <c r="Q4620" s="3">
        <f>+Tabella2026[[#This Row],[INCIDENZA POPOLAZIONE PER DIFFERENZA]]*(PLAFOND-SUM(Tabella2026[CONTRIBUTO SULLA BASE DELLA POPOLAZIONE]))</f>
        <v>0</v>
      </c>
      <c r="R4620" s="3">
        <f>+Tabella2026[[#This Row],[CONTRIBUTO SULLA BASE DELLA POPOLAZIONE]]+Tabella2026[[#This Row],[CONTRIBUTO SULLA BASE DEL REDDITO]]</f>
        <v>8950.33003150273</v>
      </c>
      <c r="S4620" s="3">
        <f>+Tabella2026[[#This Row],[CONTRIBUTO TOTALE]]/(PLAFOND/N_TESSERE)</f>
        <v>17.900660063005461</v>
      </c>
      <c r="T4620" s="3">
        <f>+MAX(CEILING(Tabella2026[[#This Row],[preDEF1]],1),1)</f>
        <v>18</v>
      </c>
      <c r="U4620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20" s="21">
        <f>+Tabella2026[[#This Row],[DEF - n. card]]*(PLAFOND/N_TESSERE)</f>
        <v>9000</v>
      </c>
      <c r="W4620" s="18"/>
    </row>
    <row r="4621" spans="2:23" x14ac:dyDescent="0.25">
      <c r="B4621" s="1" t="s">
        <v>9257</v>
      </c>
      <c r="C4621" s="2">
        <v>42031</v>
      </c>
      <c r="D4621" s="1" t="s">
        <v>9258</v>
      </c>
      <c r="E4621" s="1" t="s">
        <v>117</v>
      </c>
      <c r="F4621" s="1" t="s">
        <v>116</v>
      </c>
      <c r="G4621" s="1" t="s">
        <v>4778</v>
      </c>
      <c r="H4621" s="1" t="s">
        <v>15834</v>
      </c>
      <c r="I4621" s="5">
        <v>1792</v>
      </c>
      <c r="J4621" s="5">
        <v>32931801</v>
      </c>
      <c r="K4621" s="3">
        <f>+Tabella2026[[#This Row],[POP_2024]]/SUM(Tabella2026[POP_2024])</f>
        <v>3.0402013699093083E-5</v>
      </c>
      <c r="L4621" s="3">
        <f>+Tabella2026[[#This Row],[INCIDENZA POPOLAZIONE]]*(PLAFOND/2)</f>
        <v>8950.33003150273</v>
      </c>
      <c r="M4621" s="3">
        <f>+IFERROR(Tabella2026[[#This Row],[reddito_2024]]/Tabella2026[[#This Row],[POP_2024]],"")</f>
        <v>18377.12109375</v>
      </c>
      <c r="N4621" s="3">
        <f>+IF(Tabella2026[[#This Row],[REDDITO COMPLESSIVO PROCAPITE]]&lt;media_aggr_reddito_pc,(media_aggr_reddito_pc-Tabella2026[[#This Row],[REDDITO COMPLESSIVO PROCAPITE]]),0)</f>
        <v>0</v>
      </c>
      <c r="O4621" s="3">
        <f>+Tabella2026[[#This Row],[DIFFERENZA REDDITO INFERIORE ALLA MEDIA DALLA MEDIA]]*Tabella2026[[#This Row],[POP_2024]]</f>
        <v>0</v>
      </c>
      <c r="P4621" s="3">
        <f>+Tabella2026[[#This Row],[POPOLAZIONE PER DIFFERENZA ]]/SUM(Tabella2026[[POPOLAZIONE PER DIFFERENZA ]])</f>
        <v>0</v>
      </c>
      <c r="Q4621" s="3">
        <f>+Tabella2026[[#This Row],[INCIDENZA POPOLAZIONE PER DIFFERENZA]]*(PLAFOND-SUM(Tabella2026[CONTRIBUTO SULLA BASE DELLA POPOLAZIONE]))</f>
        <v>0</v>
      </c>
      <c r="R4621" s="3">
        <f>+Tabella2026[[#This Row],[CONTRIBUTO SULLA BASE DELLA POPOLAZIONE]]+Tabella2026[[#This Row],[CONTRIBUTO SULLA BASE DEL REDDITO]]</f>
        <v>8950.33003150273</v>
      </c>
      <c r="S4621" s="3">
        <f>+Tabella2026[[#This Row],[CONTRIBUTO TOTALE]]/(PLAFOND/N_TESSERE)</f>
        <v>17.900660063005461</v>
      </c>
      <c r="T4621" s="3">
        <f>+MAX(CEILING(Tabella2026[[#This Row],[preDEF1]],1),1)</f>
        <v>18</v>
      </c>
      <c r="U4621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21" s="21">
        <f>+Tabella2026[[#This Row],[DEF - n. card]]*(PLAFOND/N_TESSERE)</f>
        <v>9000</v>
      </c>
      <c r="W4621" s="18"/>
    </row>
    <row r="4622" spans="2:23" x14ac:dyDescent="0.25">
      <c r="B4622" s="1" t="s">
        <v>9291</v>
      </c>
      <c r="C4622" s="2">
        <v>7027</v>
      </c>
      <c r="D4622" s="1" t="s">
        <v>9292</v>
      </c>
      <c r="E4622" s="1" t="s">
        <v>565</v>
      </c>
      <c r="F4622" s="1" t="s">
        <v>565</v>
      </c>
      <c r="G4622" s="1" t="s">
        <v>4778</v>
      </c>
      <c r="H4622" s="1" t="s">
        <v>15835</v>
      </c>
      <c r="I4622" s="5">
        <v>1789</v>
      </c>
      <c r="J4622" s="5">
        <v>36428547</v>
      </c>
      <c r="K4622" s="3">
        <f>+Tabella2026[[#This Row],[POP_2024]]/SUM(Tabella2026[POP_2024])</f>
        <v>3.0351117470802191E-5</v>
      </c>
      <c r="L4622" s="3">
        <f>+Tabella2026[[#This Row],[INCIDENZA POPOLAZIONE]]*(PLAFOND/2)</f>
        <v>8935.3462200660615</v>
      </c>
      <c r="M4622" s="3">
        <f>+IFERROR(Tabella2026[[#This Row],[reddito_2024]]/Tabella2026[[#This Row],[POP_2024]],"")</f>
        <v>20362.519284516489</v>
      </c>
      <c r="N4622" s="3">
        <f>+IF(Tabella2026[[#This Row],[REDDITO COMPLESSIVO PROCAPITE]]&lt;media_aggr_reddito_pc,(media_aggr_reddito_pc-Tabella2026[[#This Row],[REDDITO COMPLESSIVO PROCAPITE]]),0)</f>
        <v>0</v>
      </c>
      <c r="O4622" s="3">
        <f>+Tabella2026[[#This Row],[DIFFERENZA REDDITO INFERIORE ALLA MEDIA DALLA MEDIA]]*Tabella2026[[#This Row],[POP_2024]]</f>
        <v>0</v>
      </c>
      <c r="P4622" s="3">
        <f>+Tabella2026[[#This Row],[POPOLAZIONE PER DIFFERENZA ]]/SUM(Tabella2026[[POPOLAZIONE PER DIFFERENZA ]])</f>
        <v>0</v>
      </c>
      <c r="Q4622" s="3">
        <f>+Tabella2026[[#This Row],[INCIDENZA POPOLAZIONE PER DIFFERENZA]]*(PLAFOND-SUM(Tabella2026[CONTRIBUTO SULLA BASE DELLA POPOLAZIONE]))</f>
        <v>0</v>
      </c>
      <c r="R4622" s="3">
        <f>+Tabella2026[[#This Row],[CONTRIBUTO SULLA BASE DELLA POPOLAZIONE]]+Tabella2026[[#This Row],[CONTRIBUTO SULLA BASE DEL REDDITO]]</f>
        <v>8935.3462200660615</v>
      </c>
      <c r="S4622" s="3">
        <f>+Tabella2026[[#This Row],[CONTRIBUTO TOTALE]]/(PLAFOND/N_TESSERE)</f>
        <v>17.870692440132125</v>
      </c>
      <c r="T4622" s="3">
        <f>+MAX(CEILING(Tabella2026[[#This Row],[preDEF1]],1),1)</f>
        <v>18</v>
      </c>
      <c r="U4622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22" s="21">
        <f>+Tabella2026[[#This Row],[DEF - n. card]]*(PLAFOND/N_TESSERE)</f>
        <v>9000</v>
      </c>
      <c r="W4622" s="18"/>
    </row>
    <row r="4623" spans="2:23" x14ac:dyDescent="0.25">
      <c r="B4623" s="1" t="s">
        <v>9209</v>
      </c>
      <c r="C4623" s="2">
        <v>55012</v>
      </c>
      <c r="D4623" s="1" t="s">
        <v>9210</v>
      </c>
      <c r="E4623" s="1" t="s">
        <v>67</v>
      </c>
      <c r="F4623" s="1" t="s">
        <v>108</v>
      </c>
      <c r="G4623" s="1" t="s">
        <v>4778</v>
      </c>
      <c r="H4623" s="1" t="s">
        <v>15834</v>
      </c>
      <c r="I4623" s="5">
        <v>1788</v>
      </c>
      <c r="J4623" s="5">
        <v>29032151</v>
      </c>
      <c r="K4623" s="3">
        <f>+Tabella2026[[#This Row],[POP_2024]]/SUM(Tabella2026[POP_2024])</f>
        <v>3.0334152061371895E-5</v>
      </c>
      <c r="L4623" s="3">
        <f>+Tabella2026[[#This Row],[INCIDENZA POPOLAZIONE]]*(PLAFOND/2)</f>
        <v>8930.3516162538399</v>
      </c>
      <c r="M4623" s="3">
        <f>+IFERROR(Tabella2026[[#This Row],[reddito_2024]]/Tabella2026[[#This Row],[POP_2024]],"")</f>
        <v>16237.22091722595</v>
      </c>
      <c r="N4623" s="3">
        <f>+IF(Tabella2026[[#This Row],[REDDITO COMPLESSIVO PROCAPITE]]&lt;media_aggr_reddito_pc,(media_aggr_reddito_pc-Tabella2026[[#This Row],[REDDITO COMPLESSIVO PROCAPITE]]),0)</f>
        <v>1587.8451453827911</v>
      </c>
      <c r="O4623" s="3">
        <f>+Tabella2026[[#This Row],[DIFFERENZA REDDITO INFERIORE ALLA MEDIA DALLA MEDIA]]*Tabella2026[[#This Row],[POP_2024]]</f>
        <v>2839067.1199444304</v>
      </c>
      <c r="P4623" s="3">
        <f>+Tabella2026[[#This Row],[POPOLAZIONE PER DIFFERENZA ]]/SUM(Tabella2026[[POPOLAZIONE PER DIFFERENZA ]])</f>
        <v>2.5187695446648512E-5</v>
      </c>
      <c r="Q4623" s="3">
        <f>+Tabella2026[[#This Row],[INCIDENZA POPOLAZIONE PER DIFFERENZA]]*(PLAFOND-SUM(Tabella2026[CONTRIBUTO SULLA BASE DELLA POPOLAZIONE]))</f>
        <v>7415.2386487217673</v>
      </c>
      <c r="R4623" s="3">
        <f>+Tabella2026[[#This Row],[CONTRIBUTO SULLA BASE DELLA POPOLAZIONE]]+Tabella2026[[#This Row],[CONTRIBUTO SULLA BASE DEL REDDITO]]</f>
        <v>16345.590264975606</v>
      </c>
      <c r="S4623" s="3">
        <f>+Tabella2026[[#This Row],[CONTRIBUTO TOTALE]]/(PLAFOND/N_TESSERE)</f>
        <v>32.691180529951211</v>
      </c>
      <c r="T4623" s="3">
        <f>+MAX(CEILING(Tabella2026[[#This Row],[preDEF1]],1),1)</f>
        <v>33</v>
      </c>
      <c r="U4623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4623" s="21">
        <f>+Tabella2026[[#This Row],[DEF - n. card]]*(PLAFOND/N_TESSERE)</f>
        <v>16500</v>
      </c>
      <c r="W4623" s="18"/>
    </row>
    <row r="4624" spans="2:23" x14ac:dyDescent="0.25">
      <c r="B4624" s="1" t="s">
        <v>9313</v>
      </c>
      <c r="C4624" s="2">
        <v>28049</v>
      </c>
      <c r="D4624" s="1" t="s">
        <v>9314</v>
      </c>
      <c r="E4624" s="1" t="s">
        <v>38</v>
      </c>
      <c r="F4624" s="1" t="s">
        <v>45</v>
      </c>
      <c r="G4624" s="1" t="s">
        <v>4778</v>
      </c>
      <c r="H4624" s="1" t="s">
        <v>15835</v>
      </c>
      <c r="I4624" s="5">
        <v>1788</v>
      </c>
      <c r="J4624" s="5">
        <v>27805950</v>
      </c>
      <c r="K4624" s="3">
        <f>+Tabella2026[[#This Row],[POP_2024]]/SUM(Tabella2026[POP_2024])</f>
        <v>3.0334152061371895E-5</v>
      </c>
      <c r="L4624" s="3">
        <f>+Tabella2026[[#This Row],[INCIDENZA POPOLAZIONE]]*(PLAFOND/2)</f>
        <v>8930.3516162538399</v>
      </c>
      <c r="M4624" s="3">
        <f>+IFERROR(Tabella2026[[#This Row],[reddito_2024]]/Tabella2026[[#This Row],[POP_2024]],"")</f>
        <v>15551.426174496644</v>
      </c>
      <c r="N4624" s="3">
        <f>+IF(Tabella2026[[#This Row],[REDDITO COMPLESSIVO PROCAPITE]]&lt;media_aggr_reddito_pc,(media_aggr_reddito_pc-Tabella2026[[#This Row],[REDDITO COMPLESSIVO PROCAPITE]]),0)</f>
        <v>2273.6398881120967</v>
      </c>
      <c r="O4624" s="3">
        <f>+Tabella2026[[#This Row],[DIFFERENZA REDDITO INFERIORE ALLA MEDIA DALLA MEDIA]]*Tabella2026[[#This Row],[POP_2024]]</f>
        <v>4065268.119944429</v>
      </c>
      <c r="P4624" s="3">
        <f>+Tabella2026[[#This Row],[POPOLAZIONE PER DIFFERENZA ]]/SUM(Tabella2026[[POPOLAZIONE PER DIFFERENZA ]])</f>
        <v>3.6066331294109682E-5</v>
      </c>
      <c r="Q4624" s="3">
        <f>+Tabella2026[[#This Row],[INCIDENZA POPOLAZIONE PER DIFFERENZA]]*(PLAFOND-SUM(Tabella2026[CONTRIBUTO SULLA BASE DELLA POPOLAZIONE]))</f>
        <v>10617.900883237462</v>
      </c>
      <c r="R4624" s="3">
        <f>+Tabella2026[[#This Row],[CONTRIBUTO SULLA BASE DELLA POPOLAZIONE]]+Tabella2026[[#This Row],[CONTRIBUTO SULLA BASE DEL REDDITO]]</f>
        <v>19548.252499491304</v>
      </c>
      <c r="S4624" s="3">
        <f>+Tabella2026[[#This Row],[CONTRIBUTO TOTALE]]/(PLAFOND/N_TESSERE)</f>
        <v>39.09650499898261</v>
      </c>
      <c r="T4624" s="3">
        <f>+MAX(CEILING(Tabella2026[[#This Row],[preDEF1]],1),1)</f>
        <v>40</v>
      </c>
      <c r="U4624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4624" s="21">
        <f>+Tabella2026[[#This Row],[DEF - n. card]]*(PLAFOND/N_TESSERE)</f>
        <v>20000</v>
      </c>
      <c r="W4624" s="18"/>
    </row>
    <row r="4625" spans="2:23" x14ac:dyDescent="0.25">
      <c r="B4625" s="1" t="s">
        <v>9596</v>
      </c>
      <c r="C4625" s="2">
        <v>97029</v>
      </c>
      <c r="D4625" s="1" t="s">
        <v>9597</v>
      </c>
      <c r="E4625" s="1" t="s">
        <v>12</v>
      </c>
      <c r="F4625" s="1" t="s">
        <v>362</v>
      </c>
      <c r="G4625" s="1" t="s">
        <v>4778</v>
      </c>
      <c r="H4625" s="1" t="s">
        <v>15835</v>
      </c>
      <c r="I4625" s="5">
        <v>1787</v>
      </c>
      <c r="J4625" s="5">
        <v>37270251</v>
      </c>
      <c r="K4625" s="3">
        <f>+Tabella2026[[#This Row],[POP_2024]]/SUM(Tabella2026[POP_2024])</f>
        <v>3.0317186651941595E-5</v>
      </c>
      <c r="L4625" s="3">
        <f>+Tabella2026[[#This Row],[INCIDENZA POPOLAZIONE]]*(PLAFOND/2)</f>
        <v>8925.3570124416165</v>
      </c>
      <c r="M4625" s="3">
        <f>+IFERROR(Tabella2026[[#This Row],[reddito_2024]]/Tabella2026[[#This Row],[POP_2024]],"")</f>
        <v>20856.324006715164</v>
      </c>
      <c r="N4625" s="3">
        <f>+IF(Tabella2026[[#This Row],[REDDITO COMPLESSIVO PROCAPITE]]&lt;media_aggr_reddito_pc,(media_aggr_reddito_pc-Tabella2026[[#This Row],[REDDITO COMPLESSIVO PROCAPITE]]),0)</f>
        <v>0</v>
      </c>
      <c r="O4625" s="3">
        <f>+Tabella2026[[#This Row],[DIFFERENZA REDDITO INFERIORE ALLA MEDIA DALLA MEDIA]]*Tabella2026[[#This Row],[POP_2024]]</f>
        <v>0</v>
      </c>
      <c r="P4625" s="3">
        <f>+Tabella2026[[#This Row],[POPOLAZIONE PER DIFFERENZA ]]/SUM(Tabella2026[[POPOLAZIONE PER DIFFERENZA ]])</f>
        <v>0</v>
      </c>
      <c r="Q4625" s="3">
        <f>+Tabella2026[[#This Row],[INCIDENZA POPOLAZIONE PER DIFFERENZA]]*(PLAFOND-SUM(Tabella2026[CONTRIBUTO SULLA BASE DELLA POPOLAZIONE]))</f>
        <v>0</v>
      </c>
      <c r="R4625" s="3">
        <f>+Tabella2026[[#This Row],[CONTRIBUTO SULLA BASE DELLA POPOLAZIONE]]+Tabella2026[[#This Row],[CONTRIBUTO SULLA BASE DEL REDDITO]]</f>
        <v>8925.3570124416165</v>
      </c>
      <c r="S4625" s="3">
        <f>+Tabella2026[[#This Row],[CONTRIBUTO TOTALE]]/(PLAFOND/N_TESSERE)</f>
        <v>17.850714024883231</v>
      </c>
      <c r="T4625" s="3">
        <f>+MAX(CEILING(Tabella2026[[#This Row],[preDEF1]],1),1)</f>
        <v>18</v>
      </c>
      <c r="U4625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25" s="21">
        <f>+Tabella2026[[#This Row],[DEF - n. card]]*(PLAFOND/N_TESSERE)</f>
        <v>9000</v>
      </c>
      <c r="W4625" s="18"/>
    </row>
    <row r="4626" spans="2:23" x14ac:dyDescent="0.25">
      <c r="B4626" s="1" t="s">
        <v>9231</v>
      </c>
      <c r="C4626" s="2">
        <v>80064</v>
      </c>
      <c r="D4626" s="1" t="s">
        <v>9232</v>
      </c>
      <c r="E4626" s="1" t="s">
        <v>61</v>
      </c>
      <c r="F4626" s="1" t="s">
        <v>62</v>
      </c>
      <c r="G4626" s="1" t="s">
        <v>4778</v>
      </c>
      <c r="H4626" s="1" t="s">
        <v>15836</v>
      </c>
      <c r="I4626" s="5">
        <v>1787</v>
      </c>
      <c r="J4626" s="5">
        <v>17524013</v>
      </c>
      <c r="K4626" s="3">
        <f>+Tabella2026[[#This Row],[POP_2024]]/SUM(Tabella2026[POP_2024])</f>
        <v>3.0317186651941595E-5</v>
      </c>
      <c r="L4626" s="3">
        <f>+Tabella2026[[#This Row],[INCIDENZA POPOLAZIONE]]*(PLAFOND/2)</f>
        <v>8925.3570124416165</v>
      </c>
      <c r="M4626" s="3">
        <f>+IFERROR(Tabella2026[[#This Row],[reddito_2024]]/Tabella2026[[#This Row],[POP_2024]],"")</f>
        <v>9806.3866815892561</v>
      </c>
      <c r="N4626" s="3">
        <f>+IF(Tabella2026[[#This Row],[REDDITO COMPLESSIVO PROCAPITE]]&lt;media_aggr_reddito_pc,(media_aggr_reddito_pc-Tabella2026[[#This Row],[REDDITO COMPLESSIVO PROCAPITE]]),0)</f>
        <v>8018.6793810194849</v>
      </c>
      <c r="O4626" s="3">
        <f>+Tabella2026[[#This Row],[DIFFERENZA REDDITO INFERIORE ALLA MEDIA DALLA MEDIA]]*Tabella2026[[#This Row],[POP_2024]]</f>
        <v>14329380.05388182</v>
      </c>
      <c r="P4626" s="3">
        <f>+Tabella2026[[#This Row],[POPOLAZIONE PER DIFFERENZA ]]/SUM(Tabella2026[[POPOLAZIONE PER DIFFERENZA ]])</f>
        <v>1.2712769564374355E-4</v>
      </c>
      <c r="Q4626" s="3">
        <f>+Tabella2026[[#This Row],[INCIDENZA POPOLAZIONE PER DIFFERENZA]]*(PLAFOND-SUM(Tabella2026[CONTRIBUTO SULLA BASE DELLA POPOLAZIONE]))</f>
        <v>37426.298251746521</v>
      </c>
      <c r="R4626" s="3">
        <f>+Tabella2026[[#This Row],[CONTRIBUTO SULLA BASE DELLA POPOLAZIONE]]+Tabella2026[[#This Row],[CONTRIBUTO SULLA BASE DEL REDDITO]]</f>
        <v>46351.655264188135</v>
      </c>
      <c r="S4626" s="3">
        <f>+Tabella2026[[#This Row],[CONTRIBUTO TOTALE]]/(PLAFOND/N_TESSERE)</f>
        <v>92.703310528376264</v>
      </c>
      <c r="T4626" s="3">
        <f>+MAX(CEILING(Tabella2026[[#This Row],[preDEF1]],1),1)</f>
        <v>93</v>
      </c>
      <c r="U4626" s="9">
        <f xml:space="preserve"> IF(ROW(Tabella2026[[#This Row],[preDEF2]]) - ROW(Tabella2026[[#Headers],[preDEF2]])&lt;=ABS(SUM(Tabella2026[preDEF2])-N_TESSERE),Tabella2026[[#This Row],[preDEF2]]-1,Tabella2026[[#This Row],[preDEF2]])</f>
        <v>93</v>
      </c>
      <c r="V4626" s="21">
        <f>+Tabella2026[[#This Row],[DEF - n. card]]*(PLAFOND/N_TESSERE)</f>
        <v>46500</v>
      </c>
      <c r="W4626" s="18"/>
    </row>
    <row r="4627" spans="2:23" x14ac:dyDescent="0.25">
      <c r="B4627" s="1" t="s">
        <v>9123</v>
      </c>
      <c r="C4627" s="2">
        <v>10021</v>
      </c>
      <c r="D4627" s="1" t="s">
        <v>9124</v>
      </c>
      <c r="E4627" s="1" t="s">
        <v>24</v>
      </c>
      <c r="F4627" s="1" t="s">
        <v>23</v>
      </c>
      <c r="G4627" s="1" t="s">
        <v>4778</v>
      </c>
      <c r="H4627" s="1" t="s">
        <v>15835</v>
      </c>
      <c r="I4627" s="5">
        <v>1784</v>
      </c>
      <c r="J4627" s="5">
        <v>32578377</v>
      </c>
      <c r="K4627" s="3">
        <f>+Tabella2026[[#This Row],[POP_2024]]/SUM(Tabella2026[POP_2024])</f>
        <v>3.0266290423650702E-5</v>
      </c>
      <c r="L4627" s="3">
        <f>+Tabella2026[[#This Row],[INCIDENZA POPOLAZIONE]]*(PLAFOND/2)</f>
        <v>8910.3732010049498</v>
      </c>
      <c r="M4627" s="3">
        <f>+IFERROR(Tabella2026[[#This Row],[reddito_2024]]/Tabella2026[[#This Row],[POP_2024]],"")</f>
        <v>18261.422085201793</v>
      </c>
      <c r="N4627" s="3">
        <f>+IF(Tabella2026[[#This Row],[REDDITO COMPLESSIVO PROCAPITE]]&lt;media_aggr_reddito_pc,(media_aggr_reddito_pc-Tabella2026[[#This Row],[REDDITO COMPLESSIVO PROCAPITE]]),0)</f>
        <v>0</v>
      </c>
      <c r="O4627" s="3">
        <f>+Tabella2026[[#This Row],[DIFFERENZA REDDITO INFERIORE ALLA MEDIA DALLA MEDIA]]*Tabella2026[[#This Row],[POP_2024]]</f>
        <v>0</v>
      </c>
      <c r="P4627" s="3">
        <f>+Tabella2026[[#This Row],[POPOLAZIONE PER DIFFERENZA ]]/SUM(Tabella2026[[POPOLAZIONE PER DIFFERENZA ]])</f>
        <v>0</v>
      </c>
      <c r="Q4627" s="3">
        <f>+Tabella2026[[#This Row],[INCIDENZA POPOLAZIONE PER DIFFERENZA]]*(PLAFOND-SUM(Tabella2026[CONTRIBUTO SULLA BASE DELLA POPOLAZIONE]))</f>
        <v>0</v>
      </c>
      <c r="R4627" s="3">
        <f>+Tabella2026[[#This Row],[CONTRIBUTO SULLA BASE DELLA POPOLAZIONE]]+Tabella2026[[#This Row],[CONTRIBUTO SULLA BASE DEL REDDITO]]</f>
        <v>8910.3732010049498</v>
      </c>
      <c r="S4627" s="3">
        <f>+Tabella2026[[#This Row],[CONTRIBUTO TOTALE]]/(PLAFOND/N_TESSERE)</f>
        <v>17.820746402009899</v>
      </c>
      <c r="T4627" s="3">
        <f>+MAX(CEILING(Tabella2026[[#This Row],[preDEF1]],1),1)</f>
        <v>18</v>
      </c>
      <c r="U4627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27" s="21">
        <f>+Tabella2026[[#This Row],[DEF - n. card]]*(PLAFOND/N_TESSERE)</f>
        <v>9000</v>
      </c>
      <c r="W4627" s="18"/>
    </row>
    <row r="4628" spans="2:23" x14ac:dyDescent="0.25">
      <c r="B4628" s="1" t="s">
        <v>9395</v>
      </c>
      <c r="C4628" s="2">
        <v>18085</v>
      </c>
      <c r="D4628" s="1" t="s">
        <v>9396</v>
      </c>
      <c r="E4628" s="1" t="s">
        <v>12</v>
      </c>
      <c r="F4628" s="1" t="s">
        <v>195</v>
      </c>
      <c r="G4628" s="1" t="s">
        <v>4778</v>
      </c>
      <c r="H4628" s="1" t="s">
        <v>15835</v>
      </c>
      <c r="I4628" s="5">
        <v>1783</v>
      </c>
      <c r="J4628" s="5">
        <v>32918038</v>
      </c>
      <c r="K4628" s="3">
        <f>+Tabella2026[[#This Row],[POP_2024]]/SUM(Tabella2026[POP_2024])</f>
        <v>3.0249325014220406E-5</v>
      </c>
      <c r="L4628" s="3">
        <f>+Tabella2026[[#This Row],[INCIDENZA POPOLAZIONE]]*(PLAFOND/2)</f>
        <v>8905.3785971927264</v>
      </c>
      <c r="M4628" s="3">
        <f>+IFERROR(Tabella2026[[#This Row],[reddito_2024]]/Tabella2026[[#This Row],[POP_2024]],"")</f>
        <v>18462.163768928771</v>
      </c>
      <c r="N4628" s="3">
        <f>+IF(Tabella2026[[#This Row],[REDDITO COMPLESSIVO PROCAPITE]]&lt;media_aggr_reddito_pc,(media_aggr_reddito_pc-Tabella2026[[#This Row],[REDDITO COMPLESSIVO PROCAPITE]]),0)</f>
        <v>0</v>
      </c>
      <c r="O4628" s="3">
        <f>+Tabella2026[[#This Row],[DIFFERENZA REDDITO INFERIORE ALLA MEDIA DALLA MEDIA]]*Tabella2026[[#This Row],[POP_2024]]</f>
        <v>0</v>
      </c>
      <c r="P4628" s="3">
        <f>+Tabella2026[[#This Row],[POPOLAZIONE PER DIFFERENZA ]]/SUM(Tabella2026[[POPOLAZIONE PER DIFFERENZA ]])</f>
        <v>0</v>
      </c>
      <c r="Q4628" s="3">
        <f>+Tabella2026[[#This Row],[INCIDENZA POPOLAZIONE PER DIFFERENZA]]*(PLAFOND-SUM(Tabella2026[CONTRIBUTO SULLA BASE DELLA POPOLAZIONE]))</f>
        <v>0</v>
      </c>
      <c r="R4628" s="3">
        <f>+Tabella2026[[#This Row],[CONTRIBUTO SULLA BASE DELLA POPOLAZIONE]]+Tabella2026[[#This Row],[CONTRIBUTO SULLA BASE DEL REDDITO]]</f>
        <v>8905.3785971927264</v>
      </c>
      <c r="S4628" s="3">
        <f>+Tabella2026[[#This Row],[CONTRIBUTO TOTALE]]/(PLAFOND/N_TESSERE)</f>
        <v>17.810757194385452</v>
      </c>
      <c r="T4628" s="3">
        <f>+MAX(CEILING(Tabella2026[[#This Row],[preDEF1]],1),1)</f>
        <v>18</v>
      </c>
      <c r="U4628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28" s="21">
        <f>+Tabella2026[[#This Row],[DEF - n. card]]*(PLAFOND/N_TESSERE)</f>
        <v>9000</v>
      </c>
      <c r="W4628" s="18"/>
    </row>
    <row r="4629" spans="2:23" x14ac:dyDescent="0.25">
      <c r="B4629" s="1" t="s">
        <v>9099</v>
      </c>
      <c r="C4629" s="2">
        <v>97052</v>
      </c>
      <c r="D4629" s="1" t="s">
        <v>9100</v>
      </c>
      <c r="E4629" s="1" t="s">
        <v>12</v>
      </c>
      <c r="F4629" s="1" t="s">
        <v>362</v>
      </c>
      <c r="G4629" s="1" t="s">
        <v>4778</v>
      </c>
      <c r="H4629" s="1" t="s">
        <v>15835</v>
      </c>
      <c r="I4629" s="5">
        <v>1783</v>
      </c>
      <c r="J4629" s="5">
        <v>38266694</v>
      </c>
      <c r="K4629" s="3">
        <f>+Tabella2026[[#This Row],[POP_2024]]/SUM(Tabella2026[POP_2024])</f>
        <v>3.0249325014220406E-5</v>
      </c>
      <c r="L4629" s="3">
        <f>+Tabella2026[[#This Row],[INCIDENZA POPOLAZIONE]]*(PLAFOND/2)</f>
        <v>8905.3785971927264</v>
      </c>
      <c r="M4629" s="3">
        <f>+IFERROR(Tabella2026[[#This Row],[reddito_2024]]/Tabella2026[[#This Row],[POP_2024]],"")</f>
        <v>21461.970835670218</v>
      </c>
      <c r="N4629" s="3">
        <f>+IF(Tabella2026[[#This Row],[REDDITO COMPLESSIVO PROCAPITE]]&lt;media_aggr_reddito_pc,(media_aggr_reddito_pc-Tabella2026[[#This Row],[REDDITO COMPLESSIVO PROCAPITE]]),0)</f>
        <v>0</v>
      </c>
      <c r="O4629" s="3">
        <f>+Tabella2026[[#This Row],[DIFFERENZA REDDITO INFERIORE ALLA MEDIA DALLA MEDIA]]*Tabella2026[[#This Row],[POP_2024]]</f>
        <v>0</v>
      </c>
      <c r="P4629" s="3">
        <f>+Tabella2026[[#This Row],[POPOLAZIONE PER DIFFERENZA ]]/SUM(Tabella2026[[POPOLAZIONE PER DIFFERENZA ]])</f>
        <v>0</v>
      </c>
      <c r="Q4629" s="3">
        <f>+Tabella2026[[#This Row],[INCIDENZA POPOLAZIONE PER DIFFERENZA]]*(PLAFOND-SUM(Tabella2026[CONTRIBUTO SULLA BASE DELLA POPOLAZIONE]))</f>
        <v>0</v>
      </c>
      <c r="R4629" s="3">
        <f>+Tabella2026[[#This Row],[CONTRIBUTO SULLA BASE DELLA POPOLAZIONE]]+Tabella2026[[#This Row],[CONTRIBUTO SULLA BASE DEL REDDITO]]</f>
        <v>8905.3785971927264</v>
      </c>
      <c r="S4629" s="3">
        <f>+Tabella2026[[#This Row],[CONTRIBUTO TOTALE]]/(PLAFOND/N_TESSERE)</f>
        <v>17.810757194385452</v>
      </c>
      <c r="T4629" s="3">
        <f>+MAX(CEILING(Tabella2026[[#This Row],[preDEF1]],1),1)</f>
        <v>18</v>
      </c>
      <c r="U4629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29" s="21">
        <f>+Tabella2026[[#This Row],[DEF - n. card]]*(PLAFOND/N_TESSERE)</f>
        <v>9000</v>
      </c>
      <c r="W4629" s="18"/>
    </row>
    <row r="4630" spans="2:23" x14ac:dyDescent="0.25">
      <c r="B4630" s="1" t="s">
        <v>9375</v>
      </c>
      <c r="C4630" s="2">
        <v>18113</v>
      </c>
      <c r="D4630" s="1" t="s">
        <v>9376</v>
      </c>
      <c r="E4630" s="1" t="s">
        <v>12</v>
      </c>
      <c r="F4630" s="1" t="s">
        <v>195</v>
      </c>
      <c r="G4630" s="1" t="s">
        <v>4778</v>
      </c>
      <c r="H4630" s="1" t="s">
        <v>15835</v>
      </c>
      <c r="I4630" s="5">
        <v>1783</v>
      </c>
      <c r="J4630" s="5">
        <v>31365068</v>
      </c>
      <c r="K4630" s="3">
        <f>+Tabella2026[[#This Row],[POP_2024]]/SUM(Tabella2026[POP_2024])</f>
        <v>3.0249325014220406E-5</v>
      </c>
      <c r="L4630" s="3">
        <f>+Tabella2026[[#This Row],[INCIDENZA POPOLAZIONE]]*(PLAFOND/2)</f>
        <v>8905.3785971927264</v>
      </c>
      <c r="M4630" s="3">
        <f>+IFERROR(Tabella2026[[#This Row],[reddito_2024]]/Tabella2026[[#This Row],[POP_2024]],"")</f>
        <v>17591.176668536176</v>
      </c>
      <c r="N4630" s="3">
        <f>+IF(Tabella2026[[#This Row],[REDDITO COMPLESSIVO PROCAPITE]]&lt;media_aggr_reddito_pc,(media_aggr_reddito_pc-Tabella2026[[#This Row],[REDDITO COMPLESSIVO PROCAPITE]]),0)</f>
        <v>233.88939407256476</v>
      </c>
      <c r="O4630" s="3">
        <f>+Tabella2026[[#This Row],[DIFFERENZA REDDITO INFERIORE ALLA MEDIA DALLA MEDIA]]*Tabella2026[[#This Row],[POP_2024]]</f>
        <v>417024.78963138297</v>
      </c>
      <c r="P4630" s="3">
        <f>+Tabella2026[[#This Row],[POPOLAZIONE PER DIFFERENZA ]]/SUM(Tabella2026[[POPOLAZIONE PER DIFFERENZA ]])</f>
        <v>3.6997693084281618E-6</v>
      </c>
      <c r="Q4630" s="3">
        <f>+Tabella2026[[#This Row],[INCIDENZA POPOLAZIONE PER DIFFERENZA]]*(PLAFOND-SUM(Tabella2026[CONTRIBUTO SULLA BASE DELLA POPOLAZIONE]))</f>
        <v>1089.2093095742739</v>
      </c>
      <c r="R4630" s="3">
        <f>+Tabella2026[[#This Row],[CONTRIBUTO SULLA BASE DELLA POPOLAZIONE]]+Tabella2026[[#This Row],[CONTRIBUTO SULLA BASE DEL REDDITO]]</f>
        <v>9994.5879067669994</v>
      </c>
      <c r="S4630" s="3">
        <f>+Tabella2026[[#This Row],[CONTRIBUTO TOTALE]]/(PLAFOND/N_TESSERE)</f>
        <v>19.989175813533997</v>
      </c>
      <c r="T4630" s="3">
        <f>+MAX(CEILING(Tabella2026[[#This Row],[preDEF1]],1),1)</f>
        <v>20</v>
      </c>
      <c r="U4630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630" s="21">
        <f>+Tabella2026[[#This Row],[DEF - n. card]]*(PLAFOND/N_TESSERE)</f>
        <v>10000</v>
      </c>
      <c r="W4630" s="18"/>
    </row>
    <row r="4631" spans="2:23" x14ac:dyDescent="0.25">
      <c r="B4631" s="1" t="s">
        <v>9247</v>
      </c>
      <c r="C4631" s="2">
        <v>118065</v>
      </c>
      <c r="D4631" s="1" t="s">
        <v>9248</v>
      </c>
      <c r="E4631" s="1" t="s">
        <v>76</v>
      </c>
      <c r="F4631" s="1" t="s">
        <v>75</v>
      </c>
      <c r="G4631" s="1" t="s">
        <v>4778</v>
      </c>
      <c r="H4631" s="1" t="s">
        <v>15836</v>
      </c>
      <c r="I4631" s="5">
        <v>1782</v>
      </c>
      <c r="J4631" s="5">
        <v>19050104</v>
      </c>
      <c r="K4631" s="3">
        <f>+Tabella2026[[#This Row],[POP_2024]]/SUM(Tabella2026[POP_2024])</f>
        <v>3.023235960479011E-5</v>
      </c>
      <c r="L4631" s="3">
        <f>+Tabella2026[[#This Row],[INCIDENZA POPOLAZIONE]]*(PLAFOND/2)</f>
        <v>8900.3839933805048</v>
      </c>
      <c r="M4631" s="3">
        <f>+IFERROR(Tabella2026[[#This Row],[reddito_2024]]/Tabella2026[[#This Row],[POP_2024]],"")</f>
        <v>10690.294051627385</v>
      </c>
      <c r="N4631" s="3">
        <f>+IF(Tabella2026[[#This Row],[REDDITO COMPLESSIVO PROCAPITE]]&lt;media_aggr_reddito_pc,(media_aggr_reddito_pc-Tabella2026[[#This Row],[REDDITO COMPLESSIVO PROCAPITE]]),0)</f>
        <v>7134.7720109813563</v>
      </c>
      <c r="O4631" s="3">
        <f>+Tabella2026[[#This Row],[DIFFERENZA REDDITO INFERIORE ALLA MEDIA DALLA MEDIA]]*Tabella2026[[#This Row],[POP_2024]]</f>
        <v>12714163.723568777</v>
      </c>
      <c r="P4631" s="3">
        <f>+Tabella2026[[#This Row],[POPOLAZIONE PER DIFFERENZA ]]/SUM(Tabella2026[[POPOLAZIONE PER DIFFERENZA ]])</f>
        <v>1.1279778539872812E-4</v>
      </c>
      <c r="Q4631" s="3">
        <f>+Tabella2026[[#This Row],[INCIDENZA POPOLAZIONE PER DIFFERENZA]]*(PLAFOND-SUM(Tabella2026[CONTRIBUTO SULLA BASE DELLA POPOLAZIONE]))</f>
        <v>33207.583423046643</v>
      </c>
      <c r="R4631" s="3">
        <f>+Tabella2026[[#This Row],[CONTRIBUTO SULLA BASE DELLA POPOLAZIONE]]+Tabella2026[[#This Row],[CONTRIBUTO SULLA BASE DEL REDDITO]]</f>
        <v>42107.967416427149</v>
      </c>
      <c r="S4631" s="3">
        <f>+Tabella2026[[#This Row],[CONTRIBUTO TOTALE]]/(PLAFOND/N_TESSERE)</f>
        <v>84.215934832854302</v>
      </c>
      <c r="T4631" s="3">
        <f>+MAX(CEILING(Tabella2026[[#This Row],[preDEF1]],1),1)</f>
        <v>85</v>
      </c>
      <c r="U4631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4631" s="21">
        <f>+Tabella2026[[#This Row],[DEF - n. card]]*(PLAFOND/N_TESSERE)</f>
        <v>42500</v>
      </c>
      <c r="W4631" s="18"/>
    </row>
    <row r="4632" spans="2:23" x14ac:dyDescent="0.25">
      <c r="B4632" s="1" t="s">
        <v>9117</v>
      </c>
      <c r="C4632" s="2">
        <v>42040</v>
      </c>
      <c r="D4632" s="1" t="s">
        <v>9118</v>
      </c>
      <c r="E4632" s="1" t="s">
        <v>117</v>
      </c>
      <c r="F4632" s="1" t="s">
        <v>116</v>
      </c>
      <c r="G4632" s="1" t="s">
        <v>4778</v>
      </c>
      <c r="H4632" s="1" t="s">
        <v>15834</v>
      </c>
      <c r="I4632" s="5">
        <v>1781</v>
      </c>
      <c r="J4632" s="5">
        <v>32415533</v>
      </c>
      <c r="K4632" s="3">
        <f>+Tabella2026[[#This Row],[POP_2024]]/SUM(Tabella2026[POP_2024])</f>
        <v>3.021539419535981E-5</v>
      </c>
      <c r="L4632" s="3">
        <f>+Tabella2026[[#This Row],[INCIDENZA POPOLAZIONE]]*(PLAFOND/2)</f>
        <v>8895.3893895682813</v>
      </c>
      <c r="M4632" s="3">
        <f>+IFERROR(Tabella2026[[#This Row],[reddito_2024]]/Tabella2026[[#This Row],[POP_2024]],"")</f>
        <v>18200.74845592364</v>
      </c>
      <c r="N4632" s="3">
        <f>+IF(Tabella2026[[#This Row],[REDDITO COMPLESSIVO PROCAPITE]]&lt;media_aggr_reddito_pc,(media_aggr_reddito_pc-Tabella2026[[#This Row],[REDDITO COMPLESSIVO PROCAPITE]]),0)</f>
        <v>0</v>
      </c>
      <c r="O4632" s="3">
        <f>+Tabella2026[[#This Row],[DIFFERENZA REDDITO INFERIORE ALLA MEDIA DALLA MEDIA]]*Tabella2026[[#This Row],[POP_2024]]</f>
        <v>0</v>
      </c>
      <c r="P4632" s="3">
        <f>+Tabella2026[[#This Row],[POPOLAZIONE PER DIFFERENZA ]]/SUM(Tabella2026[[POPOLAZIONE PER DIFFERENZA ]])</f>
        <v>0</v>
      </c>
      <c r="Q4632" s="3">
        <f>+Tabella2026[[#This Row],[INCIDENZA POPOLAZIONE PER DIFFERENZA]]*(PLAFOND-SUM(Tabella2026[CONTRIBUTO SULLA BASE DELLA POPOLAZIONE]))</f>
        <v>0</v>
      </c>
      <c r="R4632" s="3">
        <f>+Tabella2026[[#This Row],[CONTRIBUTO SULLA BASE DELLA POPOLAZIONE]]+Tabella2026[[#This Row],[CONTRIBUTO SULLA BASE DEL REDDITO]]</f>
        <v>8895.3893895682813</v>
      </c>
      <c r="S4632" s="3">
        <f>+Tabella2026[[#This Row],[CONTRIBUTO TOTALE]]/(PLAFOND/N_TESSERE)</f>
        <v>17.790778779136563</v>
      </c>
      <c r="T4632" s="3">
        <f>+MAX(CEILING(Tabella2026[[#This Row],[preDEF1]],1),1)</f>
        <v>18</v>
      </c>
      <c r="U4632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32" s="21">
        <f>+Tabella2026[[#This Row],[DEF - n. card]]*(PLAFOND/N_TESSERE)</f>
        <v>9000</v>
      </c>
      <c r="W4632" s="18"/>
    </row>
    <row r="4633" spans="2:23" x14ac:dyDescent="0.25">
      <c r="B4633" s="1" t="s">
        <v>9251</v>
      </c>
      <c r="C4633" s="2">
        <v>102014</v>
      </c>
      <c r="D4633" s="1" t="s">
        <v>9252</v>
      </c>
      <c r="E4633" s="1" t="s">
        <v>61</v>
      </c>
      <c r="F4633" s="1" t="s">
        <v>607</v>
      </c>
      <c r="G4633" s="1" t="s">
        <v>4778</v>
      </c>
      <c r="H4633" s="1" t="s">
        <v>15836</v>
      </c>
      <c r="I4633" s="5">
        <v>1780</v>
      </c>
      <c r="J4633" s="5">
        <v>19463289</v>
      </c>
      <c r="K4633" s="3">
        <f>+Tabella2026[[#This Row],[POP_2024]]/SUM(Tabella2026[POP_2024])</f>
        <v>3.0198428785929514E-5</v>
      </c>
      <c r="L4633" s="3">
        <f>+Tabella2026[[#This Row],[INCIDENZA POPOLAZIONE]]*(PLAFOND/2)</f>
        <v>8890.3947857560597</v>
      </c>
      <c r="M4633" s="3">
        <f>+IFERROR(Tabella2026[[#This Row],[reddito_2024]]/Tabella2026[[#This Row],[POP_2024]],"")</f>
        <v>10934.43202247191</v>
      </c>
      <c r="N4633" s="3">
        <f>+IF(Tabella2026[[#This Row],[REDDITO COMPLESSIVO PROCAPITE]]&lt;media_aggr_reddito_pc,(media_aggr_reddito_pc-Tabella2026[[#This Row],[REDDITO COMPLESSIVO PROCAPITE]]),0)</f>
        <v>6890.6340401368307</v>
      </c>
      <c r="O4633" s="3">
        <f>+Tabella2026[[#This Row],[DIFFERENZA REDDITO INFERIORE ALLA MEDIA DALLA MEDIA]]*Tabella2026[[#This Row],[POP_2024]]</f>
        <v>12265328.591443559</v>
      </c>
      <c r="P4633" s="3">
        <f>+Tabella2026[[#This Row],[POPOLAZIONE PER DIFFERENZA ]]/SUM(Tabella2026[[POPOLAZIONE PER DIFFERENZA ]])</f>
        <v>1.088158004240483E-4</v>
      </c>
      <c r="Q4633" s="3">
        <f>+Tabella2026[[#This Row],[INCIDENZA POPOLAZIONE PER DIFFERENZA]]*(PLAFOND-SUM(Tabella2026[CONTRIBUTO SULLA BASE DELLA POPOLAZIONE]))</f>
        <v>32035.290032989629</v>
      </c>
      <c r="R4633" s="3">
        <f>+Tabella2026[[#This Row],[CONTRIBUTO SULLA BASE DELLA POPOLAZIONE]]+Tabella2026[[#This Row],[CONTRIBUTO SULLA BASE DEL REDDITO]]</f>
        <v>40925.684818745693</v>
      </c>
      <c r="S4633" s="3">
        <f>+Tabella2026[[#This Row],[CONTRIBUTO TOTALE]]/(PLAFOND/N_TESSERE)</f>
        <v>81.851369637491388</v>
      </c>
      <c r="T4633" s="3">
        <f>+MAX(CEILING(Tabella2026[[#This Row],[preDEF1]],1),1)</f>
        <v>82</v>
      </c>
      <c r="U4633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4633" s="21">
        <f>+Tabella2026[[#This Row],[DEF - n. card]]*(PLAFOND/N_TESSERE)</f>
        <v>41000</v>
      </c>
      <c r="W4633" s="18"/>
    </row>
    <row r="4634" spans="2:23" x14ac:dyDescent="0.25">
      <c r="B4634" s="1" t="s">
        <v>9295</v>
      </c>
      <c r="C4634" s="2">
        <v>24065</v>
      </c>
      <c r="D4634" s="1" t="s">
        <v>9296</v>
      </c>
      <c r="E4634" s="1" t="s">
        <v>38</v>
      </c>
      <c r="F4634" s="1" t="s">
        <v>106</v>
      </c>
      <c r="G4634" s="1" t="s">
        <v>4778</v>
      </c>
      <c r="H4634" s="1" t="s">
        <v>15835</v>
      </c>
      <c r="I4634" s="5">
        <v>1780</v>
      </c>
      <c r="J4634" s="5">
        <v>34802429</v>
      </c>
      <c r="K4634" s="3">
        <f>+Tabella2026[[#This Row],[POP_2024]]/SUM(Tabella2026[POP_2024])</f>
        <v>3.0198428785929514E-5</v>
      </c>
      <c r="L4634" s="3">
        <f>+Tabella2026[[#This Row],[INCIDENZA POPOLAZIONE]]*(PLAFOND/2)</f>
        <v>8890.3947857560597</v>
      </c>
      <c r="M4634" s="3">
        <f>+IFERROR(Tabella2026[[#This Row],[reddito_2024]]/Tabella2026[[#This Row],[POP_2024]],"")</f>
        <v>19551.926404494381</v>
      </c>
      <c r="N4634" s="3">
        <f>+IF(Tabella2026[[#This Row],[REDDITO COMPLESSIVO PROCAPITE]]&lt;media_aggr_reddito_pc,(media_aggr_reddito_pc-Tabella2026[[#This Row],[REDDITO COMPLESSIVO PROCAPITE]]),0)</f>
        <v>0</v>
      </c>
      <c r="O4634" s="3">
        <f>+Tabella2026[[#This Row],[DIFFERENZA REDDITO INFERIORE ALLA MEDIA DALLA MEDIA]]*Tabella2026[[#This Row],[POP_2024]]</f>
        <v>0</v>
      </c>
      <c r="P4634" s="3">
        <f>+Tabella2026[[#This Row],[POPOLAZIONE PER DIFFERENZA ]]/SUM(Tabella2026[[POPOLAZIONE PER DIFFERENZA ]])</f>
        <v>0</v>
      </c>
      <c r="Q4634" s="3">
        <f>+Tabella2026[[#This Row],[INCIDENZA POPOLAZIONE PER DIFFERENZA]]*(PLAFOND-SUM(Tabella2026[CONTRIBUTO SULLA BASE DELLA POPOLAZIONE]))</f>
        <v>0</v>
      </c>
      <c r="R4634" s="3">
        <f>+Tabella2026[[#This Row],[CONTRIBUTO SULLA BASE DELLA POPOLAZIONE]]+Tabella2026[[#This Row],[CONTRIBUTO SULLA BASE DEL REDDITO]]</f>
        <v>8890.3947857560597</v>
      </c>
      <c r="S4634" s="3">
        <f>+Tabella2026[[#This Row],[CONTRIBUTO TOTALE]]/(PLAFOND/N_TESSERE)</f>
        <v>17.78078957151212</v>
      </c>
      <c r="T4634" s="3">
        <f>+MAX(CEILING(Tabella2026[[#This Row],[preDEF1]],1),1)</f>
        <v>18</v>
      </c>
      <c r="U4634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34" s="21">
        <f>+Tabella2026[[#This Row],[DEF - n. card]]*(PLAFOND/N_TESSERE)</f>
        <v>9000</v>
      </c>
      <c r="W4634" s="18"/>
    </row>
    <row r="4635" spans="2:23" x14ac:dyDescent="0.25">
      <c r="B4635" s="1" t="s">
        <v>9225</v>
      </c>
      <c r="C4635" s="2">
        <v>28005</v>
      </c>
      <c r="D4635" s="1" t="s">
        <v>9226</v>
      </c>
      <c r="E4635" s="1" t="s">
        <v>38</v>
      </c>
      <c r="F4635" s="1" t="s">
        <v>45</v>
      </c>
      <c r="G4635" s="1" t="s">
        <v>4778</v>
      </c>
      <c r="H4635" s="1" t="s">
        <v>15835</v>
      </c>
      <c r="I4635" s="5">
        <v>1779</v>
      </c>
      <c r="J4635" s="5">
        <v>40447673</v>
      </c>
      <c r="K4635" s="3">
        <f>+Tabella2026[[#This Row],[POP_2024]]/SUM(Tabella2026[POP_2024])</f>
        <v>3.0181463376499217E-5</v>
      </c>
      <c r="L4635" s="3">
        <f>+Tabella2026[[#This Row],[INCIDENZA POPOLAZIONE]]*(PLAFOND/2)</f>
        <v>8885.4001819438381</v>
      </c>
      <c r="M4635" s="3">
        <f>+IFERROR(Tabella2026[[#This Row],[reddito_2024]]/Tabella2026[[#This Row],[POP_2024]],"")</f>
        <v>22736.184935356941</v>
      </c>
      <c r="N4635" s="3">
        <f>+IF(Tabella2026[[#This Row],[REDDITO COMPLESSIVO PROCAPITE]]&lt;media_aggr_reddito_pc,(media_aggr_reddito_pc-Tabella2026[[#This Row],[REDDITO COMPLESSIVO PROCAPITE]]),0)</f>
        <v>0</v>
      </c>
      <c r="O4635" s="3">
        <f>+Tabella2026[[#This Row],[DIFFERENZA REDDITO INFERIORE ALLA MEDIA DALLA MEDIA]]*Tabella2026[[#This Row],[POP_2024]]</f>
        <v>0</v>
      </c>
      <c r="P4635" s="3">
        <f>+Tabella2026[[#This Row],[POPOLAZIONE PER DIFFERENZA ]]/SUM(Tabella2026[[POPOLAZIONE PER DIFFERENZA ]])</f>
        <v>0</v>
      </c>
      <c r="Q4635" s="3">
        <f>+Tabella2026[[#This Row],[INCIDENZA POPOLAZIONE PER DIFFERENZA]]*(PLAFOND-SUM(Tabella2026[CONTRIBUTO SULLA BASE DELLA POPOLAZIONE]))</f>
        <v>0</v>
      </c>
      <c r="R4635" s="3">
        <f>+Tabella2026[[#This Row],[CONTRIBUTO SULLA BASE DELLA POPOLAZIONE]]+Tabella2026[[#This Row],[CONTRIBUTO SULLA BASE DEL REDDITO]]</f>
        <v>8885.4001819438381</v>
      </c>
      <c r="S4635" s="3">
        <f>+Tabella2026[[#This Row],[CONTRIBUTO TOTALE]]/(PLAFOND/N_TESSERE)</f>
        <v>17.770800363887677</v>
      </c>
      <c r="T4635" s="3">
        <f>+MAX(CEILING(Tabella2026[[#This Row],[preDEF1]],1),1)</f>
        <v>18</v>
      </c>
      <c r="U4635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35" s="21">
        <f>+Tabella2026[[#This Row],[DEF - n. card]]*(PLAFOND/N_TESSERE)</f>
        <v>9000</v>
      </c>
      <c r="W4635" s="18"/>
    </row>
    <row r="4636" spans="2:23" x14ac:dyDescent="0.25">
      <c r="B4636" s="1" t="s">
        <v>9377</v>
      </c>
      <c r="C4636" s="2">
        <v>21082</v>
      </c>
      <c r="D4636" s="1" t="s">
        <v>9378</v>
      </c>
      <c r="E4636" s="1" t="s">
        <v>99</v>
      </c>
      <c r="F4636" s="1" t="s">
        <v>110</v>
      </c>
      <c r="G4636" s="1" t="s">
        <v>4778</v>
      </c>
      <c r="H4636" s="1" t="s">
        <v>15835</v>
      </c>
      <c r="I4636" s="5">
        <v>1778</v>
      </c>
      <c r="J4636" s="5">
        <v>40553313</v>
      </c>
      <c r="K4636" s="3">
        <f>+Tabella2026[[#This Row],[POP_2024]]/SUM(Tabella2026[POP_2024])</f>
        <v>3.0164497967068918E-5</v>
      </c>
      <c r="L4636" s="3">
        <f>+Tabella2026[[#This Row],[INCIDENZA POPOLAZIONE]]*(PLAFOND/2)</f>
        <v>8880.4055781316147</v>
      </c>
      <c r="M4636" s="3">
        <f>+IFERROR(Tabella2026[[#This Row],[reddito_2024]]/Tabella2026[[#This Row],[POP_2024]],"")</f>
        <v>22808.387514060742</v>
      </c>
      <c r="N4636" s="3">
        <f>+IF(Tabella2026[[#This Row],[REDDITO COMPLESSIVO PROCAPITE]]&lt;media_aggr_reddito_pc,(media_aggr_reddito_pc-Tabella2026[[#This Row],[REDDITO COMPLESSIVO PROCAPITE]]),0)</f>
        <v>0</v>
      </c>
      <c r="O4636" s="3">
        <f>+Tabella2026[[#This Row],[DIFFERENZA REDDITO INFERIORE ALLA MEDIA DALLA MEDIA]]*Tabella2026[[#This Row],[POP_2024]]</f>
        <v>0</v>
      </c>
      <c r="P4636" s="3">
        <f>+Tabella2026[[#This Row],[POPOLAZIONE PER DIFFERENZA ]]/SUM(Tabella2026[[POPOLAZIONE PER DIFFERENZA ]])</f>
        <v>0</v>
      </c>
      <c r="Q4636" s="3">
        <f>+Tabella2026[[#This Row],[INCIDENZA POPOLAZIONE PER DIFFERENZA]]*(PLAFOND-SUM(Tabella2026[CONTRIBUTO SULLA BASE DELLA POPOLAZIONE]))</f>
        <v>0</v>
      </c>
      <c r="R4636" s="3">
        <f>+Tabella2026[[#This Row],[CONTRIBUTO SULLA BASE DELLA POPOLAZIONE]]+Tabella2026[[#This Row],[CONTRIBUTO SULLA BASE DEL REDDITO]]</f>
        <v>8880.4055781316147</v>
      </c>
      <c r="S4636" s="3">
        <f>+Tabella2026[[#This Row],[CONTRIBUTO TOTALE]]/(PLAFOND/N_TESSERE)</f>
        <v>17.76081115626323</v>
      </c>
      <c r="T4636" s="3">
        <f>+MAX(CEILING(Tabella2026[[#This Row],[preDEF1]],1),1)</f>
        <v>18</v>
      </c>
      <c r="U4636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36" s="21">
        <f>+Tabella2026[[#This Row],[DEF - n. card]]*(PLAFOND/N_TESSERE)</f>
        <v>9000</v>
      </c>
      <c r="W4636" s="18"/>
    </row>
    <row r="4637" spans="2:23" x14ac:dyDescent="0.25">
      <c r="B4637" s="1" t="s">
        <v>9305</v>
      </c>
      <c r="C4637" s="2">
        <v>1071</v>
      </c>
      <c r="D4637" s="1" t="s">
        <v>9306</v>
      </c>
      <c r="E4637" s="1" t="s">
        <v>18</v>
      </c>
      <c r="F4637" s="1" t="s">
        <v>17</v>
      </c>
      <c r="G4637" s="1" t="s">
        <v>4778</v>
      </c>
      <c r="H4637" s="1" t="s">
        <v>15835</v>
      </c>
      <c r="I4637" s="5">
        <v>1777</v>
      </c>
      <c r="J4637" s="5">
        <v>34070348</v>
      </c>
      <c r="K4637" s="3">
        <f>+Tabella2026[[#This Row],[POP_2024]]/SUM(Tabella2026[POP_2024])</f>
        <v>3.0147532557638621E-5</v>
      </c>
      <c r="L4637" s="3">
        <f>+Tabella2026[[#This Row],[INCIDENZA POPOLAZIONE]]*(PLAFOND/2)</f>
        <v>8875.4109743193912</v>
      </c>
      <c r="M4637" s="3">
        <f>+IFERROR(Tabella2026[[#This Row],[reddito_2024]]/Tabella2026[[#This Row],[POP_2024]],"")</f>
        <v>19172.958919527293</v>
      </c>
      <c r="N4637" s="3">
        <f>+IF(Tabella2026[[#This Row],[REDDITO COMPLESSIVO PROCAPITE]]&lt;media_aggr_reddito_pc,(media_aggr_reddito_pc-Tabella2026[[#This Row],[REDDITO COMPLESSIVO PROCAPITE]]),0)</f>
        <v>0</v>
      </c>
      <c r="O4637" s="3">
        <f>+Tabella2026[[#This Row],[DIFFERENZA REDDITO INFERIORE ALLA MEDIA DALLA MEDIA]]*Tabella2026[[#This Row],[POP_2024]]</f>
        <v>0</v>
      </c>
      <c r="P4637" s="3">
        <f>+Tabella2026[[#This Row],[POPOLAZIONE PER DIFFERENZA ]]/SUM(Tabella2026[[POPOLAZIONE PER DIFFERENZA ]])</f>
        <v>0</v>
      </c>
      <c r="Q4637" s="3">
        <f>+Tabella2026[[#This Row],[INCIDENZA POPOLAZIONE PER DIFFERENZA]]*(PLAFOND-SUM(Tabella2026[CONTRIBUTO SULLA BASE DELLA POPOLAZIONE]))</f>
        <v>0</v>
      </c>
      <c r="R4637" s="3">
        <f>+Tabella2026[[#This Row],[CONTRIBUTO SULLA BASE DELLA POPOLAZIONE]]+Tabella2026[[#This Row],[CONTRIBUTO SULLA BASE DEL REDDITO]]</f>
        <v>8875.4109743193912</v>
      </c>
      <c r="S4637" s="3">
        <f>+Tabella2026[[#This Row],[CONTRIBUTO TOTALE]]/(PLAFOND/N_TESSERE)</f>
        <v>17.750821948638784</v>
      </c>
      <c r="T4637" s="3">
        <f>+MAX(CEILING(Tabella2026[[#This Row],[preDEF1]],1),1)</f>
        <v>18</v>
      </c>
      <c r="U4637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37" s="21">
        <f>+Tabella2026[[#This Row],[DEF - n. card]]*(PLAFOND/N_TESSERE)</f>
        <v>9000</v>
      </c>
      <c r="W4637" s="18"/>
    </row>
    <row r="4638" spans="2:23" x14ac:dyDescent="0.25">
      <c r="B4638" s="1" t="s">
        <v>9277</v>
      </c>
      <c r="C4638" s="2">
        <v>22213</v>
      </c>
      <c r="D4638" s="1" t="s">
        <v>9278</v>
      </c>
      <c r="E4638" s="1" t="s">
        <v>99</v>
      </c>
      <c r="F4638" s="1" t="s">
        <v>98</v>
      </c>
      <c r="G4638" s="1" t="s">
        <v>4778</v>
      </c>
      <c r="H4638" s="1" t="s">
        <v>15835</v>
      </c>
      <c r="I4638" s="5">
        <v>1777</v>
      </c>
      <c r="J4638" s="5">
        <v>37528871</v>
      </c>
      <c r="K4638" s="3">
        <f>+Tabella2026[[#This Row],[POP_2024]]/SUM(Tabella2026[POP_2024])</f>
        <v>3.0147532557638621E-5</v>
      </c>
      <c r="L4638" s="3">
        <f>+Tabella2026[[#This Row],[INCIDENZA POPOLAZIONE]]*(PLAFOND/2)</f>
        <v>8875.4109743193912</v>
      </c>
      <c r="M4638" s="3">
        <f>+IFERROR(Tabella2026[[#This Row],[reddito_2024]]/Tabella2026[[#This Row],[POP_2024]],"")</f>
        <v>21119.229600450199</v>
      </c>
      <c r="N4638" s="3">
        <f>+IF(Tabella2026[[#This Row],[REDDITO COMPLESSIVO PROCAPITE]]&lt;media_aggr_reddito_pc,(media_aggr_reddito_pc-Tabella2026[[#This Row],[REDDITO COMPLESSIVO PROCAPITE]]),0)</f>
        <v>0</v>
      </c>
      <c r="O4638" s="3">
        <f>+Tabella2026[[#This Row],[DIFFERENZA REDDITO INFERIORE ALLA MEDIA DALLA MEDIA]]*Tabella2026[[#This Row],[POP_2024]]</f>
        <v>0</v>
      </c>
      <c r="P4638" s="3">
        <f>+Tabella2026[[#This Row],[POPOLAZIONE PER DIFFERENZA ]]/SUM(Tabella2026[[POPOLAZIONE PER DIFFERENZA ]])</f>
        <v>0</v>
      </c>
      <c r="Q4638" s="3">
        <f>+Tabella2026[[#This Row],[INCIDENZA POPOLAZIONE PER DIFFERENZA]]*(PLAFOND-SUM(Tabella2026[CONTRIBUTO SULLA BASE DELLA POPOLAZIONE]))</f>
        <v>0</v>
      </c>
      <c r="R4638" s="3">
        <f>+Tabella2026[[#This Row],[CONTRIBUTO SULLA BASE DELLA POPOLAZIONE]]+Tabella2026[[#This Row],[CONTRIBUTO SULLA BASE DEL REDDITO]]</f>
        <v>8875.4109743193912</v>
      </c>
      <c r="S4638" s="3">
        <f>+Tabella2026[[#This Row],[CONTRIBUTO TOTALE]]/(PLAFOND/N_TESSERE)</f>
        <v>17.750821948638784</v>
      </c>
      <c r="T4638" s="3">
        <f>+MAX(CEILING(Tabella2026[[#This Row],[preDEF1]],1),1)</f>
        <v>18</v>
      </c>
      <c r="U4638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38" s="21">
        <f>+Tabella2026[[#This Row],[DEF - n. card]]*(PLAFOND/N_TESSERE)</f>
        <v>9000</v>
      </c>
      <c r="W4638" s="18"/>
    </row>
    <row r="4639" spans="2:23" x14ac:dyDescent="0.25">
      <c r="B4639" s="1" t="s">
        <v>9461</v>
      </c>
      <c r="C4639" s="2">
        <v>13024</v>
      </c>
      <c r="D4639" s="1" t="s">
        <v>9462</v>
      </c>
      <c r="E4639" s="1" t="s">
        <v>12</v>
      </c>
      <c r="F4639" s="1" t="s">
        <v>152</v>
      </c>
      <c r="G4639" s="1" t="s">
        <v>4778</v>
      </c>
      <c r="H4639" s="1" t="s">
        <v>15835</v>
      </c>
      <c r="I4639" s="5">
        <v>1776</v>
      </c>
      <c r="J4639" s="5">
        <v>17958804</v>
      </c>
      <c r="K4639" s="3">
        <f>+Tabella2026[[#This Row],[POP_2024]]/SUM(Tabella2026[POP_2024])</f>
        <v>3.0130567148208325E-5</v>
      </c>
      <c r="L4639" s="3">
        <f>+Tabella2026[[#This Row],[INCIDENZA POPOLAZIONE]]*(PLAFOND/2)</f>
        <v>8870.4163705071696</v>
      </c>
      <c r="M4639" s="3">
        <f>+IFERROR(Tabella2026[[#This Row],[reddito_2024]]/Tabella2026[[#This Row],[POP_2024]],"")</f>
        <v>10111.93918918919</v>
      </c>
      <c r="N4639" s="3">
        <f>+IF(Tabella2026[[#This Row],[REDDITO COMPLESSIVO PROCAPITE]]&lt;media_aggr_reddito_pc,(media_aggr_reddito_pc-Tabella2026[[#This Row],[REDDITO COMPLESSIVO PROCAPITE]]),0)</f>
        <v>7713.126873419551</v>
      </c>
      <c r="O4639" s="3">
        <f>+Tabella2026[[#This Row],[DIFFERENZA REDDITO INFERIORE ALLA MEDIA DALLA MEDIA]]*Tabella2026[[#This Row],[POP_2024]]</f>
        <v>13698513.327193122</v>
      </c>
      <c r="P4639" s="3">
        <f>+Tabella2026[[#This Row],[POPOLAZIONE PER DIFFERENZA ]]/SUM(Tabella2026[[POPOLAZIONE PER DIFFERENZA ]])</f>
        <v>1.2153075893603726E-4</v>
      </c>
      <c r="Q4639" s="3">
        <f>+Tabella2026[[#This Row],[INCIDENZA POPOLAZIONE PER DIFFERENZA]]*(PLAFOND-SUM(Tabella2026[CONTRIBUTO SULLA BASE DELLA POPOLAZIONE]))</f>
        <v>35778.56428270031</v>
      </c>
      <c r="R4639" s="3">
        <f>+Tabella2026[[#This Row],[CONTRIBUTO SULLA BASE DELLA POPOLAZIONE]]+Tabella2026[[#This Row],[CONTRIBUTO SULLA BASE DEL REDDITO]]</f>
        <v>44648.98065320748</v>
      </c>
      <c r="S4639" s="3">
        <f>+Tabella2026[[#This Row],[CONTRIBUTO TOTALE]]/(PLAFOND/N_TESSERE)</f>
        <v>89.297961306414962</v>
      </c>
      <c r="T4639" s="3">
        <f>+MAX(CEILING(Tabella2026[[#This Row],[preDEF1]],1),1)</f>
        <v>90</v>
      </c>
      <c r="U4639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4639" s="21">
        <f>+Tabella2026[[#This Row],[DEF - n. card]]*(PLAFOND/N_TESSERE)</f>
        <v>45000</v>
      </c>
      <c r="W4639" s="18"/>
    </row>
    <row r="4640" spans="2:23" x14ac:dyDescent="0.25">
      <c r="B4640" s="1" t="s">
        <v>9632</v>
      </c>
      <c r="C4640" s="2">
        <v>12102</v>
      </c>
      <c r="D4640" s="1" t="s">
        <v>9633</v>
      </c>
      <c r="E4640" s="1" t="s">
        <v>12</v>
      </c>
      <c r="F4640" s="1" t="s">
        <v>157</v>
      </c>
      <c r="G4640" s="1" t="s">
        <v>4778</v>
      </c>
      <c r="H4640" s="1" t="s">
        <v>15835</v>
      </c>
      <c r="I4640" s="5">
        <v>1776</v>
      </c>
      <c r="J4640" s="5">
        <v>21091001</v>
      </c>
      <c r="K4640" s="3">
        <f>+Tabella2026[[#This Row],[POP_2024]]/SUM(Tabella2026[POP_2024])</f>
        <v>3.0130567148208325E-5</v>
      </c>
      <c r="L4640" s="3">
        <f>+Tabella2026[[#This Row],[INCIDENZA POPOLAZIONE]]*(PLAFOND/2)</f>
        <v>8870.4163705071696</v>
      </c>
      <c r="M4640" s="3">
        <f>+IFERROR(Tabella2026[[#This Row],[reddito_2024]]/Tabella2026[[#This Row],[POP_2024]],"")</f>
        <v>11875.563626126126</v>
      </c>
      <c r="N4640" s="3">
        <f>+IF(Tabella2026[[#This Row],[REDDITO COMPLESSIVO PROCAPITE]]&lt;media_aggr_reddito_pc,(media_aggr_reddito_pc-Tabella2026[[#This Row],[REDDITO COMPLESSIVO PROCAPITE]]),0)</f>
        <v>5949.5024364826149</v>
      </c>
      <c r="O4640" s="3">
        <f>+Tabella2026[[#This Row],[DIFFERENZA REDDITO INFERIORE ALLA MEDIA DALLA MEDIA]]*Tabella2026[[#This Row],[POP_2024]]</f>
        <v>10566316.327193124</v>
      </c>
      <c r="P4640" s="3">
        <f>+Tabella2026[[#This Row],[POPOLAZIONE PER DIFFERENZA ]]/SUM(Tabella2026[[POPOLAZIONE PER DIFFERENZA ]])</f>
        <v>9.3742467648140452E-5</v>
      </c>
      <c r="Q4640" s="3">
        <f>+Tabella2026[[#This Row],[INCIDENZA POPOLAZIONE PER DIFFERENZA]]*(PLAFOND-SUM(Tabella2026[CONTRIBUTO SULLA BASE DELLA POPOLAZIONE]))</f>
        <v>27597.712168761926</v>
      </c>
      <c r="R4640" s="3">
        <f>+Tabella2026[[#This Row],[CONTRIBUTO SULLA BASE DELLA POPOLAZIONE]]+Tabella2026[[#This Row],[CONTRIBUTO SULLA BASE DEL REDDITO]]</f>
        <v>36468.128539269092</v>
      </c>
      <c r="S4640" s="3">
        <f>+Tabella2026[[#This Row],[CONTRIBUTO TOTALE]]/(PLAFOND/N_TESSERE)</f>
        <v>72.936257078538176</v>
      </c>
      <c r="T4640" s="3">
        <f>+MAX(CEILING(Tabella2026[[#This Row],[preDEF1]],1),1)</f>
        <v>73</v>
      </c>
      <c r="U4640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4640" s="21">
        <f>+Tabella2026[[#This Row],[DEF - n. card]]*(PLAFOND/N_TESSERE)</f>
        <v>36500</v>
      </c>
      <c r="W4640" s="18"/>
    </row>
    <row r="4641" spans="2:23" x14ac:dyDescent="0.25">
      <c r="B4641" s="1" t="s">
        <v>9229</v>
      </c>
      <c r="C4641" s="2">
        <v>60027</v>
      </c>
      <c r="D4641" s="1" t="s">
        <v>9230</v>
      </c>
      <c r="E4641" s="1" t="s">
        <v>8</v>
      </c>
      <c r="F4641" s="1" t="s">
        <v>397</v>
      </c>
      <c r="G4641" s="1" t="s">
        <v>4778</v>
      </c>
      <c r="H4641" s="1" t="s">
        <v>15834</v>
      </c>
      <c r="I4641" s="5">
        <v>1774</v>
      </c>
      <c r="J4641" s="5">
        <v>22790854</v>
      </c>
      <c r="K4641" s="3">
        <f>+Tabella2026[[#This Row],[POP_2024]]/SUM(Tabella2026[POP_2024])</f>
        <v>3.0096636329347729E-5</v>
      </c>
      <c r="L4641" s="3">
        <f>+Tabella2026[[#This Row],[INCIDENZA POPOLAZIONE]]*(PLAFOND/2)</f>
        <v>8860.4271628827246</v>
      </c>
      <c r="M4641" s="3">
        <f>+IFERROR(Tabella2026[[#This Row],[reddito_2024]]/Tabella2026[[#This Row],[POP_2024]],"")</f>
        <v>12847.155580608794</v>
      </c>
      <c r="N4641" s="3">
        <f>+IF(Tabella2026[[#This Row],[REDDITO COMPLESSIVO PROCAPITE]]&lt;media_aggr_reddito_pc,(media_aggr_reddito_pc-Tabella2026[[#This Row],[REDDITO COMPLESSIVO PROCAPITE]]),0)</f>
        <v>4977.9104819999466</v>
      </c>
      <c r="O4641" s="3">
        <f>+Tabella2026[[#This Row],[DIFFERENZA REDDITO INFERIORE ALLA MEDIA DALLA MEDIA]]*Tabella2026[[#This Row],[POP_2024]]</f>
        <v>8830813.1950679049</v>
      </c>
      <c r="P4641" s="3">
        <f>+Tabella2026[[#This Row],[POPOLAZIONE PER DIFFERENZA ]]/SUM(Tabella2026[[POPOLAZIONE PER DIFFERENZA ]])</f>
        <v>7.8345394422365424E-5</v>
      </c>
      <c r="Q4641" s="3">
        <f>+Tabella2026[[#This Row],[INCIDENZA POPOLAZIONE PER DIFFERENZA]]*(PLAFOND-SUM(Tabella2026[CONTRIBUTO SULLA BASE DELLA POPOLAZIONE]))</f>
        <v>23064.825358898659</v>
      </c>
      <c r="R4641" s="3">
        <f>+Tabella2026[[#This Row],[CONTRIBUTO SULLA BASE DELLA POPOLAZIONE]]+Tabella2026[[#This Row],[CONTRIBUTO SULLA BASE DEL REDDITO]]</f>
        <v>31925.252521781382</v>
      </c>
      <c r="S4641" s="3">
        <f>+Tabella2026[[#This Row],[CONTRIBUTO TOTALE]]/(PLAFOND/N_TESSERE)</f>
        <v>63.850505043562762</v>
      </c>
      <c r="T4641" s="3">
        <f>+MAX(CEILING(Tabella2026[[#This Row],[preDEF1]],1),1)</f>
        <v>64</v>
      </c>
      <c r="U4641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4641" s="21">
        <f>+Tabella2026[[#This Row],[DEF - n. card]]*(PLAFOND/N_TESSERE)</f>
        <v>32000</v>
      </c>
      <c r="W4641" s="18"/>
    </row>
    <row r="4642" spans="2:23" x14ac:dyDescent="0.25">
      <c r="B4642" s="1" t="s">
        <v>9425</v>
      </c>
      <c r="C4642" s="2">
        <v>34012</v>
      </c>
      <c r="D4642" s="1" t="s">
        <v>9426</v>
      </c>
      <c r="E4642" s="1" t="s">
        <v>27</v>
      </c>
      <c r="F4642" s="1" t="s">
        <v>52</v>
      </c>
      <c r="G4642" s="1" t="s">
        <v>4778</v>
      </c>
      <c r="H4642" s="1" t="s">
        <v>15835</v>
      </c>
      <c r="I4642" s="5">
        <v>1772</v>
      </c>
      <c r="J4642" s="5">
        <v>37502059</v>
      </c>
      <c r="K4642" s="3">
        <f>+Tabella2026[[#This Row],[POP_2024]]/SUM(Tabella2026[POP_2024])</f>
        <v>3.0062705510487133E-5</v>
      </c>
      <c r="L4642" s="3">
        <f>+Tabella2026[[#This Row],[INCIDENZA POPOLAZIONE]]*(PLAFOND/2)</f>
        <v>8850.4379552582795</v>
      </c>
      <c r="M4642" s="3">
        <f>+IFERROR(Tabella2026[[#This Row],[reddito_2024]]/Tabella2026[[#This Row],[POP_2024]],"")</f>
        <v>21163.690180586909</v>
      </c>
      <c r="N4642" s="3">
        <f>+IF(Tabella2026[[#This Row],[REDDITO COMPLESSIVO PROCAPITE]]&lt;media_aggr_reddito_pc,(media_aggr_reddito_pc-Tabella2026[[#This Row],[REDDITO COMPLESSIVO PROCAPITE]]),0)</f>
        <v>0</v>
      </c>
      <c r="O4642" s="3">
        <f>+Tabella2026[[#This Row],[DIFFERENZA REDDITO INFERIORE ALLA MEDIA DALLA MEDIA]]*Tabella2026[[#This Row],[POP_2024]]</f>
        <v>0</v>
      </c>
      <c r="P4642" s="3">
        <f>+Tabella2026[[#This Row],[POPOLAZIONE PER DIFFERENZA ]]/SUM(Tabella2026[[POPOLAZIONE PER DIFFERENZA ]])</f>
        <v>0</v>
      </c>
      <c r="Q4642" s="3">
        <f>+Tabella2026[[#This Row],[INCIDENZA POPOLAZIONE PER DIFFERENZA]]*(PLAFOND-SUM(Tabella2026[CONTRIBUTO SULLA BASE DELLA POPOLAZIONE]))</f>
        <v>0</v>
      </c>
      <c r="R4642" s="3">
        <f>+Tabella2026[[#This Row],[CONTRIBUTO SULLA BASE DELLA POPOLAZIONE]]+Tabella2026[[#This Row],[CONTRIBUTO SULLA BASE DEL REDDITO]]</f>
        <v>8850.4379552582795</v>
      </c>
      <c r="S4642" s="3">
        <f>+Tabella2026[[#This Row],[CONTRIBUTO TOTALE]]/(PLAFOND/N_TESSERE)</f>
        <v>17.700875910516558</v>
      </c>
      <c r="T4642" s="3">
        <f>+MAX(CEILING(Tabella2026[[#This Row],[preDEF1]],1),1)</f>
        <v>18</v>
      </c>
      <c r="U4642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42" s="21">
        <f>+Tabella2026[[#This Row],[DEF - n. card]]*(PLAFOND/N_TESSERE)</f>
        <v>9000</v>
      </c>
      <c r="W4642" s="18"/>
    </row>
    <row r="4643" spans="2:23" x14ac:dyDescent="0.25">
      <c r="B4643" s="1" t="s">
        <v>9576</v>
      </c>
      <c r="C4643" s="2">
        <v>18087</v>
      </c>
      <c r="D4643" s="1" t="s">
        <v>9577</v>
      </c>
      <c r="E4643" s="1" t="s">
        <v>12</v>
      </c>
      <c r="F4643" s="1" t="s">
        <v>195</v>
      </c>
      <c r="G4643" s="1" t="s">
        <v>4778</v>
      </c>
      <c r="H4643" s="1" t="s">
        <v>15835</v>
      </c>
      <c r="I4643" s="5">
        <v>1771</v>
      </c>
      <c r="J4643" s="5">
        <v>30813363</v>
      </c>
      <c r="K4643" s="3">
        <f>+Tabella2026[[#This Row],[POP_2024]]/SUM(Tabella2026[POP_2024])</f>
        <v>3.0045740101056837E-5</v>
      </c>
      <c r="L4643" s="3">
        <f>+Tabella2026[[#This Row],[INCIDENZA POPOLAZIONE]]*(PLAFOND/2)</f>
        <v>8845.4433514460561</v>
      </c>
      <c r="M4643" s="3">
        <f>+IFERROR(Tabella2026[[#This Row],[reddito_2024]]/Tabella2026[[#This Row],[POP_2024]],"")</f>
        <v>17398.84980237154</v>
      </c>
      <c r="N4643" s="3">
        <f>+IF(Tabella2026[[#This Row],[REDDITO COMPLESSIVO PROCAPITE]]&lt;media_aggr_reddito_pc,(media_aggr_reddito_pc-Tabella2026[[#This Row],[REDDITO COMPLESSIVO PROCAPITE]]),0)</f>
        <v>426.21626023720091</v>
      </c>
      <c r="O4643" s="3">
        <f>+Tabella2026[[#This Row],[DIFFERENZA REDDITO INFERIORE ALLA MEDIA DALLA MEDIA]]*Tabella2026[[#This Row],[POP_2024]]</f>
        <v>754828.99688008276</v>
      </c>
      <c r="P4643" s="3">
        <f>+Tabella2026[[#This Row],[POPOLAZIONE PER DIFFERENZA ]]/SUM(Tabella2026[[POPOLAZIONE PER DIFFERENZA ]])</f>
        <v>6.6967077862135419E-6</v>
      </c>
      <c r="Q4643" s="3">
        <f>+Tabella2026[[#This Row],[INCIDENZA POPOLAZIONE PER DIFFERENZA]]*(PLAFOND-SUM(Tabella2026[CONTRIBUTO SULLA BASE DELLA POPOLAZIONE]))</f>
        <v>1971.5057497304351</v>
      </c>
      <c r="R4643" s="3">
        <f>+Tabella2026[[#This Row],[CONTRIBUTO SULLA BASE DELLA POPOLAZIONE]]+Tabella2026[[#This Row],[CONTRIBUTO SULLA BASE DEL REDDITO]]</f>
        <v>10816.949101176491</v>
      </c>
      <c r="S4643" s="3">
        <f>+Tabella2026[[#This Row],[CONTRIBUTO TOTALE]]/(PLAFOND/N_TESSERE)</f>
        <v>21.633898202352981</v>
      </c>
      <c r="T4643" s="3">
        <f>+MAX(CEILING(Tabella2026[[#This Row],[preDEF1]],1),1)</f>
        <v>22</v>
      </c>
      <c r="U4643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643" s="21">
        <f>+Tabella2026[[#This Row],[DEF - n. card]]*(PLAFOND/N_TESSERE)</f>
        <v>11000</v>
      </c>
      <c r="W4643" s="18"/>
    </row>
    <row r="4644" spans="2:23" x14ac:dyDescent="0.25">
      <c r="B4644" s="1" t="s">
        <v>9289</v>
      </c>
      <c r="C4644" s="2">
        <v>17050</v>
      </c>
      <c r="D4644" s="1" t="s">
        <v>9290</v>
      </c>
      <c r="E4644" s="1" t="s">
        <v>12</v>
      </c>
      <c r="F4644" s="1" t="s">
        <v>50</v>
      </c>
      <c r="G4644" s="1" t="s">
        <v>4778</v>
      </c>
      <c r="H4644" s="1" t="s">
        <v>15835</v>
      </c>
      <c r="I4644" s="5">
        <v>1770</v>
      </c>
      <c r="J4644" s="5">
        <v>32511097</v>
      </c>
      <c r="K4644" s="3">
        <f>+Tabella2026[[#This Row],[POP_2024]]/SUM(Tabella2026[POP_2024])</f>
        <v>3.002877469162654E-5</v>
      </c>
      <c r="L4644" s="3">
        <f>+Tabella2026[[#This Row],[INCIDENZA POPOLAZIONE]]*(PLAFOND/2)</f>
        <v>8840.4487476338345</v>
      </c>
      <c r="M4644" s="3">
        <f>+IFERROR(Tabella2026[[#This Row],[reddito_2024]]/Tabella2026[[#This Row],[POP_2024]],"")</f>
        <v>18367.85141242938</v>
      </c>
      <c r="N4644" s="3">
        <f>+IF(Tabella2026[[#This Row],[REDDITO COMPLESSIVO PROCAPITE]]&lt;media_aggr_reddito_pc,(media_aggr_reddito_pc-Tabella2026[[#This Row],[REDDITO COMPLESSIVO PROCAPITE]]),0)</f>
        <v>0</v>
      </c>
      <c r="O4644" s="3">
        <f>+Tabella2026[[#This Row],[DIFFERENZA REDDITO INFERIORE ALLA MEDIA DALLA MEDIA]]*Tabella2026[[#This Row],[POP_2024]]</f>
        <v>0</v>
      </c>
      <c r="P4644" s="3">
        <f>+Tabella2026[[#This Row],[POPOLAZIONE PER DIFFERENZA ]]/SUM(Tabella2026[[POPOLAZIONE PER DIFFERENZA ]])</f>
        <v>0</v>
      </c>
      <c r="Q4644" s="3">
        <f>+Tabella2026[[#This Row],[INCIDENZA POPOLAZIONE PER DIFFERENZA]]*(PLAFOND-SUM(Tabella2026[CONTRIBUTO SULLA BASE DELLA POPOLAZIONE]))</f>
        <v>0</v>
      </c>
      <c r="R4644" s="3">
        <f>+Tabella2026[[#This Row],[CONTRIBUTO SULLA BASE DELLA POPOLAZIONE]]+Tabella2026[[#This Row],[CONTRIBUTO SULLA BASE DEL REDDITO]]</f>
        <v>8840.4487476338345</v>
      </c>
      <c r="S4644" s="3">
        <f>+Tabella2026[[#This Row],[CONTRIBUTO TOTALE]]/(PLAFOND/N_TESSERE)</f>
        <v>17.680897495267669</v>
      </c>
      <c r="T4644" s="3">
        <f>+MAX(CEILING(Tabella2026[[#This Row],[preDEF1]],1),1)</f>
        <v>18</v>
      </c>
      <c r="U4644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44" s="21">
        <f>+Tabella2026[[#This Row],[DEF - n. card]]*(PLAFOND/N_TESSERE)</f>
        <v>9000</v>
      </c>
      <c r="W4644" s="18"/>
    </row>
    <row r="4645" spans="2:23" x14ac:dyDescent="0.25">
      <c r="B4645" s="1" t="s">
        <v>9241</v>
      </c>
      <c r="C4645" s="2">
        <v>21035</v>
      </c>
      <c r="D4645" s="1" t="s">
        <v>9242</v>
      </c>
      <c r="E4645" s="1" t="s">
        <v>99</v>
      </c>
      <c r="F4645" s="1" t="s">
        <v>110</v>
      </c>
      <c r="G4645" s="1" t="s">
        <v>4778</v>
      </c>
      <c r="H4645" s="1" t="s">
        <v>15835</v>
      </c>
      <c r="I4645" s="5">
        <v>1770</v>
      </c>
      <c r="J4645" s="5">
        <v>47313569</v>
      </c>
      <c r="K4645" s="3">
        <f>+Tabella2026[[#This Row],[POP_2024]]/SUM(Tabella2026[POP_2024])</f>
        <v>3.002877469162654E-5</v>
      </c>
      <c r="L4645" s="3">
        <f>+Tabella2026[[#This Row],[INCIDENZA POPOLAZIONE]]*(PLAFOND/2)</f>
        <v>8840.4487476338345</v>
      </c>
      <c r="M4645" s="3">
        <f>+IFERROR(Tabella2026[[#This Row],[reddito_2024]]/Tabella2026[[#This Row],[POP_2024]],"")</f>
        <v>26730.829943502824</v>
      </c>
      <c r="N4645" s="3">
        <f>+IF(Tabella2026[[#This Row],[REDDITO COMPLESSIVO PROCAPITE]]&lt;media_aggr_reddito_pc,(media_aggr_reddito_pc-Tabella2026[[#This Row],[REDDITO COMPLESSIVO PROCAPITE]]),0)</f>
        <v>0</v>
      </c>
      <c r="O4645" s="3">
        <f>+Tabella2026[[#This Row],[DIFFERENZA REDDITO INFERIORE ALLA MEDIA DALLA MEDIA]]*Tabella2026[[#This Row],[POP_2024]]</f>
        <v>0</v>
      </c>
      <c r="P4645" s="3">
        <f>+Tabella2026[[#This Row],[POPOLAZIONE PER DIFFERENZA ]]/SUM(Tabella2026[[POPOLAZIONE PER DIFFERENZA ]])</f>
        <v>0</v>
      </c>
      <c r="Q4645" s="3">
        <f>+Tabella2026[[#This Row],[INCIDENZA POPOLAZIONE PER DIFFERENZA]]*(PLAFOND-SUM(Tabella2026[CONTRIBUTO SULLA BASE DELLA POPOLAZIONE]))</f>
        <v>0</v>
      </c>
      <c r="R4645" s="3">
        <f>+Tabella2026[[#This Row],[CONTRIBUTO SULLA BASE DELLA POPOLAZIONE]]+Tabella2026[[#This Row],[CONTRIBUTO SULLA BASE DEL REDDITO]]</f>
        <v>8840.4487476338345</v>
      </c>
      <c r="S4645" s="3">
        <f>+Tabella2026[[#This Row],[CONTRIBUTO TOTALE]]/(PLAFOND/N_TESSERE)</f>
        <v>17.680897495267669</v>
      </c>
      <c r="T4645" s="3">
        <f>+MAX(CEILING(Tabella2026[[#This Row],[preDEF1]],1),1)</f>
        <v>18</v>
      </c>
      <c r="U4645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45" s="21">
        <f>+Tabella2026[[#This Row],[DEF - n. card]]*(PLAFOND/N_TESSERE)</f>
        <v>9000</v>
      </c>
      <c r="W4645" s="18"/>
    </row>
    <row r="4646" spans="2:23" x14ac:dyDescent="0.25">
      <c r="B4646" s="1" t="s">
        <v>9361</v>
      </c>
      <c r="C4646" s="2">
        <v>76015</v>
      </c>
      <c r="D4646" s="1" t="s">
        <v>9362</v>
      </c>
      <c r="E4646" s="1" t="s">
        <v>213</v>
      </c>
      <c r="F4646" s="1" t="s">
        <v>212</v>
      </c>
      <c r="G4646" s="1" t="s">
        <v>4778</v>
      </c>
      <c r="H4646" s="1" t="s">
        <v>15836</v>
      </c>
      <c r="I4646" s="5">
        <v>1769</v>
      </c>
      <c r="J4646" s="5">
        <v>19708067</v>
      </c>
      <c r="K4646" s="3">
        <f>+Tabella2026[[#This Row],[POP_2024]]/SUM(Tabella2026[POP_2024])</f>
        <v>3.0011809282196241E-5</v>
      </c>
      <c r="L4646" s="3">
        <f>+Tabella2026[[#This Row],[INCIDENZA POPOLAZIONE]]*(PLAFOND/2)</f>
        <v>8835.4541438216111</v>
      </c>
      <c r="M4646" s="3">
        <f>+IFERROR(Tabella2026[[#This Row],[reddito_2024]]/Tabella2026[[#This Row],[POP_2024]],"")</f>
        <v>11140.795364612775</v>
      </c>
      <c r="N4646" s="3">
        <f>+IF(Tabella2026[[#This Row],[REDDITO COMPLESSIVO PROCAPITE]]&lt;media_aggr_reddito_pc,(media_aggr_reddito_pc-Tabella2026[[#This Row],[REDDITO COMPLESSIVO PROCAPITE]]),0)</f>
        <v>6684.2706979959657</v>
      </c>
      <c r="O4646" s="3">
        <f>+Tabella2026[[#This Row],[DIFFERENZA REDDITO INFERIORE ALLA MEDIA DALLA MEDIA]]*Tabella2026[[#This Row],[POP_2024]]</f>
        <v>11824474.864754863</v>
      </c>
      <c r="P4646" s="3">
        <f>+Tabella2026[[#This Row],[POPOLAZIONE PER DIFFERENZA ]]/SUM(Tabella2026[[POPOLAZIONE PER DIFFERENZA ]])</f>
        <v>1.0490462505015567E-4</v>
      </c>
      <c r="Q4646" s="3">
        <f>+Tabella2026[[#This Row],[INCIDENZA POPOLAZIONE PER DIFFERENZA]]*(PLAFOND-SUM(Tabella2026[CONTRIBUTO SULLA BASE DELLA POPOLAZIONE]))</f>
        <v>30883.842936297169</v>
      </c>
      <c r="R4646" s="3">
        <f>+Tabella2026[[#This Row],[CONTRIBUTO SULLA BASE DELLA POPOLAZIONE]]+Tabella2026[[#This Row],[CONTRIBUTO SULLA BASE DEL REDDITO]]</f>
        <v>39719.297080118777</v>
      </c>
      <c r="S4646" s="3">
        <f>+Tabella2026[[#This Row],[CONTRIBUTO TOTALE]]/(PLAFOND/N_TESSERE)</f>
        <v>79.438594160237557</v>
      </c>
      <c r="T4646" s="3">
        <f>+MAX(CEILING(Tabella2026[[#This Row],[preDEF1]],1),1)</f>
        <v>80</v>
      </c>
      <c r="U4646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4646" s="21">
        <f>+Tabella2026[[#This Row],[DEF - n. card]]*(PLAFOND/N_TESSERE)</f>
        <v>40000</v>
      </c>
      <c r="W4646" s="18"/>
    </row>
    <row r="4647" spans="2:23" x14ac:dyDescent="0.25">
      <c r="B4647" s="1" t="s">
        <v>9269</v>
      </c>
      <c r="C4647" s="2">
        <v>64048</v>
      </c>
      <c r="D4647" s="1" t="s">
        <v>9270</v>
      </c>
      <c r="E4647" s="1" t="s">
        <v>15</v>
      </c>
      <c r="F4647" s="1" t="s">
        <v>290</v>
      </c>
      <c r="G4647" s="1" t="s">
        <v>4778</v>
      </c>
      <c r="H4647" s="1" t="s">
        <v>15836</v>
      </c>
      <c r="I4647" s="5">
        <v>1769</v>
      </c>
      <c r="J4647" s="5">
        <v>17550448</v>
      </c>
      <c r="K4647" s="3">
        <f>+Tabella2026[[#This Row],[POP_2024]]/SUM(Tabella2026[POP_2024])</f>
        <v>3.0011809282196241E-5</v>
      </c>
      <c r="L4647" s="3">
        <f>+Tabella2026[[#This Row],[INCIDENZA POPOLAZIONE]]*(PLAFOND/2)</f>
        <v>8835.4541438216111</v>
      </c>
      <c r="M4647" s="3">
        <f>+IFERROR(Tabella2026[[#This Row],[reddito_2024]]/Tabella2026[[#This Row],[POP_2024]],"")</f>
        <v>9921.1124929338603</v>
      </c>
      <c r="N4647" s="3">
        <f>+IF(Tabella2026[[#This Row],[REDDITO COMPLESSIVO PROCAPITE]]&lt;media_aggr_reddito_pc,(media_aggr_reddito_pc-Tabella2026[[#This Row],[REDDITO COMPLESSIVO PROCAPITE]]),0)</f>
        <v>7903.9535696748808</v>
      </c>
      <c r="O4647" s="3">
        <f>+Tabella2026[[#This Row],[DIFFERENZA REDDITO INFERIORE ALLA MEDIA DALLA MEDIA]]*Tabella2026[[#This Row],[POP_2024]]</f>
        <v>13982093.864754865</v>
      </c>
      <c r="P4647" s="3">
        <f>+Tabella2026[[#This Row],[POPOLAZIONE PER DIFFERENZA ]]/SUM(Tabella2026[[POPOLAZIONE PER DIFFERENZA ]])</f>
        <v>1.24046634719503E-4</v>
      </c>
      <c r="Q4647" s="3">
        <f>+Tabella2026[[#This Row],[INCIDENZA POPOLAZIONE PER DIFFERENZA]]*(PLAFOND-SUM(Tabella2026[CONTRIBUTO SULLA BASE DELLA POPOLAZIONE]))</f>
        <v>36519.236226445792</v>
      </c>
      <c r="R4647" s="3">
        <f>+Tabella2026[[#This Row],[CONTRIBUTO SULLA BASE DELLA POPOLAZIONE]]+Tabella2026[[#This Row],[CONTRIBUTO SULLA BASE DEL REDDITO]]</f>
        <v>45354.690370267403</v>
      </c>
      <c r="S4647" s="3">
        <f>+Tabella2026[[#This Row],[CONTRIBUTO TOTALE]]/(PLAFOND/N_TESSERE)</f>
        <v>90.709380740534812</v>
      </c>
      <c r="T4647" s="3">
        <f>+MAX(CEILING(Tabella2026[[#This Row],[preDEF1]],1),1)</f>
        <v>91</v>
      </c>
      <c r="U4647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4647" s="21">
        <f>+Tabella2026[[#This Row],[DEF - n. card]]*(PLAFOND/N_TESSERE)</f>
        <v>45500</v>
      </c>
      <c r="W4647" s="18"/>
    </row>
    <row r="4648" spans="2:23" x14ac:dyDescent="0.25">
      <c r="B4648" s="1" t="s">
        <v>9183</v>
      </c>
      <c r="C4648" s="2">
        <v>71052</v>
      </c>
      <c r="D4648" s="1" t="s">
        <v>9184</v>
      </c>
      <c r="E4648" s="1" t="s">
        <v>33</v>
      </c>
      <c r="F4648" s="1" t="s">
        <v>78</v>
      </c>
      <c r="G4648" s="1" t="s">
        <v>4778</v>
      </c>
      <c r="H4648" s="1" t="s">
        <v>15836</v>
      </c>
      <c r="I4648" s="5">
        <v>1769</v>
      </c>
      <c r="J4648" s="5">
        <v>23764602</v>
      </c>
      <c r="K4648" s="3">
        <f>+Tabella2026[[#This Row],[POP_2024]]/SUM(Tabella2026[POP_2024])</f>
        <v>3.0011809282196241E-5</v>
      </c>
      <c r="L4648" s="3">
        <f>+Tabella2026[[#This Row],[INCIDENZA POPOLAZIONE]]*(PLAFOND/2)</f>
        <v>8835.4541438216111</v>
      </c>
      <c r="M4648" s="3">
        <f>+IFERROR(Tabella2026[[#This Row],[reddito_2024]]/Tabella2026[[#This Row],[POP_2024]],"")</f>
        <v>13433.918598078009</v>
      </c>
      <c r="N4648" s="3">
        <f>+IF(Tabella2026[[#This Row],[REDDITO COMPLESSIVO PROCAPITE]]&lt;media_aggr_reddito_pc,(media_aggr_reddito_pc-Tabella2026[[#This Row],[REDDITO COMPLESSIVO PROCAPITE]]),0)</f>
        <v>4391.1474645307317</v>
      </c>
      <c r="O4648" s="3">
        <f>+Tabella2026[[#This Row],[DIFFERENZA REDDITO INFERIORE ALLA MEDIA DALLA MEDIA]]*Tabella2026[[#This Row],[POP_2024]]</f>
        <v>7767939.864754864</v>
      </c>
      <c r="P4648" s="3">
        <f>+Tabella2026[[#This Row],[POPOLAZIONE PER DIFFERENZA ]]/SUM(Tabella2026[[POPOLAZIONE PER DIFFERENZA ]])</f>
        <v>6.8915772433430586E-5</v>
      </c>
      <c r="Q4648" s="3">
        <f>+Tabella2026[[#This Row],[INCIDENZA POPOLAZIONE PER DIFFERENZA]]*(PLAFOND-SUM(Tabella2026[CONTRIBUTO SULLA BASE DELLA POPOLAZIONE]))</f>
        <v>20288.751717572723</v>
      </c>
      <c r="R4648" s="3">
        <f>+Tabella2026[[#This Row],[CONTRIBUTO SULLA BASE DELLA POPOLAZIONE]]+Tabella2026[[#This Row],[CONTRIBUTO SULLA BASE DEL REDDITO]]</f>
        <v>29124.205861394334</v>
      </c>
      <c r="S4648" s="3">
        <f>+Tabella2026[[#This Row],[CONTRIBUTO TOTALE]]/(PLAFOND/N_TESSERE)</f>
        <v>58.248411722788667</v>
      </c>
      <c r="T4648" s="3">
        <f>+MAX(CEILING(Tabella2026[[#This Row],[preDEF1]],1),1)</f>
        <v>59</v>
      </c>
      <c r="U4648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4648" s="21">
        <f>+Tabella2026[[#This Row],[DEF - n. card]]*(PLAFOND/N_TESSERE)</f>
        <v>29500</v>
      </c>
      <c r="W4648" s="18"/>
    </row>
    <row r="4649" spans="2:23" x14ac:dyDescent="0.25">
      <c r="B4649" s="1" t="s">
        <v>9459</v>
      </c>
      <c r="C4649" s="2">
        <v>21007</v>
      </c>
      <c r="D4649" s="1" t="s">
        <v>9460</v>
      </c>
      <c r="E4649" s="1" t="s">
        <v>99</v>
      </c>
      <c r="F4649" s="1" t="s">
        <v>110</v>
      </c>
      <c r="G4649" s="1" t="s">
        <v>4778</v>
      </c>
      <c r="H4649" s="1" t="s">
        <v>15835</v>
      </c>
      <c r="I4649" s="5">
        <v>1768</v>
      </c>
      <c r="J4649" s="5">
        <v>39189534</v>
      </c>
      <c r="K4649" s="3">
        <f>+Tabella2026[[#This Row],[POP_2024]]/SUM(Tabella2026[POP_2024])</f>
        <v>2.9994843872765944E-5</v>
      </c>
      <c r="L4649" s="3">
        <f>+Tabella2026[[#This Row],[INCIDENZA POPOLAZIONE]]*(PLAFOND/2)</f>
        <v>8830.4595400093895</v>
      </c>
      <c r="M4649" s="3">
        <f>+IFERROR(Tabella2026[[#This Row],[reddito_2024]]/Tabella2026[[#This Row],[POP_2024]],"")</f>
        <v>22166.026018099546</v>
      </c>
      <c r="N4649" s="3">
        <f>+IF(Tabella2026[[#This Row],[REDDITO COMPLESSIVO PROCAPITE]]&lt;media_aggr_reddito_pc,(media_aggr_reddito_pc-Tabella2026[[#This Row],[REDDITO COMPLESSIVO PROCAPITE]]),0)</f>
        <v>0</v>
      </c>
      <c r="O4649" s="3">
        <f>+Tabella2026[[#This Row],[DIFFERENZA REDDITO INFERIORE ALLA MEDIA DALLA MEDIA]]*Tabella2026[[#This Row],[POP_2024]]</f>
        <v>0</v>
      </c>
      <c r="P4649" s="3">
        <f>+Tabella2026[[#This Row],[POPOLAZIONE PER DIFFERENZA ]]/SUM(Tabella2026[[POPOLAZIONE PER DIFFERENZA ]])</f>
        <v>0</v>
      </c>
      <c r="Q4649" s="3">
        <f>+Tabella2026[[#This Row],[INCIDENZA POPOLAZIONE PER DIFFERENZA]]*(PLAFOND-SUM(Tabella2026[CONTRIBUTO SULLA BASE DELLA POPOLAZIONE]))</f>
        <v>0</v>
      </c>
      <c r="R4649" s="3">
        <f>+Tabella2026[[#This Row],[CONTRIBUTO SULLA BASE DELLA POPOLAZIONE]]+Tabella2026[[#This Row],[CONTRIBUTO SULLA BASE DEL REDDITO]]</f>
        <v>8830.4595400093895</v>
      </c>
      <c r="S4649" s="3">
        <f>+Tabella2026[[#This Row],[CONTRIBUTO TOTALE]]/(PLAFOND/N_TESSERE)</f>
        <v>17.660919080018779</v>
      </c>
      <c r="T4649" s="3">
        <f>+MAX(CEILING(Tabella2026[[#This Row],[preDEF1]],1),1)</f>
        <v>18</v>
      </c>
      <c r="U4649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49" s="21">
        <f>+Tabella2026[[#This Row],[DEF - n. card]]*(PLAFOND/N_TESSERE)</f>
        <v>9000</v>
      </c>
      <c r="W4649" s="18"/>
    </row>
    <row r="4650" spans="2:23" x14ac:dyDescent="0.25">
      <c r="B4650" s="1" t="s">
        <v>9497</v>
      </c>
      <c r="C4650" s="2">
        <v>18053</v>
      </c>
      <c r="D4650" s="1" t="s">
        <v>9498</v>
      </c>
      <c r="E4650" s="1" t="s">
        <v>12</v>
      </c>
      <c r="F4650" s="1" t="s">
        <v>195</v>
      </c>
      <c r="G4650" s="1" t="s">
        <v>4778</v>
      </c>
      <c r="H4650" s="1" t="s">
        <v>15835</v>
      </c>
      <c r="I4650" s="5">
        <v>1768</v>
      </c>
      <c r="J4650" s="5">
        <v>34690030</v>
      </c>
      <c r="K4650" s="3">
        <f>+Tabella2026[[#This Row],[POP_2024]]/SUM(Tabella2026[POP_2024])</f>
        <v>2.9994843872765944E-5</v>
      </c>
      <c r="L4650" s="3">
        <f>+Tabella2026[[#This Row],[INCIDENZA POPOLAZIONE]]*(PLAFOND/2)</f>
        <v>8830.4595400093895</v>
      </c>
      <c r="M4650" s="3">
        <f>+IFERROR(Tabella2026[[#This Row],[reddito_2024]]/Tabella2026[[#This Row],[POP_2024]],"")</f>
        <v>19621.057692307691</v>
      </c>
      <c r="N4650" s="3">
        <f>+IF(Tabella2026[[#This Row],[REDDITO COMPLESSIVO PROCAPITE]]&lt;media_aggr_reddito_pc,(media_aggr_reddito_pc-Tabella2026[[#This Row],[REDDITO COMPLESSIVO PROCAPITE]]),0)</f>
        <v>0</v>
      </c>
      <c r="O4650" s="3">
        <f>+Tabella2026[[#This Row],[DIFFERENZA REDDITO INFERIORE ALLA MEDIA DALLA MEDIA]]*Tabella2026[[#This Row],[POP_2024]]</f>
        <v>0</v>
      </c>
      <c r="P4650" s="3">
        <f>+Tabella2026[[#This Row],[POPOLAZIONE PER DIFFERENZA ]]/SUM(Tabella2026[[POPOLAZIONE PER DIFFERENZA ]])</f>
        <v>0</v>
      </c>
      <c r="Q4650" s="3">
        <f>+Tabella2026[[#This Row],[INCIDENZA POPOLAZIONE PER DIFFERENZA]]*(PLAFOND-SUM(Tabella2026[CONTRIBUTO SULLA BASE DELLA POPOLAZIONE]))</f>
        <v>0</v>
      </c>
      <c r="R4650" s="3">
        <f>+Tabella2026[[#This Row],[CONTRIBUTO SULLA BASE DELLA POPOLAZIONE]]+Tabella2026[[#This Row],[CONTRIBUTO SULLA BASE DEL REDDITO]]</f>
        <v>8830.4595400093895</v>
      </c>
      <c r="S4650" s="3">
        <f>+Tabella2026[[#This Row],[CONTRIBUTO TOTALE]]/(PLAFOND/N_TESSERE)</f>
        <v>17.660919080018779</v>
      </c>
      <c r="T4650" s="3">
        <f>+MAX(CEILING(Tabella2026[[#This Row],[preDEF1]],1),1)</f>
        <v>18</v>
      </c>
      <c r="U4650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50" s="21">
        <f>+Tabella2026[[#This Row],[DEF - n. card]]*(PLAFOND/N_TESSERE)</f>
        <v>9000</v>
      </c>
      <c r="W4650" s="18"/>
    </row>
    <row r="4651" spans="2:23" x14ac:dyDescent="0.25">
      <c r="B4651" s="1" t="s">
        <v>9235</v>
      </c>
      <c r="C4651" s="2">
        <v>114052</v>
      </c>
      <c r="D4651" s="1" t="s">
        <v>9236</v>
      </c>
      <c r="E4651" s="1" t="s">
        <v>76</v>
      </c>
      <c r="F4651" s="1" t="s">
        <v>550</v>
      </c>
      <c r="G4651" s="1" t="s">
        <v>4778</v>
      </c>
      <c r="H4651" s="1" t="s">
        <v>15836</v>
      </c>
      <c r="I4651" s="5">
        <v>1768</v>
      </c>
      <c r="J4651" s="5">
        <v>25153804</v>
      </c>
      <c r="K4651" s="3">
        <f>+Tabella2026[[#This Row],[POP_2024]]/SUM(Tabella2026[POP_2024])</f>
        <v>2.9994843872765944E-5</v>
      </c>
      <c r="L4651" s="3">
        <f>+Tabella2026[[#This Row],[INCIDENZA POPOLAZIONE]]*(PLAFOND/2)</f>
        <v>8830.4595400093895</v>
      </c>
      <c r="M4651" s="3">
        <f>+IFERROR(Tabella2026[[#This Row],[reddito_2024]]/Tabella2026[[#This Row],[POP_2024]],"")</f>
        <v>14227.264705882353</v>
      </c>
      <c r="N4651" s="3">
        <f>+IF(Tabella2026[[#This Row],[REDDITO COMPLESSIVO PROCAPITE]]&lt;media_aggr_reddito_pc,(media_aggr_reddito_pc-Tabella2026[[#This Row],[REDDITO COMPLESSIVO PROCAPITE]]),0)</f>
        <v>3597.8013567263879</v>
      </c>
      <c r="O4651" s="3">
        <f>+Tabella2026[[#This Row],[DIFFERENZA REDDITO INFERIORE ALLA MEDIA DALLA MEDIA]]*Tabella2026[[#This Row],[POP_2024]]</f>
        <v>6360912.7986922534</v>
      </c>
      <c r="P4651" s="3">
        <f>+Tabella2026[[#This Row],[POPOLAZIONE PER DIFFERENZA ]]/SUM(Tabella2026[[POPOLAZIONE PER DIFFERENZA ]])</f>
        <v>5.6432880086077384E-5</v>
      </c>
      <c r="Q4651" s="3">
        <f>+Tabella2026[[#This Row],[INCIDENZA POPOLAZIONE PER DIFFERENZA]]*(PLAFOND-SUM(Tabella2026[CONTRIBUTO SULLA BASE DELLA POPOLAZIONE]))</f>
        <v>16613.797572681186</v>
      </c>
      <c r="R4651" s="3">
        <f>+Tabella2026[[#This Row],[CONTRIBUTO SULLA BASE DELLA POPOLAZIONE]]+Tabella2026[[#This Row],[CONTRIBUTO SULLA BASE DEL REDDITO]]</f>
        <v>25444.257112690575</v>
      </c>
      <c r="S4651" s="3">
        <f>+Tabella2026[[#This Row],[CONTRIBUTO TOTALE]]/(PLAFOND/N_TESSERE)</f>
        <v>50.888514225381151</v>
      </c>
      <c r="T4651" s="3">
        <f>+MAX(CEILING(Tabella2026[[#This Row],[preDEF1]],1),1)</f>
        <v>51</v>
      </c>
      <c r="U4651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4651" s="21">
        <f>+Tabella2026[[#This Row],[DEF - n. card]]*(PLAFOND/N_TESSERE)</f>
        <v>25500</v>
      </c>
      <c r="W4651" s="18"/>
    </row>
    <row r="4652" spans="2:23" x14ac:dyDescent="0.25">
      <c r="B4652" s="1" t="s">
        <v>9321</v>
      </c>
      <c r="C4652" s="2">
        <v>6029</v>
      </c>
      <c r="D4652" s="1" t="s">
        <v>9322</v>
      </c>
      <c r="E4652" s="1" t="s">
        <v>18</v>
      </c>
      <c r="F4652" s="1" t="s">
        <v>138</v>
      </c>
      <c r="G4652" s="1" t="s">
        <v>4778</v>
      </c>
      <c r="H4652" s="1" t="s">
        <v>15835</v>
      </c>
      <c r="I4652" s="5">
        <v>1766</v>
      </c>
      <c r="J4652" s="5">
        <v>38733415</v>
      </c>
      <c r="K4652" s="3">
        <f>+Tabella2026[[#This Row],[POP_2024]]/SUM(Tabella2026[POP_2024])</f>
        <v>2.9960913053905348E-5</v>
      </c>
      <c r="L4652" s="3">
        <f>+Tabella2026[[#This Row],[INCIDENZA POPOLAZIONE]]*(PLAFOND/2)</f>
        <v>8820.4703323849444</v>
      </c>
      <c r="M4652" s="3">
        <f>+IFERROR(Tabella2026[[#This Row],[reddito_2024]]/Tabella2026[[#This Row],[POP_2024]],"")</f>
        <v>21932.85107587769</v>
      </c>
      <c r="N4652" s="3">
        <f>+IF(Tabella2026[[#This Row],[REDDITO COMPLESSIVO PROCAPITE]]&lt;media_aggr_reddito_pc,(media_aggr_reddito_pc-Tabella2026[[#This Row],[REDDITO COMPLESSIVO PROCAPITE]]),0)</f>
        <v>0</v>
      </c>
      <c r="O4652" s="3">
        <f>+Tabella2026[[#This Row],[DIFFERENZA REDDITO INFERIORE ALLA MEDIA DALLA MEDIA]]*Tabella2026[[#This Row],[POP_2024]]</f>
        <v>0</v>
      </c>
      <c r="P4652" s="3">
        <f>+Tabella2026[[#This Row],[POPOLAZIONE PER DIFFERENZA ]]/SUM(Tabella2026[[POPOLAZIONE PER DIFFERENZA ]])</f>
        <v>0</v>
      </c>
      <c r="Q4652" s="3">
        <f>+Tabella2026[[#This Row],[INCIDENZA POPOLAZIONE PER DIFFERENZA]]*(PLAFOND-SUM(Tabella2026[CONTRIBUTO SULLA BASE DELLA POPOLAZIONE]))</f>
        <v>0</v>
      </c>
      <c r="R4652" s="3">
        <f>+Tabella2026[[#This Row],[CONTRIBUTO SULLA BASE DELLA POPOLAZIONE]]+Tabella2026[[#This Row],[CONTRIBUTO SULLA BASE DEL REDDITO]]</f>
        <v>8820.4703323849444</v>
      </c>
      <c r="S4652" s="3">
        <f>+Tabella2026[[#This Row],[CONTRIBUTO TOTALE]]/(PLAFOND/N_TESSERE)</f>
        <v>17.640940664769889</v>
      </c>
      <c r="T4652" s="3">
        <f>+MAX(CEILING(Tabella2026[[#This Row],[preDEF1]],1),1)</f>
        <v>18</v>
      </c>
      <c r="U4652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52" s="21">
        <f>+Tabella2026[[#This Row],[DEF - n. card]]*(PLAFOND/N_TESSERE)</f>
        <v>9000</v>
      </c>
      <c r="W4652" s="18"/>
    </row>
    <row r="4653" spans="2:23" x14ac:dyDescent="0.25">
      <c r="B4653" s="1" t="s">
        <v>9279</v>
      </c>
      <c r="C4653" s="2">
        <v>67009</v>
      </c>
      <c r="D4653" s="1" t="s">
        <v>9280</v>
      </c>
      <c r="E4653" s="1" t="s">
        <v>96</v>
      </c>
      <c r="F4653" s="1" t="s">
        <v>298</v>
      </c>
      <c r="G4653" s="1" t="s">
        <v>4778</v>
      </c>
      <c r="H4653" s="1" t="s">
        <v>15836</v>
      </c>
      <c r="I4653" s="5">
        <v>1764</v>
      </c>
      <c r="J4653" s="5">
        <v>28256993</v>
      </c>
      <c r="K4653" s="3">
        <f>+Tabella2026[[#This Row],[POP_2024]]/SUM(Tabella2026[POP_2024])</f>
        <v>2.9926982235044755E-5</v>
      </c>
      <c r="L4653" s="3">
        <f>+Tabella2026[[#This Row],[INCIDENZA POPOLAZIONE]]*(PLAFOND/2)</f>
        <v>8810.4811247604994</v>
      </c>
      <c r="M4653" s="3">
        <f>+IFERROR(Tabella2026[[#This Row],[reddito_2024]]/Tabella2026[[#This Row],[POP_2024]],"")</f>
        <v>16018.703514739229</v>
      </c>
      <c r="N4653" s="3">
        <f>+IF(Tabella2026[[#This Row],[REDDITO COMPLESSIVO PROCAPITE]]&lt;media_aggr_reddito_pc,(media_aggr_reddito_pc-Tabella2026[[#This Row],[REDDITO COMPLESSIVO PROCAPITE]]),0)</f>
        <v>1806.3625478695121</v>
      </c>
      <c r="O4653" s="3">
        <f>+Tabella2026[[#This Row],[DIFFERENZA REDDITO INFERIORE ALLA MEDIA DALLA MEDIA]]*Tabella2026[[#This Row],[POP_2024]]</f>
        <v>3186423.5344418194</v>
      </c>
      <c r="P4653" s="3">
        <f>+Tabella2026[[#This Row],[POPOLAZIONE PER DIFFERENZA ]]/SUM(Tabella2026[[POPOLAZIONE PER DIFFERENZA ]])</f>
        <v>2.8269379397808949E-5</v>
      </c>
      <c r="Q4653" s="3">
        <f>+Tabella2026[[#This Row],[INCIDENZA POPOLAZIONE PER DIFFERENZA]]*(PLAFOND-SUM(Tabella2026[CONTRIBUTO SULLA BASE DELLA POPOLAZIONE]))</f>
        <v>8322.4840926804391</v>
      </c>
      <c r="R4653" s="3">
        <f>+Tabella2026[[#This Row],[CONTRIBUTO SULLA BASE DELLA POPOLAZIONE]]+Tabella2026[[#This Row],[CONTRIBUTO SULLA BASE DEL REDDITO]]</f>
        <v>17132.965217440938</v>
      </c>
      <c r="S4653" s="3">
        <f>+Tabella2026[[#This Row],[CONTRIBUTO TOTALE]]/(PLAFOND/N_TESSERE)</f>
        <v>34.265930434881874</v>
      </c>
      <c r="T4653" s="3">
        <f>+MAX(CEILING(Tabella2026[[#This Row],[preDEF1]],1),1)</f>
        <v>35</v>
      </c>
      <c r="U4653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4653" s="21">
        <f>+Tabella2026[[#This Row],[DEF - n. card]]*(PLAFOND/N_TESSERE)</f>
        <v>17500</v>
      </c>
      <c r="W4653" s="18"/>
    </row>
    <row r="4654" spans="2:23" x14ac:dyDescent="0.25">
      <c r="B4654" s="1" t="s">
        <v>9193</v>
      </c>
      <c r="C4654" s="2">
        <v>64077</v>
      </c>
      <c r="D4654" s="1" t="s">
        <v>9194</v>
      </c>
      <c r="E4654" s="1" t="s">
        <v>15</v>
      </c>
      <c r="F4654" s="1" t="s">
        <v>290</v>
      </c>
      <c r="G4654" s="1" t="s">
        <v>4778</v>
      </c>
      <c r="H4654" s="1" t="s">
        <v>15836</v>
      </c>
      <c r="I4654" s="5">
        <v>1762</v>
      </c>
      <c r="J4654" s="5">
        <v>20534382</v>
      </c>
      <c r="K4654" s="3">
        <f>+Tabella2026[[#This Row],[POP_2024]]/SUM(Tabella2026[POP_2024])</f>
        <v>2.9893051416184159E-5</v>
      </c>
      <c r="L4654" s="3">
        <f>+Tabella2026[[#This Row],[INCIDENZA POPOLAZIONE]]*(PLAFOND/2)</f>
        <v>8800.4919171360543</v>
      </c>
      <c r="M4654" s="3">
        <f>+IFERROR(Tabella2026[[#This Row],[reddito_2024]]/Tabella2026[[#This Row],[POP_2024]],"")</f>
        <v>11654.019296254257</v>
      </c>
      <c r="N4654" s="3">
        <f>+IF(Tabella2026[[#This Row],[REDDITO COMPLESSIVO PROCAPITE]]&lt;media_aggr_reddito_pc,(media_aggr_reddito_pc-Tabella2026[[#This Row],[REDDITO COMPLESSIVO PROCAPITE]]),0)</f>
        <v>6171.0467663544841</v>
      </c>
      <c r="O4654" s="3">
        <f>+Tabella2026[[#This Row],[DIFFERENZA REDDITO INFERIORE ALLA MEDIA DALLA MEDIA]]*Tabella2026[[#This Row],[POP_2024]]</f>
        <v>10873384.402316602</v>
      </c>
      <c r="P4654" s="3">
        <f>+Tabella2026[[#This Row],[POPOLAZIONE PER DIFFERENZA ]]/SUM(Tabella2026[[POPOLAZIONE PER DIFFERENZA ]])</f>
        <v>9.6466720661838183E-5</v>
      </c>
      <c r="Q4654" s="3">
        <f>+Tabella2026[[#This Row],[INCIDENZA POPOLAZIONE PER DIFFERENZA]]*(PLAFOND-SUM(Tabella2026[CONTRIBUTO SULLA BASE DELLA POPOLAZIONE]))</f>
        <v>28399.730212804781</v>
      </c>
      <c r="R4654" s="3">
        <f>+Tabella2026[[#This Row],[CONTRIBUTO SULLA BASE DELLA POPOLAZIONE]]+Tabella2026[[#This Row],[CONTRIBUTO SULLA BASE DEL REDDITO]]</f>
        <v>37200.222129940834</v>
      </c>
      <c r="S4654" s="3">
        <f>+Tabella2026[[#This Row],[CONTRIBUTO TOTALE]]/(PLAFOND/N_TESSERE)</f>
        <v>74.400444259881667</v>
      </c>
      <c r="T4654" s="3">
        <f>+MAX(CEILING(Tabella2026[[#This Row],[preDEF1]],1),1)</f>
        <v>75</v>
      </c>
      <c r="U4654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4654" s="21">
        <f>+Tabella2026[[#This Row],[DEF - n. card]]*(PLAFOND/N_TESSERE)</f>
        <v>37500</v>
      </c>
      <c r="W4654" s="18"/>
    </row>
    <row r="4655" spans="2:23" x14ac:dyDescent="0.25">
      <c r="B4655" s="1" t="s">
        <v>9455</v>
      </c>
      <c r="C4655" s="2">
        <v>78061</v>
      </c>
      <c r="D4655" s="1" t="s">
        <v>9456</v>
      </c>
      <c r="E4655" s="1" t="s">
        <v>61</v>
      </c>
      <c r="F4655" s="1" t="s">
        <v>178</v>
      </c>
      <c r="G4655" s="1" t="s">
        <v>4778</v>
      </c>
      <c r="H4655" s="1" t="s">
        <v>15836</v>
      </c>
      <c r="I4655" s="5">
        <v>1760</v>
      </c>
      <c r="J4655" s="5">
        <v>18631811</v>
      </c>
      <c r="K4655" s="3">
        <f>+Tabella2026[[#This Row],[POP_2024]]/SUM(Tabella2026[POP_2024])</f>
        <v>2.9859120597323563E-5</v>
      </c>
      <c r="L4655" s="3">
        <f>+Tabella2026[[#This Row],[INCIDENZA POPOLAZIONE]]*(PLAFOND/2)</f>
        <v>8790.5027095116093</v>
      </c>
      <c r="M4655" s="3">
        <f>+IFERROR(Tabella2026[[#This Row],[reddito_2024]]/Tabella2026[[#This Row],[POP_2024]],"")</f>
        <v>10586.25625</v>
      </c>
      <c r="N4655" s="3">
        <f>+IF(Tabella2026[[#This Row],[REDDITO COMPLESSIVO PROCAPITE]]&lt;media_aggr_reddito_pc,(media_aggr_reddito_pc-Tabella2026[[#This Row],[REDDITO COMPLESSIVO PROCAPITE]]),0)</f>
        <v>7238.8098126087407</v>
      </c>
      <c r="O4655" s="3">
        <f>+Tabella2026[[#This Row],[DIFFERENZA REDDITO INFERIORE ALLA MEDIA DALLA MEDIA]]*Tabella2026[[#This Row],[POP_2024]]</f>
        <v>12740305.270191384</v>
      </c>
      <c r="P4655" s="3">
        <f>+Tabella2026[[#This Row],[POPOLAZIONE PER DIFFERENZA ]]/SUM(Tabella2026[[POPOLAZIONE PER DIFFERENZA ]])</f>
        <v>1.1302970852242217E-4</v>
      </c>
      <c r="Q4655" s="3">
        <f>+Tabella2026[[#This Row],[INCIDENZA POPOLAZIONE PER DIFFERENZA]]*(PLAFOND-SUM(Tabella2026[CONTRIBUTO SULLA BASE DELLA POPOLAZIONE]))</f>
        <v>33275.861416719832</v>
      </c>
      <c r="R4655" s="3">
        <f>+Tabella2026[[#This Row],[CONTRIBUTO SULLA BASE DELLA POPOLAZIONE]]+Tabella2026[[#This Row],[CONTRIBUTO SULLA BASE DEL REDDITO]]</f>
        <v>42066.364126231441</v>
      </c>
      <c r="S4655" s="3">
        <f>+Tabella2026[[#This Row],[CONTRIBUTO TOTALE]]/(PLAFOND/N_TESSERE)</f>
        <v>84.132728252462883</v>
      </c>
      <c r="T4655" s="3">
        <f>+MAX(CEILING(Tabella2026[[#This Row],[preDEF1]],1),1)</f>
        <v>85</v>
      </c>
      <c r="U4655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4655" s="21">
        <f>+Tabella2026[[#This Row],[DEF - n. card]]*(PLAFOND/N_TESSERE)</f>
        <v>42500</v>
      </c>
      <c r="W4655" s="18"/>
    </row>
    <row r="4656" spans="2:23" x14ac:dyDescent="0.25">
      <c r="B4656" s="1" t="s">
        <v>9265</v>
      </c>
      <c r="C4656" s="2">
        <v>73023</v>
      </c>
      <c r="D4656" s="1" t="s">
        <v>9266</v>
      </c>
      <c r="E4656" s="1" t="s">
        <v>33</v>
      </c>
      <c r="F4656" s="1" t="s">
        <v>56</v>
      </c>
      <c r="G4656" s="1" t="s">
        <v>4778</v>
      </c>
      <c r="H4656" s="1" t="s">
        <v>15836</v>
      </c>
      <c r="I4656" s="5">
        <v>1760</v>
      </c>
      <c r="J4656" s="5">
        <v>22183359</v>
      </c>
      <c r="K4656" s="3">
        <f>+Tabella2026[[#This Row],[POP_2024]]/SUM(Tabella2026[POP_2024])</f>
        <v>2.9859120597323563E-5</v>
      </c>
      <c r="L4656" s="3">
        <f>+Tabella2026[[#This Row],[INCIDENZA POPOLAZIONE]]*(PLAFOND/2)</f>
        <v>8790.5027095116093</v>
      </c>
      <c r="M4656" s="3">
        <f>+IFERROR(Tabella2026[[#This Row],[reddito_2024]]/Tabella2026[[#This Row],[POP_2024]],"")</f>
        <v>12604.18125</v>
      </c>
      <c r="N4656" s="3">
        <f>+IF(Tabella2026[[#This Row],[REDDITO COMPLESSIVO PROCAPITE]]&lt;media_aggr_reddito_pc,(media_aggr_reddito_pc-Tabella2026[[#This Row],[REDDITO COMPLESSIVO PROCAPITE]]),0)</f>
        <v>5220.8848126087414</v>
      </c>
      <c r="O4656" s="3">
        <f>+Tabella2026[[#This Row],[DIFFERENZA REDDITO INFERIORE ALLA MEDIA DALLA MEDIA]]*Tabella2026[[#This Row],[POP_2024]]</f>
        <v>9188757.2701913845</v>
      </c>
      <c r="P4656" s="3">
        <f>+Tabella2026[[#This Row],[POPOLAZIONE PER DIFFERENZA ]]/SUM(Tabella2026[[POPOLAZIONE PER DIFFERENZA ]])</f>
        <v>8.1521010203974338E-5</v>
      </c>
      <c r="Q4656" s="3">
        <f>+Tabella2026[[#This Row],[INCIDENZA POPOLAZIONE PER DIFFERENZA]]*(PLAFOND-SUM(Tabella2026[CONTRIBUTO SULLA BASE DELLA POPOLAZIONE]))</f>
        <v>23999.72426329249</v>
      </c>
      <c r="R4656" s="3">
        <f>+Tabella2026[[#This Row],[CONTRIBUTO SULLA BASE DELLA POPOLAZIONE]]+Tabella2026[[#This Row],[CONTRIBUTO SULLA BASE DEL REDDITO]]</f>
        <v>32790.226972804099</v>
      </c>
      <c r="S4656" s="3">
        <f>+Tabella2026[[#This Row],[CONTRIBUTO TOTALE]]/(PLAFOND/N_TESSERE)</f>
        <v>65.580453945608198</v>
      </c>
      <c r="T4656" s="3">
        <f>+MAX(CEILING(Tabella2026[[#This Row],[preDEF1]],1),1)</f>
        <v>66</v>
      </c>
      <c r="U4656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4656" s="21">
        <f>+Tabella2026[[#This Row],[DEF - n. card]]*(PLAFOND/N_TESSERE)</f>
        <v>33000</v>
      </c>
      <c r="W4656" s="18"/>
    </row>
    <row r="4657" spans="2:23" x14ac:dyDescent="0.25">
      <c r="B4657" s="1" t="s">
        <v>9301</v>
      </c>
      <c r="C4657" s="2">
        <v>102049</v>
      </c>
      <c r="D4657" s="1" t="s">
        <v>9302</v>
      </c>
      <c r="E4657" s="1" t="s">
        <v>61</v>
      </c>
      <c r="F4657" s="1" t="s">
        <v>607</v>
      </c>
      <c r="G4657" s="1" t="s">
        <v>4778</v>
      </c>
      <c r="H4657" s="1" t="s">
        <v>15836</v>
      </c>
      <c r="I4657" s="5">
        <v>1760</v>
      </c>
      <c r="J4657" s="5">
        <v>16733268</v>
      </c>
      <c r="K4657" s="3">
        <f>+Tabella2026[[#This Row],[POP_2024]]/SUM(Tabella2026[POP_2024])</f>
        <v>2.9859120597323563E-5</v>
      </c>
      <c r="L4657" s="3">
        <f>+Tabella2026[[#This Row],[INCIDENZA POPOLAZIONE]]*(PLAFOND/2)</f>
        <v>8790.5027095116093</v>
      </c>
      <c r="M4657" s="3">
        <f>+IFERROR(Tabella2026[[#This Row],[reddito_2024]]/Tabella2026[[#This Row],[POP_2024]],"")</f>
        <v>9507.5386363636371</v>
      </c>
      <c r="N4657" s="3">
        <f>+IF(Tabella2026[[#This Row],[REDDITO COMPLESSIVO PROCAPITE]]&lt;media_aggr_reddito_pc,(media_aggr_reddito_pc-Tabella2026[[#This Row],[REDDITO COMPLESSIVO PROCAPITE]]),0)</f>
        <v>8317.5274262451039</v>
      </c>
      <c r="O4657" s="3">
        <f>+Tabella2026[[#This Row],[DIFFERENZA REDDITO INFERIORE ALLA MEDIA DALLA MEDIA]]*Tabella2026[[#This Row],[POP_2024]]</f>
        <v>14638848.270191383</v>
      </c>
      <c r="P4657" s="3">
        <f>+Tabella2026[[#This Row],[POPOLAZIONE PER DIFFERENZA ]]/SUM(Tabella2026[[POPOLAZIONE PER DIFFERENZA ]])</f>
        <v>1.2987324228054705E-4</v>
      </c>
      <c r="Q4657" s="3">
        <f>+Tabella2026[[#This Row],[INCIDENZA POPOLAZIONE PER DIFFERENZA]]*(PLAFOND-SUM(Tabella2026[CONTRIBUTO SULLA BASE DELLA POPOLAZIONE]))</f>
        <v>38234.585122461496</v>
      </c>
      <c r="R4657" s="3">
        <f>+Tabella2026[[#This Row],[CONTRIBUTO SULLA BASE DELLA POPOLAZIONE]]+Tabella2026[[#This Row],[CONTRIBUTO SULLA BASE DEL REDDITO]]</f>
        <v>47025.087831973105</v>
      </c>
      <c r="S4657" s="3">
        <f>+Tabella2026[[#This Row],[CONTRIBUTO TOTALE]]/(PLAFOND/N_TESSERE)</f>
        <v>94.050175663946206</v>
      </c>
      <c r="T4657" s="3">
        <f>+MAX(CEILING(Tabella2026[[#This Row],[preDEF1]],1),1)</f>
        <v>95</v>
      </c>
      <c r="U4657" s="9">
        <f xml:space="preserve"> IF(ROW(Tabella2026[[#This Row],[preDEF2]]) - ROW(Tabella2026[[#Headers],[preDEF2]])&lt;=ABS(SUM(Tabella2026[preDEF2])-N_TESSERE),Tabella2026[[#This Row],[preDEF2]]-1,Tabella2026[[#This Row],[preDEF2]])</f>
        <v>95</v>
      </c>
      <c r="V4657" s="21">
        <f>+Tabella2026[[#This Row],[DEF - n. card]]*(PLAFOND/N_TESSERE)</f>
        <v>47500</v>
      </c>
      <c r="W4657" s="18"/>
    </row>
    <row r="4658" spans="2:23" x14ac:dyDescent="0.25">
      <c r="B4658" s="1" t="s">
        <v>9385</v>
      </c>
      <c r="C4658" s="2">
        <v>22226</v>
      </c>
      <c r="D4658" s="1" t="s">
        <v>9386</v>
      </c>
      <c r="E4658" s="1" t="s">
        <v>99</v>
      </c>
      <c r="F4658" s="1" t="s">
        <v>98</v>
      </c>
      <c r="G4658" s="1" t="s">
        <v>4778</v>
      </c>
      <c r="H4658" s="1" t="s">
        <v>15835</v>
      </c>
      <c r="I4658" s="5">
        <v>1760</v>
      </c>
      <c r="J4658" s="5">
        <v>39131447</v>
      </c>
      <c r="K4658" s="3">
        <f>+Tabella2026[[#This Row],[POP_2024]]/SUM(Tabella2026[POP_2024])</f>
        <v>2.9859120597323563E-5</v>
      </c>
      <c r="L4658" s="3">
        <f>+Tabella2026[[#This Row],[INCIDENZA POPOLAZIONE]]*(PLAFOND/2)</f>
        <v>8790.5027095116093</v>
      </c>
      <c r="M4658" s="3">
        <f>+IFERROR(Tabella2026[[#This Row],[reddito_2024]]/Tabella2026[[#This Row],[POP_2024]],"")</f>
        <v>22233.776704545453</v>
      </c>
      <c r="N4658" s="3">
        <f>+IF(Tabella2026[[#This Row],[REDDITO COMPLESSIVO PROCAPITE]]&lt;media_aggr_reddito_pc,(media_aggr_reddito_pc-Tabella2026[[#This Row],[REDDITO COMPLESSIVO PROCAPITE]]),0)</f>
        <v>0</v>
      </c>
      <c r="O4658" s="3">
        <f>+Tabella2026[[#This Row],[DIFFERENZA REDDITO INFERIORE ALLA MEDIA DALLA MEDIA]]*Tabella2026[[#This Row],[POP_2024]]</f>
        <v>0</v>
      </c>
      <c r="P4658" s="3">
        <f>+Tabella2026[[#This Row],[POPOLAZIONE PER DIFFERENZA ]]/SUM(Tabella2026[[POPOLAZIONE PER DIFFERENZA ]])</f>
        <v>0</v>
      </c>
      <c r="Q4658" s="3">
        <f>+Tabella2026[[#This Row],[INCIDENZA POPOLAZIONE PER DIFFERENZA]]*(PLAFOND-SUM(Tabella2026[CONTRIBUTO SULLA BASE DELLA POPOLAZIONE]))</f>
        <v>0</v>
      </c>
      <c r="R4658" s="3">
        <f>+Tabella2026[[#This Row],[CONTRIBUTO SULLA BASE DELLA POPOLAZIONE]]+Tabella2026[[#This Row],[CONTRIBUTO SULLA BASE DEL REDDITO]]</f>
        <v>8790.5027095116093</v>
      </c>
      <c r="S4658" s="3">
        <f>+Tabella2026[[#This Row],[CONTRIBUTO TOTALE]]/(PLAFOND/N_TESSERE)</f>
        <v>17.581005419023217</v>
      </c>
      <c r="T4658" s="3">
        <f>+MAX(CEILING(Tabella2026[[#This Row],[preDEF1]],1),1)</f>
        <v>18</v>
      </c>
      <c r="U4658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58" s="21">
        <f>+Tabella2026[[#This Row],[DEF - n. card]]*(PLAFOND/N_TESSERE)</f>
        <v>9000</v>
      </c>
      <c r="W4658" s="18"/>
    </row>
    <row r="4659" spans="2:23" x14ac:dyDescent="0.25">
      <c r="B4659" s="1" t="s">
        <v>9333</v>
      </c>
      <c r="C4659" s="2">
        <v>1126</v>
      </c>
      <c r="D4659" s="1" t="s">
        <v>9334</v>
      </c>
      <c r="E4659" s="1" t="s">
        <v>18</v>
      </c>
      <c r="F4659" s="1" t="s">
        <v>17</v>
      </c>
      <c r="G4659" s="1" t="s">
        <v>4778</v>
      </c>
      <c r="H4659" s="1" t="s">
        <v>15835</v>
      </c>
      <c r="I4659" s="5">
        <v>1759</v>
      </c>
      <c r="J4659" s="5">
        <v>34512803</v>
      </c>
      <c r="K4659" s="3">
        <f>+Tabella2026[[#This Row],[POP_2024]]/SUM(Tabella2026[POP_2024])</f>
        <v>2.9842155187893267E-5</v>
      </c>
      <c r="L4659" s="3">
        <f>+Tabella2026[[#This Row],[INCIDENZA POPOLAZIONE]]*(PLAFOND/2)</f>
        <v>8785.5081056993877</v>
      </c>
      <c r="M4659" s="3">
        <f>+IFERROR(Tabella2026[[#This Row],[reddito_2024]]/Tabella2026[[#This Row],[POP_2024]],"")</f>
        <v>19620.695281409891</v>
      </c>
      <c r="N4659" s="3">
        <f>+IF(Tabella2026[[#This Row],[REDDITO COMPLESSIVO PROCAPITE]]&lt;media_aggr_reddito_pc,(media_aggr_reddito_pc-Tabella2026[[#This Row],[REDDITO COMPLESSIVO PROCAPITE]]),0)</f>
        <v>0</v>
      </c>
      <c r="O4659" s="3">
        <f>+Tabella2026[[#This Row],[DIFFERENZA REDDITO INFERIORE ALLA MEDIA DALLA MEDIA]]*Tabella2026[[#This Row],[POP_2024]]</f>
        <v>0</v>
      </c>
      <c r="P4659" s="3">
        <f>+Tabella2026[[#This Row],[POPOLAZIONE PER DIFFERENZA ]]/SUM(Tabella2026[[POPOLAZIONE PER DIFFERENZA ]])</f>
        <v>0</v>
      </c>
      <c r="Q4659" s="3">
        <f>+Tabella2026[[#This Row],[INCIDENZA POPOLAZIONE PER DIFFERENZA]]*(PLAFOND-SUM(Tabella2026[CONTRIBUTO SULLA BASE DELLA POPOLAZIONE]))</f>
        <v>0</v>
      </c>
      <c r="R4659" s="3">
        <f>+Tabella2026[[#This Row],[CONTRIBUTO SULLA BASE DELLA POPOLAZIONE]]+Tabella2026[[#This Row],[CONTRIBUTO SULLA BASE DEL REDDITO]]</f>
        <v>8785.5081056993877</v>
      </c>
      <c r="S4659" s="3">
        <f>+Tabella2026[[#This Row],[CONTRIBUTO TOTALE]]/(PLAFOND/N_TESSERE)</f>
        <v>17.571016211398774</v>
      </c>
      <c r="T4659" s="3">
        <f>+MAX(CEILING(Tabella2026[[#This Row],[preDEF1]],1),1)</f>
        <v>18</v>
      </c>
      <c r="U4659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59" s="21">
        <f>+Tabella2026[[#This Row],[DEF - n. card]]*(PLAFOND/N_TESSERE)</f>
        <v>9000</v>
      </c>
      <c r="W4659" s="18"/>
    </row>
    <row r="4660" spans="2:23" x14ac:dyDescent="0.25">
      <c r="B4660" s="1" t="s">
        <v>9287</v>
      </c>
      <c r="C4660" s="2">
        <v>113003</v>
      </c>
      <c r="D4660" s="1" t="s">
        <v>9288</v>
      </c>
      <c r="E4660" s="1" t="s">
        <v>76</v>
      </c>
      <c r="F4660" s="1" t="s">
        <v>15837</v>
      </c>
      <c r="G4660" s="1" t="s">
        <v>4778</v>
      </c>
      <c r="H4660" s="1" t="s">
        <v>15836</v>
      </c>
      <c r="I4660" s="5">
        <v>1758</v>
      </c>
      <c r="J4660" s="5">
        <v>17477619</v>
      </c>
      <c r="K4660" s="3">
        <f>+Tabella2026[[#This Row],[POP_2024]]/SUM(Tabella2026[POP_2024])</f>
        <v>2.9825189778462971E-5</v>
      </c>
      <c r="L4660" s="3">
        <f>+Tabella2026[[#This Row],[INCIDENZA POPOLAZIONE]]*(PLAFOND/2)</f>
        <v>8780.5135018871642</v>
      </c>
      <c r="M4660" s="3">
        <f>+IFERROR(Tabella2026[[#This Row],[reddito_2024]]/Tabella2026[[#This Row],[POP_2024]],"")</f>
        <v>9941.7627986348125</v>
      </c>
      <c r="N4660" s="3">
        <f>+IF(Tabella2026[[#This Row],[REDDITO COMPLESSIVO PROCAPITE]]&lt;media_aggr_reddito_pc,(media_aggr_reddito_pc-Tabella2026[[#This Row],[REDDITO COMPLESSIVO PROCAPITE]]),0)</f>
        <v>7883.3032639739286</v>
      </c>
      <c r="O4660" s="3">
        <f>+Tabella2026[[#This Row],[DIFFERENZA REDDITO INFERIORE ALLA MEDIA DALLA MEDIA]]*Tabella2026[[#This Row],[POP_2024]]</f>
        <v>13858847.138066167</v>
      </c>
      <c r="P4660" s="3">
        <f>+Tabella2026[[#This Row],[POPOLAZIONE PER DIFFERENZA ]]/SUM(Tabella2026[[POPOLAZIONE PER DIFFERENZA ]])</f>
        <v>1.2295321181490749E-4</v>
      </c>
      <c r="Q4660" s="3">
        <f>+Tabella2026[[#This Row],[INCIDENZA POPOLAZIONE PER DIFFERENZA]]*(PLAFOND-SUM(Tabella2026[CONTRIBUTO SULLA BASE DELLA POPOLAZIONE]))</f>
        <v>36197.333343400052</v>
      </c>
      <c r="R4660" s="3">
        <f>+Tabella2026[[#This Row],[CONTRIBUTO SULLA BASE DELLA POPOLAZIONE]]+Tabella2026[[#This Row],[CONTRIBUTO SULLA BASE DEL REDDITO]]</f>
        <v>44977.846845287218</v>
      </c>
      <c r="S4660" s="3">
        <f>+Tabella2026[[#This Row],[CONTRIBUTO TOTALE]]/(PLAFOND/N_TESSERE)</f>
        <v>89.955693690574435</v>
      </c>
      <c r="T4660" s="3">
        <f>+MAX(CEILING(Tabella2026[[#This Row],[preDEF1]],1),1)</f>
        <v>90</v>
      </c>
      <c r="U4660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4660" s="21">
        <f>+Tabella2026[[#This Row],[DEF - n. card]]*(PLAFOND/N_TESSERE)</f>
        <v>45000</v>
      </c>
      <c r="W4660" s="18"/>
    </row>
    <row r="4661" spans="2:23" x14ac:dyDescent="0.25">
      <c r="B4661" s="1" t="s">
        <v>9397</v>
      </c>
      <c r="C4661" s="2">
        <v>1211</v>
      </c>
      <c r="D4661" s="1" t="s">
        <v>9398</v>
      </c>
      <c r="E4661" s="1" t="s">
        <v>18</v>
      </c>
      <c r="F4661" s="1" t="s">
        <v>17</v>
      </c>
      <c r="G4661" s="1" t="s">
        <v>4778</v>
      </c>
      <c r="H4661" s="1" t="s">
        <v>15835</v>
      </c>
      <c r="I4661" s="5">
        <v>1758</v>
      </c>
      <c r="J4661" s="5">
        <v>39183809</v>
      </c>
      <c r="K4661" s="3">
        <f>+Tabella2026[[#This Row],[POP_2024]]/SUM(Tabella2026[POP_2024])</f>
        <v>2.9825189778462971E-5</v>
      </c>
      <c r="L4661" s="3">
        <f>+Tabella2026[[#This Row],[INCIDENZA POPOLAZIONE]]*(PLAFOND/2)</f>
        <v>8780.5135018871642</v>
      </c>
      <c r="M4661" s="3">
        <f>+IFERROR(Tabella2026[[#This Row],[reddito_2024]]/Tabella2026[[#This Row],[POP_2024]],"")</f>
        <v>22288.856086461888</v>
      </c>
      <c r="N4661" s="3">
        <f>+IF(Tabella2026[[#This Row],[REDDITO COMPLESSIVO PROCAPITE]]&lt;media_aggr_reddito_pc,(media_aggr_reddito_pc-Tabella2026[[#This Row],[REDDITO COMPLESSIVO PROCAPITE]]),0)</f>
        <v>0</v>
      </c>
      <c r="O4661" s="3">
        <f>+Tabella2026[[#This Row],[DIFFERENZA REDDITO INFERIORE ALLA MEDIA DALLA MEDIA]]*Tabella2026[[#This Row],[POP_2024]]</f>
        <v>0</v>
      </c>
      <c r="P4661" s="3">
        <f>+Tabella2026[[#This Row],[POPOLAZIONE PER DIFFERENZA ]]/SUM(Tabella2026[[POPOLAZIONE PER DIFFERENZA ]])</f>
        <v>0</v>
      </c>
      <c r="Q4661" s="3">
        <f>+Tabella2026[[#This Row],[INCIDENZA POPOLAZIONE PER DIFFERENZA]]*(PLAFOND-SUM(Tabella2026[CONTRIBUTO SULLA BASE DELLA POPOLAZIONE]))</f>
        <v>0</v>
      </c>
      <c r="R4661" s="3">
        <f>+Tabella2026[[#This Row],[CONTRIBUTO SULLA BASE DELLA POPOLAZIONE]]+Tabella2026[[#This Row],[CONTRIBUTO SULLA BASE DEL REDDITO]]</f>
        <v>8780.5135018871642</v>
      </c>
      <c r="S4661" s="3">
        <f>+Tabella2026[[#This Row],[CONTRIBUTO TOTALE]]/(PLAFOND/N_TESSERE)</f>
        <v>17.561027003774328</v>
      </c>
      <c r="T4661" s="3">
        <f>+MAX(CEILING(Tabella2026[[#This Row],[preDEF1]],1),1)</f>
        <v>18</v>
      </c>
      <c r="U4661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61" s="21">
        <f>+Tabella2026[[#This Row],[DEF - n. card]]*(PLAFOND/N_TESSERE)</f>
        <v>9000</v>
      </c>
      <c r="W4661" s="18"/>
    </row>
    <row r="4662" spans="2:23" x14ac:dyDescent="0.25">
      <c r="B4662" s="1" t="s">
        <v>9413</v>
      </c>
      <c r="C4662" s="2">
        <v>17026</v>
      </c>
      <c r="D4662" s="1" t="s">
        <v>9414</v>
      </c>
      <c r="E4662" s="1" t="s">
        <v>12</v>
      </c>
      <c r="F4662" s="1" t="s">
        <v>50</v>
      </c>
      <c r="G4662" s="1" t="s">
        <v>4778</v>
      </c>
      <c r="H4662" s="1" t="s">
        <v>15835</v>
      </c>
      <c r="I4662" s="5">
        <v>1757</v>
      </c>
      <c r="J4662" s="5">
        <v>27589963</v>
      </c>
      <c r="K4662" s="3">
        <f>+Tabella2026[[#This Row],[POP_2024]]/SUM(Tabella2026[POP_2024])</f>
        <v>2.9808224369032671E-5</v>
      </c>
      <c r="L4662" s="3">
        <f>+Tabella2026[[#This Row],[INCIDENZA POPOLAZIONE]]*(PLAFOND/2)</f>
        <v>8775.5188980749408</v>
      </c>
      <c r="M4662" s="3">
        <f>+IFERROR(Tabella2026[[#This Row],[reddito_2024]]/Tabella2026[[#This Row],[POP_2024]],"")</f>
        <v>15702.881616391576</v>
      </c>
      <c r="N4662" s="3">
        <f>+IF(Tabella2026[[#This Row],[REDDITO COMPLESSIVO PROCAPITE]]&lt;media_aggr_reddito_pc,(media_aggr_reddito_pc-Tabella2026[[#This Row],[REDDITO COMPLESSIVO PROCAPITE]]),0)</f>
        <v>2122.1844462171648</v>
      </c>
      <c r="O4662" s="3">
        <f>+Tabella2026[[#This Row],[DIFFERENZA REDDITO INFERIORE ALLA MEDIA DALLA MEDIA]]*Tabella2026[[#This Row],[POP_2024]]</f>
        <v>3728678.0720035587</v>
      </c>
      <c r="P4662" s="3">
        <f>+Tabella2026[[#This Row],[POPOLAZIONE PER DIFFERENZA ]]/SUM(Tabella2026[[POPOLAZIONE PER DIFFERENZA ]])</f>
        <v>3.3080164620433647E-5</v>
      </c>
      <c r="Q4662" s="3">
        <f>+Tabella2026[[#This Row],[INCIDENZA POPOLAZIONE PER DIFFERENZA]]*(PLAFOND-SUM(Tabella2026[CONTRIBUTO SULLA BASE DELLA POPOLAZIONE]))</f>
        <v>9738.7756541322397</v>
      </c>
      <c r="R4662" s="3">
        <f>+Tabella2026[[#This Row],[CONTRIBUTO SULLA BASE DELLA POPOLAZIONE]]+Tabella2026[[#This Row],[CONTRIBUTO SULLA BASE DEL REDDITO]]</f>
        <v>18514.294552207182</v>
      </c>
      <c r="S4662" s="3">
        <f>+Tabella2026[[#This Row],[CONTRIBUTO TOTALE]]/(PLAFOND/N_TESSERE)</f>
        <v>37.028589104414365</v>
      </c>
      <c r="T4662" s="3">
        <f>+MAX(CEILING(Tabella2026[[#This Row],[preDEF1]],1),1)</f>
        <v>38</v>
      </c>
      <c r="U4662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4662" s="21">
        <f>+Tabella2026[[#This Row],[DEF - n. card]]*(PLAFOND/N_TESSERE)</f>
        <v>19000</v>
      </c>
      <c r="W4662" s="18"/>
    </row>
    <row r="4663" spans="2:23" x14ac:dyDescent="0.25">
      <c r="B4663" s="1" t="s">
        <v>9337</v>
      </c>
      <c r="C4663" s="2">
        <v>19020</v>
      </c>
      <c r="D4663" s="1" t="s">
        <v>9338</v>
      </c>
      <c r="E4663" s="1" t="s">
        <v>12</v>
      </c>
      <c r="F4663" s="1" t="s">
        <v>193</v>
      </c>
      <c r="G4663" s="1" t="s">
        <v>4778</v>
      </c>
      <c r="H4663" s="1" t="s">
        <v>15835</v>
      </c>
      <c r="I4663" s="5">
        <v>1757</v>
      </c>
      <c r="J4663" s="5">
        <v>33184962</v>
      </c>
      <c r="K4663" s="3">
        <f>+Tabella2026[[#This Row],[POP_2024]]/SUM(Tabella2026[POP_2024])</f>
        <v>2.9808224369032671E-5</v>
      </c>
      <c r="L4663" s="3">
        <f>+Tabella2026[[#This Row],[INCIDENZA POPOLAZIONE]]*(PLAFOND/2)</f>
        <v>8775.5188980749408</v>
      </c>
      <c r="M4663" s="3">
        <f>+IFERROR(Tabella2026[[#This Row],[reddito_2024]]/Tabella2026[[#This Row],[POP_2024]],"")</f>
        <v>18887.286283437679</v>
      </c>
      <c r="N4663" s="3">
        <f>+IF(Tabella2026[[#This Row],[REDDITO COMPLESSIVO PROCAPITE]]&lt;media_aggr_reddito_pc,(media_aggr_reddito_pc-Tabella2026[[#This Row],[REDDITO COMPLESSIVO PROCAPITE]]),0)</f>
        <v>0</v>
      </c>
      <c r="O4663" s="3">
        <f>+Tabella2026[[#This Row],[DIFFERENZA REDDITO INFERIORE ALLA MEDIA DALLA MEDIA]]*Tabella2026[[#This Row],[POP_2024]]</f>
        <v>0</v>
      </c>
      <c r="P4663" s="3">
        <f>+Tabella2026[[#This Row],[POPOLAZIONE PER DIFFERENZA ]]/SUM(Tabella2026[[POPOLAZIONE PER DIFFERENZA ]])</f>
        <v>0</v>
      </c>
      <c r="Q4663" s="3">
        <f>+Tabella2026[[#This Row],[INCIDENZA POPOLAZIONE PER DIFFERENZA]]*(PLAFOND-SUM(Tabella2026[CONTRIBUTO SULLA BASE DELLA POPOLAZIONE]))</f>
        <v>0</v>
      </c>
      <c r="R4663" s="3">
        <f>+Tabella2026[[#This Row],[CONTRIBUTO SULLA BASE DELLA POPOLAZIONE]]+Tabella2026[[#This Row],[CONTRIBUTO SULLA BASE DEL REDDITO]]</f>
        <v>8775.5188980749408</v>
      </c>
      <c r="S4663" s="3">
        <f>+Tabella2026[[#This Row],[CONTRIBUTO TOTALE]]/(PLAFOND/N_TESSERE)</f>
        <v>17.551037796149881</v>
      </c>
      <c r="T4663" s="3">
        <f>+MAX(CEILING(Tabella2026[[#This Row],[preDEF1]],1),1)</f>
        <v>18</v>
      </c>
      <c r="U4663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63" s="21">
        <f>+Tabella2026[[#This Row],[DEF - n. card]]*(PLAFOND/N_TESSERE)</f>
        <v>9000</v>
      </c>
      <c r="W4663" s="18"/>
    </row>
    <row r="4664" spans="2:23" x14ac:dyDescent="0.25">
      <c r="B4664" s="1" t="s">
        <v>9191</v>
      </c>
      <c r="C4664" s="2">
        <v>46019</v>
      </c>
      <c r="D4664" s="1" t="s">
        <v>9192</v>
      </c>
      <c r="E4664" s="1" t="s">
        <v>30</v>
      </c>
      <c r="F4664" s="1" t="s">
        <v>142</v>
      </c>
      <c r="G4664" s="1" t="s">
        <v>4778</v>
      </c>
      <c r="H4664" s="1" t="s">
        <v>15834</v>
      </c>
      <c r="I4664" s="5">
        <v>1757</v>
      </c>
      <c r="J4664" s="5">
        <v>28571513</v>
      </c>
      <c r="K4664" s="3">
        <f>+Tabella2026[[#This Row],[POP_2024]]/SUM(Tabella2026[POP_2024])</f>
        <v>2.9808224369032671E-5</v>
      </c>
      <c r="L4664" s="3">
        <f>+Tabella2026[[#This Row],[INCIDENZA POPOLAZIONE]]*(PLAFOND/2)</f>
        <v>8775.5188980749408</v>
      </c>
      <c r="M4664" s="3">
        <f>+IFERROR(Tabella2026[[#This Row],[reddito_2024]]/Tabella2026[[#This Row],[POP_2024]],"")</f>
        <v>16261.532726237905</v>
      </c>
      <c r="N4664" s="3">
        <f>+IF(Tabella2026[[#This Row],[REDDITO COMPLESSIVO PROCAPITE]]&lt;media_aggr_reddito_pc,(media_aggr_reddito_pc-Tabella2026[[#This Row],[REDDITO COMPLESSIVO PROCAPITE]]),0)</f>
        <v>1563.533336370836</v>
      </c>
      <c r="O4664" s="3">
        <f>+Tabella2026[[#This Row],[DIFFERENZA REDDITO INFERIORE ALLA MEDIA DALLA MEDIA]]*Tabella2026[[#This Row],[POP_2024]]</f>
        <v>2747128.0720035587</v>
      </c>
      <c r="P4664" s="3">
        <f>+Tabella2026[[#This Row],[POPOLAZIONE PER DIFFERENZA ]]/SUM(Tabella2026[[POPOLAZIONE PER DIFFERENZA ]])</f>
        <v>2.4372028665500054E-5</v>
      </c>
      <c r="Q4664" s="3">
        <f>+Tabella2026[[#This Row],[INCIDENZA POPOLAZIONE PER DIFFERENZA]]*(PLAFOND-SUM(Tabella2026[CONTRIBUTO SULLA BASE DELLA POPOLAZIONE]))</f>
        <v>7175.1069601017462</v>
      </c>
      <c r="R4664" s="3">
        <f>+Tabella2026[[#This Row],[CONTRIBUTO SULLA BASE DELLA POPOLAZIONE]]+Tabella2026[[#This Row],[CONTRIBUTO SULLA BASE DEL REDDITO]]</f>
        <v>15950.625858176687</v>
      </c>
      <c r="S4664" s="3">
        <f>+Tabella2026[[#This Row],[CONTRIBUTO TOTALE]]/(PLAFOND/N_TESSERE)</f>
        <v>31.901251716353375</v>
      </c>
      <c r="T4664" s="3">
        <f>+MAX(CEILING(Tabella2026[[#This Row],[preDEF1]],1),1)</f>
        <v>32</v>
      </c>
      <c r="U4664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4664" s="21">
        <f>+Tabella2026[[#This Row],[DEF - n. card]]*(PLAFOND/N_TESSERE)</f>
        <v>16000</v>
      </c>
      <c r="W4664" s="18"/>
    </row>
    <row r="4665" spans="2:23" x14ac:dyDescent="0.25">
      <c r="B4665" s="1" t="s">
        <v>9085</v>
      </c>
      <c r="C4665" s="2">
        <v>76033</v>
      </c>
      <c r="D4665" s="1" t="s">
        <v>9086</v>
      </c>
      <c r="E4665" s="1" t="s">
        <v>213</v>
      </c>
      <c r="F4665" s="1" t="s">
        <v>212</v>
      </c>
      <c r="G4665" s="1" t="s">
        <v>4778</v>
      </c>
      <c r="H4665" s="1" t="s">
        <v>15836</v>
      </c>
      <c r="I4665" s="5">
        <v>1756</v>
      </c>
      <c r="J4665" s="5">
        <v>18623703</v>
      </c>
      <c r="K4665" s="3">
        <f>+Tabella2026[[#This Row],[POP_2024]]/SUM(Tabella2026[POP_2024])</f>
        <v>2.9791258959602375E-5</v>
      </c>
      <c r="L4665" s="3">
        <f>+Tabella2026[[#This Row],[INCIDENZA POPOLAZIONE]]*(PLAFOND/2)</f>
        <v>8770.5242942627192</v>
      </c>
      <c r="M4665" s="3">
        <f>+IFERROR(Tabella2026[[#This Row],[reddito_2024]]/Tabella2026[[#This Row],[POP_2024]],"")</f>
        <v>10605.753416856493</v>
      </c>
      <c r="N4665" s="3">
        <f>+IF(Tabella2026[[#This Row],[REDDITO COMPLESSIVO PROCAPITE]]&lt;media_aggr_reddito_pc,(media_aggr_reddito_pc-Tabella2026[[#This Row],[REDDITO COMPLESSIVO PROCAPITE]]),0)</f>
        <v>7219.3126457522485</v>
      </c>
      <c r="O4665" s="3">
        <f>+Tabella2026[[#This Row],[DIFFERENZA REDDITO INFERIORE ALLA MEDIA DALLA MEDIA]]*Tabella2026[[#This Row],[POP_2024]]</f>
        <v>12677113.005940948</v>
      </c>
      <c r="P4665" s="3">
        <f>+Tabella2026[[#This Row],[POPOLAZIONE PER DIFFERENZA ]]/SUM(Tabella2026[[POPOLAZIONE PER DIFFERENZA ]])</f>
        <v>1.1246907806203514E-4</v>
      </c>
      <c r="Q4665" s="3">
        <f>+Tabella2026[[#This Row],[INCIDENZA POPOLAZIONE PER DIFFERENZA]]*(PLAFOND-SUM(Tabella2026[CONTRIBUTO SULLA BASE DELLA POPOLAZIONE]))</f>
        <v>33110.812229654737</v>
      </c>
      <c r="R4665" s="3">
        <f>+Tabella2026[[#This Row],[CONTRIBUTO SULLA BASE DELLA POPOLAZIONE]]+Tabella2026[[#This Row],[CONTRIBUTO SULLA BASE DEL REDDITO]]</f>
        <v>41881.33652391746</v>
      </c>
      <c r="S4665" s="3">
        <f>+Tabella2026[[#This Row],[CONTRIBUTO TOTALE]]/(PLAFOND/N_TESSERE)</f>
        <v>83.762673047834923</v>
      </c>
      <c r="T4665" s="3">
        <f>+MAX(CEILING(Tabella2026[[#This Row],[preDEF1]],1),1)</f>
        <v>84</v>
      </c>
      <c r="U4665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4665" s="21">
        <f>+Tabella2026[[#This Row],[DEF - n. card]]*(PLAFOND/N_TESSERE)</f>
        <v>42000</v>
      </c>
      <c r="W4665" s="18"/>
    </row>
    <row r="4666" spans="2:23" x14ac:dyDescent="0.25">
      <c r="B4666" s="1" t="s">
        <v>9535</v>
      </c>
      <c r="C4666" s="2">
        <v>83093</v>
      </c>
      <c r="D4666" s="1" t="s">
        <v>9536</v>
      </c>
      <c r="E4666" s="1" t="s">
        <v>21</v>
      </c>
      <c r="F4666" s="1" t="s">
        <v>42</v>
      </c>
      <c r="G4666" s="1" t="s">
        <v>4778</v>
      </c>
      <c r="H4666" s="1" t="s">
        <v>15836</v>
      </c>
      <c r="I4666" s="5">
        <v>1756</v>
      </c>
      <c r="J4666" s="5">
        <v>20065253</v>
      </c>
      <c r="K4666" s="3">
        <f>+Tabella2026[[#This Row],[POP_2024]]/SUM(Tabella2026[POP_2024])</f>
        <v>2.9791258959602375E-5</v>
      </c>
      <c r="L4666" s="3">
        <f>+Tabella2026[[#This Row],[INCIDENZA POPOLAZIONE]]*(PLAFOND/2)</f>
        <v>8770.5242942627192</v>
      </c>
      <c r="M4666" s="3">
        <f>+IFERROR(Tabella2026[[#This Row],[reddito_2024]]/Tabella2026[[#This Row],[POP_2024]],"")</f>
        <v>11426.68166287016</v>
      </c>
      <c r="N4666" s="3">
        <f>+IF(Tabella2026[[#This Row],[REDDITO COMPLESSIVO PROCAPITE]]&lt;media_aggr_reddito_pc,(media_aggr_reddito_pc-Tabella2026[[#This Row],[REDDITO COMPLESSIVO PROCAPITE]]),0)</f>
        <v>6398.3843997385811</v>
      </c>
      <c r="O4666" s="3">
        <f>+Tabella2026[[#This Row],[DIFFERENZA REDDITO INFERIORE ALLA MEDIA DALLA MEDIA]]*Tabella2026[[#This Row],[POP_2024]]</f>
        <v>11235563.005940948</v>
      </c>
      <c r="P4666" s="3">
        <f>+Tabella2026[[#This Row],[POPOLAZIONE PER DIFFERENZA ]]/SUM(Tabella2026[[POPOLAZIONE PER DIFFERENZA ]])</f>
        <v>9.9679904422552169E-5</v>
      </c>
      <c r="Q4666" s="3">
        <f>+Tabella2026[[#This Row],[INCIDENZA POPOLAZIONE PER DIFFERENZA]]*(PLAFOND-SUM(Tabella2026[CONTRIBUTO SULLA BASE DELLA POPOLAZIONE]))</f>
        <v>29345.689102071159</v>
      </c>
      <c r="R4666" s="3">
        <f>+Tabella2026[[#This Row],[CONTRIBUTO SULLA BASE DELLA POPOLAZIONE]]+Tabella2026[[#This Row],[CONTRIBUTO SULLA BASE DEL REDDITO]]</f>
        <v>38116.213396333878</v>
      </c>
      <c r="S4666" s="3">
        <f>+Tabella2026[[#This Row],[CONTRIBUTO TOTALE]]/(PLAFOND/N_TESSERE)</f>
        <v>76.232426792667752</v>
      </c>
      <c r="T4666" s="3">
        <f>+MAX(CEILING(Tabella2026[[#This Row],[preDEF1]],1),1)</f>
        <v>77</v>
      </c>
      <c r="U4666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4666" s="21">
        <f>+Tabella2026[[#This Row],[DEF - n. card]]*(PLAFOND/N_TESSERE)</f>
        <v>38500</v>
      </c>
      <c r="W4666" s="18"/>
    </row>
    <row r="4667" spans="2:23" x14ac:dyDescent="0.25">
      <c r="B4667" s="1" t="s">
        <v>9363</v>
      </c>
      <c r="C4667" s="2">
        <v>3070</v>
      </c>
      <c r="D4667" s="1" t="s">
        <v>9364</v>
      </c>
      <c r="E4667" s="1" t="s">
        <v>18</v>
      </c>
      <c r="F4667" s="1" t="s">
        <v>114</v>
      </c>
      <c r="G4667" s="1" t="s">
        <v>4778</v>
      </c>
      <c r="H4667" s="1" t="s">
        <v>15835</v>
      </c>
      <c r="I4667" s="5">
        <v>1755</v>
      </c>
      <c r="J4667" s="5">
        <v>36910467</v>
      </c>
      <c r="K4667" s="3">
        <f>+Tabella2026[[#This Row],[POP_2024]]/SUM(Tabella2026[POP_2024])</f>
        <v>2.9774293550172078E-5</v>
      </c>
      <c r="L4667" s="3">
        <f>+Tabella2026[[#This Row],[INCIDENZA POPOLAZIONE]]*(PLAFOND/2)</f>
        <v>8765.5296904504976</v>
      </c>
      <c r="M4667" s="3">
        <f>+IFERROR(Tabella2026[[#This Row],[reddito_2024]]/Tabella2026[[#This Row],[POP_2024]],"")</f>
        <v>21031.605128205127</v>
      </c>
      <c r="N4667" s="3">
        <f>+IF(Tabella2026[[#This Row],[REDDITO COMPLESSIVO PROCAPITE]]&lt;media_aggr_reddito_pc,(media_aggr_reddito_pc-Tabella2026[[#This Row],[REDDITO COMPLESSIVO PROCAPITE]]),0)</f>
        <v>0</v>
      </c>
      <c r="O4667" s="3">
        <f>+Tabella2026[[#This Row],[DIFFERENZA REDDITO INFERIORE ALLA MEDIA DALLA MEDIA]]*Tabella2026[[#This Row],[POP_2024]]</f>
        <v>0</v>
      </c>
      <c r="P4667" s="3">
        <f>+Tabella2026[[#This Row],[POPOLAZIONE PER DIFFERENZA ]]/SUM(Tabella2026[[POPOLAZIONE PER DIFFERENZA ]])</f>
        <v>0</v>
      </c>
      <c r="Q4667" s="3">
        <f>+Tabella2026[[#This Row],[INCIDENZA POPOLAZIONE PER DIFFERENZA]]*(PLAFOND-SUM(Tabella2026[CONTRIBUTO SULLA BASE DELLA POPOLAZIONE]))</f>
        <v>0</v>
      </c>
      <c r="R4667" s="3">
        <f>+Tabella2026[[#This Row],[CONTRIBUTO SULLA BASE DELLA POPOLAZIONE]]+Tabella2026[[#This Row],[CONTRIBUTO SULLA BASE DEL REDDITO]]</f>
        <v>8765.5296904504976</v>
      </c>
      <c r="S4667" s="3">
        <f>+Tabella2026[[#This Row],[CONTRIBUTO TOTALE]]/(PLAFOND/N_TESSERE)</f>
        <v>17.531059380900995</v>
      </c>
      <c r="T4667" s="3">
        <f>+MAX(CEILING(Tabella2026[[#This Row],[preDEF1]],1),1)</f>
        <v>18</v>
      </c>
      <c r="U4667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67" s="21">
        <f>+Tabella2026[[#This Row],[DEF - n. card]]*(PLAFOND/N_TESSERE)</f>
        <v>9000</v>
      </c>
      <c r="W4667" s="18"/>
    </row>
    <row r="4668" spans="2:23" x14ac:dyDescent="0.25">
      <c r="B4668" s="1" t="s">
        <v>9367</v>
      </c>
      <c r="C4668" s="2">
        <v>1064</v>
      </c>
      <c r="D4668" s="1" t="s">
        <v>9368</v>
      </c>
      <c r="E4668" s="1" t="s">
        <v>18</v>
      </c>
      <c r="F4668" s="1" t="s">
        <v>17</v>
      </c>
      <c r="G4668" s="1" t="s">
        <v>4778</v>
      </c>
      <c r="H4668" s="1" t="s">
        <v>15835</v>
      </c>
      <c r="I4668" s="5">
        <v>1754</v>
      </c>
      <c r="J4668" s="5">
        <v>47236349</v>
      </c>
      <c r="K4668" s="3">
        <f>+Tabella2026[[#This Row],[POP_2024]]/SUM(Tabella2026[POP_2024])</f>
        <v>2.9757328140741779E-5</v>
      </c>
      <c r="L4668" s="3">
        <f>+Tabella2026[[#This Row],[INCIDENZA POPOLAZIONE]]*(PLAFOND/2)</f>
        <v>8760.5350866382742</v>
      </c>
      <c r="M4668" s="3">
        <f>+IFERROR(Tabella2026[[#This Row],[reddito_2024]]/Tabella2026[[#This Row],[POP_2024]],"")</f>
        <v>26930.643671607755</v>
      </c>
      <c r="N4668" s="3">
        <f>+IF(Tabella2026[[#This Row],[REDDITO COMPLESSIVO PROCAPITE]]&lt;media_aggr_reddito_pc,(media_aggr_reddito_pc-Tabella2026[[#This Row],[REDDITO COMPLESSIVO PROCAPITE]]),0)</f>
        <v>0</v>
      </c>
      <c r="O4668" s="3">
        <f>+Tabella2026[[#This Row],[DIFFERENZA REDDITO INFERIORE ALLA MEDIA DALLA MEDIA]]*Tabella2026[[#This Row],[POP_2024]]</f>
        <v>0</v>
      </c>
      <c r="P4668" s="3">
        <f>+Tabella2026[[#This Row],[POPOLAZIONE PER DIFFERENZA ]]/SUM(Tabella2026[[POPOLAZIONE PER DIFFERENZA ]])</f>
        <v>0</v>
      </c>
      <c r="Q4668" s="3">
        <f>+Tabella2026[[#This Row],[INCIDENZA POPOLAZIONE PER DIFFERENZA]]*(PLAFOND-SUM(Tabella2026[CONTRIBUTO SULLA BASE DELLA POPOLAZIONE]))</f>
        <v>0</v>
      </c>
      <c r="R4668" s="3">
        <f>+Tabella2026[[#This Row],[CONTRIBUTO SULLA BASE DELLA POPOLAZIONE]]+Tabella2026[[#This Row],[CONTRIBUTO SULLA BASE DEL REDDITO]]</f>
        <v>8760.5350866382742</v>
      </c>
      <c r="S4668" s="3">
        <f>+Tabella2026[[#This Row],[CONTRIBUTO TOTALE]]/(PLAFOND/N_TESSERE)</f>
        <v>17.521070173276549</v>
      </c>
      <c r="T4668" s="3">
        <f>+MAX(CEILING(Tabella2026[[#This Row],[preDEF1]],1),1)</f>
        <v>18</v>
      </c>
      <c r="U4668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68" s="21">
        <f>+Tabella2026[[#This Row],[DEF - n. card]]*(PLAFOND/N_TESSERE)</f>
        <v>9000</v>
      </c>
      <c r="W4668" s="18"/>
    </row>
    <row r="4669" spans="2:23" x14ac:dyDescent="0.25">
      <c r="B4669" s="1" t="s">
        <v>9339</v>
      </c>
      <c r="C4669" s="2">
        <v>102012</v>
      </c>
      <c r="D4669" s="1" t="s">
        <v>9340</v>
      </c>
      <c r="E4669" s="1" t="s">
        <v>61</v>
      </c>
      <c r="F4669" s="1" t="s">
        <v>607</v>
      </c>
      <c r="G4669" s="1" t="s">
        <v>4778</v>
      </c>
      <c r="H4669" s="1" t="s">
        <v>15836</v>
      </c>
      <c r="I4669" s="5">
        <v>1752</v>
      </c>
      <c r="J4669" s="5">
        <v>17447015</v>
      </c>
      <c r="K4669" s="3">
        <f>+Tabella2026[[#This Row],[POP_2024]]/SUM(Tabella2026[POP_2024])</f>
        <v>2.9723397321881186E-5</v>
      </c>
      <c r="L4669" s="3">
        <f>+Tabella2026[[#This Row],[INCIDENZA POPOLAZIONE]]*(PLAFOND/2)</f>
        <v>8750.5458790138291</v>
      </c>
      <c r="M4669" s="3">
        <f>+IFERROR(Tabella2026[[#This Row],[reddito_2024]]/Tabella2026[[#This Row],[POP_2024]],"")</f>
        <v>9958.3418949771694</v>
      </c>
      <c r="N4669" s="3">
        <f>+IF(Tabella2026[[#This Row],[REDDITO COMPLESSIVO PROCAPITE]]&lt;media_aggr_reddito_pc,(media_aggr_reddito_pc-Tabella2026[[#This Row],[REDDITO COMPLESSIVO PROCAPITE]]),0)</f>
        <v>7866.7241676315716</v>
      </c>
      <c r="O4669" s="3">
        <f>+Tabella2026[[#This Row],[DIFFERENZA REDDITO INFERIORE ALLA MEDIA DALLA MEDIA]]*Tabella2026[[#This Row],[POP_2024]]</f>
        <v>13782500.741690513</v>
      </c>
      <c r="P4669" s="3">
        <f>+Tabella2026[[#This Row],[POPOLAZIONE PER DIFFERENZA ]]/SUM(Tabella2026[[POPOLAZIONE PER DIFFERENZA ]])</f>
        <v>1.2227588024819316E-4</v>
      </c>
      <c r="Q4669" s="3">
        <f>+Tabella2026[[#This Row],[INCIDENZA POPOLAZIONE PER DIFFERENZA]]*(PLAFOND-SUM(Tabella2026[CONTRIBUTO SULLA BASE DELLA POPOLAZIONE]))</f>
        <v>35997.927438158025</v>
      </c>
      <c r="R4669" s="3">
        <f>+Tabella2026[[#This Row],[CONTRIBUTO SULLA BASE DELLA POPOLAZIONE]]+Tabella2026[[#This Row],[CONTRIBUTO SULLA BASE DEL REDDITO]]</f>
        <v>44748.473317171854</v>
      </c>
      <c r="S4669" s="3">
        <f>+Tabella2026[[#This Row],[CONTRIBUTO TOTALE]]/(PLAFOND/N_TESSERE)</f>
        <v>89.496946634343715</v>
      </c>
      <c r="T4669" s="3">
        <f>+MAX(CEILING(Tabella2026[[#This Row],[preDEF1]],1),1)</f>
        <v>90</v>
      </c>
      <c r="U4669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4669" s="21">
        <f>+Tabella2026[[#This Row],[DEF - n. card]]*(PLAFOND/N_TESSERE)</f>
        <v>45000</v>
      </c>
      <c r="W4669" s="18"/>
    </row>
    <row r="4670" spans="2:23" x14ac:dyDescent="0.25">
      <c r="B4670" s="1" t="s">
        <v>9415</v>
      </c>
      <c r="C4670" s="2">
        <v>78002</v>
      </c>
      <c r="D4670" s="1" t="s">
        <v>9416</v>
      </c>
      <c r="E4670" s="1" t="s">
        <v>61</v>
      </c>
      <c r="F4670" s="1" t="s">
        <v>178</v>
      </c>
      <c r="G4670" s="1" t="s">
        <v>4778</v>
      </c>
      <c r="H4670" s="1" t="s">
        <v>15836</v>
      </c>
      <c r="I4670" s="5">
        <v>1750</v>
      </c>
      <c r="J4670" s="5">
        <v>19546492</v>
      </c>
      <c r="K4670" s="3">
        <f>+Tabella2026[[#This Row],[POP_2024]]/SUM(Tabella2026[POP_2024])</f>
        <v>2.968946650302059E-5</v>
      </c>
      <c r="L4670" s="3">
        <f>+Tabella2026[[#This Row],[INCIDENZA POPOLAZIONE]]*(PLAFOND/2)</f>
        <v>8740.5566713893841</v>
      </c>
      <c r="M4670" s="3">
        <f>+IFERROR(Tabella2026[[#This Row],[reddito_2024]]/Tabella2026[[#This Row],[POP_2024]],"")</f>
        <v>11169.424000000001</v>
      </c>
      <c r="N4670" s="3">
        <f>+IF(Tabella2026[[#This Row],[REDDITO COMPLESSIVO PROCAPITE]]&lt;media_aggr_reddito_pc,(media_aggr_reddito_pc-Tabella2026[[#This Row],[REDDITO COMPLESSIVO PROCAPITE]]),0)</f>
        <v>6655.6420626087402</v>
      </c>
      <c r="O4670" s="3">
        <f>+Tabella2026[[#This Row],[DIFFERENZA REDDITO INFERIORE ALLA MEDIA DALLA MEDIA]]*Tabella2026[[#This Row],[POP_2024]]</f>
        <v>11647373.609565295</v>
      </c>
      <c r="P4670" s="3">
        <f>+Tabella2026[[#This Row],[POPOLAZIONE PER DIFFERENZA ]]/SUM(Tabella2026[[POPOLAZIONE PER DIFFERENZA ]])</f>
        <v>1.0333341440578693E-4</v>
      </c>
      <c r="Q4670" s="3">
        <f>+Tabella2026[[#This Row],[INCIDENZA POPOLAZIONE PER DIFFERENZA]]*(PLAFOND-SUM(Tabella2026[CONTRIBUTO SULLA BASE DELLA POPOLAZIONE]))</f>
        <v>30421.27970100299</v>
      </c>
      <c r="R4670" s="3">
        <f>+Tabella2026[[#This Row],[CONTRIBUTO SULLA BASE DELLA POPOLAZIONE]]+Tabella2026[[#This Row],[CONTRIBUTO SULLA BASE DEL REDDITO]]</f>
        <v>39161.836372392376</v>
      </c>
      <c r="S4670" s="3">
        <f>+Tabella2026[[#This Row],[CONTRIBUTO TOTALE]]/(PLAFOND/N_TESSERE)</f>
        <v>78.323672744784758</v>
      </c>
      <c r="T4670" s="3">
        <f>+MAX(CEILING(Tabella2026[[#This Row],[preDEF1]],1),1)</f>
        <v>79</v>
      </c>
      <c r="U4670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4670" s="21">
        <f>+Tabella2026[[#This Row],[DEF - n. card]]*(PLAFOND/N_TESSERE)</f>
        <v>39500</v>
      </c>
      <c r="W4670" s="18"/>
    </row>
    <row r="4671" spans="2:23" x14ac:dyDescent="0.25">
      <c r="B4671" s="1" t="s">
        <v>9125</v>
      </c>
      <c r="C4671" s="2">
        <v>79018</v>
      </c>
      <c r="D4671" s="1" t="s">
        <v>9126</v>
      </c>
      <c r="E4671" s="1" t="s">
        <v>61</v>
      </c>
      <c r="F4671" s="1" t="s">
        <v>148</v>
      </c>
      <c r="G4671" s="1" t="s">
        <v>4778</v>
      </c>
      <c r="H4671" s="1" t="s">
        <v>15836</v>
      </c>
      <c r="I4671" s="5">
        <v>1750</v>
      </c>
      <c r="J4671" s="5">
        <v>16692603</v>
      </c>
      <c r="K4671" s="3">
        <f>+Tabella2026[[#This Row],[POP_2024]]/SUM(Tabella2026[POP_2024])</f>
        <v>2.968946650302059E-5</v>
      </c>
      <c r="L4671" s="3">
        <f>+Tabella2026[[#This Row],[INCIDENZA POPOLAZIONE]]*(PLAFOND/2)</f>
        <v>8740.5566713893841</v>
      </c>
      <c r="M4671" s="3">
        <f>+IFERROR(Tabella2026[[#This Row],[reddito_2024]]/Tabella2026[[#This Row],[POP_2024]],"")</f>
        <v>9538.6302857142855</v>
      </c>
      <c r="N4671" s="3">
        <f>+IF(Tabella2026[[#This Row],[REDDITO COMPLESSIVO PROCAPITE]]&lt;media_aggr_reddito_pc,(media_aggr_reddito_pc-Tabella2026[[#This Row],[REDDITO COMPLESSIVO PROCAPITE]]),0)</f>
        <v>8286.4357768944556</v>
      </c>
      <c r="O4671" s="3">
        <f>+Tabella2026[[#This Row],[DIFFERENZA REDDITO INFERIORE ALLA MEDIA DALLA MEDIA]]*Tabella2026[[#This Row],[POP_2024]]</f>
        <v>14501262.609565297</v>
      </c>
      <c r="P4671" s="3">
        <f>+Tabella2026[[#This Row],[POPOLAZIONE PER DIFFERENZA ]]/SUM(Tabella2026[[POPOLAZIONE PER DIFFERENZA ]])</f>
        <v>1.2865260691996295E-4</v>
      </c>
      <c r="Q4671" s="3">
        <f>+Tabella2026[[#This Row],[INCIDENZA POPOLAZIONE PER DIFFERENZA]]*(PLAFOND-SUM(Tabella2026[CONTRIBUTO SULLA BASE DELLA POPOLAZIONE]))</f>
        <v>37875.230987782059</v>
      </c>
      <c r="R4671" s="3">
        <f>+Tabella2026[[#This Row],[CONTRIBUTO SULLA BASE DELLA POPOLAZIONE]]+Tabella2026[[#This Row],[CONTRIBUTO SULLA BASE DEL REDDITO]]</f>
        <v>46615.787659171445</v>
      </c>
      <c r="S4671" s="3">
        <f>+Tabella2026[[#This Row],[CONTRIBUTO TOTALE]]/(PLAFOND/N_TESSERE)</f>
        <v>93.231575318342891</v>
      </c>
      <c r="T4671" s="3">
        <f>+MAX(CEILING(Tabella2026[[#This Row],[preDEF1]],1),1)</f>
        <v>94</v>
      </c>
      <c r="U4671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4671" s="21">
        <f>+Tabella2026[[#This Row],[DEF - n. card]]*(PLAFOND/N_TESSERE)</f>
        <v>47000</v>
      </c>
      <c r="W4671" s="18"/>
    </row>
    <row r="4672" spans="2:23" x14ac:dyDescent="0.25">
      <c r="B4672" s="1" t="s">
        <v>9343</v>
      </c>
      <c r="C4672" s="2">
        <v>98036</v>
      </c>
      <c r="D4672" s="1" t="s">
        <v>9344</v>
      </c>
      <c r="E4672" s="1" t="s">
        <v>12</v>
      </c>
      <c r="F4672" s="1" t="s">
        <v>389</v>
      </c>
      <c r="G4672" s="1" t="s">
        <v>4778</v>
      </c>
      <c r="H4672" s="1" t="s">
        <v>15835</v>
      </c>
      <c r="I4672" s="5">
        <v>1749</v>
      </c>
      <c r="J4672" s="5">
        <v>33243684</v>
      </c>
      <c r="K4672" s="3">
        <f>+Tabella2026[[#This Row],[POP_2024]]/SUM(Tabella2026[POP_2024])</f>
        <v>2.967250109359029E-5</v>
      </c>
      <c r="L4672" s="3">
        <f>+Tabella2026[[#This Row],[INCIDENZA POPOLAZIONE]]*(PLAFOND/2)</f>
        <v>8735.5620675771606</v>
      </c>
      <c r="M4672" s="3">
        <f>+IFERROR(Tabella2026[[#This Row],[reddito_2024]]/Tabella2026[[#This Row],[POP_2024]],"")</f>
        <v>19007.252144082333</v>
      </c>
      <c r="N4672" s="3">
        <f>+IF(Tabella2026[[#This Row],[REDDITO COMPLESSIVO PROCAPITE]]&lt;media_aggr_reddito_pc,(media_aggr_reddito_pc-Tabella2026[[#This Row],[REDDITO COMPLESSIVO PROCAPITE]]),0)</f>
        <v>0</v>
      </c>
      <c r="O4672" s="3">
        <f>+Tabella2026[[#This Row],[DIFFERENZA REDDITO INFERIORE ALLA MEDIA DALLA MEDIA]]*Tabella2026[[#This Row],[POP_2024]]</f>
        <v>0</v>
      </c>
      <c r="P4672" s="3">
        <f>+Tabella2026[[#This Row],[POPOLAZIONE PER DIFFERENZA ]]/SUM(Tabella2026[[POPOLAZIONE PER DIFFERENZA ]])</f>
        <v>0</v>
      </c>
      <c r="Q4672" s="3">
        <f>+Tabella2026[[#This Row],[INCIDENZA POPOLAZIONE PER DIFFERENZA]]*(PLAFOND-SUM(Tabella2026[CONTRIBUTO SULLA BASE DELLA POPOLAZIONE]))</f>
        <v>0</v>
      </c>
      <c r="R4672" s="3">
        <f>+Tabella2026[[#This Row],[CONTRIBUTO SULLA BASE DELLA POPOLAZIONE]]+Tabella2026[[#This Row],[CONTRIBUTO SULLA BASE DEL REDDITO]]</f>
        <v>8735.5620675771606</v>
      </c>
      <c r="S4672" s="3">
        <f>+Tabella2026[[#This Row],[CONTRIBUTO TOTALE]]/(PLAFOND/N_TESSERE)</f>
        <v>17.471124135154323</v>
      </c>
      <c r="T4672" s="3">
        <f>+MAX(CEILING(Tabella2026[[#This Row],[preDEF1]],1),1)</f>
        <v>18</v>
      </c>
      <c r="U4672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72" s="21">
        <f>+Tabella2026[[#This Row],[DEF - n. card]]*(PLAFOND/N_TESSERE)</f>
        <v>9000</v>
      </c>
      <c r="W4672" s="18"/>
    </row>
    <row r="4673" spans="2:23" x14ac:dyDescent="0.25">
      <c r="B4673" s="1" t="s">
        <v>9387</v>
      </c>
      <c r="C4673" s="2">
        <v>98045</v>
      </c>
      <c r="D4673" s="1" t="s">
        <v>9388</v>
      </c>
      <c r="E4673" s="1" t="s">
        <v>12</v>
      </c>
      <c r="F4673" s="1" t="s">
        <v>389</v>
      </c>
      <c r="G4673" s="1" t="s">
        <v>4778</v>
      </c>
      <c r="H4673" s="1" t="s">
        <v>15835</v>
      </c>
      <c r="I4673" s="5">
        <v>1749</v>
      </c>
      <c r="J4673" s="5">
        <v>36574065</v>
      </c>
      <c r="K4673" s="3">
        <f>+Tabella2026[[#This Row],[POP_2024]]/SUM(Tabella2026[POP_2024])</f>
        <v>2.967250109359029E-5</v>
      </c>
      <c r="L4673" s="3">
        <f>+Tabella2026[[#This Row],[INCIDENZA POPOLAZIONE]]*(PLAFOND/2)</f>
        <v>8735.5620675771606</v>
      </c>
      <c r="M4673" s="3">
        <f>+IFERROR(Tabella2026[[#This Row],[reddito_2024]]/Tabella2026[[#This Row],[POP_2024]],"")</f>
        <v>20911.415094339623</v>
      </c>
      <c r="N4673" s="3">
        <f>+IF(Tabella2026[[#This Row],[REDDITO COMPLESSIVO PROCAPITE]]&lt;media_aggr_reddito_pc,(media_aggr_reddito_pc-Tabella2026[[#This Row],[REDDITO COMPLESSIVO PROCAPITE]]),0)</f>
        <v>0</v>
      </c>
      <c r="O4673" s="3">
        <f>+Tabella2026[[#This Row],[DIFFERENZA REDDITO INFERIORE ALLA MEDIA DALLA MEDIA]]*Tabella2026[[#This Row],[POP_2024]]</f>
        <v>0</v>
      </c>
      <c r="P4673" s="3">
        <f>+Tabella2026[[#This Row],[POPOLAZIONE PER DIFFERENZA ]]/SUM(Tabella2026[[POPOLAZIONE PER DIFFERENZA ]])</f>
        <v>0</v>
      </c>
      <c r="Q4673" s="3">
        <f>+Tabella2026[[#This Row],[INCIDENZA POPOLAZIONE PER DIFFERENZA]]*(PLAFOND-SUM(Tabella2026[CONTRIBUTO SULLA BASE DELLA POPOLAZIONE]))</f>
        <v>0</v>
      </c>
      <c r="R4673" s="3">
        <f>+Tabella2026[[#This Row],[CONTRIBUTO SULLA BASE DELLA POPOLAZIONE]]+Tabella2026[[#This Row],[CONTRIBUTO SULLA BASE DEL REDDITO]]</f>
        <v>8735.5620675771606</v>
      </c>
      <c r="S4673" s="3">
        <f>+Tabella2026[[#This Row],[CONTRIBUTO TOTALE]]/(PLAFOND/N_TESSERE)</f>
        <v>17.471124135154323</v>
      </c>
      <c r="T4673" s="3">
        <f>+MAX(CEILING(Tabella2026[[#This Row],[preDEF1]],1),1)</f>
        <v>18</v>
      </c>
      <c r="U4673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73" s="21">
        <f>+Tabella2026[[#This Row],[DEF - n. card]]*(PLAFOND/N_TESSERE)</f>
        <v>9000</v>
      </c>
      <c r="W4673" s="18"/>
    </row>
    <row r="4674" spans="2:23" x14ac:dyDescent="0.25">
      <c r="B4674" s="1" t="s">
        <v>9155</v>
      </c>
      <c r="C4674" s="2">
        <v>71041</v>
      </c>
      <c r="D4674" s="1" t="s">
        <v>9156</v>
      </c>
      <c r="E4674" s="1" t="s">
        <v>33</v>
      </c>
      <c r="F4674" s="1" t="s">
        <v>78</v>
      </c>
      <c r="G4674" s="1" t="s">
        <v>4778</v>
      </c>
      <c r="H4674" s="1" t="s">
        <v>15836</v>
      </c>
      <c r="I4674" s="5">
        <v>1748</v>
      </c>
      <c r="J4674" s="5">
        <v>22399670</v>
      </c>
      <c r="K4674" s="3">
        <f>+Tabella2026[[#This Row],[POP_2024]]/SUM(Tabella2026[POP_2024])</f>
        <v>2.9655535684159994E-5</v>
      </c>
      <c r="L4674" s="3">
        <f>+Tabella2026[[#This Row],[INCIDENZA POPOLAZIONE]]*(PLAFOND/2)</f>
        <v>8730.567463764939</v>
      </c>
      <c r="M4674" s="3">
        <f>+IFERROR(Tabella2026[[#This Row],[reddito_2024]]/Tabella2026[[#This Row],[POP_2024]],"")</f>
        <v>12814.45652173913</v>
      </c>
      <c r="N4674" s="3">
        <f>+IF(Tabella2026[[#This Row],[REDDITO COMPLESSIVO PROCAPITE]]&lt;media_aggr_reddito_pc,(media_aggr_reddito_pc-Tabella2026[[#This Row],[REDDITO COMPLESSIVO PROCAPITE]]),0)</f>
        <v>5010.609540869611</v>
      </c>
      <c r="O4674" s="3">
        <f>+Tabella2026[[#This Row],[DIFFERENZA REDDITO INFERIORE ALLA MEDIA DALLA MEDIA]]*Tabella2026[[#This Row],[POP_2024]]</f>
        <v>8758545.4774400797</v>
      </c>
      <c r="P4674" s="3">
        <f>+Tabella2026[[#This Row],[POPOLAZIONE PER DIFFERENZA ]]/SUM(Tabella2026[[POPOLAZIONE PER DIFFERENZA ]])</f>
        <v>7.7704248163636017E-5</v>
      </c>
      <c r="Q4674" s="3">
        <f>+Tabella2026[[#This Row],[INCIDENZA POPOLAZIONE PER DIFFERENZA]]*(PLAFOND-SUM(Tabella2026[CONTRIBUTO SULLA BASE DELLA POPOLAZIONE]))</f>
        <v>22876.072381188413</v>
      </c>
      <c r="R4674" s="3">
        <f>+Tabella2026[[#This Row],[CONTRIBUTO SULLA BASE DELLA POPOLAZIONE]]+Tabella2026[[#This Row],[CONTRIBUTO SULLA BASE DEL REDDITO]]</f>
        <v>31606.639844953352</v>
      </c>
      <c r="S4674" s="3">
        <f>+Tabella2026[[#This Row],[CONTRIBUTO TOTALE]]/(PLAFOND/N_TESSERE)</f>
        <v>63.213279689906706</v>
      </c>
      <c r="T4674" s="3">
        <f>+MAX(CEILING(Tabella2026[[#This Row],[preDEF1]],1),1)</f>
        <v>64</v>
      </c>
      <c r="U4674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4674" s="21">
        <f>+Tabella2026[[#This Row],[DEF - n. card]]*(PLAFOND/N_TESSERE)</f>
        <v>32000</v>
      </c>
      <c r="W4674" s="18"/>
    </row>
    <row r="4675" spans="2:23" x14ac:dyDescent="0.25">
      <c r="B4675" s="1" t="s">
        <v>9263</v>
      </c>
      <c r="C4675" s="2">
        <v>65115</v>
      </c>
      <c r="D4675" s="1" t="s">
        <v>9264</v>
      </c>
      <c r="E4675" s="1" t="s">
        <v>15</v>
      </c>
      <c r="F4675" s="1" t="s">
        <v>82</v>
      </c>
      <c r="G4675" s="1" t="s">
        <v>4778</v>
      </c>
      <c r="H4675" s="1" t="s">
        <v>15836</v>
      </c>
      <c r="I4675" s="5">
        <v>1748</v>
      </c>
      <c r="J4675" s="5">
        <v>19989870</v>
      </c>
      <c r="K4675" s="3">
        <f>+Tabella2026[[#This Row],[POP_2024]]/SUM(Tabella2026[POP_2024])</f>
        <v>2.9655535684159994E-5</v>
      </c>
      <c r="L4675" s="3">
        <f>+Tabella2026[[#This Row],[INCIDENZA POPOLAZIONE]]*(PLAFOND/2)</f>
        <v>8730.567463764939</v>
      </c>
      <c r="M4675" s="3">
        <f>+IFERROR(Tabella2026[[#This Row],[reddito_2024]]/Tabella2026[[#This Row],[POP_2024]],"")</f>
        <v>11435.852402745995</v>
      </c>
      <c r="N4675" s="3">
        <f>+IF(Tabella2026[[#This Row],[REDDITO COMPLESSIVO PROCAPITE]]&lt;media_aggr_reddito_pc,(media_aggr_reddito_pc-Tabella2026[[#This Row],[REDDITO COMPLESSIVO PROCAPITE]]),0)</f>
        <v>6389.2136598627458</v>
      </c>
      <c r="O4675" s="3">
        <f>+Tabella2026[[#This Row],[DIFFERENZA REDDITO INFERIORE ALLA MEDIA DALLA MEDIA]]*Tabella2026[[#This Row],[POP_2024]]</f>
        <v>11168345.47744008</v>
      </c>
      <c r="P4675" s="3">
        <f>+Tabella2026[[#This Row],[POPOLAZIONE PER DIFFERENZA ]]/SUM(Tabella2026[[POPOLAZIONE PER DIFFERENZA ]])</f>
        <v>9.9083562538042786E-5</v>
      </c>
      <c r="Q4675" s="3">
        <f>+Tabella2026[[#This Row],[INCIDENZA POPOLAZIONE PER DIFFERENZA]]*(PLAFOND-SUM(Tabella2026[CONTRIBUTO SULLA BASE DELLA POPOLAZIONE]))</f>
        <v>29170.12649852801</v>
      </c>
      <c r="R4675" s="3">
        <f>+Tabella2026[[#This Row],[CONTRIBUTO SULLA BASE DELLA POPOLAZIONE]]+Tabella2026[[#This Row],[CONTRIBUTO SULLA BASE DEL REDDITO]]</f>
        <v>37900.693962292949</v>
      </c>
      <c r="S4675" s="3">
        <f>+Tabella2026[[#This Row],[CONTRIBUTO TOTALE]]/(PLAFOND/N_TESSERE)</f>
        <v>75.801387924585896</v>
      </c>
      <c r="T4675" s="3">
        <f>+MAX(CEILING(Tabella2026[[#This Row],[preDEF1]],1),1)</f>
        <v>76</v>
      </c>
      <c r="U4675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4675" s="21">
        <f>+Tabella2026[[#This Row],[DEF - n. card]]*(PLAFOND/N_TESSERE)</f>
        <v>38000</v>
      </c>
      <c r="W4675" s="18"/>
    </row>
    <row r="4676" spans="2:23" x14ac:dyDescent="0.25">
      <c r="B4676" s="1" t="s">
        <v>9323</v>
      </c>
      <c r="C4676" s="2">
        <v>1132</v>
      </c>
      <c r="D4676" s="1" t="s">
        <v>9324</v>
      </c>
      <c r="E4676" s="1" t="s">
        <v>18</v>
      </c>
      <c r="F4676" s="1" t="s">
        <v>17</v>
      </c>
      <c r="G4676" s="1" t="s">
        <v>4778</v>
      </c>
      <c r="H4676" s="1" t="s">
        <v>15835</v>
      </c>
      <c r="I4676" s="5">
        <v>1747</v>
      </c>
      <c r="J4676" s="5">
        <v>34068798</v>
      </c>
      <c r="K4676" s="3">
        <f>+Tabella2026[[#This Row],[POP_2024]]/SUM(Tabella2026[POP_2024])</f>
        <v>2.9638570274729698E-5</v>
      </c>
      <c r="L4676" s="3">
        <f>+Tabella2026[[#This Row],[INCIDENZA POPOLAZIONE]]*(PLAFOND/2)</f>
        <v>8725.5728599527174</v>
      </c>
      <c r="M4676" s="3">
        <f>+IFERROR(Tabella2026[[#This Row],[reddito_2024]]/Tabella2026[[#This Row],[POP_2024]],"")</f>
        <v>19501.315397824841</v>
      </c>
      <c r="N4676" s="3">
        <f>+IF(Tabella2026[[#This Row],[REDDITO COMPLESSIVO PROCAPITE]]&lt;media_aggr_reddito_pc,(media_aggr_reddito_pc-Tabella2026[[#This Row],[REDDITO COMPLESSIVO PROCAPITE]]),0)</f>
        <v>0</v>
      </c>
      <c r="O4676" s="3">
        <f>+Tabella2026[[#This Row],[DIFFERENZA REDDITO INFERIORE ALLA MEDIA DALLA MEDIA]]*Tabella2026[[#This Row],[POP_2024]]</f>
        <v>0</v>
      </c>
      <c r="P4676" s="3">
        <f>+Tabella2026[[#This Row],[POPOLAZIONE PER DIFFERENZA ]]/SUM(Tabella2026[[POPOLAZIONE PER DIFFERENZA ]])</f>
        <v>0</v>
      </c>
      <c r="Q4676" s="3">
        <f>+Tabella2026[[#This Row],[INCIDENZA POPOLAZIONE PER DIFFERENZA]]*(PLAFOND-SUM(Tabella2026[CONTRIBUTO SULLA BASE DELLA POPOLAZIONE]))</f>
        <v>0</v>
      </c>
      <c r="R4676" s="3">
        <f>+Tabella2026[[#This Row],[CONTRIBUTO SULLA BASE DELLA POPOLAZIONE]]+Tabella2026[[#This Row],[CONTRIBUTO SULLA BASE DEL REDDITO]]</f>
        <v>8725.5728599527174</v>
      </c>
      <c r="S4676" s="3">
        <f>+Tabella2026[[#This Row],[CONTRIBUTO TOTALE]]/(PLAFOND/N_TESSERE)</f>
        <v>17.451145719905433</v>
      </c>
      <c r="T4676" s="3">
        <f>+MAX(CEILING(Tabella2026[[#This Row],[preDEF1]],1),1)</f>
        <v>18</v>
      </c>
      <c r="U4676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76" s="21">
        <f>+Tabella2026[[#This Row],[DEF - n. card]]*(PLAFOND/N_TESSERE)</f>
        <v>9000</v>
      </c>
      <c r="W4676" s="18"/>
    </row>
    <row r="4677" spans="2:23" x14ac:dyDescent="0.25">
      <c r="B4677" s="1" t="s">
        <v>9197</v>
      </c>
      <c r="C4677" s="2">
        <v>25019</v>
      </c>
      <c r="D4677" s="1" t="s">
        <v>9198</v>
      </c>
      <c r="E4677" s="1" t="s">
        <v>38</v>
      </c>
      <c r="F4677" s="1" t="s">
        <v>514</v>
      </c>
      <c r="G4677" s="1" t="s">
        <v>4778</v>
      </c>
      <c r="H4677" s="1" t="s">
        <v>15835</v>
      </c>
      <c r="I4677" s="5">
        <v>1746</v>
      </c>
      <c r="J4677" s="5">
        <v>38944703</v>
      </c>
      <c r="K4677" s="3">
        <f>+Tabella2026[[#This Row],[POP_2024]]/SUM(Tabella2026[POP_2024])</f>
        <v>2.9621604865299398E-5</v>
      </c>
      <c r="L4677" s="3">
        <f>+Tabella2026[[#This Row],[INCIDENZA POPOLAZIONE]]*(PLAFOND/2)</f>
        <v>8720.578256140494</v>
      </c>
      <c r="M4677" s="3">
        <f>+IFERROR(Tabella2026[[#This Row],[reddito_2024]]/Tabella2026[[#This Row],[POP_2024]],"")</f>
        <v>22305.099083619702</v>
      </c>
      <c r="N4677" s="3">
        <f>+IF(Tabella2026[[#This Row],[REDDITO COMPLESSIVO PROCAPITE]]&lt;media_aggr_reddito_pc,(media_aggr_reddito_pc-Tabella2026[[#This Row],[REDDITO COMPLESSIVO PROCAPITE]]),0)</f>
        <v>0</v>
      </c>
      <c r="O4677" s="3">
        <f>+Tabella2026[[#This Row],[DIFFERENZA REDDITO INFERIORE ALLA MEDIA DALLA MEDIA]]*Tabella2026[[#This Row],[POP_2024]]</f>
        <v>0</v>
      </c>
      <c r="P4677" s="3">
        <f>+Tabella2026[[#This Row],[POPOLAZIONE PER DIFFERENZA ]]/SUM(Tabella2026[[POPOLAZIONE PER DIFFERENZA ]])</f>
        <v>0</v>
      </c>
      <c r="Q4677" s="3">
        <f>+Tabella2026[[#This Row],[INCIDENZA POPOLAZIONE PER DIFFERENZA]]*(PLAFOND-SUM(Tabella2026[CONTRIBUTO SULLA BASE DELLA POPOLAZIONE]))</f>
        <v>0</v>
      </c>
      <c r="R4677" s="3">
        <f>+Tabella2026[[#This Row],[CONTRIBUTO SULLA BASE DELLA POPOLAZIONE]]+Tabella2026[[#This Row],[CONTRIBUTO SULLA BASE DEL REDDITO]]</f>
        <v>8720.578256140494</v>
      </c>
      <c r="S4677" s="3">
        <f>+Tabella2026[[#This Row],[CONTRIBUTO TOTALE]]/(PLAFOND/N_TESSERE)</f>
        <v>17.441156512280987</v>
      </c>
      <c r="T4677" s="3">
        <f>+MAX(CEILING(Tabella2026[[#This Row],[preDEF1]],1),1)</f>
        <v>18</v>
      </c>
      <c r="U4677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77" s="21">
        <f>+Tabella2026[[#This Row],[DEF - n. card]]*(PLAFOND/N_TESSERE)</f>
        <v>9000</v>
      </c>
      <c r="W4677" s="18"/>
    </row>
    <row r="4678" spans="2:23" x14ac:dyDescent="0.25">
      <c r="B4678" s="1" t="s">
        <v>9243</v>
      </c>
      <c r="C4678" s="2">
        <v>11029</v>
      </c>
      <c r="D4678" s="1" t="s">
        <v>9244</v>
      </c>
      <c r="E4678" s="1" t="s">
        <v>24</v>
      </c>
      <c r="F4678" s="1" t="s">
        <v>136</v>
      </c>
      <c r="G4678" s="1" t="s">
        <v>4778</v>
      </c>
      <c r="H4678" s="1" t="s">
        <v>15835</v>
      </c>
      <c r="I4678" s="5">
        <v>1746</v>
      </c>
      <c r="J4678" s="5">
        <v>29470178</v>
      </c>
      <c r="K4678" s="3">
        <f>+Tabella2026[[#This Row],[POP_2024]]/SUM(Tabella2026[POP_2024])</f>
        <v>2.9621604865299398E-5</v>
      </c>
      <c r="L4678" s="3">
        <f>+Tabella2026[[#This Row],[INCIDENZA POPOLAZIONE]]*(PLAFOND/2)</f>
        <v>8720.578256140494</v>
      </c>
      <c r="M4678" s="3">
        <f>+IFERROR(Tabella2026[[#This Row],[reddito_2024]]/Tabella2026[[#This Row],[POP_2024]],"")</f>
        <v>16878.681557846507</v>
      </c>
      <c r="N4678" s="3">
        <f>+IF(Tabella2026[[#This Row],[REDDITO COMPLESSIVO PROCAPITE]]&lt;media_aggr_reddito_pc,(media_aggr_reddito_pc-Tabella2026[[#This Row],[REDDITO COMPLESSIVO PROCAPITE]]),0)</f>
        <v>946.38450476223443</v>
      </c>
      <c r="O4678" s="3">
        <f>+Tabella2026[[#This Row],[DIFFERENZA REDDITO INFERIORE ALLA MEDIA DALLA MEDIA]]*Tabella2026[[#This Row],[POP_2024]]</f>
        <v>1652387.3453148613</v>
      </c>
      <c r="P4678" s="3">
        <f>+Tabella2026[[#This Row],[POPOLAZIONE PER DIFFERENZA ]]/SUM(Tabella2026[[POPOLAZIONE PER DIFFERENZA ]])</f>
        <v>1.4659684838483629E-5</v>
      </c>
      <c r="Q4678" s="3">
        <f>+Tabella2026[[#This Row],[INCIDENZA POPOLAZIONE PER DIFFERENZA]]*(PLAFOND-SUM(Tabella2026[CONTRIBUTO SULLA BASE DELLA POPOLAZIONE]))</f>
        <v>4315.8002216859695</v>
      </c>
      <c r="R4678" s="3">
        <f>+Tabella2026[[#This Row],[CONTRIBUTO SULLA BASE DELLA POPOLAZIONE]]+Tabella2026[[#This Row],[CONTRIBUTO SULLA BASE DEL REDDITO]]</f>
        <v>13036.378477826463</v>
      </c>
      <c r="S4678" s="3">
        <f>+Tabella2026[[#This Row],[CONTRIBUTO TOTALE]]/(PLAFOND/N_TESSERE)</f>
        <v>26.072756955652928</v>
      </c>
      <c r="T4678" s="3">
        <f>+MAX(CEILING(Tabella2026[[#This Row],[preDEF1]],1),1)</f>
        <v>27</v>
      </c>
      <c r="U4678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4678" s="21">
        <f>+Tabella2026[[#This Row],[DEF - n. card]]*(PLAFOND/N_TESSERE)</f>
        <v>13500</v>
      </c>
      <c r="W4678" s="18"/>
    </row>
    <row r="4679" spans="2:23" x14ac:dyDescent="0.25">
      <c r="B4679" s="1" t="s">
        <v>9239</v>
      </c>
      <c r="C4679" s="2">
        <v>30011</v>
      </c>
      <c r="D4679" s="1" t="s">
        <v>9240</v>
      </c>
      <c r="E4679" s="1" t="s">
        <v>48</v>
      </c>
      <c r="F4679" s="1" t="s">
        <v>120</v>
      </c>
      <c r="G4679" s="1" t="s">
        <v>4778</v>
      </c>
      <c r="H4679" s="1" t="s">
        <v>15835</v>
      </c>
      <c r="I4679" s="5">
        <v>1742</v>
      </c>
      <c r="J4679" s="5">
        <v>34815830</v>
      </c>
      <c r="K4679" s="3">
        <f>+Tabella2026[[#This Row],[POP_2024]]/SUM(Tabella2026[POP_2024])</f>
        <v>2.9553743227578209E-5</v>
      </c>
      <c r="L4679" s="3">
        <f>+Tabella2026[[#This Row],[INCIDENZA POPOLAZIONE]]*(PLAFOND/2)</f>
        <v>8700.5998408916039</v>
      </c>
      <c r="M4679" s="3">
        <f>+IFERROR(Tabella2026[[#This Row],[reddito_2024]]/Tabella2026[[#This Row],[POP_2024]],"")</f>
        <v>19986.125143513204</v>
      </c>
      <c r="N4679" s="3">
        <f>+IF(Tabella2026[[#This Row],[REDDITO COMPLESSIVO PROCAPITE]]&lt;media_aggr_reddito_pc,(media_aggr_reddito_pc-Tabella2026[[#This Row],[REDDITO COMPLESSIVO PROCAPITE]]),0)</f>
        <v>0</v>
      </c>
      <c r="O4679" s="3">
        <f>+Tabella2026[[#This Row],[DIFFERENZA REDDITO INFERIORE ALLA MEDIA DALLA MEDIA]]*Tabella2026[[#This Row],[POP_2024]]</f>
        <v>0</v>
      </c>
      <c r="P4679" s="3">
        <f>+Tabella2026[[#This Row],[POPOLAZIONE PER DIFFERENZA ]]/SUM(Tabella2026[[POPOLAZIONE PER DIFFERENZA ]])</f>
        <v>0</v>
      </c>
      <c r="Q4679" s="3">
        <f>+Tabella2026[[#This Row],[INCIDENZA POPOLAZIONE PER DIFFERENZA]]*(PLAFOND-SUM(Tabella2026[CONTRIBUTO SULLA BASE DELLA POPOLAZIONE]))</f>
        <v>0</v>
      </c>
      <c r="R4679" s="3">
        <f>+Tabella2026[[#This Row],[CONTRIBUTO SULLA BASE DELLA POPOLAZIONE]]+Tabella2026[[#This Row],[CONTRIBUTO SULLA BASE DEL REDDITO]]</f>
        <v>8700.5998408916039</v>
      </c>
      <c r="S4679" s="3">
        <f>+Tabella2026[[#This Row],[CONTRIBUTO TOTALE]]/(PLAFOND/N_TESSERE)</f>
        <v>17.401199681783208</v>
      </c>
      <c r="T4679" s="3">
        <f>+MAX(CEILING(Tabella2026[[#This Row],[preDEF1]],1),1)</f>
        <v>18</v>
      </c>
      <c r="U4679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79" s="21">
        <f>+Tabella2026[[#This Row],[DEF - n. card]]*(PLAFOND/N_TESSERE)</f>
        <v>9000</v>
      </c>
      <c r="W4679" s="18"/>
    </row>
    <row r="4680" spans="2:23" x14ac:dyDescent="0.25">
      <c r="B4680" s="1" t="s">
        <v>9351</v>
      </c>
      <c r="C4680" s="2">
        <v>7043</v>
      </c>
      <c r="D4680" s="1" t="s">
        <v>9352</v>
      </c>
      <c r="E4680" s="1" t="s">
        <v>565</v>
      </c>
      <c r="F4680" s="1" t="s">
        <v>565</v>
      </c>
      <c r="G4680" s="1" t="s">
        <v>4778</v>
      </c>
      <c r="H4680" s="1" t="s">
        <v>15835</v>
      </c>
      <c r="I4680" s="5">
        <v>1742</v>
      </c>
      <c r="J4680" s="5">
        <v>35596581</v>
      </c>
      <c r="K4680" s="3">
        <f>+Tabella2026[[#This Row],[POP_2024]]/SUM(Tabella2026[POP_2024])</f>
        <v>2.9553743227578209E-5</v>
      </c>
      <c r="L4680" s="3">
        <f>+Tabella2026[[#This Row],[INCIDENZA POPOLAZIONE]]*(PLAFOND/2)</f>
        <v>8700.5998408916039</v>
      </c>
      <c r="M4680" s="3">
        <f>+IFERROR(Tabella2026[[#This Row],[reddito_2024]]/Tabella2026[[#This Row],[POP_2024]],"")</f>
        <v>20434.317451205512</v>
      </c>
      <c r="N4680" s="3">
        <f>+IF(Tabella2026[[#This Row],[REDDITO COMPLESSIVO PROCAPITE]]&lt;media_aggr_reddito_pc,(media_aggr_reddito_pc-Tabella2026[[#This Row],[REDDITO COMPLESSIVO PROCAPITE]]),0)</f>
        <v>0</v>
      </c>
      <c r="O4680" s="3">
        <f>+Tabella2026[[#This Row],[DIFFERENZA REDDITO INFERIORE ALLA MEDIA DALLA MEDIA]]*Tabella2026[[#This Row],[POP_2024]]</f>
        <v>0</v>
      </c>
      <c r="P4680" s="3">
        <f>+Tabella2026[[#This Row],[POPOLAZIONE PER DIFFERENZA ]]/SUM(Tabella2026[[POPOLAZIONE PER DIFFERENZA ]])</f>
        <v>0</v>
      </c>
      <c r="Q4680" s="3">
        <f>+Tabella2026[[#This Row],[INCIDENZA POPOLAZIONE PER DIFFERENZA]]*(PLAFOND-SUM(Tabella2026[CONTRIBUTO SULLA BASE DELLA POPOLAZIONE]))</f>
        <v>0</v>
      </c>
      <c r="R4680" s="3">
        <f>+Tabella2026[[#This Row],[CONTRIBUTO SULLA BASE DELLA POPOLAZIONE]]+Tabella2026[[#This Row],[CONTRIBUTO SULLA BASE DEL REDDITO]]</f>
        <v>8700.5998408916039</v>
      </c>
      <c r="S4680" s="3">
        <f>+Tabella2026[[#This Row],[CONTRIBUTO TOTALE]]/(PLAFOND/N_TESSERE)</f>
        <v>17.401199681783208</v>
      </c>
      <c r="T4680" s="3">
        <f>+MAX(CEILING(Tabella2026[[#This Row],[preDEF1]],1),1)</f>
        <v>18</v>
      </c>
      <c r="U4680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80" s="21">
        <f>+Tabella2026[[#This Row],[DEF - n. card]]*(PLAFOND/N_TESSERE)</f>
        <v>9000</v>
      </c>
      <c r="W4680" s="18"/>
    </row>
    <row r="4681" spans="2:23" x14ac:dyDescent="0.25">
      <c r="B4681" s="1" t="s">
        <v>9437</v>
      </c>
      <c r="C4681" s="2">
        <v>29019</v>
      </c>
      <c r="D4681" s="1" t="s">
        <v>9438</v>
      </c>
      <c r="E4681" s="1" t="s">
        <v>38</v>
      </c>
      <c r="F4681" s="1" t="s">
        <v>314</v>
      </c>
      <c r="G4681" s="1" t="s">
        <v>4778</v>
      </c>
      <c r="H4681" s="1" t="s">
        <v>15835</v>
      </c>
      <c r="I4681" s="5">
        <v>1741</v>
      </c>
      <c r="J4681" s="5">
        <v>26883812</v>
      </c>
      <c r="K4681" s="3">
        <f>+Tabella2026[[#This Row],[POP_2024]]/SUM(Tabella2026[POP_2024])</f>
        <v>2.9536777818147913E-5</v>
      </c>
      <c r="L4681" s="3">
        <f>+Tabella2026[[#This Row],[INCIDENZA POPOLAZIONE]]*(PLAFOND/2)</f>
        <v>8695.6052370793823</v>
      </c>
      <c r="M4681" s="3">
        <f>+IFERROR(Tabella2026[[#This Row],[reddito_2024]]/Tabella2026[[#This Row],[POP_2024]],"")</f>
        <v>15441.592188397473</v>
      </c>
      <c r="N4681" s="3">
        <f>+IF(Tabella2026[[#This Row],[REDDITO COMPLESSIVO PROCAPITE]]&lt;media_aggr_reddito_pc,(media_aggr_reddito_pc-Tabella2026[[#This Row],[REDDITO COMPLESSIVO PROCAPITE]]),0)</f>
        <v>2383.4738742112677</v>
      </c>
      <c r="O4681" s="3">
        <f>+Tabella2026[[#This Row],[DIFFERENZA REDDITO INFERIORE ALLA MEDIA DALLA MEDIA]]*Tabella2026[[#This Row],[POP_2024]]</f>
        <v>4149628.0150018171</v>
      </c>
      <c r="P4681" s="3">
        <f>+Tabella2026[[#This Row],[POPOLAZIONE PER DIFFERENZA ]]/SUM(Tabella2026[[POPOLAZIONE PER DIFFERENZA ]])</f>
        <v>3.6814757187139747E-5</v>
      </c>
      <c r="Q4681" s="3">
        <f>+Tabella2026[[#This Row],[INCIDENZA POPOLAZIONE PER DIFFERENZA]]*(PLAFOND-SUM(Tabella2026[CONTRIBUTO SULLA BASE DELLA POPOLAZIONE]))</f>
        <v>10838.236904826095</v>
      </c>
      <c r="R4681" s="3">
        <f>+Tabella2026[[#This Row],[CONTRIBUTO SULLA BASE DELLA POPOLAZIONE]]+Tabella2026[[#This Row],[CONTRIBUTO SULLA BASE DEL REDDITO]]</f>
        <v>19533.842141905479</v>
      </c>
      <c r="S4681" s="3">
        <f>+Tabella2026[[#This Row],[CONTRIBUTO TOTALE]]/(PLAFOND/N_TESSERE)</f>
        <v>39.067684283810962</v>
      </c>
      <c r="T4681" s="3">
        <f>+MAX(CEILING(Tabella2026[[#This Row],[preDEF1]],1),1)</f>
        <v>40</v>
      </c>
      <c r="U4681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4681" s="21">
        <f>+Tabella2026[[#This Row],[DEF - n. card]]*(PLAFOND/N_TESSERE)</f>
        <v>20000</v>
      </c>
      <c r="W4681" s="18"/>
    </row>
    <row r="4682" spans="2:23" x14ac:dyDescent="0.25">
      <c r="B4682" s="1" t="s">
        <v>9429</v>
      </c>
      <c r="C4682" s="2">
        <v>19079</v>
      </c>
      <c r="D4682" s="1" t="s">
        <v>9430</v>
      </c>
      <c r="E4682" s="1" t="s">
        <v>12</v>
      </c>
      <c r="F4682" s="1" t="s">
        <v>193</v>
      </c>
      <c r="G4682" s="1" t="s">
        <v>4778</v>
      </c>
      <c r="H4682" s="1" t="s">
        <v>15835</v>
      </c>
      <c r="I4682" s="5">
        <v>1740</v>
      </c>
      <c r="J4682" s="5">
        <v>31190301</v>
      </c>
      <c r="K4682" s="3">
        <f>+Tabella2026[[#This Row],[POP_2024]]/SUM(Tabella2026[POP_2024])</f>
        <v>2.9519812408717613E-5</v>
      </c>
      <c r="L4682" s="3">
        <f>+Tabella2026[[#This Row],[INCIDENZA POPOLAZIONE]]*(PLAFOND/2)</f>
        <v>8690.6106332671588</v>
      </c>
      <c r="M4682" s="3">
        <f>+IFERROR(Tabella2026[[#This Row],[reddito_2024]]/Tabella2026[[#This Row],[POP_2024]],"")</f>
        <v>17925.460344827585</v>
      </c>
      <c r="N4682" s="3">
        <f>+IF(Tabella2026[[#This Row],[REDDITO COMPLESSIVO PROCAPITE]]&lt;media_aggr_reddito_pc,(media_aggr_reddito_pc-Tabella2026[[#This Row],[REDDITO COMPLESSIVO PROCAPITE]]),0)</f>
        <v>0</v>
      </c>
      <c r="O4682" s="3">
        <f>+Tabella2026[[#This Row],[DIFFERENZA REDDITO INFERIORE ALLA MEDIA DALLA MEDIA]]*Tabella2026[[#This Row],[POP_2024]]</f>
        <v>0</v>
      </c>
      <c r="P4682" s="3">
        <f>+Tabella2026[[#This Row],[POPOLAZIONE PER DIFFERENZA ]]/SUM(Tabella2026[[POPOLAZIONE PER DIFFERENZA ]])</f>
        <v>0</v>
      </c>
      <c r="Q4682" s="3">
        <f>+Tabella2026[[#This Row],[INCIDENZA POPOLAZIONE PER DIFFERENZA]]*(PLAFOND-SUM(Tabella2026[CONTRIBUTO SULLA BASE DELLA POPOLAZIONE]))</f>
        <v>0</v>
      </c>
      <c r="R4682" s="3">
        <f>+Tabella2026[[#This Row],[CONTRIBUTO SULLA BASE DELLA POPOLAZIONE]]+Tabella2026[[#This Row],[CONTRIBUTO SULLA BASE DEL REDDITO]]</f>
        <v>8690.6106332671588</v>
      </c>
      <c r="S4682" s="3">
        <f>+Tabella2026[[#This Row],[CONTRIBUTO TOTALE]]/(PLAFOND/N_TESSERE)</f>
        <v>17.381221266534318</v>
      </c>
      <c r="T4682" s="3">
        <f>+MAX(CEILING(Tabella2026[[#This Row],[preDEF1]],1),1)</f>
        <v>18</v>
      </c>
      <c r="U4682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82" s="21">
        <f>+Tabella2026[[#This Row],[DEF - n. card]]*(PLAFOND/N_TESSERE)</f>
        <v>9000</v>
      </c>
      <c r="W4682" s="18"/>
    </row>
    <row r="4683" spans="2:23" x14ac:dyDescent="0.25">
      <c r="B4683" s="1" t="s">
        <v>9515</v>
      </c>
      <c r="C4683" s="2">
        <v>78134</v>
      </c>
      <c r="D4683" s="1" t="s">
        <v>9516</v>
      </c>
      <c r="E4683" s="1" t="s">
        <v>61</v>
      </c>
      <c r="F4683" s="1" t="s">
        <v>178</v>
      </c>
      <c r="G4683" s="1" t="s">
        <v>4778</v>
      </c>
      <c r="H4683" s="1" t="s">
        <v>15836</v>
      </c>
      <c r="I4683" s="5">
        <v>1739</v>
      </c>
      <c r="J4683" s="5">
        <v>20089289</v>
      </c>
      <c r="K4683" s="3">
        <f>+Tabella2026[[#This Row],[POP_2024]]/SUM(Tabella2026[POP_2024])</f>
        <v>2.9502846999287317E-5</v>
      </c>
      <c r="L4683" s="3">
        <f>+Tabella2026[[#This Row],[INCIDENZA POPOLAZIONE]]*(PLAFOND/2)</f>
        <v>8685.6160294549372</v>
      </c>
      <c r="M4683" s="3">
        <f>+IFERROR(Tabella2026[[#This Row],[reddito_2024]]/Tabella2026[[#This Row],[POP_2024]],"")</f>
        <v>11552.207590569293</v>
      </c>
      <c r="N4683" s="3">
        <f>+IF(Tabella2026[[#This Row],[REDDITO COMPLESSIVO PROCAPITE]]&lt;media_aggr_reddito_pc,(media_aggr_reddito_pc-Tabella2026[[#This Row],[REDDITO COMPLESSIVO PROCAPITE]]),0)</f>
        <v>6272.8584720394483</v>
      </c>
      <c r="O4683" s="3">
        <f>+Tabella2026[[#This Row],[DIFFERENZA REDDITO INFERIORE ALLA MEDIA DALLA MEDIA]]*Tabella2026[[#This Row],[POP_2024]]</f>
        <v>10908500.882876601</v>
      </c>
      <c r="P4683" s="3">
        <f>+Tabella2026[[#This Row],[POPOLAZIONE PER DIFFERENZA ]]/SUM(Tabella2026[[POPOLAZIONE PER DIFFERENZA ]])</f>
        <v>9.6778267793390586E-5</v>
      </c>
      <c r="Q4683" s="3">
        <f>+Tabella2026[[#This Row],[INCIDENZA POPOLAZIONE PER DIFFERENZA]]*(PLAFOND-SUM(Tabella2026[CONTRIBUTO SULLA BASE DELLA POPOLAZIONE]))</f>
        <v>28491.44945467346</v>
      </c>
      <c r="R4683" s="3">
        <f>+Tabella2026[[#This Row],[CONTRIBUTO SULLA BASE DELLA POPOLAZIONE]]+Tabella2026[[#This Row],[CONTRIBUTO SULLA BASE DEL REDDITO]]</f>
        <v>37177.065484128398</v>
      </c>
      <c r="S4683" s="3">
        <f>+Tabella2026[[#This Row],[CONTRIBUTO TOTALE]]/(PLAFOND/N_TESSERE)</f>
        <v>74.354130968256797</v>
      </c>
      <c r="T4683" s="3">
        <f>+MAX(CEILING(Tabella2026[[#This Row],[preDEF1]],1),1)</f>
        <v>75</v>
      </c>
      <c r="U4683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4683" s="21">
        <f>+Tabella2026[[#This Row],[DEF - n. card]]*(PLAFOND/N_TESSERE)</f>
        <v>37500</v>
      </c>
      <c r="W4683" s="18"/>
    </row>
    <row r="4684" spans="2:23" x14ac:dyDescent="0.25">
      <c r="B4684" s="1" t="s">
        <v>9700</v>
      </c>
      <c r="C4684" s="2">
        <v>12063</v>
      </c>
      <c r="D4684" s="1" t="s">
        <v>9701</v>
      </c>
      <c r="E4684" s="1" t="s">
        <v>12</v>
      </c>
      <c r="F4684" s="1" t="s">
        <v>157</v>
      </c>
      <c r="G4684" s="1" t="s">
        <v>4778</v>
      </c>
      <c r="H4684" s="1" t="s">
        <v>15835</v>
      </c>
      <c r="I4684" s="5">
        <v>1738</v>
      </c>
      <c r="J4684" s="5">
        <v>22907242</v>
      </c>
      <c r="K4684" s="3">
        <f>+Tabella2026[[#This Row],[POP_2024]]/SUM(Tabella2026[POP_2024])</f>
        <v>2.948588158985702E-5</v>
      </c>
      <c r="L4684" s="3">
        <f>+Tabella2026[[#This Row],[INCIDENZA POPOLAZIONE]]*(PLAFOND/2)</f>
        <v>8680.6214256427138</v>
      </c>
      <c r="M4684" s="3">
        <f>+IFERROR(Tabella2026[[#This Row],[reddito_2024]]/Tabella2026[[#This Row],[POP_2024]],"")</f>
        <v>13180.231300345224</v>
      </c>
      <c r="N4684" s="3">
        <f>+IF(Tabella2026[[#This Row],[REDDITO COMPLESSIVO PROCAPITE]]&lt;media_aggr_reddito_pc,(media_aggr_reddito_pc-Tabella2026[[#This Row],[REDDITO COMPLESSIVO PROCAPITE]]),0)</f>
        <v>4644.8347622635174</v>
      </c>
      <c r="O4684" s="3">
        <f>+Tabella2026[[#This Row],[DIFFERENZA REDDITO INFERIORE ALLA MEDIA DALLA MEDIA]]*Tabella2026[[#This Row],[POP_2024]]</f>
        <v>8072722.8168139933</v>
      </c>
      <c r="P4684" s="3">
        <f>+Tabella2026[[#This Row],[POPOLAZIONE PER DIFFERENZA ]]/SUM(Tabella2026[[POPOLAZIONE PER DIFFERENZA ]])</f>
        <v>7.1619752244216482E-5</v>
      </c>
      <c r="Q4684" s="3">
        <f>+Tabella2026[[#This Row],[INCIDENZA POPOLAZIONE PER DIFFERENZA]]*(PLAFOND-SUM(Tabella2026[CONTRIBUTO SULLA BASE DELLA POPOLAZIONE]))</f>
        <v>21084.801345883236</v>
      </c>
      <c r="R4684" s="3">
        <f>+Tabella2026[[#This Row],[CONTRIBUTO SULLA BASE DELLA POPOLAZIONE]]+Tabella2026[[#This Row],[CONTRIBUTO SULLA BASE DEL REDDITO]]</f>
        <v>29765.422771525948</v>
      </c>
      <c r="S4684" s="3">
        <f>+Tabella2026[[#This Row],[CONTRIBUTO TOTALE]]/(PLAFOND/N_TESSERE)</f>
        <v>59.530845543051896</v>
      </c>
      <c r="T4684" s="3">
        <f>+MAX(CEILING(Tabella2026[[#This Row],[preDEF1]],1),1)</f>
        <v>60</v>
      </c>
      <c r="U4684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4684" s="21">
        <f>+Tabella2026[[#This Row],[DEF - n. card]]*(PLAFOND/N_TESSERE)</f>
        <v>30000</v>
      </c>
      <c r="W4684" s="18"/>
    </row>
    <row r="4685" spans="2:23" x14ac:dyDescent="0.25">
      <c r="B4685" s="1" t="s">
        <v>9563</v>
      </c>
      <c r="C4685" s="2">
        <v>21053</v>
      </c>
      <c r="D4685" s="1" t="s">
        <v>15826</v>
      </c>
      <c r="E4685" s="1" t="s">
        <v>99</v>
      </c>
      <c r="F4685" s="1" t="s">
        <v>110</v>
      </c>
      <c r="G4685" s="1" t="s">
        <v>4778</v>
      </c>
      <c r="H4685" s="1" t="s">
        <v>15835</v>
      </c>
      <c r="I4685" s="5">
        <v>1738</v>
      </c>
      <c r="J4685" s="5">
        <v>42760470</v>
      </c>
      <c r="K4685" s="3">
        <f>+Tabella2026[[#This Row],[POP_2024]]/SUM(Tabella2026[POP_2024])</f>
        <v>2.948588158985702E-5</v>
      </c>
      <c r="L4685" s="3">
        <f>+Tabella2026[[#This Row],[INCIDENZA POPOLAZIONE]]*(PLAFOND/2)</f>
        <v>8680.6214256427138</v>
      </c>
      <c r="M4685" s="3">
        <f>+IFERROR(Tabella2026[[#This Row],[reddito_2024]]/Tabella2026[[#This Row],[POP_2024]],"")</f>
        <v>24603.262370540851</v>
      </c>
      <c r="N4685" s="3">
        <f>+IF(Tabella2026[[#This Row],[REDDITO COMPLESSIVO PROCAPITE]]&lt;media_aggr_reddito_pc,(media_aggr_reddito_pc-Tabella2026[[#This Row],[REDDITO COMPLESSIVO PROCAPITE]]),0)</f>
        <v>0</v>
      </c>
      <c r="O4685" s="3">
        <f>+Tabella2026[[#This Row],[DIFFERENZA REDDITO INFERIORE ALLA MEDIA DALLA MEDIA]]*Tabella2026[[#This Row],[POP_2024]]</f>
        <v>0</v>
      </c>
      <c r="P4685" s="3">
        <f>+Tabella2026[[#This Row],[POPOLAZIONE PER DIFFERENZA ]]/SUM(Tabella2026[[POPOLAZIONE PER DIFFERENZA ]])</f>
        <v>0</v>
      </c>
      <c r="Q4685" s="3">
        <f>+Tabella2026[[#This Row],[INCIDENZA POPOLAZIONE PER DIFFERENZA]]*(PLAFOND-SUM(Tabella2026[CONTRIBUTO SULLA BASE DELLA POPOLAZIONE]))</f>
        <v>0</v>
      </c>
      <c r="R4685" s="3">
        <f>+Tabella2026[[#This Row],[CONTRIBUTO SULLA BASE DELLA POPOLAZIONE]]+Tabella2026[[#This Row],[CONTRIBUTO SULLA BASE DEL REDDITO]]</f>
        <v>8680.6214256427138</v>
      </c>
      <c r="S4685" s="3">
        <f>+Tabella2026[[#This Row],[CONTRIBUTO TOTALE]]/(PLAFOND/N_TESSERE)</f>
        <v>17.361242851285429</v>
      </c>
      <c r="T4685" s="3">
        <f>+MAX(CEILING(Tabella2026[[#This Row],[preDEF1]],1),1)</f>
        <v>18</v>
      </c>
      <c r="U4685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85" s="21">
        <f>+Tabella2026[[#This Row],[DEF - n. card]]*(PLAFOND/N_TESSERE)</f>
        <v>9000</v>
      </c>
      <c r="W4685" s="18"/>
    </row>
    <row r="4686" spans="2:23" x14ac:dyDescent="0.25">
      <c r="B4686" s="1" t="s">
        <v>9359</v>
      </c>
      <c r="C4686" s="2">
        <v>97078</v>
      </c>
      <c r="D4686" s="1" t="s">
        <v>9360</v>
      </c>
      <c r="E4686" s="1" t="s">
        <v>12</v>
      </c>
      <c r="F4686" s="1" t="s">
        <v>362</v>
      </c>
      <c r="G4686" s="1" t="s">
        <v>4778</v>
      </c>
      <c r="H4686" s="1" t="s">
        <v>15835</v>
      </c>
      <c r="I4686" s="5">
        <v>1737</v>
      </c>
      <c r="J4686" s="5">
        <v>37818063</v>
      </c>
      <c r="K4686" s="3">
        <f>+Tabella2026[[#This Row],[POP_2024]]/SUM(Tabella2026[POP_2024])</f>
        <v>2.9468916180426721E-5</v>
      </c>
      <c r="L4686" s="3">
        <f>+Tabella2026[[#This Row],[INCIDENZA POPOLAZIONE]]*(PLAFOND/2)</f>
        <v>8675.6268218304904</v>
      </c>
      <c r="M4686" s="3">
        <f>+IFERROR(Tabella2026[[#This Row],[reddito_2024]]/Tabella2026[[#This Row],[POP_2024]],"")</f>
        <v>21772.056994818653</v>
      </c>
      <c r="N4686" s="3">
        <f>+IF(Tabella2026[[#This Row],[REDDITO COMPLESSIVO PROCAPITE]]&lt;media_aggr_reddito_pc,(media_aggr_reddito_pc-Tabella2026[[#This Row],[REDDITO COMPLESSIVO PROCAPITE]]),0)</f>
        <v>0</v>
      </c>
      <c r="O4686" s="3">
        <f>+Tabella2026[[#This Row],[DIFFERENZA REDDITO INFERIORE ALLA MEDIA DALLA MEDIA]]*Tabella2026[[#This Row],[POP_2024]]</f>
        <v>0</v>
      </c>
      <c r="P4686" s="3">
        <f>+Tabella2026[[#This Row],[POPOLAZIONE PER DIFFERENZA ]]/SUM(Tabella2026[[POPOLAZIONE PER DIFFERENZA ]])</f>
        <v>0</v>
      </c>
      <c r="Q4686" s="3">
        <f>+Tabella2026[[#This Row],[INCIDENZA POPOLAZIONE PER DIFFERENZA]]*(PLAFOND-SUM(Tabella2026[CONTRIBUTO SULLA BASE DELLA POPOLAZIONE]))</f>
        <v>0</v>
      </c>
      <c r="R4686" s="3">
        <f>+Tabella2026[[#This Row],[CONTRIBUTO SULLA BASE DELLA POPOLAZIONE]]+Tabella2026[[#This Row],[CONTRIBUTO SULLA BASE DEL REDDITO]]</f>
        <v>8675.6268218304904</v>
      </c>
      <c r="S4686" s="3">
        <f>+Tabella2026[[#This Row],[CONTRIBUTO TOTALE]]/(PLAFOND/N_TESSERE)</f>
        <v>17.351253643660982</v>
      </c>
      <c r="T4686" s="3">
        <f>+MAX(CEILING(Tabella2026[[#This Row],[preDEF1]],1),1)</f>
        <v>18</v>
      </c>
      <c r="U4686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86" s="21">
        <f>+Tabella2026[[#This Row],[DEF - n. card]]*(PLAFOND/N_TESSERE)</f>
        <v>9000</v>
      </c>
      <c r="W4686" s="18"/>
    </row>
    <row r="4687" spans="2:23" x14ac:dyDescent="0.25">
      <c r="B4687" s="1" t="s">
        <v>9143</v>
      </c>
      <c r="C4687" s="2">
        <v>82052</v>
      </c>
      <c r="D4687" s="1" t="s">
        <v>9144</v>
      </c>
      <c r="E4687" s="1" t="s">
        <v>21</v>
      </c>
      <c r="F4687" s="1" t="s">
        <v>20</v>
      </c>
      <c r="G4687" s="1" t="s">
        <v>4778</v>
      </c>
      <c r="H4687" s="1" t="s">
        <v>15836</v>
      </c>
      <c r="I4687" s="5">
        <v>1736</v>
      </c>
      <c r="J4687" s="5">
        <v>21925200</v>
      </c>
      <c r="K4687" s="3">
        <f>+Tabella2026[[#This Row],[POP_2024]]/SUM(Tabella2026[POP_2024])</f>
        <v>2.9451950770996424E-5</v>
      </c>
      <c r="L4687" s="3">
        <f>+Tabella2026[[#This Row],[INCIDENZA POPOLAZIONE]]*(PLAFOND/2)</f>
        <v>8670.6322180182688</v>
      </c>
      <c r="M4687" s="3">
        <f>+IFERROR(Tabella2026[[#This Row],[reddito_2024]]/Tabella2026[[#This Row],[POP_2024]],"")</f>
        <v>12629.723502304147</v>
      </c>
      <c r="N4687" s="3">
        <f>+IF(Tabella2026[[#This Row],[REDDITO COMPLESSIVO PROCAPITE]]&lt;media_aggr_reddito_pc,(media_aggr_reddito_pc-Tabella2026[[#This Row],[REDDITO COMPLESSIVO PROCAPITE]]),0)</f>
        <v>5195.3425603045944</v>
      </c>
      <c r="O4687" s="3">
        <f>+Tabella2026[[#This Row],[DIFFERENZA REDDITO INFERIORE ALLA MEDIA DALLA MEDIA]]*Tabella2026[[#This Row],[POP_2024]]</f>
        <v>9019114.6846887767</v>
      </c>
      <c r="P4687" s="3">
        <f>+Tabella2026[[#This Row],[POPOLAZIONE PER DIFFERENZA ]]/SUM(Tabella2026[[POPOLAZIONE PER DIFFERENZA ]])</f>
        <v>8.0015971542364474E-5</v>
      </c>
      <c r="Q4687" s="3">
        <f>+Tabella2026[[#This Row],[INCIDENZA POPOLAZIONE PER DIFFERENZA]]*(PLAFOND-SUM(Tabella2026[CONTRIBUTO SULLA BASE DELLA POPOLAZIONE]))</f>
        <v>23556.642010093539</v>
      </c>
      <c r="R4687" s="3">
        <f>+Tabella2026[[#This Row],[CONTRIBUTO SULLA BASE DELLA POPOLAZIONE]]+Tabella2026[[#This Row],[CONTRIBUTO SULLA BASE DEL REDDITO]]</f>
        <v>32227.274228111808</v>
      </c>
      <c r="S4687" s="3">
        <f>+Tabella2026[[#This Row],[CONTRIBUTO TOTALE]]/(PLAFOND/N_TESSERE)</f>
        <v>64.45454845622362</v>
      </c>
      <c r="T4687" s="3">
        <f>+MAX(CEILING(Tabella2026[[#This Row],[preDEF1]],1),1)</f>
        <v>65</v>
      </c>
      <c r="U4687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4687" s="21">
        <f>+Tabella2026[[#This Row],[DEF - n. card]]*(PLAFOND/N_TESSERE)</f>
        <v>32500</v>
      </c>
      <c r="W4687" s="18"/>
    </row>
    <row r="4688" spans="2:23" x14ac:dyDescent="0.25">
      <c r="B4688" s="1" t="s">
        <v>9401</v>
      </c>
      <c r="C4688" s="2">
        <v>55015</v>
      </c>
      <c r="D4688" s="1" t="s">
        <v>9402</v>
      </c>
      <c r="E4688" s="1" t="s">
        <v>67</v>
      </c>
      <c r="F4688" s="1" t="s">
        <v>108</v>
      </c>
      <c r="G4688" s="1" t="s">
        <v>4778</v>
      </c>
      <c r="H4688" s="1" t="s">
        <v>15834</v>
      </c>
      <c r="I4688" s="5">
        <v>1735</v>
      </c>
      <c r="J4688" s="5">
        <v>28571688</v>
      </c>
      <c r="K4688" s="3">
        <f>+Tabella2026[[#This Row],[POP_2024]]/SUM(Tabella2026[POP_2024])</f>
        <v>2.9434985361566128E-5</v>
      </c>
      <c r="L4688" s="3">
        <f>+Tabella2026[[#This Row],[INCIDENZA POPOLAZIONE]]*(PLAFOND/2)</f>
        <v>8665.6376142060471</v>
      </c>
      <c r="M4688" s="3">
        <f>+IFERROR(Tabella2026[[#This Row],[reddito_2024]]/Tabella2026[[#This Row],[POP_2024]],"")</f>
        <v>16467.831700288185</v>
      </c>
      <c r="N4688" s="3">
        <f>+IF(Tabella2026[[#This Row],[REDDITO COMPLESSIVO PROCAPITE]]&lt;media_aggr_reddito_pc,(media_aggr_reddito_pc-Tabella2026[[#This Row],[REDDITO COMPLESSIVO PROCAPITE]]),0)</f>
        <v>1357.2343623205561</v>
      </c>
      <c r="O4688" s="3">
        <f>+Tabella2026[[#This Row],[DIFFERENZA REDDITO INFERIORE ALLA MEDIA DALLA MEDIA]]*Tabella2026[[#This Row],[POP_2024]]</f>
        <v>2354801.6186261647</v>
      </c>
      <c r="P4688" s="3">
        <f>+Tabella2026[[#This Row],[POPOLAZIONE PER DIFFERENZA ]]/SUM(Tabella2026[[POPOLAZIONE PER DIFFERENZA ]])</f>
        <v>2.0891378576633201E-5</v>
      </c>
      <c r="Q4688" s="3">
        <f>+Tabella2026[[#This Row],[INCIDENZA POPOLAZIONE PER DIFFERENZA]]*(PLAFOND-SUM(Tabella2026[CONTRIBUTO SULLA BASE DELLA POPOLAZIONE]))</f>
        <v>6150.4061844269072</v>
      </c>
      <c r="R4688" s="3">
        <f>+Tabella2026[[#This Row],[CONTRIBUTO SULLA BASE DELLA POPOLAZIONE]]+Tabella2026[[#This Row],[CONTRIBUTO SULLA BASE DEL REDDITO]]</f>
        <v>14816.043798632954</v>
      </c>
      <c r="S4688" s="3">
        <f>+Tabella2026[[#This Row],[CONTRIBUTO TOTALE]]/(PLAFOND/N_TESSERE)</f>
        <v>29.632087597265908</v>
      </c>
      <c r="T4688" s="3">
        <f>+MAX(CEILING(Tabella2026[[#This Row],[preDEF1]],1),1)</f>
        <v>30</v>
      </c>
      <c r="U4688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4688" s="21">
        <f>+Tabella2026[[#This Row],[DEF - n. card]]*(PLAFOND/N_TESSERE)</f>
        <v>15000</v>
      </c>
      <c r="W4688" s="18"/>
    </row>
    <row r="4689" spans="2:23" x14ac:dyDescent="0.25">
      <c r="B4689" s="1" t="s">
        <v>9495</v>
      </c>
      <c r="C4689" s="2">
        <v>20041</v>
      </c>
      <c r="D4689" s="1" t="s">
        <v>9496</v>
      </c>
      <c r="E4689" s="1" t="s">
        <v>12</v>
      </c>
      <c r="F4689" s="1" t="s">
        <v>332</v>
      </c>
      <c r="G4689" s="1" t="s">
        <v>4778</v>
      </c>
      <c r="H4689" s="1" t="s">
        <v>15835</v>
      </c>
      <c r="I4689" s="5">
        <v>1734</v>
      </c>
      <c r="J4689" s="5">
        <v>30276588</v>
      </c>
      <c r="K4689" s="3">
        <f>+Tabella2026[[#This Row],[POP_2024]]/SUM(Tabella2026[POP_2024])</f>
        <v>2.9418019952135828E-5</v>
      </c>
      <c r="L4689" s="3">
        <f>+Tabella2026[[#This Row],[INCIDENZA POPOLAZIONE]]*(PLAFOND/2)</f>
        <v>8660.6430103938237</v>
      </c>
      <c r="M4689" s="3">
        <f>+IFERROR(Tabella2026[[#This Row],[reddito_2024]]/Tabella2026[[#This Row],[POP_2024]],"")</f>
        <v>17460.546712802767</v>
      </c>
      <c r="N4689" s="3">
        <f>+IF(Tabella2026[[#This Row],[REDDITO COMPLESSIVO PROCAPITE]]&lt;media_aggr_reddito_pc,(media_aggr_reddito_pc-Tabella2026[[#This Row],[REDDITO COMPLESSIVO PROCAPITE]]),0)</f>
        <v>364.51934980597434</v>
      </c>
      <c r="O4689" s="3">
        <f>+Tabella2026[[#This Row],[DIFFERENZA REDDITO INFERIORE ALLA MEDIA DALLA MEDIA]]*Tabella2026[[#This Row],[POP_2024]]</f>
        <v>632076.5525635595</v>
      </c>
      <c r="P4689" s="3">
        <f>+Tabella2026[[#This Row],[POPOLAZIONE PER DIFFERENZA ]]/SUM(Tabella2026[[POPOLAZIONE PER DIFFERENZA ]])</f>
        <v>5.6076700663737992E-6</v>
      </c>
      <c r="Q4689" s="3">
        <f>+Tabella2026[[#This Row],[INCIDENZA POPOLAZIONE PER DIFFERENZA]]*(PLAFOND-SUM(Tabella2026[CONTRIBUTO SULLA BASE DELLA POPOLAZIONE]))</f>
        <v>1650.8938617879035</v>
      </c>
      <c r="R4689" s="3">
        <f>+Tabella2026[[#This Row],[CONTRIBUTO SULLA BASE DELLA POPOLAZIONE]]+Tabella2026[[#This Row],[CONTRIBUTO SULLA BASE DEL REDDITO]]</f>
        <v>10311.536872181727</v>
      </c>
      <c r="S4689" s="3">
        <f>+Tabella2026[[#This Row],[CONTRIBUTO TOTALE]]/(PLAFOND/N_TESSERE)</f>
        <v>20.623073744363452</v>
      </c>
      <c r="T4689" s="3">
        <f>+MAX(CEILING(Tabella2026[[#This Row],[preDEF1]],1),1)</f>
        <v>21</v>
      </c>
      <c r="U4689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689" s="21">
        <f>+Tabella2026[[#This Row],[DEF - n. card]]*(PLAFOND/N_TESSERE)</f>
        <v>10500</v>
      </c>
      <c r="W4689" s="18"/>
    </row>
    <row r="4690" spans="2:23" x14ac:dyDescent="0.25">
      <c r="B4690" s="1" t="s">
        <v>9409</v>
      </c>
      <c r="C4690" s="2">
        <v>17148</v>
      </c>
      <c r="D4690" s="1" t="s">
        <v>9410</v>
      </c>
      <c r="E4690" s="1" t="s">
        <v>12</v>
      </c>
      <c r="F4690" s="1" t="s">
        <v>50</v>
      </c>
      <c r="G4690" s="1" t="s">
        <v>4778</v>
      </c>
      <c r="H4690" s="1" t="s">
        <v>15835</v>
      </c>
      <c r="I4690" s="5">
        <v>1733</v>
      </c>
      <c r="J4690" s="5">
        <v>44716364</v>
      </c>
      <c r="K4690" s="3">
        <f>+Tabella2026[[#This Row],[POP_2024]]/SUM(Tabella2026[POP_2024])</f>
        <v>2.9401054542705532E-5</v>
      </c>
      <c r="L4690" s="3">
        <f>+Tabella2026[[#This Row],[INCIDENZA POPOLAZIONE]]*(PLAFOND/2)</f>
        <v>8655.6484065816021</v>
      </c>
      <c r="M4690" s="3">
        <f>+IFERROR(Tabella2026[[#This Row],[reddito_2024]]/Tabella2026[[#This Row],[POP_2024]],"")</f>
        <v>25802.864396999423</v>
      </c>
      <c r="N4690" s="3">
        <f>+IF(Tabella2026[[#This Row],[REDDITO COMPLESSIVO PROCAPITE]]&lt;media_aggr_reddito_pc,(media_aggr_reddito_pc-Tabella2026[[#This Row],[REDDITO COMPLESSIVO PROCAPITE]]),0)</f>
        <v>0</v>
      </c>
      <c r="O4690" s="3">
        <f>+Tabella2026[[#This Row],[DIFFERENZA REDDITO INFERIORE ALLA MEDIA DALLA MEDIA]]*Tabella2026[[#This Row],[POP_2024]]</f>
        <v>0</v>
      </c>
      <c r="P4690" s="3">
        <f>+Tabella2026[[#This Row],[POPOLAZIONE PER DIFFERENZA ]]/SUM(Tabella2026[[POPOLAZIONE PER DIFFERENZA ]])</f>
        <v>0</v>
      </c>
      <c r="Q4690" s="3">
        <f>+Tabella2026[[#This Row],[INCIDENZA POPOLAZIONE PER DIFFERENZA]]*(PLAFOND-SUM(Tabella2026[CONTRIBUTO SULLA BASE DELLA POPOLAZIONE]))</f>
        <v>0</v>
      </c>
      <c r="R4690" s="3">
        <f>+Tabella2026[[#This Row],[CONTRIBUTO SULLA BASE DELLA POPOLAZIONE]]+Tabella2026[[#This Row],[CONTRIBUTO SULLA BASE DEL REDDITO]]</f>
        <v>8655.6484065816021</v>
      </c>
      <c r="S4690" s="3">
        <f>+Tabella2026[[#This Row],[CONTRIBUTO TOTALE]]/(PLAFOND/N_TESSERE)</f>
        <v>17.311296813163203</v>
      </c>
      <c r="T4690" s="3">
        <f>+MAX(CEILING(Tabella2026[[#This Row],[preDEF1]],1),1)</f>
        <v>18</v>
      </c>
      <c r="U4690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90" s="21">
        <f>+Tabella2026[[#This Row],[DEF - n. card]]*(PLAFOND/N_TESSERE)</f>
        <v>9000</v>
      </c>
      <c r="W4690" s="18"/>
    </row>
    <row r="4691" spans="2:23" x14ac:dyDescent="0.25">
      <c r="B4691" s="1" t="s">
        <v>9423</v>
      </c>
      <c r="C4691" s="2">
        <v>26094</v>
      </c>
      <c r="D4691" s="1" t="s">
        <v>9424</v>
      </c>
      <c r="E4691" s="1" t="s">
        <v>38</v>
      </c>
      <c r="F4691" s="1" t="s">
        <v>150</v>
      </c>
      <c r="G4691" s="1" t="s">
        <v>4778</v>
      </c>
      <c r="H4691" s="1" t="s">
        <v>15835</v>
      </c>
      <c r="I4691" s="5">
        <v>1733</v>
      </c>
      <c r="J4691" s="5">
        <v>33073418</v>
      </c>
      <c r="K4691" s="3">
        <f>+Tabella2026[[#This Row],[POP_2024]]/SUM(Tabella2026[POP_2024])</f>
        <v>2.9401054542705532E-5</v>
      </c>
      <c r="L4691" s="3">
        <f>+Tabella2026[[#This Row],[INCIDENZA POPOLAZIONE]]*(PLAFOND/2)</f>
        <v>8655.6484065816021</v>
      </c>
      <c r="M4691" s="3">
        <f>+IFERROR(Tabella2026[[#This Row],[reddito_2024]]/Tabella2026[[#This Row],[POP_2024]],"")</f>
        <v>19084.488170802077</v>
      </c>
      <c r="N4691" s="3">
        <f>+IF(Tabella2026[[#This Row],[REDDITO COMPLESSIVO PROCAPITE]]&lt;media_aggr_reddito_pc,(media_aggr_reddito_pc-Tabella2026[[#This Row],[REDDITO COMPLESSIVO PROCAPITE]]),0)</f>
        <v>0</v>
      </c>
      <c r="O4691" s="3">
        <f>+Tabella2026[[#This Row],[DIFFERENZA REDDITO INFERIORE ALLA MEDIA DALLA MEDIA]]*Tabella2026[[#This Row],[POP_2024]]</f>
        <v>0</v>
      </c>
      <c r="P4691" s="3">
        <f>+Tabella2026[[#This Row],[POPOLAZIONE PER DIFFERENZA ]]/SUM(Tabella2026[[POPOLAZIONE PER DIFFERENZA ]])</f>
        <v>0</v>
      </c>
      <c r="Q4691" s="3">
        <f>+Tabella2026[[#This Row],[INCIDENZA POPOLAZIONE PER DIFFERENZA]]*(PLAFOND-SUM(Tabella2026[CONTRIBUTO SULLA BASE DELLA POPOLAZIONE]))</f>
        <v>0</v>
      </c>
      <c r="R4691" s="3">
        <f>+Tabella2026[[#This Row],[CONTRIBUTO SULLA BASE DELLA POPOLAZIONE]]+Tabella2026[[#This Row],[CONTRIBUTO SULLA BASE DEL REDDITO]]</f>
        <v>8655.6484065816021</v>
      </c>
      <c r="S4691" s="3">
        <f>+Tabella2026[[#This Row],[CONTRIBUTO TOTALE]]/(PLAFOND/N_TESSERE)</f>
        <v>17.311296813163203</v>
      </c>
      <c r="T4691" s="3">
        <f>+MAX(CEILING(Tabella2026[[#This Row],[preDEF1]],1),1)</f>
        <v>18</v>
      </c>
      <c r="U4691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91" s="21">
        <f>+Tabella2026[[#This Row],[DEF - n. card]]*(PLAFOND/N_TESSERE)</f>
        <v>9000</v>
      </c>
      <c r="W4691" s="18"/>
    </row>
    <row r="4692" spans="2:23" x14ac:dyDescent="0.25">
      <c r="B4692" s="1" t="s">
        <v>9517</v>
      </c>
      <c r="C4692" s="2">
        <v>5108</v>
      </c>
      <c r="D4692" s="1" t="s">
        <v>9518</v>
      </c>
      <c r="E4692" s="1" t="s">
        <v>18</v>
      </c>
      <c r="F4692" s="1" t="s">
        <v>182</v>
      </c>
      <c r="G4692" s="1" t="s">
        <v>4778</v>
      </c>
      <c r="H4692" s="1" t="s">
        <v>15835</v>
      </c>
      <c r="I4692" s="5">
        <v>1732</v>
      </c>
      <c r="J4692" s="5">
        <v>32725764</v>
      </c>
      <c r="K4692" s="3">
        <f>+Tabella2026[[#This Row],[POP_2024]]/SUM(Tabella2026[POP_2024])</f>
        <v>2.9384089133275236E-5</v>
      </c>
      <c r="L4692" s="3">
        <f>+Tabella2026[[#This Row],[INCIDENZA POPOLAZIONE]]*(PLAFOND/2)</f>
        <v>8650.6538027693787</v>
      </c>
      <c r="M4692" s="3">
        <f>+IFERROR(Tabella2026[[#This Row],[reddito_2024]]/Tabella2026[[#This Row],[POP_2024]],"")</f>
        <v>18894.782909930716</v>
      </c>
      <c r="N4692" s="3">
        <f>+IF(Tabella2026[[#This Row],[REDDITO COMPLESSIVO PROCAPITE]]&lt;media_aggr_reddito_pc,(media_aggr_reddito_pc-Tabella2026[[#This Row],[REDDITO COMPLESSIVO PROCAPITE]]),0)</f>
        <v>0</v>
      </c>
      <c r="O4692" s="3">
        <f>+Tabella2026[[#This Row],[DIFFERENZA REDDITO INFERIORE ALLA MEDIA DALLA MEDIA]]*Tabella2026[[#This Row],[POP_2024]]</f>
        <v>0</v>
      </c>
      <c r="P4692" s="3">
        <f>+Tabella2026[[#This Row],[POPOLAZIONE PER DIFFERENZA ]]/SUM(Tabella2026[[POPOLAZIONE PER DIFFERENZA ]])</f>
        <v>0</v>
      </c>
      <c r="Q4692" s="3">
        <f>+Tabella2026[[#This Row],[INCIDENZA POPOLAZIONE PER DIFFERENZA]]*(PLAFOND-SUM(Tabella2026[CONTRIBUTO SULLA BASE DELLA POPOLAZIONE]))</f>
        <v>0</v>
      </c>
      <c r="R4692" s="3">
        <f>+Tabella2026[[#This Row],[CONTRIBUTO SULLA BASE DELLA POPOLAZIONE]]+Tabella2026[[#This Row],[CONTRIBUTO SULLA BASE DEL REDDITO]]</f>
        <v>8650.6538027693787</v>
      </c>
      <c r="S4692" s="3">
        <f>+Tabella2026[[#This Row],[CONTRIBUTO TOTALE]]/(PLAFOND/N_TESSERE)</f>
        <v>17.301307605538756</v>
      </c>
      <c r="T4692" s="3">
        <f>+MAX(CEILING(Tabella2026[[#This Row],[preDEF1]],1),1)</f>
        <v>18</v>
      </c>
      <c r="U4692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92" s="21">
        <f>+Tabella2026[[#This Row],[DEF - n. card]]*(PLAFOND/N_TESSERE)</f>
        <v>9000</v>
      </c>
      <c r="W4692" s="18"/>
    </row>
    <row r="4693" spans="2:23" x14ac:dyDescent="0.25">
      <c r="B4693" s="1" t="s">
        <v>9371</v>
      </c>
      <c r="C4693" s="2">
        <v>40050</v>
      </c>
      <c r="D4693" s="1" t="s">
        <v>9372</v>
      </c>
      <c r="E4693" s="1" t="s">
        <v>27</v>
      </c>
      <c r="F4693" s="1" t="s">
        <v>104</v>
      </c>
      <c r="G4693" s="1" t="s">
        <v>4778</v>
      </c>
      <c r="H4693" s="1" t="s">
        <v>15835</v>
      </c>
      <c r="I4693" s="5">
        <v>1731</v>
      </c>
      <c r="J4693" s="5">
        <v>30003588</v>
      </c>
      <c r="K4693" s="3">
        <f>+Tabella2026[[#This Row],[POP_2024]]/SUM(Tabella2026[POP_2024])</f>
        <v>2.9367123723844936E-5</v>
      </c>
      <c r="L4693" s="3">
        <f>+Tabella2026[[#This Row],[INCIDENZA POPOLAZIONE]]*(PLAFOND/2)</f>
        <v>8645.6591989571571</v>
      </c>
      <c r="M4693" s="3">
        <f>+IFERROR(Tabella2026[[#This Row],[reddito_2024]]/Tabella2026[[#This Row],[POP_2024]],"")</f>
        <v>17333.095320623917</v>
      </c>
      <c r="N4693" s="3">
        <f>+IF(Tabella2026[[#This Row],[REDDITO COMPLESSIVO PROCAPITE]]&lt;media_aggr_reddito_pc,(media_aggr_reddito_pc-Tabella2026[[#This Row],[REDDITO COMPLESSIVO PROCAPITE]]),0)</f>
        <v>491.97074198482369</v>
      </c>
      <c r="O4693" s="3">
        <f>+Tabella2026[[#This Row],[DIFFERENZA REDDITO INFERIORE ALLA MEDIA DALLA MEDIA]]*Tabella2026[[#This Row],[POP_2024]]</f>
        <v>851601.3543757298</v>
      </c>
      <c r="P4693" s="3">
        <f>+Tabella2026[[#This Row],[POPOLAZIONE PER DIFFERENZA ]]/SUM(Tabella2026[[POPOLAZIONE PER DIFFERENZA ]])</f>
        <v>7.5552548248275011E-6</v>
      </c>
      <c r="Q4693" s="3">
        <f>+Tabella2026[[#This Row],[INCIDENZA POPOLAZIONE PER DIFFERENZA]]*(PLAFOND-SUM(Tabella2026[CONTRIBUTO SULLA BASE DELLA POPOLAZIONE]))</f>
        <v>2224.2613539881067</v>
      </c>
      <c r="R4693" s="3">
        <f>+Tabella2026[[#This Row],[CONTRIBUTO SULLA BASE DELLA POPOLAZIONE]]+Tabella2026[[#This Row],[CONTRIBUTO SULLA BASE DEL REDDITO]]</f>
        <v>10869.920552945263</v>
      </c>
      <c r="S4693" s="3">
        <f>+Tabella2026[[#This Row],[CONTRIBUTO TOTALE]]/(PLAFOND/N_TESSERE)</f>
        <v>21.739841105890527</v>
      </c>
      <c r="T4693" s="3">
        <f>+MAX(CEILING(Tabella2026[[#This Row],[preDEF1]],1),1)</f>
        <v>22</v>
      </c>
      <c r="U4693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693" s="21">
        <f>+Tabella2026[[#This Row],[DEF - n. card]]*(PLAFOND/N_TESSERE)</f>
        <v>11000</v>
      </c>
      <c r="W4693" s="18"/>
    </row>
    <row r="4694" spans="2:23" x14ac:dyDescent="0.25">
      <c r="B4694" s="1" t="s">
        <v>9211</v>
      </c>
      <c r="C4694" s="2">
        <v>81023</v>
      </c>
      <c r="D4694" s="1" t="s">
        <v>9212</v>
      </c>
      <c r="E4694" s="1" t="s">
        <v>21</v>
      </c>
      <c r="F4694" s="1" t="s">
        <v>166</v>
      </c>
      <c r="G4694" s="1" t="s">
        <v>4778</v>
      </c>
      <c r="H4694" s="1" t="s">
        <v>15836</v>
      </c>
      <c r="I4694" s="5">
        <v>1731</v>
      </c>
      <c r="J4694" s="5">
        <v>20190329</v>
      </c>
      <c r="K4694" s="3">
        <f>+Tabella2026[[#This Row],[POP_2024]]/SUM(Tabella2026[POP_2024])</f>
        <v>2.9367123723844936E-5</v>
      </c>
      <c r="L4694" s="3">
        <f>+Tabella2026[[#This Row],[INCIDENZA POPOLAZIONE]]*(PLAFOND/2)</f>
        <v>8645.6591989571571</v>
      </c>
      <c r="M4694" s="3">
        <f>+IFERROR(Tabella2026[[#This Row],[reddito_2024]]/Tabella2026[[#This Row],[POP_2024]],"")</f>
        <v>11663.968226458694</v>
      </c>
      <c r="N4694" s="3">
        <f>+IF(Tabella2026[[#This Row],[REDDITO COMPLESSIVO PROCAPITE]]&lt;media_aggr_reddito_pc,(media_aggr_reddito_pc-Tabella2026[[#This Row],[REDDITO COMPLESSIVO PROCAPITE]]),0)</f>
        <v>6161.0978361500474</v>
      </c>
      <c r="O4694" s="3">
        <f>+Tabella2026[[#This Row],[DIFFERENZA REDDITO INFERIORE ALLA MEDIA DALLA MEDIA]]*Tabella2026[[#This Row],[POP_2024]]</f>
        <v>10664860.354375731</v>
      </c>
      <c r="P4694" s="3">
        <f>+Tabella2026[[#This Row],[POPOLAZIONE PER DIFFERENZA ]]/SUM(Tabella2026[[POPOLAZIONE PER DIFFERENZA ]])</f>
        <v>9.4616732623182799E-5</v>
      </c>
      <c r="Q4694" s="3">
        <f>+Tabella2026[[#This Row],[INCIDENZA POPOLAZIONE PER DIFFERENZA]]*(PLAFOND-SUM(Tabella2026[CONTRIBUTO SULLA BASE DELLA POPOLAZIONE]))</f>
        <v>27855.095121715662</v>
      </c>
      <c r="R4694" s="3">
        <f>+Tabella2026[[#This Row],[CONTRIBUTO SULLA BASE DELLA POPOLAZIONE]]+Tabella2026[[#This Row],[CONTRIBUTO SULLA BASE DEL REDDITO]]</f>
        <v>36500.754320672815</v>
      </c>
      <c r="S4694" s="3">
        <f>+Tabella2026[[#This Row],[CONTRIBUTO TOTALE]]/(PLAFOND/N_TESSERE)</f>
        <v>73.001508641345623</v>
      </c>
      <c r="T4694" s="3">
        <f>+MAX(CEILING(Tabella2026[[#This Row],[preDEF1]],1),1)</f>
        <v>74</v>
      </c>
      <c r="U4694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4694" s="21">
        <f>+Tabella2026[[#This Row],[DEF - n. card]]*(PLAFOND/N_TESSERE)</f>
        <v>37000</v>
      </c>
      <c r="W4694" s="18"/>
    </row>
    <row r="4695" spans="2:23" x14ac:dyDescent="0.25">
      <c r="B4695" s="1" t="s">
        <v>9509</v>
      </c>
      <c r="C4695" s="2">
        <v>21050</v>
      </c>
      <c r="D4695" s="1" t="s">
        <v>9510</v>
      </c>
      <c r="E4695" s="1" t="s">
        <v>99</v>
      </c>
      <c r="F4695" s="1" t="s">
        <v>110</v>
      </c>
      <c r="G4695" s="1" t="s">
        <v>4778</v>
      </c>
      <c r="H4695" s="1" t="s">
        <v>15835</v>
      </c>
      <c r="I4695" s="5">
        <v>1730</v>
      </c>
      <c r="J4695" s="5">
        <v>38120054</v>
      </c>
      <c r="K4695" s="3">
        <f>+Tabella2026[[#This Row],[POP_2024]]/SUM(Tabella2026[POP_2024])</f>
        <v>2.935015831441464E-5</v>
      </c>
      <c r="L4695" s="3">
        <f>+Tabella2026[[#This Row],[INCIDENZA POPOLAZIONE]]*(PLAFOND/2)</f>
        <v>8640.6645951449336</v>
      </c>
      <c r="M4695" s="3">
        <f>+IFERROR(Tabella2026[[#This Row],[reddito_2024]]/Tabella2026[[#This Row],[POP_2024]],"")</f>
        <v>22034.713294797686</v>
      </c>
      <c r="N4695" s="3">
        <f>+IF(Tabella2026[[#This Row],[REDDITO COMPLESSIVO PROCAPITE]]&lt;media_aggr_reddito_pc,(media_aggr_reddito_pc-Tabella2026[[#This Row],[REDDITO COMPLESSIVO PROCAPITE]]),0)</f>
        <v>0</v>
      </c>
      <c r="O4695" s="3">
        <f>+Tabella2026[[#This Row],[DIFFERENZA REDDITO INFERIORE ALLA MEDIA DALLA MEDIA]]*Tabella2026[[#This Row],[POP_2024]]</f>
        <v>0</v>
      </c>
      <c r="P4695" s="3">
        <f>+Tabella2026[[#This Row],[POPOLAZIONE PER DIFFERENZA ]]/SUM(Tabella2026[[POPOLAZIONE PER DIFFERENZA ]])</f>
        <v>0</v>
      </c>
      <c r="Q4695" s="3">
        <f>+Tabella2026[[#This Row],[INCIDENZA POPOLAZIONE PER DIFFERENZA]]*(PLAFOND-SUM(Tabella2026[CONTRIBUTO SULLA BASE DELLA POPOLAZIONE]))</f>
        <v>0</v>
      </c>
      <c r="R4695" s="3">
        <f>+Tabella2026[[#This Row],[CONTRIBUTO SULLA BASE DELLA POPOLAZIONE]]+Tabella2026[[#This Row],[CONTRIBUTO SULLA BASE DEL REDDITO]]</f>
        <v>8640.6645951449336</v>
      </c>
      <c r="S4695" s="3">
        <f>+Tabella2026[[#This Row],[CONTRIBUTO TOTALE]]/(PLAFOND/N_TESSERE)</f>
        <v>17.281329190289867</v>
      </c>
      <c r="T4695" s="3">
        <f>+MAX(CEILING(Tabella2026[[#This Row],[preDEF1]],1),1)</f>
        <v>18</v>
      </c>
      <c r="U4695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95" s="21">
        <f>+Tabella2026[[#This Row],[DEF - n. card]]*(PLAFOND/N_TESSERE)</f>
        <v>9000</v>
      </c>
      <c r="W4695" s="18"/>
    </row>
    <row r="4696" spans="2:23" x14ac:dyDescent="0.25">
      <c r="B4696" s="1" t="s">
        <v>9604</v>
      </c>
      <c r="C4696" s="2">
        <v>1135</v>
      </c>
      <c r="D4696" s="1" t="s">
        <v>9605</v>
      </c>
      <c r="E4696" s="1" t="s">
        <v>18</v>
      </c>
      <c r="F4696" s="1" t="s">
        <v>17</v>
      </c>
      <c r="G4696" s="1" t="s">
        <v>4778</v>
      </c>
      <c r="H4696" s="1" t="s">
        <v>15835</v>
      </c>
      <c r="I4696" s="5">
        <v>1729</v>
      </c>
      <c r="J4696" s="5">
        <v>33369453</v>
      </c>
      <c r="K4696" s="3">
        <f>+Tabella2026[[#This Row],[POP_2024]]/SUM(Tabella2026[POP_2024])</f>
        <v>2.9333192904984343E-5</v>
      </c>
      <c r="L4696" s="3">
        <f>+Tabella2026[[#This Row],[INCIDENZA POPOLAZIONE]]*(PLAFOND/2)</f>
        <v>8635.669991332712</v>
      </c>
      <c r="M4696" s="3">
        <f>+IFERROR(Tabella2026[[#This Row],[reddito_2024]]/Tabella2026[[#This Row],[POP_2024]],"")</f>
        <v>19299.857142857141</v>
      </c>
      <c r="N4696" s="3">
        <f>+IF(Tabella2026[[#This Row],[REDDITO COMPLESSIVO PROCAPITE]]&lt;media_aggr_reddito_pc,(media_aggr_reddito_pc-Tabella2026[[#This Row],[REDDITO COMPLESSIVO PROCAPITE]]),0)</f>
        <v>0</v>
      </c>
      <c r="O4696" s="3">
        <f>+Tabella2026[[#This Row],[DIFFERENZA REDDITO INFERIORE ALLA MEDIA DALLA MEDIA]]*Tabella2026[[#This Row],[POP_2024]]</f>
        <v>0</v>
      </c>
      <c r="P4696" s="3">
        <f>+Tabella2026[[#This Row],[POPOLAZIONE PER DIFFERENZA ]]/SUM(Tabella2026[[POPOLAZIONE PER DIFFERENZA ]])</f>
        <v>0</v>
      </c>
      <c r="Q4696" s="3">
        <f>+Tabella2026[[#This Row],[INCIDENZA POPOLAZIONE PER DIFFERENZA]]*(PLAFOND-SUM(Tabella2026[CONTRIBUTO SULLA BASE DELLA POPOLAZIONE]))</f>
        <v>0</v>
      </c>
      <c r="R4696" s="3">
        <f>+Tabella2026[[#This Row],[CONTRIBUTO SULLA BASE DELLA POPOLAZIONE]]+Tabella2026[[#This Row],[CONTRIBUTO SULLA BASE DEL REDDITO]]</f>
        <v>8635.669991332712</v>
      </c>
      <c r="S4696" s="3">
        <f>+Tabella2026[[#This Row],[CONTRIBUTO TOTALE]]/(PLAFOND/N_TESSERE)</f>
        <v>17.271339982665424</v>
      </c>
      <c r="T4696" s="3">
        <f>+MAX(CEILING(Tabella2026[[#This Row],[preDEF1]],1),1)</f>
        <v>18</v>
      </c>
      <c r="U4696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96" s="21">
        <f>+Tabella2026[[#This Row],[DEF - n. card]]*(PLAFOND/N_TESSERE)</f>
        <v>9000</v>
      </c>
      <c r="W4696" s="18"/>
    </row>
    <row r="4697" spans="2:23" x14ac:dyDescent="0.25">
      <c r="B4697" s="1" t="s">
        <v>9485</v>
      </c>
      <c r="C4697" s="2">
        <v>16168</v>
      </c>
      <c r="D4697" s="1" t="s">
        <v>9486</v>
      </c>
      <c r="E4697" s="1" t="s">
        <v>12</v>
      </c>
      <c r="F4697" s="1" t="s">
        <v>93</v>
      </c>
      <c r="G4697" s="1" t="s">
        <v>4778</v>
      </c>
      <c r="H4697" s="1" t="s">
        <v>15835</v>
      </c>
      <c r="I4697" s="5">
        <v>1729</v>
      </c>
      <c r="J4697" s="5">
        <v>32743307</v>
      </c>
      <c r="K4697" s="3">
        <f>+Tabella2026[[#This Row],[POP_2024]]/SUM(Tabella2026[POP_2024])</f>
        <v>2.9333192904984343E-5</v>
      </c>
      <c r="L4697" s="3">
        <f>+Tabella2026[[#This Row],[INCIDENZA POPOLAZIONE]]*(PLAFOND/2)</f>
        <v>8635.669991332712</v>
      </c>
      <c r="M4697" s="3">
        <f>+IFERROR(Tabella2026[[#This Row],[reddito_2024]]/Tabella2026[[#This Row],[POP_2024]],"")</f>
        <v>18937.713707345287</v>
      </c>
      <c r="N4697" s="3">
        <f>+IF(Tabella2026[[#This Row],[REDDITO COMPLESSIVO PROCAPITE]]&lt;media_aggr_reddito_pc,(media_aggr_reddito_pc-Tabella2026[[#This Row],[REDDITO COMPLESSIVO PROCAPITE]]),0)</f>
        <v>0</v>
      </c>
      <c r="O4697" s="3">
        <f>+Tabella2026[[#This Row],[DIFFERENZA REDDITO INFERIORE ALLA MEDIA DALLA MEDIA]]*Tabella2026[[#This Row],[POP_2024]]</f>
        <v>0</v>
      </c>
      <c r="P4697" s="3">
        <f>+Tabella2026[[#This Row],[POPOLAZIONE PER DIFFERENZA ]]/SUM(Tabella2026[[POPOLAZIONE PER DIFFERENZA ]])</f>
        <v>0</v>
      </c>
      <c r="Q4697" s="3">
        <f>+Tabella2026[[#This Row],[INCIDENZA POPOLAZIONE PER DIFFERENZA]]*(PLAFOND-SUM(Tabella2026[CONTRIBUTO SULLA BASE DELLA POPOLAZIONE]))</f>
        <v>0</v>
      </c>
      <c r="R4697" s="3">
        <f>+Tabella2026[[#This Row],[CONTRIBUTO SULLA BASE DELLA POPOLAZIONE]]+Tabella2026[[#This Row],[CONTRIBUTO SULLA BASE DEL REDDITO]]</f>
        <v>8635.669991332712</v>
      </c>
      <c r="S4697" s="3">
        <f>+Tabella2026[[#This Row],[CONTRIBUTO TOTALE]]/(PLAFOND/N_TESSERE)</f>
        <v>17.271339982665424</v>
      </c>
      <c r="T4697" s="3">
        <f>+MAX(CEILING(Tabella2026[[#This Row],[preDEF1]],1),1)</f>
        <v>18</v>
      </c>
      <c r="U4697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97" s="21">
        <f>+Tabella2026[[#This Row],[DEF - n. card]]*(PLAFOND/N_TESSERE)</f>
        <v>9000</v>
      </c>
      <c r="W4697" s="18"/>
    </row>
    <row r="4698" spans="2:23" x14ac:dyDescent="0.25">
      <c r="B4698" s="1" t="s">
        <v>9634</v>
      </c>
      <c r="C4698" s="2">
        <v>21063</v>
      </c>
      <c r="D4698" s="1" t="s">
        <v>9635</v>
      </c>
      <c r="E4698" s="1" t="s">
        <v>99</v>
      </c>
      <c r="F4698" s="1" t="s">
        <v>110</v>
      </c>
      <c r="G4698" s="1" t="s">
        <v>4778</v>
      </c>
      <c r="H4698" s="1" t="s">
        <v>15835</v>
      </c>
      <c r="I4698" s="5">
        <v>1729</v>
      </c>
      <c r="J4698" s="5">
        <v>43125260</v>
      </c>
      <c r="K4698" s="3">
        <f>+Tabella2026[[#This Row],[POP_2024]]/SUM(Tabella2026[POP_2024])</f>
        <v>2.9333192904984343E-5</v>
      </c>
      <c r="L4698" s="3">
        <f>+Tabella2026[[#This Row],[INCIDENZA POPOLAZIONE]]*(PLAFOND/2)</f>
        <v>8635.669991332712</v>
      </c>
      <c r="M4698" s="3">
        <f>+IFERROR(Tabella2026[[#This Row],[reddito_2024]]/Tabella2026[[#This Row],[POP_2024]],"")</f>
        <v>24942.313475997686</v>
      </c>
      <c r="N4698" s="3">
        <f>+IF(Tabella2026[[#This Row],[REDDITO COMPLESSIVO PROCAPITE]]&lt;media_aggr_reddito_pc,(media_aggr_reddito_pc-Tabella2026[[#This Row],[REDDITO COMPLESSIVO PROCAPITE]]),0)</f>
        <v>0</v>
      </c>
      <c r="O4698" s="3">
        <f>+Tabella2026[[#This Row],[DIFFERENZA REDDITO INFERIORE ALLA MEDIA DALLA MEDIA]]*Tabella2026[[#This Row],[POP_2024]]</f>
        <v>0</v>
      </c>
      <c r="P4698" s="3">
        <f>+Tabella2026[[#This Row],[POPOLAZIONE PER DIFFERENZA ]]/SUM(Tabella2026[[POPOLAZIONE PER DIFFERENZA ]])</f>
        <v>0</v>
      </c>
      <c r="Q4698" s="3">
        <f>+Tabella2026[[#This Row],[INCIDENZA POPOLAZIONE PER DIFFERENZA]]*(PLAFOND-SUM(Tabella2026[CONTRIBUTO SULLA BASE DELLA POPOLAZIONE]))</f>
        <v>0</v>
      </c>
      <c r="R4698" s="3">
        <f>+Tabella2026[[#This Row],[CONTRIBUTO SULLA BASE DELLA POPOLAZIONE]]+Tabella2026[[#This Row],[CONTRIBUTO SULLA BASE DEL REDDITO]]</f>
        <v>8635.669991332712</v>
      </c>
      <c r="S4698" s="3">
        <f>+Tabella2026[[#This Row],[CONTRIBUTO TOTALE]]/(PLAFOND/N_TESSERE)</f>
        <v>17.271339982665424</v>
      </c>
      <c r="T4698" s="3">
        <f>+MAX(CEILING(Tabella2026[[#This Row],[preDEF1]],1),1)</f>
        <v>18</v>
      </c>
      <c r="U4698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98" s="21">
        <f>+Tabella2026[[#This Row],[DEF - n. card]]*(PLAFOND/N_TESSERE)</f>
        <v>9000</v>
      </c>
      <c r="W4698" s="18"/>
    </row>
    <row r="4699" spans="2:23" x14ac:dyDescent="0.25">
      <c r="B4699" s="1" t="s">
        <v>9463</v>
      </c>
      <c r="C4699" s="2">
        <v>19037</v>
      </c>
      <c r="D4699" s="1" t="s">
        <v>9464</v>
      </c>
      <c r="E4699" s="1" t="s">
        <v>12</v>
      </c>
      <c r="F4699" s="1" t="s">
        <v>193</v>
      </c>
      <c r="G4699" s="1" t="s">
        <v>4778</v>
      </c>
      <c r="H4699" s="1" t="s">
        <v>15835</v>
      </c>
      <c r="I4699" s="5">
        <v>1728</v>
      </c>
      <c r="J4699" s="5">
        <v>34076949</v>
      </c>
      <c r="K4699" s="3">
        <f>+Tabella2026[[#This Row],[POP_2024]]/SUM(Tabella2026[POP_2024])</f>
        <v>2.9316227495554044E-5</v>
      </c>
      <c r="L4699" s="3">
        <f>+Tabella2026[[#This Row],[INCIDENZA POPOLAZIONE]]*(PLAFOND/2)</f>
        <v>8630.6753875204886</v>
      </c>
      <c r="M4699" s="3">
        <f>+IFERROR(Tabella2026[[#This Row],[reddito_2024]]/Tabella2026[[#This Row],[POP_2024]],"")</f>
        <v>19720.456597222223</v>
      </c>
      <c r="N4699" s="3">
        <f>+IF(Tabella2026[[#This Row],[REDDITO COMPLESSIVO PROCAPITE]]&lt;media_aggr_reddito_pc,(media_aggr_reddito_pc-Tabella2026[[#This Row],[REDDITO COMPLESSIVO PROCAPITE]]),0)</f>
        <v>0</v>
      </c>
      <c r="O4699" s="3">
        <f>+Tabella2026[[#This Row],[DIFFERENZA REDDITO INFERIORE ALLA MEDIA DALLA MEDIA]]*Tabella2026[[#This Row],[POP_2024]]</f>
        <v>0</v>
      </c>
      <c r="P4699" s="3">
        <f>+Tabella2026[[#This Row],[POPOLAZIONE PER DIFFERENZA ]]/SUM(Tabella2026[[POPOLAZIONE PER DIFFERENZA ]])</f>
        <v>0</v>
      </c>
      <c r="Q4699" s="3">
        <f>+Tabella2026[[#This Row],[INCIDENZA POPOLAZIONE PER DIFFERENZA]]*(PLAFOND-SUM(Tabella2026[CONTRIBUTO SULLA BASE DELLA POPOLAZIONE]))</f>
        <v>0</v>
      </c>
      <c r="R4699" s="3">
        <f>+Tabella2026[[#This Row],[CONTRIBUTO SULLA BASE DELLA POPOLAZIONE]]+Tabella2026[[#This Row],[CONTRIBUTO SULLA BASE DEL REDDITO]]</f>
        <v>8630.6753875204886</v>
      </c>
      <c r="S4699" s="3">
        <f>+Tabella2026[[#This Row],[CONTRIBUTO TOTALE]]/(PLAFOND/N_TESSERE)</f>
        <v>17.261350775040977</v>
      </c>
      <c r="T4699" s="3">
        <f>+MAX(CEILING(Tabella2026[[#This Row],[preDEF1]],1),1)</f>
        <v>18</v>
      </c>
      <c r="U4699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99" s="21">
        <f>+Tabella2026[[#This Row],[DEF - n. card]]*(PLAFOND/N_TESSERE)</f>
        <v>9000</v>
      </c>
      <c r="W4699" s="18"/>
    </row>
    <row r="4700" spans="2:23" x14ac:dyDescent="0.25">
      <c r="B4700" s="1" t="s">
        <v>9139</v>
      </c>
      <c r="C4700" s="2">
        <v>82077</v>
      </c>
      <c r="D4700" s="1" t="s">
        <v>9140</v>
      </c>
      <c r="E4700" s="1" t="s">
        <v>21</v>
      </c>
      <c r="F4700" s="1" t="s">
        <v>20</v>
      </c>
      <c r="G4700" s="1" t="s">
        <v>4778</v>
      </c>
      <c r="H4700" s="1" t="s">
        <v>15836</v>
      </c>
      <c r="I4700" s="5">
        <v>1728</v>
      </c>
      <c r="J4700" s="5">
        <v>15770438</v>
      </c>
      <c r="K4700" s="3">
        <f>+Tabella2026[[#This Row],[POP_2024]]/SUM(Tabella2026[POP_2024])</f>
        <v>2.9316227495554044E-5</v>
      </c>
      <c r="L4700" s="3">
        <f>+Tabella2026[[#This Row],[INCIDENZA POPOLAZIONE]]*(PLAFOND/2)</f>
        <v>8630.6753875204886</v>
      </c>
      <c r="M4700" s="3">
        <f>+IFERROR(Tabella2026[[#This Row],[reddito_2024]]/Tabella2026[[#This Row],[POP_2024]],"")</f>
        <v>9126.4108796296296</v>
      </c>
      <c r="N4700" s="3">
        <f>+IF(Tabella2026[[#This Row],[REDDITO COMPLESSIVO PROCAPITE]]&lt;media_aggr_reddito_pc,(media_aggr_reddito_pc-Tabella2026[[#This Row],[REDDITO COMPLESSIVO PROCAPITE]]),0)</f>
        <v>8698.6551829791115</v>
      </c>
      <c r="O4700" s="3">
        <f>+Tabella2026[[#This Row],[DIFFERENZA REDDITO INFERIORE ALLA MEDIA DALLA MEDIA]]*Tabella2026[[#This Row],[POP_2024]]</f>
        <v>15031276.156187905</v>
      </c>
      <c r="P4700" s="3">
        <f>+Tabella2026[[#This Row],[POPOLAZIONE PER DIFFERENZA ]]/SUM(Tabella2026[[POPOLAZIONE PER DIFFERENZA ]])</f>
        <v>1.3335479226145978E-4</v>
      </c>
      <c r="Q4700" s="3">
        <f>+Tabella2026[[#This Row],[INCIDENZA POPOLAZIONE PER DIFFERENZA]]*(PLAFOND-SUM(Tabella2026[CONTRIBUTO SULLA BASE DELLA POPOLAZIONE]))</f>
        <v>39259.550825679718</v>
      </c>
      <c r="R4700" s="3">
        <f>+Tabella2026[[#This Row],[CONTRIBUTO SULLA BASE DELLA POPOLAZIONE]]+Tabella2026[[#This Row],[CONTRIBUTO SULLA BASE DEL REDDITO]]</f>
        <v>47890.226213200207</v>
      </c>
      <c r="S4700" s="3">
        <f>+Tabella2026[[#This Row],[CONTRIBUTO TOTALE]]/(PLAFOND/N_TESSERE)</f>
        <v>95.780452426400416</v>
      </c>
      <c r="T4700" s="3">
        <f>+MAX(CEILING(Tabella2026[[#This Row],[preDEF1]],1),1)</f>
        <v>96</v>
      </c>
      <c r="U4700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4700" s="21">
        <f>+Tabella2026[[#This Row],[DEF - n. card]]*(PLAFOND/N_TESSERE)</f>
        <v>48000</v>
      </c>
      <c r="W4700" s="18"/>
    </row>
    <row r="4701" spans="2:23" x14ac:dyDescent="0.25">
      <c r="B4701" s="1" t="s">
        <v>9273</v>
      </c>
      <c r="C4701" s="2">
        <v>68007</v>
      </c>
      <c r="D4701" s="1" t="s">
        <v>9274</v>
      </c>
      <c r="E4701" s="1" t="s">
        <v>96</v>
      </c>
      <c r="F4701" s="1" t="s">
        <v>95</v>
      </c>
      <c r="G4701" s="1" t="s">
        <v>4778</v>
      </c>
      <c r="H4701" s="1" t="s">
        <v>15836</v>
      </c>
      <c r="I4701" s="5">
        <v>1727</v>
      </c>
      <c r="J4701" s="5">
        <v>23864847</v>
      </c>
      <c r="K4701" s="3">
        <f>+Tabella2026[[#This Row],[POP_2024]]/SUM(Tabella2026[POP_2024])</f>
        <v>2.9299262086123747E-5</v>
      </c>
      <c r="L4701" s="3">
        <f>+Tabella2026[[#This Row],[INCIDENZA POPOLAZIONE]]*(PLAFOND/2)</f>
        <v>8625.680783708267</v>
      </c>
      <c r="M4701" s="3">
        <f>+IFERROR(Tabella2026[[#This Row],[reddito_2024]]/Tabella2026[[#This Row],[POP_2024]],"")</f>
        <v>13818.67226404169</v>
      </c>
      <c r="N4701" s="3">
        <f>+IF(Tabella2026[[#This Row],[REDDITO COMPLESSIVO PROCAPITE]]&lt;media_aggr_reddito_pc,(media_aggr_reddito_pc-Tabella2026[[#This Row],[REDDITO COMPLESSIVO PROCAPITE]]),0)</f>
        <v>4006.3937985670509</v>
      </c>
      <c r="O4701" s="3">
        <f>+Tabella2026[[#This Row],[DIFFERENZA REDDITO INFERIORE ALLA MEDIA DALLA MEDIA]]*Tabella2026[[#This Row],[POP_2024]]</f>
        <v>6919042.0901252972</v>
      </c>
      <c r="P4701" s="3">
        <f>+Tabella2026[[#This Row],[POPOLAZIONE PER DIFFERENZA ]]/SUM(Tabella2026[[POPOLAZIONE PER DIFFERENZA ]])</f>
        <v>6.1384503284314554E-5</v>
      </c>
      <c r="Q4701" s="3">
        <f>+Tabella2026[[#This Row],[INCIDENZA POPOLAZIONE PER DIFFERENZA]]*(PLAFOND-SUM(Tabella2026[CONTRIBUTO SULLA BASE DELLA POPOLAZIONE]))</f>
        <v>18071.551728524813</v>
      </c>
      <c r="R4701" s="3">
        <f>+Tabella2026[[#This Row],[CONTRIBUTO SULLA BASE DELLA POPOLAZIONE]]+Tabella2026[[#This Row],[CONTRIBUTO SULLA BASE DEL REDDITO]]</f>
        <v>26697.23251223308</v>
      </c>
      <c r="S4701" s="3">
        <f>+Tabella2026[[#This Row],[CONTRIBUTO TOTALE]]/(PLAFOND/N_TESSERE)</f>
        <v>53.394465024466157</v>
      </c>
      <c r="T4701" s="3">
        <f>+MAX(CEILING(Tabella2026[[#This Row],[preDEF1]],1),1)</f>
        <v>54</v>
      </c>
      <c r="U4701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4701" s="21">
        <f>+Tabella2026[[#This Row],[DEF - n. card]]*(PLAFOND/N_TESSERE)</f>
        <v>27000</v>
      </c>
      <c r="W4701" s="18"/>
    </row>
    <row r="4702" spans="2:23" x14ac:dyDescent="0.25">
      <c r="B4702" s="1" t="s">
        <v>9626</v>
      </c>
      <c r="C4702" s="2">
        <v>118008</v>
      </c>
      <c r="D4702" s="1" t="s">
        <v>9627</v>
      </c>
      <c r="E4702" s="1" t="s">
        <v>76</v>
      </c>
      <c r="F4702" s="1" t="s">
        <v>75</v>
      </c>
      <c r="G4702" s="1" t="s">
        <v>4778</v>
      </c>
      <c r="H4702" s="1" t="s">
        <v>15836</v>
      </c>
      <c r="I4702" s="5">
        <v>1724</v>
      </c>
      <c r="J4702" s="5">
        <v>25486504</v>
      </c>
      <c r="K4702" s="3">
        <f>+Tabella2026[[#This Row],[POP_2024]]/SUM(Tabella2026[POP_2024])</f>
        <v>2.9248365857832855E-5</v>
      </c>
      <c r="L4702" s="3">
        <f>+Tabella2026[[#This Row],[INCIDENZA POPOLAZIONE]]*(PLAFOND/2)</f>
        <v>8610.6969722715985</v>
      </c>
      <c r="M4702" s="3">
        <f>+IFERROR(Tabella2026[[#This Row],[reddito_2024]]/Tabella2026[[#This Row],[POP_2024]],"")</f>
        <v>14783.354988399073</v>
      </c>
      <c r="N4702" s="3">
        <f>+IF(Tabella2026[[#This Row],[REDDITO COMPLESSIVO PROCAPITE]]&lt;media_aggr_reddito_pc,(media_aggr_reddito_pc-Tabella2026[[#This Row],[REDDITO COMPLESSIVO PROCAPITE]]),0)</f>
        <v>3041.7110742096684</v>
      </c>
      <c r="O4702" s="3">
        <f>+Tabella2026[[#This Row],[DIFFERENZA REDDITO INFERIORE ALLA MEDIA DALLA MEDIA]]*Tabella2026[[#This Row],[POP_2024]]</f>
        <v>5243909.8919374682</v>
      </c>
      <c r="P4702" s="3">
        <f>+Tabella2026[[#This Row],[POPOLAZIONE PER DIFFERENZA ]]/SUM(Tabella2026[[POPOLAZIONE PER DIFFERENZA ]])</f>
        <v>4.6523030181256767E-5</v>
      </c>
      <c r="Q4702" s="3">
        <f>+Tabella2026[[#This Row],[INCIDENZA POPOLAZIONE PER DIFFERENZA]]*(PLAFOND-SUM(Tabella2026[CONTRIBUTO SULLA BASE DELLA POPOLAZIONE]))</f>
        <v>13696.345193089412</v>
      </c>
      <c r="R4702" s="3">
        <f>+Tabella2026[[#This Row],[CONTRIBUTO SULLA BASE DELLA POPOLAZIONE]]+Tabella2026[[#This Row],[CONTRIBUTO SULLA BASE DEL REDDITO]]</f>
        <v>22307.04216536101</v>
      </c>
      <c r="S4702" s="3">
        <f>+Tabella2026[[#This Row],[CONTRIBUTO TOTALE]]/(PLAFOND/N_TESSERE)</f>
        <v>44.614084330722022</v>
      </c>
      <c r="T4702" s="3">
        <f>+MAX(CEILING(Tabella2026[[#This Row],[preDEF1]],1),1)</f>
        <v>45</v>
      </c>
      <c r="U4702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4702" s="21">
        <f>+Tabella2026[[#This Row],[DEF - n. card]]*(PLAFOND/N_TESSERE)</f>
        <v>22500</v>
      </c>
      <c r="W4702" s="18"/>
    </row>
    <row r="4703" spans="2:23" x14ac:dyDescent="0.25">
      <c r="B4703" s="1" t="s">
        <v>9479</v>
      </c>
      <c r="C4703" s="2">
        <v>25059</v>
      </c>
      <c r="D4703" s="1" t="s">
        <v>9480</v>
      </c>
      <c r="E4703" s="1" t="s">
        <v>38</v>
      </c>
      <c r="F4703" s="1" t="s">
        <v>514</v>
      </c>
      <c r="G4703" s="1" t="s">
        <v>4778</v>
      </c>
      <c r="H4703" s="1" t="s">
        <v>15835</v>
      </c>
      <c r="I4703" s="5">
        <v>1722</v>
      </c>
      <c r="J4703" s="5">
        <v>39011982</v>
      </c>
      <c r="K4703" s="3">
        <f>+Tabella2026[[#This Row],[POP_2024]]/SUM(Tabella2026[POP_2024])</f>
        <v>2.9214435038972259E-5</v>
      </c>
      <c r="L4703" s="3">
        <f>+Tabella2026[[#This Row],[INCIDENZA POPOLAZIONE]]*(PLAFOND/2)</f>
        <v>8600.7077646471535</v>
      </c>
      <c r="M4703" s="3">
        <f>+IFERROR(Tabella2026[[#This Row],[reddito_2024]]/Tabella2026[[#This Row],[POP_2024]],"")</f>
        <v>22655.041811846691</v>
      </c>
      <c r="N4703" s="3">
        <f>+IF(Tabella2026[[#This Row],[REDDITO COMPLESSIVO PROCAPITE]]&lt;media_aggr_reddito_pc,(media_aggr_reddito_pc-Tabella2026[[#This Row],[REDDITO COMPLESSIVO PROCAPITE]]),0)</f>
        <v>0</v>
      </c>
      <c r="O4703" s="3">
        <f>+Tabella2026[[#This Row],[DIFFERENZA REDDITO INFERIORE ALLA MEDIA DALLA MEDIA]]*Tabella2026[[#This Row],[POP_2024]]</f>
        <v>0</v>
      </c>
      <c r="P4703" s="3">
        <f>+Tabella2026[[#This Row],[POPOLAZIONE PER DIFFERENZA ]]/SUM(Tabella2026[[POPOLAZIONE PER DIFFERENZA ]])</f>
        <v>0</v>
      </c>
      <c r="Q4703" s="3">
        <f>+Tabella2026[[#This Row],[INCIDENZA POPOLAZIONE PER DIFFERENZA]]*(PLAFOND-SUM(Tabella2026[CONTRIBUTO SULLA BASE DELLA POPOLAZIONE]))</f>
        <v>0</v>
      </c>
      <c r="R4703" s="3">
        <f>+Tabella2026[[#This Row],[CONTRIBUTO SULLA BASE DELLA POPOLAZIONE]]+Tabella2026[[#This Row],[CONTRIBUTO SULLA BASE DEL REDDITO]]</f>
        <v>8600.7077646471535</v>
      </c>
      <c r="S4703" s="3">
        <f>+Tabella2026[[#This Row],[CONTRIBUTO TOTALE]]/(PLAFOND/N_TESSERE)</f>
        <v>17.201415529294305</v>
      </c>
      <c r="T4703" s="3">
        <f>+MAX(CEILING(Tabella2026[[#This Row],[preDEF1]],1),1)</f>
        <v>18</v>
      </c>
      <c r="U4703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703" s="21">
        <f>+Tabella2026[[#This Row],[DEF - n. card]]*(PLAFOND/N_TESSERE)</f>
        <v>9000</v>
      </c>
      <c r="W4703" s="18"/>
    </row>
    <row r="4704" spans="2:23" x14ac:dyDescent="0.25">
      <c r="B4704" s="1" t="s">
        <v>9393</v>
      </c>
      <c r="C4704" s="2">
        <v>36016</v>
      </c>
      <c r="D4704" s="1" t="s">
        <v>9394</v>
      </c>
      <c r="E4704" s="1" t="s">
        <v>27</v>
      </c>
      <c r="F4704" s="1" t="s">
        <v>58</v>
      </c>
      <c r="G4704" s="1" t="s">
        <v>4778</v>
      </c>
      <c r="H4704" s="1" t="s">
        <v>15835</v>
      </c>
      <c r="I4704" s="5">
        <v>1721</v>
      </c>
      <c r="J4704" s="5">
        <v>33869823</v>
      </c>
      <c r="K4704" s="3">
        <f>+Tabella2026[[#This Row],[POP_2024]]/SUM(Tabella2026[POP_2024])</f>
        <v>2.9197469629541962E-5</v>
      </c>
      <c r="L4704" s="3">
        <f>+Tabella2026[[#This Row],[INCIDENZA POPOLAZIONE]]*(PLAFOND/2)</f>
        <v>8595.7131608349318</v>
      </c>
      <c r="M4704" s="3">
        <f>+IFERROR(Tabella2026[[#This Row],[reddito_2024]]/Tabella2026[[#This Row],[POP_2024]],"")</f>
        <v>19680.31551423591</v>
      </c>
      <c r="N4704" s="3">
        <f>+IF(Tabella2026[[#This Row],[REDDITO COMPLESSIVO PROCAPITE]]&lt;media_aggr_reddito_pc,(media_aggr_reddito_pc-Tabella2026[[#This Row],[REDDITO COMPLESSIVO PROCAPITE]]),0)</f>
        <v>0</v>
      </c>
      <c r="O4704" s="3">
        <f>+Tabella2026[[#This Row],[DIFFERENZA REDDITO INFERIORE ALLA MEDIA DALLA MEDIA]]*Tabella2026[[#This Row],[POP_2024]]</f>
        <v>0</v>
      </c>
      <c r="P4704" s="3">
        <f>+Tabella2026[[#This Row],[POPOLAZIONE PER DIFFERENZA ]]/SUM(Tabella2026[[POPOLAZIONE PER DIFFERENZA ]])</f>
        <v>0</v>
      </c>
      <c r="Q4704" s="3">
        <f>+Tabella2026[[#This Row],[INCIDENZA POPOLAZIONE PER DIFFERENZA]]*(PLAFOND-SUM(Tabella2026[CONTRIBUTO SULLA BASE DELLA POPOLAZIONE]))</f>
        <v>0</v>
      </c>
      <c r="R4704" s="3">
        <f>+Tabella2026[[#This Row],[CONTRIBUTO SULLA BASE DELLA POPOLAZIONE]]+Tabella2026[[#This Row],[CONTRIBUTO SULLA BASE DEL REDDITO]]</f>
        <v>8595.7131608349318</v>
      </c>
      <c r="S4704" s="3">
        <f>+Tabella2026[[#This Row],[CONTRIBUTO TOTALE]]/(PLAFOND/N_TESSERE)</f>
        <v>17.191426321669862</v>
      </c>
      <c r="T4704" s="3">
        <f>+MAX(CEILING(Tabella2026[[#This Row],[preDEF1]],1),1)</f>
        <v>18</v>
      </c>
      <c r="U4704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704" s="21">
        <f>+Tabella2026[[#This Row],[DEF - n. card]]*(PLAFOND/N_TESSERE)</f>
        <v>9000</v>
      </c>
      <c r="W4704" s="18"/>
    </row>
    <row r="4705" spans="2:23" x14ac:dyDescent="0.25">
      <c r="B4705" s="1" t="s">
        <v>9501</v>
      </c>
      <c r="C4705" s="2">
        <v>51024</v>
      </c>
      <c r="D4705" s="1" t="s">
        <v>9502</v>
      </c>
      <c r="E4705" s="1" t="s">
        <v>30</v>
      </c>
      <c r="F4705" s="1" t="s">
        <v>125</v>
      </c>
      <c r="G4705" s="1" t="s">
        <v>4778</v>
      </c>
      <c r="H4705" s="1" t="s">
        <v>15834</v>
      </c>
      <c r="I4705" s="5">
        <v>1721</v>
      </c>
      <c r="J4705" s="5">
        <v>32730141</v>
      </c>
      <c r="K4705" s="3">
        <f>+Tabella2026[[#This Row],[POP_2024]]/SUM(Tabella2026[POP_2024])</f>
        <v>2.9197469629541962E-5</v>
      </c>
      <c r="L4705" s="3">
        <f>+Tabella2026[[#This Row],[INCIDENZA POPOLAZIONE]]*(PLAFOND/2)</f>
        <v>8595.7131608349318</v>
      </c>
      <c r="M4705" s="3">
        <f>+IFERROR(Tabella2026[[#This Row],[reddito_2024]]/Tabella2026[[#This Row],[POP_2024]],"")</f>
        <v>19018.094712376525</v>
      </c>
      <c r="N4705" s="3">
        <f>+IF(Tabella2026[[#This Row],[REDDITO COMPLESSIVO PROCAPITE]]&lt;media_aggr_reddito_pc,(media_aggr_reddito_pc-Tabella2026[[#This Row],[REDDITO COMPLESSIVO PROCAPITE]]),0)</f>
        <v>0</v>
      </c>
      <c r="O4705" s="3">
        <f>+Tabella2026[[#This Row],[DIFFERENZA REDDITO INFERIORE ALLA MEDIA DALLA MEDIA]]*Tabella2026[[#This Row],[POP_2024]]</f>
        <v>0</v>
      </c>
      <c r="P4705" s="3">
        <f>+Tabella2026[[#This Row],[POPOLAZIONE PER DIFFERENZA ]]/SUM(Tabella2026[[POPOLAZIONE PER DIFFERENZA ]])</f>
        <v>0</v>
      </c>
      <c r="Q4705" s="3">
        <f>+Tabella2026[[#This Row],[INCIDENZA POPOLAZIONE PER DIFFERENZA]]*(PLAFOND-SUM(Tabella2026[CONTRIBUTO SULLA BASE DELLA POPOLAZIONE]))</f>
        <v>0</v>
      </c>
      <c r="R4705" s="3">
        <f>+Tabella2026[[#This Row],[CONTRIBUTO SULLA BASE DELLA POPOLAZIONE]]+Tabella2026[[#This Row],[CONTRIBUTO SULLA BASE DEL REDDITO]]</f>
        <v>8595.7131608349318</v>
      </c>
      <c r="S4705" s="3">
        <f>+Tabella2026[[#This Row],[CONTRIBUTO TOTALE]]/(PLAFOND/N_TESSERE)</f>
        <v>17.191426321669862</v>
      </c>
      <c r="T4705" s="3">
        <f>+MAX(CEILING(Tabella2026[[#This Row],[preDEF1]],1),1)</f>
        <v>18</v>
      </c>
      <c r="U4705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705" s="21">
        <f>+Tabella2026[[#This Row],[DEF - n. card]]*(PLAFOND/N_TESSERE)</f>
        <v>9000</v>
      </c>
      <c r="W4705" s="18"/>
    </row>
    <row r="4706" spans="2:23" x14ac:dyDescent="0.25">
      <c r="B4706" s="1" t="s">
        <v>9449</v>
      </c>
      <c r="C4706" s="2">
        <v>98059</v>
      </c>
      <c r="D4706" s="1" t="s">
        <v>9450</v>
      </c>
      <c r="E4706" s="1" t="s">
        <v>12</v>
      </c>
      <c r="F4706" s="1" t="s">
        <v>389</v>
      </c>
      <c r="G4706" s="1" t="s">
        <v>4778</v>
      </c>
      <c r="H4706" s="1" t="s">
        <v>15835</v>
      </c>
      <c r="I4706" s="5">
        <v>1721</v>
      </c>
      <c r="J4706" s="5">
        <v>29474047</v>
      </c>
      <c r="K4706" s="3">
        <f>+Tabella2026[[#This Row],[POP_2024]]/SUM(Tabella2026[POP_2024])</f>
        <v>2.9197469629541962E-5</v>
      </c>
      <c r="L4706" s="3">
        <f>+Tabella2026[[#This Row],[INCIDENZA POPOLAZIONE]]*(PLAFOND/2)</f>
        <v>8595.7131608349318</v>
      </c>
      <c r="M4706" s="3">
        <f>+IFERROR(Tabella2026[[#This Row],[reddito_2024]]/Tabella2026[[#This Row],[POP_2024]],"")</f>
        <v>17126.116792562465</v>
      </c>
      <c r="N4706" s="3">
        <f>+IF(Tabella2026[[#This Row],[REDDITO COMPLESSIVO PROCAPITE]]&lt;media_aggr_reddito_pc,(media_aggr_reddito_pc-Tabella2026[[#This Row],[REDDITO COMPLESSIVO PROCAPITE]]),0)</f>
        <v>698.94927004627607</v>
      </c>
      <c r="O4706" s="3">
        <f>+Tabella2026[[#This Row],[DIFFERENZA REDDITO INFERIORE ALLA MEDIA DALLA MEDIA]]*Tabella2026[[#This Row],[POP_2024]]</f>
        <v>1202891.6937496411</v>
      </c>
      <c r="P4706" s="3">
        <f>+Tabella2026[[#This Row],[POPOLAZIONE PER DIFFERENZA ]]/SUM(Tabella2026[[POPOLAZIONE PER DIFFERENZA ]])</f>
        <v>1.0671839853529837E-5</v>
      </c>
      <c r="Q4706" s="3">
        <f>+Tabella2026[[#This Row],[INCIDENZA POPOLAZIONE PER DIFFERENZA]]*(PLAFOND-SUM(Tabella2026[CONTRIBUTO SULLA BASE DELLA POPOLAZIONE]))</f>
        <v>3141.7816489993065</v>
      </c>
      <c r="R4706" s="3">
        <f>+Tabella2026[[#This Row],[CONTRIBUTO SULLA BASE DELLA POPOLAZIONE]]+Tabella2026[[#This Row],[CONTRIBUTO SULLA BASE DEL REDDITO]]</f>
        <v>11737.494809834239</v>
      </c>
      <c r="S4706" s="3">
        <f>+Tabella2026[[#This Row],[CONTRIBUTO TOTALE]]/(PLAFOND/N_TESSERE)</f>
        <v>23.474989619668477</v>
      </c>
      <c r="T4706" s="3">
        <f>+MAX(CEILING(Tabella2026[[#This Row],[preDEF1]],1),1)</f>
        <v>24</v>
      </c>
      <c r="U4706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706" s="21">
        <f>+Tabella2026[[#This Row],[DEF - n. card]]*(PLAFOND/N_TESSERE)</f>
        <v>12000</v>
      </c>
      <c r="W4706" s="18"/>
    </row>
    <row r="4707" spans="2:23" x14ac:dyDescent="0.25">
      <c r="B4707" s="1" t="s">
        <v>9353</v>
      </c>
      <c r="C4707" s="2">
        <v>6017</v>
      </c>
      <c r="D4707" s="1" t="s">
        <v>9354</v>
      </c>
      <c r="E4707" s="1" t="s">
        <v>18</v>
      </c>
      <c r="F4707" s="1" t="s">
        <v>138</v>
      </c>
      <c r="G4707" s="1" t="s">
        <v>4778</v>
      </c>
      <c r="H4707" s="1" t="s">
        <v>15835</v>
      </c>
      <c r="I4707" s="5">
        <v>1719</v>
      </c>
      <c r="J4707" s="5">
        <v>30762288</v>
      </c>
      <c r="K4707" s="3">
        <f>+Tabella2026[[#This Row],[POP_2024]]/SUM(Tabella2026[POP_2024])</f>
        <v>2.9163538810681366E-5</v>
      </c>
      <c r="L4707" s="3">
        <f>+Tabella2026[[#This Row],[INCIDENZA POPOLAZIONE]]*(PLAFOND/2)</f>
        <v>8585.7239532104868</v>
      </c>
      <c r="M4707" s="3">
        <f>+IFERROR(Tabella2026[[#This Row],[reddito_2024]]/Tabella2026[[#This Row],[POP_2024]],"")</f>
        <v>17895.455497382198</v>
      </c>
      <c r="N4707" s="3">
        <f>+IF(Tabella2026[[#This Row],[REDDITO COMPLESSIVO PROCAPITE]]&lt;media_aggr_reddito_pc,(media_aggr_reddito_pc-Tabella2026[[#This Row],[REDDITO COMPLESSIVO PROCAPITE]]),0)</f>
        <v>0</v>
      </c>
      <c r="O4707" s="3">
        <f>+Tabella2026[[#This Row],[DIFFERENZA REDDITO INFERIORE ALLA MEDIA DALLA MEDIA]]*Tabella2026[[#This Row],[POP_2024]]</f>
        <v>0</v>
      </c>
      <c r="P4707" s="3">
        <f>+Tabella2026[[#This Row],[POPOLAZIONE PER DIFFERENZA ]]/SUM(Tabella2026[[POPOLAZIONE PER DIFFERENZA ]])</f>
        <v>0</v>
      </c>
      <c r="Q4707" s="3">
        <f>+Tabella2026[[#This Row],[INCIDENZA POPOLAZIONE PER DIFFERENZA]]*(PLAFOND-SUM(Tabella2026[CONTRIBUTO SULLA BASE DELLA POPOLAZIONE]))</f>
        <v>0</v>
      </c>
      <c r="R4707" s="3">
        <f>+Tabella2026[[#This Row],[CONTRIBUTO SULLA BASE DELLA POPOLAZIONE]]+Tabella2026[[#This Row],[CONTRIBUTO SULLA BASE DEL REDDITO]]</f>
        <v>8585.7239532104868</v>
      </c>
      <c r="S4707" s="3">
        <f>+Tabella2026[[#This Row],[CONTRIBUTO TOTALE]]/(PLAFOND/N_TESSERE)</f>
        <v>17.171447906420973</v>
      </c>
      <c r="T4707" s="3">
        <f>+MAX(CEILING(Tabella2026[[#This Row],[preDEF1]],1),1)</f>
        <v>18</v>
      </c>
      <c r="U4707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707" s="21">
        <f>+Tabella2026[[#This Row],[DEF - n. card]]*(PLAFOND/N_TESSERE)</f>
        <v>9000</v>
      </c>
      <c r="W4707" s="18"/>
    </row>
    <row r="4708" spans="2:23" x14ac:dyDescent="0.25">
      <c r="B4708" s="1" t="s">
        <v>9345</v>
      </c>
      <c r="C4708" s="2">
        <v>75008</v>
      </c>
      <c r="D4708" s="1" t="s">
        <v>9346</v>
      </c>
      <c r="E4708" s="1" t="s">
        <v>33</v>
      </c>
      <c r="F4708" s="1" t="s">
        <v>132</v>
      </c>
      <c r="G4708" s="1" t="s">
        <v>4778</v>
      </c>
      <c r="H4708" s="1" t="s">
        <v>15836</v>
      </c>
      <c r="I4708" s="5">
        <v>1718</v>
      </c>
      <c r="J4708" s="5">
        <v>18487047</v>
      </c>
      <c r="K4708" s="3">
        <f>+Tabella2026[[#This Row],[POP_2024]]/SUM(Tabella2026[POP_2024])</f>
        <v>2.914657340125107E-5</v>
      </c>
      <c r="L4708" s="3">
        <f>+Tabella2026[[#This Row],[INCIDENZA POPOLAZIONE]]*(PLAFOND/2)</f>
        <v>8580.7293493982634</v>
      </c>
      <c r="M4708" s="3">
        <f>+IFERROR(Tabella2026[[#This Row],[reddito_2024]]/Tabella2026[[#This Row],[POP_2024]],"")</f>
        <v>10760.79569266589</v>
      </c>
      <c r="N4708" s="3">
        <f>+IF(Tabella2026[[#This Row],[REDDITO COMPLESSIVO PROCAPITE]]&lt;media_aggr_reddito_pc,(media_aggr_reddito_pc-Tabella2026[[#This Row],[REDDITO COMPLESSIVO PROCAPITE]]),0)</f>
        <v>7064.2703699428512</v>
      </c>
      <c r="O4708" s="3">
        <f>+Tabella2026[[#This Row],[DIFFERENZA REDDITO INFERIORE ALLA MEDIA DALLA MEDIA]]*Tabella2026[[#This Row],[POP_2024]]</f>
        <v>12136416.495561818</v>
      </c>
      <c r="P4708" s="3">
        <f>+Tabella2026[[#This Row],[POPOLAZIONE PER DIFFERENZA ]]/SUM(Tabella2026[[POPOLAZIONE PER DIFFERENZA ]])</f>
        <v>1.0767211537777084E-4</v>
      </c>
      <c r="Q4708" s="3">
        <f>+Tabella2026[[#This Row],[INCIDENZA POPOLAZIONE PER DIFFERENZA]]*(PLAFOND-SUM(Tabella2026[CONTRIBUTO SULLA BASE DELLA POPOLAZIONE]))</f>
        <v>31698.590013129327</v>
      </c>
      <c r="R4708" s="3">
        <f>+Tabella2026[[#This Row],[CONTRIBUTO SULLA BASE DELLA POPOLAZIONE]]+Tabella2026[[#This Row],[CONTRIBUTO SULLA BASE DEL REDDITO]]</f>
        <v>40279.319362527589</v>
      </c>
      <c r="S4708" s="3">
        <f>+Tabella2026[[#This Row],[CONTRIBUTO TOTALE]]/(PLAFOND/N_TESSERE)</f>
        <v>80.558638725055175</v>
      </c>
      <c r="T4708" s="3">
        <f>+MAX(CEILING(Tabella2026[[#This Row],[preDEF1]],1),1)</f>
        <v>81</v>
      </c>
      <c r="U4708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4708" s="21">
        <f>+Tabella2026[[#This Row],[DEF - n. card]]*(PLAFOND/N_TESSERE)</f>
        <v>40500</v>
      </c>
      <c r="W4708" s="18"/>
    </row>
    <row r="4709" spans="2:23" x14ac:dyDescent="0.25">
      <c r="B4709" s="1" t="s">
        <v>9325</v>
      </c>
      <c r="C4709" s="2">
        <v>66064</v>
      </c>
      <c r="D4709" s="1" t="s">
        <v>9326</v>
      </c>
      <c r="E4709" s="1" t="s">
        <v>96</v>
      </c>
      <c r="F4709" s="1" t="s">
        <v>201</v>
      </c>
      <c r="G4709" s="1" t="s">
        <v>4778</v>
      </c>
      <c r="H4709" s="1" t="s">
        <v>15836</v>
      </c>
      <c r="I4709" s="5">
        <v>1718</v>
      </c>
      <c r="J4709" s="5">
        <v>23537580</v>
      </c>
      <c r="K4709" s="3">
        <f>+Tabella2026[[#This Row],[POP_2024]]/SUM(Tabella2026[POP_2024])</f>
        <v>2.914657340125107E-5</v>
      </c>
      <c r="L4709" s="3">
        <f>+Tabella2026[[#This Row],[INCIDENZA POPOLAZIONE]]*(PLAFOND/2)</f>
        <v>8580.7293493982634</v>
      </c>
      <c r="M4709" s="3">
        <f>+IFERROR(Tabella2026[[#This Row],[reddito_2024]]/Tabella2026[[#This Row],[POP_2024]],"")</f>
        <v>13700.570430733411</v>
      </c>
      <c r="N4709" s="3">
        <f>+IF(Tabella2026[[#This Row],[REDDITO COMPLESSIVO PROCAPITE]]&lt;media_aggr_reddito_pc,(media_aggr_reddito_pc-Tabella2026[[#This Row],[REDDITO COMPLESSIVO PROCAPITE]]),0)</f>
        <v>4124.4956318753302</v>
      </c>
      <c r="O4709" s="3">
        <f>+Tabella2026[[#This Row],[DIFFERENZA REDDITO INFERIORE ALLA MEDIA DALLA MEDIA]]*Tabella2026[[#This Row],[POP_2024]]</f>
        <v>7085883.4955618177</v>
      </c>
      <c r="P4709" s="3">
        <f>+Tabella2026[[#This Row],[POPOLAZIONE PER DIFFERENZA ]]/SUM(Tabella2026[[POPOLAZIONE PER DIFFERENZA ]])</f>
        <v>6.2864690377639821E-5</v>
      </c>
      <c r="Q4709" s="3">
        <f>+Tabella2026[[#This Row],[INCIDENZA POPOLAZIONE PER DIFFERENZA]]*(PLAFOND-SUM(Tabella2026[CONTRIBUTO SULLA BASE DELLA POPOLAZIONE]))</f>
        <v>18507.317698659455</v>
      </c>
      <c r="R4709" s="3">
        <f>+Tabella2026[[#This Row],[CONTRIBUTO SULLA BASE DELLA POPOLAZIONE]]+Tabella2026[[#This Row],[CONTRIBUTO SULLA BASE DEL REDDITO]]</f>
        <v>27088.047048057721</v>
      </c>
      <c r="S4709" s="3">
        <f>+Tabella2026[[#This Row],[CONTRIBUTO TOTALE]]/(PLAFOND/N_TESSERE)</f>
        <v>54.176094096115442</v>
      </c>
      <c r="T4709" s="3">
        <f>+MAX(CEILING(Tabella2026[[#This Row],[preDEF1]],1),1)</f>
        <v>55</v>
      </c>
      <c r="U4709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4709" s="21">
        <f>+Tabella2026[[#This Row],[DEF - n. card]]*(PLAFOND/N_TESSERE)</f>
        <v>27500</v>
      </c>
      <c r="W4709" s="18"/>
    </row>
    <row r="4710" spans="2:23" x14ac:dyDescent="0.25">
      <c r="B4710" s="1" t="s">
        <v>9616</v>
      </c>
      <c r="C4710" s="2">
        <v>1221</v>
      </c>
      <c r="D4710" s="1" t="s">
        <v>9617</v>
      </c>
      <c r="E4710" s="1" t="s">
        <v>18</v>
      </c>
      <c r="F4710" s="1" t="s">
        <v>17</v>
      </c>
      <c r="G4710" s="1" t="s">
        <v>4778</v>
      </c>
      <c r="H4710" s="1" t="s">
        <v>15835</v>
      </c>
      <c r="I4710" s="5">
        <v>1717</v>
      </c>
      <c r="J4710" s="5">
        <v>30673691</v>
      </c>
      <c r="K4710" s="3">
        <f>+Tabella2026[[#This Row],[POP_2024]]/SUM(Tabella2026[POP_2024])</f>
        <v>2.9129607991820774E-5</v>
      </c>
      <c r="L4710" s="3">
        <f>+Tabella2026[[#This Row],[INCIDENZA POPOLAZIONE]]*(PLAFOND/2)</f>
        <v>8575.7347455860418</v>
      </c>
      <c r="M4710" s="3">
        <f>+IFERROR(Tabella2026[[#This Row],[reddito_2024]]/Tabella2026[[#This Row],[POP_2024]],"")</f>
        <v>17864.7006406523</v>
      </c>
      <c r="N4710" s="3">
        <f>+IF(Tabella2026[[#This Row],[REDDITO COMPLESSIVO PROCAPITE]]&lt;media_aggr_reddito_pc,(media_aggr_reddito_pc-Tabella2026[[#This Row],[REDDITO COMPLESSIVO PROCAPITE]]),0)</f>
        <v>0</v>
      </c>
      <c r="O4710" s="3">
        <f>+Tabella2026[[#This Row],[DIFFERENZA REDDITO INFERIORE ALLA MEDIA DALLA MEDIA]]*Tabella2026[[#This Row],[POP_2024]]</f>
        <v>0</v>
      </c>
      <c r="P4710" s="3">
        <f>+Tabella2026[[#This Row],[POPOLAZIONE PER DIFFERENZA ]]/SUM(Tabella2026[[POPOLAZIONE PER DIFFERENZA ]])</f>
        <v>0</v>
      </c>
      <c r="Q4710" s="3">
        <f>+Tabella2026[[#This Row],[INCIDENZA POPOLAZIONE PER DIFFERENZA]]*(PLAFOND-SUM(Tabella2026[CONTRIBUTO SULLA BASE DELLA POPOLAZIONE]))</f>
        <v>0</v>
      </c>
      <c r="R4710" s="3">
        <f>+Tabella2026[[#This Row],[CONTRIBUTO SULLA BASE DELLA POPOLAZIONE]]+Tabella2026[[#This Row],[CONTRIBUTO SULLA BASE DEL REDDITO]]</f>
        <v>8575.7347455860418</v>
      </c>
      <c r="S4710" s="3">
        <f>+Tabella2026[[#This Row],[CONTRIBUTO TOTALE]]/(PLAFOND/N_TESSERE)</f>
        <v>17.151469491172083</v>
      </c>
      <c r="T4710" s="3">
        <f>+MAX(CEILING(Tabella2026[[#This Row],[preDEF1]],1),1)</f>
        <v>18</v>
      </c>
      <c r="U4710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710" s="21">
        <f>+Tabella2026[[#This Row],[DEF - n. card]]*(PLAFOND/N_TESSERE)</f>
        <v>9000</v>
      </c>
      <c r="W4710" s="18"/>
    </row>
    <row r="4711" spans="2:23" x14ac:dyDescent="0.25">
      <c r="B4711" s="1" t="s">
        <v>9527</v>
      </c>
      <c r="C4711" s="2">
        <v>30126</v>
      </c>
      <c r="D4711" s="1" t="s">
        <v>9528</v>
      </c>
      <c r="E4711" s="1" t="s">
        <v>48</v>
      </c>
      <c r="F4711" s="1" t="s">
        <v>120</v>
      </c>
      <c r="G4711" s="1" t="s">
        <v>4778</v>
      </c>
      <c r="H4711" s="1" t="s">
        <v>15835</v>
      </c>
      <c r="I4711" s="5">
        <v>1717</v>
      </c>
      <c r="J4711" s="5">
        <v>35410949</v>
      </c>
      <c r="K4711" s="3">
        <f>+Tabella2026[[#This Row],[POP_2024]]/SUM(Tabella2026[POP_2024])</f>
        <v>2.9129607991820774E-5</v>
      </c>
      <c r="L4711" s="3">
        <f>+Tabella2026[[#This Row],[INCIDENZA POPOLAZIONE]]*(PLAFOND/2)</f>
        <v>8575.7347455860418</v>
      </c>
      <c r="M4711" s="3">
        <f>+IFERROR(Tabella2026[[#This Row],[reddito_2024]]/Tabella2026[[#This Row],[POP_2024]],"")</f>
        <v>20623.732673267328</v>
      </c>
      <c r="N4711" s="3">
        <f>+IF(Tabella2026[[#This Row],[REDDITO COMPLESSIVO PROCAPITE]]&lt;media_aggr_reddito_pc,(media_aggr_reddito_pc-Tabella2026[[#This Row],[REDDITO COMPLESSIVO PROCAPITE]]),0)</f>
        <v>0</v>
      </c>
      <c r="O4711" s="3">
        <f>+Tabella2026[[#This Row],[DIFFERENZA REDDITO INFERIORE ALLA MEDIA DALLA MEDIA]]*Tabella2026[[#This Row],[POP_2024]]</f>
        <v>0</v>
      </c>
      <c r="P4711" s="3">
        <f>+Tabella2026[[#This Row],[POPOLAZIONE PER DIFFERENZA ]]/SUM(Tabella2026[[POPOLAZIONE PER DIFFERENZA ]])</f>
        <v>0</v>
      </c>
      <c r="Q4711" s="3">
        <f>+Tabella2026[[#This Row],[INCIDENZA POPOLAZIONE PER DIFFERENZA]]*(PLAFOND-SUM(Tabella2026[CONTRIBUTO SULLA BASE DELLA POPOLAZIONE]))</f>
        <v>0</v>
      </c>
      <c r="R4711" s="3">
        <f>+Tabella2026[[#This Row],[CONTRIBUTO SULLA BASE DELLA POPOLAZIONE]]+Tabella2026[[#This Row],[CONTRIBUTO SULLA BASE DEL REDDITO]]</f>
        <v>8575.7347455860418</v>
      </c>
      <c r="S4711" s="3">
        <f>+Tabella2026[[#This Row],[CONTRIBUTO TOTALE]]/(PLAFOND/N_TESSERE)</f>
        <v>17.151469491172083</v>
      </c>
      <c r="T4711" s="3">
        <f>+MAX(CEILING(Tabella2026[[#This Row],[preDEF1]],1),1)</f>
        <v>18</v>
      </c>
      <c r="U4711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711" s="21">
        <f>+Tabella2026[[#This Row],[DEF - n. card]]*(PLAFOND/N_TESSERE)</f>
        <v>9000</v>
      </c>
      <c r="W4711" s="18"/>
    </row>
    <row r="4712" spans="2:23" x14ac:dyDescent="0.25">
      <c r="B4712" s="1" t="s">
        <v>9447</v>
      </c>
      <c r="C4712" s="2">
        <v>69096</v>
      </c>
      <c r="D4712" s="1" t="s">
        <v>9448</v>
      </c>
      <c r="E4712" s="1" t="s">
        <v>96</v>
      </c>
      <c r="F4712" s="1" t="s">
        <v>328</v>
      </c>
      <c r="G4712" s="1" t="s">
        <v>4778</v>
      </c>
      <c r="H4712" s="1" t="s">
        <v>15836</v>
      </c>
      <c r="I4712" s="5">
        <v>1714</v>
      </c>
      <c r="J4712" s="5">
        <v>28481351</v>
      </c>
      <c r="K4712" s="3">
        <f>+Tabella2026[[#This Row],[POP_2024]]/SUM(Tabella2026[POP_2024])</f>
        <v>2.9078711763529881E-5</v>
      </c>
      <c r="L4712" s="3">
        <f>+Tabella2026[[#This Row],[INCIDENZA POPOLAZIONE]]*(PLAFOND/2)</f>
        <v>8560.7509341493751</v>
      </c>
      <c r="M4712" s="3">
        <f>+IFERROR(Tabella2026[[#This Row],[reddito_2024]]/Tabella2026[[#This Row],[POP_2024]],"")</f>
        <v>16616.890898483081</v>
      </c>
      <c r="N4712" s="3">
        <f>+IF(Tabella2026[[#This Row],[REDDITO COMPLESSIVO PROCAPITE]]&lt;media_aggr_reddito_pc,(media_aggr_reddito_pc-Tabella2026[[#This Row],[REDDITO COMPLESSIVO PROCAPITE]]),0)</f>
        <v>1208.1751641256596</v>
      </c>
      <c r="O4712" s="3">
        <f>+Tabella2026[[#This Row],[DIFFERENZA REDDITO INFERIORE ALLA MEDIA DALLA MEDIA]]*Tabella2026[[#This Row],[POP_2024]]</f>
        <v>2070812.2313113806</v>
      </c>
      <c r="P4712" s="3">
        <f>+Tabella2026[[#This Row],[POPOLAZIONE PER DIFFERENZA ]]/SUM(Tabella2026[[POPOLAZIONE PER DIFFERENZA ]])</f>
        <v>1.8371875551320753E-5</v>
      </c>
      <c r="Q4712" s="3">
        <f>+Tabella2026[[#This Row],[INCIDENZA POPOLAZIONE PER DIFFERENZA]]*(PLAFOND-SUM(Tabella2026[CONTRIBUTO SULLA BASE DELLA POPOLAZIONE]))</f>
        <v>5408.6663834021883</v>
      </c>
      <c r="R4712" s="3">
        <f>+Tabella2026[[#This Row],[CONTRIBUTO SULLA BASE DELLA POPOLAZIONE]]+Tabella2026[[#This Row],[CONTRIBUTO SULLA BASE DEL REDDITO]]</f>
        <v>13969.417317551564</v>
      </c>
      <c r="S4712" s="3">
        <f>+Tabella2026[[#This Row],[CONTRIBUTO TOTALE]]/(PLAFOND/N_TESSERE)</f>
        <v>27.938834635103127</v>
      </c>
      <c r="T4712" s="3">
        <f>+MAX(CEILING(Tabella2026[[#This Row],[preDEF1]],1),1)</f>
        <v>28</v>
      </c>
      <c r="U4712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4712" s="21">
        <f>+Tabella2026[[#This Row],[DEF - n. card]]*(PLAFOND/N_TESSERE)</f>
        <v>14000</v>
      </c>
      <c r="W4712" s="18"/>
    </row>
    <row r="4713" spans="2:23" x14ac:dyDescent="0.25">
      <c r="B4713" s="1" t="s">
        <v>9592</v>
      </c>
      <c r="C4713" s="2">
        <v>16177</v>
      </c>
      <c r="D4713" s="1" t="s">
        <v>9593</v>
      </c>
      <c r="E4713" s="1" t="s">
        <v>12</v>
      </c>
      <c r="F4713" s="1" t="s">
        <v>93</v>
      </c>
      <c r="G4713" s="1" t="s">
        <v>4778</v>
      </c>
      <c r="H4713" s="1" t="s">
        <v>15835</v>
      </c>
      <c r="I4713" s="5">
        <v>1713</v>
      </c>
      <c r="J4713" s="5">
        <v>25338430</v>
      </c>
      <c r="K4713" s="3">
        <f>+Tabella2026[[#This Row],[POP_2024]]/SUM(Tabella2026[POP_2024])</f>
        <v>2.9061746354099582E-5</v>
      </c>
      <c r="L4713" s="3">
        <f>+Tabella2026[[#This Row],[INCIDENZA POPOLAZIONE]]*(PLAFOND/2)</f>
        <v>8555.7563303371517</v>
      </c>
      <c r="M4713" s="3">
        <f>+IFERROR(Tabella2026[[#This Row],[reddito_2024]]/Tabella2026[[#This Row],[POP_2024]],"")</f>
        <v>14791.844716870986</v>
      </c>
      <c r="N4713" s="3">
        <f>+IF(Tabella2026[[#This Row],[REDDITO COMPLESSIVO PROCAPITE]]&lt;media_aggr_reddito_pc,(media_aggr_reddito_pc-Tabella2026[[#This Row],[REDDITO COMPLESSIVO PROCAPITE]]),0)</f>
        <v>3033.2213457377547</v>
      </c>
      <c r="O4713" s="3">
        <f>+Tabella2026[[#This Row],[DIFFERENZA REDDITO INFERIORE ALLA MEDIA DALLA MEDIA]]*Tabella2026[[#This Row],[POP_2024]]</f>
        <v>5195908.165248774</v>
      </c>
      <c r="P4713" s="3">
        <f>+Tabella2026[[#This Row],[POPOLAZIONE PER DIFFERENZA ]]/SUM(Tabella2026[[POPOLAZIONE PER DIFFERENZA ]])</f>
        <v>4.6097167451821976E-5</v>
      </c>
      <c r="Q4713" s="3">
        <f>+Tabella2026[[#This Row],[INCIDENZA POPOLAZIONE PER DIFFERENZA]]*(PLAFOND-SUM(Tabella2026[CONTRIBUTO SULLA BASE DELLA POPOLAZIONE]))</f>
        <v>13570.971524940856</v>
      </c>
      <c r="R4713" s="3">
        <f>+Tabella2026[[#This Row],[CONTRIBUTO SULLA BASE DELLA POPOLAZIONE]]+Tabella2026[[#This Row],[CONTRIBUTO SULLA BASE DEL REDDITO]]</f>
        <v>22126.727855278008</v>
      </c>
      <c r="S4713" s="3">
        <f>+Tabella2026[[#This Row],[CONTRIBUTO TOTALE]]/(PLAFOND/N_TESSERE)</f>
        <v>44.253455710556018</v>
      </c>
      <c r="T4713" s="3">
        <f>+MAX(CEILING(Tabella2026[[#This Row],[preDEF1]],1),1)</f>
        <v>45</v>
      </c>
      <c r="U4713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4713" s="21">
        <f>+Tabella2026[[#This Row],[DEF - n. card]]*(PLAFOND/N_TESSERE)</f>
        <v>22500</v>
      </c>
      <c r="W4713" s="18"/>
    </row>
    <row r="4714" spans="2:23" x14ac:dyDescent="0.25">
      <c r="B4714" s="1" t="s">
        <v>9441</v>
      </c>
      <c r="C4714" s="2">
        <v>98003</v>
      </c>
      <c r="D4714" s="1" t="s">
        <v>9442</v>
      </c>
      <c r="E4714" s="1" t="s">
        <v>12</v>
      </c>
      <c r="F4714" s="1" t="s">
        <v>389</v>
      </c>
      <c r="G4714" s="1" t="s">
        <v>4778</v>
      </c>
      <c r="H4714" s="1" t="s">
        <v>15835</v>
      </c>
      <c r="I4714" s="5">
        <v>1712</v>
      </c>
      <c r="J4714" s="5">
        <v>33369550</v>
      </c>
      <c r="K4714" s="3">
        <f>+Tabella2026[[#This Row],[POP_2024]]/SUM(Tabella2026[POP_2024])</f>
        <v>2.9044780944669285E-5</v>
      </c>
      <c r="L4714" s="3">
        <f>+Tabella2026[[#This Row],[INCIDENZA POPOLAZIONE]]*(PLAFOND/2)</f>
        <v>8550.7617265249282</v>
      </c>
      <c r="M4714" s="3">
        <f>+IFERROR(Tabella2026[[#This Row],[reddito_2024]]/Tabella2026[[#This Row],[POP_2024]],"")</f>
        <v>19491.559579439254</v>
      </c>
      <c r="N4714" s="3">
        <f>+IF(Tabella2026[[#This Row],[REDDITO COMPLESSIVO PROCAPITE]]&lt;media_aggr_reddito_pc,(media_aggr_reddito_pc-Tabella2026[[#This Row],[REDDITO COMPLESSIVO PROCAPITE]]),0)</f>
        <v>0</v>
      </c>
      <c r="O4714" s="3">
        <f>+Tabella2026[[#This Row],[DIFFERENZA REDDITO INFERIORE ALLA MEDIA DALLA MEDIA]]*Tabella2026[[#This Row],[POP_2024]]</f>
        <v>0</v>
      </c>
      <c r="P4714" s="3">
        <f>+Tabella2026[[#This Row],[POPOLAZIONE PER DIFFERENZA ]]/SUM(Tabella2026[[POPOLAZIONE PER DIFFERENZA ]])</f>
        <v>0</v>
      </c>
      <c r="Q4714" s="3">
        <f>+Tabella2026[[#This Row],[INCIDENZA POPOLAZIONE PER DIFFERENZA]]*(PLAFOND-SUM(Tabella2026[CONTRIBUTO SULLA BASE DELLA POPOLAZIONE]))</f>
        <v>0</v>
      </c>
      <c r="R4714" s="3">
        <f>+Tabella2026[[#This Row],[CONTRIBUTO SULLA BASE DELLA POPOLAZIONE]]+Tabella2026[[#This Row],[CONTRIBUTO SULLA BASE DEL REDDITO]]</f>
        <v>8550.7617265249282</v>
      </c>
      <c r="S4714" s="3">
        <f>+Tabella2026[[#This Row],[CONTRIBUTO TOTALE]]/(PLAFOND/N_TESSERE)</f>
        <v>17.101523453049857</v>
      </c>
      <c r="T4714" s="3">
        <f>+MAX(CEILING(Tabella2026[[#This Row],[preDEF1]],1),1)</f>
        <v>18</v>
      </c>
      <c r="U4714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714" s="21">
        <f>+Tabella2026[[#This Row],[DEF - n. card]]*(PLAFOND/N_TESSERE)</f>
        <v>9000</v>
      </c>
      <c r="W4714" s="18"/>
    </row>
    <row r="4715" spans="2:23" x14ac:dyDescent="0.25">
      <c r="B4715" s="1" t="s">
        <v>9469</v>
      </c>
      <c r="C4715" s="2">
        <v>17108</v>
      </c>
      <c r="D4715" s="1" t="s">
        <v>9470</v>
      </c>
      <c r="E4715" s="1" t="s">
        <v>12</v>
      </c>
      <c r="F4715" s="1" t="s">
        <v>50</v>
      </c>
      <c r="G4715" s="1" t="s">
        <v>4778</v>
      </c>
      <c r="H4715" s="1" t="s">
        <v>15835</v>
      </c>
      <c r="I4715" s="5">
        <v>1712</v>
      </c>
      <c r="J4715" s="5">
        <v>29504871</v>
      </c>
      <c r="K4715" s="3">
        <f>+Tabella2026[[#This Row],[POP_2024]]/SUM(Tabella2026[POP_2024])</f>
        <v>2.9044780944669285E-5</v>
      </c>
      <c r="L4715" s="3">
        <f>+Tabella2026[[#This Row],[INCIDENZA POPOLAZIONE]]*(PLAFOND/2)</f>
        <v>8550.7617265249282</v>
      </c>
      <c r="M4715" s="3">
        <f>+IFERROR(Tabella2026[[#This Row],[reddito_2024]]/Tabella2026[[#This Row],[POP_2024]],"")</f>
        <v>17234.153621495327</v>
      </c>
      <c r="N4715" s="3">
        <f>+IF(Tabella2026[[#This Row],[REDDITO COMPLESSIVO PROCAPITE]]&lt;media_aggr_reddito_pc,(media_aggr_reddito_pc-Tabella2026[[#This Row],[REDDITO COMPLESSIVO PROCAPITE]]),0)</f>
        <v>590.91244111341439</v>
      </c>
      <c r="O4715" s="3">
        <f>+Tabella2026[[#This Row],[DIFFERENZA REDDITO INFERIORE ALLA MEDIA DALLA MEDIA]]*Tabella2026[[#This Row],[POP_2024]]</f>
        <v>1011642.0991861655</v>
      </c>
      <c r="P4715" s="3">
        <f>+Tabella2026[[#This Row],[POPOLAZIONE PER DIFFERENZA ]]/SUM(Tabella2026[[POPOLAZIONE PER DIFFERENZA ]])</f>
        <v>8.9751076740334565E-6</v>
      </c>
      <c r="Q4715" s="3">
        <f>+Tabella2026[[#This Row],[INCIDENZA POPOLAZIONE PER DIFFERENZA]]*(PLAFOND-SUM(Tabella2026[CONTRIBUTO SULLA BASE DELLA POPOLAZIONE]))</f>
        <v>2642.2649679047049</v>
      </c>
      <c r="R4715" s="3">
        <f>+Tabella2026[[#This Row],[CONTRIBUTO SULLA BASE DELLA POPOLAZIONE]]+Tabella2026[[#This Row],[CONTRIBUTO SULLA BASE DEL REDDITO]]</f>
        <v>11193.026694429633</v>
      </c>
      <c r="S4715" s="3">
        <f>+Tabella2026[[#This Row],[CONTRIBUTO TOTALE]]/(PLAFOND/N_TESSERE)</f>
        <v>22.386053388859267</v>
      </c>
      <c r="T4715" s="3">
        <f>+MAX(CEILING(Tabella2026[[#This Row],[preDEF1]],1),1)</f>
        <v>23</v>
      </c>
      <c r="U4715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715" s="21">
        <f>+Tabella2026[[#This Row],[DEF - n. card]]*(PLAFOND/N_TESSERE)</f>
        <v>11500</v>
      </c>
      <c r="W4715" s="18"/>
    </row>
    <row r="4716" spans="2:23" x14ac:dyDescent="0.25">
      <c r="B4716" s="1" t="s">
        <v>9483</v>
      </c>
      <c r="C4716" s="2">
        <v>19056</v>
      </c>
      <c r="D4716" s="1" t="s">
        <v>9484</v>
      </c>
      <c r="E4716" s="1" t="s">
        <v>12</v>
      </c>
      <c r="F4716" s="1" t="s">
        <v>193</v>
      </c>
      <c r="G4716" s="1" t="s">
        <v>4778</v>
      </c>
      <c r="H4716" s="1" t="s">
        <v>15835</v>
      </c>
      <c r="I4716" s="5">
        <v>1711</v>
      </c>
      <c r="J4716" s="5">
        <v>34702692</v>
      </c>
      <c r="K4716" s="3">
        <f>+Tabella2026[[#This Row],[POP_2024]]/SUM(Tabella2026[POP_2024])</f>
        <v>2.9027815535238989E-5</v>
      </c>
      <c r="L4716" s="3">
        <f>+Tabella2026[[#This Row],[INCIDENZA POPOLAZIONE]]*(PLAFOND/2)</f>
        <v>8545.7671227127066</v>
      </c>
      <c r="M4716" s="3">
        <f>+IFERROR(Tabella2026[[#This Row],[reddito_2024]]/Tabella2026[[#This Row],[POP_2024]],"")</f>
        <v>20282.111046171831</v>
      </c>
      <c r="N4716" s="3">
        <f>+IF(Tabella2026[[#This Row],[REDDITO COMPLESSIVO PROCAPITE]]&lt;media_aggr_reddito_pc,(media_aggr_reddito_pc-Tabella2026[[#This Row],[REDDITO COMPLESSIVO PROCAPITE]]),0)</f>
        <v>0</v>
      </c>
      <c r="O4716" s="3">
        <f>+Tabella2026[[#This Row],[DIFFERENZA REDDITO INFERIORE ALLA MEDIA DALLA MEDIA]]*Tabella2026[[#This Row],[POP_2024]]</f>
        <v>0</v>
      </c>
      <c r="P4716" s="3">
        <f>+Tabella2026[[#This Row],[POPOLAZIONE PER DIFFERENZA ]]/SUM(Tabella2026[[POPOLAZIONE PER DIFFERENZA ]])</f>
        <v>0</v>
      </c>
      <c r="Q4716" s="3">
        <f>+Tabella2026[[#This Row],[INCIDENZA POPOLAZIONE PER DIFFERENZA]]*(PLAFOND-SUM(Tabella2026[CONTRIBUTO SULLA BASE DELLA POPOLAZIONE]))</f>
        <v>0</v>
      </c>
      <c r="R4716" s="3">
        <f>+Tabella2026[[#This Row],[CONTRIBUTO SULLA BASE DELLA POPOLAZIONE]]+Tabella2026[[#This Row],[CONTRIBUTO SULLA BASE DEL REDDITO]]</f>
        <v>8545.7671227127066</v>
      </c>
      <c r="S4716" s="3">
        <f>+Tabella2026[[#This Row],[CONTRIBUTO TOTALE]]/(PLAFOND/N_TESSERE)</f>
        <v>17.091534245425414</v>
      </c>
      <c r="T4716" s="3">
        <f>+MAX(CEILING(Tabella2026[[#This Row],[preDEF1]],1),1)</f>
        <v>18</v>
      </c>
      <c r="U4716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716" s="21">
        <f>+Tabella2026[[#This Row],[DEF - n. card]]*(PLAFOND/N_TESSERE)</f>
        <v>9000</v>
      </c>
      <c r="W4716" s="18"/>
    </row>
    <row r="4717" spans="2:23" x14ac:dyDescent="0.25">
      <c r="B4717" s="1" t="s">
        <v>9381</v>
      </c>
      <c r="C4717" s="2">
        <v>112032</v>
      </c>
      <c r="D4717" s="1" t="s">
        <v>9382</v>
      </c>
      <c r="E4717" s="1" t="s">
        <v>76</v>
      </c>
      <c r="F4717" s="1" t="s">
        <v>88</v>
      </c>
      <c r="G4717" s="1" t="s">
        <v>4778</v>
      </c>
      <c r="H4717" s="1" t="s">
        <v>15836</v>
      </c>
      <c r="I4717" s="5">
        <v>1710</v>
      </c>
      <c r="J4717" s="5">
        <v>18456867</v>
      </c>
      <c r="K4717" s="3">
        <f>+Tabella2026[[#This Row],[POP_2024]]/SUM(Tabella2026[POP_2024])</f>
        <v>2.9010850125808689E-5</v>
      </c>
      <c r="L4717" s="3">
        <f>+Tabella2026[[#This Row],[INCIDENZA POPOLAZIONE]]*(PLAFOND/2)</f>
        <v>8540.7725189004832</v>
      </c>
      <c r="M4717" s="3">
        <f>+IFERROR(Tabella2026[[#This Row],[reddito_2024]]/Tabella2026[[#This Row],[POP_2024]],"")</f>
        <v>10793.489473684211</v>
      </c>
      <c r="N4717" s="3">
        <f>+IF(Tabella2026[[#This Row],[REDDITO COMPLESSIVO PROCAPITE]]&lt;media_aggr_reddito_pc,(media_aggr_reddito_pc-Tabella2026[[#This Row],[REDDITO COMPLESSIVO PROCAPITE]]),0)</f>
        <v>7031.5765889245304</v>
      </c>
      <c r="O4717" s="3">
        <f>+Tabella2026[[#This Row],[DIFFERENZA REDDITO INFERIORE ALLA MEDIA DALLA MEDIA]]*Tabella2026[[#This Row],[POP_2024]]</f>
        <v>12023995.967060948</v>
      </c>
      <c r="P4717" s="3">
        <f>+Tabella2026[[#This Row],[POPOLAZIONE PER DIFFERENZA ]]/SUM(Tabella2026[[POPOLAZIONE PER DIFFERENZA ]])</f>
        <v>1.0667474056618604E-4</v>
      </c>
      <c r="Q4717" s="3">
        <f>+Tabella2026[[#This Row],[INCIDENZA POPOLAZIONE PER DIFFERENZA]]*(PLAFOND-SUM(Tabella2026[CONTRIBUTO SULLA BASE DELLA POPOLAZIONE]))</f>
        <v>31404.963616629873</v>
      </c>
      <c r="R4717" s="3">
        <f>+Tabella2026[[#This Row],[CONTRIBUTO SULLA BASE DELLA POPOLAZIONE]]+Tabella2026[[#This Row],[CONTRIBUTO SULLA BASE DEL REDDITO]]</f>
        <v>39945.736135530358</v>
      </c>
      <c r="S4717" s="3">
        <f>+Tabella2026[[#This Row],[CONTRIBUTO TOTALE]]/(PLAFOND/N_TESSERE)</f>
        <v>79.891472271060721</v>
      </c>
      <c r="T4717" s="3">
        <f>+MAX(CEILING(Tabella2026[[#This Row],[preDEF1]],1),1)</f>
        <v>80</v>
      </c>
      <c r="U4717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4717" s="21">
        <f>+Tabella2026[[#This Row],[DEF - n. card]]*(PLAFOND/N_TESSERE)</f>
        <v>40000</v>
      </c>
      <c r="W4717" s="18"/>
    </row>
    <row r="4718" spans="2:23" x14ac:dyDescent="0.25">
      <c r="B4718" s="1" t="s">
        <v>9369</v>
      </c>
      <c r="C4718" s="2">
        <v>116014</v>
      </c>
      <c r="D4718" s="1" t="s">
        <v>9370</v>
      </c>
      <c r="E4718" s="1" t="s">
        <v>76</v>
      </c>
      <c r="F4718" s="1" t="s">
        <v>15840</v>
      </c>
      <c r="G4718" s="1" t="s">
        <v>4778</v>
      </c>
      <c r="H4718" s="1" t="s">
        <v>15836</v>
      </c>
      <c r="I4718" s="5">
        <v>1710</v>
      </c>
      <c r="J4718" s="5">
        <v>24992550</v>
      </c>
      <c r="K4718" s="3">
        <f>+Tabella2026[[#This Row],[POP_2024]]/SUM(Tabella2026[POP_2024])</f>
        <v>2.9010850125808689E-5</v>
      </c>
      <c r="L4718" s="3">
        <f>+Tabella2026[[#This Row],[INCIDENZA POPOLAZIONE]]*(PLAFOND/2)</f>
        <v>8540.7725189004832</v>
      </c>
      <c r="M4718" s="3">
        <f>+IFERROR(Tabella2026[[#This Row],[reddito_2024]]/Tabella2026[[#This Row],[POP_2024]],"")</f>
        <v>14615.526315789473</v>
      </c>
      <c r="N4718" s="3">
        <f>+IF(Tabella2026[[#This Row],[REDDITO COMPLESSIVO PROCAPITE]]&lt;media_aggr_reddito_pc,(media_aggr_reddito_pc-Tabella2026[[#This Row],[REDDITO COMPLESSIVO PROCAPITE]]),0)</f>
        <v>3209.5397468192677</v>
      </c>
      <c r="O4718" s="3">
        <f>+Tabella2026[[#This Row],[DIFFERENZA REDDITO INFERIORE ALLA MEDIA DALLA MEDIA]]*Tabella2026[[#This Row],[POP_2024]]</f>
        <v>5488312.9670609478</v>
      </c>
      <c r="P4718" s="3">
        <f>+Tabella2026[[#This Row],[POPOLAZIONE PER DIFFERENZA ]]/SUM(Tabella2026[[POPOLAZIONE PER DIFFERENZA ]])</f>
        <v>4.869133052864519E-5</v>
      </c>
      <c r="Q4718" s="3">
        <f>+Tabella2026[[#This Row],[INCIDENZA POPOLAZIONE PER DIFFERENZA]]*(PLAFOND-SUM(Tabella2026[CONTRIBUTO SULLA BASE DELLA POPOLAZIONE]))</f>
        <v>14334.691189135305</v>
      </c>
      <c r="R4718" s="3">
        <f>+Tabella2026[[#This Row],[CONTRIBUTO SULLA BASE DELLA POPOLAZIONE]]+Tabella2026[[#This Row],[CONTRIBUTO SULLA BASE DEL REDDITO]]</f>
        <v>22875.463708035786</v>
      </c>
      <c r="S4718" s="3">
        <f>+Tabella2026[[#This Row],[CONTRIBUTO TOTALE]]/(PLAFOND/N_TESSERE)</f>
        <v>45.750927416071569</v>
      </c>
      <c r="T4718" s="3">
        <f>+MAX(CEILING(Tabella2026[[#This Row],[preDEF1]],1),1)</f>
        <v>46</v>
      </c>
      <c r="U4718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4718" s="21">
        <f>+Tabella2026[[#This Row],[DEF - n. card]]*(PLAFOND/N_TESSERE)</f>
        <v>23000</v>
      </c>
      <c r="W4718" s="18"/>
    </row>
    <row r="4719" spans="2:23" x14ac:dyDescent="0.25">
      <c r="B4719" s="1" t="s">
        <v>9349</v>
      </c>
      <c r="C4719" s="2">
        <v>85014</v>
      </c>
      <c r="D4719" s="1" t="s">
        <v>9350</v>
      </c>
      <c r="E4719" s="1" t="s">
        <v>21</v>
      </c>
      <c r="F4719" s="1" t="s">
        <v>189</v>
      </c>
      <c r="G4719" s="1" t="s">
        <v>4778</v>
      </c>
      <c r="H4719" s="1" t="s">
        <v>15836</v>
      </c>
      <c r="I4719" s="5">
        <v>1709</v>
      </c>
      <c r="J4719" s="5">
        <v>19493036</v>
      </c>
      <c r="K4719" s="3">
        <f>+Tabella2026[[#This Row],[POP_2024]]/SUM(Tabella2026[POP_2024])</f>
        <v>2.8993884716378393E-5</v>
      </c>
      <c r="L4719" s="3">
        <f>+Tabella2026[[#This Row],[INCIDENZA POPOLAZIONE]]*(PLAFOND/2)</f>
        <v>8535.7779150882616</v>
      </c>
      <c r="M4719" s="3">
        <f>+IFERROR(Tabella2026[[#This Row],[reddito_2024]]/Tabella2026[[#This Row],[POP_2024]],"")</f>
        <v>11406.106495026332</v>
      </c>
      <c r="N4719" s="3">
        <f>+IF(Tabella2026[[#This Row],[REDDITO COMPLESSIVO PROCAPITE]]&lt;media_aggr_reddito_pc,(media_aggr_reddito_pc-Tabella2026[[#This Row],[REDDITO COMPLESSIVO PROCAPITE]]),0)</f>
        <v>6418.9595675824094</v>
      </c>
      <c r="O4719" s="3">
        <f>+Tabella2026[[#This Row],[DIFFERENZA REDDITO INFERIORE ALLA MEDIA DALLA MEDIA]]*Tabella2026[[#This Row],[POP_2024]]</f>
        <v>10970001.900998337</v>
      </c>
      <c r="P4719" s="3">
        <f>+Tabella2026[[#This Row],[POPOLAZIONE PER DIFFERENZA ]]/SUM(Tabella2026[[POPOLAZIONE PER DIFFERENZA ]])</f>
        <v>9.7323893820766577E-5</v>
      </c>
      <c r="Q4719" s="3">
        <f>+Tabella2026[[#This Row],[INCIDENZA POPOLAZIONE PER DIFFERENZA]]*(PLAFOND-SUM(Tabella2026[CONTRIBUTO SULLA BASE DELLA POPOLAZIONE]))</f>
        <v>28652.08134791343</v>
      </c>
      <c r="R4719" s="3">
        <f>+Tabella2026[[#This Row],[CONTRIBUTO SULLA BASE DELLA POPOLAZIONE]]+Tabella2026[[#This Row],[CONTRIBUTO SULLA BASE DEL REDDITO]]</f>
        <v>37187.859263001694</v>
      </c>
      <c r="S4719" s="3">
        <f>+Tabella2026[[#This Row],[CONTRIBUTO TOTALE]]/(PLAFOND/N_TESSERE)</f>
        <v>74.375718526003382</v>
      </c>
      <c r="T4719" s="3">
        <f>+MAX(CEILING(Tabella2026[[#This Row],[preDEF1]],1),1)</f>
        <v>75</v>
      </c>
      <c r="U4719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4719" s="21">
        <f>+Tabella2026[[#This Row],[DEF - n. card]]*(PLAFOND/N_TESSERE)</f>
        <v>37500</v>
      </c>
      <c r="W4719" s="18"/>
    </row>
    <row r="4720" spans="2:23" x14ac:dyDescent="0.25">
      <c r="B4720" s="1" t="s">
        <v>9561</v>
      </c>
      <c r="C4720" s="2">
        <v>1242</v>
      </c>
      <c r="D4720" s="1" t="s">
        <v>9562</v>
      </c>
      <c r="E4720" s="1" t="s">
        <v>18</v>
      </c>
      <c r="F4720" s="1" t="s">
        <v>17</v>
      </c>
      <c r="G4720" s="1" t="s">
        <v>4778</v>
      </c>
      <c r="H4720" s="1" t="s">
        <v>15835</v>
      </c>
      <c r="I4720" s="5">
        <v>1709</v>
      </c>
      <c r="J4720" s="5">
        <v>30333363</v>
      </c>
      <c r="K4720" s="3">
        <f>+Tabella2026[[#This Row],[POP_2024]]/SUM(Tabella2026[POP_2024])</f>
        <v>2.8993884716378393E-5</v>
      </c>
      <c r="L4720" s="3">
        <f>+Tabella2026[[#This Row],[INCIDENZA POPOLAZIONE]]*(PLAFOND/2)</f>
        <v>8535.7779150882616</v>
      </c>
      <c r="M4720" s="3">
        <f>+IFERROR(Tabella2026[[#This Row],[reddito_2024]]/Tabella2026[[#This Row],[POP_2024]],"")</f>
        <v>17749.188414277356</v>
      </c>
      <c r="N4720" s="3">
        <f>+IF(Tabella2026[[#This Row],[REDDITO COMPLESSIVO PROCAPITE]]&lt;media_aggr_reddito_pc,(media_aggr_reddito_pc-Tabella2026[[#This Row],[REDDITO COMPLESSIVO PROCAPITE]]),0)</f>
        <v>75.877648331384989</v>
      </c>
      <c r="O4720" s="3">
        <f>+Tabella2026[[#This Row],[DIFFERENZA REDDITO INFERIORE ALLA MEDIA DALLA MEDIA]]*Tabella2026[[#This Row],[POP_2024]]</f>
        <v>129674.90099833695</v>
      </c>
      <c r="P4720" s="3">
        <f>+Tabella2026[[#This Row],[POPOLAZIONE PER DIFFERENZA ]]/SUM(Tabella2026[[POPOLAZIONE PER DIFFERENZA ]])</f>
        <v>1.150452516770487E-6</v>
      </c>
      <c r="Q4720" s="3">
        <f>+Tabella2026[[#This Row],[INCIDENZA POPOLAZIONE PER DIFFERENZA]]*(PLAFOND-SUM(Tabella2026[CONTRIBUTO SULLA BASE DELLA POPOLAZIONE]))</f>
        <v>338.69235809784516</v>
      </c>
      <c r="R4720" s="3">
        <f>+Tabella2026[[#This Row],[CONTRIBUTO SULLA BASE DELLA POPOLAZIONE]]+Tabella2026[[#This Row],[CONTRIBUTO SULLA BASE DEL REDDITO]]</f>
        <v>8874.4702731861071</v>
      </c>
      <c r="S4720" s="3">
        <f>+Tabella2026[[#This Row],[CONTRIBUTO TOTALE]]/(PLAFOND/N_TESSERE)</f>
        <v>17.748940546372214</v>
      </c>
      <c r="T4720" s="3">
        <f>+MAX(CEILING(Tabella2026[[#This Row],[preDEF1]],1),1)</f>
        <v>18</v>
      </c>
      <c r="U4720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720" s="21">
        <f>+Tabella2026[[#This Row],[DEF - n. card]]*(PLAFOND/N_TESSERE)</f>
        <v>9000</v>
      </c>
      <c r="W4720" s="18"/>
    </row>
    <row r="4721" spans="2:23" x14ac:dyDescent="0.25">
      <c r="B4721" s="1" t="s">
        <v>9435</v>
      </c>
      <c r="C4721" s="2">
        <v>12019</v>
      </c>
      <c r="D4721" s="1" t="s">
        <v>9436</v>
      </c>
      <c r="E4721" s="1" t="s">
        <v>12</v>
      </c>
      <c r="F4721" s="1" t="s">
        <v>157</v>
      </c>
      <c r="G4721" s="1" t="s">
        <v>4778</v>
      </c>
      <c r="H4721" s="1" t="s">
        <v>15835</v>
      </c>
      <c r="I4721" s="5">
        <v>1708</v>
      </c>
      <c r="J4721" s="5">
        <v>27489599</v>
      </c>
      <c r="K4721" s="3">
        <f>+Tabella2026[[#This Row],[POP_2024]]/SUM(Tabella2026[POP_2024])</f>
        <v>2.8976919306948097E-5</v>
      </c>
      <c r="L4721" s="3">
        <f>+Tabella2026[[#This Row],[INCIDENZA POPOLAZIONE]]*(PLAFOND/2)</f>
        <v>8530.78331127604</v>
      </c>
      <c r="M4721" s="3">
        <f>+IFERROR(Tabella2026[[#This Row],[reddito_2024]]/Tabella2026[[#This Row],[POP_2024]],"")</f>
        <v>16094.61299765808</v>
      </c>
      <c r="N4721" s="3">
        <f>+IF(Tabella2026[[#This Row],[REDDITO COMPLESSIVO PROCAPITE]]&lt;media_aggr_reddito_pc,(media_aggr_reddito_pc-Tabella2026[[#This Row],[REDDITO COMPLESSIVO PROCAPITE]]),0)</f>
        <v>1730.4530649506614</v>
      </c>
      <c r="O4721" s="3">
        <f>+Tabella2026[[#This Row],[DIFFERENZA REDDITO INFERIORE ALLA MEDIA DALLA MEDIA]]*Tabella2026[[#This Row],[POP_2024]]</f>
        <v>2955613.8349357299</v>
      </c>
      <c r="P4721" s="3">
        <f>+Tabella2026[[#This Row],[POPOLAZIONE PER DIFFERENZA ]]/SUM(Tabella2026[[POPOLAZIONE PER DIFFERENZA ]])</f>
        <v>2.6221677046409227E-5</v>
      </c>
      <c r="Q4721" s="3">
        <f>+Tabella2026[[#This Row],[INCIDENZA POPOLAZIONE PER DIFFERENZA]]*(PLAFOND-SUM(Tabella2026[CONTRIBUTO SULLA BASE DELLA POPOLAZIONE]))</f>
        <v>7719.6420562051226</v>
      </c>
      <c r="R4721" s="3">
        <f>+Tabella2026[[#This Row],[CONTRIBUTO SULLA BASE DELLA POPOLAZIONE]]+Tabella2026[[#This Row],[CONTRIBUTO SULLA BASE DEL REDDITO]]</f>
        <v>16250.425367481163</v>
      </c>
      <c r="S4721" s="3">
        <f>+Tabella2026[[#This Row],[CONTRIBUTO TOTALE]]/(PLAFOND/N_TESSERE)</f>
        <v>32.500850734962327</v>
      </c>
      <c r="T4721" s="3">
        <f>+MAX(CEILING(Tabella2026[[#This Row],[preDEF1]],1),1)</f>
        <v>33</v>
      </c>
      <c r="U4721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4721" s="21">
        <f>+Tabella2026[[#This Row],[DEF - n. card]]*(PLAFOND/N_TESSERE)</f>
        <v>16500</v>
      </c>
      <c r="W4721" s="18"/>
    </row>
    <row r="4722" spans="2:23" x14ac:dyDescent="0.25">
      <c r="B4722" s="1" t="s">
        <v>9684</v>
      </c>
      <c r="C4722" s="2">
        <v>41009</v>
      </c>
      <c r="D4722" s="1" t="s">
        <v>9685</v>
      </c>
      <c r="E4722" s="1" t="s">
        <v>117</v>
      </c>
      <c r="F4722" s="1" t="s">
        <v>130</v>
      </c>
      <c r="G4722" s="1" t="s">
        <v>4778</v>
      </c>
      <c r="H4722" s="1" t="s">
        <v>15834</v>
      </c>
      <c r="I4722" s="5">
        <v>1708</v>
      </c>
      <c r="J4722" s="5">
        <v>28405381</v>
      </c>
      <c r="K4722" s="3">
        <f>+Tabella2026[[#This Row],[POP_2024]]/SUM(Tabella2026[POP_2024])</f>
        <v>2.8976919306948097E-5</v>
      </c>
      <c r="L4722" s="3">
        <f>+Tabella2026[[#This Row],[INCIDENZA POPOLAZIONE]]*(PLAFOND/2)</f>
        <v>8530.78331127604</v>
      </c>
      <c r="M4722" s="3">
        <f>+IFERROR(Tabella2026[[#This Row],[reddito_2024]]/Tabella2026[[#This Row],[POP_2024]],"")</f>
        <v>16630.785128805619</v>
      </c>
      <c r="N4722" s="3">
        <f>+IF(Tabella2026[[#This Row],[REDDITO COMPLESSIVO PROCAPITE]]&lt;media_aggr_reddito_pc,(media_aggr_reddito_pc-Tabella2026[[#This Row],[REDDITO COMPLESSIVO PROCAPITE]]),0)</f>
        <v>1194.280933803122</v>
      </c>
      <c r="O4722" s="3">
        <f>+Tabella2026[[#This Row],[DIFFERENZA REDDITO INFERIORE ALLA MEDIA DALLA MEDIA]]*Tabella2026[[#This Row],[POP_2024]]</f>
        <v>2039831.8349357324</v>
      </c>
      <c r="P4722" s="3">
        <f>+Tabella2026[[#This Row],[POPOLAZIONE PER DIFFERENZA ]]/SUM(Tabella2026[[POPOLAZIONE PER DIFFERENZA ]])</f>
        <v>1.8097023018513585E-5</v>
      </c>
      <c r="Q4722" s="3">
        <f>+Tabella2026[[#This Row],[INCIDENZA POPOLAZIONE PER DIFFERENZA]]*(PLAFOND-SUM(Tabella2026[CONTRIBUTO SULLA BASE DELLA POPOLAZIONE]))</f>
        <v>5327.7500038831568</v>
      </c>
      <c r="R4722" s="3">
        <f>+Tabella2026[[#This Row],[CONTRIBUTO SULLA BASE DELLA POPOLAZIONE]]+Tabella2026[[#This Row],[CONTRIBUTO SULLA BASE DEL REDDITO]]</f>
        <v>13858.533315159197</v>
      </c>
      <c r="S4722" s="3">
        <f>+Tabella2026[[#This Row],[CONTRIBUTO TOTALE]]/(PLAFOND/N_TESSERE)</f>
        <v>27.717066630318392</v>
      </c>
      <c r="T4722" s="3">
        <f>+MAX(CEILING(Tabella2026[[#This Row],[preDEF1]],1),1)</f>
        <v>28</v>
      </c>
      <c r="U4722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4722" s="21">
        <f>+Tabella2026[[#This Row],[DEF - n. card]]*(PLAFOND/N_TESSERE)</f>
        <v>14000</v>
      </c>
      <c r="W4722" s="18"/>
    </row>
    <row r="4723" spans="2:23" x14ac:dyDescent="0.25">
      <c r="B4723" s="1" t="s">
        <v>9399</v>
      </c>
      <c r="C4723" s="2">
        <v>30067</v>
      </c>
      <c r="D4723" s="1" t="s">
        <v>9400</v>
      </c>
      <c r="E4723" s="1" t="s">
        <v>48</v>
      </c>
      <c r="F4723" s="1" t="s">
        <v>120</v>
      </c>
      <c r="G4723" s="1" t="s">
        <v>4778</v>
      </c>
      <c r="H4723" s="1" t="s">
        <v>15835</v>
      </c>
      <c r="I4723" s="5">
        <v>1708</v>
      </c>
      <c r="J4723" s="5">
        <v>35643488</v>
      </c>
      <c r="K4723" s="3">
        <f>+Tabella2026[[#This Row],[POP_2024]]/SUM(Tabella2026[POP_2024])</f>
        <v>2.8976919306948097E-5</v>
      </c>
      <c r="L4723" s="3">
        <f>+Tabella2026[[#This Row],[INCIDENZA POPOLAZIONE]]*(PLAFOND/2)</f>
        <v>8530.78331127604</v>
      </c>
      <c r="M4723" s="3">
        <f>+IFERROR(Tabella2026[[#This Row],[reddito_2024]]/Tabella2026[[#This Row],[POP_2024]],"")</f>
        <v>20868.552693208432</v>
      </c>
      <c r="N4723" s="3">
        <f>+IF(Tabella2026[[#This Row],[REDDITO COMPLESSIVO PROCAPITE]]&lt;media_aggr_reddito_pc,(media_aggr_reddito_pc-Tabella2026[[#This Row],[REDDITO COMPLESSIVO PROCAPITE]]),0)</f>
        <v>0</v>
      </c>
      <c r="O4723" s="3">
        <f>+Tabella2026[[#This Row],[DIFFERENZA REDDITO INFERIORE ALLA MEDIA DALLA MEDIA]]*Tabella2026[[#This Row],[POP_2024]]</f>
        <v>0</v>
      </c>
      <c r="P4723" s="3">
        <f>+Tabella2026[[#This Row],[POPOLAZIONE PER DIFFERENZA ]]/SUM(Tabella2026[[POPOLAZIONE PER DIFFERENZA ]])</f>
        <v>0</v>
      </c>
      <c r="Q4723" s="3">
        <f>+Tabella2026[[#This Row],[INCIDENZA POPOLAZIONE PER DIFFERENZA]]*(PLAFOND-SUM(Tabella2026[CONTRIBUTO SULLA BASE DELLA POPOLAZIONE]))</f>
        <v>0</v>
      </c>
      <c r="R4723" s="3">
        <f>+Tabella2026[[#This Row],[CONTRIBUTO SULLA BASE DELLA POPOLAZIONE]]+Tabella2026[[#This Row],[CONTRIBUTO SULLA BASE DEL REDDITO]]</f>
        <v>8530.78331127604</v>
      </c>
      <c r="S4723" s="3">
        <f>+Tabella2026[[#This Row],[CONTRIBUTO TOTALE]]/(PLAFOND/N_TESSERE)</f>
        <v>17.061566622552078</v>
      </c>
      <c r="T4723" s="3">
        <f>+MAX(CEILING(Tabella2026[[#This Row],[preDEF1]],1),1)</f>
        <v>18</v>
      </c>
      <c r="U4723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723" s="21">
        <f>+Tabella2026[[#This Row],[DEF - n. card]]*(PLAFOND/N_TESSERE)</f>
        <v>9000</v>
      </c>
      <c r="W4723" s="18"/>
    </row>
    <row r="4724" spans="2:23" x14ac:dyDescent="0.25">
      <c r="B4724" s="1" t="s">
        <v>9355</v>
      </c>
      <c r="C4724" s="2">
        <v>89003</v>
      </c>
      <c r="D4724" s="1" t="s">
        <v>9356</v>
      </c>
      <c r="E4724" s="1" t="s">
        <v>21</v>
      </c>
      <c r="F4724" s="1" t="s">
        <v>101</v>
      </c>
      <c r="G4724" s="1" t="s">
        <v>4778</v>
      </c>
      <c r="H4724" s="1" t="s">
        <v>15836</v>
      </c>
      <c r="I4724" s="5">
        <v>1705</v>
      </c>
      <c r="J4724" s="5">
        <v>21357613</v>
      </c>
      <c r="K4724" s="3">
        <f>+Tabella2026[[#This Row],[POP_2024]]/SUM(Tabella2026[POP_2024])</f>
        <v>2.8926023078657204E-5</v>
      </c>
      <c r="L4724" s="3">
        <f>+Tabella2026[[#This Row],[INCIDENZA POPOLAZIONE]]*(PLAFOND/2)</f>
        <v>8515.7994998393715</v>
      </c>
      <c r="M4724" s="3">
        <f>+IFERROR(Tabella2026[[#This Row],[reddito_2024]]/Tabella2026[[#This Row],[POP_2024]],"")</f>
        <v>12526.459237536657</v>
      </c>
      <c r="N4724" s="3">
        <f>+IF(Tabella2026[[#This Row],[REDDITO COMPLESSIVO PROCAPITE]]&lt;media_aggr_reddito_pc,(media_aggr_reddito_pc-Tabella2026[[#This Row],[REDDITO COMPLESSIVO PROCAPITE]]),0)</f>
        <v>5298.6068250720837</v>
      </c>
      <c r="O4724" s="3">
        <f>+Tabella2026[[#This Row],[DIFFERENZA REDDITO INFERIORE ALLA MEDIA DALLA MEDIA]]*Tabella2026[[#This Row],[POP_2024]]</f>
        <v>9034124.6367479023</v>
      </c>
      <c r="P4724" s="3">
        <f>+Tabella2026[[#This Row],[POPOLAZIONE PER DIFFERENZA ]]/SUM(Tabella2026[[POPOLAZIONE PER DIFFERENZA ]])</f>
        <v>8.0149137151052676E-5</v>
      </c>
      <c r="Q4724" s="3">
        <f>+Tabella2026[[#This Row],[INCIDENZA POPOLAZIONE PER DIFFERENZA]]*(PLAFOND-SUM(Tabella2026[CONTRIBUTO SULLA BASE DELLA POPOLAZIONE]))</f>
        <v>23595.845865417141</v>
      </c>
      <c r="R4724" s="3">
        <f>+Tabella2026[[#This Row],[CONTRIBUTO SULLA BASE DELLA POPOLAZIONE]]+Tabella2026[[#This Row],[CONTRIBUTO SULLA BASE DEL REDDITO]]</f>
        <v>32111.645365256511</v>
      </c>
      <c r="S4724" s="3">
        <f>+Tabella2026[[#This Row],[CONTRIBUTO TOTALE]]/(PLAFOND/N_TESSERE)</f>
        <v>64.223290730513014</v>
      </c>
      <c r="T4724" s="3">
        <f>+MAX(CEILING(Tabella2026[[#This Row],[preDEF1]],1),1)</f>
        <v>65</v>
      </c>
      <c r="U4724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4724" s="21">
        <f>+Tabella2026[[#This Row],[DEF - n. card]]*(PLAFOND/N_TESSERE)</f>
        <v>32500</v>
      </c>
      <c r="W4724" s="18"/>
    </row>
    <row r="4725" spans="2:23" x14ac:dyDescent="0.25">
      <c r="B4725" s="1" t="s">
        <v>9600</v>
      </c>
      <c r="C4725" s="2">
        <v>102018</v>
      </c>
      <c r="D4725" s="1" t="s">
        <v>9601</v>
      </c>
      <c r="E4725" s="1" t="s">
        <v>61</v>
      </c>
      <c r="F4725" s="1" t="s">
        <v>607</v>
      </c>
      <c r="G4725" s="1" t="s">
        <v>4778</v>
      </c>
      <c r="H4725" s="1" t="s">
        <v>15836</v>
      </c>
      <c r="I4725" s="5">
        <v>1705</v>
      </c>
      <c r="J4725" s="5">
        <v>16320410</v>
      </c>
      <c r="K4725" s="3">
        <f>+Tabella2026[[#This Row],[POP_2024]]/SUM(Tabella2026[POP_2024])</f>
        <v>2.8926023078657204E-5</v>
      </c>
      <c r="L4725" s="3">
        <f>+Tabella2026[[#This Row],[INCIDENZA POPOLAZIONE]]*(PLAFOND/2)</f>
        <v>8515.7994998393715</v>
      </c>
      <c r="M4725" s="3">
        <f>+IFERROR(Tabella2026[[#This Row],[reddito_2024]]/Tabella2026[[#This Row],[POP_2024]],"")</f>
        <v>9572.0879765395894</v>
      </c>
      <c r="N4725" s="3">
        <f>+IF(Tabella2026[[#This Row],[REDDITO COMPLESSIVO PROCAPITE]]&lt;media_aggr_reddito_pc,(media_aggr_reddito_pc-Tabella2026[[#This Row],[REDDITO COMPLESSIVO PROCAPITE]]),0)</f>
        <v>8252.9780860691517</v>
      </c>
      <c r="O4725" s="3">
        <f>+Tabella2026[[#This Row],[DIFFERENZA REDDITO INFERIORE ALLA MEDIA DALLA MEDIA]]*Tabella2026[[#This Row],[POP_2024]]</f>
        <v>14071327.636747904</v>
      </c>
      <c r="P4725" s="3">
        <f>+Tabella2026[[#This Row],[POPOLAZIONE PER DIFFERENZA ]]/SUM(Tabella2026[[POPOLAZIONE PER DIFFERENZA ]])</f>
        <v>1.2483830077654232E-4</v>
      </c>
      <c r="Q4725" s="3">
        <f>+Tabella2026[[#This Row],[INCIDENZA POPOLAZIONE PER DIFFERENZA]]*(PLAFOND-SUM(Tabella2026[CONTRIBUTO SULLA BASE DELLA POPOLAZIONE]))</f>
        <v>36752.302119888627</v>
      </c>
      <c r="R4725" s="3">
        <f>+Tabella2026[[#This Row],[CONTRIBUTO SULLA BASE DELLA POPOLAZIONE]]+Tabella2026[[#This Row],[CONTRIBUTO SULLA BASE DEL REDDITO]]</f>
        <v>45268.101619727997</v>
      </c>
      <c r="S4725" s="3">
        <f>+Tabella2026[[#This Row],[CONTRIBUTO TOTALE]]/(PLAFOND/N_TESSERE)</f>
        <v>90.536203239456</v>
      </c>
      <c r="T4725" s="3">
        <f>+MAX(CEILING(Tabella2026[[#This Row],[preDEF1]],1),1)</f>
        <v>91</v>
      </c>
      <c r="U4725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4725" s="21">
        <f>+Tabella2026[[#This Row],[DEF - n. card]]*(PLAFOND/N_TESSERE)</f>
        <v>45500</v>
      </c>
      <c r="W4725" s="18"/>
    </row>
    <row r="4726" spans="2:23" x14ac:dyDescent="0.25">
      <c r="B4726" s="1" t="s">
        <v>9407</v>
      </c>
      <c r="C4726" s="2">
        <v>6185</v>
      </c>
      <c r="D4726" s="1" t="s">
        <v>9408</v>
      </c>
      <c r="E4726" s="1" t="s">
        <v>18</v>
      </c>
      <c r="F4726" s="1" t="s">
        <v>138</v>
      </c>
      <c r="G4726" s="1" t="s">
        <v>4778</v>
      </c>
      <c r="H4726" s="1" t="s">
        <v>15835</v>
      </c>
      <c r="I4726" s="5">
        <v>1703</v>
      </c>
      <c r="J4726" s="5">
        <v>32674510</v>
      </c>
      <c r="K4726" s="3">
        <f>+Tabella2026[[#This Row],[POP_2024]]/SUM(Tabella2026[POP_2024])</f>
        <v>2.8892092259796608E-5</v>
      </c>
      <c r="L4726" s="3">
        <f>+Tabella2026[[#This Row],[INCIDENZA POPOLAZIONE]]*(PLAFOND/2)</f>
        <v>8505.8102922149264</v>
      </c>
      <c r="M4726" s="3">
        <f>+IFERROR(Tabella2026[[#This Row],[reddito_2024]]/Tabella2026[[#This Row],[POP_2024]],"")</f>
        <v>19186.441573693482</v>
      </c>
      <c r="N4726" s="3">
        <f>+IF(Tabella2026[[#This Row],[REDDITO COMPLESSIVO PROCAPITE]]&lt;media_aggr_reddito_pc,(media_aggr_reddito_pc-Tabella2026[[#This Row],[REDDITO COMPLESSIVO PROCAPITE]]),0)</f>
        <v>0</v>
      </c>
      <c r="O4726" s="3">
        <f>+Tabella2026[[#This Row],[DIFFERENZA REDDITO INFERIORE ALLA MEDIA DALLA MEDIA]]*Tabella2026[[#This Row],[POP_2024]]</f>
        <v>0</v>
      </c>
      <c r="P4726" s="3">
        <f>+Tabella2026[[#This Row],[POPOLAZIONE PER DIFFERENZA ]]/SUM(Tabella2026[[POPOLAZIONE PER DIFFERENZA ]])</f>
        <v>0</v>
      </c>
      <c r="Q4726" s="3">
        <f>+Tabella2026[[#This Row],[INCIDENZA POPOLAZIONE PER DIFFERENZA]]*(PLAFOND-SUM(Tabella2026[CONTRIBUTO SULLA BASE DELLA POPOLAZIONE]))</f>
        <v>0</v>
      </c>
      <c r="R4726" s="3">
        <f>+Tabella2026[[#This Row],[CONTRIBUTO SULLA BASE DELLA POPOLAZIONE]]+Tabella2026[[#This Row],[CONTRIBUTO SULLA BASE DEL REDDITO]]</f>
        <v>8505.8102922149264</v>
      </c>
      <c r="S4726" s="3">
        <f>+Tabella2026[[#This Row],[CONTRIBUTO TOTALE]]/(PLAFOND/N_TESSERE)</f>
        <v>17.011620584429853</v>
      </c>
      <c r="T4726" s="3">
        <f>+MAX(CEILING(Tabella2026[[#This Row],[preDEF1]],1),1)</f>
        <v>18</v>
      </c>
      <c r="U4726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726" s="21">
        <f>+Tabella2026[[#This Row],[DEF - n. card]]*(PLAFOND/N_TESSERE)</f>
        <v>9000</v>
      </c>
      <c r="W4726" s="18"/>
    </row>
    <row r="4727" spans="2:23" x14ac:dyDescent="0.25">
      <c r="B4727" s="1" t="s">
        <v>9347</v>
      </c>
      <c r="C4727" s="2">
        <v>52010</v>
      </c>
      <c r="D4727" s="1" t="s">
        <v>9348</v>
      </c>
      <c r="E4727" s="1" t="s">
        <v>30</v>
      </c>
      <c r="F4727" s="1" t="s">
        <v>283</v>
      </c>
      <c r="G4727" s="1" t="s">
        <v>4778</v>
      </c>
      <c r="H4727" s="1" t="s">
        <v>15834</v>
      </c>
      <c r="I4727" s="5">
        <v>1702</v>
      </c>
      <c r="J4727" s="5">
        <v>28259793</v>
      </c>
      <c r="K4727" s="3">
        <f>+Tabella2026[[#This Row],[POP_2024]]/SUM(Tabella2026[POP_2024])</f>
        <v>2.8875126850366312E-5</v>
      </c>
      <c r="L4727" s="3">
        <f>+Tabella2026[[#This Row],[INCIDENZA POPOLAZIONE]]*(PLAFOND/2)</f>
        <v>8500.8156884027048</v>
      </c>
      <c r="M4727" s="3">
        <f>+IFERROR(Tabella2026[[#This Row],[reddito_2024]]/Tabella2026[[#This Row],[POP_2024]],"")</f>
        <v>16603.873678025851</v>
      </c>
      <c r="N4727" s="3">
        <f>+IF(Tabella2026[[#This Row],[REDDITO COMPLESSIVO PROCAPITE]]&lt;media_aggr_reddito_pc,(media_aggr_reddito_pc-Tabella2026[[#This Row],[REDDITO COMPLESSIVO PROCAPITE]]),0)</f>
        <v>1221.1923845828896</v>
      </c>
      <c r="O4727" s="3">
        <f>+Tabella2026[[#This Row],[DIFFERENZA REDDITO INFERIORE ALLA MEDIA DALLA MEDIA]]*Tabella2026[[#This Row],[POP_2024]]</f>
        <v>2078469.4385600782</v>
      </c>
      <c r="P4727" s="3">
        <f>+Tabella2026[[#This Row],[POPOLAZIONE PER DIFFERENZA ]]/SUM(Tabella2026[[POPOLAZIONE PER DIFFERENZA ]])</f>
        <v>1.8439808923799751E-5</v>
      </c>
      <c r="Q4727" s="3">
        <f>+Tabella2026[[#This Row],[INCIDENZA POPOLAZIONE PER DIFFERENZA]]*(PLAFOND-SUM(Tabella2026[CONTRIBUTO SULLA BASE DELLA POPOLAZIONE]))</f>
        <v>5428.6659173099761</v>
      </c>
      <c r="R4727" s="3">
        <f>+Tabella2026[[#This Row],[CONTRIBUTO SULLA BASE DELLA POPOLAZIONE]]+Tabella2026[[#This Row],[CONTRIBUTO SULLA BASE DEL REDDITO]]</f>
        <v>13929.481605712681</v>
      </c>
      <c r="S4727" s="3">
        <f>+Tabella2026[[#This Row],[CONTRIBUTO TOTALE]]/(PLAFOND/N_TESSERE)</f>
        <v>27.858963211425362</v>
      </c>
      <c r="T4727" s="3">
        <f>+MAX(CEILING(Tabella2026[[#This Row],[preDEF1]],1),1)</f>
        <v>28</v>
      </c>
      <c r="U4727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4727" s="21">
        <f>+Tabella2026[[#This Row],[DEF - n. card]]*(PLAFOND/N_TESSERE)</f>
        <v>14000</v>
      </c>
      <c r="W4727" s="18"/>
    </row>
    <row r="4728" spans="2:23" x14ac:dyDescent="0.25">
      <c r="B4728" s="1" t="s">
        <v>9770</v>
      </c>
      <c r="C4728" s="2">
        <v>9045</v>
      </c>
      <c r="D4728" s="1" t="s">
        <v>9771</v>
      </c>
      <c r="E4728" s="1" t="s">
        <v>24</v>
      </c>
      <c r="F4728" s="1" t="s">
        <v>246</v>
      </c>
      <c r="G4728" s="1" t="s">
        <v>4778</v>
      </c>
      <c r="H4728" s="1" t="s">
        <v>15835</v>
      </c>
      <c r="I4728" s="5">
        <v>1702</v>
      </c>
      <c r="J4728" s="5">
        <v>25351811</v>
      </c>
      <c r="K4728" s="3">
        <f>+Tabella2026[[#This Row],[POP_2024]]/SUM(Tabella2026[POP_2024])</f>
        <v>2.8875126850366312E-5</v>
      </c>
      <c r="L4728" s="3">
        <f>+Tabella2026[[#This Row],[INCIDENZA POPOLAZIONE]]*(PLAFOND/2)</f>
        <v>8500.8156884027048</v>
      </c>
      <c r="M4728" s="3">
        <f>+IFERROR(Tabella2026[[#This Row],[reddito_2024]]/Tabella2026[[#This Row],[POP_2024]],"")</f>
        <v>14895.306110458285</v>
      </c>
      <c r="N4728" s="3">
        <f>+IF(Tabella2026[[#This Row],[REDDITO COMPLESSIVO PROCAPITE]]&lt;media_aggr_reddito_pc,(media_aggr_reddito_pc-Tabella2026[[#This Row],[REDDITO COMPLESSIVO PROCAPITE]]),0)</f>
        <v>2929.7599521504562</v>
      </c>
      <c r="O4728" s="3">
        <f>+Tabella2026[[#This Row],[DIFFERENZA REDDITO INFERIORE ALLA MEDIA DALLA MEDIA]]*Tabella2026[[#This Row],[POP_2024]]</f>
        <v>4986451.4385600761</v>
      </c>
      <c r="P4728" s="3">
        <f>+Tabella2026[[#This Row],[POPOLAZIONE PER DIFFERENZA ]]/SUM(Tabella2026[[POPOLAZIONE PER DIFFERENZA ]])</f>
        <v>4.4238904854215595E-5</v>
      </c>
      <c r="Q4728" s="3">
        <f>+Tabella2026[[#This Row],[INCIDENZA POPOLAZIONE PER DIFFERENZA]]*(PLAFOND-SUM(Tabella2026[CONTRIBUTO SULLA BASE DELLA POPOLAZIONE]))</f>
        <v>13023.900409902484</v>
      </c>
      <c r="R4728" s="3">
        <f>+Tabella2026[[#This Row],[CONTRIBUTO SULLA BASE DELLA POPOLAZIONE]]+Tabella2026[[#This Row],[CONTRIBUTO SULLA BASE DEL REDDITO]]</f>
        <v>21524.716098305187</v>
      </c>
      <c r="S4728" s="3">
        <f>+Tabella2026[[#This Row],[CONTRIBUTO TOTALE]]/(PLAFOND/N_TESSERE)</f>
        <v>43.049432196610375</v>
      </c>
      <c r="T4728" s="3">
        <f>+MAX(CEILING(Tabella2026[[#This Row],[preDEF1]],1),1)</f>
        <v>44</v>
      </c>
      <c r="U4728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4728" s="21">
        <f>+Tabella2026[[#This Row],[DEF - n. card]]*(PLAFOND/N_TESSERE)</f>
        <v>22000</v>
      </c>
      <c r="W4728" s="18"/>
    </row>
    <row r="4729" spans="2:23" x14ac:dyDescent="0.25">
      <c r="B4729" s="1" t="s">
        <v>9503</v>
      </c>
      <c r="C4729" s="2">
        <v>46010</v>
      </c>
      <c r="D4729" s="1" t="s">
        <v>9504</v>
      </c>
      <c r="E4729" s="1" t="s">
        <v>30</v>
      </c>
      <c r="F4729" s="1" t="s">
        <v>142</v>
      </c>
      <c r="G4729" s="1" t="s">
        <v>4778</v>
      </c>
      <c r="H4729" s="1" t="s">
        <v>15834</v>
      </c>
      <c r="I4729" s="5">
        <v>1701</v>
      </c>
      <c r="J4729" s="5">
        <v>29025540</v>
      </c>
      <c r="K4729" s="3">
        <f>+Tabella2026[[#This Row],[POP_2024]]/SUM(Tabella2026[POP_2024])</f>
        <v>2.8858161440936012E-5</v>
      </c>
      <c r="L4729" s="3">
        <f>+Tabella2026[[#This Row],[INCIDENZA POPOLAZIONE]]*(PLAFOND/2)</f>
        <v>8495.8210845904814</v>
      </c>
      <c r="M4729" s="3">
        <f>+IFERROR(Tabella2026[[#This Row],[reddito_2024]]/Tabella2026[[#This Row],[POP_2024]],"")</f>
        <v>17063.809523809523</v>
      </c>
      <c r="N4729" s="3">
        <f>+IF(Tabella2026[[#This Row],[REDDITO COMPLESSIVO PROCAPITE]]&lt;media_aggr_reddito_pc,(media_aggr_reddito_pc-Tabella2026[[#This Row],[REDDITO COMPLESSIVO PROCAPITE]]),0)</f>
        <v>761.25653879921811</v>
      </c>
      <c r="O4729" s="3">
        <f>+Tabella2026[[#This Row],[DIFFERENZA REDDITO INFERIORE ALLA MEDIA DALLA MEDIA]]*Tabella2026[[#This Row],[POP_2024]]</f>
        <v>1294897.3724974699</v>
      </c>
      <c r="P4729" s="3">
        <f>+Tabella2026[[#This Row],[POPOLAZIONE PER DIFFERENZA ]]/SUM(Tabella2026[[POPOLAZIONE PER DIFFERENZA ]])</f>
        <v>1.1488097771274261E-5</v>
      </c>
      <c r="Q4729" s="3">
        <f>+Tabella2026[[#This Row],[INCIDENZA POPOLAZIONE PER DIFFERENZA]]*(PLAFOND-SUM(Tabella2026[CONTRIBUTO SULLA BASE DELLA POPOLAZIONE]))</f>
        <v>3382.0873677898276</v>
      </c>
      <c r="R4729" s="3">
        <f>+Tabella2026[[#This Row],[CONTRIBUTO SULLA BASE DELLA POPOLAZIONE]]+Tabella2026[[#This Row],[CONTRIBUTO SULLA BASE DEL REDDITO]]</f>
        <v>11877.908452380309</v>
      </c>
      <c r="S4729" s="3">
        <f>+Tabella2026[[#This Row],[CONTRIBUTO TOTALE]]/(PLAFOND/N_TESSERE)</f>
        <v>23.755816904760618</v>
      </c>
      <c r="T4729" s="3">
        <f>+MAX(CEILING(Tabella2026[[#This Row],[preDEF1]],1),1)</f>
        <v>24</v>
      </c>
      <c r="U4729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729" s="21">
        <f>+Tabella2026[[#This Row],[DEF - n. card]]*(PLAFOND/N_TESSERE)</f>
        <v>12000</v>
      </c>
      <c r="W4729" s="18"/>
    </row>
    <row r="4730" spans="2:23" x14ac:dyDescent="0.25">
      <c r="B4730" s="1" t="s">
        <v>9555</v>
      </c>
      <c r="C4730" s="2">
        <v>19051</v>
      </c>
      <c r="D4730" s="1" t="s">
        <v>9556</v>
      </c>
      <c r="E4730" s="1" t="s">
        <v>12</v>
      </c>
      <c r="F4730" s="1" t="s">
        <v>193</v>
      </c>
      <c r="G4730" s="1" t="s">
        <v>4778</v>
      </c>
      <c r="H4730" s="1" t="s">
        <v>15835</v>
      </c>
      <c r="I4730" s="5">
        <v>1701</v>
      </c>
      <c r="J4730" s="5">
        <v>30595612</v>
      </c>
      <c r="K4730" s="3">
        <f>+Tabella2026[[#This Row],[POP_2024]]/SUM(Tabella2026[POP_2024])</f>
        <v>2.8858161440936012E-5</v>
      </c>
      <c r="L4730" s="3">
        <f>+Tabella2026[[#This Row],[INCIDENZA POPOLAZIONE]]*(PLAFOND/2)</f>
        <v>8495.8210845904814</v>
      </c>
      <c r="M4730" s="3">
        <f>+IFERROR(Tabella2026[[#This Row],[reddito_2024]]/Tabella2026[[#This Row],[POP_2024]],"")</f>
        <v>17986.838330393886</v>
      </c>
      <c r="N4730" s="3">
        <f>+IF(Tabella2026[[#This Row],[REDDITO COMPLESSIVO PROCAPITE]]&lt;media_aggr_reddito_pc,(media_aggr_reddito_pc-Tabella2026[[#This Row],[REDDITO COMPLESSIVO PROCAPITE]]),0)</f>
        <v>0</v>
      </c>
      <c r="O4730" s="3">
        <f>+Tabella2026[[#This Row],[DIFFERENZA REDDITO INFERIORE ALLA MEDIA DALLA MEDIA]]*Tabella2026[[#This Row],[POP_2024]]</f>
        <v>0</v>
      </c>
      <c r="P4730" s="3">
        <f>+Tabella2026[[#This Row],[POPOLAZIONE PER DIFFERENZA ]]/SUM(Tabella2026[[POPOLAZIONE PER DIFFERENZA ]])</f>
        <v>0</v>
      </c>
      <c r="Q4730" s="3">
        <f>+Tabella2026[[#This Row],[INCIDENZA POPOLAZIONE PER DIFFERENZA]]*(PLAFOND-SUM(Tabella2026[CONTRIBUTO SULLA BASE DELLA POPOLAZIONE]))</f>
        <v>0</v>
      </c>
      <c r="R4730" s="3">
        <f>+Tabella2026[[#This Row],[CONTRIBUTO SULLA BASE DELLA POPOLAZIONE]]+Tabella2026[[#This Row],[CONTRIBUTO SULLA BASE DEL REDDITO]]</f>
        <v>8495.8210845904814</v>
      </c>
      <c r="S4730" s="3">
        <f>+Tabella2026[[#This Row],[CONTRIBUTO TOTALE]]/(PLAFOND/N_TESSERE)</f>
        <v>16.991642169180963</v>
      </c>
      <c r="T4730" s="3">
        <f>+MAX(CEILING(Tabella2026[[#This Row],[preDEF1]],1),1)</f>
        <v>17</v>
      </c>
      <c r="U4730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30" s="21">
        <f>+Tabella2026[[#This Row],[DEF - n. card]]*(PLAFOND/N_TESSERE)</f>
        <v>8500</v>
      </c>
      <c r="W4730" s="18"/>
    </row>
    <row r="4731" spans="2:23" x14ac:dyDescent="0.25">
      <c r="B4731" s="1" t="s">
        <v>9403</v>
      </c>
      <c r="C4731" s="2">
        <v>60080</v>
      </c>
      <c r="D4731" s="1" t="s">
        <v>9404</v>
      </c>
      <c r="E4731" s="1" t="s">
        <v>8</v>
      </c>
      <c r="F4731" s="1" t="s">
        <v>397</v>
      </c>
      <c r="G4731" s="1" t="s">
        <v>4778</v>
      </c>
      <c r="H4731" s="1" t="s">
        <v>15834</v>
      </c>
      <c r="I4731" s="5">
        <v>1701</v>
      </c>
      <c r="J4731" s="5">
        <v>22547039</v>
      </c>
      <c r="K4731" s="3">
        <f>+Tabella2026[[#This Row],[POP_2024]]/SUM(Tabella2026[POP_2024])</f>
        <v>2.8858161440936012E-5</v>
      </c>
      <c r="L4731" s="3">
        <f>+Tabella2026[[#This Row],[INCIDENZA POPOLAZIONE]]*(PLAFOND/2)</f>
        <v>8495.8210845904814</v>
      </c>
      <c r="M4731" s="3">
        <f>+IFERROR(Tabella2026[[#This Row],[reddito_2024]]/Tabella2026[[#This Row],[POP_2024]],"")</f>
        <v>13255.166960611405</v>
      </c>
      <c r="N4731" s="3">
        <f>+IF(Tabella2026[[#This Row],[REDDITO COMPLESSIVO PROCAPITE]]&lt;media_aggr_reddito_pc,(media_aggr_reddito_pc-Tabella2026[[#This Row],[REDDITO COMPLESSIVO PROCAPITE]]),0)</f>
        <v>4569.8991019973364</v>
      </c>
      <c r="O4731" s="3">
        <f>+Tabella2026[[#This Row],[DIFFERENZA REDDITO INFERIORE ALLA MEDIA DALLA MEDIA]]*Tabella2026[[#This Row],[POP_2024]]</f>
        <v>7773398.3724974692</v>
      </c>
      <c r="P4731" s="3">
        <f>+Tabella2026[[#This Row],[POPOLAZIONE PER DIFFERENZA ]]/SUM(Tabella2026[[POPOLAZIONE PER DIFFERENZA ]])</f>
        <v>6.8964199337341405E-5</v>
      </c>
      <c r="Q4731" s="3">
        <f>+Tabella2026[[#This Row],[INCIDENZA POPOLAZIONE PER DIFFERENZA]]*(PLAFOND-SUM(Tabella2026[CONTRIBUTO SULLA BASE DELLA POPOLAZIONE]))</f>
        <v>20303.008561763891</v>
      </c>
      <c r="R4731" s="3">
        <f>+Tabella2026[[#This Row],[CONTRIBUTO SULLA BASE DELLA POPOLAZIONE]]+Tabella2026[[#This Row],[CONTRIBUTO SULLA BASE DEL REDDITO]]</f>
        <v>28798.829646354374</v>
      </c>
      <c r="S4731" s="3">
        <f>+Tabella2026[[#This Row],[CONTRIBUTO TOTALE]]/(PLAFOND/N_TESSERE)</f>
        <v>57.597659292708748</v>
      </c>
      <c r="T4731" s="3">
        <f>+MAX(CEILING(Tabella2026[[#This Row],[preDEF1]],1),1)</f>
        <v>58</v>
      </c>
      <c r="U4731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4731" s="21">
        <f>+Tabella2026[[#This Row],[DEF - n. card]]*(PLAFOND/N_TESSERE)</f>
        <v>29000</v>
      </c>
      <c r="W4731" s="18"/>
    </row>
    <row r="4732" spans="2:23" x14ac:dyDescent="0.25">
      <c r="B4732" s="1" t="s">
        <v>9519</v>
      </c>
      <c r="C4732" s="2">
        <v>29032</v>
      </c>
      <c r="D4732" s="1" t="s">
        <v>9520</v>
      </c>
      <c r="E4732" s="1" t="s">
        <v>38</v>
      </c>
      <c r="F4732" s="1" t="s">
        <v>314</v>
      </c>
      <c r="G4732" s="1" t="s">
        <v>4778</v>
      </c>
      <c r="H4732" s="1" t="s">
        <v>15835</v>
      </c>
      <c r="I4732" s="5">
        <v>1700</v>
      </c>
      <c r="J4732" s="5">
        <v>34831079</v>
      </c>
      <c r="K4732" s="3">
        <f>+Tabella2026[[#This Row],[POP_2024]]/SUM(Tabella2026[POP_2024])</f>
        <v>2.8841196031505716E-5</v>
      </c>
      <c r="L4732" s="3">
        <f>+Tabella2026[[#This Row],[INCIDENZA POPOLAZIONE]]*(PLAFOND/2)</f>
        <v>8490.8264807782598</v>
      </c>
      <c r="M4732" s="3">
        <f>+IFERROR(Tabella2026[[#This Row],[reddito_2024]]/Tabella2026[[#This Row],[POP_2024]],"")</f>
        <v>20488.87</v>
      </c>
      <c r="N4732" s="3">
        <f>+IF(Tabella2026[[#This Row],[REDDITO COMPLESSIVO PROCAPITE]]&lt;media_aggr_reddito_pc,(media_aggr_reddito_pc-Tabella2026[[#This Row],[REDDITO COMPLESSIVO PROCAPITE]]),0)</f>
        <v>0</v>
      </c>
      <c r="O4732" s="3">
        <f>+Tabella2026[[#This Row],[DIFFERENZA REDDITO INFERIORE ALLA MEDIA DALLA MEDIA]]*Tabella2026[[#This Row],[POP_2024]]</f>
        <v>0</v>
      </c>
      <c r="P4732" s="3">
        <f>+Tabella2026[[#This Row],[POPOLAZIONE PER DIFFERENZA ]]/SUM(Tabella2026[[POPOLAZIONE PER DIFFERENZA ]])</f>
        <v>0</v>
      </c>
      <c r="Q4732" s="3">
        <f>+Tabella2026[[#This Row],[INCIDENZA POPOLAZIONE PER DIFFERENZA]]*(PLAFOND-SUM(Tabella2026[CONTRIBUTO SULLA BASE DELLA POPOLAZIONE]))</f>
        <v>0</v>
      </c>
      <c r="R4732" s="3">
        <f>+Tabella2026[[#This Row],[CONTRIBUTO SULLA BASE DELLA POPOLAZIONE]]+Tabella2026[[#This Row],[CONTRIBUTO SULLA BASE DEL REDDITO]]</f>
        <v>8490.8264807782598</v>
      </c>
      <c r="S4732" s="3">
        <f>+Tabella2026[[#This Row],[CONTRIBUTO TOTALE]]/(PLAFOND/N_TESSERE)</f>
        <v>16.98165296155652</v>
      </c>
      <c r="T4732" s="3">
        <f>+MAX(CEILING(Tabella2026[[#This Row],[preDEF1]],1),1)</f>
        <v>17</v>
      </c>
      <c r="U4732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32" s="21">
        <f>+Tabella2026[[#This Row],[DEF - n. card]]*(PLAFOND/N_TESSERE)</f>
        <v>8500</v>
      </c>
      <c r="W4732" s="18"/>
    </row>
    <row r="4733" spans="2:23" x14ac:dyDescent="0.25">
      <c r="B4733" s="1" t="s">
        <v>9602</v>
      </c>
      <c r="C4733" s="2">
        <v>20043</v>
      </c>
      <c r="D4733" s="1" t="s">
        <v>9603</v>
      </c>
      <c r="E4733" s="1" t="s">
        <v>12</v>
      </c>
      <c r="F4733" s="1" t="s">
        <v>332</v>
      </c>
      <c r="G4733" s="1" t="s">
        <v>4778</v>
      </c>
      <c r="H4733" s="1" t="s">
        <v>15835</v>
      </c>
      <c r="I4733" s="5">
        <v>1700</v>
      </c>
      <c r="J4733" s="5">
        <v>36697616</v>
      </c>
      <c r="K4733" s="3">
        <f>+Tabella2026[[#This Row],[POP_2024]]/SUM(Tabella2026[POP_2024])</f>
        <v>2.8841196031505716E-5</v>
      </c>
      <c r="L4733" s="3">
        <f>+Tabella2026[[#This Row],[INCIDENZA POPOLAZIONE]]*(PLAFOND/2)</f>
        <v>8490.8264807782598</v>
      </c>
      <c r="M4733" s="3">
        <f>+IFERROR(Tabella2026[[#This Row],[reddito_2024]]/Tabella2026[[#This Row],[POP_2024]],"")</f>
        <v>21586.832941176472</v>
      </c>
      <c r="N4733" s="3">
        <f>+IF(Tabella2026[[#This Row],[REDDITO COMPLESSIVO PROCAPITE]]&lt;media_aggr_reddito_pc,(media_aggr_reddito_pc-Tabella2026[[#This Row],[REDDITO COMPLESSIVO PROCAPITE]]),0)</f>
        <v>0</v>
      </c>
      <c r="O4733" s="3">
        <f>+Tabella2026[[#This Row],[DIFFERENZA REDDITO INFERIORE ALLA MEDIA DALLA MEDIA]]*Tabella2026[[#This Row],[POP_2024]]</f>
        <v>0</v>
      </c>
      <c r="P4733" s="3">
        <f>+Tabella2026[[#This Row],[POPOLAZIONE PER DIFFERENZA ]]/SUM(Tabella2026[[POPOLAZIONE PER DIFFERENZA ]])</f>
        <v>0</v>
      </c>
      <c r="Q4733" s="3">
        <f>+Tabella2026[[#This Row],[INCIDENZA POPOLAZIONE PER DIFFERENZA]]*(PLAFOND-SUM(Tabella2026[CONTRIBUTO SULLA BASE DELLA POPOLAZIONE]))</f>
        <v>0</v>
      </c>
      <c r="R4733" s="3">
        <f>+Tabella2026[[#This Row],[CONTRIBUTO SULLA BASE DELLA POPOLAZIONE]]+Tabella2026[[#This Row],[CONTRIBUTO SULLA BASE DEL REDDITO]]</f>
        <v>8490.8264807782598</v>
      </c>
      <c r="S4733" s="3">
        <f>+Tabella2026[[#This Row],[CONTRIBUTO TOTALE]]/(PLAFOND/N_TESSERE)</f>
        <v>16.98165296155652</v>
      </c>
      <c r="T4733" s="3">
        <f>+MAX(CEILING(Tabella2026[[#This Row],[preDEF1]],1),1)</f>
        <v>17</v>
      </c>
      <c r="U4733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33" s="21">
        <f>+Tabella2026[[#This Row],[DEF - n. card]]*(PLAFOND/N_TESSERE)</f>
        <v>8500</v>
      </c>
      <c r="W4733" s="18"/>
    </row>
    <row r="4734" spans="2:23" x14ac:dyDescent="0.25">
      <c r="B4734" s="1" t="s">
        <v>9465</v>
      </c>
      <c r="C4734" s="2">
        <v>68026</v>
      </c>
      <c r="D4734" s="1" t="s">
        <v>9466</v>
      </c>
      <c r="E4734" s="1" t="s">
        <v>96</v>
      </c>
      <c r="F4734" s="1" t="s">
        <v>95</v>
      </c>
      <c r="G4734" s="1" t="s">
        <v>4778</v>
      </c>
      <c r="H4734" s="1" t="s">
        <v>15836</v>
      </c>
      <c r="I4734" s="5">
        <v>1699</v>
      </c>
      <c r="J4734" s="5">
        <v>22468113</v>
      </c>
      <c r="K4734" s="3">
        <f>+Tabella2026[[#This Row],[POP_2024]]/SUM(Tabella2026[POP_2024])</f>
        <v>2.8824230622075419E-5</v>
      </c>
      <c r="L4734" s="3">
        <f>+Tabella2026[[#This Row],[INCIDENZA POPOLAZIONE]]*(PLAFOND/2)</f>
        <v>8485.8318769660364</v>
      </c>
      <c r="M4734" s="3">
        <f>+IFERROR(Tabella2026[[#This Row],[reddito_2024]]/Tabella2026[[#This Row],[POP_2024]],"")</f>
        <v>13224.316068275457</v>
      </c>
      <c r="N4734" s="3">
        <f>+IF(Tabella2026[[#This Row],[REDDITO COMPLESSIVO PROCAPITE]]&lt;media_aggr_reddito_pc,(media_aggr_reddito_pc-Tabella2026[[#This Row],[REDDITO COMPLESSIVO PROCAPITE]]),0)</f>
        <v>4600.7499943332841</v>
      </c>
      <c r="O4734" s="3">
        <f>+Tabella2026[[#This Row],[DIFFERENZA REDDITO INFERIORE ALLA MEDIA DALLA MEDIA]]*Tabella2026[[#This Row],[POP_2024]]</f>
        <v>7816674.2403722499</v>
      </c>
      <c r="P4734" s="3">
        <f>+Tabella2026[[#This Row],[POPOLAZIONE PER DIFFERENZA ]]/SUM(Tabella2026[[POPOLAZIONE PER DIFFERENZA ]])</f>
        <v>6.9348135093055666E-5</v>
      </c>
      <c r="Q4734" s="3">
        <f>+Tabella2026[[#This Row],[INCIDENZA POPOLAZIONE PER DIFFERENZA]]*(PLAFOND-SUM(Tabella2026[CONTRIBUTO SULLA BASE DELLA POPOLAZIONE]))</f>
        <v>20416.038960294351</v>
      </c>
      <c r="R4734" s="3">
        <f>+Tabella2026[[#This Row],[CONTRIBUTO SULLA BASE DELLA POPOLAZIONE]]+Tabella2026[[#This Row],[CONTRIBUTO SULLA BASE DEL REDDITO]]</f>
        <v>28901.870837260387</v>
      </c>
      <c r="S4734" s="3">
        <f>+Tabella2026[[#This Row],[CONTRIBUTO TOTALE]]/(PLAFOND/N_TESSERE)</f>
        <v>57.803741674520772</v>
      </c>
      <c r="T4734" s="3">
        <f>+MAX(CEILING(Tabella2026[[#This Row],[preDEF1]],1),1)</f>
        <v>58</v>
      </c>
      <c r="U4734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4734" s="21">
        <f>+Tabella2026[[#This Row],[DEF - n. card]]*(PLAFOND/N_TESSERE)</f>
        <v>29000</v>
      </c>
      <c r="W4734" s="18"/>
    </row>
    <row r="4735" spans="2:23" x14ac:dyDescent="0.25">
      <c r="B4735" s="1" t="s">
        <v>9379</v>
      </c>
      <c r="C4735" s="2">
        <v>79118</v>
      </c>
      <c r="D4735" s="1" t="s">
        <v>9380</v>
      </c>
      <c r="E4735" s="1" t="s">
        <v>61</v>
      </c>
      <c r="F4735" s="1" t="s">
        <v>148</v>
      </c>
      <c r="G4735" s="1" t="s">
        <v>4778</v>
      </c>
      <c r="H4735" s="1" t="s">
        <v>15836</v>
      </c>
      <c r="I4735" s="5">
        <v>1699</v>
      </c>
      <c r="J4735" s="5">
        <v>20199854</v>
      </c>
      <c r="K4735" s="3">
        <f>+Tabella2026[[#This Row],[POP_2024]]/SUM(Tabella2026[POP_2024])</f>
        <v>2.8824230622075419E-5</v>
      </c>
      <c r="L4735" s="3">
        <f>+Tabella2026[[#This Row],[INCIDENZA POPOLAZIONE]]*(PLAFOND/2)</f>
        <v>8485.8318769660364</v>
      </c>
      <c r="M4735" s="3">
        <f>+IFERROR(Tabella2026[[#This Row],[reddito_2024]]/Tabella2026[[#This Row],[POP_2024]],"")</f>
        <v>11889.260741612714</v>
      </c>
      <c r="N4735" s="3">
        <f>+IF(Tabella2026[[#This Row],[REDDITO COMPLESSIVO PROCAPITE]]&lt;media_aggr_reddito_pc,(media_aggr_reddito_pc-Tabella2026[[#This Row],[REDDITO COMPLESSIVO PROCAPITE]]),0)</f>
        <v>5935.8053209960271</v>
      </c>
      <c r="O4735" s="3">
        <f>+Tabella2026[[#This Row],[DIFFERENZA REDDITO INFERIORE ALLA MEDIA DALLA MEDIA]]*Tabella2026[[#This Row],[POP_2024]]</f>
        <v>10084933.24037225</v>
      </c>
      <c r="P4735" s="3">
        <f>+Tabella2026[[#This Row],[POPOLAZIONE PER DIFFERENZA ]]/SUM(Tabella2026[[POPOLAZIONE PER DIFFERENZA ]])</f>
        <v>8.9471723043747634E-5</v>
      </c>
      <c r="Q4735" s="3">
        <f>+Tabella2026[[#This Row],[INCIDENZA POPOLAZIONE PER DIFFERENZA]]*(PLAFOND-SUM(Tabella2026[CONTRIBUTO SULLA BASE DELLA POPOLAZIONE]))</f>
        <v>26340.408160287127</v>
      </c>
      <c r="R4735" s="3">
        <f>+Tabella2026[[#This Row],[CONTRIBUTO SULLA BASE DELLA POPOLAZIONE]]+Tabella2026[[#This Row],[CONTRIBUTO SULLA BASE DEL REDDITO]]</f>
        <v>34826.240037253163</v>
      </c>
      <c r="S4735" s="3">
        <f>+Tabella2026[[#This Row],[CONTRIBUTO TOTALE]]/(PLAFOND/N_TESSERE)</f>
        <v>69.652480074506329</v>
      </c>
      <c r="T4735" s="3">
        <f>+MAX(CEILING(Tabella2026[[#This Row],[preDEF1]],1),1)</f>
        <v>70</v>
      </c>
      <c r="U4735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4735" s="21">
        <f>+Tabella2026[[#This Row],[DEF - n. card]]*(PLAFOND/N_TESSERE)</f>
        <v>35000</v>
      </c>
      <c r="W4735" s="18"/>
    </row>
    <row r="4736" spans="2:23" x14ac:dyDescent="0.25">
      <c r="B4736" s="1" t="s">
        <v>9311</v>
      </c>
      <c r="C4736" s="2">
        <v>78013</v>
      </c>
      <c r="D4736" s="1" t="s">
        <v>9312</v>
      </c>
      <c r="E4736" s="1" t="s">
        <v>61</v>
      </c>
      <c r="F4736" s="1" t="s">
        <v>178</v>
      </c>
      <c r="G4736" s="1" t="s">
        <v>4778</v>
      </c>
      <c r="H4736" s="1" t="s">
        <v>15836</v>
      </c>
      <c r="I4736" s="5">
        <v>1698</v>
      </c>
      <c r="J4736" s="5">
        <v>16999767</v>
      </c>
      <c r="K4736" s="3">
        <f>+Tabella2026[[#This Row],[POP_2024]]/SUM(Tabella2026[POP_2024])</f>
        <v>2.880726521264512E-5</v>
      </c>
      <c r="L4736" s="3">
        <f>+Tabella2026[[#This Row],[INCIDENZA POPOLAZIONE]]*(PLAFOND/2)</f>
        <v>8480.8372731538129</v>
      </c>
      <c r="M4736" s="3">
        <f>+IFERROR(Tabella2026[[#This Row],[reddito_2024]]/Tabella2026[[#This Row],[POP_2024]],"")</f>
        <v>10011.641342756184</v>
      </c>
      <c r="N4736" s="3">
        <f>+IF(Tabella2026[[#This Row],[REDDITO COMPLESSIVO PROCAPITE]]&lt;media_aggr_reddito_pc,(media_aggr_reddito_pc-Tabella2026[[#This Row],[REDDITO COMPLESSIVO PROCAPITE]]),0)</f>
        <v>7813.4247198525572</v>
      </c>
      <c r="O4736" s="3">
        <f>+Tabella2026[[#This Row],[DIFFERENZA REDDITO INFERIORE ALLA MEDIA DALLA MEDIA]]*Tabella2026[[#This Row],[POP_2024]]</f>
        <v>13267195.174309643</v>
      </c>
      <c r="P4736" s="3">
        <f>+Tabella2026[[#This Row],[POPOLAZIONE PER DIFFERENZA ]]/SUM(Tabella2026[[POPOLAZIONE PER DIFFERENZA ]])</f>
        <v>1.1770418146658571E-4</v>
      </c>
      <c r="Q4736" s="3">
        <f>+Tabella2026[[#This Row],[INCIDENZA POPOLAZIONE PER DIFFERENZA]]*(PLAFOND-SUM(Tabella2026[CONTRIBUTO SULLA BASE DELLA POPOLAZIONE]))</f>
        <v>34652.022745626869</v>
      </c>
      <c r="R4736" s="3">
        <f>+Tabella2026[[#This Row],[CONTRIBUTO SULLA BASE DELLA POPOLAZIONE]]+Tabella2026[[#This Row],[CONTRIBUTO SULLA BASE DEL REDDITO]]</f>
        <v>43132.860018780681</v>
      </c>
      <c r="S4736" s="3">
        <f>+Tabella2026[[#This Row],[CONTRIBUTO TOTALE]]/(PLAFOND/N_TESSERE)</f>
        <v>86.265720037561366</v>
      </c>
      <c r="T4736" s="3">
        <f>+MAX(CEILING(Tabella2026[[#This Row],[preDEF1]],1),1)</f>
        <v>87</v>
      </c>
      <c r="U4736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4736" s="21">
        <f>+Tabella2026[[#This Row],[DEF - n. card]]*(PLAFOND/N_TESSERE)</f>
        <v>43500</v>
      </c>
      <c r="W4736" s="18"/>
    </row>
    <row r="4737" spans="2:23" x14ac:dyDescent="0.25">
      <c r="B4737" s="1" t="s">
        <v>9467</v>
      </c>
      <c r="C4737" s="2">
        <v>55024</v>
      </c>
      <c r="D4737" s="1" t="s">
        <v>9468</v>
      </c>
      <c r="E4737" s="1" t="s">
        <v>67</v>
      </c>
      <c r="F4737" s="1" t="s">
        <v>108</v>
      </c>
      <c r="G4737" s="1" t="s">
        <v>4778</v>
      </c>
      <c r="H4737" s="1" t="s">
        <v>15834</v>
      </c>
      <c r="I4737" s="5">
        <v>1697</v>
      </c>
      <c r="J4737" s="5">
        <v>24036000</v>
      </c>
      <c r="K4737" s="3">
        <f>+Tabella2026[[#This Row],[POP_2024]]/SUM(Tabella2026[POP_2024])</f>
        <v>2.8790299803214823E-5</v>
      </c>
      <c r="L4737" s="3">
        <f>+Tabella2026[[#This Row],[INCIDENZA POPOLAZIONE]]*(PLAFOND/2)</f>
        <v>8475.8426693415913</v>
      </c>
      <c r="M4737" s="3">
        <f>+IFERROR(Tabella2026[[#This Row],[reddito_2024]]/Tabella2026[[#This Row],[POP_2024]],"")</f>
        <v>14163.818503241013</v>
      </c>
      <c r="N4737" s="3">
        <f>+IF(Tabella2026[[#This Row],[REDDITO COMPLESSIVO PROCAPITE]]&lt;media_aggr_reddito_pc,(media_aggr_reddito_pc-Tabella2026[[#This Row],[REDDITO COMPLESSIVO PROCAPITE]]),0)</f>
        <v>3661.2475593677282</v>
      </c>
      <c r="O4737" s="3">
        <f>+Tabella2026[[#This Row],[DIFFERENZA REDDITO INFERIORE ALLA MEDIA DALLA MEDIA]]*Tabella2026[[#This Row],[POP_2024]]</f>
        <v>6213137.1082470343</v>
      </c>
      <c r="P4737" s="3">
        <f>+Tabella2026[[#This Row],[POPOLAZIONE PER DIFFERENZA ]]/SUM(Tabella2026[[POPOLAZIONE PER DIFFERENZA ]])</f>
        <v>5.5121840604409461E-5</v>
      </c>
      <c r="Q4737" s="3">
        <f>+Tabella2026[[#This Row],[INCIDENZA POPOLAZIONE PER DIFFERENZA]]*(PLAFOND-SUM(Tabella2026[CONTRIBUTO SULLA BASE DELLA POPOLAZIONE]))</f>
        <v>16227.828532557758</v>
      </c>
      <c r="R4737" s="3">
        <f>+Tabella2026[[#This Row],[CONTRIBUTO SULLA BASE DELLA POPOLAZIONE]]+Tabella2026[[#This Row],[CONTRIBUTO SULLA BASE DEL REDDITO]]</f>
        <v>24703.671201899349</v>
      </c>
      <c r="S4737" s="3">
        <f>+Tabella2026[[#This Row],[CONTRIBUTO TOTALE]]/(PLAFOND/N_TESSERE)</f>
        <v>49.407342403798701</v>
      </c>
      <c r="T4737" s="3">
        <f>+MAX(CEILING(Tabella2026[[#This Row],[preDEF1]],1),1)</f>
        <v>50</v>
      </c>
      <c r="U4737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4737" s="21">
        <f>+Tabella2026[[#This Row],[DEF - n. card]]*(PLAFOND/N_TESSERE)</f>
        <v>25000</v>
      </c>
      <c r="W4737" s="18"/>
    </row>
    <row r="4738" spans="2:23" x14ac:dyDescent="0.25">
      <c r="B4738" s="1" t="s">
        <v>9357</v>
      </c>
      <c r="C4738" s="2">
        <v>76028</v>
      </c>
      <c r="D4738" s="1" t="s">
        <v>9358</v>
      </c>
      <c r="E4738" s="1" t="s">
        <v>213</v>
      </c>
      <c r="F4738" s="1" t="s">
        <v>212</v>
      </c>
      <c r="G4738" s="1" t="s">
        <v>4778</v>
      </c>
      <c r="H4738" s="1" t="s">
        <v>15836</v>
      </c>
      <c r="I4738" s="5">
        <v>1696</v>
      </c>
      <c r="J4738" s="5">
        <v>20311605</v>
      </c>
      <c r="K4738" s="3">
        <f>+Tabella2026[[#This Row],[POP_2024]]/SUM(Tabella2026[POP_2024])</f>
        <v>2.8773334393784527E-5</v>
      </c>
      <c r="L4738" s="3">
        <f>+Tabella2026[[#This Row],[INCIDENZA POPOLAZIONE]]*(PLAFOND/2)</f>
        <v>8470.8480655293697</v>
      </c>
      <c r="M4738" s="3">
        <f>+IFERROR(Tabella2026[[#This Row],[reddito_2024]]/Tabella2026[[#This Row],[POP_2024]],"")</f>
        <v>11976.182193396226</v>
      </c>
      <c r="N4738" s="3">
        <f>+IF(Tabella2026[[#This Row],[REDDITO COMPLESSIVO PROCAPITE]]&lt;media_aggr_reddito_pc,(media_aggr_reddito_pc-Tabella2026[[#This Row],[REDDITO COMPLESSIVO PROCAPITE]]),0)</f>
        <v>5848.8838692125155</v>
      </c>
      <c r="O4738" s="3">
        <f>+Tabella2026[[#This Row],[DIFFERENZA REDDITO INFERIORE ALLA MEDIA DALLA MEDIA]]*Tabella2026[[#This Row],[POP_2024]]</f>
        <v>9919707.0421844255</v>
      </c>
      <c r="P4738" s="3">
        <f>+Tabella2026[[#This Row],[POPOLAZIONE PER DIFFERENZA ]]/SUM(Tabella2026[[POPOLAZIONE PER DIFFERENZA ]])</f>
        <v>8.8005865780096902E-5</v>
      </c>
      <c r="Q4738" s="3">
        <f>+Tabella2026[[#This Row],[INCIDENZA POPOLAZIONE PER DIFFERENZA]]*(PLAFOND-SUM(Tabella2026[CONTRIBUTO SULLA BASE DELLA POPOLAZIONE]))</f>
        <v>25908.860881261298</v>
      </c>
      <c r="R4738" s="3">
        <f>+Tabella2026[[#This Row],[CONTRIBUTO SULLA BASE DELLA POPOLAZIONE]]+Tabella2026[[#This Row],[CONTRIBUTO SULLA BASE DEL REDDITO]]</f>
        <v>34379.70894679067</v>
      </c>
      <c r="S4738" s="3">
        <f>+Tabella2026[[#This Row],[CONTRIBUTO TOTALE]]/(PLAFOND/N_TESSERE)</f>
        <v>68.759417893581343</v>
      </c>
      <c r="T4738" s="3">
        <f>+MAX(CEILING(Tabella2026[[#This Row],[preDEF1]],1),1)</f>
        <v>69</v>
      </c>
      <c r="U4738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4738" s="21">
        <f>+Tabella2026[[#This Row],[DEF - n. card]]*(PLAFOND/N_TESSERE)</f>
        <v>34500</v>
      </c>
      <c r="W4738" s="18"/>
    </row>
    <row r="4739" spans="2:23" x14ac:dyDescent="0.25">
      <c r="B4739" s="1" t="s">
        <v>9477</v>
      </c>
      <c r="C4739" s="2">
        <v>16161</v>
      </c>
      <c r="D4739" s="1" t="s">
        <v>9478</v>
      </c>
      <c r="E4739" s="1" t="s">
        <v>12</v>
      </c>
      <c r="F4739" s="1" t="s">
        <v>93</v>
      </c>
      <c r="G4739" s="1" t="s">
        <v>4778</v>
      </c>
      <c r="H4739" s="1" t="s">
        <v>15835</v>
      </c>
      <c r="I4739" s="5">
        <v>1696</v>
      </c>
      <c r="J4739" s="5">
        <v>29955387</v>
      </c>
      <c r="K4739" s="3">
        <f>+Tabella2026[[#This Row],[POP_2024]]/SUM(Tabella2026[POP_2024])</f>
        <v>2.8773334393784527E-5</v>
      </c>
      <c r="L4739" s="3">
        <f>+Tabella2026[[#This Row],[INCIDENZA POPOLAZIONE]]*(PLAFOND/2)</f>
        <v>8470.8480655293697</v>
      </c>
      <c r="M4739" s="3">
        <f>+IFERROR(Tabella2026[[#This Row],[reddito_2024]]/Tabella2026[[#This Row],[POP_2024]],"")</f>
        <v>17662.374410377357</v>
      </c>
      <c r="N4739" s="3">
        <f>+IF(Tabella2026[[#This Row],[REDDITO COMPLESSIVO PROCAPITE]]&lt;media_aggr_reddito_pc,(media_aggr_reddito_pc-Tabella2026[[#This Row],[REDDITO COMPLESSIVO PROCAPITE]]),0)</f>
        <v>162.69165223138407</v>
      </c>
      <c r="O4739" s="3">
        <f>+Tabella2026[[#This Row],[DIFFERENZA REDDITO INFERIORE ALLA MEDIA DALLA MEDIA]]*Tabella2026[[#This Row],[POP_2024]]</f>
        <v>275925.04218442738</v>
      </c>
      <c r="P4739" s="3">
        <f>+Tabella2026[[#This Row],[POPOLAZIONE PER DIFFERENZA ]]/SUM(Tabella2026[[POPOLAZIONE PER DIFFERENZA ]])</f>
        <v>2.4479575984033205E-6</v>
      </c>
      <c r="Q4739" s="3">
        <f>+Tabella2026[[#This Row],[INCIDENZA POPOLAZIONE PER DIFFERENZA]]*(PLAFOND-SUM(Tabella2026[CONTRIBUTO SULLA BASE DELLA POPOLAZIONE]))</f>
        <v>720.67688100174166</v>
      </c>
      <c r="R4739" s="3">
        <f>+Tabella2026[[#This Row],[CONTRIBUTO SULLA BASE DELLA POPOLAZIONE]]+Tabella2026[[#This Row],[CONTRIBUTO SULLA BASE DEL REDDITO]]</f>
        <v>9191.5249465311117</v>
      </c>
      <c r="S4739" s="3">
        <f>+Tabella2026[[#This Row],[CONTRIBUTO TOTALE]]/(PLAFOND/N_TESSERE)</f>
        <v>18.383049893062225</v>
      </c>
      <c r="T4739" s="3">
        <f>+MAX(CEILING(Tabella2026[[#This Row],[preDEF1]],1),1)</f>
        <v>19</v>
      </c>
      <c r="U4739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739" s="21">
        <f>+Tabella2026[[#This Row],[DEF - n. card]]*(PLAFOND/N_TESSERE)</f>
        <v>9500</v>
      </c>
      <c r="W4739" s="18"/>
    </row>
    <row r="4740" spans="2:23" x14ac:dyDescent="0.25">
      <c r="B4740" s="1" t="s">
        <v>9213</v>
      </c>
      <c r="C4740" s="2">
        <v>64023</v>
      </c>
      <c r="D4740" s="1" t="s">
        <v>9214</v>
      </c>
      <c r="E4740" s="1" t="s">
        <v>15</v>
      </c>
      <c r="F4740" s="1" t="s">
        <v>290</v>
      </c>
      <c r="G4740" s="1" t="s">
        <v>4778</v>
      </c>
      <c r="H4740" s="1" t="s">
        <v>15836</v>
      </c>
      <c r="I4740" s="5">
        <v>1695</v>
      </c>
      <c r="J4740" s="5">
        <v>20417570</v>
      </c>
      <c r="K4740" s="3">
        <f>+Tabella2026[[#This Row],[POP_2024]]/SUM(Tabella2026[POP_2024])</f>
        <v>2.8756368984354227E-5</v>
      </c>
      <c r="L4740" s="3">
        <f>+Tabella2026[[#This Row],[INCIDENZA POPOLAZIONE]]*(PLAFOND/2)</f>
        <v>8465.8534617171463</v>
      </c>
      <c r="M4740" s="3">
        <f>+IFERROR(Tabella2026[[#This Row],[reddito_2024]]/Tabella2026[[#This Row],[POP_2024]],"")</f>
        <v>12045.764011799411</v>
      </c>
      <c r="N4740" s="3">
        <f>+IF(Tabella2026[[#This Row],[REDDITO COMPLESSIVO PROCAPITE]]&lt;media_aggr_reddito_pc,(media_aggr_reddito_pc-Tabella2026[[#This Row],[REDDITO COMPLESSIVO PROCAPITE]]),0)</f>
        <v>5779.3020508093305</v>
      </c>
      <c r="O4740" s="3">
        <f>+Tabella2026[[#This Row],[DIFFERENZA REDDITO INFERIORE ALLA MEDIA DALLA MEDIA]]*Tabella2026[[#This Row],[POP_2024]]</f>
        <v>9795916.9761218149</v>
      </c>
      <c r="P4740" s="3">
        <f>+Tabella2026[[#This Row],[POPOLAZIONE PER DIFFERENZA ]]/SUM(Tabella2026[[POPOLAZIONE PER DIFFERENZA ]])</f>
        <v>8.6907622465804798E-5</v>
      </c>
      <c r="Q4740" s="3">
        <f>+Tabella2026[[#This Row],[INCIDENZA POPOLAZIONE PER DIFFERENZA]]*(PLAFOND-SUM(Tabella2026[CONTRIBUTO SULLA BASE DELLA POPOLAZIONE]))</f>
        <v>25585.538873216188</v>
      </c>
      <c r="R4740" s="3">
        <f>+Tabella2026[[#This Row],[CONTRIBUTO SULLA BASE DELLA POPOLAZIONE]]+Tabella2026[[#This Row],[CONTRIBUTO SULLA BASE DEL REDDITO]]</f>
        <v>34051.392334933334</v>
      </c>
      <c r="S4740" s="3">
        <f>+Tabella2026[[#This Row],[CONTRIBUTO TOTALE]]/(PLAFOND/N_TESSERE)</f>
        <v>68.102784669866665</v>
      </c>
      <c r="T4740" s="3">
        <f>+MAX(CEILING(Tabella2026[[#This Row],[preDEF1]],1),1)</f>
        <v>69</v>
      </c>
      <c r="U4740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4740" s="21">
        <f>+Tabella2026[[#This Row],[DEF - n. card]]*(PLAFOND/N_TESSERE)</f>
        <v>34500</v>
      </c>
      <c r="W4740" s="18"/>
    </row>
    <row r="4741" spans="2:23" x14ac:dyDescent="0.25">
      <c r="B4741" s="1" t="s">
        <v>9529</v>
      </c>
      <c r="C4741" s="2">
        <v>63029</v>
      </c>
      <c r="D4741" s="1" t="s">
        <v>9530</v>
      </c>
      <c r="E4741" s="1" t="s">
        <v>15</v>
      </c>
      <c r="F4741" s="1" t="s">
        <v>14</v>
      </c>
      <c r="G4741" s="1" t="s">
        <v>4778</v>
      </c>
      <c r="H4741" s="1" t="s">
        <v>15836</v>
      </c>
      <c r="I4741" s="5">
        <v>1695</v>
      </c>
      <c r="J4741" s="5">
        <v>22889596</v>
      </c>
      <c r="K4741" s="3">
        <f>+Tabella2026[[#This Row],[POP_2024]]/SUM(Tabella2026[POP_2024])</f>
        <v>2.8756368984354227E-5</v>
      </c>
      <c r="L4741" s="3">
        <f>+Tabella2026[[#This Row],[INCIDENZA POPOLAZIONE]]*(PLAFOND/2)</f>
        <v>8465.8534617171463</v>
      </c>
      <c r="M4741" s="3">
        <f>+IFERROR(Tabella2026[[#This Row],[reddito_2024]]/Tabella2026[[#This Row],[POP_2024]],"")</f>
        <v>13504.186430678466</v>
      </c>
      <c r="N4741" s="3">
        <f>+IF(Tabella2026[[#This Row],[REDDITO COMPLESSIVO PROCAPITE]]&lt;media_aggr_reddito_pc,(media_aggr_reddito_pc-Tabella2026[[#This Row],[REDDITO COMPLESSIVO PROCAPITE]]),0)</f>
        <v>4320.8796319302746</v>
      </c>
      <c r="O4741" s="3">
        <f>+Tabella2026[[#This Row],[DIFFERENZA REDDITO INFERIORE ALLA MEDIA DALLA MEDIA]]*Tabella2026[[#This Row],[POP_2024]]</f>
        <v>7323890.9761218159</v>
      </c>
      <c r="P4741" s="3">
        <f>+Tabella2026[[#This Row],[POPOLAZIONE PER DIFFERENZA ]]/SUM(Tabella2026[[POPOLAZIONE PER DIFFERENZA ]])</f>
        <v>6.4976250154531146E-5</v>
      </c>
      <c r="Q4741" s="3">
        <f>+Tabella2026[[#This Row],[INCIDENZA POPOLAZIONE PER DIFFERENZA]]*(PLAFOND-SUM(Tabella2026[CONTRIBUTO SULLA BASE DELLA POPOLAZIONE]))</f>
        <v>19128.95931330643</v>
      </c>
      <c r="R4741" s="3">
        <f>+Tabella2026[[#This Row],[CONTRIBUTO SULLA BASE DELLA POPOLAZIONE]]+Tabella2026[[#This Row],[CONTRIBUTO SULLA BASE DEL REDDITO]]</f>
        <v>27594.812775023576</v>
      </c>
      <c r="S4741" s="3">
        <f>+Tabella2026[[#This Row],[CONTRIBUTO TOTALE]]/(PLAFOND/N_TESSERE)</f>
        <v>55.189625550047154</v>
      </c>
      <c r="T4741" s="3">
        <f>+MAX(CEILING(Tabella2026[[#This Row],[preDEF1]],1),1)</f>
        <v>56</v>
      </c>
      <c r="U4741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4741" s="21">
        <f>+Tabella2026[[#This Row],[DEF - n. card]]*(PLAFOND/N_TESSERE)</f>
        <v>28000</v>
      </c>
      <c r="W4741" s="18"/>
    </row>
    <row r="4742" spans="2:23" x14ac:dyDescent="0.25">
      <c r="B4742" s="1" t="s">
        <v>9525</v>
      </c>
      <c r="C4742" s="2">
        <v>7030</v>
      </c>
      <c r="D4742" s="1" t="s">
        <v>9526</v>
      </c>
      <c r="E4742" s="1" t="s">
        <v>565</v>
      </c>
      <c r="F4742" s="1" t="s">
        <v>565</v>
      </c>
      <c r="G4742" s="1" t="s">
        <v>4778</v>
      </c>
      <c r="H4742" s="1" t="s">
        <v>15835</v>
      </c>
      <c r="I4742" s="5">
        <v>1695</v>
      </c>
      <c r="J4742" s="5">
        <v>37500013</v>
      </c>
      <c r="K4742" s="3">
        <f>+Tabella2026[[#This Row],[POP_2024]]/SUM(Tabella2026[POP_2024])</f>
        <v>2.8756368984354227E-5</v>
      </c>
      <c r="L4742" s="3">
        <f>+Tabella2026[[#This Row],[INCIDENZA POPOLAZIONE]]*(PLAFOND/2)</f>
        <v>8465.8534617171463</v>
      </c>
      <c r="M4742" s="3">
        <f>+IFERROR(Tabella2026[[#This Row],[reddito_2024]]/Tabella2026[[#This Row],[POP_2024]],"")</f>
        <v>22123.901474926253</v>
      </c>
      <c r="N4742" s="3">
        <f>+IF(Tabella2026[[#This Row],[REDDITO COMPLESSIVO PROCAPITE]]&lt;media_aggr_reddito_pc,(media_aggr_reddito_pc-Tabella2026[[#This Row],[REDDITO COMPLESSIVO PROCAPITE]]),0)</f>
        <v>0</v>
      </c>
      <c r="O4742" s="3">
        <f>+Tabella2026[[#This Row],[DIFFERENZA REDDITO INFERIORE ALLA MEDIA DALLA MEDIA]]*Tabella2026[[#This Row],[POP_2024]]</f>
        <v>0</v>
      </c>
      <c r="P4742" s="3">
        <f>+Tabella2026[[#This Row],[POPOLAZIONE PER DIFFERENZA ]]/SUM(Tabella2026[[POPOLAZIONE PER DIFFERENZA ]])</f>
        <v>0</v>
      </c>
      <c r="Q4742" s="3">
        <f>+Tabella2026[[#This Row],[INCIDENZA POPOLAZIONE PER DIFFERENZA]]*(PLAFOND-SUM(Tabella2026[CONTRIBUTO SULLA BASE DELLA POPOLAZIONE]))</f>
        <v>0</v>
      </c>
      <c r="R4742" s="3">
        <f>+Tabella2026[[#This Row],[CONTRIBUTO SULLA BASE DELLA POPOLAZIONE]]+Tabella2026[[#This Row],[CONTRIBUTO SULLA BASE DEL REDDITO]]</f>
        <v>8465.8534617171463</v>
      </c>
      <c r="S4742" s="3">
        <f>+Tabella2026[[#This Row],[CONTRIBUTO TOTALE]]/(PLAFOND/N_TESSERE)</f>
        <v>16.931706923434291</v>
      </c>
      <c r="T4742" s="3">
        <f>+MAX(CEILING(Tabella2026[[#This Row],[preDEF1]],1),1)</f>
        <v>17</v>
      </c>
      <c r="U4742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42" s="21">
        <f>+Tabella2026[[#This Row],[DEF - n. card]]*(PLAFOND/N_TESSERE)</f>
        <v>8500</v>
      </c>
      <c r="W4742" s="18"/>
    </row>
    <row r="4743" spans="2:23" x14ac:dyDescent="0.25">
      <c r="B4743" s="1" t="s">
        <v>9738</v>
      </c>
      <c r="C4743" s="2">
        <v>12008</v>
      </c>
      <c r="D4743" s="1" t="s">
        <v>9739</v>
      </c>
      <c r="E4743" s="1" t="s">
        <v>12</v>
      </c>
      <c r="F4743" s="1" t="s">
        <v>157</v>
      </c>
      <c r="G4743" s="1" t="s">
        <v>4778</v>
      </c>
      <c r="H4743" s="1" t="s">
        <v>15835</v>
      </c>
      <c r="I4743" s="5">
        <v>1694</v>
      </c>
      <c r="J4743" s="5">
        <v>41517262</v>
      </c>
      <c r="K4743" s="3">
        <f>+Tabella2026[[#This Row],[POP_2024]]/SUM(Tabella2026[POP_2024])</f>
        <v>2.8739403574923931E-5</v>
      </c>
      <c r="L4743" s="3">
        <f>+Tabella2026[[#This Row],[INCIDENZA POPOLAZIONE]]*(PLAFOND/2)</f>
        <v>8460.8588579049247</v>
      </c>
      <c r="M4743" s="3">
        <f>+IFERROR(Tabella2026[[#This Row],[reddito_2024]]/Tabella2026[[#This Row],[POP_2024]],"")</f>
        <v>24508.419126328215</v>
      </c>
      <c r="N4743" s="3">
        <f>+IF(Tabella2026[[#This Row],[REDDITO COMPLESSIVO PROCAPITE]]&lt;media_aggr_reddito_pc,(media_aggr_reddito_pc-Tabella2026[[#This Row],[REDDITO COMPLESSIVO PROCAPITE]]),0)</f>
        <v>0</v>
      </c>
      <c r="O4743" s="3">
        <f>+Tabella2026[[#This Row],[DIFFERENZA REDDITO INFERIORE ALLA MEDIA DALLA MEDIA]]*Tabella2026[[#This Row],[POP_2024]]</f>
        <v>0</v>
      </c>
      <c r="P4743" s="3">
        <f>+Tabella2026[[#This Row],[POPOLAZIONE PER DIFFERENZA ]]/SUM(Tabella2026[[POPOLAZIONE PER DIFFERENZA ]])</f>
        <v>0</v>
      </c>
      <c r="Q4743" s="3">
        <f>+Tabella2026[[#This Row],[INCIDENZA POPOLAZIONE PER DIFFERENZA]]*(PLAFOND-SUM(Tabella2026[CONTRIBUTO SULLA BASE DELLA POPOLAZIONE]))</f>
        <v>0</v>
      </c>
      <c r="R4743" s="3">
        <f>+Tabella2026[[#This Row],[CONTRIBUTO SULLA BASE DELLA POPOLAZIONE]]+Tabella2026[[#This Row],[CONTRIBUTO SULLA BASE DEL REDDITO]]</f>
        <v>8460.8588579049247</v>
      </c>
      <c r="S4743" s="3">
        <f>+Tabella2026[[#This Row],[CONTRIBUTO TOTALE]]/(PLAFOND/N_TESSERE)</f>
        <v>16.921717715809848</v>
      </c>
      <c r="T4743" s="3">
        <f>+MAX(CEILING(Tabella2026[[#This Row],[preDEF1]],1),1)</f>
        <v>17</v>
      </c>
      <c r="U4743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43" s="21">
        <f>+Tabella2026[[#This Row],[DEF - n. card]]*(PLAFOND/N_TESSERE)</f>
        <v>8500</v>
      </c>
      <c r="W4743" s="18"/>
    </row>
    <row r="4744" spans="2:23" x14ac:dyDescent="0.25">
      <c r="B4744" s="1" t="s">
        <v>9329</v>
      </c>
      <c r="C4744" s="2">
        <v>65038</v>
      </c>
      <c r="D4744" s="1" t="s">
        <v>9330</v>
      </c>
      <c r="E4744" s="1" t="s">
        <v>15</v>
      </c>
      <c r="F4744" s="1" t="s">
        <v>82</v>
      </c>
      <c r="G4744" s="1" t="s">
        <v>4778</v>
      </c>
      <c r="H4744" s="1" t="s">
        <v>15836</v>
      </c>
      <c r="I4744" s="5">
        <v>1694</v>
      </c>
      <c r="J4744" s="5">
        <v>18488066</v>
      </c>
      <c r="K4744" s="3">
        <f>+Tabella2026[[#This Row],[POP_2024]]/SUM(Tabella2026[POP_2024])</f>
        <v>2.8739403574923931E-5</v>
      </c>
      <c r="L4744" s="3">
        <f>+Tabella2026[[#This Row],[INCIDENZA POPOLAZIONE]]*(PLAFOND/2)</f>
        <v>8460.8588579049247</v>
      </c>
      <c r="M4744" s="3">
        <f>+IFERROR(Tabella2026[[#This Row],[reddito_2024]]/Tabella2026[[#This Row],[POP_2024]],"")</f>
        <v>10913.852420306966</v>
      </c>
      <c r="N4744" s="3">
        <f>+IF(Tabella2026[[#This Row],[REDDITO COMPLESSIVO PROCAPITE]]&lt;media_aggr_reddito_pc,(media_aggr_reddito_pc-Tabella2026[[#This Row],[REDDITO COMPLESSIVO PROCAPITE]]),0)</f>
        <v>6911.2136423017746</v>
      </c>
      <c r="O4744" s="3">
        <f>+Tabella2026[[#This Row],[DIFFERENZA REDDITO INFERIORE ALLA MEDIA DALLA MEDIA]]*Tabella2026[[#This Row],[POP_2024]]</f>
        <v>11707595.910059206</v>
      </c>
      <c r="P4744" s="3">
        <f>+Tabella2026[[#This Row],[POPOLAZIONE PER DIFFERENZA ]]/SUM(Tabella2026[[POPOLAZIONE PER DIFFERENZA ]])</f>
        <v>1.0386769587919108E-4</v>
      </c>
      <c r="Q4744" s="3">
        <f>+Tabella2026[[#This Row],[INCIDENZA POPOLAZIONE PER DIFFERENZA]]*(PLAFOND-SUM(Tabella2026[CONTRIBUTO SULLA BASE DELLA POPOLAZIONE]))</f>
        <v>30578.571766062068</v>
      </c>
      <c r="R4744" s="3">
        <f>+Tabella2026[[#This Row],[CONTRIBUTO SULLA BASE DELLA POPOLAZIONE]]+Tabella2026[[#This Row],[CONTRIBUTO SULLA BASE DEL REDDITO]]</f>
        <v>39039.430623966997</v>
      </c>
      <c r="S4744" s="3">
        <f>+Tabella2026[[#This Row],[CONTRIBUTO TOTALE]]/(PLAFOND/N_TESSERE)</f>
        <v>78.078861247934</v>
      </c>
      <c r="T4744" s="3">
        <f>+MAX(CEILING(Tabella2026[[#This Row],[preDEF1]],1),1)</f>
        <v>79</v>
      </c>
      <c r="U4744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4744" s="21">
        <f>+Tabella2026[[#This Row],[DEF - n. card]]*(PLAFOND/N_TESSERE)</f>
        <v>39500</v>
      </c>
      <c r="W4744" s="18"/>
    </row>
    <row r="4745" spans="2:23" x14ac:dyDescent="0.25">
      <c r="B4745" s="1" t="s">
        <v>9451</v>
      </c>
      <c r="C4745" s="2">
        <v>26065</v>
      </c>
      <c r="D4745" s="1" t="s">
        <v>9452</v>
      </c>
      <c r="E4745" s="1" t="s">
        <v>38</v>
      </c>
      <c r="F4745" s="1" t="s">
        <v>150</v>
      </c>
      <c r="G4745" s="1" t="s">
        <v>4778</v>
      </c>
      <c r="H4745" s="1" t="s">
        <v>15835</v>
      </c>
      <c r="I4745" s="5">
        <v>1694</v>
      </c>
      <c r="J4745" s="5">
        <v>33672772</v>
      </c>
      <c r="K4745" s="3">
        <f>+Tabella2026[[#This Row],[POP_2024]]/SUM(Tabella2026[POP_2024])</f>
        <v>2.8739403574923931E-5</v>
      </c>
      <c r="L4745" s="3">
        <f>+Tabella2026[[#This Row],[INCIDENZA POPOLAZIONE]]*(PLAFOND/2)</f>
        <v>8460.8588579049247</v>
      </c>
      <c r="M4745" s="3">
        <f>+IFERROR(Tabella2026[[#This Row],[reddito_2024]]/Tabella2026[[#This Row],[POP_2024]],"")</f>
        <v>19877.669421487604</v>
      </c>
      <c r="N4745" s="3">
        <f>+IF(Tabella2026[[#This Row],[REDDITO COMPLESSIVO PROCAPITE]]&lt;media_aggr_reddito_pc,(media_aggr_reddito_pc-Tabella2026[[#This Row],[REDDITO COMPLESSIVO PROCAPITE]]),0)</f>
        <v>0</v>
      </c>
      <c r="O4745" s="3">
        <f>+Tabella2026[[#This Row],[DIFFERENZA REDDITO INFERIORE ALLA MEDIA DALLA MEDIA]]*Tabella2026[[#This Row],[POP_2024]]</f>
        <v>0</v>
      </c>
      <c r="P4745" s="3">
        <f>+Tabella2026[[#This Row],[POPOLAZIONE PER DIFFERENZA ]]/SUM(Tabella2026[[POPOLAZIONE PER DIFFERENZA ]])</f>
        <v>0</v>
      </c>
      <c r="Q4745" s="3">
        <f>+Tabella2026[[#This Row],[INCIDENZA POPOLAZIONE PER DIFFERENZA]]*(PLAFOND-SUM(Tabella2026[CONTRIBUTO SULLA BASE DELLA POPOLAZIONE]))</f>
        <v>0</v>
      </c>
      <c r="R4745" s="3">
        <f>+Tabella2026[[#This Row],[CONTRIBUTO SULLA BASE DELLA POPOLAZIONE]]+Tabella2026[[#This Row],[CONTRIBUTO SULLA BASE DEL REDDITO]]</f>
        <v>8460.8588579049247</v>
      </c>
      <c r="S4745" s="3">
        <f>+Tabella2026[[#This Row],[CONTRIBUTO TOTALE]]/(PLAFOND/N_TESSERE)</f>
        <v>16.921717715809848</v>
      </c>
      <c r="T4745" s="3">
        <f>+MAX(CEILING(Tabella2026[[#This Row],[preDEF1]],1),1)</f>
        <v>17</v>
      </c>
      <c r="U4745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45" s="21">
        <f>+Tabella2026[[#This Row],[DEF - n. card]]*(PLAFOND/N_TESSERE)</f>
        <v>8500</v>
      </c>
      <c r="W4745" s="18"/>
    </row>
    <row r="4746" spans="2:23" x14ac:dyDescent="0.25">
      <c r="B4746" s="1" t="s">
        <v>9551</v>
      </c>
      <c r="C4746" s="2">
        <v>9016</v>
      </c>
      <c r="D4746" s="1" t="s">
        <v>9552</v>
      </c>
      <c r="E4746" s="1" t="s">
        <v>24</v>
      </c>
      <c r="F4746" s="1" t="s">
        <v>246</v>
      </c>
      <c r="G4746" s="1" t="s">
        <v>4778</v>
      </c>
      <c r="H4746" s="1" t="s">
        <v>15835</v>
      </c>
      <c r="I4746" s="5">
        <v>1691</v>
      </c>
      <c r="J4746" s="5">
        <v>32882994</v>
      </c>
      <c r="K4746" s="3">
        <f>+Tabella2026[[#This Row],[POP_2024]]/SUM(Tabella2026[POP_2024])</f>
        <v>2.8688507346633039E-5</v>
      </c>
      <c r="L4746" s="3">
        <f>+Tabella2026[[#This Row],[INCIDENZA POPOLAZIONE]]*(PLAFOND/2)</f>
        <v>8445.8750464682562</v>
      </c>
      <c r="M4746" s="3">
        <f>+IFERROR(Tabella2026[[#This Row],[reddito_2024]]/Tabella2026[[#This Row],[POP_2024]],"")</f>
        <v>19445.886457717326</v>
      </c>
      <c r="N4746" s="3">
        <f>+IF(Tabella2026[[#This Row],[REDDITO COMPLESSIVO PROCAPITE]]&lt;media_aggr_reddito_pc,(media_aggr_reddito_pc-Tabella2026[[#This Row],[REDDITO COMPLESSIVO PROCAPITE]]),0)</f>
        <v>0</v>
      </c>
      <c r="O4746" s="3">
        <f>+Tabella2026[[#This Row],[DIFFERENZA REDDITO INFERIORE ALLA MEDIA DALLA MEDIA]]*Tabella2026[[#This Row],[POP_2024]]</f>
        <v>0</v>
      </c>
      <c r="P4746" s="3">
        <f>+Tabella2026[[#This Row],[POPOLAZIONE PER DIFFERENZA ]]/SUM(Tabella2026[[POPOLAZIONE PER DIFFERENZA ]])</f>
        <v>0</v>
      </c>
      <c r="Q4746" s="3">
        <f>+Tabella2026[[#This Row],[INCIDENZA POPOLAZIONE PER DIFFERENZA]]*(PLAFOND-SUM(Tabella2026[CONTRIBUTO SULLA BASE DELLA POPOLAZIONE]))</f>
        <v>0</v>
      </c>
      <c r="R4746" s="3">
        <f>+Tabella2026[[#This Row],[CONTRIBUTO SULLA BASE DELLA POPOLAZIONE]]+Tabella2026[[#This Row],[CONTRIBUTO SULLA BASE DEL REDDITO]]</f>
        <v>8445.8750464682562</v>
      </c>
      <c r="S4746" s="3">
        <f>+Tabella2026[[#This Row],[CONTRIBUTO TOTALE]]/(PLAFOND/N_TESSERE)</f>
        <v>16.891750092936512</v>
      </c>
      <c r="T4746" s="3">
        <f>+MAX(CEILING(Tabella2026[[#This Row],[preDEF1]],1),1)</f>
        <v>17</v>
      </c>
      <c r="U4746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46" s="21">
        <f>+Tabella2026[[#This Row],[DEF - n. card]]*(PLAFOND/N_TESSERE)</f>
        <v>8500</v>
      </c>
      <c r="W4746" s="18"/>
    </row>
    <row r="4747" spans="2:23" x14ac:dyDescent="0.25">
      <c r="B4747" s="1" t="s">
        <v>9582</v>
      </c>
      <c r="C4747" s="2">
        <v>40028</v>
      </c>
      <c r="D4747" s="1" t="s">
        <v>9583</v>
      </c>
      <c r="E4747" s="1" t="s">
        <v>27</v>
      </c>
      <c r="F4747" s="1" t="s">
        <v>104</v>
      </c>
      <c r="G4747" s="1" t="s">
        <v>4778</v>
      </c>
      <c r="H4747" s="1" t="s">
        <v>15835</v>
      </c>
      <c r="I4747" s="5">
        <v>1691</v>
      </c>
      <c r="J4747" s="5">
        <v>32852863</v>
      </c>
      <c r="K4747" s="3">
        <f>+Tabella2026[[#This Row],[POP_2024]]/SUM(Tabella2026[POP_2024])</f>
        <v>2.8688507346633039E-5</v>
      </c>
      <c r="L4747" s="3">
        <f>+Tabella2026[[#This Row],[INCIDENZA POPOLAZIONE]]*(PLAFOND/2)</f>
        <v>8445.8750464682562</v>
      </c>
      <c r="M4747" s="3">
        <f>+IFERROR(Tabella2026[[#This Row],[reddito_2024]]/Tabella2026[[#This Row],[POP_2024]],"")</f>
        <v>19428.068007096394</v>
      </c>
      <c r="N4747" s="3">
        <f>+IF(Tabella2026[[#This Row],[REDDITO COMPLESSIVO PROCAPITE]]&lt;media_aggr_reddito_pc,(media_aggr_reddito_pc-Tabella2026[[#This Row],[REDDITO COMPLESSIVO PROCAPITE]]),0)</f>
        <v>0</v>
      </c>
      <c r="O4747" s="3">
        <f>+Tabella2026[[#This Row],[DIFFERENZA REDDITO INFERIORE ALLA MEDIA DALLA MEDIA]]*Tabella2026[[#This Row],[POP_2024]]</f>
        <v>0</v>
      </c>
      <c r="P4747" s="3">
        <f>+Tabella2026[[#This Row],[POPOLAZIONE PER DIFFERENZA ]]/SUM(Tabella2026[[POPOLAZIONE PER DIFFERENZA ]])</f>
        <v>0</v>
      </c>
      <c r="Q4747" s="3">
        <f>+Tabella2026[[#This Row],[INCIDENZA POPOLAZIONE PER DIFFERENZA]]*(PLAFOND-SUM(Tabella2026[CONTRIBUTO SULLA BASE DELLA POPOLAZIONE]))</f>
        <v>0</v>
      </c>
      <c r="R4747" s="3">
        <f>+Tabella2026[[#This Row],[CONTRIBUTO SULLA BASE DELLA POPOLAZIONE]]+Tabella2026[[#This Row],[CONTRIBUTO SULLA BASE DEL REDDITO]]</f>
        <v>8445.8750464682562</v>
      </c>
      <c r="S4747" s="3">
        <f>+Tabella2026[[#This Row],[CONTRIBUTO TOTALE]]/(PLAFOND/N_TESSERE)</f>
        <v>16.891750092936512</v>
      </c>
      <c r="T4747" s="3">
        <f>+MAX(CEILING(Tabella2026[[#This Row],[preDEF1]],1),1)</f>
        <v>17</v>
      </c>
      <c r="U4747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47" s="21">
        <f>+Tabella2026[[#This Row],[DEF - n. card]]*(PLAFOND/N_TESSERE)</f>
        <v>8500</v>
      </c>
      <c r="W4747" s="18"/>
    </row>
    <row r="4748" spans="2:23" x14ac:dyDescent="0.25">
      <c r="B4748" s="1" t="s">
        <v>9427</v>
      </c>
      <c r="C4748" s="2">
        <v>79017</v>
      </c>
      <c r="D4748" s="1" t="s">
        <v>9428</v>
      </c>
      <c r="E4748" s="1" t="s">
        <v>61</v>
      </c>
      <c r="F4748" s="1" t="s">
        <v>148</v>
      </c>
      <c r="G4748" s="1" t="s">
        <v>4778</v>
      </c>
      <c r="H4748" s="1" t="s">
        <v>15836</v>
      </c>
      <c r="I4748" s="5">
        <v>1690</v>
      </c>
      <c r="J4748" s="5">
        <v>19385163</v>
      </c>
      <c r="K4748" s="3">
        <f>+Tabella2026[[#This Row],[POP_2024]]/SUM(Tabella2026[POP_2024])</f>
        <v>2.8671541937202742E-5</v>
      </c>
      <c r="L4748" s="3">
        <f>+Tabella2026[[#This Row],[INCIDENZA POPOLAZIONE]]*(PLAFOND/2)</f>
        <v>8440.8804426560346</v>
      </c>
      <c r="M4748" s="3">
        <f>+IFERROR(Tabella2026[[#This Row],[reddito_2024]]/Tabella2026[[#This Row],[POP_2024]],"")</f>
        <v>11470.510650887574</v>
      </c>
      <c r="N4748" s="3">
        <f>+IF(Tabella2026[[#This Row],[REDDITO COMPLESSIVO PROCAPITE]]&lt;media_aggr_reddito_pc,(media_aggr_reddito_pc-Tabella2026[[#This Row],[REDDITO COMPLESSIVO PROCAPITE]]),0)</f>
        <v>6354.5554117211668</v>
      </c>
      <c r="O4748" s="3">
        <f>+Tabella2026[[#This Row],[DIFFERENZA REDDITO INFERIORE ALLA MEDIA DALLA MEDIA]]*Tabella2026[[#This Row],[POP_2024]]</f>
        <v>10739198.645808771</v>
      </c>
      <c r="P4748" s="3">
        <f>+Tabella2026[[#This Row],[POPOLAZIONE PER DIFFERENZA ]]/SUM(Tabella2026[[POPOLAZIONE PER DIFFERENZA ]])</f>
        <v>9.5276248642189873E-5</v>
      </c>
      <c r="Q4748" s="3">
        <f>+Tabella2026[[#This Row],[INCIDENZA POPOLAZIONE PER DIFFERENZA]]*(PLAFOND-SUM(Tabella2026[CONTRIBUTO SULLA BASE DELLA POPOLAZIONE]))</f>
        <v>28049.25614307433</v>
      </c>
      <c r="R4748" s="3">
        <f>+Tabella2026[[#This Row],[CONTRIBUTO SULLA BASE DELLA POPOLAZIONE]]+Tabella2026[[#This Row],[CONTRIBUTO SULLA BASE DEL REDDITO]]</f>
        <v>36490.136585730361</v>
      </c>
      <c r="S4748" s="3">
        <f>+Tabella2026[[#This Row],[CONTRIBUTO TOTALE]]/(PLAFOND/N_TESSERE)</f>
        <v>72.980273171460723</v>
      </c>
      <c r="T4748" s="3">
        <f>+MAX(CEILING(Tabella2026[[#This Row],[preDEF1]],1),1)</f>
        <v>73</v>
      </c>
      <c r="U4748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4748" s="21">
        <f>+Tabella2026[[#This Row],[DEF - n. card]]*(PLAFOND/N_TESSERE)</f>
        <v>36500</v>
      </c>
      <c r="W4748" s="18"/>
    </row>
    <row r="4749" spans="2:23" x14ac:dyDescent="0.25">
      <c r="B4749" s="1" t="s">
        <v>9439</v>
      </c>
      <c r="C4749" s="2">
        <v>84022</v>
      </c>
      <c r="D4749" s="1" t="s">
        <v>9440</v>
      </c>
      <c r="E4749" s="1" t="s">
        <v>21</v>
      </c>
      <c r="F4749" s="1" t="s">
        <v>261</v>
      </c>
      <c r="G4749" s="1" t="s">
        <v>4778</v>
      </c>
      <c r="H4749" s="1" t="s">
        <v>15836</v>
      </c>
      <c r="I4749" s="5">
        <v>1690</v>
      </c>
      <c r="J4749" s="5">
        <v>18134292</v>
      </c>
      <c r="K4749" s="3">
        <f>+Tabella2026[[#This Row],[POP_2024]]/SUM(Tabella2026[POP_2024])</f>
        <v>2.8671541937202742E-5</v>
      </c>
      <c r="L4749" s="3">
        <f>+Tabella2026[[#This Row],[INCIDENZA POPOLAZIONE]]*(PLAFOND/2)</f>
        <v>8440.8804426560346</v>
      </c>
      <c r="M4749" s="3">
        <f>+IFERROR(Tabella2026[[#This Row],[reddito_2024]]/Tabella2026[[#This Row],[POP_2024]],"")</f>
        <v>10730.350295857988</v>
      </c>
      <c r="N4749" s="3">
        <f>+IF(Tabella2026[[#This Row],[REDDITO COMPLESSIVO PROCAPITE]]&lt;media_aggr_reddito_pc,(media_aggr_reddito_pc-Tabella2026[[#This Row],[REDDITO COMPLESSIVO PROCAPITE]]),0)</f>
        <v>7094.7157667507527</v>
      </c>
      <c r="O4749" s="3">
        <f>+Tabella2026[[#This Row],[DIFFERENZA REDDITO INFERIORE ALLA MEDIA DALLA MEDIA]]*Tabella2026[[#This Row],[POP_2024]]</f>
        <v>11990069.645808771</v>
      </c>
      <c r="P4749" s="3">
        <f>+Tabella2026[[#This Row],[POPOLAZIONE PER DIFFERENZA ]]/SUM(Tabella2026[[POPOLAZIONE PER DIFFERENZA ]])</f>
        <v>1.0637375231503765E-4</v>
      </c>
      <c r="Q4749" s="3">
        <f>+Tabella2026[[#This Row],[INCIDENZA POPOLAZIONE PER DIFFERENZA]]*(PLAFOND-SUM(Tabella2026[CONTRIBUTO SULLA BASE DELLA POPOLAZIONE]))</f>
        <v>31316.352901232975</v>
      </c>
      <c r="R4749" s="3">
        <f>+Tabella2026[[#This Row],[CONTRIBUTO SULLA BASE DELLA POPOLAZIONE]]+Tabella2026[[#This Row],[CONTRIBUTO SULLA BASE DEL REDDITO]]</f>
        <v>39757.233343889005</v>
      </c>
      <c r="S4749" s="3">
        <f>+Tabella2026[[#This Row],[CONTRIBUTO TOTALE]]/(PLAFOND/N_TESSERE)</f>
        <v>79.514466687778011</v>
      </c>
      <c r="T4749" s="3">
        <f>+MAX(CEILING(Tabella2026[[#This Row],[preDEF1]],1),1)</f>
        <v>80</v>
      </c>
      <c r="U4749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4749" s="21">
        <f>+Tabella2026[[#This Row],[DEF - n. card]]*(PLAFOND/N_TESSERE)</f>
        <v>40000</v>
      </c>
      <c r="W4749" s="18"/>
    </row>
    <row r="4750" spans="2:23" x14ac:dyDescent="0.25">
      <c r="B4750" s="1" t="s">
        <v>9590</v>
      </c>
      <c r="C4750" s="2">
        <v>97028</v>
      </c>
      <c r="D4750" s="1" t="s">
        <v>9591</v>
      </c>
      <c r="E4750" s="1" t="s">
        <v>12</v>
      </c>
      <c r="F4750" s="1" t="s">
        <v>362</v>
      </c>
      <c r="G4750" s="1" t="s">
        <v>4778</v>
      </c>
      <c r="H4750" s="1" t="s">
        <v>15835</v>
      </c>
      <c r="I4750" s="5">
        <v>1689</v>
      </c>
      <c r="J4750" s="5">
        <v>36877415</v>
      </c>
      <c r="K4750" s="3">
        <f>+Tabella2026[[#This Row],[POP_2024]]/SUM(Tabella2026[POP_2024])</f>
        <v>2.8654576527772443E-5</v>
      </c>
      <c r="L4750" s="3">
        <f>+Tabella2026[[#This Row],[INCIDENZA POPOLAZIONE]]*(PLAFOND/2)</f>
        <v>8435.8858388438111</v>
      </c>
      <c r="M4750" s="3">
        <f>+IFERROR(Tabella2026[[#This Row],[reddito_2024]]/Tabella2026[[#This Row],[POP_2024]],"")</f>
        <v>21833.875074008291</v>
      </c>
      <c r="N4750" s="3">
        <f>+IF(Tabella2026[[#This Row],[REDDITO COMPLESSIVO PROCAPITE]]&lt;media_aggr_reddito_pc,(media_aggr_reddito_pc-Tabella2026[[#This Row],[REDDITO COMPLESSIVO PROCAPITE]]),0)</f>
        <v>0</v>
      </c>
      <c r="O4750" s="3">
        <f>+Tabella2026[[#This Row],[DIFFERENZA REDDITO INFERIORE ALLA MEDIA DALLA MEDIA]]*Tabella2026[[#This Row],[POP_2024]]</f>
        <v>0</v>
      </c>
      <c r="P4750" s="3">
        <f>+Tabella2026[[#This Row],[POPOLAZIONE PER DIFFERENZA ]]/SUM(Tabella2026[[POPOLAZIONE PER DIFFERENZA ]])</f>
        <v>0</v>
      </c>
      <c r="Q4750" s="3">
        <f>+Tabella2026[[#This Row],[INCIDENZA POPOLAZIONE PER DIFFERENZA]]*(PLAFOND-SUM(Tabella2026[CONTRIBUTO SULLA BASE DELLA POPOLAZIONE]))</f>
        <v>0</v>
      </c>
      <c r="R4750" s="3">
        <f>+Tabella2026[[#This Row],[CONTRIBUTO SULLA BASE DELLA POPOLAZIONE]]+Tabella2026[[#This Row],[CONTRIBUTO SULLA BASE DEL REDDITO]]</f>
        <v>8435.8858388438111</v>
      </c>
      <c r="S4750" s="3">
        <f>+Tabella2026[[#This Row],[CONTRIBUTO TOTALE]]/(PLAFOND/N_TESSERE)</f>
        <v>16.871771677687622</v>
      </c>
      <c r="T4750" s="3">
        <f>+MAX(CEILING(Tabella2026[[#This Row],[preDEF1]],1),1)</f>
        <v>17</v>
      </c>
      <c r="U4750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50" s="21">
        <f>+Tabella2026[[#This Row],[DEF - n. card]]*(PLAFOND/N_TESSERE)</f>
        <v>8500</v>
      </c>
      <c r="W4750" s="18"/>
    </row>
    <row r="4751" spans="2:23" x14ac:dyDescent="0.25">
      <c r="B4751" s="1" t="s">
        <v>9734</v>
      </c>
      <c r="C4751" s="2">
        <v>19022</v>
      </c>
      <c r="D4751" s="1" t="s">
        <v>9735</v>
      </c>
      <c r="E4751" s="1" t="s">
        <v>12</v>
      </c>
      <c r="F4751" s="1" t="s">
        <v>193</v>
      </c>
      <c r="G4751" s="1" t="s">
        <v>4778</v>
      </c>
      <c r="H4751" s="1" t="s">
        <v>15835</v>
      </c>
      <c r="I4751" s="5">
        <v>1688</v>
      </c>
      <c r="J4751" s="5">
        <v>32204822</v>
      </c>
      <c r="K4751" s="3">
        <f>+Tabella2026[[#This Row],[POP_2024]]/SUM(Tabella2026[POP_2024])</f>
        <v>2.8637611118342146E-5</v>
      </c>
      <c r="L4751" s="3">
        <f>+Tabella2026[[#This Row],[INCIDENZA POPOLAZIONE]]*(PLAFOND/2)</f>
        <v>8430.8912350315895</v>
      </c>
      <c r="M4751" s="3">
        <f>+IFERROR(Tabella2026[[#This Row],[reddito_2024]]/Tabella2026[[#This Row],[POP_2024]],"")</f>
        <v>19078.686018957345</v>
      </c>
      <c r="N4751" s="3">
        <f>+IF(Tabella2026[[#This Row],[REDDITO COMPLESSIVO PROCAPITE]]&lt;media_aggr_reddito_pc,(media_aggr_reddito_pc-Tabella2026[[#This Row],[REDDITO COMPLESSIVO PROCAPITE]]),0)</f>
        <v>0</v>
      </c>
      <c r="O4751" s="3">
        <f>+Tabella2026[[#This Row],[DIFFERENZA REDDITO INFERIORE ALLA MEDIA DALLA MEDIA]]*Tabella2026[[#This Row],[POP_2024]]</f>
        <v>0</v>
      </c>
      <c r="P4751" s="3">
        <f>+Tabella2026[[#This Row],[POPOLAZIONE PER DIFFERENZA ]]/SUM(Tabella2026[[POPOLAZIONE PER DIFFERENZA ]])</f>
        <v>0</v>
      </c>
      <c r="Q4751" s="3">
        <f>+Tabella2026[[#This Row],[INCIDENZA POPOLAZIONE PER DIFFERENZA]]*(PLAFOND-SUM(Tabella2026[CONTRIBUTO SULLA BASE DELLA POPOLAZIONE]))</f>
        <v>0</v>
      </c>
      <c r="R4751" s="3">
        <f>+Tabella2026[[#This Row],[CONTRIBUTO SULLA BASE DELLA POPOLAZIONE]]+Tabella2026[[#This Row],[CONTRIBUTO SULLA BASE DEL REDDITO]]</f>
        <v>8430.8912350315895</v>
      </c>
      <c r="S4751" s="3">
        <f>+Tabella2026[[#This Row],[CONTRIBUTO TOTALE]]/(PLAFOND/N_TESSERE)</f>
        <v>16.861782470063179</v>
      </c>
      <c r="T4751" s="3">
        <f>+MAX(CEILING(Tabella2026[[#This Row],[preDEF1]],1),1)</f>
        <v>17</v>
      </c>
      <c r="U4751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51" s="21">
        <f>+Tabella2026[[#This Row],[DEF - n. card]]*(PLAFOND/N_TESSERE)</f>
        <v>8500</v>
      </c>
      <c r="W4751" s="18"/>
    </row>
    <row r="4752" spans="2:23" x14ac:dyDescent="0.25">
      <c r="B4752" s="1" t="s">
        <v>9650</v>
      </c>
      <c r="C4752" s="2">
        <v>13052</v>
      </c>
      <c r="D4752" s="1" t="s">
        <v>9651</v>
      </c>
      <c r="E4752" s="1" t="s">
        <v>12</v>
      </c>
      <c r="F4752" s="1" t="s">
        <v>152</v>
      </c>
      <c r="G4752" s="1" t="s">
        <v>4778</v>
      </c>
      <c r="H4752" s="1" t="s">
        <v>15835</v>
      </c>
      <c r="I4752" s="5">
        <v>1688</v>
      </c>
      <c r="J4752" s="5">
        <v>33966172</v>
      </c>
      <c r="K4752" s="3">
        <f>+Tabella2026[[#This Row],[POP_2024]]/SUM(Tabella2026[POP_2024])</f>
        <v>2.8637611118342146E-5</v>
      </c>
      <c r="L4752" s="3">
        <f>+Tabella2026[[#This Row],[INCIDENZA POPOLAZIONE]]*(PLAFOND/2)</f>
        <v>8430.8912350315895</v>
      </c>
      <c r="M4752" s="3">
        <f>+IFERROR(Tabella2026[[#This Row],[reddito_2024]]/Tabella2026[[#This Row],[POP_2024]],"")</f>
        <v>20122.139810426539</v>
      </c>
      <c r="N4752" s="3">
        <f>+IF(Tabella2026[[#This Row],[REDDITO COMPLESSIVO PROCAPITE]]&lt;media_aggr_reddito_pc,(media_aggr_reddito_pc-Tabella2026[[#This Row],[REDDITO COMPLESSIVO PROCAPITE]]),0)</f>
        <v>0</v>
      </c>
      <c r="O4752" s="3">
        <f>+Tabella2026[[#This Row],[DIFFERENZA REDDITO INFERIORE ALLA MEDIA DALLA MEDIA]]*Tabella2026[[#This Row],[POP_2024]]</f>
        <v>0</v>
      </c>
      <c r="P4752" s="3">
        <f>+Tabella2026[[#This Row],[POPOLAZIONE PER DIFFERENZA ]]/SUM(Tabella2026[[POPOLAZIONE PER DIFFERENZA ]])</f>
        <v>0</v>
      </c>
      <c r="Q4752" s="3">
        <f>+Tabella2026[[#This Row],[INCIDENZA POPOLAZIONE PER DIFFERENZA]]*(PLAFOND-SUM(Tabella2026[CONTRIBUTO SULLA BASE DELLA POPOLAZIONE]))</f>
        <v>0</v>
      </c>
      <c r="R4752" s="3">
        <f>+Tabella2026[[#This Row],[CONTRIBUTO SULLA BASE DELLA POPOLAZIONE]]+Tabella2026[[#This Row],[CONTRIBUTO SULLA BASE DEL REDDITO]]</f>
        <v>8430.8912350315895</v>
      </c>
      <c r="S4752" s="3">
        <f>+Tabella2026[[#This Row],[CONTRIBUTO TOTALE]]/(PLAFOND/N_TESSERE)</f>
        <v>16.861782470063179</v>
      </c>
      <c r="T4752" s="3">
        <f>+MAX(CEILING(Tabella2026[[#This Row],[preDEF1]],1),1)</f>
        <v>17</v>
      </c>
      <c r="U4752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52" s="21">
        <f>+Tabella2026[[#This Row],[DEF - n. card]]*(PLAFOND/N_TESSERE)</f>
        <v>8500</v>
      </c>
      <c r="W4752" s="18"/>
    </row>
    <row r="4753" spans="2:23" x14ac:dyDescent="0.25">
      <c r="B4753" s="1" t="s">
        <v>9507</v>
      </c>
      <c r="C4753" s="2">
        <v>66046</v>
      </c>
      <c r="D4753" s="1" t="s">
        <v>9508</v>
      </c>
      <c r="E4753" s="1" t="s">
        <v>96</v>
      </c>
      <c r="F4753" s="1" t="s">
        <v>201</v>
      </c>
      <c r="G4753" s="1" t="s">
        <v>4778</v>
      </c>
      <c r="H4753" s="1" t="s">
        <v>15836</v>
      </c>
      <c r="I4753" s="5">
        <v>1688</v>
      </c>
      <c r="J4753" s="5">
        <v>24865678</v>
      </c>
      <c r="K4753" s="3">
        <f>+Tabella2026[[#This Row],[POP_2024]]/SUM(Tabella2026[POP_2024])</f>
        <v>2.8637611118342146E-5</v>
      </c>
      <c r="L4753" s="3">
        <f>+Tabella2026[[#This Row],[INCIDENZA POPOLAZIONE]]*(PLAFOND/2)</f>
        <v>8430.8912350315895</v>
      </c>
      <c r="M4753" s="3">
        <f>+IFERROR(Tabella2026[[#This Row],[reddito_2024]]/Tabella2026[[#This Row],[POP_2024]],"")</f>
        <v>14730.851895734597</v>
      </c>
      <c r="N4753" s="3">
        <f>+IF(Tabella2026[[#This Row],[REDDITO COMPLESSIVO PROCAPITE]]&lt;media_aggr_reddito_pc,(media_aggr_reddito_pc-Tabella2026[[#This Row],[REDDITO COMPLESSIVO PROCAPITE]]),0)</f>
        <v>3094.2141668741442</v>
      </c>
      <c r="O4753" s="3">
        <f>+Tabella2026[[#This Row],[DIFFERENZA REDDITO INFERIORE ALLA MEDIA DALLA MEDIA]]*Tabella2026[[#This Row],[POP_2024]]</f>
        <v>5223033.5136835556</v>
      </c>
      <c r="P4753" s="3">
        <f>+Tabella2026[[#This Row],[POPOLAZIONE PER DIFFERENZA ]]/SUM(Tabella2026[[POPOLAZIONE PER DIFFERENZA ]])</f>
        <v>4.6337818689145624E-5</v>
      </c>
      <c r="Q4753" s="3">
        <f>+Tabella2026[[#This Row],[INCIDENZA POPOLAZIONE PER DIFFERENZA]]*(PLAFOND-SUM(Tabella2026[CONTRIBUTO SULLA BASE DELLA POPOLAZIONE]))</f>
        <v>13641.81906872051</v>
      </c>
      <c r="R4753" s="3">
        <f>+Tabella2026[[#This Row],[CONTRIBUTO SULLA BASE DELLA POPOLAZIONE]]+Tabella2026[[#This Row],[CONTRIBUTO SULLA BASE DEL REDDITO]]</f>
        <v>22072.710303752101</v>
      </c>
      <c r="S4753" s="3">
        <f>+Tabella2026[[#This Row],[CONTRIBUTO TOTALE]]/(PLAFOND/N_TESSERE)</f>
        <v>44.145420607504199</v>
      </c>
      <c r="T4753" s="3">
        <f>+MAX(CEILING(Tabella2026[[#This Row],[preDEF1]],1),1)</f>
        <v>45</v>
      </c>
      <c r="U4753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4753" s="21">
        <f>+Tabella2026[[#This Row],[DEF - n. card]]*(PLAFOND/N_TESSERE)</f>
        <v>22500</v>
      </c>
      <c r="W4753" s="18"/>
    </row>
    <row r="4754" spans="2:23" x14ac:dyDescent="0.25">
      <c r="B4754" s="1" t="s">
        <v>9411</v>
      </c>
      <c r="C4754" s="2">
        <v>9055</v>
      </c>
      <c r="D4754" s="1" t="s">
        <v>9412</v>
      </c>
      <c r="E4754" s="1" t="s">
        <v>24</v>
      </c>
      <c r="F4754" s="1" t="s">
        <v>246</v>
      </c>
      <c r="G4754" s="1" t="s">
        <v>4778</v>
      </c>
      <c r="H4754" s="1" t="s">
        <v>15835</v>
      </c>
      <c r="I4754" s="5">
        <v>1688</v>
      </c>
      <c r="J4754" s="5">
        <v>34057366</v>
      </c>
      <c r="K4754" s="3">
        <f>+Tabella2026[[#This Row],[POP_2024]]/SUM(Tabella2026[POP_2024])</f>
        <v>2.8637611118342146E-5</v>
      </c>
      <c r="L4754" s="3">
        <f>+Tabella2026[[#This Row],[INCIDENZA POPOLAZIONE]]*(PLAFOND/2)</f>
        <v>8430.8912350315895</v>
      </c>
      <c r="M4754" s="3">
        <f>+IFERROR(Tabella2026[[#This Row],[reddito_2024]]/Tabella2026[[#This Row],[POP_2024]],"")</f>
        <v>20176.16469194313</v>
      </c>
      <c r="N4754" s="3">
        <f>+IF(Tabella2026[[#This Row],[REDDITO COMPLESSIVO PROCAPITE]]&lt;media_aggr_reddito_pc,(media_aggr_reddito_pc-Tabella2026[[#This Row],[REDDITO COMPLESSIVO PROCAPITE]]),0)</f>
        <v>0</v>
      </c>
      <c r="O4754" s="3">
        <f>+Tabella2026[[#This Row],[DIFFERENZA REDDITO INFERIORE ALLA MEDIA DALLA MEDIA]]*Tabella2026[[#This Row],[POP_2024]]</f>
        <v>0</v>
      </c>
      <c r="P4754" s="3">
        <f>+Tabella2026[[#This Row],[POPOLAZIONE PER DIFFERENZA ]]/SUM(Tabella2026[[POPOLAZIONE PER DIFFERENZA ]])</f>
        <v>0</v>
      </c>
      <c r="Q4754" s="3">
        <f>+Tabella2026[[#This Row],[INCIDENZA POPOLAZIONE PER DIFFERENZA]]*(PLAFOND-SUM(Tabella2026[CONTRIBUTO SULLA BASE DELLA POPOLAZIONE]))</f>
        <v>0</v>
      </c>
      <c r="R4754" s="3">
        <f>+Tabella2026[[#This Row],[CONTRIBUTO SULLA BASE DELLA POPOLAZIONE]]+Tabella2026[[#This Row],[CONTRIBUTO SULLA BASE DEL REDDITO]]</f>
        <v>8430.8912350315895</v>
      </c>
      <c r="S4754" s="3">
        <f>+Tabella2026[[#This Row],[CONTRIBUTO TOTALE]]/(PLAFOND/N_TESSERE)</f>
        <v>16.861782470063179</v>
      </c>
      <c r="T4754" s="3">
        <f>+MAX(CEILING(Tabella2026[[#This Row],[preDEF1]],1),1)</f>
        <v>17</v>
      </c>
      <c r="U4754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54" s="21">
        <f>+Tabella2026[[#This Row],[DEF - n. card]]*(PLAFOND/N_TESSERE)</f>
        <v>8500</v>
      </c>
      <c r="W4754" s="18"/>
    </row>
    <row r="4755" spans="2:23" x14ac:dyDescent="0.25">
      <c r="B4755" s="1" t="s">
        <v>9572</v>
      </c>
      <c r="C4755" s="2">
        <v>55002</v>
      </c>
      <c r="D4755" s="1" t="s">
        <v>9573</v>
      </c>
      <c r="E4755" s="1" t="s">
        <v>67</v>
      </c>
      <c r="F4755" s="1" t="s">
        <v>108</v>
      </c>
      <c r="G4755" s="1" t="s">
        <v>4778</v>
      </c>
      <c r="H4755" s="1" t="s">
        <v>15834</v>
      </c>
      <c r="I4755" s="5">
        <v>1687</v>
      </c>
      <c r="J4755" s="5">
        <v>27277845</v>
      </c>
      <c r="K4755" s="3">
        <f>+Tabella2026[[#This Row],[POP_2024]]/SUM(Tabella2026[POP_2024])</f>
        <v>2.8620645708911846E-5</v>
      </c>
      <c r="L4755" s="3">
        <f>+Tabella2026[[#This Row],[INCIDENZA POPOLAZIONE]]*(PLAFOND/2)</f>
        <v>8425.8966312193661</v>
      </c>
      <c r="M4755" s="3">
        <f>+IFERROR(Tabella2026[[#This Row],[reddito_2024]]/Tabella2026[[#This Row],[POP_2024]],"")</f>
        <v>16169.439834024895</v>
      </c>
      <c r="N4755" s="3">
        <f>+IF(Tabella2026[[#This Row],[REDDITO COMPLESSIVO PROCAPITE]]&lt;media_aggr_reddito_pc,(media_aggr_reddito_pc-Tabella2026[[#This Row],[REDDITO COMPLESSIVO PROCAPITE]]),0)</f>
        <v>1655.6262285838457</v>
      </c>
      <c r="O4755" s="3">
        <f>+Tabella2026[[#This Row],[DIFFERENZA REDDITO INFERIORE ALLA MEDIA DALLA MEDIA]]*Tabella2026[[#This Row],[POP_2024]]</f>
        <v>2793041.4476209478</v>
      </c>
      <c r="P4755" s="3">
        <f>+Tabella2026[[#This Row],[POPOLAZIONE PER DIFFERENZA ]]/SUM(Tabella2026[[POPOLAZIONE PER DIFFERENZA ]])</f>
        <v>2.477936391793361E-5</v>
      </c>
      <c r="Q4755" s="3">
        <f>+Tabella2026[[#This Row],[INCIDENZA POPOLAZIONE PER DIFFERENZA]]*(PLAFOND-SUM(Tabella2026[CONTRIBUTO SULLA BASE DELLA POPOLAZIONE]))</f>
        <v>7295.0261529167456</v>
      </c>
      <c r="R4755" s="3">
        <f>+Tabella2026[[#This Row],[CONTRIBUTO SULLA BASE DELLA POPOLAZIONE]]+Tabella2026[[#This Row],[CONTRIBUTO SULLA BASE DEL REDDITO]]</f>
        <v>15720.922784136112</v>
      </c>
      <c r="S4755" s="3">
        <f>+Tabella2026[[#This Row],[CONTRIBUTO TOTALE]]/(PLAFOND/N_TESSERE)</f>
        <v>31.441845568272225</v>
      </c>
      <c r="T4755" s="3">
        <f>+MAX(CEILING(Tabella2026[[#This Row],[preDEF1]],1),1)</f>
        <v>32</v>
      </c>
      <c r="U4755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4755" s="21">
        <f>+Tabella2026[[#This Row],[DEF - n. card]]*(PLAFOND/N_TESSERE)</f>
        <v>16000</v>
      </c>
      <c r="W4755" s="18"/>
    </row>
    <row r="4756" spans="2:23" x14ac:dyDescent="0.25">
      <c r="B4756" s="1" t="s">
        <v>9541</v>
      </c>
      <c r="C4756" s="2">
        <v>18185</v>
      </c>
      <c r="D4756" s="1" t="s">
        <v>9542</v>
      </c>
      <c r="E4756" s="1" t="s">
        <v>12</v>
      </c>
      <c r="F4756" s="1" t="s">
        <v>195</v>
      </c>
      <c r="G4756" s="1" t="s">
        <v>4778</v>
      </c>
      <c r="H4756" s="1" t="s">
        <v>15835</v>
      </c>
      <c r="I4756" s="5">
        <v>1686</v>
      </c>
      <c r="J4756" s="5">
        <v>33821728</v>
      </c>
      <c r="K4756" s="3">
        <f>+Tabella2026[[#This Row],[POP_2024]]/SUM(Tabella2026[POP_2024])</f>
        <v>2.860368029948155E-5</v>
      </c>
      <c r="L4756" s="3">
        <f>+Tabella2026[[#This Row],[INCIDENZA POPOLAZIONE]]*(PLAFOND/2)</f>
        <v>8420.9020274071445</v>
      </c>
      <c r="M4756" s="3">
        <f>+IFERROR(Tabella2026[[#This Row],[reddito_2024]]/Tabella2026[[#This Row],[POP_2024]],"")</f>
        <v>20060.336892052193</v>
      </c>
      <c r="N4756" s="3">
        <f>+IF(Tabella2026[[#This Row],[REDDITO COMPLESSIVO PROCAPITE]]&lt;media_aggr_reddito_pc,(media_aggr_reddito_pc-Tabella2026[[#This Row],[REDDITO COMPLESSIVO PROCAPITE]]),0)</f>
        <v>0</v>
      </c>
      <c r="O4756" s="3">
        <f>+Tabella2026[[#This Row],[DIFFERENZA REDDITO INFERIORE ALLA MEDIA DALLA MEDIA]]*Tabella2026[[#This Row],[POP_2024]]</f>
        <v>0</v>
      </c>
      <c r="P4756" s="3">
        <f>+Tabella2026[[#This Row],[POPOLAZIONE PER DIFFERENZA ]]/SUM(Tabella2026[[POPOLAZIONE PER DIFFERENZA ]])</f>
        <v>0</v>
      </c>
      <c r="Q4756" s="3">
        <f>+Tabella2026[[#This Row],[INCIDENZA POPOLAZIONE PER DIFFERENZA]]*(PLAFOND-SUM(Tabella2026[CONTRIBUTO SULLA BASE DELLA POPOLAZIONE]))</f>
        <v>0</v>
      </c>
      <c r="R4756" s="3">
        <f>+Tabella2026[[#This Row],[CONTRIBUTO SULLA BASE DELLA POPOLAZIONE]]+Tabella2026[[#This Row],[CONTRIBUTO SULLA BASE DEL REDDITO]]</f>
        <v>8420.9020274071445</v>
      </c>
      <c r="S4756" s="3">
        <f>+Tabella2026[[#This Row],[CONTRIBUTO TOTALE]]/(PLAFOND/N_TESSERE)</f>
        <v>16.84180405481429</v>
      </c>
      <c r="T4756" s="3">
        <f>+MAX(CEILING(Tabella2026[[#This Row],[preDEF1]],1),1)</f>
        <v>17</v>
      </c>
      <c r="U4756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56" s="21">
        <f>+Tabella2026[[#This Row],[DEF - n. card]]*(PLAFOND/N_TESSERE)</f>
        <v>8500</v>
      </c>
      <c r="W4756" s="18"/>
    </row>
    <row r="4757" spans="2:23" x14ac:dyDescent="0.25">
      <c r="B4757" s="1" t="s">
        <v>9718</v>
      </c>
      <c r="C4757" s="2">
        <v>70049</v>
      </c>
      <c r="D4757" s="1" t="s">
        <v>9719</v>
      </c>
      <c r="E4757" s="1" t="s">
        <v>345</v>
      </c>
      <c r="F4757" s="1" t="s">
        <v>344</v>
      </c>
      <c r="G4757" s="1" t="s">
        <v>4778</v>
      </c>
      <c r="H4757" s="1" t="s">
        <v>15836</v>
      </c>
      <c r="I4757" s="5">
        <v>1685</v>
      </c>
      <c r="J4757" s="5">
        <v>25948519</v>
      </c>
      <c r="K4757" s="3">
        <f>+Tabella2026[[#This Row],[POP_2024]]/SUM(Tabella2026[POP_2024])</f>
        <v>2.8586714890051254E-5</v>
      </c>
      <c r="L4757" s="3">
        <f>+Tabella2026[[#This Row],[INCIDENZA POPOLAZIONE]]*(PLAFOND/2)</f>
        <v>8415.9074235949211</v>
      </c>
      <c r="M4757" s="3">
        <f>+IFERROR(Tabella2026[[#This Row],[reddito_2024]]/Tabella2026[[#This Row],[POP_2024]],"")</f>
        <v>15399.714540059347</v>
      </c>
      <c r="N4757" s="3">
        <f>+IF(Tabella2026[[#This Row],[REDDITO COMPLESSIVO PROCAPITE]]&lt;media_aggr_reddito_pc,(media_aggr_reddito_pc-Tabella2026[[#This Row],[REDDITO COMPLESSIVO PROCAPITE]]),0)</f>
        <v>2425.3515225493938</v>
      </c>
      <c r="O4757" s="3">
        <f>+Tabella2026[[#This Row],[DIFFERENZA REDDITO INFERIORE ALLA MEDIA DALLA MEDIA]]*Tabella2026[[#This Row],[POP_2024]]</f>
        <v>4086717.3154957285</v>
      </c>
      <c r="P4757" s="3">
        <f>+Tabella2026[[#This Row],[POPOLAZIONE PER DIFFERENZA ]]/SUM(Tabella2026[[POPOLAZIONE PER DIFFERENZA ]])</f>
        <v>3.6256624718779508E-5</v>
      </c>
      <c r="Q4757" s="3">
        <f>+Tabella2026[[#This Row],[INCIDENZA POPOLAZIONE PER DIFFERENZA]]*(PLAFOND-SUM(Tabella2026[CONTRIBUTO SULLA BASE DELLA POPOLAZIONE]))</f>
        <v>10673.923124740191</v>
      </c>
      <c r="R4757" s="3">
        <f>+Tabella2026[[#This Row],[CONTRIBUTO SULLA BASE DELLA POPOLAZIONE]]+Tabella2026[[#This Row],[CONTRIBUTO SULLA BASE DEL REDDITO]]</f>
        <v>19089.830548335114</v>
      </c>
      <c r="S4757" s="3">
        <f>+Tabella2026[[#This Row],[CONTRIBUTO TOTALE]]/(PLAFOND/N_TESSERE)</f>
        <v>38.17966109667023</v>
      </c>
      <c r="T4757" s="3">
        <f>+MAX(CEILING(Tabella2026[[#This Row],[preDEF1]],1),1)</f>
        <v>39</v>
      </c>
      <c r="U4757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4757" s="21">
        <f>+Tabella2026[[#This Row],[DEF - n. card]]*(PLAFOND/N_TESSERE)</f>
        <v>19500</v>
      </c>
      <c r="W4757" s="18"/>
    </row>
    <row r="4758" spans="2:23" x14ac:dyDescent="0.25">
      <c r="B4758" s="1" t="s">
        <v>9491</v>
      </c>
      <c r="C4758" s="2">
        <v>78131</v>
      </c>
      <c r="D4758" s="1" t="s">
        <v>9492</v>
      </c>
      <c r="E4758" s="1" t="s">
        <v>61</v>
      </c>
      <c r="F4758" s="1" t="s">
        <v>178</v>
      </c>
      <c r="G4758" s="1" t="s">
        <v>4778</v>
      </c>
      <c r="H4758" s="1" t="s">
        <v>15836</v>
      </c>
      <c r="I4758" s="5">
        <v>1685</v>
      </c>
      <c r="J4758" s="5">
        <v>15500576</v>
      </c>
      <c r="K4758" s="3">
        <f>+Tabella2026[[#This Row],[POP_2024]]/SUM(Tabella2026[POP_2024])</f>
        <v>2.8586714890051254E-5</v>
      </c>
      <c r="L4758" s="3">
        <f>+Tabella2026[[#This Row],[INCIDENZA POPOLAZIONE]]*(PLAFOND/2)</f>
        <v>8415.9074235949211</v>
      </c>
      <c r="M4758" s="3">
        <f>+IFERROR(Tabella2026[[#This Row],[reddito_2024]]/Tabella2026[[#This Row],[POP_2024]],"")</f>
        <v>9199.1548961424323</v>
      </c>
      <c r="N4758" s="3">
        <f>+IF(Tabella2026[[#This Row],[REDDITO COMPLESSIVO PROCAPITE]]&lt;media_aggr_reddito_pc,(media_aggr_reddito_pc-Tabella2026[[#This Row],[REDDITO COMPLESSIVO PROCAPITE]]),0)</f>
        <v>8625.9111664663087</v>
      </c>
      <c r="O4758" s="3">
        <f>+Tabella2026[[#This Row],[DIFFERENZA REDDITO INFERIORE ALLA MEDIA DALLA MEDIA]]*Tabella2026[[#This Row],[POP_2024]]</f>
        <v>14534660.315495729</v>
      </c>
      <c r="P4758" s="3">
        <f>+Tabella2026[[#This Row],[POPOLAZIONE PER DIFFERENZA ]]/SUM(Tabella2026[[POPOLAZIONE PER DIFFERENZA ]])</f>
        <v>1.2894890539057077E-4</v>
      </c>
      <c r="Q4758" s="3">
        <f>+Tabella2026[[#This Row],[INCIDENZA POPOLAZIONE PER DIFFERENZA]]*(PLAFOND-SUM(Tabella2026[CONTRIBUTO SULLA BASE DELLA POPOLAZIONE]))</f>
        <v>37962.461035305147</v>
      </c>
      <c r="R4758" s="3">
        <f>+Tabella2026[[#This Row],[CONTRIBUTO SULLA BASE DELLA POPOLAZIONE]]+Tabella2026[[#This Row],[CONTRIBUTO SULLA BASE DEL REDDITO]]</f>
        <v>46378.36845890007</v>
      </c>
      <c r="S4758" s="3">
        <f>+Tabella2026[[#This Row],[CONTRIBUTO TOTALE]]/(PLAFOND/N_TESSERE)</f>
        <v>92.75673691780014</v>
      </c>
      <c r="T4758" s="3">
        <f>+MAX(CEILING(Tabella2026[[#This Row],[preDEF1]],1),1)</f>
        <v>93</v>
      </c>
      <c r="U4758" s="9">
        <f xml:space="preserve"> IF(ROW(Tabella2026[[#This Row],[preDEF2]]) - ROW(Tabella2026[[#Headers],[preDEF2]])&lt;=ABS(SUM(Tabella2026[preDEF2])-N_TESSERE),Tabella2026[[#This Row],[preDEF2]]-1,Tabella2026[[#This Row],[preDEF2]])</f>
        <v>93</v>
      </c>
      <c r="V4758" s="21">
        <f>+Tabella2026[[#This Row],[DEF - n. card]]*(PLAFOND/N_TESSERE)</f>
        <v>46500</v>
      </c>
      <c r="W4758" s="18"/>
    </row>
    <row r="4759" spans="2:23" x14ac:dyDescent="0.25">
      <c r="B4759" s="1" t="s">
        <v>9457</v>
      </c>
      <c r="C4759" s="2">
        <v>98039</v>
      </c>
      <c r="D4759" s="1" t="s">
        <v>9458</v>
      </c>
      <c r="E4759" s="1" t="s">
        <v>12</v>
      </c>
      <c r="F4759" s="1" t="s">
        <v>389</v>
      </c>
      <c r="G4759" s="1" t="s">
        <v>4778</v>
      </c>
      <c r="H4759" s="1" t="s">
        <v>15835</v>
      </c>
      <c r="I4759" s="5">
        <v>1684</v>
      </c>
      <c r="J4759" s="5">
        <v>32150928</v>
      </c>
      <c r="K4759" s="3">
        <f>+Tabella2026[[#This Row],[POP_2024]]/SUM(Tabella2026[POP_2024])</f>
        <v>2.8569749480620954E-5</v>
      </c>
      <c r="L4759" s="3">
        <f>+Tabella2026[[#This Row],[INCIDENZA POPOLAZIONE]]*(PLAFOND/2)</f>
        <v>8410.9128197826976</v>
      </c>
      <c r="M4759" s="3">
        <f>+IFERROR(Tabella2026[[#This Row],[reddito_2024]]/Tabella2026[[#This Row],[POP_2024]],"")</f>
        <v>19092</v>
      </c>
      <c r="N4759" s="3">
        <f>+IF(Tabella2026[[#This Row],[REDDITO COMPLESSIVO PROCAPITE]]&lt;media_aggr_reddito_pc,(media_aggr_reddito_pc-Tabella2026[[#This Row],[REDDITO COMPLESSIVO PROCAPITE]]),0)</f>
        <v>0</v>
      </c>
      <c r="O4759" s="3">
        <f>+Tabella2026[[#This Row],[DIFFERENZA REDDITO INFERIORE ALLA MEDIA DALLA MEDIA]]*Tabella2026[[#This Row],[POP_2024]]</f>
        <v>0</v>
      </c>
      <c r="P4759" s="3">
        <f>+Tabella2026[[#This Row],[POPOLAZIONE PER DIFFERENZA ]]/SUM(Tabella2026[[POPOLAZIONE PER DIFFERENZA ]])</f>
        <v>0</v>
      </c>
      <c r="Q4759" s="3">
        <f>+Tabella2026[[#This Row],[INCIDENZA POPOLAZIONE PER DIFFERENZA]]*(PLAFOND-SUM(Tabella2026[CONTRIBUTO SULLA BASE DELLA POPOLAZIONE]))</f>
        <v>0</v>
      </c>
      <c r="R4759" s="3">
        <f>+Tabella2026[[#This Row],[CONTRIBUTO SULLA BASE DELLA POPOLAZIONE]]+Tabella2026[[#This Row],[CONTRIBUTO SULLA BASE DEL REDDITO]]</f>
        <v>8410.9128197826976</v>
      </c>
      <c r="S4759" s="3">
        <f>+Tabella2026[[#This Row],[CONTRIBUTO TOTALE]]/(PLAFOND/N_TESSERE)</f>
        <v>16.821825639565397</v>
      </c>
      <c r="T4759" s="3">
        <f>+MAX(CEILING(Tabella2026[[#This Row],[preDEF1]],1),1)</f>
        <v>17</v>
      </c>
      <c r="U4759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59" s="21">
        <f>+Tabella2026[[#This Row],[DEF - n. card]]*(PLAFOND/N_TESSERE)</f>
        <v>8500</v>
      </c>
      <c r="W4759" s="18"/>
    </row>
    <row r="4760" spans="2:23" x14ac:dyDescent="0.25">
      <c r="B4760" s="1" t="s">
        <v>9578</v>
      </c>
      <c r="C4760" s="2">
        <v>33046</v>
      </c>
      <c r="D4760" s="1" t="s">
        <v>9579</v>
      </c>
      <c r="E4760" s="1" t="s">
        <v>27</v>
      </c>
      <c r="F4760" s="1" t="s">
        <v>112</v>
      </c>
      <c r="G4760" s="1" t="s">
        <v>4778</v>
      </c>
      <c r="H4760" s="1" t="s">
        <v>15835</v>
      </c>
      <c r="I4760" s="5">
        <v>1684</v>
      </c>
      <c r="J4760" s="5">
        <v>34624094</v>
      </c>
      <c r="K4760" s="3">
        <f>+Tabella2026[[#This Row],[POP_2024]]/SUM(Tabella2026[POP_2024])</f>
        <v>2.8569749480620954E-5</v>
      </c>
      <c r="L4760" s="3">
        <f>+Tabella2026[[#This Row],[INCIDENZA POPOLAZIONE]]*(PLAFOND/2)</f>
        <v>8410.9128197826976</v>
      </c>
      <c r="M4760" s="3">
        <f>+IFERROR(Tabella2026[[#This Row],[reddito_2024]]/Tabella2026[[#This Row],[POP_2024]],"")</f>
        <v>20560.625890736341</v>
      </c>
      <c r="N4760" s="3">
        <f>+IF(Tabella2026[[#This Row],[REDDITO COMPLESSIVO PROCAPITE]]&lt;media_aggr_reddito_pc,(media_aggr_reddito_pc-Tabella2026[[#This Row],[REDDITO COMPLESSIVO PROCAPITE]]),0)</f>
        <v>0</v>
      </c>
      <c r="O4760" s="3">
        <f>+Tabella2026[[#This Row],[DIFFERENZA REDDITO INFERIORE ALLA MEDIA DALLA MEDIA]]*Tabella2026[[#This Row],[POP_2024]]</f>
        <v>0</v>
      </c>
      <c r="P4760" s="3">
        <f>+Tabella2026[[#This Row],[POPOLAZIONE PER DIFFERENZA ]]/SUM(Tabella2026[[POPOLAZIONE PER DIFFERENZA ]])</f>
        <v>0</v>
      </c>
      <c r="Q4760" s="3">
        <f>+Tabella2026[[#This Row],[INCIDENZA POPOLAZIONE PER DIFFERENZA]]*(PLAFOND-SUM(Tabella2026[CONTRIBUTO SULLA BASE DELLA POPOLAZIONE]))</f>
        <v>0</v>
      </c>
      <c r="R4760" s="3">
        <f>+Tabella2026[[#This Row],[CONTRIBUTO SULLA BASE DELLA POPOLAZIONE]]+Tabella2026[[#This Row],[CONTRIBUTO SULLA BASE DEL REDDITO]]</f>
        <v>8410.9128197826976</v>
      </c>
      <c r="S4760" s="3">
        <f>+Tabella2026[[#This Row],[CONTRIBUTO TOTALE]]/(PLAFOND/N_TESSERE)</f>
        <v>16.821825639565397</v>
      </c>
      <c r="T4760" s="3">
        <f>+MAX(CEILING(Tabella2026[[#This Row],[preDEF1]],1),1)</f>
        <v>17</v>
      </c>
      <c r="U4760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60" s="21">
        <f>+Tabella2026[[#This Row],[DEF - n. card]]*(PLAFOND/N_TESSERE)</f>
        <v>8500</v>
      </c>
      <c r="W4760" s="18"/>
    </row>
    <row r="4761" spans="2:23" x14ac:dyDescent="0.25">
      <c r="B4761" s="1" t="s">
        <v>9431</v>
      </c>
      <c r="C4761" s="2">
        <v>78063</v>
      </c>
      <c r="D4761" s="1" t="s">
        <v>9432</v>
      </c>
      <c r="E4761" s="1" t="s">
        <v>61</v>
      </c>
      <c r="F4761" s="1" t="s">
        <v>178</v>
      </c>
      <c r="G4761" s="1" t="s">
        <v>4778</v>
      </c>
      <c r="H4761" s="1" t="s">
        <v>15836</v>
      </c>
      <c r="I4761" s="5">
        <v>1683</v>
      </c>
      <c r="J4761" s="5">
        <v>19887850</v>
      </c>
      <c r="K4761" s="3">
        <f>+Tabella2026[[#This Row],[POP_2024]]/SUM(Tabella2026[POP_2024])</f>
        <v>2.8552784071190658E-5</v>
      </c>
      <c r="L4761" s="3">
        <f>+Tabella2026[[#This Row],[INCIDENZA POPOLAZIONE]]*(PLAFOND/2)</f>
        <v>8405.918215970476</v>
      </c>
      <c r="M4761" s="3">
        <f>+IFERROR(Tabella2026[[#This Row],[reddito_2024]]/Tabella2026[[#This Row],[POP_2024]],"")</f>
        <v>11816.904337492573</v>
      </c>
      <c r="N4761" s="3">
        <f>+IF(Tabella2026[[#This Row],[REDDITO COMPLESSIVO PROCAPITE]]&lt;media_aggr_reddito_pc,(media_aggr_reddito_pc-Tabella2026[[#This Row],[REDDITO COMPLESSIVO PROCAPITE]]),0)</f>
        <v>6008.1617251161679</v>
      </c>
      <c r="O4761" s="3">
        <f>+Tabella2026[[#This Row],[DIFFERENZA REDDITO INFERIORE ALLA MEDIA DALLA MEDIA]]*Tabella2026[[#This Row],[POP_2024]]</f>
        <v>10111736.18337051</v>
      </c>
      <c r="P4761" s="3">
        <f>+Tabella2026[[#This Row],[POPOLAZIONE PER DIFFERENZA ]]/SUM(Tabella2026[[POPOLAZIONE PER DIFFERENZA ]])</f>
        <v>8.9709513957731833E-5</v>
      </c>
      <c r="Q4761" s="3">
        <f>+Tabella2026[[#This Row],[INCIDENZA POPOLAZIONE PER DIFFERENZA]]*(PLAFOND-SUM(Tabella2026[CONTRIBUTO SULLA BASE DELLA POPOLAZIONE]))</f>
        <v>26410.413627020891</v>
      </c>
      <c r="R4761" s="3">
        <f>+Tabella2026[[#This Row],[CONTRIBUTO SULLA BASE DELLA POPOLAZIONE]]+Tabella2026[[#This Row],[CONTRIBUTO SULLA BASE DEL REDDITO]]</f>
        <v>34816.331842991363</v>
      </c>
      <c r="S4761" s="3">
        <f>+Tabella2026[[#This Row],[CONTRIBUTO TOTALE]]/(PLAFOND/N_TESSERE)</f>
        <v>69.63266368598272</v>
      </c>
      <c r="T4761" s="3">
        <f>+MAX(CEILING(Tabella2026[[#This Row],[preDEF1]],1),1)</f>
        <v>70</v>
      </c>
      <c r="U4761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4761" s="21">
        <f>+Tabella2026[[#This Row],[DEF - n. card]]*(PLAFOND/N_TESSERE)</f>
        <v>35000</v>
      </c>
      <c r="W4761" s="18"/>
    </row>
    <row r="4762" spans="2:23" x14ac:dyDescent="0.25">
      <c r="B4762" s="1" t="s">
        <v>9421</v>
      </c>
      <c r="C4762" s="2">
        <v>64068</v>
      </c>
      <c r="D4762" s="1" t="s">
        <v>9422</v>
      </c>
      <c r="E4762" s="1" t="s">
        <v>15</v>
      </c>
      <c r="F4762" s="1" t="s">
        <v>290</v>
      </c>
      <c r="G4762" s="1" t="s">
        <v>4778</v>
      </c>
      <c r="H4762" s="1" t="s">
        <v>15836</v>
      </c>
      <c r="I4762" s="5">
        <v>1682</v>
      </c>
      <c r="J4762" s="5">
        <v>21462376</v>
      </c>
      <c r="K4762" s="3">
        <f>+Tabella2026[[#This Row],[POP_2024]]/SUM(Tabella2026[POP_2024])</f>
        <v>2.8535818661760361E-5</v>
      </c>
      <c r="L4762" s="3">
        <f>+Tabella2026[[#This Row],[INCIDENZA POPOLAZIONE]]*(PLAFOND/2)</f>
        <v>8400.9236121582544</v>
      </c>
      <c r="M4762" s="3">
        <f>+IFERROR(Tabella2026[[#This Row],[reddito_2024]]/Tabella2026[[#This Row],[POP_2024]],"")</f>
        <v>12760.033293697979</v>
      </c>
      <c r="N4762" s="3">
        <f>+IF(Tabella2026[[#This Row],[REDDITO COMPLESSIVO PROCAPITE]]&lt;media_aggr_reddito_pc,(media_aggr_reddito_pc-Tabella2026[[#This Row],[REDDITO COMPLESSIVO PROCAPITE]]),0)</f>
        <v>5065.0327689107617</v>
      </c>
      <c r="O4762" s="3">
        <f>+Tabella2026[[#This Row],[DIFFERENZA REDDITO INFERIORE ALLA MEDIA DALLA MEDIA]]*Tabella2026[[#This Row],[POP_2024]]</f>
        <v>8519385.1173079014</v>
      </c>
      <c r="P4762" s="3">
        <f>+Tabella2026[[#This Row],[POPOLAZIONE PER DIFFERENZA ]]/SUM(Tabella2026[[POPOLAZIONE PER DIFFERENZA ]])</f>
        <v>7.558246024548423E-5</v>
      </c>
      <c r="Q4762" s="3">
        <f>+Tabella2026[[#This Row],[INCIDENZA POPOLAZIONE PER DIFFERENZA]]*(PLAFOND-SUM(Tabella2026[CONTRIBUTO SULLA BASE DELLA POPOLAZIONE]))</f>
        <v>22251.419609425462</v>
      </c>
      <c r="R4762" s="3">
        <f>+Tabella2026[[#This Row],[CONTRIBUTO SULLA BASE DELLA POPOLAZIONE]]+Tabella2026[[#This Row],[CONTRIBUTO SULLA BASE DEL REDDITO]]</f>
        <v>30652.343221583717</v>
      </c>
      <c r="S4762" s="3">
        <f>+Tabella2026[[#This Row],[CONTRIBUTO TOTALE]]/(PLAFOND/N_TESSERE)</f>
        <v>61.304686443167434</v>
      </c>
      <c r="T4762" s="3">
        <f>+MAX(CEILING(Tabella2026[[#This Row],[preDEF1]],1),1)</f>
        <v>62</v>
      </c>
      <c r="U4762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4762" s="21">
        <f>+Tabella2026[[#This Row],[DEF - n. card]]*(PLAFOND/N_TESSERE)</f>
        <v>31000</v>
      </c>
      <c r="W4762" s="18"/>
    </row>
    <row r="4763" spans="2:23" x14ac:dyDescent="0.25">
      <c r="B4763" s="1" t="s">
        <v>9594</v>
      </c>
      <c r="C4763" s="2">
        <v>30106</v>
      </c>
      <c r="D4763" s="1" t="s">
        <v>9595</v>
      </c>
      <c r="E4763" s="1" t="s">
        <v>48</v>
      </c>
      <c r="F4763" s="1" t="s">
        <v>120</v>
      </c>
      <c r="G4763" s="1" t="s">
        <v>4778</v>
      </c>
      <c r="H4763" s="1" t="s">
        <v>15835</v>
      </c>
      <c r="I4763" s="5">
        <v>1681</v>
      </c>
      <c r="J4763" s="5">
        <v>32757363</v>
      </c>
      <c r="K4763" s="3">
        <f>+Tabella2026[[#This Row],[POP_2024]]/SUM(Tabella2026[POP_2024])</f>
        <v>2.8518853252330062E-5</v>
      </c>
      <c r="L4763" s="3">
        <f>+Tabella2026[[#This Row],[INCIDENZA POPOLAZIONE]]*(PLAFOND/2)</f>
        <v>8395.929008346031</v>
      </c>
      <c r="M4763" s="3">
        <f>+IFERROR(Tabella2026[[#This Row],[reddito_2024]]/Tabella2026[[#This Row],[POP_2024]],"")</f>
        <v>19486.831052944675</v>
      </c>
      <c r="N4763" s="3">
        <f>+IF(Tabella2026[[#This Row],[REDDITO COMPLESSIVO PROCAPITE]]&lt;media_aggr_reddito_pc,(media_aggr_reddito_pc-Tabella2026[[#This Row],[REDDITO COMPLESSIVO PROCAPITE]]),0)</f>
        <v>0</v>
      </c>
      <c r="O4763" s="3">
        <f>+Tabella2026[[#This Row],[DIFFERENZA REDDITO INFERIORE ALLA MEDIA DALLA MEDIA]]*Tabella2026[[#This Row],[POP_2024]]</f>
        <v>0</v>
      </c>
      <c r="P4763" s="3">
        <f>+Tabella2026[[#This Row],[POPOLAZIONE PER DIFFERENZA ]]/SUM(Tabella2026[[POPOLAZIONE PER DIFFERENZA ]])</f>
        <v>0</v>
      </c>
      <c r="Q4763" s="3">
        <f>+Tabella2026[[#This Row],[INCIDENZA POPOLAZIONE PER DIFFERENZA]]*(PLAFOND-SUM(Tabella2026[CONTRIBUTO SULLA BASE DELLA POPOLAZIONE]))</f>
        <v>0</v>
      </c>
      <c r="R4763" s="3">
        <f>+Tabella2026[[#This Row],[CONTRIBUTO SULLA BASE DELLA POPOLAZIONE]]+Tabella2026[[#This Row],[CONTRIBUTO SULLA BASE DEL REDDITO]]</f>
        <v>8395.929008346031</v>
      </c>
      <c r="S4763" s="3">
        <f>+Tabella2026[[#This Row],[CONTRIBUTO TOTALE]]/(PLAFOND/N_TESSERE)</f>
        <v>16.791858016692061</v>
      </c>
      <c r="T4763" s="3">
        <f>+MAX(CEILING(Tabella2026[[#This Row],[preDEF1]],1),1)</f>
        <v>17</v>
      </c>
      <c r="U4763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63" s="21">
        <f>+Tabella2026[[#This Row],[DEF - n. card]]*(PLAFOND/N_TESSERE)</f>
        <v>8500</v>
      </c>
      <c r="W4763" s="18"/>
    </row>
    <row r="4764" spans="2:23" x14ac:dyDescent="0.25">
      <c r="B4764" s="1" t="s">
        <v>9471</v>
      </c>
      <c r="C4764" s="2">
        <v>66093</v>
      </c>
      <c r="D4764" s="1" t="s">
        <v>9472</v>
      </c>
      <c r="E4764" s="1" t="s">
        <v>96</v>
      </c>
      <c r="F4764" s="1" t="s">
        <v>201</v>
      </c>
      <c r="G4764" s="1" t="s">
        <v>4778</v>
      </c>
      <c r="H4764" s="1" t="s">
        <v>15836</v>
      </c>
      <c r="I4764" s="5">
        <v>1681</v>
      </c>
      <c r="J4764" s="5">
        <v>25726532</v>
      </c>
      <c r="K4764" s="3">
        <f>+Tabella2026[[#This Row],[POP_2024]]/SUM(Tabella2026[POP_2024])</f>
        <v>2.8518853252330062E-5</v>
      </c>
      <c r="L4764" s="3">
        <f>+Tabella2026[[#This Row],[INCIDENZA POPOLAZIONE]]*(PLAFOND/2)</f>
        <v>8395.929008346031</v>
      </c>
      <c r="M4764" s="3">
        <f>+IFERROR(Tabella2026[[#This Row],[reddito_2024]]/Tabella2026[[#This Row],[POP_2024]],"")</f>
        <v>15304.302201070792</v>
      </c>
      <c r="N4764" s="3">
        <f>+IF(Tabella2026[[#This Row],[REDDITO COMPLESSIVO PROCAPITE]]&lt;media_aggr_reddito_pc,(media_aggr_reddito_pc-Tabella2026[[#This Row],[REDDITO COMPLESSIVO PROCAPITE]]),0)</f>
        <v>2520.7638615379492</v>
      </c>
      <c r="O4764" s="3">
        <f>+Tabella2026[[#This Row],[DIFFERENZA REDDITO INFERIORE ALLA MEDIA DALLA MEDIA]]*Tabella2026[[#This Row],[POP_2024]]</f>
        <v>4237404.0512452926</v>
      </c>
      <c r="P4764" s="3">
        <f>+Tabella2026[[#This Row],[POPOLAZIONE PER DIFFERENZA ]]/SUM(Tabella2026[[POPOLAZIONE PER DIFFERENZA ]])</f>
        <v>3.7593490473465828E-5</v>
      </c>
      <c r="Q4764" s="3">
        <f>+Tabella2026[[#This Row],[INCIDENZA POPOLAZIONE PER DIFFERENZA]]*(PLAFOND-SUM(Tabella2026[CONTRIBUTO SULLA BASE DELLA POPOLAZIONE]))</f>
        <v>11067.495400270529</v>
      </c>
      <c r="R4764" s="3">
        <f>+Tabella2026[[#This Row],[CONTRIBUTO SULLA BASE DELLA POPOLAZIONE]]+Tabella2026[[#This Row],[CONTRIBUTO SULLA BASE DEL REDDITO]]</f>
        <v>19463.42440861656</v>
      </c>
      <c r="S4764" s="3">
        <f>+Tabella2026[[#This Row],[CONTRIBUTO TOTALE]]/(PLAFOND/N_TESSERE)</f>
        <v>38.926848817233122</v>
      </c>
      <c r="T4764" s="3">
        <f>+MAX(CEILING(Tabella2026[[#This Row],[preDEF1]],1),1)</f>
        <v>39</v>
      </c>
      <c r="U4764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4764" s="21">
        <f>+Tabella2026[[#This Row],[DEF - n. card]]*(PLAFOND/N_TESSERE)</f>
        <v>19500</v>
      </c>
      <c r="W4764" s="18"/>
    </row>
    <row r="4765" spans="2:23" x14ac:dyDescent="0.25">
      <c r="B4765" s="1" t="s">
        <v>9610</v>
      </c>
      <c r="C4765" s="2">
        <v>50019</v>
      </c>
      <c r="D4765" s="1" t="s">
        <v>9611</v>
      </c>
      <c r="E4765" s="1" t="s">
        <v>30</v>
      </c>
      <c r="F4765" s="1" t="s">
        <v>144</v>
      </c>
      <c r="G4765" s="1" t="s">
        <v>4778</v>
      </c>
      <c r="H4765" s="1" t="s">
        <v>15834</v>
      </c>
      <c r="I4765" s="5">
        <v>1680</v>
      </c>
      <c r="J4765" s="5">
        <v>26038489</v>
      </c>
      <c r="K4765" s="3">
        <f>+Tabella2026[[#This Row],[POP_2024]]/SUM(Tabella2026[POP_2024])</f>
        <v>2.8501887842899765E-5</v>
      </c>
      <c r="L4765" s="3">
        <f>+Tabella2026[[#This Row],[INCIDENZA POPOLAZIONE]]*(PLAFOND/2)</f>
        <v>8390.9344045338094</v>
      </c>
      <c r="M4765" s="3">
        <f>+IFERROR(Tabella2026[[#This Row],[reddito_2024]]/Tabella2026[[#This Row],[POP_2024]],"")</f>
        <v>15499.100595238095</v>
      </c>
      <c r="N4765" s="3">
        <f>+IF(Tabella2026[[#This Row],[REDDITO COMPLESSIVO PROCAPITE]]&lt;media_aggr_reddito_pc,(media_aggr_reddito_pc-Tabella2026[[#This Row],[REDDITO COMPLESSIVO PROCAPITE]]),0)</f>
        <v>2325.9654673706464</v>
      </c>
      <c r="O4765" s="3">
        <f>+Tabella2026[[#This Row],[DIFFERENZA REDDITO INFERIORE ALLA MEDIA DALLA MEDIA]]*Tabella2026[[#This Row],[POP_2024]]</f>
        <v>3907621.9851826858</v>
      </c>
      <c r="P4765" s="3">
        <f>+Tabella2026[[#This Row],[POPOLAZIONE PER DIFFERENZA ]]/SUM(Tabella2026[[POPOLAZIONE PER DIFFERENZA ]])</f>
        <v>3.4667722996748318E-5</v>
      </c>
      <c r="Q4765" s="3">
        <f>+Tabella2026[[#This Row],[INCIDENZA POPOLAZIONE PER DIFFERENZA]]*(PLAFOND-SUM(Tabella2026[CONTRIBUTO SULLA BASE DELLA POPOLAZIONE]))</f>
        <v>10206.151649450499</v>
      </c>
      <c r="R4765" s="3">
        <f>+Tabella2026[[#This Row],[CONTRIBUTO SULLA BASE DELLA POPOLAZIONE]]+Tabella2026[[#This Row],[CONTRIBUTO SULLA BASE DEL REDDITO]]</f>
        <v>18597.086053984309</v>
      </c>
      <c r="S4765" s="3">
        <f>+Tabella2026[[#This Row],[CONTRIBUTO TOTALE]]/(PLAFOND/N_TESSERE)</f>
        <v>37.194172107968619</v>
      </c>
      <c r="T4765" s="3">
        <f>+MAX(CEILING(Tabella2026[[#This Row],[preDEF1]],1),1)</f>
        <v>38</v>
      </c>
      <c r="U4765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4765" s="21">
        <f>+Tabella2026[[#This Row],[DEF - n. card]]*(PLAFOND/N_TESSERE)</f>
        <v>19000</v>
      </c>
      <c r="W4765" s="18"/>
    </row>
    <row r="4766" spans="2:23" x14ac:dyDescent="0.25">
      <c r="B4766" s="1" t="s">
        <v>9543</v>
      </c>
      <c r="C4766" s="2">
        <v>31022</v>
      </c>
      <c r="D4766" s="1" t="s">
        <v>9544</v>
      </c>
      <c r="E4766" s="1" t="s">
        <v>48</v>
      </c>
      <c r="F4766" s="1" t="s">
        <v>562</v>
      </c>
      <c r="G4766" s="1" t="s">
        <v>4778</v>
      </c>
      <c r="H4766" s="1" t="s">
        <v>15835</v>
      </c>
      <c r="I4766" s="5">
        <v>1680</v>
      </c>
      <c r="J4766" s="5">
        <v>36118303</v>
      </c>
      <c r="K4766" s="3">
        <f>+Tabella2026[[#This Row],[POP_2024]]/SUM(Tabella2026[POP_2024])</f>
        <v>2.8501887842899765E-5</v>
      </c>
      <c r="L4766" s="3">
        <f>+Tabella2026[[#This Row],[INCIDENZA POPOLAZIONE]]*(PLAFOND/2)</f>
        <v>8390.9344045338094</v>
      </c>
      <c r="M4766" s="3">
        <f>+IFERROR(Tabella2026[[#This Row],[reddito_2024]]/Tabella2026[[#This Row],[POP_2024]],"")</f>
        <v>21498.98988095238</v>
      </c>
      <c r="N4766" s="3">
        <f>+IF(Tabella2026[[#This Row],[REDDITO COMPLESSIVO PROCAPITE]]&lt;media_aggr_reddito_pc,(media_aggr_reddito_pc-Tabella2026[[#This Row],[REDDITO COMPLESSIVO PROCAPITE]]),0)</f>
        <v>0</v>
      </c>
      <c r="O4766" s="3">
        <f>+Tabella2026[[#This Row],[DIFFERENZA REDDITO INFERIORE ALLA MEDIA DALLA MEDIA]]*Tabella2026[[#This Row],[POP_2024]]</f>
        <v>0</v>
      </c>
      <c r="P4766" s="3">
        <f>+Tabella2026[[#This Row],[POPOLAZIONE PER DIFFERENZA ]]/SUM(Tabella2026[[POPOLAZIONE PER DIFFERENZA ]])</f>
        <v>0</v>
      </c>
      <c r="Q4766" s="3">
        <f>+Tabella2026[[#This Row],[INCIDENZA POPOLAZIONE PER DIFFERENZA]]*(PLAFOND-SUM(Tabella2026[CONTRIBUTO SULLA BASE DELLA POPOLAZIONE]))</f>
        <v>0</v>
      </c>
      <c r="R4766" s="3">
        <f>+Tabella2026[[#This Row],[CONTRIBUTO SULLA BASE DELLA POPOLAZIONE]]+Tabella2026[[#This Row],[CONTRIBUTO SULLA BASE DEL REDDITO]]</f>
        <v>8390.9344045338094</v>
      </c>
      <c r="S4766" s="3">
        <f>+Tabella2026[[#This Row],[CONTRIBUTO TOTALE]]/(PLAFOND/N_TESSERE)</f>
        <v>16.781868809067618</v>
      </c>
      <c r="T4766" s="3">
        <f>+MAX(CEILING(Tabella2026[[#This Row],[preDEF1]],1),1)</f>
        <v>17</v>
      </c>
      <c r="U4766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66" s="21">
        <f>+Tabella2026[[#This Row],[DEF - n. card]]*(PLAFOND/N_TESSERE)</f>
        <v>8500</v>
      </c>
      <c r="W4766" s="18"/>
    </row>
    <row r="4767" spans="2:23" x14ac:dyDescent="0.25">
      <c r="B4767" s="1" t="s">
        <v>9549</v>
      </c>
      <c r="C4767" s="2">
        <v>56009</v>
      </c>
      <c r="D4767" s="1" t="s">
        <v>9550</v>
      </c>
      <c r="E4767" s="1" t="s">
        <v>8</v>
      </c>
      <c r="F4767" s="1" t="s">
        <v>210</v>
      </c>
      <c r="G4767" s="1" t="s">
        <v>4778</v>
      </c>
      <c r="H4767" s="1" t="s">
        <v>15834</v>
      </c>
      <c r="I4767" s="5">
        <v>1679</v>
      </c>
      <c r="J4767" s="5">
        <v>23494366</v>
      </c>
      <c r="K4767" s="3">
        <f>+Tabella2026[[#This Row],[POP_2024]]/SUM(Tabella2026[POP_2024])</f>
        <v>2.8484922433469469E-5</v>
      </c>
      <c r="L4767" s="3">
        <f>+Tabella2026[[#This Row],[INCIDENZA POPOLAZIONE]]*(PLAFOND/2)</f>
        <v>8385.9398007215859</v>
      </c>
      <c r="M4767" s="3">
        <f>+IFERROR(Tabella2026[[#This Row],[reddito_2024]]/Tabella2026[[#This Row],[POP_2024]],"")</f>
        <v>13993.070875521144</v>
      </c>
      <c r="N4767" s="3">
        <f>+IF(Tabella2026[[#This Row],[REDDITO COMPLESSIVO PROCAPITE]]&lt;media_aggr_reddito_pc,(media_aggr_reddito_pc-Tabella2026[[#This Row],[REDDITO COMPLESSIVO PROCAPITE]]),0)</f>
        <v>3831.9951870875975</v>
      </c>
      <c r="O4767" s="3">
        <f>+Tabella2026[[#This Row],[DIFFERENZA REDDITO INFERIORE ALLA MEDIA DALLA MEDIA]]*Tabella2026[[#This Row],[POP_2024]]</f>
        <v>6433919.9191200761</v>
      </c>
      <c r="P4767" s="3">
        <f>+Tabella2026[[#This Row],[POPOLAZIONE PER DIFFERENZA ]]/SUM(Tabella2026[[POPOLAZIONE PER DIFFERENZA ]])</f>
        <v>5.7080586194134726E-5</v>
      </c>
      <c r="Q4767" s="3">
        <f>+Tabella2026[[#This Row],[INCIDENZA POPOLAZIONE PER DIFFERENZA]]*(PLAFOND-SUM(Tabella2026[CONTRIBUTO SULLA BASE DELLA POPOLAZIONE]))</f>
        <v>16804.481765113687</v>
      </c>
      <c r="R4767" s="3">
        <f>+Tabella2026[[#This Row],[CONTRIBUTO SULLA BASE DELLA POPOLAZIONE]]+Tabella2026[[#This Row],[CONTRIBUTO SULLA BASE DEL REDDITO]]</f>
        <v>25190.421565835273</v>
      </c>
      <c r="S4767" s="3">
        <f>+Tabella2026[[#This Row],[CONTRIBUTO TOTALE]]/(PLAFOND/N_TESSERE)</f>
        <v>50.380843131670545</v>
      </c>
      <c r="T4767" s="3">
        <f>+MAX(CEILING(Tabella2026[[#This Row],[preDEF1]],1),1)</f>
        <v>51</v>
      </c>
      <c r="U4767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4767" s="21">
        <f>+Tabella2026[[#This Row],[DEF - n. card]]*(PLAFOND/N_TESSERE)</f>
        <v>25500</v>
      </c>
      <c r="W4767" s="18"/>
    </row>
    <row r="4768" spans="2:23" x14ac:dyDescent="0.25">
      <c r="B4768" s="1" t="s">
        <v>9187</v>
      </c>
      <c r="C4768" s="2">
        <v>102008</v>
      </c>
      <c r="D4768" s="1" t="s">
        <v>9188</v>
      </c>
      <c r="E4768" s="1" t="s">
        <v>61</v>
      </c>
      <c r="F4768" s="1" t="s">
        <v>607</v>
      </c>
      <c r="G4768" s="1" t="s">
        <v>4778</v>
      </c>
      <c r="H4768" s="1" t="s">
        <v>15836</v>
      </c>
      <c r="I4768" s="5">
        <v>1679</v>
      </c>
      <c r="J4768" s="5">
        <v>13934320</v>
      </c>
      <c r="K4768" s="3">
        <f>+Tabella2026[[#This Row],[POP_2024]]/SUM(Tabella2026[POP_2024])</f>
        <v>2.8484922433469469E-5</v>
      </c>
      <c r="L4768" s="3">
        <f>+Tabella2026[[#This Row],[INCIDENZA POPOLAZIONE]]*(PLAFOND/2)</f>
        <v>8385.9398007215859</v>
      </c>
      <c r="M4768" s="3">
        <f>+IFERROR(Tabella2026[[#This Row],[reddito_2024]]/Tabella2026[[#This Row],[POP_2024]],"")</f>
        <v>8299.17808219178</v>
      </c>
      <c r="N4768" s="3">
        <f>+IF(Tabella2026[[#This Row],[REDDITO COMPLESSIVO PROCAPITE]]&lt;media_aggr_reddito_pc,(media_aggr_reddito_pc-Tabella2026[[#This Row],[REDDITO COMPLESSIVO PROCAPITE]]),0)</f>
        <v>9525.887980416961</v>
      </c>
      <c r="O4768" s="3">
        <f>+Tabella2026[[#This Row],[DIFFERENZA REDDITO INFERIORE ALLA MEDIA DALLA MEDIA]]*Tabella2026[[#This Row],[POP_2024]]</f>
        <v>15993965.919120077</v>
      </c>
      <c r="P4768" s="3">
        <f>+Tabella2026[[#This Row],[POPOLAZIONE PER DIFFERENZA ]]/SUM(Tabella2026[[POPOLAZIONE PER DIFFERENZA ]])</f>
        <v>1.4189560356810349E-4</v>
      </c>
      <c r="Q4768" s="3">
        <f>+Tabella2026[[#This Row],[INCIDENZA POPOLAZIONE PER DIFFERENZA]]*(PLAFOND-SUM(Tabella2026[CONTRIBUTO SULLA BASE DELLA POPOLAZIONE]))</f>
        <v>41773.95926874716</v>
      </c>
      <c r="R4768" s="3">
        <f>+Tabella2026[[#This Row],[CONTRIBUTO SULLA BASE DELLA POPOLAZIONE]]+Tabella2026[[#This Row],[CONTRIBUTO SULLA BASE DEL REDDITO]]</f>
        <v>50159.899069468745</v>
      </c>
      <c r="S4768" s="3">
        <f>+Tabella2026[[#This Row],[CONTRIBUTO TOTALE]]/(PLAFOND/N_TESSERE)</f>
        <v>100.31979813893749</v>
      </c>
      <c r="T4768" s="3">
        <f>+MAX(CEILING(Tabella2026[[#This Row],[preDEF1]],1),1)</f>
        <v>101</v>
      </c>
      <c r="U4768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4768" s="21">
        <f>+Tabella2026[[#This Row],[DEF - n. card]]*(PLAFOND/N_TESSERE)</f>
        <v>50500</v>
      </c>
      <c r="W4768" s="18"/>
    </row>
    <row r="4769" spans="2:23" x14ac:dyDescent="0.25">
      <c r="B4769" s="1" t="s">
        <v>9499</v>
      </c>
      <c r="C4769" s="2">
        <v>30137</v>
      </c>
      <c r="D4769" s="1" t="s">
        <v>9500</v>
      </c>
      <c r="E4769" s="1" t="s">
        <v>48</v>
      </c>
      <c r="F4769" s="1" t="s">
        <v>120</v>
      </c>
      <c r="G4769" s="1" t="s">
        <v>4778</v>
      </c>
      <c r="H4769" s="1" t="s">
        <v>15835</v>
      </c>
      <c r="I4769" s="5">
        <v>1679</v>
      </c>
      <c r="J4769" s="5">
        <v>29769454</v>
      </c>
      <c r="K4769" s="3">
        <f>+Tabella2026[[#This Row],[POP_2024]]/SUM(Tabella2026[POP_2024])</f>
        <v>2.8484922433469469E-5</v>
      </c>
      <c r="L4769" s="3">
        <f>+Tabella2026[[#This Row],[INCIDENZA POPOLAZIONE]]*(PLAFOND/2)</f>
        <v>8385.9398007215859</v>
      </c>
      <c r="M4769" s="3">
        <f>+IFERROR(Tabella2026[[#This Row],[reddito_2024]]/Tabella2026[[#This Row],[POP_2024]],"")</f>
        <v>17730.466944609885</v>
      </c>
      <c r="N4769" s="3">
        <f>+IF(Tabella2026[[#This Row],[REDDITO COMPLESSIVO PROCAPITE]]&lt;media_aggr_reddito_pc,(media_aggr_reddito_pc-Tabella2026[[#This Row],[REDDITO COMPLESSIVO PROCAPITE]]),0)</f>
        <v>94.599117998855945</v>
      </c>
      <c r="O4769" s="3">
        <f>+Tabella2026[[#This Row],[DIFFERENZA REDDITO INFERIORE ALLA MEDIA DALLA MEDIA]]*Tabella2026[[#This Row],[POP_2024]]</f>
        <v>158831.91912007914</v>
      </c>
      <c r="P4769" s="3">
        <f>+Tabella2026[[#This Row],[POPOLAZIONE PER DIFFERENZA ]]/SUM(Tabella2026[[POPOLAZIONE PER DIFFERENZA ]])</f>
        <v>1.4091283639963984E-6</v>
      </c>
      <c r="Q4769" s="3">
        <f>+Tabella2026[[#This Row],[INCIDENZA POPOLAZIONE PER DIFFERENZA]]*(PLAFOND-SUM(Tabella2026[CONTRIBUTO SULLA BASE DELLA POPOLAZIONE]))</f>
        <v>414.84633351426834</v>
      </c>
      <c r="R4769" s="3">
        <f>+Tabella2026[[#This Row],[CONTRIBUTO SULLA BASE DELLA POPOLAZIONE]]+Tabella2026[[#This Row],[CONTRIBUTO SULLA BASE DEL REDDITO]]</f>
        <v>8800.7861342358538</v>
      </c>
      <c r="S4769" s="3">
        <f>+Tabella2026[[#This Row],[CONTRIBUTO TOTALE]]/(PLAFOND/N_TESSERE)</f>
        <v>17.601572268471706</v>
      </c>
      <c r="T4769" s="3">
        <f>+MAX(CEILING(Tabella2026[[#This Row],[preDEF1]],1),1)</f>
        <v>18</v>
      </c>
      <c r="U4769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769" s="21">
        <f>+Tabella2026[[#This Row],[DEF - n. card]]*(PLAFOND/N_TESSERE)</f>
        <v>9000</v>
      </c>
      <c r="W4769" s="18"/>
    </row>
    <row r="4770" spans="2:23" x14ac:dyDescent="0.25">
      <c r="B4770" s="1" t="s">
        <v>9505</v>
      </c>
      <c r="C4770" s="2">
        <v>103077</v>
      </c>
      <c r="D4770" s="1" t="s">
        <v>9506</v>
      </c>
      <c r="E4770" s="1" t="s">
        <v>18</v>
      </c>
      <c r="F4770" s="1" t="s">
        <v>648</v>
      </c>
      <c r="G4770" s="1" t="s">
        <v>4778</v>
      </c>
      <c r="H4770" s="1" t="s">
        <v>15835</v>
      </c>
      <c r="I4770" s="5">
        <v>1679</v>
      </c>
      <c r="J4770" s="5">
        <v>29788226</v>
      </c>
      <c r="K4770" s="3">
        <f>+Tabella2026[[#This Row],[POP_2024]]/SUM(Tabella2026[POP_2024])</f>
        <v>2.8484922433469469E-5</v>
      </c>
      <c r="L4770" s="3">
        <f>+Tabella2026[[#This Row],[INCIDENZA POPOLAZIONE]]*(PLAFOND/2)</f>
        <v>8385.9398007215859</v>
      </c>
      <c r="M4770" s="3">
        <f>+IFERROR(Tabella2026[[#This Row],[reddito_2024]]/Tabella2026[[#This Row],[POP_2024]],"")</f>
        <v>17741.647409172125</v>
      </c>
      <c r="N4770" s="3">
        <f>+IF(Tabella2026[[#This Row],[REDDITO COMPLESSIVO PROCAPITE]]&lt;media_aggr_reddito_pc,(media_aggr_reddito_pc-Tabella2026[[#This Row],[REDDITO COMPLESSIVO PROCAPITE]]),0)</f>
        <v>83.418653436616296</v>
      </c>
      <c r="O4770" s="3">
        <f>+Tabella2026[[#This Row],[DIFFERENZA REDDITO INFERIORE ALLA MEDIA DALLA MEDIA]]*Tabella2026[[#This Row],[POP_2024]]</f>
        <v>140059.91912007876</v>
      </c>
      <c r="P4770" s="3">
        <f>+Tabella2026[[#This Row],[POPOLAZIONE PER DIFFERENZA ]]/SUM(Tabella2026[[POPOLAZIONE PER DIFFERENZA ]])</f>
        <v>1.2425865391825667E-6</v>
      </c>
      <c r="Q4770" s="3">
        <f>+Tabella2026[[#This Row],[INCIDENZA POPOLAZIONE PER DIFFERENZA]]*(PLAFOND-SUM(Tabella2026[CONTRIBUTO SULLA BASE DELLA POPOLAZIONE]))</f>
        <v>365.81654519544475</v>
      </c>
      <c r="R4770" s="3">
        <f>+Tabella2026[[#This Row],[CONTRIBUTO SULLA BASE DELLA POPOLAZIONE]]+Tabella2026[[#This Row],[CONTRIBUTO SULLA BASE DEL REDDITO]]</f>
        <v>8751.7563459170306</v>
      </c>
      <c r="S4770" s="3">
        <f>+Tabella2026[[#This Row],[CONTRIBUTO TOTALE]]/(PLAFOND/N_TESSERE)</f>
        <v>17.503512691834061</v>
      </c>
      <c r="T4770" s="3">
        <f>+MAX(CEILING(Tabella2026[[#This Row],[preDEF1]],1),1)</f>
        <v>18</v>
      </c>
      <c r="U4770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770" s="21">
        <f>+Tabella2026[[#This Row],[DEF - n. card]]*(PLAFOND/N_TESSERE)</f>
        <v>9000</v>
      </c>
      <c r="W4770" s="18"/>
    </row>
    <row r="4771" spans="2:23" x14ac:dyDescent="0.25">
      <c r="B4771" s="1" t="s">
        <v>9539</v>
      </c>
      <c r="C4771" s="2">
        <v>9033</v>
      </c>
      <c r="D4771" s="1" t="s">
        <v>9540</v>
      </c>
      <c r="E4771" s="1" t="s">
        <v>24</v>
      </c>
      <c r="F4771" s="1" t="s">
        <v>246</v>
      </c>
      <c r="G4771" s="1" t="s">
        <v>4778</v>
      </c>
      <c r="H4771" s="1" t="s">
        <v>15835</v>
      </c>
      <c r="I4771" s="5">
        <v>1678</v>
      </c>
      <c r="J4771" s="5">
        <v>32595032</v>
      </c>
      <c r="K4771" s="3">
        <f>+Tabella2026[[#This Row],[POP_2024]]/SUM(Tabella2026[POP_2024])</f>
        <v>2.8467957024039169E-5</v>
      </c>
      <c r="L4771" s="3">
        <f>+Tabella2026[[#This Row],[INCIDENZA POPOLAZIONE]]*(PLAFOND/2)</f>
        <v>8380.9451969093643</v>
      </c>
      <c r="M4771" s="3">
        <f>+IFERROR(Tabella2026[[#This Row],[reddito_2024]]/Tabella2026[[#This Row],[POP_2024]],"")</f>
        <v>19424.92967818832</v>
      </c>
      <c r="N4771" s="3">
        <f>+IF(Tabella2026[[#This Row],[REDDITO COMPLESSIVO PROCAPITE]]&lt;media_aggr_reddito_pc,(media_aggr_reddito_pc-Tabella2026[[#This Row],[REDDITO COMPLESSIVO PROCAPITE]]),0)</f>
        <v>0</v>
      </c>
      <c r="O4771" s="3">
        <f>+Tabella2026[[#This Row],[DIFFERENZA REDDITO INFERIORE ALLA MEDIA DALLA MEDIA]]*Tabella2026[[#This Row],[POP_2024]]</f>
        <v>0</v>
      </c>
      <c r="P4771" s="3">
        <f>+Tabella2026[[#This Row],[POPOLAZIONE PER DIFFERENZA ]]/SUM(Tabella2026[[POPOLAZIONE PER DIFFERENZA ]])</f>
        <v>0</v>
      </c>
      <c r="Q4771" s="3">
        <f>+Tabella2026[[#This Row],[INCIDENZA POPOLAZIONE PER DIFFERENZA]]*(PLAFOND-SUM(Tabella2026[CONTRIBUTO SULLA BASE DELLA POPOLAZIONE]))</f>
        <v>0</v>
      </c>
      <c r="R4771" s="3">
        <f>+Tabella2026[[#This Row],[CONTRIBUTO SULLA BASE DELLA POPOLAZIONE]]+Tabella2026[[#This Row],[CONTRIBUTO SULLA BASE DEL REDDITO]]</f>
        <v>8380.9451969093643</v>
      </c>
      <c r="S4771" s="3">
        <f>+Tabella2026[[#This Row],[CONTRIBUTO TOTALE]]/(PLAFOND/N_TESSERE)</f>
        <v>16.761890393818728</v>
      </c>
      <c r="T4771" s="3">
        <f>+MAX(CEILING(Tabella2026[[#This Row],[preDEF1]],1),1)</f>
        <v>17</v>
      </c>
      <c r="U4771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71" s="21">
        <f>+Tabella2026[[#This Row],[DEF - n. card]]*(PLAFOND/N_TESSERE)</f>
        <v>8500</v>
      </c>
      <c r="W4771" s="18"/>
    </row>
    <row r="4772" spans="2:23" x14ac:dyDescent="0.25">
      <c r="B4772" s="1" t="s">
        <v>9658</v>
      </c>
      <c r="C4772" s="2">
        <v>16067</v>
      </c>
      <c r="D4772" s="1" t="s">
        <v>9659</v>
      </c>
      <c r="E4772" s="1" t="s">
        <v>12</v>
      </c>
      <c r="F4772" s="1" t="s">
        <v>93</v>
      </c>
      <c r="G4772" s="1" t="s">
        <v>4778</v>
      </c>
      <c r="H4772" s="1" t="s">
        <v>15835</v>
      </c>
      <c r="I4772" s="5">
        <v>1677</v>
      </c>
      <c r="J4772" s="5">
        <v>35005976</v>
      </c>
      <c r="K4772" s="3">
        <f>+Tabella2026[[#This Row],[POP_2024]]/SUM(Tabella2026[POP_2024])</f>
        <v>2.8450991614608873E-5</v>
      </c>
      <c r="L4772" s="3">
        <f>+Tabella2026[[#This Row],[INCIDENZA POPOLAZIONE]]*(PLAFOND/2)</f>
        <v>8375.9505930971409</v>
      </c>
      <c r="M4772" s="3">
        <f>+IFERROR(Tabella2026[[#This Row],[reddito_2024]]/Tabella2026[[#This Row],[POP_2024]],"")</f>
        <v>20874.165772212284</v>
      </c>
      <c r="N4772" s="3">
        <f>+IF(Tabella2026[[#This Row],[REDDITO COMPLESSIVO PROCAPITE]]&lt;media_aggr_reddito_pc,(media_aggr_reddito_pc-Tabella2026[[#This Row],[REDDITO COMPLESSIVO PROCAPITE]]),0)</f>
        <v>0</v>
      </c>
      <c r="O4772" s="3">
        <f>+Tabella2026[[#This Row],[DIFFERENZA REDDITO INFERIORE ALLA MEDIA DALLA MEDIA]]*Tabella2026[[#This Row],[POP_2024]]</f>
        <v>0</v>
      </c>
      <c r="P4772" s="3">
        <f>+Tabella2026[[#This Row],[POPOLAZIONE PER DIFFERENZA ]]/SUM(Tabella2026[[POPOLAZIONE PER DIFFERENZA ]])</f>
        <v>0</v>
      </c>
      <c r="Q4772" s="3">
        <f>+Tabella2026[[#This Row],[INCIDENZA POPOLAZIONE PER DIFFERENZA]]*(PLAFOND-SUM(Tabella2026[CONTRIBUTO SULLA BASE DELLA POPOLAZIONE]))</f>
        <v>0</v>
      </c>
      <c r="R4772" s="3">
        <f>+Tabella2026[[#This Row],[CONTRIBUTO SULLA BASE DELLA POPOLAZIONE]]+Tabella2026[[#This Row],[CONTRIBUTO SULLA BASE DEL REDDITO]]</f>
        <v>8375.9505930971409</v>
      </c>
      <c r="S4772" s="3">
        <f>+Tabella2026[[#This Row],[CONTRIBUTO TOTALE]]/(PLAFOND/N_TESSERE)</f>
        <v>16.751901186194281</v>
      </c>
      <c r="T4772" s="3">
        <f>+MAX(CEILING(Tabella2026[[#This Row],[preDEF1]],1),1)</f>
        <v>17</v>
      </c>
      <c r="U4772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72" s="21">
        <f>+Tabella2026[[#This Row],[DEF - n. card]]*(PLAFOND/N_TESSERE)</f>
        <v>8500</v>
      </c>
      <c r="W4772" s="18"/>
    </row>
    <row r="4773" spans="2:23" x14ac:dyDescent="0.25">
      <c r="B4773" s="1" t="s">
        <v>9628</v>
      </c>
      <c r="C4773" s="2">
        <v>65125</v>
      </c>
      <c r="D4773" s="1" t="s">
        <v>9629</v>
      </c>
      <c r="E4773" s="1" t="s">
        <v>15</v>
      </c>
      <c r="F4773" s="1" t="s">
        <v>82</v>
      </c>
      <c r="G4773" s="1" t="s">
        <v>4778</v>
      </c>
      <c r="H4773" s="1" t="s">
        <v>15836</v>
      </c>
      <c r="I4773" s="5">
        <v>1677</v>
      </c>
      <c r="J4773" s="5">
        <v>19640986</v>
      </c>
      <c r="K4773" s="3">
        <f>+Tabella2026[[#This Row],[POP_2024]]/SUM(Tabella2026[POP_2024])</f>
        <v>2.8450991614608873E-5</v>
      </c>
      <c r="L4773" s="3">
        <f>+Tabella2026[[#This Row],[INCIDENZA POPOLAZIONE]]*(PLAFOND/2)</f>
        <v>8375.9505930971409</v>
      </c>
      <c r="M4773" s="3">
        <f>+IFERROR(Tabella2026[[#This Row],[reddito_2024]]/Tabella2026[[#This Row],[POP_2024]],"")</f>
        <v>11711.977340488969</v>
      </c>
      <c r="N4773" s="3">
        <f>+IF(Tabella2026[[#This Row],[REDDITO COMPLESSIVO PROCAPITE]]&lt;media_aggr_reddito_pc,(media_aggr_reddito_pc-Tabella2026[[#This Row],[REDDITO COMPLESSIVO PROCAPITE]]),0)</f>
        <v>6113.0887221197718</v>
      </c>
      <c r="O4773" s="3">
        <f>+Tabella2026[[#This Row],[DIFFERENZA REDDITO INFERIORE ALLA MEDIA DALLA MEDIA]]*Tabella2026[[#This Row],[POP_2024]]</f>
        <v>10251649.786994858</v>
      </c>
      <c r="P4773" s="3">
        <f>+Tabella2026[[#This Row],[POPOLAZIONE PER DIFFERENZA ]]/SUM(Tabella2026[[POPOLAZIONE PER DIFFERENZA ]])</f>
        <v>9.0950802412018939E-5</v>
      </c>
      <c r="Q4773" s="3">
        <f>+Tabella2026[[#This Row],[INCIDENZA POPOLAZIONE PER DIFFERENZA]]*(PLAFOND-SUM(Tabella2026[CONTRIBUTO SULLA BASE DELLA POPOLAZIONE]))</f>
        <v>26775.848016996675</v>
      </c>
      <c r="R4773" s="3">
        <f>+Tabella2026[[#This Row],[CONTRIBUTO SULLA BASE DELLA POPOLAZIONE]]+Tabella2026[[#This Row],[CONTRIBUTO SULLA BASE DEL REDDITO]]</f>
        <v>35151.798610093814</v>
      </c>
      <c r="S4773" s="3">
        <f>+Tabella2026[[#This Row],[CONTRIBUTO TOTALE]]/(PLAFOND/N_TESSERE)</f>
        <v>70.303597220187626</v>
      </c>
      <c r="T4773" s="3">
        <f>+MAX(CEILING(Tabella2026[[#This Row],[preDEF1]],1),1)</f>
        <v>71</v>
      </c>
      <c r="U4773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4773" s="21">
        <f>+Tabella2026[[#This Row],[DEF - n. card]]*(PLAFOND/N_TESSERE)</f>
        <v>35500</v>
      </c>
      <c r="W4773" s="18"/>
    </row>
    <row r="4774" spans="2:23" x14ac:dyDescent="0.25">
      <c r="B4774" s="1" t="s">
        <v>9473</v>
      </c>
      <c r="C4774" s="2">
        <v>45002</v>
      </c>
      <c r="D4774" s="1" t="s">
        <v>9474</v>
      </c>
      <c r="E4774" s="1" t="s">
        <v>30</v>
      </c>
      <c r="F4774" s="1" t="s">
        <v>208</v>
      </c>
      <c r="G4774" s="1" t="s">
        <v>4778</v>
      </c>
      <c r="H4774" s="1" t="s">
        <v>15834</v>
      </c>
      <c r="I4774" s="5">
        <v>1676</v>
      </c>
      <c r="J4774" s="5">
        <v>29217027</v>
      </c>
      <c r="K4774" s="3">
        <f>+Tabella2026[[#This Row],[POP_2024]]/SUM(Tabella2026[POP_2024])</f>
        <v>2.8434026205178577E-5</v>
      </c>
      <c r="L4774" s="3">
        <f>+Tabella2026[[#This Row],[INCIDENZA POPOLAZIONE]]*(PLAFOND/2)</f>
        <v>8370.9559892849193</v>
      </c>
      <c r="M4774" s="3">
        <f>+IFERROR(Tabella2026[[#This Row],[reddito_2024]]/Tabella2026[[#This Row],[POP_2024]],"")</f>
        <v>17432.593675417662</v>
      </c>
      <c r="N4774" s="3">
        <f>+IF(Tabella2026[[#This Row],[REDDITO COMPLESSIVO PROCAPITE]]&lt;media_aggr_reddito_pc,(media_aggr_reddito_pc-Tabella2026[[#This Row],[REDDITO COMPLESSIVO PROCAPITE]]),0)</f>
        <v>392.47238719107918</v>
      </c>
      <c r="O4774" s="3">
        <f>+Tabella2026[[#This Row],[DIFFERENZA REDDITO INFERIORE ALLA MEDIA DALLA MEDIA]]*Tabella2026[[#This Row],[POP_2024]]</f>
        <v>657783.72093224875</v>
      </c>
      <c r="P4774" s="3">
        <f>+Tabella2026[[#This Row],[POPOLAZIONE PER DIFFERENZA ]]/SUM(Tabella2026[[POPOLAZIONE PER DIFFERENZA ]])</f>
        <v>5.8357394639296191E-6</v>
      </c>
      <c r="Q4774" s="3">
        <f>+Tabella2026[[#This Row],[INCIDENZA POPOLAZIONE PER DIFFERENZA]]*(PLAFOND-SUM(Tabella2026[CONTRIBUTO SULLA BASE DELLA POPOLAZIONE]))</f>
        <v>1718.0373213762889</v>
      </c>
      <c r="R4774" s="3">
        <f>+Tabella2026[[#This Row],[CONTRIBUTO SULLA BASE DELLA POPOLAZIONE]]+Tabella2026[[#This Row],[CONTRIBUTO SULLA BASE DEL REDDITO]]</f>
        <v>10088.993310661208</v>
      </c>
      <c r="S4774" s="3">
        <f>+Tabella2026[[#This Row],[CONTRIBUTO TOTALE]]/(PLAFOND/N_TESSERE)</f>
        <v>20.177986621322415</v>
      </c>
      <c r="T4774" s="3">
        <f>+MAX(CEILING(Tabella2026[[#This Row],[preDEF1]],1),1)</f>
        <v>21</v>
      </c>
      <c r="U4774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774" s="21">
        <f>+Tabella2026[[#This Row],[DEF - n. card]]*(PLAFOND/N_TESSERE)</f>
        <v>10500</v>
      </c>
      <c r="W4774" s="18"/>
    </row>
    <row r="4775" spans="2:23" x14ac:dyDescent="0.25">
      <c r="B4775" s="1" t="s">
        <v>9533</v>
      </c>
      <c r="C4775" s="2">
        <v>55008</v>
      </c>
      <c r="D4775" s="1" t="s">
        <v>9534</v>
      </c>
      <c r="E4775" s="1" t="s">
        <v>67</v>
      </c>
      <c r="F4775" s="1" t="s">
        <v>108</v>
      </c>
      <c r="G4775" s="1" t="s">
        <v>4778</v>
      </c>
      <c r="H4775" s="1" t="s">
        <v>15834</v>
      </c>
      <c r="I4775" s="5">
        <v>1676</v>
      </c>
      <c r="J4775" s="5">
        <v>26489867</v>
      </c>
      <c r="K4775" s="3">
        <f>+Tabella2026[[#This Row],[POP_2024]]/SUM(Tabella2026[POP_2024])</f>
        <v>2.8434026205178577E-5</v>
      </c>
      <c r="L4775" s="3">
        <f>+Tabella2026[[#This Row],[INCIDENZA POPOLAZIONE]]*(PLAFOND/2)</f>
        <v>8370.9559892849193</v>
      </c>
      <c r="M4775" s="3">
        <f>+IFERROR(Tabella2026[[#This Row],[reddito_2024]]/Tabella2026[[#This Row],[POP_2024]],"")</f>
        <v>15805.409904534607</v>
      </c>
      <c r="N4775" s="3">
        <f>+IF(Tabella2026[[#This Row],[REDDITO COMPLESSIVO PROCAPITE]]&lt;media_aggr_reddito_pc,(media_aggr_reddito_pc-Tabella2026[[#This Row],[REDDITO COMPLESSIVO PROCAPITE]]),0)</f>
        <v>2019.6561580741345</v>
      </c>
      <c r="O4775" s="3">
        <f>+Tabella2026[[#This Row],[DIFFERENZA REDDITO INFERIORE ALLA MEDIA DALLA MEDIA]]*Tabella2026[[#This Row],[POP_2024]]</f>
        <v>3384943.7209322494</v>
      </c>
      <c r="P4775" s="3">
        <f>+Tabella2026[[#This Row],[POPOLAZIONE PER DIFFERENZA ]]/SUM(Tabella2026[[POPOLAZIONE PER DIFFERENZA ]])</f>
        <v>3.0030614967833335E-5</v>
      </c>
      <c r="Q4775" s="3">
        <f>+Tabella2026[[#This Row],[INCIDENZA POPOLAZIONE PER DIFFERENZA]]*(PLAFOND-SUM(Tabella2026[CONTRIBUTO SULLA BASE DELLA POPOLAZIONE]))</f>
        <v>8840.9905235689439</v>
      </c>
      <c r="R4775" s="3">
        <f>+Tabella2026[[#This Row],[CONTRIBUTO SULLA BASE DELLA POPOLAZIONE]]+Tabella2026[[#This Row],[CONTRIBUTO SULLA BASE DEL REDDITO]]</f>
        <v>17211.946512853865</v>
      </c>
      <c r="S4775" s="3">
        <f>+Tabella2026[[#This Row],[CONTRIBUTO TOTALE]]/(PLAFOND/N_TESSERE)</f>
        <v>34.423893025707727</v>
      </c>
      <c r="T4775" s="3">
        <f>+MAX(CEILING(Tabella2026[[#This Row],[preDEF1]],1),1)</f>
        <v>35</v>
      </c>
      <c r="U4775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4775" s="21">
        <f>+Tabella2026[[#This Row],[DEF - n. card]]*(PLAFOND/N_TESSERE)</f>
        <v>17500</v>
      </c>
      <c r="W4775" s="18"/>
    </row>
    <row r="4776" spans="2:23" x14ac:dyDescent="0.25">
      <c r="B4776" s="1" t="s">
        <v>9511</v>
      </c>
      <c r="C4776" s="2">
        <v>58002</v>
      </c>
      <c r="D4776" s="1" t="s">
        <v>9512</v>
      </c>
      <c r="E4776" s="1" t="s">
        <v>8</v>
      </c>
      <c r="F4776" s="1" t="s">
        <v>7</v>
      </c>
      <c r="G4776" s="1" t="s">
        <v>4778</v>
      </c>
      <c r="H4776" s="1" t="s">
        <v>15834</v>
      </c>
      <c r="I4776" s="5">
        <v>1675</v>
      </c>
      <c r="J4776" s="5">
        <v>27064372</v>
      </c>
      <c r="K4776" s="3">
        <f>+Tabella2026[[#This Row],[POP_2024]]/SUM(Tabella2026[POP_2024])</f>
        <v>2.8417060795748277E-5</v>
      </c>
      <c r="L4776" s="3">
        <f>+Tabella2026[[#This Row],[INCIDENZA POPOLAZIONE]]*(PLAFOND/2)</f>
        <v>8365.9613854726958</v>
      </c>
      <c r="M4776" s="3">
        <f>+IFERROR(Tabella2026[[#This Row],[reddito_2024]]/Tabella2026[[#This Row],[POP_2024]],"")</f>
        <v>16157.834029850746</v>
      </c>
      <c r="N4776" s="3">
        <f>+IF(Tabella2026[[#This Row],[REDDITO COMPLESSIVO PROCAPITE]]&lt;media_aggr_reddito_pc,(media_aggr_reddito_pc-Tabella2026[[#This Row],[REDDITO COMPLESSIVO PROCAPITE]]),0)</f>
        <v>1667.2320327579946</v>
      </c>
      <c r="O4776" s="3">
        <f>+Tabella2026[[#This Row],[DIFFERENZA REDDITO INFERIORE ALLA MEDIA DALLA MEDIA]]*Tabella2026[[#This Row],[POP_2024]]</f>
        <v>2792613.6548696412</v>
      </c>
      <c r="P4776" s="3">
        <f>+Tabella2026[[#This Row],[POPOLAZIONE PER DIFFERENZA ]]/SUM(Tabella2026[[POPOLAZIONE PER DIFFERENZA ]])</f>
        <v>2.4775568617196089E-5</v>
      </c>
      <c r="Q4776" s="3">
        <f>+Tabella2026[[#This Row],[INCIDENZA POPOLAZIONE PER DIFFERENZA]]*(PLAFOND-SUM(Tabella2026[CONTRIBUTO SULLA BASE DELLA POPOLAZIONE]))</f>
        <v>7293.9088192260951</v>
      </c>
      <c r="R4776" s="3">
        <f>+Tabella2026[[#This Row],[CONTRIBUTO SULLA BASE DELLA POPOLAZIONE]]+Tabella2026[[#This Row],[CONTRIBUTO SULLA BASE DEL REDDITO]]</f>
        <v>15659.870204698791</v>
      </c>
      <c r="S4776" s="3">
        <f>+Tabella2026[[#This Row],[CONTRIBUTO TOTALE]]/(PLAFOND/N_TESSERE)</f>
        <v>31.319740409397582</v>
      </c>
      <c r="T4776" s="3">
        <f>+MAX(CEILING(Tabella2026[[#This Row],[preDEF1]],1),1)</f>
        <v>32</v>
      </c>
      <c r="U4776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4776" s="21">
        <f>+Tabella2026[[#This Row],[DEF - n. card]]*(PLAFOND/N_TESSERE)</f>
        <v>16000</v>
      </c>
      <c r="W4776" s="18"/>
    </row>
    <row r="4777" spans="2:23" x14ac:dyDescent="0.25">
      <c r="B4777" s="1" t="s">
        <v>9391</v>
      </c>
      <c r="C4777" s="2">
        <v>13009</v>
      </c>
      <c r="D4777" s="1" t="s">
        <v>9392</v>
      </c>
      <c r="E4777" s="1" t="s">
        <v>12</v>
      </c>
      <c r="F4777" s="1" t="s">
        <v>152</v>
      </c>
      <c r="G4777" s="1" t="s">
        <v>4778</v>
      </c>
      <c r="H4777" s="1" t="s">
        <v>15835</v>
      </c>
      <c r="I4777" s="5">
        <v>1675</v>
      </c>
      <c r="J4777" s="5">
        <v>37258448</v>
      </c>
      <c r="K4777" s="3">
        <f>+Tabella2026[[#This Row],[POP_2024]]/SUM(Tabella2026[POP_2024])</f>
        <v>2.8417060795748277E-5</v>
      </c>
      <c r="L4777" s="3">
        <f>+Tabella2026[[#This Row],[INCIDENZA POPOLAZIONE]]*(PLAFOND/2)</f>
        <v>8365.9613854726958</v>
      </c>
      <c r="M4777" s="3">
        <f>+IFERROR(Tabella2026[[#This Row],[reddito_2024]]/Tabella2026[[#This Row],[POP_2024]],"")</f>
        <v>22243.849552238808</v>
      </c>
      <c r="N4777" s="3">
        <f>+IF(Tabella2026[[#This Row],[REDDITO COMPLESSIVO PROCAPITE]]&lt;media_aggr_reddito_pc,(media_aggr_reddito_pc-Tabella2026[[#This Row],[REDDITO COMPLESSIVO PROCAPITE]]),0)</f>
        <v>0</v>
      </c>
      <c r="O4777" s="3">
        <f>+Tabella2026[[#This Row],[DIFFERENZA REDDITO INFERIORE ALLA MEDIA DALLA MEDIA]]*Tabella2026[[#This Row],[POP_2024]]</f>
        <v>0</v>
      </c>
      <c r="P4777" s="3">
        <f>+Tabella2026[[#This Row],[POPOLAZIONE PER DIFFERENZA ]]/SUM(Tabella2026[[POPOLAZIONE PER DIFFERENZA ]])</f>
        <v>0</v>
      </c>
      <c r="Q4777" s="3">
        <f>+Tabella2026[[#This Row],[INCIDENZA POPOLAZIONE PER DIFFERENZA]]*(PLAFOND-SUM(Tabella2026[CONTRIBUTO SULLA BASE DELLA POPOLAZIONE]))</f>
        <v>0</v>
      </c>
      <c r="R4777" s="3">
        <f>+Tabella2026[[#This Row],[CONTRIBUTO SULLA BASE DELLA POPOLAZIONE]]+Tabella2026[[#This Row],[CONTRIBUTO SULLA BASE DEL REDDITO]]</f>
        <v>8365.9613854726958</v>
      </c>
      <c r="S4777" s="3">
        <f>+Tabella2026[[#This Row],[CONTRIBUTO TOTALE]]/(PLAFOND/N_TESSERE)</f>
        <v>16.731922770945392</v>
      </c>
      <c r="T4777" s="3">
        <f>+MAX(CEILING(Tabella2026[[#This Row],[preDEF1]],1),1)</f>
        <v>17</v>
      </c>
      <c r="U4777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77" s="21">
        <f>+Tabella2026[[#This Row],[DEF - n. card]]*(PLAFOND/N_TESSERE)</f>
        <v>8500</v>
      </c>
      <c r="W4777" s="18"/>
    </row>
    <row r="4778" spans="2:23" x14ac:dyDescent="0.25">
      <c r="B4778" s="1" t="s">
        <v>9433</v>
      </c>
      <c r="C4778" s="2">
        <v>41002</v>
      </c>
      <c r="D4778" s="1" t="s">
        <v>9434</v>
      </c>
      <c r="E4778" s="1" t="s">
        <v>117</v>
      </c>
      <c r="F4778" s="1" t="s">
        <v>130</v>
      </c>
      <c r="G4778" s="1" t="s">
        <v>4778</v>
      </c>
      <c r="H4778" s="1" t="s">
        <v>15834</v>
      </c>
      <c r="I4778" s="5">
        <v>1675</v>
      </c>
      <c r="J4778" s="5">
        <v>25596555</v>
      </c>
      <c r="K4778" s="3">
        <f>+Tabella2026[[#This Row],[POP_2024]]/SUM(Tabella2026[POP_2024])</f>
        <v>2.8417060795748277E-5</v>
      </c>
      <c r="L4778" s="3">
        <f>+Tabella2026[[#This Row],[INCIDENZA POPOLAZIONE]]*(PLAFOND/2)</f>
        <v>8365.9613854726958</v>
      </c>
      <c r="M4778" s="3">
        <f>+IFERROR(Tabella2026[[#This Row],[reddito_2024]]/Tabella2026[[#This Row],[POP_2024]],"")</f>
        <v>15281.525373134329</v>
      </c>
      <c r="N4778" s="3">
        <f>+IF(Tabella2026[[#This Row],[REDDITO COMPLESSIVO PROCAPITE]]&lt;media_aggr_reddito_pc,(media_aggr_reddito_pc-Tabella2026[[#This Row],[REDDITO COMPLESSIVO PROCAPITE]]),0)</f>
        <v>2543.5406894744119</v>
      </c>
      <c r="O4778" s="3">
        <f>+Tabella2026[[#This Row],[DIFFERENZA REDDITO INFERIORE ALLA MEDIA DALLA MEDIA]]*Tabella2026[[#This Row],[POP_2024]]</f>
        <v>4260430.6548696402</v>
      </c>
      <c r="P4778" s="3">
        <f>+Tabella2026[[#This Row],[POPOLAZIONE PER DIFFERENZA ]]/SUM(Tabella2026[[POPOLAZIONE PER DIFFERENZA ]])</f>
        <v>3.7797778380287882E-5</v>
      </c>
      <c r="Q4778" s="3">
        <f>+Tabella2026[[#This Row],[INCIDENZA POPOLAZIONE PER DIFFERENZA]]*(PLAFOND-SUM(Tabella2026[CONTRIBUTO SULLA BASE DELLA POPOLAZIONE]))</f>
        <v>11127.637606823013</v>
      </c>
      <c r="R4778" s="3">
        <f>+Tabella2026[[#This Row],[CONTRIBUTO SULLA BASE DELLA POPOLAZIONE]]+Tabella2026[[#This Row],[CONTRIBUTO SULLA BASE DEL REDDITO]]</f>
        <v>19493.598992295709</v>
      </c>
      <c r="S4778" s="3">
        <f>+Tabella2026[[#This Row],[CONTRIBUTO TOTALE]]/(PLAFOND/N_TESSERE)</f>
        <v>38.987197984591418</v>
      </c>
      <c r="T4778" s="3">
        <f>+MAX(CEILING(Tabella2026[[#This Row],[preDEF1]],1),1)</f>
        <v>39</v>
      </c>
      <c r="U4778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4778" s="21">
        <f>+Tabella2026[[#This Row],[DEF - n. card]]*(PLAFOND/N_TESSERE)</f>
        <v>19500</v>
      </c>
      <c r="W4778" s="18"/>
    </row>
    <row r="4779" spans="2:23" x14ac:dyDescent="0.25">
      <c r="B4779" s="1" t="s">
        <v>9784</v>
      </c>
      <c r="C4779" s="2">
        <v>62014</v>
      </c>
      <c r="D4779" s="1" t="s">
        <v>9785</v>
      </c>
      <c r="E4779" s="1" t="s">
        <v>15</v>
      </c>
      <c r="F4779" s="1" t="s">
        <v>256</v>
      </c>
      <c r="G4779" s="1" t="s">
        <v>4778</v>
      </c>
      <c r="H4779" s="1" t="s">
        <v>15836</v>
      </c>
      <c r="I4779" s="5">
        <v>1675</v>
      </c>
      <c r="J4779" s="5">
        <v>18592731</v>
      </c>
      <c r="K4779" s="3">
        <f>+Tabella2026[[#This Row],[POP_2024]]/SUM(Tabella2026[POP_2024])</f>
        <v>2.8417060795748277E-5</v>
      </c>
      <c r="L4779" s="3">
        <f>+Tabella2026[[#This Row],[INCIDENZA POPOLAZIONE]]*(PLAFOND/2)</f>
        <v>8365.9613854726958</v>
      </c>
      <c r="M4779" s="3">
        <f>+IFERROR(Tabella2026[[#This Row],[reddito_2024]]/Tabella2026[[#This Row],[POP_2024]],"")</f>
        <v>11100.137910447762</v>
      </c>
      <c r="N4779" s="3">
        <f>+IF(Tabella2026[[#This Row],[REDDITO COMPLESSIVO PROCAPITE]]&lt;media_aggr_reddito_pc,(media_aggr_reddito_pc-Tabella2026[[#This Row],[REDDITO COMPLESSIVO PROCAPITE]]),0)</f>
        <v>6724.9281521609792</v>
      </c>
      <c r="O4779" s="3">
        <f>+Tabella2026[[#This Row],[DIFFERENZA REDDITO INFERIORE ALLA MEDIA DALLA MEDIA]]*Tabella2026[[#This Row],[POP_2024]]</f>
        <v>11264254.65486964</v>
      </c>
      <c r="P4779" s="3">
        <f>+Tabella2026[[#This Row],[POPOLAZIONE PER DIFFERENZA ]]/SUM(Tabella2026[[POPOLAZIONE PER DIFFERENZA ]])</f>
        <v>9.9934451597573595E-5</v>
      </c>
      <c r="Q4779" s="3">
        <f>+Tabella2026[[#This Row],[INCIDENZA POPOLAZIONE PER DIFFERENZA]]*(PLAFOND-SUM(Tabella2026[CONTRIBUTO SULLA BASE DELLA POPOLAZIONE]))</f>
        <v>29420.627599487088</v>
      </c>
      <c r="R4779" s="3">
        <f>+Tabella2026[[#This Row],[CONTRIBUTO SULLA BASE DELLA POPOLAZIONE]]+Tabella2026[[#This Row],[CONTRIBUTO SULLA BASE DEL REDDITO]]</f>
        <v>37786.588984959788</v>
      </c>
      <c r="S4779" s="3">
        <f>+Tabella2026[[#This Row],[CONTRIBUTO TOTALE]]/(PLAFOND/N_TESSERE)</f>
        <v>75.57317796991957</v>
      </c>
      <c r="T4779" s="3">
        <f>+MAX(CEILING(Tabella2026[[#This Row],[preDEF1]],1),1)</f>
        <v>76</v>
      </c>
      <c r="U4779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4779" s="21">
        <f>+Tabella2026[[#This Row],[DEF - n. card]]*(PLAFOND/N_TESSERE)</f>
        <v>38000</v>
      </c>
      <c r="W4779" s="18"/>
    </row>
    <row r="4780" spans="2:23" x14ac:dyDescent="0.25">
      <c r="B4780" s="1" t="s">
        <v>9389</v>
      </c>
      <c r="C4780" s="2">
        <v>30056</v>
      </c>
      <c r="D4780" s="1" t="s">
        <v>9390</v>
      </c>
      <c r="E4780" s="1" t="s">
        <v>48</v>
      </c>
      <c r="F4780" s="1" t="s">
        <v>120</v>
      </c>
      <c r="G4780" s="1" t="s">
        <v>4778</v>
      </c>
      <c r="H4780" s="1" t="s">
        <v>15835</v>
      </c>
      <c r="I4780" s="5">
        <v>1674</v>
      </c>
      <c r="J4780" s="5">
        <v>31677634</v>
      </c>
      <c r="K4780" s="3">
        <f>+Tabella2026[[#This Row],[POP_2024]]/SUM(Tabella2026[POP_2024])</f>
        <v>2.8400095386317981E-5</v>
      </c>
      <c r="L4780" s="3">
        <f>+Tabella2026[[#This Row],[INCIDENZA POPOLAZIONE]]*(PLAFOND/2)</f>
        <v>8360.9667816604742</v>
      </c>
      <c r="M4780" s="3">
        <f>+IFERROR(Tabella2026[[#This Row],[reddito_2024]]/Tabella2026[[#This Row],[POP_2024]],"")</f>
        <v>18923.317801672642</v>
      </c>
      <c r="N4780" s="3">
        <f>+IF(Tabella2026[[#This Row],[REDDITO COMPLESSIVO PROCAPITE]]&lt;media_aggr_reddito_pc,(media_aggr_reddito_pc-Tabella2026[[#This Row],[REDDITO COMPLESSIVO PROCAPITE]]),0)</f>
        <v>0</v>
      </c>
      <c r="O4780" s="3">
        <f>+Tabella2026[[#This Row],[DIFFERENZA REDDITO INFERIORE ALLA MEDIA DALLA MEDIA]]*Tabella2026[[#This Row],[POP_2024]]</f>
        <v>0</v>
      </c>
      <c r="P4780" s="3">
        <f>+Tabella2026[[#This Row],[POPOLAZIONE PER DIFFERENZA ]]/SUM(Tabella2026[[POPOLAZIONE PER DIFFERENZA ]])</f>
        <v>0</v>
      </c>
      <c r="Q4780" s="3">
        <f>+Tabella2026[[#This Row],[INCIDENZA POPOLAZIONE PER DIFFERENZA]]*(PLAFOND-SUM(Tabella2026[CONTRIBUTO SULLA BASE DELLA POPOLAZIONE]))</f>
        <v>0</v>
      </c>
      <c r="R4780" s="3">
        <f>+Tabella2026[[#This Row],[CONTRIBUTO SULLA BASE DELLA POPOLAZIONE]]+Tabella2026[[#This Row],[CONTRIBUTO SULLA BASE DEL REDDITO]]</f>
        <v>8360.9667816604742</v>
      </c>
      <c r="S4780" s="3">
        <f>+Tabella2026[[#This Row],[CONTRIBUTO TOTALE]]/(PLAFOND/N_TESSERE)</f>
        <v>16.721933563320949</v>
      </c>
      <c r="T4780" s="3">
        <f>+MAX(CEILING(Tabella2026[[#This Row],[preDEF1]],1),1)</f>
        <v>17</v>
      </c>
      <c r="U4780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80" s="21">
        <f>+Tabella2026[[#This Row],[DEF - n. card]]*(PLAFOND/N_TESSERE)</f>
        <v>8500</v>
      </c>
      <c r="W4780" s="18"/>
    </row>
    <row r="4781" spans="2:23" x14ac:dyDescent="0.25">
      <c r="B4781" s="1" t="s">
        <v>9531</v>
      </c>
      <c r="C4781" s="2">
        <v>4086</v>
      </c>
      <c r="D4781" s="1" t="s">
        <v>9532</v>
      </c>
      <c r="E4781" s="1" t="s">
        <v>18</v>
      </c>
      <c r="F4781" s="1" t="s">
        <v>263</v>
      </c>
      <c r="G4781" s="1" t="s">
        <v>4778</v>
      </c>
      <c r="H4781" s="1" t="s">
        <v>15835</v>
      </c>
      <c r="I4781" s="5">
        <v>1669</v>
      </c>
      <c r="J4781" s="5">
        <v>30767723</v>
      </c>
      <c r="K4781" s="3">
        <f>+Tabella2026[[#This Row],[POP_2024]]/SUM(Tabella2026[POP_2024])</f>
        <v>2.8315268339166492E-5</v>
      </c>
      <c r="L4781" s="3">
        <f>+Tabella2026[[#This Row],[INCIDENZA POPOLAZIONE]]*(PLAFOND/2)</f>
        <v>8335.9937625993607</v>
      </c>
      <c r="M4781" s="3">
        <f>+IFERROR(Tabella2026[[#This Row],[reddito_2024]]/Tabella2026[[#This Row],[POP_2024]],"")</f>
        <v>18434.82504493709</v>
      </c>
      <c r="N4781" s="3">
        <f>+IF(Tabella2026[[#This Row],[REDDITO COMPLESSIVO PROCAPITE]]&lt;media_aggr_reddito_pc,(media_aggr_reddito_pc-Tabella2026[[#This Row],[REDDITO COMPLESSIVO PROCAPITE]]),0)</f>
        <v>0</v>
      </c>
      <c r="O4781" s="3">
        <f>+Tabella2026[[#This Row],[DIFFERENZA REDDITO INFERIORE ALLA MEDIA DALLA MEDIA]]*Tabella2026[[#This Row],[POP_2024]]</f>
        <v>0</v>
      </c>
      <c r="P4781" s="3">
        <f>+Tabella2026[[#This Row],[POPOLAZIONE PER DIFFERENZA ]]/SUM(Tabella2026[[POPOLAZIONE PER DIFFERENZA ]])</f>
        <v>0</v>
      </c>
      <c r="Q4781" s="3">
        <f>+Tabella2026[[#This Row],[INCIDENZA POPOLAZIONE PER DIFFERENZA]]*(PLAFOND-SUM(Tabella2026[CONTRIBUTO SULLA BASE DELLA POPOLAZIONE]))</f>
        <v>0</v>
      </c>
      <c r="R4781" s="3">
        <f>+Tabella2026[[#This Row],[CONTRIBUTO SULLA BASE DELLA POPOLAZIONE]]+Tabella2026[[#This Row],[CONTRIBUTO SULLA BASE DEL REDDITO]]</f>
        <v>8335.9937625993607</v>
      </c>
      <c r="S4781" s="3">
        <f>+Tabella2026[[#This Row],[CONTRIBUTO TOTALE]]/(PLAFOND/N_TESSERE)</f>
        <v>16.67198752519872</v>
      </c>
      <c r="T4781" s="3">
        <f>+MAX(CEILING(Tabella2026[[#This Row],[preDEF1]],1),1)</f>
        <v>17</v>
      </c>
      <c r="U4781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81" s="21">
        <f>+Tabella2026[[#This Row],[DEF - n. card]]*(PLAFOND/N_TESSERE)</f>
        <v>8500</v>
      </c>
      <c r="W4781" s="18"/>
    </row>
    <row r="4782" spans="2:23" x14ac:dyDescent="0.25">
      <c r="B4782" s="1" t="s">
        <v>9445</v>
      </c>
      <c r="C4782" s="2">
        <v>65070</v>
      </c>
      <c r="D4782" s="1" t="s">
        <v>9446</v>
      </c>
      <c r="E4782" s="1" t="s">
        <v>15</v>
      </c>
      <c r="F4782" s="1" t="s">
        <v>82</v>
      </c>
      <c r="G4782" s="1" t="s">
        <v>4778</v>
      </c>
      <c r="H4782" s="1" t="s">
        <v>15836</v>
      </c>
      <c r="I4782" s="5">
        <v>1669</v>
      </c>
      <c r="J4782" s="5">
        <v>17071041</v>
      </c>
      <c r="K4782" s="3">
        <f>+Tabella2026[[#This Row],[POP_2024]]/SUM(Tabella2026[POP_2024])</f>
        <v>2.8315268339166492E-5</v>
      </c>
      <c r="L4782" s="3">
        <f>+Tabella2026[[#This Row],[INCIDENZA POPOLAZIONE]]*(PLAFOND/2)</f>
        <v>8335.9937625993607</v>
      </c>
      <c r="M4782" s="3">
        <f>+IFERROR(Tabella2026[[#This Row],[reddito_2024]]/Tabella2026[[#This Row],[POP_2024]],"")</f>
        <v>10228.304973037748</v>
      </c>
      <c r="N4782" s="3">
        <f>+IF(Tabella2026[[#This Row],[REDDITO COMPLESSIVO PROCAPITE]]&lt;media_aggr_reddito_pc,(media_aggr_reddito_pc-Tabella2026[[#This Row],[REDDITO COMPLESSIVO PROCAPITE]]),0)</f>
        <v>7596.7610895709931</v>
      </c>
      <c r="O4782" s="3">
        <f>+Tabella2026[[#This Row],[DIFFERENZA REDDITO INFERIORE ALLA MEDIA DALLA MEDIA]]*Tabella2026[[#This Row],[POP_2024]]</f>
        <v>12678994.258493988</v>
      </c>
      <c r="P4782" s="3">
        <f>+Tabella2026[[#This Row],[POPOLAZIONE PER DIFFERENZA ]]/SUM(Tabella2026[[POPOLAZIONE PER DIFFERENZA ]])</f>
        <v>1.124857681980419E-4</v>
      </c>
      <c r="Q4782" s="3">
        <f>+Tabella2026[[#This Row],[INCIDENZA POPOLAZIONE PER DIFFERENZA]]*(PLAFOND-SUM(Tabella2026[CONTRIBUTO SULLA BASE DELLA POPOLAZIONE]))</f>
        <v>33115.725793177524</v>
      </c>
      <c r="R4782" s="3">
        <f>+Tabella2026[[#This Row],[CONTRIBUTO SULLA BASE DELLA POPOLAZIONE]]+Tabella2026[[#This Row],[CONTRIBUTO SULLA BASE DEL REDDITO]]</f>
        <v>41451.719555776886</v>
      </c>
      <c r="S4782" s="3">
        <f>+Tabella2026[[#This Row],[CONTRIBUTO TOTALE]]/(PLAFOND/N_TESSERE)</f>
        <v>82.903439111553766</v>
      </c>
      <c r="T4782" s="3">
        <f>+MAX(CEILING(Tabella2026[[#This Row],[preDEF1]],1),1)</f>
        <v>83</v>
      </c>
      <c r="U4782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4782" s="21">
        <f>+Tabella2026[[#This Row],[DEF - n. card]]*(PLAFOND/N_TESSERE)</f>
        <v>41500</v>
      </c>
      <c r="W4782" s="18"/>
    </row>
    <row r="4783" spans="2:23" x14ac:dyDescent="0.25">
      <c r="B4783" s="1" t="s">
        <v>9608</v>
      </c>
      <c r="C4783" s="2">
        <v>24022</v>
      </c>
      <c r="D4783" s="1" t="s">
        <v>9609</v>
      </c>
      <c r="E4783" s="1" t="s">
        <v>38</v>
      </c>
      <c r="F4783" s="1" t="s">
        <v>106</v>
      </c>
      <c r="G4783" s="1" t="s">
        <v>4778</v>
      </c>
      <c r="H4783" s="1" t="s">
        <v>15835</v>
      </c>
      <c r="I4783" s="5">
        <v>1667</v>
      </c>
      <c r="J4783" s="5">
        <v>31445368</v>
      </c>
      <c r="K4783" s="3">
        <f>+Tabella2026[[#This Row],[POP_2024]]/SUM(Tabella2026[POP_2024])</f>
        <v>2.82813375203059E-5</v>
      </c>
      <c r="L4783" s="3">
        <f>+Tabella2026[[#This Row],[INCIDENZA POPOLAZIONE]]*(PLAFOND/2)</f>
        <v>8326.0045549749175</v>
      </c>
      <c r="M4783" s="3">
        <f>+IFERROR(Tabella2026[[#This Row],[reddito_2024]]/Tabella2026[[#This Row],[POP_2024]],"")</f>
        <v>18863.448110377925</v>
      </c>
      <c r="N4783" s="3">
        <f>+IF(Tabella2026[[#This Row],[REDDITO COMPLESSIVO PROCAPITE]]&lt;media_aggr_reddito_pc,(media_aggr_reddito_pc-Tabella2026[[#This Row],[REDDITO COMPLESSIVO PROCAPITE]]),0)</f>
        <v>0</v>
      </c>
      <c r="O4783" s="3">
        <f>+Tabella2026[[#This Row],[DIFFERENZA REDDITO INFERIORE ALLA MEDIA DALLA MEDIA]]*Tabella2026[[#This Row],[POP_2024]]</f>
        <v>0</v>
      </c>
      <c r="P4783" s="3">
        <f>+Tabella2026[[#This Row],[POPOLAZIONE PER DIFFERENZA ]]/SUM(Tabella2026[[POPOLAZIONE PER DIFFERENZA ]])</f>
        <v>0</v>
      </c>
      <c r="Q4783" s="3">
        <f>+Tabella2026[[#This Row],[INCIDENZA POPOLAZIONE PER DIFFERENZA]]*(PLAFOND-SUM(Tabella2026[CONTRIBUTO SULLA BASE DELLA POPOLAZIONE]))</f>
        <v>0</v>
      </c>
      <c r="R4783" s="3">
        <f>+Tabella2026[[#This Row],[CONTRIBUTO SULLA BASE DELLA POPOLAZIONE]]+Tabella2026[[#This Row],[CONTRIBUTO SULLA BASE DEL REDDITO]]</f>
        <v>8326.0045549749175</v>
      </c>
      <c r="S4783" s="3">
        <f>+Tabella2026[[#This Row],[CONTRIBUTO TOTALE]]/(PLAFOND/N_TESSERE)</f>
        <v>16.652009109949834</v>
      </c>
      <c r="T4783" s="3">
        <f>+MAX(CEILING(Tabella2026[[#This Row],[preDEF1]],1),1)</f>
        <v>17</v>
      </c>
      <c r="U4783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83" s="21">
        <f>+Tabella2026[[#This Row],[DEF - n. card]]*(PLAFOND/N_TESSERE)</f>
        <v>8500</v>
      </c>
      <c r="W4783" s="18"/>
    </row>
    <row r="4784" spans="2:23" x14ac:dyDescent="0.25">
      <c r="B4784" s="1" t="s">
        <v>9648</v>
      </c>
      <c r="C4784" s="2">
        <v>18189</v>
      </c>
      <c r="D4784" s="1" t="s">
        <v>9649</v>
      </c>
      <c r="E4784" s="1" t="s">
        <v>12</v>
      </c>
      <c r="F4784" s="1" t="s">
        <v>195</v>
      </c>
      <c r="G4784" s="1" t="s">
        <v>4778</v>
      </c>
      <c r="H4784" s="1" t="s">
        <v>15835</v>
      </c>
      <c r="I4784" s="5">
        <v>1667</v>
      </c>
      <c r="J4784" s="5">
        <v>31303596</v>
      </c>
      <c r="K4784" s="3">
        <f>+Tabella2026[[#This Row],[POP_2024]]/SUM(Tabella2026[POP_2024])</f>
        <v>2.82813375203059E-5</v>
      </c>
      <c r="L4784" s="3">
        <f>+Tabella2026[[#This Row],[INCIDENZA POPOLAZIONE]]*(PLAFOND/2)</f>
        <v>8326.0045549749175</v>
      </c>
      <c r="M4784" s="3">
        <f>+IFERROR(Tabella2026[[#This Row],[reddito_2024]]/Tabella2026[[#This Row],[POP_2024]],"")</f>
        <v>18778.401919616077</v>
      </c>
      <c r="N4784" s="3">
        <f>+IF(Tabella2026[[#This Row],[REDDITO COMPLESSIVO PROCAPITE]]&lt;media_aggr_reddito_pc,(media_aggr_reddito_pc-Tabella2026[[#This Row],[REDDITO COMPLESSIVO PROCAPITE]]),0)</f>
        <v>0</v>
      </c>
      <c r="O4784" s="3">
        <f>+Tabella2026[[#This Row],[DIFFERENZA REDDITO INFERIORE ALLA MEDIA DALLA MEDIA]]*Tabella2026[[#This Row],[POP_2024]]</f>
        <v>0</v>
      </c>
      <c r="P4784" s="3">
        <f>+Tabella2026[[#This Row],[POPOLAZIONE PER DIFFERENZA ]]/SUM(Tabella2026[[POPOLAZIONE PER DIFFERENZA ]])</f>
        <v>0</v>
      </c>
      <c r="Q4784" s="3">
        <f>+Tabella2026[[#This Row],[INCIDENZA POPOLAZIONE PER DIFFERENZA]]*(PLAFOND-SUM(Tabella2026[CONTRIBUTO SULLA BASE DELLA POPOLAZIONE]))</f>
        <v>0</v>
      </c>
      <c r="R4784" s="3">
        <f>+Tabella2026[[#This Row],[CONTRIBUTO SULLA BASE DELLA POPOLAZIONE]]+Tabella2026[[#This Row],[CONTRIBUTO SULLA BASE DEL REDDITO]]</f>
        <v>8326.0045549749175</v>
      </c>
      <c r="S4784" s="3">
        <f>+Tabella2026[[#This Row],[CONTRIBUTO TOTALE]]/(PLAFOND/N_TESSERE)</f>
        <v>16.652009109949834</v>
      </c>
      <c r="T4784" s="3">
        <f>+MAX(CEILING(Tabella2026[[#This Row],[preDEF1]],1),1)</f>
        <v>17</v>
      </c>
      <c r="U4784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84" s="21">
        <f>+Tabella2026[[#This Row],[DEF - n. card]]*(PLAFOND/N_TESSERE)</f>
        <v>8500</v>
      </c>
      <c r="W4784" s="18"/>
    </row>
    <row r="4785" spans="2:23" x14ac:dyDescent="0.25">
      <c r="B4785" s="1" t="s">
        <v>9694</v>
      </c>
      <c r="C4785" s="2">
        <v>103068</v>
      </c>
      <c r="D4785" s="1" t="s">
        <v>9695</v>
      </c>
      <c r="E4785" s="1" t="s">
        <v>18</v>
      </c>
      <c r="F4785" s="1" t="s">
        <v>648</v>
      </c>
      <c r="G4785" s="1" t="s">
        <v>4778</v>
      </c>
      <c r="H4785" s="1" t="s">
        <v>15835</v>
      </c>
      <c r="I4785" s="5">
        <v>1665</v>
      </c>
      <c r="J4785" s="5">
        <v>29183875</v>
      </c>
      <c r="K4785" s="3">
        <f>+Tabella2026[[#This Row],[POP_2024]]/SUM(Tabella2026[POP_2024])</f>
        <v>2.8247406701445303E-5</v>
      </c>
      <c r="L4785" s="3">
        <f>+Tabella2026[[#This Row],[INCIDENZA POPOLAZIONE]]*(PLAFOND/2)</f>
        <v>8316.0153473504706</v>
      </c>
      <c r="M4785" s="3">
        <f>+IFERROR(Tabella2026[[#This Row],[reddito_2024]]/Tabella2026[[#This Row],[POP_2024]],"")</f>
        <v>17527.852852852851</v>
      </c>
      <c r="N4785" s="3">
        <f>+IF(Tabella2026[[#This Row],[REDDITO COMPLESSIVO PROCAPITE]]&lt;media_aggr_reddito_pc,(media_aggr_reddito_pc-Tabella2026[[#This Row],[REDDITO COMPLESSIVO PROCAPITE]]),0)</f>
        <v>297.21320975588969</v>
      </c>
      <c r="O4785" s="3">
        <f>+Tabella2026[[#This Row],[DIFFERENZA REDDITO INFERIORE ALLA MEDIA DALLA MEDIA]]*Tabella2026[[#This Row],[POP_2024]]</f>
        <v>494859.99424355634</v>
      </c>
      <c r="P4785" s="3">
        <f>+Tabella2026[[#This Row],[POPOLAZIONE PER DIFFERENZA ]]/SUM(Tabella2026[[POPOLAZIONE PER DIFFERENZA ]])</f>
        <v>4.3903093153996659E-6</v>
      </c>
      <c r="Q4785" s="3">
        <f>+Tabella2026[[#This Row],[INCIDENZA POPOLAZIONE PER DIFFERENZA]]*(PLAFOND-SUM(Tabella2026[CONTRIBUTO SULLA BASE DELLA POPOLAZIONE]))</f>
        <v>1292.5037697216803</v>
      </c>
      <c r="R4785" s="3">
        <f>+Tabella2026[[#This Row],[CONTRIBUTO SULLA BASE DELLA POPOLAZIONE]]+Tabella2026[[#This Row],[CONTRIBUTO SULLA BASE DEL REDDITO]]</f>
        <v>9608.5191170721519</v>
      </c>
      <c r="S4785" s="3">
        <f>+Tabella2026[[#This Row],[CONTRIBUTO TOTALE]]/(PLAFOND/N_TESSERE)</f>
        <v>19.217038234144304</v>
      </c>
      <c r="T4785" s="3">
        <f>+MAX(CEILING(Tabella2026[[#This Row],[preDEF1]],1),1)</f>
        <v>20</v>
      </c>
      <c r="U4785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785" s="21">
        <f>+Tabella2026[[#This Row],[DEF - n. card]]*(PLAFOND/N_TESSERE)</f>
        <v>10000</v>
      </c>
      <c r="W4785" s="18"/>
    </row>
    <row r="4786" spans="2:23" x14ac:dyDescent="0.25">
      <c r="B4786" s="1" t="s">
        <v>9475</v>
      </c>
      <c r="C4786" s="2">
        <v>82037</v>
      </c>
      <c r="D4786" s="1" t="s">
        <v>9476</v>
      </c>
      <c r="E4786" s="1" t="s">
        <v>21</v>
      </c>
      <c r="F4786" s="1" t="s">
        <v>20</v>
      </c>
      <c r="G4786" s="1" t="s">
        <v>4778</v>
      </c>
      <c r="H4786" s="1" t="s">
        <v>15836</v>
      </c>
      <c r="I4786" s="5">
        <v>1664</v>
      </c>
      <c r="J4786" s="5">
        <v>22810255</v>
      </c>
      <c r="K4786" s="3">
        <f>+Tabella2026[[#This Row],[POP_2024]]/SUM(Tabella2026[POP_2024])</f>
        <v>2.8230441292015007E-5</v>
      </c>
      <c r="L4786" s="3">
        <f>+Tabella2026[[#This Row],[INCIDENZA POPOLAZIONE]]*(PLAFOND/2)</f>
        <v>8311.020743538249</v>
      </c>
      <c r="M4786" s="3">
        <f>+IFERROR(Tabella2026[[#This Row],[reddito_2024]]/Tabella2026[[#This Row],[POP_2024]],"")</f>
        <v>13708.0859375</v>
      </c>
      <c r="N4786" s="3">
        <f>+IF(Tabella2026[[#This Row],[REDDITO COMPLESSIVO PROCAPITE]]&lt;media_aggr_reddito_pc,(media_aggr_reddito_pc-Tabella2026[[#This Row],[REDDITO COMPLESSIVO PROCAPITE]]),0)</f>
        <v>4116.980125108741</v>
      </c>
      <c r="O4786" s="3">
        <f>+Tabella2026[[#This Row],[DIFFERENZA REDDITO INFERIORE ALLA MEDIA DALLA MEDIA]]*Tabella2026[[#This Row],[POP_2024]]</f>
        <v>6850654.9281809451</v>
      </c>
      <c r="P4786" s="3">
        <f>+Tabella2026[[#This Row],[POPOLAZIONE PER DIFFERENZA ]]/SUM(Tabella2026[[POPOLAZIONE PER DIFFERENZA ]])</f>
        <v>6.0777784621196544E-5</v>
      </c>
      <c r="Q4786" s="3">
        <f>+Tabella2026[[#This Row],[INCIDENZA POPOLAZIONE PER DIFFERENZA]]*(PLAFOND-SUM(Tabella2026[CONTRIBUTO SULLA BASE DELLA POPOLAZIONE]))</f>
        <v>17892.934209141869</v>
      </c>
      <c r="R4786" s="3">
        <f>+Tabella2026[[#This Row],[CONTRIBUTO SULLA BASE DELLA POPOLAZIONE]]+Tabella2026[[#This Row],[CONTRIBUTO SULLA BASE DEL REDDITO]]</f>
        <v>26203.95495268012</v>
      </c>
      <c r="S4786" s="3">
        <f>+Tabella2026[[#This Row],[CONTRIBUTO TOTALE]]/(PLAFOND/N_TESSERE)</f>
        <v>52.407909905360242</v>
      </c>
      <c r="T4786" s="3">
        <f>+MAX(CEILING(Tabella2026[[#This Row],[preDEF1]],1),1)</f>
        <v>53</v>
      </c>
      <c r="U4786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4786" s="21">
        <f>+Tabella2026[[#This Row],[DEF - n. card]]*(PLAFOND/N_TESSERE)</f>
        <v>26500</v>
      </c>
      <c r="W4786" s="18"/>
    </row>
    <row r="4787" spans="2:23" x14ac:dyDescent="0.25">
      <c r="B4787" s="1" t="s">
        <v>9559</v>
      </c>
      <c r="C4787" s="2">
        <v>115042</v>
      </c>
      <c r="D4787" s="1" t="s">
        <v>9560</v>
      </c>
      <c r="E4787" s="1" t="s">
        <v>76</v>
      </c>
      <c r="F4787" s="1" t="s">
        <v>625</v>
      </c>
      <c r="G4787" s="1" t="s">
        <v>4778</v>
      </c>
      <c r="H4787" s="1" t="s">
        <v>15836</v>
      </c>
      <c r="I4787" s="5">
        <v>1664</v>
      </c>
      <c r="J4787" s="5">
        <v>21051458</v>
      </c>
      <c r="K4787" s="3">
        <f>+Tabella2026[[#This Row],[POP_2024]]/SUM(Tabella2026[POP_2024])</f>
        <v>2.8230441292015007E-5</v>
      </c>
      <c r="L4787" s="3">
        <f>+Tabella2026[[#This Row],[INCIDENZA POPOLAZIONE]]*(PLAFOND/2)</f>
        <v>8311.020743538249</v>
      </c>
      <c r="M4787" s="3">
        <f>+IFERROR(Tabella2026[[#This Row],[reddito_2024]]/Tabella2026[[#This Row],[POP_2024]],"")</f>
        <v>12651.116586538461</v>
      </c>
      <c r="N4787" s="3">
        <f>+IF(Tabella2026[[#This Row],[REDDITO COMPLESSIVO PROCAPITE]]&lt;media_aggr_reddito_pc,(media_aggr_reddito_pc-Tabella2026[[#This Row],[REDDITO COMPLESSIVO PROCAPITE]]),0)</f>
        <v>5173.9494760702801</v>
      </c>
      <c r="O4787" s="3">
        <f>+Tabella2026[[#This Row],[DIFFERENZA REDDITO INFERIORE ALLA MEDIA DALLA MEDIA]]*Tabella2026[[#This Row],[POP_2024]]</f>
        <v>8609451.928180946</v>
      </c>
      <c r="P4787" s="3">
        <f>+Tabella2026[[#This Row],[POPOLAZIONE PER DIFFERENZA ]]/SUM(Tabella2026[[POPOLAZIONE PER DIFFERENZA ]])</f>
        <v>7.6381516874397449E-5</v>
      </c>
      <c r="Q4787" s="3">
        <f>+Tabella2026[[#This Row],[INCIDENZA POPOLAZIONE PER DIFFERENZA]]*(PLAFOND-SUM(Tabella2026[CONTRIBUTO SULLA BASE DELLA POPOLAZIONE]))</f>
        <v>22486.661281685043</v>
      </c>
      <c r="R4787" s="3">
        <f>+Tabella2026[[#This Row],[CONTRIBUTO SULLA BASE DELLA POPOLAZIONE]]+Tabella2026[[#This Row],[CONTRIBUTO SULLA BASE DEL REDDITO]]</f>
        <v>30797.682025223294</v>
      </c>
      <c r="S4787" s="3">
        <f>+Tabella2026[[#This Row],[CONTRIBUTO TOTALE]]/(PLAFOND/N_TESSERE)</f>
        <v>61.595364050446591</v>
      </c>
      <c r="T4787" s="3">
        <f>+MAX(CEILING(Tabella2026[[#This Row],[preDEF1]],1),1)</f>
        <v>62</v>
      </c>
      <c r="U4787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4787" s="21">
        <f>+Tabella2026[[#This Row],[DEF - n. card]]*(PLAFOND/N_TESSERE)</f>
        <v>31000</v>
      </c>
      <c r="W4787" s="18"/>
    </row>
    <row r="4788" spans="2:23" x14ac:dyDescent="0.25">
      <c r="B4788" s="1" t="s">
        <v>9547</v>
      </c>
      <c r="C4788" s="2">
        <v>13248</v>
      </c>
      <c r="D4788" s="1" t="s">
        <v>9548</v>
      </c>
      <c r="E4788" s="1" t="s">
        <v>12</v>
      </c>
      <c r="F4788" s="1" t="s">
        <v>152</v>
      </c>
      <c r="G4788" s="1" t="s">
        <v>4778</v>
      </c>
      <c r="H4788" s="1" t="s">
        <v>15835</v>
      </c>
      <c r="I4788" s="5">
        <v>1664</v>
      </c>
      <c r="J4788" s="5">
        <v>27076863</v>
      </c>
      <c r="K4788" s="3">
        <f>+Tabella2026[[#This Row],[POP_2024]]/SUM(Tabella2026[POP_2024])</f>
        <v>2.8230441292015007E-5</v>
      </c>
      <c r="L4788" s="3">
        <f>+Tabella2026[[#This Row],[INCIDENZA POPOLAZIONE]]*(PLAFOND/2)</f>
        <v>8311.020743538249</v>
      </c>
      <c r="M4788" s="3">
        <f>+IFERROR(Tabella2026[[#This Row],[reddito_2024]]/Tabella2026[[#This Row],[POP_2024]],"")</f>
        <v>16272.153245192309</v>
      </c>
      <c r="N4788" s="3">
        <f>+IF(Tabella2026[[#This Row],[REDDITO COMPLESSIVO PROCAPITE]]&lt;media_aggr_reddito_pc,(media_aggr_reddito_pc-Tabella2026[[#This Row],[REDDITO COMPLESSIVO PROCAPITE]]),0)</f>
        <v>1552.9128174164325</v>
      </c>
      <c r="O4788" s="3">
        <f>+Tabella2026[[#This Row],[DIFFERENZA REDDITO INFERIORE ALLA MEDIA DALLA MEDIA]]*Tabella2026[[#This Row],[POP_2024]]</f>
        <v>2584046.9281809437</v>
      </c>
      <c r="P4788" s="3">
        <f>+Tabella2026[[#This Row],[POPOLAZIONE PER DIFFERENZA ]]/SUM(Tabella2026[[POPOLAZIONE PER DIFFERENZA ]])</f>
        <v>2.2925201940327207E-5</v>
      </c>
      <c r="Q4788" s="3">
        <f>+Tabella2026[[#This Row],[INCIDENZA POPOLAZIONE PER DIFFERENZA]]*(PLAFOND-SUM(Tabella2026[CONTRIBUTO SULLA BASE DELLA POPOLAZIONE]))</f>
        <v>6749.1622573309023</v>
      </c>
      <c r="R4788" s="3">
        <f>+Tabella2026[[#This Row],[CONTRIBUTO SULLA BASE DELLA POPOLAZIONE]]+Tabella2026[[#This Row],[CONTRIBUTO SULLA BASE DEL REDDITO]]</f>
        <v>15060.18300086915</v>
      </c>
      <c r="S4788" s="3">
        <f>+Tabella2026[[#This Row],[CONTRIBUTO TOTALE]]/(PLAFOND/N_TESSERE)</f>
        <v>30.120366001738301</v>
      </c>
      <c r="T4788" s="3">
        <f>+MAX(CEILING(Tabella2026[[#This Row],[preDEF1]],1),1)</f>
        <v>31</v>
      </c>
      <c r="U4788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4788" s="21">
        <f>+Tabella2026[[#This Row],[DEF - n. card]]*(PLAFOND/N_TESSERE)</f>
        <v>15500</v>
      </c>
      <c r="W4788" s="18"/>
    </row>
    <row r="4789" spans="2:23" x14ac:dyDescent="0.25">
      <c r="B4789" s="1" t="s">
        <v>9487</v>
      </c>
      <c r="C4789" s="2">
        <v>118046</v>
      </c>
      <c r="D4789" s="1" t="s">
        <v>9488</v>
      </c>
      <c r="E4789" s="1" t="s">
        <v>76</v>
      </c>
      <c r="F4789" s="1" t="s">
        <v>75</v>
      </c>
      <c r="G4789" s="1" t="s">
        <v>4778</v>
      </c>
      <c r="H4789" s="1" t="s">
        <v>15836</v>
      </c>
      <c r="I4789" s="5">
        <v>1662</v>
      </c>
      <c r="J4789" s="5">
        <v>20002708</v>
      </c>
      <c r="K4789" s="3">
        <f>+Tabella2026[[#This Row],[POP_2024]]/SUM(Tabella2026[POP_2024])</f>
        <v>2.8196510473154411E-5</v>
      </c>
      <c r="L4789" s="3">
        <f>+Tabella2026[[#This Row],[INCIDENZA POPOLAZIONE]]*(PLAFOND/2)</f>
        <v>8301.031535913804</v>
      </c>
      <c r="M4789" s="3">
        <f>+IFERROR(Tabella2026[[#This Row],[reddito_2024]]/Tabella2026[[#This Row],[POP_2024]],"")</f>
        <v>12035.323706377858</v>
      </c>
      <c r="N4789" s="3">
        <f>+IF(Tabella2026[[#This Row],[REDDITO COMPLESSIVO PROCAPITE]]&lt;media_aggr_reddito_pc,(media_aggr_reddito_pc-Tabella2026[[#This Row],[REDDITO COMPLESSIVO PROCAPITE]]),0)</f>
        <v>5789.7423562308832</v>
      </c>
      <c r="O4789" s="3">
        <f>+Tabella2026[[#This Row],[DIFFERENZA REDDITO INFERIORE ALLA MEDIA DALLA MEDIA]]*Tabella2026[[#This Row],[POP_2024]]</f>
        <v>9622551.7960557286</v>
      </c>
      <c r="P4789" s="3">
        <f>+Tabella2026[[#This Row],[POPOLAZIONE PER DIFFERENZA ]]/SUM(Tabella2026[[POPOLAZIONE PER DIFFERENZA ]])</f>
        <v>8.5369557611373513E-5</v>
      </c>
      <c r="Q4789" s="3">
        <f>+Tabella2026[[#This Row],[INCIDENZA POPOLAZIONE PER DIFFERENZA]]*(PLAFOND-SUM(Tabella2026[CONTRIBUTO SULLA BASE DELLA POPOLAZIONE]))</f>
        <v>25132.733733620254</v>
      </c>
      <c r="R4789" s="3">
        <f>+Tabella2026[[#This Row],[CONTRIBUTO SULLA BASE DELLA POPOLAZIONE]]+Tabella2026[[#This Row],[CONTRIBUTO SULLA BASE DEL REDDITO]]</f>
        <v>33433.765269534058</v>
      </c>
      <c r="S4789" s="3">
        <f>+Tabella2026[[#This Row],[CONTRIBUTO TOTALE]]/(PLAFOND/N_TESSERE)</f>
        <v>66.867530539068113</v>
      </c>
      <c r="T4789" s="3">
        <f>+MAX(CEILING(Tabella2026[[#This Row],[preDEF1]],1),1)</f>
        <v>67</v>
      </c>
      <c r="U4789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4789" s="21">
        <f>+Tabella2026[[#This Row],[DEF - n. card]]*(PLAFOND/N_TESSERE)</f>
        <v>33500</v>
      </c>
      <c r="W4789" s="18"/>
    </row>
    <row r="4790" spans="2:23" x14ac:dyDescent="0.25">
      <c r="B4790" s="1" t="s">
        <v>9638</v>
      </c>
      <c r="C4790" s="2">
        <v>94026</v>
      </c>
      <c r="D4790" s="1" t="s">
        <v>9639</v>
      </c>
      <c r="E4790" s="1" t="s">
        <v>345</v>
      </c>
      <c r="F4790" s="1" t="s">
        <v>1000</v>
      </c>
      <c r="G4790" s="1" t="s">
        <v>4778</v>
      </c>
      <c r="H4790" s="1" t="s">
        <v>15836</v>
      </c>
      <c r="I4790" s="5">
        <v>1660</v>
      </c>
      <c r="J4790" s="5">
        <v>19464118</v>
      </c>
      <c r="K4790" s="3">
        <f>+Tabella2026[[#This Row],[POP_2024]]/SUM(Tabella2026[POP_2024])</f>
        <v>2.8162579654293815E-5</v>
      </c>
      <c r="L4790" s="3">
        <f>+Tabella2026[[#This Row],[INCIDENZA POPOLAZIONE]]*(PLAFOND/2)</f>
        <v>8291.0423282893589</v>
      </c>
      <c r="M4790" s="3">
        <f>+IFERROR(Tabella2026[[#This Row],[reddito_2024]]/Tabella2026[[#This Row],[POP_2024]],"")</f>
        <v>11725.372289156627</v>
      </c>
      <c r="N4790" s="3">
        <f>+IF(Tabella2026[[#This Row],[REDDITO COMPLESSIVO PROCAPITE]]&lt;media_aggr_reddito_pc,(media_aggr_reddito_pc-Tabella2026[[#This Row],[REDDITO COMPLESSIVO PROCAPITE]]),0)</f>
        <v>6099.6937734521143</v>
      </c>
      <c r="O4790" s="3">
        <f>+Tabella2026[[#This Row],[DIFFERENZA REDDITO INFERIORE ALLA MEDIA DALLA MEDIA]]*Tabella2026[[#This Row],[POP_2024]]</f>
        <v>10125491.663930509</v>
      </c>
      <c r="P4790" s="3">
        <f>+Tabella2026[[#This Row],[POPOLAZIONE PER DIFFERENZA ]]/SUM(Tabella2026[[POPOLAZIONE PER DIFFERENZA ]])</f>
        <v>8.9831550119763234E-5</v>
      </c>
      <c r="Q4790" s="3">
        <f>+Tabella2026[[#This Row],[INCIDENZA POPOLAZIONE PER DIFFERENZA]]*(PLAFOND-SUM(Tabella2026[CONTRIBUTO SULLA BASE DELLA POPOLAZIONE]))</f>
        <v>26446.340981595815</v>
      </c>
      <c r="R4790" s="3">
        <f>+Tabella2026[[#This Row],[CONTRIBUTO SULLA BASE DELLA POPOLAZIONE]]+Tabella2026[[#This Row],[CONTRIBUTO SULLA BASE DEL REDDITO]]</f>
        <v>34737.383309885176</v>
      </c>
      <c r="S4790" s="3">
        <f>+Tabella2026[[#This Row],[CONTRIBUTO TOTALE]]/(PLAFOND/N_TESSERE)</f>
        <v>69.47476661977035</v>
      </c>
      <c r="T4790" s="3">
        <f>+MAX(CEILING(Tabella2026[[#This Row],[preDEF1]],1),1)</f>
        <v>70</v>
      </c>
      <c r="U4790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4790" s="21">
        <f>+Tabella2026[[#This Row],[DEF - n. card]]*(PLAFOND/N_TESSERE)</f>
        <v>35000</v>
      </c>
      <c r="W4790" s="18"/>
    </row>
    <row r="4791" spans="2:23" x14ac:dyDescent="0.25">
      <c r="B4791" s="1" t="s">
        <v>9481</v>
      </c>
      <c r="C4791" s="2">
        <v>28097</v>
      </c>
      <c r="D4791" s="1" t="s">
        <v>9482</v>
      </c>
      <c r="E4791" s="1" t="s">
        <v>38</v>
      </c>
      <c r="F4791" s="1" t="s">
        <v>45</v>
      </c>
      <c r="G4791" s="1" t="s">
        <v>4778</v>
      </c>
      <c r="H4791" s="1" t="s">
        <v>15835</v>
      </c>
      <c r="I4791" s="5">
        <v>1659</v>
      </c>
      <c r="J4791" s="5">
        <v>32074864</v>
      </c>
      <c r="K4791" s="3">
        <f>+Tabella2026[[#This Row],[POP_2024]]/SUM(Tabella2026[POP_2024])</f>
        <v>2.8145614244863519E-5</v>
      </c>
      <c r="L4791" s="3">
        <f>+Tabella2026[[#This Row],[INCIDENZA POPOLAZIONE]]*(PLAFOND/2)</f>
        <v>8286.0477244771355</v>
      </c>
      <c r="M4791" s="3">
        <f>+IFERROR(Tabella2026[[#This Row],[reddito_2024]]/Tabella2026[[#This Row],[POP_2024]],"")</f>
        <v>19333.854128993371</v>
      </c>
      <c r="N4791" s="3">
        <f>+IF(Tabella2026[[#This Row],[REDDITO COMPLESSIVO PROCAPITE]]&lt;media_aggr_reddito_pc,(media_aggr_reddito_pc-Tabella2026[[#This Row],[REDDITO COMPLESSIVO PROCAPITE]]),0)</f>
        <v>0</v>
      </c>
      <c r="O4791" s="3">
        <f>+Tabella2026[[#This Row],[DIFFERENZA REDDITO INFERIORE ALLA MEDIA DALLA MEDIA]]*Tabella2026[[#This Row],[POP_2024]]</f>
        <v>0</v>
      </c>
      <c r="P4791" s="3">
        <f>+Tabella2026[[#This Row],[POPOLAZIONE PER DIFFERENZA ]]/SUM(Tabella2026[[POPOLAZIONE PER DIFFERENZA ]])</f>
        <v>0</v>
      </c>
      <c r="Q4791" s="3">
        <f>+Tabella2026[[#This Row],[INCIDENZA POPOLAZIONE PER DIFFERENZA]]*(PLAFOND-SUM(Tabella2026[CONTRIBUTO SULLA BASE DELLA POPOLAZIONE]))</f>
        <v>0</v>
      </c>
      <c r="R4791" s="3">
        <f>+Tabella2026[[#This Row],[CONTRIBUTO SULLA BASE DELLA POPOLAZIONE]]+Tabella2026[[#This Row],[CONTRIBUTO SULLA BASE DEL REDDITO]]</f>
        <v>8286.0477244771355</v>
      </c>
      <c r="S4791" s="3">
        <f>+Tabella2026[[#This Row],[CONTRIBUTO TOTALE]]/(PLAFOND/N_TESSERE)</f>
        <v>16.572095448954272</v>
      </c>
      <c r="T4791" s="3">
        <f>+MAX(CEILING(Tabella2026[[#This Row],[preDEF1]],1),1)</f>
        <v>17</v>
      </c>
      <c r="U4791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91" s="21">
        <f>+Tabella2026[[#This Row],[DEF - n. card]]*(PLAFOND/N_TESSERE)</f>
        <v>8500</v>
      </c>
      <c r="W4791" s="18"/>
    </row>
    <row r="4792" spans="2:23" x14ac:dyDescent="0.25">
      <c r="B4792" s="1" t="s">
        <v>9493</v>
      </c>
      <c r="C4792" s="2">
        <v>62039</v>
      </c>
      <c r="D4792" s="1" t="s">
        <v>9494</v>
      </c>
      <c r="E4792" s="1" t="s">
        <v>15</v>
      </c>
      <c r="F4792" s="1" t="s">
        <v>256</v>
      </c>
      <c r="G4792" s="1" t="s">
        <v>4778</v>
      </c>
      <c r="H4792" s="1" t="s">
        <v>15836</v>
      </c>
      <c r="I4792" s="5">
        <v>1658</v>
      </c>
      <c r="J4792" s="5">
        <v>22590220</v>
      </c>
      <c r="K4792" s="3">
        <f>+Tabella2026[[#This Row],[POP_2024]]/SUM(Tabella2026[POP_2024])</f>
        <v>2.8128648835433222E-5</v>
      </c>
      <c r="L4792" s="3">
        <f>+Tabella2026[[#This Row],[INCIDENZA POPOLAZIONE]]*(PLAFOND/2)</f>
        <v>8281.0531206649139</v>
      </c>
      <c r="M4792" s="3">
        <f>+IFERROR(Tabella2026[[#This Row],[reddito_2024]]/Tabella2026[[#This Row],[POP_2024]],"")</f>
        <v>13624.981905910736</v>
      </c>
      <c r="N4792" s="3">
        <f>+IF(Tabella2026[[#This Row],[REDDITO COMPLESSIVO PROCAPITE]]&lt;media_aggr_reddito_pc,(media_aggr_reddito_pc-Tabella2026[[#This Row],[REDDITO COMPLESSIVO PROCAPITE]]),0)</f>
        <v>4200.0841566980052</v>
      </c>
      <c r="O4792" s="3">
        <f>+Tabella2026[[#This Row],[DIFFERENZA REDDITO INFERIORE ALLA MEDIA DALLA MEDIA]]*Tabella2026[[#This Row],[POP_2024]]</f>
        <v>6963739.5318052927</v>
      </c>
      <c r="P4792" s="3">
        <f>+Tabella2026[[#This Row],[POPOLAZIONE PER DIFFERENZA ]]/SUM(Tabella2026[[POPOLAZIONE PER DIFFERENZA ]])</f>
        <v>6.1781050988442835E-5</v>
      </c>
      <c r="Q4792" s="3">
        <f>+Tabella2026[[#This Row],[INCIDENZA POPOLAZIONE PER DIFFERENZA]]*(PLAFOND-SUM(Tabella2026[CONTRIBUTO SULLA BASE DELLA POPOLAZIONE]))</f>
        <v>18188.295075209404</v>
      </c>
      <c r="R4792" s="3">
        <f>+Tabella2026[[#This Row],[CONTRIBUTO SULLA BASE DELLA POPOLAZIONE]]+Tabella2026[[#This Row],[CONTRIBUTO SULLA BASE DEL REDDITO]]</f>
        <v>26469.348195874318</v>
      </c>
      <c r="S4792" s="3">
        <f>+Tabella2026[[#This Row],[CONTRIBUTO TOTALE]]/(PLAFOND/N_TESSERE)</f>
        <v>52.938696391748636</v>
      </c>
      <c r="T4792" s="3">
        <f>+MAX(CEILING(Tabella2026[[#This Row],[preDEF1]],1),1)</f>
        <v>53</v>
      </c>
      <c r="U4792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4792" s="21">
        <f>+Tabella2026[[#This Row],[DEF - n. card]]*(PLAFOND/N_TESSERE)</f>
        <v>26500</v>
      </c>
      <c r="W4792" s="18"/>
    </row>
    <row r="4793" spans="2:23" x14ac:dyDescent="0.25">
      <c r="B4793" s="1" t="s">
        <v>9523</v>
      </c>
      <c r="C4793" s="2">
        <v>34035</v>
      </c>
      <c r="D4793" s="1" t="s">
        <v>9524</v>
      </c>
      <c r="E4793" s="1" t="s">
        <v>27</v>
      </c>
      <c r="F4793" s="1" t="s">
        <v>52</v>
      </c>
      <c r="G4793" s="1" t="s">
        <v>4778</v>
      </c>
      <c r="H4793" s="1" t="s">
        <v>15835</v>
      </c>
      <c r="I4793" s="5">
        <v>1658</v>
      </c>
      <c r="J4793" s="5">
        <v>35892684</v>
      </c>
      <c r="K4793" s="3">
        <f>+Tabella2026[[#This Row],[POP_2024]]/SUM(Tabella2026[POP_2024])</f>
        <v>2.8128648835433222E-5</v>
      </c>
      <c r="L4793" s="3">
        <f>+Tabella2026[[#This Row],[INCIDENZA POPOLAZIONE]]*(PLAFOND/2)</f>
        <v>8281.0531206649139</v>
      </c>
      <c r="M4793" s="3">
        <f>+IFERROR(Tabella2026[[#This Row],[reddito_2024]]/Tabella2026[[#This Row],[POP_2024]],"")</f>
        <v>21648.180940892642</v>
      </c>
      <c r="N4793" s="3">
        <f>+IF(Tabella2026[[#This Row],[REDDITO COMPLESSIVO PROCAPITE]]&lt;media_aggr_reddito_pc,(media_aggr_reddito_pc-Tabella2026[[#This Row],[REDDITO COMPLESSIVO PROCAPITE]]),0)</f>
        <v>0</v>
      </c>
      <c r="O4793" s="3">
        <f>+Tabella2026[[#This Row],[DIFFERENZA REDDITO INFERIORE ALLA MEDIA DALLA MEDIA]]*Tabella2026[[#This Row],[POP_2024]]</f>
        <v>0</v>
      </c>
      <c r="P4793" s="3">
        <f>+Tabella2026[[#This Row],[POPOLAZIONE PER DIFFERENZA ]]/SUM(Tabella2026[[POPOLAZIONE PER DIFFERENZA ]])</f>
        <v>0</v>
      </c>
      <c r="Q4793" s="3">
        <f>+Tabella2026[[#This Row],[INCIDENZA POPOLAZIONE PER DIFFERENZA]]*(PLAFOND-SUM(Tabella2026[CONTRIBUTO SULLA BASE DELLA POPOLAZIONE]))</f>
        <v>0</v>
      </c>
      <c r="R4793" s="3">
        <f>+Tabella2026[[#This Row],[CONTRIBUTO SULLA BASE DELLA POPOLAZIONE]]+Tabella2026[[#This Row],[CONTRIBUTO SULLA BASE DEL REDDITO]]</f>
        <v>8281.0531206649139</v>
      </c>
      <c r="S4793" s="3">
        <f>+Tabella2026[[#This Row],[CONTRIBUTO TOTALE]]/(PLAFOND/N_TESSERE)</f>
        <v>16.562106241329829</v>
      </c>
      <c r="T4793" s="3">
        <f>+MAX(CEILING(Tabella2026[[#This Row],[preDEF1]],1),1)</f>
        <v>17</v>
      </c>
      <c r="U4793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93" s="21">
        <f>+Tabella2026[[#This Row],[DEF - n. card]]*(PLAFOND/N_TESSERE)</f>
        <v>8500</v>
      </c>
      <c r="W4793" s="18"/>
    </row>
    <row r="4794" spans="2:23" x14ac:dyDescent="0.25">
      <c r="B4794" s="1" t="s">
        <v>9419</v>
      </c>
      <c r="C4794" s="2">
        <v>76008</v>
      </c>
      <c r="D4794" s="1" t="s">
        <v>9420</v>
      </c>
      <c r="E4794" s="1" t="s">
        <v>213</v>
      </c>
      <c r="F4794" s="1" t="s">
        <v>212</v>
      </c>
      <c r="G4794" s="1" t="s">
        <v>4778</v>
      </c>
      <c r="H4794" s="1" t="s">
        <v>15836</v>
      </c>
      <c r="I4794" s="5">
        <v>1657</v>
      </c>
      <c r="J4794" s="5">
        <v>25455822</v>
      </c>
      <c r="K4794" s="3">
        <f>+Tabella2026[[#This Row],[POP_2024]]/SUM(Tabella2026[POP_2024])</f>
        <v>2.8111683426002923E-5</v>
      </c>
      <c r="L4794" s="3">
        <f>+Tabella2026[[#This Row],[INCIDENZA POPOLAZIONE]]*(PLAFOND/2)</f>
        <v>8276.0585168526904</v>
      </c>
      <c r="M4794" s="3">
        <f>+IFERROR(Tabella2026[[#This Row],[reddito_2024]]/Tabella2026[[#This Row],[POP_2024]],"")</f>
        <v>15362.596258298128</v>
      </c>
      <c r="N4794" s="3">
        <f>+IF(Tabella2026[[#This Row],[REDDITO COMPLESSIVO PROCAPITE]]&lt;media_aggr_reddito_pc,(media_aggr_reddito_pc-Tabella2026[[#This Row],[REDDITO COMPLESSIVO PROCAPITE]]),0)</f>
        <v>2462.4698043106127</v>
      </c>
      <c r="O4794" s="3">
        <f>+Tabella2026[[#This Row],[DIFFERENZA REDDITO INFERIORE ALLA MEDIA DALLA MEDIA]]*Tabella2026[[#This Row],[POP_2024]]</f>
        <v>4080312.4657426854</v>
      </c>
      <c r="P4794" s="3">
        <f>+Tabella2026[[#This Row],[POPOLAZIONE PER DIFFERENZA ]]/SUM(Tabella2026[[POPOLAZIONE PER DIFFERENZA ]])</f>
        <v>3.61998020378968E-5</v>
      </c>
      <c r="Q4794" s="3">
        <f>+Tabella2026[[#This Row],[INCIDENZA POPOLAZIONE PER DIFFERENZA]]*(PLAFOND-SUM(Tabella2026[CONTRIBUTO SULLA BASE DELLA POPOLAZIONE]))</f>
        <v>10657.194570105332</v>
      </c>
      <c r="R4794" s="3">
        <f>+Tabella2026[[#This Row],[CONTRIBUTO SULLA BASE DELLA POPOLAZIONE]]+Tabella2026[[#This Row],[CONTRIBUTO SULLA BASE DEL REDDITO]]</f>
        <v>18933.253086958022</v>
      </c>
      <c r="S4794" s="3">
        <f>+Tabella2026[[#This Row],[CONTRIBUTO TOTALE]]/(PLAFOND/N_TESSERE)</f>
        <v>37.866506173916044</v>
      </c>
      <c r="T4794" s="3">
        <f>+MAX(CEILING(Tabella2026[[#This Row],[preDEF1]],1),1)</f>
        <v>38</v>
      </c>
      <c r="U4794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4794" s="21">
        <f>+Tabella2026[[#This Row],[DEF - n. card]]*(PLAFOND/N_TESSERE)</f>
        <v>19000</v>
      </c>
      <c r="W4794" s="18"/>
    </row>
    <row r="4795" spans="2:23" x14ac:dyDescent="0.25">
      <c r="B4795" s="1" t="s">
        <v>9606</v>
      </c>
      <c r="C4795" s="2">
        <v>66009</v>
      </c>
      <c r="D4795" s="1" t="s">
        <v>9607</v>
      </c>
      <c r="E4795" s="1" t="s">
        <v>96</v>
      </c>
      <c r="F4795" s="1" t="s">
        <v>201</v>
      </c>
      <c r="G4795" s="1" t="s">
        <v>4778</v>
      </c>
      <c r="H4795" s="1" t="s">
        <v>15836</v>
      </c>
      <c r="I4795" s="5">
        <v>1657</v>
      </c>
      <c r="J4795" s="5">
        <v>26962480</v>
      </c>
      <c r="K4795" s="3">
        <f>+Tabella2026[[#This Row],[POP_2024]]/SUM(Tabella2026[POP_2024])</f>
        <v>2.8111683426002923E-5</v>
      </c>
      <c r="L4795" s="3">
        <f>+Tabella2026[[#This Row],[INCIDENZA POPOLAZIONE]]*(PLAFOND/2)</f>
        <v>8276.0585168526904</v>
      </c>
      <c r="M4795" s="3">
        <f>+IFERROR(Tabella2026[[#This Row],[reddito_2024]]/Tabella2026[[#This Row],[POP_2024]],"")</f>
        <v>16271.864815932408</v>
      </c>
      <c r="N4795" s="3">
        <f>+IF(Tabella2026[[#This Row],[REDDITO COMPLESSIVO PROCAPITE]]&lt;media_aggr_reddito_pc,(media_aggr_reddito_pc-Tabella2026[[#This Row],[REDDITO COMPLESSIVO PROCAPITE]]),0)</f>
        <v>1553.2012466763335</v>
      </c>
      <c r="O4795" s="3">
        <f>+Tabella2026[[#This Row],[DIFFERENZA REDDITO INFERIORE ALLA MEDIA DALLA MEDIA]]*Tabella2026[[#This Row],[POP_2024]]</f>
        <v>2573654.4657426849</v>
      </c>
      <c r="P4795" s="3">
        <f>+Tabella2026[[#This Row],[POPOLAZIONE PER DIFFERENZA ]]/SUM(Tabella2026[[POPOLAZIONE PER DIFFERENZA ]])</f>
        <v>2.2833001873271123E-5</v>
      </c>
      <c r="Q4795" s="3">
        <f>+Tabella2026[[#This Row],[INCIDENZA POPOLAZIONE PER DIFFERENZA]]*(PLAFOND-SUM(Tabella2026[CONTRIBUTO SULLA BASE DELLA POPOLAZIONE]))</f>
        <v>6722.0186267396411</v>
      </c>
      <c r="R4795" s="3">
        <f>+Tabella2026[[#This Row],[CONTRIBUTO SULLA BASE DELLA POPOLAZIONE]]+Tabella2026[[#This Row],[CONTRIBUTO SULLA BASE DEL REDDITO]]</f>
        <v>14998.077143592331</v>
      </c>
      <c r="S4795" s="3">
        <f>+Tabella2026[[#This Row],[CONTRIBUTO TOTALE]]/(PLAFOND/N_TESSERE)</f>
        <v>29.996154287184662</v>
      </c>
      <c r="T4795" s="3">
        <f>+MAX(CEILING(Tabella2026[[#This Row],[preDEF1]],1),1)</f>
        <v>30</v>
      </c>
      <c r="U4795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4795" s="21">
        <f>+Tabella2026[[#This Row],[DEF - n. card]]*(PLAFOND/N_TESSERE)</f>
        <v>15000</v>
      </c>
      <c r="W4795" s="18"/>
    </row>
    <row r="4796" spans="2:23" x14ac:dyDescent="0.25">
      <c r="B4796" s="1" t="s">
        <v>9652</v>
      </c>
      <c r="C4796" s="2">
        <v>57010</v>
      </c>
      <c r="D4796" s="1" t="s">
        <v>9653</v>
      </c>
      <c r="E4796" s="1" t="s">
        <v>8</v>
      </c>
      <c r="F4796" s="1" t="s">
        <v>377</v>
      </c>
      <c r="G4796" s="1" t="s">
        <v>4778</v>
      </c>
      <c r="H4796" s="1" t="s">
        <v>15834</v>
      </c>
      <c r="I4796" s="5">
        <v>1657</v>
      </c>
      <c r="J4796" s="5">
        <v>22745320</v>
      </c>
      <c r="K4796" s="3">
        <f>+Tabella2026[[#This Row],[POP_2024]]/SUM(Tabella2026[POP_2024])</f>
        <v>2.8111683426002923E-5</v>
      </c>
      <c r="L4796" s="3">
        <f>+Tabella2026[[#This Row],[INCIDENZA POPOLAZIONE]]*(PLAFOND/2)</f>
        <v>8276.0585168526904</v>
      </c>
      <c r="M4796" s="3">
        <f>+IFERROR(Tabella2026[[#This Row],[reddito_2024]]/Tabella2026[[#This Row],[POP_2024]],"")</f>
        <v>13726.807483403742</v>
      </c>
      <c r="N4796" s="3">
        <f>+IF(Tabella2026[[#This Row],[REDDITO COMPLESSIVO PROCAPITE]]&lt;media_aggr_reddito_pc,(media_aggr_reddito_pc-Tabella2026[[#This Row],[REDDITO COMPLESSIVO PROCAPITE]]),0)</f>
        <v>4098.2585792049995</v>
      </c>
      <c r="O4796" s="3">
        <f>+Tabella2026[[#This Row],[DIFFERENZA REDDITO INFERIORE ALLA MEDIA DALLA MEDIA]]*Tabella2026[[#This Row],[POP_2024]]</f>
        <v>6790814.465742684</v>
      </c>
      <c r="P4796" s="3">
        <f>+Tabella2026[[#This Row],[POPOLAZIONE PER DIFFERENZA ]]/SUM(Tabella2026[[POPOLAZIONE PER DIFFERENZA ]])</f>
        <v>6.0246890746693492E-5</v>
      </c>
      <c r="Q4796" s="3">
        <f>+Tabella2026[[#This Row],[INCIDENZA POPOLAZIONE PER DIFFERENZA]]*(PLAFOND-SUM(Tabella2026[CONTRIBUTO SULLA BASE DELLA POPOLAZIONE]))</f>
        <v>17736.639450658575</v>
      </c>
      <c r="R4796" s="3">
        <f>+Tabella2026[[#This Row],[CONTRIBUTO SULLA BASE DELLA POPOLAZIONE]]+Tabella2026[[#This Row],[CONTRIBUTO SULLA BASE DEL REDDITO]]</f>
        <v>26012.697967511267</v>
      </c>
      <c r="S4796" s="3">
        <f>+Tabella2026[[#This Row],[CONTRIBUTO TOTALE]]/(PLAFOND/N_TESSERE)</f>
        <v>52.025395935022537</v>
      </c>
      <c r="T4796" s="3">
        <f>+MAX(CEILING(Tabella2026[[#This Row],[preDEF1]],1),1)</f>
        <v>53</v>
      </c>
      <c r="U4796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4796" s="21">
        <f>+Tabella2026[[#This Row],[DEF - n. card]]*(PLAFOND/N_TESSERE)</f>
        <v>26500</v>
      </c>
      <c r="W4796" s="18"/>
    </row>
    <row r="4797" spans="2:23" x14ac:dyDescent="0.25">
      <c r="B4797" s="1" t="s">
        <v>9570</v>
      </c>
      <c r="C4797" s="2">
        <v>18115</v>
      </c>
      <c r="D4797" s="1" t="s">
        <v>9571</v>
      </c>
      <c r="E4797" s="1" t="s">
        <v>12</v>
      </c>
      <c r="F4797" s="1" t="s">
        <v>195</v>
      </c>
      <c r="G4797" s="1" t="s">
        <v>4778</v>
      </c>
      <c r="H4797" s="1" t="s">
        <v>15835</v>
      </c>
      <c r="I4797" s="5">
        <v>1657</v>
      </c>
      <c r="J4797" s="5">
        <v>31192123</v>
      </c>
      <c r="K4797" s="3">
        <f>+Tabella2026[[#This Row],[POP_2024]]/SUM(Tabella2026[POP_2024])</f>
        <v>2.8111683426002923E-5</v>
      </c>
      <c r="L4797" s="3">
        <f>+Tabella2026[[#This Row],[INCIDENZA POPOLAZIONE]]*(PLAFOND/2)</f>
        <v>8276.0585168526904</v>
      </c>
      <c r="M4797" s="3">
        <f>+IFERROR(Tabella2026[[#This Row],[reddito_2024]]/Tabella2026[[#This Row],[POP_2024]],"")</f>
        <v>18824.455642727822</v>
      </c>
      <c r="N4797" s="3">
        <f>+IF(Tabella2026[[#This Row],[REDDITO COMPLESSIVO PROCAPITE]]&lt;media_aggr_reddito_pc,(media_aggr_reddito_pc-Tabella2026[[#This Row],[REDDITO COMPLESSIVO PROCAPITE]]),0)</f>
        <v>0</v>
      </c>
      <c r="O4797" s="3">
        <f>+Tabella2026[[#This Row],[DIFFERENZA REDDITO INFERIORE ALLA MEDIA DALLA MEDIA]]*Tabella2026[[#This Row],[POP_2024]]</f>
        <v>0</v>
      </c>
      <c r="P4797" s="3">
        <f>+Tabella2026[[#This Row],[POPOLAZIONE PER DIFFERENZA ]]/SUM(Tabella2026[[POPOLAZIONE PER DIFFERENZA ]])</f>
        <v>0</v>
      </c>
      <c r="Q4797" s="3">
        <f>+Tabella2026[[#This Row],[INCIDENZA POPOLAZIONE PER DIFFERENZA]]*(PLAFOND-SUM(Tabella2026[CONTRIBUTO SULLA BASE DELLA POPOLAZIONE]))</f>
        <v>0</v>
      </c>
      <c r="R4797" s="3">
        <f>+Tabella2026[[#This Row],[CONTRIBUTO SULLA BASE DELLA POPOLAZIONE]]+Tabella2026[[#This Row],[CONTRIBUTO SULLA BASE DEL REDDITO]]</f>
        <v>8276.0585168526904</v>
      </c>
      <c r="S4797" s="3">
        <f>+Tabella2026[[#This Row],[CONTRIBUTO TOTALE]]/(PLAFOND/N_TESSERE)</f>
        <v>16.552117033705382</v>
      </c>
      <c r="T4797" s="3">
        <f>+MAX(CEILING(Tabella2026[[#This Row],[preDEF1]],1),1)</f>
        <v>17</v>
      </c>
      <c r="U4797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97" s="21">
        <f>+Tabella2026[[#This Row],[DEF - n. card]]*(PLAFOND/N_TESSERE)</f>
        <v>8500</v>
      </c>
      <c r="W4797" s="18"/>
    </row>
    <row r="4798" spans="2:23" x14ac:dyDescent="0.25">
      <c r="B4798" s="1" t="s">
        <v>9564</v>
      </c>
      <c r="C4798" s="2">
        <v>62034</v>
      </c>
      <c r="D4798" s="1" t="s">
        <v>9565</v>
      </c>
      <c r="E4798" s="1" t="s">
        <v>15</v>
      </c>
      <c r="F4798" s="1" t="s">
        <v>256</v>
      </c>
      <c r="G4798" s="1" t="s">
        <v>4778</v>
      </c>
      <c r="H4798" s="1" t="s">
        <v>15836</v>
      </c>
      <c r="I4798" s="5">
        <v>1656</v>
      </c>
      <c r="J4798" s="5">
        <v>20191015</v>
      </c>
      <c r="K4798" s="3">
        <f>+Tabella2026[[#This Row],[POP_2024]]/SUM(Tabella2026[POP_2024])</f>
        <v>2.8094718016572626E-5</v>
      </c>
      <c r="L4798" s="3">
        <f>+Tabella2026[[#This Row],[INCIDENZA POPOLAZIONE]]*(PLAFOND/2)</f>
        <v>8271.0639130404688</v>
      </c>
      <c r="M4798" s="3">
        <f>+IFERROR(Tabella2026[[#This Row],[reddito_2024]]/Tabella2026[[#This Row],[POP_2024]],"")</f>
        <v>12192.641908212561</v>
      </c>
      <c r="N4798" s="3">
        <f>+IF(Tabella2026[[#This Row],[REDDITO COMPLESSIVO PROCAPITE]]&lt;media_aggr_reddito_pc,(media_aggr_reddito_pc-Tabella2026[[#This Row],[REDDITO COMPLESSIVO PROCAPITE]]),0)</f>
        <v>5632.4241543961798</v>
      </c>
      <c r="O4798" s="3">
        <f>+Tabella2026[[#This Row],[DIFFERENZA REDDITO INFERIORE ALLA MEDIA DALLA MEDIA]]*Tabella2026[[#This Row],[POP_2024]]</f>
        <v>9327294.3996800743</v>
      </c>
      <c r="P4798" s="3">
        <f>+Tabella2026[[#This Row],[POPOLAZIONE PER DIFFERENZA ]]/SUM(Tabella2026[[POPOLAZIONE PER DIFFERENZA ]])</f>
        <v>8.2750086826045288E-5</v>
      </c>
      <c r="Q4798" s="3">
        <f>+Tabella2026[[#This Row],[INCIDENZA POPOLAZIONE PER DIFFERENZA]]*(PLAFOND-SUM(Tabella2026[CONTRIBUTO SULLA BASE DELLA POPOLAZIONE]))</f>
        <v>24361.563499022712</v>
      </c>
      <c r="R4798" s="3">
        <f>+Tabella2026[[#This Row],[CONTRIBUTO SULLA BASE DELLA POPOLAZIONE]]+Tabella2026[[#This Row],[CONTRIBUTO SULLA BASE DEL REDDITO]]</f>
        <v>32632.627412063179</v>
      </c>
      <c r="S4798" s="3">
        <f>+Tabella2026[[#This Row],[CONTRIBUTO TOTALE]]/(PLAFOND/N_TESSERE)</f>
        <v>65.265254824126359</v>
      </c>
      <c r="T4798" s="3">
        <f>+MAX(CEILING(Tabella2026[[#This Row],[preDEF1]],1),1)</f>
        <v>66</v>
      </c>
      <c r="U4798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4798" s="21">
        <f>+Tabella2026[[#This Row],[DEF - n. card]]*(PLAFOND/N_TESSERE)</f>
        <v>33000</v>
      </c>
      <c r="W4798" s="18"/>
    </row>
    <row r="4799" spans="2:23" x14ac:dyDescent="0.25">
      <c r="B4799" s="1" t="s">
        <v>9598</v>
      </c>
      <c r="C4799" s="2">
        <v>31005</v>
      </c>
      <c r="D4799" s="1" t="s">
        <v>9599</v>
      </c>
      <c r="E4799" s="1" t="s">
        <v>48</v>
      </c>
      <c r="F4799" s="1" t="s">
        <v>562</v>
      </c>
      <c r="G4799" s="1" t="s">
        <v>4778</v>
      </c>
      <c r="H4799" s="1" t="s">
        <v>15835</v>
      </c>
      <c r="I4799" s="5">
        <v>1655</v>
      </c>
      <c r="J4799" s="5">
        <v>36516233</v>
      </c>
      <c r="K4799" s="3">
        <f>+Tabella2026[[#This Row],[POP_2024]]/SUM(Tabella2026[POP_2024])</f>
        <v>2.807775260714233E-5</v>
      </c>
      <c r="L4799" s="3">
        <f>+Tabella2026[[#This Row],[INCIDENZA POPOLAZIONE]]*(PLAFOND/2)</f>
        <v>8266.0693092282472</v>
      </c>
      <c r="M4799" s="3">
        <f>+IFERROR(Tabella2026[[#This Row],[reddito_2024]]/Tabella2026[[#This Row],[POP_2024]],"")</f>
        <v>22064.189123867069</v>
      </c>
      <c r="N4799" s="3">
        <f>+IF(Tabella2026[[#This Row],[REDDITO COMPLESSIVO PROCAPITE]]&lt;media_aggr_reddito_pc,(media_aggr_reddito_pc-Tabella2026[[#This Row],[REDDITO COMPLESSIVO PROCAPITE]]),0)</f>
        <v>0</v>
      </c>
      <c r="O4799" s="3">
        <f>+Tabella2026[[#This Row],[DIFFERENZA REDDITO INFERIORE ALLA MEDIA DALLA MEDIA]]*Tabella2026[[#This Row],[POP_2024]]</f>
        <v>0</v>
      </c>
      <c r="P4799" s="3">
        <f>+Tabella2026[[#This Row],[POPOLAZIONE PER DIFFERENZA ]]/SUM(Tabella2026[[POPOLAZIONE PER DIFFERENZA ]])</f>
        <v>0</v>
      </c>
      <c r="Q4799" s="3">
        <f>+Tabella2026[[#This Row],[INCIDENZA POPOLAZIONE PER DIFFERENZA]]*(PLAFOND-SUM(Tabella2026[CONTRIBUTO SULLA BASE DELLA POPOLAZIONE]))</f>
        <v>0</v>
      </c>
      <c r="R4799" s="3">
        <f>+Tabella2026[[#This Row],[CONTRIBUTO SULLA BASE DELLA POPOLAZIONE]]+Tabella2026[[#This Row],[CONTRIBUTO SULLA BASE DEL REDDITO]]</f>
        <v>8266.0693092282472</v>
      </c>
      <c r="S4799" s="3">
        <f>+Tabella2026[[#This Row],[CONTRIBUTO TOTALE]]/(PLAFOND/N_TESSERE)</f>
        <v>16.532138618456493</v>
      </c>
      <c r="T4799" s="3">
        <f>+MAX(CEILING(Tabella2026[[#This Row],[preDEF1]],1),1)</f>
        <v>17</v>
      </c>
      <c r="U4799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99" s="21">
        <f>+Tabella2026[[#This Row],[DEF - n. card]]*(PLAFOND/N_TESSERE)</f>
        <v>8500</v>
      </c>
      <c r="W4799" s="18"/>
    </row>
    <row r="4800" spans="2:23" x14ac:dyDescent="0.25">
      <c r="B4800" s="1" t="s">
        <v>9443</v>
      </c>
      <c r="C4800" s="2">
        <v>82039</v>
      </c>
      <c r="D4800" s="1" t="s">
        <v>9444</v>
      </c>
      <c r="E4800" s="1" t="s">
        <v>21</v>
      </c>
      <c r="F4800" s="1" t="s">
        <v>20</v>
      </c>
      <c r="G4800" s="1" t="s">
        <v>4778</v>
      </c>
      <c r="H4800" s="1" t="s">
        <v>15836</v>
      </c>
      <c r="I4800" s="5">
        <v>1655</v>
      </c>
      <c r="J4800" s="5">
        <v>19690241</v>
      </c>
      <c r="K4800" s="3">
        <f>+Tabella2026[[#This Row],[POP_2024]]/SUM(Tabella2026[POP_2024])</f>
        <v>2.807775260714233E-5</v>
      </c>
      <c r="L4800" s="3">
        <f>+Tabella2026[[#This Row],[INCIDENZA POPOLAZIONE]]*(PLAFOND/2)</f>
        <v>8266.0693092282472</v>
      </c>
      <c r="M4800" s="3">
        <f>+IFERROR(Tabella2026[[#This Row],[reddito_2024]]/Tabella2026[[#This Row],[POP_2024]],"")</f>
        <v>11897.42658610272</v>
      </c>
      <c r="N4800" s="3">
        <f>+IF(Tabella2026[[#This Row],[REDDITO COMPLESSIVO PROCAPITE]]&lt;media_aggr_reddito_pc,(media_aggr_reddito_pc-Tabella2026[[#This Row],[REDDITO COMPLESSIVO PROCAPITE]]),0)</f>
        <v>5927.6394765060213</v>
      </c>
      <c r="O4800" s="3">
        <f>+Tabella2026[[#This Row],[DIFFERENZA REDDITO INFERIORE ALLA MEDIA DALLA MEDIA]]*Tabella2026[[#This Row],[POP_2024]]</f>
        <v>9810243.3336174656</v>
      </c>
      <c r="P4800" s="3">
        <f>+Tabella2026[[#This Row],[POPOLAZIONE PER DIFFERENZA ]]/SUM(Tabella2026[[POPOLAZIONE PER DIFFERENZA ]])</f>
        <v>8.7034723345852787E-5</v>
      </c>
      <c r="Q4800" s="3">
        <f>+Tabella2026[[#This Row],[INCIDENZA POPOLAZIONE PER DIFFERENZA]]*(PLAFOND-SUM(Tabella2026[CONTRIBUTO SULLA BASE DELLA POPOLAZIONE]))</f>
        <v>25622.957276976656</v>
      </c>
      <c r="R4800" s="3">
        <f>+Tabella2026[[#This Row],[CONTRIBUTO SULLA BASE DELLA POPOLAZIONE]]+Tabella2026[[#This Row],[CONTRIBUTO SULLA BASE DEL REDDITO]]</f>
        <v>33889.026586204905</v>
      </c>
      <c r="S4800" s="3">
        <f>+Tabella2026[[#This Row],[CONTRIBUTO TOTALE]]/(PLAFOND/N_TESSERE)</f>
        <v>67.778053172409813</v>
      </c>
      <c r="T4800" s="3">
        <f>+MAX(CEILING(Tabella2026[[#This Row],[preDEF1]],1),1)</f>
        <v>68</v>
      </c>
      <c r="U4800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4800" s="21">
        <f>+Tabella2026[[#This Row],[DEF - n. card]]*(PLAFOND/N_TESSERE)</f>
        <v>34000</v>
      </c>
      <c r="W4800" s="18"/>
    </row>
    <row r="4801" spans="2:23" x14ac:dyDescent="0.25">
      <c r="B4801" s="1" t="s">
        <v>9580</v>
      </c>
      <c r="C4801" s="2">
        <v>30007</v>
      </c>
      <c r="D4801" s="1" t="s">
        <v>9581</v>
      </c>
      <c r="E4801" s="1" t="s">
        <v>48</v>
      </c>
      <c r="F4801" s="1" t="s">
        <v>120</v>
      </c>
      <c r="G4801" s="1" t="s">
        <v>4778</v>
      </c>
      <c r="H4801" s="1" t="s">
        <v>15835</v>
      </c>
      <c r="I4801" s="5">
        <v>1653</v>
      </c>
      <c r="J4801" s="5">
        <v>30853903</v>
      </c>
      <c r="K4801" s="3">
        <f>+Tabella2026[[#This Row],[POP_2024]]/SUM(Tabella2026[POP_2024])</f>
        <v>2.8043821788281734E-5</v>
      </c>
      <c r="L4801" s="3">
        <f>+Tabella2026[[#This Row],[INCIDENZA POPOLAZIONE]]*(PLAFOND/2)</f>
        <v>8256.0801016038004</v>
      </c>
      <c r="M4801" s="3">
        <f>+IFERROR(Tabella2026[[#This Row],[reddito_2024]]/Tabella2026[[#This Row],[POP_2024]],"")</f>
        <v>18665.398064125831</v>
      </c>
      <c r="N4801" s="3">
        <f>+IF(Tabella2026[[#This Row],[REDDITO COMPLESSIVO PROCAPITE]]&lt;media_aggr_reddito_pc,(media_aggr_reddito_pc-Tabella2026[[#This Row],[REDDITO COMPLESSIVO PROCAPITE]]),0)</f>
        <v>0</v>
      </c>
      <c r="O4801" s="3">
        <f>+Tabella2026[[#This Row],[DIFFERENZA REDDITO INFERIORE ALLA MEDIA DALLA MEDIA]]*Tabella2026[[#This Row],[POP_2024]]</f>
        <v>0</v>
      </c>
      <c r="P4801" s="3">
        <f>+Tabella2026[[#This Row],[POPOLAZIONE PER DIFFERENZA ]]/SUM(Tabella2026[[POPOLAZIONE PER DIFFERENZA ]])</f>
        <v>0</v>
      </c>
      <c r="Q4801" s="3">
        <f>+Tabella2026[[#This Row],[INCIDENZA POPOLAZIONE PER DIFFERENZA]]*(PLAFOND-SUM(Tabella2026[CONTRIBUTO SULLA BASE DELLA POPOLAZIONE]))</f>
        <v>0</v>
      </c>
      <c r="R4801" s="3">
        <f>+Tabella2026[[#This Row],[CONTRIBUTO SULLA BASE DELLA POPOLAZIONE]]+Tabella2026[[#This Row],[CONTRIBUTO SULLA BASE DEL REDDITO]]</f>
        <v>8256.0801016038004</v>
      </c>
      <c r="S4801" s="3">
        <f>+Tabella2026[[#This Row],[CONTRIBUTO TOTALE]]/(PLAFOND/N_TESSERE)</f>
        <v>16.5121602032076</v>
      </c>
      <c r="T4801" s="3">
        <f>+MAX(CEILING(Tabella2026[[#This Row],[preDEF1]],1),1)</f>
        <v>17</v>
      </c>
      <c r="U4801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01" s="21">
        <f>+Tabella2026[[#This Row],[DEF - n. card]]*(PLAFOND/N_TESSERE)</f>
        <v>8500</v>
      </c>
      <c r="W4801" s="18"/>
    </row>
    <row r="4802" spans="2:23" x14ac:dyDescent="0.25">
      <c r="B4802" s="1" t="s">
        <v>9640</v>
      </c>
      <c r="C4802" s="2">
        <v>96019</v>
      </c>
      <c r="D4802" s="1" t="s">
        <v>9641</v>
      </c>
      <c r="E4802" s="1" t="s">
        <v>18</v>
      </c>
      <c r="F4802" s="1" t="s">
        <v>403</v>
      </c>
      <c r="G4802" s="1" t="s">
        <v>4778</v>
      </c>
      <c r="H4802" s="1" t="s">
        <v>15835</v>
      </c>
      <c r="I4802" s="5">
        <v>1653</v>
      </c>
      <c r="J4802" s="5">
        <v>30227737</v>
      </c>
      <c r="K4802" s="3">
        <f>+Tabella2026[[#This Row],[POP_2024]]/SUM(Tabella2026[POP_2024])</f>
        <v>2.8043821788281734E-5</v>
      </c>
      <c r="L4802" s="3">
        <f>+Tabella2026[[#This Row],[INCIDENZA POPOLAZIONE]]*(PLAFOND/2)</f>
        <v>8256.0801016038004</v>
      </c>
      <c r="M4802" s="3">
        <f>+IFERROR(Tabella2026[[#This Row],[reddito_2024]]/Tabella2026[[#This Row],[POP_2024]],"")</f>
        <v>18286.592256503329</v>
      </c>
      <c r="N4802" s="3">
        <f>+IF(Tabella2026[[#This Row],[REDDITO COMPLESSIVO PROCAPITE]]&lt;media_aggr_reddito_pc,(media_aggr_reddito_pc-Tabella2026[[#This Row],[REDDITO COMPLESSIVO PROCAPITE]]),0)</f>
        <v>0</v>
      </c>
      <c r="O4802" s="3">
        <f>+Tabella2026[[#This Row],[DIFFERENZA REDDITO INFERIORE ALLA MEDIA DALLA MEDIA]]*Tabella2026[[#This Row],[POP_2024]]</f>
        <v>0</v>
      </c>
      <c r="P4802" s="3">
        <f>+Tabella2026[[#This Row],[POPOLAZIONE PER DIFFERENZA ]]/SUM(Tabella2026[[POPOLAZIONE PER DIFFERENZA ]])</f>
        <v>0</v>
      </c>
      <c r="Q4802" s="3">
        <f>+Tabella2026[[#This Row],[INCIDENZA POPOLAZIONE PER DIFFERENZA]]*(PLAFOND-SUM(Tabella2026[CONTRIBUTO SULLA BASE DELLA POPOLAZIONE]))</f>
        <v>0</v>
      </c>
      <c r="R4802" s="3">
        <f>+Tabella2026[[#This Row],[CONTRIBUTO SULLA BASE DELLA POPOLAZIONE]]+Tabella2026[[#This Row],[CONTRIBUTO SULLA BASE DEL REDDITO]]</f>
        <v>8256.0801016038004</v>
      </c>
      <c r="S4802" s="3">
        <f>+Tabella2026[[#This Row],[CONTRIBUTO TOTALE]]/(PLAFOND/N_TESSERE)</f>
        <v>16.5121602032076</v>
      </c>
      <c r="T4802" s="3">
        <f>+MAX(CEILING(Tabella2026[[#This Row],[preDEF1]],1),1)</f>
        <v>17</v>
      </c>
      <c r="U4802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02" s="21">
        <f>+Tabella2026[[#This Row],[DEF - n. card]]*(PLAFOND/N_TESSERE)</f>
        <v>8500</v>
      </c>
      <c r="W4802" s="18"/>
    </row>
    <row r="4803" spans="2:23" x14ac:dyDescent="0.25">
      <c r="B4803" s="1" t="s">
        <v>9668</v>
      </c>
      <c r="C4803" s="2">
        <v>22160</v>
      </c>
      <c r="D4803" s="1" t="s">
        <v>9669</v>
      </c>
      <c r="E4803" s="1" t="s">
        <v>99</v>
      </c>
      <c r="F4803" s="1" t="s">
        <v>98</v>
      </c>
      <c r="G4803" s="1" t="s">
        <v>4778</v>
      </c>
      <c r="H4803" s="1" t="s">
        <v>15835</v>
      </c>
      <c r="I4803" s="5">
        <v>1652</v>
      </c>
      <c r="J4803" s="5">
        <v>33073330</v>
      </c>
      <c r="K4803" s="3">
        <f>+Tabella2026[[#This Row],[POP_2024]]/SUM(Tabella2026[POP_2024])</f>
        <v>2.8026856378851438E-5</v>
      </c>
      <c r="L4803" s="3">
        <f>+Tabella2026[[#This Row],[INCIDENZA POPOLAZIONE]]*(PLAFOND/2)</f>
        <v>8251.0854977915787</v>
      </c>
      <c r="M4803" s="3">
        <f>+IFERROR(Tabella2026[[#This Row],[reddito_2024]]/Tabella2026[[#This Row],[POP_2024]],"")</f>
        <v>20020.175544794191</v>
      </c>
      <c r="N4803" s="3">
        <f>+IF(Tabella2026[[#This Row],[REDDITO COMPLESSIVO PROCAPITE]]&lt;media_aggr_reddito_pc,(media_aggr_reddito_pc-Tabella2026[[#This Row],[REDDITO COMPLESSIVO PROCAPITE]]),0)</f>
        <v>0</v>
      </c>
      <c r="O4803" s="3">
        <f>+Tabella2026[[#This Row],[DIFFERENZA REDDITO INFERIORE ALLA MEDIA DALLA MEDIA]]*Tabella2026[[#This Row],[POP_2024]]</f>
        <v>0</v>
      </c>
      <c r="P4803" s="3">
        <f>+Tabella2026[[#This Row],[POPOLAZIONE PER DIFFERENZA ]]/SUM(Tabella2026[[POPOLAZIONE PER DIFFERENZA ]])</f>
        <v>0</v>
      </c>
      <c r="Q4803" s="3">
        <f>+Tabella2026[[#This Row],[INCIDENZA POPOLAZIONE PER DIFFERENZA]]*(PLAFOND-SUM(Tabella2026[CONTRIBUTO SULLA BASE DELLA POPOLAZIONE]))</f>
        <v>0</v>
      </c>
      <c r="R4803" s="3">
        <f>+Tabella2026[[#This Row],[CONTRIBUTO SULLA BASE DELLA POPOLAZIONE]]+Tabella2026[[#This Row],[CONTRIBUTO SULLA BASE DEL REDDITO]]</f>
        <v>8251.0854977915787</v>
      </c>
      <c r="S4803" s="3">
        <f>+Tabella2026[[#This Row],[CONTRIBUTO TOTALE]]/(PLAFOND/N_TESSERE)</f>
        <v>16.502170995583157</v>
      </c>
      <c r="T4803" s="3">
        <f>+MAX(CEILING(Tabella2026[[#This Row],[preDEF1]],1),1)</f>
        <v>17</v>
      </c>
      <c r="U4803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03" s="21">
        <f>+Tabella2026[[#This Row],[DEF - n. card]]*(PLAFOND/N_TESSERE)</f>
        <v>8500</v>
      </c>
      <c r="W4803" s="18"/>
    </row>
    <row r="4804" spans="2:23" x14ac:dyDescent="0.25">
      <c r="B4804" s="1" t="s">
        <v>9622</v>
      </c>
      <c r="C4804" s="2">
        <v>5013</v>
      </c>
      <c r="D4804" s="1" t="s">
        <v>9623</v>
      </c>
      <c r="E4804" s="1" t="s">
        <v>18</v>
      </c>
      <c r="F4804" s="1" t="s">
        <v>182</v>
      </c>
      <c r="G4804" s="1" t="s">
        <v>4778</v>
      </c>
      <c r="H4804" s="1" t="s">
        <v>15835</v>
      </c>
      <c r="I4804" s="5">
        <v>1651</v>
      </c>
      <c r="J4804" s="5">
        <v>32479244</v>
      </c>
      <c r="K4804" s="3">
        <f>+Tabella2026[[#This Row],[POP_2024]]/SUM(Tabella2026[POP_2024])</f>
        <v>2.8009890969421138E-5</v>
      </c>
      <c r="L4804" s="3">
        <f>+Tabella2026[[#This Row],[INCIDENZA POPOLAZIONE]]*(PLAFOND/2)</f>
        <v>8246.0908939793553</v>
      </c>
      <c r="M4804" s="3">
        <f>+IFERROR(Tabella2026[[#This Row],[reddito_2024]]/Tabella2026[[#This Row],[POP_2024]],"")</f>
        <v>19672.467595396731</v>
      </c>
      <c r="N4804" s="3">
        <f>+IF(Tabella2026[[#This Row],[REDDITO COMPLESSIVO PROCAPITE]]&lt;media_aggr_reddito_pc,(media_aggr_reddito_pc-Tabella2026[[#This Row],[REDDITO COMPLESSIVO PROCAPITE]]),0)</f>
        <v>0</v>
      </c>
      <c r="O4804" s="3">
        <f>+Tabella2026[[#This Row],[DIFFERENZA REDDITO INFERIORE ALLA MEDIA DALLA MEDIA]]*Tabella2026[[#This Row],[POP_2024]]</f>
        <v>0</v>
      </c>
      <c r="P4804" s="3">
        <f>+Tabella2026[[#This Row],[POPOLAZIONE PER DIFFERENZA ]]/SUM(Tabella2026[[POPOLAZIONE PER DIFFERENZA ]])</f>
        <v>0</v>
      </c>
      <c r="Q4804" s="3">
        <f>+Tabella2026[[#This Row],[INCIDENZA POPOLAZIONE PER DIFFERENZA]]*(PLAFOND-SUM(Tabella2026[CONTRIBUTO SULLA BASE DELLA POPOLAZIONE]))</f>
        <v>0</v>
      </c>
      <c r="R4804" s="3">
        <f>+Tabella2026[[#This Row],[CONTRIBUTO SULLA BASE DELLA POPOLAZIONE]]+Tabella2026[[#This Row],[CONTRIBUTO SULLA BASE DEL REDDITO]]</f>
        <v>8246.0908939793553</v>
      </c>
      <c r="S4804" s="3">
        <f>+Tabella2026[[#This Row],[CONTRIBUTO TOTALE]]/(PLAFOND/N_TESSERE)</f>
        <v>16.49218178795871</v>
      </c>
      <c r="T4804" s="3">
        <f>+MAX(CEILING(Tabella2026[[#This Row],[preDEF1]],1),1)</f>
        <v>17</v>
      </c>
      <c r="U4804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04" s="21">
        <f>+Tabella2026[[#This Row],[DEF - n. card]]*(PLAFOND/N_TESSERE)</f>
        <v>8500</v>
      </c>
      <c r="W4804" s="18"/>
    </row>
    <row r="4805" spans="2:23" x14ac:dyDescent="0.25">
      <c r="B4805" s="1" t="s">
        <v>9636</v>
      </c>
      <c r="C4805" s="2">
        <v>56013</v>
      </c>
      <c r="D4805" s="1" t="s">
        <v>9637</v>
      </c>
      <c r="E4805" s="1" t="s">
        <v>8</v>
      </c>
      <c r="F4805" s="1" t="s">
        <v>210</v>
      </c>
      <c r="G4805" s="1" t="s">
        <v>4778</v>
      </c>
      <c r="H4805" s="1" t="s">
        <v>15834</v>
      </c>
      <c r="I4805" s="5">
        <v>1650</v>
      </c>
      <c r="J4805" s="5">
        <v>31548129</v>
      </c>
      <c r="K4805" s="3">
        <f>+Tabella2026[[#This Row],[POP_2024]]/SUM(Tabella2026[POP_2024])</f>
        <v>2.7992925559990842E-5</v>
      </c>
      <c r="L4805" s="3">
        <f>+Tabella2026[[#This Row],[INCIDENZA POPOLAZIONE]]*(PLAFOND/2)</f>
        <v>8241.0962901671337</v>
      </c>
      <c r="M4805" s="3">
        <f>+IFERROR(Tabella2026[[#This Row],[reddito_2024]]/Tabella2026[[#This Row],[POP_2024]],"")</f>
        <v>19120.078181818182</v>
      </c>
      <c r="N4805" s="3">
        <f>+IF(Tabella2026[[#This Row],[REDDITO COMPLESSIVO PROCAPITE]]&lt;media_aggr_reddito_pc,(media_aggr_reddito_pc-Tabella2026[[#This Row],[REDDITO COMPLESSIVO PROCAPITE]]),0)</f>
        <v>0</v>
      </c>
      <c r="O4805" s="3">
        <f>+Tabella2026[[#This Row],[DIFFERENZA REDDITO INFERIORE ALLA MEDIA DALLA MEDIA]]*Tabella2026[[#This Row],[POP_2024]]</f>
        <v>0</v>
      </c>
      <c r="P4805" s="3">
        <f>+Tabella2026[[#This Row],[POPOLAZIONE PER DIFFERENZA ]]/SUM(Tabella2026[[POPOLAZIONE PER DIFFERENZA ]])</f>
        <v>0</v>
      </c>
      <c r="Q4805" s="3">
        <f>+Tabella2026[[#This Row],[INCIDENZA POPOLAZIONE PER DIFFERENZA]]*(PLAFOND-SUM(Tabella2026[CONTRIBUTO SULLA BASE DELLA POPOLAZIONE]))</f>
        <v>0</v>
      </c>
      <c r="R4805" s="3">
        <f>+Tabella2026[[#This Row],[CONTRIBUTO SULLA BASE DELLA POPOLAZIONE]]+Tabella2026[[#This Row],[CONTRIBUTO SULLA BASE DEL REDDITO]]</f>
        <v>8241.0962901671337</v>
      </c>
      <c r="S4805" s="3">
        <f>+Tabella2026[[#This Row],[CONTRIBUTO TOTALE]]/(PLAFOND/N_TESSERE)</f>
        <v>16.482192580334267</v>
      </c>
      <c r="T4805" s="3">
        <f>+MAX(CEILING(Tabella2026[[#This Row],[preDEF1]],1),1)</f>
        <v>17</v>
      </c>
      <c r="U4805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05" s="21">
        <f>+Tabella2026[[#This Row],[DEF - n. card]]*(PLAFOND/N_TESSERE)</f>
        <v>8500</v>
      </c>
      <c r="W4805" s="18"/>
    </row>
    <row r="4806" spans="2:23" x14ac:dyDescent="0.25">
      <c r="B4806" s="1" t="s">
        <v>9674</v>
      </c>
      <c r="C4806" s="2">
        <v>14034</v>
      </c>
      <c r="D4806" s="1" t="s">
        <v>9675</v>
      </c>
      <c r="E4806" s="1" t="s">
        <v>12</v>
      </c>
      <c r="F4806" s="1" t="s">
        <v>980</v>
      </c>
      <c r="G4806" s="1" t="s">
        <v>4778</v>
      </c>
      <c r="H4806" s="1" t="s">
        <v>15835</v>
      </c>
      <c r="I4806" s="5">
        <v>1650</v>
      </c>
      <c r="J4806" s="5">
        <v>33063504</v>
      </c>
      <c r="K4806" s="3">
        <f>+Tabella2026[[#This Row],[POP_2024]]/SUM(Tabella2026[POP_2024])</f>
        <v>2.7992925559990842E-5</v>
      </c>
      <c r="L4806" s="3">
        <f>+Tabella2026[[#This Row],[INCIDENZA POPOLAZIONE]]*(PLAFOND/2)</f>
        <v>8241.0962901671337</v>
      </c>
      <c r="M4806" s="3">
        <f>+IFERROR(Tabella2026[[#This Row],[reddito_2024]]/Tabella2026[[#This Row],[POP_2024]],"")</f>
        <v>20038.487272727274</v>
      </c>
      <c r="N4806" s="3">
        <f>+IF(Tabella2026[[#This Row],[REDDITO COMPLESSIVO PROCAPITE]]&lt;media_aggr_reddito_pc,(media_aggr_reddito_pc-Tabella2026[[#This Row],[REDDITO COMPLESSIVO PROCAPITE]]),0)</f>
        <v>0</v>
      </c>
      <c r="O4806" s="3">
        <f>+Tabella2026[[#This Row],[DIFFERENZA REDDITO INFERIORE ALLA MEDIA DALLA MEDIA]]*Tabella2026[[#This Row],[POP_2024]]</f>
        <v>0</v>
      </c>
      <c r="P4806" s="3">
        <f>+Tabella2026[[#This Row],[POPOLAZIONE PER DIFFERENZA ]]/SUM(Tabella2026[[POPOLAZIONE PER DIFFERENZA ]])</f>
        <v>0</v>
      </c>
      <c r="Q4806" s="3">
        <f>+Tabella2026[[#This Row],[INCIDENZA POPOLAZIONE PER DIFFERENZA]]*(PLAFOND-SUM(Tabella2026[CONTRIBUTO SULLA BASE DELLA POPOLAZIONE]))</f>
        <v>0</v>
      </c>
      <c r="R4806" s="3">
        <f>+Tabella2026[[#This Row],[CONTRIBUTO SULLA BASE DELLA POPOLAZIONE]]+Tabella2026[[#This Row],[CONTRIBUTO SULLA BASE DEL REDDITO]]</f>
        <v>8241.0962901671337</v>
      </c>
      <c r="S4806" s="3">
        <f>+Tabella2026[[#This Row],[CONTRIBUTO TOTALE]]/(PLAFOND/N_TESSERE)</f>
        <v>16.482192580334267</v>
      </c>
      <c r="T4806" s="3">
        <f>+MAX(CEILING(Tabella2026[[#This Row],[preDEF1]],1),1)</f>
        <v>17</v>
      </c>
      <c r="U4806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06" s="21">
        <f>+Tabella2026[[#This Row],[DEF - n. card]]*(PLAFOND/N_TESSERE)</f>
        <v>8500</v>
      </c>
      <c r="W4806" s="18"/>
    </row>
    <row r="4807" spans="2:23" x14ac:dyDescent="0.25">
      <c r="B4807" s="1" t="s">
        <v>9618</v>
      </c>
      <c r="C4807" s="2">
        <v>42020</v>
      </c>
      <c r="D4807" s="1" t="s">
        <v>9619</v>
      </c>
      <c r="E4807" s="1" t="s">
        <v>117</v>
      </c>
      <c r="F4807" s="1" t="s">
        <v>116</v>
      </c>
      <c r="G4807" s="1" t="s">
        <v>4778</v>
      </c>
      <c r="H4807" s="1" t="s">
        <v>15834</v>
      </c>
      <c r="I4807" s="5">
        <v>1648</v>
      </c>
      <c r="J4807" s="5">
        <v>32237402</v>
      </c>
      <c r="K4807" s="3">
        <f>+Tabella2026[[#This Row],[POP_2024]]/SUM(Tabella2026[POP_2024])</f>
        <v>2.7958994741130245E-5</v>
      </c>
      <c r="L4807" s="3">
        <f>+Tabella2026[[#This Row],[INCIDENZA POPOLAZIONE]]*(PLAFOND/2)</f>
        <v>8231.1070825426887</v>
      </c>
      <c r="M4807" s="3">
        <f>+IFERROR(Tabella2026[[#This Row],[reddito_2024]]/Tabella2026[[#This Row],[POP_2024]],"")</f>
        <v>19561.530339805824</v>
      </c>
      <c r="N4807" s="3">
        <f>+IF(Tabella2026[[#This Row],[REDDITO COMPLESSIVO PROCAPITE]]&lt;media_aggr_reddito_pc,(media_aggr_reddito_pc-Tabella2026[[#This Row],[REDDITO COMPLESSIVO PROCAPITE]]),0)</f>
        <v>0</v>
      </c>
      <c r="O4807" s="3">
        <f>+Tabella2026[[#This Row],[DIFFERENZA REDDITO INFERIORE ALLA MEDIA DALLA MEDIA]]*Tabella2026[[#This Row],[POP_2024]]</f>
        <v>0</v>
      </c>
      <c r="P4807" s="3">
        <f>+Tabella2026[[#This Row],[POPOLAZIONE PER DIFFERENZA ]]/SUM(Tabella2026[[POPOLAZIONE PER DIFFERENZA ]])</f>
        <v>0</v>
      </c>
      <c r="Q4807" s="3">
        <f>+Tabella2026[[#This Row],[INCIDENZA POPOLAZIONE PER DIFFERENZA]]*(PLAFOND-SUM(Tabella2026[CONTRIBUTO SULLA BASE DELLA POPOLAZIONE]))</f>
        <v>0</v>
      </c>
      <c r="R4807" s="3">
        <f>+Tabella2026[[#This Row],[CONTRIBUTO SULLA BASE DELLA POPOLAZIONE]]+Tabella2026[[#This Row],[CONTRIBUTO SULLA BASE DEL REDDITO]]</f>
        <v>8231.1070825426887</v>
      </c>
      <c r="S4807" s="3">
        <f>+Tabella2026[[#This Row],[CONTRIBUTO TOTALE]]/(PLAFOND/N_TESSERE)</f>
        <v>16.462214165085378</v>
      </c>
      <c r="T4807" s="3">
        <f>+MAX(CEILING(Tabella2026[[#This Row],[preDEF1]],1),1)</f>
        <v>17</v>
      </c>
      <c r="U4807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07" s="21">
        <f>+Tabella2026[[#This Row],[DEF - n. card]]*(PLAFOND/N_TESSERE)</f>
        <v>8500</v>
      </c>
      <c r="W4807" s="18"/>
    </row>
    <row r="4808" spans="2:23" x14ac:dyDescent="0.25">
      <c r="B4808" s="1" t="s">
        <v>9758</v>
      </c>
      <c r="C4808" s="2">
        <v>3088</v>
      </c>
      <c r="D4808" s="1" t="s">
        <v>9759</v>
      </c>
      <c r="E4808" s="1" t="s">
        <v>18</v>
      </c>
      <c r="F4808" s="1" t="s">
        <v>114</v>
      </c>
      <c r="G4808" s="1" t="s">
        <v>4778</v>
      </c>
      <c r="H4808" s="1" t="s">
        <v>15835</v>
      </c>
      <c r="I4808" s="5">
        <v>1648</v>
      </c>
      <c r="J4808" s="5">
        <v>34248407</v>
      </c>
      <c r="K4808" s="3">
        <f>+Tabella2026[[#This Row],[POP_2024]]/SUM(Tabella2026[POP_2024])</f>
        <v>2.7958994741130245E-5</v>
      </c>
      <c r="L4808" s="3">
        <f>+Tabella2026[[#This Row],[INCIDENZA POPOLAZIONE]]*(PLAFOND/2)</f>
        <v>8231.1070825426887</v>
      </c>
      <c r="M4808" s="3">
        <f>+IFERROR(Tabella2026[[#This Row],[reddito_2024]]/Tabella2026[[#This Row],[POP_2024]],"")</f>
        <v>20781.80036407767</v>
      </c>
      <c r="N4808" s="3">
        <f>+IF(Tabella2026[[#This Row],[REDDITO COMPLESSIVO PROCAPITE]]&lt;media_aggr_reddito_pc,(media_aggr_reddito_pc-Tabella2026[[#This Row],[REDDITO COMPLESSIVO PROCAPITE]]),0)</f>
        <v>0</v>
      </c>
      <c r="O4808" s="3">
        <f>+Tabella2026[[#This Row],[DIFFERENZA REDDITO INFERIORE ALLA MEDIA DALLA MEDIA]]*Tabella2026[[#This Row],[POP_2024]]</f>
        <v>0</v>
      </c>
      <c r="P4808" s="3">
        <f>+Tabella2026[[#This Row],[POPOLAZIONE PER DIFFERENZA ]]/SUM(Tabella2026[[POPOLAZIONE PER DIFFERENZA ]])</f>
        <v>0</v>
      </c>
      <c r="Q4808" s="3">
        <f>+Tabella2026[[#This Row],[INCIDENZA POPOLAZIONE PER DIFFERENZA]]*(PLAFOND-SUM(Tabella2026[CONTRIBUTO SULLA BASE DELLA POPOLAZIONE]))</f>
        <v>0</v>
      </c>
      <c r="R4808" s="3">
        <f>+Tabella2026[[#This Row],[CONTRIBUTO SULLA BASE DELLA POPOLAZIONE]]+Tabella2026[[#This Row],[CONTRIBUTO SULLA BASE DEL REDDITO]]</f>
        <v>8231.1070825426887</v>
      </c>
      <c r="S4808" s="3">
        <f>+Tabella2026[[#This Row],[CONTRIBUTO TOTALE]]/(PLAFOND/N_TESSERE)</f>
        <v>16.462214165085378</v>
      </c>
      <c r="T4808" s="3">
        <f>+MAX(CEILING(Tabella2026[[#This Row],[preDEF1]],1),1)</f>
        <v>17</v>
      </c>
      <c r="U4808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08" s="21">
        <f>+Tabella2026[[#This Row],[DEF - n. card]]*(PLAFOND/N_TESSERE)</f>
        <v>8500</v>
      </c>
      <c r="W4808" s="18"/>
    </row>
    <row r="4809" spans="2:23" x14ac:dyDescent="0.25">
      <c r="B4809" s="1" t="s">
        <v>9568</v>
      </c>
      <c r="C4809" s="2">
        <v>75060</v>
      </c>
      <c r="D4809" s="1" t="s">
        <v>9569</v>
      </c>
      <c r="E4809" s="1" t="s">
        <v>33</v>
      </c>
      <c r="F4809" s="1" t="s">
        <v>132</v>
      </c>
      <c r="G4809" s="1" t="s">
        <v>4778</v>
      </c>
      <c r="H4809" s="1" t="s">
        <v>15836</v>
      </c>
      <c r="I4809" s="5">
        <v>1648</v>
      </c>
      <c r="J4809" s="5">
        <v>18796024</v>
      </c>
      <c r="K4809" s="3">
        <f>+Tabella2026[[#This Row],[POP_2024]]/SUM(Tabella2026[POP_2024])</f>
        <v>2.7958994741130245E-5</v>
      </c>
      <c r="L4809" s="3">
        <f>+Tabella2026[[#This Row],[INCIDENZA POPOLAZIONE]]*(PLAFOND/2)</f>
        <v>8231.1070825426887</v>
      </c>
      <c r="M4809" s="3">
        <f>+IFERROR(Tabella2026[[#This Row],[reddito_2024]]/Tabella2026[[#This Row],[POP_2024]],"")</f>
        <v>11405.35436893204</v>
      </c>
      <c r="N4809" s="3">
        <f>+IF(Tabella2026[[#This Row],[REDDITO COMPLESSIVO PROCAPITE]]&lt;media_aggr_reddito_pc,(media_aggr_reddito_pc-Tabella2026[[#This Row],[REDDITO COMPLESSIVO PROCAPITE]]),0)</f>
        <v>6419.7116936767015</v>
      </c>
      <c r="O4809" s="3">
        <f>+Tabella2026[[#This Row],[DIFFERENZA REDDITO INFERIORE ALLA MEDIA DALLA MEDIA]]*Tabella2026[[#This Row],[POP_2024]]</f>
        <v>10579684.871179204</v>
      </c>
      <c r="P4809" s="3">
        <f>+Tabella2026[[#This Row],[POPOLAZIONE PER DIFFERENZA ]]/SUM(Tabella2026[[POPOLAZIONE PER DIFFERENZA ]])</f>
        <v>9.3861070978129042E-5</v>
      </c>
      <c r="Q4809" s="3">
        <f>+Tabella2026[[#This Row],[INCIDENZA POPOLAZIONE PER DIFFERENZA]]*(PLAFOND-SUM(Tabella2026[CONTRIBUTO SULLA BASE DELLA POPOLAZIONE]))</f>
        <v>27632.62890015807</v>
      </c>
      <c r="R4809" s="3">
        <f>+Tabella2026[[#This Row],[CONTRIBUTO SULLA BASE DELLA POPOLAZIONE]]+Tabella2026[[#This Row],[CONTRIBUTO SULLA BASE DEL REDDITO]]</f>
        <v>35863.73598270076</v>
      </c>
      <c r="S4809" s="3">
        <f>+Tabella2026[[#This Row],[CONTRIBUTO TOTALE]]/(PLAFOND/N_TESSERE)</f>
        <v>71.72747196540152</v>
      </c>
      <c r="T4809" s="3">
        <f>+MAX(CEILING(Tabella2026[[#This Row],[preDEF1]],1),1)</f>
        <v>72</v>
      </c>
      <c r="U4809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4809" s="21">
        <f>+Tabella2026[[#This Row],[DEF - n. card]]*(PLAFOND/N_TESSERE)</f>
        <v>36000</v>
      </c>
      <c r="W4809" s="18"/>
    </row>
    <row r="4810" spans="2:23" x14ac:dyDescent="0.25">
      <c r="B4810" s="1" t="s">
        <v>9489</v>
      </c>
      <c r="C4810" s="2">
        <v>61073</v>
      </c>
      <c r="D4810" s="1" t="s">
        <v>9490</v>
      </c>
      <c r="E4810" s="1" t="s">
        <v>15</v>
      </c>
      <c r="F4810" s="1" t="s">
        <v>184</v>
      </c>
      <c r="G4810" s="1" t="s">
        <v>4778</v>
      </c>
      <c r="H4810" s="1" t="s">
        <v>15836</v>
      </c>
      <c r="I4810" s="5">
        <v>1648</v>
      </c>
      <c r="J4810" s="5">
        <v>21313396</v>
      </c>
      <c r="K4810" s="3">
        <f>+Tabella2026[[#This Row],[POP_2024]]/SUM(Tabella2026[POP_2024])</f>
        <v>2.7958994741130245E-5</v>
      </c>
      <c r="L4810" s="3">
        <f>+Tabella2026[[#This Row],[INCIDENZA POPOLAZIONE]]*(PLAFOND/2)</f>
        <v>8231.1070825426887</v>
      </c>
      <c r="M4810" s="3">
        <f>+IFERROR(Tabella2026[[#This Row],[reddito_2024]]/Tabella2026[[#This Row],[POP_2024]],"")</f>
        <v>12932.885922330097</v>
      </c>
      <c r="N4810" s="3">
        <f>+IF(Tabella2026[[#This Row],[REDDITO COMPLESSIVO PROCAPITE]]&lt;media_aggr_reddito_pc,(media_aggr_reddito_pc-Tabella2026[[#This Row],[REDDITO COMPLESSIVO PROCAPITE]]),0)</f>
        <v>4892.1801402786441</v>
      </c>
      <c r="O4810" s="3">
        <f>+Tabella2026[[#This Row],[DIFFERENZA REDDITO INFERIORE ALLA MEDIA DALLA MEDIA]]*Tabella2026[[#This Row],[POP_2024]]</f>
        <v>8062312.8711792054</v>
      </c>
      <c r="P4810" s="3">
        <f>+Tabella2026[[#This Row],[POPOLAZIONE PER DIFFERENZA ]]/SUM(Tabella2026[[POPOLAZIONE PER DIFFERENZA ]])</f>
        <v>7.1527397069369363E-5</v>
      </c>
      <c r="Q4810" s="3">
        <f>+Tabella2026[[#This Row],[INCIDENZA POPOLAZIONE PER DIFFERENZA]]*(PLAFOND-SUM(Tabella2026[CONTRIBUTO SULLA BASE DELLA POPOLAZIONE]))</f>
        <v>21057.612051674623</v>
      </c>
      <c r="R4810" s="3">
        <f>+Tabella2026[[#This Row],[CONTRIBUTO SULLA BASE DELLA POPOLAZIONE]]+Tabella2026[[#This Row],[CONTRIBUTO SULLA BASE DEL REDDITO]]</f>
        <v>29288.71913421731</v>
      </c>
      <c r="S4810" s="3">
        <f>+Tabella2026[[#This Row],[CONTRIBUTO TOTALE]]/(PLAFOND/N_TESSERE)</f>
        <v>58.577438268434619</v>
      </c>
      <c r="T4810" s="3">
        <f>+MAX(CEILING(Tabella2026[[#This Row],[preDEF1]],1),1)</f>
        <v>59</v>
      </c>
      <c r="U4810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4810" s="21">
        <f>+Tabella2026[[#This Row],[DEF - n. card]]*(PLAFOND/N_TESSERE)</f>
        <v>29500</v>
      </c>
      <c r="W4810" s="18"/>
    </row>
    <row r="4811" spans="2:23" x14ac:dyDescent="0.25">
      <c r="B4811" s="1" t="s">
        <v>9566</v>
      </c>
      <c r="C4811" s="2">
        <v>64003</v>
      </c>
      <c r="D4811" s="1" t="s">
        <v>9567</v>
      </c>
      <c r="E4811" s="1" t="s">
        <v>15</v>
      </c>
      <c r="F4811" s="1" t="s">
        <v>290</v>
      </c>
      <c r="G4811" s="1" t="s">
        <v>4778</v>
      </c>
      <c r="H4811" s="1" t="s">
        <v>15836</v>
      </c>
      <c r="I4811" s="5">
        <v>1647</v>
      </c>
      <c r="J4811" s="5">
        <v>19728522</v>
      </c>
      <c r="K4811" s="3">
        <f>+Tabella2026[[#This Row],[POP_2024]]/SUM(Tabella2026[POP_2024])</f>
        <v>2.7942029331699949E-5</v>
      </c>
      <c r="L4811" s="3">
        <f>+Tabella2026[[#This Row],[INCIDENZA POPOLAZIONE]]*(PLAFOND/2)</f>
        <v>8226.112478730467</v>
      </c>
      <c r="M4811" s="3">
        <f>+IFERROR(Tabella2026[[#This Row],[reddito_2024]]/Tabella2026[[#This Row],[POP_2024]],"")</f>
        <v>11978.459016393443</v>
      </c>
      <c r="N4811" s="3">
        <f>+IF(Tabella2026[[#This Row],[REDDITO COMPLESSIVO PROCAPITE]]&lt;media_aggr_reddito_pc,(media_aggr_reddito_pc-Tabella2026[[#This Row],[REDDITO COMPLESSIVO PROCAPITE]]),0)</f>
        <v>5846.6070462152984</v>
      </c>
      <c r="O4811" s="3">
        <f>+Tabella2026[[#This Row],[DIFFERENZA REDDITO INFERIORE ALLA MEDIA DALLA MEDIA]]*Tabella2026[[#This Row],[POP_2024]]</f>
        <v>9629361.8051165957</v>
      </c>
      <c r="P4811" s="3">
        <f>+Tabella2026[[#This Row],[POPOLAZIONE PER DIFFERENZA ]]/SUM(Tabella2026[[POPOLAZIONE PER DIFFERENZA ]])</f>
        <v>8.5429974793133336E-5</v>
      </c>
      <c r="Q4811" s="3">
        <f>+Tabella2026[[#This Row],[INCIDENZA POPOLAZIONE PER DIFFERENZA]]*(PLAFOND-SUM(Tabella2026[CONTRIBUTO SULLA BASE DELLA POPOLAZIONE]))</f>
        <v>25150.52050661746</v>
      </c>
      <c r="R4811" s="3">
        <f>+Tabella2026[[#This Row],[CONTRIBUTO SULLA BASE DELLA POPOLAZIONE]]+Tabella2026[[#This Row],[CONTRIBUTO SULLA BASE DEL REDDITO]]</f>
        <v>33376.632985347926</v>
      </c>
      <c r="S4811" s="3">
        <f>+Tabella2026[[#This Row],[CONTRIBUTO TOTALE]]/(PLAFOND/N_TESSERE)</f>
        <v>66.75326597069585</v>
      </c>
      <c r="T4811" s="3">
        <f>+MAX(CEILING(Tabella2026[[#This Row],[preDEF1]],1),1)</f>
        <v>67</v>
      </c>
      <c r="U4811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4811" s="21">
        <f>+Tabella2026[[#This Row],[DEF - n. card]]*(PLAFOND/N_TESSERE)</f>
        <v>33500</v>
      </c>
      <c r="W4811" s="18"/>
    </row>
    <row r="4812" spans="2:23" x14ac:dyDescent="0.25">
      <c r="B4812" s="1" t="s">
        <v>9706</v>
      </c>
      <c r="C4812" s="2">
        <v>22235</v>
      </c>
      <c r="D4812" s="1" t="s">
        <v>9707</v>
      </c>
      <c r="E4812" s="1" t="s">
        <v>99</v>
      </c>
      <c r="F4812" s="1" t="s">
        <v>98</v>
      </c>
      <c r="G4812" s="1" t="s">
        <v>4778</v>
      </c>
      <c r="H4812" s="1" t="s">
        <v>15835</v>
      </c>
      <c r="I4812" s="5">
        <v>1647</v>
      </c>
      <c r="J4812" s="5">
        <v>29492388</v>
      </c>
      <c r="K4812" s="3">
        <f>+Tabella2026[[#This Row],[POP_2024]]/SUM(Tabella2026[POP_2024])</f>
        <v>2.7942029331699949E-5</v>
      </c>
      <c r="L4812" s="3">
        <f>+Tabella2026[[#This Row],[INCIDENZA POPOLAZIONE]]*(PLAFOND/2)</f>
        <v>8226.112478730467</v>
      </c>
      <c r="M4812" s="3">
        <f>+IFERROR(Tabella2026[[#This Row],[reddito_2024]]/Tabella2026[[#This Row],[POP_2024]],"")</f>
        <v>17906.732240437159</v>
      </c>
      <c r="N4812" s="3">
        <f>+IF(Tabella2026[[#This Row],[REDDITO COMPLESSIVO PROCAPITE]]&lt;media_aggr_reddito_pc,(media_aggr_reddito_pc-Tabella2026[[#This Row],[REDDITO COMPLESSIVO PROCAPITE]]),0)</f>
        <v>0</v>
      </c>
      <c r="O4812" s="3">
        <f>+Tabella2026[[#This Row],[DIFFERENZA REDDITO INFERIORE ALLA MEDIA DALLA MEDIA]]*Tabella2026[[#This Row],[POP_2024]]</f>
        <v>0</v>
      </c>
      <c r="P4812" s="3">
        <f>+Tabella2026[[#This Row],[POPOLAZIONE PER DIFFERENZA ]]/SUM(Tabella2026[[POPOLAZIONE PER DIFFERENZA ]])</f>
        <v>0</v>
      </c>
      <c r="Q4812" s="3">
        <f>+Tabella2026[[#This Row],[INCIDENZA POPOLAZIONE PER DIFFERENZA]]*(PLAFOND-SUM(Tabella2026[CONTRIBUTO SULLA BASE DELLA POPOLAZIONE]))</f>
        <v>0</v>
      </c>
      <c r="R4812" s="3">
        <f>+Tabella2026[[#This Row],[CONTRIBUTO SULLA BASE DELLA POPOLAZIONE]]+Tabella2026[[#This Row],[CONTRIBUTO SULLA BASE DEL REDDITO]]</f>
        <v>8226.112478730467</v>
      </c>
      <c r="S4812" s="3">
        <f>+Tabella2026[[#This Row],[CONTRIBUTO TOTALE]]/(PLAFOND/N_TESSERE)</f>
        <v>16.452224957460935</v>
      </c>
      <c r="T4812" s="3">
        <f>+MAX(CEILING(Tabella2026[[#This Row],[preDEF1]],1),1)</f>
        <v>17</v>
      </c>
      <c r="U4812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12" s="21">
        <f>+Tabella2026[[#This Row],[DEF - n. card]]*(PLAFOND/N_TESSERE)</f>
        <v>8500</v>
      </c>
      <c r="W4812" s="18"/>
    </row>
    <row r="4813" spans="2:23" x14ac:dyDescent="0.25">
      <c r="B4813" s="1" t="s">
        <v>9537</v>
      </c>
      <c r="C4813" s="2">
        <v>67007</v>
      </c>
      <c r="D4813" s="1" t="s">
        <v>9538</v>
      </c>
      <c r="E4813" s="1" t="s">
        <v>96</v>
      </c>
      <c r="F4813" s="1" t="s">
        <v>298</v>
      </c>
      <c r="G4813" s="1" t="s">
        <v>4778</v>
      </c>
      <c r="H4813" s="1" t="s">
        <v>15836</v>
      </c>
      <c r="I4813" s="5">
        <v>1645</v>
      </c>
      <c r="J4813" s="5">
        <v>23044865</v>
      </c>
      <c r="K4813" s="3">
        <f>+Tabella2026[[#This Row],[POP_2024]]/SUM(Tabella2026[POP_2024])</f>
        <v>2.7908098512839353E-5</v>
      </c>
      <c r="L4813" s="3">
        <f>+Tabella2026[[#This Row],[INCIDENZA POPOLAZIONE]]*(PLAFOND/2)</f>
        <v>8216.1232711060202</v>
      </c>
      <c r="M4813" s="3">
        <f>+IFERROR(Tabella2026[[#This Row],[reddito_2024]]/Tabella2026[[#This Row],[POP_2024]],"")</f>
        <v>14009.036474164133</v>
      </c>
      <c r="N4813" s="3">
        <f>+IF(Tabella2026[[#This Row],[REDDITO COMPLESSIVO PROCAPITE]]&lt;media_aggr_reddito_pc,(media_aggr_reddito_pc-Tabella2026[[#This Row],[REDDITO COMPLESSIVO PROCAPITE]]),0)</f>
        <v>3816.0295884446077</v>
      </c>
      <c r="O4813" s="3">
        <f>+Tabella2026[[#This Row],[DIFFERENZA REDDITO INFERIORE ALLA MEDIA DALLA MEDIA]]*Tabella2026[[#This Row],[POP_2024]]</f>
        <v>6277368.6729913801</v>
      </c>
      <c r="P4813" s="3">
        <f>+Tabella2026[[#This Row],[POPOLAZIONE PER DIFFERENZA ]]/SUM(Tabella2026[[POPOLAZIONE PER DIFFERENZA ]])</f>
        <v>5.5691691552799129E-5</v>
      </c>
      <c r="Q4813" s="3">
        <f>+Tabella2026[[#This Row],[INCIDENZA POPOLAZIONE PER DIFFERENZA]]*(PLAFOND-SUM(Tabella2026[CONTRIBUTO SULLA BASE DELLA POPOLAZIONE]))</f>
        <v>16395.592224375465</v>
      </c>
      <c r="R4813" s="3">
        <f>+Tabella2026[[#This Row],[CONTRIBUTO SULLA BASE DELLA POPOLAZIONE]]+Tabella2026[[#This Row],[CONTRIBUTO SULLA BASE DEL REDDITO]]</f>
        <v>24611.715495481483</v>
      </c>
      <c r="S4813" s="3">
        <f>+Tabella2026[[#This Row],[CONTRIBUTO TOTALE]]/(PLAFOND/N_TESSERE)</f>
        <v>49.223430990962967</v>
      </c>
      <c r="T4813" s="3">
        <f>+MAX(CEILING(Tabella2026[[#This Row],[preDEF1]],1),1)</f>
        <v>50</v>
      </c>
      <c r="U4813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4813" s="21">
        <f>+Tabella2026[[#This Row],[DEF - n. card]]*(PLAFOND/N_TESSERE)</f>
        <v>25000</v>
      </c>
      <c r="W4813" s="18"/>
    </row>
    <row r="4814" spans="2:23" x14ac:dyDescent="0.25">
      <c r="B4814" s="1" t="s">
        <v>9820</v>
      </c>
      <c r="C4814" s="2">
        <v>50030</v>
      </c>
      <c r="D4814" s="1" t="s">
        <v>9821</v>
      </c>
      <c r="E4814" s="1" t="s">
        <v>30</v>
      </c>
      <c r="F4814" s="1" t="s">
        <v>144</v>
      </c>
      <c r="G4814" s="1" t="s">
        <v>4778</v>
      </c>
      <c r="H4814" s="1" t="s">
        <v>15834</v>
      </c>
      <c r="I4814" s="5">
        <v>1644</v>
      </c>
      <c r="J4814" s="5">
        <v>28491623</v>
      </c>
      <c r="K4814" s="3">
        <f>+Tabella2026[[#This Row],[POP_2024]]/SUM(Tabella2026[POP_2024])</f>
        <v>2.7891133103409057E-5</v>
      </c>
      <c r="L4814" s="3">
        <f>+Tabella2026[[#This Row],[INCIDENZA POPOLAZIONE]]*(PLAFOND/2)</f>
        <v>8211.1286672937986</v>
      </c>
      <c r="M4814" s="3">
        <f>+IFERROR(Tabella2026[[#This Row],[reddito_2024]]/Tabella2026[[#This Row],[POP_2024]],"")</f>
        <v>17330.670924574209</v>
      </c>
      <c r="N4814" s="3">
        <f>+IF(Tabella2026[[#This Row],[REDDITO COMPLESSIVO PROCAPITE]]&lt;media_aggr_reddito_pc,(media_aggr_reddito_pc-Tabella2026[[#This Row],[REDDITO COMPLESSIVO PROCAPITE]]),0)</f>
        <v>494.39513803453156</v>
      </c>
      <c r="O4814" s="3">
        <f>+Tabella2026[[#This Row],[DIFFERENZA REDDITO INFERIORE ALLA MEDIA DALLA MEDIA]]*Tabella2026[[#This Row],[POP_2024]]</f>
        <v>812785.60692876985</v>
      </c>
      <c r="P4814" s="3">
        <f>+Tabella2026[[#This Row],[POPOLAZIONE PER DIFFERENZA ]]/SUM(Tabella2026[[POPOLAZIONE PER DIFFERENZA ]])</f>
        <v>7.2108884594253372E-6</v>
      </c>
      <c r="Q4814" s="3">
        <f>+Tabella2026[[#This Row],[INCIDENZA POPOLAZIONE PER DIFFERENZA]]*(PLAFOND-SUM(Tabella2026[CONTRIBUTO SULLA BASE DELLA POPOLAZIONE]))</f>
        <v>2122.8801542884835</v>
      </c>
      <c r="R4814" s="3">
        <f>+Tabella2026[[#This Row],[CONTRIBUTO SULLA BASE DELLA POPOLAZIONE]]+Tabella2026[[#This Row],[CONTRIBUTO SULLA BASE DEL REDDITO]]</f>
        <v>10334.008821582282</v>
      </c>
      <c r="S4814" s="3">
        <f>+Tabella2026[[#This Row],[CONTRIBUTO TOTALE]]/(PLAFOND/N_TESSERE)</f>
        <v>20.668017643164564</v>
      </c>
      <c r="T4814" s="3">
        <f>+MAX(CEILING(Tabella2026[[#This Row],[preDEF1]],1),1)</f>
        <v>21</v>
      </c>
      <c r="U4814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814" s="21">
        <f>+Tabella2026[[#This Row],[DEF - n. card]]*(PLAFOND/N_TESSERE)</f>
        <v>10500</v>
      </c>
      <c r="W4814" s="18"/>
    </row>
    <row r="4815" spans="2:23" x14ac:dyDescent="0.25">
      <c r="B4815" s="1" t="s">
        <v>9453</v>
      </c>
      <c r="C4815" s="2">
        <v>112005</v>
      </c>
      <c r="D4815" s="1" t="s">
        <v>9454</v>
      </c>
      <c r="E4815" s="1" t="s">
        <v>76</v>
      </c>
      <c r="F4815" s="1" t="s">
        <v>88</v>
      </c>
      <c r="G4815" s="1" t="s">
        <v>4778</v>
      </c>
      <c r="H4815" s="1" t="s">
        <v>15836</v>
      </c>
      <c r="I4815" s="5">
        <v>1643</v>
      </c>
      <c r="J4815" s="5">
        <v>18496754</v>
      </c>
      <c r="K4815" s="3">
        <f>+Tabella2026[[#This Row],[POP_2024]]/SUM(Tabella2026[POP_2024])</f>
        <v>2.787416769397876E-5</v>
      </c>
      <c r="L4815" s="3">
        <f>+Tabella2026[[#This Row],[INCIDENZA POPOLAZIONE]]*(PLAFOND/2)</f>
        <v>8206.134063481577</v>
      </c>
      <c r="M4815" s="3">
        <f>+IFERROR(Tabella2026[[#This Row],[reddito_2024]]/Tabella2026[[#This Row],[POP_2024]],"")</f>
        <v>11257.91479001826</v>
      </c>
      <c r="N4815" s="3">
        <f>+IF(Tabella2026[[#This Row],[REDDITO COMPLESSIVO PROCAPITE]]&lt;media_aggr_reddito_pc,(media_aggr_reddito_pc-Tabella2026[[#This Row],[REDDITO COMPLESSIVO PROCAPITE]]),0)</f>
        <v>6567.1512725904813</v>
      </c>
      <c r="O4815" s="3">
        <f>+Tabella2026[[#This Row],[DIFFERENZA REDDITO INFERIORE ALLA MEDIA DALLA MEDIA]]*Tabella2026[[#This Row],[POP_2024]]</f>
        <v>10789829.540866161</v>
      </c>
      <c r="P4815" s="3">
        <f>+Tabella2026[[#This Row],[POPOLAZIONE PER DIFFERENZA ]]/SUM(Tabella2026[[POPOLAZIONE PER DIFFERENZA ]])</f>
        <v>9.5725436882910893E-5</v>
      </c>
      <c r="Q4815" s="3">
        <f>+Tabella2026[[#This Row],[INCIDENZA POPOLAZIONE PER DIFFERENZA]]*(PLAFOND-SUM(Tabella2026[CONTRIBUTO SULLA BASE DELLA POPOLAZIONE]))</f>
        <v>28181.496824251419</v>
      </c>
      <c r="R4815" s="3">
        <f>+Tabella2026[[#This Row],[CONTRIBUTO SULLA BASE DELLA POPOLAZIONE]]+Tabella2026[[#This Row],[CONTRIBUTO SULLA BASE DEL REDDITO]]</f>
        <v>36387.630887732994</v>
      </c>
      <c r="S4815" s="3">
        <f>+Tabella2026[[#This Row],[CONTRIBUTO TOTALE]]/(PLAFOND/N_TESSERE)</f>
        <v>72.775261775465992</v>
      </c>
      <c r="T4815" s="3">
        <f>+MAX(CEILING(Tabella2026[[#This Row],[preDEF1]],1),1)</f>
        <v>73</v>
      </c>
      <c r="U4815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4815" s="21">
        <f>+Tabella2026[[#This Row],[DEF - n. card]]*(PLAFOND/N_TESSERE)</f>
        <v>36500</v>
      </c>
      <c r="W4815" s="18"/>
    </row>
    <row r="4816" spans="2:23" x14ac:dyDescent="0.25">
      <c r="B4816" s="1" t="s">
        <v>9670</v>
      </c>
      <c r="C4816" s="2">
        <v>19110</v>
      </c>
      <c r="D4816" s="1" t="s">
        <v>9671</v>
      </c>
      <c r="E4816" s="1" t="s">
        <v>12</v>
      </c>
      <c r="F4816" s="1" t="s">
        <v>193</v>
      </c>
      <c r="G4816" s="1" t="s">
        <v>4778</v>
      </c>
      <c r="H4816" s="1" t="s">
        <v>15835</v>
      </c>
      <c r="I4816" s="5">
        <v>1640</v>
      </c>
      <c r="J4816" s="5">
        <v>32113473</v>
      </c>
      <c r="K4816" s="3">
        <f>+Tabella2026[[#This Row],[POP_2024]]/SUM(Tabella2026[POP_2024])</f>
        <v>2.7823271465687868E-5</v>
      </c>
      <c r="L4816" s="3">
        <f>+Tabella2026[[#This Row],[INCIDENZA POPOLAZIONE]]*(PLAFOND/2)</f>
        <v>8191.1502520449094</v>
      </c>
      <c r="M4816" s="3">
        <f>+IFERROR(Tabella2026[[#This Row],[reddito_2024]]/Tabella2026[[#This Row],[POP_2024]],"")</f>
        <v>19581.385975609755</v>
      </c>
      <c r="N4816" s="3">
        <f>+IF(Tabella2026[[#This Row],[REDDITO COMPLESSIVO PROCAPITE]]&lt;media_aggr_reddito_pc,(media_aggr_reddito_pc-Tabella2026[[#This Row],[REDDITO COMPLESSIVO PROCAPITE]]),0)</f>
        <v>0</v>
      </c>
      <c r="O4816" s="3">
        <f>+Tabella2026[[#This Row],[DIFFERENZA REDDITO INFERIORE ALLA MEDIA DALLA MEDIA]]*Tabella2026[[#This Row],[POP_2024]]</f>
        <v>0</v>
      </c>
      <c r="P4816" s="3">
        <f>+Tabella2026[[#This Row],[POPOLAZIONE PER DIFFERENZA ]]/SUM(Tabella2026[[POPOLAZIONE PER DIFFERENZA ]])</f>
        <v>0</v>
      </c>
      <c r="Q4816" s="3">
        <f>+Tabella2026[[#This Row],[INCIDENZA POPOLAZIONE PER DIFFERENZA]]*(PLAFOND-SUM(Tabella2026[CONTRIBUTO SULLA BASE DELLA POPOLAZIONE]))</f>
        <v>0</v>
      </c>
      <c r="R4816" s="3">
        <f>+Tabella2026[[#This Row],[CONTRIBUTO SULLA BASE DELLA POPOLAZIONE]]+Tabella2026[[#This Row],[CONTRIBUTO SULLA BASE DEL REDDITO]]</f>
        <v>8191.1502520449094</v>
      </c>
      <c r="S4816" s="3">
        <f>+Tabella2026[[#This Row],[CONTRIBUTO TOTALE]]/(PLAFOND/N_TESSERE)</f>
        <v>16.38230050408982</v>
      </c>
      <c r="T4816" s="3">
        <f>+MAX(CEILING(Tabella2026[[#This Row],[preDEF1]],1),1)</f>
        <v>17</v>
      </c>
      <c r="U4816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16" s="21">
        <f>+Tabella2026[[#This Row],[DEF - n. card]]*(PLAFOND/N_TESSERE)</f>
        <v>8500</v>
      </c>
      <c r="W4816" s="18"/>
    </row>
    <row r="4817" spans="2:23" x14ac:dyDescent="0.25">
      <c r="B4817" s="1" t="s">
        <v>9730</v>
      </c>
      <c r="C4817" s="2">
        <v>17003</v>
      </c>
      <c r="D4817" s="1" t="s">
        <v>9731</v>
      </c>
      <c r="E4817" s="1" t="s">
        <v>12</v>
      </c>
      <c r="F4817" s="1" t="s">
        <v>50</v>
      </c>
      <c r="G4817" s="1" t="s">
        <v>4778</v>
      </c>
      <c r="H4817" s="1" t="s">
        <v>15835</v>
      </c>
      <c r="I4817" s="5">
        <v>1639</v>
      </c>
      <c r="J4817" s="5">
        <v>32685845</v>
      </c>
      <c r="K4817" s="3">
        <f>+Tabella2026[[#This Row],[POP_2024]]/SUM(Tabella2026[POP_2024])</f>
        <v>2.7806306056257568E-5</v>
      </c>
      <c r="L4817" s="3">
        <f>+Tabella2026[[#This Row],[INCIDENZA POPOLAZIONE]]*(PLAFOND/2)</f>
        <v>8186.155648232686</v>
      </c>
      <c r="M4817" s="3">
        <f>+IFERROR(Tabella2026[[#This Row],[reddito_2024]]/Tabella2026[[#This Row],[POP_2024]],"")</f>
        <v>19942.553386211104</v>
      </c>
      <c r="N4817" s="3">
        <f>+IF(Tabella2026[[#This Row],[REDDITO COMPLESSIVO PROCAPITE]]&lt;media_aggr_reddito_pc,(media_aggr_reddito_pc-Tabella2026[[#This Row],[REDDITO COMPLESSIVO PROCAPITE]]),0)</f>
        <v>0</v>
      </c>
      <c r="O4817" s="3">
        <f>+Tabella2026[[#This Row],[DIFFERENZA REDDITO INFERIORE ALLA MEDIA DALLA MEDIA]]*Tabella2026[[#This Row],[POP_2024]]</f>
        <v>0</v>
      </c>
      <c r="P4817" s="3">
        <f>+Tabella2026[[#This Row],[POPOLAZIONE PER DIFFERENZA ]]/SUM(Tabella2026[[POPOLAZIONE PER DIFFERENZA ]])</f>
        <v>0</v>
      </c>
      <c r="Q4817" s="3">
        <f>+Tabella2026[[#This Row],[INCIDENZA POPOLAZIONE PER DIFFERENZA]]*(PLAFOND-SUM(Tabella2026[CONTRIBUTO SULLA BASE DELLA POPOLAZIONE]))</f>
        <v>0</v>
      </c>
      <c r="R4817" s="3">
        <f>+Tabella2026[[#This Row],[CONTRIBUTO SULLA BASE DELLA POPOLAZIONE]]+Tabella2026[[#This Row],[CONTRIBUTO SULLA BASE DEL REDDITO]]</f>
        <v>8186.155648232686</v>
      </c>
      <c r="S4817" s="3">
        <f>+Tabella2026[[#This Row],[CONTRIBUTO TOTALE]]/(PLAFOND/N_TESSERE)</f>
        <v>16.372311296465373</v>
      </c>
      <c r="T4817" s="3">
        <f>+MAX(CEILING(Tabella2026[[#This Row],[preDEF1]],1),1)</f>
        <v>17</v>
      </c>
      <c r="U4817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17" s="21">
        <f>+Tabella2026[[#This Row],[DEF - n. card]]*(PLAFOND/N_TESSERE)</f>
        <v>8500</v>
      </c>
      <c r="W4817" s="18"/>
    </row>
    <row r="4818" spans="2:23" x14ac:dyDescent="0.25">
      <c r="B4818" s="1" t="s">
        <v>9708</v>
      </c>
      <c r="C4818" s="2">
        <v>118012</v>
      </c>
      <c r="D4818" s="1" t="s">
        <v>9709</v>
      </c>
      <c r="E4818" s="1" t="s">
        <v>76</v>
      </c>
      <c r="F4818" s="1" t="s">
        <v>75</v>
      </c>
      <c r="G4818" s="1" t="s">
        <v>4778</v>
      </c>
      <c r="H4818" s="1" t="s">
        <v>15836</v>
      </c>
      <c r="I4818" s="5">
        <v>1639</v>
      </c>
      <c r="J4818" s="5">
        <v>26810958</v>
      </c>
      <c r="K4818" s="3">
        <f>+Tabella2026[[#This Row],[POP_2024]]/SUM(Tabella2026[POP_2024])</f>
        <v>2.7806306056257568E-5</v>
      </c>
      <c r="L4818" s="3">
        <f>+Tabella2026[[#This Row],[INCIDENZA POPOLAZIONE]]*(PLAFOND/2)</f>
        <v>8186.155648232686</v>
      </c>
      <c r="M4818" s="3">
        <f>+IFERROR(Tabella2026[[#This Row],[reddito_2024]]/Tabella2026[[#This Row],[POP_2024]],"")</f>
        <v>16358.119585112874</v>
      </c>
      <c r="N4818" s="3">
        <f>+IF(Tabella2026[[#This Row],[REDDITO COMPLESSIVO PROCAPITE]]&lt;media_aggr_reddito_pc,(media_aggr_reddito_pc-Tabella2026[[#This Row],[REDDITO COMPLESSIVO PROCAPITE]]),0)</f>
        <v>1466.9464774958669</v>
      </c>
      <c r="O4818" s="3">
        <f>+Tabella2026[[#This Row],[DIFFERENZA REDDITO INFERIORE ALLA MEDIA DALLA MEDIA]]*Tabella2026[[#This Row],[POP_2024]]</f>
        <v>2404325.2766157258</v>
      </c>
      <c r="P4818" s="3">
        <f>+Tabella2026[[#This Row],[POPOLAZIONE PER DIFFERENZA ]]/SUM(Tabella2026[[POPOLAZIONE PER DIFFERENZA ]])</f>
        <v>2.1330743608224794E-5</v>
      </c>
      <c r="Q4818" s="3">
        <f>+Tabella2026[[#This Row],[INCIDENZA POPOLAZIONE PER DIFFERENZA]]*(PLAFOND-SUM(Tabella2026[CONTRIBUTO SULLA BASE DELLA POPOLAZIONE]))</f>
        <v>6279.7549202036989</v>
      </c>
      <c r="R4818" s="3">
        <f>+Tabella2026[[#This Row],[CONTRIBUTO SULLA BASE DELLA POPOLAZIONE]]+Tabella2026[[#This Row],[CONTRIBUTO SULLA BASE DEL REDDITO]]</f>
        <v>14465.910568436386</v>
      </c>
      <c r="S4818" s="3">
        <f>+Tabella2026[[#This Row],[CONTRIBUTO TOTALE]]/(PLAFOND/N_TESSERE)</f>
        <v>28.93182113687277</v>
      </c>
      <c r="T4818" s="3">
        <f>+MAX(CEILING(Tabella2026[[#This Row],[preDEF1]],1),1)</f>
        <v>29</v>
      </c>
      <c r="U4818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4818" s="21">
        <f>+Tabella2026[[#This Row],[DEF - n. card]]*(PLAFOND/N_TESSERE)</f>
        <v>14500</v>
      </c>
      <c r="W4818" s="18"/>
    </row>
    <row r="4819" spans="2:23" x14ac:dyDescent="0.25">
      <c r="B4819" s="1" t="s">
        <v>9588</v>
      </c>
      <c r="C4819" s="2">
        <v>79003</v>
      </c>
      <c r="D4819" s="1" t="s">
        <v>9589</v>
      </c>
      <c r="E4819" s="1" t="s">
        <v>61</v>
      </c>
      <c r="F4819" s="1" t="s">
        <v>148</v>
      </c>
      <c r="G4819" s="1" t="s">
        <v>4778</v>
      </c>
      <c r="H4819" s="1" t="s">
        <v>15836</v>
      </c>
      <c r="I4819" s="5">
        <v>1637</v>
      </c>
      <c r="J4819" s="5">
        <v>12609654</v>
      </c>
      <c r="K4819" s="3">
        <f>+Tabella2026[[#This Row],[POP_2024]]/SUM(Tabella2026[POP_2024])</f>
        <v>2.7772375237396976E-5</v>
      </c>
      <c r="L4819" s="3">
        <f>+Tabella2026[[#This Row],[INCIDENZA POPOLAZIONE]]*(PLAFOND/2)</f>
        <v>8176.1664406082418</v>
      </c>
      <c r="M4819" s="3">
        <f>+IFERROR(Tabella2026[[#This Row],[reddito_2024]]/Tabella2026[[#This Row],[POP_2024]],"")</f>
        <v>7702.9040928527793</v>
      </c>
      <c r="N4819" s="3">
        <f>+IF(Tabella2026[[#This Row],[REDDITO COMPLESSIVO PROCAPITE]]&lt;media_aggr_reddito_pc,(media_aggr_reddito_pc-Tabella2026[[#This Row],[REDDITO COMPLESSIVO PROCAPITE]]),0)</f>
        <v>10122.161969755962</v>
      </c>
      <c r="O4819" s="3">
        <f>+Tabella2026[[#This Row],[DIFFERENZA REDDITO INFERIORE ALLA MEDIA DALLA MEDIA]]*Tabella2026[[#This Row],[POP_2024]]</f>
        <v>16569979.14449051</v>
      </c>
      <c r="P4819" s="3">
        <f>+Tabella2026[[#This Row],[POPOLAZIONE PER DIFFERENZA ]]/SUM(Tabella2026[[POPOLAZIONE PER DIFFERENZA ]])</f>
        <v>1.4700588982796345E-4</v>
      </c>
      <c r="Q4819" s="3">
        <f>+Tabella2026[[#This Row],[INCIDENZA POPOLAZIONE PER DIFFERENZA]]*(PLAFOND-SUM(Tabella2026[CONTRIBUTO SULLA BASE DELLA POPOLAZIONE]))</f>
        <v>43278.423710935247</v>
      </c>
      <c r="R4819" s="3">
        <f>+Tabella2026[[#This Row],[CONTRIBUTO SULLA BASE DELLA POPOLAZIONE]]+Tabella2026[[#This Row],[CONTRIBUTO SULLA BASE DEL REDDITO]]</f>
        <v>51454.590151543489</v>
      </c>
      <c r="S4819" s="3">
        <f>+Tabella2026[[#This Row],[CONTRIBUTO TOTALE]]/(PLAFOND/N_TESSERE)</f>
        <v>102.90918030308698</v>
      </c>
      <c r="T4819" s="3">
        <f>+MAX(CEILING(Tabella2026[[#This Row],[preDEF1]],1),1)</f>
        <v>103</v>
      </c>
      <c r="U4819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4819" s="21">
        <f>+Tabella2026[[#This Row],[DEF - n. card]]*(PLAFOND/N_TESSERE)</f>
        <v>51500</v>
      </c>
      <c r="W4819" s="18"/>
    </row>
    <row r="4820" spans="2:23" x14ac:dyDescent="0.25">
      <c r="B4820" s="1" t="s">
        <v>9545</v>
      </c>
      <c r="C4820" s="2">
        <v>44005</v>
      </c>
      <c r="D4820" s="1" t="s">
        <v>9546</v>
      </c>
      <c r="E4820" s="1" t="s">
        <v>117</v>
      </c>
      <c r="F4820" s="1" t="s">
        <v>360</v>
      </c>
      <c r="G4820" s="1" t="s">
        <v>4778</v>
      </c>
      <c r="H4820" s="1" t="s">
        <v>15834</v>
      </c>
      <c r="I4820" s="5">
        <v>1636</v>
      </c>
      <c r="J4820" s="5">
        <v>25155778</v>
      </c>
      <c r="K4820" s="3">
        <f>+Tabella2026[[#This Row],[POP_2024]]/SUM(Tabella2026[POP_2024])</f>
        <v>2.7755409827966676E-5</v>
      </c>
      <c r="L4820" s="3">
        <f>+Tabella2026[[#This Row],[INCIDENZA POPOLAZIONE]]*(PLAFOND/2)</f>
        <v>8171.1718367960184</v>
      </c>
      <c r="M4820" s="3">
        <f>+IFERROR(Tabella2026[[#This Row],[reddito_2024]]/Tabella2026[[#This Row],[POP_2024]],"")</f>
        <v>15376.392420537897</v>
      </c>
      <c r="N4820" s="3">
        <f>+IF(Tabella2026[[#This Row],[REDDITO COMPLESSIVO PROCAPITE]]&lt;media_aggr_reddito_pc,(media_aggr_reddito_pc-Tabella2026[[#This Row],[REDDITO COMPLESSIVO PROCAPITE]]),0)</f>
        <v>2448.6736420708439</v>
      </c>
      <c r="O4820" s="3">
        <f>+Tabella2026[[#This Row],[DIFFERENZA REDDITO INFERIORE ALLA MEDIA DALLA MEDIA]]*Tabella2026[[#This Row],[POP_2024]]</f>
        <v>4006030.0784279006</v>
      </c>
      <c r="P4820" s="3">
        <f>+Tabella2026[[#This Row],[POPOLAZIONE PER DIFFERENZA ]]/SUM(Tabella2026[[POPOLAZIONE PER DIFFERENZA ]])</f>
        <v>3.5540781990223039E-5</v>
      </c>
      <c r="Q4820" s="3">
        <f>+Tabella2026[[#This Row],[INCIDENZA POPOLAZIONE PER DIFFERENZA]]*(PLAFOND-SUM(Tabella2026[CONTRIBUTO SULLA BASE DELLA POPOLAZIONE]))</f>
        <v>10463.179562335212</v>
      </c>
      <c r="R4820" s="3">
        <f>+Tabella2026[[#This Row],[CONTRIBUTO SULLA BASE DELLA POPOLAZIONE]]+Tabella2026[[#This Row],[CONTRIBUTO SULLA BASE DEL REDDITO]]</f>
        <v>18634.351399131228</v>
      </c>
      <c r="S4820" s="3">
        <f>+Tabella2026[[#This Row],[CONTRIBUTO TOTALE]]/(PLAFOND/N_TESSERE)</f>
        <v>37.26870279826246</v>
      </c>
      <c r="T4820" s="3">
        <f>+MAX(CEILING(Tabella2026[[#This Row],[preDEF1]],1),1)</f>
        <v>38</v>
      </c>
      <c r="U4820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4820" s="21">
        <f>+Tabella2026[[#This Row],[DEF - n. card]]*(PLAFOND/N_TESSERE)</f>
        <v>19000</v>
      </c>
      <c r="W4820" s="18"/>
    </row>
    <row r="4821" spans="2:23" x14ac:dyDescent="0.25">
      <c r="B4821" s="1" t="s">
        <v>9712</v>
      </c>
      <c r="C4821" s="2">
        <v>69037</v>
      </c>
      <c r="D4821" s="1" t="s">
        <v>9713</v>
      </c>
      <c r="E4821" s="1" t="s">
        <v>96</v>
      </c>
      <c r="F4821" s="1" t="s">
        <v>328</v>
      </c>
      <c r="G4821" s="1" t="s">
        <v>4778</v>
      </c>
      <c r="H4821" s="1" t="s">
        <v>15836</v>
      </c>
      <c r="I4821" s="5">
        <v>1636</v>
      </c>
      <c r="J4821" s="5">
        <v>21136524</v>
      </c>
      <c r="K4821" s="3">
        <f>+Tabella2026[[#This Row],[POP_2024]]/SUM(Tabella2026[POP_2024])</f>
        <v>2.7755409827966676E-5</v>
      </c>
      <c r="L4821" s="3">
        <f>+Tabella2026[[#This Row],[INCIDENZA POPOLAZIONE]]*(PLAFOND/2)</f>
        <v>8171.1718367960184</v>
      </c>
      <c r="M4821" s="3">
        <f>+IFERROR(Tabella2026[[#This Row],[reddito_2024]]/Tabella2026[[#This Row],[POP_2024]],"")</f>
        <v>12919.635696821515</v>
      </c>
      <c r="N4821" s="3">
        <f>+IF(Tabella2026[[#This Row],[REDDITO COMPLESSIVO PROCAPITE]]&lt;media_aggr_reddito_pc,(media_aggr_reddito_pc-Tabella2026[[#This Row],[REDDITO COMPLESSIVO PROCAPITE]]),0)</f>
        <v>4905.430365787226</v>
      </c>
      <c r="O4821" s="3">
        <f>+Tabella2026[[#This Row],[DIFFERENZA REDDITO INFERIORE ALLA MEDIA DALLA MEDIA]]*Tabella2026[[#This Row],[POP_2024]]</f>
        <v>8025284.0784279015</v>
      </c>
      <c r="P4821" s="3">
        <f>+Tabella2026[[#This Row],[POPOLAZIONE PER DIFFERENZA ]]/SUM(Tabella2026[[POPOLAZIONE PER DIFFERENZA ]])</f>
        <v>7.1198884246257533E-5</v>
      </c>
      <c r="Q4821" s="3">
        <f>+Tabella2026[[#This Row],[INCIDENZA POPOLAZIONE PER DIFFERENZA]]*(PLAFOND-SUM(Tabella2026[CONTRIBUTO SULLA BASE DELLA POPOLAZIONE]))</f>
        <v>20960.898122935119</v>
      </c>
      <c r="R4821" s="3">
        <f>+Tabella2026[[#This Row],[CONTRIBUTO SULLA BASE DELLA POPOLAZIONE]]+Tabella2026[[#This Row],[CONTRIBUTO SULLA BASE DEL REDDITO]]</f>
        <v>29132.06995973114</v>
      </c>
      <c r="S4821" s="3">
        <f>+Tabella2026[[#This Row],[CONTRIBUTO TOTALE]]/(PLAFOND/N_TESSERE)</f>
        <v>58.264139919462281</v>
      </c>
      <c r="T4821" s="3">
        <f>+MAX(CEILING(Tabella2026[[#This Row],[preDEF1]],1),1)</f>
        <v>59</v>
      </c>
      <c r="U4821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4821" s="21">
        <f>+Tabella2026[[#This Row],[DEF - n. card]]*(PLAFOND/N_TESSERE)</f>
        <v>29500</v>
      </c>
      <c r="W4821" s="18"/>
    </row>
    <row r="4822" spans="2:23" x14ac:dyDescent="0.25">
      <c r="B4822" s="1" t="s">
        <v>9682</v>
      </c>
      <c r="C4822" s="2">
        <v>67033</v>
      </c>
      <c r="D4822" s="1" t="s">
        <v>9683</v>
      </c>
      <c r="E4822" s="1" t="s">
        <v>96</v>
      </c>
      <c r="F4822" s="1" t="s">
        <v>298</v>
      </c>
      <c r="G4822" s="1" t="s">
        <v>4778</v>
      </c>
      <c r="H4822" s="1" t="s">
        <v>15836</v>
      </c>
      <c r="I4822" s="5">
        <v>1635</v>
      </c>
      <c r="J4822" s="5">
        <v>22315812</v>
      </c>
      <c r="K4822" s="3">
        <f>+Tabella2026[[#This Row],[POP_2024]]/SUM(Tabella2026[POP_2024])</f>
        <v>2.773844441853638E-5</v>
      </c>
      <c r="L4822" s="3">
        <f>+Tabella2026[[#This Row],[INCIDENZA POPOLAZIONE]]*(PLAFOND/2)</f>
        <v>8166.1772329837959</v>
      </c>
      <c r="M4822" s="3">
        <f>+IFERROR(Tabella2026[[#This Row],[reddito_2024]]/Tabella2026[[#This Row],[POP_2024]],"")</f>
        <v>13648.814678899083</v>
      </c>
      <c r="N4822" s="3">
        <f>+IF(Tabella2026[[#This Row],[REDDITO COMPLESSIVO PROCAPITE]]&lt;media_aggr_reddito_pc,(media_aggr_reddito_pc-Tabella2026[[#This Row],[REDDITO COMPLESSIVO PROCAPITE]]),0)</f>
        <v>4176.2513837096576</v>
      </c>
      <c r="O4822" s="3">
        <f>+Tabella2026[[#This Row],[DIFFERENZA REDDITO INFERIORE ALLA MEDIA DALLA MEDIA]]*Tabella2026[[#This Row],[POP_2024]]</f>
        <v>6828171.01236529</v>
      </c>
      <c r="P4822" s="3">
        <f>+Tabella2026[[#This Row],[POPOLAZIONE PER DIFFERENZA ]]/SUM(Tabella2026[[POPOLAZIONE PER DIFFERENZA ]])</f>
        <v>6.0578311343501058E-5</v>
      </c>
      <c r="Q4822" s="3">
        <f>+Tabella2026[[#This Row],[INCIDENZA POPOLAZIONE PER DIFFERENZA]]*(PLAFOND-SUM(Tabella2026[CONTRIBUTO SULLA BASE DELLA POPOLAZIONE]))</f>
        <v>17834.209425793277</v>
      </c>
      <c r="R4822" s="3">
        <f>+Tabella2026[[#This Row],[CONTRIBUTO SULLA BASE DELLA POPOLAZIONE]]+Tabella2026[[#This Row],[CONTRIBUTO SULLA BASE DEL REDDITO]]</f>
        <v>26000.386658777072</v>
      </c>
      <c r="S4822" s="3">
        <f>+Tabella2026[[#This Row],[CONTRIBUTO TOTALE]]/(PLAFOND/N_TESSERE)</f>
        <v>52.000773317554142</v>
      </c>
      <c r="T4822" s="3">
        <f>+MAX(CEILING(Tabella2026[[#This Row],[preDEF1]],1),1)</f>
        <v>53</v>
      </c>
      <c r="U4822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4822" s="21">
        <f>+Tabella2026[[#This Row],[DEF - n. card]]*(PLAFOND/N_TESSERE)</f>
        <v>26500</v>
      </c>
      <c r="W4822" s="18"/>
    </row>
    <row r="4823" spans="2:23" x14ac:dyDescent="0.25">
      <c r="B4823" s="1" t="s">
        <v>9513</v>
      </c>
      <c r="C4823" s="2">
        <v>71014</v>
      </c>
      <c r="D4823" s="1" t="s">
        <v>9514</v>
      </c>
      <c r="E4823" s="1" t="s">
        <v>33</v>
      </c>
      <c r="F4823" s="1" t="s">
        <v>78</v>
      </c>
      <c r="G4823" s="1" t="s">
        <v>4778</v>
      </c>
      <c r="H4823" s="1" t="s">
        <v>15836</v>
      </c>
      <c r="I4823" s="5">
        <v>1633</v>
      </c>
      <c r="J4823" s="5">
        <v>16634037</v>
      </c>
      <c r="K4823" s="3">
        <f>+Tabella2026[[#This Row],[POP_2024]]/SUM(Tabella2026[POP_2024])</f>
        <v>2.7704513599675784E-5</v>
      </c>
      <c r="L4823" s="3">
        <f>+Tabella2026[[#This Row],[INCIDENZA POPOLAZIONE]]*(PLAFOND/2)</f>
        <v>8156.1880253593508</v>
      </c>
      <c r="M4823" s="3">
        <f>+IFERROR(Tabella2026[[#This Row],[reddito_2024]]/Tabella2026[[#This Row],[POP_2024]],"")</f>
        <v>10186.183098591549</v>
      </c>
      <c r="N4823" s="3">
        <f>+IF(Tabella2026[[#This Row],[REDDITO COMPLESSIVO PROCAPITE]]&lt;media_aggr_reddito_pc,(media_aggr_reddito_pc-Tabella2026[[#This Row],[REDDITO COMPLESSIVO PROCAPITE]]),0)</f>
        <v>7638.8829640171916</v>
      </c>
      <c r="O4823" s="3">
        <f>+Tabella2026[[#This Row],[DIFFERENZA REDDITO INFERIORE ALLA MEDIA DALLA MEDIA]]*Tabella2026[[#This Row],[POP_2024]]</f>
        <v>12474295.880240073</v>
      </c>
      <c r="P4823" s="3">
        <f>+Tabella2026[[#This Row],[POPOLAZIONE PER DIFFERENZA ]]/SUM(Tabella2026[[POPOLAZIONE PER DIFFERENZA ]])</f>
        <v>1.106697208162585E-4</v>
      </c>
      <c r="Q4823" s="3">
        <f>+Tabella2026[[#This Row],[INCIDENZA POPOLAZIONE PER DIFFERENZA]]*(PLAFOND-SUM(Tabella2026[CONTRIBUTO SULLA BASE DELLA POPOLAZIONE]))</f>
        <v>32581.08280601602</v>
      </c>
      <c r="R4823" s="3">
        <f>+Tabella2026[[#This Row],[CONTRIBUTO SULLA BASE DELLA POPOLAZIONE]]+Tabella2026[[#This Row],[CONTRIBUTO SULLA BASE DEL REDDITO]]</f>
        <v>40737.270831375368</v>
      </c>
      <c r="S4823" s="3">
        <f>+Tabella2026[[#This Row],[CONTRIBUTO TOTALE]]/(PLAFOND/N_TESSERE)</f>
        <v>81.474541662750738</v>
      </c>
      <c r="T4823" s="3">
        <f>+MAX(CEILING(Tabella2026[[#This Row],[preDEF1]],1),1)</f>
        <v>82</v>
      </c>
      <c r="U4823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4823" s="21">
        <f>+Tabella2026[[#This Row],[DEF - n. card]]*(PLAFOND/N_TESSERE)</f>
        <v>41000</v>
      </c>
      <c r="W4823" s="18"/>
    </row>
    <row r="4824" spans="2:23" x14ac:dyDescent="0.25">
      <c r="B4824" s="1" t="s">
        <v>9722</v>
      </c>
      <c r="C4824" s="2">
        <v>64047</v>
      </c>
      <c r="D4824" s="1" t="s">
        <v>9723</v>
      </c>
      <c r="E4824" s="1" t="s">
        <v>15</v>
      </c>
      <c r="F4824" s="1" t="s">
        <v>290</v>
      </c>
      <c r="G4824" s="1" t="s">
        <v>4778</v>
      </c>
      <c r="H4824" s="1" t="s">
        <v>15836</v>
      </c>
      <c r="I4824" s="5">
        <v>1633</v>
      </c>
      <c r="J4824" s="5">
        <v>18422066</v>
      </c>
      <c r="K4824" s="3">
        <f>+Tabella2026[[#This Row],[POP_2024]]/SUM(Tabella2026[POP_2024])</f>
        <v>2.7704513599675784E-5</v>
      </c>
      <c r="L4824" s="3">
        <f>+Tabella2026[[#This Row],[INCIDENZA POPOLAZIONE]]*(PLAFOND/2)</f>
        <v>8156.1880253593508</v>
      </c>
      <c r="M4824" s="3">
        <f>+IFERROR(Tabella2026[[#This Row],[reddito_2024]]/Tabella2026[[#This Row],[POP_2024]],"")</f>
        <v>11281.11818738518</v>
      </c>
      <c r="N4824" s="3">
        <f>+IF(Tabella2026[[#This Row],[REDDITO COMPLESSIVO PROCAPITE]]&lt;media_aggr_reddito_pc,(media_aggr_reddito_pc-Tabella2026[[#This Row],[REDDITO COMPLESSIVO PROCAPITE]]),0)</f>
        <v>6543.9478752235609</v>
      </c>
      <c r="O4824" s="3">
        <f>+Tabella2026[[#This Row],[DIFFERENZA REDDITO INFERIORE ALLA MEDIA DALLA MEDIA]]*Tabella2026[[#This Row],[POP_2024]]</f>
        <v>10686266.880240075</v>
      </c>
      <c r="P4824" s="3">
        <f>+Tabella2026[[#This Row],[POPOLAZIONE PER DIFFERENZA ]]/SUM(Tabella2026[[POPOLAZIONE PER DIFFERENZA ]])</f>
        <v>9.4806647490025558E-5</v>
      </c>
      <c r="Q4824" s="3">
        <f>+Tabella2026[[#This Row],[INCIDENZA POPOLAZIONE PER DIFFERENZA]]*(PLAFOND-SUM(Tabella2026[CONTRIBUTO SULLA BASE DELLA POPOLAZIONE]))</f>
        <v>27911.005916078018</v>
      </c>
      <c r="R4824" s="3">
        <f>+Tabella2026[[#This Row],[CONTRIBUTO SULLA BASE DELLA POPOLAZIONE]]+Tabella2026[[#This Row],[CONTRIBUTO SULLA BASE DEL REDDITO]]</f>
        <v>36067.19394143737</v>
      </c>
      <c r="S4824" s="3">
        <f>+Tabella2026[[#This Row],[CONTRIBUTO TOTALE]]/(PLAFOND/N_TESSERE)</f>
        <v>72.134387882874734</v>
      </c>
      <c r="T4824" s="3">
        <f>+MAX(CEILING(Tabella2026[[#This Row],[preDEF1]],1),1)</f>
        <v>73</v>
      </c>
      <c r="U4824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4824" s="21">
        <f>+Tabella2026[[#This Row],[DEF - n. card]]*(PLAFOND/N_TESSERE)</f>
        <v>36500</v>
      </c>
      <c r="W4824" s="18"/>
    </row>
    <row r="4825" spans="2:23" x14ac:dyDescent="0.25">
      <c r="B4825" s="1" t="s">
        <v>9630</v>
      </c>
      <c r="C4825" s="2">
        <v>61065</v>
      </c>
      <c r="D4825" s="1" t="s">
        <v>9631</v>
      </c>
      <c r="E4825" s="1" t="s">
        <v>15</v>
      </c>
      <c r="F4825" s="1" t="s">
        <v>184</v>
      </c>
      <c r="G4825" s="1" t="s">
        <v>4778</v>
      </c>
      <c r="H4825" s="1" t="s">
        <v>15836</v>
      </c>
      <c r="I4825" s="5">
        <v>1632</v>
      </c>
      <c r="J4825" s="5">
        <v>18225376</v>
      </c>
      <c r="K4825" s="3">
        <f>+Tabella2026[[#This Row],[POP_2024]]/SUM(Tabella2026[POP_2024])</f>
        <v>2.7687548190245487E-5</v>
      </c>
      <c r="L4825" s="3">
        <f>+Tabella2026[[#This Row],[INCIDENZA POPOLAZIONE]]*(PLAFOND/2)</f>
        <v>8151.1934215471283</v>
      </c>
      <c r="M4825" s="3">
        <f>+IFERROR(Tabella2026[[#This Row],[reddito_2024]]/Tabella2026[[#This Row],[POP_2024]],"")</f>
        <v>11167.509803921568</v>
      </c>
      <c r="N4825" s="3">
        <f>+IF(Tabella2026[[#This Row],[REDDITO COMPLESSIVO PROCAPITE]]&lt;media_aggr_reddito_pc,(media_aggr_reddito_pc-Tabella2026[[#This Row],[REDDITO COMPLESSIVO PROCAPITE]]),0)</f>
        <v>6657.5562586871729</v>
      </c>
      <c r="O4825" s="3">
        <f>+Tabella2026[[#This Row],[DIFFERENZA REDDITO INFERIORE ALLA MEDIA DALLA MEDIA]]*Tabella2026[[#This Row],[POP_2024]]</f>
        <v>10865131.814177467</v>
      </c>
      <c r="P4825" s="3">
        <f>+Tabella2026[[#This Row],[POPOLAZIONE PER DIFFERENZA ]]/SUM(Tabella2026[[POPOLAZIONE PER DIFFERENZA ]])</f>
        <v>9.6393505176640629E-5</v>
      </c>
      <c r="Q4825" s="3">
        <f>+Tabella2026[[#This Row],[INCIDENZA POPOLAZIONE PER DIFFERENZA]]*(PLAFOND-SUM(Tabella2026[CONTRIBUTO SULLA BASE DELLA POPOLAZIONE]))</f>
        <v>28378.175628874233</v>
      </c>
      <c r="R4825" s="3">
        <f>+Tabella2026[[#This Row],[CONTRIBUTO SULLA BASE DELLA POPOLAZIONE]]+Tabella2026[[#This Row],[CONTRIBUTO SULLA BASE DEL REDDITO]]</f>
        <v>36529.369050421359</v>
      </c>
      <c r="S4825" s="3">
        <f>+Tabella2026[[#This Row],[CONTRIBUTO TOTALE]]/(PLAFOND/N_TESSERE)</f>
        <v>73.058738100842717</v>
      </c>
      <c r="T4825" s="3">
        <f>+MAX(CEILING(Tabella2026[[#This Row],[preDEF1]],1),1)</f>
        <v>74</v>
      </c>
      <c r="U4825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4825" s="21">
        <f>+Tabella2026[[#This Row],[DEF - n. card]]*(PLAFOND/N_TESSERE)</f>
        <v>37000</v>
      </c>
      <c r="W4825" s="18"/>
    </row>
    <row r="4826" spans="2:23" x14ac:dyDescent="0.25">
      <c r="B4826" s="1" t="s">
        <v>9660</v>
      </c>
      <c r="C4826" s="2">
        <v>31025</v>
      </c>
      <c r="D4826" s="1" t="s">
        <v>9661</v>
      </c>
      <c r="E4826" s="1" t="s">
        <v>48</v>
      </c>
      <c r="F4826" s="1" t="s">
        <v>562</v>
      </c>
      <c r="G4826" s="1" t="s">
        <v>4778</v>
      </c>
      <c r="H4826" s="1" t="s">
        <v>15835</v>
      </c>
      <c r="I4826" s="5">
        <v>1632</v>
      </c>
      <c r="J4826" s="5">
        <v>32390685</v>
      </c>
      <c r="K4826" s="3">
        <f>+Tabella2026[[#This Row],[POP_2024]]/SUM(Tabella2026[POP_2024])</f>
        <v>2.7687548190245487E-5</v>
      </c>
      <c r="L4826" s="3">
        <f>+Tabella2026[[#This Row],[INCIDENZA POPOLAZIONE]]*(PLAFOND/2)</f>
        <v>8151.1934215471283</v>
      </c>
      <c r="M4826" s="3">
        <f>+IFERROR(Tabella2026[[#This Row],[reddito_2024]]/Tabella2026[[#This Row],[POP_2024]],"")</f>
        <v>19847.233455882353</v>
      </c>
      <c r="N4826" s="3">
        <f>+IF(Tabella2026[[#This Row],[REDDITO COMPLESSIVO PROCAPITE]]&lt;media_aggr_reddito_pc,(media_aggr_reddito_pc-Tabella2026[[#This Row],[REDDITO COMPLESSIVO PROCAPITE]]),0)</f>
        <v>0</v>
      </c>
      <c r="O4826" s="3">
        <f>+Tabella2026[[#This Row],[DIFFERENZA REDDITO INFERIORE ALLA MEDIA DALLA MEDIA]]*Tabella2026[[#This Row],[POP_2024]]</f>
        <v>0</v>
      </c>
      <c r="P4826" s="3">
        <f>+Tabella2026[[#This Row],[POPOLAZIONE PER DIFFERENZA ]]/SUM(Tabella2026[[POPOLAZIONE PER DIFFERENZA ]])</f>
        <v>0</v>
      </c>
      <c r="Q4826" s="3">
        <f>+Tabella2026[[#This Row],[INCIDENZA POPOLAZIONE PER DIFFERENZA]]*(PLAFOND-SUM(Tabella2026[CONTRIBUTO SULLA BASE DELLA POPOLAZIONE]))</f>
        <v>0</v>
      </c>
      <c r="R4826" s="3">
        <f>+Tabella2026[[#This Row],[CONTRIBUTO SULLA BASE DELLA POPOLAZIONE]]+Tabella2026[[#This Row],[CONTRIBUTO SULLA BASE DEL REDDITO]]</f>
        <v>8151.1934215471283</v>
      </c>
      <c r="S4826" s="3">
        <f>+Tabella2026[[#This Row],[CONTRIBUTO TOTALE]]/(PLAFOND/N_TESSERE)</f>
        <v>16.302386843094258</v>
      </c>
      <c r="T4826" s="3">
        <f>+MAX(CEILING(Tabella2026[[#This Row],[preDEF1]],1),1)</f>
        <v>17</v>
      </c>
      <c r="U4826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26" s="21">
        <f>+Tabella2026[[#This Row],[DEF - n. card]]*(PLAFOND/N_TESSERE)</f>
        <v>8500</v>
      </c>
      <c r="W4826" s="18"/>
    </row>
    <row r="4827" spans="2:23" x14ac:dyDescent="0.25">
      <c r="B4827" s="1" t="s">
        <v>9620</v>
      </c>
      <c r="C4827" s="2">
        <v>69092</v>
      </c>
      <c r="D4827" s="1" t="s">
        <v>9621</v>
      </c>
      <c r="E4827" s="1" t="s">
        <v>96</v>
      </c>
      <c r="F4827" s="1" t="s">
        <v>328</v>
      </c>
      <c r="G4827" s="1" t="s">
        <v>4778</v>
      </c>
      <c r="H4827" s="1" t="s">
        <v>15836</v>
      </c>
      <c r="I4827" s="5">
        <v>1631</v>
      </c>
      <c r="J4827" s="5">
        <v>21735265</v>
      </c>
      <c r="K4827" s="3">
        <f>+Tabella2026[[#This Row],[POP_2024]]/SUM(Tabella2026[POP_2024])</f>
        <v>2.7670582780815191E-5</v>
      </c>
      <c r="L4827" s="3">
        <f>+Tabella2026[[#This Row],[INCIDENZA POPOLAZIONE]]*(PLAFOND/2)</f>
        <v>8146.1988177349067</v>
      </c>
      <c r="M4827" s="3">
        <f>+IFERROR(Tabella2026[[#This Row],[reddito_2024]]/Tabella2026[[#This Row],[POP_2024]],"")</f>
        <v>13326.342734518701</v>
      </c>
      <c r="N4827" s="3">
        <f>+IF(Tabella2026[[#This Row],[REDDITO COMPLESSIVO PROCAPITE]]&lt;media_aggr_reddito_pc,(media_aggr_reddito_pc-Tabella2026[[#This Row],[REDDITO COMPLESSIVO PROCAPITE]]),0)</f>
        <v>4498.72332809004</v>
      </c>
      <c r="O4827" s="3">
        <f>+Tabella2026[[#This Row],[DIFFERENZA REDDITO INFERIORE ALLA MEDIA DALLA MEDIA]]*Tabella2026[[#This Row],[POP_2024]]</f>
        <v>7337417.748114855</v>
      </c>
      <c r="P4827" s="3">
        <f>+Tabella2026[[#This Row],[POPOLAZIONE PER DIFFERENZA ]]/SUM(Tabella2026[[POPOLAZIONE PER DIFFERENZA ]])</f>
        <v>6.5096257255083096E-5</v>
      </c>
      <c r="Q4827" s="3">
        <f>+Tabella2026[[#This Row],[INCIDENZA POPOLAZIONE PER DIFFERENZA]]*(PLAFOND-SUM(Tabella2026[CONTRIBUTO SULLA BASE DELLA POPOLAZIONE]))</f>
        <v>19164.289313703601</v>
      </c>
      <c r="R4827" s="3">
        <f>+Tabella2026[[#This Row],[CONTRIBUTO SULLA BASE DELLA POPOLAZIONE]]+Tabella2026[[#This Row],[CONTRIBUTO SULLA BASE DEL REDDITO]]</f>
        <v>27310.488131438506</v>
      </c>
      <c r="S4827" s="3">
        <f>+Tabella2026[[#This Row],[CONTRIBUTO TOTALE]]/(PLAFOND/N_TESSERE)</f>
        <v>54.620976262877008</v>
      </c>
      <c r="T4827" s="3">
        <f>+MAX(CEILING(Tabella2026[[#This Row],[preDEF1]],1),1)</f>
        <v>55</v>
      </c>
      <c r="U4827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4827" s="21">
        <f>+Tabella2026[[#This Row],[DEF - n. card]]*(PLAFOND/N_TESSERE)</f>
        <v>27500</v>
      </c>
      <c r="W4827" s="18"/>
    </row>
    <row r="4828" spans="2:23" x14ac:dyDescent="0.25">
      <c r="B4828" s="1" t="s">
        <v>9664</v>
      </c>
      <c r="C4828" s="2">
        <v>68018</v>
      </c>
      <c r="D4828" s="1" t="s">
        <v>9665</v>
      </c>
      <c r="E4828" s="1" t="s">
        <v>96</v>
      </c>
      <c r="F4828" s="1" t="s">
        <v>95</v>
      </c>
      <c r="G4828" s="1" t="s">
        <v>4778</v>
      </c>
      <c r="H4828" s="1" t="s">
        <v>15836</v>
      </c>
      <c r="I4828" s="5">
        <v>1630</v>
      </c>
      <c r="J4828" s="5">
        <v>21973180</v>
      </c>
      <c r="K4828" s="3">
        <f>+Tabella2026[[#This Row],[POP_2024]]/SUM(Tabella2026[POP_2024])</f>
        <v>2.7653617371384891E-5</v>
      </c>
      <c r="L4828" s="3">
        <f>+Tabella2026[[#This Row],[INCIDENZA POPOLAZIONE]]*(PLAFOND/2)</f>
        <v>8141.2042139226833</v>
      </c>
      <c r="M4828" s="3">
        <f>+IFERROR(Tabella2026[[#This Row],[reddito_2024]]/Tabella2026[[#This Row],[POP_2024]],"")</f>
        <v>13480.478527607362</v>
      </c>
      <c r="N4828" s="3">
        <f>+IF(Tabella2026[[#This Row],[REDDITO COMPLESSIVO PROCAPITE]]&lt;media_aggr_reddito_pc,(media_aggr_reddito_pc-Tabella2026[[#This Row],[REDDITO COMPLESSIVO PROCAPITE]]),0)</f>
        <v>4344.5875350013794</v>
      </c>
      <c r="O4828" s="3">
        <f>+Tabella2026[[#This Row],[DIFFERENZA REDDITO INFERIORE ALLA MEDIA DALLA MEDIA]]*Tabella2026[[#This Row],[POP_2024]]</f>
        <v>7081677.6820522482</v>
      </c>
      <c r="P4828" s="3">
        <f>+Tabella2026[[#This Row],[POPOLAZIONE PER DIFFERENZA ]]/SUM(Tabella2026[[POPOLAZIONE PER DIFFERENZA ]])</f>
        <v>6.2827377152799077E-5</v>
      </c>
      <c r="Q4828" s="3">
        <f>+Tabella2026[[#This Row],[INCIDENZA POPOLAZIONE PER DIFFERENZA]]*(PLAFOND-SUM(Tabella2026[CONTRIBUTO SULLA BASE DELLA POPOLAZIONE]))</f>
        <v>18496.332713251257</v>
      </c>
      <c r="R4828" s="3">
        <f>+Tabella2026[[#This Row],[CONTRIBUTO SULLA BASE DELLA POPOLAZIONE]]+Tabella2026[[#This Row],[CONTRIBUTO SULLA BASE DEL REDDITO]]</f>
        <v>26637.53692717394</v>
      </c>
      <c r="S4828" s="3">
        <f>+Tabella2026[[#This Row],[CONTRIBUTO TOTALE]]/(PLAFOND/N_TESSERE)</f>
        <v>53.27507385434788</v>
      </c>
      <c r="T4828" s="3">
        <f>+MAX(CEILING(Tabella2026[[#This Row],[preDEF1]],1),1)</f>
        <v>54</v>
      </c>
      <c r="U4828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4828" s="21">
        <f>+Tabella2026[[#This Row],[DEF - n. card]]*(PLAFOND/N_TESSERE)</f>
        <v>27000</v>
      </c>
      <c r="W4828" s="18"/>
    </row>
    <row r="4829" spans="2:23" x14ac:dyDescent="0.25">
      <c r="B4829" s="1" t="s">
        <v>9686</v>
      </c>
      <c r="C4829" s="2">
        <v>15112</v>
      </c>
      <c r="D4829" s="1" t="s">
        <v>9687</v>
      </c>
      <c r="E4829" s="1" t="s">
        <v>12</v>
      </c>
      <c r="F4829" s="1" t="s">
        <v>11</v>
      </c>
      <c r="G4829" s="1" t="s">
        <v>4778</v>
      </c>
      <c r="H4829" s="1" t="s">
        <v>15835</v>
      </c>
      <c r="I4829" s="5">
        <v>1630</v>
      </c>
      <c r="J4829" s="5">
        <v>35275129</v>
      </c>
      <c r="K4829" s="3">
        <f>+Tabella2026[[#This Row],[POP_2024]]/SUM(Tabella2026[POP_2024])</f>
        <v>2.7653617371384891E-5</v>
      </c>
      <c r="L4829" s="3">
        <f>+Tabella2026[[#This Row],[INCIDENZA POPOLAZIONE]]*(PLAFOND/2)</f>
        <v>8141.2042139226833</v>
      </c>
      <c r="M4829" s="3">
        <f>+IFERROR(Tabella2026[[#This Row],[reddito_2024]]/Tabella2026[[#This Row],[POP_2024]],"")</f>
        <v>21641.183435582821</v>
      </c>
      <c r="N4829" s="3">
        <f>+IF(Tabella2026[[#This Row],[REDDITO COMPLESSIVO PROCAPITE]]&lt;media_aggr_reddito_pc,(media_aggr_reddito_pc-Tabella2026[[#This Row],[REDDITO COMPLESSIVO PROCAPITE]]),0)</f>
        <v>0</v>
      </c>
      <c r="O4829" s="3">
        <f>+Tabella2026[[#This Row],[DIFFERENZA REDDITO INFERIORE ALLA MEDIA DALLA MEDIA]]*Tabella2026[[#This Row],[POP_2024]]</f>
        <v>0</v>
      </c>
      <c r="P4829" s="3">
        <f>+Tabella2026[[#This Row],[POPOLAZIONE PER DIFFERENZA ]]/SUM(Tabella2026[[POPOLAZIONE PER DIFFERENZA ]])</f>
        <v>0</v>
      </c>
      <c r="Q4829" s="3">
        <f>+Tabella2026[[#This Row],[INCIDENZA POPOLAZIONE PER DIFFERENZA]]*(PLAFOND-SUM(Tabella2026[CONTRIBUTO SULLA BASE DELLA POPOLAZIONE]))</f>
        <v>0</v>
      </c>
      <c r="R4829" s="3">
        <f>+Tabella2026[[#This Row],[CONTRIBUTO SULLA BASE DELLA POPOLAZIONE]]+Tabella2026[[#This Row],[CONTRIBUTO SULLA BASE DEL REDDITO]]</f>
        <v>8141.2042139226833</v>
      </c>
      <c r="S4829" s="3">
        <f>+Tabella2026[[#This Row],[CONTRIBUTO TOTALE]]/(PLAFOND/N_TESSERE)</f>
        <v>16.282408427845368</v>
      </c>
      <c r="T4829" s="3">
        <f>+MAX(CEILING(Tabella2026[[#This Row],[preDEF1]],1),1)</f>
        <v>17</v>
      </c>
      <c r="U4829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29" s="21">
        <f>+Tabella2026[[#This Row],[DEF - n. card]]*(PLAFOND/N_TESSERE)</f>
        <v>8500</v>
      </c>
      <c r="W4829" s="18"/>
    </row>
    <row r="4830" spans="2:23" x14ac:dyDescent="0.25">
      <c r="B4830" s="1" t="s">
        <v>9720</v>
      </c>
      <c r="C4830" s="2">
        <v>17090</v>
      </c>
      <c r="D4830" s="1" t="s">
        <v>9721</v>
      </c>
      <c r="E4830" s="1" t="s">
        <v>12</v>
      </c>
      <c r="F4830" s="1" t="s">
        <v>50</v>
      </c>
      <c r="G4830" s="1" t="s">
        <v>4778</v>
      </c>
      <c r="H4830" s="1" t="s">
        <v>15835</v>
      </c>
      <c r="I4830" s="5">
        <v>1630</v>
      </c>
      <c r="J4830" s="5">
        <v>31896815</v>
      </c>
      <c r="K4830" s="3">
        <f>+Tabella2026[[#This Row],[POP_2024]]/SUM(Tabella2026[POP_2024])</f>
        <v>2.7653617371384891E-5</v>
      </c>
      <c r="L4830" s="3">
        <f>+Tabella2026[[#This Row],[INCIDENZA POPOLAZIONE]]*(PLAFOND/2)</f>
        <v>8141.2042139226833</v>
      </c>
      <c r="M4830" s="3">
        <f>+IFERROR(Tabella2026[[#This Row],[reddito_2024]]/Tabella2026[[#This Row],[POP_2024]],"")</f>
        <v>19568.598159509202</v>
      </c>
      <c r="N4830" s="3">
        <f>+IF(Tabella2026[[#This Row],[REDDITO COMPLESSIVO PROCAPITE]]&lt;media_aggr_reddito_pc,(media_aggr_reddito_pc-Tabella2026[[#This Row],[REDDITO COMPLESSIVO PROCAPITE]]),0)</f>
        <v>0</v>
      </c>
      <c r="O4830" s="3">
        <f>+Tabella2026[[#This Row],[DIFFERENZA REDDITO INFERIORE ALLA MEDIA DALLA MEDIA]]*Tabella2026[[#This Row],[POP_2024]]</f>
        <v>0</v>
      </c>
      <c r="P4830" s="3">
        <f>+Tabella2026[[#This Row],[POPOLAZIONE PER DIFFERENZA ]]/SUM(Tabella2026[[POPOLAZIONE PER DIFFERENZA ]])</f>
        <v>0</v>
      </c>
      <c r="Q4830" s="3">
        <f>+Tabella2026[[#This Row],[INCIDENZA POPOLAZIONE PER DIFFERENZA]]*(PLAFOND-SUM(Tabella2026[CONTRIBUTO SULLA BASE DELLA POPOLAZIONE]))</f>
        <v>0</v>
      </c>
      <c r="R4830" s="3">
        <f>+Tabella2026[[#This Row],[CONTRIBUTO SULLA BASE DELLA POPOLAZIONE]]+Tabella2026[[#This Row],[CONTRIBUTO SULLA BASE DEL REDDITO]]</f>
        <v>8141.2042139226833</v>
      </c>
      <c r="S4830" s="3">
        <f>+Tabella2026[[#This Row],[CONTRIBUTO TOTALE]]/(PLAFOND/N_TESSERE)</f>
        <v>16.282408427845368</v>
      </c>
      <c r="T4830" s="3">
        <f>+MAX(CEILING(Tabella2026[[#This Row],[preDEF1]],1),1)</f>
        <v>17</v>
      </c>
      <c r="U4830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30" s="21">
        <f>+Tabella2026[[#This Row],[DEF - n. card]]*(PLAFOND/N_TESSERE)</f>
        <v>8500</v>
      </c>
      <c r="W4830" s="18"/>
    </row>
    <row r="4831" spans="2:23" x14ac:dyDescent="0.25">
      <c r="B4831" s="1" t="s">
        <v>9692</v>
      </c>
      <c r="C4831" s="2">
        <v>65084</v>
      </c>
      <c r="D4831" s="1" t="s">
        <v>9693</v>
      </c>
      <c r="E4831" s="1" t="s">
        <v>15</v>
      </c>
      <c r="F4831" s="1" t="s">
        <v>82</v>
      </c>
      <c r="G4831" s="1" t="s">
        <v>4778</v>
      </c>
      <c r="H4831" s="1" t="s">
        <v>15836</v>
      </c>
      <c r="I4831" s="5">
        <v>1630</v>
      </c>
      <c r="J4831" s="5">
        <v>17243564</v>
      </c>
      <c r="K4831" s="3">
        <f>+Tabella2026[[#This Row],[POP_2024]]/SUM(Tabella2026[POP_2024])</f>
        <v>2.7653617371384891E-5</v>
      </c>
      <c r="L4831" s="3">
        <f>+Tabella2026[[#This Row],[INCIDENZA POPOLAZIONE]]*(PLAFOND/2)</f>
        <v>8141.2042139226833</v>
      </c>
      <c r="M4831" s="3">
        <f>+IFERROR(Tabella2026[[#This Row],[reddito_2024]]/Tabella2026[[#This Row],[POP_2024]],"")</f>
        <v>10578.873619631902</v>
      </c>
      <c r="N4831" s="3">
        <f>+IF(Tabella2026[[#This Row],[REDDITO COMPLESSIVO PROCAPITE]]&lt;media_aggr_reddito_pc,(media_aggr_reddito_pc-Tabella2026[[#This Row],[REDDITO COMPLESSIVO PROCAPITE]]),0)</f>
        <v>7246.1924429768387</v>
      </c>
      <c r="O4831" s="3">
        <f>+Tabella2026[[#This Row],[DIFFERENZA REDDITO INFERIORE ALLA MEDIA DALLA MEDIA]]*Tabella2026[[#This Row],[POP_2024]]</f>
        <v>11811293.682052247</v>
      </c>
      <c r="P4831" s="3">
        <f>+Tabella2026[[#This Row],[POPOLAZIONE PER DIFFERENZA ]]/SUM(Tabella2026[[POPOLAZIONE PER DIFFERENZA ]])</f>
        <v>1.0478768395594632E-4</v>
      </c>
      <c r="Q4831" s="3">
        <f>+Tabella2026[[#This Row],[INCIDENZA POPOLAZIONE PER DIFFERENZA]]*(PLAFOND-SUM(Tabella2026[CONTRIBUTO SULLA BASE DELLA POPOLAZIONE]))</f>
        <v>30849.415565867756</v>
      </c>
      <c r="R4831" s="3">
        <f>+Tabella2026[[#This Row],[CONTRIBUTO SULLA BASE DELLA POPOLAZIONE]]+Tabella2026[[#This Row],[CONTRIBUTO SULLA BASE DEL REDDITO]]</f>
        <v>38990.619779790439</v>
      </c>
      <c r="S4831" s="3">
        <f>+Tabella2026[[#This Row],[CONTRIBUTO TOTALE]]/(PLAFOND/N_TESSERE)</f>
        <v>77.981239559580871</v>
      </c>
      <c r="T4831" s="3">
        <f>+MAX(CEILING(Tabella2026[[#This Row],[preDEF1]],1),1)</f>
        <v>78</v>
      </c>
      <c r="U4831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4831" s="21">
        <f>+Tabella2026[[#This Row],[DEF - n. card]]*(PLAFOND/N_TESSERE)</f>
        <v>39000</v>
      </c>
      <c r="W4831" s="18"/>
    </row>
    <row r="4832" spans="2:23" x14ac:dyDescent="0.25">
      <c r="B4832" s="1" t="s">
        <v>9744</v>
      </c>
      <c r="C4832" s="2">
        <v>23066</v>
      </c>
      <c r="D4832" s="1" t="s">
        <v>9745</v>
      </c>
      <c r="E4832" s="1" t="s">
        <v>38</v>
      </c>
      <c r="F4832" s="1" t="s">
        <v>37</v>
      </c>
      <c r="G4832" s="1" t="s">
        <v>4778</v>
      </c>
      <c r="H4832" s="1" t="s">
        <v>15835</v>
      </c>
      <c r="I4832" s="5">
        <v>1630</v>
      </c>
      <c r="J4832" s="5">
        <v>27030911</v>
      </c>
      <c r="K4832" s="3">
        <f>+Tabella2026[[#This Row],[POP_2024]]/SUM(Tabella2026[POP_2024])</f>
        <v>2.7653617371384891E-5</v>
      </c>
      <c r="L4832" s="3">
        <f>+Tabella2026[[#This Row],[INCIDENZA POPOLAZIONE]]*(PLAFOND/2)</f>
        <v>8141.2042139226833</v>
      </c>
      <c r="M4832" s="3">
        <f>+IFERROR(Tabella2026[[#This Row],[reddito_2024]]/Tabella2026[[#This Row],[POP_2024]],"")</f>
        <v>16583.380981595092</v>
      </c>
      <c r="N4832" s="3">
        <f>+IF(Tabella2026[[#This Row],[REDDITO COMPLESSIVO PROCAPITE]]&lt;media_aggr_reddito_pc,(media_aggr_reddito_pc-Tabella2026[[#This Row],[REDDITO COMPLESSIVO PROCAPITE]]),0)</f>
        <v>1241.6850810136493</v>
      </c>
      <c r="O4832" s="3">
        <f>+Tabella2026[[#This Row],[DIFFERENZA REDDITO INFERIORE ALLA MEDIA DALLA MEDIA]]*Tabella2026[[#This Row],[POP_2024]]</f>
        <v>2023946.6820522484</v>
      </c>
      <c r="P4832" s="3">
        <f>+Tabella2026[[#This Row],[POPOLAZIONE PER DIFFERENZA ]]/SUM(Tabella2026[[POPOLAZIONE PER DIFFERENZA ]])</f>
        <v>1.7956092784725919E-5</v>
      </c>
      <c r="Q4832" s="3">
        <f>+Tabella2026[[#This Row],[INCIDENZA POPOLAZIONE PER DIFFERENZA]]*(PLAFOND-SUM(Tabella2026[CONTRIBUTO SULLA BASE DELLA POPOLAZIONE]))</f>
        <v>5286.2602487537433</v>
      </c>
      <c r="R4832" s="3">
        <f>+Tabella2026[[#This Row],[CONTRIBUTO SULLA BASE DELLA POPOLAZIONE]]+Tabella2026[[#This Row],[CONTRIBUTO SULLA BASE DEL REDDITO]]</f>
        <v>13427.464462676428</v>
      </c>
      <c r="S4832" s="3">
        <f>+Tabella2026[[#This Row],[CONTRIBUTO TOTALE]]/(PLAFOND/N_TESSERE)</f>
        <v>26.854928925352855</v>
      </c>
      <c r="T4832" s="3">
        <f>+MAX(CEILING(Tabella2026[[#This Row],[preDEF1]],1),1)</f>
        <v>27</v>
      </c>
      <c r="U4832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4832" s="21">
        <f>+Tabella2026[[#This Row],[DEF - n. card]]*(PLAFOND/N_TESSERE)</f>
        <v>13500</v>
      </c>
      <c r="W4832" s="18"/>
    </row>
    <row r="4833" spans="2:23" x14ac:dyDescent="0.25">
      <c r="B4833" s="1" t="s">
        <v>9553</v>
      </c>
      <c r="C4833" s="2">
        <v>70021</v>
      </c>
      <c r="D4833" s="1" t="s">
        <v>9554</v>
      </c>
      <c r="E4833" s="1" t="s">
        <v>345</v>
      </c>
      <c r="F4833" s="1" t="s">
        <v>344</v>
      </c>
      <c r="G4833" s="1" t="s">
        <v>4778</v>
      </c>
      <c r="H4833" s="1" t="s">
        <v>15836</v>
      </c>
      <c r="I4833" s="5">
        <v>1629</v>
      </c>
      <c r="J4833" s="5">
        <v>19627857</v>
      </c>
      <c r="K4833" s="3">
        <f>+Tabella2026[[#This Row],[POP_2024]]/SUM(Tabella2026[POP_2024])</f>
        <v>2.7636651961954595E-5</v>
      </c>
      <c r="L4833" s="3">
        <f>+Tabella2026[[#This Row],[INCIDENZA POPOLAZIONE]]*(PLAFOND/2)</f>
        <v>8136.2096101104617</v>
      </c>
      <c r="M4833" s="3">
        <f>+IFERROR(Tabella2026[[#This Row],[reddito_2024]]/Tabella2026[[#This Row],[POP_2024]],"")</f>
        <v>12049.022099447513</v>
      </c>
      <c r="N4833" s="3">
        <f>+IF(Tabella2026[[#This Row],[REDDITO COMPLESSIVO PROCAPITE]]&lt;media_aggr_reddito_pc,(media_aggr_reddito_pc-Tabella2026[[#This Row],[REDDITO COMPLESSIVO PROCAPITE]]),0)</f>
        <v>5776.043963161228</v>
      </c>
      <c r="O4833" s="3">
        <f>+Tabella2026[[#This Row],[DIFFERENZA REDDITO INFERIORE ALLA MEDIA DALLA MEDIA]]*Tabella2026[[#This Row],[POP_2024]]</f>
        <v>9409175.6159896404</v>
      </c>
      <c r="P4833" s="3">
        <f>+Tabella2026[[#This Row],[POPOLAZIONE PER DIFFERENZA ]]/SUM(Tabella2026[[POPOLAZIONE PER DIFFERENZA ]])</f>
        <v>8.3476522324775905E-5</v>
      </c>
      <c r="Q4833" s="3">
        <f>+Tabella2026[[#This Row],[INCIDENZA POPOLAZIONE PER DIFFERENZA]]*(PLAFOND-SUM(Tabella2026[CONTRIBUTO SULLA BASE DELLA POPOLAZIONE]))</f>
        <v>24575.425565022382</v>
      </c>
      <c r="R4833" s="3">
        <f>+Tabella2026[[#This Row],[CONTRIBUTO SULLA BASE DELLA POPOLAZIONE]]+Tabella2026[[#This Row],[CONTRIBUTO SULLA BASE DEL REDDITO]]</f>
        <v>32711.635175132844</v>
      </c>
      <c r="S4833" s="3">
        <f>+Tabella2026[[#This Row],[CONTRIBUTO TOTALE]]/(PLAFOND/N_TESSERE)</f>
        <v>65.423270350265682</v>
      </c>
      <c r="T4833" s="3">
        <f>+MAX(CEILING(Tabella2026[[#This Row],[preDEF1]],1),1)</f>
        <v>66</v>
      </c>
      <c r="U4833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4833" s="21">
        <f>+Tabella2026[[#This Row],[DEF - n. card]]*(PLAFOND/N_TESSERE)</f>
        <v>33000</v>
      </c>
      <c r="W4833" s="18"/>
    </row>
    <row r="4834" spans="2:23" x14ac:dyDescent="0.25">
      <c r="B4834" s="1" t="s">
        <v>9740</v>
      </c>
      <c r="C4834" s="2">
        <v>16080</v>
      </c>
      <c r="D4834" s="1" t="s">
        <v>9741</v>
      </c>
      <c r="E4834" s="1" t="s">
        <v>12</v>
      </c>
      <c r="F4834" s="1" t="s">
        <v>93</v>
      </c>
      <c r="G4834" s="1" t="s">
        <v>4778</v>
      </c>
      <c r="H4834" s="1" t="s">
        <v>15835</v>
      </c>
      <c r="I4834" s="5">
        <v>1628</v>
      </c>
      <c r="J4834" s="5">
        <v>31793178</v>
      </c>
      <c r="K4834" s="3">
        <f>+Tabella2026[[#This Row],[POP_2024]]/SUM(Tabella2026[POP_2024])</f>
        <v>2.7619686552524299E-5</v>
      </c>
      <c r="L4834" s="3">
        <f>+Tabella2026[[#This Row],[INCIDENZA POPOLAZIONE]]*(PLAFOND/2)</f>
        <v>8131.2150062982391</v>
      </c>
      <c r="M4834" s="3">
        <f>+IFERROR(Tabella2026[[#This Row],[reddito_2024]]/Tabella2026[[#This Row],[POP_2024]],"")</f>
        <v>19528.979115479116</v>
      </c>
      <c r="N4834" s="3">
        <f>+IF(Tabella2026[[#This Row],[REDDITO COMPLESSIVO PROCAPITE]]&lt;media_aggr_reddito_pc,(media_aggr_reddito_pc-Tabella2026[[#This Row],[REDDITO COMPLESSIVO PROCAPITE]]),0)</f>
        <v>0</v>
      </c>
      <c r="O4834" s="3">
        <f>+Tabella2026[[#This Row],[DIFFERENZA REDDITO INFERIORE ALLA MEDIA DALLA MEDIA]]*Tabella2026[[#This Row],[POP_2024]]</f>
        <v>0</v>
      </c>
      <c r="P4834" s="3">
        <f>+Tabella2026[[#This Row],[POPOLAZIONE PER DIFFERENZA ]]/SUM(Tabella2026[[POPOLAZIONE PER DIFFERENZA ]])</f>
        <v>0</v>
      </c>
      <c r="Q4834" s="3">
        <f>+Tabella2026[[#This Row],[INCIDENZA POPOLAZIONE PER DIFFERENZA]]*(PLAFOND-SUM(Tabella2026[CONTRIBUTO SULLA BASE DELLA POPOLAZIONE]))</f>
        <v>0</v>
      </c>
      <c r="R4834" s="3">
        <f>+Tabella2026[[#This Row],[CONTRIBUTO SULLA BASE DELLA POPOLAZIONE]]+Tabella2026[[#This Row],[CONTRIBUTO SULLA BASE DEL REDDITO]]</f>
        <v>8131.2150062982391</v>
      </c>
      <c r="S4834" s="3">
        <f>+Tabella2026[[#This Row],[CONTRIBUTO TOTALE]]/(PLAFOND/N_TESSERE)</f>
        <v>16.262430012596479</v>
      </c>
      <c r="T4834" s="3">
        <f>+MAX(CEILING(Tabella2026[[#This Row],[preDEF1]],1),1)</f>
        <v>17</v>
      </c>
      <c r="U4834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34" s="21">
        <f>+Tabella2026[[#This Row],[DEF - n. card]]*(PLAFOND/N_TESSERE)</f>
        <v>8500</v>
      </c>
      <c r="W4834" s="18"/>
    </row>
    <row r="4835" spans="2:23" x14ac:dyDescent="0.25">
      <c r="B4835" s="1" t="s">
        <v>9417</v>
      </c>
      <c r="C4835" s="2">
        <v>83001</v>
      </c>
      <c r="D4835" s="1" t="s">
        <v>9418</v>
      </c>
      <c r="E4835" s="1" t="s">
        <v>21</v>
      </c>
      <c r="F4835" s="1" t="s">
        <v>42</v>
      </c>
      <c r="G4835" s="1" t="s">
        <v>4778</v>
      </c>
      <c r="H4835" s="1" t="s">
        <v>15836</v>
      </c>
      <c r="I4835" s="5">
        <v>1625</v>
      </c>
      <c r="J4835" s="5">
        <v>19426801</v>
      </c>
      <c r="K4835" s="3">
        <f>+Tabella2026[[#This Row],[POP_2024]]/SUM(Tabella2026[POP_2024])</f>
        <v>2.7568790324233403E-5</v>
      </c>
      <c r="L4835" s="3">
        <f>+Tabella2026[[#This Row],[INCIDENZA POPOLAZIONE]]*(PLAFOND/2)</f>
        <v>8116.2311948615707</v>
      </c>
      <c r="M4835" s="3">
        <f>+IFERROR(Tabella2026[[#This Row],[reddito_2024]]/Tabella2026[[#This Row],[POP_2024]],"")</f>
        <v>11954.954461538462</v>
      </c>
      <c r="N4835" s="3">
        <f>+IF(Tabella2026[[#This Row],[REDDITO COMPLESSIVO PROCAPITE]]&lt;media_aggr_reddito_pc,(media_aggr_reddito_pc-Tabella2026[[#This Row],[REDDITO COMPLESSIVO PROCAPITE]]),0)</f>
        <v>5870.111601070279</v>
      </c>
      <c r="O4835" s="3">
        <f>+Tabella2026[[#This Row],[DIFFERENZA REDDITO INFERIORE ALLA MEDIA DALLA MEDIA]]*Tabella2026[[#This Row],[POP_2024]]</f>
        <v>9538931.3517392036</v>
      </c>
      <c r="P4835" s="3">
        <f>+Tabella2026[[#This Row],[POPOLAZIONE PER DIFFERENZA ]]/SUM(Tabella2026[[POPOLAZIONE PER DIFFERENZA ]])</f>
        <v>8.4627691992994158E-5</v>
      </c>
      <c r="Q4835" s="3">
        <f>+Tabella2026[[#This Row],[INCIDENZA POPOLAZIONE PER DIFFERENZA]]*(PLAFOND-SUM(Tabella2026[CONTRIBUTO SULLA BASE DELLA POPOLAZIONE]))</f>
        <v>24914.329051968587</v>
      </c>
      <c r="R4835" s="3">
        <f>+Tabella2026[[#This Row],[CONTRIBUTO SULLA BASE DELLA POPOLAZIONE]]+Tabella2026[[#This Row],[CONTRIBUTO SULLA BASE DEL REDDITO]]</f>
        <v>33030.560246830159</v>
      </c>
      <c r="S4835" s="3">
        <f>+Tabella2026[[#This Row],[CONTRIBUTO TOTALE]]/(PLAFOND/N_TESSERE)</f>
        <v>66.061120493660312</v>
      </c>
      <c r="T4835" s="3">
        <f>+MAX(CEILING(Tabella2026[[#This Row],[preDEF1]],1),1)</f>
        <v>67</v>
      </c>
      <c r="U4835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4835" s="21">
        <f>+Tabella2026[[#This Row],[DEF - n. card]]*(PLAFOND/N_TESSERE)</f>
        <v>33500</v>
      </c>
      <c r="W4835" s="18"/>
    </row>
    <row r="4836" spans="2:23" x14ac:dyDescent="0.25">
      <c r="B4836" s="1" t="s">
        <v>9672</v>
      </c>
      <c r="C4836" s="2">
        <v>1004</v>
      </c>
      <c r="D4836" s="1" t="s">
        <v>9673</v>
      </c>
      <c r="E4836" s="1" t="s">
        <v>18</v>
      </c>
      <c r="F4836" s="1" t="s">
        <v>17</v>
      </c>
      <c r="G4836" s="1" t="s">
        <v>4778</v>
      </c>
      <c r="H4836" s="1" t="s">
        <v>15835</v>
      </c>
      <c r="I4836" s="5">
        <v>1624</v>
      </c>
      <c r="J4836" s="5">
        <v>31993342</v>
      </c>
      <c r="K4836" s="3">
        <f>+Tabella2026[[#This Row],[POP_2024]]/SUM(Tabella2026[POP_2024])</f>
        <v>2.7551824914803106E-5</v>
      </c>
      <c r="L4836" s="3">
        <f>+Tabella2026[[#This Row],[INCIDENZA POPOLAZIONE]]*(PLAFOND/2)</f>
        <v>8111.2365910493481</v>
      </c>
      <c r="M4836" s="3">
        <f>+IFERROR(Tabella2026[[#This Row],[reddito_2024]]/Tabella2026[[#This Row],[POP_2024]],"")</f>
        <v>19700.333743842366</v>
      </c>
      <c r="N4836" s="3">
        <f>+IF(Tabella2026[[#This Row],[REDDITO COMPLESSIVO PROCAPITE]]&lt;media_aggr_reddito_pc,(media_aggr_reddito_pc-Tabella2026[[#This Row],[REDDITO COMPLESSIVO PROCAPITE]]),0)</f>
        <v>0</v>
      </c>
      <c r="O4836" s="3">
        <f>+Tabella2026[[#This Row],[DIFFERENZA REDDITO INFERIORE ALLA MEDIA DALLA MEDIA]]*Tabella2026[[#This Row],[POP_2024]]</f>
        <v>0</v>
      </c>
      <c r="P4836" s="3">
        <f>+Tabella2026[[#This Row],[POPOLAZIONE PER DIFFERENZA ]]/SUM(Tabella2026[[POPOLAZIONE PER DIFFERENZA ]])</f>
        <v>0</v>
      </c>
      <c r="Q4836" s="3">
        <f>+Tabella2026[[#This Row],[INCIDENZA POPOLAZIONE PER DIFFERENZA]]*(PLAFOND-SUM(Tabella2026[CONTRIBUTO SULLA BASE DELLA POPOLAZIONE]))</f>
        <v>0</v>
      </c>
      <c r="R4836" s="3">
        <f>+Tabella2026[[#This Row],[CONTRIBUTO SULLA BASE DELLA POPOLAZIONE]]+Tabella2026[[#This Row],[CONTRIBUTO SULLA BASE DEL REDDITO]]</f>
        <v>8111.2365910493481</v>
      </c>
      <c r="S4836" s="3">
        <f>+Tabella2026[[#This Row],[CONTRIBUTO TOTALE]]/(PLAFOND/N_TESSERE)</f>
        <v>16.222473182098696</v>
      </c>
      <c r="T4836" s="3">
        <f>+MAX(CEILING(Tabella2026[[#This Row],[preDEF1]],1),1)</f>
        <v>17</v>
      </c>
      <c r="U4836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36" s="21">
        <f>+Tabella2026[[#This Row],[DEF - n. card]]*(PLAFOND/N_TESSERE)</f>
        <v>8500</v>
      </c>
      <c r="W4836" s="18"/>
    </row>
    <row r="4837" spans="2:23" x14ac:dyDescent="0.25">
      <c r="B4837" s="1" t="s">
        <v>9557</v>
      </c>
      <c r="C4837" s="2">
        <v>115038</v>
      </c>
      <c r="D4837" s="1" t="s">
        <v>9558</v>
      </c>
      <c r="E4837" s="1" t="s">
        <v>76</v>
      </c>
      <c r="F4837" s="1" t="s">
        <v>625</v>
      </c>
      <c r="G4837" s="1" t="s">
        <v>4778</v>
      </c>
      <c r="H4837" s="1" t="s">
        <v>15836</v>
      </c>
      <c r="I4837" s="5">
        <v>1624</v>
      </c>
      <c r="J4837" s="5">
        <v>19371544</v>
      </c>
      <c r="K4837" s="3">
        <f>+Tabella2026[[#This Row],[POP_2024]]/SUM(Tabella2026[POP_2024])</f>
        <v>2.7551824914803106E-5</v>
      </c>
      <c r="L4837" s="3">
        <f>+Tabella2026[[#This Row],[INCIDENZA POPOLAZIONE]]*(PLAFOND/2)</f>
        <v>8111.2365910493481</v>
      </c>
      <c r="M4837" s="3">
        <f>+IFERROR(Tabella2026[[#This Row],[reddito_2024]]/Tabella2026[[#This Row],[POP_2024]],"")</f>
        <v>11928.290640394089</v>
      </c>
      <c r="N4837" s="3">
        <f>+IF(Tabella2026[[#This Row],[REDDITO COMPLESSIVO PROCAPITE]]&lt;media_aggr_reddito_pc,(media_aggr_reddito_pc-Tabella2026[[#This Row],[REDDITO COMPLESSIVO PROCAPITE]]),0)</f>
        <v>5896.7754222146523</v>
      </c>
      <c r="O4837" s="3">
        <f>+Tabella2026[[#This Row],[DIFFERENZA REDDITO INFERIORE ALLA MEDIA DALLA MEDIA]]*Tabella2026[[#This Row],[POP_2024]]</f>
        <v>9576363.2856765948</v>
      </c>
      <c r="P4837" s="3">
        <f>+Tabella2026[[#This Row],[POPOLAZIONE PER DIFFERENZA ]]/SUM(Tabella2026[[POPOLAZIONE PER DIFFERENZA ]])</f>
        <v>8.4959781412568194E-5</v>
      </c>
      <c r="Q4837" s="3">
        <f>+Tabella2026[[#This Row],[INCIDENZA POPOLAZIONE PER DIFFERENZA]]*(PLAFOND-SUM(Tabella2026[CONTRIBUTO SULLA BASE DELLA POPOLAZIONE]))</f>
        <v>25012.095928024119</v>
      </c>
      <c r="R4837" s="3">
        <f>+Tabella2026[[#This Row],[CONTRIBUTO SULLA BASE DELLA POPOLAZIONE]]+Tabella2026[[#This Row],[CONTRIBUTO SULLA BASE DEL REDDITO]]</f>
        <v>33123.332519073469</v>
      </c>
      <c r="S4837" s="3">
        <f>+Tabella2026[[#This Row],[CONTRIBUTO TOTALE]]/(PLAFOND/N_TESSERE)</f>
        <v>66.246665038146944</v>
      </c>
      <c r="T4837" s="3">
        <f>+MAX(CEILING(Tabella2026[[#This Row],[preDEF1]],1),1)</f>
        <v>67</v>
      </c>
      <c r="U4837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4837" s="21">
        <f>+Tabella2026[[#This Row],[DEF - n. card]]*(PLAFOND/N_TESSERE)</f>
        <v>33500</v>
      </c>
      <c r="W4837" s="18"/>
    </row>
    <row r="4838" spans="2:23" x14ac:dyDescent="0.25">
      <c r="B4838" s="1" t="s">
        <v>9614</v>
      </c>
      <c r="C4838" s="2">
        <v>16150</v>
      </c>
      <c r="D4838" s="1" t="s">
        <v>9615</v>
      </c>
      <c r="E4838" s="1" t="s">
        <v>12</v>
      </c>
      <c r="F4838" s="1" t="s">
        <v>93</v>
      </c>
      <c r="G4838" s="1" t="s">
        <v>4778</v>
      </c>
      <c r="H4838" s="1" t="s">
        <v>15835</v>
      </c>
      <c r="I4838" s="5">
        <v>1624</v>
      </c>
      <c r="J4838" s="5">
        <v>33157793</v>
      </c>
      <c r="K4838" s="3">
        <f>+Tabella2026[[#This Row],[POP_2024]]/SUM(Tabella2026[POP_2024])</f>
        <v>2.7551824914803106E-5</v>
      </c>
      <c r="L4838" s="3">
        <f>+Tabella2026[[#This Row],[INCIDENZA POPOLAZIONE]]*(PLAFOND/2)</f>
        <v>8111.2365910493481</v>
      </c>
      <c r="M4838" s="3">
        <f>+IFERROR(Tabella2026[[#This Row],[reddito_2024]]/Tabella2026[[#This Row],[POP_2024]],"")</f>
        <v>20417.360221674877</v>
      </c>
      <c r="N4838" s="3">
        <f>+IF(Tabella2026[[#This Row],[REDDITO COMPLESSIVO PROCAPITE]]&lt;media_aggr_reddito_pc,(media_aggr_reddito_pc-Tabella2026[[#This Row],[REDDITO COMPLESSIVO PROCAPITE]]),0)</f>
        <v>0</v>
      </c>
      <c r="O4838" s="3">
        <f>+Tabella2026[[#This Row],[DIFFERENZA REDDITO INFERIORE ALLA MEDIA DALLA MEDIA]]*Tabella2026[[#This Row],[POP_2024]]</f>
        <v>0</v>
      </c>
      <c r="P4838" s="3">
        <f>+Tabella2026[[#This Row],[POPOLAZIONE PER DIFFERENZA ]]/SUM(Tabella2026[[POPOLAZIONE PER DIFFERENZA ]])</f>
        <v>0</v>
      </c>
      <c r="Q4838" s="3">
        <f>+Tabella2026[[#This Row],[INCIDENZA POPOLAZIONE PER DIFFERENZA]]*(PLAFOND-SUM(Tabella2026[CONTRIBUTO SULLA BASE DELLA POPOLAZIONE]))</f>
        <v>0</v>
      </c>
      <c r="R4838" s="3">
        <f>+Tabella2026[[#This Row],[CONTRIBUTO SULLA BASE DELLA POPOLAZIONE]]+Tabella2026[[#This Row],[CONTRIBUTO SULLA BASE DEL REDDITO]]</f>
        <v>8111.2365910493481</v>
      </c>
      <c r="S4838" s="3">
        <f>+Tabella2026[[#This Row],[CONTRIBUTO TOTALE]]/(PLAFOND/N_TESSERE)</f>
        <v>16.222473182098696</v>
      </c>
      <c r="T4838" s="3">
        <f>+MAX(CEILING(Tabella2026[[#This Row],[preDEF1]],1),1)</f>
        <v>17</v>
      </c>
      <c r="U4838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38" s="21">
        <f>+Tabella2026[[#This Row],[DEF - n. card]]*(PLAFOND/N_TESSERE)</f>
        <v>8500</v>
      </c>
      <c r="W4838" s="18"/>
    </row>
    <row r="4839" spans="2:23" x14ac:dyDescent="0.25">
      <c r="B4839" s="1" t="s">
        <v>9806</v>
      </c>
      <c r="C4839" s="2">
        <v>21113</v>
      </c>
      <c r="D4839" s="1" t="s">
        <v>9807</v>
      </c>
      <c r="E4839" s="1" t="s">
        <v>99</v>
      </c>
      <c r="F4839" s="1" t="s">
        <v>110</v>
      </c>
      <c r="G4839" s="1" t="s">
        <v>4778</v>
      </c>
      <c r="H4839" s="1" t="s">
        <v>15835</v>
      </c>
      <c r="I4839" s="5">
        <v>1622</v>
      </c>
      <c r="J4839" s="5">
        <v>36307234</v>
      </c>
      <c r="K4839" s="3">
        <f>+Tabella2026[[#This Row],[POP_2024]]/SUM(Tabella2026[POP_2024])</f>
        <v>2.751789409594251E-5</v>
      </c>
      <c r="L4839" s="3">
        <f>+Tabella2026[[#This Row],[INCIDENZA POPOLAZIONE]]*(PLAFOND/2)</f>
        <v>8101.2473834249031</v>
      </c>
      <c r="M4839" s="3">
        <f>+IFERROR(Tabella2026[[#This Row],[reddito_2024]]/Tabella2026[[#This Row],[POP_2024]],"")</f>
        <v>22384.23797780518</v>
      </c>
      <c r="N4839" s="3">
        <f>+IF(Tabella2026[[#This Row],[REDDITO COMPLESSIVO PROCAPITE]]&lt;media_aggr_reddito_pc,(media_aggr_reddito_pc-Tabella2026[[#This Row],[REDDITO COMPLESSIVO PROCAPITE]]),0)</f>
        <v>0</v>
      </c>
      <c r="O4839" s="3">
        <f>+Tabella2026[[#This Row],[DIFFERENZA REDDITO INFERIORE ALLA MEDIA DALLA MEDIA]]*Tabella2026[[#This Row],[POP_2024]]</f>
        <v>0</v>
      </c>
      <c r="P4839" s="3">
        <f>+Tabella2026[[#This Row],[POPOLAZIONE PER DIFFERENZA ]]/SUM(Tabella2026[[POPOLAZIONE PER DIFFERENZA ]])</f>
        <v>0</v>
      </c>
      <c r="Q4839" s="3">
        <f>+Tabella2026[[#This Row],[INCIDENZA POPOLAZIONE PER DIFFERENZA]]*(PLAFOND-SUM(Tabella2026[CONTRIBUTO SULLA BASE DELLA POPOLAZIONE]))</f>
        <v>0</v>
      </c>
      <c r="R4839" s="3">
        <f>+Tabella2026[[#This Row],[CONTRIBUTO SULLA BASE DELLA POPOLAZIONE]]+Tabella2026[[#This Row],[CONTRIBUTO SULLA BASE DEL REDDITO]]</f>
        <v>8101.2473834249031</v>
      </c>
      <c r="S4839" s="3">
        <f>+Tabella2026[[#This Row],[CONTRIBUTO TOTALE]]/(PLAFOND/N_TESSERE)</f>
        <v>16.202494766849806</v>
      </c>
      <c r="T4839" s="3">
        <f>+MAX(CEILING(Tabella2026[[#This Row],[preDEF1]],1),1)</f>
        <v>17</v>
      </c>
      <c r="U4839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39" s="21">
        <f>+Tabella2026[[#This Row],[DEF - n. card]]*(PLAFOND/N_TESSERE)</f>
        <v>8500</v>
      </c>
      <c r="W4839" s="18"/>
    </row>
    <row r="4840" spans="2:23" x14ac:dyDescent="0.25">
      <c r="B4840" s="1" t="s">
        <v>9742</v>
      </c>
      <c r="C4840" s="2">
        <v>18100</v>
      </c>
      <c r="D4840" s="1" t="s">
        <v>9743</v>
      </c>
      <c r="E4840" s="1" t="s">
        <v>12</v>
      </c>
      <c r="F4840" s="1" t="s">
        <v>195</v>
      </c>
      <c r="G4840" s="1" t="s">
        <v>4778</v>
      </c>
      <c r="H4840" s="1" t="s">
        <v>15835</v>
      </c>
      <c r="I4840" s="5">
        <v>1621</v>
      </c>
      <c r="J4840" s="5">
        <v>32109418</v>
      </c>
      <c r="K4840" s="3">
        <f>+Tabella2026[[#This Row],[POP_2024]]/SUM(Tabella2026[POP_2024])</f>
        <v>2.7500928686512214E-5</v>
      </c>
      <c r="L4840" s="3">
        <f>+Tabella2026[[#This Row],[INCIDENZA POPOLAZIONE]]*(PLAFOND/2)</f>
        <v>8096.2527796126806</v>
      </c>
      <c r="M4840" s="3">
        <f>+IFERROR(Tabella2026[[#This Row],[reddito_2024]]/Tabella2026[[#This Row],[POP_2024]],"")</f>
        <v>19808.400987045035</v>
      </c>
      <c r="N4840" s="3">
        <f>+IF(Tabella2026[[#This Row],[REDDITO COMPLESSIVO PROCAPITE]]&lt;media_aggr_reddito_pc,(media_aggr_reddito_pc-Tabella2026[[#This Row],[REDDITO COMPLESSIVO PROCAPITE]]),0)</f>
        <v>0</v>
      </c>
      <c r="O4840" s="3">
        <f>+Tabella2026[[#This Row],[DIFFERENZA REDDITO INFERIORE ALLA MEDIA DALLA MEDIA]]*Tabella2026[[#This Row],[POP_2024]]</f>
        <v>0</v>
      </c>
      <c r="P4840" s="3">
        <f>+Tabella2026[[#This Row],[POPOLAZIONE PER DIFFERENZA ]]/SUM(Tabella2026[[POPOLAZIONE PER DIFFERENZA ]])</f>
        <v>0</v>
      </c>
      <c r="Q4840" s="3">
        <f>+Tabella2026[[#This Row],[INCIDENZA POPOLAZIONE PER DIFFERENZA]]*(PLAFOND-SUM(Tabella2026[CONTRIBUTO SULLA BASE DELLA POPOLAZIONE]))</f>
        <v>0</v>
      </c>
      <c r="R4840" s="3">
        <f>+Tabella2026[[#This Row],[CONTRIBUTO SULLA BASE DELLA POPOLAZIONE]]+Tabella2026[[#This Row],[CONTRIBUTO SULLA BASE DEL REDDITO]]</f>
        <v>8096.2527796126806</v>
      </c>
      <c r="S4840" s="3">
        <f>+Tabella2026[[#This Row],[CONTRIBUTO TOTALE]]/(PLAFOND/N_TESSERE)</f>
        <v>16.19250555922536</v>
      </c>
      <c r="T4840" s="3">
        <f>+MAX(CEILING(Tabella2026[[#This Row],[preDEF1]],1),1)</f>
        <v>17</v>
      </c>
      <c r="U4840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40" s="21">
        <f>+Tabella2026[[#This Row],[DEF - n. card]]*(PLAFOND/N_TESSERE)</f>
        <v>8500</v>
      </c>
      <c r="W4840" s="18"/>
    </row>
    <row r="4841" spans="2:23" x14ac:dyDescent="0.25">
      <c r="B4841" s="1" t="s">
        <v>9662</v>
      </c>
      <c r="C4841" s="2">
        <v>43006</v>
      </c>
      <c r="D4841" s="1" t="s">
        <v>9663</v>
      </c>
      <c r="E4841" s="1" t="s">
        <v>117</v>
      </c>
      <c r="F4841" s="1" t="s">
        <v>411</v>
      </c>
      <c r="G4841" s="1" t="s">
        <v>4778</v>
      </c>
      <c r="H4841" s="1" t="s">
        <v>15834</v>
      </c>
      <c r="I4841" s="5">
        <v>1619</v>
      </c>
      <c r="J4841" s="5">
        <v>29235597</v>
      </c>
      <c r="K4841" s="3">
        <f>+Tabella2026[[#This Row],[POP_2024]]/SUM(Tabella2026[POP_2024])</f>
        <v>2.7466997867651618E-5</v>
      </c>
      <c r="L4841" s="3">
        <f>+Tabella2026[[#This Row],[INCIDENZA POPOLAZIONE]]*(PLAFOND/2)</f>
        <v>8086.2635719882355</v>
      </c>
      <c r="M4841" s="3">
        <f>+IFERROR(Tabella2026[[#This Row],[reddito_2024]]/Tabella2026[[#This Row],[POP_2024]],"")</f>
        <v>18057.811612106238</v>
      </c>
      <c r="N4841" s="3">
        <f>+IF(Tabella2026[[#This Row],[REDDITO COMPLESSIVO PROCAPITE]]&lt;media_aggr_reddito_pc,(media_aggr_reddito_pc-Tabella2026[[#This Row],[REDDITO COMPLESSIVO PROCAPITE]]),0)</f>
        <v>0</v>
      </c>
      <c r="O4841" s="3">
        <f>+Tabella2026[[#This Row],[DIFFERENZA REDDITO INFERIORE ALLA MEDIA DALLA MEDIA]]*Tabella2026[[#This Row],[POP_2024]]</f>
        <v>0</v>
      </c>
      <c r="P4841" s="3">
        <f>+Tabella2026[[#This Row],[POPOLAZIONE PER DIFFERENZA ]]/SUM(Tabella2026[[POPOLAZIONE PER DIFFERENZA ]])</f>
        <v>0</v>
      </c>
      <c r="Q4841" s="3">
        <f>+Tabella2026[[#This Row],[INCIDENZA POPOLAZIONE PER DIFFERENZA]]*(PLAFOND-SUM(Tabella2026[CONTRIBUTO SULLA BASE DELLA POPOLAZIONE]))</f>
        <v>0</v>
      </c>
      <c r="R4841" s="3">
        <f>+Tabella2026[[#This Row],[CONTRIBUTO SULLA BASE DELLA POPOLAZIONE]]+Tabella2026[[#This Row],[CONTRIBUTO SULLA BASE DEL REDDITO]]</f>
        <v>8086.2635719882355</v>
      </c>
      <c r="S4841" s="3">
        <f>+Tabella2026[[#This Row],[CONTRIBUTO TOTALE]]/(PLAFOND/N_TESSERE)</f>
        <v>16.17252714397647</v>
      </c>
      <c r="T4841" s="3">
        <f>+MAX(CEILING(Tabella2026[[#This Row],[preDEF1]],1),1)</f>
        <v>17</v>
      </c>
      <c r="U4841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41" s="21">
        <f>+Tabella2026[[#This Row],[DEF - n. card]]*(PLAFOND/N_TESSERE)</f>
        <v>8500</v>
      </c>
      <c r="W4841" s="18"/>
    </row>
    <row r="4842" spans="2:23" x14ac:dyDescent="0.25">
      <c r="B4842" s="1" t="s">
        <v>9774</v>
      </c>
      <c r="C4842" s="2">
        <v>16071</v>
      </c>
      <c r="D4842" s="1" t="s">
        <v>9775</v>
      </c>
      <c r="E4842" s="1" t="s">
        <v>12</v>
      </c>
      <c r="F4842" s="1" t="s">
        <v>93</v>
      </c>
      <c r="G4842" s="1" t="s">
        <v>4778</v>
      </c>
      <c r="H4842" s="1" t="s">
        <v>15835</v>
      </c>
      <c r="I4842" s="5">
        <v>1618</v>
      </c>
      <c r="J4842" s="5">
        <v>28114585</v>
      </c>
      <c r="K4842" s="3">
        <f>+Tabella2026[[#This Row],[POP_2024]]/SUM(Tabella2026[POP_2024])</f>
        <v>2.7450032458221322E-5</v>
      </c>
      <c r="L4842" s="3">
        <f>+Tabella2026[[#This Row],[INCIDENZA POPOLAZIONE]]*(PLAFOND/2)</f>
        <v>8081.268968176013</v>
      </c>
      <c r="M4842" s="3">
        <f>+IFERROR(Tabella2026[[#This Row],[reddito_2024]]/Tabella2026[[#This Row],[POP_2024]],"")</f>
        <v>17376.134116192832</v>
      </c>
      <c r="N4842" s="3">
        <f>+IF(Tabella2026[[#This Row],[REDDITO COMPLESSIVO PROCAPITE]]&lt;media_aggr_reddito_pc,(media_aggr_reddito_pc-Tabella2026[[#This Row],[REDDITO COMPLESSIVO PROCAPITE]]),0)</f>
        <v>448.9319464159089</v>
      </c>
      <c r="O4842" s="3">
        <f>+Tabella2026[[#This Row],[DIFFERENZA REDDITO INFERIORE ALLA MEDIA DALLA MEDIA]]*Tabella2026[[#This Row],[POP_2024]]</f>
        <v>726371.88930094056</v>
      </c>
      <c r="P4842" s="3">
        <f>+Tabella2026[[#This Row],[POPOLAZIONE PER DIFFERENZA ]]/SUM(Tabella2026[[POPOLAZIONE PER DIFFERENZA ]])</f>
        <v>6.4442414200749438E-6</v>
      </c>
      <c r="Q4842" s="3">
        <f>+Tabella2026[[#This Row],[INCIDENZA POPOLAZIONE PER DIFFERENZA]]*(PLAFOND-SUM(Tabella2026[CONTRIBUTO SULLA BASE DELLA POPOLAZIONE]))</f>
        <v>1897.1798408890061</v>
      </c>
      <c r="R4842" s="3">
        <f>+Tabella2026[[#This Row],[CONTRIBUTO SULLA BASE DELLA POPOLAZIONE]]+Tabella2026[[#This Row],[CONTRIBUTO SULLA BASE DEL REDDITO]]</f>
        <v>9978.4488090650193</v>
      </c>
      <c r="S4842" s="3">
        <f>+Tabella2026[[#This Row],[CONTRIBUTO TOTALE]]/(PLAFOND/N_TESSERE)</f>
        <v>19.956897618130039</v>
      </c>
      <c r="T4842" s="3">
        <f>+MAX(CEILING(Tabella2026[[#This Row],[preDEF1]],1),1)</f>
        <v>20</v>
      </c>
      <c r="U4842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842" s="21">
        <f>+Tabella2026[[#This Row],[DEF - n. card]]*(PLAFOND/N_TESSERE)</f>
        <v>10000</v>
      </c>
      <c r="W4842" s="18"/>
    </row>
    <row r="4843" spans="2:23" x14ac:dyDescent="0.25">
      <c r="B4843" s="1" t="s">
        <v>9768</v>
      </c>
      <c r="C4843" s="2">
        <v>4091</v>
      </c>
      <c r="D4843" s="1" t="s">
        <v>9769</v>
      </c>
      <c r="E4843" s="1" t="s">
        <v>18</v>
      </c>
      <c r="F4843" s="1" t="s">
        <v>263</v>
      </c>
      <c r="G4843" s="1" t="s">
        <v>4778</v>
      </c>
      <c r="H4843" s="1" t="s">
        <v>15835</v>
      </c>
      <c r="I4843" s="5">
        <v>1617</v>
      </c>
      <c r="J4843" s="5">
        <v>29984969</v>
      </c>
      <c r="K4843" s="3">
        <f>+Tabella2026[[#This Row],[POP_2024]]/SUM(Tabella2026[POP_2024])</f>
        <v>2.7433067048791025E-5</v>
      </c>
      <c r="L4843" s="3">
        <f>+Tabella2026[[#This Row],[INCIDENZA POPOLAZIONE]]*(PLAFOND/2)</f>
        <v>8076.2743643637914</v>
      </c>
      <c r="M4843" s="3">
        <f>+IFERROR(Tabella2026[[#This Row],[reddito_2024]]/Tabella2026[[#This Row],[POP_2024]],"")</f>
        <v>18543.580086580088</v>
      </c>
      <c r="N4843" s="3">
        <f>+IF(Tabella2026[[#This Row],[REDDITO COMPLESSIVO PROCAPITE]]&lt;media_aggr_reddito_pc,(media_aggr_reddito_pc-Tabella2026[[#This Row],[REDDITO COMPLESSIVO PROCAPITE]]),0)</f>
        <v>0</v>
      </c>
      <c r="O4843" s="3">
        <f>+Tabella2026[[#This Row],[DIFFERENZA REDDITO INFERIORE ALLA MEDIA DALLA MEDIA]]*Tabella2026[[#This Row],[POP_2024]]</f>
        <v>0</v>
      </c>
      <c r="P4843" s="3">
        <f>+Tabella2026[[#This Row],[POPOLAZIONE PER DIFFERENZA ]]/SUM(Tabella2026[[POPOLAZIONE PER DIFFERENZA ]])</f>
        <v>0</v>
      </c>
      <c r="Q4843" s="3">
        <f>+Tabella2026[[#This Row],[INCIDENZA POPOLAZIONE PER DIFFERENZA]]*(PLAFOND-SUM(Tabella2026[CONTRIBUTO SULLA BASE DELLA POPOLAZIONE]))</f>
        <v>0</v>
      </c>
      <c r="R4843" s="3">
        <f>+Tabella2026[[#This Row],[CONTRIBUTO SULLA BASE DELLA POPOLAZIONE]]+Tabella2026[[#This Row],[CONTRIBUTO SULLA BASE DEL REDDITO]]</f>
        <v>8076.2743643637914</v>
      </c>
      <c r="S4843" s="3">
        <f>+Tabella2026[[#This Row],[CONTRIBUTO TOTALE]]/(PLAFOND/N_TESSERE)</f>
        <v>16.152548728727584</v>
      </c>
      <c r="T4843" s="3">
        <f>+MAX(CEILING(Tabella2026[[#This Row],[preDEF1]],1),1)</f>
        <v>17</v>
      </c>
      <c r="U4843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43" s="21">
        <f>+Tabella2026[[#This Row],[DEF - n. card]]*(PLAFOND/N_TESSERE)</f>
        <v>8500</v>
      </c>
      <c r="W4843" s="18"/>
    </row>
    <row r="4844" spans="2:23" x14ac:dyDescent="0.25">
      <c r="B4844" s="1" t="s">
        <v>9612</v>
      </c>
      <c r="C4844" s="2">
        <v>93052</v>
      </c>
      <c r="D4844" s="1" t="s">
        <v>9613</v>
      </c>
      <c r="E4844" s="1" t="s">
        <v>48</v>
      </c>
      <c r="F4844" s="1" t="s">
        <v>300</v>
      </c>
      <c r="G4844" s="1" t="s">
        <v>4778</v>
      </c>
      <c r="H4844" s="1" t="s">
        <v>15835</v>
      </c>
      <c r="I4844" s="5">
        <v>1617</v>
      </c>
      <c r="J4844" s="5">
        <v>26820391</v>
      </c>
      <c r="K4844" s="3">
        <f>+Tabella2026[[#This Row],[POP_2024]]/SUM(Tabella2026[POP_2024])</f>
        <v>2.7433067048791025E-5</v>
      </c>
      <c r="L4844" s="3">
        <f>+Tabella2026[[#This Row],[INCIDENZA POPOLAZIONE]]*(PLAFOND/2)</f>
        <v>8076.2743643637914</v>
      </c>
      <c r="M4844" s="3">
        <f>+IFERROR(Tabella2026[[#This Row],[reddito_2024]]/Tabella2026[[#This Row],[POP_2024]],"")</f>
        <v>16586.512677798393</v>
      </c>
      <c r="N4844" s="3">
        <f>+IF(Tabella2026[[#This Row],[REDDITO COMPLESSIVO PROCAPITE]]&lt;media_aggr_reddito_pc,(media_aggr_reddito_pc-Tabella2026[[#This Row],[REDDITO COMPLESSIVO PROCAPITE]]),0)</f>
        <v>1238.5533848103478</v>
      </c>
      <c r="O4844" s="3">
        <f>+Tabella2026[[#This Row],[DIFFERENZA REDDITO INFERIORE ALLA MEDIA DALLA MEDIA]]*Tabella2026[[#This Row],[POP_2024]]</f>
        <v>2002740.8232383323</v>
      </c>
      <c r="P4844" s="3">
        <f>+Tabella2026[[#This Row],[POPOLAZIONE PER DIFFERENZA ]]/SUM(Tabella2026[[POPOLAZIONE PER DIFFERENZA ]])</f>
        <v>1.7767958200045863E-5</v>
      </c>
      <c r="Q4844" s="3">
        <f>+Tabella2026[[#This Row],[INCIDENZA POPOLAZIONE PER DIFFERENZA]]*(PLAFOND-SUM(Tabella2026[CONTRIBUTO SULLA BASE DELLA POPOLAZIONE]))</f>
        <v>5230.8735681248736</v>
      </c>
      <c r="R4844" s="3">
        <f>+Tabella2026[[#This Row],[CONTRIBUTO SULLA BASE DELLA POPOLAZIONE]]+Tabella2026[[#This Row],[CONTRIBUTO SULLA BASE DEL REDDITO]]</f>
        <v>13307.147932488664</v>
      </c>
      <c r="S4844" s="3">
        <f>+Tabella2026[[#This Row],[CONTRIBUTO TOTALE]]/(PLAFOND/N_TESSERE)</f>
        <v>26.614295864977329</v>
      </c>
      <c r="T4844" s="3">
        <f>+MAX(CEILING(Tabella2026[[#This Row],[preDEF1]],1),1)</f>
        <v>27</v>
      </c>
      <c r="U4844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4844" s="21">
        <f>+Tabella2026[[#This Row],[DEF - n. card]]*(PLAFOND/N_TESSERE)</f>
        <v>13500</v>
      </c>
      <c r="W4844" s="18"/>
    </row>
    <row r="4845" spans="2:23" x14ac:dyDescent="0.25">
      <c r="B4845" s="1" t="s">
        <v>9714</v>
      </c>
      <c r="C4845" s="2">
        <v>17044</v>
      </c>
      <c r="D4845" s="1" t="s">
        <v>9715</v>
      </c>
      <c r="E4845" s="1" t="s">
        <v>12</v>
      </c>
      <c r="F4845" s="1" t="s">
        <v>50</v>
      </c>
      <c r="G4845" s="1" t="s">
        <v>4778</v>
      </c>
      <c r="H4845" s="1" t="s">
        <v>15835</v>
      </c>
      <c r="I4845" s="5">
        <v>1616</v>
      </c>
      <c r="J4845" s="5">
        <v>32133313</v>
      </c>
      <c r="K4845" s="3">
        <f>+Tabella2026[[#This Row],[POP_2024]]/SUM(Tabella2026[POP_2024])</f>
        <v>2.7416101639360726E-5</v>
      </c>
      <c r="L4845" s="3">
        <f>+Tabella2026[[#This Row],[INCIDENZA POPOLAZIONE]]*(PLAFOND/2)</f>
        <v>8071.279760551568</v>
      </c>
      <c r="M4845" s="3">
        <f>+IFERROR(Tabella2026[[#This Row],[reddito_2024]]/Tabella2026[[#This Row],[POP_2024]],"")</f>
        <v>19884.475866336634</v>
      </c>
      <c r="N4845" s="3">
        <f>+IF(Tabella2026[[#This Row],[REDDITO COMPLESSIVO PROCAPITE]]&lt;media_aggr_reddito_pc,(media_aggr_reddito_pc-Tabella2026[[#This Row],[REDDITO COMPLESSIVO PROCAPITE]]),0)</f>
        <v>0</v>
      </c>
      <c r="O4845" s="3">
        <f>+Tabella2026[[#This Row],[DIFFERENZA REDDITO INFERIORE ALLA MEDIA DALLA MEDIA]]*Tabella2026[[#This Row],[POP_2024]]</f>
        <v>0</v>
      </c>
      <c r="P4845" s="3">
        <f>+Tabella2026[[#This Row],[POPOLAZIONE PER DIFFERENZA ]]/SUM(Tabella2026[[POPOLAZIONE PER DIFFERENZA ]])</f>
        <v>0</v>
      </c>
      <c r="Q4845" s="3">
        <f>+Tabella2026[[#This Row],[INCIDENZA POPOLAZIONE PER DIFFERENZA]]*(PLAFOND-SUM(Tabella2026[CONTRIBUTO SULLA BASE DELLA POPOLAZIONE]))</f>
        <v>0</v>
      </c>
      <c r="R4845" s="3">
        <f>+Tabella2026[[#This Row],[CONTRIBUTO SULLA BASE DELLA POPOLAZIONE]]+Tabella2026[[#This Row],[CONTRIBUTO SULLA BASE DEL REDDITO]]</f>
        <v>8071.279760551568</v>
      </c>
      <c r="S4845" s="3">
        <f>+Tabella2026[[#This Row],[CONTRIBUTO TOTALE]]/(PLAFOND/N_TESSERE)</f>
        <v>16.142559521103134</v>
      </c>
      <c r="T4845" s="3">
        <f>+MAX(CEILING(Tabella2026[[#This Row],[preDEF1]],1),1)</f>
        <v>17</v>
      </c>
      <c r="U4845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45" s="21">
        <f>+Tabella2026[[#This Row],[DEF - n. card]]*(PLAFOND/N_TESSERE)</f>
        <v>8500</v>
      </c>
      <c r="W4845" s="18"/>
    </row>
    <row r="4846" spans="2:23" x14ac:dyDescent="0.25">
      <c r="B4846" s="1" t="s">
        <v>9521</v>
      </c>
      <c r="C4846" s="2">
        <v>76058</v>
      </c>
      <c r="D4846" s="1" t="s">
        <v>9522</v>
      </c>
      <c r="E4846" s="1" t="s">
        <v>213</v>
      </c>
      <c r="F4846" s="1" t="s">
        <v>212</v>
      </c>
      <c r="G4846" s="1" t="s">
        <v>4778</v>
      </c>
      <c r="H4846" s="1" t="s">
        <v>15836</v>
      </c>
      <c r="I4846" s="5">
        <v>1616</v>
      </c>
      <c r="J4846" s="5">
        <v>26121800</v>
      </c>
      <c r="K4846" s="3">
        <f>+Tabella2026[[#This Row],[POP_2024]]/SUM(Tabella2026[POP_2024])</f>
        <v>2.7416101639360726E-5</v>
      </c>
      <c r="L4846" s="3">
        <f>+Tabella2026[[#This Row],[INCIDENZA POPOLAZIONE]]*(PLAFOND/2)</f>
        <v>8071.279760551568</v>
      </c>
      <c r="M4846" s="3">
        <f>+IFERROR(Tabella2026[[#This Row],[reddito_2024]]/Tabella2026[[#This Row],[POP_2024]],"")</f>
        <v>16164.480198019803</v>
      </c>
      <c r="N4846" s="3">
        <f>+IF(Tabella2026[[#This Row],[REDDITO COMPLESSIVO PROCAPITE]]&lt;media_aggr_reddito_pc,(media_aggr_reddito_pc-Tabella2026[[#This Row],[REDDITO COMPLESSIVO PROCAPITE]]),0)</f>
        <v>1660.5858645889384</v>
      </c>
      <c r="O4846" s="3">
        <f>+Tabella2026[[#This Row],[DIFFERENZA REDDITO INFERIORE ALLA MEDIA DALLA MEDIA]]*Tabella2026[[#This Row],[POP_2024]]</f>
        <v>2683506.7571757245</v>
      </c>
      <c r="P4846" s="3">
        <f>+Tabella2026[[#This Row],[POPOLAZIONE PER DIFFERENZA ]]/SUM(Tabella2026[[POPOLAZIONE PER DIFFERENZA ]])</f>
        <v>2.3807591745167506E-5</v>
      </c>
      <c r="Q4846" s="3">
        <f>+Tabella2026[[#This Row],[INCIDENZA POPOLAZIONE PER DIFFERENZA]]*(PLAFOND-SUM(Tabella2026[CONTRIBUTO SULLA BASE DELLA POPOLAZIONE]))</f>
        <v>7008.9371540835327</v>
      </c>
      <c r="R4846" s="3">
        <f>+Tabella2026[[#This Row],[CONTRIBUTO SULLA BASE DELLA POPOLAZIONE]]+Tabella2026[[#This Row],[CONTRIBUTO SULLA BASE DEL REDDITO]]</f>
        <v>15080.216914635101</v>
      </c>
      <c r="S4846" s="3">
        <f>+Tabella2026[[#This Row],[CONTRIBUTO TOTALE]]/(PLAFOND/N_TESSERE)</f>
        <v>30.1604338292702</v>
      </c>
      <c r="T4846" s="3">
        <f>+MAX(CEILING(Tabella2026[[#This Row],[preDEF1]],1),1)</f>
        <v>31</v>
      </c>
      <c r="U4846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4846" s="21">
        <f>+Tabella2026[[#This Row],[DEF - n. card]]*(PLAFOND/N_TESSERE)</f>
        <v>15500</v>
      </c>
      <c r="W4846" s="18"/>
    </row>
    <row r="4847" spans="2:23" x14ac:dyDescent="0.25">
      <c r="B4847" s="1" t="s">
        <v>9584</v>
      </c>
      <c r="C4847" s="2">
        <v>71042</v>
      </c>
      <c r="D4847" s="1" t="s">
        <v>9585</v>
      </c>
      <c r="E4847" s="1" t="s">
        <v>33</v>
      </c>
      <c r="F4847" s="1" t="s">
        <v>78</v>
      </c>
      <c r="G4847" s="1" t="s">
        <v>4778</v>
      </c>
      <c r="H4847" s="1" t="s">
        <v>15836</v>
      </c>
      <c r="I4847" s="5">
        <v>1616</v>
      </c>
      <c r="J4847" s="5">
        <v>20474548</v>
      </c>
      <c r="K4847" s="3">
        <f>+Tabella2026[[#This Row],[POP_2024]]/SUM(Tabella2026[POP_2024])</f>
        <v>2.7416101639360726E-5</v>
      </c>
      <c r="L4847" s="3">
        <f>+Tabella2026[[#This Row],[INCIDENZA POPOLAZIONE]]*(PLAFOND/2)</f>
        <v>8071.279760551568</v>
      </c>
      <c r="M4847" s="3">
        <f>+IFERROR(Tabella2026[[#This Row],[reddito_2024]]/Tabella2026[[#This Row],[POP_2024]],"")</f>
        <v>12669.893564356436</v>
      </c>
      <c r="N4847" s="3">
        <f>+IF(Tabella2026[[#This Row],[REDDITO COMPLESSIVO PROCAPITE]]&lt;media_aggr_reddito_pc,(media_aggr_reddito_pc-Tabella2026[[#This Row],[REDDITO COMPLESSIVO PROCAPITE]]),0)</f>
        <v>5155.1724982523046</v>
      </c>
      <c r="O4847" s="3">
        <f>+Tabella2026[[#This Row],[DIFFERENZA REDDITO INFERIORE ALLA MEDIA DALLA MEDIA]]*Tabella2026[[#This Row],[POP_2024]]</f>
        <v>8330758.757175724</v>
      </c>
      <c r="P4847" s="3">
        <f>+Tabella2026[[#This Row],[POPOLAZIONE PER DIFFERENZA ]]/SUM(Tabella2026[[POPOLAZIONE PER DIFFERENZA ]])</f>
        <v>7.3909000932443359E-5</v>
      </c>
      <c r="Q4847" s="3">
        <f>+Tabella2026[[#This Row],[INCIDENZA POPOLAZIONE PER DIFFERENZA]]*(PLAFOND-SUM(Tabella2026[CONTRIBUTO SULLA BASE DELLA POPOLAZIONE]))</f>
        <v>21758.754442760714</v>
      </c>
      <c r="R4847" s="3">
        <f>+Tabella2026[[#This Row],[CONTRIBUTO SULLA BASE DELLA POPOLAZIONE]]+Tabella2026[[#This Row],[CONTRIBUTO SULLA BASE DEL REDDITO]]</f>
        <v>29830.03420331228</v>
      </c>
      <c r="S4847" s="3">
        <f>+Tabella2026[[#This Row],[CONTRIBUTO TOTALE]]/(PLAFOND/N_TESSERE)</f>
        <v>59.660068406624561</v>
      </c>
      <c r="T4847" s="3">
        <f>+MAX(CEILING(Tabella2026[[#This Row],[preDEF1]],1),1)</f>
        <v>60</v>
      </c>
      <c r="U4847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4847" s="21">
        <f>+Tabella2026[[#This Row],[DEF - n. card]]*(PLAFOND/N_TESSERE)</f>
        <v>30000</v>
      </c>
      <c r="W4847" s="18"/>
    </row>
    <row r="4848" spans="2:23" x14ac:dyDescent="0.25">
      <c r="B4848" s="1" t="s">
        <v>9574</v>
      </c>
      <c r="C4848" s="2">
        <v>115028</v>
      </c>
      <c r="D4848" s="1" t="s">
        <v>9575</v>
      </c>
      <c r="E4848" s="1" t="s">
        <v>76</v>
      </c>
      <c r="F4848" s="1" t="s">
        <v>625</v>
      </c>
      <c r="G4848" s="1" t="s">
        <v>4778</v>
      </c>
      <c r="H4848" s="1" t="s">
        <v>15836</v>
      </c>
      <c r="I4848" s="5">
        <v>1614</v>
      </c>
      <c r="J4848" s="5">
        <v>21297707</v>
      </c>
      <c r="K4848" s="3">
        <f>+Tabella2026[[#This Row],[POP_2024]]/SUM(Tabella2026[POP_2024])</f>
        <v>2.7382170820500133E-5</v>
      </c>
      <c r="L4848" s="3">
        <f>+Tabella2026[[#This Row],[INCIDENZA POPOLAZIONE]]*(PLAFOND/2)</f>
        <v>8061.2905529271238</v>
      </c>
      <c r="M4848" s="3">
        <f>+IFERROR(Tabella2026[[#This Row],[reddito_2024]]/Tabella2026[[#This Row],[POP_2024]],"")</f>
        <v>13195.605328376703</v>
      </c>
      <c r="N4848" s="3">
        <f>+IF(Tabella2026[[#This Row],[REDDITO COMPLESSIVO PROCAPITE]]&lt;media_aggr_reddito_pc,(media_aggr_reddito_pc-Tabella2026[[#This Row],[REDDITO COMPLESSIVO PROCAPITE]]),0)</f>
        <v>4629.4607342320378</v>
      </c>
      <c r="O4848" s="3">
        <f>+Tabella2026[[#This Row],[DIFFERENZA REDDITO INFERIORE ALLA MEDIA DALLA MEDIA]]*Tabella2026[[#This Row],[POP_2024]]</f>
        <v>7471949.6250505093</v>
      </c>
      <c r="P4848" s="3">
        <f>+Tabella2026[[#This Row],[POPOLAZIONE PER DIFFERENZA ]]/SUM(Tabella2026[[POPOLAZIONE PER DIFFERENZA ]])</f>
        <v>6.6289799993229974E-5</v>
      </c>
      <c r="Q4848" s="3">
        <f>+Tabella2026[[#This Row],[INCIDENZA POPOLAZIONE PER DIFFERENZA]]*(PLAFOND-SUM(Tabella2026[CONTRIBUTO SULLA BASE DELLA POPOLAZIONE]))</f>
        <v>19515.667400656988</v>
      </c>
      <c r="R4848" s="3">
        <f>+Tabella2026[[#This Row],[CONTRIBUTO SULLA BASE DELLA POPOLAZIONE]]+Tabella2026[[#This Row],[CONTRIBUTO SULLA BASE DEL REDDITO]]</f>
        <v>27576.957953584111</v>
      </c>
      <c r="S4848" s="3">
        <f>+Tabella2026[[#This Row],[CONTRIBUTO TOTALE]]/(PLAFOND/N_TESSERE)</f>
        <v>55.153915907168219</v>
      </c>
      <c r="T4848" s="3">
        <f>+MAX(CEILING(Tabella2026[[#This Row],[preDEF1]],1),1)</f>
        <v>56</v>
      </c>
      <c r="U4848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4848" s="21">
        <f>+Tabella2026[[#This Row],[DEF - n. card]]*(PLAFOND/N_TESSERE)</f>
        <v>28000</v>
      </c>
      <c r="W4848" s="18"/>
    </row>
    <row r="4849" spans="2:23" x14ac:dyDescent="0.25">
      <c r="B4849" s="1" t="s">
        <v>9836</v>
      </c>
      <c r="C4849" s="2">
        <v>103015</v>
      </c>
      <c r="D4849" s="1" t="s">
        <v>9837</v>
      </c>
      <c r="E4849" s="1" t="s">
        <v>18</v>
      </c>
      <c r="F4849" s="1" t="s">
        <v>648</v>
      </c>
      <c r="G4849" s="1" t="s">
        <v>4778</v>
      </c>
      <c r="H4849" s="1" t="s">
        <v>15835</v>
      </c>
      <c r="I4849" s="5">
        <v>1612</v>
      </c>
      <c r="J4849" s="5">
        <v>27444493</v>
      </c>
      <c r="K4849" s="3">
        <f>+Tabella2026[[#This Row],[POP_2024]]/SUM(Tabella2026[POP_2024])</f>
        <v>2.7348240001639537E-5</v>
      </c>
      <c r="L4849" s="3">
        <f>+Tabella2026[[#This Row],[INCIDENZA POPOLAZIONE]]*(PLAFOND/2)</f>
        <v>8051.3013453026788</v>
      </c>
      <c r="M4849" s="3">
        <f>+IFERROR(Tabella2026[[#This Row],[reddito_2024]]/Tabella2026[[#This Row],[POP_2024]],"")</f>
        <v>17025.119727047146</v>
      </c>
      <c r="N4849" s="3">
        <f>+IF(Tabella2026[[#This Row],[REDDITO COMPLESSIVO PROCAPITE]]&lt;media_aggr_reddito_pc,(media_aggr_reddito_pc-Tabella2026[[#This Row],[REDDITO COMPLESSIVO PROCAPITE]]),0)</f>
        <v>799.94633556159533</v>
      </c>
      <c r="O4849" s="3">
        <f>+Tabella2026[[#This Row],[DIFFERENZA REDDITO INFERIORE ALLA MEDIA DALLA MEDIA]]*Tabella2026[[#This Row],[POP_2024]]</f>
        <v>1289513.4929252916</v>
      </c>
      <c r="P4849" s="3">
        <f>+Tabella2026[[#This Row],[POPOLAZIONE PER DIFFERENZA ]]/SUM(Tabella2026[[POPOLAZIONE PER DIFFERENZA ]])</f>
        <v>1.144033295513701E-5</v>
      </c>
      <c r="Q4849" s="3">
        <f>+Tabella2026[[#This Row],[INCIDENZA POPOLAZIONE PER DIFFERENZA]]*(PLAFOND-SUM(Tabella2026[CONTRIBUTO SULLA BASE DELLA POPOLAZIONE]))</f>
        <v>3368.0254417426331</v>
      </c>
      <c r="R4849" s="3">
        <f>+Tabella2026[[#This Row],[CONTRIBUTO SULLA BASE DELLA POPOLAZIONE]]+Tabella2026[[#This Row],[CONTRIBUTO SULLA BASE DEL REDDITO]]</f>
        <v>11419.326787045313</v>
      </c>
      <c r="S4849" s="3">
        <f>+Tabella2026[[#This Row],[CONTRIBUTO TOTALE]]/(PLAFOND/N_TESSERE)</f>
        <v>22.838653574090625</v>
      </c>
      <c r="T4849" s="3">
        <f>+MAX(CEILING(Tabella2026[[#This Row],[preDEF1]],1),1)</f>
        <v>23</v>
      </c>
      <c r="U484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849" s="21">
        <f>+Tabella2026[[#This Row],[DEF - n. card]]*(PLAFOND/N_TESSERE)</f>
        <v>11500</v>
      </c>
      <c r="W4849" s="18"/>
    </row>
    <row r="4850" spans="2:23" x14ac:dyDescent="0.25">
      <c r="B4850" s="1" t="s">
        <v>9904</v>
      </c>
      <c r="C4850" s="2">
        <v>57021</v>
      </c>
      <c r="D4850" s="1" t="s">
        <v>9905</v>
      </c>
      <c r="E4850" s="1" t="s">
        <v>8</v>
      </c>
      <c r="F4850" s="1" t="s">
        <v>377</v>
      </c>
      <c r="G4850" s="1" t="s">
        <v>4778</v>
      </c>
      <c r="H4850" s="1" t="s">
        <v>15834</v>
      </c>
      <c r="I4850" s="5">
        <v>1611</v>
      </c>
      <c r="J4850" s="5">
        <v>22021328</v>
      </c>
      <c r="K4850" s="3">
        <f>+Tabella2026[[#This Row],[POP_2024]]/SUM(Tabella2026[POP_2024])</f>
        <v>2.7331274592209241E-5</v>
      </c>
      <c r="L4850" s="3">
        <f>+Tabella2026[[#This Row],[INCIDENZA POPOLAZIONE]]*(PLAFOND/2)</f>
        <v>8046.3067414904563</v>
      </c>
      <c r="M4850" s="3">
        <f>+IFERROR(Tabella2026[[#This Row],[reddito_2024]]/Tabella2026[[#This Row],[POP_2024]],"")</f>
        <v>13669.353196772192</v>
      </c>
      <c r="N4850" s="3">
        <f>+IF(Tabella2026[[#This Row],[REDDITO COMPLESSIVO PROCAPITE]]&lt;media_aggr_reddito_pc,(media_aggr_reddito_pc-Tabella2026[[#This Row],[REDDITO COMPLESSIVO PROCAPITE]]),0)</f>
        <v>4155.7128658365491</v>
      </c>
      <c r="O4850" s="3">
        <f>+Tabella2026[[#This Row],[DIFFERENZA REDDITO INFERIORE ALLA MEDIA DALLA MEDIA]]*Tabella2026[[#This Row],[POP_2024]]</f>
        <v>6694853.4268626804</v>
      </c>
      <c r="P4850" s="3">
        <f>+Tabella2026[[#This Row],[POPOLAZIONE PER DIFFERENZA ]]/SUM(Tabella2026[[POPOLAZIONE PER DIFFERENZA ]])</f>
        <v>5.939554158165479E-5</v>
      </c>
      <c r="Q4850" s="3">
        <f>+Tabella2026[[#This Row],[INCIDENZA POPOLAZIONE PER DIFFERENZA]]*(PLAFOND-SUM(Tabella2026[CONTRIBUTO SULLA BASE DELLA POPOLAZIONE]))</f>
        <v>17486.002894983056</v>
      </c>
      <c r="R4850" s="3">
        <f>+Tabella2026[[#This Row],[CONTRIBUTO SULLA BASE DELLA POPOLAZIONE]]+Tabella2026[[#This Row],[CONTRIBUTO SULLA BASE DEL REDDITO]]</f>
        <v>25532.30963647351</v>
      </c>
      <c r="S4850" s="3">
        <f>+Tabella2026[[#This Row],[CONTRIBUTO TOTALE]]/(PLAFOND/N_TESSERE)</f>
        <v>51.06461927294702</v>
      </c>
      <c r="T4850" s="3">
        <f>+MAX(CEILING(Tabella2026[[#This Row],[preDEF1]],1),1)</f>
        <v>52</v>
      </c>
      <c r="U4850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4850" s="21">
        <f>+Tabella2026[[#This Row],[DEF - n. card]]*(PLAFOND/N_TESSERE)</f>
        <v>26000</v>
      </c>
      <c r="W4850" s="18"/>
    </row>
    <row r="4851" spans="2:23" x14ac:dyDescent="0.25">
      <c r="B4851" s="1" t="s">
        <v>9702</v>
      </c>
      <c r="C4851" s="2">
        <v>60081</v>
      </c>
      <c r="D4851" s="1" t="s">
        <v>9703</v>
      </c>
      <c r="E4851" s="1" t="s">
        <v>8</v>
      </c>
      <c r="F4851" s="1" t="s">
        <v>397</v>
      </c>
      <c r="G4851" s="1" t="s">
        <v>4778</v>
      </c>
      <c r="H4851" s="1" t="s">
        <v>15834</v>
      </c>
      <c r="I4851" s="5">
        <v>1611</v>
      </c>
      <c r="J4851" s="5">
        <v>22771037</v>
      </c>
      <c r="K4851" s="3">
        <f>+Tabella2026[[#This Row],[POP_2024]]/SUM(Tabella2026[POP_2024])</f>
        <v>2.7331274592209241E-5</v>
      </c>
      <c r="L4851" s="3">
        <f>+Tabella2026[[#This Row],[INCIDENZA POPOLAZIONE]]*(PLAFOND/2)</f>
        <v>8046.3067414904563</v>
      </c>
      <c r="M4851" s="3">
        <f>+IFERROR(Tabella2026[[#This Row],[reddito_2024]]/Tabella2026[[#This Row],[POP_2024]],"")</f>
        <v>14134.72191185599</v>
      </c>
      <c r="N4851" s="3">
        <f>+IF(Tabella2026[[#This Row],[REDDITO COMPLESSIVO PROCAPITE]]&lt;media_aggr_reddito_pc,(media_aggr_reddito_pc-Tabella2026[[#This Row],[REDDITO COMPLESSIVO PROCAPITE]]),0)</f>
        <v>3690.3441507527514</v>
      </c>
      <c r="O4851" s="3">
        <f>+Tabella2026[[#This Row],[DIFFERENZA REDDITO INFERIORE ALLA MEDIA DALLA MEDIA]]*Tabella2026[[#This Row],[POP_2024]]</f>
        <v>5945144.4268626822</v>
      </c>
      <c r="P4851" s="3">
        <f>+Tabella2026[[#This Row],[POPOLAZIONE PER DIFFERENZA ]]/SUM(Tabella2026[[POPOLAZIONE PER DIFFERENZA ]])</f>
        <v>5.2744257491555159E-5</v>
      </c>
      <c r="Q4851" s="3">
        <f>+Tabella2026[[#This Row],[INCIDENZA POPOLAZIONE PER DIFFERENZA]]*(PLAFOND-SUM(Tabella2026[CONTRIBUTO SULLA BASE DELLA POPOLAZIONE]))</f>
        <v>15527.869847320782</v>
      </c>
      <c r="R4851" s="3">
        <f>+Tabella2026[[#This Row],[CONTRIBUTO SULLA BASE DELLA POPOLAZIONE]]+Tabella2026[[#This Row],[CONTRIBUTO SULLA BASE DEL REDDITO]]</f>
        <v>23574.176588811239</v>
      </c>
      <c r="S4851" s="3">
        <f>+Tabella2026[[#This Row],[CONTRIBUTO TOTALE]]/(PLAFOND/N_TESSERE)</f>
        <v>47.148353177622475</v>
      </c>
      <c r="T4851" s="3">
        <f>+MAX(CEILING(Tabella2026[[#This Row],[preDEF1]],1),1)</f>
        <v>48</v>
      </c>
      <c r="U4851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4851" s="21">
        <f>+Tabella2026[[#This Row],[DEF - n. card]]*(PLAFOND/N_TESSERE)</f>
        <v>24000</v>
      </c>
      <c r="W4851" s="18"/>
    </row>
    <row r="4852" spans="2:23" x14ac:dyDescent="0.25">
      <c r="B4852" s="1" t="s">
        <v>9732</v>
      </c>
      <c r="C4852" s="2">
        <v>1043</v>
      </c>
      <c r="D4852" s="1" t="s">
        <v>9733</v>
      </c>
      <c r="E4852" s="1" t="s">
        <v>18</v>
      </c>
      <c r="F4852" s="1" t="s">
        <v>17</v>
      </c>
      <c r="G4852" s="1" t="s">
        <v>4778</v>
      </c>
      <c r="H4852" s="1" t="s">
        <v>15835</v>
      </c>
      <c r="I4852" s="5">
        <v>1608</v>
      </c>
      <c r="J4852" s="5">
        <v>30771038</v>
      </c>
      <c r="K4852" s="3">
        <f>+Tabella2026[[#This Row],[POP_2024]]/SUM(Tabella2026[POP_2024])</f>
        <v>2.7280378363918348E-5</v>
      </c>
      <c r="L4852" s="3">
        <f>+Tabella2026[[#This Row],[INCIDENZA POPOLAZIONE]]*(PLAFOND/2)</f>
        <v>8031.3229300537887</v>
      </c>
      <c r="M4852" s="3">
        <f>+IFERROR(Tabella2026[[#This Row],[reddito_2024]]/Tabella2026[[#This Row],[POP_2024]],"")</f>
        <v>19136.217661691542</v>
      </c>
      <c r="N4852" s="3">
        <f>+IF(Tabella2026[[#This Row],[REDDITO COMPLESSIVO PROCAPITE]]&lt;media_aggr_reddito_pc,(media_aggr_reddito_pc-Tabella2026[[#This Row],[REDDITO COMPLESSIVO PROCAPITE]]),0)</f>
        <v>0</v>
      </c>
      <c r="O4852" s="3">
        <f>+Tabella2026[[#This Row],[DIFFERENZA REDDITO INFERIORE ALLA MEDIA DALLA MEDIA]]*Tabella2026[[#This Row],[POP_2024]]</f>
        <v>0</v>
      </c>
      <c r="P4852" s="3">
        <f>+Tabella2026[[#This Row],[POPOLAZIONE PER DIFFERENZA ]]/SUM(Tabella2026[[POPOLAZIONE PER DIFFERENZA ]])</f>
        <v>0</v>
      </c>
      <c r="Q4852" s="3">
        <f>+Tabella2026[[#This Row],[INCIDENZA POPOLAZIONE PER DIFFERENZA]]*(PLAFOND-SUM(Tabella2026[CONTRIBUTO SULLA BASE DELLA POPOLAZIONE]))</f>
        <v>0</v>
      </c>
      <c r="R4852" s="3">
        <f>+Tabella2026[[#This Row],[CONTRIBUTO SULLA BASE DELLA POPOLAZIONE]]+Tabella2026[[#This Row],[CONTRIBUTO SULLA BASE DEL REDDITO]]</f>
        <v>8031.3229300537887</v>
      </c>
      <c r="S4852" s="3">
        <f>+Tabella2026[[#This Row],[CONTRIBUTO TOTALE]]/(PLAFOND/N_TESSERE)</f>
        <v>16.062645860107576</v>
      </c>
      <c r="T4852" s="3">
        <f>+MAX(CEILING(Tabella2026[[#This Row],[preDEF1]],1),1)</f>
        <v>17</v>
      </c>
      <c r="U4852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52" s="21">
        <f>+Tabella2026[[#This Row],[DEF - n. card]]*(PLAFOND/N_TESSERE)</f>
        <v>8500</v>
      </c>
      <c r="W4852" s="18"/>
    </row>
    <row r="4853" spans="2:23" x14ac:dyDescent="0.25">
      <c r="B4853" s="1" t="s">
        <v>9624</v>
      </c>
      <c r="C4853" s="2">
        <v>78073</v>
      </c>
      <c r="D4853" s="1" t="s">
        <v>9625</v>
      </c>
      <c r="E4853" s="1" t="s">
        <v>61</v>
      </c>
      <c r="F4853" s="1" t="s">
        <v>178</v>
      </c>
      <c r="G4853" s="1" t="s">
        <v>4778</v>
      </c>
      <c r="H4853" s="1" t="s">
        <v>15836</v>
      </c>
      <c r="I4853" s="5">
        <v>1608</v>
      </c>
      <c r="J4853" s="5">
        <v>14423705</v>
      </c>
      <c r="K4853" s="3">
        <f>+Tabella2026[[#This Row],[POP_2024]]/SUM(Tabella2026[POP_2024])</f>
        <v>2.7280378363918348E-5</v>
      </c>
      <c r="L4853" s="3">
        <f>+Tabella2026[[#This Row],[INCIDENZA POPOLAZIONE]]*(PLAFOND/2)</f>
        <v>8031.3229300537887</v>
      </c>
      <c r="M4853" s="3">
        <f>+IFERROR(Tabella2026[[#This Row],[reddito_2024]]/Tabella2026[[#This Row],[POP_2024]],"")</f>
        <v>8969.9657960199002</v>
      </c>
      <c r="N4853" s="3">
        <f>+IF(Tabella2026[[#This Row],[REDDITO COMPLESSIVO PROCAPITE]]&lt;media_aggr_reddito_pc,(media_aggr_reddito_pc-Tabella2026[[#This Row],[REDDITO COMPLESSIVO PROCAPITE]]),0)</f>
        <v>8855.1002665888409</v>
      </c>
      <c r="O4853" s="3">
        <f>+Tabella2026[[#This Row],[DIFFERENZA REDDITO INFERIORE ALLA MEDIA DALLA MEDIA]]*Tabella2026[[#This Row],[POP_2024]]</f>
        <v>14239001.228674857</v>
      </c>
      <c r="P4853" s="3">
        <f>+Tabella2026[[#This Row],[POPOLAZIONE PER DIFFERENZA ]]/SUM(Tabella2026[[POPOLAZIONE PER DIFFERENZA ]])</f>
        <v>1.2632587087949373E-4</v>
      </c>
      <c r="Q4853" s="3">
        <f>+Tabella2026[[#This Row],[INCIDENZA POPOLAZIONE PER DIFFERENZA]]*(PLAFOND-SUM(Tabella2026[CONTRIBUTO SULLA BASE DELLA POPOLAZIONE]))</f>
        <v>37190.241642519948</v>
      </c>
      <c r="R4853" s="3">
        <f>+Tabella2026[[#This Row],[CONTRIBUTO SULLA BASE DELLA POPOLAZIONE]]+Tabella2026[[#This Row],[CONTRIBUTO SULLA BASE DEL REDDITO]]</f>
        <v>45221.564572573734</v>
      </c>
      <c r="S4853" s="3">
        <f>+Tabella2026[[#This Row],[CONTRIBUTO TOTALE]]/(PLAFOND/N_TESSERE)</f>
        <v>90.443129145147466</v>
      </c>
      <c r="T4853" s="3">
        <f>+MAX(CEILING(Tabella2026[[#This Row],[preDEF1]],1),1)</f>
        <v>91</v>
      </c>
      <c r="U4853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4853" s="21">
        <f>+Tabella2026[[#This Row],[DEF - n. card]]*(PLAFOND/N_TESSERE)</f>
        <v>45500</v>
      </c>
      <c r="W4853" s="18"/>
    </row>
    <row r="4854" spans="2:23" x14ac:dyDescent="0.25">
      <c r="B4854" s="1" t="s">
        <v>9696</v>
      </c>
      <c r="C4854" s="2">
        <v>21001</v>
      </c>
      <c r="D4854" s="1" t="s">
        <v>9697</v>
      </c>
      <c r="E4854" s="1" t="s">
        <v>99</v>
      </c>
      <c r="F4854" s="1" t="s">
        <v>110</v>
      </c>
      <c r="G4854" s="1" t="s">
        <v>4778</v>
      </c>
      <c r="H4854" s="1" t="s">
        <v>15835</v>
      </c>
      <c r="I4854" s="5">
        <v>1607</v>
      </c>
      <c r="J4854" s="5">
        <v>34787807</v>
      </c>
      <c r="K4854" s="3">
        <f>+Tabella2026[[#This Row],[POP_2024]]/SUM(Tabella2026[POP_2024])</f>
        <v>2.7263412954488048E-5</v>
      </c>
      <c r="L4854" s="3">
        <f>+Tabella2026[[#This Row],[INCIDENZA POPOLAZIONE]]*(PLAFOND/2)</f>
        <v>8026.3283262415653</v>
      </c>
      <c r="M4854" s="3">
        <f>+IFERROR(Tabella2026[[#This Row],[reddito_2024]]/Tabella2026[[#This Row],[POP_2024]],"")</f>
        <v>21647.67081518357</v>
      </c>
      <c r="N4854" s="3">
        <f>+IF(Tabella2026[[#This Row],[REDDITO COMPLESSIVO PROCAPITE]]&lt;media_aggr_reddito_pc,(media_aggr_reddito_pc-Tabella2026[[#This Row],[REDDITO COMPLESSIVO PROCAPITE]]),0)</f>
        <v>0</v>
      </c>
      <c r="O4854" s="3">
        <f>+Tabella2026[[#This Row],[DIFFERENZA REDDITO INFERIORE ALLA MEDIA DALLA MEDIA]]*Tabella2026[[#This Row],[POP_2024]]</f>
        <v>0</v>
      </c>
      <c r="P4854" s="3">
        <f>+Tabella2026[[#This Row],[POPOLAZIONE PER DIFFERENZA ]]/SUM(Tabella2026[[POPOLAZIONE PER DIFFERENZA ]])</f>
        <v>0</v>
      </c>
      <c r="Q4854" s="3">
        <f>+Tabella2026[[#This Row],[INCIDENZA POPOLAZIONE PER DIFFERENZA]]*(PLAFOND-SUM(Tabella2026[CONTRIBUTO SULLA BASE DELLA POPOLAZIONE]))</f>
        <v>0</v>
      </c>
      <c r="R4854" s="3">
        <f>+Tabella2026[[#This Row],[CONTRIBUTO SULLA BASE DELLA POPOLAZIONE]]+Tabella2026[[#This Row],[CONTRIBUTO SULLA BASE DEL REDDITO]]</f>
        <v>8026.3283262415653</v>
      </c>
      <c r="S4854" s="3">
        <f>+Tabella2026[[#This Row],[CONTRIBUTO TOTALE]]/(PLAFOND/N_TESSERE)</f>
        <v>16.05265665248313</v>
      </c>
      <c r="T4854" s="3">
        <f>+MAX(CEILING(Tabella2026[[#This Row],[preDEF1]],1),1)</f>
        <v>17</v>
      </c>
      <c r="U4854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54" s="21">
        <f>+Tabella2026[[#This Row],[DEF - n. card]]*(PLAFOND/N_TESSERE)</f>
        <v>8500</v>
      </c>
      <c r="W4854" s="18"/>
    </row>
    <row r="4855" spans="2:23" x14ac:dyDescent="0.25">
      <c r="B4855" s="1" t="s">
        <v>9842</v>
      </c>
      <c r="C4855" s="2">
        <v>3091</v>
      </c>
      <c r="D4855" s="1" t="s">
        <v>9843</v>
      </c>
      <c r="E4855" s="1" t="s">
        <v>18</v>
      </c>
      <c r="F4855" s="1" t="s">
        <v>114</v>
      </c>
      <c r="G4855" s="1" t="s">
        <v>4778</v>
      </c>
      <c r="H4855" s="1" t="s">
        <v>15835</v>
      </c>
      <c r="I4855" s="5">
        <v>1605</v>
      </c>
      <c r="J4855" s="5">
        <v>33882019</v>
      </c>
      <c r="K4855" s="3">
        <f>+Tabella2026[[#This Row],[POP_2024]]/SUM(Tabella2026[POP_2024])</f>
        <v>2.7229482135627456E-5</v>
      </c>
      <c r="L4855" s="3">
        <f>+Tabella2026[[#This Row],[INCIDENZA POPOLAZIONE]]*(PLAFOND/2)</f>
        <v>8016.3391186171211</v>
      </c>
      <c r="M4855" s="3">
        <f>+IFERROR(Tabella2026[[#This Row],[reddito_2024]]/Tabella2026[[#This Row],[POP_2024]],"")</f>
        <v>21110.292211838005</v>
      </c>
      <c r="N4855" s="3">
        <f>+IF(Tabella2026[[#This Row],[REDDITO COMPLESSIVO PROCAPITE]]&lt;media_aggr_reddito_pc,(media_aggr_reddito_pc-Tabella2026[[#This Row],[REDDITO COMPLESSIVO PROCAPITE]]),0)</f>
        <v>0</v>
      </c>
      <c r="O4855" s="3">
        <f>+Tabella2026[[#This Row],[DIFFERENZA REDDITO INFERIORE ALLA MEDIA DALLA MEDIA]]*Tabella2026[[#This Row],[POP_2024]]</f>
        <v>0</v>
      </c>
      <c r="P4855" s="3">
        <f>+Tabella2026[[#This Row],[POPOLAZIONE PER DIFFERENZA ]]/SUM(Tabella2026[[POPOLAZIONE PER DIFFERENZA ]])</f>
        <v>0</v>
      </c>
      <c r="Q4855" s="3">
        <f>+Tabella2026[[#This Row],[INCIDENZA POPOLAZIONE PER DIFFERENZA]]*(PLAFOND-SUM(Tabella2026[CONTRIBUTO SULLA BASE DELLA POPOLAZIONE]))</f>
        <v>0</v>
      </c>
      <c r="R4855" s="3">
        <f>+Tabella2026[[#This Row],[CONTRIBUTO SULLA BASE DELLA POPOLAZIONE]]+Tabella2026[[#This Row],[CONTRIBUTO SULLA BASE DEL REDDITO]]</f>
        <v>8016.3391186171211</v>
      </c>
      <c r="S4855" s="3">
        <f>+Tabella2026[[#This Row],[CONTRIBUTO TOTALE]]/(PLAFOND/N_TESSERE)</f>
        <v>16.032678237234244</v>
      </c>
      <c r="T4855" s="3">
        <f>+MAX(CEILING(Tabella2026[[#This Row],[preDEF1]],1),1)</f>
        <v>17</v>
      </c>
      <c r="U4855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55" s="21">
        <f>+Tabella2026[[#This Row],[DEF - n. card]]*(PLAFOND/N_TESSERE)</f>
        <v>8500</v>
      </c>
      <c r="W4855" s="18"/>
    </row>
    <row r="4856" spans="2:23" x14ac:dyDescent="0.25">
      <c r="B4856" s="1" t="s">
        <v>9946</v>
      </c>
      <c r="C4856" s="2">
        <v>52018</v>
      </c>
      <c r="D4856" s="1" t="s">
        <v>9947</v>
      </c>
      <c r="E4856" s="1" t="s">
        <v>30</v>
      </c>
      <c r="F4856" s="1" t="s">
        <v>283</v>
      </c>
      <c r="G4856" s="1" t="s">
        <v>4778</v>
      </c>
      <c r="H4856" s="1" t="s">
        <v>15834</v>
      </c>
      <c r="I4856" s="5">
        <v>1605</v>
      </c>
      <c r="J4856" s="5">
        <v>25047739</v>
      </c>
      <c r="K4856" s="3">
        <f>+Tabella2026[[#This Row],[POP_2024]]/SUM(Tabella2026[POP_2024])</f>
        <v>2.7229482135627456E-5</v>
      </c>
      <c r="L4856" s="3">
        <f>+Tabella2026[[#This Row],[INCIDENZA POPOLAZIONE]]*(PLAFOND/2)</f>
        <v>8016.3391186171211</v>
      </c>
      <c r="M4856" s="3">
        <f>+IFERROR(Tabella2026[[#This Row],[reddito_2024]]/Tabella2026[[#This Row],[POP_2024]],"")</f>
        <v>15606.067912772585</v>
      </c>
      <c r="N4856" s="3">
        <f>+IF(Tabella2026[[#This Row],[REDDITO COMPLESSIVO PROCAPITE]]&lt;media_aggr_reddito_pc,(media_aggr_reddito_pc-Tabella2026[[#This Row],[REDDITO COMPLESSIVO PROCAPITE]]),0)</f>
        <v>2218.9981498361558</v>
      </c>
      <c r="O4856" s="3">
        <f>+Tabella2026[[#This Row],[DIFFERENZA REDDITO INFERIORE ALLA MEDIA DALLA MEDIA]]*Tabella2026[[#This Row],[POP_2024]]</f>
        <v>3561492.0304870298</v>
      </c>
      <c r="P4856" s="3">
        <f>+Tabella2026[[#This Row],[POPOLAZIONE PER DIFFERENZA ]]/SUM(Tabella2026[[POPOLAZIONE PER DIFFERENZA ]])</f>
        <v>3.1596919977478008E-5</v>
      </c>
      <c r="Q4856" s="3">
        <f>+Tabella2026[[#This Row],[INCIDENZA POPOLAZIONE PER DIFFERENZA]]*(PLAFOND-SUM(Tabella2026[CONTRIBUTO SULLA BASE DELLA POPOLAZIONE]))</f>
        <v>9302.1095436795804</v>
      </c>
      <c r="R4856" s="3">
        <f>+Tabella2026[[#This Row],[CONTRIBUTO SULLA BASE DELLA POPOLAZIONE]]+Tabella2026[[#This Row],[CONTRIBUTO SULLA BASE DEL REDDITO]]</f>
        <v>17318.448662296702</v>
      </c>
      <c r="S4856" s="3">
        <f>+Tabella2026[[#This Row],[CONTRIBUTO TOTALE]]/(PLAFOND/N_TESSERE)</f>
        <v>34.636897324593406</v>
      </c>
      <c r="T4856" s="3">
        <f>+MAX(CEILING(Tabella2026[[#This Row],[preDEF1]],1),1)</f>
        <v>35</v>
      </c>
      <c r="U4856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4856" s="21">
        <f>+Tabella2026[[#This Row],[DEF - n. card]]*(PLAFOND/N_TESSERE)</f>
        <v>17500</v>
      </c>
      <c r="W4856" s="18"/>
    </row>
    <row r="4857" spans="2:23" x14ac:dyDescent="0.25">
      <c r="B4857" s="1" t="s">
        <v>9656</v>
      </c>
      <c r="C4857" s="2">
        <v>109032</v>
      </c>
      <c r="D4857" s="1" t="s">
        <v>9657</v>
      </c>
      <c r="E4857" s="1" t="s">
        <v>117</v>
      </c>
      <c r="F4857" s="1" t="s">
        <v>506</v>
      </c>
      <c r="G4857" s="1" t="s">
        <v>4778</v>
      </c>
      <c r="H4857" s="1" t="s">
        <v>15834</v>
      </c>
      <c r="I4857" s="5">
        <v>1604</v>
      </c>
      <c r="J4857" s="5">
        <v>26856158</v>
      </c>
      <c r="K4857" s="3">
        <f>+Tabella2026[[#This Row],[POP_2024]]/SUM(Tabella2026[POP_2024])</f>
        <v>2.7212516726197156E-5</v>
      </c>
      <c r="L4857" s="3">
        <f>+Tabella2026[[#This Row],[INCIDENZA POPOLAZIONE]]*(PLAFOND/2)</f>
        <v>8011.3445148048977</v>
      </c>
      <c r="M4857" s="3">
        <f>+IFERROR(Tabella2026[[#This Row],[reddito_2024]]/Tabella2026[[#This Row],[POP_2024]],"")</f>
        <v>16743.240648379051</v>
      </c>
      <c r="N4857" s="3">
        <f>+IF(Tabella2026[[#This Row],[REDDITO COMPLESSIVO PROCAPITE]]&lt;media_aggr_reddito_pc,(media_aggr_reddito_pc-Tabella2026[[#This Row],[REDDITO COMPLESSIVO PROCAPITE]]),0)</f>
        <v>1081.8254142296901</v>
      </c>
      <c r="O4857" s="3">
        <f>+Tabella2026[[#This Row],[DIFFERENZA REDDITO INFERIORE ALLA MEDIA DALLA MEDIA]]*Tabella2026[[#This Row],[POP_2024]]</f>
        <v>1735247.9644244229</v>
      </c>
      <c r="P4857" s="3">
        <f>+Tabella2026[[#This Row],[POPOLAZIONE PER DIFFERENZA ]]/SUM(Tabella2026[[POPOLAZIONE PER DIFFERENZA ]])</f>
        <v>1.5394809423594965E-5</v>
      </c>
      <c r="Q4857" s="3">
        <f>+Tabella2026[[#This Row],[INCIDENZA POPOLAZIONE PER DIFFERENZA]]*(PLAFOND-SUM(Tabella2026[CONTRIBUTO SULLA BASE DELLA POPOLAZIONE]))</f>
        <v>4532.2203481993083</v>
      </c>
      <c r="R4857" s="3">
        <f>+Tabella2026[[#This Row],[CONTRIBUTO SULLA BASE DELLA POPOLAZIONE]]+Tabella2026[[#This Row],[CONTRIBUTO SULLA BASE DEL REDDITO]]</f>
        <v>12543.564863004205</v>
      </c>
      <c r="S4857" s="3">
        <f>+Tabella2026[[#This Row],[CONTRIBUTO TOTALE]]/(PLAFOND/N_TESSERE)</f>
        <v>25.08712972600841</v>
      </c>
      <c r="T4857" s="3">
        <f>+MAX(CEILING(Tabella2026[[#This Row],[preDEF1]],1),1)</f>
        <v>26</v>
      </c>
      <c r="U4857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4857" s="21">
        <f>+Tabella2026[[#This Row],[DEF - n. card]]*(PLAFOND/N_TESSERE)</f>
        <v>13000</v>
      </c>
      <c r="W4857" s="18"/>
    </row>
    <row r="4858" spans="2:23" x14ac:dyDescent="0.25">
      <c r="B4858" s="1" t="s">
        <v>9814</v>
      </c>
      <c r="C4858" s="2">
        <v>102015</v>
      </c>
      <c r="D4858" s="1" t="s">
        <v>9815</v>
      </c>
      <c r="E4858" s="1" t="s">
        <v>61</v>
      </c>
      <c r="F4858" s="1" t="s">
        <v>607</v>
      </c>
      <c r="G4858" s="1" t="s">
        <v>4778</v>
      </c>
      <c r="H4858" s="1" t="s">
        <v>15836</v>
      </c>
      <c r="I4858" s="5">
        <v>1602</v>
      </c>
      <c r="J4858" s="5">
        <v>15517962</v>
      </c>
      <c r="K4858" s="3">
        <f>+Tabella2026[[#This Row],[POP_2024]]/SUM(Tabella2026[POP_2024])</f>
        <v>2.7178585907336563E-5</v>
      </c>
      <c r="L4858" s="3">
        <f>+Tabella2026[[#This Row],[INCIDENZA POPOLAZIONE]]*(PLAFOND/2)</f>
        <v>8001.3553071804536</v>
      </c>
      <c r="M4858" s="3">
        <f>+IFERROR(Tabella2026[[#This Row],[reddito_2024]]/Tabella2026[[#This Row],[POP_2024]],"")</f>
        <v>9686.6179775280907</v>
      </c>
      <c r="N4858" s="3">
        <f>+IF(Tabella2026[[#This Row],[REDDITO COMPLESSIVO PROCAPITE]]&lt;media_aggr_reddito_pc,(media_aggr_reddito_pc-Tabella2026[[#This Row],[REDDITO COMPLESSIVO PROCAPITE]]),0)</f>
        <v>8138.4480850806503</v>
      </c>
      <c r="O4858" s="3">
        <f>+Tabella2026[[#This Row],[DIFFERENZA REDDITO INFERIORE ALLA MEDIA DALLA MEDIA]]*Tabella2026[[#This Row],[POP_2024]]</f>
        <v>13037793.832299203</v>
      </c>
      <c r="P4858" s="3">
        <f>+Tabella2026[[#This Row],[POPOLAZIONE PER DIFFERENZA ]]/SUM(Tabella2026[[POPOLAZIONE PER DIFFERENZA ]])</f>
        <v>1.1566897381086656E-4</v>
      </c>
      <c r="Q4858" s="3">
        <f>+Tabella2026[[#This Row],[INCIDENZA POPOLAZIONE PER DIFFERENZA]]*(PLAFOND-SUM(Tabella2026[CONTRIBUTO SULLA BASE DELLA POPOLAZIONE]))</f>
        <v>34052.859138188891</v>
      </c>
      <c r="R4858" s="3">
        <f>+Tabella2026[[#This Row],[CONTRIBUTO SULLA BASE DELLA POPOLAZIONE]]+Tabella2026[[#This Row],[CONTRIBUTO SULLA BASE DEL REDDITO]]</f>
        <v>42054.214445369347</v>
      </c>
      <c r="S4858" s="3">
        <f>+Tabella2026[[#This Row],[CONTRIBUTO TOTALE]]/(PLAFOND/N_TESSERE)</f>
        <v>84.108428890738693</v>
      </c>
      <c r="T4858" s="3">
        <f>+MAX(CEILING(Tabella2026[[#This Row],[preDEF1]],1),1)</f>
        <v>85</v>
      </c>
      <c r="U4858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4858" s="21">
        <f>+Tabella2026[[#This Row],[DEF - n. card]]*(PLAFOND/N_TESSERE)</f>
        <v>42500</v>
      </c>
      <c r="W4858" s="18"/>
    </row>
    <row r="4859" spans="2:23" x14ac:dyDescent="0.25">
      <c r="B4859" s="1" t="s">
        <v>9816</v>
      </c>
      <c r="C4859" s="2">
        <v>6076</v>
      </c>
      <c r="D4859" s="1" t="s">
        <v>9817</v>
      </c>
      <c r="E4859" s="1" t="s">
        <v>18</v>
      </c>
      <c r="F4859" s="1" t="s">
        <v>138</v>
      </c>
      <c r="G4859" s="1" t="s">
        <v>4778</v>
      </c>
      <c r="H4859" s="1" t="s">
        <v>15835</v>
      </c>
      <c r="I4859" s="5">
        <v>1602</v>
      </c>
      <c r="J4859" s="5">
        <v>33190862</v>
      </c>
      <c r="K4859" s="3">
        <f>+Tabella2026[[#This Row],[POP_2024]]/SUM(Tabella2026[POP_2024])</f>
        <v>2.7178585907336563E-5</v>
      </c>
      <c r="L4859" s="3">
        <f>+Tabella2026[[#This Row],[INCIDENZA POPOLAZIONE]]*(PLAFOND/2)</f>
        <v>8001.3553071804536</v>
      </c>
      <c r="M4859" s="3">
        <f>+IFERROR(Tabella2026[[#This Row],[reddito_2024]]/Tabella2026[[#This Row],[POP_2024]],"")</f>
        <v>20718.390761548064</v>
      </c>
      <c r="N4859" s="3">
        <f>+IF(Tabella2026[[#This Row],[REDDITO COMPLESSIVO PROCAPITE]]&lt;media_aggr_reddito_pc,(media_aggr_reddito_pc-Tabella2026[[#This Row],[REDDITO COMPLESSIVO PROCAPITE]]),0)</f>
        <v>0</v>
      </c>
      <c r="O4859" s="3">
        <f>+Tabella2026[[#This Row],[DIFFERENZA REDDITO INFERIORE ALLA MEDIA DALLA MEDIA]]*Tabella2026[[#This Row],[POP_2024]]</f>
        <v>0</v>
      </c>
      <c r="P4859" s="3">
        <f>+Tabella2026[[#This Row],[POPOLAZIONE PER DIFFERENZA ]]/SUM(Tabella2026[[POPOLAZIONE PER DIFFERENZA ]])</f>
        <v>0</v>
      </c>
      <c r="Q4859" s="3">
        <f>+Tabella2026[[#This Row],[INCIDENZA POPOLAZIONE PER DIFFERENZA]]*(PLAFOND-SUM(Tabella2026[CONTRIBUTO SULLA BASE DELLA POPOLAZIONE]))</f>
        <v>0</v>
      </c>
      <c r="R4859" s="3">
        <f>+Tabella2026[[#This Row],[CONTRIBUTO SULLA BASE DELLA POPOLAZIONE]]+Tabella2026[[#This Row],[CONTRIBUTO SULLA BASE DEL REDDITO]]</f>
        <v>8001.3553071804536</v>
      </c>
      <c r="S4859" s="3">
        <f>+Tabella2026[[#This Row],[CONTRIBUTO TOTALE]]/(PLAFOND/N_TESSERE)</f>
        <v>16.002710614360907</v>
      </c>
      <c r="T4859" s="3">
        <f>+MAX(CEILING(Tabella2026[[#This Row],[preDEF1]],1),1)</f>
        <v>17</v>
      </c>
      <c r="U4859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59" s="21">
        <f>+Tabella2026[[#This Row],[DEF - n. card]]*(PLAFOND/N_TESSERE)</f>
        <v>8500</v>
      </c>
      <c r="W4859" s="18"/>
    </row>
    <row r="4860" spans="2:23" x14ac:dyDescent="0.25">
      <c r="B4860" s="1" t="s">
        <v>9736</v>
      </c>
      <c r="C4860" s="2">
        <v>30059</v>
      </c>
      <c r="D4860" s="1" t="s">
        <v>9737</v>
      </c>
      <c r="E4860" s="1" t="s">
        <v>48</v>
      </c>
      <c r="F4860" s="1" t="s">
        <v>120</v>
      </c>
      <c r="G4860" s="1" t="s">
        <v>4778</v>
      </c>
      <c r="H4860" s="1" t="s">
        <v>15835</v>
      </c>
      <c r="I4860" s="5">
        <v>1601</v>
      </c>
      <c r="J4860" s="5">
        <v>32612271</v>
      </c>
      <c r="K4860" s="3">
        <f>+Tabella2026[[#This Row],[POP_2024]]/SUM(Tabella2026[POP_2024])</f>
        <v>2.7161620497906264E-5</v>
      </c>
      <c r="L4860" s="3">
        <f>+Tabella2026[[#This Row],[INCIDENZA POPOLAZIONE]]*(PLAFOND/2)</f>
        <v>7996.360703368231</v>
      </c>
      <c r="M4860" s="3">
        <f>+IFERROR(Tabella2026[[#This Row],[reddito_2024]]/Tabella2026[[#This Row],[POP_2024]],"")</f>
        <v>20369.938163647719</v>
      </c>
      <c r="N4860" s="3">
        <f>+IF(Tabella2026[[#This Row],[REDDITO COMPLESSIVO PROCAPITE]]&lt;media_aggr_reddito_pc,(media_aggr_reddito_pc-Tabella2026[[#This Row],[REDDITO COMPLESSIVO PROCAPITE]]),0)</f>
        <v>0</v>
      </c>
      <c r="O4860" s="3">
        <f>+Tabella2026[[#This Row],[DIFFERENZA REDDITO INFERIORE ALLA MEDIA DALLA MEDIA]]*Tabella2026[[#This Row],[POP_2024]]</f>
        <v>0</v>
      </c>
      <c r="P4860" s="3">
        <f>+Tabella2026[[#This Row],[POPOLAZIONE PER DIFFERENZA ]]/SUM(Tabella2026[[POPOLAZIONE PER DIFFERENZA ]])</f>
        <v>0</v>
      </c>
      <c r="Q4860" s="3">
        <f>+Tabella2026[[#This Row],[INCIDENZA POPOLAZIONE PER DIFFERENZA]]*(PLAFOND-SUM(Tabella2026[CONTRIBUTO SULLA BASE DELLA POPOLAZIONE]))</f>
        <v>0</v>
      </c>
      <c r="R4860" s="3">
        <f>+Tabella2026[[#This Row],[CONTRIBUTO SULLA BASE DELLA POPOLAZIONE]]+Tabella2026[[#This Row],[CONTRIBUTO SULLA BASE DEL REDDITO]]</f>
        <v>7996.360703368231</v>
      </c>
      <c r="S4860" s="3">
        <f>+Tabella2026[[#This Row],[CONTRIBUTO TOTALE]]/(PLAFOND/N_TESSERE)</f>
        <v>15.992721406736463</v>
      </c>
      <c r="T4860" s="3">
        <f>+MAX(CEILING(Tabella2026[[#This Row],[preDEF1]],1),1)</f>
        <v>16</v>
      </c>
      <c r="U4860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60" s="21">
        <f>+Tabella2026[[#This Row],[DEF - n. card]]*(PLAFOND/N_TESSERE)</f>
        <v>8000</v>
      </c>
      <c r="W4860" s="18"/>
    </row>
    <row r="4861" spans="2:23" x14ac:dyDescent="0.25">
      <c r="B4861" s="1" t="s">
        <v>9834</v>
      </c>
      <c r="C4861" s="2">
        <v>18155</v>
      </c>
      <c r="D4861" s="1" t="s">
        <v>9835</v>
      </c>
      <c r="E4861" s="1" t="s">
        <v>12</v>
      </c>
      <c r="F4861" s="1" t="s">
        <v>195</v>
      </c>
      <c r="G4861" s="1" t="s">
        <v>4778</v>
      </c>
      <c r="H4861" s="1" t="s">
        <v>15835</v>
      </c>
      <c r="I4861" s="5">
        <v>1601</v>
      </c>
      <c r="J4861" s="5">
        <v>33060910</v>
      </c>
      <c r="K4861" s="3">
        <f>+Tabella2026[[#This Row],[POP_2024]]/SUM(Tabella2026[POP_2024])</f>
        <v>2.7161620497906264E-5</v>
      </c>
      <c r="L4861" s="3">
        <f>+Tabella2026[[#This Row],[INCIDENZA POPOLAZIONE]]*(PLAFOND/2)</f>
        <v>7996.360703368231</v>
      </c>
      <c r="M4861" s="3">
        <f>+IFERROR(Tabella2026[[#This Row],[reddito_2024]]/Tabella2026[[#This Row],[POP_2024]],"")</f>
        <v>20650.162398500936</v>
      </c>
      <c r="N4861" s="3">
        <f>+IF(Tabella2026[[#This Row],[REDDITO COMPLESSIVO PROCAPITE]]&lt;media_aggr_reddito_pc,(media_aggr_reddito_pc-Tabella2026[[#This Row],[REDDITO COMPLESSIVO PROCAPITE]]),0)</f>
        <v>0</v>
      </c>
      <c r="O4861" s="3">
        <f>+Tabella2026[[#This Row],[DIFFERENZA REDDITO INFERIORE ALLA MEDIA DALLA MEDIA]]*Tabella2026[[#This Row],[POP_2024]]</f>
        <v>0</v>
      </c>
      <c r="P4861" s="3">
        <f>+Tabella2026[[#This Row],[POPOLAZIONE PER DIFFERENZA ]]/SUM(Tabella2026[[POPOLAZIONE PER DIFFERENZA ]])</f>
        <v>0</v>
      </c>
      <c r="Q4861" s="3">
        <f>+Tabella2026[[#This Row],[INCIDENZA POPOLAZIONE PER DIFFERENZA]]*(PLAFOND-SUM(Tabella2026[CONTRIBUTO SULLA BASE DELLA POPOLAZIONE]))</f>
        <v>0</v>
      </c>
      <c r="R4861" s="3">
        <f>+Tabella2026[[#This Row],[CONTRIBUTO SULLA BASE DELLA POPOLAZIONE]]+Tabella2026[[#This Row],[CONTRIBUTO SULLA BASE DEL REDDITO]]</f>
        <v>7996.360703368231</v>
      </c>
      <c r="S4861" s="3">
        <f>+Tabella2026[[#This Row],[CONTRIBUTO TOTALE]]/(PLAFOND/N_TESSERE)</f>
        <v>15.992721406736463</v>
      </c>
      <c r="T4861" s="3">
        <f>+MAX(CEILING(Tabella2026[[#This Row],[preDEF1]],1),1)</f>
        <v>16</v>
      </c>
      <c r="U4861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61" s="21">
        <f>+Tabella2026[[#This Row],[DEF - n. card]]*(PLAFOND/N_TESSERE)</f>
        <v>8000</v>
      </c>
      <c r="W4861" s="18"/>
    </row>
    <row r="4862" spans="2:23" x14ac:dyDescent="0.25">
      <c r="B4862" s="1" t="s">
        <v>9756</v>
      </c>
      <c r="C4862" s="2">
        <v>60016</v>
      </c>
      <c r="D4862" s="1" t="s">
        <v>9757</v>
      </c>
      <c r="E4862" s="1" t="s">
        <v>8</v>
      </c>
      <c r="F4862" s="1" t="s">
        <v>397</v>
      </c>
      <c r="G4862" s="1" t="s">
        <v>4778</v>
      </c>
      <c r="H4862" s="1" t="s">
        <v>15834</v>
      </c>
      <c r="I4862" s="5">
        <v>1598</v>
      </c>
      <c r="J4862" s="5">
        <v>21678832</v>
      </c>
      <c r="K4862" s="3">
        <f>+Tabella2026[[#This Row],[POP_2024]]/SUM(Tabella2026[POP_2024])</f>
        <v>2.7110724269615371E-5</v>
      </c>
      <c r="L4862" s="3">
        <f>+Tabella2026[[#This Row],[INCIDENZA POPOLAZIONE]]*(PLAFOND/2)</f>
        <v>7981.3768919315635</v>
      </c>
      <c r="M4862" s="3">
        <f>+IFERROR(Tabella2026[[#This Row],[reddito_2024]]/Tabella2026[[#This Row],[POP_2024]],"")</f>
        <v>13566.227784730914</v>
      </c>
      <c r="N4862" s="3">
        <f>+IF(Tabella2026[[#This Row],[REDDITO COMPLESSIVO PROCAPITE]]&lt;media_aggr_reddito_pc,(media_aggr_reddito_pc-Tabella2026[[#This Row],[REDDITO COMPLESSIVO PROCAPITE]]),0)</f>
        <v>4258.8382778778268</v>
      </c>
      <c r="O4862" s="3">
        <f>+Tabella2026[[#This Row],[DIFFERENZA REDDITO INFERIORE ALLA MEDIA DALLA MEDIA]]*Tabella2026[[#This Row],[POP_2024]]</f>
        <v>6805623.5680487677</v>
      </c>
      <c r="P4862" s="3">
        <f>+Tabella2026[[#This Row],[POPOLAZIONE PER DIFFERENZA ]]/SUM(Tabella2026[[POPOLAZIONE PER DIFFERENZA ]])</f>
        <v>6.0378274452314089E-5</v>
      </c>
      <c r="Q4862" s="3">
        <f>+Tabella2026[[#This Row],[INCIDENZA POPOLAZIONE PER DIFFERENZA]]*(PLAFOND-SUM(Tabella2026[CONTRIBUTO SULLA BASE DELLA POPOLAZIONE]))</f>
        <v>17775.318715055502</v>
      </c>
      <c r="R4862" s="3">
        <f>+Tabella2026[[#This Row],[CONTRIBUTO SULLA BASE DELLA POPOLAZIONE]]+Tabella2026[[#This Row],[CONTRIBUTO SULLA BASE DEL REDDITO]]</f>
        <v>25756.695606987065</v>
      </c>
      <c r="S4862" s="3">
        <f>+Tabella2026[[#This Row],[CONTRIBUTO TOTALE]]/(PLAFOND/N_TESSERE)</f>
        <v>51.513391213974131</v>
      </c>
      <c r="T4862" s="3">
        <f>+MAX(CEILING(Tabella2026[[#This Row],[preDEF1]],1),1)</f>
        <v>52</v>
      </c>
      <c r="U4862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4862" s="21">
        <f>+Tabella2026[[#This Row],[DEF - n. card]]*(PLAFOND/N_TESSERE)</f>
        <v>26000</v>
      </c>
      <c r="W4862" s="18"/>
    </row>
    <row r="4863" spans="2:23" x14ac:dyDescent="0.25">
      <c r="B4863" s="1" t="s">
        <v>9846</v>
      </c>
      <c r="C4863" s="2">
        <v>4189</v>
      </c>
      <c r="D4863" s="1" t="s">
        <v>9847</v>
      </c>
      <c r="E4863" s="1" t="s">
        <v>18</v>
      </c>
      <c r="F4863" s="1" t="s">
        <v>263</v>
      </c>
      <c r="G4863" s="1" t="s">
        <v>4778</v>
      </c>
      <c r="H4863" s="1" t="s">
        <v>15835</v>
      </c>
      <c r="I4863" s="5">
        <v>1596</v>
      </c>
      <c r="J4863" s="5">
        <v>29473011</v>
      </c>
      <c r="K4863" s="3">
        <f>+Tabella2026[[#This Row],[POP_2024]]/SUM(Tabella2026[POP_2024])</f>
        <v>2.7076793450754779E-5</v>
      </c>
      <c r="L4863" s="3">
        <f>+Tabella2026[[#This Row],[INCIDENZA POPOLAZIONE]]*(PLAFOND/2)</f>
        <v>7971.3876843071184</v>
      </c>
      <c r="M4863" s="3">
        <f>+IFERROR(Tabella2026[[#This Row],[reddito_2024]]/Tabella2026[[#This Row],[POP_2024]],"")</f>
        <v>18466.79887218045</v>
      </c>
      <c r="N4863" s="3">
        <f>+IF(Tabella2026[[#This Row],[REDDITO COMPLESSIVO PROCAPITE]]&lt;media_aggr_reddito_pc,(media_aggr_reddito_pc-Tabella2026[[#This Row],[REDDITO COMPLESSIVO PROCAPITE]]),0)</f>
        <v>0</v>
      </c>
      <c r="O4863" s="3">
        <f>+Tabella2026[[#This Row],[DIFFERENZA REDDITO INFERIORE ALLA MEDIA DALLA MEDIA]]*Tabella2026[[#This Row],[POP_2024]]</f>
        <v>0</v>
      </c>
      <c r="P4863" s="3">
        <f>+Tabella2026[[#This Row],[POPOLAZIONE PER DIFFERENZA ]]/SUM(Tabella2026[[POPOLAZIONE PER DIFFERENZA ]])</f>
        <v>0</v>
      </c>
      <c r="Q4863" s="3">
        <f>+Tabella2026[[#This Row],[INCIDENZA POPOLAZIONE PER DIFFERENZA]]*(PLAFOND-SUM(Tabella2026[CONTRIBUTO SULLA BASE DELLA POPOLAZIONE]))</f>
        <v>0</v>
      </c>
      <c r="R4863" s="3">
        <f>+Tabella2026[[#This Row],[CONTRIBUTO SULLA BASE DELLA POPOLAZIONE]]+Tabella2026[[#This Row],[CONTRIBUTO SULLA BASE DEL REDDITO]]</f>
        <v>7971.3876843071184</v>
      </c>
      <c r="S4863" s="3">
        <f>+Tabella2026[[#This Row],[CONTRIBUTO TOTALE]]/(PLAFOND/N_TESSERE)</f>
        <v>15.942775368614237</v>
      </c>
      <c r="T4863" s="3">
        <f>+MAX(CEILING(Tabella2026[[#This Row],[preDEF1]],1),1)</f>
        <v>16</v>
      </c>
      <c r="U4863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63" s="21">
        <f>+Tabella2026[[#This Row],[DEF - n. card]]*(PLAFOND/N_TESSERE)</f>
        <v>8000</v>
      </c>
      <c r="W4863" s="18"/>
    </row>
    <row r="4864" spans="2:23" x14ac:dyDescent="0.25">
      <c r="B4864" s="1" t="s">
        <v>10120</v>
      </c>
      <c r="C4864" s="2">
        <v>2131</v>
      </c>
      <c r="D4864" s="1" t="s">
        <v>10121</v>
      </c>
      <c r="E4864" s="1" t="s">
        <v>18</v>
      </c>
      <c r="F4864" s="1" t="s">
        <v>381</v>
      </c>
      <c r="G4864" s="1" t="s">
        <v>4778</v>
      </c>
      <c r="H4864" s="1" t="s">
        <v>15835</v>
      </c>
      <c r="I4864" s="5">
        <v>1596</v>
      </c>
      <c r="J4864" s="5">
        <v>24021477</v>
      </c>
      <c r="K4864" s="3">
        <f>+Tabella2026[[#This Row],[POP_2024]]/SUM(Tabella2026[POP_2024])</f>
        <v>2.7076793450754779E-5</v>
      </c>
      <c r="L4864" s="3">
        <f>+Tabella2026[[#This Row],[INCIDENZA POPOLAZIONE]]*(PLAFOND/2)</f>
        <v>7971.3876843071184</v>
      </c>
      <c r="M4864" s="3">
        <f>+IFERROR(Tabella2026[[#This Row],[reddito_2024]]/Tabella2026[[#This Row],[POP_2024]],"")</f>
        <v>15051.050751879699</v>
      </c>
      <c r="N4864" s="3">
        <f>+IF(Tabella2026[[#This Row],[REDDITO COMPLESSIVO PROCAPITE]]&lt;media_aggr_reddito_pc,(media_aggr_reddito_pc-Tabella2026[[#This Row],[REDDITO COMPLESSIVO PROCAPITE]]),0)</f>
        <v>2774.0153107290425</v>
      </c>
      <c r="O4864" s="3">
        <f>+Tabella2026[[#This Row],[DIFFERENZA REDDITO INFERIORE ALLA MEDIA DALLA MEDIA]]*Tabella2026[[#This Row],[POP_2024]]</f>
        <v>4427328.4359235521</v>
      </c>
      <c r="P4864" s="3">
        <f>+Tabella2026[[#This Row],[POPOLAZIONE PER DIFFERENZA ]]/SUM(Tabella2026[[POPOLAZIONE PER DIFFERENZA ]])</f>
        <v>3.9278465628002415E-5</v>
      </c>
      <c r="Q4864" s="3">
        <f>+Tabella2026[[#This Row],[INCIDENZA POPOLAZIONE PER DIFFERENZA]]*(PLAFOND-SUM(Tabella2026[CONTRIBUTO SULLA BASE DELLA POPOLAZIONE]))</f>
        <v>11563.550822034736</v>
      </c>
      <c r="R4864" s="3">
        <f>+Tabella2026[[#This Row],[CONTRIBUTO SULLA BASE DELLA POPOLAZIONE]]+Tabella2026[[#This Row],[CONTRIBUTO SULLA BASE DEL REDDITO]]</f>
        <v>19534.938506341856</v>
      </c>
      <c r="S4864" s="3">
        <f>+Tabella2026[[#This Row],[CONTRIBUTO TOTALE]]/(PLAFOND/N_TESSERE)</f>
        <v>39.069877012683712</v>
      </c>
      <c r="T4864" s="3">
        <f>+MAX(CEILING(Tabella2026[[#This Row],[preDEF1]],1),1)</f>
        <v>40</v>
      </c>
      <c r="U4864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4864" s="21">
        <f>+Tabella2026[[#This Row],[DEF - n. card]]*(PLAFOND/N_TESSERE)</f>
        <v>20000</v>
      </c>
      <c r="W4864" s="18"/>
    </row>
    <row r="4865" spans="2:23" x14ac:dyDescent="0.25">
      <c r="B4865" s="1" t="s">
        <v>9746</v>
      </c>
      <c r="C4865" s="2">
        <v>31001</v>
      </c>
      <c r="D4865" s="1" t="s">
        <v>9747</v>
      </c>
      <c r="E4865" s="1" t="s">
        <v>48</v>
      </c>
      <c r="F4865" s="1" t="s">
        <v>562</v>
      </c>
      <c r="G4865" s="1" t="s">
        <v>4778</v>
      </c>
      <c r="H4865" s="1" t="s">
        <v>15835</v>
      </c>
      <c r="I4865" s="5">
        <v>1593</v>
      </c>
      <c r="J4865" s="5">
        <v>34581957</v>
      </c>
      <c r="K4865" s="3">
        <f>+Tabella2026[[#This Row],[POP_2024]]/SUM(Tabella2026[POP_2024])</f>
        <v>2.7025897222463886E-5</v>
      </c>
      <c r="L4865" s="3">
        <f>+Tabella2026[[#This Row],[INCIDENZA POPOLAZIONE]]*(PLAFOND/2)</f>
        <v>7956.4038728704509</v>
      </c>
      <c r="M4865" s="3">
        <f>+IFERROR(Tabella2026[[#This Row],[reddito_2024]]/Tabella2026[[#This Row],[POP_2024]],"")</f>
        <v>21708.698681732581</v>
      </c>
      <c r="N4865" s="3">
        <f>+IF(Tabella2026[[#This Row],[REDDITO COMPLESSIVO PROCAPITE]]&lt;media_aggr_reddito_pc,(media_aggr_reddito_pc-Tabella2026[[#This Row],[REDDITO COMPLESSIVO PROCAPITE]]),0)</f>
        <v>0</v>
      </c>
      <c r="O4865" s="3">
        <f>+Tabella2026[[#This Row],[DIFFERENZA REDDITO INFERIORE ALLA MEDIA DALLA MEDIA]]*Tabella2026[[#This Row],[POP_2024]]</f>
        <v>0</v>
      </c>
      <c r="P4865" s="3">
        <f>+Tabella2026[[#This Row],[POPOLAZIONE PER DIFFERENZA ]]/SUM(Tabella2026[[POPOLAZIONE PER DIFFERENZA ]])</f>
        <v>0</v>
      </c>
      <c r="Q4865" s="3">
        <f>+Tabella2026[[#This Row],[INCIDENZA POPOLAZIONE PER DIFFERENZA]]*(PLAFOND-SUM(Tabella2026[CONTRIBUTO SULLA BASE DELLA POPOLAZIONE]))</f>
        <v>0</v>
      </c>
      <c r="R4865" s="3">
        <f>+Tabella2026[[#This Row],[CONTRIBUTO SULLA BASE DELLA POPOLAZIONE]]+Tabella2026[[#This Row],[CONTRIBUTO SULLA BASE DEL REDDITO]]</f>
        <v>7956.4038728704509</v>
      </c>
      <c r="S4865" s="3">
        <f>+Tabella2026[[#This Row],[CONTRIBUTO TOTALE]]/(PLAFOND/N_TESSERE)</f>
        <v>15.912807745740901</v>
      </c>
      <c r="T4865" s="3">
        <f>+MAX(CEILING(Tabella2026[[#This Row],[preDEF1]],1),1)</f>
        <v>16</v>
      </c>
      <c r="U4865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65" s="21">
        <f>+Tabella2026[[#This Row],[DEF - n. card]]*(PLAFOND/N_TESSERE)</f>
        <v>8000</v>
      </c>
      <c r="W4865" s="18"/>
    </row>
    <row r="4866" spans="2:23" x14ac:dyDescent="0.25">
      <c r="B4866" s="1" t="s">
        <v>9794</v>
      </c>
      <c r="C4866" s="2">
        <v>19075</v>
      </c>
      <c r="D4866" s="1" t="s">
        <v>9795</v>
      </c>
      <c r="E4866" s="1" t="s">
        <v>12</v>
      </c>
      <c r="F4866" s="1" t="s">
        <v>193</v>
      </c>
      <c r="G4866" s="1" t="s">
        <v>4778</v>
      </c>
      <c r="H4866" s="1" t="s">
        <v>15835</v>
      </c>
      <c r="I4866" s="5">
        <v>1589</v>
      </c>
      <c r="J4866" s="5">
        <v>26921571</v>
      </c>
      <c r="K4866" s="3">
        <f>+Tabella2026[[#This Row],[POP_2024]]/SUM(Tabella2026[POP_2024])</f>
        <v>2.6958035584742694E-5</v>
      </c>
      <c r="L4866" s="3">
        <f>+Tabella2026[[#This Row],[INCIDENZA POPOLAZIONE]]*(PLAFOND/2)</f>
        <v>7936.4254576215608</v>
      </c>
      <c r="M4866" s="3">
        <f>+IFERROR(Tabella2026[[#This Row],[reddito_2024]]/Tabella2026[[#This Row],[POP_2024]],"")</f>
        <v>16942.461296412839</v>
      </c>
      <c r="N4866" s="3">
        <f>+IF(Tabella2026[[#This Row],[REDDITO COMPLESSIVO PROCAPITE]]&lt;media_aggr_reddito_pc,(media_aggr_reddito_pc-Tabella2026[[#This Row],[REDDITO COMPLESSIVO PROCAPITE]]),0)</f>
        <v>882.6047661959019</v>
      </c>
      <c r="O4866" s="3">
        <f>+Tabella2026[[#This Row],[DIFFERENZA REDDITO INFERIORE ALLA MEDIA DALLA MEDIA]]*Tabella2026[[#This Row],[POP_2024]]</f>
        <v>1402458.9734852882</v>
      </c>
      <c r="P4866" s="3">
        <f>+Tabella2026[[#This Row],[POPOLAZIONE PER DIFFERENZA ]]/SUM(Tabella2026[[POPOLAZIONE PER DIFFERENZA ]])</f>
        <v>1.2442365047451981E-5</v>
      </c>
      <c r="Q4866" s="3">
        <f>+Tabella2026[[#This Row],[INCIDENZA POPOLAZIONE PER DIFFERENZA]]*(PLAFOND-SUM(Tabella2026[CONTRIBUTO SULLA BASE DELLA POPOLAZIONE]))</f>
        <v>3663.0229381960921</v>
      </c>
      <c r="R4866" s="3">
        <f>+Tabella2026[[#This Row],[CONTRIBUTO SULLA BASE DELLA POPOLAZIONE]]+Tabella2026[[#This Row],[CONTRIBUTO SULLA BASE DEL REDDITO]]</f>
        <v>11599.448395817653</v>
      </c>
      <c r="S4866" s="3">
        <f>+Tabella2026[[#This Row],[CONTRIBUTO TOTALE]]/(PLAFOND/N_TESSERE)</f>
        <v>23.198896791635306</v>
      </c>
      <c r="T4866" s="3">
        <f>+MAX(CEILING(Tabella2026[[#This Row],[preDEF1]],1),1)</f>
        <v>24</v>
      </c>
      <c r="U4866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866" s="21">
        <f>+Tabella2026[[#This Row],[DEF - n. card]]*(PLAFOND/N_TESSERE)</f>
        <v>12000</v>
      </c>
      <c r="W4866" s="18"/>
    </row>
    <row r="4867" spans="2:23" x14ac:dyDescent="0.25">
      <c r="B4867" s="1" t="s">
        <v>9644</v>
      </c>
      <c r="C4867" s="2">
        <v>117010</v>
      </c>
      <c r="D4867" s="1" t="s">
        <v>9645</v>
      </c>
      <c r="E4867" s="1" t="s">
        <v>76</v>
      </c>
      <c r="F4867" s="1" t="s">
        <v>15839</v>
      </c>
      <c r="G4867" s="1" t="s">
        <v>4778</v>
      </c>
      <c r="H4867" s="1" t="s">
        <v>15836</v>
      </c>
      <c r="I4867" s="5">
        <v>1588</v>
      </c>
      <c r="J4867" s="5">
        <v>21445329</v>
      </c>
      <c r="K4867" s="3">
        <f>+Tabella2026[[#This Row],[POP_2024]]/SUM(Tabella2026[POP_2024])</f>
        <v>2.6941070175312398E-5</v>
      </c>
      <c r="L4867" s="3">
        <f>+Tabella2026[[#This Row],[INCIDENZA POPOLAZIONE]]*(PLAFOND/2)</f>
        <v>7931.4308538093383</v>
      </c>
      <c r="M4867" s="3">
        <f>+IFERROR(Tabella2026[[#This Row],[reddito_2024]]/Tabella2026[[#This Row],[POP_2024]],"")</f>
        <v>13504.61523929471</v>
      </c>
      <c r="N4867" s="3">
        <f>+IF(Tabella2026[[#This Row],[REDDITO COMPLESSIVO PROCAPITE]]&lt;media_aggr_reddito_pc,(media_aggr_reddito_pc-Tabella2026[[#This Row],[REDDITO COMPLESSIVO PROCAPITE]]),0)</f>
        <v>4320.4508233140314</v>
      </c>
      <c r="O4867" s="3">
        <f>+Tabella2026[[#This Row],[DIFFERENZA REDDITO INFERIORE ALLA MEDIA DALLA MEDIA]]*Tabella2026[[#This Row],[POP_2024]]</f>
        <v>6860875.9074226823</v>
      </c>
      <c r="P4867" s="3">
        <f>+Tabella2026[[#This Row],[POPOLAZIONE PER DIFFERENZA ]]/SUM(Tabella2026[[POPOLAZIONE PER DIFFERENZA ]])</f>
        <v>6.0868463320019429E-5</v>
      </c>
      <c r="Q4867" s="3">
        <f>+Tabella2026[[#This Row],[INCIDENZA POPOLAZIONE PER DIFFERENZA]]*(PLAFOND-SUM(Tabella2026[CONTRIBUTO SULLA BASE DELLA POPOLAZIONE]))</f>
        <v>17919.629950066301</v>
      </c>
      <c r="R4867" s="3">
        <f>+Tabella2026[[#This Row],[CONTRIBUTO SULLA BASE DELLA POPOLAZIONE]]+Tabella2026[[#This Row],[CONTRIBUTO SULLA BASE DEL REDDITO]]</f>
        <v>25851.06080387564</v>
      </c>
      <c r="S4867" s="3">
        <f>+Tabella2026[[#This Row],[CONTRIBUTO TOTALE]]/(PLAFOND/N_TESSERE)</f>
        <v>51.70212160775128</v>
      </c>
      <c r="T4867" s="3">
        <f>+MAX(CEILING(Tabella2026[[#This Row],[preDEF1]],1),1)</f>
        <v>52</v>
      </c>
      <c r="U4867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4867" s="21">
        <f>+Tabella2026[[#This Row],[DEF - n. card]]*(PLAFOND/N_TESSERE)</f>
        <v>26000</v>
      </c>
      <c r="W4867" s="18"/>
    </row>
    <row r="4868" spans="2:23" x14ac:dyDescent="0.25">
      <c r="B4868" s="1" t="s">
        <v>9678</v>
      </c>
      <c r="C4868" s="2">
        <v>50034</v>
      </c>
      <c r="D4868" s="1" t="s">
        <v>9679</v>
      </c>
      <c r="E4868" s="1" t="s">
        <v>30</v>
      </c>
      <c r="F4868" s="1" t="s">
        <v>144</v>
      </c>
      <c r="G4868" s="1" t="s">
        <v>4778</v>
      </c>
      <c r="H4868" s="1" t="s">
        <v>15834</v>
      </c>
      <c r="I4868" s="5">
        <v>1588</v>
      </c>
      <c r="J4868" s="5">
        <v>25641456</v>
      </c>
      <c r="K4868" s="3">
        <f>+Tabella2026[[#This Row],[POP_2024]]/SUM(Tabella2026[POP_2024])</f>
        <v>2.6941070175312398E-5</v>
      </c>
      <c r="L4868" s="3">
        <f>+Tabella2026[[#This Row],[INCIDENZA POPOLAZIONE]]*(PLAFOND/2)</f>
        <v>7931.4308538093383</v>
      </c>
      <c r="M4868" s="3">
        <f>+IFERROR(Tabella2026[[#This Row],[reddito_2024]]/Tabella2026[[#This Row],[POP_2024]],"")</f>
        <v>16147.012594458438</v>
      </c>
      <c r="N4868" s="3">
        <f>+IF(Tabella2026[[#This Row],[REDDITO COMPLESSIVO PROCAPITE]]&lt;media_aggr_reddito_pc,(media_aggr_reddito_pc-Tabella2026[[#This Row],[REDDITO COMPLESSIVO PROCAPITE]]),0)</f>
        <v>1678.0534681503032</v>
      </c>
      <c r="O4868" s="3">
        <f>+Tabella2026[[#This Row],[DIFFERENZA REDDITO INFERIORE ALLA MEDIA DALLA MEDIA]]*Tabella2026[[#This Row],[POP_2024]]</f>
        <v>2664748.9074226813</v>
      </c>
      <c r="P4868" s="3">
        <f>+Tabella2026[[#This Row],[POPOLAZIONE PER DIFFERENZA ]]/SUM(Tabella2026[[POPOLAZIONE PER DIFFERENZA ]])</f>
        <v>2.3641175458812541E-5</v>
      </c>
      <c r="Q4868" s="3">
        <f>+Tabella2026[[#This Row],[INCIDENZA POPOLAZIONE PER DIFFERENZA]]*(PLAFOND-SUM(Tabella2026[CONTRIBUTO SULLA BASE DELLA POPOLAZIONE]))</f>
        <v>6959.9443241928466</v>
      </c>
      <c r="R4868" s="3">
        <f>+Tabella2026[[#This Row],[CONTRIBUTO SULLA BASE DELLA POPOLAZIONE]]+Tabella2026[[#This Row],[CONTRIBUTO SULLA BASE DEL REDDITO]]</f>
        <v>14891.375178002185</v>
      </c>
      <c r="S4868" s="3">
        <f>+Tabella2026[[#This Row],[CONTRIBUTO TOTALE]]/(PLAFOND/N_TESSERE)</f>
        <v>29.782750356004371</v>
      </c>
      <c r="T4868" s="3">
        <f>+MAX(CEILING(Tabella2026[[#This Row],[preDEF1]],1),1)</f>
        <v>30</v>
      </c>
      <c r="U4868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4868" s="21">
        <f>+Tabella2026[[#This Row],[DEF - n. card]]*(PLAFOND/N_TESSERE)</f>
        <v>15000</v>
      </c>
      <c r="W4868" s="18"/>
    </row>
    <row r="4869" spans="2:23" x14ac:dyDescent="0.25">
      <c r="B4869" s="1" t="s">
        <v>9710</v>
      </c>
      <c r="C4869" s="2">
        <v>17111</v>
      </c>
      <c r="D4869" s="1" t="s">
        <v>9711</v>
      </c>
      <c r="E4869" s="1" t="s">
        <v>12</v>
      </c>
      <c r="F4869" s="1" t="s">
        <v>50</v>
      </c>
      <c r="G4869" s="1" t="s">
        <v>4778</v>
      </c>
      <c r="H4869" s="1" t="s">
        <v>15835</v>
      </c>
      <c r="I4869" s="5">
        <v>1587</v>
      </c>
      <c r="J4869" s="5">
        <v>28397395</v>
      </c>
      <c r="K4869" s="3">
        <f>+Tabella2026[[#This Row],[POP_2024]]/SUM(Tabella2026[POP_2024])</f>
        <v>2.6924104765882101E-5</v>
      </c>
      <c r="L4869" s="3">
        <f>+Tabella2026[[#This Row],[INCIDENZA POPOLAZIONE]]*(PLAFOND/2)</f>
        <v>7926.4362499971166</v>
      </c>
      <c r="M4869" s="3">
        <f>+IFERROR(Tabella2026[[#This Row],[reddito_2024]]/Tabella2026[[#This Row],[POP_2024]],"")</f>
        <v>17893.758664146189</v>
      </c>
      <c r="N4869" s="3">
        <f>+IF(Tabella2026[[#This Row],[REDDITO COMPLESSIVO PROCAPITE]]&lt;media_aggr_reddito_pc,(media_aggr_reddito_pc-Tabella2026[[#This Row],[REDDITO COMPLESSIVO PROCAPITE]]),0)</f>
        <v>0</v>
      </c>
      <c r="O4869" s="3">
        <f>+Tabella2026[[#This Row],[DIFFERENZA REDDITO INFERIORE ALLA MEDIA DALLA MEDIA]]*Tabella2026[[#This Row],[POP_2024]]</f>
        <v>0</v>
      </c>
      <c r="P4869" s="3">
        <f>+Tabella2026[[#This Row],[POPOLAZIONE PER DIFFERENZA ]]/SUM(Tabella2026[[POPOLAZIONE PER DIFFERENZA ]])</f>
        <v>0</v>
      </c>
      <c r="Q4869" s="3">
        <f>+Tabella2026[[#This Row],[INCIDENZA POPOLAZIONE PER DIFFERENZA]]*(PLAFOND-SUM(Tabella2026[CONTRIBUTO SULLA BASE DELLA POPOLAZIONE]))</f>
        <v>0</v>
      </c>
      <c r="R4869" s="3">
        <f>+Tabella2026[[#This Row],[CONTRIBUTO SULLA BASE DELLA POPOLAZIONE]]+Tabella2026[[#This Row],[CONTRIBUTO SULLA BASE DEL REDDITO]]</f>
        <v>7926.4362499971166</v>
      </c>
      <c r="S4869" s="3">
        <f>+Tabella2026[[#This Row],[CONTRIBUTO TOTALE]]/(PLAFOND/N_TESSERE)</f>
        <v>15.852872499994234</v>
      </c>
      <c r="T4869" s="3">
        <f>+MAX(CEILING(Tabella2026[[#This Row],[preDEF1]],1),1)</f>
        <v>16</v>
      </c>
      <c r="U4869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69" s="21">
        <f>+Tabella2026[[#This Row],[DEF - n. card]]*(PLAFOND/N_TESSERE)</f>
        <v>8000</v>
      </c>
      <c r="W4869" s="18"/>
    </row>
    <row r="4870" spans="2:23" x14ac:dyDescent="0.25">
      <c r="B4870" s="1" t="s">
        <v>9586</v>
      </c>
      <c r="C4870" s="2">
        <v>115060</v>
      </c>
      <c r="D4870" s="1" t="s">
        <v>9587</v>
      </c>
      <c r="E4870" s="1" t="s">
        <v>76</v>
      </c>
      <c r="F4870" s="1" t="s">
        <v>625</v>
      </c>
      <c r="G4870" s="1" t="s">
        <v>4778</v>
      </c>
      <c r="H4870" s="1" t="s">
        <v>15836</v>
      </c>
      <c r="I4870" s="5">
        <v>1587</v>
      </c>
      <c r="J4870" s="5">
        <v>19338764</v>
      </c>
      <c r="K4870" s="3">
        <f>+Tabella2026[[#This Row],[POP_2024]]/SUM(Tabella2026[POP_2024])</f>
        <v>2.6924104765882101E-5</v>
      </c>
      <c r="L4870" s="3">
        <f>+Tabella2026[[#This Row],[INCIDENZA POPOLAZIONE]]*(PLAFOND/2)</f>
        <v>7926.4362499971166</v>
      </c>
      <c r="M4870" s="3">
        <f>+IFERROR(Tabella2026[[#This Row],[reddito_2024]]/Tabella2026[[#This Row],[POP_2024]],"")</f>
        <v>12185.736609955891</v>
      </c>
      <c r="N4870" s="3">
        <f>+IF(Tabella2026[[#This Row],[REDDITO COMPLESSIVO PROCAPITE]]&lt;media_aggr_reddito_pc,(media_aggr_reddito_pc-Tabella2026[[#This Row],[REDDITO COMPLESSIVO PROCAPITE]]),0)</f>
        <v>5639.3294526528498</v>
      </c>
      <c r="O4870" s="3">
        <f>+Tabella2026[[#This Row],[DIFFERENZA REDDITO INFERIORE ALLA MEDIA DALLA MEDIA]]*Tabella2026[[#This Row],[POP_2024]]</f>
        <v>8949615.8413600735</v>
      </c>
      <c r="P4870" s="3">
        <f>+Tabella2026[[#This Row],[POPOLAZIONE PER DIFFERENZA ]]/SUM(Tabella2026[[POPOLAZIONE PER DIFFERENZA ]])</f>
        <v>7.9399390240936154E-5</v>
      </c>
      <c r="Q4870" s="3">
        <f>+Tabella2026[[#This Row],[INCIDENZA POPOLAZIONE PER DIFFERENZA]]*(PLAFOND-SUM(Tabella2026[CONTRIBUTO SULLA BASE DELLA POPOLAZIONE]))</f>
        <v>23375.120937389016</v>
      </c>
      <c r="R4870" s="3">
        <f>+Tabella2026[[#This Row],[CONTRIBUTO SULLA BASE DELLA POPOLAZIONE]]+Tabella2026[[#This Row],[CONTRIBUTO SULLA BASE DEL REDDITO]]</f>
        <v>31301.557187386134</v>
      </c>
      <c r="S4870" s="3">
        <f>+Tabella2026[[#This Row],[CONTRIBUTO TOTALE]]/(PLAFOND/N_TESSERE)</f>
        <v>62.603114374772268</v>
      </c>
      <c r="T4870" s="3">
        <f>+MAX(CEILING(Tabella2026[[#This Row],[preDEF1]],1),1)</f>
        <v>63</v>
      </c>
      <c r="U4870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4870" s="21">
        <f>+Tabella2026[[#This Row],[DEF - n. card]]*(PLAFOND/N_TESSERE)</f>
        <v>31500</v>
      </c>
      <c r="W4870" s="18"/>
    </row>
    <row r="4871" spans="2:23" x14ac:dyDescent="0.25">
      <c r="B4871" s="1" t="s">
        <v>9676</v>
      </c>
      <c r="C4871" s="2">
        <v>65126</v>
      </c>
      <c r="D4871" s="1" t="s">
        <v>9677</v>
      </c>
      <c r="E4871" s="1" t="s">
        <v>15</v>
      </c>
      <c r="F4871" s="1" t="s">
        <v>82</v>
      </c>
      <c r="G4871" s="1" t="s">
        <v>4778</v>
      </c>
      <c r="H4871" s="1" t="s">
        <v>15836</v>
      </c>
      <c r="I4871" s="5">
        <v>1586</v>
      </c>
      <c r="J4871" s="5">
        <v>16005246</v>
      </c>
      <c r="K4871" s="3">
        <f>+Tabella2026[[#This Row],[POP_2024]]/SUM(Tabella2026[POP_2024])</f>
        <v>2.6907139356451802E-5</v>
      </c>
      <c r="L4871" s="3">
        <f>+Tabella2026[[#This Row],[INCIDENZA POPOLAZIONE]]*(PLAFOND/2)</f>
        <v>7921.4416461848932</v>
      </c>
      <c r="M4871" s="3">
        <f>+IFERROR(Tabella2026[[#This Row],[reddito_2024]]/Tabella2026[[#This Row],[POP_2024]],"")</f>
        <v>10091.580075662043</v>
      </c>
      <c r="N4871" s="3">
        <f>+IF(Tabella2026[[#This Row],[REDDITO COMPLESSIVO PROCAPITE]]&lt;media_aggr_reddito_pc,(media_aggr_reddito_pc-Tabella2026[[#This Row],[REDDITO COMPLESSIVO PROCAPITE]]),0)</f>
        <v>7733.4859869466982</v>
      </c>
      <c r="O4871" s="3">
        <f>+Tabella2026[[#This Row],[DIFFERENZA REDDITO INFERIORE ALLA MEDIA DALLA MEDIA]]*Tabella2026[[#This Row],[POP_2024]]</f>
        <v>12265308.775297463</v>
      </c>
      <c r="P4871" s="3">
        <f>+Tabella2026[[#This Row],[POPOLAZIONE PER DIFFERENZA ]]/SUM(Tabella2026[[POPOLAZIONE PER DIFFERENZA ]])</f>
        <v>1.0881562461874616E-4</v>
      </c>
      <c r="Q4871" s="3">
        <f>+Tabella2026[[#This Row],[INCIDENZA POPOLAZIONE PER DIFFERENZA]]*(PLAFOND-SUM(Tabella2026[CONTRIBUTO SULLA BASE DELLA POPOLAZIONE]))</f>
        <v>32035.238276040538</v>
      </c>
      <c r="R4871" s="3">
        <f>+Tabella2026[[#This Row],[CONTRIBUTO SULLA BASE DELLA POPOLAZIONE]]+Tabella2026[[#This Row],[CONTRIBUTO SULLA BASE DEL REDDITO]]</f>
        <v>39956.679922225434</v>
      </c>
      <c r="S4871" s="3">
        <f>+Tabella2026[[#This Row],[CONTRIBUTO TOTALE]]/(PLAFOND/N_TESSERE)</f>
        <v>79.913359844450866</v>
      </c>
      <c r="T4871" s="3">
        <f>+MAX(CEILING(Tabella2026[[#This Row],[preDEF1]],1),1)</f>
        <v>80</v>
      </c>
      <c r="U4871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4871" s="21">
        <f>+Tabella2026[[#This Row],[DEF - n. card]]*(PLAFOND/N_TESSERE)</f>
        <v>40000</v>
      </c>
      <c r="W4871" s="18"/>
    </row>
    <row r="4872" spans="2:23" x14ac:dyDescent="0.25">
      <c r="B4872" s="1" t="s">
        <v>9782</v>
      </c>
      <c r="C4872" s="2">
        <v>12131</v>
      </c>
      <c r="D4872" s="1" t="s">
        <v>9783</v>
      </c>
      <c r="E4872" s="1" t="s">
        <v>12</v>
      </c>
      <c r="F4872" s="1" t="s">
        <v>157</v>
      </c>
      <c r="G4872" s="1" t="s">
        <v>4778</v>
      </c>
      <c r="H4872" s="1" t="s">
        <v>15835</v>
      </c>
      <c r="I4872" s="5">
        <v>1586</v>
      </c>
      <c r="J4872" s="5">
        <v>19317557</v>
      </c>
      <c r="K4872" s="3">
        <f>+Tabella2026[[#This Row],[POP_2024]]/SUM(Tabella2026[POP_2024])</f>
        <v>2.6907139356451802E-5</v>
      </c>
      <c r="L4872" s="3">
        <f>+Tabella2026[[#This Row],[INCIDENZA POPOLAZIONE]]*(PLAFOND/2)</f>
        <v>7921.4416461848932</v>
      </c>
      <c r="M4872" s="3">
        <f>+IFERROR(Tabella2026[[#This Row],[reddito_2024]]/Tabella2026[[#This Row],[POP_2024]],"")</f>
        <v>12180.048549810845</v>
      </c>
      <c r="N4872" s="3">
        <f>+IF(Tabella2026[[#This Row],[REDDITO COMPLESSIVO PROCAPITE]]&lt;media_aggr_reddito_pc,(media_aggr_reddito_pc-Tabella2026[[#This Row],[REDDITO COMPLESSIVO PROCAPITE]]),0)</f>
        <v>5645.0175127978964</v>
      </c>
      <c r="O4872" s="3">
        <f>+Tabella2026[[#This Row],[DIFFERENZA REDDITO INFERIORE ALLA MEDIA DALLA MEDIA]]*Tabella2026[[#This Row],[POP_2024]]</f>
        <v>8952997.7752974629</v>
      </c>
      <c r="P4872" s="3">
        <f>+Tabella2026[[#This Row],[POPOLAZIONE PER DIFFERENZA ]]/SUM(Tabella2026[[POPOLAZIONE PER DIFFERENZA ]])</f>
        <v>7.942939415364298E-5</v>
      </c>
      <c r="Q4872" s="3">
        <f>+Tabella2026[[#This Row],[INCIDENZA POPOLAZIONE PER DIFFERENZA]]*(PLAFOND-SUM(Tabella2026[CONTRIBUTO SULLA BASE DELLA POPOLAZIONE]))</f>
        <v>23383.954066786973</v>
      </c>
      <c r="R4872" s="3">
        <f>+Tabella2026[[#This Row],[CONTRIBUTO SULLA BASE DELLA POPOLAZIONE]]+Tabella2026[[#This Row],[CONTRIBUTO SULLA BASE DEL REDDITO]]</f>
        <v>31305.395712971866</v>
      </c>
      <c r="S4872" s="3">
        <f>+Tabella2026[[#This Row],[CONTRIBUTO TOTALE]]/(PLAFOND/N_TESSERE)</f>
        <v>62.610791425943731</v>
      </c>
      <c r="T4872" s="3">
        <f>+MAX(CEILING(Tabella2026[[#This Row],[preDEF1]],1),1)</f>
        <v>63</v>
      </c>
      <c r="U4872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4872" s="21">
        <f>+Tabella2026[[#This Row],[DEF - n. card]]*(PLAFOND/N_TESSERE)</f>
        <v>31500</v>
      </c>
      <c r="W4872" s="18"/>
    </row>
    <row r="4873" spans="2:23" x14ac:dyDescent="0.25">
      <c r="B4873" s="1" t="s">
        <v>9850</v>
      </c>
      <c r="C4873" s="2">
        <v>21020</v>
      </c>
      <c r="D4873" s="1" t="s">
        <v>9851</v>
      </c>
      <c r="E4873" s="1" t="s">
        <v>99</v>
      </c>
      <c r="F4873" s="1" t="s">
        <v>110</v>
      </c>
      <c r="G4873" s="1" t="s">
        <v>4778</v>
      </c>
      <c r="H4873" s="1" t="s">
        <v>15835</v>
      </c>
      <c r="I4873" s="5">
        <v>1585</v>
      </c>
      <c r="J4873" s="5">
        <v>40140059</v>
      </c>
      <c r="K4873" s="3">
        <f>+Tabella2026[[#This Row],[POP_2024]]/SUM(Tabella2026[POP_2024])</f>
        <v>2.6890173947021505E-5</v>
      </c>
      <c r="L4873" s="3">
        <f>+Tabella2026[[#This Row],[INCIDENZA POPOLAZIONE]]*(PLAFOND/2)</f>
        <v>7916.4470423726707</v>
      </c>
      <c r="M4873" s="3">
        <f>+IFERROR(Tabella2026[[#This Row],[reddito_2024]]/Tabella2026[[#This Row],[POP_2024]],"")</f>
        <v>25324.958359621451</v>
      </c>
      <c r="N4873" s="3">
        <f>+IF(Tabella2026[[#This Row],[REDDITO COMPLESSIVO PROCAPITE]]&lt;media_aggr_reddito_pc,(media_aggr_reddito_pc-Tabella2026[[#This Row],[REDDITO COMPLESSIVO PROCAPITE]]),0)</f>
        <v>0</v>
      </c>
      <c r="O4873" s="3">
        <f>+Tabella2026[[#This Row],[DIFFERENZA REDDITO INFERIORE ALLA MEDIA DALLA MEDIA]]*Tabella2026[[#This Row],[POP_2024]]</f>
        <v>0</v>
      </c>
      <c r="P4873" s="3">
        <f>+Tabella2026[[#This Row],[POPOLAZIONE PER DIFFERENZA ]]/SUM(Tabella2026[[POPOLAZIONE PER DIFFERENZA ]])</f>
        <v>0</v>
      </c>
      <c r="Q4873" s="3">
        <f>+Tabella2026[[#This Row],[INCIDENZA POPOLAZIONE PER DIFFERENZA]]*(PLAFOND-SUM(Tabella2026[CONTRIBUTO SULLA BASE DELLA POPOLAZIONE]))</f>
        <v>0</v>
      </c>
      <c r="R4873" s="3">
        <f>+Tabella2026[[#This Row],[CONTRIBUTO SULLA BASE DELLA POPOLAZIONE]]+Tabella2026[[#This Row],[CONTRIBUTO SULLA BASE DEL REDDITO]]</f>
        <v>7916.4470423726707</v>
      </c>
      <c r="S4873" s="3">
        <f>+Tabella2026[[#This Row],[CONTRIBUTO TOTALE]]/(PLAFOND/N_TESSERE)</f>
        <v>15.832894084745341</v>
      </c>
      <c r="T4873" s="3">
        <f>+MAX(CEILING(Tabella2026[[#This Row],[preDEF1]],1),1)</f>
        <v>16</v>
      </c>
      <c r="U4873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73" s="21">
        <f>+Tabella2026[[#This Row],[DEF - n. card]]*(PLAFOND/N_TESSERE)</f>
        <v>8000</v>
      </c>
      <c r="W4873" s="18"/>
    </row>
    <row r="4874" spans="2:23" x14ac:dyDescent="0.25">
      <c r="B4874" s="1" t="s">
        <v>9948</v>
      </c>
      <c r="C4874" s="2">
        <v>14015</v>
      </c>
      <c r="D4874" s="1" t="s">
        <v>9949</v>
      </c>
      <c r="E4874" s="1" t="s">
        <v>12</v>
      </c>
      <c r="F4874" s="1" t="s">
        <v>980</v>
      </c>
      <c r="G4874" s="1" t="s">
        <v>4778</v>
      </c>
      <c r="H4874" s="1" t="s">
        <v>15835</v>
      </c>
      <c r="I4874" s="5">
        <v>1585</v>
      </c>
      <c r="J4874" s="5">
        <v>31682761</v>
      </c>
      <c r="K4874" s="3">
        <f>+Tabella2026[[#This Row],[POP_2024]]/SUM(Tabella2026[POP_2024])</f>
        <v>2.6890173947021505E-5</v>
      </c>
      <c r="L4874" s="3">
        <f>+Tabella2026[[#This Row],[INCIDENZA POPOLAZIONE]]*(PLAFOND/2)</f>
        <v>7916.4470423726707</v>
      </c>
      <c r="M4874" s="3">
        <f>+IFERROR(Tabella2026[[#This Row],[reddito_2024]]/Tabella2026[[#This Row],[POP_2024]],"")</f>
        <v>19989.123659305995</v>
      </c>
      <c r="N4874" s="3">
        <f>+IF(Tabella2026[[#This Row],[REDDITO COMPLESSIVO PROCAPITE]]&lt;media_aggr_reddito_pc,(media_aggr_reddito_pc-Tabella2026[[#This Row],[REDDITO COMPLESSIVO PROCAPITE]]),0)</f>
        <v>0</v>
      </c>
      <c r="O4874" s="3">
        <f>+Tabella2026[[#This Row],[DIFFERENZA REDDITO INFERIORE ALLA MEDIA DALLA MEDIA]]*Tabella2026[[#This Row],[POP_2024]]</f>
        <v>0</v>
      </c>
      <c r="P4874" s="3">
        <f>+Tabella2026[[#This Row],[POPOLAZIONE PER DIFFERENZA ]]/SUM(Tabella2026[[POPOLAZIONE PER DIFFERENZA ]])</f>
        <v>0</v>
      </c>
      <c r="Q4874" s="3">
        <f>+Tabella2026[[#This Row],[INCIDENZA POPOLAZIONE PER DIFFERENZA]]*(PLAFOND-SUM(Tabella2026[CONTRIBUTO SULLA BASE DELLA POPOLAZIONE]))</f>
        <v>0</v>
      </c>
      <c r="R4874" s="3">
        <f>+Tabella2026[[#This Row],[CONTRIBUTO SULLA BASE DELLA POPOLAZIONE]]+Tabella2026[[#This Row],[CONTRIBUTO SULLA BASE DEL REDDITO]]</f>
        <v>7916.4470423726707</v>
      </c>
      <c r="S4874" s="3">
        <f>+Tabella2026[[#This Row],[CONTRIBUTO TOTALE]]/(PLAFOND/N_TESSERE)</f>
        <v>15.832894084745341</v>
      </c>
      <c r="T4874" s="3">
        <f>+MAX(CEILING(Tabella2026[[#This Row],[preDEF1]],1),1)</f>
        <v>16</v>
      </c>
      <c r="U4874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74" s="21">
        <f>+Tabella2026[[#This Row],[DEF - n. card]]*(PLAFOND/N_TESSERE)</f>
        <v>8000</v>
      </c>
      <c r="W4874" s="18"/>
    </row>
    <row r="4875" spans="2:23" x14ac:dyDescent="0.25">
      <c r="B4875" s="1" t="s">
        <v>9772</v>
      </c>
      <c r="C4875" s="2">
        <v>20059</v>
      </c>
      <c r="D4875" s="1" t="s">
        <v>9773</v>
      </c>
      <c r="E4875" s="1" t="s">
        <v>12</v>
      </c>
      <c r="F4875" s="1" t="s">
        <v>332</v>
      </c>
      <c r="G4875" s="1" t="s">
        <v>4778</v>
      </c>
      <c r="H4875" s="1" t="s">
        <v>15835</v>
      </c>
      <c r="I4875" s="5">
        <v>1585</v>
      </c>
      <c r="J4875" s="5">
        <v>31362952</v>
      </c>
      <c r="K4875" s="3">
        <f>+Tabella2026[[#This Row],[POP_2024]]/SUM(Tabella2026[POP_2024])</f>
        <v>2.6890173947021505E-5</v>
      </c>
      <c r="L4875" s="3">
        <f>+Tabella2026[[#This Row],[INCIDENZA POPOLAZIONE]]*(PLAFOND/2)</f>
        <v>7916.4470423726707</v>
      </c>
      <c r="M4875" s="3">
        <f>+IFERROR(Tabella2026[[#This Row],[reddito_2024]]/Tabella2026[[#This Row],[POP_2024]],"")</f>
        <v>19787.351419558359</v>
      </c>
      <c r="N4875" s="3">
        <f>+IF(Tabella2026[[#This Row],[REDDITO COMPLESSIVO PROCAPITE]]&lt;media_aggr_reddito_pc,(media_aggr_reddito_pc-Tabella2026[[#This Row],[REDDITO COMPLESSIVO PROCAPITE]]),0)</f>
        <v>0</v>
      </c>
      <c r="O4875" s="3">
        <f>+Tabella2026[[#This Row],[DIFFERENZA REDDITO INFERIORE ALLA MEDIA DALLA MEDIA]]*Tabella2026[[#This Row],[POP_2024]]</f>
        <v>0</v>
      </c>
      <c r="P4875" s="3">
        <f>+Tabella2026[[#This Row],[POPOLAZIONE PER DIFFERENZA ]]/SUM(Tabella2026[[POPOLAZIONE PER DIFFERENZA ]])</f>
        <v>0</v>
      </c>
      <c r="Q4875" s="3">
        <f>+Tabella2026[[#This Row],[INCIDENZA POPOLAZIONE PER DIFFERENZA]]*(PLAFOND-SUM(Tabella2026[CONTRIBUTO SULLA BASE DELLA POPOLAZIONE]))</f>
        <v>0</v>
      </c>
      <c r="R4875" s="3">
        <f>+Tabella2026[[#This Row],[CONTRIBUTO SULLA BASE DELLA POPOLAZIONE]]+Tabella2026[[#This Row],[CONTRIBUTO SULLA BASE DEL REDDITO]]</f>
        <v>7916.4470423726707</v>
      </c>
      <c r="S4875" s="3">
        <f>+Tabella2026[[#This Row],[CONTRIBUTO TOTALE]]/(PLAFOND/N_TESSERE)</f>
        <v>15.832894084745341</v>
      </c>
      <c r="T4875" s="3">
        <f>+MAX(CEILING(Tabella2026[[#This Row],[preDEF1]],1),1)</f>
        <v>16</v>
      </c>
      <c r="U4875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75" s="21">
        <f>+Tabella2026[[#This Row],[DEF - n. card]]*(PLAFOND/N_TESSERE)</f>
        <v>8000</v>
      </c>
      <c r="W4875" s="18"/>
    </row>
    <row r="4876" spans="2:23" x14ac:dyDescent="0.25">
      <c r="B4876" s="1" t="s">
        <v>9988</v>
      </c>
      <c r="C4876" s="2">
        <v>3001</v>
      </c>
      <c r="D4876" s="1" t="s">
        <v>9989</v>
      </c>
      <c r="E4876" s="1" t="s">
        <v>18</v>
      </c>
      <c r="F4876" s="1" t="s">
        <v>114</v>
      </c>
      <c r="G4876" s="1" t="s">
        <v>4778</v>
      </c>
      <c r="H4876" s="1" t="s">
        <v>15835</v>
      </c>
      <c r="I4876" s="5">
        <v>1584</v>
      </c>
      <c r="J4876" s="5">
        <v>38514989</v>
      </c>
      <c r="K4876" s="3">
        <f>+Tabella2026[[#This Row],[POP_2024]]/SUM(Tabella2026[POP_2024])</f>
        <v>2.6873208537591209E-5</v>
      </c>
      <c r="L4876" s="3">
        <f>+Tabella2026[[#This Row],[INCIDENZA POPOLAZIONE]]*(PLAFOND/2)</f>
        <v>7911.4524385604491</v>
      </c>
      <c r="M4876" s="3">
        <f>+IFERROR(Tabella2026[[#This Row],[reddito_2024]]/Tabella2026[[#This Row],[POP_2024]],"")</f>
        <v>24315.018308080809</v>
      </c>
      <c r="N4876" s="3">
        <f>+IF(Tabella2026[[#This Row],[REDDITO COMPLESSIVO PROCAPITE]]&lt;media_aggr_reddito_pc,(media_aggr_reddito_pc-Tabella2026[[#This Row],[REDDITO COMPLESSIVO PROCAPITE]]),0)</f>
        <v>0</v>
      </c>
      <c r="O4876" s="3">
        <f>+Tabella2026[[#This Row],[DIFFERENZA REDDITO INFERIORE ALLA MEDIA DALLA MEDIA]]*Tabella2026[[#This Row],[POP_2024]]</f>
        <v>0</v>
      </c>
      <c r="P4876" s="3">
        <f>+Tabella2026[[#This Row],[POPOLAZIONE PER DIFFERENZA ]]/SUM(Tabella2026[[POPOLAZIONE PER DIFFERENZA ]])</f>
        <v>0</v>
      </c>
      <c r="Q4876" s="3">
        <f>+Tabella2026[[#This Row],[INCIDENZA POPOLAZIONE PER DIFFERENZA]]*(PLAFOND-SUM(Tabella2026[CONTRIBUTO SULLA BASE DELLA POPOLAZIONE]))</f>
        <v>0</v>
      </c>
      <c r="R4876" s="3">
        <f>+Tabella2026[[#This Row],[CONTRIBUTO SULLA BASE DELLA POPOLAZIONE]]+Tabella2026[[#This Row],[CONTRIBUTO SULLA BASE DEL REDDITO]]</f>
        <v>7911.4524385604491</v>
      </c>
      <c r="S4876" s="3">
        <f>+Tabella2026[[#This Row],[CONTRIBUTO TOTALE]]/(PLAFOND/N_TESSERE)</f>
        <v>15.822904877120898</v>
      </c>
      <c r="T4876" s="3">
        <f>+MAX(CEILING(Tabella2026[[#This Row],[preDEF1]],1),1)</f>
        <v>16</v>
      </c>
      <c r="U4876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76" s="21">
        <f>+Tabella2026[[#This Row],[DEF - n. card]]*(PLAFOND/N_TESSERE)</f>
        <v>8000</v>
      </c>
      <c r="W4876" s="18"/>
    </row>
    <row r="4877" spans="2:23" x14ac:dyDescent="0.25">
      <c r="B4877" s="1" t="s">
        <v>9750</v>
      </c>
      <c r="C4877" s="2">
        <v>6192</v>
      </c>
      <c r="D4877" s="1" t="s">
        <v>9751</v>
      </c>
      <c r="E4877" s="1" t="s">
        <v>18</v>
      </c>
      <c r="F4877" s="1" t="s">
        <v>138</v>
      </c>
      <c r="G4877" s="1" t="s">
        <v>4778</v>
      </c>
      <c r="H4877" s="1" t="s">
        <v>15835</v>
      </c>
      <c r="I4877" s="5">
        <v>1584</v>
      </c>
      <c r="J4877" s="5">
        <v>28435009</v>
      </c>
      <c r="K4877" s="3">
        <f>+Tabella2026[[#This Row],[POP_2024]]/SUM(Tabella2026[POP_2024])</f>
        <v>2.6873208537591209E-5</v>
      </c>
      <c r="L4877" s="3">
        <f>+Tabella2026[[#This Row],[INCIDENZA POPOLAZIONE]]*(PLAFOND/2)</f>
        <v>7911.4524385604491</v>
      </c>
      <c r="M4877" s="3">
        <f>+IFERROR(Tabella2026[[#This Row],[reddito_2024]]/Tabella2026[[#This Row],[POP_2024]],"")</f>
        <v>17951.394570707071</v>
      </c>
      <c r="N4877" s="3">
        <f>+IF(Tabella2026[[#This Row],[REDDITO COMPLESSIVO PROCAPITE]]&lt;media_aggr_reddito_pc,(media_aggr_reddito_pc-Tabella2026[[#This Row],[REDDITO COMPLESSIVO PROCAPITE]]),0)</f>
        <v>0</v>
      </c>
      <c r="O4877" s="3">
        <f>+Tabella2026[[#This Row],[DIFFERENZA REDDITO INFERIORE ALLA MEDIA DALLA MEDIA]]*Tabella2026[[#This Row],[POP_2024]]</f>
        <v>0</v>
      </c>
      <c r="P4877" s="3">
        <f>+Tabella2026[[#This Row],[POPOLAZIONE PER DIFFERENZA ]]/SUM(Tabella2026[[POPOLAZIONE PER DIFFERENZA ]])</f>
        <v>0</v>
      </c>
      <c r="Q4877" s="3">
        <f>+Tabella2026[[#This Row],[INCIDENZA POPOLAZIONE PER DIFFERENZA]]*(PLAFOND-SUM(Tabella2026[CONTRIBUTO SULLA BASE DELLA POPOLAZIONE]))</f>
        <v>0</v>
      </c>
      <c r="R4877" s="3">
        <f>+Tabella2026[[#This Row],[CONTRIBUTO SULLA BASE DELLA POPOLAZIONE]]+Tabella2026[[#This Row],[CONTRIBUTO SULLA BASE DEL REDDITO]]</f>
        <v>7911.4524385604491</v>
      </c>
      <c r="S4877" s="3">
        <f>+Tabella2026[[#This Row],[CONTRIBUTO TOTALE]]/(PLAFOND/N_TESSERE)</f>
        <v>15.822904877120898</v>
      </c>
      <c r="T4877" s="3">
        <f>+MAX(CEILING(Tabella2026[[#This Row],[preDEF1]],1),1)</f>
        <v>16</v>
      </c>
      <c r="U4877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77" s="21">
        <f>+Tabella2026[[#This Row],[DEF - n. card]]*(PLAFOND/N_TESSERE)</f>
        <v>8000</v>
      </c>
      <c r="W4877" s="18"/>
    </row>
    <row r="4878" spans="2:23" x14ac:dyDescent="0.25">
      <c r="B4878" s="1" t="s">
        <v>9760</v>
      </c>
      <c r="C4878" s="2">
        <v>114047</v>
      </c>
      <c r="D4878" s="1" t="s">
        <v>9761</v>
      </c>
      <c r="E4878" s="1" t="s">
        <v>76</v>
      </c>
      <c r="F4878" s="1" t="s">
        <v>550</v>
      </c>
      <c r="G4878" s="1" t="s">
        <v>4778</v>
      </c>
      <c r="H4878" s="1" t="s">
        <v>15836</v>
      </c>
      <c r="I4878" s="5">
        <v>1583</v>
      </c>
      <c r="J4878" s="5">
        <v>18511808</v>
      </c>
      <c r="K4878" s="3">
        <f>+Tabella2026[[#This Row],[POP_2024]]/SUM(Tabella2026[POP_2024])</f>
        <v>2.6856243128160909E-5</v>
      </c>
      <c r="L4878" s="3">
        <f>+Tabella2026[[#This Row],[INCIDENZA POPOLAZIONE]]*(PLAFOND/2)</f>
        <v>7906.4578347482257</v>
      </c>
      <c r="M4878" s="3">
        <f>+IFERROR(Tabella2026[[#This Row],[reddito_2024]]/Tabella2026[[#This Row],[POP_2024]],"")</f>
        <v>11694.130132659508</v>
      </c>
      <c r="N4878" s="3">
        <f>+IF(Tabella2026[[#This Row],[REDDITO COMPLESSIVO PROCAPITE]]&lt;media_aggr_reddito_pc,(media_aggr_reddito_pc-Tabella2026[[#This Row],[REDDITO COMPLESSIVO PROCAPITE]]),0)</f>
        <v>6130.9359299492335</v>
      </c>
      <c r="O4878" s="3">
        <f>+Tabella2026[[#This Row],[DIFFERENZA REDDITO INFERIORE ALLA MEDIA DALLA MEDIA]]*Tabella2026[[#This Row],[POP_2024]]</f>
        <v>9705271.5771096367</v>
      </c>
      <c r="P4878" s="3">
        <f>+Tabella2026[[#This Row],[POPOLAZIONE PER DIFFERENZA ]]/SUM(Tabella2026[[POPOLAZIONE PER DIFFERENZA ]])</f>
        <v>8.6103432706457591E-5</v>
      </c>
      <c r="Q4878" s="3">
        <f>+Tabella2026[[#This Row],[INCIDENZA POPOLAZIONE PER DIFFERENZA]]*(PLAFOND-SUM(Tabella2026[CONTRIBUTO SULLA BASE DELLA POPOLAZIONE]))</f>
        <v>25348.786011206688</v>
      </c>
      <c r="R4878" s="3">
        <f>+Tabella2026[[#This Row],[CONTRIBUTO SULLA BASE DELLA POPOLAZIONE]]+Tabella2026[[#This Row],[CONTRIBUTO SULLA BASE DEL REDDITO]]</f>
        <v>33255.243845954916</v>
      </c>
      <c r="S4878" s="3">
        <f>+Tabella2026[[#This Row],[CONTRIBUTO TOTALE]]/(PLAFOND/N_TESSERE)</f>
        <v>66.51048769190983</v>
      </c>
      <c r="T4878" s="3">
        <f>+MAX(CEILING(Tabella2026[[#This Row],[preDEF1]],1),1)</f>
        <v>67</v>
      </c>
      <c r="U4878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4878" s="21">
        <f>+Tabella2026[[#This Row],[DEF - n. card]]*(PLAFOND/N_TESSERE)</f>
        <v>33500</v>
      </c>
      <c r="W4878" s="18"/>
    </row>
    <row r="4879" spans="2:23" x14ac:dyDescent="0.25">
      <c r="B4879" s="1" t="s">
        <v>9848</v>
      </c>
      <c r="C4879" s="2">
        <v>6163</v>
      </c>
      <c r="D4879" s="1" t="s">
        <v>9849</v>
      </c>
      <c r="E4879" s="1" t="s">
        <v>18</v>
      </c>
      <c r="F4879" s="1" t="s">
        <v>138</v>
      </c>
      <c r="G4879" s="1" t="s">
        <v>4778</v>
      </c>
      <c r="H4879" s="1" t="s">
        <v>15835</v>
      </c>
      <c r="I4879" s="5">
        <v>1583</v>
      </c>
      <c r="J4879" s="5">
        <v>31064642</v>
      </c>
      <c r="K4879" s="3">
        <f>+Tabella2026[[#This Row],[POP_2024]]/SUM(Tabella2026[POP_2024])</f>
        <v>2.6856243128160909E-5</v>
      </c>
      <c r="L4879" s="3">
        <f>+Tabella2026[[#This Row],[INCIDENZA POPOLAZIONE]]*(PLAFOND/2)</f>
        <v>7906.4578347482257</v>
      </c>
      <c r="M4879" s="3">
        <f>+IFERROR(Tabella2026[[#This Row],[reddito_2024]]/Tabella2026[[#This Row],[POP_2024]],"")</f>
        <v>19623.905243209098</v>
      </c>
      <c r="N4879" s="3">
        <f>+IF(Tabella2026[[#This Row],[REDDITO COMPLESSIVO PROCAPITE]]&lt;media_aggr_reddito_pc,(media_aggr_reddito_pc-Tabella2026[[#This Row],[REDDITO COMPLESSIVO PROCAPITE]]),0)</f>
        <v>0</v>
      </c>
      <c r="O4879" s="3">
        <f>+Tabella2026[[#This Row],[DIFFERENZA REDDITO INFERIORE ALLA MEDIA DALLA MEDIA]]*Tabella2026[[#This Row],[POP_2024]]</f>
        <v>0</v>
      </c>
      <c r="P4879" s="3">
        <f>+Tabella2026[[#This Row],[POPOLAZIONE PER DIFFERENZA ]]/SUM(Tabella2026[[POPOLAZIONE PER DIFFERENZA ]])</f>
        <v>0</v>
      </c>
      <c r="Q4879" s="3">
        <f>+Tabella2026[[#This Row],[INCIDENZA POPOLAZIONE PER DIFFERENZA]]*(PLAFOND-SUM(Tabella2026[CONTRIBUTO SULLA BASE DELLA POPOLAZIONE]))</f>
        <v>0</v>
      </c>
      <c r="R4879" s="3">
        <f>+Tabella2026[[#This Row],[CONTRIBUTO SULLA BASE DELLA POPOLAZIONE]]+Tabella2026[[#This Row],[CONTRIBUTO SULLA BASE DEL REDDITO]]</f>
        <v>7906.4578347482257</v>
      </c>
      <c r="S4879" s="3">
        <f>+Tabella2026[[#This Row],[CONTRIBUTO TOTALE]]/(PLAFOND/N_TESSERE)</f>
        <v>15.812915669496451</v>
      </c>
      <c r="T4879" s="3">
        <f>+MAX(CEILING(Tabella2026[[#This Row],[preDEF1]],1),1)</f>
        <v>16</v>
      </c>
      <c r="U4879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79" s="21">
        <f>+Tabella2026[[#This Row],[DEF - n. card]]*(PLAFOND/N_TESSERE)</f>
        <v>8000</v>
      </c>
      <c r="W4879" s="18"/>
    </row>
    <row r="4880" spans="2:23" x14ac:dyDescent="0.25">
      <c r="B4880" s="1" t="s">
        <v>9754</v>
      </c>
      <c r="C4880" s="2">
        <v>1109</v>
      </c>
      <c r="D4880" s="1" t="s">
        <v>9755</v>
      </c>
      <c r="E4880" s="1" t="s">
        <v>18</v>
      </c>
      <c r="F4880" s="1" t="s">
        <v>17</v>
      </c>
      <c r="G4880" s="1" t="s">
        <v>4778</v>
      </c>
      <c r="H4880" s="1" t="s">
        <v>15835</v>
      </c>
      <c r="I4880" s="5">
        <v>1582</v>
      </c>
      <c r="J4880" s="5">
        <v>29839345</v>
      </c>
      <c r="K4880" s="3">
        <f>+Tabella2026[[#This Row],[POP_2024]]/SUM(Tabella2026[POP_2024])</f>
        <v>2.6839277718730613E-5</v>
      </c>
      <c r="L4880" s="3">
        <f>+Tabella2026[[#This Row],[INCIDENZA POPOLAZIONE]]*(PLAFOND/2)</f>
        <v>7901.4632309360031</v>
      </c>
      <c r="M4880" s="3">
        <f>+IFERROR(Tabella2026[[#This Row],[reddito_2024]]/Tabella2026[[#This Row],[POP_2024]],"")</f>
        <v>18861.785714285714</v>
      </c>
      <c r="N4880" s="3">
        <f>+IF(Tabella2026[[#This Row],[REDDITO COMPLESSIVO PROCAPITE]]&lt;media_aggr_reddito_pc,(media_aggr_reddito_pc-Tabella2026[[#This Row],[REDDITO COMPLESSIVO PROCAPITE]]),0)</f>
        <v>0</v>
      </c>
      <c r="O4880" s="3">
        <f>+Tabella2026[[#This Row],[DIFFERENZA REDDITO INFERIORE ALLA MEDIA DALLA MEDIA]]*Tabella2026[[#This Row],[POP_2024]]</f>
        <v>0</v>
      </c>
      <c r="P4880" s="3">
        <f>+Tabella2026[[#This Row],[POPOLAZIONE PER DIFFERENZA ]]/SUM(Tabella2026[[POPOLAZIONE PER DIFFERENZA ]])</f>
        <v>0</v>
      </c>
      <c r="Q4880" s="3">
        <f>+Tabella2026[[#This Row],[INCIDENZA POPOLAZIONE PER DIFFERENZA]]*(PLAFOND-SUM(Tabella2026[CONTRIBUTO SULLA BASE DELLA POPOLAZIONE]))</f>
        <v>0</v>
      </c>
      <c r="R4880" s="3">
        <f>+Tabella2026[[#This Row],[CONTRIBUTO SULLA BASE DELLA POPOLAZIONE]]+Tabella2026[[#This Row],[CONTRIBUTO SULLA BASE DEL REDDITO]]</f>
        <v>7901.4632309360031</v>
      </c>
      <c r="S4880" s="3">
        <f>+Tabella2026[[#This Row],[CONTRIBUTO TOTALE]]/(PLAFOND/N_TESSERE)</f>
        <v>15.802926461872007</v>
      </c>
      <c r="T4880" s="3">
        <f>+MAX(CEILING(Tabella2026[[#This Row],[preDEF1]],1),1)</f>
        <v>16</v>
      </c>
      <c r="U4880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80" s="21">
        <f>+Tabella2026[[#This Row],[DEF - n. card]]*(PLAFOND/N_TESSERE)</f>
        <v>8000</v>
      </c>
      <c r="W4880" s="18"/>
    </row>
    <row r="4881" spans="2:23" x14ac:dyDescent="0.25">
      <c r="B4881" s="1" t="s">
        <v>9910</v>
      </c>
      <c r="C4881" s="2">
        <v>21044</v>
      </c>
      <c r="D4881" s="1" t="s">
        <v>9911</v>
      </c>
      <c r="E4881" s="1" t="s">
        <v>99</v>
      </c>
      <c r="F4881" s="1" t="s">
        <v>110</v>
      </c>
      <c r="G4881" s="1" t="s">
        <v>4778</v>
      </c>
      <c r="H4881" s="1" t="s">
        <v>15835</v>
      </c>
      <c r="I4881" s="5">
        <v>1581</v>
      </c>
      <c r="J4881" s="5">
        <v>36457269</v>
      </c>
      <c r="K4881" s="3">
        <f>+Tabella2026[[#This Row],[POP_2024]]/SUM(Tabella2026[POP_2024])</f>
        <v>2.6822312309300317E-5</v>
      </c>
      <c r="L4881" s="3">
        <f>+Tabella2026[[#This Row],[INCIDENZA POPOLAZIONE]]*(PLAFOND/2)</f>
        <v>7896.4686271237815</v>
      </c>
      <c r="M4881" s="3">
        <f>+IFERROR(Tabella2026[[#This Row],[reddito_2024]]/Tabella2026[[#This Row],[POP_2024]],"")</f>
        <v>23059.626185958256</v>
      </c>
      <c r="N4881" s="3">
        <f>+IF(Tabella2026[[#This Row],[REDDITO COMPLESSIVO PROCAPITE]]&lt;media_aggr_reddito_pc,(media_aggr_reddito_pc-Tabella2026[[#This Row],[REDDITO COMPLESSIVO PROCAPITE]]),0)</f>
        <v>0</v>
      </c>
      <c r="O4881" s="3">
        <f>+Tabella2026[[#This Row],[DIFFERENZA REDDITO INFERIORE ALLA MEDIA DALLA MEDIA]]*Tabella2026[[#This Row],[POP_2024]]</f>
        <v>0</v>
      </c>
      <c r="P4881" s="3">
        <f>+Tabella2026[[#This Row],[POPOLAZIONE PER DIFFERENZA ]]/SUM(Tabella2026[[POPOLAZIONE PER DIFFERENZA ]])</f>
        <v>0</v>
      </c>
      <c r="Q4881" s="3">
        <f>+Tabella2026[[#This Row],[INCIDENZA POPOLAZIONE PER DIFFERENZA]]*(PLAFOND-SUM(Tabella2026[CONTRIBUTO SULLA BASE DELLA POPOLAZIONE]))</f>
        <v>0</v>
      </c>
      <c r="R4881" s="3">
        <f>+Tabella2026[[#This Row],[CONTRIBUTO SULLA BASE DELLA POPOLAZIONE]]+Tabella2026[[#This Row],[CONTRIBUTO SULLA BASE DEL REDDITO]]</f>
        <v>7896.4686271237815</v>
      </c>
      <c r="S4881" s="3">
        <f>+Tabella2026[[#This Row],[CONTRIBUTO TOTALE]]/(PLAFOND/N_TESSERE)</f>
        <v>15.792937254247564</v>
      </c>
      <c r="T4881" s="3">
        <f>+MAX(CEILING(Tabella2026[[#This Row],[preDEF1]],1),1)</f>
        <v>16</v>
      </c>
      <c r="U4881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81" s="21">
        <f>+Tabella2026[[#This Row],[DEF - n. card]]*(PLAFOND/N_TESSERE)</f>
        <v>8000</v>
      </c>
      <c r="W4881" s="18"/>
    </row>
    <row r="4882" spans="2:23" x14ac:dyDescent="0.25">
      <c r="B4882" s="1" t="s">
        <v>9680</v>
      </c>
      <c r="C4882" s="2">
        <v>44029</v>
      </c>
      <c r="D4882" s="1" t="s">
        <v>9681</v>
      </c>
      <c r="E4882" s="1" t="s">
        <v>117</v>
      </c>
      <c r="F4882" s="1" t="s">
        <v>360</v>
      </c>
      <c r="G4882" s="1" t="s">
        <v>4778</v>
      </c>
      <c r="H4882" s="1" t="s">
        <v>15834</v>
      </c>
      <c r="I4882" s="5">
        <v>1581</v>
      </c>
      <c r="J4882" s="5">
        <v>25383398</v>
      </c>
      <c r="K4882" s="3">
        <f>+Tabella2026[[#This Row],[POP_2024]]/SUM(Tabella2026[POP_2024])</f>
        <v>2.6822312309300317E-5</v>
      </c>
      <c r="L4882" s="3">
        <f>+Tabella2026[[#This Row],[INCIDENZA POPOLAZIONE]]*(PLAFOND/2)</f>
        <v>7896.4686271237815</v>
      </c>
      <c r="M4882" s="3">
        <f>+IFERROR(Tabella2026[[#This Row],[reddito_2024]]/Tabella2026[[#This Row],[POP_2024]],"")</f>
        <v>16055.280202403543</v>
      </c>
      <c r="N4882" s="3">
        <f>+IF(Tabella2026[[#This Row],[REDDITO COMPLESSIVO PROCAPITE]]&lt;media_aggr_reddito_pc,(media_aggr_reddito_pc-Tabella2026[[#This Row],[REDDITO COMPLESSIVO PROCAPITE]]),0)</f>
        <v>1769.7858602051983</v>
      </c>
      <c r="O4882" s="3">
        <f>+Tabella2026[[#This Row],[DIFFERENZA REDDITO INFERIORE ALLA MEDIA DALLA MEDIA]]*Tabella2026[[#This Row],[POP_2024]]</f>
        <v>2798031.4449844183</v>
      </c>
      <c r="P4882" s="3">
        <f>+Tabella2026[[#This Row],[POPOLAZIONE PER DIFFERENZA ]]/SUM(Tabella2026[[POPOLAZIONE PER DIFFERENZA ]])</f>
        <v>2.4823634281599099E-5</v>
      </c>
      <c r="Q4882" s="3">
        <f>+Tabella2026[[#This Row],[INCIDENZA POPOLAZIONE PER DIFFERENZA]]*(PLAFOND-SUM(Tabella2026[CONTRIBUTO SULLA BASE DELLA POPOLAZIONE]))</f>
        <v>7308.0593147770933</v>
      </c>
      <c r="R4882" s="3">
        <f>+Tabella2026[[#This Row],[CONTRIBUTO SULLA BASE DELLA POPOLAZIONE]]+Tabella2026[[#This Row],[CONTRIBUTO SULLA BASE DEL REDDITO]]</f>
        <v>15204.527941900875</v>
      </c>
      <c r="S4882" s="3">
        <f>+Tabella2026[[#This Row],[CONTRIBUTO TOTALE]]/(PLAFOND/N_TESSERE)</f>
        <v>30.409055883801749</v>
      </c>
      <c r="T4882" s="3">
        <f>+MAX(CEILING(Tabella2026[[#This Row],[preDEF1]],1),1)</f>
        <v>31</v>
      </c>
      <c r="U4882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4882" s="21">
        <f>+Tabella2026[[#This Row],[DEF - n. card]]*(PLAFOND/N_TESSERE)</f>
        <v>15500</v>
      </c>
      <c r="W4882" s="18"/>
    </row>
    <row r="4883" spans="2:23" x14ac:dyDescent="0.25">
      <c r="B4883" s="1" t="s">
        <v>10000</v>
      </c>
      <c r="C4883" s="2">
        <v>18181</v>
      </c>
      <c r="D4883" s="1" t="s">
        <v>10001</v>
      </c>
      <c r="E4883" s="1" t="s">
        <v>12</v>
      </c>
      <c r="F4883" s="1" t="s">
        <v>195</v>
      </c>
      <c r="G4883" s="1" t="s">
        <v>4778</v>
      </c>
      <c r="H4883" s="1" t="s">
        <v>15835</v>
      </c>
      <c r="I4883" s="5">
        <v>1581</v>
      </c>
      <c r="J4883" s="5">
        <v>29453391</v>
      </c>
      <c r="K4883" s="3">
        <f>+Tabella2026[[#This Row],[POP_2024]]/SUM(Tabella2026[POP_2024])</f>
        <v>2.6822312309300317E-5</v>
      </c>
      <c r="L4883" s="3">
        <f>+Tabella2026[[#This Row],[INCIDENZA POPOLAZIONE]]*(PLAFOND/2)</f>
        <v>7896.4686271237815</v>
      </c>
      <c r="M4883" s="3">
        <f>+IFERROR(Tabella2026[[#This Row],[reddito_2024]]/Tabella2026[[#This Row],[POP_2024]],"")</f>
        <v>18629.595825426946</v>
      </c>
      <c r="N4883" s="3">
        <f>+IF(Tabella2026[[#This Row],[REDDITO COMPLESSIVO PROCAPITE]]&lt;media_aggr_reddito_pc,(media_aggr_reddito_pc-Tabella2026[[#This Row],[REDDITO COMPLESSIVO PROCAPITE]]),0)</f>
        <v>0</v>
      </c>
      <c r="O4883" s="3">
        <f>+Tabella2026[[#This Row],[DIFFERENZA REDDITO INFERIORE ALLA MEDIA DALLA MEDIA]]*Tabella2026[[#This Row],[POP_2024]]</f>
        <v>0</v>
      </c>
      <c r="P4883" s="3">
        <f>+Tabella2026[[#This Row],[POPOLAZIONE PER DIFFERENZA ]]/SUM(Tabella2026[[POPOLAZIONE PER DIFFERENZA ]])</f>
        <v>0</v>
      </c>
      <c r="Q4883" s="3">
        <f>+Tabella2026[[#This Row],[INCIDENZA POPOLAZIONE PER DIFFERENZA]]*(PLAFOND-SUM(Tabella2026[CONTRIBUTO SULLA BASE DELLA POPOLAZIONE]))</f>
        <v>0</v>
      </c>
      <c r="R4883" s="3">
        <f>+Tabella2026[[#This Row],[CONTRIBUTO SULLA BASE DELLA POPOLAZIONE]]+Tabella2026[[#This Row],[CONTRIBUTO SULLA BASE DEL REDDITO]]</f>
        <v>7896.4686271237815</v>
      </c>
      <c r="S4883" s="3">
        <f>+Tabella2026[[#This Row],[CONTRIBUTO TOTALE]]/(PLAFOND/N_TESSERE)</f>
        <v>15.792937254247564</v>
      </c>
      <c r="T4883" s="3">
        <f>+MAX(CEILING(Tabella2026[[#This Row],[preDEF1]],1),1)</f>
        <v>16</v>
      </c>
      <c r="U4883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83" s="21">
        <f>+Tabella2026[[#This Row],[DEF - n. card]]*(PLAFOND/N_TESSERE)</f>
        <v>8000</v>
      </c>
      <c r="W4883" s="18"/>
    </row>
    <row r="4884" spans="2:23" x14ac:dyDescent="0.25">
      <c r="B4884" s="1" t="s">
        <v>9874</v>
      </c>
      <c r="C4884" s="2">
        <v>6013</v>
      </c>
      <c r="D4884" s="1" t="s">
        <v>9875</v>
      </c>
      <c r="E4884" s="1" t="s">
        <v>18</v>
      </c>
      <c r="F4884" s="1" t="s">
        <v>138</v>
      </c>
      <c r="G4884" s="1" t="s">
        <v>4778</v>
      </c>
      <c r="H4884" s="1" t="s">
        <v>15835</v>
      </c>
      <c r="I4884" s="5">
        <v>1580</v>
      </c>
      <c r="J4884" s="5">
        <v>28774881</v>
      </c>
      <c r="K4884" s="3">
        <f>+Tabella2026[[#This Row],[POP_2024]]/SUM(Tabella2026[POP_2024])</f>
        <v>2.6805346899870017E-5</v>
      </c>
      <c r="L4884" s="3">
        <f>+Tabella2026[[#This Row],[INCIDENZA POPOLAZIONE]]*(PLAFOND/2)</f>
        <v>7891.4740233115581</v>
      </c>
      <c r="M4884" s="3">
        <f>+IFERROR(Tabella2026[[#This Row],[reddito_2024]]/Tabella2026[[#This Row],[POP_2024]],"")</f>
        <v>18211.95</v>
      </c>
      <c r="N4884" s="3">
        <f>+IF(Tabella2026[[#This Row],[REDDITO COMPLESSIVO PROCAPITE]]&lt;media_aggr_reddito_pc,(media_aggr_reddito_pc-Tabella2026[[#This Row],[REDDITO COMPLESSIVO PROCAPITE]]),0)</f>
        <v>0</v>
      </c>
      <c r="O4884" s="3">
        <f>+Tabella2026[[#This Row],[DIFFERENZA REDDITO INFERIORE ALLA MEDIA DALLA MEDIA]]*Tabella2026[[#This Row],[POP_2024]]</f>
        <v>0</v>
      </c>
      <c r="P4884" s="3">
        <f>+Tabella2026[[#This Row],[POPOLAZIONE PER DIFFERENZA ]]/SUM(Tabella2026[[POPOLAZIONE PER DIFFERENZA ]])</f>
        <v>0</v>
      </c>
      <c r="Q4884" s="3">
        <f>+Tabella2026[[#This Row],[INCIDENZA POPOLAZIONE PER DIFFERENZA]]*(PLAFOND-SUM(Tabella2026[CONTRIBUTO SULLA BASE DELLA POPOLAZIONE]))</f>
        <v>0</v>
      </c>
      <c r="R4884" s="3">
        <f>+Tabella2026[[#This Row],[CONTRIBUTO SULLA BASE DELLA POPOLAZIONE]]+Tabella2026[[#This Row],[CONTRIBUTO SULLA BASE DEL REDDITO]]</f>
        <v>7891.4740233115581</v>
      </c>
      <c r="S4884" s="3">
        <f>+Tabella2026[[#This Row],[CONTRIBUTO TOTALE]]/(PLAFOND/N_TESSERE)</f>
        <v>15.782948046623115</v>
      </c>
      <c r="T4884" s="3">
        <f>+MAX(CEILING(Tabella2026[[#This Row],[preDEF1]],1),1)</f>
        <v>16</v>
      </c>
      <c r="U4884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84" s="21">
        <f>+Tabella2026[[#This Row],[DEF - n. card]]*(PLAFOND/N_TESSERE)</f>
        <v>8000</v>
      </c>
      <c r="W4884" s="18"/>
    </row>
    <row r="4885" spans="2:23" x14ac:dyDescent="0.25">
      <c r="B4885" s="1" t="s">
        <v>9726</v>
      </c>
      <c r="C4885" s="2">
        <v>13032</v>
      </c>
      <c r="D4885" s="1" t="s">
        <v>9727</v>
      </c>
      <c r="E4885" s="1" t="s">
        <v>12</v>
      </c>
      <c r="F4885" s="1" t="s">
        <v>152</v>
      </c>
      <c r="G4885" s="1" t="s">
        <v>4778</v>
      </c>
      <c r="H4885" s="1" t="s">
        <v>15835</v>
      </c>
      <c r="I4885" s="5">
        <v>1580</v>
      </c>
      <c r="J4885" s="5">
        <v>37562002</v>
      </c>
      <c r="K4885" s="3">
        <f>+Tabella2026[[#This Row],[POP_2024]]/SUM(Tabella2026[POP_2024])</f>
        <v>2.6805346899870017E-5</v>
      </c>
      <c r="L4885" s="3">
        <f>+Tabella2026[[#This Row],[INCIDENZA POPOLAZIONE]]*(PLAFOND/2)</f>
        <v>7891.4740233115581</v>
      </c>
      <c r="M4885" s="3">
        <f>+IFERROR(Tabella2026[[#This Row],[reddito_2024]]/Tabella2026[[#This Row],[POP_2024]],"")</f>
        <v>23773.418987341771</v>
      </c>
      <c r="N4885" s="3">
        <f>+IF(Tabella2026[[#This Row],[REDDITO COMPLESSIVO PROCAPITE]]&lt;media_aggr_reddito_pc,(media_aggr_reddito_pc-Tabella2026[[#This Row],[REDDITO COMPLESSIVO PROCAPITE]]),0)</f>
        <v>0</v>
      </c>
      <c r="O4885" s="3">
        <f>+Tabella2026[[#This Row],[DIFFERENZA REDDITO INFERIORE ALLA MEDIA DALLA MEDIA]]*Tabella2026[[#This Row],[POP_2024]]</f>
        <v>0</v>
      </c>
      <c r="P4885" s="3">
        <f>+Tabella2026[[#This Row],[POPOLAZIONE PER DIFFERENZA ]]/SUM(Tabella2026[[POPOLAZIONE PER DIFFERENZA ]])</f>
        <v>0</v>
      </c>
      <c r="Q4885" s="3">
        <f>+Tabella2026[[#This Row],[INCIDENZA POPOLAZIONE PER DIFFERENZA]]*(PLAFOND-SUM(Tabella2026[CONTRIBUTO SULLA BASE DELLA POPOLAZIONE]))</f>
        <v>0</v>
      </c>
      <c r="R4885" s="3">
        <f>+Tabella2026[[#This Row],[CONTRIBUTO SULLA BASE DELLA POPOLAZIONE]]+Tabella2026[[#This Row],[CONTRIBUTO SULLA BASE DEL REDDITO]]</f>
        <v>7891.4740233115581</v>
      </c>
      <c r="S4885" s="3">
        <f>+Tabella2026[[#This Row],[CONTRIBUTO TOTALE]]/(PLAFOND/N_TESSERE)</f>
        <v>15.782948046623115</v>
      </c>
      <c r="T4885" s="3">
        <f>+MAX(CEILING(Tabella2026[[#This Row],[preDEF1]],1),1)</f>
        <v>16</v>
      </c>
      <c r="U4885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85" s="21">
        <f>+Tabella2026[[#This Row],[DEF - n. card]]*(PLAFOND/N_TESSERE)</f>
        <v>8000</v>
      </c>
      <c r="W4885" s="18"/>
    </row>
    <row r="4886" spans="2:23" x14ac:dyDescent="0.25">
      <c r="B4886" s="1" t="s">
        <v>9824</v>
      </c>
      <c r="C4886" s="2">
        <v>4194</v>
      </c>
      <c r="D4886" s="1" t="s">
        <v>9825</v>
      </c>
      <c r="E4886" s="1" t="s">
        <v>18</v>
      </c>
      <c r="F4886" s="1" t="s">
        <v>263</v>
      </c>
      <c r="G4886" s="1" t="s">
        <v>4778</v>
      </c>
      <c r="H4886" s="1" t="s">
        <v>15835</v>
      </c>
      <c r="I4886" s="5">
        <v>1580</v>
      </c>
      <c r="J4886" s="5">
        <v>44589305</v>
      </c>
      <c r="K4886" s="3">
        <f>+Tabella2026[[#This Row],[POP_2024]]/SUM(Tabella2026[POP_2024])</f>
        <v>2.6805346899870017E-5</v>
      </c>
      <c r="L4886" s="3">
        <f>+Tabella2026[[#This Row],[INCIDENZA POPOLAZIONE]]*(PLAFOND/2)</f>
        <v>7891.4740233115581</v>
      </c>
      <c r="M4886" s="3">
        <f>+IFERROR(Tabella2026[[#This Row],[reddito_2024]]/Tabella2026[[#This Row],[POP_2024]],"")</f>
        <v>28221.07911392405</v>
      </c>
      <c r="N4886" s="3">
        <f>+IF(Tabella2026[[#This Row],[REDDITO COMPLESSIVO PROCAPITE]]&lt;media_aggr_reddito_pc,(media_aggr_reddito_pc-Tabella2026[[#This Row],[REDDITO COMPLESSIVO PROCAPITE]]),0)</f>
        <v>0</v>
      </c>
      <c r="O4886" s="3">
        <f>+Tabella2026[[#This Row],[DIFFERENZA REDDITO INFERIORE ALLA MEDIA DALLA MEDIA]]*Tabella2026[[#This Row],[POP_2024]]</f>
        <v>0</v>
      </c>
      <c r="P4886" s="3">
        <f>+Tabella2026[[#This Row],[POPOLAZIONE PER DIFFERENZA ]]/SUM(Tabella2026[[POPOLAZIONE PER DIFFERENZA ]])</f>
        <v>0</v>
      </c>
      <c r="Q4886" s="3">
        <f>+Tabella2026[[#This Row],[INCIDENZA POPOLAZIONE PER DIFFERENZA]]*(PLAFOND-SUM(Tabella2026[CONTRIBUTO SULLA BASE DELLA POPOLAZIONE]))</f>
        <v>0</v>
      </c>
      <c r="R4886" s="3">
        <f>+Tabella2026[[#This Row],[CONTRIBUTO SULLA BASE DELLA POPOLAZIONE]]+Tabella2026[[#This Row],[CONTRIBUTO SULLA BASE DEL REDDITO]]</f>
        <v>7891.4740233115581</v>
      </c>
      <c r="S4886" s="3">
        <f>+Tabella2026[[#This Row],[CONTRIBUTO TOTALE]]/(PLAFOND/N_TESSERE)</f>
        <v>15.782948046623115</v>
      </c>
      <c r="T4886" s="3">
        <f>+MAX(CEILING(Tabella2026[[#This Row],[preDEF1]],1),1)</f>
        <v>16</v>
      </c>
      <c r="U4886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86" s="21">
        <f>+Tabella2026[[#This Row],[DEF - n. card]]*(PLAFOND/N_TESSERE)</f>
        <v>8000</v>
      </c>
      <c r="W4886" s="18"/>
    </row>
    <row r="4887" spans="2:23" x14ac:dyDescent="0.25">
      <c r="B4887" s="1" t="s">
        <v>9690</v>
      </c>
      <c r="C4887" s="2">
        <v>30060</v>
      </c>
      <c r="D4887" s="1" t="s">
        <v>9691</v>
      </c>
      <c r="E4887" s="1" t="s">
        <v>48</v>
      </c>
      <c r="F4887" s="1" t="s">
        <v>120</v>
      </c>
      <c r="G4887" s="1" t="s">
        <v>4778</v>
      </c>
      <c r="H4887" s="1" t="s">
        <v>15835</v>
      </c>
      <c r="I4887" s="5">
        <v>1579</v>
      </c>
      <c r="J4887" s="5">
        <v>36527153</v>
      </c>
      <c r="K4887" s="3">
        <f>+Tabella2026[[#This Row],[POP_2024]]/SUM(Tabella2026[POP_2024])</f>
        <v>2.6788381490439721E-5</v>
      </c>
      <c r="L4887" s="3">
        <f>+Tabella2026[[#This Row],[INCIDENZA POPOLAZIONE]]*(PLAFOND/2)</f>
        <v>7886.4794194993356</v>
      </c>
      <c r="M4887" s="3">
        <f>+IFERROR(Tabella2026[[#This Row],[reddito_2024]]/Tabella2026[[#This Row],[POP_2024]],"")</f>
        <v>23133.092463584548</v>
      </c>
      <c r="N4887" s="3">
        <f>+IF(Tabella2026[[#This Row],[REDDITO COMPLESSIVO PROCAPITE]]&lt;media_aggr_reddito_pc,(media_aggr_reddito_pc-Tabella2026[[#This Row],[REDDITO COMPLESSIVO PROCAPITE]]),0)</f>
        <v>0</v>
      </c>
      <c r="O4887" s="3">
        <f>+Tabella2026[[#This Row],[DIFFERENZA REDDITO INFERIORE ALLA MEDIA DALLA MEDIA]]*Tabella2026[[#This Row],[POP_2024]]</f>
        <v>0</v>
      </c>
      <c r="P4887" s="3">
        <f>+Tabella2026[[#This Row],[POPOLAZIONE PER DIFFERENZA ]]/SUM(Tabella2026[[POPOLAZIONE PER DIFFERENZA ]])</f>
        <v>0</v>
      </c>
      <c r="Q4887" s="3">
        <f>+Tabella2026[[#This Row],[INCIDENZA POPOLAZIONE PER DIFFERENZA]]*(PLAFOND-SUM(Tabella2026[CONTRIBUTO SULLA BASE DELLA POPOLAZIONE]))</f>
        <v>0</v>
      </c>
      <c r="R4887" s="3">
        <f>+Tabella2026[[#This Row],[CONTRIBUTO SULLA BASE DELLA POPOLAZIONE]]+Tabella2026[[#This Row],[CONTRIBUTO SULLA BASE DEL REDDITO]]</f>
        <v>7886.4794194993356</v>
      </c>
      <c r="S4887" s="3">
        <f>+Tabella2026[[#This Row],[CONTRIBUTO TOTALE]]/(PLAFOND/N_TESSERE)</f>
        <v>15.772958838998671</v>
      </c>
      <c r="T4887" s="3">
        <f>+MAX(CEILING(Tabella2026[[#This Row],[preDEF1]],1),1)</f>
        <v>16</v>
      </c>
      <c r="U4887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87" s="21">
        <f>+Tabella2026[[#This Row],[DEF - n. card]]*(PLAFOND/N_TESSERE)</f>
        <v>8000</v>
      </c>
      <c r="W4887" s="18"/>
    </row>
    <row r="4888" spans="2:23" x14ac:dyDescent="0.25">
      <c r="B4888" s="1" t="s">
        <v>9728</v>
      </c>
      <c r="C4888" s="2">
        <v>112065</v>
      </c>
      <c r="D4888" s="1" t="s">
        <v>9729</v>
      </c>
      <c r="E4888" s="1" t="s">
        <v>76</v>
      </c>
      <c r="F4888" s="1" t="s">
        <v>88</v>
      </c>
      <c r="G4888" s="1" t="s">
        <v>4778</v>
      </c>
      <c r="H4888" s="1" t="s">
        <v>15836</v>
      </c>
      <c r="I4888" s="5">
        <v>1578</v>
      </c>
      <c r="J4888" s="5">
        <v>19052351</v>
      </c>
      <c r="K4888" s="3">
        <f>+Tabella2026[[#This Row],[POP_2024]]/SUM(Tabella2026[POP_2024])</f>
        <v>2.6771416081009424E-5</v>
      </c>
      <c r="L4888" s="3">
        <f>+Tabella2026[[#This Row],[INCIDENZA POPOLAZIONE]]*(PLAFOND/2)</f>
        <v>7881.484815687114</v>
      </c>
      <c r="M4888" s="3">
        <f>+IFERROR(Tabella2026[[#This Row],[reddito_2024]]/Tabella2026[[#This Row],[POP_2024]],"")</f>
        <v>12073.733206590621</v>
      </c>
      <c r="N4888" s="3">
        <f>+IF(Tabella2026[[#This Row],[REDDITO COMPLESSIVO PROCAPITE]]&lt;media_aggr_reddito_pc,(media_aggr_reddito_pc-Tabella2026[[#This Row],[REDDITO COMPLESSIVO PROCAPITE]]),0)</f>
        <v>5751.3328560181199</v>
      </c>
      <c r="O4888" s="3">
        <f>+Tabella2026[[#This Row],[DIFFERENZA REDDITO INFERIORE ALLA MEDIA DALLA MEDIA]]*Tabella2026[[#This Row],[POP_2024]]</f>
        <v>9075603.2467965931</v>
      </c>
      <c r="P4888" s="3">
        <f>+Tabella2026[[#This Row],[POPOLAZIONE PER DIFFERENZA ]]/SUM(Tabella2026[[POPOLAZIONE PER DIFFERENZA ]])</f>
        <v>8.0517127956947096E-5</v>
      </c>
      <c r="Q4888" s="3">
        <f>+Tabella2026[[#This Row],[INCIDENZA POPOLAZIONE PER DIFFERENZA]]*(PLAFOND-SUM(Tabella2026[CONTRIBUTO SULLA BASE DELLA POPOLAZIONE]))</f>
        <v>23704.182082679352</v>
      </c>
      <c r="R4888" s="3">
        <f>+Tabella2026[[#This Row],[CONTRIBUTO SULLA BASE DELLA POPOLAZIONE]]+Tabella2026[[#This Row],[CONTRIBUTO SULLA BASE DEL REDDITO]]</f>
        <v>31585.666898366464</v>
      </c>
      <c r="S4888" s="3">
        <f>+Tabella2026[[#This Row],[CONTRIBUTO TOTALE]]/(PLAFOND/N_TESSERE)</f>
        <v>63.171333796732931</v>
      </c>
      <c r="T4888" s="3">
        <f>+MAX(CEILING(Tabella2026[[#This Row],[preDEF1]],1),1)</f>
        <v>64</v>
      </c>
      <c r="U4888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4888" s="21">
        <f>+Tabella2026[[#This Row],[DEF - n. card]]*(PLAFOND/N_TESSERE)</f>
        <v>32000</v>
      </c>
      <c r="W4888" s="18"/>
    </row>
    <row r="4889" spans="2:23" x14ac:dyDescent="0.25">
      <c r="B4889" s="1" t="s">
        <v>9804</v>
      </c>
      <c r="C4889" s="2">
        <v>36032</v>
      </c>
      <c r="D4889" s="1" t="s">
        <v>9805</v>
      </c>
      <c r="E4889" s="1" t="s">
        <v>27</v>
      </c>
      <c r="F4889" s="1" t="s">
        <v>58</v>
      </c>
      <c r="G4889" s="1" t="s">
        <v>4778</v>
      </c>
      <c r="H4889" s="1" t="s">
        <v>15835</v>
      </c>
      <c r="I4889" s="5">
        <v>1577</v>
      </c>
      <c r="J4889" s="5">
        <v>29425347</v>
      </c>
      <c r="K4889" s="3">
        <f>+Tabella2026[[#This Row],[POP_2024]]/SUM(Tabella2026[POP_2024])</f>
        <v>2.6754450671579125E-5</v>
      </c>
      <c r="L4889" s="3">
        <f>+Tabella2026[[#This Row],[INCIDENZA POPOLAZIONE]]*(PLAFOND/2)</f>
        <v>7876.4902118748905</v>
      </c>
      <c r="M4889" s="3">
        <f>+IFERROR(Tabella2026[[#This Row],[reddito_2024]]/Tabella2026[[#This Row],[POP_2024]],"")</f>
        <v>18659.065948002535</v>
      </c>
      <c r="N4889" s="3">
        <f>+IF(Tabella2026[[#This Row],[REDDITO COMPLESSIVO PROCAPITE]]&lt;media_aggr_reddito_pc,(media_aggr_reddito_pc-Tabella2026[[#This Row],[REDDITO COMPLESSIVO PROCAPITE]]),0)</f>
        <v>0</v>
      </c>
      <c r="O4889" s="3">
        <f>+Tabella2026[[#This Row],[DIFFERENZA REDDITO INFERIORE ALLA MEDIA DALLA MEDIA]]*Tabella2026[[#This Row],[POP_2024]]</f>
        <v>0</v>
      </c>
      <c r="P4889" s="3">
        <f>+Tabella2026[[#This Row],[POPOLAZIONE PER DIFFERENZA ]]/SUM(Tabella2026[[POPOLAZIONE PER DIFFERENZA ]])</f>
        <v>0</v>
      </c>
      <c r="Q4889" s="3">
        <f>+Tabella2026[[#This Row],[INCIDENZA POPOLAZIONE PER DIFFERENZA]]*(PLAFOND-SUM(Tabella2026[CONTRIBUTO SULLA BASE DELLA POPOLAZIONE]))</f>
        <v>0</v>
      </c>
      <c r="R4889" s="3">
        <f>+Tabella2026[[#This Row],[CONTRIBUTO SULLA BASE DELLA POPOLAZIONE]]+Tabella2026[[#This Row],[CONTRIBUTO SULLA BASE DEL REDDITO]]</f>
        <v>7876.4902118748905</v>
      </c>
      <c r="S4889" s="3">
        <f>+Tabella2026[[#This Row],[CONTRIBUTO TOTALE]]/(PLAFOND/N_TESSERE)</f>
        <v>15.752980423749781</v>
      </c>
      <c r="T4889" s="3">
        <f>+MAX(CEILING(Tabella2026[[#This Row],[preDEF1]],1),1)</f>
        <v>16</v>
      </c>
      <c r="U4889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89" s="21">
        <f>+Tabella2026[[#This Row],[DEF - n. card]]*(PLAFOND/N_TESSERE)</f>
        <v>8000</v>
      </c>
      <c r="W4889" s="18"/>
    </row>
    <row r="4890" spans="2:23" x14ac:dyDescent="0.25">
      <c r="B4890" s="1" t="s">
        <v>9776</v>
      </c>
      <c r="C4890" s="2">
        <v>22115</v>
      </c>
      <c r="D4890" s="1" t="s">
        <v>9777</v>
      </c>
      <c r="E4890" s="1" t="s">
        <v>99</v>
      </c>
      <c r="F4890" s="1" t="s">
        <v>98</v>
      </c>
      <c r="G4890" s="1" t="s">
        <v>4778</v>
      </c>
      <c r="H4890" s="1" t="s">
        <v>15835</v>
      </c>
      <c r="I4890" s="5">
        <v>1576</v>
      </c>
      <c r="J4890" s="5">
        <v>32929411</v>
      </c>
      <c r="K4890" s="3">
        <f>+Tabella2026[[#This Row],[POP_2024]]/SUM(Tabella2026[POP_2024])</f>
        <v>2.6737485262148828E-5</v>
      </c>
      <c r="L4890" s="3">
        <f>+Tabella2026[[#This Row],[INCIDENZA POPOLAZIONE]]*(PLAFOND/2)</f>
        <v>7871.495608062668</v>
      </c>
      <c r="M4890" s="3">
        <f>+IFERROR(Tabella2026[[#This Row],[reddito_2024]]/Tabella2026[[#This Row],[POP_2024]],"")</f>
        <v>20894.296319796955</v>
      </c>
      <c r="N4890" s="3">
        <f>+IF(Tabella2026[[#This Row],[REDDITO COMPLESSIVO PROCAPITE]]&lt;media_aggr_reddito_pc,(media_aggr_reddito_pc-Tabella2026[[#This Row],[REDDITO COMPLESSIVO PROCAPITE]]),0)</f>
        <v>0</v>
      </c>
      <c r="O4890" s="3">
        <f>+Tabella2026[[#This Row],[DIFFERENZA REDDITO INFERIORE ALLA MEDIA DALLA MEDIA]]*Tabella2026[[#This Row],[POP_2024]]</f>
        <v>0</v>
      </c>
      <c r="P4890" s="3">
        <f>+Tabella2026[[#This Row],[POPOLAZIONE PER DIFFERENZA ]]/SUM(Tabella2026[[POPOLAZIONE PER DIFFERENZA ]])</f>
        <v>0</v>
      </c>
      <c r="Q4890" s="3">
        <f>+Tabella2026[[#This Row],[INCIDENZA POPOLAZIONE PER DIFFERENZA]]*(PLAFOND-SUM(Tabella2026[CONTRIBUTO SULLA BASE DELLA POPOLAZIONE]))</f>
        <v>0</v>
      </c>
      <c r="R4890" s="3">
        <f>+Tabella2026[[#This Row],[CONTRIBUTO SULLA BASE DELLA POPOLAZIONE]]+Tabella2026[[#This Row],[CONTRIBUTO SULLA BASE DEL REDDITO]]</f>
        <v>7871.495608062668</v>
      </c>
      <c r="S4890" s="3">
        <f>+Tabella2026[[#This Row],[CONTRIBUTO TOTALE]]/(PLAFOND/N_TESSERE)</f>
        <v>15.742991216125336</v>
      </c>
      <c r="T4890" s="3">
        <f>+MAX(CEILING(Tabella2026[[#This Row],[preDEF1]],1),1)</f>
        <v>16</v>
      </c>
      <c r="U4890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90" s="21">
        <f>+Tabella2026[[#This Row],[DEF - n. card]]*(PLAFOND/N_TESSERE)</f>
        <v>8000</v>
      </c>
      <c r="W4890" s="18"/>
    </row>
    <row r="4891" spans="2:23" x14ac:dyDescent="0.25">
      <c r="B4891" s="1" t="s">
        <v>9642</v>
      </c>
      <c r="C4891" s="2">
        <v>60090</v>
      </c>
      <c r="D4891" s="1" t="s">
        <v>9643</v>
      </c>
      <c r="E4891" s="1" t="s">
        <v>8</v>
      </c>
      <c r="F4891" s="1" t="s">
        <v>397</v>
      </c>
      <c r="G4891" s="1" t="s">
        <v>4778</v>
      </c>
      <c r="H4891" s="1" t="s">
        <v>15834</v>
      </c>
      <c r="I4891" s="5">
        <v>1576</v>
      </c>
      <c r="J4891" s="5">
        <v>19020713</v>
      </c>
      <c r="K4891" s="3">
        <f>+Tabella2026[[#This Row],[POP_2024]]/SUM(Tabella2026[POP_2024])</f>
        <v>2.6737485262148828E-5</v>
      </c>
      <c r="L4891" s="3">
        <f>+Tabella2026[[#This Row],[INCIDENZA POPOLAZIONE]]*(PLAFOND/2)</f>
        <v>7871.495608062668</v>
      </c>
      <c r="M4891" s="3">
        <f>+IFERROR(Tabella2026[[#This Row],[reddito_2024]]/Tabella2026[[#This Row],[POP_2024]],"")</f>
        <v>12068.980329949238</v>
      </c>
      <c r="N4891" s="3">
        <f>+IF(Tabella2026[[#This Row],[REDDITO COMPLESSIVO PROCAPITE]]&lt;media_aggr_reddito_pc,(media_aggr_reddito_pc-Tabella2026[[#This Row],[REDDITO COMPLESSIVO PROCAPITE]]),0)</f>
        <v>5756.0857326595033</v>
      </c>
      <c r="O4891" s="3">
        <f>+Tabella2026[[#This Row],[DIFFERENZA REDDITO INFERIORE ALLA MEDIA DALLA MEDIA]]*Tabella2026[[#This Row],[POP_2024]]</f>
        <v>9071591.1146713775</v>
      </c>
      <c r="P4891" s="3">
        <f>+Tabella2026[[#This Row],[POPOLAZIONE PER DIFFERENZA ]]/SUM(Tabella2026[[POPOLAZIONE PER DIFFERENZA ]])</f>
        <v>8.0481533038689716E-5</v>
      </c>
      <c r="Q4891" s="3">
        <f>+Tabella2026[[#This Row],[INCIDENZA POPOLAZIONE PER DIFFERENZA]]*(PLAFOND-SUM(Tabella2026[CONTRIBUTO SULLA BASE DELLA POPOLAZIONE]))</f>
        <v>23693.702965440571</v>
      </c>
      <c r="R4891" s="3">
        <f>+Tabella2026[[#This Row],[CONTRIBUTO SULLA BASE DELLA POPOLAZIONE]]+Tabella2026[[#This Row],[CONTRIBUTO SULLA BASE DEL REDDITO]]</f>
        <v>31565.198573503239</v>
      </c>
      <c r="S4891" s="3">
        <f>+Tabella2026[[#This Row],[CONTRIBUTO TOTALE]]/(PLAFOND/N_TESSERE)</f>
        <v>63.130397147006477</v>
      </c>
      <c r="T4891" s="3">
        <f>+MAX(CEILING(Tabella2026[[#This Row],[preDEF1]],1),1)</f>
        <v>64</v>
      </c>
      <c r="U4891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4891" s="21">
        <f>+Tabella2026[[#This Row],[DEF - n. card]]*(PLAFOND/N_TESSERE)</f>
        <v>32000</v>
      </c>
      <c r="W4891" s="18"/>
    </row>
    <row r="4892" spans="2:23" x14ac:dyDescent="0.25">
      <c r="B4892" s="1" t="s">
        <v>9646</v>
      </c>
      <c r="C4892" s="2">
        <v>77001</v>
      </c>
      <c r="D4892" s="1" t="s">
        <v>9647</v>
      </c>
      <c r="E4892" s="1" t="s">
        <v>213</v>
      </c>
      <c r="F4892" s="1" t="s">
        <v>237</v>
      </c>
      <c r="G4892" s="1" t="s">
        <v>4778</v>
      </c>
      <c r="H4892" s="1" t="s">
        <v>15836</v>
      </c>
      <c r="I4892" s="5">
        <v>1575</v>
      </c>
      <c r="J4892" s="5">
        <v>16250624</v>
      </c>
      <c r="K4892" s="3">
        <f>+Tabella2026[[#This Row],[POP_2024]]/SUM(Tabella2026[POP_2024])</f>
        <v>2.6720519852718532E-5</v>
      </c>
      <c r="L4892" s="3">
        <f>+Tabella2026[[#This Row],[INCIDENZA POPOLAZIONE]]*(PLAFOND/2)</f>
        <v>7866.5010042504464</v>
      </c>
      <c r="M4892" s="3">
        <f>+IFERROR(Tabella2026[[#This Row],[reddito_2024]]/Tabella2026[[#This Row],[POP_2024]],"")</f>
        <v>10317.856507936507</v>
      </c>
      <c r="N4892" s="3">
        <f>+IF(Tabella2026[[#This Row],[REDDITO COMPLESSIVO PROCAPITE]]&lt;media_aggr_reddito_pc,(media_aggr_reddito_pc-Tabella2026[[#This Row],[REDDITO COMPLESSIVO PROCAPITE]]),0)</f>
        <v>7507.2095546722339</v>
      </c>
      <c r="O4892" s="3">
        <f>+Tabella2026[[#This Row],[DIFFERENZA REDDITO INFERIORE ALLA MEDIA DALLA MEDIA]]*Tabella2026[[#This Row],[POP_2024]]</f>
        <v>11823855.048608769</v>
      </c>
      <c r="P4892" s="3">
        <f>+Tabella2026[[#This Row],[POPOLAZIONE PER DIFFERENZA ]]/SUM(Tabella2026[[POPOLAZIONE PER DIFFERENZA ]])</f>
        <v>1.0489912615222154E-4</v>
      </c>
      <c r="Q4892" s="3">
        <f>+Tabella2026[[#This Row],[INCIDENZA POPOLAZIONE PER DIFFERENZA]]*(PLAFOND-SUM(Tabella2026[CONTRIBUTO SULLA BASE DELLA POPOLAZIONE]))</f>
        <v>30882.22406486953</v>
      </c>
      <c r="R4892" s="3">
        <f>+Tabella2026[[#This Row],[CONTRIBUTO SULLA BASE DELLA POPOLAZIONE]]+Tabella2026[[#This Row],[CONTRIBUTO SULLA BASE DEL REDDITO]]</f>
        <v>38748.725069119973</v>
      </c>
      <c r="S4892" s="3">
        <f>+Tabella2026[[#This Row],[CONTRIBUTO TOTALE]]/(PLAFOND/N_TESSERE)</f>
        <v>77.497450138239941</v>
      </c>
      <c r="T4892" s="3">
        <f>+MAX(CEILING(Tabella2026[[#This Row],[preDEF1]],1),1)</f>
        <v>78</v>
      </c>
      <c r="U4892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4892" s="21">
        <f>+Tabella2026[[#This Row],[DEF - n. card]]*(PLAFOND/N_TESSERE)</f>
        <v>39000</v>
      </c>
      <c r="W4892" s="18"/>
    </row>
    <row r="4893" spans="2:23" x14ac:dyDescent="0.25">
      <c r="B4893" s="1" t="s">
        <v>9688</v>
      </c>
      <c r="C4893" s="2">
        <v>4140</v>
      </c>
      <c r="D4893" s="1" t="s">
        <v>9689</v>
      </c>
      <c r="E4893" s="1" t="s">
        <v>18</v>
      </c>
      <c r="F4893" s="1" t="s">
        <v>263</v>
      </c>
      <c r="G4893" s="1" t="s">
        <v>4778</v>
      </c>
      <c r="H4893" s="1" t="s">
        <v>15835</v>
      </c>
      <c r="I4893" s="5">
        <v>1571</v>
      </c>
      <c r="J4893" s="5">
        <v>27413393</v>
      </c>
      <c r="K4893" s="3">
        <f>+Tabella2026[[#This Row],[POP_2024]]/SUM(Tabella2026[POP_2024])</f>
        <v>2.665265821499734E-5</v>
      </c>
      <c r="L4893" s="3">
        <f>+Tabella2026[[#This Row],[INCIDENZA POPOLAZIONE]]*(PLAFOND/2)</f>
        <v>7846.5225890015554</v>
      </c>
      <c r="M4893" s="3">
        <f>+IFERROR(Tabella2026[[#This Row],[reddito_2024]]/Tabella2026[[#This Row],[POP_2024]],"")</f>
        <v>17449.645448758751</v>
      </c>
      <c r="N4893" s="3">
        <f>+IF(Tabella2026[[#This Row],[REDDITO COMPLESSIVO PROCAPITE]]&lt;media_aggr_reddito_pc,(media_aggr_reddito_pc-Tabella2026[[#This Row],[REDDITO COMPLESSIVO PROCAPITE]]),0)</f>
        <v>375.42061384999033</v>
      </c>
      <c r="O4893" s="3">
        <f>+Tabella2026[[#This Row],[DIFFERENZA REDDITO INFERIORE ALLA MEDIA DALLA MEDIA]]*Tabella2026[[#This Row],[POP_2024]]</f>
        <v>589785.78435833484</v>
      </c>
      <c r="P4893" s="3">
        <f>+Tabella2026[[#This Row],[POPOLAZIONE PER DIFFERENZA ]]/SUM(Tabella2026[[POPOLAZIONE PER DIFFERENZA ]])</f>
        <v>5.2324739386475715E-6</v>
      </c>
      <c r="Q4893" s="3">
        <f>+Tabella2026[[#This Row],[INCIDENZA POPOLAZIONE PER DIFFERENZA]]*(PLAFOND-SUM(Tabella2026[CONTRIBUTO SULLA BASE DELLA POPOLAZIONE]))</f>
        <v>1540.4364031823973</v>
      </c>
      <c r="R4893" s="3">
        <f>+Tabella2026[[#This Row],[CONTRIBUTO SULLA BASE DELLA POPOLAZIONE]]+Tabella2026[[#This Row],[CONTRIBUTO SULLA BASE DEL REDDITO]]</f>
        <v>9386.9589921839524</v>
      </c>
      <c r="S4893" s="3">
        <f>+Tabella2026[[#This Row],[CONTRIBUTO TOTALE]]/(PLAFOND/N_TESSERE)</f>
        <v>18.773917984367905</v>
      </c>
      <c r="T4893" s="3">
        <f>+MAX(CEILING(Tabella2026[[#This Row],[preDEF1]],1),1)</f>
        <v>19</v>
      </c>
      <c r="U4893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893" s="21">
        <f>+Tabella2026[[#This Row],[DEF - n. card]]*(PLAFOND/N_TESSERE)</f>
        <v>9500</v>
      </c>
      <c r="W4893" s="18"/>
    </row>
    <row r="4894" spans="2:23" x14ac:dyDescent="0.25">
      <c r="B4894" s="1" t="s">
        <v>9862</v>
      </c>
      <c r="C4894" s="2">
        <v>18140</v>
      </c>
      <c r="D4894" s="1" t="s">
        <v>9863</v>
      </c>
      <c r="E4894" s="1" t="s">
        <v>12</v>
      </c>
      <c r="F4894" s="1" t="s">
        <v>195</v>
      </c>
      <c r="G4894" s="1" t="s">
        <v>4778</v>
      </c>
      <c r="H4894" s="1" t="s">
        <v>15835</v>
      </c>
      <c r="I4894" s="5">
        <v>1570</v>
      </c>
      <c r="J4894" s="5">
        <v>28054650</v>
      </c>
      <c r="K4894" s="3">
        <f>+Tabella2026[[#This Row],[POP_2024]]/SUM(Tabella2026[POP_2024])</f>
        <v>2.6635692805567044E-5</v>
      </c>
      <c r="L4894" s="3">
        <f>+Tabella2026[[#This Row],[INCIDENZA POPOLAZIONE]]*(PLAFOND/2)</f>
        <v>7841.5279851893338</v>
      </c>
      <c r="M4894" s="3">
        <f>+IFERROR(Tabella2026[[#This Row],[reddito_2024]]/Tabella2026[[#This Row],[POP_2024]],"")</f>
        <v>17869.20382165605</v>
      </c>
      <c r="N4894" s="3">
        <f>+IF(Tabella2026[[#This Row],[REDDITO COMPLESSIVO PROCAPITE]]&lt;media_aggr_reddito_pc,(media_aggr_reddito_pc-Tabella2026[[#This Row],[REDDITO COMPLESSIVO PROCAPITE]]),0)</f>
        <v>0</v>
      </c>
      <c r="O4894" s="3">
        <f>+Tabella2026[[#This Row],[DIFFERENZA REDDITO INFERIORE ALLA MEDIA DALLA MEDIA]]*Tabella2026[[#This Row],[POP_2024]]</f>
        <v>0</v>
      </c>
      <c r="P4894" s="3">
        <f>+Tabella2026[[#This Row],[POPOLAZIONE PER DIFFERENZA ]]/SUM(Tabella2026[[POPOLAZIONE PER DIFFERENZA ]])</f>
        <v>0</v>
      </c>
      <c r="Q4894" s="3">
        <f>+Tabella2026[[#This Row],[INCIDENZA POPOLAZIONE PER DIFFERENZA]]*(PLAFOND-SUM(Tabella2026[CONTRIBUTO SULLA BASE DELLA POPOLAZIONE]))</f>
        <v>0</v>
      </c>
      <c r="R4894" s="3">
        <f>+Tabella2026[[#This Row],[CONTRIBUTO SULLA BASE DELLA POPOLAZIONE]]+Tabella2026[[#This Row],[CONTRIBUTO SULLA BASE DEL REDDITO]]</f>
        <v>7841.5279851893338</v>
      </c>
      <c r="S4894" s="3">
        <f>+Tabella2026[[#This Row],[CONTRIBUTO TOTALE]]/(PLAFOND/N_TESSERE)</f>
        <v>15.683055970378668</v>
      </c>
      <c r="T4894" s="3">
        <f>+MAX(CEILING(Tabella2026[[#This Row],[preDEF1]],1),1)</f>
        <v>16</v>
      </c>
      <c r="U4894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94" s="21">
        <f>+Tabella2026[[#This Row],[DEF - n. card]]*(PLAFOND/N_TESSERE)</f>
        <v>8000</v>
      </c>
      <c r="W4894" s="18"/>
    </row>
    <row r="4895" spans="2:23" x14ac:dyDescent="0.25">
      <c r="B4895" s="1" t="s">
        <v>9894</v>
      </c>
      <c r="C4895" s="2">
        <v>25045</v>
      </c>
      <c r="D4895" s="1" t="s">
        <v>9895</v>
      </c>
      <c r="E4895" s="1" t="s">
        <v>38</v>
      </c>
      <c r="F4895" s="1" t="s">
        <v>514</v>
      </c>
      <c r="G4895" s="1" t="s">
        <v>4778</v>
      </c>
      <c r="H4895" s="1" t="s">
        <v>15835</v>
      </c>
      <c r="I4895" s="5">
        <v>1569</v>
      </c>
      <c r="J4895" s="5">
        <v>33792631</v>
      </c>
      <c r="K4895" s="3">
        <f>+Tabella2026[[#This Row],[POP_2024]]/SUM(Tabella2026[POP_2024])</f>
        <v>2.6618727396136747E-5</v>
      </c>
      <c r="L4895" s="3">
        <f>+Tabella2026[[#This Row],[INCIDENZA POPOLAZIONE]]*(PLAFOND/2)</f>
        <v>7836.5333813771113</v>
      </c>
      <c r="M4895" s="3">
        <f>+IFERROR(Tabella2026[[#This Row],[reddito_2024]]/Tabella2026[[#This Row],[POP_2024]],"")</f>
        <v>21537.687061822817</v>
      </c>
      <c r="N4895" s="3">
        <f>+IF(Tabella2026[[#This Row],[REDDITO COMPLESSIVO PROCAPITE]]&lt;media_aggr_reddito_pc,(media_aggr_reddito_pc-Tabella2026[[#This Row],[REDDITO COMPLESSIVO PROCAPITE]]),0)</f>
        <v>0</v>
      </c>
      <c r="O4895" s="3">
        <f>+Tabella2026[[#This Row],[DIFFERENZA REDDITO INFERIORE ALLA MEDIA DALLA MEDIA]]*Tabella2026[[#This Row],[POP_2024]]</f>
        <v>0</v>
      </c>
      <c r="P4895" s="3">
        <f>+Tabella2026[[#This Row],[POPOLAZIONE PER DIFFERENZA ]]/SUM(Tabella2026[[POPOLAZIONE PER DIFFERENZA ]])</f>
        <v>0</v>
      </c>
      <c r="Q4895" s="3">
        <f>+Tabella2026[[#This Row],[INCIDENZA POPOLAZIONE PER DIFFERENZA]]*(PLAFOND-SUM(Tabella2026[CONTRIBUTO SULLA BASE DELLA POPOLAZIONE]))</f>
        <v>0</v>
      </c>
      <c r="R4895" s="3">
        <f>+Tabella2026[[#This Row],[CONTRIBUTO SULLA BASE DELLA POPOLAZIONE]]+Tabella2026[[#This Row],[CONTRIBUTO SULLA BASE DEL REDDITO]]</f>
        <v>7836.5333813771113</v>
      </c>
      <c r="S4895" s="3">
        <f>+Tabella2026[[#This Row],[CONTRIBUTO TOTALE]]/(PLAFOND/N_TESSERE)</f>
        <v>15.673066762754223</v>
      </c>
      <c r="T4895" s="3">
        <f>+MAX(CEILING(Tabella2026[[#This Row],[preDEF1]],1),1)</f>
        <v>16</v>
      </c>
      <c r="U4895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95" s="21">
        <f>+Tabella2026[[#This Row],[DEF - n. card]]*(PLAFOND/N_TESSERE)</f>
        <v>8000</v>
      </c>
      <c r="W4895" s="18"/>
    </row>
    <row r="4896" spans="2:23" x14ac:dyDescent="0.25">
      <c r="B4896" s="1" t="s">
        <v>9878</v>
      </c>
      <c r="C4896" s="2">
        <v>18129</v>
      </c>
      <c r="D4896" s="1" t="s">
        <v>9879</v>
      </c>
      <c r="E4896" s="1" t="s">
        <v>12</v>
      </c>
      <c r="F4896" s="1" t="s">
        <v>195</v>
      </c>
      <c r="G4896" s="1" t="s">
        <v>4778</v>
      </c>
      <c r="H4896" s="1" t="s">
        <v>15835</v>
      </c>
      <c r="I4896" s="5">
        <v>1568</v>
      </c>
      <c r="J4896" s="5">
        <v>27467643</v>
      </c>
      <c r="K4896" s="3">
        <f>+Tabella2026[[#This Row],[POP_2024]]/SUM(Tabella2026[POP_2024])</f>
        <v>2.6601761986706447E-5</v>
      </c>
      <c r="L4896" s="3">
        <f>+Tabella2026[[#This Row],[INCIDENZA POPOLAZIONE]]*(PLAFOND/2)</f>
        <v>7831.5387775648878</v>
      </c>
      <c r="M4896" s="3">
        <f>+IFERROR(Tabella2026[[#This Row],[reddito_2024]]/Tabella2026[[#This Row],[POP_2024]],"")</f>
        <v>17517.629464285714</v>
      </c>
      <c r="N4896" s="3">
        <f>+IF(Tabella2026[[#This Row],[REDDITO COMPLESSIVO PROCAPITE]]&lt;media_aggr_reddito_pc,(media_aggr_reddito_pc-Tabella2026[[#This Row],[REDDITO COMPLESSIVO PROCAPITE]]),0)</f>
        <v>307.43659832302728</v>
      </c>
      <c r="O4896" s="3">
        <f>+Tabella2026[[#This Row],[DIFFERENZA REDDITO INFERIORE ALLA MEDIA DALLA MEDIA]]*Tabella2026[[#This Row],[POP_2024]]</f>
        <v>482060.58617050678</v>
      </c>
      <c r="P4896" s="3">
        <f>+Tabella2026[[#This Row],[POPOLAZIONE PER DIFFERENZA ]]/SUM(Tabella2026[[POPOLAZIONE PER DIFFERENZA ]])</f>
        <v>4.2767552573865334E-6</v>
      </c>
      <c r="Q4896" s="3">
        <f>+Tabella2026[[#This Row],[INCIDENZA POPOLAZIONE PER DIFFERENZA]]*(PLAFOND-SUM(Tabella2026[CONTRIBUTO SULLA BASE DELLA POPOLAZIONE]))</f>
        <v>1259.0735402081575</v>
      </c>
      <c r="R4896" s="3">
        <f>+Tabella2026[[#This Row],[CONTRIBUTO SULLA BASE DELLA POPOLAZIONE]]+Tabella2026[[#This Row],[CONTRIBUTO SULLA BASE DEL REDDITO]]</f>
        <v>9090.612317773046</v>
      </c>
      <c r="S4896" s="3">
        <f>+Tabella2026[[#This Row],[CONTRIBUTO TOTALE]]/(PLAFOND/N_TESSERE)</f>
        <v>18.181224635546091</v>
      </c>
      <c r="T4896" s="3">
        <f>+MAX(CEILING(Tabella2026[[#This Row],[preDEF1]],1),1)</f>
        <v>19</v>
      </c>
      <c r="U4896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896" s="21">
        <f>+Tabella2026[[#This Row],[DEF - n. card]]*(PLAFOND/N_TESSERE)</f>
        <v>9500</v>
      </c>
      <c r="W4896" s="18"/>
    </row>
    <row r="4897" spans="2:23" x14ac:dyDescent="0.25">
      <c r="B4897" s="1" t="s">
        <v>9828</v>
      </c>
      <c r="C4897" s="2">
        <v>22231</v>
      </c>
      <c r="D4897" s="1" t="s">
        <v>9829</v>
      </c>
      <c r="E4897" s="1" t="s">
        <v>99</v>
      </c>
      <c r="F4897" s="1" t="s">
        <v>98</v>
      </c>
      <c r="G4897" s="1" t="s">
        <v>4778</v>
      </c>
      <c r="H4897" s="1" t="s">
        <v>15835</v>
      </c>
      <c r="I4897" s="5">
        <v>1568</v>
      </c>
      <c r="J4897" s="5">
        <v>31076085</v>
      </c>
      <c r="K4897" s="3">
        <f>+Tabella2026[[#This Row],[POP_2024]]/SUM(Tabella2026[POP_2024])</f>
        <v>2.6601761986706447E-5</v>
      </c>
      <c r="L4897" s="3">
        <f>+Tabella2026[[#This Row],[INCIDENZA POPOLAZIONE]]*(PLAFOND/2)</f>
        <v>7831.5387775648878</v>
      </c>
      <c r="M4897" s="3">
        <f>+IFERROR(Tabella2026[[#This Row],[reddito_2024]]/Tabella2026[[#This Row],[POP_2024]],"")</f>
        <v>19818.931760204083</v>
      </c>
      <c r="N4897" s="3">
        <f>+IF(Tabella2026[[#This Row],[REDDITO COMPLESSIVO PROCAPITE]]&lt;media_aggr_reddito_pc,(media_aggr_reddito_pc-Tabella2026[[#This Row],[REDDITO COMPLESSIVO PROCAPITE]]),0)</f>
        <v>0</v>
      </c>
      <c r="O4897" s="3">
        <f>+Tabella2026[[#This Row],[DIFFERENZA REDDITO INFERIORE ALLA MEDIA DALLA MEDIA]]*Tabella2026[[#This Row],[POP_2024]]</f>
        <v>0</v>
      </c>
      <c r="P4897" s="3">
        <f>+Tabella2026[[#This Row],[POPOLAZIONE PER DIFFERENZA ]]/SUM(Tabella2026[[POPOLAZIONE PER DIFFERENZA ]])</f>
        <v>0</v>
      </c>
      <c r="Q4897" s="3">
        <f>+Tabella2026[[#This Row],[INCIDENZA POPOLAZIONE PER DIFFERENZA]]*(PLAFOND-SUM(Tabella2026[CONTRIBUTO SULLA BASE DELLA POPOLAZIONE]))</f>
        <v>0</v>
      </c>
      <c r="R4897" s="3">
        <f>+Tabella2026[[#This Row],[CONTRIBUTO SULLA BASE DELLA POPOLAZIONE]]+Tabella2026[[#This Row],[CONTRIBUTO SULLA BASE DEL REDDITO]]</f>
        <v>7831.5387775648878</v>
      </c>
      <c r="S4897" s="3">
        <f>+Tabella2026[[#This Row],[CONTRIBUTO TOTALE]]/(PLAFOND/N_TESSERE)</f>
        <v>15.663077555129776</v>
      </c>
      <c r="T4897" s="3">
        <f>+MAX(CEILING(Tabella2026[[#This Row],[preDEF1]],1),1)</f>
        <v>16</v>
      </c>
      <c r="U4897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97" s="21">
        <f>+Tabella2026[[#This Row],[DEF - n. card]]*(PLAFOND/N_TESSERE)</f>
        <v>8000</v>
      </c>
      <c r="W4897" s="18"/>
    </row>
    <row r="4898" spans="2:23" x14ac:dyDescent="0.25">
      <c r="B4898" s="1" t="s">
        <v>9698</v>
      </c>
      <c r="C4898" s="2">
        <v>75012</v>
      </c>
      <c r="D4898" s="1" t="s">
        <v>9699</v>
      </c>
      <c r="E4898" s="1" t="s">
        <v>33</v>
      </c>
      <c r="F4898" s="1" t="s">
        <v>132</v>
      </c>
      <c r="G4898" s="1" t="s">
        <v>4778</v>
      </c>
      <c r="H4898" s="1" t="s">
        <v>15836</v>
      </c>
      <c r="I4898" s="5">
        <v>1566</v>
      </c>
      <c r="J4898" s="5">
        <v>17731330</v>
      </c>
      <c r="K4898" s="3">
        <f>+Tabella2026[[#This Row],[POP_2024]]/SUM(Tabella2026[POP_2024])</f>
        <v>2.6567831167845855E-5</v>
      </c>
      <c r="L4898" s="3">
        <f>+Tabella2026[[#This Row],[INCIDENZA POPOLAZIONE]]*(PLAFOND/2)</f>
        <v>7821.5495699404437</v>
      </c>
      <c r="M4898" s="3">
        <f>+IFERROR(Tabella2026[[#This Row],[reddito_2024]]/Tabella2026[[#This Row],[POP_2024]],"")</f>
        <v>11322.688378033206</v>
      </c>
      <c r="N4898" s="3">
        <f>+IF(Tabella2026[[#This Row],[REDDITO COMPLESSIVO PROCAPITE]]&lt;media_aggr_reddito_pc,(media_aggr_reddito_pc-Tabella2026[[#This Row],[REDDITO COMPLESSIVO PROCAPITE]]),0)</f>
        <v>6502.3776845755347</v>
      </c>
      <c r="O4898" s="3">
        <f>+Tabella2026[[#This Row],[DIFFERENZA REDDITO INFERIORE ALLA MEDIA DALLA MEDIA]]*Tabella2026[[#This Row],[POP_2024]]</f>
        <v>10182723.454045286</v>
      </c>
      <c r="P4898" s="3">
        <f>+Tabella2026[[#This Row],[POPOLAZIONE PER DIFFERENZA ]]/SUM(Tabella2026[[POPOLAZIONE PER DIFFERENZA ]])</f>
        <v>9.0339300320225465E-5</v>
      </c>
      <c r="Q4898" s="3">
        <f>+Tabella2026[[#This Row],[INCIDENZA POPOLAZIONE PER DIFFERENZA]]*(PLAFOND-SUM(Tabella2026[CONTRIBUTO SULLA BASE DELLA POPOLAZIONE]))</f>
        <v>26595.822259799246</v>
      </c>
      <c r="R4898" s="3">
        <f>+Tabella2026[[#This Row],[CONTRIBUTO SULLA BASE DELLA POPOLAZIONE]]+Tabella2026[[#This Row],[CONTRIBUTO SULLA BASE DEL REDDITO]]</f>
        <v>34417.371829739692</v>
      </c>
      <c r="S4898" s="3">
        <f>+Tabella2026[[#This Row],[CONTRIBUTO TOTALE]]/(PLAFOND/N_TESSERE)</f>
        <v>68.834743659479386</v>
      </c>
      <c r="T4898" s="3">
        <f>+MAX(CEILING(Tabella2026[[#This Row],[preDEF1]],1),1)</f>
        <v>69</v>
      </c>
      <c r="U4898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4898" s="21">
        <f>+Tabella2026[[#This Row],[DEF - n. card]]*(PLAFOND/N_TESSERE)</f>
        <v>34500</v>
      </c>
      <c r="W4898" s="18"/>
    </row>
    <row r="4899" spans="2:23" x14ac:dyDescent="0.25">
      <c r="B4899" s="1" t="s">
        <v>9868</v>
      </c>
      <c r="C4899" s="2">
        <v>16167</v>
      </c>
      <c r="D4899" s="1" t="s">
        <v>9869</v>
      </c>
      <c r="E4899" s="1" t="s">
        <v>12</v>
      </c>
      <c r="F4899" s="1" t="s">
        <v>93</v>
      </c>
      <c r="G4899" s="1" t="s">
        <v>4778</v>
      </c>
      <c r="H4899" s="1" t="s">
        <v>15835</v>
      </c>
      <c r="I4899" s="5">
        <v>1566</v>
      </c>
      <c r="J4899" s="5">
        <v>28563025</v>
      </c>
      <c r="K4899" s="3">
        <f>+Tabella2026[[#This Row],[POP_2024]]/SUM(Tabella2026[POP_2024])</f>
        <v>2.6567831167845855E-5</v>
      </c>
      <c r="L4899" s="3">
        <f>+Tabella2026[[#This Row],[INCIDENZA POPOLAZIONE]]*(PLAFOND/2)</f>
        <v>7821.5495699404437</v>
      </c>
      <c r="M4899" s="3">
        <f>+IFERROR(Tabella2026[[#This Row],[reddito_2024]]/Tabella2026[[#This Row],[POP_2024]],"")</f>
        <v>18239.479565772668</v>
      </c>
      <c r="N4899" s="3">
        <f>+IF(Tabella2026[[#This Row],[REDDITO COMPLESSIVO PROCAPITE]]&lt;media_aggr_reddito_pc,(media_aggr_reddito_pc-Tabella2026[[#This Row],[REDDITO COMPLESSIVO PROCAPITE]]),0)</f>
        <v>0</v>
      </c>
      <c r="O4899" s="3">
        <f>+Tabella2026[[#This Row],[DIFFERENZA REDDITO INFERIORE ALLA MEDIA DALLA MEDIA]]*Tabella2026[[#This Row],[POP_2024]]</f>
        <v>0</v>
      </c>
      <c r="P4899" s="3">
        <f>+Tabella2026[[#This Row],[POPOLAZIONE PER DIFFERENZA ]]/SUM(Tabella2026[[POPOLAZIONE PER DIFFERENZA ]])</f>
        <v>0</v>
      </c>
      <c r="Q4899" s="3">
        <f>+Tabella2026[[#This Row],[INCIDENZA POPOLAZIONE PER DIFFERENZA]]*(PLAFOND-SUM(Tabella2026[CONTRIBUTO SULLA BASE DELLA POPOLAZIONE]))</f>
        <v>0</v>
      </c>
      <c r="R4899" s="3">
        <f>+Tabella2026[[#This Row],[CONTRIBUTO SULLA BASE DELLA POPOLAZIONE]]+Tabella2026[[#This Row],[CONTRIBUTO SULLA BASE DEL REDDITO]]</f>
        <v>7821.5495699404437</v>
      </c>
      <c r="S4899" s="3">
        <f>+Tabella2026[[#This Row],[CONTRIBUTO TOTALE]]/(PLAFOND/N_TESSERE)</f>
        <v>15.643099139880887</v>
      </c>
      <c r="T4899" s="3">
        <f>+MAX(CEILING(Tabella2026[[#This Row],[preDEF1]],1),1)</f>
        <v>16</v>
      </c>
      <c r="U4899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99" s="21">
        <f>+Tabella2026[[#This Row],[DEF - n. card]]*(PLAFOND/N_TESSERE)</f>
        <v>8000</v>
      </c>
      <c r="W4899" s="18"/>
    </row>
    <row r="4900" spans="2:23" x14ac:dyDescent="0.25">
      <c r="B4900" s="1" t="s">
        <v>9780</v>
      </c>
      <c r="C4900" s="2">
        <v>81017</v>
      </c>
      <c r="D4900" s="1" t="s">
        <v>9781</v>
      </c>
      <c r="E4900" s="1" t="s">
        <v>21</v>
      </c>
      <c r="F4900" s="1" t="s">
        <v>166</v>
      </c>
      <c r="G4900" s="1" t="s">
        <v>4778</v>
      </c>
      <c r="H4900" s="1" t="s">
        <v>15836</v>
      </c>
      <c r="I4900" s="5">
        <v>1566</v>
      </c>
      <c r="J4900" s="5">
        <v>16421649</v>
      </c>
      <c r="K4900" s="3">
        <f>+Tabella2026[[#This Row],[POP_2024]]/SUM(Tabella2026[POP_2024])</f>
        <v>2.6567831167845855E-5</v>
      </c>
      <c r="L4900" s="3">
        <f>+Tabella2026[[#This Row],[INCIDENZA POPOLAZIONE]]*(PLAFOND/2)</f>
        <v>7821.5495699404437</v>
      </c>
      <c r="M4900" s="3">
        <f>+IFERROR(Tabella2026[[#This Row],[reddito_2024]]/Tabella2026[[#This Row],[POP_2024]],"")</f>
        <v>10486.365900383142</v>
      </c>
      <c r="N4900" s="3">
        <f>+IF(Tabella2026[[#This Row],[REDDITO COMPLESSIVO PROCAPITE]]&lt;media_aggr_reddito_pc,(media_aggr_reddito_pc-Tabella2026[[#This Row],[REDDITO COMPLESSIVO PROCAPITE]]),0)</f>
        <v>7338.7001622255993</v>
      </c>
      <c r="O4900" s="3">
        <f>+Tabella2026[[#This Row],[DIFFERENZA REDDITO INFERIORE ALLA MEDIA DALLA MEDIA]]*Tabella2026[[#This Row],[POP_2024]]</f>
        <v>11492404.454045288</v>
      </c>
      <c r="P4900" s="3">
        <f>+Tabella2026[[#This Row],[POPOLAZIONE PER DIFFERENZA ]]/SUM(Tabella2026[[POPOLAZIONE PER DIFFERENZA ]])</f>
        <v>1.0195855578922184E-4</v>
      </c>
      <c r="Q4900" s="3">
        <f>+Tabella2026[[#This Row],[INCIDENZA POPOLAZIONE PER DIFFERENZA]]*(PLAFOND-SUM(Tabella2026[CONTRIBUTO SULLA BASE DELLA POPOLAZIONE]))</f>
        <v>30016.522355430192</v>
      </c>
      <c r="R4900" s="3">
        <f>+Tabella2026[[#This Row],[CONTRIBUTO SULLA BASE DELLA POPOLAZIONE]]+Tabella2026[[#This Row],[CONTRIBUTO SULLA BASE DEL REDDITO]]</f>
        <v>37838.071925370634</v>
      </c>
      <c r="S4900" s="3">
        <f>+Tabella2026[[#This Row],[CONTRIBUTO TOTALE]]/(PLAFOND/N_TESSERE)</f>
        <v>75.676143850741269</v>
      </c>
      <c r="T4900" s="3">
        <f>+MAX(CEILING(Tabella2026[[#This Row],[preDEF1]],1),1)</f>
        <v>76</v>
      </c>
      <c r="U4900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4900" s="21">
        <f>+Tabella2026[[#This Row],[DEF - n. card]]*(PLAFOND/N_TESSERE)</f>
        <v>38000</v>
      </c>
      <c r="W4900" s="18"/>
    </row>
    <row r="4901" spans="2:23" x14ac:dyDescent="0.25">
      <c r="B4901" s="1" t="s">
        <v>9752</v>
      </c>
      <c r="C4901" s="2">
        <v>80037</v>
      </c>
      <c r="D4901" s="1" t="s">
        <v>9753</v>
      </c>
      <c r="E4901" s="1" t="s">
        <v>61</v>
      </c>
      <c r="F4901" s="1" t="s">
        <v>62</v>
      </c>
      <c r="G4901" s="1" t="s">
        <v>4778</v>
      </c>
      <c r="H4901" s="1" t="s">
        <v>15836</v>
      </c>
      <c r="I4901" s="5">
        <v>1565</v>
      </c>
      <c r="J4901" s="5">
        <v>10478220</v>
      </c>
      <c r="K4901" s="3">
        <f>+Tabella2026[[#This Row],[POP_2024]]/SUM(Tabella2026[POP_2024])</f>
        <v>2.6550865758415555E-5</v>
      </c>
      <c r="L4901" s="3">
        <f>+Tabella2026[[#This Row],[INCIDENZA POPOLAZIONE]]*(PLAFOND/2)</f>
        <v>7816.5549661282203</v>
      </c>
      <c r="M4901" s="3">
        <f>+IFERROR(Tabella2026[[#This Row],[reddito_2024]]/Tabella2026[[#This Row],[POP_2024]],"")</f>
        <v>6695.3482428115012</v>
      </c>
      <c r="N4901" s="3">
        <f>+IF(Tabella2026[[#This Row],[REDDITO COMPLESSIVO PROCAPITE]]&lt;media_aggr_reddito_pc,(media_aggr_reddito_pc-Tabella2026[[#This Row],[REDDITO COMPLESSIVO PROCAPITE]]),0)</f>
        <v>11129.717819797239</v>
      </c>
      <c r="O4901" s="3">
        <f>+Tabella2026[[#This Row],[DIFFERENZA REDDITO INFERIORE ALLA MEDIA DALLA MEDIA]]*Tabella2026[[#This Row],[POP_2024]]</f>
        <v>17418008.387982678</v>
      </c>
      <c r="P4901" s="3">
        <f>+Tabella2026[[#This Row],[POPOLAZIONE PER DIFFERENZA ]]/SUM(Tabella2026[[POPOLAZIONE PER DIFFERENZA ]])</f>
        <v>1.545294535242492E-4</v>
      </c>
      <c r="Q4901" s="3">
        <f>+Tabella2026[[#This Row],[INCIDENZA POPOLAZIONE PER DIFFERENZA]]*(PLAFOND-SUM(Tabella2026[CONTRIBUTO SULLA BASE DELLA POPOLAZIONE]))</f>
        <v>45493.355220449004</v>
      </c>
      <c r="R4901" s="3">
        <f>+Tabella2026[[#This Row],[CONTRIBUTO SULLA BASE DELLA POPOLAZIONE]]+Tabella2026[[#This Row],[CONTRIBUTO SULLA BASE DEL REDDITO]]</f>
        <v>53309.910186577225</v>
      </c>
      <c r="S4901" s="3">
        <f>+Tabella2026[[#This Row],[CONTRIBUTO TOTALE]]/(PLAFOND/N_TESSERE)</f>
        <v>106.61982037315445</v>
      </c>
      <c r="T4901" s="3">
        <f>+MAX(CEILING(Tabella2026[[#This Row],[preDEF1]],1),1)</f>
        <v>107</v>
      </c>
      <c r="U4901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4901" s="21">
        <f>+Tabella2026[[#This Row],[DEF - n. card]]*(PLAFOND/N_TESSERE)</f>
        <v>53500</v>
      </c>
      <c r="W4901" s="18"/>
    </row>
    <row r="4902" spans="2:23" x14ac:dyDescent="0.25">
      <c r="B4902" s="1" t="s">
        <v>9826</v>
      </c>
      <c r="C4902" s="2">
        <v>65152</v>
      </c>
      <c r="D4902" s="1" t="s">
        <v>9827</v>
      </c>
      <c r="E4902" s="1" t="s">
        <v>15</v>
      </c>
      <c r="F4902" s="1" t="s">
        <v>82</v>
      </c>
      <c r="G4902" s="1" t="s">
        <v>4778</v>
      </c>
      <c r="H4902" s="1" t="s">
        <v>15836</v>
      </c>
      <c r="I4902" s="5">
        <v>1563</v>
      </c>
      <c r="J4902" s="5">
        <v>16174071</v>
      </c>
      <c r="K4902" s="3">
        <f>+Tabella2026[[#This Row],[POP_2024]]/SUM(Tabella2026[POP_2024])</f>
        <v>2.6516934939554959E-5</v>
      </c>
      <c r="L4902" s="3">
        <f>+Tabella2026[[#This Row],[INCIDENZA POPOLAZIONE]]*(PLAFOND/2)</f>
        <v>7806.5657585037752</v>
      </c>
      <c r="M4902" s="3">
        <f>+IFERROR(Tabella2026[[#This Row],[reddito_2024]]/Tabella2026[[#This Row],[POP_2024]],"")</f>
        <v>10348.09404990403</v>
      </c>
      <c r="N4902" s="3">
        <f>+IF(Tabella2026[[#This Row],[REDDITO COMPLESSIVO PROCAPITE]]&lt;media_aggr_reddito_pc,(media_aggr_reddito_pc-Tabella2026[[#This Row],[REDDITO COMPLESSIVO PROCAPITE]]),0)</f>
        <v>7476.9720127047112</v>
      </c>
      <c r="O4902" s="3">
        <f>+Tabella2026[[#This Row],[DIFFERENZA REDDITO INFERIORE ALLA MEDIA DALLA MEDIA]]*Tabella2026[[#This Row],[POP_2024]]</f>
        <v>11686507.255857464</v>
      </c>
      <c r="P4902" s="3">
        <f>+Tabella2026[[#This Row],[POPOLAZIONE PER DIFFERENZA ]]/SUM(Tabella2026[[POPOLAZIONE PER DIFFERENZA ]])</f>
        <v>1.0368060111285686E-4</v>
      </c>
      <c r="Q4902" s="3">
        <f>+Tabella2026[[#This Row],[INCIDENZA POPOLAZIONE PER DIFFERENZA]]*(PLAFOND-SUM(Tabella2026[CONTRIBUTO SULLA BASE DELLA POPOLAZIONE]))</f>
        <v>30523.491207174349</v>
      </c>
      <c r="R4902" s="3">
        <f>+Tabella2026[[#This Row],[CONTRIBUTO SULLA BASE DELLA POPOLAZIONE]]+Tabella2026[[#This Row],[CONTRIBUTO SULLA BASE DEL REDDITO]]</f>
        <v>38330.056965678123</v>
      </c>
      <c r="S4902" s="3">
        <f>+Tabella2026[[#This Row],[CONTRIBUTO TOTALE]]/(PLAFOND/N_TESSERE)</f>
        <v>76.66011393135625</v>
      </c>
      <c r="T4902" s="3">
        <f>+MAX(CEILING(Tabella2026[[#This Row],[preDEF1]],1),1)</f>
        <v>77</v>
      </c>
      <c r="U4902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4902" s="21">
        <f>+Tabella2026[[#This Row],[DEF - n. card]]*(PLAFOND/N_TESSERE)</f>
        <v>38500</v>
      </c>
      <c r="W4902" s="18"/>
    </row>
    <row r="4903" spans="2:23" x14ac:dyDescent="0.25">
      <c r="B4903" s="1" t="s">
        <v>9798</v>
      </c>
      <c r="C4903" s="2">
        <v>55013</v>
      </c>
      <c r="D4903" s="1" t="s">
        <v>9799</v>
      </c>
      <c r="E4903" s="1" t="s">
        <v>67</v>
      </c>
      <c r="F4903" s="1" t="s">
        <v>108</v>
      </c>
      <c r="G4903" s="1" t="s">
        <v>4778</v>
      </c>
      <c r="H4903" s="1" t="s">
        <v>15834</v>
      </c>
      <c r="I4903" s="5">
        <v>1562</v>
      </c>
      <c r="J4903" s="5">
        <v>23966137</v>
      </c>
      <c r="K4903" s="3">
        <f>+Tabella2026[[#This Row],[POP_2024]]/SUM(Tabella2026[POP_2024])</f>
        <v>2.6499969530124663E-5</v>
      </c>
      <c r="L4903" s="3">
        <f>+Tabella2026[[#This Row],[INCIDENZA POPOLAZIONE]]*(PLAFOND/2)</f>
        <v>7801.5711546915527</v>
      </c>
      <c r="M4903" s="3">
        <f>+IFERROR(Tabella2026[[#This Row],[reddito_2024]]/Tabella2026[[#This Row],[POP_2024]],"")</f>
        <v>15343.237516005122</v>
      </c>
      <c r="N4903" s="3">
        <f>+IF(Tabella2026[[#This Row],[REDDITO COMPLESSIVO PROCAPITE]]&lt;media_aggr_reddito_pc,(media_aggr_reddito_pc-Tabella2026[[#This Row],[REDDITO COMPLESSIVO PROCAPITE]]),0)</f>
        <v>2481.8285466036195</v>
      </c>
      <c r="O4903" s="3">
        <f>+Tabella2026[[#This Row],[DIFFERENZA REDDITO INFERIORE ALLA MEDIA DALLA MEDIA]]*Tabella2026[[#This Row],[POP_2024]]</f>
        <v>3876616.1897948538</v>
      </c>
      <c r="P4903" s="3">
        <f>+Tabella2026[[#This Row],[POPOLAZIONE PER DIFFERENZA ]]/SUM(Tabella2026[[POPOLAZIONE PER DIFFERENZA ]])</f>
        <v>3.4392645128450124E-5</v>
      </c>
      <c r="Q4903" s="3">
        <f>+Tabella2026[[#This Row],[INCIDENZA POPOLAZIONE PER DIFFERENZA]]*(PLAFOND-SUM(Tabella2026[CONTRIBUTO SULLA BASE DELLA POPOLAZIONE]))</f>
        <v>10125.168931331911</v>
      </c>
      <c r="R4903" s="3">
        <f>+Tabella2026[[#This Row],[CONTRIBUTO SULLA BASE DELLA POPOLAZIONE]]+Tabella2026[[#This Row],[CONTRIBUTO SULLA BASE DEL REDDITO]]</f>
        <v>17926.740086023463</v>
      </c>
      <c r="S4903" s="3">
        <f>+Tabella2026[[#This Row],[CONTRIBUTO TOTALE]]/(PLAFOND/N_TESSERE)</f>
        <v>35.853480172046929</v>
      </c>
      <c r="T4903" s="3">
        <f>+MAX(CEILING(Tabella2026[[#This Row],[preDEF1]],1),1)</f>
        <v>36</v>
      </c>
      <c r="U4903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4903" s="21">
        <f>+Tabella2026[[#This Row],[DEF - n. card]]*(PLAFOND/N_TESSERE)</f>
        <v>18000</v>
      </c>
      <c r="W4903" s="18"/>
    </row>
    <row r="4904" spans="2:23" x14ac:dyDescent="0.25">
      <c r="B4904" s="1" t="s">
        <v>9788</v>
      </c>
      <c r="C4904" s="2">
        <v>24003</v>
      </c>
      <c r="D4904" s="1" t="s">
        <v>9789</v>
      </c>
      <c r="E4904" s="1" t="s">
        <v>38</v>
      </c>
      <c r="F4904" s="1" t="s">
        <v>106</v>
      </c>
      <c r="G4904" s="1" t="s">
        <v>4778</v>
      </c>
      <c r="H4904" s="1" t="s">
        <v>15835</v>
      </c>
      <c r="I4904" s="5">
        <v>1561</v>
      </c>
      <c r="J4904" s="5">
        <v>33672485</v>
      </c>
      <c r="K4904" s="3">
        <f>+Tabella2026[[#This Row],[POP_2024]]/SUM(Tabella2026[POP_2024])</f>
        <v>2.6483004120694366E-5</v>
      </c>
      <c r="L4904" s="3">
        <f>+Tabella2026[[#This Row],[INCIDENZA POPOLAZIONE]]*(PLAFOND/2)</f>
        <v>7796.5765508793311</v>
      </c>
      <c r="M4904" s="3">
        <f>+IFERROR(Tabella2026[[#This Row],[reddito_2024]]/Tabella2026[[#This Row],[POP_2024]],"")</f>
        <v>21571.098654708519</v>
      </c>
      <c r="N4904" s="3">
        <f>+IF(Tabella2026[[#This Row],[REDDITO COMPLESSIVO PROCAPITE]]&lt;media_aggr_reddito_pc,(media_aggr_reddito_pc-Tabella2026[[#This Row],[REDDITO COMPLESSIVO PROCAPITE]]),0)</f>
        <v>0</v>
      </c>
      <c r="O4904" s="3">
        <f>+Tabella2026[[#This Row],[DIFFERENZA REDDITO INFERIORE ALLA MEDIA DALLA MEDIA]]*Tabella2026[[#This Row],[POP_2024]]</f>
        <v>0</v>
      </c>
      <c r="P4904" s="3">
        <f>+Tabella2026[[#This Row],[POPOLAZIONE PER DIFFERENZA ]]/SUM(Tabella2026[[POPOLAZIONE PER DIFFERENZA ]])</f>
        <v>0</v>
      </c>
      <c r="Q4904" s="3">
        <f>+Tabella2026[[#This Row],[INCIDENZA POPOLAZIONE PER DIFFERENZA]]*(PLAFOND-SUM(Tabella2026[CONTRIBUTO SULLA BASE DELLA POPOLAZIONE]))</f>
        <v>0</v>
      </c>
      <c r="R4904" s="3">
        <f>+Tabella2026[[#This Row],[CONTRIBUTO SULLA BASE DELLA POPOLAZIONE]]+Tabella2026[[#This Row],[CONTRIBUTO SULLA BASE DEL REDDITO]]</f>
        <v>7796.5765508793311</v>
      </c>
      <c r="S4904" s="3">
        <f>+Tabella2026[[#This Row],[CONTRIBUTO TOTALE]]/(PLAFOND/N_TESSERE)</f>
        <v>15.593153101758663</v>
      </c>
      <c r="T4904" s="3">
        <f>+MAX(CEILING(Tabella2026[[#This Row],[preDEF1]],1),1)</f>
        <v>16</v>
      </c>
      <c r="U4904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04" s="21">
        <f>+Tabella2026[[#This Row],[DEF - n. card]]*(PLAFOND/N_TESSERE)</f>
        <v>8000</v>
      </c>
      <c r="W4904" s="18"/>
    </row>
    <row r="4905" spans="2:23" x14ac:dyDescent="0.25">
      <c r="B4905" s="1" t="s">
        <v>9888</v>
      </c>
      <c r="C4905" s="2">
        <v>64064</v>
      </c>
      <c r="D4905" s="1" t="s">
        <v>9889</v>
      </c>
      <c r="E4905" s="1" t="s">
        <v>15</v>
      </c>
      <c r="F4905" s="1" t="s">
        <v>290</v>
      </c>
      <c r="G4905" s="1" t="s">
        <v>4778</v>
      </c>
      <c r="H4905" s="1" t="s">
        <v>15836</v>
      </c>
      <c r="I4905" s="5">
        <v>1561</v>
      </c>
      <c r="J4905" s="5">
        <v>13594872</v>
      </c>
      <c r="K4905" s="3">
        <f>+Tabella2026[[#This Row],[POP_2024]]/SUM(Tabella2026[POP_2024])</f>
        <v>2.6483004120694366E-5</v>
      </c>
      <c r="L4905" s="3">
        <f>+Tabella2026[[#This Row],[INCIDENZA POPOLAZIONE]]*(PLAFOND/2)</f>
        <v>7796.5765508793311</v>
      </c>
      <c r="M4905" s="3">
        <f>+IFERROR(Tabella2026[[#This Row],[reddito_2024]]/Tabella2026[[#This Row],[POP_2024]],"")</f>
        <v>8709.078795643818</v>
      </c>
      <c r="N4905" s="3">
        <f>+IF(Tabella2026[[#This Row],[REDDITO COMPLESSIVO PROCAPITE]]&lt;media_aggr_reddito_pc,(media_aggr_reddito_pc-Tabella2026[[#This Row],[REDDITO COMPLESSIVO PROCAPITE]]),0)</f>
        <v>9115.987266964923</v>
      </c>
      <c r="O4905" s="3">
        <f>+Tabella2026[[#This Row],[DIFFERENZA REDDITO INFERIORE ALLA MEDIA DALLA MEDIA]]*Tabella2026[[#This Row],[POP_2024]]</f>
        <v>14230056.123732245</v>
      </c>
      <c r="P4905" s="3">
        <f>+Tabella2026[[#This Row],[POPOLAZIONE PER DIFFERENZA ]]/SUM(Tabella2026[[POPOLAZIONE PER DIFFERENZA ]])</f>
        <v>1.2624651150913927E-4</v>
      </c>
      <c r="Q4905" s="3">
        <f>+Tabella2026[[#This Row],[INCIDENZA POPOLAZIONE PER DIFFERENZA]]*(PLAFOND-SUM(Tabella2026[CONTRIBUTO SULLA BASE DELLA POPOLAZIONE]))</f>
        <v>37166.878303407117</v>
      </c>
      <c r="R4905" s="3">
        <f>+Tabella2026[[#This Row],[CONTRIBUTO SULLA BASE DELLA POPOLAZIONE]]+Tabella2026[[#This Row],[CONTRIBUTO SULLA BASE DEL REDDITO]]</f>
        <v>44963.45485428645</v>
      </c>
      <c r="S4905" s="3">
        <f>+Tabella2026[[#This Row],[CONTRIBUTO TOTALE]]/(PLAFOND/N_TESSERE)</f>
        <v>89.926909708572907</v>
      </c>
      <c r="T4905" s="3">
        <f>+MAX(CEILING(Tabella2026[[#This Row],[preDEF1]],1),1)</f>
        <v>90</v>
      </c>
      <c r="U4905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4905" s="21">
        <f>+Tabella2026[[#This Row],[DEF - n. card]]*(PLAFOND/N_TESSERE)</f>
        <v>45000</v>
      </c>
      <c r="W4905" s="18"/>
    </row>
    <row r="4906" spans="2:23" x14ac:dyDescent="0.25">
      <c r="B4906" s="1" t="s">
        <v>9858</v>
      </c>
      <c r="C4906" s="2">
        <v>40011</v>
      </c>
      <c r="D4906" s="1" t="s">
        <v>9859</v>
      </c>
      <c r="E4906" s="1" t="s">
        <v>27</v>
      </c>
      <c r="F4906" s="1" t="s">
        <v>104</v>
      </c>
      <c r="G4906" s="1" t="s">
        <v>4778</v>
      </c>
      <c r="H4906" s="1" t="s">
        <v>15835</v>
      </c>
      <c r="I4906" s="5">
        <v>1559</v>
      </c>
      <c r="J4906" s="5">
        <v>28797349</v>
      </c>
      <c r="K4906" s="3">
        <f>+Tabella2026[[#This Row],[POP_2024]]/SUM(Tabella2026[POP_2024])</f>
        <v>2.644907330183377E-5</v>
      </c>
      <c r="L4906" s="3">
        <f>+Tabella2026[[#This Row],[INCIDENZA POPOLAZIONE]]*(PLAFOND/2)</f>
        <v>7786.587343254886</v>
      </c>
      <c r="M4906" s="3">
        <f>+IFERROR(Tabella2026[[#This Row],[reddito_2024]]/Tabella2026[[#This Row],[POP_2024]],"")</f>
        <v>18471.679923027583</v>
      </c>
      <c r="N4906" s="3">
        <f>+IF(Tabella2026[[#This Row],[REDDITO COMPLESSIVO PROCAPITE]]&lt;media_aggr_reddito_pc,(media_aggr_reddito_pc-Tabella2026[[#This Row],[REDDITO COMPLESSIVO PROCAPITE]]),0)</f>
        <v>0</v>
      </c>
      <c r="O4906" s="3">
        <f>+Tabella2026[[#This Row],[DIFFERENZA REDDITO INFERIORE ALLA MEDIA DALLA MEDIA]]*Tabella2026[[#This Row],[POP_2024]]</f>
        <v>0</v>
      </c>
      <c r="P4906" s="3">
        <f>+Tabella2026[[#This Row],[POPOLAZIONE PER DIFFERENZA ]]/SUM(Tabella2026[[POPOLAZIONE PER DIFFERENZA ]])</f>
        <v>0</v>
      </c>
      <c r="Q4906" s="3">
        <f>+Tabella2026[[#This Row],[INCIDENZA POPOLAZIONE PER DIFFERENZA]]*(PLAFOND-SUM(Tabella2026[CONTRIBUTO SULLA BASE DELLA POPOLAZIONE]))</f>
        <v>0</v>
      </c>
      <c r="R4906" s="3">
        <f>+Tabella2026[[#This Row],[CONTRIBUTO SULLA BASE DELLA POPOLAZIONE]]+Tabella2026[[#This Row],[CONTRIBUTO SULLA BASE DEL REDDITO]]</f>
        <v>7786.587343254886</v>
      </c>
      <c r="S4906" s="3">
        <f>+Tabella2026[[#This Row],[CONTRIBUTO TOTALE]]/(PLAFOND/N_TESSERE)</f>
        <v>15.573174686509772</v>
      </c>
      <c r="T4906" s="3">
        <f>+MAX(CEILING(Tabella2026[[#This Row],[preDEF1]],1),1)</f>
        <v>16</v>
      </c>
      <c r="U4906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06" s="21">
        <f>+Tabella2026[[#This Row],[DEF - n. card]]*(PLAFOND/N_TESSERE)</f>
        <v>8000</v>
      </c>
      <c r="W4906" s="18"/>
    </row>
    <row r="4907" spans="2:23" x14ac:dyDescent="0.25">
      <c r="B4907" s="1" t="s">
        <v>9890</v>
      </c>
      <c r="C4907" s="2">
        <v>29014</v>
      </c>
      <c r="D4907" s="1" t="s">
        <v>9891</v>
      </c>
      <c r="E4907" s="1" t="s">
        <v>38</v>
      </c>
      <c r="F4907" s="1" t="s">
        <v>314</v>
      </c>
      <c r="G4907" s="1" t="s">
        <v>4778</v>
      </c>
      <c r="H4907" s="1" t="s">
        <v>15835</v>
      </c>
      <c r="I4907" s="5">
        <v>1558</v>
      </c>
      <c r="J4907" s="5">
        <v>28233191</v>
      </c>
      <c r="K4907" s="3">
        <f>+Tabella2026[[#This Row],[POP_2024]]/SUM(Tabella2026[POP_2024])</f>
        <v>2.6432107892403474E-5</v>
      </c>
      <c r="L4907" s="3">
        <f>+Tabella2026[[#This Row],[INCIDENZA POPOLAZIONE]]*(PLAFOND/2)</f>
        <v>7781.5927394426635</v>
      </c>
      <c r="M4907" s="3">
        <f>+IFERROR(Tabella2026[[#This Row],[reddito_2024]]/Tabella2026[[#This Row],[POP_2024]],"")</f>
        <v>18121.431964056483</v>
      </c>
      <c r="N4907" s="3">
        <f>+IF(Tabella2026[[#This Row],[REDDITO COMPLESSIVO PROCAPITE]]&lt;media_aggr_reddito_pc,(media_aggr_reddito_pc-Tabella2026[[#This Row],[REDDITO COMPLESSIVO PROCAPITE]]),0)</f>
        <v>0</v>
      </c>
      <c r="O4907" s="3">
        <f>+Tabella2026[[#This Row],[DIFFERENZA REDDITO INFERIORE ALLA MEDIA DALLA MEDIA]]*Tabella2026[[#This Row],[POP_2024]]</f>
        <v>0</v>
      </c>
      <c r="P4907" s="3">
        <f>+Tabella2026[[#This Row],[POPOLAZIONE PER DIFFERENZA ]]/SUM(Tabella2026[[POPOLAZIONE PER DIFFERENZA ]])</f>
        <v>0</v>
      </c>
      <c r="Q4907" s="3">
        <f>+Tabella2026[[#This Row],[INCIDENZA POPOLAZIONE PER DIFFERENZA]]*(PLAFOND-SUM(Tabella2026[CONTRIBUTO SULLA BASE DELLA POPOLAZIONE]))</f>
        <v>0</v>
      </c>
      <c r="R4907" s="3">
        <f>+Tabella2026[[#This Row],[CONTRIBUTO SULLA BASE DELLA POPOLAZIONE]]+Tabella2026[[#This Row],[CONTRIBUTO SULLA BASE DEL REDDITO]]</f>
        <v>7781.5927394426635</v>
      </c>
      <c r="S4907" s="3">
        <f>+Tabella2026[[#This Row],[CONTRIBUTO TOTALE]]/(PLAFOND/N_TESSERE)</f>
        <v>15.563185478885327</v>
      </c>
      <c r="T4907" s="3">
        <f>+MAX(CEILING(Tabella2026[[#This Row],[preDEF1]],1),1)</f>
        <v>16</v>
      </c>
      <c r="U4907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07" s="21">
        <f>+Tabella2026[[#This Row],[DEF - n. card]]*(PLAFOND/N_TESSERE)</f>
        <v>8000</v>
      </c>
      <c r="W4907" s="18"/>
    </row>
    <row r="4908" spans="2:23" x14ac:dyDescent="0.25">
      <c r="B4908" s="1" t="s">
        <v>9766</v>
      </c>
      <c r="C4908" s="2">
        <v>3055</v>
      </c>
      <c r="D4908" s="1" t="s">
        <v>9767</v>
      </c>
      <c r="E4908" s="1" t="s">
        <v>18</v>
      </c>
      <c r="F4908" s="1" t="s">
        <v>114</v>
      </c>
      <c r="G4908" s="1" t="s">
        <v>4778</v>
      </c>
      <c r="H4908" s="1" t="s">
        <v>15835</v>
      </c>
      <c r="I4908" s="5">
        <v>1558</v>
      </c>
      <c r="J4908" s="5">
        <v>33183543</v>
      </c>
      <c r="K4908" s="3">
        <f>+Tabella2026[[#This Row],[POP_2024]]/SUM(Tabella2026[POP_2024])</f>
        <v>2.6432107892403474E-5</v>
      </c>
      <c r="L4908" s="3">
        <f>+Tabella2026[[#This Row],[INCIDENZA POPOLAZIONE]]*(PLAFOND/2)</f>
        <v>7781.5927394426635</v>
      </c>
      <c r="M4908" s="3">
        <f>+IFERROR(Tabella2026[[#This Row],[reddito_2024]]/Tabella2026[[#This Row],[POP_2024]],"")</f>
        <v>21298.8080872914</v>
      </c>
      <c r="N4908" s="3">
        <f>+IF(Tabella2026[[#This Row],[REDDITO COMPLESSIVO PROCAPITE]]&lt;media_aggr_reddito_pc,(media_aggr_reddito_pc-Tabella2026[[#This Row],[REDDITO COMPLESSIVO PROCAPITE]]),0)</f>
        <v>0</v>
      </c>
      <c r="O4908" s="3">
        <f>+Tabella2026[[#This Row],[DIFFERENZA REDDITO INFERIORE ALLA MEDIA DALLA MEDIA]]*Tabella2026[[#This Row],[POP_2024]]</f>
        <v>0</v>
      </c>
      <c r="P4908" s="3">
        <f>+Tabella2026[[#This Row],[POPOLAZIONE PER DIFFERENZA ]]/SUM(Tabella2026[[POPOLAZIONE PER DIFFERENZA ]])</f>
        <v>0</v>
      </c>
      <c r="Q4908" s="3">
        <f>+Tabella2026[[#This Row],[INCIDENZA POPOLAZIONE PER DIFFERENZA]]*(PLAFOND-SUM(Tabella2026[CONTRIBUTO SULLA BASE DELLA POPOLAZIONE]))</f>
        <v>0</v>
      </c>
      <c r="R4908" s="3">
        <f>+Tabella2026[[#This Row],[CONTRIBUTO SULLA BASE DELLA POPOLAZIONE]]+Tabella2026[[#This Row],[CONTRIBUTO SULLA BASE DEL REDDITO]]</f>
        <v>7781.5927394426635</v>
      </c>
      <c r="S4908" s="3">
        <f>+Tabella2026[[#This Row],[CONTRIBUTO TOTALE]]/(PLAFOND/N_TESSERE)</f>
        <v>15.563185478885327</v>
      </c>
      <c r="T4908" s="3">
        <f>+MAX(CEILING(Tabella2026[[#This Row],[preDEF1]],1),1)</f>
        <v>16</v>
      </c>
      <c r="U4908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08" s="21">
        <f>+Tabella2026[[#This Row],[DEF - n. card]]*(PLAFOND/N_TESSERE)</f>
        <v>8000</v>
      </c>
      <c r="W4908" s="18"/>
    </row>
    <row r="4909" spans="2:23" x14ac:dyDescent="0.25">
      <c r="B4909" s="1" t="s">
        <v>9764</v>
      </c>
      <c r="C4909" s="2">
        <v>68014</v>
      </c>
      <c r="D4909" s="1" t="s">
        <v>9765</v>
      </c>
      <c r="E4909" s="1" t="s">
        <v>96</v>
      </c>
      <c r="F4909" s="1" t="s">
        <v>95</v>
      </c>
      <c r="G4909" s="1" t="s">
        <v>4778</v>
      </c>
      <c r="H4909" s="1" t="s">
        <v>15836</v>
      </c>
      <c r="I4909" s="5">
        <v>1556</v>
      </c>
      <c r="J4909" s="5">
        <v>19726727</v>
      </c>
      <c r="K4909" s="3">
        <f>+Tabella2026[[#This Row],[POP_2024]]/SUM(Tabella2026[POP_2024])</f>
        <v>2.6398177073542878E-5</v>
      </c>
      <c r="L4909" s="3">
        <f>+Tabella2026[[#This Row],[INCIDENZA POPOLAZIONE]]*(PLAFOND/2)</f>
        <v>7771.6035318182185</v>
      </c>
      <c r="M4909" s="3">
        <f>+IFERROR(Tabella2026[[#This Row],[reddito_2024]]/Tabella2026[[#This Row],[POP_2024]],"")</f>
        <v>12677.845115681233</v>
      </c>
      <c r="N4909" s="3">
        <f>+IF(Tabella2026[[#This Row],[REDDITO COMPLESSIVO PROCAPITE]]&lt;media_aggr_reddito_pc,(media_aggr_reddito_pc-Tabella2026[[#This Row],[REDDITO COMPLESSIVO PROCAPITE]]),0)</f>
        <v>5147.2209469275076</v>
      </c>
      <c r="O4909" s="3">
        <f>+Tabella2026[[#This Row],[DIFFERENZA REDDITO INFERIORE ALLA MEDIA DALLA MEDIA]]*Tabella2026[[#This Row],[POP_2024]]</f>
        <v>8009075.7934192019</v>
      </c>
      <c r="P4909" s="3">
        <f>+Tabella2026[[#This Row],[POPOLAZIONE PER DIFFERENZA ]]/SUM(Tabella2026[[POPOLAZIONE PER DIFFERENZA ]])</f>
        <v>7.1055087242078352E-5</v>
      </c>
      <c r="Q4909" s="3">
        <f>+Tabella2026[[#This Row],[INCIDENZA POPOLAZIONE PER DIFFERENZA]]*(PLAFOND-SUM(Tabella2026[CONTRIBUTO SULLA BASE DELLA POPOLAZIONE]))</f>
        <v>20918.56439275252</v>
      </c>
      <c r="R4909" s="3">
        <f>+Tabella2026[[#This Row],[CONTRIBUTO SULLA BASE DELLA POPOLAZIONE]]+Tabella2026[[#This Row],[CONTRIBUTO SULLA BASE DEL REDDITO]]</f>
        <v>28690.167924570738</v>
      </c>
      <c r="S4909" s="3">
        <f>+Tabella2026[[#This Row],[CONTRIBUTO TOTALE]]/(PLAFOND/N_TESSERE)</f>
        <v>57.380335849141474</v>
      </c>
      <c r="T4909" s="3">
        <f>+MAX(CEILING(Tabella2026[[#This Row],[preDEF1]],1),1)</f>
        <v>58</v>
      </c>
      <c r="U4909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4909" s="21">
        <f>+Tabella2026[[#This Row],[DEF - n. card]]*(PLAFOND/N_TESSERE)</f>
        <v>29000</v>
      </c>
      <c r="W4909" s="18"/>
    </row>
    <row r="4910" spans="2:23" x14ac:dyDescent="0.25">
      <c r="B4910" s="1" t="s">
        <v>9666</v>
      </c>
      <c r="C4910" s="2">
        <v>70030</v>
      </c>
      <c r="D4910" s="1" t="s">
        <v>9667</v>
      </c>
      <c r="E4910" s="1" t="s">
        <v>345</v>
      </c>
      <c r="F4910" s="1" t="s">
        <v>344</v>
      </c>
      <c r="G4910" s="1" t="s">
        <v>4778</v>
      </c>
      <c r="H4910" s="1" t="s">
        <v>15836</v>
      </c>
      <c r="I4910" s="5">
        <v>1556</v>
      </c>
      <c r="J4910" s="5">
        <v>18060091</v>
      </c>
      <c r="K4910" s="3">
        <f>+Tabella2026[[#This Row],[POP_2024]]/SUM(Tabella2026[POP_2024])</f>
        <v>2.6398177073542878E-5</v>
      </c>
      <c r="L4910" s="3">
        <f>+Tabella2026[[#This Row],[INCIDENZA POPOLAZIONE]]*(PLAFOND/2)</f>
        <v>7771.6035318182185</v>
      </c>
      <c r="M4910" s="3">
        <f>+IFERROR(Tabella2026[[#This Row],[reddito_2024]]/Tabella2026[[#This Row],[POP_2024]],"")</f>
        <v>11606.742287917737</v>
      </c>
      <c r="N4910" s="3">
        <f>+IF(Tabella2026[[#This Row],[REDDITO COMPLESSIVO PROCAPITE]]&lt;media_aggr_reddito_pc,(media_aggr_reddito_pc-Tabella2026[[#This Row],[REDDITO COMPLESSIVO PROCAPITE]]),0)</f>
        <v>6218.3237746910036</v>
      </c>
      <c r="O4910" s="3">
        <f>+Tabella2026[[#This Row],[DIFFERENZA REDDITO INFERIORE ALLA MEDIA DALLA MEDIA]]*Tabella2026[[#This Row],[POP_2024]]</f>
        <v>9675711.7934192009</v>
      </c>
      <c r="P4910" s="3">
        <f>+Tabella2026[[#This Row],[POPOLAZIONE PER DIFFERENZA ]]/SUM(Tabella2026[[POPOLAZIONE PER DIFFERENZA ]])</f>
        <v>8.584118359517977E-5</v>
      </c>
      <c r="Q4910" s="3">
        <f>+Tabella2026[[#This Row],[INCIDENZA POPOLAZIONE PER DIFFERENZA]]*(PLAFOND-SUM(Tabella2026[CONTRIBUTO SULLA BASE DELLA POPOLAZIONE]))</f>
        <v>25271.580069533331</v>
      </c>
      <c r="R4910" s="3">
        <f>+Tabella2026[[#This Row],[CONTRIBUTO SULLA BASE DELLA POPOLAZIONE]]+Tabella2026[[#This Row],[CONTRIBUTO SULLA BASE DEL REDDITO]]</f>
        <v>33043.183601351549</v>
      </c>
      <c r="S4910" s="3">
        <f>+Tabella2026[[#This Row],[CONTRIBUTO TOTALE]]/(PLAFOND/N_TESSERE)</f>
        <v>66.086367202703101</v>
      </c>
      <c r="T4910" s="3">
        <f>+MAX(CEILING(Tabella2026[[#This Row],[preDEF1]],1),1)</f>
        <v>67</v>
      </c>
      <c r="U4910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4910" s="21">
        <f>+Tabella2026[[#This Row],[DEF - n. card]]*(PLAFOND/N_TESSERE)</f>
        <v>33500</v>
      </c>
      <c r="W4910" s="18"/>
    </row>
    <row r="4911" spans="2:23" x14ac:dyDescent="0.25">
      <c r="B4911" s="1" t="s">
        <v>9808</v>
      </c>
      <c r="C4911" s="2">
        <v>10013</v>
      </c>
      <c r="D4911" s="1" t="s">
        <v>9809</v>
      </c>
      <c r="E4911" s="1" t="s">
        <v>24</v>
      </c>
      <c r="F4911" s="1" t="s">
        <v>23</v>
      </c>
      <c r="G4911" s="1" t="s">
        <v>4778</v>
      </c>
      <c r="H4911" s="1" t="s">
        <v>15835</v>
      </c>
      <c r="I4911" s="5">
        <v>1555</v>
      </c>
      <c r="J4911" s="5">
        <v>27060050</v>
      </c>
      <c r="K4911" s="3">
        <f>+Tabella2026[[#This Row],[POP_2024]]/SUM(Tabella2026[POP_2024])</f>
        <v>2.6381211664112582E-5</v>
      </c>
      <c r="L4911" s="3">
        <f>+Tabella2026[[#This Row],[INCIDENZA POPOLAZIONE]]*(PLAFOND/2)</f>
        <v>7766.6089280059959</v>
      </c>
      <c r="M4911" s="3">
        <f>+IFERROR(Tabella2026[[#This Row],[reddito_2024]]/Tabella2026[[#This Row],[POP_2024]],"")</f>
        <v>17401.961414790996</v>
      </c>
      <c r="N4911" s="3">
        <f>+IF(Tabella2026[[#This Row],[REDDITO COMPLESSIVO PROCAPITE]]&lt;media_aggr_reddito_pc,(media_aggr_reddito_pc-Tabella2026[[#This Row],[REDDITO COMPLESSIVO PROCAPITE]]),0)</f>
        <v>423.10464781774499</v>
      </c>
      <c r="O4911" s="3">
        <f>+Tabella2026[[#This Row],[DIFFERENZA REDDITO INFERIORE ALLA MEDIA DALLA MEDIA]]*Tabella2026[[#This Row],[POP_2024]]</f>
        <v>657927.72735659347</v>
      </c>
      <c r="P4911" s="3">
        <f>+Tabella2026[[#This Row],[POPOLAZIONE PER DIFFERENZA ]]/SUM(Tabella2026[[POPOLAZIONE PER DIFFERENZA ]])</f>
        <v>5.8370170631569407E-6</v>
      </c>
      <c r="Q4911" s="3">
        <f>+Tabella2026[[#This Row],[INCIDENZA POPOLAZIONE PER DIFFERENZA]]*(PLAFOND-SUM(Tabella2026[CONTRIBUTO SULLA BASE DELLA POPOLAZIONE]))</f>
        <v>1718.4134456306128</v>
      </c>
      <c r="R4911" s="3">
        <f>+Tabella2026[[#This Row],[CONTRIBUTO SULLA BASE DELLA POPOLAZIONE]]+Tabella2026[[#This Row],[CONTRIBUTO SULLA BASE DEL REDDITO]]</f>
        <v>9485.0223736366097</v>
      </c>
      <c r="S4911" s="3">
        <f>+Tabella2026[[#This Row],[CONTRIBUTO TOTALE]]/(PLAFOND/N_TESSERE)</f>
        <v>18.970044747273221</v>
      </c>
      <c r="T4911" s="3">
        <f>+MAX(CEILING(Tabella2026[[#This Row],[preDEF1]],1),1)</f>
        <v>19</v>
      </c>
      <c r="U4911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911" s="21">
        <f>+Tabella2026[[#This Row],[DEF - n. card]]*(PLAFOND/N_TESSERE)</f>
        <v>9500</v>
      </c>
      <c r="W4911" s="18"/>
    </row>
    <row r="4912" spans="2:23" x14ac:dyDescent="0.25">
      <c r="B4912" s="1" t="s">
        <v>10094</v>
      </c>
      <c r="C4912" s="2">
        <v>10034</v>
      </c>
      <c r="D4912" s="1" t="s">
        <v>10095</v>
      </c>
      <c r="E4912" s="1" t="s">
        <v>24</v>
      </c>
      <c r="F4912" s="1" t="s">
        <v>23</v>
      </c>
      <c r="G4912" s="1" t="s">
        <v>4778</v>
      </c>
      <c r="H4912" s="1" t="s">
        <v>15835</v>
      </c>
      <c r="I4912" s="5">
        <v>1555</v>
      </c>
      <c r="J4912" s="5">
        <v>24175401</v>
      </c>
      <c r="K4912" s="3">
        <f>+Tabella2026[[#This Row],[POP_2024]]/SUM(Tabella2026[POP_2024])</f>
        <v>2.6381211664112582E-5</v>
      </c>
      <c r="L4912" s="3">
        <f>+Tabella2026[[#This Row],[INCIDENZA POPOLAZIONE]]*(PLAFOND/2)</f>
        <v>7766.6089280059959</v>
      </c>
      <c r="M4912" s="3">
        <f>+IFERROR(Tabella2026[[#This Row],[reddito_2024]]/Tabella2026[[#This Row],[POP_2024]],"")</f>
        <v>15546.881672025724</v>
      </c>
      <c r="N4912" s="3">
        <f>+IF(Tabella2026[[#This Row],[REDDITO COMPLESSIVO PROCAPITE]]&lt;media_aggr_reddito_pc,(media_aggr_reddito_pc-Tabella2026[[#This Row],[REDDITO COMPLESSIVO PROCAPITE]]),0)</f>
        <v>2278.1843905830174</v>
      </c>
      <c r="O4912" s="3">
        <f>+Tabella2026[[#This Row],[DIFFERENZA REDDITO INFERIORE ALLA MEDIA DALLA MEDIA]]*Tabella2026[[#This Row],[POP_2024]]</f>
        <v>3542576.7273565922</v>
      </c>
      <c r="P4912" s="3">
        <f>+Tabella2026[[#This Row],[POPOLAZIONE PER DIFFERENZA ]]/SUM(Tabella2026[[POPOLAZIONE PER DIFFERENZA ]])</f>
        <v>3.1429106792934549E-5</v>
      </c>
      <c r="Q4912" s="3">
        <f>+Tabella2026[[#This Row],[INCIDENZA POPOLAZIONE PER DIFFERENZA]]*(PLAFOND-SUM(Tabella2026[CONTRIBUTO SULLA BASE DELLA POPOLAZIONE]))</f>
        <v>9252.7054680098736</v>
      </c>
      <c r="R4912" s="3">
        <f>+Tabella2026[[#This Row],[CONTRIBUTO SULLA BASE DELLA POPOLAZIONE]]+Tabella2026[[#This Row],[CONTRIBUTO SULLA BASE DEL REDDITO]]</f>
        <v>17019.31439601587</v>
      </c>
      <c r="S4912" s="3">
        <f>+Tabella2026[[#This Row],[CONTRIBUTO TOTALE]]/(PLAFOND/N_TESSERE)</f>
        <v>34.038628792031744</v>
      </c>
      <c r="T4912" s="3">
        <f>+MAX(CEILING(Tabella2026[[#This Row],[preDEF1]],1),1)</f>
        <v>35</v>
      </c>
      <c r="U4912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4912" s="21">
        <f>+Tabella2026[[#This Row],[DEF - n. card]]*(PLAFOND/N_TESSERE)</f>
        <v>17500</v>
      </c>
      <c r="W4912" s="18"/>
    </row>
    <row r="4913" spans="2:23" x14ac:dyDescent="0.25">
      <c r="B4913" s="1" t="s">
        <v>9860</v>
      </c>
      <c r="C4913" s="2">
        <v>65107</v>
      </c>
      <c r="D4913" s="1" t="s">
        <v>9861</v>
      </c>
      <c r="E4913" s="1" t="s">
        <v>15</v>
      </c>
      <c r="F4913" s="1" t="s">
        <v>82</v>
      </c>
      <c r="G4913" s="1" t="s">
        <v>4778</v>
      </c>
      <c r="H4913" s="1" t="s">
        <v>15836</v>
      </c>
      <c r="I4913" s="5">
        <v>1555</v>
      </c>
      <c r="J4913" s="5">
        <v>16450896</v>
      </c>
      <c r="K4913" s="3">
        <f>+Tabella2026[[#This Row],[POP_2024]]/SUM(Tabella2026[POP_2024])</f>
        <v>2.6381211664112582E-5</v>
      </c>
      <c r="L4913" s="3">
        <f>+Tabella2026[[#This Row],[INCIDENZA POPOLAZIONE]]*(PLAFOND/2)</f>
        <v>7766.6089280059959</v>
      </c>
      <c r="M4913" s="3">
        <f>+IFERROR(Tabella2026[[#This Row],[reddito_2024]]/Tabella2026[[#This Row],[POP_2024]],"")</f>
        <v>10579.354340836013</v>
      </c>
      <c r="N4913" s="3">
        <f>+IF(Tabella2026[[#This Row],[REDDITO COMPLESSIVO PROCAPITE]]&lt;media_aggr_reddito_pc,(media_aggr_reddito_pc-Tabella2026[[#This Row],[REDDITO COMPLESSIVO PROCAPITE]]),0)</f>
        <v>7245.7117217727282</v>
      </c>
      <c r="O4913" s="3">
        <f>+Tabella2026[[#This Row],[DIFFERENZA REDDITO INFERIORE ALLA MEDIA DALLA MEDIA]]*Tabella2026[[#This Row],[POP_2024]]</f>
        <v>11267081.727356592</v>
      </c>
      <c r="P4913" s="3">
        <f>+Tabella2026[[#This Row],[POPOLAZIONE PER DIFFERENZA ]]/SUM(Tabella2026[[POPOLAZIONE PER DIFFERENZA ]])</f>
        <v>9.9959532878782722E-5</v>
      </c>
      <c r="Q4913" s="3">
        <f>+Tabella2026[[#This Row],[INCIDENZA POPOLAZIONE PER DIFFERENZA]]*(PLAFOND-SUM(Tabella2026[CONTRIBUTO SULLA BASE DELLA POPOLAZIONE]))</f>
        <v>29428.011509864093</v>
      </c>
      <c r="R4913" s="3">
        <f>+Tabella2026[[#This Row],[CONTRIBUTO SULLA BASE DELLA POPOLAZIONE]]+Tabella2026[[#This Row],[CONTRIBUTO SULLA BASE DEL REDDITO]]</f>
        <v>37194.620437870086</v>
      </c>
      <c r="S4913" s="3">
        <f>+Tabella2026[[#This Row],[CONTRIBUTO TOTALE]]/(PLAFOND/N_TESSERE)</f>
        <v>74.389240875740171</v>
      </c>
      <c r="T4913" s="3">
        <f>+MAX(CEILING(Tabella2026[[#This Row],[preDEF1]],1),1)</f>
        <v>75</v>
      </c>
      <c r="U4913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4913" s="21">
        <f>+Tabella2026[[#This Row],[DEF - n. card]]*(PLAFOND/N_TESSERE)</f>
        <v>37500</v>
      </c>
      <c r="W4913" s="18"/>
    </row>
    <row r="4914" spans="2:23" x14ac:dyDescent="0.25">
      <c r="B4914" s="1" t="s">
        <v>9914</v>
      </c>
      <c r="C4914" s="2">
        <v>18052</v>
      </c>
      <c r="D4914" s="1" t="s">
        <v>9915</v>
      </c>
      <c r="E4914" s="1" t="s">
        <v>12</v>
      </c>
      <c r="F4914" s="1" t="s">
        <v>195</v>
      </c>
      <c r="G4914" s="1" t="s">
        <v>4778</v>
      </c>
      <c r="H4914" s="1" t="s">
        <v>15835</v>
      </c>
      <c r="I4914" s="5">
        <v>1554</v>
      </c>
      <c r="J4914" s="5">
        <v>28546088</v>
      </c>
      <c r="K4914" s="3">
        <f>+Tabella2026[[#This Row],[POP_2024]]/SUM(Tabella2026[POP_2024])</f>
        <v>2.6364246254682282E-5</v>
      </c>
      <c r="L4914" s="3">
        <f>+Tabella2026[[#This Row],[INCIDENZA POPOLAZIONE]]*(PLAFOND/2)</f>
        <v>7761.6143241937725</v>
      </c>
      <c r="M4914" s="3">
        <f>+IFERROR(Tabella2026[[#This Row],[reddito_2024]]/Tabella2026[[#This Row],[POP_2024]],"")</f>
        <v>18369.425997425999</v>
      </c>
      <c r="N4914" s="3">
        <f>+IF(Tabella2026[[#This Row],[REDDITO COMPLESSIVO PROCAPITE]]&lt;media_aggr_reddito_pc,(media_aggr_reddito_pc-Tabella2026[[#This Row],[REDDITO COMPLESSIVO PROCAPITE]]),0)</f>
        <v>0</v>
      </c>
      <c r="O4914" s="3">
        <f>+Tabella2026[[#This Row],[DIFFERENZA REDDITO INFERIORE ALLA MEDIA DALLA MEDIA]]*Tabella2026[[#This Row],[POP_2024]]</f>
        <v>0</v>
      </c>
      <c r="P4914" s="3">
        <f>+Tabella2026[[#This Row],[POPOLAZIONE PER DIFFERENZA ]]/SUM(Tabella2026[[POPOLAZIONE PER DIFFERENZA ]])</f>
        <v>0</v>
      </c>
      <c r="Q4914" s="3">
        <f>+Tabella2026[[#This Row],[INCIDENZA POPOLAZIONE PER DIFFERENZA]]*(PLAFOND-SUM(Tabella2026[CONTRIBUTO SULLA BASE DELLA POPOLAZIONE]))</f>
        <v>0</v>
      </c>
      <c r="R4914" s="3">
        <f>+Tabella2026[[#This Row],[CONTRIBUTO SULLA BASE DELLA POPOLAZIONE]]+Tabella2026[[#This Row],[CONTRIBUTO SULLA BASE DEL REDDITO]]</f>
        <v>7761.6143241937725</v>
      </c>
      <c r="S4914" s="3">
        <f>+Tabella2026[[#This Row],[CONTRIBUTO TOTALE]]/(PLAFOND/N_TESSERE)</f>
        <v>15.523228648387546</v>
      </c>
      <c r="T4914" s="3">
        <f>+MAX(CEILING(Tabella2026[[#This Row],[preDEF1]],1),1)</f>
        <v>16</v>
      </c>
      <c r="U4914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14" s="21">
        <f>+Tabella2026[[#This Row],[DEF - n. card]]*(PLAFOND/N_TESSERE)</f>
        <v>8000</v>
      </c>
      <c r="W4914" s="18"/>
    </row>
    <row r="4915" spans="2:23" x14ac:dyDescent="0.25">
      <c r="B4915" s="1" t="s">
        <v>9716</v>
      </c>
      <c r="C4915" s="2">
        <v>76041</v>
      </c>
      <c r="D4915" s="1" t="s">
        <v>9717</v>
      </c>
      <c r="E4915" s="1" t="s">
        <v>213</v>
      </c>
      <c r="F4915" s="1" t="s">
        <v>212</v>
      </c>
      <c r="G4915" s="1" t="s">
        <v>4778</v>
      </c>
      <c r="H4915" s="1" t="s">
        <v>15836</v>
      </c>
      <c r="I4915" s="5">
        <v>1554</v>
      </c>
      <c r="J4915" s="5">
        <v>20122675</v>
      </c>
      <c r="K4915" s="3">
        <f>+Tabella2026[[#This Row],[POP_2024]]/SUM(Tabella2026[POP_2024])</f>
        <v>2.6364246254682282E-5</v>
      </c>
      <c r="L4915" s="3">
        <f>+Tabella2026[[#This Row],[INCIDENZA POPOLAZIONE]]*(PLAFOND/2)</f>
        <v>7761.6143241937725</v>
      </c>
      <c r="M4915" s="3">
        <f>+IFERROR(Tabella2026[[#This Row],[reddito_2024]]/Tabella2026[[#This Row],[POP_2024]],"")</f>
        <v>12948.954311454312</v>
      </c>
      <c r="N4915" s="3">
        <f>+IF(Tabella2026[[#This Row],[REDDITO COMPLESSIVO PROCAPITE]]&lt;media_aggr_reddito_pc,(media_aggr_reddito_pc-Tabella2026[[#This Row],[REDDITO COMPLESSIVO PROCAPITE]]),0)</f>
        <v>4876.1117511544289</v>
      </c>
      <c r="O4915" s="3">
        <f>+Tabella2026[[#This Row],[DIFFERENZA REDDITO INFERIORE ALLA MEDIA DALLA MEDIA]]*Tabella2026[[#This Row],[POP_2024]]</f>
        <v>7577477.6612939825</v>
      </c>
      <c r="P4915" s="3">
        <f>+Tabella2026[[#This Row],[POPOLAZIONE PER DIFFERENZA ]]/SUM(Tabella2026[[POPOLAZIONE PER DIFFERENZA ]])</f>
        <v>6.7226025846895435E-5</v>
      </c>
      <c r="Q4915" s="3">
        <f>+Tabella2026[[#This Row],[INCIDENZA POPOLAZIONE PER DIFFERENZA]]*(PLAFOND-SUM(Tabella2026[CONTRIBUTO SULLA BASE DELLA POPOLAZIONE]))</f>
        <v>19791.291589806711</v>
      </c>
      <c r="R4915" s="3">
        <f>+Tabella2026[[#This Row],[CONTRIBUTO SULLA BASE DELLA POPOLAZIONE]]+Tabella2026[[#This Row],[CONTRIBUTO SULLA BASE DEL REDDITO]]</f>
        <v>27552.905914000483</v>
      </c>
      <c r="S4915" s="3">
        <f>+Tabella2026[[#This Row],[CONTRIBUTO TOTALE]]/(PLAFOND/N_TESSERE)</f>
        <v>55.105811828000967</v>
      </c>
      <c r="T4915" s="3">
        <f>+MAX(CEILING(Tabella2026[[#This Row],[preDEF1]],1),1)</f>
        <v>56</v>
      </c>
      <c r="U4915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4915" s="21">
        <f>+Tabella2026[[#This Row],[DEF - n. card]]*(PLAFOND/N_TESSERE)</f>
        <v>28000</v>
      </c>
      <c r="W4915" s="18"/>
    </row>
    <row r="4916" spans="2:23" x14ac:dyDescent="0.25">
      <c r="B4916" s="1" t="s">
        <v>9800</v>
      </c>
      <c r="C4916" s="2">
        <v>83039</v>
      </c>
      <c r="D4916" s="1" t="s">
        <v>9801</v>
      </c>
      <c r="E4916" s="1" t="s">
        <v>21</v>
      </c>
      <c r="F4916" s="1" t="s">
        <v>42</v>
      </c>
      <c r="G4916" s="1" t="s">
        <v>4778</v>
      </c>
      <c r="H4916" s="1" t="s">
        <v>15836</v>
      </c>
      <c r="I4916" s="5">
        <v>1554</v>
      </c>
      <c r="J4916" s="5">
        <v>17461058</v>
      </c>
      <c r="K4916" s="3">
        <f>+Tabella2026[[#This Row],[POP_2024]]/SUM(Tabella2026[POP_2024])</f>
        <v>2.6364246254682282E-5</v>
      </c>
      <c r="L4916" s="3">
        <f>+Tabella2026[[#This Row],[INCIDENZA POPOLAZIONE]]*(PLAFOND/2)</f>
        <v>7761.6143241937725</v>
      </c>
      <c r="M4916" s="3">
        <f>+IFERROR(Tabella2026[[#This Row],[reddito_2024]]/Tabella2026[[#This Row],[POP_2024]],"")</f>
        <v>11236.20205920206</v>
      </c>
      <c r="N4916" s="3">
        <f>+IF(Tabella2026[[#This Row],[REDDITO COMPLESSIVO PROCAPITE]]&lt;media_aggr_reddito_pc,(media_aggr_reddito_pc-Tabella2026[[#This Row],[REDDITO COMPLESSIVO PROCAPITE]]),0)</f>
        <v>6588.8640034066811</v>
      </c>
      <c r="O4916" s="3">
        <f>+Tabella2026[[#This Row],[DIFFERENZA REDDITO INFERIORE ALLA MEDIA DALLA MEDIA]]*Tabella2026[[#This Row],[POP_2024]]</f>
        <v>10239094.661293982</v>
      </c>
      <c r="P4916" s="3">
        <f>+Tabella2026[[#This Row],[POPOLAZIONE PER DIFFERENZA ]]/SUM(Tabella2026[[POPOLAZIONE PER DIFFERENZA ]])</f>
        <v>9.0839415583498213E-5</v>
      </c>
      <c r="Q4916" s="3">
        <f>+Tabella2026[[#This Row],[INCIDENZA POPOLAZIONE PER DIFFERENZA]]*(PLAFOND-SUM(Tabella2026[CONTRIBUTO SULLA BASE DELLA POPOLAZIONE]))</f>
        <v>26743.055818220295</v>
      </c>
      <c r="R4916" s="3">
        <f>+Tabella2026[[#This Row],[CONTRIBUTO SULLA BASE DELLA POPOLAZIONE]]+Tabella2026[[#This Row],[CONTRIBUTO SULLA BASE DEL REDDITO]]</f>
        <v>34504.67014241407</v>
      </c>
      <c r="S4916" s="3">
        <f>+Tabella2026[[#This Row],[CONTRIBUTO TOTALE]]/(PLAFOND/N_TESSERE)</f>
        <v>69.009340284828141</v>
      </c>
      <c r="T4916" s="3">
        <f>+MAX(CEILING(Tabella2026[[#This Row],[preDEF1]],1),1)</f>
        <v>70</v>
      </c>
      <c r="U4916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4916" s="21">
        <f>+Tabella2026[[#This Row],[DEF - n. card]]*(PLAFOND/N_TESSERE)</f>
        <v>35000</v>
      </c>
      <c r="W4916" s="18"/>
    </row>
    <row r="4917" spans="2:23" x14ac:dyDescent="0.25">
      <c r="B4917" s="1" t="s">
        <v>9704</v>
      </c>
      <c r="C4917" s="2">
        <v>79122</v>
      </c>
      <c r="D4917" s="1" t="s">
        <v>9705</v>
      </c>
      <c r="E4917" s="1" t="s">
        <v>61</v>
      </c>
      <c r="F4917" s="1" t="s">
        <v>148</v>
      </c>
      <c r="G4917" s="1" t="s">
        <v>4778</v>
      </c>
      <c r="H4917" s="1" t="s">
        <v>15836</v>
      </c>
      <c r="I4917" s="5">
        <v>1553</v>
      </c>
      <c r="J4917" s="5">
        <v>16956315</v>
      </c>
      <c r="K4917" s="3">
        <f>+Tabella2026[[#This Row],[POP_2024]]/SUM(Tabella2026[POP_2024])</f>
        <v>2.6347280845251986E-5</v>
      </c>
      <c r="L4917" s="3">
        <f>+Tabella2026[[#This Row],[INCIDENZA POPOLAZIONE]]*(PLAFOND/2)</f>
        <v>7756.6197203815509</v>
      </c>
      <c r="M4917" s="3">
        <f>+IFERROR(Tabella2026[[#This Row],[reddito_2024]]/Tabella2026[[#This Row],[POP_2024]],"")</f>
        <v>10918.425627817129</v>
      </c>
      <c r="N4917" s="3">
        <f>+IF(Tabella2026[[#This Row],[REDDITO COMPLESSIVO PROCAPITE]]&lt;media_aggr_reddito_pc,(media_aggr_reddito_pc-Tabella2026[[#This Row],[REDDITO COMPLESSIVO PROCAPITE]]),0)</f>
        <v>6906.6404347916123</v>
      </c>
      <c r="O4917" s="3">
        <f>+Tabella2026[[#This Row],[DIFFERENZA REDDITO INFERIORE ALLA MEDIA DALLA MEDIA]]*Tabella2026[[#This Row],[POP_2024]]</f>
        <v>10726012.595231375</v>
      </c>
      <c r="P4917" s="3">
        <f>+Tabella2026[[#This Row],[POPOLAZIONE PER DIFFERENZA ]]/SUM(Tabella2026[[POPOLAZIONE PER DIFFERENZA ]])</f>
        <v>9.5159264361066541E-5</v>
      </c>
      <c r="Q4917" s="3">
        <f>+Tabella2026[[#This Row],[INCIDENZA POPOLAZIONE PER DIFFERENZA]]*(PLAFOND-SUM(Tabella2026[CONTRIBUTO SULLA BASE DELLA POPOLAZIONE]))</f>
        <v>28014.816058449833</v>
      </c>
      <c r="R4917" s="3">
        <f>+Tabella2026[[#This Row],[CONTRIBUTO SULLA BASE DELLA POPOLAZIONE]]+Tabella2026[[#This Row],[CONTRIBUTO SULLA BASE DEL REDDITO]]</f>
        <v>35771.435778831386</v>
      </c>
      <c r="S4917" s="3">
        <f>+Tabella2026[[#This Row],[CONTRIBUTO TOTALE]]/(PLAFOND/N_TESSERE)</f>
        <v>71.542871557662778</v>
      </c>
      <c r="T4917" s="3">
        <f>+MAX(CEILING(Tabella2026[[#This Row],[preDEF1]],1),1)</f>
        <v>72</v>
      </c>
      <c r="U4917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4917" s="21">
        <f>+Tabella2026[[#This Row],[DEF - n. card]]*(PLAFOND/N_TESSERE)</f>
        <v>36000</v>
      </c>
      <c r="W4917" s="18"/>
    </row>
    <row r="4918" spans="2:23" x14ac:dyDescent="0.25">
      <c r="B4918" s="1" t="s">
        <v>9830</v>
      </c>
      <c r="C4918" s="2">
        <v>1021</v>
      </c>
      <c r="D4918" s="1" t="s">
        <v>9831</v>
      </c>
      <c r="E4918" s="1" t="s">
        <v>18</v>
      </c>
      <c r="F4918" s="1" t="s">
        <v>17</v>
      </c>
      <c r="G4918" s="1" t="s">
        <v>4778</v>
      </c>
      <c r="H4918" s="1" t="s">
        <v>15835</v>
      </c>
      <c r="I4918" s="5">
        <v>1552</v>
      </c>
      <c r="J4918" s="5">
        <v>30307862</v>
      </c>
      <c r="K4918" s="3">
        <f>+Tabella2026[[#This Row],[POP_2024]]/SUM(Tabella2026[POP_2024])</f>
        <v>2.6330315435821689E-5</v>
      </c>
      <c r="L4918" s="3">
        <f>+Tabella2026[[#This Row],[INCIDENZA POPOLAZIONE]]*(PLAFOND/2)</f>
        <v>7751.6251165693284</v>
      </c>
      <c r="M4918" s="3">
        <f>+IFERROR(Tabella2026[[#This Row],[reddito_2024]]/Tabella2026[[#This Row],[POP_2024]],"")</f>
        <v>19528.261597938144</v>
      </c>
      <c r="N4918" s="3">
        <f>+IF(Tabella2026[[#This Row],[REDDITO COMPLESSIVO PROCAPITE]]&lt;media_aggr_reddito_pc,(media_aggr_reddito_pc-Tabella2026[[#This Row],[REDDITO COMPLESSIVO PROCAPITE]]),0)</f>
        <v>0</v>
      </c>
      <c r="O4918" s="3">
        <f>+Tabella2026[[#This Row],[DIFFERENZA REDDITO INFERIORE ALLA MEDIA DALLA MEDIA]]*Tabella2026[[#This Row],[POP_2024]]</f>
        <v>0</v>
      </c>
      <c r="P4918" s="3">
        <f>+Tabella2026[[#This Row],[POPOLAZIONE PER DIFFERENZA ]]/SUM(Tabella2026[[POPOLAZIONE PER DIFFERENZA ]])</f>
        <v>0</v>
      </c>
      <c r="Q4918" s="3">
        <f>+Tabella2026[[#This Row],[INCIDENZA POPOLAZIONE PER DIFFERENZA]]*(PLAFOND-SUM(Tabella2026[CONTRIBUTO SULLA BASE DELLA POPOLAZIONE]))</f>
        <v>0</v>
      </c>
      <c r="R4918" s="3">
        <f>+Tabella2026[[#This Row],[CONTRIBUTO SULLA BASE DELLA POPOLAZIONE]]+Tabella2026[[#This Row],[CONTRIBUTO SULLA BASE DEL REDDITO]]</f>
        <v>7751.6251165693284</v>
      </c>
      <c r="S4918" s="3">
        <f>+Tabella2026[[#This Row],[CONTRIBUTO TOTALE]]/(PLAFOND/N_TESSERE)</f>
        <v>15.503250233138656</v>
      </c>
      <c r="T4918" s="3">
        <f>+MAX(CEILING(Tabella2026[[#This Row],[preDEF1]],1),1)</f>
        <v>16</v>
      </c>
      <c r="U4918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18" s="21">
        <f>+Tabella2026[[#This Row],[DEF - n. card]]*(PLAFOND/N_TESSERE)</f>
        <v>8000</v>
      </c>
      <c r="W4918" s="18"/>
    </row>
    <row r="4919" spans="2:23" x14ac:dyDescent="0.25">
      <c r="B4919" s="1" t="s">
        <v>9812</v>
      </c>
      <c r="C4919" s="2">
        <v>5089</v>
      </c>
      <c r="D4919" s="1" t="s">
        <v>9813</v>
      </c>
      <c r="E4919" s="1" t="s">
        <v>18</v>
      </c>
      <c r="F4919" s="1" t="s">
        <v>182</v>
      </c>
      <c r="G4919" s="1" t="s">
        <v>4778</v>
      </c>
      <c r="H4919" s="1" t="s">
        <v>15835</v>
      </c>
      <c r="I4919" s="5">
        <v>1550</v>
      </c>
      <c r="J4919" s="5">
        <v>26588340</v>
      </c>
      <c r="K4919" s="3">
        <f>+Tabella2026[[#This Row],[POP_2024]]/SUM(Tabella2026[POP_2024])</f>
        <v>2.6296384616961093E-5</v>
      </c>
      <c r="L4919" s="3">
        <f>+Tabella2026[[#This Row],[INCIDENZA POPOLAZIONE]]*(PLAFOND/2)</f>
        <v>7741.6359089448833</v>
      </c>
      <c r="M4919" s="3">
        <f>+IFERROR(Tabella2026[[#This Row],[reddito_2024]]/Tabella2026[[#This Row],[POP_2024]],"")</f>
        <v>17153.767741935484</v>
      </c>
      <c r="N4919" s="3">
        <f>+IF(Tabella2026[[#This Row],[REDDITO COMPLESSIVO PROCAPITE]]&lt;media_aggr_reddito_pc,(media_aggr_reddito_pc-Tabella2026[[#This Row],[REDDITO COMPLESSIVO PROCAPITE]]),0)</f>
        <v>671.29832067325697</v>
      </c>
      <c r="O4919" s="3">
        <f>+Tabella2026[[#This Row],[DIFFERENZA REDDITO INFERIORE ALLA MEDIA DALLA MEDIA]]*Tabella2026[[#This Row],[POP_2024]]</f>
        <v>1040512.3970435483</v>
      </c>
      <c r="P4919" s="3">
        <f>+Tabella2026[[#This Row],[POPOLAZIONE PER DIFFERENZA ]]/SUM(Tabella2026[[POPOLAZIONE PER DIFFERENZA ]])</f>
        <v>9.2312397903815972E-6</v>
      </c>
      <c r="Q4919" s="3">
        <f>+Tabella2026[[#This Row],[INCIDENZA POPOLAZIONE PER DIFFERENZA]]*(PLAFOND-SUM(Tabella2026[CONTRIBUTO SULLA BASE DELLA POPOLAZIONE]))</f>
        <v>2717.6700708585104</v>
      </c>
      <c r="R4919" s="3">
        <f>+Tabella2026[[#This Row],[CONTRIBUTO SULLA BASE DELLA POPOLAZIONE]]+Tabella2026[[#This Row],[CONTRIBUTO SULLA BASE DEL REDDITO]]</f>
        <v>10459.305979803394</v>
      </c>
      <c r="S4919" s="3">
        <f>+Tabella2026[[#This Row],[CONTRIBUTO TOTALE]]/(PLAFOND/N_TESSERE)</f>
        <v>20.918611959606789</v>
      </c>
      <c r="T4919" s="3">
        <f>+MAX(CEILING(Tabella2026[[#This Row],[preDEF1]],1),1)</f>
        <v>21</v>
      </c>
      <c r="U4919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919" s="21">
        <f>+Tabella2026[[#This Row],[DEF - n. card]]*(PLAFOND/N_TESSERE)</f>
        <v>10500</v>
      </c>
      <c r="W4919" s="18"/>
    </row>
    <row r="4920" spans="2:23" x14ac:dyDescent="0.25">
      <c r="B4920" s="1" t="s">
        <v>9724</v>
      </c>
      <c r="C4920" s="2">
        <v>114025</v>
      </c>
      <c r="D4920" s="1" t="s">
        <v>9725</v>
      </c>
      <c r="E4920" s="1" t="s">
        <v>76</v>
      </c>
      <c r="F4920" s="1" t="s">
        <v>550</v>
      </c>
      <c r="G4920" s="1" t="s">
        <v>4778</v>
      </c>
      <c r="H4920" s="1" t="s">
        <v>15836</v>
      </c>
      <c r="I4920" s="5">
        <v>1549</v>
      </c>
      <c r="J4920" s="5">
        <v>18513424</v>
      </c>
      <c r="K4920" s="3">
        <f>+Tabella2026[[#This Row],[POP_2024]]/SUM(Tabella2026[POP_2024])</f>
        <v>2.6279419207530797E-5</v>
      </c>
      <c r="L4920" s="3">
        <f>+Tabella2026[[#This Row],[INCIDENZA POPOLAZIONE]]*(PLAFOND/2)</f>
        <v>7736.6413051326608</v>
      </c>
      <c r="M4920" s="3">
        <f>+IFERROR(Tabella2026[[#This Row],[reddito_2024]]/Tabella2026[[#This Row],[POP_2024]],"")</f>
        <v>11951.855390574565</v>
      </c>
      <c r="N4920" s="3">
        <f>+IF(Tabella2026[[#This Row],[REDDITO COMPLESSIVO PROCAPITE]]&lt;media_aggr_reddito_pc,(media_aggr_reddito_pc-Tabella2026[[#This Row],[REDDITO COMPLESSIVO PROCAPITE]]),0)</f>
        <v>5873.2106720341762</v>
      </c>
      <c r="O4920" s="3">
        <f>+Tabella2026[[#This Row],[DIFFERENZA REDDITO INFERIORE ALLA MEDIA DALLA MEDIA]]*Tabella2026[[#This Row],[POP_2024]]</f>
        <v>9097603.3309809398</v>
      </c>
      <c r="P4920" s="3">
        <f>+Tabella2026[[#This Row],[POPOLAZIONE PER DIFFERENZA ]]/SUM(Tabella2026[[POPOLAZIONE PER DIFFERENZA ]])</f>
        <v>8.071230876698966E-5</v>
      </c>
      <c r="Q4920" s="3">
        <f>+Tabella2026[[#This Row],[INCIDENZA POPOLAZIONE PER DIFFERENZA]]*(PLAFOND-SUM(Tabella2026[CONTRIBUTO SULLA BASE DELLA POPOLAZIONE]))</f>
        <v>23761.643166770278</v>
      </c>
      <c r="R4920" s="3">
        <f>+Tabella2026[[#This Row],[CONTRIBUTO SULLA BASE DELLA POPOLAZIONE]]+Tabella2026[[#This Row],[CONTRIBUTO SULLA BASE DEL REDDITO]]</f>
        <v>31498.284471902938</v>
      </c>
      <c r="S4920" s="3">
        <f>+Tabella2026[[#This Row],[CONTRIBUTO TOTALE]]/(PLAFOND/N_TESSERE)</f>
        <v>62.996568943805876</v>
      </c>
      <c r="T4920" s="3">
        <f>+MAX(CEILING(Tabella2026[[#This Row],[preDEF1]],1),1)</f>
        <v>63</v>
      </c>
      <c r="U4920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4920" s="21">
        <f>+Tabella2026[[#This Row],[DEF - n. card]]*(PLAFOND/N_TESSERE)</f>
        <v>31500</v>
      </c>
      <c r="W4920" s="18"/>
    </row>
    <row r="4921" spans="2:23" x14ac:dyDescent="0.25">
      <c r="B4921" s="1" t="s">
        <v>10004</v>
      </c>
      <c r="C4921" s="2">
        <v>21084</v>
      </c>
      <c r="D4921" s="1" t="s">
        <v>10005</v>
      </c>
      <c r="E4921" s="1" t="s">
        <v>99</v>
      </c>
      <c r="F4921" s="1" t="s">
        <v>110</v>
      </c>
      <c r="G4921" s="1" t="s">
        <v>4778</v>
      </c>
      <c r="H4921" s="1" t="s">
        <v>15835</v>
      </c>
      <c r="I4921" s="5">
        <v>1549</v>
      </c>
      <c r="J4921" s="5">
        <v>32836132</v>
      </c>
      <c r="K4921" s="3">
        <f>+Tabella2026[[#This Row],[POP_2024]]/SUM(Tabella2026[POP_2024])</f>
        <v>2.6279419207530797E-5</v>
      </c>
      <c r="L4921" s="3">
        <f>+Tabella2026[[#This Row],[INCIDENZA POPOLAZIONE]]*(PLAFOND/2)</f>
        <v>7736.6413051326608</v>
      </c>
      <c r="M4921" s="3">
        <f>+IFERROR(Tabella2026[[#This Row],[reddito_2024]]/Tabella2026[[#This Row],[POP_2024]],"")</f>
        <v>21198.277598450612</v>
      </c>
      <c r="N4921" s="3">
        <f>+IF(Tabella2026[[#This Row],[REDDITO COMPLESSIVO PROCAPITE]]&lt;media_aggr_reddito_pc,(media_aggr_reddito_pc-Tabella2026[[#This Row],[REDDITO COMPLESSIVO PROCAPITE]]),0)</f>
        <v>0</v>
      </c>
      <c r="O4921" s="3">
        <f>+Tabella2026[[#This Row],[DIFFERENZA REDDITO INFERIORE ALLA MEDIA DALLA MEDIA]]*Tabella2026[[#This Row],[POP_2024]]</f>
        <v>0</v>
      </c>
      <c r="P4921" s="3">
        <f>+Tabella2026[[#This Row],[POPOLAZIONE PER DIFFERENZA ]]/SUM(Tabella2026[[POPOLAZIONE PER DIFFERENZA ]])</f>
        <v>0</v>
      </c>
      <c r="Q4921" s="3">
        <f>+Tabella2026[[#This Row],[INCIDENZA POPOLAZIONE PER DIFFERENZA]]*(PLAFOND-SUM(Tabella2026[CONTRIBUTO SULLA BASE DELLA POPOLAZIONE]))</f>
        <v>0</v>
      </c>
      <c r="R4921" s="3">
        <f>+Tabella2026[[#This Row],[CONTRIBUTO SULLA BASE DELLA POPOLAZIONE]]+Tabella2026[[#This Row],[CONTRIBUTO SULLA BASE DEL REDDITO]]</f>
        <v>7736.6413051326608</v>
      </c>
      <c r="S4921" s="3">
        <f>+Tabella2026[[#This Row],[CONTRIBUTO TOTALE]]/(PLAFOND/N_TESSERE)</f>
        <v>15.473282610265322</v>
      </c>
      <c r="T4921" s="3">
        <f>+MAX(CEILING(Tabella2026[[#This Row],[preDEF1]],1),1)</f>
        <v>16</v>
      </c>
      <c r="U4921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21" s="21">
        <f>+Tabella2026[[#This Row],[DEF - n. card]]*(PLAFOND/N_TESSERE)</f>
        <v>8000</v>
      </c>
      <c r="W4921" s="18"/>
    </row>
    <row r="4922" spans="2:23" x14ac:dyDescent="0.25">
      <c r="B4922" s="1" t="s">
        <v>9964</v>
      </c>
      <c r="C4922" s="2">
        <v>83085</v>
      </c>
      <c r="D4922" s="1" t="s">
        <v>9965</v>
      </c>
      <c r="E4922" s="1" t="s">
        <v>21</v>
      </c>
      <c r="F4922" s="1" t="s">
        <v>42</v>
      </c>
      <c r="G4922" s="1" t="s">
        <v>4778</v>
      </c>
      <c r="H4922" s="1" t="s">
        <v>15836</v>
      </c>
      <c r="I4922" s="5">
        <v>1548</v>
      </c>
      <c r="J4922" s="5">
        <v>24228664</v>
      </c>
      <c r="K4922" s="3">
        <f>+Tabella2026[[#This Row],[POP_2024]]/SUM(Tabella2026[POP_2024])</f>
        <v>2.6262453798100497E-5</v>
      </c>
      <c r="L4922" s="3">
        <f>+Tabella2026[[#This Row],[INCIDENZA POPOLAZIONE]]*(PLAFOND/2)</f>
        <v>7731.6467013204374</v>
      </c>
      <c r="M4922" s="3">
        <f>+IFERROR(Tabella2026[[#This Row],[reddito_2024]]/Tabella2026[[#This Row],[POP_2024]],"")</f>
        <v>15651.59173126615</v>
      </c>
      <c r="N4922" s="3">
        <f>+IF(Tabella2026[[#This Row],[REDDITO COMPLESSIVO PROCAPITE]]&lt;media_aggr_reddito_pc,(media_aggr_reddito_pc-Tabella2026[[#This Row],[REDDITO COMPLESSIVO PROCAPITE]]),0)</f>
        <v>2173.4743313425915</v>
      </c>
      <c r="O4922" s="3">
        <f>+Tabella2026[[#This Row],[DIFFERENZA REDDITO INFERIORE ALLA MEDIA DALLA MEDIA]]*Tabella2026[[#This Row],[POP_2024]]</f>
        <v>3364538.2649183315</v>
      </c>
      <c r="P4922" s="3">
        <f>+Tabella2026[[#This Row],[POPOLAZIONE PER DIFFERENZA ]]/SUM(Tabella2026[[POPOLAZIONE PER DIFFERENZA ]])</f>
        <v>2.9849581413565477E-5</v>
      </c>
      <c r="Q4922" s="3">
        <f>+Tabella2026[[#This Row],[INCIDENZA POPOLAZIONE PER DIFFERENZA]]*(PLAFOND-SUM(Tabella2026[CONTRIBUTO SULLA BASE DELLA POPOLAZIONE]))</f>
        <v>8787.6943809676523</v>
      </c>
      <c r="R4922" s="3">
        <f>+Tabella2026[[#This Row],[CONTRIBUTO SULLA BASE DELLA POPOLAZIONE]]+Tabella2026[[#This Row],[CONTRIBUTO SULLA BASE DEL REDDITO]]</f>
        <v>16519.341082288091</v>
      </c>
      <c r="S4922" s="3">
        <f>+Tabella2026[[#This Row],[CONTRIBUTO TOTALE]]/(PLAFOND/N_TESSERE)</f>
        <v>33.03868216457618</v>
      </c>
      <c r="T4922" s="3">
        <f>+MAX(CEILING(Tabella2026[[#This Row],[preDEF1]],1),1)</f>
        <v>34</v>
      </c>
      <c r="U4922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4922" s="21">
        <f>+Tabella2026[[#This Row],[DEF - n. card]]*(PLAFOND/N_TESSERE)</f>
        <v>17000</v>
      </c>
      <c r="W4922" s="18"/>
    </row>
    <row r="4923" spans="2:23" x14ac:dyDescent="0.25">
      <c r="B4923" s="1" t="s">
        <v>9838</v>
      </c>
      <c r="C4923" s="2">
        <v>42011</v>
      </c>
      <c r="D4923" s="1" t="s">
        <v>9839</v>
      </c>
      <c r="E4923" s="1" t="s">
        <v>117</v>
      </c>
      <c r="F4923" s="1" t="s">
        <v>116</v>
      </c>
      <c r="G4923" s="1" t="s">
        <v>4778</v>
      </c>
      <c r="H4923" s="1" t="s">
        <v>15834</v>
      </c>
      <c r="I4923" s="5">
        <v>1546</v>
      </c>
      <c r="J4923" s="5">
        <v>23845329</v>
      </c>
      <c r="K4923" s="3">
        <f>+Tabella2026[[#This Row],[POP_2024]]/SUM(Tabella2026[POP_2024])</f>
        <v>2.6228522979239904E-5</v>
      </c>
      <c r="L4923" s="3">
        <f>+Tabella2026[[#This Row],[INCIDENZA POPOLAZIONE]]*(PLAFOND/2)</f>
        <v>7721.6574936959933</v>
      </c>
      <c r="M4923" s="3">
        <f>+IFERROR(Tabella2026[[#This Row],[reddito_2024]]/Tabella2026[[#This Row],[POP_2024]],"")</f>
        <v>15423.886804657181</v>
      </c>
      <c r="N4923" s="3">
        <f>+IF(Tabella2026[[#This Row],[REDDITO COMPLESSIVO PROCAPITE]]&lt;media_aggr_reddito_pc,(media_aggr_reddito_pc-Tabella2026[[#This Row],[REDDITO COMPLESSIVO PROCAPITE]]),0)</f>
        <v>2401.1792579515604</v>
      </c>
      <c r="O4923" s="3">
        <f>+Tabella2026[[#This Row],[DIFFERENZA REDDITO INFERIORE ALLA MEDIA DALLA MEDIA]]*Tabella2026[[#This Row],[POP_2024]]</f>
        <v>3712223.1327931127</v>
      </c>
      <c r="P4923" s="3">
        <f>+Tabella2026[[#This Row],[POPOLAZIONE PER DIFFERENZA ]]/SUM(Tabella2026[[POPOLAZIONE PER DIFFERENZA ]])</f>
        <v>3.2934179344314512E-5</v>
      </c>
      <c r="Q4923" s="3">
        <f>+Tabella2026[[#This Row],[INCIDENZA POPOLAZIONE PER DIFFERENZA]]*(PLAFOND-SUM(Tabella2026[CONTRIBUTO SULLA BASE DELLA POPOLAZIONE]))</f>
        <v>9695.797698331724</v>
      </c>
      <c r="R4923" s="3">
        <f>+Tabella2026[[#This Row],[CONTRIBUTO SULLA BASE DELLA POPOLAZIONE]]+Tabella2026[[#This Row],[CONTRIBUTO SULLA BASE DEL REDDITO]]</f>
        <v>17417.455192027715</v>
      </c>
      <c r="S4923" s="3">
        <f>+Tabella2026[[#This Row],[CONTRIBUTO TOTALE]]/(PLAFOND/N_TESSERE)</f>
        <v>34.834910384055433</v>
      </c>
      <c r="T4923" s="3">
        <f>+MAX(CEILING(Tabella2026[[#This Row],[preDEF1]],1),1)</f>
        <v>35</v>
      </c>
      <c r="U4923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4923" s="21">
        <f>+Tabella2026[[#This Row],[DEF - n. card]]*(PLAFOND/N_TESSERE)</f>
        <v>17500</v>
      </c>
      <c r="W4923" s="18"/>
    </row>
    <row r="4924" spans="2:23" x14ac:dyDescent="0.25">
      <c r="B4924" s="1" t="s">
        <v>9822</v>
      </c>
      <c r="C4924" s="2">
        <v>69073</v>
      </c>
      <c r="D4924" s="1" t="s">
        <v>9823</v>
      </c>
      <c r="E4924" s="1" t="s">
        <v>96</v>
      </c>
      <c r="F4924" s="1" t="s">
        <v>328</v>
      </c>
      <c r="G4924" s="1" t="s">
        <v>4778</v>
      </c>
      <c r="H4924" s="1" t="s">
        <v>15836</v>
      </c>
      <c r="I4924" s="5">
        <v>1546</v>
      </c>
      <c r="J4924" s="5">
        <v>21125318</v>
      </c>
      <c r="K4924" s="3">
        <f>+Tabella2026[[#This Row],[POP_2024]]/SUM(Tabella2026[POP_2024])</f>
        <v>2.6228522979239904E-5</v>
      </c>
      <c r="L4924" s="3">
        <f>+Tabella2026[[#This Row],[INCIDENZA POPOLAZIONE]]*(PLAFOND/2)</f>
        <v>7721.6574936959933</v>
      </c>
      <c r="M4924" s="3">
        <f>+IFERROR(Tabella2026[[#This Row],[reddito_2024]]/Tabella2026[[#This Row],[POP_2024]],"")</f>
        <v>13664.500646830531</v>
      </c>
      <c r="N4924" s="3">
        <f>+IF(Tabella2026[[#This Row],[REDDITO COMPLESSIVO PROCAPITE]]&lt;media_aggr_reddito_pc,(media_aggr_reddito_pc-Tabella2026[[#This Row],[REDDITO COMPLESSIVO PROCAPITE]]),0)</f>
        <v>4160.5654157782101</v>
      </c>
      <c r="O4924" s="3">
        <f>+Tabella2026[[#This Row],[DIFFERENZA REDDITO INFERIORE ALLA MEDIA DALLA MEDIA]]*Tabella2026[[#This Row],[POP_2024]]</f>
        <v>6432234.1327931127</v>
      </c>
      <c r="P4924" s="3">
        <f>+Tabella2026[[#This Row],[POPOLAZIONE PER DIFFERENZA ]]/SUM(Tabella2026[[POPOLAZIONE PER DIFFERENZA ]])</f>
        <v>5.7065630199507694E-5</v>
      </c>
      <c r="Q4924" s="3">
        <f>+Tabella2026[[#This Row],[INCIDENZA POPOLAZIONE PER DIFFERENZA]]*(PLAFOND-SUM(Tabella2026[CONTRIBUTO SULLA BASE DELLA POPOLAZIONE]))</f>
        <v>16800.078731512484</v>
      </c>
      <c r="R4924" s="3">
        <f>+Tabella2026[[#This Row],[CONTRIBUTO SULLA BASE DELLA POPOLAZIONE]]+Tabella2026[[#This Row],[CONTRIBUTO SULLA BASE DEL REDDITO]]</f>
        <v>24521.736225208479</v>
      </c>
      <c r="S4924" s="3">
        <f>+Tabella2026[[#This Row],[CONTRIBUTO TOTALE]]/(PLAFOND/N_TESSERE)</f>
        <v>49.043472450416957</v>
      </c>
      <c r="T4924" s="3">
        <f>+MAX(CEILING(Tabella2026[[#This Row],[preDEF1]],1),1)</f>
        <v>50</v>
      </c>
      <c r="U4924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4924" s="21">
        <f>+Tabella2026[[#This Row],[DEF - n. card]]*(PLAFOND/N_TESSERE)</f>
        <v>25000</v>
      </c>
      <c r="W4924" s="18"/>
    </row>
    <row r="4925" spans="2:23" x14ac:dyDescent="0.25">
      <c r="B4925" s="1" t="s">
        <v>9994</v>
      </c>
      <c r="C4925" s="2">
        <v>17001</v>
      </c>
      <c r="D4925" s="1" t="s">
        <v>9995</v>
      </c>
      <c r="E4925" s="1" t="s">
        <v>12</v>
      </c>
      <c r="F4925" s="1" t="s">
        <v>50</v>
      </c>
      <c r="G4925" s="1" t="s">
        <v>4778</v>
      </c>
      <c r="H4925" s="1" t="s">
        <v>15835</v>
      </c>
      <c r="I4925" s="5">
        <v>1545</v>
      </c>
      <c r="J4925" s="5">
        <v>27759380</v>
      </c>
      <c r="K4925" s="3">
        <f>+Tabella2026[[#This Row],[POP_2024]]/SUM(Tabella2026[POP_2024])</f>
        <v>2.6211557569809605E-5</v>
      </c>
      <c r="L4925" s="3">
        <f>+Tabella2026[[#This Row],[INCIDENZA POPOLAZIONE]]*(PLAFOND/2)</f>
        <v>7716.6628898837698</v>
      </c>
      <c r="M4925" s="3">
        <f>+IFERROR(Tabella2026[[#This Row],[reddito_2024]]/Tabella2026[[#This Row],[POP_2024]],"")</f>
        <v>17967.236245954693</v>
      </c>
      <c r="N4925" s="3">
        <f>+IF(Tabella2026[[#This Row],[REDDITO COMPLESSIVO PROCAPITE]]&lt;media_aggr_reddito_pc,(media_aggr_reddito_pc-Tabella2026[[#This Row],[REDDITO COMPLESSIVO PROCAPITE]]),0)</f>
        <v>0</v>
      </c>
      <c r="O4925" s="3">
        <f>+Tabella2026[[#This Row],[DIFFERENZA REDDITO INFERIORE ALLA MEDIA DALLA MEDIA]]*Tabella2026[[#This Row],[POP_2024]]</f>
        <v>0</v>
      </c>
      <c r="P4925" s="3">
        <f>+Tabella2026[[#This Row],[POPOLAZIONE PER DIFFERENZA ]]/SUM(Tabella2026[[POPOLAZIONE PER DIFFERENZA ]])</f>
        <v>0</v>
      </c>
      <c r="Q4925" s="3">
        <f>+Tabella2026[[#This Row],[INCIDENZA POPOLAZIONE PER DIFFERENZA]]*(PLAFOND-SUM(Tabella2026[CONTRIBUTO SULLA BASE DELLA POPOLAZIONE]))</f>
        <v>0</v>
      </c>
      <c r="R4925" s="3">
        <f>+Tabella2026[[#This Row],[CONTRIBUTO SULLA BASE DELLA POPOLAZIONE]]+Tabella2026[[#This Row],[CONTRIBUTO SULLA BASE DEL REDDITO]]</f>
        <v>7716.6628898837698</v>
      </c>
      <c r="S4925" s="3">
        <f>+Tabella2026[[#This Row],[CONTRIBUTO TOTALE]]/(PLAFOND/N_TESSERE)</f>
        <v>15.433325779767539</v>
      </c>
      <c r="T4925" s="3">
        <f>+MAX(CEILING(Tabella2026[[#This Row],[preDEF1]],1),1)</f>
        <v>16</v>
      </c>
      <c r="U4925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25" s="21">
        <f>+Tabella2026[[#This Row],[DEF - n. card]]*(PLAFOND/N_TESSERE)</f>
        <v>8000</v>
      </c>
      <c r="W4925" s="18"/>
    </row>
    <row r="4926" spans="2:23" x14ac:dyDescent="0.25">
      <c r="B4926" s="1" t="s">
        <v>10066</v>
      </c>
      <c r="C4926" s="2">
        <v>22002</v>
      </c>
      <c r="D4926" s="1" t="s">
        <v>10067</v>
      </c>
      <c r="E4926" s="1" t="s">
        <v>99</v>
      </c>
      <c r="F4926" s="1" t="s">
        <v>98</v>
      </c>
      <c r="G4926" s="1" t="s">
        <v>4778</v>
      </c>
      <c r="H4926" s="1" t="s">
        <v>15835</v>
      </c>
      <c r="I4926" s="5">
        <v>1544</v>
      </c>
      <c r="J4926" s="5">
        <v>30136244</v>
      </c>
      <c r="K4926" s="3">
        <f>+Tabella2026[[#This Row],[POP_2024]]/SUM(Tabella2026[POP_2024])</f>
        <v>2.6194592160379308E-5</v>
      </c>
      <c r="L4926" s="3">
        <f>+Tabella2026[[#This Row],[INCIDENZA POPOLAZIONE]]*(PLAFOND/2)</f>
        <v>7711.6682860715482</v>
      </c>
      <c r="M4926" s="3">
        <f>+IFERROR(Tabella2026[[#This Row],[reddito_2024]]/Tabella2026[[#This Row],[POP_2024]],"")</f>
        <v>19518.292746113988</v>
      </c>
      <c r="N4926" s="3">
        <f>+IF(Tabella2026[[#This Row],[REDDITO COMPLESSIVO PROCAPITE]]&lt;media_aggr_reddito_pc,(media_aggr_reddito_pc-Tabella2026[[#This Row],[REDDITO COMPLESSIVO PROCAPITE]]),0)</f>
        <v>0</v>
      </c>
      <c r="O4926" s="3">
        <f>+Tabella2026[[#This Row],[DIFFERENZA REDDITO INFERIORE ALLA MEDIA DALLA MEDIA]]*Tabella2026[[#This Row],[POP_2024]]</f>
        <v>0</v>
      </c>
      <c r="P4926" s="3">
        <f>+Tabella2026[[#This Row],[POPOLAZIONE PER DIFFERENZA ]]/SUM(Tabella2026[[POPOLAZIONE PER DIFFERENZA ]])</f>
        <v>0</v>
      </c>
      <c r="Q4926" s="3">
        <f>+Tabella2026[[#This Row],[INCIDENZA POPOLAZIONE PER DIFFERENZA]]*(PLAFOND-SUM(Tabella2026[CONTRIBUTO SULLA BASE DELLA POPOLAZIONE]))</f>
        <v>0</v>
      </c>
      <c r="R4926" s="3">
        <f>+Tabella2026[[#This Row],[CONTRIBUTO SULLA BASE DELLA POPOLAZIONE]]+Tabella2026[[#This Row],[CONTRIBUTO SULLA BASE DEL REDDITO]]</f>
        <v>7711.6682860715482</v>
      </c>
      <c r="S4926" s="3">
        <f>+Tabella2026[[#This Row],[CONTRIBUTO TOTALE]]/(PLAFOND/N_TESSERE)</f>
        <v>15.423336572143096</v>
      </c>
      <c r="T4926" s="3">
        <f>+MAX(CEILING(Tabella2026[[#This Row],[preDEF1]],1),1)</f>
        <v>16</v>
      </c>
      <c r="U4926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26" s="21">
        <f>+Tabella2026[[#This Row],[DEF - n. card]]*(PLAFOND/N_TESSERE)</f>
        <v>8000</v>
      </c>
      <c r="W4926" s="18"/>
    </row>
    <row r="4927" spans="2:23" x14ac:dyDescent="0.25">
      <c r="B4927" s="1" t="s">
        <v>9832</v>
      </c>
      <c r="C4927" s="2">
        <v>66033</v>
      </c>
      <c r="D4927" s="1" t="s">
        <v>9833</v>
      </c>
      <c r="E4927" s="1" t="s">
        <v>96</v>
      </c>
      <c r="F4927" s="1" t="s">
        <v>201</v>
      </c>
      <c r="G4927" s="1" t="s">
        <v>4778</v>
      </c>
      <c r="H4927" s="1" t="s">
        <v>15836</v>
      </c>
      <c r="I4927" s="5">
        <v>1544</v>
      </c>
      <c r="J4927" s="5">
        <v>20703454</v>
      </c>
      <c r="K4927" s="3">
        <f>+Tabella2026[[#This Row],[POP_2024]]/SUM(Tabella2026[POP_2024])</f>
        <v>2.6194592160379308E-5</v>
      </c>
      <c r="L4927" s="3">
        <f>+Tabella2026[[#This Row],[INCIDENZA POPOLAZIONE]]*(PLAFOND/2)</f>
        <v>7711.6682860715482</v>
      </c>
      <c r="M4927" s="3">
        <f>+IFERROR(Tabella2026[[#This Row],[reddito_2024]]/Tabella2026[[#This Row],[POP_2024]],"")</f>
        <v>13408.972797927461</v>
      </c>
      <c r="N4927" s="3">
        <f>+IF(Tabella2026[[#This Row],[REDDITO COMPLESSIVO PROCAPITE]]&lt;media_aggr_reddito_pc,(media_aggr_reddito_pc-Tabella2026[[#This Row],[REDDITO COMPLESSIVO PROCAPITE]]),0)</f>
        <v>4416.0932646812798</v>
      </c>
      <c r="O4927" s="3">
        <f>+Tabella2026[[#This Row],[DIFFERENZA REDDITO INFERIORE ALLA MEDIA DALLA MEDIA]]*Tabella2026[[#This Row],[POP_2024]]</f>
        <v>6818448.0006678961</v>
      </c>
      <c r="P4927" s="3">
        <f>+Tabella2026[[#This Row],[POPOLAZIONE PER DIFFERENZA ]]/SUM(Tabella2026[[POPOLAZIONE PER DIFFERENZA ]])</f>
        <v>6.0492050523621971E-5</v>
      </c>
      <c r="Q4927" s="3">
        <f>+Tabella2026[[#This Row],[INCIDENZA POPOLAZIONE PER DIFFERENZA]]*(PLAFOND-SUM(Tabella2026[CONTRIBUTO SULLA BASE DELLA POPOLAZIONE]))</f>
        <v>17808.814305116488</v>
      </c>
      <c r="R4927" s="3">
        <f>+Tabella2026[[#This Row],[CONTRIBUTO SULLA BASE DELLA POPOLAZIONE]]+Tabella2026[[#This Row],[CONTRIBUTO SULLA BASE DEL REDDITO]]</f>
        <v>25520.482591188036</v>
      </c>
      <c r="S4927" s="3">
        <f>+Tabella2026[[#This Row],[CONTRIBUTO TOTALE]]/(PLAFOND/N_TESSERE)</f>
        <v>51.04096518237607</v>
      </c>
      <c r="T4927" s="3">
        <f>+MAX(CEILING(Tabella2026[[#This Row],[preDEF1]],1),1)</f>
        <v>52</v>
      </c>
      <c r="U4927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4927" s="21">
        <f>+Tabella2026[[#This Row],[DEF - n. card]]*(PLAFOND/N_TESSERE)</f>
        <v>26000</v>
      </c>
      <c r="W4927" s="18"/>
    </row>
    <row r="4928" spans="2:23" x14ac:dyDescent="0.25">
      <c r="B4928" s="1" t="s">
        <v>9908</v>
      </c>
      <c r="C4928" s="2">
        <v>1218</v>
      </c>
      <c r="D4928" s="1" t="s">
        <v>9909</v>
      </c>
      <c r="E4928" s="1" t="s">
        <v>18</v>
      </c>
      <c r="F4928" s="1" t="s">
        <v>17</v>
      </c>
      <c r="G4928" s="1" t="s">
        <v>4778</v>
      </c>
      <c r="H4928" s="1" t="s">
        <v>15835</v>
      </c>
      <c r="I4928" s="5">
        <v>1543</v>
      </c>
      <c r="J4928" s="5">
        <v>31841774</v>
      </c>
      <c r="K4928" s="3">
        <f>+Tabella2026[[#This Row],[POP_2024]]/SUM(Tabella2026[POP_2024])</f>
        <v>2.6177626750949012E-5</v>
      </c>
      <c r="L4928" s="3">
        <f>+Tabella2026[[#This Row],[INCIDENZA POPOLAZIONE]]*(PLAFOND/2)</f>
        <v>7706.6736822593257</v>
      </c>
      <c r="M4928" s="3">
        <f>+IFERROR(Tabella2026[[#This Row],[reddito_2024]]/Tabella2026[[#This Row],[POP_2024]],"")</f>
        <v>20636.276085547634</v>
      </c>
      <c r="N4928" s="3">
        <f>+IF(Tabella2026[[#This Row],[REDDITO COMPLESSIVO PROCAPITE]]&lt;media_aggr_reddito_pc,(media_aggr_reddito_pc-Tabella2026[[#This Row],[REDDITO COMPLESSIVO PROCAPITE]]),0)</f>
        <v>0</v>
      </c>
      <c r="O4928" s="3">
        <f>+Tabella2026[[#This Row],[DIFFERENZA REDDITO INFERIORE ALLA MEDIA DALLA MEDIA]]*Tabella2026[[#This Row],[POP_2024]]</f>
        <v>0</v>
      </c>
      <c r="P4928" s="3">
        <f>+Tabella2026[[#This Row],[POPOLAZIONE PER DIFFERENZA ]]/SUM(Tabella2026[[POPOLAZIONE PER DIFFERENZA ]])</f>
        <v>0</v>
      </c>
      <c r="Q4928" s="3">
        <f>+Tabella2026[[#This Row],[INCIDENZA POPOLAZIONE PER DIFFERENZA]]*(PLAFOND-SUM(Tabella2026[CONTRIBUTO SULLA BASE DELLA POPOLAZIONE]))</f>
        <v>0</v>
      </c>
      <c r="R4928" s="3">
        <f>+Tabella2026[[#This Row],[CONTRIBUTO SULLA BASE DELLA POPOLAZIONE]]+Tabella2026[[#This Row],[CONTRIBUTO SULLA BASE DEL REDDITO]]</f>
        <v>7706.6736822593257</v>
      </c>
      <c r="S4928" s="3">
        <f>+Tabella2026[[#This Row],[CONTRIBUTO TOTALE]]/(PLAFOND/N_TESSERE)</f>
        <v>15.413347364518652</v>
      </c>
      <c r="T4928" s="3">
        <f>+MAX(CEILING(Tabella2026[[#This Row],[preDEF1]],1),1)</f>
        <v>16</v>
      </c>
      <c r="U4928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28" s="21">
        <f>+Tabella2026[[#This Row],[DEF - n. card]]*(PLAFOND/N_TESSERE)</f>
        <v>8000</v>
      </c>
      <c r="W4928" s="18"/>
    </row>
    <row r="4929" spans="2:23" x14ac:dyDescent="0.25">
      <c r="B4929" s="1" t="s">
        <v>9934</v>
      </c>
      <c r="C4929" s="2">
        <v>4247</v>
      </c>
      <c r="D4929" s="1" t="s">
        <v>9935</v>
      </c>
      <c r="E4929" s="1" t="s">
        <v>18</v>
      </c>
      <c r="F4929" s="1" t="s">
        <v>263</v>
      </c>
      <c r="G4929" s="1" t="s">
        <v>4778</v>
      </c>
      <c r="H4929" s="1" t="s">
        <v>15835</v>
      </c>
      <c r="I4929" s="5">
        <v>1542</v>
      </c>
      <c r="J4929" s="5">
        <v>29061285</v>
      </c>
      <c r="K4929" s="3">
        <f>+Tabella2026[[#This Row],[POP_2024]]/SUM(Tabella2026[POP_2024])</f>
        <v>2.6160661341518712E-5</v>
      </c>
      <c r="L4929" s="3">
        <f>+Tabella2026[[#This Row],[INCIDENZA POPOLAZIONE]]*(PLAFOND/2)</f>
        <v>7701.6790784471032</v>
      </c>
      <c r="M4929" s="3">
        <f>+IFERROR(Tabella2026[[#This Row],[reddito_2024]]/Tabella2026[[#This Row],[POP_2024]],"")</f>
        <v>18846.488326848248</v>
      </c>
      <c r="N4929" s="3">
        <f>+IF(Tabella2026[[#This Row],[REDDITO COMPLESSIVO PROCAPITE]]&lt;media_aggr_reddito_pc,(media_aggr_reddito_pc-Tabella2026[[#This Row],[REDDITO COMPLESSIVO PROCAPITE]]),0)</f>
        <v>0</v>
      </c>
      <c r="O4929" s="3">
        <f>+Tabella2026[[#This Row],[DIFFERENZA REDDITO INFERIORE ALLA MEDIA DALLA MEDIA]]*Tabella2026[[#This Row],[POP_2024]]</f>
        <v>0</v>
      </c>
      <c r="P4929" s="3">
        <f>+Tabella2026[[#This Row],[POPOLAZIONE PER DIFFERENZA ]]/SUM(Tabella2026[[POPOLAZIONE PER DIFFERENZA ]])</f>
        <v>0</v>
      </c>
      <c r="Q4929" s="3">
        <f>+Tabella2026[[#This Row],[INCIDENZA POPOLAZIONE PER DIFFERENZA]]*(PLAFOND-SUM(Tabella2026[CONTRIBUTO SULLA BASE DELLA POPOLAZIONE]))</f>
        <v>0</v>
      </c>
      <c r="R4929" s="3">
        <f>+Tabella2026[[#This Row],[CONTRIBUTO SULLA BASE DELLA POPOLAZIONE]]+Tabella2026[[#This Row],[CONTRIBUTO SULLA BASE DEL REDDITO]]</f>
        <v>7701.6790784471032</v>
      </c>
      <c r="S4929" s="3">
        <f>+Tabella2026[[#This Row],[CONTRIBUTO TOTALE]]/(PLAFOND/N_TESSERE)</f>
        <v>15.403358156894207</v>
      </c>
      <c r="T4929" s="3">
        <f>+MAX(CEILING(Tabella2026[[#This Row],[preDEF1]],1),1)</f>
        <v>16</v>
      </c>
      <c r="U4929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29" s="21">
        <f>+Tabella2026[[#This Row],[DEF - n. card]]*(PLAFOND/N_TESSERE)</f>
        <v>8000</v>
      </c>
      <c r="W4929" s="18"/>
    </row>
    <row r="4930" spans="2:23" x14ac:dyDescent="0.25">
      <c r="B4930" s="1" t="s">
        <v>9790</v>
      </c>
      <c r="C4930" s="2">
        <v>83035</v>
      </c>
      <c r="D4930" s="1" t="s">
        <v>9791</v>
      </c>
      <c r="E4930" s="1" t="s">
        <v>21</v>
      </c>
      <c r="F4930" s="1" t="s">
        <v>42</v>
      </c>
      <c r="G4930" s="1" t="s">
        <v>4778</v>
      </c>
      <c r="H4930" s="1" t="s">
        <v>15836</v>
      </c>
      <c r="I4930" s="5">
        <v>1541</v>
      </c>
      <c r="J4930" s="5">
        <v>17735301</v>
      </c>
      <c r="K4930" s="3">
        <f>+Tabella2026[[#This Row],[POP_2024]]/SUM(Tabella2026[POP_2024])</f>
        <v>2.6143695932088416E-5</v>
      </c>
      <c r="L4930" s="3">
        <f>+Tabella2026[[#This Row],[INCIDENZA POPOLAZIONE]]*(PLAFOND/2)</f>
        <v>7696.6844746348806</v>
      </c>
      <c r="M4930" s="3">
        <f>+IFERROR(Tabella2026[[#This Row],[reddito_2024]]/Tabella2026[[#This Row],[POP_2024]],"")</f>
        <v>11508.955872809864</v>
      </c>
      <c r="N4930" s="3">
        <f>+IF(Tabella2026[[#This Row],[REDDITO COMPLESSIVO PROCAPITE]]&lt;media_aggr_reddito_pc,(media_aggr_reddito_pc-Tabella2026[[#This Row],[REDDITO COMPLESSIVO PROCAPITE]]),0)</f>
        <v>6316.1101897988774</v>
      </c>
      <c r="O4930" s="3">
        <f>+Tabella2026[[#This Row],[DIFFERENZA REDDITO INFERIORE ALLA MEDIA DALLA MEDIA]]*Tabella2026[[#This Row],[POP_2024]]</f>
        <v>9733125.8024800699</v>
      </c>
      <c r="P4930" s="3">
        <f>+Tabella2026[[#This Row],[POPOLAZIONE PER DIFFERENZA ]]/SUM(Tabella2026[[POPOLAZIONE PER DIFFERENZA ]])</f>
        <v>8.6350550409524258E-5</v>
      </c>
      <c r="Q4930" s="3">
        <f>+Tabella2026[[#This Row],[INCIDENZA POPOLAZIONE PER DIFFERENZA]]*(PLAFOND-SUM(Tabella2026[CONTRIBUTO SULLA BASE DELLA POPOLAZIONE]))</f>
        <v>25421.537277651238</v>
      </c>
      <c r="R4930" s="3">
        <f>+Tabella2026[[#This Row],[CONTRIBUTO SULLA BASE DELLA POPOLAZIONE]]+Tabella2026[[#This Row],[CONTRIBUTO SULLA BASE DEL REDDITO]]</f>
        <v>33118.221752286117</v>
      </c>
      <c r="S4930" s="3">
        <f>+Tabella2026[[#This Row],[CONTRIBUTO TOTALE]]/(PLAFOND/N_TESSERE)</f>
        <v>66.236443504572236</v>
      </c>
      <c r="T4930" s="3">
        <f>+MAX(CEILING(Tabella2026[[#This Row],[preDEF1]],1),1)</f>
        <v>67</v>
      </c>
      <c r="U4930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4930" s="21">
        <f>+Tabella2026[[#This Row],[DEF - n. card]]*(PLAFOND/N_TESSERE)</f>
        <v>33500</v>
      </c>
      <c r="W4930" s="18"/>
    </row>
    <row r="4931" spans="2:23" x14ac:dyDescent="0.25">
      <c r="B4931" s="1" t="s">
        <v>9786</v>
      </c>
      <c r="C4931" s="2">
        <v>76067</v>
      </c>
      <c r="D4931" s="1" t="s">
        <v>9787</v>
      </c>
      <c r="E4931" s="1" t="s">
        <v>213</v>
      </c>
      <c r="F4931" s="1" t="s">
        <v>212</v>
      </c>
      <c r="G4931" s="1" t="s">
        <v>4778</v>
      </c>
      <c r="H4931" s="1" t="s">
        <v>15836</v>
      </c>
      <c r="I4931" s="5">
        <v>1541</v>
      </c>
      <c r="J4931" s="5">
        <v>18390389</v>
      </c>
      <c r="K4931" s="3">
        <f>+Tabella2026[[#This Row],[POP_2024]]/SUM(Tabella2026[POP_2024])</f>
        <v>2.6143695932088416E-5</v>
      </c>
      <c r="L4931" s="3">
        <f>+Tabella2026[[#This Row],[INCIDENZA POPOLAZIONE]]*(PLAFOND/2)</f>
        <v>7696.6844746348806</v>
      </c>
      <c r="M4931" s="3">
        <f>+IFERROR(Tabella2026[[#This Row],[reddito_2024]]/Tabella2026[[#This Row],[POP_2024]],"")</f>
        <v>11934.061648280338</v>
      </c>
      <c r="N4931" s="3">
        <f>+IF(Tabella2026[[#This Row],[REDDITO COMPLESSIVO PROCAPITE]]&lt;media_aggr_reddito_pc,(media_aggr_reddito_pc-Tabella2026[[#This Row],[REDDITO COMPLESSIVO PROCAPITE]]),0)</f>
        <v>5891.0044143284031</v>
      </c>
      <c r="O4931" s="3">
        <f>+Tabella2026[[#This Row],[DIFFERENZA REDDITO INFERIORE ALLA MEDIA DALLA MEDIA]]*Tabella2026[[#This Row],[POP_2024]]</f>
        <v>9078037.8024800699</v>
      </c>
      <c r="P4931" s="3">
        <f>+Tabella2026[[#This Row],[POPOLAZIONE PER DIFFERENZA ]]/SUM(Tabella2026[[POPOLAZIONE PER DIFFERENZA ]])</f>
        <v>8.0538726899315364E-5</v>
      </c>
      <c r="Q4931" s="3">
        <f>+Tabella2026[[#This Row],[INCIDENZA POPOLAZIONE PER DIFFERENZA]]*(PLAFOND-SUM(Tabella2026[CONTRIBUTO SULLA BASE DELLA POPOLAZIONE]))</f>
        <v>23710.540795113364</v>
      </c>
      <c r="R4931" s="3">
        <f>+Tabella2026[[#This Row],[CONTRIBUTO SULLA BASE DELLA POPOLAZIONE]]+Tabella2026[[#This Row],[CONTRIBUTO SULLA BASE DEL REDDITO]]</f>
        <v>31407.225269748244</v>
      </c>
      <c r="S4931" s="3">
        <f>+Tabella2026[[#This Row],[CONTRIBUTO TOTALE]]/(PLAFOND/N_TESSERE)</f>
        <v>62.814450539496484</v>
      </c>
      <c r="T4931" s="3">
        <f>+MAX(CEILING(Tabella2026[[#This Row],[preDEF1]],1),1)</f>
        <v>63</v>
      </c>
      <c r="U4931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4931" s="21">
        <f>+Tabella2026[[#This Row],[DEF - n. card]]*(PLAFOND/N_TESSERE)</f>
        <v>31500</v>
      </c>
      <c r="W4931" s="18"/>
    </row>
    <row r="4932" spans="2:23" x14ac:dyDescent="0.25">
      <c r="B4932" s="1" t="s">
        <v>9936</v>
      </c>
      <c r="C4932" s="2">
        <v>96056</v>
      </c>
      <c r="D4932" s="1" t="s">
        <v>9937</v>
      </c>
      <c r="E4932" s="1" t="s">
        <v>18</v>
      </c>
      <c r="F4932" s="1" t="s">
        <v>403</v>
      </c>
      <c r="G4932" s="1" t="s">
        <v>4778</v>
      </c>
      <c r="H4932" s="1" t="s">
        <v>15835</v>
      </c>
      <c r="I4932" s="5">
        <v>1541</v>
      </c>
      <c r="J4932" s="5">
        <v>28431450</v>
      </c>
      <c r="K4932" s="3">
        <f>+Tabella2026[[#This Row],[POP_2024]]/SUM(Tabella2026[POP_2024])</f>
        <v>2.6143695932088416E-5</v>
      </c>
      <c r="L4932" s="3">
        <f>+Tabella2026[[#This Row],[INCIDENZA POPOLAZIONE]]*(PLAFOND/2)</f>
        <v>7696.6844746348806</v>
      </c>
      <c r="M4932" s="3">
        <f>+IFERROR(Tabella2026[[#This Row],[reddito_2024]]/Tabella2026[[#This Row],[POP_2024]],"")</f>
        <v>18450</v>
      </c>
      <c r="N4932" s="3">
        <f>+IF(Tabella2026[[#This Row],[REDDITO COMPLESSIVO PROCAPITE]]&lt;media_aggr_reddito_pc,(media_aggr_reddito_pc-Tabella2026[[#This Row],[REDDITO COMPLESSIVO PROCAPITE]]),0)</f>
        <v>0</v>
      </c>
      <c r="O4932" s="3">
        <f>+Tabella2026[[#This Row],[DIFFERENZA REDDITO INFERIORE ALLA MEDIA DALLA MEDIA]]*Tabella2026[[#This Row],[POP_2024]]</f>
        <v>0</v>
      </c>
      <c r="P4932" s="3">
        <f>+Tabella2026[[#This Row],[POPOLAZIONE PER DIFFERENZA ]]/SUM(Tabella2026[[POPOLAZIONE PER DIFFERENZA ]])</f>
        <v>0</v>
      </c>
      <c r="Q4932" s="3">
        <f>+Tabella2026[[#This Row],[INCIDENZA POPOLAZIONE PER DIFFERENZA]]*(PLAFOND-SUM(Tabella2026[CONTRIBUTO SULLA BASE DELLA POPOLAZIONE]))</f>
        <v>0</v>
      </c>
      <c r="R4932" s="3">
        <f>+Tabella2026[[#This Row],[CONTRIBUTO SULLA BASE DELLA POPOLAZIONE]]+Tabella2026[[#This Row],[CONTRIBUTO SULLA BASE DEL REDDITO]]</f>
        <v>7696.6844746348806</v>
      </c>
      <c r="S4932" s="3">
        <f>+Tabella2026[[#This Row],[CONTRIBUTO TOTALE]]/(PLAFOND/N_TESSERE)</f>
        <v>15.393368949269762</v>
      </c>
      <c r="T4932" s="3">
        <f>+MAX(CEILING(Tabella2026[[#This Row],[preDEF1]],1),1)</f>
        <v>16</v>
      </c>
      <c r="U4932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32" s="21">
        <f>+Tabella2026[[#This Row],[DEF - n. card]]*(PLAFOND/N_TESSERE)</f>
        <v>8000</v>
      </c>
      <c r="W4932" s="18"/>
    </row>
    <row r="4933" spans="2:23" x14ac:dyDescent="0.25">
      <c r="B4933" s="1" t="s">
        <v>10050</v>
      </c>
      <c r="C4933" s="2">
        <v>98058</v>
      </c>
      <c r="D4933" s="1" t="s">
        <v>10051</v>
      </c>
      <c r="E4933" s="1" t="s">
        <v>12</v>
      </c>
      <c r="F4933" s="1" t="s">
        <v>389</v>
      </c>
      <c r="G4933" s="1" t="s">
        <v>4778</v>
      </c>
      <c r="H4933" s="1" t="s">
        <v>15835</v>
      </c>
      <c r="I4933" s="5">
        <v>1541</v>
      </c>
      <c r="J4933" s="5">
        <v>26987001</v>
      </c>
      <c r="K4933" s="3">
        <f>+Tabella2026[[#This Row],[POP_2024]]/SUM(Tabella2026[POP_2024])</f>
        <v>2.6143695932088416E-5</v>
      </c>
      <c r="L4933" s="3">
        <f>+Tabella2026[[#This Row],[INCIDENZA POPOLAZIONE]]*(PLAFOND/2)</f>
        <v>7696.6844746348806</v>
      </c>
      <c r="M4933" s="3">
        <f>+IFERROR(Tabella2026[[#This Row],[reddito_2024]]/Tabella2026[[#This Row],[POP_2024]],"")</f>
        <v>17512.65476963011</v>
      </c>
      <c r="N4933" s="3">
        <f>+IF(Tabella2026[[#This Row],[REDDITO COMPLESSIVO PROCAPITE]]&lt;media_aggr_reddito_pc,(media_aggr_reddito_pc-Tabella2026[[#This Row],[REDDITO COMPLESSIVO PROCAPITE]]),0)</f>
        <v>312.41129297863154</v>
      </c>
      <c r="O4933" s="3">
        <f>+Tabella2026[[#This Row],[DIFFERENZA REDDITO INFERIORE ALLA MEDIA DALLA MEDIA]]*Tabella2026[[#This Row],[POP_2024]]</f>
        <v>481425.8024800712</v>
      </c>
      <c r="P4933" s="3">
        <f>+Tabella2026[[#This Row],[POPOLAZIONE PER DIFFERENZA ]]/SUM(Tabella2026[[POPOLAZIONE PER DIFFERENZA ]])</f>
        <v>4.2711235700773919E-6</v>
      </c>
      <c r="Q4933" s="3">
        <f>+Tabella2026[[#This Row],[INCIDENZA POPOLAZIONE PER DIFFERENZA]]*(PLAFOND-SUM(Tabella2026[CONTRIBUTO SULLA BASE DELLA POPOLAZIONE]))</f>
        <v>1257.4155756881116</v>
      </c>
      <c r="R4933" s="3">
        <f>+Tabella2026[[#This Row],[CONTRIBUTO SULLA BASE DELLA POPOLAZIONE]]+Tabella2026[[#This Row],[CONTRIBUTO SULLA BASE DEL REDDITO]]</f>
        <v>8954.1000503229916</v>
      </c>
      <c r="S4933" s="3">
        <f>+Tabella2026[[#This Row],[CONTRIBUTO TOTALE]]/(PLAFOND/N_TESSERE)</f>
        <v>17.908200100645985</v>
      </c>
      <c r="T4933" s="3">
        <f>+MAX(CEILING(Tabella2026[[#This Row],[preDEF1]],1),1)</f>
        <v>18</v>
      </c>
      <c r="U4933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933" s="21">
        <f>+Tabella2026[[#This Row],[DEF - n. card]]*(PLAFOND/N_TESSERE)</f>
        <v>9000</v>
      </c>
      <c r="W4933" s="18"/>
    </row>
    <row r="4934" spans="2:23" x14ac:dyDescent="0.25">
      <c r="B4934" s="1" t="s">
        <v>9748</v>
      </c>
      <c r="C4934" s="2">
        <v>101027</v>
      </c>
      <c r="D4934" s="1" t="s">
        <v>9749</v>
      </c>
      <c r="E4934" s="1" t="s">
        <v>61</v>
      </c>
      <c r="F4934" s="1" t="s">
        <v>239</v>
      </c>
      <c r="G4934" s="1" t="s">
        <v>4778</v>
      </c>
      <c r="H4934" s="1" t="s">
        <v>15836</v>
      </c>
      <c r="I4934" s="5">
        <v>1541</v>
      </c>
      <c r="J4934" s="5">
        <v>15342800</v>
      </c>
      <c r="K4934" s="3">
        <f>+Tabella2026[[#This Row],[POP_2024]]/SUM(Tabella2026[POP_2024])</f>
        <v>2.6143695932088416E-5</v>
      </c>
      <c r="L4934" s="3">
        <f>+Tabella2026[[#This Row],[INCIDENZA POPOLAZIONE]]*(PLAFOND/2)</f>
        <v>7696.6844746348806</v>
      </c>
      <c r="M4934" s="3">
        <f>+IFERROR(Tabella2026[[#This Row],[reddito_2024]]/Tabella2026[[#This Row],[POP_2024]],"")</f>
        <v>9956.3919532770924</v>
      </c>
      <c r="N4934" s="3">
        <f>+IF(Tabella2026[[#This Row],[REDDITO COMPLESSIVO PROCAPITE]]&lt;media_aggr_reddito_pc,(media_aggr_reddito_pc-Tabella2026[[#This Row],[REDDITO COMPLESSIVO PROCAPITE]]),0)</f>
        <v>7868.6741093316487</v>
      </c>
      <c r="O4934" s="3">
        <f>+Tabella2026[[#This Row],[DIFFERENZA REDDITO INFERIORE ALLA MEDIA DALLA MEDIA]]*Tabella2026[[#This Row],[POP_2024]]</f>
        <v>12125626.80248007</v>
      </c>
      <c r="P4934" s="3">
        <f>+Tabella2026[[#This Row],[POPOLAZIONE PER DIFFERENZA ]]/SUM(Tabella2026[[POPOLAZIONE PER DIFFERENZA ]])</f>
        <v>1.0757639115152881E-4</v>
      </c>
      <c r="Q4934" s="3">
        <f>+Tabella2026[[#This Row],[INCIDENZA POPOLAZIONE PER DIFFERENZA]]*(PLAFOND-SUM(Tabella2026[CONTRIBUTO SULLA BASE DELLA POPOLAZIONE]))</f>
        <v>31670.408872716846</v>
      </c>
      <c r="R4934" s="3">
        <f>+Tabella2026[[#This Row],[CONTRIBUTO SULLA BASE DELLA POPOLAZIONE]]+Tabella2026[[#This Row],[CONTRIBUTO SULLA BASE DEL REDDITO]]</f>
        <v>39367.093347351729</v>
      </c>
      <c r="S4934" s="3">
        <f>+Tabella2026[[#This Row],[CONTRIBUTO TOTALE]]/(PLAFOND/N_TESSERE)</f>
        <v>78.734186694703453</v>
      </c>
      <c r="T4934" s="3">
        <f>+MAX(CEILING(Tabella2026[[#This Row],[preDEF1]],1),1)</f>
        <v>79</v>
      </c>
      <c r="U4934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4934" s="21">
        <f>+Tabella2026[[#This Row],[DEF - n. card]]*(PLAFOND/N_TESSERE)</f>
        <v>39500</v>
      </c>
      <c r="W4934" s="18"/>
    </row>
    <row r="4935" spans="2:23" x14ac:dyDescent="0.25">
      <c r="B4935" s="1" t="s">
        <v>9980</v>
      </c>
      <c r="C4935" s="2">
        <v>3040</v>
      </c>
      <c r="D4935" s="1" t="s">
        <v>9981</v>
      </c>
      <c r="E4935" s="1" t="s">
        <v>18</v>
      </c>
      <c r="F4935" s="1" t="s">
        <v>114</v>
      </c>
      <c r="G4935" s="1" t="s">
        <v>4778</v>
      </c>
      <c r="H4935" s="1" t="s">
        <v>15835</v>
      </c>
      <c r="I4935" s="5">
        <v>1539</v>
      </c>
      <c r="J4935" s="5">
        <v>29353392</v>
      </c>
      <c r="K4935" s="3">
        <f>+Tabella2026[[#This Row],[POP_2024]]/SUM(Tabella2026[POP_2024])</f>
        <v>2.610976511322782E-5</v>
      </c>
      <c r="L4935" s="3">
        <f>+Tabella2026[[#This Row],[INCIDENZA POPOLAZIONE]]*(PLAFOND/2)</f>
        <v>7686.6952670104356</v>
      </c>
      <c r="M4935" s="3">
        <f>+IFERROR(Tabella2026[[#This Row],[reddito_2024]]/Tabella2026[[#This Row],[POP_2024]],"")</f>
        <v>19073.029239766081</v>
      </c>
      <c r="N4935" s="3">
        <f>+IF(Tabella2026[[#This Row],[REDDITO COMPLESSIVO PROCAPITE]]&lt;media_aggr_reddito_pc,(media_aggr_reddito_pc-Tabella2026[[#This Row],[REDDITO COMPLESSIVO PROCAPITE]]),0)</f>
        <v>0</v>
      </c>
      <c r="O4935" s="3">
        <f>+Tabella2026[[#This Row],[DIFFERENZA REDDITO INFERIORE ALLA MEDIA DALLA MEDIA]]*Tabella2026[[#This Row],[POP_2024]]</f>
        <v>0</v>
      </c>
      <c r="P4935" s="3">
        <f>+Tabella2026[[#This Row],[POPOLAZIONE PER DIFFERENZA ]]/SUM(Tabella2026[[POPOLAZIONE PER DIFFERENZA ]])</f>
        <v>0</v>
      </c>
      <c r="Q4935" s="3">
        <f>+Tabella2026[[#This Row],[INCIDENZA POPOLAZIONE PER DIFFERENZA]]*(PLAFOND-SUM(Tabella2026[CONTRIBUTO SULLA BASE DELLA POPOLAZIONE]))</f>
        <v>0</v>
      </c>
      <c r="R4935" s="3">
        <f>+Tabella2026[[#This Row],[CONTRIBUTO SULLA BASE DELLA POPOLAZIONE]]+Tabella2026[[#This Row],[CONTRIBUTO SULLA BASE DEL REDDITO]]</f>
        <v>7686.6952670104356</v>
      </c>
      <c r="S4935" s="3">
        <f>+Tabella2026[[#This Row],[CONTRIBUTO TOTALE]]/(PLAFOND/N_TESSERE)</f>
        <v>15.373390534020871</v>
      </c>
      <c r="T4935" s="3">
        <f>+MAX(CEILING(Tabella2026[[#This Row],[preDEF1]],1),1)</f>
        <v>16</v>
      </c>
      <c r="U4935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35" s="21">
        <f>+Tabella2026[[#This Row],[DEF - n. card]]*(PLAFOND/N_TESSERE)</f>
        <v>8000</v>
      </c>
      <c r="W4935" s="18"/>
    </row>
    <row r="4936" spans="2:23" x14ac:dyDescent="0.25">
      <c r="B4936" s="1" t="s">
        <v>9654</v>
      </c>
      <c r="C4936" s="2">
        <v>85008</v>
      </c>
      <c r="D4936" s="1" t="s">
        <v>9655</v>
      </c>
      <c r="E4936" s="1" t="s">
        <v>21</v>
      </c>
      <c r="F4936" s="1" t="s">
        <v>189</v>
      </c>
      <c r="G4936" s="1" t="s">
        <v>4778</v>
      </c>
      <c r="H4936" s="1" t="s">
        <v>15836</v>
      </c>
      <c r="I4936" s="5">
        <v>1539</v>
      </c>
      <c r="J4936" s="5">
        <v>14264527</v>
      </c>
      <c r="K4936" s="3">
        <f>+Tabella2026[[#This Row],[POP_2024]]/SUM(Tabella2026[POP_2024])</f>
        <v>2.610976511322782E-5</v>
      </c>
      <c r="L4936" s="3">
        <f>+Tabella2026[[#This Row],[INCIDENZA POPOLAZIONE]]*(PLAFOND/2)</f>
        <v>7686.6952670104356</v>
      </c>
      <c r="M4936" s="3">
        <f>+IFERROR(Tabella2026[[#This Row],[reddito_2024]]/Tabella2026[[#This Row],[POP_2024]],"")</f>
        <v>9268.6985055230671</v>
      </c>
      <c r="N4936" s="3">
        <f>+IF(Tabella2026[[#This Row],[REDDITO COMPLESSIVO PROCAPITE]]&lt;media_aggr_reddito_pc,(media_aggr_reddito_pc-Tabella2026[[#This Row],[REDDITO COMPLESSIVO PROCAPITE]]),0)</f>
        <v>8556.367557085674</v>
      </c>
      <c r="O4936" s="3">
        <f>+Tabella2026[[#This Row],[DIFFERENZA REDDITO INFERIORE ALLA MEDIA DALLA MEDIA]]*Tabella2026[[#This Row],[POP_2024]]</f>
        <v>13168249.670354852</v>
      </c>
      <c r="P4936" s="3">
        <f>+Tabella2026[[#This Row],[POPOLAZIONE PER DIFFERENZA ]]/SUM(Tabella2026[[POPOLAZIONE PER DIFFERENZA ]])</f>
        <v>1.1682635466146347E-4</v>
      </c>
      <c r="Q4936" s="3">
        <f>+Tabella2026[[#This Row],[INCIDENZA POPOLAZIONE PER DIFFERENZA]]*(PLAFOND-SUM(Tabella2026[CONTRIBUTO SULLA BASE DELLA POPOLAZIONE]))</f>
        <v>34393.591192568987</v>
      </c>
      <c r="R4936" s="3">
        <f>+Tabella2026[[#This Row],[CONTRIBUTO SULLA BASE DELLA POPOLAZIONE]]+Tabella2026[[#This Row],[CONTRIBUTO SULLA BASE DEL REDDITO]]</f>
        <v>42080.286459579424</v>
      </c>
      <c r="S4936" s="3">
        <f>+Tabella2026[[#This Row],[CONTRIBUTO TOTALE]]/(PLAFOND/N_TESSERE)</f>
        <v>84.160572919158852</v>
      </c>
      <c r="T4936" s="3">
        <f>+MAX(CEILING(Tabella2026[[#This Row],[preDEF1]],1),1)</f>
        <v>85</v>
      </c>
      <c r="U4936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4936" s="21">
        <f>+Tabella2026[[#This Row],[DEF - n. card]]*(PLAFOND/N_TESSERE)</f>
        <v>42500</v>
      </c>
      <c r="W4936" s="18"/>
    </row>
    <row r="4937" spans="2:23" x14ac:dyDescent="0.25">
      <c r="B4937" s="1" t="s">
        <v>9792</v>
      </c>
      <c r="C4937" s="2">
        <v>75041</v>
      </c>
      <c r="D4937" s="1" t="s">
        <v>9793</v>
      </c>
      <c r="E4937" s="1" t="s">
        <v>33</v>
      </c>
      <c r="F4937" s="1" t="s">
        <v>132</v>
      </c>
      <c r="G4937" s="1" t="s">
        <v>4778</v>
      </c>
      <c r="H4937" s="1" t="s">
        <v>15836</v>
      </c>
      <c r="I4937" s="5">
        <v>1539</v>
      </c>
      <c r="J4937" s="5">
        <v>21858184</v>
      </c>
      <c r="K4937" s="3">
        <f>+Tabella2026[[#This Row],[POP_2024]]/SUM(Tabella2026[POP_2024])</f>
        <v>2.610976511322782E-5</v>
      </c>
      <c r="L4937" s="3">
        <f>+Tabella2026[[#This Row],[INCIDENZA POPOLAZIONE]]*(PLAFOND/2)</f>
        <v>7686.6952670104356</v>
      </c>
      <c r="M4937" s="3">
        <f>+IFERROR(Tabella2026[[#This Row],[reddito_2024]]/Tabella2026[[#This Row],[POP_2024]],"")</f>
        <v>14202.848602988954</v>
      </c>
      <c r="N4937" s="3">
        <f>+IF(Tabella2026[[#This Row],[REDDITO COMPLESSIVO PROCAPITE]]&lt;media_aggr_reddito_pc,(media_aggr_reddito_pc-Tabella2026[[#This Row],[REDDITO COMPLESSIVO PROCAPITE]]),0)</f>
        <v>3622.2174596197874</v>
      </c>
      <c r="O4937" s="3">
        <f>+Tabella2026[[#This Row],[DIFFERENZA REDDITO INFERIORE ALLA MEDIA DALLA MEDIA]]*Tabella2026[[#This Row],[POP_2024]]</f>
        <v>5574592.6703548525</v>
      </c>
      <c r="P4937" s="3">
        <f>+Tabella2026[[#This Row],[POPOLAZIONE PER DIFFERENZA ]]/SUM(Tabella2026[[POPOLAZIONE PER DIFFERENZA ]])</f>
        <v>4.9456788616806415E-5</v>
      </c>
      <c r="Q4937" s="3">
        <f>+Tabella2026[[#This Row],[INCIDENZA POPOLAZIONE PER DIFFERENZA]]*(PLAFOND-SUM(Tabella2026[CONTRIBUTO SULLA BASE DELLA POPOLAZIONE]))</f>
        <v>14560.041476196406</v>
      </c>
      <c r="R4937" s="3">
        <f>+Tabella2026[[#This Row],[CONTRIBUTO SULLA BASE DELLA POPOLAZIONE]]+Tabella2026[[#This Row],[CONTRIBUTO SULLA BASE DEL REDDITO]]</f>
        <v>22246.736743206842</v>
      </c>
      <c r="S4937" s="3">
        <f>+Tabella2026[[#This Row],[CONTRIBUTO TOTALE]]/(PLAFOND/N_TESSERE)</f>
        <v>44.493473486413684</v>
      </c>
      <c r="T4937" s="3">
        <f>+MAX(CEILING(Tabella2026[[#This Row],[preDEF1]],1),1)</f>
        <v>45</v>
      </c>
      <c r="U4937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4937" s="21">
        <f>+Tabella2026[[#This Row],[DEF - n. card]]*(PLAFOND/N_TESSERE)</f>
        <v>22500</v>
      </c>
      <c r="W4937" s="18"/>
    </row>
    <row r="4938" spans="2:23" x14ac:dyDescent="0.25">
      <c r="B4938" s="1" t="s">
        <v>9802</v>
      </c>
      <c r="C4938" s="2">
        <v>109013</v>
      </c>
      <c r="D4938" s="1" t="s">
        <v>9803</v>
      </c>
      <c r="E4938" s="1" t="s">
        <v>117</v>
      </c>
      <c r="F4938" s="1" t="s">
        <v>506</v>
      </c>
      <c r="G4938" s="1" t="s">
        <v>4778</v>
      </c>
      <c r="H4938" s="1" t="s">
        <v>15834</v>
      </c>
      <c r="I4938" s="5">
        <v>1538</v>
      </c>
      <c r="J4938" s="5">
        <v>25073032</v>
      </c>
      <c r="K4938" s="3">
        <f>+Tabella2026[[#This Row],[POP_2024]]/SUM(Tabella2026[POP_2024])</f>
        <v>2.6092799703797524E-5</v>
      </c>
      <c r="L4938" s="3">
        <f>+Tabella2026[[#This Row],[INCIDENZA POPOLAZIONE]]*(PLAFOND/2)</f>
        <v>7681.7006631982131</v>
      </c>
      <c r="M4938" s="3">
        <f>+IFERROR(Tabella2026[[#This Row],[reddito_2024]]/Tabella2026[[#This Row],[POP_2024]],"")</f>
        <v>16302.361508452535</v>
      </c>
      <c r="N4938" s="3">
        <f>+IF(Tabella2026[[#This Row],[REDDITO COMPLESSIVO PROCAPITE]]&lt;media_aggr_reddito_pc,(media_aggr_reddito_pc-Tabella2026[[#This Row],[REDDITO COMPLESSIVO PROCAPITE]]),0)</f>
        <v>1522.7045541562056</v>
      </c>
      <c r="O4938" s="3">
        <f>+Tabella2026[[#This Row],[DIFFERENZA REDDITO INFERIORE ALLA MEDIA DALLA MEDIA]]*Tabella2026[[#This Row],[POP_2024]]</f>
        <v>2341919.6042922442</v>
      </c>
      <c r="P4938" s="3">
        <f>+Tabella2026[[#This Row],[POPOLAZIONE PER DIFFERENZA ]]/SUM(Tabella2026[[POPOLAZIONE PER DIFFERENZA ]])</f>
        <v>2.0777091650655731E-5</v>
      </c>
      <c r="Q4938" s="3">
        <f>+Tabella2026[[#This Row],[INCIDENZA POPOLAZIONE PER DIFFERENZA]]*(PLAFOND-SUM(Tabella2026[CONTRIBUTO SULLA BASE DELLA POPOLAZIONE]))</f>
        <v>6116.7601991343336</v>
      </c>
      <c r="R4938" s="3">
        <f>+Tabella2026[[#This Row],[CONTRIBUTO SULLA BASE DELLA POPOLAZIONE]]+Tabella2026[[#This Row],[CONTRIBUTO SULLA BASE DEL REDDITO]]</f>
        <v>13798.460862332548</v>
      </c>
      <c r="S4938" s="3">
        <f>+Tabella2026[[#This Row],[CONTRIBUTO TOTALE]]/(PLAFOND/N_TESSERE)</f>
        <v>27.596921724665094</v>
      </c>
      <c r="T4938" s="3">
        <f>+MAX(CEILING(Tabella2026[[#This Row],[preDEF1]],1),1)</f>
        <v>28</v>
      </c>
      <c r="U4938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4938" s="21">
        <f>+Tabella2026[[#This Row],[DEF - n. card]]*(PLAFOND/N_TESSERE)</f>
        <v>14000</v>
      </c>
      <c r="W4938" s="18"/>
    </row>
    <row r="4939" spans="2:23" x14ac:dyDescent="0.25">
      <c r="B4939" s="1" t="s">
        <v>9810</v>
      </c>
      <c r="C4939" s="2">
        <v>54033</v>
      </c>
      <c r="D4939" s="1" t="s">
        <v>9811</v>
      </c>
      <c r="E4939" s="1" t="s">
        <v>67</v>
      </c>
      <c r="F4939" s="1" t="s">
        <v>66</v>
      </c>
      <c r="G4939" s="1" t="s">
        <v>4778</v>
      </c>
      <c r="H4939" s="1" t="s">
        <v>15834</v>
      </c>
      <c r="I4939" s="5">
        <v>1537</v>
      </c>
      <c r="J4939" s="5">
        <v>26101550</v>
      </c>
      <c r="K4939" s="3">
        <f>+Tabella2026[[#This Row],[POP_2024]]/SUM(Tabella2026[POP_2024])</f>
        <v>2.6075834294367227E-5</v>
      </c>
      <c r="L4939" s="3">
        <f>+Tabella2026[[#This Row],[INCIDENZA POPOLAZIONE]]*(PLAFOND/2)</f>
        <v>7676.7060593859906</v>
      </c>
      <c r="M4939" s="3">
        <f>+IFERROR(Tabella2026[[#This Row],[reddito_2024]]/Tabella2026[[#This Row],[POP_2024]],"")</f>
        <v>16982.14053350683</v>
      </c>
      <c r="N4939" s="3">
        <f>+IF(Tabella2026[[#This Row],[REDDITO COMPLESSIVO PROCAPITE]]&lt;media_aggr_reddito_pc,(media_aggr_reddito_pc-Tabella2026[[#This Row],[REDDITO COMPLESSIVO PROCAPITE]]),0)</f>
        <v>842.9255291019108</v>
      </c>
      <c r="O4939" s="3">
        <f>+Tabella2026[[#This Row],[DIFFERENZA REDDITO INFERIORE ALLA MEDIA DALLA MEDIA]]*Tabella2026[[#This Row],[POP_2024]]</f>
        <v>1295576.5382296368</v>
      </c>
      <c r="P4939" s="3">
        <f>+Tabella2026[[#This Row],[POPOLAZIONE PER DIFFERENZA ]]/SUM(Tabella2026[[POPOLAZIONE PER DIFFERENZA ]])</f>
        <v>1.1494123208115624E-5</v>
      </c>
      <c r="Q4939" s="3">
        <f>+Tabella2026[[#This Row],[INCIDENZA POPOLAZIONE PER DIFFERENZA]]*(PLAFOND-SUM(Tabella2026[CONTRIBUTO SULLA BASE DELLA POPOLAZIONE]))</f>
        <v>3383.8612518768473</v>
      </c>
      <c r="R4939" s="3">
        <f>+Tabella2026[[#This Row],[CONTRIBUTO SULLA BASE DELLA POPOLAZIONE]]+Tabella2026[[#This Row],[CONTRIBUTO SULLA BASE DEL REDDITO]]</f>
        <v>11060.567311262837</v>
      </c>
      <c r="S4939" s="3">
        <f>+Tabella2026[[#This Row],[CONTRIBUTO TOTALE]]/(PLAFOND/N_TESSERE)</f>
        <v>22.121134622525673</v>
      </c>
      <c r="T4939" s="3">
        <f>+MAX(CEILING(Tabella2026[[#This Row],[preDEF1]],1),1)</f>
        <v>23</v>
      </c>
      <c r="U493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939" s="21">
        <f>+Tabella2026[[#This Row],[DEF - n. card]]*(PLAFOND/N_TESSERE)</f>
        <v>11500</v>
      </c>
      <c r="W4939" s="18"/>
    </row>
    <row r="4940" spans="2:23" x14ac:dyDescent="0.25">
      <c r="B4940" s="1" t="s">
        <v>10006</v>
      </c>
      <c r="C4940" s="2">
        <v>19069</v>
      </c>
      <c r="D4940" s="1" t="s">
        <v>10007</v>
      </c>
      <c r="E4940" s="1" t="s">
        <v>12</v>
      </c>
      <c r="F4940" s="1" t="s">
        <v>193</v>
      </c>
      <c r="G4940" s="1" t="s">
        <v>4778</v>
      </c>
      <c r="H4940" s="1" t="s">
        <v>15835</v>
      </c>
      <c r="I4940" s="5">
        <v>1537</v>
      </c>
      <c r="J4940" s="5">
        <v>27336648</v>
      </c>
      <c r="K4940" s="3">
        <f>+Tabella2026[[#This Row],[POP_2024]]/SUM(Tabella2026[POP_2024])</f>
        <v>2.6075834294367227E-5</v>
      </c>
      <c r="L4940" s="3">
        <f>+Tabella2026[[#This Row],[INCIDENZA POPOLAZIONE]]*(PLAFOND/2)</f>
        <v>7676.7060593859906</v>
      </c>
      <c r="M4940" s="3">
        <f>+IFERROR(Tabella2026[[#This Row],[reddito_2024]]/Tabella2026[[#This Row],[POP_2024]],"")</f>
        <v>17785.717631750162</v>
      </c>
      <c r="N4940" s="3">
        <f>+IF(Tabella2026[[#This Row],[REDDITO COMPLESSIVO PROCAPITE]]&lt;media_aggr_reddito_pc,(media_aggr_reddito_pc-Tabella2026[[#This Row],[REDDITO COMPLESSIVO PROCAPITE]]),0)</f>
        <v>39.348430858579377</v>
      </c>
      <c r="O4940" s="3">
        <f>+Tabella2026[[#This Row],[DIFFERENZA REDDITO INFERIORE ALLA MEDIA DALLA MEDIA]]*Tabella2026[[#This Row],[POP_2024]]</f>
        <v>60478.538229636499</v>
      </c>
      <c r="P4940" s="3">
        <f>+Tabella2026[[#This Row],[POPOLAZIONE PER DIFFERENZA ]]/SUM(Tabella2026[[POPOLAZIONE PER DIFFERENZA ]])</f>
        <v>5.365547687426246E-7</v>
      </c>
      <c r="Q4940" s="3">
        <f>+Tabella2026[[#This Row],[INCIDENZA POPOLAZIONE PER DIFFERENZA]]*(PLAFOND-SUM(Tabella2026[CONTRIBUTO SULLA BASE DELLA POPOLAZIONE]))</f>
        <v>157.96132150175276</v>
      </c>
      <c r="R4940" s="3">
        <f>+Tabella2026[[#This Row],[CONTRIBUTO SULLA BASE DELLA POPOLAZIONE]]+Tabella2026[[#This Row],[CONTRIBUTO SULLA BASE DEL REDDITO]]</f>
        <v>7834.6673808877431</v>
      </c>
      <c r="S4940" s="3">
        <f>+Tabella2026[[#This Row],[CONTRIBUTO TOTALE]]/(PLAFOND/N_TESSERE)</f>
        <v>15.669334761775486</v>
      </c>
      <c r="T4940" s="3">
        <f>+MAX(CEILING(Tabella2026[[#This Row],[preDEF1]],1),1)</f>
        <v>16</v>
      </c>
      <c r="U4940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40" s="21">
        <f>+Tabella2026[[#This Row],[DEF - n. card]]*(PLAFOND/N_TESSERE)</f>
        <v>8000</v>
      </c>
      <c r="W4940" s="18"/>
    </row>
    <row r="4941" spans="2:23" x14ac:dyDescent="0.25">
      <c r="B4941" s="1" t="s">
        <v>9938</v>
      </c>
      <c r="C4941" s="2">
        <v>112056</v>
      </c>
      <c r="D4941" s="1" t="s">
        <v>9939</v>
      </c>
      <c r="E4941" s="1" t="s">
        <v>76</v>
      </c>
      <c r="F4941" s="1" t="s">
        <v>88</v>
      </c>
      <c r="G4941" s="1" t="s">
        <v>4778</v>
      </c>
      <c r="H4941" s="1" t="s">
        <v>15836</v>
      </c>
      <c r="I4941" s="5">
        <v>1537</v>
      </c>
      <c r="J4941" s="5">
        <v>28703640</v>
      </c>
      <c r="K4941" s="3">
        <f>+Tabella2026[[#This Row],[POP_2024]]/SUM(Tabella2026[POP_2024])</f>
        <v>2.6075834294367227E-5</v>
      </c>
      <c r="L4941" s="3">
        <f>+Tabella2026[[#This Row],[INCIDENZA POPOLAZIONE]]*(PLAFOND/2)</f>
        <v>7676.7060593859906</v>
      </c>
      <c r="M4941" s="3">
        <f>+IFERROR(Tabella2026[[#This Row],[reddito_2024]]/Tabella2026[[#This Row],[POP_2024]],"")</f>
        <v>18675.107351984385</v>
      </c>
      <c r="N4941" s="3">
        <f>+IF(Tabella2026[[#This Row],[REDDITO COMPLESSIVO PROCAPITE]]&lt;media_aggr_reddito_pc,(media_aggr_reddito_pc-Tabella2026[[#This Row],[REDDITO COMPLESSIVO PROCAPITE]]),0)</f>
        <v>0</v>
      </c>
      <c r="O4941" s="3">
        <f>+Tabella2026[[#This Row],[DIFFERENZA REDDITO INFERIORE ALLA MEDIA DALLA MEDIA]]*Tabella2026[[#This Row],[POP_2024]]</f>
        <v>0</v>
      </c>
      <c r="P4941" s="3">
        <f>+Tabella2026[[#This Row],[POPOLAZIONE PER DIFFERENZA ]]/SUM(Tabella2026[[POPOLAZIONE PER DIFFERENZA ]])</f>
        <v>0</v>
      </c>
      <c r="Q4941" s="3">
        <f>+Tabella2026[[#This Row],[INCIDENZA POPOLAZIONE PER DIFFERENZA]]*(PLAFOND-SUM(Tabella2026[CONTRIBUTO SULLA BASE DELLA POPOLAZIONE]))</f>
        <v>0</v>
      </c>
      <c r="R4941" s="3">
        <f>+Tabella2026[[#This Row],[CONTRIBUTO SULLA BASE DELLA POPOLAZIONE]]+Tabella2026[[#This Row],[CONTRIBUTO SULLA BASE DEL REDDITO]]</f>
        <v>7676.7060593859906</v>
      </c>
      <c r="S4941" s="3">
        <f>+Tabella2026[[#This Row],[CONTRIBUTO TOTALE]]/(PLAFOND/N_TESSERE)</f>
        <v>15.353412118771981</v>
      </c>
      <c r="T4941" s="3">
        <f>+MAX(CEILING(Tabella2026[[#This Row],[preDEF1]],1),1)</f>
        <v>16</v>
      </c>
      <c r="U4941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41" s="21">
        <f>+Tabella2026[[#This Row],[DEF - n. card]]*(PLAFOND/N_TESSERE)</f>
        <v>8000</v>
      </c>
      <c r="W4941" s="18"/>
    </row>
    <row r="4942" spans="2:23" x14ac:dyDescent="0.25">
      <c r="B4942" s="1" t="s">
        <v>9944</v>
      </c>
      <c r="C4942" s="2">
        <v>22017</v>
      </c>
      <c r="D4942" s="1" t="s">
        <v>9945</v>
      </c>
      <c r="E4942" s="1" t="s">
        <v>99</v>
      </c>
      <c r="F4942" s="1" t="s">
        <v>98</v>
      </c>
      <c r="G4942" s="1" t="s">
        <v>4778</v>
      </c>
      <c r="H4942" s="1" t="s">
        <v>15835</v>
      </c>
      <c r="I4942" s="5">
        <v>1534</v>
      </c>
      <c r="J4942" s="5">
        <v>28662328</v>
      </c>
      <c r="K4942" s="3">
        <f>+Tabella2026[[#This Row],[POP_2024]]/SUM(Tabella2026[POP_2024])</f>
        <v>2.6024938066076335E-5</v>
      </c>
      <c r="L4942" s="3">
        <f>+Tabella2026[[#This Row],[INCIDENZA POPOLAZIONE]]*(PLAFOND/2)</f>
        <v>7661.722247949323</v>
      </c>
      <c r="M4942" s="3">
        <f>+IFERROR(Tabella2026[[#This Row],[reddito_2024]]/Tabella2026[[#This Row],[POP_2024]],"")</f>
        <v>18684.69882659713</v>
      </c>
      <c r="N4942" s="3">
        <f>+IF(Tabella2026[[#This Row],[REDDITO COMPLESSIVO PROCAPITE]]&lt;media_aggr_reddito_pc,(media_aggr_reddito_pc-Tabella2026[[#This Row],[REDDITO COMPLESSIVO PROCAPITE]]),0)</f>
        <v>0</v>
      </c>
      <c r="O4942" s="3">
        <f>+Tabella2026[[#This Row],[DIFFERENZA REDDITO INFERIORE ALLA MEDIA DALLA MEDIA]]*Tabella2026[[#This Row],[POP_2024]]</f>
        <v>0</v>
      </c>
      <c r="P4942" s="3">
        <f>+Tabella2026[[#This Row],[POPOLAZIONE PER DIFFERENZA ]]/SUM(Tabella2026[[POPOLAZIONE PER DIFFERENZA ]])</f>
        <v>0</v>
      </c>
      <c r="Q4942" s="3">
        <f>+Tabella2026[[#This Row],[INCIDENZA POPOLAZIONE PER DIFFERENZA]]*(PLAFOND-SUM(Tabella2026[CONTRIBUTO SULLA BASE DELLA POPOLAZIONE]))</f>
        <v>0</v>
      </c>
      <c r="R4942" s="3">
        <f>+Tabella2026[[#This Row],[CONTRIBUTO SULLA BASE DELLA POPOLAZIONE]]+Tabella2026[[#This Row],[CONTRIBUTO SULLA BASE DEL REDDITO]]</f>
        <v>7661.722247949323</v>
      </c>
      <c r="S4942" s="3">
        <f>+Tabella2026[[#This Row],[CONTRIBUTO TOTALE]]/(PLAFOND/N_TESSERE)</f>
        <v>15.323444495898645</v>
      </c>
      <c r="T4942" s="3">
        <f>+MAX(CEILING(Tabella2026[[#This Row],[preDEF1]],1),1)</f>
        <v>16</v>
      </c>
      <c r="U4942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42" s="21">
        <f>+Tabella2026[[#This Row],[DEF - n. card]]*(PLAFOND/N_TESSERE)</f>
        <v>8000</v>
      </c>
      <c r="W4942" s="18"/>
    </row>
    <row r="4943" spans="2:23" x14ac:dyDescent="0.25">
      <c r="B4943" s="1" t="s">
        <v>9992</v>
      </c>
      <c r="C4943" s="2">
        <v>115015</v>
      </c>
      <c r="D4943" s="1" t="s">
        <v>9993</v>
      </c>
      <c r="E4943" s="1" t="s">
        <v>76</v>
      </c>
      <c r="F4943" s="1" t="s">
        <v>625</v>
      </c>
      <c r="G4943" s="1" t="s">
        <v>4778</v>
      </c>
      <c r="H4943" s="1" t="s">
        <v>15836</v>
      </c>
      <c r="I4943" s="5">
        <v>1534</v>
      </c>
      <c r="J4943" s="5">
        <v>16644964</v>
      </c>
      <c r="K4943" s="3">
        <f>+Tabella2026[[#This Row],[POP_2024]]/SUM(Tabella2026[POP_2024])</f>
        <v>2.6024938066076335E-5</v>
      </c>
      <c r="L4943" s="3">
        <f>+Tabella2026[[#This Row],[INCIDENZA POPOLAZIONE]]*(PLAFOND/2)</f>
        <v>7661.722247949323</v>
      </c>
      <c r="M4943" s="3">
        <f>+IFERROR(Tabella2026[[#This Row],[reddito_2024]]/Tabella2026[[#This Row],[POP_2024]],"")</f>
        <v>10850.693611473273</v>
      </c>
      <c r="N4943" s="3">
        <f>+IF(Tabella2026[[#This Row],[REDDITO COMPLESSIVO PROCAPITE]]&lt;media_aggr_reddito_pc,(media_aggr_reddito_pc-Tabella2026[[#This Row],[REDDITO COMPLESSIVO PROCAPITE]]),0)</f>
        <v>6974.3724511354685</v>
      </c>
      <c r="O4943" s="3">
        <f>+Tabella2026[[#This Row],[DIFFERENZA REDDITO INFERIORE ALLA MEDIA DALLA MEDIA]]*Tabella2026[[#This Row],[POP_2024]]</f>
        <v>10698687.340041809</v>
      </c>
      <c r="P4943" s="3">
        <f>+Tabella2026[[#This Row],[POPOLAZIONE PER DIFFERENZA ]]/SUM(Tabella2026[[POPOLAZIONE PER DIFFERENZA ]])</f>
        <v>9.4916839586787094E-5</v>
      </c>
      <c r="Q4943" s="3">
        <f>+Tabella2026[[#This Row],[INCIDENZA POPOLAZIONE PER DIFFERENZA]]*(PLAFOND-SUM(Tabella2026[CONTRIBUTO SULLA BASE DELLA POPOLAZIONE]))</f>
        <v>27943.446386720545</v>
      </c>
      <c r="R4943" s="3">
        <f>+Tabella2026[[#This Row],[CONTRIBUTO SULLA BASE DELLA POPOLAZIONE]]+Tabella2026[[#This Row],[CONTRIBUTO SULLA BASE DEL REDDITO]]</f>
        <v>35605.16863466987</v>
      </c>
      <c r="S4943" s="3">
        <f>+Tabella2026[[#This Row],[CONTRIBUTO TOTALE]]/(PLAFOND/N_TESSERE)</f>
        <v>71.210337269339746</v>
      </c>
      <c r="T4943" s="3">
        <f>+MAX(CEILING(Tabella2026[[#This Row],[preDEF1]],1),1)</f>
        <v>72</v>
      </c>
      <c r="U4943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4943" s="21">
        <f>+Tabella2026[[#This Row],[DEF - n. card]]*(PLAFOND/N_TESSERE)</f>
        <v>36000</v>
      </c>
      <c r="W4943" s="18"/>
    </row>
    <row r="4944" spans="2:23" x14ac:dyDescent="0.25">
      <c r="B4944" s="1" t="s">
        <v>9900</v>
      </c>
      <c r="C4944" s="2">
        <v>65155</v>
      </c>
      <c r="D4944" s="1" t="s">
        <v>9901</v>
      </c>
      <c r="E4944" s="1" t="s">
        <v>15</v>
      </c>
      <c r="F4944" s="1" t="s">
        <v>82</v>
      </c>
      <c r="G4944" s="1" t="s">
        <v>4778</v>
      </c>
      <c r="H4944" s="1" t="s">
        <v>15836</v>
      </c>
      <c r="I4944" s="5">
        <v>1534</v>
      </c>
      <c r="J4944" s="5">
        <v>17020571</v>
      </c>
      <c r="K4944" s="3">
        <f>+Tabella2026[[#This Row],[POP_2024]]/SUM(Tabella2026[POP_2024])</f>
        <v>2.6024938066076335E-5</v>
      </c>
      <c r="L4944" s="3">
        <f>+Tabella2026[[#This Row],[INCIDENZA POPOLAZIONE]]*(PLAFOND/2)</f>
        <v>7661.722247949323</v>
      </c>
      <c r="M4944" s="3">
        <f>+IFERROR(Tabella2026[[#This Row],[reddito_2024]]/Tabella2026[[#This Row],[POP_2024]],"")</f>
        <v>11095.548239895697</v>
      </c>
      <c r="N4944" s="3">
        <f>+IF(Tabella2026[[#This Row],[REDDITO COMPLESSIVO PROCAPITE]]&lt;media_aggr_reddito_pc,(media_aggr_reddito_pc-Tabella2026[[#This Row],[REDDITO COMPLESSIVO PROCAPITE]]),0)</f>
        <v>6729.5178227130436</v>
      </c>
      <c r="O4944" s="3">
        <f>+Tabella2026[[#This Row],[DIFFERENZA REDDITO INFERIORE ALLA MEDIA DALLA MEDIA]]*Tabella2026[[#This Row],[POP_2024]]</f>
        <v>10323080.340041809</v>
      </c>
      <c r="P4944" s="3">
        <f>+Tabella2026[[#This Row],[POPOLAZIONE PER DIFFERENZA ]]/SUM(Tabella2026[[POPOLAZIONE PER DIFFERENZA ]])</f>
        <v>9.1584521496394607E-5</v>
      </c>
      <c r="Q4944" s="3">
        <f>+Tabella2026[[#This Row],[INCIDENZA POPOLAZIONE PER DIFFERENZA]]*(PLAFOND-SUM(Tabella2026[CONTRIBUTO SULLA BASE DELLA POPOLAZIONE]))</f>
        <v>26962.414440147561</v>
      </c>
      <c r="R4944" s="3">
        <f>+Tabella2026[[#This Row],[CONTRIBUTO SULLA BASE DELLA POPOLAZIONE]]+Tabella2026[[#This Row],[CONTRIBUTO SULLA BASE DEL REDDITO]]</f>
        <v>34624.136688096885</v>
      </c>
      <c r="S4944" s="3">
        <f>+Tabella2026[[#This Row],[CONTRIBUTO TOTALE]]/(PLAFOND/N_TESSERE)</f>
        <v>69.248273376193765</v>
      </c>
      <c r="T4944" s="3">
        <f>+MAX(CEILING(Tabella2026[[#This Row],[preDEF1]],1),1)</f>
        <v>70</v>
      </c>
      <c r="U4944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4944" s="21">
        <f>+Tabella2026[[#This Row],[DEF - n. card]]*(PLAFOND/N_TESSERE)</f>
        <v>35000</v>
      </c>
      <c r="W4944" s="18"/>
    </row>
    <row r="4945" spans="2:23" x14ac:dyDescent="0.25">
      <c r="B4945" s="1" t="s">
        <v>9778</v>
      </c>
      <c r="C4945" s="2">
        <v>78082</v>
      </c>
      <c r="D4945" s="1" t="s">
        <v>9779</v>
      </c>
      <c r="E4945" s="1" t="s">
        <v>61</v>
      </c>
      <c r="F4945" s="1" t="s">
        <v>178</v>
      </c>
      <c r="G4945" s="1" t="s">
        <v>4778</v>
      </c>
      <c r="H4945" s="1" t="s">
        <v>15836</v>
      </c>
      <c r="I4945" s="5">
        <v>1533</v>
      </c>
      <c r="J4945" s="5">
        <v>20878205</v>
      </c>
      <c r="K4945" s="3">
        <f>+Tabella2026[[#This Row],[POP_2024]]/SUM(Tabella2026[POP_2024])</f>
        <v>2.6007972656646035E-5</v>
      </c>
      <c r="L4945" s="3">
        <f>+Tabella2026[[#This Row],[INCIDENZA POPOLAZIONE]]*(PLAFOND/2)</f>
        <v>7656.7276441371005</v>
      </c>
      <c r="M4945" s="3">
        <f>+IFERROR(Tabella2026[[#This Row],[reddito_2024]]/Tabella2026[[#This Row],[POP_2024]],"")</f>
        <v>13619.181343770384</v>
      </c>
      <c r="N4945" s="3">
        <f>+IF(Tabella2026[[#This Row],[REDDITO COMPLESSIVO PROCAPITE]]&lt;media_aggr_reddito_pc,(media_aggr_reddito_pc-Tabella2026[[#This Row],[REDDITO COMPLESSIVO PROCAPITE]]),0)</f>
        <v>4205.884718838357</v>
      </c>
      <c r="O4945" s="3">
        <f>+Tabella2026[[#This Row],[DIFFERENZA REDDITO INFERIORE ALLA MEDIA DALLA MEDIA]]*Tabella2026[[#This Row],[POP_2024]]</f>
        <v>6447621.273979201</v>
      </c>
      <c r="P4945" s="3">
        <f>+Tabella2026[[#This Row],[POPOLAZIONE PER DIFFERENZA ]]/SUM(Tabella2026[[POPOLAZIONE PER DIFFERENZA ]])</f>
        <v>5.7202142162633579E-5</v>
      </c>
      <c r="Q4945" s="3">
        <f>+Tabella2026[[#This Row],[INCIDENZA POPOLAZIONE PER DIFFERENZA]]*(PLAFOND-SUM(Tabella2026[CONTRIBUTO SULLA BASE DELLA POPOLAZIONE]))</f>
        <v>16840.267751072774</v>
      </c>
      <c r="R4945" s="3">
        <f>+Tabella2026[[#This Row],[CONTRIBUTO SULLA BASE DELLA POPOLAZIONE]]+Tabella2026[[#This Row],[CONTRIBUTO SULLA BASE DEL REDDITO]]</f>
        <v>24496.995395209873</v>
      </c>
      <c r="S4945" s="3">
        <f>+Tabella2026[[#This Row],[CONTRIBUTO TOTALE]]/(PLAFOND/N_TESSERE)</f>
        <v>48.993990790419744</v>
      </c>
      <c r="T4945" s="3">
        <f>+MAX(CEILING(Tabella2026[[#This Row],[preDEF1]],1),1)</f>
        <v>49</v>
      </c>
      <c r="U4945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4945" s="21">
        <f>+Tabella2026[[#This Row],[DEF - n. card]]*(PLAFOND/N_TESSERE)</f>
        <v>24500</v>
      </c>
      <c r="W4945" s="18"/>
    </row>
    <row r="4946" spans="2:23" x14ac:dyDescent="0.25">
      <c r="B4946" s="1" t="s">
        <v>9950</v>
      </c>
      <c r="C4946" s="2">
        <v>4187</v>
      </c>
      <c r="D4946" s="1" t="s">
        <v>9951</v>
      </c>
      <c r="E4946" s="1" t="s">
        <v>18</v>
      </c>
      <c r="F4946" s="1" t="s">
        <v>263</v>
      </c>
      <c r="G4946" s="1" t="s">
        <v>4778</v>
      </c>
      <c r="H4946" s="1" t="s">
        <v>15835</v>
      </c>
      <c r="I4946" s="5">
        <v>1533</v>
      </c>
      <c r="J4946" s="5">
        <v>30968233</v>
      </c>
      <c r="K4946" s="3">
        <f>+Tabella2026[[#This Row],[POP_2024]]/SUM(Tabella2026[POP_2024])</f>
        <v>2.6007972656646035E-5</v>
      </c>
      <c r="L4946" s="3">
        <f>+Tabella2026[[#This Row],[INCIDENZA POPOLAZIONE]]*(PLAFOND/2)</f>
        <v>7656.7276441371005</v>
      </c>
      <c r="M4946" s="3">
        <f>+IFERROR(Tabella2026[[#This Row],[reddito_2024]]/Tabella2026[[#This Row],[POP_2024]],"")</f>
        <v>20201.06523157208</v>
      </c>
      <c r="N4946" s="3">
        <f>+IF(Tabella2026[[#This Row],[REDDITO COMPLESSIVO PROCAPITE]]&lt;media_aggr_reddito_pc,(media_aggr_reddito_pc-Tabella2026[[#This Row],[REDDITO COMPLESSIVO PROCAPITE]]),0)</f>
        <v>0</v>
      </c>
      <c r="O4946" s="3">
        <f>+Tabella2026[[#This Row],[DIFFERENZA REDDITO INFERIORE ALLA MEDIA DALLA MEDIA]]*Tabella2026[[#This Row],[POP_2024]]</f>
        <v>0</v>
      </c>
      <c r="P4946" s="3">
        <f>+Tabella2026[[#This Row],[POPOLAZIONE PER DIFFERENZA ]]/SUM(Tabella2026[[POPOLAZIONE PER DIFFERENZA ]])</f>
        <v>0</v>
      </c>
      <c r="Q4946" s="3">
        <f>+Tabella2026[[#This Row],[INCIDENZA POPOLAZIONE PER DIFFERENZA]]*(PLAFOND-SUM(Tabella2026[CONTRIBUTO SULLA BASE DELLA POPOLAZIONE]))</f>
        <v>0</v>
      </c>
      <c r="R4946" s="3">
        <f>+Tabella2026[[#This Row],[CONTRIBUTO SULLA BASE DELLA POPOLAZIONE]]+Tabella2026[[#This Row],[CONTRIBUTO SULLA BASE DEL REDDITO]]</f>
        <v>7656.7276441371005</v>
      </c>
      <c r="S4946" s="3">
        <f>+Tabella2026[[#This Row],[CONTRIBUTO TOTALE]]/(PLAFOND/N_TESSERE)</f>
        <v>15.3134552882742</v>
      </c>
      <c r="T4946" s="3">
        <f>+MAX(CEILING(Tabella2026[[#This Row],[preDEF1]],1),1)</f>
        <v>16</v>
      </c>
      <c r="U4946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46" s="21">
        <f>+Tabella2026[[#This Row],[DEF - n. card]]*(PLAFOND/N_TESSERE)</f>
        <v>8000</v>
      </c>
      <c r="W4946" s="18"/>
    </row>
    <row r="4947" spans="2:23" x14ac:dyDescent="0.25">
      <c r="B4947" s="1" t="s">
        <v>9866</v>
      </c>
      <c r="C4947" s="2">
        <v>79115</v>
      </c>
      <c r="D4947" s="1" t="s">
        <v>9867</v>
      </c>
      <c r="E4947" s="1" t="s">
        <v>61</v>
      </c>
      <c r="F4947" s="1" t="s">
        <v>148</v>
      </c>
      <c r="G4947" s="1" t="s">
        <v>4778</v>
      </c>
      <c r="H4947" s="1" t="s">
        <v>15836</v>
      </c>
      <c r="I4947" s="5">
        <v>1531</v>
      </c>
      <c r="J4947" s="5">
        <v>17206672</v>
      </c>
      <c r="K4947" s="3">
        <f>+Tabella2026[[#This Row],[POP_2024]]/SUM(Tabella2026[POP_2024])</f>
        <v>2.5974041837785443E-5</v>
      </c>
      <c r="L4947" s="3">
        <f>+Tabella2026[[#This Row],[INCIDENZA POPOLAZIONE]]*(PLAFOND/2)</f>
        <v>7646.7384365126563</v>
      </c>
      <c r="M4947" s="3">
        <f>+IFERROR(Tabella2026[[#This Row],[reddito_2024]]/Tabella2026[[#This Row],[POP_2024]],"")</f>
        <v>11238.845199216199</v>
      </c>
      <c r="N4947" s="3">
        <f>+IF(Tabella2026[[#This Row],[REDDITO COMPLESSIVO PROCAPITE]]&lt;media_aggr_reddito_pc,(media_aggr_reddito_pc-Tabella2026[[#This Row],[REDDITO COMPLESSIVO PROCAPITE]]),0)</f>
        <v>6586.220863392542</v>
      </c>
      <c r="O4947" s="3">
        <f>+Tabella2026[[#This Row],[DIFFERENZA REDDITO INFERIORE ALLA MEDIA DALLA MEDIA]]*Tabella2026[[#This Row],[POP_2024]]</f>
        <v>10083504.141853983</v>
      </c>
      <c r="P4947" s="3">
        <f>+Tabella2026[[#This Row],[POPOLAZIONE PER DIFFERENZA ]]/SUM(Tabella2026[[POPOLAZIONE PER DIFFERENZA ]])</f>
        <v>8.9459044337425941E-5</v>
      </c>
      <c r="Q4947" s="3">
        <f>+Tabella2026[[#This Row],[INCIDENZA POPOLAZIONE PER DIFFERENZA]]*(PLAFOND-SUM(Tabella2026[CONTRIBUTO SULLA BASE DELLA POPOLAZIONE]))</f>
        <v>26336.67555865505</v>
      </c>
      <c r="R4947" s="3">
        <f>+Tabella2026[[#This Row],[CONTRIBUTO SULLA BASE DELLA POPOLAZIONE]]+Tabella2026[[#This Row],[CONTRIBUTO SULLA BASE DEL REDDITO]]</f>
        <v>33983.413995167706</v>
      </c>
      <c r="S4947" s="3">
        <f>+Tabella2026[[#This Row],[CONTRIBUTO TOTALE]]/(PLAFOND/N_TESSERE)</f>
        <v>67.966827990335418</v>
      </c>
      <c r="T4947" s="3">
        <f>+MAX(CEILING(Tabella2026[[#This Row],[preDEF1]],1),1)</f>
        <v>68</v>
      </c>
      <c r="U4947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4947" s="21">
        <f>+Tabella2026[[#This Row],[DEF - n. card]]*(PLAFOND/N_TESSERE)</f>
        <v>34000</v>
      </c>
      <c r="W4947" s="18"/>
    </row>
    <row r="4948" spans="2:23" x14ac:dyDescent="0.25">
      <c r="B4948" s="1" t="s">
        <v>10308</v>
      </c>
      <c r="C4948" s="2">
        <v>17064</v>
      </c>
      <c r="D4948" s="1" t="s">
        <v>10309</v>
      </c>
      <c r="E4948" s="1" t="s">
        <v>12</v>
      </c>
      <c r="F4948" s="1" t="s">
        <v>50</v>
      </c>
      <c r="G4948" s="1" t="s">
        <v>4778</v>
      </c>
      <c r="H4948" s="1" t="s">
        <v>15835</v>
      </c>
      <c r="I4948" s="5">
        <v>1529</v>
      </c>
      <c r="J4948" s="5">
        <v>27724685</v>
      </c>
      <c r="K4948" s="3">
        <f>+Tabella2026[[#This Row],[POP_2024]]/SUM(Tabella2026[POP_2024])</f>
        <v>2.5940111018924846E-5</v>
      </c>
      <c r="L4948" s="3">
        <f>+Tabella2026[[#This Row],[INCIDENZA POPOLAZIONE]]*(PLAFOND/2)</f>
        <v>7636.7492288882104</v>
      </c>
      <c r="M4948" s="3">
        <f>+IFERROR(Tabella2026[[#This Row],[reddito_2024]]/Tabella2026[[#This Row],[POP_2024]],"")</f>
        <v>18132.5604970569</v>
      </c>
      <c r="N4948" s="3">
        <f>+IF(Tabella2026[[#This Row],[REDDITO COMPLESSIVO PROCAPITE]]&lt;media_aggr_reddito_pc,(media_aggr_reddito_pc-Tabella2026[[#This Row],[REDDITO COMPLESSIVO PROCAPITE]]),0)</f>
        <v>0</v>
      </c>
      <c r="O4948" s="3">
        <f>+Tabella2026[[#This Row],[DIFFERENZA REDDITO INFERIORE ALLA MEDIA DALLA MEDIA]]*Tabella2026[[#This Row],[POP_2024]]</f>
        <v>0</v>
      </c>
      <c r="P4948" s="3">
        <f>+Tabella2026[[#This Row],[POPOLAZIONE PER DIFFERENZA ]]/SUM(Tabella2026[[POPOLAZIONE PER DIFFERENZA ]])</f>
        <v>0</v>
      </c>
      <c r="Q4948" s="3">
        <f>+Tabella2026[[#This Row],[INCIDENZA POPOLAZIONE PER DIFFERENZA]]*(PLAFOND-SUM(Tabella2026[CONTRIBUTO SULLA BASE DELLA POPOLAZIONE]))</f>
        <v>0</v>
      </c>
      <c r="R4948" s="3">
        <f>+Tabella2026[[#This Row],[CONTRIBUTO SULLA BASE DELLA POPOLAZIONE]]+Tabella2026[[#This Row],[CONTRIBUTO SULLA BASE DEL REDDITO]]</f>
        <v>7636.7492288882104</v>
      </c>
      <c r="S4948" s="3">
        <f>+Tabella2026[[#This Row],[CONTRIBUTO TOTALE]]/(PLAFOND/N_TESSERE)</f>
        <v>15.273498457776421</v>
      </c>
      <c r="T4948" s="3">
        <f>+MAX(CEILING(Tabella2026[[#This Row],[preDEF1]],1),1)</f>
        <v>16</v>
      </c>
      <c r="U4948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48" s="21">
        <f>+Tabella2026[[#This Row],[DEF - n. card]]*(PLAFOND/N_TESSERE)</f>
        <v>8000</v>
      </c>
      <c r="W4948" s="18"/>
    </row>
    <row r="4949" spans="2:23" x14ac:dyDescent="0.25">
      <c r="B4949" s="1" t="s">
        <v>9840</v>
      </c>
      <c r="C4949" s="2">
        <v>76037</v>
      </c>
      <c r="D4949" s="1" t="s">
        <v>9841</v>
      </c>
      <c r="E4949" s="1" t="s">
        <v>213</v>
      </c>
      <c r="F4949" s="1" t="s">
        <v>212</v>
      </c>
      <c r="G4949" s="1" t="s">
        <v>4778</v>
      </c>
      <c r="H4949" s="1" t="s">
        <v>15836</v>
      </c>
      <c r="I4949" s="5">
        <v>1529</v>
      </c>
      <c r="J4949" s="5">
        <v>19114962</v>
      </c>
      <c r="K4949" s="3">
        <f>+Tabella2026[[#This Row],[POP_2024]]/SUM(Tabella2026[POP_2024])</f>
        <v>2.5940111018924846E-5</v>
      </c>
      <c r="L4949" s="3">
        <f>+Tabella2026[[#This Row],[INCIDENZA POPOLAZIONE]]*(PLAFOND/2)</f>
        <v>7636.7492288882104</v>
      </c>
      <c r="M4949" s="3">
        <f>+IFERROR(Tabella2026[[#This Row],[reddito_2024]]/Tabella2026[[#This Row],[POP_2024]],"")</f>
        <v>12501.610202746893</v>
      </c>
      <c r="N4949" s="3">
        <f>+IF(Tabella2026[[#This Row],[REDDITO COMPLESSIVO PROCAPITE]]&lt;media_aggr_reddito_pc,(media_aggr_reddito_pc-Tabella2026[[#This Row],[REDDITO COMPLESSIVO PROCAPITE]]),0)</f>
        <v>5323.4558598618478</v>
      </c>
      <c r="O4949" s="3">
        <f>+Tabella2026[[#This Row],[DIFFERENZA REDDITO INFERIORE ALLA MEDIA DALLA MEDIA]]*Tabella2026[[#This Row],[POP_2024]]</f>
        <v>8139564.0097287651</v>
      </c>
      <c r="P4949" s="3">
        <f>+Tabella2026[[#This Row],[POPOLAZIONE PER DIFFERENZA ]]/SUM(Tabella2026[[POPOLAZIONE PER DIFFERENZA ]])</f>
        <v>7.2212755346750011E-5</v>
      </c>
      <c r="Q4949" s="3">
        <f>+Tabella2026[[#This Row],[INCIDENZA POPOLAZIONE PER DIFFERENZA]]*(PLAFOND-SUM(Tabella2026[CONTRIBUTO SULLA BASE DELLA POPOLAZIONE]))</f>
        <v>21259.381014516781</v>
      </c>
      <c r="R4949" s="3">
        <f>+Tabella2026[[#This Row],[CONTRIBUTO SULLA BASE DELLA POPOLAZIONE]]+Tabella2026[[#This Row],[CONTRIBUTO SULLA BASE DEL REDDITO]]</f>
        <v>28896.13024340499</v>
      </c>
      <c r="S4949" s="3">
        <f>+Tabella2026[[#This Row],[CONTRIBUTO TOTALE]]/(PLAFOND/N_TESSERE)</f>
        <v>57.79226048680998</v>
      </c>
      <c r="T4949" s="3">
        <f>+MAX(CEILING(Tabella2026[[#This Row],[preDEF1]],1),1)</f>
        <v>58</v>
      </c>
      <c r="U4949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4949" s="21">
        <f>+Tabella2026[[#This Row],[DEF - n. card]]*(PLAFOND/N_TESSERE)</f>
        <v>29000</v>
      </c>
      <c r="W4949" s="18"/>
    </row>
    <row r="4950" spans="2:23" x14ac:dyDescent="0.25">
      <c r="B4950" s="1" t="s">
        <v>9966</v>
      </c>
      <c r="C4950" s="2">
        <v>5001</v>
      </c>
      <c r="D4950" s="1" t="s">
        <v>9967</v>
      </c>
      <c r="E4950" s="1" t="s">
        <v>18</v>
      </c>
      <c r="F4950" s="1" t="s">
        <v>182</v>
      </c>
      <c r="G4950" s="1" t="s">
        <v>4778</v>
      </c>
      <c r="H4950" s="1" t="s">
        <v>15835</v>
      </c>
      <c r="I4950" s="5">
        <v>1528</v>
      </c>
      <c r="J4950" s="5">
        <v>28496124</v>
      </c>
      <c r="K4950" s="3">
        <f>+Tabella2026[[#This Row],[POP_2024]]/SUM(Tabella2026[POP_2024])</f>
        <v>2.592314560949455E-5</v>
      </c>
      <c r="L4950" s="3">
        <f>+Tabella2026[[#This Row],[INCIDENZA POPOLAZIONE]]*(PLAFOND/2)</f>
        <v>7631.7546250759888</v>
      </c>
      <c r="M4950" s="3">
        <f>+IFERROR(Tabella2026[[#This Row],[reddito_2024]]/Tabella2026[[#This Row],[POP_2024]],"")</f>
        <v>18649.295811518325</v>
      </c>
      <c r="N4950" s="3">
        <f>+IF(Tabella2026[[#This Row],[REDDITO COMPLESSIVO PROCAPITE]]&lt;media_aggr_reddito_pc,(media_aggr_reddito_pc-Tabella2026[[#This Row],[REDDITO COMPLESSIVO PROCAPITE]]),0)</f>
        <v>0</v>
      </c>
      <c r="O4950" s="3">
        <f>+Tabella2026[[#This Row],[DIFFERENZA REDDITO INFERIORE ALLA MEDIA DALLA MEDIA]]*Tabella2026[[#This Row],[POP_2024]]</f>
        <v>0</v>
      </c>
      <c r="P4950" s="3">
        <f>+Tabella2026[[#This Row],[POPOLAZIONE PER DIFFERENZA ]]/SUM(Tabella2026[[POPOLAZIONE PER DIFFERENZA ]])</f>
        <v>0</v>
      </c>
      <c r="Q4950" s="3">
        <f>+Tabella2026[[#This Row],[INCIDENZA POPOLAZIONE PER DIFFERENZA]]*(PLAFOND-SUM(Tabella2026[CONTRIBUTO SULLA BASE DELLA POPOLAZIONE]))</f>
        <v>0</v>
      </c>
      <c r="R4950" s="3">
        <f>+Tabella2026[[#This Row],[CONTRIBUTO SULLA BASE DELLA POPOLAZIONE]]+Tabella2026[[#This Row],[CONTRIBUTO SULLA BASE DEL REDDITO]]</f>
        <v>7631.7546250759888</v>
      </c>
      <c r="S4950" s="3">
        <f>+Tabella2026[[#This Row],[CONTRIBUTO TOTALE]]/(PLAFOND/N_TESSERE)</f>
        <v>15.263509250151978</v>
      </c>
      <c r="T4950" s="3">
        <f>+MAX(CEILING(Tabella2026[[#This Row],[preDEF1]],1),1)</f>
        <v>16</v>
      </c>
      <c r="U4950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50" s="21">
        <f>+Tabella2026[[#This Row],[DEF - n. card]]*(PLAFOND/N_TESSERE)</f>
        <v>8000</v>
      </c>
      <c r="W4950" s="18"/>
    </row>
    <row r="4951" spans="2:23" x14ac:dyDescent="0.25">
      <c r="B4951" s="1" t="s">
        <v>10384</v>
      </c>
      <c r="C4951" s="2">
        <v>22155</v>
      </c>
      <c r="D4951" s="1" t="s">
        <v>10385</v>
      </c>
      <c r="E4951" s="1" t="s">
        <v>99</v>
      </c>
      <c r="F4951" s="1" t="s">
        <v>98</v>
      </c>
      <c r="G4951" s="1" t="s">
        <v>4778</v>
      </c>
      <c r="H4951" s="1" t="s">
        <v>15835</v>
      </c>
      <c r="I4951" s="5">
        <v>1527</v>
      </c>
      <c r="J4951" s="5">
        <v>32460230</v>
      </c>
      <c r="K4951" s="3">
        <f>+Tabella2026[[#This Row],[POP_2024]]/SUM(Tabella2026[POP_2024])</f>
        <v>2.590618020006425E-5</v>
      </c>
      <c r="L4951" s="3">
        <f>+Tabella2026[[#This Row],[INCIDENZA POPOLAZIONE]]*(PLAFOND/2)</f>
        <v>7626.7600212637653</v>
      </c>
      <c r="M4951" s="3">
        <f>+IFERROR(Tabella2026[[#This Row],[reddito_2024]]/Tabella2026[[#This Row],[POP_2024]],"")</f>
        <v>21257.518009168303</v>
      </c>
      <c r="N4951" s="3">
        <f>+IF(Tabella2026[[#This Row],[REDDITO COMPLESSIVO PROCAPITE]]&lt;media_aggr_reddito_pc,(media_aggr_reddito_pc-Tabella2026[[#This Row],[REDDITO COMPLESSIVO PROCAPITE]]),0)</f>
        <v>0</v>
      </c>
      <c r="O4951" s="3">
        <f>+Tabella2026[[#This Row],[DIFFERENZA REDDITO INFERIORE ALLA MEDIA DALLA MEDIA]]*Tabella2026[[#This Row],[POP_2024]]</f>
        <v>0</v>
      </c>
      <c r="P4951" s="3">
        <f>+Tabella2026[[#This Row],[POPOLAZIONE PER DIFFERENZA ]]/SUM(Tabella2026[[POPOLAZIONE PER DIFFERENZA ]])</f>
        <v>0</v>
      </c>
      <c r="Q4951" s="3">
        <f>+Tabella2026[[#This Row],[INCIDENZA POPOLAZIONE PER DIFFERENZA]]*(PLAFOND-SUM(Tabella2026[CONTRIBUTO SULLA BASE DELLA POPOLAZIONE]))</f>
        <v>0</v>
      </c>
      <c r="R4951" s="3">
        <f>+Tabella2026[[#This Row],[CONTRIBUTO SULLA BASE DELLA POPOLAZIONE]]+Tabella2026[[#This Row],[CONTRIBUTO SULLA BASE DEL REDDITO]]</f>
        <v>7626.7600212637653</v>
      </c>
      <c r="S4951" s="3">
        <f>+Tabella2026[[#This Row],[CONTRIBUTO TOTALE]]/(PLAFOND/N_TESSERE)</f>
        <v>15.25352004252753</v>
      </c>
      <c r="T4951" s="3">
        <f>+MAX(CEILING(Tabella2026[[#This Row],[preDEF1]],1),1)</f>
        <v>16</v>
      </c>
      <c r="U4951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51" s="21">
        <f>+Tabella2026[[#This Row],[DEF - n. card]]*(PLAFOND/N_TESSERE)</f>
        <v>8000</v>
      </c>
      <c r="W4951" s="18"/>
    </row>
    <row r="4952" spans="2:23" x14ac:dyDescent="0.25">
      <c r="B4952" s="1" t="s">
        <v>9902</v>
      </c>
      <c r="C4952" s="2">
        <v>2164</v>
      </c>
      <c r="D4952" s="1" t="s">
        <v>9903</v>
      </c>
      <c r="E4952" s="1" t="s">
        <v>18</v>
      </c>
      <c r="F4952" s="1" t="s">
        <v>381</v>
      </c>
      <c r="G4952" s="1" t="s">
        <v>4778</v>
      </c>
      <c r="H4952" s="1" t="s">
        <v>15835</v>
      </c>
      <c r="I4952" s="5">
        <v>1527</v>
      </c>
      <c r="J4952" s="5">
        <v>31034584</v>
      </c>
      <c r="K4952" s="3">
        <f>+Tabella2026[[#This Row],[POP_2024]]/SUM(Tabella2026[POP_2024])</f>
        <v>2.590618020006425E-5</v>
      </c>
      <c r="L4952" s="3">
        <f>+Tabella2026[[#This Row],[INCIDENZA POPOLAZIONE]]*(PLAFOND/2)</f>
        <v>7626.7600212637653</v>
      </c>
      <c r="M4952" s="3">
        <f>+IFERROR(Tabella2026[[#This Row],[reddito_2024]]/Tabella2026[[#This Row],[POP_2024]],"")</f>
        <v>20323.892599869025</v>
      </c>
      <c r="N4952" s="3">
        <f>+IF(Tabella2026[[#This Row],[REDDITO COMPLESSIVO PROCAPITE]]&lt;media_aggr_reddito_pc,(media_aggr_reddito_pc-Tabella2026[[#This Row],[REDDITO COMPLESSIVO PROCAPITE]]),0)</f>
        <v>0</v>
      </c>
      <c r="O4952" s="3">
        <f>+Tabella2026[[#This Row],[DIFFERENZA REDDITO INFERIORE ALLA MEDIA DALLA MEDIA]]*Tabella2026[[#This Row],[POP_2024]]</f>
        <v>0</v>
      </c>
      <c r="P4952" s="3">
        <f>+Tabella2026[[#This Row],[POPOLAZIONE PER DIFFERENZA ]]/SUM(Tabella2026[[POPOLAZIONE PER DIFFERENZA ]])</f>
        <v>0</v>
      </c>
      <c r="Q4952" s="3">
        <f>+Tabella2026[[#This Row],[INCIDENZA POPOLAZIONE PER DIFFERENZA]]*(PLAFOND-SUM(Tabella2026[CONTRIBUTO SULLA BASE DELLA POPOLAZIONE]))</f>
        <v>0</v>
      </c>
      <c r="R4952" s="3">
        <f>+Tabella2026[[#This Row],[CONTRIBUTO SULLA BASE DELLA POPOLAZIONE]]+Tabella2026[[#This Row],[CONTRIBUTO SULLA BASE DEL REDDITO]]</f>
        <v>7626.7600212637653</v>
      </c>
      <c r="S4952" s="3">
        <f>+Tabella2026[[#This Row],[CONTRIBUTO TOTALE]]/(PLAFOND/N_TESSERE)</f>
        <v>15.25352004252753</v>
      </c>
      <c r="T4952" s="3">
        <f>+MAX(CEILING(Tabella2026[[#This Row],[preDEF1]],1),1)</f>
        <v>16</v>
      </c>
      <c r="U4952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52" s="21">
        <f>+Tabella2026[[#This Row],[DEF - n. card]]*(PLAFOND/N_TESSERE)</f>
        <v>8000</v>
      </c>
      <c r="W4952" s="18"/>
    </row>
    <row r="4953" spans="2:23" x14ac:dyDescent="0.25">
      <c r="B4953" s="1" t="s">
        <v>10074</v>
      </c>
      <c r="C4953" s="2">
        <v>12103</v>
      </c>
      <c r="D4953" s="1" t="s">
        <v>10075</v>
      </c>
      <c r="E4953" s="1" t="s">
        <v>12</v>
      </c>
      <c r="F4953" s="1" t="s">
        <v>157</v>
      </c>
      <c r="G4953" s="1" t="s">
        <v>4778</v>
      </c>
      <c r="H4953" s="1" t="s">
        <v>15835</v>
      </c>
      <c r="I4953" s="5">
        <v>1526</v>
      </c>
      <c r="J4953" s="5">
        <v>18123711</v>
      </c>
      <c r="K4953" s="3">
        <f>+Tabella2026[[#This Row],[POP_2024]]/SUM(Tabella2026[POP_2024])</f>
        <v>2.5889214790633954E-5</v>
      </c>
      <c r="L4953" s="3">
        <f>+Tabella2026[[#This Row],[INCIDENZA POPOLAZIONE]]*(PLAFOND/2)</f>
        <v>7621.7654174515428</v>
      </c>
      <c r="M4953" s="3">
        <f>+IFERROR(Tabella2026[[#This Row],[reddito_2024]]/Tabella2026[[#This Row],[POP_2024]],"")</f>
        <v>11876.612712975098</v>
      </c>
      <c r="N4953" s="3">
        <f>+IF(Tabella2026[[#This Row],[REDDITO COMPLESSIVO PROCAPITE]]&lt;media_aggr_reddito_pc,(media_aggr_reddito_pc-Tabella2026[[#This Row],[REDDITO COMPLESSIVO PROCAPITE]]),0)</f>
        <v>5948.4533496336426</v>
      </c>
      <c r="O4953" s="3">
        <f>+Tabella2026[[#This Row],[DIFFERENZA REDDITO INFERIORE ALLA MEDIA DALLA MEDIA]]*Tabella2026[[#This Row],[POP_2024]]</f>
        <v>9077339.8115409389</v>
      </c>
      <c r="P4953" s="3">
        <f>+Tabella2026[[#This Row],[POPOLAZIONE PER DIFFERENZA ]]/SUM(Tabella2026[[POPOLAZIONE PER DIFFERENZA ]])</f>
        <v>8.0532534448606526E-5</v>
      </c>
      <c r="Q4953" s="3">
        <f>+Tabella2026[[#This Row],[INCIDENZA POPOLAZIONE PER DIFFERENZA]]*(PLAFOND-SUM(Tabella2026[CONTRIBUTO SULLA BASE DELLA POPOLAZIONE]))</f>
        <v>23708.717742269022</v>
      </c>
      <c r="R4953" s="3">
        <f>+Tabella2026[[#This Row],[CONTRIBUTO SULLA BASE DELLA POPOLAZIONE]]+Tabella2026[[#This Row],[CONTRIBUTO SULLA BASE DEL REDDITO]]</f>
        <v>31330.483159720563</v>
      </c>
      <c r="S4953" s="3">
        <f>+Tabella2026[[#This Row],[CONTRIBUTO TOTALE]]/(PLAFOND/N_TESSERE)</f>
        <v>62.660966319441123</v>
      </c>
      <c r="T4953" s="3">
        <f>+MAX(CEILING(Tabella2026[[#This Row],[preDEF1]],1),1)</f>
        <v>63</v>
      </c>
      <c r="U4953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4953" s="21">
        <f>+Tabella2026[[#This Row],[DEF - n. card]]*(PLAFOND/N_TESSERE)</f>
        <v>31500</v>
      </c>
      <c r="W4953" s="18"/>
    </row>
    <row r="4954" spans="2:23" x14ac:dyDescent="0.25">
      <c r="B4954" s="1" t="s">
        <v>9922</v>
      </c>
      <c r="C4954" s="2">
        <v>24094</v>
      </c>
      <c r="D4954" s="1" t="s">
        <v>9923</v>
      </c>
      <c r="E4954" s="1" t="s">
        <v>38</v>
      </c>
      <c r="F4954" s="1" t="s">
        <v>106</v>
      </c>
      <c r="G4954" s="1" t="s">
        <v>4778</v>
      </c>
      <c r="H4954" s="1" t="s">
        <v>15835</v>
      </c>
      <c r="I4954" s="5">
        <v>1526</v>
      </c>
      <c r="J4954" s="5">
        <v>27557580</v>
      </c>
      <c r="K4954" s="3">
        <f>+Tabella2026[[#This Row],[POP_2024]]/SUM(Tabella2026[POP_2024])</f>
        <v>2.5889214790633954E-5</v>
      </c>
      <c r="L4954" s="3">
        <f>+Tabella2026[[#This Row],[INCIDENZA POPOLAZIONE]]*(PLAFOND/2)</f>
        <v>7621.7654174515428</v>
      </c>
      <c r="M4954" s="3">
        <f>+IFERROR(Tabella2026[[#This Row],[reddito_2024]]/Tabella2026[[#This Row],[POP_2024]],"")</f>
        <v>18058.702490170381</v>
      </c>
      <c r="N4954" s="3">
        <f>+IF(Tabella2026[[#This Row],[REDDITO COMPLESSIVO PROCAPITE]]&lt;media_aggr_reddito_pc,(media_aggr_reddito_pc-Tabella2026[[#This Row],[REDDITO COMPLESSIVO PROCAPITE]]),0)</f>
        <v>0</v>
      </c>
      <c r="O4954" s="3">
        <f>+Tabella2026[[#This Row],[DIFFERENZA REDDITO INFERIORE ALLA MEDIA DALLA MEDIA]]*Tabella2026[[#This Row],[POP_2024]]</f>
        <v>0</v>
      </c>
      <c r="P4954" s="3">
        <f>+Tabella2026[[#This Row],[POPOLAZIONE PER DIFFERENZA ]]/SUM(Tabella2026[[POPOLAZIONE PER DIFFERENZA ]])</f>
        <v>0</v>
      </c>
      <c r="Q4954" s="3">
        <f>+Tabella2026[[#This Row],[INCIDENZA POPOLAZIONE PER DIFFERENZA]]*(PLAFOND-SUM(Tabella2026[CONTRIBUTO SULLA BASE DELLA POPOLAZIONE]))</f>
        <v>0</v>
      </c>
      <c r="R4954" s="3">
        <f>+Tabella2026[[#This Row],[CONTRIBUTO SULLA BASE DELLA POPOLAZIONE]]+Tabella2026[[#This Row],[CONTRIBUTO SULLA BASE DEL REDDITO]]</f>
        <v>7621.7654174515428</v>
      </c>
      <c r="S4954" s="3">
        <f>+Tabella2026[[#This Row],[CONTRIBUTO TOTALE]]/(PLAFOND/N_TESSERE)</f>
        <v>15.243530834903085</v>
      </c>
      <c r="T4954" s="3">
        <f>+MAX(CEILING(Tabella2026[[#This Row],[preDEF1]],1),1)</f>
        <v>16</v>
      </c>
      <c r="U4954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54" s="21">
        <f>+Tabella2026[[#This Row],[DEF - n. card]]*(PLAFOND/N_TESSERE)</f>
        <v>8000</v>
      </c>
      <c r="W4954" s="18"/>
    </row>
    <row r="4955" spans="2:23" x14ac:dyDescent="0.25">
      <c r="B4955" s="1" t="s">
        <v>9926</v>
      </c>
      <c r="C4955" s="2">
        <v>61061</v>
      </c>
      <c r="D4955" s="1" t="s">
        <v>9927</v>
      </c>
      <c r="E4955" s="1" t="s">
        <v>15</v>
      </c>
      <c r="F4955" s="1" t="s">
        <v>184</v>
      </c>
      <c r="G4955" s="1" t="s">
        <v>4778</v>
      </c>
      <c r="H4955" s="1" t="s">
        <v>15836</v>
      </c>
      <c r="I4955" s="5">
        <v>1525</v>
      </c>
      <c r="J4955" s="5">
        <v>18119072</v>
      </c>
      <c r="K4955" s="3">
        <f>+Tabella2026[[#This Row],[POP_2024]]/SUM(Tabella2026[POP_2024])</f>
        <v>2.5872249381203658E-5</v>
      </c>
      <c r="L4955" s="3">
        <f>+Tabella2026[[#This Row],[INCIDENZA POPOLAZIONE]]*(PLAFOND/2)</f>
        <v>7616.7708136393212</v>
      </c>
      <c r="M4955" s="3">
        <f>+IFERROR(Tabella2026[[#This Row],[reddito_2024]]/Tabella2026[[#This Row],[POP_2024]],"")</f>
        <v>11881.35868852459</v>
      </c>
      <c r="N4955" s="3">
        <f>+IF(Tabella2026[[#This Row],[REDDITO COMPLESSIVO PROCAPITE]]&lt;media_aggr_reddito_pc,(media_aggr_reddito_pc-Tabella2026[[#This Row],[REDDITO COMPLESSIVO PROCAPITE]]),0)</f>
        <v>5943.7073740841515</v>
      </c>
      <c r="O4955" s="3">
        <f>+Tabella2026[[#This Row],[DIFFERENZA REDDITO INFERIORE ALLA MEDIA DALLA MEDIA]]*Tabella2026[[#This Row],[POP_2024]]</f>
        <v>9064153.7454783302</v>
      </c>
      <c r="P4955" s="3">
        <f>+Tabella2026[[#This Row],[POPOLAZIONE PER DIFFERENZA ]]/SUM(Tabella2026[[POPOLAZIONE PER DIFFERENZA ]])</f>
        <v>8.0415550030101172E-5</v>
      </c>
      <c r="Q4955" s="3">
        <f>+Tabella2026[[#This Row],[INCIDENZA POPOLAZIONE PER DIFFERENZA]]*(PLAFOND-SUM(Tabella2026[CONTRIBUTO SULLA BASE DELLA POPOLAZIONE]))</f>
        <v>23674.277617199357</v>
      </c>
      <c r="R4955" s="3">
        <f>+Tabella2026[[#This Row],[CONTRIBUTO SULLA BASE DELLA POPOLAZIONE]]+Tabella2026[[#This Row],[CONTRIBUTO SULLA BASE DEL REDDITO]]</f>
        <v>31291.04843083868</v>
      </c>
      <c r="S4955" s="3">
        <f>+Tabella2026[[#This Row],[CONTRIBUTO TOTALE]]/(PLAFOND/N_TESSERE)</f>
        <v>62.582096861677364</v>
      </c>
      <c r="T4955" s="3">
        <f>+MAX(CEILING(Tabella2026[[#This Row],[preDEF1]],1),1)</f>
        <v>63</v>
      </c>
      <c r="U4955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4955" s="21">
        <f>+Tabella2026[[#This Row],[DEF - n. card]]*(PLAFOND/N_TESSERE)</f>
        <v>31500</v>
      </c>
      <c r="W4955" s="18"/>
    </row>
    <row r="4956" spans="2:23" x14ac:dyDescent="0.25">
      <c r="B4956" s="1" t="s">
        <v>9954</v>
      </c>
      <c r="C4956" s="2">
        <v>18121</v>
      </c>
      <c r="D4956" s="1" t="s">
        <v>9955</v>
      </c>
      <c r="E4956" s="1" t="s">
        <v>12</v>
      </c>
      <c r="F4956" s="1" t="s">
        <v>195</v>
      </c>
      <c r="G4956" s="1" t="s">
        <v>4778</v>
      </c>
      <c r="H4956" s="1" t="s">
        <v>15835</v>
      </c>
      <c r="I4956" s="5">
        <v>1524</v>
      </c>
      <c r="J4956" s="5">
        <v>30936758</v>
      </c>
      <c r="K4956" s="3">
        <f>+Tabella2026[[#This Row],[POP_2024]]/SUM(Tabella2026[POP_2024])</f>
        <v>2.5855283971773358E-5</v>
      </c>
      <c r="L4956" s="3">
        <f>+Tabella2026[[#This Row],[INCIDENZA POPOLAZIONE]]*(PLAFOND/2)</f>
        <v>7611.7762098270978</v>
      </c>
      <c r="M4956" s="3">
        <f>+IFERROR(Tabella2026[[#This Row],[reddito_2024]]/Tabella2026[[#This Row],[POP_2024]],"")</f>
        <v>20299.709973753281</v>
      </c>
      <c r="N4956" s="3">
        <f>+IF(Tabella2026[[#This Row],[REDDITO COMPLESSIVO PROCAPITE]]&lt;media_aggr_reddito_pc,(media_aggr_reddito_pc-Tabella2026[[#This Row],[REDDITO COMPLESSIVO PROCAPITE]]),0)</f>
        <v>0</v>
      </c>
      <c r="O4956" s="3">
        <f>+Tabella2026[[#This Row],[DIFFERENZA REDDITO INFERIORE ALLA MEDIA DALLA MEDIA]]*Tabella2026[[#This Row],[POP_2024]]</f>
        <v>0</v>
      </c>
      <c r="P4956" s="3">
        <f>+Tabella2026[[#This Row],[POPOLAZIONE PER DIFFERENZA ]]/SUM(Tabella2026[[POPOLAZIONE PER DIFFERENZA ]])</f>
        <v>0</v>
      </c>
      <c r="Q4956" s="3">
        <f>+Tabella2026[[#This Row],[INCIDENZA POPOLAZIONE PER DIFFERENZA]]*(PLAFOND-SUM(Tabella2026[CONTRIBUTO SULLA BASE DELLA POPOLAZIONE]))</f>
        <v>0</v>
      </c>
      <c r="R4956" s="3">
        <f>+Tabella2026[[#This Row],[CONTRIBUTO SULLA BASE DELLA POPOLAZIONE]]+Tabella2026[[#This Row],[CONTRIBUTO SULLA BASE DEL REDDITO]]</f>
        <v>7611.7762098270978</v>
      </c>
      <c r="S4956" s="3">
        <f>+Tabella2026[[#This Row],[CONTRIBUTO TOTALE]]/(PLAFOND/N_TESSERE)</f>
        <v>15.223552419654196</v>
      </c>
      <c r="T4956" s="3">
        <f>+MAX(CEILING(Tabella2026[[#This Row],[preDEF1]],1),1)</f>
        <v>16</v>
      </c>
      <c r="U4956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56" s="21">
        <f>+Tabella2026[[#This Row],[DEF - n. card]]*(PLAFOND/N_TESSERE)</f>
        <v>8000</v>
      </c>
      <c r="W4956" s="18"/>
    </row>
    <row r="4957" spans="2:23" x14ac:dyDescent="0.25">
      <c r="B4957" s="1" t="s">
        <v>10226</v>
      </c>
      <c r="C4957" s="2">
        <v>18027</v>
      </c>
      <c r="D4957" s="1" t="s">
        <v>10227</v>
      </c>
      <c r="E4957" s="1" t="s">
        <v>12</v>
      </c>
      <c r="F4957" s="1" t="s">
        <v>195</v>
      </c>
      <c r="G4957" s="1" t="s">
        <v>4778</v>
      </c>
      <c r="H4957" s="1" t="s">
        <v>15835</v>
      </c>
      <c r="I4957" s="5">
        <v>1523</v>
      </c>
      <c r="J4957" s="5">
        <v>25060525</v>
      </c>
      <c r="K4957" s="3">
        <f>+Tabella2026[[#This Row],[POP_2024]]/SUM(Tabella2026[POP_2024])</f>
        <v>2.5838318562343062E-5</v>
      </c>
      <c r="L4957" s="3">
        <f>+Tabella2026[[#This Row],[INCIDENZA POPOLAZIONE]]*(PLAFOND/2)</f>
        <v>7606.7816060148753</v>
      </c>
      <c r="M4957" s="3">
        <f>+IFERROR(Tabella2026[[#This Row],[reddito_2024]]/Tabella2026[[#This Row],[POP_2024]],"")</f>
        <v>16454.711096520026</v>
      </c>
      <c r="N4957" s="3">
        <f>+IF(Tabella2026[[#This Row],[REDDITO COMPLESSIVO PROCAPITE]]&lt;media_aggr_reddito_pc,(media_aggr_reddito_pc-Tabella2026[[#This Row],[REDDITO COMPLESSIVO PROCAPITE]]),0)</f>
        <v>1370.3549660887147</v>
      </c>
      <c r="O4957" s="3">
        <f>+Tabella2026[[#This Row],[DIFFERENZA REDDITO INFERIORE ALLA MEDIA DALLA MEDIA]]*Tabella2026[[#This Row],[POP_2024]]</f>
        <v>2087050.6133531125</v>
      </c>
      <c r="P4957" s="3">
        <f>+Tabella2026[[#This Row],[POPOLAZIONE PER DIFFERENZA ]]/SUM(Tabella2026[[POPOLAZIONE PER DIFFERENZA ]])</f>
        <v>1.8515939570991225E-5</v>
      </c>
      <c r="Q4957" s="3">
        <f>+Tabella2026[[#This Row],[INCIDENZA POPOLAZIONE PER DIFFERENZA]]*(PLAFOND-SUM(Tabella2026[CONTRIBUTO SULLA BASE DELLA POPOLAZIONE]))</f>
        <v>5451.0787227451601</v>
      </c>
      <c r="R4957" s="3">
        <f>+Tabella2026[[#This Row],[CONTRIBUTO SULLA BASE DELLA POPOLAZIONE]]+Tabella2026[[#This Row],[CONTRIBUTO SULLA BASE DEL REDDITO]]</f>
        <v>13057.860328760034</v>
      </c>
      <c r="S4957" s="3">
        <f>+Tabella2026[[#This Row],[CONTRIBUTO TOTALE]]/(PLAFOND/N_TESSERE)</f>
        <v>26.115720657520068</v>
      </c>
      <c r="T4957" s="3">
        <f>+MAX(CEILING(Tabella2026[[#This Row],[preDEF1]],1),1)</f>
        <v>27</v>
      </c>
      <c r="U4957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4957" s="21">
        <f>+Tabella2026[[#This Row],[DEF - n. card]]*(PLAFOND/N_TESSERE)</f>
        <v>13500</v>
      </c>
      <c r="W4957" s="18"/>
    </row>
    <row r="4958" spans="2:23" x14ac:dyDescent="0.25">
      <c r="B4958" s="1" t="s">
        <v>9762</v>
      </c>
      <c r="C4958" s="2">
        <v>64020</v>
      </c>
      <c r="D4958" s="1" t="s">
        <v>9763</v>
      </c>
      <c r="E4958" s="1" t="s">
        <v>15</v>
      </c>
      <c r="F4958" s="1" t="s">
        <v>290</v>
      </c>
      <c r="G4958" s="1" t="s">
        <v>4778</v>
      </c>
      <c r="H4958" s="1" t="s">
        <v>15836</v>
      </c>
      <c r="I4958" s="5">
        <v>1523</v>
      </c>
      <c r="J4958" s="5">
        <v>15715164</v>
      </c>
      <c r="K4958" s="3">
        <f>+Tabella2026[[#This Row],[POP_2024]]/SUM(Tabella2026[POP_2024])</f>
        <v>2.5838318562343062E-5</v>
      </c>
      <c r="L4958" s="3">
        <f>+Tabella2026[[#This Row],[INCIDENZA POPOLAZIONE]]*(PLAFOND/2)</f>
        <v>7606.7816060148753</v>
      </c>
      <c r="M4958" s="3">
        <f>+IFERROR(Tabella2026[[#This Row],[reddito_2024]]/Tabella2026[[#This Row],[POP_2024]],"")</f>
        <v>10318.558108995403</v>
      </c>
      <c r="N4958" s="3">
        <f>+IF(Tabella2026[[#This Row],[REDDITO COMPLESSIVO PROCAPITE]]&lt;media_aggr_reddito_pc,(media_aggr_reddito_pc-Tabella2026[[#This Row],[REDDITO COMPLESSIVO PROCAPITE]]),0)</f>
        <v>7506.507953613338</v>
      </c>
      <c r="O4958" s="3">
        <f>+Tabella2026[[#This Row],[DIFFERENZA REDDITO INFERIORE ALLA MEDIA DALLA MEDIA]]*Tabella2026[[#This Row],[POP_2024]]</f>
        <v>11432411.613353115</v>
      </c>
      <c r="P4958" s="3">
        <f>+Tabella2026[[#This Row],[POPOLAZIONE PER DIFFERENZA ]]/SUM(Tabella2026[[POPOLAZIONE PER DIFFERENZA ]])</f>
        <v>1.0142631004211764E-4</v>
      </c>
      <c r="Q4958" s="3">
        <f>+Tabella2026[[#This Row],[INCIDENZA POPOLAZIONE PER DIFFERENZA]]*(PLAFOND-SUM(Tabella2026[CONTRIBUTO SULLA BASE DELLA POPOLAZIONE]))</f>
        <v>29859.829606667023</v>
      </c>
      <c r="R4958" s="3">
        <f>+Tabella2026[[#This Row],[CONTRIBUTO SULLA BASE DELLA POPOLAZIONE]]+Tabella2026[[#This Row],[CONTRIBUTO SULLA BASE DEL REDDITO]]</f>
        <v>37466.611212681899</v>
      </c>
      <c r="S4958" s="3">
        <f>+Tabella2026[[#This Row],[CONTRIBUTO TOTALE]]/(PLAFOND/N_TESSERE)</f>
        <v>74.933222425363795</v>
      </c>
      <c r="T4958" s="3">
        <f>+MAX(CEILING(Tabella2026[[#This Row],[preDEF1]],1),1)</f>
        <v>75</v>
      </c>
      <c r="U4958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4958" s="21">
        <f>+Tabella2026[[#This Row],[DEF - n. card]]*(PLAFOND/N_TESSERE)</f>
        <v>37500</v>
      </c>
      <c r="W4958" s="18"/>
    </row>
    <row r="4959" spans="2:23" x14ac:dyDescent="0.25">
      <c r="B4959" s="1" t="s">
        <v>9928</v>
      </c>
      <c r="C4959" s="2">
        <v>98013</v>
      </c>
      <c r="D4959" s="1" t="s">
        <v>9929</v>
      </c>
      <c r="E4959" s="1" t="s">
        <v>12</v>
      </c>
      <c r="F4959" s="1" t="s">
        <v>389</v>
      </c>
      <c r="G4959" s="1" t="s">
        <v>4778</v>
      </c>
      <c r="H4959" s="1" t="s">
        <v>15835</v>
      </c>
      <c r="I4959" s="5">
        <v>1522</v>
      </c>
      <c r="J4959" s="5">
        <v>29849098</v>
      </c>
      <c r="K4959" s="3">
        <f>+Tabella2026[[#This Row],[POP_2024]]/SUM(Tabella2026[POP_2024])</f>
        <v>2.5821353152912765E-5</v>
      </c>
      <c r="L4959" s="3">
        <f>+Tabella2026[[#This Row],[INCIDENZA POPOLAZIONE]]*(PLAFOND/2)</f>
        <v>7601.7870022026536</v>
      </c>
      <c r="M4959" s="3">
        <f>+IFERROR(Tabella2026[[#This Row],[reddito_2024]]/Tabella2026[[#This Row],[POP_2024]],"")</f>
        <v>19611.75952693824</v>
      </c>
      <c r="N4959" s="3">
        <f>+IF(Tabella2026[[#This Row],[REDDITO COMPLESSIVO PROCAPITE]]&lt;media_aggr_reddito_pc,(media_aggr_reddito_pc-Tabella2026[[#This Row],[REDDITO COMPLESSIVO PROCAPITE]]),0)</f>
        <v>0</v>
      </c>
      <c r="O4959" s="3">
        <f>+Tabella2026[[#This Row],[DIFFERENZA REDDITO INFERIORE ALLA MEDIA DALLA MEDIA]]*Tabella2026[[#This Row],[POP_2024]]</f>
        <v>0</v>
      </c>
      <c r="P4959" s="3">
        <f>+Tabella2026[[#This Row],[POPOLAZIONE PER DIFFERENZA ]]/SUM(Tabella2026[[POPOLAZIONE PER DIFFERENZA ]])</f>
        <v>0</v>
      </c>
      <c r="Q4959" s="3">
        <f>+Tabella2026[[#This Row],[INCIDENZA POPOLAZIONE PER DIFFERENZA]]*(PLAFOND-SUM(Tabella2026[CONTRIBUTO SULLA BASE DELLA POPOLAZIONE]))</f>
        <v>0</v>
      </c>
      <c r="R4959" s="3">
        <f>+Tabella2026[[#This Row],[CONTRIBUTO SULLA BASE DELLA POPOLAZIONE]]+Tabella2026[[#This Row],[CONTRIBUTO SULLA BASE DEL REDDITO]]</f>
        <v>7601.7870022026536</v>
      </c>
      <c r="S4959" s="3">
        <f>+Tabella2026[[#This Row],[CONTRIBUTO TOTALE]]/(PLAFOND/N_TESSERE)</f>
        <v>15.203574004405308</v>
      </c>
      <c r="T4959" s="3">
        <f>+MAX(CEILING(Tabella2026[[#This Row],[preDEF1]],1),1)</f>
        <v>16</v>
      </c>
      <c r="U4959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59" s="21">
        <f>+Tabella2026[[#This Row],[DEF - n. card]]*(PLAFOND/N_TESSERE)</f>
        <v>8000</v>
      </c>
      <c r="W4959" s="18"/>
    </row>
    <row r="4960" spans="2:23" x14ac:dyDescent="0.25">
      <c r="B4960" s="1" t="s">
        <v>9918</v>
      </c>
      <c r="C4960" s="2">
        <v>30015</v>
      </c>
      <c r="D4960" s="1" t="s">
        <v>9919</v>
      </c>
      <c r="E4960" s="1" t="s">
        <v>48</v>
      </c>
      <c r="F4960" s="1" t="s">
        <v>120</v>
      </c>
      <c r="G4960" s="1" t="s">
        <v>4778</v>
      </c>
      <c r="H4960" s="1" t="s">
        <v>15835</v>
      </c>
      <c r="I4960" s="5">
        <v>1521</v>
      </c>
      <c r="J4960" s="5">
        <v>29262562</v>
      </c>
      <c r="K4960" s="3">
        <f>+Tabella2026[[#This Row],[POP_2024]]/SUM(Tabella2026[POP_2024])</f>
        <v>2.5804387743482466E-5</v>
      </c>
      <c r="L4960" s="3">
        <f>+Tabella2026[[#This Row],[INCIDENZA POPOLAZIONE]]*(PLAFOND/2)</f>
        <v>7596.7923983904302</v>
      </c>
      <c r="M4960" s="3">
        <f>+IFERROR(Tabella2026[[#This Row],[reddito_2024]]/Tabella2026[[#This Row],[POP_2024]],"")</f>
        <v>19239.028270874423</v>
      </c>
      <c r="N4960" s="3">
        <f>+IF(Tabella2026[[#This Row],[REDDITO COMPLESSIVO PROCAPITE]]&lt;media_aggr_reddito_pc,(media_aggr_reddito_pc-Tabella2026[[#This Row],[REDDITO COMPLESSIVO PROCAPITE]]),0)</f>
        <v>0</v>
      </c>
      <c r="O4960" s="3">
        <f>+Tabella2026[[#This Row],[DIFFERENZA REDDITO INFERIORE ALLA MEDIA DALLA MEDIA]]*Tabella2026[[#This Row],[POP_2024]]</f>
        <v>0</v>
      </c>
      <c r="P4960" s="3">
        <f>+Tabella2026[[#This Row],[POPOLAZIONE PER DIFFERENZA ]]/SUM(Tabella2026[[POPOLAZIONE PER DIFFERENZA ]])</f>
        <v>0</v>
      </c>
      <c r="Q4960" s="3">
        <f>+Tabella2026[[#This Row],[INCIDENZA POPOLAZIONE PER DIFFERENZA]]*(PLAFOND-SUM(Tabella2026[CONTRIBUTO SULLA BASE DELLA POPOLAZIONE]))</f>
        <v>0</v>
      </c>
      <c r="R4960" s="3">
        <f>+Tabella2026[[#This Row],[CONTRIBUTO SULLA BASE DELLA POPOLAZIONE]]+Tabella2026[[#This Row],[CONTRIBUTO SULLA BASE DEL REDDITO]]</f>
        <v>7596.7923983904302</v>
      </c>
      <c r="S4960" s="3">
        <f>+Tabella2026[[#This Row],[CONTRIBUTO TOTALE]]/(PLAFOND/N_TESSERE)</f>
        <v>15.193584796780861</v>
      </c>
      <c r="T4960" s="3">
        <f>+MAX(CEILING(Tabella2026[[#This Row],[preDEF1]],1),1)</f>
        <v>16</v>
      </c>
      <c r="U4960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60" s="21">
        <f>+Tabella2026[[#This Row],[DEF - n. card]]*(PLAFOND/N_TESSERE)</f>
        <v>8000</v>
      </c>
      <c r="W4960" s="18"/>
    </row>
    <row r="4961" spans="2:23" x14ac:dyDescent="0.25">
      <c r="B4961" s="1" t="s">
        <v>10076</v>
      </c>
      <c r="C4961" s="2">
        <v>1266</v>
      </c>
      <c r="D4961" s="1" t="s">
        <v>10077</v>
      </c>
      <c r="E4961" s="1" t="s">
        <v>18</v>
      </c>
      <c r="F4961" s="1" t="s">
        <v>17</v>
      </c>
      <c r="G4961" s="1" t="s">
        <v>4778</v>
      </c>
      <c r="H4961" s="1" t="s">
        <v>15835</v>
      </c>
      <c r="I4961" s="5">
        <v>1521</v>
      </c>
      <c r="J4961" s="5">
        <v>28906581</v>
      </c>
      <c r="K4961" s="3">
        <f>+Tabella2026[[#This Row],[POP_2024]]/SUM(Tabella2026[POP_2024])</f>
        <v>2.5804387743482466E-5</v>
      </c>
      <c r="L4961" s="3">
        <f>+Tabella2026[[#This Row],[INCIDENZA POPOLAZIONE]]*(PLAFOND/2)</f>
        <v>7596.7923983904302</v>
      </c>
      <c r="M4961" s="3">
        <f>+IFERROR(Tabella2026[[#This Row],[reddito_2024]]/Tabella2026[[#This Row],[POP_2024]],"")</f>
        <v>19004.984220907299</v>
      </c>
      <c r="N4961" s="3">
        <f>+IF(Tabella2026[[#This Row],[REDDITO COMPLESSIVO PROCAPITE]]&lt;media_aggr_reddito_pc,(media_aggr_reddito_pc-Tabella2026[[#This Row],[REDDITO COMPLESSIVO PROCAPITE]]),0)</f>
        <v>0</v>
      </c>
      <c r="O4961" s="3">
        <f>+Tabella2026[[#This Row],[DIFFERENZA REDDITO INFERIORE ALLA MEDIA DALLA MEDIA]]*Tabella2026[[#This Row],[POP_2024]]</f>
        <v>0</v>
      </c>
      <c r="P4961" s="3">
        <f>+Tabella2026[[#This Row],[POPOLAZIONE PER DIFFERENZA ]]/SUM(Tabella2026[[POPOLAZIONE PER DIFFERENZA ]])</f>
        <v>0</v>
      </c>
      <c r="Q4961" s="3">
        <f>+Tabella2026[[#This Row],[INCIDENZA POPOLAZIONE PER DIFFERENZA]]*(PLAFOND-SUM(Tabella2026[CONTRIBUTO SULLA BASE DELLA POPOLAZIONE]))</f>
        <v>0</v>
      </c>
      <c r="R4961" s="3">
        <f>+Tabella2026[[#This Row],[CONTRIBUTO SULLA BASE DELLA POPOLAZIONE]]+Tabella2026[[#This Row],[CONTRIBUTO SULLA BASE DEL REDDITO]]</f>
        <v>7596.7923983904302</v>
      </c>
      <c r="S4961" s="3">
        <f>+Tabella2026[[#This Row],[CONTRIBUTO TOTALE]]/(PLAFOND/N_TESSERE)</f>
        <v>15.193584796780861</v>
      </c>
      <c r="T4961" s="3">
        <f>+MAX(CEILING(Tabella2026[[#This Row],[preDEF1]],1),1)</f>
        <v>16</v>
      </c>
      <c r="U4961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61" s="21">
        <f>+Tabella2026[[#This Row],[DEF - n. card]]*(PLAFOND/N_TESSERE)</f>
        <v>8000</v>
      </c>
      <c r="W4961" s="18"/>
    </row>
    <row r="4962" spans="2:23" x14ac:dyDescent="0.25">
      <c r="B4962" s="1" t="s">
        <v>9854</v>
      </c>
      <c r="C4962" s="2">
        <v>30128</v>
      </c>
      <c r="D4962" s="1" t="s">
        <v>9855</v>
      </c>
      <c r="E4962" s="1" t="s">
        <v>48</v>
      </c>
      <c r="F4962" s="1" t="s">
        <v>120</v>
      </c>
      <c r="G4962" s="1" t="s">
        <v>4778</v>
      </c>
      <c r="H4962" s="1" t="s">
        <v>15835</v>
      </c>
      <c r="I4962" s="5">
        <v>1520</v>
      </c>
      <c r="J4962" s="5">
        <v>30828467</v>
      </c>
      <c r="K4962" s="3">
        <f>+Tabella2026[[#This Row],[POP_2024]]/SUM(Tabella2026[POP_2024])</f>
        <v>2.5787422334052169E-5</v>
      </c>
      <c r="L4962" s="3">
        <f>+Tabella2026[[#This Row],[INCIDENZA POPOLAZIONE]]*(PLAFOND/2)</f>
        <v>7591.7977945782077</v>
      </c>
      <c r="M4962" s="3">
        <f>+IFERROR(Tabella2026[[#This Row],[reddito_2024]]/Tabella2026[[#This Row],[POP_2024]],"")</f>
        <v>20281.886184210525</v>
      </c>
      <c r="N4962" s="3">
        <f>+IF(Tabella2026[[#This Row],[REDDITO COMPLESSIVO PROCAPITE]]&lt;media_aggr_reddito_pc,(media_aggr_reddito_pc-Tabella2026[[#This Row],[REDDITO COMPLESSIVO PROCAPITE]]),0)</f>
        <v>0</v>
      </c>
      <c r="O4962" s="3">
        <f>+Tabella2026[[#This Row],[DIFFERENZA REDDITO INFERIORE ALLA MEDIA DALLA MEDIA]]*Tabella2026[[#This Row],[POP_2024]]</f>
        <v>0</v>
      </c>
      <c r="P4962" s="3">
        <f>+Tabella2026[[#This Row],[POPOLAZIONE PER DIFFERENZA ]]/SUM(Tabella2026[[POPOLAZIONE PER DIFFERENZA ]])</f>
        <v>0</v>
      </c>
      <c r="Q4962" s="3">
        <f>+Tabella2026[[#This Row],[INCIDENZA POPOLAZIONE PER DIFFERENZA]]*(PLAFOND-SUM(Tabella2026[CONTRIBUTO SULLA BASE DELLA POPOLAZIONE]))</f>
        <v>0</v>
      </c>
      <c r="R4962" s="3">
        <f>+Tabella2026[[#This Row],[CONTRIBUTO SULLA BASE DELLA POPOLAZIONE]]+Tabella2026[[#This Row],[CONTRIBUTO SULLA BASE DEL REDDITO]]</f>
        <v>7591.7977945782077</v>
      </c>
      <c r="S4962" s="3">
        <f>+Tabella2026[[#This Row],[CONTRIBUTO TOTALE]]/(PLAFOND/N_TESSERE)</f>
        <v>15.183595589156415</v>
      </c>
      <c r="T4962" s="3">
        <f>+MAX(CEILING(Tabella2026[[#This Row],[preDEF1]],1),1)</f>
        <v>16</v>
      </c>
      <c r="U4962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62" s="21">
        <f>+Tabella2026[[#This Row],[DEF - n. card]]*(PLAFOND/N_TESSERE)</f>
        <v>8000</v>
      </c>
      <c r="W4962" s="18"/>
    </row>
    <row r="4963" spans="2:23" x14ac:dyDescent="0.25">
      <c r="B4963" s="1" t="s">
        <v>10012</v>
      </c>
      <c r="C4963" s="2">
        <v>29011</v>
      </c>
      <c r="D4963" s="1" t="s">
        <v>10013</v>
      </c>
      <c r="E4963" s="1" t="s">
        <v>38</v>
      </c>
      <c r="F4963" s="1" t="s">
        <v>314</v>
      </c>
      <c r="G4963" s="1" t="s">
        <v>4778</v>
      </c>
      <c r="H4963" s="1" t="s">
        <v>15835</v>
      </c>
      <c r="I4963" s="5">
        <v>1519</v>
      </c>
      <c r="J4963" s="5">
        <v>26723840</v>
      </c>
      <c r="K4963" s="3">
        <f>+Tabella2026[[#This Row],[POP_2024]]/SUM(Tabella2026[POP_2024])</f>
        <v>2.5770456924621873E-5</v>
      </c>
      <c r="L4963" s="3">
        <f>+Tabella2026[[#This Row],[INCIDENZA POPOLAZIONE]]*(PLAFOND/2)</f>
        <v>7586.8031907659861</v>
      </c>
      <c r="M4963" s="3">
        <f>+IFERROR(Tabella2026[[#This Row],[reddito_2024]]/Tabella2026[[#This Row],[POP_2024]],"")</f>
        <v>17593.04805793285</v>
      </c>
      <c r="N4963" s="3">
        <f>+IF(Tabella2026[[#This Row],[REDDITO COMPLESSIVO PROCAPITE]]&lt;media_aggr_reddito_pc,(media_aggr_reddito_pc-Tabella2026[[#This Row],[REDDITO COMPLESSIVO PROCAPITE]]),0)</f>
        <v>232.01800467589055</v>
      </c>
      <c r="O4963" s="3">
        <f>+Tabella2026[[#This Row],[DIFFERENZA REDDITO INFERIORE ALLA MEDIA DALLA MEDIA]]*Tabella2026[[#This Row],[POP_2024]]</f>
        <v>352435.34910267778</v>
      </c>
      <c r="P4963" s="3">
        <f>+Tabella2026[[#This Row],[POPOLAZIONE PER DIFFERENZA ]]/SUM(Tabella2026[[POPOLAZIONE PER DIFFERENZA ]])</f>
        <v>3.1267433501203197E-6</v>
      </c>
      <c r="Q4963" s="3">
        <f>+Tabella2026[[#This Row],[INCIDENZA POPOLAZIONE PER DIFFERENZA]]*(PLAFOND-SUM(Tabella2026[CONTRIBUTO SULLA BASE DELLA POPOLAZIONE]))</f>
        <v>920.51089721791323</v>
      </c>
      <c r="R4963" s="3">
        <f>+Tabella2026[[#This Row],[CONTRIBUTO SULLA BASE DELLA POPOLAZIONE]]+Tabella2026[[#This Row],[CONTRIBUTO SULLA BASE DEL REDDITO]]</f>
        <v>8507.3140879838993</v>
      </c>
      <c r="S4963" s="3">
        <f>+Tabella2026[[#This Row],[CONTRIBUTO TOTALE]]/(PLAFOND/N_TESSERE)</f>
        <v>17.014628175967797</v>
      </c>
      <c r="T4963" s="3">
        <f>+MAX(CEILING(Tabella2026[[#This Row],[preDEF1]],1),1)</f>
        <v>18</v>
      </c>
      <c r="U4963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963" s="21">
        <f>+Tabella2026[[#This Row],[DEF - n. card]]*(PLAFOND/N_TESSERE)</f>
        <v>9000</v>
      </c>
      <c r="W4963" s="18"/>
    </row>
    <row r="4964" spans="2:23" x14ac:dyDescent="0.25">
      <c r="B4964" s="1" t="s">
        <v>10140</v>
      </c>
      <c r="C4964" s="2">
        <v>1235</v>
      </c>
      <c r="D4964" s="1" t="s">
        <v>10141</v>
      </c>
      <c r="E4964" s="1" t="s">
        <v>18</v>
      </c>
      <c r="F4964" s="1" t="s">
        <v>17</v>
      </c>
      <c r="G4964" s="1" t="s">
        <v>4778</v>
      </c>
      <c r="H4964" s="1" t="s">
        <v>15835</v>
      </c>
      <c r="I4964" s="5">
        <v>1519</v>
      </c>
      <c r="J4964" s="5">
        <v>30882479</v>
      </c>
      <c r="K4964" s="3">
        <f>+Tabella2026[[#This Row],[POP_2024]]/SUM(Tabella2026[POP_2024])</f>
        <v>2.5770456924621873E-5</v>
      </c>
      <c r="L4964" s="3">
        <f>+Tabella2026[[#This Row],[INCIDENZA POPOLAZIONE]]*(PLAFOND/2)</f>
        <v>7586.8031907659861</v>
      </c>
      <c r="M4964" s="3">
        <f>+IFERROR(Tabella2026[[#This Row],[reddito_2024]]/Tabella2026[[#This Row],[POP_2024]],"")</f>
        <v>20330.795918367348</v>
      </c>
      <c r="N4964" s="3">
        <f>+IF(Tabella2026[[#This Row],[REDDITO COMPLESSIVO PROCAPITE]]&lt;media_aggr_reddito_pc,(media_aggr_reddito_pc-Tabella2026[[#This Row],[REDDITO COMPLESSIVO PROCAPITE]]),0)</f>
        <v>0</v>
      </c>
      <c r="O4964" s="3">
        <f>+Tabella2026[[#This Row],[DIFFERENZA REDDITO INFERIORE ALLA MEDIA DALLA MEDIA]]*Tabella2026[[#This Row],[POP_2024]]</f>
        <v>0</v>
      </c>
      <c r="P4964" s="3">
        <f>+Tabella2026[[#This Row],[POPOLAZIONE PER DIFFERENZA ]]/SUM(Tabella2026[[POPOLAZIONE PER DIFFERENZA ]])</f>
        <v>0</v>
      </c>
      <c r="Q4964" s="3">
        <f>+Tabella2026[[#This Row],[INCIDENZA POPOLAZIONE PER DIFFERENZA]]*(PLAFOND-SUM(Tabella2026[CONTRIBUTO SULLA BASE DELLA POPOLAZIONE]))</f>
        <v>0</v>
      </c>
      <c r="R4964" s="3">
        <f>+Tabella2026[[#This Row],[CONTRIBUTO SULLA BASE DELLA POPOLAZIONE]]+Tabella2026[[#This Row],[CONTRIBUTO SULLA BASE DEL REDDITO]]</f>
        <v>7586.8031907659861</v>
      </c>
      <c r="S4964" s="3">
        <f>+Tabella2026[[#This Row],[CONTRIBUTO TOTALE]]/(PLAFOND/N_TESSERE)</f>
        <v>15.173606381531972</v>
      </c>
      <c r="T4964" s="3">
        <f>+MAX(CEILING(Tabella2026[[#This Row],[preDEF1]],1),1)</f>
        <v>16</v>
      </c>
      <c r="U4964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64" s="21">
        <f>+Tabella2026[[#This Row],[DEF - n. card]]*(PLAFOND/N_TESSERE)</f>
        <v>8000</v>
      </c>
      <c r="W4964" s="18"/>
    </row>
    <row r="4965" spans="2:23" x14ac:dyDescent="0.25">
      <c r="B4965" s="1" t="s">
        <v>9986</v>
      </c>
      <c r="C4965" s="2">
        <v>31014</v>
      </c>
      <c r="D4965" s="1" t="s">
        <v>9987</v>
      </c>
      <c r="E4965" s="1" t="s">
        <v>48</v>
      </c>
      <c r="F4965" s="1" t="s">
        <v>562</v>
      </c>
      <c r="G4965" s="1" t="s">
        <v>4778</v>
      </c>
      <c r="H4965" s="1" t="s">
        <v>15835</v>
      </c>
      <c r="I4965" s="5">
        <v>1518</v>
      </c>
      <c r="J4965" s="5">
        <v>31559578</v>
      </c>
      <c r="K4965" s="3">
        <f>+Tabella2026[[#This Row],[POP_2024]]/SUM(Tabella2026[POP_2024])</f>
        <v>2.5753491515191573E-5</v>
      </c>
      <c r="L4965" s="3">
        <f>+Tabella2026[[#This Row],[INCIDENZA POPOLAZIONE]]*(PLAFOND/2)</f>
        <v>7581.8085869537626</v>
      </c>
      <c r="M4965" s="3">
        <f>+IFERROR(Tabella2026[[#This Row],[reddito_2024]]/Tabella2026[[#This Row],[POP_2024]],"")</f>
        <v>20790.23583662714</v>
      </c>
      <c r="N4965" s="3">
        <f>+IF(Tabella2026[[#This Row],[REDDITO COMPLESSIVO PROCAPITE]]&lt;media_aggr_reddito_pc,(media_aggr_reddito_pc-Tabella2026[[#This Row],[REDDITO COMPLESSIVO PROCAPITE]]),0)</f>
        <v>0</v>
      </c>
      <c r="O4965" s="3">
        <f>+Tabella2026[[#This Row],[DIFFERENZA REDDITO INFERIORE ALLA MEDIA DALLA MEDIA]]*Tabella2026[[#This Row],[POP_2024]]</f>
        <v>0</v>
      </c>
      <c r="P4965" s="3">
        <f>+Tabella2026[[#This Row],[POPOLAZIONE PER DIFFERENZA ]]/SUM(Tabella2026[[POPOLAZIONE PER DIFFERENZA ]])</f>
        <v>0</v>
      </c>
      <c r="Q4965" s="3">
        <f>+Tabella2026[[#This Row],[INCIDENZA POPOLAZIONE PER DIFFERENZA]]*(PLAFOND-SUM(Tabella2026[CONTRIBUTO SULLA BASE DELLA POPOLAZIONE]))</f>
        <v>0</v>
      </c>
      <c r="R4965" s="3">
        <f>+Tabella2026[[#This Row],[CONTRIBUTO SULLA BASE DELLA POPOLAZIONE]]+Tabella2026[[#This Row],[CONTRIBUTO SULLA BASE DEL REDDITO]]</f>
        <v>7581.8085869537626</v>
      </c>
      <c r="S4965" s="3">
        <f>+Tabella2026[[#This Row],[CONTRIBUTO TOTALE]]/(PLAFOND/N_TESSERE)</f>
        <v>15.163617173907525</v>
      </c>
      <c r="T4965" s="3">
        <f>+MAX(CEILING(Tabella2026[[#This Row],[preDEF1]],1),1)</f>
        <v>16</v>
      </c>
      <c r="U4965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65" s="21">
        <f>+Tabella2026[[#This Row],[DEF - n. card]]*(PLAFOND/N_TESSERE)</f>
        <v>8000</v>
      </c>
      <c r="W4965" s="18"/>
    </row>
    <row r="4966" spans="2:23" x14ac:dyDescent="0.25">
      <c r="B4966" s="1" t="s">
        <v>9886</v>
      </c>
      <c r="C4966" s="2">
        <v>101002</v>
      </c>
      <c r="D4966" s="1" t="s">
        <v>9887</v>
      </c>
      <c r="E4966" s="1" t="s">
        <v>61</v>
      </c>
      <c r="F4966" s="1" t="s">
        <v>239</v>
      </c>
      <c r="G4966" s="1" t="s">
        <v>4778</v>
      </c>
      <c r="H4966" s="1" t="s">
        <v>15836</v>
      </c>
      <c r="I4966" s="5">
        <v>1517</v>
      </c>
      <c r="J4966" s="5">
        <v>17236349</v>
      </c>
      <c r="K4966" s="3">
        <f>+Tabella2026[[#This Row],[POP_2024]]/SUM(Tabella2026[POP_2024])</f>
        <v>2.5736526105761277E-5</v>
      </c>
      <c r="L4966" s="3">
        <f>+Tabella2026[[#This Row],[INCIDENZA POPOLAZIONE]]*(PLAFOND/2)</f>
        <v>7576.813983141541</v>
      </c>
      <c r="M4966" s="3">
        <f>+IFERROR(Tabella2026[[#This Row],[reddito_2024]]/Tabella2026[[#This Row],[POP_2024]],"")</f>
        <v>11362.128543177323</v>
      </c>
      <c r="N4966" s="3">
        <f>+IF(Tabella2026[[#This Row],[REDDITO COMPLESSIVO PROCAPITE]]&lt;media_aggr_reddito_pc,(media_aggr_reddito_pc-Tabella2026[[#This Row],[REDDITO COMPLESSIVO PROCAPITE]]),0)</f>
        <v>6462.937519431418</v>
      </c>
      <c r="O4966" s="3">
        <f>+Tabella2026[[#This Row],[DIFFERENZA REDDITO INFERIORE ALLA MEDIA DALLA MEDIA]]*Tabella2026[[#This Row],[POP_2024]]</f>
        <v>9804276.2169774603</v>
      </c>
      <c r="P4966" s="3">
        <f>+Tabella2026[[#This Row],[POPOLAZIONE PER DIFFERENZA ]]/SUM(Tabella2026[[POPOLAZIONE PER DIFFERENZA ]])</f>
        <v>8.6981784154818077E-5</v>
      </c>
      <c r="Q4966" s="3">
        <f>+Tabella2026[[#This Row],[INCIDENZA POPOLAZIONE PER DIFFERENZA]]*(PLAFOND-SUM(Tabella2026[CONTRIBUTO SULLA BASE DELLA POPOLAZIONE]))</f>
        <v>25607.37201884043</v>
      </c>
      <c r="R4966" s="3">
        <f>+Tabella2026[[#This Row],[CONTRIBUTO SULLA BASE DELLA POPOLAZIONE]]+Tabella2026[[#This Row],[CONTRIBUTO SULLA BASE DEL REDDITO]]</f>
        <v>33184.186001981972</v>
      </c>
      <c r="S4966" s="3">
        <f>+Tabella2026[[#This Row],[CONTRIBUTO TOTALE]]/(PLAFOND/N_TESSERE)</f>
        <v>66.368372003963941</v>
      </c>
      <c r="T4966" s="3">
        <f>+MAX(CEILING(Tabella2026[[#This Row],[preDEF1]],1),1)</f>
        <v>67</v>
      </c>
      <c r="U4966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4966" s="21">
        <f>+Tabella2026[[#This Row],[DEF - n. card]]*(PLAFOND/N_TESSERE)</f>
        <v>33500</v>
      </c>
      <c r="W4966" s="18"/>
    </row>
    <row r="4967" spans="2:23" x14ac:dyDescent="0.25">
      <c r="B4967" s="1" t="s">
        <v>10016</v>
      </c>
      <c r="C4967" s="2">
        <v>22037</v>
      </c>
      <c r="D4967" s="1" t="s">
        <v>10017</v>
      </c>
      <c r="E4967" s="1" t="s">
        <v>99</v>
      </c>
      <c r="F4967" s="1" t="s">
        <v>98</v>
      </c>
      <c r="G4967" s="1" t="s">
        <v>4778</v>
      </c>
      <c r="H4967" s="1" t="s">
        <v>15835</v>
      </c>
      <c r="I4967" s="5">
        <v>1516</v>
      </c>
      <c r="J4967" s="5">
        <v>29579916</v>
      </c>
      <c r="K4967" s="3">
        <f>+Tabella2026[[#This Row],[POP_2024]]/SUM(Tabella2026[POP_2024])</f>
        <v>2.5719560696330981E-5</v>
      </c>
      <c r="L4967" s="3">
        <f>+Tabella2026[[#This Row],[INCIDENZA POPOLAZIONE]]*(PLAFOND/2)</f>
        <v>7571.8193793293185</v>
      </c>
      <c r="M4967" s="3">
        <f>+IFERROR(Tabella2026[[#This Row],[reddito_2024]]/Tabella2026[[#This Row],[POP_2024]],"")</f>
        <v>19511.817941952508</v>
      </c>
      <c r="N4967" s="3">
        <f>+IF(Tabella2026[[#This Row],[REDDITO COMPLESSIVO PROCAPITE]]&lt;media_aggr_reddito_pc,(media_aggr_reddito_pc-Tabella2026[[#This Row],[REDDITO COMPLESSIVO PROCAPITE]]),0)</f>
        <v>0</v>
      </c>
      <c r="O4967" s="3">
        <f>+Tabella2026[[#This Row],[DIFFERENZA REDDITO INFERIORE ALLA MEDIA DALLA MEDIA]]*Tabella2026[[#This Row],[POP_2024]]</f>
        <v>0</v>
      </c>
      <c r="P4967" s="3">
        <f>+Tabella2026[[#This Row],[POPOLAZIONE PER DIFFERENZA ]]/SUM(Tabella2026[[POPOLAZIONE PER DIFFERENZA ]])</f>
        <v>0</v>
      </c>
      <c r="Q4967" s="3">
        <f>+Tabella2026[[#This Row],[INCIDENZA POPOLAZIONE PER DIFFERENZA]]*(PLAFOND-SUM(Tabella2026[CONTRIBUTO SULLA BASE DELLA POPOLAZIONE]))</f>
        <v>0</v>
      </c>
      <c r="R4967" s="3">
        <f>+Tabella2026[[#This Row],[CONTRIBUTO SULLA BASE DELLA POPOLAZIONE]]+Tabella2026[[#This Row],[CONTRIBUTO SULLA BASE DEL REDDITO]]</f>
        <v>7571.8193793293185</v>
      </c>
      <c r="S4967" s="3">
        <f>+Tabella2026[[#This Row],[CONTRIBUTO TOTALE]]/(PLAFOND/N_TESSERE)</f>
        <v>15.143638758658637</v>
      </c>
      <c r="T4967" s="3">
        <f>+MAX(CEILING(Tabella2026[[#This Row],[preDEF1]],1),1)</f>
        <v>16</v>
      </c>
      <c r="U4967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67" s="21">
        <f>+Tabella2026[[#This Row],[DEF - n. card]]*(PLAFOND/N_TESSERE)</f>
        <v>8000</v>
      </c>
      <c r="W4967" s="18"/>
    </row>
    <row r="4968" spans="2:23" x14ac:dyDescent="0.25">
      <c r="B4968" s="1" t="s">
        <v>9998</v>
      </c>
      <c r="C4968" s="2">
        <v>87046</v>
      </c>
      <c r="D4968" s="1" t="s">
        <v>9999</v>
      </c>
      <c r="E4968" s="1" t="s">
        <v>21</v>
      </c>
      <c r="F4968" s="1" t="s">
        <v>35</v>
      </c>
      <c r="G4968" s="1" t="s">
        <v>4778</v>
      </c>
      <c r="H4968" s="1" t="s">
        <v>15836</v>
      </c>
      <c r="I4968" s="5">
        <v>1516</v>
      </c>
      <c r="J4968" s="5">
        <v>17490964</v>
      </c>
      <c r="K4968" s="3">
        <f>+Tabella2026[[#This Row],[POP_2024]]/SUM(Tabella2026[POP_2024])</f>
        <v>2.5719560696330981E-5</v>
      </c>
      <c r="L4968" s="3">
        <f>+Tabella2026[[#This Row],[INCIDENZA POPOLAZIONE]]*(PLAFOND/2)</f>
        <v>7571.8193793293185</v>
      </c>
      <c r="M4968" s="3">
        <f>+IFERROR(Tabella2026[[#This Row],[reddito_2024]]/Tabella2026[[#This Row],[POP_2024]],"")</f>
        <v>11537.575197889182</v>
      </c>
      <c r="N4968" s="3">
        <f>+IF(Tabella2026[[#This Row],[REDDITO COMPLESSIVO PROCAPITE]]&lt;media_aggr_reddito_pc,(media_aggr_reddito_pc-Tabella2026[[#This Row],[REDDITO COMPLESSIVO PROCAPITE]]),0)</f>
        <v>6287.4908647195589</v>
      </c>
      <c r="O4968" s="3">
        <f>+Tabella2026[[#This Row],[DIFFERENZA REDDITO INFERIORE ALLA MEDIA DALLA MEDIA]]*Tabella2026[[#This Row],[POP_2024]]</f>
        <v>9531836.1509148516</v>
      </c>
      <c r="P4968" s="3">
        <f>+Tabella2026[[#This Row],[POPOLAZIONE PER DIFFERENZA ]]/SUM(Tabella2026[[POPOLAZIONE PER DIFFERENZA ]])</f>
        <v>8.4564744640942805E-5</v>
      </c>
      <c r="Q4968" s="3">
        <f>+Tabella2026[[#This Row],[INCIDENZA POPOLAZIONE PER DIFFERENZA]]*(PLAFOND-SUM(Tabella2026[CONTRIBUTO SULLA BASE DELLA POPOLAZIONE]))</f>
        <v>24895.797398735183</v>
      </c>
      <c r="R4968" s="3">
        <f>+Tabella2026[[#This Row],[CONTRIBUTO SULLA BASE DELLA POPOLAZIONE]]+Tabella2026[[#This Row],[CONTRIBUTO SULLA BASE DEL REDDITO]]</f>
        <v>32467.616778064501</v>
      </c>
      <c r="S4968" s="3">
        <f>+Tabella2026[[#This Row],[CONTRIBUTO TOTALE]]/(PLAFOND/N_TESSERE)</f>
        <v>64.935233556129006</v>
      </c>
      <c r="T4968" s="3">
        <f>+MAX(CEILING(Tabella2026[[#This Row],[preDEF1]],1),1)</f>
        <v>65</v>
      </c>
      <c r="U4968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4968" s="21">
        <f>+Tabella2026[[#This Row],[DEF - n. card]]*(PLAFOND/N_TESSERE)</f>
        <v>32500</v>
      </c>
      <c r="W4968" s="18"/>
    </row>
    <row r="4969" spans="2:23" x14ac:dyDescent="0.25">
      <c r="B4969" s="1" t="s">
        <v>9876</v>
      </c>
      <c r="C4969" s="2">
        <v>1081</v>
      </c>
      <c r="D4969" s="1" t="s">
        <v>9877</v>
      </c>
      <c r="E4969" s="1" t="s">
        <v>18</v>
      </c>
      <c r="F4969" s="1" t="s">
        <v>17</v>
      </c>
      <c r="G4969" s="1" t="s">
        <v>4778</v>
      </c>
      <c r="H4969" s="1" t="s">
        <v>15835</v>
      </c>
      <c r="I4969" s="5">
        <v>1514</v>
      </c>
      <c r="J4969" s="5">
        <v>26883885</v>
      </c>
      <c r="K4969" s="3">
        <f>+Tabella2026[[#This Row],[POP_2024]]/SUM(Tabella2026[POP_2024])</f>
        <v>2.5685629877470385E-5</v>
      </c>
      <c r="L4969" s="3">
        <f>+Tabella2026[[#This Row],[INCIDENZA POPOLAZIONE]]*(PLAFOND/2)</f>
        <v>7561.8301717048735</v>
      </c>
      <c r="M4969" s="3">
        <f>+IFERROR(Tabella2026[[#This Row],[reddito_2024]]/Tabella2026[[#This Row],[POP_2024]],"")</f>
        <v>17756.859313077941</v>
      </c>
      <c r="N4969" s="3">
        <f>+IF(Tabella2026[[#This Row],[REDDITO COMPLESSIVO PROCAPITE]]&lt;media_aggr_reddito_pc,(media_aggr_reddito_pc-Tabella2026[[#This Row],[REDDITO COMPLESSIVO PROCAPITE]]),0)</f>
        <v>68.206749530800153</v>
      </c>
      <c r="O4969" s="3">
        <f>+Tabella2026[[#This Row],[DIFFERENZA REDDITO INFERIORE ALLA MEDIA DALLA MEDIA]]*Tabella2026[[#This Row],[POP_2024]]</f>
        <v>103265.01878963143</v>
      </c>
      <c r="P4969" s="3">
        <f>+Tabella2026[[#This Row],[POPOLAZIONE PER DIFFERENZA ]]/SUM(Tabella2026[[POPOLAZIONE PER DIFFERENZA ]])</f>
        <v>9.1614876777431822E-7</v>
      </c>
      <c r="Q4969" s="3">
        <f>+Tabella2026[[#This Row],[INCIDENZA POPOLAZIONE PER DIFFERENZA]]*(PLAFOND-SUM(Tabella2026[CONTRIBUTO SULLA BASE DELLA POPOLAZIONE]))</f>
        <v>269.71351012118453</v>
      </c>
      <c r="R4969" s="3">
        <f>+Tabella2026[[#This Row],[CONTRIBUTO SULLA BASE DELLA POPOLAZIONE]]+Tabella2026[[#This Row],[CONTRIBUTO SULLA BASE DEL REDDITO]]</f>
        <v>7831.5436818260578</v>
      </c>
      <c r="S4969" s="3">
        <f>+Tabella2026[[#This Row],[CONTRIBUTO TOTALE]]/(PLAFOND/N_TESSERE)</f>
        <v>15.663087363652116</v>
      </c>
      <c r="T4969" s="3">
        <f>+MAX(CEILING(Tabella2026[[#This Row],[preDEF1]],1),1)</f>
        <v>16</v>
      </c>
      <c r="U4969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69" s="21">
        <f>+Tabella2026[[#This Row],[DEF - n. card]]*(PLAFOND/N_TESSERE)</f>
        <v>8000</v>
      </c>
      <c r="W4969" s="18"/>
    </row>
    <row r="4970" spans="2:23" x14ac:dyDescent="0.25">
      <c r="B4970" s="1" t="s">
        <v>9896</v>
      </c>
      <c r="C4970" s="2">
        <v>19034</v>
      </c>
      <c r="D4970" s="1" t="s">
        <v>9897</v>
      </c>
      <c r="E4970" s="1" t="s">
        <v>12</v>
      </c>
      <c r="F4970" s="1" t="s">
        <v>193</v>
      </c>
      <c r="G4970" s="1" t="s">
        <v>4778</v>
      </c>
      <c r="H4970" s="1" t="s">
        <v>15835</v>
      </c>
      <c r="I4970" s="5">
        <v>1514</v>
      </c>
      <c r="J4970" s="5">
        <v>30784072</v>
      </c>
      <c r="K4970" s="3">
        <f>+Tabella2026[[#This Row],[POP_2024]]/SUM(Tabella2026[POP_2024])</f>
        <v>2.5685629877470385E-5</v>
      </c>
      <c r="L4970" s="3">
        <f>+Tabella2026[[#This Row],[INCIDENZA POPOLAZIONE]]*(PLAFOND/2)</f>
        <v>7561.8301717048735</v>
      </c>
      <c r="M4970" s="3">
        <f>+IFERROR(Tabella2026[[#This Row],[reddito_2024]]/Tabella2026[[#This Row],[POP_2024]],"")</f>
        <v>20332.940554821664</v>
      </c>
      <c r="N4970" s="3">
        <f>+IF(Tabella2026[[#This Row],[REDDITO COMPLESSIVO PROCAPITE]]&lt;media_aggr_reddito_pc,(media_aggr_reddito_pc-Tabella2026[[#This Row],[REDDITO COMPLESSIVO PROCAPITE]]),0)</f>
        <v>0</v>
      </c>
      <c r="O4970" s="3">
        <f>+Tabella2026[[#This Row],[DIFFERENZA REDDITO INFERIORE ALLA MEDIA DALLA MEDIA]]*Tabella2026[[#This Row],[POP_2024]]</f>
        <v>0</v>
      </c>
      <c r="P4970" s="3">
        <f>+Tabella2026[[#This Row],[POPOLAZIONE PER DIFFERENZA ]]/SUM(Tabella2026[[POPOLAZIONE PER DIFFERENZA ]])</f>
        <v>0</v>
      </c>
      <c r="Q4970" s="3">
        <f>+Tabella2026[[#This Row],[INCIDENZA POPOLAZIONE PER DIFFERENZA]]*(PLAFOND-SUM(Tabella2026[CONTRIBUTO SULLA BASE DELLA POPOLAZIONE]))</f>
        <v>0</v>
      </c>
      <c r="R4970" s="3">
        <f>+Tabella2026[[#This Row],[CONTRIBUTO SULLA BASE DELLA POPOLAZIONE]]+Tabella2026[[#This Row],[CONTRIBUTO SULLA BASE DEL REDDITO]]</f>
        <v>7561.8301717048735</v>
      </c>
      <c r="S4970" s="3">
        <f>+Tabella2026[[#This Row],[CONTRIBUTO TOTALE]]/(PLAFOND/N_TESSERE)</f>
        <v>15.123660343409746</v>
      </c>
      <c r="T4970" s="3">
        <f>+MAX(CEILING(Tabella2026[[#This Row],[preDEF1]],1),1)</f>
        <v>16</v>
      </c>
      <c r="U4970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70" s="21">
        <f>+Tabella2026[[#This Row],[DEF - n. card]]*(PLAFOND/N_TESSERE)</f>
        <v>8000</v>
      </c>
      <c r="W4970" s="18"/>
    </row>
    <row r="4971" spans="2:23" x14ac:dyDescent="0.25">
      <c r="B4971" s="1" t="s">
        <v>9984</v>
      </c>
      <c r="C4971" s="2">
        <v>18005</v>
      </c>
      <c r="D4971" s="1" t="s">
        <v>9985</v>
      </c>
      <c r="E4971" s="1" t="s">
        <v>12</v>
      </c>
      <c r="F4971" s="1" t="s">
        <v>195</v>
      </c>
      <c r="G4971" s="1" t="s">
        <v>4778</v>
      </c>
      <c r="H4971" s="1" t="s">
        <v>15835</v>
      </c>
      <c r="I4971" s="5">
        <v>1512</v>
      </c>
      <c r="J4971" s="5">
        <v>28527315</v>
      </c>
      <c r="K4971" s="3">
        <f>+Tabella2026[[#This Row],[POP_2024]]/SUM(Tabella2026[POP_2024])</f>
        <v>2.5651699058609788E-5</v>
      </c>
      <c r="L4971" s="3">
        <f>+Tabella2026[[#This Row],[INCIDENZA POPOLAZIONE]]*(PLAFOND/2)</f>
        <v>7551.8409640804275</v>
      </c>
      <c r="M4971" s="3">
        <f>+IFERROR(Tabella2026[[#This Row],[reddito_2024]]/Tabella2026[[#This Row],[POP_2024]],"")</f>
        <v>18867.271825396827</v>
      </c>
      <c r="N4971" s="3">
        <f>+IF(Tabella2026[[#This Row],[REDDITO COMPLESSIVO PROCAPITE]]&lt;media_aggr_reddito_pc,(media_aggr_reddito_pc-Tabella2026[[#This Row],[REDDITO COMPLESSIVO PROCAPITE]]),0)</f>
        <v>0</v>
      </c>
      <c r="O4971" s="3">
        <f>+Tabella2026[[#This Row],[DIFFERENZA REDDITO INFERIORE ALLA MEDIA DALLA MEDIA]]*Tabella2026[[#This Row],[POP_2024]]</f>
        <v>0</v>
      </c>
      <c r="P4971" s="3">
        <f>+Tabella2026[[#This Row],[POPOLAZIONE PER DIFFERENZA ]]/SUM(Tabella2026[[POPOLAZIONE PER DIFFERENZA ]])</f>
        <v>0</v>
      </c>
      <c r="Q4971" s="3">
        <f>+Tabella2026[[#This Row],[INCIDENZA POPOLAZIONE PER DIFFERENZA]]*(PLAFOND-SUM(Tabella2026[CONTRIBUTO SULLA BASE DELLA POPOLAZIONE]))</f>
        <v>0</v>
      </c>
      <c r="R4971" s="3">
        <f>+Tabella2026[[#This Row],[CONTRIBUTO SULLA BASE DELLA POPOLAZIONE]]+Tabella2026[[#This Row],[CONTRIBUTO SULLA BASE DEL REDDITO]]</f>
        <v>7551.8409640804275</v>
      </c>
      <c r="S4971" s="3">
        <f>+Tabella2026[[#This Row],[CONTRIBUTO TOTALE]]/(PLAFOND/N_TESSERE)</f>
        <v>15.103681928160855</v>
      </c>
      <c r="T4971" s="3">
        <f>+MAX(CEILING(Tabella2026[[#This Row],[preDEF1]],1),1)</f>
        <v>16</v>
      </c>
      <c r="U4971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71" s="21">
        <f>+Tabella2026[[#This Row],[DEF - n. card]]*(PLAFOND/N_TESSERE)</f>
        <v>8000</v>
      </c>
      <c r="W4971" s="18"/>
    </row>
    <row r="4972" spans="2:23" x14ac:dyDescent="0.25">
      <c r="B4972" s="1" t="s">
        <v>9940</v>
      </c>
      <c r="C4972" s="2">
        <v>78059</v>
      </c>
      <c r="D4972" s="1" t="s">
        <v>9941</v>
      </c>
      <c r="E4972" s="1" t="s">
        <v>61</v>
      </c>
      <c r="F4972" s="1" t="s">
        <v>178</v>
      </c>
      <c r="G4972" s="1" t="s">
        <v>4778</v>
      </c>
      <c r="H4972" s="1" t="s">
        <v>15836</v>
      </c>
      <c r="I4972" s="5">
        <v>1512</v>
      </c>
      <c r="J4972" s="5">
        <v>15286137</v>
      </c>
      <c r="K4972" s="3">
        <f>+Tabella2026[[#This Row],[POP_2024]]/SUM(Tabella2026[POP_2024])</f>
        <v>2.5651699058609788E-5</v>
      </c>
      <c r="L4972" s="3">
        <f>+Tabella2026[[#This Row],[INCIDENZA POPOLAZIONE]]*(PLAFOND/2)</f>
        <v>7551.8409640804275</v>
      </c>
      <c r="M4972" s="3">
        <f>+IFERROR(Tabella2026[[#This Row],[reddito_2024]]/Tabella2026[[#This Row],[POP_2024]],"")</f>
        <v>10109.878968253968</v>
      </c>
      <c r="N4972" s="3">
        <f>+IF(Tabella2026[[#This Row],[REDDITO COMPLESSIVO PROCAPITE]]&lt;media_aggr_reddito_pc,(media_aggr_reddito_pc-Tabella2026[[#This Row],[REDDITO COMPLESSIVO PROCAPITE]]),0)</f>
        <v>7715.1870943547729</v>
      </c>
      <c r="O4972" s="3">
        <f>+Tabella2026[[#This Row],[DIFFERENZA REDDITO INFERIORE ALLA MEDIA DALLA MEDIA]]*Tabella2026[[#This Row],[POP_2024]]</f>
        <v>11665362.886664417</v>
      </c>
      <c r="P4972" s="3">
        <f>+Tabella2026[[#This Row],[POPOLAZIONE PER DIFFERENZA ]]/SUM(Tabella2026[[POPOLAZIONE PER DIFFERENZA ]])</f>
        <v>1.0349301205308979E-4</v>
      </c>
      <c r="Q4972" s="3">
        <f>+Tabella2026[[#This Row],[INCIDENZA POPOLAZIONE PER DIFFERENZA]]*(PLAFOND-SUM(Tabella2026[CONTRIBUTO SULLA BASE DELLA POPOLAZIONE]))</f>
        <v>30468.265128670719</v>
      </c>
      <c r="R4972" s="3">
        <f>+Tabella2026[[#This Row],[CONTRIBUTO SULLA BASE DELLA POPOLAZIONE]]+Tabella2026[[#This Row],[CONTRIBUTO SULLA BASE DEL REDDITO]]</f>
        <v>38020.106092751143</v>
      </c>
      <c r="S4972" s="3">
        <f>+Tabella2026[[#This Row],[CONTRIBUTO TOTALE]]/(PLAFOND/N_TESSERE)</f>
        <v>76.040212185502284</v>
      </c>
      <c r="T4972" s="3">
        <f>+MAX(CEILING(Tabella2026[[#This Row],[preDEF1]],1),1)</f>
        <v>77</v>
      </c>
      <c r="U4972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4972" s="21">
        <f>+Tabella2026[[#This Row],[DEF - n. card]]*(PLAFOND/N_TESSERE)</f>
        <v>38500</v>
      </c>
      <c r="W4972" s="18"/>
    </row>
    <row r="4973" spans="2:23" x14ac:dyDescent="0.25">
      <c r="B4973" s="1" t="s">
        <v>9796</v>
      </c>
      <c r="C4973" s="2">
        <v>70074</v>
      </c>
      <c r="D4973" s="1" t="s">
        <v>9797</v>
      </c>
      <c r="E4973" s="1" t="s">
        <v>345</v>
      </c>
      <c r="F4973" s="1" t="s">
        <v>344</v>
      </c>
      <c r="G4973" s="1" t="s">
        <v>4778</v>
      </c>
      <c r="H4973" s="1" t="s">
        <v>15836</v>
      </c>
      <c r="I4973" s="5">
        <v>1511</v>
      </c>
      <c r="J4973" s="5">
        <v>15493754</v>
      </c>
      <c r="K4973" s="3">
        <f>+Tabella2026[[#This Row],[POP_2024]]/SUM(Tabella2026[POP_2024])</f>
        <v>2.5634733649179492E-5</v>
      </c>
      <c r="L4973" s="3">
        <f>+Tabella2026[[#This Row],[INCIDENZA POPOLAZIONE]]*(PLAFOND/2)</f>
        <v>7546.8463602682059</v>
      </c>
      <c r="M4973" s="3">
        <f>+IFERROR(Tabella2026[[#This Row],[reddito_2024]]/Tabella2026[[#This Row],[POP_2024]],"")</f>
        <v>10253.973527465254</v>
      </c>
      <c r="N4973" s="3">
        <f>+IF(Tabella2026[[#This Row],[REDDITO COMPLESSIVO PROCAPITE]]&lt;media_aggr_reddito_pc,(media_aggr_reddito_pc-Tabella2026[[#This Row],[REDDITO COMPLESSIVO PROCAPITE]]),0)</f>
        <v>7571.0925351434871</v>
      </c>
      <c r="O4973" s="3">
        <f>+Tabella2026[[#This Row],[DIFFERENZA REDDITO INFERIORE ALLA MEDIA DALLA MEDIA]]*Tabella2026[[#This Row],[POP_2024]]</f>
        <v>11439920.82060181</v>
      </c>
      <c r="P4973" s="3">
        <f>+Tabella2026[[#This Row],[POPOLAZIONE PER DIFFERENZA ]]/SUM(Tabella2026[[POPOLAZIONE PER DIFFERENZA ]])</f>
        <v>1.0149293038508073E-4</v>
      </c>
      <c r="Q4973" s="3">
        <f>+Tabella2026[[#This Row],[INCIDENZA POPOLAZIONE PER DIFFERENZA]]*(PLAFOND-SUM(Tabella2026[CONTRIBUTO SULLA BASE DELLA POPOLAZIONE]))</f>
        <v>29879.442585670098</v>
      </c>
      <c r="R4973" s="3">
        <f>+Tabella2026[[#This Row],[CONTRIBUTO SULLA BASE DELLA POPOLAZIONE]]+Tabella2026[[#This Row],[CONTRIBUTO SULLA BASE DEL REDDITO]]</f>
        <v>37426.2889459383</v>
      </c>
      <c r="S4973" s="3">
        <f>+Tabella2026[[#This Row],[CONTRIBUTO TOTALE]]/(PLAFOND/N_TESSERE)</f>
        <v>74.852577891876606</v>
      </c>
      <c r="T4973" s="3">
        <f>+MAX(CEILING(Tabella2026[[#This Row],[preDEF1]],1),1)</f>
        <v>75</v>
      </c>
      <c r="U4973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4973" s="21">
        <f>+Tabella2026[[#This Row],[DEF - n. card]]*(PLAFOND/N_TESSERE)</f>
        <v>37500</v>
      </c>
      <c r="W4973" s="18"/>
    </row>
    <row r="4974" spans="2:23" x14ac:dyDescent="0.25">
      <c r="B4974" s="1" t="s">
        <v>10186</v>
      </c>
      <c r="C4974" s="2">
        <v>18146</v>
      </c>
      <c r="D4974" s="1" t="s">
        <v>10187</v>
      </c>
      <c r="E4974" s="1" t="s">
        <v>12</v>
      </c>
      <c r="F4974" s="1" t="s">
        <v>195</v>
      </c>
      <c r="G4974" s="1" t="s">
        <v>4778</v>
      </c>
      <c r="H4974" s="1" t="s">
        <v>15835</v>
      </c>
      <c r="I4974" s="5">
        <v>1510</v>
      </c>
      <c r="J4974" s="5">
        <v>30537707</v>
      </c>
      <c r="K4974" s="3">
        <f>+Tabella2026[[#This Row],[POP_2024]]/SUM(Tabella2026[POP_2024])</f>
        <v>2.5617768239749196E-5</v>
      </c>
      <c r="L4974" s="3">
        <f>+Tabella2026[[#This Row],[INCIDENZA POPOLAZIONE]]*(PLAFOND/2)</f>
        <v>7541.8517564559834</v>
      </c>
      <c r="M4974" s="3">
        <f>+IFERROR(Tabella2026[[#This Row],[reddito_2024]]/Tabella2026[[#This Row],[POP_2024]],"")</f>
        <v>20223.647019867549</v>
      </c>
      <c r="N4974" s="3">
        <f>+IF(Tabella2026[[#This Row],[REDDITO COMPLESSIVO PROCAPITE]]&lt;media_aggr_reddito_pc,(media_aggr_reddito_pc-Tabella2026[[#This Row],[REDDITO COMPLESSIVO PROCAPITE]]),0)</f>
        <v>0</v>
      </c>
      <c r="O4974" s="3">
        <f>+Tabella2026[[#This Row],[DIFFERENZA REDDITO INFERIORE ALLA MEDIA DALLA MEDIA]]*Tabella2026[[#This Row],[POP_2024]]</f>
        <v>0</v>
      </c>
      <c r="P4974" s="3">
        <f>+Tabella2026[[#This Row],[POPOLAZIONE PER DIFFERENZA ]]/SUM(Tabella2026[[POPOLAZIONE PER DIFFERENZA ]])</f>
        <v>0</v>
      </c>
      <c r="Q4974" s="3">
        <f>+Tabella2026[[#This Row],[INCIDENZA POPOLAZIONE PER DIFFERENZA]]*(PLAFOND-SUM(Tabella2026[CONTRIBUTO SULLA BASE DELLA POPOLAZIONE]))</f>
        <v>0</v>
      </c>
      <c r="R4974" s="3">
        <f>+Tabella2026[[#This Row],[CONTRIBUTO SULLA BASE DELLA POPOLAZIONE]]+Tabella2026[[#This Row],[CONTRIBUTO SULLA BASE DEL REDDITO]]</f>
        <v>7541.8517564559834</v>
      </c>
      <c r="S4974" s="3">
        <f>+Tabella2026[[#This Row],[CONTRIBUTO TOTALE]]/(PLAFOND/N_TESSERE)</f>
        <v>15.083703512911967</v>
      </c>
      <c r="T4974" s="3">
        <f>+MAX(CEILING(Tabella2026[[#This Row],[preDEF1]],1),1)</f>
        <v>16</v>
      </c>
      <c r="U4974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74" s="21">
        <f>+Tabella2026[[#This Row],[DEF - n. card]]*(PLAFOND/N_TESSERE)</f>
        <v>8000</v>
      </c>
      <c r="W4974" s="18"/>
    </row>
    <row r="4975" spans="2:23" x14ac:dyDescent="0.25">
      <c r="B4975" s="1" t="s">
        <v>9974</v>
      </c>
      <c r="C4975" s="2">
        <v>112018</v>
      </c>
      <c r="D4975" s="1" t="s">
        <v>9975</v>
      </c>
      <c r="E4975" s="1" t="s">
        <v>76</v>
      </c>
      <c r="F4975" s="1" t="s">
        <v>88</v>
      </c>
      <c r="G4975" s="1" t="s">
        <v>4778</v>
      </c>
      <c r="H4975" s="1" t="s">
        <v>15836</v>
      </c>
      <c r="I4975" s="5">
        <v>1509</v>
      </c>
      <c r="J4975" s="5">
        <v>16691254</v>
      </c>
      <c r="K4975" s="3">
        <f>+Tabella2026[[#This Row],[POP_2024]]/SUM(Tabella2026[POP_2024])</f>
        <v>2.5600802830318896E-5</v>
      </c>
      <c r="L4975" s="3">
        <f>+Tabella2026[[#This Row],[INCIDENZA POPOLAZIONE]]*(PLAFOND/2)</f>
        <v>7536.8571526437599</v>
      </c>
      <c r="M4975" s="3">
        <f>+IFERROR(Tabella2026[[#This Row],[reddito_2024]]/Tabella2026[[#This Row],[POP_2024]],"")</f>
        <v>11061.135851557323</v>
      </c>
      <c r="N4975" s="3">
        <f>+IF(Tabella2026[[#This Row],[REDDITO COMPLESSIVO PROCAPITE]]&lt;media_aggr_reddito_pc,(media_aggr_reddito_pc-Tabella2026[[#This Row],[REDDITO COMPLESSIVO PROCAPITE]]),0)</f>
        <v>6763.9302110514182</v>
      </c>
      <c r="O4975" s="3">
        <f>+Tabella2026[[#This Row],[DIFFERENZA REDDITO INFERIORE ALLA MEDIA DALLA MEDIA]]*Tabella2026[[#This Row],[POP_2024]]</f>
        <v>10206770.68847659</v>
      </c>
      <c r="P4975" s="3">
        <f>+Tabella2026[[#This Row],[POPOLAZIONE PER DIFFERENZA ]]/SUM(Tabella2026[[POPOLAZIONE PER DIFFERENZA ]])</f>
        <v>9.0552643080928389E-5</v>
      </c>
      <c r="Q4975" s="3">
        <f>+Tabella2026[[#This Row],[INCIDENZA POPOLAZIONE PER DIFFERENZA]]*(PLAFOND-SUM(Tabella2026[CONTRIBUTO SULLA BASE DELLA POPOLAZIONE]))</f>
        <v>26658.630208543116</v>
      </c>
      <c r="R4975" s="3">
        <f>+Tabella2026[[#This Row],[CONTRIBUTO SULLA BASE DELLA POPOLAZIONE]]+Tabella2026[[#This Row],[CONTRIBUTO SULLA BASE DEL REDDITO]]</f>
        <v>34195.487361186875</v>
      </c>
      <c r="S4975" s="3">
        <f>+Tabella2026[[#This Row],[CONTRIBUTO TOTALE]]/(PLAFOND/N_TESSERE)</f>
        <v>68.390974722373755</v>
      </c>
      <c r="T4975" s="3">
        <f>+MAX(CEILING(Tabella2026[[#This Row],[preDEF1]],1),1)</f>
        <v>69</v>
      </c>
      <c r="U4975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4975" s="21">
        <f>+Tabella2026[[#This Row],[DEF - n. card]]*(PLAFOND/N_TESSERE)</f>
        <v>34500</v>
      </c>
      <c r="W4975" s="18"/>
    </row>
    <row r="4976" spans="2:23" x14ac:dyDescent="0.25">
      <c r="B4976" s="1" t="s">
        <v>10064</v>
      </c>
      <c r="C4976" s="2">
        <v>83036</v>
      </c>
      <c r="D4976" s="1" t="s">
        <v>10065</v>
      </c>
      <c r="E4976" s="1" t="s">
        <v>21</v>
      </c>
      <c r="F4976" s="1" t="s">
        <v>42</v>
      </c>
      <c r="G4976" s="1" t="s">
        <v>4778</v>
      </c>
      <c r="H4976" s="1" t="s">
        <v>15836</v>
      </c>
      <c r="I4976" s="5">
        <v>1509</v>
      </c>
      <c r="J4976" s="5">
        <v>17214060</v>
      </c>
      <c r="K4976" s="3">
        <f>+Tabella2026[[#This Row],[POP_2024]]/SUM(Tabella2026[POP_2024])</f>
        <v>2.5600802830318896E-5</v>
      </c>
      <c r="L4976" s="3">
        <f>+Tabella2026[[#This Row],[INCIDENZA POPOLAZIONE]]*(PLAFOND/2)</f>
        <v>7536.8571526437599</v>
      </c>
      <c r="M4976" s="3">
        <f>+IFERROR(Tabella2026[[#This Row],[reddito_2024]]/Tabella2026[[#This Row],[POP_2024]],"")</f>
        <v>11407.594433399603</v>
      </c>
      <c r="N4976" s="3">
        <f>+IF(Tabella2026[[#This Row],[REDDITO COMPLESSIVO PROCAPITE]]&lt;media_aggr_reddito_pc,(media_aggr_reddito_pc-Tabella2026[[#This Row],[REDDITO COMPLESSIVO PROCAPITE]]),0)</f>
        <v>6417.471629209138</v>
      </c>
      <c r="O4976" s="3">
        <f>+Tabella2026[[#This Row],[DIFFERENZA REDDITO INFERIORE ALLA MEDIA DALLA MEDIA]]*Tabella2026[[#This Row],[POP_2024]]</f>
        <v>9683964.6884765886</v>
      </c>
      <c r="P4976" s="3">
        <f>+Tabella2026[[#This Row],[POPOLAZIONE PER DIFFERENZA ]]/SUM(Tabella2026[[POPOLAZIONE PER DIFFERENZA ]])</f>
        <v>8.5914401803301139E-5</v>
      </c>
      <c r="Q4976" s="3">
        <f>+Tabella2026[[#This Row],[INCIDENZA POPOLAZIONE PER DIFFERENZA]]*(PLAFOND-SUM(Tabella2026[CONTRIBUTO SULLA BASE DELLA POPOLAZIONE]))</f>
        <v>25293.135455090604</v>
      </c>
      <c r="R4976" s="3">
        <f>+Tabella2026[[#This Row],[CONTRIBUTO SULLA BASE DELLA POPOLAZIONE]]+Tabella2026[[#This Row],[CONTRIBUTO SULLA BASE DEL REDDITO]]</f>
        <v>32829.992607734363</v>
      </c>
      <c r="S4976" s="3">
        <f>+Tabella2026[[#This Row],[CONTRIBUTO TOTALE]]/(PLAFOND/N_TESSERE)</f>
        <v>65.659985215468723</v>
      </c>
      <c r="T4976" s="3">
        <f>+MAX(CEILING(Tabella2026[[#This Row],[preDEF1]],1),1)</f>
        <v>66</v>
      </c>
      <c r="U4976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4976" s="21">
        <f>+Tabella2026[[#This Row],[DEF - n. card]]*(PLAFOND/N_TESSERE)</f>
        <v>33000</v>
      </c>
      <c r="W4976" s="18"/>
    </row>
    <row r="4977" spans="2:23" x14ac:dyDescent="0.25">
      <c r="B4977" s="1" t="s">
        <v>10018</v>
      </c>
      <c r="C4977" s="2">
        <v>119011</v>
      </c>
      <c r="D4977" s="1" t="s">
        <v>10019</v>
      </c>
      <c r="E4977" s="1" t="s">
        <v>76</v>
      </c>
      <c r="F4977" s="1" t="s">
        <v>15838</v>
      </c>
      <c r="G4977" s="1" t="s">
        <v>4778</v>
      </c>
      <c r="H4977" s="1" t="s">
        <v>15836</v>
      </c>
      <c r="I4977" s="5">
        <v>1509</v>
      </c>
      <c r="J4977" s="5">
        <v>18626704</v>
      </c>
      <c r="K4977" s="3">
        <f>+Tabella2026[[#This Row],[POP_2024]]/SUM(Tabella2026[POP_2024])</f>
        <v>2.5600802830318896E-5</v>
      </c>
      <c r="L4977" s="3">
        <f>+Tabella2026[[#This Row],[INCIDENZA POPOLAZIONE]]*(PLAFOND/2)</f>
        <v>7536.8571526437599</v>
      </c>
      <c r="M4977" s="3">
        <f>+IFERROR(Tabella2026[[#This Row],[reddito_2024]]/Tabella2026[[#This Row],[POP_2024]],"")</f>
        <v>12343.740225314777</v>
      </c>
      <c r="N4977" s="3">
        <f>+IF(Tabella2026[[#This Row],[REDDITO COMPLESSIVO PROCAPITE]]&lt;media_aggr_reddito_pc,(media_aggr_reddito_pc-Tabella2026[[#This Row],[REDDITO COMPLESSIVO PROCAPITE]]),0)</f>
        <v>5481.3258372939636</v>
      </c>
      <c r="O4977" s="3">
        <f>+Tabella2026[[#This Row],[DIFFERENZA REDDITO INFERIORE ALLA MEDIA DALLA MEDIA]]*Tabella2026[[#This Row],[POP_2024]]</f>
        <v>8271320.6884765914</v>
      </c>
      <c r="P4977" s="3">
        <f>+Tabella2026[[#This Row],[POPOLAZIONE PER DIFFERENZA ]]/SUM(Tabella2026[[POPOLAZIONE PER DIFFERENZA ]])</f>
        <v>7.3381677023186842E-5</v>
      </c>
      <c r="Q4977" s="3">
        <f>+Tabella2026[[#This Row],[INCIDENZA POPOLAZIONE PER DIFFERENZA]]*(PLAFOND-SUM(Tabella2026[CONTRIBUTO SULLA BASE DELLA POPOLAZIONE]))</f>
        <v>21603.510679368526</v>
      </c>
      <c r="R4977" s="3">
        <f>+Tabella2026[[#This Row],[CONTRIBUTO SULLA BASE DELLA POPOLAZIONE]]+Tabella2026[[#This Row],[CONTRIBUTO SULLA BASE DEL REDDITO]]</f>
        <v>29140.367832012285</v>
      </c>
      <c r="S4977" s="3">
        <f>+Tabella2026[[#This Row],[CONTRIBUTO TOTALE]]/(PLAFOND/N_TESSERE)</f>
        <v>58.280735664024569</v>
      </c>
      <c r="T4977" s="3">
        <f>+MAX(CEILING(Tabella2026[[#This Row],[preDEF1]],1),1)</f>
        <v>59</v>
      </c>
      <c r="U4977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4977" s="21">
        <f>+Tabella2026[[#This Row],[DEF - n. card]]*(PLAFOND/N_TESSERE)</f>
        <v>29500</v>
      </c>
      <c r="W4977" s="18"/>
    </row>
    <row r="4978" spans="2:23" x14ac:dyDescent="0.25">
      <c r="B4978" s="1" t="s">
        <v>9872</v>
      </c>
      <c r="C4978" s="2">
        <v>118041</v>
      </c>
      <c r="D4978" s="1" t="s">
        <v>9873</v>
      </c>
      <c r="E4978" s="1" t="s">
        <v>76</v>
      </c>
      <c r="F4978" s="1" t="s">
        <v>75</v>
      </c>
      <c r="G4978" s="1" t="s">
        <v>4778</v>
      </c>
      <c r="H4978" s="1" t="s">
        <v>15836</v>
      </c>
      <c r="I4978" s="5">
        <v>1509</v>
      </c>
      <c r="J4978" s="5">
        <v>18358256</v>
      </c>
      <c r="K4978" s="3">
        <f>+Tabella2026[[#This Row],[POP_2024]]/SUM(Tabella2026[POP_2024])</f>
        <v>2.5600802830318896E-5</v>
      </c>
      <c r="L4978" s="3">
        <f>+Tabella2026[[#This Row],[INCIDENZA POPOLAZIONE]]*(PLAFOND/2)</f>
        <v>7536.8571526437599</v>
      </c>
      <c r="M4978" s="3">
        <f>+IFERROR(Tabella2026[[#This Row],[reddito_2024]]/Tabella2026[[#This Row],[POP_2024]],"")</f>
        <v>12165.8422796554</v>
      </c>
      <c r="N4978" s="3">
        <f>+IF(Tabella2026[[#This Row],[REDDITO COMPLESSIVO PROCAPITE]]&lt;media_aggr_reddito_pc,(media_aggr_reddito_pc-Tabella2026[[#This Row],[REDDITO COMPLESSIVO PROCAPITE]]),0)</f>
        <v>5659.2237829533406</v>
      </c>
      <c r="O4978" s="3">
        <f>+Tabella2026[[#This Row],[DIFFERENZA REDDITO INFERIORE ALLA MEDIA DALLA MEDIA]]*Tabella2026[[#This Row],[POP_2024]]</f>
        <v>8539768.6884765904</v>
      </c>
      <c r="P4978" s="3">
        <f>+Tabella2026[[#This Row],[POPOLAZIONE PER DIFFERENZA ]]/SUM(Tabella2026[[POPOLAZIONE PER DIFFERENZA ]])</f>
        <v>7.5763299641321439E-5</v>
      </c>
      <c r="Q4978" s="3">
        <f>+Tabella2026[[#This Row],[INCIDENZA POPOLAZIONE PER DIFFERENZA]]*(PLAFOND-SUM(Tabella2026[CONTRIBUTO SULLA BASE DELLA POPOLAZIONE]))</f>
        <v>22304.658591930391</v>
      </c>
      <c r="R4978" s="3">
        <f>+Tabella2026[[#This Row],[CONTRIBUTO SULLA BASE DELLA POPOLAZIONE]]+Tabella2026[[#This Row],[CONTRIBUTO SULLA BASE DEL REDDITO]]</f>
        <v>29841.51574457415</v>
      </c>
      <c r="S4978" s="3">
        <f>+Tabella2026[[#This Row],[CONTRIBUTO TOTALE]]/(PLAFOND/N_TESSERE)</f>
        <v>59.683031489148298</v>
      </c>
      <c r="T4978" s="3">
        <f>+MAX(CEILING(Tabella2026[[#This Row],[preDEF1]],1),1)</f>
        <v>60</v>
      </c>
      <c r="U4978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4978" s="21">
        <f>+Tabella2026[[#This Row],[DEF - n. card]]*(PLAFOND/N_TESSERE)</f>
        <v>30000</v>
      </c>
      <c r="W4978" s="18"/>
    </row>
    <row r="4979" spans="2:23" x14ac:dyDescent="0.25">
      <c r="B4979" s="1" t="s">
        <v>9844</v>
      </c>
      <c r="C4979" s="2">
        <v>94010</v>
      </c>
      <c r="D4979" s="1" t="s">
        <v>9845</v>
      </c>
      <c r="E4979" s="1" t="s">
        <v>345</v>
      </c>
      <c r="F4979" s="1" t="s">
        <v>1000</v>
      </c>
      <c r="G4979" s="1" t="s">
        <v>4778</v>
      </c>
      <c r="H4979" s="1" t="s">
        <v>15836</v>
      </c>
      <c r="I4979" s="5">
        <v>1508</v>
      </c>
      <c r="J4979" s="5">
        <v>20353196</v>
      </c>
      <c r="K4979" s="3">
        <f>+Tabella2026[[#This Row],[POP_2024]]/SUM(Tabella2026[POP_2024])</f>
        <v>2.55838374208886E-5</v>
      </c>
      <c r="L4979" s="3">
        <f>+Tabella2026[[#This Row],[INCIDENZA POPOLAZIONE]]*(PLAFOND/2)</f>
        <v>7531.8625488315383</v>
      </c>
      <c r="M4979" s="3">
        <f>+IFERROR(Tabella2026[[#This Row],[reddito_2024]]/Tabella2026[[#This Row],[POP_2024]],"")</f>
        <v>13496.814323607427</v>
      </c>
      <c r="N4979" s="3">
        <f>+IF(Tabella2026[[#This Row],[REDDITO COMPLESSIVO PROCAPITE]]&lt;media_aggr_reddito_pc,(media_aggr_reddito_pc-Tabella2026[[#This Row],[REDDITO COMPLESSIVO PROCAPITE]]),0)</f>
        <v>4328.2517390013145</v>
      </c>
      <c r="O4979" s="3">
        <f>+Tabella2026[[#This Row],[DIFFERENZA REDDITO INFERIORE ALLA MEDIA DALLA MEDIA]]*Tabella2026[[#This Row],[POP_2024]]</f>
        <v>6527003.6224139826</v>
      </c>
      <c r="P4979" s="3">
        <f>+Tabella2026[[#This Row],[POPOLAZIONE PER DIFFERENZA ]]/SUM(Tabella2026[[POPOLAZIONE PER DIFFERENZA ]])</f>
        <v>5.7906408152743087E-5</v>
      </c>
      <c r="Q4979" s="3">
        <f>+Tabella2026[[#This Row],[INCIDENZA POPOLAZIONE PER DIFFERENZA]]*(PLAFOND-SUM(Tabella2026[CONTRIBUTO SULLA BASE DELLA POPOLAZIONE]))</f>
        <v>17047.60313036152</v>
      </c>
      <c r="R4979" s="3">
        <f>+Tabella2026[[#This Row],[CONTRIBUTO SULLA BASE DELLA POPOLAZIONE]]+Tabella2026[[#This Row],[CONTRIBUTO SULLA BASE DEL REDDITO]]</f>
        <v>24579.465679193057</v>
      </c>
      <c r="S4979" s="3">
        <f>+Tabella2026[[#This Row],[CONTRIBUTO TOTALE]]/(PLAFOND/N_TESSERE)</f>
        <v>49.158931358386113</v>
      </c>
      <c r="T4979" s="3">
        <f>+MAX(CEILING(Tabella2026[[#This Row],[preDEF1]],1),1)</f>
        <v>50</v>
      </c>
      <c r="U4979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4979" s="21">
        <f>+Tabella2026[[#This Row],[DEF - n. card]]*(PLAFOND/N_TESSERE)</f>
        <v>25000</v>
      </c>
      <c r="W4979" s="18"/>
    </row>
    <row r="4980" spans="2:23" x14ac:dyDescent="0.25">
      <c r="B4980" s="1" t="s">
        <v>9958</v>
      </c>
      <c r="C4980" s="2">
        <v>98024</v>
      </c>
      <c r="D4980" s="1" t="s">
        <v>9959</v>
      </c>
      <c r="E4980" s="1" t="s">
        <v>12</v>
      </c>
      <c r="F4980" s="1" t="s">
        <v>389</v>
      </c>
      <c r="G4980" s="1" t="s">
        <v>4778</v>
      </c>
      <c r="H4980" s="1" t="s">
        <v>15835</v>
      </c>
      <c r="I4980" s="5">
        <v>1508</v>
      </c>
      <c r="J4980" s="5">
        <v>28283184</v>
      </c>
      <c r="K4980" s="3">
        <f>+Tabella2026[[#This Row],[POP_2024]]/SUM(Tabella2026[POP_2024])</f>
        <v>2.55838374208886E-5</v>
      </c>
      <c r="L4980" s="3">
        <f>+Tabella2026[[#This Row],[INCIDENZA POPOLAZIONE]]*(PLAFOND/2)</f>
        <v>7531.8625488315383</v>
      </c>
      <c r="M4980" s="3">
        <f>+IFERROR(Tabella2026[[#This Row],[reddito_2024]]/Tabella2026[[#This Row],[POP_2024]],"")</f>
        <v>18755.427055702919</v>
      </c>
      <c r="N4980" s="3">
        <f>+IF(Tabella2026[[#This Row],[REDDITO COMPLESSIVO PROCAPITE]]&lt;media_aggr_reddito_pc,(media_aggr_reddito_pc-Tabella2026[[#This Row],[REDDITO COMPLESSIVO PROCAPITE]]),0)</f>
        <v>0</v>
      </c>
      <c r="O4980" s="3">
        <f>+Tabella2026[[#This Row],[DIFFERENZA REDDITO INFERIORE ALLA MEDIA DALLA MEDIA]]*Tabella2026[[#This Row],[POP_2024]]</f>
        <v>0</v>
      </c>
      <c r="P4980" s="3">
        <f>+Tabella2026[[#This Row],[POPOLAZIONE PER DIFFERENZA ]]/SUM(Tabella2026[[POPOLAZIONE PER DIFFERENZA ]])</f>
        <v>0</v>
      </c>
      <c r="Q4980" s="3">
        <f>+Tabella2026[[#This Row],[INCIDENZA POPOLAZIONE PER DIFFERENZA]]*(PLAFOND-SUM(Tabella2026[CONTRIBUTO SULLA BASE DELLA POPOLAZIONE]))</f>
        <v>0</v>
      </c>
      <c r="R4980" s="3">
        <f>+Tabella2026[[#This Row],[CONTRIBUTO SULLA BASE DELLA POPOLAZIONE]]+Tabella2026[[#This Row],[CONTRIBUTO SULLA BASE DEL REDDITO]]</f>
        <v>7531.8625488315383</v>
      </c>
      <c r="S4980" s="3">
        <f>+Tabella2026[[#This Row],[CONTRIBUTO TOTALE]]/(PLAFOND/N_TESSERE)</f>
        <v>15.063725097663077</v>
      </c>
      <c r="T4980" s="3">
        <f>+MAX(CEILING(Tabella2026[[#This Row],[preDEF1]],1),1)</f>
        <v>16</v>
      </c>
      <c r="U4980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80" s="21">
        <f>+Tabella2026[[#This Row],[DEF - n. card]]*(PLAFOND/N_TESSERE)</f>
        <v>8000</v>
      </c>
      <c r="W4980" s="18"/>
    </row>
    <row r="4981" spans="2:23" x14ac:dyDescent="0.25">
      <c r="B4981" s="1" t="s">
        <v>9920</v>
      </c>
      <c r="C4981" s="2">
        <v>13152</v>
      </c>
      <c r="D4981" s="1" t="s">
        <v>9921</v>
      </c>
      <c r="E4981" s="1" t="s">
        <v>12</v>
      </c>
      <c r="F4981" s="1" t="s">
        <v>152</v>
      </c>
      <c r="G4981" s="1" t="s">
        <v>4778</v>
      </c>
      <c r="H4981" s="1" t="s">
        <v>15835</v>
      </c>
      <c r="I4981" s="5">
        <v>1508</v>
      </c>
      <c r="J4981" s="5">
        <v>40679596</v>
      </c>
      <c r="K4981" s="3">
        <f>+Tabella2026[[#This Row],[POP_2024]]/SUM(Tabella2026[POP_2024])</f>
        <v>2.55838374208886E-5</v>
      </c>
      <c r="L4981" s="3">
        <f>+Tabella2026[[#This Row],[INCIDENZA POPOLAZIONE]]*(PLAFOND/2)</f>
        <v>7531.8625488315383</v>
      </c>
      <c r="M4981" s="3">
        <f>+IFERROR(Tabella2026[[#This Row],[reddito_2024]]/Tabella2026[[#This Row],[POP_2024]],"")</f>
        <v>26975.859416445623</v>
      </c>
      <c r="N4981" s="3">
        <f>+IF(Tabella2026[[#This Row],[REDDITO COMPLESSIVO PROCAPITE]]&lt;media_aggr_reddito_pc,(media_aggr_reddito_pc-Tabella2026[[#This Row],[REDDITO COMPLESSIVO PROCAPITE]]),0)</f>
        <v>0</v>
      </c>
      <c r="O4981" s="3">
        <f>+Tabella2026[[#This Row],[DIFFERENZA REDDITO INFERIORE ALLA MEDIA DALLA MEDIA]]*Tabella2026[[#This Row],[POP_2024]]</f>
        <v>0</v>
      </c>
      <c r="P4981" s="3">
        <f>+Tabella2026[[#This Row],[POPOLAZIONE PER DIFFERENZA ]]/SUM(Tabella2026[[POPOLAZIONE PER DIFFERENZA ]])</f>
        <v>0</v>
      </c>
      <c r="Q4981" s="3">
        <f>+Tabella2026[[#This Row],[INCIDENZA POPOLAZIONE PER DIFFERENZA]]*(PLAFOND-SUM(Tabella2026[CONTRIBUTO SULLA BASE DELLA POPOLAZIONE]))</f>
        <v>0</v>
      </c>
      <c r="R4981" s="3">
        <f>+Tabella2026[[#This Row],[CONTRIBUTO SULLA BASE DELLA POPOLAZIONE]]+Tabella2026[[#This Row],[CONTRIBUTO SULLA BASE DEL REDDITO]]</f>
        <v>7531.8625488315383</v>
      </c>
      <c r="S4981" s="3">
        <f>+Tabella2026[[#This Row],[CONTRIBUTO TOTALE]]/(PLAFOND/N_TESSERE)</f>
        <v>15.063725097663077</v>
      </c>
      <c r="T4981" s="3">
        <f>+MAX(CEILING(Tabella2026[[#This Row],[preDEF1]],1),1)</f>
        <v>16</v>
      </c>
      <c r="U4981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81" s="21">
        <f>+Tabella2026[[#This Row],[DEF - n. card]]*(PLAFOND/N_TESSERE)</f>
        <v>8000</v>
      </c>
      <c r="W4981" s="18"/>
    </row>
    <row r="4982" spans="2:23" x14ac:dyDescent="0.25">
      <c r="B4982" s="1" t="s">
        <v>9864</v>
      </c>
      <c r="C4982" s="2">
        <v>62011</v>
      </c>
      <c r="D4982" s="1" t="s">
        <v>9865</v>
      </c>
      <c r="E4982" s="1" t="s">
        <v>15</v>
      </c>
      <c r="F4982" s="1" t="s">
        <v>256</v>
      </c>
      <c r="G4982" s="1" t="s">
        <v>4778</v>
      </c>
      <c r="H4982" s="1" t="s">
        <v>15836</v>
      </c>
      <c r="I4982" s="5">
        <v>1506</v>
      </c>
      <c r="J4982" s="5">
        <v>16996253</v>
      </c>
      <c r="K4982" s="3">
        <f>+Tabella2026[[#This Row],[POP_2024]]/SUM(Tabella2026[POP_2024])</f>
        <v>2.5549906602028004E-5</v>
      </c>
      <c r="L4982" s="3">
        <f>+Tabella2026[[#This Row],[INCIDENZA POPOLAZIONE]]*(PLAFOND/2)</f>
        <v>7521.8733412070924</v>
      </c>
      <c r="M4982" s="3">
        <f>+IFERROR(Tabella2026[[#This Row],[reddito_2024]]/Tabella2026[[#This Row],[POP_2024]],"")</f>
        <v>11285.692563081009</v>
      </c>
      <c r="N4982" s="3">
        <f>+IF(Tabella2026[[#This Row],[REDDITO COMPLESSIVO PROCAPITE]]&lt;media_aggr_reddito_pc,(media_aggr_reddito_pc-Tabella2026[[#This Row],[REDDITO COMPLESSIVO PROCAPITE]]),0)</f>
        <v>6539.3734995277318</v>
      </c>
      <c r="O4982" s="3">
        <f>+Tabella2026[[#This Row],[DIFFERENZA REDDITO INFERIORE ALLA MEDIA DALLA MEDIA]]*Tabella2026[[#This Row],[POP_2024]]</f>
        <v>9848296.4902887642</v>
      </c>
      <c r="P4982" s="3">
        <f>+Tabella2026[[#This Row],[POPOLAZIONE PER DIFFERENZA ]]/SUM(Tabella2026[[POPOLAZIONE PER DIFFERENZA ]])</f>
        <v>8.7372324142356337E-5</v>
      </c>
      <c r="Q4982" s="3">
        <f>+Tabella2026[[#This Row],[INCIDENZA POPOLAZIONE PER DIFFERENZA]]*(PLAFOND-SUM(Tabella2026[CONTRIBUTO SULLA BASE DELLA POPOLAZIONE]))</f>
        <v>25722.346698266701</v>
      </c>
      <c r="R4982" s="3">
        <f>+Tabella2026[[#This Row],[CONTRIBUTO SULLA BASE DELLA POPOLAZIONE]]+Tabella2026[[#This Row],[CONTRIBUTO SULLA BASE DEL REDDITO]]</f>
        <v>33244.220039473796</v>
      </c>
      <c r="S4982" s="3">
        <f>+Tabella2026[[#This Row],[CONTRIBUTO TOTALE]]/(PLAFOND/N_TESSERE)</f>
        <v>66.48844007894759</v>
      </c>
      <c r="T4982" s="3">
        <f>+MAX(CEILING(Tabella2026[[#This Row],[preDEF1]],1),1)</f>
        <v>67</v>
      </c>
      <c r="U4982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4982" s="21">
        <f>+Tabella2026[[#This Row],[DEF - n. card]]*(PLAFOND/N_TESSERE)</f>
        <v>33500</v>
      </c>
      <c r="W4982" s="18"/>
    </row>
    <row r="4983" spans="2:23" x14ac:dyDescent="0.25">
      <c r="B4983" s="1" t="s">
        <v>9880</v>
      </c>
      <c r="C4983" s="2">
        <v>24039</v>
      </c>
      <c r="D4983" s="1" t="s">
        <v>9881</v>
      </c>
      <c r="E4983" s="1" t="s">
        <v>38</v>
      </c>
      <c r="F4983" s="1" t="s">
        <v>106</v>
      </c>
      <c r="G4983" s="1" t="s">
        <v>4778</v>
      </c>
      <c r="H4983" s="1" t="s">
        <v>15835</v>
      </c>
      <c r="I4983" s="5">
        <v>1506</v>
      </c>
      <c r="J4983" s="5">
        <v>25294153</v>
      </c>
      <c r="K4983" s="3">
        <f>+Tabella2026[[#This Row],[POP_2024]]/SUM(Tabella2026[POP_2024])</f>
        <v>2.5549906602028004E-5</v>
      </c>
      <c r="L4983" s="3">
        <f>+Tabella2026[[#This Row],[INCIDENZA POPOLAZIONE]]*(PLAFOND/2)</f>
        <v>7521.8733412070924</v>
      </c>
      <c r="M4983" s="3">
        <f>+IFERROR(Tabella2026[[#This Row],[reddito_2024]]/Tabella2026[[#This Row],[POP_2024]],"")</f>
        <v>16795.586321381143</v>
      </c>
      <c r="N4983" s="3">
        <f>+IF(Tabella2026[[#This Row],[REDDITO COMPLESSIVO PROCAPITE]]&lt;media_aggr_reddito_pc,(media_aggr_reddito_pc-Tabella2026[[#This Row],[REDDITO COMPLESSIVO PROCAPITE]]),0)</f>
        <v>1029.4797412275984</v>
      </c>
      <c r="O4983" s="3">
        <f>+Tabella2026[[#This Row],[DIFFERENZA REDDITO INFERIORE ALLA MEDIA DALLA MEDIA]]*Tabella2026[[#This Row],[POP_2024]]</f>
        <v>1550396.4902887633</v>
      </c>
      <c r="P4983" s="3">
        <f>+Tabella2026[[#This Row],[POPOLAZIONE PER DIFFERENZA ]]/SUM(Tabella2026[[POPOLAZIONE PER DIFFERENZA ]])</f>
        <v>1.3754840223612067E-5</v>
      </c>
      <c r="Q4983" s="3">
        <f>+Tabella2026[[#This Row],[INCIDENZA POPOLAZIONE PER DIFFERENZA]]*(PLAFOND-SUM(Tabella2026[CONTRIBUTO SULLA BASE DELLA POPOLAZIONE]))</f>
        <v>4049.4146457012412</v>
      </c>
      <c r="R4983" s="3">
        <f>+Tabella2026[[#This Row],[CONTRIBUTO SULLA BASE DELLA POPOLAZIONE]]+Tabella2026[[#This Row],[CONTRIBUTO SULLA BASE DEL REDDITO]]</f>
        <v>11571.287986908334</v>
      </c>
      <c r="S4983" s="3">
        <f>+Tabella2026[[#This Row],[CONTRIBUTO TOTALE]]/(PLAFOND/N_TESSERE)</f>
        <v>23.142575973816665</v>
      </c>
      <c r="T4983" s="3">
        <f>+MAX(CEILING(Tabella2026[[#This Row],[preDEF1]],1),1)</f>
        <v>24</v>
      </c>
      <c r="U4983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983" s="21">
        <f>+Tabella2026[[#This Row],[DEF - n. card]]*(PLAFOND/N_TESSERE)</f>
        <v>12000</v>
      </c>
      <c r="W4983" s="18"/>
    </row>
    <row r="4984" spans="2:23" x14ac:dyDescent="0.25">
      <c r="B4984" s="1" t="s">
        <v>10044</v>
      </c>
      <c r="C4984" s="2">
        <v>65138</v>
      </c>
      <c r="D4984" s="1" t="s">
        <v>10045</v>
      </c>
      <c r="E4984" s="1" t="s">
        <v>15</v>
      </c>
      <c r="F4984" s="1" t="s">
        <v>82</v>
      </c>
      <c r="G4984" s="1" t="s">
        <v>4778</v>
      </c>
      <c r="H4984" s="1" t="s">
        <v>15836</v>
      </c>
      <c r="I4984" s="5">
        <v>1506</v>
      </c>
      <c r="J4984" s="5">
        <v>20297028</v>
      </c>
      <c r="K4984" s="3">
        <f>+Tabella2026[[#This Row],[POP_2024]]/SUM(Tabella2026[POP_2024])</f>
        <v>2.5549906602028004E-5</v>
      </c>
      <c r="L4984" s="3">
        <f>+Tabella2026[[#This Row],[INCIDENZA POPOLAZIONE]]*(PLAFOND/2)</f>
        <v>7521.8733412070924</v>
      </c>
      <c r="M4984" s="3">
        <f>+IFERROR(Tabella2026[[#This Row],[reddito_2024]]/Tabella2026[[#This Row],[POP_2024]],"")</f>
        <v>13477.442231075696</v>
      </c>
      <c r="N4984" s="3">
        <f>+IF(Tabella2026[[#This Row],[REDDITO COMPLESSIVO PROCAPITE]]&lt;media_aggr_reddito_pc,(media_aggr_reddito_pc-Tabella2026[[#This Row],[REDDITO COMPLESSIVO PROCAPITE]]),0)</f>
        <v>4347.6238315330447</v>
      </c>
      <c r="O4984" s="3">
        <f>+Tabella2026[[#This Row],[DIFFERENZA REDDITO INFERIORE ALLA MEDIA DALLA MEDIA]]*Tabella2026[[#This Row],[POP_2024]]</f>
        <v>6547521.4902887652</v>
      </c>
      <c r="P4984" s="3">
        <f>+Tabella2026[[#This Row],[POPOLAZIONE PER DIFFERENZA ]]/SUM(Tabella2026[[POPOLAZIONE PER DIFFERENZA ]])</f>
        <v>5.808843900492481E-5</v>
      </c>
      <c r="Q4984" s="3">
        <f>+Tabella2026[[#This Row],[INCIDENZA POPOLAZIONE PER DIFFERENZA]]*(PLAFOND-SUM(Tabella2026[CONTRIBUTO SULLA BASE DELLA POPOLAZIONE]))</f>
        <v>17101.192876720681</v>
      </c>
      <c r="R4984" s="3">
        <f>+Tabella2026[[#This Row],[CONTRIBUTO SULLA BASE DELLA POPOLAZIONE]]+Tabella2026[[#This Row],[CONTRIBUTO SULLA BASE DEL REDDITO]]</f>
        <v>24623.066217927772</v>
      </c>
      <c r="S4984" s="3">
        <f>+Tabella2026[[#This Row],[CONTRIBUTO TOTALE]]/(PLAFOND/N_TESSERE)</f>
        <v>49.246132435855543</v>
      </c>
      <c r="T4984" s="3">
        <f>+MAX(CEILING(Tabella2026[[#This Row],[preDEF1]],1),1)</f>
        <v>50</v>
      </c>
      <c r="U4984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4984" s="21">
        <f>+Tabella2026[[#This Row],[DEF - n. card]]*(PLAFOND/N_TESSERE)</f>
        <v>25000</v>
      </c>
      <c r="W4984" s="18"/>
    </row>
    <row r="4985" spans="2:23" x14ac:dyDescent="0.25">
      <c r="B4985" s="1" t="s">
        <v>10090</v>
      </c>
      <c r="C4985" s="2">
        <v>20012</v>
      </c>
      <c r="D4985" s="1" t="s">
        <v>10091</v>
      </c>
      <c r="E4985" s="1" t="s">
        <v>12</v>
      </c>
      <c r="F4985" s="1" t="s">
        <v>332</v>
      </c>
      <c r="G4985" s="1" t="s">
        <v>4778</v>
      </c>
      <c r="H4985" s="1" t="s">
        <v>15835</v>
      </c>
      <c r="I4985" s="5">
        <v>1503</v>
      </c>
      <c r="J4985" s="5">
        <v>30391246</v>
      </c>
      <c r="K4985" s="3">
        <f>+Tabella2026[[#This Row],[POP_2024]]/SUM(Tabella2026[POP_2024])</f>
        <v>2.5499010373737111E-5</v>
      </c>
      <c r="L4985" s="3">
        <f>+Tabella2026[[#This Row],[INCIDENZA POPOLAZIONE]]*(PLAFOND/2)</f>
        <v>7506.8895297704257</v>
      </c>
      <c r="M4985" s="3">
        <f>+IFERROR(Tabella2026[[#This Row],[reddito_2024]]/Tabella2026[[#This Row],[POP_2024]],"")</f>
        <v>20220.389886892881</v>
      </c>
      <c r="N4985" s="3">
        <f>+IF(Tabella2026[[#This Row],[REDDITO COMPLESSIVO PROCAPITE]]&lt;media_aggr_reddito_pc,(media_aggr_reddito_pc-Tabella2026[[#This Row],[REDDITO COMPLESSIVO PROCAPITE]]),0)</f>
        <v>0</v>
      </c>
      <c r="O4985" s="3">
        <f>+Tabella2026[[#This Row],[DIFFERENZA REDDITO INFERIORE ALLA MEDIA DALLA MEDIA]]*Tabella2026[[#This Row],[POP_2024]]</f>
        <v>0</v>
      </c>
      <c r="P4985" s="3">
        <f>+Tabella2026[[#This Row],[POPOLAZIONE PER DIFFERENZA ]]/SUM(Tabella2026[[POPOLAZIONE PER DIFFERENZA ]])</f>
        <v>0</v>
      </c>
      <c r="Q4985" s="3">
        <f>+Tabella2026[[#This Row],[INCIDENZA POPOLAZIONE PER DIFFERENZA]]*(PLAFOND-SUM(Tabella2026[CONTRIBUTO SULLA BASE DELLA POPOLAZIONE]))</f>
        <v>0</v>
      </c>
      <c r="R4985" s="3">
        <f>+Tabella2026[[#This Row],[CONTRIBUTO SULLA BASE DELLA POPOLAZIONE]]+Tabella2026[[#This Row],[CONTRIBUTO SULLA BASE DEL REDDITO]]</f>
        <v>7506.8895297704257</v>
      </c>
      <c r="S4985" s="3">
        <f>+Tabella2026[[#This Row],[CONTRIBUTO TOTALE]]/(PLAFOND/N_TESSERE)</f>
        <v>15.013779059540852</v>
      </c>
      <c r="T4985" s="3">
        <f>+MAX(CEILING(Tabella2026[[#This Row],[preDEF1]],1),1)</f>
        <v>16</v>
      </c>
      <c r="U4985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85" s="21">
        <f>+Tabella2026[[#This Row],[DEF - n. card]]*(PLAFOND/N_TESSERE)</f>
        <v>8000</v>
      </c>
      <c r="W4985" s="18"/>
    </row>
    <row r="4986" spans="2:23" x14ac:dyDescent="0.25">
      <c r="B4986" s="1" t="s">
        <v>9990</v>
      </c>
      <c r="C4986" s="2">
        <v>80032</v>
      </c>
      <c r="D4986" s="1" t="s">
        <v>9991</v>
      </c>
      <c r="E4986" s="1" t="s">
        <v>61</v>
      </c>
      <c r="F4986" s="1" t="s">
        <v>62</v>
      </c>
      <c r="G4986" s="1" t="s">
        <v>4778</v>
      </c>
      <c r="H4986" s="1" t="s">
        <v>15836</v>
      </c>
      <c r="I4986" s="5">
        <v>1503</v>
      </c>
      <c r="J4986" s="5">
        <v>15020542</v>
      </c>
      <c r="K4986" s="3">
        <f>+Tabella2026[[#This Row],[POP_2024]]/SUM(Tabella2026[POP_2024])</f>
        <v>2.5499010373737111E-5</v>
      </c>
      <c r="L4986" s="3">
        <f>+Tabella2026[[#This Row],[INCIDENZA POPOLAZIONE]]*(PLAFOND/2)</f>
        <v>7506.8895297704257</v>
      </c>
      <c r="M4986" s="3">
        <f>+IFERROR(Tabella2026[[#This Row],[reddito_2024]]/Tabella2026[[#This Row],[POP_2024]],"")</f>
        <v>9993.7072521623413</v>
      </c>
      <c r="N4986" s="3">
        <f>+IF(Tabella2026[[#This Row],[REDDITO COMPLESSIVO PROCAPITE]]&lt;media_aggr_reddito_pc,(media_aggr_reddito_pc-Tabella2026[[#This Row],[REDDITO COMPLESSIVO PROCAPITE]]),0)</f>
        <v>7831.3588104463997</v>
      </c>
      <c r="O4986" s="3">
        <f>+Tabella2026[[#This Row],[DIFFERENZA REDDITO INFERIORE ALLA MEDIA DALLA MEDIA]]*Tabella2026[[#This Row],[POP_2024]]</f>
        <v>11770532.292100938</v>
      </c>
      <c r="P4986" s="3">
        <f>+Tabella2026[[#This Row],[POPOLAZIONE PER DIFFERENZA ]]/SUM(Tabella2026[[POPOLAZIONE PER DIFFERENZA ]])</f>
        <v>1.0442605619841175E-4</v>
      </c>
      <c r="Q4986" s="3">
        <f>+Tabella2026[[#This Row],[INCIDENZA POPOLAZIONE PER DIFFERENZA]]*(PLAFOND-SUM(Tabella2026[CONTRIBUTO SULLA BASE DELLA POPOLAZIONE]))</f>
        <v>30742.952625270394</v>
      </c>
      <c r="R4986" s="3">
        <f>+Tabella2026[[#This Row],[CONTRIBUTO SULLA BASE DELLA POPOLAZIONE]]+Tabella2026[[#This Row],[CONTRIBUTO SULLA BASE DEL REDDITO]]</f>
        <v>38249.842155040824</v>
      </c>
      <c r="S4986" s="3">
        <f>+Tabella2026[[#This Row],[CONTRIBUTO TOTALE]]/(PLAFOND/N_TESSERE)</f>
        <v>76.499684310081648</v>
      </c>
      <c r="T4986" s="3">
        <f>+MAX(CEILING(Tabella2026[[#This Row],[preDEF1]],1),1)</f>
        <v>77</v>
      </c>
      <c r="U4986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4986" s="21">
        <f>+Tabella2026[[#This Row],[DEF - n. card]]*(PLAFOND/N_TESSERE)</f>
        <v>38500</v>
      </c>
      <c r="W4986" s="18"/>
    </row>
    <row r="4987" spans="2:23" x14ac:dyDescent="0.25">
      <c r="B4987" s="1" t="s">
        <v>9924</v>
      </c>
      <c r="C4987" s="2">
        <v>66050</v>
      </c>
      <c r="D4987" s="1" t="s">
        <v>9925</v>
      </c>
      <c r="E4987" s="1" t="s">
        <v>96</v>
      </c>
      <c r="F4987" s="1" t="s">
        <v>201</v>
      </c>
      <c r="G4987" s="1" t="s">
        <v>4778</v>
      </c>
      <c r="H4987" s="1" t="s">
        <v>15836</v>
      </c>
      <c r="I4987" s="5">
        <v>1503</v>
      </c>
      <c r="J4987" s="5">
        <v>20181970</v>
      </c>
      <c r="K4987" s="3">
        <f>+Tabella2026[[#This Row],[POP_2024]]/SUM(Tabella2026[POP_2024])</f>
        <v>2.5499010373737111E-5</v>
      </c>
      <c r="L4987" s="3">
        <f>+Tabella2026[[#This Row],[INCIDENZA POPOLAZIONE]]*(PLAFOND/2)</f>
        <v>7506.8895297704257</v>
      </c>
      <c r="M4987" s="3">
        <f>+IFERROR(Tabella2026[[#This Row],[reddito_2024]]/Tabella2026[[#This Row],[POP_2024]],"")</f>
        <v>13427.79108449767</v>
      </c>
      <c r="N4987" s="3">
        <f>+IF(Tabella2026[[#This Row],[REDDITO COMPLESSIVO PROCAPITE]]&lt;media_aggr_reddito_pc,(media_aggr_reddito_pc-Tabella2026[[#This Row],[REDDITO COMPLESSIVO PROCAPITE]]),0)</f>
        <v>4397.2749781110706</v>
      </c>
      <c r="O4987" s="3">
        <f>+Tabella2026[[#This Row],[DIFFERENZA REDDITO INFERIORE ALLA MEDIA DALLA MEDIA]]*Tabella2026[[#This Row],[POP_2024]]</f>
        <v>6609104.292100939</v>
      </c>
      <c r="P4987" s="3">
        <f>+Tabella2026[[#This Row],[POPOLAZIONE PER DIFFERENZA ]]/SUM(Tabella2026[[POPOLAZIONE PER DIFFERENZA ]])</f>
        <v>5.8634790602567457E-5</v>
      </c>
      <c r="Q4987" s="3">
        <f>+Tabella2026[[#This Row],[INCIDENZA POPOLAZIONE PER DIFFERENZA]]*(PLAFOND-SUM(Tabella2026[CONTRIBUTO SULLA BASE DELLA POPOLAZIONE]))</f>
        <v>17262.038377302979</v>
      </c>
      <c r="R4987" s="3">
        <f>+Tabella2026[[#This Row],[CONTRIBUTO SULLA BASE DELLA POPOLAZIONE]]+Tabella2026[[#This Row],[CONTRIBUTO SULLA BASE DEL REDDITO]]</f>
        <v>24768.927907073405</v>
      </c>
      <c r="S4987" s="3">
        <f>+Tabella2026[[#This Row],[CONTRIBUTO TOTALE]]/(PLAFOND/N_TESSERE)</f>
        <v>49.537855814146809</v>
      </c>
      <c r="T4987" s="3">
        <f>+MAX(CEILING(Tabella2026[[#This Row],[preDEF1]],1),1)</f>
        <v>50</v>
      </c>
      <c r="U4987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4987" s="21">
        <f>+Tabella2026[[#This Row],[DEF - n. card]]*(PLAFOND/N_TESSERE)</f>
        <v>25000</v>
      </c>
      <c r="W4987" s="18"/>
    </row>
    <row r="4988" spans="2:23" x14ac:dyDescent="0.25">
      <c r="B4988" s="1" t="s">
        <v>10042</v>
      </c>
      <c r="C4988" s="2">
        <v>93026</v>
      </c>
      <c r="D4988" s="1" t="s">
        <v>10043</v>
      </c>
      <c r="E4988" s="1" t="s">
        <v>48</v>
      </c>
      <c r="F4988" s="1" t="s">
        <v>300</v>
      </c>
      <c r="G4988" s="1" t="s">
        <v>4778</v>
      </c>
      <c r="H4988" s="1" t="s">
        <v>15835</v>
      </c>
      <c r="I4988" s="5">
        <v>1503</v>
      </c>
      <c r="J4988" s="5">
        <v>29599791</v>
      </c>
      <c r="K4988" s="3">
        <f>+Tabella2026[[#This Row],[POP_2024]]/SUM(Tabella2026[POP_2024])</f>
        <v>2.5499010373737111E-5</v>
      </c>
      <c r="L4988" s="3">
        <f>+Tabella2026[[#This Row],[INCIDENZA POPOLAZIONE]]*(PLAFOND/2)</f>
        <v>7506.8895297704257</v>
      </c>
      <c r="M4988" s="3">
        <f>+IFERROR(Tabella2026[[#This Row],[reddito_2024]]/Tabella2026[[#This Row],[POP_2024]],"")</f>
        <v>19693.806387225548</v>
      </c>
      <c r="N4988" s="3">
        <f>+IF(Tabella2026[[#This Row],[REDDITO COMPLESSIVO PROCAPITE]]&lt;media_aggr_reddito_pc,(media_aggr_reddito_pc-Tabella2026[[#This Row],[REDDITO COMPLESSIVO PROCAPITE]]),0)</f>
        <v>0</v>
      </c>
      <c r="O4988" s="3">
        <f>+Tabella2026[[#This Row],[DIFFERENZA REDDITO INFERIORE ALLA MEDIA DALLA MEDIA]]*Tabella2026[[#This Row],[POP_2024]]</f>
        <v>0</v>
      </c>
      <c r="P4988" s="3">
        <f>+Tabella2026[[#This Row],[POPOLAZIONE PER DIFFERENZA ]]/SUM(Tabella2026[[POPOLAZIONE PER DIFFERENZA ]])</f>
        <v>0</v>
      </c>
      <c r="Q4988" s="3">
        <f>+Tabella2026[[#This Row],[INCIDENZA POPOLAZIONE PER DIFFERENZA]]*(PLAFOND-SUM(Tabella2026[CONTRIBUTO SULLA BASE DELLA POPOLAZIONE]))</f>
        <v>0</v>
      </c>
      <c r="R4988" s="3">
        <f>+Tabella2026[[#This Row],[CONTRIBUTO SULLA BASE DELLA POPOLAZIONE]]+Tabella2026[[#This Row],[CONTRIBUTO SULLA BASE DEL REDDITO]]</f>
        <v>7506.8895297704257</v>
      </c>
      <c r="S4988" s="3">
        <f>+Tabella2026[[#This Row],[CONTRIBUTO TOTALE]]/(PLAFOND/N_TESSERE)</f>
        <v>15.013779059540852</v>
      </c>
      <c r="T4988" s="3">
        <f>+MAX(CEILING(Tabella2026[[#This Row],[preDEF1]],1),1)</f>
        <v>16</v>
      </c>
      <c r="U4988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88" s="21">
        <f>+Tabella2026[[#This Row],[DEF - n. card]]*(PLAFOND/N_TESSERE)</f>
        <v>8000</v>
      </c>
      <c r="W4988" s="18"/>
    </row>
    <row r="4989" spans="2:23" x14ac:dyDescent="0.25">
      <c r="B4989" s="1" t="s">
        <v>9882</v>
      </c>
      <c r="C4989" s="2">
        <v>71062</v>
      </c>
      <c r="D4989" s="1" t="s">
        <v>9883</v>
      </c>
      <c r="E4989" s="1" t="s">
        <v>33</v>
      </c>
      <c r="F4989" s="1" t="s">
        <v>78</v>
      </c>
      <c r="G4989" s="1" t="s">
        <v>4778</v>
      </c>
      <c r="H4989" s="1" t="s">
        <v>15836</v>
      </c>
      <c r="I4989" s="5">
        <v>1503</v>
      </c>
      <c r="J4989" s="5">
        <v>19660595</v>
      </c>
      <c r="K4989" s="3">
        <f>+Tabella2026[[#This Row],[POP_2024]]/SUM(Tabella2026[POP_2024])</f>
        <v>2.5499010373737111E-5</v>
      </c>
      <c r="L4989" s="3">
        <f>+Tabella2026[[#This Row],[INCIDENZA POPOLAZIONE]]*(PLAFOND/2)</f>
        <v>7506.8895297704257</v>
      </c>
      <c r="M4989" s="3">
        <f>+IFERROR(Tabella2026[[#This Row],[reddito_2024]]/Tabella2026[[#This Row],[POP_2024]],"")</f>
        <v>13080.901530272788</v>
      </c>
      <c r="N4989" s="3">
        <f>+IF(Tabella2026[[#This Row],[REDDITO COMPLESSIVO PROCAPITE]]&lt;media_aggr_reddito_pc,(media_aggr_reddito_pc-Tabella2026[[#This Row],[REDDITO COMPLESSIVO PROCAPITE]]),0)</f>
        <v>4744.1645323359535</v>
      </c>
      <c r="O4989" s="3">
        <f>+Tabella2026[[#This Row],[DIFFERENZA REDDITO INFERIORE ALLA MEDIA DALLA MEDIA]]*Tabella2026[[#This Row],[POP_2024]]</f>
        <v>7130479.292100938</v>
      </c>
      <c r="P4989" s="3">
        <f>+Tabella2026[[#This Row],[POPOLAZIONE PER DIFFERENZA ]]/SUM(Tabella2026[[POPOLAZIONE PER DIFFERENZA ]])</f>
        <v>6.3260336304267313E-5</v>
      </c>
      <c r="Q4989" s="3">
        <f>+Tabella2026[[#This Row],[INCIDENZA POPOLAZIONE PER DIFFERENZA]]*(PLAFOND-SUM(Tabella2026[CONTRIBUTO SULLA BASE DELLA POPOLAZIONE]))</f>
        <v>18623.795562724143</v>
      </c>
      <c r="R4989" s="3">
        <f>+Tabella2026[[#This Row],[CONTRIBUTO SULLA BASE DELLA POPOLAZIONE]]+Tabella2026[[#This Row],[CONTRIBUTO SULLA BASE DEL REDDITO]]</f>
        <v>26130.685092494568</v>
      </c>
      <c r="S4989" s="3">
        <f>+Tabella2026[[#This Row],[CONTRIBUTO TOTALE]]/(PLAFOND/N_TESSERE)</f>
        <v>52.26137018498914</v>
      </c>
      <c r="T4989" s="3">
        <f>+MAX(CEILING(Tabella2026[[#This Row],[preDEF1]],1),1)</f>
        <v>53</v>
      </c>
      <c r="U4989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4989" s="21">
        <f>+Tabella2026[[#This Row],[DEF - n. card]]*(PLAFOND/N_TESSERE)</f>
        <v>26500</v>
      </c>
      <c r="W4989" s="18"/>
    </row>
    <row r="4990" spans="2:23" x14ac:dyDescent="0.25">
      <c r="B4990" s="1" t="s">
        <v>10246</v>
      </c>
      <c r="C4990" s="2">
        <v>23079</v>
      </c>
      <c r="D4990" s="1" t="s">
        <v>10247</v>
      </c>
      <c r="E4990" s="1" t="s">
        <v>38</v>
      </c>
      <c r="F4990" s="1" t="s">
        <v>37</v>
      </c>
      <c r="G4990" s="1" t="s">
        <v>4778</v>
      </c>
      <c r="H4990" s="1" t="s">
        <v>15835</v>
      </c>
      <c r="I4990" s="5">
        <v>1500</v>
      </c>
      <c r="J4990" s="5">
        <v>30957276</v>
      </c>
      <c r="K4990" s="3">
        <f>+Tabella2026[[#This Row],[POP_2024]]/SUM(Tabella2026[POP_2024])</f>
        <v>2.5448114145446219E-5</v>
      </c>
      <c r="L4990" s="3">
        <f>+Tabella2026[[#This Row],[INCIDENZA POPOLAZIONE]]*(PLAFOND/2)</f>
        <v>7491.9057183337582</v>
      </c>
      <c r="M4990" s="3">
        <f>+IFERROR(Tabella2026[[#This Row],[reddito_2024]]/Tabella2026[[#This Row],[POP_2024]],"")</f>
        <v>20638.184000000001</v>
      </c>
      <c r="N4990" s="3">
        <f>+IF(Tabella2026[[#This Row],[REDDITO COMPLESSIVO PROCAPITE]]&lt;media_aggr_reddito_pc,(media_aggr_reddito_pc-Tabella2026[[#This Row],[REDDITO COMPLESSIVO PROCAPITE]]),0)</f>
        <v>0</v>
      </c>
      <c r="O4990" s="3">
        <f>+Tabella2026[[#This Row],[DIFFERENZA REDDITO INFERIORE ALLA MEDIA DALLA MEDIA]]*Tabella2026[[#This Row],[POP_2024]]</f>
        <v>0</v>
      </c>
      <c r="P4990" s="3">
        <f>+Tabella2026[[#This Row],[POPOLAZIONE PER DIFFERENZA ]]/SUM(Tabella2026[[POPOLAZIONE PER DIFFERENZA ]])</f>
        <v>0</v>
      </c>
      <c r="Q4990" s="3">
        <f>+Tabella2026[[#This Row],[INCIDENZA POPOLAZIONE PER DIFFERENZA]]*(PLAFOND-SUM(Tabella2026[CONTRIBUTO SULLA BASE DELLA POPOLAZIONE]))</f>
        <v>0</v>
      </c>
      <c r="R4990" s="3">
        <f>+Tabella2026[[#This Row],[CONTRIBUTO SULLA BASE DELLA POPOLAZIONE]]+Tabella2026[[#This Row],[CONTRIBUTO SULLA BASE DEL REDDITO]]</f>
        <v>7491.9057183337582</v>
      </c>
      <c r="S4990" s="3">
        <f>+Tabella2026[[#This Row],[CONTRIBUTO TOTALE]]/(PLAFOND/N_TESSERE)</f>
        <v>14.983811436667516</v>
      </c>
      <c r="T4990" s="3">
        <f>+MAX(CEILING(Tabella2026[[#This Row],[preDEF1]],1),1)</f>
        <v>15</v>
      </c>
      <c r="U499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4990" s="21">
        <f>+Tabella2026[[#This Row],[DEF - n. card]]*(PLAFOND/N_TESSERE)</f>
        <v>7500</v>
      </c>
      <c r="W4990" s="18"/>
    </row>
    <row r="4991" spans="2:23" x14ac:dyDescent="0.25">
      <c r="B4991" s="1" t="s">
        <v>9978</v>
      </c>
      <c r="C4991" s="2">
        <v>1061</v>
      </c>
      <c r="D4991" s="1" t="s">
        <v>9979</v>
      </c>
      <c r="E4991" s="1" t="s">
        <v>18</v>
      </c>
      <c r="F4991" s="1" t="s">
        <v>17</v>
      </c>
      <c r="G4991" s="1" t="s">
        <v>4778</v>
      </c>
      <c r="H4991" s="1" t="s">
        <v>15835</v>
      </c>
      <c r="I4991" s="5">
        <v>1499</v>
      </c>
      <c r="J4991" s="5">
        <v>31198200</v>
      </c>
      <c r="K4991" s="3">
        <f>+Tabella2026[[#This Row],[POP_2024]]/SUM(Tabella2026[POP_2024])</f>
        <v>2.5431148736015923E-5</v>
      </c>
      <c r="L4991" s="3">
        <f>+Tabella2026[[#This Row],[INCIDENZA POPOLAZIONE]]*(PLAFOND/2)</f>
        <v>7486.9111145215356</v>
      </c>
      <c r="M4991" s="3">
        <f>+IFERROR(Tabella2026[[#This Row],[reddito_2024]]/Tabella2026[[#This Row],[POP_2024]],"")</f>
        <v>20812.675116744496</v>
      </c>
      <c r="N4991" s="3">
        <f>+IF(Tabella2026[[#This Row],[REDDITO COMPLESSIVO PROCAPITE]]&lt;media_aggr_reddito_pc,(media_aggr_reddito_pc-Tabella2026[[#This Row],[REDDITO COMPLESSIVO PROCAPITE]]),0)</f>
        <v>0</v>
      </c>
      <c r="O4991" s="3">
        <f>+Tabella2026[[#This Row],[DIFFERENZA REDDITO INFERIORE ALLA MEDIA DALLA MEDIA]]*Tabella2026[[#This Row],[POP_2024]]</f>
        <v>0</v>
      </c>
      <c r="P4991" s="3">
        <f>+Tabella2026[[#This Row],[POPOLAZIONE PER DIFFERENZA ]]/SUM(Tabella2026[[POPOLAZIONE PER DIFFERENZA ]])</f>
        <v>0</v>
      </c>
      <c r="Q4991" s="3">
        <f>+Tabella2026[[#This Row],[INCIDENZA POPOLAZIONE PER DIFFERENZA]]*(PLAFOND-SUM(Tabella2026[CONTRIBUTO SULLA BASE DELLA POPOLAZIONE]))</f>
        <v>0</v>
      </c>
      <c r="R4991" s="3">
        <f>+Tabella2026[[#This Row],[CONTRIBUTO SULLA BASE DELLA POPOLAZIONE]]+Tabella2026[[#This Row],[CONTRIBUTO SULLA BASE DEL REDDITO]]</f>
        <v>7486.9111145215356</v>
      </c>
      <c r="S4991" s="3">
        <f>+Tabella2026[[#This Row],[CONTRIBUTO TOTALE]]/(PLAFOND/N_TESSERE)</f>
        <v>14.973822229043071</v>
      </c>
      <c r="T4991" s="3">
        <f>+MAX(CEILING(Tabella2026[[#This Row],[preDEF1]],1),1)</f>
        <v>15</v>
      </c>
      <c r="U4991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4991" s="21">
        <f>+Tabella2026[[#This Row],[DEF - n. card]]*(PLAFOND/N_TESSERE)</f>
        <v>7500</v>
      </c>
      <c r="W4991" s="18"/>
    </row>
    <row r="4992" spans="2:23" x14ac:dyDescent="0.25">
      <c r="B4992" s="1" t="s">
        <v>9892</v>
      </c>
      <c r="C4992" s="2">
        <v>1076</v>
      </c>
      <c r="D4992" s="1" t="s">
        <v>9893</v>
      </c>
      <c r="E4992" s="1" t="s">
        <v>18</v>
      </c>
      <c r="F4992" s="1" t="s">
        <v>17</v>
      </c>
      <c r="G4992" s="1" t="s">
        <v>4778</v>
      </c>
      <c r="H4992" s="1" t="s">
        <v>15835</v>
      </c>
      <c r="I4992" s="5">
        <v>1499</v>
      </c>
      <c r="J4992" s="5">
        <v>29435693</v>
      </c>
      <c r="K4992" s="3">
        <f>+Tabella2026[[#This Row],[POP_2024]]/SUM(Tabella2026[POP_2024])</f>
        <v>2.5431148736015923E-5</v>
      </c>
      <c r="L4992" s="3">
        <f>+Tabella2026[[#This Row],[INCIDENZA POPOLAZIONE]]*(PLAFOND/2)</f>
        <v>7486.9111145215356</v>
      </c>
      <c r="M4992" s="3">
        <f>+IFERROR(Tabella2026[[#This Row],[reddito_2024]]/Tabella2026[[#This Row],[POP_2024]],"")</f>
        <v>19636.886591060706</v>
      </c>
      <c r="N4992" s="3">
        <f>+IF(Tabella2026[[#This Row],[REDDITO COMPLESSIVO PROCAPITE]]&lt;media_aggr_reddito_pc,(media_aggr_reddito_pc-Tabella2026[[#This Row],[REDDITO COMPLESSIVO PROCAPITE]]),0)</f>
        <v>0</v>
      </c>
      <c r="O4992" s="3">
        <f>+Tabella2026[[#This Row],[DIFFERENZA REDDITO INFERIORE ALLA MEDIA DALLA MEDIA]]*Tabella2026[[#This Row],[POP_2024]]</f>
        <v>0</v>
      </c>
      <c r="P4992" s="3">
        <f>+Tabella2026[[#This Row],[POPOLAZIONE PER DIFFERENZA ]]/SUM(Tabella2026[[POPOLAZIONE PER DIFFERENZA ]])</f>
        <v>0</v>
      </c>
      <c r="Q4992" s="3">
        <f>+Tabella2026[[#This Row],[INCIDENZA POPOLAZIONE PER DIFFERENZA]]*(PLAFOND-SUM(Tabella2026[CONTRIBUTO SULLA BASE DELLA POPOLAZIONE]))</f>
        <v>0</v>
      </c>
      <c r="R4992" s="3">
        <f>+Tabella2026[[#This Row],[CONTRIBUTO SULLA BASE DELLA POPOLAZIONE]]+Tabella2026[[#This Row],[CONTRIBUTO SULLA BASE DEL REDDITO]]</f>
        <v>7486.9111145215356</v>
      </c>
      <c r="S4992" s="3">
        <f>+Tabella2026[[#This Row],[CONTRIBUTO TOTALE]]/(PLAFOND/N_TESSERE)</f>
        <v>14.973822229043071</v>
      </c>
      <c r="T4992" s="3">
        <f>+MAX(CEILING(Tabella2026[[#This Row],[preDEF1]],1),1)</f>
        <v>15</v>
      </c>
      <c r="U4992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4992" s="21">
        <f>+Tabella2026[[#This Row],[DEF - n. card]]*(PLAFOND/N_TESSERE)</f>
        <v>7500</v>
      </c>
      <c r="W4992" s="18"/>
    </row>
    <row r="4993" spans="2:23" x14ac:dyDescent="0.25">
      <c r="B4993" s="1" t="s">
        <v>10124</v>
      </c>
      <c r="C4993" s="2">
        <v>22011</v>
      </c>
      <c r="D4993" s="1" t="s">
        <v>10125</v>
      </c>
      <c r="E4993" s="1" t="s">
        <v>99</v>
      </c>
      <c r="F4993" s="1" t="s">
        <v>98</v>
      </c>
      <c r="G4993" s="1" t="s">
        <v>4778</v>
      </c>
      <c r="H4993" s="1" t="s">
        <v>15835</v>
      </c>
      <c r="I4993" s="5">
        <v>1498</v>
      </c>
      <c r="J4993" s="5">
        <v>30428205</v>
      </c>
      <c r="K4993" s="3">
        <f>+Tabella2026[[#This Row],[POP_2024]]/SUM(Tabella2026[POP_2024])</f>
        <v>2.5414183326585623E-5</v>
      </c>
      <c r="L4993" s="3">
        <f>+Tabella2026[[#This Row],[INCIDENZA POPOLAZIONE]]*(PLAFOND/2)</f>
        <v>7481.9165107093122</v>
      </c>
      <c r="M4993" s="3">
        <f>+IFERROR(Tabella2026[[#This Row],[reddito_2024]]/Tabella2026[[#This Row],[POP_2024]],"")</f>
        <v>20312.553404539387</v>
      </c>
      <c r="N4993" s="3">
        <f>+IF(Tabella2026[[#This Row],[REDDITO COMPLESSIVO PROCAPITE]]&lt;media_aggr_reddito_pc,(media_aggr_reddito_pc-Tabella2026[[#This Row],[REDDITO COMPLESSIVO PROCAPITE]]),0)</f>
        <v>0</v>
      </c>
      <c r="O4993" s="3">
        <f>+Tabella2026[[#This Row],[DIFFERENZA REDDITO INFERIORE ALLA MEDIA DALLA MEDIA]]*Tabella2026[[#This Row],[POP_2024]]</f>
        <v>0</v>
      </c>
      <c r="P4993" s="3">
        <f>+Tabella2026[[#This Row],[POPOLAZIONE PER DIFFERENZA ]]/SUM(Tabella2026[[POPOLAZIONE PER DIFFERENZA ]])</f>
        <v>0</v>
      </c>
      <c r="Q4993" s="3">
        <f>+Tabella2026[[#This Row],[INCIDENZA POPOLAZIONE PER DIFFERENZA]]*(PLAFOND-SUM(Tabella2026[CONTRIBUTO SULLA BASE DELLA POPOLAZIONE]))</f>
        <v>0</v>
      </c>
      <c r="R4993" s="3">
        <f>+Tabella2026[[#This Row],[CONTRIBUTO SULLA BASE DELLA POPOLAZIONE]]+Tabella2026[[#This Row],[CONTRIBUTO SULLA BASE DEL REDDITO]]</f>
        <v>7481.9165107093122</v>
      </c>
      <c r="S4993" s="3">
        <f>+Tabella2026[[#This Row],[CONTRIBUTO TOTALE]]/(PLAFOND/N_TESSERE)</f>
        <v>14.963833021418624</v>
      </c>
      <c r="T4993" s="3">
        <f>+MAX(CEILING(Tabella2026[[#This Row],[preDEF1]],1),1)</f>
        <v>15</v>
      </c>
      <c r="U4993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4993" s="21">
        <f>+Tabella2026[[#This Row],[DEF - n. card]]*(PLAFOND/N_TESSERE)</f>
        <v>7500</v>
      </c>
      <c r="W4993" s="18"/>
    </row>
    <row r="4994" spans="2:23" x14ac:dyDescent="0.25">
      <c r="B4994" s="1" t="s">
        <v>10036</v>
      </c>
      <c r="C4994" s="2">
        <v>31020</v>
      </c>
      <c r="D4994" s="1" t="s">
        <v>10037</v>
      </c>
      <c r="E4994" s="1" t="s">
        <v>48</v>
      </c>
      <c r="F4994" s="1" t="s">
        <v>562</v>
      </c>
      <c r="G4994" s="1" t="s">
        <v>4778</v>
      </c>
      <c r="H4994" s="1" t="s">
        <v>15835</v>
      </c>
      <c r="I4994" s="5">
        <v>1496</v>
      </c>
      <c r="J4994" s="5">
        <v>31662951</v>
      </c>
      <c r="K4994" s="3">
        <f>+Tabella2026[[#This Row],[POP_2024]]/SUM(Tabella2026[POP_2024])</f>
        <v>2.538025250772503E-5</v>
      </c>
      <c r="L4994" s="3">
        <f>+Tabella2026[[#This Row],[INCIDENZA POPOLAZIONE]]*(PLAFOND/2)</f>
        <v>7471.9273030848681</v>
      </c>
      <c r="M4994" s="3">
        <f>+IFERROR(Tabella2026[[#This Row],[reddito_2024]]/Tabella2026[[#This Row],[POP_2024]],"")</f>
        <v>21165.074197860962</v>
      </c>
      <c r="N4994" s="3">
        <f>+IF(Tabella2026[[#This Row],[REDDITO COMPLESSIVO PROCAPITE]]&lt;media_aggr_reddito_pc,(media_aggr_reddito_pc-Tabella2026[[#This Row],[REDDITO COMPLESSIVO PROCAPITE]]),0)</f>
        <v>0</v>
      </c>
      <c r="O4994" s="3">
        <f>+Tabella2026[[#This Row],[DIFFERENZA REDDITO INFERIORE ALLA MEDIA DALLA MEDIA]]*Tabella2026[[#This Row],[POP_2024]]</f>
        <v>0</v>
      </c>
      <c r="P4994" s="3">
        <f>+Tabella2026[[#This Row],[POPOLAZIONE PER DIFFERENZA ]]/SUM(Tabella2026[[POPOLAZIONE PER DIFFERENZA ]])</f>
        <v>0</v>
      </c>
      <c r="Q4994" s="3">
        <f>+Tabella2026[[#This Row],[INCIDENZA POPOLAZIONE PER DIFFERENZA]]*(PLAFOND-SUM(Tabella2026[CONTRIBUTO SULLA BASE DELLA POPOLAZIONE]))</f>
        <v>0</v>
      </c>
      <c r="R4994" s="3">
        <f>+Tabella2026[[#This Row],[CONTRIBUTO SULLA BASE DELLA POPOLAZIONE]]+Tabella2026[[#This Row],[CONTRIBUTO SULLA BASE DEL REDDITO]]</f>
        <v>7471.9273030848681</v>
      </c>
      <c r="S4994" s="3">
        <f>+Tabella2026[[#This Row],[CONTRIBUTO TOTALE]]/(PLAFOND/N_TESSERE)</f>
        <v>14.943854606169737</v>
      </c>
      <c r="T4994" s="3">
        <f>+MAX(CEILING(Tabella2026[[#This Row],[preDEF1]],1),1)</f>
        <v>15</v>
      </c>
      <c r="U4994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4994" s="21">
        <f>+Tabella2026[[#This Row],[DEF - n. card]]*(PLAFOND/N_TESSERE)</f>
        <v>7500</v>
      </c>
      <c r="W4994" s="18"/>
    </row>
    <row r="4995" spans="2:23" x14ac:dyDescent="0.25">
      <c r="B4995" s="1" t="s">
        <v>10144</v>
      </c>
      <c r="C4995" s="2">
        <v>22203</v>
      </c>
      <c r="D4995" s="1" t="s">
        <v>10145</v>
      </c>
      <c r="E4995" s="1" t="s">
        <v>99</v>
      </c>
      <c r="F4995" s="1" t="s">
        <v>98</v>
      </c>
      <c r="G4995" s="1" t="s">
        <v>4778</v>
      </c>
      <c r="H4995" s="1" t="s">
        <v>15835</v>
      </c>
      <c r="I4995" s="5">
        <v>1495</v>
      </c>
      <c r="J4995" s="5">
        <v>31247687</v>
      </c>
      <c r="K4995" s="3">
        <f>+Tabella2026[[#This Row],[POP_2024]]/SUM(Tabella2026[POP_2024])</f>
        <v>2.5363287098294731E-5</v>
      </c>
      <c r="L4995" s="3">
        <f>+Tabella2026[[#This Row],[INCIDENZA POPOLAZIONE]]*(PLAFOND/2)</f>
        <v>7466.9326992726446</v>
      </c>
      <c r="M4995" s="3">
        <f>+IFERROR(Tabella2026[[#This Row],[reddito_2024]]/Tabella2026[[#This Row],[POP_2024]],"")</f>
        <v>20901.46287625418</v>
      </c>
      <c r="N4995" s="3">
        <f>+IF(Tabella2026[[#This Row],[REDDITO COMPLESSIVO PROCAPITE]]&lt;media_aggr_reddito_pc,(media_aggr_reddito_pc-Tabella2026[[#This Row],[REDDITO COMPLESSIVO PROCAPITE]]),0)</f>
        <v>0</v>
      </c>
      <c r="O4995" s="3">
        <f>+Tabella2026[[#This Row],[DIFFERENZA REDDITO INFERIORE ALLA MEDIA DALLA MEDIA]]*Tabella2026[[#This Row],[POP_2024]]</f>
        <v>0</v>
      </c>
      <c r="P4995" s="3">
        <f>+Tabella2026[[#This Row],[POPOLAZIONE PER DIFFERENZA ]]/SUM(Tabella2026[[POPOLAZIONE PER DIFFERENZA ]])</f>
        <v>0</v>
      </c>
      <c r="Q4995" s="3">
        <f>+Tabella2026[[#This Row],[INCIDENZA POPOLAZIONE PER DIFFERENZA]]*(PLAFOND-SUM(Tabella2026[CONTRIBUTO SULLA BASE DELLA POPOLAZIONE]))</f>
        <v>0</v>
      </c>
      <c r="R4995" s="3">
        <f>+Tabella2026[[#This Row],[CONTRIBUTO SULLA BASE DELLA POPOLAZIONE]]+Tabella2026[[#This Row],[CONTRIBUTO SULLA BASE DEL REDDITO]]</f>
        <v>7466.9326992726446</v>
      </c>
      <c r="S4995" s="3">
        <f>+Tabella2026[[#This Row],[CONTRIBUTO TOTALE]]/(PLAFOND/N_TESSERE)</f>
        <v>14.93386539854529</v>
      </c>
      <c r="T4995" s="3">
        <f>+MAX(CEILING(Tabella2026[[#This Row],[preDEF1]],1),1)</f>
        <v>15</v>
      </c>
      <c r="U4995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4995" s="21">
        <f>+Tabella2026[[#This Row],[DEF - n. card]]*(PLAFOND/N_TESSERE)</f>
        <v>7500</v>
      </c>
      <c r="W4995" s="18"/>
    </row>
    <row r="4996" spans="2:23" x14ac:dyDescent="0.25">
      <c r="B4996" s="1" t="s">
        <v>10198</v>
      </c>
      <c r="C4996" s="2">
        <v>18077</v>
      </c>
      <c r="D4996" s="1" t="s">
        <v>10199</v>
      </c>
      <c r="E4996" s="1" t="s">
        <v>12</v>
      </c>
      <c r="F4996" s="1" t="s">
        <v>195</v>
      </c>
      <c r="G4996" s="1" t="s">
        <v>4778</v>
      </c>
      <c r="H4996" s="1" t="s">
        <v>15835</v>
      </c>
      <c r="I4996" s="5">
        <v>1494</v>
      </c>
      <c r="J4996" s="5">
        <v>28368117</v>
      </c>
      <c r="K4996" s="3">
        <f>+Tabella2026[[#This Row],[POP_2024]]/SUM(Tabella2026[POP_2024])</f>
        <v>2.5346321688864434E-5</v>
      </c>
      <c r="L4996" s="3">
        <f>+Tabella2026[[#This Row],[INCIDENZA POPOLAZIONE]]*(PLAFOND/2)</f>
        <v>7461.938095460423</v>
      </c>
      <c r="M4996" s="3">
        <f>+IFERROR(Tabella2026[[#This Row],[reddito_2024]]/Tabella2026[[#This Row],[POP_2024]],"")</f>
        <v>18988.030120481926</v>
      </c>
      <c r="N4996" s="3">
        <f>+IF(Tabella2026[[#This Row],[REDDITO COMPLESSIVO PROCAPITE]]&lt;media_aggr_reddito_pc,(media_aggr_reddito_pc-Tabella2026[[#This Row],[REDDITO COMPLESSIVO PROCAPITE]]),0)</f>
        <v>0</v>
      </c>
      <c r="O4996" s="3">
        <f>+Tabella2026[[#This Row],[DIFFERENZA REDDITO INFERIORE ALLA MEDIA DALLA MEDIA]]*Tabella2026[[#This Row],[POP_2024]]</f>
        <v>0</v>
      </c>
      <c r="P4996" s="3">
        <f>+Tabella2026[[#This Row],[POPOLAZIONE PER DIFFERENZA ]]/SUM(Tabella2026[[POPOLAZIONE PER DIFFERENZA ]])</f>
        <v>0</v>
      </c>
      <c r="Q4996" s="3">
        <f>+Tabella2026[[#This Row],[INCIDENZA POPOLAZIONE PER DIFFERENZA]]*(PLAFOND-SUM(Tabella2026[CONTRIBUTO SULLA BASE DELLA POPOLAZIONE]))</f>
        <v>0</v>
      </c>
      <c r="R4996" s="3">
        <f>+Tabella2026[[#This Row],[CONTRIBUTO SULLA BASE DELLA POPOLAZIONE]]+Tabella2026[[#This Row],[CONTRIBUTO SULLA BASE DEL REDDITO]]</f>
        <v>7461.938095460423</v>
      </c>
      <c r="S4996" s="3">
        <f>+Tabella2026[[#This Row],[CONTRIBUTO TOTALE]]/(PLAFOND/N_TESSERE)</f>
        <v>14.923876190920845</v>
      </c>
      <c r="T4996" s="3">
        <f>+MAX(CEILING(Tabella2026[[#This Row],[preDEF1]],1),1)</f>
        <v>15</v>
      </c>
      <c r="U4996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4996" s="21">
        <f>+Tabella2026[[#This Row],[DEF - n. card]]*(PLAFOND/N_TESSERE)</f>
        <v>7500</v>
      </c>
      <c r="W4996" s="18"/>
    </row>
    <row r="4997" spans="2:23" x14ac:dyDescent="0.25">
      <c r="B4997" s="1" t="s">
        <v>10080</v>
      </c>
      <c r="C4997" s="2">
        <v>1039</v>
      </c>
      <c r="D4997" s="1" t="s">
        <v>10081</v>
      </c>
      <c r="E4997" s="1" t="s">
        <v>18</v>
      </c>
      <c r="F4997" s="1" t="s">
        <v>17</v>
      </c>
      <c r="G4997" s="1" t="s">
        <v>4778</v>
      </c>
      <c r="H4997" s="1" t="s">
        <v>15835</v>
      </c>
      <c r="I4997" s="5">
        <v>1493</v>
      </c>
      <c r="J4997" s="5">
        <v>25572504</v>
      </c>
      <c r="K4997" s="3">
        <f>+Tabella2026[[#This Row],[POP_2024]]/SUM(Tabella2026[POP_2024])</f>
        <v>2.5329356279434138E-5</v>
      </c>
      <c r="L4997" s="3">
        <f>+Tabella2026[[#This Row],[INCIDENZA POPOLAZIONE]]*(PLAFOND/2)</f>
        <v>7456.9434916482005</v>
      </c>
      <c r="M4997" s="3">
        <f>+IFERROR(Tabella2026[[#This Row],[reddito_2024]]/Tabella2026[[#This Row],[POP_2024]],"")</f>
        <v>17128.267916945748</v>
      </c>
      <c r="N4997" s="3">
        <f>+IF(Tabella2026[[#This Row],[REDDITO COMPLESSIVO PROCAPITE]]&lt;media_aggr_reddito_pc,(media_aggr_reddito_pc-Tabella2026[[#This Row],[REDDITO COMPLESSIVO PROCAPITE]]),0)</f>
        <v>696.79814566299319</v>
      </c>
      <c r="O4997" s="3">
        <f>+Tabella2026[[#This Row],[DIFFERENZA REDDITO INFERIORE ALLA MEDIA DALLA MEDIA]]*Tabella2026[[#This Row],[POP_2024]]</f>
        <v>1040319.6314748488</v>
      </c>
      <c r="P4997" s="3">
        <f>+Tabella2026[[#This Row],[POPOLAZIONE PER DIFFERENZA ]]/SUM(Tabella2026[[POPOLAZIONE PER DIFFERENZA ]])</f>
        <v>9.2295296087508457E-6</v>
      </c>
      <c r="Q4997" s="3">
        <f>+Tabella2026[[#This Row],[INCIDENZA POPOLAZIONE PER DIFFERENZA]]*(PLAFOND-SUM(Tabella2026[CONTRIBUTO SULLA BASE DELLA POPOLAZIONE]))</f>
        <v>2717.1665946690532</v>
      </c>
      <c r="R4997" s="3">
        <f>+Tabella2026[[#This Row],[CONTRIBUTO SULLA BASE DELLA POPOLAZIONE]]+Tabella2026[[#This Row],[CONTRIBUTO SULLA BASE DEL REDDITO]]</f>
        <v>10174.110086317254</v>
      </c>
      <c r="S4997" s="3">
        <f>+Tabella2026[[#This Row],[CONTRIBUTO TOTALE]]/(PLAFOND/N_TESSERE)</f>
        <v>20.348220172634509</v>
      </c>
      <c r="T4997" s="3">
        <f>+MAX(CEILING(Tabella2026[[#This Row],[preDEF1]],1),1)</f>
        <v>21</v>
      </c>
      <c r="U4997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997" s="21">
        <f>+Tabella2026[[#This Row],[DEF - n. card]]*(PLAFOND/N_TESSERE)</f>
        <v>10500</v>
      </c>
      <c r="W4997" s="18"/>
    </row>
    <row r="4998" spans="2:23" x14ac:dyDescent="0.25">
      <c r="B4998" s="1" t="s">
        <v>10296</v>
      </c>
      <c r="C4998" s="2">
        <v>78052</v>
      </c>
      <c r="D4998" s="1" t="s">
        <v>10297</v>
      </c>
      <c r="E4998" s="1" t="s">
        <v>61</v>
      </c>
      <c r="F4998" s="1" t="s">
        <v>178</v>
      </c>
      <c r="G4998" s="1" t="s">
        <v>4778</v>
      </c>
      <c r="H4998" s="1" t="s">
        <v>15836</v>
      </c>
      <c r="I4998" s="5">
        <v>1493</v>
      </c>
      <c r="J4998" s="5">
        <v>13977992</v>
      </c>
      <c r="K4998" s="3">
        <f>+Tabella2026[[#This Row],[POP_2024]]/SUM(Tabella2026[POP_2024])</f>
        <v>2.5329356279434138E-5</v>
      </c>
      <c r="L4998" s="3">
        <f>+Tabella2026[[#This Row],[INCIDENZA POPOLAZIONE]]*(PLAFOND/2)</f>
        <v>7456.9434916482005</v>
      </c>
      <c r="M4998" s="3">
        <f>+IFERROR(Tabella2026[[#This Row],[reddito_2024]]/Tabella2026[[#This Row],[POP_2024]],"")</f>
        <v>9362.3523107836572</v>
      </c>
      <c r="N4998" s="3">
        <f>+IF(Tabella2026[[#This Row],[REDDITO COMPLESSIVO PROCAPITE]]&lt;media_aggr_reddito_pc,(media_aggr_reddito_pc-Tabella2026[[#This Row],[REDDITO COMPLESSIVO PROCAPITE]]),0)</f>
        <v>8462.7137518250838</v>
      </c>
      <c r="O4998" s="3">
        <f>+Tabella2026[[#This Row],[DIFFERENZA REDDITO INFERIORE ALLA MEDIA DALLA MEDIA]]*Tabella2026[[#This Row],[POP_2024]]</f>
        <v>12634831.631474851</v>
      </c>
      <c r="P4998" s="3">
        <f>+Tabella2026[[#This Row],[POPOLAZIONE PER DIFFERENZA ]]/SUM(Tabella2026[[POPOLAZIONE PER DIFFERENZA ]])</f>
        <v>1.1209396527388148E-4</v>
      </c>
      <c r="Q4998" s="3">
        <f>+Tabella2026[[#This Row],[INCIDENZA POPOLAZIONE PER DIFFERENZA]]*(PLAFOND-SUM(Tabella2026[CONTRIBUTO SULLA BASE DELLA POPOLAZIONE]))</f>
        <v>33000.379306156887</v>
      </c>
      <c r="R4998" s="3">
        <f>+Tabella2026[[#This Row],[CONTRIBUTO SULLA BASE DELLA POPOLAZIONE]]+Tabella2026[[#This Row],[CONTRIBUTO SULLA BASE DEL REDDITO]]</f>
        <v>40457.322797805085</v>
      </c>
      <c r="S4998" s="3">
        <f>+Tabella2026[[#This Row],[CONTRIBUTO TOTALE]]/(PLAFOND/N_TESSERE)</f>
        <v>80.914645595610168</v>
      </c>
      <c r="T4998" s="3">
        <f>+MAX(CEILING(Tabella2026[[#This Row],[preDEF1]],1),1)</f>
        <v>81</v>
      </c>
      <c r="U4998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4998" s="21">
        <f>+Tabella2026[[#This Row],[DEF - n. card]]*(PLAFOND/N_TESSERE)</f>
        <v>40500</v>
      </c>
      <c r="W4998" s="18"/>
    </row>
    <row r="4999" spans="2:23" x14ac:dyDescent="0.25">
      <c r="B4999" s="1" t="s">
        <v>10056</v>
      </c>
      <c r="C4999" s="2">
        <v>93030</v>
      </c>
      <c r="D4999" s="1" t="s">
        <v>10057</v>
      </c>
      <c r="E4999" s="1" t="s">
        <v>48</v>
      </c>
      <c r="F4999" s="1" t="s">
        <v>300</v>
      </c>
      <c r="G4999" s="1" t="s">
        <v>4778</v>
      </c>
      <c r="H4999" s="1" t="s">
        <v>15835</v>
      </c>
      <c r="I4999" s="5">
        <v>1493</v>
      </c>
      <c r="J4999" s="5">
        <v>25240558</v>
      </c>
      <c r="K4999" s="3">
        <f>+Tabella2026[[#This Row],[POP_2024]]/SUM(Tabella2026[POP_2024])</f>
        <v>2.5329356279434138E-5</v>
      </c>
      <c r="L4999" s="3">
        <f>+Tabella2026[[#This Row],[INCIDENZA POPOLAZIONE]]*(PLAFOND/2)</f>
        <v>7456.9434916482005</v>
      </c>
      <c r="M4999" s="3">
        <f>+IFERROR(Tabella2026[[#This Row],[reddito_2024]]/Tabella2026[[#This Row],[POP_2024]],"")</f>
        <v>16905.933020763565</v>
      </c>
      <c r="N4999" s="3">
        <f>+IF(Tabella2026[[#This Row],[REDDITO COMPLESSIVO PROCAPITE]]&lt;media_aggr_reddito_pc,(media_aggr_reddito_pc-Tabella2026[[#This Row],[REDDITO COMPLESSIVO PROCAPITE]]),0)</f>
        <v>919.13304184517619</v>
      </c>
      <c r="O4999" s="3">
        <f>+Tabella2026[[#This Row],[DIFFERENZA REDDITO INFERIORE ALLA MEDIA DALLA MEDIA]]*Tabella2026[[#This Row],[POP_2024]]</f>
        <v>1372265.6314748481</v>
      </c>
      <c r="P4999" s="3">
        <f>+Tabella2026[[#This Row],[POPOLAZIONE PER DIFFERENZA ]]/SUM(Tabella2026[[POPOLAZIONE PER DIFFERENZA ]])</f>
        <v>1.2174495120132211E-5</v>
      </c>
      <c r="Q4999" s="3">
        <f>+Tabella2026[[#This Row],[INCIDENZA POPOLAZIONE PER DIFFERENZA]]*(PLAFOND-SUM(Tabella2026[CONTRIBUTO SULLA BASE DELLA POPOLAZIONE]))</f>
        <v>3584.1622324955974</v>
      </c>
      <c r="R4999" s="3">
        <f>+Tabella2026[[#This Row],[CONTRIBUTO SULLA BASE DELLA POPOLAZIONE]]+Tabella2026[[#This Row],[CONTRIBUTO SULLA BASE DEL REDDITO]]</f>
        <v>11041.105724143797</v>
      </c>
      <c r="S4999" s="3">
        <f>+Tabella2026[[#This Row],[CONTRIBUTO TOTALE]]/(PLAFOND/N_TESSERE)</f>
        <v>22.082211448287595</v>
      </c>
      <c r="T4999" s="3">
        <f>+MAX(CEILING(Tabella2026[[#This Row],[preDEF1]],1),1)</f>
        <v>23</v>
      </c>
      <c r="U499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999" s="21">
        <f>+Tabella2026[[#This Row],[DEF - n. card]]*(PLAFOND/N_TESSERE)</f>
        <v>11500</v>
      </c>
      <c r="W4999" s="18"/>
    </row>
    <row r="5000" spans="2:23" x14ac:dyDescent="0.25">
      <c r="B5000" s="1" t="s">
        <v>10032</v>
      </c>
      <c r="C5000" s="2">
        <v>66084</v>
      </c>
      <c r="D5000" s="1" t="s">
        <v>10033</v>
      </c>
      <c r="E5000" s="1" t="s">
        <v>96</v>
      </c>
      <c r="F5000" s="1" t="s">
        <v>201</v>
      </c>
      <c r="G5000" s="1" t="s">
        <v>4778</v>
      </c>
      <c r="H5000" s="1" t="s">
        <v>15836</v>
      </c>
      <c r="I5000" s="5">
        <v>1492</v>
      </c>
      <c r="J5000" s="5">
        <v>20957863</v>
      </c>
      <c r="K5000" s="3">
        <f>+Tabella2026[[#This Row],[POP_2024]]/SUM(Tabella2026[POP_2024])</f>
        <v>2.5312390870003838E-5</v>
      </c>
      <c r="L5000" s="3">
        <f>+Tabella2026[[#This Row],[INCIDENZA POPOLAZIONE]]*(PLAFOND/2)</f>
        <v>7451.9488878359771</v>
      </c>
      <c r="M5000" s="3">
        <f>+IFERROR(Tabella2026[[#This Row],[reddito_2024]]/Tabella2026[[#This Row],[POP_2024]],"")</f>
        <v>14046.825067024129</v>
      </c>
      <c r="N5000" s="3">
        <f>+IF(Tabella2026[[#This Row],[REDDITO COMPLESSIVO PROCAPITE]]&lt;media_aggr_reddito_pc,(media_aggr_reddito_pc-Tabella2026[[#This Row],[REDDITO COMPLESSIVO PROCAPITE]]),0)</f>
        <v>3778.2409955846124</v>
      </c>
      <c r="O5000" s="3">
        <f>+Tabella2026[[#This Row],[DIFFERENZA REDDITO INFERIORE ALLA MEDIA DALLA MEDIA]]*Tabella2026[[#This Row],[POP_2024]]</f>
        <v>5637135.565412242</v>
      </c>
      <c r="P5000" s="3">
        <f>+Tabella2026[[#This Row],[POPOLAZIONE PER DIFFERENZA ]]/SUM(Tabella2026[[POPOLAZIONE PER DIFFERENZA ]])</f>
        <v>5.0011657989915164E-5</v>
      </c>
      <c r="Q5000" s="3">
        <f>+Tabella2026[[#This Row],[INCIDENZA POPOLAZIONE PER DIFFERENZA]]*(PLAFOND-SUM(Tabella2026[CONTRIBUTO SULLA BASE DELLA POPOLAZIONE]))</f>
        <v>14723.394603487592</v>
      </c>
      <c r="R5000" s="3">
        <f>+Tabella2026[[#This Row],[CONTRIBUTO SULLA BASE DELLA POPOLAZIONE]]+Tabella2026[[#This Row],[CONTRIBUTO SULLA BASE DEL REDDITO]]</f>
        <v>22175.343491323569</v>
      </c>
      <c r="S5000" s="3">
        <f>+Tabella2026[[#This Row],[CONTRIBUTO TOTALE]]/(PLAFOND/N_TESSERE)</f>
        <v>44.35068698264714</v>
      </c>
      <c r="T5000" s="3">
        <f>+MAX(CEILING(Tabella2026[[#This Row],[preDEF1]],1),1)</f>
        <v>45</v>
      </c>
      <c r="U5000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5000" s="21">
        <f>+Tabella2026[[#This Row],[DEF - n. card]]*(PLAFOND/N_TESSERE)</f>
        <v>22500</v>
      </c>
      <c r="W5000" s="18"/>
    </row>
    <row r="5001" spans="2:23" x14ac:dyDescent="0.25">
      <c r="B5001" s="1" t="s">
        <v>9916</v>
      </c>
      <c r="C5001" s="2">
        <v>60030</v>
      </c>
      <c r="D5001" s="1" t="s">
        <v>9917</v>
      </c>
      <c r="E5001" s="1" t="s">
        <v>8</v>
      </c>
      <c r="F5001" s="1" t="s">
        <v>397</v>
      </c>
      <c r="G5001" s="1" t="s">
        <v>4778</v>
      </c>
      <c r="H5001" s="1" t="s">
        <v>15834</v>
      </c>
      <c r="I5001" s="5">
        <v>1490</v>
      </c>
      <c r="J5001" s="5">
        <v>18358924</v>
      </c>
      <c r="K5001" s="3">
        <f>+Tabella2026[[#This Row],[POP_2024]]/SUM(Tabella2026[POP_2024])</f>
        <v>2.5278460051143245E-5</v>
      </c>
      <c r="L5001" s="3">
        <f>+Tabella2026[[#This Row],[INCIDENZA POPOLAZIONE]]*(PLAFOND/2)</f>
        <v>7441.9596802115329</v>
      </c>
      <c r="M5001" s="3">
        <f>+IFERROR(Tabella2026[[#This Row],[reddito_2024]]/Tabella2026[[#This Row],[POP_2024]],"")</f>
        <v>12321.425503355706</v>
      </c>
      <c r="N5001" s="3">
        <f>+IF(Tabella2026[[#This Row],[REDDITO COMPLESSIVO PROCAPITE]]&lt;media_aggr_reddito_pc,(media_aggr_reddito_pc-Tabella2026[[#This Row],[REDDITO COMPLESSIVO PROCAPITE]]),0)</f>
        <v>5503.6405592530355</v>
      </c>
      <c r="O5001" s="3">
        <f>+Tabella2026[[#This Row],[DIFFERENZA REDDITO INFERIORE ALLA MEDIA DALLA MEDIA]]*Tabella2026[[#This Row],[POP_2024]]</f>
        <v>8200424.4332870226</v>
      </c>
      <c r="P5001" s="3">
        <f>+Tabella2026[[#This Row],[POPOLAZIONE PER DIFFERENZA ]]/SUM(Tabella2026[[POPOLAZIONE PER DIFFERENZA ]])</f>
        <v>7.2752698133791063E-5</v>
      </c>
      <c r="Q5001" s="3">
        <f>+Tabella2026[[#This Row],[INCIDENZA POPOLAZIONE PER DIFFERENZA]]*(PLAFOND-SUM(Tabella2026[CONTRIBUTO SULLA BASE DELLA POPOLAZIONE]))</f>
        <v>21418.339766064575</v>
      </c>
      <c r="R5001" s="3">
        <f>+Tabella2026[[#This Row],[CONTRIBUTO SULLA BASE DELLA POPOLAZIONE]]+Tabella2026[[#This Row],[CONTRIBUTO SULLA BASE DEL REDDITO]]</f>
        <v>28860.299446276109</v>
      </c>
      <c r="S5001" s="3">
        <f>+Tabella2026[[#This Row],[CONTRIBUTO TOTALE]]/(PLAFOND/N_TESSERE)</f>
        <v>57.720598892552218</v>
      </c>
      <c r="T5001" s="3">
        <f>+MAX(CEILING(Tabella2026[[#This Row],[preDEF1]],1),1)</f>
        <v>58</v>
      </c>
      <c r="U5001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5001" s="21">
        <f>+Tabella2026[[#This Row],[DEF - n. card]]*(PLAFOND/N_TESSERE)</f>
        <v>29000</v>
      </c>
      <c r="W5001" s="18"/>
    </row>
    <row r="5002" spans="2:23" x14ac:dyDescent="0.25">
      <c r="B5002" s="1" t="s">
        <v>10052</v>
      </c>
      <c r="C5002" s="2">
        <v>5053</v>
      </c>
      <c r="D5002" s="1" t="s">
        <v>10053</v>
      </c>
      <c r="E5002" s="1" t="s">
        <v>18</v>
      </c>
      <c r="F5002" s="1" t="s">
        <v>182</v>
      </c>
      <c r="G5002" s="1" t="s">
        <v>4778</v>
      </c>
      <c r="H5002" s="1" t="s">
        <v>15835</v>
      </c>
      <c r="I5002" s="5">
        <v>1490</v>
      </c>
      <c r="J5002" s="5">
        <v>28164145</v>
      </c>
      <c r="K5002" s="3">
        <f>+Tabella2026[[#This Row],[POP_2024]]/SUM(Tabella2026[POP_2024])</f>
        <v>2.5278460051143245E-5</v>
      </c>
      <c r="L5002" s="3">
        <f>+Tabella2026[[#This Row],[INCIDENZA POPOLAZIONE]]*(PLAFOND/2)</f>
        <v>7441.9596802115329</v>
      </c>
      <c r="M5002" s="3">
        <f>+IFERROR(Tabella2026[[#This Row],[reddito_2024]]/Tabella2026[[#This Row],[POP_2024]],"")</f>
        <v>18902.110738255033</v>
      </c>
      <c r="N5002" s="3">
        <f>+IF(Tabella2026[[#This Row],[REDDITO COMPLESSIVO PROCAPITE]]&lt;media_aggr_reddito_pc,(media_aggr_reddito_pc-Tabella2026[[#This Row],[REDDITO COMPLESSIVO PROCAPITE]]),0)</f>
        <v>0</v>
      </c>
      <c r="O5002" s="3">
        <f>+Tabella2026[[#This Row],[DIFFERENZA REDDITO INFERIORE ALLA MEDIA DALLA MEDIA]]*Tabella2026[[#This Row],[POP_2024]]</f>
        <v>0</v>
      </c>
      <c r="P5002" s="3">
        <f>+Tabella2026[[#This Row],[POPOLAZIONE PER DIFFERENZA ]]/SUM(Tabella2026[[POPOLAZIONE PER DIFFERENZA ]])</f>
        <v>0</v>
      </c>
      <c r="Q5002" s="3">
        <f>+Tabella2026[[#This Row],[INCIDENZA POPOLAZIONE PER DIFFERENZA]]*(PLAFOND-SUM(Tabella2026[CONTRIBUTO SULLA BASE DELLA POPOLAZIONE]))</f>
        <v>0</v>
      </c>
      <c r="R5002" s="3">
        <f>+Tabella2026[[#This Row],[CONTRIBUTO SULLA BASE DELLA POPOLAZIONE]]+Tabella2026[[#This Row],[CONTRIBUTO SULLA BASE DEL REDDITO]]</f>
        <v>7441.9596802115329</v>
      </c>
      <c r="S5002" s="3">
        <f>+Tabella2026[[#This Row],[CONTRIBUTO TOTALE]]/(PLAFOND/N_TESSERE)</f>
        <v>14.883919360423066</v>
      </c>
      <c r="T5002" s="3">
        <f>+MAX(CEILING(Tabella2026[[#This Row],[preDEF1]],1),1)</f>
        <v>15</v>
      </c>
      <c r="U5002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02" s="21">
        <f>+Tabella2026[[#This Row],[DEF - n. card]]*(PLAFOND/N_TESSERE)</f>
        <v>7500</v>
      </c>
      <c r="W5002" s="18"/>
    </row>
    <row r="5003" spans="2:23" x14ac:dyDescent="0.25">
      <c r="B5003" s="1" t="s">
        <v>10038</v>
      </c>
      <c r="C5003" s="2">
        <v>60042</v>
      </c>
      <c r="D5003" s="1" t="s">
        <v>10039</v>
      </c>
      <c r="E5003" s="1" t="s">
        <v>8</v>
      </c>
      <c r="F5003" s="1" t="s">
        <v>397</v>
      </c>
      <c r="G5003" s="1" t="s">
        <v>4778</v>
      </c>
      <c r="H5003" s="1" t="s">
        <v>15834</v>
      </c>
      <c r="I5003" s="5">
        <v>1489</v>
      </c>
      <c r="J5003" s="5">
        <v>20173189</v>
      </c>
      <c r="K5003" s="3">
        <f>+Tabella2026[[#This Row],[POP_2024]]/SUM(Tabella2026[POP_2024])</f>
        <v>2.5261494641712946E-5</v>
      </c>
      <c r="L5003" s="3">
        <f>+Tabella2026[[#This Row],[INCIDENZA POPOLAZIONE]]*(PLAFOND/2)</f>
        <v>7436.9650763993095</v>
      </c>
      <c r="M5003" s="3">
        <f>+IFERROR(Tabella2026[[#This Row],[reddito_2024]]/Tabella2026[[#This Row],[POP_2024]],"")</f>
        <v>13548.145735392882</v>
      </c>
      <c r="N5003" s="3">
        <f>+IF(Tabella2026[[#This Row],[REDDITO COMPLESSIVO PROCAPITE]]&lt;media_aggr_reddito_pc,(media_aggr_reddito_pc-Tabella2026[[#This Row],[REDDITO COMPLESSIVO PROCAPITE]]),0)</f>
        <v>4276.9203272158593</v>
      </c>
      <c r="O5003" s="3">
        <f>+Tabella2026[[#This Row],[DIFFERENZA REDDITO INFERIORE ALLA MEDIA DALLA MEDIA]]*Tabella2026[[#This Row],[POP_2024]]</f>
        <v>6368334.3672244148</v>
      </c>
      <c r="P5003" s="3">
        <f>+Tabella2026[[#This Row],[POPOLAZIONE PER DIFFERENZA ]]/SUM(Tabella2026[[POPOLAZIONE PER DIFFERENZA ]])</f>
        <v>5.6498722914030023E-5</v>
      </c>
      <c r="Q5003" s="3">
        <f>+Tabella2026[[#This Row],[INCIDENZA POPOLAZIONE PER DIFFERENZA]]*(PLAFOND-SUM(Tabella2026[CONTRIBUTO SULLA BASE DELLA POPOLAZIONE]))</f>
        <v>16633.181651848321</v>
      </c>
      <c r="R5003" s="3">
        <f>+Tabella2026[[#This Row],[CONTRIBUTO SULLA BASE DELLA POPOLAZIONE]]+Tabella2026[[#This Row],[CONTRIBUTO SULLA BASE DEL REDDITO]]</f>
        <v>24070.14672824763</v>
      </c>
      <c r="S5003" s="3">
        <f>+Tabella2026[[#This Row],[CONTRIBUTO TOTALE]]/(PLAFOND/N_TESSERE)</f>
        <v>48.140293456495257</v>
      </c>
      <c r="T5003" s="3">
        <f>+MAX(CEILING(Tabella2026[[#This Row],[preDEF1]],1),1)</f>
        <v>49</v>
      </c>
      <c r="U5003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5003" s="21">
        <f>+Tabella2026[[#This Row],[DEF - n. card]]*(PLAFOND/N_TESSERE)</f>
        <v>24500</v>
      </c>
      <c r="W5003" s="18"/>
    </row>
    <row r="5004" spans="2:23" x14ac:dyDescent="0.25">
      <c r="B5004" s="1" t="s">
        <v>10046</v>
      </c>
      <c r="C5004" s="2">
        <v>6169</v>
      </c>
      <c r="D5004" s="1" t="s">
        <v>10047</v>
      </c>
      <c r="E5004" s="1" t="s">
        <v>18</v>
      </c>
      <c r="F5004" s="1" t="s">
        <v>138</v>
      </c>
      <c r="G5004" s="1" t="s">
        <v>4778</v>
      </c>
      <c r="H5004" s="1" t="s">
        <v>15835</v>
      </c>
      <c r="I5004" s="5">
        <v>1488</v>
      </c>
      <c r="J5004" s="5">
        <v>29734182</v>
      </c>
      <c r="K5004" s="3">
        <f>+Tabella2026[[#This Row],[POP_2024]]/SUM(Tabella2026[POP_2024])</f>
        <v>2.5244529232282649E-5</v>
      </c>
      <c r="L5004" s="3">
        <f>+Tabella2026[[#This Row],[INCIDENZA POPOLAZIONE]]*(PLAFOND/2)</f>
        <v>7431.9704725870879</v>
      </c>
      <c r="M5004" s="3">
        <f>+IFERROR(Tabella2026[[#This Row],[reddito_2024]]/Tabella2026[[#This Row],[POP_2024]],"")</f>
        <v>19982.649193548386</v>
      </c>
      <c r="N5004" s="3">
        <f>+IF(Tabella2026[[#This Row],[REDDITO COMPLESSIVO PROCAPITE]]&lt;media_aggr_reddito_pc,(media_aggr_reddito_pc-Tabella2026[[#This Row],[REDDITO COMPLESSIVO PROCAPITE]]),0)</f>
        <v>0</v>
      </c>
      <c r="O5004" s="3">
        <f>+Tabella2026[[#This Row],[DIFFERENZA REDDITO INFERIORE ALLA MEDIA DALLA MEDIA]]*Tabella2026[[#This Row],[POP_2024]]</f>
        <v>0</v>
      </c>
      <c r="P5004" s="3">
        <f>+Tabella2026[[#This Row],[POPOLAZIONE PER DIFFERENZA ]]/SUM(Tabella2026[[POPOLAZIONE PER DIFFERENZA ]])</f>
        <v>0</v>
      </c>
      <c r="Q5004" s="3">
        <f>+Tabella2026[[#This Row],[INCIDENZA POPOLAZIONE PER DIFFERENZA]]*(PLAFOND-SUM(Tabella2026[CONTRIBUTO SULLA BASE DELLA POPOLAZIONE]))</f>
        <v>0</v>
      </c>
      <c r="R5004" s="3">
        <f>+Tabella2026[[#This Row],[CONTRIBUTO SULLA BASE DELLA POPOLAZIONE]]+Tabella2026[[#This Row],[CONTRIBUTO SULLA BASE DEL REDDITO]]</f>
        <v>7431.9704725870879</v>
      </c>
      <c r="S5004" s="3">
        <f>+Tabella2026[[#This Row],[CONTRIBUTO TOTALE]]/(PLAFOND/N_TESSERE)</f>
        <v>14.863940945174177</v>
      </c>
      <c r="T5004" s="3">
        <f>+MAX(CEILING(Tabella2026[[#This Row],[preDEF1]],1),1)</f>
        <v>15</v>
      </c>
      <c r="U5004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04" s="21">
        <f>+Tabella2026[[#This Row],[DEF - n. card]]*(PLAFOND/N_TESSERE)</f>
        <v>7500</v>
      </c>
      <c r="W5004" s="18"/>
    </row>
    <row r="5005" spans="2:23" x14ac:dyDescent="0.25">
      <c r="B5005" s="1" t="s">
        <v>9976</v>
      </c>
      <c r="C5005" s="2">
        <v>117004</v>
      </c>
      <c r="D5005" s="1" t="s">
        <v>9977</v>
      </c>
      <c r="E5005" s="1" t="s">
        <v>76</v>
      </c>
      <c r="F5005" s="1" t="s">
        <v>15839</v>
      </c>
      <c r="G5005" s="1" t="s">
        <v>4778</v>
      </c>
      <c r="H5005" s="1" t="s">
        <v>15836</v>
      </c>
      <c r="I5005" s="5">
        <v>1487</v>
      </c>
      <c r="J5005" s="5">
        <v>17767123</v>
      </c>
      <c r="K5005" s="3">
        <f>+Tabella2026[[#This Row],[POP_2024]]/SUM(Tabella2026[POP_2024])</f>
        <v>2.5227563822852353E-5</v>
      </c>
      <c r="L5005" s="3">
        <f>+Tabella2026[[#This Row],[INCIDENZA POPOLAZIONE]]*(PLAFOND/2)</f>
        <v>7426.9758687748654</v>
      </c>
      <c r="M5005" s="3">
        <f>+IFERROR(Tabella2026[[#This Row],[reddito_2024]]/Tabella2026[[#This Row],[POP_2024]],"")</f>
        <v>11948.30060524546</v>
      </c>
      <c r="N5005" s="3">
        <f>+IF(Tabella2026[[#This Row],[REDDITO COMPLESSIVO PROCAPITE]]&lt;media_aggr_reddito_pc,(media_aggr_reddito_pc-Tabella2026[[#This Row],[REDDITO COMPLESSIVO PROCAPITE]]),0)</f>
        <v>5876.7654573632808</v>
      </c>
      <c r="O5005" s="3">
        <f>+Tabella2026[[#This Row],[DIFFERENZA REDDITO INFERIORE ALLA MEDIA DALLA MEDIA]]*Tabella2026[[#This Row],[POP_2024]]</f>
        <v>8738750.2350991983</v>
      </c>
      <c r="P5005" s="3">
        <f>+Tabella2026[[#This Row],[POPOLAZIONE PER DIFFERENZA ]]/SUM(Tabella2026[[POPOLAZIONE PER DIFFERENZA ]])</f>
        <v>7.7528628315879665E-5</v>
      </c>
      <c r="Q5005" s="3">
        <f>+Tabella2026[[#This Row],[INCIDENZA POPOLAZIONE PER DIFFERENZA]]*(PLAFOND-SUM(Tabella2026[CONTRIBUTO SULLA BASE DELLA POPOLAZIONE]))</f>
        <v>22824.370029723828</v>
      </c>
      <c r="R5005" s="3">
        <f>+Tabella2026[[#This Row],[CONTRIBUTO SULLA BASE DELLA POPOLAZIONE]]+Tabella2026[[#This Row],[CONTRIBUTO SULLA BASE DEL REDDITO]]</f>
        <v>30251.345898498694</v>
      </c>
      <c r="S5005" s="3">
        <f>+Tabella2026[[#This Row],[CONTRIBUTO TOTALE]]/(PLAFOND/N_TESSERE)</f>
        <v>60.502691796997389</v>
      </c>
      <c r="T5005" s="3">
        <f>+MAX(CEILING(Tabella2026[[#This Row],[preDEF1]],1),1)</f>
        <v>61</v>
      </c>
      <c r="U5005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5005" s="21">
        <f>+Tabella2026[[#This Row],[DEF - n. card]]*(PLAFOND/N_TESSERE)</f>
        <v>30500</v>
      </c>
      <c r="W5005" s="18"/>
    </row>
    <row r="5006" spans="2:23" x14ac:dyDescent="0.25">
      <c r="B5006" s="1" t="s">
        <v>10164</v>
      </c>
      <c r="C5006" s="2">
        <v>20056</v>
      </c>
      <c r="D5006" s="1" t="s">
        <v>10165</v>
      </c>
      <c r="E5006" s="1" t="s">
        <v>12</v>
      </c>
      <c r="F5006" s="1" t="s">
        <v>332</v>
      </c>
      <c r="G5006" s="1" t="s">
        <v>4778</v>
      </c>
      <c r="H5006" s="1" t="s">
        <v>15835</v>
      </c>
      <c r="I5006" s="5">
        <v>1487</v>
      </c>
      <c r="J5006" s="5">
        <v>28246076</v>
      </c>
      <c r="K5006" s="3">
        <f>+Tabella2026[[#This Row],[POP_2024]]/SUM(Tabella2026[POP_2024])</f>
        <v>2.5227563822852353E-5</v>
      </c>
      <c r="L5006" s="3">
        <f>+Tabella2026[[#This Row],[INCIDENZA POPOLAZIONE]]*(PLAFOND/2)</f>
        <v>7426.9758687748654</v>
      </c>
      <c r="M5006" s="3">
        <f>+IFERROR(Tabella2026[[#This Row],[reddito_2024]]/Tabella2026[[#This Row],[POP_2024]],"")</f>
        <v>18995.343644922665</v>
      </c>
      <c r="N5006" s="3">
        <f>+IF(Tabella2026[[#This Row],[REDDITO COMPLESSIVO PROCAPITE]]&lt;media_aggr_reddito_pc,(media_aggr_reddito_pc-Tabella2026[[#This Row],[REDDITO COMPLESSIVO PROCAPITE]]),0)</f>
        <v>0</v>
      </c>
      <c r="O5006" s="3">
        <f>+Tabella2026[[#This Row],[DIFFERENZA REDDITO INFERIORE ALLA MEDIA DALLA MEDIA]]*Tabella2026[[#This Row],[POP_2024]]</f>
        <v>0</v>
      </c>
      <c r="P5006" s="3">
        <f>+Tabella2026[[#This Row],[POPOLAZIONE PER DIFFERENZA ]]/SUM(Tabella2026[[POPOLAZIONE PER DIFFERENZA ]])</f>
        <v>0</v>
      </c>
      <c r="Q5006" s="3">
        <f>+Tabella2026[[#This Row],[INCIDENZA POPOLAZIONE PER DIFFERENZA]]*(PLAFOND-SUM(Tabella2026[CONTRIBUTO SULLA BASE DELLA POPOLAZIONE]))</f>
        <v>0</v>
      </c>
      <c r="R5006" s="3">
        <f>+Tabella2026[[#This Row],[CONTRIBUTO SULLA BASE DELLA POPOLAZIONE]]+Tabella2026[[#This Row],[CONTRIBUTO SULLA BASE DEL REDDITO]]</f>
        <v>7426.9758687748654</v>
      </c>
      <c r="S5006" s="3">
        <f>+Tabella2026[[#This Row],[CONTRIBUTO TOTALE]]/(PLAFOND/N_TESSERE)</f>
        <v>14.85395173754973</v>
      </c>
      <c r="T5006" s="3">
        <f>+MAX(CEILING(Tabella2026[[#This Row],[preDEF1]],1),1)</f>
        <v>15</v>
      </c>
      <c r="U5006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06" s="21">
        <f>+Tabella2026[[#This Row],[DEF - n. card]]*(PLAFOND/N_TESSERE)</f>
        <v>7500</v>
      </c>
      <c r="W5006" s="18"/>
    </row>
    <row r="5007" spans="2:23" x14ac:dyDescent="0.25">
      <c r="B5007" s="1" t="s">
        <v>9898</v>
      </c>
      <c r="C5007" s="2">
        <v>80077</v>
      </c>
      <c r="D5007" s="1" t="s">
        <v>9899</v>
      </c>
      <c r="E5007" s="1" t="s">
        <v>61</v>
      </c>
      <c r="F5007" s="1" t="s">
        <v>62</v>
      </c>
      <c r="G5007" s="1" t="s">
        <v>4778</v>
      </c>
      <c r="H5007" s="1" t="s">
        <v>15836</v>
      </c>
      <c r="I5007" s="5">
        <v>1487</v>
      </c>
      <c r="J5007" s="5">
        <v>15148317</v>
      </c>
      <c r="K5007" s="3">
        <f>+Tabella2026[[#This Row],[POP_2024]]/SUM(Tabella2026[POP_2024])</f>
        <v>2.5227563822852353E-5</v>
      </c>
      <c r="L5007" s="3">
        <f>+Tabella2026[[#This Row],[INCIDENZA POPOLAZIONE]]*(PLAFOND/2)</f>
        <v>7426.9758687748654</v>
      </c>
      <c r="M5007" s="3">
        <f>+IFERROR(Tabella2026[[#This Row],[reddito_2024]]/Tabella2026[[#This Row],[POP_2024]],"")</f>
        <v>10187.166778749159</v>
      </c>
      <c r="N5007" s="3">
        <f>+IF(Tabella2026[[#This Row],[REDDITO COMPLESSIVO PROCAPITE]]&lt;media_aggr_reddito_pc,(media_aggr_reddito_pc-Tabella2026[[#This Row],[REDDITO COMPLESSIVO PROCAPITE]]),0)</f>
        <v>7637.8992838595823</v>
      </c>
      <c r="O5007" s="3">
        <f>+Tabella2026[[#This Row],[DIFFERENZA REDDITO INFERIORE ALLA MEDIA DALLA MEDIA]]*Tabella2026[[#This Row],[POP_2024]]</f>
        <v>11357556.235099198</v>
      </c>
      <c r="P5007" s="3">
        <f>+Tabella2026[[#This Row],[POPOLAZIONE PER DIFFERENZA ]]/SUM(Tabella2026[[POPOLAZIONE PER DIFFERENZA ]])</f>
        <v>1.0076220652136671E-4</v>
      </c>
      <c r="Q5007" s="3">
        <f>+Tabella2026[[#This Row],[INCIDENZA POPOLAZIONE PER DIFFERENZA]]*(PLAFOND-SUM(Tabella2026[CONTRIBUTO SULLA BASE DELLA POPOLAZIONE]))</f>
        <v>29664.318028235586</v>
      </c>
      <c r="R5007" s="3">
        <f>+Tabella2026[[#This Row],[CONTRIBUTO SULLA BASE DELLA POPOLAZIONE]]+Tabella2026[[#This Row],[CONTRIBUTO SULLA BASE DEL REDDITO]]</f>
        <v>37091.293897010451</v>
      </c>
      <c r="S5007" s="3">
        <f>+Tabella2026[[#This Row],[CONTRIBUTO TOTALE]]/(PLAFOND/N_TESSERE)</f>
        <v>74.182587794020904</v>
      </c>
      <c r="T5007" s="3">
        <f>+MAX(CEILING(Tabella2026[[#This Row],[preDEF1]],1),1)</f>
        <v>75</v>
      </c>
      <c r="U5007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5007" s="21">
        <f>+Tabella2026[[#This Row],[DEF - n. card]]*(PLAFOND/N_TESSERE)</f>
        <v>37500</v>
      </c>
      <c r="W5007" s="18"/>
    </row>
    <row r="5008" spans="2:23" x14ac:dyDescent="0.25">
      <c r="B5008" s="1" t="s">
        <v>10086</v>
      </c>
      <c r="C5008" s="2">
        <v>19050</v>
      </c>
      <c r="D5008" s="1" t="s">
        <v>10087</v>
      </c>
      <c r="E5008" s="1" t="s">
        <v>12</v>
      </c>
      <c r="F5008" s="1" t="s">
        <v>193</v>
      </c>
      <c r="G5008" s="1" t="s">
        <v>4778</v>
      </c>
      <c r="H5008" s="1" t="s">
        <v>15835</v>
      </c>
      <c r="I5008" s="5">
        <v>1485</v>
      </c>
      <c r="J5008" s="5">
        <v>28349057</v>
      </c>
      <c r="K5008" s="3">
        <f>+Tabella2026[[#This Row],[POP_2024]]/SUM(Tabella2026[POP_2024])</f>
        <v>2.5193633003991757E-5</v>
      </c>
      <c r="L5008" s="3">
        <f>+Tabella2026[[#This Row],[INCIDENZA POPOLAZIONE]]*(PLAFOND/2)</f>
        <v>7416.9866611504203</v>
      </c>
      <c r="M5008" s="3">
        <f>+IFERROR(Tabella2026[[#This Row],[reddito_2024]]/Tabella2026[[#This Row],[POP_2024]],"")</f>
        <v>19090.274074074074</v>
      </c>
      <c r="N5008" s="3">
        <f>+IF(Tabella2026[[#This Row],[REDDITO COMPLESSIVO PROCAPITE]]&lt;media_aggr_reddito_pc,(media_aggr_reddito_pc-Tabella2026[[#This Row],[REDDITO COMPLESSIVO PROCAPITE]]),0)</f>
        <v>0</v>
      </c>
      <c r="O5008" s="3">
        <f>+Tabella2026[[#This Row],[DIFFERENZA REDDITO INFERIORE ALLA MEDIA DALLA MEDIA]]*Tabella2026[[#This Row],[POP_2024]]</f>
        <v>0</v>
      </c>
      <c r="P5008" s="3">
        <f>+Tabella2026[[#This Row],[POPOLAZIONE PER DIFFERENZA ]]/SUM(Tabella2026[[POPOLAZIONE PER DIFFERENZA ]])</f>
        <v>0</v>
      </c>
      <c r="Q5008" s="3">
        <f>+Tabella2026[[#This Row],[INCIDENZA POPOLAZIONE PER DIFFERENZA]]*(PLAFOND-SUM(Tabella2026[CONTRIBUTO SULLA BASE DELLA POPOLAZIONE]))</f>
        <v>0</v>
      </c>
      <c r="R5008" s="3">
        <f>+Tabella2026[[#This Row],[CONTRIBUTO SULLA BASE DELLA POPOLAZIONE]]+Tabella2026[[#This Row],[CONTRIBUTO SULLA BASE DEL REDDITO]]</f>
        <v>7416.9866611504203</v>
      </c>
      <c r="S5008" s="3">
        <f>+Tabella2026[[#This Row],[CONTRIBUTO TOTALE]]/(PLAFOND/N_TESSERE)</f>
        <v>14.833973322300841</v>
      </c>
      <c r="T5008" s="3">
        <f>+MAX(CEILING(Tabella2026[[#This Row],[preDEF1]],1),1)</f>
        <v>15</v>
      </c>
      <c r="U5008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08" s="21">
        <f>+Tabella2026[[#This Row],[DEF - n. card]]*(PLAFOND/N_TESSERE)</f>
        <v>7500</v>
      </c>
      <c r="W5008" s="18"/>
    </row>
    <row r="5009" spans="2:23" x14ac:dyDescent="0.25">
      <c r="B5009" s="1" t="s">
        <v>9970</v>
      </c>
      <c r="C5009" s="2">
        <v>69098</v>
      </c>
      <c r="D5009" s="1" t="s">
        <v>9971</v>
      </c>
      <c r="E5009" s="1" t="s">
        <v>96</v>
      </c>
      <c r="F5009" s="1" t="s">
        <v>328</v>
      </c>
      <c r="G5009" s="1" t="s">
        <v>4778</v>
      </c>
      <c r="H5009" s="1" t="s">
        <v>15836</v>
      </c>
      <c r="I5009" s="5">
        <v>1485</v>
      </c>
      <c r="J5009" s="5">
        <v>19013198</v>
      </c>
      <c r="K5009" s="3">
        <f>+Tabella2026[[#This Row],[POP_2024]]/SUM(Tabella2026[POP_2024])</f>
        <v>2.5193633003991757E-5</v>
      </c>
      <c r="L5009" s="3">
        <f>+Tabella2026[[#This Row],[INCIDENZA POPOLAZIONE]]*(PLAFOND/2)</f>
        <v>7416.9866611504203</v>
      </c>
      <c r="M5009" s="3">
        <f>+IFERROR(Tabella2026[[#This Row],[reddito_2024]]/Tabella2026[[#This Row],[POP_2024]],"")</f>
        <v>12803.500336700337</v>
      </c>
      <c r="N5009" s="3">
        <f>+IF(Tabella2026[[#This Row],[REDDITO COMPLESSIVO PROCAPITE]]&lt;media_aggr_reddito_pc,(media_aggr_reddito_pc-Tabella2026[[#This Row],[REDDITO COMPLESSIVO PROCAPITE]]),0)</f>
        <v>5021.5657259084037</v>
      </c>
      <c r="O5009" s="3">
        <f>+Tabella2026[[#This Row],[DIFFERENZA REDDITO INFERIORE ALLA MEDIA DALLA MEDIA]]*Tabella2026[[#This Row],[POP_2024]]</f>
        <v>7457025.1029739799</v>
      </c>
      <c r="P5009" s="3">
        <f>+Tabella2026[[#This Row],[POPOLAZIONE PER DIFFERENZA ]]/SUM(Tabella2026[[POPOLAZIONE PER DIFFERENZA ]])</f>
        <v>6.6157392304059962E-5</v>
      </c>
      <c r="Q5009" s="3">
        <f>+Tabella2026[[#This Row],[INCIDENZA POPOLAZIONE PER DIFFERENZA]]*(PLAFOND-SUM(Tabella2026[CONTRIBUTO SULLA BASE DELLA POPOLAZIONE]))</f>
        <v>19476.686676271103</v>
      </c>
      <c r="R5009" s="3">
        <f>+Tabella2026[[#This Row],[CONTRIBUTO SULLA BASE DELLA POPOLAZIONE]]+Tabella2026[[#This Row],[CONTRIBUTO SULLA BASE DEL REDDITO]]</f>
        <v>26893.673337421526</v>
      </c>
      <c r="S5009" s="3">
        <f>+Tabella2026[[#This Row],[CONTRIBUTO TOTALE]]/(PLAFOND/N_TESSERE)</f>
        <v>53.78734667484305</v>
      </c>
      <c r="T5009" s="3">
        <f>+MAX(CEILING(Tabella2026[[#This Row],[preDEF1]],1),1)</f>
        <v>54</v>
      </c>
      <c r="U5009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5009" s="21">
        <f>+Tabella2026[[#This Row],[DEF - n. card]]*(PLAFOND/N_TESSERE)</f>
        <v>27000</v>
      </c>
      <c r="W5009" s="18"/>
    </row>
    <row r="5010" spans="2:23" x14ac:dyDescent="0.25">
      <c r="B5010" s="1" t="s">
        <v>10110</v>
      </c>
      <c r="C5010" s="2">
        <v>103042</v>
      </c>
      <c r="D5010" s="1" t="s">
        <v>10111</v>
      </c>
      <c r="E5010" s="1" t="s">
        <v>18</v>
      </c>
      <c r="F5010" s="1" t="s">
        <v>648</v>
      </c>
      <c r="G5010" s="1" t="s">
        <v>4778</v>
      </c>
      <c r="H5010" s="1" t="s">
        <v>15835</v>
      </c>
      <c r="I5010" s="5">
        <v>1484</v>
      </c>
      <c r="J5010" s="5">
        <v>28263870</v>
      </c>
      <c r="K5010" s="3">
        <f>+Tabella2026[[#This Row],[POP_2024]]/SUM(Tabella2026[POP_2024])</f>
        <v>2.5176667594561461E-5</v>
      </c>
      <c r="L5010" s="3">
        <f>+Tabella2026[[#This Row],[INCIDENZA POPOLAZIONE]]*(PLAFOND/2)</f>
        <v>7411.9920573381978</v>
      </c>
      <c r="M5010" s="3">
        <f>+IFERROR(Tabella2026[[#This Row],[reddito_2024]]/Tabella2026[[#This Row],[POP_2024]],"")</f>
        <v>19045.73450134771</v>
      </c>
      <c r="N5010" s="3">
        <f>+IF(Tabella2026[[#This Row],[REDDITO COMPLESSIVO PROCAPITE]]&lt;media_aggr_reddito_pc,(media_aggr_reddito_pc-Tabella2026[[#This Row],[REDDITO COMPLESSIVO PROCAPITE]]),0)</f>
        <v>0</v>
      </c>
      <c r="O5010" s="3">
        <f>+Tabella2026[[#This Row],[DIFFERENZA REDDITO INFERIORE ALLA MEDIA DALLA MEDIA]]*Tabella2026[[#This Row],[POP_2024]]</f>
        <v>0</v>
      </c>
      <c r="P5010" s="3">
        <f>+Tabella2026[[#This Row],[POPOLAZIONE PER DIFFERENZA ]]/SUM(Tabella2026[[POPOLAZIONE PER DIFFERENZA ]])</f>
        <v>0</v>
      </c>
      <c r="Q5010" s="3">
        <f>+Tabella2026[[#This Row],[INCIDENZA POPOLAZIONE PER DIFFERENZA]]*(PLAFOND-SUM(Tabella2026[CONTRIBUTO SULLA BASE DELLA POPOLAZIONE]))</f>
        <v>0</v>
      </c>
      <c r="R5010" s="3">
        <f>+Tabella2026[[#This Row],[CONTRIBUTO SULLA BASE DELLA POPOLAZIONE]]+Tabella2026[[#This Row],[CONTRIBUTO SULLA BASE DEL REDDITO]]</f>
        <v>7411.9920573381978</v>
      </c>
      <c r="S5010" s="3">
        <f>+Tabella2026[[#This Row],[CONTRIBUTO TOTALE]]/(PLAFOND/N_TESSERE)</f>
        <v>14.823984114676396</v>
      </c>
      <c r="T5010" s="3">
        <f>+MAX(CEILING(Tabella2026[[#This Row],[preDEF1]],1),1)</f>
        <v>15</v>
      </c>
      <c r="U501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10" s="21">
        <f>+Tabella2026[[#This Row],[DEF - n. card]]*(PLAFOND/N_TESSERE)</f>
        <v>7500</v>
      </c>
      <c r="W5010" s="18"/>
    </row>
    <row r="5011" spans="2:23" x14ac:dyDescent="0.25">
      <c r="B5011" s="1" t="s">
        <v>9884</v>
      </c>
      <c r="C5011" s="2">
        <v>76004</v>
      </c>
      <c r="D5011" s="1" t="s">
        <v>9885</v>
      </c>
      <c r="E5011" s="1" t="s">
        <v>213</v>
      </c>
      <c r="F5011" s="1" t="s">
        <v>212</v>
      </c>
      <c r="G5011" s="1" t="s">
        <v>4778</v>
      </c>
      <c r="H5011" s="1" t="s">
        <v>15836</v>
      </c>
      <c r="I5011" s="5">
        <v>1483</v>
      </c>
      <c r="J5011" s="5">
        <v>16230897</v>
      </c>
      <c r="K5011" s="3">
        <f>+Tabella2026[[#This Row],[POP_2024]]/SUM(Tabella2026[POP_2024])</f>
        <v>2.5159702185131161E-5</v>
      </c>
      <c r="L5011" s="3">
        <f>+Tabella2026[[#This Row],[INCIDENZA POPOLAZIONE]]*(PLAFOND/2)</f>
        <v>7406.9974535259753</v>
      </c>
      <c r="M5011" s="3">
        <f>+IFERROR(Tabella2026[[#This Row],[reddito_2024]]/Tabella2026[[#This Row],[POP_2024]],"")</f>
        <v>10944.637221847606</v>
      </c>
      <c r="N5011" s="3">
        <f>+IF(Tabella2026[[#This Row],[REDDITO COMPLESSIVO PROCAPITE]]&lt;media_aggr_reddito_pc,(media_aggr_reddito_pc-Tabella2026[[#This Row],[REDDITO COMPLESSIVO PROCAPITE]]),0)</f>
        <v>6880.4288407611348</v>
      </c>
      <c r="O5011" s="3">
        <f>+Tabella2026[[#This Row],[DIFFERENZA REDDITO INFERIORE ALLA MEDIA DALLA MEDIA]]*Tabella2026[[#This Row],[POP_2024]]</f>
        <v>10203675.970848763</v>
      </c>
      <c r="P5011" s="3">
        <f>+Tabella2026[[#This Row],[POPOLAZIONE PER DIFFERENZA ]]/SUM(Tabella2026[[POPOLAZIONE PER DIFFERENZA ]])</f>
        <v>9.0525187299923595E-5</v>
      </c>
      <c r="Q5011" s="3">
        <f>+Tabella2026[[#This Row],[INCIDENZA POPOLAZIONE PER DIFFERENZA]]*(PLAFOND-SUM(Tabella2026[CONTRIBUTO SULLA BASE DELLA POPOLAZIONE]))</f>
        <v>26650.547247207138</v>
      </c>
      <c r="R5011" s="3">
        <f>+Tabella2026[[#This Row],[CONTRIBUTO SULLA BASE DELLA POPOLAZIONE]]+Tabella2026[[#This Row],[CONTRIBUTO SULLA BASE DEL REDDITO]]</f>
        <v>34057.544700733109</v>
      </c>
      <c r="S5011" s="3">
        <f>+Tabella2026[[#This Row],[CONTRIBUTO TOTALE]]/(PLAFOND/N_TESSERE)</f>
        <v>68.115089401466221</v>
      </c>
      <c r="T5011" s="3">
        <f>+MAX(CEILING(Tabella2026[[#This Row],[preDEF1]],1),1)</f>
        <v>69</v>
      </c>
      <c r="U5011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5011" s="21">
        <f>+Tabella2026[[#This Row],[DEF - n. card]]*(PLAFOND/N_TESSERE)</f>
        <v>34500</v>
      </c>
      <c r="W5011" s="18"/>
    </row>
    <row r="5012" spans="2:23" x14ac:dyDescent="0.25">
      <c r="B5012" s="1" t="s">
        <v>10126</v>
      </c>
      <c r="C5012" s="2">
        <v>22038</v>
      </c>
      <c r="D5012" s="1" t="s">
        <v>10127</v>
      </c>
      <c r="E5012" s="1" t="s">
        <v>99</v>
      </c>
      <c r="F5012" s="1" t="s">
        <v>98</v>
      </c>
      <c r="G5012" s="1" t="s">
        <v>4778</v>
      </c>
      <c r="H5012" s="1" t="s">
        <v>15835</v>
      </c>
      <c r="I5012" s="5">
        <v>1482</v>
      </c>
      <c r="J5012" s="5">
        <v>28841905</v>
      </c>
      <c r="K5012" s="3">
        <f>+Tabella2026[[#This Row],[POP_2024]]/SUM(Tabella2026[POP_2024])</f>
        <v>2.5142736775700865E-5</v>
      </c>
      <c r="L5012" s="3">
        <f>+Tabella2026[[#This Row],[INCIDENZA POPOLAZIONE]]*(PLAFOND/2)</f>
        <v>7402.0028497137528</v>
      </c>
      <c r="M5012" s="3">
        <f>+IFERROR(Tabella2026[[#This Row],[reddito_2024]]/Tabella2026[[#This Row],[POP_2024]],"")</f>
        <v>19461.474358974359</v>
      </c>
      <c r="N5012" s="3">
        <f>+IF(Tabella2026[[#This Row],[REDDITO COMPLESSIVO PROCAPITE]]&lt;media_aggr_reddito_pc,(media_aggr_reddito_pc-Tabella2026[[#This Row],[REDDITO COMPLESSIVO PROCAPITE]]),0)</f>
        <v>0</v>
      </c>
      <c r="O5012" s="3">
        <f>+Tabella2026[[#This Row],[DIFFERENZA REDDITO INFERIORE ALLA MEDIA DALLA MEDIA]]*Tabella2026[[#This Row],[POP_2024]]</f>
        <v>0</v>
      </c>
      <c r="P5012" s="3">
        <f>+Tabella2026[[#This Row],[POPOLAZIONE PER DIFFERENZA ]]/SUM(Tabella2026[[POPOLAZIONE PER DIFFERENZA ]])</f>
        <v>0</v>
      </c>
      <c r="Q5012" s="3">
        <f>+Tabella2026[[#This Row],[INCIDENZA POPOLAZIONE PER DIFFERENZA]]*(PLAFOND-SUM(Tabella2026[CONTRIBUTO SULLA BASE DELLA POPOLAZIONE]))</f>
        <v>0</v>
      </c>
      <c r="R5012" s="3">
        <f>+Tabella2026[[#This Row],[CONTRIBUTO SULLA BASE DELLA POPOLAZIONE]]+Tabella2026[[#This Row],[CONTRIBUTO SULLA BASE DEL REDDITO]]</f>
        <v>7402.0028497137528</v>
      </c>
      <c r="S5012" s="3">
        <f>+Tabella2026[[#This Row],[CONTRIBUTO TOTALE]]/(PLAFOND/N_TESSERE)</f>
        <v>14.804005699427506</v>
      </c>
      <c r="T5012" s="3">
        <f>+MAX(CEILING(Tabella2026[[#This Row],[preDEF1]],1),1)</f>
        <v>15</v>
      </c>
      <c r="U5012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12" s="21">
        <f>+Tabella2026[[#This Row],[DEF - n. card]]*(PLAFOND/N_TESSERE)</f>
        <v>7500</v>
      </c>
      <c r="W5012" s="18"/>
    </row>
    <row r="5013" spans="2:23" x14ac:dyDescent="0.25">
      <c r="B5013" s="1" t="s">
        <v>10048</v>
      </c>
      <c r="C5013" s="2">
        <v>93012</v>
      </c>
      <c r="D5013" s="1" t="s">
        <v>10049</v>
      </c>
      <c r="E5013" s="1" t="s">
        <v>48</v>
      </c>
      <c r="F5013" s="1" t="s">
        <v>300</v>
      </c>
      <c r="G5013" s="1" t="s">
        <v>4778</v>
      </c>
      <c r="H5013" s="1" t="s">
        <v>15835</v>
      </c>
      <c r="I5013" s="5">
        <v>1481</v>
      </c>
      <c r="J5013" s="5">
        <v>27845341</v>
      </c>
      <c r="K5013" s="3">
        <f>+Tabella2026[[#This Row],[POP_2024]]/SUM(Tabella2026[POP_2024])</f>
        <v>2.5125771366270568E-5</v>
      </c>
      <c r="L5013" s="3">
        <f>+Tabella2026[[#This Row],[INCIDENZA POPOLAZIONE]]*(PLAFOND/2)</f>
        <v>7397.0082459015302</v>
      </c>
      <c r="M5013" s="3">
        <f>+IFERROR(Tabella2026[[#This Row],[reddito_2024]]/Tabella2026[[#This Row],[POP_2024]],"")</f>
        <v>18801.715732613098</v>
      </c>
      <c r="N5013" s="3">
        <f>+IF(Tabella2026[[#This Row],[REDDITO COMPLESSIVO PROCAPITE]]&lt;media_aggr_reddito_pc,(media_aggr_reddito_pc-Tabella2026[[#This Row],[REDDITO COMPLESSIVO PROCAPITE]]),0)</f>
        <v>0</v>
      </c>
      <c r="O5013" s="3">
        <f>+Tabella2026[[#This Row],[DIFFERENZA REDDITO INFERIORE ALLA MEDIA DALLA MEDIA]]*Tabella2026[[#This Row],[POP_2024]]</f>
        <v>0</v>
      </c>
      <c r="P5013" s="3">
        <f>+Tabella2026[[#This Row],[POPOLAZIONE PER DIFFERENZA ]]/SUM(Tabella2026[[POPOLAZIONE PER DIFFERENZA ]])</f>
        <v>0</v>
      </c>
      <c r="Q5013" s="3">
        <f>+Tabella2026[[#This Row],[INCIDENZA POPOLAZIONE PER DIFFERENZA]]*(PLAFOND-SUM(Tabella2026[CONTRIBUTO SULLA BASE DELLA POPOLAZIONE]))</f>
        <v>0</v>
      </c>
      <c r="R5013" s="3">
        <f>+Tabella2026[[#This Row],[CONTRIBUTO SULLA BASE DELLA POPOLAZIONE]]+Tabella2026[[#This Row],[CONTRIBUTO SULLA BASE DEL REDDITO]]</f>
        <v>7397.0082459015302</v>
      </c>
      <c r="S5013" s="3">
        <f>+Tabella2026[[#This Row],[CONTRIBUTO TOTALE]]/(PLAFOND/N_TESSERE)</f>
        <v>14.79401649180306</v>
      </c>
      <c r="T5013" s="3">
        <f>+MAX(CEILING(Tabella2026[[#This Row],[preDEF1]],1),1)</f>
        <v>15</v>
      </c>
      <c r="U5013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13" s="21">
        <f>+Tabella2026[[#This Row],[DEF - n. card]]*(PLAFOND/N_TESSERE)</f>
        <v>7500</v>
      </c>
      <c r="W5013" s="18"/>
    </row>
    <row r="5014" spans="2:23" x14ac:dyDescent="0.25">
      <c r="B5014" s="1" t="s">
        <v>10108</v>
      </c>
      <c r="C5014" s="2">
        <v>64086</v>
      </c>
      <c r="D5014" s="1" t="s">
        <v>10109</v>
      </c>
      <c r="E5014" s="1" t="s">
        <v>15</v>
      </c>
      <c r="F5014" s="1" t="s">
        <v>290</v>
      </c>
      <c r="G5014" s="1" t="s">
        <v>4778</v>
      </c>
      <c r="H5014" s="1" t="s">
        <v>15836</v>
      </c>
      <c r="I5014" s="5">
        <v>1481</v>
      </c>
      <c r="J5014" s="5">
        <v>18485170</v>
      </c>
      <c r="K5014" s="3">
        <f>+Tabella2026[[#This Row],[POP_2024]]/SUM(Tabella2026[POP_2024])</f>
        <v>2.5125771366270568E-5</v>
      </c>
      <c r="L5014" s="3">
        <f>+Tabella2026[[#This Row],[INCIDENZA POPOLAZIONE]]*(PLAFOND/2)</f>
        <v>7397.0082459015302</v>
      </c>
      <c r="M5014" s="3">
        <f>+IFERROR(Tabella2026[[#This Row],[reddito_2024]]/Tabella2026[[#This Row],[POP_2024]],"")</f>
        <v>12481.546252532073</v>
      </c>
      <c r="N5014" s="3">
        <f>+IF(Tabella2026[[#This Row],[REDDITO COMPLESSIVO PROCAPITE]]&lt;media_aggr_reddito_pc,(media_aggr_reddito_pc-Tabella2026[[#This Row],[REDDITO COMPLESSIVO PROCAPITE]]),0)</f>
        <v>5343.5198100766684</v>
      </c>
      <c r="O5014" s="3">
        <f>+Tabella2026[[#This Row],[DIFFERENZA REDDITO INFERIORE ALLA MEDIA DALLA MEDIA]]*Tabella2026[[#This Row],[POP_2024]]</f>
        <v>7913752.8387235459</v>
      </c>
      <c r="P5014" s="3">
        <f>+Tabella2026[[#This Row],[POPOLAZIONE PER DIFFERENZA ]]/SUM(Tabella2026[[POPOLAZIONE PER DIFFERENZA ]])</f>
        <v>7.0209399045740168E-5</v>
      </c>
      <c r="Q5014" s="3">
        <f>+Tabella2026[[#This Row],[INCIDENZA POPOLAZIONE PER DIFFERENZA]]*(PLAFOND-SUM(Tabella2026[CONTRIBUTO SULLA BASE DELLA POPOLAZIONE]))</f>
        <v>20669.594422016704</v>
      </c>
      <c r="R5014" s="3">
        <f>+Tabella2026[[#This Row],[CONTRIBUTO SULLA BASE DELLA POPOLAZIONE]]+Tabella2026[[#This Row],[CONTRIBUTO SULLA BASE DEL REDDITO]]</f>
        <v>28066.602667918232</v>
      </c>
      <c r="S5014" s="3">
        <f>+Tabella2026[[#This Row],[CONTRIBUTO TOTALE]]/(PLAFOND/N_TESSERE)</f>
        <v>56.133205335836465</v>
      </c>
      <c r="T5014" s="3">
        <f>+MAX(CEILING(Tabella2026[[#This Row],[preDEF1]],1),1)</f>
        <v>57</v>
      </c>
      <c r="U5014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5014" s="21">
        <f>+Tabella2026[[#This Row],[DEF - n. card]]*(PLAFOND/N_TESSERE)</f>
        <v>28500</v>
      </c>
      <c r="W5014" s="18"/>
    </row>
    <row r="5015" spans="2:23" x14ac:dyDescent="0.25">
      <c r="B5015" s="1" t="s">
        <v>10114</v>
      </c>
      <c r="C5015" s="2">
        <v>115046</v>
      </c>
      <c r="D5015" s="1" t="s">
        <v>10115</v>
      </c>
      <c r="E5015" s="1" t="s">
        <v>76</v>
      </c>
      <c r="F5015" s="1" t="s">
        <v>625</v>
      </c>
      <c r="G5015" s="1" t="s">
        <v>4778</v>
      </c>
      <c r="H5015" s="1" t="s">
        <v>15836</v>
      </c>
      <c r="I5015" s="5">
        <v>1480</v>
      </c>
      <c r="J5015" s="5">
        <v>19137099</v>
      </c>
      <c r="K5015" s="3">
        <f>+Tabella2026[[#This Row],[POP_2024]]/SUM(Tabella2026[POP_2024])</f>
        <v>2.5108805956840269E-5</v>
      </c>
      <c r="L5015" s="3">
        <f>+Tabella2026[[#This Row],[INCIDENZA POPOLAZIONE]]*(PLAFOND/2)</f>
        <v>7392.0136420893077</v>
      </c>
      <c r="M5015" s="3">
        <f>+IFERROR(Tabella2026[[#This Row],[reddito_2024]]/Tabella2026[[#This Row],[POP_2024]],"")</f>
        <v>12930.472297297298</v>
      </c>
      <c r="N5015" s="3">
        <f>+IF(Tabella2026[[#This Row],[REDDITO COMPLESSIVO PROCAPITE]]&lt;media_aggr_reddito_pc,(media_aggr_reddito_pc-Tabella2026[[#This Row],[REDDITO COMPLESSIVO PROCAPITE]]),0)</f>
        <v>4894.5937653114433</v>
      </c>
      <c r="O5015" s="3">
        <f>+Tabella2026[[#This Row],[DIFFERENZA REDDITO INFERIORE ALLA MEDIA DALLA MEDIA]]*Tabella2026[[#This Row],[POP_2024]]</f>
        <v>7243998.7726609362</v>
      </c>
      <c r="P5015" s="3">
        <f>+Tabella2026[[#This Row],[POPOLAZIONE PER DIFFERENZA ]]/SUM(Tabella2026[[POPOLAZIONE PER DIFFERENZA ]])</f>
        <v>6.4267460821866926E-5</v>
      </c>
      <c r="Q5015" s="3">
        <f>+Tabella2026[[#This Row],[INCIDENZA POPOLAZIONE PER DIFFERENZA]]*(PLAFOND-SUM(Tabella2026[CONTRIBUTO SULLA BASE DELLA POPOLAZIONE]))</f>
        <v>18920.292265362084</v>
      </c>
      <c r="R5015" s="3">
        <f>+Tabella2026[[#This Row],[CONTRIBUTO SULLA BASE DELLA POPOLAZIONE]]+Tabella2026[[#This Row],[CONTRIBUTO SULLA BASE DEL REDDITO]]</f>
        <v>26312.305907451391</v>
      </c>
      <c r="S5015" s="3">
        <f>+Tabella2026[[#This Row],[CONTRIBUTO TOTALE]]/(PLAFOND/N_TESSERE)</f>
        <v>52.624611814902785</v>
      </c>
      <c r="T5015" s="3">
        <f>+MAX(CEILING(Tabella2026[[#This Row],[preDEF1]],1),1)</f>
        <v>53</v>
      </c>
      <c r="U5015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015" s="21">
        <f>+Tabella2026[[#This Row],[DEF - n. card]]*(PLAFOND/N_TESSERE)</f>
        <v>26500</v>
      </c>
      <c r="W5015" s="18"/>
    </row>
    <row r="5016" spans="2:23" x14ac:dyDescent="0.25">
      <c r="B5016" s="1" t="s">
        <v>9932</v>
      </c>
      <c r="C5016" s="2">
        <v>75082</v>
      </c>
      <c r="D5016" s="1" t="s">
        <v>9933</v>
      </c>
      <c r="E5016" s="1" t="s">
        <v>33</v>
      </c>
      <c r="F5016" s="1" t="s">
        <v>132</v>
      </c>
      <c r="G5016" s="1" t="s">
        <v>4778</v>
      </c>
      <c r="H5016" s="1" t="s">
        <v>15836</v>
      </c>
      <c r="I5016" s="5">
        <v>1480</v>
      </c>
      <c r="J5016" s="5">
        <v>19157233</v>
      </c>
      <c r="K5016" s="3">
        <f>+Tabella2026[[#This Row],[POP_2024]]/SUM(Tabella2026[POP_2024])</f>
        <v>2.5108805956840269E-5</v>
      </c>
      <c r="L5016" s="3">
        <f>+Tabella2026[[#This Row],[INCIDENZA POPOLAZIONE]]*(PLAFOND/2)</f>
        <v>7392.0136420893077</v>
      </c>
      <c r="M5016" s="3">
        <f>+IFERROR(Tabella2026[[#This Row],[reddito_2024]]/Tabella2026[[#This Row],[POP_2024]],"")</f>
        <v>12944.076351351352</v>
      </c>
      <c r="N5016" s="3">
        <f>+IF(Tabella2026[[#This Row],[REDDITO COMPLESSIVO PROCAPITE]]&lt;media_aggr_reddito_pc,(media_aggr_reddito_pc-Tabella2026[[#This Row],[REDDITO COMPLESSIVO PROCAPITE]]),0)</f>
        <v>4880.989711257389</v>
      </c>
      <c r="O5016" s="3">
        <f>+Tabella2026[[#This Row],[DIFFERENZA REDDITO INFERIORE ALLA MEDIA DALLA MEDIA]]*Tabella2026[[#This Row],[POP_2024]]</f>
        <v>7223864.7726609353</v>
      </c>
      <c r="P5016" s="3">
        <f>+Tabella2026[[#This Row],[POPOLAZIONE PER DIFFERENZA ]]/SUM(Tabella2026[[POPOLAZIONE PER DIFFERENZA ]])</f>
        <v>6.408883557677841E-5</v>
      </c>
      <c r="Q5016" s="3">
        <f>+Tabella2026[[#This Row],[INCIDENZA POPOLAZIONE PER DIFFERENZA]]*(PLAFOND-SUM(Tabella2026[CONTRIBUTO SULLA BASE DELLA POPOLAZIONE]))</f>
        <v>18867.705127176956</v>
      </c>
      <c r="R5016" s="3">
        <f>+Tabella2026[[#This Row],[CONTRIBUTO SULLA BASE DELLA POPOLAZIONE]]+Tabella2026[[#This Row],[CONTRIBUTO SULLA BASE DEL REDDITO]]</f>
        <v>26259.718769266263</v>
      </c>
      <c r="S5016" s="3">
        <f>+Tabella2026[[#This Row],[CONTRIBUTO TOTALE]]/(PLAFOND/N_TESSERE)</f>
        <v>52.519437538532529</v>
      </c>
      <c r="T5016" s="3">
        <f>+MAX(CEILING(Tabella2026[[#This Row],[preDEF1]],1),1)</f>
        <v>53</v>
      </c>
      <c r="U5016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016" s="21">
        <f>+Tabella2026[[#This Row],[DEF - n. card]]*(PLAFOND/N_TESSERE)</f>
        <v>26500</v>
      </c>
      <c r="W5016" s="18"/>
    </row>
    <row r="5017" spans="2:23" x14ac:dyDescent="0.25">
      <c r="B5017" s="1" t="s">
        <v>10070</v>
      </c>
      <c r="C5017" s="2">
        <v>1040</v>
      </c>
      <c r="D5017" s="1" t="s">
        <v>10071</v>
      </c>
      <c r="E5017" s="1" t="s">
        <v>18</v>
      </c>
      <c r="F5017" s="1" t="s">
        <v>17</v>
      </c>
      <c r="G5017" s="1" t="s">
        <v>4778</v>
      </c>
      <c r="H5017" s="1" t="s">
        <v>15835</v>
      </c>
      <c r="I5017" s="5">
        <v>1478</v>
      </c>
      <c r="J5017" s="5">
        <v>29033975</v>
      </c>
      <c r="K5017" s="3">
        <f>+Tabella2026[[#This Row],[POP_2024]]/SUM(Tabella2026[POP_2024])</f>
        <v>2.5074875137979676E-5</v>
      </c>
      <c r="L5017" s="3">
        <f>+Tabella2026[[#This Row],[INCIDENZA POPOLAZIONE]]*(PLAFOND/2)</f>
        <v>7382.0244344648627</v>
      </c>
      <c r="M5017" s="3">
        <f>+IFERROR(Tabella2026[[#This Row],[reddito_2024]]/Tabella2026[[#This Row],[POP_2024]],"")</f>
        <v>19644.096752368067</v>
      </c>
      <c r="N5017" s="3">
        <f>+IF(Tabella2026[[#This Row],[REDDITO COMPLESSIVO PROCAPITE]]&lt;media_aggr_reddito_pc,(media_aggr_reddito_pc-Tabella2026[[#This Row],[REDDITO COMPLESSIVO PROCAPITE]]),0)</f>
        <v>0</v>
      </c>
      <c r="O5017" s="3">
        <f>+Tabella2026[[#This Row],[DIFFERENZA REDDITO INFERIORE ALLA MEDIA DALLA MEDIA]]*Tabella2026[[#This Row],[POP_2024]]</f>
        <v>0</v>
      </c>
      <c r="P5017" s="3">
        <f>+Tabella2026[[#This Row],[POPOLAZIONE PER DIFFERENZA ]]/SUM(Tabella2026[[POPOLAZIONE PER DIFFERENZA ]])</f>
        <v>0</v>
      </c>
      <c r="Q5017" s="3">
        <f>+Tabella2026[[#This Row],[INCIDENZA POPOLAZIONE PER DIFFERENZA]]*(PLAFOND-SUM(Tabella2026[CONTRIBUTO SULLA BASE DELLA POPOLAZIONE]))</f>
        <v>0</v>
      </c>
      <c r="R5017" s="3">
        <f>+Tabella2026[[#This Row],[CONTRIBUTO SULLA BASE DELLA POPOLAZIONE]]+Tabella2026[[#This Row],[CONTRIBUTO SULLA BASE DEL REDDITO]]</f>
        <v>7382.0244344648627</v>
      </c>
      <c r="S5017" s="3">
        <f>+Tabella2026[[#This Row],[CONTRIBUTO TOTALE]]/(PLAFOND/N_TESSERE)</f>
        <v>14.764048868929725</v>
      </c>
      <c r="T5017" s="3">
        <f>+MAX(CEILING(Tabella2026[[#This Row],[preDEF1]],1),1)</f>
        <v>15</v>
      </c>
      <c r="U5017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17" s="21">
        <f>+Tabella2026[[#This Row],[DEF - n. card]]*(PLAFOND/N_TESSERE)</f>
        <v>7500</v>
      </c>
      <c r="W5017" s="18"/>
    </row>
    <row r="5018" spans="2:23" x14ac:dyDescent="0.25">
      <c r="B5018" s="1" t="s">
        <v>10020</v>
      </c>
      <c r="C5018" s="2">
        <v>64105</v>
      </c>
      <c r="D5018" s="1" t="s">
        <v>10021</v>
      </c>
      <c r="E5018" s="1" t="s">
        <v>15</v>
      </c>
      <c r="F5018" s="1" t="s">
        <v>290</v>
      </c>
      <c r="G5018" s="1" t="s">
        <v>4778</v>
      </c>
      <c r="H5018" s="1" t="s">
        <v>15836</v>
      </c>
      <c r="I5018" s="5">
        <v>1478</v>
      </c>
      <c r="J5018" s="5">
        <v>19721868</v>
      </c>
      <c r="K5018" s="3">
        <f>+Tabella2026[[#This Row],[POP_2024]]/SUM(Tabella2026[POP_2024])</f>
        <v>2.5074875137979676E-5</v>
      </c>
      <c r="L5018" s="3">
        <f>+Tabella2026[[#This Row],[INCIDENZA POPOLAZIONE]]*(PLAFOND/2)</f>
        <v>7382.0244344648627</v>
      </c>
      <c r="M5018" s="3">
        <f>+IFERROR(Tabella2026[[#This Row],[reddito_2024]]/Tabella2026[[#This Row],[POP_2024]],"")</f>
        <v>13343.618403247632</v>
      </c>
      <c r="N5018" s="3">
        <f>+IF(Tabella2026[[#This Row],[REDDITO COMPLESSIVO PROCAPITE]]&lt;media_aggr_reddito_pc,(media_aggr_reddito_pc-Tabella2026[[#This Row],[REDDITO COMPLESSIVO PROCAPITE]]),0)</f>
        <v>4481.4476593611089</v>
      </c>
      <c r="O5018" s="3">
        <f>+Tabella2026[[#This Row],[DIFFERENZA REDDITO INFERIORE ALLA MEDIA DALLA MEDIA]]*Tabella2026[[#This Row],[POP_2024]]</f>
        <v>6623579.6405357188</v>
      </c>
      <c r="P5018" s="3">
        <f>+Tabella2026[[#This Row],[POPOLAZIONE PER DIFFERENZA ]]/SUM(Tabella2026[[POPOLAZIONE PER DIFFERENZA ]])</f>
        <v>5.8763213303565979E-5</v>
      </c>
      <c r="Q5018" s="3">
        <f>+Tabella2026[[#This Row],[INCIDENZA POPOLAZIONE PER DIFFERENZA]]*(PLAFOND-SUM(Tabella2026[CONTRIBUTO SULLA BASE DELLA POPOLAZIONE]))</f>
        <v>17299.845924159916</v>
      </c>
      <c r="R5018" s="3">
        <f>+Tabella2026[[#This Row],[CONTRIBUTO SULLA BASE DELLA POPOLAZIONE]]+Tabella2026[[#This Row],[CONTRIBUTO SULLA BASE DEL REDDITO]]</f>
        <v>24681.870358624779</v>
      </c>
      <c r="S5018" s="3">
        <f>+Tabella2026[[#This Row],[CONTRIBUTO TOTALE]]/(PLAFOND/N_TESSERE)</f>
        <v>49.363740717249556</v>
      </c>
      <c r="T5018" s="3">
        <f>+MAX(CEILING(Tabella2026[[#This Row],[preDEF1]],1),1)</f>
        <v>50</v>
      </c>
      <c r="U5018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5018" s="21">
        <f>+Tabella2026[[#This Row],[DEF - n. card]]*(PLAFOND/N_TESSERE)</f>
        <v>25000</v>
      </c>
      <c r="W5018" s="18"/>
    </row>
    <row r="5019" spans="2:23" x14ac:dyDescent="0.25">
      <c r="B5019" s="1" t="s">
        <v>10346</v>
      </c>
      <c r="C5019" s="2">
        <v>61035</v>
      </c>
      <c r="D5019" s="1" t="s">
        <v>10347</v>
      </c>
      <c r="E5019" s="1" t="s">
        <v>15</v>
      </c>
      <c r="F5019" s="1" t="s">
        <v>184</v>
      </c>
      <c r="G5019" s="1" t="s">
        <v>4778</v>
      </c>
      <c r="H5019" s="1" t="s">
        <v>15836</v>
      </c>
      <c r="I5019" s="5">
        <v>1477</v>
      </c>
      <c r="J5019" s="5">
        <v>15837599</v>
      </c>
      <c r="K5019" s="3">
        <f>+Tabella2026[[#This Row],[POP_2024]]/SUM(Tabella2026[POP_2024])</f>
        <v>2.5057909728549376E-5</v>
      </c>
      <c r="L5019" s="3">
        <f>+Tabella2026[[#This Row],[INCIDENZA POPOLAZIONE]]*(PLAFOND/2)</f>
        <v>7377.0298306526402</v>
      </c>
      <c r="M5019" s="3">
        <f>+IFERROR(Tabella2026[[#This Row],[reddito_2024]]/Tabella2026[[#This Row],[POP_2024]],"")</f>
        <v>10722.815842924847</v>
      </c>
      <c r="N5019" s="3">
        <f>+IF(Tabella2026[[#This Row],[REDDITO COMPLESSIVO PROCAPITE]]&lt;media_aggr_reddito_pc,(media_aggr_reddito_pc-Tabella2026[[#This Row],[REDDITO COMPLESSIVO PROCAPITE]]),0)</f>
        <v>7102.2502196838941</v>
      </c>
      <c r="O5019" s="3">
        <f>+Tabella2026[[#This Row],[DIFFERENZA REDDITO INFERIORE ALLA MEDIA DALLA MEDIA]]*Tabella2026[[#This Row],[POP_2024]]</f>
        <v>10490023.574473111</v>
      </c>
      <c r="P5019" s="3">
        <f>+Tabella2026[[#This Row],[POPOLAZIONE PER DIFFERENZA ]]/SUM(Tabella2026[[POPOLAZIONE PER DIFFERENZA ]])</f>
        <v>9.3065611998339624E-5</v>
      </c>
      <c r="Q5019" s="3">
        <f>+Tabella2026[[#This Row],[INCIDENZA POPOLAZIONE PER DIFFERENZA]]*(PLAFOND-SUM(Tabella2026[CONTRIBUTO SULLA BASE DELLA POPOLAZIONE]))</f>
        <v>27398.446373102299</v>
      </c>
      <c r="R5019" s="3">
        <f>+Tabella2026[[#This Row],[CONTRIBUTO SULLA BASE DELLA POPOLAZIONE]]+Tabella2026[[#This Row],[CONTRIBUTO SULLA BASE DEL REDDITO]]</f>
        <v>34775.476203754937</v>
      </c>
      <c r="S5019" s="3">
        <f>+Tabella2026[[#This Row],[CONTRIBUTO TOTALE]]/(PLAFOND/N_TESSERE)</f>
        <v>69.550952407509868</v>
      </c>
      <c r="T5019" s="3">
        <f>+MAX(CEILING(Tabella2026[[#This Row],[preDEF1]],1),1)</f>
        <v>70</v>
      </c>
      <c r="U5019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5019" s="21">
        <f>+Tabella2026[[#This Row],[DEF - n. card]]*(PLAFOND/N_TESSERE)</f>
        <v>35000</v>
      </c>
      <c r="W5019" s="18"/>
    </row>
    <row r="5020" spans="2:23" x14ac:dyDescent="0.25">
      <c r="B5020" s="1" t="s">
        <v>10002</v>
      </c>
      <c r="C5020" s="2">
        <v>94031</v>
      </c>
      <c r="D5020" s="1" t="s">
        <v>10003</v>
      </c>
      <c r="E5020" s="1" t="s">
        <v>345</v>
      </c>
      <c r="F5020" s="1" t="s">
        <v>1000</v>
      </c>
      <c r="G5020" s="1" t="s">
        <v>4778</v>
      </c>
      <c r="H5020" s="1" t="s">
        <v>15836</v>
      </c>
      <c r="I5020" s="5">
        <v>1477</v>
      </c>
      <c r="J5020" s="5">
        <v>25335775</v>
      </c>
      <c r="K5020" s="3">
        <f>+Tabella2026[[#This Row],[POP_2024]]/SUM(Tabella2026[POP_2024])</f>
        <v>2.5057909728549376E-5</v>
      </c>
      <c r="L5020" s="3">
        <f>+Tabella2026[[#This Row],[INCIDENZA POPOLAZIONE]]*(PLAFOND/2)</f>
        <v>7377.0298306526402</v>
      </c>
      <c r="M5020" s="3">
        <f>+IFERROR(Tabella2026[[#This Row],[reddito_2024]]/Tabella2026[[#This Row],[POP_2024]],"")</f>
        <v>17153.53757616791</v>
      </c>
      <c r="N5020" s="3">
        <f>+IF(Tabella2026[[#This Row],[REDDITO COMPLESSIVO PROCAPITE]]&lt;media_aggr_reddito_pc,(media_aggr_reddito_pc-Tabella2026[[#This Row],[REDDITO COMPLESSIVO PROCAPITE]]),0)</f>
        <v>671.52848644083133</v>
      </c>
      <c r="O5020" s="3">
        <f>+Tabella2026[[#This Row],[DIFFERENZA REDDITO INFERIORE ALLA MEDIA DALLA MEDIA]]*Tabella2026[[#This Row],[POP_2024]]</f>
        <v>991847.57447310793</v>
      </c>
      <c r="P5020" s="3">
        <f>+Tabella2026[[#This Row],[POPOLAZIONE PER DIFFERENZA ]]/SUM(Tabella2026[[POPOLAZIONE PER DIFFERENZA ]])</f>
        <v>8.7994941929427344E-6</v>
      </c>
      <c r="Q5020" s="3">
        <f>+Tabella2026[[#This Row],[INCIDENZA POPOLAZIONE PER DIFFERENZA]]*(PLAFOND-SUM(Tabella2026[CONTRIBUTO SULLA BASE DELLA POPOLAZIONE]))</f>
        <v>2590.5644907817068</v>
      </c>
      <c r="R5020" s="3">
        <f>+Tabella2026[[#This Row],[CONTRIBUTO SULLA BASE DELLA POPOLAZIONE]]+Tabella2026[[#This Row],[CONTRIBUTO SULLA BASE DEL REDDITO]]</f>
        <v>9967.5943214343461</v>
      </c>
      <c r="S5020" s="3">
        <f>+Tabella2026[[#This Row],[CONTRIBUTO TOTALE]]/(PLAFOND/N_TESSERE)</f>
        <v>19.935188642868692</v>
      </c>
      <c r="T5020" s="3">
        <f>+MAX(CEILING(Tabella2026[[#This Row],[preDEF1]],1),1)</f>
        <v>20</v>
      </c>
      <c r="U5020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5020" s="21">
        <f>+Tabella2026[[#This Row],[DEF - n. card]]*(PLAFOND/N_TESSERE)</f>
        <v>10000</v>
      </c>
      <c r="W5020" s="18"/>
    </row>
    <row r="5021" spans="2:23" x14ac:dyDescent="0.25">
      <c r="B5021" s="1" t="s">
        <v>10078</v>
      </c>
      <c r="C5021" s="2">
        <v>46034</v>
      </c>
      <c r="D5021" s="1" t="s">
        <v>10079</v>
      </c>
      <c r="E5021" s="1" t="s">
        <v>30</v>
      </c>
      <c r="F5021" s="1" t="s">
        <v>142</v>
      </c>
      <c r="G5021" s="1" t="s">
        <v>4778</v>
      </c>
      <c r="H5021" s="1" t="s">
        <v>15834</v>
      </c>
      <c r="I5021" s="5">
        <v>1477</v>
      </c>
      <c r="J5021" s="5">
        <v>24814836</v>
      </c>
      <c r="K5021" s="3">
        <f>+Tabella2026[[#This Row],[POP_2024]]/SUM(Tabella2026[POP_2024])</f>
        <v>2.5057909728549376E-5</v>
      </c>
      <c r="L5021" s="3">
        <f>+Tabella2026[[#This Row],[INCIDENZA POPOLAZIONE]]*(PLAFOND/2)</f>
        <v>7377.0298306526402</v>
      </c>
      <c r="M5021" s="3">
        <f>+IFERROR(Tabella2026[[#This Row],[reddito_2024]]/Tabella2026[[#This Row],[POP_2024]],"")</f>
        <v>16800.836831415032</v>
      </c>
      <c r="N5021" s="3">
        <f>+IF(Tabella2026[[#This Row],[REDDITO COMPLESSIVO PROCAPITE]]&lt;media_aggr_reddito_pc,(media_aggr_reddito_pc-Tabella2026[[#This Row],[REDDITO COMPLESSIVO PROCAPITE]]),0)</f>
        <v>1024.229231193709</v>
      </c>
      <c r="O5021" s="3">
        <f>+Tabella2026[[#This Row],[DIFFERENZA REDDITO INFERIORE ALLA MEDIA DALLA MEDIA]]*Tabella2026[[#This Row],[POP_2024]]</f>
        <v>1512786.5744731082</v>
      </c>
      <c r="P5021" s="3">
        <f>+Tabella2026[[#This Row],[POPOLAZIONE PER DIFFERENZA ]]/SUM(Tabella2026[[POPOLAZIONE PER DIFFERENZA ]])</f>
        <v>1.342117178066333E-5</v>
      </c>
      <c r="Q5021" s="3">
        <f>+Tabella2026[[#This Row],[INCIDENZA POPOLAZIONE PER DIFFERENZA]]*(PLAFOND-SUM(Tabella2026[CONTRIBUTO SULLA BASE DELLA POPOLAZIONE]))</f>
        <v>3951.1829063484647</v>
      </c>
      <c r="R5021" s="3">
        <f>+Tabella2026[[#This Row],[CONTRIBUTO SULLA BASE DELLA POPOLAZIONE]]+Tabella2026[[#This Row],[CONTRIBUTO SULLA BASE DEL REDDITO]]</f>
        <v>11328.212737001104</v>
      </c>
      <c r="S5021" s="3">
        <f>+Tabella2026[[#This Row],[CONTRIBUTO TOTALE]]/(PLAFOND/N_TESSERE)</f>
        <v>22.656425474002209</v>
      </c>
      <c r="T5021" s="3">
        <f>+MAX(CEILING(Tabella2026[[#This Row],[preDEF1]],1),1)</f>
        <v>23</v>
      </c>
      <c r="U5021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5021" s="21">
        <f>+Tabella2026[[#This Row],[DEF - n. card]]*(PLAFOND/N_TESSERE)</f>
        <v>11500</v>
      </c>
      <c r="W5021" s="18"/>
    </row>
    <row r="5022" spans="2:23" x14ac:dyDescent="0.25">
      <c r="B5022" s="1" t="s">
        <v>10230</v>
      </c>
      <c r="C5022" s="2">
        <v>1088</v>
      </c>
      <c r="D5022" s="1" t="s">
        <v>10231</v>
      </c>
      <c r="E5022" s="1" t="s">
        <v>18</v>
      </c>
      <c r="F5022" s="1" t="s">
        <v>17</v>
      </c>
      <c r="G5022" s="1" t="s">
        <v>4778</v>
      </c>
      <c r="H5022" s="1" t="s">
        <v>15835</v>
      </c>
      <c r="I5022" s="5">
        <v>1476</v>
      </c>
      <c r="J5022" s="5">
        <v>27762803</v>
      </c>
      <c r="K5022" s="3">
        <f>+Tabella2026[[#This Row],[POP_2024]]/SUM(Tabella2026[POP_2024])</f>
        <v>2.504094431911908E-5</v>
      </c>
      <c r="L5022" s="3">
        <f>+Tabella2026[[#This Row],[INCIDENZA POPOLAZIONE]]*(PLAFOND/2)</f>
        <v>7372.0352268404176</v>
      </c>
      <c r="M5022" s="3">
        <f>+IFERROR(Tabella2026[[#This Row],[reddito_2024]]/Tabella2026[[#This Row],[POP_2024]],"")</f>
        <v>18809.487127371274</v>
      </c>
      <c r="N5022" s="3">
        <f>+IF(Tabella2026[[#This Row],[REDDITO COMPLESSIVO PROCAPITE]]&lt;media_aggr_reddito_pc,(media_aggr_reddito_pc-Tabella2026[[#This Row],[REDDITO COMPLESSIVO PROCAPITE]]),0)</f>
        <v>0</v>
      </c>
      <c r="O5022" s="3">
        <f>+Tabella2026[[#This Row],[DIFFERENZA REDDITO INFERIORE ALLA MEDIA DALLA MEDIA]]*Tabella2026[[#This Row],[POP_2024]]</f>
        <v>0</v>
      </c>
      <c r="P5022" s="3">
        <f>+Tabella2026[[#This Row],[POPOLAZIONE PER DIFFERENZA ]]/SUM(Tabella2026[[POPOLAZIONE PER DIFFERENZA ]])</f>
        <v>0</v>
      </c>
      <c r="Q5022" s="3">
        <f>+Tabella2026[[#This Row],[INCIDENZA POPOLAZIONE PER DIFFERENZA]]*(PLAFOND-SUM(Tabella2026[CONTRIBUTO SULLA BASE DELLA POPOLAZIONE]))</f>
        <v>0</v>
      </c>
      <c r="R5022" s="3">
        <f>+Tabella2026[[#This Row],[CONTRIBUTO SULLA BASE DELLA POPOLAZIONE]]+Tabella2026[[#This Row],[CONTRIBUTO SULLA BASE DEL REDDITO]]</f>
        <v>7372.0352268404176</v>
      </c>
      <c r="S5022" s="3">
        <f>+Tabella2026[[#This Row],[CONTRIBUTO TOTALE]]/(PLAFOND/N_TESSERE)</f>
        <v>14.744070453680836</v>
      </c>
      <c r="T5022" s="3">
        <f>+MAX(CEILING(Tabella2026[[#This Row],[preDEF1]],1),1)</f>
        <v>15</v>
      </c>
      <c r="U5022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22" s="21">
        <f>+Tabella2026[[#This Row],[DEF - n. card]]*(PLAFOND/N_TESSERE)</f>
        <v>7500</v>
      </c>
      <c r="W5022" s="18"/>
    </row>
    <row r="5023" spans="2:23" x14ac:dyDescent="0.25">
      <c r="B5023" s="1" t="s">
        <v>10040</v>
      </c>
      <c r="C5023" s="2">
        <v>63040</v>
      </c>
      <c r="D5023" s="1" t="s">
        <v>10041</v>
      </c>
      <c r="E5023" s="1" t="s">
        <v>15</v>
      </c>
      <c r="F5023" s="1" t="s">
        <v>14</v>
      </c>
      <c r="G5023" s="1" t="s">
        <v>4778</v>
      </c>
      <c r="H5023" s="1" t="s">
        <v>15836</v>
      </c>
      <c r="I5023" s="5">
        <v>1476</v>
      </c>
      <c r="J5023" s="5">
        <v>18681217</v>
      </c>
      <c r="K5023" s="3">
        <f>+Tabella2026[[#This Row],[POP_2024]]/SUM(Tabella2026[POP_2024])</f>
        <v>2.504094431911908E-5</v>
      </c>
      <c r="L5023" s="3">
        <f>+Tabella2026[[#This Row],[INCIDENZA POPOLAZIONE]]*(PLAFOND/2)</f>
        <v>7372.0352268404176</v>
      </c>
      <c r="M5023" s="3">
        <f>+IFERROR(Tabella2026[[#This Row],[reddito_2024]]/Tabella2026[[#This Row],[POP_2024]],"")</f>
        <v>12656.65108401084</v>
      </c>
      <c r="N5023" s="3">
        <f>+IF(Tabella2026[[#This Row],[REDDITO COMPLESSIVO PROCAPITE]]&lt;media_aggr_reddito_pc,(media_aggr_reddito_pc-Tabella2026[[#This Row],[REDDITO COMPLESSIVO PROCAPITE]]),0)</f>
        <v>5168.4149785979007</v>
      </c>
      <c r="O5023" s="3">
        <f>+Tabella2026[[#This Row],[DIFFERENZA REDDITO INFERIORE ALLA MEDIA DALLA MEDIA]]*Tabella2026[[#This Row],[POP_2024]]</f>
        <v>7628580.5084105013</v>
      </c>
      <c r="P5023" s="3">
        <f>+Tabella2026[[#This Row],[POPOLAZIONE PER DIFFERENZA ]]/SUM(Tabella2026[[POPOLAZIONE PER DIFFERENZA ]])</f>
        <v>6.7679401161830819E-5</v>
      </c>
      <c r="Q5023" s="3">
        <f>+Tabella2026[[#This Row],[INCIDENZA POPOLAZIONE PER DIFFERENZA]]*(PLAFOND-SUM(Tabella2026[CONTRIBUTO SULLA BASE DELLA POPOLAZIONE]))</f>
        <v>19924.764942492202</v>
      </c>
      <c r="R5023" s="3">
        <f>+Tabella2026[[#This Row],[CONTRIBUTO SULLA BASE DELLA POPOLAZIONE]]+Tabella2026[[#This Row],[CONTRIBUTO SULLA BASE DEL REDDITO]]</f>
        <v>27296.800169332619</v>
      </c>
      <c r="S5023" s="3">
        <f>+Tabella2026[[#This Row],[CONTRIBUTO TOTALE]]/(PLAFOND/N_TESSERE)</f>
        <v>54.59360033866524</v>
      </c>
      <c r="T5023" s="3">
        <f>+MAX(CEILING(Tabella2026[[#This Row],[preDEF1]],1),1)</f>
        <v>55</v>
      </c>
      <c r="U5023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5023" s="21">
        <f>+Tabella2026[[#This Row],[DEF - n. card]]*(PLAFOND/N_TESSERE)</f>
        <v>27500</v>
      </c>
      <c r="W5023" s="18"/>
    </row>
    <row r="5024" spans="2:23" x14ac:dyDescent="0.25">
      <c r="B5024" s="1" t="s">
        <v>10072</v>
      </c>
      <c r="C5024" s="2">
        <v>79063</v>
      </c>
      <c r="D5024" s="1" t="s">
        <v>10073</v>
      </c>
      <c r="E5024" s="1" t="s">
        <v>61</v>
      </c>
      <c r="F5024" s="1" t="s">
        <v>148</v>
      </c>
      <c r="G5024" s="1" t="s">
        <v>4778</v>
      </c>
      <c r="H5024" s="1" t="s">
        <v>15836</v>
      </c>
      <c r="I5024" s="5">
        <v>1475</v>
      </c>
      <c r="J5024" s="5">
        <v>15399868</v>
      </c>
      <c r="K5024" s="3">
        <f>+Tabella2026[[#This Row],[POP_2024]]/SUM(Tabella2026[POP_2024])</f>
        <v>2.5023978909688784E-5</v>
      </c>
      <c r="L5024" s="3">
        <f>+Tabella2026[[#This Row],[INCIDENZA POPOLAZIONE]]*(PLAFOND/2)</f>
        <v>7367.040623028196</v>
      </c>
      <c r="M5024" s="3">
        <f>+IFERROR(Tabella2026[[#This Row],[reddito_2024]]/Tabella2026[[#This Row],[POP_2024]],"")</f>
        <v>10440.588474576271</v>
      </c>
      <c r="N5024" s="3">
        <f>+IF(Tabella2026[[#This Row],[REDDITO COMPLESSIVO PROCAPITE]]&lt;media_aggr_reddito_pc,(media_aggr_reddito_pc-Tabella2026[[#This Row],[REDDITO COMPLESSIVO PROCAPITE]]),0)</f>
        <v>7384.4775880324705</v>
      </c>
      <c r="O5024" s="3">
        <f>+Tabella2026[[#This Row],[DIFFERENZA REDDITO INFERIORE ALLA MEDIA DALLA MEDIA]]*Tabella2026[[#This Row],[POP_2024]]</f>
        <v>10892104.442347893</v>
      </c>
      <c r="P5024" s="3">
        <f>+Tabella2026[[#This Row],[POPOLAZIONE PER DIFFERENZA ]]/SUM(Tabella2026[[POPOLAZIONE PER DIFFERENZA ]])</f>
        <v>9.6632801507107692E-5</v>
      </c>
      <c r="Q5024" s="3">
        <f>+Tabella2026[[#This Row],[INCIDENZA POPOLAZIONE PER DIFFERENZA]]*(PLAFOND-SUM(Tabella2026[CONTRIBUTO SULLA BASE DELLA POPOLAZIONE]))</f>
        <v>28448.624289091491</v>
      </c>
      <c r="R5024" s="3">
        <f>+Tabella2026[[#This Row],[CONTRIBUTO SULLA BASE DELLA POPOLAZIONE]]+Tabella2026[[#This Row],[CONTRIBUTO SULLA BASE DEL REDDITO]]</f>
        <v>35815.66491211969</v>
      </c>
      <c r="S5024" s="3">
        <f>+Tabella2026[[#This Row],[CONTRIBUTO TOTALE]]/(PLAFOND/N_TESSERE)</f>
        <v>71.631329824239373</v>
      </c>
      <c r="T5024" s="3">
        <f>+MAX(CEILING(Tabella2026[[#This Row],[preDEF1]],1),1)</f>
        <v>72</v>
      </c>
      <c r="U5024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5024" s="21">
        <f>+Tabella2026[[#This Row],[DEF - n. card]]*(PLAFOND/N_TESSERE)</f>
        <v>36000</v>
      </c>
      <c r="W5024" s="18"/>
    </row>
    <row r="5025" spans="2:23" x14ac:dyDescent="0.25">
      <c r="B5025" s="1" t="s">
        <v>9870</v>
      </c>
      <c r="C5025" s="2">
        <v>55018</v>
      </c>
      <c r="D5025" s="1" t="s">
        <v>9871</v>
      </c>
      <c r="E5025" s="1" t="s">
        <v>67</v>
      </c>
      <c r="F5025" s="1" t="s">
        <v>108</v>
      </c>
      <c r="G5025" s="1" t="s">
        <v>4778</v>
      </c>
      <c r="H5025" s="1" t="s">
        <v>15834</v>
      </c>
      <c r="I5025" s="5">
        <v>1475</v>
      </c>
      <c r="J5025" s="5">
        <v>24521487</v>
      </c>
      <c r="K5025" s="3">
        <f>+Tabella2026[[#This Row],[POP_2024]]/SUM(Tabella2026[POP_2024])</f>
        <v>2.5023978909688784E-5</v>
      </c>
      <c r="L5025" s="3">
        <f>+Tabella2026[[#This Row],[INCIDENZA POPOLAZIONE]]*(PLAFOND/2)</f>
        <v>7367.040623028196</v>
      </c>
      <c r="M5025" s="3">
        <f>+IFERROR(Tabella2026[[#This Row],[reddito_2024]]/Tabella2026[[#This Row],[POP_2024]],"")</f>
        <v>16624.736949152542</v>
      </c>
      <c r="N5025" s="3">
        <f>+IF(Tabella2026[[#This Row],[REDDITO COMPLESSIVO PROCAPITE]]&lt;media_aggr_reddito_pc,(media_aggr_reddito_pc-Tabella2026[[#This Row],[REDDITO COMPLESSIVO PROCAPITE]]),0)</f>
        <v>1200.3291134561987</v>
      </c>
      <c r="O5025" s="3">
        <f>+Tabella2026[[#This Row],[DIFFERENZA REDDITO INFERIORE ALLA MEDIA DALLA MEDIA]]*Tabella2026[[#This Row],[POP_2024]]</f>
        <v>1770485.442347893</v>
      </c>
      <c r="P5025" s="3">
        <f>+Tabella2026[[#This Row],[POPOLAZIONE PER DIFFERENZA ]]/SUM(Tabella2026[[POPOLAZIONE PER DIFFERENZA ]])</f>
        <v>1.5707430022104006E-5</v>
      </c>
      <c r="Q5025" s="3">
        <f>+Tabella2026[[#This Row],[INCIDENZA POPOLAZIONE PER DIFFERENZA]]*(PLAFOND-SUM(Tabella2026[CONTRIBUTO SULLA BASE DELLA POPOLAZIONE]))</f>
        <v>4624.2556179349212</v>
      </c>
      <c r="R5025" s="3">
        <f>+Tabella2026[[#This Row],[CONTRIBUTO SULLA BASE DELLA POPOLAZIONE]]+Tabella2026[[#This Row],[CONTRIBUTO SULLA BASE DEL REDDITO]]</f>
        <v>11991.296240963118</v>
      </c>
      <c r="S5025" s="3">
        <f>+Tabella2026[[#This Row],[CONTRIBUTO TOTALE]]/(PLAFOND/N_TESSERE)</f>
        <v>23.982592481926236</v>
      </c>
      <c r="T5025" s="3">
        <f>+MAX(CEILING(Tabella2026[[#This Row],[preDEF1]],1),1)</f>
        <v>24</v>
      </c>
      <c r="U5025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5025" s="21">
        <f>+Tabella2026[[#This Row],[DEF - n. card]]*(PLAFOND/N_TESSERE)</f>
        <v>12000</v>
      </c>
      <c r="W5025" s="18"/>
    </row>
    <row r="5026" spans="2:23" x14ac:dyDescent="0.25">
      <c r="B5026" s="1" t="s">
        <v>10176</v>
      </c>
      <c r="C5026" s="2">
        <v>41058</v>
      </c>
      <c r="D5026" s="1" t="s">
        <v>10177</v>
      </c>
      <c r="E5026" s="1" t="s">
        <v>117</v>
      </c>
      <c r="F5026" s="1" t="s">
        <v>130</v>
      </c>
      <c r="G5026" s="1" t="s">
        <v>4778</v>
      </c>
      <c r="H5026" s="1" t="s">
        <v>15834</v>
      </c>
      <c r="I5026" s="5">
        <v>1474</v>
      </c>
      <c r="J5026" s="5">
        <v>24625348</v>
      </c>
      <c r="K5026" s="3">
        <f>+Tabella2026[[#This Row],[POP_2024]]/SUM(Tabella2026[POP_2024])</f>
        <v>2.5007013500258484E-5</v>
      </c>
      <c r="L5026" s="3">
        <f>+Tabella2026[[#This Row],[INCIDENZA POPOLAZIONE]]*(PLAFOND/2)</f>
        <v>7362.0460192159726</v>
      </c>
      <c r="M5026" s="3">
        <f>+IFERROR(Tabella2026[[#This Row],[reddito_2024]]/Tabella2026[[#This Row],[POP_2024]],"")</f>
        <v>16706.4776119403</v>
      </c>
      <c r="N5026" s="3">
        <f>+IF(Tabella2026[[#This Row],[REDDITO COMPLESSIVO PROCAPITE]]&lt;media_aggr_reddito_pc,(media_aggr_reddito_pc-Tabella2026[[#This Row],[REDDITO COMPLESSIVO PROCAPITE]]),0)</f>
        <v>1118.5884506684415</v>
      </c>
      <c r="O5026" s="3">
        <f>+Tabella2026[[#This Row],[DIFFERENZA REDDITO INFERIORE ALLA MEDIA DALLA MEDIA]]*Tabella2026[[#This Row],[POP_2024]]</f>
        <v>1648799.3762852829</v>
      </c>
      <c r="P5026" s="3">
        <f>+Tabella2026[[#This Row],[POPOLAZIONE PER DIFFERENZA ]]/SUM(Tabella2026[[POPOLAZIONE PER DIFFERENZA ]])</f>
        <v>1.4627853019308183E-5</v>
      </c>
      <c r="Q5026" s="3">
        <f>+Tabella2026[[#This Row],[INCIDENZA POPOLAZIONE PER DIFFERENZA]]*(PLAFOND-SUM(Tabella2026[CONTRIBUTO SULLA BASE DELLA POPOLAZIONE]))</f>
        <v>4306.4289579945817</v>
      </c>
      <c r="R5026" s="3">
        <f>+Tabella2026[[#This Row],[CONTRIBUTO SULLA BASE DELLA POPOLAZIONE]]+Tabella2026[[#This Row],[CONTRIBUTO SULLA BASE DEL REDDITO]]</f>
        <v>11668.474977210553</v>
      </c>
      <c r="S5026" s="3">
        <f>+Tabella2026[[#This Row],[CONTRIBUTO TOTALE]]/(PLAFOND/N_TESSERE)</f>
        <v>23.336949954421108</v>
      </c>
      <c r="T5026" s="3">
        <f>+MAX(CEILING(Tabella2026[[#This Row],[preDEF1]],1),1)</f>
        <v>24</v>
      </c>
      <c r="U5026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5026" s="21">
        <f>+Tabella2026[[#This Row],[DEF - n. card]]*(PLAFOND/N_TESSERE)</f>
        <v>12000</v>
      </c>
      <c r="W5026" s="18"/>
    </row>
    <row r="5027" spans="2:23" x14ac:dyDescent="0.25">
      <c r="B5027" s="1" t="s">
        <v>10010</v>
      </c>
      <c r="C5027" s="2">
        <v>5121</v>
      </c>
      <c r="D5027" s="1" t="s">
        <v>10011</v>
      </c>
      <c r="E5027" s="1" t="s">
        <v>18</v>
      </c>
      <c r="F5027" s="1" t="s">
        <v>182</v>
      </c>
      <c r="G5027" s="1" t="s">
        <v>4778</v>
      </c>
      <c r="H5027" s="1" t="s">
        <v>15835</v>
      </c>
      <c r="I5027" s="5">
        <v>1474</v>
      </c>
      <c r="J5027" s="5">
        <v>27579409</v>
      </c>
      <c r="K5027" s="3">
        <f>+Tabella2026[[#This Row],[POP_2024]]/SUM(Tabella2026[POP_2024])</f>
        <v>2.5007013500258484E-5</v>
      </c>
      <c r="L5027" s="3">
        <f>+Tabella2026[[#This Row],[INCIDENZA POPOLAZIONE]]*(PLAFOND/2)</f>
        <v>7362.0460192159726</v>
      </c>
      <c r="M5027" s="3">
        <f>+IFERROR(Tabella2026[[#This Row],[reddito_2024]]/Tabella2026[[#This Row],[POP_2024]],"")</f>
        <v>18710.589552238805</v>
      </c>
      <c r="N5027" s="3">
        <f>+IF(Tabella2026[[#This Row],[REDDITO COMPLESSIVO PROCAPITE]]&lt;media_aggr_reddito_pc,(media_aggr_reddito_pc-Tabella2026[[#This Row],[REDDITO COMPLESSIVO PROCAPITE]]),0)</f>
        <v>0</v>
      </c>
      <c r="O5027" s="3">
        <f>+Tabella2026[[#This Row],[DIFFERENZA REDDITO INFERIORE ALLA MEDIA DALLA MEDIA]]*Tabella2026[[#This Row],[POP_2024]]</f>
        <v>0</v>
      </c>
      <c r="P5027" s="3">
        <f>+Tabella2026[[#This Row],[POPOLAZIONE PER DIFFERENZA ]]/SUM(Tabella2026[[POPOLAZIONE PER DIFFERENZA ]])</f>
        <v>0</v>
      </c>
      <c r="Q5027" s="3">
        <f>+Tabella2026[[#This Row],[INCIDENZA POPOLAZIONE PER DIFFERENZA]]*(PLAFOND-SUM(Tabella2026[CONTRIBUTO SULLA BASE DELLA POPOLAZIONE]))</f>
        <v>0</v>
      </c>
      <c r="R5027" s="3">
        <f>+Tabella2026[[#This Row],[CONTRIBUTO SULLA BASE DELLA POPOLAZIONE]]+Tabella2026[[#This Row],[CONTRIBUTO SULLA BASE DEL REDDITO]]</f>
        <v>7362.0460192159726</v>
      </c>
      <c r="S5027" s="3">
        <f>+Tabella2026[[#This Row],[CONTRIBUTO TOTALE]]/(PLAFOND/N_TESSERE)</f>
        <v>14.724092038431944</v>
      </c>
      <c r="T5027" s="3">
        <f>+MAX(CEILING(Tabella2026[[#This Row],[preDEF1]],1),1)</f>
        <v>15</v>
      </c>
      <c r="U5027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27" s="21">
        <f>+Tabella2026[[#This Row],[DEF - n. card]]*(PLAFOND/N_TESSERE)</f>
        <v>7500</v>
      </c>
      <c r="W5027" s="18"/>
    </row>
    <row r="5028" spans="2:23" x14ac:dyDescent="0.25">
      <c r="B5028" s="1" t="s">
        <v>9960</v>
      </c>
      <c r="C5028" s="2">
        <v>114020</v>
      </c>
      <c r="D5028" s="1" t="s">
        <v>9961</v>
      </c>
      <c r="E5028" s="1" t="s">
        <v>76</v>
      </c>
      <c r="F5028" s="1" t="s">
        <v>550</v>
      </c>
      <c r="G5028" s="1" t="s">
        <v>4778</v>
      </c>
      <c r="H5028" s="1" t="s">
        <v>15836</v>
      </c>
      <c r="I5028" s="5">
        <v>1473</v>
      </c>
      <c r="J5028" s="5">
        <v>19173447</v>
      </c>
      <c r="K5028" s="3">
        <f>+Tabella2026[[#This Row],[POP_2024]]/SUM(Tabella2026[POP_2024])</f>
        <v>2.4990048090828188E-5</v>
      </c>
      <c r="L5028" s="3">
        <f>+Tabella2026[[#This Row],[INCIDENZA POPOLAZIONE]]*(PLAFOND/2)</f>
        <v>7357.0514154037501</v>
      </c>
      <c r="M5028" s="3">
        <f>+IFERROR(Tabella2026[[#This Row],[reddito_2024]]/Tabella2026[[#This Row],[POP_2024]],"")</f>
        <v>13016.596741344196</v>
      </c>
      <c r="N5028" s="3">
        <f>+IF(Tabella2026[[#This Row],[REDDITO COMPLESSIVO PROCAPITE]]&lt;media_aggr_reddito_pc,(media_aggr_reddito_pc-Tabella2026[[#This Row],[REDDITO COMPLESSIVO PROCAPITE]]),0)</f>
        <v>4808.4693212645452</v>
      </c>
      <c r="O5028" s="3">
        <f>+Tabella2026[[#This Row],[DIFFERENZA REDDITO INFERIORE ALLA MEDIA DALLA MEDIA]]*Tabella2026[[#This Row],[POP_2024]]</f>
        <v>7082875.3102226751</v>
      </c>
      <c r="P5028" s="3">
        <f>+Tabella2026[[#This Row],[POPOLAZIONE PER DIFFERENZA ]]/SUM(Tabella2026[[POPOLAZIONE PER DIFFERENZA ]])</f>
        <v>6.2838002295615585E-5</v>
      </c>
      <c r="Q5028" s="3">
        <f>+Tabella2026[[#This Row],[INCIDENZA POPOLAZIONE PER DIFFERENZA]]*(PLAFOND-SUM(Tabella2026[CONTRIBUTO SULLA BASE DELLA POPOLAZIONE]))</f>
        <v>18499.460747327583</v>
      </c>
      <c r="R5028" s="3">
        <f>+Tabella2026[[#This Row],[CONTRIBUTO SULLA BASE DELLA POPOLAZIONE]]+Tabella2026[[#This Row],[CONTRIBUTO SULLA BASE DEL REDDITO]]</f>
        <v>25856.512162731335</v>
      </c>
      <c r="S5028" s="3">
        <f>+Tabella2026[[#This Row],[CONTRIBUTO TOTALE]]/(PLAFOND/N_TESSERE)</f>
        <v>51.713024325462669</v>
      </c>
      <c r="T5028" s="3">
        <f>+MAX(CEILING(Tabella2026[[#This Row],[preDEF1]],1),1)</f>
        <v>52</v>
      </c>
      <c r="U5028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5028" s="21">
        <f>+Tabella2026[[#This Row],[DEF - n. card]]*(PLAFOND/N_TESSERE)</f>
        <v>26000</v>
      </c>
      <c r="W5028" s="18"/>
    </row>
    <row r="5029" spans="2:23" x14ac:dyDescent="0.25">
      <c r="B5029" s="1" t="s">
        <v>10022</v>
      </c>
      <c r="C5029" s="2">
        <v>64024</v>
      </c>
      <c r="D5029" s="1" t="s">
        <v>10023</v>
      </c>
      <c r="E5029" s="1" t="s">
        <v>15</v>
      </c>
      <c r="F5029" s="1" t="s">
        <v>290</v>
      </c>
      <c r="G5029" s="1" t="s">
        <v>4778</v>
      </c>
      <c r="H5029" s="1" t="s">
        <v>15836</v>
      </c>
      <c r="I5029" s="5">
        <v>1472</v>
      </c>
      <c r="J5029" s="5">
        <v>21182616</v>
      </c>
      <c r="K5029" s="3">
        <f>+Tabella2026[[#This Row],[POP_2024]]/SUM(Tabella2026[POP_2024])</f>
        <v>2.4973082681397891E-5</v>
      </c>
      <c r="L5029" s="3">
        <f>+Tabella2026[[#This Row],[INCIDENZA POPOLAZIONE]]*(PLAFOND/2)</f>
        <v>7352.0568115915285</v>
      </c>
      <c r="M5029" s="3">
        <f>+IFERROR(Tabella2026[[#This Row],[reddito_2024]]/Tabella2026[[#This Row],[POP_2024]],"")</f>
        <v>14390.364130434782</v>
      </c>
      <c r="N5029" s="3">
        <f>+IF(Tabella2026[[#This Row],[REDDITO COMPLESSIVO PROCAPITE]]&lt;media_aggr_reddito_pc,(media_aggr_reddito_pc-Tabella2026[[#This Row],[REDDITO COMPLESSIVO PROCAPITE]]),0)</f>
        <v>3434.701932173959</v>
      </c>
      <c r="O5029" s="3">
        <f>+Tabella2026[[#This Row],[DIFFERENZA REDDITO INFERIORE ALLA MEDIA DALLA MEDIA]]*Tabella2026[[#This Row],[POP_2024]]</f>
        <v>5055881.2441600673</v>
      </c>
      <c r="P5029" s="3">
        <f>+Tabella2026[[#This Row],[POPOLAZIONE PER DIFFERENZA ]]/SUM(Tabella2026[[POPOLAZIONE PER DIFFERENZA ]])</f>
        <v>4.4854873665268861E-5</v>
      </c>
      <c r="Q5029" s="3">
        <f>+Tabella2026[[#This Row],[INCIDENZA POPOLAZIONE PER DIFFERENZA]]*(PLAFOND-SUM(Tabella2026[CONTRIBUTO SULLA BASE DELLA POPOLAZIONE]))</f>
        <v>13205.241165899957</v>
      </c>
      <c r="R5029" s="3">
        <f>+Tabella2026[[#This Row],[CONTRIBUTO SULLA BASE DELLA POPOLAZIONE]]+Tabella2026[[#This Row],[CONTRIBUTO SULLA BASE DEL REDDITO]]</f>
        <v>20557.297977491486</v>
      </c>
      <c r="S5029" s="3">
        <f>+Tabella2026[[#This Row],[CONTRIBUTO TOTALE]]/(PLAFOND/N_TESSERE)</f>
        <v>41.114595954982974</v>
      </c>
      <c r="T5029" s="3">
        <f>+MAX(CEILING(Tabella2026[[#This Row],[preDEF1]],1),1)</f>
        <v>42</v>
      </c>
      <c r="U5029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5029" s="21">
        <f>+Tabella2026[[#This Row],[DEF - n. card]]*(PLAFOND/N_TESSERE)</f>
        <v>21000</v>
      </c>
      <c r="W5029" s="18"/>
    </row>
    <row r="5030" spans="2:23" x14ac:dyDescent="0.25">
      <c r="B5030" s="1" t="s">
        <v>10238</v>
      </c>
      <c r="C5030" s="2">
        <v>17053</v>
      </c>
      <c r="D5030" s="1" t="s">
        <v>10239</v>
      </c>
      <c r="E5030" s="1" t="s">
        <v>12</v>
      </c>
      <c r="F5030" s="1" t="s">
        <v>50</v>
      </c>
      <c r="G5030" s="1" t="s">
        <v>4778</v>
      </c>
      <c r="H5030" s="1" t="s">
        <v>15835</v>
      </c>
      <c r="I5030" s="5">
        <v>1472</v>
      </c>
      <c r="J5030" s="5">
        <v>27428268</v>
      </c>
      <c r="K5030" s="3">
        <f>+Tabella2026[[#This Row],[POP_2024]]/SUM(Tabella2026[POP_2024])</f>
        <v>2.4973082681397891E-5</v>
      </c>
      <c r="L5030" s="3">
        <f>+Tabella2026[[#This Row],[INCIDENZA POPOLAZIONE]]*(PLAFOND/2)</f>
        <v>7352.0568115915285</v>
      </c>
      <c r="M5030" s="3">
        <f>+IFERROR(Tabella2026[[#This Row],[reddito_2024]]/Tabella2026[[#This Row],[POP_2024]],"")</f>
        <v>18633.334239130436</v>
      </c>
      <c r="N5030" s="3">
        <f>+IF(Tabella2026[[#This Row],[REDDITO COMPLESSIVO PROCAPITE]]&lt;media_aggr_reddito_pc,(media_aggr_reddito_pc-Tabella2026[[#This Row],[REDDITO COMPLESSIVO PROCAPITE]]),0)</f>
        <v>0</v>
      </c>
      <c r="O5030" s="3">
        <f>+Tabella2026[[#This Row],[DIFFERENZA REDDITO INFERIORE ALLA MEDIA DALLA MEDIA]]*Tabella2026[[#This Row],[POP_2024]]</f>
        <v>0</v>
      </c>
      <c r="P5030" s="3">
        <f>+Tabella2026[[#This Row],[POPOLAZIONE PER DIFFERENZA ]]/SUM(Tabella2026[[POPOLAZIONE PER DIFFERENZA ]])</f>
        <v>0</v>
      </c>
      <c r="Q5030" s="3">
        <f>+Tabella2026[[#This Row],[INCIDENZA POPOLAZIONE PER DIFFERENZA]]*(PLAFOND-SUM(Tabella2026[CONTRIBUTO SULLA BASE DELLA POPOLAZIONE]))</f>
        <v>0</v>
      </c>
      <c r="R5030" s="3">
        <f>+Tabella2026[[#This Row],[CONTRIBUTO SULLA BASE DELLA POPOLAZIONE]]+Tabella2026[[#This Row],[CONTRIBUTO SULLA BASE DEL REDDITO]]</f>
        <v>7352.0568115915285</v>
      </c>
      <c r="S5030" s="3">
        <f>+Tabella2026[[#This Row],[CONTRIBUTO TOTALE]]/(PLAFOND/N_TESSERE)</f>
        <v>14.704113623183057</v>
      </c>
      <c r="T5030" s="3">
        <f>+MAX(CEILING(Tabella2026[[#This Row],[preDEF1]],1),1)</f>
        <v>15</v>
      </c>
      <c r="U503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30" s="21">
        <f>+Tabella2026[[#This Row],[DEF - n. card]]*(PLAFOND/N_TESSERE)</f>
        <v>7500</v>
      </c>
      <c r="W5030" s="18"/>
    </row>
    <row r="5031" spans="2:23" x14ac:dyDescent="0.25">
      <c r="B5031" s="1" t="s">
        <v>9996</v>
      </c>
      <c r="C5031" s="2">
        <v>69065</v>
      </c>
      <c r="D5031" s="1" t="s">
        <v>9997</v>
      </c>
      <c r="E5031" s="1" t="s">
        <v>96</v>
      </c>
      <c r="F5031" s="1" t="s">
        <v>328</v>
      </c>
      <c r="G5031" s="1" t="s">
        <v>4778</v>
      </c>
      <c r="H5031" s="1" t="s">
        <v>15836</v>
      </c>
      <c r="I5031" s="5">
        <v>1471</v>
      </c>
      <c r="J5031" s="5">
        <v>22284659</v>
      </c>
      <c r="K5031" s="3">
        <f>+Tabella2026[[#This Row],[POP_2024]]/SUM(Tabella2026[POP_2024])</f>
        <v>2.4956117271967591E-5</v>
      </c>
      <c r="L5031" s="3">
        <f>+Tabella2026[[#This Row],[INCIDENZA POPOLAZIONE]]*(PLAFOND/2)</f>
        <v>7347.062207779305</v>
      </c>
      <c r="M5031" s="3">
        <f>+IFERROR(Tabella2026[[#This Row],[reddito_2024]]/Tabella2026[[#This Row],[POP_2024]],"")</f>
        <v>15149.326308633583</v>
      </c>
      <c r="N5031" s="3">
        <f>+IF(Tabella2026[[#This Row],[REDDITO COMPLESSIVO PROCAPITE]]&lt;media_aggr_reddito_pc,(media_aggr_reddito_pc-Tabella2026[[#This Row],[REDDITO COMPLESSIVO PROCAPITE]]),0)</f>
        <v>2675.7397539751582</v>
      </c>
      <c r="O5031" s="3">
        <f>+Tabella2026[[#This Row],[DIFFERENZA REDDITO INFERIORE ALLA MEDIA DALLA MEDIA]]*Tabella2026[[#This Row],[POP_2024]]</f>
        <v>3936013.1780974576</v>
      </c>
      <c r="P5031" s="3">
        <f>+Tabella2026[[#This Row],[POPOLAZIONE PER DIFFERENZA ]]/SUM(Tabella2026[[POPOLAZIONE PER DIFFERENZA ]])</f>
        <v>3.491960457977983E-5</v>
      </c>
      <c r="Q5031" s="3">
        <f>+Tabella2026[[#This Row],[INCIDENZA POPOLAZIONE PER DIFFERENZA]]*(PLAFOND-SUM(Tabella2026[CONTRIBUTO SULLA BASE DELLA POPOLAZIONE]))</f>
        <v>10280.305398583789</v>
      </c>
      <c r="R5031" s="3">
        <f>+Tabella2026[[#This Row],[CONTRIBUTO SULLA BASE DELLA POPOLAZIONE]]+Tabella2026[[#This Row],[CONTRIBUTO SULLA BASE DEL REDDITO]]</f>
        <v>17627.367606363092</v>
      </c>
      <c r="S5031" s="3">
        <f>+Tabella2026[[#This Row],[CONTRIBUTO TOTALE]]/(PLAFOND/N_TESSERE)</f>
        <v>35.254735212726182</v>
      </c>
      <c r="T5031" s="3">
        <f>+MAX(CEILING(Tabella2026[[#This Row],[preDEF1]],1),1)</f>
        <v>36</v>
      </c>
      <c r="U5031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5031" s="21">
        <f>+Tabella2026[[#This Row],[DEF - n. card]]*(PLAFOND/N_TESSERE)</f>
        <v>18000</v>
      </c>
      <c r="W5031" s="18"/>
    </row>
    <row r="5032" spans="2:23" x14ac:dyDescent="0.25">
      <c r="B5032" s="1" t="s">
        <v>10026</v>
      </c>
      <c r="C5032" s="2">
        <v>23024</v>
      </c>
      <c r="D5032" s="1" t="s">
        <v>10027</v>
      </c>
      <c r="E5032" s="1" t="s">
        <v>38</v>
      </c>
      <c r="F5032" s="1" t="s">
        <v>37</v>
      </c>
      <c r="G5032" s="1" t="s">
        <v>4778</v>
      </c>
      <c r="H5032" s="1" t="s">
        <v>15835</v>
      </c>
      <c r="I5032" s="5">
        <v>1470</v>
      </c>
      <c r="J5032" s="5">
        <v>26499132</v>
      </c>
      <c r="K5032" s="3">
        <f>+Tabella2026[[#This Row],[POP_2024]]/SUM(Tabella2026[POP_2024])</f>
        <v>2.4939151862537295E-5</v>
      </c>
      <c r="L5032" s="3">
        <f>+Tabella2026[[#This Row],[INCIDENZA POPOLAZIONE]]*(PLAFOND/2)</f>
        <v>7342.0676039670825</v>
      </c>
      <c r="M5032" s="3">
        <f>+IFERROR(Tabella2026[[#This Row],[reddito_2024]]/Tabella2026[[#This Row],[POP_2024]],"")</f>
        <v>18026.620408163264</v>
      </c>
      <c r="N5032" s="3">
        <f>+IF(Tabella2026[[#This Row],[REDDITO COMPLESSIVO PROCAPITE]]&lt;media_aggr_reddito_pc,(media_aggr_reddito_pc-Tabella2026[[#This Row],[REDDITO COMPLESSIVO PROCAPITE]]),0)</f>
        <v>0</v>
      </c>
      <c r="O5032" s="3">
        <f>+Tabella2026[[#This Row],[DIFFERENZA REDDITO INFERIORE ALLA MEDIA DALLA MEDIA]]*Tabella2026[[#This Row],[POP_2024]]</f>
        <v>0</v>
      </c>
      <c r="P5032" s="3">
        <f>+Tabella2026[[#This Row],[POPOLAZIONE PER DIFFERENZA ]]/SUM(Tabella2026[[POPOLAZIONE PER DIFFERENZA ]])</f>
        <v>0</v>
      </c>
      <c r="Q5032" s="3">
        <f>+Tabella2026[[#This Row],[INCIDENZA POPOLAZIONE PER DIFFERENZA]]*(PLAFOND-SUM(Tabella2026[CONTRIBUTO SULLA BASE DELLA POPOLAZIONE]))</f>
        <v>0</v>
      </c>
      <c r="R5032" s="3">
        <f>+Tabella2026[[#This Row],[CONTRIBUTO SULLA BASE DELLA POPOLAZIONE]]+Tabella2026[[#This Row],[CONTRIBUTO SULLA BASE DEL REDDITO]]</f>
        <v>7342.0676039670825</v>
      </c>
      <c r="S5032" s="3">
        <f>+Tabella2026[[#This Row],[CONTRIBUTO TOTALE]]/(PLAFOND/N_TESSERE)</f>
        <v>14.684135207934165</v>
      </c>
      <c r="T5032" s="3">
        <f>+MAX(CEILING(Tabella2026[[#This Row],[preDEF1]],1),1)</f>
        <v>15</v>
      </c>
      <c r="U5032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32" s="21">
        <f>+Tabella2026[[#This Row],[DEF - n. card]]*(PLAFOND/N_TESSERE)</f>
        <v>7500</v>
      </c>
      <c r="W5032" s="18"/>
    </row>
    <row r="5033" spans="2:23" x14ac:dyDescent="0.25">
      <c r="B5033" s="1" t="s">
        <v>9856</v>
      </c>
      <c r="C5033" s="2">
        <v>71021</v>
      </c>
      <c r="D5033" s="1" t="s">
        <v>9857</v>
      </c>
      <c r="E5033" s="1" t="s">
        <v>33</v>
      </c>
      <c r="F5033" s="1" t="s">
        <v>78</v>
      </c>
      <c r="G5033" s="1" t="s">
        <v>4778</v>
      </c>
      <c r="H5033" s="1" t="s">
        <v>15836</v>
      </c>
      <c r="I5033" s="5">
        <v>1470</v>
      </c>
      <c r="J5033" s="5">
        <v>16031333</v>
      </c>
      <c r="K5033" s="3">
        <f>+Tabella2026[[#This Row],[POP_2024]]/SUM(Tabella2026[POP_2024])</f>
        <v>2.4939151862537295E-5</v>
      </c>
      <c r="L5033" s="3">
        <f>+Tabella2026[[#This Row],[INCIDENZA POPOLAZIONE]]*(PLAFOND/2)</f>
        <v>7342.0676039670825</v>
      </c>
      <c r="M5033" s="3">
        <f>+IFERROR(Tabella2026[[#This Row],[reddito_2024]]/Tabella2026[[#This Row],[POP_2024]],"")</f>
        <v>10905.668707482993</v>
      </c>
      <c r="N5033" s="3">
        <f>+IF(Tabella2026[[#This Row],[REDDITO COMPLESSIVO PROCAPITE]]&lt;media_aggr_reddito_pc,(media_aggr_reddito_pc-Tabella2026[[#This Row],[REDDITO COMPLESSIVO PROCAPITE]]),0)</f>
        <v>6919.3973551257477</v>
      </c>
      <c r="O5033" s="3">
        <f>+Tabella2026[[#This Row],[DIFFERENZA REDDITO INFERIORE ALLA MEDIA DALLA MEDIA]]*Tabella2026[[#This Row],[POP_2024]]</f>
        <v>10171514.11203485</v>
      </c>
      <c r="P5033" s="3">
        <f>+Tabella2026[[#This Row],[POPOLAZIONE PER DIFFERENZA ]]/SUM(Tabella2026[[POPOLAZIONE PER DIFFERENZA ]])</f>
        <v>9.023985304378287E-5</v>
      </c>
      <c r="Q5033" s="3">
        <f>+Tabella2026[[#This Row],[INCIDENZA POPOLAZIONE PER DIFFERENZA]]*(PLAFOND-SUM(Tabella2026[CONTRIBUTO SULLA BASE DELLA POPOLAZIONE]))</f>
        <v>26566.545056200001</v>
      </c>
      <c r="R5033" s="3">
        <f>+Tabella2026[[#This Row],[CONTRIBUTO SULLA BASE DELLA POPOLAZIONE]]+Tabella2026[[#This Row],[CONTRIBUTO SULLA BASE DEL REDDITO]]</f>
        <v>33908.612660167084</v>
      </c>
      <c r="S5033" s="3">
        <f>+Tabella2026[[#This Row],[CONTRIBUTO TOTALE]]/(PLAFOND/N_TESSERE)</f>
        <v>67.817225320334174</v>
      </c>
      <c r="T5033" s="3">
        <f>+MAX(CEILING(Tabella2026[[#This Row],[preDEF1]],1),1)</f>
        <v>68</v>
      </c>
      <c r="U5033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5033" s="21">
        <f>+Tabella2026[[#This Row],[DEF - n. card]]*(PLAFOND/N_TESSERE)</f>
        <v>34000</v>
      </c>
      <c r="W5033" s="18"/>
    </row>
    <row r="5034" spans="2:23" x14ac:dyDescent="0.25">
      <c r="B5034" s="1" t="s">
        <v>10196</v>
      </c>
      <c r="C5034" s="2">
        <v>93039</v>
      </c>
      <c r="D5034" s="1" t="s">
        <v>10197</v>
      </c>
      <c r="E5034" s="1" t="s">
        <v>48</v>
      </c>
      <c r="F5034" s="1" t="s">
        <v>300</v>
      </c>
      <c r="G5034" s="1" t="s">
        <v>4778</v>
      </c>
      <c r="H5034" s="1" t="s">
        <v>15835</v>
      </c>
      <c r="I5034" s="5">
        <v>1470</v>
      </c>
      <c r="J5034" s="5">
        <v>27429005</v>
      </c>
      <c r="K5034" s="3">
        <f>+Tabella2026[[#This Row],[POP_2024]]/SUM(Tabella2026[POP_2024])</f>
        <v>2.4939151862537295E-5</v>
      </c>
      <c r="L5034" s="3">
        <f>+Tabella2026[[#This Row],[INCIDENZA POPOLAZIONE]]*(PLAFOND/2)</f>
        <v>7342.0676039670825</v>
      </c>
      <c r="M5034" s="3">
        <f>+IFERROR(Tabella2026[[#This Row],[reddito_2024]]/Tabella2026[[#This Row],[POP_2024]],"")</f>
        <v>18659.187074829933</v>
      </c>
      <c r="N5034" s="3">
        <f>+IF(Tabella2026[[#This Row],[REDDITO COMPLESSIVO PROCAPITE]]&lt;media_aggr_reddito_pc,(media_aggr_reddito_pc-Tabella2026[[#This Row],[REDDITO COMPLESSIVO PROCAPITE]]),0)</f>
        <v>0</v>
      </c>
      <c r="O5034" s="3">
        <f>+Tabella2026[[#This Row],[DIFFERENZA REDDITO INFERIORE ALLA MEDIA DALLA MEDIA]]*Tabella2026[[#This Row],[POP_2024]]</f>
        <v>0</v>
      </c>
      <c r="P5034" s="3">
        <f>+Tabella2026[[#This Row],[POPOLAZIONE PER DIFFERENZA ]]/SUM(Tabella2026[[POPOLAZIONE PER DIFFERENZA ]])</f>
        <v>0</v>
      </c>
      <c r="Q5034" s="3">
        <f>+Tabella2026[[#This Row],[INCIDENZA POPOLAZIONE PER DIFFERENZA]]*(PLAFOND-SUM(Tabella2026[CONTRIBUTO SULLA BASE DELLA POPOLAZIONE]))</f>
        <v>0</v>
      </c>
      <c r="R5034" s="3">
        <f>+Tabella2026[[#This Row],[CONTRIBUTO SULLA BASE DELLA POPOLAZIONE]]+Tabella2026[[#This Row],[CONTRIBUTO SULLA BASE DEL REDDITO]]</f>
        <v>7342.0676039670825</v>
      </c>
      <c r="S5034" s="3">
        <f>+Tabella2026[[#This Row],[CONTRIBUTO TOTALE]]/(PLAFOND/N_TESSERE)</f>
        <v>14.684135207934165</v>
      </c>
      <c r="T5034" s="3">
        <f>+MAX(CEILING(Tabella2026[[#This Row],[preDEF1]],1),1)</f>
        <v>15</v>
      </c>
      <c r="U5034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34" s="21">
        <f>+Tabella2026[[#This Row],[DEF - n. card]]*(PLAFOND/N_TESSERE)</f>
        <v>7500</v>
      </c>
      <c r="W5034" s="18"/>
    </row>
    <row r="5035" spans="2:23" x14ac:dyDescent="0.25">
      <c r="B5035" s="1" t="s">
        <v>9982</v>
      </c>
      <c r="C5035" s="2">
        <v>64087</v>
      </c>
      <c r="D5035" s="1" t="s">
        <v>9983</v>
      </c>
      <c r="E5035" s="1" t="s">
        <v>15</v>
      </c>
      <c r="F5035" s="1" t="s">
        <v>290</v>
      </c>
      <c r="G5035" s="1" t="s">
        <v>4778</v>
      </c>
      <c r="H5035" s="1" t="s">
        <v>15836</v>
      </c>
      <c r="I5035" s="5">
        <v>1470</v>
      </c>
      <c r="J5035" s="5">
        <v>17631582</v>
      </c>
      <c r="K5035" s="3">
        <f>+Tabella2026[[#This Row],[POP_2024]]/SUM(Tabella2026[POP_2024])</f>
        <v>2.4939151862537295E-5</v>
      </c>
      <c r="L5035" s="3">
        <f>+Tabella2026[[#This Row],[INCIDENZA POPOLAZIONE]]*(PLAFOND/2)</f>
        <v>7342.0676039670825</v>
      </c>
      <c r="M5035" s="3">
        <f>+IFERROR(Tabella2026[[#This Row],[reddito_2024]]/Tabella2026[[#This Row],[POP_2024]],"")</f>
        <v>11994.273469387756</v>
      </c>
      <c r="N5035" s="3">
        <f>+IF(Tabella2026[[#This Row],[REDDITO COMPLESSIVO PROCAPITE]]&lt;media_aggr_reddito_pc,(media_aggr_reddito_pc-Tabella2026[[#This Row],[REDDITO COMPLESSIVO PROCAPITE]]),0)</f>
        <v>5830.7925932209855</v>
      </c>
      <c r="O5035" s="3">
        <f>+Tabella2026[[#This Row],[DIFFERENZA REDDITO INFERIORE ALLA MEDIA DALLA MEDIA]]*Tabella2026[[#This Row],[POP_2024]]</f>
        <v>8571265.112034848</v>
      </c>
      <c r="P5035" s="3">
        <f>+Tabella2026[[#This Row],[POPOLAZIONE PER DIFFERENZA ]]/SUM(Tabella2026[[POPOLAZIONE PER DIFFERENZA ]])</f>
        <v>7.6042730274951392E-5</v>
      </c>
      <c r="Q5035" s="3">
        <f>+Tabella2026[[#This Row],[INCIDENZA POPOLAZIONE PER DIFFERENZA]]*(PLAFOND-SUM(Tabella2026[CONTRIBUTO SULLA BASE DELLA POPOLAZIONE]))</f>
        <v>22386.922760898073</v>
      </c>
      <c r="R5035" s="3">
        <f>+Tabella2026[[#This Row],[CONTRIBUTO SULLA BASE DELLA POPOLAZIONE]]+Tabella2026[[#This Row],[CONTRIBUTO SULLA BASE DEL REDDITO]]</f>
        <v>29728.990364865156</v>
      </c>
      <c r="S5035" s="3">
        <f>+Tabella2026[[#This Row],[CONTRIBUTO TOTALE]]/(PLAFOND/N_TESSERE)</f>
        <v>59.457980729730309</v>
      </c>
      <c r="T5035" s="3">
        <f>+MAX(CEILING(Tabella2026[[#This Row],[preDEF1]],1),1)</f>
        <v>60</v>
      </c>
      <c r="U5035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5035" s="21">
        <f>+Tabella2026[[#This Row],[DEF - n. card]]*(PLAFOND/N_TESSERE)</f>
        <v>30000</v>
      </c>
      <c r="W5035" s="18"/>
    </row>
    <row r="5036" spans="2:23" x14ac:dyDescent="0.25">
      <c r="B5036" s="1" t="s">
        <v>10240</v>
      </c>
      <c r="C5036" s="2">
        <v>20062</v>
      </c>
      <c r="D5036" s="1" t="s">
        <v>10241</v>
      </c>
      <c r="E5036" s="1" t="s">
        <v>12</v>
      </c>
      <c r="F5036" s="1" t="s">
        <v>332</v>
      </c>
      <c r="G5036" s="1" t="s">
        <v>4778</v>
      </c>
      <c r="H5036" s="1" t="s">
        <v>15835</v>
      </c>
      <c r="I5036" s="5">
        <v>1470</v>
      </c>
      <c r="J5036" s="5">
        <v>25081086</v>
      </c>
      <c r="K5036" s="3">
        <f>+Tabella2026[[#This Row],[POP_2024]]/SUM(Tabella2026[POP_2024])</f>
        <v>2.4939151862537295E-5</v>
      </c>
      <c r="L5036" s="3">
        <f>+Tabella2026[[#This Row],[INCIDENZA POPOLAZIONE]]*(PLAFOND/2)</f>
        <v>7342.0676039670825</v>
      </c>
      <c r="M5036" s="3">
        <f>+IFERROR(Tabella2026[[#This Row],[reddito_2024]]/Tabella2026[[#This Row],[POP_2024]],"")</f>
        <v>17061.963265306124</v>
      </c>
      <c r="N5036" s="3">
        <f>+IF(Tabella2026[[#This Row],[REDDITO COMPLESSIVO PROCAPITE]]&lt;media_aggr_reddito_pc,(media_aggr_reddito_pc-Tabella2026[[#This Row],[REDDITO COMPLESSIVO PROCAPITE]]),0)</f>
        <v>763.10279730261755</v>
      </c>
      <c r="O5036" s="3">
        <f>+Tabella2026[[#This Row],[DIFFERENZA REDDITO INFERIORE ALLA MEDIA DALLA MEDIA]]*Tabella2026[[#This Row],[POP_2024]]</f>
        <v>1121761.1120348477</v>
      </c>
      <c r="P5036" s="3">
        <f>+Tabella2026[[#This Row],[POPOLAZIONE PER DIFFERENZA ]]/SUM(Tabella2026[[POPOLAZIONE PER DIFFERENZA ]])</f>
        <v>9.9520638506005226E-6</v>
      </c>
      <c r="Q5036" s="3">
        <f>+Tabella2026[[#This Row],[INCIDENZA POPOLAZIONE PER DIFFERENZA]]*(PLAFOND-SUM(Tabella2026[CONTRIBUTO SULLA BASE DELLA POPOLAZIONE]))</f>
        <v>2929.8801335689177</v>
      </c>
      <c r="R5036" s="3">
        <f>+Tabella2026[[#This Row],[CONTRIBUTO SULLA BASE DELLA POPOLAZIONE]]+Tabella2026[[#This Row],[CONTRIBUTO SULLA BASE DEL REDDITO]]</f>
        <v>10271.947737536</v>
      </c>
      <c r="S5036" s="3">
        <f>+Tabella2026[[#This Row],[CONTRIBUTO TOTALE]]/(PLAFOND/N_TESSERE)</f>
        <v>20.543895475071999</v>
      </c>
      <c r="T5036" s="3">
        <f>+MAX(CEILING(Tabella2026[[#This Row],[preDEF1]],1),1)</f>
        <v>21</v>
      </c>
      <c r="U5036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5036" s="21">
        <f>+Tabella2026[[#This Row],[DEF - n. card]]*(PLAFOND/N_TESSERE)</f>
        <v>10500</v>
      </c>
      <c r="W5036" s="18"/>
    </row>
    <row r="5037" spans="2:23" x14ac:dyDescent="0.25">
      <c r="B5037" s="1" t="s">
        <v>10212</v>
      </c>
      <c r="C5037" s="2">
        <v>83034</v>
      </c>
      <c r="D5037" s="1" t="s">
        <v>10213</v>
      </c>
      <c r="E5037" s="1" t="s">
        <v>21</v>
      </c>
      <c r="F5037" s="1" t="s">
        <v>42</v>
      </c>
      <c r="G5037" s="1" t="s">
        <v>4778</v>
      </c>
      <c r="H5037" s="1" t="s">
        <v>15836</v>
      </c>
      <c r="I5037" s="5">
        <v>1469</v>
      </c>
      <c r="J5037" s="5">
        <v>15549729</v>
      </c>
      <c r="K5037" s="3">
        <f>+Tabella2026[[#This Row],[POP_2024]]/SUM(Tabella2026[POP_2024])</f>
        <v>2.4922186453106999E-5</v>
      </c>
      <c r="L5037" s="3">
        <f>+Tabella2026[[#This Row],[INCIDENZA POPOLAZIONE]]*(PLAFOND/2)</f>
        <v>7337.0730001548609</v>
      </c>
      <c r="M5037" s="3">
        <f>+IFERROR(Tabella2026[[#This Row],[reddito_2024]]/Tabella2026[[#This Row],[POP_2024]],"")</f>
        <v>10585.247787610619</v>
      </c>
      <c r="N5037" s="3">
        <f>+IF(Tabella2026[[#This Row],[REDDITO COMPLESSIVO PROCAPITE]]&lt;media_aggr_reddito_pc,(media_aggr_reddito_pc-Tabella2026[[#This Row],[REDDITO COMPLESSIVO PROCAPITE]]),0)</f>
        <v>7239.8182749981224</v>
      </c>
      <c r="O5037" s="3">
        <f>+Tabella2026[[#This Row],[DIFFERENZA REDDITO INFERIORE ALLA MEDIA DALLA MEDIA]]*Tabella2026[[#This Row],[POP_2024]]</f>
        <v>10635293.045972241</v>
      </c>
      <c r="P5037" s="3">
        <f>+Tabella2026[[#This Row],[POPOLAZIONE PER DIFFERENZA ]]/SUM(Tabella2026[[POPOLAZIONE PER DIFFERENZA ]])</f>
        <v>9.4354416753997291E-5</v>
      </c>
      <c r="Q5037" s="3">
        <f>+Tabella2026[[#This Row],[INCIDENZA POPOLAZIONE PER DIFFERENZA]]*(PLAFOND-SUM(Tabella2026[CONTRIBUTO SULLA BASE DELLA POPOLAZIONE]))</f>
        <v>27777.869526564351</v>
      </c>
      <c r="R5037" s="3">
        <f>+Tabella2026[[#This Row],[CONTRIBUTO SULLA BASE DELLA POPOLAZIONE]]+Tabella2026[[#This Row],[CONTRIBUTO SULLA BASE DEL REDDITO]]</f>
        <v>35114.942526719213</v>
      </c>
      <c r="S5037" s="3">
        <f>+Tabella2026[[#This Row],[CONTRIBUTO TOTALE]]/(PLAFOND/N_TESSERE)</f>
        <v>70.229885053438423</v>
      </c>
      <c r="T5037" s="3">
        <f>+MAX(CEILING(Tabella2026[[#This Row],[preDEF1]],1),1)</f>
        <v>71</v>
      </c>
      <c r="U5037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5037" s="21">
        <f>+Tabella2026[[#This Row],[DEF - n. card]]*(PLAFOND/N_TESSERE)</f>
        <v>35500</v>
      </c>
      <c r="W5037" s="18"/>
    </row>
    <row r="5038" spans="2:23" x14ac:dyDescent="0.25">
      <c r="B5038" s="1" t="s">
        <v>9818</v>
      </c>
      <c r="C5038" s="2">
        <v>70050</v>
      </c>
      <c r="D5038" s="1" t="s">
        <v>9819</v>
      </c>
      <c r="E5038" s="1" t="s">
        <v>345</v>
      </c>
      <c r="F5038" s="1" t="s">
        <v>344</v>
      </c>
      <c r="G5038" s="1" t="s">
        <v>4778</v>
      </c>
      <c r="H5038" s="1" t="s">
        <v>15836</v>
      </c>
      <c r="I5038" s="5">
        <v>1469</v>
      </c>
      <c r="J5038" s="5">
        <v>17515272</v>
      </c>
      <c r="K5038" s="3">
        <f>+Tabella2026[[#This Row],[POP_2024]]/SUM(Tabella2026[POP_2024])</f>
        <v>2.4922186453106999E-5</v>
      </c>
      <c r="L5038" s="3">
        <f>+Tabella2026[[#This Row],[INCIDENZA POPOLAZIONE]]*(PLAFOND/2)</f>
        <v>7337.0730001548609</v>
      </c>
      <c r="M5038" s="3">
        <f>+IFERROR(Tabella2026[[#This Row],[reddito_2024]]/Tabella2026[[#This Row],[POP_2024]],"")</f>
        <v>11923.262083049694</v>
      </c>
      <c r="N5038" s="3">
        <f>+IF(Tabella2026[[#This Row],[REDDITO COMPLESSIVO PROCAPITE]]&lt;media_aggr_reddito_pc,(media_aggr_reddito_pc-Tabella2026[[#This Row],[REDDITO COMPLESSIVO PROCAPITE]]),0)</f>
        <v>5901.8039795590466</v>
      </c>
      <c r="O5038" s="3">
        <f>+Tabella2026[[#This Row],[DIFFERENZA REDDITO INFERIORE ALLA MEDIA DALLA MEDIA]]*Tabella2026[[#This Row],[POP_2024]]</f>
        <v>8669750.0459722392</v>
      </c>
      <c r="P5038" s="3">
        <f>+Tabella2026[[#This Row],[POPOLAZIONE PER DIFFERENZA ]]/SUM(Tabella2026[[POPOLAZIONE PER DIFFERENZA ]])</f>
        <v>7.6916470985296709E-5</v>
      </c>
      <c r="Q5038" s="3">
        <f>+Tabella2026[[#This Row],[INCIDENZA POPOLAZIONE PER DIFFERENZA]]*(PLAFOND-SUM(Tabella2026[CONTRIBUTO SULLA BASE DELLA POPOLAZIONE]))</f>
        <v>22644.151370718206</v>
      </c>
      <c r="R5038" s="3">
        <f>+Tabella2026[[#This Row],[CONTRIBUTO SULLA BASE DELLA POPOLAZIONE]]+Tabella2026[[#This Row],[CONTRIBUTO SULLA BASE DEL REDDITO]]</f>
        <v>29981.224370873068</v>
      </c>
      <c r="S5038" s="3">
        <f>+Tabella2026[[#This Row],[CONTRIBUTO TOTALE]]/(PLAFOND/N_TESSERE)</f>
        <v>59.962448741746137</v>
      </c>
      <c r="T5038" s="3">
        <f>+MAX(CEILING(Tabella2026[[#This Row],[preDEF1]],1),1)</f>
        <v>60</v>
      </c>
      <c r="U5038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5038" s="21">
        <f>+Tabella2026[[#This Row],[DEF - n. card]]*(PLAFOND/N_TESSERE)</f>
        <v>30000</v>
      </c>
      <c r="W5038" s="18"/>
    </row>
    <row r="5039" spans="2:23" x14ac:dyDescent="0.25">
      <c r="B5039" s="1" t="s">
        <v>10122</v>
      </c>
      <c r="C5039" s="2">
        <v>17198</v>
      </c>
      <c r="D5039" s="1" t="s">
        <v>10123</v>
      </c>
      <c r="E5039" s="1" t="s">
        <v>12</v>
      </c>
      <c r="F5039" s="1" t="s">
        <v>50</v>
      </c>
      <c r="G5039" s="1" t="s">
        <v>4778</v>
      </c>
      <c r="H5039" s="1" t="s">
        <v>15835</v>
      </c>
      <c r="I5039" s="5">
        <v>1469</v>
      </c>
      <c r="J5039" s="5">
        <v>28357150</v>
      </c>
      <c r="K5039" s="3">
        <f>+Tabella2026[[#This Row],[POP_2024]]/SUM(Tabella2026[POP_2024])</f>
        <v>2.4922186453106999E-5</v>
      </c>
      <c r="L5039" s="3">
        <f>+Tabella2026[[#This Row],[INCIDENZA POPOLAZIONE]]*(PLAFOND/2)</f>
        <v>7337.0730001548609</v>
      </c>
      <c r="M5039" s="3">
        <f>+IFERROR(Tabella2026[[#This Row],[reddito_2024]]/Tabella2026[[#This Row],[POP_2024]],"")</f>
        <v>19303.710006807352</v>
      </c>
      <c r="N5039" s="3">
        <f>+IF(Tabella2026[[#This Row],[REDDITO COMPLESSIVO PROCAPITE]]&lt;media_aggr_reddito_pc,(media_aggr_reddito_pc-Tabella2026[[#This Row],[REDDITO COMPLESSIVO PROCAPITE]]),0)</f>
        <v>0</v>
      </c>
      <c r="O5039" s="3">
        <f>+Tabella2026[[#This Row],[DIFFERENZA REDDITO INFERIORE ALLA MEDIA DALLA MEDIA]]*Tabella2026[[#This Row],[POP_2024]]</f>
        <v>0</v>
      </c>
      <c r="P5039" s="3">
        <f>+Tabella2026[[#This Row],[POPOLAZIONE PER DIFFERENZA ]]/SUM(Tabella2026[[POPOLAZIONE PER DIFFERENZA ]])</f>
        <v>0</v>
      </c>
      <c r="Q5039" s="3">
        <f>+Tabella2026[[#This Row],[INCIDENZA POPOLAZIONE PER DIFFERENZA]]*(PLAFOND-SUM(Tabella2026[CONTRIBUTO SULLA BASE DELLA POPOLAZIONE]))</f>
        <v>0</v>
      </c>
      <c r="R5039" s="3">
        <f>+Tabella2026[[#This Row],[CONTRIBUTO SULLA BASE DELLA POPOLAZIONE]]+Tabella2026[[#This Row],[CONTRIBUTO SULLA BASE DEL REDDITO]]</f>
        <v>7337.0730001548609</v>
      </c>
      <c r="S5039" s="3">
        <f>+Tabella2026[[#This Row],[CONTRIBUTO TOTALE]]/(PLAFOND/N_TESSERE)</f>
        <v>14.674146000309722</v>
      </c>
      <c r="T5039" s="3">
        <f>+MAX(CEILING(Tabella2026[[#This Row],[preDEF1]],1),1)</f>
        <v>15</v>
      </c>
      <c r="U5039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39" s="21">
        <f>+Tabella2026[[#This Row],[DEF - n. card]]*(PLAFOND/N_TESSERE)</f>
        <v>7500</v>
      </c>
      <c r="W5039" s="18"/>
    </row>
    <row r="5040" spans="2:23" x14ac:dyDescent="0.25">
      <c r="B5040" s="1" t="s">
        <v>10138</v>
      </c>
      <c r="C5040" s="2">
        <v>75067</v>
      </c>
      <c r="D5040" s="1" t="s">
        <v>10139</v>
      </c>
      <c r="E5040" s="1" t="s">
        <v>33</v>
      </c>
      <c r="F5040" s="1" t="s">
        <v>132</v>
      </c>
      <c r="G5040" s="1" t="s">
        <v>4778</v>
      </c>
      <c r="H5040" s="1" t="s">
        <v>15836</v>
      </c>
      <c r="I5040" s="5">
        <v>1467</v>
      </c>
      <c r="J5040" s="5">
        <v>18264980</v>
      </c>
      <c r="K5040" s="3">
        <f>+Tabella2026[[#This Row],[POP_2024]]/SUM(Tabella2026[POP_2024])</f>
        <v>2.4888255634246403E-5</v>
      </c>
      <c r="L5040" s="3">
        <f>+Tabella2026[[#This Row],[INCIDENZA POPOLAZIONE]]*(PLAFOND/2)</f>
        <v>7327.0837925304149</v>
      </c>
      <c r="M5040" s="3">
        <f>+IFERROR(Tabella2026[[#This Row],[reddito_2024]]/Tabella2026[[#This Row],[POP_2024]],"")</f>
        <v>12450.56578050443</v>
      </c>
      <c r="N5040" s="3">
        <f>+IF(Tabella2026[[#This Row],[REDDITO COMPLESSIVO PROCAPITE]]&lt;media_aggr_reddito_pc,(media_aggr_reddito_pc-Tabella2026[[#This Row],[REDDITO COMPLESSIVO PROCAPITE]]),0)</f>
        <v>5374.5002821043108</v>
      </c>
      <c r="O5040" s="3">
        <f>+Tabella2026[[#This Row],[DIFFERENZA REDDITO INFERIORE ALLA MEDIA DALLA MEDIA]]*Tabella2026[[#This Row],[POP_2024]]</f>
        <v>7884391.9138470236</v>
      </c>
      <c r="P5040" s="3">
        <f>+Tabella2026[[#This Row],[POPOLAZIONE PER DIFFERENZA ]]/SUM(Tabella2026[[POPOLAZIONE PER DIFFERENZA ]])</f>
        <v>6.9948914174274273E-5</v>
      </c>
      <c r="Q5040" s="3">
        <f>+Tabella2026[[#This Row],[INCIDENZA POPOLAZIONE PER DIFFERENZA]]*(PLAFOND-SUM(Tabella2026[CONTRIBUTO SULLA BASE DELLA POPOLAZIONE]))</f>
        <v>20592.907871220799</v>
      </c>
      <c r="R5040" s="3">
        <f>+Tabella2026[[#This Row],[CONTRIBUTO SULLA BASE DELLA POPOLAZIONE]]+Tabella2026[[#This Row],[CONTRIBUTO SULLA BASE DEL REDDITO]]</f>
        <v>27919.991663751214</v>
      </c>
      <c r="S5040" s="3">
        <f>+Tabella2026[[#This Row],[CONTRIBUTO TOTALE]]/(PLAFOND/N_TESSERE)</f>
        <v>55.839983327502431</v>
      </c>
      <c r="T5040" s="3">
        <f>+MAX(CEILING(Tabella2026[[#This Row],[preDEF1]],1),1)</f>
        <v>56</v>
      </c>
      <c r="U5040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5040" s="21">
        <f>+Tabella2026[[#This Row],[DEF - n. card]]*(PLAFOND/N_TESSERE)</f>
        <v>28000</v>
      </c>
      <c r="W5040" s="18"/>
    </row>
    <row r="5041" spans="2:23" x14ac:dyDescent="0.25">
      <c r="B5041" s="1" t="s">
        <v>10362</v>
      </c>
      <c r="C5041" s="2">
        <v>4168</v>
      </c>
      <c r="D5041" s="1" t="s">
        <v>10363</v>
      </c>
      <c r="E5041" s="1" t="s">
        <v>18</v>
      </c>
      <c r="F5041" s="1" t="s">
        <v>263</v>
      </c>
      <c r="G5041" s="1" t="s">
        <v>4778</v>
      </c>
      <c r="H5041" s="1" t="s">
        <v>15835</v>
      </c>
      <c r="I5041" s="5">
        <v>1466</v>
      </c>
      <c r="J5041" s="5">
        <v>34184488</v>
      </c>
      <c r="K5041" s="3">
        <f>+Tabella2026[[#This Row],[POP_2024]]/SUM(Tabella2026[POP_2024])</f>
        <v>2.4871290224816106E-5</v>
      </c>
      <c r="L5041" s="3">
        <f>+Tabella2026[[#This Row],[INCIDENZA POPOLAZIONE]]*(PLAFOND/2)</f>
        <v>7322.0891887181933</v>
      </c>
      <c r="M5041" s="3">
        <f>+IFERROR(Tabella2026[[#This Row],[reddito_2024]]/Tabella2026[[#This Row],[POP_2024]],"")</f>
        <v>23318.204638472034</v>
      </c>
      <c r="N5041" s="3">
        <f>+IF(Tabella2026[[#This Row],[REDDITO COMPLESSIVO PROCAPITE]]&lt;media_aggr_reddito_pc,(media_aggr_reddito_pc-Tabella2026[[#This Row],[REDDITO COMPLESSIVO PROCAPITE]]),0)</f>
        <v>0</v>
      </c>
      <c r="O5041" s="3">
        <f>+Tabella2026[[#This Row],[DIFFERENZA REDDITO INFERIORE ALLA MEDIA DALLA MEDIA]]*Tabella2026[[#This Row],[POP_2024]]</f>
        <v>0</v>
      </c>
      <c r="P5041" s="3">
        <f>+Tabella2026[[#This Row],[POPOLAZIONE PER DIFFERENZA ]]/SUM(Tabella2026[[POPOLAZIONE PER DIFFERENZA ]])</f>
        <v>0</v>
      </c>
      <c r="Q5041" s="3">
        <f>+Tabella2026[[#This Row],[INCIDENZA POPOLAZIONE PER DIFFERENZA]]*(PLAFOND-SUM(Tabella2026[CONTRIBUTO SULLA BASE DELLA POPOLAZIONE]))</f>
        <v>0</v>
      </c>
      <c r="R5041" s="3">
        <f>+Tabella2026[[#This Row],[CONTRIBUTO SULLA BASE DELLA POPOLAZIONE]]+Tabella2026[[#This Row],[CONTRIBUTO SULLA BASE DEL REDDITO]]</f>
        <v>7322.0891887181933</v>
      </c>
      <c r="S5041" s="3">
        <f>+Tabella2026[[#This Row],[CONTRIBUTO TOTALE]]/(PLAFOND/N_TESSERE)</f>
        <v>14.644178377436386</v>
      </c>
      <c r="T5041" s="3">
        <f>+MAX(CEILING(Tabella2026[[#This Row],[preDEF1]],1),1)</f>
        <v>15</v>
      </c>
      <c r="U5041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41" s="21">
        <f>+Tabella2026[[#This Row],[DEF - n. card]]*(PLAFOND/N_TESSERE)</f>
        <v>7500</v>
      </c>
      <c r="W5041" s="18"/>
    </row>
    <row r="5042" spans="2:23" x14ac:dyDescent="0.25">
      <c r="B5042" s="1" t="s">
        <v>10152</v>
      </c>
      <c r="C5042" s="2">
        <v>17153</v>
      </c>
      <c r="D5042" s="1" t="s">
        <v>10153</v>
      </c>
      <c r="E5042" s="1" t="s">
        <v>12</v>
      </c>
      <c r="F5042" s="1" t="s">
        <v>50</v>
      </c>
      <c r="G5042" s="1" t="s">
        <v>4778</v>
      </c>
      <c r="H5042" s="1" t="s">
        <v>15835</v>
      </c>
      <c r="I5042" s="5">
        <v>1465</v>
      </c>
      <c r="J5042" s="5">
        <v>29242828</v>
      </c>
      <c r="K5042" s="3">
        <f>+Tabella2026[[#This Row],[POP_2024]]/SUM(Tabella2026[POP_2024])</f>
        <v>2.4854324815385807E-5</v>
      </c>
      <c r="L5042" s="3">
        <f>+Tabella2026[[#This Row],[INCIDENZA POPOLAZIONE]]*(PLAFOND/2)</f>
        <v>7317.0945849059699</v>
      </c>
      <c r="M5042" s="3">
        <f>+IFERROR(Tabella2026[[#This Row],[reddito_2024]]/Tabella2026[[#This Row],[POP_2024]],"")</f>
        <v>19960.974744027302</v>
      </c>
      <c r="N5042" s="3">
        <f>+IF(Tabella2026[[#This Row],[REDDITO COMPLESSIVO PROCAPITE]]&lt;media_aggr_reddito_pc,(media_aggr_reddito_pc-Tabella2026[[#This Row],[REDDITO COMPLESSIVO PROCAPITE]]),0)</f>
        <v>0</v>
      </c>
      <c r="O5042" s="3">
        <f>+Tabella2026[[#This Row],[DIFFERENZA REDDITO INFERIORE ALLA MEDIA DALLA MEDIA]]*Tabella2026[[#This Row],[POP_2024]]</f>
        <v>0</v>
      </c>
      <c r="P5042" s="3">
        <f>+Tabella2026[[#This Row],[POPOLAZIONE PER DIFFERENZA ]]/SUM(Tabella2026[[POPOLAZIONE PER DIFFERENZA ]])</f>
        <v>0</v>
      </c>
      <c r="Q5042" s="3">
        <f>+Tabella2026[[#This Row],[INCIDENZA POPOLAZIONE PER DIFFERENZA]]*(PLAFOND-SUM(Tabella2026[CONTRIBUTO SULLA BASE DELLA POPOLAZIONE]))</f>
        <v>0</v>
      </c>
      <c r="R5042" s="3">
        <f>+Tabella2026[[#This Row],[CONTRIBUTO SULLA BASE DELLA POPOLAZIONE]]+Tabella2026[[#This Row],[CONTRIBUTO SULLA BASE DEL REDDITO]]</f>
        <v>7317.0945849059699</v>
      </c>
      <c r="S5042" s="3">
        <f>+Tabella2026[[#This Row],[CONTRIBUTO TOTALE]]/(PLAFOND/N_TESSERE)</f>
        <v>14.63418916981194</v>
      </c>
      <c r="T5042" s="3">
        <f>+MAX(CEILING(Tabella2026[[#This Row],[preDEF1]],1),1)</f>
        <v>15</v>
      </c>
      <c r="U5042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42" s="21">
        <f>+Tabella2026[[#This Row],[DEF - n. card]]*(PLAFOND/N_TESSERE)</f>
        <v>7500</v>
      </c>
      <c r="W5042" s="18"/>
    </row>
    <row r="5043" spans="2:23" x14ac:dyDescent="0.25">
      <c r="B5043" s="1" t="s">
        <v>10100</v>
      </c>
      <c r="C5043" s="2">
        <v>93020</v>
      </c>
      <c r="D5043" s="1" t="s">
        <v>10101</v>
      </c>
      <c r="E5043" s="1" t="s">
        <v>48</v>
      </c>
      <c r="F5043" s="1" t="s">
        <v>300</v>
      </c>
      <c r="G5043" s="1" t="s">
        <v>4778</v>
      </c>
      <c r="H5043" s="1" t="s">
        <v>15835</v>
      </c>
      <c r="I5043" s="5">
        <v>1464</v>
      </c>
      <c r="J5043" s="5">
        <v>25883486</v>
      </c>
      <c r="K5043" s="3">
        <f>+Tabella2026[[#This Row],[POP_2024]]/SUM(Tabella2026[POP_2024])</f>
        <v>2.483735940595551E-5</v>
      </c>
      <c r="L5043" s="3">
        <f>+Tabella2026[[#This Row],[INCIDENZA POPOLAZIONE]]*(PLAFOND/2)</f>
        <v>7312.0999810937474</v>
      </c>
      <c r="M5043" s="3">
        <f>+IFERROR(Tabella2026[[#This Row],[reddito_2024]]/Tabella2026[[#This Row],[POP_2024]],"")</f>
        <v>17679.976775956286</v>
      </c>
      <c r="N5043" s="3">
        <f>+IF(Tabella2026[[#This Row],[REDDITO COMPLESSIVO PROCAPITE]]&lt;media_aggr_reddito_pc,(media_aggr_reddito_pc-Tabella2026[[#This Row],[REDDITO COMPLESSIVO PROCAPITE]]),0)</f>
        <v>145.08928665245548</v>
      </c>
      <c r="O5043" s="3">
        <f>+Tabella2026[[#This Row],[DIFFERENZA REDDITO INFERIORE ALLA MEDIA DALLA MEDIA]]*Tabella2026[[#This Row],[POP_2024]]</f>
        <v>212410.71565919483</v>
      </c>
      <c r="P5043" s="3">
        <f>+Tabella2026[[#This Row],[POPOLAZIONE PER DIFFERENZA ]]/SUM(Tabella2026[[POPOLAZIONE PER DIFFERENZA ]])</f>
        <v>1.884469859146258E-6</v>
      </c>
      <c r="Q5043" s="3">
        <f>+Tabella2026[[#This Row],[INCIDENZA POPOLAZIONE PER DIFFERENZA]]*(PLAFOND-SUM(Tabella2026[CONTRIBUTO SULLA BASE DELLA POPOLAZIONE]))</f>
        <v>554.78651318026618</v>
      </c>
      <c r="R5043" s="3">
        <f>+Tabella2026[[#This Row],[CONTRIBUTO SULLA BASE DELLA POPOLAZIONE]]+Tabella2026[[#This Row],[CONTRIBUTO SULLA BASE DEL REDDITO]]</f>
        <v>7866.8864942740138</v>
      </c>
      <c r="S5043" s="3">
        <f>+Tabella2026[[#This Row],[CONTRIBUTO TOTALE]]/(PLAFOND/N_TESSERE)</f>
        <v>15.733772988548028</v>
      </c>
      <c r="T5043" s="3">
        <f>+MAX(CEILING(Tabella2026[[#This Row],[preDEF1]],1),1)</f>
        <v>16</v>
      </c>
      <c r="U5043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5043" s="21">
        <f>+Tabella2026[[#This Row],[DEF - n. card]]*(PLAFOND/N_TESSERE)</f>
        <v>8000</v>
      </c>
      <c r="W5043" s="18"/>
    </row>
    <row r="5044" spans="2:23" x14ac:dyDescent="0.25">
      <c r="B5044" s="1" t="s">
        <v>10156</v>
      </c>
      <c r="C5044" s="2">
        <v>31010</v>
      </c>
      <c r="D5044" s="1" t="s">
        <v>10157</v>
      </c>
      <c r="E5044" s="1" t="s">
        <v>48</v>
      </c>
      <c r="F5044" s="1" t="s">
        <v>562</v>
      </c>
      <c r="G5044" s="1" t="s">
        <v>4778</v>
      </c>
      <c r="H5044" s="1" t="s">
        <v>15835</v>
      </c>
      <c r="I5044" s="5">
        <v>1464</v>
      </c>
      <c r="J5044" s="5">
        <v>29221312</v>
      </c>
      <c r="K5044" s="3">
        <f>+Tabella2026[[#This Row],[POP_2024]]/SUM(Tabella2026[POP_2024])</f>
        <v>2.483735940595551E-5</v>
      </c>
      <c r="L5044" s="3">
        <f>+Tabella2026[[#This Row],[INCIDENZA POPOLAZIONE]]*(PLAFOND/2)</f>
        <v>7312.0999810937474</v>
      </c>
      <c r="M5044" s="3">
        <f>+IFERROR(Tabella2026[[#This Row],[reddito_2024]]/Tabella2026[[#This Row],[POP_2024]],"")</f>
        <v>19959.912568306012</v>
      </c>
      <c r="N5044" s="3">
        <f>+IF(Tabella2026[[#This Row],[REDDITO COMPLESSIVO PROCAPITE]]&lt;media_aggr_reddito_pc,(media_aggr_reddito_pc-Tabella2026[[#This Row],[REDDITO COMPLESSIVO PROCAPITE]]),0)</f>
        <v>0</v>
      </c>
      <c r="O5044" s="3">
        <f>+Tabella2026[[#This Row],[DIFFERENZA REDDITO INFERIORE ALLA MEDIA DALLA MEDIA]]*Tabella2026[[#This Row],[POP_2024]]</f>
        <v>0</v>
      </c>
      <c r="P5044" s="3">
        <f>+Tabella2026[[#This Row],[POPOLAZIONE PER DIFFERENZA ]]/SUM(Tabella2026[[POPOLAZIONE PER DIFFERENZA ]])</f>
        <v>0</v>
      </c>
      <c r="Q5044" s="3">
        <f>+Tabella2026[[#This Row],[INCIDENZA POPOLAZIONE PER DIFFERENZA]]*(PLAFOND-SUM(Tabella2026[CONTRIBUTO SULLA BASE DELLA POPOLAZIONE]))</f>
        <v>0</v>
      </c>
      <c r="R5044" s="3">
        <f>+Tabella2026[[#This Row],[CONTRIBUTO SULLA BASE DELLA POPOLAZIONE]]+Tabella2026[[#This Row],[CONTRIBUTO SULLA BASE DEL REDDITO]]</f>
        <v>7312.0999810937474</v>
      </c>
      <c r="S5044" s="3">
        <f>+Tabella2026[[#This Row],[CONTRIBUTO TOTALE]]/(PLAFOND/N_TESSERE)</f>
        <v>14.624199962187495</v>
      </c>
      <c r="T5044" s="3">
        <f>+MAX(CEILING(Tabella2026[[#This Row],[preDEF1]],1),1)</f>
        <v>15</v>
      </c>
      <c r="U5044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44" s="21">
        <f>+Tabella2026[[#This Row],[DEF - n. card]]*(PLAFOND/N_TESSERE)</f>
        <v>7500</v>
      </c>
      <c r="W5044" s="18"/>
    </row>
    <row r="5045" spans="2:23" x14ac:dyDescent="0.25">
      <c r="B5045" s="1" t="s">
        <v>9956</v>
      </c>
      <c r="C5045" s="2">
        <v>82033</v>
      </c>
      <c r="D5045" s="1" t="s">
        <v>9957</v>
      </c>
      <c r="E5045" s="1" t="s">
        <v>21</v>
      </c>
      <c r="F5045" s="1" t="s">
        <v>20</v>
      </c>
      <c r="G5045" s="1" t="s">
        <v>4778</v>
      </c>
      <c r="H5045" s="1" t="s">
        <v>15836</v>
      </c>
      <c r="I5045" s="5">
        <v>1462</v>
      </c>
      <c r="J5045" s="5">
        <v>14763472</v>
      </c>
      <c r="K5045" s="3">
        <f>+Tabella2026[[#This Row],[POP_2024]]/SUM(Tabella2026[POP_2024])</f>
        <v>2.4803428587094914E-5</v>
      </c>
      <c r="L5045" s="3">
        <f>+Tabella2026[[#This Row],[INCIDENZA POPOLAZIONE]]*(PLAFOND/2)</f>
        <v>7302.1107734693023</v>
      </c>
      <c r="M5045" s="3">
        <f>+IFERROR(Tabella2026[[#This Row],[reddito_2024]]/Tabella2026[[#This Row],[POP_2024]],"")</f>
        <v>10098.134062927496</v>
      </c>
      <c r="N5045" s="3">
        <f>+IF(Tabella2026[[#This Row],[REDDITO COMPLESSIVO PROCAPITE]]&lt;media_aggr_reddito_pc,(media_aggr_reddito_pc-Tabella2026[[#This Row],[REDDITO COMPLESSIVO PROCAPITE]]),0)</f>
        <v>7726.9319996812446</v>
      </c>
      <c r="O5045" s="3">
        <f>+Tabella2026[[#This Row],[DIFFERENZA REDDITO INFERIORE ALLA MEDIA DALLA MEDIA]]*Tabella2026[[#This Row],[POP_2024]]</f>
        <v>11296774.58353398</v>
      </c>
      <c r="P5045" s="3">
        <f>+Tabella2026[[#This Row],[POPOLAZIONE PER DIFFERENZA ]]/SUM(Tabella2026[[POPOLAZIONE PER DIFFERENZA ]])</f>
        <v>1.0022296258535191E-4</v>
      </c>
      <c r="Q5045" s="3">
        <f>+Tabella2026[[#This Row],[INCIDENZA POPOLAZIONE PER DIFFERENZA]]*(PLAFOND-SUM(Tabella2026[CONTRIBUTO SULLA BASE DELLA POPOLAZIONE]))</f>
        <v>29505.565017905785</v>
      </c>
      <c r="R5045" s="3">
        <f>+Tabella2026[[#This Row],[CONTRIBUTO SULLA BASE DELLA POPOLAZIONE]]+Tabella2026[[#This Row],[CONTRIBUTO SULLA BASE DEL REDDITO]]</f>
        <v>36807.675791375084</v>
      </c>
      <c r="S5045" s="3">
        <f>+Tabella2026[[#This Row],[CONTRIBUTO TOTALE]]/(PLAFOND/N_TESSERE)</f>
        <v>73.615351582750165</v>
      </c>
      <c r="T5045" s="3">
        <f>+MAX(CEILING(Tabella2026[[#This Row],[preDEF1]],1),1)</f>
        <v>74</v>
      </c>
      <c r="U5045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5045" s="21">
        <f>+Tabella2026[[#This Row],[DEF - n. card]]*(PLAFOND/N_TESSERE)</f>
        <v>37000</v>
      </c>
      <c r="W5045" s="18"/>
    </row>
    <row r="5046" spans="2:23" x14ac:dyDescent="0.25">
      <c r="B5046" s="1" t="s">
        <v>10092</v>
      </c>
      <c r="C5046" s="2">
        <v>17097</v>
      </c>
      <c r="D5046" s="1" t="s">
        <v>10093</v>
      </c>
      <c r="E5046" s="1" t="s">
        <v>12</v>
      </c>
      <c r="F5046" s="1" t="s">
        <v>50</v>
      </c>
      <c r="G5046" s="1" t="s">
        <v>4778</v>
      </c>
      <c r="H5046" s="1" t="s">
        <v>15835</v>
      </c>
      <c r="I5046" s="5">
        <v>1462</v>
      </c>
      <c r="J5046" s="5">
        <v>22668071</v>
      </c>
      <c r="K5046" s="3">
        <f>+Tabella2026[[#This Row],[POP_2024]]/SUM(Tabella2026[POP_2024])</f>
        <v>2.4803428587094914E-5</v>
      </c>
      <c r="L5046" s="3">
        <f>+Tabella2026[[#This Row],[INCIDENZA POPOLAZIONE]]*(PLAFOND/2)</f>
        <v>7302.1107734693023</v>
      </c>
      <c r="M5046" s="3">
        <f>+IFERROR(Tabella2026[[#This Row],[reddito_2024]]/Tabella2026[[#This Row],[POP_2024]],"")</f>
        <v>15504.836525307797</v>
      </c>
      <c r="N5046" s="3">
        <f>+IF(Tabella2026[[#This Row],[REDDITO COMPLESSIVO PROCAPITE]]&lt;media_aggr_reddito_pc,(media_aggr_reddito_pc-Tabella2026[[#This Row],[REDDITO COMPLESSIVO PROCAPITE]]),0)</f>
        <v>2320.2295373009438</v>
      </c>
      <c r="O5046" s="3">
        <f>+Tabella2026[[#This Row],[DIFFERENZA REDDITO INFERIORE ALLA MEDIA DALLA MEDIA]]*Tabella2026[[#This Row],[POP_2024]]</f>
        <v>3392175.58353398</v>
      </c>
      <c r="P5046" s="3">
        <f>+Tabella2026[[#This Row],[POPOLAZIONE PER DIFFERENZA ]]/SUM(Tabella2026[[POPOLAZIONE PER DIFFERENZA ]])</f>
        <v>3.0094774758718433E-5</v>
      </c>
      <c r="Q5046" s="3">
        <f>+Tabella2026[[#This Row],[INCIDENZA POPOLAZIONE PER DIFFERENZA]]*(PLAFOND-SUM(Tabella2026[CONTRIBUTO SULLA BASE DELLA POPOLAZIONE]))</f>
        <v>8859.8791178856736</v>
      </c>
      <c r="R5046" s="3">
        <f>+Tabella2026[[#This Row],[CONTRIBUTO SULLA BASE DELLA POPOLAZIONE]]+Tabella2026[[#This Row],[CONTRIBUTO SULLA BASE DEL REDDITO]]</f>
        <v>16161.989891354977</v>
      </c>
      <c r="S5046" s="3">
        <f>+Tabella2026[[#This Row],[CONTRIBUTO TOTALE]]/(PLAFOND/N_TESSERE)</f>
        <v>32.323979782709955</v>
      </c>
      <c r="T5046" s="3">
        <f>+MAX(CEILING(Tabella2026[[#This Row],[preDEF1]],1),1)</f>
        <v>33</v>
      </c>
      <c r="U5046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5046" s="21">
        <f>+Tabella2026[[#This Row],[DEF - n. card]]*(PLAFOND/N_TESSERE)</f>
        <v>16500</v>
      </c>
      <c r="W5046" s="18"/>
    </row>
    <row r="5047" spans="2:23" x14ac:dyDescent="0.25">
      <c r="B5047" s="1" t="s">
        <v>10214</v>
      </c>
      <c r="C5047" s="2">
        <v>18118</v>
      </c>
      <c r="D5047" s="1" t="s">
        <v>10215</v>
      </c>
      <c r="E5047" s="1" t="s">
        <v>12</v>
      </c>
      <c r="F5047" s="1" t="s">
        <v>195</v>
      </c>
      <c r="G5047" s="1" t="s">
        <v>4778</v>
      </c>
      <c r="H5047" s="1" t="s">
        <v>15835</v>
      </c>
      <c r="I5047" s="5">
        <v>1461</v>
      </c>
      <c r="J5047" s="5">
        <v>27191921</v>
      </c>
      <c r="K5047" s="3">
        <f>+Tabella2026[[#This Row],[POP_2024]]/SUM(Tabella2026[POP_2024])</f>
        <v>2.4786463177664618E-5</v>
      </c>
      <c r="L5047" s="3">
        <f>+Tabella2026[[#This Row],[INCIDENZA POPOLAZIONE]]*(PLAFOND/2)</f>
        <v>7297.1161696570807</v>
      </c>
      <c r="M5047" s="3">
        <f>+IFERROR(Tabella2026[[#This Row],[reddito_2024]]/Tabella2026[[#This Row],[POP_2024]],"")</f>
        <v>18611.855578370978</v>
      </c>
      <c r="N5047" s="3">
        <f>+IF(Tabella2026[[#This Row],[REDDITO COMPLESSIVO PROCAPITE]]&lt;media_aggr_reddito_pc,(media_aggr_reddito_pc-Tabella2026[[#This Row],[REDDITO COMPLESSIVO PROCAPITE]]),0)</f>
        <v>0</v>
      </c>
      <c r="O5047" s="3">
        <f>+Tabella2026[[#This Row],[DIFFERENZA REDDITO INFERIORE ALLA MEDIA DALLA MEDIA]]*Tabella2026[[#This Row],[POP_2024]]</f>
        <v>0</v>
      </c>
      <c r="P5047" s="3">
        <f>+Tabella2026[[#This Row],[POPOLAZIONE PER DIFFERENZA ]]/SUM(Tabella2026[[POPOLAZIONE PER DIFFERENZA ]])</f>
        <v>0</v>
      </c>
      <c r="Q5047" s="3">
        <f>+Tabella2026[[#This Row],[INCIDENZA POPOLAZIONE PER DIFFERENZA]]*(PLAFOND-SUM(Tabella2026[CONTRIBUTO SULLA BASE DELLA POPOLAZIONE]))</f>
        <v>0</v>
      </c>
      <c r="R5047" s="3">
        <f>+Tabella2026[[#This Row],[CONTRIBUTO SULLA BASE DELLA POPOLAZIONE]]+Tabella2026[[#This Row],[CONTRIBUTO SULLA BASE DEL REDDITO]]</f>
        <v>7297.1161696570807</v>
      </c>
      <c r="S5047" s="3">
        <f>+Tabella2026[[#This Row],[CONTRIBUTO TOTALE]]/(PLAFOND/N_TESSERE)</f>
        <v>14.594232339314161</v>
      </c>
      <c r="T5047" s="3">
        <f>+MAX(CEILING(Tabella2026[[#This Row],[preDEF1]],1),1)</f>
        <v>15</v>
      </c>
      <c r="U5047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47" s="21">
        <f>+Tabella2026[[#This Row],[DEF - n. card]]*(PLAFOND/N_TESSERE)</f>
        <v>7500</v>
      </c>
      <c r="W5047" s="18"/>
    </row>
    <row r="5048" spans="2:23" x14ac:dyDescent="0.25">
      <c r="B5048" s="1" t="s">
        <v>9852</v>
      </c>
      <c r="C5048" s="2">
        <v>114044</v>
      </c>
      <c r="D5048" s="1" t="s">
        <v>9853</v>
      </c>
      <c r="E5048" s="1" t="s">
        <v>76</v>
      </c>
      <c r="F5048" s="1" t="s">
        <v>550</v>
      </c>
      <c r="G5048" s="1" t="s">
        <v>4778</v>
      </c>
      <c r="H5048" s="1" t="s">
        <v>15836</v>
      </c>
      <c r="I5048" s="5">
        <v>1461</v>
      </c>
      <c r="J5048" s="5">
        <v>15936277</v>
      </c>
      <c r="K5048" s="3">
        <f>+Tabella2026[[#This Row],[POP_2024]]/SUM(Tabella2026[POP_2024])</f>
        <v>2.4786463177664618E-5</v>
      </c>
      <c r="L5048" s="3">
        <f>+Tabella2026[[#This Row],[INCIDENZA POPOLAZIONE]]*(PLAFOND/2)</f>
        <v>7297.1161696570807</v>
      </c>
      <c r="M5048" s="3">
        <f>+IFERROR(Tabella2026[[#This Row],[reddito_2024]]/Tabella2026[[#This Row],[POP_2024]],"")</f>
        <v>10907.787132101301</v>
      </c>
      <c r="N5048" s="3">
        <f>+IF(Tabella2026[[#This Row],[REDDITO COMPLESSIVO PROCAPITE]]&lt;media_aggr_reddito_pc,(media_aggr_reddito_pc-Tabella2026[[#This Row],[REDDITO COMPLESSIVO PROCAPITE]]),0)</f>
        <v>6917.2789305074402</v>
      </c>
      <c r="O5048" s="3">
        <f>+Tabella2026[[#This Row],[DIFFERENZA REDDITO INFERIORE ALLA MEDIA DALLA MEDIA]]*Tabella2026[[#This Row],[POP_2024]]</f>
        <v>10106144.517471369</v>
      </c>
      <c r="P5048" s="3">
        <f>+Tabella2026[[#This Row],[POPOLAZIONE PER DIFFERENZA ]]/SUM(Tabella2026[[POPOLAZIONE PER DIFFERENZA ]])</f>
        <v>8.9659905698484435E-5</v>
      </c>
      <c r="Q5048" s="3">
        <f>+Tabella2026[[#This Row],[INCIDENZA POPOLAZIONE PER DIFFERENZA]]*(PLAFOND-SUM(Tabella2026[CONTRIBUTO SULLA BASE DELLA POPOLAZIONE]))</f>
        <v>26395.808992704649</v>
      </c>
      <c r="R5048" s="3">
        <f>+Tabella2026[[#This Row],[CONTRIBUTO SULLA BASE DELLA POPOLAZIONE]]+Tabella2026[[#This Row],[CONTRIBUTO SULLA BASE DEL REDDITO]]</f>
        <v>33692.925162361731</v>
      </c>
      <c r="S5048" s="3">
        <f>+Tabella2026[[#This Row],[CONTRIBUTO TOTALE]]/(PLAFOND/N_TESSERE)</f>
        <v>67.385850324723464</v>
      </c>
      <c r="T5048" s="3">
        <f>+MAX(CEILING(Tabella2026[[#This Row],[preDEF1]],1),1)</f>
        <v>68</v>
      </c>
      <c r="U5048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5048" s="21">
        <f>+Tabella2026[[#This Row],[DEF - n. card]]*(PLAFOND/N_TESSERE)</f>
        <v>34000</v>
      </c>
      <c r="W5048" s="18"/>
    </row>
    <row r="5049" spans="2:23" x14ac:dyDescent="0.25">
      <c r="B5049" s="1" t="s">
        <v>9972</v>
      </c>
      <c r="C5049" s="2">
        <v>17016</v>
      </c>
      <c r="D5049" s="1" t="s">
        <v>9973</v>
      </c>
      <c r="E5049" s="1" t="s">
        <v>12</v>
      </c>
      <c r="F5049" s="1" t="s">
        <v>50</v>
      </c>
      <c r="G5049" s="1" t="s">
        <v>4778</v>
      </c>
      <c r="H5049" s="1" t="s">
        <v>15835</v>
      </c>
      <c r="I5049" s="5">
        <v>1459</v>
      </c>
      <c r="J5049" s="5">
        <v>27635110</v>
      </c>
      <c r="K5049" s="3">
        <f>+Tabella2026[[#This Row],[POP_2024]]/SUM(Tabella2026[POP_2024])</f>
        <v>2.4752532358804022E-5</v>
      </c>
      <c r="L5049" s="3">
        <f>+Tabella2026[[#This Row],[INCIDENZA POPOLAZIONE]]*(PLAFOND/2)</f>
        <v>7287.1269620326348</v>
      </c>
      <c r="M5049" s="3">
        <f>+IFERROR(Tabella2026[[#This Row],[reddito_2024]]/Tabella2026[[#This Row],[POP_2024]],"")</f>
        <v>18941.130911583277</v>
      </c>
      <c r="N5049" s="3">
        <f>+IF(Tabella2026[[#This Row],[REDDITO COMPLESSIVO PROCAPITE]]&lt;media_aggr_reddito_pc,(media_aggr_reddito_pc-Tabella2026[[#This Row],[REDDITO COMPLESSIVO PROCAPITE]]),0)</f>
        <v>0</v>
      </c>
      <c r="O5049" s="3">
        <f>+Tabella2026[[#This Row],[DIFFERENZA REDDITO INFERIORE ALLA MEDIA DALLA MEDIA]]*Tabella2026[[#This Row],[POP_2024]]</f>
        <v>0</v>
      </c>
      <c r="P5049" s="3">
        <f>+Tabella2026[[#This Row],[POPOLAZIONE PER DIFFERENZA ]]/SUM(Tabella2026[[POPOLAZIONE PER DIFFERENZA ]])</f>
        <v>0</v>
      </c>
      <c r="Q5049" s="3">
        <f>+Tabella2026[[#This Row],[INCIDENZA POPOLAZIONE PER DIFFERENZA]]*(PLAFOND-SUM(Tabella2026[CONTRIBUTO SULLA BASE DELLA POPOLAZIONE]))</f>
        <v>0</v>
      </c>
      <c r="R5049" s="3">
        <f>+Tabella2026[[#This Row],[CONTRIBUTO SULLA BASE DELLA POPOLAZIONE]]+Tabella2026[[#This Row],[CONTRIBUTO SULLA BASE DEL REDDITO]]</f>
        <v>7287.1269620326348</v>
      </c>
      <c r="S5049" s="3">
        <f>+Tabella2026[[#This Row],[CONTRIBUTO TOTALE]]/(PLAFOND/N_TESSERE)</f>
        <v>14.574253924065269</v>
      </c>
      <c r="T5049" s="3">
        <f>+MAX(CEILING(Tabella2026[[#This Row],[preDEF1]],1),1)</f>
        <v>15</v>
      </c>
      <c r="U5049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49" s="21">
        <f>+Tabella2026[[#This Row],[DEF - n. card]]*(PLAFOND/N_TESSERE)</f>
        <v>7500</v>
      </c>
      <c r="W5049" s="18"/>
    </row>
    <row r="5050" spans="2:23" x14ac:dyDescent="0.25">
      <c r="B5050" s="1" t="s">
        <v>10302</v>
      </c>
      <c r="C5050" s="2">
        <v>18071</v>
      </c>
      <c r="D5050" s="1" t="s">
        <v>10303</v>
      </c>
      <c r="E5050" s="1" t="s">
        <v>12</v>
      </c>
      <c r="F5050" s="1" t="s">
        <v>195</v>
      </c>
      <c r="G5050" s="1" t="s">
        <v>4778</v>
      </c>
      <c r="H5050" s="1" t="s">
        <v>15835</v>
      </c>
      <c r="I5050" s="5">
        <v>1459</v>
      </c>
      <c r="J5050" s="5">
        <v>28416494</v>
      </c>
      <c r="K5050" s="3">
        <f>+Tabella2026[[#This Row],[POP_2024]]/SUM(Tabella2026[POP_2024])</f>
        <v>2.4752532358804022E-5</v>
      </c>
      <c r="L5050" s="3">
        <f>+Tabella2026[[#This Row],[INCIDENZA POPOLAZIONE]]*(PLAFOND/2)</f>
        <v>7287.1269620326348</v>
      </c>
      <c r="M5050" s="3">
        <f>+IFERROR(Tabella2026[[#This Row],[reddito_2024]]/Tabella2026[[#This Row],[POP_2024]],"")</f>
        <v>19476.692254969155</v>
      </c>
      <c r="N5050" s="3">
        <f>+IF(Tabella2026[[#This Row],[REDDITO COMPLESSIVO PROCAPITE]]&lt;media_aggr_reddito_pc,(media_aggr_reddito_pc-Tabella2026[[#This Row],[REDDITO COMPLESSIVO PROCAPITE]]),0)</f>
        <v>0</v>
      </c>
      <c r="O5050" s="3">
        <f>+Tabella2026[[#This Row],[DIFFERENZA REDDITO INFERIORE ALLA MEDIA DALLA MEDIA]]*Tabella2026[[#This Row],[POP_2024]]</f>
        <v>0</v>
      </c>
      <c r="P5050" s="3">
        <f>+Tabella2026[[#This Row],[POPOLAZIONE PER DIFFERENZA ]]/SUM(Tabella2026[[POPOLAZIONE PER DIFFERENZA ]])</f>
        <v>0</v>
      </c>
      <c r="Q5050" s="3">
        <f>+Tabella2026[[#This Row],[INCIDENZA POPOLAZIONE PER DIFFERENZA]]*(PLAFOND-SUM(Tabella2026[CONTRIBUTO SULLA BASE DELLA POPOLAZIONE]))</f>
        <v>0</v>
      </c>
      <c r="R5050" s="3">
        <f>+Tabella2026[[#This Row],[CONTRIBUTO SULLA BASE DELLA POPOLAZIONE]]+Tabella2026[[#This Row],[CONTRIBUTO SULLA BASE DEL REDDITO]]</f>
        <v>7287.1269620326348</v>
      </c>
      <c r="S5050" s="3">
        <f>+Tabella2026[[#This Row],[CONTRIBUTO TOTALE]]/(PLAFOND/N_TESSERE)</f>
        <v>14.574253924065269</v>
      </c>
      <c r="T5050" s="3">
        <f>+MAX(CEILING(Tabella2026[[#This Row],[preDEF1]],1),1)</f>
        <v>15</v>
      </c>
      <c r="U505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50" s="21">
        <f>+Tabella2026[[#This Row],[DEF - n. card]]*(PLAFOND/N_TESSERE)</f>
        <v>7500</v>
      </c>
      <c r="W5050" s="18"/>
    </row>
    <row r="5051" spans="2:23" x14ac:dyDescent="0.25">
      <c r="B5051" s="1" t="s">
        <v>10014</v>
      </c>
      <c r="C5051" s="2">
        <v>57031</v>
      </c>
      <c r="D5051" s="1" t="s">
        <v>10015</v>
      </c>
      <c r="E5051" s="1" t="s">
        <v>8</v>
      </c>
      <c r="F5051" s="1" t="s">
        <v>377</v>
      </c>
      <c r="G5051" s="1" t="s">
        <v>4778</v>
      </c>
      <c r="H5051" s="1" t="s">
        <v>15834</v>
      </c>
      <c r="I5051" s="5">
        <v>1459</v>
      </c>
      <c r="J5051" s="5">
        <v>24213239</v>
      </c>
      <c r="K5051" s="3">
        <f>+Tabella2026[[#This Row],[POP_2024]]/SUM(Tabella2026[POP_2024])</f>
        <v>2.4752532358804022E-5</v>
      </c>
      <c r="L5051" s="3">
        <f>+Tabella2026[[#This Row],[INCIDENZA POPOLAZIONE]]*(PLAFOND/2)</f>
        <v>7287.1269620326348</v>
      </c>
      <c r="M5051" s="3">
        <f>+IFERROR(Tabella2026[[#This Row],[reddito_2024]]/Tabella2026[[#This Row],[POP_2024]],"")</f>
        <v>16595.777244688143</v>
      </c>
      <c r="N5051" s="3">
        <f>+IF(Tabella2026[[#This Row],[REDDITO COMPLESSIVO PROCAPITE]]&lt;media_aggr_reddito_pc,(media_aggr_reddito_pc-Tabella2026[[#This Row],[REDDITO COMPLESSIVO PROCAPITE]]),0)</f>
        <v>1229.2888179205984</v>
      </c>
      <c r="O5051" s="3">
        <f>+Tabella2026[[#This Row],[DIFFERENZA REDDITO INFERIORE ALLA MEDIA DALLA MEDIA]]*Tabella2026[[#This Row],[POP_2024]]</f>
        <v>1793532.3853461531</v>
      </c>
      <c r="P5051" s="3">
        <f>+Tabella2026[[#This Row],[POPOLAZIONE PER DIFFERENZA ]]/SUM(Tabella2026[[POPOLAZIONE PER DIFFERENZA ]])</f>
        <v>1.5911898376211747E-5</v>
      </c>
      <c r="Q5051" s="3">
        <f>+Tabella2026[[#This Row],[INCIDENZA POPOLAZIONE PER DIFFERENZA]]*(PLAFOND-SUM(Tabella2026[CONTRIBUTO SULLA BASE DELLA POPOLAZIONE]))</f>
        <v>4684.4509480329752</v>
      </c>
      <c r="R5051" s="3">
        <f>+Tabella2026[[#This Row],[CONTRIBUTO SULLA BASE DELLA POPOLAZIONE]]+Tabella2026[[#This Row],[CONTRIBUTO SULLA BASE DEL REDDITO]]</f>
        <v>11971.577910065611</v>
      </c>
      <c r="S5051" s="3">
        <f>+Tabella2026[[#This Row],[CONTRIBUTO TOTALE]]/(PLAFOND/N_TESSERE)</f>
        <v>23.943155820131221</v>
      </c>
      <c r="T5051" s="3">
        <f>+MAX(CEILING(Tabella2026[[#This Row],[preDEF1]],1),1)</f>
        <v>24</v>
      </c>
      <c r="U5051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5051" s="21">
        <f>+Tabella2026[[#This Row],[DEF - n. card]]*(PLAFOND/N_TESSERE)</f>
        <v>12000</v>
      </c>
      <c r="W5051" s="18"/>
    </row>
    <row r="5052" spans="2:23" x14ac:dyDescent="0.25">
      <c r="B5052" s="1" t="s">
        <v>10168</v>
      </c>
      <c r="C5052" s="2">
        <v>12065</v>
      </c>
      <c r="D5052" s="1" t="s">
        <v>10169</v>
      </c>
      <c r="E5052" s="1" t="s">
        <v>12</v>
      </c>
      <c r="F5052" s="1" t="s">
        <v>157</v>
      </c>
      <c r="G5052" s="1" t="s">
        <v>4778</v>
      </c>
      <c r="H5052" s="1" t="s">
        <v>15835</v>
      </c>
      <c r="I5052" s="5">
        <v>1456</v>
      </c>
      <c r="J5052" s="5">
        <v>13159467</v>
      </c>
      <c r="K5052" s="3">
        <f>+Tabella2026[[#This Row],[POP_2024]]/SUM(Tabella2026[POP_2024])</f>
        <v>2.470163613051313E-5</v>
      </c>
      <c r="L5052" s="3">
        <f>+Tabella2026[[#This Row],[INCIDENZA POPOLAZIONE]]*(PLAFOND/2)</f>
        <v>7272.1431505959672</v>
      </c>
      <c r="M5052" s="3">
        <f>+IFERROR(Tabella2026[[#This Row],[reddito_2024]]/Tabella2026[[#This Row],[POP_2024]],"")</f>
        <v>9038.0954670329666</v>
      </c>
      <c r="N5052" s="3">
        <f>+IF(Tabella2026[[#This Row],[REDDITO COMPLESSIVO PROCAPITE]]&lt;media_aggr_reddito_pc,(media_aggr_reddito_pc-Tabella2026[[#This Row],[REDDITO COMPLESSIVO PROCAPITE]]),0)</f>
        <v>8786.9705955757745</v>
      </c>
      <c r="O5052" s="3">
        <f>+Tabella2026[[#This Row],[DIFFERENZA REDDITO INFERIORE ALLA MEDIA DALLA MEDIA]]*Tabella2026[[#This Row],[POP_2024]]</f>
        <v>12793829.187158328</v>
      </c>
      <c r="P5052" s="3">
        <f>+Tabella2026[[#This Row],[POPOLAZIONE PER DIFFERENZA ]]/SUM(Tabella2026[[POPOLAZIONE PER DIFFERENZA ]])</f>
        <v>1.1350456313582823E-4</v>
      </c>
      <c r="Q5052" s="3">
        <f>+Tabella2026[[#This Row],[INCIDENZA POPOLAZIONE PER DIFFERENZA]]*(PLAFOND-SUM(Tabella2026[CONTRIBUTO SULLA BASE DELLA POPOLAZIONE]))</f>
        <v>33415.658258765616</v>
      </c>
      <c r="R5052" s="3">
        <f>+Tabella2026[[#This Row],[CONTRIBUTO SULLA BASE DELLA POPOLAZIONE]]+Tabella2026[[#This Row],[CONTRIBUTO SULLA BASE DEL REDDITO]]</f>
        <v>40687.801409361586</v>
      </c>
      <c r="S5052" s="3">
        <f>+Tabella2026[[#This Row],[CONTRIBUTO TOTALE]]/(PLAFOND/N_TESSERE)</f>
        <v>81.375602818723166</v>
      </c>
      <c r="T5052" s="3">
        <f>+MAX(CEILING(Tabella2026[[#This Row],[preDEF1]],1),1)</f>
        <v>82</v>
      </c>
      <c r="U5052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5052" s="21">
        <f>+Tabella2026[[#This Row],[DEF - n. card]]*(PLAFOND/N_TESSERE)</f>
        <v>41000</v>
      </c>
      <c r="W5052" s="18"/>
    </row>
    <row r="5053" spans="2:23" x14ac:dyDescent="0.25">
      <c r="B5053" s="1" t="s">
        <v>9968</v>
      </c>
      <c r="C5053" s="2">
        <v>64040</v>
      </c>
      <c r="D5053" s="1" t="s">
        <v>9969</v>
      </c>
      <c r="E5053" s="1" t="s">
        <v>15</v>
      </c>
      <c r="F5053" s="1" t="s">
        <v>290</v>
      </c>
      <c r="G5053" s="1" t="s">
        <v>4778</v>
      </c>
      <c r="H5053" s="1" t="s">
        <v>15836</v>
      </c>
      <c r="I5053" s="5">
        <v>1455</v>
      </c>
      <c r="J5053" s="5">
        <v>18665026</v>
      </c>
      <c r="K5053" s="3">
        <f>+Tabella2026[[#This Row],[POP_2024]]/SUM(Tabella2026[POP_2024])</f>
        <v>2.4684670721082833E-5</v>
      </c>
      <c r="L5053" s="3">
        <f>+Tabella2026[[#This Row],[INCIDENZA POPOLAZIONE]]*(PLAFOND/2)</f>
        <v>7267.1485467837456</v>
      </c>
      <c r="M5053" s="3">
        <f>+IFERROR(Tabella2026[[#This Row],[reddito_2024]]/Tabella2026[[#This Row],[POP_2024]],"")</f>
        <v>12828.196563573883</v>
      </c>
      <c r="N5053" s="3">
        <f>+IF(Tabella2026[[#This Row],[REDDITO COMPLESSIVO PROCAPITE]]&lt;media_aggr_reddito_pc,(media_aggr_reddito_pc-Tabella2026[[#This Row],[REDDITO COMPLESSIVO PROCAPITE]]),0)</f>
        <v>4996.8694990348577</v>
      </c>
      <c r="O5053" s="3">
        <f>+Tabella2026[[#This Row],[DIFFERENZA REDDITO INFERIORE ALLA MEDIA DALLA MEDIA]]*Tabella2026[[#This Row],[POP_2024]]</f>
        <v>7270445.1210957179</v>
      </c>
      <c r="P5053" s="3">
        <f>+Tabella2026[[#This Row],[POPOLAZIONE PER DIFFERENZA ]]/SUM(Tabella2026[[POPOLAZIONE PER DIFFERENZA ]])</f>
        <v>6.4502088092695343E-5</v>
      </c>
      <c r="Q5053" s="3">
        <f>+Tabella2026[[#This Row],[INCIDENZA POPOLAZIONE PER DIFFERENZA]]*(PLAFOND-SUM(Tabella2026[CONTRIBUTO SULLA BASE DELLA POPOLAZIONE]))</f>
        <v>18989.366357923518</v>
      </c>
      <c r="R5053" s="3">
        <f>+Tabella2026[[#This Row],[CONTRIBUTO SULLA BASE DELLA POPOLAZIONE]]+Tabella2026[[#This Row],[CONTRIBUTO SULLA BASE DEL REDDITO]]</f>
        <v>26256.514904707263</v>
      </c>
      <c r="S5053" s="3">
        <f>+Tabella2026[[#This Row],[CONTRIBUTO TOTALE]]/(PLAFOND/N_TESSERE)</f>
        <v>52.513029809414526</v>
      </c>
      <c r="T5053" s="3">
        <f>+MAX(CEILING(Tabella2026[[#This Row],[preDEF1]],1),1)</f>
        <v>53</v>
      </c>
      <c r="U5053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053" s="21">
        <f>+Tabella2026[[#This Row],[DEF - n. card]]*(PLAFOND/N_TESSERE)</f>
        <v>26500</v>
      </c>
      <c r="W5053" s="18"/>
    </row>
    <row r="5054" spans="2:23" x14ac:dyDescent="0.25">
      <c r="B5054" s="1" t="s">
        <v>10062</v>
      </c>
      <c r="C5054" s="2">
        <v>14004</v>
      </c>
      <c r="D5054" s="1" t="s">
        <v>10063</v>
      </c>
      <c r="E5054" s="1" t="s">
        <v>12</v>
      </c>
      <c r="F5054" s="1" t="s">
        <v>980</v>
      </c>
      <c r="G5054" s="1" t="s">
        <v>4778</v>
      </c>
      <c r="H5054" s="1" t="s">
        <v>15835</v>
      </c>
      <c r="I5054" s="5">
        <v>1454</v>
      </c>
      <c r="J5054" s="5">
        <v>32414838</v>
      </c>
      <c r="K5054" s="3">
        <f>+Tabella2026[[#This Row],[POP_2024]]/SUM(Tabella2026[POP_2024])</f>
        <v>2.4667705311652537E-5</v>
      </c>
      <c r="L5054" s="3">
        <f>+Tabella2026[[#This Row],[INCIDENZA POPOLAZIONE]]*(PLAFOND/2)</f>
        <v>7262.1539429715231</v>
      </c>
      <c r="M5054" s="3">
        <f>+IFERROR(Tabella2026[[#This Row],[reddito_2024]]/Tabella2026[[#This Row],[POP_2024]],"")</f>
        <v>22293.561210453921</v>
      </c>
      <c r="N5054" s="3">
        <f>+IF(Tabella2026[[#This Row],[REDDITO COMPLESSIVO PROCAPITE]]&lt;media_aggr_reddito_pc,(media_aggr_reddito_pc-Tabella2026[[#This Row],[REDDITO COMPLESSIVO PROCAPITE]]),0)</f>
        <v>0</v>
      </c>
      <c r="O5054" s="3">
        <f>+Tabella2026[[#This Row],[DIFFERENZA REDDITO INFERIORE ALLA MEDIA DALLA MEDIA]]*Tabella2026[[#This Row],[POP_2024]]</f>
        <v>0</v>
      </c>
      <c r="P5054" s="3">
        <f>+Tabella2026[[#This Row],[POPOLAZIONE PER DIFFERENZA ]]/SUM(Tabella2026[[POPOLAZIONE PER DIFFERENZA ]])</f>
        <v>0</v>
      </c>
      <c r="Q5054" s="3">
        <f>+Tabella2026[[#This Row],[INCIDENZA POPOLAZIONE PER DIFFERENZA]]*(PLAFOND-SUM(Tabella2026[CONTRIBUTO SULLA BASE DELLA POPOLAZIONE]))</f>
        <v>0</v>
      </c>
      <c r="R5054" s="3">
        <f>+Tabella2026[[#This Row],[CONTRIBUTO SULLA BASE DELLA POPOLAZIONE]]+Tabella2026[[#This Row],[CONTRIBUTO SULLA BASE DEL REDDITO]]</f>
        <v>7262.1539429715231</v>
      </c>
      <c r="S5054" s="3">
        <f>+Tabella2026[[#This Row],[CONTRIBUTO TOTALE]]/(PLAFOND/N_TESSERE)</f>
        <v>14.524307885943045</v>
      </c>
      <c r="T5054" s="3">
        <f>+MAX(CEILING(Tabella2026[[#This Row],[preDEF1]],1),1)</f>
        <v>15</v>
      </c>
      <c r="U5054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54" s="21">
        <f>+Tabella2026[[#This Row],[DEF - n. card]]*(PLAFOND/N_TESSERE)</f>
        <v>7500</v>
      </c>
      <c r="W5054" s="18"/>
    </row>
    <row r="5055" spans="2:23" x14ac:dyDescent="0.25">
      <c r="B5055" s="1" t="s">
        <v>10106</v>
      </c>
      <c r="C5055" s="2">
        <v>4155</v>
      </c>
      <c r="D5055" s="1" t="s">
        <v>10107</v>
      </c>
      <c r="E5055" s="1" t="s">
        <v>18</v>
      </c>
      <c r="F5055" s="1" t="s">
        <v>263</v>
      </c>
      <c r="G5055" s="1" t="s">
        <v>4778</v>
      </c>
      <c r="H5055" s="1" t="s">
        <v>15835</v>
      </c>
      <c r="I5055" s="5">
        <v>1454</v>
      </c>
      <c r="J5055" s="5">
        <v>24275852</v>
      </c>
      <c r="K5055" s="3">
        <f>+Tabella2026[[#This Row],[POP_2024]]/SUM(Tabella2026[POP_2024])</f>
        <v>2.4667705311652537E-5</v>
      </c>
      <c r="L5055" s="3">
        <f>+Tabella2026[[#This Row],[INCIDENZA POPOLAZIONE]]*(PLAFOND/2)</f>
        <v>7262.1539429715231</v>
      </c>
      <c r="M5055" s="3">
        <f>+IFERROR(Tabella2026[[#This Row],[reddito_2024]]/Tabella2026[[#This Row],[POP_2024]],"")</f>
        <v>16695.909215955984</v>
      </c>
      <c r="N5055" s="3">
        <f>+IF(Tabella2026[[#This Row],[REDDITO COMPLESSIVO PROCAPITE]]&lt;media_aggr_reddito_pc,(media_aggr_reddito_pc-Tabella2026[[#This Row],[REDDITO COMPLESSIVO PROCAPITE]]),0)</f>
        <v>1129.1568466527569</v>
      </c>
      <c r="O5055" s="3">
        <f>+Tabella2026[[#This Row],[DIFFERENZA REDDITO INFERIORE ALLA MEDIA DALLA MEDIA]]*Tabella2026[[#This Row],[POP_2024]]</f>
        <v>1641794.0550331087</v>
      </c>
      <c r="P5055" s="3">
        <f>+Tabella2026[[#This Row],[POPOLAZIONE PER DIFFERENZA ]]/SUM(Tabella2026[[POPOLAZIONE PER DIFFERENZA ]])</f>
        <v>1.4565703062737537E-5</v>
      </c>
      <c r="Q5055" s="3">
        <f>+Tabella2026[[#This Row],[INCIDENZA POPOLAZIONE PER DIFFERENZA]]*(PLAFOND-SUM(Tabella2026[CONTRIBUTO SULLA BASE DELLA POPOLAZIONE]))</f>
        <v>4288.1320573926514</v>
      </c>
      <c r="R5055" s="3">
        <f>+Tabella2026[[#This Row],[CONTRIBUTO SULLA BASE DELLA POPOLAZIONE]]+Tabella2026[[#This Row],[CONTRIBUTO SULLA BASE DEL REDDITO]]</f>
        <v>11550.286000364174</v>
      </c>
      <c r="S5055" s="3">
        <f>+Tabella2026[[#This Row],[CONTRIBUTO TOTALE]]/(PLAFOND/N_TESSERE)</f>
        <v>23.100572000728349</v>
      </c>
      <c r="T5055" s="3">
        <f>+MAX(CEILING(Tabella2026[[#This Row],[preDEF1]],1),1)</f>
        <v>24</v>
      </c>
      <c r="U5055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5055" s="21">
        <f>+Tabella2026[[#This Row],[DEF - n. card]]*(PLAFOND/N_TESSERE)</f>
        <v>12000</v>
      </c>
      <c r="W5055" s="18"/>
    </row>
    <row r="5056" spans="2:23" x14ac:dyDescent="0.25">
      <c r="B5056" s="1" t="s">
        <v>10104</v>
      </c>
      <c r="C5056" s="2">
        <v>64118</v>
      </c>
      <c r="D5056" s="1" t="s">
        <v>10105</v>
      </c>
      <c r="E5056" s="1" t="s">
        <v>15</v>
      </c>
      <c r="F5056" s="1" t="s">
        <v>290</v>
      </c>
      <c r="G5056" s="1" t="s">
        <v>4778</v>
      </c>
      <c r="H5056" s="1" t="s">
        <v>15836</v>
      </c>
      <c r="I5056" s="5">
        <v>1454</v>
      </c>
      <c r="J5056" s="5">
        <v>17074888</v>
      </c>
      <c r="K5056" s="3">
        <f>+Tabella2026[[#This Row],[POP_2024]]/SUM(Tabella2026[POP_2024])</f>
        <v>2.4667705311652537E-5</v>
      </c>
      <c r="L5056" s="3">
        <f>+Tabella2026[[#This Row],[INCIDENZA POPOLAZIONE]]*(PLAFOND/2)</f>
        <v>7262.1539429715231</v>
      </c>
      <c r="M5056" s="3">
        <f>+IFERROR(Tabella2026[[#This Row],[reddito_2024]]/Tabella2026[[#This Row],[POP_2024]],"")</f>
        <v>11743.389270976617</v>
      </c>
      <c r="N5056" s="3">
        <f>+IF(Tabella2026[[#This Row],[REDDITO COMPLESSIVO PROCAPITE]]&lt;media_aggr_reddito_pc,(media_aggr_reddito_pc-Tabella2026[[#This Row],[REDDITO COMPLESSIVO PROCAPITE]]),0)</f>
        <v>6081.6767916321242</v>
      </c>
      <c r="O5056" s="3">
        <f>+Tabella2026[[#This Row],[DIFFERENZA REDDITO INFERIORE ALLA MEDIA DALLA MEDIA]]*Tabella2026[[#This Row],[POP_2024]]</f>
        <v>8842758.0550331082</v>
      </c>
      <c r="P5056" s="3">
        <f>+Tabella2026[[#This Row],[POPOLAZIONE PER DIFFERENZA ]]/SUM(Tabella2026[[POPOLAZIONE PER DIFFERENZA ]])</f>
        <v>7.8451367082484254E-5</v>
      </c>
      <c r="Q5056" s="3">
        <f>+Tabella2026[[#This Row],[INCIDENZA POPOLAZIONE PER DIFFERENZA]]*(PLAFOND-SUM(Tabella2026[CONTRIBUTO SULLA BASE DELLA POPOLAZIONE]))</f>
        <v>23096.023630558146</v>
      </c>
      <c r="R5056" s="3">
        <f>+Tabella2026[[#This Row],[CONTRIBUTO SULLA BASE DELLA POPOLAZIONE]]+Tabella2026[[#This Row],[CONTRIBUTO SULLA BASE DEL REDDITO]]</f>
        <v>30358.177573529669</v>
      </c>
      <c r="S5056" s="3">
        <f>+Tabella2026[[#This Row],[CONTRIBUTO TOTALE]]/(PLAFOND/N_TESSERE)</f>
        <v>60.716355147059339</v>
      </c>
      <c r="T5056" s="3">
        <f>+MAX(CEILING(Tabella2026[[#This Row],[preDEF1]],1),1)</f>
        <v>61</v>
      </c>
      <c r="U5056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5056" s="21">
        <f>+Tabella2026[[#This Row],[DEF - n. card]]*(PLAFOND/N_TESSERE)</f>
        <v>30500</v>
      </c>
      <c r="W5056" s="18"/>
    </row>
    <row r="5057" spans="2:23" x14ac:dyDescent="0.25">
      <c r="B5057" s="1" t="s">
        <v>10330</v>
      </c>
      <c r="C5057" s="2">
        <v>4045</v>
      </c>
      <c r="D5057" s="1" t="s">
        <v>10331</v>
      </c>
      <c r="E5057" s="1" t="s">
        <v>18</v>
      </c>
      <c r="F5057" s="1" t="s">
        <v>263</v>
      </c>
      <c r="G5057" s="1" t="s">
        <v>4778</v>
      </c>
      <c r="H5057" s="1" t="s">
        <v>15835</v>
      </c>
      <c r="I5057" s="5">
        <v>1453</v>
      </c>
      <c r="J5057" s="5">
        <v>24984478</v>
      </c>
      <c r="K5057" s="3">
        <f>+Tabella2026[[#This Row],[POP_2024]]/SUM(Tabella2026[POP_2024])</f>
        <v>2.4650739902222237E-5</v>
      </c>
      <c r="L5057" s="3">
        <f>+Tabella2026[[#This Row],[INCIDENZA POPOLAZIONE]]*(PLAFOND/2)</f>
        <v>7257.1593391592996</v>
      </c>
      <c r="M5057" s="3">
        <f>+IFERROR(Tabella2026[[#This Row],[reddito_2024]]/Tabella2026[[#This Row],[POP_2024]],"")</f>
        <v>17195.098417068133</v>
      </c>
      <c r="N5057" s="3">
        <f>+IF(Tabella2026[[#This Row],[REDDITO COMPLESSIVO PROCAPITE]]&lt;media_aggr_reddito_pc,(media_aggr_reddito_pc-Tabella2026[[#This Row],[REDDITO COMPLESSIVO PROCAPITE]]),0)</f>
        <v>629.96764554060792</v>
      </c>
      <c r="O5057" s="3">
        <f>+Tabella2026[[#This Row],[DIFFERENZA REDDITO INFERIORE ALLA MEDIA DALLA MEDIA]]*Tabella2026[[#This Row],[POP_2024]]</f>
        <v>915342.98897050333</v>
      </c>
      <c r="P5057" s="3">
        <f>+Tabella2026[[#This Row],[POPOLAZIONE PER DIFFERENZA ]]/SUM(Tabella2026[[POPOLAZIONE PER DIFFERENZA ]])</f>
        <v>8.1207592006015167E-6</v>
      </c>
      <c r="Q5057" s="3">
        <f>+Tabella2026[[#This Row],[INCIDENZA POPOLAZIONE PER DIFFERENZA]]*(PLAFOND-SUM(Tabella2026[CONTRIBUTO SULLA BASE DELLA POPOLAZIONE]))</f>
        <v>2390.7454180876957</v>
      </c>
      <c r="R5057" s="3">
        <f>+Tabella2026[[#This Row],[CONTRIBUTO SULLA BASE DELLA POPOLAZIONE]]+Tabella2026[[#This Row],[CONTRIBUTO SULLA BASE DEL REDDITO]]</f>
        <v>9647.9047572469954</v>
      </c>
      <c r="S5057" s="3">
        <f>+Tabella2026[[#This Row],[CONTRIBUTO TOTALE]]/(PLAFOND/N_TESSERE)</f>
        <v>19.295809514493989</v>
      </c>
      <c r="T5057" s="3">
        <f>+MAX(CEILING(Tabella2026[[#This Row],[preDEF1]],1),1)</f>
        <v>20</v>
      </c>
      <c r="U5057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5057" s="21">
        <f>+Tabella2026[[#This Row],[DEF - n. card]]*(PLAFOND/N_TESSERE)</f>
        <v>10000</v>
      </c>
      <c r="W5057" s="18"/>
    </row>
    <row r="5058" spans="2:23" x14ac:dyDescent="0.25">
      <c r="B5058" s="1" t="s">
        <v>10068</v>
      </c>
      <c r="C5058" s="2">
        <v>56022</v>
      </c>
      <c r="D5058" s="1" t="s">
        <v>10069</v>
      </c>
      <c r="E5058" s="1" t="s">
        <v>8</v>
      </c>
      <c r="F5058" s="1" t="s">
        <v>210</v>
      </c>
      <c r="G5058" s="1" t="s">
        <v>4778</v>
      </c>
      <c r="H5058" s="1" t="s">
        <v>15834</v>
      </c>
      <c r="I5058" s="5">
        <v>1453</v>
      </c>
      <c r="J5058" s="5">
        <v>21017880</v>
      </c>
      <c r="K5058" s="3">
        <f>+Tabella2026[[#This Row],[POP_2024]]/SUM(Tabella2026[POP_2024])</f>
        <v>2.4650739902222237E-5</v>
      </c>
      <c r="L5058" s="3">
        <f>+Tabella2026[[#This Row],[INCIDENZA POPOLAZIONE]]*(PLAFOND/2)</f>
        <v>7257.1593391592996</v>
      </c>
      <c r="M5058" s="3">
        <f>+IFERROR(Tabella2026[[#This Row],[reddito_2024]]/Tabella2026[[#This Row],[POP_2024]],"")</f>
        <v>14465.161734342739</v>
      </c>
      <c r="N5058" s="3">
        <f>+IF(Tabella2026[[#This Row],[REDDITO COMPLESSIVO PROCAPITE]]&lt;media_aggr_reddito_pc,(media_aggr_reddito_pc-Tabella2026[[#This Row],[REDDITO COMPLESSIVO PROCAPITE]]),0)</f>
        <v>3359.9043282660023</v>
      </c>
      <c r="O5058" s="3">
        <f>+Tabella2026[[#This Row],[DIFFERENZA REDDITO INFERIORE ALLA MEDIA DALLA MEDIA]]*Tabella2026[[#This Row],[POP_2024]]</f>
        <v>4881940.9889705013</v>
      </c>
      <c r="P5058" s="3">
        <f>+Tabella2026[[#This Row],[POPOLAZIONE PER DIFFERENZA ]]/SUM(Tabella2026[[POPOLAZIONE PER DIFFERENZA ]])</f>
        <v>4.3311706847249825E-5</v>
      </c>
      <c r="Q5058" s="3">
        <f>+Tabella2026[[#This Row],[INCIDENZA POPOLAZIONE PER DIFFERENZA]]*(PLAFOND-SUM(Tabella2026[CONTRIBUTO SULLA BASE DELLA POPOLAZIONE]))</f>
        <v>12750.934012050266</v>
      </c>
      <c r="R5058" s="3">
        <f>+Tabella2026[[#This Row],[CONTRIBUTO SULLA BASE DELLA POPOLAZIONE]]+Tabella2026[[#This Row],[CONTRIBUTO SULLA BASE DEL REDDITO]]</f>
        <v>20008.093351209565</v>
      </c>
      <c r="S5058" s="3">
        <f>+Tabella2026[[#This Row],[CONTRIBUTO TOTALE]]/(PLAFOND/N_TESSERE)</f>
        <v>40.016186702419134</v>
      </c>
      <c r="T5058" s="3">
        <f>+MAX(CEILING(Tabella2026[[#This Row],[preDEF1]],1),1)</f>
        <v>41</v>
      </c>
      <c r="U5058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5058" s="21">
        <f>+Tabella2026[[#This Row],[DEF - n. card]]*(PLAFOND/N_TESSERE)</f>
        <v>20500</v>
      </c>
      <c r="W5058" s="18"/>
    </row>
    <row r="5059" spans="2:23" x14ac:dyDescent="0.25">
      <c r="B5059" s="1" t="s">
        <v>9942</v>
      </c>
      <c r="C5059" s="2">
        <v>114042</v>
      </c>
      <c r="D5059" s="1" t="s">
        <v>9943</v>
      </c>
      <c r="E5059" s="1" t="s">
        <v>76</v>
      </c>
      <c r="F5059" s="1" t="s">
        <v>550</v>
      </c>
      <c r="G5059" s="1" t="s">
        <v>4778</v>
      </c>
      <c r="H5059" s="1" t="s">
        <v>15836</v>
      </c>
      <c r="I5059" s="5">
        <v>1453</v>
      </c>
      <c r="J5059" s="5">
        <v>17176933</v>
      </c>
      <c r="K5059" s="3">
        <f>+Tabella2026[[#This Row],[POP_2024]]/SUM(Tabella2026[POP_2024])</f>
        <v>2.4650739902222237E-5</v>
      </c>
      <c r="L5059" s="3">
        <f>+Tabella2026[[#This Row],[INCIDENZA POPOLAZIONE]]*(PLAFOND/2)</f>
        <v>7257.1593391592996</v>
      </c>
      <c r="M5059" s="3">
        <f>+IFERROR(Tabella2026[[#This Row],[reddito_2024]]/Tabella2026[[#This Row],[POP_2024]],"")</f>
        <v>11821.701995870613</v>
      </c>
      <c r="N5059" s="3">
        <f>+IF(Tabella2026[[#This Row],[REDDITO COMPLESSIVO PROCAPITE]]&lt;media_aggr_reddito_pc,(media_aggr_reddito_pc-Tabella2026[[#This Row],[REDDITO COMPLESSIVO PROCAPITE]]),0)</f>
        <v>6003.3640667381278</v>
      </c>
      <c r="O5059" s="3">
        <f>+Tabella2026[[#This Row],[DIFFERENZA REDDITO INFERIORE ALLA MEDIA DALLA MEDIA]]*Tabella2026[[#This Row],[POP_2024]]</f>
        <v>8722887.9889704995</v>
      </c>
      <c r="P5059" s="3">
        <f>+Tabella2026[[#This Row],[POPOLAZIONE PER DIFFERENZA ]]/SUM(Tabella2026[[POPOLAZIONE PER DIFFERENZA ]])</f>
        <v>7.7387901306721365E-5</v>
      </c>
      <c r="Q5059" s="3">
        <f>+Tabella2026[[#This Row],[INCIDENZA POPOLAZIONE PER DIFFERENZA]]*(PLAFOND-SUM(Tabella2026[CONTRIBUTO SULLA BASE DELLA POPOLAZIONE]))</f>
        <v>22782.940103772882</v>
      </c>
      <c r="R5059" s="3">
        <f>+Tabella2026[[#This Row],[CONTRIBUTO SULLA BASE DELLA POPOLAZIONE]]+Tabella2026[[#This Row],[CONTRIBUTO SULLA BASE DEL REDDITO]]</f>
        <v>30040.09944293218</v>
      </c>
      <c r="S5059" s="3">
        <f>+Tabella2026[[#This Row],[CONTRIBUTO TOTALE]]/(PLAFOND/N_TESSERE)</f>
        <v>60.080198885864363</v>
      </c>
      <c r="T5059" s="3">
        <f>+MAX(CEILING(Tabella2026[[#This Row],[preDEF1]],1),1)</f>
        <v>61</v>
      </c>
      <c r="U5059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5059" s="21">
        <f>+Tabella2026[[#This Row],[DEF - n. card]]*(PLAFOND/N_TESSERE)</f>
        <v>30500</v>
      </c>
      <c r="W5059" s="18"/>
    </row>
    <row r="5060" spans="2:23" x14ac:dyDescent="0.25">
      <c r="B5060" s="1" t="s">
        <v>10112</v>
      </c>
      <c r="C5060" s="2">
        <v>19100</v>
      </c>
      <c r="D5060" s="1" t="s">
        <v>10113</v>
      </c>
      <c r="E5060" s="1" t="s">
        <v>12</v>
      </c>
      <c r="F5060" s="1" t="s">
        <v>193</v>
      </c>
      <c r="G5060" s="1" t="s">
        <v>4778</v>
      </c>
      <c r="H5060" s="1" t="s">
        <v>15835</v>
      </c>
      <c r="I5060" s="5">
        <v>1453</v>
      </c>
      <c r="J5060" s="5">
        <v>26741764</v>
      </c>
      <c r="K5060" s="3">
        <f>+Tabella2026[[#This Row],[POP_2024]]/SUM(Tabella2026[POP_2024])</f>
        <v>2.4650739902222237E-5</v>
      </c>
      <c r="L5060" s="3">
        <f>+Tabella2026[[#This Row],[INCIDENZA POPOLAZIONE]]*(PLAFOND/2)</f>
        <v>7257.1593391592996</v>
      </c>
      <c r="M5060" s="3">
        <f>+IFERROR(Tabella2026[[#This Row],[reddito_2024]]/Tabella2026[[#This Row],[POP_2024]],"")</f>
        <v>18404.517549896766</v>
      </c>
      <c r="N5060" s="3">
        <f>+IF(Tabella2026[[#This Row],[REDDITO COMPLESSIVO PROCAPITE]]&lt;media_aggr_reddito_pc,(media_aggr_reddito_pc-Tabella2026[[#This Row],[REDDITO COMPLESSIVO PROCAPITE]]),0)</f>
        <v>0</v>
      </c>
      <c r="O5060" s="3">
        <f>+Tabella2026[[#This Row],[DIFFERENZA REDDITO INFERIORE ALLA MEDIA DALLA MEDIA]]*Tabella2026[[#This Row],[POP_2024]]</f>
        <v>0</v>
      </c>
      <c r="P5060" s="3">
        <f>+Tabella2026[[#This Row],[POPOLAZIONE PER DIFFERENZA ]]/SUM(Tabella2026[[POPOLAZIONE PER DIFFERENZA ]])</f>
        <v>0</v>
      </c>
      <c r="Q5060" s="3">
        <f>+Tabella2026[[#This Row],[INCIDENZA POPOLAZIONE PER DIFFERENZA]]*(PLAFOND-SUM(Tabella2026[CONTRIBUTO SULLA BASE DELLA POPOLAZIONE]))</f>
        <v>0</v>
      </c>
      <c r="R5060" s="3">
        <f>+Tabella2026[[#This Row],[CONTRIBUTO SULLA BASE DELLA POPOLAZIONE]]+Tabella2026[[#This Row],[CONTRIBUTO SULLA BASE DEL REDDITO]]</f>
        <v>7257.1593391592996</v>
      </c>
      <c r="S5060" s="3">
        <f>+Tabella2026[[#This Row],[CONTRIBUTO TOTALE]]/(PLAFOND/N_TESSERE)</f>
        <v>14.514318678318599</v>
      </c>
      <c r="T5060" s="3">
        <f>+MAX(CEILING(Tabella2026[[#This Row],[preDEF1]],1),1)</f>
        <v>15</v>
      </c>
      <c r="U506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60" s="21">
        <f>+Tabella2026[[#This Row],[DEF - n. card]]*(PLAFOND/N_TESSERE)</f>
        <v>7500</v>
      </c>
      <c r="W5060" s="18"/>
    </row>
    <row r="5061" spans="2:23" x14ac:dyDescent="0.25">
      <c r="B5061" s="1" t="s">
        <v>10030</v>
      </c>
      <c r="C5061" s="2">
        <v>7049</v>
      </c>
      <c r="D5061" s="1" t="s">
        <v>10031</v>
      </c>
      <c r="E5061" s="1" t="s">
        <v>565</v>
      </c>
      <c r="F5061" s="1" t="s">
        <v>565</v>
      </c>
      <c r="G5061" s="1" t="s">
        <v>4778</v>
      </c>
      <c r="H5061" s="1" t="s">
        <v>15835</v>
      </c>
      <c r="I5061" s="5">
        <v>1452</v>
      </c>
      <c r="J5061" s="5">
        <v>29784018</v>
      </c>
      <c r="K5061" s="3">
        <f>+Tabella2026[[#This Row],[POP_2024]]/SUM(Tabella2026[POP_2024])</f>
        <v>2.4633774492791941E-5</v>
      </c>
      <c r="L5061" s="3">
        <f>+Tabella2026[[#This Row],[INCIDENZA POPOLAZIONE]]*(PLAFOND/2)</f>
        <v>7252.164735347078</v>
      </c>
      <c r="M5061" s="3">
        <f>+IFERROR(Tabella2026[[#This Row],[reddito_2024]]/Tabella2026[[#This Row],[POP_2024]],"")</f>
        <v>20512.409090909092</v>
      </c>
      <c r="N5061" s="3">
        <f>+IF(Tabella2026[[#This Row],[REDDITO COMPLESSIVO PROCAPITE]]&lt;media_aggr_reddito_pc,(media_aggr_reddito_pc-Tabella2026[[#This Row],[REDDITO COMPLESSIVO PROCAPITE]]),0)</f>
        <v>0</v>
      </c>
      <c r="O5061" s="3">
        <f>+Tabella2026[[#This Row],[DIFFERENZA REDDITO INFERIORE ALLA MEDIA DALLA MEDIA]]*Tabella2026[[#This Row],[POP_2024]]</f>
        <v>0</v>
      </c>
      <c r="P5061" s="3">
        <f>+Tabella2026[[#This Row],[POPOLAZIONE PER DIFFERENZA ]]/SUM(Tabella2026[[POPOLAZIONE PER DIFFERENZA ]])</f>
        <v>0</v>
      </c>
      <c r="Q5061" s="3">
        <f>+Tabella2026[[#This Row],[INCIDENZA POPOLAZIONE PER DIFFERENZA]]*(PLAFOND-SUM(Tabella2026[CONTRIBUTO SULLA BASE DELLA POPOLAZIONE]))</f>
        <v>0</v>
      </c>
      <c r="R5061" s="3">
        <f>+Tabella2026[[#This Row],[CONTRIBUTO SULLA BASE DELLA POPOLAZIONE]]+Tabella2026[[#This Row],[CONTRIBUTO SULLA BASE DEL REDDITO]]</f>
        <v>7252.164735347078</v>
      </c>
      <c r="S5061" s="3">
        <f>+Tabella2026[[#This Row],[CONTRIBUTO TOTALE]]/(PLAFOND/N_TESSERE)</f>
        <v>14.504329470694156</v>
      </c>
      <c r="T5061" s="3">
        <f>+MAX(CEILING(Tabella2026[[#This Row],[preDEF1]],1),1)</f>
        <v>15</v>
      </c>
      <c r="U5061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61" s="21">
        <f>+Tabella2026[[#This Row],[DEF - n. card]]*(PLAFOND/N_TESSERE)</f>
        <v>7500</v>
      </c>
      <c r="W5061" s="18"/>
    </row>
    <row r="5062" spans="2:23" x14ac:dyDescent="0.25">
      <c r="B5062" s="1" t="s">
        <v>10208</v>
      </c>
      <c r="C5062" s="2">
        <v>18169</v>
      </c>
      <c r="D5062" s="1" t="s">
        <v>10209</v>
      </c>
      <c r="E5062" s="1" t="s">
        <v>12</v>
      </c>
      <c r="F5062" s="1" t="s">
        <v>195</v>
      </c>
      <c r="G5062" s="1" t="s">
        <v>4778</v>
      </c>
      <c r="H5062" s="1" t="s">
        <v>15835</v>
      </c>
      <c r="I5062" s="5">
        <v>1452</v>
      </c>
      <c r="J5062" s="5">
        <v>30721393</v>
      </c>
      <c r="K5062" s="3">
        <f>+Tabella2026[[#This Row],[POP_2024]]/SUM(Tabella2026[POP_2024])</f>
        <v>2.4633774492791941E-5</v>
      </c>
      <c r="L5062" s="3">
        <f>+Tabella2026[[#This Row],[INCIDENZA POPOLAZIONE]]*(PLAFOND/2)</f>
        <v>7252.164735347078</v>
      </c>
      <c r="M5062" s="3">
        <f>+IFERROR(Tabella2026[[#This Row],[reddito_2024]]/Tabella2026[[#This Row],[POP_2024]],"")</f>
        <v>21157.984159779615</v>
      </c>
      <c r="N5062" s="3">
        <f>+IF(Tabella2026[[#This Row],[REDDITO COMPLESSIVO PROCAPITE]]&lt;media_aggr_reddito_pc,(media_aggr_reddito_pc-Tabella2026[[#This Row],[REDDITO COMPLESSIVO PROCAPITE]]),0)</f>
        <v>0</v>
      </c>
      <c r="O5062" s="3">
        <f>+Tabella2026[[#This Row],[DIFFERENZA REDDITO INFERIORE ALLA MEDIA DALLA MEDIA]]*Tabella2026[[#This Row],[POP_2024]]</f>
        <v>0</v>
      </c>
      <c r="P5062" s="3">
        <f>+Tabella2026[[#This Row],[POPOLAZIONE PER DIFFERENZA ]]/SUM(Tabella2026[[POPOLAZIONE PER DIFFERENZA ]])</f>
        <v>0</v>
      </c>
      <c r="Q5062" s="3">
        <f>+Tabella2026[[#This Row],[INCIDENZA POPOLAZIONE PER DIFFERENZA]]*(PLAFOND-SUM(Tabella2026[CONTRIBUTO SULLA BASE DELLA POPOLAZIONE]))</f>
        <v>0</v>
      </c>
      <c r="R5062" s="3">
        <f>+Tabella2026[[#This Row],[CONTRIBUTO SULLA BASE DELLA POPOLAZIONE]]+Tabella2026[[#This Row],[CONTRIBUTO SULLA BASE DEL REDDITO]]</f>
        <v>7252.164735347078</v>
      </c>
      <c r="S5062" s="3">
        <f>+Tabella2026[[#This Row],[CONTRIBUTO TOTALE]]/(PLAFOND/N_TESSERE)</f>
        <v>14.504329470694156</v>
      </c>
      <c r="T5062" s="3">
        <f>+MAX(CEILING(Tabella2026[[#This Row],[preDEF1]],1),1)</f>
        <v>15</v>
      </c>
      <c r="U5062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62" s="21">
        <f>+Tabella2026[[#This Row],[DEF - n. card]]*(PLAFOND/N_TESSERE)</f>
        <v>7500</v>
      </c>
      <c r="W5062" s="18"/>
    </row>
    <row r="5063" spans="2:23" x14ac:dyDescent="0.25">
      <c r="B5063" s="1" t="s">
        <v>10294</v>
      </c>
      <c r="C5063" s="2">
        <v>22234</v>
      </c>
      <c r="D5063" s="1" t="s">
        <v>10295</v>
      </c>
      <c r="E5063" s="1" t="s">
        <v>99</v>
      </c>
      <c r="F5063" s="1" t="s">
        <v>98</v>
      </c>
      <c r="G5063" s="1" t="s">
        <v>4778</v>
      </c>
      <c r="H5063" s="1" t="s">
        <v>15835</v>
      </c>
      <c r="I5063" s="5">
        <v>1452</v>
      </c>
      <c r="J5063" s="5">
        <v>30927759</v>
      </c>
      <c r="K5063" s="3">
        <f>+Tabella2026[[#This Row],[POP_2024]]/SUM(Tabella2026[POP_2024])</f>
        <v>2.4633774492791941E-5</v>
      </c>
      <c r="L5063" s="3">
        <f>+Tabella2026[[#This Row],[INCIDENZA POPOLAZIONE]]*(PLAFOND/2)</f>
        <v>7252.164735347078</v>
      </c>
      <c r="M5063" s="3">
        <f>+IFERROR(Tabella2026[[#This Row],[reddito_2024]]/Tabella2026[[#This Row],[POP_2024]],"")</f>
        <v>21300.10950413223</v>
      </c>
      <c r="N5063" s="3">
        <f>+IF(Tabella2026[[#This Row],[REDDITO COMPLESSIVO PROCAPITE]]&lt;media_aggr_reddito_pc,(media_aggr_reddito_pc-Tabella2026[[#This Row],[REDDITO COMPLESSIVO PROCAPITE]]),0)</f>
        <v>0</v>
      </c>
      <c r="O5063" s="3">
        <f>+Tabella2026[[#This Row],[DIFFERENZA REDDITO INFERIORE ALLA MEDIA DALLA MEDIA]]*Tabella2026[[#This Row],[POP_2024]]</f>
        <v>0</v>
      </c>
      <c r="P5063" s="3">
        <f>+Tabella2026[[#This Row],[POPOLAZIONE PER DIFFERENZA ]]/SUM(Tabella2026[[POPOLAZIONE PER DIFFERENZA ]])</f>
        <v>0</v>
      </c>
      <c r="Q5063" s="3">
        <f>+Tabella2026[[#This Row],[INCIDENZA POPOLAZIONE PER DIFFERENZA]]*(PLAFOND-SUM(Tabella2026[CONTRIBUTO SULLA BASE DELLA POPOLAZIONE]))</f>
        <v>0</v>
      </c>
      <c r="R5063" s="3">
        <f>+Tabella2026[[#This Row],[CONTRIBUTO SULLA BASE DELLA POPOLAZIONE]]+Tabella2026[[#This Row],[CONTRIBUTO SULLA BASE DEL REDDITO]]</f>
        <v>7252.164735347078</v>
      </c>
      <c r="S5063" s="3">
        <f>+Tabella2026[[#This Row],[CONTRIBUTO TOTALE]]/(PLAFOND/N_TESSERE)</f>
        <v>14.504329470694156</v>
      </c>
      <c r="T5063" s="3">
        <f>+MAX(CEILING(Tabella2026[[#This Row],[preDEF1]],1),1)</f>
        <v>15</v>
      </c>
      <c r="U5063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63" s="21">
        <f>+Tabella2026[[#This Row],[DEF - n. card]]*(PLAFOND/N_TESSERE)</f>
        <v>7500</v>
      </c>
      <c r="W5063" s="18"/>
    </row>
    <row r="5064" spans="2:23" x14ac:dyDescent="0.25">
      <c r="B5064" s="1" t="s">
        <v>10306</v>
      </c>
      <c r="C5064" s="2">
        <v>9017</v>
      </c>
      <c r="D5064" s="1" t="s">
        <v>10307</v>
      </c>
      <c r="E5064" s="1" t="s">
        <v>24</v>
      </c>
      <c r="F5064" s="1" t="s">
        <v>246</v>
      </c>
      <c r="G5064" s="1" t="s">
        <v>4778</v>
      </c>
      <c r="H5064" s="1" t="s">
        <v>15835</v>
      </c>
      <c r="I5064" s="5">
        <v>1451</v>
      </c>
      <c r="J5064" s="5">
        <v>24643243</v>
      </c>
      <c r="K5064" s="3">
        <f>+Tabella2026[[#This Row],[POP_2024]]/SUM(Tabella2026[POP_2024])</f>
        <v>2.4616809083361644E-5</v>
      </c>
      <c r="L5064" s="3">
        <f>+Tabella2026[[#This Row],[INCIDENZA POPOLAZIONE]]*(PLAFOND/2)</f>
        <v>7247.1701315348555</v>
      </c>
      <c r="M5064" s="3">
        <f>+IFERROR(Tabella2026[[#This Row],[reddito_2024]]/Tabella2026[[#This Row],[POP_2024]],"")</f>
        <v>16983.627153687114</v>
      </c>
      <c r="N5064" s="3">
        <f>+IF(Tabella2026[[#This Row],[REDDITO COMPLESSIVO PROCAPITE]]&lt;media_aggr_reddito_pc,(media_aggr_reddito_pc-Tabella2026[[#This Row],[REDDITO COMPLESSIVO PROCAPITE]]),0)</f>
        <v>841.43890892162744</v>
      </c>
      <c r="O5064" s="3">
        <f>+Tabella2026[[#This Row],[DIFFERENZA REDDITO INFERIORE ALLA MEDIA DALLA MEDIA]]*Tabella2026[[#This Row],[POP_2024]]</f>
        <v>1220927.8568452813</v>
      </c>
      <c r="P5064" s="3">
        <f>+Tabella2026[[#This Row],[POPOLAZIONE PER DIFFERENZA ]]/SUM(Tabella2026[[POPOLAZIONE PER DIFFERENZA ]])</f>
        <v>1.0831853465003722E-5</v>
      </c>
      <c r="Q5064" s="3">
        <f>+Tabella2026[[#This Row],[INCIDENZA POPOLAZIONE PER DIFFERENZA]]*(PLAFOND-SUM(Tabella2026[CONTRIBUTO SULLA BASE DELLA POPOLAZIONE]))</f>
        <v>3188.8895362070102</v>
      </c>
      <c r="R5064" s="3">
        <f>+Tabella2026[[#This Row],[CONTRIBUTO SULLA BASE DELLA POPOLAZIONE]]+Tabella2026[[#This Row],[CONTRIBUTO SULLA BASE DEL REDDITO]]</f>
        <v>10436.059667741865</v>
      </c>
      <c r="S5064" s="3">
        <f>+Tabella2026[[#This Row],[CONTRIBUTO TOTALE]]/(PLAFOND/N_TESSERE)</f>
        <v>20.872119335483731</v>
      </c>
      <c r="T5064" s="3">
        <f>+MAX(CEILING(Tabella2026[[#This Row],[preDEF1]],1),1)</f>
        <v>21</v>
      </c>
      <c r="U5064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5064" s="21">
        <f>+Tabella2026[[#This Row],[DEF - n. card]]*(PLAFOND/N_TESSERE)</f>
        <v>10500</v>
      </c>
      <c r="W5064" s="18"/>
    </row>
    <row r="5065" spans="2:23" x14ac:dyDescent="0.25">
      <c r="B5065" s="1" t="s">
        <v>10280</v>
      </c>
      <c r="C5065" s="2">
        <v>28029</v>
      </c>
      <c r="D5065" s="1" t="s">
        <v>10281</v>
      </c>
      <c r="E5065" s="1" t="s">
        <v>38</v>
      </c>
      <c r="F5065" s="1" t="s">
        <v>45</v>
      </c>
      <c r="G5065" s="1" t="s">
        <v>4778</v>
      </c>
      <c r="H5065" s="1" t="s">
        <v>15835</v>
      </c>
      <c r="I5065" s="5">
        <v>1451</v>
      </c>
      <c r="J5065" s="5">
        <v>22058055</v>
      </c>
      <c r="K5065" s="3">
        <f>+Tabella2026[[#This Row],[POP_2024]]/SUM(Tabella2026[POP_2024])</f>
        <v>2.4616809083361644E-5</v>
      </c>
      <c r="L5065" s="3">
        <f>+Tabella2026[[#This Row],[INCIDENZA POPOLAZIONE]]*(PLAFOND/2)</f>
        <v>7247.1701315348555</v>
      </c>
      <c r="M5065" s="3">
        <f>+IFERROR(Tabella2026[[#This Row],[reddito_2024]]/Tabella2026[[#This Row],[POP_2024]],"")</f>
        <v>15201.96760854583</v>
      </c>
      <c r="N5065" s="3">
        <f>+IF(Tabella2026[[#This Row],[REDDITO COMPLESSIVO PROCAPITE]]&lt;media_aggr_reddito_pc,(media_aggr_reddito_pc-Tabella2026[[#This Row],[REDDITO COMPLESSIVO PROCAPITE]]),0)</f>
        <v>2623.0984540629106</v>
      </c>
      <c r="O5065" s="3">
        <f>+Tabella2026[[#This Row],[DIFFERENZA REDDITO INFERIORE ALLA MEDIA DALLA MEDIA]]*Tabella2026[[#This Row],[POP_2024]]</f>
        <v>3806115.8568452834</v>
      </c>
      <c r="P5065" s="3">
        <f>+Tabella2026[[#This Row],[POPOLAZIONE PER DIFFERENZA ]]/SUM(Tabella2026[[POPOLAZIONE PER DIFFERENZA ]])</f>
        <v>3.3767178790318654E-5</v>
      </c>
      <c r="Q5065" s="3">
        <f>+Tabella2026[[#This Row],[INCIDENZA POPOLAZIONE PER DIFFERENZA]]*(PLAFOND-SUM(Tabella2026[CONTRIBUTO SULLA BASE DELLA POPOLAZIONE]))</f>
        <v>9941.0321104857594</v>
      </c>
      <c r="R5065" s="3">
        <f>+Tabella2026[[#This Row],[CONTRIBUTO SULLA BASE DELLA POPOLAZIONE]]+Tabella2026[[#This Row],[CONTRIBUTO SULLA BASE DEL REDDITO]]</f>
        <v>17188.202242020616</v>
      </c>
      <c r="S5065" s="3">
        <f>+Tabella2026[[#This Row],[CONTRIBUTO TOTALE]]/(PLAFOND/N_TESSERE)</f>
        <v>34.376404484041231</v>
      </c>
      <c r="T5065" s="3">
        <f>+MAX(CEILING(Tabella2026[[#This Row],[preDEF1]],1),1)</f>
        <v>35</v>
      </c>
      <c r="U5065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5065" s="21">
        <f>+Tabella2026[[#This Row],[DEF - n. card]]*(PLAFOND/N_TESSERE)</f>
        <v>17500</v>
      </c>
      <c r="W5065" s="18"/>
    </row>
    <row r="5066" spans="2:23" x14ac:dyDescent="0.25">
      <c r="B5066" s="1" t="s">
        <v>10218</v>
      </c>
      <c r="C5066" s="2">
        <v>112023</v>
      </c>
      <c r="D5066" s="1" t="s">
        <v>10219</v>
      </c>
      <c r="E5066" s="1" t="s">
        <v>76</v>
      </c>
      <c r="F5066" s="1" t="s">
        <v>88</v>
      </c>
      <c r="G5066" s="1" t="s">
        <v>4778</v>
      </c>
      <c r="H5066" s="1" t="s">
        <v>15836</v>
      </c>
      <c r="I5066" s="5">
        <v>1451</v>
      </c>
      <c r="J5066" s="5">
        <v>18056789</v>
      </c>
      <c r="K5066" s="3">
        <f>+Tabella2026[[#This Row],[POP_2024]]/SUM(Tabella2026[POP_2024])</f>
        <v>2.4616809083361644E-5</v>
      </c>
      <c r="L5066" s="3">
        <f>+Tabella2026[[#This Row],[INCIDENZA POPOLAZIONE]]*(PLAFOND/2)</f>
        <v>7247.1701315348555</v>
      </c>
      <c r="M5066" s="3">
        <f>+IFERROR(Tabella2026[[#This Row],[reddito_2024]]/Tabella2026[[#This Row],[POP_2024]],"")</f>
        <v>12444.375603032391</v>
      </c>
      <c r="N5066" s="3">
        <f>+IF(Tabella2026[[#This Row],[REDDITO COMPLESSIVO PROCAPITE]]&lt;media_aggr_reddito_pc,(media_aggr_reddito_pc-Tabella2026[[#This Row],[REDDITO COMPLESSIVO PROCAPITE]]),0)</f>
        <v>5380.6904595763499</v>
      </c>
      <c r="O5066" s="3">
        <f>+Tabella2026[[#This Row],[DIFFERENZA REDDITO INFERIORE ALLA MEDIA DALLA MEDIA]]*Tabella2026[[#This Row],[POP_2024]]</f>
        <v>7807381.8568452839</v>
      </c>
      <c r="P5066" s="3">
        <f>+Tabella2026[[#This Row],[POPOLAZIONE PER DIFFERENZA ]]/SUM(Tabella2026[[POPOLAZIONE PER DIFFERENZA ]])</f>
        <v>6.9265694729245156E-5</v>
      </c>
      <c r="Q5066" s="3">
        <f>+Tabella2026[[#This Row],[INCIDENZA POPOLAZIONE PER DIFFERENZA]]*(PLAFOND-SUM(Tabella2026[CONTRIBUTO SULLA BASE DELLA POPOLAZIONE]))</f>
        <v>20391.768579018808</v>
      </c>
      <c r="R5066" s="3">
        <f>+Tabella2026[[#This Row],[CONTRIBUTO SULLA BASE DELLA POPOLAZIONE]]+Tabella2026[[#This Row],[CONTRIBUTO SULLA BASE DEL REDDITO]]</f>
        <v>27638.938710553663</v>
      </c>
      <c r="S5066" s="3">
        <f>+Tabella2026[[#This Row],[CONTRIBUTO TOTALE]]/(PLAFOND/N_TESSERE)</f>
        <v>55.277877421107327</v>
      </c>
      <c r="T5066" s="3">
        <f>+MAX(CEILING(Tabella2026[[#This Row],[preDEF1]],1),1)</f>
        <v>56</v>
      </c>
      <c r="U5066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5066" s="21">
        <f>+Tabella2026[[#This Row],[DEF - n. card]]*(PLAFOND/N_TESSERE)</f>
        <v>28000</v>
      </c>
      <c r="W5066" s="18"/>
    </row>
    <row r="5067" spans="2:23" x14ac:dyDescent="0.25">
      <c r="B5067" s="1" t="s">
        <v>10054</v>
      </c>
      <c r="C5067" s="2">
        <v>16116</v>
      </c>
      <c r="D5067" s="1" t="s">
        <v>10055</v>
      </c>
      <c r="E5067" s="1" t="s">
        <v>12</v>
      </c>
      <c r="F5067" s="1" t="s">
        <v>93</v>
      </c>
      <c r="G5067" s="1" t="s">
        <v>4778</v>
      </c>
      <c r="H5067" s="1" t="s">
        <v>15835</v>
      </c>
      <c r="I5067" s="5">
        <v>1451</v>
      </c>
      <c r="J5067" s="5">
        <v>25115850</v>
      </c>
      <c r="K5067" s="3">
        <f>+Tabella2026[[#This Row],[POP_2024]]/SUM(Tabella2026[POP_2024])</f>
        <v>2.4616809083361644E-5</v>
      </c>
      <c r="L5067" s="3">
        <f>+Tabella2026[[#This Row],[INCIDENZA POPOLAZIONE]]*(PLAFOND/2)</f>
        <v>7247.1701315348555</v>
      </c>
      <c r="M5067" s="3">
        <f>+IFERROR(Tabella2026[[#This Row],[reddito_2024]]/Tabella2026[[#This Row],[POP_2024]],"")</f>
        <v>17309.338387319091</v>
      </c>
      <c r="N5067" s="3">
        <f>+IF(Tabella2026[[#This Row],[REDDITO COMPLESSIVO PROCAPITE]]&lt;media_aggr_reddito_pc,(media_aggr_reddito_pc-Tabella2026[[#This Row],[REDDITO COMPLESSIVO PROCAPITE]]),0)</f>
        <v>515.72767528965051</v>
      </c>
      <c r="O5067" s="3">
        <f>+Tabella2026[[#This Row],[DIFFERENZA REDDITO INFERIORE ALLA MEDIA DALLA MEDIA]]*Tabella2026[[#This Row],[POP_2024]]</f>
        <v>748320.85684528283</v>
      </c>
      <c r="P5067" s="3">
        <f>+Tabella2026[[#This Row],[POPOLAZIONE PER DIFFERENZA ]]/SUM(Tabella2026[[POPOLAZIONE PER DIFFERENZA ]])</f>
        <v>6.6389687324345355E-6</v>
      </c>
      <c r="Q5067" s="3">
        <f>+Tabella2026[[#This Row],[INCIDENZA POPOLAZIONE PER DIFFERENZA]]*(PLAFOND-SUM(Tabella2026[CONTRIBUTO SULLA BASE DELLA POPOLAZIONE]))</f>
        <v>1954.5074156021858</v>
      </c>
      <c r="R5067" s="3">
        <f>+Tabella2026[[#This Row],[CONTRIBUTO SULLA BASE DELLA POPOLAZIONE]]+Tabella2026[[#This Row],[CONTRIBUTO SULLA BASE DEL REDDITO]]</f>
        <v>9201.677547137042</v>
      </c>
      <c r="S5067" s="3">
        <f>+Tabella2026[[#This Row],[CONTRIBUTO TOTALE]]/(PLAFOND/N_TESSERE)</f>
        <v>18.403355094274083</v>
      </c>
      <c r="T5067" s="3">
        <f>+MAX(CEILING(Tabella2026[[#This Row],[preDEF1]],1),1)</f>
        <v>19</v>
      </c>
      <c r="U5067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5067" s="21">
        <f>+Tabella2026[[#This Row],[DEF - n. card]]*(PLAFOND/N_TESSERE)</f>
        <v>9500</v>
      </c>
      <c r="W5067" s="18"/>
    </row>
    <row r="5068" spans="2:23" x14ac:dyDescent="0.25">
      <c r="B5068" s="1" t="s">
        <v>10142</v>
      </c>
      <c r="C5068" s="2">
        <v>18095</v>
      </c>
      <c r="D5068" s="1" t="s">
        <v>10143</v>
      </c>
      <c r="E5068" s="1" t="s">
        <v>12</v>
      </c>
      <c r="F5068" s="1" t="s">
        <v>195</v>
      </c>
      <c r="G5068" s="1" t="s">
        <v>4778</v>
      </c>
      <c r="H5068" s="1" t="s">
        <v>15835</v>
      </c>
      <c r="I5068" s="5">
        <v>1451</v>
      </c>
      <c r="J5068" s="5">
        <v>27808167</v>
      </c>
      <c r="K5068" s="3">
        <f>+Tabella2026[[#This Row],[POP_2024]]/SUM(Tabella2026[POP_2024])</f>
        <v>2.4616809083361644E-5</v>
      </c>
      <c r="L5068" s="3">
        <f>+Tabella2026[[#This Row],[INCIDENZA POPOLAZIONE]]*(PLAFOND/2)</f>
        <v>7247.1701315348555</v>
      </c>
      <c r="M5068" s="3">
        <f>+IFERROR(Tabella2026[[#This Row],[reddito_2024]]/Tabella2026[[#This Row],[POP_2024]],"")</f>
        <v>19164.829083390767</v>
      </c>
      <c r="N5068" s="3">
        <f>+IF(Tabella2026[[#This Row],[REDDITO COMPLESSIVO PROCAPITE]]&lt;media_aggr_reddito_pc,(media_aggr_reddito_pc-Tabella2026[[#This Row],[REDDITO COMPLESSIVO PROCAPITE]]),0)</f>
        <v>0</v>
      </c>
      <c r="O5068" s="3">
        <f>+Tabella2026[[#This Row],[DIFFERENZA REDDITO INFERIORE ALLA MEDIA DALLA MEDIA]]*Tabella2026[[#This Row],[POP_2024]]</f>
        <v>0</v>
      </c>
      <c r="P5068" s="3">
        <f>+Tabella2026[[#This Row],[POPOLAZIONE PER DIFFERENZA ]]/SUM(Tabella2026[[POPOLAZIONE PER DIFFERENZA ]])</f>
        <v>0</v>
      </c>
      <c r="Q5068" s="3">
        <f>+Tabella2026[[#This Row],[INCIDENZA POPOLAZIONE PER DIFFERENZA]]*(PLAFOND-SUM(Tabella2026[CONTRIBUTO SULLA BASE DELLA POPOLAZIONE]))</f>
        <v>0</v>
      </c>
      <c r="R5068" s="3">
        <f>+Tabella2026[[#This Row],[CONTRIBUTO SULLA BASE DELLA POPOLAZIONE]]+Tabella2026[[#This Row],[CONTRIBUTO SULLA BASE DEL REDDITO]]</f>
        <v>7247.1701315348555</v>
      </c>
      <c r="S5068" s="3">
        <f>+Tabella2026[[#This Row],[CONTRIBUTO TOTALE]]/(PLAFOND/N_TESSERE)</f>
        <v>14.494340263069711</v>
      </c>
      <c r="T5068" s="3">
        <f>+MAX(CEILING(Tabella2026[[#This Row],[preDEF1]],1),1)</f>
        <v>15</v>
      </c>
      <c r="U5068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68" s="21">
        <f>+Tabella2026[[#This Row],[DEF - n. card]]*(PLAFOND/N_TESSERE)</f>
        <v>7500</v>
      </c>
      <c r="W5068" s="18"/>
    </row>
    <row r="5069" spans="2:23" x14ac:dyDescent="0.25">
      <c r="B5069" s="1" t="s">
        <v>10270</v>
      </c>
      <c r="C5069" s="2">
        <v>30082</v>
      </c>
      <c r="D5069" s="1" t="s">
        <v>10271</v>
      </c>
      <c r="E5069" s="1" t="s">
        <v>48</v>
      </c>
      <c r="F5069" s="1" t="s">
        <v>120</v>
      </c>
      <c r="G5069" s="1" t="s">
        <v>4778</v>
      </c>
      <c r="H5069" s="1" t="s">
        <v>15835</v>
      </c>
      <c r="I5069" s="5">
        <v>1451</v>
      </c>
      <c r="J5069" s="5">
        <v>26430129</v>
      </c>
      <c r="K5069" s="3">
        <f>+Tabella2026[[#This Row],[POP_2024]]/SUM(Tabella2026[POP_2024])</f>
        <v>2.4616809083361644E-5</v>
      </c>
      <c r="L5069" s="3">
        <f>+Tabella2026[[#This Row],[INCIDENZA POPOLAZIONE]]*(PLAFOND/2)</f>
        <v>7247.1701315348555</v>
      </c>
      <c r="M5069" s="3">
        <f>+IFERROR(Tabella2026[[#This Row],[reddito_2024]]/Tabella2026[[#This Row],[POP_2024]],"")</f>
        <v>18215.113025499657</v>
      </c>
      <c r="N5069" s="3">
        <f>+IF(Tabella2026[[#This Row],[REDDITO COMPLESSIVO PROCAPITE]]&lt;media_aggr_reddito_pc,(media_aggr_reddito_pc-Tabella2026[[#This Row],[REDDITO COMPLESSIVO PROCAPITE]]),0)</f>
        <v>0</v>
      </c>
      <c r="O5069" s="3">
        <f>+Tabella2026[[#This Row],[DIFFERENZA REDDITO INFERIORE ALLA MEDIA DALLA MEDIA]]*Tabella2026[[#This Row],[POP_2024]]</f>
        <v>0</v>
      </c>
      <c r="P5069" s="3">
        <f>+Tabella2026[[#This Row],[POPOLAZIONE PER DIFFERENZA ]]/SUM(Tabella2026[[POPOLAZIONE PER DIFFERENZA ]])</f>
        <v>0</v>
      </c>
      <c r="Q5069" s="3">
        <f>+Tabella2026[[#This Row],[INCIDENZA POPOLAZIONE PER DIFFERENZA]]*(PLAFOND-SUM(Tabella2026[CONTRIBUTO SULLA BASE DELLA POPOLAZIONE]))</f>
        <v>0</v>
      </c>
      <c r="R5069" s="3">
        <f>+Tabella2026[[#This Row],[CONTRIBUTO SULLA BASE DELLA POPOLAZIONE]]+Tabella2026[[#This Row],[CONTRIBUTO SULLA BASE DEL REDDITO]]</f>
        <v>7247.1701315348555</v>
      </c>
      <c r="S5069" s="3">
        <f>+Tabella2026[[#This Row],[CONTRIBUTO TOTALE]]/(PLAFOND/N_TESSERE)</f>
        <v>14.494340263069711</v>
      </c>
      <c r="T5069" s="3">
        <f>+MAX(CEILING(Tabella2026[[#This Row],[preDEF1]],1),1)</f>
        <v>15</v>
      </c>
      <c r="U5069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69" s="21">
        <f>+Tabella2026[[#This Row],[DEF - n. card]]*(PLAFOND/N_TESSERE)</f>
        <v>7500</v>
      </c>
      <c r="W5069" s="18"/>
    </row>
    <row r="5070" spans="2:23" x14ac:dyDescent="0.25">
      <c r="B5070" s="1" t="s">
        <v>9930</v>
      </c>
      <c r="C5070" s="2">
        <v>25047</v>
      </c>
      <c r="D5070" s="1" t="s">
        <v>9931</v>
      </c>
      <c r="E5070" s="1" t="s">
        <v>38</v>
      </c>
      <c r="F5070" s="1" t="s">
        <v>514</v>
      </c>
      <c r="G5070" s="1" t="s">
        <v>4778</v>
      </c>
      <c r="H5070" s="1" t="s">
        <v>15835</v>
      </c>
      <c r="I5070" s="5">
        <v>1450</v>
      </c>
      <c r="J5070" s="5">
        <v>28669022</v>
      </c>
      <c r="K5070" s="3">
        <f>+Tabella2026[[#This Row],[POP_2024]]/SUM(Tabella2026[POP_2024])</f>
        <v>2.4599843673931345E-5</v>
      </c>
      <c r="L5070" s="3">
        <f>+Tabella2026[[#This Row],[INCIDENZA POPOLAZIONE]]*(PLAFOND/2)</f>
        <v>7242.1755277226321</v>
      </c>
      <c r="M5070" s="3">
        <f>+IFERROR(Tabella2026[[#This Row],[reddito_2024]]/Tabella2026[[#This Row],[POP_2024]],"")</f>
        <v>19771.739310344827</v>
      </c>
      <c r="N5070" s="3">
        <f>+IF(Tabella2026[[#This Row],[REDDITO COMPLESSIVO PROCAPITE]]&lt;media_aggr_reddito_pc,(media_aggr_reddito_pc-Tabella2026[[#This Row],[REDDITO COMPLESSIVO PROCAPITE]]),0)</f>
        <v>0</v>
      </c>
      <c r="O5070" s="3">
        <f>+Tabella2026[[#This Row],[DIFFERENZA REDDITO INFERIORE ALLA MEDIA DALLA MEDIA]]*Tabella2026[[#This Row],[POP_2024]]</f>
        <v>0</v>
      </c>
      <c r="P5070" s="3">
        <f>+Tabella2026[[#This Row],[POPOLAZIONE PER DIFFERENZA ]]/SUM(Tabella2026[[POPOLAZIONE PER DIFFERENZA ]])</f>
        <v>0</v>
      </c>
      <c r="Q5070" s="3">
        <f>+Tabella2026[[#This Row],[INCIDENZA POPOLAZIONE PER DIFFERENZA]]*(PLAFOND-SUM(Tabella2026[CONTRIBUTO SULLA BASE DELLA POPOLAZIONE]))</f>
        <v>0</v>
      </c>
      <c r="R5070" s="3">
        <f>+Tabella2026[[#This Row],[CONTRIBUTO SULLA BASE DELLA POPOLAZIONE]]+Tabella2026[[#This Row],[CONTRIBUTO SULLA BASE DEL REDDITO]]</f>
        <v>7242.1755277226321</v>
      </c>
      <c r="S5070" s="3">
        <f>+Tabella2026[[#This Row],[CONTRIBUTO TOTALE]]/(PLAFOND/N_TESSERE)</f>
        <v>14.484351055445265</v>
      </c>
      <c r="T5070" s="3">
        <f>+MAX(CEILING(Tabella2026[[#This Row],[preDEF1]],1),1)</f>
        <v>15</v>
      </c>
      <c r="U507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70" s="21">
        <f>+Tabella2026[[#This Row],[DEF - n. card]]*(PLAFOND/N_TESSERE)</f>
        <v>7500</v>
      </c>
      <c r="W5070" s="18"/>
    </row>
    <row r="5071" spans="2:23" x14ac:dyDescent="0.25">
      <c r="B5071" s="1" t="s">
        <v>9906</v>
      </c>
      <c r="C5071" s="2">
        <v>102023</v>
      </c>
      <c r="D5071" s="1" t="s">
        <v>9907</v>
      </c>
      <c r="E5071" s="1" t="s">
        <v>61</v>
      </c>
      <c r="F5071" s="1" t="s">
        <v>607</v>
      </c>
      <c r="G5071" s="1" t="s">
        <v>4778</v>
      </c>
      <c r="H5071" s="1" t="s">
        <v>15836</v>
      </c>
      <c r="I5071" s="5">
        <v>1448</v>
      </c>
      <c r="J5071" s="5">
        <v>20224026</v>
      </c>
      <c r="K5071" s="3">
        <f>+Tabella2026[[#This Row],[POP_2024]]/SUM(Tabella2026[POP_2024])</f>
        <v>2.4565912855070752E-5</v>
      </c>
      <c r="L5071" s="3">
        <f>+Tabella2026[[#This Row],[INCIDENZA POPOLAZIONE]]*(PLAFOND/2)</f>
        <v>7232.1863200981879</v>
      </c>
      <c r="M5071" s="3">
        <f>+IFERROR(Tabella2026[[#This Row],[reddito_2024]]/Tabella2026[[#This Row],[POP_2024]],"")</f>
        <v>13966.868784530387</v>
      </c>
      <c r="N5071" s="3">
        <f>+IF(Tabella2026[[#This Row],[REDDITO COMPLESSIVO PROCAPITE]]&lt;media_aggr_reddito_pc,(media_aggr_reddito_pc-Tabella2026[[#This Row],[REDDITO COMPLESSIVO PROCAPITE]]),0)</f>
        <v>3858.1972780783544</v>
      </c>
      <c r="O5071" s="3">
        <f>+Tabella2026[[#This Row],[DIFFERENZA REDDITO INFERIORE ALLA MEDIA DALLA MEDIA]]*Tabella2026[[#This Row],[POP_2024]]</f>
        <v>5586669.6586574577</v>
      </c>
      <c r="P5071" s="3">
        <f>+Tabella2026[[#This Row],[POPOLAZIONE PER DIFFERENZA ]]/SUM(Tabella2026[[POPOLAZIONE PER DIFFERENZA ]])</f>
        <v>4.9563933495890748E-5</v>
      </c>
      <c r="Q5071" s="3">
        <f>+Tabella2026[[#This Row],[INCIDENZA POPOLAZIONE PER DIFFERENZA]]*(PLAFOND-SUM(Tabella2026[CONTRIBUTO SULLA BASE DELLA POPOLAZIONE]))</f>
        <v>14591.584848240174</v>
      </c>
      <c r="R5071" s="3">
        <f>+Tabella2026[[#This Row],[CONTRIBUTO SULLA BASE DELLA POPOLAZIONE]]+Tabella2026[[#This Row],[CONTRIBUTO SULLA BASE DEL REDDITO]]</f>
        <v>21823.77116833836</v>
      </c>
      <c r="S5071" s="3">
        <f>+Tabella2026[[#This Row],[CONTRIBUTO TOTALE]]/(PLAFOND/N_TESSERE)</f>
        <v>43.647542336676722</v>
      </c>
      <c r="T5071" s="3">
        <f>+MAX(CEILING(Tabella2026[[#This Row],[preDEF1]],1),1)</f>
        <v>44</v>
      </c>
      <c r="U5071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071" s="21">
        <f>+Tabella2026[[#This Row],[DEF - n. card]]*(PLAFOND/N_TESSERE)</f>
        <v>22000</v>
      </c>
      <c r="W5071" s="18"/>
    </row>
    <row r="5072" spans="2:23" x14ac:dyDescent="0.25">
      <c r="B5072" s="1" t="s">
        <v>10082</v>
      </c>
      <c r="C5072" s="2">
        <v>67042</v>
      </c>
      <c r="D5072" s="1" t="s">
        <v>10083</v>
      </c>
      <c r="E5072" s="1" t="s">
        <v>96</v>
      </c>
      <c r="F5072" s="1" t="s">
        <v>298</v>
      </c>
      <c r="G5072" s="1" t="s">
        <v>4778</v>
      </c>
      <c r="H5072" s="1" t="s">
        <v>15836</v>
      </c>
      <c r="I5072" s="5">
        <v>1448</v>
      </c>
      <c r="J5072" s="5">
        <v>19820545</v>
      </c>
      <c r="K5072" s="3">
        <f>+Tabella2026[[#This Row],[POP_2024]]/SUM(Tabella2026[POP_2024])</f>
        <v>2.4565912855070752E-5</v>
      </c>
      <c r="L5072" s="3">
        <f>+Tabella2026[[#This Row],[INCIDENZA POPOLAZIONE]]*(PLAFOND/2)</f>
        <v>7232.1863200981879</v>
      </c>
      <c r="M5072" s="3">
        <f>+IFERROR(Tabella2026[[#This Row],[reddito_2024]]/Tabella2026[[#This Row],[POP_2024]],"")</f>
        <v>13688.221685082874</v>
      </c>
      <c r="N5072" s="3">
        <f>+IF(Tabella2026[[#This Row],[REDDITO COMPLESSIVO PROCAPITE]]&lt;media_aggr_reddito_pc,(media_aggr_reddito_pc-Tabella2026[[#This Row],[REDDITO COMPLESSIVO PROCAPITE]]),0)</f>
        <v>4136.8443775258675</v>
      </c>
      <c r="O5072" s="3">
        <f>+Tabella2026[[#This Row],[DIFFERENZA REDDITO INFERIORE ALLA MEDIA DALLA MEDIA]]*Tabella2026[[#This Row],[POP_2024]]</f>
        <v>5990150.6586574558</v>
      </c>
      <c r="P5072" s="3">
        <f>+Tabella2026[[#This Row],[POPOLAZIONE PER DIFFERENZA ]]/SUM(Tabella2026[[POPOLAZIONE PER DIFFERENZA ]])</f>
        <v>5.31435447263248E-5</v>
      </c>
      <c r="Q5072" s="3">
        <f>+Tabella2026[[#This Row],[INCIDENZA POPOLAZIONE PER DIFFERENZA]]*(PLAFOND-SUM(Tabella2026[CONTRIBUTO SULLA BASE DELLA POPOLAZIONE]))</f>
        <v>15645.419709771541</v>
      </c>
      <c r="R5072" s="3">
        <f>+Tabella2026[[#This Row],[CONTRIBUTO SULLA BASE DELLA POPOLAZIONE]]+Tabella2026[[#This Row],[CONTRIBUTO SULLA BASE DEL REDDITO]]</f>
        <v>22877.606029869727</v>
      </c>
      <c r="S5072" s="3">
        <f>+Tabella2026[[#This Row],[CONTRIBUTO TOTALE]]/(PLAFOND/N_TESSERE)</f>
        <v>45.755212059739456</v>
      </c>
      <c r="T5072" s="3">
        <f>+MAX(CEILING(Tabella2026[[#This Row],[preDEF1]],1),1)</f>
        <v>46</v>
      </c>
      <c r="U5072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5072" s="21">
        <f>+Tabella2026[[#This Row],[DEF - n. card]]*(PLAFOND/N_TESSERE)</f>
        <v>23000</v>
      </c>
      <c r="W5072" s="18"/>
    </row>
    <row r="5073" spans="2:23" x14ac:dyDescent="0.25">
      <c r="B5073" s="1" t="s">
        <v>10098</v>
      </c>
      <c r="C5073" s="2">
        <v>98062</v>
      </c>
      <c r="D5073" s="1" t="s">
        <v>10099</v>
      </c>
      <c r="E5073" s="1" t="s">
        <v>12</v>
      </c>
      <c r="F5073" s="1" t="s">
        <v>389</v>
      </c>
      <c r="G5073" s="1" t="s">
        <v>4778</v>
      </c>
      <c r="H5073" s="1" t="s">
        <v>15835</v>
      </c>
      <c r="I5073" s="5">
        <v>1448</v>
      </c>
      <c r="J5073" s="5">
        <v>27338766</v>
      </c>
      <c r="K5073" s="3">
        <f>+Tabella2026[[#This Row],[POP_2024]]/SUM(Tabella2026[POP_2024])</f>
        <v>2.4565912855070752E-5</v>
      </c>
      <c r="L5073" s="3">
        <f>+Tabella2026[[#This Row],[INCIDENZA POPOLAZIONE]]*(PLAFOND/2)</f>
        <v>7232.1863200981879</v>
      </c>
      <c r="M5073" s="3">
        <f>+IFERROR(Tabella2026[[#This Row],[reddito_2024]]/Tabella2026[[#This Row],[POP_2024]],"")</f>
        <v>18880.363259668509</v>
      </c>
      <c r="N5073" s="3">
        <f>+IF(Tabella2026[[#This Row],[REDDITO COMPLESSIVO PROCAPITE]]&lt;media_aggr_reddito_pc,(media_aggr_reddito_pc-Tabella2026[[#This Row],[REDDITO COMPLESSIVO PROCAPITE]]),0)</f>
        <v>0</v>
      </c>
      <c r="O5073" s="3">
        <f>+Tabella2026[[#This Row],[DIFFERENZA REDDITO INFERIORE ALLA MEDIA DALLA MEDIA]]*Tabella2026[[#This Row],[POP_2024]]</f>
        <v>0</v>
      </c>
      <c r="P5073" s="3">
        <f>+Tabella2026[[#This Row],[POPOLAZIONE PER DIFFERENZA ]]/SUM(Tabella2026[[POPOLAZIONE PER DIFFERENZA ]])</f>
        <v>0</v>
      </c>
      <c r="Q5073" s="3">
        <f>+Tabella2026[[#This Row],[INCIDENZA POPOLAZIONE PER DIFFERENZA]]*(PLAFOND-SUM(Tabella2026[CONTRIBUTO SULLA BASE DELLA POPOLAZIONE]))</f>
        <v>0</v>
      </c>
      <c r="R5073" s="3">
        <f>+Tabella2026[[#This Row],[CONTRIBUTO SULLA BASE DELLA POPOLAZIONE]]+Tabella2026[[#This Row],[CONTRIBUTO SULLA BASE DEL REDDITO]]</f>
        <v>7232.1863200981879</v>
      </c>
      <c r="S5073" s="3">
        <f>+Tabella2026[[#This Row],[CONTRIBUTO TOTALE]]/(PLAFOND/N_TESSERE)</f>
        <v>14.464372640196375</v>
      </c>
      <c r="T5073" s="3">
        <f>+MAX(CEILING(Tabella2026[[#This Row],[preDEF1]],1),1)</f>
        <v>15</v>
      </c>
      <c r="U5073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73" s="21">
        <f>+Tabella2026[[#This Row],[DEF - n. card]]*(PLAFOND/N_TESSERE)</f>
        <v>7500</v>
      </c>
      <c r="W5073" s="18"/>
    </row>
    <row r="5074" spans="2:23" x14ac:dyDescent="0.25">
      <c r="B5074" s="1" t="s">
        <v>9912</v>
      </c>
      <c r="C5074" s="2">
        <v>69020</v>
      </c>
      <c r="D5074" s="1" t="s">
        <v>9913</v>
      </c>
      <c r="E5074" s="1" t="s">
        <v>96</v>
      </c>
      <c r="F5074" s="1" t="s">
        <v>328</v>
      </c>
      <c r="G5074" s="1" t="s">
        <v>4778</v>
      </c>
      <c r="H5074" s="1" t="s">
        <v>15836</v>
      </c>
      <c r="I5074" s="5">
        <v>1447</v>
      </c>
      <c r="J5074" s="5">
        <v>18102373</v>
      </c>
      <c r="K5074" s="3">
        <f>+Tabella2026[[#This Row],[POP_2024]]/SUM(Tabella2026[POP_2024])</f>
        <v>2.4548947445640452E-5</v>
      </c>
      <c r="L5074" s="3">
        <f>+Tabella2026[[#This Row],[INCIDENZA POPOLAZIONE]]*(PLAFOND/2)</f>
        <v>7227.1917162859645</v>
      </c>
      <c r="M5074" s="3">
        <f>+IFERROR(Tabella2026[[#This Row],[reddito_2024]]/Tabella2026[[#This Row],[POP_2024]],"")</f>
        <v>12510.278507256393</v>
      </c>
      <c r="N5074" s="3">
        <f>+IF(Tabella2026[[#This Row],[REDDITO COMPLESSIVO PROCAPITE]]&lt;media_aggr_reddito_pc,(media_aggr_reddito_pc-Tabella2026[[#This Row],[REDDITO COMPLESSIVO PROCAPITE]]),0)</f>
        <v>5314.7875553523481</v>
      </c>
      <c r="O5074" s="3">
        <f>+Tabella2026[[#This Row],[DIFFERENZA REDDITO INFERIORE ALLA MEDIA DALLA MEDIA]]*Tabella2026[[#This Row],[POP_2024]]</f>
        <v>7690497.592594848</v>
      </c>
      <c r="P5074" s="3">
        <f>+Tabella2026[[#This Row],[POPOLAZIONE PER DIFFERENZA ]]/SUM(Tabella2026[[POPOLAZIONE PER DIFFERENZA ]])</f>
        <v>6.8228718452860679E-5</v>
      </c>
      <c r="Q5074" s="3">
        <f>+Tabella2026[[#This Row],[INCIDENZA POPOLAZIONE PER DIFFERENZA]]*(PLAFOND-SUM(Tabella2026[CONTRIBUTO SULLA BASE DELLA POPOLAZIONE]))</f>
        <v>20086.483540983427</v>
      </c>
      <c r="R5074" s="3">
        <f>+Tabella2026[[#This Row],[CONTRIBUTO SULLA BASE DELLA POPOLAZIONE]]+Tabella2026[[#This Row],[CONTRIBUTO SULLA BASE DEL REDDITO]]</f>
        <v>27313.675257269391</v>
      </c>
      <c r="S5074" s="3">
        <f>+Tabella2026[[#This Row],[CONTRIBUTO TOTALE]]/(PLAFOND/N_TESSERE)</f>
        <v>54.627350514538783</v>
      </c>
      <c r="T5074" s="3">
        <f>+MAX(CEILING(Tabella2026[[#This Row],[preDEF1]],1),1)</f>
        <v>55</v>
      </c>
      <c r="U5074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5074" s="21">
        <f>+Tabella2026[[#This Row],[DEF - n. card]]*(PLAFOND/N_TESSERE)</f>
        <v>27500</v>
      </c>
      <c r="W5074" s="18"/>
    </row>
    <row r="5075" spans="2:23" x14ac:dyDescent="0.25">
      <c r="B5075" s="1" t="s">
        <v>10184</v>
      </c>
      <c r="C5075" s="2">
        <v>1250</v>
      </c>
      <c r="D5075" s="1" t="s">
        <v>10185</v>
      </c>
      <c r="E5075" s="1" t="s">
        <v>18</v>
      </c>
      <c r="F5075" s="1" t="s">
        <v>17</v>
      </c>
      <c r="G5075" s="1" t="s">
        <v>4778</v>
      </c>
      <c r="H5075" s="1" t="s">
        <v>15835</v>
      </c>
      <c r="I5075" s="5">
        <v>1447</v>
      </c>
      <c r="J5075" s="5">
        <v>33883185</v>
      </c>
      <c r="K5075" s="3">
        <f>+Tabella2026[[#This Row],[POP_2024]]/SUM(Tabella2026[POP_2024])</f>
        <v>2.4548947445640452E-5</v>
      </c>
      <c r="L5075" s="3">
        <f>+Tabella2026[[#This Row],[INCIDENZA POPOLAZIONE]]*(PLAFOND/2)</f>
        <v>7227.1917162859645</v>
      </c>
      <c r="M5075" s="3">
        <f>+IFERROR(Tabella2026[[#This Row],[reddito_2024]]/Tabella2026[[#This Row],[POP_2024]],"")</f>
        <v>23416.161022805805</v>
      </c>
      <c r="N5075" s="3">
        <f>+IF(Tabella2026[[#This Row],[REDDITO COMPLESSIVO PROCAPITE]]&lt;media_aggr_reddito_pc,(media_aggr_reddito_pc-Tabella2026[[#This Row],[REDDITO COMPLESSIVO PROCAPITE]]),0)</f>
        <v>0</v>
      </c>
      <c r="O5075" s="3">
        <f>+Tabella2026[[#This Row],[DIFFERENZA REDDITO INFERIORE ALLA MEDIA DALLA MEDIA]]*Tabella2026[[#This Row],[POP_2024]]</f>
        <v>0</v>
      </c>
      <c r="P5075" s="3">
        <f>+Tabella2026[[#This Row],[POPOLAZIONE PER DIFFERENZA ]]/SUM(Tabella2026[[POPOLAZIONE PER DIFFERENZA ]])</f>
        <v>0</v>
      </c>
      <c r="Q5075" s="3">
        <f>+Tabella2026[[#This Row],[INCIDENZA POPOLAZIONE PER DIFFERENZA]]*(PLAFOND-SUM(Tabella2026[CONTRIBUTO SULLA BASE DELLA POPOLAZIONE]))</f>
        <v>0</v>
      </c>
      <c r="R5075" s="3">
        <f>+Tabella2026[[#This Row],[CONTRIBUTO SULLA BASE DELLA POPOLAZIONE]]+Tabella2026[[#This Row],[CONTRIBUTO SULLA BASE DEL REDDITO]]</f>
        <v>7227.1917162859645</v>
      </c>
      <c r="S5075" s="3">
        <f>+Tabella2026[[#This Row],[CONTRIBUTO TOTALE]]/(PLAFOND/N_TESSERE)</f>
        <v>14.454383432571928</v>
      </c>
      <c r="T5075" s="3">
        <f>+MAX(CEILING(Tabella2026[[#This Row],[preDEF1]],1),1)</f>
        <v>15</v>
      </c>
      <c r="U5075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75" s="21">
        <f>+Tabella2026[[#This Row],[DEF - n. card]]*(PLAFOND/N_TESSERE)</f>
        <v>7500</v>
      </c>
      <c r="W5075" s="18"/>
    </row>
    <row r="5076" spans="2:23" x14ac:dyDescent="0.25">
      <c r="B5076" s="1" t="s">
        <v>10084</v>
      </c>
      <c r="C5076" s="2">
        <v>115085</v>
      </c>
      <c r="D5076" s="1" t="s">
        <v>10085</v>
      </c>
      <c r="E5076" s="1" t="s">
        <v>76</v>
      </c>
      <c r="F5076" s="1" t="s">
        <v>625</v>
      </c>
      <c r="G5076" s="1" t="s">
        <v>4778</v>
      </c>
      <c r="H5076" s="1" t="s">
        <v>15836</v>
      </c>
      <c r="I5076" s="5">
        <v>1447</v>
      </c>
      <c r="J5076" s="5">
        <v>18209193</v>
      </c>
      <c r="K5076" s="3">
        <f>+Tabella2026[[#This Row],[POP_2024]]/SUM(Tabella2026[POP_2024])</f>
        <v>2.4548947445640452E-5</v>
      </c>
      <c r="L5076" s="3">
        <f>+Tabella2026[[#This Row],[INCIDENZA POPOLAZIONE]]*(PLAFOND/2)</f>
        <v>7227.1917162859645</v>
      </c>
      <c r="M5076" s="3">
        <f>+IFERROR(Tabella2026[[#This Row],[reddito_2024]]/Tabella2026[[#This Row],[POP_2024]],"")</f>
        <v>12584.1002073255</v>
      </c>
      <c r="N5076" s="3">
        <f>+IF(Tabella2026[[#This Row],[REDDITO COMPLESSIVO PROCAPITE]]&lt;media_aggr_reddito_pc,(media_aggr_reddito_pc-Tabella2026[[#This Row],[REDDITO COMPLESSIVO PROCAPITE]]),0)</f>
        <v>5240.9658552832407</v>
      </c>
      <c r="O5076" s="3">
        <f>+Tabella2026[[#This Row],[DIFFERENZA REDDITO INFERIORE ALLA MEDIA DALLA MEDIA]]*Tabella2026[[#This Row],[POP_2024]]</f>
        <v>7583677.5925948489</v>
      </c>
      <c r="P5076" s="3">
        <f>+Tabella2026[[#This Row],[POPOLAZIONE PER DIFFERENZA ]]/SUM(Tabella2026[[POPOLAZIONE PER DIFFERENZA ]])</f>
        <v>6.7281030527939899E-5</v>
      </c>
      <c r="Q5076" s="3">
        <f>+Tabella2026[[#This Row],[INCIDENZA POPOLAZIONE PER DIFFERENZA]]*(PLAFOND-SUM(Tabella2026[CONTRIBUTO SULLA BASE DELLA POPOLAZIONE]))</f>
        <v>19807.484926652691</v>
      </c>
      <c r="R5076" s="3">
        <f>+Tabella2026[[#This Row],[CONTRIBUTO SULLA BASE DELLA POPOLAZIONE]]+Tabella2026[[#This Row],[CONTRIBUTO SULLA BASE DEL REDDITO]]</f>
        <v>27034.676642938655</v>
      </c>
      <c r="S5076" s="3">
        <f>+Tabella2026[[#This Row],[CONTRIBUTO TOTALE]]/(PLAFOND/N_TESSERE)</f>
        <v>54.069353285877312</v>
      </c>
      <c r="T5076" s="3">
        <f>+MAX(CEILING(Tabella2026[[#This Row],[preDEF1]],1),1)</f>
        <v>55</v>
      </c>
      <c r="U5076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5076" s="21">
        <f>+Tabella2026[[#This Row],[DEF - n. card]]*(PLAFOND/N_TESSERE)</f>
        <v>27500</v>
      </c>
      <c r="W5076" s="18"/>
    </row>
    <row r="5077" spans="2:23" x14ac:dyDescent="0.25">
      <c r="B5077" s="1" t="s">
        <v>10396</v>
      </c>
      <c r="C5077" s="2">
        <v>21026</v>
      </c>
      <c r="D5077" s="1" t="s">
        <v>10397</v>
      </c>
      <c r="E5077" s="1" t="s">
        <v>99</v>
      </c>
      <c r="F5077" s="1" t="s">
        <v>110</v>
      </c>
      <c r="G5077" s="1" t="s">
        <v>4778</v>
      </c>
      <c r="H5077" s="1" t="s">
        <v>15835</v>
      </c>
      <c r="I5077" s="5">
        <v>1446</v>
      </c>
      <c r="J5077" s="5">
        <v>47198507</v>
      </c>
      <c r="K5077" s="3">
        <f>+Tabella2026[[#This Row],[POP_2024]]/SUM(Tabella2026[POP_2024])</f>
        <v>2.4531982036210156E-5</v>
      </c>
      <c r="L5077" s="3">
        <f>+Tabella2026[[#This Row],[INCIDENZA POPOLAZIONE]]*(PLAFOND/2)</f>
        <v>7222.1971124737429</v>
      </c>
      <c r="M5077" s="3">
        <f>+IFERROR(Tabella2026[[#This Row],[reddito_2024]]/Tabella2026[[#This Row],[POP_2024]],"")</f>
        <v>32640.737897648687</v>
      </c>
      <c r="N5077" s="3">
        <f>+IF(Tabella2026[[#This Row],[REDDITO COMPLESSIVO PROCAPITE]]&lt;media_aggr_reddito_pc,(media_aggr_reddito_pc-Tabella2026[[#This Row],[REDDITO COMPLESSIVO PROCAPITE]]),0)</f>
        <v>0</v>
      </c>
      <c r="O5077" s="3">
        <f>+Tabella2026[[#This Row],[DIFFERENZA REDDITO INFERIORE ALLA MEDIA DALLA MEDIA]]*Tabella2026[[#This Row],[POP_2024]]</f>
        <v>0</v>
      </c>
      <c r="P5077" s="3">
        <f>+Tabella2026[[#This Row],[POPOLAZIONE PER DIFFERENZA ]]/SUM(Tabella2026[[POPOLAZIONE PER DIFFERENZA ]])</f>
        <v>0</v>
      </c>
      <c r="Q5077" s="3">
        <f>+Tabella2026[[#This Row],[INCIDENZA POPOLAZIONE PER DIFFERENZA]]*(PLAFOND-SUM(Tabella2026[CONTRIBUTO SULLA BASE DELLA POPOLAZIONE]))</f>
        <v>0</v>
      </c>
      <c r="R5077" s="3">
        <f>+Tabella2026[[#This Row],[CONTRIBUTO SULLA BASE DELLA POPOLAZIONE]]+Tabella2026[[#This Row],[CONTRIBUTO SULLA BASE DEL REDDITO]]</f>
        <v>7222.1971124737429</v>
      </c>
      <c r="S5077" s="3">
        <f>+Tabella2026[[#This Row],[CONTRIBUTO TOTALE]]/(PLAFOND/N_TESSERE)</f>
        <v>14.444394224947485</v>
      </c>
      <c r="T5077" s="3">
        <f>+MAX(CEILING(Tabella2026[[#This Row],[preDEF1]],1),1)</f>
        <v>15</v>
      </c>
      <c r="U5077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77" s="21">
        <f>+Tabella2026[[#This Row],[DEF - n. card]]*(PLAFOND/N_TESSERE)</f>
        <v>7500</v>
      </c>
      <c r="W5077" s="18"/>
    </row>
    <row r="5078" spans="2:23" x14ac:dyDescent="0.25">
      <c r="B5078" s="1" t="s">
        <v>10102</v>
      </c>
      <c r="C5078" s="2">
        <v>78080</v>
      </c>
      <c r="D5078" s="1" t="s">
        <v>10103</v>
      </c>
      <c r="E5078" s="1" t="s">
        <v>61</v>
      </c>
      <c r="F5078" s="1" t="s">
        <v>178</v>
      </c>
      <c r="G5078" s="1" t="s">
        <v>4778</v>
      </c>
      <c r="H5078" s="1" t="s">
        <v>15836</v>
      </c>
      <c r="I5078" s="5">
        <v>1446</v>
      </c>
      <c r="J5078" s="5">
        <v>14541775</v>
      </c>
      <c r="K5078" s="3">
        <f>+Tabella2026[[#This Row],[POP_2024]]/SUM(Tabella2026[POP_2024])</f>
        <v>2.4531982036210156E-5</v>
      </c>
      <c r="L5078" s="3">
        <f>+Tabella2026[[#This Row],[INCIDENZA POPOLAZIONE]]*(PLAFOND/2)</f>
        <v>7222.1971124737429</v>
      </c>
      <c r="M5078" s="3">
        <f>+IFERROR(Tabella2026[[#This Row],[reddito_2024]]/Tabella2026[[#This Row],[POP_2024]],"")</f>
        <v>10056.552558782849</v>
      </c>
      <c r="N5078" s="3">
        <f>+IF(Tabella2026[[#This Row],[REDDITO COMPLESSIVO PROCAPITE]]&lt;media_aggr_reddito_pc,(media_aggr_reddito_pc-Tabella2026[[#This Row],[REDDITO COMPLESSIVO PROCAPITE]]),0)</f>
        <v>7768.5135038258923</v>
      </c>
      <c r="O5078" s="3">
        <f>+Tabella2026[[#This Row],[DIFFERENZA REDDITO INFERIORE ALLA MEDIA DALLA MEDIA]]*Tabella2026[[#This Row],[POP_2024]]</f>
        <v>11233270.52653224</v>
      </c>
      <c r="P5078" s="3">
        <f>+Tabella2026[[#This Row],[POPOLAZIONE PER DIFFERENZA ]]/SUM(Tabella2026[[POPOLAZIONE PER DIFFERENZA ]])</f>
        <v>9.9659565955469585E-5</v>
      </c>
      <c r="Q5078" s="3">
        <f>+Tabella2026[[#This Row],[INCIDENZA POPOLAZIONE PER DIFFERENZA]]*(PLAFOND-SUM(Tabella2026[CONTRIBUTO SULLA BASE DELLA POPOLAZIONE]))</f>
        <v>29339.7014726159</v>
      </c>
      <c r="R5078" s="3">
        <f>+Tabella2026[[#This Row],[CONTRIBUTO SULLA BASE DELLA POPOLAZIONE]]+Tabella2026[[#This Row],[CONTRIBUTO SULLA BASE DEL REDDITO]]</f>
        <v>36561.898585089642</v>
      </c>
      <c r="S5078" s="3">
        <f>+Tabella2026[[#This Row],[CONTRIBUTO TOTALE]]/(PLAFOND/N_TESSERE)</f>
        <v>73.123797170179287</v>
      </c>
      <c r="T5078" s="3">
        <f>+MAX(CEILING(Tabella2026[[#This Row],[preDEF1]],1),1)</f>
        <v>74</v>
      </c>
      <c r="U5078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5078" s="21">
        <f>+Tabella2026[[#This Row],[DEF - n. card]]*(PLAFOND/N_TESSERE)</f>
        <v>37000</v>
      </c>
      <c r="W5078" s="18"/>
    </row>
    <row r="5079" spans="2:23" x14ac:dyDescent="0.25">
      <c r="B5079" s="1" t="s">
        <v>10154</v>
      </c>
      <c r="C5079" s="2">
        <v>19006</v>
      </c>
      <c r="D5079" s="1" t="s">
        <v>10155</v>
      </c>
      <c r="E5079" s="1" t="s">
        <v>12</v>
      </c>
      <c r="F5079" s="1" t="s">
        <v>193</v>
      </c>
      <c r="G5079" s="1" t="s">
        <v>4778</v>
      </c>
      <c r="H5079" s="1" t="s">
        <v>15835</v>
      </c>
      <c r="I5079" s="5">
        <v>1444</v>
      </c>
      <c r="J5079" s="5">
        <v>31845825</v>
      </c>
      <c r="K5079" s="3">
        <f>+Tabella2026[[#This Row],[POP_2024]]/SUM(Tabella2026[POP_2024])</f>
        <v>2.449805121734956E-5</v>
      </c>
      <c r="L5079" s="3">
        <f>+Tabella2026[[#This Row],[INCIDENZA POPOLAZIONE]]*(PLAFOND/2)</f>
        <v>7212.2079048492978</v>
      </c>
      <c r="M5079" s="3">
        <f>+IFERROR(Tabella2026[[#This Row],[reddito_2024]]/Tabella2026[[#This Row],[POP_2024]],"")</f>
        <v>22053.895429362881</v>
      </c>
      <c r="N5079" s="3">
        <f>+IF(Tabella2026[[#This Row],[REDDITO COMPLESSIVO PROCAPITE]]&lt;media_aggr_reddito_pc,(media_aggr_reddito_pc-Tabella2026[[#This Row],[REDDITO COMPLESSIVO PROCAPITE]]),0)</f>
        <v>0</v>
      </c>
      <c r="O5079" s="3">
        <f>+Tabella2026[[#This Row],[DIFFERENZA REDDITO INFERIORE ALLA MEDIA DALLA MEDIA]]*Tabella2026[[#This Row],[POP_2024]]</f>
        <v>0</v>
      </c>
      <c r="P5079" s="3">
        <f>+Tabella2026[[#This Row],[POPOLAZIONE PER DIFFERENZA ]]/SUM(Tabella2026[[POPOLAZIONE PER DIFFERENZA ]])</f>
        <v>0</v>
      </c>
      <c r="Q5079" s="3">
        <f>+Tabella2026[[#This Row],[INCIDENZA POPOLAZIONE PER DIFFERENZA]]*(PLAFOND-SUM(Tabella2026[CONTRIBUTO SULLA BASE DELLA POPOLAZIONE]))</f>
        <v>0</v>
      </c>
      <c r="R5079" s="3">
        <f>+Tabella2026[[#This Row],[CONTRIBUTO SULLA BASE DELLA POPOLAZIONE]]+Tabella2026[[#This Row],[CONTRIBUTO SULLA BASE DEL REDDITO]]</f>
        <v>7212.2079048492978</v>
      </c>
      <c r="S5079" s="3">
        <f>+Tabella2026[[#This Row],[CONTRIBUTO TOTALE]]/(PLAFOND/N_TESSERE)</f>
        <v>14.424415809698596</v>
      </c>
      <c r="T5079" s="3">
        <f>+MAX(CEILING(Tabella2026[[#This Row],[preDEF1]],1),1)</f>
        <v>15</v>
      </c>
      <c r="U5079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79" s="21">
        <f>+Tabella2026[[#This Row],[DEF - n. card]]*(PLAFOND/N_TESSERE)</f>
        <v>7500</v>
      </c>
      <c r="W5079" s="18"/>
    </row>
    <row r="5080" spans="2:23" x14ac:dyDescent="0.25">
      <c r="B5080" s="1" t="s">
        <v>9952</v>
      </c>
      <c r="C5080" s="2">
        <v>79151</v>
      </c>
      <c r="D5080" s="1" t="s">
        <v>9953</v>
      </c>
      <c r="E5080" s="1" t="s">
        <v>61</v>
      </c>
      <c r="F5080" s="1" t="s">
        <v>148</v>
      </c>
      <c r="G5080" s="1" t="s">
        <v>4778</v>
      </c>
      <c r="H5080" s="1" t="s">
        <v>15836</v>
      </c>
      <c r="I5080" s="5">
        <v>1444</v>
      </c>
      <c r="J5080" s="5">
        <v>12624952</v>
      </c>
      <c r="K5080" s="3">
        <f>+Tabella2026[[#This Row],[POP_2024]]/SUM(Tabella2026[POP_2024])</f>
        <v>2.449805121734956E-5</v>
      </c>
      <c r="L5080" s="3">
        <f>+Tabella2026[[#This Row],[INCIDENZA POPOLAZIONE]]*(PLAFOND/2)</f>
        <v>7212.2079048492978</v>
      </c>
      <c r="M5080" s="3">
        <f>+IFERROR(Tabella2026[[#This Row],[reddito_2024]]/Tabella2026[[#This Row],[POP_2024]],"")</f>
        <v>8743.041551246537</v>
      </c>
      <c r="N5080" s="3">
        <f>+IF(Tabella2026[[#This Row],[REDDITO COMPLESSIVO PROCAPITE]]&lt;media_aggr_reddito_pc,(media_aggr_reddito_pc-Tabella2026[[#This Row],[REDDITO COMPLESSIVO PROCAPITE]]),0)</f>
        <v>9082.0245113622041</v>
      </c>
      <c r="O5080" s="3">
        <f>+Tabella2026[[#This Row],[DIFFERENZA REDDITO INFERIORE ALLA MEDIA DALLA MEDIA]]*Tabella2026[[#This Row],[POP_2024]]</f>
        <v>13114443.394407023</v>
      </c>
      <c r="P5080" s="3">
        <f>+Tabella2026[[#This Row],[POPOLAZIONE PER DIFFERENZA ]]/SUM(Tabella2026[[POPOLAZIONE PER DIFFERENZA ]])</f>
        <v>1.1634899500970617E-4</v>
      </c>
      <c r="Q5080" s="3">
        <f>+Tabella2026[[#This Row],[INCIDENZA POPOLAZIONE PER DIFFERENZA]]*(PLAFOND-SUM(Tabella2026[CONTRIBUTO SULLA BASE DELLA POPOLAZIONE]))</f>
        <v>34253.05686911138</v>
      </c>
      <c r="R5080" s="3">
        <f>+Tabella2026[[#This Row],[CONTRIBUTO SULLA BASE DELLA POPOLAZIONE]]+Tabella2026[[#This Row],[CONTRIBUTO SULLA BASE DEL REDDITO]]</f>
        <v>41465.264773960676</v>
      </c>
      <c r="S5080" s="3">
        <f>+Tabella2026[[#This Row],[CONTRIBUTO TOTALE]]/(PLAFOND/N_TESSERE)</f>
        <v>82.930529547921353</v>
      </c>
      <c r="T5080" s="3">
        <f>+MAX(CEILING(Tabella2026[[#This Row],[preDEF1]],1),1)</f>
        <v>83</v>
      </c>
      <c r="U5080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5080" s="21">
        <f>+Tabella2026[[#This Row],[DEF - n. card]]*(PLAFOND/N_TESSERE)</f>
        <v>41500</v>
      </c>
      <c r="W5080" s="18"/>
    </row>
    <row r="5081" spans="2:23" x14ac:dyDescent="0.25">
      <c r="B5081" s="1" t="s">
        <v>10170</v>
      </c>
      <c r="C5081" s="2">
        <v>79139</v>
      </c>
      <c r="D5081" s="1" t="s">
        <v>10171</v>
      </c>
      <c r="E5081" s="1" t="s">
        <v>61</v>
      </c>
      <c r="F5081" s="1" t="s">
        <v>148</v>
      </c>
      <c r="G5081" s="1" t="s">
        <v>4778</v>
      </c>
      <c r="H5081" s="1" t="s">
        <v>15836</v>
      </c>
      <c r="I5081" s="5">
        <v>1444</v>
      </c>
      <c r="J5081" s="5">
        <v>15596824</v>
      </c>
      <c r="K5081" s="3">
        <f>+Tabella2026[[#This Row],[POP_2024]]/SUM(Tabella2026[POP_2024])</f>
        <v>2.449805121734956E-5</v>
      </c>
      <c r="L5081" s="3">
        <f>+Tabella2026[[#This Row],[INCIDENZA POPOLAZIONE]]*(PLAFOND/2)</f>
        <v>7212.2079048492978</v>
      </c>
      <c r="M5081" s="3">
        <f>+IFERROR(Tabella2026[[#This Row],[reddito_2024]]/Tabella2026[[#This Row],[POP_2024]],"")</f>
        <v>10801.124653739613</v>
      </c>
      <c r="N5081" s="3">
        <f>+IF(Tabella2026[[#This Row],[REDDITO COMPLESSIVO PROCAPITE]]&lt;media_aggr_reddito_pc,(media_aggr_reddito_pc-Tabella2026[[#This Row],[REDDITO COMPLESSIVO PROCAPITE]]),0)</f>
        <v>7023.9414088691283</v>
      </c>
      <c r="O5081" s="3">
        <f>+Tabella2026[[#This Row],[DIFFERENZA REDDITO INFERIORE ALLA MEDIA DALLA MEDIA]]*Tabella2026[[#This Row],[POP_2024]]</f>
        <v>10142571.394407021</v>
      </c>
      <c r="P5081" s="3">
        <f>+Tabella2026[[#This Row],[POPOLAZIONE PER DIFFERENZA ]]/SUM(Tabella2026[[POPOLAZIONE PER DIFFERENZA ]])</f>
        <v>8.9983078432190602E-5</v>
      </c>
      <c r="Q5081" s="3">
        <f>+Tabella2026[[#This Row],[INCIDENZA POPOLAZIONE PER DIFFERENZA]]*(PLAFOND-SUM(Tabella2026[CONTRIBUTO SULLA BASE DELLA POPOLAZIONE]))</f>
        <v>26490.950803128195</v>
      </c>
      <c r="R5081" s="3">
        <f>+Tabella2026[[#This Row],[CONTRIBUTO SULLA BASE DELLA POPOLAZIONE]]+Tabella2026[[#This Row],[CONTRIBUTO SULLA BASE DEL REDDITO]]</f>
        <v>33703.158707977491</v>
      </c>
      <c r="S5081" s="3">
        <f>+Tabella2026[[#This Row],[CONTRIBUTO TOTALE]]/(PLAFOND/N_TESSERE)</f>
        <v>67.406317415954987</v>
      </c>
      <c r="T5081" s="3">
        <f>+MAX(CEILING(Tabella2026[[#This Row],[preDEF1]],1),1)</f>
        <v>68</v>
      </c>
      <c r="U5081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5081" s="21">
        <f>+Tabella2026[[#This Row],[DEF - n. card]]*(PLAFOND/N_TESSERE)</f>
        <v>34000</v>
      </c>
      <c r="W5081" s="18"/>
    </row>
    <row r="5082" spans="2:23" x14ac:dyDescent="0.25">
      <c r="B5082" s="1" t="s">
        <v>9962</v>
      </c>
      <c r="C5082" s="2">
        <v>114049</v>
      </c>
      <c r="D5082" s="1" t="s">
        <v>9963</v>
      </c>
      <c r="E5082" s="1" t="s">
        <v>76</v>
      </c>
      <c r="F5082" s="1" t="s">
        <v>550</v>
      </c>
      <c r="G5082" s="1" t="s">
        <v>4778</v>
      </c>
      <c r="H5082" s="1" t="s">
        <v>15836</v>
      </c>
      <c r="I5082" s="5">
        <v>1443</v>
      </c>
      <c r="J5082" s="5">
        <v>19863830</v>
      </c>
      <c r="K5082" s="3">
        <f>+Tabella2026[[#This Row],[POP_2024]]/SUM(Tabella2026[POP_2024])</f>
        <v>2.4481085807919264E-5</v>
      </c>
      <c r="L5082" s="3">
        <f>+Tabella2026[[#This Row],[INCIDENZA POPOLAZIONE]]*(PLAFOND/2)</f>
        <v>7207.2133010370753</v>
      </c>
      <c r="M5082" s="3">
        <f>+IFERROR(Tabella2026[[#This Row],[reddito_2024]]/Tabella2026[[#This Row],[POP_2024]],"")</f>
        <v>13765.647955647955</v>
      </c>
      <c r="N5082" s="3">
        <f>+IF(Tabella2026[[#This Row],[REDDITO COMPLESSIVO PROCAPITE]]&lt;media_aggr_reddito_pc,(media_aggr_reddito_pc-Tabella2026[[#This Row],[REDDITO COMPLESSIVO PROCAPITE]]),0)</f>
        <v>4059.4181069607857</v>
      </c>
      <c r="O5082" s="3">
        <f>+Tabella2026[[#This Row],[DIFFERENZA REDDITO INFERIORE ALLA MEDIA DALLA MEDIA]]*Tabella2026[[#This Row],[POP_2024]]</f>
        <v>5857740.328344414</v>
      </c>
      <c r="P5082" s="3">
        <f>+Tabella2026[[#This Row],[POPOLAZIONE PER DIFFERENZA ]]/SUM(Tabella2026[[POPOLAZIONE PER DIFFERENZA ]])</f>
        <v>5.1968823970170117E-5</v>
      </c>
      <c r="Q5082" s="3">
        <f>+Tabella2026[[#This Row],[INCIDENZA POPOLAZIONE PER DIFFERENZA]]*(PLAFOND-SUM(Tabella2026[CONTRIBUTO SULLA BASE DELLA POPOLAZIONE]))</f>
        <v>15299.582800200167</v>
      </c>
      <c r="R5082" s="3">
        <f>+Tabella2026[[#This Row],[CONTRIBUTO SULLA BASE DELLA POPOLAZIONE]]+Tabella2026[[#This Row],[CONTRIBUTO SULLA BASE DEL REDDITO]]</f>
        <v>22506.796101237243</v>
      </c>
      <c r="S5082" s="3">
        <f>+Tabella2026[[#This Row],[CONTRIBUTO TOTALE]]/(PLAFOND/N_TESSERE)</f>
        <v>45.013592202474484</v>
      </c>
      <c r="T5082" s="3">
        <f>+MAX(CEILING(Tabella2026[[#This Row],[preDEF1]],1),1)</f>
        <v>46</v>
      </c>
      <c r="U5082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5082" s="21">
        <f>+Tabella2026[[#This Row],[DEF - n. card]]*(PLAFOND/N_TESSERE)</f>
        <v>23000</v>
      </c>
      <c r="W5082" s="18"/>
    </row>
    <row r="5083" spans="2:23" x14ac:dyDescent="0.25">
      <c r="B5083" s="1" t="s">
        <v>10206</v>
      </c>
      <c r="C5083" s="2">
        <v>29026</v>
      </c>
      <c r="D5083" s="1" t="s">
        <v>10207</v>
      </c>
      <c r="E5083" s="1" t="s">
        <v>38</v>
      </c>
      <c r="F5083" s="1" t="s">
        <v>314</v>
      </c>
      <c r="G5083" s="1" t="s">
        <v>4778</v>
      </c>
      <c r="H5083" s="1" t="s">
        <v>15835</v>
      </c>
      <c r="I5083" s="5">
        <v>1442</v>
      </c>
      <c r="J5083" s="5">
        <v>25091733</v>
      </c>
      <c r="K5083" s="3">
        <f>+Tabella2026[[#This Row],[POP_2024]]/SUM(Tabella2026[POP_2024])</f>
        <v>2.4464120398488964E-5</v>
      </c>
      <c r="L5083" s="3">
        <f>+Tabella2026[[#This Row],[INCIDENZA POPOLAZIONE]]*(PLAFOND/2)</f>
        <v>7202.2186972248519</v>
      </c>
      <c r="M5083" s="3">
        <f>+IFERROR(Tabella2026[[#This Row],[reddito_2024]]/Tabella2026[[#This Row],[POP_2024]],"")</f>
        <v>17400.647018030511</v>
      </c>
      <c r="N5083" s="3">
        <f>+IF(Tabella2026[[#This Row],[REDDITO COMPLESSIVO PROCAPITE]]&lt;media_aggr_reddito_pc,(media_aggr_reddito_pc-Tabella2026[[#This Row],[REDDITO COMPLESSIVO PROCAPITE]]),0)</f>
        <v>424.41904457822966</v>
      </c>
      <c r="O5083" s="3">
        <f>+Tabella2026[[#This Row],[DIFFERENZA REDDITO INFERIORE ALLA MEDIA DALLA MEDIA]]*Tabella2026[[#This Row],[POP_2024]]</f>
        <v>612012.26228180714</v>
      </c>
      <c r="P5083" s="3">
        <f>+Tabella2026[[#This Row],[POPOLAZIONE PER DIFFERENZA ]]/SUM(Tabella2026[[POPOLAZIONE PER DIFFERENZA ]])</f>
        <v>5.4296632734312575E-6</v>
      </c>
      <c r="Q5083" s="3">
        <f>+Tabella2026[[#This Row],[INCIDENZA POPOLAZIONE PER DIFFERENZA]]*(PLAFOND-SUM(Tabella2026[CONTRIBUTO SULLA BASE DELLA POPOLAZIONE]))</f>
        <v>1598.4887954507135</v>
      </c>
      <c r="R5083" s="3">
        <f>+Tabella2026[[#This Row],[CONTRIBUTO SULLA BASE DELLA POPOLAZIONE]]+Tabella2026[[#This Row],[CONTRIBUTO SULLA BASE DEL REDDITO]]</f>
        <v>8800.7074926755649</v>
      </c>
      <c r="S5083" s="3">
        <f>+Tabella2026[[#This Row],[CONTRIBUTO TOTALE]]/(PLAFOND/N_TESSERE)</f>
        <v>17.601414985351131</v>
      </c>
      <c r="T5083" s="3">
        <f>+MAX(CEILING(Tabella2026[[#This Row],[preDEF1]],1),1)</f>
        <v>18</v>
      </c>
      <c r="U5083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5083" s="21">
        <f>+Tabella2026[[#This Row],[DEF - n. card]]*(PLAFOND/N_TESSERE)</f>
        <v>9000</v>
      </c>
      <c r="W5083" s="18"/>
    </row>
    <row r="5084" spans="2:23" x14ac:dyDescent="0.25">
      <c r="B5084" s="1" t="s">
        <v>10248</v>
      </c>
      <c r="C5084" s="2">
        <v>62075</v>
      </c>
      <c r="D5084" s="1" t="s">
        <v>10249</v>
      </c>
      <c r="E5084" s="1" t="s">
        <v>15</v>
      </c>
      <c r="F5084" s="1" t="s">
        <v>256</v>
      </c>
      <c r="G5084" s="1" t="s">
        <v>4778</v>
      </c>
      <c r="H5084" s="1" t="s">
        <v>15836</v>
      </c>
      <c r="I5084" s="5">
        <v>1442</v>
      </c>
      <c r="J5084" s="5">
        <v>15003104</v>
      </c>
      <c r="K5084" s="3">
        <f>+Tabella2026[[#This Row],[POP_2024]]/SUM(Tabella2026[POP_2024])</f>
        <v>2.4464120398488964E-5</v>
      </c>
      <c r="L5084" s="3">
        <f>+Tabella2026[[#This Row],[INCIDENZA POPOLAZIONE]]*(PLAFOND/2)</f>
        <v>7202.2186972248519</v>
      </c>
      <c r="M5084" s="3">
        <f>+IFERROR(Tabella2026[[#This Row],[reddito_2024]]/Tabella2026[[#This Row],[POP_2024]],"")</f>
        <v>10404.371705963938</v>
      </c>
      <c r="N5084" s="3">
        <f>+IF(Tabella2026[[#This Row],[REDDITO COMPLESSIVO PROCAPITE]]&lt;media_aggr_reddito_pc,(media_aggr_reddito_pc-Tabella2026[[#This Row],[REDDITO COMPLESSIVO PROCAPITE]]),0)</f>
        <v>7420.6943566448026</v>
      </c>
      <c r="O5084" s="3">
        <f>+Tabella2026[[#This Row],[DIFFERENZA REDDITO INFERIORE ALLA MEDIA DALLA MEDIA]]*Tabella2026[[#This Row],[POP_2024]]</f>
        <v>10700641.262281805</v>
      </c>
      <c r="P5084" s="3">
        <f>+Tabella2026[[#This Row],[POPOLAZIONE PER DIFFERENZA ]]/SUM(Tabella2026[[POPOLAZIONE PER DIFFERENZA ]])</f>
        <v>9.4934174435252534E-5</v>
      </c>
      <c r="Q5084" s="3">
        <f>+Tabella2026[[#This Row],[INCIDENZA POPOLAZIONE PER DIFFERENZA]]*(PLAFOND-SUM(Tabella2026[CONTRIBUTO SULLA BASE DELLA POPOLAZIONE]))</f>
        <v>27948.549753107633</v>
      </c>
      <c r="R5084" s="3">
        <f>+Tabella2026[[#This Row],[CONTRIBUTO SULLA BASE DELLA POPOLAZIONE]]+Tabella2026[[#This Row],[CONTRIBUTO SULLA BASE DEL REDDITO]]</f>
        <v>35150.768450332485</v>
      </c>
      <c r="S5084" s="3">
        <f>+Tabella2026[[#This Row],[CONTRIBUTO TOTALE]]/(PLAFOND/N_TESSERE)</f>
        <v>70.301536900664971</v>
      </c>
      <c r="T5084" s="3">
        <f>+MAX(CEILING(Tabella2026[[#This Row],[preDEF1]],1),1)</f>
        <v>71</v>
      </c>
      <c r="U5084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5084" s="21">
        <f>+Tabella2026[[#This Row],[DEF - n. card]]*(PLAFOND/N_TESSERE)</f>
        <v>35500</v>
      </c>
      <c r="W5084" s="18"/>
    </row>
    <row r="5085" spans="2:23" x14ac:dyDescent="0.25">
      <c r="B5085" s="1" t="s">
        <v>10146</v>
      </c>
      <c r="C5085" s="2">
        <v>96028</v>
      </c>
      <c r="D5085" s="1" t="s">
        <v>10147</v>
      </c>
      <c r="E5085" s="1" t="s">
        <v>18</v>
      </c>
      <c r="F5085" s="1" t="s">
        <v>403</v>
      </c>
      <c r="G5085" s="1" t="s">
        <v>4778</v>
      </c>
      <c r="H5085" s="1" t="s">
        <v>15835</v>
      </c>
      <c r="I5085" s="5">
        <v>1441</v>
      </c>
      <c r="J5085" s="5">
        <v>28541818</v>
      </c>
      <c r="K5085" s="3">
        <f>+Tabella2026[[#This Row],[POP_2024]]/SUM(Tabella2026[POP_2024])</f>
        <v>2.4447154989058668E-5</v>
      </c>
      <c r="L5085" s="3">
        <f>+Tabella2026[[#This Row],[INCIDENZA POPOLAZIONE]]*(PLAFOND/2)</f>
        <v>7197.2240934126303</v>
      </c>
      <c r="M5085" s="3">
        <f>+IFERROR(Tabella2026[[#This Row],[reddito_2024]]/Tabella2026[[#This Row],[POP_2024]],"")</f>
        <v>19806.952116585704</v>
      </c>
      <c r="N5085" s="3">
        <f>+IF(Tabella2026[[#This Row],[REDDITO COMPLESSIVO PROCAPITE]]&lt;media_aggr_reddito_pc,(media_aggr_reddito_pc-Tabella2026[[#This Row],[REDDITO COMPLESSIVO PROCAPITE]]),0)</f>
        <v>0</v>
      </c>
      <c r="O5085" s="3">
        <f>+Tabella2026[[#This Row],[DIFFERENZA REDDITO INFERIORE ALLA MEDIA DALLA MEDIA]]*Tabella2026[[#This Row],[POP_2024]]</f>
        <v>0</v>
      </c>
      <c r="P5085" s="3">
        <f>+Tabella2026[[#This Row],[POPOLAZIONE PER DIFFERENZA ]]/SUM(Tabella2026[[POPOLAZIONE PER DIFFERENZA ]])</f>
        <v>0</v>
      </c>
      <c r="Q5085" s="3">
        <f>+Tabella2026[[#This Row],[INCIDENZA POPOLAZIONE PER DIFFERENZA]]*(PLAFOND-SUM(Tabella2026[CONTRIBUTO SULLA BASE DELLA POPOLAZIONE]))</f>
        <v>0</v>
      </c>
      <c r="R5085" s="3">
        <f>+Tabella2026[[#This Row],[CONTRIBUTO SULLA BASE DELLA POPOLAZIONE]]+Tabella2026[[#This Row],[CONTRIBUTO SULLA BASE DEL REDDITO]]</f>
        <v>7197.2240934126303</v>
      </c>
      <c r="S5085" s="3">
        <f>+Tabella2026[[#This Row],[CONTRIBUTO TOTALE]]/(PLAFOND/N_TESSERE)</f>
        <v>14.39444818682526</v>
      </c>
      <c r="T5085" s="3">
        <f>+MAX(CEILING(Tabella2026[[#This Row],[preDEF1]],1),1)</f>
        <v>15</v>
      </c>
      <c r="U5085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85" s="21">
        <f>+Tabella2026[[#This Row],[DEF - n. card]]*(PLAFOND/N_TESSERE)</f>
        <v>7500</v>
      </c>
      <c r="W5085" s="18"/>
    </row>
    <row r="5086" spans="2:23" x14ac:dyDescent="0.25">
      <c r="B5086" s="1" t="s">
        <v>10342</v>
      </c>
      <c r="C5086" s="2">
        <v>76081</v>
      </c>
      <c r="D5086" s="1" t="s">
        <v>10343</v>
      </c>
      <c r="E5086" s="1" t="s">
        <v>213</v>
      </c>
      <c r="F5086" s="1" t="s">
        <v>212</v>
      </c>
      <c r="G5086" s="1" t="s">
        <v>4778</v>
      </c>
      <c r="H5086" s="1" t="s">
        <v>15836</v>
      </c>
      <c r="I5086" s="5">
        <v>1441</v>
      </c>
      <c r="J5086" s="5">
        <v>17438476</v>
      </c>
      <c r="K5086" s="3">
        <f>+Tabella2026[[#This Row],[POP_2024]]/SUM(Tabella2026[POP_2024])</f>
        <v>2.4447154989058668E-5</v>
      </c>
      <c r="L5086" s="3">
        <f>+Tabella2026[[#This Row],[INCIDENZA POPOLAZIONE]]*(PLAFOND/2)</f>
        <v>7197.2240934126303</v>
      </c>
      <c r="M5086" s="3">
        <f>+IFERROR(Tabella2026[[#This Row],[reddito_2024]]/Tabella2026[[#This Row],[POP_2024]],"")</f>
        <v>12101.648854961832</v>
      </c>
      <c r="N5086" s="3">
        <f>+IF(Tabella2026[[#This Row],[REDDITO COMPLESSIVO PROCAPITE]]&lt;media_aggr_reddito_pc,(media_aggr_reddito_pc-Tabella2026[[#This Row],[REDDITO COMPLESSIVO PROCAPITE]]),0)</f>
        <v>5723.4172076469094</v>
      </c>
      <c r="O5086" s="3">
        <f>+Tabella2026[[#This Row],[DIFFERENZA REDDITO INFERIORE ALLA MEDIA DALLA MEDIA]]*Tabella2026[[#This Row],[POP_2024]]</f>
        <v>8247444.1962191965</v>
      </c>
      <c r="P5086" s="3">
        <f>+Tabella2026[[#This Row],[POPOLAZIONE PER DIFFERENZA ]]/SUM(Tabella2026[[POPOLAZIONE PER DIFFERENZA ]])</f>
        <v>7.3169849056497111E-5</v>
      </c>
      <c r="Q5086" s="3">
        <f>+Tabella2026[[#This Row],[INCIDENZA POPOLAZIONE PER DIFFERENZA]]*(PLAFOND-SUM(Tabella2026[CONTRIBUTO SULLA BASE DELLA POPOLAZIONE]))</f>
        <v>21541.148684846044</v>
      </c>
      <c r="R5086" s="3">
        <f>+Tabella2026[[#This Row],[CONTRIBUTO SULLA BASE DELLA POPOLAZIONE]]+Tabella2026[[#This Row],[CONTRIBUTO SULLA BASE DEL REDDITO]]</f>
        <v>28738.372778258676</v>
      </c>
      <c r="S5086" s="3">
        <f>+Tabella2026[[#This Row],[CONTRIBUTO TOTALE]]/(PLAFOND/N_TESSERE)</f>
        <v>57.476745556517351</v>
      </c>
      <c r="T5086" s="3">
        <f>+MAX(CEILING(Tabella2026[[#This Row],[preDEF1]],1),1)</f>
        <v>58</v>
      </c>
      <c r="U5086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5086" s="21">
        <f>+Tabella2026[[#This Row],[DEF - n. card]]*(PLAFOND/N_TESSERE)</f>
        <v>29000</v>
      </c>
      <c r="W5086" s="18"/>
    </row>
    <row r="5087" spans="2:23" x14ac:dyDescent="0.25">
      <c r="B5087" s="1" t="s">
        <v>10236</v>
      </c>
      <c r="C5087" s="2">
        <v>113023</v>
      </c>
      <c r="D5087" s="1" t="s">
        <v>10237</v>
      </c>
      <c r="E5087" s="1" t="s">
        <v>76</v>
      </c>
      <c r="F5087" s="1" t="s">
        <v>15837</v>
      </c>
      <c r="G5087" s="1" t="s">
        <v>4778</v>
      </c>
      <c r="H5087" s="1" t="s">
        <v>15836</v>
      </c>
      <c r="I5087" s="5">
        <v>1441</v>
      </c>
      <c r="J5087" s="5">
        <v>18305280</v>
      </c>
      <c r="K5087" s="3">
        <f>+Tabella2026[[#This Row],[POP_2024]]/SUM(Tabella2026[POP_2024])</f>
        <v>2.4447154989058668E-5</v>
      </c>
      <c r="L5087" s="3">
        <f>+Tabella2026[[#This Row],[INCIDENZA POPOLAZIONE]]*(PLAFOND/2)</f>
        <v>7197.2240934126303</v>
      </c>
      <c r="M5087" s="3">
        <f>+IFERROR(Tabella2026[[#This Row],[reddito_2024]]/Tabella2026[[#This Row],[POP_2024]],"")</f>
        <v>12703.178348369189</v>
      </c>
      <c r="N5087" s="3">
        <f>+IF(Tabella2026[[#This Row],[REDDITO COMPLESSIVO PROCAPITE]]&lt;media_aggr_reddito_pc,(media_aggr_reddito_pc-Tabella2026[[#This Row],[REDDITO COMPLESSIVO PROCAPITE]]),0)</f>
        <v>5121.8877142395522</v>
      </c>
      <c r="O5087" s="3">
        <f>+Tabella2026[[#This Row],[DIFFERENZA REDDITO INFERIORE ALLA MEDIA DALLA MEDIA]]*Tabella2026[[#This Row],[POP_2024]]</f>
        <v>7380640.1962191947</v>
      </c>
      <c r="P5087" s="3">
        <f>+Tabella2026[[#This Row],[POPOLAZIONE PER DIFFERENZA ]]/SUM(Tabella2026[[POPOLAZIONE PER DIFFERENZA ]])</f>
        <v>6.5479719080153292E-5</v>
      </c>
      <c r="Q5087" s="3">
        <f>+Tabella2026[[#This Row],[INCIDENZA POPOLAZIONE PER DIFFERENZA]]*(PLAFOND-SUM(Tabella2026[CONTRIBUTO SULLA BASE DELLA POPOLAZIONE]))</f>
        <v>19277.180187407896</v>
      </c>
      <c r="R5087" s="3">
        <f>+Tabella2026[[#This Row],[CONTRIBUTO SULLA BASE DELLA POPOLAZIONE]]+Tabella2026[[#This Row],[CONTRIBUTO SULLA BASE DEL REDDITO]]</f>
        <v>26474.404280820527</v>
      </c>
      <c r="S5087" s="3">
        <f>+Tabella2026[[#This Row],[CONTRIBUTO TOTALE]]/(PLAFOND/N_TESSERE)</f>
        <v>52.948808561641052</v>
      </c>
      <c r="T5087" s="3">
        <f>+MAX(CEILING(Tabella2026[[#This Row],[preDEF1]],1),1)</f>
        <v>53</v>
      </c>
      <c r="U5087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087" s="21">
        <f>+Tabella2026[[#This Row],[DEF - n. card]]*(PLAFOND/N_TESSERE)</f>
        <v>26500</v>
      </c>
      <c r="W5087" s="18"/>
    </row>
    <row r="5088" spans="2:23" x14ac:dyDescent="0.25">
      <c r="B5088" s="1" t="s">
        <v>10300</v>
      </c>
      <c r="C5088" s="2">
        <v>13234</v>
      </c>
      <c r="D5088" s="1" t="s">
        <v>10301</v>
      </c>
      <c r="E5088" s="1" t="s">
        <v>12</v>
      </c>
      <c r="F5088" s="1" t="s">
        <v>152</v>
      </c>
      <c r="G5088" s="1" t="s">
        <v>4778</v>
      </c>
      <c r="H5088" s="1" t="s">
        <v>15835</v>
      </c>
      <c r="I5088" s="5">
        <v>1440</v>
      </c>
      <c r="J5088" s="5">
        <v>13665804</v>
      </c>
      <c r="K5088" s="3">
        <f>+Tabella2026[[#This Row],[POP_2024]]/SUM(Tabella2026[POP_2024])</f>
        <v>2.4430189579628371E-5</v>
      </c>
      <c r="L5088" s="3">
        <f>+Tabella2026[[#This Row],[INCIDENZA POPOLAZIONE]]*(PLAFOND/2)</f>
        <v>7192.2294896004078</v>
      </c>
      <c r="M5088" s="3">
        <f>+IFERROR(Tabella2026[[#This Row],[reddito_2024]]/Tabella2026[[#This Row],[POP_2024]],"")</f>
        <v>9490.1416666666664</v>
      </c>
      <c r="N5088" s="3">
        <f>+IF(Tabella2026[[#This Row],[REDDITO COMPLESSIVO PROCAPITE]]&lt;media_aggr_reddito_pc,(media_aggr_reddito_pc-Tabella2026[[#This Row],[REDDITO COMPLESSIVO PROCAPITE]]),0)</f>
        <v>8334.9243959420746</v>
      </c>
      <c r="O5088" s="3">
        <f>+Tabella2026[[#This Row],[DIFFERENZA REDDITO INFERIORE ALLA MEDIA DALLA MEDIA]]*Tabella2026[[#This Row],[POP_2024]]</f>
        <v>12002291.130156588</v>
      </c>
      <c r="P5088" s="3">
        <f>+Tabella2026[[#This Row],[POPOLAZIONE PER DIFFERENZA ]]/SUM(Tabella2026[[POPOLAZIONE PER DIFFERENZA ]])</f>
        <v>1.0648217913717802E-4</v>
      </c>
      <c r="Q5088" s="3">
        <f>+Tabella2026[[#This Row],[INCIDENZA POPOLAZIONE PER DIFFERENZA]]*(PLAFOND-SUM(Tabella2026[CONTRIBUTO SULLA BASE DELLA POPOLAZIONE]))</f>
        <v>31348.273676350982</v>
      </c>
      <c r="R5088" s="3">
        <f>+Tabella2026[[#This Row],[CONTRIBUTO SULLA BASE DELLA POPOLAZIONE]]+Tabella2026[[#This Row],[CONTRIBUTO SULLA BASE DEL REDDITO]]</f>
        <v>38540.503165951392</v>
      </c>
      <c r="S5088" s="3">
        <f>+Tabella2026[[#This Row],[CONTRIBUTO TOTALE]]/(PLAFOND/N_TESSERE)</f>
        <v>77.081006331902785</v>
      </c>
      <c r="T5088" s="3">
        <f>+MAX(CEILING(Tabella2026[[#This Row],[preDEF1]],1),1)</f>
        <v>78</v>
      </c>
      <c r="U5088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5088" s="21">
        <f>+Tabella2026[[#This Row],[DEF - n. card]]*(PLAFOND/N_TESSERE)</f>
        <v>39000</v>
      </c>
      <c r="W5088" s="18"/>
    </row>
    <row r="5089" spans="2:23" x14ac:dyDescent="0.25">
      <c r="B5089" s="1" t="s">
        <v>10150</v>
      </c>
      <c r="C5089" s="2">
        <v>103053</v>
      </c>
      <c r="D5089" s="1" t="s">
        <v>10151</v>
      </c>
      <c r="E5089" s="1" t="s">
        <v>18</v>
      </c>
      <c r="F5089" s="1" t="s">
        <v>648</v>
      </c>
      <c r="G5089" s="1" t="s">
        <v>4778</v>
      </c>
      <c r="H5089" s="1" t="s">
        <v>15835</v>
      </c>
      <c r="I5089" s="5">
        <v>1439</v>
      </c>
      <c r="J5089" s="5">
        <v>22770479</v>
      </c>
      <c r="K5089" s="3">
        <f>+Tabella2026[[#This Row],[POP_2024]]/SUM(Tabella2026[POP_2024])</f>
        <v>2.4413224170198072E-5</v>
      </c>
      <c r="L5089" s="3">
        <f>+Tabella2026[[#This Row],[INCIDENZA POPOLAZIONE]]*(PLAFOND/2)</f>
        <v>7187.2348857881843</v>
      </c>
      <c r="M5089" s="3">
        <f>+IFERROR(Tabella2026[[#This Row],[reddito_2024]]/Tabella2026[[#This Row],[POP_2024]],"")</f>
        <v>15823.821403752607</v>
      </c>
      <c r="N5089" s="3">
        <f>+IF(Tabella2026[[#This Row],[REDDITO COMPLESSIVO PROCAPITE]]&lt;media_aggr_reddito_pc,(media_aggr_reddito_pc-Tabella2026[[#This Row],[REDDITO COMPLESSIVO PROCAPITE]]),0)</f>
        <v>2001.2446588561343</v>
      </c>
      <c r="O5089" s="3">
        <f>+Tabella2026[[#This Row],[DIFFERENZA REDDITO INFERIORE ALLA MEDIA DALLA MEDIA]]*Tabella2026[[#This Row],[POP_2024]]</f>
        <v>2879791.0640939772</v>
      </c>
      <c r="P5089" s="3">
        <f>+Tabella2026[[#This Row],[POPOLAZIONE PER DIFFERENZA ]]/SUM(Tabella2026[[POPOLAZIONE PER DIFFERENZA ]])</f>
        <v>2.5548990991730652E-5</v>
      </c>
      <c r="Q5089" s="3">
        <f>+Tabella2026[[#This Row],[INCIDENZA POPOLAZIONE PER DIFFERENZA]]*(PLAFOND-SUM(Tabella2026[CONTRIBUTO SULLA BASE DELLA POPOLAZIONE]))</f>
        <v>7521.6037862222902</v>
      </c>
      <c r="R5089" s="3">
        <f>+Tabella2026[[#This Row],[CONTRIBUTO SULLA BASE DELLA POPOLAZIONE]]+Tabella2026[[#This Row],[CONTRIBUTO SULLA BASE DEL REDDITO]]</f>
        <v>14708.838672010475</v>
      </c>
      <c r="S5089" s="3">
        <f>+Tabella2026[[#This Row],[CONTRIBUTO TOTALE]]/(PLAFOND/N_TESSERE)</f>
        <v>29.417677344020952</v>
      </c>
      <c r="T5089" s="3">
        <f>+MAX(CEILING(Tabella2026[[#This Row],[preDEF1]],1),1)</f>
        <v>30</v>
      </c>
      <c r="U5089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5089" s="21">
        <f>+Tabella2026[[#This Row],[DEF - n. card]]*(PLAFOND/N_TESSERE)</f>
        <v>15000</v>
      </c>
      <c r="W5089" s="18"/>
    </row>
    <row r="5090" spans="2:23" x14ac:dyDescent="0.25">
      <c r="B5090" s="1" t="s">
        <v>10298</v>
      </c>
      <c r="C5090" s="2">
        <v>17177</v>
      </c>
      <c r="D5090" s="1" t="s">
        <v>10299</v>
      </c>
      <c r="E5090" s="1" t="s">
        <v>12</v>
      </c>
      <c r="F5090" s="1" t="s">
        <v>50</v>
      </c>
      <c r="G5090" s="1" t="s">
        <v>4778</v>
      </c>
      <c r="H5090" s="1" t="s">
        <v>15835</v>
      </c>
      <c r="I5090" s="5">
        <v>1438</v>
      </c>
      <c r="J5090" s="5">
        <v>26291680</v>
      </c>
      <c r="K5090" s="3">
        <f>+Tabella2026[[#This Row],[POP_2024]]/SUM(Tabella2026[POP_2024])</f>
        <v>2.4396258760767775E-5</v>
      </c>
      <c r="L5090" s="3">
        <f>+Tabella2026[[#This Row],[INCIDENZA POPOLAZIONE]]*(PLAFOND/2)</f>
        <v>7182.2402819759627</v>
      </c>
      <c r="M5090" s="3">
        <f>+IFERROR(Tabella2026[[#This Row],[reddito_2024]]/Tabella2026[[#This Row],[POP_2024]],"")</f>
        <v>18283.504867872045</v>
      </c>
      <c r="N5090" s="3">
        <f>+IF(Tabella2026[[#This Row],[REDDITO COMPLESSIVO PROCAPITE]]&lt;media_aggr_reddito_pc,(media_aggr_reddito_pc-Tabella2026[[#This Row],[REDDITO COMPLESSIVO PROCAPITE]]),0)</f>
        <v>0</v>
      </c>
      <c r="O5090" s="3">
        <f>+Tabella2026[[#This Row],[DIFFERENZA REDDITO INFERIORE ALLA MEDIA DALLA MEDIA]]*Tabella2026[[#This Row],[POP_2024]]</f>
        <v>0</v>
      </c>
      <c r="P5090" s="3">
        <f>+Tabella2026[[#This Row],[POPOLAZIONE PER DIFFERENZA ]]/SUM(Tabella2026[[POPOLAZIONE PER DIFFERENZA ]])</f>
        <v>0</v>
      </c>
      <c r="Q5090" s="3">
        <f>+Tabella2026[[#This Row],[INCIDENZA POPOLAZIONE PER DIFFERENZA]]*(PLAFOND-SUM(Tabella2026[CONTRIBUTO SULLA BASE DELLA POPOLAZIONE]))</f>
        <v>0</v>
      </c>
      <c r="R5090" s="3">
        <f>+Tabella2026[[#This Row],[CONTRIBUTO SULLA BASE DELLA POPOLAZIONE]]+Tabella2026[[#This Row],[CONTRIBUTO SULLA BASE DEL REDDITO]]</f>
        <v>7182.2402819759627</v>
      </c>
      <c r="S5090" s="3">
        <f>+Tabella2026[[#This Row],[CONTRIBUTO TOTALE]]/(PLAFOND/N_TESSERE)</f>
        <v>14.364480563951926</v>
      </c>
      <c r="T5090" s="3">
        <f>+MAX(CEILING(Tabella2026[[#This Row],[preDEF1]],1),1)</f>
        <v>15</v>
      </c>
      <c r="U509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90" s="21">
        <f>+Tabella2026[[#This Row],[DEF - n. card]]*(PLAFOND/N_TESSERE)</f>
        <v>7500</v>
      </c>
      <c r="W5090" s="18"/>
    </row>
    <row r="5091" spans="2:23" x14ac:dyDescent="0.25">
      <c r="B5091" s="1" t="s">
        <v>10234</v>
      </c>
      <c r="C5091" s="2">
        <v>6051</v>
      </c>
      <c r="D5091" s="1" t="s">
        <v>10235</v>
      </c>
      <c r="E5091" s="1" t="s">
        <v>18</v>
      </c>
      <c r="F5091" s="1" t="s">
        <v>138</v>
      </c>
      <c r="G5091" s="1" t="s">
        <v>4778</v>
      </c>
      <c r="H5091" s="1" t="s">
        <v>15835</v>
      </c>
      <c r="I5091" s="5">
        <v>1437</v>
      </c>
      <c r="J5091" s="5">
        <v>34252813</v>
      </c>
      <c r="K5091" s="3">
        <f>+Tabella2026[[#This Row],[POP_2024]]/SUM(Tabella2026[POP_2024])</f>
        <v>2.4379293351337479E-5</v>
      </c>
      <c r="L5091" s="3">
        <f>+Tabella2026[[#This Row],[INCIDENZA POPOLAZIONE]]*(PLAFOND/2)</f>
        <v>7177.2456781637402</v>
      </c>
      <c r="M5091" s="3">
        <f>+IFERROR(Tabella2026[[#This Row],[reddito_2024]]/Tabella2026[[#This Row],[POP_2024]],"")</f>
        <v>23836.334725121782</v>
      </c>
      <c r="N5091" s="3">
        <f>+IF(Tabella2026[[#This Row],[REDDITO COMPLESSIVO PROCAPITE]]&lt;media_aggr_reddito_pc,(media_aggr_reddito_pc-Tabella2026[[#This Row],[REDDITO COMPLESSIVO PROCAPITE]]),0)</f>
        <v>0</v>
      </c>
      <c r="O5091" s="3">
        <f>+Tabella2026[[#This Row],[DIFFERENZA REDDITO INFERIORE ALLA MEDIA DALLA MEDIA]]*Tabella2026[[#This Row],[POP_2024]]</f>
        <v>0</v>
      </c>
      <c r="P5091" s="3">
        <f>+Tabella2026[[#This Row],[POPOLAZIONE PER DIFFERENZA ]]/SUM(Tabella2026[[POPOLAZIONE PER DIFFERENZA ]])</f>
        <v>0</v>
      </c>
      <c r="Q5091" s="3">
        <f>+Tabella2026[[#This Row],[INCIDENZA POPOLAZIONE PER DIFFERENZA]]*(PLAFOND-SUM(Tabella2026[CONTRIBUTO SULLA BASE DELLA POPOLAZIONE]))</f>
        <v>0</v>
      </c>
      <c r="R5091" s="3">
        <f>+Tabella2026[[#This Row],[CONTRIBUTO SULLA BASE DELLA POPOLAZIONE]]+Tabella2026[[#This Row],[CONTRIBUTO SULLA BASE DEL REDDITO]]</f>
        <v>7177.2456781637402</v>
      </c>
      <c r="S5091" s="3">
        <f>+Tabella2026[[#This Row],[CONTRIBUTO TOTALE]]/(PLAFOND/N_TESSERE)</f>
        <v>14.354491356327481</v>
      </c>
      <c r="T5091" s="3">
        <f>+MAX(CEILING(Tabella2026[[#This Row],[preDEF1]],1),1)</f>
        <v>15</v>
      </c>
      <c r="U5091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91" s="21">
        <f>+Tabella2026[[#This Row],[DEF - n. card]]*(PLAFOND/N_TESSERE)</f>
        <v>7500</v>
      </c>
      <c r="W5091" s="18"/>
    </row>
    <row r="5092" spans="2:23" x14ac:dyDescent="0.25">
      <c r="B5092" s="1" t="s">
        <v>10310</v>
      </c>
      <c r="C5092" s="2">
        <v>103026</v>
      </c>
      <c r="D5092" s="1" t="s">
        <v>10311</v>
      </c>
      <c r="E5092" s="1" t="s">
        <v>18</v>
      </c>
      <c r="F5092" s="1" t="s">
        <v>648</v>
      </c>
      <c r="G5092" s="1" t="s">
        <v>4778</v>
      </c>
      <c r="H5092" s="1" t="s">
        <v>15835</v>
      </c>
      <c r="I5092" s="5">
        <v>1437</v>
      </c>
      <c r="J5092" s="5">
        <v>24238416</v>
      </c>
      <c r="K5092" s="3">
        <f>+Tabella2026[[#This Row],[POP_2024]]/SUM(Tabella2026[POP_2024])</f>
        <v>2.4379293351337479E-5</v>
      </c>
      <c r="L5092" s="3">
        <f>+Tabella2026[[#This Row],[INCIDENZA POPOLAZIONE]]*(PLAFOND/2)</f>
        <v>7177.2456781637402</v>
      </c>
      <c r="M5092" s="3">
        <f>+IFERROR(Tabella2026[[#This Row],[reddito_2024]]/Tabella2026[[#This Row],[POP_2024]],"")</f>
        <v>16867.37369519833</v>
      </c>
      <c r="N5092" s="3">
        <f>+IF(Tabella2026[[#This Row],[REDDITO COMPLESSIVO PROCAPITE]]&lt;media_aggr_reddito_pc,(media_aggr_reddito_pc-Tabella2026[[#This Row],[REDDITO COMPLESSIVO PROCAPITE]]),0)</f>
        <v>957.69236741041095</v>
      </c>
      <c r="O5092" s="3">
        <f>+Tabella2026[[#This Row],[DIFFERENZA REDDITO INFERIORE ALLA MEDIA DALLA MEDIA]]*Tabella2026[[#This Row],[POP_2024]]</f>
        <v>1376203.9319687604</v>
      </c>
      <c r="P5092" s="3">
        <f>+Tabella2026[[#This Row],[POPOLAZIONE PER DIFFERENZA ]]/SUM(Tabella2026[[POPOLAZIONE PER DIFFERENZA ]])</f>
        <v>1.2209435017368591E-5</v>
      </c>
      <c r="Q5092" s="3">
        <f>+Tabella2026[[#This Row],[INCIDENZA POPOLAZIONE PER DIFFERENZA]]*(PLAFOND-SUM(Tabella2026[CONTRIBUTO SULLA BASE DELLA POPOLAZIONE]))</f>
        <v>3594.4485120370646</v>
      </c>
      <c r="R5092" s="3">
        <f>+Tabella2026[[#This Row],[CONTRIBUTO SULLA BASE DELLA POPOLAZIONE]]+Tabella2026[[#This Row],[CONTRIBUTO SULLA BASE DEL REDDITO]]</f>
        <v>10771.694190200804</v>
      </c>
      <c r="S5092" s="3">
        <f>+Tabella2026[[#This Row],[CONTRIBUTO TOTALE]]/(PLAFOND/N_TESSERE)</f>
        <v>21.543388380401609</v>
      </c>
      <c r="T5092" s="3">
        <f>+MAX(CEILING(Tabella2026[[#This Row],[preDEF1]],1),1)</f>
        <v>22</v>
      </c>
      <c r="U5092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5092" s="21">
        <f>+Tabella2026[[#This Row],[DEF - n. card]]*(PLAFOND/N_TESSERE)</f>
        <v>11000</v>
      </c>
      <c r="W5092" s="18"/>
    </row>
    <row r="5093" spans="2:23" x14ac:dyDescent="0.25">
      <c r="B5093" s="1" t="s">
        <v>10266</v>
      </c>
      <c r="C5093" s="2">
        <v>10031</v>
      </c>
      <c r="D5093" s="1" t="s">
        <v>10267</v>
      </c>
      <c r="E5093" s="1" t="s">
        <v>24</v>
      </c>
      <c r="F5093" s="1" t="s">
        <v>23</v>
      </c>
      <c r="G5093" s="1" t="s">
        <v>4778</v>
      </c>
      <c r="H5093" s="1" t="s">
        <v>15835</v>
      </c>
      <c r="I5093" s="5">
        <v>1437</v>
      </c>
      <c r="J5093" s="5">
        <v>24571201</v>
      </c>
      <c r="K5093" s="3">
        <f>+Tabella2026[[#This Row],[POP_2024]]/SUM(Tabella2026[POP_2024])</f>
        <v>2.4379293351337479E-5</v>
      </c>
      <c r="L5093" s="3">
        <f>+Tabella2026[[#This Row],[INCIDENZA POPOLAZIONE]]*(PLAFOND/2)</f>
        <v>7177.2456781637402</v>
      </c>
      <c r="M5093" s="3">
        <f>+IFERROR(Tabella2026[[#This Row],[reddito_2024]]/Tabella2026[[#This Row],[POP_2024]],"")</f>
        <v>17098.956854558106</v>
      </c>
      <c r="N5093" s="3">
        <f>+IF(Tabella2026[[#This Row],[REDDITO COMPLESSIVO PROCAPITE]]&lt;media_aggr_reddito_pc,(media_aggr_reddito_pc-Tabella2026[[#This Row],[REDDITO COMPLESSIVO PROCAPITE]]),0)</f>
        <v>726.10920805063506</v>
      </c>
      <c r="O5093" s="3">
        <f>+Tabella2026[[#This Row],[DIFFERENZA REDDITO INFERIORE ALLA MEDIA DALLA MEDIA]]*Tabella2026[[#This Row],[POP_2024]]</f>
        <v>1043418.9319687625</v>
      </c>
      <c r="P5093" s="3">
        <f>+Tabella2026[[#This Row],[POPOLAZIONE PER DIFFERENZA ]]/SUM(Tabella2026[[POPOLAZIONE PER DIFFERENZA ]])</f>
        <v>9.2570260481234628E-6</v>
      </c>
      <c r="Q5093" s="3">
        <f>+Tabella2026[[#This Row],[INCIDENZA POPOLAZIONE PER DIFFERENZA]]*(PLAFOND-SUM(Tabella2026[CONTRIBUTO SULLA BASE DELLA POPOLAZIONE]))</f>
        <v>2725.2615257980224</v>
      </c>
      <c r="R5093" s="3">
        <f>+Tabella2026[[#This Row],[CONTRIBUTO SULLA BASE DELLA POPOLAZIONE]]+Tabella2026[[#This Row],[CONTRIBUTO SULLA BASE DEL REDDITO]]</f>
        <v>9902.5072039617626</v>
      </c>
      <c r="S5093" s="3">
        <f>+Tabella2026[[#This Row],[CONTRIBUTO TOTALE]]/(PLAFOND/N_TESSERE)</f>
        <v>19.805014407923526</v>
      </c>
      <c r="T5093" s="3">
        <f>+MAX(CEILING(Tabella2026[[#This Row],[preDEF1]],1),1)</f>
        <v>20</v>
      </c>
      <c r="U5093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5093" s="21">
        <f>+Tabella2026[[#This Row],[DEF - n. card]]*(PLAFOND/N_TESSERE)</f>
        <v>10000</v>
      </c>
      <c r="W5093" s="18"/>
    </row>
    <row r="5094" spans="2:23" x14ac:dyDescent="0.25">
      <c r="B5094" s="1" t="s">
        <v>10200</v>
      </c>
      <c r="C5094" s="2">
        <v>17128</v>
      </c>
      <c r="D5094" s="1" t="s">
        <v>10201</v>
      </c>
      <c r="E5094" s="1" t="s">
        <v>12</v>
      </c>
      <c r="F5094" s="1" t="s">
        <v>50</v>
      </c>
      <c r="G5094" s="1" t="s">
        <v>4778</v>
      </c>
      <c r="H5094" s="1" t="s">
        <v>15835</v>
      </c>
      <c r="I5094" s="5">
        <v>1437</v>
      </c>
      <c r="J5094" s="5">
        <v>23981128</v>
      </c>
      <c r="K5094" s="3">
        <f>+Tabella2026[[#This Row],[POP_2024]]/SUM(Tabella2026[POP_2024])</f>
        <v>2.4379293351337479E-5</v>
      </c>
      <c r="L5094" s="3">
        <f>+Tabella2026[[#This Row],[INCIDENZA POPOLAZIONE]]*(PLAFOND/2)</f>
        <v>7177.2456781637402</v>
      </c>
      <c r="M5094" s="3">
        <f>+IFERROR(Tabella2026[[#This Row],[reddito_2024]]/Tabella2026[[#This Row],[POP_2024]],"")</f>
        <v>16688.328462073765</v>
      </c>
      <c r="N5094" s="3">
        <f>+IF(Tabella2026[[#This Row],[REDDITO COMPLESSIVO PROCAPITE]]&lt;media_aggr_reddito_pc,(media_aggr_reddito_pc-Tabella2026[[#This Row],[REDDITO COMPLESSIVO PROCAPITE]]),0)</f>
        <v>1136.7376005349761</v>
      </c>
      <c r="O5094" s="3">
        <f>+Tabella2026[[#This Row],[DIFFERENZA REDDITO INFERIORE ALLA MEDIA DALLA MEDIA]]*Tabella2026[[#This Row],[POP_2024]]</f>
        <v>1633491.9319687607</v>
      </c>
      <c r="P5094" s="3">
        <f>+Tabella2026[[#This Row],[POPOLAZIONE PER DIFFERENZA ]]/SUM(Tabella2026[[POPOLAZIONE PER DIFFERENZA ]])</f>
        <v>1.44920481125476E-5</v>
      </c>
      <c r="Q5094" s="3">
        <f>+Tabella2026[[#This Row],[INCIDENZA POPOLAZIONE PER DIFFERENZA]]*(PLAFOND-SUM(Tabella2026[CONTRIBUTO SULLA BASE DELLA POPOLAZIONE]))</f>
        <v>4266.4480952979466</v>
      </c>
      <c r="R5094" s="3">
        <f>+Tabella2026[[#This Row],[CONTRIBUTO SULLA BASE DELLA POPOLAZIONE]]+Tabella2026[[#This Row],[CONTRIBUTO SULLA BASE DEL REDDITO]]</f>
        <v>11443.693773461688</v>
      </c>
      <c r="S5094" s="3">
        <f>+Tabella2026[[#This Row],[CONTRIBUTO TOTALE]]/(PLAFOND/N_TESSERE)</f>
        <v>22.887387546923375</v>
      </c>
      <c r="T5094" s="3">
        <f>+MAX(CEILING(Tabella2026[[#This Row],[preDEF1]],1),1)</f>
        <v>23</v>
      </c>
      <c r="U5094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5094" s="21">
        <f>+Tabella2026[[#This Row],[DEF - n. card]]*(PLAFOND/N_TESSERE)</f>
        <v>11500</v>
      </c>
      <c r="W5094" s="18"/>
    </row>
    <row r="5095" spans="2:23" x14ac:dyDescent="0.25">
      <c r="B5095" s="1" t="s">
        <v>10290</v>
      </c>
      <c r="C5095" s="2">
        <v>18030</v>
      </c>
      <c r="D5095" s="1" t="s">
        <v>10291</v>
      </c>
      <c r="E5095" s="1" t="s">
        <v>12</v>
      </c>
      <c r="F5095" s="1" t="s">
        <v>195</v>
      </c>
      <c r="G5095" s="1" t="s">
        <v>4778</v>
      </c>
      <c r="H5095" s="1" t="s">
        <v>15835</v>
      </c>
      <c r="I5095" s="5">
        <v>1436</v>
      </c>
      <c r="J5095" s="5">
        <v>29080460</v>
      </c>
      <c r="K5095" s="3">
        <f>+Tabella2026[[#This Row],[POP_2024]]/SUM(Tabella2026[POP_2024])</f>
        <v>2.4362327941907179E-5</v>
      </c>
      <c r="L5095" s="3">
        <f>+Tabella2026[[#This Row],[INCIDENZA POPOLAZIONE]]*(PLAFOND/2)</f>
        <v>7172.2510743515168</v>
      </c>
      <c r="M5095" s="3">
        <f>+IFERROR(Tabella2026[[#This Row],[reddito_2024]]/Tabella2026[[#This Row],[POP_2024]],"")</f>
        <v>20251.016713091922</v>
      </c>
      <c r="N5095" s="3">
        <f>+IF(Tabella2026[[#This Row],[REDDITO COMPLESSIVO PROCAPITE]]&lt;media_aggr_reddito_pc,(media_aggr_reddito_pc-Tabella2026[[#This Row],[REDDITO COMPLESSIVO PROCAPITE]]),0)</f>
        <v>0</v>
      </c>
      <c r="O5095" s="3">
        <f>+Tabella2026[[#This Row],[DIFFERENZA REDDITO INFERIORE ALLA MEDIA DALLA MEDIA]]*Tabella2026[[#This Row],[POP_2024]]</f>
        <v>0</v>
      </c>
      <c r="P5095" s="3">
        <f>+Tabella2026[[#This Row],[POPOLAZIONE PER DIFFERENZA ]]/SUM(Tabella2026[[POPOLAZIONE PER DIFFERENZA ]])</f>
        <v>0</v>
      </c>
      <c r="Q5095" s="3">
        <f>+Tabella2026[[#This Row],[INCIDENZA POPOLAZIONE PER DIFFERENZA]]*(PLAFOND-SUM(Tabella2026[CONTRIBUTO SULLA BASE DELLA POPOLAZIONE]))</f>
        <v>0</v>
      </c>
      <c r="R5095" s="3">
        <f>+Tabella2026[[#This Row],[CONTRIBUTO SULLA BASE DELLA POPOLAZIONE]]+Tabella2026[[#This Row],[CONTRIBUTO SULLA BASE DEL REDDITO]]</f>
        <v>7172.2510743515168</v>
      </c>
      <c r="S5095" s="3">
        <f>+Tabella2026[[#This Row],[CONTRIBUTO TOTALE]]/(PLAFOND/N_TESSERE)</f>
        <v>14.344502148703034</v>
      </c>
      <c r="T5095" s="3">
        <f>+MAX(CEILING(Tabella2026[[#This Row],[preDEF1]],1),1)</f>
        <v>15</v>
      </c>
      <c r="U5095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95" s="21">
        <f>+Tabella2026[[#This Row],[DEF - n. card]]*(PLAFOND/N_TESSERE)</f>
        <v>7500</v>
      </c>
      <c r="W5095" s="18"/>
    </row>
    <row r="5096" spans="2:23" x14ac:dyDescent="0.25">
      <c r="B5096" s="1" t="s">
        <v>10034</v>
      </c>
      <c r="C5096" s="2">
        <v>76047</v>
      </c>
      <c r="D5096" s="1" t="s">
        <v>10035</v>
      </c>
      <c r="E5096" s="1" t="s">
        <v>213</v>
      </c>
      <c r="F5096" s="1" t="s">
        <v>212</v>
      </c>
      <c r="G5096" s="1" t="s">
        <v>4778</v>
      </c>
      <c r="H5096" s="1" t="s">
        <v>15836</v>
      </c>
      <c r="I5096" s="5">
        <v>1436</v>
      </c>
      <c r="J5096" s="5">
        <v>14013514</v>
      </c>
      <c r="K5096" s="3">
        <f>+Tabella2026[[#This Row],[POP_2024]]/SUM(Tabella2026[POP_2024])</f>
        <v>2.4362327941907179E-5</v>
      </c>
      <c r="L5096" s="3">
        <f>+Tabella2026[[#This Row],[INCIDENZA POPOLAZIONE]]*(PLAFOND/2)</f>
        <v>7172.2510743515168</v>
      </c>
      <c r="M5096" s="3">
        <f>+IFERROR(Tabella2026[[#This Row],[reddito_2024]]/Tabella2026[[#This Row],[POP_2024]],"")</f>
        <v>9758.7144846796655</v>
      </c>
      <c r="N5096" s="3">
        <f>+IF(Tabella2026[[#This Row],[REDDITO COMPLESSIVO PROCAPITE]]&lt;media_aggr_reddito_pc,(media_aggr_reddito_pc-Tabella2026[[#This Row],[REDDITO COMPLESSIVO PROCAPITE]]),0)</f>
        <v>8066.3515779290756</v>
      </c>
      <c r="O5096" s="3">
        <f>+Tabella2026[[#This Row],[DIFFERENZA REDDITO INFERIORE ALLA MEDIA DALLA MEDIA]]*Tabella2026[[#This Row],[POP_2024]]</f>
        <v>11583280.865906153</v>
      </c>
      <c r="P5096" s="3">
        <f>+Tabella2026[[#This Row],[POPOLAZIONE PER DIFFERENZA ]]/SUM(Tabella2026[[POPOLAZIONE PER DIFFERENZA ]])</f>
        <v>1.0276479505322362E-4</v>
      </c>
      <c r="Q5096" s="3">
        <f>+Tabella2026[[#This Row],[INCIDENZA POPOLAZIONE PER DIFFERENZA]]*(PLAFOND-SUM(Tabella2026[CONTRIBUTO SULLA BASE DELLA POPOLAZIONE]))</f>
        <v>30253.878590072865</v>
      </c>
      <c r="R5096" s="3">
        <f>+Tabella2026[[#This Row],[CONTRIBUTO SULLA BASE DELLA POPOLAZIONE]]+Tabella2026[[#This Row],[CONTRIBUTO SULLA BASE DEL REDDITO]]</f>
        <v>37426.129664424385</v>
      </c>
      <c r="S5096" s="3">
        <f>+Tabella2026[[#This Row],[CONTRIBUTO TOTALE]]/(PLAFOND/N_TESSERE)</f>
        <v>74.852259328848774</v>
      </c>
      <c r="T5096" s="3">
        <f>+MAX(CEILING(Tabella2026[[#This Row],[preDEF1]],1),1)</f>
        <v>75</v>
      </c>
      <c r="U5096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5096" s="21">
        <f>+Tabella2026[[#This Row],[DEF - n. card]]*(PLAFOND/N_TESSERE)</f>
        <v>37500</v>
      </c>
      <c r="W5096" s="18"/>
    </row>
    <row r="5097" spans="2:23" x14ac:dyDescent="0.25">
      <c r="B5097" s="1" t="s">
        <v>10192</v>
      </c>
      <c r="C5097" s="2">
        <v>64073</v>
      </c>
      <c r="D5097" s="1" t="s">
        <v>10193</v>
      </c>
      <c r="E5097" s="1" t="s">
        <v>15</v>
      </c>
      <c r="F5097" s="1" t="s">
        <v>290</v>
      </c>
      <c r="G5097" s="1" t="s">
        <v>4778</v>
      </c>
      <c r="H5097" s="1" t="s">
        <v>15836</v>
      </c>
      <c r="I5097" s="5">
        <v>1436</v>
      </c>
      <c r="J5097" s="5">
        <v>15781240</v>
      </c>
      <c r="K5097" s="3">
        <f>+Tabella2026[[#This Row],[POP_2024]]/SUM(Tabella2026[POP_2024])</f>
        <v>2.4362327941907179E-5</v>
      </c>
      <c r="L5097" s="3">
        <f>+Tabella2026[[#This Row],[INCIDENZA POPOLAZIONE]]*(PLAFOND/2)</f>
        <v>7172.2510743515168</v>
      </c>
      <c r="M5097" s="3">
        <f>+IFERROR(Tabella2026[[#This Row],[reddito_2024]]/Tabella2026[[#This Row],[POP_2024]],"")</f>
        <v>10989.721448467966</v>
      </c>
      <c r="N5097" s="3">
        <f>+IF(Tabella2026[[#This Row],[REDDITO COMPLESSIVO PROCAPITE]]&lt;media_aggr_reddito_pc,(media_aggr_reddito_pc-Tabella2026[[#This Row],[REDDITO COMPLESSIVO PROCAPITE]]),0)</f>
        <v>6835.3446141407749</v>
      </c>
      <c r="O5097" s="3">
        <f>+Tabella2026[[#This Row],[DIFFERENZA REDDITO INFERIORE ALLA MEDIA DALLA MEDIA]]*Tabella2026[[#This Row],[POP_2024]]</f>
        <v>9815554.8659061529</v>
      </c>
      <c r="P5097" s="3">
        <f>+Tabella2026[[#This Row],[POPOLAZIONE PER DIFFERENZA ]]/SUM(Tabella2026[[POPOLAZIONE PER DIFFERENZA ]])</f>
        <v>8.7081846309837208E-5</v>
      </c>
      <c r="Q5097" s="3">
        <f>+Tabella2026[[#This Row],[INCIDENZA POPOLAZIONE PER DIFFERENZA]]*(PLAFOND-SUM(Tabella2026[CONTRIBUTO SULLA BASE DELLA POPOLAZIONE]))</f>
        <v>25636.830242231445</v>
      </c>
      <c r="R5097" s="3">
        <f>+Tabella2026[[#This Row],[CONTRIBUTO SULLA BASE DELLA POPOLAZIONE]]+Tabella2026[[#This Row],[CONTRIBUTO SULLA BASE DEL REDDITO]]</f>
        <v>32809.08131658296</v>
      </c>
      <c r="S5097" s="3">
        <f>+Tabella2026[[#This Row],[CONTRIBUTO TOTALE]]/(PLAFOND/N_TESSERE)</f>
        <v>65.618162633165923</v>
      </c>
      <c r="T5097" s="3">
        <f>+MAX(CEILING(Tabella2026[[#This Row],[preDEF1]],1),1)</f>
        <v>66</v>
      </c>
      <c r="U5097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5097" s="21">
        <f>+Tabella2026[[#This Row],[DEF - n. card]]*(PLAFOND/N_TESSERE)</f>
        <v>33000</v>
      </c>
      <c r="W5097" s="18"/>
    </row>
    <row r="5098" spans="2:23" x14ac:dyDescent="0.25">
      <c r="B5098" s="1" t="s">
        <v>10134</v>
      </c>
      <c r="C5098" s="2">
        <v>52023</v>
      </c>
      <c r="D5098" s="1" t="s">
        <v>10135</v>
      </c>
      <c r="E5098" s="1" t="s">
        <v>30</v>
      </c>
      <c r="F5098" s="1" t="s">
        <v>283</v>
      </c>
      <c r="G5098" s="1" t="s">
        <v>4778</v>
      </c>
      <c r="H5098" s="1" t="s">
        <v>15834</v>
      </c>
      <c r="I5098" s="5">
        <v>1436</v>
      </c>
      <c r="J5098" s="5">
        <v>29984263</v>
      </c>
      <c r="K5098" s="3">
        <f>+Tabella2026[[#This Row],[POP_2024]]/SUM(Tabella2026[POP_2024])</f>
        <v>2.4362327941907179E-5</v>
      </c>
      <c r="L5098" s="3">
        <f>+Tabella2026[[#This Row],[INCIDENZA POPOLAZIONE]]*(PLAFOND/2)</f>
        <v>7172.2510743515168</v>
      </c>
      <c r="M5098" s="3">
        <f>+IFERROR(Tabella2026[[#This Row],[reddito_2024]]/Tabella2026[[#This Row],[POP_2024]],"")</f>
        <v>20880.40598885794</v>
      </c>
      <c r="N5098" s="3">
        <f>+IF(Tabella2026[[#This Row],[REDDITO COMPLESSIVO PROCAPITE]]&lt;media_aggr_reddito_pc,(media_aggr_reddito_pc-Tabella2026[[#This Row],[REDDITO COMPLESSIVO PROCAPITE]]),0)</f>
        <v>0</v>
      </c>
      <c r="O5098" s="3">
        <f>+Tabella2026[[#This Row],[DIFFERENZA REDDITO INFERIORE ALLA MEDIA DALLA MEDIA]]*Tabella2026[[#This Row],[POP_2024]]</f>
        <v>0</v>
      </c>
      <c r="P5098" s="3">
        <f>+Tabella2026[[#This Row],[POPOLAZIONE PER DIFFERENZA ]]/SUM(Tabella2026[[POPOLAZIONE PER DIFFERENZA ]])</f>
        <v>0</v>
      </c>
      <c r="Q5098" s="3">
        <f>+Tabella2026[[#This Row],[INCIDENZA POPOLAZIONE PER DIFFERENZA]]*(PLAFOND-SUM(Tabella2026[CONTRIBUTO SULLA BASE DELLA POPOLAZIONE]))</f>
        <v>0</v>
      </c>
      <c r="R5098" s="3">
        <f>+Tabella2026[[#This Row],[CONTRIBUTO SULLA BASE DELLA POPOLAZIONE]]+Tabella2026[[#This Row],[CONTRIBUTO SULLA BASE DEL REDDITO]]</f>
        <v>7172.2510743515168</v>
      </c>
      <c r="S5098" s="3">
        <f>+Tabella2026[[#This Row],[CONTRIBUTO TOTALE]]/(PLAFOND/N_TESSERE)</f>
        <v>14.344502148703034</v>
      </c>
      <c r="T5098" s="3">
        <f>+MAX(CEILING(Tabella2026[[#This Row],[preDEF1]],1),1)</f>
        <v>15</v>
      </c>
      <c r="U5098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98" s="21">
        <f>+Tabella2026[[#This Row],[DEF - n. card]]*(PLAFOND/N_TESSERE)</f>
        <v>7500</v>
      </c>
      <c r="W5098" s="18"/>
    </row>
    <row r="5099" spans="2:23" x14ac:dyDescent="0.25">
      <c r="B5099" s="1" t="s">
        <v>10058</v>
      </c>
      <c r="C5099" s="2">
        <v>98011</v>
      </c>
      <c r="D5099" s="1" t="s">
        <v>10059</v>
      </c>
      <c r="E5099" s="1" t="s">
        <v>12</v>
      </c>
      <c r="F5099" s="1" t="s">
        <v>389</v>
      </c>
      <c r="G5099" s="1" t="s">
        <v>4778</v>
      </c>
      <c r="H5099" s="1" t="s">
        <v>15835</v>
      </c>
      <c r="I5099" s="5">
        <v>1435</v>
      </c>
      <c r="J5099" s="5">
        <v>28183831</v>
      </c>
      <c r="K5099" s="3">
        <f>+Tabella2026[[#This Row],[POP_2024]]/SUM(Tabella2026[POP_2024])</f>
        <v>2.4345362532476883E-5</v>
      </c>
      <c r="L5099" s="3">
        <f>+Tabella2026[[#This Row],[INCIDENZA POPOLAZIONE]]*(PLAFOND/2)</f>
        <v>7167.2564705392952</v>
      </c>
      <c r="M5099" s="3">
        <f>+IFERROR(Tabella2026[[#This Row],[reddito_2024]]/Tabella2026[[#This Row],[POP_2024]],"")</f>
        <v>19640.300348432054</v>
      </c>
      <c r="N5099" s="3">
        <f>+IF(Tabella2026[[#This Row],[REDDITO COMPLESSIVO PROCAPITE]]&lt;media_aggr_reddito_pc,(media_aggr_reddito_pc-Tabella2026[[#This Row],[REDDITO COMPLESSIVO PROCAPITE]]),0)</f>
        <v>0</v>
      </c>
      <c r="O5099" s="3">
        <f>+Tabella2026[[#This Row],[DIFFERENZA REDDITO INFERIORE ALLA MEDIA DALLA MEDIA]]*Tabella2026[[#This Row],[POP_2024]]</f>
        <v>0</v>
      </c>
      <c r="P5099" s="3">
        <f>+Tabella2026[[#This Row],[POPOLAZIONE PER DIFFERENZA ]]/SUM(Tabella2026[[POPOLAZIONE PER DIFFERENZA ]])</f>
        <v>0</v>
      </c>
      <c r="Q5099" s="3">
        <f>+Tabella2026[[#This Row],[INCIDENZA POPOLAZIONE PER DIFFERENZA]]*(PLAFOND-SUM(Tabella2026[CONTRIBUTO SULLA BASE DELLA POPOLAZIONE]))</f>
        <v>0</v>
      </c>
      <c r="R5099" s="3">
        <f>+Tabella2026[[#This Row],[CONTRIBUTO SULLA BASE DELLA POPOLAZIONE]]+Tabella2026[[#This Row],[CONTRIBUTO SULLA BASE DEL REDDITO]]</f>
        <v>7167.2564705392952</v>
      </c>
      <c r="S5099" s="3">
        <f>+Tabella2026[[#This Row],[CONTRIBUTO TOTALE]]/(PLAFOND/N_TESSERE)</f>
        <v>14.334512941078589</v>
      </c>
      <c r="T5099" s="3">
        <f>+MAX(CEILING(Tabella2026[[#This Row],[preDEF1]],1),1)</f>
        <v>15</v>
      </c>
      <c r="U5099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99" s="21">
        <f>+Tabella2026[[#This Row],[DEF - n. card]]*(PLAFOND/N_TESSERE)</f>
        <v>7500</v>
      </c>
      <c r="W5099" s="18"/>
    </row>
    <row r="5100" spans="2:23" x14ac:dyDescent="0.25">
      <c r="B5100" s="1" t="s">
        <v>10148</v>
      </c>
      <c r="C5100" s="2">
        <v>112061</v>
      </c>
      <c r="D5100" s="1" t="s">
        <v>10149</v>
      </c>
      <c r="E5100" s="1" t="s">
        <v>76</v>
      </c>
      <c r="F5100" s="1" t="s">
        <v>88</v>
      </c>
      <c r="G5100" s="1" t="s">
        <v>4778</v>
      </c>
      <c r="H5100" s="1" t="s">
        <v>15836</v>
      </c>
      <c r="I5100" s="5">
        <v>1435</v>
      </c>
      <c r="J5100" s="5">
        <v>15844666</v>
      </c>
      <c r="K5100" s="3">
        <f>+Tabella2026[[#This Row],[POP_2024]]/SUM(Tabella2026[POP_2024])</f>
        <v>2.4345362532476883E-5</v>
      </c>
      <c r="L5100" s="3">
        <f>+Tabella2026[[#This Row],[INCIDENZA POPOLAZIONE]]*(PLAFOND/2)</f>
        <v>7167.2564705392952</v>
      </c>
      <c r="M5100" s="3">
        <f>+IFERROR(Tabella2026[[#This Row],[reddito_2024]]/Tabella2026[[#This Row],[POP_2024]],"")</f>
        <v>11041.579094076655</v>
      </c>
      <c r="N5100" s="3">
        <f>+IF(Tabella2026[[#This Row],[REDDITO COMPLESSIVO PROCAPITE]]&lt;media_aggr_reddito_pc,(media_aggr_reddito_pc-Tabella2026[[#This Row],[REDDITO COMPLESSIVO PROCAPITE]]),0)</f>
        <v>6783.4869685320864</v>
      </c>
      <c r="O5100" s="3">
        <f>+Tabella2026[[#This Row],[DIFFERENZA REDDITO INFERIORE ALLA MEDIA DALLA MEDIA]]*Tabella2026[[#This Row],[POP_2024]]</f>
        <v>9734303.7998435441</v>
      </c>
      <c r="P5100" s="3">
        <f>+Tabella2026[[#This Row],[POPOLAZIONE PER DIFFERENZA ]]/SUM(Tabella2026[[POPOLAZIONE PER DIFFERENZA ]])</f>
        <v>8.6361001391334336E-5</v>
      </c>
      <c r="Q5100" s="3">
        <f>+Tabella2026[[#This Row],[INCIDENZA POPOLAZIONE PER DIFFERENZA]]*(PLAFOND-SUM(Tabella2026[CONTRIBUTO SULLA BASE DELLA POPOLAZIONE]))</f>
        <v>25424.61403885789</v>
      </c>
      <c r="R5100" s="3">
        <f>+Tabella2026[[#This Row],[CONTRIBUTO SULLA BASE DELLA POPOLAZIONE]]+Tabella2026[[#This Row],[CONTRIBUTO SULLA BASE DEL REDDITO]]</f>
        <v>32591.870509397184</v>
      </c>
      <c r="S5100" s="3">
        <f>+Tabella2026[[#This Row],[CONTRIBUTO TOTALE]]/(PLAFOND/N_TESSERE)</f>
        <v>65.183741018794365</v>
      </c>
      <c r="T5100" s="3">
        <f>+MAX(CEILING(Tabella2026[[#This Row],[preDEF1]],1),1)</f>
        <v>66</v>
      </c>
      <c r="U5100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5100" s="21">
        <f>+Tabella2026[[#This Row],[DEF - n. card]]*(PLAFOND/N_TESSERE)</f>
        <v>33000</v>
      </c>
      <c r="W5100" s="18"/>
    </row>
    <row r="5101" spans="2:23" x14ac:dyDescent="0.25">
      <c r="B5101" s="1" t="s">
        <v>10336</v>
      </c>
      <c r="C5101" s="2">
        <v>17193</v>
      </c>
      <c r="D5101" s="1" t="s">
        <v>10337</v>
      </c>
      <c r="E5101" s="1" t="s">
        <v>12</v>
      </c>
      <c r="F5101" s="1" t="s">
        <v>50</v>
      </c>
      <c r="G5101" s="1" t="s">
        <v>4778</v>
      </c>
      <c r="H5101" s="1" t="s">
        <v>15835</v>
      </c>
      <c r="I5101" s="5">
        <v>1435</v>
      </c>
      <c r="J5101" s="5">
        <v>27260004</v>
      </c>
      <c r="K5101" s="3">
        <f>+Tabella2026[[#This Row],[POP_2024]]/SUM(Tabella2026[POP_2024])</f>
        <v>2.4345362532476883E-5</v>
      </c>
      <c r="L5101" s="3">
        <f>+Tabella2026[[#This Row],[INCIDENZA POPOLAZIONE]]*(PLAFOND/2)</f>
        <v>7167.2564705392952</v>
      </c>
      <c r="M5101" s="3">
        <f>+IFERROR(Tabella2026[[#This Row],[reddito_2024]]/Tabella2026[[#This Row],[POP_2024]],"")</f>
        <v>18996.518466898953</v>
      </c>
      <c r="N5101" s="3">
        <f>+IF(Tabella2026[[#This Row],[REDDITO COMPLESSIVO PROCAPITE]]&lt;media_aggr_reddito_pc,(media_aggr_reddito_pc-Tabella2026[[#This Row],[REDDITO COMPLESSIVO PROCAPITE]]),0)</f>
        <v>0</v>
      </c>
      <c r="O5101" s="3">
        <f>+Tabella2026[[#This Row],[DIFFERENZA REDDITO INFERIORE ALLA MEDIA DALLA MEDIA]]*Tabella2026[[#This Row],[POP_2024]]</f>
        <v>0</v>
      </c>
      <c r="P5101" s="3">
        <f>+Tabella2026[[#This Row],[POPOLAZIONE PER DIFFERENZA ]]/SUM(Tabella2026[[POPOLAZIONE PER DIFFERENZA ]])</f>
        <v>0</v>
      </c>
      <c r="Q5101" s="3">
        <f>+Tabella2026[[#This Row],[INCIDENZA POPOLAZIONE PER DIFFERENZA]]*(PLAFOND-SUM(Tabella2026[CONTRIBUTO SULLA BASE DELLA POPOLAZIONE]))</f>
        <v>0</v>
      </c>
      <c r="R5101" s="3">
        <f>+Tabella2026[[#This Row],[CONTRIBUTO SULLA BASE DELLA POPOLAZIONE]]+Tabella2026[[#This Row],[CONTRIBUTO SULLA BASE DEL REDDITO]]</f>
        <v>7167.2564705392952</v>
      </c>
      <c r="S5101" s="3">
        <f>+Tabella2026[[#This Row],[CONTRIBUTO TOTALE]]/(PLAFOND/N_TESSERE)</f>
        <v>14.334512941078589</v>
      </c>
      <c r="T5101" s="3">
        <f>+MAX(CEILING(Tabella2026[[#This Row],[preDEF1]],1),1)</f>
        <v>15</v>
      </c>
      <c r="U5101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01" s="21">
        <f>+Tabella2026[[#This Row],[DEF - n. card]]*(PLAFOND/N_TESSERE)</f>
        <v>7500</v>
      </c>
      <c r="W5101" s="18"/>
    </row>
    <row r="5102" spans="2:23" x14ac:dyDescent="0.25">
      <c r="B5102" s="1" t="s">
        <v>10264</v>
      </c>
      <c r="C5102" s="2">
        <v>3060</v>
      </c>
      <c r="D5102" s="1" t="s">
        <v>10265</v>
      </c>
      <c r="E5102" s="1" t="s">
        <v>18</v>
      </c>
      <c r="F5102" s="1" t="s">
        <v>114</v>
      </c>
      <c r="G5102" s="1" t="s">
        <v>4778</v>
      </c>
      <c r="H5102" s="1" t="s">
        <v>15835</v>
      </c>
      <c r="I5102" s="5">
        <v>1434</v>
      </c>
      <c r="J5102" s="5">
        <v>24118654</v>
      </c>
      <c r="K5102" s="3">
        <f>+Tabella2026[[#This Row],[POP_2024]]/SUM(Tabella2026[POP_2024])</f>
        <v>2.4328397123046587E-5</v>
      </c>
      <c r="L5102" s="3">
        <f>+Tabella2026[[#This Row],[INCIDENZA POPOLAZIONE]]*(PLAFOND/2)</f>
        <v>7162.2618667270726</v>
      </c>
      <c r="M5102" s="3">
        <f>+IFERROR(Tabella2026[[#This Row],[reddito_2024]]/Tabella2026[[#This Row],[POP_2024]],"")</f>
        <v>16819.145048814506</v>
      </c>
      <c r="N5102" s="3">
        <f>+IF(Tabella2026[[#This Row],[REDDITO COMPLESSIVO PROCAPITE]]&lt;media_aggr_reddito_pc,(media_aggr_reddito_pc-Tabella2026[[#This Row],[REDDITO COMPLESSIVO PROCAPITE]]),0)</f>
        <v>1005.9210137942355</v>
      </c>
      <c r="O5102" s="3">
        <f>+Tabella2026[[#This Row],[DIFFERENZA REDDITO INFERIORE ALLA MEDIA DALLA MEDIA]]*Tabella2026[[#This Row],[POP_2024]]</f>
        <v>1442490.7337809338</v>
      </c>
      <c r="P5102" s="3">
        <f>+Tabella2026[[#This Row],[POPOLAZIONE PER DIFFERENZA ]]/SUM(Tabella2026[[POPOLAZIONE PER DIFFERENZA ]])</f>
        <v>1.2797519661246278E-5</v>
      </c>
      <c r="Q5102" s="3">
        <f>+Tabella2026[[#This Row],[INCIDENZA POPOLAZIONE PER DIFFERENZA]]*(PLAFOND-SUM(Tabella2026[CONTRIBUTO SULLA BASE DELLA POPOLAZIONE]))</f>
        <v>3767.5801901311738</v>
      </c>
      <c r="R5102" s="3">
        <f>+Tabella2026[[#This Row],[CONTRIBUTO SULLA BASE DELLA POPOLAZIONE]]+Tabella2026[[#This Row],[CONTRIBUTO SULLA BASE DEL REDDITO]]</f>
        <v>10929.842056858246</v>
      </c>
      <c r="S5102" s="3">
        <f>+Tabella2026[[#This Row],[CONTRIBUTO TOTALE]]/(PLAFOND/N_TESSERE)</f>
        <v>21.859684113716494</v>
      </c>
      <c r="T5102" s="3">
        <f>+MAX(CEILING(Tabella2026[[#This Row],[preDEF1]],1),1)</f>
        <v>22</v>
      </c>
      <c r="U5102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5102" s="21">
        <f>+Tabella2026[[#This Row],[DEF - n. card]]*(PLAFOND/N_TESSERE)</f>
        <v>11000</v>
      </c>
      <c r="W5102" s="18"/>
    </row>
    <row r="5103" spans="2:23" x14ac:dyDescent="0.25">
      <c r="B5103" s="1" t="s">
        <v>10060</v>
      </c>
      <c r="C5103" s="2">
        <v>6142</v>
      </c>
      <c r="D5103" s="1" t="s">
        <v>10061</v>
      </c>
      <c r="E5103" s="1" t="s">
        <v>18</v>
      </c>
      <c r="F5103" s="1" t="s">
        <v>138</v>
      </c>
      <c r="G5103" s="1" t="s">
        <v>4778</v>
      </c>
      <c r="H5103" s="1" t="s">
        <v>15835</v>
      </c>
      <c r="I5103" s="5">
        <v>1434</v>
      </c>
      <c r="J5103" s="5">
        <v>30195891</v>
      </c>
      <c r="K5103" s="3">
        <f>+Tabella2026[[#This Row],[POP_2024]]/SUM(Tabella2026[POP_2024])</f>
        <v>2.4328397123046587E-5</v>
      </c>
      <c r="L5103" s="3">
        <f>+Tabella2026[[#This Row],[INCIDENZA POPOLAZIONE]]*(PLAFOND/2)</f>
        <v>7162.2618667270726</v>
      </c>
      <c r="M5103" s="3">
        <f>+IFERROR(Tabella2026[[#This Row],[reddito_2024]]/Tabella2026[[#This Row],[POP_2024]],"")</f>
        <v>21057.106694560669</v>
      </c>
      <c r="N5103" s="3">
        <f>+IF(Tabella2026[[#This Row],[REDDITO COMPLESSIVO PROCAPITE]]&lt;media_aggr_reddito_pc,(media_aggr_reddito_pc-Tabella2026[[#This Row],[REDDITO COMPLESSIVO PROCAPITE]]),0)</f>
        <v>0</v>
      </c>
      <c r="O5103" s="3">
        <f>+Tabella2026[[#This Row],[DIFFERENZA REDDITO INFERIORE ALLA MEDIA DALLA MEDIA]]*Tabella2026[[#This Row],[POP_2024]]</f>
        <v>0</v>
      </c>
      <c r="P5103" s="3">
        <f>+Tabella2026[[#This Row],[POPOLAZIONE PER DIFFERENZA ]]/SUM(Tabella2026[[POPOLAZIONE PER DIFFERENZA ]])</f>
        <v>0</v>
      </c>
      <c r="Q5103" s="3">
        <f>+Tabella2026[[#This Row],[INCIDENZA POPOLAZIONE PER DIFFERENZA]]*(PLAFOND-SUM(Tabella2026[CONTRIBUTO SULLA BASE DELLA POPOLAZIONE]))</f>
        <v>0</v>
      </c>
      <c r="R5103" s="3">
        <f>+Tabella2026[[#This Row],[CONTRIBUTO SULLA BASE DELLA POPOLAZIONE]]+Tabella2026[[#This Row],[CONTRIBUTO SULLA BASE DEL REDDITO]]</f>
        <v>7162.2618667270726</v>
      </c>
      <c r="S5103" s="3">
        <f>+Tabella2026[[#This Row],[CONTRIBUTO TOTALE]]/(PLAFOND/N_TESSERE)</f>
        <v>14.324523733454145</v>
      </c>
      <c r="T5103" s="3">
        <f>+MAX(CEILING(Tabella2026[[#This Row],[preDEF1]],1),1)</f>
        <v>15</v>
      </c>
      <c r="U5103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03" s="21">
        <f>+Tabella2026[[#This Row],[DEF - n. card]]*(PLAFOND/N_TESSERE)</f>
        <v>7500</v>
      </c>
      <c r="W5103" s="18"/>
    </row>
    <row r="5104" spans="2:23" x14ac:dyDescent="0.25">
      <c r="B5104" s="1" t="s">
        <v>10132</v>
      </c>
      <c r="C5104" s="2">
        <v>96042</v>
      </c>
      <c r="D5104" s="1" t="s">
        <v>10133</v>
      </c>
      <c r="E5104" s="1" t="s">
        <v>18</v>
      </c>
      <c r="F5104" s="1" t="s">
        <v>403</v>
      </c>
      <c r="G5104" s="1" t="s">
        <v>4778</v>
      </c>
      <c r="H5104" s="1" t="s">
        <v>15835</v>
      </c>
      <c r="I5104" s="5">
        <v>1432</v>
      </c>
      <c r="J5104" s="5">
        <v>27100929</v>
      </c>
      <c r="K5104" s="3">
        <f>+Tabella2026[[#This Row],[POP_2024]]/SUM(Tabella2026[POP_2024])</f>
        <v>2.429446630418599E-5</v>
      </c>
      <c r="L5104" s="3">
        <f>+Tabella2026[[#This Row],[INCIDENZA POPOLAZIONE]]*(PLAFOND/2)</f>
        <v>7152.2726591026276</v>
      </c>
      <c r="M5104" s="3">
        <f>+IFERROR(Tabella2026[[#This Row],[reddito_2024]]/Tabella2026[[#This Row],[POP_2024]],"")</f>
        <v>18925.229748603353</v>
      </c>
      <c r="N5104" s="3">
        <f>+IF(Tabella2026[[#This Row],[REDDITO COMPLESSIVO PROCAPITE]]&lt;media_aggr_reddito_pc,(media_aggr_reddito_pc-Tabella2026[[#This Row],[REDDITO COMPLESSIVO PROCAPITE]]),0)</f>
        <v>0</v>
      </c>
      <c r="O5104" s="3">
        <f>+Tabella2026[[#This Row],[DIFFERENZA REDDITO INFERIORE ALLA MEDIA DALLA MEDIA]]*Tabella2026[[#This Row],[POP_2024]]</f>
        <v>0</v>
      </c>
      <c r="P5104" s="3">
        <f>+Tabella2026[[#This Row],[POPOLAZIONE PER DIFFERENZA ]]/SUM(Tabella2026[[POPOLAZIONE PER DIFFERENZA ]])</f>
        <v>0</v>
      </c>
      <c r="Q5104" s="3">
        <f>+Tabella2026[[#This Row],[INCIDENZA POPOLAZIONE PER DIFFERENZA]]*(PLAFOND-SUM(Tabella2026[CONTRIBUTO SULLA BASE DELLA POPOLAZIONE]))</f>
        <v>0</v>
      </c>
      <c r="R5104" s="3">
        <f>+Tabella2026[[#This Row],[CONTRIBUTO SULLA BASE DELLA POPOLAZIONE]]+Tabella2026[[#This Row],[CONTRIBUTO SULLA BASE DEL REDDITO]]</f>
        <v>7152.2726591026276</v>
      </c>
      <c r="S5104" s="3">
        <f>+Tabella2026[[#This Row],[CONTRIBUTO TOTALE]]/(PLAFOND/N_TESSERE)</f>
        <v>14.304545318205255</v>
      </c>
      <c r="T5104" s="3">
        <f>+MAX(CEILING(Tabella2026[[#This Row],[preDEF1]],1),1)</f>
        <v>15</v>
      </c>
      <c r="U5104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04" s="21">
        <f>+Tabella2026[[#This Row],[DEF - n. card]]*(PLAFOND/N_TESSERE)</f>
        <v>7500</v>
      </c>
      <c r="W5104" s="18"/>
    </row>
    <row r="5105" spans="2:23" x14ac:dyDescent="0.25">
      <c r="B5105" s="1" t="s">
        <v>10158</v>
      </c>
      <c r="C5105" s="2">
        <v>1262</v>
      </c>
      <c r="D5105" s="1" t="s">
        <v>10159</v>
      </c>
      <c r="E5105" s="1" t="s">
        <v>18</v>
      </c>
      <c r="F5105" s="1" t="s">
        <v>17</v>
      </c>
      <c r="G5105" s="1" t="s">
        <v>4778</v>
      </c>
      <c r="H5105" s="1" t="s">
        <v>15835</v>
      </c>
      <c r="I5105" s="5">
        <v>1432</v>
      </c>
      <c r="J5105" s="5">
        <v>28936696</v>
      </c>
      <c r="K5105" s="3">
        <f>+Tabella2026[[#This Row],[POP_2024]]/SUM(Tabella2026[POP_2024])</f>
        <v>2.429446630418599E-5</v>
      </c>
      <c r="L5105" s="3">
        <f>+Tabella2026[[#This Row],[INCIDENZA POPOLAZIONE]]*(PLAFOND/2)</f>
        <v>7152.2726591026276</v>
      </c>
      <c r="M5105" s="3">
        <f>+IFERROR(Tabella2026[[#This Row],[reddito_2024]]/Tabella2026[[#This Row],[POP_2024]],"")</f>
        <v>20207.189944134079</v>
      </c>
      <c r="N5105" s="3">
        <f>+IF(Tabella2026[[#This Row],[REDDITO COMPLESSIVO PROCAPITE]]&lt;media_aggr_reddito_pc,(media_aggr_reddito_pc-Tabella2026[[#This Row],[REDDITO COMPLESSIVO PROCAPITE]]),0)</f>
        <v>0</v>
      </c>
      <c r="O5105" s="3">
        <f>+Tabella2026[[#This Row],[DIFFERENZA REDDITO INFERIORE ALLA MEDIA DALLA MEDIA]]*Tabella2026[[#This Row],[POP_2024]]</f>
        <v>0</v>
      </c>
      <c r="P5105" s="3">
        <f>+Tabella2026[[#This Row],[POPOLAZIONE PER DIFFERENZA ]]/SUM(Tabella2026[[POPOLAZIONE PER DIFFERENZA ]])</f>
        <v>0</v>
      </c>
      <c r="Q5105" s="3">
        <f>+Tabella2026[[#This Row],[INCIDENZA POPOLAZIONE PER DIFFERENZA]]*(PLAFOND-SUM(Tabella2026[CONTRIBUTO SULLA BASE DELLA POPOLAZIONE]))</f>
        <v>0</v>
      </c>
      <c r="R5105" s="3">
        <f>+Tabella2026[[#This Row],[CONTRIBUTO SULLA BASE DELLA POPOLAZIONE]]+Tabella2026[[#This Row],[CONTRIBUTO SULLA BASE DEL REDDITO]]</f>
        <v>7152.2726591026276</v>
      </c>
      <c r="S5105" s="3">
        <f>+Tabella2026[[#This Row],[CONTRIBUTO TOTALE]]/(PLAFOND/N_TESSERE)</f>
        <v>14.304545318205255</v>
      </c>
      <c r="T5105" s="3">
        <f>+MAX(CEILING(Tabella2026[[#This Row],[preDEF1]],1),1)</f>
        <v>15</v>
      </c>
      <c r="U5105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05" s="21">
        <f>+Tabella2026[[#This Row],[DEF - n. card]]*(PLAFOND/N_TESSERE)</f>
        <v>7500</v>
      </c>
      <c r="W5105" s="18"/>
    </row>
    <row r="5106" spans="2:23" x14ac:dyDescent="0.25">
      <c r="B5106" s="1" t="s">
        <v>10242</v>
      </c>
      <c r="C5106" s="2">
        <v>16243</v>
      </c>
      <c r="D5106" s="1" t="s">
        <v>10243</v>
      </c>
      <c r="E5106" s="1" t="s">
        <v>12</v>
      </c>
      <c r="F5106" s="1" t="s">
        <v>93</v>
      </c>
      <c r="G5106" s="1" t="s">
        <v>4778</v>
      </c>
      <c r="H5106" s="1" t="s">
        <v>15835</v>
      </c>
      <c r="I5106" s="5">
        <v>1432</v>
      </c>
      <c r="J5106" s="5">
        <v>28159520</v>
      </c>
      <c r="K5106" s="3">
        <f>+Tabella2026[[#This Row],[POP_2024]]/SUM(Tabella2026[POP_2024])</f>
        <v>2.429446630418599E-5</v>
      </c>
      <c r="L5106" s="3">
        <f>+Tabella2026[[#This Row],[INCIDENZA POPOLAZIONE]]*(PLAFOND/2)</f>
        <v>7152.2726591026276</v>
      </c>
      <c r="M5106" s="3">
        <f>+IFERROR(Tabella2026[[#This Row],[reddito_2024]]/Tabella2026[[#This Row],[POP_2024]],"")</f>
        <v>19664.469273743016</v>
      </c>
      <c r="N5106" s="3">
        <f>+IF(Tabella2026[[#This Row],[REDDITO COMPLESSIVO PROCAPITE]]&lt;media_aggr_reddito_pc,(media_aggr_reddito_pc-Tabella2026[[#This Row],[REDDITO COMPLESSIVO PROCAPITE]]),0)</f>
        <v>0</v>
      </c>
      <c r="O5106" s="3">
        <f>+Tabella2026[[#This Row],[DIFFERENZA REDDITO INFERIORE ALLA MEDIA DALLA MEDIA]]*Tabella2026[[#This Row],[POP_2024]]</f>
        <v>0</v>
      </c>
      <c r="P5106" s="3">
        <f>+Tabella2026[[#This Row],[POPOLAZIONE PER DIFFERENZA ]]/SUM(Tabella2026[[POPOLAZIONE PER DIFFERENZA ]])</f>
        <v>0</v>
      </c>
      <c r="Q5106" s="3">
        <f>+Tabella2026[[#This Row],[INCIDENZA POPOLAZIONE PER DIFFERENZA]]*(PLAFOND-SUM(Tabella2026[CONTRIBUTO SULLA BASE DELLA POPOLAZIONE]))</f>
        <v>0</v>
      </c>
      <c r="R5106" s="3">
        <f>+Tabella2026[[#This Row],[CONTRIBUTO SULLA BASE DELLA POPOLAZIONE]]+Tabella2026[[#This Row],[CONTRIBUTO SULLA BASE DEL REDDITO]]</f>
        <v>7152.2726591026276</v>
      </c>
      <c r="S5106" s="3">
        <f>+Tabella2026[[#This Row],[CONTRIBUTO TOTALE]]/(PLAFOND/N_TESSERE)</f>
        <v>14.304545318205255</v>
      </c>
      <c r="T5106" s="3">
        <f>+MAX(CEILING(Tabella2026[[#This Row],[preDEF1]],1),1)</f>
        <v>15</v>
      </c>
      <c r="U5106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06" s="21">
        <f>+Tabella2026[[#This Row],[DEF - n. card]]*(PLAFOND/N_TESSERE)</f>
        <v>7500</v>
      </c>
      <c r="W5106" s="18"/>
    </row>
    <row r="5107" spans="2:23" x14ac:dyDescent="0.25">
      <c r="B5107" s="1" t="s">
        <v>10228</v>
      </c>
      <c r="C5107" s="2">
        <v>16109</v>
      </c>
      <c r="D5107" s="1" t="s">
        <v>10229</v>
      </c>
      <c r="E5107" s="1" t="s">
        <v>12</v>
      </c>
      <c r="F5107" s="1" t="s">
        <v>93</v>
      </c>
      <c r="G5107" s="1" t="s">
        <v>4778</v>
      </c>
      <c r="H5107" s="1" t="s">
        <v>15835</v>
      </c>
      <c r="I5107" s="5">
        <v>1429</v>
      </c>
      <c r="J5107" s="5">
        <v>27057867</v>
      </c>
      <c r="K5107" s="3">
        <f>+Tabella2026[[#This Row],[POP_2024]]/SUM(Tabella2026[POP_2024])</f>
        <v>2.4243570075895098E-5</v>
      </c>
      <c r="L5107" s="3">
        <f>+Tabella2026[[#This Row],[INCIDENZA POPOLAZIONE]]*(PLAFOND/2)</f>
        <v>7137.28884766596</v>
      </c>
      <c r="M5107" s="3">
        <f>+IFERROR(Tabella2026[[#This Row],[reddito_2024]]/Tabella2026[[#This Row],[POP_2024]],"")</f>
        <v>18934.826452064382</v>
      </c>
      <c r="N5107" s="3">
        <f>+IF(Tabella2026[[#This Row],[REDDITO COMPLESSIVO PROCAPITE]]&lt;media_aggr_reddito_pc,(media_aggr_reddito_pc-Tabella2026[[#This Row],[REDDITO COMPLESSIVO PROCAPITE]]),0)</f>
        <v>0</v>
      </c>
      <c r="O5107" s="3">
        <f>+Tabella2026[[#This Row],[DIFFERENZA REDDITO INFERIORE ALLA MEDIA DALLA MEDIA]]*Tabella2026[[#This Row],[POP_2024]]</f>
        <v>0</v>
      </c>
      <c r="P5107" s="3">
        <f>+Tabella2026[[#This Row],[POPOLAZIONE PER DIFFERENZA ]]/SUM(Tabella2026[[POPOLAZIONE PER DIFFERENZA ]])</f>
        <v>0</v>
      </c>
      <c r="Q5107" s="3">
        <f>+Tabella2026[[#This Row],[INCIDENZA POPOLAZIONE PER DIFFERENZA]]*(PLAFOND-SUM(Tabella2026[CONTRIBUTO SULLA BASE DELLA POPOLAZIONE]))</f>
        <v>0</v>
      </c>
      <c r="R5107" s="3">
        <f>+Tabella2026[[#This Row],[CONTRIBUTO SULLA BASE DELLA POPOLAZIONE]]+Tabella2026[[#This Row],[CONTRIBUTO SULLA BASE DEL REDDITO]]</f>
        <v>7137.28884766596</v>
      </c>
      <c r="S5107" s="3">
        <f>+Tabella2026[[#This Row],[CONTRIBUTO TOTALE]]/(PLAFOND/N_TESSERE)</f>
        <v>14.274577695331921</v>
      </c>
      <c r="T5107" s="3">
        <f>+MAX(CEILING(Tabella2026[[#This Row],[preDEF1]],1),1)</f>
        <v>15</v>
      </c>
      <c r="U5107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07" s="21">
        <f>+Tabella2026[[#This Row],[DEF - n. card]]*(PLAFOND/N_TESSERE)</f>
        <v>7500</v>
      </c>
      <c r="W5107" s="18"/>
    </row>
    <row r="5108" spans="2:23" x14ac:dyDescent="0.25">
      <c r="B5108" s="1" t="s">
        <v>10160</v>
      </c>
      <c r="C5108" s="2">
        <v>64108</v>
      </c>
      <c r="D5108" s="1" t="s">
        <v>10161</v>
      </c>
      <c r="E5108" s="1" t="s">
        <v>15</v>
      </c>
      <c r="F5108" s="1" t="s">
        <v>290</v>
      </c>
      <c r="G5108" s="1" t="s">
        <v>4778</v>
      </c>
      <c r="H5108" s="1" t="s">
        <v>15836</v>
      </c>
      <c r="I5108" s="5">
        <v>1429</v>
      </c>
      <c r="J5108" s="5">
        <v>15110338</v>
      </c>
      <c r="K5108" s="3">
        <f>+Tabella2026[[#This Row],[POP_2024]]/SUM(Tabella2026[POP_2024])</f>
        <v>2.4243570075895098E-5</v>
      </c>
      <c r="L5108" s="3">
        <f>+Tabella2026[[#This Row],[INCIDENZA POPOLAZIONE]]*(PLAFOND/2)</f>
        <v>7137.28884766596</v>
      </c>
      <c r="M5108" s="3">
        <f>+IFERROR(Tabella2026[[#This Row],[reddito_2024]]/Tabella2026[[#This Row],[POP_2024]],"")</f>
        <v>10574.064380685793</v>
      </c>
      <c r="N5108" s="3">
        <f>+IF(Tabella2026[[#This Row],[REDDITO COMPLESSIVO PROCAPITE]]&lt;media_aggr_reddito_pc,(media_aggr_reddito_pc-Tabella2026[[#This Row],[REDDITO COMPLESSIVO PROCAPITE]]),0)</f>
        <v>7251.0016819229477</v>
      </c>
      <c r="O5108" s="3">
        <f>+Tabella2026[[#This Row],[DIFFERENZA REDDITO INFERIORE ALLA MEDIA DALLA MEDIA]]*Tabella2026[[#This Row],[POP_2024]]</f>
        <v>10361681.403467892</v>
      </c>
      <c r="P5108" s="3">
        <f>+Tabella2026[[#This Row],[POPOLAZIONE PER DIFFERENZA ]]/SUM(Tabella2026[[POPOLAZIONE PER DIFFERENZA ]])</f>
        <v>9.1926983223580543E-5</v>
      </c>
      <c r="Q5108" s="3">
        <f>+Tabella2026[[#This Row],[INCIDENZA POPOLAZIONE PER DIFFERENZA]]*(PLAFOND-SUM(Tabella2026[CONTRIBUTO SULLA BASE DELLA POPOLAZIONE]))</f>
        <v>27063.234915784804</v>
      </c>
      <c r="R5108" s="3">
        <f>+Tabella2026[[#This Row],[CONTRIBUTO SULLA BASE DELLA POPOLAZIONE]]+Tabella2026[[#This Row],[CONTRIBUTO SULLA BASE DEL REDDITO]]</f>
        <v>34200.523763450765</v>
      </c>
      <c r="S5108" s="3">
        <f>+Tabella2026[[#This Row],[CONTRIBUTO TOTALE]]/(PLAFOND/N_TESSERE)</f>
        <v>68.401047526901536</v>
      </c>
      <c r="T5108" s="3">
        <f>+MAX(CEILING(Tabella2026[[#This Row],[preDEF1]],1),1)</f>
        <v>69</v>
      </c>
      <c r="U5108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5108" s="21">
        <f>+Tabella2026[[#This Row],[DEF - n. card]]*(PLAFOND/N_TESSERE)</f>
        <v>34500</v>
      </c>
      <c r="W5108" s="18"/>
    </row>
    <row r="5109" spans="2:23" x14ac:dyDescent="0.25">
      <c r="B5109" s="1" t="s">
        <v>10288</v>
      </c>
      <c r="C5109" s="2">
        <v>16025</v>
      </c>
      <c r="D5109" s="1" t="s">
        <v>10289</v>
      </c>
      <c r="E5109" s="1" t="s">
        <v>12</v>
      </c>
      <c r="F5109" s="1" t="s">
        <v>93</v>
      </c>
      <c r="G5109" s="1" t="s">
        <v>4778</v>
      </c>
      <c r="H5109" s="1" t="s">
        <v>15835</v>
      </c>
      <c r="I5109" s="5">
        <v>1428</v>
      </c>
      <c r="J5109" s="5">
        <v>22096585</v>
      </c>
      <c r="K5109" s="3">
        <f>+Tabella2026[[#This Row],[POP_2024]]/SUM(Tabella2026[POP_2024])</f>
        <v>2.4226604666464802E-5</v>
      </c>
      <c r="L5109" s="3">
        <f>+Tabella2026[[#This Row],[INCIDENZA POPOLAZIONE]]*(PLAFOND/2)</f>
        <v>7132.2942438537375</v>
      </c>
      <c r="M5109" s="3">
        <f>+IFERROR(Tabella2026[[#This Row],[reddito_2024]]/Tabella2026[[#This Row],[POP_2024]],"")</f>
        <v>15473.799019607843</v>
      </c>
      <c r="N5109" s="3">
        <f>+IF(Tabella2026[[#This Row],[REDDITO COMPLESSIVO PROCAPITE]]&lt;media_aggr_reddito_pc,(media_aggr_reddito_pc-Tabella2026[[#This Row],[REDDITO COMPLESSIVO PROCAPITE]]),0)</f>
        <v>2351.2670430008984</v>
      </c>
      <c r="O5109" s="3">
        <f>+Tabella2026[[#This Row],[DIFFERENZA REDDITO INFERIORE ALLA MEDIA DALLA MEDIA]]*Tabella2026[[#This Row],[POP_2024]]</f>
        <v>3357609.337405283</v>
      </c>
      <c r="P5109" s="3">
        <f>+Tabella2026[[#This Row],[POPOLAZIONE PER DIFFERENZA ]]/SUM(Tabella2026[[POPOLAZIONE PER DIFFERENZA ]])</f>
        <v>2.9788109208577952E-5</v>
      </c>
      <c r="Q5109" s="3">
        <f>+Tabella2026[[#This Row],[INCIDENZA POPOLAZIONE PER DIFFERENZA]]*(PLAFOND-SUM(Tabella2026[CONTRIBUTO SULLA BASE DELLA POPOLAZIONE]))</f>
        <v>8769.5970099234783</v>
      </c>
      <c r="R5109" s="3">
        <f>+Tabella2026[[#This Row],[CONTRIBUTO SULLA BASE DELLA POPOLAZIONE]]+Tabella2026[[#This Row],[CONTRIBUTO SULLA BASE DEL REDDITO]]</f>
        <v>15901.891253777216</v>
      </c>
      <c r="S5109" s="3">
        <f>+Tabella2026[[#This Row],[CONTRIBUTO TOTALE]]/(PLAFOND/N_TESSERE)</f>
        <v>31.80378250755443</v>
      </c>
      <c r="T5109" s="3">
        <f>+MAX(CEILING(Tabella2026[[#This Row],[preDEF1]],1),1)</f>
        <v>32</v>
      </c>
      <c r="U5109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5109" s="21">
        <f>+Tabella2026[[#This Row],[DEF - n. card]]*(PLAFOND/N_TESSERE)</f>
        <v>16000</v>
      </c>
      <c r="W5109" s="18"/>
    </row>
    <row r="5110" spans="2:23" x14ac:dyDescent="0.25">
      <c r="B5110" s="1" t="s">
        <v>10190</v>
      </c>
      <c r="C5110" s="2">
        <v>1170</v>
      </c>
      <c r="D5110" s="1" t="s">
        <v>10191</v>
      </c>
      <c r="E5110" s="1" t="s">
        <v>18</v>
      </c>
      <c r="F5110" s="1" t="s">
        <v>17</v>
      </c>
      <c r="G5110" s="1" t="s">
        <v>4778</v>
      </c>
      <c r="H5110" s="1" t="s">
        <v>15835</v>
      </c>
      <c r="I5110" s="5">
        <v>1428</v>
      </c>
      <c r="J5110" s="5">
        <v>29155113</v>
      </c>
      <c r="K5110" s="3">
        <f>+Tabella2026[[#This Row],[POP_2024]]/SUM(Tabella2026[POP_2024])</f>
        <v>2.4226604666464802E-5</v>
      </c>
      <c r="L5110" s="3">
        <f>+Tabella2026[[#This Row],[INCIDENZA POPOLAZIONE]]*(PLAFOND/2)</f>
        <v>7132.2942438537375</v>
      </c>
      <c r="M5110" s="3">
        <f>+IFERROR(Tabella2026[[#This Row],[reddito_2024]]/Tabella2026[[#This Row],[POP_2024]],"")</f>
        <v>20416.745798319327</v>
      </c>
      <c r="N5110" s="3">
        <f>+IF(Tabella2026[[#This Row],[REDDITO COMPLESSIVO PROCAPITE]]&lt;media_aggr_reddito_pc,(media_aggr_reddito_pc-Tabella2026[[#This Row],[REDDITO COMPLESSIVO PROCAPITE]]),0)</f>
        <v>0</v>
      </c>
      <c r="O5110" s="3">
        <f>+Tabella2026[[#This Row],[DIFFERENZA REDDITO INFERIORE ALLA MEDIA DALLA MEDIA]]*Tabella2026[[#This Row],[POP_2024]]</f>
        <v>0</v>
      </c>
      <c r="P5110" s="3">
        <f>+Tabella2026[[#This Row],[POPOLAZIONE PER DIFFERENZA ]]/SUM(Tabella2026[[POPOLAZIONE PER DIFFERENZA ]])</f>
        <v>0</v>
      </c>
      <c r="Q5110" s="3">
        <f>+Tabella2026[[#This Row],[INCIDENZA POPOLAZIONE PER DIFFERENZA]]*(PLAFOND-SUM(Tabella2026[CONTRIBUTO SULLA BASE DELLA POPOLAZIONE]))</f>
        <v>0</v>
      </c>
      <c r="R5110" s="3">
        <f>+Tabella2026[[#This Row],[CONTRIBUTO SULLA BASE DELLA POPOLAZIONE]]+Tabella2026[[#This Row],[CONTRIBUTO SULLA BASE DEL REDDITO]]</f>
        <v>7132.2942438537375</v>
      </c>
      <c r="S5110" s="3">
        <f>+Tabella2026[[#This Row],[CONTRIBUTO TOTALE]]/(PLAFOND/N_TESSERE)</f>
        <v>14.264588487707474</v>
      </c>
      <c r="T5110" s="3">
        <f>+MAX(CEILING(Tabella2026[[#This Row],[preDEF1]],1),1)</f>
        <v>15</v>
      </c>
      <c r="U511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10" s="21">
        <f>+Tabella2026[[#This Row],[DEF - n. card]]*(PLAFOND/N_TESSERE)</f>
        <v>7500</v>
      </c>
      <c r="W5110" s="18"/>
    </row>
    <row r="5111" spans="2:23" x14ac:dyDescent="0.25">
      <c r="B5111" s="1" t="s">
        <v>10260</v>
      </c>
      <c r="C5111" s="2">
        <v>41022</v>
      </c>
      <c r="D5111" s="1" t="s">
        <v>10261</v>
      </c>
      <c r="E5111" s="1" t="s">
        <v>117</v>
      </c>
      <c r="F5111" s="1" t="s">
        <v>130</v>
      </c>
      <c r="G5111" s="1" t="s">
        <v>4778</v>
      </c>
      <c r="H5111" s="1" t="s">
        <v>15834</v>
      </c>
      <c r="I5111" s="5">
        <v>1427</v>
      </c>
      <c r="J5111" s="5">
        <v>24673780</v>
      </c>
      <c r="K5111" s="3">
        <f>+Tabella2026[[#This Row],[POP_2024]]/SUM(Tabella2026[POP_2024])</f>
        <v>2.4209639257034502E-5</v>
      </c>
      <c r="L5111" s="3">
        <f>+Tabella2026[[#This Row],[INCIDENZA POPOLAZIONE]]*(PLAFOND/2)</f>
        <v>7127.299640041515</v>
      </c>
      <c r="M5111" s="3">
        <f>+IFERROR(Tabella2026[[#This Row],[reddito_2024]]/Tabella2026[[#This Row],[POP_2024]],"")</f>
        <v>17290.665732305537</v>
      </c>
      <c r="N5111" s="3">
        <f>+IF(Tabella2026[[#This Row],[REDDITO COMPLESSIVO PROCAPITE]]&lt;media_aggr_reddito_pc,(media_aggr_reddito_pc-Tabella2026[[#This Row],[REDDITO COMPLESSIVO PROCAPITE]]),0)</f>
        <v>534.4003303032041</v>
      </c>
      <c r="O5111" s="3">
        <f>+Tabella2026[[#This Row],[DIFFERENZA REDDITO INFERIORE ALLA MEDIA DALLA MEDIA]]*Tabella2026[[#This Row],[POP_2024]]</f>
        <v>762589.27134267229</v>
      </c>
      <c r="P5111" s="3">
        <f>+Tabella2026[[#This Row],[POPOLAZIONE PER DIFFERENZA ]]/SUM(Tabella2026[[POPOLAZIONE PER DIFFERENZA ]])</f>
        <v>6.7655555525706603E-6</v>
      </c>
      <c r="Q5111" s="3">
        <f>+Tabella2026[[#This Row],[INCIDENZA POPOLAZIONE PER DIFFERENZA]]*(PLAFOND-SUM(Tabella2026[CONTRIBUTO SULLA BASE DELLA POPOLAZIONE]))</f>
        <v>1991.7744805101461</v>
      </c>
      <c r="R5111" s="3">
        <f>+Tabella2026[[#This Row],[CONTRIBUTO SULLA BASE DELLA POPOLAZIONE]]+Tabella2026[[#This Row],[CONTRIBUTO SULLA BASE DEL REDDITO]]</f>
        <v>9119.0741205516606</v>
      </c>
      <c r="S5111" s="3">
        <f>+Tabella2026[[#This Row],[CONTRIBUTO TOTALE]]/(PLAFOND/N_TESSERE)</f>
        <v>18.238148241103321</v>
      </c>
      <c r="T5111" s="3">
        <f>+MAX(CEILING(Tabella2026[[#This Row],[preDEF1]],1),1)</f>
        <v>19</v>
      </c>
      <c r="U5111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5111" s="21">
        <f>+Tabella2026[[#This Row],[DEF - n. card]]*(PLAFOND/N_TESSERE)</f>
        <v>9500</v>
      </c>
      <c r="W5111" s="18"/>
    </row>
    <row r="5112" spans="2:23" x14ac:dyDescent="0.25">
      <c r="B5112" s="1" t="s">
        <v>10258</v>
      </c>
      <c r="C5112" s="2">
        <v>1290</v>
      </c>
      <c r="D5112" s="1" t="s">
        <v>10259</v>
      </c>
      <c r="E5112" s="1" t="s">
        <v>18</v>
      </c>
      <c r="F5112" s="1" t="s">
        <v>17</v>
      </c>
      <c r="G5112" s="1" t="s">
        <v>4778</v>
      </c>
      <c r="H5112" s="1" t="s">
        <v>15835</v>
      </c>
      <c r="I5112" s="5">
        <v>1427</v>
      </c>
      <c r="J5112" s="5">
        <v>26525090</v>
      </c>
      <c r="K5112" s="3">
        <f>+Tabella2026[[#This Row],[POP_2024]]/SUM(Tabella2026[POP_2024])</f>
        <v>2.4209639257034502E-5</v>
      </c>
      <c r="L5112" s="3">
        <f>+Tabella2026[[#This Row],[INCIDENZA POPOLAZIONE]]*(PLAFOND/2)</f>
        <v>7127.299640041515</v>
      </c>
      <c r="M5112" s="3">
        <f>+IFERROR(Tabella2026[[#This Row],[reddito_2024]]/Tabella2026[[#This Row],[POP_2024]],"")</f>
        <v>18588.009810791871</v>
      </c>
      <c r="N5112" s="3">
        <f>+IF(Tabella2026[[#This Row],[REDDITO COMPLESSIVO PROCAPITE]]&lt;media_aggr_reddito_pc,(media_aggr_reddito_pc-Tabella2026[[#This Row],[REDDITO COMPLESSIVO PROCAPITE]]),0)</f>
        <v>0</v>
      </c>
      <c r="O5112" s="3">
        <f>+Tabella2026[[#This Row],[DIFFERENZA REDDITO INFERIORE ALLA MEDIA DALLA MEDIA]]*Tabella2026[[#This Row],[POP_2024]]</f>
        <v>0</v>
      </c>
      <c r="P5112" s="3">
        <f>+Tabella2026[[#This Row],[POPOLAZIONE PER DIFFERENZA ]]/SUM(Tabella2026[[POPOLAZIONE PER DIFFERENZA ]])</f>
        <v>0</v>
      </c>
      <c r="Q5112" s="3">
        <f>+Tabella2026[[#This Row],[INCIDENZA POPOLAZIONE PER DIFFERENZA]]*(PLAFOND-SUM(Tabella2026[CONTRIBUTO SULLA BASE DELLA POPOLAZIONE]))</f>
        <v>0</v>
      </c>
      <c r="R5112" s="3">
        <f>+Tabella2026[[#This Row],[CONTRIBUTO SULLA BASE DELLA POPOLAZIONE]]+Tabella2026[[#This Row],[CONTRIBUTO SULLA BASE DEL REDDITO]]</f>
        <v>7127.299640041515</v>
      </c>
      <c r="S5112" s="3">
        <f>+Tabella2026[[#This Row],[CONTRIBUTO TOTALE]]/(PLAFOND/N_TESSERE)</f>
        <v>14.254599280083029</v>
      </c>
      <c r="T5112" s="3">
        <f>+MAX(CEILING(Tabella2026[[#This Row],[preDEF1]],1),1)</f>
        <v>15</v>
      </c>
      <c r="U5112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12" s="21">
        <f>+Tabella2026[[#This Row],[DEF - n. card]]*(PLAFOND/N_TESSERE)</f>
        <v>7500</v>
      </c>
      <c r="W5112" s="18"/>
    </row>
    <row r="5113" spans="2:23" x14ac:dyDescent="0.25">
      <c r="B5113" s="1" t="s">
        <v>10220</v>
      </c>
      <c r="C5113" s="2">
        <v>64042</v>
      </c>
      <c r="D5113" s="1" t="s">
        <v>10221</v>
      </c>
      <c r="E5113" s="1" t="s">
        <v>15</v>
      </c>
      <c r="F5113" s="1" t="s">
        <v>290</v>
      </c>
      <c r="G5113" s="1" t="s">
        <v>4778</v>
      </c>
      <c r="H5113" s="1" t="s">
        <v>15836</v>
      </c>
      <c r="I5113" s="5">
        <v>1426</v>
      </c>
      <c r="J5113" s="5">
        <v>18288521</v>
      </c>
      <c r="K5113" s="3">
        <f>+Tabella2026[[#This Row],[POP_2024]]/SUM(Tabella2026[POP_2024])</f>
        <v>2.4192673847604206E-5</v>
      </c>
      <c r="L5113" s="3">
        <f>+Tabella2026[[#This Row],[INCIDENZA POPOLAZIONE]]*(PLAFOND/2)</f>
        <v>7122.3050362292925</v>
      </c>
      <c r="M5113" s="3">
        <f>+IFERROR(Tabella2026[[#This Row],[reddito_2024]]/Tabella2026[[#This Row],[POP_2024]],"")</f>
        <v>12825.049789621318</v>
      </c>
      <c r="N5113" s="3">
        <f>+IF(Tabella2026[[#This Row],[REDDITO COMPLESSIVO PROCAPITE]]&lt;media_aggr_reddito_pc,(media_aggr_reddito_pc-Tabella2026[[#This Row],[REDDITO COMPLESSIVO PROCAPITE]]),0)</f>
        <v>5000.0162729874228</v>
      </c>
      <c r="O5113" s="3">
        <f>+Tabella2026[[#This Row],[DIFFERENZA REDDITO INFERIORE ALLA MEDIA DALLA MEDIA]]*Tabella2026[[#This Row],[POP_2024]]</f>
        <v>7130023.2052800646</v>
      </c>
      <c r="P5113" s="3">
        <f>+Tabella2026[[#This Row],[POPOLAZIONE PER DIFFERENZA ]]/SUM(Tabella2026[[POPOLAZIONE PER DIFFERENZA ]])</f>
        <v>6.3256289983607729E-5</v>
      </c>
      <c r="Q5113" s="3">
        <f>+Tabella2026[[#This Row],[INCIDENZA POPOLAZIONE PER DIFFERENZA]]*(PLAFOND-SUM(Tabella2026[CONTRIBUTO SULLA BASE DELLA POPOLAZIONE]))</f>
        <v>18622.604328956702</v>
      </c>
      <c r="R5113" s="3">
        <f>+Tabella2026[[#This Row],[CONTRIBUTO SULLA BASE DELLA POPOLAZIONE]]+Tabella2026[[#This Row],[CONTRIBUTO SULLA BASE DEL REDDITO]]</f>
        <v>25744.909365185995</v>
      </c>
      <c r="S5113" s="3">
        <f>+Tabella2026[[#This Row],[CONTRIBUTO TOTALE]]/(PLAFOND/N_TESSERE)</f>
        <v>51.489818730371987</v>
      </c>
      <c r="T5113" s="3">
        <f>+MAX(CEILING(Tabella2026[[#This Row],[preDEF1]],1),1)</f>
        <v>52</v>
      </c>
      <c r="U5113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5113" s="21">
        <f>+Tabella2026[[#This Row],[DEF - n. card]]*(PLAFOND/N_TESSERE)</f>
        <v>26000</v>
      </c>
      <c r="W5113" s="18"/>
    </row>
    <row r="5114" spans="2:23" x14ac:dyDescent="0.25">
      <c r="B5114" s="1" t="s">
        <v>10322</v>
      </c>
      <c r="C5114" s="2">
        <v>14048</v>
      </c>
      <c r="D5114" s="1" t="s">
        <v>10323</v>
      </c>
      <c r="E5114" s="1" t="s">
        <v>12</v>
      </c>
      <c r="F5114" s="1" t="s">
        <v>980</v>
      </c>
      <c r="G5114" s="1" t="s">
        <v>4778</v>
      </c>
      <c r="H5114" s="1" t="s">
        <v>15835</v>
      </c>
      <c r="I5114" s="5">
        <v>1426</v>
      </c>
      <c r="J5114" s="5">
        <v>26231582</v>
      </c>
      <c r="K5114" s="3">
        <f>+Tabella2026[[#This Row],[POP_2024]]/SUM(Tabella2026[POP_2024])</f>
        <v>2.4192673847604206E-5</v>
      </c>
      <c r="L5114" s="3">
        <f>+Tabella2026[[#This Row],[INCIDENZA POPOLAZIONE]]*(PLAFOND/2)</f>
        <v>7122.3050362292925</v>
      </c>
      <c r="M5114" s="3">
        <f>+IFERROR(Tabella2026[[#This Row],[reddito_2024]]/Tabella2026[[#This Row],[POP_2024]],"")</f>
        <v>18395.218793828892</v>
      </c>
      <c r="N5114" s="3">
        <f>+IF(Tabella2026[[#This Row],[REDDITO COMPLESSIVO PROCAPITE]]&lt;media_aggr_reddito_pc,(media_aggr_reddito_pc-Tabella2026[[#This Row],[REDDITO COMPLESSIVO PROCAPITE]]),0)</f>
        <v>0</v>
      </c>
      <c r="O5114" s="3">
        <f>+Tabella2026[[#This Row],[DIFFERENZA REDDITO INFERIORE ALLA MEDIA DALLA MEDIA]]*Tabella2026[[#This Row],[POP_2024]]</f>
        <v>0</v>
      </c>
      <c r="P5114" s="3">
        <f>+Tabella2026[[#This Row],[POPOLAZIONE PER DIFFERENZA ]]/SUM(Tabella2026[[POPOLAZIONE PER DIFFERENZA ]])</f>
        <v>0</v>
      </c>
      <c r="Q5114" s="3">
        <f>+Tabella2026[[#This Row],[INCIDENZA POPOLAZIONE PER DIFFERENZA]]*(PLAFOND-SUM(Tabella2026[CONTRIBUTO SULLA BASE DELLA POPOLAZIONE]))</f>
        <v>0</v>
      </c>
      <c r="R5114" s="3">
        <f>+Tabella2026[[#This Row],[CONTRIBUTO SULLA BASE DELLA POPOLAZIONE]]+Tabella2026[[#This Row],[CONTRIBUTO SULLA BASE DEL REDDITO]]</f>
        <v>7122.3050362292925</v>
      </c>
      <c r="S5114" s="3">
        <f>+Tabella2026[[#This Row],[CONTRIBUTO TOTALE]]/(PLAFOND/N_TESSERE)</f>
        <v>14.244610072458585</v>
      </c>
      <c r="T5114" s="3">
        <f>+MAX(CEILING(Tabella2026[[#This Row],[preDEF1]],1),1)</f>
        <v>15</v>
      </c>
      <c r="U5114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14" s="21">
        <f>+Tabella2026[[#This Row],[DEF - n. card]]*(PLAFOND/N_TESSERE)</f>
        <v>7500</v>
      </c>
      <c r="W5114" s="18"/>
    </row>
    <row r="5115" spans="2:23" x14ac:dyDescent="0.25">
      <c r="B5115" s="1" t="s">
        <v>10374</v>
      </c>
      <c r="C5115" s="2">
        <v>83046</v>
      </c>
      <c r="D5115" s="1" t="s">
        <v>10375</v>
      </c>
      <c r="E5115" s="1" t="s">
        <v>21</v>
      </c>
      <c r="F5115" s="1" t="s">
        <v>42</v>
      </c>
      <c r="G5115" s="1" t="s">
        <v>4778</v>
      </c>
      <c r="H5115" s="1" t="s">
        <v>15836</v>
      </c>
      <c r="I5115" s="5">
        <v>1424</v>
      </c>
      <c r="J5115" s="5">
        <v>12008013</v>
      </c>
      <c r="K5115" s="3">
        <f>+Tabella2026[[#This Row],[POP_2024]]/SUM(Tabella2026[POP_2024])</f>
        <v>2.415874302874361E-5</v>
      </c>
      <c r="L5115" s="3">
        <f>+Tabella2026[[#This Row],[INCIDENZA POPOLAZIONE]]*(PLAFOND/2)</f>
        <v>7112.3158286048474</v>
      </c>
      <c r="M5115" s="3">
        <f>+IFERROR(Tabella2026[[#This Row],[reddito_2024]]/Tabella2026[[#This Row],[POP_2024]],"")</f>
        <v>8432.5933988764045</v>
      </c>
      <c r="N5115" s="3">
        <f>+IF(Tabella2026[[#This Row],[REDDITO COMPLESSIVO PROCAPITE]]&lt;media_aggr_reddito_pc,(media_aggr_reddito_pc-Tabella2026[[#This Row],[REDDITO COMPLESSIVO PROCAPITE]]),0)</f>
        <v>9392.4726637323365</v>
      </c>
      <c r="O5115" s="3">
        <f>+Tabella2026[[#This Row],[DIFFERENZA REDDITO INFERIORE ALLA MEDIA DALLA MEDIA]]*Tabella2026[[#This Row],[POP_2024]]</f>
        <v>13374881.073154848</v>
      </c>
      <c r="P5115" s="3">
        <f>+Tabella2026[[#This Row],[POPOLAZIONE PER DIFFERENZA ]]/SUM(Tabella2026[[POPOLAZIONE PER DIFFERENZA ]])</f>
        <v>1.1865955149111148E-4</v>
      </c>
      <c r="Q5115" s="3">
        <f>+Tabella2026[[#This Row],[INCIDENZA POPOLAZIONE PER DIFFERENZA]]*(PLAFOND-SUM(Tabella2026[CONTRIBUTO SULLA BASE DELLA POPOLAZIONE]))</f>
        <v>34933.28296431974</v>
      </c>
      <c r="R5115" s="3">
        <f>+Tabella2026[[#This Row],[CONTRIBUTO SULLA BASE DELLA POPOLAZIONE]]+Tabella2026[[#This Row],[CONTRIBUTO SULLA BASE DEL REDDITO]]</f>
        <v>42045.598792924589</v>
      </c>
      <c r="S5115" s="3">
        <f>+Tabella2026[[#This Row],[CONTRIBUTO TOTALE]]/(PLAFOND/N_TESSERE)</f>
        <v>84.091197585849173</v>
      </c>
      <c r="T5115" s="3">
        <f>+MAX(CEILING(Tabella2026[[#This Row],[preDEF1]],1),1)</f>
        <v>85</v>
      </c>
      <c r="U5115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5115" s="21">
        <f>+Tabella2026[[#This Row],[DEF - n. card]]*(PLAFOND/N_TESSERE)</f>
        <v>42500</v>
      </c>
      <c r="W5115" s="18"/>
    </row>
    <row r="5116" spans="2:23" x14ac:dyDescent="0.25">
      <c r="B5116" s="1" t="s">
        <v>10166</v>
      </c>
      <c r="C5116" s="2">
        <v>59002</v>
      </c>
      <c r="D5116" s="1" t="s">
        <v>10167</v>
      </c>
      <c r="E5116" s="1" t="s">
        <v>8</v>
      </c>
      <c r="F5116" s="1" t="s">
        <v>84</v>
      </c>
      <c r="G5116" s="1" t="s">
        <v>4778</v>
      </c>
      <c r="H5116" s="1" t="s">
        <v>15834</v>
      </c>
      <c r="I5116" s="5">
        <v>1423</v>
      </c>
      <c r="J5116" s="5">
        <v>18869620</v>
      </c>
      <c r="K5116" s="3">
        <f>+Tabella2026[[#This Row],[POP_2024]]/SUM(Tabella2026[POP_2024])</f>
        <v>2.4141777619313313E-5</v>
      </c>
      <c r="L5116" s="3">
        <f>+Tabella2026[[#This Row],[INCIDENZA POPOLAZIONE]]*(PLAFOND/2)</f>
        <v>7107.3212247926249</v>
      </c>
      <c r="M5116" s="3">
        <f>+IFERROR(Tabella2026[[#This Row],[reddito_2024]]/Tabella2026[[#This Row],[POP_2024]],"")</f>
        <v>13260.449754040759</v>
      </c>
      <c r="N5116" s="3">
        <f>+IF(Tabella2026[[#This Row],[REDDITO COMPLESSIVO PROCAPITE]]&lt;media_aggr_reddito_pc,(media_aggr_reddito_pc-Tabella2026[[#This Row],[REDDITO COMPLESSIVO PROCAPITE]]),0)</f>
        <v>4564.6163085679818</v>
      </c>
      <c r="O5116" s="3">
        <f>+Tabella2026[[#This Row],[DIFFERENZA REDDITO INFERIORE ALLA MEDIA DALLA MEDIA]]*Tabella2026[[#This Row],[POP_2024]]</f>
        <v>6495449.0070922384</v>
      </c>
      <c r="P5116" s="3">
        <f>+Tabella2026[[#This Row],[POPOLAZIONE PER DIFFERENZA ]]/SUM(Tabella2026[[POPOLAZIONE PER DIFFERENZA ]])</f>
        <v>5.76264612522007E-5</v>
      </c>
      <c r="Q5116" s="3">
        <f>+Tabella2026[[#This Row],[INCIDENZA POPOLAZIONE PER DIFFERENZA]]*(PLAFOND-SUM(Tabella2026[CONTRIBUTO SULLA BASE DELLA POPOLAZIONE]))</f>
        <v>16965.186972802017</v>
      </c>
      <c r="R5116" s="3">
        <f>+Tabella2026[[#This Row],[CONTRIBUTO SULLA BASE DELLA POPOLAZIONE]]+Tabella2026[[#This Row],[CONTRIBUTO SULLA BASE DEL REDDITO]]</f>
        <v>24072.508197594641</v>
      </c>
      <c r="S5116" s="3">
        <f>+Tabella2026[[#This Row],[CONTRIBUTO TOTALE]]/(PLAFOND/N_TESSERE)</f>
        <v>48.14501639518928</v>
      </c>
      <c r="T5116" s="3">
        <f>+MAX(CEILING(Tabella2026[[#This Row],[preDEF1]],1),1)</f>
        <v>49</v>
      </c>
      <c r="U5116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5116" s="21">
        <f>+Tabella2026[[#This Row],[DEF - n. card]]*(PLAFOND/N_TESSERE)</f>
        <v>24500</v>
      </c>
      <c r="W5116" s="18"/>
    </row>
    <row r="5117" spans="2:23" x14ac:dyDescent="0.25">
      <c r="B5117" s="1" t="s">
        <v>10254</v>
      </c>
      <c r="C5117" s="2">
        <v>16162</v>
      </c>
      <c r="D5117" s="1" t="s">
        <v>10255</v>
      </c>
      <c r="E5117" s="1" t="s">
        <v>12</v>
      </c>
      <c r="F5117" s="1" t="s">
        <v>93</v>
      </c>
      <c r="G5117" s="1" t="s">
        <v>4778</v>
      </c>
      <c r="H5117" s="1" t="s">
        <v>15835</v>
      </c>
      <c r="I5117" s="5">
        <v>1423</v>
      </c>
      <c r="J5117" s="5">
        <v>24724547</v>
      </c>
      <c r="K5117" s="3">
        <f>+Tabella2026[[#This Row],[POP_2024]]/SUM(Tabella2026[POP_2024])</f>
        <v>2.4141777619313313E-5</v>
      </c>
      <c r="L5117" s="3">
        <f>+Tabella2026[[#This Row],[INCIDENZA POPOLAZIONE]]*(PLAFOND/2)</f>
        <v>7107.3212247926249</v>
      </c>
      <c r="M5117" s="3">
        <f>+IFERROR(Tabella2026[[#This Row],[reddito_2024]]/Tabella2026[[#This Row],[POP_2024]],"")</f>
        <v>17374.945186226283</v>
      </c>
      <c r="N5117" s="3">
        <f>+IF(Tabella2026[[#This Row],[REDDITO COMPLESSIVO PROCAPITE]]&lt;media_aggr_reddito_pc,(media_aggr_reddito_pc-Tabella2026[[#This Row],[REDDITO COMPLESSIVO PROCAPITE]]),0)</f>
        <v>450.12087638245794</v>
      </c>
      <c r="O5117" s="3">
        <f>+Tabella2026[[#This Row],[DIFFERENZA REDDITO INFERIORE ALLA MEDIA DALLA MEDIA]]*Tabella2026[[#This Row],[POP_2024]]</f>
        <v>640522.00709223759</v>
      </c>
      <c r="P5117" s="3">
        <f>+Tabella2026[[#This Row],[POPOLAZIONE PER DIFFERENZA ]]/SUM(Tabella2026[[POPOLAZIONE PER DIFFERENZA ]])</f>
        <v>5.6825966276665897E-6</v>
      </c>
      <c r="Q5117" s="3">
        <f>+Tabella2026[[#This Row],[INCIDENZA POPOLAZIONE PER DIFFERENZA]]*(PLAFOND-SUM(Tabella2026[CONTRIBUTO SULLA BASE DELLA POPOLAZIONE]))</f>
        <v>1672.9521852375801</v>
      </c>
      <c r="R5117" s="3">
        <f>+Tabella2026[[#This Row],[CONTRIBUTO SULLA BASE DELLA POPOLAZIONE]]+Tabella2026[[#This Row],[CONTRIBUTO SULLA BASE DEL REDDITO]]</f>
        <v>8780.2734100302041</v>
      </c>
      <c r="S5117" s="3">
        <f>+Tabella2026[[#This Row],[CONTRIBUTO TOTALE]]/(PLAFOND/N_TESSERE)</f>
        <v>17.560546820060409</v>
      </c>
      <c r="T5117" s="3">
        <f>+MAX(CEILING(Tabella2026[[#This Row],[preDEF1]],1),1)</f>
        <v>18</v>
      </c>
      <c r="U5117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5117" s="21">
        <f>+Tabella2026[[#This Row],[DEF - n. card]]*(PLAFOND/N_TESSERE)</f>
        <v>9000</v>
      </c>
      <c r="W5117" s="18"/>
    </row>
    <row r="5118" spans="2:23" x14ac:dyDescent="0.25">
      <c r="B5118" s="1" t="s">
        <v>10128</v>
      </c>
      <c r="C5118" s="2">
        <v>62041</v>
      </c>
      <c r="D5118" s="1" t="s">
        <v>10129</v>
      </c>
      <c r="E5118" s="1" t="s">
        <v>15</v>
      </c>
      <c r="F5118" s="1" t="s">
        <v>256</v>
      </c>
      <c r="G5118" s="1" t="s">
        <v>4778</v>
      </c>
      <c r="H5118" s="1" t="s">
        <v>15836</v>
      </c>
      <c r="I5118" s="5">
        <v>1422</v>
      </c>
      <c r="J5118" s="5">
        <v>18008741</v>
      </c>
      <c r="K5118" s="3">
        <f>+Tabella2026[[#This Row],[POP_2024]]/SUM(Tabella2026[POP_2024])</f>
        <v>2.4124812209883017E-5</v>
      </c>
      <c r="L5118" s="3">
        <f>+Tabella2026[[#This Row],[INCIDENZA POPOLAZIONE]]*(PLAFOND/2)</f>
        <v>7102.3266209804024</v>
      </c>
      <c r="M5118" s="3">
        <f>+IFERROR(Tabella2026[[#This Row],[reddito_2024]]/Tabella2026[[#This Row],[POP_2024]],"")</f>
        <v>12664.37482419128</v>
      </c>
      <c r="N5118" s="3">
        <f>+IF(Tabella2026[[#This Row],[REDDITO COMPLESSIVO PROCAPITE]]&lt;media_aggr_reddito_pc,(media_aggr_reddito_pc-Tabella2026[[#This Row],[REDDITO COMPLESSIVO PROCAPITE]]),0)</f>
        <v>5160.6912384174611</v>
      </c>
      <c r="O5118" s="3">
        <f>+Tabella2026[[#This Row],[DIFFERENZA REDDITO INFERIORE ALLA MEDIA DALLA MEDIA]]*Tabella2026[[#This Row],[POP_2024]]</f>
        <v>7338502.9410296297</v>
      </c>
      <c r="P5118" s="3">
        <f>+Tabella2026[[#This Row],[POPOLAZIONE PER DIFFERENZA ]]/SUM(Tabella2026[[POPOLAZIONE PER DIFFERENZA ]])</f>
        <v>6.5105884892431364E-5</v>
      </c>
      <c r="Q5118" s="3">
        <f>+Tabella2026[[#This Row],[INCIDENZA POPOLAZIONE PER DIFFERENZA]]*(PLAFOND-SUM(Tabella2026[CONTRIBUTO SULLA BASE DELLA POPOLAZIONE]))</f>
        <v>19167.123682918202</v>
      </c>
      <c r="R5118" s="3">
        <f>+Tabella2026[[#This Row],[CONTRIBUTO SULLA BASE DELLA POPOLAZIONE]]+Tabella2026[[#This Row],[CONTRIBUTO SULLA BASE DEL REDDITO]]</f>
        <v>26269.450303898604</v>
      </c>
      <c r="S5118" s="3">
        <f>+Tabella2026[[#This Row],[CONTRIBUTO TOTALE]]/(PLAFOND/N_TESSERE)</f>
        <v>52.53890060779721</v>
      </c>
      <c r="T5118" s="3">
        <f>+MAX(CEILING(Tabella2026[[#This Row],[preDEF1]],1),1)</f>
        <v>53</v>
      </c>
      <c r="U5118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118" s="21">
        <f>+Tabella2026[[#This Row],[DEF - n. card]]*(PLAFOND/N_TESSERE)</f>
        <v>26500</v>
      </c>
      <c r="W5118" s="18"/>
    </row>
    <row r="5119" spans="2:23" x14ac:dyDescent="0.25">
      <c r="B5119" s="1" t="s">
        <v>10174</v>
      </c>
      <c r="C5119" s="2">
        <v>12141</v>
      </c>
      <c r="D5119" s="1" t="s">
        <v>10175</v>
      </c>
      <c r="E5119" s="1" t="s">
        <v>12</v>
      </c>
      <c r="F5119" s="1" t="s">
        <v>157</v>
      </c>
      <c r="G5119" s="1" t="s">
        <v>4778</v>
      </c>
      <c r="H5119" s="1" t="s">
        <v>15835</v>
      </c>
      <c r="I5119" s="5">
        <v>1422</v>
      </c>
      <c r="J5119" s="5">
        <v>24482780</v>
      </c>
      <c r="K5119" s="3">
        <f>+Tabella2026[[#This Row],[POP_2024]]/SUM(Tabella2026[POP_2024])</f>
        <v>2.4124812209883017E-5</v>
      </c>
      <c r="L5119" s="3">
        <f>+Tabella2026[[#This Row],[INCIDENZA POPOLAZIONE]]*(PLAFOND/2)</f>
        <v>7102.3266209804024</v>
      </c>
      <c r="M5119" s="3">
        <f>+IFERROR(Tabella2026[[#This Row],[reddito_2024]]/Tabella2026[[#This Row],[POP_2024]],"")</f>
        <v>17217.144866385373</v>
      </c>
      <c r="N5119" s="3">
        <f>+IF(Tabella2026[[#This Row],[REDDITO COMPLESSIVO PROCAPITE]]&lt;media_aggr_reddito_pc,(media_aggr_reddito_pc-Tabella2026[[#This Row],[REDDITO COMPLESSIVO PROCAPITE]]),0)</f>
        <v>607.92119622336759</v>
      </c>
      <c r="O5119" s="3">
        <f>+Tabella2026[[#This Row],[DIFFERENZA REDDITO INFERIORE ALLA MEDIA DALLA MEDIA]]*Tabella2026[[#This Row],[POP_2024]]</f>
        <v>864463.94102962874</v>
      </c>
      <c r="P5119" s="3">
        <f>+Tabella2026[[#This Row],[POPOLAZIONE PER DIFFERENZA ]]/SUM(Tabella2026[[POPOLAZIONE PER DIFFERENZA ]])</f>
        <v>7.669369391904335E-6</v>
      </c>
      <c r="Q5119" s="3">
        <f>+Tabella2026[[#This Row],[INCIDENZA POPOLAZIONE PER DIFFERENZA]]*(PLAFOND-SUM(Tabella2026[CONTRIBUTO SULLA BASE DELLA POPOLAZIONE]))</f>
        <v>2257.8565969496012</v>
      </c>
      <c r="R5119" s="3">
        <f>+Tabella2026[[#This Row],[CONTRIBUTO SULLA BASE DELLA POPOLAZIONE]]+Tabella2026[[#This Row],[CONTRIBUTO SULLA BASE DEL REDDITO]]</f>
        <v>9360.1832179300036</v>
      </c>
      <c r="S5119" s="3">
        <f>+Tabella2026[[#This Row],[CONTRIBUTO TOTALE]]/(PLAFOND/N_TESSERE)</f>
        <v>18.720366435860008</v>
      </c>
      <c r="T5119" s="3">
        <f>+MAX(CEILING(Tabella2026[[#This Row],[preDEF1]],1),1)</f>
        <v>19</v>
      </c>
      <c r="U5119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5119" s="21">
        <f>+Tabella2026[[#This Row],[DEF - n. card]]*(PLAFOND/N_TESSERE)</f>
        <v>9500</v>
      </c>
      <c r="W5119" s="18"/>
    </row>
    <row r="5120" spans="2:23" x14ac:dyDescent="0.25">
      <c r="B5120" s="1" t="s">
        <v>10008</v>
      </c>
      <c r="C5120" s="2">
        <v>52027</v>
      </c>
      <c r="D5120" s="1" t="s">
        <v>10009</v>
      </c>
      <c r="E5120" s="1" t="s">
        <v>30</v>
      </c>
      <c r="F5120" s="1" t="s">
        <v>283</v>
      </c>
      <c r="G5120" s="1" t="s">
        <v>4778</v>
      </c>
      <c r="H5120" s="1" t="s">
        <v>15834</v>
      </c>
      <c r="I5120" s="5">
        <v>1421</v>
      </c>
      <c r="J5120" s="5">
        <v>27052262</v>
      </c>
      <c r="K5120" s="3">
        <f>+Tabella2026[[#This Row],[POP_2024]]/SUM(Tabella2026[POP_2024])</f>
        <v>2.4107846800452717E-5</v>
      </c>
      <c r="L5120" s="3">
        <f>+Tabella2026[[#This Row],[INCIDENZA POPOLAZIONE]]*(PLAFOND/2)</f>
        <v>7097.3320171681798</v>
      </c>
      <c r="M5120" s="3">
        <f>+IFERROR(Tabella2026[[#This Row],[reddito_2024]]/Tabella2026[[#This Row],[POP_2024]],"")</f>
        <v>19037.482054890923</v>
      </c>
      <c r="N5120" s="3">
        <f>+IF(Tabella2026[[#This Row],[REDDITO COMPLESSIVO PROCAPITE]]&lt;media_aggr_reddito_pc,(media_aggr_reddito_pc-Tabella2026[[#This Row],[REDDITO COMPLESSIVO PROCAPITE]]),0)</f>
        <v>0</v>
      </c>
      <c r="O5120" s="3">
        <f>+Tabella2026[[#This Row],[DIFFERENZA REDDITO INFERIORE ALLA MEDIA DALLA MEDIA]]*Tabella2026[[#This Row],[POP_2024]]</f>
        <v>0</v>
      </c>
      <c r="P5120" s="3">
        <f>+Tabella2026[[#This Row],[POPOLAZIONE PER DIFFERENZA ]]/SUM(Tabella2026[[POPOLAZIONE PER DIFFERENZA ]])</f>
        <v>0</v>
      </c>
      <c r="Q5120" s="3">
        <f>+Tabella2026[[#This Row],[INCIDENZA POPOLAZIONE PER DIFFERENZA]]*(PLAFOND-SUM(Tabella2026[CONTRIBUTO SULLA BASE DELLA POPOLAZIONE]))</f>
        <v>0</v>
      </c>
      <c r="R5120" s="3">
        <f>+Tabella2026[[#This Row],[CONTRIBUTO SULLA BASE DELLA POPOLAZIONE]]+Tabella2026[[#This Row],[CONTRIBUTO SULLA BASE DEL REDDITO]]</f>
        <v>7097.3320171681798</v>
      </c>
      <c r="S5120" s="3">
        <f>+Tabella2026[[#This Row],[CONTRIBUTO TOTALE]]/(PLAFOND/N_TESSERE)</f>
        <v>14.194664034336359</v>
      </c>
      <c r="T5120" s="3">
        <f>+MAX(CEILING(Tabella2026[[#This Row],[preDEF1]],1),1)</f>
        <v>15</v>
      </c>
      <c r="U512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20" s="21">
        <f>+Tabella2026[[#This Row],[DEF - n. card]]*(PLAFOND/N_TESSERE)</f>
        <v>7500</v>
      </c>
      <c r="W5120" s="18"/>
    </row>
    <row r="5121" spans="2:23" x14ac:dyDescent="0.25">
      <c r="B5121" s="1" t="s">
        <v>10216</v>
      </c>
      <c r="C5121" s="2">
        <v>17141</v>
      </c>
      <c r="D5121" s="1" t="s">
        <v>10217</v>
      </c>
      <c r="E5121" s="1" t="s">
        <v>12</v>
      </c>
      <c r="F5121" s="1" t="s">
        <v>50</v>
      </c>
      <c r="G5121" s="1" t="s">
        <v>4778</v>
      </c>
      <c r="H5121" s="1" t="s">
        <v>15835</v>
      </c>
      <c r="I5121" s="5">
        <v>1419</v>
      </c>
      <c r="J5121" s="5">
        <v>25503180</v>
      </c>
      <c r="K5121" s="3">
        <f>+Tabella2026[[#This Row],[POP_2024]]/SUM(Tabella2026[POP_2024])</f>
        <v>2.4073915981592125E-5</v>
      </c>
      <c r="L5121" s="3">
        <f>+Tabella2026[[#This Row],[INCIDENZA POPOLAZIONE]]*(PLAFOND/2)</f>
        <v>7087.3428095437357</v>
      </c>
      <c r="M5121" s="3">
        <f>+IFERROR(Tabella2026[[#This Row],[reddito_2024]]/Tabella2026[[#This Row],[POP_2024]],"")</f>
        <v>17972.642706131079</v>
      </c>
      <c r="N5121" s="3">
        <f>+IF(Tabella2026[[#This Row],[REDDITO COMPLESSIVO PROCAPITE]]&lt;media_aggr_reddito_pc,(media_aggr_reddito_pc-Tabella2026[[#This Row],[REDDITO COMPLESSIVO PROCAPITE]]),0)</f>
        <v>0</v>
      </c>
      <c r="O5121" s="3">
        <f>+Tabella2026[[#This Row],[DIFFERENZA REDDITO INFERIORE ALLA MEDIA DALLA MEDIA]]*Tabella2026[[#This Row],[POP_2024]]</f>
        <v>0</v>
      </c>
      <c r="P5121" s="3">
        <f>+Tabella2026[[#This Row],[POPOLAZIONE PER DIFFERENZA ]]/SUM(Tabella2026[[POPOLAZIONE PER DIFFERENZA ]])</f>
        <v>0</v>
      </c>
      <c r="Q5121" s="3">
        <f>+Tabella2026[[#This Row],[INCIDENZA POPOLAZIONE PER DIFFERENZA]]*(PLAFOND-SUM(Tabella2026[CONTRIBUTO SULLA BASE DELLA POPOLAZIONE]))</f>
        <v>0</v>
      </c>
      <c r="R5121" s="3">
        <f>+Tabella2026[[#This Row],[CONTRIBUTO SULLA BASE DELLA POPOLAZIONE]]+Tabella2026[[#This Row],[CONTRIBUTO SULLA BASE DEL REDDITO]]</f>
        <v>7087.3428095437357</v>
      </c>
      <c r="S5121" s="3">
        <f>+Tabella2026[[#This Row],[CONTRIBUTO TOTALE]]/(PLAFOND/N_TESSERE)</f>
        <v>14.174685619087471</v>
      </c>
      <c r="T5121" s="3">
        <f>+MAX(CEILING(Tabella2026[[#This Row],[preDEF1]],1),1)</f>
        <v>15</v>
      </c>
      <c r="U5121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21" s="21">
        <f>+Tabella2026[[#This Row],[DEF - n. card]]*(PLAFOND/N_TESSERE)</f>
        <v>7500</v>
      </c>
      <c r="W5121" s="18"/>
    </row>
    <row r="5122" spans="2:23" x14ac:dyDescent="0.25">
      <c r="B5122" s="1" t="s">
        <v>10088</v>
      </c>
      <c r="C5122" s="2">
        <v>64106</v>
      </c>
      <c r="D5122" s="1" t="s">
        <v>10089</v>
      </c>
      <c r="E5122" s="1" t="s">
        <v>15</v>
      </c>
      <c r="F5122" s="1" t="s">
        <v>290</v>
      </c>
      <c r="G5122" s="1" t="s">
        <v>4778</v>
      </c>
      <c r="H5122" s="1" t="s">
        <v>15836</v>
      </c>
      <c r="I5122" s="5">
        <v>1419</v>
      </c>
      <c r="J5122" s="5">
        <v>16435192</v>
      </c>
      <c r="K5122" s="3">
        <f>+Tabella2026[[#This Row],[POP_2024]]/SUM(Tabella2026[POP_2024])</f>
        <v>2.4073915981592125E-5</v>
      </c>
      <c r="L5122" s="3">
        <f>+Tabella2026[[#This Row],[INCIDENZA POPOLAZIONE]]*(PLAFOND/2)</f>
        <v>7087.3428095437357</v>
      </c>
      <c r="M5122" s="3">
        <f>+IFERROR(Tabella2026[[#This Row],[reddito_2024]]/Tabella2026[[#This Row],[POP_2024]],"")</f>
        <v>11582.235377026074</v>
      </c>
      <c r="N5122" s="3">
        <f>+IF(Tabella2026[[#This Row],[REDDITO COMPLESSIVO PROCAPITE]]&lt;media_aggr_reddito_pc,(media_aggr_reddito_pc-Tabella2026[[#This Row],[REDDITO COMPLESSIVO PROCAPITE]]),0)</f>
        <v>6242.8306855826668</v>
      </c>
      <c r="O5122" s="3">
        <f>+Tabella2026[[#This Row],[DIFFERENZA REDDITO INFERIORE ALLA MEDIA DALLA MEDIA]]*Tabella2026[[#This Row],[POP_2024]]</f>
        <v>8858576.7428418044</v>
      </c>
      <c r="P5122" s="3">
        <f>+Tabella2026[[#This Row],[POPOLAZIONE PER DIFFERENZA ]]/SUM(Tabella2026[[POPOLAZIONE PER DIFFERENZA ]])</f>
        <v>7.8591707650022111E-5</v>
      </c>
      <c r="Q5122" s="3">
        <f>+Tabella2026[[#This Row],[INCIDENZA POPOLAZIONE PER DIFFERENZA]]*(PLAFOND-SUM(Tabella2026[CONTRIBUTO SULLA BASE DELLA POPOLAZIONE]))</f>
        <v>23137.339788385867</v>
      </c>
      <c r="R5122" s="3">
        <f>+Tabella2026[[#This Row],[CONTRIBUTO SULLA BASE DELLA POPOLAZIONE]]+Tabella2026[[#This Row],[CONTRIBUTO SULLA BASE DEL REDDITO]]</f>
        <v>30224.682597929605</v>
      </c>
      <c r="S5122" s="3">
        <f>+Tabella2026[[#This Row],[CONTRIBUTO TOTALE]]/(PLAFOND/N_TESSERE)</f>
        <v>60.449365195859208</v>
      </c>
      <c r="T5122" s="3">
        <f>+MAX(CEILING(Tabella2026[[#This Row],[preDEF1]],1),1)</f>
        <v>61</v>
      </c>
      <c r="U5122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5122" s="21">
        <f>+Tabella2026[[#This Row],[DEF - n. card]]*(PLAFOND/N_TESSERE)</f>
        <v>30500</v>
      </c>
      <c r="W5122" s="18"/>
    </row>
    <row r="5123" spans="2:23" x14ac:dyDescent="0.25">
      <c r="B5123" s="1" t="s">
        <v>10210</v>
      </c>
      <c r="C5123" s="2">
        <v>54029</v>
      </c>
      <c r="D5123" s="1" t="s">
        <v>10211</v>
      </c>
      <c r="E5123" s="1" t="s">
        <v>67</v>
      </c>
      <c r="F5123" s="1" t="s">
        <v>66</v>
      </c>
      <c r="G5123" s="1" t="s">
        <v>4778</v>
      </c>
      <c r="H5123" s="1" t="s">
        <v>15834</v>
      </c>
      <c r="I5123" s="5">
        <v>1418</v>
      </c>
      <c r="J5123" s="5">
        <v>23937602</v>
      </c>
      <c r="K5123" s="3">
        <f>+Tabella2026[[#This Row],[POP_2024]]/SUM(Tabella2026[POP_2024])</f>
        <v>2.4056950572161825E-5</v>
      </c>
      <c r="L5123" s="3">
        <f>+Tabella2026[[#This Row],[INCIDENZA POPOLAZIONE]]*(PLAFOND/2)</f>
        <v>7082.3482057315123</v>
      </c>
      <c r="M5123" s="3">
        <f>+IFERROR(Tabella2026[[#This Row],[reddito_2024]]/Tabella2026[[#This Row],[POP_2024]],"")</f>
        <v>16881.242595204512</v>
      </c>
      <c r="N5123" s="3">
        <f>+IF(Tabella2026[[#This Row],[REDDITO COMPLESSIVO PROCAPITE]]&lt;media_aggr_reddito_pc,(media_aggr_reddito_pc-Tabella2026[[#This Row],[REDDITO COMPLESSIVO PROCAPITE]]),0)</f>
        <v>943.82346740422872</v>
      </c>
      <c r="O5123" s="3">
        <f>+Tabella2026[[#This Row],[DIFFERENZA REDDITO INFERIORE ALLA MEDIA DALLA MEDIA]]*Tabella2026[[#This Row],[POP_2024]]</f>
        <v>1338341.6767791964</v>
      </c>
      <c r="P5123" s="3">
        <f>+Tabella2026[[#This Row],[POPOLAZIONE PER DIFFERENZA ]]/SUM(Tabella2026[[POPOLAZIONE PER DIFFERENZA ]])</f>
        <v>1.1873527864649816E-5</v>
      </c>
      <c r="Q5123" s="3">
        <f>+Tabella2026[[#This Row],[INCIDENZA POPOLAZIONE PER DIFFERENZA]]*(PLAFOND-SUM(Tabella2026[CONTRIBUTO SULLA BASE DELLA POPOLAZIONE]))</f>
        <v>3495.5576982070215</v>
      </c>
      <c r="R5123" s="3">
        <f>+Tabella2026[[#This Row],[CONTRIBUTO SULLA BASE DELLA POPOLAZIONE]]+Tabella2026[[#This Row],[CONTRIBUTO SULLA BASE DEL REDDITO]]</f>
        <v>10577.905903938534</v>
      </c>
      <c r="S5123" s="3">
        <f>+Tabella2026[[#This Row],[CONTRIBUTO TOTALE]]/(PLAFOND/N_TESSERE)</f>
        <v>21.155811807877068</v>
      </c>
      <c r="T5123" s="3">
        <f>+MAX(CEILING(Tabella2026[[#This Row],[preDEF1]],1),1)</f>
        <v>22</v>
      </c>
      <c r="U5123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5123" s="21">
        <f>+Tabella2026[[#This Row],[DEF - n. card]]*(PLAFOND/N_TESSERE)</f>
        <v>11000</v>
      </c>
      <c r="W5123" s="18"/>
    </row>
    <row r="5124" spans="2:23" x14ac:dyDescent="0.25">
      <c r="B5124" s="1" t="s">
        <v>10492</v>
      </c>
      <c r="C5124" s="2">
        <v>29034</v>
      </c>
      <c r="D5124" s="1" t="s">
        <v>10493</v>
      </c>
      <c r="E5124" s="1" t="s">
        <v>38</v>
      </c>
      <c r="F5124" s="1" t="s">
        <v>314</v>
      </c>
      <c r="G5124" s="1" t="s">
        <v>4778</v>
      </c>
      <c r="H5124" s="1" t="s">
        <v>15835</v>
      </c>
      <c r="I5124" s="5">
        <v>1418</v>
      </c>
      <c r="J5124" s="5">
        <v>21325496</v>
      </c>
      <c r="K5124" s="3">
        <f>+Tabella2026[[#This Row],[POP_2024]]/SUM(Tabella2026[POP_2024])</f>
        <v>2.4056950572161825E-5</v>
      </c>
      <c r="L5124" s="3">
        <f>+Tabella2026[[#This Row],[INCIDENZA POPOLAZIONE]]*(PLAFOND/2)</f>
        <v>7082.3482057315123</v>
      </c>
      <c r="M5124" s="3">
        <f>+IFERROR(Tabella2026[[#This Row],[reddito_2024]]/Tabella2026[[#This Row],[POP_2024]],"")</f>
        <v>15039.136812411847</v>
      </c>
      <c r="N5124" s="3">
        <f>+IF(Tabella2026[[#This Row],[REDDITO COMPLESSIVO PROCAPITE]]&lt;media_aggr_reddito_pc,(media_aggr_reddito_pc-Tabella2026[[#This Row],[REDDITO COMPLESSIVO PROCAPITE]]),0)</f>
        <v>2785.9292501968939</v>
      </c>
      <c r="O5124" s="3">
        <f>+Tabella2026[[#This Row],[DIFFERENZA REDDITO INFERIORE ALLA MEDIA DALLA MEDIA]]*Tabella2026[[#This Row],[POP_2024]]</f>
        <v>3950447.6767791957</v>
      </c>
      <c r="P5124" s="3">
        <f>+Tabella2026[[#This Row],[POPOLAZIONE PER DIFFERENZA ]]/SUM(Tabella2026[[POPOLAZIONE PER DIFFERENZA ]])</f>
        <v>3.5047664869079292E-5</v>
      </c>
      <c r="Q5124" s="3">
        <f>+Tabella2026[[#This Row],[INCIDENZA POPOLAZIONE PER DIFFERENZA]]*(PLAFOND-SUM(Tabella2026[CONTRIBUTO SULLA BASE DELLA POPOLAZIONE]))</f>
        <v>10318.006251708333</v>
      </c>
      <c r="R5124" s="3">
        <f>+Tabella2026[[#This Row],[CONTRIBUTO SULLA BASE DELLA POPOLAZIONE]]+Tabella2026[[#This Row],[CONTRIBUTO SULLA BASE DEL REDDITO]]</f>
        <v>17400.354457439847</v>
      </c>
      <c r="S5124" s="3">
        <f>+Tabella2026[[#This Row],[CONTRIBUTO TOTALE]]/(PLAFOND/N_TESSERE)</f>
        <v>34.800708914879692</v>
      </c>
      <c r="T5124" s="3">
        <f>+MAX(CEILING(Tabella2026[[#This Row],[preDEF1]],1),1)</f>
        <v>35</v>
      </c>
      <c r="U5124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5124" s="21">
        <f>+Tabella2026[[#This Row],[DEF - n. card]]*(PLAFOND/N_TESSERE)</f>
        <v>17500</v>
      </c>
      <c r="W5124" s="18"/>
    </row>
    <row r="5125" spans="2:23" x14ac:dyDescent="0.25">
      <c r="B5125" s="1" t="s">
        <v>10172</v>
      </c>
      <c r="C5125" s="2">
        <v>67016</v>
      </c>
      <c r="D5125" s="1" t="s">
        <v>10173</v>
      </c>
      <c r="E5125" s="1" t="s">
        <v>96</v>
      </c>
      <c r="F5125" s="1" t="s">
        <v>298</v>
      </c>
      <c r="G5125" s="1" t="s">
        <v>4778</v>
      </c>
      <c r="H5125" s="1" t="s">
        <v>15836</v>
      </c>
      <c r="I5125" s="5">
        <v>1417</v>
      </c>
      <c r="J5125" s="5">
        <v>19079083</v>
      </c>
      <c r="K5125" s="3">
        <f>+Tabella2026[[#This Row],[POP_2024]]/SUM(Tabella2026[POP_2024])</f>
        <v>2.4039985162731529E-5</v>
      </c>
      <c r="L5125" s="3">
        <f>+Tabella2026[[#This Row],[INCIDENZA POPOLAZIONE]]*(PLAFOND/2)</f>
        <v>7077.3536019192898</v>
      </c>
      <c r="M5125" s="3">
        <f>+IFERROR(Tabella2026[[#This Row],[reddito_2024]]/Tabella2026[[#This Row],[POP_2024]],"")</f>
        <v>13464.419901199717</v>
      </c>
      <c r="N5125" s="3">
        <f>+IF(Tabella2026[[#This Row],[REDDITO COMPLESSIVO PROCAPITE]]&lt;media_aggr_reddito_pc,(media_aggr_reddito_pc-Tabella2026[[#This Row],[REDDITO COMPLESSIVO PROCAPITE]]),0)</f>
        <v>4360.646161409024</v>
      </c>
      <c r="O5125" s="3">
        <f>+Tabella2026[[#This Row],[DIFFERENZA REDDITO INFERIORE ALLA MEDIA DALLA MEDIA]]*Tabella2026[[#This Row],[POP_2024]]</f>
        <v>6179035.6107165869</v>
      </c>
      <c r="P5125" s="3">
        <f>+Tabella2026[[#This Row],[POPOLAZIONE PER DIFFERENZA ]]/SUM(Tabella2026[[POPOLAZIONE PER DIFFERENZA ]])</f>
        <v>5.4819298220667451E-5</v>
      </c>
      <c r="Q5125" s="3">
        <f>+Tabella2026[[#This Row],[INCIDENZA POPOLAZIONE PER DIFFERENZA]]*(PLAFOND-SUM(Tabella2026[CONTRIBUTO SULLA BASE DELLA POPOLAZIONE]))</f>
        <v>16138.760281690898</v>
      </c>
      <c r="R5125" s="3">
        <f>+Tabella2026[[#This Row],[CONTRIBUTO SULLA BASE DELLA POPOLAZIONE]]+Tabella2026[[#This Row],[CONTRIBUTO SULLA BASE DEL REDDITO]]</f>
        <v>23216.113883610189</v>
      </c>
      <c r="S5125" s="3">
        <f>+Tabella2026[[#This Row],[CONTRIBUTO TOTALE]]/(PLAFOND/N_TESSERE)</f>
        <v>46.432227767220375</v>
      </c>
      <c r="T5125" s="3">
        <f>+MAX(CEILING(Tabella2026[[#This Row],[preDEF1]],1),1)</f>
        <v>47</v>
      </c>
      <c r="U5125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5125" s="21">
        <f>+Tabella2026[[#This Row],[DEF - n. card]]*(PLAFOND/N_TESSERE)</f>
        <v>23500</v>
      </c>
      <c r="W5125" s="18"/>
    </row>
    <row r="5126" spans="2:23" x14ac:dyDescent="0.25">
      <c r="B5126" s="1" t="s">
        <v>10398</v>
      </c>
      <c r="C5126" s="2">
        <v>10027</v>
      </c>
      <c r="D5126" s="1" t="s">
        <v>10399</v>
      </c>
      <c r="E5126" s="1" t="s">
        <v>24</v>
      </c>
      <c r="F5126" s="1" t="s">
        <v>23</v>
      </c>
      <c r="G5126" s="1" t="s">
        <v>4778</v>
      </c>
      <c r="H5126" s="1" t="s">
        <v>15835</v>
      </c>
      <c r="I5126" s="5">
        <v>1417</v>
      </c>
      <c r="J5126" s="5">
        <v>23407204</v>
      </c>
      <c r="K5126" s="3">
        <f>+Tabella2026[[#This Row],[POP_2024]]/SUM(Tabella2026[POP_2024])</f>
        <v>2.4039985162731529E-5</v>
      </c>
      <c r="L5126" s="3">
        <f>+Tabella2026[[#This Row],[INCIDENZA POPOLAZIONE]]*(PLAFOND/2)</f>
        <v>7077.3536019192898</v>
      </c>
      <c r="M5126" s="3">
        <f>+IFERROR(Tabella2026[[#This Row],[reddito_2024]]/Tabella2026[[#This Row],[POP_2024]],"")</f>
        <v>16518.84544812985</v>
      </c>
      <c r="N5126" s="3">
        <f>+IF(Tabella2026[[#This Row],[REDDITO COMPLESSIVO PROCAPITE]]&lt;media_aggr_reddito_pc,(media_aggr_reddito_pc-Tabella2026[[#This Row],[REDDITO COMPLESSIVO PROCAPITE]]),0)</f>
        <v>1306.2206144788906</v>
      </c>
      <c r="O5126" s="3">
        <f>+Tabella2026[[#This Row],[DIFFERENZA REDDITO INFERIORE ALLA MEDIA DALLA MEDIA]]*Tabella2026[[#This Row],[POP_2024]]</f>
        <v>1850914.6107165881</v>
      </c>
      <c r="P5126" s="3">
        <f>+Tabella2026[[#This Row],[POPOLAZIONE PER DIFFERENZA ]]/SUM(Tabella2026[[POPOLAZIONE PER DIFFERENZA ]])</f>
        <v>1.6420983211342294E-5</v>
      </c>
      <c r="Q5126" s="3">
        <f>+Tabella2026[[#This Row],[INCIDENZA POPOLAZIONE PER DIFFERENZA]]*(PLAFOND-SUM(Tabella2026[CONTRIBUTO SULLA BASE DELLA POPOLAZIONE]))</f>
        <v>4834.325141681782</v>
      </c>
      <c r="R5126" s="3">
        <f>+Tabella2026[[#This Row],[CONTRIBUTO SULLA BASE DELLA POPOLAZIONE]]+Tabella2026[[#This Row],[CONTRIBUTO SULLA BASE DEL REDDITO]]</f>
        <v>11911.678743601071</v>
      </c>
      <c r="S5126" s="3">
        <f>+Tabella2026[[#This Row],[CONTRIBUTO TOTALE]]/(PLAFOND/N_TESSERE)</f>
        <v>23.823357487202141</v>
      </c>
      <c r="T5126" s="3">
        <f>+MAX(CEILING(Tabella2026[[#This Row],[preDEF1]],1),1)</f>
        <v>24</v>
      </c>
      <c r="U5126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5126" s="21">
        <f>+Tabella2026[[#This Row],[DEF - n. card]]*(PLAFOND/N_TESSERE)</f>
        <v>12000</v>
      </c>
      <c r="W5126" s="18"/>
    </row>
    <row r="5127" spans="2:23" x14ac:dyDescent="0.25">
      <c r="B5127" s="1" t="s">
        <v>10364</v>
      </c>
      <c r="C5127" s="2">
        <v>21117</v>
      </c>
      <c r="D5127" s="1" t="s">
        <v>10365</v>
      </c>
      <c r="E5127" s="1" t="s">
        <v>99</v>
      </c>
      <c r="F5127" s="1" t="s">
        <v>110</v>
      </c>
      <c r="G5127" s="1" t="s">
        <v>4778</v>
      </c>
      <c r="H5127" s="1" t="s">
        <v>15835</v>
      </c>
      <c r="I5127" s="5">
        <v>1416</v>
      </c>
      <c r="J5127" s="5">
        <v>31313649</v>
      </c>
      <c r="K5127" s="3">
        <f>+Tabella2026[[#This Row],[POP_2024]]/SUM(Tabella2026[POP_2024])</f>
        <v>2.4023019753301232E-5</v>
      </c>
      <c r="L5127" s="3">
        <f>+Tabella2026[[#This Row],[INCIDENZA POPOLAZIONE]]*(PLAFOND/2)</f>
        <v>7072.3589981070681</v>
      </c>
      <c r="M5127" s="3">
        <f>+IFERROR(Tabella2026[[#This Row],[reddito_2024]]/Tabella2026[[#This Row],[POP_2024]],"")</f>
        <v>22114.158898305086</v>
      </c>
      <c r="N5127" s="3">
        <f>+IF(Tabella2026[[#This Row],[REDDITO COMPLESSIVO PROCAPITE]]&lt;media_aggr_reddito_pc,(media_aggr_reddito_pc-Tabella2026[[#This Row],[REDDITO COMPLESSIVO PROCAPITE]]),0)</f>
        <v>0</v>
      </c>
      <c r="O5127" s="3">
        <f>+Tabella2026[[#This Row],[DIFFERENZA REDDITO INFERIORE ALLA MEDIA DALLA MEDIA]]*Tabella2026[[#This Row],[POP_2024]]</f>
        <v>0</v>
      </c>
      <c r="P5127" s="3">
        <f>+Tabella2026[[#This Row],[POPOLAZIONE PER DIFFERENZA ]]/SUM(Tabella2026[[POPOLAZIONE PER DIFFERENZA ]])</f>
        <v>0</v>
      </c>
      <c r="Q5127" s="3">
        <f>+Tabella2026[[#This Row],[INCIDENZA POPOLAZIONE PER DIFFERENZA]]*(PLAFOND-SUM(Tabella2026[CONTRIBUTO SULLA BASE DELLA POPOLAZIONE]))</f>
        <v>0</v>
      </c>
      <c r="R5127" s="3">
        <f>+Tabella2026[[#This Row],[CONTRIBUTO SULLA BASE DELLA POPOLAZIONE]]+Tabella2026[[#This Row],[CONTRIBUTO SULLA BASE DEL REDDITO]]</f>
        <v>7072.3589981070681</v>
      </c>
      <c r="S5127" s="3">
        <f>+Tabella2026[[#This Row],[CONTRIBUTO TOTALE]]/(PLAFOND/N_TESSERE)</f>
        <v>14.144717996214137</v>
      </c>
      <c r="T5127" s="3">
        <f>+MAX(CEILING(Tabella2026[[#This Row],[preDEF1]],1),1)</f>
        <v>15</v>
      </c>
      <c r="U5127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27" s="21">
        <f>+Tabella2026[[#This Row],[DEF - n. card]]*(PLAFOND/N_TESSERE)</f>
        <v>7500</v>
      </c>
      <c r="W5127" s="18"/>
    </row>
    <row r="5128" spans="2:23" x14ac:dyDescent="0.25">
      <c r="B5128" s="1" t="s">
        <v>10232</v>
      </c>
      <c r="C5128" s="2">
        <v>19077</v>
      </c>
      <c r="D5128" s="1" t="s">
        <v>10233</v>
      </c>
      <c r="E5128" s="1" t="s">
        <v>12</v>
      </c>
      <c r="F5128" s="1" t="s">
        <v>193</v>
      </c>
      <c r="G5128" s="1" t="s">
        <v>4778</v>
      </c>
      <c r="H5128" s="1" t="s">
        <v>15835</v>
      </c>
      <c r="I5128" s="5">
        <v>1414</v>
      </c>
      <c r="J5128" s="5">
        <v>24188892</v>
      </c>
      <c r="K5128" s="3">
        <f>+Tabella2026[[#This Row],[POP_2024]]/SUM(Tabella2026[POP_2024])</f>
        <v>2.3989088934440636E-5</v>
      </c>
      <c r="L5128" s="3">
        <f>+Tabella2026[[#This Row],[INCIDENZA POPOLAZIONE]]*(PLAFOND/2)</f>
        <v>7062.3697904826222</v>
      </c>
      <c r="M5128" s="3">
        <f>+IFERROR(Tabella2026[[#This Row],[reddito_2024]]/Tabella2026[[#This Row],[POP_2024]],"")</f>
        <v>17106.712871287127</v>
      </c>
      <c r="N5128" s="3">
        <f>+IF(Tabella2026[[#This Row],[REDDITO COMPLESSIVO PROCAPITE]]&lt;media_aggr_reddito_pc,(media_aggr_reddito_pc-Tabella2026[[#This Row],[REDDITO COMPLESSIVO PROCAPITE]]),0)</f>
        <v>718.35319132161385</v>
      </c>
      <c r="O5128" s="3">
        <f>+Tabella2026[[#This Row],[DIFFERENZA REDDITO INFERIORE ALLA MEDIA DALLA MEDIA]]*Tabella2026[[#This Row],[POP_2024]]</f>
        <v>1015751.412528762</v>
      </c>
      <c r="P5128" s="3">
        <f>+Tabella2026[[#This Row],[POPOLAZIONE PER DIFFERENZA ]]/SUM(Tabella2026[[POPOLAZIONE PER DIFFERENZA ]])</f>
        <v>9.0115647666611911E-6</v>
      </c>
      <c r="Q5128" s="3">
        <f>+Tabella2026[[#This Row],[INCIDENZA POPOLAZIONE PER DIFFERENZA]]*(PLAFOND-SUM(Tabella2026[CONTRIBUTO SULLA BASE DELLA POPOLAZIONE]))</f>
        <v>2652.9979086314902</v>
      </c>
      <c r="R5128" s="3">
        <f>+Tabella2026[[#This Row],[CONTRIBUTO SULLA BASE DELLA POPOLAZIONE]]+Tabella2026[[#This Row],[CONTRIBUTO SULLA BASE DEL REDDITO]]</f>
        <v>9715.3676991141128</v>
      </c>
      <c r="S5128" s="3">
        <f>+Tabella2026[[#This Row],[CONTRIBUTO TOTALE]]/(PLAFOND/N_TESSERE)</f>
        <v>19.430735398228226</v>
      </c>
      <c r="T5128" s="3">
        <f>+MAX(CEILING(Tabella2026[[#This Row],[preDEF1]],1),1)</f>
        <v>20</v>
      </c>
      <c r="U5128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5128" s="21">
        <f>+Tabella2026[[#This Row],[DEF - n. card]]*(PLAFOND/N_TESSERE)</f>
        <v>10000</v>
      </c>
      <c r="W5128" s="18"/>
    </row>
    <row r="5129" spans="2:23" x14ac:dyDescent="0.25">
      <c r="B5129" s="1" t="s">
        <v>10274</v>
      </c>
      <c r="C5129" s="2">
        <v>62049</v>
      </c>
      <c r="D5129" s="1" t="s">
        <v>10275</v>
      </c>
      <c r="E5129" s="1" t="s">
        <v>15</v>
      </c>
      <c r="F5129" s="1" t="s">
        <v>256</v>
      </c>
      <c r="G5129" s="1" t="s">
        <v>4778</v>
      </c>
      <c r="H5129" s="1" t="s">
        <v>15836</v>
      </c>
      <c r="I5129" s="5">
        <v>1414</v>
      </c>
      <c r="J5129" s="5">
        <v>16504008</v>
      </c>
      <c r="K5129" s="3">
        <f>+Tabella2026[[#This Row],[POP_2024]]/SUM(Tabella2026[POP_2024])</f>
        <v>2.3989088934440636E-5</v>
      </c>
      <c r="L5129" s="3">
        <f>+Tabella2026[[#This Row],[INCIDENZA POPOLAZIONE]]*(PLAFOND/2)</f>
        <v>7062.3697904826222</v>
      </c>
      <c r="M5129" s="3">
        <f>+IFERROR(Tabella2026[[#This Row],[reddito_2024]]/Tabella2026[[#This Row],[POP_2024]],"")</f>
        <v>11671.8585572843</v>
      </c>
      <c r="N5129" s="3">
        <f>+IF(Tabella2026[[#This Row],[REDDITO COMPLESSIVO PROCAPITE]]&lt;media_aggr_reddito_pc,(media_aggr_reddito_pc-Tabella2026[[#This Row],[REDDITO COMPLESSIVO PROCAPITE]]),0)</f>
        <v>6153.2075053244407</v>
      </c>
      <c r="O5129" s="3">
        <f>+Tabella2026[[#This Row],[DIFFERENZA REDDITO INFERIORE ALLA MEDIA DALLA MEDIA]]*Tabella2026[[#This Row],[POP_2024]]</f>
        <v>8700635.4125287589</v>
      </c>
      <c r="P5129" s="3">
        <f>+Tabella2026[[#This Row],[POPOLAZIONE PER DIFFERENZA ]]/SUM(Tabella2026[[POPOLAZIONE PER DIFFERENZA ]])</f>
        <v>7.7190480430553845E-5</v>
      </c>
      <c r="Q5129" s="3">
        <f>+Tabella2026[[#This Row],[INCIDENZA POPOLAZIONE PER DIFFERENZA]]*(PLAFOND-SUM(Tabella2026[CONTRIBUTO SULLA BASE DELLA POPOLAZIONE]))</f>
        <v>22724.819545894821</v>
      </c>
      <c r="R5129" s="3">
        <f>+Tabella2026[[#This Row],[CONTRIBUTO SULLA BASE DELLA POPOLAZIONE]]+Tabella2026[[#This Row],[CONTRIBUTO SULLA BASE DEL REDDITO]]</f>
        <v>29787.189336377443</v>
      </c>
      <c r="S5129" s="3">
        <f>+Tabella2026[[#This Row],[CONTRIBUTO TOTALE]]/(PLAFOND/N_TESSERE)</f>
        <v>59.574378672754889</v>
      </c>
      <c r="T5129" s="3">
        <f>+MAX(CEILING(Tabella2026[[#This Row],[preDEF1]],1),1)</f>
        <v>60</v>
      </c>
      <c r="U5129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5129" s="21">
        <f>+Tabella2026[[#This Row],[DEF - n. card]]*(PLAFOND/N_TESSERE)</f>
        <v>30000</v>
      </c>
      <c r="W5129" s="18"/>
    </row>
    <row r="5130" spans="2:23" x14ac:dyDescent="0.25">
      <c r="B5130" s="1" t="s">
        <v>10414</v>
      </c>
      <c r="C5130" s="2">
        <v>22032</v>
      </c>
      <c r="D5130" s="1" t="s">
        <v>10415</v>
      </c>
      <c r="E5130" s="1" t="s">
        <v>99</v>
      </c>
      <c r="F5130" s="1" t="s">
        <v>98</v>
      </c>
      <c r="G5130" s="1" t="s">
        <v>4778</v>
      </c>
      <c r="H5130" s="1" t="s">
        <v>15835</v>
      </c>
      <c r="I5130" s="5">
        <v>1413</v>
      </c>
      <c r="J5130" s="5">
        <v>29314962</v>
      </c>
      <c r="K5130" s="3">
        <f>+Tabella2026[[#This Row],[POP_2024]]/SUM(Tabella2026[POP_2024])</f>
        <v>2.397212352501034E-5</v>
      </c>
      <c r="L5130" s="3">
        <f>+Tabella2026[[#This Row],[INCIDENZA POPOLAZIONE]]*(PLAFOND/2)</f>
        <v>7057.3751866704006</v>
      </c>
      <c r="M5130" s="3">
        <f>+IFERROR(Tabella2026[[#This Row],[reddito_2024]]/Tabella2026[[#This Row],[POP_2024]],"")</f>
        <v>20746.611464968151</v>
      </c>
      <c r="N5130" s="3">
        <f>+IF(Tabella2026[[#This Row],[REDDITO COMPLESSIVO PROCAPITE]]&lt;media_aggr_reddito_pc,(media_aggr_reddito_pc-Tabella2026[[#This Row],[REDDITO COMPLESSIVO PROCAPITE]]),0)</f>
        <v>0</v>
      </c>
      <c r="O5130" s="3">
        <f>+Tabella2026[[#This Row],[DIFFERENZA REDDITO INFERIORE ALLA MEDIA DALLA MEDIA]]*Tabella2026[[#This Row],[POP_2024]]</f>
        <v>0</v>
      </c>
      <c r="P5130" s="3">
        <f>+Tabella2026[[#This Row],[POPOLAZIONE PER DIFFERENZA ]]/SUM(Tabella2026[[POPOLAZIONE PER DIFFERENZA ]])</f>
        <v>0</v>
      </c>
      <c r="Q5130" s="3">
        <f>+Tabella2026[[#This Row],[INCIDENZA POPOLAZIONE PER DIFFERENZA]]*(PLAFOND-SUM(Tabella2026[CONTRIBUTO SULLA BASE DELLA POPOLAZIONE]))</f>
        <v>0</v>
      </c>
      <c r="R5130" s="3">
        <f>+Tabella2026[[#This Row],[CONTRIBUTO SULLA BASE DELLA POPOLAZIONE]]+Tabella2026[[#This Row],[CONTRIBUTO SULLA BASE DEL REDDITO]]</f>
        <v>7057.3751866704006</v>
      </c>
      <c r="S5130" s="3">
        <f>+Tabella2026[[#This Row],[CONTRIBUTO TOTALE]]/(PLAFOND/N_TESSERE)</f>
        <v>14.114750373340801</v>
      </c>
      <c r="T5130" s="3">
        <f>+MAX(CEILING(Tabella2026[[#This Row],[preDEF1]],1),1)</f>
        <v>15</v>
      </c>
      <c r="U513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30" s="21">
        <f>+Tabella2026[[#This Row],[DEF - n. card]]*(PLAFOND/N_TESSERE)</f>
        <v>7500</v>
      </c>
      <c r="W5130" s="18"/>
    </row>
    <row r="5131" spans="2:23" x14ac:dyDescent="0.25">
      <c r="B5131" s="1" t="s">
        <v>10118</v>
      </c>
      <c r="C5131" s="2">
        <v>61023</v>
      </c>
      <c r="D5131" s="1" t="s">
        <v>10119</v>
      </c>
      <c r="E5131" s="1" t="s">
        <v>15</v>
      </c>
      <c r="F5131" s="1" t="s">
        <v>184</v>
      </c>
      <c r="G5131" s="1" t="s">
        <v>4778</v>
      </c>
      <c r="H5131" s="1" t="s">
        <v>15836</v>
      </c>
      <c r="I5131" s="5">
        <v>1412</v>
      </c>
      <c r="J5131" s="5">
        <v>18539054</v>
      </c>
      <c r="K5131" s="3">
        <f>+Tabella2026[[#This Row],[POP_2024]]/SUM(Tabella2026[POP_2024])</f>
        <v>2.395515811558004E-5</v>
      </c>
      <c r="L5131" s="3">
        <f>+Tabella2026[[#This Row],[INCIDENZA POPOLAZIONE]]*(PLAFOND/2)</f>
        <v>7052.3805828581771</v>
      </c>
      <c r="M5131" s="3">
        <f>+IFERROR(Tabella2026[[#This Row],[reddito_2024]]/Tabella2026[[#This Row],[POP_2024]],"")</f>
        <v>13129.641643059491</v>
      </c>
      <c r="N5131" s="3">
        <f>+IF(Tabella2026[[#This Row],[REDDITO COMPLESSIVO PROCAPITE]]&lt;media_aggr_reddito_pc,(media_aggr_reddito_pc-Tabella2026[[#This Row],[REDDITO COMPLESSIVO PROCAPITE]]),0)</f>
        <v>4695.4244195492502</v>
      </c>
      <c r="O5131" s="3">
        <f>+Tabella2026[[#This Row],[DIFFERENZA REDDITO INFERIORE ALLA MEDIA DALLA MEDIA]]*Tabella2026[[#This Row],[POP_2024]]</f>
        <v>6629939.2804035414</v>
      </c>
      <c r="P5131" s="3">
        <f>+Tabella2026[[#This Row],[POPOLAZIONE PER DIFFERENZA ]]/SUM(Tabella2026[[POPOLAZIONE PER DIFFERENZA ]])</f>
        <v>5.8819634890437167E-5</v>
      </c>
      <c r="Q5131" s="3">
        <f>+Tabella2026[[#This Row],[INCIDENZA POPOLAZIONE PER DIFFERENZA]]*(PLAFOND-SUM(Tabella2026[CONTRIBUTO SULLA BASE DELLA POPOLAZIONE]))</f>
        <v>17316.456397018603</v>
      </c>
      <c r="R5131" s="3">
        <f>+Tabella2026[[#This Row],[CONTRIBUTO SULLA BASE DELLA POPOLAZIONE]]+Tabella2026[[#This Row],[CONTRIBUTO SULLA BASE DEL REDDITO]]</f>
        <v>24368.836979876782</v>
      </c>
      <c r="S5131" s="3">
        <f>+Tabella2026[[#This Row],[CONTRIBUTO TOTALE]]/(PLAFOND/N_TESSERE)</f>
        <v>48.737673959753565</v>
      </c>
      <c r="T5131" s="3">
        <f>+MAX(CEILING(Tabella2026[[#This Row],[preDEF1]],1),1)</f>
        <v>49</v>
      </c>
      <c r="U5131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5131" s="21">
        <f>+Tabella2026[[#This Row],[DEF - n. card]]*(PLAFOND/N_TESSERE)</f>
        <v>24500</v>
      </c>
      <c r="W5131" s="18"/>
    </row>
    <row r="5132" spans="2:23" x14ac:dyDescent="0.25">
      <c r="B5132" s="1" t="s">
        <v>10276</v>
      </c>
      <c r="C5132" s="2">
        <v>96053</v>
      </c>
      <c r="D5132" s="1" t="s">
        <v>10277</v>
      </c>
      <c r="E5132" s="1" t="s">
        <v>18</v>
      </c>
      <c r="F5132" s="1" t="s">
        <v>403</v>
      </c>
      <c r="G5132" s="1" t="s">
        <v>4778</v>
      </c>
      <c r="H5132" s="1" t="s">
        <v>15835</v>
      </c>
      <c r="I5132" s="5">
        <v>1412</v>
      </c>
      <c r="J5132" s="5">
        <v>29471045</v>
      </c>
      <c r="K5132" s="3">
        <f>+Tabella2026[[#This Row],[POP_2024]]/SUM(Tabella2026[POP_2024])</f>
        <v>2.395515811558004E-5</v>
      </c>
      <c r="L5132" s="3">
        <f>+Tabella2026[[#This Row],[INCIDENZA POPOLAZIONE]]*(PLAFOND/2)</f>
        <v>7052.3805828581771</v>
      </c>
      <c r="M5132" s="3">
        <f>+IFERROR(Tabella2026[[#This Row],[reddito_2024]]/Tabella2026[[#This Row],[POP_2024]],"")</f>
        <v>20871.844900849857</v>
      </c>
      <c r="N5132" s="3">
        <f>+IF(Tabella2026[[#This Row],[REDDITO COMPLESSIVO PROCAPITE]]&lt;media_aggr_reddito_pc,(media_aggr_reddito_pc-Tabella2026[[#This Row],[REDDITO COMPLESSIVO PROCAPITE]]),0)</f>
        <v>0</v>
      </c>
      <c r="O5132" s="3">
        <f>+Tabella2026[[#This Row],[DIFFERENZA REDDITO INFERIORE ALLA MEDIA DALLA MEDIA]]*Tabella2026[[#This Row],[POP_2024]]</f>
        <v>0</v>
      </c>
      <c r="P5132" s="3">
        <f>+Tabella2026[[#This Row],[POPOLAZIONE PER DIFFERENZA ]]/SUM(Tabella2026[[POPOLAZIONE PER DIFFERENZA ]])</f>
        <v>0</v>
      </c>
      <c r="Q5132" s="3">
        <f>+Tabella2026[[#This Row],[INCIDENZA POPOLAZIONE PER DIFFERENZA]]*(PLAFOND-SUM(Tabella2026[CONTRIBUTO SULLA BASE DELLA POPOLAZIONE]))</f>
        <v>0</v>
      </c>
      <c r="R5132" s="3">
        <f>+Tabella2026[[#This Row],[CONTRIBUTO SULLA BASE DELLA POPOLAZIONE]]+Tabella2026[[#This Row],[CONTRIBUTO SULLA BASE DEL REDDITO]]</f>
        <v>7052.3805828581771</v>
      </c>
      <c r="S5132" s="3">
        <f>+Tabella2026[[#This Row],[CONTRIBUTO TOTALE]]/(PLAFOND/N_TESSERE)</f>
        <v>14.104761165716354</v>
      </c>
      <c r="T5132" s="3">
        <f>+MAX(CEILING(Tabella2026[[#This Row],[preDEF1]],1),1)</f>
        <v>15</v>
      </c>
      <c r="U5132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32" s="21">
        <f>+Tabella2026[[#This Row],[DEF - n. card]]*(PLAFOND/N_TESSERE)</f>
        <v>7500</v>
      </c>
      <c r="W5132" s="18"/>
    </row>
    <row r="5133" spans="2:23" x14ac:dyDescent="0.25">
      <c r="B5133" s="1" t="s">
        <v>10250</v>
      </c>
      <c r="C5133" s="2">
        <v>103011</v>
      </c>
      <c r="D5133" s="1" t="s">
        <v>10251</v>
      </c>
      <c r="E5133" s="1" t="s">
        <v>18</v>
      </c>
      <c r="F5133" s="1" t="s">
        <v>648</v>
      </c>
      <c r="G5133" s="1" t="s">
        <v>4778</v>
      </c>
      <c r="H5133" s="1" t="s">
        <v>15835</v>
      </c>
      <c r="I5133" s="5">
        <v>1411</v>
      </c>
      <c r="J5133" s="5">
        <v>24723767</v>
      </c>
      <c r="K5133" s="3">
        <f>+Tabella2026[[#This Row],[POP_2024]]/SUM(Tabella2026[POP_2024])</f>
        <v>2.3938192706149744E-5</v>
      </c>
      <c r="L5133" s="3">
        <f>+Tabella2026[[#This Row],[INCIDENZA POPOLAZIONE]]*(PLAFOND/2)</f>
        <v>7047.3859790459546</v>
      </c>
      <c r="M5133" s="3">
        <f>+IFERROR(Tabella2026[[#This Row],[reddito_2024]]/Tabella2026[[#This Row],[POP_2024]],"")</f>
        <v>17522.159461374911</v>
      </c>
      <c r="N5133" s="3">
        <f>+IF(Tabella2026[[#This Row],[REDDITO COMPLESSIVO PROCAPITE]]&lt;media_aggr_reddito_pc,(media_aggr_reddito_pc-Tabella2026[[#This Row],[REDDITO COMPLESSIVO PROCAPITE]]),0)</f>
        <v>302.90660123382986</v>
      </c>
      <c r="O5133" s="3">
        <f>+Tabella2026[[#This Row],[DIFFERENZA REDDITO INFERIORE ALLA MEDIA DALLA MEDIA]]*Tabella2026[[#This Row],[POP_2024]]</f>
        <v>427401.21434093395</v>
      </c>
      <c r="P5133" s="3">
        <f>+Tabella2026[[#This Row],[POPOLAZIONE PER DIFFERENZA ]]/SUM(Tabella2026[[POPOLAZIONE PER DIFFERENZA ]])</f>
        <v>3.7918270916250463E-6</v>
      </c>
      <c r="Q5133" s="3">
        <f>+Tabella2026[[#This Row],[INCIDENZA POPOLAZIONE PER DIFFERENZA]]*(PLAFOND-SUM(Tabella2026[CONTRIBUTO SULLA BASE DELLA POPOLAZIONE]))</f>
        <v>1116.3110519040995</v>
      </c>
      <c r="R5133" s="3">
        <f>+Tabella2026[[#This Row],[CONTRIBUTO SULLA BASE DELLA POPOLAZIONE]]+Tabella2026[[#This Row],[CONTRIBUTO SULLA BASE DEL REDDITO]]</f>
        <v>8163.6970309500539</v>
      </c>
      <c r="S5133" s="3">
        <f>+Tabella2026[[#This Row],[CONTRIBUTO TOTALE]]/(PLAFOND/N_TESSERE)</f>
        <v>16.327394061900108</v>
      </c>
      <c r="T5133" s="3">
        <f>+MAX(CEILING(Tabella2026[[#This Row],[preDEF1]],1),1)</f>
        <v>17</v>
      </c>
      <c r="U5133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5133" s="21">
        <f>+Tabella2026[[#This Row],[DEF - n. card]]*(PLAFOND/N_TESSERE)</f>
        <v>8500</v>
      </c>
      <c r="W5133" s="18"/>
    </row>
    <row r="5134" spans="2:23" x14ac:dyDescent="0.25">
      <c r="B5134" s="1" t="s">
        <v>10096</v>
      </c>
      <c r="C5134" s="2">
        <v>29035</v>
      </c>
      <c r="D5134" s="1" t="s">
        <v>10097</v>
      </c>
      <c r="E5134" s="1" t="s">
        <v>38</v>
      </c>
      <c r="F5134" s="1" t="s">
        <v>314</v>
      </c>
      <c r="G5134" s="1" t="s">
        <v>4778</v>
      </c>
      <c r="H5134" s="1" t="s">
        <v>15835</v>
      </c>
      <c r="I5134" s="5">
        <v>1410</v>
      </c>
      <c r="J5134" s="5">
        <v>24558936</v>
      </c>
      <c r="K5134" s="3">
        <f>+Tabella2026[[#This Row],[POP_2024]]/SUM(Tabella2026[POP_2024])</f>
        <v>2.3921227296719447E-5</v>
      </c>
      <c r="L5134" s="3">
        <f>+Tabella2026[[#This Row],[INCIDENZA POPOLAZIONE]]*(PLAFOND/2)</f>
        <v>7042.391375233733</v>
      </c>
      <c r="M5134" s="3">
        <f>+IFERROR(Tabella2026[[#This Row],[reddito_2024]]/Tabella2026[[#This Row],[POP_2024]],"")</f>
        <v>17417.685106382978</v>
      </c>
      <c r="N5134" s="3">
        <f>+IF(Tabella2026[[#This Row],[REDDITO COMPLESSIVO PROCAPITE]]&lt;media_aggr_reddito_pc,(media_aggr_reddito_pc-Tabella2026[[#This Row],[REDDITO COMPLESSIVO PROCAPITE]]),0)</f>
        <v>407.38095622576293</v>
      </c>
      <c r="O5134" s="3">
        <f>+Tabella2026[[#This Row],[DIFFERENZA REDDITO INFERIORE ALLA MEDIA DALLA MEDIA]]*Tabella2026[[#This Row],[POP_2024]]</f>
        <v>574407.14827832568</v>
      </c>
      <c r="P5134" s="3">
        <f>+Tabella2026[[#This Row],[POPOLAZIONE PER DIFFERENZA ]]/SUM(Tabella2026[[POPOLAZIONE PER DIFFERENZA ]])</f>
        <v>5.0960374313008576E-6</v>
      </c>
      <c r="Q5134" s="3">
        <f>+Tabella2026[[#This Row],[INCIDENZA POPOLAZIONE PER DIFFERENZA]]*(PLAFOND-SUM(Tabella2026[CONTRIBUTO SULLA BASE DELLA POPOLAZIONE]))</f>
        <v>1500.269597746905</v>
      </c>
      <c r="R5134" s="3">
        <f>+Tabella2026[[#This Row],[CONTRIBUTO SULLA BASE DELLA POPOLAZIONE]]+Tabella2026[[#This Row],[CONTRIBUTO SULLA BASE DEL REDDITO]]</f>
        <v>8542.6609729806387</v>
      </c>
      <c r="S5134" s="3">
        <f>+Tabella2026[[#This Row],[CONTRIBUTO TOTALE]]/(PLAFOND/N_TESSERE)</f>
        <v>17.085321945961276</v>
      </c>
      <c r="T5134" s="3">
        <f>+MAX(CEILING(Tabella2026[[#This Row],[preDEF1]],1),1)</f>
        <v>18</v>
      </c>
      <c r="U5134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5134" s="21">
        <f>+Tabella2026[[#This Row],[DEF - n. card]]*(PLAFOND/N_TESSERE)</f>
        <v>9000</v>
      </c>
      <c r="W5134" s="18"/>
    </row>
    <row r="5135" spans="2:23" x14ac:dyDescent="0.25">
      <c r="B5135" s="1" t="s">
        <v>10428</v>
      </c>
      <c r="C5135" s="2">
        <v>97014</v>
      </c>
      <c r="D5135" s="1" t="s">
        <v>10429</v>
      </c>
      <c r="E5135" s="1" t="s">
        <v>12</v>
      </c>
      <c r="F5135" s="1" t="s">
        <v>362</v>
      </c>
      <c r="G5135" s="1" t="s">
        <v>4778</v>
      </c>
      <c r="H5135" s="1" t="s">
        <v>15835</v>
      </c>
      <c r="I5135" s="5">
        <v>1408</v>
      </c>
      <c r="J5135" s="5">
        <v>26765135</v>
      </c>
      <c r="K5135" s="3">
        <f>+Tabella2026[[#This Row],[POP_2024]]/SUM(Tabella2026[POP_2024])</f>
        <v>2.3887296477858851E-5</v>
      </c>
      <c r="L5135" s="3">
        <f>+Tabella2026[[#This Row],[INCIDENZA POPOLAZIONE]]*(PLAFOND/2)</f>
        <v>7032.4021676092871</v>
      </c>
      <c r="M5135" s="3">
        <f>+IFERROR(Tabella2026[[#This Row],[reddito_2024]]/Tabella2026[[#This Row],[POP_2024]],"")</f>
        <v>19009.328835227272</v>
      </c>
      <c r="N5135" s="3">
        <f>+IF(Tabella2026[[#This Row],[REDDITO COMPLESSIVO PROCAPITE]]&lt;media_aggr_reddito_pc,(media_aggr_reddito_pc-Tabella2026[[#This Row],[REDDITO COMPLESSIVO PROCAPITE]]),0)</f>
        <v>0</v>
      </c>
      <c r="O5135" s="3">
        <f>+Tabella2026[[#This Row],[DIFFERENZA REDDITO INFERIORE ALLA MEDIA DALLA MEDIA]]*Tabella2026[[#This Row],[POP_2024]]</f>
        <v>0</v>
      </c>
      <c r="P5135" s="3">
        <f>+Tabella2026[[#This Row],[POPOLAZIONE PER DIFFERENZA ]]/SUM(Tabella2026[[POPOLAZIONE PER DIFFERENZA ]])</f>
        <v>0</v>
      </c>
      <c r="Q5135" s="3">
        <f>+Tabella2026[[#This Row],[INCIDENZA POPOLAZIONE PER DIFFERENZA]]*(PLAFOND-SUM(Tabella2026[CONTRIBUTO SULLA BASE DELLA POPOLAZIONE]))</f>
        <v>0</v>
      </c>
      <c r="R5135" s="3">
        <f>+Tabella2026[[#This Row],[CONTRIBUTO SULLA BASE DELLA POPOLAZIONE]]+Tabella2026[[#This Row],[CONTRIBUTO SULLA BASE DEL REDDITO]]</f>
        <v>7032.4021676092871</v>
      </c>
      <c r="S5135" s="3">
        <f>+Tabella2026[[#This Row],[CONTRIBUTO TOTALE]]/(PLAFOND/N_TESSERE)</f>
        <v>14.064804335218573</v>
      </c>
      <c r="T5135" s="3">
        <f>+MAX(CEILING(Tabella2026[[#This Row],[preDEF1]],1),1)</f>
        <v>15</v>
      </c>
      <c r="U5135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35" s="21">
        <f>+Tabella2026[[#This Row],[DEF - n. card]]*(PLAFOND/N_TESSERE)</f>
        <v>7500</v>
      </c>
      <c r="W5135" s="18"/>
    </row>
    <row r="5136" spans="2:23" x14ac:dyDescent="0.25">
      <c r="B5136" s="1" t="s">
        <v>10194</v>
      </c>
      <c r="C5136" s="2">
        <v>80035</v>
      </c>
      <c r="D5136" s="1" t="s">
        <v>10195</v>
      </c>
      <c r="E5136" s="1" t="s">
        <v>61</v>
      </c>
      <c r="F5136" s="1" t="s">
        <v>62</v>
      </c>
      <c r="G5136" s="1" t="s">
        <v>4778</v>
      </c>
      <c r="H5136" s="1" t="s">
        <v>15836</v>
      </c>
      <c r="I5136" s="5">
        <v>1408</v>
      </c>
      <c r="J5136" s="5">
        <v>13298459</v>
      </c>
      <c r="K5136" s="3">
        <f>+Tabella2026[[#This Row],[POP_2024]]/SUM(Tabella2026[POP_2024])</f>
        <v>2.3887296477858851E-5</v>
      </c>
      <c r="L5136" s="3">
        <f>+Tabella2026[[#This Row],[INCIDENZA POPOLAZIONE]]*(PLAFOND/2)</f>
        <v>7032.4021676092871</v>
      </c>
      <c r="M5136" s="3">
        <f>+IFERROR(Tabella2026[[#This Row],[reddito_2024]]/Tabella2026[[#This Row],[POP_2024]],"")</f>
        <v>9444.928267045454</v>
      </c>
      <c r="N5136" s="3">
        <f>+IF(Tabella2026[[#This Row],[REDDITO COMPLESSIVO PROCAPITE]]&lt;media_aggr_reddito_pc,(media_aggr_reddito_pc-Tabella2026[[#This Row],[REDDITO COMPLESSIVO PROCAPITE]]),0)</f>
        <v>8380.137795563287</v>
      </c>
      <c r="O5136" s="3">
        <f>+Tabella2026[[#This Row],[DIFFERENZA REDDITO INFERIORE ALLA MEDIA DALLA MEDIA]]*Tabella2026[[#This Row],[POP_2024]]</f>
        <v>11799234.016153108</v>
      </c>
      <c r="P5136" s="3">
        <f>+Tabella2026[[#This Row],[POPOLAZIONE PER DIFFERENZA ]]/SUM(Tabella2026[[POPOLAZIONE PER DIFFERENZA ]])</f>
        <v>1.0468069275812575E-4</v>
      </c>
      <c r="Q5136" s="3">
        <f>+Tabella2026[[#This Row],[INCIDENZA POPOLAZIONE PER DIFFERENZA]]*(PLAFOND-SUM(Tabella2026[CONTRIBUTO SULLA BASE DELLA POPOLAZIONE]))</f>
        <v>30817.917437472777</v>
      </c>
      <c r="R5136" s="3">
        <f>+Tabella2026[[#This Row],[CONTRIBUTO SULLA BASE DELLA POPOLAZIONE]]+Tabella2026[[#This Row],[CONTRIBUTO SULLA BASE DEL REDDITO]]</f>
        <v>37850.319605082062</v>
      </c>
      <c r="S5136" s="3">
        <f>+Tabella2026[[#This Row],[CONTRIBUTO TOTALE]]/(PLAFOND/N_TESSERE)</f>
        <v>75.700639210164127</v>
      </c>
      <c r="T5136" s="3">
        <f>+MAX(CEILING(Tabella2026[[#This Row],[preDEF1]],1),1)</f>
        <v>76</v>
      </c>
      <c r="U5136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5136" s="21">
        <f>+Tabella2026[[#This Row],[DEF - n. card]]*(PLAFOND/N_TESSERE)</f>
        <v>38000</v>
      </c>
      <c r="W5136" s="18"/>
    </row>
    <row r="5137" spans="2:23" x14ac:dyDescent="0.25">
      <c r="B5137" s="1" t="s">
        <v>10690</v>
      </c>
      <c r="C5137" s="2">
        <v>13006</v>
      </c>
      <c r="D5137" s="1" t="s">
        <v>10691</v>
      </c>
      <c r="E5137" s="1" t="s">
        <v>12</v>
      </c>
      <c r="F5137" s="1" t="s">
        <v>152</v>
      </c>
      <c r="G5137" s="1" t="s">
        <v>4778</v>
      </c>
      <c r="H5137" s="1" t="s">
        <v>15835</v>
      </c>
      <c r="I5137" s="5">
        <v>1407</v>
      </c>
      <c r="J5137" s="5">
        <v>29002653</v>
      </c>
      <c r="K5137" s="3">
        <f>+Tabella2026[[#This Row],[POP_2024]]/SUM(Tabella2026[POP_2024])</f>
        <v>2.3870331068428555E-5</v>
      </c>
      <c r="L5137" s="3">
        <f>+Tabella2026[[#This Row],[INCIDENZA POPOLAZIONE]]*(PLAFOND/2)</f>
        <v>7027.4075637970654</v>
      </c>
      <c r="M5137" s="3">
        <f>+IFERROR(Tabella2026[[#This Row],[reddito_2024]]/Tabella2026[[#This Row],[POP_2024]],"")</f>
        <v>20613.115138592751</v>
      </c>
      <c r="N5137" s="3">
        <f>+IF(Tabella2026[[#This Row],[REDDITO COMPLESSIVO PROCAPITE]]&lt;media_aggr_reddito_pc,(media_aggr_reddito_pc-Tabella2026[[#This Row],[REDDITO COMPLESSIVO PROCAPITE]]),0)</f>
        <v>0</v>
      </c>
      <c r="O5137" s="3">
        <f>+Tabella2026[[#This Row],[DIFFERENZA REDDITO INFERIORE ALLA MEDIA DALLA MEDIA]]*Tabella2026[[#This Row],[POP_2024]]</f>
        <v>0</v>
      </c>
      <c r="P5137" s="3">
        <f>+Tabella2026[[#This Row],[POPOLAZIONE PER DIFFERENZA ]]/SUM(Tabella2026[[POPOLAZIONE PER DIFFERENZA ]])</f>
        <v>0</v>
      </c>
      <c r="Q5137" s="3">
        <f>+Tabella2026[[#This Row],[INCIDENZA POPOLAZIONE PER DIFFERENZA]]*(PLAFOND-SUM(Tabella2026[CONTRIBUTO SULLA BASE DELLA POPOLAZIONE]))</f>
        <v>0</v>
      </c>
      <c r="R5137" s="3">
        <f>+Tabella2026[[#This Row],[CONTRIBUTO SULLA BASE DELLA POPOLAZIONE]]+Tabella2026[[#This Row],[CONTRIBUTO SULLA BASE DEL REDDITO]]</f>
        <v>7027.4075637970654</v>
      </c>
      <c r="S5137" s="3">
        <f>+Tabella2026[[#This Row],[CONTRIBUTO TOTALE]]/(PLAFOND/N_TESSERE)</f>
        <v>14.05481512759413</v>
      </c>
      <c r="T5137" s="3">
        <f>+MAX(CEILING(Tabella2026[[#This Row],[preDEF1]],1),1)</f>
        <v>15</v>
      </c>
      <c r="U5137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37" s="21">
        <f>+Tabella2026[[#This Row],[DEF - n. card]]*(PLAFOND/N_TESSERE)</f>
        <v>7500</v>
      </c>
      <c r="W5137" s="18"/>
    </row>
    <row r="5138" spans="2:23" x14ac:dyDescent="0.25">
      <c r="B5138" s="1" t="s">
        <v>11095</v>
      </c>
      <c r="C5138" s="2">
        <v>83013</v>
      </c>
      <c r="D5138" s="1" t="s">
        <v>11096</v>
      </c>
      <c r="E5138" s="1" t="s">
        <v>21</v>
      </c>
      <c r="F5138" s="1" t="s">
        <v>42</v>
      </c>
      <c r="G5138" s="1" t="s">
        <v>4778</v>
      </c>
      <c r="H5138" s="1" t="s">
        <v>15836</v>
      </c>
      <c r="I5138" s="5">
        <v>1407</v>
      </c>
      <c r="J5138" s="5">
        <v>13170313</v>
      </c>
      <c r="K5138" s="3">
        <f>+Tabella2026[[#This Row],[POP_2024]]/SUM(Tabella2026[POP_2024])</f>
        <v>2.3870331068428555E-5</v>
      </c>
      <c r="L5138" s="3">
        <f>+Tabella2026[[#This Row],[INCIDENZA POPOLAZIONE]]*(PLAFOND/2)</f>
        <v>7027.4075637970654</v>
      </c>
      <c r="M5138" s="3">
        <f>+IFERROR(Tabella2026[[#This Row],[reddito_2024]]/Tabella2026[[#This Row],[POP_2024]],"")</f>
        <v>9360.563610518835</v>
      </c>
      <c r="N5138" s="3">
        <f>+IF(Tabella2026[[#This Row],[REDDITO COMPLESSIVO PROCAPITE]]&lt;media_aggr_reddito_pc,(media_aggr_reddito_pc-Tabella2026[[#This Row],[REDDITO COMPLESSIVO PROCAPITE]]),0)</f>
        <v>8464.502452089906</v>
      </c>
      <c r="O5138" s="3">
        <f>+Tabella2026[[#This Row],[DIFFERENZA REDDITO INFERIORE ALLA MEDIA DALLA MEDIA]]*Tabella2026[[#This Row],[POP_2024]]</f>
        <v>11909554.950090498</v>
      </c>
      <c r="P5138" s="3">
        <f>+Tabella2026[[#This Row],[POPOLAZIONE PER DIFFERENZA ]]/SUM(Tabella2026[[POPOLAZIONE PER DIFFERENZA ]])</f>
        <v>1.0565944034245873E-4</v>
      </c>
      <c r="Q5138" s="3">
        <f>+Tabella2026[[#This Row],[INCIDENZA POPOLAZIONE PER DIFFERENZA]]*(PLAFOND-SUM(Tabella2026[CONTRIBUTO SULLA BASE DELLA POPOLAZIONE]))</f>
        <v>31106.05999223972</v>
      </c>
      <c r="R5138" s="3">
        <f>+Tabella2026[[#This Row],[CONTRIBUTO SULLA BASE DELLA POPOLAZIONE]]+Tabella2026[[#This Row],[CONTRIBUTO SULLA BASE DEL REDDITO]]</f>
        <v>38133.467556036783</v>
      </c>
      <c r="S5138" s="3">
        <f>+Tabella2026[[#This Row],[CONTRIBUTO TOTALE]]/(PLAFOND/N_TESSERE)</f>
        <v>76.266935112073568</v>
      </c>
      <c r="T5138" s="3">
        <f>+MAX(CEILING(Tabella2026[[#This Row],[preDEF1]],1),1)</f>
        <v>77</v>
      </c>
      <c r="U5138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5138" s="21">
        <f>+Tabella2026[[#This Row],[DEF - n. card]]*(PLAFOND/N_TESSERE)</f>
        <v>38500</v>
      </c>
      <c r="W5138" s="18"/>
    </row>
    <row r="5139" spans="2:23" x14ac:dyDescent="0.25">
      <c r="B5139" s="1" t="s">
        <v>10286</v>
      </c>
      <c r="C5139" s="2">
        <v>19103</v>
      </c>
      <c r="D5139" s="1" t="s">
        <v>10287</v>
      </c>
      <c r="E5139" s="1" t="s">
        <v>12</v>
      </c>
      <c r="F5139" s="1" t="s">
        <v>193</v>
      </c>
      <c r="G5139" s="1" t="s">
        <v>4778</v>
      </c>
      <c r="H5139" s="1" t="s">
        <v>15835</v>
      </c>
      <c r="I5139" s="5">
        <v>1407</v>
      </c>
      <c r="J5139" s="5">
        <v>27259629</v>
      </c>
      <c r="K5139" s="3">
        <f>+Tabella2026[[#This Row],[POP_2024]]/SUM(Tabella2026[POP_2024])</f>
        <v>2.3870331068428555E-5</v>
      </c>
      <c r="L5139" s="3">
        <f>+Tabella2026[[#This Row],[INCIDENZA POPOLAZIONE]]*(PLAFOND/2)</f>
        <v>7027.4075637970654</v>
      </c>
      <c r="M5139" s="3">
        <f>+IFERROR(Tabella2026[[#This Row],[reddito_2024]]/Tabella2026[[#This Row],[POP_2024]],"")</f>
        <v>19374.292110874201</v>
      </c>
      <c r="N5139" s="3">
        <f>+IF(Tabella2026[[#This Row],[REDDITO COMPLESSIVO PROCAPITE]]&lt;media_aggr_reddito_pc,(media_aggr_reddito_pc-Tabella2026[[#This Row],[REDDITO COMPLESSIVO PROCAPITE]]),0)</f>
        <v>0</v>
      </c>
      <c r="O5139" s="3">
        <f>+Tabella2026[[#This Row],[DIFFERENZA REDDITO INFERIORE ALLA MEDIA DALLA MEDIA]]*Tabella2026[[#This Row],[POP_2024]]</f>
        <v>0</v>
      </c>
      <c r="P5139" s="3">
        <f>+Tabella2026[[#This Row],[POPOLAZIONE PER DIFFERENZA ]]/SUM(Tabella2026[[POPOLAZIONE PER DIFFERENZA ]])</f>
        <v>0</v>
      </c>
      <c r="Q5139" s="3">
        <f>+Tabella2026[[#This Row],[INCIDENZA POPOLAZIONE PER DIFFERENZA]]*(PLAFOND-SUM(Tabella2026[CONTRIBUTO SULLA BASE DELLA POPOLAZIONE]))</f>
        <v>0</v>
      </c>
      <c r="R5139" s="3">
        <f>+Tabella2026[[#This Row],[CONTRIBUTO SULLA BASE DELLA POPOLAZIONE]]+Tabella2026[[#This Row],[CONTRIBUTO SULLA BASE DEL REDDITO]]</f>
        <v>7027.4075637970654</v>
      </c>
      <c r="S5139" s="3">
        <f>+Tabella2026[[#This Row],[CONTRIBUTO TOTALE]]/(PLAFOND/N_TESSERE)</f>
        <v>14.05481512759413</v>
      </c>
      <c r="T5139" s="3">
        <f>+MAX(CEILING(Tabella2026[[#This Row],[preDEF1]],1),1)</f>
        <v>15</v>
      </c>
      <c r="U5139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39" s="21">
        <f>+Tabella2026[[#This Row],[DEF - n. card]]*(PLAFOND/N_TESSERE)</f>
        <v>7500</v>
      </c>
      <c r="W5139" s="18"/>
    </row>
    <row r="5140" spans="2:23" x14ac:dyDescent="0.25">
      <c r="B5140" s="1" t="s">
        <v>10348</v>
      </c>
      <c r="C5140" s="2">
        <v>3069</v>
      </c>
      <c r="D5140" s="1" t="s">
        <v>10349</v>
      </c>
      <c r="E5140" s="1" t="s">
        <v>18</v>
      </c>
      <c r="F5140" s="1" t="s">
        <v>114</v>
      </c>
      <c r="G5140" s="1" t="s">
        <v>4778</v>
      </c>
      <c r="H5140" s="1" t="s">
        <v>15835</v>
      </c>
      <c r="I5140" s="5">
        <v>1406</v>
      </c>
      <c r="J5140" s="5">
        <v>27710595</v>
      </c>
      <c r="K5140" s="3">
        <f>+Tabella2026[[#This Row],[POP_2024]]/SUM(Tabella2026[POP_2024])</f>
        <v>2.3853365658998255E-5</v>
      </c>
      <c r="L5140" s="3">
        <f>+Tabella2026[[#This Row],[INCIDENZA POPOLAZIONE]]*(PLAFOND/2)</f>
        <v>7022.412959984842</v>
      </c>
      <c r="M5140" s="3">
        <f>+IFERROR(Tabella2026[[#This Row],[reddito_2024]]/Tabella2026[[#This Row],[POP_2024]],"")</f>
        <v>19708.815789473683</v>
      </c>
      <c r="N5140" s="3">
        <f>+IF(Tabella2026[[#This Row],[REDDITO COMPLESSIVO PROCAPITE]]&lt;media_aggr_reddito_pc,(media_aggr_reddito_pc-Tabella2026[[#This Row],[REDDITO COMPLESSIVO PROCAPITE]]),0)</f>
        <v>0</v>
      </c>
      <c r="O5140" s="3">
        <f>+Tabella2026[[#This Row],[DIFFERENZA REDDITO INFERIORE ALLA MEDIA DALLA MEDIA]]*Tabella2026[[#This Row],[POP_2024]]</f>
        <v>0</v>
      </c>
      <c r="P5140" s="3">
        <f>+Tabella2026[[#This Row],[POPOLAZIONE PER DIFFERENZA ]]/SUM(Tabella2026[[POPOLAZIONE PER DIFFERENZA ]])</f>
        <v>0</v>
      </c>
      <c r="Q5140" s="3">
        <f>+Tabella2026[[#This Row],[INCIDENZA POPOLAZIONE PER DIFFERENZA]]*(PLAFOND-SUM(Tabella2026[CONTRIBUTO SULLA BASE DELLA POPOLAZIONE]))</f>
        <v>0</v>
      </c>
      <c r="R5140" s="3">
        <f>+Tabella2026[[#This Row],[CONTRIBUTO SULLA BASE DELLA POPOLAZIONE]]+Tabella2026[[#This Row],[CONTRIBUTO SULLA BASE DEL REDDITO]]</f>
        <v>7022.412959984842</v>
      </c>
      <c r="S5140" s="3">
        <f>+Tabella2026[[#This Row],[CONTRIBUTO TOTALE]]/(PLAFOND/N_TESSERE)</f>
        <v>14.044825919969684</v>
      </c>
      <c r="T5140" s="3">
        <f>+MAX(CEILING(Tabella2026[[#This Row],[preDEF1]],1),1)</f>
        <v>15</v>
      </c>
      <c r="U514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40" s="21">
        <f>+Tabella2026[[#This Row],[DEF - n. card]]*(PLAFOND/N_TESSERE)</f>
        <v>7500</v>
      </c>
      <c r="W5140" s="18"/>
    </row>
    <row r="5141" spans="2:23" x14ac:dyDescent="0.25">
      <c r="B5141" s="1" t="s">
        <v>10372</v>
      </c>
      <c r="C5141" s="2">
        <v>22242</v>
      </c>
      <c r="D5141" s="1" t="s">
        <v>10373</v>
      </c>
      <c r="E5141" s="1" t="s">
        <v>99</v>
      </c>
      <c r="F5141" s="1" t="s">
        <v>98</v>
      </c>
      <c r="G5141" s="1" t="s">
        <v>4778</v>
      </c>
      <c r="H5141" s="1" t="s">
        <v>15835</v>
      </c>
      <c r="I5141" s="5">
        <v>1405</v>
      </c>
      <c r="J5141" s="5">
        <v>29203300</v>
      </c>
      <c r="K5141" s="3">
        <f>+Tabella2026[[#This Row],[POP_2024]]/SUM(Tabella2026[POP_2024])</f>
        <v>2.3836400249567959E-5</v>
      </c>
      <c r="L5141" s="3">
        <f>+Tabella2026[[#This Row],[INCIDENZA POPOLAZIONE]]*(PLAFOND/2)</f>
        <v>7017.4183561726204</v>
      </c>
      <c r="M5141" s="3">
        <f>+IFERROR(Tabella2026[[#This Row],[reddito_2024]]/Tabella2026[[#This Row],[POP_2024]],"")</f>
        <v>20785.266903914591</v>
      </c>
      <c r="N5141" s="3">
        <f>+IF(Tabella2026[[#This Row],[REDDITO COMPLESSIVO PROCAPITE]]&lt;media_aggr_reddito_pc,(media_aggr_reddito_pc-Tabella2026[[#This Row],[REDDITO COMPLESSIVO PROCAPITE]]),0)</f>
        <v>0</v>
      </c>
      <c r="O5141" s="3">
        <f>+Tabella2026[[#This Row],[DIFFERENZA REDDITO INFERIORE ALLA MEDIA DALLA MEDIA]]*Tabella2026[[#This Row],[POP_2024]]</f>
        <v>0</v>
      </c>
      <c r="P5141" s="3">
        <f>+Tabella2026[[#This Row],[POPOLAZIONE PER DIFFERENZA ]]/SUM(Tabella2026[[POPOLAZIONE PER DIFFERENZA ]])</f>
        <v>0</v>
      </c>
      <c r="Q5141" s="3">
        <f>+Tabella2026[[#This Row],[INCIDENZA POPOLAZIONE PER DIFFERENZA]]*(PLAFOND-SUM(Tabella2026[CONTRIBUTO SULLA BASE DELLA POPOLAZIONE]))</f>
        <v>0</v>
      </c>
      <c r="R5141" s="3">
        <f>+Tabella2026[[#This Row],[CONTRIBUTO SULLA BASE DELLA POPOLAZIONE]]+Tabella2026[[#This Row],[CONTRIBUTO SULLA BASE DEL REDDITO]]</f>
        <v>7017.4183561726204</v>
      </c>
      <c r="S5141" s="3">
        <f>+Tabella2026[[#This Row],[CONTRIBUTO TOTALE]]/(PLAFOND/N_TESSERE)</f>
        <v>14.034836712345241</v>
      </c>
      <c r="T5141" s="3">
        <f>+MAX(CEILING(Tabella2026[[#This Row],[preDEF1]],1),1)</f>
        <v>15</v>
      </c>
      <c r="U5141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41" s="21">
        <f>+Tabella2026[[#This Row],[DEF - n. card]]*(PLAFOND/N_TESSERE)</f>
        <v>7500</v>
      </c>
      <c r="W5141" s="18"/>
    </row>
    <row r="5142" spans="2:23" x14ac:dyDescent="0.25">
      <c r="B5142" s="1" t="s">
        <v>10370</v>
      </c>
      <c r="C5142" s="2">
        <v>1129</v>
      </c>
      <c r="D5142" s="1" t="s">
        <v>10371</v>
      </c>
      <c r="E5142" s="1" t="s">
        <v>18</v>
      </c>
      <c r="F5142" s="1" t="s">
        <v>17</v>
      </c>
      <c r="G5142" s="1" t="s">
        <v>4778</v>
      </c>
      <c r="H5142" s="1" t="s">
        <v>15835</v>
      </c>
      <c r="I5142" s="5">
        <v>1404</v>
      </c>
      <c r="J5142" s="5">
        <v>25037159</v>
      </c>
      <c r="K5142" s="3">
        <f>+Tabella2026[[#This Row],[POP_2024]]/SUM(Tabella2026[POP_2024])</f>
        <v>2.3819434840137663E-5</v>
      </c>
      <c r="L5142" s="3">
        <f>+Tabella2026[[#This Row],[INCIDENZA POPOLAZIONE]]*(PLAFOND/2)</f>
        <v>7012.4237523603979</v>
      </c>
      <c r="M5142" s="3">
        <f>+IFERROR(Tabella2026[[#This Row],[reddito_2024]]/Tabella2026[[#This Row],[POP_2024]],"")</f>
        <v>17832.734330484331</v>
      </c>
      <c r="N5142" s="3">
        <f>+IF(Tabella2026[[#This Row],[REDDITO COMPLESSIVO PROCAPITE]]&lt;media_aggr_reddito_pc,(media_aggr_reddito_pc-Tabella2026[[#This Row],[REDDITO COMPLESSIVO PROCAPITE]]),0)</f>
        <v>0</v>
      </c>
      <c r="O5142" s="3">
        <f>+Tabella2026[[#This Row],[DIFFERENZA REDDITO INFERIORE ALLA MEDIA DALLA MEDIA]]*Tabella2026[[#This Row],[POP_2024]]</f>
        <v>0</v>
      </c>
      <c r="P5142" s="3">
        <f>+Tabella2026[[#This Row],[POPOLAZIONE PER DIFFERENZA ]]/SUM(Tabella2026[[POPOLAZIONE PER DIFFERENZA ]])</f>
        <v>0</v>
      </c>
      <c r="Q5142" s="3">
        <f>+Tabella2026[[#This Row],[INCIDENZA POPOLAZIONE PER DIFFERENZA]]*(PLAFOND-SUM(Tabella2026[CONTRIBUTO SULLA BASE DELLA POPOLAZIONE]))</f>
        <v>0</v>
      </c>
      <c r="R5142" s="3">
        <f>+Tabella2026[[#This Row],[CONTRIBUTO SULLA BASE DELLA POPOLAZIONE]]+Tabella2026[[#This Row],[CONTRIBUTO SULLA BASE DEL REDDITO]]</f>
        <v>7012.4237523603979</v>
      </c>
      <c r="S5142" s="3">
        <f>+Tabella2026[[#This Row],[CONTRIBUTO TOTALE]]/(PLAFOND/N_TESSERE)</f>
        <v>14.024847504720796</v>
      </c>
      <c r="T5142" s="3">
        <f>+MAX(CEILING(Tabella2026[[#This Row],[preDEF1]],1),1)</f>
        <v>15</v>
      </c>
      <c r="U5142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42" s="21">
        <f>+Tabella2026[[#This Row],[DEF - n. card]]*(PLAFOND/N_TESSERE)</f>
        <v>7500</v>
      </c>
      <c r="W5142" s="18"/>
    </row>
    <row r="5143" spans="2:23" x14ac:dyDescent="0.25">
      <c r="B5143" s="1" t="s">
        <v>10268</v>
      </c>
      <c r="C5143" s="2">
        <v>115032</v>
      </c>
      <c r="D5143" s="1" t="s">
        <v>10269</v>
      </c>
      <c r="E5143" s="1" t="s">
        <v>76</v>
      </c>
      <c r="F5143" s="1" t="s">
        <v>625</v>
      </c>
      <c r="G5143" s="1" t="s">
        <v>4778</v>
      </c>
      <c r="H5143" s="1" t="s">
        <v>15836</v>
      </c>
      <c r="I5143" s="5">
        <v>1404</v>
      </c>
      <c r="J5143" s="5">
        <v>15623604</v>
      </c>
      <c r="K5143" s="3">
        <f>+Tabella2026[[#This Row],[POP_2024]]/SUM(Tabella2026[POP_2024])</f>
        <v>2.3819434840137663E-5</v>
      </c>
      <c r="L5143" s="3">
        <f>+Tabella2026[[#This Row],[INCIDENZA POPOLAZIONE]]*(PLAFOND/2)</f>
        <v>7012.4237523603979</v>
      </c>
      <c r="M5143" s="3">
        <f>+IFERROR(Tabella2026[[#This Row],[reddito_2024]]/Tabella2026[[#This Row],[POP_2024]],"")</f>
        <v>11127.923076923076</v>
      </c>
      <c r="N5143" s="3">
        <f>+IF(Tabella2026[[#This Row],[REDDITO COMPLESSIVO PROCAPITE]]&lt;media_aggr_reddito_pc,(media_aggr_reddito_pc-Tabella2026[[#This Row],[REDDITO COMPLESSIVO PROCAPITE]]),0)</f>
        <v>6697.1429856856648</v>
      </c>
      <c r="O5143" s="3">
        <f>+Tabella2026[[#This Row],[DIFFERENZA REDDITO INFERIORE ALLA MEDIA DALLA MEDIA]]*Tabella2026[[#This Row],[POP_2024]]</f>
        <v>9402788.7519026734</v>
      </c>
      <c r="P5143" s="3">
        <f>+Tabella2026[[#This Row],[POPOLAZIONE PER DIFFERENZA ]]/SUM(Tabella2026[[POPOLAZIONE PER DIFFERENZA ]])</f>
        <v>8.3419859209504145E-5</v>
      </c>
      <c r="Q5143" s="3">
        <f>+Tabella2026[[#This Row],[INCIDENZA POPOLAZIONE PER DIFFERENZA]]*(PLAFOND-SUM(Tabella2026[CONTRIBUTO SULLA BASE DELLA POPOLAZIONE]))</f>
        <v>24558.743986383713</v>
      </c>
      <c r="R5143" s="3">
        <f>+Tabella2026[[#This Row],[CONTRIBUTO SULLA BASE DELLA POPOLAZIONE]]+Tabella2026[[#This Row],[CONTRIBUTO SULLA BASE DEL REDDITO]]</f>
        <v>31571.167738744112</v>
      </c>
      <c r="S5143" s="3">
        <f>+Tabella2026[[#This Row],[CONTRIBUTO TOTALE]]/(PLAFOND/N_TESSERE)</f>
        <v>63.142335477488224</v>
      </c>
      <c r="T5143" s="3">
        <f>+MAX(CEILING(Tabella2026[[#This Row],[preDEF1]],1),1)</f>
        <v>64</v>
      </c>
      <c r="U5143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5143" s="21">
        <f>+Tabella2026[[#This Row],[DEF - n. card]]*(PLAFOND/N_TESSERE)</f>
        <v>32000</v>
      </c>
      <c r="W5143" s="18"/>
    </row>
    <row r="5144" spans="2:23" x14ac:dyDescent="0.25">
      <c r="B5144" s="1" t="s">
        <v>10320</v>
      </c>
      <c r="C5144" s="2">
        <v>98044</v>
      </c>
      <c r="D5144" s="1" t="s">
        <v>10321</v>
      </c>
      <c r="E5144" s="1" t="s">
        <v>12</v>
      </c>
      <c r="F5144" s="1" t="s">
        <v>389</v>
      </c>
      <c r="G5144" s="1" t="s">
        <v>4778</v>
      </c>
      <c r="H5144" s="1" t="s">
        <v>15835</v>
      </c>
      <c r="I5144" s="5">
        <v>1404</v>
      </c>
      <c r="J5144" s="5">
        <v>24270484</v>
      </c>
      <c r="K5144" s="3">
        <f>+Tabella2026[[#This Row],[POP_2024]]/SUM(Tabella2026[POP_2024])</f>
        <v>2.3819434840137663E-5</v>
      </c>
      <c r="L5144" s="3">
        <f>+Tabella2026[[#This Row],[INCIDENZA POPOLAZIONE]]*(PLAFOND/2)</f>
        <v>7012.4237523603979</v>
      </c>
      <c r="M5144" s="3">
        <f>+IFERROR(Tabella2026[[#This Row],[reddito_2024]]/Tabella2026[[#This Row],[POP_2024]],"")</f>
        <v>17286.669515669517</v>
      </c>
      <c r="N5144" s="3">
        <f>+IF(Tabella2026[[#This Row],[REDDITO COMPLESSIVO PROCAPITE]]&lt;media_aggr_reddito_pc,(media_aggr_reddito_pc-Tabella2026[[#This Row],[REDDITO COMPLESSIVO PROCAPITE]]),0)</f>
        <v>538.39654693922421</v>
      </c>
      <c r="O5144" s="3">
        <f>+Tabella2026[[#This Row],[DIFFERENZA REDDITO INFERIORE ALLA MEDIA DALLA MEDIA]]*Tabella2026[[#This Row],[POP_2024]]</f>
        <v>755908.75190267083</v>
      </c>
      <c r="P5144" s="3">
        <f>+Tabella2026[[#This Row],[POPOLAZIONE PER DIFFERENZA ]]/SUM(Tabella2026[[POPOLAZIONE PER DIFFERENZA ]])</f>
        <v>6.7062871795554188E-6</v>
      </c>
      <c r="Q5144" s="3">
        <f>+Tabella2026[[#This Row],[INCIDENZA POPOLAZIONE PER DIFFERENZA]]*(PLAFOND-SUM(Tabella2026[CONTRIBUTO SULLA BASE DELLA POPOLAZIONE]))</f>
        <v>1974.3259159457386</v>
      </c>
      <c r="R5144" s="3">
        <f>+Tabella2026[[#This Row],[CONTRIBUTO SULLA BASE DELLA POPOLAZIONE]]+Tabella2026[[#This Row],[CONTRIBUTO SULLA BASE DEL REDDITO]]</f>
        <v>8986.7496683061363</v>
      </c>
      <c r="S5144" s="3">
        <f>+Tabella2026[[#This Row],[CONTRIBUTO TOTALE]]/(PLAFOND/N_TESSERE)</f>
        <v>17.973499336612271</v>
      </c>
      <c r="T5144" s="3">
        <f>+MAX(CEILING(Tabella2026[[#This Row],[preDEF1]],1),1)</f>
        <v>18</v>
      </c>
      <c r="U5144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5144" s="21">
        <f>+Tabella2026[[#This Row],[DEF - n. card]]*(PLAFOND/N_TESSERE)</f>
        <v>9000</v>
      </c>
      <c r="W5144" s="18"/>
    </row>
    <row r="5145" spans="2:23" x14ac:dyDescent="0.25">
      <c r="B5145" s="1" t="s">
        <v>10222</v>
      </c>
      <c r="C5145" s="2">
        <v>47018</v>
      </c>
      <c r="D5145" s="1" t="s">
        <v>10223</v>
      </c>
      <c r="E5145" s="1" t="s">
        <v>30</v>
      </c>
      <c r="F5145" s="1" t="s">
        <v>140</v>
      </c>
      <c r="G5145" s="1" t="s">
        <v>4778</v>
      </c>
      <c r="H5145" s="1" t="s">
        <v>15834</v>
      </c>
      <c r="I5145" s="5">
        <v>1404</v>
      </c>
      <c r="J5145" s="5">
        <v>20108108</v>
      </c>
      <c r="K5145" s="3">
        <f>+Tabella2026[[#This Row],[POP_2024]]/SUM(Tabella2026[POP_2024])</f>
        <v>2.3819434840137663E-5</v>
      </c>
      <c r="L5145" s="3">
        <f>+Tabella2026[[#This Row],[INCIDENZA POPOLAZIONE]]*(PLAFOND/2)</f>
        <v>7012.4237523603979</v>
      </c>
      <c r="M5145" s="3">
        <f>+IFERROR(Tabella2026[[#This Row],[reddito_2024]]/Tabella2026[[#This Row],[POP_2024]],"")</f>
        <v>14322.014245014245</v>
      </c>
      <c r="N5145" s="3">
        <f>+IF(Tabella2026[[#This Row],[REDDITO COMPLESSIVO PROCAPITE]]&lt;media_aggr_reddito_pc,(media_aggr_reddito_pc-Tabella2026[[#This Row],[REDDITO COMPLESSIVO PROCAPITE]]),0)</f>
        <v>3503.0518175944962</v>
      </c>
      <c r="O5145" s="3">
        <f>+Tabella2026[[#This Row],[DIFFERENZA REDDITO INFERIORE ALLA MEDIA DALLA MEDIA]]*Tabella2026[[#This Row],[POP_2024]]</f>
        <v>4918284.7519026725</v>
      </c>
      <c r="P5145" s="3">
        <f>+Tabella2026[[#This Row],[POPOLAZIONE PER DIFFERENZA ]]/SUM(Tabella2026[[POPOLAZIONE PER DIFFERENZA ]])</f>
        <v>4.3634142208390086E-5</v>
      </c>
      <c r="Q5145" s="3">
        <f>+Tabella2026[[#This Row],[INCIDENZA POPOLAZIONE PER DIFFERENZA]]*(PLAFOND-SUM(Tabella2026[CONTRIBUTO SULLA BASE DELLA POPOLAZIONE]))</f>
        <v>12845.858740543437</v>
      </c>
      <c r="R5145" s="3">
        <f>+Tabella2026[[#This Row],[CONTRIBUTO SULLA BASE DELLA POPOLAZIONE]]+Tabella2026[[#This Row],[CONTRIBUTO SULLA BASE DEL REDDITO]]</f>
        <v>19858.282492903836</v>
      </c>
      <c r="S5145" s="3">
        <f>+Tabella2026[[#This Row],[CONTRIBUTO TOTALE]]/(PLAFOND/N_TESSERE)</f>
        <v>39.716564985807672</v>
      </c>
      <c r="T5145" s="3">
        <f>+MAX(CEILING(Tabella2026[[#This Row],[preDEF1]],1),1)</f>
        <v>40</v>
      </c>
      <c r="U5145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145" s="21">
        <f>+Tabella2026[[#This Row],[DEF - n. card]]*(PLAFOND/N_TESSERE)</f>
        <v>20000</v>
      </c>
      <c r="W5145" s="18"/>
    </row>
    <row r="5146" spans="2:23" x14ac:dyDescent="0.25">
      <c r="B5146" s="1" t="s">
        <v>10262</v>
      </c>
      <c r="C5146" s="2">
        <v>58001</v>
      </c>
      <c r="D5146" s="1" t="s">
        <v>10263</v>
      </c>
      <c r="E5146" s="1" t="s">
        <v>8</v>
      </c>
      <c r="F5146" s="1" t="s">
        <v>7</v>
      </c>
      <c r="G5146" s="1" t="s">
        <v>4778</v>
      </c>
      <c r="H5146" s="1" t="s">
        <v>15834</v>
      </c>
      <c r="I5146" s="5">
        <v>1403</v>
      </c>
      <c r="J5146" s="5">
        <v>18447981</v>
      </c>
      <c r="K5146" s="3">
        <f>+Tabella2026[[#This Row],[POP_2024]]/SUM(Tabella2026[POP_2024])</f>
        <v>2.3802469430707363E-5</v>
      </c>
      <c r="L5146" s="3">
        <f>+Tabella2026[[#This Row],[INCIDENZA POPOLAZIONE]]*(PLAFOND/2)</f>
        <v>7007.4291485481745</v>
      </c>
      <c r="M5146" s="3">
        <f>+IFERROR(Tabella2026[[#This Row],[reddito_2024]]/Tabella2026[[#This Row],[POP_2024]],"")</f>
        <v>13148.952957947256</v>
      </c>
      <c r="N5146" s="3">
        <f>+IF(Tabella2026[[#This Row],[REDDITO COMPLESSIVO PROCAPITE]]&lt;media_aggr_reddito_pc,(media_aggr_reddito_pc-Tabella2026[[#This Row],[REDDITO COMPLESSIVO PROCAPITE]]),0)</f>
        <v>4676.1131046614846</v>
      </c>
      <c r="O5146" s="3">
        <f>+Tabella2026[[#This Row],[DIFFERENZA REDDITO INFERIORE ALLA MEDIA DALLA MEDIA]]*Tabella2026[[#This Row],[POP_2024]]</f>
        <v>6560586.6858400628</v>
      </c>
      <c r="P5146" s="3">
        <f>+Tabella2026[[#This Row],[POPOLAZIONE PER DIFFERENZA ]]/SUM(Tabella2026[[POPOLAZIONE PER DIFFERENZA ]])</f>
        <v>5.8204351081883191E-5</v>
      </c>
      <c r="Q5146" s="3">
        <f>+Tabella2026[[#This Row],[INCIDENZA POPOLAZIONE PER DIFFERENZA]]*(PLAFOND-SUM(Tabella2026[CONTRIBUTO SULLA BASE DELLA POPOLAZIONE]))</f>
        <v>17135.31730524317</v>
      </c>
      <c r="R5146" s="3">
        <f>+Tabella2026[[#This Row],[CONTRIBUTO SULLA BASE DELLA POPOLAZIONE]]+Tabella2026[[#This Row],[CONTRIBUTO SULLA BASE DEL REDDITO]]</f>
        <v>24142.746453791344</v>
      </c>
      <c r="S5146" s="3">
        <f>+Tabella2026[[#This Row],[CONTRIBUTO TOTALE]]/(PLAFOND/N_TESSERE)</f>
        <v>48.285492907582686</v>
      </c>
      <c r="T5146" s="3">
        <f>+MAX(CEILING(Tabella2026[[#This Row],[preDEF1]],1),1)</f>
        <v>49</v>
      </c>
      <c r="U5146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5146" s="21">
        <f>+Tabella2026[[#This Row],[DEF - n. card]]*(PLAFOND/N_TESSERE)</f>
        <v>24500</v>
      </c>
      <c r="W5146" s="18"/>
    </row>
    <row r="5147" spans="2:23" x14ac:dyDescent="0.25">
      <c r="B5147" s="1" t="s">
        <v>10344</v>
      </c>
      <c r="C5147" s="2">
        <v>113001</v>
      </c>
      <c r="D5147" s="1" t="s">
        <v>10345</v>
      </c>
      <c r="E5147" s="1" t="s">
        <v>76</v>
      </c>
      <c r="F5147" s="1" t="s">
        <v>15837</v>
      </c>
      <c r="G5147" s="1" t="s">
        <v>4778</v>
      </c>
      <c r="H5147" s="1" t="s">
        <v>15836</v>
      </c>
      <c r="I5147" s="5">
        <v>1403</v>
      </c>
      <c r="J5147" s="5">
        <v>21947543</v>
      </c>
      <c r="K5147" s="3">
        <f>+Tabella2026[[#This Row],[POP_2024]]/SUM(Tabella2026[POP_2024])</f>
        <v>2.3802469430707363E-5</v>
      </c>
      <c r="L5147" s="3">
        <f>+Tabella2026[[#This Row],[INCIDENZA POPOLAZIONE]]*(PLAFOND/2)</f>
        <v>7007.4291485481745</v>
      </c>
      <c r="M5147" s="3">
        <f>+IFERROR(Tabella2026[[#This Row],[reddito_2024]]/Tabella2026[[#This Row],[POP_2024]],"")</f>
        <v>15643.295081967213</v>
      </c>
      <c r="N5147" s="3">
        <f>+IF(Tabella2026[[#This Row],[REDDITO COMPLESSIVO PROCAPITE]]&lt;media_aggr_reddito_pc,(media_aggr_reddito_pc-Tabella2026[[#This Row],[REDDITO COMPLESSIVO PROCAPITE]]),0)</f>
        <v>2181.7709806415278</v>
      </c>
      <c r="O5147" s="3">
        <f>+Tabella2026[[#This Row],[DIFFERENZA REDDITO INFERIORE ALLA MEDIA DALLA MEDIA]]*Tabella2026[[#This Row],[POP_2024]]</f>
        <v>3061024.6858400633</v>
      </c>
      <c r="P5147" s="3">
        <f>+Tabella2026[[#This Row],[POPOLAZIONE PER DIFFERENZA ]]/SUM(Tabella2026[[POPOLAZIONE PER DIFFERENZA ]])</f>
        <v>2.7156863252715752E-5</v>
      </c>
      <c r="Q5147" s="3">
        <f>+Tabella2026[[#This Row],[INCIDENZA POPOLAZIONE PER DIFFERENZA]]*(PLAFOND-SUM(Tabella2026[CONTRIBUTO SULLA BASE DELLA POPOLAZIONE]))</f>
        <v>7994.9601739521104</v>
      </c>
      <c r="R5147" s="3">
        <f>+Tabella2026[[#This Row],[CONTRIBUTO SULLA BASE DELLA POPOLAZIONE]]+Tabella2026[[#This Row],[CONTRIBUTO SULLA BASE DEL REDDITO]]</f>
        <v>15002.389322500285</v>
      </c>
      <c r="S5147" s="3">
        <f>+Tabella2026[[#This Row],[CONTRIBUTO TOTALE]]/(PLAFOND/N_TESSERE)</f>
        <v>30.00477864500057</v>
      </c>
      <c r="T5147" s="3">
        <f>+MAX(CEILING(Tabella2026[[#This Row],[preDEF1]],1),1)</f>
        <v>31</v>
      </c>
      <c r="U5147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5147" s="21">
        <f>+Tabella2026[[#This Row],[DEF - n. card]]*(PLAFOND/N_TESSERE)</f>
        <v>15500</v>
      </c>
      <c r="W5147" s="18"/>
    </row>
    <row r="5148" spans="2:23" x14ac:dyDescent="0.25">
      <c r="B5148" s="1" t="s">
        <v>10284</v>
      </c>
      <c r="C5148" s="2">
        <v>4118</v>
      </c>
      <c r="D5148" s="1" t="s">
        <v>10285</v>
      </c>
      <c r="E5148" s="1" t="s">
        <v>18</v>
      </c>
      <c r="F5148" s="1" t="s">
        <v>263</v>
      </c>
      <c r="G5148" s="1" t="s">
        <v>4778</v>
      </c>
      <c r="H5148" s="1" t="s">
        <v>15835</v>
      </c>
      <c r="I5148" s="5">
        <v>1403</v>
      </c>
      <c r="J5148" s="5">
        <v>25961442</v>
      </c>
      <c r="K5148" s="3">
        <f>+Tabella2026[[#This Row],[POP_2024]]/SUM(Tabella2026[POP_2024])</f>
        <v>2.3802469430707363E-5</v>
      </c>
      <c r="L5148" s="3">
        <f>+Tabella2026[[#This Row],[INCIDENZA POPOLAZIONE]]*(PLAFOND/2)</f>
        <v>7007.4291485481745</v>
      </c>
      <c r="M5148" s="3">
        <f>+IFERROR(Tabella2026[[#This Row],[reddito_2024]]/Tabella2026[[#This Row],[POP_2024]],"")</f>
        <v>18504.23521026372</v>
      </c>
      <c r="N5148" s="3">
        <f>+IF(Tabella2026[[#This Row],[REDDITO COMPLESSIVO PROCAPITE]]&lt;media_aggr_reddito_pc,(media_aggr_reddito_pc-Tabella2026[[#This Row],[REDDITO COMPLESSIVO PROCAPITE]]),0)</f>
        <v>0</v>
      </c>
      <c r="O5148" s="3">
        <f>+Tabella2026[[#This Row],[DIFFERENZA REDDITO INFERIORE ALLA MEDIA DALLA MEDIA]]*Tabella2026[[#This Row],[POP_2024]]</f>
        <v>0</v>
      </c>
      <c r="P5148" s="3">
        <f>+Tabella2026[[#This Row],[POPOLAZIONE PER DIFFERENZA ]]/SUM(Tabella2026[[POPOLAZIONE PER DIFFERENZA ]])</f>
        <v>0</v>
      </c>
      <c r="Q5148" s="3">
        <f>+Tabella2026[[#This Row],[INCIDENZA POPOLAZIONE PER DIFFERENZA]]*(PLAFOND-SUM(Tabella2026[CONTRIBUTO SULLA BASE DELLA POPOLAZIONE]))</f>
        <v>0</v>
      </c>
      <c r="R5148" s="3">
        <f>+Tabella2026[[#This Row],[CONTRIBUTO SULLA BASE DELLA POPOLAZIONE]]+Tabella2026[[#This Row],[CONTRIBUTO SULLA BASE DEL REDDITO]]</f>
        <v>7007.4291485481745</v>
      </c>
      <c r="S5148" s="3">
        <f>+Tabella2026[[#This Row],[CONTRIBUTO TOTALE]]/(PLAFOND/N_TESSERE)</f>
        <v>14.01485829709635</v>
      </c>
      <c r="T5148" s="3">
        <f>+MAX(CEILING(Tabella2026[[#This Row],[preDEF1]],1),1)</f>
        <v>15</v>
      </c>
      <c r="U5148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48" s="21">
        <f>+Tabella2026[[#This Row],[DEF - n. card]]*(PLAFOND/N_TESSERE)</f>
        <v>7500</v>
      </c>
      <c r="W5148" s="18"/>
    </row>
    <row r="5149" spans="2:23" x14ac:dyDescent="0.25">
      <c r="B5149" s="1" t="s">
        <v>10382</v>
      </c>
      <c r="C5149" s="2">
        <v>65020</v>
      </c>
      <c r="D5149" s="1" t="s">
        <v>10383</v>
      </c>
      <c r="E5149" s="1" t="s">
        <v>15</v>
      </c>
      <c r="F5149" s="1" t="s">
        <v>82</v>
      </c>
      <c r="G5149" s="1" t="s">
        <v>4778</v>
      </c>
      <c r="H5149" s="1" t="s">
        <v>15836</v>
      </c>
      <c r="I5149" s="5">
        <v>1402</v>
      </c>
      <c r="J5149" s="5">
        <v>15088517</v>
      </c>
      <c r="K5149" s="3">
        <f>+Tabella2026[[#This Row],[POP_2024]]/SUM(Tabella2026[POP_2024])</f>
        <v>2.3785504021277067E-5</v>
      </c>
      <c r="L5149" s="3">
        <f>+Tabella2026[[#This Row],[INCIDENZA POPOLAZIONE]]*(PLAFOND/2)</f>
        <v>7002.4345447359528</v>
      </c>
      <c r="M5149" s="3">
        <f>+IFERROR(Tabella2026[[#This Row],[reddito_2024]]/Tabella2026[[#This Row],[POP_2024]],"")</f>
        <v>10762.137660485021</v>
      </c>
      <c r="N5149" s="3">
        <f>+IF(Tabella2026[[#This Row],[REDDITO COMPLESSIVO PROCAPITE]]&lt;media_aggr_reddito_pc,(media_aggr_reddito_pc-Tabella2026[[#This Row],[REDDITO COMPLESSIVO PROCAPITE]]),0)</f>
        <v>7062.9284021237199</v>
      </c>
      <c r="O5149" s="3">
        <f>+Tabella2026[[#This Row],[DIFFERENZA REDDITO INFERIORE ALLA MEDIA DALLA MEDIA]]*Tabella2026[[#This Row],[POP_2024]]</f>
        <v>9902225.6197774559</v>
      </c>
      <c r="P5149" s="3">
        <f>+Tabella2026[[#This Row],[POPOLAZIONE PER DIFFERENZA ]]/SUM(Tabella2026[[POPOLAZIONE PER DIFFERENZA ]])</f>
        <v>8.7850773728743924E-5</v>
      </c>
      <c r="Q5149" s="3">
        <f>+Tabella2026[[#This Row],[INCIDENZA POPOLAZIONE PER DIFFERENZA]]*(PLAFOND-SUM(Tabella2026[CONTRIBUTO SULLA BASE DELLA POPOLAZIONE]))</f>
        <v>25863.20189766202</v>
      </c>
      <c r="R5149" s="3">
        <f>+Tabella2026[[#This Row],[CONTRIBUTO SULLA BASE DELLA POPOLAZIONE]]+Tabella2026[[#This Row],[CONTRIBUTO SULLA BASE DEL REDDITO]]</f>
        <v>32865.636442397976</v>
      </c>
      <c r="S5149" s="3">
        <f>+Tabella2026[[#This Row],[CONTRIBUTO TOTALE]]/(PLAFOND/N_TESSERE)</f>
        <v>65.731272884795956</v>
      </c>
      <c r="T5149" s="3">
        <f>+MAX(CEILING(Tabella2026[[#This Row],[preDEF1]],1),1)</f>
        <v>66</v>
      </c>
      <c r="U5149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5149" s="21">
        <f>+Tabella2026[[#This Row],[DEF - n. card]]*(PLAFOND/N_TESSERE)</f>
        <v>33000</v>
      </c>
      <c r="W5149" s="18"/>
    </row>
    <row r="5150" spans="2:23" x14ac:dyDescent="0.25">
      <c r="B5150" s="1" t="s">
        <v>10178</v>
      </c>
      <c r="C5150" s="2">
        <v>6149</v>
      </c>
      <c r="D5150" s="1" t="s">
        <v>10179</v>
      </c>
      <c r="E5150" s="1" t="s">
        <v>18</v>
      </c>
      <c r="F5150" s="1" t="s">
        <v>138</v>
      </c>
      <c r="G5150" s="1" t="s">
        <v>4778</v>
      </c>
      <c r="H5150" s="1" t="s">
        <v>15835</v>
      </c>
      <c r="I5150" s="5">
        <v>1402</v>
      </c>
      <c r="J5150" s="5">
        <v>33361705</v>
      </c>
      <c r="K5150" s="3">
        <f>+Tabella2026[[#This Row],[POP_2024]]/SUM(Tabella2026[POP_2024])</f>
        <v>2.3785504021277067E-5</v>
      </c>
      <c r="L5150" s="3">
        <f>+Tabella2026[[#This Row],[INCIDENZA POPOLAZIONE]]*(PLAFOND/2)</f>
        <v>7002.4345447359528</v>
      </c>
      <c r="M5150" s="3">
        <f>+IFERROR(Tabella2026[[#This Row],[reddito_2024]]/Tabella2026[[#This Row],[POP_2024]],"")</f>
        <v>23795.795292439372</v>
      </c>
      <c r="N5150" s="3">
        <f>+IF(Tabella2026[[#This Row],[REDDITO COMPLESSIVO PROCAPITE]]&lt;media_aggr_reddito_pc,(media_aggr_reddito_pc-Tabella2026[[#This Row],[REDDITO COMPLESSIVO PROCAPITE]]),0)</f>
        <v>0</v>
      </c>
      <c r="O5150" s="3">
        <f>+Tabella2026[[#This Row],[DIFFERENZA REDDITO INFERIORE ALLA MEDIA DALLA MEDIA]]*Tabella2026[[#This Row],[POP_2024]]</f>
        <v>0</v>
      </c>
      <c r="P5150" s="3">
        <f>+Tabella2026[[#This Row],[POPOLAZIONE PER DIFFERENZA ]]/SUM(Tabella2026[[POPOLAZIONE PER DIFFERENZA ]])</f>
        <v>0</v>
      </c>
      <c r="Q5150" s="3">
        <f>+Tabella2026[[#This Row],[INCIDENZA POPOLAZIONE PER DIFFERENZA]]*(PLAFOND-SUM(Tabella2026[CONTRIBUTO SULLA BASE DELLA POPOLAZIONE]))</f>
        <v>0</v>
      </c>
      <c r="R5150" s="3">
        <f>+Tabella2026[[#This Row],[CONTRIBUTO SULLA BASE DELLA POPOLAZIONE]]+Tabella2026[[#This Row],[CONTRIBUTO SULLA BASE DEL REDDITO]]</f>
        <v>7002.4345447359528</v>
      </c>
      <c r="S5150" s="3">
        <f>+Tabella2026[[#This Row],[CONTRIBUTO TOTALE]]/(PLAFOND/N_TESSERE)</f>
        <v>14.004869089471907</v>
      </c>
      <c r="T5150" s="3">
        <f>+MAX(CEILING(Tabella2026[[#This Row],[preDEF1]],1),1)</f>
        <v>15</v>
      </c>
      <c r="U515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50" s="21">
        <f>+Tabella2026[[#This Row],[DEF - n. card]]*(PLAFOND/N_TESSERE)</f>
        <v>7500</v>
      </c>
      <c r="W5150" s="18"/>
    </row>
    <row r="5151" spans="2:23" x14ac:dyDescent="0.25">
      <c r="B5151" s="1" t="s">
        <v>10188</v>
      </c>
      <c r="C5151" s="2">
        <v>119013</v>
      </c>
      <c r="D5151" s="1" t="s">
        <v>10189</v>
      </c>
      <c r="E5151" s="1" t="s">
        <v>76</v>
      </c>
      <c r="F5151" s="1" t="s">
        <v>15838</v>
      </c>
      <c r="G5151" s="1" t="s">
        <v>4778</v>
      </c>
      <c r="H5151" s="1" t="s">
        <v>15836</v>
      </c>
      <c r="I5151" s="5">
        <v>1401</v>
      </c>
      <c r="J5151" s="5">
        <v>17308797</v>
      </c>
      <c r="K5151" s="3">
        <f>+Tabella2026[[#This Row],[POP_2024]]/SUM(Tabella2026[POP_2024])</f>
        <v>2.376853861184677E-5</v>
      </c>
      <c r="L5151" s="3">
        <f>+Tabella2026[[#This Row],[INCIDENZA POPOLAZIONE]]*(PLAFOND/2)</f>
        <v>6997.4399409237303</v>
      </c>
      <c r="M5151" s="3">
        <f>+IFERROR(Tabella2026[[#This Row],[reddito_2024]]/Tabella2026[[#This Row],[POP_2024]],"")</f>
        <v>12354.601713062098</v>
      </c>
      <c r="N5151" s="3">
        <f>+IF(Tabella2026[[#This Row],[REDDITO COMPLESSIVO PROCAPITE]]&lt;media_aggr_reddito_pc,(media_aggr_reddito_pc-Tabella2026[[#This Row],[REDDITO COMPLESSIVO PROCAPITE]]),0)</f>
        <v>5470.4643495466426</v>
      </c>
      <c r="O5151" s="3">
        <f>+Tabella2026[[#This Row],[DIFFERENZA REDDITO INFERIORE ALLA MEDIA DALLA MEDIA]]*Tabella2026[[#This Row],[POP_2024]]</f>
        <v>7664120.5537148463</v>
      </c>
      <c r="P5151" s="3">
        <f>+Tabella2026[[#This Row],[POPOLAZIONE PER DIFFERENZA ]]/SUM(Tabella2026[[POPOLAZIONE PER DIFFERENZA ]])</f>
        <v>6.7994706083999564E-5</v>
      </c>
      <c r="Q5151" s="3">
        <f>+Tabella2026[[#This Row],[INCIDENZA POPOLAZIONE PER DIFFERENZA]]*(PLAFOND-SUM(Tabella2026[CONTRIBUTO SULLA BASE DELLA POPOLAZIONE]))</f>
        <v>20017.590475099991</v>
      </c>
      <c r="R5151" s="3">
        <f>+Tabella2026[[#This Row],[CONTRIBUTO SULLA BASE DELLA POPOLAZIONE]]+Tabella2026[[#This Row],[CONTRIBUTO SULLA BASE DEL REDDITO]]</f>
        <v>27015.030416023721</v>
      </c>
      <c r="S5151" s="3">
        <f>+Tabella2026[[#This Row],[CONTRIBUTO TOTALE]]/(PLAFOND/N_TESSERE)</f>
        <v>54.03006083204744</v>
      </c>
      <c r="T5151" s="3">
        <f>+MAX(CEILING(Tabella2026[[#This Row],[preDEF1]],1),1)</f>
        <v>55</v>
      </c>
      <c r="U5151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5151" s="21">
        <f>+Tabella2026[[#This Row],[DEF - n. card]]*(PLAFOND/N_TESSERE)</f>
        <v>27500</v>
      </c>
      <c r="W5151" s="18"/>
    </row>
    <row r="5152" spans="2:23" x14ac:dyDescent="0.25">
      <c r="B5152" s="1" t="s">
        <v>10202</v>
      </c>
      <c r="C5152" s="2">
        <v>29007</v>
      </c>
      <c r="D5152" s="1" t="s">
        <v>10203</v>
      </c>
      <c r="E5152" s="1" t="s">
        <v>38</v>
      </c>
      <c r="F5152" s="1" t="s">
        <v>314</v>
      </c>
      <c r="G5152" s="1" t="s">
        <v>4778</v>
      </c>
      <c r="H5152" s="1" t="s">
        <v>15835</v>
      </c>
      <c r="I5152" s="5">
        <v>1400</v>
      </c>
      <c r="J5152" s="5">
        <v>26013458</v>
      </c>
      <c r="K5152" s="3">
        <f>+Tabella2026[[#This Row],[POP_2024]]/SUM(Tabella2026[POP_2024])</f>
        <v>2.3751573202416471E-5</v>
      </c>
      <c r="L5152" s="3">
        <f>+Tabella2026[[#This Row],[INCIDENZA POPOLAZIONE]]*(PLAFOND/2)</f>
        <v>6992.4453371115069</v>
      </c>
      <c r="M5152" s="3">
        <f>+IFERROR(Tabella2026[[#This Row],[reddito_2024]]/Tabella2026[[#This Row],[POP_2024]],"")</f>
        <v>18581.041428571429</v>
      </c>
      <c r="N5152" s="3">
        <f>+IF(Tabella2026[[#This Row],[REDDITO COMPLESSIVO PROCAPITE]]&lt;media_aggr_reddito_pc,(media_aggr_reddito_pc-Tabella2026[[#This Row],[REDDITO COMPLESSIVO PROCAPITE]]),0)</f>
        <v>0</v>
      </c>
      <c r="O5152" s="3">
        <f>+Tabella2026[[#This Row],[DIFFERENZA REDDITO INFERIORE ALLA MEDIA DALLA MEDIA]]*Tabella2026[[#This Row],[POP_2024]]</f>
        <v>0</v>
      </c>
      <c r="P5152" s="3">
        <f>+Tabella2026[[#This Row],[POPOLAZIONE PER DIFFERENZA ]]/SUM(Tabella2026[[POPOLAZIONE PER DIFFERENZA ]])</f>
        <v>0</v>
      </c>
      <c r="Q5152" s="3">
        <f>+Tabella2026[[#This Row],[INCIDENZA POPOLAZIONE PER DIFFERENZA]]*(PLAFOND-SUM(Tabella2026[CONTRIBUTO SULLA BASE DELLA POPOLAZIONE]))</f>
        <v>0</v>
      </c>
      <c r="R5152" s="3">
        <f>+Tabella2026[[#This Row],[CONTRIBUTO SULLA BASE DELLA POPOLAZIONE]]+Tabella2026[[#This Row],[CONTRIBUTO SULLA BASE DEL REDDITO]]</f>
        <v>6992.4453371115069</v>
      </c>
      <c r="S5152" s="3">
        <f>+Tabella2026[[#This Row],[CONTRIBUTO TOTALE]]/(PLAFOND/N_TESSERE)</f>
        <v>13.984890674223013</v>
      </c>
      <c r="T5152" s="3">
        <f>+MAX(CEILING(Tabella2026[[#This Row],[preDEF1]],1),1)</f>
        <v>14</v>
      </c>
      <c r="U5152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52" s="21">
        <f>+Tabella2026[[#This Row],[DEF - n. card]]*(PLAFOND/N_TESSERE)</f>
        <v>7000</v>
      </c>
      <c r="W5152" s="18"/>
    </row>
    <row r="5153" spans="2:23" x14ac:dyDescent="0.25">
      <c r="B5153" s="1" t="s">
        <v>10324</v>
      </c>
      <c r="C5153" s="2">
        <v>24001</v>
      </c>
      <c r="D5153" s="1" t="s">
        <v>10325</v>
      </c>
      <c r="E5153" s="1" t="s">
        <v>38</v>
      </c>
      <c r="F5153" s="1" t="s">
        <v>106</v>
      </c>
      <c r="G5153" s="1" t="s">
        <v>4778</v>
      </c>
      <c r="H5153" s="1" t="s">
        <v>15835</v>
      </c>
      <c r="I5153" s="5">
        <v>1399</v>
      </c>
      <c r="J5153" s="5">
        <v>25624042</v>
      </c>
      <c r="K5153" s="3">
        <f>+Tabella2026[[#This Row],[POP_2024]]/SUM(Tabella2026[POP_2024])</f>
        <v>2.3734607792986174E-5</v>
      </c>
      <c r="L5153" s="3">
        <f>+Tabella2026[[#This Row],[INCIDENZA POPOLAZIONE]]*(PLAFOND/2)</f>
        <v>6987.4507332992853</v>
      </c>
      <c r="M5153" s="3">
        <f>+IFERROR(Tabella2026[[#This Row],[reddito_2024]]/Tabella2026[[#This Row],[POP_2024]],"")</f>
        <v>18315.96997855611</v>
      </c>
      <c r="N5153" s="3">
        <f>+IF(Tabella2026[[#This Row],[REDDITO COMPLESSIVO PROCAPITE]]&lt;media_aggr_reddito_pc,(media_aggr_reddito_pc-Tabella2026[[#This Row],[REDDITO COMPLESSIVO PROCAPITE]]),0)</f>
        <v>0</v>
      </c>
      <c r="O5153" s="3">
        <f>+Tabella2026[[#This Row],[DIFFERENZA REDDITO INFERIORE ALLA MEDIA DALLA MEDIA]]*Tabella2026[[#This Row],[POP_2024]]</f>
        <v>0</v>
      </c>
      <c r="P5153" s="3">
        <f>+Tabella2026[[#This Row],[POPOLAZIONE PER DIFFERENZA ]]/SUM(Tabella2026[[POPOLAZIONE PER DIFFERENZA ]])</f>
        <v>0</v>
      </c>
      <c r="Q5153" s="3">
        <f>+Tabella2026[[#This Row],[INCIDENZA POPOLAZIONE PER DIFFERENZA]]*(PLAFOND-SUM(Tabella2026[CONTRIBUTO SULLA BASE DELLA POPOLAZIONE]))</f>
        <v>0</v>
      </c>
      <c r="R5153" s="3">
        <f>+Tabella2026[[#This Row],[CONTRIBUTO SULLA BASE DELLA POPOLAZIONE]]+Tabella2026[[#This Row],[CONTRIBUTO SULLA BASE DEL REDDITO]]</f>
        <v>6987.4507332992853</v>
      </c>
      <c r="S5153" s="3">
        <f>+Tabella2026[[#This Row],[CONTRIBUTO TOTALE]]/(PLAFOND/N_TESSERE)</f>
        <v>13.97490146659857</v>
      </c>
      <c r="T5153" s="3">
        <f>+MAX(CEILING(Tabella2026[[#This Row],[preDEF1]],1),1)</f>
        <v>14</v>
      </c>
      <c r="U5153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53" s="21">
        <f>+Tabella2026[[#This Row],[DEF - n. card]]*(PLAFOND/N_TESSERE)</f>
        <v>7000</v>
      </c>
      <c r="W5153" s="18"/>
    </row>
    <row r="5154" spans="2:23" x14ac:dyDescent="0.25">
      <c r="B5154" s="1" t="s">
        <v>10136</v>
      </c>
      <c r="C5154" s="2">
        <v>61014</v>
      </c>
      <c r="D5154" s="1" t="s">
        <v>10137</v>
      </c>
      <c r="E5154" s="1" t="s">
        <v>15</v>
      </c>
      <c r="F5154" s="1" t="s">
        <v>184</v>
      </c>
      <c r="G5154" s="1" t="s">
        <v>4778</v>
      </c>
      <c r="H5154" s="1" t="s">
        <v>15836</v>
      </c>
      <c r="I5154" s="5">
        <v>1399</v>
      </c>
      <c r="J5154" s="5">
        <v>18731526</v>
      </c>
      <c r="K5154" s="3">
        <f>+Tabella2026[[#This Row],[POP_2024]]/SUM(Tabella2026[POP_2024])</f>
        <v>2.3734607792986174E-5</v>
      </c>
      <c r="L5154" s="3">
        <f>+Tabella2026[[#This Row],[INCIDENZA POPOLAZIONE]]*(PLAFOND/2)</f>
        <v>6987.4507332992853</v>
      </c>
      <c r="M5154" s="3">
        <f>+IFERROR(Tabella2026[[#This Row],[reddito_2024]]/Tabella2026[[#This Row],[POP_2024]],"")</f>
        <v>13389.225160829164</v>
      </c>
      <c r="N5154" s="3">
        <f>+IF(Tabella2026[[#This Row],[REDDITO COMPLESSIVO PROCAPITE]]&lt;media_aggr_reddito_pc,(media_aggr_reddito_pc-Tabella2026[[#This Row],[REDDITO COMPLESSIVO PROCAPITE]]),0)</f>
        <v>4435.8409017795766</v>
      </c>
      <c r="O5154" s="3">
        <f>+Tabella2026[[#This Row],[DIFFERENZA REDDITO INFERIORE ALLA MEDIA DALLA MEDIA]]*Tabella2026[[#This Row],[POP_2024]]</f>
        <v>6205741.4215896279</v>
      </c>
      <c r="P5154" s="3">
        <f>+Tabella2026[[#This Row],[POPOLAZIONE PER DIFFERENZA ]]/SUM(Tabella2026[[POPOLAZIONE PER DIFFERENZA ]])</f>
        <v>5.5056227395818168E-5</v>
      </c>
      <c r="Q5154" s="3">
        <f>+Tabella2026[[#This Row],[INCIDENZA POPOLAZIONE PER DIFFERENZA]]*(PLAFOND-SUM(Tabella2026[CONTRIBUTO SULLA BASE DELLA POPOLAZIONE]))</f>
        <v>16208.512053158387</v>
      </c>
      <c r="R5154" s="3">
        <f>+Tabella2026[[#This Row],[CONTRIBUTO SULLA BASE DELLA POPOLAZIONE]]+Tabella2026[[#This Row],[CONTRIBUTO SULLA BASE DEL REDDITO]]</f>
        <v>23195.962786457672</v>
      </c>
      <c r="S5154" s="3">
        <f>+Tabella2026[[#This Row],[CONTRIBUTO TOTALE]]/(PLAFOND/N_TESSERE)</f>
        <v>46.391925572915348</v>
      </c>
      <c r="T5154" s="3">
        <f>+MAX(CEILING(Tabella2026[[#This Row],[preDEF1]],1),1)</f>
        <v>47</v>
      </c>
      <c r="U5154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5154" s="21">
        <f>+Tabella2026[[#This Row],[DEF - n. card]]*(PLAFOND/N_TESSERE)</f>
        <v>23500</v>
      </c>
      <c r="W5154" s="18"/>
    </row>
    <row r="5155" spans="2:23" x14ac:dyDescent="0.25">
      <c r="B5155" s="1" t="s">
        <v>10340</v>
      </c>
      <c r="C5155" s="2">
        <v>5042</v>
      </c>
      <c r="D5155" s="1" t="s">
        <v>10341</v>
      </c>
      <c r="E5155" s="1" t="s">
        <v>18</v>
      </c>
      <c r="F5155" s="1" t="s">
        <v>182</v>
      </c>
      <c r="G5155" s="1" t="s">
        <v>4778</v>
      </c>
      <c r="H5155" s="1" t="s">
        <v>15835</v>
      </c>
      <c r="I5155" s="5">
        <v>1399</v>
      </c>
      <c r="J5155" s="5">
        <v>27201298</v>
      </c>
      <c r="K5155" s="3">
        <f>+Tabella2026[[#This Row],[POP_2024]]/SUM(Tabella2026[POP_2024])</f>
        <v>2.3734607792986174E-5</v>
      </c>
      <c r="L5155" s="3">
        <f>+Tabella2026[[#This Row],[INCIDENZA POPOLAZIONE]]*(PLAFOND/2)</f>
        <v>6987.4507332992853</v>
      </c>
      <c r="M5155" s="3">
        <f>+IFERROR(Tabella2026[[#This Row],[reddito_2024]]/Tabella2026[[#This Row],[POP_2024]],"")</f>
        <v>19443.386704789136</v>
      </c>
      <c r="N5155" s="3">
        <f>+IF(Tabella2026[[#This Row],[REDDITO COMPLESSIVO PROCAPITE]]&lt;media_aggr_reddito_pc,(media_aggr_reddito_pc-Tabella2026[[#This Row],[REDDITO COMPLESSIVO PROCAPITE]]),0)</f>
        <v>0</v>
      </c>
      <c r="O5155" s="3">
        <f>+Tabella2026[[#This Row],[DIFFERENZA REDDITO INFERIORE ALLA MEDIA DALLA MEDIA]]*Tabella2026[[#This Row],[POP_2024]]</f>
        <v>0</v>
      </c>
      <c r="P5155" s="3">
        <f>+Tabella2026[[#This Row],[POPOLAZIONE PER DIFFERENZA ]]/SUM(Tabella2026[[POPOLAZIONE PER DIFFERENZA ]])</f>
        <v>0</v>
      </c>
      <c r="Q5155" s="3">
        <f>+Tabella2026[[#This Row],[INCIDENZA POPOLAZIONE PER DIFFERENZA]]*(PLAFOND-SUM(Tabella2026[CONTRIBUTO SULLA BASE DELLA POPOLAZIONE]))</f>
        <v>0</v>
      </c>
      <c r="R5155" s="3">
        <f>+Tabella2026[[#This Row],[CONTRIBUTO SULLA BASE DELLA POPOLAZIONE]]+Tabella2026[[#This Row],[CONTRIBUTO SULLA BASE DEL REDDITO]]</f>
        <v>6987.4507332992853</v>
      </c>
      <c r="S5155" s="3">
        <f>+Tabella2026[[#This Row],[CONTRIBUTO TOTALE]]/(PLAFOND/N_TESSERE)</f>
        <v>13.97490146659857</v>
      </c>
      <c r="T5155" s="3">
        <f>+MAX(CEILING(Tabella2026[[#This Row],[preDEF1]],1),1)</f>
        <v>14</v>
      </c>
      <c r="U5155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55" s="21">
        <f>+Tabella2026[[#This Row],[DEF - n. card]]*(PLAFOND/N_TESSERE)</f>
        <v>7000</v>
      </c>
      <c r="W5155" s="18"/>
    </row>
    <row r="5156" spans="2:23" x14ac:dyDescent="0.25">
      <c r="B5156" s="1" t="s">
        <v>10182</v>
      </c>
      <c r="C5156" s="2">
        <v>58095</v>
      </c>
      <c r="D5156" s="1" t="s">
        <v>10183</v>
      </c>
      <c r="E5156" s="1" t="s">
        <v>8</v>
      </c>
      <c r="F5156" s="1" t="s">
        <v>7</v>
      </c>
      <c r="G5156" s="1" t="s">
        <v>4778</v>
      </c>
      <c r="H5156" s="1" t="s">
        <v>15834</v>
      </c>
      <c r="I5156" s="5">
        <v>1397</v>
      </c>
      <c r="J5156" s="5">
        <v>20030311</v>
      </c>
      <c r="K5156" s="3">
        <f>+Tabella2026[[#This Row],[POP_2024]]/SUM(Tabella2026[POP_2024])</f>
        <v>2.3700676974125578E-5</v>
      </c>
      <c r="L5156" s="3">
        <f>+Tabella2026[[#This Row],[INCIDENZA POPOLAZIONE]]*(PLAFOND/2)</f>
        <v>6977.4615256748393</v>
      </c>
      <c r="M5156" s="3">
        <f>+IFERROR(Tabella2026[[#This Row],[reddito_2024]]/Tabella2026[[#This Row],[POP_2024]],"")</f>
        <v>14338.089477451682</v>
      </c>
      <c r="N5156" s="3">
        <f>+IF(Tabella2026[[#This Row],[REDDITO COMPLESSIVO PROCAPITE]]&lt;media_aggr_reddito_pc,(media_aggr_reddito_pc-Tabella2026[[#This Row],[REDDITO COMPLESSIVO PROCAPITE]]),0)</f>
        <v>3486.9765851570592</v>
      </c>
      <c r="O5156" s="3">
        <f>+Tabella2026[[#This Row],[DIFFERENZA REDDITO INFERIORE ALLA MEDIA DALLA MEDIA]]*Tabella2026[[#This Row],[POP_2024]]</f>
        <v>4871306.2894644113</v>
      </c>
      <c r="P5156" s="3">
        <f>+Tabella2026[[#This Row],[POPOLAZIONE PER DIFFERENZA ]]/SUM(Tabella2026[[POPOLAZIONE PER DIFFERENZA ]])</f>
        <v>4.3217357696275448E-5</v>
      </c>
      <c r="Q5156" s="3">
        <f>+Tabella2026[[#This Row],[INCIDENZA POPOLAZIONE PER DIFFERENZA]]*(PLAFOND-SUM(Tabella2026[CONTRIBUTO SULLA BASE DELLA POPOLAZIONE]))</f>
        <v>12723.157692765271</v>
      </c>
      <c r="R5156" s="3">
        <f>+Tabella2026[[#This Row],[CONTRIBUTO SULLA BASE DELLA POPOLAZIONE]]+Tabella2026[[#This Row],[CONTRIBUTO SULLA BASE DEL REDDITO]]</f>
        <v>19700.619218440112</v>
      </c>
      <c r="S5156" s="3">
        <f>+Tabella2026[[#This Row],[CONTRIBUTO TOTALE]]/(PLAFOND/N_TESSERE)</f>
        <v>39.40123843688022</v>
      </c>
      <c r="T5156" s="3">
        <f>+MAX(CEILING(Tabella2026[[#This Row],[preDEF1]],1),1)</f>
        <v>40</v>
      </c>
      <c r="U5156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156" s="21">
        <f>+Tabella2026[[#This Row],[DEF - n. card]]*(PLAFOND/N_TESSERE)</f>
        <v>20000</v>
      </c>
      <c r="W5156" s="18"/>
    </row>
    <row r="5157" spans="2:23" x14ac:dyDescent="0.25">
      <c r="B5157" s="1" t="s">
        <v>10278</v>
      </c>
      <c r="C5157" s="2">
        <v>55016</v>
      </c>
      <c r="D5157" s="1" t="s">
        <v>10279</v>
      </c>
      <c r="E5157" s="1" t="s">
        <v>67</v>
      </c>
      <c r="F5157" s="1" t="s">
        <v>108</v>
      </c>
      <c r="G5157" s="1" t="s">
        <v>4778</v>
      </c>
      <c r="H5157" s="1" t="s">
        <v>15834</v>
      </c>
      <c r="I5157" s="5">
        <v>1396</v>
      </c>
      <c r="J5157" s="5">
        <v>21900362</v>
      </c>
      <c r="K5157" s="3">
        <f>+Tabella2026[[#This Row],[POP_2024]]/SUM(Tabella2026[POP_2024])</f>
        <v>2.3683711564695282E-5</v>
      </c>
      <c r="L5157" s="3">
        <f>+Tabella2026[[#This Row],[INCIDENZA POPOLAZIONE]]*(PLAFOND/2)</f>
        <v>6972.4669218626177</v>
      </c>
      <c r="M5157" s="3">
        <f>+IFERROR(Tabella2026[[#This Row],[reddito_2024]]/Tabella2026[[#This Row],[POP_2024]],"")</f>
        <v>15687.938395415473</v>
      </c>
      <c r="N5157" s="3">
        <f>+IF(Tabella2026[[#This Row],[REDDITO COMPLESSIVO PROCAPITE]]&lt;media_aggr_reddito_pc,(media_aggr_reddito_pc-Tabella2026[[#This Row],[REDDITO COMPLESSIVO PROCAPITE]]),0)</f>
        <v>2137.1276671932683</v>
      </c>
      <c r="O5157" s="3">
        <f>+Tabella2026[[#This Row],[DIFFERENZA REDDITO INFERIORE ALLA MEDIA DALLA MEDIA]]*Tabella2026[[#This Row],[POP_2024]]</f>
        <v>2983430.2234018026</v>
      </c>
      <c r="P5157" s="3">
        <f>+Tabella2026[[#This Row],[POPOLAZIONE PER DIFFERENZA ]]/SUM(Tabella2026[[POPOLAZIONE PER DIFFERENZA ]])</f>
        <v>2.6468459067231201E-5</v>
      </c>
      <c r="Q5157" s="3">
        <f>+Tabella2026[[#This Row],[INCIDENZA POPOLAZIONE PER DIFFERENZA]]*(PLAFOND-SUM(Tabella2026[CONTRIBUTO SULLA BASE DELLA POPOLAZIONE]))</f>
        <v>7792.2944980485963</v>
      </c>
      <c r="R5157" s="3">
        <f>+Tabella2026[[#This Row],[CONTRIBUTO SULLA BASE DELLA POPOLAZIONE]]+Tabella2026[[#This Row],[CONTRIBUTO SULLA BASE DEL REDDITO]]</f>
        <v>14764.761419911214</v>
      </c>
      <c r="S5157" s="3">
        <f>+Tabella2026[[#This Row],[CONTRIBUTO TOTALE]]/(PLAFOND/N_TESSERE)</f>
        <v>29.529522839822427</v>
      </c>
      <c r="T5157" s="3">
        <f>+MAX(CEILING(Tabella2026[[#This Row],[preDEF1]],1),1)</f>
        <v>30</v>
      </c>
      <c r="U5157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5157" s="21">
        <f>+Tabella2026[[#This Row],[DEF - n. card]]*(PLAFOND/N_TESSERE)</f>
        <v>15000</v>
      </c>
      <c r="W5157" s="18"/>
    </row>
    <row r="5158" spans="2:23" x14ac:dyDescent="0.25">
      <c r="B5158" s="1" t="s">
        <v>10326</v>
      </c>
      <c r="C5158" s="2">
        <v>79116</v>
      </c>
      <c r="D5158" s="1" t="s">
        <v>10327</v>
      </c>
      <c r="E5158" s="1" t="s">
        <v>61</v>
      </c>
      <c r="F5158" s="1" t="s">
        <v>148</v>
      </c>
      <c r="G5158" s="1" t="s">
        <v>4778</v>
      </c>
      <c r="H5158" s="1" t="s">
        <v>15836</v>
      </c>
      <c r="I5158" s="5">
        <v>1394</v>
      </c>
      <c r="J5158" s="5">
        <v>13289138</v>
      </c>
      <c r="K5158" s="3">
        <f>+Tabella2026[[#This Row],[POP_2024]]/SUM(Tabella2026[POP_2024])</f>
        <v>2.3649780745834686E-5</v>
      </c>
      <c r="L5158" s="3">
        <f>+Tabella2026[[#This Row],[INCIDENZA POPOLAZIONE]]*(PLAFOND/2)</f>
        <v>6962.4777142381718</v>
      </c>
      <c r="M5158" s="3">
        <f>+IFERROR(Tabella2026[[#This Row],[reddito_2024]]/Tabella2026[[#This Row],[POP_2024]],"")</f>
        <v>9533.0975609756097</v>
      </c>
      <c r="N5158" s="3">
        <f>+IF(Tabella2026[[#This Row],[REDDITO COMPLESSIVO PROCAPITE]]&lt;media_aggr_reddito_pc,(media_aggr_reddito_pc-Tabella2026[[#This Row],[REDDITO COMPLESSIVO PROCAPITE]]),0)</f>
        <v>8291.9685016331314</v>
      </c>
      <c r="O5158" s="3">
        <f>+Tabella2026[[#This Row],[DIFFERENZA REDDITO INFERIORE ALLA MEDIA DALLA MEDIA]]*Tabella2026[[#This Row],[POP_2024]]</f>
        <v>11559004.091276586</v>
      </c>
      <c r="P5158" s="3">
        <f>+Tabella2026[[#This Row],[POPOLAZIONE PER DIFFERENZA ]]/SUM(Tabella2026[[POPOLAZIONE PER DIFFERENZA ]])</f>
        <v>1.0254941585295716E-4</v>
      </c>
      <c r="Q5158" s="3">
        <f>+Tabella2026[[#This Row],[INCIDENZA POPOLAZIONE PER DIFFERENZA]]*(PLAFOND-SUM(Tabella2026[CONTRIBUTO SULLA BASE DELLA POPOLAZIONE]))</f>
        <v>30190.471115048818</v>
      </c>
      <c r="R5158" s="3">
        <f>+Tabella2026[[#This Row],[CONTRIBUTO SULLA BASE DELLA POPOLAZIONE]]+Tabella2026[[#This Row],[CONTRIBUTO SULLA BASE DEL REDDITO]]</f>
        <v>37152.948829286994</v>
      </c>
      <c r="S5158" s="3">
        <f>+Tabella2026[[#This Row],[CONTRIBUTO TOTALE]]/(PLAFOND/N_TESSERE)</f>
        <v>74.305897658573983</v>
      </c>
      <c r="T5158" s="3">
        <f>+MAX(CEILING(Tabella2026[[#This Row],[preDEF1]],1),1)</f>
        <v>75</v>
      </c>
      <c r="U5158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5158" s="21">
        <f>+Tabella2026[[#This Row],[DEF - n. card]]*(PLAFOND/N_TESSERE)</f>
        <v>37500</v>
      </c>
      <c r="W5158" s="18"/>
    </row>
    <row r="5159" spans="2:23" x14ac:dyDescent="0.25">
      <c r="B5159" s="1" t="s">
        <v>10520</v>
      </c>
      <c r="C5159" s="2">
        <v>4049</v>
      </c>
      <c r="D5159" s="1" t="s">
        <v>10521</v>
      </c>
      <c r="E5159" s="1" t="s">
        <v>18</v>
      </c>
      <c r="F5159" s="1" t="s">
        <v>263</v>
      </c>
      <c r="G5159" s="1" t="s">
        <v>4778</v>
      </c>
      <c r="H5159" s="1" t="s">
        <v>15835</v>
      </c>
      <c r="I5159" s="5">
        <v>1393</v>
      </c>
      <c r="J5159" s="5">
        <v>25583813</v>
      </c>
      <c r="K5159" s="3">
        <f>+Tabella2026[[#This Row],[POP_2024]]/SUM(Tabella2026[POP_2024])</f>
        <v>2.3632815336404389E-5</v>
      </c>
      <c r="L5159" s="3">
        <f>+Tabella2026[[#This Row],[INCIDENZA POPOLAZIONE]]*(PLAFOND/2)</f>
        <v>6957.4831104259501</v>
      </c>
      <c r="M5159" s="3">
        <f>+IFERROR(Tabella2026[[#This Row],[reddito_2024]]/Tabella2026[[#This Row],[POP_2024]],"")</f>
        <v>18365.982053122756</v>
      </c>
      <c r="N5159" s="3">
        <f>+IF(Tabella2026[[#This Row],[REDDITO COMPLESSIVO PROCAPITE]]&lt;media_aggr_reddito_pc,(media_aggr_reddito_pc-Tabella2026[[#This Row],[REDDITO COMPLESSIVO PROCAPITE]]),0)</f>
        <v>0</v>
      </c>
      <c r="O5159" s="3">
        <f>+Tabella2026[[#This Row],[DIFFERENZA REDDITO INFERIORE ALLA MEDIA DALLA MEDIA]]*Tabella2026[[#This Row],[POP_2024]]</f>
        <v>0</v>
      </c>
      <c r="P5159" s="3">
        <f>+Tabella2026[[#This Row],[POPOLAZIONE PER DIFFERENZA ]]/SUM(Tabella2026[[POPOLAZIONE PER DIFFERENZA ]])</f>
        <v>0</v>
      </c>
      <c r="Q5159" s="3">
        <f>+Tabella2026[[#This Row],[INCIDENZA POPOLAZIONE PER DIFFERENZA]]*(PLAFOND-SUM(Tabella2026[CONTRIBUTO SULLA BASE DELLA POPOLAZIONE]))</f>
        <v>0</v>
      </c>
      <c r="R5159" s="3">
        <f>+Tabella2026[[#This Row],[CONTRIBUTO SULLA BASE DELLA POPOLAZIONE]]+Tabella2026[[#This Row],[CONTRIBUTO SULLA BASE DEL REDDITO]]</f>
        <v>6957.4831104259501</v>
      </c>
      <c r="S5159" s="3">
        <f>+Tabella2026[[#This Row],[CONTRIBUTO TOTALE]]/(PLAFOND/N_TESSERE)</f>
        <v>13.9149662208519</v>
      </c>
      <c r="T5159" s="3">
        <f>+MAX(CEILING(Tabella2026[[#This Row],[preDEF1]],1),1)</f>
        <v>14</v>
      </c>
      <c r="U5159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59" s="21">
        <f>+Tabella2026[[#This Row],[DEF - n. card]]*(PLAFOND/N_TESSERE)</f>
        <v>7000</v>
      </c>
      <c r="W5159" s="18"/>
    </row>
    <row r="5160" spans="2:23" x14ac:dyDescent="0.25">
      <c r="B5160" s="1" t="s">
        <v>10388</v>
      </c>
      <c r="C5160" s="2">
        <v>4104</v>
      </c>
      <c r="D5160" s="1" t="s">
        <v>10389</v>
      </c>
      <c r="E5160" s="1" t="s">
        <v>18</v>
      </c>
      <c r="F5160" s="1" t="s">
        <v>263</v>
      </c>
      <c r="G5160" s="1" t="s">
        <v>4778</v>
      </c>
      <c r="H5160" s="1" t="s">
        <v>15835</v>
      </c>
      <c r="I5160" s="5">
        <v>1393</v>
      </c>
      <c r="J5160" s="5">
        <v>24859927</v>
      </c>
      <c r="K5160" s="3">
        <f>+Tabella2026[[#This Row],[POP_2024]]/SUM(Tabella2026[POP_2024])</f>
        <v>2.3632815336404389E-5</v>
      </c>
      <c r="L5160" s="3">
        <f>+Tabella2026[[#This Row],[INCIDENZA POPOLAZIONE]]*(PLAFOND/2)</f>
        <v>6957.4831104259501</v>
      </c>
      <c r="M5160" s="3">
        <f>+IFERROR(Tabella2026[[#This Row],[reddito_2024]]/Tabella2026[[#This Row],[POP_2024]],"")</f>
        <v>17846.322325915291</v>
      </c>
      <c r="N5160" s="3">
        <f>+IF(Tabella2026[[#This Row],[REDDITO COMPLESSIVO PROCAPITE]]&lt;media_aggr_reddito_pc,(media_aggr_reddito_pc-Tabella2026[[#This Row],[REDDITO COMPLESSIVO PROCAPITE]]),0)</f>
        <v>0</v>
      </c>
      <c r="O5160" s="3">
        <f>+Tabella2026[[#This Row],[DIFFERENZA REDDITO INFERIORE ALLA MEDIA DALLA MEDIA]]*Tabella2026[[#This Row],[POP_2024]]</f>
        <v>0</v>
      </c>
      <c r="P5160" s="3">
        <f>+Tabella2026[[#This Row],[POPOLAZIONE PER DIFFERENZA ]]/SUM(Tabella2026[[POPOLAZIONE PER DIFFERENZA ]])</f>
        <v>0</v>
      </c>
      <c r="Q5160" s="3">
        <f>+Tabella2026[[#This Row],[INCIDENZA POPOLAZIONE PER DIFFERENZA]]*(PLAFOND-SUM(Tabella2026[CONTRIBUTO SULLA BASE DELLA POPOLAZIONE]))</f>
        <v>0</v>
      </c>
      <c r="R5160" s="3">
        <f>+Tabella2026[[#This Row],[CONTRIBUTO SULLA BASE DELLA POPOLAZIONE]]+Tabella2026[[#This Row],[CONTRIBUTO SULLA BASE DEL REDDITO]]</f>
        <v>6957.4831104259501</v>
      </c>
      <c r="S5160" s="3">
        <f>+Tabella2026[[#This Row],[CONTRIBUTO TOTALE]]/(PLAFOND/N_TESSERE)</f>
        <v>13.9149662208519</v>
      </c>
      <c r="T5160" s="3">
        <f>+MAX(CEILING(Tabella2026[[#This Row],[preDEF1]],1),1)</f>
        <v>14</v>
      </c>
      <c r="U5160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60" s="21">
        <f>+Tabella2026[[#This Row],[DEF - n. card]]*(PLAFOND/N_TESSERE)</f>
        <v>7000</v>
      </c>
      <c r="W5160" s="18"/>
    </row>
    <row r="5161" spans="2:23" x14ac:dyDescent="0.25">
      <c r="B5161" s="1" t="s">
        <v>10604</v>
      </c>
      <c r="C5161" s="2">
        <v>18092</v>
      </c>
      <c r="D5161" s="1" t="s">
        <v>10605</v>
      </c>
      <c r="E5161" s="1" t="s">
        <v>12</v>
      </c>
      <c r="F5161" s="1" t="s">
        <v>195</v>
      </c>
      <c r="G5161" s="1" t="s">
        <v>4778</v>
      </c>
      <c r="H5161" s="1" t="s">
        <v>15835</v>
      </c>
      <c r="I5161" s="5">
        <v>1393</v>
      </c>
      <c r="J5161" s="5">
        <v>28898585</v>
      </c>
      <c r="K5161" s="3">
        <f>+Tabella2026[[#This Row],[POP_2024]]/SUM(Tabella2026[POP_2024])</f>
        <v>2.3632815336404389E-5</v>
      </c>
      <c r="L5161" s="3">
        <f>+Tabella2026[[#This Row],[INCIDENZA POPOLAZIONE]]*(PLAFOND/2)</f>
        <v>6957.4831104259501</v>
      </c>
      <c r="M5161" s="3">
        <f>+IFERROR(Tabella2026[[#This Row],[reddito_2024]]/Tabella2026[[#This Row],[POP_2024]],"")</f>
        <v>20745.574300071788</v>
      </c>
      <c r="N5161" s="3">
        <f>+IF(Tabella2026[[#This Row],[REDDITO COMPLESSIVO PROCAPITE]]&lt;media_aggr_reddito_pc,(media_aggr_reddito_pc-Tabella2026[[#This Row],[REDDITO COMPLESSIVO PROCAPITE]]),0)</f>
        <v>0</v>
      </c>
      <c r="O5161" s="3">
        <f>+Tabella2026[[#This Row],[DIFFERENZA REDDITO INFERIORE ALLA MEDIA DALLA MEDIA]]*Tabella2026[[#This Row],[POP_2024]]</f>
        <v>0</v>
      </c>
      <c r="P5161" s="3">
        <f>+Tabella2026[[#This Row],[POPOLAZIONE PER DIFFERENZA ]]/SUM(Tabella2026[[POPOLAZIONE PER DIFFERENZA ]])</f>
        <v>0</v>
      </c>
      <c r="Q5161" s="3">
        <f>+Tabella2026[[#This Row],[INCIDENZA POPOLAZIONE PER DIFFERENZA]]*(PLAFOND-SUM(Tabella2026[CONTRIBUTO SULLA BASE DELLA POPOLAZIONE]))</f>
        <v>0</v>
      </c>
      <c r="R5161" s="3">
        <f>+Tabella2026[[#This Row],[CONTRIBUTO SULLA BASE DELLA POPOLAZIONE]]+Tabella2026[[#This Row],[CONTRIBUTO SULLA BASE DEL REDDITO]]</f>
        <v>6957.4831104259501</v>
      </c>
      <c r="S5161" s="3">
        <f>+Tabella2026[[#This Row],[CONTRIBUTO TOTALE]]/(PLAFOND/N_TESSERE)</f>
        <v>13.9149662208519</v>
      </c>
      <c r="T5161" s="3">
        <f>+MAX(CEILING(Tabella2026[[#This Row],[preDEF1]],1),1)</f>
        <v>14</v>
      </c>
      <c r="U5161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61" s="21">
        <f>+Tabella2026[[#This Row],[DEF - n. card]]*(PLAFOND/N_TESSERE)</f>
        <v>7000</v>
      </c>
      <c r="W5161" s="18"/>
    </row>
    <row r="5162" spans="2:23" x14ac:dyDescent="0.25">
      <c r="B5162" s="1" t="s">
        <v>10460</v>
      </c>
      <c r="C5162" s="2">
        <v>99031</v>
      </c>
      <c r="D5162" s="1" t="s">
        <v>10461</v>
      </c>
      <c r="E5162" s="1" t="s">
        <v>27</v>
      </c>
      <c r="F5162" s="1" t="s">
        <v>73</v>
      </c>
      <c r="G5162" s="1" t="s">
        <v>4778</v>
      </c>
      <c r="H5162" s="1" t="s">
        <v>15835</v>
      </c>
      <c r="I5162" s="5">
        <v>1393</v>
      </c>
      <c r="J5162" s="5">
        <v>21042531</v>
      </c>
      <c r="K5162" s="3">
        <f>+Tabella2026[[#This Row],[POP_2024]]/SUM(Tabella2026[POP_2024])</f>
        <v>2.3632815336404389E-5</v>
      </c>
      <c r="L5162" s="3">
        <f>+Tabella2026[[#This Row],[INCIDENZA POPOLAZIONE]]*(PLAFOND/2)</f>
        <v>6957.4831104259501</v>
      </c>
      <c r="M5162" s="3">
        <f>+IFERROR(Tabella2026[[#This Row],[reddito_2024]]/Tabella2026[[#This Row],[POP_2024]],"")</f>
        <v>15105.908829863603</v>
      </c>
      <c r="N5162" s="3">
        <f>+IF(Tabella2026[[#This Row],[REDDITO COMPLESSIVO PROCAPITE]]&lt;media_aggr_reddito_pc,(media_aggr_reddito_pc-Tabella2026[[#This Row],[REDDITO COMPLESSIVO PROCAPITE]]),0)</f>
        <v>2719.1572327451377</v>
      </c>
      <c r="O5162" s="3">
        <f>+Tabella2026[[#This Row],[DIFFERENZA REDDITO INFERIORE ALLA MEDIA DALLA MEDIA]]*Tabella2026[[#This Row],[POP_2024]]</f>
        <v>3787786.0252139769</v>
      </c>
      <c r="P5162" s="3">
        <f>+Tabella2026[[#This Row],[POPOLAZIONE PER DIFFERENZA ]]/SUM(Tabella2026[[POPOLAZIONE PER DIFFERENZA ]])</f>
        <v>3.3604559804147338E-5</v>
      </c>
      <c r="Q5162" s="3">
        <f>+Tabella2026[[#This Row],[INCIDENZA POPOLAZIONE PER DIFFERENZA]]*(PLAFOND-SUM(Tabella2026[CONTRIBUTO SULLA BASE DELLA POPOLAZIONE]))</f>
        <v>9893.1572029211638</v>
      </c>
      <c r="R5162" s="3">
        <f>+Tabella2026[[#This Row],[CONTRIBUTO SULLA BASE DELLA POPOLAZIONE]]+Tabella2026[[#This Row],[CONTRIBUTO SULLA BASE DEL REDDITO]]</f>
        <v>16850.640313347114</v>
      </c>
      <c r="S5162" s="3">
        <f>+Tabella2026[[#This Row],[CONTRIBUTO TOTALE]]/(PLAFOND/N_TESSERE)</f>
        <v>33.701280626694228</v>
      </c>
      <c r="T5162" s="3">
        <f>+MAX(CEILING(Tabella2026[[#This Row],[preDEF1]],1),1)</f>
        <v>34</v>
      </c>
      <c r="U5162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5162" s="21">
        <f>+Tabella2026[[#This Row],[DEF - n. card]]*(PLAFOND/N_TESSERE)</f>
        <v>17000</v>
      </c>
      <c r="W5162" s="18"/>
    </row>
    <row r="5163" spans="2:23" x14ac:dyDescent="0.25">
      <c r="B5163" s="1" t="s">
        <v>10204</v>
      </c>
      <c r="C5163" s="2">
        <v>13089</v>
      </c>
      <c r="D5163" s="1" t="s">
        <v>10205</v>
      </c>
      <c r="E5163" s="1" t="s">
        <v>12</v>
      </c>
      <c r="F5163" s="1" t="s">
        <v>152</v>
      </c>
      <c r="G5163" s="1" t="s">
        <v>4778</v>
      </c>
      <c r="H5163" s="1" t="s">
        <v>15835</v>
      </c>
      <c r="I5163" s="5">
        <v>1392</v>
      </c>
      <c r="J5163" s="5">
        <v>31709684</v>
      </c>
      <c r="K5163" s="3">
        <f>+Tabella2026[[#This Row],[POP_2024]]/SUM(Tabella2026[POP_2024])</f>
        <v>2.3615849926974093E-5</v>
      </c>
      <c r="L5163" s="3">
        <f>+Tabella2026[[#This Row],[INCIDENZA POPOLAZIONE]]*(PLAFOND/2)</f>
        <v>6952.4885066137276</v>
      </c>
      <c r="M5163" s="3">
        <f>+IFERROR(Tabella2026[[#This Row],[reddito_2024]]/Tabella2026[[#This Row],[POP_2024]],"")</f>
        <v>22779.94540229885</v>
      </c>
      <c r="N5163" s="3">
        <f>+IF(Tabella2026[[#This Row],[REDDITO COMPLESSIVO PROCAPITE]]&lt;media_aggr_reddito_pc,(media_aggr_reddito_pc-Tabella2026[[#This Row],[REDDITO COMPLESSIVO PROCAPITE]]),0)</f>
        <v>0</v>
      </c>
      <c r="O5163" s="3">
        <f>+Tabella2026[[#This Row],[DIFFERENZA REDDITO INFERIORE ALLA MEDIA DALLA MEDIA]]*Tabella2026[[#This Row],[POP_2024]]</f>
        <v>0</v>
      </c>
      <c r="P5163" s="3">
        <f>+Tabella2026[[#This Row],[POPOLAZIONE PER DIFFERENZA ]]/SUM(Tabella2026[[POPOLAZIONE PER DIFFERENZA ]])</f>
        <v>0</v>
      </c>
      <c r="Q5163" s="3">
        <f>+Tabella2026[[#This Row],[INCIDENZA POPOLAZIONE PER DIFFERENZA]]*(PLAFOND-SUM(Tabella2026[CONTRIBUTO SULLA BASE DELLA POPOLAZIONE]))</f>
        <v>0</v>
      </c>
      <c r="R5163" s="3">
        <f>+Tabella2026[[#This Row],[CONTRIBUTO SULLA BASE DELLA POPOLAZIONE]]+Tabella2026[[#This Row],[CONTRIBUTO SULLA BASE DEL REDDITO]]</f>
        <v>6952.4885066137276</v>
      </c>
      <c r="S5163" s="3">
        <f>+Tabella2026[[#This Row],[CONTRIBUTO TOTALE]]/(PLAFOND/N_TESSERE)</f>
        <v>13.904977013227455</v>
      </c>
      <c r="T5163" s="3">
        <f>+MAX(CEILING(Tabella2026[[#This Row],[preDEF1]],1),1)</f>
        <v>14</v>
      </c>
      <c r="U5163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63" s="21">
        <f>+Tabella2026[[#This Row],[DEF - n. card]]*(PLAFOND/N_TESSERE)</f>
        <v>7000</v>
      </c>
      <c r="W5163" s="18"/>
    </row>
    <row r="5164" spans="2:23" x14ac:dyDescent="0.25">
      <c r="B5164" s="1" t="s">
        <v>10354</v>
      </c>
      <c r="C5164" s="2">
        <v>76054</v>
      </c>
      <c r="D5164" s="1" t="s">
        <v>10355</v>
      </c>
      <c r="E5164" s="1" t="s">
        <v>213</v>
      </c>
      <c r="F5164" s="1" t="s">
        <v>212</v>
      </c>
      <c r="G5164" s="1" t="s">
        <v>4778</v>
      </c>
      <c r="H5164" s="1" t="s">
        <v>15836</v>
      </c>
      <c r="I5164" s="5">
        <v>1392</v>
      </c>
      <c r="J5164" s="5">
        <v>18462294</v>
      </c>
      <c r="K5164" s="3">
        <f>+Tabella2026[[#This Row],[POP_2024]]/SUM(Tabella2026[POP_2024])</f>
        <v>2.3615849926974093E-5</v>
      </c>
      <c r="L5164" s="3">
        <f>+Tabella2026[[#This Row],[INCIDENZA POPOLAZIONE]]*(PLAFOND/2)</f>
        <v>6952.4885066137276</v>
      </c>
      <c r="M5164" s="3">
        <f>+IFERROR(Tabella2026[[#This Row],[reddito_2024]]/Tabella2026[[#This Row],[POP_2024]],"")</f>
        <v>13263.14224137931</v>
      </c>
      <c r="N5164" s="3">
        <f>+IF(Tabella2026[[#This Row],[REDDITO COMPLESSIVO PROCAPITE]]&lt;media_aggr_reddito_pc,(media_aggr_reddito_pc-Tabella2026[[#This Row],[REDDITO COMPLESSIVO PROCAPITE]]),0)</f>
        <v>4561.9238212294313</v>
      </c>
      <c r="O5164" s="3">
        <f>+Tabella2026[[#This Row],[DIFFERENZA REDDITO INFERIORE ALLA MEDIA DALLA MEDIA]]*Tabella2026[[#This Row],[POP_2024]]</f>
        <v>6350197.9591513686</v>
      </c>
      <c r="P5164" s="3">
        <f>+Tabella2026[[#This Row],[POPOLAZIONE PER DIFFERENZA ]]/SUM(Tabella2026[[POPOLAZIONE PER DIFFERENZA ]])</f>
        <v>5.6337819947055097E-5</v>
      </c>
      <c r="Q5164" s="3">
        <f>+Tabella2026[[#This Row],[INCIDENZA POPOLAZIONE PER DIFFERENZA]]*(PLAFOND-SUM(Tabella2026[CONTRIBUTO SULLA BASE DELLA POPOLAZIONE]))</f>
        <v>16585.811939048126</v>
      </c>
      <c r="R5164" s="3">
        <f>+Tabella2026[[#This Row],[CONTRIBUTO SULLA BASE DELLA POPOLAZIONE]]+Tabella2026[[#This Row],[CONTRIBUTO SULLA BASE DEL REDDITO]]</f>
        <v>23538.300445661855</v>
      </c>
      <c r="S5164" s="3">
        <f>+Tabella2026[[#This Row],[CONTRIBUTO TOTALE]]/(PLAFOND/N_TESSERE)</f>
        <v>47.076600891323707</v>
      </c>
      <c r="T5164" s="3">
        <f>+MAX(CEILING(Tabella2026[[#This Row],[preDEF1]],1),1)</f>
        <v>48</v>
      </c>
      <c r="U5164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164" s="21">
        <f>+Tabella2026[[#This Row],[DEF - n. card]]*(PLAFOND/N_TESSERE)</f>
        <v>24000</v>
      </c>
      <c r="W5164" s="18"/>
    </row>
    <row r="5165" spans="2:23" x14ac:dyDescent="0.25">
      <c r="B5165" s="1" t="s">
        <v>10028</v>
      </c>
      <c r="C5165" s="2">
        <v>64004</v>
      </c>
      <c r="D5165" s="1" t="s">
        <v>10029</v>
      </c>
      <c r="E5165" s="1" t="s">
        <v>15</v>
      </c>
      <c r="F5165" s="1" t="s">
        <v>290</v>
      </c>
      <c r="G5165" s="1" t="s">
        <v>4778</v>
      </c>
      <c r="H5165" s="1" t="s">
        <v>15836</v>
      </c>
      <c r="I5165" s="5">
        <v>1390</v>
      </c>
      <c r="J5165" s="5">
        <v>17980745</v>
      </c>
      <c r="K5165" s="3">
        <f>+Tabella2026[[#This Row],[POP_2024]]/SUM(Tabella2026[POP_2024])</f>
        <v>2.3581919108113497E-5</v>
      </c>
      <c r="L5165" s="3">
        <f>+Tabella2026[[#This Row],[INCIDENZA POPOLAZIONE]]*(PLAFOND/2)</f>
        <v>6942.4992989892826</v>
      </c>
      <c r="M5165" s="3">
        <f>+IFERROR(Tabella2026[[#This Row],[reddito_2024]]/Tabella2026[[#This Row],[POP_2024]],"")</f>
        <v>12935.787769784172</v>
      </c>
      <c r="N5165" s="3">
        <f>+IF(Tabella2026[[#This Row],[REDDITO COMPLESSIVO PROCAPITE]]&lt;media_aggr_reddito_pc,(media_aggr_reddito_pc-Tabella2026[[#This Row],[REDDITO COMPLESSIVO PROCAPITE]]),0)</f>
        <v>4889.2782928245688</v>
      </c>
      <c r="O5165" s="3">
        <f>+Tabella2026[[#This Row],[DIFFERENZA REDDITO INFERIORE ALLA MEDIA DALLA MEDIA]]*Tabella2026[[#This Row],[POP_2024]]</f>
        <v>6796096.8270261502</v>
      </c>
      <c r="P5165" s="3">
        <f>+Tabella2026[[#This Row],[POPOLAZIONE PER DIFFERENZA ]]/SUM(Tabella2026[[POPOLAZIONE PER DIFFERENZA ]])</f>
        <v>6.0293754910739647E-5</v>
      </c>
      <c r="Q5165" s="3">
        <f>+Tabella2026[[#This Row],[INCIDENZA POPOLAZIONE PER DIFFERENZA]]*(PLAFOND-SUM(Tabella2026[CONTRIBUTO SULLA BASE DELLA POPOLAZIONE]))</f>
        <v>17750.43622540564</v>
      </c>
      <c r="R5165" s="3">
        <f>+Tabella2026[[#This Row],[CONTRIBUTO SULLA BASE DELLA POPOLAZIONE]]+Tabella2026[[#This Row],[CONTRIBUTO SULLA BASE DEL REDDITO]]</f>
        <v>24692.935524394921</v>
      </c>
      <c r="S5165" s="3">
        <f>+Tabella2026[[#This Row],[CONTRIBUTO TOTALE]]/(PLAFOND/N_TESSERE)</f>
        <v>49.385871048789845</v>
      </c>
      <c r="T5165" s="3">
        <f>+MAX(CEILING(Tabella2026[[#This Row],[preDEF1]],1),1)</f>
        <v>50</v>
      </c>
      <c r="U5165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5165" s="21">
        <f>+Tabella2026[[#This Row],[DEF - n. card]]*(PLAFOND/N_TESSERE)</f>
        <v>25000</v>
      </c>
      <c r="W5165" s="18"/>
    </row>
    <row r="5166" spans="2:23" x14ac:dyDescent="0.25">
      <c r="B5166" s="1" t="s">
        <v>10474</v>
      </c>
      <c r="C5166" s="2">
        <v>23010</v>
      </c>
      <c r="D5166" s="1" t="s">
        <v>10475</v>
      </c>
      <c r="E5166" s="1" t="s">
        <v>38</v>
      </c>
      <c r="F5166" s="1" t="s">
        <v>37</v>
      </c>
      <c r="G5166" s="1" t="s">
        <v>4778</v>
      </c>
      <c r="H5166" s="1" t="s">
        <v>15835</v>
      </c>
      <c r="I5166" s="5">
        <v>1390</v>
      </c>
      <c r="J5166" s="5">
        <v>24312415</v>
      </c>
      <c r="K5166" s="3">
        <f>+Tabella2026[[#This Row],[POP_2024]]/SUM(Tabella2026[POP_2024])</f>
        <v>2.3581919108113497E-5</v>
      </c>
      <c r="L5166" s="3">
        <f>+Tabella2026[[#This Row],[INCIDENZA POPOLAZIONE]]*(PLAFOND/2)</f>
        <v>6942.4992989892826</v>
      </c>
      <c r="M5166" s="3">
        <f>+IFERROR(Tabella2026[[#This Row],[reddito_2024]]/Tabella2026[[#This Row],[POP_2024]],"")</f>
        <v>17490.946043165466</v>
      </c>
      <c r="N5166" s="3">
        <f>+IF(Tabella2026[[#This Row],[REDDITO COMPLESSIVO PROCAPITE]]&lt;media_aggr_reddito_pc,(media_aggr_reddito_pc-Tabella2026[[#This Row],[REDDITO COMPLESSIVO PROCAPITE]]),0)</f>
        <v>334.12001944327494</v>
      </c>
      <c r="O5166" s="3">
        <f>+Tabella2026[[#This Row],[DIFFERENZA REDDITO INFERIORE ALLA MEDIA DALLA MEDIA]]*Tabella2026[[#This Row],[POP_2024]]</f>
        <v>464426.82702615217</v>
      </c>
      <c r="P5166" s="3">
        <f>+Tabella2026[[#This Row],[POPOLAZIONE PER DIFFERENZA ]]/SUM(Tabella2026[[POPOLAZIONE PER DIFFERENZA ]])</f>
        <v>4.1203117017596235E-6</v>
      </c>
      <c r="Q5166" s="3">
        <f>+Tabella2026[[#This Row],[INCIDENZA POPOLAZIONE PER DIFFERENZA]]*(PLAFOND-SUM(Tabella2026[CONTRIBUTO SULLA BASE DELLA POPOLAZIONE]))</f>
        <v>1213.0166747642618</v>
      </c>
      <c r="R5166" s="3">
        <f>+Tabella2026[[#This Row],[CONTRIBUTO SULLA BASE DELLA POPOLAZIONE]]+Tabella2026[[#This Row],[CONTRIBUTO SULLA BASE DEL REDDITO]]</f>
        <v>8155.5159737535441</v>
      </c>
      <c r="S5166" s="3">
        <f>+Tabella2026[[#This Row],[CONTRIBUTO TOTALE]]/(PLAFOND/N_TESSERE)</f>
        <v>16.31103194750709</v>
      </c>
      <c r="T5166" s="3">
        <f>+MAX(CEILING(Tabella2026[[#This Row],[preDEF1]],1),1)</f>
        <v>17</v>
      </c>
      <c r="U5166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5166" s="21">
        <f>+Tabella2026[[#This Row],[DEF - n. card]]*(PLAFOND/N_TESSERE)</f>
        <v>8500</v>
      </c>
      <c r="W5166" s="18"/>
    </row>
    <row r="5167" spans="2:23" x14ac:dyDescent="0.25">
      <c r="B5167" s="1" t="s">
        <v>10350</v>
      </c>
      <c r="C5167" s="2">
        <v>15165</v>
      </c>
      <c r="D5167" s="1" t="s">
        <v>10351</v>
      </c>
      <c r="E5167" s="1" t="s">
        <v>12</v>
      </c>
      <c r="F5167" s="1" t="s">
        <v>11</v>
      </c>
      <c r="G5167" s="1" t="s">
        <v>4778</v>
      </c>
      <c r="H5167" s="1" t="s">
        <v>15835</v>
      </c>
      <c r="I5167" s="5">
        <v>1389</v>
      </c>
      <c r="J5167" s="5">
        <v>27553333</v>
      </c>
      <c r="K5167" s="3">
        <f>+Tabella2026[[#This Row],[POP_2024]]/SUM(Tabella2026[POP_2024])</f>
        <v>2.3564953698683201E-5</v>
      </c>
      <c r="L5167" s="3">
        <f>+Tabella2026[[#This Row],[INCIDENZA POPOLAZIONE]]*(PLAFOND/2)</f>
        <v>6937.5046951770601</v>
      </c>
      <c r="M5167" s="3">
        <f>+IFERROR(Tabella2026[[#This Row],[reddito_2024]]/Tabella2026[[#This Row],[POP_2024]],"")</f>
        <v>19836.812814974801</v>
      </c>
      <c r="N5167" s="3">
        <f>+IF(Tabella2026[[#This Row],[REDDITO COMPLESSIVO PROCAPITE]]&lt;media_aggr_reddito_pc,(media_aggr_reddito_pc-Tabella2026[[#This Row],[REDDITO COMPLESSIVO PROCAPITE]]),0)</f>
        <v>0</v>
      </c>
      <c r="O5167" s="3">
        <f>+Tabella2026[[#This Row],[DIFFERENZA REDDITO INFERIORE ALLA MEDIA DALLA MEDIA]]*Tabella2026[[#This Row],[POP_2024]]</f>
        <v>0</v>
      </c>
      <c r="P5167" s="3">
        <f>+Tabella2026[[#This Row],[POPOLAZIONE PER DIFFERENZA ]]/SUM(Tabella2026[[POPOLAZIONE PER DIFFERENZA ]])</f>
        <v>0</v>
      </c>
      <c r="Q5167" s="3">
        <f>+Tabella2026[[#This Row],[INCIDENZA POPOLAZIONE PER DIFFERENZA]]*(PLAFOND-SUM(Tabella2026[CONTRIBUTO SULLA BASE DELLA POPOLAZIONE]))</f>
        <v>0</v>
      </c>
      <c r="R5167" s="3">
        <f>+Tabella2026[[#This Row],[CONTRIBUTO SULLA BASE DELLA POPOLAZIONE]]+Tabella2026[[#This Row],[CONTRIBUTO SULLA BASE DEL REDDITO]]</f>
        <v>6937.5046951770601</v>
      </c>
      <c r="S5167" s="3">
        <f>+Tabella2026[[#This Row],[CONTRIBUTO TOTALE]]/(PLAFOND/N_TESSERE)</f>
        <v>13.875009390354121</v>
      </c>
      <c r="T5167" s="3">
        <f>+MAX(CEILING(Tabella2026[[#This Row],[preDEF1]],1),1)</f>
        <v>14</v>
      </c>
      <c r="U5167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67" s="21">
        <f>+Tabella2026[[#This Row],[DEF - n. card]]*(PLAFOND/N_TESSERE)</f>
        <v>7000</v>
      </c>
      <c r="W5167" s="18"/>
    </row>
    <row r="5168" spans="2:23" x14ac:dyDescent="0.25">
      <c r="B5168" s="1" t="s">
        <v>10162</v>
      </c>
      <c r="C5168" s="2">
        <v>60049</v>
      </c>
      <c r="D5168" s="1" t="s">
        <v>10163</v>
      </c>
      <c r="E5168" s="1" t="s">
        <v>8</v>
      </c>
      <c r="F5168" s="1" t="s">
        <v>397</v>
      </c>
      <c r="G5168" s="1" t="s">
        <v>4778</v>
      </c>
      <c r="H5168" s="1" t="s">
        <v>15834</v>
      </c>
      <c r="I5168" s="5">
        <v>1387</v>
      </c>
      <c r="J5168" s="5">
        <v>18083167</v>
      </c>
      <c r="K5168" s="3">
        <f>+Tabella2026[[#This Row],[POP_2024]]/SUM(Tabella2026[POP_2024])</f>
        <v>2.3531022879822605E-5</v>
      </c>
      <c r="L5168" s="3">
        <f>+Tabella2026[[#This Row],[INCIDENZA POPOLAZIONE]]*(PLAFOND/2)</f>
        <v>6927.515487552615</v>
      </c>
      <c r="M5168" s="3">
        <f>+IFERROR(Tabella2026[[#This Row],[reddito_2024]]/Tabella2026[[#This Row],[POP_2024]],"")</f>
        <v>13037.61139149243</v>
      </c>
      <c r="N5168" s="3">
        <f>+IF(Tabella2026[[#This Row],[REDDITO COMPLESSIVO PROCAPITE]]&lt;media_aggr_reddito_pc,(media_aggr_reddito_pc-Tabella2026[[#This Row],[REDDITO COMPLESSIVO PROCAPITE]]),0)</f>
        <v>4787.4546711163111</v>
      </c>
      <c r="O5168" s="3">
        <f>+Tabella2026[[#This Row],[DIFFERENZA REDDITO INFERIORE ALLA MEDIA DALLA MEDIA]]*Tabella2026[[#This Row],[POP_2024]]</f>
        <v>6640199.628838324</v>
      </c>
      <c r="P5168" s="3">
        <f>+Tabella2026[[#This Row],[POPOLAZIONE PER DIFFERENZA ]]/SUM(Tabella2026[[POPOLAZIONE PER DIFFERENZA ]])</f>
        <v>5.8910662865695767E-5</v>
      </c>
      <c r="Q5168" s="3">
        <f>+Tabella2026[[#This Row],[INCIDENZA POPOLAZIONE PER DIFFERENZA]]*(PLAFOND-SUM(Tabella2026[CONTRIBUTO SULLA BASE DELLA POPOLAZIONE]))</f>
        <v>17343.254964663756</v>
      </c>
      <c r="R5168" s="3">
        <f>+Tabella2026[[#This Row],[CONTRIBUTO SULLA BASE DELLA POPOLAZIONE]]+Tabella2026[[#This Row],[CONTRIBUTO SULLA BASE DEL REDDITO]]</f>
        <v>24270.770452216369</v>
      </c>
      <c r="S5168" s="3">
        <f>+Tabella2026[[#This Row],[CONTRIBUTO TOTALE]]/(PLAFOND/N_TESSERE)</f>
        <v>48.541540904432736</v>
      </c>
      <c r="T5168" s="3">
        <f>+MAX(CEILING(Tabella2026[[#This Row],[preDEF1]],1),1)</f>
        <v>49</v>
      </c>
      <c r="U5168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5168" s="21">
        <f>+Tabella2026[[#This Row],[DEF - n. card]]*(PLAFOND/N_TESSERE)</f>
        <v>24500</v>
      </c>
      <c r="W5168" s="18"/>
    </row>
    <row r="5169" spans="2:23" x14ac:dyDescent="0.25">
      <c r="B5169" s="1" t="s">
        <v>10470</v>
      </c>
      <c r="C5169" s="2">
        <v>12037</v>
      </c>
      <c r="D5169" s="1" t="s">
        <v>10471</v>
      </c>
      <c r="E5169" s="1" t="s">
        <v>12</v>
      </c>
      <c r="F5169" s="1" t="s">
        <v>157</v>
      </c>
      <c r="G5169" s="1" t="s">
        <v>4778</v>
      </c>
      <c r="H5169" s="1" t="s">
        <v>15835</v>
      </c>
      <c r="I5169" s="5">
        <v>1385</v>
      </c>
      <c r="J5169" s="5">
        <v>21036426</v>
      </c>
      <c r="K5169" s="3">
        <f>+Tabella2026[[#This Row],[POP_2024]]/SUM(Tabella2026[POP_2024])</f>
        <v>2.3497092060962009E-5</v>
      </c>
      <c r="L5169" s="3">
        <f>+Tabella2026[[#This Row],[INCIDENZA POPOLAZIONE]]*(PLAFOND/2)</f>
        <v>6917.52627992817</v>
      </c>
      <c r="M5169" s="3">
        <f>+IFERROR(Tabella2026[[#This Row],[reddito_2024]]/Tabella2026[[#This Row],[POP_2024]],"")</f>
        <v>15188.755234657039</v>
      </c>
      <c r="N5169" s="3">
        <f>+IF(Tabella2026[[#This Row],[REDDITO COMPLESSIVO PROCAPITE]]&lt;media_aggr_reddito_pc,(media_aggr_reddito_pc-Tabella2026[[#This Row],[REDDITO COMPLESSIVO PROCAPITE]]),0)</f>
        <v>2636.3108279517019</v>
      </c>
      <c r="O5169" s="3">
        <f>+Tabella2026[[#This Row],[DIFFERENZA REDDITO INFERIORE ALLA MEDIA DALLA MEDIA]]*Tabella2026[[#This Row],[POP_2024]]</f>
        <v>3651290.496713107</v>
      </c>
      <c r="P5169" s="3">
        <f>+Tabella2026[[#This Row],[POPOLAZIONE PER DIFFERENZA ]]/SUM(Tabella2026[[POPOLAZIONE PER DIFFERENZA ]])</f>
        <v>3.2393595900702697E-5</v>
      </c>
      <c r="Q5169" s="3">
        <f>+Tabella2026[[#This Row],[INCIDENZA POPOLAZIONE PER DIFFERENZA]]*(PLAFOND-SUM(Tabella2026[CONTRIBUTO SULLA BASE DELLA POPOLAZIONE]))</f>
        <v>9536.650337969988</v>
      </c>
      <c r="R5169" s="3">
        <f>+Tabella2026[[#This Row],[CONTRIBUTO SULLA BASE DELLA POPOLAZIONE]]+Tabella2026[[#This Row],[CONTRIBUTO SULLA BASE DEL REDDITO]]</f>
        <v>16454.176617898156</v>
      </c>
      <c r="S5169" s="3">
        <f>+Tabella2026[[#This Row],[CONTRIBUTO TOTALE]]/(PLAFOND/N_TESSERE)</f>
        <v>32.908353235796312</v>
      </c>
      <c r="T5169" s="3">
        <f>+MAX(CEILING(Tabella2026[[#This Row],[preDEF1]],1),1)</f>
        <v>33</v>
      </c>
      <c r="U5169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5169" s="21">
        <f>+Tabella2026[[#This Row],[DEF - n. card]]*(PLAFOND/N_TESSERE)</f>
        <v>16500</v>
      </c>
      <c r="W5169" s="18"/>
    </row>
    <row r="5170" spans="2:23" x14ac:dyDescent="0.25">
      <c r="B5170" s="1" t="s">
        <v>10272</v>
      </c>
      <c r="C5170" s="2">
        <v>109010</v>
      </c>
      <c r="D5170" s="1" t="s">
        <v>10273</v>
      </c>
      <c r="E5170" s="1" t="s">
        <v>117</v>
      </c>
      <c r="F5170" s="1" t="s">
        <v>506</v>
      </c>
      <c r="G5170" s="1" t="s">
        <v>4778</v>
      </c>
      <c r="H5170" s="1" t="s">
        <v>15834</v>
      </c>
      <c r="I5170" s="5">
        <v>1385</v>
      </c>
      <c r="J5170" s="5">
        <v>22606419</v>
      </c>
      <c r="K5170" s="3">
        <f>+Tabella2026[[#This Row],[POP_2024]]/SUM(Tabella2026[POP_2024])</f>
        <v>2.3497092060962009E-5</v>
      </c>
      <c r="L5170" s="3">
        <f>+Tabella2026[[#This Row],[INCIDENZA POPOLAZIONE]]*(PLAFOND/2)</f>
        <v>6917.52627992817</v>
      </c>
      <c r="M5170" s="3">
        <f>+IFERROR(Tabella2026[[#This Row],[reddito_2024]]/Tabella2026[[#This Row],[POP_2024]],"")</f>
        <v>16322.324187725631</v>
      </c>
      <c r="N5170" s="3">
        <f>+IF(Tabella2026[[#This Row],[REDDITO COMPLESSIVO PROCAPITE]]&lt;media_aggr_reddito_pc,(media_aggr_reddito_pc-Tabella2026[[#This Row],[REDDITO COMPLESSIVO PROCAPITE]]),0)</f>
        <v>1502.7418748831096</v>
      </c>
      <c r="O5170" s="3">
        <f>+Tabella2026[[#This Row],[DIFFERENZA REDDITO INFERIORE ALLA MEDIA DALLA MEDIA]]*Tabella2026[[#This Row],[POP_2024]]</f>
        <v>2081297.4967131068</v>
      </c>
      <c r="P5170" s="3">
        <f>+Tabella2026[[#This Row],[POPOLAZIONE PER DIFFERENZA ]]/SUM(Tabella2026[[POPOLAZIONE PER DIFFERENZA ]])</f>
        <v>1.846489894966194E-5</v>
      </c>
      <c r="Q5170" s="3">
        <f>+Tabella2026[[#This Row],[INCIDENZA POPOLAZIONE PER DIFFERENZA]]*(PLAFOND-SUM(Tabella2026[CONTRIBUTO SULLA BASE DELLA POPOLAZIONE]))</f>
        <v>5436.0524021062847</v>
      </c>
      <c r="R5170" s="3">
        <f>+Tabella2026[[#This Row],[CONTRIBUTO SULLA BASE DELLA POPOLAZIONE]]+Tabella2026[[#This Row],[CONTRIBUTO SULLA BASE DEL REDDITO]]</f>
        <v>12353.578682034455</v>
      </c>
      <c r="S5170" s="3">
        <f>+Tabella2026[[#This Row],[CONTRIBUTO TOTALE]]/(PLAFOND/N_TESSERE)</f>
        <v>24.707157364068909</v>
      </c>
      <c r="T5170" s="3">
        <f>+MAX(CEILING(Tabella2026[[#This Row],[preDEF1]],1),1)</f>
        <v>25</v>
      </c>
      <c r="U5170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5170" s="21">
        <f>+Tabella2026[[#This Row],[DEF - n. card]]*(PLAFOND/N_TESSERE)</f>
        <v>12500</v>
      </c>
      <c r="W5170" s="18"/>
    </row>
    <row r="5171" spans="2:23" x14ac:dyDescent="0.25">
      <c r="B5171" s="1" t="s">
        <v>10410</v>
      </c>
      <c r="C5171" s="2">
        <v>22172</v>
      </c>
      <c r="D5171" s="1" t="s">
        <v>10411</v>
      </c>
      <c r="E5171" s="1" t="s">
        <v>99</v>
      </c>
      <c r="F5171" s="1" t="s">
        <v>98</v>
      </c>
      <c r="G5171" s="1" t="s">
        <v>4778</v>
      </c>
      <c r="H5171" s="1" t="s">
        <v>15835</v>
      </c>
      <c r="I5171" s="5">
        <v>1385</v>
      </c>
      <c r="J5171" s="5">
        <v>26041295</v>
      </c>
      <c r="K5171" s="3">
        <f>+Tabella2026[[#This Row],[POP_2024]]/SUM(Tabella2026[POP_2024])</f>
        <v>2.3497092060962009E-5</v>
      </c>
      <c r="L5171" s="3">
        <f>+Tabella2026[[#This Row],[INCIDENZA POPOLAZIONE]]*(PLAFOND/2)</f>
        <v>6917.52627992817</v>
      </c>
      <c r="M5171" s="3">
        <f>+IFERROR(Tabella2026[[#This Row],[reddito_2024]]/Tabella2026[[#This Row],[POP_2024]],"")</f>
        <v>18802.379061371841</v>
      </c>
      <c r="N5171" s="3">
        <f>+IF(Tabella2026[[#This Row],[REDDITO COMPLESSIVO PROCAPITE]]&lt;media_aggr_reddito_pc,(media_aggr_reddito_pc-Tabella2026[[#This Row],[REDDITO COMPLESSIVO PROCAPITE]]),0)</f>
        <v>0</v>
      </c>
      <c r="O5171" s="3">
        <f>+Tabella2026[[#This Row],[DIFFERENZA REDDITO INFERIORE ALLA MEDIA DALLA MEDIA]]*Tabella2026[[#This Row],[POP_2024]]</f>
        <v>0</v>
      </c>
      <c r="P5171" s="3">
        <f>+Tabella2026[[#This Row],[POPOLAZIONE PER DIFFERENZA ]]/SUM(Tabella2026[[POPOLAZIONE PER DIFFERENZA ]])</f>
        <v>0</v>
      </c>
      <c r="Q5171" s="3">
        <f>+Tabella2026[[#This Row],[INCIDENZA POPOLAZIONE PER DIFFERENZA]]*(PLAFOND-SUM(Tabella2026[CONTRIBUTO SULLA BASE DELLA POPOLAZIONE]))</f>
        <v>0</v>
      </c>
      <c r="R5171" s="3">
        <f>+Tabella2026[[#This Row],[CONTRIBUTO SULLA BASE DELLA POPOLAZIONE]]+Tabella2026[[#This Row],[CONTRIBUTO SULLA BASE DEL REDDITO]]</f>
        <v>6917.52627992817</v>
      </c>
      <c r="S5171" s="3">
        <f>+Tabella2026[[#This Row],[CONTRIBUTO TOTALE]]/(PLAFOND/N_TESSERE)</f>
        <v>13.83505255985634</v>
      </c>
      <c r="T5171" s="3">
        <f>+MAX(CEILING(Tabella2026[[#This Row],[preDEF1]],1),1)</f>
        <v>14</v>
      </c>
      <c r="U5171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71" s="21">
        <f>+Tabella2026[[#This Row],[DEF - n. card]]*(PLAFOND/N_TESSERE)</f>
        <v>7000</v>
      </c>
      <c r="W5171" s="18"/>
    </row>
    <row r="5172" spans="2:23" x14ac:dyDescent="0.25">
      <c r="B5172" s="1" t="s">
        <v>10292</v>
      </c>
      <c r="C5172" s="2">
        <v>20029</v>
      </c>
      <c r="D5172" s="1" t="s">
        <v>10293</v>
      </c>
      <c r="E5172" s="1" t="s">
        <v>12</v>
      </c>
      <c r="F5172" s="1" t="s">
        <v>332</v>
      </c>
      <c r="G5172" s="1" t="s">
        <v>4778</v>
      </c>
      <c r="H5172" s="1" t="s">
        <v>15835</v>
      </c>
      <c r="I5172" s="5">
        <v>1384</v>
      </c>
      <c r="J5172" s="5">
        <v>21817880</v>
      </c>
      <c r="K5172" s="3">
        <f>+Tabella2026[[#This Row],[POP_2024]]/SUM(Tabella2026[POP_2024])</f>
        <v>2.3480126651531712E-5</v>
      </c>
      <c r="L5172" s="3">
        <f>+Tabella2026[[#This Row],[INCIDENZA POPOLAZIONE]]*(PLAFOND/2)</f>
        <v>6912.5316761159474</v>
      </c>
      <c r="M5172" s="3">
        <f>+IFERROR(Tabella2026[[#This Row],[reddito_2024]]/Tabella2026[[#This Row],[POP_2024]],"")</f>
        <v>15764.364161849711</v>
      </c>
      <c r="N5172" s="3">
        <f>+IF(Tabella2026[[#This Row],[REDDITO COMPLESSIVO PROCAPITE]]&lt;media_aggr_reddito_pc,(media_aggr_reddito_pc-Tabella2026[[#This Row],[REDDITO COMPLESSIVO PROCAPITE]]),0)</f>
        <v>2060.7019007590297</v>
      </c>
      <c r="O5172" s="3">
        <f>+Tabella2026[[#This Row],[DIFFERENZA REDDITO INFERIORE ALLA MEDIA DALLA MEDIA]]*Tabella2026[[#This Row],[POP_2024]]</f>
        <v>2852011.4306504973</v>
      </c>
      <c r="P5172" s="3">
        <f>+Tabella2026[[#This Row],[POPOLAZIONE PER DIFFERENZA ]]/SUM(Tabella2026[[POPOLAZIONE PER DIFFERENZA ]])</f>
        <v>2.5302535054891936E-5</v>
      </c>
      <c r="Q5172" s="3">
        <f>+Tabella2026[[#This Row],[INCIDENZA POPOLAZIONE PER DIFFERENZA]]*(PLAFOND-SUM(Tabella2026[CONTRIBUTO SULLA BASE DELLA POPOLAZIONE]))</f>
        <v>7449.0473432589251</v>
      </c>
      <c r="R5172" s="3">
        <f>+Tabella2026[[#This Row],[CONTRIBUTO SULLA BASE DELLA POPOLAZIONE]]+Tabella2026[[#This Row],[CONTRIBUTO SULLA BASE DEL REDDITO]]</f>
        <v>14361.579019374873</v>
      </c>
      <c r="S5172" s="3">
        <f>+Tabella2026[[#This Row],[CONTRIBUTO TOTALE]]/(PLAFOND/N_TESSERE)</f>
        <v>28.723158038749744</v>
      </c>
      <c r="T5172" s="3">
        <f>+MAX(CEILING(Tabella2026[[#This Row],[preDEF1]],1),1)</f>
        <v>29</v>
      </c>
      <c r="U5172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5172" s="21">
        <f>+Tabella2026[[#This Row],[DEF - n. card]]*(PLAFOND/N_TESSERE)</f>
        <v>14500</v>
      </c>
      <c r="W5172" s="18"/>
    </row>
    <row r="5173" spans="2:23" x14ac:dyDescent="0.25">
      <c r="B5173" s="1" t="s">
        <v>10416</v>
      </c>
      <c r="C5173" s="2">
        <v>98034</v>
      </c>
      <c r="D5173" s="1" t="s">
        <v>10417</v>
      </c>
      <c r="E5173" s="1" t="s">
        <v>12</v>
      </c>
      <c r="F5173" s="1" t="s">
        <v>389</v>
      </c>
      <c r="G5173" s="1" t="s">
        <v>4778</v>
      </c>
      <c r="H5173" s="1" t="s">
        <v>15835</v>
      </c>
      <c r="I5173" s="5">
        <v>1384</v>
      </c>
      <c r="J5173" s="5">
        <v>27209090</v>
      </c>
      <c r="K5173" s="3">
        <f>+Tabella2026[[#This Row],[POP_2024]]/SUM(Tabella2026[POP_2024])</f>
        <v>2.3480126651531712E-5</v>
      </c>
      <c r="L5173" s="3">
        <f>+Tabella2026[[#This Row],[INCIDENZA POPOLAZIONE]]*(PLAFOND/2)</f>
        <v>6912.5316761159474</v>
      </c>
      <c r="M5173" s="3">
        <f>+IFERROR(Tabella2026[[#This Row],[reddito_2024]]/Tabella2026[[#This Row],[POP_2024]],"")</f>
        <v>19659.747109826589</v>
      </c>
      <c r="N5173" s="3">
        <f>+IF(Tabella2026[[#This Row],[REDDITO COMPLESSIVO PROCAPITE]]&lt;media_aggr_reddito_pc,(media_aggr_reddito_pc-Tabella2026[[#This Row],[REDDITO COMPLESSIVO PROCAPITE]]),0)</f>
        <v>0</v>
      </c>
      <c r="O5173" s="3">
        <f>+Tabella2026[[#This Row],[DIFFERENZA REDDITO INFERIORE ALLA MEDIA DALLA MEDIA]]*Tabella2026[[#This Row],[POP_2024]]</f>
        <v>0</v>
      </c>
      <c r="P5173" s="3">
        <f>+Tabella2026[[#This Row],[POPOLAZIONE PER DIFFERENZA ]]/SUM(Tabella2026[[POPOLAZIONE PER DIFFERENZA ]])</f>
        <v>0</v>
      </c>
      <c r="Q5173" s="3">
        <f>+Tabella2026[[#This Row],[INCIDENZA POPOLAZIONE PER DIFFERENZA]]*(PLAFOND-SUM(Tabella2026[CONTRIBUTO SULLA BASE DELLA POPOLAZIONE]))</f>
        <v>0</v>
      </c>
      <c r="R5173" s="3">
        <f>+Tabella2026[[#This Row],[CONTRIBUTO SULLA BASE DELLA POPOLAZIONE]]+Tabella2026[[#This Row],[CONTRIBUTO SULLA BASE DEL REDDITO]]</f>
        <v>6912.5316761159474</v>
      </c>
      <c r="S5173" s="3">
        <f>+Tabella2026[[#This Row],[CONTRIBUTO TOTALE]]/(PLAFOND/N_TESSERE)</f>
        <v>13.825063352231895</v>
      </c>
      <c r="T5173" s="3">
        <f>+MAX(CEILING(Tabella2026[[#This Row],[preDEF1]],1),1)</f>
        <v>14</v>
      </c>
      <c r="U5173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73" s="21">
        <f>+Tabella2026[[#This Row],[DEF - n. card]]*(PLAFOND/N_TESSERE)</f>
        <v>7000</v>
      </c>
      <c r="W5173" s="18"/>
    </row>
    <row r="5174" spans="2:23" x14ac:dyDescent="0.25">
      <c r="B5174" s="1" t="s">
        <v>10244</v>
      </c>
      <c r="C5174" s="2">
        <v>79110</v>
      </c>
      <c r="D5174" s="1" t="s">
        <v>10245</v>
      </c>
      <c r="E5174" s="1" t="s">
        <v>61</v>
      </c>
      <c r="F5174" s="1" t="s">
        <v>148</v>
      </c>
      <c r="G5174" s="1" t="s">
        <v>4778</v>
      </c>
      <c r="H5174" s="1" t="s">
        <v>15836</v>
      </c>
      <c r="I5174" s="5">
        <v>1384</v>
      </c>
      <c r="J5174" s="5">
        <v>16244370</v>
      </c>
      <c r="K5174" s="3">
        <f>+Tabella2026[[#This Row],[POP_2024]]/SUM(Tabella2026[POP_2024])</f>
        <v>2.3480126651531712E-5</v>
      </c>
      <c r="L5174" s="3">
        <f>+Tabella2026[[#This Row],[INCIDENZA POPOLAZIONE]]*(PLAFOND/2)</f>
        <v>6912.5316761159474</v>
      </c>
      <c r="M5174" s="3">
        <f>+IFERROR(Tabella2026[[#This Row],[reddito_2024]]/Tabella2026[[#This Row],[POP_2024]],"")</f>
        <v>11737.261560693642</v>
      </c>
      <c r="N5174" s="3">
        <f>+IF(Tabella2026[[#This Row],[REDDITO COMPLESSIVO PROCAPITE]]&lt;media_aggr_reddito_pc,(media_aggr_reddito_pc-Tabella2026[[#This Row],[REDDITO COMPLESSIVO PROCAPITE]]),0)</f>
        <v>6087.8045019150995</v>
      </c>
      <c r="O5174" s="3">
        <f>+Tabella2026[[#This Row],[DIFFERENZA REDDITO INFERIORE ALLA MEDIA DALLA MEDIA]]*Tabella2026[[#This Row],[POP_2024]]</f>
        <v>8425521.4306504969</v>
      </c>
      <c r="P5174" s="3">
        <f>+Tabella2026[[#This Row],[POPOLAZIONE PER DIFFERENZA ]]/SUM(Tabella2026[[POPOLAZIONE PER DIFFERENZA ]])</f>
        <v>7.4749718414050307E-5</v>
      </c>
      <c r="Q5174" s="3">
        <f>+Tabella2026[[#This Row],[INCIDENZA POPOLAZIONE PER DIFFERENZA]]*(PLAFOND-SUM(Tabella2026[CONTRIBUTO SULLA BASE DELLA POPOLAZIONE]))</f>
        <v>22006.26103880769</v>
      </c>
      <c r="R5174" s="3">
        <f>+Tabella2026[[#This Row],[CONTRIBUTO SULLA BASE DELLA POPOLAZIONE]]+Tabella2026[[#This Row],[CONTRIBUTO SULLA BASE DEL REDDITO]]</f>
        <v>28918.792714923638</v>
      </c>
      <c r="S5174" s="3">
        <f>+Tabella2026[[#This Row],[CONTRIBUTO TOTALE]]/(PLAFOND/N_TESSERE)</f>
        <v>57.83758542984728</v>
      </c>
      <c r="T5174" s="3">
        <f>+MAX(CEILING(Tabella2026[[#This Row],[preDEF1]],1),1)</f>
        <v>58</v>
      </c>
      <c r="U5174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5174" s="21">
        <f>+Tabella2026[[#This Row],[DEF - n. card]]*(PLAFOND/N_TESSERE)</f>
        <v>29000</v>
      </c>
      <c r="W5174" s="18"/>
    </row>
    <row r="5175" spans="2:23" x14ac:dyDescent="0.25">
      <c r="B5175" s="1" t="s">
        <v>10130</v>
      </c>
      <c r="C5175" s="2">
        <v>65030</v>
      </c>
      <c r="D5175" s="1" t="s">
        <v>10131</v>
      </c>
      <c r="E5175" s="1" t="s">
        <v>15</v>
      </c>
      <c r="F5175" s="1" t="s">
        <v>82</v>
      </c>
      <c r="G5175" s="1" t="s">
        <v>4778</v>
      </c>
      <c r="H5175" s="1" t="s">
        <v>15836</v>
      </c>
      <c r="I5175" s="5">
        <v>1383</v>
      </c>
      <c r="J5175" s="5">
        <v>16965270</v>
      </c>
      <c r="K5175" s="3">
        <f>+Tabella2026[[#This Row],[POP_2024]]/SUM(Tabella2026[POP_2024])</f>
        <v>2.3463161242101416E-5</v>
      </c>
      <c r="L5175" s="3">
        <f>+Tabella2026[[#This Row],[INCIDENZA POPOLAZIONE]]*(PLAFOND/2)</f>
        <v>6907.5370723037249</v>
      </c>
      <c r="M5175" s="3">
        <f>+IFERROR(Tabella2026[[#This Row],[reddito_2024]]/Tabella2026[[#This Row],[POP_2024]],"")</f>
        <v>12267.00650759219</v>
      </c>
      <c r="N5175" s="3">
        <f>+IF(Tabella2026[[#This Row],[REDDITO COMPLESSIVO PROCAPITE]]&lt;media_aggr_reddito_pc,(media_aggr_reddito_pc-Tabella2026[[#This Row],[REDDITO COMPLESSIVO PROCAPITE]]),0)</f>
        <v>5558.0595550165508</v>
      </c>
      <c r="O5175" s="3">
        <f>+Tabella2026[[#This Row],[DIFFERENZA REDDITO INFERIORE ALLA MEDIA DALLA MEDIA]]*Tabella2026[[#This Row],[POP_2024]]</f>
        <v>7686796.36458789</v>
      </c>
      <c r="P5175" s="3">
        <f>+Tabella2026[[#This Row],[POPOLAZIONE PER DIFFERENZA ]]/SUM(Tabella2026[[POPOLAZIONE PER DIFFERENZA ]])</f>
        <v>6.8195881820305233E-5</v>
      </c>
      <c r="Q5175" s="3">
        <f>+Tabella2026[[#This Row],[INCIDENZA POPOLAZIONE PER DIFFERENZA]]*(PLAFOND-SUM(Tabella2026[CONTRIBUTO SULLA BASE DELLA POPOLAZIONE]))</f>
        <v>20076.816460986578</v>
      </c>
      <c r="R5175" s="3">
        <f>+Tabella2026[[#This Row],[CONTRIBUTO SULLA BASE DELLA POPOLAZIONE]]+Tabella2026[[#This Row],[CONTRIBUTO SULLA BASE DEL REDDITO]]</f>
        <v>26984.353533290305</v>
      </c>
      <c r="S5175" s="3">
        <f>+Tabella2026[[#This Row],[CONTRIBUTO TOTALE]]/(PLAFOND/N_TESSERE)</f>
        <v>53.968707066580606</v>
      </c>
      <c r="T5175" s="3">
        <f>+MAX(CEILING(Tabella2026[[#This Row],[preDEF1]],1),1)</f>
        <v>54</v>
      </c>
      <c r="U5175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5175" s="21">
        <f>+Tabella2026[[#This Row],[DEF - n. card]]*(PLAFOND/N_TESSERE)</f>
        <v>27000</v>
      </c>
      <c r="W5175" s="18"/>
    </row>
    <row r="5176" spans="2:23" x14ac:dyDescent="0.25">
      <c r="B5176" s="1" t="s">
        <v>10426</v>
      </c>
      <c r="C5176" s="2">
        <v>2007</v>
      </c>
      <c r="D5176" s="1" t="s">
        <v>10427</v>
      </c>
      <c r="E5176" s="1" t="s">
        <v>18</v>
      </c>
      <c r="F5176" s="1" t="s">
        <v>381</v>
      </c>
      <c r="G5176" s="1" t="s">
        <v>4778</v>
      </c>
      <c r="H5176" s="1" t="s">
        <v>15835</v>
      </c>
      <c r="I5176" s="5">
        <v>1382</v>
      </c>
      <c r="J5176" s="5">
        <v>27619996</v>
      </c>
      <c r="K5176" s="3">
        <f>+Tabella2026[[#This Row],[POP_2024]]/SUM(Tabella2026[POP_2024])</f>
        <v>2.3446195832671116E-5</v>
      </c>
      <c r="L5176" s="3">
        <f>+Tabella2026[[#This Row],[INCIDENZA POPOLAZIONE]]*(PLAFOND/2)</f>
        <v>6902.5424684915024</v>
      </c>
      <c r="M5176" s="3">
        <f>+IFERROR(Tabella2026[[#This Row],[reddito_2024]]/Tabella2026[[#This Row],[POP_2024]],"")</f>
        <v>19985.52532561505</v>
      </c>
      <c r="N5176" s="3">
        <f>+IF(Tabella2026[[#This Row],[REDDITO COMPLESSIVO PROCAPITE]]&lt;media_aggr_reddito_pc,(media_aggr_reddito_pc-Tabella2026[[#This Row],[REDDITO COMPLESSIVO PROCAPITE]]),0)</f>
        <v>0</v>
      </c>
      <c r="O5176" s="3">
        <f>+Tabella2026[[#This Row],[DIFFERENZA REDDITO INFERIORE ALLA MEDIA DALLA MEDIA]]*Tabella2026[[#This Row],[POP_2024]]</f>
        <v>0</v>
      </c>
      <c r="P5176" s="3">
        <f>+Tabella2026[[#This Row],[POPOLAZIONE PER DIFFERENZA ]]/SUM(Tabella2026[[POPOLAZIONE PER DIFFERENZA ]])</f>
        <v>0</v>
      </c>
      <c r="Q5176" s="3">
        <f>+Tabella2026[[#This Row],[INCIDENZA POPOLAZIONE PER DIFFERENZA]]*(PLAFOND-SUM(Tabella2026[CONTRIBUTO SULLA BASE DELLA POPOLAZIONE]))</f>
        <v>0</v>
      </c>
      <c r="R5176" s="3">
        <f>+Tabella2026[[#This Row],[CONTRIBUTO SULLA BASE DELLA POPOLAZIONE]]+Tabella2026[[#This Row],[CONTRIBUTO SULLA BASE DEL REDDITO]]</f>
        <v>6902.5424684915024</v>
      </c>
      <c r="S5176" s="3">
        <f>+Tabella2026[[#This Row],[CONTRIBUTO TOTALE]]/(PLAFOND/N_TESSERE)</f>
        <v>13.805084936983004</v>
      </c>
      <c r="T5176" s="3">
        <f>+MAX(CEILING(Tabella2026[[#This Row],[preDEF1]],1),1)</f>
        <v>14</v>
      </c>
      <c r="U5176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76" s="21">
        <f>+Tabella2026[[#This Row],[DEF - n. card]]*(PLAFOND/N_TESSERE)</f>
        <v>7000</v>
      </c>
      <c r="W5176" s="18"/>
    </row>
    <row r="5177" spans="2:23" x14ac:dyDescent="0.25">
      <c r="B5177" s="1" t="s">
        <v>10522</v>
      </c>
      <c r="C5177" s="2">
        <v>9030</v>
      </c>
      <c r="D5177" s="1" t="s">
        <v>10523</v>
      </c>
      <c r="E5177" s="1" t="s">
        <v>24</v>
      </c>
      <c r="F5177" s="1" t="s">
        <v>246</v>
      </c>
      <c r="G5177" s="1" t="s">
        <v>4778</v>
      </c>
      <c r="H5177" s="1" t="s">
        <v>15835</v>
      </c>
      <c r="I5177" s="5">
        <v>1382</v>
      </c>
      <c r="J5177" s="5">
        <v>28797401</v>
      </c>
      <c r="K5177" s="3">
        <f>+Tabella2026[[#This Row],[POP_2024]]/SUM(Tabella2026[POP_2024])</f>
        <v>2.3446195832671116E-5</v>
      </c>
      <c r="L5177" s="3">
        <f>+Tabella2026[[#This Row],[INCIDENZA POPOLAZIONE]]*(PLAFOND/2)</f>
        <v>6902.5424684915024</v>
      </c>
      <c r="M5177" s="3">
        <f>+IFERROR(Tabella2026[[#This Row],[reddito_2024]]/Tabella2026[[#This Row],[POP_2024]],"")</f>
        <v>20837.482633863965</v>
      </c>
      <c r="N5177" s="3">
        <f>+IF(Tabella2026[[#This Row],[REDDITO COMPLESSIVO PROCAPITE]]&lt;media_aggr_reddito_pc,(media_aggr_reddito_pc-Tabella2026[[#This Row],[REDDITO COMPLESSIVO PROCAPITE]]),0)</f>
        <v>0</v>
      </c>
      <c r="O5177" s="3">
        <f>+Tabella2026[[#This Row],[DIFFERENZA REDDITO INFERIORE ALLA MEDIA DALLA MEDIA]]*Tabella2026[[#This Row],[POP_2024]]</f>
        <v>0</v>
      </c>
      <c r="P5177" s="3">
        <f>+Tabella2026[[#This Row],[POPOLAZIONE PER DIFFERENZA ]]/SUM(Tabella2026[[POPOLAZIONE PER DIFFERENZA ]])</f>
        <v>0</v>
      </c>
      <c r="Q5177" s="3">
        <f>+Tabella2026[[#This Row],[INCIDENZA POPOLAZIONE PER DIFFERENZA]]*(PLAFOND-SUM(Tabella2026[CONTRIBUTO SULLA BASE DELLA POPOLAZIONE]))</f>
        <v>0</v>
      </c>
      <c r="R5177" s="3">
        <f>+Tabella2026[[#This Row],[CONTRIBUTO SULLA BASE DELLA POPOLAZIONE]]+Tabella2026[[#This Row],[CONTRIBUTO SULLA BASE DEL REDDITO]]</f>
        <v>6902.5424684915024</v>
      </c>
      <c r="S5177" s="3">
        <f>+Tabella2026[[#This Row],[CONTRIBUTO TOTALE]]/(PLAFOND/N_TESSERE)</f>
        <v>13.805084936983004</v>
      </c>
      <c r="T5177" s="3">
        <f>+MAX(CEILING(Tabella2026[[#This Row],[preDEF1]],1),1)</f>
        <v>14</v>
      </c>
      <c r="U5177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77" s="21">
        <f>+Tabella2026[[#This Row],[DEF - n. card]]*(PLAFOND/N_TESSERE)</f>
        <v>7000</v>
      </c>
      <c r="W5177" s="18"/>
    </row>
    <row r="5178" spans="2:23" x14ac:dyDescent="0.25">
      <c r="B5178" s="1" t="s">
        <v>10024</v>
      </c>
      <c r="C5178" s="2">
        <v>78023</v>
      </c>
      <c r="D5178" s="1" t="s">
        <v>10025</v>
      </c>
      <c r="E5178" s="1" t="s">
        <v>61</v>
      </c>
      <c r="F5178" s="1" t="s">
        <v>178</v>
      </c>
      <c r="G5178" s="1" t="s">
        <v>4778</v>
      </c>
      <c r="H5178" s="1" t="s">
        <v>15836</v>
      </c>
      <c r="I5178" s="5">
        <v>1381</v>
      </c>
      <c r="J5178" s="5">
        <v>14239283</v>
      </c>
      <c r="K5178" s="3">
        <f>+Tabella2026[[#This Row],[POP_2024]]/SUM(Tabella2026[POP_2024])</f>
        <v>2.342923042324082E-5</v>
      </c>
      <c r="L5178" s="3">
        <f>+Tabella2026[[#This Row],[INCIDENZA POPOLAZIONE]]*(PLAFOND/2)</f>
        <v>6897.5478646792799</v>
      </c>
      <c r="M5178" s="3">
        <f>+IFERROR(Tabella2026[[#This Row],[reddito_2024]]/Tabella2026[[#This Row],[POP_2024]],"")</f>
        <v>10310.849384503983</v>
      </c>
      <c r="N5178" s="3">
        <f>+IF(Tabella2026[[#This Row],[REDDITO COMPLESSIVO PROCAPITE]]&lt;media_aggr_reddito_pc,(media_aggr_reddito_pc-Tabella2026[[#This Row],[REDDITO COMPLESSIVO PROCAPITE]]),0)</f>
        <v>7514.2166781047581</v>
      </c>
      <c r="O5178" s="3">
        <f>+Tabella2026[[#This Row],[DIFFERENZA REDDITO INFERIORE ALLA MEDIA DALLA MEDIA]]*Tabella2026[[#This Row],[POP_2024]]</f>
        <v>10377133.232462671</v>
      </c>
      <c r="P5178" s="3">
        <f>+Tabella2026[[#This Row],[POPOLAZIONE PER DIFFERENZA ]]/SUM(Tabella2026[[POPOLAZIONE PER DIFFERENZA ]])</f>
        <v>9.2064069085369469E-5</v>
      </c>
      <c r="Q5178" s="3">
        <f>+Tabella2026[[#This Row],[INCIDENZA POPOLAZIONE PER DIFFERENZA]]*(PLAFOND-SUM(Tabella2026[CONTRIBUTO SULLA BASE DELLA POPOLAZIONE]))</f>
        <v>27103.592890681066</v>
      </c>
      <c r="R5178" s="3">
        <f>+Tabella2026[[#This Row],[CONTRIBUTO SULLA BASE DELLA POPOLAZIONE]]+Tabella2026[[#This Row],[CONTRIBUTO SULLA BASE DEL REDDITO]]</f>
        <v>34001.140755360349</v>
      </c>
      <c r="S5178" s="3">
        <f>+Tabella2026[[#This Row],[CONTRIBUTO TOTALE]]/(PLAFOND/N_TESSERE)</f>
        <v>68.002281510720692</v>
      </c>
      <c r="T5178" s="3">
        <f>+MAX(CEILING(Tabella2026[[#This Row],[preDEF1]],1),1)</f>
        <v>69</v>
      </c>
      <c r="U5178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5178" s="21">
        <f>+Tabella2026[[#This Row],[DEF - n. card]]*(PLAFOND/N_TESSERE)</f>
        <v>34500</v>
      </c>
      <c r="W5178" s="18"/>
    </row>
    <row r="5179" spans="2:23" x14ac:dyDescent="0.25">
      <c r="B5179" s="1" t="s">
        <v>10328</v>
      </c>
      <c r="C5179" s="2">
        <v>60084</v>
      </c>
      <c r="D5179" s="1" t="s">
        <v>10329</v>
      </c>
      <c r="E5179" s="1" t="s">
        <v>8</v>
      </c>
      <c r="F5179" s="1" t="s">
        <v>397</v>
      </c>
      <c r="G5179" s="1" t="s">
        <v>4778</v>
      </c>
      <c r="H5179" s="1" t="s">
        <v>15834</v>
      </c>
      <c r="I5179" s="5">
        <v>1381</v>
      </c>
      <c r="J5179" s="5">
        <v>16489892</v>
      </c>
      <c r="K5179" s="3">
        <f>+Tabella2026[[#This Row],[POP_2024]]/SUM(Tabella2026[POP_2024])</f>
        <v>2.342923042324082E-5</v>
      </c>
      <c r="L5179" s="3">
        <f>+Tabella2026[[#This Row],[INCIDENZA POPOLAZIONE]]*(PLAFOND/2)</f>
        <v>6897.5478646792799</v>
      </c>
      <c r="M5179" s="3">
        <f>+IFERROR(Tabella2026[[#This Row],[reddito_2024]]/Tabella2026[[#This Row],[POP_2024]],"")</f>
        <v>11940.54453294714</v>
      </c>
      <c r="N5179" s="3">
        <f>+IF(Tabella2026[[#This Row],[REDDITO COMPLESSIVO PROCAPITE]]&lt;media_aggr_reddito_pc,(media_aggr_reddito_pc-Tabella2026[[#This Row],[REDDITO COMPLESSIVO PROCAPITE]]),0)</f>
        <v>5884.5215296616007</v>
      </c>
      <c r="O5179" s="3">
        <f>+Tabella2026[[#This Row],[DIFFERENZA REDDITO INFERIORE ALLA MEDIA DALLA MEDIA]]*Tabella2026[[#This Row],[POP_2024]]</f>
        <v>8126524.2324626707</v>
      </c>
      <c r="P5179" s="3">
        <f>+Tabella2026[[#This Row],[POPOLAZIONE PER DIFFERENZA ]]/SUM(Tabella2026[[POPOLAZIONE PER DIFFERENZA ]])</f>
        <v>7.209706877626944E-5</v>
      </c>
      <c r="Q5179" s="3">
        <f>+Tabella2026[[#This Row],[INCIDENZA POPOLAZIONE PER DIFFERENZA]]*(PLAFOND-SUM(Tabella2026[CONTRIBUTO SULLA BASE DELLA POPOLAZIONE]))</f>
        <v>21225.322974932227</v>
      </c>
      <c r="R5179" s="3">
        <f>+Tabella2026[[#This Row],[CONTRIBUTO SULLA BASE DELLA POPOLAZIONE]]+Tabella2026[[#This Row],[CONTRIBUTO SULLA BASE DEL REDDITO]]</f>
        <v>28122.870839611507</v>
      </c>
      <c r="S5179" s="3">
        <f>+Tabella2026[[#This Row],[CONTRIBUTO TOTALE]]/(PLAFOND/N_TESSERE)</f>
        <v>56.245741679223016</v>
      </c>
      <c r="T5179" s="3">
        <f>+MAX(CEILING(Tabella2026[[#This Row],[preDEF1]],1),1)</f>
        <v>57</v>
      </c>
      <c r="U5179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5179" s="21">
        <f>+Tabella2026[[#This Row],[DEF - n. card]]*(PLAFOND/N_TESSERE)</f>
        <v>28500</v>
      </c>
      <c r="W5179" s="18"/>
    </row>
    <row r="5180" spans="2:23" x14ac:dyDescent="0.25">
      <c r="B5180" s="1" t="s">
        <v>10446</v>
      </c>
      <c r="C5180" s="2">
        <v>21073</v>
      </c>
      <c r="D5180" s="1" t="s">
        <v>10447</v>
      </c>
      <c r="E5180" s="1" t="s">
        <v>99</v>
      </c>
      <c r="F5180" s="1" t="s">
        <v>110</v>
      </c>
      <c r="G5180" s="1" t="s">
        <v>4778</v>
      </c>
      <c r="H5180" s="1" t="s">
        <v>15835</v>
      </c>
      <c r="I5180" s="5">
        <v>1380</v>
      </c>
      <c r="J5180" s="5">
        <v>29385638</v>
      </c>
      <c r="K5180" s="3">
        <f>+Tabella2026[[#This Row],[POP_2024]]/SUM(Tabella2026[POP_2024])</f>
        <v>2.341226501381052E-5</v>
      </c>
      <c r="L5180" s="3">
        <f>+Tabella2026[[#This Row],[INCIDENZA POPOLAZIONE]]*(PLAFOND/2)</f>
        <v>6892.5532608670565</v>
      </c>
      <c r="M5180" s="3">
        <f>+IFERROR(Tabella2026[[#This Row],[reddito_2024]]/Tabella2026[[#This Row],[POP_2024]],"")</f>
        <v>21293.940579710146</v>
      </c>
      <c r="N5180" s="3">
        <f>+IF(Tabella2026[[#This Row],[REDDITO COMPLESSIVO PROCAPITE]]&lt;media_aggr_reddito_pc,(media_aggr_reddito_pc-Tabella2026[[#This Row],[REDDITO COMPLESSIVO PROCAPITE]]),0)</f>
        <v>0</v>
      </c>
      <c r="O5180" s="3">
        <f>+Tabella2026[[#This Row],[DIFFERENZA REDDITO INFERIORE ALLA MEDIA DALLA MEDIA]]*Tabella2026[[#This Row],[POP_2024]]</f>
        <v>0</v>
      </c>
      <c r="P5180" s="3">
        <f>+Tabella2026[[#This Row],[POPOLAZIONE PER DIFFERENZA ]]/SUM(Tabella2026[[POPOLAZIONE PER DIFFERENZA ]])</f>
        <v>0</v>
      </c>
      <c r="Q5180" s="3">
        <f>+Tabella2026[[#This Row],[INCIDENZA POPOLAZIONE PER DIFFERENZA]]*(PLAFOND-SUM(Tabella2026[CONTRIBUTO SULLA BASE DELLA POPOLAZIONE]))</f>
        <v>0</v>
      </c>
      <c r="R5180" s="3">
        <f>+Tabella2026[[#This Row],[CONTRIBUTO SULLA BASE DELLA POPOLAZIONE]]+Tabella2026[[#This Row],[CONTRIBUTO SULLA BASE DEL REDDITO]]</f>
        <v>6892.5532608670565</v>
      </c>
      <c r="S5180" s="3">
        <f>+Tabella2026[[#This Row],[CONTRIBUTO TOTALE]]/(PLAFOND/N_TESSERE)</f>
        <v>13.785106521734113</v>
      </c>
      <c r="T5180" s="3">
        <f>+MAX(CEILING(Tabella2026[[#This Row],[preDEF1]],1),1)</f>
        <v>14</v>
      </c>
      <c r="U5180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80" s="21">
        <f>+Tabella2026[[#This Row],[DEF - n. card]]*(PLAFOND/N_TESSERE)</f>
        <v>7000</v>
      </c>
      <c r="W5180" s="18"/>
    </row>
    <row r="5181" spans="2:23" x14ac:dyDescent="0.25">
      <c r="B5181" s="1" t="s">
        <v>10452</v>
      </c>
      <c r="C5181" s="2">
        <v>64089</v>
      </c>
      <c r="D5181" s="1" t="s">
        <v>10453</v>
      </c>
      <c r="E5181" s="1" t="s">
        <v>15</v>
      </c>
      <c r="F5181" s="1" t="s">
        <v>290</v>
      </c>
      <c r="G5181" s="1" t="s">
        <v>4778</v>
      </c>
      <c r="H5181" s="1" t="s">
        <v>15836</v>
      </c>
      <c r="I5181" s="5">
        <v>1380</v>
      </c>
      <c r="J5181" s="5">
        <v>17439306</v>
      </c>
      <c r="K5181" s="3">
        <f>+Tabella2026[[#This Row],[POP_2024]]/SUM(Tabella2026[POP_2024])</f>
        <v>2.341226501381052E-5</v>
      </c>
      <c r="L5181" s="3">
        <f>+Tabella2026[[#This Row],[INCIDENZA POPOLAZIONE]]*(PLAFOND/2)</f>
        <v>6892.5532608670565</v>
      </c>
      <c r="M5181" s="3">
        <f>+IFERROR(Tabella2026[[#This Row],[reddito_2024]]/Tabella2026[[#This Row],[POP_2024]],"")</f>
        <v>12637.178260869565</v>
      </c>
      <c r="N5181" s="3">
        <f>+IF(Tabella2026[[#This Row],[REDDITO COMPLESSIVO PROCAPITE]]&lt;media_aggr_reddito_pc,(media_aggr_reddito_pc-Tabella2026[[#This Row],[REDDITO COMPLESSIVO PROCAPITE]]),0)</f>
        <v>5187.8878017391762</v>
      </c>
      <c r="O5181" s="3">
        <f>+Tabella2026[[#This Row],[DIFFERENZA REDDITO INFERIORE ALLA MEDIA DALLA MEDIA]]*Tabella2026[[#This Row],[POP_2024]]</f>
        <v>7159285.1664000629</v>
      </c>
      <c r="P5181" s="3">
        <f>+Tabella2026[[#This Row],[POPOLAZIONE PER DIFFERENZA ]]/SUM(Tabella2026[[POPOLAZIONE PER DIFFERENZA ]])</f>
        <v>6.3515896866334973E-5</v>
      </c>
      <c r="Q5181" s="3">
        <f>+Tabella2026[[#This Row],[INCIDENZA POPOLAZIONE PER DIFFERENZA]]*(PLAFOND-SUM(Tabella2026[CONTRIBUTO SULLA BASE DELLA POPOLAZIONE]))</f>
        <v>18699.032400526441</v>
      </c>
      <c r="R5181" s="3">
        <f>+Tabella2026[[#This Row],[CONTRIBUTO SULLA BASE DELLA POPOLAZIONE]]+Tabella2026[[#This Row],[CONTRIBUTO SULLA BASE DEL REDDITO]]</f>
        <v>25591.585661393496</v>
      </c>
      <c r="S5181" s="3">
        <f>+Tabella2026[[#This Row],[CONTRIBUTO TOTALE]]/(PLAFOND/N_TESSERE)</f>
        <v>51.18317132278699</v>
      </c>
      <c r="T5181" s="3">
        <f>+MAX(CEILING(Tabella2026[[#This Row],[preDEF1]],1),1)</f>
        <v>52</v>
      </c>
      <c r="U5181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5181" s="21">
        <f>+Tabella2026[[#This Row],[DEF - n. card]]*(PLAFOND/N_TESSERE)</f>
        <v>26000</v>
      </c>
      <c r="W5181" s="18"/>
    </row>
    <row r="5182" spans="2:23" x14ac:dyDescent="0.25">
      <c r="B5182" s="1" t="s">
        <v>10252</v>
      </c>
      <c r="C5182" s="2">
        <v>65075</v>
      </c>
      <c r="D5182" s="1" t="s">
        <v>10253</v>
      </c>
      <c r="E5182" s="1" t="s">
        <v>15</v>
      </c>
      <c r="F5182" s="1" t="s">
        <v>82</v>
      </c>
      <c r="G5182" s="1" t="s">
        <v>4778</v>
      </c>
      <c r="H5182" s="1" t="s">
        <v>15836</v>
      </c>
      <c r="I5182" s="5">
        <v>1378</v>
      </c>
      <c r="J5182" s="5">
        <v>15702801</v>
      </c>
      <c r="K5182" s="3">
        <f>+Tabella2026[[#This Row],[POP_2024]]/SUM(Tabella2026[POP_2024])</f>
        <v>2.3378334194949928E-5</v>
      </c>
      <c r="L5182" s="3">
        <f>+Tabella2026[[#This Row],[INCIDENZA POPOLAZIONE]]*(PLAFOND/2)</f>
        <v>6882.5640532426123</v>
      </c>
      <c r="M5182" s="3">
        <f>+IFERROR(Tabella2026[[#This Row],[reddito_2024]]/Tabella2026[[#This Row],[POP_2024]],"")</f>
        <v>11395.356313497823</v>
      </c>
      <c r="N5182" s="3">
        <f>+IF(Tabella2026[[#This Row],[REDDITO COMPLESSIVO PROCAPITE]]&lt;media_aggr_reddito_pc,(media_aggr_reddito_pc-Tabella2026[[#This Row],[REDDITO COMPLESSIVO PROCAPITE]]),0)</f>
        <v>6429.709749110918</v>
      </c>
      <c r="O5182" s="3">
        <f>+Tabella2026[[#This Row],[DIFFERENZA REDDITO INFERIORE ALLA MEDIA DALLA MEDIA]]*Tabella2026[[#This Row],[POP_2024]]</f>
        <v>8860140.0342748445</v>
      </c>
      <c r="P5182" s="3">
        <f>+Tabella2026[[#This Row],[POPOLAZIONE PER DIFFERENZA ]]/SUM(Tabella2026[[POPOLAZIONE PER DIFFERENZA ]])</f>
        <v>7.8605576891870304E-5</v>
      </c>
      <c r="Q5182" s="3">
        <f>+Tabella2026[[#This Row],[INCIDENZA POPOLAZIONE PER DIFFERENZA]]*(PLAFOND-SUM(Tabella2026[CONTRIBUTO SULLA BASE DELLA POPOLAZIONE]))</f>
        <v>23141.422882784042</v>
      </c>
      <c r="R5182" s="3">
        <f>+Tabella2026[[#This Row],[CONTRIBUTO SULLA BASE DELLA POPOLAZIONE]]+Tabella2026[[#This Row],[CONTRIBUTO SULLA BASE DEL REDDITO]]</f>
        <v>30023.986936026653</v>
      </c>
      <c r="S5182" s="3">
        <f>+Tabella2026[[#This Row],[CONTRIBUTO TOTALE]]/(PLAFOND/N_TESSERE)</f>
        <v>60.047973872053305</v>
      </c>
      <c r="T5182" s="3">
        <f>+MAX(CEILING(Tabella2026[[#This Row],[preDEF1]],1),1)</f>
        <v>61</v>
      </c>
      <c r="U5182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5182" s="21">
        <f>+Tabella2026[[#This Row],[DEF - n. card]]*(PLAFOND/N_TESSERE)</f>
        <v>30500</v>
      </c>
      <c r="W5182" s="18"/>
    </row>
    <row r="5183" spans="2:23" x14ac:dyDescent="0.25">
      <c r="B5183" s="1" t="s">
        <v>10404</v>
      </c>
      <c r="C5183" s="2">
        <v>96021</v>
      </c>
      <c r="D5183" s="1" t="s">
        <v>10405</v>
      </c>
      <c r="E5183" s="1" t="s">
        <v>18</v>
      </c>
      <c r="F5183" s="1" t="s">
        <v>403</v>
      </c>
      <c r="G5183" s="1" t="s">
        <v>4778</v>
      </c>
      <c r="H5183" s="1" t="s">
        <v>15835</v>
      </c>
      <c r="I5183" s="5">
        <v>1377</v>
      </c>
      <c r="J5183" s="5">
        <v>27268262</v>
      </c>
      <c r="K5183" s="3">
        <f>+Tabella2026[[#This Row],[POP_2024]]/SUM(Tabella2026[POP_2024])</f>
        <v>2.3361368785519628E-5</v>
      </c>
      <c r="L5183" s="3">
        <f>+Tabella2026[[#This Row],[INCIDENZA POPOLAZIONE]]*(PLAFOND/2)</f>
        <v>6877.5694494303889</v>
      </c>
      <c r="M5183" s="3">
        <f>+IFERROR(Tabella2026[[#This Row],[reddito_2024]]/Tabella2026[[#This Row],[POP_2024]],"")</f>
        <v>19802.659404502541</v>
      </c>
      <c r="N5183" s="3">
        <f>+IF(Tabella2026[[#This Row],[REDDITO COMPLESSIVO PROCAPITE]]&lt;media_aggr_reddito_pc,(media_aggr_reddito_pc-Tabella2026[[#This Row],[REDDITO COMPLESSIVO PROCAPITE]]),0)</f>
        <v>0</v>
      </c>
      <c r="O5183" s="3">
        <f>+Tabella2026[[#This Row],[DIFFERENZA REDDITO INFERIORE ALLA MEDIA DALLA MEDIA]]*Tabella2026[[#This Row],[POP_2024]]</f>
        <v>0</v>
      </c>
      <c r="P5183" s="3">
        <f>+Tabella2026[[#This Row],[POPOLAZIONE PER DIFFERENZA ]]/SUM(Tabella2026[[POPOLAZIONE PER DIFFERENZA ]])</f>
        <v>0</v>
      </c>
      <c r="Q5183" s="3">
        <f>+Tabella2026[[#This Row],[INCIDENZA POPOLAZIONE PER DIFFERENZA]]*(PLAFOND-SUM(Tabella2026[CONTRIBUTO SULLA BASE DELLA POPOLAZIONE]))</f>
        <v>0</v>
      </c>
      <c r="R5183" s="3">
        <f>+Tabella2026[[#This Row],[CONTRIBUTO SULLA BASE DELLA POPOLAZIONE]]+Tabella2026[[#This Row],[CONTRIBUTO SULLA BASE DEL REDDITO]]</f>
        <v>6877.5694494303889</v>
      </c>
      <c r="S5183" s="3">
        <f>+Tabella2026[[#This Row],[CONTRIBUTO TOTALE]]/(PLAFOND/N_TESSERE)</f>
        <v>13.755138898860778</v>
      </c>
      <c r="T5183" s="3">
        <f>+MAX(CEILING(Tabella2026[[#This Row],[preDEF1]],1),1)</f>
        <v>14</v>
      </c>
      <c r="U5183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83" s="21">
        <f>+Tabella2026[[#This Row],[DEF - n. card]]*(PLAFOND/N_TESSERE)</f>
        <v>7000</v>
      </c>
      <c r="W5183" s="18"/>
    </row>
    <row r="5184" spans="2:23" x14ac:dyDescent="0.25">
      <c r="B5184" s="1" t="s">
        <v>10576</v>
      </c>
      <c r="C5184" s="2">
        <v>22171</v>
      </c>
      <c r="D5184" s="1" t="s">
        <v>10577</v>
      </c>
      <c r="E5184" s="1" t="s">
        <v>99</v>
      </c>
      <c r="F5184" s="1" t="s">
        <v>98</v>
      </c>
      <c r="G5184" s="1" t="s">
        <v>4778</v>
      </c>
      <c r="H5184" s="1" t="s">
        <v>15835</v>
      </c>
      <c r="I5184" s="5">
        <v>1377</v>
      </c>
      <c r="J5184" s="5">
        <v>27388112</v>
      </c>
      <c r="K5184" s="3">
        <f>+Tabella2026[[#This Row],[POP_2024]]/SUM(Tabella2026[POP_2024])</f>
        <v>2.3361368785519628E-5</v>
      </c>
      <c r="L5184" s="3">
        <f>+Tabella2026[[#This Row],[INCIDENZA POPOLAZIONE]]*(PLAFOND/2)</f>
        <v>6877.5694494303889</v>
      </c>
      <c r="M5184" s="3">
        <f>+IFERROR(Tabella2026[[#This Row],[reddito_2024]]/Tabella2026[[#This Row],[POP_2024]],"")</f>
        <v>19889.696441539578</v>
      </c>
      <c r="N5184" s="3">
        <f>+IF(Tabella2026[[#This Row],[REDDITO COMPLESSIVO PROCAPITE]]&lt;media_aggr_reddito_pc,(media_aggr_reddito_pc-Tabella2026[[#This Row],[REDDITO COMPLESSIVO PROCAPITE]]),0)</f>
        <v>0</v>
      </c>
      <c r="O5184" s="3">
        <f>+Tabella2026[[#This Row],[DIFFERENZA REDDITO INFERIORE ALLA MEDIA DALLA MEDIA]]*Tabella2026[[#This Row],[POP_2024]]</f>
        <v>0</v>
      </c>
      <c r="P5184" s="3">
        <f>+Tabella2026[[#This Row],[POPOLAZIONE PER DIFFERENZA ]]/SUM(Tabella2026[[POPOLAZIONE PER DIFFERENZA ]])</f>
        <v>0</v>
      </c>
      <c r="Q5184" s="3">
        <f>+Tabella2026[[#This Row],[INCIDENZA POPOLAZIONE PER DIFFERENZA]]*(PLAFOND-SUM(Tabella2026[CONTRIBUTO SULLA BASE DELLA POPOLAZIONE]))</f>
        <v>0</v>
      </c>
      <c r="R5184" s="3">
        <f>+Tabella2026[[#This Row],[CONTRIBUTO SULLA BASE DELLA POPOLAZIONE]]+Tabella2026[[#This Row],[CONTRIBUTO SULLA BASE DEL REDDITO]]</f>
        <v>6877.5694494303889</v>
      </c>
      <c r="S5184" s="3">
        <f>+Tabella2026[[#This Row],[CONTRIBUTO TOTALE]]/(PLAFOND/N_TESSERE)</f>
        <v>13.755138898860778</v>
      </c>
      <c r="T5184" s="3">
        <f>+MAX(CEILING(Tabella2026[[#This Row],[preDEF1]],1),1)</f>
        <v>14</v>
      </c>
      <c r="U5184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84" s="21">
        <f>+Tabella2026[[#This Row],[DEF - n. card]]*(PLAFOND/N_TESSERE)</f>
        <v>7000</v>
      </c>
      <c r="W5184" s="18"/>
    </row>
    <row r="5185" spans="2:23" x14ac:dyDescent="0.25">
      <c r="B5185" s="1" t="s">
        <v>10424</v>
      </c>
      <c r="C5185" s="2">
        <v>22210</v>
      </c>
      <c r="D5185" s="1" t="s">
        <v>10425</v>
      </c>
      <c r="E5185" s="1" t="s">
        <v>99</v>
      </c>
      <c r="F5185" s="1" t="s">
        <v>98</v>
      </c>
      <c r="G5185" s="1" t="s">
        <v>4778</v>
      </c>
      <c r="H5185" s="1" t="s">
        <v>15835</v>
      </c>
      <c r="I5185" s="5">
        <v>1377</v>
      </c>
      <c r="J5185" s="5">
        <v>27994674</v>
      </c>
      <c r="K5185" s="3">
        <f>+Tabella2026[[#This Row],[POP_2024]]/SUM(Tabella2026[POP_2024])</f>
        <v>2.3361368785519628E-5</v>
      </c>
      <c r="L5185" s="3">
        <f>+Tabella2026[[#This Row],[INCIDENZA POPOLAZIONE]]*(PLAFOND/2)</f>
        <v>6877.5694494303889</v>
      </c>
      <c r="M5185" s="3">
        <f>+IFERROR(Tabella2026[[#This Row],[reddito_2024]]/Tabella2026[[#This Row],[POP_2024]],"")</f>
        <v>20330.191721132898</v>
      </c>
      <c r="N5185" s="3">
        <f>+IF(Tabella2026[[#This Row],[REDDITO COMPLESSIVO PROCAPITE]]&lt;media_aggr_reddito_pc,(media_aggr_reddito_pc-Tabella2026[[#This Row],[REDDITO COMPLESSIVO PROCAPITE]]),0)</f>
        <v>0</v>
      </c>
      <c r="O5185" s="3">
        <f>+Tabella2026[[#This Row],[DIFFERENZA REDDITO INFERIORE ALLA MEDIA DALLA MEDIA]]*Tabella2026[[#This Row],[POP_2024]]</f>
        <v>0</v>
      </c>
      <c r="P5185" s="3">
        <f>+Tabella2026[[#This Row],[POPOLAZIONE PER DIFFERENZA ]]/SUM(Tabella2026[[POPOLAZIONE PER DIFFERENZA ]])</f>
        <v>0</v>
      </c>
      <c r="Q5185" s="3">
        <f>+Tabella2026[[#This Row],[INCIDENZA POPOLAZIONE PER DIFFERENZA]]*(PLAFOND-SUM(Tabella2026[CONTRIBUTO SULLA BASE DELLA POPOLAZIONE]))</f>
        <v>0</v>
      </c>
      <c r="R5185" s="3">
        <f>+Tabella2026[[#This Row],[CONTRIBUTO SULLA BASE DELLA POPOLAZIONE]]+Tabella2026[[#This Row],[CONTRIBUTO SULLA BASE DEL REDDITO]]</f>
        <v>6877.5694494303889</v>
      </c>
      <c r="S5185" s="3">
        <f>+Tabella2026[[#This Row],[CONTRIBUTO TOTALE]]/(PLAFOND/N_TESSERE)</f>
        <v>13.755138898860778</v>
      </c>
      <c r="T5185" s="3">
        <f>+MAX(CEILING(Tabella2026[[#This Row],[preDEF1]],1),1)</f>
        <v>14</v>
      </c>
      <c r="U5185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85" s="21">
        <f>+Tabella2026[[#This Row],[DEF - n. card]]*(PLAFOND/N_TESSERE)</f>
        <v>7000</v>
      </c>
      <c r="W5185" s="18"/>
    </row>
    <row r="5186" spans="2:23" x14ac:dyDescent="0.25">
      <c r="B5186" s="1" t="s">
        <v>10400</v>
      </c>
      <c r="C5186" s="2">
        <v>70065</v>
      </c>
      <c r="D5186" s="1" t="s">
        <v>10401</v>
      </c>
      <c r="E5186" s="1" t="s">
        <v>345</v>
      </c>
      <c r="F5186" s="1" t="s">
        <v>344</v>
      </c>
      <c r="G5186" s="1" t="s">
        <v>4778</v>
      </c>
      <c r="H5186" s="1" t="s">
        <v>15836</v>
      </c>
      <c r="I5186" s="5">
        <v>1376</v>
      </c>
      <c r="J5186" s="5">
        <v>18035094</v>
      </c>
      <c r="K5186" s="3">
        <f>+Tabella2026[[#This Row],[POP_2024]]/SUM(Tabella2026[POP_2024])</f>
        <v>2.3344403376089332E-5</v>
      </c>
      <c r="L5186" s="3">
        <f>+Tabella2026[[#This Row],[INCIDENZA POPOLAZIONE]]*(PLAFOND/2)</f>
        <v>6872.5748456181673</v>
      </c>
      <c r="M5186" s="3">
        <f>+IFERROR(Tabella2026[[#This Row],[reddito_2024]]/Tabella2026[[#This Row],[POP_2024]],"")</f>
        <v>13106.899709302326</v>
      </c>
      <c r="N5186" s="3">
        <f>+IF(Tabella2026[[#This Row],[REDDITO COMPLESSIVO PROCAPITE]]&lt;media_aggr_reddito_pc,(media_aggr_reddito_pc-Tabella2026[[#This Row],[REDDITO COMPLESSIVO PROCAPITE]]),0)</f>
        <v>4718.1663533064147</v>
      </c>
      <c r="O5186" s="3">
        <f>+Tabella2026[[#This Row],[DIFFERENZA REDDITO INFERIORE ALLA MEDIA DALLA MEDIA]]*Tabella2026[[#This Row],[POP_2024]]</f>
        <v>6492196.902149627</v>
      </c>
      <c r="P5186" s="3">
        <f>+Tabella2026[[#This Row],[POPOLAZIONE PER DIFFERENZA ]]/SUM(Tabella2026[[POPOLAZIONE PER DIFFERENZA ]])</f>
        <v>5.7597609159103081E-5</v>
      </c>
      <c r="Q5186" s="3">
        <f>+Tabella2026[[#This Row],[INCIDENZA POPOLAZIONE PER DIFFERENZA]]*(PLAFOND-SUM(Tabella2026[CONTRIBUTO SULLA BASE DELLA POPOLAZIONE]))</f>
        <v>16956.692938233147</v>
      </c>
      <c r="R5186" s="3">
        <f>+Tabella2026[[#This Row],[CONTRIBUTO SULLA BASE DELLA POPOLAZIONE]]+Tabella2026[[#This Row],[CONTRIBUTO SULLA BASE DEL REDDITO]]</f>
        <v>23829.267783851315</v>
      </c>
      <c r="S5186" s="3">
        <f>+Tabella2026[[#This Row],[CONTRIBUTO TOTALE]]/(PLAFOND/N_TESSERE)</f>
        <v>47.658535567702629</v>
      </c>
      <c r="T5186" s="3">
        <f>+MAX(CEILING(Tabella2026[[#This Row],[preDEF1]],1),1)</f>
        <v>48</v>
      </c>
      <c r="U5186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186" s="21">
        <f>+Tabella2026[[#This Row],[DEF - n. card]]*(PLAFOND/N_TESSERE)</f>
        <v>24000</v>
      </c>
      <c r="W5186" s="18"/>
    </row>
    <row r="5187" spans="2:23" x14ac:dyDescent="0.25">
      <c r="B5187" s="1" t="s">
        <v>10422</v>
      </c>
      <c r="C5187" s="2">
        <v>62009</v>
      </c>
      <c r="D5187" s="1" t="s">
        <v>10423</v>
      </c>
      <c r="E5187" s="1" t="s">
        <v>15</v>
      </c>
      <c r="F5187" s="1" t="s">
        <v>256</v>
      </c>
      <c r="G5187" s="1" t="s">
        <v>4778</v>
      </c>
      <c r="H5187" s="1" t="s">
        <v>15836</v>
      </c>
      <c r="I5187" s="5">
        <v>1375</v>
      </c>
      <c r="J5187" s="5">
        <v>13503649</v>
      </c>
      <c r="K5187" s="3">
        <f>+Tabella2026[[#This Row],[POP_2024]]/SUM(Tabella2026[POP_2024])</f>
        <v>2.3327437966659035E-5</v>
      </c>
      <c r="L5187" s="3">
        <f>+Tabella2026[[#This Row],[INCIDENZA POPOLAZIONE]]*(PLAFOND/2)</f>
        <v>6867.5802418059448</v>
      </c>
      <c r="M5187" s="3">
        <f>+IFERROR(Tabella2026[[#This Row],[reddito_2024]]/Tabella2026[[#This Row],[POP_2024]],"")</f>
        <v>9820.8356363636358</v>
      </c>
      <c r="N5187" s="3">
        <f>+IF(Tabella2026[[#This Row],[REDDITO COMPLESSIVO PROCAPITE]]&lt;media_aggr_reddito_pc,(media_aggr_reddito_pc-Tabella2026[[#This Row],[REDDITO COMPLESSIVO PROCAPITE]]),0)</f>
        <v>8004.2304262451053</v>
      </c>
      <c r="O5187" s="3">
        <f>+Tabella2026[[#This Row],[DIFFERENZA REDDITO INFERIORE ALLA MEDIA DALLA MEDIA]]*Tabella2026[[#This Row],[POP_2024]]</f>
        <v>11005816.83608702</v>
      </c>
      <c r="P5187" s="3">
        <f>+Tabella2026[[#This Row],[POPOLAZIONE PER DIFFERENZA ]]/SUM(Tabella2026[[POPOLAZIONE PER DIFFERENZA ]])</f>
        <v>9.7641637515911381E-5</v>
      </c>
      <c r="Q5187" s="3">
        <f>+Tabella2026[[#This Row],[INCIDENZA POPOLAZIONE PER DIFFERENZA]]*(PLAFOND-SUM(Tabella2026[CONTRIBUTO SULLA BASE DELLA POPOLAZIONE]))</f>
        <v>28745.624853456291</v>
      </c>
      <c r="R5187" s="3">
        <f>+Tabella2026[[#This Row],[CONTRIBUTO SULLA BASE DELLA POPOLAZIONE]]+Tabella2026[[#This Row],[CONTRIBUTO SULLA BASE DEL REDDITO]]</f>
        <v>35613.205095262238</v>
      </c>
      <c r="S5187" s="3">
        <f>+Tabella2026[[#This Row],[CONTRIBUTO TOTALE]]/(PLAFOND/N_TESSERE)</f>
        <v>71.226410190524476</v>
      </c>
      <c r="T5187" s="3">
        <f>+MAX(CEILING(Tabella2026[[#This Row],[preDEF1]],1),1)</f>
        <v>72</v>
      </c>
      <c r="U5187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5187" s="21">
        <f>+Tabella2026[[#This Row],[DEF - n. card]]*(PLAFOND/N_TESSERE)</f>
        <v>36000</v>
      </c>
      <c r="W5187" s="18"/>
    </row>
    <row r="5188" spans="2:23" x14ac:dyDescent="0.25">
      <c r="B5188" s="1" t="s">
        <v>10436</v>
      </c>
      <c r="C5188" s="2">
        <v>57067</v>
      </c>
      <c r="D5188" s="1" t="s">
        <v>10437</v>
      </c>
      <c r="E5188" s="1" t="s">
        <v>8</v>
      </c>
      <c r="F5188" s="1" t="s">
        <v>377</v>
      </c>
      <c r="G5188" s="1" t="s">
        <v>4778</v>
      </c>
      <c r="H5188" s="1" t="s">
        <v>15834</v>
      </c>
      <c r="I5188" s="5">
        <v>1375</v>
      </c>
      <c r="J5188" s="5">
        <v>18455469</v>
      </c>
      <c r="K5188" s="3">
        <f>+Tabella2026[[#This Row],[POP_2024]]/SUM(Tabella2026[POP_2024])</f>
        <v>2.3327437966659035E-5</v>
      </c>
      <c r="L5188" s="3">
        <f>+Tabella2026[[#This Row],[INCIDENZA POPOLAZIONE]]*(PLAFOND/2)</f>
        <v>6867.5802418059448</v>
      </c>
      <c r="M5188" s="3">
        <f>+IFERROR(Tabella2026[[#This Row],[reddito_2024]]/Tabella2026[[#This Row],[POP_2024]],"")</f>
        <v>13422.159272727273</v>
      </c>
      <c r="N5188" s="3">
        <f>+IF(Tabella2026[[#This Row],[REDDITO COMPLESSIVO PROCAPITE]]&lt;media_aggr_reddito_pc,(media_aggr_reddito_pc-Tabella2026[[#This Row],[REDDITO COMPLESSIVO PROCAPITE]]),0)</f>
        <v>4402.9067898814683</v>
      </c>
      <c r="O5188" s="3">
        <f>+Tabella2026[[#This Row],[DIFFERENZA REDDITO INFERIORE ALLA MEDIA DALLA MEDIA]]*Tabella2026[[#This Row],[POP_2024]]</f>
        <v>6053996.8360870192</v>
      </c>
      <c r="P5188" s="3">
        <f>+Tabella2026[[#This Row],[POPOLAZIONE PER DIFFERENZA ]]/SUM(Tabella2026[[POPOLAZIONE PER DIFFERENZA ]])</f>
        <v>5.3709976587421489E-5</v>
      </c>
      <c r="Q5188" s="3">
        <f>+Tabella2026[[#This Row],[INCIDENZA POPOLAZIONE PER DIFFERENZA]]*(PLAFOND-SUM(Tabella2026[CONTRIBUTO SULLA BASE DELLA POPOLAZIONE]))</f>
        <v>15812.17682485451</v>
      </c>
      <c r="R5188" s="3">
        <f>+Tabella2026[[#This Row],[CONTRIBUTO SULLA BASE DELLA POPOLAZIONE]]+Tabella2026[[#This Row],[CONTRIBUTO SULLA BASE DEL REDDITO]]</f>
        <v>22679.757066660455</v>
      </c>
      <c r="S5188" s="3">
        <f>+Tabella2026[[#This Row],[CONTRIBUTO TOTALE]]/(PLAFOND/N_TESSERE)</f>
        <v>45.359514133320907</v>
      </c>
      <c r="T5188" s="3">
        <f>+MAX(CEILING(Tabella2026[[#This Row],[preDEF1]],1),1)</f>
        <v>46</v>
      </c>
      <c r="U5188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5188" s="21">
        <f>+Tabella2026[[#This Row],[DEF - n. card]]*(PLAFOND/N_TESSERE)</f>
        <v>23000</v>
      </c>
      <c r="W5188" s="18"/>
    </row>
    <row r="5189" spans="2:23" x14ac:dyDescent="0.25">
      <c r="B5189" s="1" t="s">
        <v>10224</v>
      </c>
      <c r="C5189" s="2">
        <v>85022</v>
      </c>
      <c r="D5189" s="1" t="s">
        <v>10225</v>
      </c>
      <c r="E5189" s="1" t="s">
        <v>21</v>
      </c>
      <c r="F5189" s="1" t="s">
        <v>189</v>
      </c>
      <c r="G5189" s="1" t="s">
        <v>4778</v>
      </c>
      <c r="H5189" s="1" t="s">
        <v>15836</v>
      </c>
      <c r="I5189" s="5">
        <v>1374</v>
      </c>
      <c r="J5189" s="5">
        <v>11774627</v>
      </c>
      <c r="K5189" s="3">
        <f>+Tabella2026[[#This Row],[POP_2024]]/SUM(Tabella2026[POP_2024])</f>
        <v>2.3310472557228735E-5</v>
      </c>
      <c r="L5189" s="3">
        <f>+Tabella2026[[#This Row],[INCIDENZA POPOLAZIONE]]*(PLAFOND/2)</f>
        <v>6862.5856379937222</v>
      </c>
      <c r="M5189" s="3">
        <f>+IFERROR(Tabella2026[[#This Row],[reddito_2024]]/Tabella2026[[#This Row],[POP_2024]],"")</f>
        <v>8569.5975254730711</v>
      </c>
      <c r="N5189" s="3">
        <f>+IF(Tabella2026[[#This Row],[REDDITO COMPLESSIVO PROCAPITE]]&lt;media_aggr_reddito_pc,(media_aggr_reddito_pc-Tabella2026[[#This Row],[REDDITO COMPLESSIVO PROCAPITE]]),0)</f>
        <v>9255.46853713567</v>
      </c>
      <c r="O5189" s="3">
        <f>+Tabella2026[[#This Row],[DIFFERENZA REDDITO INFERIORE ALLA MEDIA DALLA MEDIA]]*Tabella2026[[#This Row],[POP_2024]]</f>
        <v>12717013.770024411</v>
      </c>
      <c r="P5189" s="3">
        <f>+Tabella2026[[#This Row],[POPOLAZIONE PER DIFFERENZA ]]/SUM(Tabella2026[[POPOLAZIONE PER DIFFERENZA ]])</f>
        <v>1.128230705008763E-4</v>
      </c>
      <c r="Q5189" s="3">
        <f>+Tabella2026[[#This Row],[INCIDENZA POPOLAZIONE PER DIFFERENZA]]*(PLAFOND-SUM(Tabella2026[CONTRIBUTO SULLA BASE DELLA POPOLAZIONE]))</f>
        <v>33215.02733815524</v>
      </c>
      <c r="R5189" s="3">
        <f>+Tabella2026[[#This Row],[CONTRIBUTO SULLA BASE DELLA POPOLAZIONE]]+Tabella2026[[#This Row],[CONTRIBUTO SULLA BASE DEL REDDITO]]</f>
        <v>40077.612976148965</v>
      </c>
      <c r="S5189" s="3">
        <f>+Tabella2026[[#This Row],[CONTRIBUTO TOTALE]]/(PLAFOND/N_TESSERE)</f>
        <v>80.155225952297926</v>
      </c>
      <c r="T5189" s="3">
        <f>+MAX(CEILING(Tabella2026[[#This Row],[preDEF1]],1),1)</f>
        <v>81</v>
      </c>
      <c r="U5189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5189" s="21">
        <f>+Tabella2026[[#This Row],[DEF - n. card]]*(PLAFOND/N_TESSERE)</f>
        <v>40500</v>
      </c>
      <c r="W5189" s="18"/>
    </row>
    <row r="5190" spans="2:23" x14ac:dyDescent="0.25">
      <c r="B5190" s="1" t="s">
        <v>10368</v>
      </c>
      <c r="C5190" s="2">
        <v>76051</v>
      </c>
      <c r="D5190" s="1" t="s">
        <v>10369</v>
      </c>
      <c r="E5190" s="1" t="s">
        <v>213</v>
      </c>
      <c r="F5190" s="1" t="s">
        <v>212</v>
      </c>
      <c r="G5190" s="1" t="s">
        <v>4778</v>
      </c>
      <c r="H5190" s="1" t="s">
        <v>15836</v>
      </c>
      <c r="I5190" s="5">
        <v>1373</v>
      </c>
      <c r="J5190" s="5">
        <v>14574049</v>
      </c>
      <c r="K5190" s="3">
        <f>+Tabella2026[[#This Row],[POP_2024]]/SUM(Tabella2026[POP_2024])</f>
        <v>2.3293507147798439E-5</v>
      </c>
      <c r="L5190" s="3">
        <f>+Tabella2026[[#This Row],[INCIDENZA POPOLAZIONE]]*(PLAFOND/2)</f>
        <v>6857.5910341814997</v>
      </c>
      <c r="M5190" s="3">
        <f>+IFERROR(Tabella2026[[#This Row],[reddito_2024]]/Tabella2026[[#This Row],[POP_2024]],"")</f>
        <v>10614.747997086672</v>
      </c>
      <c r="N5190" s="3">
        <f>+IF(Tabella2026[[#This Row],[REDDITO COMPLESSIVO PROCAPITE]]&lt;media_aggr_reddito_pc,(media_aggr_reddito_pc-Tabella2026[[#This Row],[REDDITO COMPLESSIVO PROCAPITE]]),0)</f>
        <v>7210.3180655220694</v>
      </c>
      <c r="O5190" s="3">
        <f>+Tabella2026[[#This Row],[DIFFERENZA REDDITO INFERIORE ALLA MEDIA DALLA MEDIA]]*Tabella2026[[#This Row],[POP_2024]]</f>
        <v>9899766.7039618008</v>
      </c>
      <c r="P5190" s="3">
        <f>+Tabella2026[[#This Row],[POPOLAZIONE PER DIFFERENZA ]]/SUM(Tabella2026[[POPOLAZIONE PER DIFFERENZA ]])</f>
        <v>8.7828958667642137E-5</v>
      </c>
      <c r="Q5190" s="3">
        <f>+Tabella2026[[#This Row],[INCIDENZA POPOLAZIONE PER DIFFERENZA]]*(PLAFOND-SUM(Tabella2026[CONTRIBUTO SULLA BASE DELLA POPOLAZIONE]))</f>
        <v>25856.779560034949</v>
      </c>
      <c r="R5190" s="3">
        <f>+Tabella2026[[#This Row],[CONTRIBUTO SULLA BASE DELLA POPOLAZIONE]]+Tabella2026[[#This Row],[CONTRIBUTO SULLA BASE DEL REDDITO]]</f>
        <v>32714.370594216449</v>
      </c>
      <c r="S5190" s="3">
        <f>+Tabella2026[[#This Row],[CONTRIBUTO TOTALE]]/(PLAFOND/N_TESSERE)</f>
        <v>65.428741188432895</v>
      </c>
      <c r="T5190" s="3">
        <f>+MAX(CEILING(Tabella2026[[#This Row],[preDEF1]],1),1)</f>
        <v>66</v>
      </c>
      <c r="U5190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5190" s="21">
        <f>+Tabella2026[[#This Row],[DEF - n. card]]*(PLAFOND/N_TESSERE)</f>
        <v>33000</v>
      </c>
      <c r="W5190" s="18"/>
    </row>
    <row r="5191" spans="2:23" x14ac:dyDescent="0.25">
      <c r="B5191" s="1" t="s">
        <v>10304</v>
      </c>
      <c r="C5191" s="2">
        <v>66002</v>
      </c>
      <c r="D5191" s="1" t="s">
        <v>10305</v>
      </c>
      <c r="E5191" s="1" t="s">
        <v>96</v>
      </c>
      <c r="F5191" s="1" t="s">
        <v>201</v>
      </c>
      <c r="G5191" s="1" t="s">
        <v>4778</v>
      </c>
      <c r="H5191" s="1" t="s">
        <v>15836</v>
      </c>
      <c r="I5191" s="5">
        <v>1370</v>
      </c>
      <c r="J5191" s="5">
        <v>19369923</v>
      </c>
      <c r="K5191" s="3">
        <f>+Tabella2026[[#This Row],[POP_2024]]/SUM(Tabella2026[POP_2024])</f>
        <v>2.3242610919507547E-5</v>
      </c>
      <c r="L5191" s="3">
        <f>+Tabella2026[[#This Row],[INCIDENZA POPOLAZIONE]]*(PLAFOND/2)</f>
        <v>6842.6072227448321</v>
      </c>
      <c r="M5191" s="3">
        <f>+IFERROR(Tabella2026[[#This Row],[reddito_2024]]/Tabella2026[[#This Row],[POP_2024]],"")</f>
        <v>14138.6299270073</v>
      </c>
      <c r="N5191" s="3">
        <f>+IF(Tabella2026[[#This Row],[REDDITO COMPLESSIVO PROCAPITE]]&lt;media_aggr_reddito_pc,(media_aggr_reddito_pc-Tabella2026[[#This Row],[REDDITO COMPLESSIVO PROCAPITE]]),0)</f>
        <v>3686.4361356014415</v>
      </c>
      <c r="O5191" s="3">
        <f>+Tabella2026[[#This Row],[DIFFERENZA REDDITO INFERIORE ALLA MEDIA DALLA MEDIA]]*Tabella2026[[#This Row],[POP_2024]]</f>
        <v>5050417.5057739746</v>
      </c>
      <c r="P5191" s="3">
        <f>+Tabella2026[[#This Row],[POPOLAZIONE PER DIFFERENZA ]]/SUM(Tabella2026[[POPOLAZIONE PER DIFFERENZA ]])</f>
        <v>4.4806400356025022E-5</v>
      </c>
      <c r="Q5191" s="3">
        <f>+Tabella2026[[#This Row],[INCIDENZA POPOLAZIONE PER DIFFERENZA]]*(PLAFOND-SUM(Tabella2026[CONTRIBUTO SULLA BASE DELLA POPOLAZIONE]))</f>
        <v>13190.970660013552</v>
      </c>
      <c r="R5191" s="3">
        <f>+Tabella2026[[#This Row],[CONTRIBUTO SULLA BASE DELLA POPOLAZIONE]]+Tabella2026[[#This Row],[CONTRIBUTO SULLA BASE DEL REDDITO]]</f>
        <v>20033.577882758385</v>
      </c>
      <c r="S5191" s="3">
        <f>+Tabella2026[[#This Row],[CONTRIBUTO TOTALE]]/(PLAFOND/N_TESSERE)</f>
        <v>40.067155765516773</v>
      </c>
      <c r="T5191" s="3">
        <f>+MAX(CEILING(Tabella2026[[#This Row],[preDEF1]],1),1)</f>
        <v>41</v>
      </c>
      <c r="U5191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5191" s="21">
        <f>+Tabella2026[[#This Row],[DEF - n. card]]*(PLAFOND/N_TESSERE)</f>
        <v>20500</v>
      </c>
      <c r="W5191" s="18"/>
    </row>
    <row r="5192" spans="2:23" x14ac:dyDescent="0.25">
      <c r="B5192" s="1" t="s">
        <v>10438</v>
      </c>
      <c r="C5192" s="2">
        <v>2079</v>
      </c>
      <c r="D5192" s="1" t="s">
        <v>10439</v>
      </c>
      <c r="E5192" s="1" t="s">
        <v>18</v>
      </c>
      <c r="F5192" s="1" t="s">
        <v>381</v>
      </c>
      <c r="G5192" s="1" t="s">
        <v>4778</v>
      </c>
      <c r="H5192" s="1" t="s">
        <v>15835</v>
      </c>
      <c r="I5192" s="5">
        <v>1369</v>
      </c>
      <c r="J5192" s="5">
        <v>23093239</v>
      </c>
      <c r="K5192" s="3">
        <f>+Tabella2026[[#This Row],[POP_2024]]/SUM(Tabella2026[POP_2024])</f>
        <v>2.322564551007725E-5</v>
      </c>
      <c r="L5192" s="3">
        <f>+Tabella2026[[#This Row],[INCIDENZA POPOLAZIONE]]*(PLAFOND/2)</f>
        <v>6837.6126189326096</v>
      </c>
      <c r="M5192" s="3">
        <f>+IFERROR(Tabella2026[[#This Row],[reddito_2024]]/Tabella2026[[#This Row],[POP_2024]],"")</f>
        <v>16868.691745799853</v>
      </c>
      <c r="N5192" s="3">
        <f>+IF(Tabella2026[[#This Row],[REDDITO COMPLESSIVO PROCAPITE]]&lt;media_aggr_reddito_pc,(media_aggr_reddito_pc-Tabella2026[[#This Row],[REDDITO COMPLESSIVO PROCAPITE]]),0)</f>
        <v>956.37431680888767</v>
      </c>
      <c r="O5192" s="3">
        <f>+Tabella2026[[#This Row],[DIFFERENZA REDDITO INFERIORE ALLA MEDIA DALLA MEDIA]]*Tabella2026[[#This Row],[POP_2024]]</f>
        <v>1309276.4397113672</v>
      </c>
      <c r="P5192" s="3">
        <f>+Tabella2026[[#This Row],[POPOLAZIONE PER DIFFERENZA ]]/SUM(Tabella2026[[POPOLAZIONE PER DIFFERENZA ]])</f>
        <v>1.1615666282510311E-5</v>
      </c>
      <c r="Q5192" s="3">
        <f>+Tabella2026[[#This Row],[INCIDENZA POPOLAZIONE PER DIFFERENZA]]*(PLAFOND-SUM(Tabella2026[CONTRIBUTO SULLA BASE DELLA POPOLAZIONE]))</f>
        <v>3419.6434418213375</v>
      </c>
      <c r="R5192" s="3">
        <f>+Tabella2026[[#This Row],[CONTRIBUTO SULLA BASE DELLA POPOLAZIONE]]+Tabella2026[[#This Row],[CONTRIBUTO SULLA BASE DEL REDDITO]]</f>
        <v>10257.256060753947</v>
      </c>
      <c r="S5192" s="3">
        <f>+Tabella2026[[#This Row],[CONTRIBUTO TOTALE]]/(PLAFOND/N_TESSERE)</f>
        <v>20.514512121507895</v>
      </c>
      <c r="T5192" s="3">
        <f>+MAX(CEILING(Tabella2026[[#This Row],[preDEF1]],1),1)</f>
        <v>21</v>
      </c>
      <c r="U5192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5192" s="21">
        <f>+Tabella2026[[#This Row],[DEF - n. card]]*(PLAFOND/N_TESSERE)</f>
        <v>10500</v>
      </c>
      <c r="W5192" s="18"/>
    </row>
    <row r="5193" spans="2:23" x14ac:dyDescent="0.25">
      <c r="B5193" s="1" t="s">
        <v>10282</v>
      </c>
      <c r="C5193" s="2">
        <v>6147</v>
      </c>
      <c r="D5193" s="1" t="s">
        <v>10283</v>
      </c>
      <c r="E5193" s="1" t="s">
        <v>18</v>
      </c>
      <c r="F5193" s="1" t="s">
        <v>138</v>
      </c>
      <c r="G5193" s="1" t="s">
        <v>4778</v>
      </c>
      <c r="H5193" s="1" t="s">
        <v>15835</v>
      </c>
      <c r="I5193" s="5">
        <v>1369</v>
      </c>
      <c r="J5193" s="5">
        <v>28634855</v>
      </c>
      <c r="K5193" s="3">
        <f>+Tabella2026[[#This Row],[POP_2024]]/SUM(Tabella2026[POP_2024])</f>
        <v>2.322564551007725E-5</v>
      </c>
      <c r="L5193" s="3">
        <f>+Tabella2026[[#This Row],[INCIDENZA POPOLAZIONE]]*(PLAFOND/2)</f>
        <v>6837.6126189326096</v>
      </c>
      <c r="M5193" s="3">
        <f>+IFERROR(Tabella2026[[#This Row],[reddito_2024]]/Tabella2026[[#This Row],[POP_2024]],"")</f>
        <v>20916.62162162162</v>
      </c>
      <c r="N5193" s="3">
        <f>+IF(Tabella2026[[#This Row],[REDDITO COMPLESSIVO PROCAPITE]]&lt;media_aggr_reddito_pc,(media_aggr_reddito_pc-Tabella2026[[#This Row],[REDDITO COMPLESSIVO PROCAPITE]]),0)</f>
        <v>0</v>
      </c>
      <c r="O5193" s="3">
        <f>+Tabella2026[[#This Row],[DIFFERENZA REDDITO INFERIORE ALLA MEDIA DALLA MEDIA]]*Tabella2026[[#This Row],[POP_2024]]</f>
        <v>0</v>
      </c>
      <c r="P5193" s="3">
        <f>+Tabella2026[[#This Row],[POPOLAZIONE PER DIFFERENZA ]]/SUM(Tabella2026[[POPOLAZIONE PER DIFFERENZA ]])</f>
        <v>0</v>
      </c>
      <c r="Q5193" s="3">
        <f>+Tabella2026[[#This Row],[INCIDENZA POPOLAZIONE PER DIFFERENZA]]*(PLAFOND-SUM(Tabella2026[CONTRIBUTO SULLA BASE DELLA POPOLAZIONE]))</f>
        <v>0</v>
      </c>
      <c r="R5193" s="3">
        <f>+Tabella2026[[#This Row],[CONTRIBUTO SULLA BASE DELLA POPOLAZIONE]]+Tabella2026[[#This Row],[CONTRIBUTO SULLA BASE DEL REDDITO]]</f>
        <v>6837.6126189326096</v>
      </c>
      <c r="S5193" s="3">
        <f>+Tabella2026[[#This Row],[CONTRIBUTO TOTALE]]/(PLAFOND/N_TESSERE)</f>
        <v>13.675225237865218</v>
      </c>
      <c r="T5193" s="3">
        <f>+MAX(CEILING(Tabella2026[[#This Row],[preDEF1]],1),1)</f>
        <v>14</v>
      </c>
      <c r="U5193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93" s="21">
        <f>+Tabella2026[[#This Row],[DEF - n. card]]*(PLAFOND/N_TESSERE)</f>
        <v>7000</v>
      </c>
      <c r="W5193" s="18"/>
    </row>
    <row r="5194" spans="2:23" x14ac:dyDescent="0.25">
      <c r="B5194" s="1" t="s">
        <v>10464</v>
      </c>
      <c r="C5194" s="2">
        <v>22247</v>
      </c>
      <c r="D5194" s="1" t="s">
        <v>10465</v>
      </c>
      <c r="E5194" s="1" t="s">
        <v>99</v>
      </c>
      <c r="F5194" s="1" t="s">
        <v>98</v>
      </c>
      <c r="G5194" s="1" t="s">
        <v>4778</v>
      </c>
      <c r="H5194" s="1" t="s">
        <v>15835</v>
      </c>
      <c r="I5194" s="5">
        <v>1369</v>
      </c>
      <c r="J5194" s="5">
        <v>35003481</v>
      </c>
      <c r="K5194" s="3">
        <f>+Tabella2026[[#This Row],[POP_2024]]/SUM(Tabella2026[POP_2024])</f>
        <v>2.322564551007725E-5</v>
      </c>
      <c r="L5194" s="3">
        <f>+Tabella2026[[#This Row],[INCIDENZA POPOLAZIONE]]*(PLAFOND/2)</f>
        <v>6837.6126189326096</v>
      </c>
      <c r="M5194" s="3">
        <f>+IFERROR(Tabella2026[[#This Row],[reddito_2024]]/Tabella2026[[#This Row],[POP_2024]],"")</f>
        <v>25568.64937910884</v>
      </c>
      <c r="N5194" s="3">
        <f>+IF(Tabella2026[[#This Row],[REDDITO COMPLESSIVO PROCAPITE]]&lt;media_aggr_reddito_pc,(media_aggr_reddito_pc-Tabella2026[[#This Row],[REDDITO COMPLESSIVO PROCAPITE]]),0)</f>
        <v>0</v>
      </c>
      <c r="O5194" s="3">
        <f>+Tabella2026[[#This Row],[DIFFERENZA REDDITO INFERIORE ALLA MEDIA DALLA MEDIA]]*Tabella2026[[#This Row],[POP_2024]]</f>
        <v>0</v>
      </c>
      <c r="P5194" s="3">
        <f>+Tabella2026[[#This Row],[POPOLAZIONE PER DIFFERENZA ]]/SUM(Tabella2026[[POPOLAZIONE PER DIFFERENZA ]])</f>
        <v>0</v>
      </c>
      <c r="Q5194" s="3">
        <f>+Tabella2026[[#This Row],[INCIDENZA POPOLAZIONE PER DIFFERENZA]]*(PLAFOND-SUM(Tabella2026[CONTRIBUTO SULLA BASE DELLA POPOLAZIONE]))</f>
        <v>0</v>
      </c>
      <c r="R5194" s="3">
        <f>+Tabella2026[[#This Row],[CONTRIBUTO SULLA BASE DELLA POPOLAZIONE]]+Tabella2026[[#This Row],[CONTRIBUTO SULLA BASE DEL REDDITO]]</f>
        <v>6837.6126189326096</v>
      </c>
      <c r="S5194" s="3">
        <f>+Tabella2026[[#This Row],[CONTRIBUTO TOTALE]]/(PLAFOND/N_TESSERE)</f>
        <v>13.675225237865218</v>
      </c>
      <c r="T5194" s="3">
        <f>+MAX(CEILING(Tabella2026[[#This Row],[preDEF1]],1),1)</f>
        <v>14</v>
      </c>
      <c r="U5194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94" s="21">
        <f>+Tabella2026[[#This Row],[DEF - n. card]]*(PLAFOND/N_TESSERE)</f>
        <v>7000</v>
      </c>
      <c r="W5194" s="18"/>
    </row>
    <row r="5195" spans="2:23" x14ac:dyDescent="0.25">
      <c r="B5195" s="1" t="s">
        <v>10380</v>
      </c>
      <c r="C5195" s="2">
        <v>21088</v>
      </c>
      <c r="D5195" s="1" t="s">
        <v>10381</v>
      </c>
      <c r="E5195" s="1" t="s">
        <v>99</v>
      </c>
      <c r="F5195" s="1" t="s">
        <v>110</v>
      </c>
      <c r="G5195" s="1" t="s">
        <v>4778</v>
      </c>
      <c r="H5195" s="1" t="s">
        <v>15835</v>
      </c>
      <c r="I5195" s="5">
        <v>1368</v>
      </c>
      <c r="J5195" s="5">
        <v>29615711</v>
      </c>
      <c r="K5195" s="3">
        <f>+Tabella2026[[#This Row],[POP_2024]]/SUM(Tabella2026[POP_2024])</f>
        <v>2.3208680100646951E-5</v>
      </c>
      <c r="L5195" s="3">
        <f>+Tabella2026[[#This Row],[INCIDENZA POPOLAZIONE]]*(PLAFOND/2)</f>
        <v>6832.6180151203871</v>
      </c>
      <c r="M5195" s="3">
        <f>+IFERROR(Tabella2026[[#This Row],[reddito_2024]]/Tabella2026[[#This Row],[POP_2024]],"")</f>
        <v>21648.911549707602</v>
      </c>
      <c r="N5195" s="3">
        <f>+IF(Tabella2026[[#This Row],[REDDITO COMPLESSIVO PROCAPITE]]&lt;media_aggr_reddito_pc,(media_aggr_reddito_pc-Tabella2026[[#This Row],[REDDITO COMPLESSIVO PROCAPITE]]),0)</f>
        <v>0</v>
      </c>
      <c r="O5195" s="3">
        <f>+Tabella2026[[#This Row],[DIFFERENZA REDDITO INFERIORE ALLA MEDIA DALLA MEDIA]]*Tabella2026[[#This Row],[POP_2024]]</f>
        <v>0</v>
      </c>
      <c r="P5195" s="3">
        <f>+Tabella2026[[#This Row],[POPOLAZIONE PER DIFFERENZA ]]/SUM(Tabella2026[[POPOLAZIONE PER DIFFERENZA ]])</f>
        <v>0</v>
      </c>
      <c r="Q5195" s="3">
        <f>+Tabella2026[[#This Row],[INCIDENZA POPOLAZIONE PER DIFFERENZA]]*(PLAFOND-SUM(Tabella2026[CONTRIBUTO SULLA BASE DELLA POPOLAZIONE]))</f>
        <v>0</v>
      </c>
      <c r="R5195" s="3">
        <f>+Tabella2026[[#This Row],[CONTRIBUTO SULLA BASE DELLA POPOLAZIONE]]+Tabella2026[[#This Row],[CONTRIBUTO SULLA BASE DEL REDDITO]]</f>
        <v>6832.6180151203871</v>
      </c>
      <c r="S5195" s="3">
        <f>+Tabella2026[[#This Row],[CONTRIBUTO TOTALE]]/(PLAFOND/N_TESSERE)</f>
        <v>13.665236030240774</v>
      </c>
      <c r="T5195" s="3">
        <f>+MAX(CEILING(Tabella2026[[#This Row],[preDEF1]],1),1)</f>
        <v>14</v>
      </c>
      <c r="U5195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95" s="21">
        <f>+Tabella2026[[#This Row],[DEF - n. card]]*(PLAFOND/N_TESSERE)</f>
        <v>7000</v>
      </c>
      <c r="W5195" s="18"/>
    </row>
    <row r="5196" spans="2:23" x14ac:dyDescent="0.25">
      <c r="B5196" s="1" t="s">
        <v>10316</v>
      </c>
      <c r="C5196" s="2">
        <v>115058</v>
      </c>
      <c r="D5196" s="1" t="s">
        <v>10317</v>
      </c>
      <c r="E5196" s="1" t="s">
        <v>76</v>
      </c>
      <c r="F5196" s="1" t="s">
        <v>625</v>
      </c>
      <c r="G5196" s="1" t="s">
        <v>4778</v>
      </c>
      <c r="H5196" s="1" t="s">
        <v>15836</v>
      </c>
      <c r="I5196" s="5">
        <v>1367</v>
      </c>
      <c r="J5196" s="5">
        <v>16894600</v>
      </c>
      <c r="K5196" s="3">
        <f>+Tabella2026[[#This Row],[POP_2024]]/SUM(Tabella2026[POP_2024])</f>
        <v>2.3191714691216654E-5</v>
      </c>
      <c r="L5196" s="3">
        <f>+Tabella2026[[#This Row],[INCIDENZA POPOLAZIONE]]*(PLAFOND/2)</f>
        <v>6827.6234113081646</v>
      </c>
      <c r="M5196" s="3">
        <f>+IFERROR(Tabella2026[[#This Row],[reddito_2024]]/Tabella2026[[#This Row],[POP_2024]],"")</f>
        <v>12358.888076079005</v>
      </c>
      <c r="N5196" s="3">
        <f>+IF(Tabella2026[[#This Row],[REDDITO COMPLESSIVO PROCAPITE]]&lt;media_aggr_reddito_pc,(media_aggr_reddito_pc-Tabella2026[[#This Row],[REDDITO COMPLESSIVO PROCAPITE]]),0)</f>
        <v>5466.1779865297358</v>
      </c>
      <c r="O5196" s="3">
        <f>+Tabella2026[[#This Row],[DIFFERENZA REDDITO INFERIORE ALLA MEDIA DALLA MEDIA]]*Tabella2026[[#This Row],[POP_2024]]</f>
        <v>7472265.3075861484</v>
      </c>
      <c r="P5196" s="3">
        <f>+Tabella2026[[#This Row],[POPOLAZIONE PER DIFFERENZA ]]/SUM(Tabella2026[[POPOLAZIONE PER DIFFERENZA ]])</f>
        <v>6.6292600672195843E-5</v>
      </c>
      <c r="Q5196" s="3">
        <f>+Tabella2026[[#This Row],[INCIDENZA POPOLAZIONE PER DIFFERENZA]]*(PLAFOND-SUM(Tabella2026[CONTRIBUTO SULLA BASE DELLA POPOLAZIONE]))</f>
        <v>19516.49191844403</v>
      </c>
      <c r="R5196" s="3">
        <f>+Tabella2026[[#This Row],[CONTRIBUTO SULLA BASE DELLA POPOLAZIONE]]+Tabella2026[[#This Row],[CONTRIBUTO SULLA BASE DEL REDDITO]]</f>
        <v>26344.115329752196</v>
      </c>
      <c r="S5196" s="3">
        <f>+Tabella2026[[#This Row],[CONTRIBUTO TOTALE]]/(PLAFOND/N_TESSERE)</f>
        <v>52.688230659504391</v>
      </c>
      <c r="T5196" s="3">
        <f>+MAX(CEILING(Tabella2026[[#This Row],[preDEF1]],1),1)</f>
        <v>53</v>
      </c>
      <c r="U5196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196" s="21">
        <f>+Tabella2026[[#This Row],[DEF - n. card]]*(PLAFOND/N_TESSERE)</f>
        <v>26500</v>
      </c>
      <c r="W5196" s="18"/>
    </row>
    <row r="5197" spans="2:23" x14ac:dyDescent="0.25">
      <c r="B5197" s="1" t="s">
        <v>10376</v>
      </c>
      <c r="C5197" s="2">
        <v>17176</v>
      </c>
      <c r="D5197" s="1" t="s">
        <v>10377</v>
      </c>
      <c r="E5197" s="1" t="s">
        <v>12</v>
      </c>
      <c r="F5197" s="1" t="s">
        <v>50</v>
      </c>
      <c r="G5197" s="1" t="s">
        <v>4778</v>
      </c>
      <c r="H5197" s="1" t="s">
        <v>15835</v>
      </c>
      <c r="I5197" s="5">
        <v>1367</v>
      </c>
      <c r="J5197" s="5">
        <v>22668182</v>
      </c>
      <c r="K5197" s="3">
        <f>+Tabella2026[[#This Row],[POP_2024]]/SUM(Tabella2026[POP_2024])</f>
        <v>2.3191714691216654E-5</v>
      </c>
      <c r="L5197" s="3">
        <f>+Tabella2026[[#This Row],[INCIDENZA POPOLAZIONE]]*(PLAFOND/2)</f>
        <v>6827.6234113081646</v>
      </c>
      <c r="M5197" s="3">
        <f>+IFERROR(Tabella2026[[#This Row],[reddito_2024]]/Tabella2026[[#This Row],[POP_2024]],"")</f>
        <v>16582.43013899049</v>
      </c>
      <c r="N5197" s="3">
        <f>+IF(Tabella2026[[#This Row],[REDDITO COMPLESSIVO PROCAPITE]]&lt;media_aggr_reddito_pc,(media_aggr_reddito_pc-Tabella2026[[#This Row],[REDDITO COMPLESSIVO PROCAPITE]]),0)</f>
        <v>1242.6359236182507</v>
      </c>
      <c r="O5197" s="3">
        <f>+Tabella2026[[#This Row],[DIFFERENZA REDDITO INFERIORE ALLA MEDIA DALLA MEDIA]]*Tabella2026[[#This Row],[POP_2024]]</f>
        <v>1698683.3075861486</v>
      </c>
      <c r="P5197" s="3">
        <f>+Tabella2026[[#This Row],[POPOLAZIONE PER DIFFERENZA ]]/SUM(Tabella2026[[POPOLAZIONE PER DIFFERENZA ]])</f>
        <v>1.5070414331247979E-5</v>
      </c>
      <c r="Q5197" s="3">
        <f>+Tabella2026[[#This Row],[INCIDENZA POPOLAZIONE PER DIFFERENZA]]*(PLAFOND-SUM(Tabella2026[CONTRIBUTO SULLA BASE DELLA POPOLAZIONE]))</f>
        <v>4436.7186763086747</v>
      </c>
      <c r="R5197" s="3">
        <f>+Tabella2026[[#This Row],[CONTRIBUTO SULLA BASE DELLA POPOLAZIONE]]+Tabella2026[[#This Row],[CONTRIBUTO SULLA BASE DEL REDDITO]]</f>
        <v>11264.342087616838</v>
      </c>
      <c r="S5197" s="3">
        <f>+Tabella2026[[#This Row],[CONTRIBUTO TOTALE]]/(PLAFOND/N_TESSERE)</f>
        <v>22.528684175233678</v>
      </c>
      <c r="T5197" s="3">
        <f>+MAX(CEILING(Tabella2026[[#This Row],[preDEF1]],1),1)</f>
        <v>23</v>
      </c>
      <c r="U5197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5197" s="21">
        <f>+Tabella2026[[#This Row],[DEF - n. card]]*(PLAFOND/N_TESSERE)</f>
        <v>11500</v>
      </c>
      <c r="W5197" s="18"/>
    </row>
    <row r="5198" spans="2:23" x14ac:dyDescent="0.25">
      <c r="B5198" s="1" t="s">
        <v>10116</v>
      </c>
      <c r="C5198" s="2">
        <v>79157</v>
      </c>
      <c r="D5198" s="1" t="s">
        <v>10117</v>
      </c>
      <c r="E5198" s="1" t="s">
        <v>61</v>
      </c>
      <c r="F5198" s="1" t="s">
        <v>148</v>
      </c>
      <c r="G5198" s="1" t="s">
        <v>4778</v>
      </c>
      <c r="H5198" s="1" t="s">
        <v>15836</v>
      </c>
      <c r="I5198" s="5">
        <v>1366</v>
      </c>
      <c r="J5198" s="5">
        <v>14749596</v>
      </c>
      <c r="K5198" s="3">
        <f>+Tabella2026[[#This Row],[POP_2024]]/SUM(Tabella2026[POP_2024])</f>
        <v>2.3174749281786358E-5</v>
      </c>
      <c r="L5198" s="3">
        <f>+Tabella2026[[#This Row],[INCIDENZA POPOLAZIONE]]*(PLAFOND/2)</f>
        <v>6822.6288074959421</v>
      </c>
      <c r="M5198" s="3">
        <f>+IFERROR(Tabella2026[[#This Row],[reddito_2024]]/Tabella2026[[#This Row],[POP_2024]],"")</f>
        <v>10797.654465592972</v>
      </c>
      <c r="N5198" s="3">
        <f>+IF(Tabella2026[[#This Row],[REDDITO COMPLESSIVO PROCAPITE]]&lt;media_aggr_reddito_pc,(media_aggr_reddito_pc-Tabella2026[[#This Row],[REDDITO COMPLESSIVO PROCAPITE]]),0)</f>
        <v>7027.4115970157691</v>
      </c>
      <c r="O5198" s="3">
        <f>+Tabella2026[[#This Row],[DIFFERENZA REDDITO INFERIORE ALLA MEDIA DALLA MEDIA]]*Tabella2026[[#This Row],[POP_2024]]</f>
        <v>9599444.2415235396</v>
      </c>
      <c r="P5198" s="3">
        <f>+Tabella2026[[#This Row],[POPOLAZIONE PER DIFFERENZA ]]/SUM(Tabella2026[[POPOLAZIONE PER DIFFERENZA ]])</f>
        <v>8.5164551522582988E-5</v>
      </c>
      <c r="Q5198" s="3">
        <f>+Tabella2026[[#This Row],[INCIDENZA POPOLAZIONE PER DIFFERENZA]]*(PLAFOND-SUM(Tabella2026[CONTRIBUTO SULLA BASE DELLA POPOLAZIONE]))</f>
        <v>25072.380094834891</v>
      </c>
      <c r="R5198" s="3">
        <f>+Tabella2026[[#This Row],[CONTRIBUTO SULLA BASE DELLA POPOLAZIONE]]+Tabella2026[[#This Row],[CONTRIBUTO SULLA BASE DEL REDDITO]]</f>
        <v>31895.008902330832</v>
      </c>
      <c r="S5198" s="3">
        <f>+Tabella2026[[#This Row],[CONTRIBUTO TOTALE]]/(PLAFOND/N_TESSERE)</f>
        <v>63.790017804661666</v>
      </c>
      <c r="T5198" s="3">
        <f>+MAX(CEILING(Tabella2026[[#This Row],[preDEF1]],1),1)</f>
        <v>64</v>
      </c>
      <c r="U5198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5198" s="21">
        <f>+Tabella2026[[#This Row],[DEF - n. card]]*(PLAFOND/N_TESSERE)</f>
        <v>32000</v>
      </c>
      <c r="W5198" s="18"/>
    </row>
    <row r="5199" spans="2:23" x14ac:dyDescent="0.25">
      <c r="B5199" s="1" t="s">
        <v>10566</v>
      </c>
      <c r="C5199" s="2">
        <v>116007</v>
      </c>
      <c r="D5199" s="1" t="s">
        <v>10567</v>
      </c>
      <c r="E5199" s="1" t="s">
        <v>76</v>
      </c>
      <c r="F5199" s="1" t="s">
        <v>15840</v>
      </c>
      <c r="G5199" s="1" t="s">
        <v>4778</v>
      </c>
      <c r="H5199" s="1" t="s">
        <v>15836</v>
      </c>
      <c r="I5199" s="5">
        <v>1365</v>
      </c>
      <c r="J5199" s="5">
        <v>17971282</v>
      </c>
      <c r="K5199" s="3">
        <f>+Tabella2026[[#This Row],[POP_2024]]/SUM(Tabella2026[POP_2024])</f>
        <v>2.3157783872356058E-5</v>
      </c>
      <c r="L5199" s="3">
        <f>+Tabella2026[[#This Row],[INCIDENZA POPOLAZIONE]]*(PLAFOND/2)</f>
        <v>6817.6342036837195</v>
      </c>
      <c r="M5199" s="3">
        <f>+IFERROR(Tabella2026[[#This Row],[reddito_2024]]/Tabella2026[[#This Row],[POP_2024]],"")</f>
        <v>13165.774358974359</v>
      </c>
      <c r="N5199" s="3">
        <f>+IF(Tabella2026[[#This Row],[REDDITO COMPLESSIVO PROCAPITE]]&lt;media_aggr_reddito_pc,(media_aggr_reddito_pc-Tabella2026[[#This Row],[REDDITO COMPLESSIVO PROCAPITE]]),0)</f>
        <v>4659.2917036343824</v>
      </c>
      <c r="O5199" s="3">
        <f>+Tabella2026[[#This Row],[DIFFERENZA REDDITO INFERIORE ALLA MEDIA DALLA MEDIA]]*Tabella2026[[#This Row],[POP_2024]]</f>
        <v>6359933.1754609318</v>
      </c>
      <c r="P5199" s="3">
        <f>+Tabella2026[[#This Row],[POPOLAZIONE PER DIFFERENZA ]]/SUM(Tabella2026[[POPOLAZIONE PER DIFFERENZA ]])</f>
        <v>5.6424189044069373E-5</v>
      </c>
      <c r="Q5199" s="3">
        <f>+Tabella2026[[#This Row],[INCIDENZA POPOLAZIONE PER DIFFERENZA]]*(PLAFOND-SUM(Tabella2026[CONTRIBUTO SULLA BASE DELLA POPOLAZIONE]))</f>
        <v>16611.238936432306</v>
      </c>
      <c r="R5199" s="3">
        <f>+Tabella2026[[#This Row],[CONTRIBUTO SULLA BASE DELLA POPOLAZIONE]]+Tabella2026[[#This Row],[CONTRIBUTO SULLA BASE DEL REDDITO]]</f>
        <v>23428.873140116026</v>
      </c>
      <c r="S5199" s="3">
        <f>+Tabella2026[[#This Row],[CONTRIBUTO TOTALE]]/(PLAFOND/N_TESSERE)</f>
        <v>46.85774628023205</v>
      </c>
      <c r="T5199" s="3">
        <f>+MAX(CEILING(Tabella2026[[#This Row],[preDEF1]],1),1)</f>
        <v>47</v>
      </c>
      <c r="U5199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5199" s="21">
        <f>+Tabella2026[[#This Row],[DEF - n. card]]*(PLAFOND/N_TESSERE)</f>
        <v>23500</v>
      </c>
      <c r="W5199" s="18"/>
    </row>
    <row r="5200" spans="2:23" x14ac:dyDescent="0.25">
      <c r="B5200" s="1" t="s">
        <v>10536</v>
      </c>
      <c r="C5200" s="2">
        <v>22150</v>
      </c>
      <c r="D5200" s="1" t="s">
        <v>10537</v>
      </c>
      <c r="E5200" s="1" t="s">
        <v>99</v>
      </c>
      <c r="F5200" s="1" t="s">
        <v>98</v>
      </c>
      <c r="G5200" s="1" t="s">
        <v>4778</v>
      </c>
      <c r="H5200" s="1" t="s">
        <v>15835</v>
      </c>
      <c r="I5200" s="5">
        <v>1365</v>
      </c>
      <c r="J5200" s="5">
        <v>28945108</v>
      </c>
      <c r="K5200" s="3">
        <f>+Tabella2026[[#This Row],[POP_2024]]/SUM(Tabella2026[POP_2024])</f>
        <v>2.3157783872356058E-5</v>
      </c>
      <c r="L5200" s="3">
        <f>+Tabella2026[[#This Row],[INCIDENZA POPOLAZIONE]]*(PLAFOND/2)</f>
        <v>6817.6342036837195</v>
      </c>
      <c r="M5200" s="3">
        <f>+IFERROR(Tabella2026[[#This Row],[reddito_2024]]/Tabella2026[[#This Row],[POP_2024]],"")</f>
        <v>21205.207326007327</v>
      </c>
      <c r="N5200" s="3">
        <f>+IF(Tabella2026[[#This Row],[REDDITO COMPLESSIVO PROCAPITE]]&lt;media_aggr_reddito_pc,(media_aggr_reddito_pc-Tabella2026[[#This Row],[REDDITO COMPLESSIVO PROCAPITE]]),0)</f>
        <v>0</v>
      </c>
      <c r="O5200" s="3">
        <f>+Tabella2026[[#This Row],[DIFFERENZA REDDITO INFERIORE ALLA MEDIA DALLA MEDIA]]*Tabella2026[[#This Row],[POP_2024]]</f>
        <v>0</v>
      </c>
      <c r="P5200" s="3">
        <f>+Tabella2026[[#This Row],[POPOLAZIONE PER DIFFERENZA ]]/SUM(Tabella2026[[POPOLAZIONE PER DIFFERENZA ]])</f>
        <v>0</v>
      </c>
      <c r="Q5200" s="3">
        <f>+Tabella2026[[#This Row],[INCIDENZA POPOLAZIONE PER DIFFERENZA]]*(PLAFOND-SUM(Tabella2026[CONTRIBUTO SULLA BASE DELLA POPOLAZIONE]))</f>
        <v>0</v>
      </c>
      <c r="R5200" s="3">
        <f>+Tabella2026[[#This Row],[CONTRIBUTO SULLA BASE DELLA POPOLAZIONE]]+Tabella2026[[#This Row],[CONTRIBUTO SULLA BASE DEL REDDITO]]</f>
        <v>6817.6342036837195</v>
      </c>
      <c r="S5200" s="3">
        <f>+Tabella2026[[#This Row],[CONTRIBUTO TOTALE]]/(PLAFOND/N_TESSERE)</f>
        <v>13.635268407367439</v>
      </c>
      <c r="T5200" s="3">
        <f>+MAX(CEILING(Tabella2026[[#This Row],[preDEF1]],1),1)</f>
        <v>14</v>
      </c>
      <c r="U5200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00" s="21">
        <f>+Tabella2026[[#This Row],[DEF - n. card]]*(PLAFOND/N_TESSERE)</f>
        <v>7000</v>
      </c>
      <c r="W5200" s="18"/>
    </row>
    <row r="5201" spans="2:23" x14ac:dyDescent="0.25">
      <c r="B5201" s="1" t="s">
        <v>10318</v>
      </c>
      <c r="C5201" s="2">
        <v>58052</v>
      </c>
      <c r="D5201" s="1" t="s">
        <v>10319</v>
      </c>
      <c r="E5201" s="1" t="s">
        <v>8</v>
      </c>
      <c r="F5201" s="1" t="s">
        <v>7</v>
      </c>
      <c r="G5201" s="1" t="s">
        <v>4778</v>
      </c>
      <c r="H5201" s="1" t="s">
        <v>15834</v>
      </c>
      <c r="I5201" s="5">
        <v>1363</v>
      </c>
      <c r="J5201" s="5">
        <v>20761982</v>
      </c>
      <c r="K5201" s="3">
        <f>+Tabella2026[[#This Row],[POP_2024]]/SUM(Tabella2026[POP_2024])</f>
        <v>2.3123853053495466E-5</v>
      </c>
      <c r="L5201" s="3">
        <f>+Tabella2026[[#This Row],[INCIDENZA POPOLAZIONE]]*(PLAFOND/2)</f>
        <v>6807.6449960592754</v>
      </c>
      <c r="M5201" s="3">
        <f>+IFERROR(Tabella2026[[#This Row],[reddito_2024]]/Tabella2026[[#This Row],[POP_2024]],"")</f>
        <v>15232.561995597945</v>
      </c>
      <c r="N5201" s="3">
        <f>+IF(Tabella2026[[#This Row],[REDDITO COMPLESSIVO PROCAPITE]]&lt;media_aggr_reddito_pc,(media_aggr_reddito_pc-Tabella2026[[#This Row],[REDDITO COMPLESSIVO PROCAPITE]]),0)</f>
        <v>2592.5040670107956</v>
      </c>
      <c r="O5201" s="3">
        <f>+Tabella2026[[#This Row],[DIFFERENZA REDDITO INFERIORE ALLA MEDIA DALLA MEDIA]]*Tabella2026[[#This Row],[POP_2024]]</f>
        <v>3533583.0433357144</v>
      </c>
      <c r="P5201" s="3">
        <f>+Tabella2026[[#This Row],[POPOLAZIONE PER DIFFERENZA ]]/SUM(Tabella2026[[POPOLAZIONE PER DIFFERENZA ]])</f>
        <v>3.1349316437690783E-5</v>
      </c>
      <c r="Q5201" s="3">
        <f>+Tabella2026[[#This Row],[INCIDENZA POPOLAZIONE PER DIFFERENZA]]*(PLAFOND-SUM(Tabella2026[CONTRIBUTO SULLA BASE DELLA POPOLAZIONE]))</f>
        <v>9229.2152472688758</v>
      </c>
      <c r="R5201" s="3">
        <f>+Tabella2026[[#This Row],[CONTRIBUTO SULLA BASE DELLA POPOLAZIONE]]+Tabella2026[[#This Row],[CONTRIBUTO SULLA BASE DEL REDDITO]]</f>
        <v>16036.860243328152</v>
      </c>
      <c r="S5201" s="3">
        <f>+Tabella2026[[#This Row],[CONTRIBUTO TOTALE]]/(PLAFOND/N_TESSERE)</f>
        <v>32.073720486656306</v>
      </c>
      <c r="T5201" s="3">
        <f>+MAX(CEILING(Tabella2026[[#This Row],[preDEF1]],1),1)</f>
        <v>33</v>
      </c>
      <c r="U5201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5201" s="21">
        <f>+Tabella2026[[#This Row],[DEF - n. card]]*(PLAFOND/N_TESSERE)</f>
        <v>16500</v>
      </c>
      <c r="W5201" s="18"/>
    </row>
    <row r="5202" spans="2:23" x14ac:dyDescent="0.25">
      <c r="B5202" s="1" t="s">
        <v>10450</v>
      </c>
      <c r="C5202" s="2">
        <v>116019</v>
      </c>
      <c r="D5202" s="1" t="s">
        <v>10451</v>
      </c>
      <c r="E5202" s="1" t="s">
        <v>76</v>
      </c>
      <c r="F5202" s="1" t="s">
        <v>15840</v>
      </c>
      <c r="G5202" s="1" t="s">
        <v>4778</v>
      </c>
      <c r="H5202" s="1" t="s">
        <v>15836</v>
      </c>
      <c r="I5202" s="5">
        <v>1363</v>
      </c>
      <c r="J5202" s="5">
        <v>20377719</v>
      </c>
      <c r="K5202" s="3">
        <f>+Tabella2026[[#This Row],[POP_2024]]/SUM(Tabella2026[POP_2024])</f>
        <v>2.3123853053495466E-5</v>
      </c>
      <c r="L5202" s="3">
        <f>+Tabella2026[[#This Row],[INCIDENZA POPOLAZIONE]]*(PLAFOND/2)</f>
        <v>6807.6449960592754</v>
      </c>
      <c r="M5202" s="3">
        <f>+IFERROR(Tabella2026[[#This Row],[reddito_2024]]/Tabella2026[[#This Row],[POP_2024]],"")</f>
        <v>14950.637564196624</v>
      </c>
      <c r="N5202" s="3">
        <f>+IF(Tabella2026[[#This Row],[REDDITO COMPLESSIVO PROCAPITE]]&lt;media_aggr_reddito_pc,(media_aggr_reddito_pc-Tabella2026[[#This Row],[REDDITO COMPLESSIVO PROCAPITE]]),0)</f>
        <v>2874.4284984121168</v>
      </c>
      <c r="O5202" s="3">
        <f>+Tabella2026[[#This Row],[DIFFERENZA REDDITO INFERIORE ALLA MEDIA DALLA MEDIA]]*Tabella2026[[#This Row],[POP_2024]]</f>
        <v>3917846.0433357153</v>
      </c>
      <c r="P5202" s="3">
        <f>+Tabella2026[[#This Row],[POPOLAZIONE PER DIFFERENZA ]]/SUM(Tabella2026[[POPOLAZIONE PER DIFFERENZA ]])</f>
        <v>3.4758429011121226E-5</v>
      </c>
      <c r="Q5202" s="3">
        <f>+Tabella2026[[#This Row],[INCIDENZA POPOLAZIONE PER DIFFERENZA]]*(PLAFOND-SUM(Tabella2026[CONTRIBUTO SULLA BASE DELLA POPOLAZIONE]))</f>
        <v>10232.855432052373</v>
      </c>
      <c r="R5202" s="3">
        <f>+Tabella2026[[#This Row],[CONTRIBUTO SULLA BASE DELLA POPOLAZIONE]]+Tabella2026[[#This Row],[CONTRIBUTO SULLA BASE DEL REDDITO]]</f>
        <v>17040.500428111649</v>
      </c>
      <c r="S5202" s="3">
        <f>+Tabella2026[[#This Row],[CONTRIBUTO TOTALE]]/(PLAFOND/N_TESSERE)</f>
        <v>34.081000856223298</v>
      </c>
      <c r="T5202" s="3">
        <f>+MAX(CEILING(Tabella2026[[#This Row],[preDEF1]],1),1)</f>
        <v>35</v>
      </c>
      <c r="U5202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5202" s="21">
        <f>+Tabella2026[[#This Row],[DEF - n. card]]*(PLAFOND/N_TESSERE)</f>
        <v>17500</v>
      </c>
      <c r="W5202" s="18"/>
    </row>
    <row r="5203" spans="2:23" x14ac:dyDescent="0.25">
      <c r="B5203" s="1" t="s">
        <v>10602</v>
      </c>
      <c r="C5203" s="2">
        <v>16236</v>
      </c>
      <c r="D5203" s="1" t="s">
        <v>10603</v>
      </c>
      <c r="E5203" s="1" t="s">
        <v>12</v>
      </c>
      <c r="F5203" s="1" t="s">
        <v>93</v>
      </c>
      <c r="G5203" s="1" t="s">
        <v>4778</v>
      </c>
      <c r="H5203" s="1" t="s">
        <v>15835</v>
      </c>
      <c r="I5203" s="5">
        <v>1362</v>
      </c>
      <c r="J5203" s="5">
        <v>21208767</v>
      </c>
      <c r="K5203" s="3">
        <f>+Tabella2026[[#This Row],[POP_2024]]/SUM(Tabella2026[POP_2024])</f>
        <v>2.3106887644065166E-5</v>
      </c>
      <c r="L5203" s="3">
        <f>+Tabella2026[[#This Row],[INCIDENZA POPOLAZIONE]]*(PLAFOND/2)</f>
        <v>6802.650392247052</v>
      </c>
      <c r="M5203" s="3">
        <f>+IFERROR(Tabella2026[[#This Row],[reddito_2024]]/Tabella2026[[#This Row],[POP_2024]],"")</f>
        <v>15571.781938325992</v>
      </c>
      <c r="N5203" s="3">
        <f>+IF(Tabella2026[[#This Row],[REDDITO COMPLESSIVO PROCAPITE]]&lt;media_aggr_reddito_pc,(media_aggr_reddito_pc-Tabella2026[[#This Row],[REDDITO COMPLESSIVO PROCAPITE]]),0)</f>
        <v>2253.284124282749</v>
      </c>
      <c r="O5203" s="3">
        <f>+Tabella2026[[#This Row],[DIFFERENZA REDDITO INFERIORE ALLA MEDIA DALLA MEDIA]]*Tabella2026[[#This Row],[POP_2024]]</f>
        <v>3068972.9772731042</v>
      </c>
      <c r="P5203" s="3">
        <f>+Tabella2026[[#This Row],[POPOLAZIONE PER DIFFERENZA ]]/SUM(Tabella2026[[POPOLAZIONE PER DIFFERENZA ]])</f>
        <v>2.7227379071989712E-5</v>
      </c>
      <c r="Q5203" s="3">
        <f>+Tabella2026[[#This Row],[INCIDENZA POPOLAZIONE PER DIFFERENZA]]*(PLAFOND-SUM(Tabella2026[CONTRIBUTO SULLA BASE DELLA POPOLAZIONE]))</f>
        <v>8015.7199782594998</v>
      </c>
      <c r="R5203" s="3">
        <f>+Tabella2026[[#This Row],[CONTRIBUTO SULLA BASE DELLA POPOLAZIONE]]+Tabella2026[[#This Row],[CONTRIBUTO SULLA BASE DEL REDDITO]]</f>
        <v>14818.370370506553</v>
      </c>
      <c r="S5203" s="3">
        <f>+Tabella2026[[#This Row],[CONTRIBUTO TOTALE]]/(PLAFOND/N_TESSERE)</f>
        <v>29.636740741013107</v>
      </c>
      <c r="T5203" s="3">
        <f>+MAX(CEILING(Tabella2026[[#This Row],[preDEF1]],1),1)</f>
        <v>30</v>
      </c>
      <c r="U5203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5203" s="21">
        <f>+Tabella2026[[#This Row],[DEF - n. card]]*(PLAFOND/N_TESSERE)</f>
        <v>15000</v>
      </c>
      <c r="W5203" s="18"/>
    </row>
    <row r="5204" spans="2:23" x14ac:dyDescent="0.25">
      <c r="B5204" s="1" t="s">
        <v>10334</v>
      </c>
      <c r="C5204" s="2">
        <v>61025</v>
      </c>
      <c r="D5204" s="1" t="s">
        <v>10335</v>
      </c>
      <c r="E5204" s="1" t="s">
        <v>15</v>
      </c>
      <c r="F5204" s="1" t="s">
        <v>184</v>
      </c>
      <c r="G5204" s="1" t="s">
        <v>4778</v>
      </c>
      <c r="H5204" s="1" t="s">
        <v>15836</v>
      </c>
      <c r="I5204" s="5">
        <v>1361</v>
      </c>
      <c r="J5204" s="5">
        <v>13885742</v>
      </c>
      <c r="K5204" s="3">
        <f>+Tabella2026[[#This Row],[POP_2024]]/SUM(Tabella2026[POP_2024])</f>
        <v>2.308992223463487E-5</v>
      </c>
      <c r="L5204" s="3">
        <f>+Tabella2026[[#This Row],[INCIDENZA POPOLAZIONE]]*(PLAFOND/2)</f>
        <v>6797.6557884348294</v>
      </c>
      <c r="M5204" s="3">
        <f>+IFERROR(Tabella2026[[#This Row],[reddito_2024]]/Tabella2026[[#This Row],[POP_2024]],"")</f>
        <v>10202.602498163116</v>
      </c>
      <c r="N5204" s="3">
        <f>+IF(Tabella2026[[#This Row],[REDDITO COMPLESSIVO PROCAPITE]]&lt;media_aggr_reddito_pc,(media_aggr_reddito_pc-Tabella2026[[#This Row],[REDDITO COMPLESSIVO PROCAPITE]]),0)</f>
        <v>7622.4635644456248</v>
      </c>
      <c r="O5204" s="3">
        <f>+Tabella2026[[#This Row],[DIFFERENZA REDDITO INFERIORE ALLA MEDIA DALLA MEDIA]]*Tabella2026[[#This Row],[POP_2024]]</f>
        <v>10374172.911210496</v>
      </c>
      <c r="P5204" s="3">
        <f>+Tabella2026[[#This Row],[POPOLAZIONE PER DIFFERENZA ]]/SUM(Tabella2026[[POPOLAZIONE PER DIFFERENZA ]])</f>
        <v>9.203780564495968E-5</v>
      </c>
      <c r="Q5204" s="3">
        <f>+Tabella2026[[#This Row],[INCIDENZA POPOLAZIONE PER DIFFERENZA]]*(PLAFOND-SUM(Tabella2026[CONTRIBUTO SULLA BASE DELLA POPOLAZIONE]))</f>
        <v>27095.860953522006</v>
      </c>
      <c r="R5204" s="3">
        <f>+Tabella2026[[#This Row],[CONTRIBUTO SULLA BASE DELLA POPOLAZIONE]]+Tabella2026[[#This Row],[CONTRIBUTO SULLA BASE DEL REDDITO]]</f>
        <v>33893.516741956832</v>
      </c>
      <c r="S5204" s="3">
        <f>+Tabella2026[[#This Row],[CONTRIBUTO TOTALE]]/(PLAFOND/N_TESSERE)</f>
        <v>67.78703348391366</v>
      </c>
      <c r="T5204" s="3">
        <f>+MAX(CEILING(Tabella2026[[#This Row],[preDEF1]],1),1)</f>
        <v>68</v>
      </c>
      <c r="U5204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5204" s="21">
        <f>+Tabella2026[[#This Row],[DEF - n. card]]*(PLAFOND/N_TESSERE)</f>
        <v>34000</v>
      </c>
      <c r="W5204" s="18"/>
    </row>
    <row r="5205" spans="2:23" x14ac:dyDescent="0.25">
      <c r="B5205" s="1" t="s">
        <v>10406</v>
      </c>
      <c r="C5205" s="2">
        <v>78112</v>
      </c>
      <c r="D5205" s="1" t="s">
        <v>10407</v>
      </c>
      <c r="E5205" s="1" t="s">
        <v>61</v>
      </c>
      <c r="F5205" s="1" t="s">
        <v>178</v>
      </c>
      <c r="G5205" s="1" t="s">
        <v>4778</v>
      </c>
      <c r="H5205" s="1" t="s">
        <v>15836</v>
      </c>
      <c r="I5205" s="5">
        <v>1361</v>
      </c>
      <c r="J5205" s="5">
        <v>11516059</v>
      </c>
      <c r="K5205" s="3">
        <f>+Tabella2026[[#This Row],[POP_2024]]/SUM(Tabella2026[POP_2024])</f>
        <v>2.308992223463487E-5</v>
      </c>
      <c r="L5205" s="3">
        <f>+Tabella2026[[#This Row],[INCIDENZA POPOLAZIONE]]*(PLAFOND/2)</f>
        <v>6797.6557884348294</v>
      </c>
      <c r="M5205" s="3">
        <f>+IFERROR(Tabella2026[[#This Row],[reddito_2024]]/Tabella2026[[#This Row],[POP_2024]],"")</f>
        <v>8461.4687729610578</v>
      </c>
      <c r="N5205" s="3">
        <f>+IF(Tabella2026[[#This Row],[REDDITO COMPLESSIVO PROCAPITE]]&lt;media_aggr_reddito_pc,(media_aggr_reddito_pc-Tabella2026[[#This Row],[REDDITO COMPLESSIVO PROCAPITE]]),0)</f>
        <v>9363.5972896476833</v>
      </c>
      <c r="O5205" s="3">
        <f>+Tabella2026[[#This Row],[DIFFERENZA REDDITO INFERIORE ALLA MEDIA DALLA MEDIA]]*Tabella2026[[#This Row],[POP_2024]]</f>
        <v>12743855.911210498</v>
      </c>
      <c r="P5205" s="3">
        <f>+Tabella2026[[#This Row],[POPOLAZIONE PER DIFFERENZA ]]/SUM(Tabella2026[[POPOLAZIONE PER DIFFERENZA ]])</f>
        <v>1.130612091741685E-4</v>
      </c>
      <c r="Q5205" s="3">
        <f>+Tabella2026[[#This Row],[INCIDENZA POPOLAZIONE PER DIFFERENZA]]*(PLAFOND-SUM(Tabella2026[CONTRIBUTO SULLA BASE DELLA POPOLAZIONE]))</f>
        <v>33285.135184968458</v>
      </c>
      <c r="R5205" s="3">
        <f>+Tabella2026[[#This Row],[CONTRIBUTO SULLA BASE DELLA POPOLAZIONE]]+Tabella2026[[#This Row],[CONTRIBUTO SULLA BASE DEL REDDITO]]</f>
        <v>40082.790973403287</v>
      </c>
      <c r="S5205" s="3">
        <f>+Tabella2026[[#This Row],[CONTRIBUTO TOTALE]]/(PLAFOND/N_TESSERE)</f>
        <v>80.165581946806569</v>
      </c>
      <c r="T5205" s="3">
        <f>+MAX(CEILING(Tabella2026[[#This Row],[preDEF1]],1),1)</f>
        <v>81</v>
      </c>
      <c r="U5205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5205" s="21">
        <f>+Tabella2026[[#This Row],[DEF - n. card]]*(PLAFOND/N_TESSERE)</f>
        <v>40500</v>
      </c>
      <c r="W5205" s="18"/>
    </row>
    <row r="5206" spans="2:23" x14ac:dyDescent="0.25">
      <c r="B5206" s="1" t="s">
        <v>10360</v>
      </c>
      <c r="C5206" s="2">
        <v>75058</v>
      </c>
      <c r="D5206" s="1" t="s">
        <v>10361</v>
      </c>
      <c r="E5206" s="1" t="s">
        <v>33</v>
      </c>
      <c r="F5206" s="1" t="s">
        <v>132</v>
      </c>
      <c r="G5206" s="1" t="s">
        <v>4778</v>
      </c>
      <c r="H5206" s="1" t="s">
        <v>15836</v>
      </c>
      <c r="I5206" s="5">
        <v>1359</v>
      </c>
      <c r="J5206" s="5">
        <v>16807659</v>
      </c>
      <c r="K5206" s="3">
        <f>+Tabella2026[[#This Row],[POP_2024]]/SUM(Tabella2026[POP_2024])</f>
        <v>2.3055991415774274E-5</v>
      </c>
      <c r="L5206" s="3">
        <f>+Tabella2026[[#This Row],[INCIDENZA POPOLAZIONE]]*(PLAFOND/2)</f>
        <v>6787.6665808103844</v>
      </c>
      <c r="M5206" s="3">
        <f>+IFERROR(Tabella2026[[#This Row],[reddito_2024]]/Tabella2026[[#This Row],[POP_2024]],"")</f>
        <v>12367.666666666666</v>
      </c>
      <c r="N5206" s="3">
        <f>+IF(Tabella2026[[#This Row],[REDDITO COMPLESSIVO PROCAPITE]]&lt;media_aggr_reddito_pc,(media_aggr_reddito_pc-Tabella2026[[#This Row],[REDDITO COMPLESSIVO PROCAPITE]]),0)</f>
        <v>5457.399395942075</v>
      </c>
      <c r="O5206" s="3">
        <f>+Tabella2026[[#This Row],[DIFFERENZA REDDITO INFERIORE ALLA MEDIA DALLA MEDIA]]*Tabella2026[[#This Row],[POP_2024]]</f>
        <v>7416605.7790852804</v>
      </c>
      <c r="P5206" s="3">
        <f>+Tabella2026[[#This Row],[POPOLAZIONE PER DIFFERENZA ]]/SUM(Tabella2026[[POPOLAZIONE PER DIFFERENZA ]])</f>
        <v>6.5798799295421295E-5</v>
      </c>
      <c r="Q5206" s="3">
        <f>+Tabella2026[[#This Row],[INCIDENZA POPOLAZIONE PER DIFFERENZA]]*(PLAFOND-SUM(Tabella2026[CONTRIBUTO SULLA BASE DELLA POPOLAZIONE]))</f>
        <v>19371.117163472638</v>
      </c>
      <c r="R5206" s="3">
        <f>+Tabella2026[[#This Row],[CONTRIBUTO SULLA BASE DELLA POPOLAZIONE]]+Tabella2026[[#This Row],[CONTRIBUTO SULLA BASE DEL REDDITO]]</f>
        <v>26158.78374428302</v>
      </c>
      <c r="S5206" s="3">
        <f>+Tabella2026[[#This Row],[CONTRIBUTO TOTALE]]/(PLAFOND/N_TESSERE)</f>
        <v>52.317567488566041</v>
      </c>
      <c r="T5206" s="3">
        <f>+MAX(CEILING(Tabella2026[[#This Row],[preDEF1]],1),1)</f>
        <v>53</v>
      </c>
      <c r="U5206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206" s="21">
        <f>+Tabella2026[[#This Row],[DEF - n. card]]*(PLAFOND/N_TESSERE)</f>
        <v>26500</v>
      </c>
      <c r="W5206" s="18"/>
    </row>
    <row r="5207" spans="2:23" x14ac:dyDescent="0.25">
      <c r="B5207" s="1" t="s">
        <v>10530</v>
      </c>
      <c r="C5207" s="2">
        <v>6141</v>
      </c>
      <c r="D5207" s="1" t="s">
        <v>10531</v>
      </c>
      <c r="E5207" s="1" t="s">
        <v>18</v>
      </c>
      <c r="F5207" s="1" t="s">
        <v>138</v>
      </c>
      <c r="G5207" s="1" t="s">
        <v>4778</v>
      </c>
      <c r="H5207" s="1" t="s">
        <v>15835</v>
      </c>
      <c r="I5207" s="5">
        <v>1359</v>
      </c>
      <c r="J5207" s="5">
        <v>27649873</v>
      </c>
      <c r="K5207" s="3">
        <f>+Tabella2026[[#This Row],[POP_2024]]/SUM(Tabella2026[POP_2024])</f>
        <v>2.3055991415774274E-5</v>
      </c>
      <c r="L5207" s="3">
        <f>+Tabella2026[[#This Row],[INCIDENZA POPOLAZIONE]]*(PLAFOND/2)</f>
        <v>6787.6665808103844</v>
      </c>
      <c r="M5207" s="3">
        <f>+IFERROR(Tabella2026[[#This Row],[reddito_2024]]/Tabella2026[[#This Row],[POP_2024]],"")</f>
        <v>20345.749080206035</v>
      </c>
      <c r="N5207" s="3">
        <f>+IF(Tabella2026[[#This Row],[REDDITO COMPLESSIVO PROCAPITE]]&lt;media_aggr_reddito_pc,(media_aggr_reddito_pc-Tabella2026[[#This Row],[REDDITO COMPLESSIVO PROCAPITE]]),0)</f>
        <v>0</v>
      </c>
      <c r="O5207" s="3">
        <f>+Tabella2026[[#This Row],[DIFFERENZA REDDITO INFERIORE ALLA MEDIA DALLA MEDIA]]*Tabella2026[[#This Row],[POP_2024]]</f>
        <v>0</v>
      </c>
      <c r="P5207" s="3">
        <f>+Tabella2026[[#This Row],[POPOLAZIONE PER DIFFERENZA ]]/SUM(Tabella2026[[POPOLAZIONE PER DIFFERENZA ]])</f>
        <v>0</v>
      </c>
      <c r="Q5207" s="3">
        <f>+Tabella2026[[#This Row],[INCIDENZA POPOLAZIONE PER DIFFERENZA]]*(PLAFOND-SUM(Tabella2026[CONTRIBUTO SULLA BASE DELLA POPOLAZIONE]))</f>
        <v>0</v>
      </c>
      <c r="R5207" s="3">
        <f>+Tabella2026[[#This Row],[CONTRIBUTO SULLA BASE DELLA POPOLAZIONE]]+Tabella2026[[#This Row],[CONTRIBUTO SULLA BASE DEL REDDITO]]</f>
        <v>6787.6665808103844</v>
      </c>
      <c r="S5207" s="3">
        <f>+Tabella2026[[#This Row],[CONTRIBUTO TOTALE]]/(PLAFOND/N_TESSERE)</f>
        <v>13.575333161620769</v>
      </c>
      <c r="T5207" s="3">
        <f>+MAX(CEILING(Tabella2026[[#This Row],[preDEF1]],1),1)</f>
        <v>14</v>
      </c>
      <c r="U5207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07" s="21">
        <f>+Tabella2026[[#This Row],[DEF - n. card]]*(PLAFOND/N_TESSERE)</f>
        <v>7000</v>
      </c>
      <c r="W5207" s="18"/>
    </row>
    <row r="5208" spans="2:23" x14ac:dyDescent="0.25">
      <c r="B5208" s="1" t="s">
        <v>10528</v>
      </c>
      <c r="C5208" s="2">
        <v>4237</v>
      </c>
      <c r="D5208" s="1" t="s">
        <v>10529</v>
      </c>
      <c r="E5208" s="1" t="s">
        <v>18</v>
      </c>
      <c r="F5208" s="1" t="s">
        <v>263</v>
      </c>
      <c r="G5208" s="1" t="s">
        <v>4778</v>
      </c>
      <c r="H5208" s="1" t="s">
        <v>15835</v>
      </c>
      <c r="I5208" s="5">
        <v>1359</v>
      </c>
      <c r="J5208" s="5">
        <v>23026399</v>
      </c>
      <c r="K5208" s="3">
        <f>+Tabella2026[[#This Row],[POP_2024]]/SUM(Tabella2026[POP_2024])</f>
        <v>2.3055991415774274E-5</v>
      </c>
      <c r="L5208" s="3">
        <f>+Tabella2026[[#This Row],[INCIDENZA POPOLAZIONE]]*(PLAFOND/2)</f>
        <v>6787.6665808103844</v>
      </c>
      <c r="M5208" s="3">
        <f>+IFERROR(Tabella2026[[#This Row],[reddito_2024]]/Tabella2026[[#This Row],[POP_2024]],"")</f>
        <v>16943.634289919057</v>
      </c>
      <c r="N5208" s="3">
        <f>+IF(Tabella2026[[#This Row],[REDDITO COMPLESSIVO PROCAPITE]]&lt;media_aggr_reddito_pc,(media_aggr_reddito_pc-Tabella2026[[#This Row],[REDDITO COMPLESSIVO PROCAPITE]]),0)</f>
        <v>881.43177268968429</v>
      </c>
      <c r="O5208" s="3">
        <f>+Tabella2026[[#This Row],[DIFFERENZA REDDITO INFERIORE ALLA MEDIA DALLA MEDIA]]*Tabella2026[[#This Row],[POP_2024]]</f>
        <v>1197865.7790852808</v>
      </c>
      <c r="P5208" s="3">
        <f>+Tabella2026[[#This Row],[POPOLAZIONE PER DIFFERENZA ]]/SUM(Tabella2026[[POPOLAZIONE PER DIFFERENZA ]])</f>
        <v>1.0627250837998135E-5</v>
      </c>
      <c r="Q5208" s="3">
        <f>+Tabella2026[[#This Row],[INCIDENZA POPOLAZIONE PER DIFFERENZA]]*(PLAFOND-SUM(Tabella2026[CONTRIBUTO SULLA BASE DELLA POPOLAZIONE]))</f>
        <v>3128.6546762685352</v>
      </c>
      <c r="R5208" s="3">
        <f>+Tabella2026[[#This Row],[CONTRIBUTO SULLA BASE DELLA POPOLAZIONE]]+Tabella2026[[#This Row],[CONTRIBUTO SULLA BASE DEL REDDITO]]</f>
        <v>9916.3212570789201</v>
      </c>
      <c r="S5208" s="3">
        <f>+Tabella2026[[#This Row],[CONTRIBUTO TOTALE]]/(PLAFOND/N_TESSERE)</f>
        <v>19.83264251415784</v>
      </c>
      <c r="T5208" s="3">
        <f>+MAX(CEILING(Tabella2026[[#This Row],[preDEF1]],1),1)</f>
        <v>20</v>
      </c>
      <c r="U5208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5208" s="21">
        <f>+Tabella2026[[#This Row],[DEF - n. card]]*(PLAFOND/N_TESSERE)</f>
        <v>10000</v>
      </c>
      <c r="W5208" s="18"/>
    </row>
    <row r="5209" spans="2:23" x14ac:dyDescent="0.25">
      <c r="B5209" s="1" t="s">
        <v>10484</v>
      </c>
      <c r="C5209" s="2">
        <v>7007</v>
      </c>
      <c r="D5209" s="1" t="s">
        <v>10485</v>
      </c>
      <c r="E5209" s="1" t="s">
        <v>565</v>
      </c>
      <c r="F5209" s="1" t="s">
        <v>565</v>
      </c>
      <c r="G5209" s="1" t="s">
        <v>4778</v>
      </c>
      <c r="H5209" s="1" t="s">
        <v>15835</v>
      </c>
      <c r="I5209" s="5">
        <v>1358</v>
      </c>
      <c r="J5209" s="5">
        <v>32853348</v>
      </c>
      <c r="K5209" s="3">
        <f>+Tabella2026[[#This Row],[POP_2024]]/SUM(Tabella2026[POP_2024])</f>
        <v>2.3039026006343977E-5</v>
      </c>
      <c r="L5209" s="3">
        <f>+Tabella2026[[#This Row],[INCIDENZA POPOLAZIONE]]*(PLAFOND/2)</f>
        <v>6782.6719769981619</v>
      </c>
      <c r="M5209" s="3">
        <f>+IFERROR(Tabella2026[[#This Row],[reddito_2024]]/Tabella2026[[#This Row],[POP_2024]],"")</f>
        <v>24192.450662739324</v>
      </c>
      <c r="N5209" s="3">
        <f>+IF(Tabella2026[[#This Row],[REDDITO COMPLESSIVO PROCAPITE]]&lt;media_aggr_reddito_pc,(media_aggr_reddito_pc-Tabella2026[[#This Row],[REDDITO COMPLESSIVO PROCAPITE]]),0)</f>
        <v>0</v>
      </c>
      <c r="O5209" s="3">
        <f>+Tabella2026[[#This Row],[DIFFERENZA REDDITO INFERIORE ALLA MEDIA DALLA MEDIA]]*Tabella2026[[#This Row],[POP_2024]]</f>
        <v>0</v>
      </c>
      <c r="P5209" s="3">
        <f>+Tabella2026[[#This Row],[POPOLAZIONE PER DIFFERENZA ]]/SUM(Tabella2026[[POPOLAZIONE PER DIFFERENZA ]])</f>
        <v>0</v>
      </c>
      <c r="Q5209" s="3">
        <f>+Tabella2026[[#This Row],[INCIDENZA POPOLAZIONE PER DIFFERENZA]]*(PLAFOND-SUM(Tabella2026[CONTRIBUTO SULLA BASE DELLA POPOLAZIONE]))</f>
        <v>0</v>
      </c>
      <c r="R5209" s="3">
        <f>+Tabella2026[[#This Row],[CONTRIBUTO SULLA BASE DELLA POPOLAZIONE]]+Tabella2026[[#This Row],[CONTRIBUTO SULLA BASE DEL REDDITO]]</f>
        <v>6782.6719769981619</v>
      </c>
      <c r="S5209" s="3">
        <f>+Tabella2026[[#This Row],[CONTRIBUTO TOTALE]]/(PLAFOND/N_TESSERE)</f>
        <v>13.565343953996324</v>
      </c>
      <c r="T5209" s="3">
        <f>+MAX(CEILING(Tabella2026[[#This Row],[preDEF1]],1),1)</f>
        <v>14</v>
      </c>
      <c r="U5209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09" s="21">
        <f>+Tabella2026[[#This Row],[DEF - n. card]]*(PLAFOND/N_TESSERE)</f>
        <v>7000</v>
      </c>
      <c r="W5209" s="18"/>
    </row>
    <row r="5210" spans="2:23" x14ac:dyDescent="0.25">
      <c r="B5210" s="1" t="s">
        <v>10448</v>
      </c>
      <c r="C5210" s="2">
        <v>55021</v>
      </c>
      <c r="D5210" s="1" t="s">
        <v>10449</v>
      </c>
      <c r="E5210" s="1" t="s">
        <v>67</v>
      </c>
      <c r="F5210" s="1" t="s">
        <v>108</v>
      </c>
      <c r="G5210" s="1" t="s">
        <v>4778</v>
      </c>
      <c r="H5210" s="1" t="s">
        <v>15834</v>
      </c>
      <c r="I5210" s="5">
        <v>1357</v>
      </c>
      <c r="J5210" s="5">
        <v>23394862</v>
      </c>
      <c r="K5210" s="3">
        <f>+Tabella2026[[#This Row],[POP_2024]]/SUM(Tabella2026[POP_2024])</f>
        <v>2.3022060596913681E-5</v>
      </c>
      <c r="L5210" s="3">
        <f>+Tabella2026[[#This Row],[INCIDENZA POPOLAZIONE]]*(PLAFOND/2)</f>
        <v>6777.6773731859403</v>
      </c>
      <c r="M5210" s="3">
        <f>+IFERROR(Tabella2026[[#This Row],[reddito_2024]]/Tabella2026[[#This Row],[POP_2024]],"")</f>
        <v>17240.134119380986</v>
      </c>
      <c r="N5210" s="3">
        <f>+IF(Tabella2026[[#This Row],[REDDITO COMPLESSIVO PROCAPITE]]&lt;media_aggr_reddito_pc,(media_aggr_reddito_pc-Tabella2026[[#This Row],[REDDITO COMPLESSIVO PROCAPITE]]),0)</f>
        <v>584.93194322775526</v>
      </c>
      <c r="O5210" s="3">
        <f>+Tabella2026[[#This Row],[DIFFERENZA REDDITO INFERIORE ALLA MEDIA DALLA MEDIA]]*Tabella2026[[#This Row],[POP_2024]]</f>
        <v>793752.64696006384</v>
      </c>
      <c r="P5210" s="3">
        <f>+Tabella2026[[#This Row],[POPOLAZIONE PER DIFFERENZA ]]/SUM(Tabella2026[[POPOLAZIONE PER DIFFERENZA ]])</f>
        <v>7.0420314444670563E-6</v>
      </c>
      <c r="Q5210" s="3">
        <f>+Tabella2026[[#This Row],[INCIDENZA POPOLAZIONE PER DIFFERENZA]]*(PLAFOND-SUM(Tabella2026[CONTRIBUTO SULLA BASE DELLA POPOLAZIONE]))</f>
        <v>2073.1687757275263</v>
      </c>
      <c r="R5210" s="3">
        <f>+Tabella2026[[#This Row],[CONTRIBUTO SULLA BASE DELLA POPOLAZIONE]]+Tabella2026[[#This Row],[CONTRIBUTO SULLA BASE DEL REDDITO]]</f>
        <v>8850.8461489134661</v>
      </c>
      <c r="S5210" s="3">
        <f>+Tabella2026[[#This Row],[CONTRIBUTO TOTALE]]/(PLAFOND/N_TESSERE)</f>
        <v>17.701692297826931</v>
      </c>
      <c r="T5210" s="3">
        <f>+MAX(CEILING(Tabella2026[[#This Row],[preDEF1]],1),1)</f>
        <v>18</v>
      </c>
      <c r="U5210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5210" s="21">
        <f>+Tabella2026[[#This Row],[DEF - n. card]]*(PLAFOND/N_TESSERE)</f>
        <v>9000</v>
      </c>
      <c r="W5210" s="18"/>
    </row>
    <row r="5211" spans="2:23" x14ac:dyDescent="0.25">
      <c r="B5211" s="1" t="s">
        <v>10694</v>
      </c>
      <c r="C5211" s="2">
        <v>22128</v>
      </c>
      <c r="D5211" s="1" t="s">
        <v>10695</v>
      </c>
      <c r="E5211" s="1" t="s">
        <v>99</v>
      </c>
      <c r="F5211" s="1" t="s">
        <v>98</v>
      </c>
      <c r="G5211" s="1" t="s">
        <v>4778</v>
      </c>
      <c r="H5211" s="1" t="s">
        <v>15835</v>
      </c>
      <c r="I5211" s="5">
        <v>1357</v>
      </c>
      <c r="J5211" s="5">
        <v>27145053</v>
      </c>
      <c r="K5211" s="3">
        <f>+Tabella2026[[#This Row],[POP_2024]]/SUM(Tabella2026[POP_2024])</f>
        <v>2.3022060596913681E-5</v>
      </c>
      <c r="L5211" s="3">
        <f>+Tabella2026[[#This Row],[INCIDENZA POPOLAZIONE]]*(PLAFOND/2)</f>
        <v>6777.6773731859403</v>
      </c>
      <c r="M5211" s="3">
        <f>+IFERROR(Tabella2026[[#This Row],[reddito_2024]]/Tabella2026[[#This Row],[POP_2024]],"")</f>
        <v>20003.72365512159</v>
      </c>
      <c r="N5211" s="3">
        <f>+IF(Tabella2026[[#This Row],[REDDITO COMPLESSIVO PROCAPITE]]&lt;media_aggr_reddito_pc,(media_aggr_reddito_pc-Tabella2026[[#This Row],[REDDITO COMPLESSIVO PROCAPITE]]),0)</f>
        <v>0</v>
      </c>
      <c r="O5211" s="3">
        <f>+Tabella2026[[#This Row],[DIFFERENZA REDDITO INFERIORE ALLA MEDIA DALLA MEDIA]]*Tabella2026[[#This Row],[POP_2024]]</f>
        <v>0</v>
      </c>
      <c r="P5211" s="3">
        <f>+Tabella2026[[#This Row],[POPOLAZIONE PER DIFFERENZA ]]/SUM(Tabella2026[[POPOLAZIONE PER DIFFERENZA ]])</f>
        <v>0</v>
      </c>
      <c r="Q5211" s="3">
        <f>+Tabella2026[[#This Row],[INCIDENZA POPOLAZIONE PER DIFFERENZA]]*(PLAFOND-SUM(Tabella2026[CONTRIBUTO SULLA BASE DELLA POPOLAZIONE]))</f>
        <v>0</v>
      </c>
      <c r="R5211" s="3">
        <f>+Tabella2026[[#This Row],[CONTRIBUTO SULLA BASE DELLA POPOLAZIONE]]+Tabella2026[[#This Row],[CONTRIBUTO SULLA BASE DEL REDDITO]]</f>
        <v>6777.6773731859403</v>
      </c>
      <c r="S5211" s="3">
        <f>+Tabella2026[[#This Row],[CONTRIBUTO TOTALE]]/(PLAFOND/N_TESSERE)</f>
        <v>13.555354746371881</v>
      </c>
      <c r="T5211" s="3">
        <f>+MAX(CEILING(Tabella2026[[#This Row],[preDEF1]],1),1)</f>
        <v>14</v>
      </c>
      <c r="U5211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11" s="21">
        <f>+Tabella2026[[#This Row],[DEF - n. card]]*(PLAFOND/N_TESSERE)</f>
        <v>7000</v>
      </c>
      <c r="W5211" s="18"/>
    </row>
    <row r="5212" spans="2:23" x14ac:dyDescent="0.25">
      <c r="B5212" s="1" t="s">
        <v>10332</v>
      </c>
      <c r="C5212" s="2">
        <v>94044</v>
      </c>
      <c r="D5212" s="1" t="s">
        <v>10333</v>
      </c>
      <c r="E5212" s="1" t="s">
        <v>345</v>
      </c>
      <c r="F5212" s="1" t="s">
        <v>1000</v>
      </c>
      <c r="G5212" s="1" t="s">
        <v>4778</v>
      </c>
      <c r="H5212" s="1" t="s">
        <v>15836</v>
      </c>
      <c r="I5212" s="5">
        <v>1357</v>
      </c>
      <c r="J5212" s="5">
        <v>17912439</v>
      </c>
      <c r="K5212" s="3">
        <f>+Tabella2026[[#This Row],[POP_2024]]/SUM(Tabella2026[POP_2024])</f>
        <v>2.3022060596913681E-5</v>
      </c>
      <c r="L5212" s="3">
        <f>+Tabella2026[[#This Row],[INCIDENZA POPOLAZIONE]]*(PLAFOND/2)</f>
        <v>6777.6773731859403</v>
      </c>
      <c r="M5212" s="3">
        <f>+IFERROR(Tabella2026[[#This Row],[reddito_2024]]/Tabella2026[[#This Row],[POP_2024]],"")</f>
        <v>13200.028739867354</v>
      </c>
      <c r="N5212" s="3">
        <f>+IF(Tabella2026[[#This Row],[REDDITO COMPLESSIVO PROCAPITE]]&lt;media_aggr_reddito_pc,(media_aggr_reddito_pc-Tabella2026[[#This Row],[REDDITO COMPLESSIVO PROCAPITE]]),0)</f>
        <v>4625.0373227413875</v>
      </c>
      <c r="O5212" s="3">
        <f>+Tabella2026[[#This Row],[DIFFERENZA REDDITO INFERIORE ALLA MEDIA DALLA MEDIA]]*Tabella2026[[#This Row],[POP_2024]]</f>
        <v>6276175.6469600629</v>
      </c>
      <c r="P5212" s="3">
        <f>+Tabella2026[[#This Row],[POPOLAZIONE PER DIFFERENZA ]]/SUM(Tabella2026[[POPOLAZIONE PER DIFFERENZA ]])</f>
        <v>5.5681107239337274E-5</v>
      </c>
      <c r="Q5212" s="3">
        <f>+Tabella2026[[#This Row],[INCIDENZA POPOLAZIONE PER DIFFERENZA]]*(PLAFOND-SUM(Tabella2026[CONTRIBUTO SULLA BASE DELLA POPOLAZIONE]))</f>
        <v>16392.47621043053</v>
      </c>
      <c r="R5212" s="3">
        <f>+Tabella2026[[#This Row],[CONTRIBUTO SULLA BASE DELLA POPOLAZIONE]]+Tabella2026[[#This Row],[CONTRIBUTO SULLA BASE DEL REDDITO]]</f>
        <v>23170.153583616469</v>
      </c>
      <c r="S5212" s="3">
        <f>+Tabella2026[[#This Row],[CONTRIBUTO TOTALE]]/(PLAFOND/N_TESSERE)</f>
        <v>46.340307167232936</v>
      </c>
      <c r="T5212" s="3">
        <f>+MAX(CEILING(Tabella2026[[#This Row],[preDEF1]],1),1)</f>
        <v>47</v>
      </c>
      <c r="U5212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5212" s="21">
        <f>+Tabella2026[[#This Row],[DEF - n. card]]*(PLAFOND/N_TESSERE)</f>
        <v>23500</v>
      </c>
      <c r="W5212" s="18"/>
    </row>
    <row r="5213" spans="2:23" x14ac:dyDescent="0.25">
      <c r="B5213" s="1" t="s">
        <v>10432</v>
      </c>
      <c r="C5213" s="2">
        <v>71013</v>
      </c>
      <c r="D5213" s="1" t="s">
        <v>10433</v>
      </c>
      <c r="E5213" s="1" t="s">
        <v>33</v>
      </c>
      <c r="F5213" s="1" t="s">
        <v>78</v>
      </c>
      <c r="G5213" s="1" t="s">
        <v>4778</v>
      </c>
      <c r="H5213" s="1" t="s">
        <v>15836</v>
      </c>
      <c r="I5213" s="5">
        <v>1355</v>
      </c>
      <c r="J5213" s="5">
        <v>14334169</v>
      </c>
      <c r="K5213" s="3">
        <f>+Tabella2026[[#This Row],[POP_2024]]/SUM(Tabella2026[POP_2024])</f>
        <v>2.2988129778053085E-5</v>
      </c>
      <c r="L5213" s="3">
        <f>+Tabella2026[[#This Row],[INCIDENZA POPOLAZIONE]]*(PLAFOND/2)</f>
        <v>6767.6881655614943</v>
      </c>
      <c r="M5213" s="3">
        <f>+IFERROR(Tabella2026[[#This Row],[reddito_2024]]/Tabella2026[[#This Row],[POP_2024]],"")</f>
        <v>10578.722509225092</v>
      </c>
      <c r="N5213" s="3">
        <f>+IF(Tabella2026[[#This Row],[REDDITO COMPLESSIVO PROCAPITE]]&lt;media_aggr_reddito_pc,(media_aggr_reddito_pc-Tabella2026[[#This Row],[REDDITO COMPLESSIVO PROCAPITE]]),0)</f>
        <v>7246.3435533836491</v>
      </c>
      <c r="O5213" s="3">
        <f>+Tabella2026[[#This Row],[DIFFERENZA REDDITO INFERIORE ALLA MEDIA DALLA MEDIA]]*Tabella2026[[#This Row],[POP_2024]]</f>
        <v>9818795.5148348454</v>
      </c>
      <c r="P5213" s="3">
        <f>+Tabella2026[[#This Row],[POPOLAZIONE PER DIFFERENZA ]]/SUM(Tabella2026[[POPOLAZIONE PER DIFFERENZA ]])</f>
        <v>8.7110596767229353E-5</v>
      </c>
      <c r="Q5213" s="3">
        <f>+Tabella2026[[#This Row],[INCIDENZA POPOLAZIONE PER DIFFERENZA]]*(PLAFOND-SUM(Tabella2026[CONTRIBUTO SULLA BASE DELLA POPOLAZIONE]))</f>
        <v>25645.294355324851</v>
      </c>
      <c r="R5213" s="3">
        <f>+Tabella2026[[#This Row],[CONTRIBUTO SULLA BASE DELLA POPOLAZIONE]]+Tabella2026[[#This Row],[CONTRIBUTO SULLA BASE DEL REDDITO]]</f>
        <v>32412.982520886348</v>
      </c>
      <c r="S5213" s="3">
        <f>+Tabella2026[[#This Row],[CONTRIBUTO TOTALE]]/(PLAFOND/N_TESSERE)</f>
        <v>64.82596504177269</v>
      </c>
      <c r="T5213" s="3">
        <f>+MAX(CEILING(Tabella2026[[#This Row],[preDEF1]],1),1)</f>
        <v>65</v>
      </c>
      <c r="U5213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5213" s="21">
        <f>+Tabella2026[[#This Row],[DEF - n. card]]*(PLAFOND/N_TESSERE)</f>
        <v>32500</v>
      </c>
      <c r="W5213" s="18"/>
    </row>
    <row r="5214" spans="2:23" x14ac:dyDescent="0.25">
      <c r="B5214" s="1" t="s">
        <v>10482</v>
      </c>
      <c r="C5214" s="2">
        <v>17200</v>
      </c>
      <c r="D5214" s="1" t="s">
        <v>10483</v>
      </c>
      <c r="E5214" s="1" t="s">
        <v>12</v>
      </c>
      <c r="F5214" s="1" t="s">
        <v>50</v>
      </c>
      <c r="G5214" s="1" t="s">
        <v>4778</v>
      </c>
      <c r="H5214" s="1" t="s">
        <v>15835</v>
      </c>
      <c r="I5214" s="5">
        <v>1355</v>
      </c>
      <c r="J5214" s="5">
        <v>22497248</v>
      </c>
      <c r="K5214" s="3">
        <f>+Tabella2026[[#This Row],[POP_2024]]/SUM(Tabella2026[POP_2024])</f>
        <v>2.2988129778053085E-5</v>
      </c>
      <c r="L5214" s="3">
        <f>+Tabella2026[[#This Row],[INCIDENZA POPOLAZIONE]]*(PLAFOND/2)</f>
        <v>6767.6881655614943</v>
      </c>
      <c r="M5214" s="3">
        <f>+IFERROR(Tabella2026[[#This Row],[reddito_2024]]/Tabella2026[[#This Row],[POP_2024]],"")</f>
        <v>16603.135055350554</v>
      </c>
      <c r="N5214" s="3">
        <f>+IF(Tabella2026[[#This Row],[REDDITO COMPLESSIVO PROCAPITE]]&lt;media_aggr_reddito_pc,(media_aggr_reddito_pc-Tabella2026[[#This Row],[REDDITO COMPLESSIVO PROCAPITE]]),0)</f>
        <v>1221.9310072581866</v>
      </c>
      <c r="O5214" s="3">
        <f>+Tabella2026[[#This Row],[DIFFERENZA REDDITO INFERIORE ALLA MEDIA DALLA MEDIA]]*Tabella2026[[#This Row],[POP_2024]]</f>
        <v>1655716.5148348429</v>
      </c>
      <c r="P5214" s="3">
        <f>+Tabella2026[[#This Row],[POPOLAZIONE PER DIFFERENZA ]]/SUM(Tabella2026[[POPOLAZIONE PER DIFFERENZA ]])</f>
        <v>1.4689220634721235E-5</v>
      </c>
      <c r="Q5214" s="3">
        <f>+Tabella2026[[#This Row],[INCIDENZA POPOLAZIONE PER DIFFERENZA]]*(PLAFOND-SUM(Tabella2026[CONTRIBUTO SULLA BASE DELLA POPOLAZIONE]))</f>
        <v>4324.4955379464727</v>
      </c>
      <c r="R5214" s="3">
        <f>+Tabella2026[[#This Row],[CONTRIBUTO SULLA BASE DELLA POPOLAZIONE]]+Tabella2026[[#This Row],[CONTRIBUTO SULLA BASE DEL REDDITO]]</f>
        <v>11092.183703507966</v>
      </c>
      <c r="S5214" s="3">
        <f>+Tabella2026[[#This Row],[CONTRIBUTO TOTALE]]/(PLAFOND/N_TESSERE)</f>
        <v>22.184367407015934</v>
      </c>
      <c r="T5214" s="3">
        <f>+MAX(CEILING(Tabella2026[[#This Row],[preDEF1]],1),1)</f>
        <v>23</v>
      </c>
      <c r="U5214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5214" s="21">
        <f>+Tabella2026[[#This Row],[DEF - n. card]]*(PLAFOND/N_TESSERE)</f>
        <v>11500</v>
      </c>
      <c r="W5214" s="18"/>
    </row>
    <row r="5215" spans="2:23" x14ac:dyDescent="0.25">
      <c r="B5215" s="1" t="s">
        <v>10506</v>
      </c>
      <c r="C5215" s="2">
        <v>23013</v>
      </c>
      <c r="D5215" s="1" t="s">
        <v>10507</v>
      </c>
      <c r="E5215" s="1" t="s">
        <v>38</v>
      </c>
      <c r="F5215" s="1" t="s">
        <v>37</v>
      </c>
      <c r="G5215" s="1" t="s">
        <v>4778</v>
      </c>
      <c r="H5215" s="1" t="s">
        <v>15835</v>
      </c>
      <c r="I5215" s="5">
        <v>1354</v>
      </c>
      <c r="J5215" s="5">
        <v>26563236</v>
      </c>
      <c r="K5215" s="3">
        <f>+Tabella2026[[#This Row],[POP_2024]]/SUM(Tabella2026[POP_2024])</f>
        <v>2.2971164368622788E-5</v>
      </c>
      <c r="L5215" s="3">
        <f>+Tabella2026[[#This Row],[INCIDENZA POPOLAZIONE]]*(PLAFOND/2)</f>
        <v>6762.6935617492727</v>
      </c>
      <c r="M5215" s="3">
        <f>+IFERROR(Tabella2026[[#This Row],[reddito_2024]]/Tabella2026[[#This Row],[POP_2024]],"")</f>
        <v>19618.342688330871</v>
      </c>
      <c r="N5215" s="3">
        <f>+IF(Tabella2026[[#This Row],[REDDITO COMPLESSIVO PROCAPITE]]&lt;media_aggr_reddito_pc,(media_aggr_reddito_pc-Tabella2026[[#This Row],[REDDITO COMPLESSIVO PROCAPITE]]),0)</f>
        <v>0</v>
      </c>
      <c r="O5215" s="3">
        <f>+Tabella2026[[#This Row],[DIFFERENZA REDDITO INFERIORE ALLA MEDIA DALLA MEDIA]]*Tabella2026[[#This Row],[POP_2024]]</f>
        <v>0</v>
      </c>
      <c r="P5215" s="3">
        <f>+Tabella2026[[#This Row],[POPOLAZIONE PER DIFFERENZA ]]/SUM(Tabella2026[[POPOLAZIONE PER DIFFERENZA ]])</f>
        <v>0</v>
      </c>
      <c r="Q5215" s="3">
        <f>+Tabella2026[[#This Row],[INCIDENZA POPOLAZIONE PER DIFFERENZA]]*(PLAFOND-SUM(Tabella2026[CONTRIBUTO SULLA BASE DELLA POPOLAZIONE]))</f>
        <v>0</v>
      </c>
      <c r="R5215" s="3">
        <f>+Tabella2026[[#This Row],[CONTRIBUTO SULLA BASE DELLA POPOLAZIONE]]+Tabella2026[[#This Row],[CONTRIBUTO SULLA BASE DEL REDDITO]]</f>
        <v>6762.6935617492727</v>
      </c>
      <c r="S5215" s="3">
        <f>+Tabella2026[[#This Row],[CONTRIBUTO TOTALE]]/(PLAFOND/N_TESSERE)</f>
        <v>13.525387123498545</v>
      </c>
      <c r="T5215" s="3">
        <f>+MAX(CEILING(Tabella2026[[#This Row],[preDEF1]],1),1)</f>
        <v>14</v>
      </c>
      <c r="U5215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15" s="21">
        <f>+Tabella2026[[#This Row],[DEF - n. card]]*(PLAFOND/N_TESSERE)</f>
        <v>7000</v>
      </c>
      <c r="W5215" s="18"/>
    </row>
    <row r="5216" spans="2:23" x14ac:dyDescent="0.25">
      <c r="B5216" s="1" t="s">
        <v>10638</v>
      </c>
      <c r="C5216" s="2">
        <v>16097</v>
      </c>
      <c r="D5216" s="1" t="s">
        <v>10639</v>
      </c>
      <c r="E5216" s="1" t="s">
        <v>12</v>
      </c>
      <c r="F5216" s="1" t="s">
        <v>93</v>
      </c>
      <c r="G5216" s="1" t="s">
        <v>4778</v>
      </c>
      <c r="H5216" s="1" t="s">
        <v>15835</v>
      </c>
      <c r="I5216" s="5">
        <v>1353</v>
      </c>
      <c r="J5216" s="5">
        <v>23844632</v>
      </c>
      <c r="K5216" s="3">
        <f>+Tabella2026[[#This Row],[POP_2024]]/SUM(Tabella2026[POP_2024])</f>
        <v>2.2954198959192489E-5</v>
      </c>
      <c r="L5216" s="3">
        <f>+Tabella2026[[#This Row],[INCIDENZA POPOLAZIONE]]*(PLAFOND/2)</f>
        <v>6757.6989579370493</v>
      </c>
      <c r="M5216" s="3">
        <f>+IFERROR(Tabella2026[[#This Row],[reddito_2024]]/Tabella2026[[#This Row],[POP_2024]],"")</f>
        <v>17623.526977087953</v>
      </c>
      <c r="N5216" s="3">
        <f>+IF(Tabella2026[[#This Row],[REDDITO COMPLESSIVO PROCAPITE]]&lt;media_aggr_reddito_pc,(media_aggr_reddito_pc-Tabella2026[[#This Row],[REDDITO COMPLESSIVO PROCAPITE]]),0)</f>
        <v>201.53908552078792</v>
      </c>
      <c r="O5216" s="3">
        <f>+Tabella2026[[#This Row],[DIFFERENZA REDDITO INFERIORE ALLA MEDIA DALLA MEDIA]]*Tabella2026[[#This Row],[POP_2024]]</f>
        <v>272682.38270962605</v>
      </c>
      <c r="P5216" s="3">
        <f>+Tabella2026[[#This Row],[POPOLAZIONE PER DIFFERENZA ]]/SUM(Tabella2026[[POPOLAZIONE PER DIFFERENZA ]])</f>
        <v>2.4191893038058743E-6</v>
      </c>
      <c r="Q5216" s="3">
        <f>+Tabella2026[[#This Row],[INCIDENZA POPOLAZIONE PER DIFFERENZA]]*(PLAFOND-SUM(Tabella2026[CONTRIBUTO SULLA BASE DELLA POPOLAZIONE]))</f>
        <v>712.20751664847444</v>
      </c>
      <c r="R5216" s="3">
        <f>+Tabella2026[[#This Row],[CONTRIBUTO SULLA BASE DELLA POPOLAZIONE]]+Tabella2026[[#This Row],[CONTRIBUTO SULLA BASE DEL REDDITO]]</f>
        <v>7469.9064745855239</v>
      </c>
      <c r="S5216" s="3">
        <f>+Tabella2026[[#This Row],[CONTRIBUTO TOTALE]]/(PLAFOND/N_TESSERE)</f>
        <v>14.939812949171047</v>
      </c>
      <c r="T5216" s="3">
        <f>+MAX(CEILING(Tabella2026[[#This Row],[preDEF1]],1),1)</f>
        <v>15</v>
      </c>
      <c r="U5216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216" s="21">
        <f>+Tabella2026[[#This Row],[DEF - n. card]]*(PLAFOND/N_TESSERE)</f>
        <v>7500</v>
      </c>
      <c r="W5216" s="18"/>
    </row>
    <row r="5217" spans="2:23" x14ac:dyDescent="0.25">
      <c r="B5217" s="1" t="s">
        <v>10472</v>
      </c>
      <c r="C5217" s="2">
        <v>6073</v>
      </c>
      <c r="D5217" s="1" t="s">
        <v>10473</v>
      </c>
      <c r="E5217" s="1" t="s">
        <v>18</v>
      </c>
      <c r="F5217" s="1" t="s">
        <v>138</v>
      </c>
      <c r="G5217" s="1" t="s">
        <v>4778</v>
      </c>
      <c r="H5217" s="1" t="s">
        <v>15835</v>
      </c>
      <c r="I5217" s="5">
        <v>1353</v>
      </c>
      <c r="J5217" s="5">
        <v>24085445</v>
      </c>
      <c r="K5217" s="3">
        <f>+Tabella2026[[#This Row],[POP_2024]]/SUM(Tabella2026[POP_2024])</f>
        <v>2.2954198959192489E-5</v>
      </c>
      <c r="L5217" s="3">
        <f>+Tabella2026[[#This Row],[INCIDENZA POPOLAZIONE]]*(PLAFOND/2)</f>
        <v>6757.6989579370493</v>
      </c>
      <c r="M5217" s="3">
        <f>+IFERROR(Tabella2026[[#This Row],[reddito_2024]]/Tabella2026[[#This Row],[POP_2024]],"")</f>
        <v>17801.511456023651</v>
      </c>
      <c r="N5217" s="3">
        <f>+IF(Tabella2026[[#This Row],[REDDITO COMPLESSIVO PROCAPITE]]&lt;media_aggr_reddito_pc,(media_aggr_reddito_pc-Tabella2026[[#This Row],[REDDITO COMPLESSIVO PROCAPITE]]),0)</f>
        <v>23.554606585090369</v>
      </c>
      <c r="O5217" s="3">
        <f>+Tabella2026[[#This Row],[DIFFERENZA REDDITO INFERIORE ALLA MEDIA DALLA MEDIA]]*Tabella2026[[#This Row],[POP_2024]]</f>
        <v>31869.382709627269</v>
      </c>
      <c r="P5217" s="3">
        <f>+Tabella2026[[#This Row],[POPOLAZIONE PER DIFFERENZA ]]/SUM(Tabella2026[[POPOLAZIONE PER DIFFERENZA ]])</f>
        <v>2.8273946048112075E-7</v>
      </c>
      <c r="Q5217" s="3">
        <f>+Tabella2026[[#This Row],[INCIDENZA POPOLAZIONE PER DIFFERENZA]]*(PLAFOND-SUM(Tabella2026[CONTRIBUTO SULLA BASE DELLA POPOLAZIONE]))</f>
        <v>83.23828511104692</v>
      </c>
      <c r="R5217" s="3">
        <f>+Tabella2026[[#This Row],[CONTRIBUTO SULLA BASE DELLA POPOLAZIONE]]+Tabella2026[[#This Row],[CONTRIBUTO SULLA BASE DEL REDDITO]]</f>
        <v>6840.9372430480962</v>
      </c>
      <c r="S5217" s="3">
        <f>+Tabella2026[[#This Row],[CONTRIBUTO TOTALE]]/(PLAFOND/N_TESSERE)</f>
        <v>13.681874486096193</v>
      </c>
      <c r="T5217" s="3">
        <f>+MAX(CEILING(Tabella2026[[#This Row],[preDEF1]],1),1)</f>
        <v>14</v>
      </c>
      <c r="U5217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17" s="21">
        <f>+Tabella2026[[#This Row],[DEF - n. card]]*(PLAFOND/N_TESSERE)</f>
        <v>7000</v>
      </c>
      <c r="W5217" s="18"/>
    </row>
    <row r="5218" spans="2:23" x14ac:dyDescent="0.25">
      <c r="B5218" s="1" t="s">
        <v>10518</v>
      </c>
      <c r="C5218" s="2">
        <v>3120</v>
      </c>
      <c r="D5218" s="1" t="s">
        <v>10519</v>
      </c>
      <c r="E5218" s="1" t="s">
        <v>18</v>
      </c>
      <c r="F5218" s="1" t="s">
        <v>114</v>
      </c>
      <c r="G5218" s="1" t="s">
        <v>4778</v>
      </c>
      <c r="H5218" s="1" t="s">
        <v>15835</v>
      </c>
      <c r="I5218" s="5">
        <v>1353</v>
      </c>
      <c r="J5218" s="5">
        <v>27526084</v>
      </c>
      <c r="K5218" s="3">
        <f>+Tabella2026[[#This Row],[POP_2024]]/SUM(Tabella2026[POP_2024])</f>
        <v>2.2954198959192489E-5</v>
      </c>
      <c r="L5218" s="3">
        <f>+Tabella2026[[#This Row],[INCIDENZA POPOLAZIONE]]*(PLAFOND/2)</f>
        <v>6757.6989579370493</v>
      </c>
      <c r="M5218" s="3">
        <f>+IFERROR(Tabella2026[[#This Row],[reddito_2024]]/Tabella2026[[#This Row],[POP_2024]],"")</f>
        <v>20344.481892091648</v>
      </c>
      <c r="N5218" s="3">
        <f>+IF(Tabella2026[[#This Row],[REDDITO COMPLESSIVO PROCAPITE]]&lt;media_aggr_reddito_pc,(media_aggr_reddito_pc-Tabella2026[[#This Row],[REDDITO COMPLESSIVO PROCAPITE]]),0)</f>
        <v>0</v>
      </c>
      <c r="O5218" s="3">
        <f>+Tabella2026[[#This Row],[DIFFERENZA REDDITO INFERIORE ALLA MEDIA DALLA MEDIA]]*Tabella2026[[#This Row],[POP_2024]]</f>
        <v>0</v>
      </c>
      <c r="P5218" s="3">
        <f>+Tabella2026[[#This Row],[POPOLAZIONE PER DIFFERENZA ]]/SUM(Tabella2026[[POPOLAZIONE PER DIFFERENZA ]])</f>
        <v>0</v>
      </c>
      <c r="Q5218" s="3">
        <f>+Tabella2026[[#This Row],[INCIDENZA POPOLAZIONE PER DIFFERENZA]]*(PLAFOND-SUM(Tabella2026[CONTRIBUTO SULLA BASE DELLA POPOLAZIONE]))</f>
        <v>0</v>
      </c>
      <c r="R5218" s="3">
        <f>+Tabella2026[[#This Row],[CONTRIBUTO SULLA BASE DELLA POPOLAZIONE]]+Tabella2026[[#This Row],[CONTRIBUTO SULLA BASE DEL REDDITO]]</f>
        <v>6757.6989579370493</v>
      </c>
      <c r="S5218" s="3">
        <f>+Tabella2026[[#This Row],[CONTRIBUTO TOTALE]]/(PLAFOND/N_TESSERE)</f>
        <v>13.515397915874098</v>
      </c>
      <c r="T5218" s="3">
        <f>+MAX(CEILING(Tabella2026[[#This Row],[preDEF1]],1),1)</f>
        <v>14</v>
      </c>
      <c r="U5218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18" s="21">
        <f>+Tabella2026[[#This Row],[DEF - n. card]]*(PLAFOND/N_TESSERE)</f>
        <v>7000</v>
      </c>
      <c r="W5218" s="18"/>
    </row>
    <row r="5219" spans="2:23" x14ac:dyDescent="0.25">
      <c r="B5219" s="1" t="s">
        <v>10180</v>
      </c>
      <c r="C5219" s="2">
        <v>61064</v>
      </c>
      <c r="D5219" s="1" t="s">
        <v>10181</v>
      </c>
      <c r="E5219" s="1" t="s">
        <v>15</v>
      </c>
      <c r="F5219" s="1" t="s">
        <v>184</v>
      </c>
      <c r="G5219" s="1" t="s">
        <v>4778</v>
      </c>
      <c r="H5219" s="1" t="s">
        <v>15836</v>
      </c>
      <c r="I5219" s="5">
        <v>1353</v>
      </c>
      <c r="J5219" s="5">
        <v>16680229</v>
      </c>
      <c r="K5219" s="3">
        <f>+Tabella2026[[#This Row],[POP_2024]]/SUM(Tabella2026[POP_2024])</f>
        <v>2.2954198959192489E-5</v>
      </c>
      <c r="L5219" s="3">
        <f>+Tabella2026[[#This Row],[INCIDENZA POPOLAZIONE]]*(PLAFOND/2)</f>
        <v>6757.6989579370493</v>
      </c>
      <c r="M5219" s="3">
        <f>+IFERROR(Tabella2026[[#This Row],[reddito_2024]]/Tabella2026[[#This Row],[POP_2024]],"")</f>
        <v>12328.328898743534</v>
      </c>
      <c r="N5219" s="3">
        <f>+IF(Tabella2026[[#This Row],[REDDITO COMPLESSIVO PROCAPITE]]&lt;media_aggr_reddito_pc,(media_aggr_reddito_pc-Tabella2026[[#This Row],[REDDITO COMPLESSIVO PROCAPITE]]),0)</f>
        <v>5496.7371638652075</v>
      </c>
      <c r="O5219" s="3">
        <f>+Tabella2026[[#This Row],[DIFFERENZA REDDITO INFERIORE ALLA MEDIA DALLA MEDIA]]*Tabella2026[[#This Row],[POP_2024]]</f>
        <v>7437085.3827096261</v>
      </c>
      <c r="P5219" s="3">
        <f>+Tabella2026[[#This Row],[POPOLAZIONE PER DIFFERENZA ]]/SUM(Tabella2026[[POPOLAZIONE PER DIFFERENZA ]])</f>
        <v>6.5980490674020405E-5</v>
      </c>
      <c r="Q5219" s="3">
        <f>+Tabella2026[[#This Row],[INCIDENZA POPOLAZIONE PER DIFFERENZA]]*(PLAFOND-SUM(Tabella2026[CONTRIBUTO SULLA BASE DELLA POPOLAZIONE]))</f>
        <v>19424.60696906368</v>
      </c>
      <c r="R5219" s="3">
        <f>+Tabella2026[[#This Row],[CONTRIBUTO SULLA BASE DELLA POPOLAZIONE]]+Tabella2026[[#This Row],[CONTRIBUTO SULLA BASE DEL REDDITO]]</f>
        <v>26182.305927000729</v>
      </c>
      <c r="S5219" s="3">
        <f>+Tabella2026[[#This Row],[CONTRIBUTO TOTALE]]/(PLAFOND/N_TESSERE)</f>
        <v>52.36461185400146</v>
      </c>
      <c r="T5219" s="3">
        <f>+MAX(CEILING(Tabella2026[[#This Row],[preDEF1]],1),1)</f>
        <v>53</v>
      </c>
      <c r="U5219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219" s="21">
        <f>+Tabella2026[[#This Row],[DEF - n. card]]*(PLAFOND/N_TESSERE)</f>
        <v>26500</v>
      </c>
      <c r="W5219" s="18"/>
    </row>
    <row r="5220" spans="2:23" x14ac:dyDescent="0.25">
      <c r="B5220" s="1" t="s">
        <v>10392</v>
      </c>
      <c r="C5220" s="2">
        <v>6144</v>
      </c>
      <c r="D5220" s="1" t="s">
        <v>10393</v>
      </c>
      <c r="E5220" s="1" t="s">
        <v>18</v>
      </c>
      <c r="F5220" s="1" t="s">
        <v>138</v>
      </c>
      <c r="G5220" s="1" t="s">
        <v>4778</v>
      </c>
      <c r="H5220" s="1" t="s">
        <v>15835</v>
      </c>
      <c r="I5220" s="5">
        <v>1353</v>
      </c>
      <c r="J5220" s="5">
        <v>24709199</v>
      </c>
      <c r="K5220" s="3">
        <f>+Tabella2026[[#This Row],[POP_2024]]/SUM(Tabella2026[POP_2024])</f>
        <v>2.2954198959192489E-5</v>
      </c>
      <c r="L5220" s="3">
        <f>+Tabella2026[[#This Row],[INCIDENZA POPOLAZIONE]]*(PLAFOND/2)</f>
        <v>6757.6989579370493</v>
      </c>
      <c r="M5220" s="3">
        <f>+IFERROR(Tabella2026[[#This Row],[reddito_2024]]/Tabella2026[[#This Row],[POP_2024]],"")</f>
        <v>18262.526977087953</v>
      </c>
      <c r="N5220" s="3">
        <f>+IF(Tabella2026[[#This Row],[REDDITO COMPLESSIVO PROCAPITE]]&lt;media_aggr_reddito_pc,(media_aggr_reddito_pc-Tabella2026[[#This Row],[REDDITO COMPLESSIVO PROCAPITE]]),0)</f>
        <v>0</v>
      </c>
      <c r="O5220" s="3">
        <f>+Tabella2026[[#This Row],[DIFFERENZA REDDITO INFERIORE ALLA MEDIA DALLA MEDIA]]*Tabella2026[[#This Row],[POP_2024]]</f>
        <v>0</v>
      </c>
      <c r="P5220" s="3">
        <f>+Tabella2026[[#This Row],[POPOLAZIONE PER DIFFERENZA ]]/SUM(Tabella2026[[POPOLAZIONE PER DIFFERENZA ]])</f>
        <v>0</v>
      </c>
      <c r="Q5220" s="3">
        <f>+Tabella2026[[#This Row],[INCIDENZA POPOLAZIONE PER DIFFERENZA]]*(PLAFOND-SUM(Tabella2026[CONTRIBUTO SULLA BASE DELLA POPOLAZIONE]))</f>
        <v>0</v>
      </c>
      <c r="R5220" s="3">
        <f>+Tabella2026[[#This Row],[CONTRIBUTO SULLA BASE DELLA POPOLAZIONE]]+Tabella2026[[#This Row],[CONTRIBUTO SULLA BASE DEL REDDITO]]</f>
        <v>6757.6989579370493</v>
      </c>
      <c r="S5220" s="3">
        <f>+Tabella2026[[#This Row],[CONTRIBUTO TOTALE]]/(PLAFOND/N_TESSERE)</f>
        <v>13.515397915874098</v>
      </c>
      <c r="T5220" s="3">
        <f>+MAX(CEILING(Tabella2026[[#This Row],[preDEF1]],1),1)</f>
        <v>14</v>
      </c>
      <c r="U5220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20" s="21">
        <f>+Tabella2026[[#This Row],[DEF - n. card]]*(PLAFOND/N_TESSERE)</f>
        <v>7000</v>
      </c>
      <c r="W5220" s="18"/>
    </row>
    <row r="5221" spans="2:23" x14ac:dyDescent="0.25">
      <c r="B5221" s="1" t="s">
        <v>10412</v>
      </c>
      <c r="C5221" s="2">
        <v>58010</v>
      </c>
      <c r="D5221" s="1" t="s">
        <v>10413</v>
      </c>
      <c r="E5221" s="1" t="s">
        <v>8</v>
      </c>
      <c r="F5221" s="1" t="s">
        <v>7</v>
      </c>
      <c r="G5221" s="1" t="s">
        <v>4778</v>
      </c>
      <c r="H5221" s="1" t="s">
        <v>15834</v>
      </c>
      <c r="I5221" s="5">
        <v>1352</v>
      </c>
      <c r="J5221" s="5">
        <v>21163998</v>
      </c>
      <c r="K5221" s="3">
        <f>+Tabella2026[[#This Row],[POP_2024]]/SUM(Tabella2026[POP_2024])</f>
        <v>2.2937233549762192E-5</v>
      </c>
      <c r="L5221" s="3">
        <f>+Tabella2026[[#This Row],[INCIDENZA POPOLAZIONE]]*(PLAFOND/2)</f>
        <v>6752.7043541248268</v>
      </c>
      <c r="M5221" s="3">
        <f>+IFERROR(Tabella2026[[#This Row],[reddito_2024]]/Tabella2026[[#This Row],[POP_2024]],"")</f>
        <v>15653.844674556212</v>
      </c>
      <c r="N5221" s="3">
        <f>+IF(Tabella2026[[#This Row],[REDDITO COMPLESSIVO PROCAPITE]]&lt;media_aggr_reddito_pc,(media_aggr_reddito_pc-Tabella2026[[#This Row],[REDDITO COMPLESSIVO PROCAPITE]]),0)</f>
        <v>2171.2213880525287</v>
      </c>
      <c r="O5221" s="3">
        <f>+Tabella2026[[#This Row],[DIFFERENZA REDDITO INFERIORE ALLA MEDIA DALLA MEDIA]]*Tabella2026[[#This Row],[POP_2024]]</f>
        <v>2935491.3166470188</v>
      </c>
      <c r="P5221" s="3">
        <f>+Tabella2026[[#This Row],[POPOLAZIONE PER DIFFERENZA ]]/SUM(Tabella2026[[POPOLAZIONE PER DIFFERENZA ]])</f>
        <v>2.6043153665008653E-5</v>
      </c>
      <c r="Q5221" s="3">
        <f>+Tabella2026[[#This Row],[INCIDENZA POPOLAZIONE PER DIFFERENZA]]*(PLAFOND-SUM(Tabella2026[CONTRIBUTO SULLA BASE DELLA POPOLAZIONE]))</f>
        <v>7667.0849066133296</v>
      </c>
      <c r="R5221" s="3">
        <f>+Tabella2026[[#This Row],[CONTRIBUTO SULLA BASE DELLA POPOLAZIONE]]+Tabella2026[[#This Row],[CONTRIBUTO SULLA BASE DEL REDDITO]]</f>
        <v>14419.789260738156</v>
      </c>
      <c r="S5221" s="3">
        <f>+Tabella2026[[#This Row],[CONTRIBUTO TOTALE]]/(PLAFOND/N_TESSERE)</f>
        <v>28.839578521476312</v>
      </c>
      <c r="T5221" s="3">
        <f>+MAX(CEILING(Tabella2026[[#This Row],[preDEF1]],1),1)</f>
        <v>29</v>
      </c>
      <c r="U5221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5221" s="21">
        <f>+Tabella2026[[#This Row],[DEF - n. card]]*(PLAFOND/N_TESSERE)</f>
        <v>14500</v>
      </c>
      <c r="W5221" s="18"/>
    </row>
    <row r="5222" spans="2:23" x14ac:dyDescent="0.25">
      <c r="B5222" s="1" t="s">
        <v>10672</v>
      </c>
      <c r="C5222" s="2">
        <v>3018</v>
      </c>
      <c r="D5222" s="1" t="s">
        <v>10673</v>
      </c>
      <c r="E5222" s="1" t="s">
        <v>18</v>
      </c>
      <c r="F5222" s="1" t="s">
        <v>114</v>
      </c>
      <c r="G5222" s="1" t="s">
        <v>4778</v>
      </c>
      <c r="H5222" s="1" t="s">
        <v>15835</v>
      </c>
      <c r="I5222" s="5">
        <v>1352</v>
      </c>
      <c r="J5222" s="5">
        <v>25674417</v>
      </c>
      <c r="K5222" s="3">
        <f>+Tabella2026[[#This Row],[POP_2024]]/SUM(Tabella2026[POP_2024])</f>
        <v>2.2937233549762192E-5</v>
      </c>
      <c r="L5222" s="3">
        <f>+Tabella2026[[#This Row],[INCIDENZA POPOLAZIONE]]*(PLAFOND/2)</f>
        <v>6752.7043541248268</v>
      </c>
      <c r="M5222" s="3">
        <f>+IFERROR(Tabella2026[[#This Row],[reddito_2024]]/Tabella2026[[#This Row],[POP_2024]],"")</f>
        <v>18989.953402366864</v>
      </c>
      <c r="N5222" s="3">
        <f>+IF(Tabella2026[[#This Row],[REDDITO COMPLESSIVO PROCAPITE]]&lt;media_aggr_reddito_pc,(media_aggr_reddito_pc-Tabella2026[[#This Row],[REDDITO COMPLESSIVO PROCAPITE]]),0)</f>
        <v>0</v>
      </c>
      <c r="O5222" s="3">
        <f>+Tabella2026[[#This Row],[DIFFERENZA REDDITO INFERIORE ALLA MEDIA DALLA MEDIA]]*Tabella2026[[#This Row],[POP_2024]]</f>
        <v>0</v>
      </c>
      <c r="P5222" s="3">
        <f>+Tabella2026[[#This Row],[POPOLAZIONE PER DIFFERENZA ]]/SUM(Tabella2026[[POPOLAZIONE PER DIFFERENZA ]])</f>
        <v>0</v>
      </c>
      <c r="Q5222" s="3">
        <f>+Tabella2026[[#This Row],[INCIDENZA POPOLAZIONE PER DIFFERENZA]]*(PLAFOND-SUM(Tabella2026[CONTRIBUTO SULLA BASE DELLA POPOLAZIONE]))</f>
        <v>0</v>
      </c>
      <c r="R5222" s="3">
        <f>+Tabella2026[[#This Row],[CONTRIBUTO SULLA BASE DELLA POPOLAZIONE]]+Tabella2026[[#This Row],[CONTRIBUTO SULLA BASE DEL REDDITO]]</f>
        <v>6752.7043541248268</v>
      </c>
      <c r="S5222" s="3">
        <f>+Tabella2026[[#This Row],[CONTRIBUTO TOTALE]]/(PLAFOND/N_TESSERE)</f>
        <v>13.505408708249654</v>
      </c>
      <c r="T5222" s="3">
        <f>+MAX(CEILING(Tabella2026[[#This Row],[preDEF1]],1),1)</f>
        <v>14</v>
      </c>
      <c r="U5222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22" s="21">
        <f>+Tabella2026[[#This Row],[DEF - n. card]]*(PLAFOND/N_TESSERE)</f>
        <v>7000</v>
      </c>
      <c r="W5222" s="18"/>
    </row>
    <row r="5223" spans="2:23" x14ac:dyDescent="0.25">
      <c r="B5223" s="1" t="s">
        <v>10632</v>
      </c>
      <c r="C5223" s="2">
        <v>22089</v>
      </c>
      <c r="D5223" s="1" t="s">
        <v>10633</v>
      </c>
      <c r="E5223" s="1" t="s">
        <v>99</v>
      </c>
      <c r="F5223" s="1" t="s">
        <v>98</v>
      </c>
      <c r="G5223" s="1" t="s">
        <v>4778</v>
      </c>
      <c r="H5223" s="1" t="s">
        <v>15835</v>
      </c>
      <c r="I5223" s="5">
        <v>1352</v>
      </c>
      <c r="J5223" s="5">
        <v>27007619</v>
      </c>
      <c r="K5223" s="3">
        <f>+Tabella2026[[#This Row],[POP_2024]]/SUM(Tabella2026[POP_2024])</f>
        <v>2.2937233549762192E-5</v>
      </c>
      <c r="L5223" s="3">
        <f>+Tabella2026[[#This Row],[INCIDENZA POPOLAZIONE]]*(PLAFOND/2)</f>
        <v>6752.7043541248268</v>
      </c>
      <c r="M5223" s="3">
        <f>+IFERROR(Tabella2026[[#This Row],[reddito_2024]]/Tabella2026[[#This Row],[POP_2024]],"")</f>
        <v>19976.049556213016</v>
      </c>
      <c r="N5223" s="3">
        <f>+IF(Tabella2026[[#This Row],[REDDITO COMPLESSIVO PROCAPITE]]&lt;media_aggr_reddito_pc,(media_aggr_reddito_pc-Tabella2026[[#This Row],[REDDITO COMPLESSIVO PROCAPITE]]),0)</f>
        <v>0</v>
      </c>
      <c r="O5223" s="3">
        <f>+Tabella2026[[#This Row],[DIFFERENZA REDDITO INFERIORE ALLA MEDIA DALLA MEDIA]]*Tabella2026[[#This Row],[POP_2024]]</f>
        <v>0</v>
      </c>
      <c r="P5223" s="3">
        <f>+Tabella2026[[#This Row],[POPOLAZIONE PER DIFFERENZA ]]/SUM(Tabella2026[[POPOLAZIONE PER DIFFERENZA ]])</f>
        <v>0</v>
      </c>
      <c r="Q5223" s="3">
        <f>+Tabella2026[[#This Row],[INCIDENZA POPOLAZIONE PER DIFFERENZA]]*(PLAFOND-SUM(Tabella2026[CONTRIBUTO SULLA BASE DELLA POPOLAZIONE]))</f>
        <v>0</v>
      </c>
      <c r="R5223" s="3">
        <f>+Tabella2026[[#This Row],[CONTRIBUTO SULLA BASE DELLA POPOLAZIONE]]+Tabella2026[[#This Row],[CONTRIBUTO SULLA BASE DEL REDDITO]]</f>
        <v>6752.7043541248268</v>
      </c>
      <c r="S5223" s="3">
        <f>+Tabella2026[[#This Row],[CONTRIBUTO TOTALE]]/(PLAFOND/N_TESSERE)</f>
        <v>13.505408708249654</v>
      </c>
      <c r="T5223" s="3">
        <f>+MAX(CEILING(Tabella2026[[#This Row],[preDEF1]],1),1)</f>
        <v>14</v>
      </c>
      <c r="U5223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23" s="21">
        <f>+Tabella2026[[#This Row],[DEF - n. card]]*(PLAFOND/N_TESSERE)</f>
        <v>7000</v>
      </c>
      <c r="W5223" s="18"/>
    </row>
    <row r="5224" spans="2:23" x14ac:dyDescent="0.25">
      <c r="B5224" s="1" t="s">
        <v>10572</v>
      </c>
      <c r="C5224" s="2">
        <v>82042</v>
      </c>
      <c r="D5224" s="1" t="s">
        <v>10573</v>
      </c>
      <c r="E5224" s="1" t="s">
        <v>21</v>
      </c>
      <c r="F5224" s="1" t="s">
        <v>20</v>
      </c>
      <c r="G5224" s="1" t="s">
        <v>4778</v>
      </c>
      <c r="H5224" s="1" t="s">
        <v>15836</v>
      </c>
      <c r="I5224" s="5">
        <v>1352</v>
      </c>
      <c r="J5224" s="5">
        <v>15236626</v>
      </c>
      <c r="K5224" s="3">
        <f>+Tabella2026[[#This Row],[POP_2024]]/SUM(Tabella2026[POP_2024])</f>
        <v>2.2937233549762192E-5</v>
      </c>
      <c r="L5224" s="3">
        <f>+Tabella2026[[#This Row],[INCIDENZA POPOLAZIONE]]*(PLAFOND/2)</f>
        <v>6752.7043541248268</v>
      </c>
      <c r="M5224" s="3">
        <f>+IFERROR(Tabella2026[[#This Row],[reddito_2024]]/Tabella2026[[#This Row],[POP_2024]],"")</f>
        <v>11269.693786982249</v>
      </c>
      <c r="N5224" s="3">
        <f>+IF(Tabella2026[[#This Row],[REDDITO COMPLESSIVO PROCAPITE]]&lt;media_aggr_reddito_pc,(media_aggr_reddito_pc-Tabella2026[[#This Row],[REDDITO COMPLESSIVO PROCAPITE]]),0)</f>
        <v>6555.3722756264924</v>
      </c>
      <c r="O5224" s="3">
        <f>+Tabella2026[[#This Row],[DIFFERENZA REDDITO INFERIORE ALLA MEDIA DALLA MEDIA]]*Tabella2026[[#This Row],[POP_2024]]</f>
        <v>8862863.3166470174</v>
      </c>
      <c r="P5224" s="3">
        <f>+Tabella2026[[#This Row],[POPOLAZIONE PER DIFFERENZA ]]/SUM(Tabella2026[[POPOLAZIONE PER DIFFERENZA ]])</f>
        <v>7.8629737365754009E-5</v>
      </c>
      <c r="Q5224" s="3">
        <f>+Tabella2026[[#This Row],[INCIDENZA POPOLAZIONE PER DIFFERENZA]]*(PLAFOND-SUM(Tabella2026[CONTRIBUTO SULLA BASE DELLA POPOLAZIONE]))</f>
        <v>23148.535708175048</v>
      </c>
      <c r="R5224" s="3">
        <f>+Tabella2026[[#This Row],[CONTRIBUTO SULLA BASE DELLA POPOLAZIONE]]+Tabella2026[[#This Row],[CONTRIBUTO SULLA BASE DEL REDDITO]]</f>
        <v>29901.240062299876</v>
      </c>
      <c r="S5224" s="3">
        <f>+Tabella2026[[#This Row],[CONTRIBUTO TOTALE]]/(PLAFOND/N_TESSERE)</f>
        <v>59.802480124599754</v>
      </c>
      <c r="T5224" s="3">
        <f>+MAX(CEILING(Tabella2026[[#This Row],[preDEF1]],1),1)</f>
        <v>60</v>
      </c>
      <c r="U5224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5224" s="21">
        <f>+Tabella2026[[#This Row],[DEF - n. card]]*(PLAFOND/N_TESSERE)</f>
        <v>30000</v>
      </c>
      <c r="W5224" s="18"/>
    </row>
    <row r="5225" spans="2:23" x14ac:dyDescent="0.25">
      <c r="B5225" s="1" t="s">
        <v>10312</v>
      </c>
      <c r="C5225" s="2">
        <v>83056</v>
      </c>
      <c r="D5225" s="1" t="s">
        <v>10313</v>
      </c>
      <c r="E5225" s="1" t="s">
        <v>21</v>
      </c>
      <c r="F5225" s="1" t="s">
        <v>42</v>
      </c>
      <c r="G5225" s="1" t="s">
        <v>4778</v>
      </c>
      <c r="H5225" s="1" t="s">
        <v>15836</v>
      </c>
      <c r="I5225" s="5">
        <v>1352</v>
      </c>
      <c r="J5225" s="5">
        <v>17377398</v>
      </c>
      <c r="K5225" s="3">
        <f>+Tabella2026[[#This Row],[POP_2024]]/SUM(Tabella2026[POP_2024])</f>
        <v>2.2937233549762192E-5</v>
      </c>
      <c r="L5225" s="3">
        <f>+Tabella2026[[#This Row],[INCIDENZA POPOLAZIONE]]*(PLAFOND/2)</f>
        <v>6752.7043541248268</v>
      </c>
      <c r="M5225" s="3">
        <f>+IFERROR(Tabella2026[[#This Row],[reddito_2024]]/Tabella2026[[#This Row],[POP_2024]],"")</f>
        <v>12853.105029585799</v>
      </c>
      <c r="N5225" s="3">
        <f>+IF(Tabella2026[[#This Row],[REDDITO COMPLESSIVO PROCAPITE]]&lt;media_aggr_reddito_pc,(media_aggr_reddito_pc-Tabella2026[[#This Row],[REDDITO COMPLESSIVO PROCAPITE]]),0)</f>
        <v>4971.9610330229425</v>
      </c>
      <c r="O5225" s="3">
        <f>+Tabella2026[[#This Row],[DIFFERENZA REDDITO INFERIORE ALLA MEDIA DALLA MEDIA]]*Tabella2026[[#This Row],[POP_2024]]</f>
        <v>6722091.3166470183</v>
      </c>
      <c r="P5225" s="3">
        <f>+Tabella2026[[#This Row],[POPOLAZIONE PER DIFFERENZA ]]/SUM(Tabella2026[[POPOLAZIONE PER DIFFERENZA ]])</f>
        <v>5.9637191265692803E-5</v>
      </c>
      <c r="Q5225" s="3">
        <f>+Tabella2026[[#This Row],[INCIDENZA POPOLAZIONE PER DIFFERENZA]]*(PLAFOND-SUM(Tabella2026[CONTRIBUTO SULLA BASE DELLA POPOLAZIONE]))</f>
        <v>17557.144380726582</v>
      </c>
      <c r="R5225" s="3">
        <f>+Tabella2026[[#This Row],[CONTRIBUTO SULLA BASE DELLA POPOLAZIONE]]+Tabella2026[[#This Row],[CONTRIBUTO SULLA BASE DEL REDDITO]]</f>
        <v>24309.84873485141</v>
      </c>
      <c r="S5225" s="3">
        <f>+Tabella2026[[#This Row],[CONTRIBUTO TOTALE]]/(PLAFOND/N_TESSERE)</f>
        <v>48.619697469702821</v>
      </c>
      <c r="T5225" s="3">
        <f>+MAX(CEILING(Tabella2026[[#This Row],[preDEF1]],1),1)</f>
        <v>49</v>
      </c>
      <c r="U5225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5225" s="21">
        <f>+Tabella2026[[#This Row],[DEF - n. card]]*(PLAFOND/N_TESSERE)</f>
        <v>24500</v>
      </c>
      <c r="W5225" s="18"/>
    </row>
    <row r="5226" spans="2:23" x14ac:dyDescent="0.25">
      <c r="B5226" s="1" t="s">
        <v>10430</v>
      </c>
      <c r="C5226" s="2">
        <v>56026</v>
      </c>
      <c r="D5226" s="1" t="s">
        <v>10431</v>
      </c>
      <c r="E5226" s="1" t="s">
        <v>8</v>
      </c>
      <c r="F5226" s="1" t="s">
        <v>210</v>
      </c>
      <c r="G5226" s="1" t="s">
        <v>4778</v>
      </c>
      <c r="H5226" s="1" t="s">
        <v>15834</v>
      </c>
      <c r="I5226" s="5">
        <v>1350</v>
      </c>
      <c r="J5226" s="5">
        <v>18972627</v>
      </c>
      <c r="K5226" s="3">
        <f>+Tabella2026[[#This Row],[POP_2024]]/SUM(Tabella2026[POP_2024])</f>
        <v>2.2903302730901596E-5</v>
      </c>
      <c r="L5226" s="3">
        <f>+Tabella2026[[#This Row],[INCIDENZA POPOLAZIONE]]*(PLAFOND/2)</f>
        <v>6742.7151465003817</v>
      </c>
      <c r="M5226" s="3">
        <f>+IFERROR(Tabella2026[[#This Row],[reddito_2024]]/Tabella2026[[#This Row],[POP_2024]],"")</f>
        <v>14053.797777777778</v>
      </c>
      <c r="N5226" s="3">
        <f>+IF(Tabella2026[[#This Row],[REDDITO COMPLESSIVO PROCAPITE]]&lt;media_aggr_reddito_pc,(media_aggr_reddito_pc-Tabella2026[[#This Row],[REDDITO COMPLESSIVO PROCAPITE]]),0)</f>
        <v>3771.2682848309632</v>
      </c>
      <c r="O5226" s="3">
        <f>+Tabella2026[[#This Row],[DIFFERENZA REDDITO INFERIORE ALLA MEDIA DALLA MEDIA]]*Tabella2026[[#This Row],[POP_2024]]</f>
        <v>5091212.1845217999</v>
      </c>
      <c r="P5226" s="3">
        <f>+Tabella2026[[#This Row],[POPOLAZIONE PER DIFFERENZA ]]/SUM(Tabella2026[[POPOLAZIONE PER DIFFERENZA ]])</f>
        <v>4.5168323445805375E-5</v>
      </c>
      <c r="Q5226" s="3">
        <f>+Tabella2026[[#This Row],[INCIDENZA POPOLAZIONE PER DIFFERENZA]]*(PLAFOND-SUM(Tabella2026[CONTRIBUTO SULLA BASE DELLA POPOLAZIONE]))</f>
        <v>13297.520546202571</v>
      </c>
      <c r="R5226" s="3">
        <f>+Tabella2026[[#This Row],[CONTRIBUTO SULLA BASE DELLA POPOLAZIONE]]+Tabella2026[[#This Row],[CONTRIBUTO SULLA BASE DEL REDDITO]]</f>
        <v>20040.235692702954</v>
      </c>
      <c r="S5226" s="3">
        <f>+Tabella2026[[#This Row],[CONTRIBUTO TOTALE]]/(PLAFOND/N_TESSERE)</f>
        <v>40.080471385405907</v>
      </c>
      <c r="T5226" s="3">
        <f>+MAX(CEILING(Tabella2026[[#This Row],[preDEF1]],1),1)</f>
        <v>41</v>
      </c>
      <c r="U5226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5226" s="21">
        <f>+Tabella2026[[#This Row],[DEF - n. card]]*(PLAFOND/N_TESSERE)</f>
        <v>20500</v>
      </c>
      <c r="W5226" s="18"/>
    </row>
    <row r="5227" spans="2:23" x14ac:dyDescent="0.25">
      <c r="B5227" s="1" t="s">
        <v>10352</v>
      </c>
      <c r="C5227" s="2">
        <v>64088</v>
      </c>
      <c r="D5227" s="1" t="s">
        <v>10353</v>
      </c>
      <c r="E5227" s="1" t="s">
        <v>15</v>
      </c>
      <c r="F5227" s="1" t="s">
        <v>290</v>
      </c>
      <c r="G5227" s="1" t="s">
        <v>4778</v>
      </c>
      <c r="H5227" s="1" t="s">
        <v>15836</v>
      </c>
      <c r="I5227" s="5">
        <v>1349</v>
      </c>
      <c r="J5227" s="5">
        <v>14485531</v>
      </c>
      <c r="K5227" s="3">
        <f>+Tabella2026[[#This Row],[POP_2024]]/SUM(Tabella2026[POP_2024])</f>
        <v>2.28863373214713E-5</v>
      </c>
      <c r="L5227" s="3">
        <f>+Tabella2026[[#This Row],[INCIDENZA POPOLAZIONE]]*(PLAFOND/2)</f>
        <v>6737.7205426881592</v>
      </c>
      <c r="M5227" s="3">
        <f>+IFERROR(Tabella2026[[#This Row],[reddito_2024]]/Tabella2026[[#This Row],[POP_2024]],"")</f>
        <v>10737.977020014825</v>
      </c>
      <c r="N5227" s="3">
        <f>+IF(Tabella2026[[#This Row],[REDDITO COMPLESSIVO PROCAPITE]]&lt;media_aggr_reddito_pc,(media_aggr_reddito_pc-Tabella2026[[#This Row],[REDDITO COMPLESSIVO PROCAPITE]]),0)</f>
        <v>7087.089042593916</v>
      </c>
      <c r="O5227" s="3">
        <f>+Tabella2026[[#This Row],[DIFFERENZA REDDITO INFERIORE ALLA MEDIA DALLA MEDIA]]*Tabella2026[[#This Row],[POP_2024]]</f>
        <v>9560483.118459193</v>
      </c>
      <c r="P5227" s="3">
        <f>+Tabella2026[[#This Row],[POPOLAZIONE PER DIFFERENZA ]]/SUM(Tabella2026[[POPOLAZIONE PER DIFFERENZA ]])</f>
        <v>8.4818895410717848E-5</v>
      </c>
      <c r="Q5227" s="3">
        <f>+Tabella2026[[#This Row],[INCIDENZA POPOLAZIONE PER DIFFERENZA]]*(PLAFOND-SUM(Tabella2026[CONTRIBUTO SULLA BASE DELLA POPOLAZIONE]))</f>
        <v>24970.619194743878</v>
      </c>
      <c r="R5227" s="3">
        <f>+Tabella2026[[#This Row],[CONTRIBUTO SULLA BASE DELLA POPOLAZIONE]]+Tabella2026[[#This Row],[CONTRIBUTO SULLA BASE DEL REDDITO]]</f>
        <v>31708.339737432038</v>
      </c>
      <c r="S5227" s="3">
        <f>+Tabella2026[[#This Row],[CONTRIBUTO TOTALE]]/(PLAFOND/N_TESSERE)</f>
        <v>63.416679474864075</v>
      </c>
      <c r="T5227" s="3">
        <f>+MAX(CEILING(Tabella2026[[#This Row],[preDEF1]],1),1)</f>
        <v>64</v>
      </c>
      <c r="U5227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5227" s="21">
        <f>+Tabella2026[[#This Row],[DEF - n. card]]*(PLAFOND/N_TESSERE)</f>
        <v>32000</v>
      </c>
      <c r="W5227" s="18"/>
    </row>
    <row r="5228" spans="2:23" x14ac:dyDescent="0.25">
      <c r="B5228" s="1" t="s">
        <v>10408</v>
      </c>
      <c r="C5228" s="2">
        <v>1283</v>
      </c>
      <c r="D5228" s="1" t="s">
        <v>10409</v>
      </c>
      <c r="E5228" s="1" t="s">
        <v>18</v>
      </c>
      <c r="F5228" s="1" t="s">
        <v>17</v>
      </c>
      <c r="G5228" s="1" t="s">
        <v>4778</v>
      </c>
      <c r="H5228" s="1" t="s">
        <v>15835</v>
      </c>
      <c r="I5228" s="5">
        <v>1347</v>
      </c>
      <c r="J5228" s="5">
        <v>23347486</v>
      </c>
      <c r="K5228" s="3">
        <f>+Tabella2026[[#This Row],[POP_2024]]/SUM(Tabella2026[POP_2024])</f>
        <v>2.2852406502610704E-5</v>
      </c>
      <c r="L5228" s="3">
        <f>+Tabella2026[[#This Row],[INCIDENZA POPOLAZIONE]]*(PLAFOND/2)</f>
        <v>6727.7313350637141</v>
      </c>
      <c r="M5228" s="3">
        <f>+IFERROR(Tabella2026[[#This Row],[reddito_2024]]/Tabella2026[[#This Row],[POP_2024]],"")</f>
        <v>17332.951744617669</v>
      </c>
      <c r="N5228" s="3">
        <f>+IF(Tabella2026[[#This Row],[REDDITO COMPLESSIVO PROCAPITE]]&lt;media_aggr_reddito_pc,(media_aggr_reddito_pc-Tabella2026[[#This Row],[REDDITO COMPLESSIVO PROCAPITE]]),0)</f>
        <v>492.11431799107231</v>
      </c>
      <c r="O5228" s="3">
        <f>+Tabella2026[[#This Row],[DIFFERENZA REDDITO INFERIORE ALLA MEDIA DALLA MEDIA]]*Tabella2026[[#This Row],[POP_2024]]</f>
        <v>662877.9863339744</v>
      </c>
      <c r="P5228" s="3">
        <f>+Tabella2026[[#This Row],[POPOLAZIONE PER DIFFERENZA ]]/SUM(Tabella2026[[POPOLAZIONE PER DIFFERENZA ]])</f>
        <v>5.8809348749720939E-6</v>
      </c>
      <c r="Q5228" s="3">
        <f>+Tabella2026[[#This Row],[INCIDENZA POPOLAZIONE PER DIFFERENZA]]*(PLAFOND-SUM(Tabella2026[CONTRIBUTO SULLA BASE DELLA POPOLAZIONE]))</f>
        <v>1731.3428164906352</v>
      </c>
      <c r="R5228" s="3">
        <f>+Tabella2026[[#This Row],[CONTRIBUTO SULLA BASE DELLA POPOLAZIONE]]+Tabella2026[[#This Row],[CONTRIBUTO SULLA BASE DEL REDDITO]]</f>
        <v>8459.0741515543486</v>
      </c>
      <c r="S5228" s="3">
        <f>+Tabella2026[[#This Row],[CONTRIBUTO TOTALE]]/(PLAFOND/N_TESSERE)</f>
        <v>16.918148303108698</v>
      </c>
      <c r="T5228" s="3">
        <f>+MAX(CEILING(Tabella2026[[#This Row],[preDEF1]],1),1)</f>
        <v>17</v>
      </c>
      <c r="U5228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5228" s="21">
        <f>+Tabella2026[[#This Row],[DEF - n. card]]*(PLAFOND/N_TESSERE)</f>
        <v>8500</v>
      </c>
      <c r="W5228" s="18"/>
    </row>
    <row r="5229" spans="2:23" x14ac:dyDescent="0.25">
      <c r="B5229" s="1" t="s">
        <v>10456</v>
      </c>
      <c r="C5229" s="2">
        <v>5096</v>
      </c>
      <c r="D5229" s="1" t="s">
        <v>10457</v>
      </c>
      <c r="E5229" s="1" t="s">
        <v>18</v>
      </c>
      <c r="F5229" s="1" t="s">
        <v>182</v>
      </c>
      <c r="G5229" s="1" t="s">
        <v>4778</v>
      </c>
      <c r="H5229" s="1" t="s">
        <v>15835</v>
      </c>
      <c r="I5229" s="5">
        <v>1346</v>
      </c>
      <c r="J5229" s="5">
        <v>25542367</v>
      </c>
      <c r="K5229" s="3">
        <f>+Tabella2026[[#This Row],[POP_2024]]/SUM(Tabella2026[POP_2024])</f>
        <v>2.2835441093180408E-5</v>
      </c>
      <c r="L5229" s="3">
        <f>+Tabella2026[[#This Row],[INCIDENZA POPOLAZIONE]]*(PLAFOND/2)</f>
        <v>6722.7367312514925</v>
      </c>
      <c r="M5229" s="3">
        <f>+IFERROR(Tabella2026[[#This Row],[reddito_2024]]/Tabella2026[[#This Row],[POP_2024]],"")</f>
        <v>18976.498514115898</v>
      </c>
      <c r="N5229" s="3">
        <f>+IF(Tabella2026[[#This Row],[REDDITO COMPLESSIVO PROCAPITE]]&lt;media_aggr_reddito_pc,(media_aggr_reddito_pc-Tabella2026[[#This Row],[REDDITO COMPLESSIVO PROCAPITE]]),0)</f>
        <v>0</v>
      </c>
      <c r="O5229" s="3">
        <f>+Tabella2026[[#This Row],[DIFFERENZA REDDITO INFERIORE ALLA MEDIA DALLA MEDIA]]*Tabella2026[[#This Row],[POP_2024]]</f>
        <v>0</v>
      </c>
      <c r="P5229" s="3">
        <f>+Tabella2026[[#This Row],[POPOLAZIONE PER DIFFERENZA ]]/SUM(Tabella2026[[POPOLAZIONE PER DIFFERENZA ]])</f>
        <v>0</v>
      </c>
      <c r="Q5229" s="3">
        <f>+Tabella2026[[#This Row],[INCIDENZA POPOLAZIONE PER DIFFERENZA]]*(PLAFOND-SUM(Tabella2026[CONTRIBUTO SULLA BASE DELLA POPOLAZIONE]))</f>
        <v>0</v>
      </c>
      <c r="R5229" s="3">
        <f>+Tabella2026[[#This Row],[CONTRIBUTO SULLA BASE DELLA POPOLAZIONE]]+Tabella2026[[#This Row],[CONTRIBUTO SULLA BASE DEL REDDITO]]</f>
        <v>6722.7367312514925</v>
      </c>
      <c r="S5229" s="3">
        <f>+Tabella2026[[#This Row],[CONTRIBUTO TOTALE]]/(PLAFOND/N_TESSERE)</f>
        <v>13.445473462502985</v>
      </c>
      <c r="T5229" s="3">
        <f>+MAX(CEILING(Tabella2026[[#This Row],[preDEF1]],1),1)</f>
        <v>14</v>
      </c>
      <c r="U5229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29" s="21">
        <f>+Tabella2026[[#This Row],[DEF - n. card]]*(PLAFOND/N_TESSERE)</f>
        <v>7000</v>
      </c>
      <c r="W5229" s="18"/>
    </row>
    <row r="5230" spans="2:23" x14ac:dyDescent="0.25">
      <c r="B5230" s="1" t="s">
        <v>10728</v>
      </c>
      <c r="C5230" s="2">
        <v>93050</v>
      </c>
      <c r="D5230" s="1" t="s">
        <v>10729</v>
      </c>
      <c r="E5230" s="1" t="s">
        <v>48</v>
      </c>
      <c r="F5230" s="1" t="s">
        <v>300</v>
      </c>
      <c r="G5230" s="1" t="s">
        <v>4778</v>
      </c>
      <c r="H5230" s="1" t="s">
        <v>15835</v>
      </c>
      <c r="I5230" s="5">
        <v>1346</v>
      </c>
      <c r="J5230" s="5">
        <v>23961979</v>
      </c>
      <c r="K5230" s="3">
        <f>+Tabella2026[[#This Row],[POP_2024]]/SUM(Tabella2026[POP_2024])</f>
        <v>2.2835441093180408E-5</v>
      </c>
      <c r="L5230" s="3">
        <f>+Tabella2026[[#This Row],[INCIDENZA POPOLAZIONE]]*(PLAFOND/2)</f>
        <v>6722.7367312514925</v>
      </c>
      <c r="M5230" s="3">
        <f>+IFERROR(Tabella2026[[#This Row],[reddito_2024]]/Tabella2026[[#This Row],[POP_2024]],"")</f>
        <v>17802.361812778603</v>
      </c>
      <c r="N5230" s="3">
        <f>+IF(Tabella2026[[#This Row],[REDDITO COMPLESSIVO PROCAPITE]]&lt;media_aggr_reddito_pc,(media_aggr_reddito_pc-Tabella2026[[#This Row],[REDDITO COMPLESSIVO PROCAPITE]]),0)</f>
        <v>22.704249830137996</v>
      </c>
      <c r="O5230" s="3">
        <f>+Tabella2026[[#This Row],[DIFFERENZA REDDITO INFERIORE ALLA MEDIA DALLA MEDIA]]*Tabella2026[[#This Row],[POP_2024]]</f>
        <v>30559.920271365743</v>
      </c>
      <c r="P5230" s="3">
        <f>+Tabella2026[[#This Row],[POPOLAZIONE PER DIFFERENZA ]]/SUM(Tabella2026[[POPOLAZIONE PER DIFFERENZA ]])</f>
        <v>2.7112214405275724E-7</v>
      </c>
      <c r="Q5230" s="3">
        <f>+Tabella2026[[#This Row],[INCIDENZA POPOLAZIONE PER DIFFERENZA]]*(PLAFOND-SUM(Tabella2026[CONTRIBUTO SULLA BASE DELLA POPOLAZIONE]))</f>
        <v>79.818155867524013</v>
      </c>
      <c r="R5230" s="3">
        <f>+Tabella2026[[#This Row],[CONTRIBUTO SULLA BASE DELLA POPOLAZIONE]]+Tabella2026[[#This Row],[CONTRIBUTO SULLA BASE DEL REDDITO]]</f>
        <v>6802.5548871190167</v>
      </c>
      <c r="S5230" s="3">
        <f>+Tabella2026[[#This Row],[CONTRIBUTO TOTALE]]/(PLAFOND/N_TESSERE)</f>
        <v>13.605109774238034</v>
      </c>
      <c r="T5230" s="3">
        <f>+MAX(CEILING(Tabella2026[[#This Row],[preDEF1]],1),1)</f>
        <v>14</v>
      </c>
      <c r="U5230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30" s="21">
        <f>+Tabella2026[[#This Row],[DEF - n. card]]*(PLAFOND/N_TESSERE)</f>
        <v>7000</v>
      </c>
      <c r="W5230" s="18"/>
    </row>
    <row r="5231" spans="2:23" x14ac:dyDescent="0.25">
      <c r="B5231" s="1" t="s">
        <v>10608</v>
      </c>
      <c r="C5231" s="2">
        <v>99006</v>
      </c>
      <c r="D5231" s="1" t="s">
        <v>10609</v>
      </c>
      <c r="E5231" s="1" t="s">
        <v>27</v>
      </c>
      <c r="F5231" s="1" t="s">
        <v>73</v>
      </c>
      <c r="G5231" s="1" t="s">
        <v>4778</v>
      </c>
      <c r="H5231" s="1" t="s">
        <v>15835</v>
      </c>
      <c r="I5231" s="5">
        <v>1345</v>
      </c>
      <c r="J5231" s="5">
        <v>22269212</v>
      </c>
      <c r="K5231" s="3">
        <f>+Tabella2026[[#This Row],[POP_2024]]/SUM(Tabella2026[POP_2024])</f>
        <v>2.2818475683750111E-5</v>
      </c>
      <c r="L5231" s="3">
        <f>+Tabella2026[[#This Row],[INCIDENZA POPOLAZIONE]]*(PLAFOND/2)</f>
        <v>6717.74212743927</v>
      </c>
      <c r="M5231" s="3">
        <f>+IFERROR(Tabella2026[[#This Row],[reddito_2024]]/Tabella2026[[#This Row],[POP_2024]],"")</f>
        <v>16557.034944237919</v>
      </c>
      <c r="N5231" s="3">
        <f>+IF(Tabella2026[[#This Row],[REDDITO COMPLESSIVO PROCAPITE]]&lt;media_aggr_reddito_pc,(media_aggr_reddito_pc-Tabella2026[[#This Row],[REDDITO COMPLESSIVO PROCAPITE]]),0)</f>
        <v>1268.0311183708218</v>
      </c>
      <c r="O5231" s="3">
        <f>+Tabella2026[[#This Row],[DIFFERENZA REDDITO INFERIORE ALLA MEDIA DALLA MEDIA]]*Tabella2026[[#This Row],[POP_2024]]</f>
        <v>1705501.8542087553</v>
      </c>
      <c r="P5231" s="3">
        <f>+Tabella2026[[#This Row],[POPOLAZIONE PER DIFFERENZA ]]/SUM(Tabella2026[[POPOLAZIONE PER DIFFERENZA ]])</f>
        <v>1.5130907256727794E-5</v>
      </c>
      <c r="Q5231" s="3">
        <f>+Tabella2026[[#This Row],[INCIDENZA POPOLAZIONE PER DIFFERENZA]]*(PLAFOND-SUM(Tabella2026[CONTRIBUTO SULLA BASE DELLA POPOLAZIONE]))</f>
        <v>4454.5277482002384</v>
      </c>
      <c r="R5231" s="3">
        <f>+Tabella2026[[#This Row],[CONTRIBUTO SULLA BASE DELLA POPOLAZIONE]]+Tabella2026[[#This Row],[CONTRIBUTO SULLA BASE DEL REDDITO]]</f>
        <v>11172.269875639508</v>
      </c>
      <c r="S5231" s="3">
        <f>+Tabella2026[[#This Row],[CONTRIBUTO TOTALE]]/(PLAFOND/N_TESSERE)</f>
        <v>22.344539751279015</v>
      </c>
      <c r="T5231" s="3">
        <f>+MAX(CEILING(Tabella2026[[#This Row],[preDEF1]],1),1)</f>
        <v>23</v>
      </c>
      <c r="U5231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5231" s="21">
        <f>+Tabella2026[[#This Row],[DEF - n. card]]*(PLAFOND/N_TESSERE)</f>
        <v>11500</v>
      </c>
      <c r="W5231" s="18"/>
    </row>
    <row r="5232" spans="2:23" x14ac:dyDescent="0.25">
      <c r="B5232" s="1" t="s">
        <v>10356</v>
      </c>
      <c r="C5232" s="2">
        <v>76078</v>
      </c>
      <c r="D5232" s="1" t="s">
        <v>10357</v>
      </c>
      <c r="E5232" s="1" t="s">
        <v>213</v>
      </c>
      <c r="F5232" s="1" t="s">
        <v>212</v>
      </c>
      <c r="G5232" s="1" t="s">
        <v>4778</v>
      </c>
      <c r="H5232" s="1" t="s">
        <v>15836</v>
      </c>
      <c r="I5232" s="5">
        <v>1345</v>
      </c>
      <c r="J5232" s="5">
        <v>15872053</v>
      </c>
      <c r="K5232" s="3">
        <f>+Tabella2026[[#This Row],[POP_2024]]/SUM(Tabella2026[POP_2024])</f>
        <v>2.2818475683750111E-5</v>
      </c>
      <c r="L5232" s="3">
        <f>+Tabella2026[[#This Row],[INCIDENZA POPOLAZIONE]]*(PLAFOND/2)</f>
        <v>6717.74212743927</v>
      </c>
      <c r="M5232" s="3">
        <f>+IFERROR(Tabella2026[[#This Row],[reddito_2024]]/Tabella2026[[#This Row],[POP_2024]],"")</f>
        <v>11800.782899628253</v>
      </c>
      <c r="N5232" s="3">
        <f>+IF(Tabella2026[[#This Row],[REDDITO COMPLESSIVO PROCAPITE]]&lt;media_aggr_reddito_pc,(media_aggr_reddito_pc-Tabella2026[[#This Row],[REDDITO COMPLESSIVO PROCAPITE]]),0)</f>
        <v>6024.2831629804878</v>
      </c>
      <c r="O5232" s="3">
        <f>+Tabella2026[[#This Row],[DIFFERENZA REDDITO INFERIORE ALLA MEDIA DALLA MEDIA]]*Tabella2026[[#This Row],[POP_2024]]</f>
        <v>8102660.8542087562</v>
      </c>
      <c r="P5232" s="3">
        <f>+Tabella2026[[#This Row],[POPOLAZIONE PER DIFFERENZA ]]/SUM(Tabella2026[[POPOLAZIONE PER DIFFERENZA ]])</f>
        <v>7.1885357154671865E-5</v>
      </c>
      <c r="Q5232" s="3">
        <f>+Tabella2026[[#This Row],[INCIDENZA POPOLAZIONE PER DIFFERENZA]]*(PLAFOND-SUM(Tabella2026[CONTRIBUTO SULLA BASE DELLA POPOLAZIONE]))</f>
        <v>21162.995232317619</v>
      </c>
      <c r="R5232" s="3">
        <f>+Tabella2026[[#This Row],[CONTRIBUTO SULLA BASE DELLA POPOLAZIONE]]+Tabella2026[[#This Row],[CONTRIBUTO SULLA BASE DEL REDDITO]]</f>
        <v>27880.737359756888</v>
      </c>
      <c r="S5232" s="3">
        <f>+Tabella2026[[#This Row],[CONTRIBUTO TOTALE]]/(PLAFOND/N_TESSERE)</f>
        <v>55.761474719513778</v>
      </c>
      <c r="T5232" s="3">
        <f>+MAX(CEILING(Tabella2026[[#This Row],[preDEF1]],1),1)</f>
        <v>56</v>
      </c>
      <c r="U5232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5232" s="21">
        <f>+Tabella2026[[#This Row],[DEF - n. card]]*(PLAFOND/N_TESSERE)</f>
        <v>28000</v>
      </c>
      <c r="W5232" s="18"/>
    </row>
    <row r="5233" spans="2:23" x14ac:dyDescent="0.25">
      <c r="B5233" s="1" t="s">
        <v>10366</v>
      </c>
      <c r="C5233" s="2">
        <v>4110</v>
      </c>
      <c r="D5233" s="1" t="s">
        <v>10367</v>
      </c>
      <c r="E5233" s="1" t="s">
        <v>18</v>
      </c>
      <c r="F5233" s="1" t="s">
        <v>263</v>
      </c>
      <c r="G5233" s="1" t="s">
        <v>4778</v>
      </c>
      <c r="H5233" s="1" t="s">
        <v>15835</v>
      </c>
      <c r="I5233" s="5">
        <v>1343</v>
      </c>
      <c r="J5233" s="5">
        <v>32675361</v>
      </c>
      <c r="K5233" s="3">
        <f>+Tabella2026[[#This Row],[POP_2024]]/SUM(Tabella2026[POP_2024])</f>
        <v>2.2784544864889515E-5</v>
      </c>
      <c r="L5233" s="3">
        <f>+Tabella2026[[#This Row],[INCIDENZA POPOLAZIONE]]*(PLAFOND/2)</f>
        <v>6707.752919814825</v>
      </c>
      <c r="M5233" s="3">
        <f>+IFERROR(Tabella2026[[#This Row],[reddito_2024]]/Tabella2026[[#This Row],[POP_2024]],"")</f>
        <v>24330.12732688012</v>
      </c>
      <c r="N5233" s="3">
        <f>+IF(Tabella2026[[#This Row],[REDDITO COMPLESSIVO PROCAPITE]]&lt;media_aggr_reddito_pc,(media_aggr_reddito_pc-Tabella2026[[#This Row],[REDDITO COMPLESSIVO PROCAPITE]]),0)</f>
        <v>0</v>
      </c>
      <c r="O5233" s="3">
        <f>+Tabella2026[[#This Row],[DIFFERENZA REDDITO INFERIORE ALLA MEDIA DALLA MEDIA]]*Tabella2026[[#This Row],[POP_2024]]</f>
        <v>0</v>
      </c>
      <c r="P5233" s="3">
        <f>+Tabella2026[[#This Row],[POPOLAZIONE PER DIFFERENZA ]]/SUM(Tabella2026[[POPOLAZIONE PER DIFFERENZA ]])</f>
        <v>0</v>
      </c>
      <c r="Q5233" s="3">
        <f>+Tabella2026[[#This Row],[INCIDENZA POPOLAZIONE PER DIFFERENZA]]*(PLAFOND-SUM(Tabella2026[CONTRIBUTO SULLA BASE DELLA POPOLAZIONE]))</f>
        <v>0</v>
      </c>
      <c r="R5233" s="3">
        <f>+Tabella2026[[#This Row],[CONTRIBUTO SULLA BASE DELLA POPOLAZIONE]]+Tabella2026[[#This Row],[CONTRIBUTO SULLA BASE DEL REDDITO]]</f>
        <v>6707.752919814825</v>
      </c>
      <c r="S5233" s="3">
        <f>+Tabella2026[[#This Row],[CONTRIBUTO TOTALE]]/(PLAFOND/N_TESSERE)</f>
        <v>13.415505839629651</v>
      </c>
      <c r="T5233" s="3">
        <f>+MAX(CEILING(Tabella2026[[#This Row],[preDEF1]],1),1)</f>
        <v>14</v>
      </c>
      <c r="U5233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33" s="21">
        <f>+Tabella2026[[#This Row],[DEF - n. card]]*(PLAFOND/N_TESSERE)</f>
        <v>7000</v>
      </c>
      <c r="W5233" s="18"/>
    </row>
    <row r="5234" spans="2:23" x14ac:dyDescent="0.25">
      <c r="B5234" s="1" t="s">
        <v>10510</v>
      </c>
      <c r="C5234" s="2">
        <v>68017</v>
      </c>
      <c r="D5234" s="1" t="s">
        <v>10511</v>
      </c>
      <c r="E5234" s="1" t="s">
        <v>96</v>
      </c>
      <c r="F5234" s="1" t="s">
        <v>95</v>
      </c>
      <c r="G5234" s="1" t="s">
        <v>4778</v>
      </c>
      <c r="H5234" s="1" t="s">
        <v>15836</v>
      </c>
      <c r="I5234" s="5">
        <v>1342</v>
      </c>
      <c r="J5234" s="5">
        <v>17185539</v>
      </c>
      <c r="K5234" s="3">
        <f>+Tabella2026[[#This Row],[POP_2024]]/SUM(Tabella2026[POP_2024])</f>
        <v>2.2767579455459219E-5</v>
      </c>
      <c r="L5234" s="3">
        <f>+Tabella2026[[#This Row],[INCIDENZA POPOLAZIONE]]*(PLAFOND/2)</f>
        <v>6702.7583160026024</v>
      </c>
      <c r="M5234" s="3">
        <f>+IFERROR(Tabella2026[[#This Row],[reddito_2024]]/Tabella2026[[#This Row],[POP_2024]],"")</f>
        <v>12805.915797317437</v>
      </c>
      <c r="N5234" s="3">
        <f>+IF(Tabella2026[[#This Row],[REDDITO COMPLESSIVO PROCAPITE]]&lt;media_aggr_reddito_pc,(media_aggr_reddito_pc-Tabella2026[[#This Row],[REDDITO COMPLESSIVO PROCAPITE]]),0)</f>
        <v>5019.1502652913041</v>
      </c>
      <c r="O5234" s="3">
        <f>+Tabella2026[[#This Row],[DIFFERENZA REDDITO INFERIORE ALLA MEDIA DALLA MEDIA]]*Tabella2026[[#This Row],[POP_2024]]</f>
        <v>6735699.65602093</v>
      </c>
      <c r="P5234" s="3">
        <f>+Tabella2026[[#This Row],[POPOLAZIONE PER DIFFERENZA ]]/SUM(Tabella2026[[POPOLAZIONE PER DIFFERENZA ]])</f>
        <v>5.975792201745165E-5</v>
      </c>
      <c r="Q5234" s="3">
        <f>+Tabella2026[[#This Row],[INCIDENZA POPOLAZIONE PER DIFFERENZA]]*(PLAFOND-SUM(Tabella2026[CONTRIBUTO SULLA BASE DELLA POPOLAZIONE]))</f>
        <v>17592.687423496325</v>
      </c>
      <c r="R5234" s="3">
        <f>+Tabella2026[[#This Row],[CONTRIBUTO SULLA BASE DELLA POPOLAZIONE]]+Tabella2026[[#This Row],[CONTRIBUTO SULLA BASE DEL REDDITO]]</f>
        <v>24295.445739498929</v>
      </c>
      <c r="S5234" s="3">
        <f>+Tabella2026[[#This Row],[CONTRIBUTO TOTALE]]/(PLAFOND/N_TESSERE)</f>
        <v>48.590891478997861</v>
      </c>
      <c r="T5234" s="3">
        <f>+MAX(CEILING(Tabella2026[[#This Row],[preDEF1]],1),1)</f>
        <v>49</v>
      </c>
      <c r="U5234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5234" s="21">
        <f>+Tabella2026[[#This Row],[DEF - n. card]]*(PLAFOND/N_TESSERE)</f>
        <v>24500</v>
      </c>
      <c r="W5234" s="18"/>
    </row>
    <row r="5235" spans="2:23" x14ac:dyDescent="0.25">
      <c r="B5235" s="1" t="s">
        <v>10378</v>
      </c>
      <c r="C5235" s="2">
        <v>70043</v>
      </c>
      <c r="D5235" s="1" t="s">
        <v>10379</v>
      </c>
      <c r="E5235" s="1" t="s">
        <v>345</v>
      </c>
      <c r="F5235" s="1" t="s">
        <v>344</v>
      </c>
      <c r="G5235" s="1" t="s">
        <v>4778</v>
      </c>
      <c r="H5235" s="1" t="s">
        <v>15836</v>
      </c>
      <c r="I5235" s="5">
        <v>1342</v>
      </c>
      <c r="J5235" s="5">
        <v>15452750</v>
      </c>
      <c r="K5235" s="3">
        <f>+Tabella2026[[#This Row],[POP_2024]]/SUM(Tabella2026[POP_2024])</f>
        <v>2.2767579455459219E-5</v>
      </c>
      <c r="L5235" s="3">
        <f>+Tabella2026[[#This Row],[INCIDENZA POPOLAZIONE]]*(PLAFOND/2)</f>
        <v>6702.7583160026024</v>
      </c>
      <c r="M5235" s="3">
        <f>+IFERROR(Tabella2026[[#This Row],[reddito_2024]]/Tabella2026[[#This Row],[POP_2024]],"")</f>
        <v>11514.716840536512</v>
      </c>
      <c r="N5235" s="3">
        <f>+IF(Tabella2026[[#This Row],[REDDITO COMPLESSIVO PROCAPITE]]&lt;media_aggr_reddito_pc,(media_aggr_reddito_pc-Tabella2026[[#This Row],[REDDITO COMPLESSIVO PROCAPITE]]),0)</f>
        <v>6310.3492220722292</v>
      </c>
      <c r="O5235" s="3">
        <f>+Tabella2026[[#This Row],[DIFFERENZA REDDITO INFERIORE ALLA MEDIA DALLA MEDIA]]*Tabella2026[[#This Row],[POP_2024]]</f>
        <v>8468488.6560209319</v>
      </c>
      <c r="P5235" s="3">
        <f>+Tabella2026[[#This Row],[POPOLAZIONE PER DIFFERENZA ]]/SUM(Tabella2026[[POPOLAZIONE PER DIFFERENZA ]])</f>
        <v>7.5130915948696549E-5</v>
      </c>
      <c r="Q5235" s="3">
        <f>+Tabella2026[[#This Row],[INCIDENZA POPOLAZIONE PER DIFFERENZA]]*(PLAFOND-SUM(Tabella2026[CONTRIBUTO SULLA BASE DELLA POPOLAZIONE]))</f>
        <v>22118.485307109393</v>
      </c>
      <c r="R5235" s="3">
        <f>+Tabella2026[[#This Row],[CONTRIBUTO SULLA BASE DELLA POPOLAZIONE]]+Tabella2026[[#This Row],[CONTRIBUTO SULLA BASE DEL REDDITO]]</f>
        <v>28821.243623111994</v>
      </c>
      <c r="S5235" s="3">
        <f>+Tabella2026[[#This Row],[CONTRIBUTO TOTALE]]/(PLAFOND/N_TESSERE)</f>
        <v>57.642487246223986</v>
      </c>
      <c r="T5235" s="3">
        <f>+MAX(CEILING(Tabella2026[[#This Row],[preDEF1]],1),1)</f>
        <v>58</v>
      </c>
      <c r="U5235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5235" s="21">
        <f>+Tabella2026[[#This Row],[DEF - n. card]]*(PLAFOND/N_TESSERE)</f>
        <v>29000</v>
      </c>
      <c r="W5235" s="18"/>
    </row>
    <row r="5236" spans="2:23" x14ac:dyDescent="0.25">
      <c r="B5236" s="1" t="s">
        <v>10402</v>
      </c>
      <c r="C5236" s="2">
        <v>14023</v>
      </c>
      <c r="D5236" s="1" t="s">
        <v>10403</v>
      </c>
      <c r="E5236" s="1" t="s">
        <v>12</v>
      </c>
      <c r="F5236" s="1" t="s">
        <v>980</v>
      </c>
      <c r="G5236" s="1" t="s">
        <v>4778</v>
      </c>
      <c r="H5236" s="1" t="s">
        <v>15835</v>
      </c>
      <c r="I5236" s="5">
        <v>1341</v>
      </c>
      <c r="J5236" s="5">
        <v>22103227</v>
      </c>
      <c r="K5236" s="3">
        <f>+Tabella2026[[#This Row],[POP_2024]]/SUM(Tabella2026[POP_2024])</f>
        <v>2.2750614046028919E-5</v>
      </c>
      <c r="L5236" s="3">
        <f>+Tabella2026[[#This Row],[INCIDENZA POPOLAZIONE]]*(PLAFOND/2)</f>
        <v>6697.763712190379</v>
      </c>
      <c r="M5236" s="3">
        <f>+IFERROR(Tabella2026[[#This Row],[reddito_2024]]/Tabella2026[[#This Row],[POP_2024]],"")</f>
        <v>16482.64504101417</v>
      </c>
      <c r="N5236" s="3">
        <f>+IF(Tabella2026[[#This Row],[REDDITO COMPLESSIVO PROCAPITE]]&lt;media_aggr_reddito_pc,(media_aggr_reddito_pc-Tabella2026[[#This Row],[REDDITO COMPLESSIVO PROCAPITE]]),0)</f>
        <v>1342.4210215945714</v>
      </c>
      <c r="O5236" s="3">
        <f>+Tabella2026[[#This Row],[DIFFERENZA REDDITO INFERIORE ALLA MEDIA DALLA MEDIA]]*Tabella2026[[#This Row],[POP_2024]]</f>
        <v>1800186.5899583201</v>
      </c>
      <c r="P5236" s="3">
        <f>+Tabella2026[[#This Row],[POPOLAZIONE PER DIFFERENZA ]]/SUM(Tabella2026[[POPOLAZIONE PER DIFFERENZA ]])</f>
        <v>1.5970933288783391E-5</v>
      </c>
      <c r="Q5236" s="3">
        <f>+Tabella2026[[#This Row],[INCIDENZA POPOLAZIONE PER DIFFERENZA]]*(PLAFOND-SUM(Tabella2026[CONTRIBUTO SULLA BASE DELLA POPOLAZIONE]))</f>
        <v>4701.8307820178825</v>
      </c>
      <c r="R5236" s="3">
        <f>+Tabella2026[[#This Row],[CONTRIBUTO SULLA BASE DELLA POPOLAZIONE]]+Tabella2026[[#This Row],[CONTRIBUTO SULLA BASE DEL REDDITO]]</f>
        <v>11399.594494208261</v>
      </c>
      <c r="S5236" s="3">
        <f>+Tabella2026[[#This Row],[CONTRIBUTO TOTALE]]/(PLAFOND/N_TESSERE)</f>
        <v>22.799188988416521</v>
      </c>
      <c r="T5236" s="3">
        <f>+MAX(CEILING(Tabella2026[[#This Row],[preDEF1]],1),1)</f>
        <v>23</v>
      </c>
      <c r="U5236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5236" s="21">
        <f>+Tabella2026[[#This Row],[DEF - n. card]]*(PLAFOND/N_TESSERE)</f>
        <v>11500</v>
      </c>
      <c r="W5236" s="18"/>
    </row>
    <row r="5237" spans="2:23" x14ac:dyDescent="0.25">
      <c r="B5237" s="1" t="s">
        <v>10538</v>
      </c>
      <c r="C5237" s="2">
        <v>102042</v>
      </c>
      <c r="D5237" s="1" t="s">
        <v>10539</v>
      </c>
      <c r="E5237" s="1" t="s">
        <v>61</v>
      </c>
      <c r="F5237" s="1" t="s">
        <v>607</v>
      </c>
      <c r="G5237" s="1" t="s">
        <v>4778</v>
      </c>
      <c r="H5237" s="1" t="s">
        <v>15836</v>
      </c>
      <c r="I5237" s="5">
        <v>1341</v>
      </c>
      <c r="J5237" s="5">
        <v>14434011</v>
      </c>
      <c r="K5237" s="3">
        <f>+Tabella2026[[#This Row],[POP_2024]]/SUM(Tabella2026[POP_2024])</f>
        <v>2.2750614046028919E-5</v>
      </c>
      <c r="L5237" s="3">
        <f>+Tabella2026[[#This Row],[INCIDENZA POPOLAZIONE]]*(PLAFOND/2)</f>
        <v>6697.763712190379</v>
      </c>
      <c r="M5237" s="3">
        <f>+IFERROR(Tabella2026[[#This Row],[reddito_2024]]/Tabella2026[[#This Row],[POP_2024]],"")</f>
        <v>10763.617449664429</v>
      </c>
      <c r="N5237" s="3">
        <f>+IF(Tabella2026[[#This Row],[REDDITO COMPLESSIVO PROCAPITE]]&lt;media_aggr_reddito_pc,(media_aggr_reddito_pc-Tabella2026[[#This Row],[REDDITO COMPLESSIVO PROCAPITE]]),0)</f>
        <v>7061.4486129443121</v>
      </c>
      <c r="O5237" s="3">
        <f>+Tabella2026[[#This Row],[DIFFERENZA REDDITO INFERIORE ALLA MEDIA DALLA MEDIA]]*Tabella2026[[#This Row],[POP_2024]]</f>
        <v>9469402.5899583232</v>
      </c>
      <c r="P5237" s="3">
        <f>+Tabella2026[[#This Row],[POPOLAZIONE PER DIFFERENZA ]]/SUM(Tabella2026[[POPOLAZIONE PER DIFFERENZA ]])</f>
        <v>8.401084526041192E-5</v>
      </c>
      <c r="Q5237" s="3">
        <f>+Tabella2026[[#This Row],[INCIDENZA POPOLAZIONE PER DIFFERENZA]]*(PLAFOND-SUM(Tabella2026[CONTRIBUTO SULLA BASE DELLA POPOLAZIONE]))</f>
        <v>24732.729836531424</v>
      </c>
      <c r="R5237" s="3">
        <f>+Tabella2026[[#This Row],[CONTRIBUTO SULLA BASE DELLA POPOLAZIONE]]+Tabella2026[[#This Row],[CONTRIBUTO SULLA BASE DEL REDDITO]]</f>
        <v>31430.493548721803</v>
      </c>
      <c r="S5237" s="3">
        <f>+Tabella2026[[#This Row],[CONTRIBUTO TOTALE]]/(PLAFOND/N_TESSERE)</f>
        <v>62.860987097443605</v>
      </c>
      <c r="T5237" s="3">
        <f>+MAX(CEILING(Tabella2026[[#This Row],[preDEF1]],1),1)</f>
        <v>63</v>
      </c>
      <c r="U5237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5237" s="21">
        <f>+Tabella2026[[#This Row],[DEF - n. card]]*(PLAFOND/N_TESSERE)</f>
        <v>31500</v>
      </c>
      <c r="W5237" s="18"/>
    </row>
    <row r="5238" spans="2:23" x14ac:dyDescent="0.25">
      <c r="B5238" s="1" t="s">
        <v>10462</v>
      </c>
      <c r="C5238" s="2">
        <v>66054</v>
      </c>
      <c r="D5238" s="1" t="s">
        <v>10463</v>
      </c>
      <c r="E5238" s="1" t="s">
        <v>96</v>
      </c>
      <c r="F5238" s="1" t="s">
        <v>201</v>
      </c>
      <c r="G5238" s="1" t="s">
        <v>4778</v>
      </c>
      <c r="H5238" s="1" t="s">
        <v>15836</v>
      </c>
      <c r="I5238" s="5">
        <v>1340</v>
      </c>
      <c r="J5238" s="5">
        <v>24350579</v>
      </c>
      <c r="K5238" s="3">
        <f>+Tabella2026[[#This Row],[POP_2024]]/SUM(Tabella2026[POP_2024])</f>
        <v>2.2733648636598623E-5</v>
      </c>
      <c r="L5238" s="3">
        <f>+Tabella2026[[#This Row],[INCIDENZA POPOLAZIONE]]*(PLAFOND/2)</f>
        <v>6692.7691083781574</v>
      </c>
      <c r="M5238" s="3">
        <f>+IFERROR(Tabella2026[[#This Row],[reddito_2024]]/Tabella2026[[#This Row],[POP_2024]],"")</f>
        <v>18172.073880597014</v>
      </c>
      <c r="N5238" s="3">
        <f>+IF(Tabella2026[[#This Row],[REDDITO COMPLESSIVO PROCAPITE]]&lt;media_aggr_reddito_pc,(media_aggr_reddito_pc-Tabella2026[[#This Row],[REDDITO COMPLESSIVO PROCAPITE]]),0)</f>
        <v>0</v>
      </c>
      <c r="O5238" s="3">
        <f>+Tabella2026[[#This Row],[DIFFERENZA REDDITO INFERIORE ALLA MEDIA DALLA MEDIA]]*Tabella2026[[#This Row],[POP_2024]]</f>
        <v>0</v>
      </c>
      <c r="P5238" s="3">
        <f>+Tabella2026[[#This Row],[POPOLAZIONE PER DIFFERENZA ]]/SUM(Tabella2026[[POPOLAZIONE PER DIFFERENZA ]])</f>
        <v>0</v>
      </c>
      <c r="Q5238" s="3">
        <f>+Tabella2026[[#This Row],[INCIDENZA POPOLAZIONE PER DIFFERENZA]]*(PLAFOND-SUM(Tabella2026[CONTRIBUTO SULLA BASE DELLA POPOLAZIONE]))</f>
        <v>0</v>
      </c>
      <c r="R5238" s="3">
        <f>+Tabella2026[[#This Row],[CONTRIBUTO SULLA BASE DELLA POPOLAZIONE]]+Tabella2026[[#This Row],[CONTRIBUTO SULLA BASE DEL REDDITO]]</f>
        <v>6692.7691083781574</v>
      </c>
      <c r="S5238" s="3">
        <f>+Tabella2026[[#This Row],[CONTRIBUTO TOTALE]]/(PLAFOND/N_TESSERE)</f>
        <v>13.385538216756315</v>
      </c>
      <c r="T5238" s="3">
        <f>+MAX(CEILING(Tabella2026[[#This Row],[preDEF1]],1),1)</f>
        <v>14</v>
      </c>
      <c r="U5238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38" s="21">
        <f>+Tabella2026[[#This Row],[DEF - n. card]]*(PLAFOND/N_TESSERE)</f>
        <v>7000</v>
      </c>
      <c r="W5238" s="18"/>
    </row>
    <row r="5239" spans="2:23" x14ac:dyDescent="0.25">
      <c r="B5239" s="1" t="s">
        <v>10314</v>
      </c>
      <c r="C5239" s="2">
        <v>85011</v>
      </c>
      <c r="D5239" s="1" t="s">
        <v>10315</v>
      </c>
      <c r="E5239" s="1" t="s">
        <v>21</v>
      </c>
      <c r="F5239" s="1" t="s">
        <v>189</v>
      </c>
      <c r="G5239" s="1" t="s">
        <v>4778</v>
      </c>
      <c r="H5239" s="1" t="s">
        <v>15836</v>
      </c>
      <c r="I5239" s="5">
        <v>1339</v>
      </c>
      <c r="J5239" s="5">
        <v>13245663</v>
      </c>
      <c r="K5239" s="3">
        <f>+Tabella2026[[#This Row],[POP_2024]]/SUM(Tabella2026[POP_2024])</f>
        <v>2.2716683227168327E-5</v>
      </c>
      <c r="L5239" s="3">
        <f>+Tabella2026[[#This Row],[INCIDENZA POPOLAZIONE]]*(PLAFOND/2)</f>
        <v>6687.7745045659349</v>
      </c>
      <c r="M5239" s="3">
        <f>+IFERROR(Tabella2026[[#This Row],[reddito_2024]]/Tabella2026[[#This Row],[POP_2024]],"")</f>
        <v>9892.2053771471255</v>
      </c>
      <c r="N5239" s="3">
        <f>+IF(Tabella2026[[#This Row],[REDDITO COMPLESSIVO PROCAPITE]]&lt;media_aggr_reddito_pc,(media_aggr_reddito_pc-Tabella2026[[#This Row],[REDDITO COMPLESSIVO PROCAPITE]]),0)</f>
        <v>7932.8606854616155</v>
      </c>
      <c r="O5239" s="3">
        <f>+Tabella2026[[#This Row],[DIFFERENZA REDDITO INFERIORE ALLA MEDIA DALLA MEDIA]]*Tabella2026[[#This Row],[POP_2024]]</f>
        <v>10622100.457833104</v>
      </c>
      <c r="P5239" s="3">
        <f>+Tabella2026[[#This Row],[POPOLAZIONE PER DIFFERENZA ]]/SUM(Tabella2026[[POPOLAZIONE PER DIFFERENZA ]])</f>
        <v>9.4237374472796074E-5</v>
      </c>
      <c r="Q5239" s="3">
        <f>+Tabella2026[[#This Row],[INCIDENZA POPOLAZIONE PER DIFFERENZA]]*(PLAFOND-SUM(Tabella2026[CONTRIBUTO SULLA BASE DELLA POPOLAZIONE]))</f>
        <v>27743.412366760422</v>
      </c>
      <c r="R5239" s="3">
        <f>+Tabella2026[[#This Row],[CONTRIBUTO SULLA BASE DELLA POPOLAZIONE]]+Tabella2026[[#This Row],[CONTRIBUTO SULLA BASE DEL REDDITO]]</f>
        <v>34431.186871326354</v>
      </c>
      <c r="S5239" s="3">
        <f>+Tabella2026[[#This Row],[CONTRIBUTO TOTALE]]/(PLAFOND/N_TESSERE)</f>
        <v>68.862373742652707</v>
      </c>
      <c r="T5239" s="3">
        <f>+MAX(CEILING(Tabella2026[[#This Row],[preDEF1]],1),1)</f>
        <v>69</v>
      </c>
      <c r="U5239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5239" s="21">
        <f>+Tabella2026[[#This Row],[DEF - n. card]]*(PLAFOND/N_TESSERE)</f>
        <v>34500</v>
      </c>
      <c r="W5239" s="18"/>
    </row>
    <row r="5240" spans="2:23" x14ac:dyDescent="0.25">
      <c r="B5240" s="1" t="s">
        <v>10390</v>
      </c>
      <c r="C5240" s="2">
        <v>61063</v>
      </c>
      <c r="D5240" s="1" t="s">
        <v>10391</v>
      </c>
      <c r="E5240" s="1" t="s">
        <v>15</v>
      </c>
      <c r="F5240" s="1" t="s">
        <v>184</v>
      </c>
      <c r="G5240" s="1" t="s">
        <v>4778</v>
      </c>
      <c r="H5240" s="1" t="s">
        <v>15836</v>
      </c>
      <c r="I5240" s="5">
        <v>1339</v>
      </c>
      <c r="J5240" s="5">
        <v>13759745</v>
      </c>
      <c r="K5240" s="3">
        <f>+Tabella2026[[#This Row],[POP_2024]]/SUM(Tabella2026[POP_2024])</f>
        <v>2.2716683227168327E-5</v>
      </c>
      <c r="L5240" s="3">
        <f>+Tabella2026[[#This Row],[INCIDENZA POPOLAZIONE]]*(PLAFOND/2)</f>
        <v>6687.7745045659349</v>
      </c>
      <c r="M5240" s="3">
        <f>+IFERROR(Tabella2026[[#This Row],[reddito_2024]]/Tabella2026[[#This Row],[POP_2024]],"")</f>
        <v>10276.135175504107</v>
      </c>
      <c r="N5240" s="3">
        <f>+IF(Tabella2026[[#This Row],[REDDITO COMPLESSIVO PROCAPITE]]&lt;media_aggr_reddito_pc,(media_aggr_reddito_pc-Tabella2026[[#This Row],[REDDITO COMPLESSIVO PROCAPITE]]),0)</f>
        <v>7548.9308871046342</v>
      </c>
      <c r="O5240" s="3">
        <f>+Tabella2026[[#This Row],[DIFFERENZA REDDITO INFERIORE ALLA MEDIA DALLA MEDIA]]*Tabella2026[[#This Row],[POP_2024]]</f>
        <v>10108018.457833106</v>
      </c>
      <c r="P5240" s="3">
        <f>+Tabella2026[[#This Row],[POPOLAZIONE PER DIFFERENZA ]]/SUM(Tabella2026[[POPOLAZIONE PER DIFFERENZA ]])</f>
        <v>8.9676530962038442E-5</v>
      </c>
      <c r="Q5240" s="3">
        <f>+Tabella2026[[#This Row],[INCIDENZA POPOLAZIONE PER DIFFERENZA]]*(PLAFOND-SUM(Tabella2026[CONTRIBUTO SULLA BASE DELLA POPOLAZIONE]))</f>
        <v>26400.703457826003</v>
      </c>
      <c r="R5240" s="3">
        <f>+Tabella2026[[#This Row],[CONTRIBUTO SULLA BASE DELLA POPOLAZIONE]]+Tabella2026[[#This Row],[CONTRIBUTO SULLA BASE DEL REDDITO]]</f>
        <v>33088.477962391938</v>
      </c>
      <c r="S5240" s="3">
        <f>+Tabella2026[[#This Row],[CONTRIBUTO TOTALE]]/(PLAFOND/N_TESSERE)</f>
        <v>66.176955924783883</v>
      </c>
      <c r="T5240" s="3">
        <f>+MAX(CEILING(Tabella2026[[#This Row],[preDEF1]],1),1)</f>
        <v>67</v>
      </c>
      <c r="U5240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5240" s="21">
        <f>+Tabella2026[[#This Row],[DEF - n. card]]*(PLAFOND/N_TESSERE)</f>
        <v>33500</v>
      </c>
      <c r="W5240" s="18"/>
    </row>
    <row r="5241" spans="2:23" x14ac:dyDescent="0.25">
      <c r="B5241" s="1" t="s">
        <v>10480</v>
      </c>
      <c r="C5241" s="2">
        <v>3139</v>
      </c>
      <c r="D5241" s="1" t="s">
        <v>10481</v>
      </c>
      <c r="E5241" s="1" t="s">
        <v>18</v>
      </c>
      <c r="F5241" s="1" t="s">
        <v>114</v>
      </c>
      <c r="G5241" s="1" t="s">
        <v>4778</v>
      </c>
      <c r="H5241" s="1" t="s">
        <v>15835</v>
      </c>
      <c r="I5241" s="5">
        <v>1339</v>
      </c>
      <c r="J5241" s="5">
        <v>28597702</v>
      </c>
      <c r="K5241" s="3">
        <f>+Tabella2026[[#This Row],[POP_2024]]/SUM(Tabella2026[POP_2024])</f>
        <v>2.2716683227168327E-5</v>
      </c>
      <c r="L5241" s="3">
        <f>+Tabella2026[[#This Row],[INCIDENZA POPOLAZIONE]]*(PLAFOND/2)</f>
        <v>6687.7745045659349</v>
      </c>
      <c r="M5241" s="3">
        <f>+IFERROR(Tabella2026[[#This Row],[reddito_2024]]/Tabella2026[[#This Row],[POP_2024]],"")</f>
        <v>21357.5070948469</v>
      </c>
      <c r="N5241" s="3">
        <f>+IF(Tabella2026[[#This Row],[REDDITO COMPLESSIVO PROCAPITE]]&lt;media_aggr_reddito_pc,(media_aggr_reddito_pc-Tabella2026[[#This Row],[REDDITO COMPLESSIVO PROCAPITE]]),0)</f>
        <v>0</v>
      </c>
      <c r="O5241" s="3">
        <f>+Tabella2026[[#This Row],[DIFFERENZA REDDITO INFERIORE ALLA MEDIA DALLA MEDIA]]*Tabella2026[[#This Row],[POP_2024]]</f>
        <v>0</v>
      </c>
      <c r="P5241" s="3">
        <f>+Tabella2026[[#This Row],[POPOLAZIONE PER DIFFERENZA ]]/SUM(Tabella2026[[POPOLAZIONE PER DIFFERENZA ]])</f>
        <v>0</v>
      </c>
      <c r="Q5241" s="3">
        <f>+Tabella2026[[#This Row],[INCIDENZA POPOLAZIONE PER DIFFERENZA]]*(PLAFOND-SUM(Tabella2026[CONTRIBUTO SULLA BASE DELLA POPOLAZIONE]))</f>
        <v>0</v>
      </c>
      <c r="R5241" s="3">
        <f>+Tabella2026[[#This Row],[CONTRIBUTO SULLA BASE DELLA POPOLAZIONE]]+Tabella2026[[#This Row],[CONTRIBUTO SULLA BASE DEL REDDITO]]</f>
        <v>6687.7745045659349</v>
      </c>
      <c r="S5241" s="3">
        <f>+Tabella2026[[#This Row],[CONTRIBUTO TOTALE]]/(PLAFOND/N_TESSERE)</f>
        <v>13.37554900913187</v>
      </c>
      <c r="T5241" s="3">
        <f>+MAX(CEILING(Tabella2026[[#This Row],[preDEF1]],1),1)</f>
        <v>14</v>
      </c>
      <c r="U5241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41" s="21">
        <f>+Tabella2026[[#This Row],[DEF - n. card]]*(PLAFOND/N_TESSERE)</f>
        <v>7000</v>
      </c>
      <c r="W5241" s="18"/>
    </row>
    <row r="5242" spans="2:23" x14ac:dyDescent="0.25">
      <c r="B5242" s="1" t="s">
        <v>10256</v>
      </c>
      <c r="C5242" s="2">
        <v>78004</v>
      </c>
      <c r="D5242" s="1" t="s">
        <v>10257</v>
      </c>
      <c r="E5242" s="1" t="s">
        <v>61</v>
      </c>
      <c r="F5242" s="1" t="s">
        <v>178</v>
      </c>
      <c r="G5242" s="1" t="s">
        <v>4778</v>
      </c>
      <c r="H5242" s="1" t="s">
        <v>15836</v>
      </c>
      <c r="I5242" s="5">
        <v>1338</v>
      </c>
      <c r="J5242" s="5">
        <v>14323447</v>
      </c>
      <c r="K5242" s="3">
        <f>+Tabella2026[[#This Row],[POP_2024]]/SUM(Tabella2026[POP_2024])</f>
        <v>2.2699717817738027E-5</v>
      </c>
      <c r="L5242" s="3">
        <f>+Tabella2026[[#This Row],[INCIDENZA POPOLAZIONE]]*(PLAFOND/2)</f>
        <v>6682.7799007537114</v>
      </c>
      <c r="M5242" s="3">
        <f>+IFERROR(Tabella2026[[#This Row],[reddito_2024]]/Tabella2026[[#This Row],[POP_2024]],"")</f>
        <v>10705.117339312406</v>
      </c>
      <c r="N5242" s="3">
        <f>+IF(Tabella2026[[#This Row],[REDDITO COMPLESSIVO PROCAPITE]]&lt;media_aggr_reddito_pc,(media_aggr_reddito_pc-Tabella2026[[#This Row],[REDDITO COMPLESSIVO PROCAPITE]]),0)</f>
        <v>7119.9487232963347</v>
      </c>
      <c r="O5242" s="3">
        <f>+Tabella2026[[#This Row],[DIFFERENZA REDDITO INFERIORE ALLA MEDIA DALLA MEDIA]]*Tabella2026[[#This Row],[POP_2024]]</f>
        <v>9526491.3917704951</v>
      </c>
      <c r="P5242" s="3">
        <f>+Tabella2026[[#This Row],[POPOLAZIONE PER DIFFERENZA ]]/SUM(Tabella2026[[POPOLAZIONE PER DIFFERENZA ]])</f>
        <v>8.4517326894240712E-5</v>
      </c>
      <c r="Q5242" s="3">
        <f>+Tabella2026[[#This Row],[INCIDENZA POPOLAZIONE PER DIFFERENZA]]*(PLAFOND-SUM(Tabella2026[CONTRIBUTO SULLA BASE DELLA POPOLAZIONE]))</f>
        <v>24881.837649669396</v>
      </c>
      <c r="R5242" s="3">
        <f>+Tabella2026[[#This Row],[CONTRIBUTO SULLA BASE DELLA POPOLAZIONE]]+Tabella2026[[#This Row],[CONTRIBUTO SULLA BASE DEL REDDITO]]</f>
        <v>31564.617550423107</v>
      </c>
      <c r="S5242" s="3">
        <f>+Tabella2026[[#This Row],[CONTRIBUTO TOTALE]]/(PLAFOND/N_TESSERE)</f>
        <v>63.129235100846216</v>
      </c>
      <c r="T5242" s="3">
        <f>+MAX(CEILING(Tabella2026[[#This Row],[preDEF1]],1),1)</f>
        <v>64</v>
      </c>
      <c r="U5242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5242" s="21">
        <f>+Tabella2026[[#This Row],[DEF - n. card]]*(PLAFOND/N_TESSERE)</f>
        <v>32000</v>
      </c>
      <c r="W5242" s="18"/>
    </row>
    <row r="5243" spans="2:23" x14ac:dyDescent="0.25">
      <c r="B5243" s="1" t="s">
        <v>10660</v>
      </c>
      <c r="C5243" s="2">
        <v>12093</v>
      </c>
      <c r="D5243" s="1" t="s">
        <v>10661</v>
      </c>
      <c r="E5243" s="1" t="s">
        <v>12</v>
      </c>
      <c r="F5243" s="1" t="s">
        <v>157</v>
      </c>
      <c r="G5243" s="1" t="s">
        <v>4778</v>
      </c>
      <c r="H5243" s="1" t="s">
        <v>15835</v>
      </c>
      <c r="I5243" s="5">
        <v>1338</v>
      </c>
      <c r="J5243" s="5">
        <v>26256737</v>
      </c>
      <c r="K5243" s="3">
        <f>+Tabella2026[[#This Row],[POP_2024]]/SUM(Tabella2026[POP_2024])</f>
        <v>2.2699717817738027E-5</v>
      </c>
      <c r="L5243" s="3">
        <f>+Tabella2026[[#This Row],[INCIDENZA POPOLAZIONE]]*(PLAFOND/2)</f>
        <v>6682.7799007537114</v>
      </c>
      <c r="M5243" s="3">
        <f>+IFERROR(Tabella2026[[#This Row],[reddito_2024]]/Tabella2026[[#This Row],[POP_2024]],"")</f>
        <v>19623.869207772794</v>
      </c>
      <c r="N5243" s="3">
        <f>+IF(Tabella2026[[#This Row],[REDDITO COMPLESSIVO PROCAPITE]]&lt;media_aggr_reddito_pc,(media_aggr_reddito_pc-Tabella2026[[#This Row],[REDDITO COMPLESSIVO PROCAPITE]]),0)</f>
        <v>0</v>
      </c>
      <c r="O5243" s="3">
        <f>+Tabella2026[[#This Row],[DIFFERENZA REDDITO INFERIORE ALLA MEDIA DALLA MEDIA]]*Tabella2026[[#This Row],[POP_2024]]</f>
        <v>0</v>
      </c>
      <c r="P5243" s="3">
        <f>+Tabella2026[[#This Row],[POPOLAZIONE PER DIFFERENZA ]]/SUM(Tabella2026[[POPOLAZIONE PER DIFFERENZA ]])</f>
        <v>0</v>
      </c>
      <c r="Q5243" s="3">
        <f>+Tabella2026[[#This Row],[INCIDENZA POPOLAZIONE PER DIFFERENZA]]*(PLAFOND-SUM(Tabella2026[CONTRIBUTO SULLA BASE DELLA POPOLAZIONE]))</f>
        <v>0</v>
      </c>
      <c r="R5243" s="3">
        <f>+Tabella2026[[#This Row],[CONTRIBUTO SULLA BASE DELLA POPOLAZIONE]]+Tabella2026[[#This Row],[CONTRIBUTO SULLA BASE DEL REDDITO]]</f>
        <v>6682.7799007537114</v>
      </c>
      <c r="S5243" s="3">
        <f>+Tabella2026[[#This Row],[CONTRIBUTO TOTALE]]/(PLAFOND/N_TESSERE)</f>
        <v>13.365559801507423</v>
      </c>
      <c r="T5243" s="3">
        <f>+MAX(CEILING(Tabella2026[[#This Row],[preDEF1]],1),1)</f>
        <v>14</v>
      </c>
      <c r="U5243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43" s="21">
        <f>+Tabella2026[[#This Row],[DEF - n. card]]*(PLAFOND/N_TESSERE)</f>
        <v>7000</v>
      </c>
      <c r="W5243" s="18"/>
    </row>
    <row r="5244" spans="2:23" x14ac:dyDescent="0.25">
      <c r="B5244" s="1" t="s">
        <v>10682</v>
      </c>
      <c r="C5244" s="2">
        <v>19048</v>
      </c>
      <c r="D5244" s="1" t="s">
        <v>10683</v>
      </c>
      <c r="E5244" s="1" t="s">
        <v>12</v>
      </c>
      <c r="F5244" s="1" t="s">
        <v>193</v>
      </c>
      <c r="G5244" s="1" t="s">
        <v>4778</v>
      </c>
      <c r="H5244" s="1" t="s">
        <v>15835</v>
      </c>
      <c r="I5244" s="5">
        <v>1337</v>
      </c>
      <c r="J5244" s="5">
        <v>28710456</v>
      </c>
      <c r="K5244" s="3">
        <f>+Tabella2026[[#This Row],[POP_2024]]/SUM(Tabella2026[POP_2024])</f>
        <v>2.2682752408307731E-5</v>
      </c>
      <c r="L5244" s="3">
        <f>+Tabella2026[[#This Row],[INCIDENZA POPOLAZIONE]]*(PLAFOND/2)</f>
        <v>6677.7852969414898</v>
      </c>
      <c r="M5244" s="3">
        <f>+IFERROR(Tabella2026[[#This Row],[reddito_2024]]/Tabella2026[[#This Row],[POP_2024]],"")</f>
        <v>21473.789080029917</v>
      </c>
      <c r="N5244" s="3">
        <f>+IF(Tabella2026[[#This Row],[REDDITO COMPLESSIVO PROCAPITE]]&lt;media_aggr_reddito_pc,(media_aggr_reddito_pc-Tabella2026[[#This Row],[REDDITO COMPLESSIVO PROCAPITE]]),0)</f>
        <v>0</v>
      </c>
      <c r="O5244" s="3">
        <f>+Tabella2026[[#This Row],[DIFFERENZA REDDITO INFERIORE ALLA MEDIA DALLA MEDIA]]*Tabella2026[[#This Row],[POP_2024]]</f>
        <v>0</v>
      </c>
      <c r="P5244" s="3">
        <f>+Tabella2026[[#This Row],[POPOLAZIONE PER DIFFERENZA ]]/SUM(Tabella2026[[POPOLAZIONE PER DIFFERENZA ]])</f>
        <v>0</v>
      </c>
      <c r="Q5244" s="3">
        <f>+Tabella2026[[#This Row],[INCIDENZA POPOLAZIONE PER DIFFERENZA]]*(PLAFOND-SUM(Tabella2026[CONTRIBUTO SULLA BASE DELLA POPOLAZIONE]))</f>
        <v>0</v>
      </c>
      <c r="R5244" s="3">
        <f>+Tabella2026[[#This Row],[CONTRIBUTO SULLA BASE DELLA POPOLAZIONE]]+Tabella2026[[#This Row],[CONTRIBUTO SULLA BASE DEL REDDITO]]</f>
        <v>6677.7852969414898</v>
      </c>
      <c r="S5244" s="3">
        <f>+Tabella2026[[#This Row],[CONTRIBUTO TOTALE]]/(PLAFOND/N_TESSERE)</f>
        <v>13.35557059388298</v>
      </c>
      <c r="T5244" s="3">
        <f>+MAX(CEILING(Tabella2026[[#This Row],[preDEF1]],1),1)</f>
        <v>14</v>
      </c>
      <c r="U5244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44" s="21">
        <f>+Tabella2026[[#This Row],[DEF - n. card]]*(PLAFOND/N_TESSERE)</f>
        <v>7000</v>
      </c>
      <c r="W5244" s="18"/>
    </row>
    <row r="5245" spans="2:23" x14ac:dyDescent="0.25">
      <c r="B5245" s="1" t="s">
        <v>10478</v>
      </c>
      <c r="C5245" s="2">
        <v>103041</v>
      </c>
      <c r="D5245" s="1" t="s">
        <v>10479</v>
      </c>
      <c r="E5245" s="1" t="s">
        <v>18</v>
      </c>
      <c r="F5245" s="1" t="s">
        <v>648</v>
      </c>
      <c r="G5245" s="1" t="s">
        <v>4778</v>
      </c>
      <c r="H5245" s="1" t="s">
        <v>15835</v>
      </c>
      <c r="I5245" s="5">
        <v>1336</v>
      </c>
      <c r="J5245" s="5">
        <v>12818318</v>
      </c>
      <c r="K5245" s="3">
        <f>+Tabella2026[[#This Row],[POP_2024]]/SUM(Tabella2026[POP_2024])</f>
        <v>2.2665786998877434E-5</v>
      </c>
      <c r="L5245" s="3">
        <f>+Tabella2026[[#This Row],[INCIDENZA POPOLAZIONE]]*(PLAFOND/2)</f>
        <v>6672.7906931292673</v>
      </c>
      <c r="M5245" s="3">
        <f>+IFERROR(Tabella2026[[#This Row],[reddito_2024]]/Tabella2026[[#This Row],[POP_2024]],"")</f>
        <v>9594.5494011976043</v>
      </c>
      <c r="N5245" s="3">
        <f>+IF(Tabella2026[[#This Row],[REDDITO COMPLESSIVO PROCAPITE]]&lt;media_aggr_reddito_pc,(media_aggr_reddito_pc-Tabella2026[[#This Row],[REDDITO COMPLESSIVO PROCAPITE]]),0)</f>
        <v>8230.5166614111367</v>
      </c>
      <c r="O5245" s="3">
        <f>+Tabella2026[[#This Row],[DIFFERENZA REDDITO INFERIORE ALLA MEDIA DALLA MEDIA]]*Tabella2026[[#This Row],[POP_2024]]</f>
        <v>10995970.259645279</v>
      </c>
      <c r="P5245" s="3">
        <f>+Tabella2026[[#This Row],[POPOLAZIONE PER DIFFERENZA ]]/SUM(Tabella2026[[POPOLAZIONE PER DIFFERENZA ]])</f>
        <v>9.7554280451731941E-5</v>
      </c>
      <c r="Q5245" s="3">
        <f>+Tabella2026[[#This Row],[INCIDENZA POPOLAZIONE PER DIFFERENZA]]*(PLAFOND-SUM(Tabella2026[CONTRIBUTO SULLA BASE DELLA POPOLAZIONE]))</f>
        <v>28719.906999279661</v>
      </c>
      <c r="R5245" s="3">
        <f>+Tabella2026[[#This Row],[CONTRIBUTO SULLA BASE DELLA POPOLAZIONE]]+Tabella2026[[#This Row],[CONTRIBUTO SULLA BASE DEL REDDITO]]</f>
        <v>35392.697692408925</v>
      </c>
      <c r="S5245" s="3">
        <f>+Tabella2026[[#This Row],[CONTRIBUTO TOTALE]]/(PLAFOND/N_TESSERE)</f>
        <v>70.785395384817846</v>
      </c>
      <c r="T5245" s="3">
        <f>+MAX(CEILING(Tabella2026[[#This Row],[preDEF1]],1),1)</f>
        <v>71</v>
      </c>
      <c r="U5245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5245" s="21">
        <f>+Tabella2026[[#This Row],[DEF - n. card]]*(PLAFOND/N_TESSERE)</f>
        <v>35500</v>
      </c>
      <c r="W5245" s="18"/>
    </row>
    <row r="5246" spans="2:23" x14ac:dyDescent="0.25">
      <c r="B5246" s="1" t="s">
        <v>11477</v>
      </c>
      <c r="C5246" s="2">
        <v>18026</v>
      </c>
      <c r="D5246" s="1" t="s">
        <v>15827</v>
      </c>
      <c r="E5246" s="1" t="s">
        <v>12</v>
      </c>
      <c r="F5246" s="1" t="s">
        <v>195</v>
      </c>
      <c r="G5246" s="1" t="s">
        <v>4778</v>
      </c>
      <c r="H5246" s="1" t="s">
        <v>15835</v>
      </c>
      <c r="I5246" s="5">
        <v>1335</v>
      </c>
      <c r="J5246" s="5">
        <v>26146522</v>
      </c>
      <c r="K5246" s="3">
        <f>+Tabella2026[[#This Row],[POP_2024]]/SUM(Tabella2026[POP_2024])</f>
        <v>2.2648821589447134E-5</v>
      </c>
      <c r="L5246" s="3">
        <f>+Tabella2026[[#This Row],[INCIDENZA POPOLAZIONE]]*(PLAFOND/2)</f>
        <v>6667.7960893170439</v>
      </c>
      <c r="M5246" s="3">
        <f>+IFERROR(Tabella2026[[#This Row],[reddito_2024]]/Tabella2026[[#This Row],[POP_2024]],"")</f>
        <v>19585.409737827715</v>
      </c>
      <c r="N5246" s="3">
        <f>+IF(Tabella2026[[#This Row],[REDDITO COMPLESSIVO PROCAPITE]]&lt;media_aggr_reddito_pc,(media_aggr_reddito_pc-Tabella2026[[#This Row],[REDDITO COMPLESSIVO PROCAPITE]]),0)</f>
        <v>0</v>
      </c>
      <c r="O5246" s="3">
        <f>+Tabella2026[[#This Row],[DIFFERENZA REDDITO INFERIORE ALLA MEDIA DALLA MEDIA]]*Tabella2026[[#This Row],[POP_2024]]</f>
        <v>0</v>
      </c>
      <c r="P5246" s="3">
        <f>+Tabella2026[[#This Row],[POPOLAZIONE PER DIFFERENZA ]]/SUM(Tabella2026[[POPOLAZIONE PER DIFFERENZA ]])</f>
        <v>0</v>
      </c>
      <c r="Q5246" s="3">
        <f>+Tabella2026[[#This Row],[INCIDENZA POPOLAZIONE PER DIFFERENZA]]*(PLAFOND-SUM(Tabella2026[CONTRIBUTO SULLA BASE DELLA POPOLAZIONE]))</f>
        <v>0</v>
      </c>
      <c r="R5246" s="3">
        <f>+Tabella2026[[#This Row],[CONTRIBUTO SULLA BASE DELLA POPOLAZIONE]]+Tabella2026[[#This Row],[CONTRIBUTO SULLA BASE DEL REDDITO]]</f>
        <v>6667.7960893170439</v>
      </c>
      <c r="S5246" s="3">
        <f>+Tabella2026[[#This Row],[CONTRIBUTO TOTALE]]/(PLAFOND/N_TESSERE)</f>
        <v>13.335592178634087</v>
      </c>
      <c r="T5246" s="3">
        <f>+MAX(CEILING(Tabella2026[[#This Row],[preDEF1]],1),1)</f>
        <v>14</v>
      </c>
      <c r="U5246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46" s="21">
        <f>+Tabella2026[[#This Row],[DEF - n. card]]*(PLAFOND/N_TESSERE)</f>
        <v>7000</v>
      </c>
      <c r="W5246" s="18"/>
    </row>
    <row r="5247" spans="2:23" x14ac:dyDescent="0.25">
      <c r="B5247" s="1" t="s">
        <v>10532</v>
      </c>
      <c r="C5247" s="2">
        <v>24120</v>
      </c>
      <c r="D5247" s="1" t="s">
        <v>10533</v>
      </c>
      <c r="E5247" s="1" t="s">
        <v>38</v>
      </c>
      <c r="F5247" s="1" t="s">
        <v>106</v>
      </c>
      <c r="G5247" s="1" t="s">
        <v>4778</v>
      </c>
      <c r="H5247" s="1" t="s">
        <v>15835</v>
      </c>
      <c r="I5247" s="5">
        <v>1335</v>
      </c>
      <c r="J5247" s="5">
        <v>26196548</v>
      </c>
      <c r="K5247" s="3">
        <f>+Tabella2026[[#This Row],[POP_2024]]/SUM(Tabella2026[POP_2024])</f>
        <v>2.2648821589447134E-5</v>
      </c>
      <c r="L5247" s="3">
        <f>+Tabella2026[[#This Row],[INCIDENZA POPOLAZIONE]]*(PLAFOND/2)</f>
        <v>6667.7960893170439</v>
      </c>
      <c r="M5247" s="3">
        <f>+IFERROR(Tabella2026[[#This Row],[reddito_2024]]/Tabella2026[[#This Row],[POP_2024]],"")</f>
        <v>19622.882397003745</v>
      </c>
      <c r="N5247" s="3">
        <f>+IF(Tabella2026[[#This Row],[REDDITO COMPLESSIVO PROCAPITE]]&lt;media_aggr_reddito_pc,(media_aggr_reddito_pc-Tabella2026[[#This Row],[REDDITO COMPLESSIVO PROCAPITE]]),0)</f>
        <v>0</v>
      </c>
      <c r="O5247" s="3">
        <f>+Tabella2026[[#This Row],[DIFFERENZA REDDITO INFERIORE ALLA MEDIA DALLA MEDIA]]*Tabella2026[[#This Row],[POP_2024]]</f>
        <v>0</v>
      </c>
      <c r="P5247" s="3">
        <f>+Tabella2026[[#This Row],[POPOLAZIONE PER DIFFERENZA ]]/SUM(Tabella2026[[POPOLAZIONE PER DIFFERENZA ]])</f>
        <v>0</v>
      </c>
      <c r="Q5247" s="3">
        <f>+Tabella2026[[#This Row],[INCIDENZA POPOLAZIONE PER DIFFERENZA]]*(PLAFOND-SUM(Tabella2026[CONTRIBUTO SULLA BASE DELLA POPOLAZIONE]))</f>
        <v>0</v>
      </c>
      <c r="R5247" s="3">
        <f>+Tabella2026[[#This Row],[CONTRIBUTO SULLA BASE DELLA POPOLAZIONE]]+Tabella2026[[#This Row],[CONTRIBUTO SULLA BASE DEL REDDITO]]</f>
        <v>6667.7960893170439</v>
      </c>
      <c r="S5247" s="3">
        <f>+Tabella2026[[#This Row],[CONTRIBUTO TOTALE]]/(PLAFOND/N_TESSERE)</f>
        <v>13.335592178634087</v>
      </c>
      <c r="T5247" s="3">
        <f>+MAX(CEILING(Tabella2026[[#This Row],[preDEF1]],1),1)</f>
        <v>14</v>
      </c>
      <c r="U5247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47" s="21">
        <f>+Tabella2026[[#This Row],[DEF - n. card]]*(PLAFOND/N_TESSERE)</f>
        <v>7000</v>
      </c>
      <c r="W5247" s="18"/>
    </row>
    <row r="5248" spans="2:23" x14ac:dyDescent="0.25">
      <c r="B5248" s="1" t="s">
        <v>10789</v>
      </c>
      <c r="C5248" s="2">
        <v>93002</v>
      </c>
      <c r="D5248" s="1" t="s">
        <v>10790</v>
      </c>
      <c r="E5248" s="1" t="s">
        <v>48</v>
      </c>
      <c r="F5248" s="1" t="s">
        <v>300</v>
      </c>
      <c r="G5248" s="1" t="s">
        <v>4778</v>
      </c>
      <c r="H5248" s="1" t="s">
        <v>15835</v>
      </c>
      <c r="I5248" s="5">
        <v>1334</v>
      </c>
      <c r="J5248" s="5">
        <v>23662293</v>
      </c>
      <c r="K5248" s="3">
        <f>+Tabella2026[[#This Row],[POP_2024]]/SUM(Tabella2026[POP_2024])</f>
        <v>2.2631856180016838E-5</v>
      </c>
      <c r="L5248" s="3">
        <f>+Tabella2026[[#This Row],[INCIDENZA POPOLAZIONE]]*(PLAFOND/2)</f>
        <v>6662.8014855048223</v>
      </c>
      <c r="M5248" s="3">
        <f>+IFERROR(Tabella2026[[#This Row],[reddito_2024]]/Tabella2026[[#This Row],[POP_2024]],"")</f>
        <v>17737.850824587706</v>
      </c>
      <c r="N5248" s="3">
        <f>+IF(Tabella2026[[#This Row],[REDDITO COMPLESSIVO PROCAPITE]]&lt;media_aggr_reddito_pc,(media_aggr_reddito_pc-Tabella2026[[#This Row],[REDDITO COMPLESSIVO PROCAPITE]]),0)</f>
        <v>87.215238021035475</v>
      </c>
      <c r="O5248" s="3">
        <f>+Tabella2026[[#This Row],[DIFFERENZA REDDITO INFERIORE ALLA MEDIA DALLA MEDIA]]*Tabella2026[[#This Row],[POP_2024]]</f>
        <v>116345.12752006133</v>
      </c>
      <c r="P5248" s="3">
        <f>+Tabella2026[[#This Row],[POPOLAZIONE PER DIFFERENZA ]]/SUM(Tabella2026[[POPOLAZIONE PER DIFFERENZA ]])</f>
        <v>1.0321931517892919E-6</v>
      </c>
      <c r="Q5248" s="3">
        <f>+Tabella2026[[#This Row],[INCIDENZA POPOLAZIONE PER DIFFERENZA]]*(PLAFOND-SUM(Tabella2026[CONTRIBUTO SULLA BASE DELLA POPOLAZIONE]))</f>
        <v>303.8768897419049</v>
      </c>
      <c r="R5248" s="3">
        <f>+Tabella2026[[#This Row],[CONTRIBUTO SULLA BASE DELLA POPOLAZIONE]]+Tabella2026[[#This Row],[CONTRIBUTO SULLA BASE DEL REDDITO]]</f>
        <v>6966.6783752467272</v>
      </c>
      <c r="S5248" s="3">
        <f>+Tabella2026[[#This Row],[CONTRIBUTO TOTALE]]/(PLAFOND/N_TESSERE)</f>
        <v>13.933356750493454</v>
      </c>
      <c r="T5248" s="3">
        <f>+MAX(CEILING(Tabella2026[[#This Row],[preDEF1]],1),1)</f>
        <v>14</v>
      </c>
      <c r="U5248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48" s="21">
        <f>+Tabella2026[[#This Row],[DEF - n. card]]*(PLAFOND/N_TESSERE)</f>
        <v>7000</v>
      </c>
      <c r="W5248" s="18"/>
    </row>
    <row r="5249" spans="2:23" x14ac:dyDescent="0.25">
      <c r="B5249" s="1" t="s">
        <v>10730</v>
      </c>
      <c r="C5249" s="2">
        <v>1150</v>
      </c>
      <c r="D5249" s="1" t="s">
        <v>10731</v>
      </c>
      <c r="E5249" s="1" t="s">
        <v>18</v>
      </c>
      <c r="F5249" s="1" t="s">
        <v>17</v>
      </c>
      <c r="G5249" s="1" t="s">
        <v>4778</v>
      </c>
      <c r="H5249" s="1" t="s">
        <v>15835</v>
      </c>
      <c r="I5249" s="5">
        <v>1334</v>
      </c>
      <c r="J5249" s="5">
        <v>23614270</v>
      </c>
      <c r="K5249" s="3">
        <f>+Tabella2026[[#This Row],[POP_2024]]/SUM(Tabella2026[POP_2024])</f>
        <v>2.2631856180016838E-5</v>
      </c>
      <c r="L5249" s="3">
        <f>+Tabella2026[[#This Row],[INCIDENZA POPOLAZIONE]]*(PLAFOND/2)</f>
        <v>6662.8014855048223</v>
      </c>
      <c r="M5249" s="3">
        <f>+IFERROR(Tabella2026[[#This Row],[reddito_2024]]/Tabella2026[[#This Row],[POP_2024]],"")</f>
        <v>17701.851574212895</v>
      </c>
      <c r="N5249" s="3">
        <f>+IF(Tabella2026[[#This Row],[REDDITO COMPLESSIVO PROCAPITE]]&lt;media_aggr_reddito_pc,(media_aggr_reddito_pc-Tabella2026[[#This Row],[REDDITO COMPLESSIVO PROCAPITE]]),0)</f>
        <v>123.21448839584627</v>
      </c>
      <c r="O5249" s="3">
        <f>+Tabella2026[[#This Row],[DIFFERENZA REDDITO INFERIORE ALLA MEDIA DALLA MEDIA]]*Tabella2026[[#This Row],[POP_2024]]</f>
        <v>164368.12752005894</v>
      </c>
      <c r="P5249" s="3">
        <f>+Tabella2026[[#This Row],[POPOLAZIONE PER DIFFERENZA ]]/SUM(Tabella2026[[POPOLAZIONE PER DIFFERENZA ]])</f>
        <v>1.4582446142351733E-6</v>
      </c>
      <c r="Q5249" s="3">
        <f>+Tabella2026[[#This Row],[INCIDENZA POPOLAZIONE PER DIFFERENZA]]*(PLAFOND-SUM(Tabella2026[CONTRIBUTO SULLA BASE DELLA POPOLAZIONE]))</f>
        <v>429.3061207473761</v>
      </c>
      <c r="R5249" s="3">
        <f>+Tabella2026[[#This Row],[CONTRIBUTO SULLA BASE DELLA POPOLAZIONE]]+Tabella2026[[#This Row],[CONTRIBUTO SULLA BASE DEL REDDITO]]</f>
        <v>7092.1076062521988</v>
      </c>
      <c r="S5249" s="3">
        <f>+Tabella2026[[#This Row],[CONTRIBUTO TOTALE]]/(PLAFOND/N_TESSERE)</f>
        <v>14.184215212504398</v>
      </c>
      <c r="T5249" s="3">
        <f>+MAX(CEILING(Tabella2026[[#This Row],[preDEF1]],1),1)</f>
        <v>15</v>
      </c>
      <c r="U5249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249" s="21">
        <f>+Tabella2026[[#This Row],[DEF - n. card]]*(PLAFOND/N_TESSERE)</f>
        <v>7500</v>
      </c>
      <c r="W5249" s="18"/>
    </row>
    <row r="5250" spans="2:23" x14ac:dyDescent="0.25">
      <c r="B5250" s="1" t="s">
        <v>10516</v>
      </c>
      <c r="C5250" s="2">
        <v>78094</v>
      </c>
      <c r="D5250" s="1" t="s">
        <v>10517</v>
      </c>
      <c r="E5250" s="1" t="s">
        <v>61</v>
      </c>
      <c r="F5250" s="1" t="s">
        <v>178</v>
      </c>
      <c r="G5250" s="1" t="s">
        <v>4778</v>
      </c>
      <c r="H5250" s="1" t="s">
        <v>15836</v>
      </c>
      <c r="I5250" s="5">
        <v>1334</v>
      </c>
      <c r="J5250" s="5">
        <v>12690831</v>
      </c>
      <c r="K5250" s="3">
        <f>+Tabella2026[[#This Row],[POP_2024]]/SUM(Tabella2026[POP_2024])</f>
        <v>2.2631856180016838E-5</v>
      </c>
      <c r="L5250" s="3">
        <f>+Tabella2026[[#This Row],[INCIDENZA POPOLAZIONE]]*(PLAFOND/2)</f>
        <v>6662.8014855048223</v>
      </c>
      <c r="M5250" s="3">
        <f>+IFERROR(Tabella2026[[#This Row],[reddito_2024]]/Tabella2026[[#This Row],[POP_2024]],"")</f>
        <v>9513.3665667166424</v>
      </c>
      <c r="N5250" s="3">
        <f>+IF(Tabella2026[[#This Row],[REDDITO COMPLESSIVO PROCAPITE]]&lt;media_aggr_reddito_pc,(media_aggr_reddito_pc-Tabella2026[[#This Row],[REDDITO COMPLESSIVO PROCAPITE]]),0)</f>
        <v>8311.6994958920986</v>
      </c>
      <c r="O5250" s="3">
        <f>+Tabella2026[[#This Row],[DIFFERENZA REDDITO INFERIORE ALLA MEDIA DALLA MEDIA]]*Tabella2026[[#This Row],[POP_2024]]</f>
        <v>11087807.12752006</v>
      </c>
      <c r="P5250" s="3">
        <f>+Tabella2026[[#This Row],[POPOLAZIONE PER DIFFERENZA ]]/SUM(Tabella2026[[POPOLAZIONE PER DIFFERENZA ]])</f>
        <v>9.8369040709618815E-5</v>
      </c>
      <c r="Q5250" s="3">
        <f>+Tabella2026[[#This Row],[INCIDENZA POPOLAZIONE PER DIFFERENZA]]*(PLAFOND-SUM(Tabella2026[CONTRIBUTO SULLA BASE DELLA POPOLAZIONE]))</f>
        <v>28959.771808131365</v>
      </c>
      <c r="R5250" s="3">
        <f>+Tabella2026[[#This Row],[CONTRIBUTO SULLA BASE DELLA POPOLAZIONE]]+Tabella2026[[#This Row],[CONTRIBUTO SULLA BASE DEL REDDITO]]</f>
        <v>35622.573293636189</v>
      </c>
      <c r="S5250" s="3">
        <f>+Tabella2026[[#This Row],[CONTRIBUTO TOTALE]]/(PLAFOND/N_TESSERE)</f>
        <v>71.245146587272373</v>
      </c>
      <c r="T5250" s="3">
        <f>+MAX(CEILING(Tabella2026[[#This Row],[preDEF1]],1),1)</f>
        <v>72</v>
      </c>
      <c r="U5250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5250" s="21">
        <f>+Tabella2026[[#This Row],[DEF - n. card]]*(PLAFOND/N_TESSERE)</f>
        <v>36000</v>
      </c>
      <c r="W5250" s="18"/>
    </row>
    <row r="5251" spans="2:23" x14ac:dyDescent="0.25">
      <c r="B5251" s="1" t="s">
        <v>10590</v>
      </c>
      <c r="C5251" s="2">
        <v>4214</v>
      </c>
      <c r="D5251" s="1" t="s">
        <v>10591</v>
      </c>
      <c r="E5251" s="1" t="s">
        <v>18</v>
      </c>
      <c r="F5251" s="1" t="s">
        <v>263</v>
      </c>
      <c r="G5251" s="1" t="s">
        <v>4778</v>
      </c>
      <c r="H5251" s="1" t="s">
        <v>15835</v>
      </c>
      <c r="I5251" s="5">
        <v>1334</v>
      </c>
      <c r="J5251" s="5">
        <v>23454033</v>
      </c>
      <c r="K5251" s="3">
        <f>+Tabella2026[[#This Row],[POP_2024]]/SUM(Tabella2026[POP_2024])</f>
        <v>2.2631856180016838E-5</v>
      </c>
      <c r="L5251" s="3">
        <f>+Tabella2026[[#This Row],[INCIDENZA POPOLAZIONE]]*(PLAFOND/2)</f>
        <v>6662.8014855048223</v>
      </c>
      <c r="M5251" s="3">
        <f>+IFERROR(Tabella2026[[#This Row],[reddito_2024]]/Tabella2026[[#This Row],[POP_2024]],"")</f>
        <v>17581.73388305847</v>
      </c>
      <c r="N5251" s="3">
        <f>+IF(Tabella2026[[#This Row],[REDDITO COMPLESSIVO PROCAPITE]]&lt;media_aggr_reddito_pc,(media_aggr_reddito_pc-Tabella2026[[#This Row],[REDDITO COMPLESSIVO PROCAPITE]]),0)</f>
        <v>243.33217955027067</v>
      </c>
      <c r="O5251" s="3">
        <f>+Tabella2026[[#This Row],[DIFFERENZA REDDITO INFERIORE ALLA MEDIA DALLA MEDIA]]*Tabella2026[[#This Row],[POP_2024]]</f>
        <v>324605.1275200611</v>
      </c>
      <c r="P5251" s="3">
        <f>+Tabella2026[[#This Row],[POPOLAZIONE PER DIFFERENZA ]]/SUM(Tabella2026[[POPOLAZIONE PER DIFFERENZA ]])</f>
        <v>2.8798386043637581E-6</v>
      </c>
      <c r="Q5251" s="3">
        <f>+Tabella2026[[#This Row],[INCIDENZA POPOLAZIONE PER DIFFERENZA]]*(PLAFOND-SUM(Tabella2026[CONTRIBUTO SULLA BASE DELLA POPOLAZIONE]))</f>
        <v>847.82232524574056</v>
      </c>
      <c r="R5251" s="3">
        <f>+Tabella2026[[#This Row],[CONTRIBUTO SULLA BASE DELLA POPOLAZIONE]]+Tabella2026[[#This Row],[CONTRIBUTO SULLA BASE DEL REDDITO]]</f>
        <v>7510.6238107505633</v>
      </c>
      <c r="S5251" s="3">
        <f>+Tabella2026[[#This Row],[CONTRIBUTO TOTALE]]/(PLAFOND/N_TESSERE)</f>
        <v>15.021247621501127</v>
      </c>
      <c r="T5251" s="3">
        <f>+MAX(CEILING(Tabella2026[[#This Row],[preDEF1]],1),1)</f>
        <v>16</v>
      </c>
      <c r="U5251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5251" s="21">
        <f>+Tabella2026[[#This Row],[DEF - n. card]]*(PLAFOND/N_TESSERE)</f>
        <v>8000</v>
      </c>
      <c r="W5251" s="18"/>
    </row>
    <row r="5252" spans="2:23" x14ac:dyDescent="0.25">
      <c r="B5252" s="1" t="s">
        <v>10486</v>
      </c>
      <c r="C5252" s="2">
        <v>25065</v>
      </c>
      <c r="D5252" s="1" t="s">
        <v>10487</v>
      </c>
      <c r="E5252" s="1" t="s">
        <v>38</v>
      </c>
      <c r="F5252" s="1" t="s">
        <v>514</v>
      </c>
      <c r="G5252" s="1" t="s">
        <v>4778</v>
      </c>
      <c r="H5252" s="1" t="s">
        <v>15835</v>
      </c>
      <c r="I5252" s="5">
        <v>1334</v>
      </c>
      <c r="J5252" s="5">
        <v>27790882</v>
      </c>
      <c r="K5252" s="3">
        <f>+Tabella2026[[#This Row],[POP_2024]]/SUM(Tabella2026[POP_2024])</f>
        <v>2.2631856180016838E-5</v>
      </c>
      <c r="L5252" s="3">
        <f>+Tabella2026[[#This Row],[INCIDENZA POPOLAZIONE]]*(PLAFOND/2)</f>
        <v>6662.8014855048223</v>
      </c>
      <c r="M5252" s="3">
        <f>+IFERROR(Tabella2026[[#This Row],[reddito_2024]]/Tabella2026[[#This Row],[POP_2024]],"")</f>
        <v>20832.745127436283</v>
      </c>
      <c r="N5252" s="3">
        <f>+IF(Tabella2026[[#This Row],[REDDITO COMPLESSIVO PROCAPITE]]&lt;media_aggr_reddito_pc,(media_aggr_reddito_pc-Tabella2026[[#This Row],[REDDITO COMPLESSIVO PROCAPITE]]),0)</f>
        <v>0</v>
      </c>
      <c r="O5252" s="3">
        <f>+Tabella2026[[#This Row],[DIFFERENZA REDDITO INFERIORE ALLA MEDIA DALLA MEDIA]]*Tabella2026[[#This Row],[POP_2024]]</f>
        <v>0</v>
      </c>
      <c r="P5252" s="3">
        <f>+Tabella2026[[#This Row],[POPOLAZIONE PER DIFFERENZA ]]/SUM(Tabella2026[[POPOLAZIONE PER DIFFERENZA ]])</f>
        <v>0</v>
      </c>
      <c r="Q5252" s="3">
        <f>+Tabella2026[[#This Row],[INCIDENZA POPOLAZIONE PER DIFFERENZA]]*(PLAFOND-SUM(Tabella2026[CONTRIBUTO SULLA BASE DELLA POPOLAZIONE]))</f>
        <v>0</v>
      </c>
      <c r="R5252" s="3">
        <f>+Tabella2026[[#This Row],[CONTRIBUTO SULLA BASE DELLA POPOLAZIONE]]+Tabella2026[[#This Row],[CONTRIBUTO SULLA BASE DEL REDDITO]]</f>
        <v>6662.8014855048223</v>
      </c>
      <c r="S5252" s="3">
        <f>+Tabella2026[[#This Row],[CONTRIBUTO TOTALE]]/(PLAFOND/N_TESSERE)</f>
        <v>13.325602971009644</v>
      </c>
      <c r="T5252" s="3">
        <f>+MAX(CEILING(Tabella2026[[#This Row],[preDEF1]],1),1)</f>
        <v>14</v>
      </c>
      <c r="U5252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52" s="21">
        <f>+Tabella2026[[#This Row],[DEF - n. card]]*(PLAFOND/N_TESSERE)</f>
        <v>7000</v>
      </c>
      <c r="W5252" s="18"/>
    </row>
    <row r="5253" spans="2:23" x14ac:dyDescent="0.25">
      <c r="B5253" s="1" t="s">
        <v>10598</v>
      </c>
      <c r="C5253" s="2">
        <v>8042</v>
      </c>
      <c r="D5253" s="1" t="s">
        <v>10599</v>
      </c>
      <c r="E5253" s="1" t="s">
        <v>24</v>
      </c>
      <c r="F5253" s="1" t="s">
        <v>286</v>
      </c>
      <c r="G5253" s="1" t="s">
        <v>4778</v>
      </c>
      <c r="H5253" s="1" t="s">
        <v>15835</v>
      </c>
      <c r="I5253" s="5">
        <v>1333</v>
      </c>
      <c r="J5253" s="5">
        <v>19591024</v>
      </c>
      <c r="K5253" s="3">
        <f>+Tabella2026[[#This Row],[POP_2024]]/SUM(Tabella2026[POP_2024])</f>
        <v>2.2614890770586542E-5</v>
      </c>
      <c r="L5253" s="3">
        <f>+Tabella2026[[#This Row],[INCIDENZA POPOLAZIONE]]*(PLAFOND/2)</f>
        <v>6657.8068816925997</v>
      </c>
      <c r="M5253" s="3">
        <f>+IFERROR(Tabella2026[[#This Row],[reddito_2024]]/Tabella2026[[#This Row],[POP_2024]],"")</f>
        <v>14696.94223555889</v>
      </c>
      <c r="N5253" s="3">
        <f>+IF(Tabella2026[[#This Row],[REDDITO COMPLESSIVO PROCAPITE]]&lt;media_aggr_reddito_pc,(media_aggr_reddito_pc-Tabella2026[[#This Row],[REDDITO COMPLESSIVO PROCAPITE]]),0)</f>
        <v>3128.1238270498507</v>
      </c>
      <c r="O5253" s="3">
        <f>+Tabella2026[[#This Row],[DIFFERENZA REDDITO INFERIORE ALLA MEDIA DALLA MEDIA]]*Tabella2026[[#This Row],[POP_2024]]</f>
        <v>4169789.061457451</v>
      </c>
      <c r="P5253" s="3">
        <f>+Tabella2026[[#This Row],[POPOLAZIONE PER DIFFERENZA ]]/SUM(Tabella2026[[POPOLAZIONE PER DIFFERENZA ]])</f>
        <v>3.6993622383542778E-5</v>
      </c>
      <c r="Q5253" s="3">
        <f>+Tabella2026[[#This Row],[INCIDENZA POPOLAZIONE PER DIFFERENZA]]*(PLAFOND-SUM(Tabella2026[CONTRIBUTO SULLA BASE DELLA POPOLAZIONE]))</f>
        <v>10890.894684498249</v>
      </c>
      <c r="R5253" s="3">
        <f>+Tabella2026[[#This Row],[CONTRIBUTO SULLA BASE DELLA POPOLAZIONE]]+Tabella2026[[#This Row],[CONTRIBUTO SULLA BASE DEL REDDITO]]</f>
        <v>17548.701566190848</v>
      </c>
      <c r="S5253" s="3">
        <f>+Tabella2026[[#This Row],[CONTRIBUTO TOTALE]]/(PLAFOND/N_TESSERE)</f>
        <v>35.097403132381693</v>
      </c>
      <c r="T5253" s="3">
        <f>+MAX(CEILING(Tabella2026[[#This Row],[preDEF1]],1),1)</f>
        <v>36</v>
      </c>
      <c r="U5253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5253" s="21">
        <f>+Tabella2026[[#This Row],[DEF - n. card]]*(PLAFOND/N_TESSERE)</f>
        <v>18000</v>
      </c>
      <c r="W5253" s="18"/>
    </row>
    <row r="5254" spans="2:23" x14ac:dyDescent="0.25">
      <c r="B5254" s="1" t="s">
        <v>10548</v>
      </c>
      <c r="C5254" s="2">
        <v>14013</v>
      </c>
      <c r="D5254" s="1" t="s">
        <v>10549</v>
      </c>
      <c r="E5254" s="1" t="s">
        <v>12</v>
      </c>
      <c r="F5254" s="1" t="s">
        <v>980</v>
      </c>
      <c r="G5254" s="1" t="s">
        <v>4778</v>
      </c>
      <c r="H5254" s="1" t="s">
        <v>15835</v>
      </c>
      <c r="I5254" s="5">
        <v>1332</v>
      </c>
      <c r="J5254" s="5">
        <v>21280477</v>
      </c>
      <c r="K5254" s="3">
        <f>+Tabella2026[[#This Row],[POP_2024]]/SUM(Tabella2026[POP_2024])</f>
        <v>2.2597925361156242E-5</v>
      </c>
      <c r="L5254" s="3">
        <f>+Tabella2026[[#This Row],[INCIDENZA POPOLAZIONE]]*(PLAFOND/2)</f>
        <v>6652.8122778803772</v>
      </c>
      <c r="M5254" s="3">
        <f>+IFERROR(Tabella2026[[#This Row],[reddito_2024]]/Tabella2026[[#This Row],[POP_2024]],"")</f>
        <v>15976.334084084085</v>
      </c>
      <c r="N5254" s="3">
        <f>+IF(Tabella2026[[#This Row],[REDDITO COMPLESSIVO PROCAPITE]]&lt;media_aggr_reddito_pc,(media_aggr_reddito_pc-Tabella2026[[#This Row],[REDDITO COMPLESSIVO PROCAPITE]]),0)</f>
        <v>1848.7319785246564</v>
      </c>
      <c r="O5254" s="3">
        <f>+Tabella2026[[#This Row],[DIFFERENZA REDDITO INFERIORE ALLA MEDIA DALLA MEDIA]]*Tabella2026[[#This Row],[POP_2024]]</f>
        <v>2462510.9953948422</v>
      </c>
      <c r="P5254" s="3">
        <f>+Tabella2026[[#This Row],[POPOLAZIONE PER DIFFERENZA ]]/SUM(Tabella2026[[POPOLAZIONE PER DIFFERENZA ]])</f>
        <v>2.1846956893094723E-5</v>
      </c>
      <c r="Q5254" s="3">
        <f>+Tabella2026[[#This Row],[INCIDENZA POPOLAZIONE PER DIFFERENZA]]*(PLAFOND-SUM(Tabella2026[CONTRIBUTO SULLA BASE DELLA POPOLAZIONE]))</f>
        <v>6431.7277241094425</v>
      </c>
      <c r="R5254" s="3">
        <f>+Tabella2026[[#This Row],[CONTRIBUTO SULLA BASE DELLA POPOLAZIONE]]+Tabella2026[[#This Row],[CONTRIBUTO SULLA BASE DEL REDDITO]]</f>
        <v>13084.540001989819</v>
      </c>
      <c r="S5254" s="3">
        <f>+Tabella2026[[#This Row],[CONTRIBUTO TOTALE]]/(PLAFOND/N_TESSERE)</f>
        <v>26.169080003979637</v>
      </c>
      <c r="T5254" s="3">
        <f>+MAX(CEILING(Tabella2026[[#This Row],[preDEF1]],1),1)</f>
        <v>27</v>
      </c>
      <c r="U5254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5254" s="21">
        <f>+Tabella2026[[#This Row],[DEF - n. card]]*(PLAFOND/N_TESSERE)</f>
        <v>13500</v>
      </c>
      <c r="W5254" s="18"/>
    </row>
    <row r="5255" spans="2:23" x14ac:dyDescent="0.25">
      <c r="B5255" s="1" t="s">
        <v>10508</v>
      </c>
      <c r="C5255" s="2">
        <v>62017</v>
      </c>
      <c r="D5255" s="1" t="s">
        <v>10509</v>
      </c>
      <c r="E5255" s="1" t="s">
        <v>15</v>
      </c>
      <c r="F5255" s="1" t="s">
        <v>256</v>
      </c>
      <c r="G5255" s="1" t="s">
        <v>4778</v>
      </c>
      <c r="H5255" s="1" t="s">
        <v>15836</v>
      </c>
      <c r="I5255" s="5">
        <v>1332</v>
      </c>
      <c r="J5255" s="5">
        <v>12895616</v>
      </c>
      <c r="K5255" s="3">
        <f>+Tabella2026[[#This Row],[POP_2024]]/SUM(Tabella2026[POP_2024])</f>
        <v>2.2597925361156242E-5</v>
      </c>
      <c r="L5255" s="3">
        <f>+Tabella2026[[#This Row],[INCIDENZA POPOLAZIONE]]*(PLAFOND/2)</f>
        <v>6652.8122778803772</v>
      </c>
      <c r="M5255" s="3">
        <f>+IFERROR(Tabella2026[[#This Row],[reddito_2024]]/Tabella2026[[#This Row],[POP_2024]],"")</f>
        <v>9681.3933933933931</v>
      </c>
      <c r="N5255" s="3">
        <f>+IF(Tabella2026[[#This Row],[REDDITO COMPLESSIVO PROCAPITE]]&lt;media_aggr_reddito_pc,(media_aggr_reddito_pc-Tabella2026[[#This Row],[REDDITO COMPLESSIVO PROCAPITE]]),0)</f>
        <v>8143.6726692153479</v>
      </c>
      <c r="O5255" s="3">
        <f>+Tabella2026[[#This Row],[DIFFERENZA REDDITO INFERIORE ALLA MEDIA DALLA MEDIA]]*Tabella2026[[#This Row],[POP_2024]]</f>
        <v>10847371.995394843</v>
      </c>
      <c r="P5255" s="3">
        <f>+Tabella2026[[#This Row],[POPOLAZIONE PER DIFFERENZA ]]/SUM(Tabella2026[[POPOLAZIONE PER DIFFERENZA ]])</f>
        <v>9.6235943242460947E-5</v>
      </c>
      <c r="Q5255" s="3">
        <f>+Tabella2026[[#This Row],[INCIDENZA POPOLAZIONE PER DIFFERENZA]]*(PLAFOND-SUM(Tabella2026[CONTRIBUTO SULLA BASE DELLA POPOLAZIONE]))</f>
        <v>28331.789513623185</v>
      </c>
      <c r="R5255" s="3">
        <f>+Tabella2026[[#This Row],[CONTRIBUTO SULLA BASE DELLA POPOLAZIONE]]+Tabella2026[[#This Row],[CONTRIBUTO SULLA BASE DEL REDDITO]]</f>
        <v>34984.601791503563</v>
      </c>
      <c r="S5255" s="3">
        <f>+Tabella2026[[#This Row],[CONTRIBUTO TOTALE]]/(PLAFOND/N_TESSERE)</f>
        <v>69.969203583007129</v>
      </c>
      <c r="T5255" s="3">
        <f>+MAX(CEILING(Tabella2026[[#This Row],[preDEF1]],1),1)</f>
        <v>70</v>
      </c>
      <c r="U5255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5255" s="21">
        <f>+Tabella2026[[#This Row],[DEF - n. card]]*(PLAFOND/N_TESSERE)</f>
        <v>35000</v>
      </c>
      <c r="W5255" s="18"/>
    </row>
    <row r="5256" spans="2:23" x14ac:dyDescent="0.25">
      <c r="B5256" s="1" t="s">
        <v>10662</v>
      </c>
      <c r="C5256" s="2">
        <v>12044</v>
      </c>
      <c r="D5256" s="1" t="s">
        <v>10663</v>
      </c>
      <c r="E5256" s="1" t="s">
        <v>12</v>
      </c>
      <c r="F5256" s="1" t="s">
        <v>157</v>
      </c>
      <c r="G5256" s="1" t="s">
        <v>4778</v>
      </c>
      <c r="H5256" s="1" t="s">
        <v>15835</v>
      </c>
      <c r="I5256" s="5">
        <v>1332</v>
      </c>
      <c r="J5256" s="5">
        <v>29036637</v>
      </c>
      <c r="K5256" s="3">
        <f>+Tabella2026[[#This Row],[POP_2024]]/SUM(Tabella2026[POP_2024])</f>
        <v>2.2597925361156242E-5</v>
      </c>
      <c r="L5256" s="3">
        <f>+Tabella2026[[#This Row],[INCIDENZA POPOLAZIONE]]*(PLAFOND/2)</f>
        <v>6652.8122778803772</v>
      </c>
      <c r="M5256" s="3">
        <f>+IFERROR(Tabella2026[[#This Row],[reddito_2024]]/Tabella2026[[#This Row],[POP_2024]],"")</f>
        <v>21799.277027027027</v>
      </c>
      <c r="N5256" s="3">
        <f>+IF(Tabella2026[[#This Row],[REDDITO COMPLESSIVO PROCAPITE]]&lt;media_aggr_reddito_pc,(media_aggr_reddito_pc-Tabella2026[[#This Row],[REDDITO COMPLESSIVO PROCAPITE]]),0)</f>
        <v>0</v>
      </c>
      <c r="O5256" s="3">
        <f>+Tabella2026[[#This Row],[DIFFERENZA REDDITO INFERIORE ALLA MEDIA DALLA MEDIA]]*Tabella2026[[#This Row],[POP_2024]]</f>
        <v>0</v>
      </c>
      <c r="P5256" s="3">
        <f>+Tabella2026[[#This Row],[POPOLAZIONE PER DIFFERENZA ]]/SUM(Tabella2026[[POPOLAZIONE PER DIFFERENZA ]])</f>
        <v>0</v>
      </c>
      <c r="Q5256" s="3">
        <f>+Tabella2026[[#This Row],[INCIDENZA POPOLAZIONE PER DIFFERENZA]]*(PLAFOND-SUM(Tabella2026[CONTRIBUTO SULLA BASE DELLA POPOLAZIONE]))</f>
        <v>0</v>
      </c>
      <c r="R5256" s="3">
        <f>+Tabella2026[[#This Row],[CONTRIBUTO SULLA BASE DELLA POPOLAZIONE]]+Tabella2026[[#This Row],[CONTRIBUTO SULLA BASE DEL REDDITO]]</f>
        <v>6652.8122778803772</v>
      </c>
      <c r="S5256" s="3">
        <f>+Tabella2026[[#This Row],[CONTRIBUTO TOTALE]]/(PLAFOND/N_TESSERE)</f>
        <v>13.305624555760755</v>
      </c>
      <c r="T5256" s="3">
        <f>+MAX(CEILING(Tabella2026[[#This Row],[preDEF1]],1),1)</f>
        <v>14</v>
      </c>
      <c r="U5256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56" s="21">
        <f>+Tabella2026[[#This Row],[DEF - n. card]]*(PLAFOND/N_TESSERE)</f>
        <v>7000</v>
      </c>
      <c r="W5256" s="18"/>
    </row>
    <row r="5257" spans="2:23" x14ac:dyDescent="0.25">
      <c r="B5257" s="1" t="s">
        <v>10524</v>
      </c>
      <c r="C5257" s="2">
        <v>66082</v>
      </c>
      <c r="D5257" s="1" t="s">
        <v>10525</v>
      </c>
      <c r="E5257" s="1" t="s">
        <v>96</v>
      </c>
      <c r="F5257" s="1" t="s">
        <v>201</v>
      </c>
      <c r="G5257" s="1" t="s">
        <v>4778</v>
      </c>
      <c r="H5257" s="1" t="s">
        <v>15836</v>
      </c>
      <c r="I5257" s="5">
        <v>1332</v>
      </c>
      <c r="J5257" s="5">
        <v>29820286</v>
      </c>
      <c r="K5257" s="3">
        <f>+Tabella2026[[#This Row],[POP_2024]]/SUM(Tabella2026[POP_2024])</f>
        <v>2.2597925361156242E-5</v>
      </c>
      <c r="L5257" s="3">
        <f>+Tabella2026[[#This Row],[INCIDENZA POPOLAZIONE]]*(PLAFOND/2)</f>
        <v>6652.8122778803772</v>
      </c>
      <c r="M5257" s="3">
        <f>+IFERROR(Tabella2026[[#This Row],[reddito_2024]]/Tabella2026[[#This Row],[POP_2024]],"")</f>
        <v>22387.602102102101</v>
      </c>
      <c r="N5257" s="3">
        <f>+IF(Tabella2026[[#This Row],[REDDITO COMPLESSIVO PROCAPITE]]&lt;media_aggr_reddito_pc,(media_aggr_reddito_pc-Tabella2026[[#This Row],[REDDITO COMPLESSIVO PROCAPITE]]),0)</f>
        <v>0</v>
      </c>
      <c r="O5257" s="3">
        <f>+Tabella2026[[#This Row],[DIFFERENZA REDDITO INFERIORE ALLA MEDIA DALLA MEDIA]]*Tabella2026[[#This Row],[POP_2024]]</f>
        <v>0</v>
      </c>
      <c r="P5257" s="3">
        <f>+Tabella2026[[#This Row],[POPOLAZIONE PER DIFFERENZA ]]/SUM(Tabella2026[[POPOLAZIONE PER DIFFERENZA ]])</f>
        <v>0</v>
      </c>
      <c r="Q5257" s="3">
        <f>+Tabella2026[[#This Row],[INCIDENZA POPOLAZIONE PER DIFFERENZA]]*(PLAFOND-SUM(Tabella2026[CONTRIBUTO SULLA BASE DELLA POPOLAZIONE]))</f>
        <v>0</v>
      </c>
      <c r="R5257" s="3">
        <f>+Tabella2026[[#This Row],[CONTRIBUTO SULLA BASE DELLA POPOLAZIONE]]+Tabella2026[[#This Row],[CONTRIBUTO SULLA BASE DEL REDDITO]]</f>
        <v>6652.8122778803772</v>
      </c>
      <c r="S5257" s="3">
        <f>+Tabella2026[[#This Row],[CONTRIBUTO TOTALE]]/(PLAFOND/N_TESSERE)</f>
        <v>13.305624555760755</v>
      </c>
      <c r="T5257" s="3">
        <f>+MAX(CEILING(Tabella2026[[#This Row],[preDEF1]],1),1)</f>
        <v>14</v>
      </c>
      <c r="U5257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57" s="21">
        <f>+Tabella2026[[#This Row],[DEF - n. card]]*(PLAFOND/N_TESSERE)</f>
        <v>7000</v>
      </c>
      <c r="W5257" s="18"/>
    </row>
    <row r="5258" spans="2:23" x14ac:dyDescent="0.25">
      <c r="B5258" s="1" t="s">
        <v>10616</v>
      </c>
      <c r="C5258" s="2">
        <v>41025</v>
      </c>
      <c r="D5258" s="1" t="s">
        <v>10617</v>
      </c>
      <c r="E5258" s="1" t="s">
        <v>117</v>
      </c>
      <c r="F5258" s="1" t="s">
        <v>130</v>
      </c>
      <c r="G5258" s="1" t="s">
        <v>4778</v>
      </c>
      <c r="H5258" s="1" t="s">
        <v>15834</v>
      </c>
      <c r="I5258" s="5">
        <v>1331</v>
      </c>
      <c r="J5258" s="5">
        <v>18641033</v>
      </c>
      <c r="K5258" s="3">
        <f>+Tabella2026[[#This Row],[POP_2024]]/SUM(Tabella2026[POP_2024])</f>
        <v>2.2580959951725946E-5</v>
      </c>
      <c r="L5258" s="3">
        <f>+Tabella2026[[#This Row],[INCIDENZA POPOLAZIONE]]*(PLAFOND/2)</f>
        <v>6647.8176740681547</v>
      </c>
      <c r="M5258" s="3">
        <f>+IFERROR(Tabella2026[[#This Row],[reddito_2024]]/Tabella2026[[#This Row],[POP_2024]],"")</f>
        <v>14005.28399699474</v>
      </c>
      <c r="N5258" s="3">
        <f>+IF(Tabella2026[[#This Row],[REDDITO COMPLESSIVO PROCAPITE]]&lt;media_aggr_reddito_pc,(media_aggr_reddito_pc-Tabella2026[[#This Row],[REDDITO COMPLESSIVO PROCAPITE]]),0)</f>
        <v>3819.7820656140011</v>
      </c>
      <c r="O5258" s="3">
        <f>+Tabella2026[[#This Row],[DIFFERENZA REDDITO INFERIORE ALLA MEDIA DALLA MEDIA]]*Tabella2026[[#This Row],[POP_2024]]</f>
        <v>5084129.9293322358</v>
      </c>
      <c r="P5258" s="3">
        <f>+Tabella2026[[#This Row],[POPOLAZIONE PER DIFFERENZA ]]/SUM(Tabella2026[[POPOLAZIONE PER DIFFERENZA ]])</f>
        <v>4.5105490945109276E-5</v>
      </c>
      <c r="Q5258" s="3">
        <f>+Tabella2026[[#This Row],[INCIDENZA POPOLAZIONE PER DIFFERENZA]]*(PLAFOND-SUM(Tabella2026[CONTRIBUTO SULLA BASE DELLA POPOLAZIONE]))</f>
        <v>13279.022705122015</v>
      </c>
      <c r="R5258" s="3">
        <f>+Tabella2026[[#This Row],[CONTRIBUTO SULLA BASE DELLA POPOLAZIONE]]+Tabella2026[[#This Row],[CONTRIBUTO SULLA BASE DEL REDDITO]]</f>
        <v>19926.840379190169</v>
      </c>
      <c r="S5258" s="3">
        <f>+Tabella2026[[#This Row],[CONTRIBUTO TOTALE]]/(PLAFOND/N_TESSERE)</f>
        <v>39.853680758380335</v>
      </c>
      <c r="T5258" s="3">
        <f>+MAX(CEILING(Tabella2026[[#This Row],[preDEF1]],1),1)</f>
        <v>40</v>
      </c>
      <c r="U5258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258" s="21">
        <f>+Tabella2026[[#This Row],[DEF - n. card]]*(PLAFOND/N_TESSERE)</f>
        <v>20000</v>
      </c>
      <c r="W5258" s="18"/>
    </row>
    <row r="5259" spans="2:23" x14ac:dyDescent="0.25">
      <c r="B5259" s="1" t="s">
        <v>10386</v>
      </c>
      <c r="C5259" s="2">
        <v>55003</v>
      </c>
      <c r="D5259" s="1" t="s">
        <v>10387</v>
      </c>
      <c r="E5259" s="1" t="s">
        <v>67</v>
      </c>
      <c r="F5259" s="1" t="s">
        <v>108</v>
      </c>
      <c r="G5259" s="1" t="s">
        <v>4778</v>
      </c>
      <c r="H5259" s="1" t="s">
        <v>15834</v>
      </c>
      <c r="I5259" s="5">
        <v>1330</v>
      </c>
      <c r="J5259" s="5">
        <v>19963161</v>
      </c>
      <c r="K5259" s="3">
        <f>+Tabella2026[[#This Row],[POP_2024]]/SUM(Tabella2026[POP_2024])</f>
        <v>2.2563994542295649E-5</v>
      </c>
      <c r="L5259" s="3">
        <f>+Tabella2026[[#This Row],[INCIDENZA POPOLAZIONE]]*(PLAFOND/2)</f>
        <v>6642.8230702559322</v>
      </c>
      <c r="M5259" s="3">
        <f>+IFERROR(Tabella2026[[#This Row],[reddito_2024]]/Tabella2026[[#This Row],[POP_2024]],"")</f>
        <v>15009.895488721804</v>
      </c>
      <c r="N5259" s="3">
        <f>+IF(Tabella2026[[#This Row],[REDDITO COMPLESSIVO PROCAPITE]]&lt;media_aggr_reddito_pc,(media_aggr_reddito_pc-Tabella2026[[#This Row],[REDDITO COMPLESSIVO PROCAPITE]]),0)</f>
        <v>2815.1705738869368</v>
      </c>
      <c r="O5259" s="3">
        <f>+Tabella2026[[#This Row],[DIFFERENZA REDDITO INFERIORE ALLA MEDIA DALLA MEDIA]]*Tabella2026[[#This Row],[POP_2024]]</f>
        <v>3744176.8632696262</v>
      </c>
      <c r="P5259" s="3">
        <f>+Tabella2026[[#This Row],[POPOLAZIONE PER DIFFERENZA ]]/SUM(Tabella2026[[POPOLAZIONE PER DIFFERENZA ]])</f>
        <v>3.3217667123089698E-5</v>
      </c>
      <c r="Q5259" s="3">
        <f>+Tabella2026[[#This Row],[INCIDENZA POPOLAZIONE PER DIFFERENZA]]*(PLAFOND-SUM(Tabella2026[CONTRIBUTO SULLA BASE DELLA POPOLAZIONE]))</f>
        <v>9779.2562877873042</v>
      </c>
      <c r="R5259" s="3">
        <f>+Tabella2026[[#This Row],[CONTRIBUTO SULLA BASE DELLA POPOLAZIONE]]+Tabella2026[[#This Row],[CONTRIBUTO SULLA BASE DEL REDDITO]]</f>
        <v>16422.079358043236</v>
      </c>
      <c r="S5259" s="3">
        <f>+Tabella2026[[#This Row],[CONTRIBUTO TOTALE]]/(PLAFOND/N_TESSERE)</f>
        <v>32.844158716086476</v>
      </c>
      <c r="T5259" s="3">
        <f>+MAX(CEILING(Tabella2026[[#This Row],[preDEF1]],1),1)</f>
        <v>33</v>
      </c>
      <c r="U5259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5259" s="21">
        <f>+Tabella2026[[#This Row],[DEF - n. card]]*(PLAFOND/N_TESSERE)</f>
        <v>16500</v>
      </c>
      <c r="W5259" s="18"/>
    </row>
    <row r="5260" spans="2:23" x14ac:dyDescent="0.25">
      <c r="B5260" s="1" t="s">
        <v>10338</v>
      </c>
      <c r="C5260" s="2">
        <v>79020</v>
      </c>
      <c r="D5260" s="1" t="s">
        <v>10339</v>
      </c>
      <c r="E5260" s="1" t="s">
        <v>61</v>
      </c>
      <c r="F5260" s="1" t="s">
        <v>148</v>
      </c>
      <c r="G5260" s="1" t="s">
        <v>4778</v>
      </c>
      <c r="H5260" s="1" t="s">
        <v>15836</v>
      </c>
      <c r="I5260" s="5">
        <v>1330</v>
      </c>
      <c r="J5260" s="5">
        <v>15653332</v>
      </c>
      <c r="K5260" s="3">
        <f>+Tabella2026[[#This Row],[POP_2024]]/SUM(Tabella2026[POP_2024])</f>
        <v>2.2563994542295649E-5</v>
      </c>
      <c r="L5260" s="3">
        <f>+Tabella2026[[#This Row],[INCIDENZA POPOLAZIONE]]*(PLAFOND/2)</f>
        <v>6642.8230702559322</v>
      </c>
      <c r="M5260" s="3">
        <f>+IFERROR(Tabella2026[[#This Row],[reddito_2024]]/Tabella2026[[#This Row],[POP_2024]],"")</f>
        <v>11769.422556390977</v>
      </c>
      <c r="N5260" s="3">
        <f>+IF(Tabella2026[[#This Row],[REDDITO COMPLESSIVO PROCAPITE]]&lt;media_aggr_reddito_pc,(media_aggr_reddito_pc-Tabella2026[[#This Row],[REDDITO COMPLESSIVO PROCAPITE]]),0)</f>
        <v>6055.6435062177643</v>
      </c>
      <c r="O5260" s="3">
        <f>+Tabella2026[[#This Row],[DIFFERENZA REDDITO INFERIORE ALLA MEDIA DALLA MEDIA]]*Tabella2026[[#This Row],[POP_2024]]</f>
        <v>8054005.8632696262</v>
      </c>
      <c r="P5260" s="3">
        <f>+Tabella2026[[#This Row],[POPOLAZIONE PER DIFFERENZA ]]/SUM(Tabella2026[[POPOLAZIONE PER DIFFERENZA ]])</f>
        <v>7.1453698781706661E-5</v>
      </c>
      <c r="Q5260" s="3">
        <f>+Tabella2026[[#This Row],[INCIDENZA POPOLAZIONE PER DIFFERENZA]]*(PLAFOND-SUM(Tabella2026[CONTRIBUTO SULLA BASE DELLA POPOLAZIONE]))</f>
        <v>21035.915331060442</v>
      </c>
      <c r="R5260" s="3">
        <f>+Tabella2026[[#This Row],[CONTRIBUTO SULLA BASE DELLA POPOLAZIONE]]+Tabella2026[[#This Row],[CONTRIBUTO SULLA BASE DEL REDDITO]]</f>
        <v>27678.738401316376</v>
      </c>
      <c r="S5260" s="3">
        <f>+Tabella2026[[#This Row],[CONTRIBUTO TOTALE]]/(PLAFOND/N_TESSERE)</f>
        <v>55.357476802632753</v>
      </c>
      <c r="T5260" s="3">
        <f>+MAX(CEILING(Tabella2026[[#This Row],[preDEF1]],1),1)</f>
        <v>56</v>
      </c>
      <c r="U5260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5260" s="21">
        <f>+Tabella2026[[#This Row],[DEF - n. card]]*(PLAFOND/N_TESSERE)</f>
        <v>28000</v>
      </c>
      <c r="W5260" s="18"/>
    </row>
    <row r="5261" spans="2:23" x14ac:dyDescent="0.25">
      <c r="B5261" s="1" t="s">
        <v>10502</v>
      </c>
      <c r="C5261" s="2">
        <v>96080</v>
      </c>
      <c r="D5261" s="1" t="s">
        <v>10503</v>
      </c>
      <c r="E5261" s="1" t="s">
        <v>18</v>
      </c>
      <c r="F5261" s="1" t="s">
        <v>403</v>
      </c>
      <c r="G5261" s="1" t="s">
        <v>4778</v>
      </c>
      <c r="H5261" s="1" t="s">
        <v>15835</v>
      </c>
      <c r="I5261" s="5">
        <v>1329</v>
      </c>
      <c r="J5261" s="5">
        <v>25326664</v>
      </c>
      <c r="K5261" s="3">
        <f>+Tabella2026[[#This Row],[POP_2024]]/SUM(Tabella2026[POP_2024])</f>
        <v>2.254702913286535E-5</v>
      </c>
      <c r="L5261" s="3">
        <f>+Tabella2026[[#This Row],[INCIDENZA POPOLAZIONE]]*(PLAFOND/2)</f>
        <v>6637.8284664437097</v>
      </c>
      <c r="M5261" s="3">
        <f>+IFERROR(Tabella2026[[#This Row],[reddito_2024]]/Tabella2026[[#This Row],[POP_2024]],"")</f>
        <v>19056.933032355155</v>
      </c>
      <c r="N5261" s="3">
        <f>+IF(Tabella2026[[#This Row],[REDDITO COMPLESSIVO PROCAPITE]]&lt;media_aggr_reddito_pc,(media_aggr_reddito_pc-Tabella2026[[#This Row],[REDDITO COMPLESSIVO PROCAPITE]]),0)</f>
        <v>0</v>
      </c>
      <c r="O5261" s="3">
        <f>+Tabella2026[[#This Row],[DIFFERENZA REDDITO INFERIORE ALLA MEDIA DALLA MEDIA]]*Tabella2026[[#This Row],[POP_2024]]</f>
        <v>0</v>
      </c>
      <c r="P5261" s="3">
        <f>+Tabella2026[[#This Row],[POPOLAZIONE PER DIFFERENZA ]]/SUM(Tabella2026[[POPOLAZIONE PER DIFFERENZA ]])</f>
        <v>0</v>
      </c>
      <c r="Q5261" s="3">
        <f>+Tabella2026[[#This Row],[INCIDENZA POPOLAZIONE PER DIFFERENZA]]*(PLAFOND-SUM(Tabella2026[CONTRIBUTO SULLA BASE DELLA POPOLAZIONE]))</f>
        <v>0</v>
      </c>
      <c r="R5261" s="3">
        <f>+Tabella2026[[#This Row],[CONTRIBUTO SULLA BASE DELLA POPOLAZIONE]]+Tabella2026[[#This Row],[CONTRIBUTO SULLA BASE DEL REDDITO]]</f>
        <v>6637.8284664437097</v>
      </c>
      <c r="S5261" s="3">
        <f>+Tabella2026[[#This Row],[CONTRIBUTO TOTALE]]/(PLAFOND/N_TESSERE)</f>
        <v>13.275656932887419</v>
      </c>
      <c r="T5261" s="3">
        <f>+MAX(CEILING(Tabella2026[[#This Row],[preDEF1]],1),1)</f>
        <v>14</v>
      </c>
      <c r="U5261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61" s="21">
        <f>+Tabella2026[[#This Row],[DEF - n. card]]*(PLAFOND/N_TESSERE)</f>
        <v>7000</v>
      </c>
      <c r="W5261" s="18"/>
    </row>
    <row r="5262" spans="2:23" x14ac:dyDescent="0.25">
      <c r="B5262" s="1" t="s">
        <v>10560</v>
      </c>
      <c r="C5262" s="2">
        <v>102013</v>
      </c>
      <c r="D5262" s="1" t="s">
        <v>10561</v>
      </c>
      <c r="E5262" s="1" t="s">
        <v>61</v>
      </c>
      <c r="F5262" s="1" t="s">
        <v>607</v>
      </c>
      <c r="G5262" s="1" t="s">
        <v>4778</v>
      </c>
      <c r="H5262" s="1" t="s">
        <v>15836</v>
      </c>
      <c r="I5262" s="5">
        <v>1328</v>
      </c>
      <c r="J5262" s="5">
        <v>13651090</v>
      </c>
      <c r="K5262" s="3">
        <f>+Tabella2026[[#This Row],[POP_2024]]/SUM(Tabella2026[POP_2024])</f>
        <v>2.2530063723435053E-5</v>
      </c>
      <c r="L5262" s="3">
        <f>+Tabella2026[[#This Row],[INCIDENZA POPOLAZIONE]]*(PLAFOND/2)</f>
        <v>6632.8338626314871</v>
      </c>
      <c r="M5262" s="3">
        <f>+IFERROR(Tabella2026[[#This Row],[reddito_2024]]/Tabella2026[[#This Row],[POP_2024]],"")</f>
        <v>10279.435240963856</v>
      </c>
      <c r="N5262" s="3">
        <f>+IF(Tabella2026[[#This Row],[REDDITO COMPLESSIVO PROCAPITE]]&lt;media_aggr_reddito_pc,(media_aggr_reddito_pc-Tabella2026[[#This Row],[REDDITO COMPLESSIVO PROCAPITE]]),0)</f>
        <v>7545.6308216448851</v>
      </c>
      <c r="O5262" s="3">
        <f>+Tabella2026[[#This Row],[DIFFERENZA REDDITO INFERIORE ALLA MEDIA DALLA MEDIA]]*Tabella2026[[#This Row],[POP_2024]]</f>
        <v>10020597.731144408</v>
      </c>
      <c r="P5262" s="3">
        <f>+Tabella2026[[#This Row],[POPOLAZIONE PER DIFFERENZA ]]/SUM(Tabella2026[[POPOLAZIONE PER DIFFERENZA ]])</f>
        <v>8.8900949918500907E-5</v>
      </c>
      <c r="Q5262" s="3">
        <f>+Tabella2026[[#This Row],[INCIDENZA POPOLAZIONE PER DIFFERENZA]]*(PLAFOND-SUM(Tabella2026[CONTRIBUTO SULLA BASE DELLA POPOLAZIONE]))</f>
        <v>26172.372980294334</v>
      </c>
      <c r="R5262" s="3">
        <f>+Tabella2026[[#This Row],[CONTRIBUTO SULLA BASE DELLA POPOLAZIONE]]+Tabella2026[[#This Row],[CONTRIBUTO SULLA BASE DEL REDDITO]]</f>
        <v>32805.206842925822</v>
      </c>
      <c r="S5262" s="3">
        <f>+Tabella2026[[#This Row],[CONTRIBUTO TOTALE]]/(PLAFOND/N_TESSERE)</f>
        <v>65.61041368585164</v>
      </c>
      <c r="T5262" s="3">
        <f>+MAX(CEILING(Tabella2026[[#This Row],[preDEF1]],1),1)</f>
        <v>66</v>
      </c>
      <c r="U5262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5262" s="21">
        <f>+Tabella2026[[#This Row],[DEF - n. card]]*(PLAFOND/N_TESSERE)</f>
        <v>33000</v>
      </c>
      <c r="W5262" s="18"/>
    </row>
    <row r="5263" spans="2:23" x14ac:dyDescent="0.25">
      <c r="B5263" s="1" t="s">
        <v>10668</v>
      </c>
      <c r="C5263" s="2">
        <v>112049</v>
      </c>
      <c r="D5263" s="1" t="s">
        <v>10669</v>
      </c>
      <c r="E5263" s="1" t="s">
        <v>76</v>
      </c>
      <c r="F5263" s="1" t="s">
        <v>88</v>
      </c>
      <c r="G5263" s="1" t="s">
        <v>4778</v>
      </c>
      <c r="H5263" s="1" t="s">
        <v>15836</v>
      </c>
      <c r="I5263" s="5">
        <v>1328</v>
      </c>
      <c r="J5263" s="5">
        <v>17111712</v>
      </c>
      <c r="K5263" s="3">
        <f>+Tabella2026[[#This Row],[POP_2024]]/SUM(Tabella2026[POP_2024])</f>
        <v>2.2530063723435053E-5</v>
      </c>
      <c r="L5263" s="3">
        <f>+Tabella2026[[#This Row],[INCIDENZA POPOLAZIONE]]*(PLAFOND/2)</f>
        <v>6632.8338626314871</v>
      </c>
      <c r="M5263" s="3">
        <f>+IFERROR(Tabella2026[[#This Row],[reddito_2024]]/Tabella2026[[#This Row],[POP_2024]],"")</f>
        <v>12885.325301204819</v>
      </c>
      <c r="N5263" s="3">
        <f>+IF(Tabella2026[[#This Row],[REDDITO COMPLESSIVO PROCAPITE]]&lt;media_aggr_reddito_pc,(media_aggr_reddito_pc-Tabella2026[[#This Row],[REDDITO COMPLESSIVO PROCAPITE]]),0)</f>
        <v>4939.7407614039221</v>
      </c>
      <c r="O5263" s="3">
        <f>+Tabella2026[[#This Row],[DIFFERENZA REDDITO INFERIORE ALLA MEDIA DALLA MEDIA]]*Tabella2026[[#This Row],[POP_2024]]</f>
        <v>6559975.7311444087</v>
      </c>
      <c r="P5263" s="3">
        <f>+Tabella2026[[#This Row],[POPOLAZIONE PER DIFFERENZA ]]/SUM(Tabella2026[[POPOLAZIONE PER DIFFERENZA ]])</f>
        <v>5.819893080115163E-5</v>
      </c>
      <c r="Q5263" s="3">
        <f>+Tabella2026[[#This Row],[INCIDENZA POPOLAZIONE PER DIFFERENZA]]*(PLAFOND-SUM(Tabella2026[CONTRIBUTO SULLA BASE DELLA POPOLAZIONE]))</f>
        <v>17133.721578661007</v>
      </c>
      <c r="R5263" s="3">
        <f>+Tabella2026[[#This Row],[CONTRIBUTO SULLA BASE DELLA POPOLAZIONE]]+Tabella2026[[#This Row],[CONTRIBUTO SULLA BASE DEL REDDITO]]</f>
        <v>23766.555441292494</v>
      </c>
      <c r="S5263" s="3">
        <f>+Tabella2026[[#This Row],[CONTRIBUTO TOTALE]]/(PLAFOND/N_TESSERE)</f>
        <v>47.533110882584985</v>
      </c>
      <c r="T5263" s="3">
        <f>+MAX(CEILING(Tabella2026[[#This Row],[preDEF1]],1),1)</f>
        <v>48</v>
      </c>
      <c r="U5263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263" s="21">
        <f>+Tabella2026[[#This Row],[DEF - n. card]]*(PLAFOND/N_TESSERE)</f>
        <v>24000</v>
      </c>
      <c r="W5263" s="18"/>
    </row>
    <row r="5264" spans="2:23" x14ac:dyDescent="0.25">
      <c r="B5264" s="1" t="s">
        <v>10624</v>
      </c>
      <c r="C5264" s="2">
        <v>7021</v>
      </c>
      <c r="D5264" s="1" t="s">
        <v>10625</v>
      </c>
      <c r="E5264" s="1" t="s">
        <v>565</v>
      </c>
      <c r="F5264" s="1" t="s">
        <v>565</v>
      </c>
      <c r="G5264" s="1" t="s">
        <v>4778</v>
      </c>
      <c r="H5264" s="1" t="s">
        <v>15835</v>
      </c>
      <c r="I5264" s="5">
        <v>1327</v>
      </c>
      <c r="J5264" s="5">
        <v>27184768</v>
      </c>
      <c r="K5264" s="3">
        <f>+Tabella2026[[#This Row],[POP_2024]]/SUM(Tabella2026[POP_2024])</f>
        <v>2.2513098314004757E-5</v>
      </c>
      <c r="L5264" s="3">
        <f>+Tabella2026[[#This Row],[INCIDENZA POPOLAZIONE]]*(PLAFOND/2)</f>
        <v>6627.8392588192646</v>
      </c>
      <c r="M5264" s="3">
        <f>+IFERROR(Tabella2026[[#This Row],[reddito_2024]]/Tabella2026[[#This Row],[POP_2024]],"")</f>
        <v>20485.883948756593</v>
      </c>
      <c r="N5264" s="3">
        <f>+IF(Tabella2026[[#This Row],[REDDITO COMPLESSIVO PROCAPITE]]&lt;media_aggr_reddito_pc,(media_aggr_reddito_pc-Tabella2026[[#This Row],[REDDITO COMPLESSIVO PROCAPITE]]),0)</f>
        <v>0</v>
      </c>
      <c r="O5264" s="3">
        <f>+Tabella2026[[#This Row],[DIFFERENZA REDDITO INFERIORE ALLA MEDIA DALLA MEDIA]]*Tabella2026[[#This Row],[POP_2024]]</f>
        <v>0</v>
      </c>
      <c r="P5264" s="3">
        <f>+Tabella2026[[#This Row],[POPOLAZIONE PER DIFFERENZA ]]/SUM(Tabella2026[[POPOLAZIONE PER DIFFERENZA ]])</f>
        <v>0</v>
      </c>
      <c r="Q5264" s="3">
        <f>+Tabella2026[[#This Row],[INCIDENZA POPOLAZIONE PER DIFFERENZA]]*(PLAFOND-SUM(Tabella2026[CONTRIBUTO SULLA BASE DELLA POPOLAZIONE]))</f>
        <v>0</v>
      </c>
      <c r="R5264" s="3">
        <f>+Tabella2026[[#This Row],[CONTRIBUTO SULLA BASE DELLA POPOLAZIONE]]+Tabella2026[[#This Row],[CONTRIBUTO SULLA BASE DEL REDDITO]]</f>
        <v>6627.8392588192646</v>
      </c>
      <c r="S5264" s="3">
        <f>+Tabella2026[[#This Row],[CONTRIBUTO TOTALE]]/(PLAFOND/N_TESSERE)</f>
        <v>13.255678517638529</v>
      </c>
      <c r="T5264" s="3">
        <f>+MAX(CEILING(Tabella2026[[#This Row],[preDEF1]],1),1)</f>
        <v>14</v>
      </c>
      <c r="U5264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64" s="21">
        <f>+Tabella2026[[#This Row],[DEF - n. card]]*(PLAFOND/N_TESSERE)</f>
        <v>7000</v>
      </c>
      <c r="W5264" s="18"/>
    </row>
    <row r="5265" spans="2:23" x14ac:dyDescent="0.25">
      <c r="B5265" s="1" t="s">
        <v>10640</v>
      </c>
      <c r="C5265" s="2">
        <v>6133</v>
      </c>
      <c r="D5265" s="1" t="s">
        <v>10641</v>
      </c>
      <c r="E5265" s="1" t="s">
        <v>18</v>
      </c>
      <c r="F5265" s="1" t="s">
        <v>138</v>
      </c>
      <c r="G5265" s="1" t="s">
        <v>4778</v>
      </c>
      <c r="H5265" s="1" t="s">
        <v>15835</v>
      </c>
      <c r="I5265" s="5">
        <v>1327</v>
      </c>
      <c r="J5265" s="5">
        <v>23817055</v>
      </c>
      <c r="K5265" s="3">
        <f>+Tabella2026[[#This Row],[POP_2024]]/SUM(Tabella2026[POP_2024])</f>
        <v>2.2513098314004757E-5</v>
      </c>
      <c r="L5265" s="3">
        <f>+Tabella2026[[#This Row],[INCIDENZA POPOLAZIONE]]*(PLAFOND/2)</f>
        <v>6627.8392588192646</v>
      </c>
      <c r="M5265" s="3">
        <f>+IFERROR(Tabella2026[[#This Row],[reddito_2024]]/Tabella2026[[#This Row],[POP_2024]],"")</f>
        <v>17948.044461190657</v>
      </c>
      <c r="N5265" s="3">
        <f>+IF(Tabella2026[[#This Row],[REDDITO COMPLESSIVO PROCAPITE]]&lt;media_aggr_reddito_pc,(media_aggr_reddito_pc-Tabella2026[[#This Row],[REDDITO COMPLESSIVO PROCAPITE]]),0)</f>
        <v>0</v>
      </c>
      <c r="O5265" s="3">
        <f>+Tabella2026[[#This Row],[DIFFERENZA REDDITO INFERIORE ALLA MEDIA DALLA MEDIA]]*Tabella2026[[#This Row],[POP_2024]]</f>
        <v>0</v>
      </c>
      <c r="P5265" s="3">
        <f>+Tabella2026[[#This Row],[POPOLAZIONE PER DIFFERENZA ]]/SUM(Tabella2026[[POPOLAZIONE PER DIFFERENZA ]])</f>
        <v>0</v>
      </c>
      <c r="Q5265" s="3">
        <f>+Tabella2026[[#This Row],[INCIDENZA POPOLAZIONE PER DIFFERENZA]]*(PLAFOND-SUM(Tabella2026[CONTRIBUTO SULLA BASE DELLA POPOLAZIONE]))</f>
        <v>0</v>
      </c>
      <c r="R5265" s="3">
        <f>+Tabella2026[[#This Row],[CONTRIBUTO SULLA BASE DELLA POPOLAZIONE]]+Tabella2026[[#This Row],[CONTRIBUTO SULLA BASE DEL REDDITO]]</f>
        <v>6627.8392588192646</v>
      </c>
      <c r="S5265" s="3">
        <f>+Tabella2026[[#This Row],[CONTRIBUTO TOTALE]]/(PLAFOND/N_TESSERE)</f>
        <v>13.255678517638529</v>
      </c>
      <c r="T5265" s="3">
        <f>+MAX(CEILING(Tabella2026[[#This Row],[preDEF1]],1),1)</f>
        <v>14</v>
      </c>
      <c r="U5265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65" s="21">
        <f>+Tabella2026[[#This Row],[DEF - n. card]]*(PLAFOND/N_TESSERE)</f>
        <v>7000</v>
      </c>
      <c r="W5265" s="18"/>
    </row>
    <row r="5266" spans="2:23" x14ac:dyDescent="0.25">
      <c r="B5266" s="1" t="s">
        <v>10552</v>
      </c>
      <c r="C5266" s="2">
        <v>1294</v>
      </c>
      <c r="D5266" s="1" t="s">
        <v>10553</v>
      </c>
      <c r="E5266" s="1" t="s">
        <v>18</v>
      </c>
      <c r="F5266" s="1" t="s">
        <v>17</v>
      </c>
      <c r="G5266" s="1" t="s">
        <v>4778</v>
      </c>
      <c r="H5266" s="1" t="s">
        <v>15835</v>
      </c>
      <c r="I5266" s="5">
        <v>1326</v>
      </c>
      <c r="J5266" s="5">
        <v>25407499</v>
      </c>
      <c r="K5266" s="3">
        <f>+Tabella2026[[#This Row],[POP_2024]]/SUM(Tabella2026[POP_2024])</f>
        <v>2.2496132904574457E-5</v>
      </c>
      <c r="L5266" s="3">
        <f>+Tabella2026[[#This Row],[INCIDENZA POPOLAZIONE]]*(PLAFOND/2)</f>
        <v>6622.8446550070421</v>
      </c>
      <c r="M5266" s="3">
        <f>+IFERROR(Tabella2026[[#This Row],[reddito_2024]]/Tabella2026[[#This Row],[POP_2024]],"")</f>
        <v>19161.00980392157</v>
      </c>
      <c r="N5266" s="3">
        <f>+IF(Tabella2026[[#This Row],[REDDITO COMPLESSIVO PROCAPITE]]&lt;media_aggr_reddito_pc,(media_aggr_reddito_pc-Tabella2026[[#This Row],[REDDITO COMPLESSIVO PROCAPITE]]),0)</f>
        <v>0</v>
      </c>
      <c r="O5266" s="3">
        <f>+Tabella2026[[#This Row],[DIFFERENZA REDDITO INFERIORE ALLA MEDIA DALLA MEDIA]]*Tabella2026[[#This Row],[POP_2024]]</f>
        <v>0</v>
      </c>
      <c r="P5266" s="3">
        <f>+Tabella2026[[#This Row],[POPOLAZIONE PER DIFFERENZA ]]/SUM(Tabella2026[[POPOLAZIONE PER DIFFERENZA ]])</f>
        <v>0</v>
      </c>
      <c r="Q5266" s="3">
        <f>+Tabella2026[[#This Row],[INCIDENZA POPOLAZIONE PER DIFFERENZA]]*(PLAFOND-SUM(Tabella2026[CONTRIBUTO SULLA BASE DELLA POPOLAZIONE]))</f>
        <v>0</v>
      </c>
      <c r="R5266" s="3">
        <f>+Tabella2026[[#This Row],[CONTRIBUTO SULLA BASE DELLA POPOLAZIONE]]+Tabella2026[[#This Row],[CONTRIBUTO SULLA BASE DEL REDDITO]]</f>
        <v>6622.8446550070421</v>
      </c>
      <c r="S5266" s="3">
        <f>+Tabella2026[[#This Row],[CONTRIBUTO TOTALE]]/(PLAFOND/N_TESSERE)</f>
        <v>13.245689310014084</v>
      </c>
      <c r="T5266" s="3">
        <f>+MAX(CEILING(Tabella2026[[#This Row],[preDEF1]],1),1)</f>
        <v>14</v>
      </c>
      <c r="U5266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66" s="21">
        <f>+Tabella2026[[#This Row],[DEF - n. card]]*(PLAFOND/N_TESSERE)</f>
        <v>7000</v>
      </c>
      <c r="W5266" s="18"/>
    </row>
    <row r="5267" spans="2:23" x14ac:dyDescent="0.25">
      <c r="B5267" s="1" t="s">
        <v>10658</v>
      </c>
      <c r="C5267" s="2">
        <v>98027</v>
      </c>
      <c r="D5267" s="1" t="s">
        <v>10659</v>
      </c>
      <c r="E5267" s="1" t="s">
        <v>12</v>
      </c>
      <c r="F5267" s="1" t="s">
        <v>389</v>
      </c>
      <c r="G5267" s="1" t="s">
        <v>4778</v>
      </c>
      <c r="H5267" s="1" t="s">
        <v>15835</v>
      </c>
      <c r="I5267" s="5">
        <v>1324</v>
      </c>
      <c r="J5267" s="5">
        <v>27115017</v>
      </c>
      <c r="K5267" s="3">
        <f>+Tabella2026[[#This Row],[POP_2024]]/SUM(Tabella2026[POP_2024])</f>
        <v>2.2462202085713865E-5</v>
      </c>
      <c r="L5267" s="3">
        <f>+Tabella2026[[#This Row],[INCIDENZA POPOLAZIONE]]*(PLAFOND/2)</f>
        <v>6612.855447382597</v>
      </c>
      <c r="M5267" s="3">
        <f>+IFERROR(Tabella2026[[#This Row],[reddito_2024]]/Tabella2026[[#This Row],[POP_2024]],"")</f>
        <v>20479.620090634442</v>
      </c>
      <c r="N5267" s="3">
        <f>+IF(Tabella2026[[#This Row],[REDDITO COMPLESSIVO PROCAPITE]]&lt;media_aggr_reddito_pc,(media_aggr_reddito_pc-Tabella2026[[#This Row],[REDDITO COMPLESSIVO PROCAPITE]]),0)</f>
        <v>0</v>
      </c>
      <c r="O5267" s="3">
        <f>+Tabella2026[[#This Row],[DIFFERENZA REDDITO INFERIORE ALLA MEDIA DALLA MEDIA]]*Tabella2026[[#This Row],[POP_2024]]</f>
        <v>0</v>
      </c>
      <c r="P5267" s="3">
        <f>+Tabella2026[[#This Row],[POPOLAZIONE PER DIFFERENZA ]]/SUM(Tabella2026[[POPOLAZIONE PER DIFFERENZA ]])</f>
        <v>0</v>
      </c>
      <c r="Q5267" s="3">
        <f>+Tabella2026[[#This Row],[INCIDENZA POPOLAZIONE PER DIFFERENZA]]*(PLAFOND-SUM(Tabella2026[CONTRIBUTO SULLA BASE DELLA POPOLAZIONE]))</f>
        <v>0</v>
      </c>
      <c r="R5267" s="3">
        <f>+Tabella2026[[#This Row],[CONTRIBUTO SULLA BASE DELLA POPOLAZIONE]]+Tabella2026[[#This Row],[CONTRIBUTO SULLA BASE DEL REDDITO]]</f>
        <v>6612.855447382597</v>
      </c>
      <c r="S5267" s="3">
        <f>+Tabella2026[[#This Row],[CONTRIBUTO TOTALE]]/(PLAFOND/N_TESSERE)</f>
        <v>13.225710894765195</v>
      </c>
      <c r="T5267" s="3">
        <f>+MAX(CEILING(Tabella2026[[#This Row],[preDEF1]],1),1)</f>
        <v>14</v>
      </c>
      <c r="U5267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67" s="21">
        <f>+Tabella2026[[#This Row],[DEF - n. card]]*(PLAFOND/N_TESSERE)</f>
        <v>7000</v>
      </c>
      <c r="W5267" s="18"/>
    </row>
    <row r="5268" spans="2:23" x14ac:dyDescent="0.25">
      <c r="B5268" s="1" t="s">
        <v>10568</v>
      </c>
      <c r="C5268" s="2">
        <v>4128</v>
      </c>
      <c r="D5268" s="1" t="s">
        <v>10569</v>
      </c>
      <c r="E5268" s="1" t="s">
        <v>18</v>
      </c>
      <c r="F5268" s="1" t="s">
        <v>263</v>
      </c>
      <c r="G5268" s="1" t="s">
        <v>4778</v>
      </c>
      <c r="H5268" s="1" t="s">
        <v>15835</v>
      </c>
      <c r="I5268" s="5">
        <v>1324</v>
      </c>
      <c r="J5268" s="5">
        <v>26137323</v>
      </c>
      <c r="K5268" s="3">
        <f>+Tabella2026[[#This Row],[POP_2024]]/SUM(Tabella2026[POP_2024])</f>
        <v>2.2462202085713865E-5</v>
      </c>
      <c r="L5268" s="3">
        <f>+Tabella2026[[#This Row],[INCIDENZA POPOLAZIONE]]*(PLAFOND/2)</f>
        <v>6612.855447382597</v>
      </c>
      <c r="M5268" s="3">
        <f>+IFERROR(Tabella2026[[#This Row],[reddito_2024]]/Tabella2026[[#This Row],[POP_2024]],"")</f>
        <v>19741.180513595165</v>
      </c>
      <c r="N5268" s="3">
        <f>+IF(Tabella2026[[#This Row],[REDDITO COMPLESSIVO PROCAPITE]]&lt;media_aggr_reddito_pc,(media_aggr_reddito_pc-Tabella2026[[#This Row],[REDDITO COMPLESSIVO PROCAPITE]]),0)</f>
        <v>0</v>
      </c>
      <c r="O5268" s="3">
        <f>+Tabella2026[[#This Row],[DIFFERENZA REDDITO INFERIORE ALLA MEDIA DALLA MEDIA]]*Tabella2026[[#This Row],[POP_2024]]</f>
        <v>0</v>
      </c>
      <c r="P5268" s="3">
        <f>+Tabella2026[[#This Row],[POPOLAZIONE PER DIFFERENZA ]]/SUM(Tabella2026[[POPOLAZIONE PER DIFFERENZA ]])</f>
        <v>0</v>
      </c>
      <c r="Q5268" s="3">
        <f>+Tabella2026[[#This Row],[INCIDENZA POPOLAZIONE PER DIFFERENZA]]*(PLAFOND-SUM(Tabella2026[CONTRIBUTO SULLA BASE DELLA POPOLAZIONE]))</f>
        <v>0</v>
      </c>
      <c r="R5268" s="3">
        <f>+Tabella2026[[#This Row],[CONTRIBUTO SULLA BASE DELLA POPOLAZIONE]]+Tabella2026[[#This Row],[CONTRIBUTO SULLA BASE DEL REDDITO]]</f>
        <v>6612.855447382597</v>
      </c>
      <c r="S5268" s="3">
        <f>+Tabella2026[[#This Row],[CONTRIBUTO TOTALE]]/(PLAFOND/N_TESSERE)</f>
        <v>13.225710894765195</v>
      </c>
      <c r="T5268" s="3">
        <f>+MAX(CEILING(Tabella2026[[#This Row],[preDEF1]],1),1)</f>
        <v>14</v>
      </c>
      <c r="U5268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68" s="21">
        <f>+Tabella2026[[#This Row],[DEF - n. card]]*(PLAFOND/N_TESSERE)</f>
        <v>7000</v>
      </c>
      <c r="W5268" s="18"/>
    </row>
    <row r="5269" spans="2:23" x14ac:dyDescent="0.25">
      <c r="B5269" s="1" t="s">
        <v>10444</v>
      </c>
      <c r="C5269" s="2">
        <v>11019</v>
      </c>
      <c r="D5269" s="1" t="s">
        <v>10445</v>
      </c>
      <c r="E5269" s="1" t="s">
        <v>24</v>
      </c>
      <c r="F5269" s="1" t="s">
        <v>136</v>
      </c>
      <c r="G5269" s="1" t="s">
        <v>4778</v>
      </c>
      <c r="H5269" s="1" t="s">
        <v>15835</v>
      </c>
      <c r="I5269" s="5">
        <v>1324</v>
      </c>
      <c r="J5269" s="5">
        <v>37057589</v>
      </c>
      <c r="K5269" s="3">
        <f>+Tabella2026[[#This Row],[POP_2024]]/SUM(Tabella2026[POP_2024])</f>
        <v>2.2462202085713865E-5</v>
      </c>
      <c r="L5269" s="3">
        <f>+Tabella2026[[#This Row],[INCIDENZA POPOLAZIONE]]*(PLAFOND/2)</f>
        <v>6612.855447382597</v>
      </c>
      <c r="M5269" s="3">
        <f>+IFERROR(Tabella2026[[#This Row],[reddito_2024]]/Tabella2026[[#This Row],[POP_2024]],"")</f>
        <v>27989.115558912388</v>
      </c>
      <c r="N5269" s="3">
        <f>+IF(Tabella2026[[#This Row],[REDDITO COMPLESSIVO PROCAPITE]]&lt;media_aggr_reddito_pc,(media_aggr_reddito_pc-Tabella2026[[#This Row],[REDDITO COMPLESSIVO PROCAPITE]]),0)</f>
        <v>0</v>
      </c>
      <c r="O5269" s="3">
        <f>+Tabella2026[[#This Row],[DIFFERENZA REDDITO INFERIORE ALLA MEDIA DALLA MEDIA]]*Tabella2026[[#This Row],[POP_2024]]</f>
        <v>0</v>
      </c>
      <c r="P5269" s="3">
        <f>+Tabella2026[[#This Row],[POPOLAZIONE PER DIFFERENZA ]]/SUM(Tabella2026[[POPOLAZIONE PER DIFFERENZA ]])</f>
        <v>0</v>
      </c>
      <c r="Q5269" s="3">
        <f>+Tabella2026[[#This Row],[INCIDENZA POPOLAZIONE PER DIFFERENZA]]*(PLAFOND-SUM(Tabella2026[CONTRIBUTO SULLA BASE DELLA POPOLAZIONE]))</f>
        <v>0</v>
      </c>
      <c r="R5269" s="3">
        <f>+Tabella2026[[#This Row],[CONTRIBUTO SULLA BASE DELLA POPOLAZIONE]]+Tabella2026[[#This Row],[CONTRIBUTO SULLA BASE DEL REDDITO]]</f>
        <v>6612.855447382597</v>
      </c>
      <c r="S5269" s="3">
        <f>+Tabella2026[[#This Row],[CONTRIBUTO TOTALE]]/(PLAFOND/N_TESSERE)</f>
        <v>13.225710894765195</v>
      </c>
      <c r="T5269" s="3">
        <f>+MAX(CEILING(Tabella2026[[#This Row],[preDEF1]],1),1)</f>
        <v>14</v>
      </c>
      <c r="U5269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69" s="21">
        <f>+Tabella2026[[#This Row],[DEF - n. card]]*(PLAFOND/N_TESSERE)</f>
        <v>7000</v>
      </c>
      <c r="W5269" s="18"/>
    </row>
    <row r="5270" spans="2:23" x14ac:dyDescent="0.25">
      <c r="B5270" s="1" t="s">
        <v>10542</v>
      </c>
      <c r="C5270" s="2">
        <v>29023</v>
      </c>
      <c r="D5270" s="1" t="s">
        <v>10543</v>
      </c>
      <c r="E5270" s="1" t="s">
        <v>38</v>
      </c>
      <c r="F5270" s="1" t="s">
        <v>314</v>
      </c>
      <c r="G5270" s="1" t="s">
        <v>4778</v>
      </c>
      <c r="H5270" s="1" t="s">
        <v>15835</v>
      </c>
      <c r="I5270" s="5">
        <v>1322</v>
      </c>
      <c r="J5270" s="5">
        <v>23058298</v>
      </c>
      <c r="K5270" s="3">
        <f>+Tabella2026[[#This Row],[POP_2024]]/SUM(Tabella2026[POP_2024])</f>
        <v>2.2428271266853269E-5</v>
      </c>
      <c r="L5270" s="3">
        <f>+Tabella2026[[#This Row],[INCIDENZA POPOLAZIONE]]*(PLAFOND/2)</f>
        <v>6602.866239758152</v>
      </c>
      <c r="M5270" s="3">
        <f>+IFERROR(Tabella2026[[#This Row],[reddito_2024]]/Tabella2026[[#This Row],[POP_2024]],"")</f>
        <v>17441.980332829047</v>
      </c>
      <c r="N5270" s="3">
        <f>+IF(Tabella2026[[#This Row],[REDDITO COMPLESSIVO PROCAPITE]]&lt;media_aggr_reddito_pc,(media_aggr_reddito_pc-Tabella2026[[#This Row],[REDDITO COMPLESSIVO PROCAPITE]]),0)</f>
        <v>383.08572977969379</v>
      </c>
      <c r="O5270" s="3">
        <f>+Tabella2026[[#This Row],[DIFFERENZA REDDITO INFERIORE ALLA MEDIA DALLA MEDIA]]*Tabella2026[[#This Row],[POP_2024]]</f>
        <v>506439.33476875519</v>
      </c>
      <c r="P5270" s="3">
        <f>+Tabella2026[[#This Row],[POPOLAZIONE PER DIFFERENZA ]]/SUM(Tabella2026[[POPOLAZIONE PER DIFFERENZA ]])</f>
        <v>4.4930391524552444E-6</v>
      </c>
      <c r="Q5270" s="3">
        <f>+Tabella2026[[#This Row],[INCIDENZA POPOLAZIONE PER DIFFERENZA]]*(PLAFOND-SUM(Tabella2026[CONTRIBUTO SULLA BASE DELLA POPOLAZIONE]))</f>
        <v>1322.7473567034649</v>
      </c>
      <c r="R5270" s="3">
        <f>+Tabella2026[[#This Row],[CONTRIBUTO SULLA BASE DELLA POPOLAZIONE]]+Tabella2026[[#This Row],[CONTRIBUTO SULLA BASE DEL REDDITO]]</f>
        <v>7925.6135964616169</v>
      </c>
      <c r="S5270" s="3">
        <f>+Tabella2026[[#This Row],[CONTRIBUTO TOTALE]]/(PLAFOND/N_TESSERE)</f>
        <v>15.851227192923234</v>
      </c>
      <c r="T5270" s="3">
        <f>+MAX(CEILING(Tabella2026[[#This Row],[preDEF1]],1),1)</f>
        <v>16</v>
      </c>
      <c r="U5270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5270" s="21">
        <f>+Tabella2026[[#This Row],[DEF - n. card]]*(PLAFOND/N_TESSERE)</f>
        <v>8000</v>
      </c>
      <c r="W5270" s="18"/>
    </row>
    <row r="5271" spans="2:23" x14ac:dyDescent="0.25">
      <c r="B5271" s="1" t="s">
        <v>10676</v>
      </c>
      <c r="C5271" s="2">
        <v>6173</v>
      </c>
      <c r="D5271" s="1" t="s">
        <v>10677</v>
      </c>
      <c r="E5271" s="1" t="s">
        <v>18</v>
      </c>
      <c r="F5271" s="1" t="s">
        <v>138</v>
      </c>
      <c r="G5271" s="1" t="s">
        <v>4778</v>
      </c>
      <c r="H5271" s="1" t="s">
        <v>15835</v>
      </c>
      <c r="I5271" s="5">
        <v>1321</v>
      </c>
      <c r="J5271" s="5">
        <v>22288204</v>
      </c>
      <c r="K5271" s="3">
        <f>+Tabella2026[[#This Row],[POP_2024]]/SUM(Tabella2026[POP_2024])</f>
        <v>2.2411305857422972E-5</v>
      </c>
      <c r="L5271" s="3">
        <f>+Tabella2026[[#This Row],[INCIDENZA POPOLAZIONE]]*(PLAFOND/2)</f>
        <v>6597.8716359459304</v>
      </c>
      <c r="M5271" s="3">
        <f>+IFERROR(Tabella2026[[#This Row],[reddito_2024]]/Tabella2026[[#This Row],[POP_2024]],"")</f>
        <v>16872.221044663132</v>
      </c>
      <c r="N5271" s="3">
        <f>+IF(Tabella2026[[#This Row],[REDDITO COMPLESSIVO PROCAPITE]]&lt;media_aggr_reddito_pc,(media_aggr_reddito_pc-Tabella2026[[#This Row],[REDDITO COMPLESSIVO PROCAPITE]]),0)</f>
        <v>952.84501794560856</v>
      </c>
      <c r="O5271" s="3">
        <f>+Tabella2026[[#This Row],[DIFFERENZA REDDITO INFERIORE ALLA MEDIA DALLA MEDIA]]*Tabella2026[[#This Row],[POP_2024]]</f>
        <v>1258708.268706149</v>
      </c>
      <c r="P5271" s="3">
        <f>+Tabella2026[[#This Row],[POPOLAZIONE PER DIFFERENZA ]]/SUM(Tabella2026[[POPOLAZIONE PER DIFFERENZA ]])</f>
        <v>1.1167034518355891E-5</v>
      </c>
      <c r="Q5271" s="3">
        <f>+Tabella2026[[#This Row],[INCIDENZA POPOLAZIONE PER DIFFERENZA]]*(PLAFOND-SUM(Tabella2026[CONTRIBUTO SULLA BASE DELLA POPOLAZIONE]))</f>
        <v>3287.5665869280988</v>
      </c>
      <c r="R5271" s="3">
        <f>+Tabella2026[[#This Row],[CONTRIBUTO SULLA BASE DELLA POPOLAZIONE]]+Tabella2026[[#This Row],[CONTRIBUTO SULLA BASE DEL REDDITO]]</f>
        <v>9885.4382228740287</v>
      </c>
      <c r="S5271" s="3">
        <f>+Tabella2026[[#This Row],[CONTRIBUTO TOTALE]]/(PLAFOND/N_TESSERE)</f>
        <v>19.770876445748058</v>
      </c>
      <c r="T5271" s="3">
        <f>+MAX(CEILING(Tabella2026[[#This Row],[preDEF1]],1),1)</f>
        <v>20</v>
      </c>
      <c r="U5271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5271" s="21">
        <f>+Tabella2026[[#This Row],[DEF - n. card]]*(PLAFOND/N_TESSERE)</f>
        <v>10000</v>
      </c>
      <c r="W5271" s="18"/>
    </row>
    <row r="5272" spans="2:23" x14ac:dyDescent="0.25">
      <c r="B5272" s="1" t="s">
        <v>10726</v>
      </c>
      <c r="C5272" s="2">
        <v>21045</v>
      </c>
      <c r="D5272" s="1" t="s">
        <v>10727</v>
      </c>
      <c r="E5272" s="1" t="s">
        <v>99</v>
      </c>
      <c r="F5272" s="1" t="s">
        <v>110</v>
      </c>
      <c r="G5272" s="1" t="s">
        <v>4778</v>
      </c>
      <c r="H5272" s="1" t="s">
        <v>15835</v>
      </c>
      <c r="I5272" s="5">
        <v>1320</v>
      </c>
      <c r="J5272" s="5">
        <v>27478114</v>
      </c>
      <c r="K5272" s="3">
        <f>+Tabella2026[[#This Row],[POP_2024]]/SUM(Tabella2026[POP_2024])</f>
        <v>2.2394340447992673E-5</v>
      </c>
      <c r="L5272" s="3">
        <f>+Tabella2026[[#This Row],[INCIDENZA POPOLAZIONE]]*(PLAFOND/2)</f>
        <v>6592.877032133707</v>
      </c>
      <c r="M5272" s="3">
        <f>+IFERROR(Tabella2026[[#This Row],[reddito_2024]]/Tabella2026[[#This Row],[POP_2024]],"")</f>
        <v>20816.753030303029</v>
      </c>
      <c r="N5272" s="3">
        <f>+IF(Tabella2026[[#This Row],[REDDITO COMPLESSIVO PROCAPITE]]&lt;media_aggr_reddito_pc,(media_aggr_reddito_pc-Tabella2026[[#This Row],[REDDITO COMPLESSIVO PROCAPITE]]),0)</f>
        <v>0</v>
      </c>
      <c r="O5272" s="3">
        <f>+Tabella2026[[#This Row],[DIFFERENZA REDDITO INFERIORE ALLA MEDIA DALLA MEDIA]]*Tabella2026[[#This Row],[POP_2024]]</f>
        <v>0</v>
      </c>
      <c r="P5272" s="3">
        <f>+Tabella2026[[#This Row],[POPOLAZIONE PER DIFFERENZA ]]/SUM(Tabella2026[[POPOLAZIONE PER DIFFERENZA ]])</f>
        <v>0</v>
      </c>
      <c r="Q5272" s="3">
        <f>+Tabella2026[[#This Row],[INCIDENZA POPOLAZIONE PER DIFFERENZA]]*(PLAFOND-SUM(Tabella2026[CONTRIBUTO SULLA BASE DELLA POPOLAZIONE]))</f>
        <v>0</v>
      </c>
      <c r="R5272" s="3">
        <f>+Tabella2026[[#This Row],[CONTRIBUTO SULLA BASE DELLA POPOLAZIONE]]+Tabella2026[[#This Row],[CONTRIBUTO SULLA BASE DEL REDDITO]]</f>
        <v>6592.877032133707</v>
      </c>
      <c r="S5272" s="3">
        <f>+Tabella2026[[#This Row],[CONTRIBUTO TOTALE]]/(PLAFOND/N_TESSERE)</f>
        <v>13.185754064267414</v>
      </c>
      <c r="T5272" s="3">
        <f>+MAX(CEILING(Tabella2026[[#This Row],[preDEF1]],1),1)</f>
        <v>14</v>
      </c>
      <c r="U5272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72" s="21">
        <f>+Tabella2026[[#This Row],[DEF - n. card]]*(PLAFOND/N_TESSERE)</f>
        <v>7000</v>
      </c>
      <c r="W5272" s="18"/>
    </row>
    <row r="5273" spans="2:23" x14ac:dyDescent="0.25">
      <c r="B5273" s="1" t="s">
        <v>10670</v>
      </c>
      <c r="C5273" s="2">
        <v>30189</v>
      </c>
      <c r="D5273" s="1" t="s">
        <v>10671</v>
      </c>
      <c r="E5273" s="1" t="s">
        <v>48</v>
      </c>
      <c r="F5273" s="1" t="s">
        <v>120</v>
      </c>
      <c r="G5273" s="1" t="s">
        <v>4778</v>
      </c>
      <c r="H5273" s="1" t="s">
        <v>15835</v>
      </c>
      <c r="I5273" s="5">
        <v>1320</v>
      </c>
      <c r="J5273" s="5">
        <v>28272375</v>
      </c>
      <c r="K5273" s="3">
        <f>+Tabella2026[[#This Row],[POP_2024]]/SUM(Tabella2026[POP_2024])</f>
        <v>2.2394340447992673E-5</v>
      </c>
      <c r="L5273" s="3">
        <f>+Tabella2026[[#This Row],[INCIDENZA POPOLAZIONE]]*(PLAFOND/2)</f>
        <v>6592.877032133707</v>
      </c>
      <c r="M5273" s="3">
        <f>+IFERROR(Tabella2026[[#This Row],[reddito_2024]]/Tabella2026[[#This Row],[POP_2024]],"")</f>
        <v>21418.465909090908</v>
      </c>
      <c r="N5273" s="3">
        <f>+IF(Tabella2026[[#This Row],[REDDITO COMPLESSIVO PROCAPITE]]&lt;media_aggr_reddito_pc,(media_aggr_reddito_pc-Tabella2026[[#This Row],[REDDITO COMPLESSIVO PROCAPITE]]),0)</f>
        <v>0</v>
      </c>
      <c r="O5273" s="3">
        <f>+Tabella2026[[#This Row],[DIFFERENZA REDDITO INFERIORE ALLA MEDIA DALLA MEDIA]]*Tabella2026[[#This Row],[POP_2024]]</f>
        <v>0</v>
      </c>
      <c r="P5273" s="3">
        <f>+Tabella2026[[#This Row],[POPOLAZIONE PER DIFFERENZA ]]/SUM(Tabella2026[[POPOLAZIONE PER DIFFERENZA ]])</f>
        <v>0</v>
      </c>
      <c r="Q5273" s="3">
        <f>+Tabella2026[[#This Row],[INCIDENZA POPOLAZIONE PER DIFFERENZA]]*(PLAFOND-SUM(Tabella2026[CONTRIBUTO SULLA BASE DELLA POPOLAZIONE]))</f>
        <v>0</v>
      </c>
      <c r="R5273" s="3">
        <f>+Tabella2026[[#This Row],[CONTRIBUTO SULLA BASE DELLA POPOLAZIONE]]+Tabella2026[[#This Row],[CONTRIBUTO SULLA BASE DEL REDDITO]]</f>
        <v>6592.877032133707</v>
      </c>
      <c r="S5273" s="3">
        <f>+Tabella2026[[#This Row],[CONTRIBUTO TOTALE]]/(PLAFOND/N_TESSERE)</f>
        <v>13.185754064267414</v>
      </c>
      <c r="T5273" s="3">
        <f>+MAX(CEILING(Tabella2026[[#This Row],[preDEF1]],1),1)</f>
        <v>14</v>
      </c>
      <c r="U5273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73" s="21">
        <f>+Tabella2026[[#This Row],[DEF - n. card]]*(PLAFOND/N_TESSERE)</f>
        <v>7000</v>
      </c>
      <c r="W5273" s="18"/>
    </row>
    <row r="5274" spans="2:23" x14ac:dyDescent="0.25">
      <c r="B5274" s="1" t="s">
        <v>10678</v>
      </c>
      <c r="C5274" s="2">
        <v>82075</v>
      </c>
      <c r="D5274" s="1" t="s">
        <v>10679</v>
      </c>
      <c r="E5274" s="1" t="s">
        <v>21</v>
      </c>
      <c r="F5274" s="1" t="s">
        <v>20</v>
      </c>
      <c r="G5274" s="1" t="s">
        <v>4778</v>
      </c>
      <c r="H5274" s="1" t="s">
        <v>15836</v>
      </c>
      <c r="I5274" s="5">
        <v>1319</v>
      </c>
      <c r="J5274" s="5">
        <v>18862266</v>
      </c>
      <c r="K5274" s="3">
        <f>+Tabella2026[[#This Row],[POP_2024]]/SUM(Tabella2026[POP_2024])</f>
        <v>2.2377375038562376E-5</v>
      </c>
      <c r="L5274" s="3">
        <f>+Tabella2026[[#This Row],[INCIDENZA POPOLAZIONE]]*(PLAFOND/2)</f>
        <v>6587.8824283214844</v>
      </c>
      <c r="M5274" s="3">
        <f>+IFERROR(Tabella2026[[#This Row],[reddito_2024]]/Tabella2026[[#This Row],[POP_2024]],"")</f>
        <v>14300.429112964366</v>
      </c>
      <c r="N5274" s="3">
        <f>+IF(Tabella2026[[#This Row],[REDDITO COMPLESSIVO PROCAPITE]]&lt;media_aggr_reddito_pc,(media_aggr_reddito_pc-Tabella2026[[#This Row],[REDDITO COMPLESSIVO PROCAPITE]]),0)</f>
        <v>3524.6369496443749</v>
      </c>
      <c r="O5274" s="3">
        <f>+Tabella2026[[#This Row],[DIFFERENZA REDDITO INFERIORE ALLA MEDIA DALLA MEDIA]]*Tabella2026[[#This Row],[POP_2024]]</f>
        <v>4648996.1365809301</v>
      </c>
      <c r="P5274" s="3">
        <f>+Tabella2026[[#This Row],[POPOLAZIONE PER DIFFERENZA ]]/SUM(Tabella2026[[POPOLAZIONE PER DIFFERENZA ]])</f>
        <v>4.1245061801546271E-5</v>
      </c>
      <c r="Q5274" s="3">
        <f>+Tabella2026[[#This Row],[INCIDENZA POPOLAZIONE PER DIFFERENZA]]*(PLAFOND-SUM(Tabella2026[CONTRIBUTO SULLA BASE DELLA POPOLAZIONE]))</f>
        <v>12142.515260578921</v>
      </c>
      <c r="R5274" s="3">
        <f>+Tabella2026[[#This Row],[CONTRIBUTO SULLA BASE DELLA POPOLAZIONE]]+Tabella2026[[#This Row],[CONTRIBUTO SULLA BASE DEL REDDITO]]</f>
        <v>18730.397688900404</v>
      </c>
      <c r="S5274" s="3">
        <f>+Tabella2026[[#This Row],[CONTRIBUTO TOTALE]]/(PLAFOND/N_TESSERE)</f>
        <v>37.460795377800807</v>
      </c>
      <c r="T5274" s="3">
        <f>+MAX(CEILING(Tabella2026[[#This Row],[preDEF1]],1),1)</f>
        <v>38</v>
      </c>
      <c r="U5274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5274" s="21">
        <f>+Tabella2026[[#This Row],[DEF - n. card]]*(PLAFOND/N_TESSERE)</f>
        <v>19000</v>
      </c>
      <c r="W5274" s="18"/>
    </row>
    <row r="5275" spans="2:23" x14ac:dyDescent="0.25">
      <c r="B5275" s="1" t="s">
        <v>10710</v>
      </c>
      <c r="C5275" s="2">
        <v>79033</v>
      </c>
      <c r="D5275" s="1" t="s">
        <v>10711</v>
      </c>
      <c r="E5275" s="1" t="s">
        <v>61</v>
      </c>
      <c r="F5275" s="1" t="s">
        <v>148</v>
      </c>
      <c r="G5275" s="1" t="s">
        <v>4778</v>
      </c>
      <c r="H5275" s="1" t="s">
        <v>15836</v>
      </c>
      <c r="I5275" s="5">
        <v>1318</v>
      </c>
      <c r="J5275" s="5">
        <v>12280513</v>
      </c>
      <c r="K5275" s="3">
        <f>+Tabella2026[[#This Row],[POP_2024]]/SUM(Tabella2026[POP_2024])</f>
        <v>2.2360409629132076E-5</v>
      </c>
      <c r="L5275" s="3">
        <f>+Tabella2026[[#This Row],[INCIDENZA POPOLAZIONE]]*(PLAFOND/2)</f>
        <v>6582.8878245092619</v>
      </c>
      <c r="M5275" s="3">
        <f>+IFERROR(Tabella2026[[#This Row],[reddito_2024]]/Tabella2026[[#This Row],[POP_2024]],"")</f>
        <v>9317.5364188163876</v>
      </c>
      <c r="N5275" s="3">
        <f>+IF(Tabella2026[[#This Row],[REDDITO COMPLESSIVO PROCAPITE]]&lt;media_aggr_reddito_pc,(media_aggr_reddito_pc-Tabella2026[[#This Row],[REDDITO COMPLESSIVO PROCAPITE]]),0)</f>
        <v>8507.5296437923535</v>
      </c>
      <c r="O5275" s="3">
        <f>+Tabella2026[[#This Row],[DIFFERENZA REDDITO INFERIORE ALLA MEDIA DALLA MEDIA]]*Tabella2026[[#This Row],[POP_2024]]</f>
        <v>11212924.070518322</v>
      </c>
      <c r="P5275" s="3">
        <f>+Tabella2026[[#This Row],[POPOLAZIONE PER DIFFERENZA ]]/SUM(Tabella2026[[POPOLAZIONE PER DIFFERENZA ]])</f>
        <v>9.9479055838643877E-5</v>
      </c>
      <c r="Q5275" s="3">
        <f>+Tabella2026[[#This Row],[INCIDENZA POPOLAZIONE PER DIFFERENZA]]*(PLAFOND-SUM(Tabella2026[CONTRIBUTO SULLA BASE DELLA POPOLAZIONE]))</f>
        <v>29286.559429604997</v>
      </c>
      <c r="R5275" s="3">
        <f>+Tabella2026[[#This Row],[CONTRIBUTO SULLA BASE DELLA POPOLAZIONE]]+Tabella2026[[#This Row],[CONTRIBUTO SULLA BASE DEL REDDITO]]</f>
        <v>35869.44725411426</v>
      </c>
      <c r="S5275" s="3">
        <f>+Tabella2026[[#This Row],[CONTRIBUTO TOTALE]]/(PLAFOND/N_TESSERE)</f>
        <v>71.738894508228526</v>
      </c>
      <c r="T5275" s="3">
        <f>+MAX(CEILING(Tabella2026[[#This Row],[preDEF1]],1),1)</f>
        <v>72</v>
      </c>
      <c r="U5275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5275" s="21">
        <f>+Tabella2026[[#This Row],[DEF - n. card]]*(PLAFOND/N_TESSERE)</f>
        <v>36000</v>
      </c>
      <c r="W5275" s="18"/>
    </row>
    <row r="5276" spans="2:23" x14ac:dyDescent="0.25">
      <c r="B5276" s="1" t="s">
        <v>10512</v>
      </c>
      <c r="C5276" s="2">
        <v>31003</v>
      </c>
      <c r="D5276" s="1" t="s">
        <v>10513</v>
      </c>
      <c r="E5276" s="1" t="s">
        <v>48</v>
      </c>
      <c r="F5276" s="1" t="s">
        <v>562</v>
      </c>
      <c r="G5276" s="1" t="s">
        <v>4778</v>
      </c>
      <c r="H5276" s="1" t="s">
        <v>15835</v>
      </c>
      <c r="I5276" s="5">
        <v>1317</v>
      </c>
      <c r="J5276" s="5">
        <v>28348765</v>
      </c>
      <c r="K5276" s="3">
        <f>+Tabella2026[[#This Row],[POP_2024]]/SUM(Tabella2026[POP_2024])</f>
        <v>2.234344421970178E-5</v>
      </c>
      <c r="L5276" s="3">
        <f>+Tabella2026[[#This Row],[INCIDENZA POPOLAZIONE]]*(PLAFOND/2)</f>
        <v>6577.8932206970394</v>
      </c>
      <c r="M5276" s="3">
        <f>+IFERROR(Tabella2026[[#This Row],[reddito_2024]]/Tabella2026[[#This Row],[POP_2024]],"")</f>
        <v>21525.258162490507</v>
      </c>
      <c r="N5276" s="3">
        <f>+IF(Tabella2026[[#This Row],[REDDITO COMPLESSIVO PROCAPITE]]&lt;media_aggr_reddito_pc,(media_aggr_reddito_pc-Tabella2026[[#This Row],[REDDITO COMPLESSIVO PROCAPITE]]),0)</f>
        <v>0</v>
      </c>
      <c r="O5276" s="3">
        <f>+Tabella2026[[#This Row],[DIFFERENZA REDDITO INFERIORE ALLA MEDIA DALLA MEDIA]]*Tabella2026[[#This Row],[POP_2024]]</f>
        <v>0</v>
      </c>
      <c r="P5276" s="3">
        <f>+Tabella2026[[#This Row],[POPOLAZIONE PER DIFFERENZA ]]/SUM(Tabella2026[[POPOLAZIONE PER DIFFERENZA ]])</f>
        <v>0</v>
      </c>
      <c r="Q5276" s="3">
        <f>+Tabella2026[[#This Row],[INCIDENZA POPOLAZIONE PER DIFFERENZA]]*(PLAFOND-SUM(Tabella2026[CONTRIBUTO SULLA BASE DELLA POPOLAZIONE]))</f>
        <v>0</v>
      </c>
      <c r="R5276" s="3">
        <f>+Tabella2026[[#This Row],[CONTRIBUTO SULLA BASE DELLA POPOLAZIONE]]+Tabella2026[[#This Row],[CONTRIBUTO SULLA BASE DEL REDDITO]]</f>
        <v>6577.8932206970394</v>
      </c>
      <c r="S5276" s="3">
        <f>+Tabella2026[[#This Row],[CONTRIBUTO TOTALE]]/(PLAFOND/N_TESSERE)</f>
        <v>13.155786441394079</v>
      </c>
      <c r="T5276" s="3">
        <f>+MAX(CEILING(Tabella2026[[#This Row],[preDEF1]],1),1)</f>
        <v>14</v>
      </c>
      <c r="U5276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76" s="21">
        <f>+Tabella2026[[#This Row],[DEF - n. card]]*(PLAFOND/N_TESSERE)</f>
        <v>7000</v>
      </c>
      <c r="W5276" s="18"/>
    </row>
    <row r="5277" spans="2:23" x14ac:dyDescent="0.25">
      <c r="B5277" s="1" t="s">
        <v>10580</v>
      </c>
      <c r="C5277" s="2">
        <v>3077</v>
      </c>
      <c r="D5277" s="1" t="s">
        <v>10581</v>
      </c>
      <c r="E5277" s="1" t="s">
        <v>18</v>
      </c>
      <c r="F5277" s="1" t="s">
        <v>114</v>
      </c>
      <c r="G5277" s="1" t="s">
        <v>4778</v>
      </c>
      <c r="H5277" s="1" t="s">
        <v>15835</v>
      </c>
      <c r="I5277" s="5">
        <v>1317</v>
      </c>
      <c r="J5277" s="5">
        <v>25700412</v>
      </c>
      <c r="K5277" s="3">
        <f>+Tabella2026[[#This Row],[POP_2024]]/SUM(Tabella2026[POP_2024])</f>
        <v>2.234344421970178E-5</v>
      </c>
      <c r="L5277" s="3">
        <f>+Tabella2026[[#This Row],[INCIDENZA POPOLAZIONE]]*(PLAFOND/2)</f>
        <v>6577.8932206970394</v>
      </c>
      <c r="M5277" s="3">
        <f>+IFERROR(Tabella2026[[#This Row],[reddito_2024]]/Tabella2026[[#This Row],[POP_2024]],"")</f>
        <v>19514.359908883827</v>
      </c>
      <c r="N5277" s="3">
        <f>+IF(Tabella2026[[#This Row],[REDDITO COMPLESSIVO PROCAPITE]]&lt;media_aggr_reddito_pc,(media_aggr_reddito_pc-Tabella2026[[#This Row],[REDDITO COMPLESSIVO PROCAPITE]]),0)</f>
        <v>0</v>
      </c>
      <c r="O5277" s="3">
        <f>+Tabella2026[[#This Row],[DIFFERENZA REDDITO INFERIORE ALLA MEDIA DALLA MEDIA]]*Tabella2026[[#This Row],[POP_2024]]</f>
        <v>0</v>
      </c>
      <c r="P5277" s="3">
        <f>+Tabella2026[[#This Row],[POPOLAZIONE PER DIFFERENZA ]]/SUM(Tabella2026[[POPOLAZIONE PER DIFFERENZA ]])</f>
        <v>0</v>
      </c>
      <c r="Q5277" s="3">
        <f>+Tabella2026[[#This Row],[INCIDENZA POPOLAZIONE PER DIFFERENZA]]*(PLAFOND-SUM(Tabella2026[CONTRIBUTO SULLA BASE DELLA POPOLAZIONE]))</f>
        <v>0</v>
      </c>
      <c r="R5277" s="3">
        <f>+Tabella2026[[#This Row],[CONTRIBUTO SULLA BASE DELLA POPOLAZIONE]]+Tabella2026[[#This Row],[CONTRIBUTO SULLA BASE DEL REDDITO]]</f>
        <v>6577.8932206970394</v>
      </c>
      <c r="S5277" s="3">
        <f>+Tabella2026[[#This Row],[CONTRIBUTO TOTALE]]/(PLAFOND/N_TESSERE)</f>
        <v>13.155786441394079</v>
      </c>
      <c r="T5277" s="3">
        <f>+MAX(CEILING(Tabella2026[[#This Row],[preDEF1]],1),1)</f>
        <v>14</v>
      </c>
      <c r="U5277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77" s="21">
        <f>+Tabella2026[[#This Row],[DEF - n. card]]*(PLAFOND/N_TESSERE)</f>
        <v>7000</v>
      </c>
      <c r="W5277" s="18"/>
    </row>
    <row r="5278" spans="2:23" x14ac:dyDescent="0.25">
      <c r="B5278" s="1" t="s">
        <v>10781</v>
      </c>
      <c r="C5278" s="2">
        <v>116011</v>
      </c>
      <c r="D5278" s="1" t="s">
        <v>10782</v>
      </c>
      <c r="E5278" s="1" t="s">
        <v>76</v>
      </c>
      <c r="F5278" s="1" t="s">
        <v>15840</v>
      </c>
      <c r="G5278" s="1" t="s">
        <v>4778</v>
      </c>
      <c r="H5278" s="1" t="s">
        <v>15836</v>
      </c>
      <c r="I5278" s="5">
        <v>1317</v>
      </c>
      <c r="J5278" s="5">
        <v>15901201</v>
      </c>
      <c r="K5278" s="3">
        <f>+Tabella2026[[#This Row],[POP_2024]]/SUM(Tabella2026[POP_2024])</f>
        <v>2.234344421970178E-5</v>
      </c>
      <c r="L5278" s="3">
        <f>+Tabella2026[[#This Row],[INCIDENZA POPOLAZIONE]]*(PLAFOND/2)</f>
        <v>6577.8932206970394</v>
      </c>
      <c r="M5278" s="3">
        <f>+IFERROR(Tabella2026[[#This Row],[reddito_2024]]/Tabella2026[[#This Row],[POP_2024]],"")</f>
        <v>12073.804859529233</v>
      </c>
      <c r="N5278" s="3">
        <f>+IF(Tabella2026[[#This Row],[REDDITO COMPLESSIVO PROCAPITE]]&lt;media_aggr_reddito_pc,(media_aggr_reddito_pc-Tabella2026[[#This Row],[REDDITO COMPLESSIVO PROCAPITE]]),0)</f>
        <v>5751.261203079508</v>
      </c>
      <c r="O5278" s="3">
        <f>+Tabella2026[[#This Row],[DIFFERENZA REDDITO INFERIORE ALLA MEDIA DALLA MEDIA]]*Tabella2026[[#This Row],[POP_2024]]</f>
        <v>7574411.0044557117</v>
      </c>
      <c r="P5278" s="3">
        <f>+Tabella2026[[#This Row],[POPOLAZIONE PER DIFFERENZA ]]/SUM(Tabella2026[[POPOLAZIONE PER DIFFERENZA ]])</f>
        <v>6.7198819016194209E-5</v>
      </c>
      <c r="Q5278" s="3">
        <f>+Tabella2026[[#This Row],[INCIDENZA POPOLAZIONE PER DIFFERENZA]]*(PLAFOND-SUM(Tabella2026[CONTRIBUTO SULLA BASE DELLA POPOLAZIONE]))</f>
        <v>19783.281919253393</v>
      </c>
      <c r="R5278" s="3">
        <f>+Tabella2026[[#This Row],[CONTRIBUTO SULLA BASE DELLA POPOLAZIONE]]+Tabella2026[[#This Row],[CONTRIBUTO SULLA BASE DEL REDDITO]]</f>
        <v>26361.175139950432</v>
      </c>
      <c r="S5278" s="3">
        <f>+Tabella2026[[#This Row],[CONTRIBUTO TOTALE]]/(PLAFOND/N_TESSERE)</f>
        <v>52.722350279900866</v>
      </c>
      <c r="T5278" s="3">
        <f>+MAX(CEILING(Tabella2026[[#This Row],[preDEF1]],1),1)</f>
        <v>53</v>
      </c>
      <c r="U5278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278" s="21">
        <f>+Tabella2026[[#This Row],[DEF - n. card]]*(PLAFOND/N_TESSERE)</f>
        <v>26500</v>
      </c>
      <c r="W5278" s="18"/>
    </row>
    <row r="5279" spans="2:23" x14ac:dyDescent="0.25">
      <c r="B5279" s="1" t="s">
        <v>10628</v>
      </c>
      <c r="C5279" s="2">
        <v>60078</v>
      </c>
      <c r="D5279" s="1" t="s">
        <v>10629</v>
      </c>
      <c r="E5279" s="1" t="s">
        <v>8</v>
      </c>
      <c r="F5279" s="1" t="s">
        <v>397</v>
      </c>
      <c r="G5279" s="1" t="s">
        <v>4778</v>
      </c>
      <c r="H5279" s="1" t="s">
        <v>15834</v>
      </c>
      <c r="I5279" s="5">
        <v>1317</v>
      </c>
      <c r="J5279" s="5">
        <v>16452627</v>
      </c>
      <c r="K5279" s="3">
        <f>+Tabella2026[[#This Row],[POP_2024]]/SUM(Tabella2026[POP_2024])</f>
        <v>2.234344421970178E-5</v>
      </c>
      <c r="L5279" s="3">
        <f>+Tabella2026[[#This Row],[INCIDENZA POPOLAZIONE]]*(PLAFOND/2)</f>
        <v>6577.8932206970394</v>
      </c>
      <c r="M5279" s="3">
        <f>+IFERROR(Tabella2026[[#This Row],[reddito_2024]]/Tabella2026[[#This Row],[POP_2024]],"")</f>
        <v>12492.503416856493</v>
      </c>
      <c r="N5279" s="3">
        <f>+IF(Tabella2026[[#This Row],[REDDITO COMPLESSIVO PROCAPITE]]&lt;media_aggr_reddito_pc,(media_aggr_reddito_pc-Tabella2026[[#This Row],[REDDITO COMPLESSIVO PROCAPITE]]),0)</f>
        <v>5332.5626457522485</v>
      </c>
      <c r="O5279" s="3">
        <f>+Tabella2026[[#This Row],[DIFFERENZA REDDITO INFERIORE ALLA MEDIA DALLA MEDIA]]*Tabella2026[[#This Row],[POP_2024]]</f>
        <v>7022985.0044557117</v>
      </c>
      <c r="P5279" s="3">
        <f>+Tabella2026[[#This Row],[POPOLAZIONE PER DIFFERENZA ]]/SUM(Tabella2026[[POPOLAZIONE PER DIFFERENZA ]])</f>
        <v>6.2306666220019577E-5</v>
      </c>
      <c r="Q5279" s="3">
        <f>+Tabella2026[[#This Row],[INCIDENZA POPOLAZIONE PER DIFFERENZA]]*(PLAFOND-SUM(Tabella2026[CONTRIBUTO SULLA BASE DELLA POPOLAZIONE]))</f>
        <v>18343.035805174171</v>
      </c>
      <c r="R5279" s="3">
        <f>+Tabella2026[[#This Row],[CONTRIBUTO SULLA BASE DELLA POPOLAZIONE]]+Tabella2026[[#This Row],[CONTRIBUTO SULLA BASE DEL REDDITO]]</f>
        <v>24920.92902587121</v>
      </c>
      <c r="S5279" s="3">
        <f>+Tabella2026[[#This Row],[CONTRIBUTO TOTALE]]/(PLAFOND/N_TESSERE)</f>
        <v>49.84185805174242</v>
      </c>
      <c r="T5279" s="3">
        <f>+MAX(CEILING(Tabella2026[[#This Row],[preDEF1]],1),1)</f>
        <v>50</v>
      </c>
      <c r="U5279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5279" s="21">
        <f>+Tabella2026[[#This Row],[DEF - n. card]]*(PLAFOND/N_TESSERE)</f>
        <v>25000</v>
      </c>
      <c r="W5279" s="18"/>
    </row>
    <row r="5280" spans="2:23" x14ac:dyDescent="0.25">
      <c r="B5280" s="1" t="s">
        <v>10490</v>
      </c>
      <c r="C5280" s="2">
        <v>51007</v>
      </c>
      <c r="D5280" s="1" t="s">
        <v>10491</v>
      </c>
      <c r="E5280" s="1" t="s">
        <v>30</v>
      </c>
      <c r="F5280" s="1" t="s">
        <v>125</v>
      </c>
      <c r="G5280" s="1" t="s">
        <v>4778</v>
      </c>
      <c r="H5280" s="1" t="s">
        <v>15834</v>
      </c>
      <c r="I5280" s="5">
        <v>1316</v>
      </c>
      <c r="J5280" s="5">
        <v>20227383</v>
      </c>
      <c r="K5280" s="3">
        <f>+Tabella2026[[#This Row],[POP_2024]]/SUM(Tabella2026[POP_2024])</f>
        <v>2.2326478810271484E-5</v>
      </c>
      <c r="L5280" s="3">
        <f>+Tabella2026[[#This Row],[INCIDENZA POPOLAZIONE]]*(PLAFOND/2)</f>
        <v>6572.8986168848169</v>
      </c>
      <c r="M5280" s="3">
        <f>+IFERROR(Tabella2026[[#This Row],[reddito_2024]]/Tabella2026[[#This Row],[POP_2024]],"")</f>
        <v>15370.351823708206</v>
      </c>
      <c r="N5280" s="3">
        <f>+IF(Tabella2026[[#This Row],[REDDITO COMPLESSIVO PROCAPITE]]&lt;media_aggr_reddito_pc,(media_aggr_reddito_pc-Tabella2026[[#This Row],[REDDITO COMPLESSIVO PROCAPITE]]),0)</f>
        <v>2454.7142389005348</v>
      </c>
      <c r="O5280" s="3">
        <f>+Tabella2026[[#This Row],[DIFFERENZA REDDITO INFERIORE ALLA MEDIA DALLA MEDIA]]*Tabella2026[[#This Row],[POP_2024]]</f>
        <v>3230403.9383931039</v>
      </c>
      <c r="P5280" s="3">
        <f>+Tabella2026[[#This Row],[POPOLAZIONE PER DIFFERENZA ]]/SUM(Tabella2026[[POPOLAZIONE PER DIFFERENZA ]])</f>
        <v>2.8659565671519596E-5</v>
      </c>
      <c r="Q5280" s="3">
        <f>+Tabella2026[[#This Row],[INCIDENZA POPOLAZIONE PER DIFFERENZA]]*(PLAFOND-SUM(Tabella2026[CONTRIBUTO SULLA BASE DELLA POPOLAZIONE]))</f>
        <v>8437.3546390211504</v>
      </c>
      <c r="R5280" s="3">
        <f>+Tabella2026[[#This Row],[CONTRIBUTO SULLA BASE DELLA POPOLAZIONE]]+Tabella2026[[#This Row],[CONTRIBUTO SULLA BASE DEL REDDITO]]</f>
        <v>15010.253255905967</v>
      </c>
      <c r="S5280" s="3">
        <f>+Tabella2026[[#This Row],[CONTRIBUTO TOTALE]]/(PLAFOND/N_TESSERE)</f>
        <v>30.020506511811934</v>
      </c>
      <c r="T5280" s="3">
        <f>+MAX(CEILING(Tabella2026[[#This Row],[preDEF1]],1),1)</f>
        <v>31</v>
      </c>
      <c r="U5280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5280" s="21">
        <f>+Tabella2026[[#This Row],[DEF - n. card]]*(PLAFOND/N_TESSERE)</f>
        <v>15500</v>
      </c>
      <c r="W5280" s="18"/>
    </row>
    <row r="5281" spans="2:23" x14ac:dyDescent="0.25">
      <c r="B5281" s="1" t="s">
        <v>10540</v>
      </c>
      <c r="C5281" s="2">
        <v>84043</v>
      </c>
      <c r="D5281" s="1" t="s">
        <v>10541</v>
      </c>
      <c r="E5281" s="1" t="s">
        <v>21</v>
      </c>
      <c r="F5281" s="1" t="s">
        <v>261</v>
      </c>
      <c r="G5281" s="1" t="s">
        <v>4778</v>
      </c>
      <c r="H5281" s="1" t="s">
        <v>15836</v>
      </c>
      <c r="I5281" s="5">
        <v>1316</v>
      </c>
      <c r="J5281" s="5">
        <v>12954667</v>
      </c>
      <c r="K5281" s="3">
        <f>+Tabella2026[[#This Row],[POP_2024]]/SUM(Tabella2026[POP_2024])</f>
        <v>2.2326478810271484E-5</v>
      </c>
      <c r="L5281" s="3">
        <f>+Tabella2026[[#This Row],[INCIDENZA POPOLAZIONE]]*(PLAFOND/2)</f>
        <v>6572.8986168848169</v>
      </c>
      <c r="M5281" s="3">
        <f>+IFERROR(Tabella2026[[#This Row],[reddito_2024]]/Tabella2026[[#This Row],[POP_2024]],"")</f>
        <v>9843.97188449848</v>
      </c>
      <c r="N5281" s="3">
        <f>+IF(Tabella2026[[#This Row],[REDDITO COMPLESSIVO PROCAPITE]]&lt;media_aggr_reddito_pc,(media_aggr_reddito_pc-Tabella2026[[#This Row],[REDDITO COMPLESSIVO PROCAPITE]]),0)</f>
        <v>7981.0941781102611</v>
      </c>
      <c r="O5281" s="3">
        <f>+Tabella2026[[#This Row],[DIFFERENZA REDDITO INFERIORE ALLA MEDIA DALLA MEDIA]]*Tabella2026[[#This Row],[POP_2024]]</f>
        <v>10503119.938393103</v>
      </c>
      <c r="P5281" s="3">
        <f>+Tabella2026[[#This Row],[POPOLAZIONE PER DIFFERENZA ]]/SUM(Tabella2026[[POPOLAZIONE PER DIFFERENZA ]])</f>
        <v>9.3181800595487584E-5</v>
      </c>
      <c r="Q5281" s="3">
        <f>+Tabella2026[[#This Row],[INCIDENZA POPOLAZIONE PER DIFFERENZA]]*(PLAFOND-SUM(Tabella2026[CONTRIBUTO SULLA BASE DELLA POPOLAZIONE]))</f>
        <v>27432.652208961208</v>
      </c>
      <c r="R5281" s="3">
        <f>+Tabella2026[[#This Row],[CONTRIBUTO SULLA BASE DELLA POPOLAZIONE]]+Tabella2026[[#This Row],[CONTRIBUTO SULLA BASE DEL REDDITO]]</f>
        <v>34005.550825846025</v>
      </c>
      <c r="S5281" s="3">
        <f>+Tabella2026[[#This Row],[CONTRIBUTO TOTALE]]/(PLAFOND/N_TESSERE)</f>
        <v>68.011101651692044</v>
      </c>
      <c r="T5281" s="3">
        <f>+MAX(CEILING(Tabella2026[[#This Row],[preDEF1]],1),1)</f>
        <v>69</v>
      </c>
      <c r="U5281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5281" s="21">
        <f>+Tabella2026[[#This Row],[DEF - n. card]]*(PLAFOND/N_TESSERE)</f>
        <v>34500</v>
      </c>
      <c r="W5281" s="18"/>
    </row>
    <row r="5282" spans="2:23" x14ac:dyDescent="0.25">
      <c r="B5282" s="1" t="s">
        <v>10630</v>
      </c>
      <c r="C5282" s="2">
        <v>76079</v>
      </c>
      <c r="D5282" s="1" t="s">
        <v>10631</v>
      </c>
      <c r="E5282" s="1" t="s">
        <v>213</v>
      </c>
      <c r="F5282" s="1" t="s">
        <v>212</v>
      </c>
      <c r="G5282" s="1" t="s">
        <v>4778</v>
      </c>
      <c r="H5282" s="1" t="s">
        <v>15836</v>
      </c>
      <c r="I5282" s="5">
        <v>1315</v>
      </c>
      <c r="J5282" s="5">
        <v>13704675</v>
      </c>
      <c r="K5282" s="3">
        <f>+Tabella2026[[#This Row],[POP_2024]]/SUM(Tabella2026[POP_2024])</f>
        <v>2.2309513400841184E-5</v>
      </c>
      <c r="L5282" s="3">
        <f>+Tabella2026[[#This Row],[INCIDENZA POPOLAZIONE]]*(PLAFOND/2)</f>
        <v>6567.9040130725944</v>
      </c>
      <c r="M5282" s="3">
        <f>+IFERROR(Tabella2026[[#This Row],[reddito_2024]]/Tabella2026[[#This Row],[POP_2024]],"")</f>
        <v>10421.80608365019</v>
      </c>
      <c r="N5282" s="3">
        <f>+IF(Tabella2026[[#This Row],[REDDITO COMPLESSIVO PROCAPITE]]&lt;media_aggr_reddito_pc,(media_aggr_reddito_pc-Tabella2026[[#This Row],[REDDITO COMPLESSIVO PROCAPITE]]),0)</f>
        <v>7403.2599789585511</v>
      </c>
      <c r="O5282" s="3">
        <f>+Tabella2026[[#This Row],[DIFFERENZA REDDITO INFERIORE ALLA MEDIA DALLA MEDIA]]*Tabella2026[[#This Row],[POP_2024]]</f>
        <v>9735286.8723304942</v>
      </c>
      <c r="P5282" s="3">
        <f>+Tabella2026[[#This Row],[POPOLAZIONE PER DIFFERENZA ]]/SUM(Tabella2026[[POPOLAZIONE PER DIFFERENZA ]])</f>
        <v>8.6369723034521048E-5</v>
      </c>
      <c r="Q5282" s="3">
        <f>+Tabella2026[[#This Row],[INCIDENZA POPOLAZIONE PER DIFFERENZA]]*(PLAFOND-SUM(Tabella2026[CONTRIBUTO SULLA BASE DELLA POPOLAZIONE]))</f>
        <v>25427.181684070823</v>
      </c>
      <c r="R5282" s="3">
        <f>+Tabella2026[[#This Row],[CONTRIBUTO SULLA BASE DELLA POPOLAZIONE]]+Tabella2026[[#This Row],[CONTRIBUTO SULLA BASE DEL REDDITO]]</f>
        <v>31995.085697143419</v>
      </c>
      <c r="S5282" s="3">
        <f>+Tabella2026[[#This Row],[CONTRIBUTO TOTALE]]/(PLAFOND/N_TESSERE)</f>
        <v>63.99017139428684</v>
      </c>
      <c r="T5282" s="3">
        <f>+MAX(CEILING(Tabella2026[[#This Row],[preDEF1]],1),1)</f>
        <v>64</v>
      </c>
      <c r="U5282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5282" s="21">
        <f>+Tabella2026[[#This Row],[DEF - n. card]]*(PLAFOND/N_TESSERE)</f>
        <v>32000</v>
      </c>
      <c r="W5282" s="18"/>
    </row>
    <row r="5283" spans="2:23" x14ac:dyDescent="0.25">
      <c r="B5283" s="1" t="s">
        <v>10596</v>
      </c>
      <c r="C5283" s="2">
        <v>56019</v>
      </c>
      <c r="D5283" s="1" t="s">
        <v>10597</v>
      </c>
      <c r="E5283" s="1" t="s">
        <v>8</v>
      </c>
      <c r="F5283" s="1" t="s">
        <v>210</v>
      </c>
      <c r="G5283" s="1" t="s">
        <v>4778</v>
      </c>
      <c r="H5283" s="1" t="s">
        <v>15834</v>
      </c>
      <c r="I5283" s="5">
        <v>1314</v>
      </c>
      <c r="J5283" s="5">
        <v>20679439</v>
      </c>
      <c r="K5283" s="3">
        <f>+Tabella2026[[#This Row],[POP_2024]]/SUM(Tabella2026[POP_2024])</f>
        <v>2.2292547991410888E-5</v>
      </c>
      <c r="L5283" s="3">
        <f>+Tabella2026[[#This Row],[INCIDENZA POPOLAZIONE]]*(PLAFOND/2)</f>
        <v>6562.9094092603718</v>
      </c>
      <c r="M5283" s="3">
        <f>+IFERROR(Tabella2026[[#This Row],[reddito_2024]]/Tabella2026[[#This Row],[POP_2024]],"")</f>
        <v>15737.77701674277</v>
      </c>
      <c r="N5283" s="3">
        <f>+IF(Tabella2026[[#This Row],[REDDITO COMPLESSIVO PROCAPITE]]&lt;media_aggr_reddito_pc,(media_aggr_reddito_pc-Tabella2026[[#This Row],[REDDITO COMPLESSIVO PROCAPITE]]),0)</f>
        <v>2087.2890458659713</v>
      </c>
      <c r="O5283" s="3">
        <f>+Tabella2026[[#This Row],[DIFFERENZA REDDITO INFERIORE ALLA MEDIA DALLA MEDIA]]*Tabella2026[[#This Row],[POP_2024]]</f>
        <v>2742697.8062678864</v>
      </c>
      <c r="P5283" s="3">
        <f>+Tabella2026[[#This Row],[POPOLAZIONE PER DIFFERENZA ]]/SUM(Tabella2026[[POPOLAZIONE PER DIFFERENZA ]])</f>
        <v>2.4332724140674301E-5</v>
      </c>
      <c r="Q5283" s="3">
        <f>+Tabella2026[[#This Row],[INCIDENZA POPOLAZIONE PER DIFFERENZA]]*(PLAFOND-SUM(Tabella2026[CONTRIBUTO SULLA BASE DELLA POPOLAZIONE]))</f>
        <v>7163.5357374714376</v>
      </c>
      <c r="R5283" s="3">
        <f>+Tabella2026[[#This Row],[CONTRIBUTO SULLA BASE DELLA POPOLAZIONE]]+Tabella2026[[#This Row],[CONTRIBUTO SULLA BASE DEL REDDITO]]</f>
        <v>13726.44514673181</v>
      </c>
      <c r="S5283" s="3">
        <f>+Tabella2026[[#This Row],[CONTRIBUTO TOTALE]]/(PLAFOND/N_TESSERE)</f>
        <v>27.452890293463621</v>
      </c>
      <c r="T5283" s="3">
        <f>+MAX(CEILING(Tabella2026[[#This Row],[preDEF1]],1),1)</f>
        <v>28</v>
      </c>
      <c r="U5283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5283" s="21">
        <f>+Tabella2026[[#This Row],[DEF - n. card]]*(PLAFOND/N_TESSERE)</f>
        <v>14000</v>
      </c>
      <c r="W5283" s="18"/>
    </row>
    <row r="5284" spans="2:23" x14ac:dyDescent="0.25">
      <c r="B5284" s="1" t="s">
        <v>10546</v>
      </c>
      <c r="C5284" s="2">
        <v>6020</v>
      </c>
      <c r="D5284" s="1" t="s">
        <v>10547</v>
      </c>
      <c r="E5284" s="1" t="s">
        <v>18</v>
      </c>
      <c r="F5284" s="1" t="s">
        <v>138</v>
      </c>
      <c r="G5284" s="1" t="s">
        <v>4778</v>
      </c>
      <c r="H5284" s="1" t="s">
        <v>15835</v>
      </c>
      <c r="I5284" s="5">
        <v>1313</v>
      </c>
      <c r="J5284" s="5">
        <v>23980457</v>
      </c>
      <c r="K5284" s="3">
        <f>+Tabella2026[[#This Row],[POP_2024]]/SUM(Tabella2026[POP_2024])</f>
        <v>2.2275582581980591E-5</v>
      </c>
      <c r="L5284" s="3">
        <f>+Tabella2026[[#This Row],[INCIDENZA POPOLAZIONE]]*(PLAFOND/2)</f>
        <v>6557.9148054481493</v>
      </c>
      <c r="M5284" s="3">
        <f>+IFERROR(Tabella2026[[#This Row],[reddito_2024]]/Tabella2026[[#This Row],[POP_2024]],"")</f>
        <v>18263.866717440975</v>
      </c>
      <c r="N5284" s="3">
        <f>+IF(Tabella2026[[#This Row],[REDDITO COMPLESSIVO PROCAPITE]]&lt;media_aggr_reddito_pc,(media_aggr_reddito_pc-Tabella2026[[#This Row],[REDDITO COMPLESSIVO PROCAPITE]]),0)</f>
        <v>0</v>
      </c>
      <c r="O5284" s="3">
        <f>+Tabella2026[[#This Row],[DIFFERENZA REDDITO INFERIORE ALLA MEDIA DALLA MEDIA]]*Tabella2026[[#This Row],[POP_2024]]</f>
        <v>0</v>
      </c>
      <c r="P5284" s="3">
        <f>+Tabella2026[[#This Row],[POPOLAZIONE PER DIFFERENZA ]]/SUM(Tabella2026[[POPOLAZIONE PER DIFFERENZA ]])</f>
        <v>0</v>
      </c>
      <c r="Q5284" s="3">
        <f>+Tabella2026[[#This Row],[INCIDENZA POPOLAZIONE PER DIFFERENZA]]*(PLAFOND-SUM(Tabella2026[CONTRIBUTO SULLA BASE DELLA POPOLAZIONE]))</f>
        <v>0</v>
      </c>
      <c r="R5284" s="3">
        <f>+Tabella2026[[#This Row],[CONTRIBUTO SULLA BASE DELLA POPOLAZIONE]]+Tabella2026[[#This Row],[CONTRIBUTO SULLA BASE DEL REDDITO]]</f>
        <v>6557.9148054481493</v>
      </c>
      <c r="S5284" s="3">
        <f>+Tabella2026[[#This Row],[CONTRIBUTO TOTALE]]/(PLAFOND/N_TESSERE)</f>
        <v>13.115829610896299</v>
      </c>
      <c r="T5284" s="3">
        <f>+MAX(CEILING(Tabella2026[[#This Row],[preDEF1]],1),1)</f>
        <v>14</v>
      </c>
      <c r="U5284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84" s="21">
        <f>+Tabella2026[[#This Row],[DEF - n. card]]*(PLAFOND/N_TESSERE)</f>
        <v>7000</v>
      </c>
      <c r="W5284" s="18"/>
    </row>
    <row r="5285" spans="2:23" x14ac:dyDescent="0.25">
      <c r="B5285" s="1" t="s">
        <v>10636</v>
      </c>
      <c r="C5285" s="2">
        <v>18049</v>
      </c>
      <c r="D5285" s="1" t="s">
        <v>10637</v>
      </c>
      <c r="E5285" s="1" t="s">
        <v>12</v>
      </c>
      <c r="F5285" s="1" t="s">
        <v>195</v>
      </c>
      <c r="G5285" s="1" t="s">
        <v>4778</v>
      </c>
      <c r="H5285" s="1" t="s">
        <v>15835</v>
      </c>
      <c r="I5285" s="5">
        <v>1310</v>
      </c>
      <c r="J5285" s="5">
        <v>25210555</v>
      </c>
      <c r="K5285" s="3">
        <f>+Tabella2026[[#This Row],[POP_2024]]/SUM(Tabella2026[POP_2024])</f>
        <v>2.2224686353689699E-5</v>
      </c>
      <c r="L5285" s="3">
        <f>+Tabella2026[[#This Row],[INCIDENZA POPOLAZIONE]]*(PLAFOND/2)</f>
        <v>6542.9309940114817</v>
      </c>
      <c r="M5285" s="3">
        <f>+IFERROR(Tabella2026[[#This Row],[reddito_2024]]/Tabella2026[[#This Row],[POP_2024]],"")</f>
        <v>19244.698473282442</v>
      </c>
      <c r="N5285" s="3">
        <f>+IF(Tabella2026[[#This Row],[REDDITO COMPLESSIVO PROCAPITE]]&lt;media_aggr_reddito_pc,(media_aggr_reddito_pc-Tabella2026[[#This Row],[REDDITO COMPLESSIVO PROCAPITE]]),0)</f>
        <v>0</v>
      </c>
      <c r="O5285" s="3">
        <f>+Tabella2026[[#This Row],[DIFFERENZA REDDITO INFERIORE ALLA MEDIA DALLA MEDIA]]*Tabella2026[[#This Row],[POP_2024]]</f>
        <v>0</v>
      </c>
      <c r="P5285" s="3">
        <f>+Tabella2026[[#This Row],[POPOLAZIONE PER DIFFERENZA ]]/SUM(Tabella2026[[POPOLAZIONE PER DIFFERENZA ]])</f>
        <v>0</v>
      </c>
      <c r="Q5285" s="3">
        <f>+Tabella2026[[#This Row],[INCIDENZA POPOLAZIONE PER DIFFERENZA]]*(PLAFOND-SUM(Tabella2026[CONTRIBUTO SULLA BASE DELLA POPOLAZIONE]))</f>
        <v>0</v>
      </c>
      <c r="R5285" s="3">
        <f>+Tabella2026[[#This Row],[CONTRIBUTO SULLA BASE DELLA POPOLAZIONE]]+Tabella2026[[#This Row],[CONTRIBUTO SULLA BASE DEL REDDITO]]</f>
        <v>6542.9309940114817</v>
      </c>
      <c r="S5285" s="3">
        <f>+Tabella2026[[#This Row],[CONTRIBUTO TOTALE]]/(PLAFOND/N_TESSERE)</f>
        <v>13.085861988022964</v>
      </c>
      <c r="T5285" s="3">
        <f>+MAX(CEILING(Tabella2026[[#This Row],[preDEF1]],1),1)</f>
        <v>14</v>
      </c>
      <c r="U5285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85" s="21">
        <f>+Tabella2026[[#This Row],[DEF - n. card]]*(PLAFOND/N_TESSERE)</f>
        <v>7000</v>
      </c>
      <c r="W5285" s="18"/>
    </row>
    <row r="5286" spans="2:23" x14ac:dyDescent="0.25">
      <c r="B5286" s="1" t="s">
        <v>10650</v>
      </c>
      <c r="C5286" s="2">
        <v>19033</v>
      </c>
      <c r="D5286" s="1" t="s">
        <v>10651</v>
      </c>
      <c r="E5286" s="1" t="s">
        <v>12</v>
      </c>
      <c r="F5286" s="1" t="s">
        <v>193</v>
      </c>
      <c r="G5286" s="1" t="s">
        <v>4778</v>
      </c>
      <c r="H5286" s="1" t="s">
        <v>15835</v>
      </c>
      <c r="I5286" s="5">
        <v>1309</v>
      </c>
      <c r="J5286" s="5">
        <v>26233284</v>
      </c>
      <c r="K5286" s="3">
        <f>+Tabella2026[[#This Row],[POP_2024]]/SUM(Tabella2026[POP_2024])</f>
        <v>2.2207720944259399E-5</v>
      </c>
      <c r="L5286" s="3">
        <f>+Tabella2026[[#This Row],[INCIDENZA POPOLAZIONE]]*(PLAFOND/2)</f>
        <v>6537.9363901992592</v>
      </c>
      <c r="M5286" s="3">
        <f>+IFERROR(Tabella2026[[#This Row],[reddito_2024]]/Tabella2026[[#This Row],[POP_2024]],"")</f>
        <v>20040.705882352941</v>
      </c>
      <c r="N5286" s="3">
        <f>+IF(Tabella2026[[#This Row],[REDDITO COMPLESSIVO PROCAPITE]]&lt;media_aggr_reddito_pc,(media_aggr_reddito_pc-Tabella2026[[#This Row],[REDDITO COMPLESSIVO PROCAPITE]]),0)</f>
        <v>0</v>
      </c>
      <c r="O5286" s="3">
        <f>+Tabella2026[[#This Row],[DIFFERENZA REDDITO INFERIORE ALLA MEDIA DALLA MEDIA]]*Tabella2026[[#This Row],[POP_2024]]</f>
        <v>0</v>
      </c>
      <c r="P5286" s="3">
        <f>+Tabella2026[[#This Row],[POPOLAZIONE PER DIFFERENZA ]]/SUM(Tabella2026[[POPOLAZIONE PER DIFFERENZA ]])</f>
        <v>0</v>
      </c>
      <c r="Q5286" s="3">
        <f>+Tabella2026[[#This Row],[INCIDENZA POPOLAZIONE PER DIFFERENZA]]*(PLAFOND-SUM(Tabella2026[CONTRIBUTO SULLA BASE DELLA POPOLAZIONE]))</f>
        <v>0</v>
      </c>
      <c r="R5286" s="3">
        <f>+Tabella2026[[#This Row],[CONTRIBUTO SULLA BASE DELLA POPOLAZIONE]]+Tabella2026[[#This Row],[CONTRIBUTO SULLA BASE DEL REDDITO]]</f>
        <v>6537.9363901992592</v>
      </c>
      <c r="S5286" s="3">
        <f>+Tabella2026[[#This Row],[CONTRIBUTO TOTALE]]/(PLAFOND/N_TESSERE)</f>
        <v>13.075872780398518</v>
      </c>
      <c r="T5286" s="3">
        <f>+MAX(CEILING(Tabella2026[[#This Row],[preDEF1]],1),1)</f>
        <v>14</v>
      </c>
      <c r="U5286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86" s="21">
        <f>+Tabella2026[[#This Row],[DEF - n. card]]*(PLAFOND/N_TESSERE)</f>
        <v>7000</v>
      </c>
      <c r="W5286" s="18"/>
    </row>
    <row r="5287" spans="2:23" x14ac:dyDescent="0.25">
      <c r="B5287" s="1" t="s">
        <v>10442</v>
      </c>
      <c r="C5287" s="2">
        <v>77030</v>
      </c>
      <c r="D5287" s="1" t="s">
        <v>10443</v>
      </c>
      <c r="E5287" s="1" t="s">
        <v>213</v>
      </c>
      <c r="F5287" s="1" t="s">
        <v>237</v>
      </c>
      <c r="G5287" s="1" t="s">
        <v>4778</v>
      </c>
      <c r="H5287" s="1" t="s">
        <v>15836</v>
      </c>
      <c r="I5287" s="5">
        <v>1309</v>
      </c>
      <c r="J5287" s="5">
        <v>16126239</v>
      </c>
      <c r="K5287" s="3">
        <f>+Tabella2026[[#This Row],[POP_2024]]/SUM(Tabella2026[POP_2024])</f>
        <v>2.2207720944259399E-5</v>
      </c>
      <c r="L5287" s="3">
        <f>+Tabella2026[[#This Row],[INCIDENZA POPOLAZIONE]]*(PLAFOND/2)</f>
        <v>6537.9363901992592</v>
      </c>
      <c r="M5287" s="3">
        <f>+IFERROR(Tabella2026[[#This Row],[reddito_2024]]/Tabella2026[[#This Row],[POP_2024]],"")</f>
        <v>12319.510313216195</v>
      </c>
      <c r="N5287" s="3">
        <f>+IF(Tabella2026[[#This Row],[REDDITO COMPLESSIVO PROCAPITE]]&lt;media_aggr_reddito_pc,(media_aggr_reddito_pc-Tabella2026[[#This Row],[REDDITO COMPLESSIVO PROCAPITE]]),0)</f>
        <v>5505.5557493925462</v>
      </c>
      <c r="O5287" s="3">
        <f>+Tabella2026[[#This Row],[DIFFERENZA REDDITO INFERIORE ALLA MEDIA DALLA MEDIA]]*Tabella2026[[#This Row],[POP_2024]]</f>
        <v>7206772.4759548428</v>
      </c>
      <c r="P5287" s="3">
        <f>+Tabella2026[[#This Row],[POPOLAZIONE PER DIFFERENZA ]]/SUM(Tabella2026[[POPOLAZIONE PER DIFFERENZA ]])</f>
        <v>6.3937195779010877E-5</v>
      </c>
      <c r="Q5287" s="3">
        <f>+Tabella2026[[#This Row],[INCIDENZA POPOLAZIONE PER DIFFERENZA]]*(PLAFOND-SUM(Tabella2026[CONTRIBUTO SULLA BASE DELLA POPOLAZIONE]))</f>
        <v>18823.062484444043</v>
      </c>
      <c r="R5287" s="3">
        <f>+Tabella2026[[#This Row],[CONTRIBUTO SULLA BASE DELLA POPOLAZIONE]]+Tabella2026[[#This Row],[CONTRIBUTO SULLA BASE DEL REDDITO]]</f>
        <v>25360.998874643301</v>
      </c>
      <c r="S5287" s="3">
        <f>+Tabella2026[[#This Row],[CONTRIBUTO TOTALE]]/(PLAFOND/N_TESSERE)</f>
        <v>50.721997749286601</v>
      </c>
      <c r="T5287" s="3">
        <f>+MAX(CEILING(Tabella2026[[#This Row],[preDEF1]],1),1)</f>
        <v>51</v>
      </c>
      <c r="U5287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5287" s="21">
        <f>+Tabella2026[[#This Row],[DEF - n. card]]*(PLAFOND/N_TESSERE)</f>
        <v>25500</v>
      </c>
      <c r="W5287" s="18"/>
    </row>
    <row r="5288" spans="2:23" x14ac:dyDescent="0.25">
      <c r="B5288" s="1" t="s">
        <v>10504</v>
      </c>
      <c r="C5288" s="2">
        <v>46027</v>
      </c>
      <c r="D5288" s="1" t="s">
        <v>10505</v>
      </c>
      <c r="E5288" s="1" t="s">
        <v>30</v>
      </c>
      <c r="F5288" s="1" t="s">
        <v>142</v>
      </c>
      <c r="G5288" s="1" t="s">
        <v>4778</v>
      </c>
      <c r="H5288" s="1" t="s">
        <v>15834</v>
      </c>
      <c r="I5288" s="5">
        <v>1309</v>
      </c>
      <c r="J5288" s="5">
        <v>24159495</v>
      </c>
      <c r="K5288" s="3">
        <f>+Tabella2026[[#This Row],[POP_2024]]/SUM(Tabella2026[POP_2024])</f>
        <v>2.2207720944259399E-5</v>
      </c>
      <c r="L5288" s="3">
        <f>+Tabella2026[[#This Row],[INCIDENZA POPOLAZIONE]]*(PLAFOND/2)</f>
        <v>6537.9363901992592</v>
      </c>
      <c r="M5288" s="3">
        <f>+IFERROR(Tabella2026[[#This Row],[reddito_2024]]/Tabella2026[[#This Row],[POP_2024]],"")</f>
        <v>18456.451489686784</v>
      </c>
      <c r="N5288" s="3">
        <f>+IF(Tabella2026[[#This Row],[REDDITO COMPLESSIVO PROCAPITE]]&lt;media_aggr_reddito_pc,(media_aggr_reddito_pc-Tabella2026[[#This Row],[REDDITO COMPLESSIVO PROCAPITE]]),0)</f>
        <v>0</v>
      </c>
      <c r="O5288" s="3">
        <f>+Tabella2026[[#This Row],[DIFFERENZA REDDITO INFERIORE ALLA MEDIA DALLA MEDIA]]*Tabella2026[[#This Row],[POP_2024]]</f>
        <v>0</v>
      </c>
      <c r="P5288" s="3">
        <f>+Tabella2026[[#This Row],[POPOLAZIONE PER DIFFERENZA ]]/SUM(Tabella2026[[POPOLAZIONE PER DIFFERENZA ]])</f>
        <v>0</v>
      </c>
      <c r="Q5288" s="3">
        <f>+Tabella2026[[#This Row],[INCIDENZA POPOLAZIONE PER DIFFERENZA]]*(PLAFOND-SUM(Tabella2026[CONTRIBUTO SULLA BASE DELLA POPOLAZIONE]))</f>
        <v>0</v>
      </c>
      <c r="R5288" s="3">
        <f>+Tabella2026[[#This Row],[CONTRIBUTO SULLA BASE DELLA POPOLAZIONE]]+Tabella2026[[#This Row],[CONTRIBUTO SULLA BASE DEL REDDITO]]</f>
        <v>6537.9363901992592</v>
      </c>
      <c r="S5288" s="3">
        <f>+Tabella2026[[#This Row],[CONTRIBUTO TOTALE]]/(PLAFOND/N_TESSERE)</f>
        <v>13.075872780398518</v>
      </c>
      <c r="T5288" s="3">
        <f>+MAX(CEILING(Tabella2026[[#This Row],[preDEF1]],1),1)</f>
        <v>14</v>
      </c>
      <c r="U5288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88" s="21">
        <f>+Tabella2026[[#This Row],[DEF - n. card]]*(PLAFOND/N_TESSERE)</f>
        <v>7000</v>
      </c>
      <c r="W5288" s="18"/>
    </row>
    <row r="5289" spans="2:23" x14ac:dyDescent="0.25">
      <c r="B5289" s="1" t="s">
        <v>10496</v>
      </c>
      <c r="C5289" s="2">
        <v>16221</v>
      </c>
      <c r="D5289" s="1" t="s">
        <v>10497</v>
      </c>
      <c r="E5289" s="1" t="s">
        <v>12</v>
      </c>
      <c r="F5289" s="1" t="s">
        <v>93</v>
      </c>
      <c r="G5289" s="1" t="s">
        <v>4778</v>
      </c>
      <c r="H5289" s="1" t="s">
        <v>15835</v>
      </c>
      <c r="I5289" s="5">
        <v>1308</v>
      </c>
      <c r="J5289" s="5">
        <v>25142385</v>
      </c>
      <c r="K5289" s="3">
        <f>+Tabella2026[[#This Row],[POP_2024]]/SUM(Tabella2026[POP_2024])</f>
        <v>2.2190755534829103E-5</v>
      </c>
      <c r="L5289" s="3">
        <f>+Tabella2026[[#This Row],[INCIDENZA POPOLAZIONE]]*(PLAFOND/2)</f>
        <v>6532.9417863870367</v>
      </c>
      <c r="M5289" s="3">
        <f>+IFERROR(Tabella2026[[#This Row],[reddito_2024]]/Tabella2026[[#This Row],[POP_2024]],"")</f>
        <v>19222.006880733945</v>
      </c>
      <c r="N5289" s="3">
        <f>+IF(Tabella2026[[#This Row],[REDDITO COMPLESSIVO PROCAPITE]]&lt;media_aggr_reddito_pc,(media_aggr_reddito_pc-Tabella2026[[#This Row],[REDDITO COMPLESSIVO PROCAPITE]]),0)</f>
        <v>0</v>
      </c>
      <c r="O5289" s="3">
        <f>+Tabella2026[[#This Row],[DIFFERENZA REDDITO INFERIORE ALLA MEDIA DALLA MEDIA]]*Tabella2026[[#This Row],[POP_2024]]</f>
        <v>0</v>
      </c>
      <c r="P5289" s="3">
        <f>+Tabella2026[[#This Row],[POPOLAZIONE PER DIFFERENZA ]]/SUM(Tabella2026[[POPOLAZIONE PER DIFFERENZA ]])</f>
        <v>0</v>
      </c>
      <c r="Q5289" s="3">
        <f>+Tabella2026[[#This Row],[INCIDENZA POPOLAZIONE PER DIFFERENZA]]*(PLAFOND-SUM(Tabella2026[CONTRIBUTO SULLA BASE DELLA POPOLAZIONE]))</f>
        <v>0</v>
      </c>
      <c r="R5289" s="3">
        <f>+Tabella2026[[#This Row],[CONTRIBUTO SULLA BASE DELLA POPOLAZIONE]]+Tabella2026[[#This Row],[CONTRIBUTO SULLA BASE DEL REDDITO]]</f>
        <v>6532.9417863870367</v>
      </c>
      <c r="S5289" s="3">
        <f>+Tabella2026[[#This Row],[CONTRIBUTO TOTALE]]/(PLAFOND/N_TESSERE)</f>
        <v>13.065883572774073</v>
      </c>
      <c r="T5289" s="3">
        <f>+MAX(CEILING(Tabella2026[[#This Row],[preDEF1]],1),1)</f>
        <v>14</v>
      </c>
      <c r="U5289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89" s="21">
        <f>+Tabella2026[[#This Row],[DEF - n. card]]*(PLAFOND/N_TESSERE)</f>
        <v>7000</v>
      </c>
      <c r="W5289" s="18"/>
    </row>
    <row r="5290" spans="2:23" x14ac:dyDescent="0.25">
      <c r="B5290" s="1" t="s">
        <v>10458</v>
      </c>
      <c r="C5290" s="2">
        <v>6123</v>
      </c>
      <c r="D5290" s="1" t="s">
        <v>10459</v>
      </c>
      <c r="E5290" s="1" t="s">
        <v>18</v>
      </c>
      <c r="F5290" s="1" t="s">
        <v>138</v>
      </c>
      <c r="G5290" s="1" t="s">
        <v>4778</v>
      </c>
      <c r="H5290" s="1" t="s">
        <v>15835</v>
      </c>
      <c r="I5290" s="5">
        <v>1308</v>
      </c>
      <c r="J5290" s="5">
        <v>26311762</v>
      </c>
      <c r="K5290" s="3">
        <f>+Tabella2026[[#This Row],[POP_2024]]/SUM(Tabella2026[POP_2024])</f>
        <v>2.2190755534829103E-5</v>
      </c>
      <c r="L5290" s="3">
        <f>+Tabella2026[[#This Row],[INCIDENZA POPOLAZIONE]]*(PLAFOND/2)</f>
        <v>6532.9417863870367</v>
      </c>
      <c r="M5290" s="3">
        <f>+IFERROR(Tabella2026[[#This Row],[reddito_2024]]/Tabella2026[[#This Row],[POP_2024]],"")</f>
        <v>20116.025993883792</v>
      </c>
      <c r="N5290" s="3">
        <f>+IF(Tabella2026[[#This Row],[REDDITO COMPLESSIVO PROCAPITE]]&lt;media_aggr_reddito_pc,(media_aggr_reddito_pc-Tabella2026[[#This Row],[REDDITO COMPLESSIVO PROCAPITE]]),0)</f>
        <v>0</v>
      </c>
      <c r="O5290" s="3">
        <f>+Tabella2026[[#This Row],[DIFFERENZA REDDITO INFERIORE ALLA MEDIA DALLA MEDIA]]*Tabella2026[[#This Row],[POP_2024]]</f>
        <v>0</v>
      </c>
      <c r="P5290" s="3">
        <f>+Tabella2026[[#This Row],[POPOLAZIONE PER DIFFERENZA ]]/SUM(Tabella2026[[POPOLAZIONE PER DIFFERENZA ]])</f>
        <v>0</v>
      </c>
      <c r="Q5290" s="3">
        <f>+Tabella2026[[#This Row],[INCIDENZA POPOLAZIONE PER DIFFERENZA]]*(PLAFOND-SUM(Tabella2026[CONTRIBUTO SULLA BASE DELLA POPOLAZIONE]))</f>
        <v>0</v>
      </c>
      <c r="R5290" s="3">
        <f>+Tabella2026[[#This Row],[CONTRIBUTO SULLA BASE DELLA POPOLAZIONE]]+Tabella2026[[#This Row],[CONTRIBUTO SULLA BASE DEL REDDITO]]</f>
        <v>6532.9417863870367</v>
      </c>
      <c r="S5290" s="3">
        <f>+Tabella2026[[#This Row],[CONTRIBUTO TOTALE]]/(PLAFOND/N_TESSERE)</f>
        <v>13.065883572774073</v>
      </c>
      <c r="T5290" s="3">
        <f>+MAX(CEILING(Tabella2026[[#This Row],[preDEF1]],1),1)</f>
        <v>14</v>
      </c>
      <c r="U5290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90" s="21">
        <f>+Tabella2026[[#This Row],[DEF - n. card]]*(PLAFOND/N_TESSERE)</f>
        <v>7000</v>
      </c>
      <c r="W5290" s="18"/>
    </row>
    <row r="5291" spans="2:23" x14ac:dyDescent="0.25">
      <c r="B5291" s="1" t="s">
        <v>10550</v>
      </c>
      <c r="C5291" s="2">
        <v>3116</v>
      </c>
      <c r="D5291" s="1" t="s">
        <v>10551</v>
      </c>
      <c r="E5291" s="1" t="s">
        <v>18</v>
      </c>
      <c r="F5291" s="1" t="s">
        <v>114</v>
      </c>
      <c r="G5291" s="1" t="s">
        <v>4778</v>
      </c>
      <c r="H5291" s="1" t="s">
        <v>15835</v>
      </c>
      <c r="I5291" s="5">
        <v>1308</v>
      </c>
      <c r="J5291" s="5">
        <v>33604440</v>
      </c>
      <c r="K5291" s="3">
        <f>+Tabella2026[[#This Row],[POP_2024]]/SUM(Tabella2026[POP_2024])</f>
        <v>2.2190755534829103E-5</v>
      </c>
      <c r="L5291" s="3">
        <f>+Tabella2026[[#This Row],[INCIDENZA POPOLAZIONE]]*(PLAFOND/2)</f>
        <v>6532.9417863870367</v>
      </c>
      <c r="M5291" s="3">
        <f>+IFERROR(Tabella2026[[#This Row],[reddito_2024]]/Tabella2026[[#This Row],[POP_2024]],"")</f>
        <v>25691.467889908257</v>
      </c>
      <c r="N5291" s="3">
        <f>+IF(Tabella2026[[#This Row],[REDDITO COMPLESSIVO PROCAPITE]]&lt;media_aggr_reddito_pc,(media_aggr_reddito_pc-Tabella2026[[#This Row],[REDDITO COMPLESSIVO PROCAPITE]]),0)</f>
        <v>0</v>
      </c>
      <c r="O5291" s="3">
        <f>+Tabella2026[[#This Row],[DIFFERENZA REDDITO INFERIORE ALLA MEDIA DALLA MEDIA]]*Tabella2026[[#This Row],[POP_2024]]</f>
        <v>0</v>
      </c>
      <c r="P5291" s="3">
        <f>+Tabella2026[[#This Row],[POPOLAZIONE PER DIFFERENZA ]]/SUM(Tabella2026[[POPOLAZIONE PER DIFFERENZA ]])</f>
        <v>0</v>
      </c>
      <c r="Q5291" s="3">
        <f>+Tabella2026[[#This Row],[INCIDENZA POPOLAZIONE PER DIFFERENZA]]*(PLAFOND-SUM(Tabella2026[CONTRIBUTO SULLA BASE DELLA POPOLAZIONE]))</f>
        <v>0</v>
      </c>
      <c r="R5291" s="3">
        <f>+Tabella2026[[#This Row],[CONTRIBUTO SULLA BASE DELLA POPOLAZIONE]]+Tabella2026[[#This Row],[CONTRIBUTO SULLA BASE DEL REDDITO]]</f>
        <v>6532.9417863870367</v>
      </c>
      <c r="S5291" s="3">
        <f>+Tabella2026[[#This Row],[CONTRIBUTO TOTALE]]/(PLAFOND/N_TESSERE)</f>
        <v>13.065883572774073</v>
      </c>
      <c r="T5291" s="3">
        <f>+MAX(CEILING(Tabella2026[[#This Row],[preDEF1]],1),1)</f>
        <v>14</v>
      </c>
      <c r="U5291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91" s="21">
        <f>+Tabella2026[[#This Row],[DEF - n. card]]*(PLAFOND/N_TESSERE)</f>
        <v>7000</v>
      </c>
      <c r="W5291" s="18"/>
    </row>
    <row r="5292" spans="2:23" x14ac:dyDescent="0.25">
      <c r="B5292" s="1" t="s">
        <v>10887</v>
      </c>
      <c r="C5292" s="2">
        <v>12022</v>
      </c>
      <c r="D5292" s="1" t="s">
        <v>10888</v>
      </c>
      <c r="E5292" s="1" t="s">
        <v>12</v>
      </c>
      <c r="F5292" s="1" t="s">
        <v>157</v>
      </c>
      <c r="G5292" s="1" t="s">
        <v>4778</v>
      </c>
      <c r="H5292" s="1" t="s">
        <v>15835</v>
      </c>
      <c r="I5292" s="5">
        <v>1307</v>
      </c>
      <c r="J5292" s="5">
        <v>14436838</v>
      </c>
      <c r="K5292" s="3">
        <f>+Tabella2026[[#This Row],[POP_2024]]/SUM(Tabella2026[POP_2024])</f>
        <v>2.2173790125398807E-5</v>
      </c>
      <c r="L5292" s="3">
        <f>+Tabella2026[[#This Row],[INCIDENZA POPOLAZIONE]]*(PLAFOND/2)</f>
        <v>6527.9471825748151</v>
      </c>
      <c r="M5292" s="3">
        <f>+IFERROR(Tabella2026[[#This Row],[reddito_2024]]/Tabella2026[[#This Row],[POP_2024]],"")</f>
        <v>11045.782708492732</v>
      </c>
      <c r="N5292" s="3">
        <f>+IF(Tabella2026[[#This Row],[REDDITO COMPLESSIVO PROCAPITE]]&lt;media_aggr_reddito_pc,(media_aggr_reddito_pc-Tabella2026[[#This Row],[REDDITO COMPLESSIVO PROCAPITE]]),0)</f>
        <v>6779.2833541160089</v>
      </c>
      <c r="O5292" s="3">
        <f>+Tabella2026[[#This Row],[DIFFERENZA REDDITO INFERIORE ALLA MEDIA DALLA MEDIA]]*Tabella2026[[#This Row],[POP_2024]]</f>
        <v>8860523.3438296244</v>
      </c>
      <c r="P5292" s="3">
        <f>+Tabella2026[[#This Row],[POPOLAZIONE PER DIFFERENZA ]]/SUM(Tabella2026[[POPOLAZIONE PER DIFFERENZA ]])</f>
        <v>7.8608977545648355E-5</v>
      </c>
      <c r="Q5292" s="3">
        <f>+Tabella2026[[#This Row],[INCIDENZA POPOLAZIONE PER DIFFERENZA]]*(PLAFOND-SUM(Tabella2026[CONTRIBUTO SULLA BASE DELLA POPOLAZIONE]))</f>
        <v>23142.424032705811</v>
      </c>
      <c r="R5292" s="3">
        <f>+Tabella2026[[#This Row],[CONTRIBUTO SULLA BASE DELLA POPOLAZIONE]]+Tabella2026[[#This Row],[CONTRIBUTO SULLA BASE DEL REDDITO]]</f>
        <v>29670.371215280626</v>
      </c>
      <c r="S5292" s="3">
        <f>+Tabella2026[[#This Row],[CONTRIBUTO TOTALE]]/(PLAFOND/N_TESSERE)</f>
        <v>59.340742430561249</v>
      </c>
      <c r="T5292" s="3">
        <f>+MAX(CEILING(Tabella2026[[#This Row],[preDEF1]],1),1)</f>
        <v>60</v>
      </c>
      <c r="U5292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5292" s="21">
        <f>+Tabella2026[[#This Row],[DEF - n. card]]*(PLAFOND/N_TESSERE)</f>
        <v>30000</v>
      </c>
      <c r="W5292" s="18"/>
    </row>
    <row r="5293" spans="2:23" x14ac:dyDescent="0.25">
      <c r="B5293" s="1" t="s">
        <v>10904</v>
      </c>
      <c r="C5293" s="2">
        <v>57052</v>
      </c>
      <c r="D5293" s="1" t="s">
        <v>10905</v>
      </c>
      <c r="E5293" s="1" t="s">
        <v>8</v>
      </c>
      <c r="F5293" s="1" t="s">
        <v>377</v>
      </c>
      <c r="G5293" s="1" t="s">
        <v>4778</v>
      </c>
      <c r="H5293" s="1" t="s">
        <v>15834</v>
      </c>
      <c r="I5293" s="5">
        <v>1307</v>
      </c>
      <c r="J5293" s="5">
        <v>20296558</v>
      </c>
      <c r="K5293" s="3">
        <f>+Tabella2026[[#This Row],[POP_2024]]/SUM(Tabella2026[POP_2024])</f>
        <v>2.2173790125398807E-5</v>
      </c>
      <c r="L5293" s="3">
        <f>+Tabella2026[[#This Row],[INCIDENZA POPOLAZIONE]]*(PLAFOND/2)</f>
        <v>6527.9471825748151</v>
      </c>
      <c r="M5293" s="3">
        <f>+IFERROR(Tabella2026[[#This Row],[reddito_2024]]/Tabella2026[[#This Row],[POP_2024]],"")</f>
        <v>15529.118592195868</v>
      </c>
      <c r="N5293" s="3">
        <f>+IF(Tabella2026[[#This Row],[REDDITO COMPLESSIVO PROCAPITE]]&lt;media_aggr_reddito_pc,(media_aggr_reddito_pc-Tabella2026[[#This Row],[REDDITO COMPLESSIVO PROCAPITE]]),0)</f>
        <v>2295.9474704128734</v>
      </c>
      <c r="O5293" s="3">
        <f>+Tabella2026[[#This Row],[DIFFERENZA REDDITO INFERIORE ALLA MEDIA DALLA MEDIA]]*Tabella2026[[#This Row],[POP_2024]]</f>
        <v>3000803.3438296253</v>
      </c>
      <c r="P5293" s="3">
        <f>+Tabella2026[[#This Row],[POPOLAZIONE PER DIFFERENZA ]]/SUM(Tabella2026[[POPOLAZIONE PER DIFFERENZA ]])</f>
        <v>2.6622590282805461E-5</v>
      </c>
      <c r="Q5293" s="3">
        <f>+Tabella2026[[#This Row],[INCIDENZA POPOLAZIONE PER DIFFERENZA]]*(PLAFOND-SUM(Tabella2026[CONTRIBUTO SULLA BASE DELLA POPOLAZIONE]))</f>
        <v>7837.6706123152471</v>
      </c>
      <c r="R5293" s="3">
        <f>+Tabella2026[[#This Row],[CONTRIBUTO SULLA BASE DELLA POPOLAZIONE]]+Tabella2026[[#This Row],[CONTRIBUTO SULLA BASE DEL REDDITO]]</f>
        <v>14365.617794890062</v>
      </c>
      <c r="S5293" s="3">
        <f>+Tabella2026[[#This Row],[CONTRIBUTO TOTALE]]/(PLAFOND/N_TESSERE)</f>
        <v>28.731235589780123</v>
      </c>
      <c r="T5293" s="3">
        <f>+MAX(CEILING(Tabella2026[[#This Row],[preDEF1]],1),1)</f>
        <v>29</v>
      </c>
      <c r="U5293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5293" s="21">
        <f>+Tabella2026[[#This Row],[DEF - n. card]]*(PLAFOND/N_TESSERE)</f>
        <v>14500</v>
      </c>
      <c r="W5293" s="18"/>
    </row>
    <row r="5294" spans="2:23" x14ac:dyDescent="0.25">
      <c r="B5294" s="1" t="s">
        <v>10454</v>
      </c>
      <c r="C5294" s="2">
        <v>58069</v>
      </c>
      <c r="D5294" s="1" t="s">
        <v>10455</v>
      </c>
      <c r="E5294" s="1" t="s">
        <v>8</v>
      </c>
      <c r="F5294" s="1" t="s">
        <v>7</v>
      </c>
      <c r="G5294" s="1" t="s">
        <v>4778</v>
      </c>
      <c r="H5294" s="1" t="s">
        <v>15834</v>
      </c>
      <c r="I5294" s="5">
        <v>1305</v>
      </c>
      <c r="J5294" s="5">
        <v>18542653</v>
      </c>
      <c r="K5294" s="3">
        <f>+Tabella2026[[#This Row],[POP_2024]]/SUM(Tabella2026[POP_2024])</f>
        <v>2.2139859306538211E-5</v>
      </c>
      <c r="L5294" s="3">
        <f>+Tabella2026[[#This Row],[INCIDENZA POPOLAZIONE]]*(PLAFOND/2)</f>
        <v>6517.9579749503691</v>
      </c>
      <c r="M5294" s="3">
        <f>+IFERROR(Tabella2026[[#This Row],[reddito_2024]]/Tabella2026[[#This Row],[POP_2024]],"")</f>
        <v>14208.929501915709</v>
      </c>
      <c r="N5294" s="3">
        <f>+IF(Tabella2026[[#This Row],[REDDITO COMPLESSIVO PROCAPITE]]&lt;media_aggr_reddito_pc,(media_aggr_reddito_pc-Tabella2026[[#This Row],[REDDITO COMPLESSIVO PROCAPITE]]),0)</f>
        <v>3616.1365606930322</v>
      </c>
      <c r="O5294" s="3">
        <f>+Tabella2026[[#This Row],[DIFFERENZA REDDITO INFERIORE ALLA MEDIA DALLA MEDIA]]*Tabella2026[[#This Row],[POP_2024]]</f>
        <v>4719058.2117044069</v>
      </c>
      <c r="P5294" s="3">
        <f>+Tabella2026[[#This Row],[POPOLAZIONE PER DIFFERENZA ]]/SUM(Tabella2026[[POPOLAZIONE PER DIFFERENZA ]])</f>
        <v>4.1866639994669397E-5</v>
      </c>
      <c r="Q5294" s="3">
        <f>+Tabella2026[[#This Row],[INCIDENZA POPOLAZIONE PER DIFFERENZA]]*(PLAFOND-SUM(Tabella2026[CONTRIBUTO SULLA BASE DELLA POPOLAZIONE]))</f>
        <v>12325.507414450725</v>
      </c>
      <c r="R5294" s="3">
        <f>+Tabella2026[[#This Row],[CONTRIBUTO SULLA BASE DELLA POPOLAZIONE]]+Tabella2026[[#This Row],[CONTRIBUTO SULLA BASE DEL REDDITO]]</f>
        <v>18843.465389401095</v>
      </c>
      <c r="S5294" s="3">
        <f>+Tabella2026[[#This Row],[CONTRIBUTO TOTALE]]/(PLAFOND/N_TESSERE)</f>
        <v>37.686930778802193</v>
      </c>
      <c r="T5294" s="3">
        <f>+MAX(CEILING(Tabella2026[[#This Row],[preDEF1]],1),1)</f>
        <v>38</v>
      </c>
      <c r="U5294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5294" s="21">
        <f>+Tabella2026[[#This Row],[DEF - n. card]]*(PLAFOND/N_TESSERE)</f>
        <v>19000</v>
      </c>
      <c r="W5294" s="18"/>
    </row>
    <row r="5295" spans="2:23" x14ac:dyDescent="0.25">
      <c r="B5295" s="1" t="s">
        <v>10706</v>
      </c>
      <c r="C5295" s="2">
        <v>3021</v>
      </c>
      <c r="D5295" s="1" t="s">
        <v>10707</v>
      </c>
      <c r="E5295" s="1" t="s">
        <v>18</v>
      </c>
      <c r="F5295" s="1" t="s">
        <v>114</v>
      </c>
      <c r="G5295" s="1" t="s">
        <v>4778</v>
      </c>
      <c r="H5295" s="1" t="s">
        <v>15835</v>
      </c>
      <c r="I5295" s="5">
        <v>1303</v>
      </c>
      <c r="J5295" s="5">
        <v>36647781</v>
      </c>
      <c r="K5295" s="3">
        <f>+Tabella2026[[#This Row],[POP_2024]]/SUM(Tabella2026[POP_2024])</f>
        <v>2.2105928487677615E-5</v>
      </c>
      <c r="L5295" s="3">
        <f>+Tabella2026[[#This Row],[INCIDENZA POPOLAZIONE]]*(PLAFOND/2)</f>
        <v>6507.9687673259241</v>
      </c>
      <c r="M5295" s="3">
        <f>+IFERROR(Tabella2026[[#This Row],[reddito_2024]]/Tabella2026[[#This Row],[POP_2024]],"")</f>
        <v>28125.695318495778</v>
      </c>
      <c r="N5295" s="3">
        <f>+IF(Tabella2026[[#This Row],[REDDITO COMPLESSIVO PROCAPITE]]&lt;media_aggr_reddito_pc,(media_aggr_reddito_pc-Tabella2026[[#This Row],[REDDITO COMPLESSIVO PROCAPITE]]),0)</f>
        <v>0</v>
      </c>
      <c r="O5295" s="3">
        <f>+Tabella2026[[#This Row],[DIFFERENZA REDDITO INFERIORE ALLA MEDIA DALLA MEDIA]]*Tabella2026[[#This Row],[POP_2024]]</f>
        <v>0</v>
      </c>
      <c r="P5295" s="3">
        <f>+Tabella2026[[#This Row],[POPOLAZIONE PER DIFFERENZA ]]/SUM(Tabella2026[[POPOLAZIONE PER DIFFERENZA ]])</f>
        <v>0</v>
      </c>
      <c r="Q5295" s="3">
        <f>+Tabella2026[[#This Row],[INCIDENZA POPOLAZIONE PER DIFFERENZA]]*(PLAFOND-SUM(Tabella2026[CONTRIBUTO SULLA BASE DELLA POPOLAZIONE]))</f>
        <v>0</v>
      </c>
      <c r="R5295" s="3">
        <f>+Tabella2026[[#This Row],[CONTRIBUTO SULLA BASE DELLA POPOLAZIONE]]+Tabella2026[[#This Row],[CONTRIBUTO SULLA BASE DEL REDDITO]]</f>
        <v>6507.9687673259241</v>
      </c>
      <c r="S5295" s="3">
        <f>+Tabella2026[[#This Row],[CONTRIBUTO TOTALE]]/(PLAFOND/N_TESSERE)</f>
        <v>13.015937534651847</v>
      </c>
      <c r="T5295" s="3">
        <f>+MAX(CEILING(Tabella2026[[#This Row],[preDEF1]],1),1)</f>
        <v>14</v>
      </c>
      <c r="U5295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95" s="21">
        <f>+Tabella2026[[#This Row],[DEF - n. card]]*(PLAFOND/N_TESSERE)</f>
        <v>7000</v>
      </c>
      <c r="W5295" s="18"/>
    </row>
    <row r="5296" spans="2:23" x14ac:dyDescent="0.25">
      <c r="B5296" s="1" t="s">
        <v>10434</v>
      </c>
      <c r="C5296" s="2">
        <v>78097</v>
      </c>
      <c r="D5296" s="1" t="s">
        <v>10435</v>
      </c>
      <c r="E5296" s="1" t="s">
        <v>61</v>
      </c>
      <c r="F5296" s="1" t="s">
        <v>178</v>
      </c>
      <c r="G5296" s="1" t="s">
        <v>4778</v>
      </c>
      <c r="H5296" s="1" t="s">
        <v>15836</v>
      </c>
      <c r="I5296" s="5">
        <v>1303</v>
      </c>
      <c r="J5296" s="5">
        <v>15307541</v>
      </c>
      <c r="K5296" s="3">
        <f>+Tabella2026[[#This Row],[POP_2024]]/SUM(Tabella2026[POP_2024])</f>
        <v>2.2105928487677615E-5</v>
      </c>
      <c r="L5296" s="3">
        <f>+Tabella2026[[#This Row],[INCIDENZA POPOLAZIONE]]*(PLAFOND/2)</f>
        <v>6507.9687673259241</v>
      </c>
      <c r="M5296" s="3">
        <f>+IFERROR(Tabella2026[[#This Row],[reddito_2024]]/Tabella2026[[#This Row],[POP_2024]],"")</f>
        <v>11747.920951650038</v>
      </c>
      <c r="N5296" s="3">
        <f>+IF(Tabella2026[[#This Row],[REDDITO COMPLESSIVO PROCAPITE]]&lt;media_aggr_reddito_pc,(media_aggr_reddito_pc-Tabella2026[[#This Row],[REDDITO COMPLESSIVO PROCAPITE]]),0)</f>
        <v>6077.1451109587033</v>
      </c>
      <c r="O5296" s="3">
        <f>+Tabella2026[[#This Row],[DIFFERENZA REDDITO INFERIORE ALLA MEDIA DALLA MEDIA]]*Tabella2026[[#This Row],[POP_2024]]</f>
        <v>7918520.0795791904</v>
      </c>
      <c r="P5296" s="3">
        <f>+Tabella2026[[#This Row],[POPOLAZIONE PER DIFFERENZA ]]/SUM(Tabella2026[[POPOLAZIONE PER DIFFERENZA ]])</f>
        <v>7.0251693153529747E-5</v>
      </c>
      <c r="Q5296" s="3">
        <f>+Tabella2026[[#This Row],[INCIDENZA POPOLAZIONE PER DIFFERENZA]]*(PLAFOND-SUM(Tabella2026[CONTRIBUTO SULLA BASE DELLA POPOLAZIONE]))</f>
        <v>20682.045775629376</v>
      </c>
      <c r="R5296" s="3">
        <f>+Tabella2026[[#This Row],[CONTRIBUTO SULLA BASE DELLA POPOLAZIONE]]+Tabella2026[[#This Row],[CONTRIBUTO SULLA BASE DEL REDDITO]]</f>
        <v>27190.014542955301</v>
      </c>
      <c r="S5296" s="3">
        <f>+Tabella2026[[#This Row],[CONTRIBUTO TOTALE]]/(PLAFOND/N_TESSERE)</f>
        <v>54.3800290859106</v>
      </c>
      <c r="T5296" s="3">
        <f>+MAX(CEILING(Tabella2026[[#This Row],[preDEF1]],1),1)</f>
        <v>55</v>
      </c>
      <c r="U5296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5296" s="21">
        <f>+Tabella2026[[#This Row],[DEF - n. card]]*(PLAFOND/N_TESSERE)</f>
        <v>27500</v>
      </c>
      <c r="W5296" s="18"/>
    </row>
    <row r="5297" spans="2:23" x14ac:dyDescent="0.25">
      <c r="B5297" s="1" t="s">
        <v>10358</v>
      </c>
      <c r="C5297" s="2">
        <v>71018</v>
      </c>
      <c r="D5297" s="1" t="s">
        <v>10359</v>
      </c>
      <c r="E5297" s="1" t="s">
        <v>33</v>
      </c>
      <c r="F5297" s="1" t="s">
        <v>78</v>
      </c>
      <c r="G5297" s="1" t="s">
        <v>4778</v>
      </c>
      <c r="H5297" s="1" t="s">
        <v>15836</v>
      </c>
      <c r="I5297" s="5">
        <v>1302</v>
      </c>
      <c r="J5297" s="5">
        <v>14930122</v>
      </c>
      <c r="K5297" s="3">
        <f>+Tabella2026[[#This Row],[POP_2024]]/SUM(Tabella2026[POP_2024])</f>
        <v>2.2088963078247318E-5</v>
      </c>
      <c r="L5297" s="3">
        <f>+Tabella2026[[#This Row],[INCIDENZA POPOLAZIONE]]*(PLAFOND/2)</f>
        <v>6502.9741635137016</v>
      </c>
      <c r="M5297" s="3">
        <f>+IFERROR(Tabella2026[[#This Row],[reddito_2024]]/Tabella2026[[#This Row],[POP_2024]],"")</f>
        <v>11467.067588325654</v>
      </c>
      <c r="N5297" s="3">
        <f>+IF(Tabella2026[[#This Row],[REDDITO COMPLESSIVO PROCAPITE]]&lt;media_aggr_reddito_pc,(media_aggr_reddito_pc-Tabella2026[[#This Row],[REDDITO COMPLESSIVO PROCAPITE]]),0)</f>
        <v>6357.9984742830875</v>
      </c>
      <c r="O5297" s="3">
        <f>+Tabella2026[[#This Row],[DIFFERENZA REDDITO INFERIORE ALLA MEDIA DALLA MEDIA]]*Tabella2026[[#This Row],[POP_2024]]</f>
        <v>8278114.0135165798</v>
      </c>
      <c r="P5297" s="3">
        <f>+Tabella2026[[#This Row],[POPOLAZIONE PER DIFFERENZA ]]/SUM(Tabella2026[[POPOLAZIONE PER DIFFERENZA ]])</f>
        <v>7.3441946187298993E-5</v>
      </c>
      <c r="Q5297" s="3">
        <f>+Tabella2026[[#This Row],[INCIDENZA POPOLAZIONE PER DIFFERENZA]]*(PLAFOND-SUM(Tabella2026[CONTRIBUTO SULLA BASE DELLA POPOLAZIONE]))</f>
        <v>21621.253876081271</v>
      </c>
      <c r="R5297" s="3">
        <f>+Tabella2026[[#This Row],[CONTRIBUTO SULLA BASE DELLA POPOLAZIONE]]+Tabella2026[[#This Row],[CONTRIBUTO SULLA BASE DEL REDDITO]]</f>
        <v>28124.228039594971</v>
      </c>
      <c r="S5297" s="3">
        <f>+Tabella2026[[#This Row],[CONTRIBUTO TOTALE]]/(PLAFOND/N_TESSERE)</f>
        <v>56.248456079189943</v>
      </c>
      <c r="T5297" s="3">
        <f>+MAX(CEILING(Tabella2026[[#This Row],[preDEF1]],1),1)</f>
        <v>57</v>
      </c>
      <c r="U5297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5297" s="21">
        <f>+Tabella2026[[#This Row],[DEF - n. card]]*(PLAFOND/N_TESSERE)</f>
        <v>28500</v>
      </c>
      <c r="W5297" s="18"/>
    </row>
    <row r="5298" spans="2:23" x14ac:dyDescent="0.25">
      <c r="B5298" s="1" t="s">
        <v>10654</v>
      </c>
      <c r="C5298" s="2">
        <v>25058</v>
      </c>
      <c r="D5298" s="1" t="s">
        <v>10655</v>
      </c>
      <c r="E5298" s="1" t="s">
        <v>38</v>
      </c>
      <c r="F5298" s="1" t="s">
        <v>514</v>
      </c>
      <c r="G5298" s="1" t="s">
        <v>4778</v>
      </c>
      <c r="H5298" s="1" t="s">
        <v>15835</v>
      </c>
      <c r="I5298" s="5">
        <v>1302</v>
      </c>
      <c r="J5298" s="5">
        <v>21646654</v>
      </c>
      <c r="K5298" s="3">
        <f>+Tabella2026[[#This Row],[POP_2024]]/SUM(Tabella2026[POP_2024])</f>
        <v>2.2088963078247318E-5</v>
      </c>
      <c r="L5298" s="3">
        <f>+Tabella2026[[#This Row],[INCIDENZA POPOLAZIONE]]*(PLAFOND/2)</f>
        <v>6502.9741635137016</v>
      </c>
      <c r="M5298" s="3">
        <f>+IFERROR(Tabella2026[[#This Row],[reddito_2024]]/Tabella2026[[#This Row],[POP_2024]],"")</f>
        <v>16625.694316436253</v>
      </c>
      <c r="N5298" s="3">
        <f>+IF(Tabella2026[[#This Row],[REDDITO COMPLESSIVO PROCAPITE]]&lt;media_aggr_reddito_pc,(media_aggr_reddito_pc-Tabella2026[[#This Row],[REDDITO COMPLESSIVO PROCAPITE]]),0)</f>
        <v>1199.3717461724882</v>
      </c>
      <c r="O5298" s="3">
        <f>+Tabella2026[[#This Row],[DIFFERENZA REDDITO INFERIORE ALLA MEDIA DALLA MEDIA]]*Tabella2026[[#This Row],[POP_2024]]</f>
        <v>1561582.0135165798</v>
      </c>
      <c r="P5298" s="3">
        <f>+Tabella2026[[#This Row],[POPOLAZIONE PER DIFFERENZA ]]/SUM(Tabella2026[[POPOLAZIONE PER DIFFERENZA ]])</f>
        <v>1.3854076184077548E-5</v>
      </c>
      <c r="Q5298" s="3">
        <f>+Tabella2026[[#This Row],[INCIDENZA POPOLAZIONE PER DIFFERENZA]]*(PLAFOND-SUM(Tabella2026[CONTRIBUTO SULLA BASE DELLA POPOLAZIONE]))</f>
        <v>4078.6296380353087</v>
      </c>
      <c r="R5298" s="3">
        <f>+Tabella2026[[#This Row],[CONTRIBUTO SULLA BASE DELLA POPOLAZIONE]]+Tabella2026[[#This Row],[CONTRIBUTO SULLA BASE DEL REDDITO]]</f>
        <v>10581.60380154901</v>
      </c>
      <c r="S5298" s="3">
        <f>+Tabella2026[[#This Row],[CONTRIBUTO TOTALE]]/(PLAFOND/N_TESSERE)</f>
        <v>21.163207603098019</v>
      </c>
      <c r="T5298" s="3">
        <f>+MAX(CEILING(Tabella2026[[#This Row],[preDEF1]],1),1)</f>
        <v>22</v>
      </c>
      <c r="U5298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5298" s="21">
        <f>+Tabella2026[[#This Row],[DEF - n. card]]*(PLAFOND/N_TESSERE)</f>
        <v>11000</v>
      </c>
      <c r="W5298" s="18"/>
    </row>
    <row r="5299" spans="2:23" x14ac:dyDescent="0.25">
      <c r="B5299" s="1" t="s">
        <v>10394</v>
      </c>
      <c r="C5299" s="2">
        <v>82061</v>
      </c>
      <c r="D5299" s="1" t="s">
        <v>10395</v>
      </c>
      <c r="E5299" s="1" t="s">
        <v>21</v>
      </c>
      <c r="F5299" s="1" t="s">
        <v>20</v>
      </c>
      <c r="G5299" s="1" t="s">
        <v>4778</v>
      </c>
      <c r="H5299" s="1" t="s">
        <v>15836</v>
      </c>
      <c r="I5299" s="5">
        <v>1300</v>
      </c>
      <c r="J5299" s="5">
        <v>11443558</v>
      </c>
      <c r="K5299" s="3">
        <f>+Tabella2026[[#This Row],[POP_2024]]/SUM(Tabella2026[POP_2024])</f>
        <v>2.2055032259386722E-5</v>
      </c>
      <c r="L5299" s="3">
        <f>+Tabella2026[[#This Row],[INCIDENZA POPOLAZIONE]]*(PLAFOND/2)</f>
        <v>6492.9849558892565</v>
      </c>
      <c r="M5299" s="3">
        <f>+IFERROR(Tabella2026[[#This Row],[reddito_2024]]/Tabella2026[[#This Row],[POP_2024]],"")</f>
        <v>8802.7369230769236</v>
      </c>
      <c r="N5299" s="3">
        <f>+IF(Tabella2026[[#This Row],[REDDITO COMPLESSIVO PROCAPITE]]&lt;media_aggr_reddito_pc,(media_aggr_reddito_pc-Tabella2026[[#This Row],[REDDITO COMPLESSIVO PROCAPITE]]),0)</f>
        <v>9022.3291395318174</v>
      </c>
      <c r="O5299" s="3">
        <f>+Tabella2026[[#This Row],[DIFFERENZA REDDITO INFERIORE ALLA MEDIA DALLA MEDIA]]*Tabella2026[[#This Row],[POP_2024]]</f>
        <v>11729027.881391363</v>
      </c>
      <c r="P5299" s="3">
        <f>+Tabella2026[[#This Row],[POPOLAZIONE PER DIFFERENZA ]]/SUM(Tabella2026[[POPOLAZIONE PER DIFFERENZA ]])</f>
        <v>1.0405783649367089E-4</v>
      </c>
      <c r="Q5299" s="3">
        <f>+Tabella2026[[#This Row],[INCIDENZA POPOLAZIONE PER DIFFERENZA]]*(PLAFOND-SUM(Tabella2026[CONTRIBUTO SULLA BASE DELLA POPOLAZIONE]))</f>
        <v>30634.549020359464</v>
      </c>
      <c r="R5299" s="3">
        <f>+Tabella2026[[#This Row],[CONTRIBUTO SULLA BASE DELLA POPOLAZIONE]]+Tabella2026[[#This Row],[CONTRIBUTO SULLA BASE DEL REDDITO]]</f>
        <v>37127.53397624872</v>
      </c>
      <c r="S5299" s="3">
        <f>+Tabella2026[[#This Row],[CONTRIBUTO TOTALE]]/(PLAFOND/N_TESSERE)</f>
        <v>74.255067952497441</v>
      </c>
      <c r="T5299" s="3">
        <f>+MAX(CEILING(Tabella2026[[#This Row],[preDEF1]],1),1)</f>
        <v>75</v>
      </c>
      <c r="U5299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5299" s="21">
        <f>+Tabella2026[[#This Row],[DEF - n. card]]*(PLAFOND/N_TESSERE)</f>
        <v>37500</v>
      </c>
      <c r="W5299" s="18"/>
    </row>
    <row r="5300" spans="2:23" x14ac:dyDescent="0.25">
      <c r="B5300" s="1" t="s">
        <v>10558</v>
      </c>
      <c r="C5300" s="2">
        <v>1041</v>
      </c>
      <c r="D5300" s="1" t="s">
        <v>10559</v>
      </c>
      <c r="E5300" s="1" t="s">
        <v>18</v>
      </c>
      <c r="F5300" s="1" t="s">
        <v>17</v>
      </c>
      <c r="G5300" s="1" t="s">
        <v>4778</v>
      </c>
      <c r="H5300" s="1" t="s">
        <v>15835</v>
      </c>
      <c r="I5300" s="5">
        <v>1299</v>
      </c>
      <c r="J5300" s="5">
        <v>23572918</v>
      </c>
      <c r="K5300" s="3">
        <f>+Tabella2026[[#This Row],[POP_2024]]/SUM(Tabella2026[POP_2024])</f>
        <v>2.2038066849956426E-5</v>
      </c>
      <c r="L5300" s="3">
        <f>+Tabella2026[[#This Row],[INCIDENZA POPOLAZIONE]]*(PLAFOND/2)</f>
        <v>6487.990352077034</v>
      </c>
      <c r="M5300" s="3">
        <f>+IFERROR(Tabella2026[[#This Row],[reddito_2024]]/Tabella2026[[#This Row],[POP_2024]],"")</f>
        <v>18146.973056197075</v>
      </c>
      <c r="N5300" s="3">
        <f>+IF(Tabella2026[[#This Row],[REDDITO COMPLESSIVO PROCAPITE]]&lt;media_aggr_reddito_pc,(media_aggr_reddito_pc-Tabella2026[[#This Row],[REDDITO COMPLESSIVO PROCAPITE]]),0)</f>
        <v>0</v>
      </c>
      <c r="O5300" s="3">
        <f>+Tabella2026[[#This Row],[DIFFERENZA REDDITO INFERIORE ALLA MEDIA DALLA MEDIA]]*Tabella2026[[#This Row],[POP_2024]]</f>
        <v>0</v>
      </c>
      <c r="P5300" s="3">
        <f>+Tabella2026[[#This Row],[POPOLAZIONE PER DIFFERENZA ]]/SUM(Tabella2026[[POPOLAZIONE PER DIFFERENZA ]])</f>
        <v>0</v>
      </c>
      <c r="Q5300" s="3">
        <f>+Tabella2026[[#This Row],[INCIDENZA POPOLAZIONE PER DIFFERENZA]]*(PLAFOND-SUM(Tabella2026[CONTRIBUTO SULLA BASE DELLA POPOLAZIONE]))</f>
        <v>0</v>
      </c>
      <c r="R5300" s="3">
        <f>+Tabella2026[[#This Row],[CONTRIBUTO SULLA BASE DELLA POPOLAZIONE]]+Tabella2026[[#This Row],[CONTRIBUTO SULLA BASE DEL REDDITO]]</f>
        <v>6487.990352077034</v>
      </c>
      <c r="S5300" s="3">
        <f>+Tabella2026[[#This Row],[CONTRIBUTO TOTALE]]/(PLAFOND/N_TESSERE)</f>
        <v>12.975980704154068</v>
      </c>
      <c r="T5300" s="3">
        <f>+MAX(CEILING(Tabella2026[[#This Row],[preDEF1]],1),1)</f>
        <v>13</v>
      </c>
      <c r="U5300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00" s="21">
        <f>+Tabella2026[[#This Row],[DEF - n. card]]*(PLAFOND/N_TESSERE)</f>
        <v>6500</v>
      </c>
      <c r="W5300" s="18"/>
    </row>
    <row r="5301" spans="2:23" x14ac:dyDescent="0.25">
      <c r="B5301" s="1" t="s">
        <v>10562</v>
      </c>
      <c r="C5301" s="2">
        <v>62031</v>
      </c>
      <c r="D5301" s="1" t="s">
        <v>10563</v>
      </c>
      <c r="E5301" s="1" t="s">
        <v>15</v>
      </c>
      <c r="F5301" s="1" t="s">
        <v>256</v>
      </c>
      <c r="G5301" s="1" t="s">
        <v>4778</v>
      </c>
      <c r="H5301" s="1" t="s">
        <v>15836</v>
      </c>
      <c r="I5301" s="5">
        <v>1298</v>
      </c>
      <c r="J5301" s="5">
        <v>15160416</v>
      </c>
      <c r="K5301" s="3">
        <f>+Tabella2026[[#This Row],[POP_2024]]/SUM(Tabella2026[POP_2024])</f>
        <v>2.202110144052613E-5</v>
      </c>
      <c r="L5301" s="3">
        <f>+Tabella2026[[#This Row],[INCIDENZA POPOLAZIONE]]*(PLAFOND/2)</f>
        <v>6482.9957482648124</v>
      </c>
      <c r="M5301" s="3">
        <f>+IFERROR(Tabella2026[[#This Row],[reddito_2024]]/Tabella2026[[#This Row],[POP_2024]],"")</f>
        <v>11679.827426810478</v>
      </c>
      <c r="N5301" s="3">
        <f>+IF(Tabella2026[[#This Row],[REDDITO COMPLESSIVO PROCAPITE]]&lt;media_aggr_reddito_pc,(media_aggr_reddito_pc-Tabella2026[[#This Row],[REDDITO COMPLESSIVO PROCAPITE]]),0)</f>
        <v>6145.2386357982632</v>
      </c>
      <c r="O5301" s="3">
        <f>+Tabella2026[[#This Row],[DIFFERENZA REDDITO INFERIORE ALLA MEDIA DALLA MEDIA]]*Tabella2026[[#This Row],[POP_2024]]</f>
        <v>7976519.7492661458</v>
      </c>
      <c r="P5301" s="3">
        <f>+Tabella2026[[#This Row],[POPOLAZIONE PER DIFFERENZA ]]/SUM(Tabella2026[[POPOLAZIONE PER DIFFERENZA ]])</f>
        <v>7.0766255844146886E-5</v>
      </c>
      <c r="Q5301" s="3">
        <f>+Tabella2026[[#This Row],[INCIDENZA POPOLAZIONE PER DIFFERENZA]]*(PLAFOND-SUM(Tabella2026[CONTRIBUTO SULLA BASE DELLA POPOLAZIONE]))</f>
        <v>20833.532645825046</v>
      </c>
      <c r="R5301" s="3">
        <f>+Tabella2026[[#This Row],[CONTRIBUTO SULLA BASE DELLA POPOLAZIONE]]+Tabella2026[[#This Row],[CONTRIBUTO SULLA BASE DEL REDDITO]]</f>
        <v>27316.528394089859</v>
      </c>
      <c r="S5301" s="3">
        <f>+Tabella2026[[#This Row],[CONTRIBUTO TOTALE]]/(PLAFOND/N_TESSERE)</f>
        <v>54.633056788179715</v>
      </c>
      <c r="T5301" s="3">
        <f>+MAX(CEILING(Tabella2026[[#This Row],[preDEF1]],1),1)</f>
        <v>55</v>
      </c>
      <c r="U5301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5301" s="21">
        <f>+Tabella2026[[#This Row],[DEF - n. card]]*(PLAFOND/N_TESSERE)</f>
        <v>27500</v>
      </c>
      <c r="W5301" s="18"/>
    </row>
    <row r="5302" spans="2:23" x14ac:dyDescent="0.25">
      <c r="B5302" s="1" t="s">
        <v>10588</v>
      </c>
      <c r="C5302" s="2">
        <v>119014</v>
      </c>
      <c r="D5302" s="1" t="s">
        <v>10589</v>
      </c>
      <c r="E5302" s="1" t="s">
        <v>76</v>
      </c>
      <c r="F5302" s="1" t="s">
        <v>15838</v>
      </c>
      <c r="G5302" s="1" t="s">
        <v>4778</v>
      </c>
      <c r="H5302" s="1" t="s">
        <v>15836</v>
      </c>
      <c r="I5302" s="5">
        <v>1297</v>
      </c>
      <c r="J5302" s="5">
        <v>13595049</v>
      </c>
      <c r="K5302" s="3">
        <f>+Tabella2026[[#This Row],[POP_2024]]/SUM(Tabella2026[POP_2024])</f>
        <v>2.200413603109583E-5</v>
      </c>
      <c r="L5302" s="3">
        <f>+Tabella2026[[#This Row],[INCIDENZA POPOLAZIONE]]*(PLAFOND/2)</f>
        <v>6478.001144452589</v>
      </c>
      <c r="M5302" s="3">
        <f>+IFERROR(Tabella2026[[#This Row],[reddito_2024]]/Tabella2026[[#This Row],[POP_2024]],"")</f>
        <v>10481.919043947571</v>
      </c>
      <c r="N5302" s="3">
        <f>+IF(Tabella2026[[#This Row],[REDDITO COMPLESSIVO PROCAPITE]]&lt;media_aggr_reddito_pc,(media_aggr_reddito_pc-Tabella2026[[#This Row],[REDDITO COMPLESSIVO PROCAPITE]]),0)</f>
        <v>7343.1470186611696</v>
      </c>
      <c r="O5302" s="3">
        <f>+Tabella2026[[#This Row],[DIFFERENZA REDDITO INFERIORE ALLA MEDIA DALLA MEDIA]]*Tabella2026[[#This Row],[POP_2024]]</f>
        <v>9524061.683203537</v>
      </c>
      <c r="P5302" s="3">
        <f>+Tabella2026[[#This Row],[POPOLAZIONE PER DIFFERENZA ]]/SUM(Tabella2026[[POPOLAZIONE PER DIFFERENZA ]])</f>
        <v>8.4495770954622824E-5</v>
      </c>
      <c r="Q5302" s="3">
        <f>+Tabella2026[[#This Row],[INCIDENZA POPOLAZIONE PER DIFFERENZA]]*(PLAFOND-SUM(Tabella2026[CONTRIBUTO SULLA BASE DELLA POPOLAZIONE]))</f>
        <v>24875.491597212844</v>
      </c>
      <c r="R5302" s="3">
        <f>+Tabella2026[[#This Row],[CONTRIBUTO SULLA BASE DELLA POPOLAZIONE]]+Tabella2026[[#This Row],[CONTRIBUTO SULLA BASE DEL REDDITO]]</f>
        <v>31353.492741665432</v>
      </c>
      <c r="S5302" s="3">
        <f>+Tabella2026[[#This Row],[CONTRIBUTO TOTALE]]/(PLAFOND/N_TESSERE)</f>
        <v>62.706985483330861</v>
      </c>
      <c r="T5302" s="3">
        <f>+MAX(CEILING(Tabella2026[[#This Row],[preDEF1]],1),1)</f>
        <v>63</v>
      </c>
      <c r="U5302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5302" s="21">
        <f>+Tabella2026[[#This Row],[DEF - n. card]]*(PLAFOND/N_TESSERE)</f>
        <v>31500</v>
      </c>
      <c r="W5302" s="18"/>
    </row>
    <row r="5303" spans="2:23" x14ac:dyDescent="0.25">
      <c r="B5303" s="1" t="s">
        <v>10642</v>
      </c>
      <c r="C5303" s="2">
        <v>7060</v>
      </c>
      <c r="D5303" s="1" t="s">
        <v>10643</v>
      </c>
      <c r="E5303" s="1" t="s">
        <v>565</v>
      </c>
      <c r="F5303" s="1" t="s">
        <v>565</v>
      </c>
      <c r="G5303" s="1" t="s">
        <v>4778</v>
      </c>
      <c r="H5303" s="1" t="s">
        <v>15835</v>
      </c>
      <c r="I5303" s="5">
        <v>1296</v>
      </c>
      <c r="J5303" s="5">
        <v>25020249</v>
      </c>
      <c r="K5303" s="3">
        <f>+Tabella2026[[#This Row],[POP_2024]]/SUM(Tabella2026[POP_2024])</f>
        <v>2.1987170621665533E-5</v>
      </c>
      <c r="L5303" s="3">
        <f>+Tabella2026[[#This Row],[INCIDENZA POPOLAZIONE]]*(PLAFOND/2)</f>
        <v>6473.0065406403664</v>
      </c>
      <c r="M5303" s="3">
        <f>+IFERROR(Tabella2026[[#This Row],[reddito_2024]]/Tabella2026[[#This Row],[POP_2024]],"")</f>
        <v>19305.747685185186</v>
      </c>
      <c r="N5303" s="3">
        <f>+IF(Tabella2026[[#This Row],[REDDITO COMPLESSIVO PROCAPITE]]&lt;media_aggr_reddito_pc,(media_aggr_reddito_pc-Tabella2026[[#This Row],[REDDITO COMPLESSIVO PROCAPITE]]),0)</f>
        <v>0</v>
      </c>
      <c r="O5303" s="3">
        <f>+Tabella2026[[#This Row],[DIFFERENZA REDDITO INFERIORE ALLA MEDIA DALLA MEDIA]]*Tabella2026[[#This Row],[POP_2024]]</f>
        <v>0</v>
      </c>
      <c r="P5303" s="3">
        <f>+Tabella2026[[#This Row],[POPOLAZIONE PER DIFFERENZA ]]/SUM(Tabella2026[[POPOLAZIONE PER DIFFERENZA ]])</f>
        <v>0</v>
      </c>
      <c r="Q5303" s="3">
        <f>+Tabella2026[[#This Row],[INCIDENZA POPOLAZIONE PER DIFFERENZA]]*(PLAFOND-SUM(Tabella2026[CONTRIBUTO SULLA BASE DELLA POPOLAZIONE]))</f>
        <v>0</v>
      </c>
      <c r="R5303" s="3">
        <f>+Tabella2026[[#This Row],[CONTRIBUTO SULLA BASE DELLA POPOLAZIONE]]+Tabella2026[[#This Row],[CONTRIBUTO SULLA BASE DEL REDDITO]]</f>
        <v>6473.0065406403664</v>
      </c>
      <c r="S5303" s="3">
        <f>+Tabella2026[[#This Row],[CONTRIBUTO TOTALE]]/(PLAFOND/N_TESSERE)</f>
        <v>12.946013081280732</v>
      </c>
      <c r="T5303" s="3">
        <f>+MAX(CEILING(Tabella2026[[#This Row],[preDEF1]],1),1)</f>
        <v>13</v>
      </c>
      <c r="U5303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03" s="21">
        <f>+Tabella2026[[#This Row],[DEF - n. card]]*(PLAFOND/N_TESSERE)</f>
        <v>6500</v>
      </c>
      <c r="W5303" s="18"/>
    </row>
    <row r="5304" spans="2:23" x14ac:dyDescent="0.25">
      <c r="B5304" s="1" t="s">
        <v>10420</v>
      </c>
      <c r="C5304" s="2">
        <v>82065</v>
      </c>
      <c r="D5304" s="1" t="s">
        <v>10421</v>
      </c>
      <c r="E5304" s="1" t="s">
        <v>21</v>
      </c>
      <c r="F5304" s="1" t="s">
        <v>20</v>
      </c>
      <c r="G5304" s="1" t="s">
        <v>4778</v>
      </c>
      <c r="H5304" s="1" t="s">
        <v>15836</v>
      </c>
      <c r="I5304" s="5">
        <v>1295</v>
      </c>
      <c r="J5304" s="5">
        <v>14248493</v>
      </c>
      <c r="K5304" s="3">
        <f>+Tabella2026[[#This Row],[POP_2024]]/SUM(Tabella2026[POP_2024])</f>
        <v>2.1970205212235237E-5</v>
      </c>
      <c r="L5304" s="3">
        <f>+Tabella2026[[#This Row],[INCIDENZA POPOLAZIONE]]*(PLAFOND/2)</f>
        <v>6468.0119368281448</v>
      </c>
      <c r="M5304" s="3">
        <f>+IFERROR(Tabella2026[[#This Row],[reddito_2024]]/Tabella2026[[#This Row],[POP_2024]],"")</f>
        <v>11002.697297297298</v>
      </c>
      <c r="N5304" s="3">
        <f>+IF(Tabella2026[[#This Row],[REDDITO COMPLESSIVO PROCAPITE]]&lt;media_aggr_reddito_pc,(media_aggr_reddito_pc-Tabella2026[[#This Row],[REDDITO COMPLESSIVO PROCAPITE]]),0)</f>
        <v>6822.368765311443</v>
      </c>
      <c r="O5304" s="3">
        <f>+Tabella2026[[#This Row],[DIFFERENZA REDDITO INFERIORE ALLA MEDIA DALLA MEDIA]]*Tabella2026[[#This Row],[POP_2024]]</f>
        <v>8834967.5510783195</v>
      </c>
      <c r="P5304" s="3">
        <f>+Tabella2026[[#This Row],[POPOLAZIONE PER DIFFERENZA ]]/SUM(Tabella2026[[POPOLAZIONE PER DIFFERENZA ]])</f>
        <v>7.8382251125481815E-5</v>
      </c>
      <c r="Q5304" s="3">
        <f>+Tabella2026[[#This Row],[INCIDENZA POPOLAZIONE PER DIFFERENZA]]*(PLAFOND-SUM(Tabella2026[CONTRIBUTO SULLA BASE DELLA POPOLAZIONE]))</f>
        <v>23075.675944653594</v>
      </c>
      <c r="R5304" s="3">
        <f>+Tabella2026[[#This Row],[CONTRIBUTO SULLA BASE DELLA POPOLAZIONE]]+Tabella2026[[#This Row],[CONTRIBUTO SULLA BASE DEL REDDITO]]</f>
        <v>29543.687881481739</v>
      </c>
      <c r="S5304" s="3">
        <f>+Tabella2026[[#This Row],[CONTRIBUTO TOTALE]]/(PLAFOND/N_TESSERE)</f>
        <v>59.087375762963475</v>
      </c>
      <c r="T5304" s="3">
        <f>+MAX(CEILING(Tabella2026[[#This Row],[preDEF1]],1),1)</f>
        <v>60</v>
      </c>
      <c r="U5304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5304" s="21">
        <f>+Tabella2026[[#This Row],[DEF - n. card]]*(PLAFOND/N_TESSERE)</f>
        <v>30000</v>
      </c>
      <c r="W5304" s="18"/>
    </row>
    <row r="5305" spans="2:23" x14ac:dyDescent="0.25">
      <c r="B5305" s="1" t="s">
        <v>10622</v>
      </c>
      <c r="C5305" s="2">
        <v>50012</v>
      </c>
      <c r="D5305" s="1" t="s">
        <v>10623</v>
      </c>
      <c r="E5305" s="1" t="s">
        <v>30</v>
      </c>
      <c r="F5305" s="1" t="s">
        <v>144</v>
      </c>
      <c r="G5305" s="1" t="s">
        <v>4778</v>
      </c>
      <c r="H5305" s="1" t="s">
        <v>15834</v>
      </c>
      <c r="I5305" s="5">
        <v>1294</v>
      </c>
      <c r="J5305" s="5">
        <v>21254015</v>
      </c>
      <c r="K5305" s="3">
        <f>+Tabella2026[[#This Row],[POP_2024]]/SUM(Tabella2026[POP_2024])</f>
        <v>2.1953239802804937E-5</v>
      </c>
      <c r="L5305" s="3">
        <f>+Tabella2026[[#This Row],[INCIDENZA POPOLAZIONE]]*(PLAFOND/2)</f>
        <v>6463.0173330159214</v>
      </c>
      <c r="M5305" s="3">
        <f>+IFERROR(Tabella2026[[#This Row],[reddito_2024]]/Tabella2026[[#This Row],[POP_2024]],"")</f>
        <v>16425.050231839257</v>
      </c>
      <c r="N5305" s="3">
        <f>+IF(Tabella2026[[#This Row],[REDDITO COMPLESSIVO PROCAPITE]]&lt;media_aggr_reddito_pc,(media_aggr_reddito_pc-Tabella2026[[#This Row],[REDDITO COMPLESSIVO PROCAPITE]]),0)</f>
        <v>1400.0158307694837</v>
      </c>
      <c r="O5305" s="3">
        <f>+Tabella2026[[#This Row],[DIFFERENZA REDDITO INFERIORE ALLA MEDIA DALLA MEDIA]]*Tabella2026[[#This Row],[POP_2024]]</f>
        <v>1811620.485015712</v>
      </c>
      <c r="P5305" s="3">
        <f>+Tabella2026[[#This Row],[POPOLAZIONE PER DIFFERENZA ]]/SUM(Tabella2026[[POPOLAZIONE PER DIFFERENZA ]])</f>
        <v>1.6072372759675562E-5</v>
      </c>
      <c r="Q5305" s="3">
        <f>+Tabella2026[[#This Row],[INCIDENZA POPOLAZIONE PER DIFFERENZA]]*(PLAFOND-SUM(Tabella2026[CONTRIBUTO SULLA BASE DELLA POPOLAZIONE]))</f>
        <v>4731.6944861689344</v>
      </c>
      <c r="R5305" s="3">
        <f>+Tabella2026[[#This Row],[CONTRIBUTO SULLA BASE DELLA POPOLAZIONE]]+Tabella2026[[#This Row],[CONTRIBUTO SULLA BASE DEL REDDITO]]</f>
        <v>11194.711819184857</v>
      </c>
      <c r="S5305" s="3">
        <f>+Tabella2026[[#This Row],[CONTRIBUTO TOTALE]]/(PLAFOND/N_TESSERE)</f>
        <v>22.389423638369713</v>
      </c>
      <c r="T5305" s="3">
        <f>+MAX(CEILING(Tabella2026[[#This Row],[preDEF1]],1),1)</f>
        <v>23</v>
      </c>
      <c r="U5305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5305" s="21">
        <f>+Tabella2026[[#This Row],[DEF - n. card]]*(PLAFOND/N_TESSERE)</f>
        <v>11500</v>
      </c>
      <c r="W5305" s="18"/>
    </row>
    <row r="5306" spans="2:23" x14ac:dyDescent="0.25">
      <c r="B5306" s="1" t="s">
        <v>10418</v>
      </c>
      <c r="C5306" s="2">
        <v>80046</v>
      </c>
      <c r="D5306" s="1" t="s">
        <v>10419</v>
      </c>
      <c r="E5306" s="1" t="s">
        <v>61</v>
      </c>
      <c r="F5306" s="1" t="s">
        <v>62</v>
      </c>
      <c r="G5306" s="1" t="s">
        <v>4778</v>
      </c>
      <c r="H5306" s="1" t="s">
        <v>15836</v>
      </c>
      <c r="I5306" s="5">
        <v>1293</v>
      </c>
      <c r="J5306" s="5">
        <v>14310487</v>
      </c>
      <c r="K5306" s="3">
        <f>+Tabella2026[[#This Row],[POP_2024]]/SUM(Tabella2026[POP_2024])</f>
        <v>2.1936274393374641E-5</v>
      </c>
      <c r="L5306" s="3">
        <f>+Tabella2026[[#This Row],[INCIDENZA POPOLAZIONE]]*(PLAFOND/2)</f>
        <v>6458.0227292036989</v>
      </c>
      <c r="M5306" s="3">
        <f>+IFERROR(Tabella2026[[#This Row],[reddito_2024]]/Tabella2026[[#This Row],[POP_2024]],"")</f>
        <v>11067.662026295437</v>
      </c>
      <c r="N5306" s="3">
        <f>+IF(Tabella2026[[#This Row],[REDDITO COMPLESSIVO PROCAPITE]]&lt;media_aggr_reddito_pc,(media_aggr_reddito_pc-Tabella2026[[#This Row],[REDDITO COMPLESSIVO PROCAPITE]]),0)</f>
        <v>6757.4040363133045</v>
      </c>
      <c r="O5306" s="3">
        <f>+Tabella2026[[#This Row],[DIFFERENZA REDDITO INFERIORE ALLA MEDIA DALLA MEDIA]]*Tabella2026[[#This Row],[POP_2024]]</f>
        <v>8737323.4189531021</v>
      </c>
      <c r="P5306" s="3">
        <f>+Tabella2026[[#This Row],[POPOLAZIONE PER DIFFERENZA ]]/SUM(Tabella2026[[POPOLAZIONE PER DIFFERENZA ]])</f>
        <v>7.7515969858355443E-5</v>
      </c>
      <c r="Q5306" s="3">
        <f>+Tabella2026[[#This Row],[INCIDENZA POPOLAZIONE PER DIFFERENZA]]*(PLAFOND-SUM(Tabella2026[CONTRIBUTO SULLA BASE DELLA POPOLAZIONE]))</f>
        <v>22820.64338932254</v>
      </c>
      <c r="R5306" s="3">
        <f>+Tabella2026[[#This Row],[CONTRIBUTO SULLA BASE DELLA POPOLAZIONE]]+Tabella2026[[#This Row],[CONTRIBUTO SULLA BASE DEL REDDITO]]</f>
        <v>29278.666118526238</v>
      </c>
      <c r="S5306" s="3">
        <f>+Tabella2026[[#This Row],[CONTRIBUTO TOTALE]]/(PLAFOND/N_TESSERE)</f>
        <v>58.557332237052478</v>
      </c>
      <c r="T5306" s="3">
        <f>+MAX(CEILING(Tabella2026[[#This Row],[preDEF1]],1),1)</f>
        <v>59</v>
      </c>
      <c r="U5306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5306" s="21">
        <f>+Tabella2026[[#This Row],[DEF - n. card]]*(PLAFOND/N_TESSERE)</f>
        <v>29500</v>
      </c>
      <c r="W5306" s="18"/>
    </row>
    <row r="5307" spans="2:23" x14ac:dyDescent="0.25">
      <c r="B5307" s="1" t="s">
        <v>10783</v>
      </c>
      <c r="C5307" s="2">
        <v>6091</v>
      </c>
      <c r="D5307" s="1" t="s">
        <v>10784</v>
      </c>
      <c r="E5307" s="1" t="s">
        <v>18</v>
      </c>
      <c r="F5307" s="1" t="s">
        <v>138</v>
      </c>
      <c r="G5307" s="1" t="s">
        <v>4778</v>
      </c>
      <c r="H5307" s="1" t="s">
        <v>15835</v>
      </c>
      <c r="I5307" s="5">
        <v>1293</v>
      </c>
      <c r="J5307" s="5">
        <v>26950852</v>
      </c>
      <c r="K5307" s="3">
        <f>+Tabella2026[[#This Row],[POP_2024]]/SUM(Tabella2026[POP_2024])</f>
        <v>2.1936274393374641E-5</v>
      </c>
      <c r="L5307" s="3">
        <f>+Tabella2026[[#This Row],[INCIDENZA POPOLAZIONE]]*(PLAFOND/2)</f>
        <v>6458.0227292036989</v>
      </c>
      <c r="M5307" s="3">
        <f>+IFERROR(Tabella2026[[#This Row],[reddito_2024]]/Tabella2026[[#This Row],[POP_2024]],"")</f>
        <v>20843.659706109822</v>
      </c>
      <c r="N5307" s="3">
        <f>+IF(Tabella2026[[#This Row],[REDDITO COMPLESSIVO PROCAPITE]]&lt;media_aggr_reddito_pc,(media_aggr_reddito_pc-Tabella2026[[#This Row],[REDDITO COMPLESSIVO PROCAPITE]]),0)</f>
        <v>0</v>
      </c>
      <c r="O5307" s="3">
        <f>+Tabella2026[[#This Row],[DIFFERENZA REDDITO INFERIORE ALLA MEDIA DALLA MEDIA]]*Tabella2026[[#This Row],[POP_2024]]</f>
        <v>0</v>
      </c>
      <c r="P5307" s="3">
        <f>+Tabella2026[[#This Row],[POPOLAZIONE PER DIFFERENZA ]]/SUM(Tabella2026[[POPOLAZIONE PER DIFFERENZA ]])</f>
        <v>0</v>
      </c>
      <c r="Q5307" s="3">
        <f>+Tabella2026[[#This Row],[INCIDENZA POPOLAZIONE PER DIFFERENZA]]*(PLAFOND-SUM(Tabella2026[CONTRIBUTO SULLA BASE DELLA POPOLAZIONE]))</f>
        <v>0</v>
      </c>
      <c r="R5307" s="3">
        <f>+Tabella2026[[#This Row],[CONTRIBUTO SULLA BASE DELLA POPOLAZIONE]]+Tabella2026[[#This Row],[CONTRIBUTO SULLA BASE DEL REDDITO]]</f>
        <v>6458.0227292036989</v>
      </c>
      <c r="S5307" s="3">
        <f>+Tabella2026[[#This Row],[CONTRIBUTO TOTALE]]/(PLAFOND/N_TESSERE)</f>
        <v>12.916045458407398</v>
      </c>
      <c r="T5307" s="3">
        <f>+MAX(CEILING(Tabella2026[[#This Row],[preDEF1]],1),1)</f>
        <v>13</v>
      </c>
      <c r="U5307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07" s="21">
        <f>+Tabella2026[[#This Row],[DEF - n. card]]*(PLAFOND/N_TESSERE)</f>
        <v>6500</v>
      </c>
      <c r="W5307" s="18"/>
    </row>
    <row r="5308" spans="2:23" x14ac:dyDescent="0.25">
      <c r="B5308" s="1" t="s">
        <v>10570</v>
      </c>
      <c r="C5308" s="2">
        <v>62042</v>
      </c>
      <c r="D5308" s="1" t="s">
        <v>10571</v>
      </c>
      <c r="E5308" s="1" t="s">
        <v>15</v>
      </c>
      <c r="F5308" s="1" t="s">
        <v>256</v>
      </c>
      <c r="G5308" s="1" t="s">
        <v>4778</v>
      </c>
      <c r="H5308" s="1" t="s">
        <v>15836</v>
      </c>
      <c r="I5308" s="5">
        <v>1293</v>
      </c>
      <c r="J5308" s="5">
        <v>15029953</v>
      </c>
      <c r="K5308" s="3">
        <f>+Tabella2026[[#This Row],[POP_2024]]/SUM(Tabella2026[POP_2024])</f>
        <v>2.1936274393374641E-5</v>
      </c>
      <c r="L5308" s="3">
        <f>+Tabella2026[[#This Row],[INCIDENZA POPOLAZIONE]]*(PLAFOND/2)</f>
        <v>6458.0227292036989</v>
      </c>
      <c r="M5308" s="3">
        <f>+IFERROR(Tabella2026[[#This Row],[reddito_2024]]/Tabella2026[[#This Row],[POP_2024]],"")</f>
        <v>11624.093580819799</v>
      </c>
      <c r="N5308" s="3">
        <f>+IF(Tabella2026[[#This Row],[REDDITO COMPLESSIVO PROCAPITE]]&lt;media_aggr_reddito_pc,(media_aggr_reddito_pc-Tabella2026[[#This Row],[REDDITO COMPLESSIVO PROCAPITE]]),0)</f>
        <v>6200.9724817889419</v>
      </c>
      <c r="O5308" s="3">
        <f>+Tabella2026[[#This Row],[DIFFERENZA REDDITO INFERIORE ALLA MEDIA DALLA MEDIA]]*Tabella2026[[#This Row],[POP_2024]]</f>
        <v>8017857.4189531021</v>
      </c>
      <c r="P5308" s="3">
        <f>+Tabella2026[[#This Row],[POPOLAZIONE PER DIFFERENZA ]]/SUM(Tabella2026[[POPOLAZIONE PER DIFFERENZA ]])</f>
        <v>7.1132996252372803E-5</v>
      </c>
      <c r="Q5308" s="3">
        <f>+Tabella2026[[#This Row],[INCIDENZA POPOLAZIONE PER DIFFERENZA]]*(PLAFOND-SUM(Tabella2026[CONTRIBUTO SULLA BASE DELLA POPOLAZIONE]))</f>
        <v>20941.500746951449</v>
      </c>
      <c r="R5308" s="3">
        <f>+Tabella2026[[#This Row],[CONTRIBUTO SULLA BASE DELLA POPOLAZIONE]]+Tabella2026[[#This Row],[CONTRIBUTO SULLA BASE DEL REDDITO]]</f>
        <v>27399.523476155147</v>
      </c>
      <c r="S5308" s="3">
        <f>+Tabella2026[[#This Row],[CONTRIBUTO TOTALE]]/(PLAFOND/N_TESSERE)</f>
        <v>54.799046952310292</v>
      </c>
      <c r="T5308" s="3">
        <f>+MAX(CEILING(Tabella2026[[#This Row],[preDEF1]],1),1)</f>
        <v>55</v>
      </c>
      <c r="U5308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5308" s="21">
        <f>+Tabella2026[[#This Row],[DEF - n. card]]*(PLAFOND/N_TESSERE)</f>
        <v>27500</v>
      </c>
      <c r="W5308" s="18"/>
    </row>
    <row r="5309" spans="2:23" x14ac:dyDescent="0.25">
      <c r="B5309" s="1" t="s">
        <v>10584</v>
      </c>
      <c r="C5309" s="2">
        <v>1049</v>
      </c>
      <c r="D5309" s="1" t="s">
        <v>10585</v>
      </c>
      <c r="E5309" s="1" t="s">
        <v>18</v>
      </c>
      <c r="F5309" s="1" t="s">
        <v>17</v>
      </c>
      <c r="G5309" s="1" t="s">
        <v>4778</v>
      </c>
      <c r="H5309" s="1" t="s">
        <v>15835</v>
      </c>
      <c r="I5309" s="5">
        <v>1292</v>
      </c>
      <c r="J5309" s="5">
        <v>23923327</v>
      </c>
      <c r="K5309" s="3">
        <f>+Tabella2026[[#This Row],[POP_2024]]/SUM(Tabella2026[POP_2024])</f>
        <v>2.1919308983944345E-5</v>
      </c>
      <c r="L5309" s="3">
        <f>+Tabella2026[[#This Row],[INCIDENZA POPOLAZIONE]]*(PLAFOND/2)</f>
        <v>6453.0281253914773</v>
      </c>
      <c r="M5309" s="3">
        <f>+IFERROR(Tabella2026[[#This Row],[reddito_2024]]/Tabella2026[[#This Row],[POP_2024]],"")</f>
        <v>18516.506965944271</v>
      </c>
      <c r="N5309" s="3">
        <f>+IF(Tabella2026[[#This Row],[REDDITO COMPLESSIVO PROCAPITE]]&lt;media_aggr_reddito_pc,(media_aggr_reddito_pc-Tabella2026[[#This Row],[REDDITO COMPLESSIVO PROCAPITE]]),0)</f>
        <v>0</v>
      </c>
      <c r="O5309" s="3">
        <f>+Tabella2026[[#This Row],[DIFFERENZA REDDITO INFERIORE ALLA MEDIA DALLA MEDIA]]*Tabella2026[[#This Row],[POP_2024]]</f>
        <v>0</v>
      </c>
      <c r="P5309" s="3">
        <f>+Tabella2026[[#This Row],[POPOLAZIONE PER DIFFERENZA ]]/SUM(Tabella2026[[POPOLAZIONE PER DIFFERENZA ]])</f>
        <v>0</v>
      </c>
      <c r="Q5309" s="3">
        <f>+Tabella2026[[#This Row],[INCIDENZA POPOLAZIONE PER DIFFERENZA]]*(PLAFOND-SUM(Tabella2026[CONTRIBUTO SULLA BASE DELLA POPOLAZIONE]))</f>
        <v>0</v>
      </c>
      <c r="R5309" s="3">
        <f>+Tabella2026[[#This Row],[CONTRIBUTO SULLA BASE DELLA POPOLAZIONE]]+Tabella2026[[#This Row],[CONTRIBUTO SULLA BASE DEL REDDITO]]</f>
        <v>6453.0281253914773</v>
      </c>
      <c r="S5309" s="3">
        <f>+Tabella2026[[#This Row],[CONTRIBUTO TOTALE]]/(PLAFOND/N_TESSERE)</f>
        <v>12.906056250782955</v>
      </c>
      <c r="T5309" s="3">
        <f>+MAX(CEILING(Tabella2026[[#This Row],[preDEF1]],1),1)</f>
        <v>13</v>
      </c>
      <c r="U530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09" s="21">
        <f>+Tabella2026[[#This Row],[DEF - n. card]]*(PLAFOND/N_TESSERE)</f>
        <v>6500</v>
      </c>
      <c r="W5309" s="18"/>
    </row>
    <row r="5310" spans="2:23" x14ac:dyDescent="0.25">
      <c r="B5310" s="1" t="s">
        <v>10440</v>
      </c>
      <c r="C5310" s="2">
        <v>67014</v>
      </c>
      <c r="D5310" s="1" t="s">
        <v>10441</v>
      </c>
      <c r="E5310" s="1" t="s">
        <v>96</v>
      </c>
      <c r="F5310" s="1" t="s">
        <v>298</v>
      </c>
      <c r="G5310" s="1" t="s">
        <v>4778</v>
      </c>
      <c r="H5310" s="1" t="s">
        <v>15836</v>
      </c>
      <c r="I5310" s="5">
        <v>1292</v>
      </c>
      <c r="J5310" s="5">
        <v>17985578</v>
      </c>
      <c r="K5310" s="3">
        <f>+Tabella2026[[#This Row],[POP_2024]]/SUM(Tabella2026[POP_2024])</f>
        <v>2.1919308983944345E-5</v>
      </c>
      <c r="L5310" s="3">
        <f>+Tabella2026[[#This Row],[INCIDENZA POPOLAZIONE]]*(PLAFOND/2)</f>
        <v>6453.0281253914773</v>
      </c>
      <c r="M5310" s="3">
        <f>+IFERROR(Tabella2026[[#This Row],[reddito_2024]]/Tabella2026[[#This Row],[POP_2024]],"")</f>
        <v>13920.72600619195</v>
      </c>
      <c r="N5310" s="3">
        <f>+IF(Tabella2026[[#This Row],[REDDITO COMPLESSIVO PROCAPITE]]&lt;media_aggr_reddito_pc,(media_aggr_reddito_pc-Tabella2026[[#This Row],[REDDITO COMPLESSIVO PROCAPITE]]),0)</f>
        <v>3904.3400564167914</v>
      </c>
      <c r="O5310" s="3">
        <f>+Tabella2026[[#This Row],[DIFFERENZA REDDITO INFERIORE ALLA MEDIA DALLA MEDIA]]*Tabella2026[[#This Row],[POP_2024]]</f>
        <v>5044407.3528904943</v>
      </c>
      <c r="P5310" s="3">
        <f>+Tabella2026[[#This Row],[POPOLAZIONE PER DIFFERENZA ]]/SUM(Tabella2026[[POPOLAZIONE PER DIFFERENZA ]])</f>
        <v>4.4753079355139406E-5</v>
      </c>
      <c r="Q5310" s="3">
        <f>+Tabella2026[[#This Row],[INCIDENZA POPOLAZIONE PER DIFFERENZA]]*(PLAFOND-SUM(Tabella2026[CONTRIBUTO SULLA BASE DELLA POPOLAZIONE]))</f>
        <v>13175.272997343578</v>
      </c>
      <c r="R5310" s="3">
        <f>+Tabella2026[[#This Row],[CONTRIBUTO SULLA BASE DELLA POPOLAZIONE]]+Tabella2026[[#This Row],[CONTRIBUTO SULLA BASE DEL REDDITO]]</f>
        <v>19628.301122735054</v>
      </c>
      <c r="S5310" s="3">
        <f>+Tabella2026[[#This Row],[CONTRIBUTO TOTALE]]/(PLAFOND/N_TESSERE)</f>
        <v>39.256602245470106</v>
      </c>
      <c r="T5310" s="3">
        <f>+MAX(CEILING(Tabella2026[[#This Row],[preDEF1]],1),1)</f>
        <v>40</v>
      </c>
      <c r="U5310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310" s="21">
        <f>+Tabella2026[[#This Row],[DEF - n. card]]*(PLAFOND/N_TESSERE)</f>
        <v>20000</v>
      </c>
      <c r="W5310" s="18"/>
    </row>
    <row r="5311" spans="2:23" x14ac:dyDescent="0.25">
      <c r="B5311" s="1" t="s">
        <v>10626</v>
      </c>
      <c r="C5311" s="2">
        <v>26045</v>
      </c>
      <c r="D5311" s="1" t="s">
        <v>10627</v>
      </c>
      <c r="E5311" s="1" t="s">
        <v>38</v>
      </c>
      <c r="F5311" s="1" t="s">
        <v>150</v>
      </c>
      <c r="G5311" s="1" t="s">
        <v>4778</v>
      </c>
      <c r="H5311" s="1" t="s">
        <v>15835</v>
      </c>
      <c r="I5311" s="5">
        <v>1292</v>
      </c>
      <c r="J5311" s="5">
        <v>24505619</v>
      </c>
      <c r="K5311" s="3">
        <f>+Tabella2026[[#This Row],[POP_2024]]/SUM(Tabella2026[POP_2024])</f>
        <v>2.1919308983944345E-5</v>
      </c>
      <c r="L5311" s="3">
        <f>+Tabella2026[[#This Row],[INCIDENZA POPOLAZIONE]]*(PLAFOND/2)</f>
        <v>6453.0281253914773</v>
      </c>
      <c r="M5311" s="3">
        <f>+IFERROR(Tabella2026[[#This Row],[reddito_2024]]/Tabella2026[[#This Row],[POP_2024]],"")</f>
        <v>18967.197368421053</v>
      </c>
      <c r="N5311" s="3">
        <f>+IF(Tabella2026[[#This Row],[REDDITO COMPLESSIVO PROCAPITE]]&lt;media_aggr_reddito_pc,(media_aggr_reddito_pc-Tabella2026[[#This Row],[REDDITO COMPLESSIVO PROCAPITE]]),0)</f>
        <v>0</v>
      </c>
      <c r="O5311" s="3">
        <f>+Tabella2026[[#This Row],[DIFFERENZA REDDITO INFERIORE ALLA MEDIA DALLA MEDIA]]*Tabella2026[[#This Row],[POP_2024]]</f>
        <v>0</v>
      </c>
      <c r="P5311" s="3">
        <f>+Tabella2026[[#This Row],[POPOLAZIONE PER DIFFERENZA ]]/SUM(Tabella2026[[POPOLAZIONE PER DIFFERENZA ]])</f>
        <v>0</v>
      </c>
      <c r="Q5311" s="3">
        <f>+Tabella2026[[#This Row],[INCIDENZA POPOLAZIONE PER DIFFERENZA]]*(PLAFOND-SUM(Tabella2026[CONTRIBUTO SULLA BASE DELLA POPOLAZIONE]))</f>
        <v>0</v>
      </c>
      <c r="R5311" s="3">
        <f>+Tabella2026[[#This Row],[CONTRIBUTO SULLA BASE DELLA POPOLAZIONE]]+Tabella2026[[#This Row],[CONTRIBUTO SULLA BASE DEL REDDITO]]</f>
        <v>6453.0281253914773</v>
      </c>
      <c r="S5311" s="3">
        <f>+Tabella2026[[#This Row],[CONTRIBUTO TOTALE]]/(PLAFOND/N_TESSERE)</f>
        <v>12.906056250782955</v>
      </c>
      <c r="T5311" s="3">
        <f>+MAX(CEILING(Tabella2026[[#This Row],[preDEF1]],1),1)</f>
        <v>13</v>
      </c>
      <c r="U5311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11" s="21">
        <f>+Tabella2026[[#This Row],[DEF - n. card]]*(PLAFOND/N_TESSERE)</f>
        <v>6500</v>
      </c>
      <c r="W5311" s="18"/>
    </row>
    <row r="5312" spans="2:23" x14ac:dyDescent="0.25">
      <c r="B5312" s="1" t="s">
        <v>10574</v>
      </c>
      <c r="C5312" s="2">
        <v>13193</v>
      </c>
      <c r="D5312" s="1" t="s">
        <v>10575</v>
      </c>
      <c r="E5312" s="1" t="s">
        <v>12</v>
      </c>
      <c r="F5312" s="1" t="s">
        <v>152</v>
      </c>
      <c r="G5312" s="1" t="s">
        <v>4778</v>
      </c>
      <c r="H5312" s="1" t="s">
        <v>15835</v>
      </c>
      <c r="I5312" s="5">
        <v>1292</v>
      </c>
      <c r="J5312" s="5">
        <v>33149225</v>
      </c>
      <c r="K5312" s="3">
        <f>+Tabella2026[[#This Row],[POP_2024]]/SUM(Tabella2026[POP_2024])</f>
        <v>2.1919308983944345E-5</v>
      </c>
      <c r="L5312" s="3">
        <f>+Tabella2026[[#This Row],[INCIDENZA POPOLAZIONE]]*(PLAFOND/2)</f>
        <v>6453.0281253914773</v>
      </c>
      <c r="M5312" s="3">
        <f>+IFERROR(Tabella2026[[#This Row],[reddito_2024]]/Tabella2026[[#This Row],[POP_2024]],"")</f>
        <v>25657.294891640868</v>
      </c>
      <c r="N5312" s="3">
        <f>+IF(Tabella2026[[#This Row],[REDDITO COMPLESSIVO PROCAPITE]]&lt;media_aggr_reddito_pc,(media_aggr_reddito_pc-Tabella2026[[#This Row],[REDDITO COMPLESSIVO PROCAPITE]]),0)</f>
        <v>0</v>
      </c>
      <c r="O5312" s="3">
        <f>+Tabella2026[[#This Row],[DIFFERENZA REDDITO INFERIORE ALLA MEDIA DALLA MEDIA]]*Tabella2026[[#This Row],[POP_2024]]</f>
        <v>0</v>
      </c>
      <c r="P5312" s="3">
        <f>+Tabella2026[[#This Row],[POPOLAZIONE PER DIFFERENZA ]]/SUM(Tabella2026[[POPOLAZIONE PER DIFFERENZA ]])</f>
        <v>0</v>
      </c>
      <c r="Q5312" s="3">
        <f>+Tabella2026[[#This Row],[INCIDENZA POPOLAZIONE PER DIFFERENZA]]*(PLAFOND-SUM(Tabella2026[CONTRIBUTO SULLA BASE DELLA POPOLAZIONE]))</f>
        <v>0</v>
      </c>
      <c r="R5312" s="3">
        <f>+Tabella2026[[#This Row],[CONTRIBUTO SULLA BASE DELLA POPOLAZIONE]]+Tabella2026[[#This Row],[CONTRIBUTO SULLA BASE DEL REDDITO]]</f>
        <v>6453.0281253914773</v>
      </c>
      <c r="S5312" s="3">
        <f>+Tabella2026[[#This Row],[CONTRIBUTO TOTALE]]/(PLAFOND/N_TESSERE)</f>
        <v>12.906056250782955</v>
      </c>
      <c r="T5312" s="3">
        <f>+MAX(CEILING(Tabella2026[[#This Row],[preDEF1]],1),1)</f>
        <v>13</v>
      </c>
      <c r="U5312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12" s="21">
        <f>+Tabella2026[[#This Row],[DEF - n. card]]*(PLAFOND/N_TESSERE)</f>
        <v>6500</v>
      </c>
      <c r="W5312" s="18"/>
    </row>
    <row r="5313" spans="2:23" x14ac:dyDescent="0.25">
      <c r="B5313" s="1" t="s">
        <v>10526</v>
      </c>
      <c r="C5313" s="2">
        <v>80082</v>
      </c>
      <c r="D5313" s="1" t="s">
        <v>10527</v>
      </c>
      <c r="E5313" s="1" t="s">
        <v>61</v>
      </c>
      <c r="F5313" s="1" t="s">
        <v>62</v>
      </c>
      <c r="G5313" s="1" t="s">
        <v>4778</v>
      </c>
      <c r="H5313" s="1" t="s">
        <v>15836</v>
      </c>
      <c r="I5313" s="5">
        <v>1292</v>
      </c>
      <c r="J5313" s="5">
        <v>12859791</v>
      </c>
      <c r="K5313" s="3">
        <f>+Tabella2026[[#This Row],[POP_2024]]/SUM(Tabella2026[POP_2024])</f>
        <v>2.1919308983944345E-5</v>
      </c>
      <c r="L5313" s="3">
        <f>+Tabella2026[[#This Row],[INCIDENZA POPOLAZIONE]]*(PLAFOND/2)</f>
        <v>6453.0281253914773</v>
      </c>
      <c r="M5313" s="3">
        <f>+IFERROR(Tabella2026[[#This Row],[reddito_2024]]/Tabella2026[[#This Row],[POP_2024]],"")</f>
        <v>9953.3986068111462</v>
      </c>
      <c r="N5313" s="3">
        <f>+IF(Tabella2026[[#This Row],[REDDITO COMPLESSIVO PROCAPITE]]&lt;media_aggr_reddito_pc,(media_aggr_reddito_pc-Tabella2026[[#This Row],[REDDITO COMPLESSIVO PROCAPITE]]),0)</f>
        <v>7871.6674557975948</v>
      </c>
      <c r="O5313" s="3">
        <f>+Tabella2026[[#This Row],[DIFFERENZA REDDITO INFERIORE ALLA MEDIA DALLA MEDIA]]*Tabella2026[[#This Row],[POP_2024]]</f>
        <v>10170194.352890493</v>
      </c>
      <c r="P5313" s="3">
        <f>+Tabella2026[[#This Row],[POPOLAZIONE PER DIFFERENZA ]]/SUM(Tabella2026[[POPOLAZIONE PER DIFFERENZA ]])</f>
        <v>9.0228144376820589E-5</v>
      </c>
      <c r="Q5313" s="3">
        <f>+Tabella2026[[#This Row],[INCIDENZA POPOLAZIONE PER DIFFERENZA]]*(PLAFOND-SUM(Tabella2026[CONTRIBUTO SULLA BASE DELLA POPOLAZIONE]))</f>
        <v>26563.098033427807</v>
      </c>
      <c r="R5313" s="3">
        <f>+Tabella2026[[#This Row],[CONTRIBUTO SULLA BASE DELLA POPOLAZIONE]]+Tabella2026[[#This Row],[CONTRIBUTO SULLA BASE DEL REDDITO]]</f>
        <v>33016.126158819287</v>
      </c>
      <c r="S5313" s="3">
        <f>+Tabella2026[[#This Row],[CONTRIBUTO TOTALE]]/(PLAFOND/N_TESSERE)</f>
        <v>66.03225231763858</v>
      </c>
      <c r="T5313" s="3">
        <f>+MAX(CEILING(Tabella2026[[#This Row],[preDEF1]],1),1)</f>
        <v>67</v>
      </c>
      <c r="U5313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5313" s="21">
        <f>+Tabella2026[[#This Row],[DEF - n. card]]*(PLAFOND/N_TESSERE)</f>
        <v>33500</v>
      </c>
      <c r="W5313" s="18"/>
    </row>
    <row r="5314" spans="2:23" x14ac:dyDescent="0.25">
      <c r="B5314" s="1" t="s">
        <v>10674</v>
      </c>
      <c r="C5314" s="2">
        <v>3047</v>
      </c>
      <c r="D5314" s="1" t="s">
        <v>10675</v>
      </c>
      <c r="E5314" s="1" t="s">
        <v>18</v>
      </c>
      <c r="F5314" s="1" t="s">
        <v>114</v>
      </c>
      <c r="G5314" s="1" t="s">
        <v>4778</v>
      </c>
      <c r="H5314" s="1" t="s">
        <v>15835</v>
      </c>
      <c r="I5314" s="5">
        <v>1291</v>
      </c>
      <c r="J5314" s="5">
        <v>27674725</v>
      </c>
      <c r="K5314" s="3">
        <f>+Tabella2026[[#This Row],[POP_2024]]/SUM(Tabella2026[POP_2024])</f>
        <v>2.1902343574514045E-5</v>
      </c>
      <c r="L5314" s="3">
        <f>+Tabella2026[[#This Row],[INCIDENZA POPOLAZIONE]]*(PLAFOND/2)</f>
        <v>6448.0335215792538</v>
      </c>
      <c r="M5314" s="3">
        <f>+IFERROR(Tabella2026[[#This Row],[reddito_2024]]/Tabella2026[[#This Row],[POP_2024]],"")</f>
        <v>21436.657629744383</v>
      </c>
      <c r="N5314" s="3">
        <f>+IF(Tabella2026[[#This Row],[REDDITO COMPLESSIVO PROCAPITE]]&lt;media_aggr_reddito_pc,(media_aggr_reddito_pc-Tabella2026[[#This Row],[REDDITO COMPLESSIVO PROCAPITE]]),0)</f>
        <v>0</v>
      </c>
      <c r="O5314" s="3">
        <f>+Tabella2026[[#This Row],[DIFFERENZA REDDITO INFERIORE ALLA MEDIA DALLA MEDIA]]*Tabella2026[[#This Row],[POP_2024]]</f>
        <v>0</v>
      </c>
      <c r="P5314" s="3">
        <f>+Tabella2026[[#This Row],[POPOLAZIONE PER DIFFERENZA ]]/SUM(Tabella2026[[POPOLAZIONE PER DIFFERENZA ]])</f>
        <v>0</v>
      </c>
      <c r="Q5314" s="3">
        <f>+Tabella2026[[#This Row],[INCIDENZA POPOLAZIONE PER DIFFERENZA]]*(PLAFOND-SUM(Tabella2026[CONTRIBUTO SULLA BASE DELLA POPOLAZIONE]))</f>
        <v>0</v>
      </c>
      <c r="R5314" s="3">
        <f>+Tabella2026[[#This Row],[CONTRIBUTO SULLA BASE DELLA POPOLAZIONE]]+Tabella2026[[#This Row],[CONTRIBUTO SULLA BASE DEL REDDITO]]</f>
        <v>6448.0335215792538</v>
      </c>
      <c r="S5314" s="3">
        <f>+Tabella2026[[#This Row],[CONTRIBUTO TOTALE]]/(PLAFOND/N_TESSERE)</f>
        <v>12.896067043158508</v>
      </c>
      <c r="T5314" s="3">
        <f>+MAX(CEILING(Tabella2026[[#This Row],[preDEF1]],1),1)</f>
        <v>13</v>
      </c>
      <c r="U5314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14" s="21">
        <f>+Tabella2026[[#This Row],[DEF - n. card]]*(PLAFOND/N_TESSERE)</f>
        <v>6500</v>
      </c>
      <c r="W5314" s="18"/>
    </row>
    <row r="5315" spans="2:23" x14ac:dyDescent="0.25">
      <c r="B5315" s="1" t="s">
        <v>10724</v>
      </c>
      <c r="C5315" s="2">
        <v>11012</v>
      </c>
      <c r="D5315" s="1" t="s">
        <v>10725</v>
      </c>
      <c r="E5315" s="1" t="s">
        <v>24</v>
      </c>
      <c r="F5315" s="1" t="s">
        <v>136</v>
      </c>
      <c r="G5315" s="1" t="s">
        <v>4778</v>
      </c>
      <c r="H5315" s="1" t="s">
        <v>15835</v>
      </c>
      <c r="I5315" s="5">
        <v>1291</v>
      </c>
      <c r="J5315" s="5">
        <v>24980983</v>
      </c>
      <c r="K5315" s="3">
        <f>+Tabella2026[[#This Row],[POP_2024]]/SUM(Tabella2026[POP_2024])</f>
        <v>2.1902343574514045E-5</v>
      </c>
      <c r="L5315" s="3">
        <f>+Tabella2026[[#This Row],[INCIDENZA POPOLAZIONE]]*(PLAFOND/2)</f>
        <v>6448.0335215792538</v>
      </c>
      <c r="M5315" s="3">
        <f>+IFERROR(Tabella2026[[#This Row],[reddito_2024]]/Tabella2026[[#This Row],[POP_2024]],"")</f>
        <v>19350.103020914019</v>
      </c>
      <c r="N5315" s="3">
        <f>+IF(Tabella2026[[#This Row],[REDDITO COMPLESSIVO PROCAPITE]]&lt;media_aggr_reddito_pc,(media_aggr_reddito_pc-Tabella2026[[#This Row],[REDDITO COMPLESSIVO PROCAPITE]]),0)</f>
        <v>0</v>
      </c>
      <c r="O5315" s="3">
        <f>+Tabella2026[[#This Row],[DIFFERENZA REDDITO INFERIORE ALLA MEDIA DALLA MEDIA]]*Tabella2026[[#This Row],[POP_2024]]</f>
        <v>0</v>
      </c>
      <c r="P5315" s="3">
        <f>+Tabella2026[[#This Row],[POPOLAZIONE PER DIFFERENZA ]]/SUM(Tabella2026[[POPOLAZIONE PER DIFFERENZA ]])</f>
        <v>0</v>
      </c>
      <c r="Q5315" s="3">
        <f>+Tabella2026[[#This Row],[INCIDENZA POPOLAZIONE PER DIFFERENZA]]*(PLAFOND-SUM(Tabella2026[CONTRIBUTO SULLA BASE DELLA POPOLAZIONE]))</f>
        <v>0</v>
      </c>
      <c r="R5315" s="3">
        <f>+Tabella2026[[#This Row],[CONTRIBUTO SULLA BASE DELLA POPOLAZIONE]]+Tabella2026[[#This Row],[CONTRIBUTO SULLA BASE DEL REDDITO]]</f>
        <v>6448.0335215792538</v>
      </c>
      <c r="S5315" s="3">
        <f>+Tabella2026[[#This Row],[CONTRIBUTO TOTALE]]/(PLAFOND/N_TESSERE)</f>
        <v>12.896067043158508</v>
      </c>
      <c r="T5315" s="3">
        <f>+MAX(CEILING(Tabella2026[[#This Row],[preDEF1]],1),1)</f>
        <v>13</v>
      </c>
      <c r="U5315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15" s="21">
        <f>+Tabella2026[[#This Row],[DEF - n. card]]*(PLAFOND/N_TESSERE)</f>
        <v>6500</v>
      </c>
      <c r="W5315" s="18"/>
    </row>
    <row r="5316" spans="2:23" x14ac:dyDescent="0.25">
      <c r="B5316" s="1" t="s">
        <v>10488</v>
      </c>
      <c r="C5316" s="2">
        <v>68019</v>
      </c>
      <c r="D5316" s="1" t="s">
        <v>10489</v>
      </c>
      <c r="E5316" s="1" t="s">
        <v>96</v>
      </c>
      <c r="F5316" s="1" t="s">
        <v>95</v>
      </c>
      <c r="G5316" s="1" t="s">
        <v>4778</v>
      </c>
      <c r="H5316" s="1" t="s">
        <v>15836</v>
      </c>
      <c r="I5316" s="5">
        <v>1291</v>
      </c>
      <c r="J5316" s="5">
        <v>16259950</v>
      </c>
      <c r="K5316" s="3">
        <f>+Tabella2026[[#This Row],[POP_2024]]/SUM(Tabella2026[POP_2024])</f>
        <v>2.1902343574514045E-5</v>
      </c>
      <c r="L5316" s="3">
        <f>+Tabella2026[[#This Row],[INCIDENZA POPOLAZIONE]]*(PLAFOND/2)</f>
        <v>6448.0335215792538</v>
      </c>
      <c r="M5316" s="3">
        <f>+IFERROR(Tabella2026[[#This Row],[reddito_2024]]/Tabella2026[[#This Row],[POP_2024]],"")</f>
        <v>12594.848954298994</v>
      </c>
      <c r="N5316" s="3">
        <f>+IF(Tabella2026[[#This Row],[REDDITO COMPLESSIVO PROCAPITE]]&lt;media_aggr_reddito_pc,(media_aggr_reddito_pc-Tabella2026[[#This Row],[REDDITO COMPLESSIVO PROCAPITE]]),0)</f>
        <v>5230.2171083097473</v>
      </c>
      <c r="O5316" s="3">
        <f>+Tabella2026[[#This Row],[DIFFERENZA REDDITO INFERIORE ALLA MEDIA DALLA MEDIA]]*Tabella2026[[#This Row],[POP_2024]]</f>
        <v>6752210.2868278837</v>
      </c>
      <c r="P5316" s="3">
        <f>+Tabella2026[[#This Row],[POPOLAZIONE PER DIFFERENZA ]]/SUM(Tabella2026[[POPOLAZIONE PER DIFFERENZA ]])</f>
        <v>5.9904401379449169E-5</v>
      </c>
      <c r="Q5316" s="3">
        <f>+Tabella2026[[#This Row],[INCIDENZA POPOLAZIONE PER DIFFERENZA]]*(PLAFOND-SUM(Tabella2026[CONTRIBUTO SULLA BASE DELLA POPOLAZIONE]))</f>
        <v>17635.810837808873</v>
      </c>
      <c r="R5316" s="3">
        <f>+Tabella2026[[#This Row],[CONTRIBUTO SULLA BASE DELLA POPOLAZIONE]]+Tabella2026[[#This Row],[CONTRIBUTO SULLA BASE DEL REDDITO]]</f>
        <v>24083.844359388127</v>
      </c>
      <c r="S5316" s="3">
        <f>+Tabella2026[[#This Row],[CONTRIBUTO TOTALE]]/(PLAFOND/N_TESSERE)</f>
        <v>48.167688718776255</v>
      </c>
      <c r="T5316" s="3">
        <f>+MAX(CEILING(Tabella2026[[#This Row],[preDEF1]],1),1)</f>
        <v>49</v>
      </c>
      <c r="U5316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5316" s="21">
        <f>+Tabella2026[[#This Row],[DEF - n. card]]*(PLAFOND/N_TESSERE)</f>
        <v>24500</v>
      </c>
      <c r="W5316" s="18"/>
    </row>
    <row r="5317" spans="2:23" x14ac:dyDescent="0.25">
      <c r="B5317" s="1" t="s">
        <v>10600</v>
      </c>
      <c r="C5317" s="2">
        <v>30076</v>
      </c>
      <c r="D5317" s="1" t="s">
        <v>10601</v>
      </c>
      <c r="E5317" s="1" t="s">
        <v>48</v>
      </c>
      <c r="F5317" s="1" t="s">
        <v>120</v>
      </c>
      <c r="G5317" s="1" t="s">
        <v>4778</v>
      </c>
      <c r="H5317" s="1" t="s">
        <v>15835</v>
      </c>
      <c r="I5317" s="5">
        <v>1291</v>
      </c>
      <c r="J5317" s="5">
        <v>25345922</v>
      </c>
      <c r="K5317" s="3">
        <f>+Tabella2026[[#This Row],[POP_2024]]/SUM(Tabella2026[POP_2024])</f>
        <v>2.1902343574514045E-5</v>
      </c>
      <c r="L5317" s="3">
        <f>+Tabella2026[[#This Row],[INCIDENZA POPOLAZIONE]]*(PLAFOND/2)</f>
        <v>6448.0335215792538</v>
      </c>
      <c r="M5317" s="3">
        <f>+IFERROR(Tabella2026[[#This Row],[reddito_2024]]/Tabella2026[[#This Row],[POP_2024]],"")</f>
        <v>19632.782339271882</v>
      </c>
      <c r="N5317" s="3">
        <f>+IF(Tabella2026[[#This Row],[REDDITO COMPLESSIVO PROCAPITE]]&lt;media_aggr_reddito_pc,(media_aggr_reddito_pc-Tabella2026[[#This Row],[REDDITO COMPLESSIVO PROCAPITE]]),0)</f>
        <v>0</v>
      </c>
      <c r="O5317" s="3">
        <f>+Tabella2026[[#This Row],[DIFFERENZA REDDITO INFERIORE ALLA MEDIA DALLA MEDIA]]*Tabella2026[[#This Row],[POP_2024]]</f>
        <v>0</v>
      </c>
      <c r="P5317" s="3">
        <f>+Tabella2026[[#This Row],[POPOLAZIONE PER DIFFERENZA ]]/SUM(Tabella2026[[POPOLAZIONE PER DIFFERENZA ]])</f>
        <v>0</v>
      </c>
      <c r="Q5317" s="3">
        <f>+Tabella2026[[#This Row],[INCIDENZA POPOLAZIONE PER DIFFERENZA]]*(PLAFOND-SUM(Tabella2026[CONTRIBUTO SULLA BASE DELLA POPOLAZIONE]))</f>
        <v>0</v>
      </c>
      <c r="R5317" s="3">
        <f>+Tabella2026[[#This Row],[CONTRIBUTO SULLA BASE DELLA POPOLAZIONE]]+Tabella2026[[#This Row],[CONTRIBUTO SULLA BASE DEL REDDITO]]</f>
        <v>6448.0335215792538</v>
      </c>
      <c r="S5317" s="3">
        <f>+Tabella2026[[#This Row],[CONTRIBUTO TOTALE]]/(PLAFOND/N_TESSERE)</f>
        <v>12.896067043158508</v>
      </c>
      <c r="T5317" s="3">
        <f>+MAX(CEILING(Tabella2026[[#This Row],[preDEF1]],1),1)</f>
        <v>13</v>
      </c>
      <c r="U5317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17" s="21">
        <f>+Tabella2026[[#This Row],[DEF - n. card]]*(PLAFOND/N_TESSERE)</f>
        <v>6500</v>
      </c>
      <c r="W5317" s="18"/>
    </row>
    <row r="5318" spans="2:23" x14ac:dyDescent="0.25">
      <c r="B5318" s="1" t="s">
        <v>10835</v>
      </c>
      <c r="C5318" s="2">
        <v>13197</v>
      </c>
      <c r="D5318" s="1" t="s">
        <v>10836</v>
      </c>
      <c r="E5318" s="1" t="s">
        <v>12</v>
      </c>
      <c r="F5318" s="1" t="s">
        <v>152</v>
      </c>
      <c r="G5318" s="1" t="s">
        <v>4778</v>
      </c>
      <c r="H5318" s="1" t="s">
        <v>15835</v>
      </c>
      <c r="I5318" s="5">
        <v>1291</v>
      </c>
      <c r="J5318" s="5">
        <v>14259060</v>
      </c>
      <c r="K5318" s="3">
        <f>+Tabella2026[[#This Row],[POP_2024]]/SUM(Tabella2026[POP_2024])</f>
        <v>2.1902343574514045E-5</v>
      </c>
      <c r="L5318" s="3">
        <f>+Tabella2026[[#This Row],[INCIDENZA POPOLAZIONE]]*(PLAFOND/2)</f>
        <v>6448.0335215792538</v>
      </c>
      <c r="M5318" s="3">
        <f>+IFERROR(Tabella2026[[#This Row],[reddito_2024]]/Tabella2026[[#This Row],[POP_2024]],"")</f>
        <v>11044.972889233153</v>
      </c>
      <c r="N5318" s="3">
        <f>+IF(Tabella2026[[#This Row],[REDDITO COMPLESSIVO PROCAPITE]]&lt;media_aggr_reddito_pc,(media_aggr_reddito_pc-Tabella2026[[#This Row],[REDDITO COMPLESSIVO PROCAPITE]]),0)</f>
        <v>6780.0931733755879</v>
      </c>
      <c r="O5318" s="3">
        <f>+Tabella2026[[#This Row],[DIFFERENZA REDDITO INFERIORE ALLA MEDIA DALLA MEDIA]]*Tabella2026[[#This Row],[POP_2024]]</f>
        <v>8753100.2868278846</v>
      </c>
      <c r="P5318" s="3">
        <f>+Tabella2026[[#This Row],[POPOLAZIONE PER DIFFERENZA ]]/SUM(Tabella2026[[POPOLAZIONE PER DIFFERENZA ]])</f>
        <v>7.7655939406923142E-5</v>
      </c>
      <c r="Q5318" s="3">
        <f>+Tabella2026[[#This Row],[INCIDENZA POPOLAZIONE PER DIFFERENZA]]*(PLAFOND-SUM(Tabella2026[CONTRIBUTO SULLA BASE DELLA POPOLAZIONE]))</f>
        <v>22861.850319443711</v>
      </c>
      <c r="R5318" s="3">
        <f>+Tabella2026[[#This Row],[CONTRIBUTO SULLA BASE DELLA POPOLAZIONE]]+Tabella2026[[#This Row],[CONTRIBUTO SULLA BASE DEL REDDITO]]</f>
        <v>29309.883841022965</v>
      </c>
      <c r="S5318" s="3">
        <f>+Tabella2026[[#This Row],[CONTRIBUTO TOTALE]]/(PLAFOND/N_TESSERE)</f>
        <v>58.619767682045932</v>
      </c>
      <c r="T5318" s="3">
        <f>+MAX(CEILING(Tabella2026[[#This Row],[preDEF1]],1),1)</f>
        <v>59</v>
      </c>
      <c r="U5318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5318" s="21">
        <f>+Tabella2026[[#This Row],[DEF - n. card]]*(PLAFOND/N_TESSERE)</f>
        <v>29500</v>
      </c>
      <c r="W5318" s="18"/>
    </row>
    <row r="5319" spans="2:23" x14ac:dyDescent="0.25">
      <c r="B5319" s="1" t="s">
        <v>10644</v>
      </c>
      <c r="C5319" s="2">
        <v>22200</v>
      </c>
      <c r="D5319" s="1" t="s">
        <v>10645</v>
      </c>
      <c r="E5319" s="1" t="s">
        <v>99</v>
      </c>
      <c r="F5319" s="1" t="s">
        <v>98</v>
      </c>
      <c r="G5319" s="1" t="s">
        <v>4778</v>
      </c>
      <c r="H5319" s="1" t="s">
        <v>15835</v>
      </c>
      <c r="I5319" s="5">
        <v>1291</v>
      </c>
      <c r="J5319" s="5">
        <v>23992382</v>
      </c>
      <c r="K5319" s="3">
        <f>+Tabella2026[[#This Row],[POP_2024]]/SUM(Tabella2026[POP_2024])</f>
        <v>2.1902343574514045E-5</v>
      </c>
      <c r="L5319" s="3">
        <f>+Tabella2026[[#This Row],[INCIDENZA POPOLAZIONE]]*(PLAFOND/2)</f>
        <v>6448.0335215792538</v>
      </c>
      <c r="M5319" s="3">
        <f>+IFERROR(Tabella2026[[#This Row],[reddito_2024]]/Tabella2026[[#This Row],[POP_2024]],"")</f>
        <v>18584.339271882262</v>
      </c>
      <c r="N5319" s="3">
        <f>+IF(Tabella2026[[#This Row],[REDDITO COMPLESSIVO PROCAPITE]]&lt;media_aggr_reddito_pc,(media_aggr_reddito_pc-Tabella2026[[#This Row],[REDDITO COMPLESSIVO PROCAPITE]]),0)</f>
        <v>0</v>
      </c>
      <c r="O5319" s="3">
        <f>+Tabella2026[[#This Row],[DIFFERENZA REDDITO INFERIORE ALLA MEDIA DALLA MEDIA]]*Tabella2026[[#This Row],[POP_2024]]</f>
        <v>0</v>
      </c>
      <c r="P5319" s="3">
        <f>+Tabella2026[[#This Row],[POPOLAZIONE PER DIFFERENZA ]]/SUM(Tabella2026[[POPOLAZIONE PER DIFFERENZA ]])</f>
        <v>0</v>
      </c>
      <c r="Q5319" s="3">
        <f>+Tabella2026[[#This Row],[INCIDENZA POPOLAZIONE PER DIFFERENZA]]*(PLAFOND-SUM(Tabella2026[CONTRIBUTO SULLA BASE DELLA POPOLAZIONE]))</f>
        <v>0</v>
      </c>
      <c r="R5319" s="3">
        <f>+Tabella2026[[#This Row],[CONTRIBUTO SULLA BASE DELLA POPOLAZIONE]]+Tabella2026[[#This Row],[CONTRIBUTO SULLA BASE DEL REDDITO]]</f>
        <v>6448.0335215792538</v>
      </c>
      <c r="S5319" s="3">
        <f>+Tabella2026[[#This Row],[CONTRIBUTO TOTALE]]/(PLAFOND/N_TESSERE)</f>
        <v>12.896067043158508</v>
      </c>
      <c r="T5319" s="3">
        <f>+MAX(CEILING(Tabella2026[[#This Row],[preDEF1]],1),1)</f>
        <v>13</v>
      </c>
      <c r="U531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19" s="21">
        <f>+Tabella2026[[#This Row],[DEF - n. card]]*(PLAFOND/N_TESSERE)</f>
        <v>6500</v>
      </c>
      <c r="W5319" s="18"/>
    </row>
    <row r="5320" spans="2:23" x14ac:dyDescent="0.25">
      <c r="B5320" s="1" t="s">
        <v>10494</v>
      </c>
      <c r="C5320" s="2">
        <v>76086</v>
      </c>
      <c r="D5320" s="1" t="s">
        <v>10495</v>
      </c>
      <c r="E5320" s="1" t="s">
        <v>213</v>
      </c>
      <c r="F5320" s="1" t="s">
        <v>212</v>
      </c>
      <c r="G5320" s="1" t="s">
        <v>4778</v>
      </c>
      <c r="H5320" s="1" t="s">
        <v>15836</v>
      </c>
      <c r="I5320" s="5">
        <v>1290</v>
      </c>
      <c r="J5320" s="5">
        <v>16055750</v>
      </c>
      <c r="K5320" s="3">
        <f>+Tabella2026[[#This Row],[POP_2024]]/SUM(Tabella2026[POP_2024])</f>
        <v>2.1885378165083749E-5</v>
      </c>
      <c r="L5320" s="3">
        <f>+Tabella2026[[#This Row],[INCIDENZA POPOLAZIONE]]*(PLAFOND/2)</f>
        <v>6443.0389177670322</v>
      </c>
      <c r="M5320" s="3">
        <f>+IFERROR(Tabella2026[[#This Row],[reddito_2024]]/Tabella2026[[#This Row],[POP_2024]],"")</f>
        <v>12446.317829457364</v>
      </c>
      <c r="N5320" s="3">
        <f>+IF(Tabella2026[[#This Row],[REDDITO COMPLESSIVO PROCAPITE]]&lt;media_aggr_reddito_pc,(media_aggr_reddito_pc-Tabella2026[[#This Row],[REDDITO COMPLESSIVO PROCAPITE]]),0)</f>
        <v>5378.7482331513766</v>
      </c>
      <c r="O5320" s="3">
        <f>+Tabella2026[[#This Row],[DIFFERENZA REDDITO INFERIORE ALLA MEDIA DALLA MEDIA]]*Tabella2026[[#This Row],[POP_2024]]</f>
        <v>6938585.2207652759</v>
      </c>
      <c r="P5320" s="3">
        <f>+Tabella2026[[#This Row],[POPOLAZIONE PER DIFFERENZA ]]/SUM(Tabella2026[[POPOLAZIONE PER DIFFERENZA ]])</f>
        <v>6.1557886442175041E-5</v>
      </c>
      <c r="Q5320" s="3">
        <f>+Tabella2026[[#This Row],[INCIDENZA POPOLAZIONE PER DIFFERENZA]]*(PLAFOND-SUM(Tabella2026[CONTRIBUTO SULLA BASE DELLA POPOLAZIONE]))</f>
        <v>18122.595600161574</v>
      </c>
      <c r="R5320" s="3">
        <f>+Tabella2026[[#This Row],[CONTRIBUTO SULLA BASE DELLA POPOLAZIONE]]+Tabella2026[[#This Row],[CONTRIBUTO SULLA BASE DEL REDDITO]]</f>
        <v>24565.634517928607</v>
      </c>
      <c r="S5320" s="3">
        <f>+Tabella2026[[#This Row],[CONTRIBUTO TOTALE]]/(PLAFOND/N_TESSERE)</f>
        <v>49.131269035857215</v>
      </c>
      <c r="T5320" s="3">
        <f>+MAX(CEILING(Tabella2026[[#This Row],[preDEF1]],1),1)</f>
        <v>50</v>
      </c>
      <c r="U5320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5320" s="21">
        <f>+Tabella2026[[#This Row],[DEF - n. card]]*(PLAFOND/N_TESSERE)</f>
        <v>25000</v>
      </c>
      <c r="W5320" s="18"/>
    </row>
    <row r="5321" spans="2:23" x14ac:dyDescent="0.25">
      <c r="B5321" s="1" t="s">
        <v>10578</v>
      </c>
      <c r="C5321" s="2">
        <v>57069</v>
      </c>
      <c r="D5321" s="1" t="s">
        <v>10579</v>
      </c>
      <c r="E5321" s="1" t="s">
        <v>8</v>
      </c>
      <c r="F5321" s="1" t="s">
        <v>377</v>
      </c>
      <c r="G5321" s="1" t="s">
        <v>4778</v>
      </c>
      <c r="H5321" s="1" t="s">
        <v>15834</v>
      </c>
      <c r="I5321" s="5">
        <v>1290</v>
      </c>
      <c r="J5321" s="5">
        <v>17982753</v>
      </c>
      <c r="K5321" s="3">
        <f>+Tabella2026[[#This Row],[POP_2024]]/SUM(Tabella2026[POP_2024])</f>
        <v>2.1885378165083749E-5</v>
      </c>
      <c r="L5321" s="3">
        <f>+Tabella2026[[#This Row],[INCIDENZA POPOLAZIONE]]*(PLAFOND/2)</f>
        <v>6443.0389177670322</v>
      </c>
      <c r="M5321" s="3">
        <f>+IFERROR(Tabella2026[[#This Row],[reddito_2024]]/Tabella2026[[#This Row],[POP_2024]],"")</f>
        <v>13940.118604651163</v>
      </c>
      <c r="N5321" s="3">
        <f>+IF(Tabella2026[[#This Row],[REDDITO COMPLESSIVO PROCAPITE]]&lt;media_aggr_reddito_pc,(media_aggr_reddito_pc-Tabella2026[[#This Row],[REDDITO COMPLESSIVO PROCAPITE]]),0)</f>
        <v>3884.9474579575781</v>
      </c>
      <c r="O5321" s="3">
        <f>+Tabella2026[[#This Row],[DIFFERENZA REDDITO INFERIORE ALLA MEDIA DALLA MEDIA]]*Tabella2026[[#This Row],[POP_2024]]</f>
        <v>5011582.2207652759</v>
      </c>
      <c r="P5321" s="3">
        <f>+Tabella2026[[#This Row],[POPOLAZIONE PER DIFFERENZA ]]/SUM(Tabella2026[[POPOLAZIONE PER DIFFERENZA ]])</f>
        <v>4.4461860656871299E-5</v>
      </c>
      <c r="Q5321" s="3">
        <f>+Tabella2026[[#This Row],[INCIDENZA POPOLAZIONE PER DIFFERENZA]]*(PLAFOND-SUM(Tabella2026[CONTRIBUTO SULLA BASE DELLA POPOLAZIONE]))</f>
        <v>13089.53843098747</v>
      </c>
      <c r="R5321" s="3">
        <f>+Tabella2026[[#This Row],[CONTRIBUTO SULLA BASE DELLA POPOLAZIONE]]+Tabella2026[[#This Row],[CONTRIBUTO SULLA BASE DEL REDDITO]]</f>
        <v>19532.577348754501</v>
      </c>
      <c r="S5321" s="3">
        <f>+Tabella2026[[#This Row],[CONTRIBUTO TOTALE]]/(PLAFOND/N_TESSERE)</f>
        <v>39.065154697509001</v>
      </c>
      <c r="T5321" s="3">
        <f>+MAX(CEILING(Tabella2026[[#This Row],[preDEF1]],1),1)</f>
        <v>40</v>
      </c>
      <c r="U5321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321" s="21">
        <f>+Tabella2026[[#This Row],[DEF - n. card]]*(PLAFOND/N_TESSERE)</f>
        <v>20000</v>
      </c>
      <c r="W5321" s="18"/>
    </row>
    <row r="5322" spans="2:23" x14ac:dyDescent="0.25">
      <c r="B5322" s="1" t="s">
        <v>10554</v>
      </c>
      <c r="C5322" s="2">
        <v>1134</v>
      </c>
      <c r="D5322" s="1" t="s">
        <v>10555</v>
      </c>
      <c r="E5322" s="1" t="s">
        <v>18</v>
      </c>
      <c r="F5322" s="1" t="s">
        <v>17</v>
      </c>
      <c r="G5322" s="1" t="s">
        <v>4778</v>
      </c>
      <c r="H5322" s="1" t="s">
        <v>15835</v>
      </c>
      <c r="I5322" s="5">
        <v>1288</v>
      </c>
      <c r="J5322" s="5">
        <v>24804833</v>
      </c>
      <c r="K5322" s="3">
        <f>+Tabella2026[[#This Row],[POP_2024]]/SUM(Tabella2026[POP_2024])</f>
        <v>2.1851447346223153E-5</v>
      </c>
      <c r="L5322" s="3">
        <f>+Tabella2026[[#This Row],[INCIDENZA POPOLAZIONE]]*(PLAFOND/2)</f>
        <v>6433.0497101425863</v>
      </c>
      <c r="M5322" s="3">
        <f>+IFERROR(Tabella2026[[#This Row],[reddito_2024]]/Tabella2026[[#This Row],[POP_2024]],"")</f>
        <v>19258.410714285714</v>
      </c>
      <c r="N5322" s="3">
        <f>+IF(Tabella2026[[#This Row],[REDDITO COMPLESSIVO PROCAPITE]]&lt;media_aggr_reddito_pc,(media_aggr_reddito_pc-Tabella2026[[#This Row],[REDDITO COMPLESSIVO PROCAPITE]]),0)</f>
        <v>0</v>
      </c>
      <c r="O5322" s="3">
        <f>+Tabella2026[[#This Row],[DIFFERENZA REDDITO INFERIORE ALLA MEDIA DALLA MEDIA]]*Tabella2026[[#This Row],[POP_2024]]</f>
        <v>0</v>
      </c>
      <c r="P5322" s="3">
        <f>+Tabella2026[[#This Row],[POPOLAZIONE PER DIFFERENZA ]]/SUM(Tabella2026[[POPOLAZIONE PER DIFFERENZA ]])</f>
        <v>0</v>
      </c>
      <c r="Q5322" s="3">
        <f>+Tabella2026[[#This Row],[INCIDENZA POPOLAZIONE PER DIFFERENZA]]*(PLAFOND-SUM(Tabella2026[CONTRIBUTO SULLA BASE DELLA POPOLAZIONE]))</f>
        <v>0</v>
      </c>
      <c r="R5322" s="3">
        <f>+Tabella2026[[#This Row],[CONTRIBUTO SULLA BASE DELLA POPOLAZIONE]]+Tabella2026[[#This Row],[CONTRIBUTO SULLA BASE DEL REDDITO]]</f>
        <v>6433.0497101425863</v>
      </c>
      <c r="S5322" s="3">
        <f>+Tabella2026[[#This Row],[CONTRIBUTO TOTALE]]/(PLAFOND/N_TESSERE)</f>
        <v>12.866099420285172</v>
      </c>
      <c r="T5322" s="3">
        <f>+MAX(CEILING(Tabella2026[[#This Row],[preDEF1]],1),1)</f>
        <v>13</v>
      </c>
      <c r="U5322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22" s="21">
        <f>+Tabella2026[[#This Row],[DEF - n. card]]*(PLAFOND/N_TESSERE)</f>
        <v>6500</v>
      </c>
      <c r="W5322" s="18"/>
    </row>
    <row r="5323" spans="2:23" x14ac:dyDescent="0.25">
      <c r="B5323" s="1" t="s">
        <v>10805</v>
      </c>
      <c r="C5323" s="2">
        <v>54059</v>
      </c>
      <c r="D5323" s="1" t="s">
        <v>10806</v>
      </c>
      <c r="E5323" s="1" t="s">
        <v>67</v>
      </c>
      <c r="F5323" s="1" t="s">
        <v>66</v>
      </c>
      <c r="G5323" s="1" t="s">
        <v>4778</v>
      </c>
      <c r="H5323" s="1" t="s">
        <v>15834</v>
      </c>
      <c r="I5323" s="5">
        <v>1288</v>
      </c>
      <c r="J5323" s="5">
        <v>19476573</v>
      </c>
      <c r="K5323" s="3">
        <f>+Tabella2026[[#This Row],[POP_2024]]/SUM(Tabella2026[POP_2024])</f>
        <v>2.1851447346223153E-5</v>
      </c>
      <c r="L5323" s="3">
        <f>+Tabella2026[[#This Row],[INCIDENZA POPOLAZIONE]]*(PLAFOND/2)</f>
        <v>6433.0497101425863</v>
      </c>
      <c r="M5323" s="3">
        <f>+IFERROR(Tabella2026[[#This Row],[reddito_2024]]/Tabella2026[[#This Row],[POP_2024]],"")</f>
        <v>15121.562888198758</v>
      </c>
      <c r="N5323" s="3">
        <f>+IF(Tabella2026[[#This Row],[REDDITO COMPLESSIVO PROCAPITE]]&lt;media_aggr_reddito_pc,(media_aggr_reddito_pc-Tabella2026[[#This Row],[REDDITO COMPLESSIVO PROCAPITE]]),0)</f>
        <v>2703.5031744099833</v>
      </c>
      <c r="O5323" s="3">
        <f>+Tabella2026[[#This Row],[DIFFERENZA REDDITO INFERIORE ALLA MEDIA DALLA MEDIA]]*Tabella2026[[#This Row],[POP_2024]]</f>
        <v>3482112.0886400584</v>
      </c>
      <c r="P5323" s="3">
        <f>+Tabella2026[[#This Row],[POPOLAZIONE PER DIFFERENZA ]]/SUM(Tabella2026[[POPOLAZIONE PER DIFFERENZA ]])</f>
        <v>3.0892675338184899E-5</v>
      </c>
      <c r="Q5323" s="3">
        <f>+Tabella2026[[#This Row],[INCIDENZA POPOLAZIONE PER DIFFERENZA]]*(PLAFOND-SUM(Tabella2026[CONTRIBUTO SULLA BASE DELLA POPOLAZIONE]))</f>
        <v>9094.7804500551665</v>
      </c>
      <c r="R5323" s="3">
        <f>+Tabella2026[[#This Row],[CONTRIBUTO SULLA BASE DELLA POPOLAZIONE]]+Tabella2026[[#This Row],[CONTRIBUTO SULLA BASE DEL REDDITO]]</f>
        <v>15527.830160197753</v>
      </c>
      <c r="S5323" s="3">
        <f>+Tabella2026[[#This Row],[CONTRIBUTO TOTALE]]/(PLAFOND/N_TESSERE)</f>
        <v>31.055660320395507</v>
      </c>
      <c r="T5323" s="3">
        <f>+MAX(CEILING(Tabella2026[[#This Row],[preDEF1]],1),1)</f>
        <v>32</v>
      </c>
      <c r="U5323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5323" s="21">
        <f>+Tabella2026[[#This Row],[DEF - n. card]]*(PLAFOND/N_TESSERE)</f>
        <v>16000</v>
      </c>
      <c r="W5323" s="18"/>
    </row>
    <row r="5324" spans="2:23" x14ac:dyDescent="0.25">
      <c r="B5324" s="1" t="s">
        <v>10500</v>
      </c>
      <c r="C5324" s="2">
        <v>11024</v>
      </c>
      <c r="D5324" s="1" t="s">
        <v>10501</v>
      </c>
      <c r="E5324" s="1" t="s">
        <v>24</v>
      </c>
      <c r="F5324" s="1" t="s">
        <v>136</v>
      </c>
      <c r="G5324" s="1" t="s">
        <v>4778</v>
      </c>
      <c r="H5324" s="1" t="s">
        <v>15835</v>
      </c>
      <c r="I5324" s="5">
        <v>1287</v>
      </c>
      <c r="J5324" s="5">
        <v>34609472</v>
      </c>
      <c r="K5324" s="3">
        <f>+Tabella2026[[#This Row],[POP_2024]]/SUM(Tabella2026[POP_2024])</f>
        <v>2.1834481936792856E-5</v>
      </c>
      <c r="L5324" s="3">
        <f>+Tabella2026[[#This Row],[INCIDENZA POPOLAZIONE]]*(PLAFOND/2)</f>
        <v>6428.0551063303647</v>
      </c>
      <c r="M5324" s="3">
        <f>+IFERROR(Tabella2026[[#This Row],[reddito_2024]]/Tabella2026[[#This Row],[POP_2024]],"")</f>
        <v>26891.586635586635</v>
      </c>
      <c r="N5324" s="3">
        <f>+IF(Tabella2026[[#This Row],[REDDITO COMPLESSIVO PROCAPITE]]&lt;media_aggr_reddito_pc,(media_aggr_reddito_pc-Tabella2026[[#This Row],[REDDITO COMPLESSIVO PROCAPITE]]),0)</f>
        <v>0</v>
      </c>
      <c r="O5324" s="3">
        <f>+Tabella2026[[#This Row],[DIFFERENZA REDDITO INFERIORE ALLA MEDIA DALLA MEDIA]]*Tabella2026[[#This Row],[POP_2024]]</f>
        <v>0</v>
      </c>
      <c r="P5324" s="3">
        <f>+Tabella2026[[#This Row],[POPOLAZIONE PER DIFFERENZA ]]/SUM(Tabella2026[[POPOLAZIONE PER DIFFERENZA ]])</f>
        <v>0</v>
      </c>
      <c r="Q5324" s="3">
        <f>+Tabella2026[[#This Row],[INCIDENZA POPOLAZIONE PER DIFFERENZA]]*(PLAFOND-SUM(Tabella2026[CONTRIBUTO SULLA BASE DELLA POPOLAZIONE]))</f>
        <v>0</v>
      </c>
      <c r="R5324" s="3">
        <f>+Tabella2026[[#This Row],[CONTRIBUTO SULLA BASE DELLA POPOLAZIONE]]+Tabella2026[[#This Row],[CONTRIBUTO SULLA BASE DEL REDDITO]]</f>
        <v>6428.0551063303647</v>
      </c>
      <c r="S5324" s="3">
        <f>+Tabella2026[[#This Row],[CONTRIBUTO TOTALE]]/(PLAFOND/N_TESSERE)</f>
        <v>12.856110212660729</v>
      </c>
      <c r="T5324" s="3">
        <f>+MAX(CEILING(Tabella2026[[#This Row],[preDEF1]],1),1)</f>
        <v>13</v>
      </c>
      <c r="U5324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24" s="21">
        <f>+Tabella2026[[#This Row],[DEF - n. card]]*(PLAFOND/N_TESSERE)</f>
        <v>6500</v>
      </c>
      <c r="W5324" s="18"/>
    </row>
    <row r="5325" spans="2:23" x14ac:dyDescent="0.25">
      <c r="B5325" s="1" t="s">
        <v>10466</v>
      </c>
      <c r="C5325" s="2">
        <v>76003</v>
      </c>
      <c r="D5325" s="1" t="s">
        <v>10467</v>
      </c>
      <c r="E5325" s="1" t="s">
        <v>213</v>
      </c>
      <c r="F5325" s="1" t="s">
        <v>212</v>
      </c>
      <c r="G5325" s="1" t="s">
        <v>4778</v>
      </c>
      <c r="H5325" s="1" t="s">
        <v>15836</v>
      </c>
      <c r="I5325" s="5">
        <v>1286</v>
      </c>
      <c r="J5325" s="5">
        <v>17229918</v>
      </c>
      <c r="K5325" s="3">
        <f>+Tabella2026[[#This Row],[POP_2024]]/SUM(Tabella2026[POP_2024])</f>
        <v>2.181751652736256E-5</v>
      </c>
      <c r="L5325" s="3">
        <f>+Tabella2026[[#This Row],[INCIDENZA POPOLAZIONE]]*(PLAFOND/2)</f>
        <v>6423.0605025181421</v>
      </c>
      <c r="M5325" s="3">
        <f>+IFERROR(Tabella2026[[#This Row],[reddito_2024]]/Tabella2026[[#This Row],[POP_2024]],"")</f>
        <v>13398.0699844479</v>
      </c>
      <c r="N5325" s="3">
        <f>+IF(Tabella2026[[#This Row],[REDDITO COMPLESSIVO PROCAPITE]]&lt;media_aggr_reddito_pc,(media_aggr_reddito_pc-Tabella2026[[#This Row],[REDDITO COMPLESSIVO PROCAPITE]]),0)</f>
        <v>4426.9960781608406</v>
      </c>
      <c r="O5325" s="3">
        <f>+Tabella2026[[#This Row],[DIFFERENZA REDDITO INFERIORE ALLA MEDIA DALLA MEDIA]]*Tabella2026[[#This Row],[POP_2024]]</f>
        <v>5693116.9565148409</v>
      </c>
      <c r="P5325" s="3">
        <f>+Tabella2026[[#This Row],[POPOLAZIONE PER DIFFERENZA ]]/SUM(Tabella2026[[POPOLAZIONE PER DIFFERENZA ]])</f>
        <v>5.050831487409604E-5</v>
      </c>
      <c r="Q5325" s="3">
        <f>+Tabella2026[[#This Row],[INCIDENZA POPOLAZIONE PER DIFFERENZA]]*(PLAFOND-SUM(Tabella2026[CONTRIBUTO SULLA BASE DELLA POPOLAZIONE]))</f>
        <v>14869.610017697778</v>
      </c>
      <c r="R5325" s="3">
        <f>+Tabella2026[[#This Row],[CONTRIBUTO SULLA BASE DELLA POPOLAZIONE]]+Tabella2026[[#This Row],[CONTRIBUTO SULLA BASE DEL REDDITO]]</f>
        <v>21292.670520215921</v>
      </c>
      <c r="S5325" s="3">
        <f>+Tabella2026[[#This Row],[CONTRIBUTO TOTALE]]/(PLAFOND/N_TESSERE)</f>
        <v>42.585341040431842</v>
      </c>
      <c r="T5325" s="3">
        <f>+MAX(CEILING(Tabella2026[[#This Row],[preDEF1]],1),1)</f>
        <v>43</v>
      </c>
      <c r="U5325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5325" s="21">
        <f>+Tabella2026[[#This Row],[DEF - n. card]]*(PLAFOND/N_TESSERE)</f>
        <v>21500</v>
      </c>
      <c r="W5325" s="18"/>
    </row>
    <row r="5326" spans="2:23" x14ac:dyDescent="0.25">
      <c r="B5326" s="1" t="s">
        <v>10646</v>
      </c>
      <c r="C5326" s="2">
        <v>17019</v>
      </c>
      <c r="D5326" s="1" t="s">
        <v>10647</v>
      </c>
      <c r="E5326" s="1" t="s">
        <v>12</v>
      </c>
      <c r="F5326" s="1" t="s">
        <v>50</v>
      </c>
      <c r="G5326" s="1" t="s">
        <v>4778</v>
      </c>
      <c r="H5326" s="1" t="s">
        <v>15835</v>
      </c>
      <c r="I5326" s="5">
        <v>1286</v>
      </c>
      <c r="J5326" s="5">
        <v>24528989</v>
      </c>
      <c r="K5326" s="3">
        <f>+Tabella2026[[#This Row],[POP_2024]]/SUM(Tabella2026[POP_2024])</f>
        <v>2.181751652736256E-5</v>
      </c>
      <c r="L5326" s="3">
        <f>+Tabella2026[[#This Row],[INCIDENZA POPOLAZIONE]]*(PLAFOND/2)</f>
        <v>6423.0605025181421</v>
      </c>
      <c r="M5326" s="3">
        <f>+IFERROR(Tabella2026[[#This Row],[reddito_2024]]/Tabella2026[[#This Row],[POP_2024]],"")</f>
        <v>19073.863919129082</v>
      </c>
      <c r="N5326" s="3">
        <f>+IF(Tabella2026[[#This Row],[REDDITO COMPLESSIVO PROCAPITE]]&lt;media_aggr_reddito_pc,(media_aggr_reddito_pc-Tabella2026[[#This Row],[REDDITO COMPLESSIVO PROCAPITE]]),0)</f>
        <v>0</v>
      </c>
      <c r="O5326" s="3">
        <f>+Tabella2026[[#This Row],[DIFFERENZA REDDITO INFERIORE ALLA MEDIA DALLA MEDIA]]*Tabella2026[[#This Row],[POP_2024]]</f>
        <v>0</v>
      </c>
      <c r="P5326" s="3">
        <f>+Tabella2026[[#This Row],[POPOLAZIONE PER DIFFERENZA ]]/SUM(Tabella2026[[POPOLAZIONE PER DIFFERENZA ]])</f>
        <v>0</v>
      </c>
      <c r="Q5326" s="3">
        <f>+Tabella2026[[#This Row],[INCIDENZA POPOLAZIONE PER DIFFERENZA]]*(PLAFOND-SUM(Tabella2026[CONTRIBUTO SULLA BASE DELLA POPOLAZIONE]))</f>
        <v>0</v>
      </c>
      <c r="R5326" s="3">
        <f>+Tabella2026[[#This Row],[CONTRIBUTO SULLA BASE DELLA POPOLAZIONE]]+Tabella2026[[#This Row],[CONTRIBUTO SULLA BASE DEL REDDITO]]</f>
        <v>6423.0605025181421</v>
      </c>
      <c r="S5326" s="3">
        <f>+Tabella2026[[#This Row],[CONTRIBUTO TOTALE]]/(PLAFOND/N_TESSERE)</f>
        <v>12.846121005036284</v>
      </c>
      <c r="T5326" s="3">
        <f>+MAX(CEILING(Tabella2026[[#This Row],[preDEF1]],1),1)</f>
        <v>13</v>
      </c>
      <c r="U5326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26" s="21">
        <f>+Tabella2026[[#This Row],[DEF - n. card]]*(PLAFOND/N_TESSERE)</f>
        <v>6500</v>
      </c>
      <c r="W5326" s="18"/>
    </row>
    <row r="5327" spans="2:23" x14ac:dyDescent="0.25">
      <c r="B5327" s="1" t="s">
        <v>10749</v>
      </c>
      <c r="C5327" s="2">
        <v>68031</v>
      </c>
      <c r="D5327" s="1" t="s">
        <v>10750</v>
      </c>
      <c r="E5327" s="1" t="s">
        <v>96</v>
      </c>
      <c r="F5327" s="1" t="s">
        <v>95</v>
      </c>
      <c r="G5327" s="1" t="s">
        <v>4778</v>
      </c>
      <c r="H5327" s="1" t="s">
        <v>15836</v>
      </c>
      <c r="I5327" s="5">
        <v>1286</v>
      </c>
      <c r="J5327" s="5">
        <v>14800449</v>
      </c>
      <c r="K5327" s="3">
        <f>+Tabella2026[[#This Row],[POP_2024]]/SUM(Tabella2026[POP_2024])</f>
        <v>2.181751652736256E-5</v>
      </c>
      <c r="L5327" s="3">
        <f>+Tabella2026[[#This Row],[INCIDENZA POPOLAZIONE]]*(PLAFOND/2)</f>
        <v>6423.0605025181421</v>
      </c>
      <c r="M5327" s="3">
        <f>+IFERROR(Tabella2026[[#This Row],[reddito_2024]]/Tabella2026[[#This Row],[POP_2024]],"")</f>
        <v>11508.902799377916</v>
      </c>
      <c r="N5327" s="3">
        <f>+IF(Tabella2026[[#This Row],[REDDITO COMPLESSIVO PROCAPITE]]&lt;media_aggr_reddito_pc,(media_aggr_reddito_pc-Tabella2026[[#This Row],[REDDITO COMPLESSIVO PROCAPITE]]),0)</f>
        <v>6316.1632632308247</v>
      </c>
      <c r="O5327" s="3">
        <f>+Tabella2026[[#This Row],[DIFFERENZA REDDITO INFERIORE ALLA MEDIA DALLA MEDIA]]*Tabella2026[[#This Row],[POP_2024]]</f>
        <v>8122585.9565148409</v>
      </c>
      <c r="P5327" s="3">
        <f>+Tabella2026[[#This Row],[POPOLAZIONE PER DIFFERENZA ]]/SUM(Tabella2026[[POPOLAZIONE PER DIFFERENZA ]])</f>
        <v>7.2062129096801516E-5</v>
      </c>
      <c r="Q5327" s="3">
        <f>+Tabella2026[[#This Row],[INCIDENZA POPOLAZIONE PER DIFFERENZA]]*(PLAFOND-SUM(Tabella2026[CONTRIBUTO SULLA BASE DELLA POPOLAZIONE]))</f>
        <v>21215.036759501629</v>
      </c>
      <c r="R5327" s="3">
        <f>+Tabella2026[[#This Row],[CONTRIBUTO SULLA BASE DELLA POPOLAZIONE]]+Tabella2026[[#This Row],[CONTRIBUTO SULLA BASE DEL REDDITO]]</f>
        <v>27638.097262019772</v>
      </c>
      <c r="S5327" s="3">
        <f>+Tabella2026[[#This Row],[CONTRIBUTO TOTALE]]/(PLAFOND/N_TESSERE)</f>
        <v>55.276194524039546</v>
      </c>
      <c r="T5327" s="3">
        <f>+MAX(CEILING(Tabella2026[[#This Row],[preDEF1]],1),1)</f>
        <v>56</v>
      </c>
      <c r="U5327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5327" s="21">
        <f>+Tabella2026[[#This Row],[DEF - n. card]]*(PLAFOND/N_TESSERE)</f>
        <v>28000</v>
      </c>
      <c r="W5327" s="18"/>
    </row>
    <row r="5328" spans="2:23" x14ac:dyDescent="0.25">
      <c r="B5328" s="1" t="s">
        <v>10737</v>
      </c>
      <c r="C5328" s="2">
        <v>103062</v>
      </c>
      <c r="D5328" s="1" t="s">
        <v>10738</v>
      </c>
      <c r="E5328" s="1" t="s">
        <v>18</v>
      </c>
      <c r="F5328" s="1" t="s">
        <v>648</v>
      </c>
      <c r="G5328" s="1" t="s">
        <v>4778</v>
      </c>
      <c r="H5328" s="1" t="s">
        <v>15835</v>
      </c>
      <c r="I5328" s="5">
        <v>1285</v>
      </c>
      <c r="J5328" s="5">
        <v>16127318</v>
      </c>
      <c r="K5328" s="3">
        <f>+Tabella2026[[#This Row],[POP_2024]]/SUM(Tabella2026[POP_2024])</f>
        <v>2.180055111793226E-5</v>
      </c>
      <c r="L5328" s="3">
        <f>+Tabella2026[[#This Row],[INCIDENZA POPOLAZIONE]]*(PLAFOND/2)</f>
        <v>6418.0658987059187</v>
      </c>
      <c r="M5328" s="3">
        <f>+IFERROR(Tabella2026[[#This Row],[reddito_2024]]/Tabella2026[[#This Row],[POP_2024]],"")</f>
        <v>12550.442023346304</v>
      </c>
      <c r="N5328" s="3">
        <f>+IF(Tabella2026[[#This Row],[REDDITO COMPLESSIVO PROCAPITE]]&lt;media_aggr_reddito_pc,(media_aggr_reddito_pc-Tabella2026[[#This Row],[REDDITO COMPLESSIVO PROCAPITE]]),0)</f>
        <v>5274.6240392624368</v>
      </c>
      <c r="O5328" s="3">
        <f>+Tabella2026[[#This Row],[DIFFERENZA REDDITO INFERIORE ALLA MEDIA DALLA MEDIA]]*Tabella2026[[#This Row],[POP_2024]]</f>
        <v>6777891.8904522313</v>
      </c>
      <c r="P5328" s="3">
        <f>+Tabella2026[[#This Row],[POPOLAZIONE PER DIFFERENZA ]]/SUM(Tabella2026[[POPOLAZIONE PER DIFFERENZA ]])</f>
        <v>6.0132243971167914E-5</v>
      </c>
      <c r="Q5328" s="3">
        <f>+Tabella2026[[#This Row],[INCIDENZA POPOLAZIONE PER DIFFERENZA]]*(PLAFOND-SUM(Tabella2026[CONTRIBUTO SULLA BASE DELLA POPOLAZIONE]))</f>
        <v>17702.887525928927</v>
      </c>
      <c r="R5328" s="3">
        <f>+Tabella2026[[#This Row],[CONTRIBUTO SULLA BASE DELLA POPOLAZIONE]]+Tabella2026[[#This Row],[CONTRIBUTO SULLA BASE DEL REDDITO]]</f>
        <v>24120.953424634845</v>
      </c>
      <c r="S5328" s="3">
        <f>+Tabella2026[[#This Row],[CONTRIBUTO TOTALE]]/(PLAFOND/N_TESSERE)</f>
        <v>48.241906849269689</v>
      </c>
      <c r="T5328" s="3">
        <f>+MAX(CEILING(Tabella2026[[#This Row],[preDEF1]],1),1)</f>
        <v>49</v>
      </c>
      <c r="U5328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5328" s="21">
        <f>+Tabella2026[[#This Row],[DEF - n. card]]*(PLAFOND/N_TESSERE)</f>
        <v>24500</v>
      </c>
      <c r="W5328" s="18"/>
    </row>
    <row r="5329" spans="2:23" x14ac:dyDescent="0.25">
      <c r="B5329" s="1" t="s">
        <v>10582</v>
      </c>
      <c r="C5329" s="2">
        <v>96037</v>
      </c>
      <c r="D5329" s="1" t="s">
        <v>10583</v>
      </c>
      <c r="E5329" s="1" t="s">
        <v>18</v>
      </c>
      <c r="F5329" s="1" t="s">
        <v>403</v>
      </c>
      <c r="G5329" s="1" t="s">
        <v>4778</v>
      </c>
      <c r="H5329" s="1" t="s">
        <v>15835</v>
      </c>
      <c r="I5329" s="5">
        <v>1284</v>
      </c>
      <c r="J5329" s="5">
        <v>25588767</v>
      </c>
      <c r="K5329" s="3">
        <f>+Tabella2026[[#This Row],[POP_2024]]/SUM(Tabella2026[POP_2024])</f>
        <v>2.1783585708501964E-5</v>
      </c>
      <c r="L5329" s="3">
        <f>+Tabella2026[[#This Row],[INCIDENZA POPOLAZIONE]]*(PLAFOND/2)</f>
        <v>6413.0712948936971</v>
      </c>
      <c r="M5329" s="3">
        <f>+IFERROR(Tabella2026[[#This Row],[reddito_2024]]/Tabella2026[[#This Row],[POP_2024]],"")</f>
        <v>19928.946261682242</v>
      </c>
      <c r="N5329" s="3">
        <f>+IF(Tabella2026[[#This Row],[REDDITO COMPLESSIVO PROCAPITE]]&lt;media_aggr_reddito_pc,(media_aggr_reddito_pc-Tabella2026[[#This Row],[REDDITO COMPLESSIVO PROCAPITE]]),0)</f>
        <v>0</v>
      </c>
      <c r="O5329" s="3">
        <f>+Tabella2026[[#This Row],[DIFFERENZA REDDITO INFERIORE ALLA MEDIA DALLA MEDIA]]*Tabella2026[[#This Row],[POP_2024]]</f>
        <v>0</v>
      </c>
      <c r="P5329" s="3">
        <f>+Tabella2026[[#This Row],[POPOLAZIONE PER DIFFERENZA ]]/SUM(Tabella2026[[POPOLAZIONE PER DIFFERENZA ]])</f>
        <v>0</v>
      </c>
      <c r="Q5329" s="3">
        <f>+Tabella2026[[#This Row],[INCIDENZA POPOLAZIONE PER DIFFERENZA]]*(PLAFOND-SUM(Tabella2026[CONTRIBUTO SULLA BASE DELLA POPOLAZIONE]))</f>
        <v>0</v>
      </c>
      <c r="R5329" s="3">
        <f>+Tabella2026[[#This Row],[CONTRIBUTO SULLA BASE DELLA POPOLAZIONE]]+Tabella2026[[#This Row],[CONTRIBUTO SULLA BASE DEL REDDITO]]</f>
        <v>6413.0712948936971</v>
      </c>
      <c r="S5329" s="3">
        <f>+Tabella2026[[#This Row],[CONTRIBUTO TOTALE]]/(PLAFOND/N_TESSERE)</f>
        <v>12.826142589787395</v>
      </c>
      <c r="T5329" s="3">
        <f>+MAX(CEILING(Tabella2026[[#This Row],[preDEF1]],1),1)</f>
        <v>13</v>
      </c>
      <c r="U532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29" s="21">
        <f>+Tabella2026[[#This Row],[DEF - n. card]]*(PLAFOND/N_TESSERE)</f>
        <v>6500</v>
      </c>
      <c r="W5329" s="18"/>
    </row>
    <row r="5330" spans="2:23" x14ac:dyDescent="0.25">
      <c r="B5330" s="1" t="s">
        <v>10688</v>
      </c>
      <c r="C5330" s="2">
        <v>62055</v>
      </c>
      <c r="D5330" s="1" t="s">
        <v>10689</v>
      </c>
      <c r="E5330" s="1" t="s">
        <v>15</v>
      </c>
      <c r="F5330" s="1" t="s">
        <v>256</v>
      </c>
      <c r="G5330" s="1" t="s">
        <v>4778</v>
      </c>
      <c r="H5330" s="1" t="s">
        <v>15836</v>
      </c>
      <c r="I5330" s="5">
        <v>1284</v>
      </c>
      <c r="J5330" s="5">
        <v>13877813</v>
      </c>
      <c r="K5330" s="3">
        <f>+Tabella2026[[#This Row],[POP_2024]]/SUM(Tabella2026[POP_2024])</f>
        <v>2.1783585708501964E-5</v>
      </c>
      <c r="L5330" s="3">
        <f>+Tabella2026[[#This Row],[INCIDENZA POPOLAZIONE]]*(PLAFOND/2)</f>
        <v>6413.0712948936971</v>
      </c>
      <c r="M5330" s="3">
        <f>+IFERROR(Tabella2026[[#This Row],[reddito_2024]]/Tabella2026[[#This Row],[POP_2024]],"")</f>
        <v>10808.265576323987</v>
      </c>
      <c r="N5330" s="3">
        <f>+IF(Tabella2026[[#This Row],[REDDITO COMPLESSIVO PROCAPITE]]&lt;media_aggr_reddito_pc,(media_aggr_reddito_pc-Tabella2026[[#This Row],[REDDITO COMPLESSIVO PROCAPITE]]),0)</f>
        <v>7016.8004862847538</v>
      </c>
      <c r="O5330" s="3">
        <f>+Tabella2026[[#This Row],[DIFFERENZA REDDITO INFERIORE ALLA MEDIA DALLA MEDIA]]*Tabella2026[[#This Row],[POP_2024]]</f>
        <v>9009571.8243896235</v>
      </c>
      <c r="P5330" s="3">
        <f>+Tabella2026[[#This Row],[POPOLAZIONE PER DIFFERENZA ]]/SUM(Tabella2026[[POPOLAZIONE PER DIFFERENZA ]])</f>
        <v>7.9931308993453102E-5</v>
      </c>
      <c r="Q5330" s="3">
        <f>+Tabella2026[[#This Row],[INCIDENZA POPOLAZIONE PER DIFFERENZA]]*(PLAFOND-SUM(Tabella2026[CONTRIBUTO SULLA BASE DELLA POPOLAZIONE]))</f>
        <v>23531.717419190943</v>
      </c>
      <c r="R5330" s="3">
        <f>+Tabella2026[[#This Row],[CONTRIBUTO SULLA BASE DELLA POPOLAZIONE]]+Tabella2026[[#This Row],[CONTRIBUTO SULLA BASE DEL REDDITO]]</f>
        <v>29944.78871408464</v>
      </c>
      <c r="S5330" s="3">
        <f>+Tabella2026[[#This Row],[CONTRIBUTO TOTALE]]/(PLAFOND/N_TESSERE)</f>
        <v>59.889577428169282</v>
      </c>
      <c r="T5330" s="3">
        <f>+MAX(CEILING(Tabella2026[[#This Row],[preDEF1]],1),1)</f>
        <v>60</v>
      </c>
      <c r="U5330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5330" s="21">
        <f>+Tabella2026[[#This Row],[DEF - n. card]]*(PLAFOND/N_TESSERE)</f>
        <v>30000</v>
      </c>
      <c r="W5330" s="18"/>
    </row>
    <row r="5331" spans="2:23" x14ac:dyDescent="0.25">
      <c r="B5331" s="1" t="s">
        <v>10708</v>
      </c>
      <c r="C5331" s="2">
        <v>19092</v>
      </c>
      <c r="D5331" s="1" t="s">
        <v>10709</v>
      </c>
      <c r="E5331" s="1" t="s">
        <v>12</v>
      </c>
      <c r="F5331" s="1" t="s">
        <v>193</v>
      </c>
      <c r="G5331" s="1" t="s">
        <v>4778</v>
      </c>
      <c r="H5331" s="1" t="s">
        <v>15835</v>
      </c>
      <c r="I5331" s="5">
        <v>1284</v>
      </c>
      <c r="J5331" s="5">
        <v>21620788</v>
      </c>
      <c r="K5331" s="3">
        <f>+Tabella2026[[#This Row],[POP_2024]]/SUM(Tabella2026[POP_2024])</f>
        <v>2.1783585708501964E-5</v>
      </c>
      <c r="L5331" s="3">
        <f>+Tabella2026[[#This Row],[INCIDENZA POPOLAZIONE]]*(PLAFOND/2)</f>
        <v>6413.0712948936971</v>
      </c>
      <c r="M5331" s="3">
        <f>+IFERROR(Tabella2026[[#This Row],[reddito_2024]]/Tabella2026[[#This Row],[POP_2024]],"")</f>
        <v>16838.619937694704</v>
      </c>
      <c r="N5331" s="3">
        <f>+IF(Tabella2026[[#This Row],[REDDITO COMPLESSIVO PROCAPITE]]&lt;media_aggr_reddito_pc,(media_aggr_reddito_pc-Tabella2026[[#This Row],[REDDITO COMPLESSIVO PROCAPITE]]),0)</f>
        <v>986.44612491403677</v>
      </c>
      <c r="O5331" s="3">
        <f>+Tabella2026[[#This Row],[DIFFERENZA REDDITO INFERIORE ALLA MEDIA DALLA MEDIA]]*Tabella2026[[#This Row],[POP_2024]]</f>
        <v>1266596.8243896232</v>
      </c>
      <c r="P5331" s="3">
        <f>+Tabella2026[[#This Row],[POPOLAZIONE PER DIFFERENZA ]]/SUM(Tabella2026[[POPOLAZIONE PER DIFFERENZA ]])</f>
        <v>1.1237020372749206E-5</v>
      </c>
      <c r="Q5331" s="3">
        <f>+Tabella2026[[#This Row],[INCIDENZA POPOLAZIONE PER DIFFERENZA]]*(PLAFOND-SUM(Tabella2026[CONTRIBUTO SULLA BASE DELLA POPOLAZIONE]))</f>
        <v>3308.1703699721002</v>
      </c>
      <c r="R5331" s="3">
        <f>+Tabella2026[[#This Row],[CONTRIBUTO SULLA BASE DELLA POPOLAZIONE]]+Tabella2026[[#This Row],[CONTRIBUTO SULLA BASE DEL REDDITO]]</f>
        <v>9721.2416648657963</v>
      </c>
      <c r="S5331" s="3">
        <f>+Tabella2026[[#This Row],[CONTRIBUTO TOTALE]]/(PLAFOND/N_TESSERE)</f>
        <v>19.442483329731594</v>
      </c>
      <c r="T5331" s="3">
        <f>+MAX(CEILING(Tabella2026[[#This Row],[preDEF1]],1),1)</f>
        <v>20</v>
      </c>
      <c r="U5331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5331" s="21">
        <f>+Tabella2026[[#This Row],[DEF - n. card]]*(PLAFOND/N_TESSERE)</f>
        <v>10000</v>
      </c>
      <c r="W5331" s="18"/>
    </row>
    <row r="5332" spans="2:23" x14ac:dyDescent="0.25">
      <c r="B5332" s="1" t="s">
        <v>10700</v>
      </c>
      <c r="C5332" s="2">
        <v>65058</v>
      </c>
      <c r="D5332" s="1" t="s">
        <v>10701</v>
      </c>
      <c r="E5332" s="1" t="s">
        <v>15</v>
      </c>
      <c r="F5332" s="1" t="s">
        <v>82</v>
      </c>
      <c r="G5332" s="1" t="s">
        <v>4778</v>
      </c>
      <c r="H5332" s="1" t="s">
        <v>15836</v>
      </c>
      <c r="I5332" s="5">
        <v>1283</v>
      </c>
      <c r="J5332" s="5">
        <v>13723614</v>
      </c>
      <c r="K5332" s="3">
        <f>+Tabella2026[[#This Row],[POP_2024]]/SUM(Tabella2026[POP_2024])</f>
        <v>2.1766620299071668E-5</v>
      </c>
      <c r="L5332" s="3">
        <f>+Tabella2026[[#This Row],[INCIDENZA POPOLAZIONE]]*(PLAFOND/2)</f>
        <v>6408.0766910814746</v>
      </c>
      <c r="M5332" s="3">
        <f>+IFERROR(Tabella2026[[#This Row],[reddito_2024]]/Tabella2026[[#This Row],[POP_2024]],"")</f>
        <v>10696.503507404521</v>
      </c>
      <c r="N5332" s="3">
        <f>+IF(Tabella2026[[#This Row],[REDDITO COMPLESSIVO PROCAPITE]]&lt;media_aggr_reddito_pc,(media_aggr_reddito_pc-Tabella2026[[#This Row],[REDDITO COMPLESSIVO PROCAPITE]]),0)</f>
        <v>7128.5625552042202</v>
      </c>
      <c r="O5332" s="3">
        <f>+Tabella2026[[#This Row],[DIFFERENZA REDDITO INFERIORE ALLA MEDIA DALLA MEDIA]]*Tabella2026[[#This Row],[POP_2024]]</f>
        <v>9145945.7583270147</v>
      </c>
      <c r="P5332" s="3">
        <f>+Tabella2026[[#This Row],[POPOLAZIONE PER DIFFERENZA ]]/SUM(Tabella2026[[POPOLAZIONE PER DIFFERENZA ]])</f>
        <v>8.1141194131689498E-5</v>
      </c>
      <c r="Q5332" s="3">
        <f>+Tabella2026[[#This Row],[INCIDENZA POPOLAZIONE PER DIFFERENZA]]*(PLAFOND-SUM(Tabella2026[CONTRIBUTO SULLA BASE DELLA POPOLAZIONE]))</f>
        <v>23887.906696473885</v>
      </c>
      <c r="R5332" s="3">
        <f>+Tabella2026[[#This Row],[CONTRIBUTO SULLA BASE DELLA POPOLAZIONE]]+Tabella2026[[#This Row],[CONTRIBUTO SULLA BASE DEL REDDITO]]</f>
        <v>30295.98338755536</v>
      </c>
      <c r="S5332" s="3">
        <f>+Tabella2026[[#This Row],[CONTRIBUTO TOTALE]]/(PLAFOND/N_TESSERE)</f>
        <v>60.59196677511072</v>
      </c>
      <c r="T5332" s="3">
        <f>+MAX(CEILING(Tabella2026[[#This Row],[preDEF1]],1),1)</f>
        <v>61</v>
      </c>
      <c r="U5332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5332" s="21">
        <f>+Tabella2026[[#This Row],[DEF - n. card]]*(PLAFOND/N_TESSERE)</f>
        <v>30500</v>
      </c>
      <c r="W5332" s="18"/>
    </row>
    <row r="5333" spans="2:23" x14ac:dyDescent="0.25">
      <c r="B5333" s="1" t="s">
        <v>10863</v>
      </c>
      <c r="C5333" s="2">
        <v>21075</v>
      </c>
      <c r="D5333" s="1" t="s">
        <v>10864</v>
      </c>
      <c r="E5333" s="1" t="s">
        <v>99</v>
      </c>
      <c r="F5333" s="1" t="s">
        <v>110</v>
      </c>
      <c r="G5333" s="1" t="s">
        <v>4778</v>
      </c>
      <c r="H5333" s="1" t="s">
        <v>15835</v>
      </c>
      <c r="I5333" s="5">
        <v>1283</v>
      </c>
      <c r="J5333" s="5">
        <v>29549807</v>
      </c>
      <c r="K5333" s="3">
        <f>+Tabella2026[[#This Row],[POP_2024]]/SUM(Tabella2026[POP_2024])</f>
        <v>2.1766620299071668E-5</v>
      </c>
      <c r="L5333" s="3">
        <f>+Tabella2026[[#This Row],[INCIDENZA POPOLAZIONE]]*(PLAFOND/2)</f>
        <v>6408.0766910814746</v>
      </c>
      <c r="M5333" s="3">
        <f>+IFERROR(Tabella2026[[#This Row],[reddito_2024]]/Tabella2026[[#This Row],[POP_2024]],"")</f>
        <v>23031.805923616525</v>
      </c>
      <c r="N5333" s="3">
        <f>+IF(Tabella2026[[#This Row],[REDDITO COMPLESSIVO PROCAPITE]]&lt;media_aggr_reddito_pc,(media_aggr_reddito_pc-Tabella2026[[#This Row],[REDDITO COMPLESSIVO PROCAPITE]]),0)</f>
        <v>0</v>
      </c>
      <c r="O5333" s="3">
        <f>+Tabella2026[[#This Row],[DIFFERENZA REDDITO INFERIORE ALLA MEDIA DALLA MEDIA]]*Tabella2026[[#This Row],[POP_2024]]</f>
        <v>0</v>
      </c>
      <c r="P5333" s="3">
        <f>+Tabella2026[[#This Row],[POPOLAZIONE PER DIFFERENZA ]]/SUM(Tabella2026[[POPOLAZIONE PER DIFFERENZA ]])</f>
        <v>0</v>
      </c>
      <c r="Q5333" s="3">
        <f>+Tabella2026[[#This Row],[INCIDENZA POPOLAZIONE PER DIFFERENZA]]*(PLAFOND-SUM(Tabella2026[CONTRIBUTO SULLA BASE DELLA POPOLAZIONE]))</f>
        <v>0</v>
      </c>
      <c r="R5333" s="3">
        <f>+Tabella2026[[#This Row],[CONTRIBUTO SULLA BASE DELLA POPOLAZIONE]]+Tabella2026[[#This Row],[CONTRIBUTO SULLA BASE DEL REDDITO]]</f>
        <v>6408.0766910814746</v>
      </c>
      <c r="S5333" s="3">
        <f>+Tabella2026[[#This Row],[CONTRIBUTO TOTALE]]/(PLAFOND/N_TESSERE)</f>
        <v>12.816153382162948</v>
      </c>
      <c r="T5333" s="3">
        <f>+MAX(CEILING(Tabella2026[[#This Row],[preDEF1]],1),1)</f>
        <v>13</v>
      </c>
      <c r="U5333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33" s="21">
        <f>+Tabella2026[[#This Row],[DEF - n. card]]*(PLAFOND/N_TESSERE)</f>
        <v>6500</v>
      </c>
      <c r="W5333" s="18"/>
    </row>
    <row r="5334" spans="2:23" x14ac:dyDescent="0.25">
      <c r="B5334" s="1" t="s">
        <v>10881</v>
      </c>
      <c r="C5334" s="2">
        <v>8053</v>
      </c>
      <c r="D5334" s="1" t="s">
        <v>10882</v>
      </c>
      <c r="E5334" s="1" t="s">
        <v>24</v>
      </c>
      <c r="F5334" s="1" t="s">
        <v>286</v>
      </c>
      <c r="G5334" s="1" t="s">
        <v>4778</v>
      </c>
      <c r="H5334" s="1" t="s">
        <v>15835</v>
      </c>
      <c r="I5334" s="5">
        <v>1283</v>
      </c>
      <c r="J5334" s="5">
        <v>15001928</v>
      </c>
      <c r="K5334" s="3">
        <f>+Tabella2026[[#This Row],[POP_2024]]/SUM(Tabella2026[POP_2024])</f>
        <v>2.1766620299071668E-5</v>
      </c>
      <c r="L5334" s="3">
        <f>+Tabella2026[[#This Row],[INCIDENZA POPOLAZIONE]]*(PLAFOND/2)</f>
        <v>6408.0766910814746</v>
      </c>
      <c r="M5334" s="3">
        <f>+IFERROR(Tabella2026[[#This Row],[reddito_2024]]/Tabella2026[[#This Row],[POP_2024]],"")</f>
        <v>11692.851130163679</v>
      </c>
      <c r="N5334" s="3">
        <f>+IF(Tabella2026[[#This Row],[REDDITO COMPLESSIVO PROCAPITE]]&lt;media_aggr_reddito_pc,(media_aggr_reddito_pc-Tabella2026[[#This Row],[REDDITO COMPLESSIVO PROCAPITE]]),0)</f>
        <v>6132.214932445062</v>
      </c>
      <c r="O5334" s="3">
        <f>+Tabella2026[[#This Row],[DIFFERENZA REDDITO INFERIORE ALLA MEDIA DALLA MEDIA]]*Tabella2026[[#This Row],[POP_2024]]</f>
        <v>7867631.7583270147</v>
      </c>
      <c r="P5334" s="3">
        <f>+Tabella2026[[#This Row],[POPOLAZIONE PER DIFFERENZA ]]/SUM(Tabella2026[[POPOLAZIONE PER DIFFERENZA ]])</f>
        <v>6.980022107367414E-5</v>
      </c>
      <c r="Q5334" s="3">
        <f>+Tabella2026[[#This Row],[INCIDENZA POPOLAZIONE PER DIFFERENZA]]*(PLAFOND-SUM(Tabella2026[CONTRIBUTO SULLA BASE DELLA POPOLAZIONE]))</f>
        <v>20549.132733923943</v>
      </c>
      <c r="R5334" s="3">
        <f>+Tabella2026[[#This Row],[CONTRIBUTO SULLA BASE DELLA POPOLAZIONE]]+Tabella2026[[#This Row],[CONTRIBUTO SULLA BASE DEL REDDITO]]</f>
        <v>26957.209425005418</v>
      </c>
      <c r="S5334" s="3">
        <f>+Tabella2026[[#This Row],[CONTRIBUTO TOTALE]]/(PLAFOND/N_TESSERE)</f>
        <v>53.914418850010833</v>
      </c>
      <c r="T5334" s="3">
        <f>+MAX(CEILING(Tabella2026[[#This Row],[preDEF1]],1),1)</f>
        <v>54</v>
      </c>
      <c r="U5334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5334" s="21">
        <f>+Tabella2026[[#This Row],[DEF - n. card]]*(PLAFOND/N_TESSERE)</f>
        <v>27000</v>
      </c>
      <c r="W5334" s="18"/>
    </row>
    <row r="5335" spans="2:23" x14ac:dyDescent="0.25">
      <c r="B5335" s="1" t="s">
        <v>10680</v>
      </c>
      <c r="C5335" s="2">
        <v>18029</v>
      </c>
      <c r="D5335" s="1" t="s">
        <v>10681</v>
      </c>
      <c r="E5335" s="1" t="s">
        <v>12</v>
      </c>
      <c r="F5335" s="1" t="s">
        <v>195</v>
      </c>
      <c r="G5335" s="1" t="s">
        <v>4778</v>
      </c>
      <c r="H5335" s="1" t="s">
        <v>15835</v>
      </c>
      <c r="I5335" s="5">
        <v>1282</v>
      </c>
      <c r="J5335" s="5">
        <v>25162735</v>
      </c>
      <c r="K5335" s="3">
        <f>+Tabella2026[[#This Row],[POP_2024]]/SUM(Tabella2026[POP_2024])</f>
        <v>2.1749654889641368E-5</v>
      </c>
      <c r="L5335" s="3">
        <f>+Tabella2026[[#This Row],[INCIDENZA POPOLAZIONE]]*(PLAFOND/2)</f>
        <v>6403.0820872692511</v>
      </c>
      <c r="M5335" s="3">
        <f>+IFERROR(Tabella2026[[#This Row],[reddito_2024]]/Tabella2026[[#This Row],[POP_2024]],"")</f>
        <v>19627.718408736349</v>
      </c>
      <c r="N5335" s="3">
        <f>+IF(Tabella2026[[#This Row],[REDDITO COMPLESSIVO PROCAPITE]]&lt;media_aggr_reddito_pc,(media_aggr_reddito_pc-Tabella2026[[#This Row],[REDDITO COMPLESSIVO PROCAPITE]]),0)</f>
        <v>0</v>
      </c>
      <c r="O5335" s="3">
        <f>+Tabella2026[[#This Row],[DIFFERENZA REDDITO INFERIORE ALLA MEDIA DALLA MEDIA]]*Tabella2026[[#This Row],[POP_2024]]</f>
        <v>0</v>
      </c>
      <c r="P5335" s="3">
        <f>+Tabella2026[[#This Row],[POPOLAZIONE PER DIFFERENZA ]]/SUM(Tabella2026[[POPOLAZIONE PER DIFFERENZA ]])</f>
        <v>0</v>
      </c>
      <c r="Q5335" s="3">
        <f>+Tabella2026[[#This Row],[INCIDENZA POPOLAZIONE PER DIFFERENZA]]*(PLAFOND-SUM(Tabella2026[CONTRIBUTO SULLA BASE DELLA POPOLAZIONE]))</f>
        <v>0</v>
      </c>
      <c r="R5335" s="3">
        <f>+Tabella2026[[#This Row],[CONTRIBUTO SULLA BASE DELLA POPOLAZIONE]]+Tabella2026[[#This Row],[CONTRIBUTO SULLA BASE DEL REDDITO]]</f>
        <v>6403.0820872692511</v>
      </c>
      <c r="S5335" s="3">
        <f>+Tabella2026[[#This Row],[CONTRIBUTO TOTALE]]/(PLAFOND/N_TESSERE)</f>
        <v>12.806164174538502</v>
      </c>
      <c r="T5335" s="3">
        <f>+MAX(CEILING(Tabella2026[[#This Row],[preDEF1]],1),1)</f>
        <v>13</v>
      </c>
      <c r="U5335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35" s="21">
        <f>+Tabella2026[[#This Row],[DEF - n. card]]*(PLAFOND/N_TESSERE)</f>
        <v>6500</v>
      </c>
      <c r="W5335" s="18"/>
    </row>
    <row r="5336" spans="2:23" x14ac:dyDescent="0.25">
      <c r="B5336" s="1" t="s">
        <v>10867</v>
      </c>
      <c r="C5336" s="2">
        <v>66062</v>
      </c>
      <c r="D5336" s="1" t="s">
        <v>10868</v>
      </c>
      <c r="E5336" s="1" t="s">
        <v>96</v>
      </c>
      <c r="F5336" s="1" t="s">
        <v>201</v>
      </c>
      <c r="G5336" s="1" t="s">
        <v>4778</v>
      </c>
      <c r="H5336" s="1" t="s">
        <v>15836</v>
      </c>
      <c r="I5336" s="5">
        <v>1282</v>
      </c>
      <c r="J5336" s="5">
        <v>19298526</v>
      </c>
      <c r="K5336" s="3">
        <f>+Tabella2026[[#This Row],[POP_2024]]/SUM(Tabella2026[POP_2024])</f>
        <v>2.1749654889641368E-5</v>
      </c>
      <c r="L5336" s="3">
        <f>+Tabella2026[[#This Row],[INCIDENZA POPOLAZIONE]]*(PLAFOND/2)</f>
        <v>6403.0820872692511</v>
      </c>
      <c r="M5336" s="3">
        <f>+IFERROR(Tabella2026[[#This Row],[reddito_2024]]/Tabella2026[[#This Row],[POP_2024]],"")</f>
        <v>15053.452418096724</v>
      </c>
      <c r="N5336" s="3">
        <f>+IF(Tabella2026[[#This Row],[REDDITO COMPLESSIVO PROCAPITE]]&lt;media_aggr_reddito_pc,(media_aggr_reddito_pc-Tabella2026[[#This Row],[REDDITO COMPLESSIVO PROCAPITE]]),0)</f>
        <v>2771.6136445120173</v>
      </c>
      <c r="O5336" s="3">
        <f>+Tabella2026[[#This Row],[DIFFERENZA REDDITO INFERIORE ALLA MEDIA DALLA MEDIA]]*Tabella2026[[#This Row],[POP_2024]]</f>
        <v>3553208.692264406</v>
      </c>
      <c r="P5336" s="3">
        <f>+Tabella2026[[#This Row],[POPOLAZIONE PER DIFFERENZA ]]/SUM(Tabella2026[[POPOLAZIONE PER DIFFERENZA ]])</f>
        <v>3.1523431683042363E-5</v>
      </c>
      <c r="Q5336" s="3">
        <f>+Tabella2026[[#This Row],[INCIDENZA POPOLAZIONE PER DIFFERENZA]]*(PLAFOND-SUM(Tabella2026[CONTRIBUTO SULLA BASE DELLA POPOLAZIONE]))</f>
        <v>9280.4746449139475</v>
      </c>
      <c r="R5336" s="3">
        <f>+Tabella2026[[#This Row],[CONTRIBUTO SULLA BASE DELLA POPOLAZIONE]]+Tabella2026[[#This Row],[CONTRIBUTO SULLA BASE DEL REDDITO]]</f>
        <v>15683.556732183199</v>
      </c>
      <c r="S5336" s="3">
        <f>+Tabella2026[[#This Row],[CONTRIBUTO TOTALE]]/(PLAFOND/N_TESSERE)</f>
        <v>31.367113464366398</v>
      </c>
      <c r="T5336" s="3">
        <f>+MAX(CEILING(Tabella2026[[#This Row],[preDEF1]],1),1)</f>
        <v>32</v>
      </c>
      <c r="U5336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5336" s="21">
        <f>+Tabella2026[[#This Row],[DEF - n. card]]*(PLAFOND/N_TESSERE)</f>
        <v>16000</v>
      </c>
      <c r="W5336" s="18"/>
    </row>
    <row r="5337" spans="2:23" x14ac:dyDescent="0.25">
      <c r="B5337" s="1" t="s">
        <v>10803</v>
      </c>
      <c r="C5337" s="2">
        <v>2093</v>
      </c>
      <c r="D5337" s="1" t="s">
        <v>10804</v>
      </c>
      <c r="E5337" s="1" t="s">
        <v>18</v>
      </c>
      <c r="F5337" s="1" t="s">
        <v>381</v>
      </c>
      <c r="G5337" s="1" t="s">
        <v>4778</v>
      </c>
      <c r="H5337" s="1" t="s">
        <v>15835</v>
      </c>
      <c r="I5337" s="5">
        <v>1282</v>
      </c>
      <c r="J5337" s="5">
        <v>25398885</v>
      </c>
      <c r="K5337" s="3">
        <f>+Tabella2026[[#This Row],[POP_2024]]/SUM(Tabella2026[POP_2024])</f>
        <v>2.1749654889641368E-5</v>
      </c>
      <c r="L5337" s="3">
        <f>+Tabella2026[[#This Row],[INCIDENZA POPOLAZIONE]]*(PLAFOND/2)</f>
        <v>6403.0820872692511</v>
      </c>
      <c r="M5337" s="3">
        <f>+IFERROR(Tabella2026[[#This Row],[reddito_2024]]/Tabella2026[[#This Row],[POP_2024]],"")</f>
        <v>19811.922776911077</v>
      </c>
      <c r="N5337" s="3">
        <f>+IF(Tabella2026[[#This Row],[REDDITO COMPLESSIVO PROCAPITE]]&lt;media_aggr_reddito_pc,(media_aggr_reddito_pc-Tabella2026[[#This Row],[REDDITO COMPLESSIVO PROCAPITE]]),0)</f>
        <v>0</v>
      </c>
      <c r="O5337" s="3">
        <f>+Tabella2026[[#This Row],[DIFFERENZA REDDITO INFERIORE ALLA MEDIA DALLA MEDIA]]*Tabella2026[[#This Row],[POP_2024]]</f>
        <v>0</v>
      </c>
      <c r="P5337" s="3">
        <f>+Tabella2026[[#This Row],[POPOLAZIONE PER DIFFERENZA ]]/SUM(Tabella2026[[POPOLAZIONE PER DIFFERENZA ]])</f>
        <v>0</v>
      </c>
      <c r="Q5337" s="3">
        <f>+Tabella2026[[#This Row],[INCIDENZA POPOLAZIONE PER DIFFERENZA]]*(PLAFOND-SUM(Tabella2026[CONTRIBUTO SULLA BASE DELLA POPOLAZIONE]))</f>
        <v>0</v>
      </c>
      <c r="R5337" s="3">
        <f>+Tabella2026[[#This Row],[CONTRIBUTO SULLA BASE DELLA POPOLAZIONE]]+Tabella2026[[#This Row],[CONTRIBUTO SULLA BASE DEL REDDITO]]</f>
        <v>6403.0820872692511</v>
      </c>
      <c r="S5337" s="3">
        <f>+Tabella2026[[#This Row],[CONTRIBUTO TOTALE]]/(PLAFOND/N_TESSERE)</f>
        <v>12.806164174538502</v>
      </c>
      <c r="T5337" s="3">
        <f>+MAX(CEILING(Tabella2026[[#This Row],[preDEF1]],1),1)</f>
        <v>13</v>
      </c>
      <c r="U5337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37" s="21">
        <f>+Tabella2026[[#This Row],[DEF - n. card]]*(PLAFOND/N_TESSERE)</f>
        <v>6500</v>
      </c>
      <c r="W5337" s="18"/>
    </row>
    <row r="5338" spans="2:23" x14ac:dyDescent="0.25">
      <c r="B5338" s="1" t="s">
        <v>10556</v>
      </c>
      <c r="C5338" s="2">
        <v>65063</v>
      </c>
      <c r="D5338" s="1" t="s">
        <v>10557</v>
      </c>
      <c r="E5338" s="1" t="s">
        <v>15</v>
      </c>
      <c r="F5338" s="1" t="s">
        <v>82</v>
      </c>
      <c r="G5338" s="1" t="s">
        <v>4778</v>
      </c>
      <c r="H5338" s="1" t="s">
        <v>15836</v>
      </c>
      <c r="I5338" s="5">
        <v>1281</v>
      </c>
      <c r="J5338" s="5">
        <v>12726887</v>
      </c>
      <c r="K5338" s="3">
        <f>+Tabella2026[[#This Row],[POP_2024]]/SUM(Tabella2026[POP_2024])</f>
        <v>2.1732689480211072E-5</v>
      </c>
      <c r="L5338" s="3">
        <f>+Tabella2026[[#This Row],[INCIDENZA POPOLAZIONE]]*(PLAFOND/2)</f>
        <v>6398.0874834570295</v>
      </c>
      <c r="M5338" s="3">
        <f>+IFERROR(Tabella2026[[#This Row],[reddito_2024]]/Tabella2026[[#This Row],[POP_2024]],"")</f>
        <v>9935.1186572989845</v>
      </c>
      <c r="N5338" s="3">
        <f>+IF(Tabella2026[[#This Row],[REDDITO COMPLESSIVO PROCAPITE]]&lt;media_aggr_reddito_pc,(media_aggr_reddito_pc-Tabella2026[[#This Row],[REDDITO COMPLESSIVO PROCAPITE]]),0)</f>
        <v>7889.9474053097565</v>
      </c>
      <c r="O5338" s="3">
        <f>+Tabella2026[[#This Row],[DIFFERENZA REDDITO INFERIORE ALLA MEDIA DALLA MEDIA]]*Tabella2026[[#This Row],[POP_2024]]</f>
        <v>10107022.626201797</v>
      </c>
      <c r="P5338" s="3">
        <f>+Tabella2026[[#This Row],[POPOLAZIONE PER DIFFERENZA ]]/SUM(Tabella2026[[POPOLAZIONE PER DIFFERENZA ]])</f>
        <v>8.9667696122006197E-5</v>
      </c>
      <c r="Q5338" s="3">
        <f>+Tabella2026[[#This Row],[INCIDENZA POPOLAZIONE PER DIFFERENZA]]*(PLAFOND-SUM(Tabella2026[CONTRIBUTO SULLA BASE DELLA POPOLAZIONE]))</f>
        <v>26398.102487546639</v>
      </c>
      <c r="R5338" s="3">
        <f>+Tabella2026[[#This Row],[CONTRIBUTO SULLA BASE DELLA POPOLAZIONE]]+Tabella2026[[#This Row],[CONTRIBUTO SULLA BASE DEL REDDITO]]</f>
        <v>32796.189971003667</v>
      </c>
      <c r="S5338" s="3">
        <f>+Tabella2026[[#This Row],[CONTRIBUTO TOTALE]]/(PLAFOND/N_TESSERE)</f>
        <v>65.592379942007341</v>
      </c>
      <c r="T5338" s="3">
        <f>+MAX(CEILING(Tabella2026[[#This Row],[preDEF1]],1),1)</f>
        <v>66</v>
      </c>
      <c r="U5338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5338" s="21">
        <f>+Tabella2026[[#This Row],[DEF - n. card]]*(PLAFOND/N_TESSERE)</f>
        <v>33000</v>
      </c>
      <c r="W5338" s="18"/>
    </row>
    <row r="5339" spans="2:23" x14ac:dyDescent="0.25">
      <c r="B5339" s="1" t="s">
        <v>10610</v>
      </c>
      <c r="C5339" s="2">
        <v>6109</v>
      </c>
      <c r="D5339" s="1" t="s">
        <v>10611</v>
      </c>
      <c r="E5339" s="1" t="s">
        <v>18</v>
      </c>
      <c r="F5339" s="1" t="s">
        <v>138</v>
      </c>
      <c r="G5339" s="1" t="s">
        <v>4778</v>
      </c>
      <c r="H5339" s="1" t="s">
        <v>15835</v>
      </c>
      <c r="I5339" s="5">
        <v>1281</v>
      </c>
      <c r="J5339" s="5">
        <v>21025518</v>
      </c>
      <c r="K5339" s="3">
        <f>+Tabella2026[[#This Row],[POP_2024]]/SUM(Tabella2026[POP_2024])</f>
        <v>2.1732689480211072E-5</v>
      </c>
      <c r="L5339" s="3">
        <f>+Tabella2026[[#This Row],[INCIDENZA POPOLAZIONE]]*(PLAFOND/2)</f>
        <v>6398.0874834570295</v>
      </c>
      <c r="M5339" s="3">
        <f>+IFERROR(Tabella2026[[#This Row],[reddito_2024]]/Tabella2026[[#This Row],[POP_2024]],"")</f>
        <v>16413.362997658081</v>
      </c>
      <c r="N5339" s="3">
        <f>+IF(Tabella2026[[#This Row],[REDDITO COMPLESSIVO PROCAPITE]]&lt;media_aggr_reddito_pc,(media_aggr_reddito_pc-Tabella2026[[#This Row],[REDDITO COMPLESSIVO PROCAPITE]]),0)</f>
        <v>1411.7030649506596</v>
      </c>
      <c r="O5339" s="3">
        <f>+Tabella2026[[#This Row],[DIFFERENZA REDDITO INFERIORE ALLA MEDIA DALLA MEDIA]]*Tabella2026[[#This Row],[POP_2024]]</f>
        <v>1808391.6262017949</v>
      </c>
      <c r="P5339" s="3">
        <f>+Tabella2026[[#This Row],[POPOLAZIONE PER DIFFERENZA ]]/SUM(Tabella2026[[POPOLAZIONE PER DIFFERENZA ]])</f>
        <v>1.6043726902071899E-5</v>
      </c>
      <c r="Q5339" s="3">
        <f>+Tabella2026[[#This Row],[INCIDENZA POPOLAZIONE PER DIFFERENZA]]*(PLAFOND-SUM(Tabella2026[CONTRIBUTO SULLA BASE DELLA POPOLAZIONE]))</f>
        <v>4723.26116717481</v>
      </c>
      <c r="R5339" s="3">
        <f>+Tabella2026[[#This Row],[CONTRIBUTO SULLA BASE DELLA POPOLAZIONE]]+Tabella2026[[#This Row],[CONTRIBUTO SULLA BASE DEL REDDITO]]</f>
        <v>11121.34865063184</v>
      </c>
      <c r="S5339" s="3">
        <f>+Tabella2026[[#This Row],[CONTRIBUTO TOTALE]]/(PLAFOND/N_TESSERE)</f>
        <v>22.242697301263682</v>
      </c>
      <c r="T5339" s="3">
        <f>+MAX(CEILING(Tabella2026[[#This Row],[preDEF1]],1),1)</f>
        <v>23</v>
      </c>
      <c r="U533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5339" s="21">
        <f>+Tabella2026[[#This Row],[DEF - n. card]]*(PLAFOND/N_TESSERE)</f>
        <v>11500</v>
      </c>
      <c r="W5339" s="18"/>
    </row>
    <row r="5340" spans="2:23" x14ac:dyDescent="0.25">
      <c r="B5340" s="1" t="s">
        <v>10827</v>
      </c>
      <c r="C5340" s="2">
        <v>102026</v>
      </c>
      <c r="D5340" s="1" t="s">
        <v>10828</v>
      </c>
      <c r="E5340" s="1" t="s">
        <v>61</v>
      </c>
      <c r="F5340" s="1" t="s">
        <v>607</v>
      </c>
      <c r="G5340" s="1" t="s">
        <v>4778</v>
      </c>
      <c r="H5340" s="1" t="s">
        <v>15836</v>
      </c>
      <c r="I5340" s="5">
        <v>1281</v>
      </c>
      <c r="J5340" s="5">
        <v>14362716</v>
      </c>
      <c r="K5340" s="3">
        <f>+Tabella2026[[#This Row],[POP_2024]]/SUM(Tabella2026[POP_2024])</f>
        <v>2.1732689480211072E-5</v>
      </c>
      <c r="L5340" s="3">
        <f>+Tabella2026[[#This Row],[INCIDENZA POPOLAZIONE]]*(PLAFOND/2)</f>
        <v>6398.0874834570295</v>
      </c>
      <c r="M5340" s="3">
        <f>+IFERROR(Tabella2026[[#This Row],[reddito_2024]]/Tabella2026[[#This Row],[POP_2024]],"")</f>
        <v>11212.112412177987</v>
      </c>
      <c r="N5340" s="3">
        <f>+IF(Tabella2026[[#This Row],[REDDITO COMPLESSIVO PROCAPITE]]&lt;media_aggr_reddito_pc,(media_aggr_reddito_pc-Tabella2026[[#This Row],[REDDITO COMPLESSIVO PROCAPITE]]),0)</f>
        <v>6612.9536504307544</v>
      </c>
      <c r="O5340" s="3">
        <f>+Tabella2026[[#This Row],[DIFFERENZA REDDITO INFERIORE ALLA MEDIA DALLA MEDIA]]*Tabella2026[[#This Row],[POP_2024]]</f>
        <v>8471193.6262017954</v>
      </c>
      <c r="P5340" s="3">
        <f>+Tabella2026[[#This Row],[POPOLAZIONE PER DIFFERENZA ]]/SUM(Tabella2026[[POPOLAZIONE PER DIFFERENZA ]])</f>
        <v>7.5154913960095871E-5</v>
      </c>
      <c r="Q5340" s="3">
        <f>+Tabella2026[[#This Row],[INCIDENZA POPOLAZIONE PER DIFFERENZA]]*(PLAFOND-SUM(Tabella2026[CONTRIBUTO SULLA BASE DELLA POPOLAZIONE]))</f>
        <v>22125.550303666845</v>
      </c>
      <c r="R5340" s="3">
        <f>+Tabella2026[[#This Row],[CONTRIBUTO SULLA BASE DELLA POPOLAZIONE]]+Tabella2026[[#This Row],[CONTRIBUTO SULLA BASE DEL REDDITO]]</f>
        <v>28523.637787123873</v>
      </c>
      <c r="S5340" s="3">
        <f>+Tabella2026[[#This Row],[CONTRIBUTO TOTALE]]/(PLAFOND/N_TESSERE)</f>
        <v>57.047275574247749</v>
      </c>
      <c r="T5340" s="3">
        <f>+MAX(CEILING(Tabella2026[[#This Row],[preDEF1]],1),1)</f>
        <v>58</v>
      </c>
      <c r="U5340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5340" s="21">
        <f>+Tabella2026[[#This Row],[DEF - n. card]]*(PLAFOND/N_TESSERE)</f>
        <v>29000</v>
      </c>
      <c r="W5340" s="18"/>
    </row>
    <row r="5341" spans="2:23" x14ac:dyDescent="0.25">
      <c r="B5341" s="1" t="s">
        <v>10498</v>
      </c>
      <c r="C5341" s="2">
        <v>81016</v>
      </c>
      <c r="D5341" s="1" t="s">
        <v>10499</v>
      </c>
      <c r="E5341" s="1" t="s">
        <v>21</v>
      </c>
      <c r="F5341" s="1" t="s">
        <v>166</v>
      </c>
      <c r="G5341" s="1" t="s">
        <v>4778</v>
      </c>
      <c r="H5341" s="1" t="s">
        <v>15836</v>
      </c>
      <c r="I5341" s="5">
        <v>1281</v>
      </c>
      <c r="J5341" s="5">
        <v>13592747</v>
      </c>
      <c r="K5341" s="3">
        <f>+Tabella2026[[#This Row],[POP_2024]]/SUM(Tabella2026[POP_2024])</f>
        <v>2.1732689480211072E-5</v>
      </c>
      <c r="L5341" s="3">
        <f>+Tabella2026[[#This Row],[INCIDENZA POPOLAZIONE]]*(PLAFOND/2)</f>
        <v>6398.0874834570295</v>
      </c>
      <c r="M5341" s="3">
        <f>+IFERROR(Tabella2026[[#This Row],[reddito_2024]]/Tabella2026[[#This Row],[POP_2024]],"")</f>
        <v>10611.043715846994</v>
      </c>
      <c r="N5341" s="3">
        <f>+IF(Tabella2026[[#This Row],[REDDITO COMPLESSIVO PROCAPITE]]&lt;media_aggr_reddito_pc,(media_aggr_reddito_pc-Tabella2026[[#This Row],[REDDITO COMPLESSIVO PROCAPITE]]),0)</f>
        <v>7214.022346761747</v>
      </c>
      <c r="O5341" s="3">
        <f>+Tabella2026[[#This Row],[DIFFERENZA REDDITO INFERIORE ALLA MEDIA DALLA MEDIA]]*Tabella2026[[#This Row],[POP_2024]]</f>
        <v>9241162.6262017973</v>
      </c>
      <c r="P5341" s="3">
        <f>+Tabella2026[[#This Row],[POPOLAZIONE PER DIFFERENZA ]]/SUM(Tabella2026[[POPOLAZIONE PER DIFFERENZA ]])</f>
        <v>8.1985941144736778E-5</v>
      </c>
      <c r="Q5341" s="3">
        <f>+Tabella2026[[#This Row],[INCIDENZA POPOLAZIONE PER DIFFERENZA]]*(PLAFOND-SUM(Tabella2026[CONTRIBUTO SULLA BASE DELLA POPOLAZIONE]))</f>
        <v>24136.599583554747</v>
      </c>
      <c r="R5341" s="3">
        <f>+Tabella2026[[#This Row],[CONTRIBUTO SULLA BASE DELLA POPOLAZIONE]]+Tabella2026[[#This Row],[CONTRIBUTO SULLA BASE DEL REDDITO]]</f>
        <v>30534.687067011779</v>
      </c>
      <c r="S5341" s="3">
        <f>+Tabella2026[[#This Row],[CONTRIBUTO TOTALE]]/(PLAFOND/N_TESSERE)</f>
        <v>61.069374134023555</v>
      </c>
      <c r="T5341" s="3">
        <f>+MAX(CEILING(Tabella2026[[#This Row],[preDEF1]],1),1)</f>
        <v>62</v>
      </c>
      <c r="U5341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5341" s="21">
        <f>+Tabella2026[[#This Row],[DEF - n. card]]*(PLAFOND/N_TESSERE)</f>
        <v>31000</v>
      </c>
      <c r="W5341" s="18"/>
    </row>
    <row r="5342" spans="2:23" x14ac:dyDescent="0.25">
      <c r="B5342" s="1" t="s">
        <v>10759</v>
      </c>
      <c r="C5342" s="2">
        <v>11007</v>
      </c>
      <c r="D5342" s="1" t="s">
        <v>10760</v>
      </c>
      <c r="E5342" s="1" t="s">
        <v>24</v>
      </c>
      <c r="F5342" s="1" t="s">
        <v>136</v>
      </c>
      <c r="G5342" s="1" t="s">
        <v>4778</v>
      </c>
      <c r="H5342" s="1" t="s">
        <v>15835</v>
      </c>
      <c r="I5342" s="5">
        <v>1280</v>
      </c>
      <c r="J5342" s="5">
        <v>24604853</v>
      </c>
      <c r="K5342" s="3">
        <f>+Tabella2026[[#This Row],[POP_2024]]/SUM(Tabella2026[POP_2024])</f>
        <v>2.1715724070780775E-5</v>
      </c>
      <c r="L5342" s="3">
        <f>+Tabella2026[[#This Row],[INCIDENZA POPOLAZIONE]]*(PLAFOND/2)</f>
        <v>6393.092879644807</v>
      </c>
      <c r="M5342" s="3">
        <f>+IFERROR(Tabella2026[[#This Row],[reddito_2024]]/Tabella2026[[#This Row],[POP_2024]],"")</f>
        <v>19222.541406249999</v>
      </c>
      <c r="N5342" s="3">
        <f>+IF(Tabella2026[[#This Row],[REDDITO COMPLESSIVO PROCAPITE]]&lt;media_aggr_reddito_pc,(media_aggr_reddito_pc-Tabella2026[[#This Row],[REDDITO COMPLESSIVO PROCAPITE]]),0)</f>
        <v>0</v>
      </c>
      <c r="O5342" s="3">
        <f>+Tabella2026[[#This Row],[DIFFERENZA REDDITO INFERIORE ALLA MEDIA DALLA MEDIA]]*Tabella2026[[#This Row],[POP_2024]]</f>
        <v>0</v>
      </c>
      <c r="P5342" s="3">
        <f>+Tabella2026[[#This Row],[POPOLAZIONE PER DIFFERENZA ]]/SUM(Tabella2026[[POPOLAZIONE PER DIFFERENZA ]])</f>
        <v>0</v>
      </c>
      <c r="Q5342" s="3">
        <f>+Tabella2026[[#This Row],[INCIDENZA POPOLAZIONE PER DIFFERENZA]]*(PLAFOND-SUM(Tabella2026[CONTRIBUTO SULLA BASE DELLA POPOLAZIONE]))</f>
        <v>0</v>
      </c>
      <c r="R5342" s="3">
        <f>+Tabella2026[[#This Row],[CONTRIBUTO SULLA BASE DELLA POPOLAZIONE]]+Tabella2026[[#This Row],[CONTRIBUTO SULLA BASE DEL REDDITO]]</f>
        <v>6393.092879644807</v>
      </c>
      <c r="S5342" s="3">
        <f>+Tabella2026[[#This Row],[CONTRIBUTO TOTALE]]/(PLAFOND/N_TESSERE)</f>
        <v>12.786185759289614</v>
      </c>
      <c r="T5342" s="3">
        <f>+MAX(CEILING(Tabella2026[[#This Row],[preDEF1]],1),1)</f>
        <v>13</v>
      </c>
      <c r="U5342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42" s="21">
        <f>+Tabella2026[[#This Row],[DEF - n. card]]*(PLAFOND/N_TESSERE)</f>
        <v>6500</v>
      </c>
      <c r="W5342" s="18"/>
    </row>
    <row r="5343" spans="2:23" x14ac:dyDescent="0.25">
      <c r="B5343" s="1" t="s">
        <v>10614</v>
      </c>
      <c r="C5343" s="2">
        <v>13111</v>
      </c>
      <c r="D5343" s="1" t="s">
        <v>10615</v>
      </c>
      <c r="E5343" s="1" t="s">
        <v>12</v>
      </c>
      <c r="F5343" s="1" t="s">
        <v>152</v>
      </c>
      <c r="G5343" s="1" t="s">
        <v>4778</v>
      </c>
      <c r="H5343" s="1" t="s">
        <v>15835</v>
      </c>
      <c r="I5343" s="5">
        <v>1279</v>
      </c>
      <c r="J5343" s="5">
        <v>14712844</v>
      </c>
      <c r="K5343" s="3">
        <f>+Tabella2026[[#This Row],[POP_2024]]/SUM(Tabella2026[POP_2024])</f>
        <v>2.1698758661350476E-5</v>
      </c>
      <c r="L5343" s="3">
        <f>+Tabella2026[[#This Row],[INCIDENZA POPOLAZIONE]]*(PLAFOND/2)</f>
        <v>6388.0982758325836</v>
      </c>
      <c r="M5343" s="3">
        <f>+IFERROR(Tabella2026[[#This Row],[reddito_2024]]/Tabella2026[[#This Row],[POP_2024]],"")</f>
        <v>11503.396403440187</v>
      </c>
      <c r="N5343" s="3">
        <f>+IF(Tabella2026[[#This Row],[REDDITO COMPLESSIVO PROCAPITE]]&lt;media_aggr_reddito_pc,(media_aggr_reddito_pc-Tabella2026[[#This Row],[REDDITO COMPLESSIVO PROCAPITE]]),0)</f>
        <v>6321.6696591685541</v>
      </c>
      <c r="O5343" s="3">
        <f>+Tabella2026[[#This Row],[DIFFERENZA REDDITO INFERIORE ALLA MEDIA DALLA MEDIA]]*Tabella2026[[#This Row],[POP_2024]]</f>
        <v>8085415.4940765807</v>
      </c>
      <c r="P5343" s="3">
        <f>+Tabella2026[[#This Row],[POPOLAZIONE PER DIFFERENZA ]]/SUM(Tabella2026[[POPOLAZIONE PER DIFFERENZA ]])</f>
        <v>7.1732359405578321E-5</v>
      </c>
      <c r="Q5343" s="3">
        <f>+Tabella2026[[#This Row],[INCIDENZA POPOLAZIONE PER DIFFERENZA]]*(PLAFOND-SUM(Tabella2026[CONTRIBUTO SULLA BASE DELLA POPOLAZIONE]))</f>
        <v>21117.952809732789</v>
      </c>
      <c r="R5343" s="3">
        <f>+Tabella2026[[#This Row],[CONTRIBUTO SULLA BASE DELLA POPOLAZIONE]]+Tabella2026[[#This Row],[CONTRIBUTO SULLA BASE DEL REDDITO]]</f>
        <v>27506.051085565374</v>
      </c>
      <c r="S5343" s="3">
        <f>+Tabella2026[[#This Row],[CONTRIBUTO TOTALE]]/(PLAFOND/N_TESSERE)</f>
        <v>55.012102171130749</v>
      </c>
      <c r="T5343" s="3">
        <f>+MAX(CEILING(Tabella2026[[#This Row],[preDEF1]],1),1)</f>
        <v>56</v>
      </c>
      <c r="U5343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5343" s="21">
        <f>+Tabella2026[[#This Row],[DEF - n. card]]*(PLAFOND/N_TESSERE)</f>
        <v>28000</v>
      </c>
      <c r="W5343" s="18"/>
    </row>
    <row r="5344" spans="2:23" x14ac:dyDescent="0.25">
      <c r="B5344" s="1" t="s">
        <v>10885</v>
      </c>
      <c r="C5344" s="2">
        <v>22179</v>
      </c>
      <c r="D5344" s="1" t="s">
        <v>10886</v>
      </c>
      <c r="E5344" s="1" t="s">
        <v>99</v>
      </c>
      <c r="F5344" s="1" t="s">
        <v>98</v>
      </c>
      <c r="G5344" s="1" t="s">
        <v>4778</v>
      </c>
      <c r="H5344" s="1" t="s">
        <v>15835</v>
      </c>
      <c r="I5344" s="5">
        <v>1279</v>
      </c>
      <c r="J5344" s="5">
        <v>29410500</v>
      </c>
      <c r="K5344" s="3">
        <f>+Tabella2026[[#This Row],[POP_2024]]/SUM(Tabella2026[POP_2024])</f>
        <v>2.1698758661350476E-5</v>
      </c>
      <c r="L5344" s="3">
        <f>+Tabella2026[[#This Row],[INCIDENZA POPOLAZIONE]]*(PLAFOND/2)</f>
        <v>6388.0982758325836</v>
      </c>
      <c r="M5344" s="3">
        <f>+IFERROR(Tabella2026[[#This Row],[reddito_2024]]/Tabella2026[[#This Row],[POP_2024]],"")</f>
        <v>22994.917904612979</v>
      </c>
      <c r="N5344" s="3">
        <f>+IF(Tabella2026[[#This Row],[REDDITO COMPLESSIVO PROCAPITE]]&lt;media_aggr_reddito_pc,(media_aggr_reddito_pc-Tabella2026[[#This Row],[REDDITO COMPLESSIVO PROCAPITE]]),0)</f>
        <v>0</v>
      </c>
      <c r="O5344" s="3">
        <f>+Tabella2026[[#This Row],[DIFFERENZA REDDITO INFERIORE ALLA MEDIA DALLA MEDIA]]*Tabella2026[[#This Row],[POP_2024]]</f>
        <v>0</v>
      </c>
      <c r="P5344" s="3">
        <f>+Tabella2026[[#This Row],[POPOLAZIONE PER DIFFERENZA ]]/SUM(Tabella2026[[POPOLAZIONE PER DIFFERENZA ]])</f>
        <v>0</v>
      </c>
      <c r="Q5344" s="3">
        <f>+Tabella2026[[#This Row],[INCIDENZA POPOLAZIONE PER DIFFERENZA]]*(PLAFOND-SUM(Tabella2026[CONTRIBUTO SULLA BASE DELLA POPOLAZIONE]))</f>
        <v>0</v>
      </c>
      <c r="R5344" s="3">
        <f>+Tabella2026[[#This Row],[CONTRIBUTO SULLA BASE DELLA POPOLAZIONE]]+Tabella2026[[#This Row],[CONTRIBUTO SULLA BASE DEL REDDITO]]</f>
        <v>6388.0982758325836</v>
      </c>
      <c r="S5344" s="3">
        <f>+Tabella2026[[#This Row],[CONTRIBUTO TOTALE]]/(PLAFOND/N_TESSERE)</f>
        <v>12.776196551665167</v>
      </c>
      <c r="T5344" s="3">
        <f>+MAX(CEILING(Tabella2026[[#This Row],[preDEF1]],1),1)</f>
        <v>13</v>
      </c>
      <c r="U5344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44" s="21">
        <f>+Tabella2026[[#This Row],[DEF - n. card]]*(PLAFOND/N_TESSERE)</f>
        <v>6500</v>
      </c>
      <c r="W5344" s="18"/>
    </row>
    <row r="5345" spans="2:23" x14ac:dyDescent="0.25">
      <c r="B5345" s="1" t="s">
        <v>10586</v>
      </c>
      <c r="C5345" s="2">
        <v>6193</v>
      </c>
      <c r="D5345" s="1" t="s">
        <v>10587</v>
      </c>
      <c r="E5345" s="1" t="s">
        <v>18</v>
      </c>
      <c r="F5345" s="1" t="s">
        <v>138</v>
      </c>
      <c r="G5345" s="1" t="s">
        <v>4778</v>
      </c>
      <c r="H5345" s="1" t="s">
        <v>15835</v>
      </c>
      <c r="I5345" s="5">
        <v>1279</v>
      </c>
      <c r="J5345" s="5">
        <v>26120264</v>
      </c>
      <c r="K5345" s="3">
        <f>+Tabella2026[[#This Row],[POP_2024]]/SUM(Tabella2026[POP_2024])</f>
        <v>2.1698758661350476E-5</v>
      </c>
      <c r="L5345" s="3">
        <f>+Tabella2026[[#This Row],[INCIDENZA POPOLAZIONE]]*(PLAFOND/2)</f>
        <v>6388.0982758325836</v>
      </c>
      <c r="M5345" s="3">
        <f>+IFERROR(Tabella2026[[#This Row],[reddito_2024]]/Tabella2026[[#This Row],[POP_2024]],"")</f>
        <v>20422.411258795935</v>
      </c>
      <c r="N5345" s="3">
        <f>+IF(Tabella2026[[#This Row],[REDDITO COMPLESSIVO PROCAPITE]]&lt;media_aggr_reddito_pc,(media_aggr_reddito_pc-Tabella2026[[#This Row],[REDDITO COMPLESSIVO PROCAPITE]]),0)</f>
        <v>0</v>
      </c>
      <c r="O5345" s="3">
        <f>+Tabella2026[[#This Row],[DIFFERENZA REDDITO INFERIORE ALLA MEDIA DALLA MEDIA]]*Tabella2026[[#This Row],[POP_2024]]</f>
        <v>0</v>
      </c>
      <c r="P5345" s="3">
        <f>+Tabella2026[[#This Row],[POPOLAZIONE PER DIFFERENZA ]]/SUM(Tabella2026[[POPOLAZIONE PER DIFFERENZA ]])</f>
        <v>0</v>
      </c>
      <c r="Q5345" s="3">
        <f>+Tabella2026[[#This Row],[INCIDENZA POPOLAZIONE PER DIFFERENZA]]*(PLAFOND-SUM(Tabella2026[CONTRIBUTO SULLA BASE DELLA POPOLAZIONE]))</f>
        <v>0</v>
      </c>
      <c r="R5345" s="3">
        <f>+Tabella2026[[#This Row],[CONTRIBUTO SULLA BASE DELLA POPOLAZIONE]]+Tabella2026[[#This Row],[CONTRIBUTO SULLA BASE DEL REDDITO]]</f>
        <v>6388.0982758325836</v>
      </c>
      <c r="S5345" s="3">
        <f>+Tabella2026[[#This Row],[CONTRIBUTO TOTALE]]/(PLAFOND/N_TESSERE)</f>
        <v>12.776196551665167</v>
      </c>
      <c r="T5345" s="3">
        <f>+MAX(CEILING(Tabella2026[[#This Row],[preDEF1]],1),1)</f>
        <v>13</v>
      </c>
      <c r="U5345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45" s="21">
        <f>+Tabella2026[[#This Row],[DEF - n. card]]*(PLAFOND/N_TESSERE)</f>
        <v>6500</v>
      </c>
      <c r="W5345" s="18"/>
    </row>
    <row r="5346" spans="2:23" x14ac:dyDescent="0.25">
      <c r="B5346" s="1" t="s">
        <v>10620</v>
      </c>
      <c r="C5346" s="2">
        <v>66057</v>
      </c>
      <c r="D5346" s="1" t="s">
        <v>10621</v>
      </c>
      <c r="E5346" s="1" t="s">
        <v>96</v>
      </c>
      <c r="F5346" s="1" t="s">
        <v>201</v>
      </c>
      <c r="G5346" s="1" t="s">
        <v>4778</v>
      </c>
      <c r="H5346" s="1" t="s">
        <v>15836</v>
      </c>
      <c r="I5346" s="5">
        <v>1278</v>
      </c>
      <c r="J5346" s="5">
        <v>18355191</v>
      </c>
      <c r="K5346" s="3">
        <f>+Tabella2026[[#This Row],[POP_2024]]/SUM(Tabella2026[POP_2024])</f>
        <v>2.1681793251920179E-5</v>
      </c>
      <c r="L5346" s="3">
        <f>+Tabella2026[[#This Row],[INCIDENZA POPOLAZIONE]]*(PLAFOND/2)</f>
        <v>6383.103672020362</v>
      </c>
      <c r="M5346" s="3">
        <f>+IFERROR(Tabella2026[[#This Row],[reddito_2024]]/Tabella2026[[#This Row],[POP_2024]],"")</f>
        <v>14362.43427230047</v>
      </c>
      <c r="N5346" s="3">
        <f>+IF(Tabella2026[[#This Row],[REDDITO COMPLESSIVO PROCAPITE]]&lt;media_aggr_reddito_pc,(media_aggr_reddito_pc-Tabella2026[[#This Row],[REDDITO COMPLESSIVO PROCAPITE]]),0)</f>
        <v>3462.6317903082709</v>
      </c>
      <c r="O5346" s="3">
        <f>+Tabella2026[[#This Row],[DIFFERENZA REDDITO INFERIORE ALLA MEDIA DALLA MEDIA]]*Tabella2026[[#This Row],[POP_2024]]</f>
        <v>4425243.4280139701</v>
      </c>
      <c r="P5346" s="3">
        <f>+Tabella2026[[#This Row],[POPOLAZIONE PER DIFFERENZA ]]/SUM(Tabella2026[[POPOLAZIONE PER DIFFERENZA ]])</f>
        <v>3.9259967810933748E-5</v>
      </c>
      <c r="Q5346" s="3">
        <f>+Tabella2026[[#This Row],[INCIDENZA POPOLAZIONE PER DIFFERENZA]]*(PLAFOND-SUM(Tabella2026[CONTRIBUTO SULLA BASE DELLA POPOLAZIONE]))</f>
        <v>11558.105078563083</v>
      </c>
      <c r="R5346" s="3">
        <f>+Tabella2026[[#This Row],[CONTRIBUTO SULLA BASE DELLA POPOLAZIONE]]+Tabella2026[[#This Row],[CONTRIBUTO SULLA BASE DEL REDDITO]]</f>
        <v>17941.208750583446</v>
      </c>
      <c r="S5346" s="3">
        <f>+Tabella2026[[#This Row],[CONTRIBUTO TOTALE]]/(PLAFOND/N_TESSERE)</f>
        <v>35.882417501166891</v>
      </c>
      <c r="T5346" s="3">
        <f>+MAX(CEILING(Tabella2026[[#This Row],[preDEF1]],1),1)</f>
        <v>36</v>
      </c>
      <c r="U5346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5346" s="21">
        <f>+Tabella2026[[#This Row],[DEF - n. card]]*(PLAFOND/N_TESSERE)</f>
        <v>18000</v>
      </c>
      <c r="W5346" s="18"/>
    </row>
    <row r="5347" spans="2:23" x14ac:dyDescent="0.25">
      <c r="B5347" s="1" t="s">
        <v>10564</v>
      </c>
      <c r="C5347" s="2">
        <v>78118</v>
      </c>
      <c r="D5347" s="1" t="s">
        <v>10565</v>
      </c>
      <c r="E5347" s="1" t="s">
        <v>61</v>
      </c>
      <c r="F5347" s="1" t="s">
        <v>178</v>
      </c>
      <c r="G5347" s="1" t="s">
        <v>4778</v>
      </c>
      <c r="H5347" s="1" t="s">
        <v>15836</v>
      </c>
      <c r="I5347" s="5">
        <v>1278</v>
      </c>
      <c r="J5347" s="5">
        <v>14442932</v>
      </c>
      <c r="K5347" s="3">
        <f>+Tabella2026[[#This Row],[POP_2024]]/SUM(Tabella2026[POP_2024])</f>
        <v>2.1681793251920179E-5</v>
      </c>
      <c r="L5347" s="3">
        <f>+Tabella2026[[#This Row],[INCIDENZA POPOLAZIONE]]*(PLAFOND/2)</f>
        <v>6383.103672020362</v>
      </c>
      <c r="M5347" s="3">
        <f>+IFERROR(Tabella2026[[#This Row],[reddito_2024]]/Tabella2026[[#This Row],[POP_2024]],"")</f>
        <v>11301.198748043818</v>
      </c>
      <c r="N5347" s="3">
        <f>+IF(Tabella2026[[#This Row],[REDDITO COMPLESSIVO PROCAPITE]]&lt;media_aggr_reddito_pc,(media_aggr_reddito_pc-Tabella2026[[#This Row],[REDDITO COMPLESSIVO PROCAPITE]]),0)</f>
        <v>6523.8673145649227</v>
      </c>
      <c r="O5347" s="3">
        <f>+Tabella2026[[#This Row],[DIFFERENZA REDDITO INFERIORE ALLA MEDIA DALLA MEDIA]]*Tabella2026[[#This Row],[POP_2024]]</f>
        <v>8337502.4280139711</v>
      </c>
      <c r="P5347" s="3">
        <f>+Tabella2026[[#This Row],[POPOLAZIONE PER DIFFERENZA ]]/SUM(Tabella2026[[POPOLAZIONE PER DIFFERENZA ]])</f>
        <v>7.3968829573363109E-5</v>
      </c>
      <c r="Q5347" s="3">
        <f>+Tabella2026[[#This Row],[INCIDENZA POPOLAZIONE PER DIFFERENZA]]*(PLAFOND-SUM(Tabella2026[CONTRIBUTO SULLA BASE DELLA POPOLAZIONE]))</f>
        <v>21776.367949776006</v>
      </c>
      <c r="R5347" s="3">
        <f>+Tabella2026[[#This Row],[CONTRIBUTO SULLA BASE DELLA POPOLAZIONE]]+Tabella2026[[#This Row],[CONTRIBUTO SULLA BASE DEL REDDITO]]</f>
        <v>28159.471621796369</v>
      </c>
      <c r="S5347" s="3">
        <f>+Tabella2026[[#This Row],[CONTRIBUTO TOTALE]]/(PLAFOND/N_TESSERE)</f>
        <v>56.318943243592734</v>
      </c>
      <c r="T5347" s="3">
        <f>+MAX(CEILING(Tabella2026[[#This Row],[preDEF1]],1),1)</f>
        <v>57</v>
      </c>
      <c r="U5347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5347" s="21">
        <f>+Tabella2026[[#This Row],[DEF - n. card]]*(PLAFOND/N_TESSERE)</f>
        <v>28500</v>
      </c>
      <c r="W5347" s="18"/>
    </row>
    <row r="5348" spans="2:23" x14ac:dyDescent="0.25">
      <c r="B5348" s="1" t="s">
        <v>10757</v>
      </c>
      <c r="C5348" s="2">
        <v>25060</v>
      </c>
      <c r="D5348" s="1" t="s">
        <v>10758</v>
      </c>
      <c r="E5348" s="1" t="s">
        <v>38</v>
      </c>
      <c r="F5348" s="1" t="s">
        <v>514</v>
      </c>
      <c r="G5348" s="1" t="s">
        <v>4778</v>
      </c>
      <c r="H5348" s="1" t="s">
        <v>15835</v>
      </c>
      <c r="I5348" s="5">
        <v>1278</v>
      </c>
      <c r="J5348" s="5">
        <v>22727172</v>
      </c>
      <c r="K5348" s="3">
        <f>+Tabella2026[[#This Row],[POP_2024]]/SUM(Tabella2026[POP_2024])</f>
        <v>2.1681793251920179E-5</v>
      </c>
      <c r="L5348" s="3">
        <f>+Tabella2026[[#This Row],[INCIDENZA POPOLAZIONE]]*(PLAFOND/2)</f>
        <v>6383.103672020362</v>
      </c>
      <c r="M5348" s="3">
        <f>+IFERROR(Tabella2026[[#This Row],[reddito_2024]]/Tabella2026[[#This Row],[POP_2024]],"")</f>
        <v>17783.389671361503</v>
      </c>
      <c r="N5348" s="3">
        <f>+IF(Tabella2026[[#This Row],[REDDITO COMPLESSIVO PROCAPITE]]&lt;media_aggr_reddito_pc,(media_aggr_reddito_pc-Tabella2026[[#This Row],[REDDITO COMPLESSIVO PROCAPITE]]),0)</f>
        <v>41.676391247237916</v>
      </c>
      <c r="O5348" s="3">
        <f>+Tabella2026[[#This Row],[DIFFERENZA REDDITO INFERIORE ALLA MEDIA DALLA MEDIA]]*Tabella2026[[#This Row],[POP_2024]]</f>
        <v>53262.428013970057</v>
      </c>
      <c r="P5348" s="3">
        <f>+Tabella2026[[#This Row],[POPOLAZIONE PER DIFFERENZA ]]/SUM(Tabella2026[[POPOLAZIONE PER DIFFERENZA ]])</f>
        <v>4.7253473020784951E-7</v>
      </c>
      <c r="Q5348" s="3">
        <f>+Tabella2026[[#This Row],[INCIDENZA POPOLAZIONE PER DIFFERENZA]]*(PLAFOND-SUM(Tabella2026[CONTRIBUTO SULLA BASE DELLA POPOLAZIONE]))</f>
        <v>139.11387017214381</v>
      </c>
      <c r="R5348" s="3">
        <f>+Tabella2026[[#This Row],[CONTRIBUTO SULLA BASE DELLA POPOLAZIONE]]+Tabella2026[[#This Row],[CONTRIBUTO SULLA BASE DEL REDDITO]]</f>
        <v>6522.2175421925058</v>
      </c>
      <c r="S5348" s="3">
        <f>+Tabella2026[[#This Row],[CONTRIBUTO TOTALE]]/(PLAFOND/N_TESSERE)</f>
        <v>13.044435084385011</v>
      </c>
      <c r="T5348" s="3">
        <f>+MAX(CEILING(Tabella2026[[#This Row],[preDEF1]],1),1)</f>
        <v>14</v>
      </c>
      <c r="U5348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348" s="21">
        <f>+Tabella2026[[#This Row],[DEF - n. card]]*(PLAFOND/N_TESSERE)</f>
        <v>7000</v>
      </c>
      <c r="W5348" s="18"/>
    </row>
    <row r="5349" spans="2:23" x14ac:dyDescent="0.25">
      <c r="B5349" s="1" t="s">
        <v>10534</v>
      </c>
      <c r="C5349" s="2">
        <v>19065</v>
      </c>
      <c r="D5349" s="1" t="s">
        <v>10535</v>
      </c>
      <c r="E5349" s="1" t="s">
        <v>12</v>
      </c>
      <c r="F5349" s="1" t="s">
        <v>193</v>
      </c>
      <c r="G5349" s="1" t="s">
        <v>4778</v>
      </c>
      <c r="H5349" s="1" t="s">
        <v>15835</v>
      </c>
      <c r="I5349" s="5">
        <v>1276</v>
      </c>
      <c r="J5349" s="5">
        <v>23997992</v>
      </c>
      <c r="K5349" s="3">
        <f>+Tabella2026[[#This Row],[POP_2024]]/SUM(Tabella2026[POP_2024])</f>
        <v>2.1647862433059583E-5</v>
      </c>
      <c r="L5349" s="3">
        <f>+Tabella2026[[#This Row],[INCIDENZA POPOLAZIONE]]*(PLAFOND/2)</f>
        <v>6373.1144643959169</v>
      </c>
      <c r="M5349" s="3">
        <f>+IFERROR(Tabella2026[[#This Row],[reddito_2024]]/Tabella2026[[#This Row],[POP_2024]],"")</f>
        <v>18807.203761755485</v>
      </c>
      <c r="N5349" s="3">
        <f>+IF(Tabella2026[[#This Row],[REDDITO COMPLESSIVO PROCAPITE]]&lt;media_aggr_reddito_pc,(media_aggr_reddito_pc-Tabella2026[[#This Row],[REDDITO COMPLESSIVO PROCAPITE]]),0)</f>
        <v>0</v>
      </c>
      <c r="O5349" s="3">
        <f>+Tabella2026[[#This Row],[DIFFERENZA REDDITO INFERIORE ALLA MEDIA DALLA MEDIA]]*Tabella2026[[#This Row],[POP_2024]]</f>
        <v>0</v>
      </c>
      <c r="P5349" s="3">
        <f>+Tabella2026[[#This Row],[POPOLAZIONE PER DIFFERENZA ]]/SUM(Tabella2026[[POPOLAZIONE PER DIFFERENZA ]])</f>
        <v>0</v>
      </c>
      <c r="Q5349" s="3">
        <f>+Tabella2026[[#This Row],[INCIDENZA POPOLAZIONE PER DIFFERENZA]]*(PLAFOND-SUM(Tabella2026[CONTRIBUTO SULLA BASE DELLA POPOLAZIONE]))</f>
        <v>0</v>
      </c>
      <c r="R5349" s="3">
        <f>+Tabella2026[[#This Row],[CONTRIBUTO SULLA BASE DELLA POPOLAZIONE]]+Tabella2026[[#This Row],[CONTRIBUTO SULLA BASE DEL REDDITO]]</f>
        <v>6373.1144643959169</v>
      </c>
      <c r="S5349" s="3">
        <f>+Tabella2026[[#This Row],[CONTRIBUTO TOTALE]]/(PLAFOND/N_TESSERE)</f>
        <v>12.746228928791833</v>
      </c>
      <c r="T5349" s="3">
        <f>+MAX(CEILING(Tabella2026[[#This Row],[preDEF1]],1),1)</f>
        <v>13</v>
      </c>
      <c r="U534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49" s="21">
        <f>+Tabella2026[[#This Row],[DEF - n. card]]*(PLAFOND/N_TESSERE)</f>
        <v>6500</v>
      </c>
      <c r="W5349" s="18"/>
    </row>
    <row r="5350" spans="2:23" x14ac:dyDescent="0.25">
      <c r="B5350" s="1" t="s">
        <v>11073</v>
      </c>
      <c r="C5350" s="2">
        <v>78042</v>
      </c>
      <c r="D5350" s="1" t="s">
        <v>11074</v>
      </c>
      <c r="E5350" s="1" t="s">
        <v>61</v>
      </c>
      <c r="F5350" s="1" t="s">
        <v>178</v>
      </c>
      <c r="G5350" s="1" t="s">
        <v>4778</v>
      </c>
      <c r="H5350" s="1" t="s">
        <v>15836</v>
      </c>
      <c r="I5350" s="5">
        <v>1275</v>
      </c>
      <c r="J5350" s="5">
        <v>11114831</v>
      </c>
      <c r="K5350" s="3">
        <f>+Tabella2026[[#This Row],[POP_2024]]/SUM(Tabella2026[POP_2024])</f>
        <v>2.1630897023629287E-5</v>
      </c>
      <c r="L5350" s="3">
        <f>+Tabella2026[[#This Row],[INCIDENZA POPOLAZIONE]]*(PLAFOND/2)</f>
        <v>6368.1198605836944</v>
      </c>
      <c r="M5350" s="3">
        <f>+IFERROR(Tabella2026[[#This Row],[reddito_2024]]/Tabella2026[[#This Row],[POP_2024]],"")</f>
        <v>8717.5145098039211</v>
      </c>
      <c r="N5350" s="3">
        <f>+IF(Tabella2026[[#This Row],[REDDITO COMPLESSIVO PROCAPITE]]&lt;media_aggr_reddito_pc,(media_aggr_reddito_pc-Tabella2026[[#This Row],[REDDITO COMPLESSIVO PROCAPITE]]),0)</f>
        <v>9107.5515528048199</v>
      </c>
      <c r="O5350" s="3">
        <f>+Tabella2026[[#This Row],[DIFFERENZA REDDITO INFERIORE ALLA MEDIA DALLA MEDIA]]*Tabella2026[[#This Row],[POP_2024]]</f>
        <v>11612128.229826145</v>
      </c>
      <c r="P5350" s="3">
        <f>+Tabella2026[[#This Row],[POPOLAZIONE PER DIFFERENZA ]]/SUM(Tabella2026[[POPOLAZIONE PER DIFFERENZA ]])</f>
        <v>1.0302072370378318E-4</v>
      </c>
      <c r="Q5350" s="3">
        <f>+Tabella2026[[#This Row],[INCIDENZA POPOLAZIONE PER DIFFERENZA]]*(PLAFOND-SUM(Tabella2026[CONTRIBUTO SULLA BASE DELLA POPOLAZIONE]))</f>
        <v>30329.223792851113</v>
      </c>
      <c r="R5350" s="3">
        <f>+Tabella2026[[#This Row],[CONTRIBUTO SULLA BASE DELLA POPOLAZIONE]]+Tabella2026[[#This Row],[CONTRIBUTO SULLA BASE DEL REDDITO]]</f>
        <v>36697.343653434807</v>
      </c>
      <c r="S5350" s="3">
        <f>+Tabella2026[[#This Row],[CONTRIBUTO TOTALE]]/(PLAFOND/N_TESSERE)</f>
        <v>73.394687306869614</v>
      </c>
      <c r="T5350" s="3">
        <f>+MAX(CEILING(Tabella2026[[#This Row],[preDEF1]],1),1)</f>
        <v>74</v>
      </c>
      <c r="U5350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5350" s="21">
        <f>+Tabella2026[[#This Row],[DEF - n. card]]*(PLAFOND/N_TESSERE)</f>
        <v>37000</v>
      </c>
      <c r="W5350" s="18"/>
    </row>
    <row r="5351" spans="2:23" x14ac:dyDescent="0.25">
      <c r="B5351" s="1" t="s">
        <v>10594</v>
      </c>
      <c r="C5351" s="2">
        <v>7037</v>
      </c>
      <c r="D5351" s="1" t="s">
        <v>10595</v>
      </c>
      <c r="E5351" s="1" t="s">
        <v>565</v>
      </c>
      <c r="F5351" s="1" t="s">
        <v>565</v>
      </c>
      <c r="G5351" s="1" t="s">
        <v>4778</v>
      </c>
      <c r="H5351" s="1" t="s">
        <v>15835</v>
      </c>
      <c r="I5351" s="5">
        <v>1275</v>
      </c>
      <c r="J5351" s="5">
        <v>22685233</v>
      </c>
      <c r="K5351" s="3">
        <f>+Tabella2026[[#This Row],[POP_2024]]/SUM(Tabella2026[POP_2024])</f>
        <v>2.1630897023629287E-5</v>
      </c>
      <c r="L5351" s="3">
        <f>+Tabella2026[[#This Row],[INCIDENZA POPOLAZIONE]]*(PLAFOND/2)</f>
        <v>6368.1198605836944</v>
      </c>
      <c r="M5351" s="3">
        <f>+IFERROR(Tabella2026[[#This Row],[reddito_2024]]/Tabella2026[[#This Row],[POP_2024]],"")</f>
        <v>17792.339607843136</v>
      </c>
      <c r="N5351" s="3">
        <f>+IF(Tabella2026[[#This Row],[REDDITO COMPLESSIVO PROCAPITE]]&lt;media_aggr_reddito_pc,(media_aggr_reddito_pc-Tabella2026[[#This Row],[REDDITO COMPLESSIVO PROCAPITE]]),0)</f>
        <v>32.726454765605013</v>
      </c>
      <c r="O5351" s="3">
        <f>+Tabella2026[[#This Row],[DIFFERENZA REDDITO INFERIORE ALLA MEDIA DALLA MEDIA]]*Tabella2026[[#This Row],[POP_2024]]</f>
        <v>41726.229826146387</v>
      </c>
      <c r="P5351" s="3">
        <f>+Tabella2026[[#This Row],[POPOLAZIONE PER DIFFERENZA ]]/SUM(Tabella2026[[POPOLAZIONE PER DIFFERENZA ]])</f>
        <v>3.7018764424928702E-7</v>
      </c>
      <c r="Q5351" s="3">
        <f>+Tabella2026[[#This Row],[INCIDENZA POPOLAZIONE PER DIFFERENZA]]*(PLAFOND-SUM(Tabella2026[CONTRIBUTO SULLA BASE DELLA POPOLAZIONE]))</f>
        <v>108.98296482625736</v>
      </c>
      <c r="R5351" s="3">
        <f>+Tabella2026[[#This Row],[CONTRIBUTO SULLA BASE DELLA POPOLAZIONE]]+Tabella2026[[#This Row],[CONTRIBUTO SULLA BASE DEL REDDITO]]</f>
        <v>6477.1028254099519</v>
      </c>
      <c r="S5351" s="3">
        <f>+Tabella2026[[#This Row],[CONTRIBUTO TOTALE]]/(PLAFOND/N_TESSERE)</f>
        <v>12.954205650819905</v>
      </c>
      <c r="T5351" s="3">
        <f>+MAX(CEILING(Tabella2026[[#This Row],[preDEF1]],1),1)</f>
        <v>13</v>
      </c>
      <c r="U5351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51" s="21">
        <f>+Tabella2026[[#This Row],[DEF - n. card]]*(PLAFOND/N_TESSERE)</f>
        <v>6500</v>
      </c>
      <c r="W5351" s="18"/>
    </row>
    <row r="5352" spans="2:23" x14ac:dyDescent="0.25">
      <c r="B5352" s="1" t="s">
        <v>10514</v>
      </c>
      <c r="C5352" s="2">
        <v>83042</v>
      </c>
      <c r="D5352" s="1" t="s">
        <v>10515</v>
      </c>
      <c r="E5352" s="1" t="s">
        <v>21</v>
      </c>
      <c r="F5352" s="1" t="s">
        <v>42</v>
      </c>
      <c r="G5352" s="1" t="s">
        <v>4778</v>
      </c>
      <c r="H5352" s="1" t="s">
        <v>15836</v>
      </c>
      <c r="I5352" s="5">
        <v>1275</v>
      </c>
      <c r="J5352" s="5">
        <v>17085897</v>
      </c>
      <c r="K5352" s="3">
        <f>+Tabella2026[[#This Row],[POP_2024]]/SUM(Tabella2026[POP_2024])</f>
        <v>2.1630897023629287E-5</v>
      </c>
      <c r="L5352" s="3">
        <f>+Tabella2026[[#This Row],[INCIDENZA POPOLAZIONE]]*(PLAFOND/2)</f>
        <v>6368.1198605836944</v>
      </c>
      <c r="M5352" s="3">
        <f>+IFERROR(Tabella2026[[#This Row],[reddito_2024]]/Tabella2026[[#This Row],[POP_2024]],"")</f>
        <v>13400.703529411765</v>
      </c>
      <c r="N5352" s="3">
        <f>+IF(Tabella2026[[#This Row],[REDDITO COMPLESSIVO PROCAPITE]]&lt;media_aggr_reddito_pc,(media_aggr_reddito_pc-Tabella2026[[#This Row],[REDDITO COMPLESSIVO PROCAPITE]]),0)</f>
        <v>4424.3625331969761</v>
      </c>
      <c r="O5352" s="3">
        <f>+Tabella2026[[#This Row],[DIFFERENZA REDDITO INFERIORE ALLA MEDIA DALLA MEDIA]]*Tabella2026[[#This Row],[POP_2024]]</f>
        <v>5641062.2298261449</v>
      </c>
      <c r="P5352" s="3">
        <f>+Tabella2026[[#This Row],[POPOLAZIONE PER DIFFERENZA ]]/SUM(Tabella2026[[POPOLAZIONE PER DIFFERENZA ]])</f>
        <v>5.0046494653931939E-5</v>
      </c>
      <c r="Q5352" s="3">
        <f>+Tabella2026[[#This Row],[INCIDENZA POPOLAZIONE PER DIFFERENZA]]*(PLAFOND-SUM(Tabella2026[CONTRIBUTO SULLA BASE DELLA POPOLAZIONE]))</f>
        <v>14733.650491246632</v>
      </c>
      <c r="R5352" s="3">
        <f>+Tabella2026[[#This Row],[CONTRIBUTO SULLA BASE DELLA POPOLAZIONE]]+Tabella2026[[#This Row],[CONTRIBUTO SULLA BASE DEL REDDITO]]</f>
        <v>21101.770351830324</v>
      </c>
      <c r="S5352" s="3">
        <f>+Tabella2026[[#This Row],[CONTRIBUTO TOTALE]]/(PLAFOND/N_TESSERE)</f>
        <v>42.20354070366065</v>
      </c>
      <c r="T5352" s="3">
        <f>+MAX(CEILING(Tabella2026[[#This Row],[preDEF1]],1),1)</f>
        <v>43</v>
      </c>
      <c r="U5352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5352" s="21">
        <f>+Tabella2026[[#This Row],[DEF - n. card]]*(PLAFOND/N_TESSERE)</f>
        <v>21500</v>
      </c>
      <c r="W5352" s="18"/>
    </row>
    <row r="5353" spans="2:23" x14ac:dyDescent="0.25">
      <c r="B5353" s="1" t="s">
        <v>10733</v>
      </c>
      <c r="C5353" s="2">
        <v>72034</v>
      </c>
      <c r="D5353" s="1" t="s">
        <v>10734</v>
      </c>
      <c r="E5353" s="1" t="s">
        <v>33</v>
      </c>
      <c r="F5353" s="1" t="s">
        <v>32</v>
      </c>
      <c r="G5353" s="1" t="s">
        <v>4778</v>
      </c>
      <c r="H5353" s="1" t="s">
        <v>15836</v>
      </c>
      <c r="I5353" s="5">
        <v>1275</v>
      </c>
      <c r="J5353" s="5">
        <v>14321984</v>
      </c>
      <c r="K5353" s="3">
        <f>+Tabella2026[[#This Row],[POP_2024]]/SUM(Tabella2026[POP_2024])</f>
        <v>2.1630897023629287E-5</v>
      </c>
      <c r="L5353" s="3">
        <f>+Tabella2026[[#This Row],[INCIDENZA POPOLAZIONE]]*(PLAFOND/2)</f>
        <v>6368.1198605836944</v>
      </c>
      <c r="M5353" s="3">
        <f>+IFERROR(Tabella2026[[#This Row],[reddito_2024]]/Tabella2026[[#This Row],[POP_2024]],"")</f>
        <v>11232.92862745098</v>
      </c>
      <c r="N5353" s="3">
        <f>+IF(Tabella2026[[#This Row],[REDDITO COMPLESSIVO PROCAPITE]]&lt;media_aggr_reddito_pc,(media_aggr_reddito_pc-Tabella2026[[#This Row],[REDDITO COMPLESSIVO PROCAPITE]]),0)</f>
        <v>6592.1374351577615</v>
      </c>
      <c r="O5353" s="3">
        <f>+Tabella2026[[#This Row],[DIFFERENZA REDDITO INFERIORE ALLA MEDIA DALLA MEDIA]]*Tabella2026[[#This Row],[POP_2024]]</f>
        <v>8404975.2298261467</v>
      </c>
      <c r="P5353" s="3">
        <f>+Tabella2026[[#This Row],[POPOLAZIONE PER DIFFERENZA ]]/SUM(Tabella2026[[POPOLAZIONE PER DIFFERENZA ]])</f>
        <v>7.4567436197010104E-5</v>
      </c>
      <c r="Q5353" s="3">
        <f>+Tabella2026[[#This Row],[INCIDENZA POPOLAZIONE PER DIFFERENZA]]*(PLAFOND-SUM(Tabella2026[CONTRIBUTO SULLA BASE DELLA POPOLAZIONE]))</f>
        <v>21952.597290822716</v>
      </c>
      <c r="R5353" s="3">
        <f>+Tabella2026[[#This Row],[CONTRIBUTO SULLA BASE DELLA POPOLAZIONE]]+Tabella2026[[#This Row],[CONTRIBUTO SULLA BASE DEL REDDITO]]</f>
        <v>28320.71715140641</v>
      </c>
      <c r="S5353" s="3">
        <f>+Tabella2026[[#This Row],[CONTRIBUTO TOTALE]]/(PLAFOND/N_TESSERE)</f>
        <v>56.641434302812819</v>
      </c>
      <c r="T5353" s="3">
        <f>+MAX(CEILING(Tabella2026[[#This Row],[preDEF1]],1),1)</f>
        <v>57</v>
      </c>
      <c r="U5353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5353" s="21">
        <f>+Tabella2026[[#This Row],[DEF - n. card]]*(PLAFOND/N_TESSERE)</f>
        <v>28500</v>
      </c>
      <c r="W5353" s="18"/>
    </row>
    <row r="5354" spans="2:23" x14ac:dyDescent="0.25">
      <c r="B5354" s="1" t="s">
        <v>10684</v>
      </c>
      <c r="C5354" s="2">
        <v>118049</v>
      </c>
      <c r="D5354" s="1" t="s">
        <v>10685</v>
      </c>
      <c r="E5354" s="1" t="s">
        <v>76</v>
      </c>
      <c r="F5354" s="1" t="s">
        <v>75</v>
      </c>
      <c r="G5354" s="1" t="s">
        <v>4778</v>
      </c>
      <c r="H5354" s="1" t="s">
        <v>15836</v>
      </c>
      <c r="I5354" s="5">
        <v>1274</v>
      </c>
      <c r="J5354" s="5">
        <v>13417441</v>
      </c>
      <c r="K5354" s="3">
        <f>+Tabella2026[[#This Row],[POP_2024]]/SUM(Tabella2026[POP_2024])</f>
        <v>2.161393161419899E-5</v>
      </c>
      <c r="L5354" s="3">
        <f>+Tabella2026[[#This Row],[INCIDENZA POPOLAZIONE]]*(PLAFOND/2)</f>
        <v>6363.1252567714719</v>
      </c>
      <c r="M5354" s="3">
        <f>+IFERROR(Tabella2026[[#This Row],[reddito_2024]]/Tabella2026[[#This Row],[POP_2024]],"")</f>
        <v>10531.743328100471</v>
      </c>
      <c r="N5354" s="3">
        <f>+IF(Tabella2026[[#This Row],[REDDITO COMPLESSIVO PROCAPITE]]&lt;media_aggr_reddito_pc,(media_aggr_reddito_pc-Tabella2026[[#This Row],[REDDITO COMPLESSIVO PROCAPITE]]),0)</f>
        <v>7293.3227345082705</v>
      </c>
      <c r="O5354" s="3">
        <f>+Tabella2026[[#This Row],[DIFFERENZA REDDITO INFERIORE ALLA MEDIA DALLA MEDIA]]*Tabella2026[[#This Row],[POP_2024]]</f>
        <v>9291693.1637635361</v>
      </c>
      <c r="P5354" s="3">
        <f>+Tabella2026[[#This Row],[POPOLAZIONE PER DIFFERENZA ]]/SUM(Tabella2026[[POPOLAZIONE PER DIFFERENZA ]])</f>
        <v>8.2434239031715025E-5</v>
      </c>
      <c r="Q5354" s="3">
        <f>+Tabella2026[[#This Row],[INCIDENZA POPOLAZIONE PER DIFFERENZA]]*(PLAFOND-SUM(Tabella2026[CONTRIBUTO SULLA BASE DELLA POPOLAZIONE]))</f>
        <v>24268.578145257728</v>
      </c>
      <c r="R5354" s="3">
        <f>+Tabella2026[[#This Row],[CONTRIBUTO SULLA BASE DELLA POPOLAZIONE]]+Tabella2026[[#This Row],[CONTRIBUTO SULLA BASE DEL REDDITO]]</f>
        <v>30631.703402029201</v>
      </c>
      <c r="S5354" s="3">
        <f>+Tabella2026[[#This Row],[CONTRIBUTO TOTALE]]/(PLAFOND/N_TESSERE)</f>
        <v>61.263406804058405</v>
      </c>
      <c r="T5354" s="3">
        <f>+MAX(CEILING(Tabella2026[[#This Row],[preDEF1]],1),1)</f>
        <v>62</v>
      </c>
      <c r="U5354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5354" s="21">
        <f>+Tabella2026[[#This Row],[DEF - n. card]]*(PLAFOND/N_TESSERE)</f>
        <v>31000</v>
      </c>
      <c r="W5354" s="18"/>
    </row>
    <row r="5355" spans="2:23" x14ac:dyDescent="0.25">
      <c r="B5355" s="1" t="s">
        <v>10865</v>
      </c>
      <c r="C5355" s="2">
        <v>56006</v>
      </c>
      <c r="D5355" s="1" t="s">
        <v>10866</v>
      </c>
      <c r="E5355" s="1" t="s">
        <v>8</v>
      </c>
      <c r="F5355" s="1" t="s">
        <v>210</v>
      </c>
      <c r="G5355" s="1" t="s">
        <v>4778</v>
      </c>
      <c r="H5355" s="1" t="s">
        <v>15834</v>
      </c>
      <c r="I5355" s="5">
        <v>1273</v>
      </c>
      <c r="J5355" s="5">
        <v>19558869</v>
      </c>
      <c r="K5355" s="3">
        <f>+Tabella2026[[#This Row],[POP_2024]]/SUM(Tabella2026[POP_2024])</f>
        <v>2.1596966204768691E-5</v>
      </c>
      <c r="L5355" s="3">
        <f>+Tabella2026[[#This Row],[INCIDENZA POPOLAZIONE]]*(PLAFOND/2)</f>
        <v>6358.1306529592493</v>
      </c>
      <c r="M5355" s="3">
        <f>+IFERROR(Tabella2026[[#This Row],[reddito_2024]]/Tabella2026[[#This Row],[POP_2024]],"")</f>
        <v>15364.390416339356</v>
      </c>
      <c r="N5355" s="3">
        <f>+IF(Tabella2026[[#This Row],[REDDITO COMPLESSIVO PROCAPITE]]&lt;media_aggr_reddito_pc,(media_aggr_reddito_pc-Tabella2026[[#This Row],[REDDITO COMPLESSIVO PROCAPITE]]),0)</f>
        <v>2460.6756462693847</v>
      </c>
      <c r="O5355" s="3">
        <f>+Tabella2026[[#This Row],[DIFFERENZA REDDITO INFERIORE ALLA MEDIA DALLA MEDIA]]*Tabella2026[[#This Row],[POP_2024]]</f>
        <v>3132440.0977009269</v>
      </c>
      <c r="P5355" s="3">
        <f>+Tabella2026[[#This Row],[POPOLAZIONE PER DIFFERENZA ]]/SUM(Tabella2026[[POPOLAZIONE PER DIFFERENZA ]])</f>
        <v>2.7790448007197929E-5</v>
      </c>
      <c r="Q5355" s="3">
        <f>+Tabella2026[[#This Row],[INCIDENZA POPOLAZIONE PER DIFFERENZA]]*(PLAFOND-SUM(Tabella2026[CONTRIBUTO SULLA BASE DELLA POPOLAZIONE]))</f>
        <v>8181.4870504830978</v>
      </c>
      <c r="R5355" s="3">
        <f>+Tabella2026[[#This Row],[CONTRIBUTO SULLA BASE DELLA POPOLAZIONE]]+Tabella2026[[#This Row],[CONTRIBUTO SULLA BASE DEL REDDITO]]</f>
        <v>14539.617703442347</v>
      </c>
      <c r="S5355" s="3">
        <f>+Tabella2026[[#This Row],[CONTRIBUTO TOTALE]]/(PLAFOND/N_TESSERE)</f>
        <v>29.079235406884695</v>
      </c>
      <c r="T5355" s="3">
        <f>+MAX(CEILING(Tabella2026[[#This Row],[preDEF1]],1),1)</f>
        <v>30</v>
      </c>
      <c r="U5355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5355" s="21">
        <f>+Tabella2026[[#This Row],[DEF - n. card]]*(PLAFOND/N_TESSERE)</f>
        <v>15000</v>
      </c>
      <c r="W5355" s="18"/>
    </row>
    <row r="5356" spans="2:23" x14ac:dyDescent="0.25">
      <c r="B5356" s="1" t="s">
        <v>10618</v>
      </c>
      <c r="C5356" s="2">
        <v>83020</v>
      </c>
      <c r="D5356" s="1" t="s">
        <v>10619</v>
      </c>
      <c r="E5356" s="1" t="s">
        <v>21</v>
      </c>
      <c r="F5356" s="1" t="s">
        <v>42</v>
      </c>
      <c r="G5356" s="1" t="s">
        <v>4778</v>
      </c>
      <c r="H5356" s="1" t="s">
        <v>15836</v>
      </c>
      <c r="I5356" s="5">
        <v>1273</v>
      </c>
      <c r="J5356" s="5">
        <v>16280884</v>
      </c>
      <c r="K5356" s="3">
        <f>+Tabella2026[[#This Row],[POP_2024]]/SUM(Tabella2026[POP_2024])</f>
        <v>2.1596966204768691E-5</v>
      </c>
      <c r="L5356" s="3">
        <f>+Tabella2026[[#This Row],[INCIDENZA POPOLAZIONE]]*(PLAFOND/2)</f>
        <v>6358.1306529592493</v>
      </c>
      <c r="M5356" s="3">
        <f>+IFERROR(Tabella2026[[#This Row],[reddito_2024]]/Tabella2026[[#This Row],[POP_2024]],"")</f>
        <v>12789.382560879811</v>
      </c>
      <c r="N5356" s="3">
        <f>+IF(Tabella2026[[#This Row],[REDDITO COMPLESSIVO PROCAPITE]]&lt;media_aggr_reddito_pc,(media_aggr_reddito_pc-Tabella2026[[#This Row],[REDDITO COMPLESSIVO PROCAPITE]]),0)</f>
        <v>5035.6835017289304</v>
      </c>
      <c r="O5356" s="3">
        <f>+Tabella2026[[#This Row],[DIFFERENZA REDDITO INFERIORE ALLA MEDIA DALLA MEDIA]]*Tabella2026[[#This Row],[POP_2024]]</f>
        <v>6410425.0977009283</v>
      </c>
      <c r="P5356" s="3">
        <f>+Tabella2026[[#This Row],[POPOLAZIONE PER DIFFERENZA ]]/SUM(Tabella2026[[POPOLAZIONE PER DIFFERENZA ]])</f>
        <v>5.6872144342823203E-5</v>
      </c>
      <c r="Q5356" s="3">
        <f>+Tabella2026[[#This Row],[INCIDENZA POPOLAZIONE PER DIFFERENZA]]*(PLAFOND-SUM(Tabella2026[CONTRIBUTO SULLA BASE DELLA POPOLAZIONE]))</f>
        <v>16743.116640418961</v>
      </c>
      <c r="R5356" s="3">
        <f>+Tabella2026[[#This Row],[CONTRIBUTO SULLA BASE DELLA POPOLAZIONE]]+Tabella2026[[#This Row],[CONTRIBUTO SULLA BASE DEL REDDITO]]</f>
        <v>23101.247293378212</v>
      </c>
      <c r="S5356" s="3">
        <f>+Tabella2026[[#This Row],[CONTRIBUTO TOTALE]]/(PLAFOND/N_TESSERE)</f>
        <v>46.202494586756423</v>
      </c>
      <c r="T5356" s="3">
        <f>+MAX(CEILING(Tabella2026[[#This Row],[preDEF1]],1),1)</f>
        <v>47</v>
      </c>
      <c r="U5356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5356" s="21">
        <f>+Tabella2026[[#This Row],[DEF - n. card]]*(PLAFOND/N_TESSERE)</f>
        <v>23500</v>
      </c>
      <c r="W5356" s="18"/>
    </row>
    <row r="5357" spans="2:23" x14ac:dyDescent="0.25">
      <c r="B5357" s="1" t="s">
        <v>10767</v>
      </c>
      <c r="C5357" s="2">
        <v>53027</v>
      </c>
      <c r="D5357" s="1" t="s">
        <v>10768</v>
      </c>
      <c r="E5357" s="1" t="s">
        <v>30</v>
      </c>
      <c r="F5357" s="1" t="s">
        <v>159</v>
      </c>
      <c r="G5357" s="1" t="s">
        <v>4778</v>
      </c>
      <c r="H5357" s="1" t="s">
        <v>15834</v>
      </c>
      <c r="I5357" s="5">
        <v>1273</v>
      </c>
      <c r="J5357" s="5">
        <v>18013419</v>
      </c>
      <c r="K5357" s="3">
        <f>+Tabella2026[[#This Row],[POP_2024]]/SUM(Tabella2026[POP_2024])</f>
        <v>2.1596966204768691E-5</v>
      </c>
      <c r="L5357" s="3">
        <f>+Tabella2026[[#This Row],[INCIDENZA POPOLAZIONE]]*(PLAFOND/2)</f>
        <v>6358.1306529592493</v>
      </c>
      <c r="M5357" s="3">
        <f>+IFERROR(Tabella2026[[#This Row],[reddito_2024]]/Tabella2026[[#This Row],[POP_2024]],"")</f>
        <v>14150.368421052632</v>
      </c>
      <c r="N5357" s="3">
        <f>+IF(Tabella2026[[#This Row],[REDDITO COMPLESSIVO PROCAPITE]]&lt;media_aggr_reddito_pc,(media_aggr_reddito_pc-Tabella2026[[#This Row],[REDDITO COMPLESSIVO PROCAPITE]]),0)</f>
        <v>3674.6976415561094</v>
      </c>
      <c r="O5357" s="3">
        <f>+Tabella2026[[#This Row],[DIFFERENZA REDDITO INFERIORE ALLA MEDIA DALLA MEDIA]]*Tabella2026[[#This Row],[POP_2024]]</f>
        <v>4677890.0977009274</v>
      </c>
      <c r="P5357" s="3">
        <f>+Tabella2026[[#This Row],[POPOLAZIONE PER DIFFERENZA ]]/SUM(Tabella2026[[POPOLAZIONE PER DIFFERENZA ]])</f>
        <v>4.1501403854125869E-5</v>
      </c>
      <c r="Q5357" s="3">
        <f>+Tabella2026[[#This Row],[INCIDENZA POPOLAZIONE PER DIFFERENZA]]*(PLAFOND-SUM(Tabella2026[CONTRIBUTO SULLA BASE DELLA POPOLAZIONE]))</f>
        <v>12217.982168601815</v>
      </c>
      <c r="R5357" s="3">
        <f>+Tabella2026[[#This Row],[CONTRIBUTO SULLA BASE DELLA POPOLAZIONE]]+Tabella2026[[#This Row],[CONTRIBUTO SULLA BASE DEL REDDITO]]</f>
        <v>18576.112821561066</v>
      </c>
      <c r="S5357" s="3">
        <f>+Tabella2026[[#This Row],[CONTRIBUTO TOTALE]]/(PLAFOND/N_TESSERE)</f>
        <v>37.152225643122129</v>
      </c>
      <c r="T5357" s="3">
        <f>+MAX(CEILING(Tabella2026[[#This Row],[preDEF1]],1),1)</f>
        <v>38</v>
      </c>
      <c r="U5357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5357" s="21">
        <f>+Tabella2026[[#This Row],[DEF - n. card]]*(PLAFOND/N_TESSERE)</f>
        <v>19000</v>
      </c>
      <c r="W5357" s="18"/>
    </row>
    <row r="5358" spans="2:23" x14ac:dyDescent="0.25">
      <c r="B5358" s="1" t="s">
        <v>10718</v>
      </c>
      <c r="C5358" s="2">
        <v>112035</v>
      </c>
      <c r="D5358" s="1" t="s">
        <v>10719</v>
      </c>
      <c r="E5358" s="1" t="s">
        <v>76</v>
      </c>
      <c r="F5358" s="1" t="s">
        <v>88</v>
      </c>
      <c r="G5358" s="1" t="s">
        <v>4778</v>
      </c>
      <c r="H5358" s="1" t="s">
        <v>15836</v>
      </c>
      <c r="I5358" s="5">
        <v>1273</v>
      </c>
      <c r="J5358" s="5">
        <v>11929675</v>
      </c>
      <c r="K5358" s="3">
        <f>+Tabella2026[[#This Row],[POP_2024]]/SUM(Tabella2026[POP_2024])</f>
        <v>2.1596966204768691E-5</v>
      </c>
      <c r="L5358" s="3">
        <f>+Tabella2026[[#This Row],[INCIDENZA POPOLAZIONE]]*(PLAFOND/2)</f>
        <v>6358.1306529592493</v>
      </c>
      <c r="M5358" s="3">
        <f>+IFERROR(Tabella2026[[#This Row],[reddito_2024]]/Tabella2026[[#This Row],[POP_2024]],"")</f>
        <v>9371.3079340141394</v>
      </c>
      <c r="N5358" s="3">
        <f>+IF(Tabella2026[[#This Row],[REDDITO COMPLESSIVO PROCAPITE]]&lt;media_aggr_reddito_pc,(media_aggr_reddito_pc-Tabella2026[[#This Row],[REDDITO COMPLESSIVO PROCAPITE]]),0)</f>
        <v>8453.7581285946017</v>
      </c>
      <c r="O5358" s="3">
        <f>+Tabella2026[[#This Row],[DIFFERENZA REDDITO INFERIORE ALLA MEDIA DALLA MEDIA]]*Tabella2026[[#This Row],[POP_2024]]</f>
        <v>10761634.097700927</v>
      </c>
      <c r="P5358" s="3">
        <f>+Tabella2026[[#This Row],[POPOLAZIONE PER DIFFERENZA ]]/SUM(Tabella2026[[POPOLAZIONE PER DIFFERENZA ]])</f>
        <v>9.5475291956628527E-5</v>
      </c>
      <c r="Q5358" s="3">
        <f>+Tabella2026[[#This Row],[INCIDENZA POPOLAZIONE PER DIFFERENZA]]*(PLAFOND-SUM(Tabella2026[CONTRIBUTO SULLA BASE DELLA POPOLAZIONE]))</f>
        <v>28107.854345562584</v>
      </c>
      <c r="R5358" s="3">
        <f>+Tabella2026[[#This Row],[CONTRIBUTO SULLA BASE DELLA POPOLAZIONE]]+Tabella2026[[#This Row],[CONTRIBUTO SULLA BASE DEL REDDITO]]</f>
        <v>34465.984998521832</v>
      </c>
      <c r="S5358" s="3">
        <f>+Tabella2026[[#This Row],[CONTRIBUTO TOTALE]]/(PLAFOND/N_TESSERE)</f>
        <v>68.931969997043666</v>
      </c>
      <c r="T5358" s="3">
        <f>+MAX(CEILING(Tabella2026[[#This Row],[preDEF1]],1),1)</f>
        <v>69</v>
      </c>
      <c r="U5358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5358" s="21">
        <f>+Tabella2026[[#This Row],[DEF - n. card]]*(PLAFOND/N_TESSERE)</f>
        <v>34500</v>
      </c>
      <c r="W5358" s="18"/>
    </row>
    <row r="5359" spans="2:23" x14ac:dyDescent="0.25">
      <c r="B5359" s="1" t="s">
        <v>10807</v>
      </c>
      <c r="C5359" s="2">
        <v>22180</v>
      </c>
      <c r="D5359" s="1" t="s">
        <v>10808</v>
      </c>
      <c r="E5359" s="1" t="s">
        <v>99</v>
      </c>
      <c r="F5359" s="1" t="s">
        <v>98</v>
      </c>
      <c r="G5359" s="1" t="s">
        <v>4778</v>
      </c>
      <c r="H5359" s="1" t="s">
        <v>15835</v>
      </c>
      <c r="I5359" s="5">
        <v>1273</v>
      </c>
      <c r="J5359" s="5">
        <v>25491699</v>
      </c>
      <c r="K5359" s="3">
        <f>+Tabella2026[[#This Row],[POP_2024]]/SUM(Tabella2026[POP_2024])</f>
        <v>2.1596966204768691E-5</v>
      </c>
      <c r="L5359" s="3">
        <f>+Tabella2026[[#This Row],[INCIDENZA POPOLAZIONE]]*(PLAFOND/2)</f>
        <v>6358.1306529592493</v>
      </c>
      <c r="M5359" s="3">
        <f>+IFERROR(Tabella2026[[#This Row],[reddito_2024]]/Tabella2026[[#This Row],[POP_2024]],"")</f>
        <v>20024.901021209742</v>
      </c>
      <c r="N5359" s="3">
        <f>+IF(Tabella2026[[#This Row],[REDDITO COMPLESSIVO PROCAPITE]]&lt;media_aggr_reddito_pc,(media_aggr_reddito_pc-Tabella2026[[#This Row],[REDDITO COMPLESSIVO PROCAPITE]]),0)</f>
        <v>0</v>
      </c>
      <c r="O5359" s="3">
        <f>+Tabella2026[[#This Row],[DIFFERENZA REDDITO INFERIORE ALLA MEDIA DALLA MEDIA]]*Tabella2026[[#This Row],[POP_2024]]</f>
        <v>0</v>
      </c>
      <c r="P5359" s="3">
        <f>+Tabella2026[[#This Row],[POPOLAZIONE PER DIFFERENZA ]]/SUM(Tabella2026[[POPOLAZIONE PER DIFFERENZA ]])</f>
        <v>0</v>
      </c>
      <c r="Q5359" s="3">
        <f>+Tabella2026[[#This Row],[INCIDENZA POPOLAZIONE PER DIFFERENZA]]*(PLAFOND-SUM(Tabella2026[CONTRIBUTO SULLA BASE DELLA POPOLAZIONE]))</f>
        <v>0</v>
      </c>
      <c r="R5359" s="3">
        <f>+Tabella2026[[#This Row],[CONTRIBUTO SULLA BASE DELLA POPOLAZIONE]]+Tabella2026[[#This Row],[CONTRIBUTO SULLA BASE DEL REDDITO]]</f>
        <v>6358.1306529592493</v>
      </c>
      <c r="S5359" s="3">
        <f>+Tabella2026[[#This Row],[CONTRIBUTO TOTALE]]/(PLAFOND/N_TESSERE)</f>
        <v>12.716261305918499</v>
      </c>
      <c r="T5359" s="3">
        <f>+MAX(CEILING(Tabella2026[[#This Row],[preDEF1]],1),1)</f>
        <v>13</v>
      </c>
      <c r="U535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59" s="21">
        <f>+Tabella2026[[#This Row],[DEF - n. card]]*(PLAFOND/N_TESSERE)</f>
        <v>6500</v>
      </c>
      <c r="W5359" s="18"/>
    </row>
    <row r="5360" spans="2:23" x14ac:dyDescent="0.25">
      <c r="B5360" s="1" t="s">
        <v>10656</v>
      </c>
      <c r="C5360" s="2">
        <v>65036</v>
      </c>
      <c r="D5360" s="1" t="s">
        <v>10657</v>
      </c>
      <c r="E5360" s="1" t="s">
        <v>15</v>
      </c>
      <c r="F5360" s="1" t="s">
        <v>82</v>
      </c>
      <c r="G5360" s="1" t="s">
        <v>4778</v>
      </c>
      <c r="H5360" s="1" t="s">
        <v>15836</v>
      </c>
      <c r="I5360" s="5">
        <v>1272</v>
      </c>
      <c r="J5360" s="5">
        <v>12873641</v>
      </c>
      <c r="K5360" s="3">
        <f>+Tabella2026[[#This Row],[POP_2024]]/SUM(Tabella2026[POP_2024])</f>
        <v>2.1580000795338394E-5</v>
      </c>
      <c r="L5360" s="3">
        <f>+Tabella2026[[#This Row],[INCIDENZA POPOLAZIONE]]*(PLAFOND/2)</f>
        <v>6353.1360491470268</v>
      </c>
      <c r="M5360" s="3">
        <f>+IFERROR(Tabella2026[[#This Row],[reddito_2024]]/Tabella2026[[#This Row],[POP_2024]],"")</f>
        <v>10120.786949685535</v>
      </c>
      <c r="N5360" s="3">
        <f>+IF(Tabella2026[[#This Row],[REDDITO COMPLESSIVO PROCAPITE]]&lt;media_aggr_reddito_pc,(media_aggr_reddito_pc-Tabella2026[[#This Row],[REDDITO COMPLESSIVO PROCAPITE]]),0)</f>
        <v>7704.2791129232064</v>
      </c>
      <c r="O5360" s="3">
        <f>+Tabella2026[[#This Row],[DIFFERENZA REDDITO INFERIORE ALLA MEDIA DALLA MEDIA]]*Tabella2026[[#This Row],[POP_2024]]</f>
        <v>9799843.0316383187</v>
      </c>
      <c r="P5360" s="3">
        <f>+Tabella2026[[#This Row],[POPOLAZIONE PER DIFFERENZA ]]/SUM(Tabella2026[[POPOLAZIONE PER DIFFERENZA ]])</f>
        <v>8.69424537277928E-5</v>
      </c>
      <c r="Q5360" s="3">
        <f>+Tabella2026[[#This Row],[INCIDENZA POPOLAZIONE PER DIFFERENZA]]*(PLAFOND-SUM(Tabella2026[CONTRIBUTO SULLA BASE DELLA POPOLAZIONE]))</f>
        <v>25595.793170622008</v>
      </c>
      <c r="R5360" s="3">
        <f>+Tabella2026[[#This Row],[CONTRIBUTO SULLA BASE DELLA POPOLAZIONE]]+Tabella2026[[#This Row],[CONTRIBUTO SULLA BASE DEL REDDITO]]</f>
        <v>31948.929219769034</v>
      </c>
      <c r="S5360" s="3">
        <f>+Tabella2026[[#This Row],[CONTRIBUTO TOTALE]]/(PLAFOND/N_TESSERE)</f>
        <v>63.897858439538069</v>
      </c>
      <c r="T5360" s="3">
        <f>+MAX(CEILING(Tabella2026[[#This Row],[preDEF1]],1),1)</f>
        <v>64</v>
      </c>
      <c r="U5360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5360" s="21">
        <f>+Tabella2026[[#This Row],[DEF - n. card]]*(PLAFOND/N_TESSERE)</f>
        <v>32000</v>
      </c>
      <c r="W5360" s="18"/>
    </row>
    <row r="5361" spans="2:23" x14ac:dyDescent="0.25">
      <c r="B5361" s="1" t="s">
        <v>10769</v>
      </c>
      <c r="C5361" s="2">
        <v>50016</v>
      </c>
      <c r="D5361" s="1" t="s">
        <v>10770</v>
      </c>
      <c r="E5361" s="1" t="s">
        <v>30</v>
      </c>
      <c r="F5361" s="1" t="s">
        <v>144</v>
      </c>
      <c r="G5361" s="1" t="s">
        <v>4778</v>
      </c>
      <c r="H5361" s="1" t="s">
        <v>15834</v>
      </c>
      <c r="I5361" s="5">
        <v>1272</v>
      </c>
      <c r="J5361" s="5">
        <v>69814182</v>
      </c>
      <c r="K5361" s="3">
        <f>+Tabella2026[[#This Row],[POP_2024]]/SUM(Tabella2026[POP_2024])</f>
        <v>2.1580000795338394E-5</v>
      </c>
      <c r="L5361" s="3">
        <f>+Tabella2026[[#This Row],[INCIDENZA POPOLAZIONE]]*(PLAFOND/2)</f>
        <v>6353.1360491470268</v>
      </c>
      <c r="M5361" s="3">
        <f>+IFERROR(Tabella2026[[#This Row],[reddito_2024]]/Tabella2026[[#This Row],[POP_2024]],"")</f>
        <v>54885.363207547169</v>
      </c>
      <c r="N5361" s="3">
        <f>+IF(Tabella2026[[#This Row],[REDDITO COMPLESSIVO PROCAPITE]]&lt;media_aggr_reddito_pc,(media_aggr_reddito_pc-Tabella2026[[#This Row],[REDDITO COMPLESSIVO PROCAPITE]]),0)</f>
        <v>0</v>
      </c>
      <c r="O5361" s="3">
        <f>+Tabella2026[[#This Row],[DIFFERENZA REDDITO INFERIORE ALLA MEDIA DALLA MEDIA]]*Tabella2026[[#This Row],[POP_2024]]</f>
        <v>0</v>
      </c>
      <c r="P5361" s="3">
        <f>+Tabella2026[[#This Row],[POPOLAZIONE PER DIFFERENZA ]]/SUM(Tabella2026[[POPOLAZIONE PER DIFFERENZA ]])</f>
        <v>0</v>
      </c>
      <c r="Q5361" s="3">
        <f>+Tabella2026[[#This Row],[INCIDENZA POPOLAZIONE PER DIFFERENZA]]*(PLAFOND-SUM(Tabella2026[CONTRIBUTO SULLA BASE DELLA POPOLAZIONE]))</f>
        <v>0</v>
      </c>
      <c r="R5361" s="3">
        <f>+Tabella2026[[#This Row],[CONTRIBUTO SULLA BASE DELLA POPOLAZIONE]]+Tabella2026[[#This Row],[CONTRIBUTO SULLA BASE DEL REDDITO]]</f>
        <v>6353.1360491470268</v>
      </c>
      <c r="S5361" s="3">
        <f>+Tabella2026[[#This Row],[CONTRIBUTO TOTALE]]/(PLAFOND/N_TESSERE)</f>
        <v>12.706272098294054</v>
      </c>
      <c r="T5361" s="3">
        <f>+MAX(CEILING(Tabella2026[[#This Row],[preDEF1]],1),1)</f>
        <v>13</v>
      </c>
      <c r="U5361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61" s="21">
        <f>+Tabella2026[[#This Row],[DEF - n. card]]*(PLAFOND/N_TESSERE)</f>
        <v>6500</v>
      </c>
      <c r="W5361" s="18"/>
    </row>
    <row r="5362" spans="2:23" x14ac:dyDescent="0.25">
      <c r="B5362" s="1" t="s">
        <v>10785</v>
      </c>
      <c r="C5362" s="2">
        <v>7074</v>
      </c>
      <c r="D5362" s="1" t="s">
        <v>10786</v>
      </c>
      <c r="E5362" s="1" t="s">
        <v>565</v>
      </c>
      <c r="F5362" s="1" t="s">
        <v>565</v>
      </c>
      <c r="G5362" s="1" t="s">
        <v>4778</v>
      </c>
      <c r="H5362" s="1" t="s">
        <v>15835</v>
      </c>
      <c r="I5362" s="5">
        <v>1272</v>
      </c>
      <c r="J5362" s="5">
        <v>25229580</v>
      </c>
      <c r="K5362" s="3">
        <f>+Tabella2026[[#This Row],[POP_2024]]/SUM(Tabella2026[POP_2024])</f>
        <v>2.1580000795338394E-5</v>
      </c>
      <c r="L5362" s="3">
        <f>+Tabella2026[[#This Row],[INCIDENZA POPOLAZIONE]]*(PLAFOND/2)</f>
        <v>6353.1360491470268</v>
      </c>
      <c r="M5362" s="3">
        <f>+IFERROR(Tabella2026[[#This Row],[reddito_2024]]/Tabella2026[[#This Row],[POP_2024]],"")</f>
        <v>19834.575471698114</v>
      </c>
      <c r="N5362" s="3">
        <f>+IF(Tabella2026[[#This Row],[REDDITO COMPLESSIVO PROCAPITE]]&lt;media_aggr_reddito_pc,(media_aggr_reddito_pc-Tabella2026[[#This Row],[REDDITO COMPLESSIVO PROCAPITE]]),0)</f>
        <v>0</v>
      </c>
      <c r="O5362" s="3">
        <f>+Tabella2026[[#This Row],[DIFFERENZA REDDITO INFERIORE ALLA MEDIA DALLA MEDIA]]*Tabella2026[[#This Row],[POP_2024]]</f>
        <v>0</v>
      </c>
      <c r="P5362" s="3">
        <f>+Tabella2026[[#This Row],[POPOLAZIONE PER DIFFERENZA ]]/SUM(Tabella2026[[POPOLAZIONE PER DIFFERENZA ]])</f>
        <v>0</v>
      </c>
      <c r="Q5362" s="3">
        <f>+Tabella2026[[#This Row],[INCIDENZA POPOLAZIONE PER DIFFERENZA]]*(PLAFOND-SUM(Tabella2026[CONTRIBUTO SULLA BASE DELLA POPOLAZIONE]))</f>
        <v>0</v>
      </c>
      <c r="R5362" s="3">
        <f>+Tabella2026[[#This Row],[CONTRIBUTO SULLA BASE DELLA POPOLAZIONE]]+Tabella2026[[#This Row],[CONTRIBUTO SULLA BASE DEL REDDITO]]</f>
        <v>6353.1360491470268</v>
      </c>
      <c r="S5362" s="3">
        <f>+Tabella2026[[#This Row],[CONTRIBUTO TOTALE]]/(PLAFOND/N_TESSERE)</f>
        <v>12.706272098294054</v>
      </c>
      <c r="T5362" s="3">
        <f>+MAX(CEILING(Tabella2026[[#This Row],[preDEF1]],1),1)</f>
        <v>13</v>
      </c>
      <c r="U5362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62" s="21">
        <f>+Tabella2026[[#This Row],[DEF - n. card]]*(PLAFOND/N_TESSERE)</f>
        <v>6500</v>
      </c>
      <c r="W5362" s="18"/>
    </row>
    <row r="5363" spans="2:23" x14ac:dyDescent="0.25">
      <c r="B5363" s="1" t="s">
        <v>10739</v>
      </c>
      <c r="C5363" s="2">
        <v>24020</v>
      </c>
      <c r="D5363" s="1" t="s">
        <v>10740</v>
      </c>
      <c r="E5363" s="1" t="s">
        <v>38</v>
      </c>
      <c r="F5363" s="1" t="s">
        <v>106</v>
      </c>
      <c r="G5363" s="1" t="s">
        <v>4778</v>
      </c>
      <c r="H5363" s="1" t="s">
        <v>15835</v>
      </c>
      <c r="I5363" s="5">
        <v>1271</v>
      </c>
      <c r="J5363" s="5">
        <v>21634292</v>
      </c>
      <c r="K5363" s="3">
        <f>+Tabella2026[[#This Row],[POP_2024]]/SUM(Tabella2026[POP_2024])</f>
        <v>2.1563035385908098E-5</v>
      </c>
      <c r="L5363" s="3">
        <f>+Tabella2026[[#This Row],[INCIDENZA POPOLAZIONE]]*(PLAFOND/2)</f>
        <v>6348.1414453348043</v>
      </c>
      <c r="M5363" s="3">
        <f>+IFERROR(Tabella2026[[#This Row],[reddito_2024]]/Tabella2026[[#This Row],[POP_2024]],"")</f>
        <v>17021.472856018881</v>
      </c>
      <c r="N5363" s="3">
        <f>+IF(Tabella2026[[#This Row],[REDDITO COMPLESSIVO PROCAPITE]]&lt;media_aggr_reddito_pc,(media_aggr_reddito_pc-Tabella2026[[#This Row],[REDDITO COMPLESSIVO PROCAPITE]]),0)</f>
        <v>803.59320658985962</v>
      </c>
      <c r="O5363" s="3">
        <f>+Tabella2026[[#This Row],[DIFFERENZA REDDITO INFERIORE ALLA MEDIA DALLA MEDIA]]*Tabella2026[[#This Row],[POP_2024]]</f>
        <v>1021366.9655757116</v>
      </c>
      <c r="P5363" s="3">
        <f>+Tabella2026[[#This Row],[POPOLAZIONE PER DIFFERENZA ]]/SUM(Tabella2026[[POPOLAZIONE PER DIFFERENZA ]])</f>
        <v>9.0613849484094254E-6</v>
      </c>
      <c r="Q5363" s="3">
        <f>+Tabella2026[[#This Row],[INCIDENZA POPOLAZIONE PER DIFFERENZA]]*(PLAFOND-SUM(Tabella2026[CONTRIBUTO SULLA BASE DELLA POPOLAZIONE]))</f>
        <v>2667.6649327730343</v>
      </c>
      <c r="R5363" s="3">
        <f>+Tabella2026[[#This Row],[CONTRIBUTO SULLA BASE DELLA POPOLAZIONE]]+Tabella2026[[#This Row],[CONTRIBUTO SULLA BASE DEL REDDITO]]</f>
        <v>9015.8063781078381</v>
      </c>
      <c r="S5363" s="3">
        <f>+Tabella2026[[#This Row],[CONTRIBUTO TOTALE]]/(PLAFOND/N_TESSERE)</f>
        <v>18.031612756215676</v>
      </c>
      <c r="T5363" s="3">
        <f>+MAX(CEILING(Tabella2026[[#This Row],[preDEF1]],1),1)</f>
        <v>19</v>
      </c>
      <c r="U5363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5363" s="21">
        <f>+Tabella2026[[#This Row],[DEF - n. card]]*(PLAFOND/N_TESSERE)</f>
        <v>9500</v>
      </c>
      <c r="W5363" s="18"/>
    </row>
    <row r="5364" spans="2:23" x14ac:dyDescent="0.25">
      <c r="B5364" s="1" t="s">
        <v>10775</v>
      </c>
      <c r="C5364" s="2">
        <v>76030</v>
      </c>
      <c r="D5364" s="1" t="s">
        <v>10776</v>
      </c>
      <c r="E5364" s="1" t="s">
        <v>213</v>
      </c>
      <c r="F5364" s="1" t="s">
        <v>212</v>
      </c>
      <c r="G5364" s="1" t="s">
        <v>4778</v>
      </c>
      <c r="H5364" s="1" t="s">
        <v>15836</v>
      </c>
      <c r="I5364" s="5">
        <v>1271</v>
      </c>
      <c r="J5364" s="5">
        <v>19988685</v>
      </c>
      <c r="K5364" s="3">
        <f>+Tabella2026[[#This Row],[POP_2024]]/SUM(Tabella2026[POP_2024])</f>
        <v>2.1563035385908098E-5</v>
      </c>
      <c r="L5364" s="3">
        <f>+Tabella2026[[#This Row],[INCIDENZA POPOLAZIONE]]*(PLAFOND/2)</f>
        <v>6348.1414453348043</v>
      </c>
      <c r="M5364" s="3">
        <f>+IFERROR(Tabella2026[[#This Row],[reddito_2024]]/Tabella2026[[#This Row],[POP_2024]],"")</f>
        <v>15726.738788355626</v>
      </c>
      <c r="N5364" s="3">
        <f>+IF(Tabella2026[[#This Row],[REDDITO COMPLESSIVO PROCAPITE]]&lt;media_aggr_reddito_pc,(media_aggr_reddito_pc-Tabella2026[[#This Row],[REDDITO COMPLESSIVO PROCAPITE]]),0)</f>
        <v>2098.3272742531153</v>
      </c>
      <c r="O5364" s="3">
        <f>+Tabella2026[[#This Row],[DIFFERENZA REDDITO INFERIORE ALLA MEDIA DALLA MEDIA]]*Tabella2026[[#This Row],[POP_2024]]</f>
        <v>2666973.9655757095</v>
      </c>
      <c r="P5364" s="3">
        <f>+Tabella2026[[#This Row],[POPOLAZIONE PER DIFFERENZA ]]/SUM(Tabella2026[[POPOLAZIONE PER DIFFERENZA ]])</f>
        <v>2.3660915776579542E-5</v>
      </c>
      <c r="Q5364" s="3">
        <f>+Tabella2026[[#This Row],[INCIDENZA POPOLAZIONE PER DIFFERENZA]]*(PLAFOND-SUM(Tabella2026[CONTRIBUTO SULLA BASE DELLA POPOLAZIONE]))</f>
        <v>6965.7558589382134</v>
      </c>
      <c r="R5364" s="3">
        <f>+Tabella2026[[#This Row],[CONTRIBUTO SULLA BASE DELLA POPOLAZIONE]]+Tabella2026[[#This Row],[CONTRIBUTO SULLA BASE DEL REDDITO]]</f>
        <v>13313.897304273018</v>
      </c>
      <c r="S5364" s="3">
        <f>+Tabella2026[[#This Row],[CONTRIBUTO TOTALE]]/(PLAFOND/N_TESSERE)</f>
        <v>26.627794608546036</v>
      </c>
      <c r="T5364" s="3">
        <f>+MAX(CEILING(Tabella2026[[#This Row],[preDEF1]],1),1)</f>
        <v>27</v>
      </c>
      <c r="U5364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5364" s="21">
        <f>+Tabella2026[[#This Row],[DEF - n. card]]*(PLAFOND/N_TESSERE)</f>
        <v>13500</v>
      </c>
      <c r="W5364" s="18"/>
    </row>
    <row r="5365" spans="2:23" x14ac:dyDescent="0.25">
      <c r="B5365" s="1" t="s">
        <v>10544</v>
      </c>
      <c r="C5365" s="2">
        <v>53012</v>
      </c>
      <c r="D5365" s="1" t="s">
        <v>10545</v>
      </c>
      <c r="E5365" s="1" t="s">
        <v>30</v>
      </c>
      <c r="F5365" s="1" t="s">
        <v>159</v>
      </c>
      <c r="G5365" s="1" t="s">
        <v>4778</v>
      </c>
      <c r="H5365" s="1" t="s">
        <v>15834</v>
      </c>
      <c r="I5365" s="5">
        <v>1271</v>
      </c>
      <c r="J5365" s="5">
        <v>26358234</v>
      </c>
      <c r="K5365" s="3">
        <f>+Tabella2026[[#This Row],[POP_2024]]/SUM(Tabella2026[POP_2024])</f>
        <v>2.1563035385908098E-5</v>
      </c>
      <c r="L5365" s="3">
        <f>+Tabella2026[[#This Row],[INCIDENZA POPOLAZIONE]]*(PLAFOND/2)</f>
        <v>6348.1414453348043</v>
      </c>
      <c r="M5365" s="3">
        <f>+IFERROR(Tabella2026[[#This Row],[reddito_2024]]/Tabella2026[[#This Row],[POP_2024]],"")</f>
        <v>20738.185680566483</v>
      </c>
      <c r="N5365" s="3">
        <f>+IF(Tabella2026[[#This Row],[REDDITO COMPLESSIVO PROCAPITE]]&lt;media_aggr_reddito_pc,(media_aggr_reddito_pc-Tabella2026[[#This Row],[REDDITO COMPLESSIVO PROCAPITE]]),0)</f>
        <v>0</v>
      </c>
      <c r="O5365" s="3">
        <f>+Tabella2026[[#This Row],[DIFFERENZA REDDITO INFERIORE ALLA MEDIA DALLA MEDIA]]*Tabella2026[[#This Row],[POP_2024]]</f>
        <v>0</v>
      </c>
      <c r="P5365" s="3">
        <f>+Tabella2026[[#This Row],[POPOLAZIONE PER DIFFERENZA ]]/SUM(Tabella2026[[POPOLAZIONE PER DIFFERENZA ]])</f>
        <v>0</v>
      </c>
      <c r="Q5365" s="3">
        <f>+Tabella2026[[#This Row],[INCIDENZA POPOLAZIONE PER DIFFERENZA]]*(PLAFOND-SUM(Tabella2026[CONTRIBUTO SULLA BASE DELLA POPOLAZIONE]))</f>
        <v>0</v>
      </c>
      <c r="R5365" s="3">
        <f>+Tabella2026[[#This Row],[CONTRIBUTO SULLA BASE DELLA POPOLAZIONE]]+Tabella2026[[#This Row],[CONTRIBUTO SULLA BASE DEL REDDITO]]</f>
        <v>6348.1414453348043</v>
      </c>
      <c r="S5365" s="3">
        <f>+Tabella2026[[#This Row],[CONTRIBUTO TOTALE]]/(PLAFOND/N_TESSERE)</f>
        <v>12.696282890669609</v>
      </c>
      <c r="T5365" s="3">
        <f>+MAX(CEILING(Tabella2026[[#This Row],[preDEF1]],1),1)</f>
        <v>13</v>
      </c>
      <c r="U5365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65" s="21">
        <f>+Tabella2026[[#This Row],[DEF - n. card]]*(PLAFOND/N_TESSERE)</f>
        <v>6500</v>
      </c>
      <c r="W5365" s="18"/>
    </row>
    <row r="5366" spans="2:23" x14ac:dyDescent="0.25">
      <c r="B5366" s="1" t="s">
        <v>10735</v>
      </c>
      <c r="C5366" s="2">
        <v>19089</v>
      </c>
      <c r="D5366" s="1" t="s">
        <v>10736</v>
      </c>
      <c r="E5366" s="1" t="s">
        <v>12</v>
      </c>
      <c r="F5366" s="1" t="s">
        <v>193</v>
      </c>
      <c r="G5366" s="1" t="s">
        <v>4778</v>
      </c>
      <c r="H5366" s="1" t="s">
        <v>15835</v>
      </c>
      <c r="I5366" s="5">
        <v>1271</v>
      </c>
      <c r="J5366" s="5">
        <v>25307564</v>
      </c>
      <c r="K5366" s="3">
        <f>+Tabella2026[[#This Row],[POP_2024]]/SUM(Tabella2026[POP_2024])</f>
        <v>2.1563035385908098E-5</v>
      </c>
      <c r="L5366" s="3">
        <f>+Tabella2026[[#This Row],[INCIDENZA POPOLAZIONE]]*(PLAFOND/2)</f>
        <v>6348.1414453348043</v>
      </c>
      <c r="M5366" s="3">
        <f>+IFERROR(Tabella2026[[#This Row],[reddito_2024]]/Tabella2026[[#This Row],[POP_2024]],"")</f>
        <v>19911.537372147915</v>
      </c>
      <c r="N5366" s="3">
        <f>+IF(Tabella2026[[#This Row],[REDDITO COMPLESSIVO PROCAPITE]]&lt;media_aggr_reddito_pc,(media_aggr_reddito_pc-Tabella2026[[#This Row],[REDDITO COMPLESSIVO PROCAPITE]]),0)</f>
        <v>0</v>
      </c>
      <c r="O5366" s="3">
        <f>+Tabella2026[[#This Row],[DIFFERENZA REDDITO INFERIORE ALLA MEDIA DALLA MEDIA]]*Tabella2026[[#This Row],[POP_2024]]</f>
        <v>0</v>
      </c>
      <c r="P5366" s="3">
        <f>+Tabella2026[[#This Row],[POPOLAZIONE PER DIFFERENZA ]]/SUM(Tabella2026[[POPOLAZIONE PER DIFFERENZA ]])</f>
        <v>0</v>
      </c>
      <c r="Q5366" s="3">
        <f>+Tabella2026[[#This Row],[INCIDENZA POPOLAZIONE PER DIFFERENZA]]*(PLAFOND-SUM(Tabella2026[CONTRIBUTO SULLA BASE DELLA POPOLAZIONE]))</f>
        <v>0</v>
      </c>
      <c r="R5366" s="3">
        <f>+Tabella2026[[#This Row],[CONTRIBUTO SULLA BASE DELLA POPOLAZIONE]]+Tabella2026[[#This Row],[CONTRIBUTO SULLA BASE DEL REDDITO]]</f>
        <v>6348.1414453348043</v>
      </c>
      <c r="S5366" s="3">
        <f>+Tabella2026[[#This Row],[CONTRIBUTO TOTALE]]/(PLAFOND/N_TESSERE)</f>
        <v>12.696282890669609</v>
      </c>
      <c r="T5366" s="3">
        <f>+MAX(CEILING(Tabella2026[[#This Row],[preDEF1]],1),1)</f>
        <v>13</v>
      </c>
      <c r="U5366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66" s="21">
        <f>+Tabella2026[[#This Row],[DEF - n. card]]*(PLAFOND/N_TESSERE)</f>
        <v>6500</v>
      </c>
      <c r="W5366" s="18"/>
    </row>
    <row r="5367" spans="2:23" x14ac:dyDescent="0.25">
      <c r="B5367" s="1" t="s">
        <v>10468</v>
      </c>
      <c r="C5367" s="2">
        <v>65008</v>
      </c>
      <c r="D5367" s="1" t="s">
        <v>10469</v>
      </c>
      <c r="E5367" s="1" t="s">
        <v>15</v>
      </c>
      <c r="F5367" s="1" t="s">
        <v>82</v>
      </c>
      <c r="G5367" s="1" t="s">
        <v>4778</v>
      </c>
      <c r="H5367" s="1" t="s">
        <v>15836</v>
      </c>
      <c r="I5367" s="5">
        <v>1270</v>
      </c>
      <c r="J5367" s="5">
        <v>14114532</v>
      </c>
      <c r="K5367" s="3">
        <f>+Tabella2026[[#This Row],[POP_2024]]/SUM(Tabella2026[POP_2024])</f>
        <v>2.1546069976477798E-5</v>
      </c>
      <c r="L5367" s="3">
        <f>+Tabella2026[[#This Row],[INCIDENZA POPOLAZIONE]]*(PLAFOND/2)</f>
        <v>6343.1468415225818</v>
      </c>
      <c r="M5367" s="3">
        <f>+IFERROR(Tabella2026[[#This Row],[reddito_2024]]/Tabella2026[[#This Row],[POP_2024]],"")</f>
        <v>11113.804724409449</v>
      </c>
      <c r="N5367" s="3">
        <f>+IF(Tabella2026[[#This Row],[REDDITO COMPLESSIVO PROCAPITE]]&lt;media_aggr_reddito_pc,(media_aggr_reddito_pc-Tabella2026[[#This Row],[REDDITO COMPLESSIVO PROCAPITE]]),0)</f>
        <v>6711.2613381992924</v>
      </c>
      <c r="O5367" s="3">
        <f>+Tabella2026[[#This Row],[DIFFERENZA REDDITO INFERIORE ALLA MEDIA DALLA MEDIA]]*Tabella2026[[#This Row],[POP_2024]]</f>
        <v>8523301.8995131012</v>
      </c>
      <c r="P5367" s="3">
        <f>+Tabella2026[[#This Row],[POPOLAZIONE PER DIFFERENZA ]]/SUM(Tabella2026[[POPOLAZIONE PER DIFFERENZA ]])</f>
        <v>7.5617209236313786E-5</v>
      </c>
      <c r="Q5367" s="3">
        <f>+Tabella2026[[#This Row],[INCIDENZA POPOLAZIONE PER DIFFERENZA]]*(PLAFOND-SUM(Tabella2026[CONTRIBUTO SULLA BASE DELLA POPOLAZIONE]))</f>
        <v>22261.649686263943</v>
      </c>
      <c r="R5367" s="3">
        <f>+Tabella2026[[#This Row],[CONTRIBUTO SULLA BASE DELLA POPOLAZIONE]]+Tabella2026[[#This Row],[CONTRIBUTO SULLA BASE DEL REDDITO]]</f>
        <v>28604.796527786526</v>
      </c>
      <c r="S5367" s="3">
        <f>+Tabella2026[[#This Row],[CONTRIBUTO TOTALE]]/(PLAFOND/N_TESSERE)</f>
        <v>57.209593055573052</v>
      </c>
      <c r="T5367" s="3">
        <f>+MAX(CEILING(Tabella2026[[#This Row],[preDEF1]],1),1)</f>
        <v>58</v>
      </c>
      <c r="U5367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5367" s="21">
        <f>+Tabella2026[[#This Row],[DEF - n. card]]*(PLAFOND/N_TESSERE)</f>
        <v>29000</v>
      </c>
      <c r="W5367" s="18"/>
    </row>
    <row r="5368" spans="2:23" x14ac:dyDescent="0.25">
      <c r="B5368" s="1" t="s">
        <v>10831</v>
      </c>
      <c r="C5368" s="2">
        <v>97007</v>
      </c>
      <c r="D5368" s="1" t="s">
        <v>10832</v>
      </c>
      <c r="E5368" s="1" t="s">
        <v>12</v>
      </c>
      <c r="F5368" s="1" t="s">
        <v>362</v>
      </c>
      <c r="G5368" s="1" t="s">
        <v>4778</v>
      </c>
      <c r="H5368" s="1" t="s">
        <v>15835</v>
      </c>
      <c r="I5368" s="5">
        <v>1270</v>
      </c>
      <c r="J5368" s="5">
        <v>27683854</v>
      </c>
      <c r="K5368" s="3">
        <f>+Tabella2026[[#This Row],[POP_2024]]/SUM(Tabella2026[POP_2024])</f>
        <v>2.1546069976477798E-5</v>
      </c>
      <c r="L5368" s="3">
        <f>+Tabella2026[[#This Row],[INCIDENZA POPOLAZIONE]]*(PLAFOND/2)</f>
        <v>6343.1468415225818</v>
      </c>
      <c r="M5368" s="3">
        <f>+IFERROR(Tabella2026[[#This Row],[reddito_2024]]/Tabella2026[[#This Row],[POP_2024]],"")</f>
        <v>21798.310236220474</v>
      </c>
      <c r="N5368" s="3">
        <f>+IF(Tabella2026[[#This Row],[REDDITO COMPLESSIVO PROCAPITE]]&lt;media_aggr_reddito_pc,(media_aggr_reddito_pc-Tabella2026[[#This Row],[REDDITO COMPLESSIVO PROCAPITE]]),0)</f>
        <v>0</v>
      </c>
      <c r="O5368" s="3">
        <f>+Tabella2026[[#This Row],[DIFFERENZA REDDITO INFERIORE ALLA MEDIA DALLA MEDIA]]*Tabella2026[[#This Row],[POP_2024]]</f>
        <v>0</v>
      </c>
      <c r="P5368" s="3">
        <f>+Tabella2026[[#This Row],[POPOLAZIONE PER DIFFERENZA ]]/SUM(Tabella2026[[POPOLAZIONE PER DIFFERENZA ]])</f>
        <v>0</v>
      </c>
      <c r="Q5368" s="3">
        <f>+Tabella2026[[#This Row],[INCIDENZA POPOLAZIONE PER DIFFERENZA]]*(PLAFOND-SUM(Tabella2026[CONTRIBUTO SULLA BASE DELLA POPOLAZIONE]))</f>
        <v>0</v>
      </c>
      <c r="R5368" s="3">
        <f>+Tabella2026[[#This Row],[CONTRIBUTO SULLA BASE DELLA POPOLAZIONE]]+Tabella2026[[#This Row],[CONTRIBUTO SULLA BASE DEL REDDITO]]</f>
        <v>6343.1468415225818</v>
      </c>
      <c r="S5368" s="3">
        <f>+Tabella2026[[#This Row],[CONTRIBUTO TOTALE]]/(PLAFOND/N_TESSERE)</f>
        <v>12.686293683045163</v>
      </c>
      <c r="T5368" s="3">
        <f>+MAX(CEILING(Tabella2026[[#This Row],[preDEF1]],1),1)</f>
        <v>13</v>
      </c>
      <c r="U5368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68" s="21">
        <f>+Tabella2026[[#This Row],[DEF - n. card]]*(PLAFOND/N_TESSERE)</f>
        <v>6500</v>
      </c>
      <c r="W5368" s="18"/>
    </row>
    <row r="5369" spans="2:23" x14ac:dyDescent="0.25">
      <c r="B5369" s="1" t="s">
        <v>10664</v>
      </c>
      <c r="C5369" s="2">
        <v>6059</v>
      </c>
      <c r="D5369" s="1" t="s">
        <v>10665</v>
      </c>
      <c r="E5369" s="1" t="s">
        <v>18</v>
      </c>
      <c r="F5369" s="1" t="s">
        <v>138</v>
      </c>
      <c r="G5369" s="1" t="s">
        <v>4778</v>
      </c>
      <c r="H5369" s="1" t="s">
        <v>15835</v>
      </c>
      <c r="I5369" s="5">
        <v>1270</v>
      </c>
      <c r="J5369" s="5">
        <v>23697900</v>
      </c>
      <c r="K5369" s="3">
        <f>+Tabella2026[[#This Row],[POP_2024]]/SUM(Tabella2026[POP_2024])</f>
        <v>2.1546069976477798E-5</v>
      </c>
      <c r="L5369" s="3">
        <f>+Tabella2026[[#This Row],[INCIDENZA POPOLAZIONE]]*(PLAFOND/2)</f>
        <v>6343.1468415225818</v>
      </c>
      <c r="M5369" s="3">
        <f>+IFERROR(Tabella2026[[#This Row],[reddito_2024]]/Tabella2026[[#This Row],[POP_2024]],"")</f>
        <v>18659.763779527559</v>
      </c>
      <c r="N5369" s="3">
        <f>+IF(Tabella2026[[#This Row],[REDDITO COMPLESSIVO PROCAPITE]]&lt;media_aggr_reddito_pc,(media_aggr_reddito_pc-Tabella2026[[#This Row],[REDDITO COMPLESSIVO PROCAPITE]]),0)</f>
        <v>0</v>
      </c>
      <c r="O5369" s="3">
        <f>+Tabella2026[[#This Row],[DIFFERENZA REDDITO INFERIORE ALLA MEDIA DALLA MEDIA]]*Tabella2026[[#This Row],[POP_2024]]</f>
        <v>0</v>
      </c>
      <c r="P5369" s="3">
        <f>+Tabella2026[[#This Row],[POPOLAZIONE PER DIFFERENZA ]]/SUM(Tabella2026[[POPOLAZIONE PER DIFFERENZA ]])</f>
        <v>0</v>
      </c>
      <c r="Q5369" s="3">
        <f>+Tabella2026[[#This Row],[INCIDENZA POPOLAZIONE PER DIFFERENZA]]*(PLAFOND-SUM(Tabella2026[CONTRIBUTO SULLA BASE DELLA POPOLAZIONE]))</f>
        <v>0</v>
      </c>
      <c r="R5369" s="3">
        <f>+Tabella2026[[#This Row],[CONTRIBUTO SULLA BASE DELLA POPOLAZIONE]]+Tabella2026[[#This Row],[CONTRIBUTO SULLA BASE DEL REDDITO]]</f>
        <v>6343.1468415225818</v>
      </c>
      <c r="S5369" s="3">
        <f>+Tabella2026[[#This Row],[CONTRIBUTO TOTALE]]/(PLAFOND/N_TESSERE)</f>
        <v>12.686293683045163</v>
      </c>
      <c r="T5369" s="3">
        <f>+MAX(CEILING(Tabella2026[[#This Row],[preDEF1]],1),1)</f>
        <v>13</v>
      </c>
      <c r="U536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69" s="21">
        <f>+Tabella2026[[#This Row],[DEF - n. card]]*(PLAFOND/N_TESSERE)</f>
        <v>6500</v>
      </c>
      <c r="W5369" s="18"/>
    </row>
    <row r="5370" spans="2:23" x14ac:dyDescent="0.25">
      <c r="B5370" s="1" t="s">
        <v>10732</v>
      </c>
      <c r="C5370" s="2">
        <v>6113</v>
      </c>
      <c r="D5370" s="1" t="s">
        <v>15843</v>
      </c>
      <c r="E5370" s="1" t="s">
        <v>18</v>
      </c>
      <c r="F5370" s="1" t="s">
        <v>138</v>
      </c>
      <c r="G5370" s="1" t="s">
        <v>4778</v>
      </c>
      <c r="H5370" s="1" t="s">
        <v>15835</v>
      </c>
      <c r="I5370" s="5">
        <v>1270</v>
      </c>
      <c r="J5370" s="5">
        <v>23366368</v>
      </c>
      <c r="K5370" s="3">
        <f>+Tabella2026[[#This Row],[POP_2024]]/SUM(Tabella2026[POP_2024])</f>
        <v>2.1546069976477798E-5</v>
      </c>
      <c r="L5370" s="3">
        <f>+Tabella2026[[#This Row],[INCIDENZA POPOLAZIONE]]*(PLAFOND/2)</f>
        <v>6343.1468415225818</v>
      </c>
      <c r="M5370" s="3">
        <f>+IFERROR(Tabella2026[[#This Row],[reddito_2024]]/Tabella2026[[#This Row],[POP_2024]],"")</f>
        <v>18398.714960629921</v>
      </c>
      <c r="N5370" s="3">
        <f>+IF(Tabella2026[[#This Row],[REDDITO COMPLESSIVO PROCAPITE]]&lt;media_aggr_reddito_pc,(media_aggr_reddito_pc-Tabella2026[[#This Row],[REDDITO COMPLESSIVO PROCAPITE]]),0)</f>
        <v>0</v>
      </c>
      <c r="O5370" s="3">
        <f>+Tabella2026[[#This Row],[DIFFERENZA REDDITO INFERIORE ALLA MEDIA DALLA MEDIA]]*Tabella2026[[#This Row],[POP_2024]]</f>
        <v>0</v>
      </c>
      <c r="P5370" s="3">
        <f>+Tabella2026[[#This Row],[POPOLAZIONE PER DIFFERENZA ]]/SUM(Tabella2026[[POPOLAZIONE PER DIFFERENZA ]])</f>
        <v>0</v>
      </c>
      <c r="Q5370" s="3">
        <f>+Tabella2026[[#This Row],[INCIDENZA POPOLAZIONE PER DIFFERENZA]]*(PLAFOND-SUM(Tabella2026[CONTRIBUTO SULLA BASE DELLA POPOLAZIONE]))</f>
        <v>0</v>
      </c>
      <c r="R5370" s="3">
        <f>+Tabella2026[[#This Row],[CONTRIBUTO SULLA BASE DELLA POPOLAZIONE]]+Tabella2026[[#This Row],[CONTRIBUTO SULLA BASE DEL REDDITO]]</f>
        <v>6343.1468415225818</v>
      </c>
      <c r="S5370" s="3">
        <f>+Tabella2026[[#This Row],[CONTRIBUTO TOTALE]]/(PLAFOND/N_TESSERE)</f>
        <v>12.686293683045163</v>
      </c>
      <c r="T5370" s="3">
        <f>+MAX(CEILING(Tabella2026[[#This Row],[preDEF1]],1),1)</f>
        <v>13</v>
      </c>
      <c r="U5370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70" s="21">
        <f>+Tabella2026[[#This Row],[DEF - n. card]]*(PLAFOND/N_TESSERE)</f>
        <v>6500</v>
      </c>
      <c r="W5370" s="18"/>
    </row>
    <row r="5371" spans="2:23" x14ac:dyDescent="0.25">
      <c r="B5371" s="1" t="s">
        <v>10476</v>
      </c>
      <c r="C5371" s="2">
        <v>80022</v>
      </c>
      <c r="D5371" s="1" t="s">
        <v>10477</v>
      </c>
      <c r="E5371" s="1" t="s">
        <v>61</v>
      </c>
      <c r="F5371" s="1" t="s">
        <v>62</v>
      </c>
      <c r="G5371" s="1" t="s">
        <v>4778</v>
      </c>
      <c r="H5371" s="1" t="s">
        <v>15836</v>
      </c>
      <c r="I5371" s="5">
        <v>1269</v>
      </c>
      <c r="J5371" s="5">
        <v>14349730</v>
      </c>
      <c r="K5371" s="3">
        <f>+Tabella2026[[#This Row],[POP_2024]]/SUM(Tabella2026[POP_2024])</f>
        <v>2.1529104567047502E-5</v>
      </c>
      <c r="L5371" s="3">
        <f>+Tabella2026[[#This Row],[INCIDENZA POPOLAZIONE]]*(PLAFOND/2)</f>
        <v>6338.1522377103593</v>
      </c>
      <c r="M5371" s="3">
        <f>+IFERROR(Tabella2026[[#This Row],[reddito_2024]]/Tabella2026[[#This Row],[POP_2024]],"")</f>
        <v>11307.903861308117</v>
      </c>
      <c r="N5371" s="3">
        <f>+IF(Tabella2026[[#This Row],[REDDITO COMPLESSIVO PROCAPITE]]&lt;media_aggr_reddito_pc,(media_aggr_reddito_pc-Tabella2026[[#This Row],[REDDITO COMPLESSIVO PROCAPITE]]),0)</f>
        <v>6517.1622013006236</v>
      </c>
      <c r="O5371" s="3">
        <f>+Tabella2026[[#This Row],[DIFFERENZA REDDITO INFERIORE ALLA MEDIA DALLA MEDIA]]*Tabella2026[[#This Row],[POP_2024]]</f>
        <v>8270278.8334504915</v>
      </c>
      <c r="P5371" s="3">
        <f>+Tabella2026[[#This Row],[POPOLAZIONE PER DIFFERENZA ]]/SUM(Tabella2026[[POPOLAZIONE PER DIFFERENZA ]])</f>
        <v>7.3372433871831733E-5</v>
      </c>
      <c r="Q5371" s="3">
        <f>+Tabella2026[[#This Row],[INCIDENZA POPOLAZIONE PER DIFFERENZA]]*(PLAFOND-SUM(Tabella2026[CONTRIBUTO SULLA BASE DELLA POPOLAZIONE]))</f>
        <v>21600.789502541946</v>
      </c>
      <c r="R5371" s="3">
        <f>+Tabella2026[[#This Row],[CONTRIBUTO SULLA BASE DELLA POPOLAZIONE]]+Tabella2026[[#This Row],[CONTRIBUTO SULLA BASE DEL REDDITO]]</f>
        <v>27938.941740252303</v>
      </c>
      <c r="S5371" s="3">
        <f>+Tabella2026[[#This Row],[CONTRIBUTO TOTALE]]/(PLAFOND/N_TESSERE)</f>
        <v>55.877883480504607</v>
      </c>
      <c r="T5371" s="3">
        <f>+MAX(CEILING(Tabella2026[[#This Row],[preDEF1]],1),1)</f>
        <v>56</v>
      </c>
      <c r="U5371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5371" s="21">
        <f>+Tabella2026[[#This Row],[DEF - n. card]]*(PLAFOND/N_TESSERE)</f>
        <v>28000</v>
      </c>
      <c r="W5371" s="18"/>
    </row>
    <row r="5372" spans="2:23" x14ac:dyDescent="0.25">
      <c r="B5372" s="1" t="s">
        <v>10801</v>
      </c>
      <c r="C5372" s="2">
        <v>94017</v>
      </c>
      <c r="D5372" s="1" t="s">
        <v>10802</v>
      </c>
      <c r="E5372" s="1" t="s">
        <v>345</v>
      </c>
      <c r="F5372" s="1" t="s">
        <v>1000</v>
      </c>
      <c r="G5372" s="1" t="s">
        <v>4778</v>
      </c>
      <c r="H5372" s="1" t="s">
        <v>15836</v>
      </c>
      <c r="I5372" s="5">
        <v>1269</v>
      </c>
      <c r="J5372" s="5">
        <v>18768172</v>
      </c>
      <c r="K5372" s="3">
        <f>+Tabella2026[[#This Row],[POP_2024]]/SUM(Tabella2026[POP_2024])</f>
        <v>2.1529104567047502E-5</v>
      </c>
      <c r="L5372" s="3">
        <f>+Tabella2026[[#This Row],[INCIDENZA POPOLAZIONE]]*(PLAFOND/2)</f>
        <v>6338.1522377103593</v>
      </c>
      <c r="M5372" s="3">
        <f>+IFERROR(Tabella2026[[#This Row],[reddito_2024]]/Tabella2026[[#This Row],[POP_2024]],"")</f>
        <v>14789.733648542158</v>
      </c>
      <c r="N5372" s="3">
        <f>+IF(Tabella2026[[#This Row],[REDDITO COMPLESSIVO PROCAPITE]]&lt;media_aggr_reddito_pc,(media_aggr_reddito_pc-Tabella2026[[#This Row],[REDDITO COMPLESSIVO PROCAPITE]]),0)</f>
        <v>3035.3324140665827</v>
      </c>
      <c r="O5372" s="3">
        <f>+Tabella2026[[#This Row],[DIFFERENZA REDDITO INFERIORE ALLA MEDIA DALLA MEDIA]]*Tabella2026[[#This Row],[POP_2024]]</f>
        <v>3851836.8334504934</v>
      </c>
      <c r="P5372" s="3">
        <f>+Tabella2026[[#This Row],[POPOLAZIONE PER DIFFERENZA ]]/SUM(Tabella2026[[POPOLAZIONE PER DIFFERENZA ]])</f>
        <v>3.4172807113145311E-5</v>
      </c>
      <c r="Q5372" s="3">
        <f>+Tabella2026[[#This Row],[INCIDENZA POPOLAZIONE PER DIFFERENZA]]*(PLAFOND-SUM(Tabella2026[CONTRIBUTO SULLA BASE DELLA POPOLAZIONE]))</f>
        <v>10060.448784504686</v>
      </c>
      <c r="R5372" s="3">
        <f>+Tabella2026[[#This Row],[CONTRIBUTO SULLA BASE DELLA POPOLAZIONE]]+Tabella2026[[#This Row],[CONTRIBUTO SULLA BASE DEL REDDITO]]</f>
        <v>16398.601022215043</v>
      </c>
      <c r="S5372" s="3">
        <f>+Tabella2026[[#This Row],[CONTRIBUTO TOTALE]]/(PLAFOND/N_TESSERE)</f>
        <v>32.797202044430087</v>
      </c>
      <c r="T5372" s="3">
        <f>+MAX(CEILING(Tabella2026[[#This Row],[preDEF1]],1),1)</f>
        <v>33</v>
      </c>
      <c r="U5372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5372" s="21">
        <f>+Tabella2026[[#This Row],[DEF - n. card]]*(PLAFOND/N_TESSERE)</f>
        <v>16500</v>
      </c>
      <c r="W5372" s="18"/>
    </row>
    <row r="5373" spans="2:23" x14ac:dyDescent="0.25">
      <c r="B5373" s="1" t="s">
        <v>10686</v>
      </c>
      <c r="C5373" s="2">
        <v>116006</v>
      </c>
      <c r="D5373" s="1" t="s">
        <v>10687</v>
      </c>
      <c r="E5373" s="1" t="s">
        <v>76</v>
      </c>
      <c r="F5373" s="1" t="s">
        <v>15840</v>
      </c>
      <c r="G5373" s="1" t="s">
        <v>4778</v>
      </c>
      <c r="H5373" s="1" t="s">
        <v>15836</v>
      </c>
      <c r="I5373" s="5">
        <v>1269</v>
      </c>
      <c r="J5373" s="5">
        <v>16063875</v>
      </c>
      <c r="K5373" s="3">
        <f>+Tabella2026[[#This Row],[POP_2024]]/SUM(Tabella2026[POP_2024])</f>
        <v>2.1529104567047502E-5</v>
      </c>
      <c r="L5373" s="3">
        <f>+Tabella2026[[#This Row],[INCIDENZA POPOLAZIONE]]*(PLAFOND/2)</f>
        <v>6338.1522377103593</v>
      </c>
      <c r="M5373" s="3">
        <f>+IFERROR(Tabella2026[[#This Row],[reddito_2024]]/Tabella2026[[#This Row],[POP_2024]],"")</f>
        <v>12658.687943262412</v>
      </c>
      <c r="N5373" s="3">
        <f>+IF(Tabella2026[[#This Row],[REDDITO COMPLESSIVO PROCAPITE]]&lt;media_aggr_reddito_pc,(media_aggr_reddito_pc-Tabella2026[[#This Row],[REDDITO COMPLESSIVO PROCAPITE]]),0)</f>
        <v>5166.3781193463292</v>
      </c>
      <c r="O5373" s="3">
        <f>+Tabella2026[[#This Row],[DIFFERENZA REDDITO INFERIORE ALLA MEDIA DALLA MEDIA]]*Tabella2026[[#This Row],[POP_2024]]</f>
        <v>6556133.8334504915</v>
      </c>
      <c r="P5373" s="3">
        <f>+Tabella2026[[#This Row],[POPOLAZIONE PER DIFFERENZA ]]/SUM(Tabella2026[[POPOLAZIONE PER DIFFERENZA ]])</f>
        <v>5.8164846172305849E-5</v>
      </c>
      <c r="Q5373" s="3">
        <f>+Tabella2026[[#This Row],[INCIDENZA POPOLAZIONE PER DIFFERENZA]]*(PLAFOND-SUM(Tabella2026[CONTRIBUTO SULLA BASE DELLA POPOLAZIONE]))</f>
        <v>17123.687089492283</v>
      </c>
      <c r="R5373" s="3">
        <f>+Tabella2026[[#This Row],[CONTRIBUTO SULLA BASE DELLA POPOLAZIONE]]+Tabella2026[[#This Row],[CONTRIBUTO SULLA BASE DEL REDDITO]]</f>
        <v>23461.839327202644</v>
      </c>
      <c r="S5373" s="3">
        <f>+Tabella2026[[#This Row],[CONTRIBUTO TOTALE]]/(PLAFOND/N_TESSERE)</f>
        <v>46.923678654405286</v>
      </c>
      <c r="T5373" s="3">
        <f>+MAX(CEILING(Tabella2026[[#This Row],[preDEF1]],1),1)</f>
        <v>47</v>
      </c>
      <c r="U5373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5373" s="21">
        <f>+Tabella2026[[#This Row],[DEF - n. card]]*(PLAFOND/N_TESSERE)</f>
        <v>23500</v>
      </c>
      <c r="W5373" s="18"/>
    </row>
    <row r="5374" spans="2:23" x14ac:dyDescent="0.25">
      <c r="B5374" s="1" t="s">
        <v>10753</v>
      </c>
      <c r="C5374" s="2">
        <v>64030</v>
      </c>
      <c r="D5374" s="1" t="s">
        <v>10754</v>
      </c>
      <c r="E5374" s="1" t="s">
        <v>15</v>
      </c>
      <c r="F5374" s="1" t="s">
        <v>290</v>
      </c>
      <c r="G5374" s="1" t="s">
        <v>4778</v>
      </c>
      <c r="H5374" s="1" t="s">
        <v>15836</v>
      </c>
      <c r="I5374" s="5">
        <v>1268</v>
      </c>
      <c r="J5374" s="5">
        <v>15956047</v>
      </c>
      <c r="K5374" s="3">
        <f>+Tabella2026[[#This Row],[POP_2024]]/SUM(Tabella2026[POP_2024])</f>
        <v>2.1512139157617206E-5</v>
      </c>
      <c r="L5374" s="3">
        <f>+Tabella2026[[#This Row],[INCIDENZA POPOLAZIONE]]*(PLAFOND/2)</f>
        <v>6333.1576338981367</v>
      </c>
      <c r="M5374" s="3">
        <f>+IFERROR(Tabella2026[[#This Row],[reddito_2024]]/Tabella2026[[#This Row],[POP_2024]],"")</f>
        <v>12583.633280757098</v>
      </c>
      <c r="N5374" s="3">
        <f>+IF(Tabella2026[[#This Row],[REDDITO COMPLESSIVO PROCAPITE]]&lt;media_aggr_reddito_pc,(media_aggr_reddito_pc-Tabella2026[[#This Row],[REDDITO COMPLESSIVO PROCAPITE]]),0)</f>
        <v>5241.4327818516431</v>
      </c>
      <c r="O5374" s="3">
        <f>+Tabella2026[[#This Row],[DIFFERENZA REDDITO INFERIORE ALLA MEDIA DALLA MEDIA]]*Tabella2026[[#This Row],[POP_2024]]</f>
        <v>6646136.7673878837</v>
      </c>
      <c r="P5374" s="3">
        <f>+Tabella2026[[#This Row],[POPOLAZIONE PER DIFFERENZA ]]/SUM(Tabella2026[[POPOLAZIONE PER DIFFERENZA ]])</f>
        <v>5.8963336096476514E-5</v>
      </c>
      <c r="Q5374" s="3">
        <f>+Tabella2026[[#This Row],[INCIDENZA POPOLAZIONE PER DIFFERENZA]]*(PLAFOND-SUM(Tabella2026[CONTRIBUTO SULLA BASE DELLA POPOLAZIONE]))</f>
        <v>17358.761924300685</v>
      </c>
      <c r="R5374" s="3">
        <f>+Tabella2026[[#This Row],[CONTRIBUTO SULLA BASE DELLA POPOLAZIONE]]+Tabella2026[[#This Row],[CONTRIBUTO SULLA BASE DEL REDDITO]]</f>
        <v>23691.919558198821</v>
      </c>
      <c r="S5374" s="3">
        <f>+Tabella2026[[#This Row],[CONTRIBUTO TOTALE]]/(PLAFOND/N_TESSERE)</f>
        <v>47.383839116397638</v>
      </c>
      <c r="T5374" s="3">
        <f>+MAX(CEILING(Tabella2026[[#This Row],[preDEF1]],1),1)</f>
        <v>48</v>
      </c>
      <c r="U5374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374" s="21">
        <f>+Tabella2026[[#This Row],[DEF - n. card]]*(PLAFOND/N_TESSERE)</f>
        <v>24000</v>
      </c>
      <c r="W5374" s="18"/>
    </row>
    <row r="5375" spans="2:23" x14ac:dyDescent="0.25">
      <c r="B5375" s="1" t="s">
        <v>10761</v>
      </c>
      <c r="C5375" s="2">
        <v>60047</v>
      </c>
      <c r="D5375" s="1" t="s">
        <v>10762</v>
      </c>
      <c r="E5375" s="1" t="s">
        <v>8</v>
      </c>
      <c r="F5375" s="1" t="s">
        <v>397</v>
      </c>
      <c r="G5375" s="1" t="s">
        <v>4778</v>
      </c>
      <c r="H5375" s="1" t="s">
        <v>15834</v>
      </c>
      <c r="I5375" s="5">
        <v>1268</v>
      </c>
      <c r="J5375" s="5">
        <v>18139129</v>
      </c>
      <c r="K5375" s="3">
        <f>+Tabella2026[[#This Row],[POP_2024]]/SUM(Tabella2026[POP_2024])</f>
        <v>2.1512139157617206E-5</v>
      </c>
      <c r="L5375" s="3">
        <f>+Tabella2026[[#This Row],[INCIDENZA POPOLAZIONE]]*(PLAFOND/2)</f>
        <v>6333.1576338981367</v>
      </c>
      <c r="M5375" s="3">
        <f>+IFERROR(Tabella2026[[#This Row],[reddito_2024]]/Tabella2026[[#This Row],[POP_2024]],"")</f>
        <v>14305.306782334384</v>
      </c>
      <c r="N5375" s="3">
        <f>+IF(Tabella2026[[#This Row],[REDDITO COMPLESSIVO PROCAPITE]]&lt;media_aggr_reddito_pc,(media_aggr_reddito_pc-Tabella2026[[#This Row],[REDDITO COMPLESSIVO PROCAPITE]]),0)</f>
        <v>3519.7592802743566</v>
      </c>
      <c r="O5375" s="3">
        <f>+Tabella2026[[#This Row],[DIFFERENZA REDDITO INFERIORE ALLA MEDIA DALLA MEDIA]]*Tabella2026[[#This Row],[POP_2024]]</f>
        <v>4463054.7673878837</v>
      </c>
      <c r="P5375" s="3">
        <f>+Tabella2026[[#This Row],[POPOLAZIONE PER DIFFERENZA ]]/SUM(Tabella2026[[POPOLAZIONE PER DIFFERENZA ]])</f>
        <v>3.9595423247647287E-5</v>
      </c>
      <c r="Q5375" s="3">
        <f>+Tabella2026[[#This Row],[INCIDENZA POPOLAZIONE PER DIFFERENZA]]*(PLAFOND-SUM(Tabella2026[CONTRIBUTO SULLA BASE DELLA POPOLAZIONE]))</f>
        <v>11656.862907539973</v>
      </c>
      <c r="R5375" s="3">
        <f>+Tabella2026[[#This Row],[CONTRIBUTO SULLA BASE DELLA POPOLAZIONE]]+Tabella2026[[#This Row],[CONTRIBUTO SULLA BASE DEL REDDITO]]</f>
        <v>17990.020541438109</v>
      </c>
      <c r="S5375" s="3">
        <f>+Tabella2026[[#This Row],[CONTRIBUTO TOTALE]]/(PLAFOND/N_TESSERE)</f>
        <v>35.98004108287622</v>
      </c>
      <c r="T5375" s="3">
        <f>+MAX(CEILING(Tabella2026[[#This Row],[preDEF1]],1),1)</f>
        <v>36</v>
      </c>
      <c r="U5375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5375" s="21">
        <f>+Tabella2026[[#This Row],[DEF - n. card]]*(PLAFOND/N_TESSERE)</f>
        <v>18000</v>
      </c>
      <c r="W5375" s="18"/>
    </row>
    <row r="5376" spans="2:23" x14ac:dyDescent="0.25">
      <c r="B5376" s="1" t="s">
        <v>10955</v>
      </c>
      <c r="C5376" s="2">
        <v>65060</v>
      </c>
      <c r="D5376" s="1" t="s">
        <v>10956</v>
      </c>
      <c r="E5376" s="1" t="s">
        <v>15</v>
      </c>
      <c r="F5376" s="1" t="s">
        <v>82</v>
      </c>
      <c r="G5376" s="1" t="s">
        <v>4778</v>
      </c>
      <c r="H5376" s="1" t="s">
        <v>15836</v>
      </c>
      <c r="I5376" s="5">
        <v>1267</v>
      </c>
      <c r="J5376" s="5">
        <v>12854870</v>
      </c>
      <c r="K5376" s="3">
        <f>+Tabella2026[[#This Row],[POP_2024]]/SUM(Tabella2026[POP_2024])</f>
        <v>2.1495173748186906E-5</v>
      </c>
      <c r="L5376" s="3">
        <f>+Tabella2026[[#This Row],[INCIDENZA POPOLAZIONE]]*(PLAFOND/2)</f>
        <v>6328.1630300859142</v>
      </c>
      <c r="M5376" s="3">
        <f>+IFERROR(Tabella2026[[#This Row],[reddito_2024]]/Tabella2026[[#This Row],[POP_2024]],"")</f>
        <v>10145.911602209944</v>
      </c>
      <c r="N5376" s="3">
        <f>+IF(Tabella2026[[#This Row],[REDDITO COMPLESSIVO PROCAPITE]]&lt;media_aggr_reddito_pc,(media_aggr_reddito_pc-Tabella2026[[#This Row],[REDDITO COMPLESSIVO PROCAPITE]]),0)</f>
        <v>7679.1544603987968</v>
      </c>
      <c r="O5376" s="3">
        <f>+Tabella2026[[#This Row],[DIFFERENZA REDDITO INFERIORE ALLA MEDIA DALLA MEDIA]]*Tabella2026[[#This Row],[POP_2024]]</f>
        <v>9729488.701325275</v>
      </c>
      <c r="P5376" s="3">
        <f>+Tabella2026[[#This Row],[POPOLAZIONE PER DIFFERENZA ]]/SUM(Tabella2026[[POPOLAZIONE PER DIFFERENZA ]])</f>
        <v>8.6318282698925924E-5</v>
      </c>
      <c r="Q5376" s="3">
        <f>+Tabella2026[[#This Row],[INCIDENZA POPOLAZIONE PER DIFFERENZA]]*(PLAFOND-SUM(Tabella2026[CONTRIBUTO SULLA BASE DELLA POPOLAZIONE]))</f>
        <v>25412.037687851869</v>
      </c>
      <c r="R5376" s="3">
        <f>+Tabella2026[[#This Row],[CONTRIBUTO SULLA BASE DELLA POPOLAZIONE]]+Tabella2026[[#This Row],[CONTRIBUTO SULLA BASE DEL REDDITO]]</f>
        <v>31740.200717937783</v>
      </c>
      <c r="S5376" s="3">
        <f>+Tabella2026[[#This Row],[CONTRIBUTO TOTALE]]/(PLAFOND/N_TESSERE)</f>
        <v>63.480401435875564</v>
      </c>
      <c r="T5376" s="3">
        <f>+MAX(CEILING(Tabella2026[[#This Row],[preDEF1]],1),1)</f>
        <v>64</v>
      </c>
      <c r="U5376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5376" s="21">
        <f>+Tabella2026[[#This Row],[DEF - n. card]]*(PLAFOND/N_TESSERE)</f>
        <v>32000</v>
      </c>
      <c r="W5376" s="18"/>
    </row>
    <row r="5377" spans="2:23" x14ac:dyDescent="0.25">
      <c r="B5377" s="1" t="s">
        <v>10795</v>
      </c>
      <c r="C5377" s="2">
        <v>11028</v>
      </c>
      <c r="D5377" s="1" t="s">
        <v>10796</v>
      </c>
      <c r="E5377" s="1" t="s">
        <v>24</v>
      </c>
      <c r="F5377" s="1" t="s">
        <v>136</v>
      </c>
      <c r="G5377" s="1" t="s">
        <v>4778</v>
      </c>
      <c r="H5377" s="1" t="s">
        <v>15835</v>
      </c>
      <c r="I5377" s="5">
        <v>1266</v>
      </c>
      <c r="J5377" s="5">
        <v>23785157</v>
      </c>
      <c r="K5377" s="3">
        <f>+Tabella2026[[#This Row],[POP_2024]]/SUM(Tabella2026[POP_2024])</f>
        <v>2.147820833875661E-5</v>
      </c>
      <c r="L5377" s="3">
        <f>+Tabella2026[[#This Row],[INCIDENZA POPOLAZIONE]]*(PLAFOND/2)</f>
        <v>6323.1684262736917</v>
      </c>
      <c r="M5377" s="3">
        <f>+IFERROR(Tabella2026[[#This Row],[reddito_2024]]/Tabella2026[[#This Row],[POP_2024]],"")</f>
        <v>18787.643759873619</v>
      </c>
      <c r="N5377" s="3">
        <f>+IF(Tabella2026[[#This Row],[REDDITO COMPLESSIVO PROCAPITE]]&lt;media_aggr_reddito_pc,(media_aggr_reddito_pc-Tabella2026[[#This Row],[REDDITO COMPLESSIVO PROCAPITE]]),0)</f>
        <v>0</v>
      </c>
      <c r="O5377" s="3">
        <f>+Tabella2026[[#This Row],[DIFFERENZA REDDITO INFERIORE ALLA MEDIA DALLA MEDIA]]*Tabella2026[[#This Row],[POP_2024]]</f>
        <v>0</v>
      </c>
      <c r="P5377" s="3">
        <f>+Tabella2026[[#This Row],[POPOLAZIONE PER DIFFERENZA ]]/SUM(Tabella2026[[POPOLAZIONE PER DIFFERENZA ]])</f>
        <v>0</v>
      </c>
      <c r="Q5377" s="3">
        <f>+Tabella2026[[#This Row],[INCIDENZA POPOLAZIONE PER DIFFERENZA]]*(PLAFOND-SUM(Tabella2026[CONTRIBUTO SULLA BASE DELLA POPOLAZIONE]))</f>
        <v>0</v>
      </c>
      <c r="R5377" s="3">
        <f>+Tabella2026[[#This Row],[CONTRIBUTO SULLA BASE DELLA POPOLAZIONE]]+Tabella2026[[#This Row],[CONTRIBUTO SULLA BASE DEL REDDITO]]</f>
        <v>6323.1684262736917</v>
      </c>
      <c r="S5377" s="3">
        <f>+Tabella2026[[#This Row],[CONTRIBUTO TOTALE]]/(PLAFOND/N_TESSERE)</f>
        <v>12.646336852547384</v>
      </c>
      <c r="T5377" s="3">
        <f>+MAX(CEILING(Tabella2026[[#This Row],[preDEF1]],1),1)</f>
        <v>13</v>
      </c>
      <c r="U5377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77" s="21">
        <f>+Tabella2026[[#This Row],[DEF - n. card]]*(PLAFOND/N_TESSERE)</f>
        <v>6500</v>
      </c>
      <c r="W5377" s="18"/>
    </row>
    <row r="5378" spans="2:23" x14ac:dyDescent="0.25">
      <c r="B5378" s="1" t="s">
        <v>11001</v>
      </c>
      <c r="C5378" s="2">
        <v>3052</v>
      </c>
      <c r="D5378" s="1" t="s">
        <v>11002</v>
      </c>
      <c r="E5378" s="1" t="s">
        <v>18</v>
      </c>
      <c r="F5378" s="1" t="s">
        <v>114</v>
      </c>
      <c r="G5378" s="1" t="s">
        <v>4778</v>
      </c>
      <c r="H5378" s="1" t="s">
        <v>15835</v>
      </c>
      <c r="I5378" s="5">
        <v>1265</v>
      </c>
      <c r="J5378" s="5">
        <v>26621349</v>
      </c>
      <c r="K5378" s="3">
        <f>+Tabella2026[[#This Row],[POP_2024]]/SUM(Tabella2026[POP_2024])</f>
        <v>2.1461242929326313E-5</v>
      </c>
      <c r="L5378" s="3">
        <f>+Tabella2026[[#This Row],[INCIDENZA POPOLAZIONE]]*(PLAFOND/2)</f>
        <v>6318.1738224614701</v>
      </c>
      <c r="M5378" s="3">
        <f>+IFERROR(Tabella2026[[#This Row],[reddito_2024]]/Tabella2026[[#This Row],[POP_2024]],"")</f>
        <v>21044.544664031622</v>
      </c>
      <c r="N5378" s="3">
        <f>+IF(Tabella2026[[#This Row],[REDDITO COMPLESSIVO PROCAPITE]]&lt;media_aggr_reddito_pc,(media_aggr_reddito_pc-Tabella2026[[#This Row],[REDDITO COMPLESSIVO PROCAPITE]]),0)</f>
        <v>0</v>
      </c>
      <c r="O5378" s="3">
        <f>+Tabella2026[[#This Row],[DIFFERENZA REDDITO INFERIORE ALLA MEDIA DALLA MEDIA]]*Tabella2026[[#This Row],[POP_2024]]</f>
        <v>0</v>
      </c>
      <c r="P5378" s="3">
        <f>+Tabella2026[[#This Row],[POPOLAZIONE PER DIFFERENZA ]]/SUM(Tabella2026[[POPOLAZIONE PER DIFFERENZA ]])</f>
        <v>0</v>
      </c>
      <c r="Q5378" s="3">
        <f>+Tabella2026[[#This Row],[INCIDENZA POPOLAZIONE PER DIFFERENZA]]*(PLAFOND-SUM(Tabella2026[CONTRIBUTO SULLA BASE DELLA POPOLAZIONE]))</f>
        <v>0</v>
      </c>
      <c r="R5378" s="3">
        <f>+Tabella2026[[#This Row],[CONTRIBUTO SULLA BASE DELLA POPOLAZIONE]]+Tabella2026[[#This Row],[CONTRIBUTO SULLA BASE DEL REDDITO]]</f>
        <v>6318.1738224614701</v>
      </c>
      <c r="S5378" s="3">
        <f>+Tabella2026[[#This Row],[CONTRIBUTO TOTALE]]/(PLAFOND/N_TESSERE)</f>
        <v>12.636347644922941</v>
      </c>
      <c r="T5378" s="3">
        <f>+MAX(CEILING(Tabella2026[[#This Row],[preDEF1]],1),1)</f>
        <v>13</v>
      </c>
      <c r="U5378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78" s="21">
        <f>+Tabella2026[[#This Row],[DEF - n. card]]*(PLAFOND/N_TESSERE)</f>
        <v>6500</v>
      </c>
      <c r="W5378" s="18"/>
    </row>
    <row r="5379" spans="2:23" x14ac:dyDescent="0.25">
      <c r="B5379" s="1" t="s">
        <v>11183</v>
      </c>
      <c r="C5379" s="2">
        <v>58080</v>
      </c>
      <c r="D5379" s="1" t="s">
        <v>11184</v>
      </c>
      <c r="E5379" s="1" t="s">
        <v>8</v>
      </c>
      <c r="F5379" s="1" t="s">
        <v>7</v>
      </c>
      <c r="G5379" s="1" t="s">
        <v>4778</v>
      </c>
      <c r="H5379" s="1" t="s">
        <v>15834</v>
      </c>
      <c r="I5379" s="5">
        <v>1265</v>
      </c>
      <c r="J5379" s="5">
        <v>16064590</v>
      </c>
      <c r="K5379" s="3">
        <f>+Tabella2026[[#This Row],[POP_2024]]/SUM(Tabella2026[POP_2024])</f>
        <v>2.1461242929326313E-5</v>
      </c>
      <c r="L5379" s="3">
        <f>+Tabella2026[[#This Row],[INCIDENZA POPOLAZIONE]]*(PLAFOND/2)</f>
        <v>6318.1738224614701</v>
      </c>
      <c r="M5379" s="3">
        <f>+IFERROR(Tabella2026[[#This Row],[reddito_2024]]/Tabella2026[[#This Row],[POP_2024]],"")</f>
        <v>12699.280632411068</v>
      </c>
      <c r="N5379" s="3">
        <f>+IF(Tabella2026[[#This Row],[REDDITO COMPLESSIVO PROCAPITE]]&lt;media_aggr_reddito_pc,(media_aggr_reddito_pc-Tabella2026[[#This Row],[REDDITO COMPLESSIVO PROCAPITE]]),0)</f>
        <v>5125.7854301976731</v>
      </c>
      <c r="O5379" s="3">
        <f>+Tabella2026[[#This Row],[DIFFERENZA REDDITO INFERIORE ALLA MEDIA DALLA MEDIA]]*Tabella2026[[#This Row],[POP_2024]]</f>
        <v>6484118.5692000566</v>
      </c>
      <c r="P5379" s="3">
        <f>+Tabella2026[[#This Row],[POPOLAZIONE PER DIFFERENZA ]]/SUM(Tabella2026[[POPOLAZIONE PER DIFFERENZA ]])</f>
        <v>5.7525939634764964E-5</v>
      </c>
      <c r="Q5379" s="3">
        <f>+Tabella2026[[#This Row],[INCIDENZA POPOLAZIONE PER DIFFERENZA]]*(PLAFOND-SUM(Tabella2026[CONTRIBUTO SULLA BASE DELLA POPOLAZIONE]))</f>
        <v>16935.593484020148</v>
      </c>
      <c r="R5379" s="3">
        <f>+Tabella2026[[#This Row],[CONTRIBUTO SULLA BASE DELLA POPOLAZIONE]]+Tabella2026[[#This Row],[CONTRIBUTO SULLA BASE DEL REDDITO]]</f>
        <v>23253.767306481619</v>
      </c>
      <c r="S5379" s="3">
        <f>+Tabella2026[[#This Row],[CONTRIBUTO TOTALE]]/(PLAFOND/N_TESSERE)</f>
        <v>46.507534612963241</v>
      </c>
      <c r="T5379" s="3">
        <f>+MAX(CEILING(Tabella2026[[#This Row],[preDEF1]],1),1)</f>
        <v>47</v>
      </c>
      <c r="U5379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5379" s="21">
        <f>+Tabella2026[[#This Row],[DEF - n. card]]*(PLAFOND/N_TESSERE)</f>
        <v>23500</v>
      </c>
      <c r="W5379" s="18"/>
    </row>
    <row r="5380" spans="2:23" x14ac:dyDescent="0.25">
      <c r="B5380" s="1" t="s">
        <v>10702</v>
      </c>
      <c r="C5380" s="2">
        <v>1144</v>
      </c>
      <c r="D5380" s="1" t="s">
        <v>10703</v>
      </c>
      <c r="E5380" s="1" t="s">
        <v>18</v>
      </c>
      <c r="F5380" s="1" t="s">
        <v>17</v>
      </c>
      <c r="G5380" s="1" t="s">
        <v>4778</v>
      </c>
      <c r="H5380" s="1" t="s">
        <v>15835</v>
      </c>
      <c r="I5380" s="5">
        <v>1263</v>
      </c>
      <c r="J5380" s="5">
        <v>27837904</v>
      </c>
      <c r="K5380" s="3">
        <f>+Tabella2026[[#This Row],[POP_2024]]/SUM(Tabella2026[POP_2024])</f>
        <v>2.1427312110465717E-5</v>
      </c>
      <c r="L5380" s="3">
        <f>+Tabella2026[[#This Row],[INCIDENZA POPOLAZIONE]]*(PLAFOND/2)</f>
        <v>6308.1846148370241</v>
      </c>
      <c r="M5380" s="3">
        <f>+IFERROR(Tabella2026[[#This Row],[reddito_2024]]/Tabella2026[[#This Row],[POP_2024]],"")</f>
        <v>22041.095803642122</v>
      </c>
      <c r="N5380" s="3">
        <f>+IF(Tabella2026[[#This Row],[REDDITO COMPLESSIVO PROCAPITE]]&lt;media_aggr_reddito_pc,(media_aggr_reddito_pc-Tabella2026[[#This Row],[REDDITO COMPLESSIVO PROCAPITE]]),0)</f>
        <v>0</v>
      </c>
      <c r="O5380" s="3">
        <f>+Tabella2026[[#This Row],[DIFFERENZA REDDITO INFERIORE ALLA MEDIA DALLA MEDIA]]*Tabella2026[[#This Row],[POP_2024]]</f>
        <v>0</v>
      </c>
      <c r="P5380" s="3">
        <f>+Tabella2026[[#This Row],[POPOLAZIONE PER DIFFERENZA ]]/SUM(Tabella2026[[POPOLAZIONE PER DIFFERENZA ]])</f>
        <v>0</v>
      </c>
      <c r="Q5380" s="3">
        <f>+Tabella2026[[#This Row],[INCIDENZA POPOLAZIONE PER DIFFERENZA]]*(PLAFOND-SUM(Tabella2026[CONTRIBUTO SULLA BASE DELLA POPOLAZIONE]))</f>
        <v>0</v>
      </c>
      <c r="R5380" s="3">
        <f>+Tabella2026[[#This Row],[CONTRIBUTO SULLA BASE DELLA POPOLAZIONE]]+Tabella2026[[#This Row],[CONTRIBUTO SULLA BASE DEL REDDITO]]</f>
        <v>6308.1846148370241</v>
      </c>
      <c r="S5380" s="3">
        <f>+Tabella2026[[#This Row],[CONTRIBUTO TOTALE]]/(PLAFOND/N_TESSERE)</f>
        <v>12.616369229674048</v>
      </c>
      <c r="T5380" s="3">
        <f>+MAX(CEILING(Tabella2026[[#This Row],[preDEF1]],1),1)</f>
        <v>13</v>
      </c>
      <c r="U5380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80" s="21">
        <f>+Tabella2026[[#This Row],[DEF - n. card]]*(PLAFOND/N_TESSERE)</f>
        <v>6500</v>
      </c>
      <c r="W5380" s="18"/>
    </row>
    <row r="5381" spans="2:23" x14ac:dyDescent="0.25">
      <c r="B5381" s="1" t="s">
        <v>10648</v>
      </c>
      <c r="C5381" s="2">
        <v>53005</v>
      </c>
      <c r="D5381" s="1" t="s">
        <v>10649</v>
      </c>
      <c r="E5381" s="1" t="s">
        <v>30</v>
      </c>
      <c r="F5381" s="1" t="s">
        <v>159</v>
      </c>
      <c r="G5381" s="1" t="s">
        <v>4778</v>
      </c>
      <c r="H5381" s="1" t="s">
        <v>15834</v>
      </c>
      <c r="I5381" s="5">
        <v>1262</v>
      </c>
      <c r="J5381" s="5">
        <v>20191901</v>
      </c>
      <c r="K5381" s="3">
        <f>+Tabella2026[[#This Row],[POP_2024]]/SUM(Tabella2026[POP_2024])</f>
        <v>2.1410346701035421E-5</v>
      </c>
      <c r="L5381" s="3">
        <f>+Tabella2026[[#This Row],[INCIDENZA POPOLAZIONE]]*(PLAFOND/2)</f>
        <v>6303.1900110248025</v>
      </c>
      <c r="M5381" s="3">
        <f>+IFERROR(Tabella2026[[#This Row],[reddito_2024]]/Tabella2026[[#This Row],[POP_2024]],"")</f>
        <v>15999.921553090333</v>
      </c>
      <c r="N5381" s="3">
        <f>+IF(Tabella2026[[#This Row],[REDDITO COMPLESSIVO PROCAPITE]]&lt;media_aggr_reddito_pc,(media_aggr_reddito_pc-Tabella2026[[#This Row],[REDDITO COMPLESSIVO PROCAPITE]]),0)</f>
        <v>1825.1445095184081</v>
      </c>
      <c r="O5381" s="3">
        <f>+Tabella2026[[#This Row],[DIFFERENZA REDDITO INFERIORE ALLA MEDIA DALLA MEDIA]]*Tabella2026[[#This Row],[POP_2024]]</f>
        <v>2303332.3710122309</v>
      </c>
      <c r="P5381" s="3">
        <f>+Tabella2026[[#This Row],[POPOLAZIONE PER DIFFERENZA ]]/SUM(Tabella2026[[POPOLAZIONE PER DIFFERENZA ]])</f>
        <v>2.0434752622050878E-5</v>
      </c>
      <c r="Q5381" s="3">
        <f>+Tabella2026[[#This Row],[INCIDENZA POPOLAZIONE PER DIFFERENZA]]*(PLAFOND-SUM(Tabella2026[CONTRIBUTO SULLA BASE DELLA POPOLAZIONE]))</f>
        <v>6015.9758458673359</v>
      </c>
      <c r="R5381" s="3">
        <f>+Tabella2026[[#This Row],[CONTRIBUTO SULLA BASE DELLA POPOLAZIONE]]+Tabella2026[[#This Row],[CONTRIBUTO SULLA BASE DEL REDDITO]]</f>
        <v>12319.165856892138</v>
      </c>
      <c r="S5381" s="3">
        <f>+Tabella2026[[#This Row],[CONTRIBUTO TOTALE]]/(PLAFOND/N_TESSERE)</f>
        <v>24.638331713784275</v>
      </c>
      <c r="T5381" s="3">
        <f>+MAX(CEILING(Tabella2026[[#This Row],[preDEF1]],1),1)</f>
        <v>25</v>
      </c>
      <c r="U5381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5381" s="21">
        <f>+Tabella2026[[#This Row],[DEF - n. card]]*(PLAFOND/N_TESSERE)</f>
        <v>12500</v>
      </c>
      <c r="W5381" s="18"/>
    </row>
    <row r="5382" spans="2:23" x14ac:dyDescent="0.25">
      <c r="B5382" s="1" t="s">
        <v>10797</v>
      </c>
      <c r="C5382" s="2">
        <v>103046</v>
      </c>
      <c r="D5382" s="1" t="s">
        <v>10798</v>
      </c>
      <c r="E5382" s="1" t="s">
        <v>18</v>
      </c>
      <c r="F5382" s="1" t="s">
        <v>648</v>
      </c>
      <c r="G5382" s="1" t="s">
        <v>4778</v>
      </c>
      <c r="H5382" s="1" t="s">
        <v>15835</v>
      </c>
      <c r="I5382" s="5">
        <v>1262</v>
      </c>
      <c r="J5382" s="5">
        <v>20051641</v>
      </c>
      <c r="K5382" s="3">
        <f>+Tabella2026[[#This Row],[POP_2024]]/SUM(Tabella2026[POP_2024])</f>
        <v>2.1410346701035421E-5</v>
      </c>
      <c r="L5382" s="3">
        <f>+Tabella2026[[#This Row],[INCIDENZA POPOLAZIONE]]*(PLAFOND/2)</f>
        <v>6303.1900110248025</v>
      </c>
      <c r="M5382" s="3">
        <f>+IFERROR(Tabella2026[[#This Row],[reddito_2024]]/Tabella2026[[#This Row],[POP_2024]],"")</f>
        <v>15888.780507131538</v>
      </c>
      <c r="N5382" s="3">
        <f>+IF(Tabella2026[[#This Row],[REDDITO COMPLESSIVO PROCAPITE]]&lt;media_aggr_reddito_pc,(media_aggr_reddito_pc-Tabella2026[[#This Row],[REDDITO COMPLESSIVO PROCAPITE]]),0)</f>
        <v>1936.2855554772032</v>
      </c>
      <c r="O5382" s="3">
        <f>+Tabella2026[[#This Row],[DIFFERENZA REDDITO INFERIORE ALLA MEDIA DALLA MEDIA]]*Tabella2026[[#This Row],[POP_2024]]</f>
        <v>2443592.3710122304</v>
      </c>
      <c r="P5382" s="3">
        <f>+Tabella2026[[#This Row],[POPOLAZIONE PER DIFFERENZA ]]/SUM(Tabella2026[[POPOLAZIONE PER DIFFERENZA ]])</f>
        <v>2.1679114242996302E-5</v>
      </c>
      <c r="Q5382" s="3">
        <f>+Tabella2026[[#This Row],[INCIDENZA POPOLAZIONE PER DIFFERENZA]]*(PLAFOND-SUM(Tabella2026[CONTRIBUTO SULLA BASE DELLA POPOLAZIONE]))</f>
        <v>6382.3149738024549</v>
      </c>
      <c r="R5382" s="3">
        <f>+Tabella2026[[#This Row],[CONTRIBUTO SULLA BASE DELLA POPOLAZIONE]]+Tabella2026[[#This Row],[CONTRIBUTO SULLA BASE DEL REDDITO]]</f>
        <v>12685.504984827257</v>
      </c>
      <c r="S5382" s="3">
        <f>+Tabella2026[[#This Row],[CONTRIBUTO TOTALE]]/(PLAFOND/N_TESSERE)</f>
        <v>25.371009969654516</v>
      </c>
      <c r="T5382" s="3">
        <f>+MAX(CEILING(Tabella2026[[#This Row],[preDEF1]],1),1)</f>
        <v>26</v>
      </c>
      <c r="U5382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5382" s="21">
        <f>+Tabella2026[[#This Row],[DEF - n. card]]*(PLAFOND/N_TESSERE)</f>
        <v>13000</v>
      </c>
      <c r="W5382" s="18"/>
    </row>
    <row r="5383" spans="2:23" x14ac:dyDescent="0.25">
      <c r="B5383" s="1" t="s">
        <v>10755</v>
      </c>
      <c r="C5383" s="2">
        <v>6127</v>
      </c>
      <c r="D5383" s="1" t="s">
        <v>10756</v>
      </c>
      <c r="E5383" s="1" t="s">
        <v>18</v>
      </c>
      <c r="F5383" s="1" t="s">
        <v>138</v>
      </c>
      <c r="G5383" s="1" t="s">
        <v>4778</v>
      </c>
      <c r="H5383" s="1" t="s">
        <v>15835</v>
      </c>
      <c r="I5383" s="5">
        <v>1262</v>
      </c>
      <c r="J5383" s="5">
        <v>31615353</v>
      </c>
      <c r="K5383" s="3">
        <f>+Tabella2026[[#This Row],[POP_2024]]/SUM(Tabella2026[POP_2024])</f>
        <v>2.1410346701035421E-5</v>
      </c>
      <c r="L5383" s="3">
        <f>+Tabella2026[[#This Row],[INCIDENZA POPOLAZIONE]]*(PLAFOND/2)</f>
        <v>6303.1900110248025</v>
      </c>
      <c r="M5383" s="3">
        <f>+IFERROR(Tabella2026[[#This Row],[reddito_2024]]/Tabella2026[[#This Row],[POP_2024]],"")</f>
        <v>25051.785261489698</v>
      </c>
      <c r="N5383" s="3">
        <f>+IF(Tabella2026[[#This Row],[REDDITO COMPLESSIVO PROCAPITE]]&lt;media_aggr_reddito_pc,(media_aggr_reddito_pc-Tabella2026[[#This Row],[REDDITO COMPLESSIVO PROCAPITE]]),0)</f>
        <v>0</v>
      </c>
      <c r="O5383" s="3">
        <f>+Tabella2026[[#This Row],[DIFFERENZA REDDITO INFERIORE ALLA MEDIA DALLA MEDIA]]*Tabella2026[[#This Row],[POP_2024]]</f>
        <v>0</v>
      </c>
      <c r="P5383" s="3">
        <f>+Tabella2026[[#This Row],[POPOLAZIONE PER DIFFERENZA ]]/SUM(Tabella2026[[POPOLAZIONE PER DIFFERENZA ]])</f>
        <v>0</v>
      </c>
      <c r="Q5383" s="3">
        <f>+Tabella2026[[#This Row],[INCIDENZA POPOLAZIONE PER DIFFERENZA]]*(PLAFOND-SUM(Tabella2026[CONTRIBUTO SULLA BASE DELLA POPOLAZIONE]))</f>
        <v>0</v>
      </c>
      <c r="R5383" s="3">
        <f>+Tabella2026[[#This Row],[CONTRIBUTO SULLA BASE DELLA POPOLAZIONE]]+Tabella2026[[#This Row],[CONTRIBUTO SULLA BASE DEL REDDITO]]</f>
        <v>6303.1900110248025</v>
      </c>
      <c r="S5383" s="3">
        <f>+Tabella2026[[#This Row],[CONTRIBUTO TOTALE]]/(PLAFOND/N_TESSERE)</f>
        <v>12.606380022049605</v>
      </c>
      <c r="T5383" s="3">
        <f>+MAX(CEILING(Tabella2026[[#This Row],[preDEF1]],1),1)</f>
        <v>13</v>
      </c>
      <c r="U5383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83" s="21">
        <f>+Tabella2026[[#This Row],[DEF - n. card]]*(PLAFOND/N_TESSERE)</f>
        <v>6500</v>
      </c>
      <c r="W5383" s="18"/>
    </row>
    <row r="5384" spans="2:23" x14ac:dyDescent="0.25">
      <c r="B5384" s="1" t="s">
        <v>10712</v>
      </c>
      <c r="C5384" s="2">
        <v>69031</v>
      </c>
      <c r="D5384" s="1" t="s">
        <v>10713</v>
      </c>
      <c r="E5384" s="1" t="s">
        <v>96</v>
      </c>
      <c r="F5384" s="1" t="s">
        <v>328</v>
      </c>
      <c r="G5384" s="1" t="s">
        <v>4778</v>
      </c>
      <c r="H5384" s="1" t="s">
        <v>15836</v>
      </c>
      <c r="I5384" s="5">
        <v>1261</v>
      </c>
      <c r="J5384" s="5">
        <v>25027270</v>
      </c>
      <c r="K5384" s="3">
        <f>+Tabella2026[[#This Row],[POP_2024]]/SUM(Tabella2026[POP_2024])</f>
        <v>2.1393381291605121E-5</v>
      </c>
      <c r="L5384" s="3">
        <f>+Tabella2026[[#This Row],[INCIDENZA POPOLAZIONE]]*(PLAFOND/2)</f>
        <v>6298.1954072125791</v>
      </c>
      <c r="M5384" s="3">
        <f>+IFERROR(Tabella2026[[#This Row],[reddito_2024]]/Tabella2026[[#This Row],[POP_2024]],"")</f>
        <v>19847.160983346552</v>
      </c>
      <c r="N5384" s="3">
        <f>+IF(Tabella2026[[#This Row],[REDDITO COMPLESSIVO PROCAPITE]]&lt;media_aggr_reddito_pc,(media_aggr_reddito_pc-Tabella2026[[#This Row],[REDDITO COMPLESSIVO PROCAPITE]]),0)</f>
        <v>0</v>
      </c>
      <c r="O5384" s="3">
        <f>+Tabella2026[[#This Row],[DIFFERENZA REDDITO INFERIORE ALLA MEDIA DALLA MEDIA]]*Tabella2026[[#This Row],[POP_2024]]</f>
        <v>0</v>
      </c>
      <c r="P5384" s="3">
        <f>+Tabella2026[[#This Row],[POPOLAZIONE PER DIFFERENZA ]]/SUM(Tabella2026[[POPOLAZIONE PER DIFFERENZA ]])</f>
        <v>0</v>
      </c>
      <c r="Q5384" s="3">
        <f>+Tabella2026[[#This Row],[INCIDENZA POPOLAZIONE PER DIFFERENZA]]*(PLAFOND-SUM(Tabella2026[CONTRIBUTO SULLA BASE DELLA POPOLAZIONE]))</f>
        <v>0</v>
      </c>
      <c r="R5384" s="3">
        <f>+Tabella2026[[#This Row],[CONTRIBUTO SULLA BASE DELLA POPOLAZIONE]]+Tabella2026[[#This Row],[CONTRIBUTO SULLA BASE DEL REDDITO]]</f>
        <v>6298.1954072125791</v>
      </c>
      <c r="S5384" s="3">
        <f>+Tabella2026[[#This Row],[CONTRIBUTO TOTALE]]/(PLAFOND/N_TESSERE)</f>
        <v>12.596390814425158</v>
      </c>
      <c r="T5384" s="3">
        <f>+MAX(CEILING(Tabella2026[[#This Row],[preDEF1]],1),1)</f>
        <v>13</v>
      </c>
      <c r="U5384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84" s="21">
        <f>+Tabella2026[[#This Row],[DEF - n. card]]*(PLAFOND/N_TESSERE)</f>
        <v>6500</v>
      </c>
      <c r="W5384" s="18"/>
    </row>
    <row r="5385" spans="2:23" x14ac:dyDescent="0.25">
      <c r="B5385" s="1" t="s">
        <v>10771</v>
      </c>
      <c r="C5385" s="2">
        <v>42004</v>
      </c>
      <c r="D5385" s="1" t="s">
        <v>10772</v>
      </c>
      <c r="E5385" s="1" t="s">
        <v>117</v>
      </c>
      <c r="F5385" s="1" t="s">
        <v>116</v>
      </c>
      <c r="G5385" s="1" t="s">
        <v>4778</v>
      </c>
      <c r="H5385" s="1" t="s">
        <v>15834</v>
      </c>
      <c r="I5385" s="5">
        <v>1259</v>
      </c>
      <c r="J5385" s="5">
        <v>23271928</v>
      </c>
      <c r="K5385" s="3">
        <f>+Tabella2026[[#This Row],[POP_2024]]/SUM(Tabella2026[POP_2024])</f>
        <v>2.1359450472744529E-5</v>
      </c>
      <c r="L5385" s="3">
        <f>+Tabella2026[[#This Row],[INCIDENZA POPOLAZIONE]]*(PLAFOND/2)</f>
        <v>6288.206199588135</v>
      </c>
      <c r="M5385" s="3">
        <f>+IFERROR(Tabella2026[[#This Row],[reddito_2024]]/Tabella2026[[#This Row],[POP_2024]],"")</f>
        <v>18484.454328832406</v>
      </c>
      <c r="N5385" s="3">
        <f>+IF(Tabella2026[[#This Row],[REDDITO COMPLESSIVO PROCAPITE]]&lt;media_aggr_reddito_pc,(media_aggr_reddito_pc-Tabella2026[[#This Row],[REDDITO COMPLESSIVO PROCAPITE]]),0)</f>
        <v>0</v>
      </c>
      <c r="O5385" s="3">
        <f>+Tabella2026[[#This Row],[DIFFERENZA REDDITO INFERIORE ALLA MEDIA DALLA MEDIA]]*Tabella2026[[#This Row],[POP_2024]]</f>
        <v>0</v>
      </c>
      <c r="P5385" s="3">
        <f>+Tabella2026[[#This Row],[POPOLAZIONE PER DIFFERENZA ]]/SUM(Tabella2026[[POPOLAZIONE PER DIFFERENZA ]])</f>
        <v>0</v>
      </c>
      <c r="Q5385" s="3">
        <f>+Tabella2026[[#This Row],[INCIDENZA POPOLAZIONE PER DIFFERENZA]]*(PLAFOND-SUM(Tabella2026[CONTRIBUTO SULLA BASE DELLA POPOLAZIONE]))</f>
        <v>0</v>
      </c>
      <c r="R5385" s="3">
        <f>+Tabella2026[[#This Row],[CONTRIBUTO SULLA BASE DELLA POPOLAZIONE]]+Tabella2026[[#This Row],[CONTRIBUTO SULLA BASE DEL REDDITO]]</f>
        <v>6288.206199588135</v>
      </c>
      <c r="S5385" s="3">
        <f>+Tabella2026[[#This Row],[CONTRIBUTO TOTALE]]/(PLAFOND/N_TESSERE)</f>
        <v>12.57641239917627</v>
      </c>
      <c r="T5385" s="3">
        <f>+MAX(CEILING(Tabella2026[[#This Row],[preDEF1]],1),1)</f>
        <v>13</v>
      </c>
      <c r="U5385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85" s="21">
        <f>+Tabella2026[[#This Row],[DEF - n. card]]*(PLAFOND/N_TESSERE)</f>
        <v>6500</v>
      </c>
      <c r="W5385" s="18"/>
    </row>
    <row r="5386" spans="2:23" x14ac:dyDescent="0.25">
      <c r="B5386" s="1" t="s">
        <v>10793</v>
      </c>
      <c r="C5386" s="2">
        <v>8030</v>
      </c>
      <c r="D5386" s="1" t="s">
        <v>10794</v>
      </c>
      <c r="E5386" s="1" t="s">
        <v>24</v>
      </c>
      <c r="F5386" s="1" t="s">
        <v>286</v>
      </c>
      <c r="G5386" s="1" t="s">
        <v>4778</v>
      </c>
      <c r="H5386" s="1" t="s">
        <v>15835</v>
      </c>
      <c r="I5386" s="5">
        <v>1259</v>
      </c>
      <c r="J5386" s="5">
        <v>18799263</v>
      </c>
      <c r="K5386" s="3">
        <f>+Tabella2026[[#This Row],[POP_2024]]/SUM(Tabella2026[POP_2024])</f>
        <v>2.1359450472744529E-5</v>
      </c>
      <c r="L5386" s="3">
        <f>+Tabella2026[[#This Row],[INCIDENZA POPOLAZIONE]]*(PLAFOND/2)</f>
        <v>6288.206199588135</v>
      </c>
      <c r="M5386" s="3">
        <f>+IFERROR(Tabella2026[[#This Row],[reddito_2024]]/Tabella2026[[#This Row],[POP_2024]],"")</f>
        <v>14931.900714853058</v>
      </c>
      <c r="N5386" s="3">
        <f>+IF(Tabella2026[[#This Row],[REDDITO COMPLESSIVO PROCAPITE]]&lt;media_aggr_reddito_pc,(media_aggr_reddito_pc-Tabella2026[[#This Row],[REDDITO COMPLESSIVO PROCAPITE]]),0)</f>
        <v>2893.1653477556829</v>
      </c>
      <c r="O5386" s="3">
        <f>+Tabella2026[[#This Row],[DIFFERENZA REDDITO INFERIORE ALLA MEDIA DALLA MEDIA]]*Tabella2026[[#This Row],[POP_2024]]</f>
        <v>3642495.1728244047</v>
      </c>
      <c r="P5386" s="3">
        <f>+Tabella2026[[#This Row],[POPOLAZIONE PER DIFFERENZA ]]/SUM(Tabella2026[[POPOLAZIONE PER DIFFERENZA ]])</f>
        <v>3.2315565361055712E-5</v>
      </c>
      <c r="Q5386" s="3">
        <f>+Tabella2026[[#This Row],[INCIDENZA POPOLAZIONE PER DIFFERENZA]]*(PLAFOND-SUM(Tabella2026[CONTRIBUTO SULLA BASE DELLA POPOLAZIONE]))</f>
        <v>9513.6782056208194</v>
      </c>
      <c r="R5386" s="3">
        <f>+Tabella2026[[#This Row],[CONTRIBUTO SULLA BASE DELLA POPOLAZIONE]]+Tabella2026[[#This Row],[CONTRIBUTO SULLA BASE DEL REDDITO]]</f>
        <v>15801.884405208955</v>
      </c>
      <c r="S5386" s="3">
        <f>+Tabella2026[[#This Row],[CONTRIBUTO TOTALE]]/(PLAFOND/N_TESSERE)</f>
        <v>31.603768810417911</v>
      </c>
      <c r="T5386" s="3">
        <f>+MAX(CEILING(Tabella2026[[#This Row],[preDEF1]],1),1)</f>
        <v>32</v>
      </c>
      <c r="U5386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5386" s="21">
        <f>+Tabella2026[[#This Row],[DEF - n. card]]*(PLAFOND/N_TESSERE)</f>
        <v>16000</v>
      </c>
      <c r="W5386" s="18"/>
    </row>
    <row r="5387" spans="2:23" x14ac:dyDescent="0.25">
      <c r="B5387" s="1" t="s">
        <v>10861</v>
      </c>
      <c r="C5387" s="2">
        <v>4115</v>
      </c>
      <c r="D5387" s="1" t="s">
        <v>10862</v>
      </c>
      <c r="E5387" s="1" t="s">
        <v>18</v>
      </c>
      <c r="F5387" s="1" t="s">
        <v>263</v>
      </c>
      <c r="G5387" s="1" t="s">
        <v>4778</v>
      </c>
      <c r="H5387" s="1" t="s">
        <v>15835</v>
      </c>
      <c r="I5387" s="5">
        <v>1259</v>
      </c>
      <c r="J5387" s="5">
        <v>20740383</v>
      </c>
      <c r="K5387" s="3">
        <f>+Tabella2026[[#This Row],[POP_2024]]/SUM(Tabella2026[POP_2024])</f>
        <v>2.1359450472744529E-5</v>
      </c>
      <c r="L5387" s="3">
        <f>+Tabella2026[[#This Row],[INCIDENZA POPOLAZIONE]]*(PLAFOND/2)</f>
        <v>6288.206199588135</v>
      </c>
      <c r="M5387" s="3">
        <f>+IFERROR(Tabella2026[[#This Row],[reddito_2024]]/Tabella2026[[#This Row],[POP_2024]],"")</f>
        <v>16473.695790309768</v>
      </c>
      <c r="N5387" s="3">
        <f>+IF(Tabella2026[[#This Row],[REDDITO COMPLESSIVO PROCAPITE]]&lt;media_aggr_reddito_pc,(media_aggr_reddito_pc-Tabella2026[[#This Row],[REDDITO COMPLESSIVO PROCAPITE]]),0)</f>
        <v>1351.3702722989728</v>
      </c>
      <c r="O5387" s="3">
        <f>+Tabella2026[[#This Row],[DIFFERENZA REDDITO INFERIORE ALLA MEDIA DALLA MEDIA]]*Tabella2026[[#This Row],[POP_2024]]</f>
        <v>1701375.1728244068</v>
      </c>
      <c r="P5387" s="3">
        <f>+Tabella2026[[#This Row],[POPOLAZIONE PER DIFFERENZA ]]/SUM(Tabella2026[[POPOLAZIONE PER DIFFERENZA ]])</f>
        <v>1.5094296077941588E-5</v>
      </c>
      <c r="Q5387" s="3">
        <f>+Tabella2026[[#This Row],[INCIDENZA POPOLAZIONE PER DIFFERENZA]]*(PLAFOND-SUM(Tabella2026[CONTRIBUTO SULLA BASE DELLA POPOLAZIONE]))</f>
        <v>4443.7494446239634</v>
      </c>
      <c r="R5387" s="3">
        <f>+Tabella2026[[#This Row],[CONTRIBUTO SULLA BASE DELLA POPOLAZIONE]]+Tabella2026[[#This Row],[CONTRIBUTO SULLA BASE DEL REDDITO]]</f>
        <v>10731.955644212099</v>
      </c>
      <c r="S5387" s="3">
        <f>+Tabella2026[[#This Row],[CONTRIBUTO TOTALE]]/(PLAFOND/N_TESSERE)</f>
        <v>21.4639112884242</v>
      </c>
      <c r="T5387" s="3">
        <f>+MAX(CEILING(Tabella2026[[#This Row],[preDEF1]],1),1)</f>
        <v>22</v>
      </c>
      <c r="U5387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5387" s="21">
        <f>+Tabella2026[[#This Row],[DEF - n. card]]*(PLAFOND/N_TESSERE)</f>
        <v>11000</v>
      </c>
      <c r="W5387" s="18"/>
    </row>
    <row r="5388" spans="2:23" x14ac:dyDescent="0.25">
      <c r="B5388" s="1" t="s">
        <v>10592</v>
      </c>
      <c r="C5388" s="2">
        <v>66071</v>
      </c>
      <c r="D5388" s="1" t="s">
        <v>10593</v>
      </c>
      <c r="E5388" s="1" t="s">
        <v>96</v>
      </c>
      <c r="F5388" s="1" t="s">
        <v>201</v>
      </c>
      <c r="G5388" s="1" t="s">
        <v>4778</v>
      </c>
      <c r="H5388" s="1" t="s">
        <v>15836</v>
      </c>
      <c r="I5388" s="5">
        <v>1259</v>
      </c>
      <c r="J5388" s="5">
        <v>21626140</v>
      </c>
      <c r="K5388" s="3">
        <f>+Tabella2026[[#This Row],[POP_2024]]/SUM(Tabella2026[POP_2024])</f>
        <v>2.1359450472744529E-5</v>
      </c>
      <c r="L5388" s="3">
        <f>+Tabella2026[[#This Row],[INCIDENZA POPOLAZIONE]]*(PLAFOND/2)</f>
        <v>6288.206199588135</v>
      </c>
      <c r="M5388" s="3">
        <f>+IFERROR(Tabella2026[[#This Row],[reddito_2024]]/Tabella2026[[#This Row],[POP_2024]],"")</f>
        <v>17177.235901509135</v>
      </c>
      <c r="N5388" s="3">
        <f>+IF(Tabella2026[[#This Row],[REDDITO COMPLESSIVO PROCAPITE]]&lt;media_aggr_reddito_pc,(media_aggr_reddito_pc-Tabella2026[[#This Row],[REDDITO COMPLESSIVO PROCAPITE]]),0)</f>
        <v>647.8301610996059</v>
      </c>
      <c r="O5388" s="3">
        <f>+Tabella2026[[#This Row],[DIFFERENZA REDDITO INFERIORE ALLA MEDIA DALLA MEDIA]]*Tabella2026[[#This Row],[POP_2024]]</f>
        <v>815618.17282440385</v>
      </c>
      <c r="P5388" s="3">
        <f>+Tabella2026[[#This Row],[POPOLAZIONE PER DIFFERENZA ]]/SUM(Tabella2026[[POPOLAZIONE PER DIFFERENZA ]])</f>
        <v>7.2360184771732757E-6</v>
      </c>
      <c r="Q5388" s="3">
        <f>+Tabella2026[[#This Row],[INCIDENZA POPOLAZIONE PER DIFFERENZA]]*(PLAFOND-SUM(Tabella2026[CONTRIBUTO SULLA BASE DELLA POPOLAZIONE]))</f>
        <v>2130.2784126659631</v>
      </c>
      <c r="R5388" s="3">
        <f>+Tabella2026[[#This Row],[CONTRIBUTO SULLA BASE DELLA POPOLAZIONE]]+Tabella2026[[#This Row],[CONTRIBUTO SULLA BASE DEL REDDITO]]</f>
        <v>8418.4846122540985</v>
      </c>
      <c r="S5388" s="3">
        <f>+Tabella2026[[#This Row],[CONTRIBUTO TOTALE]]/(PLAFOND/N_TESSERE)</f>
        <v>16.836969224508199</v>
      </c>
      <c r="T5388" s="3">
        <f>+MAX(CEILING(Tabella2026[[#This Row],[preDEF1]],1),1)</f>
        <v>17</v>
      </c>
      <c r="U5388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5388" s="21">
        <f>+Tabella2026[[#This Row],[DEF - n. card]]*(PLAFOND/N_TESSERE)</f>
        <v>8500</v>
      </c>
      <c r="W5388" s="18"/>
    </row>
    <row r="5389" spans="2:23" x14ac:dyDescent="0.25">
      <c r="B5389" s="1" t="s">
        <v>10857</v>
      </c>
      <c r="C5389" s="2">
        <v>1205</v>
      </c>
      <c r="D5389" s="1" t="s">
        <v>10858</v>
      </c>
      <c r="E5389" s="1" t="s">
        <v>18</v>
      </c>
      <c r="F5389" s="1" t="s">
        <v>17</v>
      </c>
      <c r="G5389" s="1" t="s">
        <v>4778</v>
      </c>
      <c r="H5389" s="1" t="s">
        <v>15835</v>
      </c>
      <c r="I5389" s="5">
        <v>1259</v>
      </c>
      <c r="J5389" s="5">
        <v>26291789</v>
      </c>
      <c r="K5389" s="3">
        <f>+Tabella2026[[#This Row],[POP_2024]]/SUM(Tabella2026[POP_2024])</f>
        <v>2.1359450472744529E-5</v>
      </c>
      <c r="L5389" s="3">
        <f>+Tabella2026[[#This Row],[INCIDENZA POPOLAZIONE]]*(PLAFOND/2)</f>
        <v>6288.206199588135</v>
      </c>
      <c r="M5389" s="3">
        <f>+IFERROR(Tabella2026[[#This Row],[reddito_2024]]/Tabella2026[[#This Row],[POP_2024]],"")</f>
        <v>20883.073073868149</v>
      </c>
      <c r="N5389" s="3">
        <f>+IF(Tabella2026[[#This Row],[REDDITO COMPLESSIVO PROCAPITE]]&lt;media_aggr_reddito_pc,(media_aggr_reddito_pc-Tabella2026[[#This Row],[REDDITO COMPLESSIVO PROCAPITE]]),0)</f>
        <v>0</v>
      </c>
      <c r="O5389" s="3">
        <f>+Tabella2026[[#This Row],[DIFFERENZA REDDITO INFERIORE ALLA MEDIA DALLA MEDIA]]*Tabella2026[[#This Row],[POP_2024]]</f>
        <v>0</v>
      </c>
      <c r="P5389" s="3">
        <f>+Tabella2026[[#This Row],[POPOLAZIONE PER DIFFERENZA ]]/SUM(Tabella2026[[POPOLAZIONE PER DIFFERENZA ]])</f>
        <v>0</v>
      </c>
      <c r="Q5389" s="3">
        <f>+Tabella2026[[#This Row],[INCIDENZA POPOLAZIONE PER DIFFERENZA]]*(PLAFOND-SUM(Tabella2026[CONTRIBUTO SULLA BASE DELLA POPOLAZIONE]))</f>
        <v>0</v>
      </c>
      <c r="R5389" s="3">
        <f>+Tabella2026[[#This Row],[CONTRIBUTO SULLA BASE DELLA POPOLAZIONE]]+Tabella2026[[#This Row],[CONTRIBUTO SULLA BASE DEL REDDITO]]</f>
        <v>6288.206199588135</v>
      </c>
      <c r="S5389" s="3">
        <f>+Tabella2026[[#This Row],[CONTRIBUTO TOTALE]]/(PLAFOND/N_TESSERE)</f>
        <v>12.57641239917627</v>
      </c>
      <c r="T5389" s="3">
        <f>+MAX(CEILING(Tabella2026[[#This Row],[preDEF1]],1),1)</f>
        <v>13</v>
      </c>
      <c r="U538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89" s="21">
        <f>+Tabella2026[[#This Row],[DEF - n. card]]*(PLAFOND/N_TESSERE)</f>
        <v>6500</v>
      </c>
      <c r="W5389" s="18"/>
    </row>
    <row r="5390" spans="2:23" x14ac:dyDescent="0.25">
      <c r="B5390" s="1" t="s">
        <v>10634</v>
      </c>
      <c r="C5390" s="2">
        <v>76069</v>
      </c>
      <c r="D5390" s="1" t="s">
        <v>10635</v>
      </c>
      <c r="E5390" s="1" t="s">
        <v>213</v>
      </c>
      <c r="F5390" s="1" t="s">
        <v>212</v>
      </c>
      <c r="G5390" s="1" t="s">
        <v>4778</v>
      </c>
      <c r="H5390" s="1" t="s">
        <v>15836</v>
      </c>
      <c r="I5390" s="5">
        <v>1258</v>
      </c>
      <c r="J5390" s="5">
        <v>15188434</v>
      </c>
      <c r="K5390" s="3">
        <f>+Tabella2026[[#This Row],[POP_2024]]/SUM(Tabella2026[POP_2024])</f>
        <v>2.1342485063314229E-5</v>
      </c>
      <c r="L5390" s="3">
        <f>+Tabella2026[[#This Row],[INCIDENZA POPOLAZIONE]]*(PLAFOND/2)</f>
        <v>6283.2115957759115</v>
      </c>
      <c r="M5390" s="3">
        <f>+IFERROR(Tabella2026[[#This Row],[reddito_2024]]/Tabella2026[[#This Row],[POP_2024]],"")</f>
        <v>12073.476947535772</v>
      </c>
      <c r="N5390" s="3">
        <f>+IF(Tabella2026[[#This Row],[REDDITO COMPLESSIVO PROCAPITE]]&lt;media_aggr_reddito_pc,(media_aggr_reddito_pc-Tabella2026[[#This Row],[REDDITO COMPLESSIVO PROCAPITE]]),0)</f>
        <v>5751.5891150729694</v>
      </c>
      <c r="O5390" s="3">
        <f>+Tabella2026[[#This Row],[DIFFERENZA REDDITO INFERIORE ALLA MEDIA DALLA MEDIA]]*Tabella2026[[#This Row],[POP_2024]]</f>
        <v>7235499.1067617955</v>
      </c>
      <c r="P5390" s="3">
        <f>+Tabella2026[[#This Row],[POPOLAZIONE PER DIFFERENZA ]]/SUM(Tabella2026[[POPOLAZIONE PER DIFFERENZA ]])</f>
        <v>6.4192053306996334E-5</v>
      </c>
      <c r="Q5390" s="3">
        <f>+Tabella2026[[#This Row],[INCIDENZA POPOLAZIONE PER DIFFERENZA]]*(PLAFOND-SUM(Tabella2026[CONTRIBUTO SULLA BASE DELLA POPOLAZIONE]))</f>
        <v>18898.092349539816</v>
      </c>
      <c r="R5390" s="3">
        <f>+Tabella2026[[#This Row],[CONTRIBUTO SULLA BASE DELLA POPOLAZIONE]]+Tabella2026[[#This Row],[CONTRIBUTO SULLA BASE DEL REDDITO]]</f>
        <v>25181.303945315729</v>
      </c>
      <c r="S5390" s="3">
        <f>+Tabella2026[[#This Row],[CONTRIBUTO TOTALE]]/(PLAFOND/N_TESSERE)</f>
        <v>50.362607890631459</v>
      </c>
      <c r="T5390" s="3">
        <f>+MAX(CEILING(Tabella2026[[#This Row],[preDEF1]],1),1)</f>
        <v>51</v>
      </c>
      <c r="U5390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5390" s="21">
        <f>+Tabella2026[[#This Row],[DEF - n. card]]*(PLAFOND/N_TESSERE)</f>
        <v>25500</v>
      </c>
      <c r="W5390" s="18"/>
    </row>
    <row r="5391" spans="2:23" x14ac:dyDescent="0.25">
      <c r="B5391" s="1" t="s">
        <v>10720</v>
      </c>
      <c r="C5391" s="2">
        <v>65109</v>
      </c>
      <c r="D5391" s="1" t="s">
        <v>10721</v>
      </c>
      <c r="E5391" s="1" t="s">
        <v>15</v>
      </c>
      <c r="F5391" s="1" t="s">
        <v>82</v>
      </c>
      <c r="G5391" s="1" t="s">
        <v>4778</v>
      </c>
      <c r="H5391" s="1" t="s">
        <v>15836</v>
      </c>
      <c r="I5391" s="5">
        <v>1258</v>
      </c>
      <c r="J5391" s="5">
        <v>11167354</v>
      </c>
      <c r="K5391" s="3">
        <f>+Tabella2026[[#This Row],[POP_2024]]/SUM(Tabella2026[POP_2024])</f>
        <v>2.1342485063314229E-5</v>
      </c>
      <c r="L5391" s="3">
        <f>+Tabella2026[[#This Row],[INCIDENZA POPOLAZIONE]]*(PLAFOND/2)</f>
        <v>6283.2115957759115</v>
      </c>
      <c r="M5391" s="3">
        <f>+IFERROR(Tabella2026[[#This Row],[reddito_2024]]/Tabella2026[[#This Row],[POP_2024]],"")</f>
        <v>8877.0699523052463</v>
      </c>
      <c r="N5391" s="3">
        <f>+IF(Tabella2026[[#This Row],[REDDITO COMPLESSIVO PROCAPITE]]&lt;media_aggr_reddito_pc,(media_aggr_reddito_pc-Tabella2026[[#This Row],[REDDITO COMPLESSIVO PROCAPITE]]),0)</f>
        <v>8947.9961103034948</v>
      </c>
      <c r="O5391" s="3">
        <f>+Tabella2026[[#This Row],[DIFFERENZA REDDITO INFERIORE ALLA MEDIA DALLA MEDIA]]*Tabella2026[[#This Row],[POP_2024]]</f>
        <v>11256579.106761796</v>
      </c>
      <c r="P5391" s="3">
        <f>+Tabella2026[[#This Row],[POPOLAZIONE PER DIFFERENZA ]]/SUM(Tabella2026[[POPOLAZIONE PER DIFFERENZA ]])</f>
        <v>9.9866355508274277E-5</v>
      </c>
      <c r="Q5391" s="3">
        <f>+Tabella2026[[#This Row],[INCIDENZA POPOLAZIONE PER DIFFERENZA]]*(PLAFOND-SUM(Tabella2026[CONTRIBUTO SULLA BASE DELLA POPOLAZIONE]))</f>
        <v>29400.580161869435</v>
      </c>
      <c r="R5391" s="3">
        <f>+Tabella2026[[#This Row],[CONTRIBUTO SULLA BASE DELLA POPOLAZIONE]]+Tabella2026[[#This Row],[CONTRIBUTO SULLA BASE DEL REDDITO]]</f>
        <v>35683.791757645347</v>
      </c>
      <c r="S5391" s="3">
        <f>+Tabella2026[[#This Row],[CONTRIBUTO TOTALE]]/(PLAFOND/N_TESSERE)</f>
        <v>71.36758351529069</v>
      </c>
      <c r="T5391" s="3">
        <f>+MAX(CEILING(Tabella2026[[#This Row],[preDEF1]],1),1)</f>
        <v>72</v>
      </c>
      <c r="U5391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5391" s="21">
        <f>+Tabella2026[[#This Row],[DEF - n. card]]*(PLAFOND/N_TESSERE)</f>
        <v>36000</v>
      </c>
      <c r="W5391" s="18"/>
    </row>
    <row r="5392" spans="2:23" x14ac:dyDescent="0.25">
      <c r="B5392" s="1" t="s">
        <v>10652</v>
      </c>
      <c r="C5392" s="2">
        <v>60066</v>
      </c>
      <c r="D5392" s="1" t="s">
        <v>10653</v>
      </c>
      <c r="E5392" s="1" t="s">
        <v>8</v>
      </c>
      <c r="F5392" s="1" t="s">
        <v>397</v>
      </c>
      <c r="G5392" s="1" t="s">
        <v>4778</v>
      </c>
      <c r="H5392" s="1" t="s">
        <v>15834</v>
      </c>
      <c r="I5392" s="5">
        <v>1258</v>
      </c>
      <c r="J5392" s="5">
        <v>15717487</v>
      </c>
      <c r="K5392" s="3">
        <f>+Tabella2026[[#This Row],[POP_2024]]/SUM(Tabella2026[POP_2024])</f>
        <v>2.1342485063314229E-5</v>
      </c>
      <c r="L5392" s="3">
        <f>+Tabella2026[[#This Row],[INCIDENZA POPOLAZIONE]]*(PLAFOND/2)</f>
        <v>6283.2115957759115</v>
      </c>
      <c r="M5392" s="3">
        <f>+IFERROR(Tabella2026[[#This Row],[reddito_2024]]/Tabella2026[[#This Row],[POP_2024]],"")</f>
        <v>12494.027821939586</v>
      </c>
      <c r="N5392" s="3">
        <f>+IF(Tabella2026[[#This Row],[REDDITO COMPLESSIVO PROCAPITE]]&lt;media_aggr_reddito_pc,(media_aggr_reddito_pc-Tabella2026[[#This Row],[REDDITO COMPLESSIVO PROCAPITE]]),0)</f>
        <v>5331.0382406691551</v>
      </c>
      <c r="O5392" s="3">
        <f>+Tabella2026[[#This Row],[DIFFERENZA REDDITO INFERIORE ALLA MEDIA DALLA MEDIA]]*Tabella2026[[#This Row],[POP_2024]]</f>
        <v>6706446.1067617973</v>
      </c>
      <c r="P5392" s="3">
        <f>+Tabella2026[[#This Row],[POPOLAZIONE PER DIFFERENZA ]]/SUM(Tabella2026[[POPOLAZIONE PER DIFFERENZA ]])</f>
        <v>5.9498389763248733E-5</v>
      </c>
      <c r="Q5392" s="3">
        <f>+Tabella2026[[#This Row],[INCIDENZA POPOLAZIONE PER DIFFERENZA]]*(PLAFOND-SUM(Tabella2026[CONTRIBUTO SULLA BASE DELLA POPOLAZIONE]))</f>
        <v>17516.281322508177</v>
      </c>
      <c r="R5392" s="3">
        <f>+Tabella2026[[#This Row],[CONTRIBUTO SULLA BASE DELLA POPOLAZIONE]]+Tabella2026[[#This Row],[CONTRIBUTO SULLA BASE DEL REDDITO]]</f>
        <v>23799.49291828409</v>
      </c>
      <c r="S5392" s="3">
        <f>+Tabella2026[[#This Row],[CONTRIBUTO TOTALE]]/(PLAFOND/N_TESSERE)</f>
        <v>47.598985836568183</v>
      </c>
      <c r="T5392" s="3">
        <f>+MAX(CEILING(Tabella2026[[#This Row],[preDEF1]],1),1)</f>
        <v>48</v>
      </c>
      <c r="U5392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392" s="21">
        <f>+Tabella2026[[#This Row],[DEF - n. card]]*(PLAFOND/N_TESSERE)</f>
        <v>24000</v>
      </c>
      <c r="W5392" s="18"/>
    </row>
    <row r="5393" spans="2:23" x14ac:dyDescent="0.25">
      <c r="B5393" s="1" t="s">
        <v>10833</v>
      </c>
      <c r="C5393" s="2">
        <v>4126</v>
      </c>
      <c r="D5393" s="1" t="s">
        <v>10834</v>
      </c>
      <c r="E5393" s="1" t="s">
        <v>18</v>
      </c>
      <c r="F5393" s="1" t="s">
        <v>263</v>
      </c>
      <c r="G5393" s="1" t="s">
        <v>4778</v>
      </c>
      <c r="H5393" s="1" t="s">
        <v>15835</v>
      </c>
      <c r="I5393" s="5">
        <v>1257</v>
      </c>
      <c r="J5393" s="5">
        <v>24402312</v>
      </c>
      <c r="K5393" s="3">
        <f>+Tabella2026[[#This Row],[POP_2024]]/SUM(Tabella2026[POP_2024])</f>
        <v>2.1325519653883932E-5</v>
      </c>
      <c r="L5393" s="3">
        <f>+Tabella2026[[#This Row],[INCIDENZA POPOLAZIONE]]*(PLAFOND/2)</f>
        <v>6278.216991963689</v>
      </c>
      <c r="M5393" s="3">
        <f>+IFERROR(Tabella2026[[#This Row],[reddito_2024]]/Tabella2026[[#This Row],[POP_2024]],"")</f>
        <v>19413.136038186156</v>
      </c>
      <c r="N5393" s="3">
        <f>+IF(Tabella2026[[#This Row],[REDDITO COMPLESSIVO PROCAPITE]]&lt;media_aggr_reddito_pc,(media_aggr_reddito_pc-Tabella2026[[#This Row],[REDDITO COMPLESSIVO PROCAPITE]]),0)</f>
        <v>0</v>
      </c>
      <c r="O5393" s="3">
        <f>+Tabella2026[[#This Row],[DIFFERENZA REDDITO INFERIORE ALLA MEDIA DALLA MEDIA]]*Tabella2026[[#This Row],[POP_2024]]</f>
        <v>0</v>
      </c>
      <c r="P5393" s="3">
        <f>+Tabella2026[[#This Row],[POPOLAZIONE PER DIFFERENZA ]]/SUM(Tabella2026[[POPOLAZIONE PER DIFFERENZA ]])</f>
        <v>0</v>
      </c>
      <c r="Q5393" s="3">
        <f>+Tabella2026[[#This Row],[INCIDENZA POPOLAZIONE PER DIFFERENZA]]*(PLAFOND-SUM(Tabella2026[CONTRIBUTO SULLA BASE DELLA POPOLAZIONE]))</f>
        <v>0</v>
      </c>
      <c r="R5393" s="3">
        <f>+Tabella2026[[#This Row],[CONTRIBUTO SULLA BASE DELLA POPOLAZIONE]]+Tabella2026[[#This Row],[CONTRIBUTO SULLA BASE DEL REDDITO]]</f>
        <v>6278.216991963689</v>
      </c>
      <c r="S5393" s="3">
        <f>+Tabella2026[[#This Row],[CONTRIBUTO TOTALE]]/(PLAFOND/N_TESSERE)</f>
        <v>12.556433983927379</v>
      </c>
      <c r="T5393" s="3">
        <f>+MAX(CEILING(Tabella2026[[#This Row],[preDEF1]],1),1)</f>
        <v>13</v>
      </c>
      <c r="U5393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93" s="21">
        <f>+Tabella2026[[#This Row],[DEF - n. card]]*(PLAFOND/N_TESSERE)</f>
        <v>6500</v>
      </c>
      <c r="W5393" s="18"/>
    </row>
    <row r="5394" spans="2:23" x14ac:dyDescent="0.25">
      <c r="B5394" s="1" t="s">
        <v>10747</v>
      </c>
      <c r="C5394" s="2">
        <v>83021</v>
      </c>
      <c r="D5394" s="1" t="s">
        <v>10748</v>
      </c>
      <c r="E5394" s="1" t="s">
        <v>21</v>
      </c>
      <c r="F5394" s="1" t="s">
        <v>42</v>
      </c>
      <c r="G5394" s="1" t="s">
        <v>4778</v>
      </c>
      <c r="H5394" s="1" t="s">
        <v>15836</v>
      </c>
      <c r="I5394" s="5">
        <v>1256</v>
      </c>
      <c r="J5394" s="5">
        <v>12055597</v>
      </c>
      <c r="K5394" s="3">
        <f>+Tabella2026[[#This Row],[POP_2024]]/SUM(Tabella2026[POP_2024])</f>
        <v>2.1308554244453633E-5</v>
      </c>
      <c r="L5394" s="3">
        <f>+Tabella2026[[#This Row],[INCIDENZA POPOLAZIONE]]*(PLAFOND/2)</f>
        <v>6273.2223881514665</v>
      </c>
      <c r="M5394" s="3">
        <f>+IFERROR(Tabella2026[[#This Row],[reddito_2024]]/Tabella2026[[#This Row],[POP_2024]],"")</f>
        <v>9598.4052547770698</v>
      </c>
      <c r="N5394" s="3">
        <f>+IF(Tabella2026[[#This Row],[REDDITO COMPLESSIVO PROCAPITE]]&lt;media_aggr_reddito_pc,(media_aggr_reddito_pc-Tabella2026[[#This Row],[REDDITO COMPLESSIVO PROCAPITE]]),0)</f>
        <v>8226.6608078316713</v>
      </c>
      <c r="O5394" s="3">
        <f>+Tabella2026[[#This Row],[DIFFERENZA REDDITO INFERIORE ALLA MEDIA DALLA MEDIA]]*Tabella2026[[#This Row],[POP_2024]]</f>
        <v>10332685.974636579</v>
      </c>
      <c r="P5394" s="3">
        <f>+Tabella2026[[#This Row],[POPOLAZIONE PER DIFFERENZA ]]/SUM(Tabella2026[[POPOLAZIONE PER DIFFERENZA ]])</f>
        <v>9.166974096762346E-5</v>
      </c>
      <c r="Q5394" s="3">
        <f>+Tabella2026[[#This Row],[INCIDENZA POPOLAZIONE PER DIFFERENZA]]*(PLAFOND-SUM(Tabella2026[CONTRIBUTO SULLA BASE DELLA POPOLAZIONE]))</f>
        <v>26987.50298856273</v>
      </c>
      <c r="R5394" s="3">
        <f>+Tabella2026[[#This Row],[CONTRIBUTO SULLA BASE DELLA POPOLAZIONE]]+Tabella2026[[#This Row],[CONTRIBUTO SULLA BASE DEL REDDITO]]</f>
        <v>33260.725376714196</v>
      </c>
      <c r="S5394" s="3">
        <f>+Tabella2026[[#This Row],[CONTRIBUTO TOTALE]]/(PLAFOND/N_TESSERE)</f>
        <v>66.521450753428397</v>
      </c>
      <c r="T5394" s="3">
        <f>+MAX(CEILING(Tabella2026[[#This Row],[preDEF1]],1),1)</f>
        <v>67</v>
      </c>
      <c r="U5394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5394" s="21">
        <f>+Tabella2026[[#This Row],[DEF - n. card]]*(PLAFOND/N_TESSERE)</f>
        <v>33500</v>
      </c>
      <c r="W5394" s="18"/>
    </row>
    <row r="5395" spans="2:23" x14ac:dyDescent="0.25">
      <c r="B5395" s="1" t="s">
        <v>10813</v>
      </c>
      <c r="C5395" s="2">
        <v>8014</v>
      </c>
      <c r="D5395" s="1" t="s">
        <v>10814</v>
      </c>
      <c r="E5395" s="1" t="s">
        <v>24</v>
      </c>
      <c r="F5395" s="1" t="s">
        <v>286</v>
      </c>
      <c r="G5395" s="1" t="s">
        <v>4778</v>
      </c>
      <c r="H5395" s="1" t="s">
        <v>15835</v>
      </c>
      <c r="I5395" s="5">
        <v>1255</v>
      </c>
      <c r="J5395" s="5">
        <v>19376235</v>
      </c>
      <c r="K5395" s="3">
        <f>+Tabella2026[[#This Row],[POP_2024]]/SUM(Tabella2026[POP_2024])</f>
        <v>2.1291588835023336E-5</v>
      </c>
      <c r="L5395" s="3">
        <f>+Tabella2026[[#This Row],[INCIDENZA POPOLAZIONE]]*(PLAFOND/2)</f>
        <v>6268.227784339244</v>
      </c>
      <c r="M5395" s="3">
        <f>+IFERROR(Tabella2026[[#This Row],[reddito_2024]]/Tabella2026[[#This Row],[POP_2024]],"")</f>
        <v>15439.231075697211</v>
      </c>
      <c r="N5395" s="3">
        <f>+IF(Tabella2026[[#This Row],[REDDITO COMPLESSIVO PROCAPITE]]&lt;media_aggr_reddito_pc,(media_aggr_reddito_pc-Tabella2026[[#This Row],[REDDITO COMPLESSIVO PROCAPITE]]),0)</f>
        <v>2385.83498691153</v>
      </c>
      <c r="O5395" s="3">
        <f>+Tabella2026[[#This Row],[DIFFERENZA REDDITO INFERIORE ALLA MEDIA DALLA MEDIA]]*Tabella2026[[#This Row],[POP_2024]]</f>
        <v>2994222.9085739702</v>
      </c>
      <c r="P5395" s="3">
        <f>+Tabella2026[[#This Row],[POPOLAZIONE PER DIFFERENZA ]]/SUM(Tabella2026[[POPOLAZIONE PER DIFFERENZA ]])</f>
        <v>2.6564209838764015E-5</v>
      </c>
      <c r="Q5395" s="3">
        <f>+Tabella2026[[#This Row],[INCIDENZA POPOLAZIONE PER DIFFERENZA]]*(PLAFOND-SUM(Tabella2026[CONTRIBUTO SULLA BASE DELLA POPOLAZIONE]))</f>
        <v>7820.4834533747789</v>
      </c>
      <c r="R5395" s="3">
        <f>+Tabella2026[[#This Row],[CONTRIBUTO SULLA BASE DELLA POPOLAZIONE]]+Tabella2026[[#This Row],[CONTRIBUTO SULLA BASE DEL REDDITO]]</f>
        <v>14088.711237714022</v>
      </c>
      <c r="S5395" s="3">
        <f>+Tabella2026[[#This Row],[CONTRIBUTO TOTALE]]/(PLAFOND/N_TESSERE)</f>
        <v>28.177422475428045</v>
      </c>
      <c r="T5395" s="3">
        <f>+MAX(CEILING(Tabella2026[[#This Row],[preDEF1]],1),1)</f>
        <v>29</v>
      </c>
      <c r="U5395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5395" s="21">
        <f>+Tabella2026[[#This Row],[DEF - n. card]]*(PLAFOND/N_TESSERE)</f>
        <v>14500</v>
      </c>
      <c r="W5395" s="18"/>
    </row>
    <row r="5396" spans="2:23" x14ac:dyDescent="0.25">
      <c r="B5396" s="1" t="s">
        <v>10821</v>
      </c>
      <c r="C5396" s="2">
        <v>55019</v>
      </c>
      <c r="D5396" s="1" t="s">
        <v>10822</v>
      </c>
      <c r="E5396" s="1" t="s">
        <v>67</v>
      </c>
      <c r="F5396" s="1" t="s">
        <v>108</v>
      </c>
      <c r="G5396" s="1" t="s">
        <v>4778</v>
      </c>
      <c r="H5396" s="1" t="s">
        <v>15834</v>
      </c>
      <c r="I5396" s="5">
        <v>1255</v>
      </c>
      <c r="J5396" s="5">
        <v>18812329</v>
      </c>
      <c r="K5396" s="3">
        <f>+Tabella2026[[#This Row],[POP_2024]]/SUM(Tabella2026[POP_2024])</f>
        <v>2.1291588835023336E-5</v>
      </c>
      <c r="L5396" s="3">
        <f>+Tabella2026[[#This Row],[INCIDENZA POPOLAZIONE]]*(PLAFOND/2)</f>
        <v>6268.227784339244</v>
      </c>
      <c r="M5396" s="3">
        <f>+IFERROR(Tabella2026[[#This Row],[reddito_2024]]/Tabella2026[[#This Row],[POP_2024]],"")</f>
        <v>14989.90358565737</v>
      </c>
      <c r="N5396" s="3">
        <f>+IF(Tabella2026[[#This Row],[REDDITO COMPLESSIVO PROCAPITE]]&lt;media_aggr_reddito_pc,(media_aggr_reddito_pc-Tabella2026[[#This Row],[REDDITO COMPLESSIVO PROCAPITE]]),0)</f>
        <v>2835.162476951371</v>
      </c>
      <c r="O5396" s="3">
        <f>+Tabella2026[[#This Row],[DIFFERENZA REDDITO INFERIORE ALLA MEDIA DALLA MEDIA]]*Tabella2026[[#This Row],[POP_2024]]</f>
        <v>3558128.9085739707</v>
      </c>
      <c r="P5396" s="3">
        <f>+Tabella2026[[#This Row],[POPOLAZIONE PER DIFFERENZA ]]/SUM(Tabella2026[[POPOLAZIONE PER DIFFERENZA ]])</f>
        <v>3.1567082961684686E-5</v>
      </c>
      <c r="Q5396" s="3">
        <f>+Tabella2026[[#This Row],[INCIDENZA POPOLAZIONE PER DIFFERENZA]]*(PLAFOND-SUM(Tabella2026[CONTRIBUTO SULLA BASE DELLA POPOLAZIONE]))</f>
        <v>9293.3255486077887</v>
      </c>
      <c r="R5396" s="3">
        <f>+Tabella2026[[#This Row],[CONTRIBUTO SULLA BASE DELLA POPOLAZIONE]]+Tabella2026[[#This Row],[CONTRIBUTO SULLA BASE DEL REDDITO]]</f>
        <v>15561.553332947033</v>
      </c>
      <c r="S5396" s="3">
        <f>+Tabella2026[[#This Row],[CONTRIBUTO TOTALE]]/(PLAFOND/N_TESSERE)</f>
        <v>31.123106665894067</v>
      </c>
      <c r="T5396" s="3">
        <f>+MAX(CEILING(Tabella2026[[#This Row],[preDEF1]],1),1)</f>
        <v>32</v>
      </c>
      <c r="U5396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5396" s="21">
        <f>+Tabella2026[[#This Row],[DEF - n. card]]*(PLAFOND/N_TESSERE)</f>
        <v>16000</v>
      </c>
      <c r="W5396" s="18"/>
    </row>
    <row r="5397" spans="2:23" x14ac:dyDescent="0.25">
      <c r="B5397" s="1" t="s">
        <v>10817</v>
      </c>
      <c r="C5397" s="2">
        <v>13058</v>
      </c>
      <c r="D5397" s="1" t="s">
        <v>10818</v>
      </c>
      <c r="E5397" s="1" t="s">
        <v>12</v>
      </c>
      <c r="F5397" s="1" t="s">
        <v>152</v>
      </c>
      <c r="G5397" s="1" t="s">
        <v>4778</v>
      </c>
      <c r="H5397" s="1" t="s">
        <v>15835</v>
      </c>
      <c r="I5397" s="5">
        <v>1254</v>
      </c>
      <c r="J5397" s="5">
        <v>26105683</v>
      </c>
      <c r="K5397" s="3">
        <f>+Tabella2026[[#This Row],[POP_2024]]/SUM(Tabella2026[POP_2024])</f>
        <v>2.127462342559304E-5</v>
      </c>
      <c r="L5397" s="3">
        <f>+Tabella2026[[#This Row],[INCIDENZA POPOLAZIONE]]*(PLAFOND/2)</f>
        <v>6263.2331805270214</v>
      </c>
      <c r="M5397" s="3">
        <f>+IFERROR(Tabella2026[[#This Row],[reddito_2024]]/Tabella2026[[#This Row],[POP_2024]],"")</f>
        <v>20817.929027113238</v>
      </c>
      <c r="N5397" s="3">
        <f>+IF(Tabella2026[[#This Row],[REDDITO COMPLESSIVO PROCAPITE]]&lt;media_aggr_reddito_pc,(media_aggr_reddito_pc-Tabella2026[[#This Row],[REDDITO COMPLESSIVO PROCAPITE]]),0)</f>
        <v>0</v>
      </c>
      <c r="O5397" s="3">
        <f>+Tabella2026[[#This Row],[DIFFERENZA REDDITO INFERIORE ALLA MEDIA DALLA MEDIA]]*Tabella2026[[#This Row],[POP_2024]]</f>
        <v>0</v>
      </c>
      <c r="P5397" s="3">
        <f>+Tabella2026[[#This Row],[POPOLAZIONE PER DIFFERENZA ]]/SUM(Tabella2026[[POPOLAZIONE PER DIFFERENZA ]])</f>
        <v>0</v>
      </c>
      <c r="Q5397" s="3">
        <f>+Tabella2026[[#This Row],[INCIDENZA POPOLAZIONE PER DIFFERENZA]]*(PLAFOND-SUM(Tabella2026[CONTRIBUTO SULLA BASE DELLA POPOLAZIONE]))</f>
        <v>0</v>
      </c>
      <c r="R5397" s="3">
        <f>+Tabella2026[[#This Row],[CONTRIBUTO SULLA BASE DELLA POPOLAZIONE]]+Tabella2026[[#This Row],[CONTRIBUTO SULLA BASE DEL REDDITO]]</f>
        <v>6263.2331805270214</v>
      </c>
      <c r="S5397" s="3">
        <f>+Tabella2026[[#This Row],[CONTRIBUTO TOTALE]]/(PLAFOND/N_TESSERE)</f>
        <v>12.526466361054043</v>
      </c>
      <c r="T5397" s="3">
        <f>+MAX(CEILING(Tabella2026[[#This Row],[preDEF1]],1),1)</f>
        <v>13</v>
      </c>
      <c r="U5397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97" s="21">
        <f>+Tabella2026[[#This Row],[DEF - n. card]]*(PLAFOND/N_TESSERE)</f>
        <v>6500</v>
      </c>
      <c r="W5397" s="18"/>
    </row>
    <row r="5398" spans="2:23" x14ac:dyDescent="0.25">
      <c r="B5398" s="1" t="s">
        <v>10883</v>
      </c>
      <c r="C5398" s="2">
        <v>13216</v>
      </c>
      <c r="D5398" s="1" t="s">
        <v>10884</v>
      </c>
      <c r="E5398" s="1" t="s">
        <v>12</v>
      </c>
      <c r="F5398" s="1" t="s">
        <v>152</v>
      </c>
      <c r="G5398" s="1" t="s">
        <v>4778</v>
      </c>
      <c r="H5398" s="1" t="s">
        <v>15835</v>
      </c>
      <c r="I5398" s="5">
        <v>1254</v>
      </c>
      <c r="J5398" s="5">
        <v>19229698</v>
      </c>
      <c r="K5398" s="3">
        <f>+Tabella2026[[#This Row],[POP_2024]]/SUM(Tabella2026[POP_2024])</f>
        <v>2.127462342559304E-5</v>
      </c>
      <c r="L5398" s="3">
        <f>+Tabella2026[[#This Row],[INCIDENZA POPOLAZIONE]]*(PLAFOND/2)</f>
        <v>6263.2331805270214</v>
      </c>
      <c r="M5398" s="3">
        <f>+IFERROR(Tabella2026[[#This Row],[reddito_2024]]/Tabella2026[[#This Row],[POP_2024]],"")</f>
        <v>15334.687400318979</v>
      </c>
      <c r="N5398" s="3">
        <f>+IF(Tabella2026[[#This Row],[REDDITO COMPLESSIVO PROCAPITE]]&lt;media_aggr_reddito_pc,(media_aggr_reddito_pc-Tabella2026[[#This Row],[REDDITO COMPLESSIVO PROCAPITE]]),0)</f>
        <v>2490.3786622897624</v>
      </c>
      <c r="O5398" s="3">
        <f>+Tabella2026[[#This Row],[DIFFERENZA REDDITO INFERIORE ALLA MEDIA DALLA MEDIA]]*Tabella2026[[#This Row],[POP_2024]]</f>
        <v>3122934.8425113619</v>
      </c>
      <c r="P5398" s="3">
        <f>+Tabella2026[[#This Row],[POPOLAZIONE PER DIFFERENZA ]]/SUM(Tabella2026[[POPOLAZIONE PER DIFFERENZA ]])</f>
        <v>2.7706119084089505E-5</v>
      </c>
      <c r="Q5398" s="3">
        <f>+Tabella2026[[#This Row],[INCIDENZA POPOLAZIONE PER DIFFERENZA]]*(PLAFOND-SUM(Tabella2026[CONTRIBUTO SULLA BASE DELLA POPOLAZIONE]))</f>
        <v>8156.6606787666706</v>
      </c>
      <c r="R5398" s="3">
        <f>+Tabella2026[[#This Row],[CONTRIBUTO SULLA BASE DELLA POPOLAZIONE]]+Tabella2026[[#This Row],[CONTRIBUTO SULLA BASE DEL REDDITO]]</f>
        <v>14419.893859293692</v>
      </c>
      <c r="S5398" s="3">
        <f>+Tabella2026[[#This Row],[CONTRIBUTO TOTALE]]/(PLAFOND/N_TESSERE)</f>
        <v>28.839787718587385</v>
      </c>
      <c r="T5398" s="3">
        <f>+MAX(CEILING(Tabella2026[[#This Row],[preDEF1]],1),1)</f>
        <v>29</v>
      </c>
      <c r="U5398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5398" s="21">
        <f>+Tabella2026[[#This Row],[DEF - n. card]]*(PLAFOND/N_TESSERE)</f>
        <v>14500</v>
      </c>
      <c r="W5398" s="18"/>
    </row>
    <row r="5399" spans="2:23" x14ac:dyDescent="0.25">
      <c r="B5399" s="1" t="s">
        <v>10823</v>
      </c>
      <c r="C5399" s="2">
        <v>14008</v>
      </c>
      <c r="D5399" s="1" t="s">
        <v>10824</v>
      </c>
      <c r="E5399" s="1" t="s">
        <v>12</v>
      </c>
      <c r="F5399" s="1" t="s">
        <v>980</v>
      </c>
      <c r="G5399" s="1" t="s">
        <v>4778</v>
      </c>
      <c r="H5399" s="1" t="s">
        <v>15835</v>
      </c>
      <c r="I5399" s="5">
        <v>1253</v>
      </c>
      <c r="J5399" s="5">
        <v>20780544</v>
      </c>
      <c r="K5399" s="3">
        <f>+Tabella2026[[#This Row],[POP_2024]]/SUM(Tabella2026[POP_2024])</f>
        <v>2.125765801616274E-5</v>
      </c>
      <c r="L5399" s="3">
        <f>+Tabella2026[[#This Row],[INCIDENZA POPOLAZIONE]]*(PLAFOND/2)</f>
        <v>6258.2385767147989</v>
      </c>
      <c r="M5399" s="3">
        <f>+IFERROR(Tabella2026[[#This Row],[reddito_2024]]/Tabella2026[[#This Row],[POP_2024]],"")</f>
        <v>16584.632083000797</v>
      </c>
      <c r="N5399" s="3">
        <f>+IF(Tabella2026[[#This Row],[REDDITO COMPLESSIVO PROCAPITE]]&lt;media_aggr_reddito_pc,(media_aggr_reddito_pc-Tabella2026[[#This Row],[REDDITO COMPLESSIVO PROCAPITE]]),0)</f>
        <v>1240.4339796079439</v>
      </c>
      <c r="O5399" s="3">
        <f>+Tabella2026[[#This Row],[DIFFERENZA REDDITO INFERIORE ALLA MEDIA DALLA MEDIA]]*Tabella2026[[#This Row],[POP_2024]]</f>
        <v>1554263.7764487537</v>
      </c>
      <c r="P5399" s="3">
        <f>+Tabella2026[[#This Row],[POPOLAZIONE PER DIFFERENZA ]]/SUM(Tabella2026[[POPOLAZIONE PER DIFFERENZA ]])</f>
        <v>1.3789150094385669E-5</v>
      </c>
      <c r="Q5399" s="3">
        <f>+Tabella2026[[#This Row],[INCIDENZA POPOLAZIONE PER DIFFERENZA]]*(PLAFOND-SUM(Tabella2026[CONTRIBUTO SULLA BASE DELLA POPOLAZIONE]))</f>
        <v>4059.5154459245864</v>
      </c>
      <c r="R5399" s="3">
        <f>+Tabella2026[[#This Row],[CONTRIBUTO SULLA BASE DELLA POPOLAZIONE]]+Tabella2026[[#This Row],[CONTRIBUTO SULLA BASE DEL REDDITO]]</f>
        <v>10317.754022639385</v>
      </c>
      <c r="S5399" s="3">
        <f>+Tabella2026[[#This Row],[CONTRIBUTO TOTALE]]/(PLAFOND/N_TESSERE)</f>
        <v>20.635508045278769</v>
      </c>
      <c r="T5399" s="3">
        <f>+MAX(CEILING(Tabella2026[[#This Row],[preDEF1]],1),1)</f>
        <v>21</v>
      </c>
      <c r="U5399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5399" s="21">
        <f>+Tabella2026[[#This Row],[DEF - n. card]]*(PLAFOND/N_TESSERE)</f>
        <v>10500</v>
      </c>
      <c r="W5399" s="18"/>
    </row>
    <row r="5400" spans="2:23" x14ac:dyDescent="0.25">
      <c r="B5400" s="1" t="s">
        <v>10714</v>
      </c>
      <c r="C5400" s="2">
        <v>7072</v>
      </c>
      <c r="D5400" s="1" t="s">
        <v>10715</v>
      </c>
      <c r="E5400" s="1" t="s">
        <v>565</v>
      </c>
      <c r="F5400" s="1" t="s">
        <v>565</v>
      </c>
      <c r="G5400" s="1" t="s">
        <v>4778</v>
      </c>
      <c r="H5400" s="1" t="s">
        <v>15835</v>
      </c>
      <c r="I5400" s="5">
        <v>1253</v>
      </c>
      <c r="J5400" s="5">
        <v>21532612</v>
      </c>
      <c r="K5400" s="3">
        <f>+Tabella2026[[#This Row],[POP_2024]]/SUM(Tabella2026[POP_2024])</f>
        <v>2.125765801616274E-5</v>
      </c>
      <c r="L5400" s="3">
        <f>+Tabella2026[[#This Row],[INCIDENZA POPOLAZIONE]]*(PLAFOND/2)</f>
        <v>6258.2385767147989</v>
      </c>
      <c r="M5400" s="3">
        <f>+IFERROR(Tabella2026[[#This Row],[reddito_2024]]/Tabella2026[[#This Row],[POP_2024]],"")</f>
        <v>17184.845969672784</v>
      </c>
      <c r="N5400" s="3">
        <f>+IF(Tabella2026[[#This Row],[REDDITO COMPLESSIVO PROCAPITE]]&lt;media_aggr_reddito_pc,(media_aggr_reddito_pc-Tabella2026[[#This Row],[REDDITO COMPLESSIVO PROCAPITE]]),0)</f>
        <v>640.22009293595693</v>
      </c>
      <c r="O5400" s="3">
        <f>+Tabella2026[[#This Row],[DIFFERENZA REDDITO INFERIORE ALLA MEDIA DALLA MEDIA]]*Tabella2026[[#This Row],[POP_2024]]</f>
        <v>802195.77644875401</v>
      </c>
      <c r="P5400" s="3">
        <f>+Tabella2026[[#This Row],[POPOLAZIONE PER DIFFERENZA ]]/SUM(Tabella2026[[POPOLAZIONE PER DIFFERENZA ]])</f>
        <v>7.1169373784211323E-6</v>
      </c>
      <c r="Q5400" s="3">
        <f>+Tabella2026[[#This Row],[INCIDENZA POPOLAZIONE PER DIFFERENZA]]*(PLAFOND-SUM(Tabella2026[CONTRIBUTO SULLA BASE DELLA POPOLAZIONE]))</f>
        <v>2095.2210265041558</v>
      </c>
      <c r="R5400" s="3">
        <f>+Tabella2026[[#This Row],[CONTRIBUTO SULLA BASE DELLA POPOLAZIONE]]+Tabella2026[[#This Row],[CONTRIBUTO SULLA BASE DEL REDDITO]]</f>
        <v>8353.4596032189547</v>
      </c>
      <c r="S5400" s="3">
        <f>+Tabella2026[[#This Row],[CONTRIBUTO TOTALE]]/(PLAFOND/N_TESSERE)</f>
        <v>16.70691920643791</v>
      </c>
      <c r="T5400" s="3">
        <f>+MAX(CEILING(Tabella2026[[#This Row],[preDEF1]],1),1)</f>
        <v>17</v>
      </c>
      <c r="U5400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5400" s="21">
        <f>+Tabella2026[[#This Row],[DEF - n. card]]*(PLAFOND/N_TESSERE)</f>
        <v>8500</v>
      </c>
      <c r="W5400" s="18"/>
    </row>
    <row r="5401" spans="2:23" x14ac:dyDescent="0.25">
      <c r="B5401" s="1" t="s">
        <v>10889</v>
      </c>
      <c r="C5401" s="2">
        <v>20058</v>
      </c>
      <c r="D5401" s="1" t="s">
        <v>10890</v>
      </c>
      <c r="E5401" s="1" t="s">
        <v>12</v>
      </c>
      <c r="F5401" s="1" t="s">
        <v>332</v>
      </c>
      <c r="G5401" s="1" t="s">
        <v>4778</v>
      </c>
      <c r="H5401" s="1" t="s">
        <v>15835</v>
      </c>
      <c r="I5401" s="5">
        <v>1251</v>
      </c>
      <c r="J5401" s="5">
        <v>22642642</v>
      </c>
      <c r="K5401" s="3">
        <f>+Tabella2026[[#This Row],[POP_2024]]/SUM(Tabella2026[POP_2024])</f>
        <v>2.1223727197302148E-5</v>
      </c>
      <c r="L5401" s="3">
        <f>+Tabella2026[[#This Row],[INCIDENZA POPOLAZIONE]]*(PLAFOND/2)</f>
        <v>6248.2493690903539</v>
      </c>
      <c r="M5401" s="3">
        <f>+IFERROR(Tabella2026[[#This Row],[reddito_2024]]/Tabella2026[[#This Row],[POP_2024]],"")</f>
        <v>18099.633892885693</v>
      </c>
      <c r="N5401" s="3">
        <f>+IF(Tabella2026[[#This Row],[REDDITO COMPLESSIVO PROCAPITE]]&lt;media_aggr_reddito_pc,(media_aggr_reddito_pc-Tabella2026[[#This Row],[REDDITO COMPLESSIVO PROCAPITE]]),0)</f>
        <v>0</v>
      </c>
      <c r="O5401" s="3">
        <f>+Tabella2026[[#This Row],[DIFFERENZA REDDITO INFERIORE ALLA MEDIA DALLA MEDIA]]*Tabella2026[[#This Row],[POP_2024]]</f>
        <v>0</v>
      </c>
      <c r="P5401" s="3">
        <f>+Tabella2026[[#This Row],[POPOLAZIONE PER DIFFERENZA ]]/SUM(Tabella2026[[POPOLAZIONE PER DIFFERENZA ]])</f>
        <v>0</v>
      </c>
      <c r="Q5401" s="3">
        <f>+Tabella2026[[#This Row],[INCIDENZA POPOLAZIONE PER DIFFERENZA]]*(PLAFOND-SUM(Tabella2026[CONTRIBUTO SULLA BASE DELLA POPOLAZIONE]))</f>
        <v>0</v>
      </c>
      <c r="R5401" s="3">
        <f>+Tabella2026[[#This Row],[CONTRIBUTO SULLA BASE DELLA POPOLAZIONE]]+Tabella2026[[#This Row],[CONTRIBUTO SULLA BASE DEL REDDITO]]</f>
        <v>6248.2493690903539</v>
      </c>
      <c r="S5401" s="3">
        <f>+Tabella2026[[#This Row],[CONTRIBUTO TOTALE]]/(PLAFOND/N_TESSERE)</f>
        <v>12.496498738180708</v>
      </c>
      <c r="T5401" s="3">
        <f>+MAX(CEILING(Tabella2026[[#This Row],[preDEF1]],1),1)</f>
        <v>13</v>
      </c>
      <c r="U5401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01" s="21">
        <f>+Tabella2026[[#This Row],[DEF - n. card]]*(PLAFOND/N_TESSERE)</f>
        <v>6500</v>
      </c>
      <c r="W5401" s="18"/>
    </row>
    <row r="5402" spans="2:23" x14ac:dyDescent="0.25">
      <c r="B5402" s="1" t="s">
        <v>10704</v>
      </c>
      <c r="C5402" s="2">
        <v>96063</v>
      </c>
      <c r="D5402" s="1" t="s">
        <v>10705</v>
      </c>
      <c r="E5402" s="1" t="s">
        <v>18</v>
      </c>
      <c r="F5402" s="1" t="s">
        <v>403</v>
      </c>
      <c r="G5402" s="1" t="s">
        <v>4778</v>
      </c>
      <c r="H5402" s="1" t="s">
        <v>15835</v>
      </c>
      <c r="I5402" s="5">
        <v>1251</v>
      </c>
      <c r="J5402" s="5">
        <v>25533106</v>
      </c>
      <c r="K5402" s="3">
        <f>+Tabella2026[[#This Row],[POP_2024]]/SUM(Tabella2026[POP_2024])</f>
        <v>2.1223727197302148E-5</v>
      </c>
      <c r="L5402" s="3">
        <f>+Tabella2026[[#This Row],[INCIDENZA POPOLAZIONE]]*(PLAFOND/2)</f>
        <v>6248.2493690903539</v>
      </c>
      <c r="M5402" s="3">
        <f>+IFERROR(Tabella2026[[#This Row],[reddito_2024]]/Tabella2026[[#This Row],[POP_2024]],"")</f>
        <v>20410.156674660273</v>
      </c>
      <c r="N5402" s="3">
        <f>+IF(Tabella2026[[#This Row],[REDDITO COMPLESSIVO PROCAPITE]]&lt;media_aggr_reddito_pc,(media_aggr_reddito_pc-Tabella2026[[#This Row],[REDDITO COMPLESSIVO PROCAPITE]]),0)</f>
        <v>0</v>
      </c>
      <c r="O5402" s="3">
        <f>+Tabella2026[[#This Row],[DIFFERENZA REDDITO INFERIORE ALLA MEDIA DALLA MEDIA]]*Tabella2026[[#This Row],[POP_2024]]</f>
        <v>0</v>
      </c>
      <c r="P5402" s="3">
        <f>+Tabella2026[[#This Row],[POPOLAZIONE PER DIFFERENZA ]]/SUM(Tabella2026[[POPOLAZIONE PER DIFFERENZA ]])</f>
        <v>0</v>
      </c>
      <c r="Q5402" s="3">
        <f>+Tabella2026[[#This Row],[INCIDENZA POPOLAZIONE PER DIFFERENZA]]*(PLAFOND-SUM(Tabella2026[CONTRIBUTO SULLA BASE DELLA POPOLAZIONE]))</f>
        <v>0</v>
      </c>
      <c r="R5402" s="3">
        <f>+Tabella2026[[#This Row],[CONTRIBUTO SULLA BASE DELLA POPOLAZIONE]]+Tabella2026[[#This Row],[CONTRIBUTO SULLA BASE DEL REDDITO]]</f>
        <v>6248.2493690903539</v>
      </c>
      <c r="S5402" s="3">
        <f>+Tabella2026[[#This Row],[CONTRIBUTO TOTALE]]/(PLAFOND/N_TESSERE)</f>
        <v>12.496498738180708</v>
      </c>
      <c r="T5402" s="3">
        <f>+MAX(CEILING(Tabella2026[[#This Row],[preDEF1]],1),1)</f>
        <v>13</v>
      </c>
      <c r="U5402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02" s="21">
        <f>+Tabella2026[[#This Row],[DEF - n. card]]*(PLAFOND/N_TESSERE)</f>
        <v>6500</v>
      </c>
      <c r="W5402" s="18"/>
    </row>
    <row r="5403" spans="2:23" x14ac:dyDescent="0.25">
      <c r="B5403" s="1" t="s">
        <v>10916</v>
      </c>
      <c r="C5403" s="2">
        <v>19010</v>
      </c>
      <c r="D5403" s="1" t="s">
        <v>10917</v>
      </c>
      <c r="E5403" s="1" t="s">
        <v>12</v>
      </c>
      <c r="F5403" s="1" t="s">
        <v>193</v>
      </c>
      <c r="G5403" s="1" t="s">
        <v>4778</v>
      </c>
      <c r="H5403" s="1" t="s">
        <v>15835</v>
      </c>
      <c r="I5403" s="5">
        <v>1250</v>
      </c>
      <c r="J5403" s="5">
        <v>23874064</v>
      </c>
      <c r="K5403" s="3">
        <f>+Tabella2026[[#This Row],[POP_2024]]/SUM(Tabella2026[POP_2024])</f>
        <v>2.1206761787871848E-5</v>
      </c>
      <c r="L5403" s="3">
        <f>+Tabella2026[[#This Row],[INCIDENZA POPOLAZIONE]]*(PLAFOND/2)</f>
        <v>6243.2547652781313</v>
      </c>
      <c r="M5403" s="3">
        <f>+IFERROR(Tabella2026[[#This Row],[reddito_2024]]/Tabella2026[[#This Row],[POP_2024]],"")</f>
        <v>19099.251199999999</v>
      </c>
      <c r="N5403" s="3">
        <f>+IF(Tabella2026[[#This Row],[REDDITO COMPLESSIVO PROCAPITE]]&lt;media_aggr_reddito_pc,(media_aggr_reddito_pc-Tabella2026[[#This Row],[REDDITO COMPLESSIVO PROCAPITE]]),0)</f>
        <v>0</v>
      </c>
      <c r="O5403" s="3">
        <f>+Tabella2026[[#This Row],[DIFFERENZA REDDITO INFERIORE ALLA MEDIA DALLA MEDIA]]*Tabella2026[[#This Row],[POP_2024]]</f>
        <v>0</v>
      </c>
      <c r="P5403" s="3">
        <f>+Tabella2026[[#This Row],[POPOLAZIONE PER DIFFERENZA ]]/SUM(Tabella2026[[POPOLAZIONE PER DIFFERENZA ]])</f>
        <v>0</v>
      </c>
      <c r="Q5403" s="3">
        <f>+Tabella2026[[#This Row],[INCIDENZA POPOLAZIONE PER DIFFERENZA]]*(PLAFOND-SUM(Tabella2026[CONTRIBUTO SULLA BASE DELLA POPOLAZIONE]))</f>
        <v>0</v>
      </c>
      <c r="R5403" s="3">
        <f>+Tabella2026[[#This Row],[CONTRIBUTO SULLA BASE DELLA POPOLAZIONE]]+Tabella2026[[#This Row],[CONTRIBUTO SULLA BASE DEL REDDITO]]</f>
        <v>6243.2547652781313</v>
      </c>
      <c r="S5403" s="3">
        <f>+Tabella2026[[#This Row],[CONTRIBUTO TOTALE]]/(PLAFOND/N_TESSERE)</f>
        <v>12.486509530556262</v>
      </c>
      <c r="T5403" s="3">
        <f>+MAX(CEILING(Tabella2026[[#This Row],[preDEF1]],1),1)</f>
        <v>13</v>
      </c>
      <c r="U5403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03" s="21">
        <f>+Tabella2026[[#This Row],[DEF - n. card]]*(PLAFOND/N_TESSERE)</f>
        <v>6500</v>
      </c>
      <c r="W5403" s="18"/>
    </row>
    <row r="5404" spans="2:23" x14ac:dyDescent="0.25">
      <c r="B5404" s="1" t="s">
        <v>10935</v>
      </c>
      <c r="C5404" s="2">
        <v>28062</v>
      </c>
      <c r="D5404" s="1" t="s">
        <v>10936</v>
      </c>
      <c r="E5404" s="1" t="s">
        <v>38</v>
      </c>
      <c r="F5404" s="1" t="s">
        <v>45</v>
      </c>
      <c r="G5404" s="1" t="s">
        <v>4778</v>
      </c>
      <c r="H5404" s="1" t="s">
        <v>15835</v>
      </c>
      <c r="I5404" s="5">
        <v>1250</v>
      </c>
      <c r="J5404" s="5">
        <v>19251390</v>
      </c>
      <c r="K5404" s="3">
        <f>+Tabella2026[[#This Row],[POP_2024]]/SUM(Tabella2026[POP_2024])</f>
        <v>2.1206761787871848E-5</v>
      </c>
      <c r="L5404" s="3">
        <f>+Tabella2026[[#This Row],[INCIDENZA POPOLAZIONE]]*(PLAFOND/2)</f>
        <v>6243.2547652781313</v>
      </c>
      <c r="M5404" s="3">
        <f>+IFERROR(Tabella2026[[#This Row],[reddito_2024]]/Tabella2026[[#This Row],[POP_2024]],"")</f>
        <v>15401.111999999999</v>
      </c>
      <c r="N5404" s="3">
        <f>+IF(Tabella2026[[#This Row],[REDDITO COMPLESSIVO PROCAPITE]]&lt;media_aggr_reddito_pc,(media_aggr_reddito_pc-Tabella2026[[#This Row],[REDDITO COMPLESSIVO PROCAPITE]]),0)</f>
        <v>2423.9540626087419</v>
      </c>
      <c r="O5404" s="3">
        <f>+Tabella2026[[#This Row],[DIFFERENZA REDDITO INFERIORE ALLA MEDIA DALLA MEDIA]]*Tabella2026[[#This Row],[POP_2024]]</f>
        <v>3029942.5782609275</v>
      </c>
      <c r="P5404" s="3">
        <f>+Tabella2026[[#This Row],[POPOLAZIONE PER DIFFERENZA ]]/SUM(Tabella2026[[POPOLAZIONE PER DIFFERENZA ]])</f>
        <v>2.6881108356312122E-5</v>
      </c>
      <c r="Q5404" s="3">
        <f>+Tabella2026[[#This Row],[INCIDENZA POPOLAZIONE PER DIFFERENZA]]*(PLAFOND-SUM(Tabella2026[CONTRIBUTO SULLA BASE DELLA POPOLAZIONE]))</f>
        <v>7913.7781392670531</v>
      </c>
      <c r="R5404" s="3">
        <f>+Tabella2026[[#This Row],[CONTRIBUTO SULLA BASE DELLA POPOLAZIONE]]+Tabella2026[[#This Row],[CONTRIBUTO SULLA BASE DEL REDDITO]]</f>
        <v>14157.032904545184</v>
      </c>
      <c r="S5404" s="3">
        <f>+Tabella2026[[#This Row],[CONTRIBUTO TOTALE]]/(PLAFOND/N_TESSERE)</f>
        <v>28.314065809090366</v>
      </c>
      <c r="T5404" s="3">
        <f>+MAX(CEILING(Tabella2026[[#This Row],[preDEF1]],1),1)</f>
        <v>29</v>
      </c>
      <c r="U5404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5404" s="21">
        <f>+Tabella2026[[#This Row],[DEF - n. card]]*(PLAFOND/N_TESSERE)</f>
        <v>14500</v>
      </c>
      <c r="W5404" s="18"/>
    </row>
    <row r="5405" spans="2:23" x14ac:dyDescent="0.25">
      <c r="B5405" s="1" t="s">
        <v>10716</v>
      </c>
      <c r="C5405" s="2">
        <v>115004</v>
      </c>
      <c r="D5405" s="1" t="s">
        <v>10717</v>
      </c>
      <c r="E5405" s="1" t="s">
        <v>76</v>
      </c>
      <c r="F5405" s="1" t="s">
        <v>625</v>
      </c>
      <c r="G5405" s="1" t="s">
        <v>4778</v>
      </c>
      <c r="H5405" s="1" t="s">
        <v>15836</v>
      </c>
      <c r="I5405" s="5">
        <v>1249</v>
      </c>
      <c r="J5405" s="5">
        <v>16468884</v>
      </c>
      <c r="K5405" s="3">
        <f>+Tabella2026[[#This Row],[POP_2024]]/SUM(Tabella2026[POP_2024])</f>
        <v>2.1189796378441552E-5</v>
      </c>
      <c r="L5405" s="3">
        <f>+Tabella2026[[#This Row],[INCIDENZA POPOLAZIONE]]*(PLAFOND/2)</f>
        <v>6238.2601614659088</v>
      </c>
      <c r="M5405" s="3">
        <f>+IFERROR(Tabella2026[[#This Row],[reddito_2024]]/Tabella2026[[#This Row],[POP_2024]],"")</f>
        <v>13185.655724579663</v>
      </c>
      <c r="N5405" s="3">
        <f>+IF(Tabella2026[[#This Row],[REDDITO COMPLESSIVO PROCAPITE]]&lt;media_aggr_reddito_pc,(media_aggr_reddito_pc-Tabella2026[[#This Row],[REDDITO COMPLESSIVO PROCAPITE]]),0)</f>
        <v>4639.410338029078</v>
      </c>
      <c r="O5405" s="3">
        <f>+Tabella2026[[#This Row],[DIFFERENZA REDDITO INFERIORE ALLA MEDIA DALLA MEDIA]]*Tabella2026[[#This Row],[POP_2024]]</f>
        <v>5794623.5121983187</v>
      </c>
      <c r="P5405" s="3">
        <f>+Tabella2026[[#This Row],[POPOLAZIONE PER DIFFERENZA ]]/SUM(Tabella2026[[POPOLAZIONE PER DIFFERENZA ]])</f>
        <v>5.1408862871863614E-5</v>
      </c>
      <c r="Q5405" s="3">
        <f>+Tabella2026[[#This Row],[INCIDENZA POPOLAZIONE PER DIFFERENZA]]*(PLAFOND-SUM(Tabella2026[CONTRIBUTO SULLA BASE DELLA POPOLAZIONE]))</f>
        <v>15134.730672829555</v>
      </c>
      <c r="R5405" s="3">
        <f>+Tabella2026[[#This Row],[CONTRIBUTO SULLA BASE DELLA POPOLAZIONE]]+Tabella2026[[#This Row],[CONTRIBUTO SULLA BASE DEL REDDITO]]</f>
        <v>21372.990834295466</v>
      </c>
      <c r="S5405" s="3">
        <f>+Tabella2026[[#This Row],[CONTRIBUTO TOTALE]]/(PLAFOND/N_TESSERE)</f>
        <v>42.745981668590929</v>
      </c>
      <c r="T5405" s="3">
        <f>+MAX(CEILING(Tabella2026[[#This Row],[preDEF1]],1),1)</f>
        <v>43</v>
      </c>
      <c r="U5405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5405" s="21">
        <f>+Tabella2026[[#This Row],[DEF - n. card]]*(PLAFOND/N_TESSERE)</f>
        <v>21500</v>
      </c>
      <c r="W5405" s="18"/>
    </row>
    <row r="5406" spans="2:23" x14ac:dyDescent="0.25">
      <c r="B5406" s="1" t="s">
        <v>10971</v>
      </c>
      <c r="C5406" s="2">
        <v>24072</v>
      </c>
      <c r="D5406" s="1" t="s">
        <v>10972</v>
      </c>
      <c r="E5406" s="1" t="s">
        <v>38</v>
      </c>
      <c r="F5406" s="1" t="s">
        <v>106</v>
      </c>
      <c r="G5406" s="1" t="s">
        <v>4778</v>
      </c>
      <c r="H5406" s="1" t="s">
        <v>15835</v>
      </c>
      <c r="I5406" s="5">
        <v>1248</v>
      </c>
      <c r="J5406" s="5">
        <v>25444848</v>
      </c>
      <c r="K5406" s="3">
        <f>+Tabella2026[[#This Row],[POP_2024]]/SUM(Tabella2026[POP_2024])</f>
        <v>2.1172830969011255E-5</v>
      </c>
      <c r="L5406" s="3">
        <f>+Tabella2026[[#This Row],[INCIDENZA POPOLAZIONE]]*(PLAFOND/2)</f>
        <v>6233.2655576536872</v>
      </c>
      <c r="M5406" s="3">
        <f>+IFERROR(Tabella2026[[#This Row],[reddito_2024]]/Tabella2026[[#This Row],[POP_2024]],"")</f>
        <v>20388.5</v>
      </c>
      <c r="N5406" s="3">
        <f>+IF(Tabella2026[[#This Row],[REDDITO COMPLESSIVO PROCAPITE]]&lt;media_aggr_reddito_pc,(media_aggr_reddito_pc-Tabella2026[[#This Row],[REDDITO COMPLESSIVO PROCAPITE]]),0)</f>
        <v>0</v>
      </c>
      <c r="O5406" s="3">
        <f>+Tabella2026[[#This Row],[DIFFERENZA REDDITO INFERIORE ALLA MEDIA DALLA MEDIA]]*Tabella2026[[#This Row],[POP_2024]]</f>
        <v>0</v>
      </c>
      <c r="P5406" s="3">
        <f>+Tabella2026[[#This Row],[POPOLAZIONE PER DIFFERENZA ]]/SUM(Tabella2026[[POPOLAZIONE PER DIFFERENZA ]])</f>
        <v>0</v>
      </c>
      <c r="Q5406" s="3">
        <f>+Tabella2026[[#This Row],[INCIDENZA POPOLAZIONE PER DIFFERENZA]]*(PLAFOND-SUM(Tabella2026[CONTRIBUTO SULLA BASE DELLA POPOLAZIONE]))</f>
        <v>0</v>
      </c>
      <c r="R5406" s="3">
        <f>+Tabella2026[[#This Row],[CONTRIBUTO SULLA BASE DELLA POPOLAZIONE]]+Tabella2026[[#This Row],[CONTRIBUTO SULLA BASE DEL REDDITO]]</f>
        <v>6233.2655576536872</v>
      </c>
      <c r="S5406" s="3">
        <f>+Tabella2026[[#This Row],[CONTRIBUTO TOTALE]]/(PLAFOND/N_TESSERE)</f>
        <v>12.466531115307374</v>
      </c>
      <c r="T5406" s="3">
        <f>+MAX(CEILING(Tabella2026[[#This Row],[preDEF1]],1),1)</f>
        <v>13</v>
      </c>
      <c r="U5406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06" s="21">
        <f>+Tabella2026[[#This Row],[DEF - n. card]]*(PLAFOND/N_TESSERE)</f>
        <v>6500</v>
      </c>
      <c r="W5406" s="18"/>
    </row>
    <row r="5407" spans="2:23" x14ac:dyDescent="0.25">
      <c r="B5407" s="1" t="s">
        <v>10763</v>
      </c>
      <c r="C5407" s="2">
        <v>112019</v>
      </c>
      <c r="D5407" s="1" t="s">
        <v>10764</v>
      </c>
      <c r="E5407" s="1" t="s">
        <v>76</v>
      </c>
      <c r="F5407" s="1" t="s">
        <v>88</v>
      </c>
      <c r="G5407" s="1" t="s">
        <v>4778</v>
      </c>
      <c r="H5407" s="1" t="s">
        <v>15836</v>
      </c>
      <c r="I5407" s="5">
        <v>1247</v>
      </c>
      <c r="J5407" s="5">
        <v>16960171</v>
      </c>
      <c r="K5407" s="3">
        <f>+Tabella2026[[#This Row],[POP_2024]]/SUM(Tabella2026[POP_2024])</f>
        <v>2.1155865559580956E-5</v>
      </c>
      <c r="L5407" s="3">
        <f>+Tabella2026[[#This Row],[INCIDENZA POPOLAZIONE]]*(PLAFOND/2)</f>
        <v>6228.2709538414638</v>
      </c>
      <c r="M5407" s="3">
        <f>+IFERROR(Tabella2026[[#This Row],[reddito_2024]]/Tabella2026[[#This Row],[POP_2024]],"")</f>
        <v>13600.778668805133</v>
      </c>
      <c r="N5407" s="3">
        <f>+IF(Tabella2026[[#This Row],[REDDITO COMPLESSIVO PROCAPITE]]&lt;media_aggr_reddito_pc,(media_aggr_reddito_pc-Tabella2026[[#This Row],[REDDITO COMPLESSIVO PROCAPITE]]),0)</f>
        <v>4224.2873938036082</v>
      </c>
      <c r="O5407" s="3">
        <f>+Tabella2026[[#This Row],[DIFFERENZA REDDITO INFERIORE ALLA MEDIA DALLA MEDIA]]*Tabella2026[[#This Row],[POP_2024]]</f>
        <v>5267686.3800730994</v>
      </c>
      <c r="P5407" s="3">
        <f>+Tabella2026[[#This Row],[POPOLAZIONE PER DIFFERENZA ]]/SUM(Tabella2026[[POPOLAZIONE PER DIFFERENZA ]])</f>
        <v>4.6733970929273614E-5</v>
      </c>
      <c r="Q5407" s="3">
        <f>+Tabella2026[[#This Row],[INCIDENZA POPOLAZIONE PER DIFFERENZA]]*(PLAFOND-SUM(Tabella2026[CONTRIBUTO SULLA BASE DELLA POPOLAZIONE]))</f>
        <v>13758.44599110001</v>
      </c>
      <c r="R5407" s="3">
        <f>+Tabella2026[[#This Row],[CONTRIBUTO SULLA BASE DELLA POPOLAZIONE]]+Tabella2026[[#This Row],[CONTRIBUTO SULLA BASE DEL REDDITO]]</f>
        <v>19986.716944941472</v>
      </c>
      <c r="S5407" s="3">
        <f>+Tabella2026[[#This Row],[CONTRIBUTO TOTALE]]/(PLAFOND/N_TESSERE)</f>
        <v>39.973433889882948</v>
      </c>
      <c r="T5407" s="3">
        <f>+MAX(CEILING(Tabella2026[[#This Row],[preDEF1]],1),1)</f>
        <v>40</v>
      </c>
      <c r="U5407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407" s="21">
        <f>+Tabella2026[[#This Row],[DEF - n. card]]*(PLAFOND/N_TESSERE)</f>
        <v>20000</v>
      </c>
      <c r="W5407" s="18"/>
    </row>
    <row r="5408" spans="2:23" x14ac:dyDescent="0.25">
      <c r="B5408" s="1" t="s">
        <v>10819</v>
      </c>
      <c r="C5408" s="2">
        <v>25030</v>
      </c>
      <c r="D5408" s="1" t="s">
        <v>10820</v>
      </c>
      <c r="E5408" s="1" t="s">
        <v>38</v>
      </c>
      <c r="F5408" s="1" t="s">
        <v>514</v>
      </c>
      <c r="G5408" s="1" t="s">
        <v>4778</v>
      </c>
      <c r="H5408" s="1" t="s">
        <v>15835</v>
      </c>
      <c r="I5408" s="5">
        <v>1247</v>
      </c>
      <c r="J5408" s="5">
        <v>30374276</v>
      </c>
      <c r="K5408" s="3">
        <f>+Tabella2026[[#This Row],[POP_2024]]/SUM(Tabella2026[POP_2024])</f>
        <v>2.1155865559580956E-5</v>
      </c>
      <c r="L5408" s="3">
        <f>+Tabella2026[[#This Row],[INCIDENZA POPOLAZIONE]]*(PLAFOND/2)</f>
        <v>6228.2709538414638</v>
      </c>
      <c r="M5408" s="3">
        <f>+IFERROR(Tabella2026[[#This Row],[reddito_2024]]/Tabella2026[[#This Row],[POP_2024]],"")</f>
        <v>24357.879711307138</v>
      </c>
      <c r="N5408" s="3">
        <f>+IF(Tabella2026[[#This Row],[REDDITO COMPLESSIVO PROCAPITE]]&lt;media_aggr_reddito_pc,(media_aggr_reddito_pc-Tabella2026[[#This Row],[REDDITO COMPLESSIVO PROCAPITE]]),0)</f>
        <v>0</v>
      </c>
      <c r="O5408" s="3">
        <f>+Tabella2026[[#This Row],[DIFFERENZA REDDITO INFERIORE ALLA MEDIA DALLA MEDIA]]*Tabella2026[[#This Row],[POP_2024]]</f>
        <v>0</v>
      </c>
      <c r="P5408" s="3">
        <f>+Tabella2026[[#This Row],[POPOLAZIONE PER DIFFERENZA ]]/SUM(Tabella2026[[POPOLAZIONE PER DIFFERENZA ]])</f>
        <v>0</v>
      </c>
      <c r="Q5408" s="3">
        <f>+Tabella2026[[#This Row],[INCIDENZA POPOLAZIONE PER DIFFERENZA]]*(PLAFOND-SUM(Tabella2026[CONTRIBUTO SULLA BASE DELLA POPOLAZIONE]))</f>
        <v>0</v>
      </c>
      <c r="R5408" s="3">
        <f>+Tabella2026[[#This Row],[CONTRIBUTO SULLA BASE DELLA POPOLAZIONE]]+Tabella2026[[#This Row],[CONTRIBUTO SULLA BASE DEL REDDITO]]</f>
        <v>6228.2709538414638</v>
      </c>
      <c r="S5408" s="3">
        <f>+Tabella2026[[#This Row],[CONTRIBUTO TOTALE]]/(PLAFOND/N_TESSERE)</f>
        <v>12.456541907682928</v>
      </c>
      <c r="T5408" s="3">
        <f>+MAX(CEILING(Tabella2026[[#This Row],[preDEF1]],1),1)</f>
        <v>13</v>
      </c>
      <c r="U5408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08" s="21">
        <f>+Tabella2026[[#This Row],[DEF - n. card]]*(PLAFOND/N_TESSERE)</f>
        <v>6500</v>
      </c>
      <c r="W5408" s="18"/>
    </row>
    <row r="5409" spans="2:23" x14ac:dyDescent="0.25">
      <c r="B5409" s="1" t="s">
        <v>10741</v>
      </c>
      <c r="C5409" s="2">
        <v>64019</v>
      </c>
      <c r="D5409" s="1" t="s">
        <v>10742</v>
      </c>
      <c r="E5409" s="1" t="s">
        <v>15</v>
      </c>
      <c r="F5409" s="1" t="s">
        <v>290</v>
      </c>
      <c r="G5409" s="1" t="s">
        <v>4778</v>
      </c>
      <c r="H5409" s="1" t="s">
        <v>15836</v>
      </c>
      <c r="I5409" s="5">
        <v>1246</v>
      </c>
      <c r="J5409" s="5">
        <v>14607088</v>
      </c>
      <c r="K5409" s="3">
        <f>+Tabella2026[[#This Row],[POP_2024]]/SUM(Tabella2026[POP_2024])</f>
        <v>2.1138900150150659E-5</v>
      </c>
      <c r="L5409" s="3">
        <f>+Tabella2026[[#This Row],[INCIDENZA POPOLAZIONE]]*(PLAFOND/2)</f>
        <v>6223.2763500292413</v>
      </c>
      <c r="M5409" s="3">
        <f>+IFERROR(Tabella2026[[#This Row],[reddito_2024]]/Tabella2026[[#This Row],[POP_2024]],"")</f>
        <v>11723.184590690209</v>
      </c>
      <c r="N5409" s="3">
        <f>+IF(Tabella2026[[#This Row],[REDDITO COMPLESSIVO PROCAPITE]]&lt;media_aggr_reddito_pc,(media_aggr_reddito_pc-Tabella2026[[#This Row],[REDDITO COMPLESSIVO PROCAPITE]]),0)</f>
        <v>6101.881471918532</v>
      </c>
      <c r="O5409" s="3">
        <f>+Tabella2026[[#This Row],[DIFFERENZA REDDITO INFERIORE ALLA MEDIA DALLA MEDIA]]*Tabella2026[[#This Row],[POP_2024]]</f>
        <v>7602944.3140104907</v>
      </c>
      <c r="P5409" s="3">
        <f>+Tabella2026[[#This Row],[POPOLAZIONE PER DIFFERENZA ]]/SUM(Tabella2026[[POPOLAZIONE PER DIFFERENZA ]])</f>
        <v>6.7451961432624569E-5</v>
      </c>
      <c r="Q5409" s="3">
        <f>+Tabella2026[[#This Row],[INCIDENZA POPOLAZIONE PER DIFFERENZA]]*(PLAFOND-SUM(Tabella2026[CONTRIBUTO SULLA BASE DELLA POPOLAZIONE]))</f>
        <v>19857.806856793679</v>
      </c>
      <c r="R5409" s="3">
        <f>+Tabella2026[[#This Row],[CONTRIBUTO SULLA BASE DELLA POPOLAZIONE]]+Tabella2026[[#This Row],[CONTRIBUTO SULLA BASE DEL REDDITO]]</f>
        <v>26081.083206822921</v>
      </c>
      <c r="S5409" s="3">
        <f>+Tabella2026[[#This Row],[CONTRIBUTO TOTALE]]/(PLAFOND/N_TESSERE)</f>
        <v>52.162166413645842</v>
      </c>
      <c r="T5409" s="3">
        <f>+MAX(CEILING(Tabella2026[[#This Row],[preDEF1]],1),1)</f>
        <v>53</v>
      </c>
      <c r="U5409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409" s="21">
        <f>+Tabella2026[[#This Row],[DEF - n. card]]*(PLAFOND/N_TESSERE)</f>
        <v>26500</v>
      </c>
      <c r="W5409" s="18"/>
    </row>
    <row r="5410" spans="2:23" x14ac:dyDescent="0.25">
      <c r="B5410" s="1" t="s">
        <v>10779</v>
      </c>
      <c r="C5410" s="2">
        <v>54046</v>
      </c>
      <c r="D5410" s="1" t="s">
        <v>10780</v>
      </c>
      <c r="E5410" s="1" t="s">
        <v>67</v>
      </c>
      <c r="F5410" s="1" t="s">
        <v>66</v>
      </c>
      <c r="G5410" s="1" t="s">
        <v>4778</v>
      </c>
      <c r="H5410" s="1" t="s">
        <v>15834</v>
      </c>
      <c r="I5410" s="5">
        <v>1246</v>
      </c>
      <c r="J5410" s="5">
        <v>19494825</v>
      </c>
      <c r="K5410" s="3">
        <f>+Tabella2026[[#This Row],[POP_2024]]/SUM(Tabella2026[POP_2024])</f>
        <v>2.1138900150150659E-5</v>
      </c>
      <c r="L5410" s="3">
        <f>+Tabella2026[[#This Row],[INCIDENZA POPOLAZIONE]]*(PLAFOND/2)</f>
        <v>6223.2763500292413</v>
      </c>
      <c r="M5410" s="3">
        <f>+IFERROR(Tabella2026[[#This Row],[reddito_2024]]/Tabella2026[[#This Row],[POP_2024]],"")</f>
        <v>15645.926966292134</v>
      </c>
      <c r="N5410" s="3">
        <f>+IF(Tabella2026[[#This Row],[REDDITO COMPLESSIVO PROCAPITE]]&lt;media_aggr_reddito_pc,(media_aggr_reddito_pc-Tabella2026[[#This Row],[REDDITO COMPLESSIVO PROCAPITE]]),0)</f>
        <v>2179.1390963166068</v>
      </c>
      <c r="O5410" s="3">
        <f>+Tabella2026[[#This Row],[DIFFERENZA REDDITO INFERIORE ALLA MEDIA DALLA MEDIA]]*Tabella2026[[#This Row],[POP_2024]]</f>
        <v>2715207.3140104921</v>
      </c>
      <c r="P5410" s="3">
        <f>+Tabella2026[[#This Row],[POPOLAZIONE PER DIFFERENZA ]]/SUM(Tabella2026[[POPOLAZIONE PER DIFFERENZA ]])</f>
        <v>2.4088833412697694E-5</v>
      </c>
      <c r="Q5410" s="3">
        <f>+Tabella2026[[#This Row],[INCIDENZA POPOLAZIONE PER DIFFERENZA]]*(PLAFOND-SUM(Tabella2026[CONTRIBUTO SULLA BASE DELLA POPOLAZIONE]))</f>
        <v>7091.7344900731705</v>
      </c>
      <c r="R5410" s="3">
        <f>+Tabella2026[[#This Row],[CONTRIBUTO SULLA BASE DELLA POPOLAZIONE]]+Tabella2026[[#This Row],[CONTRIBUTO SULLA BASE DEL REDDITO]]</f>
        <v>13315.010840102412</v>
      </c>
      <c r="S5410" s="3">
        <f>+Tabella2026[[#This Row],[CONTRIBUTO TOTALE]]/(PLAFOND/N_TESSERE)</f>
        <v>26.630021680204823</v>
      </c>
      <c r="T5410" s="3">
        <f>+MAX(CEILING(Tabella2026[[#This Row],[preDEF1]],1),1)</f>
        <v>27</v>
      </c>
      <c r="U5410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5410" s="21">
        <f>+Tabella2026[[#This Row],[DEF - n. card]]*(PLAFOND/N_TESSERE)</f>
        <v>13500</v>
      </c>
      <c r="W5410" s="18"/>
    </row>
    <row r="5411" spans="2:23" x14ac:dyDescent="0.25">
      <c r="B5411" s="1" t="s">
        <v>10922</v>
      </c>
      <c r="C5411" s="2">
        <v>68010</v>
      </c>
      <c r="D5411" s="1" t="s">
        <v>10923</v>
      </c>
      <c r="E5411" s="1" t="s">
        <v>96</v>
      </c>
      <c r="F5411" s="1" t="s">
        <v>95</v>
      </c>
      <c r="G5411" s="1" t="s">
        <v>4778</v>
      </c>
      <c r="H5411" s="1" t="s">
        <v>15836</v>
      </c>
      <c r="I5411" s="5">
        <v>1244</v>
      </c>
      <c r="J5411" s="5">
        <v>15770633</v>
      </c>
      <c r="K5411" s="3">
        <f>+Tabella2026[[#This Row],[POP_2024]]/SUM(Tabella2026[POP_2024])</f>
        <v>2.1104969331290063E-5</v>
      </c>
      <c r="L5411" s="3">
        <f>+Tabella2026[[#This Row],[INCIDENZA POPOLAZIONE]]*(PLAFOND/2)</f>
        <v>6213.2871424047962</v>
      </c>
      <c r="M5411" s="3">
        <f>+IFERROR(Tabella2026[[#This Row],[reddito_2024]]/Tabella2026[[#This Row],[POP_2024]],"")</f>
        <v>12677.357717041801</v>
      </c>
      <c r="N5411" s="3">
        <f>+IF(Tabella2026[[#This Row],[REDDITO COMPLESSIVO PROCAPITE]]&lt;media_aggr_reddito_pc,(media_aggr_reddito_pc-Tabella2026[[#This Row],[REDDITO COMPLESSIVO PROCAPITE]]),0)</f>
        <v>5147.7083455669399</v>
      </c>
      <c r="O5411" s="3">
        <f>+Tabella2026[[#This Row],[DIFFERENZA REDDITO INFERIORE ALLA MEDIA DALLA MEDIA]]*Tabella2026[[#This Row],[POP_2024]]</f>
        <v>6403749.1818852732</v>
      </c>
      <c r="P5411" s="3">
        <f>+Tabella2026[[#This Row],[POPOLAZIONE PER DIFFERENZA ]]/SUM(Tabella2026[[POPOLAZIONE PER DIFFERENZA ]])</f>
        <v>5.6812916812339362E-5</v>
      </c>
      <c r="Q5411" s="3">
        <f>+Tabella2026[[#This Row],[INCIDENZA POPOLAZIONE PER DIFFERENZA]]*(PLAFOND-SUM(Tabella2026[CONTRIBUTO SULLA BASE DELLA POPOLAZIONE]))</f>
        <v>16725.680099865167</v>
      </c>
      <c r="R5411" s="3">
        <f>+Tabella2026[[#This Row],[CONTRIBUTO SULLA BASE DELLA POPOLAZIONE]]+Tabella2026[[#This Row],[CONTRIBUTO SULLA BASE DEL REDDITO]]</f>
        <v>22938.967242269962</v>
      </c>
      <c r="S5411" s="3">
        <f>+Tabella2026[[#This Row],[CONTRIBUTO TOTALE]]/(PLAFOND/N_TESSERE)</f>
        <v>45.877934484539928</v>
      </c>
      <c r="T5411" s="3">
        <f>+MAX(CEILING(Tabella2026[[#This Row],[preDEF1]],1),1)</f>
        <v>46</v>
      </c>
      <c r="U5411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5411" s="21">
        <f>+Tabella2026[[#This Row],[DEF - n. card]]*(PLAFOND/N_TESSERE)</f>
        <v>23000</v>
      </c>
      <c r="W5411" s="18"/>
    </row>
    <row r="5412" spans="2:23" x14ac:dyDescent="0.25">
      <c r="B5412" s="1" t="s">
        <v>10743</v>
      </c>
      <c r="C5412" s="2">
        <v>24037</v>
      </c>
      <c r="D5412" s="1" t="s">
        <v>10744</v>
      </c>
      <c r="E5412" s="1" t="s">
        <v>38</v>
      </c>
      <c r="F5412" s="1" t="s">
        <v>106</v>
      </c>
      <c r="G5412" s="1" t="s">
        <v>4778</v>
      </c>
      <c r="H5412" s="1" t="s">
        <v>15835</v>
      </c>
      <c r="I5412" s="5">
        <v>1244</v>
      </c>
      <c r="J5412" s="5">
        <v>22270138</v>
      </c>
      <c r="K5412" s="3">
        <f>+Tabella2026[[#This Row],[POP_2024]]/SUM(Tabella2026[POP_2024])</f>
        <v>2.1104969331290063E-5</v>
      </c>
      <c r="L5412" s="3">
        <f>+Tabella2026[[#This Row],[INCIDENZA POPOLAZIONE]]*(PLAFOND/2)</f>
        <v>6213.2871424047962</v>
      </c>
      <c r="M5412" s="3">
        <f>+IFERROR(Tabella2026[[#This Row],[reddito_2024]]/Tabella2026[[#This Row],[POP_2024]],"")</f>
        <v>17902.040192926044</v>
      </c>
      <c r="N5412" s="3">
        <f>+IF(Tabella2026[[#This Row],[REDDITO COMPLESSIVO PROCAPITE]]&lt;media_aggr_reddito_pc,(media_aggr_reddito_pc-Tabella2026[[#This Row],[REDDITO COMPLESSIVO PROCAPITE]]),0)</f>
        <v>0</v>
      </c>
      <c r="O5412" s="3">
        <f>+Tabella2026[[#This Row],[DIFFERENZA REDDITO INFERIORE ALLA MEDIA DALLA MEDIA]]*Tabella2026[[#This Row],[POP_2024]]</f>
        <v>0</v>
      </c>
      <c r="P5412" s="3">
        <f>+Tabella2026[[#This Row],[POPOLAZIONE PER DIFFERENZA ]]/SUM(Tabella2026[[POPOLAZIONE PER DIFFERENZA ]])</f>
        <v>0</v>
      </c>
      <c r="Q5412" s="3">
        <f>+Tabella2026[[#This Row],[INCIDENZA POPOLAZIONE PER DIFFERENZA]]*(PLAFOND-SUM(Tabella2026[CONTRIBUTO SULLA BASE DELLA POPOLAZIONE]))</f>
        <v>0</v>
      </c>
      <c r="R5412" s="3">
        <f>+Tabella2026[[#This Row],[CONTRIBUTO SULLA BASE DELLA POPOLAZIONE]]+Tabella2026[[#This Row],[CONTRIBUTO SULLA BASE DEL REDDITO]]</f>
        <v>6213.2871424047962</v>
      </c>
      <c r="S5412" s="3">
        <f>+Tabella2026[[#This Row],[CONTRIBUTO TOTALE]]/(PLAFOND/N_TESSERE)</f>
        <v>12.426574284809593</v>
      </c>
      <c r="T5412" s="3">
        <f>+MAX(CEILING(Tabella2026[[#This Row],[preDEF1]],1),1)</f>
        <v>13</v>
      </c>
      <c r="U5412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12" s="21">
        <f>+Tabella2026[[#This Row],[DEF - n. card]]*(PLAFOND/N_TESSERE)</f>
        <v>6500</v>
      </c>
      <c r="W5412" s="18"/>
    </row>
    <row r="5413" spans="2:23" x14ac:dyDescent="0.25">
      <c r="B5413" s="1" t="s">
        <v>10765</v>
      </c>
      <c r="C5413" s="2">
        <v>70025</v>
      </c>
      <c r="D5413" s="1" t="s">
        <v>10766</v>
      </c>
      <c r="E5413" s="1" t="s">
        <v>345</v>
      </c>
      <c r="F5413" s="1" t="s">
        <v>344</v>
      </c>
      <c r="G5413" s="1" t="s">
        <v>4778</v>
      </c>
      <c r="H5413" s="1" t="s">
        <v>15836</v>
      </c>
      <c r="I5413" s="5">
        <v>1244</v>
      </c>
      <c r="J5413" s="5">
        <v>15176988</v>
      </c>
      <c r="K5413" s="3">
        <f>+Tabella2026[[#This Row],[POP_2024]]/SUM(Tabella2026[POP_2024])</f>
        <v>2.1104969331290063E-5</v>
      </c>
      <c r="L5413" s="3">
        <f>+Tabella2026[[#This Row],[INCIDENZA POPOLAZIONE]]*(PLAFOND/2)</f>
        <v>6213.2871424047962</v>
      </c>
      <c r="M5413" s="3">
        <f>+IFERROR(Tabella2026[[#This Row],[reddito_2024]]/Tabella2026[[#This Row],[POP_2024]],"")</f>
        <v>12200.15112540193</v>
      </c>
      <c r="N5413" s="3">
        <f>+IF(Tabella2026[[#This Row],[REDDITO COMPLESSIVO PROCAPITE]]&lt;media_aggr_reddito_pc,(media_aggr_reddito_pc-Tabella2026[[#This Row],[REDDITO COMPLESSIVO PROCAPITE]]),0)</f>
        <v>5624.9149372068114</v>
      </c>
      <c r="O5413" s="3">
        <f>+Tabella2026[[#This Row],[DIFFERENZA REDDITO INFERIORE ALLA MEDIA DALLA MEDIA]]*Tabella2026[[#This Row],[POP_2024]]</f>
        <v>6997394.1818852732</v>
      </c>
      <c r="P5413" s="3">
        <f>+Tabella2026[[#This Row],[POPOLAZIONE PER DIFFERENZA ]]/SUM(Tabella2026[[POPOLAZIONE PER DIFFERENZA ]])</f>
        <v>6.2079629021566144E-5</v>
      </c>
      <c r="Q5413" s="3">
        <f>+Tabella2026[[#This Row],[INCIDENZA POPOLAZIONE PER DIFFERENZA]]*(PLAFOND-SUM(Tabella2026[CONTRIBUTO SULLA BASE DELLA POPOLAZIONE]))</f>
        <v>18276.19622422738</v>
      </c>
      <c r="R5413" s="3">
        <f>+Tabella2026[[#This Row],[CONTRIBUTO SULLA BASE DELLA POPOLAZIONE]]+Tabella2026[[#This Row],[CONTRIBUTO SULLA BASE DEL REDDITO]]</f>
        <v>24489.483366632176</v>
      </c>
      <c r="S5413" s="3">
        <f>+Tabella2026[[#This Row],[CONTRIBUTO TOTALE]]/(PLAFOND/N_TESSERE)</f>
        <v>48.97896673326435</v>
      </c>
      <c r="T5413" s="3">
        <f>+MAX(CEILING(Tabella2026[[#This Row],[preDEF1]],1),1)</f>
        <v>49</v>
      </c>
      <c r="U5413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5413" s="21">
        <f>+Tabella2026[[#This Row],[DEF - n. card]]*(PLAFOND/N_TESSERE)</f>
        <v>24500</v>
      </c>
      <c r="W5413" s="18"/>
    </row>
    <row r="5414" spans="2:23" x14ac:dyDescent="0.25">
      <c r="B5414" s="1" t="s">
        <v>10855</v>
      </c>
      <c r="C5414" s="2">
        <v>58030</v>
      </c>
      <c r="D5414" s="1" t="s">
        <v>10856</v>
      </c>
      <c r="E5414" s="1" t="s">
        <v>8</v>
      </c>
      <c r="F5414" s="1" t="s">
        <v>7</v>
      </c>
      <c r="G5414" s="1" t="s">
        <v>4778</v>
      </c>
      <c r="H5414" s="1" t="s">
        <v>15834</v>
      </c>
      <c r="I5414" s="5">
        <v>1243</v>
      </c>
      <c r="J5414" s="5">
        <v>17086066</v>
      </c>
      <c r="K5414" s="3">
        <f>+Tabella2026[[#This Row],[POP_2024]]/SUM(Tabella2026[POP_2024])</f>
        <v>2.1088003921859767E-5</v>
      </c>
      <c r="L5414" s="3">
        <f>+Tabella2026[[#This Row],[INCIDENZA POPOLAZIONE]]*(PLAFOND/2)</f>
        <v>6208.2925385925737</v>
      </c>
      <c r="M5414" s="3">
        <f>+IFERROR(Tabella2026[[#This Row],[reddito_2024]]/Tabella2026[[#This Row],[POP_2024]],"")</f>
        <v>13745.829444891391</v>
      </c>
      <c r="N5414" s="3">
        <f>+IF(Tabella2026[[#This Row],[REDDITO COMPLESSIVO PROCAPITE]]&lt;media_aggr_reddito_pc,(media_aggr_reddito_pc-Tabella2026[[#This Row],[REDDITO COMPLESSIVO PROCAPITE]]),0)</f>
        <v>4079.2366177173499</v>
      </c>
      <c r="O5414" s="3">
        <f>+Tabella2026[[#This Row],[DIFFERENZA REDDITO INFERIORE ALLA MEDIA DALLA MEDIA]]*Tabella2026[[#This Row],[POP_2024]]</f>
        <v>5070491.1158226663</v>
      </c>
      <c r="P5414" s="3">
        <f>+Tabella2026[[#This Row],[POPOLAZIONE PER DIFFERENZA ]]/SUM(Tabella2026[[POPOLAZIONE PER DIFFERENZA ]])</f>
        <v>4.498448983227211E-5</v>
      </c>
      <c r="Q5414" s="3">
        <f>+Tabella2026[[#This Row],[INCIDENZA POPOLAZIONE PER DIFFERENZA]]*(PLAFOND-SUM(Tabella2026[CONTRIBUTO SULLA BASE DELLA POPOLAZIONE]))</f>
        <v>13243.400068253588</v>
      </c>
      <c r="R5414" s="3">
        <f>+Tabella2026[[#This Row],[CONTRIBUTO SULLA BASE DELLA POPOLAZIONE]]+Tabella2026[[#This Row],[CONTRIBUTO SULLA BASE DEL REDDITO]]</f>
        <v>19451.692606846162</v>
      </c>
      <c r="S5414" s="3">
        <f>+Tabella2026[[#This Row],[CONTRIBUTO TOTALE]]/(PLAFOND/N_TESSERE)</f>
        <v>38.903385213692324</v>
      </c>
      <c r="T5414" s="3">
        <f>+MAX(CEILING(Tabella2026[[#This Row],[preDEF1]],1),1)</f>
        <v>39</v>
      </c>
      <c r="U5414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5414" s="21">
        <f>+Tabella2026[[#This Row],[DEF - n. card]]*(PLAFOND/N_TESSERE)</f>
        <v>19500</v>
      </c>
      <c r="W5414" s="18"/>
    </row>
    <row r="5415" spans="2:23" x14ac:dyDescent="0.25">
      <c r="B5415" s="1" t="s">
        <v>10906</v>
      </c>
      <c r="C5415" s="2">
        <v>1014</v>
      </c>
      <c r="D5415" s="1" t="s">
        <v>10907</v>
      </c>
      <c r="E5415" s="1" t="s">
        <v>18</v>
      </c>
      <c r="F5415" s="1" t="s">
        <v>17</v>
      </c>
      <c r="G5415" s="1" t="s">
        <v>4778</v>
      </c>
      <c r="H5415" s="1" t="s">
        <v>15835</v>
      </c>
      <c r="I5415" s="5">
        <v>1242</v>
      </c>
      <c r="J5415" s="5">
        <v>24004985</v>
      </c>
      <c r="K5415" s="3">
        <f>+Tabella2026[[#This Row],[POP_2024]]/SUM(Tabella2026[POP_2024])</f>
        <v>2.1071038512429471E-5</v>
      </c>
      <c r="L5415" s="3">
        <f>+Tabella2026[[#This Row],[INCIDENZA POPOLAZIONE]]*(PLAFOND/2)</f>
        <v>6203.2979347803521</v>
      </c>
      <c r="M5415" s="3">
        <f>+IFERROR(Tabella2026[[#This Row],[reddito_2024]]/Tabella2026[[#This Row],[POP_2024]],"")</f>
        <v>19327.685185185186</v>
      </c>
      <c r="N5415" s="3">
        <f>+IF(Tabella2026[[#This Row],[REDDITO COMPLESSIVO PROCAPITE]]&lt;media_aggr_reddito_pc,(media_aggr_reddito_pc-Tabella2026[[#This Row],[REDDITO COMPLESSIVO PROCAPITE]]),0)</f>
        <v>0</v>
      </c>
      <c r="O5415" s="3">
        <f>+Tabella2026[[#This Row],[DIFFERENZA REDDITO INFERIORE ALLA MEDIA DALLA MEDIA]]*Tabella2026[[#This Row],[POP_2024]]</f>
        <v>0</v>
      </c>
      <c r="P5415" s="3">
        <f>+Tabella2026[[#This Row],[POPOLAZIONE PER DIFFERENZA ]]/SUM(Tabella2026[[POPOLAZIONE PER DIFFERENZA ]])</f>
        <v>0</v>
      </c>
      <c r="Q5415" s="3">
        <f>+Tabella2026[[#This Row],[INCIDENZA POPOLAZIONE PER DIFFERENZA]]*(PLAFOND-SUM(Tabella2026[CONTRIBUTO SULLA BASE DELLA POPOLAZIONE]))</f>
        <v>0</v>
      </c>
      <c r="R5415" s="3">
        <f>+Tabella2026[[#This Row],[CONTRIBUTO SULLA BASE DELLA POPOLAZIONE]]+Tabella2026[[#This Row],[CONTRIBUTO SULLA BASE DEL REDDITO]]</f>
        <v>6203.2979347803521</v>
      </c>
      <c r="S5415" s="3">
        <f>+Tabella2026[[#This Row],[CONTRIBUTO TOTALE]]/(PLAFOND/N_TESSERE)</f>
        <v>12.406595869560704</v>
      </c>
      <c r="T5415" s="3">
        <f>+MAX(CEILING(Tabella2026[[#This Row],[preDEF1]],1),1)</f>
        <v>13</v>
      </c>
      <c r="U5415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15" s="21">
        <f>+Tabella2026[[#This Row],[DEF - n. card]]*(PLAFOND/N_TESSERE)</f>
        <v>6500</v>
      </c>
      <c r="W5415" s="18"/>
    </row>
    <row r="5416" spans="2:23" x14ac:dyDescent="0.25">
      <c r="B5416" s="1" t="s">
        <v>10606</v>
      </c>
      <c r="C5416" s="2">
        <v>18016</v>
      </c>
      <c r="D5416" s="1" t="s">
        <v>10607</v>
      </c>
      <c r="E5416" s="1" t="s">
        <v>12</v>
      </c>
      <c r="F5416" s="1" t="s">
        <v>195</v>
      </c>
      <c r="G5416" s="1" t="s">
        <v>4778</v>
      </c>
      <c r="H5416" s="1" t="s">
        <v>15835</v>
      </c>
      <c r="I5416" s="5">
        <v>1241</v>
      </c>
      <c r="J5416" s="5">
        <v>23495504</v>
      </c>
      <c r="K5416" s="3">
        <f>+Tabella2026[[#This Row],[POP_2024]]/SUM(Tabella2026[POP_2024])</f>
        <v>2.1054073102999171E-5</v>
      </c>
      <c r="L5416" s="3">
        <f>+Tabella2026[[#This Row],[INCIDENZA POPOLAZIONE]]*(PLAFOND/2)</f>
        <v>6198.3033309681286</v>
      </c>
      <c r="M5416" s="3">
        <f>+IFERROR(Tabella2026[[#This Row],[reddito_2024]]/Tabella2026[[#This Row],[POP_2024]],"")</f>
        <v>18932.718775181307</v>
      </c>
      <c r="N5416" s="3">
        <f>+IF(Tabella2026[[#This Row],[REDDITO COMPLESSIVO PROCAPITE]]&lt;media_aggr_reddito_pc,(media_aggr_reddito_pc-Tabella2026[[#This Row],[REDDITO COMPLESSIVO PROCAPITE]]),0)</f>
        <v>0</v>
      </c>
      <c r="O5416" s="3">
        <f>+Tabella2026[[#This Row],[DIFFERENZA REDDITO INFERIORE ALLA MEDIA DALLA MEDIA]]*Tabella2026[[#This Row],[POP_2024]]</f>
        <v>0</v>
      </c>
      <c r="P5416" s="3">
        <f>+Tabella2026[[#This Row],[POPOLAZIONE PER DIFFERENZA ]]/SUM(Tabella2026[[POPOLAZIONE PER DIFFERENZA ]])</f>
        <v>0</v>
      </c>
      <c r="Q5416" s="3">
        <f>+Tabella2026[[#This Row],[INCIDENZA POPOLAZIONE PER DIFFERENZA]]*(PLAFOND-SUM(Tabella2026[CONTRIBUTO SULLA BASE DELLA POPOLAZIONE]))</f>
        <v>0</v>
      </c>
      <c r="R5416" s="3">
        <f>+Tabella2026[[#This Row],[CONTRIBUTO SULLA BASE DELLA POPOLAZIONE]]+Tabella2026[[#This Row],[CONTRIBUTO SULLA BASE DEL REDDITO]]</f>
        <v>6198.3033309681286</v>
      </c>
      <c r="S5416" s="3">
        <f>+Tabella2026[[#This Row],[CONTRIBUTO TOTALE]]/(PLAFOND/N_TESSERE)</f>
        <v>12.396606661936257</v>
      </c>
      <c r="T5416" s="3">
        <f>+MAX(CEILING(Tabella2026[[#This Row],[preDEF1]],1),1)</f>
        <v>13</v>
      </c>
      <c r="U5416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16" s="21">
        <f>+Tabella2026[[#This Row],[DEF - n. card]]*(PLAFOND/N_TESSERE)</f>
        <v>6500</v>
      </c>
      <c r="W5416" s="18"/>
    </row>
    <row r="5417" spans="2:23" x14ac:dyDescent="0.25">
      <c r="B5417" s="1" t="s">
        <v>10722</v>
      </c>
      <c r="C5417" s="2">
        <v>71017</v>
      </c>
      <c r="D5417" s="1" t="s">
        <v>10723</v>
      </c>
      <c r="E5417" s="1" t="s">
        <v>33</v>
      </c>
      <c r="F5417" s="1" t="s">
        <v>78</v>
      </c>
      <c r="G5417" s="1" t="s">
        <v>4778</v>
      </c>
      <c r="H5417" s="1" t="s">
        <v>15836</v>
      </c>
      <c r="I5417" s="5">
        <v>1240</v>
      </c>
      <c r="J5417" s="5">
        <v>13264329</v>
      </c>
      <c r="K5417" s="3">
        <f>+Tabella2026[[#This Row],[POP_2024]]/SUM(Tabella2026[POP_2024])</f>
        <v>2.1037107693568875E-5</v>
      </c>
      <c r="L5417" s="3">
        <f>+Tabella2026[[#This Row],[INCIDENZA POPOLAZIONE]]*(PLAFOND/2)</f>
        <v>6193.3087271559061</v>
      </c>
      <c r="M5417" s="3">
        <f>+IFERROR(Tabella2026[[#This Row],[reddito_2024]]/Tabella2026[[#This Row],[POP_2024]],"")</f>
        <v>10697.039516129033</v>
      </c>
      <c r="N5417" s="3">
        <f>+IF(Tabella2026[[#This Row],[REDDITO COMPLESSIVO PROCAPITE]]&lt;media_aggr_reddito_pc,(media_aggr_reddito_pc-Tabella2026[[#This Row],[REDDITO COMPLESSIVO PROCAPITE]]),0)</f>
        <v>7128.0265464797085</v>
      </c>
      <c r="O5417" s="3">
        <f>+Tabella2026[[#This Row],[DIFFERENZA REDDITO INFERIORE ALLA MEDIA DALLA MEDIA]]*Tabella2026[[#This Row],[POP_2024]]</f>
        <v>8838752.9176348392</v>
      </c>
      <c r="P5417" s="3">
        <f>+Tabella2026[[#This Row],[POPOLAZIONE PER DIFFERENZA ]]/SUM(Tabella2026[[POPOLAZIONE PER DIFFERENZA ]])</f>
        <v>7.8415834220192654E-5</v>
      </c>
      <c r="Q5417" s="3">
        <f>+Tabella2026[[#This Row],[INCIDENZA POPOLAZIONE PER DIFFERENZA]]*(PLAFOND-SUM(Tabella2026[CONTRIBUTO SULLA BASE DELLA POPOLAZIONE]))</f>
        <v>23085.562782549147</v>
      </c>
      <c r="R5417" s="3">
        <f>+Tabella2026[[#This Row],[CONTRIBUTO SULLA BASE DELLA POPOLAZIONE]]+Tabella2026[[#This Row],[CONTRIBUTO SULLA BASE DEL REDDITO]]</f>
        <v>29278.871509705052</v>
      </c>
      <c r="S5417" s="3">
        <f>+Tabella2026[[#This Row],[CONTRIBUTO TOTALE]]/(PLAFOND/N_TESSERE)</f>
        <v>58.557743019410104</v>
      </c>
      <c r="T5417" s="3">
        <f>+MAX(CEILING(Tabella2026[[#This Row],[preDEF1]],1),1)</f>
        <v>59</v>
      </c>
      <c r="U5417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5417" s="21">
        <f>+Tabella2026[[#This Row],[DEF - n. card]]*(PLAFOND/N_TESSERE)</f>
        <v>29500</v>
      </c>
      <c r="W5417" s="18"/>
    </row>
    <row r="5418" spans="2:23" x14ac:dyDescent="0.25">
      <c r="B5418" s="1" t="s">
        <v>10843</v>
      </c>
      <c r="C5418" s="2">
        <v>25012</v>
      </c>
      <c r="D5418" s="1" t="s">
        <v>10844</v>
      </c>
      <c r="E5418" s="1" t="s">
        <v>38</v>
      </c>
      <c r="F5418" s="1" t="s">
        <v>514</v>
      </c>
      <c r="G5418" s="1" t="s">
        <v>4778</v>
      </c>
      <c r="H5418" s="1" t="s">
        <v>15835</v>
      </c>
      <c r="I5418" s="5">
        <v>1240</v>
      </c>
      <c r="J5418" s="5">
        <v>26433124</v>
      </c>
      <c r="K5418" s="3">
        <f>+Tabella2026[[#This Row],[POP_2024]]/SUM(Tabella2026[POP_2024])</f>
        <v>2.1037107693568875E-5</v>
      </c>
      <c r="L5418" s="3">
        <f>+Tabella2026[[#This Row],[INCIDENZA POPOLAZIONE]]*(PLAFOND/2)</f>
        <v>6193.3087271559061</v>
      </c>
      <c r="M5418" s="3">
        <f>+IFERROR(Tabella2026[[#This Row],[reddito_2024]]/Tabella2026[[#This Row],[POP_2024]],"")</f>
        <v>21317.035483870968</v>
      </c>
      <c r="N5418" s="3">
        <f>+IF(Tabella2026[[#This Row],[REDDITO COMPLESSIVO PROCAPITE]]&lt;media_aggr_reddito_pc,(media_aggr_reddito_pc-Tabella2026[[#This Row],[REDDITO COMPLESSIVO PROCAPITE]]),0)</f>
        <v>0</v>
      </c>
      <c r="O5418" s="3">
        <f>+Tabella2026[[#This Row],[DIFFERENZA REDDITO INFERIORE ALLA MEDIA DALLA MEDIA]]*Tabella2026[[#This Row],[POP_2024]]</f>
        <v>0</v>
      </c>
      <c r="P5418" s="3">
        <f>+Tabella2026[[#This Row],[POPOLAZIONE PER DIFFERENZA ]]/SUM(Tabella2026[[POPOLAZIONE PER DIFFERENZA ]])</f>
        <v>0</v>
      </c>
      <c r="Q5418" s="3">
        <f>+Tabella2026[[#This Row],[INCIDENZA POPOLAZIONE PER DIFFERENZA]]*(PLAFOND-SUM(Tabella2026[CONTRIBUTO SULLA BASE DELLA POPOLAZIONE]))</f>
        <v>0</v>
      </c>
      <c r="R5418" s="3">
        <f>+Tabella2026[[#This Row],[CONTRIBUTO SULLA BASE DELLA POPOLAZIONE]]+Tabella2026[[#This Row],[CONTRIBUTO SULLA BASE DEL REDDITO]]</f>
        <v>6193.3087271559061</v>
      </c>
      <c r="S5418" s="3">
        <f>+Tabella2026[[#This Row],[CONTRIBUTO TOTALE]]/(PLAFOND/N_TESSERE)</f>
        <v>12.386617454311812</v>
      </c>
      <c r="T5418" s="3">
        <f>+MAX(CEILING(Tabella2026[[#This Row],[preDEF1]],1),1)</f>
        <v>13</v>
      </c>
      <c r="U5418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18" s="21">
        <f>+Tabella2026[[#This Row],[DEF - n. card]]*(PLAFOND/N_TESSERE)</f>
        <v>6500</v>
      </c>
      <c r="W5418" s="18"/>
    </row>
    <row r="5419" spans="2:23" x14ac:dyDescent="0.25">
      <c r="B5419" s="1" t="s">
        <v>10773</v>
      </c>
      <c r="C5419" s="2">
        <v>30035</v>
      </c>
      <c r="D5419" s="1" t="s">
        <v>10774</v>
      </c>
      <c r="E5419" s="1" t="s">
        <v>48</v>
      </c>
      <c r="F5419" s="1" t="s">
        <v>120</v>
      </c>
      <c r="G5419" s="1" t="s">
        <v>4778</v>
      </c>
      <c r="H5419" s="1" t="s">
        <v>15835</v>
      </c>
      <c r="I5419" s="5">
        <v>1240</v>
      </c>
      <c r="J5419" s="5">
        <v>21171894</v>
      </c>
      <c r="K5419" s="3">
        <f>+Tabella2026[[#This Row],[POP_2024]]/SUM(Tabella2026[POP_2024])</f>
        <v>2.1037107693568875E-5</v>
      </c>
      <c r="L5419" s="3">
        <f>+Tabella2026[[#This Row],[INCIDENZA POPOLAZIONE]]*(PLAFOND/2)</f>
        <v>6193.3087271559061</v>
      </c>
      <c r="M5419" s="3">
        <f>+IFERROR(Tabella2026[[#This Row],[reddito_2024]]/Tabella2026[[#This Row],[POP_2024]],"")</f>
        <v>17074.108064516127</v>
      </c>
      <c r="N5419" s="3">
        <f>+IF(Tabella2026[[#This Row],[REDDITO COMPLESSIVO PROCAPITE]]&lt;media_aggr_reddito_pc,(media_aggr_reddito_pc-Tabella2026[[#This Row],[REDDITO COMPLESSIVO PROCAPITE]]),0)</f>
        <v>750.95799809261371</v>
      </c>
      <c r="O5419" s="3">
        <f>+Tabella2026[[#This Row],[DIFFERENZA REDDITO INFERIORE ALLA MEDIA DALLA MEDIA]]*Tabella2026[[#This Row],[POP_2024]]</f>
        <v>931187.91763484105</v>
      </c>
      <c r="P5419" s="3">
        <f>+Tabella2026[[#This Row],[POPOLAZIONE PER DIFFERENZA ]]/SUM(Tabella2026[[POPOLAZIONE PER DIFFERENZA ]])</f>
        <v>8.2613325723149065E-6</v>
      </c>
      <c r="Q5419" s="3">
        <f>+Tabella2026[[#This Row],[INCIDENZA POPOLAZIONE PER DIFFERENZA]]*(PLAFOND-SUM(Tabella2026[CONTRIBUTO SULLA BASE DELLA POPOLAZIONE]))</f>
        <v>2432.130113290089</v>
      </c>
      <c r="R5419" s="3">
        <f>+Tabella2026[[#This Row],[CONTRIBUTO SULLA BASE DELLA POPOLAZIONE]]+Tabella2026[[#This Row],[CONTRIBUTO SULLA BASE DEL REDDITO]]</f>
        <v>8625.4388404459951</v>
      </c>
      <c r="S5419" s="3">
        <f>+Tabella2026[[#This Row],[CONTRIBUTO TOTALE]]/(PLAFOND/N_TESSERE)</f>
        <v>17.250877680891989</v>
      </c>
      <c r="T5419" s="3">
        <f>+MAX(CEILING(Tabella2026[[#This Row],[preDEF1]],1),1)</f>
        <v>18</v>
      </c>
      <c r="U5419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5419" s="21">
        <f>+Tabella2026[[#This Row],[DEF - n. card]]*(PLAFOND/N_TESSERE)</f>
        <v>9000</v>
      </c>
      <c r="W5419" s="18"/>
    </row>
    <row r="5420" spans="2:23" x14ac:dyDescent="0.25">
      <c r="B5420" s="1" t="s">
        <v>10811</v>
      </c>
      <c r="C5420" s="2">
        <v>83103</v>
      </c>
      <c r="D5420" s="1" t="s">
        <v>10812</v>
      </c>
      <c r="E5420" s="1" t="s">
        <v>21</v>
      </c>
      <c r="F5420" s="1" t="s">
        <v>42</v>
      </c>
      <c r="G5420" s="1" t="s">
        <v>4778</v>
      </c>
      <c r="H5420" s="1" t="s">
        <v>15836</v>
      </c>
      <c r="I5420" s="5">
        <v>1240</v>
      </c>
      <c r="J5420" s="5">
        <v>14099796</v>
      </c>
      <c r="K5420" s="3">
        <f>+Tabella2026[[#This Row],[POP_2024]]/SUM(Tabella2026[POP_2024])</f>
        <v>2.1037107693568875E-5</v>
      </c>
      <c r="L5420" s="3">
        <f>+Tabella2026[[#This Row],[INCIDENZA POPOLAZIONE]]*(PLAFOND/2)</f>
        <v>6193.3087271559061</v>
      </c>
      <c r="M5420" s="3">
        <f>+IFERROR(Tabella2026[[#This Row],[reddito_2024]]/Tabella2026[[#This Row],[POP_2024]],"")</f>
        <v>11370.803225806452</v>
      </c>
      <c r="N5420" s="3">
        <f>+IF(Tabella2026[[#This Row],[REDDITO COMPLESSIVO PROCAPITE]]&lt;media_aggr_reddito_pc,(media_aggr_reddito_pc-Tabella2026[[#This Row],[REDDITO COMPLESSIVO PROCAPITE]]),0)</f>
        <v>6454.2628368022888</v>
      </c>
      <c r="O5420" s="3">
        <f>+Tabella2026[[#This Row],[DIFFERENZA REDDITO INFERIORE ALLA MEDIA DALLA MEDIA]]*Tabella2026[[#This Row],[POP_2024]]</f>
        <v>8003285.9176348383</v>
      </c>
      <c r="P5420" s="3">
        <f>+Tabella2026[[#This Row],[POPOLAZIONE PER DIFFERENZA ]]/SUM(Tabella2026[[POPOLAZIONE PER DIFFERENZA ]])</f>
        <v>7.1003720500198252E-5</v>
      </c>
      <c r="Q5420" s="3">
        <f>+Tabella2026[[#This Row],[INCIDENZA POPOLAZIONE PER DIFFERENZA]]*(PLAFOND-SUM(Tabella2026[CONTRIBUTO SULLA BASE DELLA POPOLAZIONE]))</f>
        <v>20903.442062468075</v>
      </c>
      <c r="R5420" s="3">
        <f>+Tabella2026[[#This Row],[CONTRIBUTO SULLA BASE DELLA POPOLAZIONE]]+Tabella2026[[#This Row],[CONTRIBUTO SULLA BASE DEL REDDITO]]</f>
        <v>27096.75078962398</v>
      </c>
      <c r="S5420" s="3">
        <f>+Tabella2026[[#This Row],[CONTRIBUTO TOTALE]]/(PLAFOND/N_TESSERE)</f>
        <v>54.193501579247958</v>
      </c>
      <c r="T5420" s="3">
        <f>+MAX(CEILING(Tabella2026[[#This Row],[preDEF1]],1),1)</f>
        <v>55</v>
      </c>
      <c r="U5420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5420" s="21">
        <f>+Tabella2026[[#This Row],[DEF - n. card]]*(PLAFOND/N_TESSERE)</f>
        <v>27500</v>
      </c>
      <c r="W5420" s="18"/>
    </row>
    <row r="5421" spans="2:23" x14ac:dyDescent="0.25">
      <c r="B5421" s="1" t="s">
        <v>10926</v>
      </c>
      <c r="C5421" s="2">
        <v>83067</v>
      </c>
      <c r="D5421" s="1" t="s">
        <v>10927</v>
      </c>
      <c r="E5421" s="1" t="s">
        <v>21</v>
      </c>
      <c r="F5421" s="1" t="s">
        <v>42</v>
      </c>
      <c r="G5421" s="1" t="s">
        <v>4778</v>
      </c>
      <c r="H5421" s="1" t="s">
        <v>15836</v>
      </c>
      <c r="I5421" s="5">
        <v>1239</v>
      </c>
      <c r="J5421" s="5">
        <v>12480662</v>
      </c>
      <c r="K5421" s="3">
        <f>+Tabella2026[[#This Row],[POP_2024]]/SUM(Tabella2026[POP_2024])</f>
        <v>2.1020142284138578E-5</v>
      </c>
      <c r="L5421" s="3">
        <f>+Tabella2026[[#This Row],[INCIDENZA POPOLAZIONE]]*(PLAFOND/2)</f>
        <v>6188.3141233436845</v>
      </c>
      <c r="M5421" s="3">
        <f>+IFERROR(Tabella2026[[#This Row],[reddito_2024]]/Tabella2026[[#This Row],[POP_2024]],"")</f>
        <v>10073.173527037934</v>
      </c>
      <c r="N5421" s="3">
        <f>+IF(Tabella2026[[#This Row],[REDDITO COMPLESSIVO PROCAPITE]]&lt;media_aggr_reddito_pc,(media_aggr_reddito_pc-Tabella2026[[#This Row],[REDDITO COMPLESSIVO PROCAPITE]]),0)</f>
        <v>7751.892535570807</v>
      </c>
      <c r="O5421" s="3">
        <f>+Tabella2026[[#This Row],[DIFFERENZA REDDITO INFERIORE ALLA MEDIA DALLA MEDIA]]*Tabella2026[[#This Row],[POP_2024]]</f>
        <v>9604594.8515722305</v>
      </c>
      <c r="P5421" s="3">
        <f>+Tabella2026[[#This Row],[POPOLAZIONE PER DIFFERENZA ]]/SUM(Tabella2026[[POPOLAZIONE PER DIFFERENZA ]])</f>
        <v>8.5210246813250656E-5</v>
      </c>
      <c r="Q5421" s="3">
        <f>+Tabella2026[[#This Row],[INCIDENZA POPOLAZIONE PER DIFFERENZA]]*(PLAFOND-SUM(Tabella2026[CONTRIBUTO SULLA BASE DELLA POPOLAZIONE]))</f>
        <v>25085.832754135983</v>
      </c>
      <c r="R5421" s="3">
        <f>+Tabella2026[[#This Row],[CONTRIBUTO SULLA BASE DELLA POPOLAZIONE]]+Tabella2026[[#This Row],[CONTRIBUTO SULLA BASE DEL REDDITO]]</f>
        <v>31274.146877479667</v>
      </c>
      <c r="S5421" s="3">
        <f>+Tabella2026[[#This Row],[CONTRIBUTO TOTALE]]/(PLAFOND/N_TESSERE)</f>
        <v>62.548293754959332</v>
      </c>
      <c r="T5421" s="3">
        <f>+MAX(CEILING(Tabella2026[[#This Row],[preDEF1]],1),1)</f>
        <v>63</v>
      </c>
      <c r="U5421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5421" s="21">
        <f>+Tabella2026[[#This Row],[DEF - n. card]]*(PLAFOND/N_TESSERE)</f>
        <v>31500</v>
      </c>
      <c r="W5421" s="18"/>
    </row>
    <row r="5422" spans="2:23" x14ac:dyDescent="0.25">
      <c r="B5422" s="1" t="s">
        <v>10908</v>
      </c>
      <c r="C5422" s="2">
        <v>16179</v>
      </c>
      <c r="D5422" s="1" t="s">
        <v>10909</v>
      </c>
      <c r="E5422" s="1" t="s">
        <v>12</v>
      </c>
      <c r="F5422" s="1" t="s">
        <v>93</v>
      </c>
      <c r="G5422" s="1" t="s">
        <v>4778</v>
      </c>
      <c r="H5422" s="1" t="s">
        <v>15835</v>
      </c>
      <c r="I5422" s="5">
        <v>1239</v>
      </c>
      <c r="J5422" s="5">
        <v>25666733</v>
      </c>
      <c r="K5422" s="3">
        <f>+Tabella2026[[#This Row],[POP_2024]]/SUM(Tabella2026[POP_2024])</f>
        <v>2.1020142284138578E-5</v>
      </c>
      <c r="L5422" s="3">
        <f>+Tabella2026[[#This Row],[INCIDENZA POPOLAZIONE]]*(PLAFOND/2)</f>
        <v>6188.3141233436845</v>
      </c>
      <c r="M5422" s="3">
        <f>+IFERROR(Tabella2026[[#This Row],[reddito_2024]]/Tabella2026[[#This Row],[POP_2024]],"")</f>
        <v>20715.684422921709</v>
      </c>
      <c r="N5422" s="3">
        <f>+IF(Tabella2026[[#This Row],[REDDITO COMPLESSIVO PROCAPITE]]&lt;media_aggr_reddito_pc,(media_aggr_reddito_pc-Tabella2026[[#This Row],[REDDITO COMPLESSIVO PROCAPITE]]),0)</f>
        <v>0</v>
      </c>
      <c r="O5422" s="3">
        <f>+Tabella2026[[#This Row],[DIFFERENZA REDDITO INFERIORE ALLA MEDIA DALLA MEDIA]]*Tabella2026[[#This Row],[POP_2024]]</f>
        <v>0</v>
      </c>
      <c r="P5422" s="3">
        <f>+Tabella2026[[#This Row],[POPOLAZIONE PER DIFFERENZA ]]/SUM(Tabella2026[[POPOLAZIONE PER DIFFERENZA ]])</f>
        <v>0</v>
      </c>
      <c r="Q5422" s="3">
        <f>+Tabella2026[[#This Row],[INCIDENZA POPOLAZIONE PER DIFFERENZA]]*(PLAFOND-SUM(Tabella2026[CONTRIBUTO SULLA BASE DELLA POPOLAZIONE]))</f>
        <v>0</v>
      </c>
      <c r="R5422" s="3">
        <f>+Tabella2026[[#This Row],[CONTRIBUTO SULLA BASE DELLA POPOLAZIONE]]+Tabella2026[[#This Row],[CONTRIBUTO SULLA BASE DEL REDDITO]]</f>
        <v>6188.3141233436845</v>
      </c>
      <c r="S5422" s="3">
        <f>+Tabella2026[[#This Row],[CONTRIBUTO TOTALE]]/(PLAFOND/N_TESSERE)</f>
        <v>12.376628246687369</v>
      </c>
      <c r="T5422" s="3">
        <f>+MAX(CEILING(Tabella2026[[#This Row],[preDEF1]],1),1)</f>
        <v>13</v>
      </c>
      <c r="U5422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22" s="21">
        <f>+Tabella2026[[#This Row],[DEF - n. card]]*(PLAFOND/N_TESSERE)</f>
        <v>6500</v>
      </c>
      <c r="W5422" s="18"/>
    </row>
    <row r="5423" spans="2:23" x14ac:dyDescent="0.25">
      <c r="B5423" s="1" t="s">
        <v>10849</v>
      </c>
      <c r="C5423" s="2">
        <v>58092</v>
      </c>
      <c r="D5423" s="1" t="s">
        <v>10850</v>
      </c>
      <c r="E5423" s="1" t="s">
        <v>8</v>
      </c>
      <c r="F5423" s="1" t="s">
        <v>7</v>
      </c>
      <c r="G5423" s="1" t="s">
        <v>4778</v>
      </c>
      <c r="H5423" s="1" t="s">
        <v>15834</v>
      </c>
      <c r="I5423" s="5">
        <v>1239</v>
      </c>
      <c r="J5423" s="5">
        <v>20942689</v>
      </c>
      <c r="K5423" s="3">
        <f>+Tabella2026[[#This Row],[POP_2024]]/SUM(Tabella2026[POP_2024])</f>
        <v>2.1020142284138578E-5</v>
      </c>
      <c r="L5423" s="3">
        <f>+Tabella2026[[#This Row],[INCIDENZA POPOLAZIONE]]*(PLAFOND/2)</f>
        <v>6188.3141233436845</v>
      </c>
      <c r="M5423" s="3">
        <f>+IFERROR(Tabella2026[[#This Row],[reddito_2024]]/Tabella2026[[#This Row],[POP_2024]],"")</f>
        <v>16902.896690879741</v>
      </c>
      <c r="N5423" s="3">
        <f>+IF(Tabella2026[[#This Row],[REDDITO COMPLESSIVO PROCAPITE]]&lt;media_aggr_reddito_pc,(media_aggr_reddito_pc-Tabella2026[[#This Row],[REDDITO COMPLESSIVO PROCAPITE]]),0)</f>
        <v>922.16937172899998</v>
      </c>
      <c r="O5423" s="3">
        <f>+Tabella2026[[#This Row],[DIFFERENZA REDDITO INFERIORE ALLA MEDIA DALLA MEDIA]]*Tabella2026[[#This Row],[POP_2024]]</f>
        <v>1142567.8515722309</v>
      </c>
      <c r="P5423" s="3">
        <f>+Tabella2026[[#This Row],[POPOLAZIONE PER DIFFERENZA ]]/SUM(Tabella2026[[POPOLAZIONE PER DIFFERENZA ]])</f>
        <v>1.0136657520480228E-5</v>
      </c>
      <c r="Q5423" s="3">
        <f>+Tabella2026[[#This Row],[INCIDENZA POPOLAZIONE PER DIFFERENZA]]*(PLAFOND-SUM(Tabella2026[CONTRIBUTO SULLA BASE DELLA POPOLAZIONE]))</f>
        <v>2984.2243715362506</v>
      </c>
      <c r="R5423" s="3">
        <f>+Tabella2026[[#This Row],[CONTRIBUTO SULLA BASE DELLA POPOLAZIONE]]+Tabella2026[[#This Row],[CONTRIBUTO SULLA BASE DEL REDDITO]]</f>
        <v>9172.5384948799347</v>
      </c>
      <c r="S5423" s="3">
        <f>+Tabella2026[[#This Row],[CONTRIBUTO TOTALE]]/(PLAFOND/N_TESSERE)</f>
        <v>18.345076989759868</v>
      </c>
      <c r="T5423" s="3">
        <f>+MAX(CEILING(Tabella2026[[#This Row],[preDEF1]],1),1)</f>
        <v>19</v>
      </c>
      <c r="U5423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5423" s="21">
        <f>+Tabella2026[[#This Row],[DEF - n. card]]*(PLAFOND/N_TESSERE)</f>
        <v>9500</v>
      </c>
      <c r="W5423" s="18"/>
    </row>
    <row r="5424" spans="2:23" x14ac:dyDescent="0.25">
      <c r="B5424" s="1" t="s">
        <v>10959</v>
      </c>
      <c r="C5424" s="2">
        <v>5040</v>
      </c>
      <c r="D5424" s="1" t="s">
        <v>10960</v>
      </c>
      <c r="E5424" s="1" t="s">
        <v>18</v>
      </c>
      <c r="F5424" s="1" t="s">
        <v>182</v>
      </c>
      <c r="G5424" s="1" t="s">
        <v>4778</v>
      </c>
      <c r="H5424" s="1" t="s">
        <v>15835</v>
      </c>
      <c r="I5424" s="5">
        <v>1238</v>
      </c>
      <c r="J5424" s="5">
        <v>20763174</v>
      </c>
      <c r="K5424" s="3">
        <f>+Tabella2026[[#This Row],[POP_2024]]/SUM(Tabella2026[POP_2024])</f>
        <v>2.1003176874708278E-5</v>
      </c>
      <c r="L5424" s="3">
        <f>+Tabella2026[[#This Row],[INCIDENZA POPOLAZIONE]]*(PLAFOND/2)</f>
        <v>6183.3195195314611</v>
      </c>
      <c r="M5424" s="3">
        <f>+IFERROR(Tabella2026[[#This Row],[reddito_2024]]/Tabella2026[[#This Row],[POP_2024]],"")</f>
        <v>16771.546042003232</v>
      </c>
      <c r="N5424" s="3">
        <f>+IF(Tabella2026[[#This Row],[REDDITO COMPLESSIVO PROCAPITE]]&lt;media_aggr_reddito_pc,(media_aggr_reddito_pc-Tabella2026[[#This Row],[REDDITO COMPLESSIVO PROCAPITE]]),0)</f>
        <v>1053.5200206055088</v>
      </c>
      <c r="O5424" s="3">
        <f>+Tabella2026[[#This Row],[DIFFERENZA REDDITO INFERIORE ALLA MEDIA DALLA MEDIA]]*Tabella2026[[#This Row],[POP_2024]]</f>
        <v>1304257.7855096199</v>
      </c>
      <c r="P5424" s="3">
        <f>+Tabella2026[[#This Row],[POPOLAZIONE PER DIFFERENZA ]]/SUM(Tabella2026[[POPOLAZIONE PER DIFFERENZA ]])</f>
        <v>1.1571141680503673E-5</v>
      </c>
      <c r="Q5424" s="3">
        <f>+Tabella2026[[#This Row],[INCIDENZA POPOLAZIONE PER DIFFERENZA]]*(PLAFOND-SUM(Tabella2026[CONTRIBUTO SULLA BASE DELLA POPOLAZIONE]))</f>
        <v>3406.5354323840347</v>
      </c>
      <c r="R5424" s="3">
        <f>+Tabella2026[[#This Row],[CONTRIBUTO SULLA BASE DELLA POPOLAZIONE]]+Tabella2026[[#This Row],[CONTRIBUTO SULLA BASE DEL REDDITO]]</f>
        <v>9589.8549519154949</v>
      </c>
      <c r="S5424" s="3">
        <f>+Tabella2026[[#This Row],[CONTRIBUTO TOTALE]]/(PLAFOND/N_TESSERE)</f>
        <v>19.17970990383099</v>
      </c>
      <c r="T5424" s="3">
        <f>+MAX(CEILING(Tabella2026[[#This Row],[preDEF1]],1),1)</f>
        <v>20</v>
      </c>
      <c r="U5424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5424" s="21">
        <f>+Tabella2026[[#This Row],[DEF - n. card]]*(PLAFOND/N_TESSERE)</f>
        <v>10000</v>
      </c>
      <c r="W5424" s="18"/>
    </row>
    <row r="5425" spans="2:23" x14ac:dyDescent="0.25">
      <c r="B5425" s="1" t="s">
        <v>10841</v>
      </c>
      <c r="C5425" s="2">
        <v>8062</v>
      </c>
      <c r="D5425" s="1" t="s">
        <v>10842</v>
      </c>
      <c r="E5425" s="1" t="s">
        <v>24</v>
      </c>
      <c r="F5425" s="1" t="s">
        <v>286</v>
      </c>
      <c r="G5425" s="1" t="s">
        <v>4778</v>
      </c>
      <c r="H5425" s="1" t="s">
        <v>15835</v>
      </c>
      <c r="I5425" s="5">
        <v>1238</v>
      </c>
      <c r="J5425" s="5">
        <v>17804396</v>
      </c>
      <c r="K5425" s="3">
        <f>+Tabella2026[[#This Row],[POP_2024]]/SUM(Tabella2026[POP_2024])</f>
        <v>2.1003176874708278E-5</v>
      </c>
      <c r="L5425" s="3">
        <f>+Tabella2026[[#This Row],[INCIDENZA POPOLAZIONE]]*(PLAFOND/2)</f>
        <v>6183.3195195314611</v>
      </c>
      <c r="M5425" s="3">
        <f>+IFERROR(Tabella2026[[#This Row],[reddito_2024]]/Tabella2026[[#This Row],[POP_2024]],"")</f>
        <v>14381.579967689822</v>
      </c>
      <c r="N5425" s="3">
        <f>+IF(Tabella2026[[#This Row],[REDDITO COMPLESSIVO PROCAPITE]]&lt;media_aggr_reddito_pc,(media_aggr_reddito_pc-Tabella2026[[#This Row],[REDDITO COMPLESSIVO PROCAPITE]]),0)</f>
        <v>3443.4860949189188</v>
      </c>
      <c r="O5425" s="3">
        <f>+Tabella2026[[#This Row],[DIFFERENZA REDDITO INFERIORE ALLA MEDIA DALLA MEDIA]]*Tabella2026[[#This Row],[POP_2024]]</f>
        <v>4263035.7855096217</v>
      </c>
      <c r="P5425" s="3">
        <f>+Tabella2026[[#This Row],[POPOLAZIONE PER DIFFERENZA ]]/SUM(Tabella2026[[POPOLAZIONE PER DIFFERENZA ]])</f>
        <v>3.7820890633146444E-5</v>
      </c>
      <c r="Q5425" s="3">
        <f>+Tabella2026[[#This Row],[INCIDENZA POPOLAZIONE PER DIFFERENZA]]*(PLAFOND-SUM(Tabella2026[CONTRIBUTO SULLA BASE DELLA POPOLAZIONE]))</f>
        <v>11134.441836730382</v>
      </c>
      <c r="R5425" s="3">
        <f>+Tabella2026[[#This Row],[CONTRIBUTO SULLA BASE DELLA POPOLAZIONE]]+Tabella2026[[#This Row],[CONTRIBUTO SULLA BASE DEL REDDITO]]</f>
        <v>17317.761356261843</v>
      </c>
      <c r="S5425" s="3">
        <f>+Tabella2026[[#This Row],[CONTRIBUTO TOTALE]]/(PLAFOND/N_TESSERE)</f>
        <v>34.635522712523688</v>
      </c>
      <c r="T5425" s="3">
        <f>+MAX(CEILING(Tabella2026[[#This Row],[preDEF1]],1),1)</f>
        <v>35</v>
      </c>
      <c r="U5425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5425" s="21">
        <f>+Tabella2026[[#This Row],[DEF - n. card]]*(PLAFOND/N_TESSERE)</f>
        <v>17500</v>
      </c>
      <c r="W5425" s="18"/>
    </row>
    <row r="5426" spans="2:23" x14ac:dyDescent="0.25">
      <c r="B5426" s="1" t="s">
        <v>10847</v>
      </c>
      <c r="C5426" s="2">
        <v>14036</v>
      </c>
      <c r="D5426" s="1" t="s">
        <v>10848</v>
      </c>
      <c r="E5426" s="1" t="s">
        <v>12</v>
      </c>
      <c r="F5426" s="1" t="s">
        <v>980</v>
      </c>
      <c r="G5426" s="1" t="s">
        <v>4778</v>
      </c>
      <c r="H5426" s="1" t="s">
        <v>15835</v>
      </c>
      <c r="I5426" s="5">
        <v>1236</v>
      </c>
      <c r="J5426" s="5">
        <v>19914897</v>
      </c>
      <c r="K5426" s="3">
        <f>+Tabella2026[[#This Row],[POP_2024]]/SUM(Tabella2026[POP_2024])</f>
        <v>2.0969246055847686E-5</v>
      </c>
      <c r="L5426" s="3">
        <f>+Tabella2026[[#This Row],[INCIDENZA POPOLAZIONE]]*(PLAFOND/2)</f>
        <v>6173.3303119070169</v>
      </c>
      <c r="M5426" s="3">
        <f>+IFERROR(Tabella2026[[#This Row],[reddito_2024]]/Tabella2026[[#This Row],[POP_2024]],"")</f>
        <v>16112.376213592233</v>
      </c>
      <c r="N5426" s="3">
        <f>+IF(Tabella2026[[#This Row],[REDDITO COMPLESSIVO PROCAPITE]]&lt;media_aggr_reddito_pc,(media_aggr_reddito_pc-Tabella2026[[#This Row],[REDDITO COMPLESSIVO PROCAPITE]]),0)</f>
        <v>1712.6898490165077</v>
      </c>
      <c r="O5426" s="3">
        <f>+Tabella2026[[#This Row],[DIFFERENZA REDDITO INFERIORE ALLA MEDIA DALLA MEDIA]]*Tabella2026[[#This Row],[POP_2024]]</f>
        <v>2116884.6533844033</v>
      </c>
      <c r="P5426" s="3">
        <f>+Tabella2026[[#This Row],[POPOLAZIONE PER DIFFERENZA ]]/SUM(Tabella2026[[POPOLAZIONE PER DIFFERENZA ]])</f>
        <v>1.8780621835447863E-5</v>
      </c>
      <c r="Q5426" s="3">
        <f>+Tabella2026[[#This Row],[INCIDENZA POPOLAZIONE PER DIFFERENZA]]*(PLAFOND-SUM(Tabella2026[CONTRIBUTO SULLA BASE DELLA POPOLAZIONE]))</f>
        <v>5529.0009828894963</v>
      </c>
      <c r="R5426" s="3">
        <f>+Tabella2026[[#This Row],[CONTRIBUTO SULLA BASE DELLA POPOLAZIONE]]+Tabella2026[[#This Row],[CONTRIBUTO SULLA BASE DEL REDDITO]]</f>
        <v>11702.331294796513</v>
      </c>
      <c r="S5426" s="3">
        <f>+Tabella2026[[#This Row],[CONTRIBUTO TOTALE]]/(PLAFOND/N_TESSERE)</f>
        <v>23.404662589593027</v>
      </c>
      <c r="T5426" s="3">
        <f>+MAX(CEILING(Tabella2026[[#This Row],[preDEF1]],1),1)</f>
        <v>24</v>
      </c>
      <c r="U5426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5426" s="21">
        <f>+Tabella2026[[#This Row],[DEF - n. card]]*(PLAFOND/N_TESSERE)</f>
        <v>12000</v>
      </c>
      <c r="W5426" s="18"/>
    </row>
    <row r="5427" spans="2:23" x14ac:dyDescent="0.25">
      <c r="B5427" s="1" t="s">
        <v>10851</v>
      </c>
      <c r="C5427" s="2">
        <v>103061</v>
      </c>
      <c r="D5427" s="1" t="s">
        <v>10852</v>
      </c>
      <c r="E5427" s="1" t="s">
        <v>18</v>
      </c>
      <c r="F5427" s="1" t="s">
        <v>648</v>
      </c>
      <c r="G5427" s="1" t="s">
        <v>4778</v>
      </c>
      <c r="H5427" s="1" t="s">
        <v>15835</v>
      </c>
      <c r="I5427" s="5">
        <v>1236</v>
      </c>
      <c r="J5427" s="5">
        <v>20103610</v>
      </c>
      <c r="K5427" s="3">
        <f>+Tabella2026[[#This Row],[POP_2024]]/SUM(Tabella2026[POP_2024])</f>
        <v>2.0969246055847686E-5</v>
      </c>
      <c r="L5427" s="3">
        <f>+Tabella2026[[#This Row],[INCIDENZA POPOLAZIONE]]*(PLAFOND/2)</f>
        <v>6173.3303119070169</v>
      </c>
      <c r="M5427" s="3">
        <f>+IFERROR(Tabella2026[[#This Row],[reddito_2024]]/Tabella2026[[#This Row],[POP_2024]],"")</f>
        <v>16265.056634304206</v>
      </c>
      <c r="N5427" s="3">
        <f>+IF(Tabella2026[[#This Row],[REDDITO COMPLESSIVO PROCAPITE]]&lt;media_aggr_reddito_pc,(media_aggr_reddito_pc-Tabella2026[[#This Row],[REDDITO COMPLESSIVO PROCAPITE]]),0)</f>
        <v>1560.0094283045346</v>
      </c>
      <c r="O5427" s="3">
        <f>+Tabella2026[[#This Row],[DIFFERENZA REDDITO INFERIORE ALLA MEDIA DALLA MEDIA]]*Tabella2026[[#This Row],[POP_2024]]</f>
        <v>1928171.6533844047</v>
      </c>
      <c r="P5427" s="3">
        <f>+Tabella2026[[#This Row],[POPOLAZIONE PER DIFFERENZA ]]/SUM(Tabella2026[[POPOLAZIONE PER DIFFERENZA ]])</f>
        <v>1.7106393869003596E-5</v>
      </c>
      <c r="Q5427" s="3">
        <f>+Tabella2026[[#This Row],[INCIDENZA POPOLAZIONE PER DIFFERENZA]]*(PLAFOND-SUM(Tabella2026[CONTRIBUTO SULLA BASE DELLA POPOLAZIONE]))</f>
        <v>5036.109525239277</v>
      </c>
      <c r="R5427" s="3">
        <f>+Tabella2026[[#This Row],[CONTRIBUTO SULLA BASE DELLA POPOLAZIONE]]+Tabella2026[[#This Row],[CONTRIBUTO SULLA BASE DEL REDDITO]]</f>
        <v>11209.439837146294</v>
      </c>
      <c r="S5427" s="3">
        <f>+Tabella2026[[#This Row],[CONTRIBUTO TOTALE]]/(PLAFOND/N_TESSERE)</f>
        <v>22.418879674292587</v>
      </c>
      <c r="T5427" s="3">
        <f>+MAX(CEILING(Tabella2026[[#This Row],[preDEF1]],1),1)</f>
        <v>23</v>
      </c>
      <c r="U5427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5427" s="21">
        <f>+Tabella2026[[#This Row],[DEF - n. card]]*(PLAFOND/N_TESSERE)</f>
        <v>11500</v>
      </c>
      <c r="W5427" s="18"/>
    </row>
    <row r="5428" spans="2:23" x14ac:dyDescent="0.25">
      <c r="B5428" s="1" t="s">
        <v>10895</v>
      </c>
      <c r="C5428" s="2">
        <v>43048</v>
      </c>
      <c r="D5428" s="1" t="s">
        <v>10896</v>
      </c>
      <c r="E5428" s="1" t="s">
        <v>117</v>
      </c>
      <c r="F5428" s="1" t="s">
        <v>411</v>
      </c>
      <c r="G5428" s="1" t="s">
        <v>4778</v>
      </c>
      <c r="H5428" s="1" t="s">
        <v>15834</v>
      </c>
      <c r="I5428" s="5">
        <v>1236</v>
      </c>
      <c r="J5428" s="5">
        <v>18969391</v>
      </c>
      <c r="K5428" s="3">
        <f>+Tabella2026[[#This Row],[POP_2024]]/SUM(Tabella2026[POP_2024])</f>
        <v>2.0969246055847686E-5</v>
      </c>
      <c r="L5428" s="3">
        <f>+Tabella2026[[#This Row],[INCIDENZA POPOLAZIONE]]*(PLAFOND/2)</f>
        <v>6173.3303119070169</v>
      </c>
      <c r="M5428" s="3">
        <f>+IFERROR(Tabella2026[[#This Row],[reddito_2024]]/Tabella2026[[#This Row],[POP_2024]],"")</f>
        <v>15347.403721682847</v>
      </c>
      <c r="N5428" s="3">
        <f>+IF(Tabella2026[[#This Row],[REDDITO COMPLESSIVO PROCAPITE]]&lt;media_aggr_reddito_pc,(media_aggr_reddito_pc-Tabella2026[[#This Row],[REDDITO COMPLESSIVO PROCAPITE]]),0)</f>
        <v>2477.6623409258937</v>
      </c>
      <c r="O5428" s="3">
        <f>+Tabella2026[[#This Row],[DIFFERENZA REDDITO INFERIORE ALLA MEDIA DALLA MEDIA]]*Tabella2026[[#This Row],[POP_2024]]</f>
        <v>3062390.6533844047</v>
      </c>
      <c r="P5428" s="3">
        <f>+Tabella2026[[#This Row],[POPOLAZIONE PER DIFFERENZA ]]/SUM(Tabella2026[[POPOLAZIONE PER DIFFERENZA ]])</f>
        <v>2.716898187233386E-5</v>
      </c>
      <c r="Q5428" s="3">
        <f>+Tabella2026[[#This Row],[INCIDENZA POPOLAZIONE PER DIFFERENZA]]*(PLAFOND-SUM(Tabella2026[CONTRIBUTO SULLA BASE DELLA POPOLAZIONE]))</f>
        <v>7998.5278864787169</v>
      </c>
      <c r="R5428" s="3">
        <f>+Tabella2026[[#This Row],[CONTRIBUTO SULLA BASE DELLA POPOLAZIONE]]+Tabella2026[[#This Row],[CONTRIBUTO SULLA BASE DEL REDDITO]]</f>
        <v>14171.858198385733</v>
      </c>
      <c r="S5428" s="3">
        <f>+Tabella2026[[#This Row],[CONTRIBUTO TOTALE]]/(PLAFOND/N_TESSERE)</f>
        <v>28.343716396771466</v>
      </c>
      <c r="T5428" s="3">
        <f>+MAX(CEILING(Tabella2026[[#This Row],[preDEF1]],1),1)</f>
        <v>29</v>
      </c>
      <c r="U5428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5428" s="21">
        <f>+Tabella2026[[#This Row],[DEF - n. card]]*(PLAFOND/N_TESSERE)</f>
        <v>14500</v>
      </c>
      <c r="W5428" s="18"/>
    </row>
    <row r="5429" spans="2:23" x14ac:dyDescent="0.25">
      <c r="B5429" s="1" t="s">
        <v>10829</v>
      </c>
      <c r="C5429" s="2">
        <v>21091</v>
      </c>
      <c r="D5429" s="1" t="s">
        <v>10830</v>
      </c>
      <c r="E5429" s="1" t="s">
        <v>99</v>
      </c>
      <c r="F5429" s="1" t="s">
        <v>110</v>
      </c>
      <c r="G5429" s="1" t="s">
        <v>4778</v>
      </c>
      <c r="H5429" s="1" t="s">
        <v>15835</v>
      </c>
      <c r="I5429" s="5">
        <v>1236</v>
      </c>
      <c r="J5429" s="5">
        <v>23826657</v>
      </c>
      <c r="K5429" s="3">
        <f>+Tabella2026[[#This Row],[POP_2024]]/SUM(Tabella2026[POP_2024])</f>
        <v>2.0969246055847686E-5</v>
      </c>
      <c r="L5429" s="3">
        <f>+Tabella2026[[#This Row],[INCIDENZA POPOLAZIONE]]*(PLAFOND/2)</f>
        <v>6173.3303119070169</v>
      </c>
      <c r="M5429" s="3">
        <f>+IFERROR(Tabella2026[[#This Row],[reddito_2024]]/Tabella2026[[#This Row],[POP_2024]],"")</f>
        <v>19277.230582524273</v>
      </c>
      <c r="N5429" s="3">
        <f>+IF(Tabella2026[[#This Row],[REDDITO COMPLESSIVO PROCAPITE]]&lt;media_aggr_reddito_pc,(media_aggr_reddito_pc-Tabella2026[[#This Row],[REDDITO COMPLESSIVO PROCAPITE]]),0)</f>
        <v>0</v>
      </c>
      <c r="O5429" s="3">
        <f>+Tabella2026[[#This Row],[DIFFERENZA REDDITO INFERIORE ALLA MEDIA DALLA MEDIA]]*Tabella2026[[#This Row],[POP_2024]]</f>
        <v>0</v>
      </c>
      <c r="P5429" s="3">
        <f>+Tabella2026[[#This Row],[POPOLAZIONE PER DIFFERENZA ]]/SUM(Tabella2026[[POPOLAZIONE PER DIFFERENZA ]])</f>
        <v>0</v>
      </c>
      <c r="Q5429" s="3">
        <f>+Tabella2026[[#This Row],[INCIDENZA POPOLAZIONE PER DIFFERENZA]]*(PLAFOND-SUM(Tabella2026[CONTRIBUTO SULLA BASE DELLA POPOLAZIONE]))</f>
        <v>0</v>
      </c>
      <c r="R5429" s="3">
        <f>+Tabella2026[[#This Row],[CONTRIBUTO SULLA BASE DELLA POPOLAZIONE]]+Tabella2026[[#This Row],[CONTRIBUTO SULLA BASE DEL REDDITO]]</f>
        <v>6173.3303119070169</v>
      </c>
      <c r="S5429" s="3">
        <f>+Tabella2026[[#This Row],[CONTRIBUTO TOTALE]]/(PLAFOND/N_TESSERE)</f>
        <v>12.346660623814033</v>
      </c>
      <c r="T5429" s="3">
        <f>+MAX(CEILING(Tabella2026[[#This Row],[preDEF1]],1),1)</f>
        <v>13</v>
      </c>
      <c r="U542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29" s="21">
        <f>+Tabella2026[[#This Row],[DEF - n. card]]*(PLAFOND/N_TESSERE)</f>
        <v>6500</v>
      </c>
      <c r="W5429" s="18"/>
    </row>
    <row r="5430" spans="2:23" x14ac:dyDescent="0.25">
      <c r="B5430" s="1" t="s">
        <v>11035</v>
      </c>
      <c r="C5430" s="2">
        <v>64110</v>
      </c>
      <c r="D5430" s="1" t="s">
        <v>11036</v>
      </c>
      <c r="E5430" s="1" t="s">
        <v>15</v>
      </c>
      <c r="F5430" s="1" t="s">
        <v>290</v>
      </c>
      <c r="G5430" s="1" t="s">
        <v>4778</v>
      </c>
      <c r="H5430" s="1" t="s">
        <v>15836</v>
      </c>
      <c r="I5430" s="5">
        <v>1235</v>
      </c>
      <c r="J5430" s="5">
        <v>13607977</v>
      </c>
      <c r="K5430" s="3">
        <f>+Tabella2026[[#This Row],[POP_2024]]/SUM(Tabella2026[POP_2024])</f>
        <v>2.0952280646417386E-5</v>
      </c>
      <c r="L5430" s="3">
        <f>+Tabella2026[[#This Row],[INCIDENZA POPOLAZIONE]]*(PLAFOND/2)</f>
        <v>6168.3357080947935</v>
      </c>
      <c r="M5430" s="3">
        <f>+IFERROR(Tabella2026[[#This Row],[reddito_2024]]/Tabella2026[[#This Row],[POP_2024]],"")</f>
        <v>11018.604858299595</v>
      </c>
      <c r="N5430" s="3">
        <f>+IF(Tabella2026[[#This Row],[REDDITO COMPLESSIVO PROCAPITE]]&lt;media_aggr_reddito_pc,(media_aggr_reddito_pc-Tabella2026[[#This Row],[REDDITO COMPLESSIVO PROCAPITE]]),0)</f>
        <v>6806.4612043091456</v>
      </c>
      <c r="O5430" s="3">
        <f>+Tabella2026[[#This Row],[DIFFERENZA REDDITO INFERIORE ALLA MEDIA DALLA MEDIA]]*Tabella2026[[#This Row],[POP_2024]]</f>
        <v>8405979.5873217955</v>
      </c>
      <c r="P5430" s="3">
        <f>+Tabella2026[[#This Row],[POPOLAZIONE PER DIFFERENZA ]]/SUM(Tabella2026[[POPOLAZIONE PER DIFFERENZA ]])</f>
        <v>7.4576346676985119E-5</v>
      </c>
      <c r="Q5430" s="3">
        <f>+Tabella2026[[#This Row],[INCIDENZA POPOLAZIONE PER DIFFERENZA]]*(PLAFOND-SUM(Tabella2026[CONTRIBUTO SULLA BASE DELLA POPOLAZIONE]))</f>
        <v>21955.220529444501</v>
      </c>
      <c r="R5430" s="3">
        <f>+Tabella2026[[#This Row],[CONTRIBUTO SULLA BASE DELLA POPOLAZIONE]]+Tabella2026[[#This Row],[CONTRIBUTO SULLA BASE DEL REDDITO]]</f>
        <v>28123.556237539295</v>
      </c>
      <c r="S5430" s="3">
        <f>+Tabella2026[[#This Row],[CONTRIBUTO TOTALE]]/(PLAFOND/N_TESSERE)</f>
        <v>56.247112475078588</v>
      </c>
      <c r="T5430" s="3">
        <f>+MAX(CEILING(Tabella2026[[#This Row],[preDEF1]],1),1)</f>
        <v>57</v>
      </c>
      <c r="U5430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5430" s="21">
        <f>+Tabella2026[[#This Row],[DEF - n. card]]*(PLAFOND/N_TESSERE)</f>
        <v>28500</v>
      </c>
      <c r="W5430" s="18"/>
    </row>
    <row r="5431" spans="2:23" x14ac:dyDescent="0.25">
      <c r="B5431" s="1" t="s">
        <v>10985</v>
      </c>
      <c r="C5431" s="2">
        <v>22074</v>
      </c>
      <c r="D5431" s="1" t="s">
        <v>10986</v>
      </c>
      <c r="E5431" s="1" t="s">
        <v>99</v>
      </c>
      <c r="F5431" s="1" t="s">
        <v>98</v>
      </c>
      <c r="G5431" s="1" t="s">
        <v>4778</v>
      </c>
      <c r="H5431" s="1" t="s">
        <v>15835</v>
      </c>
      <c r="I5431" s="5">
        <v>1234</v>
      </c>
      <c r="J5431" s="5">
        <v>24630073</v>
      </c>
      <c r="K5431" s="3">
        <f>+Tabella2026[[#This Row],[POP_2024]]/SUM(Tabella2026[POP_2024])</f>
        <v>2.093531523698709E-5</v>
      </c>
      <c r="L5431" s="3">
        <f>+Tabella2026[[#This Row],[INCIDENZA POPOLAZIONE]]*(PLAFOND/2)</f>
        <v>6163.3411042825719</v>
      </c>
      <c r="M5431" s="3">
        <f>+IFERROR(Tabella2026[[#This Row],[reddito_2024]]/Tabella2026[[#This Row],[POP_2024]],"")</f>
        <v>19959.540518638572</v>
      </c>
      <c r="N5431" s="3">
        <f>+IF(Tabella2026[[#This Row],[REDDITO COMPLESSIVO PROCAPITE]]&lt;media_aggr_reddito_pc,(media_aggr_reddito_pc-Tabella2026[[#This Row],[REDDITO COMPLESSIVO PROCAPITE]]),0)</f>
        <v>0</v>
      </c>
      <c r="O5431" s="3">
        <f>+Tabella2026[[#This Row],[DIFFERENZA REDDITO INFERIORE ALLA MEDIA DALLA MEDIA]]*Tabella2026[[#This Row],[POP_2024]]</f>
        <v>0</v>
      </c>
      <c r="P5431" s="3">
        <f>+Tabella2026[[#This Row],[POPOLAZIONE PER DIFFERENZA ]]/SUM(Tabella2026[[POPOLAZIONE PER DIFFERENZA ]])</f>
        <v>0</v>
      </c>
      <c r="Q5431" s="3">
        <f>+Tabella2026[[#This Row],[INCIDENZA POPOLAZIONE PER DIFFERENZA]]*(PLAFOND-SUM(Tabella2026[CONTRIBUTO SULLA BASE DELLA POPOLAZIONE]))</f>
        <v>0</v>
      </c>
      <c r="R5431" s="3">
        <f>+Tabella2026[[#This Row],[CONTRIBUTO SULLA BASE DELLA POPOLAZIONE]]+Tabella2026[[#This Row],[CONTRIBUTO SULLA BASE DEL REDDITO]]</f>
        <v>6163.3411042825719</v>
      </c>
      <c r="S5431" s="3">
        <f>+Tabella2026[[#This Row],[CONTRIBUTO TOTALE]]/(PLAFOND/N_TESSERE)</f>
        <v>12.326682208565144</v>
      </c>
      <c r="T5431" s="3">
        <f>+MAX(CEILING(Tabella2026[[#This Row],[preDEF1]],1),1)</f>
        <v>13</v>
      </c>
      <c r="U5431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31" s="21">
        <f>+Tabella2026[[#This Row],[DEF - n. card]]*(PLAFOND/N_TESSERE)</f>
        <v>6500</v>
      </c>
      <c r="W5431" s="18"/>
    </row>
    <row r="5432" spans="2:23" x14ac:dyDescent="0.25">
      <c r="B5432" s="1" t="s">
        <v>10932</v>
      </c>
      <c r="C5432" s="2">
        <v>19074</v>
      </c>
      <c r="D5432" s="1" t="s">
        <v>10933</v>
      </c>
      <c r="E5432" s="1" t="s">
        <v>12</v>
      </c>
      <c r="F5432" s="1" t="s">
        <v>193</v>
      </c>
      <c r="G5432" s="1" t="s">
        <v>4778</v>
      </c>
      <c r="H5432" s="1" t="s">
        <v>15835</v>
      </c>
      <c r="I5432" s="5">
        <v>1233</v>
      </c>
      <c r="J5432" s="5">
        <v>21308701</v>
      </c>
      <c r="K5432" s="3">
        <f>+Tabella2026[[#This Row],[POP_2024]]/SUM(Tabella2026[POP_2024])</f>
        <v>2.0918349827556793E-5</v>
      </c>
      <c r="L5432" s="3">
        <f>+Tabella2026[[#This Row],[INCIDENZA POPOLAZIONE]]*(PLAFOND/2)</f>
        <v>6158.3465004703494</v>
      </c>
      <c r="M5432" s="3">
        <f>+IFERROR(Tabella2026[[#This Row],[reddito_2024]]/Tabella2026[[#This Row],[POP_2024]],"")</f>
        <v>17281.995944849961</v>
      </c>
      <c r="N5432" s="3">
        <f>+IF(Tabella2026[[#This Row],[REDDITO COMPLESSIVO PROCAPITE]]&lt;media_aggr_reddito_pc,(media_aggr_reddito_pc-Tabella2026[[#This Row],[REDDITO COMPLESSIVO PROCAPITE]]),0)</f>
        <v>543.07011775877982</v>
      </c>
      <c r="O5432" s="3">
        <f>+Tabella2026[[#This Row],[DIFFERENZA REDDITO INFERIORE ALLA MEDIA DALLA MEDIA]]*Tabella2026[[#This Row],[POP_2024]]</f>
        <v>669605.45519657549</v>
      </c>
      <c r="P5432" s="3">
        <f>+Tabella2026[[#This Row],[POPOLAZIONE PER DIFFERENZA ]]/SUM(Tabella2026[[POPOLAZIONE PER DIFFERENZA ]])</f>
        <v>5.9406197748631972E-6</v>
      </c>
      <c r="Q5432" s="3">
        <f>+Tabella2026[[#This Row],[INCIDENZA POPOLAZIONE PER DIFFERENZA]]*(PLAFOND-SUM(Tabella2026[CONTRIBUTO SULLA BASE DELLA POPOLAZIONE]))</f>
        <v>1748.9140062549011</v>
      </c>
      <c r="R5432" s="3">
        <f>+Tabella2026[[#This Row],[CONTRIBUTO SULLA BASE DELLA POPOLAZIONE]]+Tabella2026[[#This Row],[CONTRIBUTO SULLA BASE DEL REDDITO]]</f>
        <v>7907.2605067252507</v>
      </c>
      <c r="S5432" s="3">
        <f>+Tabella2026[[#This Row],[CONTRIBUTO TOTALE]]/(PLAFOND/N_TESSERE)</f>
        <v>15.814521013450502</v>
      </c>
      <c r="T5432" s="3">
        <f>+MAX(CEILING(Tabella2026[[#This Row],[preDEF1]],1),1)</f>
        <v>16</v>
      </c>
      <c r="U5432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5432" s="21">
        <f>+Tabella2026[[#This Row],[DEF - n. card]]*(PLAFOND/N_TESSERE)</f>
        <v>8000</v>
      </c>
      <c r="W5432" s="18"/>
    </row>
    <row r="5433" spans="2:23" x14ac:dyDescent="0.25">
      <c r="B5433" s="1" t="s">
        <v>10920</v>
      </c>
      <c r="C5433" s="2">
        <v>58008</v>
      </c>
      <c r="D5433" s="1" t="s">
        <v>10921</v>
      </c>
      <c r="E5433" s="1" t="s">
        <v>8</v>
      </c>
      <c r="F5433" s="1" t="s">
        <v>7</v>
      </c>
      <c r="G5433" s="1" t="s">
        <v>4778</v>
      </c>
      <c r="H5433" s="1" t="s">
        <v>15834</v>
      </c>
      <c r="I5433" s="5">
        <v>1232</v>
      </c>
      <c r="J5433" s="5">
        <v>19668371</v>
      </c>
      <c r="K5433" s="3">
        <f>+Tabella2026[[#This Row],[POP_2024]]/SUM(Tabella2026[POP_2024])</f>
        <v>2.0901384418126494E-5</v>
      </c>
      <c r="L5433" s="3">
        <f>+Tabella2026[[#This Row],[INCIDENZA POPOLAZIONE]]*(PLAFOND/2)</f>
        <v>6153.351896658126</v>
      </c>
      <c r="M5433" s="3">
        <f>+IFERROR(Tabella2026[[#This Row],[reddito_2024]]/Tabella2026[[#This Row],[POP_2024]],"")</f>
        <v>15964.58685064935</v>
      </c>
      <c r="N5433" s="3">
        <f>+IF(Tabella2026[[#This Row],[REDDITO COMPLESSIVO PROCAPITE]]&lt;media_aggr_reddito_pc,(media_aggr_reddito_pc-Tabella2026[[#This Row],[REDDITO COMPLESSIVO PROCAPITE]]),0)</f>
        <v>1860.4792119593913</v>
      </c>
      <c r="O5433" s="3">
        <f>+Tabella2026[[#This Row],[DIFFERENZA REDDITO INFERIORE ALLA MEDIA DALLA MEDIA]]*Tabella2026[[#This Row],[POP_2024]]</f>
        <v>2292110.3891339703</v>
      </c>
      <c r="P5433" s="3">
        <f>+Tabella2026[[#This Row],[POPOLAZIONE PER DIFFERENZA ]]/SUM(Tabella2026[[POPOLAZIONE PER DIFFERENZA ]])</f>
        <v>2.0335193206962809E-5</v>
      </c>
      <c r="Q5433" s="3">
        <f>+Tabella2026[[#This Row],[INCIDENZA POPOLAZIONE PER DIFFERENZA]]*(PLAFOND-SUM(Tabella2026[CONTRIBUTO SULLA BASE DELLA POPOLAZIONE]))</f>
        <v>5986.6656287349697</v>
      </c>
      <c r="R5433" s="3">
        <f>+Tabella2026[[#This Row],[CONTRIBUTO SULLA BASE DELLA POPOLAZIONE]]+Tabella2026[[#This Row],[CONTRIBUTO SULLA BASE DEL REDDITO]]</f>
        <v>12140.017525393096</v>
      </c>
      <c r="S5433" s="3">
        <f>+Tabella2026[[#This Row],[CONTRIBUTO TOTALE]]/(PLAFOND/N_TESSERE)</f>
        <v>24.280035050786193</v>
      </c>
      <c r="T5433" s="3">
        <f>+MAX(CEILING(Tabella2026[[#This Row],[preDEF1]],1),1)</f>
        <v>25</v>
      </c>
      <c r="U5433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5433" s="21">
        <f>+Tabella2026[[#This Row],[DEF - n. card]]*(PLAFOND/N_TESSERE)</f>
        <v>12500</v>
      </c>
      <c r="W5433" s="18"/>
    </row>
    <row r="5434" spans="2:23" x14ac:dyDescent="0.25">
      <c r="B5434" s="1" t="s">
        <v>10875</v>
      </c>
      <c r="C5434" s="2">
        <v>7004</v>
      </c>
      <c r="D5434" s="1" t="s">
        <v>10876</v>
      </c>
      <c r="E5434" s="1" t="s">
        <v>565</v>
      </c>
      <c r="F5434" s="1" t="s">
        <v>565</v>
      </c>
      <c r="G5434" s="1" t="s">
        <v>4778</v>
      </c>
      <c r="H5434" s="1" t="s">
        <v>15835</v>
      </c>
      <c r="I5434" s="5">
        <v>1231</v>
      </c>
      <c r="J5434" s="5">
        <v>25109952</v>
      </c>
      <c r="K5434" s="3">
        <f>+Tabella2026[[#This Row],[POP_2024]]/SUM(Tabella2026[POP_2024])</f>
        <v>2.0884419008696197E-5</v>
      </c>
      <c r="L5434" s="3">
        <f>+Tabella2026[[#This Row],[INCIDENZA POPOLAZIONE]]*(PLAFOND/2)</f>
        <v>6148.3572928459043</v>
      </c>
      <c r="M5434" s="3">
        <f>+IFERROR(Tabella2026[[#This Row],[reddito_2024]]/Tabella2026[[#This Row],[POP_2024]],"")</f>
        <v>20398.011372867586</v>
      </c>
      <c r="N5434" s="3">
        <f>+IF(Tabella2026[[#This Row],[REDDITO COMPLESSIVO PROCAPITE]]&lt;media_aggr_reddito_pc,(media_aggr_reddito_pc-Tabella2026[[#This Row],[REDDITO COMPLESSIVO PROCAPITE]]),0)</f>
        <v>0</v>
      </c>
      <c r="O5434" s="3">
        <f>+Tabella2026[[#This Row],[DIFFERENZA REDDITO INFERIORE ALLA MEDIA DALLA MEDIA]]*Tabella2026[[#This Row],[POP_2024]]</f>
        <v>0</v>
      </c>
      <c r="P5434" s="3">
        <f>+Tabella2026[[#This Row],[POPOLAZIONE PER DIFFERENZA ]]/SUM(Tabella2026[[POPOLAZIONE PER DIFFERENZA ]])</f>
        <v>0</v>
      </c>
      <c r="Q5434" s="3">
        <f>+Tabella2026[[#This Row],[INCIDENZA POPOLAZIONE PER DIFFERENZA]]*(PLAFOND-SUM(Tabella2026[CONTRIBUTO SULLA BASE DELLA POPOLAZIONE]))</f>
        <v>0</v>
      </c>
      <c r="R5434" s="3">
        <f>+Tabella2026[[#This Row],[CONTRIBUTO SULLA BASE DELLA POPOLAZIONE]]+Tabella2026[[#This Row],[CONTRIBUTO SULLA BASE DEL REDDITO]]</f>
        <v>6148.3572928459043</v>
      </c>
      <c r="S5434" s="3">
        <f>+Tabella2026[[#This Row],[CONTRIBUTO TOTALE]]/(PLAFOND/N_TESSERE)</f>
        <v>12.296714585691809</v>
      </c>
      <c r="T5434" s="3">
        <f>+MAX(CEILING(Tabella2026[[#This Row],[preDEF1]],1),1)</f>
        <v>13</v>
      </c>
      <c r="U5434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34" s="21">
        <f>+Tabella2026[[#This Row],[DEF - n. card]]*(PLAFOND/N_TESSERE)</f>
        <v>6500</v>
      </c>
      <c r="W5434" s="18"/>
    </row>
    <row r="5435" spans="2:23" x14ac:dyDescent="0.25">
      <c r="B5435" s="1" t="s">
        <v>10698</v>
      </c>
      <c r="C5435" s="2">
        <v>78021</v>
      </c>
      <c r="D5435" s="1" t="s">
        <v>10699</v>
      </c>
      <c r="E5435" s="1" t="s">
        <v>61</v>
      </c>
      <c r="F5435" s="1" t="s">
        <v>178</v>
      </c>
      <c r="G5435" s="1" t="s">
        <v>4778</v>
      </c>
      <c r="H5435" s="1" t="s">
        <v>15836</v>
      </c>
      <c r="I5435" s="5">
        <v>1231</v>
      </c>
      <c r="J5435" s="5">
        <v>14140165</v>
      </c>
      <c r="K5435" s="3">
        <f>+Tabella2026[[#This Row],[POP_2024]]/SUM(Tabella2026[POP_2024])</f>
        <v>2.0884419008696197E-5</v>
      </c>
      <c r="L5435" s="3">
        <f>+Tabella2026[[#This Row],[INCIDENZA POPOLAZIONE]]*(PLAFOND/2)</f>
        <v>6148.3572928459043</v>
      </c>
      <c r="M5435" s="3">
        <f>+IFERROR(Tabella2026[[#This Row],[reddito_2024]]/Tabella2026[[#This Row],[POP_2024]],"")</f>
        <v>11486.730300568643</v>
      </c>
      <c r="N5435" s="3">
        <f>+IF(Tabella2026[[#This Row],[REDDITO COMPLESSIVO PROCAPITE]]&lt;media_aggr_reddito_pc,(media_aggr_reddito_pc-Tabella2026[[#This Row],[REDDITO COMPLESSIVO PROCAPITE]]),0)</f>
        <v>6338.3357620400984</v>
      </c>
      <c r="O5435" s="3">
        <f>+Tabella2026[[#This Row],[DIFFERENZA REDDITO INFERIORE ALLA MEDIA DALLA MEDIA]]*Tabella2026[[#This Row],[POP_2024]]</f>
        <v>7802491.3230713615</v>
      </c>
      <c r="P5435" s="3">
        <f>+Tabella2026[[#This Row],[POPOLAZIONE PER DIFFERENZA ]]/SUM(Tabella2026[[POPOLAZIONE PER DIFFERENZA ]])</f>
        <v>6.9222306788747464E-5</v>
      </c>
      <c r="Q5435" s="3">
        <f>+Tabella2026[[#This Row],[INCIDENZA POPOLAZIONE PER DIFFERENZA]]*(PLAFOND-SUM(Tabella2026[CONTRIBUTO SULLA BASE DELLA POPOLAZIONE]))</f>
        <v>20378.995201877246</v>
      </c>
      <c r="R5435" s="3">
        <f>+Tabella2026[[#This Row],[CONTRIBUTO SULLA BASE DELLA POPOLAZIONE]]+Tabella2026[[#This Row],[CONTRIBUTO SULLA BASE DEL REDDITO]]</f>
        <v>26527.352494723149</v>
      </c>
      <c r="S5435" s="3">
        <f>+Tabella2026[[#This Row],[CONTRIBUTO TOTALE]]/(PLAFOND/N_TESSERE)</f>
        <v>53.0547049894463</v>
      </c>
      <c r="T5435" s="3">
        <f>+MAX(CEILING(Tabella2026[[#This Row],[preDEF1]],1),1)</f>
        <v>54</v>
      </c>
      <c r="U5435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5435" s="21">
        <f>+Tabella2026[[#This Row],[DEF - n. card]]*(PLAFOND/N_TESSERE)</f>
        <v>27000</v>
      </c>
      <c r="W5435" s="18"/>
    </row>
    <row r="5436" spans="2:23" x14ac:dyDescent="0.25">
      <c r="B5436" s="1" t="s">
        <v>11007</v>
      </c>
      <c r="C5436" s="2">
        <v>16050</v>
      </c>
      <c r="D5436" s="1" t="s">
        <v>11008</v>
      </c>
      <c r="E5436" s="1" t="s">
        <v>12</v>
      </c>
      <c r="F5436" s="1" t="s">
        <v>93</v>
      </c>
      <c r="G5436" s="1" t="s">
        <v>4778</v>
      </c>
      <c r="H5436" s="1" t="s">
        <v>15835</v>
      </c>
      <c r="I5436" s="5">
        <v>1231</v>
      </c>
      <c r="J5436" s="5">
        <v>22509536</v>
      </c>
      <c r="K5436" s="3">
        <f>+Tabella2026[[#This Row],[POP_2024]]/SUM(Tabella2026[POP_2024])</f>
        <v>2.0884419008696197E-5</v>
      </c>
      <c r="L5436" s="3">
        <f>+Tabella2026[[#This Row],[INCIDENZA POPOLAZIONE]]*(PLAFOND/2)</f>
        <v>6148.3572928459043</v>
      </c>
      <c r="M5436" s="3">
        <f>+IFERROR(Tabella2026[[#This Row],[reddito_2024]]/Tabella2026[[#This Row],[POP_2024]],"")</f>
        <v>18285.569455727051</v>
      </c>
      <c r="N5436" s="3">
        <f>+IF(Tabella2026[[#This Row],[REDDITO COMPLESSIVO PROCAPITE]]&lt;media_aggr_reddito_pc,(media_aggr_reddito_pc-Tabella2026[[#This Row],[REDDITO COMPLESSIVO PROCAPITE]]),0)</f>
        <v>0</v>
      </c>
      <c r="O5436" s="3">
        <f>+Tabella2026[[#This Row],[DIFFERENZA REDDITO INFERIORE ALLA MEDIA DALLA MEDIA]]*Tabella2026[[#This Row],[POP_2024]]</f>
        <v>0</v>
      </c>
      <c r="P5436" s="3">
        <f>+Tabella2026[[#This Row],[POPOLAZIONE PER DIFFERENZA ]]/SUM(Tabella2026[[POPOLAZIONE PER DIFFERENZA ]])</f>
        <v>0</v>
      </c>
      <c r="Q5436" s="3">
        <f>+Tabella2026[[#This Row],[INCIDENZA POPOLAZIONE PER DIFFERENZA]]*(PLAFOND-SUM(Tabella2026[CONTRIBUTO SULLA BASE DELLA POPOLAZIONE]))</f>
        <v>0</v>
      </c>
      <c r="R5436" s="3">
        <f>+Tabella2026[[#This Row],[CONTRIBUTO SULLA BASE DELLA POPOLAZIONE]]+Tabella2026[[#This Row],[CONTRIBUTO SULLA BASE DEL REDDITO]]</f>
        <v>6148.3572928459043</v>
      </c>
      <c r="S5436" s="3">
        <f>+Tabella2026[[#This Row],[CONTRIBUTO TOTALE]]/(PLAFOND/N_TESSERE)</f>
        <v>12.296714585691809</v>
      </c>
      <c r="T5436" s="3">
        <f>+MAX(CEILING(Tabella2026[[#This Row],[preDEF1]],1),1)</f>
        <v>13</v>
      </c>
      <c r="U5436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36" s="21">
        <f>+Tabella2026[[#This Row],[DEF - n. card]]*(PLAFOND/N_TESSERE)</f>
        <v>6500</v>
      </c>
      <c r="W5436" s="18"/>
    </row>
    <row r="5437" spans="2:23" x14ac:dyDescent="0.25">
      <c r="B5437" s="1" t="s">
        <v>10787</v>
      </c>
      <c r="C5437" s="2">
        <v>43019</v>
      </c>
      <c r="D5437" s="1" t="s">
        <v>10788</v>
      </c>
      <c r="E5437" s="1" t="s">
        <v>117</v>
      </c>
      <c r="F5437" s="1" t="s">
        <v>411</v>
      </c>
      <c r="G5437" s="1" t="s">
        <v>4778</v>
      </c>
      <c r="H5437" s="1" t="s">
        <v>15834</v>
      </c>
      <c r="I5437" s="5">
        <v>1231</v>
      </c>
      <c r="J5437" s="5">
        <v>22469445</v>
      </c>
      <c r="K5437" s="3">
        <f>+Tabella2026[[#This Row],[POP_2024]]/SUM(Tabella2026[POP_2024])</f>
        <v>2.0884419008696197E-5</v>
      </c>
      <c r="L5437" s="3">
        <f>+Tabella2026[[#This Row],[INCIDENZA POPOLAZIONE]]*(PLAFOND/2)</f>
        <v>6148.3572928459043</v>
      </c>
      <c r="M5437" s="3">
        <f>+IFERROR(Tabella2026[[#This Row],[reddito_2024]]/Tabella2026[[#This Row],[POP_2024]],"")</f>
        <v>18253.001624695371</v>
      </c>
      <c r="N5437" s="3">
        <f>+IF(Tabella2026[[#This Row],[REDDITO COMPLESSIVO PROCAPITE]]&lt;media_aggr_reddito_pc,(media_aggr_reddito_pc-Tabella2026[[#This Row],[REDDITO COMPLESSIVO PROCAPITE]]),0)</f>
        <v>0</v>
      </c>
      <c r="O5437" s="3">
        <f>+Tabella2026[[#This Row],[DIFFERENZA REDDITO INFERIORE ALLA MEDIA DALLA MEDIA]]*Tabella2026[[#This Row],[POP_2024]]</f>
        <v>0</v>
      </c>
      <c r="P5437" s="3">
        <f>+Tabella2026[[#This Row],[POPOLAZIONE PER DIFFERENZA ]]/SUM(Tabella2026[[POPOLAZIONE PER DIFFERENZA ]])</f>
        <v>0</v>
      </c>
      <c r="Q5437" s="3">
        <f>+Tabella2026[[#This Row],[INCIDENZA POPOLAZIONE PER DIFFERENZA]]*(PLAFOND-SUM(Tabella2026[CONTRIBUTO SULLA BASE DELLA POPOLAZIONE]))</f>
        <v>0</v>
      </c>
      <c r="R5437" s="3">
        <f>+Tabella2026[[#This Row],[CONTRIBUTO SULLA BASE DELLA POPOLAZIONE]]+Tabella2026[[#This Row],[CONTRIBUTO SULLA BASE DEL REDDITO]]</f>
        <v>6148.3572928459043</v>
      </c>
      <c r="S5437" s="3">
        <f>+Tabella2026[[#This Row],[CONTRIBUTO TOTALE]]/(PLAFOND/N_TESSERE)</f>
        <v>12.296714585691809</v>
      </c>
      <c r="T5437" s="3">
        <f>+MAX(CEILING(Tabella2026[[#This Row],[preDEF1]],1),1)</f>
        <v>13</v>
      </c>
      <c r="U5437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37" s="21">
        <f>+Tabella2026[[#This Row],[DEF - n. card]]*(PLAFOND/N_TESSERE)</f>
        <v>6500</v>
      </c>
      <c r="W5437" s="18"/>
    </row>
    <row r="5438" spans="2:23" x14ac:dyDescent="0.25">
      <c r="B5438" s="1" t="s">
        <v>10918</v>
      </c>
      <c r="C5438" s="2">
        <v>12081</v>
      </c>
      <c r="D5438" s="1" t="s">
        <v>10919</v>
      </c>
      <c r="E5438" s="1" t="s">
        <v>12</v>
      </c>
      <c r="F5438" s="1" t="s">
        <v>157</v>
      </c>
      <c r="G5438" s="1" t="s">
        <v>4778</v>
      </c>
      <c r="H5438" s="1" t="s">
        <v>15835</v>
      </c>
      <c r="I5438" s="5">
        <v>1230</v>
      </c>
      <c r="J5438" s="5">
        <v>13197078</v>
      </c>
      <c r="K5438" s="3">
        <f>+Tabella2026[[#This Row],[POP_2024]]/SUM(Tabella2026[POP_2024])</f>
        <v>2.0867453599265901E-5</v>
      </c>
      <c r="L5438" s="3">
        <f>+Tabella2026[[#This Row],[INCIDENZA POPOLAZIONE]]*(PLAFOND/2)</f>
        <v>6143.3626890336818</v>
      </c>
      <c r="M5438" s="3">
        <f>+IFERROR(Tabella2026[[#This Row],[reddito_2024]]/Tabella2026[[#This Row],[POP_2024]],"")</f>
        <v>10729.331707317073</v>
      </c>
      <c r="N5438" s="3">
        <f>+IF(Tabella2026[[#This Row],[REDDITO COMPLESSIVO PROCAPITE]]&lt;media_aggr_reddito_pc,(media_aggr_reddito_pc-Tabella2026[[#This Row],[REDDITO COMPLESSIVO PROCAPITE]]),0)</f>
        <v>7095.7343552916682</v>
      </c>
      <c r="O5438" s="3">
        <f>+Tabella2026[[#This Row],[DIFFERENZA REDDITO INFERIORE ALLA MEDIA DALLA MEDIA]]*Tabella2026[[#This Row],[POP_2024]]</f>
        <v>8727753.2570087519</v>
      </c>
      <c r="P5438" s="3">
        <f>+Tabella2026[[#This Row],[POPOLAZIONE PER DIFFERENZA ]]/SUM(Tabella2026[[POPOLAZIONE PER DIFFERENZA ]])</f>
        <v>7.743106509413341E-5</v>
      </c>
      <c r="Q5438" s="3">
        <f>+Tabella2026[[#This Row],[INCIDENZA POPOLAZIONE PER DIFFERENZA]]*(PLAFOND-SUM(Tabella2026[CONTRIBUTO SULLA BASE DELLA POPOLAZIONE]))</f>
        <v>22795.647490414147</v>
      </c>
      <c r="R5438" s="3">
        <f>+Tabella2026[[#This Row],[CONTRIBUTO SULLA BASE DELLA POPOLAZIONE]]+Tabella2026[[#This Row],[CONTRIBUTO SULLA BASE DEL REDDITO]]</f>
        <v>28939.010179447829</v>
      </c>
      <c r="S5438" s="3">
        <f>+Tabella2026[[#This Row],[CONTRIBUTO TOTALE]]/(PLAFOND/N_TESSERE)</f>
        <v>57.878020358895654</v>
      </c>
      <c r="T5438" s="3">
        <f>+MAX(CEILING(Tabella2026[[#This Row],[preDEF1]],1),1)</f>
        <v>58</v>
      </c>
      <c r="U5438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5438" s="21">
        <f>+Tabella2026[[#This Row],[DEF - n. card]]*(PLAFOND/N_TESSERE)</f>
        <v>29000</v>
      </c>
      <c r="W5438" s="18"/>
    </row>
    <row r="5439" spans="2:23" x14ac:dyDescent="0.25">
      <c r="B5439" s="1" t="s">
        <v>10799</v>
      </c>
      <c r="C5439" s="2">
        <v>25033</v>
      </c>
      <c r="D5439" s="1" t="s">
        <v>10800</v>
      </c>
      <c r="E5439" s="1" t="s">
        <v>38</v>
      </c>
      <c r="F5439" s="1" t="s">
        <v>514</v>
      </c>
      <c r="G5439" s="1" t="s">
        <v>4778</v>
      </c>
      <c r="H5439" s="1" t="s">
        <v>15835</v>
      </c>
      <c r="I5439" s="5">
        <v>1229</v>
      </c>
      <c r="J5439" s="5">
        <v>25460433</v>
      </c>
      <c r="K5439" s="3">
        <f>+Tabella2026[[#This Row],[POP_2024]]/SUM(Tabella2026[POP_2024])</f>
        <v>2.0850488189835601E-5</v>
      </c>
      <c r="L5439" s="3">
        <f>+Tabella2026[[#This Row],[INCIDENZA POPOLAZIONE]]*(PLAFOND/2)</f>
        <v>6138.3680852214584</v>
      </c>
      <c r="M5439" s="3">
        <f>+IFERROR(Tabella2026[[#This Row],[reddito_2024]]/Tabella2026[[#This Row],[POP_2024]],"")</f>
        <v>20716.381611065906</v>
      </c>
      <c r="N5439" s="3">
        <f>+IF(Tabella2026[[#This Row],[REDDITO COMPLESSIVO PROCAPITE]]&lt;media_aggr_reddito_pc,(media_aggr_reddito_pc-Tabella2026[[#This Row],[REDDITO COMPLESSIVO PROCAPITE]]),0)</f>
        <v>0</v>
      </c>
      <c r="O5439" s="3">
        <f>+Tabella2026[[#This Row],[DIFFERENZA REDDITO INFERIORE ALLA MEDIA DALLA MEDIA]]*Tabella2026[[#This Row],[POP_2024]]</f>
        <v>0</v>
      </c>
      <c r="P5439" s="3">
        <f>+Tabella2026[[#This Row],[POPOLAZIONE PER DIFFERENZA ]]/SUM(Tabella2026[[POPOLAZIONE PER DIFFERENZA ]])</f>
        <v>0</v>
      </c>
      <c r="Q5439" s="3">
        <f>+Tabella2026[[#This Row],[INCIDENZA POPOLAZIONE PER DIFFERENZA]]*(PLAFOND-SUM(Tabella2026[CONTRIBUTO SULLA BASE DELLA POPOLAZIONE]))</f>
        <v>0</v>
      </c>
      <c r="R5439" s="3">
        <f>+Tabella2026[[#This Row],[CONTRIBUTO SULLA BASE DELLA POPOLAZIONE]]+Tabella2026[[#This Row],[CONTRIBUTO SULLA BASE DEL REDDITO]]</f>
        <v>6138.3680852214584</v>
      </c>
      <c r="S5439" s="3">
        <f>+Tabella2026[[#This Row],[CONTRIBUTO TOTALE]]/(PLAFOND/N_TESSERE)</f>
        <v>12.276736170442916</v>
      </c>
      <c r="T5439" s="3">
        <f>+MAX(CEILING(Tabella2026[[#This Row],[preDEF1]],1),1)</f>
        <v>13</v>
      </c>
      <c r="U543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39" s="21">
        <f>+Tabella2026[[#This Row],[DEF - n. card]]*(PLAFOND/N_TESSERE)</f>
        <v>6500</v>
      </c>
      <c r="W5439" s="18"/>
    </row>
    <row r="5440" spans="2:23" x14ac:dyDescent="0.25">
      <c r="B5440" s="1" t="s">
        <v>10900</v>
      </c>
      <c r="C5440" s="2">
        <v>70080</v>
      </c>
      <c r="D5440" s="1" t="s">
        <v>10901</v>
      </c>
      <c r="E5440" s="1" t="s">
        <v>345</v>
      </c>
      <c r="F5440" s="1" t="s">
        <v>344</v>
      </c>
      <c r="G5440" s="1" t="s">
        <v>4778</v>
      </c>
      <c r="H5440" s="1" t="s">
        <v>15836</v>
      </c>
      <c r="I5440" s="5">
        <v>1229</v>
      </c>
      <c r="J5440" s="5">
        <v>14448143</v>
      </c>
      <c r="K5440" s="3">
        <f>+Tabella2026[[#This Row],[POP_2024]]/SUM(Tabella2026[POP_2024])</f>
        <v>2.0850488189835601E-5</v>
      </c>
      <c r="L5440" s="3">
        <f>+Tabella2026[[#This Row],[INCIDENZA POPOLAZIONE]]*(PLAFOND/2)</f>
        <v>6138.3680852214584</v>
      </c>
      <c r="M5440" s="3">
        <f>+IFERROR(Tabella2026[[#This Row],[reddito_2024]]/Tabella2026[[#This Row],[POP_2024]],"")</f>
        <v>11756.015459723352</v>
      </c>
      <c r="N5440" s="3">
        <f>+IF(Tabella2026[[#This Row],[REDDITO COMPLESSIVO PROCAPITE]]&lt;media_aggr_reddito_pc,(media_aggr_reddito_pc-Tabella2026[[#This Row],[REDDITO COMPLESSIVO PROCAPITE]]),0)</f>
        <v>6069.0506028853888</v>
      </c>
      <c r="O5440" s="3">
        <f>+Tabella2026[[#This Row],[DIFFERENZA REDDITO INFERIORE ALLA MEDIA DALLA MEDIA]]*Tabella2026[[#This Row],[POP_2024]]</f>
        <v>7458863.1909461431</v>
      </c>
      <c r="P5440" s="3">
        <f>+Tabella2026[[#This Row],[POPOLAZIONE PER DIFFERENZA ]]/SUM(Tabella2026[[POPOLAZIONE PER DIFFERENZA ]])</f>
        <v>6.6173699491629351E-5</v>
      </c>
      <c r="Q5440" s="3">
        <f>+Tabella2026[[#This Row],[INCIDENZA POPOLAZIONE PER DIFFERENZA]]*(PLAFOND-SUM(Tabella2026[CONTRIBUTO SULLA BASE DELLA POPOLAZIONE]))</f>
        <v>19481.487500061143</v>
      </c>
      <c r="R5440" s="3">
        <f>+Tabella2026[[#This Row],[CONTRIBUTO SULLA BASE DELLA POPOLAZIONE]]+Tabella2026[[#This Row],[CONTRIBUTO SULLA BASE DEL REDDITO]]</f>
        <v>25619.855585282603</v>
      </c>
      <c r="S5440" s="3">
        <f>+Tabella2026[[#This Row],[CONTRIBUTO TOTALE]]/(PLAFOND/N_TESSERE)</f>
        <v>51.239711170565208</v>
      </c>
      <c r="T5440" s="3">
        <f>+MAX(CEILING(Tabella2026[[#This Row],[preDEF1]],1),1)</f>
        <v>52</v>
      </c>
      <c r="U5440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5440" s="21">
        <f>+Tabella2026[[#This Row],[DEF - n. card]]*(PLAFOND/N_TESSERE)</f>
        <v>26000</v>
      </c>
      <c r="W5440" s="18"/>
    </row>
    <row r="5441" spans="2:23" x14ac:dyDescent="0.25">
      <c r="B5441" s="1" t="s">
        <v>10692</v>
      </c>
      <c r="C5441" s="2">
        <v>65027</v>
      </c>
      <c r="D5441" s="1" t="s">
        <v>10693</v>
      </c>
      <c r="E5441" s="1" t="s">
        <v>15</v>
      </c>
      <c r="F5441" s="1" t="s">
        <v>82</v>
      </c>
      <c r="G5441" s="1" t="s">
        <v>4778</v>
      </c>
      <c r="H5441" s="1" t="s">
        <v>15836</v>
      </c>
      <c r="I5441" s="5">
        <v>1228</v>
      </c>
      <c r="J5441" s="5">
        <v>12314467</v>
      </c>
      <c r="K5441" s="3">
        <f>+Tabella2026[[#This Row],[POP_2024]]/SUM(Tabella2026[POP_2024])</f>
        <v>2.0833522780405305E-5</v>
      </c>
      <c r="L5441" s="3">
        <f>+Tabella2026[[#This Row],[INCIDENZA POPOLAZIONE]]*(PLAFOND/2)</f>
        <v>6133.3734814092368</v>
      </c>
      <c r="M5441" s="3">
        <f>+IFERROR(Tabella2026[[#This Row],[reddito_2024]]/Tabella2026[[#This Row],[POP_2024]],"")</f>
        <v>10028.067589576547</v>
      </c>
      <c r="N5441" s="3">
        <f>+IF(Tabella2026[[#This Row],[REDDITO COMPLESSIVO PROCAPITE]]&lt;media_aggr_reddito_pc,(media_aggr_reddito_pc-Tabella2026[[#This Row],[REDDITO COMPLESSIVO PROCAPITE]]),0)</f>
        <v>7796.9984730321939</v>
      </c>
      <c r="O5441" s="3">
        <f>+Tabella2026[[#This Row],[DIFFERENZA REDDITO INFERIORE ALLA MEDIA DALLA MEDIA]]*Tabella2026[[#This Row],[POP_2024]]</f>
        <v>9574714.1248835344</v>
      </c>
      <c r="P5441" s="3">
        <f>+Tabella2026[[#This Row],[POPOLAZIONE PER DIFFERENZA ]]/SUM(Tabella2026[[POPOLAZIONE PER DIFFERENZA ]])</f>
        <v>8.4945150353123934E-5</v>
      </c>
      <c r="Q5441" s="3">
        <f>+Tabella2026[[#This Row],[INCIDENZA POPOLAZIONE PER DIFFERENZA]]*(PLAFOND-SUM(Tabella2026[CONTRIBUTO SULLA BASE DELLA POPOLAZIONE]))</f>
        <v>25007.788555097024</v>
      </c>
      <c r="R5441" s="3">
        <f>+Tabella2026[[#This Row],[CONTRIBUTO SULLA BASE DELLA POPOLAZIONE]]+Tabella2026[[#This Row],[CONTRIBUTO SULLA BASE DEL REDDITO]]</f>
        <v>31141.162036506263</v>
      </c>
      <c r="S5441" s="3">
        <f>+Tabella2026[[#This Row],[CONTRIBUTO TOTALE]]/(PLAFOND/N_TESSERE)</f>
        <v>62.282324073012525</v>
      </c>
      <c r="T5441" s="3">
        <f>+MAX(CEILING(Tabella2026[[#This Row],[preDEF1]],1),1)</f>
        <v>63</v>
      </c>
      <c r="U5441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5441" s="21">
        <f>+Tabella2026[[#This Row],[DEF - n. card]]*(PLAFOND/N_TESSERE)</f>
        <v>31500</v>
      </c>
      <c r="W5441" s="18"/>
    </row>
    <row r="5442" spans="2:23" x14ac:dyDescent="0.25">
      <c r="B5442" s="1" t="s">
        <v>10777</v>
      </c>
      <c r="C5442" s="2">
        <v>56028</v>
      </c>
      <c r="D5442" s="1" t="s">
        <v>10778</v>
      </c>
      <c r="E5442" s="1" t="s">
        <v>8</v>
      </c>
      <c r="F5442" s="1" t="s">
        <v>210</v>
      </c>
      <c r="G5442" s="1" t="s">
        <v>4778</v>
      </c>
      <c r="H5442" s="1" t="s">
        <v>15834</v>
      </c>
      <c r="I5442" s="5">
        <v>1228</v>
      </c>
      <c r="J5442" s="5">
        <v>16527884</v>
      </c>
      <c r="K5442" s="3">
        <f>+Tabella2026[[#This Row],[POP_2024]]/SUM(Tabella2026[POP_2024])</f>
        <v>2.0833522780405305E-5</v>
      </c>
      <c r="L5442" s="3">
        <f>+Tabella2026[[#This Row],[INCIDENZA POPOLAZIONE]]*(PLAFOND/2)</f>
        <v>6133.3734814092368</v>
      </c>
      <c r="M5442" s="3">
        <f>+IFERROR(Tabella2026[[#This Row],[reddito_2024]]/Tabella2026[[#This Row],[POP_2024]],"")</f>
        <v>13459.188925081433</v>
      </c>
      <c r="N5442" s="3">
        <f>+IF(Tabella2026[[#This Row],[REDDITO COMPLESSIVO PROCAPITE]]&lt;media_aggr_reddito_pc,(media_aggr_reddito_pc-Tabella2026[[#This Row],[REDDITO COMPLESSIVO PROCAPITE]]),0)</f>
        <v>4365.8771375273082</v>
      </c>
      <c r="O5442" s="3">
        <f>+Tabella2026[[#This Row],[DIFFERENZA REDDITO INFERIORE ALLA MEDIA DALLA MEDIA]]*Tabella2026[[#This Row],[POP_2024]]</f>
        <v>5361297.1248835344</v>
      </c>
      <c r="P5442" s="3">
        <f>+Tabella2026[[#This Row],[POPOLAZIONE PER DIFFERENZA ]]/SUM(Tabella2026[[POPOLAZIONE PER DIFFERENZA ]])</f>
        <v>4.7564468705904316E-5</v>
      </c>
      <c r="Q5442" s="3">
        <f>+Tabella2026[[#This Row],[INCIDENZA POPOLAZIONE PER DIFFERENZA]]*(PLAFOND-SUM(Tabella2026[CONTRIBUTO SULLA BASE DELLA POPOLAZIONE]))</f>
        <v>14002.943913666759</v>
      </c>
      <c r="R5442" s="3">
        <f>+Tabella2026[[#This Row],[CONTRIBUTO SULLA BASE DELLA POPOLAZIONE]]+Tabella2026[[#This Row],[CONTRIBUTO SULLA BASE DEL REDDITO]]</f>
        <v>20136.317395075996</v>
      </c>
      <c r="S5442" s="3">
        <f>+Tabella2026[[#This Row],[CONTRIBUTO TOTALE]]/(PLAFOND/N_TESSERE)</f>
        <v>40.27263479015199</v>
      </c>
      <c r="T5442" s="3">
        <f>+MAX(CEILING(Tabella2026[[#This Row],[preDEF1]],1),1)</f>
        <v>41</v>
      </c>
      <c r="U5442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5442" s="21">
        <f>+Tabella2026[[#This Row],[DEF - n. card]]*(PLAFOND/N_TESSERE)</f>
        <v>20500</v>
      </c>
      <c r="W5442" s="18"/>
    </row>
    <row r="5443" spans="2:23" x14ac:dyDescent="0.25">
      <c r="B5443" s="1" t="s">
        <v>11089</v>
      </c>
      <c r="C5443" s="2">
        <v>65148</v>
      </c>
      <c r="D5443" s="1" t="s">
        <v>11090</v>
      </c>
      <c r="E5443" s="1" t="s">
        <v>15</v>
      </c>
      <c r="F5443" s="1" t="s">
        <v>82</v>
      </c>
      <c r="G5443" s="1" t="s">
        <v>4778</v>
      </c>
      <c r="H5443" s="1" t="s">
        <v>15836</v>
      </c>
      <c r="I5443" s="5">
        <v>1228</v>
      </c>
      <c r="J5443" s="5">
        <v>13321156</v>
      </c>
      <c r="K5443" s="3">
        <f>+Tabella2026[[#This Row],[POP_2024]]/SUM(Tabella2026[POP_2024])</f>
        <v>2.0833522780405305E-5</v>
      </c>
      <c r="L5443" s="3">
        <f>+Tabella2026[[#This Row],[INCIDENZA POPOLAZIONE]]*(PLAFOND/2)</f>
        <v>6133.3734814092368</v>
      </c>
      <c r="M5443" s="3">
        <f>+IFERROR(Tabella2026[[#This Row],[reddito_2024]]/Tabella2026[[#This Row],[POP_2024]],"")</f>
        <v>10847.846905537459</v>
      </c>
      <c r="N5443" s="3">
        <f>+IF(Tabella2026[[#This Row],[REDDITO COMPLESSIVO PROCAPITE]]&lt;media_aggr_reddito_pc,(media_aggr_reddito_pc-Tabella2026[[#This Row],[REDDITO COMPLESSIVO PROCAPITE]]),0)</f>
        <v>6977.2191570712821</v>
      </c>
      <c r="O5443" s="3">
        <f>+Tabella2026[[#This Row],[DIFFERENZA REDDITO INFERIORE ALLA MEDIA DALLA MEDIA]]*Tabella2026[[#This Row],[POP_2024]]</f>
        <v>8568025.1248835344</v>
      </c>
      <c r="P5443" s="3">
        <f>+Tabella2026[[#This Row],[POPOLAZIONE PER DIFFERENZA ]]/SUM(Tabella2026[[POPOLAZIONE PER DIFFERENZA ]])</f>
        <v>7.6013985688729726E-5</v>
      </c>
      <c r="Q5443" s="3">
        <f>+Tabella2026[[#This Row],[INCIDENZA POPOLAZIONE PER DIFFERENZA]]*(PLAFOND-SUM(Tabella2026[CONTRIBUTO SULLA BASE DELLA POPOLAZIONE]))</f>
        <v>22378.460376272855</v>
      </c>
      <c r="R5443" s="3">
        <f>+Tabella2026[[#This Row],[CONTRIBUTO SULLA BASE DELLA POPOLAZIONE]]+Tabella2026[[#This Row],[CONTRIBUTO SULLA BASE DEL REDDITO]]</f>
        <v>28511.83385768209</v>
      </c>
      <c r="S5443" s="3">
        <f>+Tabella2026[[#This Row],[CONTRIBUTO TOTALE]]/(PLAFOND/N_TESSERE)</f>
        <v>57.023667715364176</v>
      </c>
      <c r="T5443" s="3">
        <f>+MAX(CEILING(Tabella2026[[#This Row],[preDEF1]],1),1)</f>
        <v>58</v>
      </c>
      <c r="U5443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5443" s="21">
        <f>+Tabella2026[[#This Row],[DEF - n. card]]*(PLAFOND/N_TESSERE)</f>
        <v>29000</v>
      </c>
      <c r="W5443" s="18"/>
    </row>
    <row r="5444" spans="2:23" x14ac:dyDescent="0.25">
      <c r="B5444" s="1" t="s">
        <v>10879</v>
      </c>
      <c r="C5444" s="2">
        <v>12020</v>
      </c>
      <c r="D5444" s="1" t="s">
        <v>10880</v>
      </c>
      <c r="E5444" s="1" t="s">
        <v>12</v>
      </c>
      <c r="F5444" s="1" t="s">
        <v>157</v>
      </c>
      <c r="G5444" s="1" t="s">
        <v>4778</v>
      </c>
      <c r="H5444" s="1" t="s">
        <v>15835</v>
      </c>
      <c r="I5444" s="5">
        <v>1227</v>
      </c>
      <c r="J5444" s="5">
        <v>19666134</v>
      </c>
      <c r="K5444" s="3">
        <f>+Tabella2026[[#This Row],[POP_2024]]/SUM(Tabella2026[POP_2024])</f>
        <v>2.0816557370975009E-5</v>
      </c>
      <c r="L5444" s="3">
        <f>+Tabella2026[[#This Row],[INCIDENZA POPOLAZIONE]]*(PLAFOND/2)</f>
        <v>6128.3788775970143</v>
      </c>
      <c r="M5444" s="3">
        <f>+IFERROR(Tabella2026[[#This Row],[reddito_2024]]/Tabella2026[[#This Row],[POP_2024]],"")</f>
        <v>16027.819070904645</v>
      </c>
      <c r="N5444" s="3">
        <f>+IF(Tabella2026[[#This Row],[REDDITO COMPLESSIVO PROCAPITE]]&lt;media_aggr_reddito_pc,(media_aggr_reddito_pc-Tabella2026[[#This Row],[REDDITO COMPLESSIVO PROCAPITE]]),0)</f>
        <v>1797.2469917040962</v>
      </c>
      <c r="O5444" s="3">
        <f>+Tabella2026[[#This Row],[DIFFERENZA REDDITO INFERIORE ALLA MEDIA DALLA MEDIA]]*Tabella2026[[#This Row],[POP_2024]]</f>
        <v>2205222.0588209261</v>
      </c>
      <c r="P5444" s="3">
        <f>+Tabella2026[[#This Row],[POPOLAZIONE PER DIFFERENZA ]]/SUM(Tabella2026[[POPOLAZIONE PER DIFFERENZA ]])</f>
        <v>1.9564335488799533E-5</v>
      </c>
      <c r="Q5444" s="3">
        <f>+Tabella2026[[#This Row],[INCIDENZA POPOLAZIONE PER DIFFERENZA]]*(PLAFOND-SUM(Tabella2026[CONTRIBUTO SULLA BASE DELLA POPOLAZIONE]))</f>
        <v>5759.7256946509897</v>
      </c>
      <c r="R5444" s="3">
        <f>+Tabella2026[[#This Row],[CONTRIBUTO SULLA BASE DELLA POPOLAZIONE]]+Tabella2026[[#This Row],[CONTRIBUTO SULLA BASE DEL REDDITO]]</f>
        <v>11888.104572248005</v>
      </c>
      <c r="S5444" s="3">
        <f>+Tabella2026[[#This Row],[CONTRIBUTO TOTALE]]/(PLAFOND/N_TESSERE)</f>
        <v>23.776209144496011</v>
      </c>
      <c r="T5444" s="3">
        <f>+MAX(CEILING(Tabella2026[[#This Row],[preDEF1]],1),1)</f>
        <v>24</v>
      </c>
      <c r="U5444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5444" s="21">
        <f>+Tabella2026[[#This Row],[DEF - n. card]]*(PLAFOND/N_TESSERE)</f>
        <v>12000</v>
      </c>
      <c r="W5444" s="18"/>
    </row>
    <row r="5445" spans="2:23" x14ac:dyDescent="0.25">
      <c r="B5445" s="1" t="s">
        <v>11009</v>
      </c>
      <c r="C5445" s="2">
        <v>5075</v>
      </c>
      <c r="D5445" s="1" t="s">
        <v>11010</v>
      </c>
      <c r="E5445" s="1" t="s">
        <v>18</v>
      </c>
      <c r="F5445" s="1" t="s">
        <v>182</v>
      </c>
      <c r="G5445" s="1" t="s">
        <v>4778</v>
      </c>
      <c r="H5445" s="1" t="s">
        <v>15835</v>
      </c>
      <c r="I5445" s="5">
        <v>1227</v>
      </c>
      <c r="J5445" s="5">
        <v>22460053</v>
      </c>
      <c r="K5445" s="3">
        <f>+Tabella2026[[#This Row],[POP_2024]]/SUM(Tabella2026[POP_2024])</f>
        <v>2.0816557370975009E-5</v>
      </c>
      <c r="L5445" s="3">
        <f>+Tabella2026[[#This Row],[INCIDENZA POPOLAZIONE]]*(PLAFOND/2)</f>
        <v>6128.3788775970143</v>
      </c>
      <c r="M5445" s="3">
        <f>+IFERROR(Tabella2026[[#This Row],[reddito_2024]]/Tabella2026[[#This Row],[POP_2024]],"")</f>
        <v>18304.851670741646</v>
      </c>
      <c r="N5445" s="3">
        <f>+IF(Tabella2026[[#This Row],[REDDITO COMPLESSIVO PROCAPITE]]&lt;media_aggr_reddito_pc,(media_aggr_reddito_pc-Tabella2026[[#This Row],[REDDITO COMPLESSIVO PROCAPITE]]),0)</f>
        <v>0</v>
      </c>
      <c r="O5445" s="3">
        <f>+Tabella2026[[#This Row],[DIFFERENZA REDDITO INFERIORE ALLA MEDIA DALLA MEDIA]]*Tabella2026[[#This Row],[POP_2024]]</f>
        <v>0</v>
      </c>
      <c r="P5445" s="3">
        <f>+Tabella2026[[#This Row],[POPOLAZIONE PER DIFFERENZA ]]/SUM(Tabella2026[[POPOLAZIONE PER DIFFERENZA ]])</f>
        <v>0</v>
      </c>
      <c r="Q5445" s="3">
        <f>+Tabella2026[[#This Row],[INCIDENZA POPOLAZIONE PER DIFFERENZA]]*(PLAFOND-SUM(Tabella2026[CONTRIBUTO SULLA BASE DELLA POPOLAZIONE]))</f>
        <v>0</v>
      </c>
      <c r="R5445" s="3">
        <f>+Tabella2026[[#This Row],[CONTRIBUTO SULLA BASE DELLA POPOLAZIONE]]+Tabella2026[[#This Row],[CONTRIBUTO SULLA BASE DEL REDDITO]]</f>
        <v>6128.3788775970143</v>
      </c>
      <c r="S5445" s="3">
        <f>+Tabella2026[[#This Row],[CONTRIBUTO TOTALE]]/(PLAFOND/N_TESSERE)</f>
        <v>12.256757755194029</v>
      </c>
      <c r="T5445" s="3">
        <f>+MAX(CEILING(Tabella2026[[#This Row],[preDEF1]],1),1)</f>
        <v>13</v>
      </c>
      <c r="U5445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45" s="21">
        <f>+Tabella2026[[#This Row],[DEF - n. card]]*(PLAFOND/N_TESSERE)</f>
        <v>6500</v>
      </c>
      <c r="W5445" s="18"/>
    </row>
    <row r="5446" spans="2:23" x14ac:dyDescent="0.25">
      <c r="B5446" s="1" t="s">
        <v>10696</v>
      </c>
      <c r="C5446" s="2">
        <v>1196</v>
      </c>
      <c r="D5446" s="1" t="s">
        <v>10697</v>
      </c>
      <c r="E5446" s="1" t="s">
        <v>18</v>
      </c>
      <c r="F5446" s="1" t="s">
        <v>17</v>
      </c>
      <c r="G5446" s="1" t="s">
        <v>4778</v>
      </c>
      <c r="H5446" s="1" t="s">
        <v>15835</v>
      </c>
      <c r="I5446" s="5">
        <v>1227</v>
      </c>
      <c r="J5446" s="5">
        <v>26218746</v>
      </c>
      <c r="K5446" s="3">
        <f>+Tabella2026[[#This Row],[POP_2024]]/SUM(Tabella2026[POP_2024])</f>
        <v>2.0816557370975009E-5</v>
      </c>
      <c r="L5446" s="3">
        <f>+Tabella2026[[#This Row],[INCIDENZA POPOLAZIONE]]*(PLAFOND/2)</f>
        <v>6128.3788775970143</v>
      </c>
      <c r="M5446" s="3">
        <f>+IFERROR(Tabella2026[[#This Row],[reddito_2024]]/Tabella2026[[#This Row],[POP_2024]],"")</f>
        <v>21368.171149144255</v>
      </c>
      <c r="N5446" s="3">
        <f>+IF(Tabella2026[[#This Row],[REDDITO COMPLESSIVO PROCAPITE]]&lt;media_aggr_reddito_pc,(media_aggr_reddito_pc-Tabella2026[[#This Row],[REDDITO COMPLESSIVO PROCAPITE]]),0)</f>
        <v>0</v>
      </c>
      <c r="O5446" s="3">
        <f>+Tabella2026[[#This Row],[DIFFERENZA REDDITO INFERIORE ALLA MEDIA DALLA MEDIA]]*Tabella2026[[#This Row],[POP_2024]]</f>
        <v>0</v>
      </c>
      <c r="P5446" s="3">
        <f>+Tabella2026[[#This Row],[POPOLAZIONE PER DIFFERENZA ]]/SUM(Tabella2026[[POPOLAZIONE PER DIFFERENZA ]])</f>
        <v>0</v>
      </c>
      <c r="Q5446" s="3">
        <f>+Tabella2026[[#This Row],[INCIDENZA POPOLAZIONE PER DIFFERENZA]]*(PLAFOND-SUM(Tabella2026[CONTRIBUTO SULLA BASE DELLA POPOLAZIONE]))</f>
        <v>0</v>
      </c>
      <c r="R5446" s="3">
        <f>+Tabella2026[[#This Row],[CONTRIBUTO SULLA BASE DELLA POPOLAZIONE]]+Tabella2026[[#This Row],[CONTRIBUTO SULLA BASE DEL REDDITO]]</f>
        <v>6128.3788775970143</v>
      </c>
      <c r="S5446" s="3">
        <f>+Tabella2026[[#This Row],[CONTRIBUTO TOTALE]]/(PLAFOND/N_TESSERE)</f>
        <v>12.256757755194029</v>
      </c>
      <c r="T5446" s="3">
        <f>+MAX(CEILING(Tabella2026[[#This Row],[preDEF1]],1),1)</f>
        <v>13</v>
      </c>
      <c r="U5446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46" s="21">
        <f>+Tabella2026[[#This Row],[DEF - n. card]]*(PLAFOND/N_TESSERE)</f>
        <v>6500</v>
      </c>
      <c r="W5446" s="18"/>
    </row>
    <row r="5447" spans="2:23" x14ac:dyDescent="0.25">
      <c r="B5447" s="1" t="s">
        <v>10612</v>
      </c>
      <c r="C5447" s="2">
        <v>76001</v>
      </c>
      <c r="D5447" s="1" t="s">
        <v>10613</v>
      </c>
      <c r="E5447" s="1" t="s">
        <v>213</v>
      </c>
      <c r="F5447" s="1" t="s">
        <v>212</v>
      </c>
      <c r="G5447" s="1" t="s">
        <v>4778</v>
      </c>
      <c r="H5447" s="1" t="s">
        <v>15836</v>
      </c>
      <c r="I5447" s="5">
        <v>1225</v>
      </c>
      <c r="J5447" s="5">
        <v>13993732</v>
      </c>
      <c r="K5447" s="3">
        <f>+Tabella2026[[#This Row],[POP_2024]]/SUM(Tabella2026[POP_2024])</f>
        <v>2.0782626552114413E-5</v>
      </c>
      <c r="L5447" s="3">
        <f>+Tabella2026[[#This Row],[INCIDENZA POPOLAZIONE]]*(PLAFOND/2)</f>
        <v>6118.3896699725692</v>
      </c>
      <c r="M5447" s="3">
        <f>+IFERROR(Tabella2026[[#This Row],[reddito_2024]]/Tabella2026[[#This Row],[POP_2024]],"")</f>
        <v>11423.454693877551</v>
      </c>
      <c r="N5447" s="3">
        <f>+IF(Tabella2026[[#This Row],[REDDITO COMPLESSIVO PROCAPITE]]&lt;media_aggr_reddito_pc,(media_aggr_reddito_pc-Tabella2026[[#This Row],[REDDITO COMPLESSIVO PROCAPITE]]),0)</f>
        <v>6401.6113687311899</v>
      </c>
      <c r="O5447" s="3">
        <f>+Tabella2026[[#This Row],[DIFFERENZA REDDITO INFERIORE ALLA MEDIA DALLA MEDIA]]*Tabella2026[[#This Row],[POP_2024]]</f>
        <v>7841973.9266957073</v>
      </c>
      <c r="P5447" s="3">
        <f>+Tabella2026[[#This Row],[POPOLAZIONE PER DIFFERENZA ]]/SUM(Tabella2026[[POPOLAZIONE PER DIFFERENZA ]])</f>
        <v>6.9572589382823718E-5</v>
      </c>
      <c r="Q5447" s="3">
        <f>+Tabella2026[[#This Row],[INCIDENZA POPOLAZIONE PER DIFFERENZA]]*(PLAFOND-SUM(Tabella2026[CONTRIBUTO SULLA BASE DELLA POPOLAZIONE]))</f>
        <v>20482.11813486135</v>
      </c>
      <c r="R5447" s="3">
        <f>+Tabella2026[[#This Row],[CONTRIBUTO SULLA BASE DELLA POPOLAZIONE]]+Tabella2026[[#This Row],[CONTRIBUTO SULLA BASE DEL REDDITO]]</f>
        <v>26600.50780483392</v>
      </c>
      <c r="S5447" s="3">
        <f>+Tabella2026[[#This Row],[CONTRIBUTO TOTALE]]/(PLAFOND/N_TESSERE)</f>
        <v>53.201015609667841</v>
      </c>
      <c r="T5447" s="3">
        <f>+MAX(CEILING(Tabella2026[[#This Row],[preDEF1]],1),1)</f>
        <v>54</v>
      </c>
      <c r="U5447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5447" s="21">
        <f>+Tabella2026[[#This Row],[DEF - n. card]]*(PLAFOND/N_TESSERE)</f>
        <v>27000</v>
      </c>
      <c r="W5447" s="18"/>
    </row>
    <row r="5448" spans="2:23" x14ac:dyDescent="0.25">
      <c r="B5448" s="1" t="s">
        <v>11013</v>
      </c>
      <c r="C5448" s="2">
        <v>114009</v>
      </c>
      <c r="D5448" s="1" t="s">
        <v>11014</v>
      </c>
      <c r="E5448" s="1" t="s">
        <v>76</v>
      </c>
      <c r="F5448" s="1" t="s">
        <v>550</v>
      </c>
      <c r="G5448" s="1" t="s">
        <v>4778</v>
      </c>
      <c r="H5448" s="1" t="s">
        <v>15836</v>
      </c>
      <c r="I5448" s="5">
        <v>1225</v>
      </c>
      <c r="J5448" s="5">
        <v>16281383</v>
      </c>
      <c r="K5448" s="3">
        <f>+Tabella2026[[#This Row],[POP_2024]]/SUM(Tabella2026[POP_2024])</f>
        <v>2.0782626552114413E-5</v>
      </c>
      <c r="L5448" s="3">
        <f>+Tabella2026[[#This Row],[INCIDENZA POPOLAZIONE]]*(PLAFOND/2)</f>
        <v>6118.3896699725692</v>
      </c>
      <c r="M5448" s="3">
        <f>+IFERROR(Tabella2026[[#This Row],[reddito_2024]]/Tabella2026[[#This Row],[POP_2024]],"")</f>
        <v>13290.924897959183</v>
      </c>
      <c r="N5448" s="3">
        <f>+IF(Tabella2026[[#This Row],[REDDITO COMPLESSIVO PROCAPITE]]&lt;media_aggr_reddito_pc,(media_aggr_reddito_pc-Tabella2026[[#This Row],[REDDITO COMPLESSIVO PROCAPITE]]),0)</f>
        <v>4534.141164649558</v>
      </c>
      <c r="O5448" s="3">
        <f>+Tabella2026[[#This Row],[DIFFERENZA REDDITO INFERIORE ALLA MEDIA DALLA MEDIA]]*Tabella2026[[#This Row],[POP_2024]]</f>
        <v>5554322.9266957082</v>
      </c>
      <c r="P5448" s="3">
        <f>+Tabella2026[[#This Row],[POPOLAZIONE PER DIFFERENZA ]]/SUM(Tabella2026[[POPOLAZIONE PER DIFFERENZA ]])</f>
        <v>4.9276959078264845E-5</v>
      </c>
      <c r="Q5448" s="3">
        <f>+Tabella2026[[#This Row],[INCIDENZA POPOLAZIONE PER DIFFERENZA]]*(PLAFOND-SUM(Tabella2026[CONTRIBUTO SULLA BASE DELLA POPOLAZIONE]))</f>
        <v>14507.09979492192</v>
      </c>
      <c r="R5448" s="3">
        <f>+Tabella2026[[#This Row],[CONTRIBUTO SULLA BASE DELLA POPOLAZIONE]]+Tabella2026[[#This Row],[CONTRIBUTO SULLA BASE DEL REDDITO]]</f>
        <v>20625.48946489449</v>
      </c>
      <c r="S5448" s="3">
        <f>+Tabella2026[[#This Row],[CONTRIBUTO TOTALE]]/(PLAFOND/N_TESSERE)</f>
        <v>41.250978929788978</v>
      </c>
      <c r="T5448" s="3">
        <f>+MAX(CEILING(Tabella2026[[#This Row],[preDEF1]],1),1)</f>
        <v>42</v>
      </c>
      <c r="U5448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5448" s="21">
        <f>+Tabella2026[[#This Row],[DEF - n. card]]*(PLAFOND/N_TESSERE)</f>
        <v>21000</v>
      </c>
      <c r="W5448" s="18"/>
    </row>
    <row r="5449" spans="2:23" x14ac:dyDescent="0.25">
      <c r="B5449" s="1" t="s">
        <v>10791</v>
      </c>
      <c r="C5449" s="2">
        <v>94007</v>
      </c>
      <c r="D5449" s="1" t="s">
        <v>10792</v>
      </c>
      <c r="E5449" s="1" t="s">
        <v>345</v>
      </c>
      <c r="F5449" s="1" t="s">
        <v>1000</v>
      </c>
      <c r="G5449" s="1" t="s">
        <v>4778</v>
      </c>
      <c r="H5449" s="1" t="s">
        <v>15836</v>
      </c>
      <c r="I5449" s="5">
        <v>1225</v>
      </c>
      <c r="J5449" s="5">
        <v>17503754</v>
      </c>
      <c r="K5449" s="3">
        <f>+Tabella2026[[#This Row],[POP_2024]]/SUM(Tabella2026[POP_2024])</f>
        <v>2.0782626552114413E-5</v>
      </c>
      <c r="L5449" s="3">
        <f>+Tabella2026[[#This Row],[INCIDENZA POPOLAZIONE]]*(PLAFOND/2)</f>
        <v>6118.3896699725692</v>
      </c>
      <c r="M5449" s="3">
        <f>+IFERROR(Tabella2026[[#This Row],[reddito_2024]]/Tabella2026[[#This Row],[POP_2024]],"")</f>
        <v>14288.778775510204</v>
      </c>
      <c r="N5449" s="3">
        <f>+IF(Tabella2026[[#This Row],[REDDITO COMPLESSIVO PROCAPITE]]&lt;media_aggr_reddito_pc,(media_aggr_reddito_pc-Tabella2026[[#This Row],[REDDITO COMPLESSIVO PROCAPITE]]),0)</f>
        <v>3536.2872870985375</v>
      </c>
      <c r="O5449" s="3">
        <f>+Tabella2026[[#This Row],[DIFFERENZA REDDITO INFERIORE ALLA MEDIA DALLA MEDIA]]*Tabella2026[[#This Row],[POP_2024]]</f>
        <v>4331951.9266957082</v>
      </c>
      <c r="P5449" s="3">
        <f>+Tabella2026[[#This Row],[POPOLAZIONE PER DIFFERENZA ]]/SUM(Tabella2026[[POPOLAZIONE PER DIFFERENZA ]])</f>
        <v>3.8432302305438062E-5</v>
      </c>
      <c r="Q5449" s="3">
        <f>+Tabella2026[[#This Row],[INCIDENZA POPOLAZIONE PER DIFFERENZA]]*(PLAFOND-SUM(Tabella2026[CONTRIBUTO SULLA BASE DELLA POPOLAZIONE]))</f>
        <v>11314.440974494282</v>
      </c>
      <c r="R5449" s="3">
        <f>+Tabella2026[[#This Row],[CONTRIBUTO SULLA BASE DELLA POPOLAZIONE]]+Tabella2026[[#This Row],[CONTRIBUTO SULLA BASE DEL REDDITO]]</f>
        <v>17432.830644466852</v>
      </c>
      <c r="S5449" s="3">
        <f>+Tabella2026[[#This Row],[CONTRIBUTO TOTALE]]/(PLAFOND/N_TESSERE)</f>
        <v>34.865661288933708</v>
      </c>
      <c r="T5449" s="3">
        <f>+MAX(CEILING(Tabella2026[[#This Row],[preDEF1]],1),1)</f>
        <v>35</v>
      </c>
      <c r="U5449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5449" s="21">
        <f>+Tabella2026[[#This Row],[DEF - n. card]]*(PLAFOND/N_TESSERE)</f>
        <v>17500</v>
      </c>
      <c r="W5449" s="18"/>
    </row>
    <row r="5450" spans="2:23" x14ac:dyDescent="0.25">
      <c r="B5450" s="1" t="s">
        <v>10873</v>
      </c>
      <c r="C5450" s="2">
        <v>64115</v>
      </c>
      <c r="D5450" s="1" t="s">
        <v>10874</v>
      </c>
      <c r="E5450" s="1" t="s">
        <v>15</v>
      </c>
      <c r="F5450" s="1" t="s">
        <v>290</v>
      </c>
      <c r="G5450" s="1" t="s">
        <v>4778</v>
      </c>
      <c r="H5450" s="1" t="s">
        <v>15836</v>
      </c>
      <c r="I5450" s="5">
        <v>1223</v>
      </c>
      <c r="J5450" s="5">
        <v>15039338</v>
      </c>
      <c r="K5450" s="3">
        <f>+Tabella2026[[#This Row],[POP_2024]]/SUM(Tabella2026[POP_2024])</f>
        <v>2.0748695733253817E-5</v>
      </c>
      <c r="L5450" s="3">
        <f>+Tabella2026[[#This Row],[INCIDENZA POPOLAZIONE]]*(PLAFOND/2)</f>
        <v>6108.4004623481233</v>
      </c>
      <c r="M5450" s="3">
        <f>+IFERROR(Tabella2026[[#This Row],[reddito_2024]]/Tabella2026[[#This Row],[POP_2024]],"")</f>
        <v>12297.087489779231</v>
      </c>
      <c r="N5450" s="3">
        <f>+IF(Tabella2026[[#This Row],[REDDITO COMPLESSIVO PROCAPITE]]&lt;media_aggr_reddito_pc,(media_aggr_reddito_pc-Tabella2026[[#This Row],[REDDITO COMPLESSIVO PROCAPITE]]),0)</f>
        <v>5527.9785728295101</v>
      </c>
      <c r="O5450" s="3">
        <f>+Tabella2026[[#This Row],[DIFFERENZA REDDITO INFERIORE ALLA MEDIA DALLA MEDIA]]*Tabella2026[[#This Row],[POP_2024]]</f>
        <v>6760717.7945704907</v>
      </c>
      <c r="P5450" s="3">
        <f>+Tabella2026[[#This Row],[POPOLAZIONE PER DIFFERENZA ]]/SUM(Tabella2026[[POPOLAZIONE PER DIFFERENZA ]])</f>
        <v>5.9979878465751723E-5</v>
      </c>
      <c r="Q5450" s="3">
        <f>+Tabella2026[[#This Row],[INCIDENZA POPOLAZIONE PER DIFFERENZA]]*(PLAFOND-SUM(Tabella2026[CONTRIBUTO SULLA BASE DELLA POPOLAZIONE]))</f>
        <v>17658.031235408529</v>
      </c>
      <c r="R5450" s="3">
        <f>+Tabella2026[[#This Row],[CONTRIBUTO SULLA BASE DELLA POPOLAZIONE]]+Tabella2026[[#This Row],[CONTRIBUTO SULLA BASE DEL REDDITO]]</f>
        <v>23766.431697756652</v>
      </c>
      <c r="S5450" s="3">
        <f>+Tabella2026[[#This Row],[CONTRIBUTO TOTALE]]/(PLAFOND/N_TESSERE)</f>
        <v>47.532863395513303</v>
      </c>
      <c r="T5450" s="3">
        <f>+MAX(CEILING(Tabella2026[[#This Row],[preDEF1]],1),1)</f>
        <v>48</v>
      </c>
      <c r="U5450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450" s="21">
        <f>+Tabella2026[[#This Row],[DEF - n. card]]*(PLAFOND/N_TESSERE)</f>
        <v>24000</v>
      </c>
      <c r="W5450" s="18"/>
    </row>
    <row r="5451" spans="2:23" x14ac:dyDescent="0.25">
      <c r="B5451" s="1" t="s">
        <v>10928</v>
      </c>
      <c r="C5451" s="2">
        <v>1317</v>
      </c>
      <c r="D5451" s="1" t="s">
        <v>10929</v>
      </c>
      <c r="E5451" s="1" t="s">
        <v>18</v>
      </c>
      <c r="F5451" s="1" t="s">
        <v>17</v>
      </c>
      <c r="G5451" s="1" t="s">
        <v>4778</v>
      </c>
      <c r="H5451" s="1" t="s">
        <v>15835</v>
      </c>
      <c r="I5451" s="5">
        <v>1223</v>
      </c>
      <c r="J5451" s="5">
        <v>22499004</v>
      </c>
      <c r="K5451" s="3">
        <f>+Tabella2026[[#This Row],[POP_2024]]/SUM(Tabella2026[POP_2024])</f>
        <v>2.0748695733253817E-5</v>
      </c>
      <c r="L5451" s="3">
        <f>+Tabella2026[[#This Row],[INCIDENZA POPOLAZIONE]]*(PLAFOND/2)</f>
        <v>6108.4004623481233</v>
      </c>
      <c r="M5451" s="3">
        <f>+IFERROR(Tabella2026[[#This Row],[reddito_2024]]/Tabella2026[[#This Row],[POP_2024]],"")</f>
        <v>18396.569092395748</v>
      </c>
      <c r="N5451" s="3">
        <f>+IF(Tabella2026[[#This Row],[REDDITO COMPLESSIVO PROCAPITE]]&lt;media_aggr_reddito_pc,(media_aggr_reddito_pc-Tabella2026[[#This Row],[REDDITO COMPLESSIVO PROCAPITE]]),0)</f>
        <v>0</v>
      </c>
      <c r="O5451" s="3">
        <f>+Tabella2026[[#This Row],[DIFFERENZA REDDITO INFERIORE ALLA MEDIA DALLA MEDIA]]*Tabella2026[[#This Row],[POP_2024]]</f>
        <v>0</v>
      </c>
      <c r="P5451" s="3">
        <f>+Tabella2026[[#This Row],[POPOLAZIONE PER DIFFERENZA ]]/SUM(Tabella2026[[POPOLAZIONE PER DIFFERENZA ]])</f>
        <v>0</v>
      </c>
      <c r="Q5451" s="3">
        <f>+Tabella2026[[#This Row],[INCIDENZA POPOLAZIONE PER DIFFERENZA]]*(PLAFOND-SUM(Tabella2026[CONTRIBUTO SULLA BASE DELLA POPOLAZIONE]))</f>
        <v>0</v>
      </c>
      <c r="R5451" s="3">
        <f>+Tabella2026[[#This Row],[CONTRIBUTO SULLA BASE DELLA POPOLAZIONE]]+Tabella2026[[#This Row],[CONTRIBUTO SULLA BASE DEL REDDITO]]</f>
        <v>6108.4004623481233</v>
      </c>
      <c r="S5451" s="3">
        <f>+Tabella2026[[#This Row],[CONTRIBUTO TOTALE]]/(PLAFOND/N_TESSERE)</f>
        <v>12.216800924696246</v>
      </c>
      <c r="T5451" s="3">
        <f>+MAX(CEILING(Tabella2026[[#This Row],[preDEF1]],1),1)</f>
        <v>13</v>
      </c>
      <c r="U5451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51" s="21">
        <f>+Tabella2026[[#This Row],[DEF - n. card]]*(PLAFOND/N_TESSERE)</f>
        <v>6500</v>
      </c>
      <c r="W5451" s="18"/>
    </row>
    <row r="5452" spans="2:23" x14ac:dyDescent="0.25">
      <c r="B5452" s="1" t="s">
        <v>10997</v>
      </c>
      <c r="C5452" s="2">
        <v>5014</v>
      </c>
      <c r="D5452" s="1" t="s">
        <v>10998</v>
      </c>
      <c r="E5452" s="1" t="s">
        <v>18</v>
      </c>
      <c r="F5452" s="1" t="s">
        <v>182</v>
      </c>
      <c r="G5452" s="1" t="s">
        <v>4778</v>
      </c>
      <c r="H5452" s="1" t="s">
        <v>15835</v>
      </c>
      <c r="I5452" s="5">
        <v>1222</v>
      </c>
      <c r="J5452" s="5">
        <v>21027665</v>
      </c>
      <c r="K5452" s="3">
        <f>+Tabella2026[[#This Row],[POP_2024]]/SUM(Tabella2026[POP_2024])</f>
        <v>2.073173032382352E-5</v>
      </c>
      <c r="L5452" s="3">
        <f>+Tabella2026[[#This Row],[INCIDENZA POPOLAZIONE]]*(PLAFOND/2)</f>
        <v>6103.4058585359016</v>
      </c>
      <c r="M5452" s="3">
        <f>+IFERROR(Tabella2026[[#This Row],[reddito_2024]]/Tabella2026[[#This Row],[POP_2024]],"")</f>
        <v>17207.581833060558</v>
      </c>
      <c r="N5452" s="3">
        <f>+IF(Tabella2026[[#This Row],[REDDITO COMPLESSIVO PROCAPITE]]&lt;media_aggr_reddito_pc,(media_aggr_reddito_pc-Tabella2026[[#This Row],[REDDITO COMPLESSIVO PROCAPITE]]),0)</f>
        <v>617.48422954818307</v>
      </c>
      <c r="O5452" s="3">
        <f>+Tabella2026[[#This Row],[DIFFERENZA REDDITO INFERIORE ALLA MEDIA DALLA MEDIA]]*Tabella2026[[#This Row],[POP_2024]]</f>
        <v>754565.72850787966</v>
      </c>
      <c r="P5452" s="3">
        <f>+Tabella2026[[#This Row],[POPOLAZIONE PER DIFFERENZA ]]/SUM(Tabella2026[[POPOLAZIONE PER DIFFERENZA ]])</f>
        <v>6.6943721163263447E-6</v>
      </c>
      <c r="Q5452" s="3">
        <f>+Tabella2026[[#This Row],[INCIDENZA POPOLAZIONE PER DIFFERENZA]]*(PLAFOND-SUM(Tabella2026[CONTRIBUTO SULLA BASE DELLA POPOLAZIONE]))</f>
        <v>1970.8181302673966</v>
      </c>
      <c r="R5452" s="3">
        <f>+Tabella2026[[#This Row],[CONTRIBUTO SULLA BASE DELLA POPOLAZIONE]]+Tabella2026[[#This Row],[CONTRIBUTO SULLA BASE DEL REDDITO]]</f>
        <v>8074.2239888032982</v>
      </c>
      <c r="S5452" s="3">
        <f>+Tabella2026[[#This Row],[CONTRIBUTO TOTALE]]/(PLAFOND/N_TESSERE)</f>
        <v>16.148447977606597</v>
      </c>
      <c r="T5452" s="3">
        <f>+MAX(CEILING(Tabella2026[[#This Row],[preDEF1]],1),1)</f>
        <v>17</v>
      </c>
      <c r="U5452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5452" s="21">
        <f>+Tabella2026[[#This Row],[DEF - n. card]]*(PLAFOND/N_TESSERE)</f>
        <v>8500</v>
      </c>
      <c r="W5452" s="18"/>
    </row>
    <row r="5453" spans="2:23" x14ac:dyDescent="0.25">
      <c r="B5453" s="1" t="s">
        <v>10951</v>
      </c>
      <c r="C5453" s="2">
        <v>8054</v>
      </c>
      <c r="D5453" s="1" t="s">
        <v>10952</v>
      </c>
      <c r="E5453" s="1" t="s">
        <v>24</v>
      </c>
      <c r="F5453" s="1" t="s">
        <v>286</v>
      </c>
      <c r="G5453" s="1" t="s">
        <v>4778</v>
      </c>
      <c r="H5453" s="1" t="s">
        <v>15835</v>
      </c>
      <c r="I5453" s="5">
        <v>1222</v>
      </c>
      <c r="J5453" s="5">
        <v>24179920</v>
      </c>
      <c r="K5453" s="3">
        <f>+Tabella2026[[#This Row],[POP_2024]]/SUM(Tabella2026[POP_2024])</f>
        <v>2.073173032382352E-5</v>
      </c>
      <c r="L5453" s="3">
        <f>+Tabella2026[[#This Row],[INCIDENZA POPOLAZIONE]]*(PLAFOND/2)</f>
        <v>6103.4058585359016</v>
      </c>
      <c r="M5453" s="3">
        <f>+IFERROR(Tabella2026[[#This Row],[reddito_2024]]/Tabella2026[[#This Row],[POP_2024]],"")</f>
        <v>19787.168576104745</v>
      </c>
      <c r="N5453" s="3">
        <f>+IF(Tabella2026[[#This Row],[REDDITO COMPLESSIVO PROCAPITE]]&lt;media_aggr_reddito_pc,(media_aggr_reddito_pc-Tabella2026[[#This Row],[REDDITO COMPLESSIVO PROCAPITE]]),0)</f>
        <v>0</v>
      </c>
      <c r="O5453" s="3">
        <f>+Tabella2026[[#This Row],[DIFFERENZA REDDITO INFERIORE ALLA MEDIA DALLA MEDIA]]*Tabella2026[[#This Row],[POP_2024]]</f>
        <v>0</v>
      </c>
      <c r="P5453" s="3">
        <f>+Tabella2026[[#This Row],[POPOLAZIONE PER DIFFERENZA ]]/SUM(Tabella2026[[POPOLAZIONE PER DIFFERENZA ]])</f>
        <v>0</v>
      </c>
      <c r="Q5453" s="3">
        <f>+Tabella2026[[#This Row],[INCIDENZA POPOLAZIONE PER DIFFERENZA]]*(PLAFOND-SUM(Tabella2026[CONTRIBUTO SULLA BASE DELLA POPOLAZIONE]))</f>
        <v>0</v>
      </c>
      <c r="R5453" s="3">
        <f>+Tabella2026[[#This Row],[CONTRIBUTO SULLA BASE DELLA POPOLAZIONE]]+Tabella2026[[#This Row],[CONTRIBUTO SULLA BASE DEL REDDITO]]</f>
        <v>6103.4058585359016</v>
      </c>
      <c r="S5453" s="3">
        <f>+Tabella2026[[#This Row],[CONTRIBUTO TOTALE]]/(PLAFOND/N_TESSERE)</f>
        <v>12.206811717071803</v>
      </c>
      <c r="T5453" s="3">
        <f>+MAX(CEILING(Tabella2026[[#This Row],[preDEF1]],1),1)</f>
        <v>13</v>
      </c>
      <c r="U5453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53" s="21">
        <f>+Tabella2026[[#This Row],[DEF - n. card]]*(PLAFOND/N_TESSERE)</f>
        <v>6500</v>
      </c>
      <c r="W5453" s="18"/>
    </row>
    <row r="5454" spans="2:23" x14ac:dyDescent="0.25">
      <c r="B5454" s="1" t="s">
        <v>11033</v>
      </c>
      <c r="C5454" s="2">
        <v>30105</v>
      </c>
      <c r="D5454" s="1" t="s">
        <v>11034</v>
      </c>
      <c r="E5454" s="1" t="s">
        <v>48</v>
      </c>
      <c r="F5454" s="1" t="s">
        <v>120</v>
      </c>
      <c r="G5454" s="1" t="s">
        <v>4778</v>
      </c>
      <c r="H5454" s="1" t="s">
        <v>15835</v>
      </c>
      <c r="I5454" s="5">
        <v>1222</v>
      </c>
      <c r="J5454" s="5">
        <v>22363494</v>
      </c>
      <c r="K5454" s="3">
        <f>+Tabella2026[[#This Row],[POP_2024]]/SUM(Tabella2026[POP_2024])</f>
        <v>2.073173032382352E-5</v>
      </c>
      <c r="L5454" s="3">
        <f>+Tabella2026[[#This Row],[INCIDENZA POPOLAZIONE]]*(PLAFOND/2)</f>
        <v>6103.4058585359016</v>
      </c>
      <c r="M5454" s="3">
        <f>+IFERROR(Tabella2026[[#This Row],[reddito_2024]]/Tabella2026[[#This Row],[POP_2024]],"")</f>
        <v>18300.731587561375</v>
      </c>
      <c r="N5454" s="3">
        <f>+IF(Tabella2026[[#This Row],[REDDITO COMPLESSIVO PROCAPITE]]&lt;media_aggr_reddito_pc,(media_aggr_reddito_pc-Tabella2026[[#This Row],[REDDITO COMPLESSIVO PROCAPITE]]),0)</f>
        <v>0</v>
      </c>
      <c r="O5454" s="3">
        <f>+Tabella2026[[#This Row],[DIFFERENZA REDDITO INFERIORE ALLA MEDIA DALLA MEDIA]]*Tabella2026[[#This Row],[POP_2024]]</f>
        <v>0</v>
      </c>
      <c r="P5454" s="3">
        <f>+Tabella2026[[#This Row],[POPOLAZIONE PER DIFFERENZA ]]/SUM(Tabella2026[[POPOLAZIONE PER DIFFERENZA ]])</f>
        <v>0</v>
      </c>
      <c r="Q5454" s="3">
        <f>+Tabella2026[[#This Row],[INCIDENZA POPOLAZIONE PER DIFFERENZA]]*(PLAFOND-SUM(Tabella2026[CONTRIBUTO SULLA BASE DELLA POPOLAZIONE]))</f>
        <v>0</v>
      </c>
      <c r="R5454" s="3">
        <f>+Tabella2026[[#This Row],[CONTRIBUTO SULLA BASE DELLA POPOLAZIONE]]+Tabella2026[[#This Row],[CONTRIBUTO SULLA BASE DEL REDDITO]]</f>
        <v>6103.4058585359016</v>
      </c>
      <c r="S5454" s="3">
        <f>+Tabella2026[[#This Row],[CONTRIBUTO TOTALE]]/(PLAFOND/N_TESSERE)</f>
        <v>12.206811717071803</v>
      </c>
      <c r="T5454" s="3">
        <f>+MAX(CEILING(Tabella2026[[#This Row],[preDEF1]],1),1)</f>
        <v>13</v>
      </c>
      <c r="U5454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54" s="21">
        <f>+Tabella2026[[#This Row],[DEF - n. card]]*(PLAFOND/N_TESSERE)</f>
        <v>6500</v>
      </c>
      <c r="W5454" s="18"/>
    </row>
    <row r="5455" spans="2:23" x14ac:dyDescent="0.25">
      <c r="B5455" s="1" t="s">
        <v>11055</v>
      </c>
      <c r="C5455" s="2">
        <v>6122</v>
      </c>
      <c r="D5455" s="1" t="s">
        <v>11056</v>
      </c>
      <c r="E5455" s="1" t="s">
        <v>18</v>
      </c>
      <c r="F5455" s="1" t="s">
        <v>138</v>
      </c>
      <c r="G5455" s="1" t="s">
        <v>4778</v>
      </c>
      <c r="H5455" s="1" t="s">
        <v>15835</v>
      </c>
      <c r="I5455" s="5">
        <v>1221</v>
      </c>
      <c r="J5455" s="5">
        <v>24548924</v>
      </c>
      <c r="K5455" s="3">
        <f>+Tabella2026[[#This Row],[POP_2024]]/SUM(Tabella2026[POP_2024])</f>
        <v>2.0714764914393224E-5</v>
      </c>
      <c r="L5455" s="3">
        <f>+Tabella2026[[#This Row],[INCIDENZA POPOLAZIONE]]*(PLAFOND/2)</f>
        <v>6098.4112547236791</v>
      </c>
      <c r="M5455" s="3">
        <f>+IFERROR(Tabella2026[[#This Row],[reddito_2024]]/Tabella2026[[#This Row],[POP_2024]],"")</f>
        <v>20105.588861588862</v>
      </c>
      <c r="N5455" s="3">
        <f>+IF(Tabella2026[[#This Row],[REDDITO COMPLESSIVO PROCAPITE]]&lt;media_aggr_reddito_pc,(media_aggr_reddito_pc-Tabella2026[[#This Row],[REDDITO COMPLESSIVO PROCAPITE]]),0)</f>
        <v>0</v>
      </c>
      <c r="O5455" s="3">
        <f>+Tabella2026[[#This Row],[DIFFERENZA REDDITO INFERIORE ALLA MEDIA DALLA MEDIA]]*Tabella2026[[#This Row],[POP_2024]]</f>
        <v>0</v>
      </c>
      <c r="P5455" s="3">
        <f>+Tabella2026[[#This Row],[POPOLAZIONE PER DIFFERENZA ]]/SUM(Tabella2026[[POPOLAZIONE PER DIFFERENZA ]])</f>
        <v>0</v>
      </c>
      <c r="Q5455" s="3">
        <f>+Tabella2026[[#This Row],[INCIDENZA POPOLAZIONE PER DIFFERENZA]]*(PLAFOND-SUM(Tabella2026[CONTRIBUTO SULLA BASE DELLA POPOLAZIONE]))</f>
        <v>0</v>
      </c>
      <c r="R5455" s="3">
        <f>+Tabella2026[[#This Row],[CONTRIBUTO SULLA BASE DELLA POPOLAZIONE]]+Tabella2026[[#This Row],[CONTRIBUTO SULLA BASE DEL REDDITO]]</f>
        <v>6098.4112547236791</v>
      </c>
      <c r="S5455" s="3">
        <f>+Tabella2026[[#This Row],[CONTRIBUTO TOTALE]]/(PLAFOND/N_TESSERE)</f>
        <v>12.196822509447358</v>
      </c>
      <c r="T5455" s="3">
        <f>+MAX(CEILING(Tabella2026[[#This Row],[preDEF1]],1),1)</f>
        <v>13</v>
      </c>
      <c r="U5455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55" s="21">
        <f>+Tabella2026[[#This Row],[DEF - n. card]]*(PLAFOND/N_TESSERE)</f>
        <v>6500</v>
      </c>
      <c r="W5455" s="18"/>
    </row>
    <row r="5456" spans="2:23" x14ac:dyDescent="0.25">
      <c r="B5456" s="1" t="s">
        <v>11261</v>
      </c>
      <c r="C5456" s="2">
        <v>22005</v>
      </c>
      <c r="D5456" s="1" t="s">
        <v>11262</v>
      </c>
      <c r="E5456" s="1" t="s">
        <v>99</v>
      </c>
      <c r="F5456" s="1" t="s">
        <v>98</v>
      </c>
      <c r="G5456" s="1" t="s">
        <v>4778</v>
      </c>
      <c r="H5456" s="1" t="s">
        <v>15835</v>
      </c>
      <c r="I5456" s="5">
        <v>1220</v>
      </c>
      <c r="J5456" s="5">
        <v>33340268</v>
      </c>
      <c r="K5456" s="3">
        <f>+Tabella2026[[#This Row],[POP_2024]]/SUM(Tabella2026[POP_2024])</f>
        <v>2.0697799504962924E-5</v>
      </c>
      <c r="L5456" s="3">
        <f>+Tabella2026[[#This Row],[INCIDENZA POPOLAZIONE]]*(PLAFOND/2)</f>
        <v>6093.4166509114566</v>
      </c>
      <c r="M5456" s="3">
        <f>+IFERROR(Tabella2026[[#This Row],[reddito_2024]]/Tabella2026[[#This Row],[POP_2024]],"")</f>
        <v>27328.088524590163</v>
      </c>
      <c r="N5456" s="3">
        <f>+IF(Tabella2026[[#This Row],[REDDITO COMPLESSIVO PROCAPITE]]&lt;media_aggr_reddito_pc,(media_aggr_reddito_pc-Tabella2026[[#This Row],[REDDITO COMPLESSIVO PROCAPITE]]),0)</f>
        <v>0</v>
      </c>
      <c r="O5456" s="3">
        <f>+Tabella2026[[#This Row],[DIFFERENZA REDDITO INFERIORE ALLA MEDIA DALLA MEDIA]]*Tabella2026[[#This Row],[POP_2024]]</f>
        <v>0</v>
      </c>
      <c r="P5456" s="3">
        <f>+Tabella2026[[#This Row],[POPOLAZIONE PER DIFFERENZA ]]/SUM(Tabella2026[[POPOLAZIONE PER DIFFERENZA ]])</f>
        <v>0</v>
      </c>
      <c r="Q5456" s="3">
        <f>+Tabella2026[[#This Row],[INCIDENZA POPOLAZIONE PER DIFFERENZA]]*(PLAFOND-SUM(Tabella2026[CONTRIBUTO SULLA BASE DELLA POPOLAZIONE]))</f>
        <v>0</v>
      </c>
      <c r="R5456" s="3">
        <f>+Tabella2026[[#This Row],[CONTRIBUTO SULLA BASE DELLA POPOLAZIONE]]+Tabella2026[[#This Row],[CONTRIBUTO SULLA BASE DEL REDDITO]]</f>
        <v>6093.4166509114566</v>
      </c>
      <c r="S5456" s="3">
        <f>+Tabella2026[[#This Row],[CONTRIBUTO TOTALE]]/(PLAFOND/N_TESSERE)</f>
        <v>12.186833301822913</v>
      </c>
      <c r="T5456" s="3">
        <f>+MAX(CEILING(Tabella2026[[#This Row],[preDEF1]],1),1)</f>
        <v>13</v>
      </c>
      <c r="U5456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56" s="21">
        <f>+Tabella2026[[#This Row],[DEF - n. card]]*(PLAFOND/N_TESSERE)</f>
        <v>6500</v>
      </c>
      <c r="W5456" s="18"/>
    </row>
    <row r="5457" spans="2:23" x14ac:dyDescent="0.25">
      <c r="B5457" s="1" t="s">
        <v>10745</v>
      </c>
      <c r="C5457" s="2">
        <v>69010</v>
      </c>
      <c r="D5457" s="1" t="s">
        <v>10746</v>
      </c>
      <c r="E5457" s="1" t="s">
        <v>96</v>
      </c>
      <c r="F5457" s="1" t="s">
        <v>328</v>
      </c>
      <c r="G5457" s="1" t="s">
        <v>4778</v>
      </c>
      <c r="H5457" s="1" t="s">
        <v>15836</v>
      </c>
      <c r="I5457" s="5">
        <v>1220</v>
      </c>
      <c r="J5457" s="5">
        <v>14616373</v>
      </c>
      <c r="K5457" s="3">
        <f>+Tabella2026[[#This Row],[POP_2024]]/SUM(Tabella2026[POP_2024])</f>
        <v>2.0697799504962924E-5</v>
      </c>
      <c r="L5457" s="3">
        <f>+Tabella2026[[#This Row],[INCIDENZA POPOLAZIONE]]*(PLAFOND/2)</f>
        <v>6093.4166509114566</v>
      </c>
      <c r="M5457" s="3">
        <f>+IFERROR(Tabella2026[[#This Row],[reddito_2024]]/Tabella2026[[#This Row],[POP_2024]],"")</f>
        <v>11980.633606557378</v>
      </c>
      <c r="N5457" s="3">
        <f>+IF(Tabella2026[[#This Row],[REDDITO COMPLESSIVO PROCAPITE]]&lt;media_aggr_reddito_pc,(media_aggr_reddito_pc-Tabella2026[[#This Row],[REDDITO COMPLESSIVO PROCAPITE]]),0)</f>
        <v>5844.4324560513633</v>
      </c>
      <c r="O5457" s="3">
        <f>+Tabella2026[[#This Row],[DIFFERENZA REDDITO INFERIORE ALLA MEDIA DALLA MEDIA]]*Tabella2026[[#This Row],[POP_2024]]</f>
        <v>7130207.5963826636</v>
      </c>
      <c r="P5457" s="3">
        <f>+Tabella2026[[#This Row],[POPOLAZIONE PER DIFFERENZA ]]/SUM(Tabella2026[[POPOLAZIONE PER DIFFERENZA ]])</f>
        <v>6.3257925868473816E-5</v>
      </c>
      <c r="Q5457" s="3">
        <f>+Tabella2026[[#This Row],[INCIDENZA POPOLAZIONE PER DIFFERENZA]]*(PLAFOND-SUM(Tabella2026[CONTRIBUTO SULLA BASE DELLA POPOLAZIONE]))</f>
        <v>18623.085932234364</v>
      </c>
      <c r="R5457" s="3">
        <f>+Tabella2026[[#This Row],[CONTRIBUTO SULLA BASE DELLA POPOLAZIONE]]+Tabella2026[[#This Row],[CONTRIBUTO SULLA BASE DEL REDDITO]]</f>
        <v>24716.502583145819</v>
      </c>
      <c r="S5457" s="3">
        <f>+Tabella2026[[#This Row],[CONTRIBUTO TOTALE]]/(PLAFOND/N_TESSERE)</f>
        <v>49.433005166291636</v>
      </c>
      <c r="T5457" s="3">
        <f>+MAX(CEILING(Tabella2026[[#This Row],[preDEF1]],1),1)</f>
        <v>50</v>
      </c>
      <c r="U5457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5457" s="21">
        <f>+Tabella2026[[#This Row],[DEF - n. card]]*(PLAFOND/N_TESSERE)</f>
        <v>25000</v>
      </c>
      <c r="W5457" s="18"/>
    </row>
    <row r="5458" spans="2:23" x14ac:dyDescent="0.25">
      <c r="B5458" s="1" t="s">
        <v>10939</v>
      </c>
      <c r="C5458" s="2">
        <v>78039</v>
      </c>
      <c r="D5458" s="1" t="s">
        <v>10940</v>
      </c>
      <c r="E5458" s="1" t="s">
        <v>61</v>
      </c>
      <c r="F5458" s="1" t="s">
        <v>178</v>
      </c>
      <c r="G5458" s="1" t="s">
        <v>4778</v>
      </c>
      <c r="H5458" s="1" t="s">
        <v>15836</v>
      </c>
      <c r="I5458" s="5">
        <v>1220</v>
      </c>
      <c r="J5458" s="5">
        <v>11164783</v>
      </c>
      <c r="K5458" s="3">
        <f>+Tabella2026[[#This Row],[POP_2024]]/SUM(Tabella2026[POP_2024])</f>
        <v>2.0697799504962924E-5</v>
      </c>
      <c r="L5458" s="3">
        <f>+Tabella2026[[#This Row],[INCIDENZA POPOLAZIONE]]*(PLAFOND/2)</f>
        <v>6093.4166509114566</v>
      </c>
      <c r="M5458" s="3">
        <f>+IFERROR(Tabella2026[[#This Row],[reddito_2024]]/Tabella2026[[#This Row],[POP_2024]],"")</f>
        <v>9151.4614754098366</v>
      </c>
      <c r="N5458" s="3">
        <f>+IF(Tabella2026[[#This Row],[REDDITO COMPLESSIVO PROCAPITE]]&lt;media_aggr_reddito_pc,(media_aggr_reddito_pc-Tabella2026[[#This Row],[REDDITO COMPLESSIVO PROCAPITE]]),0)</f>
        <v>8673.6045871989045</v>
      </c>
      <c r="O5458" s="3">
        <f>+Tabella2026[[#This Row],[DIFFERENZA REDDITO INFERIORE ALLA MEDIA DALLA MEDIA]]*Tabella2026[[#This Row],[POP_2024]]</f>
        <v>10581797.596382663</v>
      </c>
      <c r="P5458" s="3">
        <f>+Tabella2026[[#This Row],[POPOLAZIONE PER DIFFERENZA ]]/SUM(Tabella2026[[POPOLAZIONE PER DIFFERENZA ]])</f>
        <v>9.3879814698069071E-5</v>
      </c>
      <c r="Q5458" s="3">
        <f>+Tabella2026[[#This Row],[INCIDENZA POPOLAZIONE PER DIFFERENZA]]*(PLAFOND-SUM(Tabella2026[CONTRIBUTO SULLA BASE DELLA POPOLAZIONE]))</f>
        <v>27638.147037250623</v>
      </c>
      <c r="R5458" s="3">
        <f>+Tabella2026[[#This Row],[CONTRIBUTO SULLA BASE DELLA POPOLAZIONE]]+Tabella2026[[#This Row],[CONTRIBUTO SULLA BASE DEL REDDITO]]</f>
        <v>33731.563688162081</v>
      </c>
      <c r="S5458" s="3">
        <f>+Tabella2026[[#This Row],[CONTRIBUTO TOTALE]]/(PLAFOND/N_TESSERE)</f>
        <v>67.463127376324167</v>
      </c>
      <c r="T5458" s="3">
        <f>+MAX(CEILING(Tabella2026[[#This Row],[preDEF1]],1),1)</f>
        <v>68</v>
      </c>
      <c r="U5458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5458" s="21">
        <f>+Tabella2026[[#This Row],[DEF - n. card]]*(PLAFOND/N_TESSERE)</f>
        <v>34000</v>
      </c>
      <c r="W5458" s="18"/>
    </row>
    <row r="5459" spans="2:23" x14ac:dyDescent="0.25">
      <c r="B5459" s="1" t="s">
        <v>10871</v>
      </c>
      <c r="C5459" s="2">
        <v>12116</v>
      </c>
      <c r="D5459" s="1" t="s">
        <v>10872</v>
      </c>
      <c r="E5459" s="1" t="s">
        <v>12</v>
      </c>
      <c r="F5459" s="1" t="s">
        <v>157</v>
      </c>
      <c r="G5459" s="1" t="s">
        <v>4778</v>
      </c>
      <c r="H5459" s="1" t="s">
        <v>15835</v>
      </c>
      <c r="I5459" s="5">
        <v>1220</v>
      </c>
      <c r="J5459" s="5">
        <v>29547641</v>
      </c>
      <c r="K5459" s="3">
        <f>+Tabella2026[[#This Row],[POP_2024]]/SUM(Tabella2026[POP_2024])</f>
        <v>2.0697799504962924E-5</v>
      </c>
      <c r="L5459" s="3">
        <f>+Tabella2026[[#This Row],[INCIDENZA POPOLAZIONE]]*(PLAFOND/2)</f>
        <v>6093.4166509114566</v>
      </c>
      <c r="M5459" s="3">
        <f>+IFERROR(Tabella2026[[#This Row],[reddito_2024]]/Tabella2026[[#This Row],[POP_2024]],"")</f>
        <v>24219.377868852458</v>
      </c>
      <c r="N5459" s="3">
        <f>+IF(Tabella2026[[#This Row],[REDDITO COMPLESSIVO PROCAPITE]]&lt;media_aggr_reddito_pc,(media_aggr_reddito_pc-Tabella2026[[#This Row],[REDDITO COMPLESSIVO PROCAPITE]]),0)</f>
        <v>0</v>
      </c>
      <c r="O5459" s="3">
        <f>+Tabella2026[[#This Row],[DIFFERENZA REDDITO INFERIORE ALLA MEDIA DALLA MEDIA]]*Tabella2026[[#This Row],[POP_2024]]</f>
        <v>0</v>
      </c>
      <c r="P5459" s="3">
        <f>+Tabella2026[[#This Row],[POPOLAZIONE PER DIFFERENZA ]]/SUM(Tabella2026[[POPOLAZIONE PER DIFFERENZA ]])</f>
        <v>0</v>
      </c>
      <c r="Q5459" s="3">
        <f>+Tabella2026[[#This Row],[INCIDENZA POPOLAZIONE PER DIFFERENZA]]*(PLAFOND-SUM(Tabella2026[CONTRIBUTO SULLA BASE DELLA POPOLAZIONE]))</f>
        <v>0</v>
      </c>
      <c r="R5459" s="3">
        <f>+Tabella2026[[#This Row],[CONTRIBUTO SULLA BASE DELLA POPOLAZIONE]]+Tabella2026[[#This Row],[CONTRIBUTO SULLA BASE DEL REDDITO]]</f>
        <v>6093.4166509114566</v>
      </c>
      <c r="S5459" s="3">
        <f>+Tabella2026[[#This Row],[CONTRIBUTO TOTALE]]/(PLAFOND/N_TESSERE)</f>
        <v>12.186833301822913</v>
      </c>
      <c r="T5459" s="3">
        <f>+MAX(CEILING(Tabella2026[[#This Row],[preDEF1]],1),1)</f>
        <v>13</v>
      </c>
      <c r="U545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59" s="21">
        <f>+Tabella2026[[#This Row],[DEF - n. card]]*(PLAFOND/N_TESSERE)</f>
        <v>6500</v>
      </c>
      <c r="W5459" s="18"/>
    </row>
    <row r="5460" spans="2:23" x14ac:dyDescent="0.25">
      <c r="B5460" s="1" t="s">
        <v>10825</v>
      </c>
      <c r="C5460" s="2">
        <v>6011</v>
      </c>
      <c r="D5460" s="1" t="s">
        <v>10826</v>
      </c>
      <c r="E5460" s="1" t="s">
        <v>18</v>
      </c>
      <c r="F5460" s="1" t="s">
        <v>138</v>
      </c>
      <c r="G5460" s="1" t="s">
        <v>4778</v>
      </c>
      <c r="H5460" s="1" t="s">
        <v>15835</v>
      </c>
      <c r="I5460" s="5">
        <v>1217</v>
      </c>
      <c r="J5460" s="5">
        <v>22264592</v>
      </c>
      <c r="K5460" s="3">
        <f>+Tabella2026[[#This Row],[POP_2024]]/SUM(Tabella2026[POP_2024])</f>
        <v>2.0646903276672032E-5</v>
      </c>
      <c r="L5460" s="3">
        <f>+Tabella2026[[#This Row],[INCIDENZA POPOLAZIONE]]*(PLAFOND/2)</f>
        <v>6078.432839474789</v>
      </c>
      <c r="M5460" s="3">
        <f>+IFERROR(Tabella2026[[#This Row],[reddito_2024]]/Tabella2026[[#This Row],[POP_2024]],"")</f>
        <v>18294.652423993426</v>
      </c>
      <c r="N5460" s="3">
        <f>+IF(Tabella2026[[#This Row],[REDDITO COMPLESSIVO PROCAPITE]]&lt;media_aggr_reddito_pc,(media_aggr_reddito_pc-Tabella2026[[#This Row],[REDDITO COMPLESSIVO PROCAPITE]]),0)</f>
        <v>0</v>
      </c>
      <c r="O5460" s="3">
        <f>+Tabella2026[[#This Row],[DIFFERENZA REDDITO INFERIORE ALLA MEDIA DALLA MEDIA]]*Tabella2026[[#This Row],[POP_2024]]</f>
        <v>0</v>
      </c>
      <c r="P5460" s="3">
        <f>+Tabella2026[[#This Row],[POPOLAZIONE PER DIFFERENZA ]]/SUM(Tabella2026[[POPOLAZIONE PER DIFFERENZA ]])</f>
        <v>0</v>
      </c>
      <c r="Q5460" s="3">
        <f>+Tabella2026[[#This Row],[INCIDENZA POPOLAZIONE PER DIFFERENZA]]*(PLAFOND-SUM(Tabella2026[CONTRIBUTO SULLA BASE DELLA POPOLAZIONE]))</f>
        <v>0</v>
      </c>
      <c r="R5460" s="3">
        <f>+Tabella2026[[#This Row],[CONTRIBUTO SULLA BASE DELLA POPOLAZIONE]]+Tabella2026[[#This Row],[CONTRIBUTO SULLA BASE DEL REDDITO]]</f>
        <v>6078.432839474789</v>
      </c>
      <c r="S5460" s="3">
        <f>+Tabella2026[[#This Row],[CONTRIBUTO TOTALE]]/(PLAFOND/N_TESSERE)</f>
        <v>12.156865678949577</v>
      </c>
      <c r="T5460" s="3">
        <f>+MAX(CEILING(Tabella2026[[#This Row],[preDEF1]],1),1)</f>
        <v>13</v>
      </c>
      <c r="U5460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60" s="21">
        <f>+Tabella2026[[#This Row],[DEF - n. card]]*(PLAFOND/N_TESSERE)</f>
        <v>6500</v>
      </c>
      <c r="W5460" s="18"/>
    </row>
    <row r="5461" spans="2:23" x14ac:dyDescent="0.25">
      <c r="B5461" s="1" t="s">
        <v>10898</v>
      </c>
      <c r="C5461" s="2">
        <v>25010</v>
      </c>
      <c r="D5461" s="1" t="s">
        <v>10899</v>
      </c>
      <c r="E5461" s="1" t="s">
        <v>38</v>
      </c>
      <c r="F5461" s="1" t="s">
        <v>514</v>
      </c>
      <c r="G5461" s="1" t="s">
        <v>4778</v>
      </c>
      <c r="H5461" s="1" t="s">
        <v>15835</v>
      </c>
      <c r="I5461" s="5">
        <v>1217</v>
      </c>
      <c r="J5461" s="5">
        <v>25182524</v>
      </c>
      <c r="K5461" s="3">
        <f>+Tabella2026[[#This Row],[POP_2024]]/SUM(Tabella2026[POP_2024])</f>
        <v>2.0646903276672032E-5</v>
      </c>
      <c r="L5461" s="3">
        <f>+Tabella2026[[#This Row],[INCIDENZA POPOLAZIONE]]*(PLAFOND/2)</f>
        <v>6078.432839474789</v>
      </c>
      <c r="M5461" s="3">
        <f>+IFERROR(Tabella2026[[#This Row],[reddito_2024]]/Tabella2026[[#This Row],[POP_2024]],"")</f>
        <v>20692.295809367297</v>
      </c>
      <c r="N5461" s="3">
        <f>+IF(Tabella2026[[#This Row],[REDDITO COMPLESSIVO PROCAPITE]]&lt;media_aggr_reddito_pc,(media_aggr_reddito_pc-Tabella2026[[#This Row],[REDDITO COMPLESSIVO PROCAPITE]]),0)</f>
        <v>0</v>
      </c>
      <c r="O5461" s="3">
        <f>+Tabella2026[[#This Row],[DIFFERENZA REDDITO INFERIORE ALLA MEDIA DALLA MEDIA]]*Tabella2026[[#This Row],[POP_2024]]</f>
        <v>0</v>
      </c>
      <c r="P5461" s="3">
        <f>+Tabella2026[[#This Row],[POPOLAZIONE PER DIFFERENZA ]]/SUM(Tabella2026[[POPOLAZIONE PER DIFFERENZA ]])</f>
        <v>0</v>
      </c>
      <c r="Q5461" s="3">
        <f>+Tabella2026[[#This Row],[INCIDENZA POPOLAZIONE PER DIFFERENZA]]*(PLAFOND-SUM(Tabella2026[CONTRIBUTO SULLA BASE DELLA POPOLAZIONE]))</f>
        <v>0</v>
      </c>
      <c r="R5461" s="3">
        <f>+Tabella2026[[#This Row],[CONTRIBUTO SULLA BASE DELLA POPOLAZIONE]]+Tabella2026[[#This Row],[CONTRIBUTO SULLA BASE DEL REDDITO]]</f>
        <v>6078.432839474789</v>
      </c>
      <c r="S5461" s="3">
        <f>+Tabella2026[[#This Row],[CONTRIBUTO TOTALE]]/(PLAFOND/N_TESSERE)</f>
        <v>12.156865678949577</v>
      </c>
      <c r="T5461" s="3">
        <f>+MAX(CEILING(Tabella2026[[#This Row],[preDEF1]],1),1)</f>
        <v>13</v>
      </c>
      <c r="U5461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61" s="21">
        <f>+Tabella2026[[#This Row],[DEF - n. card]]*(PLAFOND/N_TESSERE)</f>
        <v>6500</v>
      </c>
      <c r="W5461" s="18"/>
    </row>
    <row r="5462" spans="2:23" x14ac:dyDescent="0.25">
      <c r="B5462" s="1" t="s">
        <v>11031</v>
      </c>
      <c r="C5462" s="2">
        <v>56046</v>
      </c>
      <c r="D5462" s="1" t="s">
        <v>11032</v>
      </c>
      <c r="E5462" s="1" t="s">
        <v>8</v>
      </c>
      <c r="F5462" s="1" t="s">
        <v>210</v>
      </c>
      <c r="G5462" s="1" t="s">
        <v>4778</v>
      </c>
      <c r="H5462" s="1" t="s">
        <v>15834</v>
      </c>
      <c r="I5462" s="5">
        <v>1217</v>
      </c>
      <c r="J5462" s="5">
        <v>17495644</v>
      </c>
      <c r="K5462" s="3">
        <f>+Tabella2026[[#This Row],[POP_2024]]/SUM(Tabella2026[POP_2024])</f>
        <v>2.0646903276672032E-5</v>
      </c>
      <c r="L5462" s="3">
        <f>+Tabella2026[[#This Row],[INCIDENZA POPOLAZIONE]]*(PLAFOND/2)</f>
        <v>6078.432839474789</v>
      </c>
      <c r="M5462" s="3">
        <f>+IFERROR(Tabella2026[[#This Row],[reddito_2024]]/Tabella2026[[#This Row],[POP_2024]],"")</f>
        <v>14376.04272801972</v>
      </c>
      <c r="N5462" s="3">
        <f>+IF(Tabella2026[[#This Row],[REDDITO COMPLESSIVO PROCAPITE]]&lt;media_aggr_reddito_pc,(media_aggr_reddito_pc-Tabella2026[[#This Row],[REDDITO COMPLESSIVO PROCAPITE]]),0)</f>
        <v>3449.023334589021</v>
      </c>
      <c r="O5462" s="3">
        <f>+Tabella2026[[#This Row],[DIFFERENZA REDDITO INFERIORE ALLA MEDIA DALLA MEDIA]]*Tabella2026[[#This Row],[POP_2024]]</f>
        <v>4197461.3981948383</v>
      </c>
      <c r="P5462" s="3">
        <f>+Tabella2026[[#This Row],[POPOLAZIONE PER DIFFERENZA ]]/SUM(Tabella2026[[POPOLAZIONE PER DIFFERENZA ]])</f>
        <v>3.7239126403205428E-5</v>
      </c>
      <c r="Q5462" s="3">
        <f>+Tabella2026[[#This Row],[INCIDENZA POPOLAZIONE PER DIFFERENZA]]*(PLAFOND-SUM(Tabella2026[CONTRIBUTO SULLA BASE DELLA POPOLAZIONE]))</f>
        <v>10963.170883758919</v>
      </c>
      <c r="R5462" s="3">
        <f>+Tabella2026[[#This Row],[CONTRIBUTO SULLA BASE DELLA POPOLAZIONE]]+Tabella2026[[#This Row],[CONTRIBUTO SULLA BASE DEL REDDITO]]</f>
        <v>17041.603723233708</v>
      </c>
      <c r="S5462" s="3">
        <f>+Tabella2026[[#This Row],[CONTRIBUTO TOTALE]]/(PLAFOND/N_TESSERE)</f>
        <v>34.083207446467412</v>
      </c>
      <c r="T5462" s="3">
        <f>+MAX(CEILING(Tabella2026[[#This Row],[preDEF1]],1),1)</f>
        <v>35</v>
      </c>
      <c r="U5462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5462" s="21">
        <f>+Tabella2026[[#This Row],[DEF - n. card]]*(PLAFOND/N_TESSERE)</f>
        <v>17500</v>
      </c>
      <c r="W5462" s="18"/>
    </row>
    <row r="5463" spans="2:23" x14ac:dyDescent="0.25">
      <c r="B5463" s="1" t="s">
        <v>10837</v>
      </c>
      <c r="C5463" s="2">
        <v>6092</v>
      </c>
      <c r="D5463" s="1" t="s">
        <v>10838</v>
      </c>
      <c r="E5463" s="1" t="s">
        <v>18</v>
      </c>
      <c r="F5463" s="1" t="s">
        <v>138</v>
      </c>
      <c r="G5463" s="1" t="s">
        <v>4778</v>
      </c>
      <c r="H5463" s="1" t="s">
        <v>15835</v>
      </c>
      <c r="I5463" s="5">
        <v>1216</v>
      </c>
      <c r="J5463" s="5">
        <v>24035814</v>
      </c>
      <c r="K5463" s="3">
        <f>+Tabella2026[[#This Row],[POP_2024]]/SUM(Tabella2026[POP_2024])</f>
        <v>2.0629937867241735E-5</v>
      </c>
      <c r="L5463" s="3">
        <f>+Tabella2026[[#This Row],[INCIDENZA POPOLAZIONE]]*(PLAFOND/2)</f>
        <v>6073.4382356625665</v>
      </c>
      <c r="M5463" s="3">
        <f>+IFERROR(Tabella2026[[#This Row],[reddito_2024]]/Tabella2026[[#This Row],[POP_2024]],"")</f>
        <v>19766.294407894737</v>
      </c>
      <c r="N5463" s="3">
        <f>+IF(Tabella2026[[#This Row],[REDDITO COMPLESSIVO PROCAPITE]]&lt;media_aggr_reddito_pc,(media_aggr_reddito_pc-Tabella2026[[#This Row],[REDDITO COMPLESSIVO PROCAPITE]]),0)</f>
        <v>0</v>
      </c>
      <c r="O5463" s="3">
        <f>+Tabella2026[[#This Row],[DIFFERENZA REDDITO INFERIORE ALLA MEDIA DALLA MEDIA]]*Tabella2026[[#This Row],[POP_2024]]</f>
        <v>0</v>
      </c>
      <c r="P5463" s="3">
        <f>+Tabella2026[[#This Row],[POPOLAZIONE PER DIFFERENZA ]]/SUM(Tabella2026[[POPOLAZIONE PER DIFFERENZA ]])</f>
        <v>0</v>
      </c>
      <c r="Q5463" s="3">
        <f>+Tabella2026[[#This Row],[INCIDENZA POPOLAZIONE PER DIFFERENZA]]*(PLAFOND-SUM(Tabella2026[CONTRIBUTO SULLA BASE DELLA POPOLAZIONE]))</f>
        <v>0</v>
      </c>
      <c r="R5463" s="3">
        <f>+Tabella2026[[#This Row],[CONTRIBUTO SULLA BASE DELLA POPOLAZIONE]]+Tabella2026[[#This Row],[CONTRIBUTO SULLA BASE DEL REDDITO]]</f>
        <v>6073.4382356625665</v>
      </c>
      <c r="S5463" s="3">
        <f>+Tabella2026[[#This Row],[CONTRIBUTO TOTALE]]/(PLAFOND/N_TESSERE)</f>
        <v>12.146876471325132</v>
      </c>
      <c r="T5463" s="3">
        <f>+MAX(CEILING(Tabella2026[[#This Row],[preDEF1]],1),1)</f>
        <v>13</v>
      </c>
      <c r="U5463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63" s="21">
        <f>+Tabella2026[[#This Row],[DEF - n. card]]*(PLAFOND/N_TESSERE)</f>
        <v>6500</v>
      </c>
      <c r="W5463" s="18"/>
    </row>
    <row r="5464" spans="2:23" x14ac:dyDescent="0.25">
      <c r="B5464" s="1" t="s">
        <v>10809</v>
      </c>
      <c r="C5464" s="2">
        <v>43038</v>
      </c>
      <c r="D5464" s="1" t="s">
        <v>10810</v>
      </c>
      <c r="E5464" s="1" t="s">
        <v>117</v>
      </c>
      <c r="F5464" s="1" t="s">
        <v>411</v>
      </c>
      <c r="G5464" s="1" t="s">
        <v>4778</v>
      </c>
      <c r="H5464" s="1" t="s">
        <v>15834</v>
      </c>
      <c r="I5464" s="5">
        <v>1216</v>
      </c>
      <c r="J5464" s="5">
        <v>22216268</v>
      </c>
      <c r="K5464" s="3">
        <f>+Tabella2026[[#This Row],[POP_2024]]/SUM(Tabella2026[POP_2024])</f>
        <v>2.0629937867241735E-5</v>
      </c>
      <c r="L5464" s="3">
        <f>+Tabella2026[[#This Row],[INCIDENZA POPOLAZIONE]]*(PLAFOND/2)</f>
        <v>6073.4382356625665</v>
      </c>
      <c r="M5464" s="3">
        <f>+IFERROR(Tabella2026[[#This Row],[reddito_2024]]/Tabella2026[[#This Row],[POP_2024]],"")</f>
        <v>18269.957236842107</v>
      </c>
      <c r="N5464" s="3">
        <f>+IF(Tabella2026[[#This Row],[REDDITO COMPLESSIVO PROCAPITE]]&lt;media_aggr_reddito_pc,(media_aggr_reddito_pc-Tabella2026[[#This Row],[REDDITO COMPLESSIVO PROCAPITE]]),0)</f>
        <v>0</v>
      </c>
      <c r="O5464" s="3">
        <f>+Tabella2026[[#This Row],[DIFFERENZA REDDITO INFERIORE ALLA MEDIA DALLA MEDIA]]*Tabella2026[[#This Row],[POP_2024]]</f>
        <v>0</v>
      </c>
      <c r="P5464" s="3">
        <f>+Tabella2026[[#This Row],[POPOLAZIONE PER DIFFERENZA ]]/SUM(Tabella2026[[POPOLAZIONE PER DIFFERENZA ]])</f>
        <v>0</v>
      </c>
      <c r="Q5464" s="3">
        <f>+Tabella2026[[#This Row],[INCIDENZA POPOLAZIONE PER DIFFERENZA]]*(PLAFOND-SUM(Tabella2026[CONTRIBUTO SULLA BASE DELLA POPOLAZIONE]))</f>
        <v>0</v>
      </c>
      <c r="R5464" s="3">
        <f>+Tabella2026[[#This Row],[CONTRIBUTO SULLA BASE DELLA POPOLAZIONE]]+Tabella2026[[#This Row],[CONTRIBUTO SULLA BASE DEL REDDITO]]</f>
        <v>6073.4382356625665</v>
      </c>
      <c r="S5464" s="3">
        <f>+Tabella2026[[#This Row],[CONTRIBUTO TOTALE]]/(PLAFOND/N_TESSERE)</f>
        <v>12.146876471325132</v>
      </c>
      <c r="T5464" s="3">
        <f>+MAX(CEILING(Tabella2026[[#This Row],[preDEF1]],1),1)</f>
        <v>13</v>
      </c>
      <c r="U5464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64" s="21">
        <f>+Tabella2026[[#This Row],[DEF - n. card]]*(PLAFOND/N_TESSERE)</f>
        <v>6500</v>
      </c>
      <c r="W5464" s="18"/>
    </row>
    <row r="5465" spans="2:23" x14ac:dyDescent="0.25">
      <c r="B5465" s="1" t="s">
        <v>10965</v>
      </c>
      <c r="C5465" s="2">
        <v>57070</v>
      </c>
      <c r="D5465" s="1" t="s">
        <v>10966</v>
      </c>
      <c r="E5465" s="1" t="s">
        <v>8</v>
      </c>
      <c r="F5465" s="1" t="s">
        <v>377</v>
      </c>
      <c r="G5465" s="1" t="s">
        <v>4778</v>
      </c>
      <c r="H5465" s="1" t="s">
        <v>15834</v>
      </c>
      <c r="I5465" s="5">
        <v>1216</v>
      </c>
      <c r="J5465" s="5">
        <v>18875265</v>
      </c>
      <c r="K5465" s="3">
        <f>+Tabella2026[[#This Row],[POP_2024]]/SUM(Tabella2026[POP_2024])</f>
        <v>2.0629937867241735E-5</v>
      </c>
      <c r="L5465" s="3">
        <f>+Tabella2026[[#This Row],[INCIDENZA POPOLAZIONE]]*(PLAFOND/2)</f>
        <v>6073.4382356625665</v>
      </c>
      <c r="M5465" s="3">
        <f>+IFERROR(Tabella2026[[#This Row],[reddito_2024]]/Tabella2026[[#This Row],[POP_2024]],"")</f>
        <v>15522.421875</v>
      </c>
      <c r="N5465" s="3">
        <f>+IF(Tabella2026[[#This Row],[REDDITO COMPLESSIVO PROCAPITE]]&lt;media_aggr_reddito_pc,(media_aggr_reddito_pc-Tabella2026[[#This Row],[REDDITO COMPLESSIVO PROCAPITE]]),0)</f>
        <v>2302.644187608741</v>
      </c>
      <c r="O5465" s="3">
        <f>+Tabella2026[[#This Row],[DIFFERENZA REDDITO INFERIORE ALLA MEDIA DALLA MEDIA]]*Tabella2026[[#This Row],[POP_2024]]</f>
        <v>2800015.3321322291</v>
      </c>
      <c r="P5465" s="3">
        <f>+Tabella2026[[#This Row],[POPOLAZIONE PER DIFFERENZA ]]/SUM(Tabella2026[[POPOLAZIONE PER DIFFERENZA ]])</f>
        <v>2.4841234973364555E-5</v>
      </c>
      <c r="Q5465" s="3">
        <f>+Tabella2026[[#This Row],[INCIDENZA POPOLAZIONE PER DIFFERENZA]]*(PLAFOND-SUM(Tabella2026[CONTRIBUTO SULLA BASE DELLA POPOLAZIONE]))</f>
        <v>7313.2409452323245</v>
      </c>
      <c r="R5465" s="3">
        <f>+Tabella2026[[#This Row],[CONTRIBUTO SULLA BASE DELLA POPOLAZIONE]]+Tabella2026[[#This Row],[CONTRIBUTO SULLA BASE DEL REDDITO]]</f>
        <v>13386.679180894891</v>
      </c>
      <c r="S5465" s="3">
        <f>+Tabella2026[[#This Row],[CONTRIBUTO TOTALE]]/(PLAFOND/N_TESSERE)</f>
        <v>26.773358361789782</v>
      </c>
      <c r="T5465" s="3">
        <f>+MAX(CEILING(Tabella2026[[#This Row],[preDEF1]],1),1)</f>
        <v>27</v>
      </c>
      <c r="U5465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5465" s="21">
        <f>+Tabella2026[[#This Row],[DEF - n. card]]*(PLAFOND/N_TESSERE)</f>
        <v>13500</v>
      </c>
      <c r="W5465" s="18"/>
    </row>
    <row r="5466" spans="2:23" x14ac:dyDescent="0.25">
      <c r="B5466" s="1" t="s">
        <v>10815</v>
      </c>
      <c r="C5466" s="2">
        <v>114022</v>
      </c>
      <c r="D5466" s="1" t="s">
        <v>10816</v>
      </c>
      <c r="E5466" s="1" t="s">
        <v>76</v>
      </c>
      <c r="F5466" s="1" t="s">
        <v>550</v>
      </c>
      <c r="G5466" s="1" t="s">
        <v>4778</v>
      </c>
      <c r="H5466" s="1" t="s">
        <v>15836</v>
      </c>
      <c r="I5466" s="5">
        <v>1215</v>
      </c>
      <c r="J5466" s="5">
        <v>14888228</v>
      </c>
      <c r="K5466" s="3">
        <f>+Tabella2026[[#This Row],[POP_2024]]/SUM(Tabella2026[POP_2024])</f>
        <v>2.0612972457811439E-5</v>
      </c>
      <c r="L5466" s="3">
        <f>+Tabella2026[[#This Row],[INCIDENZA POPOLAZIONE]]*(PLAFOND/2)</f>
        <v>6068.443631850344</v>
      </c>
      <c r="M5466" s="3">
        <f>+IFERROR(Tabella2026[[#This Row],[reddito_2024]]/Tabella2026[[#This Row],[POP_2024]],"")</f>
        <v>12253.685596707819</v>
      </c>
      <c r="N5466" s="3">
        <f>+IF(Tabella2026[[#This Row],[REDDITO COMPLESSIVO PROCAPITE]]&lt;media_aggr_reddito_pc,(media_aggr_reddito_pc-Tabella2026[[#This Row],[REDDITO COMPLESSIVO PROCAPITE]]),0)</f>
        <v>5571.380465900922</v>
      </c>
      <c r="O5466" s="3">
        <f>+Tabella2026[[#This Row],[DIFFERENZA REDDITO INFERIORE ALLA MEDIA DALLA MEDIA]]*Tabella2026[[#This Row],[POP_2024]]</f>
        <v>6769227.2660696199</v>
      </c>
      <c r="P5466" s="3">
        <f>+Tabella2026[[#This Row],[POPOLAZIONE PER DIFFERENZA ]]/SUM(Tabella2026[[POPOLAZIONE PER DIFFERENZA ]])</f>
        <v>6.0055372974150737E-5</v>
      </c>
      <c r="Q5466" s="3">
        <f>+Tabella2026[[#This Row],[INCIDENZA POPOLAZIONE PER DIFFERENZA]]*(PLAFOND-SUM(Tabella2026[CONTRIBUTO SULLA BASE DELLA POPOLAZIONE]))</f>
        <v>17680.256762060319</v>
      </c>
      <c r="R5466" s="3">
        <f>+Tabella2026[[#This Row],[CONTRIBUTO SULLA BASE DELLA POPOLAZIONE]]+Tabella2026[[#This Row],[CONTRIBUTO SULLA BASE DEL REDDITO]]</f>
        <v>23748.700393910662</v>
      </c>
      <c r="S5466" s="3">
        <f>+Tabella2026[[#This Row],[CONTRIBUTO TOTALE]]/(PLAFOND/N_TESSERE)</f>
        <v>47.49740078782132</v>
      </c>
      <c r="T5466" s="3">
        <f>+MAX(CEILING(Tabella2026[[#This Row],[preDEF1]],1),1)</f>
        <v>48</v>
      </c>
      <c r="U5466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466" s="21">
        <f>+Tabella2026[[#This Row],[DEF - n. card]]*(PLAFOND/N_TESSERE)</f>
        <v>24000</v>
      </c>
      <c r="W5466" s="18"/>
    </row>
    <row r="5467" spans="2:23" x14ac:dyDescent="0.25">
      <c r="B5467" s="1" t="s">
        <v>11081</v>
      </c>
      <c r="C5467" s="2">
        <v>37014</v>
      </c>
      <c r="D5467" s="1" t="s">
        <v>11082</v>
      </c>
      <c r="E5467" s="1" t="s">
        <v>27</v>
      </c>
      <c r="F5467" s="1" t="s">
        <v>26</v>
      </c>
      <c r="G5467" s="1" t="s">
        <v>4778</v>
      </c>
      <c r="H5467" s="1" t="s">
        <v>15835</v>
      </c>
      <c r="I5467" s="5">
        <v>1214</v>
      </c>
      <c r="J5467" s="5">
        <v>24234486</v>
      </c>
      <c r="K5467" s="3">
        <f>+Tabella2026[[#This Row],[POP_2024]]/SUM(Tabella2026[POP_2024])</f>
        <v>2.0596007048381139E-5</v>
      </c>
      <c r="L5467" s="3">
        <f>+Tabella2026[[#This Row],[INCIDENZA POPOLAZIONE]]*(PLAFOND/2)</f>
        <v>6063.4490280381215</v>
      </c>
      <c r="M5467" s="3">
        <f>+IFERROR(Tabella2026[[#This Row],[reddito_2024]]/Tabella2026[[#This Row],[POP_2024]],"")</f>
        <v>19962.509060955519</v>
      </c>
      <c r="N5467" s="3">
        <f>+IF(Tabella2026[[#This Row],[REDDITO COMPLESSIVO PROCAPITE]]&lt;media_aggr_reddito_pc,(media_aggr_reddito_pc-Tabella2026[[#This Row],[REDDITO COMPLESSIVO PROCAPITE]]),0)</f>
        <v>0</v>
      </c>
      <c r="O5467" s="3">
        <f>+Tabella2026[[#This Row],[DIFFERENZA REDDITO INFERIORE ALLA MEDIA DALLA MEDIA]]*Tabella2026[[#This Row],[POP_2024]]</f>
        <v>0</v>
      </c>
      <c r="P5467" s="3">
        <f>+Tabella2026[[#This Row],[POPOLAZIONE PER DIFFERENZA ]]/SUM(Tabella2026[[POPOLAZIONE PER DIFFERENZA ]])</f>
        <v>0</v>
      </c>
      <c r="Q5467" s="3">
        <f>+Tabella2026[[#This Row],[INCIDENZA POPOLAZIONE PER DIFFERENZA]]*(PLAFOND-SUM(Tabella2026[CONTRIBUTO SULLA BASE DELLA POPOLAZIONE]))</f>
        <v>0</v>
      </c>
      <c r="R5467" s="3">
        <f>+Tabella2026[[#This Row],[CONTRIBUTO SULLA BASE DELLA POPOLAZIONE]]+Tabella2026[[#This Row],[CONTRIBUTO SULLA BASE DEL REDDITO]]</f>
        <v>6063.4490280381215</v>
      </c>
      <c r="S5467" s="3">
        <f>+Tabella2026[[#This Row],[CONTRIBUTO TOTALE]]/(PLAFOND/N_TESSERE)</f>
        <v>12.126898056076243</v>
      </c>
      <c r="T5467" s="3">
        <f>+MAX(CEILING(Tabella2026[[#This Row],[preDEF1]],1),1)</f>
        <v>13</v>
      </c>
      <c r="U5467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67" s="21">
        <f>+Tabella2026[[#This Row],[DEF - n. card]]*(PLAFOND/N_TESSERE)</f>
        <v>6500</v>
      </c>
      <c r="W5467" s="18"/>
    </row>
    <row r="5468" spans="2:23" x14ac:dyDescent="0.25">
      <c r="B5468" s="1" t="s">
        <v>10969</v>
      </c>
      <c r="C5468" s="2">
        <v>17183</v>
      </c>
      <c r="D5468" s="1" t="s">
        <v>10970</v>
      </c>
      <c r="E5468" s="1" t="s">
        <v>12</v>
      </c>
      <c r="F5468" s="1" t="s">
        <v>50</v>
      </c>
      <c r="G5468" s="1" t="s">
        <v>4778</v>
      </c>
      <c r="H5468" s="1" t="s">
        <v>15835</v>
      </c>
      <c r="I5468" s="5">
        <v>1214</v>
      </c>
      <c r="J5468" s="5">
        <v>23969449</v>
      </c>
      <c r="K5468" s="3">
        <f>+Tabella2026[[#This Row],[POP_2024]]/SUM(Tabella2026[POP_2024])</f>
        <v>2.0596007048381139E-5</v>
      </c>
      <c r="L5468" s="3">
        <f>+Tabella2026[[#This Row],[INCIDENZA POPOLAZIONE]]*(PLAFOND/2)</f>
        <v>6063.4490280381215</v>
      </c>
      <c r="M5468" s="3">
        <f>+IFERROR(Tabella2026[[#This Row],[reddito_2024]]/Tabella2026[[#This Row],[POP_2024]],"")</f>
        <v>19744.191927512355</v>
      </c>
      <c r="N5468" s="3">
        <f>+IF(Tabella2026[[#This Row],[REDDITO COMPLESSIVO PROCAPITE]]&lt;media_aggr_reddito_pc,(media_aggr_reddito_pc-Tabella2026[[#This Row],[REDDITO COMPLESSIVO PROCAPITE]]),0)</f>
        <v>0</v>
      </c>
      <c r="O5468" s="3">
        <f>+Tabella2026[[#This Row],[DIFFERENZA REDDITO INFERIORE ALLA MEDIA DALLA MEDIA]]*Tabella2026[[#This Row],[POP_2024]]</f>
        <v>0</v>
      </c>
      <c r="P5468" s="3">
        <f>+Tabella2026[[#This Row],[POPOLAZIONE PER DIFFERENZA ]]/SUM(Tabella2026[[POPOLAZIONE PER DIFFERENZA ]])</f>
        <v>0</v>
      </c>
      <c r="Q5468" s="3">
        <f>+Tabella2026[[#This Row],[INCIDENZA POPOLAZIONE PER DIFFERENZA]]*(PLAFOND-SUM(Tabella2026[CONTRIBUTO SULLA BASE DELLA POPOLAZIONE]))</f>
        <v>0</v>
      </c>
      <c r="R5468" s="3">
        <f>+Tabella2026[[#This Row],[CONTRIBUTO SULLA BASE DELLA POPOLAZIONE]]+Tabella2026[[#This Row],[CONTRIBUTO SULLA BASE DEL REDDITO]]</f>
        <v>6063.4490280381215</v>
      </c>
      <c r="S5468" s="3">
        <f>+Tabella2026[[#This Row],[CONTRIBUTO TOTALE]]/(PLAFOND/N_TESSERE)</f>
        <v>12.126898056076243</v>
      </c>
      <c r="T5468" s="3">
        <f>+MAX(CEILING(Tabella2026[[#This Row],[preDEF1]],1),1)</f>
        <v>13</v>
      </c>
      <c r="U5468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68" s="21">
        <f>+Tabella2026[[#This Row],[DEF - n. card]]*(PLAFOND/N_TESSERE)</f>
        <v>6500</v>
      </c>
      <c r="W5468" s="18"/>
    </row>
    <row r="5469" spans="2:23" x14ac:dyDescent="0.25">
      <c r="B5469" s="1" t="s">
        <v>11025</v>
      </c>
      <c r="C5469" s="2">
        <v>3097</v>
      </c>
      <c r="D5469" s="1" t="s">
        <v>11026</v>
      </c>
      <c r="E5469" s="1" t="s">
        <v>18</v>
      </c>
      <c r="F5469" s="1" t="s">
        <v>114</v>
      </c>
      <c r="G5469" s="1" t="s">
        <v>4778</v>
      </c>
      <c r="H5469" s="1" t="s">
        <v>15835</v>
      </c>
      <c r="I5469" s="5">
        <v>1214</v>
      </c>
      <c r="J5469" s="5">
        <v>26606222</v>
      </c>
      <c r="K5469" s="3">
        <f>+Tabella2026[[#This Row],[POP_2024]]/SUM(Tabella2026[POP_2024])</f>
        <v>2.0596007048381139E-5</v>
      </c>
      <c r="L5469" s="3">
        <f>+Tabella2026[[#This Row],[INCIDENZA POPOLAZIONE]]*(PLAFOND/2)</f>
        <v>6063.4490280381215</v>
      </c>
      <c r="M5469" s="3">
        <f>+IFERROR(Tabella2026[[#This Row],[reddito_2024]]/Tabella2026[[#This Row],[POP_2024]],"")</f>
        <v>21916.16309719934</v>
      </c>
      <c r="N5469" s="3">
        <f>+IF(Tabella2026[[#This Row],[REDDITO COMPLESSIVO PROCAPITE]]&lt;media_aggr_reddito_pc,(media_aggr_reddito_pc-Tabella2026[[#This Row],[REDDITO COMPLESSIVO PROCAPITE]]),0)</f>
        <v>0</v>
      </c>
      <c r="O5469" s="3">
        <f>+Tabella2026[[#This Row],[DIFFERENZA REDDITO INFERIORE ALLA MEDIA DALLA MEDIA]]*Tabella2026[[#This Row],[POP_2024]]</f>
        <v>0</v>
      </c>
      <c r="P5469" s="3">
        <f>+Tabella2026[[#This Row],[POPOLAZIONE PER DIFFERENZA ]]/SUM(Tabella2026[[POPOLAZIONE PER DIFFERENZA ]])</f>
        <v>0</v>
      </c>
      <c r="Q5469" s="3">
        <f>+Tabella2026[[#This Row],[INCIDENZA POPOLAZIONE PER DIFFERENZA]]*(PLAFOND-SUM(Tabella2026[CONTRIBUTO SULLA BASE DELLA POPOLAZIONE]))</f>
        <v>0</v>
      </c>
      <c r="R5469" s="3">
        <f>+Tabella2026[[#This Row],[CONTRIBUTO SULLA BASE DELLA POPOLAZIONE]]+Tabella2026[[#This Row],[CONTRIBUTO SULLA BASE DEL REDDITO]]</f>
        <v>6063.4490280381215</v>
      </c>
      <c r="S5469" s="3">
        <f>+Tabella2026[[#This Row],[CONTRIBUTO TOTALE]]/(PLAFOND/N_TESSERE)</f>
        <v>12.126898056076243</v>
      </c>
      <c r="T5469" s="3">
        <f>+MAX(CEILING(Tabella2026[[#This Row],[preDEF1]],1),1)</f>
        <v>13</v>
      </c>
      <c r="U546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69" s="21">
        <f>+Tabella2026[[#This Row],[DEF - n. card]]*(PLAFOND/N_TESSERE)</f>
        <v>6500</v>
      </c>
      <c r="W5469" s="18"/>
    </row>
    <row r="5470" spans="2:23" x14ac:dyDescent="0.25">
      <c r="B5470" s="1" t="s">
        <v>11037</v>
      </c>
      <c r="C5470" s="2">
        <v>6153</v>
      </c>
      <c r="D5470" s="1" t="s">
        <v>11038</v>
      </c>
      <c r="E5470" s="1" t="s">
        <v>18</v>
      </c>
      <c r="F5470" s="1" t="s">
        <v>138</v>
      </c>
      <c r="G5470" s="1" t="s">
        <v>4778</v>
      </c>
      <c r="H5470" s="1" t="s">
        <v>15835</v>
      </c>
      <c r="I5470" s="5">
        <v>1214</v>
      </c>
      <c r="J5470" s="5">
        <v>25074742</v>
      </c>
      <c r="K5470" s="3">
        <f>+Tabella2026[[#This Row],[POP_2024]]/SUM(Tabella2026[POP_2024])</f>
        <v>2.0596007048381139E-5</v>
      </c>
      <c r="L5470" s="3">
        <f>+Tabella2026[[#This Row],[INCIDENZA POPOLAZIONE]]*(PLAFOND/2)</f>
        <v>6063.4490280381215</v>
      </c>
      <c r="M5470" s="3">
        <f>+IFERROR(Tabella2026[[#This Row],[reddito_2024]]/Tabella2026[[#This Row],[POP_2024]],"")</f>
        <v>20654.647446457991</v>
      </c>
      <c r="N5470" s="3">
        <f>+IF(Tabella2026[[#This Row],[REDDITO COMPLESSIVO PROCAPITE]]&lt;media_aggr_reddito_pc,(media_aggr_reddito_pc-Tabella2026[[#This Row],[REDDITO COMPLESSIVO PROCAPITE]]),0)</f>
        <v>0</v>
      </c>
      <c r="O5470" s="3">
        <f>+Tabella2026[[#This Row],[DIFFERENZA REDDITO INFERIORE ALLA MEDIA DALLA MEDIA]]*Tabella2026[[#This Row],[POP_2024]]</f>
        <v>0</v>
      </c>
      <c r="P5470" s="3">
        <f>+Tabella2026[[#This Row],[POPOLAZIONE PER DIFFERENZA ]]/SUM(Tabella2026[[POPOLAZIONE PER DIFFERENZA ]])</f>
        <v>0</v>
      </c>
      <c r="Q5470" s="3">
        <f>+Tabella2026[[#This Row],[INCIDENZA POPOLAZIONE PER DIFFERENZA]]*(PLAFOND-SUM(Tabella2026[CONTRIBUTO SULLA BASE DELLA POPOLAZIONE]))</f>
        <v>0</v>
      </c>
      <c r="R5470" s="3">
        <f>+Tabella2026[[#This Row],[CONTRIBUTO SULLA BASE DELLA POPOLAZIONE]]+Tabella2026[[#This Row],[CONTRIBUTO SULLA BASE DEL REDDITO]]</f>
        <v>6063.4490280381215</v>
      </c>
      <c r="S5470" s="3">
        <f>+Tabella2026[[#This Row],[CONTRIBUTO TOTALE]]/(PLAFOND/N_TESSERE)</f>
        <v>12.126898056076243</v>
      </c>
      <c r="T5470" s="3">
        <f>+MAX(CEILING(Tabella2026[[#This Row],[preDEF1]],1),1)</f>
        <v>13</v>
      </c>
      <c r="U5470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70" s="21">
        <f>+Tabella2026[[#This Row],[DEF - n. card]]*(PLAFOND/N_TESSERE)</f>
        <v>6500</v>
      </c>
      <c r="W5470" s="18"/>
    </row>
    <row r="5471" spans="2:23" x14ac:dyDescent="0.25">
      <c r="B5471" s="1" t="s">
        <v>11041</v>
      </c>
      <c r="C5471" s="2">
        <v>19043</v>
      </c>
      <c r="D5471" s="1" t="s">
        <v>11042</v>
      </c>
      <c r="E5471" s="1" t="s">
        <v>12</v>
      </c>
      <c r="F5471" s="1" t="s">
        <v>193</v>
      </c>
      <c r="G5471" s="1" t="s">
        <v>4778</v>
      </c>
      <c r="H5471" s="1" t="s">
        <v>15835</v>
      </c>
      <c r="I5471" s="5">
        <v>1213</v>
      </c>
      <c r="J5471" s="5">
        <v>23291426</v>
      </c>
      <c r="K5471" s="3">
        <f>+Tabella2026[[#This Row],[POP_2024]]/SUM(Tabella2026[POP_2024])</f>
        <v>2.0579041638950843E-5</v>
      </c>
      <c r="L5471" s="3">
        <f>+Tabella2026[[#This Row],[INCIDENZA POPOLAZIONE]]*(PLAFOND/2)</f>
        <v>6058.4544242258989</v>
      </c>
      <c r="M5471" s="3">
        <f>+IFERROR(Tabella2026[[#This Row],[reddito_2024]]/Tabella2026[[#This Row],[POP_2024]],"")</f>
        <v>19201.505358615002</v>
      </c>
      <c r="N5471" s="3">
        <f>+IF(Tabella2026[[#This Row],[REDDITO COMPLESSIVO PROCAPITE]]&lt;media_aggr_reddito_pc,(media_aggr_reddito_pc-Tabella2026[[#This Row],[REDDITO COMPLESSIVO PROCAPITE]]),0)</f>
        <v>0</v>
      </c>
      <c r="O5471" s="3">
        <f>+Tabella2026[[#This Row],[DIFFERENZA REDDITO INFERIORE ALLA MEDIA DALLA MEDIA]]*Tabella2026[[#This Row],[POP_2024]]</f>
        <v>0</v>
      </c>
      <c r="P5471" s="3">
        <f>+Tabella2026[[#This Row],[POPOLAZIONE PER DIFFERENZA ]]/SUM(Tabella2026[[POPOLAZIONE PER DIFFERENZA ]])</f>
        <v>0</v>
      </c>
      <c r="Q5471" s="3">
        <f>+Tabella2026[[#This Row],[INCIDENZA POPOLAZIONE PER DIFFERENZA]]*(PLAFOND-SUM(Tabella2026[CONTRIBUTO SULLA BASE DELLA POPOLAZIONE]))</f>
        <v>0</v>
      </c>
      <c r="R5471" s="3">
        <f>+Tabella2026[[#This Row],[CONTRIBUTO SULLA BASE DELLA POPOLAZIONE]]+Tabella2026[[#This Row],[CONTRIBUTO SULLA BASE DEL REDDITO]]</f>
        <v>6058.4544242258989</v>
      </c>
      <c r="S5471" s="3">
        <f>+Tabella2026[[#This Row],[CONTRIBUTO TOTALE]]/(PLAFOND/N_TESSERE)</f>
        <v>12.116908848451798</v>
      </c>
      <c r="T5471" s="3">
        <f>+MAX(CEILING(Tabella2026[[#This Row],[preDEF1]],1),1)</f>
        <v>13</v>
      </c>
      <c r="U5471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71" s="21">
        <f>+Tabella2026[[#This Row],[DEF - n. card]]*(PLAFOND/N_TESSERE)</f>
        <v>6500</v>
      </c>
      <c r="W5471" s="18"/>
    </row>
    <row r="5472" spans="2:23" x14ac:dyDescent="0.25">
      <c r="B5472" s="1" t="s">
        <v>11239</v>
      </c>
      <c r="C5472" s="2">
        <v>1137</v>
      </c>
      <c r="D5472" s="1" t="s">
        <v>11240</v>
      </c>
      <c r="E5472" s="1" t="s">
        <v>18</v>
      </c>
      <c r="F5472" s="1" t="s">
        <v>17</v>
      </c>
      <c r="G5472" s="1" t="s">
        <v>4778</v>
      </c>
      <c r="H5472" s="1" t="s">
        <v>15835</v>
      </c>
      <c r="I5472" s="5">
        <v>1213</v>
      </c>
      <c r="J5472" s="5">
        <v>23677486</v>
      </c>
      <c r="K5472" s="3">
        <f>+Tabella2026[[#This Row],[POP_2024]]/SUM(Tabella2026[POP_2024])</f>
        <v>2.0579041638950843E-5</v>
      </c>
      <c r="L5472" s="3">
        <f>+Tabella2026[[#This Row],[INCIDENZA POPOLAZIONE]]*(PLAFOND/2)</f>
        <v>6058.4544242258989</v>
      </c>
      <c r="M5472" s="3">
        <f>+IFERROR(Tabella2026[[#This Row],[reddito_2024]]/Tabella2026[[#This Row],[POP_2024]],"")</f>
        <v>19519.774113767518</v>
      </c>
      <c r="N5472" s="3">
        <f>+IF(Tabella2026[[#This Row],[REDDITO COMPLESSIVO PROCAPITE]]&lt;media_aggr_reddito_pc,(media_aggr_reddito_pc-Tabella2026[[#This Row],[REDDITO COMPLESSIVO PROCAPITE]]),0)</f>
        <v>0</v>
      </c>
      <c r="O5472" s="3">
        <f>+Tabella2026[[#This Row],[DIFFERENZA REDDITO INFERIORE ALLA MEDIA DALLA MEDIA]]*Tabella2026[[#This Row],[POP_2024]]</f>
        <v>0</v>
      </c>
      <c r="P5472" s="3">
        <f>+Tabella2026[[#This Row],[POPOLAZIONE PER DIFFERENZA ]]/SUM(Tabella2026[[POPOLAZIONE PER DIFFERENZA ]])</f>
        <v>0</v>
      </c>
      <c r="Q5472" s="3">
        <f>+Tabella2026[[#This Row],[INCIDENZA POPOLAZIONE PER DIFFERENZA]]*(PLAFOND-SUM(Tabella2026[CONTRIBUTO SULLA BASE DELLA POPOLAZIONE]))</f>
        <v>0</v>
      </c>
      <c r="R5472" s="3">
        <f>+Tabella2026[[#This Row],[CONTRIBUTO SULLA BASE DELLA POPOLAZIONE]]+Tabella2026[[#This Row],[CONTRIBUTO SULLA BASE DEL REDDITO]]</f>
        <v>6058.4544242258989</v>
      </c>
      <c r="S5472" s="3">
        <f>+Tabella2026[[#This Row],[CONTRIBUTO TOTALE]]/(PLAFOND/N_TESSERE)</f>
        <v>12.116908848451798</v>
      </c>
      <c r="T5472" s="3">
        <f>+MAX(CEILING(Tabella2026[[#This Row],[preDEF1]],1),1)</f>
        <v>13</v>
      </c>
      <c r="U5472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72" s="21">
        <f>+Tabella2026[[#This Row],[DEF - n. card]]*(PLAFOND/N_TESSERE)</f>
        <v>6500</v>
      </c>
      <c r="W5472" s="18"/>
    </row>
    <row r="5473" spans="2:23" x14ac:dyDescent="0.25">
      <c r="B5473" s="1" t="s">
        <v>10924</v>
      </c>
      <c r="C5473" s="2">
        <v>29005</v>
      </c>
      <c r="D5473" s="1" t="s">
        <v>10925</v>
      </c>
      <c r="E5473" s="1" t="s">
        <v>38</v>
      </c>
      <c r="F5473" s="1" t="s">
        <v>314</v>
      </c>
      <c r="G5473" s="1" t="s">
        <v>4778</v>
      </c>
      <c r="H5473" s="1" t="s">
        <v>15835</v>
      </c>
      <c r="I5473" s="5">
        <v>1212</v>
      </c>
      <c r="J5473" s="5">
        <v>19853455</v>
      </c>
      <c r="K5473" s="3">
        <f>+Tabella2026[[#This Row],[POP_2024]]/SUM(Tabella2026[POP_2024])</f>
        <v>2.0562076229520547E-5</v>
      </c>
      <c r="L5473" s="3">
        <f>+Tabella2026[[#This Row],[INCIDENZA POPOLAZIONE]]*(PLAFOND/2)</f>
        <v>6053.4598204136764</v>
      </c>
      <c r="M5473" s="3">
        <f>+IFERROR(Tabella2026[[#This Row],[reddito_2024]]/Tabella2026[[#This Row],[POP_2024]],"")</f>
        <v>16380.738448844884</v>
      </c>
      <c r="N5473" s="3">
        <f>+IF(Tabella2026[[#This Row],[REDDITO COMPLESSIVO PROCAPITE]]&lt;media_aggr_reddito_pc,(media_aggr_reddito_pc-Tabella2026[[#This Row],[REDDITO COMPLESSIVO PROCAPITE]]),0)</f>
        <v>1444.3276137638568</v>
      </c>
      <c r="O5473" s="3">
        <f>+Tabella2026[[#This Row],[DIFFERENZA REDDITO INFERIORE ALLA MEDIA DALLA MEDIA]]*Tabella2026[[#This Row],[POP_2024]]</f>
        <v>1750525.0678817944</v>
      </c>
      <c r="P5473" s="3">
        <f>+Tabella2026[[#This Row],[POPOLAZIONE PER DIFFERENZA ]]/SUM(Tabella2026[[POPOLAZIONE PER DIFFERENZA ]])</f>
        <v>1.553034515168256E-5</v>
      </c>
      <c r="Q5473" s="3">
        <f>+Tabella2026[[#This Row],[INCIDENZA POPOLAZIONE PER DIFFERENZA]]*(PLAFOND-SUM(Tabella2026[CONTRIBUTO SULLA BASE DELLA POPOLAZIONE]))</f>
        <v>4572.1219648965007</v>
      </c>
      <c r="R5473" s="3">
        <f>+Tabella2026[[#This Row],[CONTRIBUTO SULLA BASE DELLA POPOLAZIONE]]+Tabella2026[[#This Row],[CONTRIBUTO SULLA BASE DEL REDDITO]]</f>
        <v>10625.581785310176</v>
      </c>
      <c r="S5473" s="3">
        <f>+Tabella2026[[#This Row],[CONTRIBUTO TOTALE]]/(PLAFOND/N_TESSERE)</f>
        <v>21.251163570620353</v>
      </c>
      <c r="T5473" s="3">
        <f>+MAX(CEILING(Tabella2026[[#This Row],[preDEF1]],1),1)</f>
        <v>22</v>
      </c>
      <c r="U5473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5473" s="21">
        <f>+Tabella2026[[#This Row],[DEF - n. card]]*(PLAFOND/N_TESSERE)</f>
        <v>11000</v>
      </c>
      <c r="W5473" s="18"/>
    </row>
    <row r="5474" spans="2:23" x14ac:dyDescent="0.25">
      <c r="B5474" s="1" t="s">
        <v>10914</v>
      </c>
      <c r="C5474" s="2">
        <v>114001</v>
      </c>
      <c r="D5474" s="1" t="s">
        <v>10915</v>
      </c>
      <c r="E5474" s="1" t="s">
        <v>76</v>
      </c>
      <c r="F5474" s="1" t="s">
        <v>550</v>
      </c>
      <c r="G5474" s="1" t="s">
        <v>4778</v>
      </c>
      <c r="H5474" s="1" t="s">
        <v>15836</v>
      </c>
      <c r="I5474" s="5">
        <v>1211</v>
      </c>
      <c r="J5474" s="5">
        <v>14762539</v>
      </c>
      <c r="K5474" s="3">
        <f>+Tabella2026[[#This Row],[POP_2024]]/SUM(Tabella2026[POP_2024])</f>
        <v>2.0545110820090247E-5</v>
      </c>
      <c r="L5474" s="3">
        <f>+Tabella2026[[#This Row],[INCIDENZA POPOLAZIONE]]*(PLAFOND/2)</f>
        <v>6048.4652166014539</v>
      </c>
      <c r="M5474" s="3">
        <f>+IFERROR(Tabella2026[[#This Row],[reddito_2024]]/Tabella2026[[#This Row],[POP_2024]],"")</f>
        <v>12190.370767960363</v>
      </c>
      <c r="N5474" s="3">
        <f>+IF(Tabella2026[[#This Row],[REDDITO COMPLESSIVO PROCAPITE]]&lt;media_aggr_reddito_pc,(media_aggr_reddito_pc-Tabella2026[[#This Row],[REDDITO COMPLESSIVO PROCAPITE]]),0)</f>
        <v>5634.695294648378</v>
      </c>
      <c r="O5474" s="3">
        <f>+Tabella2026[[#This Row],[DIFFERENZA REDDITO INFERIORE ALLA MEDIA DALLA MEDIA]]*Tabella2026[[#This Row],[POP_2024]]</f>
        <v>6823616.0018191859</v>
      </c>
      <c r="P5474" s="3">
        <f>+Tabella2026[[#This Row],[POPOLAZIONE PER DIFFERENZA ]]/SUM(Tabella2026[[POPOLAZIONE PER DIFFERENZA ]])</f>
        <v>6.0537900105039819E-5</v>
      </c>
      <c r="Q5474" s="3">
        <f>+Tabella2026[[#This Row],[INCIDENZA POPOLAZIONE PER DIFFERENZA]]*(PLAFOND-SUM(Tabella2026[CONTRIBUTO SULLA BASE DELLA POPOLAZIONE]))</f>
        <v>17822.312387498718</v>
      </c>
      <c r="R5474" s="3">
        <f>+Tabella2026[[#This Row],[CONTRIBUTO SULLA BASE DELLA POPOLAZIONE]]+Tabella2026[[#This Row],[CONTRIBUTO SULLA BASE DEL REDDITO]]</f>
        <v>23870.777604100171</v>
      </c>
      <c r="S5474" s="3">
        <f>+Tabella2026[[#This Row],[CONTRIBUTO TOTALE]]/(PLAFOND/N_TESSERE)</f>
        <v>47.741555208200339</v>
      </c>
      <c r="T5474" s="3">
        <f>+MAX(CEILING(Tabella2026[[#This Row],[preDEF1]],1),1)</f>
        <v>48</v>
      </c>
      <c r="U5474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474" s="21">
        <f>+Tabella2026[[#This Row],[DEF - n. card]]*(PLAFOND/N_TESSERE)</f>
        <v>24000</v>
      </c>
      <c r="W5474" s="18"/>
    </row>
    <row r="5475" spans="2:23" x14ac:dyDescent="0.25">
      <c r="B5475" s="1" t="s">
        <v>10666</v>
      </c>
      <c r="C5475" s="2">
        <v>65061</v>
      </c>
      <c r="D5475" s="1" t="s">
        <v>10667</v>
      </c>
      <c r="E5475" s="1" t="s">
        <v>15</v>
      </c>
      <c r="F5475" s="1" t="s">
        <v>82</v>
      </c>
      <c r="G5475" s="1" t="s">
        <v>4778</v>
      </c>
      <c r="H5475" s="1" t="s">
        <v>15836</v>
      </c>
      <c r="I5475" s="5">
        <v>1209</v>
      </c>
      <c r="J5475" s="5">
        <v>14235640</v>
      </c>
      <c r="K5475" s="3">
        <f>+Tabella2026[[#This Row],[POP_2024]]/SUM(Tabella2026[POP_2024])</f>
        <v>2.0511180001229654E-5</v>
      </c>
      <c r="L5475" s="3">
        <f>+Tabella2026[[#This Row],[INCIDENZA POPOLAZIONE]]*(PLAFOND/2)</f>
        <v>6038.4760089770098</v>
      </c>
      <c r="M5475" s="3">
        <f>+IFERROR(Tabella2026[[#This Row],[reddito_2024]]/Tabella2026[[#This Row],[POP_2024]],"")</f>
        <v>11774.722911497105</v>
      </c>
      <c r="N5475" s="3">
        <f>+IF(Tabella2026[[#This Row],[REDDITO COMPLESSIVO PROCAPITE]]&lt;media_aggr_reddito_pc,(media_aggr_reddito_pc-Tabella2026[[#This Row],[REDDITO COMPLESSIVO PROCAPITE]]),0)</f>
        <v>6050.343151111636</v>
      </c>
      <c r="O5475" s="3">
        <f>+Tabella2026[[#This Row],[DIFFERENZA REDDITO INFERIORE ALLA MEDIA DALLA MEDIA]]*Tabella2026[[#This Row],[POP_2024]]</f>
        <v>7314864.8696939675</v>
      </c>
      <c r="P5475" s="3">
        <f>+Tabella2026[[#This Row],[POPOLAZIONE PER DIFFERENZA ]]/SUM(Tabella2026[[POPOLAZIONE PER DIFFERENZA ]])</f>
        <v>6.4896172153494609E-5</v>
      </c>
      <c r="Q5475" s="3">
        <f>+Tabella2026[[#This Row],[INCIDENZA POPOLAZIONE PER DIFFERENZA]]*(PLAFOND-SUM(Tabella2026[CONTRIBUTO SULLA BASE DELLA POPOLAZIONE]))</f>
        <v>19105.384409859776</v>
      </c>
      <c r="R5475" s="3">
        <f>+Tabella2026[[#This Row],[CONTRIBUTO SULLA BASE DELLA POPOLAZIONE]]+Tabella2026[[#This Row],[CONTRIBUTO SULLA BASE DEL REDDITO]]</f>
        <v>25143.860418836786</v>
      </c>
      <c r="S5475" s="3">
        <f>+Tabella2026[[#This Row],[CONTRIBUTO TOTALE]]/(PLAFOND/N_TESSERE)</f>
        <v>50.287720837673575</v>
      </c>
      <c r="T5475" s="3">
        <f>+MAX(CEILING(Tabella2026[[#This Row],[preDEF1]],1),1)</f>
        <v>51</v>
      </c>
      <c r="U5475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5475" s="21">
        <f>+Tabella2026[[#This Row],[DEF - n. card]]*(PLAFOND/N_TESSERE)</f>
        <v>25500</v>
      </c>
      <c r="W5475" s="18"/>
    </row>
    <row r="5476" spans="2:23" x14ac:dyDescent="0.25">
      <c r="B5476" s="1" t="s">
        <v>10897</v>
      </c>
      <c r="C5476" s="2">
        <v>83090</v>
      </c>
      <c r="D5476" s="1" t="s">
        <v>4792</v>
      </c>
      <c r="E5476" s="1" t="s">
        <v>21</v>
      </c>
      <c r="F5476" s="1" t="s">
        <v>42</v>
      </c>
      <c r="G5476" s="1" t="s">
        <v>4778</v>
      </c>
      <c r="H5476" s="1" t="s">
        <v>15836</v>
      </c>
      <c r="I5476" s="5">
        <v>1209</v>
      </c>
      <c r="J5476" s="5">
        <v>13501964</v>
      </c>
      <c r="K5476" s="3">
        <f>+Tabella2026[[#This Row],[POP_2024]]/SUM(Tabella2026[POP_2024])</f>
        <v>2.0511180001229654E-5</v>
      </c>
      <c r="L5476" s="3">
        <f>+Tabella2026[[#This Row],[INCIDENZA POPOLAZIONE]]*(PLAFOND/2)</f>
        <v>6038.4760089770098</v>
      </c>
      <c r="M5476" s="3">
        <f>+IFERROR(Tabella2026[[#This Row],[reddito_2024]]/Tabella2026[[#This Row],[POP_2024]],"")</f>
        <v>11167.87758478081</v>
      </c>
      <c r="N5476" s="3">
        <f>+IF(Tabella2026[[#This Row],[REDDITO COMPLESSIVO PROCAPITE]]&lt;media_aggr_reddito_pc,(media_aggr_reddito_pc-Tabella2026[[#This Row],[REDDITO COMPLESSIVO PROCAPITE]]),0)</f>
        <v>6657.1884778279309</v>
      </c>
      <c r="O5476" s="3">
        <f>+Tabella2026[[#This Row],[DIFFERENZA REDDITO INFERIORE ALLA MEDIA DALLA MEDIA]]*Tabella2026[[#This Row],[POP_2024]]</f>
        <v>8048540.8696939684</v>
      </c>
      <c r="P5476" s="3">
        <f>+Tabella2026[[#This Row],[POPOLAZIONE PER DIFFERENZA ]]/SUM(Tabella2026[[POPOLAZIONE PER DIFFERENZA ]])</f>
        <v>7.1405214336645612E-5</v>
      </c>
      <c r="Q5476" s="3">
        <f>+Tabella2026[[#This Row],[INCIDENZA POPOLAZIONE PER DIFFERENZA]]*(PLAFOND-SUM(Tabella2026[CONTRIBUTO SULLA BASE DELLA POPOLAZIONE]))</f>
        <v>21021.6415467978</v>
      </c>
      <c r="R5476" s="3">
        <f>+Tabella2026[[#This Row],[CONTRIBUTO SULLA BASE DELLA POPOLAZIONE]]+Tabella2026[[#This Row],[CONTRIBUTO SULLA BASE DEL REDDITO]]</f>
        <v>27060.11755577481</v>
      </c>
      <c r="S5476" s="3">
        <f>+Tabella2026[[#This Row],[CONTRIBUTO TOTALE]]/(PLAFOND/N_TESSERE)</f>
        <v>54.120235111549619</v>
      </c>
      <c r="T5476" s="3">
        <f>+MAX(CEILING(Tabella2026[[#This Row],[preDEF1]],1),1)</f>
        <v>55</v>
      </c>
      <c r="U5476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5476" s="21">
        <f>+Tabella2026[[#This Row],[DEF - n. card]]*(PLAFOND/N_TESSERE)</f>
        <v>27500</v>
      </c>
      <c r="W5476" s="18"/>
    </row>
    <row r="5477" spans="2:23" x14ac:dyDescent="0.25">
      <c r="B5477" s="1" t="s">
        <v>10961</v>
      </c>
      <c r="C5477" s="2">
        <v>15042</v>
      </c>
      <c r="D5477" s="1" t="s">
        <v>10962</v>
      </c>
      <c r="E5477" s="1" t="s">
        <v>12</v>
      </c>
      <c r="F5477" s="1" t="s">
        <v>11</v>
      </c>
      <c r="G5477" s="1" t="s">
        <v>4778</v>
      </c>
      <c r="H5477" s="1" t="s">
        <v>15835</v>
      </c>
      <c r="I5477" s="5">
        <v>1208</v>
      </c>
      <c r="J5477" s="5">
        <v>24621671</v>
      </c>
      <c r="K5477" s="3">
        <f>+Tabella2026[[#This Row],[POP_2024]]/SUM(Tabella2026[POP_2024])</f>
        <v>2.0494214591799355E-5</v>
      </c>
      <c r="L5477" s="3">
        <f>+Tabella2026[[#This Row],[INCIDENZA POPOLAZIONE]]*(PLAFOND/2)</f>
        <v>6033.4814051647863</v>
      </c>
      <c r="M5477" s="3">
        <f>+IFERROR(Tabella2026[[#This Row],[reddito_2024]]/Tabella2026[[#This Row],[POP_2024]],"")</f>
        <v>20382.177980132452</v>
      </c>
      <c r="N5477" s="3">
        <f>+IF(Tabella2026[[#This Row],[REDDITO COMPLESSIVO PROCAPITE]]&lt;media_aggr_reddito_pc,(media_aggr_reddito_pc-Tabella2026[[#This Row],[REDDITO COMPLESSIVO PROCAPITE]]),0)</f>
        <v>0</v>
      </c>
      <c r="O5477" s="3">
        <f>+Tabella2026[[#This Row],[DIFFERENZA REDDITO INFERIORE ALLA MEDIA DALLA MEDIA]]*Tabella2026[[#This Row],[POP_2024]]</f>
        <v>0</v>
      </c>
      <c r="P5477" s="3">
        <f>+Tabella2026[[#This Row],[POPOLAZIONE PER DIFFERENZA ]]/SUM(Tabella2026[[POPOLAZIONE PER DIFFERENZA ]])</f>
        <v>0</v>
      </c>
      <c r="Q5477" s="3">
        <f>+Tabella2026[[#This Row],[INCIDENZA POPOLAZIONE PER DIFFERENZA]]*(PLAFOND-SUM(Tabella2026[CONTRIBUTO SULLA BASE DELLA POPOLAZIONE]))</f>
        <v>0</v>
      </c>
      <c r="R5477" s="3">
        <f>+Tabella2026[[#This Row],[CONTRIBUTO SULLA BASE DELLA POPOLAZIONE]]+Tabella2026[[#This Row],[CONTRIBUTO SULLA BASE DEL REDDITO]]</f>
        <v>6033.4814051647863</v>
      </c>
      <c r="S5477" s="3">
        <f>+Tabella2026[[#This Row],[CONTRIBUTO TOTALE]]/(PLAFOND/N_TESSERE)</f>
        <v>12.066962810329573</v>
      </c>
      <c r="T5477" s="3">
        <f>+MAX(CEILING(Tabella2026[[#This Row],[preDEF1]],1),1)</f>
        <v>13</v>
      </c>
      <c r="U5477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77" s="21">
        <f>+Tabella2026[[#This Row],[DEF - n. card]]*(PLAFOND/N_TESSERE)</f>
        <v>6500</v>
      </c>
      <c r="W5477" s="18"/>
    </row>
    <row r="5478" spans="2:23" x14ac:dyDescent="0.25">
      <c r="B5478" s="1" t="s">
        <v>10902</v>
      </c>
      <c r="C5478" s="2">
        <v>6115</v>
      </c>
      <c r="D5478" s="1" t="s">
        <v>10903</v>
      </c>
      <c r="E5478" s="1" t="s">
        <v>18</v>
      </c>
      <c r="F5478" s="1" t="s">
        <v>138</v>
      </c>
      <c r="G5478" s="1" t="s">
        <v>4778</v>
      </c>
      <c r="H5478" s="1" t="s">
        <v>15835</v>
      </c>
      <c r="I5478" s="5">
        <v>1208</v>
      </c>
      <c r="J5478" s="5">
        <v>23027434</v>
      </c>
      <c r="K5478" s="3">
        <f>+Tabella2026[[#This Row],[POP_2024]]/SUM(Tabella2026[POP_2024])</f>
        <v>2.0494214591799355E-5</v>
      </c>
      <c r="L5478" s="3">
        <f>+Tabella2026[[#This Row],[INCIDENZA POPOLAZIONE]]*(PLAFOND/2)</f>
        <v>6033.4814051647863</v>
      </c>
      <c r="M5478" s="3">
        <f>+IFERROR(Tabella2026[[#This Row],[reddito_2024]]/Tabella2026[[#This Row],[POP_2024]],"")</f>
        <v>19062.445364238411</v>
      </c>
      <c r="N5478" s="3">
        <f>+IF(Tabella2026[[#This Row],[REDDITO COMPLESSIVO PROCAPITE]]&lt;media_aggr_reddito_pc,(media_aggr_reddito_pc-Tabella2026[[#This Row],[REDDITO COMPLESSIVO PROCAPITE]]),0)</f>
        <v>0</v>
      </c>
      <c r="O5478" s="3">
        <f>+Tabella2026[[#This Row],[DIFFERENZA REDDITO INFERIORE ALLA MEDIA DALLA MEDIA]]*Tabella2026[[#This Row],[POP_2024]]</f>
        <v>0</v>
      </c>
      <c r="P5478" s="3">
        <f>+Tabella2026[[#This Row],[POPOLAZIONE PER DIFFERENZA ]]/SUM(Tabella2026[[POPOLAZIONE PER DIFFERENZA ]])</f>
        <v>0</v>
      </c>
      <c r="Q5478" s="3">
        <f>+Tabella2026[[#This Row],[INCIDENZA POPOLAZIONE PER DIFFERENZA]]*(PLAFOND-SUM(Tabella2026[CONTRIBUTO SULLA BASE DELLA POPOLAZIONE]))</f>
        <v>0</v>
      </c>
      <c r="R5478" s="3">
        <f>+Tabella2026[[#This Row],[CONTRIBUTO SULLA BASE DELLA POPOLAZIONE]]+Tabella2026[[#This Row],[CONTRIBUTO SULLA BASE DEL REDDITO]]</f>
        <v>6033.4814051647863</v>
      </c>
      <c r="S5478" s="3">
        <f>+Tabella2026[[#This Row],[CONTRIBUTO TOTALE]]/(PLAFOND/N_TESSERE)</f>
        <v>12.066962810329573</v>
      </c>
      <c r="T5478" s="3">
        <f>+MAX(CEILING(Tabella2026[[#This Row],[preDEF1]],1),1)</f>
        <v>13</v>
      </c>
      <c r="U5478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78" s="21">
        <f>+Tabella2026[[#This Row],[DEF - n. card]]*(PLAFOND/N_TESSERE)</f>
        <v>6500</v>
      </c>
      <c r="W5478" s="18"/>
    </row>
    <row r="5479" spans="2:23" x14ac:dyDescent="0.25">
      <c r="B5479" s="1" t="s">
        <v>10751</v>
      </c>
      <c r="C5479" s="2">
        <v>77026</v>
      </c>
      <c r="D5479" s="1" t="s">
        <v>10752</v>
      </c>
      <c r="E5479" s="1" t="s">
        <v>213</v>
      </c>
      <c r="F5479" s="1" t="s">
        <v>237</v>
      </c>
      <c r="G5479" s="1" t="s">
        <v>4778</v>
      </c>
      <c r="H5479" s="1" t="s">
        <v>15836</v>
      </c>
      <c r="I5479" s="5">
        <v>1208</v>
      </c>
      <c r="J5479" s="5">
        <v>12067745</v>
      </c>
      <c r="K5479" s="3">
        <f>+Tabella2026[[#This Row],[POP_2024]]/SUM(Tabella2026[POP_2024])</f>
        <v>2.0494214591799355E-5</v>
      </c>
      <c r="L5479" s="3">
        <f>+Tabella2026[[#This Row],[INCIDENZA POPOLAZIONE]]*(PLAFOND/2)</f>
        <v>6033.4814051647863</v>
      </c>
      <c r="M5479" s="3">
        <f>+IFERROR(Tabella2026[[#This Row],[reddito_2024]]/Tabella2026[[#This Row],[POP_2024]],"")</f>
        <v>9989.8551324503314</v>
      </c>
      <c r="N5479" s="3">
        <f>+IF(Tabella2026[[#This Row],[REDDITO COMPLESSIVO PROCAPITE]]&lt;media_aggr_reddito_pc,(media_aggr_reddito_pc-Tabella2026[[#This Row],[REDDITO COMPLESSIVO PROCAPITE]]),0)</f>
        <v>7835.2109301584096</v>
      </c>
      <c r="O5479" s="3">
        <f>+Tabella2026[[#This Row],[DIFFERENZA REDDITO INFERIORE ALLA MEDIA DALLA MEDIA]]*Tabella2026[[#This Row],[POP_2024]]</f>
        <v>9464934.8036313597</v>
      </c>
      <c r="P5479" s="3">
        <f>+Tabella2026[[#This Row],[POPOLAZIONE PER DIFFERENZA ]]/SUM(Tabella2026[[POPOLAZIONE PER DIFFERENZA ]])</f>
        <v>8.3971207859614421E-5</v>
      </c>
      <c r="Q5479" s="3">
        <f>+Tabella2026[[#This Row],[INCIDENZA POPOLAZIONE PER DIFFERENZA]]*(PLAFOND-SUM(Tabella2026[CONTRIBUTO SULLA BASE DELLA POPOLAZIONE]))</f>
        <v>24721.060615464692</v>
      </c>
      <c r="R5479" s="3">
        <f>+Tabella2026[[#This Row],[CONTRIBUTO SULLA BASE DELLA POPOLAZIONE]]+Tabella2026[[#This Row],[CONTRIBUTO SULLA BASE DEL REDDITO]]</f>
        <v>30754.54202062948</v>
      </c>
      <c r="S5479" s="3">
        <f>+Tabella2026[[#This Row],[CONTRIBUTO TOTALE]]/(PLAFOND/N_TESSERE)</f>
        <v>61.509084041258959</v>
      </c>
      <c r="T5479" s="3">
        <f>+MAX(CEILING(Tabella2026[[#This Row],[preDEF1]],1),1)</f>
        <v>62</v>
      </c>
      <c r="U5479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5479" s="21">
        <f>+Tabella2026[[#This Row],[DEF - n. card]]*(PLAFOND/N_TESSERE)</f>
        <v>31000</v>
      </c>
      <c r="W5479" s="18"/>
    </row>
    <row r="5480" spans="2:23" x14ac:dyDescent="0.25">
      <c r="B5480" s="1" t="s">
        <v>10975</v>
      </c>
      <c r="C5480" s="2">
        <v>23056</v>
      </c>
      <c r="D5480" s="1" t="s">
        <v>10976</v>
      </c>
      <c r="E5480" s="1" t="s">
        <v>38</v>
      </c>
      <c r="F5480" s="1" t="s">
        <v>37</v>
      </c>
      <c r="G5480" s="1" t="s">
        <v>4778</v>
      </c>
      <c r="H5480" s="1" t="s">
        <v>15835</v>
      </c>
      <c r="I5480" s="5">
        <v>1207</v>
      </c>
      <c r="J5480" s="5">
        <v>19175268</v>
      </c>
      <c r="K5480" s="3">
        <f>+Tabella2026[[#This Row],[POP_2024]]/SUM(Tabella2026[POP_2024])</f>
        <v>2.0477249182369058E-5</v>
      </c>
      <c r="L5480" s="3">
        <f>+Tabella2026[[#This Row],[INCIDENZA POPOLAZIONE]]*(PLAFOND/2)</f>
        <v>6028.4868013525638</v>
      </c>
      <c r="M5480" s="3">
        <f>+IFERROR(Tabella2026[[#This Row],[reddito_2024]]/Tabella2026[[#This Row],[POP_2024]],"")</f>
        <v>15886.717481358741</v>
      </c>
      <c r="N5480" s="3">
        <f>+IF(Tabella2026[[#This Row],[REDDITO COMPLESSIVO PROCAPITE]]&lt;media_aggr_reddito_pc,(media_aggr_reddito_pc-Tabella2026[[#This Row],[REDDITO COMPLESSIVO PROCAPITE]]),0)</f>
        <v>1938.3485812500003</v>
      </c>
      <c r="O5480" s="3">
        <f>+Tabella2026[[#This Row],[DIFFERENZA REDDITO INFERIORE ALLA MEDIA DALLA MEDIA]]*Tabella2026[[#This Row],[POP_2024]]</f>
        <v>2339586.7375687505</v>
      </c>
      <c r="P5480" s="3">
        <f>+Tabella2026[[#This Row],[POPOLAZIONE PER DIFFERENZA ]]/SUM(Tabella2026[[POPOLAZIONE PER DIFFERENZA ]])</f>
        <v>2.0756394874543538E-5</v>
      </c>
      <c r="Q5480" s="3">
        <f>+Tabella2026[[#This Row],[INCIDENZA POPOLAZIONE PER DIFFERENZA]]*(PLAFOND-SUM(Tabella2026[CONTRIBUTO SULLA BASE DELLA POPOLAZIONE]))</f>
        <v>6110.6670837694865</v>
      </c>
      <c r="R5480" s="3">
        <f>+Tabella2026[[#This Row],[CONTRIBUTO SULLA BASE DELLA POPOLAZIONE]]+Tabella2026[[#This Row],[CONTRIBUTO SULLA BASE DEL REDDITO]]</f>
        <v>12139.15388512205</v>
      </c>
      <c r="S5480" s="3">
        <f>+Tabella2026[[#This Row],[CONTRIBUTO TOTALE]]/(PLAFOND/N_TESSERE)</f>
        <v>24.278307770244101</v>
      </c>
      <c r="T5480" s="3">
        <f>+MAX(CEILING(Tabella2026[[#This Row],[preDEF1]],1),1)</f>
        <v>25</v>
      </c>
      <c r="U5480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5480" s="21">
        <f>+Tabella2026[[#This Row],[DEF - n. card]]*(PLAFOND/N_TESSERE)</f>
        <v>12500</v>
      </c>
      <c r="W5480" s="18"/>
    </row>
    <row r="5481" spans="2:23" x14ac:dyDescent="0.25">
      <c r="B5481" s="1" t="s">
        <v>10877</v>
      </c>
      <c r="C5481" s="2">
        <v>70053</v>
      </c>
      <c r="D5481" s="1" t="s">
        <v>10878</v>
      </c>
      <c r="E5481" s="1" t="s">
        <v>345</v>
      </c>
      <c r="F5481" s="1" t="s">
        <v>344</v>
      </c>
      <c r="G5481" s="1" t="s">
        <v>4778</v>
      </c>
      <c r="H5481" s="1" t="s">
        <v>15836</v>
      </c>
      <c r="I5481" s="5">
        <v>1207</v>
      </c>
      <c r="J5481" s="5">
        <v>12660357</v>
      </c>
      <c r="K5481" s="3">
        <f>+Tabella2026[[#This Row],[POP_2024]]/SUM(Tabella2026[POP_2024])</f>
        <v>2.0477249182369058E-5</v>
      </c>
      <c r="L5481" s="3">
        <f>+Tabella2026[[#This Row],[INCIDENZA POPOLAZIONE]]*(PLAFOND/2)</f>
        <v>6028.4868013525638</v>
      </c>
      <c r="M5481" s="3">
        <f>+IFERROR(Tabella2026[[#This Row],[reddito_2024]]/Tabella2026[[#This Row],[POP_2024]],"")</f>
        <v>10489.11101905551</v>
      </c>
      <c r="N5481" s="3">
        <f>+IF(Tabella2026[[#This Row],[REDDITO COMPLESSIVO PROCAPITE]]&lt;media_aggr_reddito_pc,(media_aggr_reddito_pc-Tabella2026[[#This Row],[REDDITO COMPLESSIVO PROCAPITE]]),0)</f>
        <v>7335.955043553231</v>
      </c>
      <c r="O5481" s="3">
        <f>+Tabella2026[[#This Row],[DIFFERENZA REDDITO INFERIORE ALLA MEDIA DALLA MEDIA]]*Tabella2026[[#This Row],[POP_2024]]</f>
        <v>8854497.7375687491</v>
      </c>
      <c r="P5481" s="3">
        <f>+Tabella2026[[#This Row],[POPOLAZIONE PER DIFFERENZA ]]/SUM(Tabella2026[[POPOLAZIONE PER DIFFERENZA ]])</f>
        <v>7.8555519445163812E-5</v>
      </c>
      <c r="Q5481" s="3">
        <f>+Tabella2026[[#This Row],[INCIDENZA POPOLAZIONE PER DIFFERENZA]]*(PLAFOND-SUM(Tabella2026[CONTRIBUTO SULLA BASE DELLA POPOLAZIONE]))</f>
        <v>23126.686008016735</v>
      </c>
      <c r="R5481" s="3">
        <f>+Tabella2026[[#This Row],[CONTRIBUTO SULLA BASE DELLA POPOLAZIONE]]+Tabella2026[[#This Row],[CONTRIBUTO SULLA BASE DEL REDDITO]]</f>
        <v>29155.172809369298</v>
      </c>
      <c r="S5481" s="3">
        <f>+Tabella2026[[#This Row],[CONTRIBUTO TOTALE]]/(PLAFOND/N_TESSERE)</f>
        <v>58.310345618738594</v>
      </c>
      <c r="T5481" s="3">
        <f>+MAX(CEILING(Tabella2026[[#This Row],[preDEF1]],1),1)</f>
        <v>59</v>
      </c>
      <c r="U5481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5481" s="21">
        <f>+Tabella2026[[#This Row],[DEF - n. card]]*(PLAFOND/N_TESSERE)</f>
        <v>29500</v>
      </c>
      <c r="W5481" s="18"/>
    </row>
    <row r="5482" spans="2:23" x14ac:dyDescent="0.25">
      <c r="B5482" s="1" t="s">
        <v>11017</v>
      </c>
      <c r="C5482" s="2">
        <v>1301</v>
      </c>
      <c r="D5482" s="1" t="s">
        <v>11018</v>
      </c>
      <c r="E5482" s="1" t="s">
        <v>18</v>
      </c>
      <c r="F5482" s="1" t="s">
        <v>17</v>
      </c>
      <c r="G5482" s="1" t="s">
        <v>4778</v>
      </c>
      <c r="H5482" s="1" t="s">
        <v>15835</v>
      </c>
      <c r="I5482" s="5">
        <v>1207</v>
      </c>
      <c r="J5482" s="5">
        <v>22996071</v>
      </c>
      <c r="K5482" s="3">
        <f>+Tabella2026[[#This Row],[POP_2024]]/SUM(Tabella2026[POP_2024])</f>
        <v>2.0477249182369058E-5</v>
      </c>
      <c r="L5482" s="3">
        <f>+Tabella2026[[#This Row],[INCIDENZA POPOLAZIONE]]*(PLAFOND/2)</f>
        <v>6028.4868013525638</v>
      </c>
      <c r="M5482" s="3">
        <f>+IFERROR(Tabella2026[[#This Row],[reddito_2024]]/Tabella2026[[#This Row],[POP_2024]],"")</f>
        <v>19052.254349627176</v>
      </c>
      <c r="N5482" s="3">
        <f>+IF(Tabella2026[[#This Row],[REDDITO COMPLESSIVO PROCAPITE]]&lt;media_aggr_reddito_pc,(media_aggr_reddito_pc-Tabella2026[[#This Row],[REDDITO COMPLESSIVO PROCAPITE]]),0)</f>
        <v>0</v>
      </c>
      <c r="O5482" s="3">
        <f>+Tabella2026[[#This Row],[DIFFERENZA REDDITO INFERIORE ALLA MEDIA DALLA MEDIA]]*Tabella2026[[#This Row],[POP_2024]]</f>
        <v>0</v>
      </c>
      <c r="P5482" s="3">
        <f>+Tabella2026[[#This Row],[POPOLAZIONE PER DIFFERENZA ]]/SUM(Tabella2026[[POPOLAZIONE PER DIFFERENZA ]])</f>
        <v>0</v>
      </c>
      <c r="Q5482" s="3">
        <f>+Tabella2026[[#This Row],[INCIDENZA POPOLAZIONE PER DIFFERENZA]]*(PLAFOND-SUM(Tabella2026[CONTRIBUTO SULLA BASE DELLA POPOLAZIONE]))</f>
        <v>0</v>
      </c>
      <c r="R5482" s="3">
        <f>+Tabella2026[[#This Row],[CONTRIBUTO SULLA BASE DELLA POPOLAZIONE]]+Tabella2026[[#This Row],[CONTRIBUTO SULLA BASE DEL REDDITO]]</f>
        <v>6028.4868013525638</v>
      </c>
      <c r="S5482" s="3">
        <f>+Tabella2026[[#This Row],[CONTRIBUTO TOTALE]]/(PLAFOND/N_TESSERE)</f>
        <v>12.056973602705128</v>
      </c>
      <c r="T5482" s="3">
        <f>+MAX(CEILING(Tabella2026[[#This Row],[preDEF1]],1),1)</f>
        <v>13</v>
      </c>
      <c r="U5482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82" s="21">
        <f>+Tabella2026[[#This Row],[DEF - n. card]]*(PLAFOND/N_TESSERE)</f>
        <v>6500</v>
      </c>
      <c r="W5482" s="18"/>
    </row>
    <row r="5483" spans="2:23" x14ac:dyDescent="0.25">
      <c r="B5483" s="1" t="s">
        <v>10941</v>
      </c>
      <c r="C5483" s="2">
        <v>79009</v>
      </c>
      <c r="D5483" s="1" t="s">
        <v>10942</v>
      </c>
      <c r="E5483" s="1" t="s">
        <v>61</v>
      </c>
      <c r="F5483" s="1" t="s">
        <v>148</v>
      </c>
      <c r="G5483" s="1" t="s">
        <v>4778</v>
      </c>
      <c r="H5483" s="1" t="s">
        <v>15836</v>
      </c>
      <c r="I5483" s="5">
        <v>1206</v>
      </c>
      <c r="J5483" s="5">
        <v>11448205</v>
      </c>
      <c r="K5483" s="3">
        <f>+Tabella2026[[#This Row],[POP_2024]]/SUM(Tabella2026[POP_2024])</f>
        <v>2.0460283772938762E-5</v>
      </c>
      <c r="L5483" s="3">
        <f>+Tabella2026[[#This Row],[INCIDENZA POPOLAZIONE]]*(PLAFOND/2)</f>
        <v>6023.4921975403422</v>
      </c>
      <c r="M5483" s="3">
        <f>+IFERROR(Tabella2026[[#This Row],[reddito_2024]]/Tabella2026[[#This Row],[POP_2024]],"")</f>
        <v>9492.7072968490884</v>
      </c>
      <c r="N5483" s="3">
        <f>+IF(Tabella2026[[#This Row],[REDDITO COMPLESSIVO PROCAPITE]]&lt;media_aggr_reddito_pc,(media_aggr_reddito_pc-Tabella2026[[#This Row],[REDDITO COMPLESSIVO PROCAPITE]]),0)</f>
        <v>8332.3587657596527</v>
      </c>
      <c r="O5483" s="3">
        <f>+Tabella2026[[#This Row],[DIFFERENZA REDDITO INFERIORE ALLA MEDIA DALLA MEDIA]]*Tabella2026[[#This Row],[POP_2024]]</f>
        <v>10048824.67150614</v>
      </c>
      <c r="P5483" s="3">
        <f>+Tabella2026[[#This Row],[POPOLAZIONE PER DIFFERENZA ]]/SUM(Tabella2026[[POPOLAZIONE PER DIFFERENZA ]])</f>
        <v>8.9151374282274296E-5</v>
      </c>
      <c r="Q5483" s="3">
        <f>+Tabella2026[[#This Row],[INCIDENZA POPOLAZIONE PER DIFFERENZA]]*(PLAFOND-SUM(Tabella2026[CONTRIBUTO SULLA BASE DELLA POPOLAZIONE]))</f>
        <v>26246.097725170948</v>
      </c>
      <c r="R5483" s="3">
        <f>+Tabella2026[[#This Row],[CONTRIBUTO SULLA BASE DELLA POPOLAZIONE]]+Tabella2026[[#This Row],[CONTRIBUTO SULLA BASE DEL REDDITO]]</f>
        <v>32269.58992271129</v>
      </c>
      <c r="S5483" s="3">
        <f>+Tabella2026[[#This Row],[CONTRIBUTO TOTALE]]/(PLAFOND/N_TESSERE)</f>
        <v>64.539179845422581</v>
      </c>
      <c r="T5483" s="3">
        <f>+MAX(CEILING(Tabella2026[[#This Row],[preDEF1]],1),1)</f>
        <v>65</v>
      </c>
      <c r="U5483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5483" s="21">
        <f>+Tabella2026[[#This Row],[DEF - n. card]]*(PLAFOND/N_TESSERE)</f>
        <v>32500</v>
      </c>
      <c r="W5483" s="18"/>
    </row>
    <row r="5484" spans="2:23" x14ac:dyDescent="0.25">
      <c r="B5484" s="1" t="s">
        <v>11251</v>
      </c>
      <c r="C5484" s="2">
        <v>16032</v>
      </c>
      <c r="D5484" s="1" t="s">
        <v>11252</v>
      </c>
      <c r="E5484" s="1" t="s">
        <v>12</v>
      </c>
      <c r="F5484" s="1" t="s">
        <v>93</v>
      </c>
      <c r="G5484" s="1" t="s">
        <v>4778</v>
      </c>
      <c r="H5484" s="1" t="s">
        <v>15835</v>
      </c>
      <c r="I5484" s="5">
        <v>1206</v>
      </c>
      <c r="J5484" s="5">
        <v>20599409</v>
      </c>
      <c r="K5484" s="3">
        <f>+Tabella2026[[#This Row],[POP_2024]]/SUM(Tabella2026[POP_2024])</f>
        <v>2.0460283772938762E-5</v>
      </c>
      <c r="L5484" s="3">
        <f>+Tabella2026[[#This Row],[INCIDENZA POPOLAZIONE]]*(PLAFOND/2)</f>
        <v>6023.4921975403422</v>
      </c>
      <c r="M5484" s="3">
        <f>+IFERROR(Tabella2026[[#This Row],[reddito_2024]]/Tabella2026[[#This Row],[POP_2024]],"")</f>
        <v>17080.770315091209</v>
      </c>
      <c r="N5484" s="3">
        <f>+IF(Tabella2026[[#This Row],[REDDITO COMPLESSIVO PROCAPITE]]&lt;media_aggr_reddito_pc,(media_aggr_reddito_pc-Tabella2026[[#This Row],[REDDITO COMPLESSIVO PROCAPITE]]),0)</f>
        <v>744.29574751753171</v>
      </c>
      <c r="O5484" s="3">
        <f>+Tabella2026[[#This Row],[DIFFERENZA REDDITO INFERIORE ALLA MEDIA DALLA MEDIA]]*Tabella2026[[#This Row],[POP_2024]]</f>
        <v>897620.67150614329</v>
      </c>
      <c r="P5484" s="3">
        <f>+Tabella2026[[#This Row],[POPOLAZIONE PER DIFFERENZA ]]/SUM(Tabella2026[[POPOLAZIONE PER DIFFERENZA ]])</f>
        <v>7.9635299714067321E-6</v>
      </c>
      <c r="Q5484" s="3">
        <f>+Tabella2026[[#This Row],[INCIDENZA POPOLAZIONE PER DIFFERENZA]]*(PLAFOND-SUM(Tabella2026[CONTRIBUTO SULLA BASE DELLA POPOLAZIONE]))</f>
        <v>2344.4572509346731</v>
      </c>
      <c r="R5484" s="3">
        <f>+Tabella2026[[#This Row],[CONTRIBUTO SULLA BASE DELLA POPOLAZIONE]]+Tabella2026[[#This Row],[CONTRIBUTO SULLA BASE DEL REDDITO]]</f>
        <v>8367.9494484750157</v>
      </c>
      <c r="S5484" s="3">
        <f>+Tabella2026[[#This Row],[CONTRIBUTO TOTALE]]/(PLAFOND/N_TESSERE)</f>
        <v>16.735898896950033</v>
      </c>
      <c r="T5484" s="3">
        <f>+MAX(CEILING(Tabella2026[[#This Row],[preDEF1]],1),1)</f>
        <v>17</v>
      </c>
      <c r="U5484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5484" s="21">
        <f>+Tabella2026[[#This Row],[DEF - n. card]]*(PLAFOND/N_TESSERE)</f>
        <v>8500</v>
      </c>
      <c r="W5484" s="18"/>
    </row>
    <row r="5485" spans="2:23" x14ac:dyDescent="0.25">
      <c r="B5485" s="1" t="s">
        <v>10845</v>
      </c>
      <c r="C5485" s="2">
        <v>60037</v>
      </c>
      <c r="D5485" s="1" t="s">
        <v>10846</v>
      </c>
      <c r="E5485" s="1" t="s">
        <v>8</v>
      </c>
      <c r="F5485" s="1" t="s">
        <v>397</v>
      </c>
      <c r="G5485" s="1" t="s">
        <v>4778</v>
      </c>
      <c r="H5485" s="1" t="s">
        <v>15834</v>
      </c>
      <c r="I5485" s="5">
        <v>1205</v>
      </c>
      <c r="J5485" s="5">
        <v>15747588</v>
      </c>
      <c r="K5485" s="3">
        <f>+Tabella2026[[#This Row],[POP_2024]]/SUM(Tabella2026[POP_2024])</f>
        <v>2.0443318363508462E-5</v>
      </c>
      <c r="L5485" s="3">
        <f>+Tabella2026[[#This Row],[INCIDENZA POPOLAZIONE]]*(PLAFOND/2)</f>
        <v>6018.4975937281188</v>
      </c>
      <c r="M5485" s="3">
        <f>+IFERROR(Tabella2026[[#This Row],[reddito_2024]]/Tabella2026[[#This Row],[POP_2024]],"")</f>
        <v>13068.537759336099</v>
      </c>
      <c r="N5485" s="3">
        <f>+IF(Tabella2026[[#This Row],[REDDITO COMPLESSIVO PROCAPITE]]&lt;media_aggr_reddito_pc,(media_aggr_reddito_pc-Tabella2026[[#This Row],[REDDITO COMPLESSIVO PROCAPITE]]),0)</f>
        <v>4756.528303272642</v>
      </c>
      <c r="O5485" s="3">
        <f>+Tabella2026[[#This Row],[DIFFERENZA REDDITO INFERIORE ALLA MEDIA DALLA MEDIA]]*Tabella2026[[#This Row],[POP_2024]]</f>
        <v>5731616.6054435335</v>
      </c>
      <c r="P5485" s="3">
        <f>+Tabella2026[[#This Row],[POPOLAZIONE PER DIFFERENZA ]]/SUM(Tabella2026[[POPOLAZIONE PER DIFFERENZA ]])</f>
        <v>5.0849876870008902E-5</v>
      </c>
      <c r="Q5485" s="3">
        <f>+Tabella2026[[#This Row],[INCIDENZA POPOLAZIONE PER DIFFERENZA]]*(PLAFOND-SUM(Tabella2026[CONTRIBUTO SULLA BASE DELLA POPOLAZIONE]))</f>
        <v>14970.165613123028</v>
      </c>
      <c r="R5485" s="3">
        <f>+Tabella2026[[#This Row],[CONTRIBUTO SULLA BASE DELLA POPOLAZIONE]]+Tabella2026[[#This Row],[CONTRIBUTO SULLA BASE DEL REDDITO]]</f>
        <v>20988.663206851146</v>
      </c>
      <c r="S5485" s="3">
        <f>+Tabella2026[[#This Row],[CONTRIBUTO TOTALE]]/(PLAFOND/N_TESSERE)</f>
        <v>41.977326413702293</v>
      </c>
      <c r="T5485" s="3">
        <f>+MAX(CEILING(Tabella2026[[#This Row],[preDEF1]],1),1)</f>
        <v>42</v>
      </c>
      <c r="U5485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5485" s="21">
        <f>+Tabella2026[[#This Row],[DEF - n. card]]*(PLAFOND/N_TESSERE)</f>
        <v>21000</v>
      </c>
      <c r="W5485" s="18"/>
    </row>
    <row r="5486" spans="2:23" x14ac:dyDescent="0.25">
      <c r="B5486" s="1" t="s">
        <v>10853</v>
      </c>
      <c r="C5486" s="2">
        <v>112051</v>
      </c>
      <c r="D5486" s="1" t="s">
        <v>10854</v>
      </c>
      <c r="E5486" s="1" t="s">
        <v>76</v>
      </c>
      <c r="F5486" s="1" t="s">
        <v>88</v>
      </c>
      <c r="G5486" s="1" t="s">
        <v>4778</v>
      </c>
      <c r="H5486" s="1" t="s">
        <v>15836</v>
      </c>
      <c r="I5486" s="5">
        <v>1205</v>
      </c>
      <c r="J5486" s="5">
        <v>15369736</v>
      </c>
      <c r="K5486" s="3">
        <f>+Tabella2026[[#This Row],[POP_2024]]/SUM(Tabella2026[POP_2024])</f>
        <v>2.0443318363508462E-5</v>
      </c>
      <c r="L5486" s="3">
        <f>+Tabella2026[[#This Row],[INCIDENZA POPOLAZIONE]]*(PLAFOND/2)</f>
        <v>6018.4975937281188</v>
      </c>
      <c r="M5486" s="3">
        <f>+IFERROR(Tabella2026[[#This Row],[reddito_2024]]/Tabella2026[[#This Row],[POP_2024]],"")</f>
        <v>12754.967634854771</v>
      </c>
      <c r="N5486" s="3">
        <f>+IF(Tabella2026[[#This Row],[REDDITO COMPLESSIVO PROCAPITE]]&lt;media_aggr_reddito_pc,(media_aggr_reddito_pc-Tabella2026[[#This Row],[REDDITO COMPLESSIVO PROCAPITE]]),0)</f>
        <v>5070.0984277539701</v>
      </c>
      <c r="O5486" s="3">
        <f>+Tabella2026[[#This Row],[DIFFERENZA REDDITO INFERIORE ALLA MEDIA DALLA MEDIA]]*Tabella2026[[#This Row],[POP_2024]]</f>
        <v>6109468.6054435335</v>
      </c>
      <c r="P5486" s="3">
        <f>+Tabella2026[[#This Row],[POPOLAZIONE PER DIFFERENZA ]]/SUM(Tabella2026[[POPOLAZIONE PER DIFFERENZA ]])</f>
        <v>5.4202112198666198E-5</v>
      </c>
      <c r="Q5486" s="3">
        <f>+Tabella2026[[#This Row],[INCIDENZA POPOLAZIONE PER DIFFERENZA]]*(PLAFOND-SUM(Tabella2026[CONTRIBUTO SULLA BASE DELLA POPOLAZIONE]))</f>
        <v>15957.061179703243</v>
      </c>
      <c r="R5486" s="3">
        <f>+Tabella2026[[#This Row],[CONTRIBUTO SULLA BASE DELLA POPOLAZIONE]]+Tabella2026[[#This Row],[CONTRIBUTO SULLA BASE DEL REDDITO]]</f>
        <v>21975.558773431363</v>
      </c>
      <c r="S5486" s="3">
        <f>+Tabella2026[[#This Row],[CONTRIBUTO TOTALE]]/(PLAFOND/N_TESSERE)</f>
        <v>43.951117546862726</v>
      </c>
      <c r="T5486" s="3">
        <f>+MAX(CEILING(Tabella2026[[#This Row],[preDEF1]],1),1)</f>
        <v>44</v>
      </c>
      <c r="U5486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486" s="21">
        <f>+Tabella2026[[#This Row],[DEF - n. card]]*(PLAFOND/N_TESSERE)</f>
        <v>22000</v>
      </c>
      <c r="W5486" s="18"/>
    </row>
    <row r="5487" spans="2:23" x14ac:dyDescent="0.25">
      <c r="B5487" s="1" t="s">
        <v>10869</v>
      </c>
      <c r="C5487" s="2">
        <v>69060</v>
      </c>
      <c r="D5487" s="1" t="s">
        <v>10870</v>
      </c>
      <c r="E5487" s="1" t="s">
        <v>96</v>
      </c>
      <c r="F5487" s="1" t="s">
        <v>328</v>
      </c>
      <c r="G5487" s="1" t="s">
        <v>4778</v>
      </c>
      <c r="H5487" s="1" t="s">
        <v>15836</v>
      </c>
      <c r="I5487" s="5">
        <v>1203</v>
      </c>
      <c r="J5487" s="5">
        <v>15370796</v>
      </c>
      <c r="K5487" s="3">
        <f>+Tabella2026[[#This Row],[POP_2024]]/SUM(Tabella2026[POP_2024])</f>
        <v>2.040938754464787E-5</v>
      </c>
      <c r="L5487" s="3">
        <f>+Tabella2026[[#This Row],[INCIDENZA POPOLAZIONE]]*(PLAFOND/2)</f>
        <v>6008.5083861036746</v>
      </c>
      <c r="M5487" s="3">
        <f>+IFERROR(Tabella2026[[#This Row],[reddito_2024]]/Tabella2026[[#This Row],[POP_2024]],"")</f>
        <v>12777.054031587697</v>
      </c>
      <c r="N5487" s="3">
        <f>+IF(Tabella2026[[#This Row],[REDDITO COMPLESSIVO PROCAPITE]]&lt;media_aggr_reddito_pc,(media_aggr_reddito_pc-Tabella2026[[#This Row],[REDDITO COMPLESSIVO PROCAPITE]]),0)</f>
        <v>5048.0120310210441</v>
      </c>
      <c r="O5487" s="3">
        <f>+Tabella2026[[#This Row],[DIFFERENZA REDDITO INFERIORE ALLA MEDIA DALLA MEDIA]]*Tabella2026[[#This Row],[POP_2024]]</f>
        <v>6072758.473318316</v>
      </c>
      <c r="P5487" s="3">
        <f>+Tabella2026[[#This Row],[POPOLAZIONE PER DIFFERENZA ]]/SUM(Tabella2026[[POPOLAZIONE PER DIFFERENZA ]])</f>
        <v>5.3876426475605763E-5</v>
      </c>
      <c r="Q5487" s="3">
        <f>+Tabella2026[[#This Row],[INCIDENZA POPOLAZIONE PER DIFFERENZA]]*(PLAFOND-SUM(Tabella2026[CONTRIBUTO SULLA BASE DELLA POPOLAZIONE]))</f>
        <v>15861.179547098543</v>
      </c>
      <c r="R5487" s="3">
        <f>+Tabella2026[[#This Row],[CONTRIBUTO SULLA BASE DELLA POPOLAZIONE]]+Tabella2026[[#This Row],[CONTRIBUTO SULLA BASE DEL REDDITO]]</f>
        <v>21869.687933202218</v>
      </c>
      <c r="S5487" s="3">
        <f>+Tabella2026[[#This Row],[CONTRIBUTO TOTALE]]/(PLAFOND/N_TESSERE)</f>
        <v>43.739375866404437</v>
      </c>
      <c r="T5487" s="3">
        <f>+MAX(CEILING(Tabella2026[[#This Row],[preDEF1]],1),1)</f>
        <v>44</v>
      </c>
      <c r="U5487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487" s="21">
        <f>+Tabella2026[[#This Row],[DEF - n. card]]*(PLAFOND/N_TESSERE)</f>
        <v>22000</v>
      </c>
      <c r="W5487" s="18"/>
    </row>
    <row r="5488" spans="2:23" x14ac:dyDescent="0.25">
      <c r="B5488" s="1" t="s">
        <v>10934</v>
      </c>
      <c r="C5488" s="2">
        <v>16065</v>
      </c>
      <c r="D5488" s="1" t="s">
        <v>8010</v>
      </c>
      <c r="E5488" s="1" t="s">
        <v>12</v>
      </c>
      <c r="F5488" s="1" t="s">
        <v>93</v>
      </c>
      <c r="G5488" s="1" t="s">
        <v>4778</v>
      </c>
      <c r="H5488" s="1" t="s">
        <v>15835</v>
      </c>
      <c r="I5488" s="5">
        <v>1202</v>
      </c>
      <c r="J5488" s="5">
        <v>23741267</v>
      </c>
      <c r="K5488" s="3">
        <f>+Tabella2026[[#This Row],[POP_2024]]/SUM(Tabella2026[POP_2024])</f>
        <v>2.039242213521757E-5</v>
      </c>
      <c r="L5488" s="3">
        <f>+Tabella2026[[#This Row],[INCIDENZA POPOLAZIONE]]*(PLAFOND/2)</f>
        <v>6003.5137822914512</v>
      </c>
      <c r="M5488" s="3">
        <f>+IFERROR(Tabella2026[[#This Row],[reddito_2024]]/Tabella2026[[#This Row],[POP_2024]],"")</f>
        <v>19751.470049916807</v>
      </c>
      <c r="N5488" s="3">
        <f>+IF(Tabella2026[[#This Row],[REDDITO COMPLESSIVO PROCAPITE]]&lt;media_aggr_reddito_pc,(media_aggr_reddito_pc-Tabella2026[[#This Row],[REDDITO COMPLESSIVO PROCAPITE]]),0)</f>
        <v>0</v>
      </c>
      <c r="O5488" s="3">
        <f>+Tabella2026[[#This Row],[DIFFERENZA REDDITO INFERIORE ALLA MEDIA DALLA MEDIA]]*Tabella2026[[#This Row],[POP_2024]]</f>
        <v>0</v>
      </c>
      <c r="P5488" s="3">
        <f>+Tabella2026[[#This Row],[POPOLAZIONE PER DIFFERENZA ]]/SUM(Tabella2026[[POPOLAZIONE PER DIFFERENZA ]])</f>
        <v>0</v>
      </c>
      <c r="Q5488" s="3">
        <f>+Tabella2026[[#This Row],[INCIDENZA POPOLAZIONE PER DIFFERENZA]]*(PLAFOND-SUM(Tabella2026[CONTRIBUTO SULLA BASE DELLA POPOLAZIONE]))</f>
        <v>0</v>
      </c>
      <c r="R5488" s="3">
        <f>+Tabella2026[[#This Row],[CONTRIBUTO SULLA BASE DELLA POPOLAZIONE]]+Tabella2026[[#This Row],[CONTRIBUTO SULLA BASE DEL REDDITO]]</f>
        <v>6003.5137822914512</v>
      </c>
      <c r="S5488" s="3">
        <f>+Tabella2026[[#This Row],[CONTRIBUTO TOTALE]]/(PLAFOND/N_TESSERE)</f>
        <v>12.007027564582902</v>
      </c>
      <c r="T5488" s="3">
        <f>+MAX(CEILING(Tabella2026[[#This Row],[preDEF1]],1),1)</f>
        <v>13</v>
      </c>
      <c r="U5488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88" s="21">
        <f>+Tabella2026[[#This Row],[DEF - n. card]]*(PLAFOND/N_TESSERE)</f>
        <v>6500</v>
      </c>
      <c r="W5488" s="18"/>
    </row>
    <row r="5489" spans="2:23" x14ac:dyDescent="0.25">
      <c r="B5489" s="1" t="s">
        <v>11077</v>
      </c>
      <c r="C5489" s="2">
        <v>22102</v>
      </c>
      <c r="D5489" s="1" t="s">
        <v>11078</v>
      </c>
      <c r="E5489" s="1" t="s">
        <v>99</v>
      </c>
      <c r="F5489" s="1" t="s">
        <v>98</v>
      </c>
      <c r="G5489" s="1" t="s">
        <v>4778</v>
      </c>
      <c r="H5489" s="1" t="s">
        <v>15835</v>
      </c>
      <c r="I5489" s="5">
        <v>1202</v>
      </c>
      <c r="J5489" s="5">
        <v>26932943</v>
      </c>
      <c r="K5489" s="3">
        <f>+Tabella2026[[#This Row],[POP_2024]]/SUM(Tabella2026[POP_2024])</f>
        <v>2.039242213521757E-5</v>
      </c>
      <c r="L5489" s="3">
        <f>+Tabella2026[[#This Row],[INCIDENZA POPOLAZIONE]]*(PLAFOND/2)</f>
        <v>6003.5137822914512</v>
      </c>
      <c r="M5489" s="3">
        <f>+IFERROR(Tabella2026[[#This Row],[reddito_2024]]/Tabella2026[[#This Row],[POP_2024]],"")</f>
        <v>22406.774542429284</v>
      </c>
      <c r="N5489" s="3">
        <f>+IF(Tabella2026[[#This Row],[REDDITO COMPLESSIVO PROCAPITE]]&lt;media_aggr_reddito_pc,(media_aggr_reddito_pc-Tabella2026[[#This Row],[REDDITO COMPLESSIVO PROCAPITE]]),0)</f>
        <v>0</v>
      </c>
      <c r="O5489" s="3">
        <f>+Tabella2026[[#This Row],[DIFFERENZA REDDITO INFERIORE ALLA MEDIA DALLA MEDIA]]*Tabella2026[[#This Row],[POP_2024]]</f>
        <v>0</v>
      </c>
      <c r="P5489" s="3">
        <f>+Tabella2026[[#This Row],[POPOLAZIONE PER DIFFERENZA ]]/SUM(Tabella2026[[POPOLAZIONE PER DIFFERENZA ]])</f>
        <v>0</v>
      </c>
      <c r="Q5489" s="3">
        <f>+Tabella2026[[#This Row],[INCIDENZA POPOLAZIONE PER DIFFERENZA]]*(PLAFOND-SUM(Tabella2026[CONTRIBUTO SULLA BASE DELLA POPOLAZIONE]))</f>
        <v>0</v>
      </c>
      <c r="R5489" s="3">
        <f>+Tabella2026[[#This Row],[CONTRIBUTO SULLA BASE DELLA POPOLAZIONE]]+Tabella2026[[#This Row],[CONTRIBUTO SULLA BASE DEL REDDITO]]</f>
        <v>6003.5137822914512</v>
      </c>
      <c r="S5489" s="3">
        <f>+Tabella2026[[#This Row],[CONTRIBUTO TOTALE]]/(PLAFOND/N_TESSERE)</f>
        <v>12.007027564582902</v>
      </c>
      <c r="T5489" s="3">
        <f>+MAX(CEILING(Tabella2026[[#This Row],[preDEF1]],1),1)</f>
        <v>13</v>
      </c>
      <c r="U548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89" s="21">
        <f>+Tabella2026[[#This Row],[DEF - n. card]]*(PLAFOND/N_TESSERE)</f>
        <v>6500</v>
      </c>
      <c r="W5489" s="18"/>
    </row>
    <row r="5490" spans="2:23" x14ac:dyDescent="0.25">
      <c r="B5490" s="1" t="s">
        <v>11105</v>
      </c>
      <c r="C5490" s="2">
        <v>8021</v>
      </c>
      <c r="D5490" s="1" t="s">
        <v>11106</v>
      </c>
      <c r="E5490" s="1" t="s">
        <v>24</v>
      </c>
      <c r="F5490" s="1" t="s">
        <v>286</v>
      </c>
      <c r="G5490" s="1" t="s">
        <v>4778</v>
      </c>
      <c r="H5490" s="1" t="s">
        <v>15835</v>
      </c>
      <c r="I5490" s="5">
        <v>1201</v>
      </c>
      <c r="J5490" s="5">
        <v>22233944</v>
      </c>
      <c r="K5490" s="3">
        <f>+Tabella2026[[#This Row],[POP_2024]]/SUM(Tabella2026[POP_2024])</f>
        <v>2.0375456725787274E-5</v>
      </c>
      <c r="L5490" s="3">
        <f>+Tabella2026[[#This Row],[INCIDENZA POPOLAZIONE]]*(PLAFOND/2)</f>
        <v>5998.5191784792287</v>
      </c>
      <c r="M5490" s="3">
        <f>+IFERROR(Tabella2026[[#This Row],[reddito_2024]]/Tabella2026[[#This Row],[POP_2024]],"")</f>
        <v>18512.859283930058</v>
      </c>
      <c r="N5490" s="3">
        <f>+IF(Tabella2026[[#This Row],[REDDITO COMPLESSIVO PROCAPITE]]&lt;media_aggr_reddito_pc,(media_aggr_reddito_pc-Tabella2026[[#This Row],[REDDITO COMPLESSIVO PROCAPITE]]),0)</f>
        <v>0</v>
      </c>
      <c r="O5490" s="3">
        <f>+Tabella2026[[#This Row],[DIFFERENZA REDDITO INFERIORE ALLA MEDIA DALLA MEDIA]]*Tabella2026[[#This Row],[POP_2024]]</f>
        <v>0</v>
      </c>
      <c r="P5490" s="3">
        <f>+Tabella2026[[#This Row],[POPOLAZIONE PER DIFFERENZA ]]/SUM(Tabella2026[[POPOLAZIONE PER DIFFERENZA ]])</f>
        <v>0</v>
      </c>
      <c r="Q5490" s="3">
        <f>+Tabella2026[[#This Row],[INCIDENZA POPOLAZIONE PER DIFFERENZA]]*(PLAFOND-SUM(Tabella2026[CONTRIBUTO SULLA BASE DELLA POPOLAZIONE]))</f>
        <v>0</v>
      </c>
      <c r="R5490" s="3">
        <f>+Tabella2026[[#This Row],[CONTRIBUTO SULLA BASE DELLA POPOLAZIONE]]+Tabella2026[[#This Row],[CONTRIBUTO SULLA BASE DEL REDDITO]]</f>
        <v>5998.5191784792287</v>
      </c>
      <c r="S5490" s="3">
        <f>+Tabella2026[[#This Row],[CONTRIBUTO TOTALE]]/(PLAFOND/N_TESSERE)</f>
        <v>11.997038356958457</v>
      </c>
      <c r="T5490" s="3">
        <f>+MAX(CEILING(Tabella2026[[#This Row],[preDEF1]],1),1)</f>
        <v>12</v>
      </c>
      <c r="U5490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490" s="21">
        <f>+Tabella2026[[#This Row],[DEF - n. card]]*(PLAFOND/N_TESSERE)</f>
        <v>6000</v>
      </c>
      <c r="W5490" s="18"/>
    </row>
    <row r="5491" spans="2:23" x14ac:dyDescent="0.25">
      <c r="B5491" s="1" t="s">
        <v>10991</v>
      </c>
      <c r="C5491" s="2">
        <v>6094</v>
      </c>
      <c r="D5491" s="1" t="s">
        <v>10992</v>
      </c>
      <c r="E5491" s="1" t="s">
        <v>18</v>
      </c>
      <c r="F5491" s="1" t="s">
        <v>138</v>
      </c>
      <c r="G5491" s="1" t="s">
        <v>4778</v>
      </c>
      <c r="H5491" s="1" t="s">
        <v>15835</v>
      </c>
      <c r="I5491" s="5">
        <v>1201</v>
      </c>
      <c r="J5491" s="5">
        <v>23342949</v>
      </c>
      <c r="K5491" s="3">
        <f>+Tabella2026[[#This Row],[POP_2024]]/SUM(Tabella2026[POP_2024])</f>
        <v>2.0375456725787274E-5</v>
      </c>
      <c r="L5491" s="3">
        <f>+Tabella2026[[#This Row],[INCIDENZA POPOLAZIONE]]*(PLAFOND/2)</f>
        <v>5998.5191784792287</v>
      </c>
      <c r="M5491" s="3">
        <f>+IFERROR(Tabella2026[[#This Row],[reddito_2024]]/Tabella2026[[#This Row],[POP_2024]],"")</f>
        <v>19436.260616153206</v>
      </c>
      <c r="N5491" s="3">
        <f>+IF(Tabella2026[[#This Row],[REDDITO COMPLESSIVO PROCAPITE]]&lt;media_aggr_reddito_pc,(media_aggr_reddito_pc-Tabella2026[[#This Row],[REDDITO COMPLESSIVO PROCAPITE]]),0)</f>
        <v>0</v>
      </c>
      <c r="O5491" s="3">
        <f>+Tabella2026[[#This Row],[DIFFERENZA REDDITO INFERIORE ALLA MEDIA DALLA MEDIA]]*Tabella2026[[#This Row],[POP_2024]]</f>
        <v>0</v>
      </c>
      <c r="P5491" s="3">
        <f>+Tabella2026[[#This Row],[POPOLAZIONE PER DIFFERENZA ]]/SUM(Tabella2026[[POPOLAZIONE PER DIFFERENZA ]])</f>
        <v>0</v>
      </c>
      <c r="Q5491" s="3">
        <f>+Tabella2026[[#This Row],[INCIDENZA POPOLAZIONE PER DIFFERENZA]]*(PLAFOND-SUM(Tabella2026[CONTRIBUTO SULLA BASE DELLA POPOLAZIONE]))</f>
        <v>0</v>
      </c>
      <c r="R5491" s="3">
        <f>+Tabella2026[[#This Row],[CONTRIBUTO SULLA BASE DELLA POPOLAZIONE]]+Tabella2026[[#This Row],[CONTRIBUTO SULLA BASE DEL REDDITO]]</f>
        <v>5998.5191784792287</v>
      </c>
      <c r="S5491" s="3">
        <f>+Tabella2026[[#This Row],[CONTRIBUTO TOTALE]]/(PLAFOND/N_TESSERE)</f>
        <v>11.997038356958457</v>
      </c>
      <c r="T5491" s="3">
        <f>+MAX(CEILING(Tabella2026[[#This Row],[preDEF1]],1),1)</f>
        <v>12</v>
      </c>
      <c r="U5491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491" s="21">
        <f>+Tabella2026[[#This Row],[DEF - n. card]]*(PLAFOND/N_TESSERE)</f>
        <v>6000</v>
      </c>
      <c r="W5491" s="18"/>
    </row>
    <row r="5492" spans="2:23" x14ac:dyDescent="0.25">
      <c r="B5492" s="1" t="s">
        <v>11021</v>
      </c>
      <c r="C5492" s="2">
        <v>70042</v>
      </c>
      <c r="D5492" s="1" t="s">
        <v>11022</v>
      </c>
      <c r="E5492" s="1" t="s">
        <v>345</v>
      </c>
      <c r="F5492" s="1" t="s">
        <v>344</v>
      </c>
      <c r="G5492" s="1" t="s">
        <v>4778</v>
      </c>
      <c r="H5492" s="1" t="s">
        <v>15836</v>
      </c>
      <c r="I5492" s="5">
        <v>1201</v>
      </c>
      <c r="J5492" s="5">
        <v>12526634</v>
      </c>
      <c r="K5492" s="3">
        <f>+Tabella2026[[#This Row],[POP_2024]]/SUM(Tabella2026[POP_2024])</f>
        <v>2.0375456725787274E-5</v>
      </c>
      <c r="L5492" s="3">
        <f>+Tabella2026[[#This Row],[INCIDENZA POPOLAZIONE]]*(PLAFOND/2)</f>
        <v>5998.5191784792287</v>
      </c>
      <c r="M5492" s="3">
        <f>+IFERROR(Tabella2026[[#This Row],[reddito_2024]]/Tabella2026[[#This Row],[POP_2024]],"")</f>
        <v>10430.169858451291</v>
      </c>
      <c r="N5492" s="3">
        <f>+IF(Tabella2026[[#This Row],[REDDITO COMPLESSIVO PROCAPITE]]&lt;media_aggr_reddito_pc,(media_aggr_reddito_pc-Tabella2026[[#This Row],[REDDITO COMPLESSIVO PROCAPITE]]),0)</f>
        <v>7394.8962041574505</v>
      </c>
      <c r="O5492" s="3">
        <f>+Tabella2026[[#This Row],[DIFFERENZA REDDITO INFERIORE ALLA MEDIA DALLA MEDIA]]*Tabella2026[[#This Row],[POP_2024]]</f>
        <v>8881270.3411930986</v>
      </c>
      <c r="P5492" s="3">
        <f>+Tabella2026[[#This Row],[POPOLAZIONE PER DIFFERENZA ]]/SUM(Tabella2026[[POPOLAZIONE PER DIFFERENZA ]])</f>
        <v>7.8793041193651805E-5</v>
      </c>
      <c r="Q5492" s="3">
        <f>+Tabella2026[[#This Row],[INCIDENZA POPOLAZIONE PER DIFFERENZA]]*(PLAFOND-SUM(Tabella2026[CONTRIBUTO SULLA BASE DELLA POPOLAZIONE]))</f>
        <v>23196.61223263029</v>
      </c>
      <c r="R5492" s="3">
        <f>+Tabella2026[[#This Row],[CONTRIBUTO SULLA BASE DELLA POPOLAZIONE]]+Tabella2026[[#This Row],[CONTRIBUTO SULLA BASE DEL REDDITO]]</f>
        <v>29195.13141110952</v>
      </c>
      <c r="S5492" s="3">
        <f>+Tabella2026[[#This Row],[CONTRIBUTO TOTALE]]/(PLAFOND/N_TESSERE)</f>
        <v>58.390262822219043</v>
      </c>
      <c r="T5492" s="3">
        <f>+MAX(CEILING(Tabella2026[[#This Row],[preDEF1]],1),1)</f>
        <v>59</v>
      </c>
      <c r="U5492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5492" s="21">
        <f>+Tabella2026[[#This Row],[DEF - n. card]]*(PLAFOND/N_TESSERE)</f>
        <v>29500</v>
      </c>
      <c r="W5492" s="18"/>
    </row>
    <row r="5493" spans="2:23" x14ac:dyDescent="0.25">
      <c r="B5493" s="1" t="s">
        <v>10891</v>
      </c>
      <c r="C5493" s="2">
        <v>78117</v>
      </c>
      <c r="D5493" s="1" t="s">
        <v>10892</v>
      </c>
      <c r="E5493" s="1" t="s">
        <v>61</v>
      </c>
      <c r="F5493" s="1" t="s">
        <v>178</v>
      </c>
      <c r="G5493" s="1" t="s">
        <v>4778</v>
      </c>
      <c r="H5493" s="1" t="s">
        <v>15836</v>
      </c>
      <c r="I5493" s="5">
        <v>1200</v>
      </c>
      <c r="J5493" s="5">
        <v>13847883</v>
      </c>
      <c r="K5493" s="3">
        <f>+Tabella2026[[#This Row],[POP_2024]]/SUM(Tabella2026[POP_2024])</f>
        <v>2.0358491316356977E-5</v>
      </c>
      <c r="L5493" s="3">
        <f>+Tabella2026[[#This Row],[INCIDENZA POPOLAZIONE]]*(PLAFOND/2)</f>
        <v>5993.5245746670071</v>
      </c>
      <c r="M5493" s="3">
        <f>+IFERROR(Tabella2026[[#This Row],[reddito_2024]]/Tabella2026[[#This Row],[POP_2024]],"")</f>
        <v>11539.9025</v>
      </c>
      <c r="N5493" s="3">
        <f>+IF(Tabella2026[[#This Row],[REDDITO COMPLESSIVO PROCAPITE]]&lt;media_aggr_reddito_pc,(media_aggr_reddito_pc-Tabella2026[[#This Row],[REDDITO COMPLESSIVO PROCAPITE]]),0)</f>
        <v>6285.1635626087409</v>
      </c>
      <c r="O5493" s="3">
        <f>+Tabella2026[[#This Row],[DIFFERENZA REDDITO INFERIORE ALLA MEDIA DALLA MEDIA]]*Tabella2026[[#This Row],[POP_2024]]</f>
        <v>7542196.2751304889</v>
      </c>
      <c r="P5493" s="3">
        <f>+Tabella2026[[#This Row],[POPOLAZIONE PER DIFFERENZA ]]/SUM(Tabella2026[[POPOLAZIONE PER DIFFERENZA ]])</f>
        <v>6.691301570233814E-5</v>
      </c>
      <c r="Q5493" s="3">
        <f>+Tabella2026[[#This Row],[INCIDENZA POPOLAZIONE PER DIFFERENZA]]*(PLAFOND-SUM(Tabella2026[CONTRIBUTO SULLA BASE DELLA POPOLAZIONE]))</f>
        <v>19699.141638006651</v>
      </c>
      <c r="R5493" s="3">
        <f>+Tabella2026[[#This Row],[CONTRIBUTO SULLA BASE DELLA POPOLAZIONE]]+Tabella2026[[#This Row],[CONTRIBUTO SULLA BASE DEL REDDITO]]</f>
        <v>25692.666212673659</v>
      </c>
      <c r="S5493" s="3">
        <f>+Tabella2026[[#This Row],[CONTRIBUTO TOTALE]]/(PLAFOND/N_TESSERE)</f>
        <v>51.385332425347322</v>
      </c>
      <c r="T5493" s="3">
        <f>+MAX(CEILING(Tabella2026[[#This Row],[preDEF1]],1),1)</f>
        <v>52</v>
      </c>
      <c r="U5493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5493" s="21">
        <f>+Tabella2026[[#This Row],[DEF - n. card]]*(PLAFOND/N_TESSERE)</f>
        <v>26000</v>
      </c>
      <c r="W5493" s="18"/>
    </row>
    <row r="5494" spans="2:23" x14ac:dyDescent="0.25">
      <c r="B5494" s="1" t="s">
        <v>11047</v>
      </c>
      <c r="C5494" s="2">
        <v>57012</v>
      </c>
      <c r="D5494" s="1" t="s">
        <v>11048</v>
      </c>
      <c r="E5494" s="1" t="s">
        <v>8</v>
      </c>
      <c r="F5494" s="1" t="s">
        <v>377</v>
      </c>
      <c r="G5494" s="1" t="s">
        <v>4778</v>
      </c>
      <c r="H5494" s="1" t="s">
        <v>15834</v>
      </c>
      <c r="I5494" s="5">
        <v>1197</v>
      </c>
      <c r="J5494" s="5">
        <v>18915685</v>
      </c>
      <c r="K5494" s="3">
        <f>+Tabella2026[[#This Row],[POP_2024]]/SUM(Tabella2026[POP_2024])</f>
        <v>2.0307595088066085E-5</v>
      </c>
      <c r="L5494" s="3">
        <f>+Tabella2026[[#This Row],[INCIDENZA POPOLAZIONE]]*(PLAFOND/2)</f>
        <v>5978.5407632303395</v>
      </c>
      <c r="M5494" s="3">
        <f>+IFERROR(Tabella2026[[#This Row],[reddito_2024]]/Tabella2026[[#This Row],[POP_2024]],"")</f>
        <v>15802.577276524646</v>
      </c>
      <c r="N5494" s="3">
        <f>+IF(Tabella2026[[#This Row],[REDDITO COMPLESSIVO PROCAPITE]]&lt;media_aggr_reddito_pc,(media_aggr_reddito_pc-Tabella2026[[#This Row],[REDDITO COMPLESSIVO PROCAPITE]]),0)</f>
        <v>2022.4887860840954</v>
      </c>
      <c r="O5494" s="3">
        <f>+Tabella2026[[#This Row],[DIFFERENZA REDDITO INFERIORE ALLA MEDIA DALLA MEDIA]]*Tabella2026[[#This Row],[POP_2024]]</f>
        <v>2420919.0769426622</v>
      </c>
      <c r="P5494" s="3">
        <f>+Tabella2026[[#This Row],[POPOLAZIONE PER DIFFERENZA ]]/SUM(Tabella2026[[POPOLAZIONE PER DIFFERENZA ]])</f>
        <v>2.1477960835320698E-5</v>
      </c>
      <c r="Q5494" s="3">
        <f>+Tabella2026[[#This Row],[INCIDENZA POPOLAZIONE PER DIFFERENZA]]*(PLAFOND-SUM(Tabella2026[CONTRIBUTO SULLA BASE DELLA POPOLAZIONE]))</f>
        <v>6323.0955614478125</v>
      </c>
      <c r="R5494" s="3">
        <f>+Tabella2026[[#This Row],[CONTRIBUTO SULLA BASE DELLA POPOLAZIONE]]+Tabella2026[[#This Row],[CONTRIBUTO SULLA BASE DEL REDDITO]]</f>
        <v>12301.636324678151</v>
      </c>
      <c r="S5494" s="3">
        <f>+Tabella2026[[#This Row],[CONTRIBUTO TOTALE]]/(PLAFOND/N_TESSERE)</f>
        <v>24.603272649356303</v>
      </c>
      <c r="T5494" s="3">
        <f>+MAX(CEILING(Tabella2026[[#This Row],[preDEF1]],1),1)</f>
        <v>25</v>
      </c>
      <c r="U5494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5494" s="21">
        <f>+Tabella2026[[#This Row],[DEF - n. card]]*(PLAFOND/N_TESSERE)</f>
        <v>12500</v>
      </c>
      <c r="W5494" s="18"/>
    </row>
    <row r="5495" spans="2:23" x14ac:dyDescent="0.25">
      <c r="B5495" s="1" t="s">
        <v>10989</v>
      </c>
      <c r="C5495" s="2">
        <v>115011</v>
      </c>
      <c r="D5495" s="1" t="s">
        <v>10990</v>
      </c>
      <c r="E5495" s="1" t="s">
        <v>76</v>
      </c>
      <c r="F5495" s="1" t="s">
        <v>625</v>
      </c>
      <c r="G5495" s="1" t="s">
        <v>4778</v>
      </c>
      <c r="H5495" s="1" t="s">
        <v>15836</v>
      </c>
      <c r="I5495" s="5">
        <v>1197</v>
      </c>
      <c r="J5495" s="5">
        <v>13828263</v>
      </c>
      <c r="K5495" s="3">
        <f>+Tabella2026[[#This Row],[POP_2024]]/SUM(Tabella2026[POP_2024])</f>
        <v>2.0307595088066085E-5</v>
      </c>
      <c r="L5495" s="3">
        <f>+Tabella2026[[#This Row],[INCIDENZA POPOLAZIONE]]*(PLAFOND/2)</f>
        <v>5978.5407632303395</v>
      </c>
      <c r="M5495" s="3">
        <f>+IFERROR(Tabella2026[[#This Row],[reddito_2024]]/Tabella2026[[#This Row],[POP_2024]],"")</f>
        <v>11552.433583959899</v>
      </c>
      <c r="N5495" s="3">
        <f>+IF(Tabella2026[[#This Row],[REDDITO COMPLESSIVO PROCAPITE]]&lt;media_aggr_reddito_pc,(media_aggr_reddito_pc-Tabella2026[[#This Row],[REDDITO COMPLESSIVO PROCAPITE]]),0)</f>
        <v>6272.6324786488422</v>
      </c>
      <c r="O5495" s="3">
        <f>+Tabella2026[[#This Row],[DIFFERENZA REDDITO INFERIORE ALLA MEDIA DALLA MEDIA]]*Tabella2026[[#This Row],[POP_2024]]</f>
        <v>7508341.0769426636</v>
      </c>
      <c r="P5495" s="3">
        <f>+Tabella2026[[#This Row],[POPOLAZIONE PER DIFFERENZA ]]/SUM(Tabella2026[[POPOLAZIONE PER DIFFERENZA ]])</f>
        <v>6.6612658442289426E-5</v>
      </c>
      <c r="Q5495" s="3">
        <f>+Tabella2026[[#This Row],[INCIDENZA POPOLAZIONE PER DIFFERENZA]]*(PLAFOND-SUM(Tabella2026[CONTRIBUTO SULLA BASE DELLA POPOLAZIONE]))</f>
        <v>19610.716685916253</v>
      </c>
      <c r="R5495" s="3">
        <f>+Tabella2026[[#This Row],[CONTRIBUTO SULLA BASE DELLA POPOLAZIONE]]+Tabella2026[[#This Row],[CONTRIBUTO SULLA BASE DEL REDDITO]]</f>
        <v>25589.257449146593</v>
      </c>
      <c r="S5495" s="3">
        <f>+Tabella2026[[#This Row],[CONTRIBUTO TOTALE]]/(PLAFOND/N_TESSERE)</f>
        <v>51.178514898293187</v>
      </c>
      <c r="T5495" s="3">
        <f>+MAX(CEILING(Tabella2026[[#This Row],[preDEF1]],1),1)</f>
        <v>52</v>
      </c>
      <c r="U5495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5495" s="21">
        <f>+Tabella2026[[#This Row],[DEF - n. card]]*(PLAFOND/N_TESSERE)</f>
        <v>26000</v>
      </c>
      <c r="W5495" s="18"/>
    </row>
    <row r="5496" spans="2:23" x14ac:dyDescent="0.25">
      <c r="B5496" s="1" t="s">
        <v>11019</v>
      </c>
      <c r="C5496" s="2">
        <v>41018</v>
      </c>
      <c r="D5496" s="1" t="s">
        <v>11020</v>
      </c>
      <c r="E5496" s="1" t="s">
        <v>117</v>
      </c>
      <c r="F5496" s="1" t="s">
        <v>130</v>
      </c>
      <c r="G5496" s="1" t="s">
        <v>4778</v>
      </c>
      <c r="H5496" s="1" t="s">
        <v>15834</v>
      </c>
      <c r="I5496" s="5">
        <v>1197</v>
      </c>
      <c r="J5496" s="5">
        <v>19830673</v>
      </c>
      <c r="K5496" s="3">
        <f>+Tabella2026[[#This Row],[POP_2024]]/SUM(Tabella2026[POP_2024])</f>
        <v>2.0307595088066085E-5</v>
      </c>
      <c r="L5496" s="3">
        <f>+Tabella2026[[#This Row],[INCIDENZA POPOLAZIONE]]*(PLAFOND/2)</f>
        <v>5978.5407632303395</v>
      </c>
      <c r="M5496" s="3">
        <f>+IFERROR(Tabella2026[[#This Row],[reddito_2024]]/Tabella2026[[#This Row],[POP_2024]],"")</f>
        <v>16566.978279030911</v>
      </c>
      <c r="N5496" s="3">
        <f>+IF(Tabella2026[[#This Row],[REDDITO COMPLESSIVO PROCAPITE]]&lt;media_aggr_reddito_pc,(media_aggr_reddito_pc-Tabella2026[[#This Row],[REDDITO COMPLESSIVO PROCAPITE]]),0)</f>
        <v>1258.0877835778301</v>
      </c>
      <c r="O5496" s="3">
        <f>+Tabella2026[[#This Row],[DIFFERENZA REDDITO INFERIORE ALLA MEDIA DALLA MEDIA]]*Tabella2026[[#This Row],[POP_2024]]</f>
        <v>1505931.0769426627</v>
      </c>
      <c r="P5496" s="3">
        <f>+Tabella2026[[#This Row],[POPOLAZIONE PER DIFFERENZA ]]/SUM(Tabella2026[[POPOLAZIONE PER DIFFERENZA ]])</f>
        <v>1.3360351033341412E-5</v>
      </c>
      <c r="Q5496" s="3">
        <f>+Tabella2026[[#This Row],[INCIDENZA POPOLAZIONE PER DIFFERENZA]]*(PLAFOND-SUM(Tabella2026[CONTRIBUTO SULLA BASE DELLA POPOLAZIONE]))</f>
        <v>3933.2773239524527</v>
      </c>
      <c r="R5496" s="3">
        <f>+Tabella2026[[#This Row],[CONTRIBUTO SULLA BASE DELLA POPOLAZIONE]]+Tabella2026[[#This Row],[CONTRIBUTO SULLA BASE DEL REDDITO]]</f>
        <v>9911.8180871827917</v>
      </c>
      <c r="S5496" s="3">
        <f>+Tabella2026[[#This Row],[CONTRIBUTO TOTALE]]/(PLAFOND/N_TESSERE)</f>
        <v>19.823636174365582</v>
      </c>
      <c r="T5496" s="3">
        <f>+MAX(CEILING(Tabella2026[[#This Row],[preDEF1]],1),1)</f>
        <v>20</v>
      </c>
      <c r="U5496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5496" s="21">
        <f>+Tabella2026[[#This Row],[DEF - n. card]]*(PLAFOND/N_TESSERE)</f>
        <v>10000</v>
      </c>
      <c r="W5496" s="18"/>
    </row>
    <row r="5497" spans="2:23" x14ac:dyDescent="0.25">
      <c r="B5497" s="1" t="s">
        <v>10910</v>
      </c>
      <c r="C5497" s="2">
        <v>30112</v>
      </c>
      <c r="D5497" s="1" t="s">
        <v>10911</v>
      </c>
      <c r="E5497" s="1" t="s">
        <v>48</v>
      </c>
      <c r="F5497" s="1" t="s">
        <v>120</v>
      </c>
      <c r="G5497" s="1" t="s">
        <v>4778</v>
      </c>
      <c r="H5497" s="1" t="s">
        <v>15835</v>
      </c>
      <c r="I5497" s="5">
        <v>1197</v>
      </c>
      <c r="J5497" s="5">
        <v>20301274</v>
      </c>
      <c r="K5497" s="3">
        <f>+Tabella2026[[#This Row],[POP_2024]]/SUM(Tabella2026[POP_2024])</f>
        <v>2.0307595088066085E-5</v>
      </c>
      <c r="L5497" s="3">
        <f>+Tabella2026[[#This Row],[INCIDENZA POPOLAZIONE]]*(PLAFOND/2)</f>
        <v>5978.5407632303395</v>
      </c>
      <c r="M5497" s="3">
        <f>+IFERROR(Tabella2026[[#This Row],[reddito_2024]]/Tabella2026[[#This Row],[POP_2024]],"")</f>
        <v>16960.128654970762</v>
      </c>
      <c r="N5497" s="3">
        <f>+IF(Tabella2026[[#This Row],[REDDITO COMPLESSIVO PROCAPITE]]&lt;media_aggr_reddito_pc,(media_aggr_reddito_pc-Tabella2026[[#This Row],[REDDITO COMPLESSIVO PROCAPITE]]),0)</f>
        <v>864.93740763797905</v>
      </c>
      <c r="O5497" s="3">
        <f>+Tabella2026[[#This Row],[DIFFERENZA REDDITO INFERIORE ALLA MEDIA DALLA MEDIA]]*Tabella2026[[#This Row],[POP_2024]]</f>
        <v>1035330.076942661</v>
      </c>
      <c r="P5497" s="3">
        <f>+Tabella2026[[#This Row],[POPOLAZIONE PER DIFFERENZA ]]/SUM(Tabella2026[[POPOLAZIONE PER DIFFERENZA ]])</f>
        <v>9.1852631738052523E-6</v>
      </c>
      <c r="Q5497" s="3">
        <f>+Tabella2026[[#This Row],[INCIDENZA POPOLAZIONE PER DIFFERENZA]]*(PLAFOND-SUM(Tabella2026[CONTRIBUTO SULLA BASE DELLA POPOLAZIONE]))</f>
        <v>2704.1345894208966</v>
      </c>
      <c r="R5497" s="3">
        <f>+Tabella2026[[#This Row],[CONTRIBUTO SULLA BASE DELLA POPOLAZIONE]]+Tabella2026[[#This Row],[CONTRIBUTO SULLA BASE DEL REDDITO]]</f>
        <v>8682.6753526512366</v>
      </c>
      <c r="S5497" s="3">
        <f>+Tabella2026[[#This Row],[CONTRIBUTO TOTALE]]/(PLAFOND/N_TESSERE)</f>
        <v>17.365350705302472</v>
      </c>
      <c r="T5497" s="3">
        <f>+MAX(CEILING(Tabella2026[[#This Row],[preDEF1]],1),1)</f>
        <v>18</v>
      </c>
      <c r="U5497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5497" s="21">
        <f>+Tabella2026[[#This Row],[DEF - n. card]]*(PLAFOND/N_TESSERE)</f>
        <v>9000</v>
      </c>
      <c r="W5497" s="18"/>
    </row>
    <row r="5498" spans="2:23" x14ac:dyDescent="0.25">
      <c r="B5498" s="1" t="s">
        <v>10893</v>
      </c>
      <c r="C5498" s="2">
        <v>102035</v>
      </c>
      <c r="D5498" s="1" t="s">
        <v>10894</v>
      </c>
      <c r="E5498" s="1" t="s">
        <v>61</v>
      </c>
      <c r="F5498" s="1" t="s">
        <v>607</v>
      </c>
      <c r="G5498" s="1" t="s">
        <v>4778</v>
      </c>
      <c r="H5498" s="1" t="s">
        <v>15836</v>
      </c>
      <c r="I5498" s="5">
        <v>1196</v>
      </c>
      <c r="J5498" s="5">
        <v>11813978</v>
      </c>
      <c r="K5498" s="3">
        <f>+Tabella2026[[#This Row],[POP_2024]]/SUM(Tabella2026[POP_2024])</f>
        <v>2.0290629678635785E-5</v>
      </c>
      <c r="L5498" s="3">
        <f>+Tabella2026[[#This Row],[INCIDENZA POPOLAZIONE]]*(PLAFOND/2)</f>
        <v>5973.5461594181161</v>
      </c>
      <c r="M5498" s="3">
        <f>+IFERROR(Tabella2026[[#This Row],[reddito_2024]]/Tabella2026[[#This Row],[POP_2024]],"")</f>
        <v>9877.9080267558529</v>
      </c>
      <c r="N5498" s="3">
        <f>+IF(Tabella2026[[#This Row],[REDDITO COMPLESSIVO PROCAPITE]]&lt;media_aggr_reddito_pc,(media_aggr_reddito_pc-Tabella2026[[#This Row],[REDDITO COMPLESSIVO PROCAPITE]]),0)</f>
        <v>7947.1580358528881</v>
      </c>
      <c r="O5498" s="3">
        <f>+Tabella2026[[#This Row],[DIFFERENZA REDDITO INFERIORE ALLA MEDIA DALLA MEDIA]]*Tabella2026[[#This Row],[POP_2024]]</f>
        <v>9504801.0108800549</v>
      </c>
      <c r="P5498" s="3">
        <f>+Tabella2026[[#This Row],[POPOLAZIONE PER DIFFERENZA ]]/SUM(Tabella2026[[POPOLAZIONE PER DIFFERENZA ]])</f>
        <v>8.4324893716401328E-5</v>
      </c>
      <c r="Q5498" s="3">
        <f>+Tabella2026[[#This Row],[INCIDENZA POPOLAZIONE PER DIFFERENZA]]*(PLAFOND-SUM(Tabella2026[CONTRIBUTO SULLA BASE DELLA POPOLAZIONE]))</f>
        <v>24825.185466438365</v>
      </c>
      <c r="R5498" s="3">
        <f>+Tabella2026[[#This Row],[CONTRIBUTO SULLA BASE DELLA POPOLAZIONE]]+Tabella2026[[#This Row],[CONTRIBUTO SULLA BASE DEL REDDITO]]</f>
        <v>30798.731625856482</v>
      </c>
      <c r="S5498" s="3">
        <f>+Tabella2026[[#This Row],[CONTRIBUTO TOTALE]]/(PLAFOND/N_TESSERE)</f>
        <v>61.597463251712966</v>
      </c>
      <c r="T5498" s="3">
        <f>+MAX(CEILING(Tabella2026[[#This Row],[preDEF1]],1),1)</f>
        <v>62</v>
      </c>
      <c r="U5498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5498" s="21">
        <f>+Tabella2026[[#This Row],[DEF - n. card]]*(PLAFOND/N_TESSERE)</f>
        <v>31000</v>
      </c>
      <c r="W5498" s="18"/>
    </row>
    <row r="5499" spans="2:23" x14ac:dyDescent="0.25">
      <c r="B5499" s="1" t="s">
        <v>10859</v>
      </c>
      <c r="C5499" s="2">
        <v>102002</v>
      </c>
      <c r="D5499" s="1" t="s">
        <v>10860</v>
      </c>
      <c r="E5499" s="1" t="s">
        <v>61</v>
      </c>
      <c r="F5499" s="1" t="s">
        <v>607</v>
      </c>
      <c r="G5499" s="1" t="s">
        <v>4778</v>
      </c>
      <c r="H5499" s="1" t="s">
        <v>15836</v>
      </c>
      <c r="I5499" s="5">
        <v>1195</v>
      </c>
      <c r="J5499" s="5">
        <v>14528301</v>
      </c>
      <c r="K5499" s="3">
        <f>+Tabella2026[[#This Row],[POP_2024]]/SUM(Tabella2026[POP_2024])</f>
        <v>2.0273664269205489E-5</v>
      </c>
      <c r="L5499" s="3">
        <f>+Tabella2026[[#This Row],[INCIDENZA POPOLAZIONE]]*(PLAFOND/2)</f>
        <v>5968.5515556058936</v>
      </c>
      <c r="M5499" s="3">
        <f>+IFERROR(Tabella2026[[#This Row],[reddito_2024]]/Tabella2026[[#This Row],[POP_2024]],"")</f>
        <v>12157.574058577406</v>
      </c>
      <c r="N5499" s="3">
        <f>+IF(Tabella2026[[#This Row],[REDDITO COMPLESSIVO PROCAPITE]]&lt;media_aggr_reddito_pc,(media_aggr_reddito_pc-Tabella2026[[#This Row],[REDDITO COMPLESSIVO PROCAPITE]]),0)</f>
        <v>5667.4920040313355</v>
      </c>
      <c r="O5499" s="3">
        <f>+Tabella2026[[#This Row],[DIFFERENZA REDDITO INFERIORE ALLA MEDIA DALLA MEDIA]]*Tabella2026[[#This Row],[POP_2024]]</f>
        <v>6772652.9448174462</v>
      </c>
      <c r="P5499" s="3">
        <f>+Tabella2026[[#This Row],[POPOLAZIONE PER DIFFERENZA ]]/SUM(Tabella2026[[POPOLAZIONE PER DIFFERENZA ]])</f>
        <v>6.0085764982987781E-5</v>
      </c>
      <c r="Q5499" s="3">
        <f>+Tabella2026[[#This Row],[INCIDENZA POPOLAZIONE PER DIFFERENZA]]*(PLAFOND-SUM(Tabella2026[CONTRIBUTO SULLA BASE DELLA POPOLAZIONE]))</f>
        <v>17689.204146667937</v>
      </c>
      <c r="R5499" s="3">
        <f>+Tabella2026[[#This Row],[CONTRIBUTO SULLA BASE DELLA POPOLAZIONE]]+Tabella2026[[#This Row],[CONTRIBUTO SULLA BASE DEL REDDITO]]</f>
        <v>23657.755702273829</v>
      </c>
      <c r="S5499" s="3">
        <f>+Tabella2026[[#This Row],[CONTRIBUTO TOTALE]]/(PLAFOND/N_TESSERE)</f>
        <v>47.315511404547657</v>
      </c>
      <c r="T5499" s="3">
        <f>+MAX(CEILING(Tabella2026[[#This Row],[preDEF1]],1),1)</f>
        <v>48</v>
      </c>
      <c r="U5499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499" s="21">
        <f>+Tabella2026[[#This Row],[DEF - n. card]]*(PLAFOND/N_TESSERE)</f>
        <v>24000</v>
      </c>
      <c r="W5499" s="18"/>
    </row>
    <row r="5500" spans="2:23" x14ac:dyDescent="0.25">
      <c r="B5500" s="1" t="s">
        <v>11005</v>
      </c>
      <c r="C5500" s="2">
        <v>97033</v>
      </c>
      <c r="D5500" s="1" t="s">
        <v>11006</v>
      </c>
      <c r="E5500" s="1" t="s">
        <v>12</v>
      </c>
      <c r="F5500" s="1" t="s">
        <v>362</v>
      </c>
      <c r="G5500" s="1" t="s">
        <v>4778</v>
      </c>
      <c r="H5500" s="1" t="s">
        <v>15835</v>
      </c>
      <c r="I5500" s="5">
        <v>1195</v>
      </c>
      <c r="J5500" s="5">
        <v>32104317</v>
      </c>
      <c r="K5500" s="3">
        <f>+Tabella2026[[#This Row],[POP_2024]]/SUM(Tabella2026[POP_2024])</f>
        <v>2.0273664269205489E-5</v>
      </c>
      <c r="L5500" s="3">
        <f>+Tabella2026[[#This Row],[INCIDENZA POPOLAZIONE]]*(PLAFOND/2)</f>
        <v>5968.5515556058936</v>
      </c>
      <c r="M5500" s="3">
        <f>+IFERROR(Tabella2026[[#This Row],[reddito_2024]]/Tabella2026[[#This Row],[POP_2024]],"")</f>
        <v>26865.537238493725</v>
      </c>
      <c r="N5500" s="3">
        <f>+IF(Tabella2026[[#This Row],[REDDITO COMPLESSIVO PROCAPITE]]&lt;media_aggr_reddito_pc,(media_aggr_reddito_pc-Tabella2026[[#This Row],[REDDITO COMPLESSIVO PROCAPITE]]),0)</f>
        <v>0</v>
      </c>
      <c r="O5500" s="3">
        <f>+Tabella2026[[#This Row],[DIFFERENZA REDDITO INFERIORE ALLA MEDIA DALLA MEDIA]]*Tabella2026[[#This Row],[POP_2024]]</f>
        <v>0</v>
      </c>
      <c r="P5500" s="3">
        <f>+Tabella2026[[#This Row],[POPOLAZIONE PER DIFFERENZA ]]/SUM(Tabella2026[[POPOLAZIONE PER DIFFERENZA ]])</f>
        <v>0</v>
      </c>
      <c r="Q5500" s="3">
        <f>+Tabella2026[[#This Row],[INCIDENZA POPOLAZIONE PER DIFFERENZA]]*(PLAFOND-SUM(Tabella2026[CONTRIBUTO SULLA BASE DELLA POPOLAZIONE]))</f>
        <v>0</v>
      </c>
      <c r="R5500" s="3">
        <f>+Tabella2026[[#This Row],[CONTRIBUTO SULLA BASE DELLA POPOLAZIONE]]+Tabella2026[[#This Row],[CONTRIBUTO SULLA BASE DEL REDDITO]]</f>
        <v>5968.5515556058936</v>
      </c>
      <c r="S5500" s="3">
        <f>+Tabella2026[[#This Row],[CONTRIBUTO TOTALE]]/(PLAFOND/N_TESSERE)</f>
        <v>11.937103111211787</v>
      </c>
      <c r="T5500" s="3">
        <f>+MAX(CEILING(Tabella2026[[#This Row],[preDEF1]],1),1)</f>
        <v>12</v>
      </c>
      <c r="U5500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00" s="21">
        <f>+Tabella2026[[#This Row],[DEF - n. card]]*(PLAFOND/N_TESSERE)</f>
        <v>6000</v>
      </c>
      <c r="W5500" s="18"/>
    </row>
    <row r="5501" spans="2:23" x14ac:dyDescent="0.25">
      <c r="B5501" s="1" t="s">
        <v>11155</v>
      </c>
      <c r="C5501" s="2">
        <v>113002</v>
      </c>
      <c r="D5501" s="1" t="s">
        <v>11156</v>
      </c>
      <c r="E5501" s="1" t="s">
        <v>76</v>
      </c>
      <c r="F5501" s="1" t="s">
        <v>15837</v>
      </c>
      <c r="G5501" s="1" t="s">
        <v>4778</v>
      </c>
      <c r="H5501" s="1" t="s">
        <v>15836</v>
      </c>
      <c r="I5501" s="5">
        <v>1195</v>
      </c>
      <c r="J5501" s="5">
        <v>19114498</v>
      </c>
      <c r="K5501" s="3">
        <f>+Tabella2026[[#This Row],[POP_2024]]/SUM(Tabella2026[POP_2024])</f>
        <v>2.0273664269205489E-5</v>
      </c>
      <c r="L5501" s="3">
        <f>+Tabella2026[[#This Row],[INCIDENZA POPOLAZIONE]]*(PLAFOND/2)</f>
        <v>5968.5515556058936</v>
      </c>
      <c r="M5501" s="3">
        <f>+IFERROR(Tabella2026[[#This Row],[reddito_2024]]/Tabella2026[[#This Row],[POP_2024]],"")</f>
        <v>15995.395815899581</v>
      </c>
      <c r="N5501" s="3">
        <f>+IF(Tabella2026[[#This Row],[REDDITO COMPLESSIVO PROCAPITE]]&lt;media_aggr_reddito_pc,(media_aggr_reddito_pc-Tabella2026[[#This Row],[REDDITO COMPLESSIVO PROCAPITE]]),0)</f>
        <v>1829.67024670916</v>
      </c>
      <c r="O5501" s="3">
        <f>+Tabella2026[[#This Row],[DIFFERENZA REDDITO INFERIORE ALLA MEDIA DALLA MEDIA]]*Tabella2026[[#This Row],[POP_2024]]</f>
        <v>2186455.9448174462</v>
      </c>
      <c r="P5501" s="3">
        <f>+Tabella2026[[#This Row],[POPOLAZIONE PER DIFFERENZA ]]/SUM(Tabella2026[[POPOLAZIONE PER DIFFERENZA ]])</f>
        <v>1.9397845883493551E-5</v>
      </c>
      <c r="Q5501" s="3">
        <f>+Tabella2026[[#This Row],[INCIDENZA POPOLAZIONE PER DIFFERENZA]]*(PLAFOND-SUM(Tabella2026[CONTRIBUTO SULLA BASE DELLA POPOLAZIONE]))</f>
        <v>5710.7112797161117</v>
      </c>
      <c r="R5501" s="3">
        <f>+Tabella2026[[#This Row],[CONTRIBUTO SULLA BASE DELLA POPOLAZIONE]]+Tabella2026[[#This Row],[CONTRIBUTO SULLA BASE DEL REDDITO]]</f>
        <v>11679.262835322006</v>
      </c>
      <c r="S5501" s="3">
        <f>+Tabella2026[[#This Row],[CONTRIBUTO TOTALE]]/(PLAFOND/N_TESSERE)</f>
        <v>23.358525670644013</v>
      </c>
      <c r="T5501" s="3">
        <f>+MAX(CEILING(Tabella2026[[#This Row],[preDEF1]],1),1)</f>
        <v>24</v>
      </c>
      <c r="U5501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5501" s="21">
        <f>+Tabella2026[[#This Row],[DEF - n. card]]*(PLAFOND/N_TESSERE)</f>
        <v>12000</v>
      </c>
      <c r="W5501" s="18"/>
    </row>
    <row r="5502" spans="2:23" x14ac:dyDescent="0.25">
      <c r="B5502" s="1" t="s">
        <v>11057</v>
      </c>
      <c r="C5502" s="2">
        <v>1311</v>
      </c>
      <c r="D5502" s="1" t="s">
        <v>11058</v>
      </c>
      <c r="E5502" s="1" t="s">
        <v>18</v>
      </c>
      <c r="F5502" s="1" t="s">
        <v>17</v>
      </c>
      <c r="G5502" s="1" t="s">
        <v>4778</v>
      </c>
      <c r="H5502" s="1" t="s">
        <v>15835</v>
      </c>
      <c r="I5502" s="5">
        <v>1195</v>
      </c>
      <c r="J5502" s="5">
        <v>23704800</v>
      </c>
      <c r="K5502" s="3">
        <f>+Tabella2026[[#This Row],[POP_2024]]/SUM(Tabella2026[POP_2024])</f>
        <v>2.0273664269205489E-5</v>
      </c>
      <c r="L5502" s="3">
        <f>+Tabella2026[[#This Row],[INCIDENZA POPOLAZIONE]]*(PLAFOND/2)</f>
        <v>5968.5515556058936</v>
      </c>
      <c r="M5502" s="3">
        <f>+IFERROR(Tabella2026[[#This Row],[reddito_2024]]/Tabella2026[[#This Row],[POP_2024]],"")</f>
        <v>19836.652719665271</v>
      </c>
      <c r="N5502" s="3">
        <f>+IF(Tabella2026[[#This Row],[REDDITO COMPLESSIVO PROCAPITE]]&lt;media_aggr_reddito_pc,(media_aggr_reddito_pc-Tabella2026[[#This Row],[REDDITO COMPLESSIVO PROCAPITE]]),0)</f>
        <v>0</v>
      </c>
      <c r="O5502" s="3">
        <f>+Tabella2026[[#This Row],[DIFFERENZA REDDITO INFERIORE ALLA MEDIA DALLA MEDIA]]*Tabella2026[[#This Row],[POP_2024]]</f>
        <v>0</v>
      </c>
      <c r="P5502" s="3">
        <f>+Tabella2026[[#This Row],[POPOLAZIONE PER DIFFERENZA ]]/SUM(Tabella2026[[POPOLAZIONE PER DIFFERENZA ]])</f>
        <v>0</v>
      </c>
      <c r="Q5502" s="3">
        <f>+Tabella2026[[#This Row],[INCIDENZA POPOLAZIONE PER DIFFERENZA]]*(PLAFOND-SUM(Tabella2026[CONTRIBUTO SULLA BASE DELLA POPOLAZIONE]))</f>
        <v>0</v>
      </c>
      <c r="R5502" s="3">
        <f>+Tabella2026[[#This Row],[CONTRIBUTO SULLA BASE DELLA POPOLAZIONE]]+Tabella2026[[#This Row],[CONTRIBUTO SULLA BASE DEL REDDITO]]</f>
        <v>5968.5515556058936</v>
      </c>
      <c r="S5502" s="3">
        <f>+Tabella2026[[#This Row],[CONTRIBUTO TOTALE]]/(PLAFOND/N_TESSERE)</f>
        <v>11.937103111211787</v>
      </c>
      <c r="T5502" s="3">
        <f>+MAX(CEILING(Tabella2026[[#This Row],[preDEF1]],1),1)</f>
        <v>12</v>
      </c>
      <c r="U550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02" s="21">
        <f>+Tabella2026[[#This Row],[DEF - n. card]]*(PLAFOND/N_TESSERE)</f>
        <v>6000</v>
      </c>
      <c r="W5502" s="18"/>
    </row>
    <row r="5503" spans="2:23" x14ac:dyDescent="0.25">
      <c r="B5503" s="1" t="s">
        <v>11023</v>
      </c>
      <c r="C5503" s="2">
        <v>12091</v>
      </c>
      <c r="D5503" s="1" t="s">
        <v>11024</v>
      </c>
      <c r="E5503" s="1" t="s">
        <v>12</v>
      </c>
      <c r="F5503" s="1" t="s">
        <v>157</v>
      </c>
      <c r="G5503" s="1" t="s">
        <v>4778</v>
      </c>
      <c r="H5503" s="1" t="s">
        <v>15835</v>
      </c>
      <c r="I5503" s="5">
        <v>1194</v>
      </c>
      <c r="J5503" s="5">
        <v>23958379</v>
      </c>
      <c r="K5503" s="3">
        <f>+Tabella2026[[#This Row],[POP_2024]]/SUM(Tabella2026[POP_2024])</f>
        <v>2.0256698859775189E-5</v>
      </c>
      <c r="L5503" s="3">
        <f>+Tabella2026[[#This Row],[INCIDENZA POPOLAZIONE]]*(PLAFOND/2)</f>
        <v>5963.556951793671</v>
      </c>
      <c r="M5503" s="3">
        <f>+IFERROR(Tabella2026[[#This Row],[reddito_2024]]/Tabella2026[[#This Row],[POP_2024]],"")</f>
        <v>20065.64405360134</v>
      </c>
      <c r="N5503" s="3">
        <f>+IF(Tabella2026[[#This Row],[REDDITO COMPLESSIVO PROCAPITE]]&lt;media_aggr_reddito_pc,(media_aggr_reddito_pc-Tabella2026[[#This Row],[REDDITO COMPLESSIVO PROCAPITE]]),0)</f>
        <v>0</v>
      </c>
      <c r="O5503" s="3">
        <f>+Tabella2026[[#This Row],[DIFFERENZA REDDITO INFERIORE ALLA MEDIA DALLA MEDIA]]*Tabella2026[[#This Row],[POP_2024]]</f>
        <v>0</v>
      </c>
      <c r="P5503" s="3">
        <f>+Tabella2026[[#This Row],[POPOLAZIONE PER DIFFERENZA ]]/SUM(Tabella2026[[POPOLAZIONE PER DIFFERENZA ]])</f>
        <v>0</v>
      </c>
      <c r="Q5503" s="3">
        <f>+Tabella2026[[#This Row],[INCIDENZA POPOLAZIONE PER DIFFERENZA]]*(PLAFOND-SUM(Tabella2026[CONTRIBUTO SULLA BASE DELLA POPOLAZIONE]))</f>
        <v>0</v>
      </c>
      <c r="R5503" s="3">
        <f>+Tabella2026[[#This Row],[CONTRIBUTO SULLA BASE DELLA POPOLAZIONE]]+Tabella2026[[#This Row],[CONTRIBUTO SULLA BASE DEL REDDITO]]</f>
        <v>5963.556951793671</v>
      </c>
      <c r="S5503" s="3">
        <f>+Tabella2026[[#This Row],[CONTRIBUTO TOTALE]]/(PLAFOND/N_TESSERE)</f>
        <v>11.927113903587342</v>
      </c>
      <c r="T5503" s="3">
        <f>+MAX(CEILING(Tabella2026[[#This Row],[preDEF1]],1),1)</f>
        <v>12</v>
      </c>
      <c r="U5503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03" s="21">
        <f>+Tabella2026[[#This Row],[DEF - n. card]]*(PLAFOND/N_TESSERE)</f>
        <v>6000</v>
      </c>
      <c r="W5503" s="18"/>
    </row>
    <row r="5504" spans="2:23" x14ac:dyDescent="0.25">
      <c r="B5504" s="1" t="s">
        <v>10839</v>
      </c>
      <c r="C5504" s="2">
        <v>67045</v>
      </c>
      <c r="D5504" s="1" t="s">
        <v>10840</v>
      </c>
      <c r="E5504" s="1" t="s">
        <v>96</v>
      </c>
      <c r="F5504" s="1" t="s">
        <v>298</v>
      </c>
      <c r="G5504" s="1" t="s">
        <v>4778</v>
      </c>
      <c r="H5504" s="1" t="s">
        <v>15836</v>
      </c>
      <c r="I5504" s="5">
        <v>1194</v>
      </c>
      <c r="J5504" s="5">
        <v>17248131</v>
      </c>
      <c r="K5504" s="3">
        <f>+Tabella2026[[#This Row],[POP_2024]]/SUM(Tabella2026[POP_2024])</f>
        <v>2.0256698859775189E-5</v>
      </c>
      <c r="L5504" s="3">
        <f>+Tabella2026[[#This Row],[INCIDENZA POPOLAZIONE]]*(PLAFOND/2)</f>
        <v>5963.556951793671</v>
      </c>
      <c r="M5504" s="3">
        <f>+IFERROR(Tabella2026[[#This Row],[reddito_2024]]/Tabella2026[[#This Row],[POP_2024]],"")</f>
        <v>14445.670854271357</v>
      </c>
      <c r="N5504" s="3">
        <f>+IF(Tabella2026[[#This Row],[REDDITO COMPLESSIVO PROCAPITE]]&lt;media_aggr_reddito_pc,(media_aggr_reddito_pc-Tabella2026[[#This Row],[REDDITO COMPLESSIVO PROCAPITE]]),0)</f>
        <v>3379.3952083373842</v>
      </c>
      <c r="O5504" s="3">
        <f>+Tabella2026[[#This Row],[DIFFERENZA REDDITO INFERIORE ALLA MEDIA DALLA MEDIA]]*Tabella2026[[#This Row],[POP_2024]]</f>
        <v>4034997.878754837</v>
      </c>
      <c r="P5504" s="3">
        <f>+Tabella2026[[#This Row],[POPOLAZIONE PER DIFFERENZA ]]/SUM(Tabella2026[[POPOLAZIONE PER DIFFERENZA ]])</f>
        <v>3.5797779131033321E-5</v>
      </c>
      <c r="Q5504" s="3">
        <f>+Tabella2026[[#This Row],[INCIDENZA POPOLAZIONE PER DIFFERENZA]]*(PLAFOND-SUM(Tabella2026[CONTRIBUTO SULLA BASE DELLA POPOLAZIONE]))</f>
        <v>10538.839327841904</v>
      </c>
      <c r="R5504" s="3">
        <f>+Tabella2026[[#This Row],[CONTRIBUTO SULLA BASE DELLA POPOLAZIONE]]+Tabella2026[[#This Row],[CONTRIBUTO SULLA BASE DEL REDDITO]]</f>
        <v>16502.396279635577</v>
      </c>
      <c r="S5504" s="3">
        <f>+Tabella2026[[#This Row],[CONTRIBUTO TOTALE]]/(PLAFOND/N_TESSERE)</f>
        <v>33.004792559271152</v>
      </c>
      <c r="T5504" s="3">
        <f>+MAX(CEILING(Tabella2026[[#This Row],[preDEF1]],1),1)</f>
        <v>34</v>
      </c>
      <c r="U5504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5504" s="21">
        <f>+Tabella2026[[#This Row],[DEF - n. card]]*(PLAFOND/N_TESSERE)</f>
        <v>17000</v>
      </c>
      <c r="W5504" s="18"/>
    </row>
    <row r="5505" spans="2:23" x14ac:dyDescent="0.25">
      <c r="B5505" s="1" t="s">
        <v>11043</v>
      </c>
      <c r="C5505" s="2">
        <v>62032</v>
      </c>
      <c r="D5505" s="1" t="s">
        <v>11044</v>
      </c>
      <c r="E5505" s="1" t="s">
        <v>15</v>
      </c>
      <c r="F5505" s="1" t="s">
        <v>256</v>
      </c>
      <c r="G5505" s="1" t="s">
        <v>4778</v>
      </c>
      <c r="H5505" s="1" t="s">
        <v>15836</v>
      </c>
      <c r="I5505" s="5">
        <v>1193</v>
      </c>
      <c r="J5505" s="5">
        <v>11494919</v>
      </c>
      <c r="K5505" s="3">
        <f>+Tabella2026[[#This Row],[POP_2024]]/SUM(Tabella2026[POP_2024])</f>
        <v>2.0239733450344893E-5</v>
      </c>
      <c r="L5505" s="3">
        <f>+Tabella2026[[#This Row],[INCIDENZA POPOLAZIONE]]*(PLAFOND/2)</f>
        <v>5958.5623479814485</v>
      </c>
      <c r="M5505" s="3">
        <f>+IFERROR(Tabella2026[[#This Row],[reddito_2024]]/Tabella2026[[#This Row],[POP_2024]],"")</f>
        <v>9635.3051131601005</v>
      </c>
      <c r="N5505" s="3">
        <f>+IF(Tabella2026[[#This Row],[REDDITO COMPLESSIVO PROCAPITE]]&lt;media_aggr_reddito_pc,(media_aggr_reddito_pc-Tabella2026[[#This Row],[REDDITO COMPLESSIVO PROCAPITE]]),0)</f>
        <v>8189.7609494486405</v>
      </c>
      <c r="O5505" s="3">
        <f>+Tabella2026[[#This Row],[DIFFERENZA REDDITO INFERIORE ALLA MEDIA DALLA MEDIA]]*Tabella2026[[#This Row],[POP_2024]]</f>
        <v>9770384.8126922287</v>
      </c>
      <c r="P5505" s="3">
        <f>+Tabella2026[[#This Row],[POPOLAZIONE PER DIFFERENZA ]]/SUM(Tabella2026[[POPOLAZIONE PER DIFFERENZA ]])</f>
        <v>8.6681105680752146E-5</v>
      </c>
      <c r="Q5505" s="3">
        <f>+Tabella2026[[#This Row],[INCIDENZA POPOLAZIONE PER DIFFERENZA]]*(PLAFOND-SUM(Tabella2026[CONTRIBUTO SULLA BASE DELLA POPOLAZIONE]))</f>
        <v>25518.852501584275</v>
      </c>
      <c r="R5505" s="3">
        <f>+Tabella2026[[#This Row],[CONTRIBUTO SULLA BASE DELLA POPOLAZIONE]]+Tabella2026[[#This Row],[CONTRIBUTO SULLA BASE DEL REDDITO]]</f>
        <v>31477.414849565725</v>
      </c>
      <c r="S5505" s="3">
        <f>+Tabella2026[[#This Row],[CONTRIBUTO TOTALE]]/(PLAFOND/N_TESSERE)</f>
        <v>62.954829699131452</v>
      </c>
      <c r="T5505" s="3">
        <f>+MAX(CEILING(Tabella2026[[#This Row],[preDEF1]],1),1)</f>
        <v>63</v>
      </c>
      <c r="U5505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5505" s="21">
        <f>+Tabella2026[[#This Row],[DEF - n. card]]*(PLAFOND/N_TESSERE)</f>
        <v>31500</v>
      </c>
      <c r="W5505" s="18"/>
    </row>
    <row r="5506" spans="2:23" x14ac:dyDescent="0.25">
      <c r="B5506" s="1" t="s">
        <v>10983</v>
      </c>
      <c r="C5506" s="2">
        <v>20048</v>
      </c>
      <c r="D5506" s="1" t="s">
        <v>10984</v>
      </c>
      <c r="E5506" s="1" t="s">
        <v>12</v>
      </c>
      <c r="F5506" s="1" t="s">
        <v>332</v>
      </c>
      <c r="G5506" s="1" t="s">
        <v>4778</v>
      </c>
      <c r="H5506" s="1" t="s">
        <v>15835</v>
      </c>
      <c r="I5506" s="5">
        <v>1193</v>
      </c>
      <c r="J5506" s="5">
        <v>20497908</v>
      </c>
      <c r="K5506" s="3">
        <f>+Tabella2026[[#This Row],[POP_2024]]/SUM(Tabella2026[POP_2024])</f>
        <v>2.0239733450344893E-5</v>
      </c>
      <c r="L5506" s="3">
        <f>+Tabella2026[[#This Row],[INCIDENZA POPOLAZIONE]]*(PLAFOND/2)</f>
        <v>5958.5623479814485</v>
      </c>
      <c r="M5506" s="3">
        <f>+IFERROR(Tabella2026[[#This Row],[reddito_2024]]/Tabella2026[[#This Row],[POP_2024]],"")</f>
        <v>17181.817267393126</v>
      </c>
      <c r="N5506" s="3">
        <f>+IF(Tabella2026[[#This Row],[REDDITO COMPLESSIVO PROCAPITE]]&lt;media_aggr_reddito_pc,(media_aggr_reddito_pc-Tabella2026[[#This Row],[REDDITO COMPLESSIVO PROCAPITE]]),0)</f>
        <v>643.24879521561525</v>
      </c>
      <c r="O5506" s="3">
        <f>+Tabella2026[[#This Row],[DIFFERENZA REDDITO INFERIORE ALLA MEDIA DALLA MEDIA]]*Tabella2026[[#This Row],[POP_2024]]</f>
        <v>767395.81269222894</v>
      </c>
      <c r="P5506" s="3">
        <f>+Tabella2026[[#This Row],[POPOLAZIONE PER DIFFERENZA ]]/SUM(Tabella2026[[POPOLAZIONE PER DIFFERENZA ]])</f>
        <v>6.8081983273095413E-6</v>
      </c>
      <c r="Q5506" s="3">
        <f>+Tabella2026[[#This Row],[INCIDENZA POPOLAZIONE PER DIFFERENZA]]*(PLAFOND-SUM(Tabella2026[CONTRIBUTO SULLA BASE DELLA POPOLAZIONE]))</f>
        <v>2004.3284814111917</v>
      </c>
      <c r="R5506" s="3">
        <f>+Tabella2026[[#This Row],[CONTRIBUTO SULLA BASE DELLA POPOLAZIONE]]+Tabella2026[[#This Row],[CONTRIBUTO SULLA BASE DEL REDDITO]]</f>
        <v>7962.8908293926397</v>
      </c>
      <c r="S5506" s="3">
        <f>+Tabella2026[[#This Row],[CONTRIBUTO TOTALE]]/(PLAFOND/N_TESSERE)</f>
        <v>15.925781658785279</v>
      </c>
      <c r="T5506" s="3">
        <f>+MAX(CEILING(Tabella2026[[#This Row],[preDEF1]],1),1)</f>
        <v>16</v>
      </c>
      <c r="U5506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5506" s="21">
        <f>+Tabella2026[[#This Row],[DEF - n. card]]*(PLAFOND/N_TESSERE)</f>
        <v>8000</v>
      </c>
      <c r="W5506" s="18"/>
    </row>
    <row r="5507" spans="2:23" x14ac:dyDescent="0.25">
      <c r="B5507" s="1" t="s">
        <v>10993</v>
      </c>
      <c r="C5507" s="2">
        <v>17181</v>
      </c>
      <c r="D5507" s="1" t="s">
        <v>10994</v>
      </c>
      <c r="E5507" s="1" t="s">
        <v>12</v>
      </c>
      <c r="F5507" s="1" t="s">
        <v>50</v>
      </c>
      <c r="G5507" s="1" t="s">
        <v>4778</v>
      </c>
      <c r="H5507" s="1" t="s">
        <v>15835</v>
      </c>
      <c r="I5507" s="5">
        <v>1193</v>
      </c>
      <c r="J5507" s="5">
        <v>19842858</v>
      </c>
      <c r="K5507" s="3">
        <f>+Tabella2026[[#This Row],[POP_2024]]/SUM(Tabella2026[POP_2024])</f>
        <v>2.0239733450344893E-5</v>
      </c>
      <c r="L5507" s="3">
        <f>+Tabella2026[[#This Row],[INCIDENZA POPOLAZIONE]]*(PLAFOND/2)</f>
        <v>5958.5623479814485</v>
      </c>
      <c r="M5507" s="3">
        <f>+IFERROR(Tabella2026[[#This Row],[reddito_2024]]/Tabella2026[[#This Row],[POP_2024]],"")</f>
        <v>16632.739312657166</v>
      </c>
      <c r="N5507" s="3">
        <f>+IF(Tabella2026[[#This Row],[REDDITO COMPLESSIVO PROCAPITE]]&lt;media_aggr_reddito_pc,(media_aggr_reddito_pc-Tabella2026[[#This Row],[REDDITO COMPLESSIVO PROCAPITE]]),0)</f>
        <v>1192.326749951575</v>
      </c>
      <c r="O5507" s="3">
        <f>+Tabella2026[[#This Row],[DIFFERENZA REDDITO INFERIORE ALLA MEDIA DALLA MEDIA]]*Tabella2026[[#This Row],[POP_2024]]</f>
        <v>1422445.8126922289</v>
      </c>
      <c r="P5507" s="3">
        <f>+Tabella2026[[#This Row],[POPOLAZIONE PER DIFFERENZA ]]/SUM(Tabella2026[[POPOLAZIONE PER DIFFERENZA ]])</f>
        <v>1.2619684708318402E-5</v>
      </c>
      <c r="Q5507" s="3">
        <f>+Tabella2026[[#This Row],[INCIDENZA POPOLAZIONE PER DIFFERENZA]]*(PLAFOND-SUM(Tabella2026[CONTRIBUTO SULLA BASE DELLA POPOLAZIONE]))</f>
        <v>3715.2257133654211</v>
      </c>
      <c r="R5507" s="3">
        <f>+Tabella2026[[#This Row],[CONTRIBUTO SULLA BASE DELLA POPOLAZIONE]]+Tabella2026[[#This Row],[CONTRIBUTO SULLA BASE DEL REDDITO]]</f>
        <v>9673.7880613468697</v>
      </c>
      <c r="S5507" s="3">
        <f>+Tabella2026[[#This Row],[CONTRIBUTO TOTALE]]/(PLAFOND/N_TESSERE)</f>
        <v>19.347576122693738</v>
      </c>
      <c r="T5507" s="3">
        <f>+MAX(CEILING(Tabella2026[[#This Row],[preDEF1]],1),1)</f>
        <v>20</v>
      </c>
      <c r="U5507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5507" s="21">
        <f>+Tabella2026[[#This Row],[DEF - n. card]]*(PLAFOND/N_TESSERE)</f>
        <v>10000</v>
      </c>
      <c r="W5507" s="18"/>
    </row>
    <row r="5508" spans="2:23" x14ac:dyDescent="0.25">
      <c r="B5508" s="1" t="s">
        <v>11107</v>
      </c>
      <c r="C5508" s="2">
        <v>36014</v>
      </c>
      <c r="D5508" s="1" t="s">
        <v>11108</v>
      </c>
      <c r="E5508" s="1" t="s">
        <v>27</v>
      </c>
      <c r="F5508" s="1" t="s">
        <v>58</v>
      </c>
      <c r="G5508" s="1" t="s">
        <v>4778</v>
      </c>
      <c r="H5508" s="1" t="s">
        <v>15835</v>
      </c>
      <c r="I5508" s="5">
        <v>1191</v>
      </c>
      <c r="J5508" s="5">
        <v>22009317</v>
      </c>
      <c r="K5508" s="3">
        <f>+Tabella2026[[#This Row],[POP_2024]]/SUM(Tabella2026[POP_2024])</f>
        <v>2.0205802631484297E-5</v>
      </c>
      <c r="L5508" s="3">
        <f>+Tabella2026[[#This Row],[INCIDENZA POPOLAZIONE]]*(PLAFOND/2)</f>
        <v>5948.5731403570035</v>
      </c>
      <c r="M5508" s="3">
        <f>+IFERROR(Tabella2026[[#This Row],[reddito_2024]]/Tabella2026[[#This Row],[POP_2024]],"")</f>
        <v>18479.695214105792</v>
      </c>
      <c r="N5508" s="3">
        <f>+IF(Tabella2026[[#This Row],[REDDITO COMPLESSIVO PROCAPITE]]&lt;media_aggr_reddito_pc,(media_aggr_reddito_pc-Tabella2026[[#This Row],[REDDITO COMPLESSIVO PROCAPITE]]),0)</f>
        <v>0</v>
      </c>
      <c r="O5508" s="3">
        <f>+Tabella2026[[#This Row],[DIFFERENZA REDDITO INFERIORE ALLA MEDIA DALLA MEDIA]]*Tabella2026[[#This Row],[POP_2024]]</f>
        <v>0</v>
      </c>
      <c r="P5508" s="3">
        <f>+Tabella2026[[#This Row],[POPOLAZIONE PER DIFFERENZA ]]/SUM(Tabella2026[[POPOLAZIONE PER DIFFERENZA ]])</f>
        <v>0</v>
      </c>
      <c r="Q5508" s="3">
        <f>+Tabella2026[[#This Row],[INCIDENZA POPOLAZIONE PER DIFFERENZA]]*(PLAFOND-SUM(Tabella2026[CONTRIBUTO SULLA BASE DELLA POPOLAZIONE]))</f>
        <v>0</v>
      </c>
      <c r="R5508" s="3">
        <f>+Tabella2026[[#This Row],[CONTRIBUTO SULLA BASE DELLA POPOLAZIONE]]+Tabella2026[[#This Row],[CONTRIBUTO SULLA BASE DEL REDDITO]]</f>
        <v>5948.5731403570035</v>
      </c>
      <c r="S5508" s="3">
        <f>+Tabella2026[[#This Row],[CONTRIBUTO TOTALE]]/(PLAFOND/N_TESSERE)</f>
        <v>11.897146280714008</v>
      </c>
      <c r="T5508" s="3">
        <f>+MAX(CEILING(Tabella2026[[#This Row],[preDEF1]],1),1)</f>
        <v>12</v>
      </c>
      <c r="U5508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08" s="21">
        <f>+Tabella2026[[#This Row],[DEF - n. card]]*(PLAFOND/N_TESSERE)</f>
        <v>6000</v>
      </c>
      <c r="W5508" s="18"/>
    </row>
    <row r="5509" spans="2:23" x14ac:dyDescent="0.25">
      <c r="B5509" s="1" t="s">
        <v>10973</v>
      </c>
      <c r="C5509" s="2">
        <v>51035</v>
      </c>
      <c r="D5509" s="1" t="s">
        <v>10974</v>
      </c>
      <c r="E5509" s="1" t="s">
        <v>30</v>
      </c>
      <c r="F5509" s="1" t="s">
        <v>125</v>
      </c>
      <c r="G5509" s="1" t="s">
        <v>4778</v>
      </c>
      <c r="H5509" s="1" t="s">
        <v>15834</v>
      </c>
      <c r="I5509" s="5">
        <v>1191</v>
      </c>
      <c r="J5509" s="5">
        <v>18274861</v>
      </c>
      <c r="K5509" s="3">
        <f>+Tabella2026[[#This Row],[POP_2024]]/SUM(Tabella2026[POP_2024])</f>
        <v>2.0205802631484297E-5</v>
      </c>
      <c r="L5509" s="3">
        <f>+Tabella2026[[#This Row],[INCIDENZA POPOLAZIONE]]*(PLAFOND/2)</f>
        <v>5948.5731403570035</v>
      </c>
      <c r="M5509" s="3">
        <f>+IFERROR(Tabella2026[[#This Row],[reddito_2024]]/Tabella2026[[#This Row],[POP_2024]],"")</f>
        <v>15344.13182199832</v>
      </c>
      <c r="N5509" s="3">
        <f>+IF(Tabella2026[[#This Row],[REDDITO COMPLESSIVO PROCAPITE]]&lt;media_aggr_reddito_pc,(media_aggr_reddito_pc-Tabella2026[[#This Row],[REDDITO COMPLESSIVO PROCAPITE]]),0)</f>
        <v>2480.9342406104206</v>
      </c>
      <c r="O5509" s="3">
        <f>+Tabella2026[[#This Row],[DIFFERENZA REDDITO INFERIORE ALLA MEDIA DALLA MEDIA]]*Tabella2026[[#This Row],[POP_2024]]</f>
        <v>2954792.6805670108</v>
      </c>
      <c r="P5509" s="3">
        <f>+Tabella2026[[#This Row],[POPOLAZIONE PER DIFFERENZA ]]/SUM(Tabella2026[[POPOLAZIONE PER DIFFERENZA ]])</f>
        <v>2.6214391911792763E-5</v>
      </c>
      <c r="Q5509" s="3">
        <f>+Tabella2026[[#This Row],[INCIDENZA POPOLAZIONE PER DIFFERENZA]]*(PLAFOND-SUM(Tabella2026[CONTRIBUTO SULLA BASE DELLA POPOLAZIONE]))</f>
        <v>7717.4973180378865</v>
      </c>
      <c r="R5509" s="3">
        <f>+Tabella2026[[#This Row],[CONTRIBUTO SULLA BASE DELLA POPOLAZIONE]]+Tabella2026[[#This Row],[CONTRIBUTO SULLA BASE DEL REDDITO]]</f>
        <v>13666.07045839489</v>
      </c>
      <c r="S5509" s="3">
        <f>+Tabella2026[[#This Row],[CONTRIBUTO TOTALE]]/(PLAFOND/N_TESSERE)</f>
        <v>27.332140916789779</v>
      </c>
      <c r="T5509" s="3">
        <f>+MAX(CEILING(Tabella2026[[#This Row],[preDEF1]],1),1)</f>
        <v>28</v>
      </c>
      <c r="U5509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5509" s="21">
        <f>+Tabella2026[[#This Row],[DEF - n. card]]*(PLAFOND/N_TESSERE)</f>
        <v>14000</v>
      </c>
      <c r="W5509" s="18"/>
    </row>
    <row r="5510" spans="2:23" x14ac:dyDescent="0.25">
      <c r="B5510" s="1" t="s">
        <v>11079</v>
      </c>
      <c r="C5510" s="2">
        <v>18175</v>
      </c>
      <c r="D5510" s="1" t="s">
        <v>11080</v>
      </c>
      <c r="E5510" s="1" t="s">
        <v>12</v>
      </c>
      <c r="F5510" s="1" t="s">
        <v>195</v>
      </c>
      <c r="G5510" s="1" t="s">
        <v>4778</v>
      </c>
      <c r="H5510" s="1" t="s">
        <v>15835</v>
      </c>
      <c r="I5510" s="5">
        <v>1189</v>
      </c>
      <c r="J5510" s="5">
        <v>23834880</v>
      </c>
      <c r="K5510" s="3">
        <f>+Tabella2026[[#This Row],[POP_2024]]/SUM(Tabella2026[POP_2024])</f>
        <v>2.0171871812623704E-5</v>
      </c>
      <c r="L5510" s="3">
        <f>+Tabella2026[[#This Row],[INCIDENZA POPOLAZIONE]]*(PLAFOND/2)</f>
        <v>5938.5839327325593</v>
      </c>
      <c r="M5510" s="3">
        <f>+IFERROR(Tabella2026[[#This Row],[reddito_2024]]/Tabella2026[[#This Row],[POP_2024]],"")</f>
        <v>20046.156433978133</v>
      </c>
      <c r="N5510" s="3">
        <f>+IF(Tabella2026[[#This Row],[REDDITO COMPLESSIVO PROCAPITE]]&lt;media_aggr_reddito_pc,(media_aggr_reddito_pc-Tabella2026[[#This Row],[REDDITO COMPLESSIVO PROCAPITE]]),0)</f>
        <v>0</v>
      </c>
      <c r="O5510" s="3">
        <f>+Tabella2026[[#This Row],[DIFFERENZA REDDITO INFERIORE ALLA MEDIA DALLA MEDIA]]*Tabella2026[[#This Row],[POP_2024]]</f>
        <v>0</v>
      </c>
      <c r="P5510" s="3">
        <f>+Tabella2026[[#This Row],[POPOLAZIONE PER DIFFERENZA ]]/SUM(Tabella2026[[POPOLAZIONE PER DIFFERENZA ]])</f>
        <v>0</v>
      </c>
      <c r="Q5510" s="3">
        <f>+Tabella2026[[#This Row],[INCIDENZA POPOLAZIONE PER DIFFERENZA]]*(PLAFOND-SUM(Tabella2026[CONTRIBUTO SULLA BASE DELLA POPOLAZIONE]))</f>
        <v>0</v>
      </c>
      <c r="R5510" s="3">
        <f>+Tabella2026[[#This Row],[CONTRIBUTO SULLA BASE DELLA POPOLAZIONE]]+Tabella2026[[#This Row],[CONTRIBUTO SULLA BASE DEL REDDITO]]</f>
        <v>5938.5839327325593</v>
      </c>
      <c r="S5510" s="3">
        <f>+Tabella2026[[#This Row],[CONTRIBUTO TOTALE]]/(PLAFOND/N_TESSERE)</f>
        <v>11.877167865465118</v>
      </c>
      <c r="T5510" s="3">
        <f>+MAX(CEILING(Tabella2026[[#This Row],[preDEF1]],1),1)</f>
        <v>12</v>
      </c>
      <c r="U5510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10" s="21">
        <f>+Tabella2026[[#This Row],[DEF - n. card]]*(PLAFOND/N_TESSERE)</f>
        <v>6000</v>
      </c>
      <c r="W5510" s="18"/>
    </row>
    <row r="5511" spans="2:23" x14ac:dyDescent="0.25">
      <c r="B5511" s="1" t="s">
        <v>10947</v>
      </c>
      <c r="C5511" s="2">
        <v>119010</v>
      </c>
      <c r="D5511" s="1" t="s">
        <v>10948</v>
      </c>
      <c r="E5511" s="1" t="s">
        <v>76</v>
      </c>
      <c r="F5511" s="1" t="s">
        <v>15838</v>
      </c>
      <c r="G5511" s="1" t="s">
        <v>4778</v>
      </c>
      <c r="H5511" s="1" t="s">
        <v>15836</v>
      </c>
      <c r="I5511" s="5">
        <v>1189</v>
      </c>
      <c r="J5511" s="5">
        <v>12419725</v>
      </c>
      <c r="K5511" s="3">
        <f>+Tabella2026[[#This Row],[POP_2024]]/SUM(Tabella2026[POP_2024])</f>
        <v>2.0171871812623704E-5</v>
      </c>
      <c r="L5511" s="3">
        <f>+Tabella2026[[#This Row],[INCIDENZA POPOLAZIONE]]*(PLAFOND/2)</f>
        <v>5938.5839327325593</v>
      </c>
      <c r="M5511" s="3">
        <f>+IFERROR(Tabella2026[[#This Row],[reddito_2024]]/Tabella2026[[#This Row],[POP_2024]],"")</f>
        <v>10445.521446593777</v>
      </c>
      <c r="N5511" s="3">
        <f>+IF(Tabella2026[[#This Row],[REDDITO COMPLESSIVO PROCAPITE]]&lt;media_aggr_reddito_pc,(media_aggr_reddito_pc-Tabella2026[[#This Row],[REDDITO COMPLESSIVO PROCAPITE]]),0)</f>
        <v>7379.544616014964</v>
      </c>
      <c r="O5511" s="3">
        <f>+Tabella2026[[#This Row],[DIFFERENZA REDDITO INFERIORE ALLA MEDIA DALLA MEDIA]]*Tabella2026[[#This Row],[POP_2024]]</f>
        <v>8774278.5484417919</v>
      </c>
      <c r="P5511" s="3">
        <f>+Tabella2026[[#This Row],[POPOLAZIONE PER DIFFERENZA ]]/SUM(Tabella2026[[POPOLAZIONE PER DIFFERENZA ]])</f>
        <v>7.7843829154183145E-5</v>
      </c>
      <c r="Q5511" s="3">
        <f>+Tabella2026[[#This Row],[INCIDENZA POPOLAZIONE PER DIFFERENZA]]*(PLAFOND-SUM(Tabella2026[CONTRIBUTO SULLA BASE DELLA POPOLAZIONE]))</f>
        <v>22917.164920119743</v>
      </c>
      <c r="R5511" s="3">
        <f>+Tabella2026[[#This Row],[CONTRIBUTO SULLA BASE DELLA POPOLAZIONE]]+Tabella2026[[#This Row],[CONTRIBUTO SULLA BASE DEL REDDITO]]</f>
        <v>28855.748852852303</v>
      </c>
      <c r="S5511" s="3">
        <f>+Tabella2026[[#This Row],[CONTRIBUTO TOTALE]]/(PLAFOND/N_TESSERE)</f>
        <v>57.711497705704602</v>
      </c>
      <c r="T5511" s="3">
        <f>+MAX(CEILING(Tabella2026[[#This Row],[preDEF1]],1),1)</f>
        <v>58</v>
      </c>
      <c r="U5511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5511" s="21">
        <f>+Tabella2026[[#This Row],[DEF - n. card]]*(PLAFOND/N_TESSERE)</f>
        <v>29000</v>
      </c>
      <c r="W5511" s="18"/>
    </row>
    <row r="5512" spans="2:23" x14ac:dyDescent="0.25">
      <c r="B5512" s="1" t="s">
        <v>11065</v>
      </c>
      <c r="C5512" s="2">
        <v>16164</v>
      </c>
      <c r="D5512" s="1" t="s">
        <v>11066</v>
      </c>
      <c r="E5512" s="1" t="s">
        <v>12</v>
      </c>
      <c r="F5512" s="1" t="s">
        <v>93</v>
      </c>
      <c r="G5512" s="1" t="s">
        <v>4778</v>
      </c>
      <c r="H5512" s="1" t="s">
        <v>15835</v>
      </c>
      <c r="I5512" s="5">
        <v>1188</v>
      </c>
      <c r="J5512" s="5">
        <v>24275392</v>
      </c>
      <c r="K5512" s="3">
        <f>+Tabella2026[[#This Row],[POP_2024]]/SUM(Tabella2026[POP_2024])</f>
        <v>2.0154906403193404E-5</v>
      </c>
      <c r="L5512" s="3">
        <f>+Tabella2026[[#This Row],[INCIDENZA POPOLAZIONE]]*(PLAFOND/2)</f>
        <v>5933.5893289203359</v>
      </c>
      <c r="M5512" s="3">
        <f>+IFERROR(Tabella2026[[#This Row],[reddito_2024]]/Tabella2026[[#This Row],[POP_2024]],"")</f>
        <v>20433.831649831649</v>
      </c>
      <c r="N5512" s="3">
        <f>+IF(Tabella2026[[#This Row],[REDDITO COMPLESSIVO PROCAPITE]]&lt;media_aggr_reddito_pc,(media_aggr_reddito_pc-Tabella2026[[#This Row],[REDDITO COMPLESSIVO PROCAPITE]]),0)</f>
        <v>0</v>
      </c>
      <c r="O5512" s="3">
        <f>+Tabella2026[[#This Row],[DIFFERENZA REDDITO INFERIORE ALLA MEDIA DALLA MEDIA]]*Tabella2026[[#This Row],[POP_2024]]</f>
        <v>0</v>
      </c>
      <c r="P5512" s="3">
        <f>+Tabella2026[[#This Row],[POPOLAZIONE PER DIFFERENZA ]]/SUM(Tabella2026[[POPOLAZIONE PER DIFFERENZA ]])</f>
        <v>0</v>
      </c>
      <c r="Q5512" s="3">
        <f>+Tabella2026[[#This Row],[INCIDENZA POPOLAZIONE PER DIFFERENZA]]*(PLAFOND-SUM(Tabella2026[CONTRIBUTO SULLA BASE DELLA POPOLAZIONE]))</f>
        <v>0</v>
      </c>
      <c r="R5512" s="3">
        <f>+Tabella2026[[#This Row],[CONTRIBUTO SULLA BASE DELLA POPOLAZIONE]]+Tabella2026[[#This Row],[CONTRIBUTO SULLA BASE DEL REDDITO]]</f>
        <v>5933.5893289203359</v>
      </c>
      <c r="S5512" s="3">
        <f>+Tabella2026[[#This Row],[CONTRIBUTO TOTALE]]/(PLAFOND/N_TESSERE)</f>
        <v>11.867178657840672</v>
      </c>
      <c r="T5512" s="3">
        <f>+MAX(CEILING(Tabella2026[[#This Row],[preDEF1]],1),1)</f>
        <v>12</v>
      </c>
      <c r="U551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12" s="21">
        <f>+Tabella2026[[#This Row],[DEF - n. card]]*(PLAFOND/N_TESSERE)</f>
        <v>6000</v>
      </c>
      <c r="W5512" s="18"/>
    </row>
    <row r="5513" spans="2:23" x14ac:dyDescent="0.25">
      <c r="B5513" s="1" t="s">
        <v>11293</v>
      </c>
      <c r="C5513" s="2">
        <v>18080</v>
      </c>
      <c r="D5513" s="1" t="s">
        <v>11294</v>
      </c>
      <c r="E5513" s="1" t="s">
        <v>12</v>
      </c>
      <c r="F5513" s="1" t="s">
        <v>195</v>
      </c>
      <c r="G5513" s="1" t="s">
        <v>4778</v>
      </c>
      <c r="H5513" s="1" t="s">
        <v>15835</v>
      </c>
      <c r="I5513" s="5">
        <v>1187</v>
      </c>
      <c r="J5513" s="5">
        <v>22046638</v>
      </c>
      <c r="K5513" s="3">
        <f>+Tabella2026[[#This Row],[POP_2024]]/SUM(Tabella2026[POP_2024])</f>
        <v>2.0137940993763108E-5</v>
      </c>
      <c r="L5513" s="3">
        <f>+Tabella2026[[#This Row],[INCIDENZA POPOLAZIONE]]*(PLAFOND/2)</f>
        <v>5928.5947251081134</v>
      </c>
      <c r="M5513" s="3">
        <f>+IFERROR(Tabella2026[[#This Row],[reddito_2024]]/Tabella2026[[#This Row],[POP_2024]],"")</f>
        <v>18573.410278011794</v>
      </c>
      <c r="N5513" s="3">
        <f>+IF(Tabella2026[[#This Row],[REDDITO COMPLESSIVO PROCAPITE]]&lt;media_aggr_reddito_pc,(media_aggr_reddito_pc-Tabella2026[[#This Row],[REDDITO COMPLESSIVO PROCAPITE]]),0)</f>
        <v>0</v>
      </c>
      <c r="O5513" s="3">
        <f>+Tabella2026[[#This Row],[DIFFERENZA REDDITO INFERIORE ALLA MEDIA DALLA MEDIA]]*Tabella2026[[#This Row],[POP_2024]]</f>
        <v>0</v>
      </c>
      <c r="P5513" s="3">
        <f>+Tabella2026[[#This Row],[POPOLAZIONE PER DIFFERENZA ]]/SUM(Tabella2026[[POPOLAZIONE PER DIFFERENZA ]])</f>
        <v>0</v>
      </c>
      <c r="Q5513" s="3">
        <f>+Tabella2026[[#This Row],[INCIDENZA POPOLAZIONE PER DIFFERENZA]]*(PLAFOND-SUM(Tabella2026[CONTRIBUTO SULLA BASE DELLA POPOLAZIONE]))</f>
        <v>0</v>
      </c>
      <c r="R5513" s="3">
        <f>+Tabella2026[[#This Row],[CONTRIBUTO SULLA BASE DELLA POPOLAZIONE]]+Tabella2026[[#This Row],[CONTRIBUTO SULLA BASE DEL REDDITO]]</f>
        <v>5928.5947251081134</v>
      </c>
      <c r="S5513" s="3">
        <f>+Tabella2026[[#This Row],[CONTRIBUTO TOTALE]]/(PLAFOND/N_TESSERE)</f>
        <v>11.857189450216227</v>
      </c>
      <c r="T5513" s="3">
        <f>+MAX(CEILING(Tabella2026[[#This Row],[preDEF1]],1),1)</f>
        <v>12</v>
      </c>
      <c r="U5513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13" s="21">
        <f>+Tabella2026[[#This Row],[DEF - n. card]]*(PLAFOND/N_TESSERE)</f>
        <v>6000</v>
      </c>
      <c r="W5513" s="18"/>
    </row>
    <row r="5514" spans="2:23" x14ac:dyDescent="0.25">
      <c r="B5514" s="1" t="s">
        <v>11343</v>
      </c>
      <c r="C5514" s="2">
        <v>19001</v>
      </c>
      <c r="D5514" s="1" t="s">
        <v>11344</v>
      </c>
      <c r="E5514" s="1" t="s">
        <v>12</v>
      </c>
      <c r="F5514" s="1" t="s">
        <v>193</v>
      </c>
      <c r="G5514" s="1" t="s">
        <v>4778</v>
      </c>
      <c r="H5514" s="1" t="s">
        <v>15835</v>
      </c>
      <c r="I5514" s="5">
        <v>1186</v>
      </c>
      <c r="J5514" s="5">
        <v>22974672</v>
      </c>
      <c r="K5514" s="3">
        <f>+Tabella2026[[#This Row],[POP_2024]]/SUM(Tabella2026[POP_2024])</f>
        <v>2.0120975584332812E-5</v>
      </c>
      <c r="L5514" s="3">
        <f>+Tabella2026[[#This Row],[INCIDENZA POPOLAZIONE]]*(PLAFOND/2)</f>
        <v>5923.6001212958918</v>
      </c>
      <c r="M5514" s="3">
        <f>+IFERROR(Tabella2026[[#This Row],[reddito_2024]]/Tabella2026[[#This Row],[POP_2024]],"")</f>
        <v>19371.561551433391</v>
      </c>
      <c r="N5514" s="3">
        <f>+IF(Tabella2026[[#This Row],[REDDITO COMPLESSIVO PROCAPITE]]&lt;media_aggr_reddito_pc,(media_aggr_reddito_pc-Tabella2026[[#This Row],[REDDITO COMPLESSIVO PROCAPITE]]),0)</f>
        <v>0</v>
      </c>
      <c r="O5514" s="3">
        <f>+Tabella2026[[#This Row],[DIFFERENZA REDDITO INFERIORE ALLA MEDIA DALLA MEDIA]]*Tabella2026[[#This Row],[POP_2024]]</f>
        <v>0</v>
      </c>
      <c r="P5514" s="3">
        <f>+Tabella2026[[#This Row],[POPOLAZIONE PER DIFFERENZA ]]/SUM(Tabella2026[[POPOLAZIONE PER DIFFERENZA ]])</f>
        <v>0</v>
      </c>
      <c r="Q5514" s="3">
        <f>+Tabella2026[[#This Row],[INCIDENZA POPOLAZIONE PER DIFFERENZA]]*(PLAFOND-SUM(Tabella2026[CONTRIBUTO SULLA BASE DELLA POPOLAZIONE]))</f>
        <v>0</v>
      </c>
      <c r="R5514" s="3">
        <f>+Tabella2026[[#This Row],[CONTRIBUTO SULLA BASE DELLA POPOLAZIONE]]+Tabella2026[[#This Row],[CONTRIBUTO SULLA BASE DEL REDDITO]]</f>
        <v>5923.6001212958918</v>
      </c>
      <c r="S5514" s="3">
        <f>+Tabella2026[[#This Row],[CONTRIBUTO TOTALE]]/(PLAFOND/N_TESSERE)</f>
        <v>11.847200242591784</v>
      </c>
      <c r="T5514" s="3">
        <f>+MAX(CEILING(Tabella2026[[#This Row],[preDEF1]],1),1)</f>
        <v>12</v>
      </c>
      <c r="U5514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14" s="21">
        <f>+Tabella2026[[#This Row],[DEF - n. card]]*(PLAFOND/N_TESSERE)</f>
        <v>6000</v>
      </c>
      <c r="W5514" s="18"/>
    </row>
    <row r="5515" spans="2:23" x14ac:dyDescent="0.25">
      <c r="B5515" s="1" t="s">
        <v>11101</v>
      </c>
      <c r="C5515" s="2">
        <v>6037</v>
      </c>
      <c r="D5515" s="1" t="s">
        <v>11102</v>
      </c>
      <c r="E5515" s="1" t="s">
        <v>18</v>
      </c>
      <c r="F5515" s="1" t="s">
        <v>138</v>
      </c>
      <c r="G5515" s="1" t="s">
        <v>4778</v>
      </c>
      <c r="H5515" s="1" t="s">
        <v>15835</v>
      </c>
      <c r="I5515" s="5">
        <v>1186</v>
      </c>
      <c r="J5515" s="5">
        <v>23438594</v>
      </c>
      <c r="K5515" s="3">
        <f>+Tabella2026[[#This Row],[POP_2024]]/SUM(Tabella2026[POP_2024])</f>
        <v>2.0120975584332812E-5</v>
      </c>
      <c r="L5515" s="3">
        <f>+Tabella2026[[#This Row],[INCIDENZA POPOLAZIONE]]*(PLAFOND/2)</f>
        <v>5923.6001212958918</v>
      </c>
      <c r="M5515" s="3">
        <f>+IFERROR(Tabella2026[[#This Row],[reddito_2024]]/Tabella2026[[#This Row],[POP_2024]],"")</f>
        <v>19762.726812816189</v>
      </c>
      <c r="N5515" s="3">
        <f>+IF(Tabella2026[[#This Row],[REDDITO COMPLESSIVO PROCAPITE]]&lt;media_aggr_reddito_pc,(media_aggr_reddito_pc-Tabella2026[[#This Row],[REDDITO COMPLESSIVO PROCAPITE]]),0)</f>
        <v>0</v>
      </c>
      <c r="O5515" s="3">
        <f>+Tabella2026[[#This Row],[DIFFERENZA REDDITO INFERIORE ALLA MEDIA DALLA MEDIA]]*Tabella2026[[#This Row],[POP_2024]]</f>
        <v>0</v>
      </c>
      <c r="P5515" s="3">
        <f>+Tabella2026[[#This Row],[POPOLAZIONE PER DIFFERENZA ]]/SUM(Tabella2026[[POPOLAZIONE PER DIFFERENZA ]])</f>
        <v>0</v>
      </c>
      <c r="Q5515" s="3">
        <f>+Tabella2026[[#This Row],[INCIDENZA POPOLAZIONE PER DIFFERENZA]]*(PLAFOND-SUM(Tabella2026[CONTRIBUTO SULLA BASE DELLA POPOLAZIONE]))</f>
        <v>0</v>
      </c>
      <c r="R5515" s="3">
        <f>+Tabella2026[[#This Row],[CONTRIBUTO SULLA BASE DELLA POPOLAZIONE]]+Tabella2026[[#This Row],[CONTRIBUTO SULLA BASE DEL REDDITO]]</f>
        <v>5923.6001212958918</v>
      </c>
      <c r="S5515" s="3">
        <f>+Tabella2026[[#This Row],[CONTRIBUTO TOTALE]]/(PLAFOND/N_TESSERE)</f>
        <v>11.847200242591784</v>
      </c>
      <c r="T5515" s="3">
        <f>+MAX(CEILING(Tabella2026[[#This Row],[preDEF1]],1),1)</f>
        <v>12</v>
      </c>
      <c r="U5515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15" s="21">
        <f>+Tabella2026[[#This Row],[DEF - n. card]]*(PLAFOND/N_TESSERE)</f>
        <v>6000</v>
      </c>
      <c r="W5515" s="18"/>
    </row>
    <row r="5516" spans="2:23" x14ac:dyDescent="0.25">
      <c r="B5516" s="1" t="s">
        <v>10912</v>
      </c>
      <c r="C5516" s="2">
        <v>62015</v>
      </c>
      <c r="D5516" s="1" t="s">
        <v>10913</v>
      </c>
      <c r="E5516" s="1" t="s">
        <v>15</v>
      </c>
      <c r="F5516" s="1" t="s">
        <v>256</v>
      </c>
      <c r="G5516" s="1" t="s">
        <v>4778</v>
      </c>
      <c r="H5516" s="1" t="s">
        <v>15836</v>
      </c>
      <c r="I5516" s="5">
        <v>1185</v>
      </c>
      <c r="J5516" s="5">
        <v>12167668</v>
      </c>
      <c r="K5516" s="3">
        <f>+Tabella2026[[#This Row],[POP_2024]]/SUM(Tabella2026[POP_2024])</f>
        <v>2.0104010174902512E-5</v>
      </c>
      <c r="L5516" s="3">
        <f>+Tabella2026[[#This Row],[INCIDENZA POPOLAZIONE]]*(PLAFOND/2)</f>
        <v>5918.6055174836683</v>
      </c>
      <c r="M5516" s="3">
        <f>+IFERROR(Tabella2026[[#This Row],[reddito_2024]]/Tabella2026[[#This Row],[POP_2024]],"")</f>
        <v>10268.074261603375</v>
      </c>
      <c r="N5516" s="3">
        <f>+IF(Tabella2026[[#This Row],[REDDITO COMPLESSIVO PROCAPITE]]&lt;media_aggr_reddito_pc,(media_aggr_reddito_pc-Tabella2026[[#This Row],[REDDITO COMPLESSIVO PROCAPITE]]),0)</f>
        <v>7556.9918010053661</v>
      </c>
      <c r="O5516" s="3">
        <f>+Tabella2026[[#This Row],[DIFFERENZA REDDITO INFERIORE ALLA MEDIA DALLA MEDIA]]*Tabella2026[[#This Row],[POP_2024]]</f>
        <v>8955035.2841913588</v>
      </c>
      <c r="P5516" s="3">
        <f>+Tabella2026[[#This Row],[POPOLAZIONE PER DIFFERENZA ]]/SUM(Tabella2026[[POPOLAZIONE PER DIFFERENZA ]])</f>
        <v>7.9447470567944271E-5</v>
      </c>
      <c r="Q5516" s="3">
        <f>+Tabella2026[[#This Row],[INCIDENZA POPOLAZIONE PER DIFFERENZA]]*(PLAFOND-SUM(Tabella2026[CONTRIBUTO SULLA BASE DELLA POPOLAZIONE]))</f>
        <v>23389.275749599961</v>
      </c>
      <c r="R5516" s="3">
        <f>+Tabella2026[[#This Row],[CONTRIBUTO SULLA BASE DELLA POPOLAZIONE]]+Tabella2026[[#This Row],[CONTRIBUTO SULLA BASE DEL REDDITO]]</f>
        <v>29307.881267083631</v>
      </c>
      <c r="S5516" s="3">
        <f>+Tabella2026[[#This Row],[CONTRIBUTO TOTALE]]/(PLAFOND/N_TESSERE)</f>
        <v>58.61576253416726</v>
      </c>
      <c r="T5516" s="3">
        <f>+MAX(CEILING(Tabella2026[[#This Row],[preDEF1]],1),1)</f>
        <v>59</v>
      </c>
      <c r="U5516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5516" s="21">
        <f>+Tabella2026[[#This Row],[DEF - n. card]]*(PLAFOND/N_TESSERE)</f>
        <v>29500</v>
      </c>
      <c r="W5516" s="18"/>
    </row>
    <row r="5517" spans="2:23" x14ac:dyDescent="0.25">
      <c r="B5517" s="1" t="s">
        <v>11181</v>
      </c>
      <c r="C5517" s="2">
        <v>50015</v>
      </c>
      <c r="D5517" s="1" t="s">
        <v>11182</v>
      </c>
      <c r="E5517" s="1" t="s">
        <v>30</v>
      </c>
      <c r="F5517" s="1" t="s">
        <v>144</v>
      </c>
      <c r="G5517" s="1" t="s">
        <v>4778</v>
      </c>
      <c r="H5517" s="1" t="s">
        <v>15834</v>
      </c>
      <c r="I5517" s="5">
        <v>1185</v>
      </c>
      <c r="J5517" s="5">
        <v>18664254</v>
      </c>
      <c r="K5517" s="3">
        <f>+Tabella2026[[#This Row],[POP_2024]]/SUM(Tabella2026[POP_2024])</f>
        <v>2.0104010174902512E-5</v>
      </c>
      <c r="L5517" s="3">
        <f>+Tabella2026[[#This Row],[INCIDENZA POPOLAZIONE]]*(PLAFOND/2)</f>
        <v>5918.6055174836683</v>
      </c>
      <c r="M5517" s="3">
        <f>+IFERROR(Tabella2026[[#This Row],[reddito_2024]]/Tabella2026[[#This Row],[POP_2024]],"")</f>
        <v>15750.425316455696</v>
      </c>
      <c r="N5517" s="3">
        <f>+IF(Tabella2026[[#This Row],[REDDITO COMPLESSIVO PROCAPITE]]&lt;media_aggr_reddito_pc,(media_aggr_reddito_pc-Tabella2026[[#This Row],[REDDITO COMPLESSIVO PROCAPITE]]),0)</f>
        <v>2074.6407461530453</v>
      </c>
      <c r="O5517" s="3">
        <f>+Tabella2026[[#This Row],[DIFFERENZA REDDITO INFERIORE ALLA MEDIA DALLA MEDIA]]*Tabella2026[[#This Row],[POP_2024]]</f>
        <v>2458449.2841913588</v>
      </c>
      <c r="P5517" s="3">
        <f>+Tabella2026[[#This Row],[POPOLAZIONE PER DIFFERENZA ]]/SUM(Tabella2026[[POPOLAZIONE PER DIFFERENZA ]])</f>
        <v>2.1810922118126959E-5</v>
      </c>
      <c r="Q5517" s="3">
        <f>+Tabella2026[[#This Row],[INCIDENZA POPOLAZIONE PER DIFFERENZA]]*(PLAFOND-SUM(Tabella2026[CONTRIBUTO SULLA BASE DELLA POPOLAZIONE]))</f>
        <v>6421.1191133850143</v>
      </c>
      <c r="R5517" s="3">
        <f>+Tabella2026[[#This Row],[CONTRIBUTO SULLA BASE DELLA POPOLAZIONE]]+Tabella2026[[#This Row],[CONTRIBUTO SULLA BASE DEL REDDITO]]</f>
        <v>12339.724630868683</v>
      </c>
      <c r="S5517" s="3">
        <f>+Tabella2026[[#This Row],[CONTRIBUTO TOTALE]]/(PLAFOND/N_TESSERE)</f>
        <v>24.679449261737364</v>
      </c>
      <c r="T5517" s="3">
        <f>+MAX(CEILING(Tabella2026[[#This Row],[preDEF1]],1),1)</f>
        <v>25</v>
      </c>
      <c r="U5517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5517" s="21">
        <f>+Tabella2026[[#This Row],[DEF - n. card]]*(PLAFOND/N_TESSERE)</f>
        <v>12500</v>
      </c>
      <c r="W5517" s="18"/>
    </row>
    <row r="5518" spans="2:23" x14ac:dyDescent="0.25">
      <c r="B5518" s="1" t="s">
        <v>10977</v>
      </c>
      <c r="C5518" s="2">
        <v>60069</v>
      </c>
      <c r="D5518" s="1" t="s">
        <v>10978</v>
      </c>
      <c r="E5518" s="1" t="s">
        <v>8</v>
      </c>
      <c r="F5518" s="1" t="s">
        <v>397</v>
      </c>
      <c r="G5518" s="1" t="s">
        <v>4778</v>
      </c>
      <c r="H5518" s="1" t="s">
        <v>15834</v>
      </c>
      <c r="I5518" s="5">
        <v>1184</v>
      </c>
      <c r="J5518" s="5">
        <v>16548827</v>
      </c>
      <c r="K5518" s="3">
        <f>+Tabella2026[[#This Row],[POP_2024]]/SUM(Tabella2026[POP_2024])</f>
        <v>2.0087044765472216E-5</v>
      </c>
      <c r="L5518" s="3">
        <f>+Tabella2026[[#This Row],[INCIDENZA POPOLAZIONE]]*(PLAFOND/2)</f>
        <v>5913.6109136714458</v>
      </c>
      <c r="M5518" s="3">
        <f>+IFERROR(Tabella2026[[#This Row],[reddito_2024]]/Tabella2026[[#This Row],[POP_2024]],"")</f>
        <v>13977.049831081082</v>
      </c>
      <c r="N5518" s="3">
        <f>+IF(Tabella2026[[#This Row],[REDDITO COMPLESSIVO PROCAPITE]]&lt;media_aggr_reddito_pc,(media_aggr_reddito_pc-Tabella2026[[#This Row],[REDDITO COMPLESSIVO PROCAPITE]]),0)</f>
        <v>3848.0162315276593</v>
      </c>
      <c r="O5518" s="3">
        <f>+Tabella2026[[#This Row],[DIFFERENZA REDDITO INFERIORE ALLA MEDIA DALLA MEDIA]]*Tabella2026[[#This Row],[POP_2024]]</f>
        <v>4556051.2181287482</v>
      </c>
      <c r="P5518" s="3">
        <f>+Tabella2026[[#This Row],[POPOLAZIONE PER DIFFERENZA ]]/SUM(Tabella2026[[POPOLAZIONE PER DIFFERENZA ]])</f>
        <v>4.042047111721861E-5</v>
      </c>
      <c r="Q5518" s="3">
        <f>+Tabella2026[[#This Row],[INCIDENZA POPOLAZIONE PER DIFFERENZA]]*(PLAFOND-SUM(Tabella2026[CONTRIBUTO SULLA BASE DELLA POPOLAZIONE]))</f>
        <v>11899.75638155587</v>
      </c>
      <c r="R5518" s="3">
        <f>+Tabella2026[[#This Row],[CONTRIBUTO SULLA BASE DELLA POPOLAZIONE]]+Tabella2026[[#This Row],[CONTRIBUTO SULLA BASE DEL REDDITO]]</f>
        <v>17813.367295227315</v>
      </c>
      <c r="S5518" s="3">
        <f>+Tabella2026[[#This Row],[CONTRIBUTO TOTALE]]/(PLAFOND/N_TESSERE)</f>
        <v>35.626734590454632</v>
      </c>
      <c r="T5518" s="3">
        <f>+MAX(CEILING(Tabella2026[[#This Row],[preDEF1]],1),1)</f>
        <v>36</v>
      </c>
      <c r="U5518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5518" s="21">
        <f>+Tabella2026[[#This Row],[DEF - n. card]]*(PLAFOND/N_TESSERE)</f>
        <v>18000</v>
      </c>
      <c r="W5518" s="18"/>
    </row>
    <row r="5519" spans="2:23" x14ac:dyDescent="0.25">
      <c r="B5519" s="1" t="s">
        <v>10949</v>
      </c>
      <c r="C5519" s="2">
        <v>71016</v>
      </c>
      <c r="D5519" s="1" t="s">
        <v>10950</v>
      </c>
      <c r="E5519" s="1" t="s">
        <v>33</v>
      </c>
      <c r="F5519" s="1" t="s">
        <v>78</v>
      </c>
      <c r="G5519" s="1" t="s">
        <v>4778</v>
      </c>
      <c r="H5519" s="1" t="s">
        <v>15836</v>
      </c>
      <c r="I5519" s="5">
        <v>1183</v>
      </c>
      <c r="J5519" s="5">
        <v>13174114</v>
      </c>
      <c r="K5519" s="3">
        <f>+Tabella2026[[#This Row],[POP_2024]]/SUM(Tabella2026[POP_2024])</f>
        <v>2.0070079356041919E-5</v>
      </c>
      <c r="L5519" s="3">
        <f>+Tabella2026[[#This Row],[INCIDENZA POPOLAZIONE]]*(PLAFOND/2)</f>
        <v>5908.6163098592242</v>
      </c>
      <c r="M5519" s="3">
        <f>+IFERROR(Tabella2026[[#This Row],[reddito_2024]]/Tabella2026[[#This Row],[POP_2024]],"")</f>
        <v>11136.191039729501</v>
      </c>
      <c r="N5519" s="3">
        <f>+IF(Tabella2026[[#This Row],[REDDITO COMPLESSIVO PROCAPITE]]&lt;media_aggr_reddito_pc,(media_aggr_reddito_pc-Tabella2026[[#This Row],[REDDITO COMPLESSIVO PROCAPITE]]),0)</f>
        <v>6688.8750228792396</v>
      </c>
      <c r="O5519" s="3">
        <f>+Tabella2026[[#This Row],[DIFFERENZA REDDITO INFERIORE ALLA MEDIA DALLA MEDIA]]*Tabella2026[[#This Row],[POP_2024]]</f>
        <v>7912939.1520661404</v>
      </c>
      <c r="P5519" s="3">
        <f>+Tabella2026[[#This Row],[POPOLAZIONE PER DIFFERENZA ]]/SUM(Tabella2026[[POPOLAZIONE PER DIFFERENZA ]])</f>
        <v>7.0202180163322157E-5</v>
      </c>
      <c r="Q5519" s="3">
        <f>+Tabella2026[[#This Row],[INCIDENZA POPOLAZIONE PER DIFFERENZA]]*(PLAFOND-SUM(Tabella2026[CONTRIBUTO SULLA BASE DELLA POPOLAZIONE]))</f>
        <v>20667.469188447005</v>
      </c>
      <c r="R5519" s="3">
        <f>+Tabella2026[[#This Row],[CONTRIBUTO SULLA BASE DELLA POPOLAZIONE]]+Tabella2026[[#This Row],[CONTRIBUTO SULLA BASE DEL REDDITO]]</f>
        <v>26576.085498306231</v>
      </c>
      <c r="S5519" s="3">
        <f>+Tabella2026[[#This Row],[CONTRIBUTO TOTALE]]/(PLAFOND/N_TESSERE)</f>
        <v>53.152170996612462</v>
      </c>
      <c r="T5519" s="3">
        <f>+MAX(CEILING(Tabella2026[[#This Row],[preDEF1]],1),1)</f>
        <v>54</v>
      </c>
      <c r="U5519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5519" s="21">
        <f>+Tabella2026[[#This Row],[DEF - n. card]]*(PLAFOND/N_TESSERE)</f>
        <v>27000</v>
      </c>
      <c r="W5519" s="18"/>
    </row>
    <row r="5520" spans="2:23" x14ac:dyDescent="0.25">
      <c r="B5520" s="1" t="s">
        <v>10967</v>
      </c>
      <c r="C5520" s="2">
        <v>60040</v>
      </c>
      <c r="D5520" s="1" t="s">
        <v>10968</v>
      </c>
      <c r="E5520" s="1" t="s">
        <v>8</v>
      </c>
      <c r="F5520" s="1" t="s">
        <v>397</v>
      </c>
      <c r="G5520" s="1" t="s">
        <v>4778</v>
      </c>
      <c r="H5520" s="1" t="s">
        <v>15834</v>
      </c>
      <c r="I5520" s="5">
        <v>1183</v>
      </c>
      <c r="J5520" s="5">
        <v>14447937</v>
      </c>
      <c r="K5520" s="3">
        <f>+Tabella2026[[#This Row],[POP_2024]]/SUM(Tabella2026[POP_2024])</f>
        <v>2.0070079356041919E-5</v>
      </c>
      <c r="L5520" s="3">
        <f>+Tabella2026[[#This Row],[INCIDENZA POPOLAZIONE]]*(PLAFOND/2)</f>
        <v>5908.6163098592242</v>
      </c>
      <c r="M5520" s="3">
        <f>+IFERROR(Tabella2026[[#This Row],[reddito_2024]]/Tabella2026[[#This Row],[POP_2024]],"")</f>
        <v>12212.964497041419</v>
      </c>
      <c r="N5520" s="3">
        <f>+IF(Tabella2026[[#This Row],[REDDITO COMPLESSIVO PROCAPITE]]&lt;media_aggr_reddito_pc,(media_aggr_reddito_pc-Tabella2026[[#This Row],[REDDITO COMPLESSIVO PROCAPITE]]),0)</f>
        <v>5612.1015655673218</v>
      </c>
      <c r="O5520" s="3">
        <f>+Tabella2026[[#This Row],[DIFFERENZA REDDITO INFERIORE ALLA MEDIA DALLA MEDIA]]*Tabella2026[[#This Row],[POP_2024]]</f>
        <v>6639116.1520661414</v>
      </c>
      <c r="P5520" s="3">
        <f>+Tabella2026[[#This Row],[POPOLAZIONE PER DIFFERENZA ]]/SUM(Tabella2026[[POPOLAZIONE PER DIFFERENZA ]])</f>
        <v>5.8901050453657485E-5</v>
      </c>
      <c r="Q5520" s="3">
        <f>+Tabella2026[[#This Row],[INCIDENZA POPOLAZIONE PER DIFFERENZA]]*(PLAFOND-SUM(Tabella2026[CONTRIBUTO SULLA BASE DELLA POPOLAZIONE]))</f>
        <v>17340.425077768992</v>
      </c>
      <c r="R5520" s="3">
        <f>+Tabella2026[[#This Row],[CONTRIBUTO SULLA BASE DELLA POPOLAZIONE]]+Tabella2026[[#This Row],[CONTRIBUTO SULLA BASE DEL REDDITO]]</f>
        <v>23249.041387628218</v>
      </c>
      <c r="S5520" s="3">
        <f>+Tabella2026[[#This Row],[CONTRIBUTO TOTALE]]/(PLAFOND/N_TESSERE)</f>
        <v>46.498082775256435</v>
      </c>
      <c r="T5520" s="3">
        <f>+MAX(CEILING(Tabella2026[[#This Row],[preDEF1]],1),1)</f>
        <v>47</v>
      </c>
      <c r="U5520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5520" s="21">
        <f>+Tabella2026[[#This Row],[DEF - n. card]]*(PLAFOND/N_TESSERE)</f>
        <v>23500</v>
      </c>
      <c r="W5520" s="18"/>
    </row>
    <row r="5521" spans="2:23" x14ac:dyDescent="0.25">
      <c r="B5521" s="1" t="s">
        <v>10987</v>
      </c>
      <c r="C5521" s="2">
        <v>64056</v>
      </c>
      <c r="D5521" s="1" t="s">
        <v>10988</v>
      </c>
      <c r="E5521" s="1" t="s">
        <v>15</v>
      </c>
      <c r="F5521" s="1" t="s">
        <v>290</v>
      </c>
      <c r="G5521" s="1" t="s">
        <v>4778</v>
      </c>
      <c r="H5521" s="1" t="s">
        <v>15836</v>
      </c>
      <c r="I5521" s="5">
        <v>1183</v>
      </c>
      <c r="J5521" s="5">
        <v>14306020</v>
      </c>
      <c r="K5521" s="3">
        <f>+Tabella2026[[#This Row],[POP_2024]]/SUM(Tabella2026[POP_2024])</f>
        <v>2.0070079356041919E-5</v>
      </c>
      <c r="L5521" s="3">
        <f>+Tabella2026[[#This Row],[INCIDENZA POPOLAZIONE]]*(PLAFOND/2)</f>
        <v>5908.6163098592242</v>
      </c>
      <c r="M5521" s="3">
        <f>+IFERROR(Tabella2026[[#This Row],[reddito_2024]]/Tabella2026[[#This Row],[POP_2024]],"")</f>
        <v>12093.000845308537</v>
      </c>
      <c r="N5521" s="3">
        <f>+IF(Tabella2026[[#This Row],[REDDITO COMPLESSIVO PROCAPITE]]&lt;media_aggr_reddito_pc,(media_aggr_reddito_pc-Tabella2026[[#This Row],[REDDITO COMPLESSIVO PROCAPITE]]),0)</f>
        <v>5732.0652173002036</v>
      </c>
      <c r="O5521" s="3">
        <f>+Tabella2026[[#This Row],[DIFFERENZA REDDITO INFERIORE ALLA MEDIA DALLA MEDIA]]*Tabella2026[[#This Row],[POP_2024]]</f>
        <v>6781033.1520661404</v>
      </c>
      <c r="P5521" s="3">
        <f>+Tabella2026[[#This Row],[POPOLAZIONE PER DIFFERENZA ]]/SUM(Tabella2026[[POPOLAZIONE PER DIFFERENZA ]])</f>
        <v>6.0160112682088331E-5</v>
      </c>
      <c r="Q5521" s="3">
        <f>+Tabella2026[[#This Row],[INCIDENZA POPOLAZIONE PER DIFFERENZA]]*(PLAFOND-SUM(Tabella2026[CONTRIBUTO SULLA BASE DELLA POPOLAZIONE]))</f>
        <v>17711.092053522363</v>
      </c>
      <c r="R5521" s="3">
        <f>+Tabella2026[[#This Row],[CONTRIBUTO SULLA BASE DELLA POPOLAZIONE]]+Tabella2026[[#This Row],[CONTRIBUTO SULLA BASE DEL REDDITO]]</f>
        <v>23619.708363381586</v>
      </c>
      <c r="S5521" s="3">
        <f>+Tabella2026[[#This Row],[CONTRIBUTO TOTALE]]/(PLAFOND/N_TESSERE)</f>
        <v>47.239416726763174</v>
      </c>
      <c r="T5521" s="3">
        <f>+MAX(CEILING(Tabella2026[[#This Row],[preDEF1]],1),1)</f>
        <v>48</v>
      </c>
      <c r="U5521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521" s="21">
        <f>+Tabella2026[[#This Row],[DEF - n. card]]*(PLAFOND/N_TESSERE)</f>
        <v>24000</v>
      </c>
      <c r="W5521" s="18"/>
    </row>
    <row r="5522" spans="2:23" x14ac:dyDescent="0.25">
      <c r="B5522" s="1" t="s">
        <v>11297</v>
      </c>
      <c r="C5522" s="2">
        <v>6187</v>
      </c>
      <c r="D5522" s="1" t="s">
        <v>11298</v>
      </c>
      <c r="E5522" s="1" t="s">
        <v>18</v>
      </c>
      <c r="F5522" s="1" t="s">
        <v>138</v>
      </c>
      <c r="G5522" s="1" t="s">
        <v>4778</v>
      </c>
      <c r="H5522" s="1" t="s">
        <v>15835</v>
      </c>
      <c r="I5522" s="5">
        <v>1183</v>
      </c>
      <c r="J5522" s="5">
        <v>19501896</v>
      </c>
      <c r="K5522" s="3">
        <f>+Tabella2026[[#This Row],[POP_2024]]/SUM(Tabella2026[POP_2024])</f>
        <v>2.0070079356041919E-5</v>
      </c>
      <c r="L5522" s="3">
        <f>+Tabella2026[[#This Row],[INCIDENZA POPOLAZIONE]]*(PLAFOND/2)</f>
        <v>5908.6163098592242</v>
      </c>
      <c r="M5522" s="3">
        <f>+IFERROR(Tabella2026[[#This Row],[reddito_2024]]/Tabella2026[[#This Row],[POP_2024]],"")</f>
        <v>16485.119188503802</v>
      </c>
      <c r="N5522" s="3">
        <f>+IF(Tabella2026[[#This Row],[REDDITO COMPLESSIVO PROCAPITE]]&lt;media_aggr_reddito_pc,(media_aggr_reddito_pc-Tabella2026[[#This Row],[REDDITO COMPLESSIVO PROCAPITE]]),0)</f>
        <v>1339.9468741049386</v>
      </c>
      <c r="O5522" s="3">
        <f>+Tabella2026[[#This Row],[DIFFERENZA REDDITO INFERIORE ALLA MEDIA DALLA MEDIA]]*Tabella2026[[#This Row],[POP_2024]]</f>
        <v>1585157.1520661423</v>
      </c>
      <c r="P5522" s="3">
        <f>+Tabella2026[[#This Row],[POPOLAZIONE PER DIFFERENZA ]]/SUM(Tabella2026[[POPOLAZIONE PER DIFFERENZA ]])</f>
        <v>1.406323059459763E-5</v>
      </c>
      <c r="Q5522" s="3">
        <f>+Tabella2026[[#This Row],[INCIDENZA POPOLAZIONE PER DIFFERENZA]]*(PLAFOND-SUM(Tabella2026[CONTRIBUTO SULLA BASE DELLA POPOLAZIONE]))</f>
        <v>4140.204539626613</v>
      </c>
      <c r="R5522" s="3">
        <f>+Tabella2026[[#This Row],[CONTRIBUTO SULLA BASE DELLA POPOLAZIONE]]+Tabella2026[[#This Row],[CONTRIBUTO SULLA BASE DEL REDDITO]]</f>
        <v>10048.820849485837</v>
      </c>
      <c r="S5522" s="3">
        <f>+Tabella2026[[#This Row],[CONTRIBUTO TOTALE]]/(PLAFOND/N_TESSERE)</f>
        <v>20.097641698971675</v>
      </c>
      <c r="T5522" s="3">
        <f>+MAX(CEILING(Tabella2026[[#This Row],[preDEF1]],1),1)</f>
        <v>21</v>
      </c>
      <c r="U5522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5522" s="21">
        <f>+Tabella2026[[#This Row],[DEF - n. card]]*(PLAFOND/N_TESSERE)</f>
        <v>10500</v>
      </c>
      <c r="W5522" s="18"/>
    </row>
    <row r="5523" spans="2:23" x14ac:dyDescent="0.25">
      <c r="B5523" s="1" t="s">
        <v>11061</v>
      </c>
      <c r="C5523" s="2">
        <v>57015</v>
      </c>
      <c r="D5523" s="1" t="s">
        <v>11062</v>
      </c>
      <c r="E5523" s="1" t="s">
        <v>8</v>
      </c>
      <c r="F5523" s="1" t="s">
        <v>377</v>
      </c>
      <c r="G5523" s="1" t="s">
        <v>4778</v>
      </c>
      <c r="H5523" s="1" t="s">
        <v>15834</v>
      </c>
      <c r="I5523" s="5">
        <v>1182</v>
      </c>
      <c r="J5523" s="5">
        <v>17578218</v>
      </c>
      <c r="K5523" s="3">
        <f>+Tabella2026[[#This Row],[POP_2024]]/SUM(Tabella2026[POP_2024])</f>
        <v>2.005311394661162E-5</v>
      </c>
      <c r="L5523" s="3">
        <f>+Tabella2026[[#This Row],[INCIDENZA POPOLAZIONE]]*(PLAFOND/2)</f>
        <v>5903.6217060470008</v>
      </c>
      <c r="M5523" s="3">
        <f>+IFERROR(Tabella2026[[#This Row],[reddito_2024]]/Tabella2026[[#This Row],[POP_2024]],"")</f>
        <v>14871.58883248731</v>
      </c>
      <c r="N5523" s="3">
        <f>+IF(Tabella2026[[#This Row],[REDDITO COMPLESSIVO PROCAPITE]]&lt;media_aggr_reddito_pc,(media_aggr_reddito_pc-Tabella2026[[#This Row],[REDDITO COMPLESSIVO PROCAPITE]]),0)</f>
        <v>2953.4772301214307</v>
      </c>
      <c r="O5523" s="3">
        <f>+Tabella2026[[#This Row],[DIFFERENZA REDDITO INFERIORE ALLA MEDIA DALLA MEDIA]]*Tabella2026[[#This Row],[POP_2024]]</f>
        <v>3491010.0860035312</v>
      </c>
      <c r="P5523" s="3">
        <f>+Tabella2026[[#This Row],[POPOLAZIONE PER DIFFERENZA ]]/SUM(Tabella2026[[POPOLAZIONE PER DIFFERENZA ]])</f>
        <v>3.0971616778526973E-5</v>
      </c>
      <c r="Q5523" s="3">
        <f>+Tabella2026[[#This Row],[INCIDENZA POPOLAZIONE PER DIFFERENZA]]*(PLAFOND-SUM(Tabella2026[CONTRIBUTO SULLA BASE DELLA POPOLAZIONE]))</f>
        <v>9118.0207508857929</v>
      </c>
      <c r="R5523" s="3">
        <f>+Tabella2026[[#This Row],[CONTRIBUTO SULLA BASE DELLA POPOLAZIONE]]+Tabella2026[[#This Row],[CONTRIBUTO SULLA BASE DEL REDDITO]]</f>
        <v>15021.642456932794</v>
      </c>
      <c r="S5523" s="3">
        <f>+Tabella2026[[#This Row],[CONTRIBUTO TOTALE]]/(PLAFOND/N_TESSERE)</f>
        <v>30.043284913865588</v>
      </c>
      <c r="T5523" s="3">
        <f>+MAX(CEILING(Tabella2026[[#This Row],[preDEF1]],1),1)</f>
        <v>31</v>
      </c>
      <c r="U5523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5523" s="21">
        <f>+Tabella2026[[#This Row],[DEF - n. card]]*(PLAFOND/N_TESSERE)</f>
        <v>15500</v>
      </c>
      <c r="W5523" s="18"/>
    </row>
    <row r="5524" spans="2:23" x14ac:dyDescent="0.25">
      <c r="B5524" s="1" t="s">
        <v>11135</v>
      </c>
      <c r="C5524" s="2">
        <v>53017</v>
      </c>
      <c r="D5524" s="1" t="s">
        <v>11136</v>
      </c>
      <c r="E5524" s="1" t="s">
        <v>30</v>
      </c>
      <c r="F5524" s="1" t="s">
        <v>159</v>
      </c>
      <c r="G5524" s="1" t="s">
        <v>4778</v>
      </c>
      <c r="H5524" s="1" t="s">
        <v>15834</v>
      </c>
      <c r="I5524" s="5">
        <v>1182</v>
      </c>
      <c r="J5524" s="5">
        <v>15462823</v>
      </c>
      <c r="K5524" s="3">
        <f>+Tabella2026[[#This Row],[POP_2024]]/SUM(Tabella2026[POP_2024])</f>
        <v>2.005311394661162E-5</v>
      </c>
      <c r="L5524" s="3">
        <f>+Tabella2026[[#This Row],[INCIDENZA POPOLAZIONE]]*(PLAFOND/2)</f>
        <v>5903.6217060470008</v>
      </c>
      <c r="M5524" s="3">
        <f>+IFERROR(Tabella2026[[#This Row],[reddito_2024]]/Tabella2026[[#This Row],[POP_2024]],"")</f>
        <v>13081.914551607446</v>
      </c>
      <c r="N5524" s="3">
        <f>+IF(Tabella2026[[#This Row],[REDDITO COMPLESSIVO PROCAPITE]]&lt;media_aggr_reddito_pc,(media_aggr_reddito_pc-Tabella2026[[#This Row],[REDDITO COMPLESSIVO PROCAPITE]]),0)</f>
        <v>4743.1515110012951</v>
      </c>
      <c r="O5524" s="3">
        <f>+Tabella2026[[#This Row],[DIFFERENZA REDDITO INFERIORE ALLA MEDIA DALLA MEDIA]]*Tabella2026[[#This Row],[POP_2024]]</f>
        <v>5606405.0860035308</v>
      </c>
      <c r="P5524" s="3">
        <f>+Tabella2026[[#This Row],[POPOLAZIONE PER DIFFERENZA ]]/SUM(Tabella2026[[POPOLAZIONE PER DIFFERENZA ]])</f>
        <v>4.973902267571686E-5</v>
      </c>
      <c r="Q5524" s="3">
        <f>+Tabella2026[[#This Row],[INCIDENZA POPOLAZIONE PER DIFFERENZA]]*(PLAFOND-SUM(Tabella2026[CONTRIBUTO SULLA BASE DELLA POPOLAZIONE]))</f>
        <v>14643.130971464096</v>
      </c>
      <c r="R5524" s="3">
        <f>+Tabella2026[[#This Row],[CONTRIBUTO SULLA BASE DELLA POPOLAZIONE]]+Tabella2026[[#This Row],[CONTRIBUTO SULLA BASE DEL REDDITO]]</f>
        <v>20546.752677511096</v>
      </c>
      <c r="S5524" s="3">
        <f>+Tabella2026[[#This Row],[CONTRIBUTO TOTALE]]/(PLAFOND/N_TESSERE)</f>
        <v>41.093505355022195</v>
      </c>
      <c r="T5524" s="3">
        <f>+MAX(CEILING(Tabella2026[[#This Row],[preDEF1]],1),1)</f>
        <v>42</v>
      </c>
      <c r="U5524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5524" s="21">
        <f>+Tabella2026[[#This Row],[DEF - n. card]]*(PLAFOND/N_TESSERE)</f>
        <v>21000</v>
      </c>
      <c r="W5524" s="18"/>
    </row>
    <row r="5525" spans="2:23" x14ac:dyDescent="0.25">
      <c r="B5525" s="1" t="s">
        <v>11131</v>
      </c>
      <c r="C5525" s="2">
        <v>83050</v>
      </c>
      <c r="D5525" s="1" t="s">
        <v>11132</v>
      </c>
      <c r="E5525" s="1" t="s">
        <v>21</v>
      </c>
      <c r="F5525" s="1" t="s">
        <v>42</v>
      </c>
      <c r="G5525" s="1" t="s">
        <v>4778</v>
      </c>
      <c r="H5525" s="1" t="s">
        <v>15836</v>
      </c>
      <c r="I5525" s="5">
        <v>1181</v>
      </c>
      <c r="J5525" s="5">
        <v>12539856</v>
      </c>
      <c r="K5525" s="3">
        <f>+Tabella2026[[#This Row],[POP_2024]]/SUM(Tabella2026[POP_2024])</f>
        <v>2.0036148537181323E-5</v>
      </c>
      <c r="L5525" s="3">
        <f>+Tabella2026[[#This Row],[INCIDENZA POPOLAZIONE]]*(PLAFOND/2)</f>
        <v>5898.6271022347782</v>
      </c>
      <c r="M5525" s="3">
        <f>+IFERROR(Tabella2026[[#This Row],[reddito_2024]]/Tabella2026[[#This Row],[POP_2024]],"")</f>
        <v>10617.998306519898</v>
      </c>
      <c r="N5525" s="3">
        <f>+IF(Tabella2026[[#This Row],[REDDITO COMPLESSIVO PROCAPITE]]&lt;media_aggr_reddito_pc,(media_aggr_reddito_pc-Tabella2026[[#This Row],[REDDITO COMPLESSIVO PROCAPITE]]),0)</f>
        <v>7207.0677560888435</v>
      </c>
      <c r="O5525" s="3">
        <f>+Tabella2026[[#This Row],[DIFFERENZA REDDITO INFERIORE ALLA MEDIA DALLA MEDIA]]*Tabella2026[[#This Row],[POP_2024]]</f>
        <v>8511547.0199409239</v>
      </c>
      <c r="P5525" s="3">
        <f>+Tabella2026[[#This Row],[POPOLAZIONE PER DIFFERENZA ]]/SUM(Tabella2026[[POPOLAZIONE PER DIFFERENZA ]])</f>
        <v>7.5512922048245526E-5</v>
      </c>
      <c r="Q5525" s="3">
        <f>+Tabella2026[[#This Row],[INCIDENZA POPOLAZIONE PER DIFFERENZA]]*(PLAFOND-SUM(Tabella2026[CONTRIBUTO SULLA BASE DELLA POPOLAZIONE]))</f>
        <v>22230.947616312038</v>
      </c>
      <c r="R5525" s="3">
        <f>+Tabella2026[[#This Row],[CONTRIBUTO SULLA BASE DELLA POPOLAZIONE]]+Tabella2026[[#This Row],[CONTRIBUTO SULLA BASE DEL REDDITO]]</f>
        <v>28129.574718546817</v>
      </c>
      <c r="S5525" s="3">
        <f>+Tabella2026[[#This Row],[CONTRIBUTO TOTALE]]/(PLAFOND/N_TESSERE)</f>
        <v>56.259149437093633</v>
      </c>
      <c r="T5525" s="3">
        <f>+MAX(CEILING(Tabella2026[[#This Row],[preDEF1]],1),1)</f>
        <v>57</v>
      </c>
      <c r="U5525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5525" s="21">
        <f>+Tabella2026[[#This Row],[DEF - n. card]]*(PLAFOND/N_TESSERE)</f>
        <v>28500</v>
      </c>
      <c r="W5525" s="18"/>
    </row>
    <row r="5526" spans="2:23" x14ac:dyDescent="0.25">
      <c r="B5526" s="1" t="s">
        <v>11071</v>
      </c>
      <c r="C5526" s="2">
        <v>103074</v>
      </c>
      <c r="D5526" s="1" t="s">
        <v>11072</v>
      </c>
      <c r="E5526" s="1" t="s">
        <v>18</v>
      </c>
      <c r="F5526" s="1" t="s">
        <v>648</v>
      </c>
      <c r="G5526" s="1" t="s">
        <v>4778</v>
      </c>
      <c r="H5526" s="1" t="s">
        <v>15835</v>
      </c>
      <c r="I5526" s="5">
        <v>1180</v>
      </c>
      <c r="J5526" s="5">
        <v>24221383</v>
      </c>
      <c r="K5526" s="3">
        <f>+Tabella2026[[#This Row],[POP_2024]]/SUM(Tabella2026[POP_2024])</f>
        <v>2.0019183127751027E-5</v>
      </c>
      <c r="L5526" s="3">
        <f>+Tabella2026[[#This Row],[INCIDENZA POPOLAZIONE]]*(PLAFOND/2)</f>
        <v>5893.6324984225566</v>
      </c>
      <c r="M5526" s="3">
        <f>+IFERROR(Tabella2026[[#This Row],[reddito_2024]]/Tabella2026[[#This Row],[POP_2024]],"")</f>
        <v>20526.595762711866</v>
      </c>
      <c r="N5526" s="3">
        <f>+IF(Tabella2026[[#This Row],[REDDITO COMPLESSIVO PROCAPITE]]&lt;media_aggr_reddito_pc,(media_aggr_reddito_pc-Tabella2026[[#This Row],[REDDITO COMPLESSIVO PROCAPITE]]),0)</f>
        <v>0</v>
      </c>
      <c r="O5526" s="3">
        <f>+Tabella2026[[#This Row],[DIFFERENZA REDDITO INFERIORE ALLA MEDIA DALLA MEDIA]]*Tabella2026[[#This Row],[POP_2024]]</f>
        <v>0</v>
      </c>
      <c r="P5526" s="3">
        <f>+Tabella2026[[#This Row],[POPOLAZIONE PER DIFFERENZA ]]/SUM(Tabella2026[[POPOLAZIONE PER DIFFERENZA ]])</f>
        <v>0</v>
      </c>
      <c r="Q5526" s="3">
        <f>+Tabella2026[[#This Row],[INCIDENZA POPOLAZIONE PER DIFFERENZA]]*(PLAFOND-SUM(Tabella2026[CONTRIBUTO SULLA BASE DELLA POPOLAZIONE]))</f>
        <v>0</v>
      </c>
      <c r="R5526" s="3">
        <f>+Tabella2026[[#This Row],[CONTRIBUTO SULLA BASE DELLA POPOLAZIONE]]+Tabella2026[[#This Row],[CONTRIBUTO SULLA BASE DEL REDDITO]]</f>
        <v>5893.6324984225566</v>
      </c>
      <c r="S5526" s="3">
        <f>+Tabella2026[[#This Row],[CONTRIBUTO TOTALE]]/(PLAFOND/N_TESSERE)</f>
        <v>11.787264996845114</v>
      </c>
      <c r="T5526" s="3">
        <f>+MAX(CEILING(Tabella2026[[#This Row],[preDEF1]],1),1)</f>
        <v>12</v>
      </c>
      <c r="U5526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26" s="21">
        <f>+Tabella2026[[#This Row],[DEF - n. card]]*(PLAFOND/N_TESSERE)</f>
        <v>6000</v>
      </c>
      <c r="W5526" s="18"/>
    </row>
    <row r="5527" spans="2:23" x14ac:dyDescent="0.25">
      <c r="B5527" s="1" t="s">
        <v>11219</v>
      </c>
      <c r="C5527" s="2">
        <v>1310</v>
      </c>
      <c r="D5527" s="1" t="s">
        <v>11220</v>
      </c>
      <c r="E5527" s="1" t="s">
        <v>18</v>
      </c>
      <c r="F5527" s="1" t="s">
        <v>17</v>
      </c>
      <c r="G5527" s="1" t="s">
        <v>4778</v>
      </c>
      <c r="H5527" s="1" t="s">
        <v>15835</v>
      </c>
      <c r="I5527" s="5">
        <v>1180</v>
      </c>
      <c r="J5527" s="5">
        <v>18262238</v>
      </c>
      <c r="K5527" s="3">
        <f>+Tabella2026[[#This Row],[POP_2024]]/SUM(Tabella2026[POP_2024])</f>
        <v>2.0019183127751027E-5</v>
      </c>
      <c r="L5527" s="3">
        <f>+Tabella2026[[#This Row],[INCIDENZA POPOLAZIONE]]*(PLAFOND/2)</f>
        <v>5893.6324984225566</v>
      </c>
      <c r="M5527" s="3">
        <f>+IFERROR(Tabella2026[[#This Row],[reddito_2024]]/Tabella2026[[#This Row],[POP_2024]],"")</f>
        <v>15476.472881355932</v>
      </c>
      <c r="N5527" s="3">
        <f>+IF(Tabella2026[[#This Row],[REDDITO COMPLESSIVO PROCAPITE]]&lt;media_aggr_reddito_pc,(media_aggr_reddito_pc-Tabella2026[[#This Row],[REDDITO COMPLESSIVO PROCAPITE]]),0)</f>
        <v>2348.5931812528088</v>
      </c>
      <c r="O5527" s="3">
        <f>+Tabella2026[[#This Row],[DIFFERENZA REDDITO INFERIORE ALLA MEDIA DALLA MEDIA]]*Tabella2026[[#This Row],[POP_2024]]</f>
        <v>2771339.9538783142</v>
      </c>
      <c r="P5527" s="3">
        <f>+Tabella2026[[#This Row],[POPOLAZIONE PER DIFFERENZA ]]/SUM(Tabella2026[[POPOLAZIONE PER DIFFERENZA ]])</f>
        <v>2.4586832148858174E-5</v>
      </c>
      <c r="Q5527" s="3">
        <f>+Tabella2026[[#This Row],[INCIDENZA POPOLAZIONE PER DIFFERENZA]]*(PLAFOND-SUM(Tabella2026[CONTRIBUTO SULLA BASE DELLA POPOLAZIONE]))</f>
        <v>7238.3449444997641</v>
      </c>
      <c r="R5527" s="3">
        <f>+Tabella2026[[#This Row],[CONTRIBUTO SULLA BASE DELLA POPOLAZIONE]]+Tabella2026[[#This Row],[CONTRIBUTO SULLA BASE DEL REDDITO]]</f>
        <v>13131.977442922322</v>
      </c>
      <c r="S5527" s="3">
        <f>+Tabella2026[[#This Row],[CONTRIBUTO TOTALE]]/(PLAFOND/N_TESSERE)</f>
        <v>26.263954885844644</v>
      </c>
      <c r="T5527" s="3">
        <f>+MAX(CEILING(Tabella2026[[#This Row],[preDEF1]],1),1)</f>
        <v>27</v>
      </c>
      <c r="U5527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5527" s="21">
        <f>+Tabella2026[[#This Row],[DEF - n. card]]*(PLAFOND/N_TESSERE)</f>
        <v>13500</v>
      </c>
      <c r="W5527" s="18"/>
    </row>
    <row r="5528" spans="2:23" x14ac:dyDescent="0.25">
      <c r="B5528" s="1" t="s">
        <v>11145</v>
      </c>
      <c r="C5528" s="2">
        <v>12024</v>
      </c>
      <c r="D5528" s="1" t="s">
        <v>11146</v>
      </c>
      <c r="E5528" s="1" t="s">
        <v>12</v>
      </c>
      <c r="F5528" s="1" t="s">
        <v>157</v>
      </c>
      <c r="G5528" s="1" t="s">
        <v>4778</v>
      </c>
      <c r="H5528" s="1" t="s">
        <v>15835</v>
      </c>
      <c r="I5528" s="5">
        <v>1179</v>
      </c>
      <c r="J5528" s="5">
        <v>12527708</v>
      </c>
      <c r="K5528" s="3">
        <f>+Tabella2026[[#This Row],[POP_2024]]/SUM(Tabella2026[POP_2024])</f>
        <v>2.0002217718320727E-5</v>
      </c>
      <c r="L5528" s="3">
        <f>+Tabella2026[[#This Row],[INCIDENZA POPOLAZIONE]]*(PLAFOND/2)</f>
        <v>5888.6378946103332</v>
      </c>
      <c r="M5528" s="3">
        <f>+IFERROR(Tabella2026[[#This Row],[reddito_2024]]/Tabella2026[[#This Row],[POP_2024]],"")</f>
        <v>10625.70653095844</v>
      </c>
      <c r="N5528" s="3">
        <f>+IF(Tabella2026[[#This Row],[REDDITO COMPLESSIVO PROCAPITE]]&lt;media_aggr_reddito_pc,(media_aggr_reddito_pc-Tabella2026[[#This Row],[REDDITO COMPLESSIVO PROCAPITE]]),0)</f>
        <v>7199.3595316503015</v>
      </c>
      <c r="O5528" s="3">
        <f>+Tabella2026[[#This Row],[DIFFERENZA REDDITO INFERIORE ALLA MEDIA DALLA MEDIA]]*Tabella2026[[#This Row],[POP_2024]]</f>
        <v>8488044.8878157046</v>
      </c>
      <c r="P5528" s="3">
        <f>+Tabella2026[[#This Row],[POPOLAZIONE PER DIFFERENZA ]]/SUM(Tabella2026[[POPOLAZIONE PER DIFFERENZA ]])</f>
        <v>7.5304415337657966E-5</v>
      </c>
      <c r="Q5528" s="3">
        <f>+Tabella2026[[#This Row],[INCIDENZA POPOLAZIONE PER DIFFERENZA]]*(PLAFOND-SUM(Tabella2026[CONTRIBUTO SULLA BASE DELLA POPOLAZIONE]))</f>
        <v>22169.563397095091</v>
      </c>
      <c r="R5528" s="3">
        <f>+Tabella2026[[#This Row],[CONTRIBUTO SULLA BASE DELLA POPOLAZIONE]]+Tabella2026[[#This Row],[CONTRIBUTO SULLA BASE DEL REDDITO]]</f>
        <v>28058.201291705424</v>
      </c>
      <c r="S5528" s="3">
        <f>+Tabella2026[[#This Row],[CONTRIBUTO TOTALE]]/(PLAFOND/N_TESSERE)</f>
        <v>56.116402583410846</v>
      </c>
      <c r="T5528" s="3">
        <f>+MAX(CEILING(Tabella2026[[#This Row],[preDEF1]],1),1)</f>
        <v>57</v>
      </c>
      <c r="U5528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5528" s="21">
        <f>+Tabella2026[[#This Row],[DEF - n. card]]*(PLAFOND/N_TESSERE)</f>
        <v>28500</v>
      </c>
      <c r="W5528" s="18"/>
    </row>
    <row r="5529" spans="2:23" x14ac:dyDescent="0.25">
      <c r="B5529" s="1" t="s">
        <v>11133</v>
      </c>
      <c r="C5529" s="2">
        <v>6161</v>
      </c>
      <c r="D5529" s="1" t="s">
        <v>11134</v>
      </c>
      <c r="E5529" s="1" t="s">
        <v>18</v>
      </c>
      <c r="F5529" s="1" t="s">
        <v>138</v>
      </c>
      <c r="G5529" s="1" t="s">
        <v>4778</v>
      </c>
      <c r="H5529" s="1" t="s">
        <v>15835</v>
      </c>
      <c r="I5529" s="5">
        <v>1179</v>
      </c>
      <c r="J5529" s="5">
        <v>21404649</v>
      </c>
      <c r="K5529" s="3">
        <f>+Tabella2026[[#This Row],[POP_2024]]/SUM(Tabella2026[POP_2024])</f>
        <v>2.0002217718320727E-5</v>
      </c>
      <c r="L5529" s="3">
        <f>+Tabella2026[[#This Row],[INCIDENZA POPOLAZIONE]]*(PLAFOND/2)</f>
        <v>5888.6378946103332</v>
      </c>
      <c r="M5529" s="3">
        <f>+IFERROR(Tabella2026[[#This Row],[reddito_2024]]/Tabella2026[[#This Row],[POP_2024]],"")</f>
        <v>18154.918575063613</v>
      </c>
      <c r="N5529" s="3">
        <f>+IF(Tabella2026[[#This Row],[REDDITO COMPLESSIVO PROCAPITE]]&lt;media_aggr_reddito_pc,(media_aggr_reddito_pc-Tabella2026[[#This Row],[REDDITO COMPLESSIVO PROCAPITE]]),0)</f>
        <v>0</v>
      </c>
      <c r="O5529" s="3">
        <f>+Tabella2026[[#This Row],[DIFFERENZA REDDITO INFERIORE ALLA MEDIA DALLA MEDIA]]*Tabella2026[[#This Row],[POP_2024]]</f>
        <v>0</v>
      </c>
      <c r="P5529" s="3">
        <f>+Tabella2026[[#This Row],[POPOLAZIONE PER DIFFERENZA ]]/SUM(Tabella2026[[POPOLAZIONE PER DIFFERENZA ]])</f>
        <v>0</v>
      </c>
      <c r="Q5529" s="3">
        <f>+Tabella2026[[#This Row],[INCIDENZA POPOLAZIONE PER DIFFERENZA]]*(PLAFOND-SUM(Tabella2026[CONTRIBUTO SULLA BASE DELLA POPOLAZIONE]))</f>
        <v>0</v>
      </c>
      <c r="R5529" s="3">
        <f>+Tabella2026[[#This Row],[CONTRIBUTO SULLA BASE DELLA POPOLAZIONE]]+Tabella2026[[#This Row],[CONTRIBUTO SULLA BASE DEL REDDITO]]</f>
        <v>5888.6378946103332</v>
      </c>
      <c r="S5529" s="3">
        <f>+Tabella2026[[#This Row],[CONTRIBUTO TOTALE]]/(PLAFOND/N_TESSERE)</f>
        <v>11.777275789220667</v>
      </c>
      <c r="T5529" s="3">
        <f>+MAX(CEILING(Tabella2026[[#This Row],[preDEF1]],1),1)</f>
        <v>12</v>
      </c>
      <c r="U5529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29" s="21">
        <f>+Tabella2026[[#This Row],[DEF - n. card]]*(PLAFOND/N_TESSERE)</f>
        <v>6000</v>
      </c>
      <c r="W5529" s="18"/>
    </row>
    <row r="5530" spans="2:23" x14ac:dyDescent="0.25">
      <c r="B5530" s="1" t="s">
        <v>11127</v>
      </c>
      <c r="C5530" s="2">
        <v>24112</v>
      </c>
      <c r="D5530" s="1" t="s">
        <v>11128</v>
      </c>
      <c r="E5530" s="1" t="s">
        <v>38</v>
      </c>
      <c r="F5530" s="1" t="s">
        <v>106</v>
      </c>
      <c r="G5530" s="1" t="s">
        <v>4778</v>
      </c>
      <c r="H5530" s="1" t="s">
        <v>15835</v>
      </c>
      <c r="I5530" s="5">
        <v>1179</v>
      </c>
      <c r="J5530" s="5">
        <v>21907766</v>
      </c>
      <c r="K5530" s="3">
        <f>+Tabella2026[[#This Row],[POP_2024]]/SUM(Tabella2026[POP_2024])</f>
        <v>2.0002217718320727E-5</v>
      </c>
      <c r="L5530" s="3">
        <f>+Tabella2026[[#This Row],[INCIDENZA POPOLAZIONE]]*(PLAFOND/2)</f>
        <v>5888.6378946103332</v>
      </c>
      <c r="M5530" s="3">
        <f>+IFERROR(Tabella2026[[#This Row],[reddito_2024]]/Tabella2026[[#This Row],[POP_2024]],"")</f>
        <v>18581.650551314673</v>
      </c>
      <c r="N5530" s="3">
        <f>+IF(Tabella2026[[#This Row],[REDDITO COMPLESSIVO PROCAPITE]]&lt;media_aggr_reddito_pc,(media_aggr_reddito_pc-Tabella2026[[#This Row],[REDDITO COMPLESSIVO PROCAPITE]]),0)</f>
        <v>0</v>
      </c>
      <c r="O5530" s="3">
        <f>+Tabella2026[[#This Row],[DIFFERENZA REDDITO INFERIORE ALLA MEDIA DALLA MEDIA]]*Tabella2026[[#This Row],[POP_2024]]</f>
        <v>0</v>
      </c>
      <c r="P5530" s="3">
        <f>+Tabella2026[[#This Row],[POPOLAZIONE PER DIFFERENZA ]]/SUM(Tabella2026[[POPOLAZIONE PER DIFFERENZA ]])</f>
        <v>0</v>
      </c>
      <c r="Q5530" s="3">
        <f>+Tabella2026[[#This Row],[INCIDENZA POPOLAZIONE PER DIFFERENZA]]*(PLAFOND-SUM(Tabella2026[CONTRIBUTO SULLA BASE DELLA POPOLAZIONE]))</f>
        <v>0</v>
      </c>
      <c r="R5530" s="3">
        <f>+Tabella2026[[#This Row],[CONTRIBUTO SULLA BASE DELLA POPOLAZIONE]]+Tabella2026[[#This Row],[CONTRIBUTO SULLA BASE DEL REDDITO]]</f>
        <v>5888.6378946103332</v>
      </c>
      <c r="S5530" s="3">
        <f>+Tabella2026[[#This Row],[CONTRIBUTO TOTALE]]/(PLAFOND/N_TESSERE)</f>
        <v>11.777275789220667</v>
      </c>
      <c r="T5530" s="3">
        <f>+MAX(CEILING(Tabella2026[[#This Row],[preDEF1]],1),1)</f>
        <v>12</v>
      </c>
      <c r="U5530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30" s="21">
        <f>+Tabella2026[[#This Row],[DEF - n. card]]*(PLAFOND/N_TESSERE)</f>
        <v>6000</v>
      </c>
      <c r="W5530" s="18"/>
    </row>
    <row r="5531" spans="2:23" x14ac:dyDescent="0.25">
      <c r="B5531" s="1" t="s">
        <v>11215</v>
      </c>
      <c r="C5531" s="2">
        <v>1142</v>
      </c>
      <c r="D5531" s="1" t="s">
        <v>11216</v>
      </c>
      <c r="E5531" s="1" t="s">
        <v>18</v>
      </c>
      <c r="F5531" s="1" t="s">
        <v>17</v>
      </c>
      <c r="G5531" s="1" t="s">
        <v>4778</v>
      </c>
      <c r="H5531" s="1" t="s">
        <v>15835</v>
      </c>
      <c r="I5531" s="5">
        <v>1178</v>
      </c>
      <c r="J5531" s="5">
        <v>20867211</v>
      </c>
      <c r="K5531" s="3">
        <f>+Tabella2026[[#This Row],[POP_2024]]/SUM(Tabella2026[POP_2024])</f>
        <v>1.9985252308890431E-5</v>
      </c>
      <c r="L5531" s="3">
        <f>+Tabella2026[[#This Row],[INCIDENZA POPOLAZIONE]]*(PLAFOND/2)</f>
        <v>5883.6432907981116</v>
      </c>
      <c r="M5531" s="3">
        <f>+IFERROR(Tabella2026[[#This Row],[reddito_2024]]/Tabella2026[[#This Row],[POP_2024]],"")</f>
        <v>17714.101018675723</v>
      </c>
      <c r="N5531" s="3">
        <f>+IF(Tabella2026[[#This Row],[REDDITO COMPLESSIVO PROCAPITE]]&lt;media_aggr_reddito_pc,(media_aggr_reddito_pc-Tabella2026[[#This Row],[REDDITO COMPLESSIVO PROCAPITE]]),0)</f>
        <v>110.96504393301802</v>
      </c>
      <c r="O5531" s="3">
        <f>+Tabella2026[[#This Row],[DIFFERENZA REDDITO INFERIORE ALLA MEDIA DALLA MEDIA]]*Tabella2026[[#This Row],[POP_2024]]</f>
        <v>130716.82175309522</v>
      </c>
      <c r="P5531" s="3">
        <f>+Tabella2026[[#This Row],[POPOLAZIONE PER DIFFERENZA ]]/SUM(Tabella2026[[POPOLAZIONE PER DIFFERENZA ]])</f>
        <v>1.1596962512584928E-6</v>
      </c>
      <c r="Q5531" s="3">
        <f>+Tabella2026[[#This Row],[INCIDENZA POPOLAZIONE PER DIFFERENZA]]*(PLAFOND-SUM(Tabella2026[CONTRIBUTO SULLA BASE DELLA POPOLAZIONE]))</f>
        <v>341.41370659831324</v>
      </c>
      <c r="R5531" s="3">
        <f>+Tabella2026[[#This Row],[CONTRIBUTO SULLA BASE DELLA POPOLAZIONE]]+Tabella2026[[#This Row],[CONTRIBUTO SULLA BASE DEL REDDITO]]</f>
        <v>6225.0569973964248</v>
      </c>
      <c r="S5531" s="3">
        <f>+Tabella2026[[#This Row],[CONTRIBUTO TOTALE]]/(PLAFOND/N_TESSERE)</f>
        <v>12.450113994792849</v>
      </c>
      <c r="T5531" s="3">
        <f>+MAX(CEILING(Tabella2026[[#This Row],[preDEF1]],1),1)</f>
        <v>13</v>
      </c>
      <c r="U5531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531" s="21">
        <f>+Tabella2026[[#This Row],[DEF - n. card]]*(PLAFOND/N_TESSERE)</f>
        <v>6500</v>
      </c>
      <c r="W5531" s="18"/>
    </row>
    <row r="5532" spans="2:23" x14ac:dyDescent="0.25">
      <c r="B5532" s="1" t="s">
        <v>11185</v>
      </c>
      <c r="C5532" s="2">
        <v>5101</v>
      </c>
      <c r="D5532" s="1" t="s">
        <v>11186</v>
      </c>
      <c r="E5532" s="1" t="s">
        <v>18</v>
      </c>
      <c r="F5532" s="1" t="s">
        <v>182</v>
      </c>
      <c r="G5532" s="1" t="s">
        <v>4778</v>
      </c>
      <c r="H5532" s="1" t="s">
        <v>15835</v>
      </c>
      <c r="I5532" s="5">
        <v>1177</v>
      </c>
      <c r="J5532" s="5">
        <v>26296738</v>
      </c>
      <c r="K5532" s="3">
        <f>+Tabella2026[[#This Row],[POP_2024]]/SUM(Tabella2026[POP_2024])</f>
        <v>1.9968286899460134E-5</v>
      </c>
      <c r="L5532" s="3">
        <f>+Tabella2026[[#This Row],[INCIDENZA POPOLAZIONE]]*(PLAFOND/2)</f>
        <v>5878.6486869858891</v>
      </c>
      <c r="M5532" s="3">
        <f>+IFERROR(Tabella2026[[#This Row],[reddito_2024]]/Tabella2026[[#This Row],[POP_2024]],"")</f>
        <v>22342.173322005099</v>
      </c>
      <c r="N5532" s="3">
        <f>+IF(Tabella2026[[#This Row],[REDDITO COMPLESSIVO PROCAPITE]]&lt;media_aggr_reddito_pc,(media_aggr_reddito_pc-Tabella2026[[#This Row],[REDDITO COMPLESSIVO PROCAPITE]]),0)</f>
        <v>0</v>
      </c>
      <c r="O5532" s="3">
        <f>+Tabella2026[[#This Row],[DIFFERENZA REDDITO INFERIORE ALLA MEDIA DALLA MEDIA]]*Tabella2026[[#This Row],[POP_2024]]</f>
        <v>0</v>
      </c>
      <c r="P5532" s="3">
        <f>+Tabella2026[[#This Row],[POPOLAZIONE PER DIFFERENZA ]]/SUM(Tabella2026[[POPOLAZIONE PER DIFFERENZA ]])</f>
        <v>0</v>
      </c>
      <c r="Q5532" s="3">
        <f>+Tabella2026[[#This Row],[INCIDENZA POPOLAZIONE PER DIFFERENZA]]*(PLAFOND-SUM(Tabella2026[CONTRIBUTO SULLA BASE DELLA POPOLAZIONE]))</f>
        <v>0</v>
      </c>
      <c r="R5532" s="3">
        <f>+Tabella2026[[#This Row],[CONTRIBUTO SULLA BASE DELLA POPOLAZIONE]]+Tabella2026[[#This Row],[CONTRIBUTO SULLA BASE DEL REDDITO]]</f>
        <v>5878.6486869858891</v>
      </c>
      <c r="S5532" s="3">
        <f>+Tabella2026[[#This Row],[CONTRIBUTO TOTALE]]/(PLAFOND/N_TESSERE)</f>
        <v>11.757297373971777</v>
      </c>
      <c r="T5532" s="3">
        <f>+MAX(CEILING(Tabella2026[[#This Row],[preDEF1]],1),1)</f>
        <v>12</v>
      </c>
      <c r="U553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32" s="21">
        <f>+Tabella2026[[#This Row],[DEF - n. card]]*(PLAFOND/N_TESSERE)</f>
        <v>6000</v>
      </c>
      <c r="W5532" s="18"/>
    </row>
    <row r="5533" spans="2:23" x14ac:dyDescent="0.25">
      <c r="B5533" s="1" t="s">
        <v>11139</v>
      </c>
      <c r="C5533" s="2">
        <v>2142</v>
      </c>
      <c r="D5533" s="1" t="s">
        <v>11140</v>
      </c>
      <c r="E5533" s="1" t="s">
        <v>18</v>
      </c>
      <c r="F5533" s="1" t="s">
        <v>381</v>
      </c>
      <c r="G5533" s="1" t="s">
        <v>4778</v>
      </c>
      <c r="H5533" s="1" t="s">
        <v>15835</v>
      </c>
      <c r="I5533" s="5">
        <v>1177</v>
      </c>
      <c r="J5533" s="5">
        <v>21857281</v>
      </c>
      <c r="K5533" s="3">
        <f>+Tabella2026[[#This Row],[POP_2024]]/SUM(Tabella2026[POP_2024])</f>
        <v>1.9968286899460134E-5</v>
      </c>
      <c r="L5533" s="3">
        <f>+Tabella2026[[#This Row],[INCIDENZA POPOLAZIONE]]*(PLAFOND/2)</f>
        <v>5878.6486869858891</v>
      </c>
      <c r="M5533" s="3">
        <f>+IFERROR(Tabella2026[[#This Row],[reddito_2024]]/Tabella2026[[#This Row],[POP_2024]],"")</f>
        <v>18570.332200509769</v>
      </c>
      <c r="N5533" s="3">
        <f>+IF(Tabella2026[[#This Row],[REDDITO COMPLESSIVO PROCAPITE]]&lt;media_aggr_reddito_pc,(media_aggr_reddito_pc-Tabella2026[[#This Row],[REDDITO COMPLESSIVO PROCAPITE]]),0)</f>
        <v>0</v>
      </c>
      <c r="O5533" s="3">
        <f>+Tabella2026[[#This Row],[DIFFERENZA REDDITO INFERIORE ALLA MEDIA DALLA MEDIA]]*Tabella2026[[#This Row],[POP_2024]]</f>
        <v>0</v>
      </c>
      <c r="P5533" s="3">
        <f>+Tabella2026[[#This Row],[POPOLAZIONE PER DIFFERENZA ]]/SUM(Tabella2026[[POPOLAZIONE PER DIFFERENZA ]])</f>
        <v>0</v>
      </c>
      <c r="Q5533" s="3">
        <f>+Tabella2026[[#This Row],[INCIDENZA POPOLAZIONE PER DIFFERENZA]]*(PLAFOND-SUM(Tabella2026[CONTRIBUTO SULLA BASE DELLA POPOLAZIONE]))</f>
        <v>0</v>
      </c>
      <c r="R5533" s="3">
        <f>+Tabella2026[[#This Row],[CONTRIBUTO SULLA BASE DELLA POPOLAZIONE]]+Tabella2026[[#This Row],[CONTRIBUTO SULLA BASE DEL REDDITO]]</f>
        <v>5878.6486869858891</v>
      </c>
      <c r="S5533" s="3">
        <f>+Tabella2026[[#This Row],[CONTRIBUTO TOTALE]]/(PLAFOND/N_TESSERE)</f>
        <v>11.757297373971777</v>
      </c>
      <c r="T5533" s="3">
        <f>+MAX(CEILING(Tabella2026[[#This Row],[preDEF1]],1),1)</f>
        <v>12</v>
      </c>
      <c r="U5533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33" s="21">
        <f>+Tabella2026[[#This Row],[DEF - n. card]]*(PLAFOND/N_TESSERE)</f>
        <v>6000</v>
      </c>
      <c r="W5533" s="18"/>
    </row>
    <row r="5534" spans="2:23" x14ac:dyDescent="0.25">
      <c r="B5534" s="1" t="s">
        <v>11141</v>
      </c>
      <c r="C5534" s="2">
        <v>22097</v>
      </c>
      <c r="D5534" s="1" t="s">
        <v>11142</v>
      </c>
      <c r="E5534" s="1" t="s">
        <v>99</v>
      </c>
      <c r="F5534" s="1" t="s">
        <v>98</v>
      </c>
      <c r="G5534" s="1" t="s">
        <v>4778</v>
      </c>
      <c r="H5534" s="1" t="s">
        <v>15835</v>
      </c>
      <c r="I5534" s="5">
        <v>1176</v>
      </c>
      <c r="J5534" s="5">
        <v>22499095</v>
      </c>
      <c r="K5534" s="3">
        <f>+Tabella2026[[#This Row],[POP_2024]]/SUM(Tabella2026[POP_2024])</f>
        <v>1.9951321490029835E-5</v>
      </c>
      <c r="L5534" s="3">
        <f>+Tabella2026[[#This Row],[INCIDENZA POPOLAZIONE]]*(PLAFOND/2)</f>
        <v>5873.6540831736656</v>
      </c>
      <c r="M5534" s="3">
        <f>+IFERROR(Tabella2026[[#This Row],[reddito_2024]]/Tabella2026[[#This Row],[POP_2024]],"")</f>
        <v>19131.883503401361</v>
      </c>
      <c r="N5534" s="3">
        <f>+IF(Tabella2026[[#This Row],[REDDITO COMPLESSIVO PROCAPITE]]&lt;media_aggr_reddito_pc,(media_aggr_reddito_pc-Tabella2026[[#This Row],[REDDITO COMPLESSIVO PROCAPITE]]),0)</f>
        <v>0</v>
      </c>
      <c r="O5534" s="3">
        <f>+Tabella2026[[#This Row],[DIFFERENZA REDDITO INFERIORE ALLA MEDIA DALLA MEDIA]]*Tabella2026[[#This Row],[POP_2024]]</f>
        <v>0</v>
      </c>
      <c r="P5534" s="3">
        <f>+Tabella2026[[#This Row],[POPOLAZIONE PER DIFFERENZA ]]/SUM(Tabella2026[[POPOLAZIONE PER DIFFERENZA ]])</f>
        <v>0</v>
      </c>
      <c r="Q5534" s="3">
        <f>+Tabella2026[[#This Row],[INCIDENZA POPOLAZIONE PER DIFFERENZA]]*(PLAFOND-SUM(Tabella2026[CONTRIBUTO SULLA BASE DELLA POPOLAZIONE]))</f>
        <v>0</v>
      </c>
      <c r="R5534" s="3">
        <f>+Tabella2026[[#This Row],[CONTRIBUTO SULLA BASE DELLA POPOLAZIONE]]+Tabella2026[[#This Row],[CONTRIBUTO SULLA BASE DEL REDDITO]]</f>
        <v>5873.6540831736656</v>
      </c>
      <c r="S5534" s="3">
        <f>+Tabella2026[[#This Row],[CONTRIBUTO TOTALE]]/(PLAFOND/N_TESSERE)</f>
        <v>11.747308166347331</v>
      </c>
      <c r="T5534" s="3">
        <f>+MAX(CEILING(Tabella2026[[#This Row],[preDEF1]],1),1)</f>
        <v>12</v>
      </c>
      <c r="U5534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34" s="21">
        <f>+Tabella2026[[#This Row],[DEF - n. card]]*(PLAFOND/N_TESSERE)</f>
        <v>6000</v>
      </c>
      <c r="W5534" s="18"/>
    </row>
    <row r="5535" spans="2:23" x14ac:dyDescent="0.25">
      <c r="B5535" s="1" t="s">
        <v>11123</v>
      </c>
      <c r="C5535" s="2">
        <v>1176</v>
      </c>
      <c r="D5535" s="1" t="s">
        <v>11124</v>
      </c>
      <c r="E5535" s="1" t="s">
        <v>18</v>
      </c>
      <c r="F5535" s="1" t="s">
        <v>17</v>
      </c>
      <c r="G5535" s="1" t="s">
        <v>4778</v>
      </c>
      <c r="H5535" s="1" t="s">
        <v>15835</v>
      </c>
      <c r="I5535" s="5">
        <v>1175</v>
      </c>
      <c r="J5535" s="5">
        <v>22053735</v>
      </c>
      <c r="K5535" s="3">
        <f>+Tabella2026[[#This Row],[POP_2024]]/SUM(Tabella2026[POP_2024])</f>
        <v>1.9934356080599538E-5</v>
      </c>
      <c r="L5535" s="3">
        <f>+Tabella2026[[#This Row],[INCIDENZA POPOLAZIONE]]*(PLAFOND/2)</f>
        <v>5868.659479361444</v>
      </c>
      <c r="M5535" s="3">
        <f>+IFERROR(Tabella2026[[#This Row],[reddito_2024]]/Tabella2026[[#This Row],[POP_2024]],"")</f>
        <v>18769.136170212765</v>
      </c>
      <c r="N5535" s="3">
        <f>+IF(Tabella2026[[#This Row],[REDDITO COMPLESSIVO PROCAPITE]]&lt;media_aggr_reddito_pc,(media_aggr_reddito_pc-Tabella2026[[#This Row],[REDDITO COMPLESSIVO PROCAPITE]]),0)</f>
        <v>0</v>
      </c>
      <c r="O5535" s="3">
        <f>+Tabella2026[[#This Row],[DIFFERENZA REDDITO INFERIORE ALLA MEDIA DALLA MEDIA]]*Tabella2026[[#This Row],[POP_2024]]</f>
        <v>0</v>
      </c>
      <c r="P5535" s="3">
        <f>+Tabella2026[[#This Row],[POPOLAZIONE PER DIFFERENZA ]]/SUM(Tabella2026[[POPOLAZIONE PER DIFFERENZA ]])</f>
        <v>0</v>
      </c>
      <c r="Q5535" s="3">
        <f>+Tabella2026[[#This Row],[INCIDENZA POPOLAZIONE PER DIFFERENZA]]*(PLAFOND-SUM(Tabella2026[CONTRIBUTO SULLA BASE DELLA POPOLAZIONE]))</f>
        <v>0</v>
      </c>
      <c r="R5535" s="3">
        <f>+Tabella2026[[#This Row],[CONTRIBUTO SULLA BASE DELLA POPOLAZIONE]]+Tabella2026[[#This Row],[CONTRIBUTO SULLA BASE DEL REDDITO]]</f>
        <v>5868.659479361444</v>
      </c>
      <c r="S5535" s="3">
        <f>+Tabella2026[[#This Row],[CONTRIBUTO TOTALE]]/(PLAFOND/N_TESSERE)</f>
        <v>11.737318958722888</v>
      </c>
      <c r="T5535" s="3">
        <f>+MAX(CEILING(Tabella2026[[#This Row],[preDEF1]],1),1)</f>
        <v>12</v>
      </c>
      <c r="U5535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35" s="21">
        <f>+Tabella2026[[#This Row],[DEF - n. card]]*(PLAFOND/N_TESSERE)</f>
        <v>6000</v>
      </c>
      <c r="W5535" s="18"/>
    </row>
    <row r="5536" spans="2:23" x14ac:dyDescent="0.25">
      <c r="B5536" s="1" t="s">
        <v>11199</v>
      </c>
      <c r="C5536" s="2">
        <v>22182</v>
      </c>
      <c r="D5536" s="1" t="s">
        <v>11200</v>
      </c>
      <c r="E5536" s="1" t="s">
        <v>99</v>
      </c>
      <c r="F5536" s="1" t="s">
        <v>98</v>
      </c>
      <c r="G5536" s="1" t="s">
        <v>4778</v>
      </c>
      <c r="H5536" s="1" t="s">
        <v>15835</v>
      </c>
      <c r="I5536" s="5">
        <v>1174</v>
      </c>
      <c r="J5536" s="5">
        <v>23753785</v>
      </c>
      <c r="K5536" s="3">
        <f>+Tabella2026[[#This Row],[POP_2024]]/SUM(Tabella2026[POP_2024])</f>
        <v>1.9917390671169242E-5</v>
      </c>
      <c r="L5536" s="3">
        <f>+Tabella2026[[#This Row],[INCIDENZA POPOLAZIONE]]*(PLAFOND/2)</f>
        <v>5863.6648755492215</v>
      </c>
      <c r="M5536" s="3">
        <f>+IFERROR(Tabella2026[[#This Row],[reddito_2024]]/Tabella2026[[#This Row],[POP_2024]],"")</f>
        <v>20233.206984667802</v>
      </c>
      <c r="N5536" s="3">
        <f>+IF(Tabella2026[[#This Row],[REDDITO COMPLESSIVO PROCAPITE]]&lt;media_aggr_reddito_pc,(media_aggr_reddito_pc-Tabella2026[[#This Row],[REDDITO COMPLESSIVO PROCAPITE]]),0)</f>
        <v>0</v>
      </c>
      <c r="O5536" s="3">
        <f>+Tabella2026[[#This Row],[DIFFERENZA REDDITO INFERIORE ALLA MEDIA DALLA MEDIA]]*Tabella2026[[#This Row],[POP_2024]]</f>
        <v>0</v>
      </c>
      <c r="P5536" s="3">
        <f>+Tabella2026[[#This Row],[POPOLAZIONE PER DIFFERENZA ]]/SUM(Tabella2026[[POPOLAZIONE PER DIFFERENZA ]])</f>
        <v>0</v>
      </c>
      <c r="Q5536" s="3">
        <f>+Tabella2026[[#This Row],[INCIDENZA POPOLAZIONE PER DIFFERENZA]]*(PLAFOND-SUM(Tabella2026[CONTRIBUTO SULLA BASE DELLA POPOLAZIONE]))</f>
        <v>0</v>
      </c>
      <c r="R5536" s="3">
        <f>+Tabella2026[[#This Row],[CONTRIBUTO SULLA BASE DELLA POPOLAZIONE]]+Tabella2026[[#This Row],[CONTRIBUTO SULLA BASE DEL REDDITO]]</f>
        <v>5863.6648755492215</v>
      </c>
      <c r="S5536" s="3">
        <f>+Tabella2026[[#This Row],[CONTRIBUTO TOTALE]]/(PLAFOND/N_TESSERE)</f>
        <v>11.727329751098443</v>
      </c>
      <c r="T5536" s="3">
        <f>+MAX(CEILING(Tabella2026[[#This Row],[preDEF1]],1),1)</f>
        <v>12</v>
      </c>
      <c r="U5536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36" s="21">
        <f>+Tabella2026[[#This Row],[DEF - n. card]]*(PLAFOND/N_TESSERE)</f>
        <v>6000</v>
      </c>
      <c r="W5536" s="18"/>
    </row>
    <row r="5537" spans="2:23" x14ac:dyDescent="0.25">
      <c r="B5537" s="1" t="s">
        <v>10963</v>
      </c>
      <c r="C5537" s="2">
        <v>12054</v>
      </c>
      <c r="D5537" s="1" t="s">
        <v>10964</v>
      </c>
      <c r="E5537" s="1" t="s">
        <v>12</v>
      </c>
      <c r="F5537" s="1" t="s">
        <v>157</v>
      </c>
      <c r="G5537" s="1" t="s">
        <v>4778</v>
      </c>
      <c r="H5537" s="1" t="s">
        <v>15835</v>
      </c>
      <c r="I5537" s="5">
        <v>1172</v>
      </c>
      <c r="J5537" s="5">
        <v>27429245</v>
      </c>
      <c r="K5537" s="3">
        <f>+Tabella2026[[#This Row],[POP_2024]]/SUM(Tabella2026[POP_2024])</f>
        <v>1.9883459852308646E-5</v>
      </c>
      <c r="L5537" s="3">
        <f>+Tabella2026[[#This Row],[INCIDENZA POPOLAZIONE]]*(PLAFOND/2)</f>
        <v>5853.6756679247765</v>
      </c>
      <c r="M5537" s="3">
        <f>+IFERROR(Tabella2026[[#This Row],[reddito_2024]]/Tabella2026[[#This Row],[POP_2024]],"")</f>
        <v>23403.79266211604</v>
      </c>
      <c r="N5537" s="3">
        <f>+IF(Tabella2026[[#This Row],[REDDITO COMPLESSIVO PROCAPITE]]&lt;media_aggr_reddito_pc,(media_aggr_reddito_pc-Tabella2026[[#This Row],[REDDITO COMPLESSIVO PROCAPITE]]),0)</f>
        <v>0</v>
      </c>
      <c r="O5537" s="3">
        <f>+Tabella2026[[#This Row],[DIFFERENZA REDDITO INFERIORE ALLA MEDIA DALLA MEDIA]]*Tabella2026[[#This Row],[POP_2024]]</f>
        <v>0</v>
      </c>
      <c r="P5537" s="3">
        <f>+Tabella2026[[#This Row],[POPOLAZIONE PER DIFFERENZA ]]/SUM(Tabella2026[[POPOLAZIONE PER DIFFERENZA ]])</f>
        <v>0</v>
      </c>
      <c r="Q5537" s="3">
        <f>+Tabella2026[[#This Row],[INCIDENZA POPOLAZIONE PER DIFFERENZA]]*(PLAFOND-SUM(Tabella2026[CONTRIBUTO SULLA BASE DELLA POPOLAZIONE]))</f>
        <v>0</v>
      </c>
      <c r="R5537" s="3">
        <f>+Tabella2026[[#This Row],[CONTRIBUTO SULLA BASE DELLA POPOLAZIONE]]+Tabella2026[[#This Row],[CONTRIBUTO SULLA BASE DEL REDDITO]]</f>
        <v>5853.6756679247765</v>
      </c>
      <c r="S5537" s="3">
        <f>+Tabella2026[[#This Row],[CONTRIBUTO TOTALE]]/(PLAFOND/N_TESSERE)</f>
        <v>11.707351335849554</v>
      </c>
      <c r="T5537" s="3">
        <f>+MAX(CEILING(Tabella2026[[#This Row],[preDEF1]],1),1)</f>
        <v>12</v>
      </c>
      <c r="U5537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37" s="21">
        <f>+Tabella2026[[#This Row],[DEF - n. card]]*(PLAFOND/N_TESSERE)</f>
        <v>6000</v>
      </c>
      <c r="W5537" s="18"/>
    </row>
    <row r="5538" spans="2:23" x14ac:dyDescent="0.25">
      <c r="B5538" s="1" t="s">
        <v>11169</v>
      </c>
      <c r="C5538" s="2">
        <v>80010</v>
      </c>
      <c r="D5538" s="1" t="s">
        <v>11170</v>
      </c>
      <c r="E5538" s="1" t="s">
        <v>61</v>
      </c>
      <c r="F5538" s="1" t="s">
        <v>62</v>
      </c>
      <c r="G5538" s="1" t="s">
        <v>4778</v>
      </c>
      <c r="H5538" s="1" t="s">
        <v>15836</v>
      </c>
      <c r="I5538" s="5">
        <v>1171</v>
      </c>
      <c r="J5538" s="5">
        <v>12472013</v>
      </c>
      <c r="K5538" s="3">
        <f>+Tabella2026[[#This Row],[POP_2024]]/SUM(Tabella2026[POP_2024])</f>
        <v>1.986649444287835E-5</v>
      </c>
      <c r="L5538" s="3">
        <f>+Tabella2026[[#This Row],[INCIDENZA POPOLAZIONE]]*(PLAFOND/2)</f>
        <v>5848.6810641125539</v>
      </c>
      <c r="M5538" s="3">
        <f>+IFERROR(Tabella2026[[#This Row],[reddito_2024]]/Tabella2026[[#This Row],[POP_2024]],"")</f>
        <v>10650.736976942784</v>
      </c>
      <c r="N5538" s="3">
        <f>+IF(Tabella2026[[#This Row],[REDDITO COMPLESSIVO PROCAPITE]]&lt;media_aggr_reddito_pc,(media_aggr_reddito_pc-Tabella2026[[#This Row],[REDDITO COMPLESSIVO PROCAPITE]]),0)</f>
        <v>7174.3290856659569</v>
      </c>
      <c r="O5538" s="3">
        <f>+Tabella2026[[#This Row],[DIFFERENZA REDDITO INFERIORE ALLA MEDIA DALLA MEDIA]]*Tabella2026[[#This Row],[POP_2024]]</f>
        <v>8401139.3593148347</v>
      </c>
      <c r="P5538" s="3">
        <f>+Tabella2026[[#This Row],[POPOLAZIONE PER DIFFERENZA ]]/SUM(Tabella2026[[POPOLAZIONE PER DIFFERENZA ]])</f>
        <v>7.4533405040249861E-5</v>
      </c>
      <c r="Q5538" s="3">
        <f>+Tabella2026[[#This Row],[INCIDENZA POPOLAZIONE PER DIFFERENZA]]*(PLAFOND-SUM(Tabella2026[CONTRIBUTO SULLA BASE DELLA POPOLAZIONE]))</f>
        <v>21942.578543795869</v>
      </c>
      <c r="R5538" s="3">
        <f>+Tabella2026[[#This Row],[CONTRIBUTO SULLA BASE DELLA POPOLAZIONE]]+Tabella2026[[#This Row],[CONTRIBUTO SULLA BASE DEL REDDITO]]</f>
        <v>27791.259607908425</v>
      </c>
      <c r="S5538" s="3">
        <f>+Tabella2026[[#This Row],[CONTRIBUTO TOTALE]]/(PLAFOND/N_TESSERE)</f>
        <v>55.582519215816852</v>
      </c>
      <c r="T5538" s="3">
        <f>+MAX(CEILING(Tabella2026[[#This Row],[preDEF1]],1),1)</f>
        <v>56</v>
      </c>
      <c r="U5538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5538" s="21">
        <f>+Tabella2026[[#This Row],[DEF - n. card]]*(PLAFOND/N_TESSERE)</f>
        <v>28000</v>
      </c>
      <c r="W5538" s="18"/>
    </row>
    <row r="5539" spans="2:23" x14ac:dyDescent="0.25">
      <c r="B5539" s="1" t="s">
        <v>11149</v>
      </c>
      <c r="C5539" s="2">
        <v>69013</v>
      </c>
      <c r="D5539" s="1" t="s">
        <v>11150</v>
      </c>
      <c r="E5539" s="1" t="s">
        <v>96</v>
      </c>
      <c r="F5539" s="1" t="s">
        <v>328</v>
      </c>
      <c r="G5539" s="1" t="s">
        <v>4778</v>
      </c>
      <c r="H5539" s="1" t="s">
        <v>15836</v>
      </c>
      <c r="I5539" s="5">
        <v>1171</v>
      </c>
      <c r="J5539" s="5">
        <v>15036029</v>
      </c>
      <c r="K5539" s="3">
        <f>+Tabella2026[[#This Row],[POP_2024]]/SUM(Tabella2026[POP_2024])</f>
        <v>1.986649444287835E-5</v>
      </c>
      <c r="L5539" s="3">
        <f>+Tabella2026[[#This Row],[INCIDENZA POPOLAZIONE]]*(PLAFOND/2)</f>
        <v>5848.6810641125539</v>
      </c>
      <c r="M5539" s="3">
        <f>+IFERROR(Tabella2026[[#This Row],[reddito_2024]]/Tabella2026[[#This Row],[POP_2024]],"")</f>
        <v>12840.332194705379</v>
      </c>
      <c r="N5539" s="3">
        <f>+IF(Tabella2026[[#This Row],[REDDITO COMPLESSIVO PROCAPITE]]&lt;media_aggr_reddito_pc,(media_aggr_reddito_pc-Tabella2026[[#This Row],[REDDITO COMPLESSIVO PROCAPITE]]),0)</f>
        <v>4984.7338679033619</v>
      </c>
      <c r="O5539" s="3">
        <f>+Tabella2026[[#This Row],[DIFFERENZA REDDITO INFERIORE ALLA MEDIA DALLA MEDIA]]*Tabella2026[[#This Row],[POP_2024]]</f>
        <v>5837123.3593148366</v>
      </c>
      <c r="P5539" s="3">
        <f>+Tabella2026[[#This Row],[POPOLAZIONE PER DIFFERENZA ]]/SUM(Tabella2026[[POPOLAZIONE PER DIFFERENZA ]])</f>
        <v>5.1785913910276869E-5</v>
      </c>
      <c r="Q5539" s="3">
        <f>+Tabella2026[[#This Row],[INCIDENZA POPOLAZIONE PER DIFFERENZA]]*(PLAFOND-SUM(Tabella2026[CONTRIBUTO SULLA BASE DELLA POPOLAZIONE]))</f>
        <v>15245.734215750139</v>
      </c>
      <c r="R5539" s="3">
        <f>+Tabella2026[[#This Row],[CONTRIBUTO SULLA BASE DELLA POPOLAZIONE]]+Tabella2026[[#This Row],[CONTRIBUTO SULLA BASE DEL REDDITO]]</f>
        <v>21094.415279862693</v>
      </c>
      <c r="S5539" s="3">
        <f>+Tabella2026[[#This Row],[CONTRIBUTO TOTALE]]/(PLAFOND/N_TESSERE)</f>
        <v>42.188830559725389</v>
      </c>
      <c r="T5539" s="3">
        <f>+MAX(CEILING(Tabella2026[[#This Row],[preDEF1]],1),1)</f>
        <v>43</v>
      </c>
      <c r="U5539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5539" s="21">
        <f>+Tabella2026[[#This Row],[DEF - n. card]]*(PLAFOND/N_TESSERE)</f>
        <v>21500</v>
      </c>
      <c r="W5539" s="18"/>
    </row>
    <row r="5540" spans="2:23" x14ac:dyDescent="0.25">
      <c r="B5540" s="1" t="s">
        <v>10981</v>
      </c>
      <c r="C5540" s="2">
        <v>70004</v>
      </c>
      <c r="D5540" s="1" t="s">
        <v>10982</v>
      </c>
      <c r="E5540" s="1" t="s">
        <v>345</v>
      </c>
      <c r="F5540" s="1" t="s">
        <v>344</v>
      </c>
      <c r="G5540" s="1" t="s">
        <v>4778</v>
      </c>
      <c r="H5540" s="1" t="s">
        <v>15836</v>
      </c>
      <c r="I5540" s="5">
        <v>1170</v>
      </c>
      <c r="J5540" s="5">
        <v>14243971</v>
      </c>
      <c r="K5540" s="3">
        <f>+Tabella2026[[#This Row],[POP_2024]]/SUM(Tabella2026[POP_2024])</f>
        <v>1.984952903344805E-5</v>
      </c>
      <c r="L5540" s="3">
        <f>+Tabella2026[[#This Row],[INCIDENZA POPOLAZIONE]]*(PLAFOND/2)</f>
        <v>5843.6864603003305</v>
      </c>
      <c r="M5540" s="3">
        <f>+IFERROR(Tabella2026[[#This Row],[reddito_2024]]/Tabella2026[[#This Row],[POP_2024]],"")</f>
        <v>12174.334188034189</v>
      </c>
      <c r="N5540" s="3">
        <f>+IF(Tabella2026[[#This Row],[REDDITO COMPLESSIVO PROCAPITE]]&lt;media_aggr_reddito_pc,(media_aggr_reddito_pc-Tabella2026[[#This Row],[REDDITO COMPLESSIVO PROCAPITE]]),0)</f>
        <v>5650.7318745745524</v>
      </c>
      <c r="O5540" s="3">
        <f>+Tabella2026[[#This Row],[DIFFERENZA REDDITO INFERIORE ALLA MEDIA DALLA MEDIA]]*Tabella2026[[#This Row],[POP_2024]]</f>
        <v>6611356.293252226</v>
      </c>
      <c r="P5540" s="3">
        <f>+Tabella2026[[#This Row],[POPOLAZIONE PER DIFFERENZA ]]/SUM(Tabella2026[[POPOLAZIONE PER DIFFERENZA ]])</f>
        <v>5.8654769953793659E-5</v>
      </c>
      <c r="Q5540" s="3">
        <f>+Tabella2026[[#This Row],[INCIDENZA POPOLAZIONE PER DIFFERENZA]]*(PLAFOND-SUM(Tabella2026[CONTRIBUTO SULLA BASE DELLA POPOLAZIONE]))</f>
        <v>17267.920283319458</v>
      </c>
      <c r="R5540" s="3">
        <f>+Tabella2026[[#This Row],[CONTRIBUTO SULLA BASE DELLA POPOLAZIONE]]+Tabella2026[[#This Row],[CONTRIBUTO SULLA BASE DEL REDDITO]]</f>
        <v>23111.606743619788</v>
      </c>
      <c r="S5540" s="3">
        <f>+Tabella2026[[#This Row],[CONTRIBUTO TOTALE]]/(PLAFOND/N_TESSERE)</f>
        <v>46.223213487239576</v>
      </c>
      <c r="T5540" s="3">
        <f>+MAX(CEILING(Tabella2026[[#This Row],[preDEF1]],1),1)</f>
        <v>47</v>
      </c>
      <c r="U5540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5540" s="21">
        <f>+Tabella2026[[#This Row],[DEF - n. card]]*(PLAFOND/N_TESSERE)</f>
        <v>23500</v>
      </c>
      <c r="W5540" s="18"/>
    </row>
    <row r="5541" spans="2:23" x14ac:dyDescent="0.25">
      <c r="B5541" s="1" t="s">
        <v>11253</v>
      </c>
      <c r="C5541" s="2">
        <v>97025</v>
      </c>
      <c r="D5541" s="1" t="s">
        <v>11254</v>
      </c>
      <c r="E5541" s="1" t="s">
        <v>12</v>
      </c>
      <c r="F5541" s="1" t="s">
        <v>362</v>
      </c>
      <c r="G5541" s="1" t="s">
        <v>4778</v>
      </c>
      <c r="H5541" s="1" t="s">
        <v>15835</v>
      </c>
      <c r="I5541" s="5">
        <v>1170</v>
      </c>
      <c r="J5541" s="5">
        <v>26900295</v>
      </c>
      <c r="K5541" s="3">
        <f>+Tabella2026[[#This Row],[POP_2024]]/SUM(Tabella2026[POP_2024])</f>
        <v>1.984952903344805E-5</v>
      </c>
      <c r="L5541" s="3">
        <f>+Tabella2026[[#This Row],[INCIDENZA POPOLAZIONE]]*(PLAFOND/2)</f>
        <v>5843.6864603003305</v>
      </c>
      <c r="M5541" s="3">
        <f>+IFERROR(Tabella2026[[#This Row],[reddito_2024]]/Tabella2026[[#This Row],[POP_2024]],"")</f>
        <v>22991.705128205129</v>
      </c>
      <c r="N5541" s="3">
        <f>+IF(Tabella2026[[#This Row],[REDDITO COMPLESSIVO PROCAPITE]]&lt;media_aggr_reddito_pc,(media_aggr_reddito_pc-Tabella2026[[#This Row],[REDDITO COMPLESSIVO PROCAPITE]]),0)</f>
        <v>0</v>
      </c>
      <c r="O5541" s="3">
        <f>+Tabella2026[[#This Row],[DIFFERENZA REDDITO INFERIORE ALLA MEDIA DALLA MEDIA]]*Tabella2026[[#This Row],[POP_2024]]</f>
        <v>0</v>
      </c>
      <c r="P5541" s="3">
        <f>+Tabella2026[[#This Row],[POPOLAZIONE PER DIFFERENZA ]]/SUM(Tabella2026[[POPOLAZIONE PER DIFFERENZA ]])</f>
        <v>0</v>
      </c>
      <c r="Q5541" s="3">
        <f>+Tabella2026[[#This Row],[INCIDENZA POPOLAZIONE PER DIFFERENZA]]*(PLAFOND-SUM(Tabella2026[CONTRIBUTO SULLA BASE DELLA POPOLAZIONE]))</f>
        <v>0</v>
      </c>
      <c r="R5541" s="3">
        <f>+Tabella2026[[#This Row],[CONTRIBUTO SULLA BASE DELLA POPOLAZIONE]]+Tabella2026[[#This Row],[CONTRIBUTO SULLA BASE DEL REDDITO]]</f>
        <v>5843.6864603003305</v>
      </c>
      <c r="S5541" s="3">
        <f>+Tabella2026[[#This Row],[CONTRIBUTO TOTALE]]/(PLAFOND/N_TESSERE)</f>
        <v>11.68737292060066</v>
      </c>
      <c r="T5541" s="3">
        <f>+MAX(CEILING(Tabella2026[[#This Row],[preDEF1]],1),1)</f>
        <v>12</v>
      </c>
      <c r="U5541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41" s="21">
        <f>+Tabella2026[[#This Row],[DEF - n. card]]*(PLAFOND/N_TESSERE)</f>
        <v>6000</v>
      </c>
      <c r="W5541" s="18"/>
    </row>
    <row r="5542" spans="2:23" x14ac:dyDescent="0.25">
      <c r="B5542" s="1" t="s">
        <v>11247</v>
      </c>
      <c r="C5542" s="2">
        <v>1180</v>
      </c>
      <c r="D5542" s="1" t="s">
        <v>11248</v>
      </c>
      <c r="E5542" s="1" t="s">
        <v>18</v>
      </c>
      <c r="F5542" s="1" t="s">
        <v>17</v>
      </c>
      <c r="G5542" s="1" t="s">
        <v>4778</v>
      </c>
      <c r="H5542" s="1" t="s">
        <v>15835</v>
      </c>
      <c r="I5542" s="5">
        <v>1170</v>
      </c>
      <c r="J5542" s="5">
        <v>27392884</v>
      </c>
      <c r="K5542" s="3">
        <f>+Tabella2026[[#This Row],[POP_2024]]/SUM(Tabella2026[POP_2024])</f>
        <v>1.984952903344805E-5</v>
      </c>
      <c r="L5542" s="3">
        <f>+Tabella2026[[#This Row],[INCIDENZA POPOLAZIONE]]*(PLAFOND/2)</f>
        <v>5843.6864603003305</v>
      </c>
      <c r="M5542" s="3">
        <f>+IFERROR(Tabella2026[[#This Row],[reddito_2024]]/Tabella2026[[#This Row],[POP_2024]],"")</f>
        <v>23412.721367521368</v>
      </c>
      <c r="N5542" s="3">
        <f>+IF(Tabella2026[[#This Row],[REDDITO COMPLESSIVO PROCAPITE]]&lt;media_aggr_reddito_pc,(media_aggr_reddito_pc-Tabella2026[[#This Row],[REDDITO COMPLESSIVO PROCAPITE]]),0)</f>
        <v>0</v>
      </c>
      <c r="O5542" s="3">
        <f>+Tabella2026[[#This Row],[DIFFERENZA REDDITO INFERIORE ALLA MEDIA DALLA MEDIA]]*Tabella2026[[#This Row],[POP_2024]]</f>
        <v>0</v>
      </c>
      <c r="P5542" s="3">
        <f>+Tabella2026[[#This Row],[POPOLAZIONE PER DIFFERENZA ]]/SUM(Tabella2026[[POPOLAZIONE PER DIFFERENZA ]])</f>
        <v>0</v>
      </c>
      <c r="Q5542" s="3">
        <f>+Tabella2026[[#This Row],[INCIDENZA POPOLAZIONE PER DIFFERENZA]]*(PLAFOND-SUM(Tabella2026[CONTRIBUTO SULLA BASE DELLA POPOLAZIONE]))</f>
        <v>0</v>
      </c>
      <c r="R5542" s="3">
        <f>+Tabella2026[[#This Row],[CONTRIBUTO SULLA BASE DELLA POPOLAZIONE]]+Tabella2026[[#This Row],[CONTRIBUTO SULLA BASE DEL REDDITO]]</f>
        <v>5843.6864603003305</v>
      </c>
      <c r="S5542" s="3">
        <f>+Tabella2026[[#This Row],[CONTRIBUTO TOTALE]]/(PLAFOND/N_TESSERE)</f>
        <v>11.68737292060066</v>
      </c>
      <c r="T5542" s="3">
        <f>+MAX(CEILING(Tabella2026[[#This Row],[preDEF1]],1),1)</f>
        <v>12</v>
      </c>
      <c r="U554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42" s="21">
        <f>+Tabella2026[[#This Row],[DEF - n. card]]*(PLAFOND/N_TESSERE)</f>
        <v>6000</v>
      </c>
      <c r="W5542" s="18"/>
    </row>
    <row r="5543" spans="2:23" x14ac:dyDescent="0.25">
      <c r="B5543" s="1" t="s">
        <v>11193</v>
      </c>
      <c r="C5543" s="2">
        <v>66065</v>
      </c>
      <c r="D5543" s="1" t="s">
        <v>11194</v>
      </c>
      <c r="E5543" s="1" t="s">
        <v>96</v>
      </c>
      <c r="F5543" s="1" t="s">
        <v>201</v>
      </c>
      <c r="G5543" s="1" t="s">
        <v>4778</v>
      </c>
      <c r="H5543" s="1" t="s">
        <v>15836</v>
      </c>
      <c r="I5543" s="5">
        <v>1168</v>
      </c>
      <c r="J5543" s="5">
        <v>18345650</v>
      </c>
      <c r="K5543" s="3">
        <f>+Tabella2026[[#This Row],[POP_2024]]/SUM(Tabella2026[POP_2024])</f>
        <v>1.9815598214587457E-5</v>
      </c>
      <c r="L5543" s="3">
        <f>+Tabella2026[[#This Row],[INCIDENZA POPOLAZIONE]]*(PLAFOND/2)</f>
        <v>5833.6972526758864</v>
      </c>
      <c r="M5543" s="3">
        <f>+IFERROR(Tabella2026[[#This Row],[reddito_2024]]/Tabella2026[[#This Row],[POP_2024]],"")</f>
        <v>15706.892123287671</v>
      </c>
      <c r="N5543" s="3">
        <f>+IF(Tabella2026[[#This Row],[REDDITO COMPLESSIVO PROCAPITE]]&lt;media_aggr_reddito_pc,(media_aggr_reddito_pc-Tabella2026[[#This Row],[REDDITO COMPLESSIVO PROCAPITE]]),0)</f>
        <v>2118.1739393210701</v>
      </c>
      <c r="O5543" s="3">
        <f>+Tabella2026[[#This Row],[DIFFERENZA REDDITO INFERIORE ALLA MEDIA DALLA MEDIA]]*Tabella2026[[#This Row],[POP_2024]]</f>
        <v>2474027.1611270099</v>
      </c>
      <c r="P5543" s="3">
        <f>+Tabella2026[[#This Row],[POPOLAZIONE PER DIFFERENZA ]]/SUM(Tabella2026[[POPOLAZIONE PER DIFFERENZA ]])</f>
        <v>2.1949126254691448E-5</v>
      </c>
      <c r="Q5543" s="3">
        <f>+Tabella2026[[#This Row],[INCIDENZA POPOLAZIONE PER DIFFERENZA]]*(PLAFOND-SUM(Tabella2026[CONTRIBUTO SULLA BASE DELLA POPOLAZIONE]))</f>
        <v>6461.8063075364971</v>
      </c>
      <c r="R5543" s="3">
        <f>+Tabella2026[[#This Row],[CONTRIBUTO SULLA BASE DELLA POPOLAZIONE]]+Tabella2026[[#This Row],[CONTRIBUTO SULLA BASE DEL REDDITO]]</f>
        <v>12295.503560212383</v>
      </c>
      <c r="S5543" s="3">
        <f>+Tabella2026[[#This Row],[CONTRIBUTO TOTALE]]/(PLAFOND/N_TESSERE)</f>
        <v>24.591007120424766</v>
      </c>
      <c r="T5543" s="3">
        <f>+MAX(CEILING(Tabella2026[[#This Row],[preDEF1]],1),1)</f>
        <v>25</v>
      </c>
      <c r="U5543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5543" s="21">
        <f>+Tabella2026[[#This Row],[DEF - n. card]]*(PLAFOND/N_TESSERE)</f>
        <v>12500</v>
      </c>
      <c r="W5543" s="18"/>
    </row>
    <row r="5544" spans="2:23" x14ac:dyDescent="0.25">
      <c r="B5544" s="1" t="s">
        <v>10979</v>
      </c>
      <c r="C5544" s="2">
        <v>46035</v>
      </c>
      <c r="D5544" s="1" t="s">
        <v>10980</v>
      </c>
      <c r="E5544" s="1" t="s">
        <v>30</v>
      </c>
      <c r="F5544" s="1" t="s">
        <v>142</v>
      </c>
      <c r="G5544" s="1" t="s">
        <v>4778</v>
      </c>
      <c r="H5544" s="1" t="s">
        <v>15834</v>
      </c>
      <c r="I5544" s="5">
        <v>1168</v>
      </c>
      <c r="J5544" s="5">
        <v>17885712</v>
      </c>
      <c r="K5544" s="3">
        <f>+Tabella2026[[#This Row],[POP_2024]]/SUM(Tabella2026[POP_2024])</f>
        <v>1.9815598214587457E-5</v>
      </c>
      <c r="L5544" s="3">
        <f>+Tabella2026[[#This Row],[INCIDENZA POPOLAZIONE]]*(PLAFOND/2)</f>
        <v>5833.6972526758864</v>
      </c>
      <c r="M5544" s="3">
        <f>+IFERROR(Tabella2026[[#This Row],[reddito_2024]]/Tabella2026[[#This Row],[POP_2024]],"")</f>
        <v>15313.109589041096</v>
      </c>
      <c r="N5544" s="3">
        <f>+IF(Tabella2026[[#This Row],[REDDITO COMPLESSIVO PROCAPITE]]&lt;media_aggr_reddito_pc,(media_aggr_reddito_pc-Tabella2026[[#This Row],[REDDITO COMPLESSIVO PROCAPITE]]),0)</f>
        <v>2511.9564735676449</v>
      </c>
      <c r="O5544" s="3">
        <f>+Tabella2026[[#This Row],[DIFFERENZA REDDITO INFERIORE ALLA MEDIA DALLA MEDIA]]*Tabella2026[[#This Row],[POP_2024]]</f>
        <v>2933965.1611270094</v>
      </c>
      <c r="P5544" s="3">
        <f>+Tabella2026[[#This Row],[POPOLAZIONE PER DIFFERENZA ]]/SUM(Tabella2026[[POPOLAZIONE PER DIFFERENZA ]])</f>
        <v>2.6029613886335521E-5</v>
      </c>
      <c r="Q5544" s="3">
        <f>+Tabella2026[[#This Row],[INCIDENZA POPOLAZIONE PER DIFFERENZA]]*(PLAFOND-SUM(Tabella2026[CONTRIBUTO SULLA BASE DELLA POPOLAZIONE]))</f>
        <v>7663.0988059267938</v>
      </c>
      <c r="R5544" s="3">
        <f>+Tabella2026[[#This Row],[CONTRIBUTO SULLA BASE DELLA POPOLAZIONE]]+Tabella2026[[#This Row],[CONTRIBUTO SULLA BASE DEL REDDITO]]</f>
        <v>13496.79605860268</v>
      </c>
      <c r="S5544" s="3">
        <f>+Tabella2026[[#This Row],[CONTRIBUTO TOTALE]]/(PLAFOND/N_TESSERE)</f>
        <v>26.99359211720536</v>
      </c>
      <c r="T5544" s="3">
        <f>+MAX(CEILING(Tabella2026[[#This Row],[preDEF1]],1),1)</f>
        <v>27</v>
      </c>
      <c r="U5544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5544" s="21">
        <f>+Tabella2026[[#This Row],[DEF - n. card]]*(PLAFOND/N_TESSERE)</f>
        <v>13500</v>
      </c>
      <c r="W5544" s="18"/>
    </row>
    <row r="5545" spans="2:23" x14ac:dyDescent="0.25">
      <c r="B5545" s="1" t="s">
        <v>11075</v>
      </c>
      <c r="C5545" s="2">
        <v>80004</v>
      </c>
      <c r="D5545" s="1" t="s">
        <v>11076</v>
      </c>
      <c r="E5545" s="1" t="s">
        <v>61</v>
      </c>
      <c r="F5545" s="1" t="s">
        <v>62</v>
      </c>
      <c r="G5545" s="1" t="s">
        <v>4778</v>
      </c>
      <c r="H5545" s="1" t="s">
        <v>15836</v>
      </c>
      <c r="I5545" s="5">
        <v>1165</v>
      </c>
      <c r="J5545" s="5">
        <v>13324114</v>
      </c>
      <c r="K5545" s="3">
        <f>+Tabella2026[[#This Row],[POP_2024]]/SUM(Tabella2026[POP_2024])</f>
        <v>1.9764701986296565E-5</v>
      </c>
      <c r="L5545" s="3">
        <f>+Tabella2026[[#This Row],[INCIDENZA POPOLAZIONE]]*(PLAFOND/2)</f>
        <v>5818.7134412392188</v>
      </c>
      <c r="M5545" s="3">
        <f>+IFERROR(Tabella2026[[#This Row],[reddito_2024]]/Tabella2026[[#This Row],[POP_2024]],"")</f>
        <v>11437.007725321888</v>
      </c>
      <c r="N5545" s="3">
        <f>+IF(Tabella2026[[#This Row],[REDDITO COMPLESSIVO PROCAPITE]]&lt;media_aggr_reddito_pc,(media_aggr_reddito_pc-Tabella2026[[#This Row],[REDDITO COMPLESSIVO PROCAPITE]]),0)</f>
        <v>6388.0583372868532</v>
      </c>
      <c r="O5545" s="3">
        <f>+Tabella2026[[#This Row],[DIFFERENZA REDDITO INFERIORE ALLA MEDIA DALLA MEDIA]]*Tabella2026[[#This Row],[POP_2024]]</f>
        <v>7442087.9629391842</v>
      </c>
      <c r="P5545" s="3">
        <f>+Tabella2026[[#This Row],[POPOLAZIONE PER DIFFERENZA ]]/SUM(Tabella2026[[POPOLAZIONE PER DIFFERENZA ]])</f>
        <v>6.6024872670622156E-5</v>
      </c>
      <c r="Q5545" s="3">
        <f>+Tabella2026[[#This Row],[INCIDENZA POPOLAZIONE PER DIFFERENZA]]*(PLAFOND-SUM(Tabella2026[CONTRIBUTO SULLA BASE DELLA POPOLAZIONE]))</f>
        <v>19437.672995576737</v>
      </c>
      <c r="R5545" s="3">
        <f>+Tabella2026[[#This Row],[CONTRIBUTO SULLA BASE DELLA POPOLAZIONE]]+Tabella2026[[#This Row],[CONTRIBUTO SULLA BASE DEL REDDITO]]</f>
        <v>25256.386436815956</v>
      </c>
      <c r="S5545" s="3">
        <f>+Tabella2026[[#This Row],[CONTRIBUTO TOTALE]]/(PLAFOND/N_TESSERE)</f>
        <v>50.51277287363191</v>
      </c>
      <c r="T5545" s="3">
        <f>+MAX(CEILING(Tabella2026[[#This Row],[preDEF1]],1),1)</f>
        <v>51</v>
      </c>
      <c r="U5545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5545" s="21">
        <f>+Tabella2026[[#This Row],[DEF - n. card]]*(PLAFOND/N_TESSERE)</f>
        <v>25500</v>
      </c>
      <c r="W5545" s="18"/>
    </row>
    <row r="5546" spans="2:23" x14ac:dyDescent="0.25">
      <c r="B5546" s="1" t="s">
        <v>11171</v>
      </c>
      <c r="C5546" s="2">
        <v>65051</v>
      </c>
      <c r="D5546" s="1" t="s">
        <v>11172</v>
      </c>
      <c r="E5546" s="1" t="s">
        <v>15</v>
      </c>
      <c r="F5546" s="1" t="s">
        <v>82</v>
      </c>
      <c r="G5546" s="1" t="s">
        <v>4778</v>
      </c>
      <c r="H5546" s="1" t="s">
        <v>15836</v>
      </c>
      <c r="I5546" s="5">
        <v>1165</v>
      </c>
      <c r="J5546" s="5">
        <v>12848677</v>
      </c>
      <c r="K5546" s="3">
        <f>+Tabella2026[[#This Row],[POP_2024]]/SUM(Tabella2026[POP_2024])</f>
        <v>1.9764701986296565E-5</v>
      </c>
      <c r="L5546" s="3">
        <f>+Tabella2026[[#This Row],[INCIDENZA POPOLAZIONE]]*(PLAFOND/2)</f>
        <v>5818.7134412392188</v>
      </c>
      <c r="M5546" s="3">
        <f>+IFERROR(Tabella2026[[#This Row],[reddito_2024]]/Tabella2026[[#This Row],[POP_2024]],"")</f>
        <v>11028.907296137339</v>
      </c>
      <c r="N5546" s="3">
        <f>+IF(Tabella2026[[#This Row],[REDDITO COMPLESSIVO PROCAPITE]]&lt;media_aggr_reddito_pc,(media_aggr_reddito_pc-Tabella2026[[#This Row],[REDDITO COMPLESSIVO PROCAPITE]]),0)</f>
        <v>6796.1587664714025</v>
      </c>
      <c r="O5546" s="3">
        <f>+Tabella2026[[#This Row],[DIFFERENZA REDDITO INFERIORE ALLA MEDIA DALLA MEDIA]]*Tabella2026[[#This Row],[POP_2024]]</f>
        <v>7917524.9629391842</v>
      </c>
      <c r="P5546" s="3">
        <f>+Tabella2026[[#This Row],[POPOLAZIONE PER DIFFERENZA ]]/SUM(Tabella2026[[POPOLAZIONE PER DIFFERENZA ]])</f>
        <v>7.0242864656772393E-5</v>
      </c>
      <c r="Q5546" s="3">
        <f>+Tabella2026[[#This Row],[INCIDENZA POPOLAZIONE PER DIFFERENZA]]*(PLAFOND-SUM(Tabella2026[CONTRIBUTO SULLA BASE DELLA POPOLAZIONE]))</f>
        <v>20679.446672805385</v>
      </c>
      <c r="R5546" s="3">
        <f>+Tabella2026[[#This Row],[CONTRIBUTO SULLA BASE DELLA POPOLAZIONE]]+Tabella2026[[#This Row],[CONTRIBUTO SULLA BASE DEL REDDITO]]</f>
        <v>26498.160114044604</v>
      </c>
      <c r="S5546" s="3">
        <f>+Tabella2026[[#This Row],[CONTRIBUTO TOTALE]]/(PLAFOND/N_TESSERE)</f>
        <v>52.996320228089211</v>
      </c>
      <c r="T5546" s="3">
        <f>+MAX(CEILING(Tabella2026[[#This Row],[preDEF1]],1),1)</f>
        <v>53</v>
      </c>
      <c r="U5546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546" s="21">
        <f>+Tabella2026[[#This Row],[DEF - n. card]]*(PLAFOND/N_TESSERE)</f>
        <v>26500</v>
      </c>
      <c r="W5546" s="18"/>
    </row>
    <row r="5547" spans="2:23" x14ac:dyDescent="0.25">
      <c r="B5547" s="1" t="s">
        <v>11151</v>
      </c>
      <c r="C5547" s="2">
        <v>65042</v>
      </c>
      <c r="D5547" s="1" t="s">
        <v>11152</v>
      </c>
      <c r="E5547" s="1" t="s">
        <v>15</v>
      </c>
      <c r="F5547" s="1" t="s">
        <v>82</v>
      </c>
      <c r="G5547" s="1" t="s">
        <v>4778</v>
      </c>
      <c r="H5547" s="1" t="s">
        <v>15836</v>
      </c>
      <c r="I5547" s="5">
        <v>1164</v>
      </c>
      <c r="J5547" s="5">
        <v>12830220</v>
      </c>
      <c r="K5547" s="3">
        <f>+Tabella2026[[#This Row],[POP_2024]]/SUM(Tabella2026[POP_2024])</f>
        <v>1.9747736576866265E-5</v>
      </c>
      <c r="L5547" s="3">
        <f>+Tabella2026[[#This Row],[INCIDENZA POPOLAZIONE]]*(PLAFOND/2)</f>
        <v>5813.7188374269954</v>
      </c>
      <c r="M5547" s="3">
        <f>+IFERROR(Tabella2026[[#This Row],[reddito_2024]]/Tabella2026[[#This Row],[POP_2024]],"")</f>
        <v>11022.525773195875</v>
      </c>
      <c r="N5547" s="3">
        <f>+IF(Tabella2026[[#This Row],[REDDITO COMPLESSIVO PROCAPITE]]&lt;media_aggr_reddito_pc,(media_aggr_reddito_pc-Tabella2026[[#This Row],[REDDITO COMPLESSIVO PROCAPITE]]),0)</f>
        <v>6802.5402894128656</v>
      </c>
      <c r="O5547" s="3">
        <f>+Tabella2026[[#This Row],[DIFFERENZA REDDITO INFERIORE ALLA MEDIA DALLA MEDIA]]*Tabella2026[[#This Row],[POP_2024]]</f>
        <v>7918156.8968765754</v>
      </c>
      <c r="P5547" s="3">
        <f>+Tabella2026[[#This Row],[POPOLAZIONE PER DIFFERENZA ]]/SUM(Tabella2026[[POPOLAZIONE PER DIFFERENZA ]])</f>
        <v>7.0248471061582477E-5</v>
      </c>
      <c r="Q5547" s="3">
        <f>+Tabella2026[[#This Row],[INCIDENZA POPOLAZIONE PER DIFFERENZA]]*(PLAFOND-SUM(Tabella2026[CONTRIBUTO SULLA BASE DELLA POPOLAZIONE]))</f>
        <v>20681.097194176669</v>
      </c>
      <c r="R5547" s="3">
        <f>+Tabella2026[[#This Row],[CONTRIBUTO SULLA BASE DELLA POPOLAZIONE]]+Tabella2026[[#This Row],[CONTRIBUTO SULLA BASE DEL REDDITO]]</f>
        <v>26494.816031603666</v>
      </c>
      <c r="S5547" s="3">
        <f>+Tabella2026[[#This Row],[CONTRIBUTO TOTALE]]/(PLAFOND/N_TESSERE)</f>
        <v>52.989632063207331</v>
      </c>
      <c r="T5547" s="3">
        <f>+MAX(CEILING(Tabella2026[[#This Row],[preDEF1]],1),1)</f>
        <v>53</v>
      </c>
      <c r="U5547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547" s="21">
        <f>+Tabella2026[[#This Row],[DEF - n. card]]*(PLAFOND/N_TESSERE)</f>
        <v>26500</v>
      </c>
      <c r="W5547" s="18"/>
    </row>
    <row r="5548" spans="2:23" x14ac:dyDescent="0.25">
      <c r="B5548" s="1" t="s">
        <v>11255</v>
      </c>
      <c r="C5548" s="2">
        <v>96003</v>
      </c>
      <c r="D5548" s="1" t="s">
        <v>11256</v>
      </c>
      <c r="E5548" s="1" t="s">
        <v>18</v>
      </c>
      <c r="F5548" s="1" t="s">
        <v>403</v>
      </c>
      <c r="G5548" s="1" t="s">
        <v>4778</v>
      </c>
      <c r="H5548" s="1" t="s">
        <v>15835</v>
      </c>
      <c r="I5548" s="5">
        <v>1163</v>
      </c>
      <c r="J5548" s="5">
        <v>22346193</v>
      </c>
      <c r="K5548" s="3">
        <f>+Tabella2026[[#This Row],[POP_2024]]/SUM(Tabella2026[POP_2024])</f>
        <v>1.9730771167435969E-5</v>
      </c>
      <c r="L5548" s="3">
        <f>+Tabella2026[[#This Row],[INCIDENZA POPOLAZIONE]]*(PLAFOND/2)</f>
        <v>5808.7242336147738</v>
      </c>
      <c r="M5548" s="3">
        <f>+IFERROR(Tabella2026[[#This Row],[reddito_2024]]/Tabella2026[[#This Row],[POP_2024]],"")</f>
        <v>19214.267411865865</v>
      </c>
      <c r="N5548" s="3">
        <f>+IF(Tabella2026[[#This Row],[REDDITO COMPLESSIVO PROCAPITE]]&lt;media_aggr_reddito_pc,(media_aggr_reddito_pc-Tabella2026[[#This Row],[REDDITO COMPLESSIVO PROCAPITE]]),0)</f>
        <v>0</v>
      </c>
      <c r="O5548" s="3">
        <f>+Tabella2026[[#This Row],[DIFFERENZA REDDITO INFERIORE ALLA MEDIA DALLA MEDIA]]*Tabella2026[[#This Row],[POP_2024]]</f>
        <v>0</v>
      </c>
      <c r="P5548" s="3">
        <f>+Tabella2026[[#This Row],[POPOLAZIONE PER DIFFERENZA ]]/SUM(Tabella2026[[POPOLAZIONE PER DIFFERENZA ]])</f>
        <v>0</v>
      </c>
      <c r="Q5548" s="3">
        <f>+Tabella2026[[#This Row],[INCIDENZA POPOLAZIONE PER DIFFERENZA]]*(PLAFOND-SUM(Tabella2026[CONTRIBUTO SULLA BASE DELLA POPOLAZIONE]))</f>
        <v>0</v>
      </c>
      <c r="R5548" s="3">
        <f>+Tabella2026[[#This Row],[CONTRIBUTO SULLA BASE DELLA POPOLAZIONE]]+Tabella2026[[#This Row],[CONTRIBUTO SULLA BASE DEL REDDITO]]</f>
        <v>5808.7242336147738</v>
      </c>
      <c r="S5548" s="3">
        <f>+Tabella2026[[#This Row],[CONTRIBUTO TOTALE]]/(PLAFOND/N_TESSERE)</f>
        <v>11.617448467229547</v>
      </c>
      <c r="T5548" s="3">
        <f>+MAX(CEILING(Tabella2026[[#This Row],[preDEF1]],1),1)</f>
        <v>12</v>
      </c>
      <c r="U5548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48" s="21">
        <f>+Tabella2026[[#This Row],[DEF - n. card]]*(PLAFOND/N_TESSERE)</f>
        <v>6000</v>
      </c>
      <c r="W5548" s="18"/>
    </row>
    <row r="5549" spans="2:23" x14ac:dyDescent="0.25">
      <c r="B5549" s="1" t="s">
        <v>11015</v>
      </c>
      <c r="C5549" s="2">
        <v>57028</v>
      </c>
      <c r="D5549" s="1" t="s">
        <v>11016</v>
      </c>
      <c r="E5549" s="1" t="s">
        <v>8</v>
      </c>
      <c r="F5549" s="1" t="s">
        <v>377</v>
      </c>
      <c r="G5549" s="1" t="s">
        <v>4778</v>
      </c>
      <c r="H5549" s="1" t="s">
        <v>15834</v>
      </c>
      <c r="I5549" s="5">
        <v>1162</v>
      </c>
      <c r="J5549" s="5">
        <v>17743983</v>
      </c>
      <c r="K5549" s="3">
        <f>+Tabella2026[[#This Row],[POP_2024]]/SUM(Tabella2026[POP_2024])</f>
        <v>1.9713805758005673E-5</v>
      </c>
      <c r="L5549" s="3">
        <f>+Tabella2026[[#This Row],[INCIDENZA POPOLAZIONE]]*(PLAFOND/2)</f>
        <v>5803.7296298025512</v>
      </c>
      <c r="M5549" s="3">
        <f>+IFERROR(Tabella2026[[#This Row],[reddito_2024]]/Tabella2026[[#This Row],[POP_2024]],"")</f>
        <v>15270.209122203098</v>
      </c>
      <c r="N5549" s="3">
        <f>+IF(Tabella2026[[#This Row],[REDDITO COMPLESSIVO PROCAPITE]]&lt;media_aggr_reddito_pc,(media_aggr_reddito_pc-Tabella2026[[#This Row],[REDDITO COMPLESSIVO PROCAPITE]]),0)</f>
        <v>2554.8569404056434</v>
      </c>
      <c r="O5549" s="3">
        <f>+Tabella2026[[#This Row],[DIFFERENZA REDDITO INFERIORE ALLA MEDIA DALLA MEDIA]]*Tabella2026[[#This Row],[POP_2024]]</f>
        <v>2968743.7647513575</v>
      </c>
      <c r="P5549" s="3">
        <f>+Tabella2026[[#This Row],[POPOLAZIONE PER DIFFERENZA ]]/SUM(Tabella2026[[POPOLAZIONE PER DIFFERENZA ]])</f>
        <v>2.6338163434176759E-5</v>
      </c>
      <c r="Q5549" s="3">
        <f>+Tabella2026[[#This Row],[INCIDENZA POPOLAZIONE PER DIFFERENZA]]*(PLAFOND-SUM(Tabella2026[CONTRIBUTO SULLA BASE DELLA POPOLAZIONE]))</f>
        <v>7753.9355613990938</v>
      </c>
      <c r="R5549" s="3">
        <f>+Tabella2026[[#This Row],[CONTRIBUTO SULLA BASE DELLA POPOLAZIONE]]+Tabella2026[[#This Row],[CONTRIBUTO SULLA BASE DEL REDDITO]]</f>
        <v>13557.665191201646</v>
      </c>
      <c r="S5549" s="3">
        <f>+Tabella2026[[#This Row],[CONTRIBUTO TOTALE]]/(PLAFOND/N_TESSERE)</f>
        <v>27.115330382403293</v>
      </c>
      <c r="T5549" s="3">
        <f>+MAX(CEILING(Tabella2026[[#This Row],[preDEF1]],1),1)</f>
        <v>28</v>
      </c>
      <c r="U5549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5549" s="21">
        <f>+Tabella2026[[#This Row],[DEF - n. card]]*(PLAFOND/N_TESSERE)</f>
        <v>14000</v>
      </c>
      <c r="W5549" s="18"/>
    </row>
    <row r="5550" spans="2:23" x14ac:dyDescent="0.25">
      <c r="B5550" s="1" t="s">
        <v>11241</v>
      </c>
      <c r="C5550" s="2">
        <v>22232</v>
      </c>
      <c r="D5550" s="1" t="s">
        <v>11242</v>
      </c>
      <c r="E5550" s="1" t="s">
        <v>99</v>
      </c>
      <c r="F5550" s="1" t="s">
        <v>98</v>
      </c>
      <c r="G5550" s="1" t="s">
        <v>4778</v>
      </c>
      <c r="H5550" s="1" t="s">
        <v>15835</v>
      </c>
      <c r="I5550" s="5">
        <v>1160</v>
      </c>
      <c r="J5550" s="5">
        <v>23770745</v>
      </c>
      <c r="K5550" s="3">
        <f>+Tabella2026[[#This Row],[POP_2024]]/SUM(Tabella2026[POP_2024])</f>
        <v>1.9679874939145076E-5</v>
      </c>
      <c r="L5550" s="3">
        <f>+Tabella2026[[#This Row],[INCIDENZA POPOLAZIONE]]*(PLAFOND/2)</f>
        <v>5793.7404221781062</v>
      </c>
      <c r="M5550" s="3">
        <f>+IFERROR(Tabella2026[[#This Row],[reddito_2024]]/Tabella2026[[#This Row],[POP_2024]],"")</f>
        <v>20492.021551724138</v>
      </c>
      <c r="N5550" s="3">
        <f>+IF(Tabella2026[[#This Row],[REDDITO COMPLESSIVO PROCAPITE]]&lt;media_aggr_reddito_pc,(media_aggr_reddito_pc-Tabella2026[[#This Row],[REDDITO COMPLESSIVO PROCAPITE]]),0)</f>
        <v>0</v>
      </c>
      <c r="O5550" s="3">
        <f>+Tabella2026[[#This Row],[DIFFERENZA REDDITO INFERIORE ALLA MEDIA DALLA MEDIA]]*Tabella2026[[#This Row],[POP_2024]]</f>
        <v>0</v>
      </c>
      <c r="P5550" s="3">
        <f>+Tabella2026[[#This Row],[POPOLAZIONE PER DIFFERENZA ]]/SUM(Tabella2026[[POPOLAZIONE PER DIFFERENZA ]])</f>
        <v>0</v>
      </c>
      <c r="Q5550" s="3">
        <f>+Tabella2026[[#This Row],[INCIDENZA POPOLAZIONE PER DIFFERENZA]]*(PLAFOND-SUM(Tabella2026[CONTRIBUTO SULLA BASE DELLA POPOLAZIONE]))</f>
        <v>0</v>
      </c>
      <c r="R5550" s="3">
        <f>+Tabella2026[[#This Row],[CONTRIBUTO SULLA BASE DELLA POPOLAZIONE]]+Tabella2026[[#This Row],[CONTRIBUTO SULLA BASE DEL REDDITO]]</f>
        <v>5793.7404221781062</v>
      </c>
      <c r="S5550" s="3">
        <f>+Tabella2026[[#This Row],[CONTRIBUTO TOTALE]]/(PLAFOND/N_TESSERE)</f>
        <v>11.587480844356213</v>
      </c>
      <c r="T5550" s="3">
        <f>+MAX(CEILING(Tabella2026[[#This Row],[preDEF1]],1),1)</f>
        <v>12</v>
      </c>
      <c r="U5550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50" s="21">
        <f>+Tabella2026[[#This Row],[DEF - n. card]]*(PLAFOND/N_TESSERE)</f>
        <v>6000</v>
      </c>
      <c r="W5550" s="18"/>
    </row>
    <row r="5551" spans="2:23" x14ac:dyDescent="0.25">
      <c r="B5551" s="1" t="s">
        <v>11245</v>
      </c>
      <c r="C5551" s="2">
        <v>7034</v>
      </c>
      <c r="D5551" s="1" t="s">
        <v>11246</v>
      </c>
      <c r="E5551" s="1" t="s">
        <v>565</v>
      </c>
      <c r="F5551" s="1" t="s">
        <v>565</v>
      </c>
      <c r="G5551" s="1" t="s">
        <v>4778</v>
      </c>
      <c r="H5551" s="1" t="s">
        <v>15835</v>
      </c>
      <c r="I5551" s="5">
        <v>1158</v>
      </c>
      <c r="J5551" s="5">
        <v>25395006</v>
      </c>
      <c r="K5551" s="3">
        <f>+Tabella2026[[#This Row],[POP_2024]]/SUM(Tabella2026[POP_2024])</f>
        <v>1.964594412028448E-5</v>
      </c>
      <c r="L5551" s="3">
        <f>+Tabella2026[[#This Row],[INCIDENZA POPOLAZIONE]]*(PLAFOND/2)</f>
        <v>5783.7512145536612</v>
      </c>
      <c r="M5551" s="3">
        <f>+IFERROR(Tabella2026[[#This Row],[reddito_2024]]/Tabella2026[[#This Row],[POP_2024]],"")</f>
        <v>21930.056994818653</v>
      </c>
      <c r="N5551" s="3">
        <f>+IF(Tabella2026[[#This Row],[REDDITO COMPLESSIVO PROCAPITE]]&lt;media_aggr_reddito_pc,(media_aggr_reddito_pc-Tabella2026[[#This Row],[REDDITO COMPLESSIVO PROCAPITE]]),0)</f>
        <v>0</v>
      </c>
      <c r="O5551" s="3">
        <f>+Tabella2026[[#This Row],[DIFFERENZA REDDITO INFERIORE ALLA MEDIA DALLA MEDIA]]*Tabella2026[[#This Row],[POP_2024]]</f>
        <v>0</v>
      </c>
      <c r="P5551" s="3">
        <f>+Tabella2026[[#This Row],[POPOLAZIONE PER DIFFERENZA ]]/SUM(Tabella2026[[POPOLAZIONE PER DIFFERENZA ]])</f>
        <v>0</v>
      </c>
      <c r="Q5551" s="3">
        <f>+Tabella2026[[#This Row],[INCIDENZA POPOLAZIONE PER DIFFERENZA]]*(PLAFOND-SUM(Tabella2026[CONTRIBUTO SULLA BASE DELLA POPOLAZIONE]))</f>
        <v>0</v>
      </c>
      <c r="R5551" s="3">
        <f>+Tabella2026[[#This Row],[CONTRIBUTO SULLA BASE DELLA POPOLAZIONE]]+Tabella2026[[#This Row],[CONTRIBUTO SULLA BASE DEL REDDITO]]</f>
        <v>5783.7512145536612</v>
      </c>
      <c r="S5551" s="3">
        <f>+Tabella2026[[#This Row],[CONTRIBUTO TOTALE]]/(PLAFOND/N_TESSERE)</f>
        <v>11.567502429107323</v>
      </c>
      <c r="T5551" s="3">
        <f>+MAX(CEILING(Tabella2026[[#This Row],[preDEF1]],1),1)</f>
        <v>12</v>
      </c>
      <c r="U5551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51" s="21">
        <f>+Tabella2026[[#This Row],[DEF - n. card]]*(PLAFOND/N_TESSERE)</f>
        <v>6000</v>
      </c>
      <c r="W5551" s="18"/>
    </row>
    <row r="5552" spans="2:23" x14ac:dyDescent="0.25">
      <c r="B5552" s="1" t="s">
        <v>11217</v>
      </c>
      <c r="C5552" s="2">
        <v>1173</v>
      </c>
      <c r="D5552" s="1" t="s">
        <v>11218</v>
      </c>
      <c r="E5552" s="1" t="s">
        <v>18</v>
      </c>
      <c r="F5552" s="1" t="s">
        <v>17</v>
      </c>
      <c r="G5552" s="1" t="s">
        <v>4778</v>
      </c>
      <c r="H5552" s="1" t="s">
        <v>15835</v>
      </c>
      <c r="I5552" s="5">
        <v>1158</v>
      </c>
      <c r="J5552" s="5">
        <v>22104457</v>
      </c>
      <c r="K5552" s="3">
        <f>+Tabella2026[[#This Row],[POP_2024]]/SUM(Tabella2026[POP_2024])</f>
        <v>1.964594412028448E-5</v>
      </c>
      <c r="L5552" s="3">
        <f>+Tabella2026[[#This Row],[INCIDENZA POPOLAZIONE]]*(PLAFOND/2)</f>
        <v>5783.7512145536612</v>
      </c>
      <c r="M5552" s="3">
        <f>+IFERROR(Tabella2026[[#This Row],[reddito_2024]]/Tabella2026[[#This Row],[POP_2024]],"")</f>
        <v>19088.47754749568</v>
      </c>
      <c r="N5552" s="3">
        <f>+IF(Tabella2026[[#This Row],[REDDITO COMPLESSIVO PROCAPITE]]&lt;media_aggr_reddito_pc,(media_aggr_reddito_pc-Tabella2026[[#This Row],[REDDITO COMPLESSIVO PROCAPITE]]),0)</f>
        <v>0</v>
      </c>
      <c r="O5552" s="3">
        <f>+Tabella2026[[#This Row],[DIFFERENZA REDDITO INFERIORE ALLA MEDIA DALLA MEDIA]]*Tabella2026[[#This Row],[POP_2024]]</f>
        <v>0</v>
      </c>
      <c r="P5552" s="3">
        <f>+Tabella2026[[#This Row],[POPOLAZIONE PER DIFFERENZA ]]/SUM(Tabella2026[[POPOLAZIONE PER DIFFERENZA ]])</f>
        <v>0</v>
      </c>
      <c r="Q5552" s="3">
        <f>+Tabella2026[[#This Row],[INCIDENZA POPOLAZIONE PER DIFFERENZA]]*(PLAFOND-SUM(Tabella2026[CONTRIBUTO SULLA BASE DELLA POPOLAZIONE]))</f>
        <v>0</v>
      </c>
      <c r="R5552" s="3">
        <f>+Tabella2026[[#This Row],[CONTRIBUTO SULLA BASE DELLA POPOLAZIONE]]+Tabella2026[[#This Row],[CONTRIBUTO SULLA BASE DEL REDDITO]]</f>
        <v>5783.7512145536612</v>
      </c>
      <c r="S5552" s="3">
        <f>+Tabella2026[[#This Row],[CONTRIBUTO TOTALE]]/(PLAFOND/N_TESSERE)</f>
        <v>11.567502429107323</v>
      </c>
      <c r="T5552" s="3">
        <f>+MAX(CEILING(Tabella2026[[#This Row],[preDEF1]],1),1)</f>
        <v>12</v>
      </c>
      <c r="U555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52" s="21">
        <f>+Tabella2026[[#This Row],[DEF - n. card]]*(PLAFOND/N_TESSERE)</f>
        <v>6000</v>
      </c>
      <c r="W5552" s="18"/>
    </row>
    <row r="5553" spans="2:23" x14ac:dyDescent="0.25">
      <c r="B5553" s="1" t="s">
        <v>11289</v>
      </c>
      <c r="C5553" s="2">
        <v>17012</v>
      </c>
      <c r="D5553" s="1" t="s">
        <v>11290</v>
      </c>
      <c r="E5553" s="1" t="s">
        <v>12</v>
      </c>
      <c r="F5553" s="1" t="s">
        <v>50</v>
      </c>
      <c r="G5553" s="1" t="s">
        <v>4778</v>
      </c>
      <c r="H5553" s="1" t="s">
        <v>15835</v>
      </c>
      <c r="I5553" s="5">
        <v>1157</v>
      </c>
      <c r="J5553" s="5">
        <v>23241266</v>
      </c>
      <c r="K5553" s="3">
        <f>+Tabella2026[[#This Row],[POP_2024]]/SUM(Tabella2026[POP_2024])</f>
        <v>1.9628978710854184E-5</v>
      </c>
      <c r="L5553" s="3">
        <f>+Tabella2026[[#This Row],[INCIDENZA POPOLAZIONE]]*(PLAFOND/2)</f>
        <v>5778.7566107414386</v>
      </c>
      <c r="M5553" s="3">
        <f>+IFERROR(Tabella2026[[#This Row],[reddito_2024]]/Tabella2026[[#This Row],[POP_2024]],"")</f>
        <v>20087.524632670698</v>
      </c>
      <c r="N5553" s="3">
        <f>+IF(Tabella2026[[#This Row],[REDDITO COMPLESSIVO PROCAPITE]]&lt;media_aggr_reddito_pc,(media_aggr_reddito_pc-Tabella2026[[#This Row],[REDDITO COMPLESSIVO PROCAPITE]]),0)</f>
        <v>0</v>
      </c>
      <c r="O5553" s="3">
        <f>+Tabella2026[[#This Row],[DIFFERENZA REDDITO INFERIORE ALLA MEDIA DALLA MEDIA]]*Tabella2026[[#This Row],[POP_2024]]</f>
        <v>0</v>
      </c>
      <c r="P5553" s="3">
        <f>+Tabella2026[[#This Row],[POPOLAZIONE PER DIFFERENZA ]]/SUM(Tabella2026[[POPOLAZIONE PER DIFFERENZA ]])</f>
        <v>0</v>
      </c>
      <c r="Q5553" s="3">
        <f>+Tabella2026[[#This Row],[INCIDENZA POPOLAZIONE PER DIFFERENZA]]*(PLAFOND-SUM(Tabella2026[CONTRIBUTO SULLA BASE DELLA POPOLAZIONE]))</f>
        <v>0</v>
      </c>
      <c r="R5553" s="3">
        <f>+Tabella2026[[#This Row],[CONTRIBUTO SULLA BASE DELLA POPOLAZIONE]]+Tabella2026[[#This Row],[CONTRIBUTO SULLA BASE DEL REDDITO]]</f>
        <v>5778.7566107414386</v>
      </c>
      <c r="S5553" s="3">
        <f>+Tabella2026[[#This Row],[CONTRIBUTO TOTALE]]/(PLAFOND/N_TESSERE)</f>
        <v>11.557513221482877</v>
      </c>
      <c r="T5553" s="3">
        <f>+MAX(CEILING(Tabella2026[[#This Row],[preDEF1]],1),1)</f>
        <v>12</v>
      </c>
      <c r="U5553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53" s="21">
        <f>+Tabella2026[[#This Row],[DEF - n. card]]*(PLAFOND/N_TESSERE)</f>
        <v>6000</v>
      </c>
      <c r="W5553" s="18"/>
    </row>
    <row r="5554" spans="2:23" x14ac:dyDescent="0.25">
      <c r="B5554" s="1" t="s">
        <v>11315</v>
      </c>
      <c r="C5554" s="2">
        <v>3019</v>
      </c>
      <c r="D5554" s="1" t="s">
        <v>11316</v>
      </c>
      <c r="E5554" s="1" t="s">
        <v>18</v>
      </c>
      <c r="F5554" s="1" t="s">
        <v>114</v>
      </c>
      <c r="G5554" s="1" t="s">
        <v>4778</v>
      </c>
      <c r="H5554" s="1" t="s">
        <v>15835</v>
      </c>
      <c r="I5554" s="5">
        <v>1157</v>
      </c>
      <c r="J5554" s="5">
        <v>21622255</v>
      </c>
      <c r="K5554" s="3">
        <f>+Tabella2026[[#This Row],[POP_2024]]/SUM(Tabella2026[POP_2024])</f>
        <v>1.9628978710854184E-5</v>
      </c>
      <c r="L5554" s="3">
        <f>+Tabella2026[[#This Row],[INCIDENZA POPOLAZIONE]]*(PLAFOND/2)</f>
        <v>5778.7566107414386</v>
      </c>
      <c r="M5554" s="3">
        <f>+IFERROR(Tabella2026[[#This Row],[reddito_2024]]/Tabella2026[[#This Row],[POP_2024]],"")</f>
        <v>18688.206568712187</v>
      </c>
      <c r="N5554" s="3">
        <f>+IF(Tabella2026[[#This Row],[REDDITO COMPLESSIVO PROCAPITE]]&lt;media_aggr_reddito_pc,(media_aggr_reddito_pc-Tabella2026[[#This Row],[REDDITO COMPLESSIVO PROCAPITE]]),0)</f>
        <v>0</v>
      </c>
      <c r="O5554" s="3">
        <f>+Tabella2026[[#This Row],[DIFFERENZA REDDITO INFERIORE ALLA MEDIA DALLA MEDIA]]*Tabella2026[[#This Row],[POP_2024]]</f>
        <v>0</v>
      </c>
      <c r="P5554" s="3">
        <f>+Tabella2026[[#This Row],[POPOLAZIONE PER DIFFERENZA ]]/SUM(Tabella2026[[POPOLAZIONE PER DIFFERENZA ]])</f>
        <v>0</v>
      </c>
      <c r="Q5554" s="3">
        <f>+Tabella2026[[#This Row],[INCIDENZA POPOLAZIONE PER DIFFERENZA]]*(PLAFOND-SUM(Tabella2026[CONTRIBUTO SULLA BASE DELLA POPOLAZIONE]))</f>
        <v>0</v>
      </c>
      <c r="R5554" s="3">
        <f>+Tabella2026[[#This Row],[CONTRIBUTO SULLA BASE DELLA POPOLAZIONE]]+Tabella2026[[#This Row],[CONTRIBUTO SULLA BASE DEL REDDITO]]</f>
        <v>5778.7566107414386</v>
      </c>
      <c r="S5554" s="3">
        <f>+Tabella2026[[#This Row],[CONTRIBUTO TOTALE]]/(PLAFOND/N_TESSERE)</f>
        <v>11.557513221482877</v>
      </c>
      <c r="T5554" s="3">
        <f>+MAX(CEILING(Tabella2026[[#This Row],[preDEF1]],1),1)</f>
        <v>12</v>
      </c>
      <c r="U5554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54" s="21">
        <f>+Tabella2026[[#This Row],[DEF - n. card]]*(PLAFOND/N_TESSERE)</f>
        <v>6000</v>
      </c>
      <c r="W5554" s="18"/>
    </row>
    <row r="5555" spans="2:23" x14ac:dyDescent="0.25">
      <c r="B5555" s="1" t="s">
        <v>11147</v>
      </c>
      <c r="C5555" s="2">
        <v>70005</v>
      </c>
      <c r="D5555" s="1" t="s">
        <v>11148</v>
      </c>
      <c r="E5555" s="1" t="s">
        <v>345</v>
      </c>
      <c r="F5555" s="1" t="s">
        <v>344</v>
      </c>
      <c r="G5555" s="1" t="s">
        <v>4778</v>
      </c>
      <c r="H5555" s="1" t="s">
        <v>15836</v>
      </c>
      <c r="I5555" s="5">
        <v>1157</v>
      </c>
      <c r="J5555" s="5">
        <v>14490929</v>
      </c>
      <c r="K5555" s="3">
        <f>+Tabella2026[[#This Row],[POP_2024]]/SUM(Tabella2026[POP_2024])</f>
        <v>1.9628978710854184E-5</v>
      </c>
      <c r="L5555" s="3">
        <f>+Tabella2026[[#This Row],[INCIDENZA POPOLAZIONE]]*(PLAFOND/2)</f>
        <v>5778.7566107414386</v>
      </c>
      <c r="M5555" s="3">
        <f>+IFERROR(Tabella2026[[#This Row],[reddito_2024]]/Tabella2026[[#This Row],[POP_2024]],"")</f>
        <v>12524.571305099395</v>
      </c>
      <c r="N5555" s="3">
        <f>+IF(Tabella2026[[#This Row],[REDDITO COMPLESSIVO PROCAPITE]]&lt;media_aggr_reddito_pc,(media_aggr_reddito_pc-Tabella2026[[#This Row],[REDDITO COMPLESSIVO PROCAPITE]]),0)</f>
        <v>5300.4947575093465</v>
      </c>
      <c r="O5555" s="3">
        <f>+Tabella2026[[#This Row],[DIFFERENZA REDDITO INFERIORE ALLA MEDIA DALLA MEDIA]]*Tabella2026[[#This Row],[POP_2024]]</f>
        <v>6132672.4344383143</v>
      </c>
      <c r="P5555" s="3">
        <f>+Tabella2026[[#This Row],[POPOLAZIONE PER DIFFERENZA ]]/SUM(Tabella2026[[POPOLAZIONE PER DIFFERENZA ]])</f>
        <v>5.4407972417260852E-5</v>
      </c>
      <c r="Q5555" s="3">
        <f>+Tabella2026[[#This Row],[INCIDENZA POPOLAZIONE PER DIFFERENZA]]*(PLAFOND-SUM(Tabella2026[CONTRIBUTO SULLA BASE DELLA POPOLAZIONE]))</f>
        <v>16017.666273662348</v>
      </c>
      <c r="R5555" s="3">
        <f>+Tabella2026[[#This Row],[CONTRIBUTO SULLA BASE DELLA POPOLAZIONE]]+Tabella2026[[#This Row],[CONTRIBUTO SULLA BASE DEL REDDITO]]</f>
        <v>21796.422884403786</v>
      </c>
      <c r="S5555" s="3">
        <f>+Tabella2026[[#This Row],[CONTRIBUTO TOTALE]]/(PLAFOND/N_TESSERE)</f>
        <v>43.592845768807571</v>
      </c>
      <c r="T5555" s="3">
        <f>+MAX(CEILING(Tabella2026[[#This Row],[preDEF1]],1),1)</f>
        <v>44</v>
      </c>
      <c r="U5555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555" s="21">
        <f>+Tabella2026[[#This Row],[DEF - n. card]]*(PLAFOND/N_TESSERE)</f>
        <v>22000</v>
      </c>
      <c r="W5555" s="18"/>
    </row>
    <row r="5556" spans="2:23" x14ac:dyDescent="0.25">
      <c r="B5556" s="1" t="s">
        <v>10999</v>
      </c>
      <c r="C5556" s="2">
        <v>1050</v>
      </c>
      <c r="D5556" s="1" t="s">
        <v>11000</v>
      </c>
      <c r="E5556" s="1" t="s">
        <v>18</v>
      </c>
      <c r="F5556" s="1" t="s">
        <v>17</v>
      </c>
      <c r="G5556" s="1" t="s">
        <v>4778</v>
      </c>
      <c r="H5556" s="1" t="s">
        <v>15835</v>
      </c>
      <c r="I5556" s="5">
        <v>1157</v>
      </c>
      <c r="J5556" s="5">
        <v>23220143</v>
      </c>
      <c r="K5556" s="3">
        <f>+Tabella2026[[#This Row],[POP_2024]]/SUM(Tabella2026[POP_2024])</f>
        <v>1.9628978710854184E-5</v>
      </c>
      <c r="L5556" s="3">
        <f>+Tabella2026[[#This Row],[INCIDENZA POPOLAZIONE]]*(PLAFOND/2)</f>
        <v>5778.7566107414386</v>
      </c>
      <c r="M5556" s="3">
        <f>+IFERROR(Tabella2026[[#This Row],[reddito_2024]]/Tabella2026[[#This Row],[POP_2024]],"")</f>
        <v>20069.267934312877</v>
      </c>
      <c r="N5556" s="3">
        <f>+IF(Tabella2026[[#This Row],[REDDITO COMPLESSIVO PROCAPITE]]&lt;media_aggr_reddito_pc,(media_aggr_reddito_pc-Tabella2026[[#This Row],[REDDITO COMPLESSIVO PROCAPITE]]),0)</f>
        <v>0</v>
      </c>
      <c r="O5556" s="3">
        <f>+Tabella2026[[#This Row],[DIFFERENZA REDDITO INFERIORE ALLA MEDIA DALLA MEDIA]]*Tabella2026[[#This Row],[POP_2024]]</f>
        <v>0</v>
      </c>
      <c r="P5556" s="3">
        <f>+Tabella2026[[#This Row],[POPOLAZIONE PER DIFFERENZA ]]/SUM(Tabella2026[[POPOLAZIONE PER DIFFERENZA ]])</f>
        <v>0</v>
      </c>
      <c r="Q5556" s="3">
        <f>+Tabella2026[[#This Row],[INCIDENZA POPOLAZIONE PER DIFFERENZA]]*(PLAFOND-SUM(Tabella2026[CONTRIBUTO SULLA BASE DELLA POPOLAZIONE]))</f>
        <v>0</v>
      </c>
      <c r="R5556" s="3">
        <f>+Tabella2026[[#This Row],[CONTRIBUTO SULLA BASE DELLA POPOLAZIONE]]+Tabella2026[[#This Row],[CONTRIBUTO SULLA BASE DEL REDDITO]]</f>
        <v>5778.7566107414386</v>
      </c>
      <c r="S5556" s="3">
        <f>+Tabella2026[[#This Row],[CONTRIBUTO TOTALE]]/(PLAFOND/N_TESSERE)</f>
        <v>11.557513221482877</v>
      </c>
      <c r="T5556" s="3">
        <f>+MAX(CEILING(Tabella2026[[#This Row],[preDEF1]],1),1)</f>
        <v>12</v>
      </c>
      <c r="U5556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56" s="21">
        <f>+Tabella2026[[#This Row],[DEF - n. card]]*(PLAFOND/N_TESSERE)</f>
        <v>6000</v>
      </c>
      <c r="W5556" s="18"/>
    </row>
    <row r="5557" spans="2:23" x14ac:dyDescent="0.25">
      <c r="B5557" s="1" t="s">
        <v>11209</v>
      </c>
      <c r="C5557" s="2">
        <v>22048</v>
      </c>
      <c r="D5557" s="1" t="s">
        <v>11210</v>
      </c>
      <c r="E5557" s="1" t="s">
        <v>99</v>
      </c>
      <c r="F5557" s="1" t="s">
        <v>98</v>
      </c>
      <c r="G5557" s="1" t="s">
        <v>4778</v>
      </c>
      <c r="H5557" s="1" t="s">
        <v>15835</v>
      </c>
      <c r="I5557" s="5">
        <v>1157</v>
      </c>
      <c r="J5557" s="5">
        <v>23903009</v>
      </c>
      <c r="K5557" s="3">
        <f>+Tabella2026[[#This Row],[POP_2024]]/SUM(Tabella2026[POP_2024])</f>
        <v>1.9628978710854184E-5</v>
      </c>
      <c r="L5557" s="3">
        <f>+Tabella2026[[#This Row],[INCIDENZA POPOLAZIONE]]*(PLAFOND/2)</f>
        <v>5778.7566107414386</v>
      </c>
      <c r="M5557" s="3">
        <f>+IFERROR(Tabella2026[[#This Row],[reddito_2024]]/Tabella2026[[#This Row],[POP_2024]],"")</f>
        <v>20659.471910112359</v>
      </c>
      <c r="N5557" s="3">
        <f>+IF(Tabella2026[[#This Row],[REDDITO COMPLESSIVO PROCAPITE]]&lt;media_aggr_reddito_pc,(media_aggr_reddito_pc-Tabella2026[[#This Row],[REDDITO COMPLESSIVO PROCAPITE]]),0)</f>
        <v>0</v>
      </c>
      <c r="O5557" s="3">
        <f>+Tabella2026[[#This Row],[DIFFERENZA REDDITO INFERIORE ALLA MEDIA DALLA MEDIA]]*Tabella2026[[#This Row],[POP_2024]]</f>
        <v>0</v>
      </c>
      <c r="P5557" s="3">
        <f>+Tabella2026[[#This Row],[POPOLAZIONE PER DIFFERENZA ]]/SUM(Tabella2026[[POPOLAZIONE PER DIFFERENZA ]])</f>
        <v>0</v>
      </c>
      <c r="Q5557" s="3">
        <f>+Tabella2026[[#This Row],[INCIDENZA POPOLAZIONE PER DIFFERENZA]]*(PLAFOND-SUM(Tabella2026[CONTRIBUTO SULLA BASE DELLA POPOLAZIONE]))</f>
        <v>0</v>
      </c>
      <c r="R5557" s="3">
        <f>+Tabella2026[[#This Row],[CONTRIBUTO SULLA BASE DELLA POPOLAZIONE]]+Tabella2026[[#This Row],[CONTRIBUTO SULLA BASE DEL REDDITO]]</f>
        <v>5778.7566107414386</v>
      </c>
      <c r="S5557" s="3">
        <f>+Tabella2026[[#This Row],[CONTRIBUTO TOTALE]]/(PLAFOND/N_TESSERE)</f>
        <v>11.557513221482877</v>
      </c>
      <c r="T5557" s="3">
        <f>+MAX(CEILING(Tabella2026[[#This Row],[preDEF1]],1),1)</f>
        <v>12</v>
      </c>
      <c r="U5557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57" s="21">
        <f>+Tabella2026[[#This Row],[DEF - n. card]]*(PLAFOND/N_TESSERE)</f>
        <v>6000</v>
      </c>
      <c r="W5557" s="18"/>
    </row>
    <row r="5558" spans="2:23" x14ac:dyDescent="0.25">
      <c r="B5558" s="1" t="s">
        <v>11059</v>
      </c>
      <c r="C5558" s="2">
        <v>76009</v>
      </c>
      <c r="D5558" s="1" t="s">
        <v>11060</v>
      </c>
      <c r="E5558" s="1" t="s">
        <v>213</v>
      </c>
      <c r="F5558" s="1" t="s">
        <v>212</v>
      </c>
      <c r="G5558" s="1" t="s">
        <v>4778</v>
      </c>
      <c r="H5558" s="1" t="s">
        <v>15836</v>
      </c>
      <c r="I5558" s="5">
        <v>1155</v>
      </c>
      <c r="J5558" s="5">
        <v>14320783</v>
      </c>
      <c r="K5558" s="3">
        <f>+Tabella2026[[#This Row],[POP_2024]]/SUM(Tabella2026[POP_2024])</f>
        <v>1.9595047891993588E-5</v>
      </c>
      <c r="L5558" s="3">
        <f>+Tabella2026[[#This Row],[INCIDENZA POPOLAZIONE]]*(PLAFOND/2)</f>
        <v>5768.7674031169936</v>
      </c>
      <c r="M5558" s="3">
        <f>+IFERROR(Tabella2026[[#This Row],[reddito_2024]]/Tabella2026[[#This Row],[POP_2024]],"")</f>
        <v>12398.94632034632</v>
      </c>
      <c r="N5558" s="3">
        <f>+IF(Tabella2026[[#This Row],[REDDITO COMPLESSIVO PROCAPITE]]&lt;media_aggr_reddito_pc,(media_aggr_reddito_pc-Tabella2026[[#This Row],[REDDITO COMPLESSIVO PROCAPITE]]),0)</f>
        <v>5426.1197422624209</v>
      </c>
      <c r="O5558" s="3">
        <f>+Tabella2026[[#This Row],[DIFFERENZA REDDITO INFERIORE ALLA MEDIA DALLA MEDIA]]*Tabella2026[[#This Row],[POP_2024]]</f>
        <v>6267168.3023130959</v>
      </c>
      <c r="P5558" s="3">
        <f>+Tabella2026[[#This Row],[POPOLAZIONE PER DIFFERENZA ]]/SUM(Tabella2026[[POPOLAZIONE PER DIFFERENZA ]])</f>
        <v>5.5601195689463371E-5</v>
      </c>
      <c r="Q5558" s="3">
        <f>+Tabella2026[[#This Row],[INCIDENZA POPOLAZIONE PER DIFFERENZA]]*(PLAFOND-SUM(Tabella2026[CONTRIBUTO SULLA BASE DELLA POPOLAZIONE]))</f>
        <v>16368.950310081316</v>
      </c>
      <c r="R5558" s="3">
        <f>+Tabella2026[[#This Row],[CONTRIBUTO SULLA BASE DELLA POPOLAZIONE]]+Tabella2026[[#This Row],[CONTRIBUTO SULLA BASE DEL REDDITO]]</f>
        <v>22137.717713198312</v>
      </c>
      <c r="S5558" s="3">
        <f>+Tabella2026[[#This Row],[CONTRIBUTO TOTALE]]/(PLAFOND/N_TESSERE)</f>
        <v>44.275435426396626</v>
      </c>
      <c r="T5558" s="3">
        <f>+MAX(CEILING(Tabella2026[[#This Row],[preDEF1]],1),1)</f>
        <v>45</v>
      </c>
      <c r="U5558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5558" s="21">
        <f>+Tabella2026[[#This Row],[DEF - n. card]]*(PLAFOND/N_TESSERE)</f>
        <v>22500</v>
      </c>
      <c r="W5558" s="18"/>
    </row>
    <row r="5559" spans="2:23" x14ac:dyDescent="0.25">
      <c r="B5559" s="1" t="s">
        <v>11335</v>
      </c>
      <c r="C5559" s="2">
        <v>16217</v>
      </c>
      <c r="D5559" s="1" t="s">
        <v>11336</v>
      </c>
      <c r="E5559" s="1" t="s">
        <v>12</v>
      </c>
      <c r="F5559" s="1" t="s">
        <v>93</v>
      </c>
      <c r="G5559" s="1" t="s">
        <v>4778</v>
      </c>
      <c r="H5559" s="1" t="s">
        <v>15835</v>
      </c>
      <c r="I5559" s="5">
        <v>1155</v>
      </c>
      <c r="J5559" s="5">
        <v>17229690</v>
      </c>
      <c r="K5559" s="3">
        <f>+Tabella2026[[#This Row],[POP_2024]]/SUM(Tabella2026[POP_2024])</f>
        <v>1.9595047891993588E-5</v>
      </c>
      <c r="L5559" s="3">
        <f>+Tabella2026[[#This Row],[INCIDENZA POPOLAZIONE]]*(PLAFOND/2)</f>
        <v>5768.7674031169936</v>
      </c>
      <c r="M5559" s="3">
        <f>+IFERROR(Tabella2026[[#This Row],[reddito_2024]]/Tabella2026[[#This Row],[POP_2024]],"")</f>
        <v>14917.480519480519</v>
      </c>
      <c r="N5559" s="3">
        <f>+IF(Tabella2026[[#This Row],[REDDITO COMPLESSIVO PROCAPITE]]&lt;media_aggr_reddito_pc,(media_aggr_reddito_pc-Tabella2026[[#This Row],[REDDITO COMPLESSIVO PROCAPITE]]),0)</f>
        <v>2907.5855431282216</v>
      </c>
      <c r="O5559" s="3">
        <f>+Tabella2026[[#This Row],[DIFFERENZA REDDITO INFERIORE ALLA MEDIA DALLA MEDIA]]*Tabella2026[[#This Row],[POP_2024]]</f>
        <v>3358261.3023130959</v>
      </c>
      <c r="P5559" s="3">
        <f>+Tabella2026[[#This Row],[POPOLAZIONE PER DIFFERENZA ]]/SUM(Tabella2026[[POPOLAZIONE PER DIFFERENZA ]])</f>
        <v>2.9793893324573143E-5</v>
      </c>
      <c r="Q5559" s="3">
        <f>+Tabella2026[[#This Row],[INCIDENZA POPOLAZIONE PER DIFFERENZA]]*(PLAFOND-SUM(Tabella2026[CONTRIBUTO SULLA BASE DELLA POPOLAZIONE]))</f>
        <v>8771.2998493343748</v>
      </c>
      <c r="R5559" s="3">
        <f>+Tabella2026[[#This Row],[CONTRIBUTO SULLA BASE DELLA POPOLAZIONE]]+Tabella2026[[#This Row],[CONTRIBUTO SULLA BASE DEL REDDITO]]</f>
        <v>14540.067252451368</v>
      </c>
      <c r="S5559" s="3">
        <f>+Tabella2026[[#This Row],[CONTRIBUTO TOTALE]]/(PLAFOND/N_TESSERE)</f>
        <v>29.080134504902738</v>
      </c>
      <c r="T5559" s="3">
        <f>+MAX(CEILING(Tabella2026[[#This Row],[preDEF1]],1),1)</f>
        <v>30</v>
      </c>
      <c r="U5559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5559" s="21">
        <f>+Tabella2026[[#This Row],[DEF - n. card]]*(PLAFOND/N_TESSERE)</f>
        <v>15000</v>
      </c>
      <c r="W5559" s="18"/>
    </row>
    <row r="5560" spans="2:23" x14ac:dyDescent="0.25">
      <c r="B5560" s="1" t="s">
        <v>11119</v>
      </c>
      <c r="C5560" s="2">
        <v>96076</v>
      </c>
      <c r="D5560" s="1" t="s">
        <v>11120</v>
      </c>
      <c r="E5560" s="1" t="s">
        <v>18</v>
      </c>
      <c r="F5560" s="1" t="s">
        <v>403</v>
      </c>
      <c r="G5560" s="1" t="s">
        <v>4778</v>
      </c>
      <c r="H5560" s="1" t="s">
        <v>15835</v>
      </c>
      <c r="I5560" s="5">
        <v>1155</v>
      </c>
      <c r="J5560" s="5">
        <v>23029085</v>
      </c>
      <c r="K5560" s="3">
        <f>+Tabella2026[[#This Row],[POP_2024]]/SUM(Tabella2026[POP_2024])</f>
        <v>1.9595047891993588E-5</v>
      </c>
      <c r="L5560" s="3">
        <f>+Tabella2026[[#This Row],[INCIDENZA POPOLAZIONE]]*(PLAFOND/2)</f>
        <v>5768.7674031169936</v>
      </c>
      <c r="M5560" s="3">
        <f>+IFERROR(Tabella2026[[#This Row],[reddito_2024]]/Tabella2026[[#This Row],[POP_2024]],"")</f>
        <v>19938.601731601731</v>
      </c>
      <c r="N5560" s="3">
        <f>+IF(Tabella2026[[#This Row],[REDDITO COMPLESSIVO PROCAPITE]]&lt;media_aggr_reddito_pc,(media_aggr_reddito_pc-Tabella2026[[#This Row],[REDDITO COMPLESSIVO PROCAPITE]]),0)</f>
        <v>0</v>
      </c>
      <c r="O5560" s="3">
        <f>+Tabella2026[[#This Row],[DIFFERENZA REDDITO INFERIORE ALLA MEDIA DALLA MEDIA]]*Tabella2026[[#This Row],[POP_2024]]</f>
        <v>0</v>
      </c>
      <c r="P5560" s="3">
        <f>+Tabella2026[[#This Row],[POPOLAZIONE PER DIFFERENZA ]]/SUM(Tabella2026[[POPOLAZIONE PER DIFFERENZA ]])</f>
        <v>0</v>
      </c>
      <c r="Q5560" s="3">
        <f>+Tabella2026[[#This Row],[INCIDENZA POPOLAZIONE PER DIFFERENZA]]*(PLAFOND-SUM(Tabella2026[CONTRIBUTO SULLA BASE DELLA POPOLAZIONE]))</f>
        <v>0</v>
      </c>
      <c r="R5560" s="3">
        <f>+Tabella2026[[#This Row],[CONTRIBUTO SULLA BASE DELLA POPOLAZIONE]]+Tabella2026[[#This Row],[CONTRIBUTO SULLA BASE DEL REDDITO]]</f>
        <v>5768.7674031169936</v>
      </c>
      <c r="S5560" s="3">
        <f>+Tabella2026[[#This Row],[CONTRIBUTO TOTALE]]/(PLAFOND/N_TESSERE)</f>
        <v>11.537534806233987</v>
      </c>
      <c r="T5560" s="3">
        <f>+MAX(CEILING(Tabella2026[[#This Row],[preDEF1]],1),1)</f>
        <v>12</v>
      </c>
      <c r="U5560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60" s="21">
        <f>+Tabella2026[[#This Row],[DEF - n. card]]*(PLAFOND/N_TESSERE)</f>
        <v>6000</v>
      </c>
      <c r="W5560" s="18"/>
    </row>
    <row r="5561" spans="2:23" x14ac:dyDescent="0.25">
      <c r="B5561" s="1" t="s">
        <v>10995</v>
      </c>
      <c r="C5561" s="2">
        <v>78016</v>
      </c>
      <c r="D5561" s="1" t="s">
        <v>10996</v>
      </c>
      <c r="E5561" s="1" t="s">
        <v>61</v>
      </c>
      <c r="F5561" s="1" t="s">
        <v>178</v>
      </c>
      <c r="G5561" s="1" t="s">
        <v>4778</v>
      </c>
      <c r="H5561" s="1" t="s">
        <v>15836</v>
      </c>
      <c r="I5561" s="5">
        <v>1154</v>
      </c>
      <c r="J5561" s="5">
        <v>11757940</v>
      </c>
      <c r="K5561" s="3">
        <f>+Tabella2026[[#This Row],[POP_2024]]/SUM(Tabella2026[POP_2024])</f>
        <v>1.9578082482563292E-5</v>
      </c>
      <c r="L5561" s="3">
        <f>+Tabella2026[[#This Row],[INCIDENZA POPOLAZIONE]]*(PLAFOND/2)</f>
        <v>5763.7727993047711</v>
      </c>
      <c r="M5561" s="3">
        <f>+IFERROR(Tabella2026[[#This Row],[reddito_2024]]/Tabella2026[[#This Row],[POP_2024]],"")</f>
        <v>10188.856152512999</v>
      </c>
      <c r="N5561" s="3">
        <f>+IF(Tabella2026[[#This Row],[REDDITO COMPLESSIVO PROCAPITE]]&lt;media_aggr_reddito_pc,(media_aggr_reddito_pc-Tabella2026[[#This Row],[REDDITO COMPLESSIVO PROCAPITE]]),0)</f>
        <v>7636.2099100957421</v>
      </c>
      <c r="O5561" s="3">
        <f>+Tabella2026[[#This Row],[DIFFERENZA REDDITO INFERIORE ALLA MEDIA DALLA MEDIA]]*Tabella2026[[#This Row],[POP_2024]]</f>
        <v>8812186.2362504862</v>
      </c>
      <c r="P5561" s="3">
        <f>+Tabella2026[[#This Row],[POPOLAZIONE PER DIFFERENZA ]]/SUM(Tabella2026[[POPOLAZIONE PER DIFFERENZA ]])</f>
        <v>7.8180139376968829E-5</v>
      </c>
      <c r="Q5561" s="3">
        <f>+Tabella2026[[#This Row],[INCIDENZA POPOLAZIONE PER DIFFERENZA]]*(PLAFOND-SUM(Tabella2026[CONTRIBUTO SULLA BASE DELLA POPOLAZIONE]))</f>
        <v>23016.174397475184</v>
      </c>
      <c r="R5561" s="3">
        <f>+Tabella2026[[#This Row],[CONTRIBUTO SULLA BASE DELLA POPOLAZIONE]]+Tabella2026[[#This Row],[CONTRIBUTO SULLA BASE DEL REDDITO]]</f>
        <v>28779.947196779955</v>
      </c>
      <c r="S5561" s="3">
        <f>+Tabella2026[[#This Row],[CONTRIBUTO TOTALE]]/(PLAFOND/N_TESSERE)</f>
        <v>57.559894393559908</v>
      </c>
      <c r="T5561" s="3">
        <f>+MAX(CEILING(Tabella2026[[#This Row],[preDEF1]],1),1)</f>
        <v>58</v>
      </c>
      <c r="U5561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5561" s="21">
        <f>+Tabella2026[[#This Row],[DEF - n. card]]*(PLAFOND/N_TESSERE)</f>
        <v>29000</v>
      </c>
      <c r="W5561" s="18"/>
    </row>
    <row r="5562" spans="2:23" x14ac:dyDescent="0.25">
      <c r="B5562" s="1" t="s">
        <v>11227</v>
      </c>
      <c r="C5562" s="2">
        <v>19018</v>
      </c>
      <c r="D5562" s="1" t="s">
        <v>11228</v>
      </c>
      <c r="E5562" s="1" t="s">
        <v>12</v>
      </c>
      <c r="F5562" s="1" t="s">
        <v>193</v>
      </c>
      <c r="G5562" s="1" t="s">
        <v>4778</v>
      </c>
      <c r="H5562" s="1" t="s">
        <v>15835</v>
      </c>
      <c r="I5562" s="5">
        <v>1154</v>
      </c>
      <c r="J5562" s="5">
        <v>23607873</v>
      </c>
      <c r="K5562" s="3">
        <f>+Tabella2026[[#This Row],[POP_2024]]/SUM(Tabella2026[POP_2024])</f>
        <v>1.9578082482563292E-5</v>
      </c>
      <c r="L5562" s="3">
        <f>+Tabella2026[[#This Row],[INCIDENZA POPOLAZIONE]]*(PLAFOND/2)</f>
        <v>5763.7727993047711</v>
      </c>
      <c r="M5562" s="3">
        <f>+IFERROR(Tabella2026[[#This Row],[reddito_2024]]/Tabella2026[[#This Row],[POP_2024]],"")</f>
        <v>20457.428942807626</v>
      </c>
      <c r="N5562" s="3">
        <f>+IF(Tabella2026[[#This Row],[REDDITO COMPLESSIVO PROCAPITE]]&lt;media_aggr_reddito_pc,(media_aggr_reddito_pc-Tabella2026[[#This Row],[REDDITO COMPLESSIVO PROCAPITE]]),0)</f>
        <v>0</v>
      </c>
      <c r="O5562" s="3">
        <f>+Tabella2026[[#This Row],[DIFFERENZA REDDITO INFERIORE ALLA MEDIA DALLA MEDIA]]*Tabella2026[[#This Row],[POP_2024]]</f>
        <v>0</v>
      </c>
      <c r="P5562" s="3">
        <f>+Tabella2026[[#This Row],[POPOLAZIONE PER DIFFERENZA ]]/SUM(Tabella2026[[POPOLAZIONE PER DIFFERENZA ]])</f>
        <v>0</v>
      </c>
      <c r="Q5562" s="3">
        <f>+Tabella2026[[#This Row],[INCIDENZA POPOLAZIONE PER DIFFERENZA]]*(PLAFOND-SUM(Tabella2026[CONTRIBUTO SULLA BASE DELLA POPOLAZIONE]))</f>
        <v>0</v>
      </c>
      <c r="R5562" s="3">
        <f>+Tabella2026[[#This Row],[CONTRIBUTO SULLA BASE DELLA POPOLAZIONE]]+Tabella2026[[#This Row],[CONTRIBUTO SULLA BASE DEL REDDITO]]</f>
        <v>5763.7727993047711</v>
      </c>
      <c r="S5562" s="3">
        <f>+Tabella2026[[#This Row],[CONTRIBUTO TOTALE]]/(PLAFOND/N_TESSERE)</f>
        <v>11.527545598609542</v>
      </c>
      <c r="T5562" s="3">
        <f>+MAX(CEILING(Tabella2026[[#This Row],[preDEF1]],1),1)</f>
        <v>12</v>
      </c>
      <c r="U556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62" s="21">
        <f>+Tabella2026[[#This Row],[DEF - n. card]]*(PLAFOND/N_TESSERE)</f>
        <v>6000</v>
      </c>
      <c r="W5562" s="18"/>
    </row>
    <row r="5563" spans="2:23" x14ac:dyDescent="0.25">
      <c r="B5563" s="1" t="s">
        <v>11179</v>
      </c>
      <c r="C5563" s="2">
        <v>19087</v>
      </c>
      <c r="D5563" s="1" t="s">
        <v>11180</v>
      </c>
      <c r="E5563" s="1" t="s">
        <v>12</v>
      </c>
      <c r="F5563" s="1" t="s">
        <v>193</v>
      </c>
      <c r="G5563" s="1" t="s">
        <v>4778</v>
      </c>
      <c r="H5563" s="1" t="s">
        <v>15835</v>
      </c>
      <c r="I5563" s="5">
        <v>1154</v>
      </c>
      <c r="J5563" s="5">
        <v>22383305</v>
      </c>
      <c r="K5563" s="3">
        <f>+Tabella2026[[#This Row],[POP_2024]]/SUM(Tabella2026[POP_2024])</f>
        <v>1.9578082482563292E-5</v>
      </c>
      <c r="L5563" s="3">
        <f>+Tabella2026[[#This Row],[INCIDENZA POPOLAZIONE]]*(PLAFOND/2)</f>
        <v>5763.7727993047711</v>
      </c>
      <c r="M5563" s="3">
        <f>+IFERROR(Tabella2026[[#This Row],[reddito_2024]]/Tabella2026[[#This Row],[POP_2024]],"")</f>
        <v>19396.278162911611</v>
      </c>
      <c r="N5563" s="3">
        <f>+IF(Tabella2026[[#This Row],[REDDITO COMPLESSIVO PROCAPITE]]&lt;media_aggr_reddito_pc,(media_aggr_reddito_pc-Tabella2026[[#This Row],[REDDITO COMPLESSIVO PROCAPITE]]),0)</f>
        <v>0</v>
      </c>
      <c r="O5563" s="3">
        <f>+Tabella2026[[#This Row],[DIFFERENZA REDDITO INFERIORE ALLA MEDIA DALLA MEDIA]]*Tabella2026[[#This Row],[POP_2024]]</f>
        <v>0</v>
      </c>
      <c r="P5563" s="3">
        <f>+Tabella2026[[#This Row],[POPOLAZIONE PER DIFFERENZA ]]/SUM(Tabella2026[[POPOLAZIONE PER DIFFERENZA ]])</f>
        <v>0</v>
      </c>
      <c r="Q5563" s="3">
        <f>+Tabella2026[[#This Row],[INCIDENZA POPOLAZIONE PER DIFFERENZA]]*(PLAFOND-SUM(Tabella2026[CONTRIBUTO SULLA BASE DELLA POPOLAZIONE]))</f>
        <v>0</v>
      </c>
      <c r="R5563" s="3">
        <f>+Tabella2026[[#This Row],[CONTRIBUTO SULLA BASE DELLA POPOLAZIONE]]+Tabella2026[[#This Row],[CONTRIBUTO SULLA BASE DEL REDDITO]]</f>
        <v>5763.7727993047711</v>
      </c>
      <c r="S5563" s="3">
        <f>+Tabella2026[[#This Row],[CONTRIBUTO TOTALE]]/(PLAFOND/N_TESSERE)</f>
        <v>11.527545598609542</v>
      </c>
      <c r="T5563" s="3">
        <f>+MAX(CEILING(Tabella2026[[#This Row],[preDEF1]],1),1)</f>
        <v>12</v>
      </c>
      <c r="U5563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63" s="21">
        <f>+Tabella2026[[#This Row],[DEF - n. card]]*(PLAFOND/N_TESSERE)</f>
        <v>6000</v>
      </c>
      <c r="W5563" s="18"/>
    </row>
    <row r="5564" spans="2:23" x14ac:dyDescent="0.25">
      <c r="B5564" s="1" t="s">
        <v>10937</v>
      </c>
      <c r="C5564" s="2">
        <v>80091</v>
      </c>
      <c r="D5564" s="1" t="s">
        <v>10938</v>
      </c>
      <c r="E5564" s="1" t="s">
        <v>61</v>
      </c>
      <c r="F5564" s="1" t="s">
        <v>62</v>
      </c>
      <c r="G5564" s="1" t="s">
        <v>4778</v>
      </c>
      <c r="H5564" s="1" t="s">
        <v>15836</v>
      </c>
      <c r="I5564" s="5">
        <v>1154</v>
      </c>
      <c r="J5564" s="5">
        <v>10118061</v>
      </c>
      <c r="K5564" s="3">
        <f>+Tabella2026[[#This Row],[POP_2024]]/SUM(Tabella2026[POP_2024])</f>
        <v>1.9578082482563292E-5</v>
      </c>
      <c r="L5564" s="3">
        <f>+Tabella2026[[#This Row],[INCIDENZA POPOLAZIONE]]*(PLAFOND/2)</f>
        <v>5763.7727993047711</v>
      </c>
      <c r="M5564" s="3">
        <f>+IFERROR(Tabella2026[[#This Row],[reddito_2024]]/Tabella2026[[#This Row],[POP_2024]],"")</f>
        <v>8767.8171577123048</v>
      </c>
      <c r="N5564" s="3">
        <f>+IF(Tabella2026[[#This Row],[REDDITO COMPLESSIVO PROCAPITE]]&lt;media_aggr_reddito_pc,(media_aggr_reddito_pc-Tabella2026[[#This Row],[REDDITO COMPLESSIVO PROCAPITE]]),0)</f>
        <v>9057.2489048964362</v>
      </c>
      <c r="O5564" s="3">
        <f>+Tabella2026[[#This Row],[DIFFERENZA REDDITO INFERIORE ALLA MEDIA DALLA MEDIA]]*Tabella2026[[#This Row],[POP_2024]]</f>
        <v>10452065.236250488</v>
      </c>
      <c r="P5564" s="3">
        <f>+Tabella2026[[#This Row],[POPOLAZIONE PER DIFFERENZA ]]/SUM(Tabella2026[[POPOLAZIONE PER DIFFERENZA ]])</f>
        <v>9.2728852414145289E-5</v>
      </c>
      <c r="Q5564" s="3">
        <f>+Tabella2026[[#This Row],[INCIDENZA POPOLAZIONE PER DIFFERENZA]]*(PLAFOND-SUM(Tabella2026[CONTRIBUTO SULLA BASE DELLA POPOLAZIONE]))</f>
        <v>27299.304604085173</v>
      </c>
      <c r="R5564" s="3">
        <f>+Tabella2026[[#This Row],[CONTRIBUTO SULLA BASE DELLA POPOLAZIONE]]+Tabella2026[[#This Row],[CONTRIBUTO SULLA BASE DEL REDDITO]]</f>
        <v>33063.077403389943</v>
      </c>
      <c r="S5564" s="3">
        <f>+Tabella2026[[#This Row],[CONTRIBUTO TOTALE]]/(PLAFOND/N_TESSERE)</f>
        <v>66.12615480677988</v>
      </c>
      <c r="T5564" s="3">
        <f>+MAX(CEILING(Tabella2026[[#This Row],[preDEF1]],1),1)</f>
        <v>67</v>
      </c>
      <c r="U5564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5564" s="21">
        <f>+Tabella2026[[#This Row],[DEF - n. card]]*(PLAFOND/N_TESSERE)</f>
        <v>33500</v>
      </c>
      <c r="W5564" s="18"/>
    </row>
    <row r="5565" spans="2:23" x14ac:dyDescent="0.25">
      <c r="B5565" s="1" t="s">
        <v>11177</v>
      </c>
      <c r="C5565" s="2">
        <v>34038</v>
      </c>
      <c r="D5565" s="1" t="s">
        <v>11178</v>
      </c>
      <c r="E5565" s="1" t="s">
        <v>27</v>
      </c>
      <c r="F5565" s="1" t="s">
        <v>52</v>
      </c>
      <c r="G5565" s="1" t="s">
        <v>4778</v>
      </c>
      <c r="H5565" s="1" t="s">
        <v>15835</v>
      </c>
      <c r="I5565" s="5">
        <v>1152</v>
      </c>
      <c r="J5565" s="5">
        <v>25440804</v>
      </c>
      <c r="K5565" s="3">
        <f>+Tabella2026[[#This Row],[POP_2024]]/SUM(Tabella2026[POP_2024])</f>
        <v>1.9544151663702696E-5</v>
      </c>
      <c r="L5565" s="3">
        <f>+Tabella2026[[#This Row],[INCIDENZA POPOLAZIONE]]*(PLAFOND/2)</f>
        <v>5753.783591680326</v>
      </c>
      <c r="M5565" s="3">
        <f>+IFERROR(Tabella2026[[#This Row],[reddito_2024]]/Tabella2026[[#This Row],[POP_2024]],"")</f>
        <v>22084.03125</v>
      </c>
      <c r="N5565" s="3">
        <f>+IF(Tabella2026[[#This Row],[REDDITO COMPLESSIVO PROCAPITE]]&lt;media_aggr_reddito_pc,(media_aggr_reddito_pc-Tabella2026[[#This Row],[REDDITO COMPLESSIVO PROCAPITE]]),0)</f>
        <v>0</v>
      </c>
      <c r="O5565" s="3">
        <f>+Tabella2026[[#This Row],[DIFFERENZA REDDITO INFERIORE ALLA MEDIA DALLA MEDIA]]*Tabella2026[[#This Row],[POP_2024]]</f>
        <v>0</v>
      </c>
      <c r="P5565" s="3">
        <f>+Tabella2026[[#This Row],[POPOLAZIONE PER DIFFERENZA ]]/SUM(Tabella2026[[POPOLAZIONE PER DIFFERENZA ]])</f>
        <v>0</v>
      </c>
      <c r="Q5565" s="3">
        <f>+Tabella2026[[#This Row],[INCIDENZA POPOLAZIONE PER DIFFERENZA]]*(PLAFOND-SUM(Tabella2026[CONTRIBUTO SULLA BASE DELLA POPOLAZIONE]))</f>
        <v>0</v>
      </c>
      <c r="R5565" s="3">
        <f>+Tabella2026[[#This Row],[CONTRIBUTO SULLA BASE DELLA POPOLAZIONE]]+Tabella2026[[#This Row],[CONTRIBUTO SULLA BASE DEL REDDITO]]</f>
        <v>5753.783591680326</v>
      </c>
      <c r="S5565" s="3">
        <f>+Tabella2026[[#This Row],[CONTRIBUTO TOTALE]]/(PLAFOND/N_TESSERE)</f>
        <v>11.507567183360653</v>
      </c>
      <c r="T5565" s="3">
        <f>+MAX(CEILING(Tabella2026[[#This Row],[preDEF1]],1),1)</f>
        <v>12</v>
      </c>
      <c r="U5565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65" s="21">
        <f>+Tabella2026[[#This Row],[DEF - n. card]]*(PLAFOND/N_TESSERE)</f>
        <v>6000</v>
      </c>
      <c r="W5565" s="18"/>
    </row>
    <row r="5566" spans="2:23" x14ac:dyDescent="0.25">
      <c r="B5566" s="1" t="s">
        <v>11049</v>
      </c>
      <c r="C5566" s="2">
        <v>97060</v>
      </c>
      <c r="D5566" s="1" t="s">
        <v>11050</v>
      </c>
      <c r="E5566" s="1" t="s">
        <v>12</v>
      </c>
      <c r="F5566" s="1" t="s">
        <v>362</v>
      </c>
      <c r="G5566" s="1" t="s">
        <v>4778</v>
      </c>
      <c r="H5566" s="1" t="s">
        <v>15835</v>
      </c>
      <c r="I5566" s="5">
        <v>1152</v>
      </c>
      <c r="J5566" s="5">
        <v>27997196</v>
      </c>
      <c r="K5566" s="3">
        <f>+Tabella2026[[#This Row],[POP_2024]]/SUM(Tabella2026[POP_2024])</f>
        <v>1.9544151663702696E-5</v>
      </c>
      <c r="L5566" s="3">
        <f>+Tabella2026[[#This Row],[INCIDENZA POPOLAZIONE]]*(PLAFOND/2)</f>
        <v>5753.783591680326</v>
      </c>
      <c r="M5566" s="3">
        <f>+IFERROR(Tabella2026[[#This Row],[reddito_2024]]/Tabella2026[[#This Row],[POP_2024]],"")</f>
        <v>24303.121527777777</v>
      </c>
      <c r="N5566" s="3">
        <f>+IF(Tabella2026[[#This Row],[REDDITO COMPLESSIVO PROCAPITE]]&lt;media_aggr_reddito_pc,(media_aggr_reddito_pc-Tabella2026[[#This Row],[REDDITO COMPLESSIVO PROCAPITE]]),0)</f>
        <v>0</v>
      </c>
      <c r="O5566" s="3">
        <f>+Tabella2026[[#This Row],[DIFFERENZA REDDITO INFERIORE ALLA MEDIA DALLA MEDIA]]*Tabella2026[[#This Row],[POP_2024]]</f>
        <v>0</v>
      </c>
      <c r="P5566" s="3">
        <f>+Tabella2026[[#This Row],[POPOLAZIONE PER DIFFERENZA ]]/SUM(Tabella2026[[POPOLAZIONE PER DIFFERENZA ]])</f>
        <v>0</v>
      </c>
      <c r="Q5566" s="3">
        <f>+Tabella2026[[#This Row],[INCIDENZA POPOLAZIONE PER DIFFERENZA]]*(PLAFOND-SUM(Tabella2026[CONTRIBUTO SULLA BASE DELLA POPOLAZIONE]))</f>
        <v>0</v>
      </c>
      <c r="R5566" s="3">
        <f>+Tabella2026[[#This Row],[CONTRIBUTO SULLA BASE DELLA POPOLAZIONE]]+Tabella2026[[#This Row],[CONTRIBUTO SULLA BASE DEL REDDITO]]</f>
        <v>5753.783591680326</v>
      </c>
      <c r="S5566" s="3">
        <f>+Tabella2026[[#This Row],[CONTRIBUTO TOTALE]]/(PLAFOND/N_TESSERE)</f>
        <v>11.507567183360653</v>
      </c>
      <c r="T5566" s="3">
        <f>+MAX(CEILING(Tabella2026[[#This Row],[preDEF1]],1),1)</f>
        <v>12</v>
      </c>
      <c r="U5566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66" s="21">
        <f>+Tabella2026[[#This Row],[DEF - n. card]]*(PLAFOND/N_TESSERE)</f>
        <v>6000</v>
      </c>
      <c r="W5566" s="18"/>
    </row>
    <row r="5567" spans="2:23" x14ac:dyDescent="0.25">
      <c r="B5567" s="1" t="s">
        <v>11029</v>
      </c>
      <c r="C5567" s="2">
        <v>69071</v>
      </c>
      <c r="D5567" s="1" t="s">
        <v>11030</v>
      </c>
      <c r="E5567" s="1" t="s">
        <v>96</v>
      </c>
      <c r="F5567" s="1" t="s">
        <v>328</v>
      </c>
      <c r="G5567" s="1" t="s">
        <v>4778</v>
      </c>
      <c r="H5567" s="1" t="s">
        <v>15836</v>
      </c>
      <c r="I5567" s="5">
        <v>1151</v>
      </c>
      <c r="J5567" s="5">
        <v>14021213</v>
      </c>
      <c r="K5567" s="3">
        <f>+Tabella2026[[#This Row],[POP_2024]]/SUM(Tabella2026[POP_2024])</f>
        <v>1.9527186254272399E-5</v>
      </c>
      <c r="L5567" s="3">
        <f>+Tabella2026[[#This Row],[INCIDENZA POPOLAZIONE]]*(PLAFOND/2)</f>
        <v>5748.7889878681035</v>
      </c>
      <c r="M5567" s="3">
        <f>+IFERROR(Tabella2026[[#This Row],[reddito_2024]]/Tabella2026[[#This Row],[POP_2024]],"")</f>
        <v>12181.76629018245</v>
      </c>
      <c r="N5567" s="3">
        <f>+IF(Tabella2026[[#This Row],[REDDITO COMPLESSIVO PROCAPITE]]&lt;media_aggr_reddito_pc,(media_aggr_reddito_pc-Tabella2026[[#This Row],[REDDITO COMPLESSIVO PROCAPITE]]),0)</f>
        <v>5643.2997724262914</v>
      </c>
      <c r="O5567" s="3">
        <f>+Tabella2026[[#This Row],[DIFFERENZA REDDITO INFERIORE ALLA MEDIA DALLA MEDIA]]*Tabella2026[[#This Row],[POP_2024]]</f>
        <v>6495438.038062661</v>
      </c>
      <c r="P5567" s="3">
        <f>+Tabella2026[[#This Row],[POPOLAZIONE PER DIFFERENZA ]]/SUM(Tabella2026[[POPOLAZIONE PER DIFFERENZA ]])</f>
        <v>5.7626363936933162E-5</v>
      </c>
      <c r="Q5567" s="3">
        <f>+Tabella2026[[#This Row],[INCIDENZA POPOLAZIONE PER DIFFERENZA]]*(PLAFOND-SUM(Tabella2026[CONTRIBUTO SULLA BASE DELLA POPOLAZIONE]))</f>
        <v>16965.158323260239</v>
      </c>
      <c r="R5567" s="3">
        <f>+Tabella2026[[#This Row],[CONTRIBUTO SULLA BASE DELLA POPOLAZIONE]]+Tabella2026[[#This Row],[CONTRIBUTO SULLA BASE DEL REDDITO]]</f>
        <v>22713.947311128344</v>
      </c>
      <c r="S5567" s="3">
        <f>+Tabella2026[[#This Row],[CONTRIBUTO TOTALE]]/(PLAFOND/N_TESSERE)</f>
        <v>45.427894622256687</v>
      </c>
      <c r="T5567" s="3">
        <f>+MAX(CEILING(Tabella2026[[#This Row],[preDEF1]],1),1)</f>
        <v>46</v>
      </c>
      <c r="U5567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5567" s="21">
        <f>+Tabella2026[[#This Row],[DEF - n. card]]*(PLAFOND/N_TESSERE)</f>
        <v>23000</v>
      </c>
      <c r="W5567" s="18"/>
    </row>
    <row r="5568" spans="2:23" x14ac:dyDescent="0.25">
      <c r="B5568" s="1" t="s">
        <v>11163</v>
      </c>
      <c r="C5568" s="2">
        <v>3045</v>
      </c>
      <c r="D5568" s="1" t="s">
        <v>11164</v>
      </c>
      <c r="E5568" s="1" t="s">
        <v>18</v>
      </c>
      <c r="F5568" s="1" t="s">
        <v>114</v>
      </c>
      <c r="G5568" s="1" t="s">
        <v>4778</v>
      </c>
      <c r="H5568" s="1" t="s">
        <v>15835</v>
      </c>
      <c r="I5568" s="5">
        <v>1150</v>
      </c>
      <c r="J5568" s="5">
        <v>22123513</v>
      </c>
      <c r="K5568" s="3">
        <f>+Tabella2026[[#This Row],[POP_2024]]/SUM(Tabella2026[POP_2024])</f>
        <v>1.9510220844842103E-5</v>
      </c>
      <c r="L5568" s="3">
        <f>+Tabella2026[[#This Row],[INCIDENZA POPOLAZIONE]]*(PLAFOND/2)</f>
        <v>5743.7943840558819</v>
      </c>
      <c r="M5568" s="3">
        <f>+IFERROR(Tabella2026[[#This Row],[reddito_2024]]/Tabella2026[[#This Row],[POP_2024]],"")</f>
        <v>19237.837391304347</v>
      </c>
      <c r="N5568" s="3">
        <f>+IF(Tabella2026[[#This Row],[REDDITO COMPLESSIVO PROCAPITE]]&lt;media_aggr_reddito_pc,(media_aggr_reddito_pc-Tabella2026[[#This Row],[REDDITO COMPLESSIVO PROCAPITE]]),0)</f>
        <v>0</v>
      </c>
      <c r="O5568" s="3">
        <f>+Tabella2026[[#This Row],[DIFFERENZA REDDITO INFERIORE ALLA MEDIA DALLA MEDIA]]*Tabella2026[[#This Row],[POP_2024]]</f>
        <v>0</v>
      </c>
      <c r="P5568" s="3">
        <f>+Tabella2026[[#This Row],[POPOLAZIONE PER DIFFERENZA ]]/SUM(Tabella2026[[POPOLAZIONE PER DIFFERENZA ]])</f>
        <v>0</v>
      </c>
      <c r="Q5568" s="3">
        <f>+Tabella2026[[#This Row],[INCIDENZA POPOLAZIONE PER DIFFERENZA]]*(PLAFOND-SUM(Tabella2026[CONTRIBUTO SULLA BASE DELLA POPOLAZIONE]))</f>
        <v>0</v>
      </c>
      <c r="R5568" s="3">
        <f>+Tabella2026[[#This Row],[CONTRIBUTO SULLA BASE DELLA POPOLAZIONE]]+Tabella2026[[#This Row],[CONTRIBUTO SULLA BASE DEL REDDITO]]</f>
        <v>5743.7943840558819</v>
      </c>
      <c r="S5568" s="3">
        <f>+Tabella2026[[#This Row],[CONTRIBUTO TOTALE]]/(PLAFOND/N_TESSERE)</f>
        <v>11.487588768111763</v>
      </c>
      <c r="T5568" s="3">
        <f>+MAX(CEILING(Tabella2026[[#This Row],[preDEF1]],1),1)</f>
        <v>12</v>
      </c>
      <c r="U5568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68" s="21">
        <f>+Tabella2026[[#This Row],[DEF - n. card]]*(PLAFOND/N_TESSERE)</f>
        <v>6000</v>
      </c>
      <c r="W5568" s="18"/>
    </row>
    <row r="5569" spans="2:23" x14ac:dyDescent="0.25">
      <c r="B5569" s="1" t="s">
        <v>11351</v>
      </c>
      <c r="C5569" s="2">
        <v>99004</v>
      </c>
      <c r="D5569" s="1" t="s">
        <v>11352</v>
      </c>
      <c r="E5569" s="1" t="s">
        <v>27</v>
      </c>
      <c r="F5569" s="1" t="s">
        <v>73</v>
      </c>
      <c r="G5569" s="1" t="s">
        <v>4778</v>
      </c>
      <c r="H5569" s="1" t="s">
        <v>15835</v>
      </c>
      <c r="I5569" s="5">
        <v>1150</v>
      </c>
      <c r="J5569" s="5">
        <v>15154198</v>
      </c>
      <c r="K5569" s="3">
        <f>+Tabella2026[[#This Row],[POP_2024]]/SUM(Tabella2026[POP_2024])</f>
        <v>1.9510220844842103E-5</v>
      </c>
      <c r="L5569" s="3">
        <f>+Tabella2026[[#This Row],[INCIDENZA POPOLAZIONE]]*(PLAFOND/2)</f>
        <v>5743.7943840558819</v>
      </c>
      <c r="M5569" s="3">
        <f>+IFERROR(Tabella2026[[#This Row],[reddito_2024]]/Tabella2026[[#This Row],[POP_2024]],"")</f>
        <v>13177.56347826087</v>
      </c>
      <c r="N5569" s="3">
        <f>+IF(Tabella2026[[#This Row],[REDDITO COMPLESSIVO PROCAPITE]]&lt;media_aggr_reddito_pc,(media_aggr_reddito_pc-Tabella2026[[#This Row],[REDDITO COMPLESSIVO PROCAPITE]]),0)</f>
        <v>4647.5025843478707</v>
      </c>
      <c r="O5569" s="3">
        <f>+Tabella2026[[#This Row],[DIFFERENZA REDDITO INFERIORE ALLA MEDIA DALLA MEDIA]]*Tabella2026[[#This Row],[POP_2024]]</f>
        <v>5344627.9720000513</v>
      </c>
      <c r="P5569" s="3">
        <f>+Tabella2026[[#This Row],[POPOLAZIONE PER DIFFERENZA ]]/SUM(Tabella2026[[POPOLAZIONE PER DIFFERENZA ]])</f>
        <v>4.7416582964410816E-5</v>
      </c>
      <c r="Q5569" s="3">
        <f>+Tabella2026[[#This Row],[INCIDENZA POPOLAZIONE PER DIFFERENZA]]*(PLAFOND-SUM(Tabella2026[CONTRIBUTO SULLA BASE DELLA POPOLAZIONE]))</f>
        <v>13959.406462285377</v>
      </c>
      <c r="R5569" s="3">
        <f>+Tabella2026[[#This Row],[CONTRIBUTO SULLA BASE DELLA POPOLAZIONE]]+Tabella2026[[#This Row],[CONTRIBUTO SULLA BASE DEL REDDITO]]</f>
        <v>19703.200846341257</v>
      </c>
      <c r="S5569" s="3">
        <f>+Tabella2026[[#This Row],[CONTRIBUTO TOTALE]]/(PLAFOND/N_TESSERE)</f>
        <v>39.406401692682515</v>
      </c>
      <c r="T5569" s="3">
        <f>+MAX(CEILING(Tabella2026[[#This Row],[preDEF1]],1),1)</f>
        <v>40</v>
      </c>
      <c r="U5569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569" s="21">
        <f>+Tabella2026[[#This Row],[DEF - n. card]]*(PLAFOND/N_TESSERE)</f>
        <v>20000</v>
      </c>
      <c r="W5569" s="18"/>
    </row>
    <row r="5570" spans="2:23" x14ac:dyDescent="0.25">
      <c r="B5570" s="1" t="s">
        <v>10930</v>
      </c>
      <c r="C5570" s="2">
        <v>69040</v>
      </c>
      <c r="D5570" s="1" t="s">
        <v>10931</v>
      </c>
      <c r="E5570" s="1" t="s">
        <v>96</v>
      </c>
      <c r="F5570" s="1" t="s">
        <v>328</v>
      </c>
      <c r="G5570" s="1" t="s">
        <v>4778</v>
      </c>
      <c r="H5570" s="1" t="s">
        <v>15836</v>
      </c>
      <c r="I5570" s="5">
        <v>1150</v>
      </c>
      <c r="J5570" s="5">
        <v>16237577</v>
      </c>
      <c r="K5570" s="3">
        <f>+Tabella2026[[#This Row],[POP_2024]]/SUM(Tabella2026[POP_2024])</f>
        <v>1.9510220844842103E-5</v>
      </c>
      <c r="L5570" s="3">
        <f>+Tabella2026[[#This Row],[INCIDENZA POPOLAZIONE]]*(PLAFOND/2)</f>
        <v>5743.7943840558819</v>
      </c>
      <c r="M5570" s="3">
        <f>+IFERROR(Tabella2026[[#This Row],[reddito_2024]]/Tabella2026[[#This Row],[POP_2024]],"")</f>
        <v>14119.632173913044</v>
      </c>
      <c r="N5570" s="3">
        <f>+IF(Tabella2026[[#This Row],[REDDITO COMPLESSIVO PROCAPITE]]&lt;media_aggr_reddito_pc,(media_aggr_reddito_pc-Tabella2026[[#This Row],[REDDITO COMPLESSIVO PROCAPITE]]),0)</f>
        <v>3705.4338886956975</v>
      </c>
      <c r="O5570" s="3">
        <f>+Tabella2026[[#This Row],[DIFFERENZA REDDITO INFERIORE ALLA MEDIA DALLA MEDIA]]*Tabella2026[[#This Row],[POP_2024]]</f>
        <v>4261248.9720000522</v>
      </c>
      <c r="P5570" s="3">
        <f>+Tabella2026[[#This Row],[POPOLAZIONE PER DIFFERENZA ]]/SUM(Tabella2026[[POPOLAZIONE PER DIFFERENZA ]])</f>
        <v>3.7805038343433803E-5</v>
      </c>
      <c r="Q5570" s="3">
        <f>+Tabella2026[[#This Row],[INCIDENZA POPOLAZIONE PER DIFFERENZA]]*(PLAFOND-SUM(Tabella2026[CONTRIBUTO SULLA BASE DELLA POPOLAZIONE]))</f>
        <v>11129.774934528199</v>
      </c>
      <c r="R5570" s="3">
        <f>+Tabella2026[[#This Row],[CONTRIBUTO SULLA BASE DELLA POPOLAZIONE]]+Tabella2026[[#This Row],[CONTRIBUTO SULLA BASE DEL REDDITO]]</f>
        <v>16873.569318584079</v>
      </c>
      <c r="S5570" s="3">
        <f>+Tabella2026[[#This Row],[CONTRIBUTO TOTALE]]/(PLAFOND/N_TESSERE)</f>
        <v>33.747138637168156</v>
      </c>
      <c r="T5570" s="3">
        <f>+MAX(CEILING(Tabella2026[[#This Row],[preDEF1]],1),1)</f>
        <v>34</v>
      </c>
      <c r="U5570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5570" s="21">
        <f>+Tabella2026[[#This Row],[DEF - n. card]]*(PLAFOND/N_TESSERE)</f>
        <v>17000</v>
      </c>
      <c r="W5570" s="18"/>
    </row>
    <row r="5571" spans="2:23" x14ac:dyDescent="0.25">
      <c r="B5571" s="1" t="s">
        <v>11117</v>
      </c>
      <c r="C5571" s="2">
        <v>116023</v>
      </c>
      <c r="D5571" s="1" t="s">
        <v>11118</v>
      </c>
      <c r="E5571" s="1" t="s">
        <v>76</v>
      </c>
      <c r="F5571" s="1" t="s">
        <v>15840</v>
      </c>
      <c r="G5571" s="1" t="s">
        <v>4778</v>
      </c>
      <c r="H5571" s="1" t="s">
        <v>15836</v>
      </c>
      <c r="I5571" s="5">
        <v>1150</v>
      </c>
      <c r="J5571" s="5">
        <v>12676362</v>
      </c>
      <c r="K5571" s="3">
        <f>+Tabella2026[[#This Row],[POP_2024]]/SUM(Tabella2026[POP_2024])</f>
        <v>1.9510220844842103E-5</v>
      </c>
      <c r="L5571" s="3">
        <f>+Tabella2026[[#This Row],[INCIDENZA POPOLAZIONE]]*(PLAFOND/2)</f>
        <v>5743.7943840558819</v>
      </c>
      <c r="M5571" s="3">
        <f>+IFERROR(Tabella2026[[#This Row],[reddito_2024]]/Tabella2026[[#This Row],[POP_2024]],"")</f>
        <v>11022.923478260869</v>
      </c>
      <c r="N5571" s="3">
        <f>+IF(Tabella2026[[#This Row],[REDDITO COMPLESSIVO PROCAPITE]]&lt;media_aggr_reddito_pc,(media_aggr_reddito_pc-Tabella2026[[#This Row],[REDDITO COMPLESSIVO PROCAPITE]]),0)</f>
        <v>6802.1425843478719</v>
      </c>
      <c r="O5571" s="3">
        <f>+Tabella2026[[#This Row],[DIFFERENZA REDDITO INFERIORE ALLA MEDIA DALLA MEDIA]]*Tabella2026[[#This Row],[POP_2024]]</f>
        <v>7822463.9720000522</v>
      </c>
      <c r="P5571" s="3">
        <f>+Tabella2026[[#This Row],[POPOLAZIONE PER DIFFERENZA ]]/SUM(Tabella2026[[POPOLAZIONE PER DIFFERENZA ]])</f>
        <v>6.9399500556004555E-5</v>
      </c>
      <c r="Q5571" s="3">
        <f>+Tabella2026[[#This Row],[INCIDENZA POPOLAZIONE PER DIFFERENZA]]*(PLAFOND-SUM(Tabella2026[CONTRIBUTO SULLA BASE DELLA POPOLAZIONE]))</f>
        <v>20431.160914062406</v>
      </c>
      <c r="R5571" s="3">
        <f>+Tabella2026[[#This Row],[CONTRIBUTO SULLA BASE DELLA POPOLAZIONE]]+Tabella2026[[#This Row],[CONTRIBUTO SULLA BASE DEL REDDITO]]</f>
        <v>26174.955298118286</v>
      </c>
      <c r="S5571" s="3">
        <f>+Tabella2026[[#This Row],[CONTRIBUTO TOTALE]]/(PLAFOND/N_TESSERE)</f>
        <v>52.349910596236569</v>
      </c>
      <c r="T5571" s="3">
        <f>+MAX(CEILING(Tabella2026[[#This Row],[preDEF1]],1),1)</f>
        <v>53</v>
      </c>
      <c r="U5571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571" s="21">
        <f>+Tabella2026[[#This Row],[DEF - n. card]]*(PLAFOND/N_TESSERE)</f>
        <v>26500</v>
      </c>
      <c r="W5571" s="18"/>
    </row>
    <row r="5572" spans="2:23" x14ac:dyDescent="0.25">
      <c r="B5572" s="1" t="s">
        <v>11287</v>
      </c>
      <c r="C5572" s="2">
        <v>21095</v>
      </c>
      <c r="D5572" s="1" t="s">
        <v>11288</v>
      </c>
      <c r="E5572" s="1" t="s">
        <v>99</v>
      </c>
      <c r="F5572" s="1" t="s">
        <v>110</v>
      </c>
      <c r="G5572" s="1" t="s">
        <v>4778</v>
      </c>
      <c r="H5572" s="1" t="s">
        <v>15835</v>
      </c>
      <c r="I5572" s="5">
        <v>1150</v>
      </c>
      <c r="J5572" s="5">
        <v>26192675</v>
      </c>
      <c r="K5572" s="3">
        <f>+Tabella2026[[#This Row],[POP_2024]]/SUM(Tabella2026[POP_2024])</f>
        <v>1.9510220844842103E-5</v>
      </c>
      <c r="L5572" s="3">
        <f>+Tabella2026[[#This Row],[INCIDENZA POPOLAZIONE]]*(PLAFOND/2)</f>
        <v>5743.7943840558819</v>
      </c>
      <c r="M5572" s="3">
        <f>+IFERROR(Tabella2026[[#This Row],[reddito_2024]]/Tabella2026[[#This Row],[POP_2024]],"")</f>
        <v>22776.239130434784</v>
      </c>
      <c r="N5572" s="3">
        <f>+IF(Tabella2026[[#This Row],[REDDITO COMPLESSIVO PROCAPITE]]&lt;media_aggr_reddito_pc,(media_aggr_reddito_pc-Tabella2026[[#This Row],[REDDITO COMPLESSIVO PROCAPITE]]),0)</f>
        <v>0</v>
      </c>
      <c r="O5572" s="3">
        <f>+Tabella2026[[#This Row],[DIFFERENZA REDDITO INFERIORE ALLA MEDIA DALLA MEDIA]]*Tabella2026[[#This Row],[POP_2024]]</f>
        <v>0</v>
      </c>
      <c r="P5572" s="3">
        <f>+Tabella2026[[#This Row],[POPOLAZIONE PER DIFFERENZA ]]/SUM(Tabella2026[[POPOLAZIONE PER DIFFERENZA ]])</f>
        <v>0</v>
      </c>
      <c r="Q5572" s="3">
        <f>+Tabella2026[[#This Row],[INCIDENZA POPOLAZIONE PER DIFFERENZA]]*(PLAFOND-SUM(Tabella2026[CONTRIBUTO SULLA BASE DELLA POPOLAZIONE]))</f>
        <v>0</v>
      </c>
      <c r="R5572" s="3">
        <f>+Tabella2026[[#This Row],[CONTRIBUTO SULLA BASE DELLA POPOLAZIONE]]+Tabella2026[[#This Row],[CONTRIBUTO SULLA BASE DEL REDDITO]]</f>
        <v>5743.7943840558819</v>
      </c>
      <c r="S5572" s="3">
        <f>+Tabella2026[[#This Row],[CONTRIBUTO TOTALE]]/(PLAFOND/N_TESSERE)</f>
        <v>11.487588768111763</v>
      </c>
      <c r="T5572" s="3">
        <f>+MAX(CEILING(Tabella2026[[#This Row],[preDEF1]],1),1)</f>
        <v>12</v>
      </c>
      <c r="U557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72" s="21">
        <f>+Tabella2026[[#This Row],[DEF - n. card]]*(PLAFOND/N_TESSERE)</f>
        <v>6000</v>
      </c>
      <c r="W5572" s="18"/>
    </row>
    <row r="5573" spans="2:23" x14ac:dyDescent="0.25">
      <c r="B5573" s="1" t="s">
        <v>11129</v>
      </c>
      <c r="C5573" s="2">
        <v>19009</v>
      </c>
      <c r="D5573" s="1" t="s">
        <v>11130</v>
      </c>
      <c r="E5573" s="1" t="s">
        <v>12</v>
      </c>
      <c r="F5573" s="1" t="s">
        <v>193</v>
      </c>
      <c r="G5573" s="1" t="s">
        <v>4778</v>
      </c>
      <c r="H5573" s="1" t="s">
        <v>15835</v>
      </c>
      <c r="I5573" s="5">
        <v>1149</v>
      </c>
      <c r="J5573" s="5">
        <v>20119322</v>
      </c>
      <c r="K5573" s="3">
        <f>+Tabella2026[[#This Row],[POP_2024]]/SUM(Tabella2026[POP_2024])</f>
        <v>1.9493255435411803E-5</v>
      </c>
      <c r="L5573" s="3">
        <f>+Tabella2026[[#This Row],[INCIDENZA POPOLAZIONE]]*(PLAFOND/2)</f>
        <v>5738.7997802436585</v>
      </c>
      <c r="M5573" s="3">
        <f>+IFERROR(Tabella2026[[#This Row],[reddito_2024]]/Tabella2026[[#This Row],[POP_2024]],"")</f>
        <v>17510.288946910357</v>
      </c>
      <c r="N5573" s="3">
        <f>+IF(Tabella2026[[#This Row],[REDDITO COMPLESSIVO PROCAPITE]]&lt;media_aggr_reddito_pc,(media_aggr_reddito_pc-Tabella2026[[#This Row],[REDDITO COMPLESSIVO PROCAPITE]]),0)</f>
        <v>314.77711569838357</v>
      </c>
      <c r="O5573" s="3">
        <f>+Tabella2026[[#This Row],[DIFFERENZA REDDITO INFERIORE ALLA MEDIA DALLA MEDIA]]*Tabella2026[[#This Row],[POP_2024]]</f>
        <v>361678.90593744273</v>
      </c>
      <c r="P5573" s="3">
        <f>+Tabella2026[[#This Row],[POPOLAZIONE PER DIFFERENZA ]]/SUM(Tabella2026[[POPOLAZIONE PER DIFFERENZA ]])</f>
        <v>3.2087505322549931E-6</v>
      </c>
      <c r="Q5573" s="3">
        <f>+Tabella2026[[#This Row],[INCIDENZA POPOLAZIONE PER DIFFERENZA]]*(PLAFOND-SUM(Tabella2026[CONTRIBUTO SULLA BASE DELLA POPOLAZIONE]))</f>
        <v>944.65375013297466</v>
      </c>
      <c r="R5573" s="3">
        <f>+Tabella2026[[#This Row],[CONTRIBUTO SULLA BASE DELLA POPOLAZIONE]]+Tabella2026[[#This Row],[CONTRIBUTO SULLA BASE DEL REDDITO]]</f>
        <v>6683.4535303766334</v>
      </c>
      <c r="S5573" s="3">
        <f>+Tabella2026[[#This Row],[CONTRIBUTO TOTALE]]/(PLAFOND/N_TESSERE)</f>
        <v>13.366907060753267</v>
      </c>
      <c r="T5573" s="3">
        <f>+MAX(CEILING(Tabella2026[[#This Row],[preDEF1]],1),1)</f>
        <v>14</v>
      </c>
      <c r="U5573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573" s="21">
        <f>+Tabella2026[[#This Row],[DEF - n. card]]*(PLAFOND/N_TESSERE)</f>
        <v>7000</v>
      </c>
      <c r="W5573" s="18"/>
    </row>
    <row r="5574" spans="2:23" x14ac:dyDescent="0.25">
      <c r="B5574" s="1" t="s">
        <v>11189</v>
      </c>
      <c r="C5574" s="2">
        <v>109009</v>
      </c>
      <c r="D5574" s="1" t="s">
        <v>11190</v>
      </c>
      <c r="E5574" s="1" t="s">
        <v>117</v>
      </c>
      <c r="F5574" s="1" t="s">
        <v>506</v>
      </c>
      <c r="G5574" s="1" t="s">
        <v>4778</v>
      </c>
      <c r="H5574" s="1" t="s">
        <v>15834</v>
      </c>
      <c r="I5574" s="5">
        <v>1149</v>
      </c>
      <c r="J5574" s="5">
        <v>16711207</v>
      </c>
      <c r="K5574" s="3">
        <f>+Tabella2026[[#This Row],[POP_2024]]/SUM(Tabella2026[POP_2024])</f>
        <v>1.9493255435411803E-5</v>
      </c>
      <c r="L5574" s="3">
        <f>+Tabella2026[[#This Row],[INCIDENZA POPOLAZIONE]]*(PLAFOND/2)</f>
        <v>5738.7997802436585</v>
      </c>
      <c r="M5574" s="3">
        <f>+IFERROR(Tabella2026[[#This Row],[reddito_2024]]/Tabella2026[[#This Row],[POP_2024]],"")</f>
        <v>14544.131418624891</v>
      </c>
      <c r="N5574" s="3">
        <f>+IF(Tabella2026[[#This Row],[REDDITO COMPLESSIVO PROCAPITE]]&lt;media_aggr_reddito_pc,(media_aggr_reddito_pc-Tabella2026[[#This Row],[REDDITO COMPLESSIVO PROCAPITE]]),0)</f>
        <v>3280.93464398385</v>
      </c>
      <c r="O5574" s="3">
        <f>+Tabella2026[[#This Row],[DIFFERENZA REDDITO INFERIORE ALLA MEDIA DALLA MEDIA]]*Tabella2026[[#This Row],[POP_2024]]</f>
        <v>3769793.9059374435</v>
      </c>
      <c r="P5574" s="3">
        <f>+Tabella2026[[#This Row],[POPOLAZIONE PER DIFFERENZA ]]/SUM(Tabella2026[[POPOLAZIONE PER DIFFERENZA ]])</f>
        <v>3.3444936941555076E-5</v>
      </c>
      <c r="Q5574" s="3">
        <f>+Tabella2026[[#This Row],[INCIDENZA POPOLAZIONE PER DIFFERENZA]]*(PLAFOND-SUM(Tabella2026[CONTRIBUTO SULLA BASE DELLA POPOLAZIONE]))</f>
        <v>9846.1643518911478</v>
      </c>
      <c r="R5574" s="3">
        <f>+Tabella2026[[#This Row],[CONTRIBUTO SULLA BASE DELLA POPOLAZIONE]]+Tabella2026[[#This Row],[CONTRIBUTO SULLA BASE DEL REDDITO]]</f>
        <v>15584.964132134806</v>
      </c>
      <c r="S5574" s="3">
        <f>+Tabella2026[[#This Row],[CONTRIBUTO TOTALE]]/(PLAFOND/N_TESSERE)</f>
        <v>31.169928264269611</v>
      </c>
      <c r="T5574" s="3">
        <f>+MAX(CEILING(Tabella2026[[#This Row],[preDEF1]],1),1)</f>
        <v>32</v>
      </c>
      <c r="U5574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5574" s="21">
        <f>+Tabella2026[[#This Row],[DEF - n. card]]*(PLAFOND/N_TESSERE)</f>
        <v>16000</v>
      </c>
      <c r="W5574" s="18"/>
    </row>
    <row r="5575" spans="2:23" x14ac:dyDescent="0.25">
      <c r="B5575" s="1" t="s">
        <v>11099</v>
      </c>
      <c r="C5575" s="2">
        <v>4201</v>
      </c>
      <c r="D5575" s="1" t="s">
        <v>11100</v>
      </c>
      <c r="E5575" s="1" t="s">
        <v>18</v>
      </c>
      <c r="F5575" s="1" t="s">
        <v>263</v>
      </c>
      <c r="G5575" s="1" t="s">
        <v>4778</v>
      </c>
      <c r="H5575" s="1" t="s">
        <v>15835</v>
      </c>
      <c r="I5575" s="5">
        <v>1149</v>
      </c>
      <c r="J5575" s="5">
        <v>23879073</v>
      </c>
      <c r="K5575" s="3">
        <f>+Tabella2026[[#This Row],[POP_2024]]/SUM(Tabella2026[POP_2024])</f>
        <v>1.9493255435411803E-5</v>
      </c>
      <c r="L5575" s="3">
        <f>+Tabella2026[[#This Row],[INCIDENZA POPOLAZIONE]]*(PLAFOND/2)</f>
        <v>5738.7997802436585</v>
      </c>
      <c r="M5575" s="3">
        <f>+IFERROR(Tabella2026[[#This Row],[reddito_2024]]/Tabella2026[[#This Row],[POP_2024]],"")</f>
        <v>20782.483028720628</v>
      </c>
      <c r="N5575" s="3">
        <f>+IF(Tabella2026[[#This Row],[REDDITO COMPLESSIVO PROCAPITE]]&lt;media_aggr_reddito_pc,(media_aggr_reddito_pc-Tabella2026[[#This Row],[REDDITO COMPLESSIVO PROCAPITE]]),0)</f>
        <v>0</v>
      </c>
      <c r="O5575" s="3">
        <f>+Tabella2026[[#This Row],[DIFFERENZA REDDITO INFERIORE ALLA MEDIA DALLA MEDIA]]*Tabella2026[[#This Row],[POP_2024]]</f>
        <v>0</v>
      </c>
      <c r="P5575" s="3">
        <f>+Tabella2026[[#This Row],[POPOLAZIONE PER DIFFERENZA ]]/SUM(Tabella2026[[POPOLAZIONE PER DIFFERENZA ]])</f>
        <v>0</v>
      </c>
      <c r="Q5575" s="3">
        <f>+Tabella2026[[#This Row],[INCIDENZA POPOLAZIONE PER DIFFERENZA]]*(PLAFOND-SUM(Tabella2026[CONTRIBUTO SULLA BASE DELLA POPOLAZIONE]))</f>
        <v>0</v>
      </c>
      <c r="R5575" s="3">
        <f>+Tabella2026[[#This Row],[CONTRIBUTO SULLA BASE DELLA POPOLAZIONE]]+Tabella2026[[#This Row],[CONTRIBUTO SULLA BASE DEL REDDITO]]</f>
        <v>5738.7997802436585</v>
      </c>
      <c r="S5575" s="3">
        <f>+Tabella2026[[#This Row],[CONTRIBUTO TOTALE]]/(PLAFOND/N_TESSERE)</f>
        <v>11.477599560487317</v>
      </c>
      <c r="T5575" s="3">
        <f>+MAX(CEILING(Tabella2026[[#This Row],[preDEF1]],1),1)</f>
        <v>12</v>
      </c>
      <c r="U5575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75" s="21">
        <f>+Tabella2026[[#This Row],[DEF - n. card]]*(PLAFOND/N_TESSERE)</f>
        <v>6000</v>
      </c>
      <c r="W5575" s="18"/>
    </row>
    <row r="5576" spans="2:23" x14ac:dyDescent="0.25">
      <c r="B5576" s="1" t="s">
        <v>11421</v>
      </c>
      <c r="C5576" s="2">
        <v>17184</v>
      </c>
      <c r="D5576" s="1" t="s">
        <v>11422</v>
      </c>
      <c r="E5576" s="1" t="s">
        <v>12</v>
      </c>
      <c r="F5576" s="1" t="s">
        <v>50</v>
      </c>
      <c r="G5576" s="1" t="s">
        <v>4778</v>
      </c>
      <c r="H5576" s="1" t="s">
        <v>15835</v>
      </c>
      <c r="I5576" s="5">
        <v>1148</v>
      </c>
      <c r="J5576" s="5">
        <v>22486319</v>
      </c>
      <c r="K5576" s="3">
        <f>+Tabella2026[[#This Row],[POP_2024]]/SUM(Tabella2026[POP_2024])</f>
        <v>1.9476290025981507E-5</v>
      </c>
      <c r="L5576" s="3">
        <f>+Tabella2026[[#This Row],[INCIDENZA POPOLAZIONE]]*(PLAFOND/2)</f>
        <v>5733.8051764314359</v>
      </c>
      <c r="M5576" s="3">
        <f>+IFERROR(Tabella2026[[#This Row],[reddito_2024]]/Tabella2026[[#This Row],[POP_2024]],"")</f>
        <v>19587.385888501743</v>
      </c>
      <c r="N5576" s="3">
        <f>+IF(Tabella2026[[#This Row],[REDDITO COMPLESSIVO PROCAPITE]]&lt;media_aggr_reddito_pc,(media_aggr_reddito_pc-Tabella2026[[#This Row],[REDDITO COMPLESSIVO PROCAPITE]]),0)</f>
        <v>0</v>
      </c>
      <c r="O5576" s="3">
        <f>+Tabella2026[[#This Row],[DIFFERENZA REDDITO INFERIORE ALLA MEDIA DALLA MEDIA]]*Tabella2026[[#This Row],[POP_2024]]</f>
        <v>0</v>
      </c>
      <c r="P5576" s="3">
        <f>+Tabella2026[[#This Row],[POPOLAZIONE PER DIFFERENZA ]]/SUM(Tabella2026[[POPOLAZIONE PER DIFFERENZA ]])</f>
        <v>0</v>
      </c>
      <c r="Q5576" s="3">
        <f>+Tabella2026[[#This Row],[INCIDENZA POPOLAZIONE PER DIFFERENZA]]*(PLAFOND-SUM(Tabella2026[CONTRIBUTO SULLA BASE DELLA POPOLAZIONE]))</f>
        <v>0</v>
      </c>
      <c r="R5576" s="3">
        <f>+Tabella2026[[#This Row],[CONTRIBUTO SULLA BASE DELLA POPOLAZIONE]]+Tabella2026[[#This Row],[CONTRIBUTO SULLA BASE DEL REDDITO]]</f>
        <v>5733.8051764314359</v>
      </c>
      <c r="S5576" s="3">
        <f>+Tabella2026[[#This Row],[CONTRIBUTO TOTALE]]/(PLAFOND/N_TESSERE)</f>
        <v>11.467610352862872</v>
      </c>
      <c r="T5576" s="3">
        <f>+MAX(CEILING(Tabella2026[[#This Row],[preDEF1]],1),1)</f>
        <v>12</v>
      </c>
      <c r="U5576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76" s="21">
        <f>+Tabella2026[[#This Row],[DEF - n. card]]*(PLAFOND/N_TESSERE)</f>
        <v>6000</v>
      </c>
      <c r="W5576" s="18"/>
    </row>
    <row r="5577" spans="2:23" x14ac:dyDescent="0.25">
      <c r="B5577" s="1" t="s">
        <v>11039</v>
      </c>
      <c r="C5577" s="2">
        <v>117028</v>
      </c>
      <c r="D5577" s="1" t="s">
        <v>11040</v>
      </c>
      <c r="E5577" s="1" t="s">
        <v>76</v>
      </c>
      <c r="F5577" s="1" t="s">
        <v>15839</v>
      </c>
      <c r="G5577" s="1" t="s">
        <v>4778</v>
      </c>
      <c r="H5577" s="1" t="s">
        <v>15836</v>
      </c>
      <c r="I5577" s="5">
        <v>1148</v>
      </c>
      <c r="J5577" s="5">
        <v>11289944</v>
      </c>
      <c r="K5577" s="3">
        <f>+Tabella2026[[#This Row],[POP_2024]]/SUM(Tabella2026[POP_2024])</f>
        <v>1.9476290025981507E-5</v>
      </c>
      <c r="L5577" s="3">
        <f>+Tabella2026[[#This Row],[INCIDENZA POPOLAZIONE]]*(PLAFOND/2)</f>
        <v>5733.8051764314359</v>
      </c>
      <c r="M5577" s="3">
        <f>+IFERROR(Tabella2026[[#This Row],[reddito_2024]]/Tabella2026[[#This Row],[POP_2024]],"")</f>
        <v>9834.4459930313587</v>
      </c>
      <c r="N5577" s="3">
        <f>+IF(Tabella2026[[#This Row],[REDDITO COMPLESSIVO PROCAPITE]]&lt;media_aggr_reddito_pc,(media_aggr_reddito_pc-Tabella2026[[#This Row],[REDDITO COMPLESSIVO PROCAPITE]]),0)</f>
        <v>7990.6200695773823</v>
      </c>
      <c r="O5577" s="3">
        <f>+Tabella2026[[#This Row],[DIFFERENZA REDDITO INFERIORE ALLA MEDIA DALLA MEDIA]]*Tabella2026[[#This Row],[POP_2024]]</f>
        <v>9173231.8398748357</v>
      </c>
      <c r="P5577" s="3">
        <f>+Tabella2026[[#This Row],[POPOLAZIONE PER DIFFERENZA ]]/SUM(Tabella2026[[POPOLAZIONE PER DIFFERENZA ]])</f>
        <v>8.1383271364429371E-5</v>
      </c>
      <c r="Q5577" s="3">
        <f>+Tabella2026[[#This Row],[INCIDENZA POPOLAZIONE PER DIFFERENZA]]*(PLAFOND-SUM(Tabella2026[CONTRIBUTO SULLA BASE DELLA POPOLAZIONE]))</f>
        <v>23959.174052234579</v>
      </c>
      <c r="R5577" s="3">
        <f>+Tabella2026[[#This Row],[CONTRIBUTO SULLA BASE DELLA POPOLAZIONE]]+Tabella2026[[#This Row],[CONTRIBUTO SULLA BASE DEL REDDITO]]</f>
        <v>29692.979228666016</v>
      </c>
      <c r="S5577" s="3">
        <f>+Tabella2026[[#This Row],[CONTRIBUTO TOTALE]]/(PLAFOND/N_TESSERE)</f>
        <v>59.38595845733203</v>
      </c>
      <c r="T5577" s="3">
        <f>+MAX(CEILING(Tabella2026[[#This Row],[preDEF1]],1),1)</f>
        <v>60</v>
      </c>
      <c r="U5577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5577" s="21">
        <f>+Tabella2026[[#This Row],[DEF - n. card]]*(PLAFOND/N_TESSERE)</f>
        <v>30000</v>
      </c>
      <c r="W5577" s="18"/>
    </row>
    <row r="5578" spans="2:23" x14ac:dyDescent="0.25">
      <c r="B5578" s="1" t="s">
        <v>11197</v>
      </c>
      <c r="C5578" s="2">
        <v>62065</v>
      </c>
      <c r="D5578" s="1" t="s">
        <v>11198</v>
      </c>
      <c r="E5578" s="1" t="s">
        <v>15</v>
      </c>
      <c r="F5578" s="1" t="s">
        <v>256</v>
      </c>
      <c r="G5578" s="1" t="s">
        <v>4778</v>
      </c>
      <c r="H5578" s="1" t="s">
        <v>15836</v>
      </c>
      <c r="I5578" s="5">
        <v>1147</v>
      </c>
      <c r="J5578" s="5">
        <v>14246241</v>
      </c>
      <c r="K5578" s="3">
        <f>+Tabella2026[[#This Row],[POP_2024]]/SUM(Tabella2026[POP_2024])</f>
        <v>1.9459324616551211E-5</v>
      </c>
      <c r="L5578" s="3">
        <f>+Tabella2026[[#This Row],[INCIDENZA POPOLAZIONE]]*(PLAFOND/2)</f>
        <v>5728.8105726192143</v>
      </c>
      <c r="M5578" s="3">
        <f>+IFERROR(Tabella2026[[#This Row],[reddito_2024]]/Tabella2026[[#This Row],[POP_2024]],"")</f>
        <v>12420.43679163034</v>
      </c>
      <c r="N5578" s="3">
        <f>+IF(Tabella2026[[#This Row],[REDDITO COMPLESSIVO PROCAPITE]]&lt;media_aggr_reddito_pc,(media_aggr_reddito_pc-Tabella2026[[#This Row],[REDDITO COMPLESSIVO PROCAPITE]]),0)</f>
        <v>5404.6292709784011</v>
      </c>
      <c r="O5578" s="3">
        <f>+Tabella2026[[#This Row],[DIFFERENZA REDDITO INFERIORE ALLA MEDIA DALLA MEDIA]]*Tabella2026[[#This Row],[POP_2024]]</f>
        <v>6199109.773812226</v>
      </c>
      <c r="P5578" s="3">
        <f>+Tabella2026[[#This Row],[POPOLAZIONE PER DIFFERENZA ]]/SUM(Tabella2026[[POPOLAZIONE PER DIFFERENZA ]])</f>
        <v>5.4997392603448092E-5</v>
      </c>
      <c r="Q5578" s="3">
        <f>+Tabella2026[[#This Row],[INCIDENZA POPOLAZIONE PER DIFFERENZA]]*(PLAFOND-SUM(Tabella2026[CONTRIBUTO SULLA BASE DELLA POPOLAZIONE]))</f>
        <v>16191.191134410732</v>
      </c>
      <c r="R5578" s="3">
        <f>+Tabella2026[[#This Row],[CONTRIBUTO SULLA BASE DELLA POPOLAZIONE]]+Tabella2026[[#This Row],[CONTRIBUTO SULLA BASE DEL REDDITO]]</f>
        <v>21920.001707029947</v>
      </c>
      <c r="S5578" s="3">
        <f>+Tabella2026[[#This Row],[CONTRIBUTO TOTALE]]/(PLAFOND/N_TESSERE)</f>
        <v>43.840003414059893</v>
      </c>
      <c r="T5578" s="3">
        <f>+MAX(CEILING(Tabella2026[[#This Row],[preDEF1]],1),1)</f>
        <v>44</v>
      </c>
      <c r="U5578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578" s="21">
        <f>+Tabella2026[[#This Row],[DEF - n. card]]*(PLAFOND/N_TESSERE)</f>
        <v>22000</v>
      </c>
      <c r="W5578" s="18"/>
    </row>
    <row r="5579" spans="2:23" x14ac:dyDescent="0.25">
      <c r="B5579" s="1" t="s">
        <v>11273</v>
      </c>
      <c r="C5579" s="2">
        <v>16137</v>
      </c>
      <c r="D5579" s="1" t="s">
        <v>11274</v>
      </c>
      <c r="E5579" s="1" t="s">
        <v>12</v>
      </c>
      <c r="F5579" s="1" t="s">
        <v>93</v>
      </c>
      <c r="G5579" s="1" t="s">
        <v>4778</v>
      </c>
      <c r="H5579" s="1" t="s">
        <v>15835</v>
      </c>
      <c r="I5579" s="5">
        <v>1146</v>
      </c>
      <c r="J5579" s="5">
        <v>22974455</v>
      </c>
      <c r="K5579" s="3">
        <f>+Tabella2026[[#This Row],[POP_2024]]/SUM(Tabella2026[POP_2024])</f>
        <v>1.9442359207120911E-5</v>
      </c>
      <c r="L5579" s="3">
        <f>+Tabella2026[[#This Row],[INCIDENZA POPOLAZIONE]]*(PLAFOND/2)</f>
        <v>5723.8159688069909</v>
      </c>
      <c r="M5579" s="3">
        <f>+IFERROR(Tabella2026[[#This Row],[reddito_2024]]/Tabella2026[[#This Row],[POP_2024]],"")</f>
        <v>20047.517452006981</v>
      </c>
      <c r="N5579" s="3">
        <f>+IF(Tabella2026[[#This Row],[REDDITO COMPLESSIVO PROCAPITE]]&lt;media_aggr_reddito_pc,(media_aggr_reddito_pc-Tabella2026[[#This Row],[REDDITO COMPLESSIVO PROCAPITE]]),0)</f>
        <v>0</v>
      </c>
      <c r="O5579" s="3">
        <f>+Tabella2026[[#This Row],[DIFFERENZA REDDITO INFERIORE ALLA MEDIA DALLA MEDIA]]*Tabella2026[[#This Row],[POP_2024]]</f>
        <v>0</v>
      </c>
      <c r="P5579" s="3">
        <f>+Tabella2026[[#This Row],[POPOLAZIONE PER DIFFERENZA ]]/SUM(Tabella2026[[POPOLAZIONE PER DIFFERENZA ]])</f>
        <v>0</v>
      </c>
      <c r="Q5579" s="3">
        <f>+Tabella2026[[#This Row],[INCIDENZA POPOLAZIONE PER DIFFERENZA]]*(PLAFOND-SUM(Tabella2026[CONTRIBUTO SULLA BASE DELLA POPOLAZIONE]))</f>
        <v>0</v>
      </c>
      <c r="R5579" s="3">
        <f>+Tabella2026[[#This Row],[CONTRIBUTO SULLA BASE DELLA POPOLAZIONE]]+Tabella2026[[#This Row],[CONTRIBUTO SULLA BASE DEL REDDITO]]</f>
        <v>5723.8159688069909</v>
      </c>
      <c r="S5579" s="3">
        <f>+Tabella2026[[#This Row],[CONTRIBUTO TOTALE]]/(PLAFOND/N_TESSERE)</f>
        <v>11.447631937613982</v>
      </c>
      <c r="T5579" s="3">
        <f>+MAX(CEILING(Tabella2026[[#This Row],[preDEF1]],1),1)</f>
        <v>12</v>
      </c>
      <c r="U5579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79" s="21">
        <f>+Tabella2026[[#This Row],[DEF - n. card]]*(PLAFOND/N_TESSERE)</f>
        <v>6000</v>
      </c>
      <c r="W5579" s="18"/>
    </row>
    <row r="5580" spans="2:23" x14ac:dyDescent="0.25">
      <c r="B5580" s="1" t="s">
        <v>11439</v>
      </c>
      <c r="C5580" s="2">
        <v>22129</v>
      </c>
      <c r="D5580" s="1" t="s">
        <v>11440</v>
      </c>
      <c r="E5580" s="1" t="s">
        <v>99</v>
      </c>
      <c r="F5580" s="1" t="s">
        <v>98</v>
      </c>
      <c r="G5580" s="1" t="s">
        <v>4778</v>
      </c>
      <c r="H5580" s="1" t="s">
        <v>15835</v>
      </c>
      <c r="I5580" s="5">
        <v>1146</v>
      </c>
      <c r="J5580" s="5">
        <v>22382931</v>
      </c>
      <c r="K5580" s="3">
        <f>+Tabella2026[[#This Row],[POP_2024]]/SUM(Tabella2026[POP_2024])</f>
        <v>1.9442359207120911E-5</v>
      </c>
      <c r="L5580" s="3">
        <f>+Tabella2026[[#This Row],[INCIDENZA POPOLAZIONE]]*(PLAFOND/2)</f>
        <v>5723.8159688069909</v>
      </c>
      <c r="M5580" s="3">
        <f>+IFERROR(Tabella2026[[#This Row],[reddito_2024]]/Tabella2026[[#This Row],[POP_2024]],"")</f>
        <v>19531.353403141362</v>
      </c>
      <c r="N5580" s="3">
        <f>+IF(Tabella2026[[#This Row],[REDDITO COMPLESSIVO PROCAPITE]]&lt;media_aggr_reddito_pc,(media_aggr_reddito_pc-Tabella2026[[#This Row],[REDDITO COMPLESSIVO PROCAPITE]]),0)</f>
        <v>0</v>
      </c>
      <c r="O5580" s="3">
        <f>+Tabella2026[[#This Row],[DIFFERENZA REDDITO INFERIORE ALLA MEDIA DALLA MEDIA]]*Tabella2026[[#This Row],[POP_2024]]</f>
        <v>0</v>
      </c>
      <c r="P5580" s="3">
        <f>+Tabella2026[[#This Row],[POPOLAZIONE PER DIFFERENZA ]]/SUM(Tabella2026[[POPOLAZIONE PER DIFFERENZA ]])</f>
        <v>0</v>
      </c>
      <c r="Q5580" s="3">
        <f>+Tabella2026[[#This Row],[INCIDENZA POPOLAZIONE PER DIFFERENZA]]*(PLAFOND-SUM(Tabella2026[CONTRIBUTO SULLA BASE DELLA POPOLAZIONE]))</f>
        <v>0</v>
      </c>
      <c r="R5580" s="3">
        <f>+Tabella2026[[#This Row],[CONTRIBUTO SULLA BASE DELLA POPOLAZIONE]]+Tabella2026[[#This Row],[CONTRIBUTO SULLA BASE DEL REDDITO]]</f>
        <v>5723.8159688069909</v>
      </c>
      <c r="S5580" s="3">
        <f>+Tabella2026[[#This Row],[CONTRIBUTO TOTALE]]/(PLAFOND/N_TESSERE)</f>
        <v>11.447631937613982</v>
      </c>
      <c r="T5580" s="3">
        <f>+MAX(CEILING(Tabella2026[[#This Row],[preDEF1]],1),1)</f>
        <v>12</v>
      </c>
      <c r="U5580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80" s="21">
        <f>+Tabella2026[[#This Row],[DEF - n. card]]*(PLAFOND/N_TESSERE)</f>
        <v>6000</v>
      </c>
      <c r="W5580" s="18"/>
    </row>
    <row r="5581" spans="2:23" x14ac:dyDescent="0.25">
      <c r="B5581" s="1" t="s">
        <v>11103</v>
      </c>
      <c r="C5581" s="2">
        <v>84039</v>
      </c>
      <c r="D5581" s="1" t="s">
        <v>11104</v>
      </c>
      <c r="E5581" s="1" t="s">
        <v>21</v>
      </c>
      <c r="F5581" s="1" t="s">
        <v>261</v>
      </c>
      <c r="G5581" s="1" t="s">
        <v>4778</v>
      </c>
      <c r="H5581" s="1" t="s">
        <v>15836</v>
      </c>
      <c r="I5581" s="5">
        <v>1146</v>
      </c>
      <c r="J5581" s="5">
        <v>12522641</v>
      </c>
      <c r="K5581" s="3">
        <f>+Tabella2026[[#This Row],[POP_2024]]/SUM(Tabella2026[POP_2024])</f>
        <v>1.9442359207120911E-5</v>
      </c>
      <c r="L5581" s="3">
        <f>+Tabella2026[[#This Row],[INCIDENZA POPOLAZIONE]]*(PLAFOND/2)</f>
        <v>5723.8159688069909</v>
      </c>
      <c r="M5581" s="3">
        <f>+IFERROR(Tabella2026[[#This Row],[reddito_2024]]/Tabella2026[[#This Row],[POP_2024]],"")</f>
        <v>10927.260907504364</v>
      </c>
      <c r="N5581" s="3">
        <f>+IF(Tabella2026[[#This Row],[REDDITO COMPLESSIVO PROCAPITE]]&lt;media_aggr_reddito_pc,(media_aggr_reddito_pc-Tabella2026[[#This Row],[REDDITO COMPLESSIVO PROCAPITE]]),0)</f>
        <v>6897.8051551043773</v>
      </c>
      <c r="O5581" s="3">
        <f>+Tabella2026[[#This Row],[DIFFERENZA REDDITO INFERIORE ALLA MEDIA DALLA MEDIA]]*Tabella2026[[#This Row],[POP_2024]]</f>
        <v>7904884.7077496164</v>
      </c>
      <c r="P5581" s="3">
        <f>+Tabella2026[[#This Row],[POPOLAZIONE PER DIFFERENZA ]]/SUM(Tabella2026[[POPOLAZIONE PER DIFFERENZA ]])</f>
        <v>7.0130722574661639E-5</v>
      </c>
      <c r="Q5581" s="3">
        <f>+Tabella2026[[#This Row],[INCIDENZA POPOLAZIONE PER DIFFERENZA]]*(PLAFOND-SUM(Tabella2026[CONTRIBUTO SULLA BASE DELLA POPOLAZIONE]))</f>
        <v>20646.43212793854</v>
      </c>
      <c r="R5581" s="3">
        <f>+Tabella2026[[#This Row],[CONTRIBUTO SULLA BASE DELLA POPOLAZIONE]]+Tabella2026[[#This Row],[CONTRIBUTO SULLA BASE DEL REDDITO]]</f>
        <v>26370.24809674553</v>
      </c>
      <c r="S5581" s="3">
        <f>+Tabella2026[[#This Row],[CONTRIBUTO TOTALE]]/(PLAFOND/N_TESSERE)</f>
        <v>52.740496193491062</v>
      </c>
      <c r="T5581" s="3">
        <f>+MAX(CEILING(Tabella2026[[#This Row],[preDEF1]],1),1)</f>
        <v>53</v>
      </c>
      <c r="U5581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581" s="21">
        <f>+Tabella2026[[#This Row],[DEF - n. card]]*(PLAFOND/N_TESSERE)</f>
        <v>26500</v>
      </c>
      <c r="W5581" s="18"/>
    </row>
    <row r="5582" spans="2:23" x14ac:dyDescent="0.25">
      <c r="B5582" s="1" t="s">
        <v>11097</v>
      </c>
      <c r="C5582" s="2">
        <v>61066</v>
      </c>
      <c r="D5582" s="1" t="s">
        <v>11098</v>
      </c>
      <c r="E5582" s="1" t="s">
        <v>15</v>
      </c>
      <c r="F5582" s="1" t="s">
        <v>184</v>
      </c>
      <c r="G5582" s="1" t="s">
        <v>4778</v>
      </c>
      <c r="H5582" s="1" t="s">
        <v>15836</v>
      </c>
      <c r="I5582" s="5">
        <v>1145</v>
      </c>
      <c r="J5582" s="5">
        <v>13369017</v>
      </c>
      <c r="K5582" s="3">
        <f>+Tabella2026[[#This Row],[POP_2024]]/SUM(Tabella2026[POP_2024])</f>
        <v>1.9425393797690615E-5</v>
      </c>
      <c r="L5582" s="3">
        <f>+Tabella2026[[#This Row],[INCIDENZA POPOLAZIONE]]*(PLAFOND/2)</f>
        <v>5718.8213649947684</v>
      </c>
      <c r="M5582" s="3">
        <f>+IFERROR(Tabella2026[[#This Row],[reddito_2024]]/Tabella2026[[#This Row],[POP_2024]],"")</f>
        <v>11675.997379912664</v>
      </c>
      <c r="N5582" s="3">
        <f>+IF(Tabella2026[[#This Row],[REDDITO COMPLESSIVO PROCAPITE]]&lt;media_aggr_reddito_pc,(media_aggr_reddito_pc-Tabella2026[[#This Row],[REDDITO COMPLESSIVO PROCAPITE]]),0)</f>
        <v>6149.0686826960773</v>
      </c>
      <c r="O5582" s="3">
        <f>+Tabella2026[[#This Row],[DIFFERENZA REDDITO INFERIORE ALLA MEDIA DALLA MEDIA]]*Tabella2026[[#This Row],[POP_2024]]</f>
        <v>7040683.6416870086</v>
      </c>
      <c r="P5582" s="3">
        <f>+Tabella2026[[#This Row],[POPOLAZIONE PER DIFFERENZA ]]/SUM(Tabella2026[[POPOLAZIONE PER DIFFERENZA ]])</f>
        <v>6.2463685362424123E-5</v>
      </c>
      <c r="Q5582" s="3">
        <f>+Tabella2026[[#This Row],[INCIDENZA POPOLAZIONE PER DIFFERENZA]]*(PLAFOND-SUM(Tabella2026[CONTRIBUTO SULLA BASE DELLA POPOLAZIONE]))</f>
        <v>18389.262122933713</v>
      </c>
      <c r="R5582" s="3">
        <f>+Tabella2026[[#This Row],[CONTRIBUTO SULLA BASE DELLA POPOLAZIONE]]+Tabella2026[[#This Row],[CONTRIBUTO SULLA BASE DEL REDDITO]]</f>
        <v>24108.083487928481</v>
      </c>
      <c r="S5582" s="3">
        <f>+Tabella2026[[#This Row],[CONTRIBUTO TOTALE]]/(PLAFOND/N_TESSERE)</f>
        <v>48.216166975856964</v>
      </c>
      <c r="T5582" s="3">
        <f>+MAX(CEILING(Tabella2026[[#This Row],[preDEF1]],1),1)</f>
        <v>49</v>
      </c>
      <c r="U5582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5582" s="21">
        <f>+Tabella2026[[#This Row],[DEF - n. card]]*(PLAFOND/N_TESSERE)</f>
        <v>24500</v>
      </c>
      <c r="W5582" s="18"/>
    </row>
    <row r="5583" spans="2:23" x14ac:dyDescent="0.25">
      <c r="B5583" s="1" t="s">
        <v>11201</v>
      </c>
      <c r="C5583" s="2">
        <v>17185</v>
      </c>
      <c r="D5583" s="1" t="s">
        <v>11202</v>
      </c>
      <c r="E5583" s="1" t="s">
        <v>12</v>
      </c>
      <c r="F5583" s="1" t="s">
        <v>50</v>
      </c>
      <c r="G5583" s="1" t="s">
        <v>4778</v>
      </c>
      <c r="H5583" s="1" t="s">
        <v>15835</v>
      </c>
      <c r="I5583" s="5">
        <v>1145</v>
      </c>
      <c r="J5583" s="5">
        <v>20839539</v>
      </c>
      <c r="K5583" s="3">
        <f>+Tabella2026[[#This Row],[POP_2024]]/SUM(Tabella2026[POP_2024])</f>
        <v>1.9425393797690615E-5</v>
      </c>
      <c r="L5583" s="3">
        <f>+Tabella2026[[#This Row],[INCIDENZA POPOLAZIONE]]*(PLAFOND/2)</f>
        <v>5718.8213649947684</v>
      </c>
      <c r="M5583" s="3">
        <f>+IFERROR(Tabella2026[[#This Row],[reddito_2024]]/Tabella2026[[#This Row],[POP_2024]],"")</f>
        <v>18200.47074235808</v>
      </c>
      <c r="N5583" s="3">
        <f>+IF(Tabella2026[[#This Row],[REDDITO COMPLESSIVO PROCAPITE]]&lt;media_aggr_reddito_pc,(media_aggr_reddito_pc-Tabella2026[[#This Row],[REDDITO COMPLESSIVO PROCAPITE]]),0)</f>
        <v>0</v>
      </c>
      <c r="O5583" s="3">
        <f>+Tabella2026[[#This Row],[DIFFERENZA REDDITO INFERIORE ALLA MEDIA DALLA MEDIA]]*Tabella2026[[#This Row],[POP_2024]]</f>
        <v>0</v>
      </c>
      <c r="P5583" s="3">
        <f>+Tabella2026[[#This Row],[POPOLAZIONE PER DIFFERENZA ]]/SUM(Tabella2026[[POPOLAZIONE PER DIFFERENZA ]])</f>
        <v>0</v>
      </c>
      <c r="Q5583" s="3">
        <f>+Tabella2026[[#This Row],[INCIDENZA POPOLAZIONE PER DIFFERENZA]]*(PLAFOND-SUM(Tabella2026[CONTRIBUTO SULLA BASE DELLA POPOLAZIONE]))</f>
        <v>0</v>
      </c>
      <c r="R5583" s="3">
        <f>+Tabella2026[[#This Row],[CONTRIBUTO SULLA BASE DELLA POPOLAZIONE]]+Tabella2026[[#This Row],[CONTRIBUTO SULLA BASE DEL REDDITO]]</f>
        <v>5718.8213649947684</v>
      </c>
      <c r="S5583" s="3">
        <f>+Tabella2026[[#This Row],[CONTRIBUTO TOTALE]]/(PLAFOND/N_TESSERE)</f>
        <v>11.437642729989538</v>
      </c>
      <c r="T5583" s="3">
        <f>+MAX(CEILING(Tabella2026[[#This Row],[preDEF1]],1),1)</f>
        <v>12</v>
      </c>
      <c r="U5583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83" s="21">
        <f>+Tabella2026[[#This Row],[DEF - n. card]]*(PLAFOND/N_TESSERE)</f>
        <v>6000</v>
      </c>
      <c r="W5583" s="18"/>
    </row>
    <row r="5584" spans="2:23" x14ac:dyDescent="0.25">
      <c r="B5584" s="1" t="s">
        <v>11165</v>
      </c>
      <c r="C5584" s="2">
        <v>61031</v>
      </c>
      <c r="D5584" s="1" t="s">
        <v>11166</v>
      </c>
      <c r="E5584" s="1" t="s">
        <v>15</v>
      </c>
      <c r="F5584" s="1" t="s">
        <v>184</v>
      </c>
      <c r="G5584" s="1" t="s">
        <v>4778</v>
      </c>
      <c r="H5584" s="1" t="s">
        <v>15836</v>
      </c>
      <c r="I5584" s="5">
        <v>1144</v>
      </c>
      <c r="J5584" s="5">
        <v>13094240</v>
      </c>
      <c r="K5584" s="3">
        <f>+Tabella2026[[#This Row],[POP_2024]]/SUM(Tabella2026[POP_2024])</f>
        <v>1.9408428388260318E-5</v>
      </c>
      <c r="L5584" s="3">
        <f>+Tabella2026[[#This Row],[INCIDENZA POPOLAZIONE]]*(PLAFOND/2)</f>
        <v>5713.8267611825468</v>
      </c>
      <c r="M5584" s="3">
        <f>+IFERROR(Tabella2026[[#This Row],[reddito_2024]]/Tabella2026[[#This Row],[POP_2024]],"")</f>
        <v>11446.013986013986</v>
      </c>
      <c r="N5584" s="3">
        <f>+IF(Tabella2026[[#This Row],[REDDITO COMPLESSIVO PROCAPITE]]&lt;media_aggr_reddito_pc,(media_aggr_reddito_pc-Tabella2026[[#This Row],[REDDITO COMPLESSIVO PROCAPITE]]),0)</f>
        <v>6379.0520765947549</v>
      </c>
      <c r="O5584" s="3">
        <f>+Tabella2026[[#This Row],[DIFFERENZA REDDITO INFERIORE ALLA MEDIA DALLA MEDIA]]*Tabella2026[[#This Row],[POP_2024]]</f>
        <v>7297635.5756243998</v>
      </c>
      <c r="P5584" s="3">
        <f>+Tabella2026[[#This Row],[POPOLAZIONE PER DIFFERENZA ]]/SUM(Tabella2026[[POPOLAZIONE PER DIFFERENZA ]])</f>
        <v>6.4743316939633555E-5</v>
      </c>
      <c r="Q5584" s="3">
        <f>+Tabella2026[[#This Row],[INCIDENZA POPOLAZIONE PER DIFFERENZA]]*(PLAFOND-SUM(Tabella2026[CONTRIBUTO SULLA BASE DELLA POPOLAZIONE]))</f>
        <v>19060.38394954049</v>
      </c>
      <c r="R5584" s="3">
        <f>+Tabella2026[[#This Row],[CONTRIBUTO SULLA BASE DELLA POPOLAZIONE]]+Tabella2026[[#This Row],[CONTRIBUTO SULLA BASE DEL REDDITO]]</f>
        <v>24774.210710723037</v>
      </c>
      <c r="S5584" s="3">
        <f>+Tabella2026[[#This Row],[CONTRIBUTO TOTALE]]/(PLAFOND/N_TESSERE)</f>
        <v>49.548421421446072</v>
      </c>
      <c r="T5584" s="3">
        <f>+MAX(CEILING(Tabella2026[[#This Row],[preDEF1]],1),1)</f>
        <v>50</v>
      </c>
      <c r="U5584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5584" s="21">
        <f>+Tabella2026[[#This Row],[DEF - n. card]]*(PLAFOND/N_TESSERE)</f>
        <v>25000</v>
      </c>
      <c r="W5584" s="18"/>
    </row>
    <row r="5585" spans="2:23" x14ac:dyDescent="0.25">
      <c r="B5585" s="1" t="s">
        <v>11159</v>
      </c>
      <c r="C5585" s="2">
        <v>6128</v>
      </c>
      <c r="D5585" s="1" t="s">
        <v>11160</v>
      </c>
      <c r="E5585" s="1" t="s">
        <v>18</v>
      </c>
      <c r="F5585" s="1" t="s">
        <v>138</v>
      </c>
      <c r="G5585" s="1" t="s">
        <v>4778</v>
      </c>
      <c r="H5585" s="1" t="s">
        <v>15835</v>
      </c>
      <c r="I5585" s="5">
        <v>1144</v>
      </c>
      <c r="J5585" s="5">
        <v>21167286</v>
      </c>
      <c r="K5585" s="3">
        <f>+Tabella2026[[#This Row],[POP_2024]]/SUM(Tabella2026[POP_2024])</f>
        <v>1.9408428388260318E-5</v>
      </c>
      <c r="L5585" s="3">
        <f>+Tabella2026[[#This Row],[INCIDENZA POPOLAZIONE]]*(PLAFOND/2)</f>
        <v>5713.8267611825468</v>
      </c>
      <c r="M5585" s="3">
        <f>+IFERROR(Tabella2026[[#This Row],[reddito_2024]]/Tabella2026[[#This Row],[POP_2024]],"")</f>
        <v>18502.872377622378</v>
      </c>
      <c r="N5585" s="3">
        <f>+IF(Tabella2026[[#This Row],[REDDITO COMPLESSIVO PROCAPITE]]&lt;media_aggr_reddito_pc,(media_aggr_reddito_pc-Tabella2026[[#This Row],[REDDITO COMPLESSIVO PROCAPITE]]),0)</f>
        <v>0</v>
      </c>
      <c r="O5585" s="3">
        <f>+Tabella2026[[#This Row],[DIFFERENZA REDDITO INFERIORE ALLA MEDIA DALLA MEDIA]]*Tabella2026[[#This Row],[POP_2024]]</f>
        <v>0</v>
      </c>
      <c r="P5585" s="3">
        <f>+Tabella2026[[#This Row],[POPOLAZIONE PER DIFFERENZA ]]/SUM(Tabella2026[[POPOLAZIONE PER DIFFERENZA ]])</f>
        <v>0</v>
      </c>
      <c r="Q5585" s="3">
        <f>+Tabella2026[[#This Row],[INCIDENZA POPOLAZIONE PER DIFFERENZA]]*(PLAFOND-SUM(Tabella2026[CONTRIBUTO SULLA BASE DELLA POPOLAZIONE]))</f>
        <v>0</v>
      </c>
      <c r="R5585" s="3">
        <f>+Tabella2026[[#This Row],[CONTRIBUTO SULLA BASE DELLA POPOLAZIONE]]+Tabella2026[[#This Row],[CONTRIBUTO SULLA BASE DEL REDDITO]]</f>
        <v>5713.8267611825468</v>
      </c>
      <c r="S5585" s="3">
        <f>+Tabella2026[[#This Row],[CONTRIBUTO TOTALE]]/(PLAFOND/N_TESSERE)</f>
        <v>11.427653522365093</v>
      </c>
      <c r="T5585" s="3">
        <f>+MAX(CEILING(Tabella2026[[#This Row],[preDEF1]],1),1)</f>
        <v>12</v>
      </c>
      <c r="U5585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85" s="21">
        <f>+Tabella2026[[#This Row],[DEF - n. card]]*(PLAFOND/N_TESSERE)</f>
        <v>6000</v>
      </c>
      <c r="W5585" s="18"/>
    </row>
    <row r="5586" spans="2:23" x14ac:dyDescent="0.25">
      <c r="B5586" s="1" t="s">
        <v>11003</v>
      </c>
      <c r="C5586" s="2">
        <v>85020</v>
      </c>
      <c r="D5586" s="1" t="s">
        <v>11004</v>
      </c>
      <c r="E5586" s="1" t="s">
        <v>21</v>
      </c>
      <c r="F5586" s="1" t="s">
        <v>189</v>
      </c>
      <c r="G5586" s="1" t="s">
        <v>4778</v>
      </c>
      <c r="H5586" s="1" t="s">
        <v>15836</v>
      </c>
      <c r="I5586" s="5">
        <v>1144</v>
      </c>
      <c r="J5586" s="5">
        <v>13894328</v>
      </c>
      <c r="K5586" s="3">
        <f>+Tabella2026[[#This Row],[POP_2024]]/SUM(Tabella2026[POP_2024])</f>
        <v>1.9408428388260318E-5</v>
      </c>
      <c r="L5586" s="3">
        <f>+Tabella2026[[#This Row],[INCIDENZA POPOLAZIONE]]*(PLAFOND/2)</f>
        <v>5713.8267611825468</v>
      </c>
      <c r="M5586" s="3">
        <f>+IFERROR(Tabella2026[[#This Row],[reddito_2024]]/Tabella2026[[#This Row],[POP_2024]],"")</f>
        <v>12145.391608391608</v>
      </c>
      <c r="N5586" s="3">
        <f>+IF(Tabella2026[[#This Row],[REDDITO COMPLESSIVO PROCAPITE]]&lt;media_aggr_reddito_pc,(media_aggr_reddito_pc-Tabella2026[[#This Row],[REDDITO COMPLESSIVO PROCAPITE]]),0)</f>
        <v>5679.6744542171327</v>
      </c>
      <c r="O5586" s="3">
        <f>+Tabella2026[[#This Row],[DIFFERENZA REDDITO INFERIORE ALLA MEDIA DALLA MEDIA]]*Tabella2026[[#This Row],[POP_2024]]</f>
        <v>6497547.5756243998</v>
      </c>
      <c r="P5586" s="3">
        <f>+Tabella2026[[#This Row],[POPOLAZIONE PER DIFFERENZA ]]/SUM(Tabella2026[[POPOLAZIONE PER DIFFERENZA ]])</f>
        <v>5.7645079376686269E-5</v>
      </c>
      <c r="Q5586" s="3">
        <f>+Tabella2026[[#This Row],[INCIDENZA POPOLAZIONE PER DIFFERENZA]]*(PLAFOND-SUM(Tabella2026[CONTRIBUTO SULLA BASE DELLA POPOLAZIONE]))</f>
        <v>16970.668134686974</v>
      </c>
      <c r="R5586" s="3">
        <f>+Tabella2026[[#This Row],[CONTRIBUTO SULLA BASE DELLA POPOLAZIONE]]+Tabella2026[[#This Row],[CONTRIBUTO SULLA BASE DEL REDDITO]]</f>
        <v>22684.49489586952</v>
      </c>
      <c r="S5586" s="3">
        <f>+Tabella2026[[#This Row],[CONTRIBUTO TOTALE]]/(PLAFOND/N_TESSERE)</f>
        <v>45.36898979173904</v>
      </c>
      <c r="T5586" s="3">
        <f>+MAX(CEILING(Tabella2026[[#This Row],[preDEF1]],1),1)</f>
        <v>46</v>
      </c>
      <c r="U5586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5586" s="21">
        <f>+Tabella2026[[#This Row],[DEF - n. card]]*(PLAFOND/N_TESSERE)</f>
        <v>23000</v>
      </c>
      <c r="W5586" s="18"/>
    </row>
    <row r="5587" spans="2:23" x14ac:dyDescent="0.25">
      <c r="B5587" s="1" t="s">
        <v>10957</v>
      </c>
      <c r="C5587" s="2">
        <v>82012</v>
      </c>
      <c r="D5587" s="1" t="s">
        <v>10958</v>
      </c>
      <c r="E5587" s="1" t="s">
        <v>21</v>
      </c>
      <c r="F5587" s="1" t="s">
        <v>20</v>
      </c>
      <c r="G5587" s="1" t="s">
        <v>4778</v>
      </c>
      <c r="H5587" s="1" t="s">
        <v>15836</v>
      </c>
      <c r="I5587" s="5">
        <v>1143</v>
      </c>
      <c r="J5587" s="5">
        <v>15060635</v>
      </c>
      <c r="K5587" s="3">
        <f>+Tabella2026[[#This Row],[POP_2024]]/SUM(Tabella2026[POP_2024])</f>
        <v>1.9391462978830019E-5</v>
      </c>
      <c r="L5587" s="3">
        <f>+Tabella2026[[#This Row],[INCIDENZA POPOLAZIONE]]*(PLAFOND/2)</f>
        <v>5708.8321573703233</v>
      </c>
      <c r="M5587" s="3">
        <f>+IFERROR(Tabella2026[[#This Row],[reddito_2024]]/Tabella2026[[#This Row],[POP_2024]],"")</f>
        <v>13176.408573928258</v>
      </c>
      <c r="N5587" s="3">
        <f>+IF(Tabella2026[[#This Row],[REDDITO COMPLESSIVO PROCAPITE]]&lt;media_aggr_reddito_pc,(media_aggr_reddito_pc-Tabella2026[[#This Row],[REDDITO COMPLESSIVO PROCAPITE]]),0)</f>
        <v>4648.6574886804829</v>
      </c>
      <c r="O5587" s="3">
        <f>+Tabella2026[[#This Row],[DIFFERENZA REDDITO INFERIORE ALLA MEDIA DALLA MEDIA]]*Tabella2026[[#This Row],[POP_2024]]</f>
        <v>5313415.509561792</v>
      </c>
      <c r="P5587" s="3">
        <f>+Tabella2026[[#This Row],[POPOLAZIONE PER DIFFERENZA ]]/SUM(Tabella2026[[POPOLAZIONE PER DIFFERENZA ]])</f>
        <v>4.7139671583023605E-5</v>
      </c>
      <c r="Q5587" s="3">
        <f>+Tabella2026[[#This Row],[INCIDENZA POPOLAZIONE PER DIFFERENZA]]*(PLAFOND-SUM(Tabella2026[CONTRIBUTO SULLA BASE DELLA POPOLAZIONE]))</f>
        <v>13877.883959288518</v>
      </c>
      <c r="R5587" s="3">
        <f>+Tabella2026[[#This Row],[CONTRIBUTO SULLA BASE DELLA POPOLAZIONE]]+Tabella2026[[#This Row],[CONTRIBUTO SULLA BASE DEL REDDITO]]</f>
        <v>19586.716116658841</v>
      </c>
      <c r="S5587" s="3">
        <f>+Tabella2026[[#This Row],[CONTRIBUTO TOTALE]]/(PLAFOND/N_TESSERE)</f>
        <v>39.173432233317683</v>
      </c>
      <c r="T5587" s="3">
        <f>+MAX(CEILING(Tabella2026[[#This Row],[preDEF1]],1),1)</f>
        <v>40</v>
      </c>
      <c r="U5587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587" s="21">
        <f>+Tabella2026[[#This Row],[DEF - n. card]]*(PLAFOND/N_TESSERE)</f>
        <v>20000</v>
      </c>
      <c r="W5587" s="18"/>
    </row>
    <row r="5588" spans="2:23" x14ac:dyDescent="0.25">
      <c r="B5588" s="1" t="s">
        <v>11027</v>
      </c>
      <c r="C5588" s="2">
        <v>114029</v>
      </c>
      <c r="D5588" s="1" t="s">
        <v>11028</v>
      </c>
      <c r="E5588" s="1" t="s">
        <v>76</v>
      </c>
      <c r="F5588" s="1" t="s">
        <v>550</v>
      </c>
      <c r="G5588" s="1" t="s">
        <v>4778</v>
      </c>
      <c r="H5588" s="1" t="s">
        <v>15836</v>
      </c>
      <c r="I5588" s="5">
        <v>1143</v>
      </c>
      <c r="J5588" s="5">
        <v>13066954</v>
      </c>
      <c r="K5588" s="3">
        <f>+Tabella2026[[#This Row],[POP_2024]]/SUM(Tabella2026[POP_2024])</f>
        <v>1.9391462978830019E-5</v>
      </c>
      <c r="L5588" s="3">
        <f>+Tabella2026[[#This Row],[INCIDENZA POPOLAZIONE]]*(PLAFOND/2)</f>
        <v>5708.8321573703233</v>
      </c>
      <c r="M5588" s="3">
        <f>+IFERROR(Tabella2026[[#This Row],[reddito_2024]]/Tabella2026[[#This Row],[POP_2024]],"")</f>
        <v>11432.155730533683</v>
      </c>
      <c r="N5588" s="3">
        <f>+IF(Tabella2026[[#This Row],[REDDITO COMPLESSIVO PROCAPITE]]&lt;media_aggr_reddito_pc,(media_aggr_reddito_pc-Tabella2026[[#This Row],[REDDITO COMPLESSIVO PROCAPITE]]),0)</f>
        <v>6392.9103320750582</v>
      </c>
      <c r="O5588" s="3">
        <f>+Tabella2026[[#This Row],[DIFFERENZA REDDITO INFERIORE ALLA MEDIA DALLA MEDIA]]*Tabella2026[[#This Row],[POP_2024]]</f>
        <v>7307096.509561792</v>
      </c>
      <c r="P5588" s="3">
        <f>+Tabella2026[[#This Row],[POPOLAZIONE PER DIFFERENZA ]]/SUM(Tabella2026[[POPOLAZIONE PER DIFFERENZA ]])</f>
        <v>6.4827252652523829E-5</v>
      </c>
      <c r="Q5588" s="3">
        <f>+Tabella2026[[#This Row],[INCIDENZA POPOLAZIONE PER DIFFERENZA]]*(PLAFOND-SUM(Tabella2026[CONTRIBUTO SULLA BASE DELLA POPOLAZIONE]))</f>
        <v>19085.094560463604</v>
      </c>
      <c r="R5588" s="3">
        <f>+Tabella2026[[#This Row],[CONTRIBUTO SULLA BASE DELLA POPOLAZIONE]]+Tabella2026[[#This Row],[CONTRIBUTO SULLA BASE DEL REDDITO]]</f>
        <v>24793.926717833929</v>
      </c>
      <c r="S5588" s="3">
        <f>+Tabella2026[[#This Row],[CONTRIBUTO TOTALE]]/(PLAFOND/N_TESSERE)</f>
        <v>49.58785343566786</v>
      </c>
      <c r="T5588" s="3">
        <f>+MAX(CEILING(Tabella2026[[#This Row],[preDEF1]],1),1)</f>
        <v>50</v>
      </c>
      <c r="U5588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5588" s="21">
        <f>+Tabella2026[[#This Row],[DEF - n. card]]*(PLAFOND/N_TESSERE)</f>
        <v>25000</v>
      </c>
      <c r="W5588" s="18"/>
    </row>
    <row r="5589" spans="2:23" x14ac:dyDescent="0.25">
      <c r="B5589" s="1" t="s">
        <v>11305</v>
      </c>
      <c r="C5589" s="2">
        <v>16118</v>
      </c>
      <c r="D5589" s="1" t="s">
        <v>11306</v>
      </c>
      <c r="E5589" s="1" t="s">
        <v>12</v>
      </c>
      <c r="F5589" s="1" t="s">
        <v>93</v>
      </c>
      <c r="G5589" s="1" t="s">
        <v>4778</v>
      </c>
      <c r="H5589" s="1" t="s">
        <v>15835</v>
      </c>
      <c r="I5589" s="5">
        <v>1142</v>
      </c>
      <c r="J5589" s="5">
        <v>22400190</v>
      </c>
      <c r="K5589" s="3">
        <f>+Tabella2026[[#This Row],[POP_2024]]/SUM(Tabella2026[POP_2024])</f>
        <v>1.9374497569399722E-5</v>
      </c>
      <c r="L5589" s="3">
        <f>+Tabella2026[[#This Row],[INCIDENZA POPOLAZIONE]]*(PLAFOND/2)</f>
        <v>5703.8375535581008</v>
      </c>
      <c r="M5589" s="3">
        <f>+IFERROR(Tabella2026[[#This Row],[reddito_2024]]/Tabella2026[[#This Row],[POP_2024]],"")</f>
        <v>19614.877408056043</v>
      </c>
      <c r="N5589" s="3">
        <f>+IF(Tabella2026[[#This Row],[REDDITO COMPLESSIVO PROCAPITE]]&lt;media_aggr_reddito_pc,(media_aggr_reddito_pc-Tabella2026[[#This Row],[REDDITO COMPLESSIVO PROCAPITE]]),0)</f>
        <v>0</v>
      </c>
      <c r="O5589" s="3">
        <f>+Tabella2026[[#This Row],[DIFFERENZA REDDITO INFERIORE ALLA MEDIA DALLA MEDIA]]*Tabella2026[[#This Row],[POP_2024]]</f>
        <v>0</v>
      </c>
      <c r="P5589" s="3">
        <f>+Tabella2026[[#This Row],[POPOLAZIONE PER DIFFERENZA ]]/SUM(Tabella2026[[POPOLAZIONE PER DIFFERENZA ]])</f>
        <v>0</v>
      </c>
      <c r="Q5589" s="3">
        <f>+Tabella2026[[#This Row],[INCIDENZA POPOLAZIONE PER DIFFERENZA]]*(PLAFOND-SUM(Tabella2026[CONTRIBUTO SULLA BASE DELLA POPOLAZIONE]))</f>
        <v>0</v>
      </c>
      <c r="R5589" s="3">
        <f>+Tabella2026[[#This Row],[CONTRIBUTO SULLA BASE DELLA POPOLAZIONE]]+Tabella2026[[#This Row],[CONTRIBUTO SULLA BASE DEL REDDITO]]</f>
        <v>5703.8375535581008</v>
      </c>
      <c r="S5589" s="3">
        <f>+Tabella2026[[#This Row],[CONTRIBUTO TOTALE]]/(PLAFOND/N_TESSERE)</f>
        <v>11.407675107116201</v>
      </c>
      <c r="T5589" s="3">
        <f>+MAX(CEILING(Tabella2026[[#This Row],[preDEF1]],1),1)</f>
        <v>12</v>
      </c>
      <c r="U5589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89" s="21">
        <f>+Tabella2026[[#This Row],[DEF - n. card]]*(PLAFOND/N_TESSERE)</f>
        <v>6000</v>
      </c>
      <c r="W5589" s="18"/>
    </row>
    <row r="5590" spans="2:23" x14ac:dyDescent="0.25">
      <c r="B5590" s="1" t="s">
        <v>11195</v>
      </c>
      <c r="C5590" s="2">
        <v>1213</v>
      </c>
      <c r="D5590" s="1" t="s">
        <v>11196</v>
      </c>
      <c r="E5590" s="1" t="s">
        <v>18</v>
      </c>
      <c r="F5590" s="1" t="s">
        <v>17</v>
      </c>
      <c r="G5590" s="1" t="s">
        <v>4778</v>
      </c>
      <c r="H5590" s="1" t="s">
        <v>15835</v>
      </c>
      <c r="I5590" s="5">
        <v>1141</v>
      </c>
      <c r="J5590" s="5">
        <v>25136433</v>
      </c>
      <c r="K5590" s="3">
        <f>+Tabella2026[[#This Row],[POP_2024]]/SUM(Tabella2026[POP_2024])</f>
        <v>1.9357532159969426E-5</v>
      </c>
      <c r="L5590" s="3">
        <f>+Tabella2026[[#This Row],[INCIDENZA POPOLAZIONE]]*(PLAFOND/2)</f>
        <v>5698.8429497458792</v>
      </c>
      <c r="M5590" s="3">
        <f>+IFERROR(Tabella2026[[#This Row],[reddito_2024]]/Tabella2026[[#This Row],[POP_2024]],"")</f>
        <v>22030.177914110431</v>
      </c>
      <c r="N5590" s="3">
        <f>+IF(Tabella2026[[#This Row],[REDDITO COMPLESSIVO PROCAPITE]]&lt;media_aggr_reddito_pc,(media_aggr_reddito_pc-Tabella2026[[#This Row],[REDDITO COMPLESSIVO PROCAPITE]]),0)</f>
        <v>0</v>
      </c>
      <c r="O5590" s="3">
        <f>+Tabella2026[[#This Row],[DIFFERENZA REDDITO INFERIORE ALLA MEDIA DALLA MEDIA]]*Tabella2026[[#This Row],[POP_2024]]</f>
        <v>0</v>
      </c>
      <c r="P5590" s="3">
        <f>+Tabella2026[[#This Row],[POPOLAZIONE PER DIFFERENZA ]]/SUM(Tabella2026[[POPOLAZIONE PER DIFFERENZA ]])</f>
        <v>0</v>
      </c>
      <c r="Q5590" s="3">
        <f>+Tabella2026[[#This Row],[INCIDENZA POPOLAZIONE PER DIFFERENZA]]*(PLAFOND-SUM(Tabella2026[CONTRIBUTO SULLA BASE DELLA POPOLAZIONE]))</f>
        <v>0</v>
      </c>
      <c r="R5590" s="3">
        <f>+Tabella2026[[#This Row],[CONTRIBUTO SULLA BASE DELLA POPOLAZIONE]]+Tabella2026[[#This Row],[CONTRIBUTO SULLA BASE DEL REDDITO]]</f>
        <v>5698.8429497458792</v>
      </c>
      <c r="S5590" s="3">
        <f>+Tabella2026[[#This Row],[CONTRIBUTO TOTALE]]/(PLAFOND/N_TESSERE)</f>
        <v>11.397685899491758</v>
      </c>
      <c r="T5590" s="3">
        <f>+MAX(CEILING(Tabella2026[[#This Row],[preDEF1]],1),1)</f>
        <v>12</v>
      </c>
      <c r="U5590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90" s="21">
        <f>+Tabella2026[[#This Row],[DEF - n. card]]*(PLAFOND/N_TESSERE)</f>
        <v>6000</v>
      </c>
      <c r="W5590" s="18"/>
    </row>
    <row r="5591" spans="2:23" x14ac:dyDescent="0.25">
      <c r="B5591" s="1" t="s">
        <v>11085</v>
      </c>
      <c r="C5591" s="2">
        <v>70076</v>
      </c>
      <c r="D5591" s="1" t="s">
        <v>11086</v>
      </c>
      <c r="E5591" s="1" t="s">
        <v>345</v>
      </c>
      <c r="F5591" s="1" t="s">
        <v>344</v>
      </c>
      <c r="G5591" s="1" t="s">
        <v>4778</v>
      </c>
      <c r="H5591" s="1" t="s">
        <v>15836</v>
      </c>
      <c r="I5591" s="5">
        <v>1141</v>
      </c>
      <c r="J5591" s="5">
        <v>13981123</v>
      </c>
      <c r="K5591" s="3">
        <f>+Tabella2026[[#This Row],[POP_2024]]/SUM(Tabella2026[POP_2024])</f>
        <v>1.9357532159969426E-5</v>
      </c>
      <c r="L5591" s="3">
        <f>+Tabella2026[[#This Row],[INCIDENZA POPOLAZIONE]]*(PLAFOND/2)</f>
        <v>5698.8429497458792</v>
      </c>
      <c r="M5591" s="3">
        <f>+IFERROR(Tabella2026[[#This Row],[reddito_2024]]/Tabella2026[[#This Row],[POP_2024]],"")</f>
        <v>12253.394390885189</v>
      </c>
      <c r="N5591" s="3">
        <f>+IF(Tabella2026[[#This Row],[REDDITO COMPLESSIVO PROCAPITE]]&lt;media_aggr_reddito_pc,(media_aggr_reddito_pc-Tabella2026[[#This Row],[REDDITO COMPLESSIVO PROCAPITE]]),0)</f>
        <v>5571.6716717235522</v>
      </c>
      <c r="O5591" s="3">
        <f>+Tabella2026[[#This Row],[DIFFERENZA REDDITO INFERIORE ALLA MEDIA DALLA MEDIA]]*Tabella2026[[#This Row],[POP_2024]]</f>
        <v>6357277.3774365727</v>
      </c>
      <c r="P5591" s="3">
        <f>+Tabella2026[[#This Row],[POPOLAZIONE PER DIFFERENZA ]]/SUM(Tabella2026[[POPOLAZIONE PER DIFFERENZA ]])</f>
        <v>5.6400627279243368E-5</v>
      </c>
      <c r="Q5591" s="3">
        <f>+Tabella2026[[#This Row],[INCIDENZA POPOLAZIONE PER DIFFERENZA]]*(PLAFOND-SUM(Tabella2026[CONTRIBUTO SULLA BASE DELLA POPOLAZIONE]))</f>
        <v>16604.302370538855</v>
      </c>
      <c r="R5591" s="3">
        <f>+Tabella2026[[#This Row],[CONTRIBUTO SULLA BASE DELLA POPOLAZIONE]]+Tabella2026[[#This Row],[CONTRIBUTO SULLA BASE DEL REDDITO]]</f>
        <v>22303.145320284733</v>
      </c>
      <c r="S5591" s="3">
        <f>+Tabella2026[[#This Row],[CONTRIBUTO TOTALE]]/(PLAFOND/N_TESSERE)</f>
        <v>44.606290640569469</v>
      </c>
      <c r="T5591" s="3">
        <f>+MAX(CEILING(Tabella2026[[#This Row],[preDEF1]],1),1)</f>
        <v>45</v>
      </c>
      <c r="U5591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5591" s="21">
        <f>+Tabella2026[[#This Row],[DEF - n. card]]*(PLAFOND/N_TESSERE)</f>
        <v>22500</v>
      </c>
      <c r="W5591" s="18"/>
    </row>
    <row r="5592" spans="2:23" x14ac:dyDescent="0.25">
      <c r="B5592" s="1" t="s">
        <v>11143</v>
      </c>
      <c r="C5592" s="2">
        <v>59020</v>
      </c>
      <c r="D5592" s="1" t="s">
        <v>11144</v>
      </c>
      <c r="E5592" s="1" t="s">
        <v>8</v>
      </c>
      <c r="F5592" s="1" t="s">
        <v>84</v>
      </c>
      <c r="G5592" s="1" t="s">
        <v>4778</v>
      </c>
      <c r="H5592" s="1" t="s">
        <v>15834</v>
      </c>
      <c r="I5592" s="5">
        <v>1140</v>
      </c>
      <c r="J5592" s="5">
        <v>13677247</v>
      </c>
      <c r="K5592" s="3">
        <f>+Tabella2026[[#This Row],[POP_2024]]/SUM(Tabella2026[POP_2024])</f>
        <v>1.9340566750539126E-5</v>
      </c>
      <c r="L5592" s="3">
        <f>+Tabella2026[[#This Row],[INCIDENZA POPOLAZIONE]]*(PLAFOND/2)</f>
        <v>5693.8483459336558</v>
      </c>
      <c r="M5592" s="3">
        <f>+IFERROR(Tabella2026[[#This Row],[reddito_2024]]/Tabella2026[[#This Row],[POP_2024]],"")</f>
        <v>11997.585087719299</v>
      </c>
      <c r="N5592" s="3">
        <f>+IF(Tabella2026[[#This Row],[REDDITO COMPLESSIVO PROCAPITE]]&lt;media_aggr_reddito_pc,(media_aggr_reddito_pc-Tabella2026[[#This Row],[REDDITO COMPLESSIVO PROCAPITE]]),0)</f>
        <v>5827.4809748894422</v>
      </c>
      <c r="O5592" s="3">
        <f>+Tabella2026[[#This Row],[DIFFERENZA REDDITO INFERIORE ALLA MEDIA DALLA MEDIA]]*Tabella2026[[#This Row],[POP_2024]]</f>
        <v>6643328.311373964</v>
      </c>
      <c r="P5592" s="3">
        <f>+Tabella2026[[#This Row],[POPOLAZIONE PER DIFFERENZA ]]/SUM(Tabella2026[[POPOLAZIONE PER DIFFERENZA ]])</f>
        <v>5.8938419977284764E-5</v>
      </c>
      <c r="Q5592" s="3">
        <f>+Tabella2026[[#This Row],[INCIDENZA POPOLAZIONE PER DIFFERENZA]]*(PLAFOND-SUM(Tabella2026[CONTRIBUTO SULLA BASE DELLA POPOLAZIONE]))</f>
        <v>17351.426637497723</v>
      </c>
      <c r="R5592" s="3">
        <f>+Tabella2026[[#This Row],[CONTRIBUTO SULLA BASE DELLA POPOLAZIONE]]+Tabella2026[[#This Row],[CONTRIBUTO SULLA BASE DEL REDDITO]]</f>
        <v>23045.27498343138</v>
      </c>
      <c r="S5592" s="3">
        <f>+Tabella2026[[#This Row],[CONTRIBUTO TOTALE]]/(PLAFOND/N_TESSERE)</f>
        <v>46.09054996686276</v>
      </c>
      <c r="T5592" s="3">
        <f>+MAX(CEILING(Tabella2026[[#This Row],[preDEF1]],1),1)</f>
        <v>47</v>
      </c>
      <c r="U5592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5592" s="21">
        <f>+Tabella2026[[#This Row],[DEF - n. card]]*(PLAFOND/N_TESSERE)</f>
        <v>23500</v>
      </c>
      <c r="W5592" s="18"/>
    </row>
    <row r="5593" spans="2:23" x14ac:dyDescent="0.25">
      <c r="B5593" s="1" t="s">
        <v>11267</v>
      </c>
      <c r="C5593" s="2">
        <v>4042</v>
      </c>
      <c r="D5593" s="1" t="s">
        <v>11268</v>
      </c>
      <c r="E5593" s="1" t="s">
        <v>18</v>
      </c>
      <c r="F5593" s="1" t="s">
        <v>263</v>
      </c>
      <c r="G5593" s="1" t="s">
        <v>4778</v>
      </c>
      <c r="H5593" s="1" t="s">
        <v>15835</v>
      </c>
      <c r="I5593" s="5">
        <v>1139</v>
      </c>
      <c r="J5593" s="5">
        <v>19276973</v>
      </c>
      <c r="K5593" s="3">
        <f>+Tabella2026[[#This Row],[POP_2024]]/SUM(Tabella2026[POP_2024])</f>
        <v>1.932360134110883E-5</v>
      </c>
      <c r="L5593" s="3">
        <f>+Tabella2026[[#This Row],[INCIDENZA POPOLAZIONE]]*(PLAFOND/2)</f>
        <v>5688.8537421214332</v>
      </c>
      <c r="M5593" s="3">
        <f>+IFERROR(Tabella2026[[#This Row],[reddito_2024]]/Tabella2026[[#This Row],[POP_2024]],"")</f>
        <v>16924.471466198418</v>
      </c>
      <c r="N5593" s="3">
        <f>+IF(Tabella2026[[#This Row],[REDDITO COMPLESSIVO PROCAPITE]]&lt;media_aggr_reddito_pc,(media_aggr_reddito_pc-Tabella2026[[#This Row],[REDDITO COMPLESSIVO PROCAPITE]]),0)</f>
        <v>900.59459641032299</v>
      </c>
      <c r="O5593" s="3">
        <f>+Tabella2026[[#This Row],[DIFFERENZA REDDITO INFERIORE ALLA MEDIA DALLA MEDIA]]*Tabella2026[[#This Row],[POP_2024]]</f>
        <v>1025777.2453113579</v>
      </c>
      <c r="P5593" s="3">
        <f>+Tabella2026[[#This Row],[POPOLAZIONE PER DIFFERENZA ]]/SUM(Tabella2026[[POPOLAZIONE PER DIFFERENZA ]])</f>
        <v>9.1005121610193758E-6</v>
      </c>
      <c r="Q5593" s="3">
        <f>+Tabella2026[[#This Row],[INCIDENZA POPOLAZIONE PER DIFFERENZA]]*(PLAFOND-SUM(Tabella2026[CONTRIBUTO SULLA BASE DELLA POPOLAZIONE]))</f>
        <v>2679.1839548199941</v>
      </c>
      <c r="R5593" s="3">
        <f>+Tabella2026[[#This Row],[CONTRIBUTO SULLA BASE DELLA POPOLAZIONE]]+Tabella2026[[#This Row],[CONTRIBUTO SULLA BASE DEL REDDITO]]</f>
        <v>8368.0376969414283</v>
      </c>
      <c r="S5593" s="3">
        <f>+Tabella2026[[#This Row],[CONTRIBUTO TOTALE]]/(PLAFOND/N_TESSERE)</f>
        <v>16.736075393882857</v>
      </c>
      <c r="T5593" s="3">
        <f>+MAX(CEILING(Tabella2026[[#This Row],[preDEF1]],1),1)</f>
        <v>17</v>
      </c>
      <c r="U5593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5593" s="21">
        <f>+Tabella2026[[#This Row],[DEF - n. card]]*(PLAFOND/N_TESSERE)</f>
        <v>8500</v>
      </c>
      <c r="W5593" s="18"/>
    </row>
    <row r="5594" spans="2:23" x14ac:dyDescent="0.25">
      <c r="B5594" s="1" t="s">
        <v>11409</v>
      </c>
      <c r="C5594" s="2">
        <v>22168</v>
      </c>
      <c r="D5594" s="1" t="s">
        <v>11410</v>
      </c>
      <c r="E5594" s="1" t="s">
        <v>99</v>
      </c>
      <c r="F5594" s="1" t="s">
        <v>98</v>
      </c>
      <c r="G5594" s="1" t="s">
        <v>4778</v>
      </c>
      <c r="H5594" s="1" t="s">
        <v>15835</v>
      </c>
      <c r="I5594" s="5">
        <v>1138</v>
      </c>
      <c r="J5594" s="5">
        <v>23270650</v>
      </c>
      <c r="K5594" s="3">
        <f>+Tabella2026[[#This Row],[POP_2024]]/SUM(Tabella2026[POP_2024])</f>
        <v>1.9306635931678533E-5</v>
      </c>
      <c r="L5594" s="3">
        <f>+Tabella2026[[#This Row],[INCIDENZA POPOLAZIONE]]*(PLAFOND/2)</f>
        <v>5683.8591383092116</v>
      </c>
      <c r="M5594" s="3">
        <f>+IFERROR(Tabella2026[[#This Row],[reddito_2024]]/Tabella2026[[#This Row],[POP_2024]],"")</f>
        <v>20448.72583479789</v>
      </c>
      <c r="N5594" s="3">
        <f>+IF(Tabella2026[[#This Row],[REDDITO COMPLESSIVO PROCAPITE]]&lt;media_aggr_reddito_pc,(media_aggr_reddito_pc-Tabella2026[[#This Row],[REDDITO COMPLESSIVO PROCAPITE]]),0)</f>
        <v>0</v>
      </c>
      <c r="O5594" s="3">
        <f>+Tabella2026[[#This Row],[DIFFERENZA REDDITO INFERIORE ALLA MEDIA DALLA MEDIA]]*Tabella2026[[#This Row],[POP_2024]]</f>
        <v>0</v>
      </c>
      <c r="P5594" s="3">
        <f>+Tabella2026[[#This Row],[POPOLAZIONE PER DIFFERENZA ]]/SUM(Tabella2026[[POPOLAZIONE PER DIFFERENZA ]])</f>
        <v>0</v>
      </c>
      <c r="Q5594" s="3">
        <f>+Tabella2026[[#This Row],[INCIDENZA POPOLAZIONE PER DIFFERENZA]]*(PLAFOND-SUM(Tabella2026[CONTRIBUTO SULLA BASE DELLA POPOLAZIONE]))</f>
        <v>0</v>
      </c>
      <c r="R5594" s="3">
        <f>+Tabella2026[[#This Row],[CONTRIBUTO SULLA BASE DELLA POPOLAZIONE]]+Tabella2026[[#This Row],[CONTRIBUTO SULLA BASE DEL REDDITO]]</f>
        <v>5683.8591383092116</v>
      </c>
      <c r="S5594" s="3">
        <f>+Tabella2026[[#This Row],[CONTRIBUTO TOTALE]]/(PLAFOND/N_TESSERE)</f>
        <v>11.367718276618422</v>
      </c>
      <c r="T5594" s="3">
        <f>+MAX(CEILING(Tabella2026[[#This Row],[preDEF1]],1),1)</f>
        <v>12</v>
      </c>
      <c r="U5594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94" s="21">
        <f>+Tabella2026[[#This Row],[DEF - n. card]]*(PLAFOND/N_TESSERE)</f>
        <v>6000</v>
      </c>
      <c r="W5594" s="18"/>
    </row>
    <row r="5595" spans="2:23" x14ac:dyDescent="0.25">
      <c r="B5595" s="1" t="s">
        <v>11205</v>
      </c>
      <c r="C5595" s="2">
        <v>6188</v>
      </c>
      <c r="D5595" s="1" t="s">
        <v>11206</v>
      </c>
      <c r="E5595" s="1" t="s">
        <v>18</v>
      </c>
      <c r="F5595" s="1" t="s">
        <v>138</v>
      </c>
      <c r="G5595" s="1" t="s">
        <v>4778</v>
      </c>
      <c r="H5595" s="1" t="s">
        <v>15835</v>
      </c>
      <c r="I5595" s="5">
        <v>1138</v>
      </c>
      <c r="J5595" s="5">
        <v>22556816</v>
      </c>
      <c r="K5595" s="3">
        <f>+Tabella2026[[#This Row],[POP_2024]]/SUM(Tabella2026[POP_2024])</f>
        <v>1.9306635931678533E-5</v>
      </c>
      <c r="L5595" s="3">
        <f>+Tabella2026[[#This Row],[INCIDENZA POPOLAZIONE]]*(PLAFOND/2)</f>
        <v>5683.8591383092116</v>
      </c>
      <c r="M5595" s="3">
        <f>+IFERROR(Tabella2026[[#This Row],[reddito_2024]]/Tabella2026[[#This Row],[POP_2024]],"")</f>
        <v>19821.455184534272</v>
      </c>
      <c r="N5595" s="3">
        <f>+IF(Tabella2026[[#This Row],[REDDITO COMPLESSIVO PROCAPITE]]&lt;media_aggr_reddito_pc,(media_aggr_reddito_pc-Tabella2026[[#This Row],[REDDITO COMPLESSIVO PROCAPITE]]),0)</f>
        <v>0</v>
      </c>
      <c r="O5595" s="3">
        <f>+Tabella2026[[#This Row],[DIFFERENZA REDDITO INFERIORE ALLA MEDIA DALLA MEDIA]]*Tabella2026[[#This Row],[POP_2024]]</f>
        <v>0</v>
      </c>
      <c r="P5595" s="3">
        <f>+Tabella2026[[#This Row],[POPOLAZIONE PER DIFFERENZA ]]/SUM(Tabella2026[[POPOLAZIONE PER DIFFERENZA ]])</f>
        <v>0</v>
      </c>
      <c r="Q5595" s="3">
        <f>+Tabella2026[[#This Row],[INCIDENZA POPOLAZIONE PER DIFFERENZA]]*(PLAFOND-SUM(Tabella2026[CONTRIBUTO SULLA BASE DELLA POPOLAZIONE]))</f>
        <v>0</v>
      </c>
      <c r="R5595" s="3">
        <f>+Tabella2026[[#This Row],[CONTRIBUTO SULLA BASE DELLA POPOLAZIONE]]+Tabella2026[[#This Row],[CONTRIBUTO SULLA BASE DEL REDDITO]]</f>
        <v>5683.8591383092116</v>
      </c>
      <c r="S5595" s="3">
        <f>+Tabella2026[[#This Row],[CONTRIBUTO TOTALE]]/(PLAFOND/N_TESSERE)</f>
        <v>11.367718276618422</v>
      </c>
      <c r="T5595" s="3">
        <f>+MAX(CEILING(Tabella2026[[#This Row],[preDEF1]],1),1)</f>
        <v>12</v>
      </c>
      <c r="U5595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95" s="21">
        <f>+Tabella2026[[#This Row],[DEF - n. card]]*(PLAFOND/N_TESSERE)</f>
        <v>6000</v>
      </c>
      <c r="W5595" s="18"/>
    </row>
    <row r="5596" spans="2:23" x14ac:dyDescent="0.25">
      <c r="B5596" s="1" t="s">
        <v>11067</v>
      </c>
      <c r="C5596" s="2">
        <v>69076</v>
      </c>
      <c r="D5596" s="1" t="s">
        <v>11068</v>
      </c>
      <c r="E5596" s="1" t="s">
        <v>96</v>
      </c>
      <c r="F5596" s="1" t="s">
        <v>328</v>
      </c>
      <c r="G5596" s="1" t="s">
        <v>4778</v>
      </c>
      <c r="H5596" s="1" t="s">
        <v>15836</v>
      </c>
      <c r="I5596" s="5">
        <v>1137</v>
      </c>
      <c r="J5596" s="5">
        <v>14671250</v>
      </c>
      <c r="K5596" s="3">
        <f>+Tabella2026[[#This Row],[POP_2024]]/SUM(Tabella2026[POP_2024])</f>
        <v>1.9289670522248234E-5</v>
      </c>
      <c r="L5596" s="3">
        <f>+Tabella2026[[#This Row],[INCIDENZA POPOLAZIONE]]*(PLAFOND/2)</f>
        <v>5678.8645344969882</v>
      </c>
      <c r="M5596" s="3">
        <f>+IFERROR(Tabella2026[[#This Row],[reddito_2024]]/Tabella2026[[#This Row],[POP_2024]],"")</f>
        <v>12903.474054529463</v>
      </c>
      <c r="N5596" s="3">
        <f>+IF(Tabella2026[[#This Row],[REDDITO COMPLESSIVO PROCAPITE]]&lt;media_aggr_reddito_pc,(media_aggr_reddito_pc-Tabella2026[[#This Row],[REDDITO COMPLESSIVO PROCAPITE]]),0)</f>
        <v>4921.5920080792785</v>
      </c>
      <c r="O5596" s="3">
        <f>+Tabella2026[[#This Row],[DIFFERENZA REDDITO INFERIORE ALLA MEDIA DALLA MEDIA]]*Tabella2026[[#This Row],[POP_2024]]</f>
        <v>5595850.1131861396</v>
      </c>
      <c r="P5596" s="3">
        <f>+Tabella2026[[#This Row],[POPOLAZIONE PER DIFFERENZA ]]/SUM(Tabella2026[[POPOLAZIONE PER DIFFERENZA ]])</f>
        <v>4.9645380845657802E-5</v>
      </c>
      <c r="Q5596" s="3">
        <f>+Tabella2026[[#This Row],[INCIDENZA POPOLAZIONE PER DIFFERENZA]]*(PLAFOND-SUM(Tabella2026[CONTRIBUTO SULLA BASE DELLA POPOLAZIONE]))</f>
        <v>14615.562886926082</v>
      </c>
      <c r="R5596" s="3">
        <f>+Tabella2026[[#This Row],[CONTRIBUTO SULLA BASE DELLA POPOLAZIONE]]+Tabella2026[[#This Row],[CONTRIBUTO SULLA BASE DEL REDDITO]]</f>
        <v>20294.427421423068</v>
      </c>
      <c r="S5596" s="3">
        <f>+Tabella2026[[#This Row],[CONTRIBUTO TOTALE]]/(PLAFOND/N_TESSERE)</f>
        <v>40.588854842846139</v>
      </c>
      <c r="T5596" s="3">
        <f>+MAX(CEILING(Tabella2026[[#This Row],[preDEF1]],1),1)</f>
        <v>41</v>
      </c>
      <c r="U5596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5596" s="21">
        <f>+Tabella2026[[#This Row],[DEF - n. card]]*(PLAFOND/N_TESSERE)</f>
        <v>20500</v>
      </c>
      <c r="W5596" s="18"/>
    </row>
    <row r="5597" spans="2:23" x14ac:dyDescent="0.25">
      <c r="B5597" s="1" t="s">
        <v>11279</v>
      </c>
      <c r="C5597" s="2">
        <v>78130</v>
      </c>
      <c r="D5597" s="1" t="s">
        <v>11280</v>
      </c>
      <c r="E5597" s="1" t="s">
        <v>61</v>
      </c>
      <c r="F5597" s="1" t="s">
        <v>178</v>
      </c>
      <c r="G5597" s="1" t="s">
        <v>4778</v>
      </c>
      <c r="H5597" s="1" t="s">
        <v>15836</v>
      </c>
      <c r="I5597" s="5">
        <v>1137</v>
      </c>
      <c r="J5597" s="5">
        <v>8795463</v>
      </c>
      <c r="K5597" s="3">
        <f>+Tabella2026[[#This Row],[POP_2024]]/SUM(Tabella2026[POP_2024])</f>
        <v>1.9289670522248234E-5</v>
      </c>
      <c r="L5597" s="3">
        <f>+Tabella2026[[#This Row],[INCIDENZA POPOLAZIONE]]*(PLAFOND/2)</f>
        <v>5678.8645344969882</v>
      </c>
      <c r="M5597" s="3">
        <f>+IFERROR(Tabella2026[[#This Row],[reddito_2024]]/Tabella2026[[#This Row],[POP_2024]],"")</f>
        <v>7735.6754617414244</v>
      </c>
      <c r="N5597" s="3">
        <f>+IF(Tabella2026[[#This Row],[REDDITO COMPLESSIVO PROCAPITE]]&lt;media_aggr_reddito_pc,(media_aggr_reddito_pc-Tabella2026[[#This Row],[REDDITO COMPLESSIVO PROCAPITE]]),0)</f>
        <v>10089.390600867317</v>
      </c>
      <c r="O5597" s="3">
        <f>+Tabella2026[[#This Row],[DIFFERENZA REDDITO INFERIORE ALLA MEDIA DALLA MEDIA]]*Tabella2026[[#This Row],[POP_2024]]</f>
        <v>11471637.11318614</v>
      </c>
      <c r="P5597" s="3">
        <f>+Tabella2026[[#This Row],[POPOLAZIONE PER DIFFERENZA ]]/SUM(Tabella2026[[POPOLAZIONE PER DIFFERENZA ]])</f>
        <v>1.0177431165736516E-4</v>
      </c>
      <c r="Q5597" s="3">
        <f>+Tabella2026[[#This Row],[INCIDENZA POPOLAZIONE PER DIFFERENZA]]*(PLAFOND-SUM(Tabella2026[CONTRIBUTO SULLA BASE DELLA POPOLAZIONE]))</f>
        <v>29962.281021194682</v>
      </c>
      <c r="R5597" s="3">
        <f>+Tabella2026[[#This Row],[CONTRIBUTO SULLA BASE DELLA POPOLAZIONE]]+Tabella2026[[#This Row],[CONTRIBUTO SULLA BASE DEL REDDITO]]</f>
        <v>35641.14555569167</v>
      </c>
      <c r="S5597" s="3">
        <f>+Tabella2026[[#This Row],[CONTRIBUTO TOTALE]]/(PLAFOND/N_TESSERE)</f>
        <v>71.282291111383344</v>
      </c>
      <c r="T5597" s="3">
        <f>+MAX(CEILING(Tabella2026[[#This Row],[preDEF1]],1),1)</f>
        <v>72</v>
      </c>
      <c r="U5597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5597" s="21">
        <f>+Tabella2026[[#This Row],[DEF - n. card]]*(PLAFOND/N_TESSERE)</f>
        <v>36000</v>
      </c>
      <c r="W5597" s="18"/>
    </row>
    <row r="5598" spans="2:23" x14ac:dyDescent="0.25">
      <c r="B5598" s="1" t="s">
        <v>11125</v>
      </c>
      <c r="C5598" s="2">
        <v>64093</v>
      </c>
      <c r="D5598" s="1" t="s">
        <v>11126</v>
      </c>
      <c r="E5598" s="1" t="s">
        <v>15</v>
      </c>
      <c r="F5598" s="1" t="s">
        <v>290</v>
      </c>
      <c r="G5598" s="1" t="s">
        <v>4778</v>
      </c>
      <c r="H5598" s="1" t="s">
        <v>15836</v>
      </c>
      <c r="I5598" s="5">
        <v>1137</v>
      </c>
      <c r="J5598" s="5">
        <v>12686086</v>
      </c>
      <c r="K5598" s="3">
        <f>+Tabella2026[[#This Row],[POP_2024]]/SUM(Tabella2026[POP_2024])</f>
        <v>1.9289670522248234E-5</v>
      </c>
      <c r="L5598" s="3">
        <f>+Tabella2026[[#This Row],[INCIDENZA POPOLAZIONE]]*(PLAFOND/2)</f>
        <v>5678.8645344969882</v>
      </c>
      <c r="M5598" s="3">
        <f>+IFERROR(Tabella2026[[#This Row],[reddito_2024]]/Tabella2026[[#This Row],[POP_2024]],"")</f>
        <v>11157.507475813545</v>
      </c>
      <c r="N5598" s="3">
        <f>+IF(Tabella2026[[#This Row],[REDDITO COMPLESSIVO PROCAPITE]]&lt;media_aggr_reddito_pc,(media_aggr_reddito_pc-Tabella2026[[#This Row],[REDDITO COMPLESSIVO PROCAPITE]]),0)</f>
        <v>6667.5585867951959</v>
      </c>
      <c r="O5598" s="3">
        <f>+Tabella2026[[#This Row],[DIFFERENZA REDDITO INFERIORE ALLA MEDIA DALLA MEDIA]]*Tabella2026[[#This Row],[POP_2024]]</f>
        <v>7581014.1131861378</v>
      </c>
      <c r="P5598" s="3">
        <f>+Tabella2026[[#This Row],[POPOLAZIONE PER DIFFERENZA ]]/SUM(Tabella2026[[POPOLAZIONE PER DIFFERENZA ]])</f>
        <v>6.7257400615246485E-5</v>
      </c>
      <c r="Q5598" s="3">
        <f>+Tabella2026[[#This Row],[INCIDENZA POPOLAZIONE PER DIFFERENZA]]*(PLAFOND-SUM(Tabella2026[CONTRIBUTO SULLA BASE DELLA POPOLAZIONE]))</f>
        <v>19800.528298078185</v>
      </c>
      <c r="R5598" s="3">
        <f>+Tabella2026[[#This Row],[CONTRIBUTO SULLA BASE DELLA POPOLAZIONE]]+Tabella2026[[#This Row],[CONTRIBUTO SULLA BASE DEL REDDITO]]</f>
        <v>25479.392832575173</v>
      </c>
      <c r="S5598" s="3">
        <f>+Tabella2026[[#This Row],[CONTRIBUTO TOTALE]]/(PLAFOND/N_TESSERE)</f>
        <v>50.958785665150344</v>
      </c>
      <c r="T5598" s="3">
        <f>+MAX(CEILING(Tabella2026[[#This Row],[preDEF1]],1),1)</f>
        <v>51</v>
      </c>
      <c r="U5598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5598" s="21">
        <f>+Tabella2026[[#This Row],[DEF - n. card]]*(PLAFOND/N_TESSERE)</f>
        <v>25500</v>
      </c>
      <c r="W5598" s="18"/>
    </row>
    <row r="5599" spans="2:23" x14ac:dyDescent="0.25">
      <c r="B5599" s="1" t="s">
        <v>11069</v>
      </c>
      <c r="C5599" s="2">
        <v>52036</v>
      </c>
      <c r="D5599" s="1" t="s">
        <v>11070</v>
      </c>
      <c r="E5599" s="1" t="s">
        <v>30</v>
      </c>
      <c r="F5599" s="1" t="s">
        <v>283</v>
      </c>
      <c r="G5599" s="1" t="s">
        <v>4778</v>
      </c>
      <c r="H5599" s="1" t="s">
        <v>15834</v>
      </c>
      <c r="I5599" s="5">
        <v>1137</v>
      </c>
      <c r="J5599" s="5">
        <v>21703817</v>
      </c>
      <c r="K5599" s="3">
        <f>+Tabella2026[[#This Row],[POP_2024]]/SUM(Tabella2026[POP_2024])</f>
        <v>1.9289670522248234E-5</v>
      </c>
      <c r="L5599" s="3">
        <f>+Tabella2026[[#This Row],[INCIDENZA POPOLAZIONE]]*(PLAFOND/2)</f>
        <v>5678.8645344969882</v>
      </c>
      <c r="M5599" s="3">
        <f>+IFERROR(Tabella2026[[#This Row],[reddito_2024]]/Tabella2026[[#This Row],[POP_2024]],"")</f>
        <v>19088.669305189094</v>
      </c>
      <c r="N5599" s="3">
        <f>+IF(Tabella2026[[#This Row],[REDDITO COMPLESSIVO PROCAPITE]]&lt;media_aggr_reddito_pc,(media_aggr_reddito_pc-Tabella2026[[#This Row],[REDDITO COMPLESSIVO PROCAPITE]]),0)</f>
        <v>0</v>
      </c>
      <c r="O5599" s="3">
        <f>+Tabella2026[[#This Row],[DIFFERENZA REDDITO INFERIORE ALLA MEDIA DALLA MEDIA]]*Tabella2026[[#This Row],[POP_2024]]</f>
        <v>0</v>
      </c>
      <c r="P5599" s="3">
        <f>+Tabella2026[[#This Row],[POPOLAZIONE PER DIFFERENZA ]]/SUM(Tabella2026[[POPOLAZIONE PER DIFFERENZA ]])</f>
        <v>0</v>
      </c>
      <c r="Q5599" s="3">
        <f>+Tabella2026[[#This Row],[INCIDENZA POPOLAZIONE PER DIFFERENZA]]*(PLAFOND-SUM(Tabella2026[CONTRIBUTO SULLA BASE DELLA POPOLAZIONE]))</f>
        <v>0</v>
      </c>
      <c r="R5599" s="3">
        <f>+Tabella2026[[#This Row],[CONTRIBUTO SULLA BASE DELLA POPOLAZIONE]]+Tabella2026[[#This Row],[CONTRIBUTO SULLA BASE DEL REDDITO]]</f>
        <v>5678.8645344969882</v>
      </c>
      <c r="S5599" s="3">
        <f>+Tabella2026[[#This Row],[CONTRIBUTO TOTALE]]/(PLAFOND/N_TESSERE)</f>
        <v>11.357729068993976</v>
      </c>
      <c r="T5599" s="3">
        <f>+MAX(CEILING(Tabella2026[[#This Row],[preDEF1]],1),1)</f>
        <v>12</v>
      </c>
      <c r="U5599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99" s="21">
        <f>+Tabella2026[[#This Row],[DEF - n. card]]*(PLAFOND/N_TESSERE)</f>
        <v>6000</v>
      </c>
      <c r="W5599" s="18"/>
    </row>
    <row r="5600" spans="2:23" x14ac:dyDescent="0.25">
      <c r="B5600" s="1" t="s">
        <v>10953</v>
      </c>
      <c r="C5600" s="2">
        <v>61001</v>
      </c>
      <c r="D5600" s="1" t="s">
        <v>10954</v>
      </c>
      <c r="E5600" s="1" t="s">
        <v>15</v>
      </c>
      <c r="F5600" s="1" t="s">
        <v>184</v>
      </c>
      <c r="G5600" s="1" t="s">
        <v>4778</v>
      </c>
      <c r="H5600" s="1" t="s">
        <v>15836</v>
      </c>
      <c r="I5600" s="5">
        <v>1136</v>
      </c>
      <c r="J5600" s="5">
        <v>13911990</v>
      </c>
      <c r="K5600" s="3">
        <f>+Tabella2026[[#This Row],[POP_2024]]/SUM(Tabella2026[POP_2024])</f>
        <v>1.9272705112817937E-5</v>
      </c>
      <c r="L5600" s="3">
        <f>+Tabella2026[[#This Row],[INCIDENZA POPOLAZIONE]]*(PLAFOND/2)</f>
        <v>5673.8699306847666</v>
      </c>
      <c r="M5600" s="3">
        <f>+IFERROR(Tabella2026[[#This Row],[reddito_2024]]/Tabella2026[[#This Row],[POP_2024]],"")</f>
        <v>12246.470070422536</v>
      </c>
      <c r="N5600" s="3">
        <f>+IF(Tabella2026[[#This Row],[REDDITO COMPLESSIVO PROCAPITE]]&lt;media_aggr_reddito_pc,(media_aggr_reddito_pc-Tabella2026[[#This Row],[REDDITO COMPLESSIVO PROCAPITE]]),0)</f>
        <v>5578.595992186205</v>
      </c>
      <c r="O5600" s="3">
        <f>+Tabella2026[[#This Row],[DIFFERENZA REDDITO INFERIORE ALLA MEDIA DALLA MEDIA]]*Tabella2026[[#This Row],[POP_2024]]</f>
        <v>6337285.047123529</v>
      </c>
      <c r="P5600" s="3">
        <f>+Tabella2026[[#This Row],[POPOLAZIONE PER DIFFERENZA ]]/SUM(Tabella2026[[POPOLAZIONE PER DIFFERENZA ]])</f>
        <v>5.6223258902266217E-5</v>
      </c>
      <c r="Q5600" s="3">
        <f>+Tabella2026[[#This Row],[INCIDENZA POPOLAZIONE PER DIFFERENZA]]*(PLAFOND-SUM(Tabella2026[CONTRIBUTO SULLA BASE DELLA POPOLAZIONE]))</f>
        <v>16552.085253383066</v>
      </c>
      <c r="R5600" s="3">
        <f>+Tabella2026[[#This Row],[CONTRIBUTO SULLA BASE DELLA POPOLAZIONE]]+Tabella2026[[#This Row],[CONTRIBUTO SULLA BASE DEL REDDITO]]</f>
        <v>22225.955184067832</v>
      </c>
      <c r="S5600" s="3">
        <f>+Tabella2026[[#This Row],[CONTRIBUTO TOTALE]]/(PLAFOND/N_TESSERE)</f>
        <v>44.451910368135664</v>
      </c>
      <c r="T5600" s="3">
        <f>+MAX(CEILING(Tabella2026[[#This Row],[preDEF1]],1),1)</f>
        <v>45</v>
      </c>
      <c r="U5600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5600" s="21">
        <f>+Tabella2026[[#This Row],[DEF - n. card]]*(PLAFOND/N_TESSERE)</f>
        <v>22500</v>
      </c>
      <c r="W5600" s="18"/>
    </row>
    <row r="5601" spans="2:23" x14ac:dyDescent="0.25">
      <c r="B5601" s="1" t="s">
        <v>11153</v>
      </c>
      <c r="C5601" s="2">
        <v>68013</v>
      </c>
      <c r="D5601" s="1" t="s">
        <v>11154</v>
      </c>
      <c r="E5601" s="1" t="s">
        <v>96</v>
      </c>
      <c r="F5601" s="1" t="s">
        <v>95</v>
      </c>
      <c r="G5601" s="1" t="s">
        <v>4778</v>
      </c>
      <c r="H5601" s="1" t="s">
        <v>15836</v>
      </c>
      <c r="I5601" s="5">
        <v>1136</v>
      </c>
      <c r="J5601" s="5">
        <v>13976063</v>
      </c>
      <c r="K5601" s="3">
        <f>+Tabella2026[[#This Row],[POP_2024]]/SUM(Tabella2026[POP_2024])</f>
        <v>1.9272705112817937E-5</v>
      </c>
      <c r="L5601" s="3">
        <f>+Tabella2026[[#This Row],[INCIDENZA POPOLAZIONE]]*(PLAFOND/2)</f>
        <v>5673.8699306847666</v>
      </c>
      <c r="M5601" s="3">
        <f>+IFERROR(Tabella2026[[#This Row],[reddito_2024]]/Tabella2026[[#This Row],[POP_2024]],"")</f>
        <v>12302.87235915493</v>
      </c>
      <c r="N5601" s="3">
        <f>+IF(Tabella2026[[#This Row],[REDDITO COMPLESSIVO PROCAPITE]]&lt;media_aggr_reddito_pc,(media_aggr_reddito_pc-Tabella2026[[#This Row],[REDDITO COMPLESSIVO PROCAPITE]]),0)</f>
        <v>5522.1937034538114</v>
      </c>
      <c r="O5601" s="3">
        <f>+Tabella2026[[#This Row],[DIFFERENZA REDDITO INFERIORE ALLA MEDIA DALLA MEDIA]]*Tabella2026[[#This Row],[POP_2024]]</f>
        <v>6273212.0471235299</v>
      </c>
      <c r="P5601" s="3">
        <f>+Tabella2026[[#This Row],[POPOLAZIONE PER DIFFERENZA ]]/SUM(Tabella2026[[POPOLAZIONE PER DIFFERENZA ]])</f>
        <v>5.5654814711913763E-5</v>
      </c>
      <c r="Q5601" s="3">
        <f>+Tabella2026[[#This Row],[INCIDENZA POPOLAZIONE PER DIFFERENZA]]*(PLAFOND-SUM(Tabella2026[CONTRIBUTO SULLA BASE DELLA POPOLAZIONE]))</f>
        <v>16384.735710076446</v>
      </c>
      <c r="R5601" s="3">
        <f>+Tabella2026[[#This Row],[CONTRIBUTO SULLA BASE DELLA POPOLAZIONE]]+Tabella2026[[#This Row],[CONTRIBUTO SULLA BASE DEL REDDITO]]</f>
        <v>22058.605640761212</v>
      </c>
      <c r="S5601" s="3">
        <f>+Tabella2026[[#This Row],[CONTRIBUTO TOTALE]]/(PLAFOND/N_TESSERE)</f>
        <v>44.117211281522422</v>
      </c>
      <c r="T5601" s="3">
        <f>+MAX(CEILING(Tabella2026[[#This Row],[preDEF1]],1),1)</f>
        <v>45</v>
      </c>
      <c r="U5601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5601" s="21">
        <f>+Tabella2026[[#This Row],[DEF - n. card]]*(PLAFOND/N_TESSERE)</f>
        <v>22500</v>
      </c>
      <c r="W5601" s="18"/>
    </row>
    <row r="5602" spans="2:23" x14ac:dyDescent="0.25">
      <c r="B5602" s="1" t="s">
        <v>11167</v>
      </c>
      <c r="C5602" s="2">
        <v>117006</v>
      </c>
      <c r="D5602" s="1" t="s">
        <v>11168</v>
      </c>
      <c r="E5602" s="1" t="s">
        <v>76</v>
      </c>
      <c r="F5602" s="1" t="s">
        <v>15839</v>
      </c>
      <c r="G5602" s="1" t="s">
        <v>4778</v>
      </c>
      <c r="H5602" s="1" t="s">
        <v>15836</v>
      </c>
      <c r="I5602" s="5">
        <v>1136</v>
      </c>
      <c r="J5602" s="5">
        <v>11416100</v>
      </c>
      <c r="K5602" s="3">
        <f>+Tabella2026[[#This Row],[POP_2024]]/SUM(Tabella2026[POP_2024])</f>
        <v>1.9272705112817937E-5</v>
      </c>
      <c r="L5602" s="3">
        <f>+Tabella2026[[#This Row],[INCIDENZA POPOLAZIONE]]*(PLAFOND/2)</f>
        <v>5673.8699306847666</v>
      </c>
      <c r="M5602" s="3">
        <f>+IFERROR(Tabella2026[[#This Row],[reddito_2024]]/Tabella2026[[#This Row],[POP_2024]],"")</f>
        <v>10049.383802816901</v>
      </c>
      <c r="N5602" s="3">
        <f>+IF(Tabella2026[[#This Row],[REDDITO COMPLESSIVO PROCAPITE]]&lt;media_aggr_reddito_pc,(media_aggr_reddito_pc-Tabella2026[[#This Row],[REDDITO COMPLESSIVO PROCAPITE]]),0)</f>
        <v>7775.6822597918399</v>
      </c>
      <c r="O5602" s="3">
        <f>+Tabella2026[[#This Row],[DIFFERENZA REDDITO INFERIORE ALLA MEDIA DALLA MEDIA]]*Tabella2026[[#This Row],[POP_2024]]</f>
        <v>8833175.0471235309</v>
      </c>
      <c r="P5602" s="3">
        <f>+Tabella2026[[#This Row],[POPOLAZIONE PER DIFFERENZA ]]/SUM(Tabella2026[[POPOLAZIONE PER DIFFERENZA ]])</f>
        <v>7.8366348351157478E-5</v>
      </c>
      <c r="Q5602" s="3">
        <f>+Tabella2026[[#This Row],[INCIDENZA POPOLAZIONE PER DIFFERENZA]]*(PLAFOND-SUM(Tabella2026[CONTRIBUTO SULLA BASE DELLA POPOLAZIONE]))</f>
        <v>23070.99417981959</v>
      </c>
      <c r="R5602" s="3">
        <f>+Tabella2026[[#This Row],[CONTRIBUTO SULLA BASE DELLA POPOLAZIONE]]+Tabella2026[[#This Row],[CONTRIBUTO SULLA BASE DEL REDDITO]]</f>
        <v>28744.864110504357</v>
      </c>
      <c r="S5602" s="3">
        <f>+Tabella2026[[#This Row],[CONTRIBUTO TOTALE]]/(PLAFOND/N_TESSERE)</f>
        <v>57.489728221008711</v>
      </c>
      <c r="T5602" s="3">
        <f>+MAX(CEILING(Tabella2026[[#This Row],[preDEF1]],1),1)</f>
        <v>58</v>
      </c>
      <c r="U5602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5602" s="21">
        <f>+Tabella2026[[#This Row],[DEF - n. card]]*(PLAFOND/N_TESSERE)</f>
        <v>29000</v>
      </c>
      <c r="W5602" s="18"/>
    </row>
    <row r="5603" spans="2:23" x14ac:dyDescent="0.25">
      <c r="B5603" s="1" t="s">
        <v>11263</v>
      </c>
      <c r="C5603" s="2">
        <v>18151</v>
      </c>
      <c r="D5603" s="1" t="s">
        <v>11264</v>
      </c>
      <c r="E5603" s="1" t="s">
        <v>12</v>
      </c>
      <c r="F5603" s="1" t="s">
        <v>195</v>
      </c>
      <c r="G5603" s="1" t="s">
        <v>4778</v>
      </c>
      <c r="H5603" s="1" t="s">
        <v>15835</v>
      </c>
      <c r="I5603" s="5">
        <v>1136</v>
      </c>
      <c r="J5603" s="5">
        <v>23842721</v>
      </c>
      <c r="K5603" s="3">
        <f>+Tabella2026[[#This Row],[POP_2024]]/SUM(Tabella2026[POP_2024])</f>
        <v>1.9272705112817937E-5</v>
      </c>
      <c r="L5603" s="3">
        <f>+Tabella2026[[#This Row],[INCIDENZA POPOLAZIONE]]*(PLAFOND/2)</f>
        <v>5673.8699306847666</v>
      </c>
      <c r="M5603" s="3">
        <f>+IFERROR(Tabella2026[[#This Row],[reddito_2024]]/Tabella2026[[#This Row],[POP_2024]],"")</f>
        <v>20988.31073943662</v>
      </c>
      <c r="N5603" s="3">
        <f>+IF(Tabella2026[[#This Row],[REDDITO COMPLESSIVO PROCAPITE]]&lt;media_aggr_reddito_pc,(media_aggr_reddito_pc-Tabella2026[[#This Row],[REDDITO COMPLESSIVO PROCAPITE]]),0)</f>
        <v>0</v>
      </c>
      <c r="O5603" s="3">
        <f>+Tabella2026[[#This Row],[DIFFERENZA REDDITO INFERIORE ALLA MEDIA DALLA MEDIA]]*Tabella2026[[#This Row],[POP_2024]]</f>
        <v>0</v>
      </c>
      <c r="P5603" s="3">
        <f>+Tabella2026[[#This Row],[POPOLAZIONE PER DIFFERENZA ]]/SUM(Tabella2026[[POPOLAZIONE PER DIFFERENZA ]])</f>
        <v>0</v>
      </c>
      <c r="Q5603" s="3">
        <f>+Tabella2026[[#This Row],[INCIDENZA POPOLAZIONE PER DIFFERENZA]]*(PLAFOND-SUM(Tabella2026[CONTRIBUTO SULLA BASE DELLA POPOLAZIONE]))</f>
        <v>0</v>
      </c>
      <c r="R5603" s="3">
        <f>+Tabella2026[[#This Row],[CONTRIBUTO SULLA BASE DELLA POPOLAZIONE]]+Tabella2026[[#This Row],[CONTRIBUTO SULLA BASE DEL REDDITO]]</f>
        <v>5673.8699306847666</v>
      </c>
      <c r="S5603" s="3">
        <f>+Tabella2026[[#This Row],[CONTRIBUTO TOTALE]]/(PLAFOND/N_TESSERE)</f>
        <v>11.347739861369533</v>
      </c>
      <c r="T5603" s="3">
        <f>+MAX(CEILING(Tabella2026[[#This Row],[preDEF1]],1),1)</f>
        <v>12</v>
      </c>
      <c r="U5603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03" s="21">
        <f>+Tabella2026[[#This Row],[DEF - n. card]]*(PLAFOND/N_TESSERE)</f>
        <v>6000</v>
      </c>
      <c r="W5603" s="18"/>
    </row>
    <row r="5604" spans="2:23" x14ac:dyDescent="0.25">
      <c r="B5604" s="1" t="s">
        <v>11295</v>
      </c>
      <c r="C5604" s="2">
        <v>34046</v>
      </c>
      <c r="D5604" s="1" t="s">
        <v>11296</v>
      </c>
      <c r="E5604" s="1" t="s">
        <v>27</v>
      </c>
      <c r="F5604" s="1" t="s">
        <v>52</v>
      </c>
      <c r="G5604" s="1" t="s">
        <v>4778</v>
      </c>
      <c r="H5604" s="1" t="s">
        <v>15835</v>
      </c>
      <c r="I5604" s="5">
        <v>1136</v>
      </c>
      <c r="J5604" s="5">
        <v>23981191</v>
      </c>
      <c r="K5604" s="3">
        <f>+Tabella2026[[#This Row],[POP_2024]]/SUM(Tabella2026[POP_2024])</f>
        <v>1.9272705112817937E-5</v>
      </c>
      <c r="L5604" s="3">
        <f>+Tabella2026[[#This Row],[INCIDENZA POPOLAZIONE]]*(PLAFOND/2)</f>
        <v>5673.8699306847666</v>
      </c>
      <c r="M5604" s="3">
        <f>+IFERROR(Tabella2026[[#This Row],[reddito_2024]]/Tabella2026[[#This Row],[POP_2024]],"")</f>
        <v>21110.203345070422</v>
      </c>
      <c r="N5604" s="3">
        <f>+IF(Tabella2026[[#This Row],[REDDITO COMPLESSIVO PROCAPITE]]&lt;media_aggr_reddito_pc,(media_aggr_reddito_pc-Tabella2026[[#This Row],[REDDITO COMPLESSIVO PROCAPITE]]),0)</f>
        <v>0</v>
      </c>
      <c r="O5604" s="3">
        <f>+Tabella2026[[#This Row],[DIFFERENZA REDDITO INFERIORE ALLA MEDIA DALLA MEDIA]]*Tabella2026[[#This Row],[POP_2024]]</f>
        <v>0</v>
      </c>
      <c r="P5604" s="3">
        <f>+Tabella2026[[#This Row],[POPOLAZIONE PER DIFFERENZA ]]/SUM(Tabella2026[[POPOLAZIONE PER DIFFERENZA ]])</f>
        <v>0</v>
      </c>
      <c r="Q5604" s="3">
        <f>+Tabella2026[[#This Row],[INCIDENZA POPOLAZIONE PER DIFFERENZA]]*(PLAFOND-SUM(Tabella2026[CONTRIBUTO SULLA BASE DELLA POPOLAZIONE]))</f>
        <v>0</v>
      </c>
      <c r="R5604" s="3">
        <f>+Tabella2026[[#This Row],[CONTRIBUTO SULLA BASE DELLA POPOLAZIONE]]+Tabella2026[[#This Row],[CONTRIBUTO SULLA BASE DEL REDDITO]]</f>
        <v>5673.8699306847666</v>
      </c>
      <c r="S5604" s="3">
        <f>+Tabella2026[[#This Row],[CONTRIBUTO TOTALE]]/(PLAFOND/N_TESSERE)</f>
        <v>11.347739861369533</v>
      </c>
      <c r="T5604" s="3">
        <f>+MAX(CEILING(Tabella2026[[#This Row],[preDEF1]],1),1)</f>
        <v>12</v>
      </c>
      <c r="U5604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04" s="21">
        <f>+Tabella2026[[#This Row],[DEF - n. card]]*(PLAFOND/N_TESSERE)</f>
        <v>6000</v>
      </c>
      <c r="W5604" s="18"/>
    </row>
    <row r="5605" spans="2:23" x14ac:dyDescent="0.25">
      <c r="B5605" s="1" t="s">
        <v>10945</v>
      </c>
      <c r="C5605" s="2">
        <v>109036</v>
      </c>
      <c r="D5605" s="1" t="s">
        <v>10946</v>
      </c>
      <c r="E5605" s="1" t="s">
        <v>117</v>
      </c>
      <c r="F5605" s="1" t="s">
        <v>506</v>
      </c>
      <c r="G5605" s="1" t="s">
        <v>4778</v>
      </c>
      <c r="H5605" s="1" t="s">
        <v>15834</v>
      </c>
      <c r="I5605" s="5">
        <v>1135</v>
      </c>
      <c r="J5605" s="5">
        <v>18279263</v>
      </c>
      <c r="K5605" s="3">
        <f>+Tabella2026[[#This Row],[POP_2024]]/SUM(Tabella2026[POP_2024])</f>
        <v>1.9255739703387638E-5</v>
      </c>
      <c r="L5605" s="3">
        <f>+Tabella2026[[#This Row],[INCIDENZA POPOLAZIONE]]*(PLAFOND/2)</f>
        <v>5668.8753268725432</v>
      </c>
      <c r="M5605" s="3">
        <f>+IFERROR(Tabella2026[[#This Row],[reddito_2024]]/Tabella2026[[#This Row],[POP_2024]],"")</f>
        <v>16105.077533039648</v>
      </c>
      <c r="N5605" s="3">
        <f>+IF(Tabella2026[[#This Row],[REDDITO COMPLESSIVO PROCAPITE]]&lt;media_aggr_reddito_pc,(media_aggr_reddito_pc-Tabella2026[[#This Row],[REDDITO COMPLESSIVO PROCAPITE]]),0)</f>
        <v>1719.9885295690929</v>
      </c>
      <c r="O5605" s="3">
        <f>+Tabella2026[[#This Row],[DIFFERENZA REDDITO INFERIORE ALLA MEDIA DALLA MEDIA]]*Tabella2026[[#This Row],[POP_2024]]</f>
        <v>1952186.9810609203</v>
      </c>
      <c r="P5605" s="3">
        <f>+Tabella2026[[#This Row],[POPOLAZIONE PER DIFFERENZA ]]/SUM(Tabella2026[[POPOLAZIONE PER DIFFERENZA ]])</f>
        <v>1.7319453558687645E-5</v>
      </c>
      <c r="Q5605" s="3">
        <f>+Tabella2026[[#This Row],[INCIDENZA POPOLAZIONE PER DIFFERENZA]]*(PLAFOND-SUM(Tabella2026[CONTRIBUTO SULLA BASE DELLA POPOLAZIONE]))</f>
        <v>5098.8341380874945</v>
      </c>
      <c r="R5605" s="3">
        <f>+Tabella2026[[#This Row],[CONTRIBUTO SULLA BASE DELLA POPOLAZIONE]]+Tabella2026[[#This Row],[CONTRIBUTO SULLA BASE DEL REDDITO]]</f>
        <v>10767.709464960037</v>
      </c>
      <c r="S5605" s="3">
        <f>+Tabella2026[[#This Row],[CONTRIBUTO TOTALE]]/(PLAFOND/N_TESSERE)</f>
        <v>21.535418929920073</v>
      </c>
      <c r="T5605" s="3">
        <f>+MAX(CEILING(Tabella2026[[#This Row],[preDEF1]],1),1)</f>
        <v>22</v>
      </c>
      <c r="U5605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5605" s="21">
        <f>+Tabella2026[[#This Row],[DEF - n. card]]*(PLAFOND/N_TESSERE)</f>
        <v>11000</v>
      </c>
      <c r="W5605" s="18"/>
    </row>
    <row r="5606" spans="2:23" x14ac:dyDescent="0.25">
      <c r="B5606" s="1" t="s">
        <v>11395</v>
      </c>
      <c r="C5606" s="2">
        <v>57065</v>
      </c>
      <c r="D5606" s="1" t="s">
        <v>11396</v>
      </c>
      <c r="E5606" s="1" t="s">
        <v>8</v>
      </c>
      <c r="F5606" s="1" t="s">
        <v>377</v>
      </c>
      <c r="G5606" s="1" t="s">
        <v>4778</v>
      </c>
      <c r="H5606" s="1" t="s">
        <v>15834</v>
      </c>
      <c r="I5606" s="5">
        <v>1135</v>
      </c>
      <c r="J5606" s="5">
        <v>15204393</v>
      </c>
      <c r="K5606" s="3">
        <f>+Tabella2026[[#This Row],[POP_2024]]/SUM(Tabella2026[POP_2024])</f>
        <v>1.9255739703387638E-5</v>
      </c>
      <c r="L5606" s="3">
        <f>+Tabella2026[[#This Row],[INCIDENZA POPOLAZIONE]]*(PLAFOND/2)</f>
        <v>5668.8753268725432</v>
      </c>
      <c r="M5606" s="3">
        <f>+IFERROR(Tabella2026[[#This Row],[reddito_2024]]/Tabella2026[[#This Row],[POP_2024]],"")</f>
        <v>13395.940969162995</v>
      </c>
      <c r="N5606" s="3">
        <f>+IF(Tabella2026[[#This Row],[REDDITO COMPLESSIVO PROCAPITE]]&lt;media_aggr_reddito_pc,(media_aggr_reddito_pc-Tabella2026[[#This Row],[REDDITO COMPLESSIVO PROCAPITE]]),0)</f>
        <v>4429.1250934457457</v>
      </c>
      <c r="O5606" s="3">
        <f>+Tabella2026[[#This Row],[DIFFERENZA REDDITO INFERIORE ALLA MEDIA DALLA MEDIA]]*Tabella2026[[#This Row],[POP_2024]]</f>
        <v>5027056.9810609212</v>
      </c>
      <c r="P5606" s="3">
        <f>+Tabella2026[[#This Row],[POPOLAZIONE PER DIFFERENZA ]]/SUM(Tabella2026[[POPOLAZIONE PER DIFFERENZA ]])</f>
        <v>4.4599149961058028E-5</v>
      </c>
      <c r="Q5606" s="3">
        <f>+Tabella2026[[#This Row],[INCIDENZA POPOLAZIONE PER DIFFERENZA]]*(PLAFOND-SUM(Tabella2026[CONTRIBUTO SULLA BASE DELLA POPOLAZIONE]))</f>
        <v>13129.956299173065</v>
      </c>
      <c r="R5606" s="3">
        <f>+Tabella2026[[#This Row],[CONTRIBUTO SULLA BASE DELLA POPOLAZIONE]]+Tabella2026[[#This Row],[CONTRIBUTO SULLA BASE DEL REDDITO]]</f>
        <v>18798.831626045609</v>
      </c>
      <c r="S5606" s="3">
        <f>+Tabella2026[[#This Row],[CONTRIBUTO TOTALE]]/(PLAFOND/N_TESSERE)</f>
        <v>37.597663252091216</v>
      </c>
      <c r="T5606" s="3">
        <f>+MAX(CEILING(Tabella2026[[#This Row],[preDEF1]],1),1)</f>
        <v>38</v>
      </c>
      <c r="U5606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5606" s="21">
        <f>+Tabella2026[[#This Row],[DEF - n. card]]*(PLAFOND/N_TESSERE)</f>
        <v>19000</v>
      </c>
      <c r="W5606" s="18"/>
    </row>
    <row r="5607" spans="2:23" x14ac:dyDescent="0.25">
      <c r="B5607" s="1" t="s">
        <v>11283</v>
      </c>
      <c r="C5607" s="2">
        <v>98022</v>
      </c>
      <c r="D5607" s="1" t="s">
        <v>11284</v>
      </c>
      <c r="E5607" s="1" t="s">
        <v>12</v>
      </c>
      <c r="F5607" s="1" t="s">
        <v>389</v>
      </c>
      <c r="G5607" s="1" t="s">
        <v>4778</v>
      </c>
      <c r="H5607" s="1" t="s">
        <v>15835</v>
      </c>
      <c r="I5607" s="5">
        <v>1134</v>
      </c>
      <c r="J5607" s="5">
        <v>21803088</v>
      </c>
      <c r="K5607" s="3">
        <f>+Tabella2026[[#This Row],[POP_2024]]/SUM(Tabella2026[POP_2024])</f>
        <v>1.9238774293957341E-5</v>
      </c>
      <c r="L5607" s="3">
        <f>+Tabella2026[[#This Row],[INCIDENZA POPOLAZIONE]]*(PLAFOND/2)</f>
        <v>5663.8807230603206</v>
      </c>
      <c r="M5607" s="3">
        <f>+IFERROR(Tabella2026[[#This Row],[reddito_2024]]/Tabella2026[[#This Row],[POP_2024]],"")</f>
        <v>19226.708994708995</v>
      </c>
      <c r="N5607" s="3">
        <f>+IF(Tabella2026[[#This Row],[REDDITO COMPLESSIVO PROCAPITE]]&lt;media_aggr_reddito_pc,(media_aggr_reddito_pc-Tabella2026[[#This Row],[REDDITO COMPLESSIVO PROCAPITE]]),0)</f>
        <v>0</v>
      </c>
      <c r="O5607" s="3">
        <f>+Tabella2026[[#This Row],[DIFFERENZA REDDITO INFERIORE ALLA MEDIA DALLA MEDIA]]*Tabella2026[[#This Row],[POP_2024]]</f>
        <v>0</v>
      </c>
      <c r="P5607" s="3">
        <f>+Tabella2026[[#This Row],[POPOLAZIONE PER DIFFERENZA ]]/SUM(Tabella2026[[POPOLAZIONE PER DIFFERENZA ]])</f>
        <v>0</v>
      </c>
      <c r="Q5607" s="3">
        <f>+Tabella2026[[#This Row],[INCIDENZA POPOLAZIONE PER DIFFERENZA]]*(PLAFOND-SUM(Tabella2026[CONTRIBUTO SULLA BASE DELLA POPOLAZIONE]))</f>
        <v>0</v>
      </c>
      <c r="R5607" s="3">
        <f>+Tabella2026[[#This Row],[CONTRIBUTO SULLA BASE DELLA POPOLAZIONE]]+Tabella2026[[#This Row],[CONTRIBUTO SULLA BASE DEL REDDITO]]</f>
        <v>5663.8807230603206</v>
      </c>
      <c r="S5607" s="3">
        <f>+Tabella2026[[#This Row],[CONTRIBUTO TOTALE]]/(PLAFOND/N_TESSERE)</f>
        <v>11.327761446120642</v>
      </c>
      <c r="T5607" s="3">
        <f>+MAX(CEILING(Tabella2026[[#This Row],[preDEF1]],1),1)</f>
        <v>12</v>
      </c>
      <c r="U5607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07" s="21">
        <f>+Tabella2026[[#This Row],[DEF - n. card]]*(PLAFOND/N_TESSERE)</f>
        <v>6000</v>
      </c>
      <c r="W5607" s="18"/>
    </row>
    <row r="5608" spans="2:23" x14ac:dyDescent="0.25">
      <c r="B5608" s="1" t="s">
        <v>11175</v>
      </c>
      <c r="C5608" s="2">
        <v>103069</v>
      </c>
      <c r="D5608" s="1" t="s">
        <v>11176</v>
      </c>
      <c r="E5608" s="1" t="s">
        <v>18</v>
      </c>
      <c r="F5608" s="1" t="s">
        <v>648</v>
      </c>
      <c r="G5608" s="1" t="s">
        <v>4778</v>
      </c>
      <c r="H5608" s="1" t="s">
        <v>15835</v>
      </c>
      <c r="I5608" s="5">
        <v>1134</v>
      </c>
      <c r="J5608" s="5">
        <v>16876073</v>
      </c>
      <c r="K5608" s="3">
        <f>+Tabella2026[[#This Row],[POP_2024]]/SUM(Tabella2026[POP_2024])</f>
        <v>1.9238774293957341E-5</v>
      </c>
      <c r="L5608" s="3">
        <f>+Tabella2026[[#This Row],[INCIDENZA POPOLAZIONE]]*(PLAFOND/2)</f>
        <v>5663.8807230603206</v>
      </c>
      <c r="M5608" s="3">
        <f>+IFERROR(Tabella2026[[#This Row],[reddito_2024]]/Tabella2026[[#This Row],[POP_2024]],"")</f>
        <v>14881.898589065257</v>
      </c>
      <c r="N5608" s="3">
        <f>+IF(Tabella2026[[#This Row],[REDDITO COMPLESSIVO PROCAPITE]]&lt;media_aggr_reddito_pc,(media_aggr_reddito_pc-Tabella2026[[#This Row],[REDDITO COMPLESSIVO PROCAPITE]]),0)</f>
        <v>2943.1674735434844</v>
      </c>
      <c r="O5608" s="3">
        <f>+Tabella2026[[#This Row],[DIFFERENZA REDDITO INFERIORE ALLA MEDIA DALLA MEDIA]]*Tabella2026[[#This Row],[POP_2024]]</f>
        <v>3337551.9149983115</v>
      </c>
      <c r="P5608" s="3">
        <f>+Tabella2026[[#This Row],[POPOLAZIONE PER DIFFERENZA ]]/SUM(Tabella2026[[POPOLAZIONE PER DIFFERENZA ]])</f>
        <v>2.9610163346191482E-5</v>
      </c>
      <c r="Q5608" s="3">
        <f>+Tabella2026[[#This Row],[INCIDENZA POPOLAZIONE PER DIFFERENZA]]*(PLAFOND-SUM(Tabella2026[CONTRIBUTO SULLA BASE DELLA POPOLAZIONE]))</f>
        <v>8717.2098814962974</v>
      </c>
      <c r="R5608" s="3">
        <f>+Tabella2026[[#This Row],[CONTRIBUTO SULLA BASE DELLA POPOLAZIONE]]+Tabella2026[[#This Row],[CONTRIBUTO SULLA BASE DEL REDDITO]]</f>
        <v>14381.090604556619</v>
      </c>
      <c r="S5608" s="3">
        <f>+Tabella2026[[#This Row],[CONTRIBUTO TOTALE]]/(PLAFOND/N_TESSERE)</f>
        <v>28.762181209113237</v>
      </c>
      <c r="T5608" s="3">
        <f>+MAX(CEILING(Tabella2026[[#This Row],[preDEF1]],1),1)</f>
        <v>29</v>
      </c>
      <c r="U5608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5608" s="21">
        <f>+Tabella2026[[#This Row],[DEF - n. card]]*(PLAFOND/N_TESSERE)</f>
        <v>14500</v>
      </c>
      <c r="W5608" s="18"/>
    </row>
    <row r="5609" spans="2:23" x14ac:dyDescent="0.25">
      <c r="B5609" s="1" t="s">
        <v>11237</v>
      </c>
      <c r="C5609" s="2">
        <v>19031</v>
      </c>
      <c r="D5609" s="1" t="s">
        <v>11238</v>
      </c>
      <c r="E5609" s="1" t="s">
        <v>12</v>
      </c>
      <c r="F5609" s="1" t="s">
        <v>193</v>
      </c>
      <c r="G5609" s="1" t="s">
        <v>4778</v>
      </c>
      <c r="H5609" s="1" t="s">
        <v>15835</v>
      </c>
      <c r="I5609" s="5">
        <v>1133</v>
      </c>
      <c r="J5609" s="5">
        <v>18721525</v>
      </c>
      <c r="K5609" s="3">
        <f>+Tabella2026[[#This Row],[POP_2024]]/SUM(Tabella2026[POP_2024])</f>
        <v>1.9221808884527045E-5</v>
      </c>
      <c r="L5609" s="3">
        <f>+Tabella2026[[#This Row],[INCIDENZA POPOLAZIONE]]*(PLAFOND/2)</f>
        <v>5658.886119248099</v>
      </c>
      <c r="M5609" s="3">
        <f>+IFERROR(Tabella2026[[#This Row],[reddito_2024]]/Tabella2026[[#This Row],[POP_2024]],"")</f>
        <v>16523.852603706971</v>
      </c>
      <c r="N5609" s="3">
        <f>+IF(Tabella2026[[#This Row],[REDDITO COMPLESSIVO PROCAPITE]]&lt;media_aggr_reddito_pc,(media_aggr_reddito_pc-Tabella2026[[#This Row],[REDDITO COMPLESSIVO PROCAPITE]]),0)</f>
        <v>1301.2134589017696</v>
      </c>
      <c r="O5609" s="3">
        <f>+Tabella2026[[#This Row],[DIFFERENZA REDDITO INFERIORE ALLA MEDIA DALLA MEDIA]]*Tabella2026[[#This Row],[POP_2024]]</f>
        <v>1474274.8489357049</v>
      </c>
      <c r="P5609" s="3">
        <f>+Tabella2026[[#This Row],[POPOLAZIONE PER DIFFERENZA ]]/SUM(Tabella2026[[POPOLAZIONE PER DIFFERENZA ]])</f>
        <v>1.3079502643239058E-5</v>
      </c>
      <c r="Q5609" s="3">
        <f>+Tabella2026[[#This Row],[INCIDENZA POPOLAZIONE PER DIFFERENZA]]*(PLAFOND-SUM(Tabella2026[CONTRIBUTO SULLA BASE DELLA POPOLAZIONE]))</f>
        <v>3850.5957685426115</v>
      </c>
      <c r="R5609" s="3">
        <f>+Tabella2026[[#This Row],[CONTRIBUTO SULLA BASE DELLA POPOLAZIONE]]+Tabella2026[[#This Row],[CONTRIBUTO SULLA BASE DEL REDDITO]]</f>
        <v>9509.481887790711</v>
      </c>
      <c r="S5609" s="3">
        <f>+Tabella2026[[#This Row],[CONTRIBUTO TOTALE]]/(PLAFOND/N_TESSERE)</f>
        <v>19.018963775581422</v>
      </c>
      <c r="T5609" s="3">
        <f>+MAX(CEILING(Tabella2026[[#This Row],[preDEF1]],1),1)</f>
        <v>20</v>
      </c>
      <c r="U5609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5609" s="21">
        <f>+Tabella2026[[#This Row],[DEF - n. card]]*(PLAFOND/N_TESSERE)</f>
        <v>10000</v>
      </c>
      <c r="W5609" s="18"/>
    </row>
    <row r="5610" spans="2:23" x14ac:dyDescent="0.25">
      <c r="B5610" s="1" t="s">
        <v>11580</v>
      </c>
      <c r="C5610" s="2">
        <v>41035</v>
      </c>
      <c r="D5610" s="1" t="s">
        <v>11581</v>
      </c>
      <c r="E5610" s="1" t="s">
        <v>117</v>
      </c>
      <c r="F5610" s="1" t="s">
        <v>130</v>
      </c>
      <c r="G5610" s="1" t="s">
        <v>4778</v>
      </c>
      <c r="H5610" s="1" t="s">
        <v>15834</v>
      </c>
      <c r="I5610" s="5">
        <v>1132</v>
      </c>
      <c r="J5610" s="5">
        <v>13943988</v>
      </c>
      <c r="K5610" s="3">
        <f>+Tabella2026[[#This Row],[POP_2024]]/SUM(Tabella2026[POP_2024])</f>
        <v>1.9204843475096745E-5</v>
      </c>
      <c r="L5610" s="3">
        <f>+Tabella2026[[#This Row],[INCIDENZA POPOLAZIONE]]*(PLAFOND/2)</f>
        <v>5653.8915154358756</v>
      </c>
      <c r="M5610" s="3">
        <f>+IFERROR(Tabella2026[[#This Row],[reddito_2024]]/Tabella2026[[#This Row],[POP_2024]],"")</f>
        <v>12318.010600706713</v>
      </c>
      <c r="N5610" s="3">
        <f>+IF(Tabella2026[[#This Row],[REDDITO COMPLESSIVO PROCAPITE]]&lt;media_aggr_reddito_pc,(media_aggr_reddito_pc-Tabella2026[[#This Row],[REDDITO COMPLESSIVO PROCAPITE]]),0)</f>
        <v>5507.0554619020277</v>
      </c>
      <c r="O5610" s="3">
        <f>+Tabella2026[[#This Row],[DIFFERENZA REDDITO INFERIORE ALLA MEDIA DALLA MEDIA]]*Tabella2026[[#This Row],[POP_2024]]</f>
        <v>6233986.782873095</v>
      </c>
      <c r="P5610" s="3">
        <f>+Tabella2026[[#This Row],[POPOLAZIONE PER DIFFERENZA ]]/SUM(Tabella2026[[POPOLAZIONE PER DIFFERENZA ]])</f>
        <v>5.5306815186712819E-5</v>
      </c>
      <c r="Q5610" s="3">
        <f>+Tabella2026[[#This Row],[INCIDENZA POPOLAZIONE PER DIFFERENZA]]*(PLAFOND-SUM(Tabella2026[CONTRIBUTO SULLA BASE DELLA POPOLAZIONE]))</f>
        <v>16282.28491085693</v>
      </c>
      <c r="R5610" s="3">
        <f>+Tabella2026[[#This Row],[CONTRIBUTO SULLA BASE DELLA POPOLAZIONE]]+Tabella2026[[#This Row],[CONTRIBUTO SULLA BASE DEL REDDITO]]</f>
        <v>21936.176426292805</v>
      </c>
      <c r="S5610" s="3">
        <f>+Tabella2026[[#This Row],[CONTRIBUTO TOTALE]]/(PLAFOND/N_TESSERE)</f>
        <v>43.872352852585607</v>
      </c>
      <c r="T5610" s="3">
        <f>+MAX(CEILING(Tabella2026[[#This Row],[preDEF1]],1),1)</f>
        <v>44</v>
      </c>
      <c r="U5610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610" s="21">
        <f>+Tabella2026[[#This Row],[DEF - n. card]]*(PLAFOND/N_TESSERE)</f>
        <v>22000</v>
      </c>
      <c r="W5610" s="18"/>
    </row>
    <row r="5611" spans="2:23" x14ac:dyDescent="0.25">
      <c r="B5611" s="1" t="s">
        <v>11051</v>
      </c>
      <c r="C5611" s="2">
        <v>76025</v>
      </c>
      <c r="D5611" s="1" t="s">
        <v>11052</v>
      </c>
      <c r="E5611" s="1" t="s">
        <v>213</v>
      </c>
      <c r="F5611" s="1" t="s">
        <v>212</v>
      </c>
      <c r="G5611" s="1" t="s">
        <v>4778</v>
      </c>
      <c r="H5611" s="1" t="s">
        <v>15836</v>
      </c>
      <c r="I5611" s="5">
        <v>1131</v>
      </c>
      <c r="J5611" s="5">
        <v>14694635</v>
      </c>
      <c r="K5611" s="3">
        <f>+Tabella2026[[#This Row],[POP_2024]]/SUM(Tabella2026[POP_2024])</f>
        <v>1.9187878065666449E-5</v>
      </c>
      <c r="L5611" s="3">
        <f>+Tabella2026[[#This Row],[INCIDENZA POPOLAZIONE]]*(PLAFOND/2)</f>
        <v>5648.8969116236531</v>
      </c>
      <c r="M5611" s="3">
        <f>+IFERROR(Tabella2026[[#This Row],[reddito_2024]]/Tabella2026[[#This Row],[POP_2024]],"")</f>
        <v>12992.60389036251</v>
      </c>
      <c r="N5611" s="3">
        <f>+IF(Tabella2026[[#This Row],[REDDITO COMPLESSIVO PROCAPITE]]&lt;media_aggr_reddito_pc,(media_aggr_reddito_pc-Tabella2026[[#This Row],[REDDITO COMPLESSIVO PROCAPITE]]),0)</f>
        <v>4832.4621722462307</v>
      </c>
      <c r="O5611" s="3">
        <f>+Tabella2026[[#This Row],[DIFFERENZA REDDITO INFERIORE ALLA MEDIA DALLA MEDIA]]*Tabella2026[[#This Row],[POP_2024]]</f>
        <v>5465514.7168104872</v>
      </c>
      <c r="P5611" s="3">
        <f>+Tabella2026[[#This Row],[POPOLAZIONE PER DIFFERENZA ]]/SUM(Tabella2026[[POPOLAZIONE PER DIFFERENZA ]])</f>
        <v>4.8489068532093198E-5</v>
      </c>
      <c r="Q5611" s="3">
        <f>+Tabella2026[[#This Row],[INCIDENZA POPOLAZIONE PER DIFFERENZA]]*(PLAFOND-SUM(Tabella2026[CONTRIBUTO SULLA BASE DELLA POPOLAZIONE]))</f>
        <v>14275.145409046896</v>
      </c>
      <c r="R5611" s="3">
        <f>+Tabella2026[[#This Row],[CONTRIBUTO SULLA BASE DELLA POPOLAZIONE]]+Tabella2026[[#This Row],[CONTRIBUTO SULLA BASE DEL REDDITO]]</f>
        <v>19924.042320670549</v>
      </c>
      <c r="S5611" s="3">
        <f>+Tabella2026[[#This Row],[CONTRIBUTO TOTALE]]/(PLAFOND/N_TESSERE)</f>
        <v>39.848084641341096</v>
      </c>
      <c r="T5611" s="3">
        <f>+MAX(CEILING(Tabella2026[[#This Row],[preDEF1]],1),1)</f>
        <v>40</v>
      </c>
      <c r="U5611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611" s="21">
        <f>+Tabella2026[[#This Row],[DEF - n. card]]*(PLAFOND/N_TESSERE)</f>
        <v>20000</v>
      </c>
      <c r="W5611" s="18"/>
    </row>
    <row r="5612" spans="2:23" x14ac:dyDescent="0.25">
      <c r="B5612" s="1" t="s">
        <v>11045</v>
      </c>
      <c r="C5612" s="2">
        <v>65141</v>
      </c>
      <c r="D5612" s="1" t="s">
        <v>11046</v>
      </c>
      <c r="E5612" s="1" t="s">
        <v>15</v>
      </c>
      <c r="F5612" s="1" t="s">
        <v>82</v>
      </c>
      <c r="G5612" s="1" t="s">
        <v>4778</v>
      </c>
      <c r="H5612" s="1" t="s">
        <v>15836</v>
      </c>
      <c r="I5612" s="5">
        <v>1131</v>
      </c>
      <c r="J5612" s="5">
        <v>13176667</v>
      </c>
      <c r="K5612" s="3">
        <f>+Tabella2026[[#This Row],[POP_2024]]/SUM(Tabella2026[POP_2024])</f>
        <v>1.9187878065666449E-5</v>
      </c>
      <c r="L5612" s="3">
        <f>+Tabella2026[[#This Row],[INCIDENZA POPOLAZIONE]]*(PLAFOND/2)</f>
        <v>5648.8969116236531</v>
      </c>
      <c r="M5612" s="3">
        <f>+IFERROR(Tabella2026[[#This Row],[reddito_2024]]/Tabella2026[[#This Row],[POP_2024]],"")</f>
        <v>11650.457117595048</v>
      </c>
      <c r="N5612" s="3">
        <f>+IF(Tabella2026[[#This Row],[REDDITO COMPLESSIVO PROCAPITE]]&lt;media_aggr_reddito_pc,(media_aggr_reddito_pc-Tabella2026[[#This Row],[REDDITO COMPLESSIVO PROCAPITE]]),0)</f>
        <v>6174.6089450136933</v>
      </c>
      <c r="O5612" s="3">
        <f>+Tabella2026[[#This Row],[DIFFERENZA REDDITO INFERIORE ALLA MEDIA DALLA MEDIA]]*Tabella2026[[#This Row],[POP_2024]]</f>
        <v>6983482.7168104872</v>
      </c>
      <c r="P5612" s="3">
        <f>+Tabella2026[[#This Row],[POPOLAZIONE PER DIFFERENZA ]]/SUM(Tabella2026[[POPOLAZIONE PER DIFFERENZA ]])</f>
        <v>6.1956208992832468E-5</v>
      </c>
      <c r="Q5612" s="3">
        <f>+Tabella2026[[#This Row],[INCIDENZA POPOLAZIONE PER DIFFERENZA]]*(PLAFOND-SUM(Tabella2026[CONTRIBUTO SULLA BASE DELLA POPOLAZIONE]))</f>
        <v>18239.861460333206</v>
      </c>
      <c r="R5612" s="3">
        <f>+Tabella2026[[#This Row],[CONTRIBUTO SULLA BASE DELLA POPOLAZIONE]]+Tabella2026[[#This Row],[CONTRIBUTO SULLA BASE DEL REDDITO]]</f>
        <v>23888.758371956857</v>
      </c>
      <c r="S5612" s="3">
        <f>+Tabella2026[[#This Row],[CONTRIBUTO TOTALE]]/(PLAFOND/N_TESSERE)</f>
        <v>47.777516743913715</v>
      </c>
      <c r="T5612" s="3">
        <f>+MAX(CEILING(Tabella2026[[#This Row],[preDEF1]],1),1)</f>
        <v>48</v>
      </c>
      <c r="U5612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612" s="21">
        <f>+Tabella2026[[#This Row],[DEF - n. card]]*(PLAFOND/N_TESSERE)</f>
        <v>24000</v>
      </c>
      <c r="W5612" s="18"/>
    </row>
    <row r="5613" spans="2:23" x14ac:dyDescent="0.25">
      <c r="B5613" s="1" t="s">
        <v>11235</v>
      </c>
      <c r="C5613" s="2">
        <v>3022</v>
      </c>
      <c r="D5613" s="1" t="s">
        <v>11236</v>
      </c>
      <c r="E5613" s="1" t="s">
        <v>18</v>
      </c>
      <c r="F5613" s="1" t="s">
        <v>114</v>
      </c>
      <c r="G5613" s="1" t="s">
        <v>4778</v>
      </c>
      <c r="H5613" s="1" t="s">
        <v>15835</v>
      </c>
      <c r="I5613" s="5">
        <v>1128</v>
      </c>
      <c r="J5613" s="5">
        <v>24610172</v>
      </c>
      <c r="K5613" s="3">
        <f>+Tabella2026[[#This Row],[POP_2024]]/SUM(Tabella2026[POP_2024])</f>
        <v>1.9136981837375557E-5</v>
      </c>
      <c r="L5613" s="3">
        <f>+Tabella2026[[#This Row],[INCIDENZA POPOLAZIONE]]*(PLAFOND/2)</f>
        <v>5633.9131001869855</v>
      </c>
      <c r="M5613" s="3">
        <f>+IFERROR(Tabella2026[[#This Row],[reddito_2024]]/Tabella2026[[#This Row],[POP_2024]],"")</f>
        <v>21817.528368794327</v>
      </c>
      <c r="N5613" s="3">
        <f>+IF(Tabella2026[[#This Row],[REDDITO COMPLESSIVO PROCAPITE]]&lt;media_aggr_reddito_pc,(media_aggr_reddito_pc-Tabella2026[[#This Row],[REDDITO COMPLESSIVO PROCAPITE]]),0)</f>
        <v>0</v>
      </c>
      <c r="O5613" s="3">
        <f>+Tabella2026[[#This Row],[DIFFERENZA REDDITO INFERIORE ALLA MEDIA DALLA MEDIA]]*Tabella2026[[#This Row],[POP_2024]]</f>
        <v>0</v>
      </c>
      <c r="P5613" s="3">
        <f>+Tabella2026[[#This Row],[POPOLAZIONE PER DIFFERENZA ]]/SUM(Tabella2026[[POPOLAZIONE PER DIFFERENZA ]])</f>
        <v>0</v>
      </c>
      <c r="Q5613" s="3">
        <f>+Tabella2026[[#This Row],[INCIDENZA POPOLAZIONE PER DIFFERENZA]]*(PLAFOND-SUM(Tabella2026[CONTRIBUTO SULLA BASE DELLA POPOLAZIONE]))</f>
        <v>0</v>
      </c>
      <c r="R5613" s="3">
        <f>+Tabella2026[[#This Row],[CONTRIBUTO SULLA BASE DELLA POPOLAZIONE]]+Tabella2026[[#This Row],[CONTRIBUTO SULLA BASE DEL REDDITO]]</f>
        <v>5633.9131001869855</v>
      </c>
      <c r="S5613" s="3">
        <f>+Tabella2026[[#This Row],[CONTRIBUTO TOTALE]]/(PLAFOND/N_TESSERE)</f>
        <v>11.267826200373971</v>
      </c>
      <c r="T5613" s="3">
        <f>+MAX(CEILING(Tabella2026[[#This Row],[preDEF1]],1),1)</f>
        <v>12</v>
      </c>
      <c r="U5613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13" s="21">
        <f>+Tabella2026[[#This Row],[DEF - n. card]]*(PLAFOND/N_TESSERE)</f>
        <v>6000</v>
      </c>
      <c r="W5613" s="18"/>
    </row>
    <row r="5614" spans="2:23" x14ac:dyDescent="0.25">
      <c r="B5614" s="1" t="s">
        <v>11203</v>
      </c>
      <c r="C5614" s="2">
        <v>58044</v>
      </c>
      <c r="D5614" s="1" t="s">
        <v>11204</v>
      </c>
      <c r="E5614" s="1" t="s">
        <v>8</v>
      </c>
      <c r="F5614" s="1" t="s">
        <v>7</v>
      </c>
      <c r="G5614" s="1" t="s">
        <v>4778</v>
      </c>
      <c r="H5614" s="1" t="s">
        <v>15834</v>
      </c>
      <c r="I5614" s="5">
        <v>1128</v>
      </c>
      <c r="J5614" s="5">
        <v>16133683</v>
      </c>
      <c r="K5614" s="3">
        <f>+Tabella2026[[#This Row],[POP_2024]]/SUM(Tabella2026[POP_2024])</f>
        <v>1.9136981837375557E-5</v>
      </c>
      <c r="L5614" s="3">
        <f>+Tabella2026[[#This Row],[INCIDENZA POPOLAZIONE]]*(PLAFOND/2)</f>
        <v>5633.9131001869855</v>
      </c>
      <c r="M5614" s="3">
        <f>+IFERROR(Tabella2026[[#This Row],[reddito_2024]]/Tabella2026[[#This Row],[POP_2024]],"")</f>
        <v>14302.910460992907</v>
      </c>
      <c r="N5614" s="3">
        <f>+IF(Tabella2026[[#This Row],[REDDITO COMPLESSIVO PROCAPITE]]&lt;media_aggr_reddito_pc,(media_aggr_reddito_pc-Tabella2026[[#This Row],[REDDITO COMPLESSIVO PROCAPITE]]),0)</f>
        <v>3522.1556016158338</v>
      </c>
      <c r="O5614" s="3">
        <f>+Tabella2026[[#This Row],[DIFFERENZA REDDITO INFERIORE ALLA MEDIA DALLA MEDIA]]*Tabella2026[[#This Row],[POP_2024]]</f>
        <v>3972991.5186226605</v>
      </c>
      <c r="P5614" s="3">
        <f>+Tabella2026[[#This Row],[POPOLAZIONE PER DIFFERENZA ]]/SUM(Tabella2026[[POPOLAZIONE PER DIFFERENZA ]])</f>
        <v>3.5247669799769945E-5</v>
      </c>
      <c r="Q5614" s="3">
        <f>+Tabella2026[[#This Row],[INCIDENZA POPOLAZIONE PER DIFFERENZA]]*(PLAFOND-SUM(Tabella2026[CONTRIBUTO SULLA BASE DELLA POPOLAZIONE]))</f>
        <v>10376.887553299965</v>
      </c>
      <c r="R5614" s="3">
        <f>+Tabella2026[[#This Row],[CONTRIBUTO SULLA BASE DELLA POPOLAZIONE]]+Tabella2026[[#This Row],[CONTRIBUTO SULLA BASE DEL REDDITO]]</f>
        <v>16010.800653486949</v>
      </c>
      <c r="S5614" s="3">
        <f>+Tabella2026[[#This Row],[CONTRIBUTO TOTALE]]/(PLAFOND/N_TESSERE)</f>
        <v>32.021601306973899</v>
      </c>
      <c r="T5614" s="3">
        <f>+MAX(CEILING(Tabella2026[[#This Row],[preDEF1]],1),1)</f>
        <v>33</v>
      </c>
      <c r="U5614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5614" s="21">
        <f>+Tabella2026[[#This Row],[DEF - n. card]]*(PLAFOND/N_TESSERE)</f>
        <v>16500</v>
      </c>
      <c r="W5614" s="18"/>
    </row>
    <row r="5615" spans="2:23" x14ac:dyDescent="0.25">
      <c r="B5615" s="1" t="s">
        <v>11063</v>
      </c>
      <c r="C5615" s="2">
        <v>58061</v>
      </c>
      <c r="D5615" s="1" t="s">
        <v>11064</v>
      </c>
      <c r="E5615" s="1" t="s">
        <v>8</v>
      </c>
      <c r="F5615" s="1" t="s">
        <v>7</v>
      </c>
      <c r="G5615" s="1" t="s">
        <v>4778</v>
      </c>
      <c r="H5615" s="1" t="s">
        <v>15834</v>
      </c>
      <c r="I5615" s="5">
        <v>1128</v>
      </c>
      <c r="J5615" s="5">
        <v>19271193</v>
      </c>
      <c r="K5615" s="3">
        <f>+Tabella2026[[#This Row],[POP_2024]]/SUM(Tabella2026[POP_2024])</f>
        <v>1.9136981837375557E-5</v>
      </c>
      <c r="L5615" s="3">
        <f>+Tabella2026[[#This Row],[INCIDENZA POPOLAZIONE]]*(PLAFOND/2)</f>
        <v>5633.9131001869855</v>
      </c>
      <c r="M5615" s="3">
        <f>+IFERROR(Tabella2026[[#This Row],[reddito_2024]]/Tabella2026[[#This Row],[POP_2024]],"")</f>
        <v>17084.390957446809</v>
      </c>
      <c r="N5615" s="3">
        <f>+IF(Tabella2026[[#This Row],[REDDITO COMPLESSIVO PROCAPITE]]&lt;media_aggr_reddito_pc,(media_aggr_reddito_pc-Tabella2026[[#This Row],[REDDITO COMPLESSIVO PROCAPITE]]),0)</f>
        <v>740.67510516193215</v>
      </c>
      <c r="O5615" s="3">
        <f>+Tabella2026[[#This Row],[DIFFERENZA REDDITO INFERIORE ALLA MEDIA DALLA MEDIA]]*Tabella2026[[#This Row],[POP_2024]]</f>
        <v>835481.5186226595</v>
      </c>
      <c r="P5615" s="3">
        <f>+Tabella2026[[#This Row],[POPOLAZIONE PER DIFFERENZA ]]/SUM(Tabella2026[[POPOLAZIONE PER DIFFERENZA ]])</f>
        <v>7.4122425266165733E-6</v>
      </c>
      <c r="Q5615" s="3">
        <f>+Tabella2026[[#This Row],[INCIDENZA POPOLAZIONE PER DIFFERENZA]]*(PLAFOND-SUM(Tabella2026[CONTRIBUTO SULLA BASE DELLA POPOLAZIONE]))</f>
        <v>2182.1586406540332</v>
      </c>
      <c r="R5615" s="3">
        <f>+Tabella2026[[#This Row],[CONTRIBUTO SULLA BASE DELLA POPOLAZIONE]]+Tabella2026[[#This Row],[CONTRIBUTO SULLA BASE DEL REDDITO]]</f>
        <v>7816.0717408410183</v>
      </c>
      <c r="S5615" s="3">
        <f>+Tabella2026[[#This Row],[CONTRIBUTO TOTALE]]/(PLAFOND/N_TESSERE)</f>
        <v>15.632143481682036</v>
      </c>
      <c r="T5615" s="3">
        <f>+MAX(CEILING(Tabella2026[[#This Row],[preDEF1]],1),1)</f>
        <v>16</v>
      </c>
      <c r="U5615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5615" s="21">
        <f>+Tabella2026[[#This Row],[DEF - n. card]]*(PLAFOND/N_TESSERE)</f>
        <v>8000</v>
      </c>
      <c r="W5615" s="18"/>
    </row>
    <row r="5616" spans="2:23" x14ac:dyDescent="0.25">
      <c r="B5616" s="1" t="s">
        <v>11275</v>
      </c>
      <c r="C5616" s="2">
        <v>115040</v>
      </c>
      <c r="D5616" s="1" t="s">
        <v>11276</v>
      </c>
      <c r="E5616" s="1" t="s">
        <v>76</v>
      </c>
      <c r="F5616" s="1" t="s">
        <v>625</v>
      </c>
      <c r="G5616" s="1" t="s">
        <v>4778</v>
      </c>
      <c r="H5616" s="1" t="s">
        <v>15836</v>
      </c>
      <c r="I5616" s="5">
        <v>1127</v>
      </c>
      <c r="J5616" s="5">
        <v>14593092</v>
      </c>
      <c r="K5616" s="3">
        <f>+Tabella2026[[#This Row],[POP_2024]]/SUM(Tabella2026[POP_2024])</f>
        <v>1.912001642794526E-5</v>
      </c>
      <c r="L5616" s="3">
        <f>+Tabella2026[[#This Row],[INCIDENZA POPOLAZIONE]]*(PLAFOND/2)</f>
        <v>5628.9184963747639</v>
      </c>
      <c r="M5616" s="3">
        <f>+IFERROR(Tabella2026[[#This Row],[reddito_2024]]/Tabella2026[[#This Row],[POP_2024]],"")</f>
        <v>12948.617568766636</v>
      </c>
      <c r="N5616" s="3">
        <f>+IF(Tabella2026[[#This Row],[REDDITO COMPLESSIVO PROCAPITE]]&lt;media_aggr_reddito_pc,(media_aggr_reddito_pc-Tabella2026[[#This Row],[REDDITO COMPLESSIVO PROCAPITE]]),0)</f>
        <v>4876.4484938421047</v>
      </c>
      <c r="O5616" s="3">
        <f>+Tabella2026[[#This Row],[DIFFERENZA REDDITO INFERIORE ALLA MEDIA DALLA MEDIA]]*Tabella2026[[#This Row],[POP_2024]]</f>
        <v>5495757.4525600523</v>
      </c>
      <c r="P5616" s="3">
        <f>+Tabella2026[[#This Row],[POPOLAZIONE PER DIFFERENZA ]]/SUM(Tabella2026[[POPOLAZIONE PER DIFFERENZA ]])</f>
        <v>4.8757376671827641E-5</v>
      </c>
      <c r="Q5616" s="3">
        <f>+Tabella2026[[#This Row],[INCIDENZA POPOLAZIONE PER DIFFERENZA]]*(PLAFOND-SUM(Tabella2026[CONTRIBUTO SULLA BASE DELLA POPOLAZIONE]))</f>
        <v>14354.135124153612</v>
      </c>
      <c r="R5616" s="3">
        <f>+Tabella2026[[#This Row],[CONTRIBUTO SULLA BASE DELLA POPOLAZIONE]]+Tabella2026[[#This Row],[CONTRIBUTO SULLA BASE DEL REDDITO]]</f>
        <v>19983.053620528375</v>
      </c>
      <c r="S5616" s="3">
        <f>+Tabella2026[[#This Row],[CONTRIBUTO TOTALE]]/(PLAFOND/N_TESSERE)</f>
        <v>39.966107241056747</v>
      </c>
      <c r="T5616" s="3">
        <f>+MAX(CEILING(Tabella2026[[#This Row],[preDEF1]],1),1)</f>
        <v>40</v>
      </c>
      <c r="U5616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616" s="21">
        <f>+Tabella2026[[#This Row],[DEF - n. card]]*(PLAFOND/N_TESSERE)</f>
        <v>20000</v>
      </c>
      <c r="W5616" s="18"/>
    </row>
    <row r="5617" spans="2:23" x14ac:dyDescent="0.25">
      <c r="B5617" s="1" t="s">
        <v>11616</v>
      </c>
      <c r="C5617" s="2">
        <v>48039</v>
      </c>
      <c r="D5617" s="1" t="s">
        <v>11617</v>
      </c>
      <c r="E5617" s="1" t="s">
        <v>30</v>
      </c>
      <c r="F5617" s="1" t="s">
        <v>29</v>
      </c>
      <c r="G5617" s="1" t="s">
        <v>4778</v>
      </c>
      <c r="H5617" s="1" t="s">
        <v>15834</v>
      </c>
      <c r="I5617" s="5">
        <v>1127</v>
      </c>
      <c r="J5617" s="5">
        <v>17002682</v>
      </c>
      <c r="K5617" s="3">
        <f>+Tabella2026[[#This Row],[POP_2024]]/SUM(Tabella2026[POP_2024])</f>
        <v>1.912001642794526E-5</v>
      </c>
      <c r="L5617" s="3">
        <f>+Tabella2026[[#This Row],[INCIDENZA POPOLAZIONE]]*(PLAFOND/2)</f>
        <v>5628.9184963747639</v>
      </c>
      <c r="M5617" s="3">
        <f>+IFERROR(Tabella2026[[#This Row],[reddito_2024]]/Tabella2026[[#This Row],[POP_2024]],"")</f>
        <v>15086.674356699201</v>
      </c>
      <c r="N5617" s="3">
        <f>+IF(Tabella2026[[#This Row],[REDDITO COMPLESSIVO PROCAPITE]]&lt;media_aggr_reddito_pc,(media_aggr_reddito_pc-Tabella2026[[#This Row],[REDDITO COMPLESSIVO PROCAPITE]]),0)</f>
        <v>2738.3917059095402</v>
      </c>
      <c r="O5617" s="3">
        <f>+Tabella2026[[#This Row],[DIFFERENZA REDDITO INFERIORE ALLA MEDIA DALLA MEDIA]]*Tabella2026[[#This Row],[POP_2024]]</f>
        <v>3086167.4525600518</v>
      </c>
      <c r="P5617" s="3">
        <f>+Tabella2026[[#This Row],[POPOLAZIONE PER DIFFERENZA ]]/SUM(Tabella2026[[POPOLAZIONE PER DIFFERENZA ]])</f>
        <v>2.7379925379842073E-5</v>
      </c>
      <c r="Q5617" s="3">
        <f>+Tabella2026[[#This Row],[INCIDENZA POPOLAZIONE PER DIFFERENZA]]*(PLAFOND-SUM(Tabella2026[CONTRIBUTO SULLA BASE DELLA POPOLAZIONE]))</f>
        <v>8060.6294968815037</v>
      </c>
      <c r="R5617" s="3">
        <f>+Tabella2026[[#This Row],[CONTRIBUTO SULLA BASE DELLA POPOLAZIONE]]+Tabella2026[[#This Row],[CONTRIBUTO SULLA BASE DEL REDDITO]]</f>
        <v>13689.547993256267</v>
      </c>
      <c r="S5617" s="3">
        <f>+Tabella2026[[#This Row],[CONTRIBUTO TOTALE]]/(PLAFOND/N_TESSERE)</f>
        <v>27.379095986512532</v>
      </c>
      <c r="T5617" s="3">
        <f>+MAX(CEILING(Tabella2026[[#This Row],[preDEF1]],1),1)</f>
        <v>28</v>
      </c>
      <c r="U5617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5617" s="21">
        <f>+Tabella2026[[#This Row],[DEF - n. card]]*(PLAFOND/N_TESSERE)</f>
        <v>14000</v>
      </c>
      <c r="W5617" s="18"/>
    </row>
    <row r="5618" spans="2:23" x14ac:dyDescent="0.25">
      <c r="B5618" s="1" t="s">
        <v>11213</v>
      </c>
      <c r="C5618" s="2">
        <v>16099</v>
      </c>
      <c r="D5618" s="1" t="s">
        <v>11214</v>
      </c>
      <c r="E5618" s="1" t="s">
        <v>12</v>
      </c>
      <c r="F5618" s="1" t="s">
        <v>93</v>
      </c>
      <c r="G5618" s="1" t="s">
        <v>4778</v>
      </c>
      <c r="H5618" s="1" t="s">
        <v>15835</v>
      </c>
      <c r="I5618" s="5">
        <v>1126</v>
      </c>
      <c r="J5618" s="5">
        <v>21526131</v>
      </c>
      <c r="K5618" s="3">
        <f>+Tabella2026[[#This Row],[POP_2024]]/SUM(Tabella2026[POP_2024])</f>
        <v>1.9103051018514961E-5</v>
      </c>
      <c r="L5618" s="3">
        <f>+Tabella2026[[#This Row],[INCIDENZA POPOLAZIONE]]*(PLAFOND/2)</f>
        <v>5623.9238925625405</v>
      </c>
      <c r="M5618" s="3">
        <f>+IFERROR(Tabella2026[[#This Row],[reddito_2024]]/Tabella2026[[#This Row],[POP_2024]],"")</f>
        <v>19117.345470692719</v>
      </c>
      <c r="N5618" s="3">
        <f>+IF(Tabella2026[[#This Row],[REDDITO COMPLESSIVO PROCAPITE]]&lt;media_aggr_reddito_pc,(media_aggr_reddito_pc-Tabella2026[[#This Row],[REDDITO COMPLESSIVO PROCAPITE]]),0)</f>
        <v>0</v>
      </c>
      <c r="O5618" s="3">
        <f>+Tabella2026[[#This Row],[DIFFERENZA REDDITO INFERIORE ALLA MEDIA DALLA MEDIA]]*Tabella2026[[#This Row],[POP_2024]]</f>
        <v>0</v>
      </c>
      <c r="P5618" s="3">
        <f>+Tabella2026[[#This Row],[POPOLAZIONE PER DIFFERENZA ]]/SUM(Tabella2026[[POPOLAZIONE PER DIFFERENZA ]])</f>
        <v>0</v>
      </c>
      <c r="Q5618" s="3">
        <f>+Tabella2026[[#This Row],[INCIDENZA POPOLAZIONE PER DIFFERENZA]]*(PLAFOND-SUM(Tabella2026[CONTRIBUTO SULLA BASE DELLA POPOLAZIONE]))</f>
        <v>0</v>
      </c>
      <c r="R5618" s="3">
        <f>+Tabella2026[[#This Row],[CONTRIBUTO SULLA BASE DELLA POPOLAZIONE]]+Tabella2026[[#This Row],[CONTRIBUTO SULLA BASE DEL REDDITO]]</f>
        <v>5623.9238925625405</v>
      </c>
      <c r="S5618" s="3">
        <f>+Tabella2026[[#This Row],[CONTRIBUTO TOTALE]]/(PLAFOND/N_TESSERE)</f>
        <v>11.247847785125082</v>
      </c>
      <c r="T5618" s="3">
        <f>+MAX(CEILING(Tabella2026[[#This Row],[preDEF1]],1),1)</f>
        <v>12</v>
      </c>
      <c r="U5618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18" s="21">
        <f>+Tabella2026[[#This Row],[DEF - n. card]]*(PLAFOND/N_TESSERE)</f>
        <v>6000</v>
      </c>
      <c r="W5618" s="18"/>
    </row>
    <row r="5619" spans="2:23" x14ac:dyDescent="0.25">
      <c r="B5619" s="1" t="s">
        <v>11161</v>
      </c>
      <c r="C5619" s="2">
        <v>78098</v>
      </c>
      <c r="D5619" s="1" t="s">
        <v>11162</v>
      </c>
      <c r="E5619" s="1" t="s">
        <v>61</v>
      </c>
      <c r="F5619" s="1" t="s">
        <v>178</v>
      </c>
      <c r="G5619" s="1" t="s">
        <v>4778</v>
      </c>
      <c r="H5619" s="1" t="s">
        <v>15836</v>
      </c>
      <c r="I5619" s="5">
        <v>1126</v>
      </c>
      <c r="J5619" s="5">
        <v>12181536</v>
      </c>
      <c r="K5619" s="3">
        <f>+Tabella2026[[#This Row],[POP_2024]]/SUM(Tabella2026[POP_2024])</f>
        <v>1.9103051018514961E-5</v>
      </c>
      <c r="L5619" s="3">
        <f>+Tabella2026[[#This Row],[INCIDENZA POPOLAZIONE]]*(PLAFOND/2)</f>
        <v>5623.9238925625405</v>
      </c>
      <c r="M5619" s="3">
        <f>+IFERROR(Tabella2026[[#This Row],[reddito_2024]]/Tabella2026[[#This Row],[POP_2024]],"")</f>
        <v>10818.415630550622</v>
      </c>
      <c r="N5619" s="3">
        <f>+IF(Tabella2026[[#This Row],[REDDITO COMPLESSIVO PROCAPITE]]&lt;media_aggr_reddito_pc,(media_aggr_reddito_pc-Tabella2026[[#This Row],[REDDITO COMPLESSIVO PROCAPITE]]),0)</f>
        <v>7006.6504320581189</v>
      </c>
      <c r="O5619" s="3">
        <f>+Tabella2026[[#This Row],[DIFFERENZA REDDITO INFERIORE ALLA MEDIA DALLA MEDIA]]*Tabella2026[[#This Row],[POP_2024]]</f>
        <v>7889488.3864974417</v>
      </c>
      <c r="P5619" s="3">
        <f>+Tabella2026[[#This Row],[POPOLAZIONE PER DIFFERENZA ]]/SUM(Tabella2026[[POPOLAZIONE PER DIFFERENZA ]])</f>
        <v>6.9994129167632164E-5</v>
      </c>
      <c r="Q5619" s="3">
        <f>+Tabella2026[[#This Row],[INCIDENZA POPOLAZIONE PER DIFFERENZA]]*(PLAFOND-SUM(Tabella2026[CONTRIBUTO SULLA BASE DELLA POPOLAZIONE]))</f>
        <v>20606.219131354115</v>
      </c>
      <c r="R5619" s="3">
        <f>+Tabella2026[[#This Row],[CONTRIBUTO SULLA BASE DELLA POPOLAZIONE]]+Tabella2026[[#This Row],[CONTRIBUTO SULLA BASE DEL REDDITO]]</f>
        <v>26230.143023916655</v>
      </c>
      <c r="S5619" s="3">
        <f>+Tabella2026[[#This Row],[CONTRIBUTO TOTALE]]/(PLAFOND/N_TESSERE)</f>
        <v>52.460286047833307</v>
      </c>
      <c r="T5619" s="3">
        <f>+MAX(CEILING(Tabella2026[[#This Row],[preDEF1]],1),1)</f>
        <v>53</v>
      </c>
      <c r="U5619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619" s="21">
        <f>+Tabella2026[[#This Row],[DEF - n. card]]*(PLAFOND/N_TESSERE)</f>
        <v>26500</v>
      </c>
      <c r="W5619" s="18"/>
    </row>
    <row r="5620" spans="2:23" x14ac:dyDescent="0.25">
      <c r="B5620" s="1" t="s">
        <v>11259</v>
      </c>
      <c r="C5620" s="2">
        <v>25044</v>
      </c>
      <c r="D5620" s="1" t="s">
        <v>11260</v>
      </c>
      <c r="E5620" s="1" t="s">
        <v>38</v>
      </c>
      <c r="F5620" s="1" t="s">
        <v>514</v>
      </c>
      <c r="G5620" s="1" t="s">
        <v>4778</v>
      </c>
      <c r="H5620" s="1" t="s">
        <v>15835</v>
      </c>
      <c r="I5620" s="5">
        <v>1126</v>
      </c>
      <c r="J5620" s="5">
        <v>25388321</v>
      </c>
      <c r="K5620" s="3">
        <f>+Tabella2026[[#This Row],[POP_2024]]/SUM(Tabella2026[POP_2024])</f>
        <v>1.9103051018514961E-5</v>
      </c>
      <c r="L5620" s="3">
        <f>+Tabella2026[[#This Row],[INCIDENZA POPOLAZIONE]]*(PLAFOND/2)</f>
        <v>5623.9238925625405</v>
      </c>
      <c r="M5620" s="3">
        <f>+IFERROR(Tabella2026[[#This Row],[reddito_2024]]/Tabella2026[[#This Row],[POP_2024]],"")</f>
        <v>22547.354351687391</v>
      </c>
      <c r="N5620" s="3">
        <f>+IF(Tabella2026[[#This Row],[REDDITO COMPLESSIVO PROCAPITE]]&lt;media_aggr_reddito_pc,(media_aggr_reddito_pc-Tabella2026[[#This Row],[REDDITO COMPLESSIVO PROCAPITE]]),0)</f>
        <v>0</v>
      </c>
      <c r="O5620" s="3">
        <f>+Tabella2026[[#This Row],[DIFFERENZA REDDITO INFERIORE ALLA MEDIA DALLA MEDIA]]*Tabella2026[[#This Row],[POP_2024]]</f>
        <v>0</v>
      </c>
      <c r="P5620" s="3">
        <f>+Tabella2026[[#This Row],[POPOLAZIONE PER DIFFERENZA ]]/SUM(Tabella2026[[POPOLAZIONE PER DIFFERENZA ]])</f>
        <v>0</v>
      </c>
      <c r="Q5620" s="3">
        <f>+Tabella2026[[#This Row],[INCIDENZA POPOLAZIONE PER DIFFERENZA]]*(PLAFOND-SUM(Tabella2026[CONTRIBUTO SULLA BASE DELLA POPOLAZIONE]))</f>
        <v>0</v>
      </c>
      <c r="R5620" s="3">
        <f>+Tabella2026[[#This Row],[CONTRIBUTO SULLA BASE DELLA POPOLAZIONE]]+Tabella2026[[#This Row],[CONTRIBUTO SULLA BASE DEL REDDITO]]</f>
        <v>5623.9238925625405</v>
      </c>
      <c r="S5620" s="3">
        <f>+Tabella2026[[#This Row],[CONTRIBUTO TOTALE]]/(PLAFOND/N_TESSERE)</f>
        <v>11.247847785125082</v>
      </c>
      <c r="T5620" s="3">
        <f>+MAX(CEILING(Tabella2026[[#This Row],[preDEF1]],1),1)</f>
        <v>12</v>
      </c>
      <c r="U5620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20" s="21">
        <f>+Tabella2026[[#This Row],[DEF - n. card]]*(PLAFOND/N_TESSERE)</f>
        <v>6000</v>
      </c>
      <c r="W5620" s="18"/>
    </row>
    <row r="5621" spans="2:23" x14ac:dyDescent="0.25">
      <c r="B5621" s="1" t="s">
        <v>11093</v>
      </c>
      <c r="C5621" s="2">
        <v>84006</v>
      </c>
      <c r="D5621" s="1" t="s">
        <v>11094</v>
      </c>
      <c r="E5621" s="1" t="s">
        <v>21</v>
      </c>
      <c r="F5621" s="1" t="s">
        <v>261</v>
      </c>
      <c r="G5621" s="1" t="s">
        <v>4778</v>
      </c>
      <c r="H5621" s="1" t="s">
        <v>15836</v>
      </c>
      <c r="I5621" s="5">
        <v>1125</v>
      </c>
      <c r="J5621" s="5">
        <v>10556392</v>
      </c>
      <c r="K5621" s="3">
        <f>+Tabella2026[[#This Row],[POP_2024]]/SUM(Tabella2026[POP_2024])</f>
        <v>1.9086085609084664E-5</v>
      </c>
      <c r="L5621" s="3">
        <f>+Tabella2026[[#This Row],[INCIDENZA POPOLAZIONE]]*(PLAFOND/2)</f>
        <v>5618.9292887503179</v>
      </c>
      <c r="M5621" s="3">
        <f>+IFERROR(Tabella2026[[#This Row],[reddito_2024]]/Tabella2026[[#This Row],[POP_2024]],"")</f>
        <v>9383.4595555555552</v>
      </c>
      <c r="N5621" s="3">
        <f>+IF(Tabella2026[[#This Row],[REDDITO COMPLESSIVO PROCAPITE]]&lt;media_aggr_reddito_pc,(media_aggr_reddito_pc-Tabella2026[[#This Row],[REDDITO COMPLESSIVO PROCAPITE]]),0)</f>
        <v>8441.6065070531859</v>
      </c>
      <c r="O5621" s="3">
        <f>+Tabella2026[[#This Row],[DIFFERENZA REDDITO INFERIORE ALLA MEDIA DALLA MEDIA]]*Tabella2026[[#This Row],[POP_2024]]</f>
        <v>9496807.3204348348</v>
      </c>
      <c r="P5621" s="3">
        <f>+Tabella2026[[#This Row],[POPOLAZIONE PER DIFFERENZA ]]/SUM(Tabella2026[[POPOLAZIONE PER DIFFERENZA ]])</f>
        <v>8.4253975125215324E-5</v>
      </c>
      <c r="Q5621" s="3">
        <f>+Tabella2026[[#This Row],[INCIDENZA POPOLAZIONE PER DIFFERENZA]]*(PLAFOND-SUM(Tabella2026[CONTRIBUTO SULLA BASE DELLA POPOLAZIONE]))</f>
        <v>24804.307086382149</v>
      </c>
      <c r="R5621" s="3">
        <f>+Tabella2026[[#This Row],[CONTRIBUTO SULLA BASE DELLA POPOLAZIONE]]+Tabella2026[[#This Row],[CONTRIBUTO SULLA BASE DEL REDDITO]]</f>
        <v>30423.236375132466</v>
      </c>
      <c r="S5621" s="3">
        <f>+Tabella2026[[#This Row],[CONTRIBUTO TOTALE]]/(PLAFOND/N_TESSERE)</f>
        <v>60.84647275026493</v>
      </c>
      <c r="T5621" s="3">
        <f>+MAX(CEILING(Tabella2026[[#This Row],[preDEF1]],1),1)</f>
        <v>61</v>
      </c>
      <c r="U5621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5621" s="21">
        <f>+Tabella2026[[#This Row],[DEF - n. card]]*(PLAFOND/N_TESSERE)</f>
        <v>30500</v>
      </c>
      <c r="W5621" s="18"/>
    </row>
    <row r="5622" spans="2:23" x14ac:dyDescent="0.25">
      <c r="B5622" s="1" t="s">
        <v>11269</v>
      </c>
      <c r="C5622" s="2">
        <v>75032</v>
      </c>
      <c r="D5622" s="1" t="s">
        <v>11270</v>
      </c>
      <c r="E5622" s="1" t="s">
        <v>33</v>
      </c>
      <c r="F5622" s="1" t="s">
        <v>132</v>
      </c>
      <c r="G5622" s="1" t="s">
        <v>4778</v>
      </c>
      <c r="H5622" s="1" t="s">
        <v>15836</v>
      </c>
      <c r="I5622" s="5">
        <v>1125</v>
      </c>
      <c r="J5622" s="5">
        <v>13816730</v>
      </c>
      <c r="K5622" s="3">
        <f>+Tabella2026[[#This Row],[POP_2024]]/SUM(Tabella2026[POP_2024])</f>
        <v>1.9086085609084664E-5</v>
      </c>
      <c r="L5622" s="3">
        <f>+Tabella2026[[#This Row],[INCIDENZA POPOLAZIONE]]*(PLAFOND/2)</f>
        <v>5618.9292887503179</v>
      </c>
      <c r="M5622" s="3">
        <f>+IFERROR(Tabella2026[[#This Row],[reddito_2024]]/Tabella2026[[#This Row],[POP_2024]],"")</f>
        <v>12281.537777777778</v>
      </c>
      <c r="N5622" s="3">
        <f>+IF(Tabella2026[[#This Row],[REDDITO COMPLESSIVO PROCAPITE]]&lt;media_aggr_reddito_pc,(media_aggr_reddito_pc-Tabella2026[[#This Row],[REDDITO COMPLESSIVO PROCAPITE]]),0)</f>
        <v>5543.5282848309635</v>
      </c>
      <c r="O5622" s="3">
        <f>+Tabella2026[[#This Row],[DIFFERENZA REDDITO INFERIORE ALLA MEDIA DALLA MEDIA]]*Tabella2026[[#This Row],[POP_2024]]</f>
        <v>6236469.3204348339</v>
      </c>
      <c r="P5622" s="3">
        <f>+Tabella2026[[#This Row],[POPOLAZIONE PER DIFFERENZA ]]/SUM(Tabella2026[[POPOLAZIONE PER DIFFERENZA ]])</f>
        <v>5.5328839815718835E-5</v>
      </c>
      <c r="Q5622" s="3">
        <f>+Tabella2026[[#This Row],[INCIDENZA POPOLAZIONE PER DIFFERENZA]]*(PLAFOND-SUM(Tabella2026[CONTRIBUTO SULLA BASE DELLA POPOLAZIONE]))</f>
        <v>16288.768945117828</v>
      </c>
      <c r="R5622" s="3">
        <f>+Tabella2026[[#This Row],[CONTRIBUTO SULLA BASE DELLA POPOLAZIONE]]+Tabella2026[[#This Row],[CONTRIBUTO SULLA BASE DEL REDDITO]]</f>
        <v>21907.698233868148</v>
      </c>
      <c r="S5622" s="3">
        <f>+Tabella2026[[#This Row],[CONTRIBUTO TOTALE]]/(PLAFOND/N_TESSERE)</f>
        <v>43.815396467736299</v>
      </c>
      <c r="T5622" s="3">
        <f>+MAX(CEILING(Tabella2026[[#This Row],[preDEF1]],1),1)</f>
        <v>44</v>
      </c>
      <c r="U5622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622" s="21">
        <f>+Tabella2026[[#This Row],[DEF - n. card]]*(PLAFOND/N_TESSERE)</f>
        <v>22000</v>
      </c>
      <c r="W5622" s="18"/>
    </row>
    <row r="5623" spans="2:23" x14ac:dyDescent="0.25">
      <c r="B5623" s="1" t="s">
        <v>11373</v>
      </c>
      <c r="C5623" s="2">
        <v>96082</v>
      </c>
      <c r="D5623" s="1" t="s">
        <v>11374</v>
      </c>
      <c r="E5623" s="1" t="s">
        <v>18</v>
      </c>
      <c r="F5623" s="1" t="s">
        <v>403</v>
      </c>
      <c r="G5623" s="1" t="s">
        <v>4778</v>
      </c>
      <c r="H5623" s="1" t="s">
        <v>15835</v>
      </c>
      <c r="I5623" s="5">
        <v>1125</v>
      </c>
      <c r="J5623" s="5">
        <v>20431251</v>
      </c>
      <c r="K5623" s="3">
        <f>+Tabella2026[[#This Row],[POP_2024]]/SUM(Tabella2026[POP_2024])</f>
        <v>1.9086085609084664E-5</v>
      </c>
      <c r="L5623" s="3">
        <f>+Tabella2026[[#This Row],[INCIDENZA POPOLAZIONE]]*(PLAFOND/2)</f>
        <v>5618.9292887503179</v>
      </c>
      <c r="M5623" s="3">
        <f>+IFERROR(Tabella2026[[#This Row],[reddito_2024]]/Tabella2026[[#This Row],[POP_2024]],"")</f>
        <v>18161.112000000001</v>
      </c>
      <c r="N5623" s="3">
        <f>+IF(Tabella2026[[#This Row],[REDDITO COMPLESSIVO PROCAPITE]]&lt;media_aggr_reddito_pc,(media_aggr_reddito_pc-Tabella2026[[#This Row],[REDDITO COMPLESSIVO PROCAPITE]]),0)</f>
        <v>0</v>
      </c>
      <c r="O5623" s="3">
        <f>+Tabella2026[[#This Row],[DIFFERENZA REDDITO INFERIORE ALLA MEDIA DALLA MEDIA]]*Tabella2026[[#This Row],[POP_2024]]</f>
        <v>0</v>
      </c>
      <c r="P5623" s="3">
        <f>+Tabella2026[[#This Row],[POPOLAZIONE PER DIFFERENZA ]]/SUM(Tabella2026[[POPOLAZIONE PER DIFFERENZA ]])</f>
        <v>0</v>
      </c>
      <c r="Q5623" s="3">
        <f>+Tabella2026[[#This Row],[INCIDENZA POPOLAZIONE PER DIFFERENZA]]*(PLAFOND-SUM(Tabella2026[CONTRIBUTO SULLA BASE DELLA POPOLAZIONE]))</f>
        <v>0</v>
      </c>
      <c r="R5623" s="3">
        <f>+Tabella2026[[#This Row],[CONTRIBUTO SULLA BASE DELLA POPOLAZIONE]]+Tabella2026[[#This Row],[CONTRIBUTO SULLA BASE DEL REDDITO]]</f>
        <v>5618.9292887503179</v>
      </c>
      <c r="S5623" s="3">
        <f>+Tabella2026[[#This Row],[CONTRIBUTO TOTALE]]/(PLAFOND/N_TESSERE)</f>
        <v>11.237858577500635</v>
      </c>
      <c r="T5623" s="3">
        <f>+MAX(CEILING(Tabella2026[[#This Row],[preDEF1]],1),1)</f>
        <v>12</v>
      </c>
      <c r="U5623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23" s="21">
        <f>+Tabella2026[[#This Row],[DEF - n. card]]*(PLAFOND/N_TESSERE)</f>
        <v>6000</v>
      </c>
      <c r="W5623" s="18"/>
    </row>
    <row r="5624" spans="2:23" x14ac:dyDescent="0.25">
      <c r="B5624" s="1" t="s">
        <v>11449</v>
      </c>
      <c r="C5624" s="2">
        <v>17047</v>
      </c>
      <c r="D5624" s="1" t="s">
        <v>11450</v>
      </c>
      <c r="E5624" s="1" t="s">
        <v>12</v>
      </c>
      <c r="F5624" s="1" t="s">
        <v>50</v>
      </c>
      <c r="G5624" s="1" t="s">
        <v>4778</v>
      </c>
      <c r="H5624" s="1" t="s">
        <v>15835</v>
      </c>
      <c r="I5624" s="5">
        <v>1124</v>
      </c>
      <c r="J5624" s="5">
        <v>19045975</v>
      </c>
      <c r="K5624" s="3">
        <f>+Tabella2026[[#This Row],[POP_2024]]/SUM(Tabella2026[POP_2024])</f>
        <v>1.9069120199654368E-5</v>
      </c>
      <c r="L5624" s="3">
        <f>+Tabella2026[[#This Row],[INCIDENZA POPOLAZIONE]]*(PLAFOND/2)</f>
        <v>5613.9346849380963</v>
      </c>
      <c r="M5624" s="3">
        <f>+IFERROR(Tabella2026[[#This Row],[reddito_2024]]/Tabella2026[[#This Row],[POP_2024]],"")</f>
        <v>16944.817615658361</v>
      </c>
      <c r="N5624" s="3">
        <f>+IF(Tabella2026[[#This Row],[REDDITO COMPLESSIVO PROCAPITE]]&lt;media_aggr_reddito_pc,(media_aggr_reddito_pc-Tabella2026[[#This Row],[REDDITO COMPLESSIVO PROCAPITE]]),0)</f>
        <v>880.24844695037973</v>
      </c>
      <c r="O5624" s="3">
        <f>+Tabella2026[[#This Row],[DIFFERENZA REDDITO INFERIORE ALLA MEDIA DALLA MEDIA]]*Tabella2026[[#This Row],[POP_2024]]</f>
        <v>989399.25437222677</v>
      </c>
      <c r="P5624" s="3">
        <f>+Tabella2026[[#This Row],[POPOLAZIONE PER DIFFERENZA ]]/SUM(Tabella2026[[POPOLAZIONE PER DIFFERENZA ]])</f>
        <v>8.7777731351263533E-6</v>
      </c>
      <c r="Q5624" s="3">
        <f>+Tabella2026[[#This Row],[INCIDENZA POPOLAZIONE PER DIFFERENZA]]*(PLAFOND-SUM(Tabella2026[CONTRIBUTO SULLA BASE DELLA POPOLAZIONE]))</f>
        <v>2584.1698276513575</v>
      </c>
      <c r="R5624" s="3">
        <f>+Tabella2026[[#This Row],[CONTRIBUTO SULLA BASE DELLA POPOLAZIONE]]+Tabella2026[[#This Row],[CONTRIBUTO SULLA BASE DEL REDDITO]]</f>
        <v>8198.1045125894543</v>
      </c>
      <c r="S5624" s="3">
        <f>+Tabella2026[[#This Row],[CONTRIBUTO TOTALE]]/(PLAFOND/N_TESSERE)</f>
        <v>16.396209025178909</v>
      </c>
      <c r="T5624" s="3">
        <f>+MAX(CEILING(Tabella2026[[#This Row],[preDEF1]],1),1)</f>
        <v>17</v>
      </c>
      <c r="U5624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5624" s="21">
        <f>+Tabella2026[[#This Row],[DEF - n. card]]*(PLAFOND/N_TESSERE)</f>
        <v>8500</v>
      </c>
      <c r="W5624" s="18"/>
    </row>
    <row r="5625" spans="2:23" x14ac:dyDescent="0.25">
      <c r="B5625" s="1" t="s">
        <v>11053</v>
      </c>
      <c r="C5625" s="2">
        <v>57041</v>
      </c>
      <c r="D5625" s="1" t="s">
        <v>11054</v>
      </c>
      <c r="E5625" s="1" t="s">
        <v>8</v>
      </c>
      <c r="F5625" s="1" t="s">
        <v>377</v>
      </c>
      <c r="G5625" s="1" t="s">
        <v>4778</v>
      </c>
      <c r="H5625" s="1" t="s">
        <v>15834</v>
      </c>
      <c r="I5625" s="5">
        <v>1124</v>
      </c>
      <c r="J5625" s="5">
        <v>17387137</v>
      </c>
      <c r="K5625" s="3">
        <f>+Tabella2026[[#This Row],[POP_2024]]/SUM(Tabella2026[POP_2024])</f>
        <v>1.9069120199654368E-5</v>
      </c>
      <c r="L5625" s="3">
        <f>+Tabella2026[[#This Row],[INCIDENZA POPOLAZIONE]]*(PLAFOND/2)</f>
        <v>5613.9346849380963</v>
      </c>
      <c r="M5625" s="3">
        <f>+IFERROR(Tabella2026[[#This Row],[reddito_2024]]/Tabella2026[[#This Row],[POP_2024]],"")</f>
        <v>15468.983096085409</v>
      </c>
      <c r="N5625" s="3">
        <f>+IF(Tabella2026[[#This Row],[REDDITO COMPLESSIVO PROCAPITE]]&lt;media_aggr_reddito_pc,(media_aggr_reddito_pc-Tabella2026[[#This Row],[REDDITO COMPLESSIVO PROCAPITE]]),0)</f>
        <v>2356.0829665233323</v>
      </c>
      <c r="O5625" s="3">
        <f>+Tabella2026[[#This Row],[DIFFERENZA REDDITO INFERIORE ALLA MEDIA DALLA MEDIA]]*Tabella2026[[#This Row],[POP_2024]]</f>
        <v>2648237.2543722256</v>
      </c>
      <c r="P5625" s="3">
        <f>+Tabella2026[[#This Row],[POPOLAZIONE PER DIFFERENZA ]]/SUM(Tabella2026[[POPOLAZIONE PER DIFFERENZA ]])</f>
        <v>2.3494687027653595E-5</v>
      </c>
      <c r="Q5625" s="3">
        <f>+Tabella2026[[#This Row],[INCIDENZA POPOLAZIONE PER DIFFERENZA]]*(PLAFOND-SUM(Tabella2026[CONTRIBUTO SULLA BASE DELLA POPOLAZIONE]))</f>
        <v>6916.8182399259758</v>
      </c>
      <c r="R5625" s="3">
        <f>+Tabella2026[[#This Row],[CONTRIBUTO SULLA BASE DELLA POPOLAZIONE]]+Tabella2026[[#This Row],[CONTRIBUTO SULLA BASE DEL REDDITO]]</f>
        <v>12530.752924864071</v>
      </c>
      <c r="S5625" s="3">
        <f>+Tabella2026[[#This Row],[CONTRIBUTO TOTALE]]/(PLAFOND/N_TESSERE)</f>
        <v>25.061505849728142</v>
      </c>
      <c r="T5625" s="3">
        <f>+MAX(CEILING(Tabella2026[[#This Row],[preDEF1]],1),1)</f>
        <v>26</v>
      </c>
      <c r="U5625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5625" s="21">
        <f>+Tabella2026[[#This Row],[DEF - n. card]]*(PLAFOND/N_TESSERE)</f>
        <v>13000</v>
      </c>
      <c r="W5625" s="18"/>
    </row>
    <row r="5626" spans="2:23" x14ac:dyDescent="0.25">
      <c r="B5626" s="1" t="s">
        <v>11113</v>
      </c>
      <c r="C5626" s="2">
        <v>70024</v>
      </c>
      <c r="D5626" s="1" t="s">
        <v>11114</v>
      </c>
      <c r="E5626" s="1" t="s">
        <v>345</v>
      </c>
      <c r="F5626" s="1" t="s">
        <v>344</v>
      </c>
      <c r="G5626" s="1" t="s">
        <v>4778</v>
      </c>
      <c r="H5626" s="1" t="s">
        <v>15836</v>
      </c>
      <c r="I5626" s="5">
        <v>1123</v>
      </c>
      <c r="J5626" s="5">
        <v>13006236</v>
      </c>
      <c r="K5626" s="3">
        <f>+Tabella2026[[#This Row],[POP_2024]]/SUM(Tabella2026[POP_2024])</f>
        <v>1.9052154790224068E-5</v>
      </c>
      <c r="L5626" s="3">
        <f>+Tabella2026[[#This Row],[INCIDENZA POPOLAZIONE]]*(PLAFOND/2)</f>
        <v>5608.9400811258729</v>
      </c>
      <c r="M5626" s="3">
        <f>+IFERROR(Tabella2026[[#This Row],[reddito_2024]]/Tabella2026[[#This Row],[POP_2024]],"")</f>
        <v>11581.688334817452</v>
      </c>
      <c r="N5626" s="3">
        <f>+IF(Tabella2026[[#This Row],[REDDITO COMPLESSIVO PROCAPITE]]&lt;media_aggr_reddito_pc,(media_aggr_reddito_pc-Tabella2026[[#This Row],[REDDITO COMPLESSIVO PROCAPITE]]),0)</f>
        <v>6243.3777277912886</v>
      </c>
      <c r="O5626" s="3">
        <f>+Tabella2026[[#This Row],[DIFFERENZA REDDITO INFERIORE ALLA MEDIA DALLA MEDIA]]*Tabella2026[[#This Row],[POP_2024]]</f>
        <v>7011313.1883096173</v>
      </c>
      <c r="P5626" s="3">
        <f>+Tabella2026[[#This Row],[POPOLAZIONE PER DIFFERENZA ]]/SUM(Tabella2026[[POPOLAZIONE PER DIFFERENZA ]])</f>
        <v>6.2203115955803608E-5</v>
      </c>
      <c r="Q5626" s="3">
        <f>+Tabella2026[[#This Row],[INCIDENZA POPOLAZIONE PER DIFFERENZA]]*(PLAFOND-SUM(Tabella2026[CONTRIBUTO SULLA BASE DELLA POPOLAZIONE]))</f>
        <v>18312.55068505169</v>
      </c>
      <c r="R5626" s="3">
        <f>+Tabella2026[[#This Row],[CONTRIBUTO SULLA BASE DELLA POPOLAZIONE]]+Tabella2026[[#This Row],[CONTRIBUTO SULLA BASE DEL REDDITO]]</f>
        <v>23921.490766177565</v>
      </c>
      <c r="S5626" s="3">
        <f>+Tabella2026[[#This Row],[CONTRIBUTO TOTALE]]/(PLAFOND/N_TESSERE)</f>
        <v>47.842981532355132</v>
      </c>
      <c r="T5626" s="3">
        <f>+MAX(CEILING(Tabella2026[[#This Row],[preDEF1]],1),1)</f>
        <v>48</v>
      </c>
      <c r="U5626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626" s="21">
        <f>+Tabella2026[[#This Row],[DEF - n. card]]*(PLAFOND/N_TESSERE)</f>
        <v>24000</v>
      </c>
      <c r="W5626" s="18"/>
    </row>
    <row r="5627" spans="2:23" x14ac:dyDescent="0.25">
      <c r="B5627" s="1" t="s">
        <v>11520</v>
      </c>
      <c r="C5627" s="2">
        <v>1200</v>
      </c>
      <c r="D5627" s="1" t="s">
        <v>11521</v>
      </c>
      <c r="E5627" s="1" t="s">
        <v>18</v>
      </c>
      <c r="F5627" s="1" t="s">
        <v>17</v>
      </c>
      <c r="G5627" s="1" t="s">
        <v>4778</v>
      </c>
      <c r="H5627" s="1" t="s">
        <v>15835</v>
      </c>
      <c r="I5627" s="5">
        <v>1123</v>
      </c>
      <c r="J5627" s="5">
        <v>20074622</v>
      </c>
      <c r="K5627" s="3">
        <f>+Tabella2026[[#This Row],[POP_2024]]/SUM(Tabella2026[POP_2024])</f>
        <v>1.9052154790224068E-5</v>
      </c>
      <c r="L5627" s="3">
        <f>+Tabella2026[[#This Row],[INCIDENZA POPOLAZIONE]]*(PLAFOND/2)</f>
        <v>5608.9400811258729</v>
      </c>
      <c r="M5627" s="3">
        <f>+IFERROR(Tabella2026[[#This Row],[reddito_2024]]/Tabella2026[[#This Row],[POP_2024]],"")</f>
        <v>17875.887800534285</v>
      </c>
      <c r="N5627" s="3">
        <f>+IF(Tabella2026[[#This Row],[REDDITO COMPLESSIVO PROCAPITE]]&lt;media_aggr_reddito_pc,(media_aggr_reddito_pc-Tabella2026[[#This Row],[REDDITO COMPLESSIVO PROCAPITE]]),0)</f>
        <v>0</v>
      </c>
      <c r="O5627" s="3">
        <f>+Tabella2026[[#This Row],[DIFFERENZA REDDITO INFERIORE ALLA MEDIA DALLA MEDIA]]*Tabella2026[[#This Row],[POP_2024]]</f>
        <v>0</v>
      </c>
      <c r="P5627" s="3">
        <f>+Tabella2026[[#This Row],[POPOLAZIONE PER DIFFERENZA ]]/SUM(Tabella2026[[POPOLAZIONE PER DIFFERENZA ]])</f>
        <v>0</v>
      </c>
      <c r="Q5627" s="3">
        <f>+Tabella2026[[#This Row],[INCIDENZA POPOLAZIONE PER DIFFERENZA]]*(PLAFOND-SUM(Tabella2026[CONTRIBUTO SULLA BASE DELLA POPOLAZIONE]))</f>
        <v>0</v>
      </c>
      <c r="R5627" s="3">
        <f>+Tabella2026[[#This Row],[CONTRIBUTO SULLA BASE DELLA POPOLAZIONE]]+Tabella2026[[#This Row],[CONTRIBUTO SULLA BASE DEL REDDITO]]</f>
        <v>5608.9400811258729</v>
      </c>
      <c r="S5627" s="3">
        <f>+Tabella2026[[#This Row],[CONTRIBUTO TOTALE]]/(PLAFOND/N_TESSERE)</f>
        <v>11.217880162251745</v>
      </c>
      <c r="T5627" s="3">
        <f>+MAX(CEILING(Tabella2026[[#This Row],[preDEF1]],1),1)</f>
        <v>12</v>
      </c>
      <c r="U5627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27" s="21">
        <f>+Tabella2026[[#This Row],[DEF - n. card]]*(PLAFOND/N_TESSERE)</f>
        <v>6000</v>
      </c>
      <c r="W5627" s="18"/>
    </row>
    <row r="5628" spans="2:23" x14ac:dyDescent="0.25">
      <c r="B5628" s="1" t="s">
        <v>11229</v>
      </c>
      <c r="C5628" s="2">
        <v>57060</v>
      </c>
      <c r="D5628" s="1" t="s">
        <v>11230</v>
      </c>
      <c r="E5628" s="1" t="s">
        <v>8</v>
      </c>
      <c r="F5628" s="1" t="s">
        <v>377</v>
      </c>
      <c r="G5628" s="1" t="s">
        <v>4778</v>
      </c>
      <c r="H5628" s="1" t="s">
        <v>15834</v>
      </c>
      <c r="I5628" s="5">
        <v>1123</v>
      </c>
      <c r="J5628" s="5">
        <v>17281600</v>
      </c>
      <c r="K5628" s="3">
        <f>+Tabella2026[[#This Row],[POP_2024]]/SUM(Tabella2026[POP_2024])</f>
        <v>1.9052154790224068E-5</v>
      </c>
      <c r="L5628" s="3">
        <f>+Tabella2026[[#This Row],[INCIDENZA POPOLAZIONE]]*(PLAFOND/2)</f>
        <v>5608.9400811258729</v>
      </c>
      <c r="M5628" s="3">
        <f>+IFERROR(Tabella2026[[#This Row],[reddito_2024]]/Tabella2026[[#This Row],[POP_2024]],"")</f>
        <v>15388.780053428318</v>
      </c>
      <c r="N5628" s="3">
        <f>+IF(Tabella2026[[#This Row],[REDDITO COMPLESSIVO PROCAPITE]]&lt;media_aggr_reddito_pc,(media_aggr_reddito_pc-Tabella2026[[#This Row],[REDDITO COMPLESSIVO PROCAPITE]]),0)</f>
        <v>2436.2860091804232</v>
      </c>
      <c r="O5628" s="3">
        <f>+Tabella2026[[#This Row],[DIFFERENZA REDDITO INFERIORE ALLA MEDIA DALLA MEDIA]]*Tabella2026[[#This Row],[POP_2024]]</f>
        <v>2735949.1883096155</v>
      </c>
      <c r="P5628" s="3">
        <f>+Tabella2026[[#This Row],[POPOLAZIONE PER DIFFERENZA ]]/SUM(Tabella2026[[POPOLAZIONE PER DIFFERENZA ]])</f>
        <v>2.4272851609790974E-5</v>
      </c>
      <c r="Q5628" s="3">
        <f>+Tabella2026[[#This Row],[INCIDENZA POPOLAZIONE PER DIFFERENZA]]*(PLAFOND-SUM(Tabella2026[CONTRIBUTO SULLA BASE DELLA POPOLAZIONE]))</f>
        <v>7145.9093092837848</v>
      </c>
      <c r="R5628" s="3">
        <f>+Tabella2026[[#This Row],[CONTRIBUTO SULLA BASE DELLA POPOLAZIONE]]+Tabella2026[[#This Row],[CONTRIBUTO SULLA BASE DEL REDDITO]]</f>
        <v>12754.849390409658</v>
      </c>
      <c r="S5628" s="3">
        <f>+Tabella2026[[#This Row],[CONTRIBUTO TOTALE]]/(PLAFOND/N_TESSERE)</f>
        <v>25.509698780819317</v>
      </c>
      <c r="T5628" s="3">
        <f>+MAX(CEILING(Tabella2026[[#This Row],[preDEF1]],1),1)</f>
        <v>26</v>
      </c>
      <c r="U5628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5628" s="21">
        <f>+Tabella2026[[#This Row],[DEF - n. card]]*(PLAFOND/N_TESSERE)</f>
        <v>13000</v>
      </c>
      <c r="W5628" s="18"/>
    </row>
    <row r="5629" spans="2:23" x14ac:dyDescent="0.25">
      <c r="B5629" s="1" t="s">
        <v>11504</v>
      </c>
      <c r="C5629" s="2">
        <v>3141</v>
      </c>
      <c r="D5629" s="1" t="s">
        <v>11505</v>
      </c>
      <c r="E5629" s="1" t="s">
        <v>18</v>
      </c>
      <c r="F5629" s="1" t="s">
        <v>114</v>
      </c>
      <c r="G5629" s="1" t="s">
        <v>4778</v>
      </c>
      <c r="H5629" s="1" t="s">
        <v>15835</v>
      </c>
      <c r="I5629" s="5">
        <v>1123</v>
      </c>
      <c r="J5629" s="5">
        <v>22480601</v>
      </c>
      <c r="K5629" s="3">
        <f>+Tabella2026[[#This Row],[POP_2024]]/SUM(Tabella2026[POP_2024])</f>
        <v>1.9052154790224068E-5</v>
      </c>
      <c r="L5629" s="3">
        <f>+Tabella2026[[#This Row],[INCIDENZA POPOLAZIONE]]*(PLAFOND/2)</f>
        <v>5608.9400811258729</v>
      </c>
      <c r="M5629" s="3">
        <f>+IFERROR(Tabella2026[[#This Row],[reddito_2024]]/Tabella2026[[#This Row],[POP_2024]],"")</f>
        <v>20018.344612644702</v>
      </c>
      <c r="N5629" s="3">
        <f>+IF(Tabella2026[[#This Row],[REDDITO COMPLESSIVO PROCAPITE]]&lt;media_aggr_reddito_pc,(media_aggr_reddito_pc-Tabella2026[[#This Row],[REDDITO COMPLESSIVO PROCAPITE]]),0)</f>
        <v>0</v>
      </c>
      <c r="O5629" s="3">
        <f>+Tabella2026[[#This Row],[DIFFERENZA REDDITO INFERIORE ALLA MEDIA DALLA MEDIA]]*Tabella2026[[#This Row],[POP_2024]]</f>
        <v>0</v>
      </c>
      <c r="P5629" s="3">
        <f>+Tabella2026[[#This Row],[POPOLAZIONE PER DIFFERENZA ]]/SUM(Tabella2026[[POPOLAZIONE PER DIFFERENZA ]])</f>
        <v>0</v>
      </c>
      <c r="Q5629" s="3">
        <f>+Tabella2026[[#This Row],[INCIDENZA POPOLAZIONE PER DIFFERENZA]]*(PLAFOND-SUM(Tabella2026[CONTRIBUTO SULLA BASE DELLA POPOLAZIONE]))</f>
        <v>0</v>
      </c>
      <c r="R5629" s="3">
        <f>+Tabella2026[[#This Row],[CONTRIBUTO SULLA BASE DELLA POPOLAZIONE]]+Tabella2026[[#This Row],[CONTRIBUTO SULLA BASE DEL REDDITO]]</f>
        <v>5608.9400811258729</v>
      </c>
      <c r="S5629" s="3">
        <f>+Tabella2026[[#This Row],[CONTRIBUTO TOTALE]]/(PLAFOND/N_TESSERE)</f>
        <v>11.217880162251745</v>
      </c>
      <c r="T5629" s="3">
        <f>+MAX(CEILING(Tabella2026[[#This Row],[preDEF1]],1),1)</f>
        <v>12</v>
      </c>
      <c r="U5629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29" s="21">
        <f>+Tabella2026[[#This Row],[DEF - n. card]]*(PLAFOND/N_TESSERE)</f>
        <v>6000</v>
      </c>
      <c r="W5629" s="18"/>
    </row>
    <row r="5630" spans="2:23" x14ac:dyDescent="0.25">
      <c r="B5630" s="1" t="s">
        <v>11087</v>
      </c>
      <c r="C5630" s="2">
        <v>43014</v>
      </c>
      <c r="D5630" s="1" t="s">
        <v>11088</v>
      </c>
      <c r="E5630" s="1" t="s">
        <v>117</v>
      </c>
      <c r="F5630" s="1" t="s">
        <v>411</v>
      </c>
      <c r="G5630" s="1" t="s">
        <v>4778</v>
      </c>
      <c r="H5630" s="1" t="s">
        <v>15834</v>
      </c>
      <c r="I5630" s="5">
        <v>1122</v>
      </c>
      <c r="J5630" s="5">
        <v>19314610</v>
      </c>
      <c r="K5630" s="3">
        <f>+Tabella2026[[#This Row],[POP_2024]]/SUM(Tabella2026[POP_2024])</f>
        <v>1.9035189380793772E-5</v>
      </c>
      <c r="L5630" s="3">
        <f>+Tabella2026[[#This Row],[INCIDENZA POPOLAZIONE]]*(PLAFOND/2)</f>
        <v>5603.9454773136513</v>
      </c>
      <c r="M5630" s="3">
        <f>+IFERROR(Tabella2026[[#This Row],[reddito_2024]]/Tabella2026[[#This Row],[POP_2024]],"")</f>
        <v>17214.447415329767</v>
      </c>
      <c r="N5630" s="3">
        <f>+IF(Tabella2026[[#This Row],[REDDITO COMPLESSIVO PROCAPITE]]&lt;media_aggr_reddito_pc,(media_aggr_reddito_pc-Tabella2026[[#This Row],[REDDITO COMPLESSIVO PROCAPITE]]),0)</f>
        <v>610.61864727897409</v>
      </c>
      <c r="O5630" s="3">
        <f>+Tabella2026[[#This Row],[DIFFERENZA REDDITO INFERIORE ALLA MEDIA DALLA MEDIA]]*Tabella2026[[#This Row],[POP_2024]]</f>
        <v>685114.12224700896</v>
      </c>
      <c r="P5630" s="3">
        <f>+Tabella2026[[#This Row],[POPOLAZIONE PER DIFFERENZA ]]/SUM(Tabella2026[[POPOLAZIONE PER DIFFERENZA ]])</f>
        <v>6.0782098937109112E-6</v>
      </c>
      <c r="Q5630" s="3">
        <f>+Tabella2026[[#This Row],[INCIDENZA POPOLAZIONE PER DIFFERENZA]]*(PLAFOND-SUM(Tabella2026[CONTRIBUTO SULLA BASE DELLA POPOLAZIONE]))</f>
        <v>1789.4204340510792</v>
      </c>
      <c r="R5630" s="3">
        <f>+Tabella2026[[#This Row],[CONTRIBUTO SULLA BASE DELLA POPOLAZIONE]]+Tabella2026[[#This Row],[CONTRIBUTO SULLA BASE DEL REDDITO]]</f>
        <v>7393.36591136473</v>
      </c>
      <c r="S5630" s="3">
        <f>+Tabella2026[[#This Row],[CONTRIBUTO TOTALE]]/(PLAFOND/N_TESSERE)</f>
        <v>14.786731822729459</v>
      </c>
      <c r="T5630" s="3">
        <f>+MAX(CEILING(Tabella2026[[#This Row],[preDEF1]],1),1)</f>
        <v>15</v>
      </c>
      <c r="U563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630" s="21">
        <f>+Tabella2026[[#This Row],[DEF - n. card]]*(PLAFOND/N_TESSERE)</f>
        <v>7500</v>
      </c>
      <c r="W5630" s="18"/>
    </row>
    <row r="5631" spans="2:23" x14ac:dyDescent="0.25">
      <c r="B5631" s="1" t="s">
        <v>11225</v>
      </c>
      <c r="C5631" s="2">
        <v>69095</v>
      </c>
      <c r="D5631" s="1" t="s">
        <v>11226</v>
      </c>
      <c r="E5631" s="1" t="s">
        <v>96</v>
      </c>
      <c r="F5631" s="1" t="s">
        <v>328</v>
      </c>
      <c r="G5631" s="1" t="s">
        <v>4778</v>
      </c>
      <c r="H5631" s="1" t="s">
        <v>15836</v>
      </c>
      <c r="I5631" s="5">
        <v>1122</v>
      </c>
      <c r="J5631" s="5">
        <v>14726490</v>
      </c>
      <c r="K5631" s="3">
        <f>+Tabella2026[[#This Row],[POP_2024]]/SUM(Tabella2026[POP_2024])</f>
        <v>1.9035189380793772E-5</v>
      </c>
      <c r="L5631" s="3">
        <f>+Tabella2026[[#This Row],[INCIDENZA POPOLAZIONE]]*(PLAFOND/2)</f>
        <v>5603.9454773136513</v>
      </c>
      <c r="M5631" s="3">
        <f>+IFERROR(Tabella2026[[#This Row],[reddito_2024]]/Tabella2026[[#This Row],[POP_2024]],"")</f>
        <v>13125.213903743315</v>
      </c>
      <c r="N5631" s="3">
        <f>+IF(Tabella2026[[#This Row],[REDDITO COMPLESSIVO PROCAPITE]]&lt;media_aggr_reddito_pc,(media_aggr_reddito_pc-Tabella2026[[#This Row],[REDDITO COMPLESSIVO PROCAPITE]]),0)</f>
        <v>4699.8521588654257</v>
      </c>
      <c r="O5631" s="3">
        <f>+Tabella2026[[#This Row],[DIFFERENZA REDDITO INFERIORE ALLA MEDIA DALLA MEDIA]]*Tabella2026[[#This Row],[POP_2024]]</f>
        <v>5273234.1222470077</v>
      </c>
      <c r="P5631" s="3">
        <f>+Tabella2026[[#This Row],[POPOLAZIONE PER DIFFERENZA ]]/SUM(Tabella2026[[POPOLAZIONE PER DIFFERENZA ]])</f>
        <v>4.6783189505090754E-5</v>
      </c>
      <c r="Q5631" s="3">
        <f>+Tabella2026[[#This Row],[INCIDENZA POPOLAZIONE PER DIFFERENZA]]*(PLAFOND-SUM(Tabella2026[CONTRIBUTO SULLA BASE DELLA POPOLAZIONE]))</f>
        <v>13772.935902906645</v>
      </c>
      <c r="R5631" s="3">
        <f>+Tabella2026[[#This Row],[CONTRIBUTO SULLA BASE DELLA POPOLAZIONE]]+Tabella2026[[#This Row],[CONTRIBUTO SULLA BASE DEL REDDITO]]</f>
        <v>19376.881380220297</v>
      </c>
      <c r="S5631" s="3">
        <f>+Tabella2026[[#This Row],[CONTRIBUTO TOTALE]]/(PLAFOND/N_TESSERE)</f>
        <v>38.753762760440594</v>
      </c>
      <c r="T5631" s="3">
        <f>+MAX(CEILING(Tabella2026[[#This Row],[preDEF1]],1),1)</f>
        <v>39</v>
      </c>
      <c r="U5631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5631" s="21">
        <f>+Tabella2026[[#This Row],[DEF - n. card]]*(PLAFOND/N_TESSERE)</f>
        <v>19500</v>
      </c>
      <c r="W5631" s="18"/>
    </row>
    <row r="5632" spans="2:23" x14ac:dyDescent="0.25">
      <c r="B5632" s="1" t="s">
        <v>11281</v>
      </c>
      <c r="C5632" s="2">
        <v>16195</v>
      </c>
      <c r="D5632" s="1" t="s">
        <v>11282</v>
      </c>
      <c r="E5632" s="1" t="s">
        <v>12</v>
      </c>
      <c r="F5632" s="1" t="s">
        <v>93</v>
      </c>
      <c r="G5632" s="1" t="s">
        <v>4778</v>
      </c>
      <c r="H5632" s="1" t="s">
        <v>15835</v>
      </c>
      <c r="I5632" s="5">
        <v>1121</v>
      </c>
      <c r="J5632" s="5">
        <v>21261648</v>
      </c>
      <c r="K5632" s="3">
        <f>+Tabella2026[[#This Row],[POP_2024]]/SUM(Tabella2026[POP_2024])</f>
        <v>1.9018223971363476E-5</v>
      </c>
      <c r="L5632" s="3">
        <f>+Tabella2026[[#This Row],[INCIDENZA POPOLAZIONE]]*(PLAFOND/2)</f>
        <v>5598.9508735014288</v>
      </c>
      <c r="M5632" s="3">
        <f>+IFERROR(Tabella2026[[#This Row],[reddito_2024]]/Tabella2026[[#This Row],[POP_2024]],"")</f>
        <v>18966.679750223015</v>
      </c>
      <c r="N5632" s="3">
        <f>+IF(Tabella2026[[#This Row],[REDDITO COMPLESSIVO PROCAPITE]]&lt;media_aggr_reddito_pc,(media_aggr_reddito_pc-Tabella2026[[#This Row],[REDDITO COMPLESSIVO PROCAPITE]]),0)</f>
        <v>0</v>
      </c>
      <c r="O5632" s="3">
        <f>+Tabella2026[[#This Row],[DIFFERENZA REDDITO INFERIORE ALLA MEDIA DALLA MEDIA]]*Tabella2026[[#This Row],[POP_2024]]</f>
        <v>0</v>
      </c>
      <c r="P5632" s="3">
        <f>+Tabella2026[[#This Row],[POPOLAZIONE PER DIFFERENZA ]]/SUM(Tabella2026[[POPOLAZIONE PER DIFFERENZA ]])</f>
        <v>0</v>
      </c>
      <c r="Q5632" s="3">
        <f>+Tabella2026[[#This Row],[INCIDENZA POPOLAZIONE PER DIFFERENZA]]*(PLAFOND-SUM(Tabella2026[CONTRIBUTO SULLA BASE DELLA POPOLAZIONE]))</f>
        <v>0</v>
      </c>
      <c r="R5632" s="3">
        <f>+Tabella2026[[#This Row],[CONTRIBUTO SULLA BASE DELLA POPOLAZIONE]]+Tabella2026[[#This Row],[CONTRIBUTO SULLA BASE DEL REDDITO]]</f>
        <v>5598.9508735014288</v>
      </c>
      <c r="S5632" s="3">
        <f>+Tabella2026[[#This Row],[CONTRIBUTO TOTALE]]/(PLAFOND/N_TESSERE)</f>
        <v>11.197901747002858</v>
      </c>
      <c r="T5632" s="3">
        <f>+MAX(CEILING(Tabella2026[[#This Row],[preDEF1]],1),1)</f>
        <v>12</v>
      </c>
      <c r="U563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32" s="21">
        <f>+Tabella2026[[#This Row],[DEF - n. card]]*(PLAFOND/N_TESSERE)</f>
        <v>6000</v>
      </c>
      <c r="W5632" s="18"/>
    </row>
    <row r="5633" spans="2:23" x14ac:dyDescent="0.25">
      <c r="B5633" s="1" t="s">
        <v>11345</v>
      </c>
      <c r="C5633" s="2">
        <v>16235</v>
      </c>
      <c r="D5633" s="1" t="s">
        <v>11346</v>
      </c>
      <c r="E5633" s="1" t="s">
        <v>12</v>
      </c>
      <c r="F5633" s="1" t="s">
        <v>93</v>
      </c>
      <c r="G5633" s="1" t="s">
        <v>4778</v>
      </c>
      <c r="H5633" s="1" t="s">
        <v>15835</v>
      </c>
      <c r="I5633" s="5">
        <v>1121</v>
      </c>
      <c r="J5633" s="5">
        <v>23083434</v>
      </c>
      <c r="K5633" s="3">
        <f>+Tabella2026[[#This Row],[POP_2024]]/SUM(Tabella2026[POP_2024])</f>
        <v>1.9018223971363476E-5</v>
      </c>
      <c r="L5633" s="3">
        <f>+Tabella2026[[#This Row],[INCIDENZA POPOLAZIONE]]*(PLAFOND/2)</f>
        <v>5598.9508735014288</v>
      </c>
      <c r="M5633" s="3">
        <f>+IFERROR(Tabella2026[[#This Row],[reddito_2024]]/Tabella2026[[#This Row],[POP_2024]],"")</f>
        <v>20591.823371989296</v>
      </c>
      <c r="N5633" s="3">
        <f>+IF(Tabella2026[[#This Row],[REDDITO COMPLESSIVO PROCAPITE]]&lt;media_aggr_reddito_pc,(media_aggr_reddito_pc-Tabella2026[[#This Row],[REDDITO COMPLESSIVO PROCAPITE]]),0)</f>
        <v>0</v>
      </c>
      <c r="O5633" s="3">
        <f>+Tabella2026[[#This Row],[DIFFERENZA REDDITO INFERIORE ALLA MEDIA DALLA MEDIA]]*Tabella2026[[#This Row],[POP_2024]]</f>
        <v>0</v>
      </c>
      <c r="P5633" s="3">
        <f>+Tabella2026[[#This Row],[POPOLAZIONE PER DIFFERENZA ]]/SUM(Tabella2026[[POPOLAZIONE PER DIFFERENZA ]])</f>
        <v>0</v>
      </c>
      <c r="Q5633" s="3">
        <f>+Tabella2026[[#This Row],[INCIDENZA POPOLAZIONE PER DIFFERENZA]]*(PLAFOND-SUM(Tabella2026[CONTRIBUTO SULLA BASE DELLA POPOLAZIONE]))</f>
        <v>0</v>
      </c>
      <c r="R5633" s="3">
        <f>+Tabella2026[[#This Row],[CONTRIBUTO SULLA BASE DELLA POPOLAZIONE]]+Tabella2026[[#This Row],[CONTRIBUTO SULLA BASE DEL REDDITO]]</f>
        <v>5598.9508735014288</v>
      </c>
      <c r="S5633" s="3">
        <f>+Tabella2026[[#This Row],[CONTRIBUTO TOTALE]]/(PLAFOND/N_TESSERE)</f>
        <v>11.197901747002858</v>
      </c>
      <c r="T5633" s="3">
        <f>+MAX(CEILING(Tabella2026[[#This Row],[preDEF1]],1),1)</f>
        <v>12</v>
      </c>
      <c r="U5633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33" s="21">
        <f>+Tabella2026[[#This Row],[DEF - n. card]]*(PLAFOND/N_TESSERE)</f>
        <v>6000</v>
      </c>
      <c r="W5633" s="18"/>
    </row>
    <row r="5634" spans="2:23" x14ac:dyDescent="0.25">
      <c r="B5634" s="1" t="s">
        <v>10943</v>
      </c>
      <c r="C5634" s="2">
        <v>70015</v>
      </c>
      <c r="D5634" s="1" t="s">
        <v>10944</v>
      </c>
      <c r="E5634" s="1" t="s">
        <v>345</v>
      </c>
      <c r="F5634" s="1" t="s">
        <v>344</v>
      </c>
      <c r="G5634" s="1" t="s">
        <v>4778</v>
      </c>
      <c r="H5634" s="1" t="s">
        <v>15836</v>
      </c>
      <c r="I5634" s="5">
        <v>1120</v>
      </c>
      <c r="J5634" s="5">
        <v>10964144</v>
      </c>
      <c r="K5634" s="3">
        <f>+Tabella2026[[#This Row],[POP_2024]]/SUM(Tabella2026[POP_2024])</f>
        <v>1.9001258561933176E-5</v>
      </c>
      <c r="L5634" s="3">
        <f>+Tabella2026[[#This Row],[INCIDENZA POPOLAZIONE]]*(PLAFOND/2)</f>
        <v>5593.9562696892053</v>
      </c>
      <c r="M5634" s="3">
        <f>+IFERROR(Tabella2026[[#This Row],[reddito_2024]]/Tabella2026[[#This Row],[POP_2024]],"")</f>
        <v>9789.4142857142851</v>
      </c>
      <c r="N5634" s="3">
        <f>+IF(Tabella2026[[#This Row],[REDDITO COMPLESSIVO PROCAPITE]]&lt;media_aggr_reddito_pc,(media_aggr_reddito_pc-Tabella2026[[#This Row],[REDDITO COMPLESSIVO PROCAPITE]]),0)</f>
        <v>8035.6517768944559</v>
      </c>
      <c r="O5634" s="3">
        <f>+Tabella2026[[#This Row],[DIFFERENZA REDDITO INFERIORE ALLA MEDIA DALLA MEDIA]]*Tabella2026[[#This Row],[POP_2024]]</f>
        <v>8999929.9901217911</v>
      </c>
      <c r="P5634" s="3">
        <f>+Tabella2026[[#This Row],[POPOLAZIONE PER DIFFERENZA ]]/SUM(Tabella2026[[POPOLAZIONE PER DIFFERENZA ]])</f>
        <v>7.9845768365202659E-5</v>
      </c>
      <c r="Q5634" s="3">
        <f>+Tabella2026[[#This Row],[INCIDENZA POPOLAZIONE PER DIFFERENZA]]*(PLAFOND-SUM(Tabella2026[CONTRIBUTO SULLA BASE DELLA POPOLAZIONE]))</f>
        <v>23506.534322389485</v>
      </c>
      <c r="R5634" s="3">
        <f>+Tabella2026[[#This Row],[CONTRIBUTO SULLA BASE DELLA POPOLAZIONE]]+Tabella2026[[#This Row],[CONTRIBUTO SULLA BASE DEL REDDITO]]</f>
        <v>29100.490592078691</v>
      </c>
      <c r="S5634" s="3">
        <f>+Tabella2026[[#This Row],[CONTRIBUTO TOTALE]]/(PLAFOND/N_TESSERE)</f>
        <v>58.200981184157385</v>
      </c>
      <c r="T5634" s="3">
        <f>+MAX(CEILING(Tabella2026[[#This Row],[preDEF1]],1),1)</f>
        <v>59</v>
      </c>
      <c r="U5634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5634" s="21">
        <f>+Tabella2026[[#This Row],[DEF - n. card]]*(PLAFOND/N_TESSERE)</f>
        <v>29500</v>
      </c>
      <c r="W5634" s="18"/>
    </row>
    <row r="5635" spans="2:23" x14ac:dyDescent="0.25">
      <c r="B5635" s="1" t="s">
        <v>11371</v>
      </c>
      <c r="C5635" s="2">
        <v>14022</v>
      </c>
      <c r="D5635" s="1" t="s">
        <v>11372</v>
      </c>
      <c r="E5635" s="1" t="s">
        <v>12</v>
      </c>
      <c r="F5635" s="1" t="s">
        <v>980</v>
      </c>
      <c r="G5635" s="1" t="s">
        <v>4778</v>
      </c>
      <c r="H5635" s="1" t="s">
        <v>15835</v>
      </c>
      <c r="I5635" s="5">
        <v>1120</v>
      </c>
      <c r="J5635" s="5">
        <v>20708574</v>
      </c>
      <c r="K5635" s="3">
        <f>+Tabella2026[[#This Row],[POP_2024]]/SUM(Tabella2026[POP_2024])</f>
        <v>1.9001258561933176E-5</v>
      </c>
      <c r="L5635" s="3">
        <f>+Tabella2026[[#This Row],[INCIDENZA POPOLAZIONE]]*(PLAFOND/2)</f>
        <v>5593.9562696892053</v>
      </c>
      <c r="M5635" s="3">
        <f>+IFERROR(Tabella2026[[#This Row],[reddito_2024]]/Tabella2026[[#This Row],[POP_2024]],"")</f>
        <v>18489.798214285714</v>
      </c>
      <c r="N5635" s="3">
        <f>+IF(Tabella2026[[#This Row],[REDDITO COMPLESSIVO PROCAPITE]]&lt;media_aggr_reddito_pc,(media_aggr_reddito_pc-Tabella2026[[#This Row],[REDDITO COMPLESSIVO PROCAPITE]]),0)</f>
        <v>0</v>
      </c>
      <c r="O5635" s="3">
        <f>+Tabella2026[[#This Row],[DIFFERENZA REDDITO INFERIORE ALLA MEDIA DALLA MEDIA]]*Tabella2026[[#This Row],[POP_2024]]</f>
        <v>0</v>
      </c>
      <c r="P5635" s="3">
        <f>+Tabella2026[[#This Row],[POPOLAZIONE PER DIFFERENZA ]]/SUM(Tabella2026[[POPOLAZIONE PER DIFFERENZA ]])</f>
        <v>0</v>
      </c>
      <c r="Q5635" s="3">
        <f>+Tabella2026[[#This Row],[INCIDENZA POPOLAZIONE PER DIFFERENZA]]*(PLAFOND-SUM(Tabella2026[CONTRIBUTO SULLA BASE DELLA POPOLAZIONE]))</f>
        <v>0</v>
      </c>
      <c r="R5635" s="3">
        <f>+Tabella2026[[#This Row],[CONTRIBUTO SULLA BASE DELLA POPOLAZIONE]]+Tabella2026[[#This Row],[CONTRIBUTO SULLA BASE DEL REDDITO]]</f>
        <v>5593.9562696892053</v>
      </c>
      <c r="S5635" s="3">
        <f>+Tabella2026[[#This Row],[CONTRIBUTO TOTALE]]/(PLAFOND/N_TESSERE)</f>
        <v>11.187912539378411</v>
      </c>
      <c r="T5635" s="3">
        <f>+MAX(CEILING(Tabella2026[[#This Row],[preDEF1]],1),1)</f>
        <v>12</v>
      </c>
      <c r="U5635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35" s="21">
        <f>+Tabella2026[[#This Row],[DEF - n. card]]*(PLAFOND/N_TESSERE)</f>
        <v>6000</v>
      </c>
      <c r="W5635" s="18"/>
    </row>
    <row r="5636" spans="2:23" x14ac:dyDescent="0.25">
      <c r="B5636" s="1" t="s">
        <v>11375</v>
      </c>
      <c r="C5636" s="2">
        <v>78139</v>
      </c>
      <c r="D5636" s="1" t="s">
        <v>11376</v>
      </c>
      <c r="E5636" s="1" t="s">
        <v>61</v>
      </c>
      <c r="F5636" s="1" t="s">
        <v>178</v>
      </c>
      <c r="G5636" s="1" t="s">
        <v>4778</v>
      </c>
      <c r="H5636" s="1" t="s">
        <v>15836</v>
      </c>
      <c r="I5636" s="5">
        <v>1120</v>
      </c>
      <c r="J5636" s="5">
        <v>12043473</v>
      </c>
      <c r="K5636" s="3">
        <f>+Tabella2026[[#This Row],[POP_2024]]/SUM(Tabella2026[POP_2024])</f>
        <v>1.9001258561933176E-5</v>
      </c>
      <c r="L5636" s="3">
        <f>+Tabella2026[[#This Row],[INCIDENZA POPOLAZIONE]]*(PLAFOND/2)</f>
        <v>5593.9562696892053</v>
      </c>
      <c r="M5636" s="3">
        <f>+IFERROR(Tabella2026[[#This Row],[reddito_2024]]/Tabella2026[[#This Row],[POP_2024]],"")</f>
        <v>10753.100892857143</v>
      </c>
      <c r="N5636" s="3">
        <f>+IF(Tabella2026[[#This Row],[REDDITO COMPLESSIVO PROCAPITE]]&lt;media_aggr_reddito_pc,(media_aggr_reddito_pc-Tabella2026[[#This Row],[REDDITO COMPLESSIVO PROCAPITE]]),0)</f>
        <v>7071.9651697515983</v>
      </c>
      <c r="O5636" s="3">
        <f>+Tabella2026[[#This Row],[DIFFERENZA REDDITO INFERIORE ALLA MEDIA DALLA MEDIA]]*Tabella2026[[#This Row],[POP_2024]]</f>
        <v>7920600.9901217902</v>
      </c>
      <c r="P5636" s="3">
        <f>+Tabella2026[[#This Row],[POPOLAZIONE PER DIFFERENZA ]]/SUM(Tabella2026[[POPOLAZIONE PER DIFFERENZA ]])</f>
        <v>7.0270154619491774E-5</v>
      </c>
      <c r="Q5636" s="3">
        <f>+Tabella2026[[#This Row],[INCIDENZA POPOLAZIONE PER DIFFERENZA]]*(PLAFOND-SUM(Tabella2026[CONTRIBUTO SULLA BASE DELLA POPOLAZIONE]))</f>
        <v>20687.480817362499</v>
      </c>
      <c r="R5636" s="3">
        <f>+Tabella2026[[#This Row],[CONTRIBUTO SULLA BASE DELLA POPOLAZIONE]]+Tabella2026[[#This Row],[CONTRIBUTO SULLA BASE DEL REDDITO]]</f>
        <v>26281.437087051705</v>
      </c>
      <c r="S5636" s="3">
        <f>+Tabella2026[[#This Row],[CONTRIBUTO TOTALE]]/(PLAFOND/N_TESSERE)</f>
        <v>52.562874174103413</v>
      </c>
      <c r="T5636" s="3">
        <f>+MAX(CEILING(Tabella2026[[#This Row],[preDEF1]],1),1)</f>
        <v>53</v>
      </c>
      <c r="U5636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636" s="21">
        <f>+Tabella2026[[#This Row],[DEF - n. card]]*(PLAFOND/N_TESSERE)</f>
        <v>26500</v>
      </c>
      <c r="W5636" s="18"/>
    </row>
    <row r="5637" spans="2:23" x14ac:dyDescent="0.25">
      <c r="B5637" s="1" t="s">
        <v>11331</v>
      </c>
      <c r="C5637" s="2">
        <v>19047</v>
      </c>
      <c r="D5637" s="1" t="s">
        <v>11332</v>
      </c>
      <c r="E5637" s="1" t="s">
        <v>12</v>
      </c>
      <c r="F5637" s="1" t="s">
        <v>193</v>
      </c>
      <c r="G5637" s="1" t="s">
        <v>4778</v>
      </c>
      <c r="H5637" s="1" t="s">
        <v>15835</v>
      </c>
      <c r="I5637" s="5">
        <v>1120</v>
      </c>
      <c r="J5637" s="5">
        <v>19854597</v>
      </c>
      <c r="K5637" s="3">
        <f>+Tabella2026[[#This Row],[POP_2024]]/SUM(Tabella2026[POP_2024])</f>
        <v>1.9001258561933176E-5</v>
      </c>
      <c r="L5637" s="3">
        <f>+Tabella2026[[#This Row],[INCIDENZA POPOLAZIONE]]*(PLAFOND/2)</f>
        <v>5593.9562696892053</v>
      </c>
      <c r="M5637" s="3">
        <f>+IFERROR(Tabella2026[[#This Row],[reddito_2024]]/Tabella2026[[#This Row],[POP_2024]],"")</f>
        <v>17727.318749999999</v>
      </c>
      <c r="N5637" s="3">
        <f>+IF(Tabella2026[[#This Row],[REDDITO COMPLESSIVO PROCAPITE]]&lt;media_aggr_reddito_pc,(media_aggr_reddito_pc-Tabella2026[[#This Row],[REDDITO COMPLESSIVO PROCAPITE]]),0)</f>
        <v>97.747312608742504</v>
      </c>
      <c r="O5637" s="3">
        <f>+Tabella2026[[#This Row],[DIFFERENZA REDDITO INFERIORE ALLA MEDIA DALLA MEDIA]]*Tabella2026[[#This Row],[POP_2024]]</f>
        <v>109476.9901217916</v>
      </c>
      <c r="P5637" s="3">
        <f>+Tabella2026[[#This Row],[POPOLAZIONE PER DIFFERENZA ]]/SUM(Tabella2026[[POPOLAZIONE PER DIFFERENZA ]])</f>
        <v>9.712602658218967E-7</v>
      </c>
      <c r="Q5637" s="3">
        <f>+Tabella2026[[#This Row],[INCIDENZA POPOLAZIONE PER DIFFERENZA]]*(PLAFOND-SUM(Tabella2026[CONTRIBUTO SULLA BASE DELLA POPOLAZIONE]))</f>
        <v>285.93829381276817</v>
      </c>
      <c r="R5637" s="3">
        <f>+Tabella2026[[#This Row],[CONTRIBUTO SULLA BASE DELLA POPOLAZIONE]]+Tabella2026[[#This Row],[CONTRIBUTO SULLA BASE DEL REDDITO]]</f>
        <v>5879.8945635019736</v>
      </c>
      <c r="S5637" s="3">
        <f>+Tabella2026[[#This Row],[CONTRIBUTO TOTALE]]/(PLAFOND/N_TESSERE)</f>
        <v>11.759789127003947</v>
      </c>
      <c r="T5637" s="3">
        <f>+MAX(CEILING(Tabella2026[[#This Row],[preDEF1]],1),1)</f>
        <v>12</v>
      </c>
      <c r="U5637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37" s="21">
        <f>+Tabella2026[[#This Row],[DEF - n. card]]*(PLAFOND/N_TESSERE)</f>
        <v>6000</v>
      </c>
      <c r="W5637" s="18"/>
    </row>
    <row r="5638" spans="2:23" x14ac:dyDescent="0.25">
      <c r="B5638" s="1" t="s">
        <v>11325</v>
      </c>
      <c r="C5638" s="2">
        <v>115086</v>
      </c>
      <c r="D5638" s="1" t="s">
        <v>11326</v>
      </c>
      <c r="E5638" s="1" t="s">
        <v>76</v>
      </c>
      <c r="F5638" s="1" t="s">
        <v>625</v>
      </c>
      <c r="G5638" s="1" t="s">
        <v>4778</v>
      </c>
      <c r="H5638" s="1" t="s">
        <v>15836</v>
      </c>
      <c r="I5638" s="5">
        <v>1120</v>
      </c>
      <c r="J5638" s="5">
        <v>13728593</v>
      </c>
      <c r="K5638" s="3">
        <f>+Tabella2026[[#This Row],[POP_2024]]/SUM(Tabella2026[POP_2024])</f>
        <v>1.9001258561933176E-5</v>
      </c>
      <c r="L5638" s="3">
        <f>+Tabella2026[[#This Row],[INCIDENZA POPOLAZIONE]]*(PLAFOND/2)</f>
        <v>5593.9562696892053</v>
      </c>
      <c r="M5638" s="3">
        <f>+IFERROR(Tabella2026[[#This Row],[reddito_2024]]/Tabella2026[[#This Row],[POP_2024]],"")</f>
        <v>12257.672321428572</v>
      </c>
      <c r="N5638" s="3">
        <f>+IF(Tabella2026[[#This Row],[REDDITO COMPLESSIVO PROCAPITE]]&lt;media_aggr_reddito_pc,(media_aggr_reddito_pc-Tabella2026[[#This Row],[REDDITO COMPLESSIVO PROCAPITE]]),0)</f>
        <v>5567.3937411801689</v>
      </c>
      <c r="O5638" s="3">
        <f>+Tabella2026[[#This Row],[DIFFERENZA REDDITO INFERIORE ALLA MEDIA DALLA MEDIA]]*Tabella2026[[#This Row],[POP_2024]]</f>
        <v>6235480.9901217893</v>
      </c>
      <c r="P5638" s="3">
        <f>+Tabella2026[[#This Row],[POPOLAZIONE PER DIFFERENZA ]]/SUM(Tabella2026[[POPOLAZIONE PER DIFFERENZA ]])</f>
        <v>5.5320071526039884E-5</v>
      </c>
      <c r="Q5638" s="3">
        <f>+Tabella2026[[#This Row],[INCIDENZA POPOLAZIONE PER DIFFERENZA]]*(PLAFOND-SUM(Tabella2026[CONTRIBUTO SULLA BASE DELLA POPOLAZIONE]))</f>
        <v>16286.187567212562</v>
      </c>
      <c r="R5638" s="3">
        <f>+Tabella2026[[#This Row],[CONTRIBUTO SULLA BASE DELLA POPOLAZIONE]]+Tabella2026[[#This Row],[CONTRIBUTO SULLA BASE DEL REDDITO]]</f>
        <v>21880.143836901767</v>
      </c>
      <c r="S5638" s="3">
        <f>+Tabella2026[[#This Row],[CONTRIBUTO TOTALE]]/(PLAFOND/N_TESSERE)</f>
        <v>43.760287673803532</v>
      </c>
      <c r="T5638" s="3">
        <f>+MAX(CEILING(Tabella2026[[#This Row],[preDEF1]],1),1)</f>
        <v>44</v>
      </c>
      <c r="U5638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638" s="21">
        <f>+Tabella2026[[#This Row],[DEF - n. card]]*(PLAFOND/N_TESSERE)</f>
        <v>22000</v>
      </c>
      <c r="W5638" s="18"/>
    </row>
    <row r="5639" spans="2:23" x14ac:dyDescent="0.25">
      <c r="B5639" s="1" t="s">
        <v>11355</v>
      </c>
      <c r="C5639" s="2">
        <v>96010</v>
      </c>
      <c r="D5639" s="1" t="s">
        <v>11356</v>
      </c>
      <c r="E5639" s="1" t="s">
        <v>18</v>
      </c>
      <c r="F5639" s="1" t="s">
        <v>403</v>
      </c>
      <c r="G5639" s="1" t="s">
        <v>4778</v>
      </c>
      <c r="H5639" s="1" t="s">
        <v>15835</v>
      </c>
      <c r="I5639" s="5">
        <v>1119</v>
      </c>
      <c r="J5639" s="5">
        <v>23564737</v>
      </c>
      <c r="K5639" s="3">
        <f>+Tabella2026[[#This Row],[POP_2024]]/SUM(Tabella2026[POP_2024])</f>
        <v>1.8984293152502879E-5</v>
      </c>
      <c r="L5639" s="3">
        <f>+Tabella2026[[#This Row],[INCIDENZA POPOLAZIONE]]*(PLAFOND/2)</f>
        <v>5588.9616658769837</v>
      </c>
      <c r="M5639" s="3">
        <f>+IFERROR(Tabella2026[[#This Row],[reddito_2024]]/Tabella2026[[#This Row],[POP_2024]],"")</f>
        <v>21058.746201966042</v>
      </c>
      <c r="N5639" s="3">
        <f>+IF(Tabella2026[[#This Row],[REDDITO COMPLESSIVO PROCAPITE]]&lt;media_aggr_reddito_pc,(media_aggr_reddito_pc-Tabella2026[[#This Row],[REDDITO COMPLESSIVO PROCAPITE]]),0)</f>
        <v>0</v>
      </c>
      <c r="O5639" s="3">
        <f>+Tabella2026[[#This Row],[DIFFERENZA REDDITO INFERIORE ALLA MEDIA DALLA MEDIA]]*Tabella2026[[#This Row],[POP_2024]]</f>
        <v>0</v>
      </c>
      <c r="P5639" s="3">
        <f>+Tabella2026[[#This Row],[POPOLAZIONE PER DIFFERENZA ]]/SUM(Tabella2026[[POPOLAZIONE PER DIFFERENZA ]])</f>
        <v>0</v>
      </c>
      <c r="Q5639" s="3">
        <f>+Tabella2026[[#This Row],[INCIDENZA POPOLAZIONE PER DIFFERENZA]]*(PLAFOND-SUM(Tabella2026[CONTRIBUTO SULLA BASE DELLA POPOLAZIONE]))</f>
        <v>0</v>
      </c>
      <c r="R5639" s="3">
        <f>+Tabella2026[[#This Row],[CONTRIBUTO SULLA BASE DELLA POPOLAZIONE]]+Tabella2026[[#This Row],[CONTRIBUTO SULLA BASE DEL REDDITO]]</f>
        <v>5588.9616658769837</v>
      </c>
      <c r="S5639" s="3">
        <f>+Tabella2026[[#This Row],[CONTRIBUTO TOTALE]]/(PLAFOND/N_TESSERE)</f>
        <v>11.177923331753968</v>
      </c>
      <c r="T5639" s="3">
        <f>+MAX(CEILING(Tabella2026[[#This Row],[preDEF1]],1),1)</f>
        <v>12</v>
      </c>
      <c r="U5639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39" s="21">
        <f>+Tabella2026[[#This Row],[DEF - n. card]]*(PLAFOND/N_TESSERE)</f>
        <v>6000</v>
      </c>
      <c r="W5639" s="18"/>
    </row>
    <row r="5640" spans="2:23" x14ac:dyDescent="0.25">
      <c r="B5640" s="1" t="s">
        <v>11111</v>
      </c>
      <c r="C5640" s="2">
        <v>82018</v>
      </c>
      <c r="D5640" s="1" t="s">
        <v>11112</v>
      </c>
      <c r="E5640" s="1" t="s">
        <v>21</v>
      </c>
      <c r="F5640" s="1" t="s">
        <v>20</v>
      </c>
      <c r="G5640" s="1" t="s">
        <v>4778</v>
      </c>
      <c r="H5640" s="1" t="s">
        <v>15836</v>
      </c>
      <c r="I5640" s="5">
        <v>1119</v>
      </c>
      <c r="J5640" s="5">
        <v>10887204</v>
      </c>
      <c r="K5640" s="3">
        <f>+Tabella2026[[#This Row],[POP_2024]]/SUM(Tabella2026[POP_2024])</f>
        <v>1.8984293152502879E-5</v>
      </c>
      <c r="L5640" s="3">
        <f>+Tabella2026[[#This Row],[INCIDENZA POPOLAZIONE]]*(PLAFOND/2)</f>
        <v>5588.9616658769837</v>
      </c>
      <c r="M5640" s="3">
        <f>+IFERROR(Tabella2026[[#This Row],[reddito_2024]]/Tabella2026[[#This Row],[POP_2024]],"")</f>
        <v>9729.4048257372651</v>
      </c>
      <c r="N5640" s="3">
        <f>+IF(Tabella2026[[#This Row],[REDDITO COMPLESSIVO PROCAPITE]]&lt;media_aggr_reddito_pc,(media_aggr_reddito_pc-Tabella2026[[#This Row],[REDDITO COMPLESSIVO PROCAPITE]]),0)</f>
        <v>8095.6612368714759</v>
      </c>
      <c r="O5640" s="3">
        <f>+Tabella2026[[#This Row],[DIFFERENZA REDDITO INFERIORE ALLA MEDIA DALLA MEDIA]]*Tabella2026[[#This Row],[POP_2024]]</f>
        <v>9059044.9240591824</v>
      </c>
      <c r="P5640" s="3">
        <f>+Tabella2026[[#This Row],[POPOLAZIONE PER DIFFERENZA ]]/SUM(Tabella2026[[POPOLAZIONE PER DIFFERENZA ]])</f>
        <v>8.0370225480676873E-5</v>
      </c>
      <c r="Q5640" s="3">
        <f>+Tabella2026[[#This Row],[INCIDENZA POPOLAZIONE PER DIFFERENZA]]*(PLAFOND-SUM(Tabella2026[CONTRIBUTO SULLA BASE DELLA POPOLAZIONE]))</f>
        <v>23660.934103842257</v>
      </c>
      <c r="R5640" s="3">
        <f>+Tabella2026[[#This Row],[CONTRIBUTO SULLA BASE DELLA POPOLAZIONE]]+Tabella2026[[#This Row],[CONTRIBUTO SULLA BASE DEL REDDITO]]</f>
        <v>29249.895769719242</v>
      </c>
      <c r="S5640" s="3">
        <f>+Tabella2026[[#This Row],[CONTRIBUTO TOTALE]]/(PLAFOND/N_TESSERE)</f>
        <v>58.499791539438483</v>
      </c>
      <c r="T5640" s="3">
        <f>+MAX(CEILING(Tabella2026[[#This Row],[preDEF1]],1),1)</f>
        <v>59</v>
      </c>
      <c r="U5640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5640" s="21">
        <f>+Tabella2026[[#This Row],[DEF - n. card]]*(PLAFOND/N_TESSERE)</f>
        <v>29500</v>
      </c>
      <c r="W5640" s="18"/>
    </row>
    <row r="5641" spans="2:23" x14ac:dyDescent="0.25">
      <c r="B5641" s="1" t="s">
        <v>11157</v>
      </c>
      <c r="C5641" s="2">
        <v>76018</v>
      </c>
      <c r="D5641" s="1" t="s">
        <v>11158</v>
      </c>
      <c r="E5641" s="1" t="s">
        <v>213</v>
      </c>
      <c r="F5641" s="1" t="s">
        <v>212</v>
      </c>
      <c r="G5641" s="1" t="s">
        <v>4778</v>
      </c>
      <c r="H5641" s="1" t="s">
        <v>15836</v>
      </c>
      <c r="I5641" s="5">
        <v>1118</v>
      </c>
      <c r="J5641" s="5">
        <v>14543933</v>
      </c>
      <c r="K5641" s="3">
        <f>+Tabella2026[[#This Row],[POP_2024]]/SUM(Tabella2026[POP_2024])</f>
        <v>1.8967327743072583E-5</v>
      </c>
      <c r="L5641" s="3">
        <f>+Tabella2026[[#This Row],[INCIDENZA POPOLAZIONE]]*(PLAFOND/2)</f>
        <v>5583.9670620647612</v>
      </c>
      <c r="M5641" s="3">
        <f>+IFERROR(Tabella2026[[#This Row],[reddito_2024]]/Tabella2026[[#This Row],[POP_2024]],"")</f>
        <v>13008.884615384615</v>
      </c>
      <c r="N5641" s="3">
        <f>+IF(Tabella2026[[#This Row],[REDDITO COMPLESSIVO PROCAPITE]]&lt;media_aggr_reddito_pc,(media_aggr_reddito_pc-Tabella2026[[#This Row],[REDDITO COMPLESSIVO PROCAPITE]]),0)</f>
        <v>4816.1814472241258</v>
      </c>
      <c r="O5641" s="3">
        <f>+Tabella2026[[#This Row],[DIFFERENZA REDDITO INFERIORE ALLA MEDIA DALLA MEDIA]]*Tabella2026[[#This Row],[POP_2024]]</f>
        <v>5384490.8579965727</v>
      </c>
      <c r="P5641" s="3">
        <f>+Tabella2026[[#This Row],[POPOLAZIONE PER DIFFERENZA ]]/SUM(Tabella2026[[POPOLAZIONE PER DIFFERENZA ]])</f>
        <v>4.7770239355642774E-5</v>
      </c>
      <c r="Q5641" s="3">
        <f>+Tabella2026[[#This Row],[INCIDENZA POPOLAZIONE PER DIFFERENZA]]*(PLAFOND-SUM(Tabella2026[CONTRIBUTO SULLA BASE DELLA POPOLAZIONE]))</f>
        <v>14063.522638621773</v>
      </c>
      <c r="R5641" s="3">
        <f>+Tabella2026[[#This Row],[CONTRIBUTO SULLA BASE DELLA POPOLAZIONE]]+Tabella2026[[#This Row],[CONTRIBUTO SULLA BASE DEL REDDITO]]</f>
        <v>19647.489700686536</v>
      </c>
      <c r="S5641" s="3">
        <f>+Tabella2026[[#This Row],[CONTRIBUTO TOTALE]]/(PLAFOND/N_TESSERE)</f>
        <v>39.29497940137307</v>
      </c>
      <c r="T5641" s="3">
        <f>+MAX(CEILING(Tabella2026[[#This Row],[preDEF1]],1),1)</f>
        <v>40</v>
      </c>
      <c r="U5641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641" s="21">
        <f>+Tabella2026[[#This Row],[DEF - n. card]]*(PLAFOND/N_TESSERE)</f>
        <v>20000</v>
      </c>
      <c r="W5641" s="18"/>
    </row>
    <row r="5642" spans="2:23" x14ac:dyDescent="0.25">
      <c r="B5642" s="1" t="s">
        <v>11381</v>
      </c>
      <c r="C5642" s="2">
        <v>62018</v>
      </c>
      <c r="D5642" s="1" t="s">
        <v>11382</v>
      </c>
      <c r="E5642" s="1" t="s">
        <v>15</v>
      </c>
      <c r="F5642" s="1" t="s">
        <v>256</v>
      </c>
      <c r="G5642" s="1" t="s">
        <v>4778</v>
      </c>
      <c r="H5642" s="1" t="s">
        <v>15836</v>
      </c>
      <c r="I5642" s="5">
        <v>1118</v>
      </c>
      <c r="J5642" s="5">
        <v>12925555</v>
      </c>
      <c r="K5642" s="3">
        <f>+Tabella2026[[#This Row],[POP_2024]]/SUM(Tabella2026[POP_2024])</f>
        <v>1.8967327743072583E-5</v>
      </c>
      <c r="L5642" s="3">
        <f>+Tabella2026[[#This Row],[INCIDENZA POPOLAZIONE]]*(PLAFOND/2)</f>
        <v>5583.9670620647612</v>
      </c>
      <c r="M5642" s="3">
        <f>+IFERROR(Tabella2026[[#This Row],[reddito_2024]]/Tabella2026[[#This Row],[POP_2024]],"")</f>
        <v>11561.319320214669</v>
      </c>
      <c r="N5642" s="3">
        <f>+IF(Tabella2026[[#This Row],[REDDITO COMPLESSIVO PROCAPITE]]&lt;media_aggr_reddito_pc,(media_aggr_reddito_pc-Tabella2026[[#This Row],[REDDITO COMPLESSIVO PROCAPITE]]),0)</f>
        <v>6263.7467423940725</v>
      </c>
      <c r="O5642" s="3">
        <f>+Tabella2026[[#This Row],[DIFFERENZA REDDITO INFERIORE ALLA MEDIA DALLA MEDIA]]*Tabella2026[[#This Row],[POP_2024]]</f>
        <v>7002868.8579965727</v>
      </c>
      <c r="P5642" s="3">
        <f>+Tabella2026[[#This Row],[POPOLAZIONE PER DIFFERENZA ]]/SUM(Tabella2026[[POPOLAZIONE PER DIFFERENZA ]])</f>
        <v>6.2128199368350752E-5</v>
      </c>
      <c r="Q5642" s="3">
        <f>+Tabella2026[[#This Row],[INCIDENZA POPOLAZIONE PER DIFFERENZA]]*(PLAFOND-SUM(Tabella2026[CONTRIBUTO SULLA BASE DELLA POPOLAZIONE]))</f>
        <v>18290.495297893009</v>
      </c>
      <c r="R5642" s="3">
        <f>+Tabella2026[[#This Row],[CONTRIBUTO SULLA BASE DELLA POPOLAZIONE]]+Tabella2026[[#This Row],[CONTRIBUTO SULLA BASE DEL REDDITO]]</f>
        <v>23874.462359957768</v>
      </c>
      <c r="S5642" s="3">
        <f>+Tabella2026[[#This Row],[CONTRIBUTO TOTALE]]/(PLAFOND/N_TESSERE)</f>
        <v>47.748924719915536</v>
      </c>
      <c r="T5642" s="3">
        <f>+MAX(CEILING(Tabella2026[[#This Row],[preDEF1]],1),1)</f>
        <v>48</v>
      </c>
      <c r="U5642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642" s="21">
        <f>+Tabella2026[[#This Row],[DEF - n. card]]*(PLAFOND/N_TESSERE)</f>
        <v>24000</v>
      </c>
      <c r="W5642" s="18"/>
    </row>
    <row r="5643" spans="2:23" x14ac:dyDescent="0.25">
      <c r="B5643" s="1" t="s">
        <v>11121</v>
      </c>
      <c r="C5643" s="2">
        <v>117002</v>
      </c>
      <c r="D5643" s="1" t="s">
        <v>11122</v>
      </c>
      <c r="E5643" s="1" t="s">
        <v>76</v>
      </c>
      <c r="F5643" s="1" t="s">
        <v>15839</v>
      </c>
      <c r="G5643" s="1" t="s">
        <v>4778</v>
      </c>
      <c r="H5643" s="1" t="s">
        <v>15836</v>
      </c>
      <c r="I5643" s="5">
        <v>1117</v>
      </c>
      <c r="J5643" s="5">
        <v>15237032</v>
      </c>
      <c r="K5643" s="3">
        <f>+Tabella2026[[#This Row],[POP_2024]]/SUM(Tabella2026[POP_2024])</f>
        <v>1.8950362333642283E-5</v>
      </c>
      <c r="L5643" s="3">
        <f>+Tabella2026[[#This Row],[INCIDENZA POPOLAZIONE]]*(PLAFOND/2)</f>
        <v>5578.9724582525378</v>
      </c>
      <c r="M5643" s="3">
        <f>+IFERROR(Tabella2026[[#This Row],[reddito_2024]]/Tabella2026[[#This Row],[POP_2024]],"")</f>
        <v>13641.03133393017</v>
      </c>
      <c r="N5643" s="3">
        <f>+IF(Tabella2026[[#This Row],[REDDITO COMPLESSIVO PROCAPITE]]&lt;media_aggr_reddito_pc,(media_aggr_reddito_pc-Tabella2026[[#This Row],[REDDITO COMPLESSIVO PROCAPITE]]),0)</f>
        <v>4184.0347286785709</v>
      </c>
      <c r="O5643" s="3">
        <f>+Tabella2026[[#This Row],[DIFFERENZA REDDITO INFERIORE ALLA MEDIA DALLA MEDIA]]*Tabella2026[[#This Row],[POP_2024]]</f>
        <v>4673566.791933964</v>
      </c>
      <c r="P5643" s="3">
        <f>+Tabella2026[[#This Row],[POPOLAZIONE PER DIFFERENZA ]]/SUM(Tabella2026[[POPOLAZIONE PER DIFFERENZA ]])</f>
        <v>4.1463048259002371E-5</v>
      </c>
      <c r="Q5643" s="3">
        <f>+Tabella2026[[#This Row],[INCIDENZA POPOLAZIONE PER DIFFERENZA]]*(PLAFOND-SUM(Tabella2026[CONTRIBUTO SULLA BASE DELLA POPOLAZIONE]))</f>
        <v>12206.690310164153</v>
      </c>
      <c r="R5643" s="3">
        <f>+Tabella2026[[#This Row],[CONTRIBUTO SULLA BASE DELLA POPOLAZIONE]]+Tabella2026[[#This Row],[CONTRIBUTO SULLA BASE DEL REDDITO]]</f>
        <v>17785.662768416689</v>
      </c>
      <c r="S5643" s="3">
        <f>+Tabella2026[[#This Row],[CONTRIBUTO TOTALE]]/(PLAFOND/N_TESSERE)</f>
        <v>35.571325536833378</v>
      </c>
      <c r="T5643" s="3">
        <f>+MAX(CEILING(Tabella2026[[#This Row],[preDEF1]],1),1)</f>
        <v>36</v>
      </c>
      <c r="U5643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5643" s="21">
        <f>+Tabella2026[[#This Row],[DEF - n. card]]*(PLAFOND/N_TESSERE)</f>
        <v>18000</v>
      </c>
      <c r="W5643" s="18"/>
    </row>
    <row r="5644" spans="2:23" x14ac:dyDescent="0.25">
      <c r="B5644" s="1" t="s">
        <v>11291</v>
      </c>
      <c r="C5644" s="2">
        <v>22051</v>
      </c>
      <c r="D5644" s="1" t="s">
        <v>11292</v>
      </c>
      <c r="E5644" s="1" t="s">
        <v>99</v>
      </c>
      <c r="F5644" s="1" t="s">
        <v>98</v>
      </c>
      <c r="G5644" s="1" t="s">
        <v>4778</v>
      </c>
      <c r="H5644" s="1" t="s">
        <v>15835</v>
      </c>
      <c r="I5644" s="5">
        <v>1117</v>
      </c>
      <c r="J5644" s="5">
        <v>25928108</v>
      </c>
      <c r="K5644" s="3">
        <f>+Tabella2026[[#This Row],[POP_2024]]/SUM(Tabella2026[POP_2024])</f>
        <v>1.8950362333642283E-5</v>
      </c>
      <c r="L5644" s="3">
        <f>+Tabella2026[[#This Row],[INCIDENZA POPOLAZIONE]]*(PLAFOND/2)</f>
        <v>5578.9724582525378</v>
      </c>
      <c r="M5644" s="3">
        <f>+IFERROR(Tabella2026[[#This Row],[reddito_2024]]/Tabella2026[[#This Row],[POP_2024]],"")</f>
        <v>23212.272157564905</v>
      </c>
      <c r="N5644" s="3">
        <f>+IF(Tabella2026[[#This Row],[REDDITO COMPLESSIVO PROCAPITE]]&lt;media_aggr_reddito_pc,(media_aggr_reddito_pc-Tabella2026[[#This Row],[REDDITO COMPLESSIVO PROCAPITE]]),0)</f>
        <v>0</v>
      </c>
      <c r="O5644" s="3">
        <f>+Tabella2026[[#This Row],[DIFFERENZA REDDITO INFERIORE ALLA MEDIA DALLA MEDIA]]*Tabella2026[[#This Row],[POP_2024]]</f>
        <v>0</v>
      </c>
      <c r="P5644" s="3">
        <f>+Tabella2026[[#This Row],[POPOLAZIONE PER DIFFERENZA ]]/SUM(Tabella2026[[POPOLAZIONE PER DIFFERENZA ]])</f>
        <v>0</v>
      </c>
      <c r="Q5644" s="3">
        <f>+Tabella2026[[#This Row],[INCIDENZA POPOLAZIONE PER DIFFERENZA]]*(PLAFOND-SUM(Tabella2026[CONTRIBUTO SULLA BASE DELLA POPOLAZIONE]))</f>
        <v>0</v>
      </c>
      <c r="R5644" s="3">
        <f>+Tabella2026[[#This Row],[CONTRIBUTO SULLA BASE DELLA POPOLAZIONE]]+Tabella2026[[#This Row],[CONTRIBUTO SULLA BASE DEL REDDITO]]</f>
        <v>5578.9724582525378</v>
      </c>
      <c r="S5644" s="3">
        <f>+Tabella2026[[#This Row],[CONTRIBUTO TOTALE]]/(PLAFOND/N_TESSERE)</f>
        <v>11.157944916505075</v>
      </c>
      <c r="T5644" s="3">
        <f>+MAX(CEILING(Tabella2026[[#This Row],[preDEF1]],1),1)</f>
        <v>12</v>
      </c>
      <c r="U5644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44" s="21">
        <f>+Tabella2026[[#This Row],[DEF - n. card]]*(PLAFOND/N_TESSERE)</f>
        <v>6000</v>
      </c>
      <c r="W5644" s="18"/>
    </row>
    <row r="5645" spans="2:23" x14ac:dyDescent="0.25">
      <c r="B5645" s="1" t="s">
        <v>11303</v>
      </c>
      <c r="C5645" s="2">
        <v>83065</v>
      </c>
      <c r="D5645" s="1" t="s">
        <v>11304</v>
      </c>
      <c r="E5645" s="1" t="s">
        <v>21</v>
      </c>
      <c r="F5645" s="1" t="s">
        <v>42</v>
      </c>
      <c r="G5645" s="1" t="s">
        <v>4778</v>
      </c>
      <c r="H5645" s="1" t="s">
        <v>15836</v>
      </c>
      <c r="I5645" s="5">
        <v>1117</v>
      </c>
      <c r="J5645" s="5">
        <v>12143676</v>
      </c>
      <c r="K5645" s="3">
        <f>+Tabella2026[[#This Row],[POP_2024]]/SUM(Tabella2026[POP_2024])</f>
        <v>1.8950362333642283E-5</v>
      </c>
      <c r="L5645" s="3">
        <f>+Tabella2026[[#This Row],[INCIDENZA POPOLAZIONE]]*(PLAFOND/2)</f>
        <v>5578.9724582525378</v>
      </c>
      <c r="M5645" s="3">
        <f>+IFERROR(Tabella2026[[#This Row],[reddito_2024]]/Tabella2026[[#This Row],[POP_2024]],"")</f>
        <v>10871.688451208594</v>
      </c>
      <c r="N5645" s="3">
        <f>+IF(Tabella2026[[#This Row],[REDDITO COMPLESSIVO PROCAPITE]]&lt;media_aggr_reddito_pc,(media_aggr_reddito_pc-Tabella2026[[#This Row],[REDDITO COMPLESSIVO PROCAPITE]]),0)</f>
        <v>6953.3776114001466</v>
      </c>
      <c r="O5645" s="3">
        <f>+Tabella2026[[#This Row],[DIFFERENZA REDDITO INFERIORE ALLA MEDIA DALLA MEDIA]]*Tabella2026[[#This Row],[POP_2024]]</f>
        <v>7766922.791933964</v>
      </c>
      <c r="P5645" s="3">
        <f>+Tabella2026[[#This Row],[POPOLAZIONE PER DIFFERENZA ]]/SUM(Tabella2026[[POPOLAZIONE PER DIFFERENZA ]])</f>
        <v>6.890674914536531E-5</v>
      </c>
      <c r="Q5645" s="3">
        <f>+Tabella2026[[#This Row],[INCIDENZA POPOLAZIONE PER DIFFERENZA]]*(PLAFOND-SUM(Tabella2026[CONTRIBUTO SULLA BASE DELLA POPOLAZIONE]))</f>
        <v>20286.095268333771</v>
      </c>
      <c r="R5645" s="3">
        <f>+Tabella2026[[#This Row],[CONTRIBUTO SULLA BASE DELLA POPOLAZIONE]]+Tabella2026[[#This Row],[CONTRIBUTO SULLA BASE DEL REDDITO]]</f>
        <v>25865.067726586309</v>
      </c>
      <c r="S5645" s="3">
        <f>+Tabella2026[[#This Row],[CONTRIBUTO TOTALE]]/(PLAFOND/N_TESSERE)</f>
        <v>51.730135453172615</v>
      </c>
      <c r="T5645" s="3">
        <f>+MAX(CEILING(Tabella2026[[#This Row],[preDEF1]],1),1)</f>
        <v>52</v>
      </c>
      <c r="U5645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5645" s="21">
        <f>+Tabella2026[[#This Row],[DEF - n. card]]*(PLAFOND/N_TESSERE)</f>
        <v>26000</v>
      </c>
      <c r="W5645" s="18"/>
    </row>
    <row r="5646" spans="2:23" x14ac:dyDescent="0.25">
      <c r="B5646" s="1" t="s">
        <v>11301</v>
      </c>
      <c r="C5646" s="2">
        <v>69042</v>
      </c>
      <c r="D5646" s="1" t="s">
        <v>11302</v>
      </c>
      <c r="E5646" s="1" t="s">
        <v>96</v>
      </c>
      <c r="F5646" s="1" t="s">
        <v>328</v>
      </c>
      <c r="G5646" s="1" t="s">
        <v>4778</v>
      </c>
      <c r="H5646" s="1" t="s">
        <v>15836</v>
      </c>
      <c r="I5646" s="5">
        <v>1116</v>
      </c>
      <c r="J5646" s="5">
        <v>13882760</v>
      </c>
      <c r="K5646" s="3">
        <f>+Tabella2026[[#This Row],[POP_2024]]/SUM(Tabella2026[POP_2024])</f>
        <v>1.8933396924211987E-5</v>
      </c>
      <c r="L5646" s="3">
        <f>+Tabella2026[[#This Row],[INCIDENZA POPOLAZIONE]]*(PLAFOND/2)</f>
        <v>5573.9778544403162</v>
      </c>
      <c r="M5646" s="3">
        <f>+IFERROR(Tabella2026[[#This Row],[reddito_2024]]/Tabella2026[[#This Row],[POP_2024]],"")</f>
        <v>12439.749103942653</v>
      </c>
      <c r="N5646" s="3">
        <f>+IF(Tabella2026[[#This Row],[REDDITO COMPLESSIVO PROCAPITE]]&lt;media_aggr_reddito_pc,(media_aggr_reddito_pc-Tabella2026[[#This Row],[REDDITO COMPLESSIVO PROCAPITE]]),0)</f>
        <v>5385.3169586660879</v>
      </c>
      <c r="O5646" s="3">
        <f>+Tabella2026[[#This Row],[DIFFERENZA REDDITO INFERIORE ALLA MEDIA DALLA MEDIA]]*Tabella2026[[#This Row],[POP_2024]]</f>
        <v>6010013.7258713543</v>
      </c>
      <c r="P5646" s="3">
        <f>+Tabella2026[[#This Row],[POPOLAZIONE PER DIFFERENZA ]]/SUM(Tabella2026[[POPOLAZIONE PER DIFFERENZA ]])</f>
        <v>5.3319766304217539E-5</v>
      </c>
      <c r="Q5646" s="3">
        <f>+Tabella2026[[#This Row],[INCIDENZA POPOLAZIONE PER DIFFERENZA]]*(PLAFOND-SUM(Tabella2026[CONTRIBUTO SULLA BASE DELLA POPOLAZIONE]))</f>
        <v>15697.299210136978</v>
      </c>
      <c r="R5646" s="3">
        <f>+Tabella2026[[#This Row],[CONTRIBUTO SULLA BASE DELLA POPOLAZIONE]]+Tabella2026[[#This Row],[CONTRIBUTO SULLA BASE DEL REDDITO]]</f>
        <v>21271.277064577294</v>
      </c>
      <c r="S5646" s="3">
        <f>+Tabella2026[[#This Row],[CONTRIBUTO TOTALE]]/(PLAFOND/N_TESSERE)</f>
        <v>42.542554129154588</v>
      </c>
      <c r="T5646" s="3">
        <f>+MAX(CEILING(Tabella2026[[#This Row],[preDEF1]],1),1)</f>
        <v>43</v>
      </c>
      <c r="U5646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5646" s="21">
        <f>+Tabella2026[[#This Row],[DEF - n. card]]*(PLAFOND/N_TESSERE)</f>
        <v>21500</v>
      </c>
      <c r="W5646" s="18"/>
    </row>
    <row r="5647" spans="2:23" x14ac:dyDescent="0.25">
      <c r="B5647" s="1" t="s">
        <v>11349</v>
      </c>
      <c r="C5647" s="2">
        <v>70061</v>
      </c>
      <c r="D5647" s="1" t="s">
        <v>11350</v>
      </c>
      <c r="E5647" s="1" t="s">
        <v>345</v>
      </c>
      <c r="F5647" s="1" t="s">
        <v>344</v>
      </c>
      <c r="G5647" s="1" t="s">
        <v>4778</v>
      </c>
      <c r="H5647" s="1" t="s">
        <v>15836</v>
      </c>
      <c r="I5647" s="5">
        <v>1116</v>
      </c>
      <c r="J5647" s="5">
        <v>12815373</v>
      </c>
      <c r="K5647" s="3">
        <f>+Tabella2026[[#This Row],[POP_2024]]/SUM(Tabella2026[POP_2024])</f>
        <v>1.8933396924211987E-5</v>
      </c>
      <c r="L5647" s="3">
        <f>+Tabella2026[[#This Row],[INCIDENZA POPOLAZIONE]]*(PLAFOND/2)</f>
        <v>5573.9778544403162</v>
      </c>
      <c r="M5647" s="3">
        <f>+IFERROR(Tabella2026[[#This Row],[reddito_2024]]/Tabella2026[[#This Row],[POP_2024]],"")</f>
        <v>11483.309139784946</v>
      </c>
      <c r="N5647" s="3">
        <f>+IF(Tabella2026[[#This Row],[REDDITO COMPLESSIVO PROCAPITE]]&lt;media_aggr_reddito_pc,(media_aggr_reddito_pc-Tabella2026[[#This Row],[REDDITO COMPLESSIVO PROCAPITE]]),0)</f>
        <v>6341.7569228237953</v>
      </c>
      <c r="O5647" s="3">
        <f>+Tabella2026[[#This Row],[DIFFERENZA REDDITO INFERIORE ALLA MEDIA DALLA MEDIA]]*Tabella2026[[#This Row],[POP_2024]]</f>
        <v>7077400.7258713553</v>
      </c>
      <c r="P5647" s="3">
        <f>+Tabella2026[[#This Row],[POPOLAZIONE PER DIFFERENZA ]]/SUM(Tabella2026[[POPOLAZIONE PER DIFFERENZA ]])</f>
        <v>6.2789432762909097E-5</v>
      </c>
      <c r="Q5647" s="3">
        <f>+Tabella2026[[#This Row],[INCIDENZA POPOLAZIONE PER DIFFERENZA]]*(PLAFOND-SUM(Tabella2026[CONTRIBUTO SULLA BASE DELLA POPOLAZIONE]))</f>
        <v>18485.161913325941</v>
      </c>
      <c r="R5647" s="3">
        <f>+Tabella2026[[#This Row],[CONTRIBUTO SULLA BASE DELLA POPOLAZIONE]]+Tabella2026[[#This Row],[CONTRIBUTO SULLA BASE DEL REDDITO]]</f>
        <v>24059.139767766257</v>
      </c>
      <c r="S5647" s="3">
        <f>+Tabella2026[[#This Row],[CONTRIBUTO TOTALE]]/(PLAFOND/N_TESSERE)</f>
        <v>48.118279535532515</v>
      </c>
      <c r="T5647" s="3">
        <f>+MAX(CEILING(Tabella2026[[#This Row],[preDEF1]],1),1)</f>
        <v>49</v>
      </c>
      <c r="U5647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5647" s="21">
        <f>+Tabella2026[[#This Row],[DEF - n. card]]*(PLAFOND/N_TESSERE)</f>
        <v>24500</v>
      </c>
      <c r="W5647" s="18"/>
    </row>
    <row r="5648" spans="2:23" x14ac:dyDescent="0.25">
      <c r="B5648" s="1" t="s">
        <v>11249</v>
      </c>
      <c r="C5648" s="2">
        <v>29049</v>
      </c>
      <c r="D5648" s="1" t="s">
        <v>11250</v>
      </c>
      <c r="E5648" s="1" t="s">
        <v>38</v>
      </c>
      <c r="F5648" s="1" t="s">
        <v>314</v>
      </c>
      <c r="G5648" s="1" t="s">
        <v>4778</v>
      </c>
      <c r="H5648" s="1" t="s">
        <v>15835</v>
      </c>
      <c r="I5648" s="5">
        <v>1116</v>
      </c>
      <c r="J5648" s="5">
        <v>20433946</v>
      </c>
      <c r="K5648" s="3">
        <f>+Tabella2026[[#This Row],[POP_2024]]/SUM(Tabella2026[POP_2024])</f>
        <v>1.8933396924211987E-5</v>
      </c>
      <c r="L5648" s="3">
        <f>+Tabella2026[[#This Row],[INCIDENZA POPOLAZIONE]]*(PLAFOND/2)</f>
        <v>5573.9778544403162</v>
      </c>
      <c r="M5648" s="3">
        <f>+IFERROR(Tabella2026[[#This Row],[reddito_2024]]/Tabella2026[[#This Row],[POP_2024]],"")</f>
        <v>18309.987455197133</v>
      </c>
      <c r="N5648" s="3">
        <f>+IF(Tabella2026[[#This Row],[REDDITO COMPLESSIVO PROCAPITE]]&lt;media_aggr_reddito_pc,(media_aggr_reddito_pc-Tabella2026[[#This Row],[REDDITO COMPLESSIVO PROCAPITE]]),0)</f>
        <v>0</v>
      </c>
      <c r="O5648" s="3">
        <f>+Tabella2026[[#This Row],[DIFFERENZA REDDITO INFERIORE ALLA MEDIA DALLA MEDIA]]*Tabella2026[[#This Row],[POP_2024]]</f>
        <v>0</v>
      </c>
      <c r="P5648" s="3">
        <f>+Tabella2026[[#This Row],[POPOLAZIONE PER DIFFERENZA ]]/SUM(Tabella2026[[POPOLAZIONE PER DIFFERENZA ]])</f>
        <v>0</v>
      </c>
      <c r="Q5648" s="3">
        <f>+Tabella2026[[#This Row],[INCIDENZA POPOLAZIONE PER DIFFERENZA]]*(PLAFOND-SUM(Tabella2026[CONTRIBUTO SULLA BASE DELLA POPOLAZIONE]))</f>
        <v>0</v>
      </c>
      <c r="R5648" s="3">
        <f>+Tabella2026[[#This Row],[CONTRIBUTO SULLA BASE DELLA POPOLAZIONE]]+Tabella2026[[#This Row],[CONTRIBUTO SULLA BASE DEL REDDITO]]</f>
        <v>5573.9778544403162</v>
      </c>
      <c r="S5648" s="3">
        <f>+Tabella2026[[#This Row],[CONTRIBUTO TOTALE]]/(PLAFOND/N_TESSERE)</f>
        <v>11.147955708880632</v>
      </c>
      <c r="T5648" s="3">
        <f>+MAX(CEILING(Tabella2026[[#This Row],[preDEF1]],1),1)</f>
        <v>12</v>
      </c>
      <c r="U5648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48" s="21">
        <f>+Tabella2026[[#This Row],[DEF - n. card]]*(PLAFOND/N_TESSERE)</f>
        <v>6000</v>
      </c>
      <c r="W5648" s="18"/>
    </row>
    <row r="5649" spans="2:23" x14ac:dyDescent="0.25">
      <c r="B5649" s="1" t="s">
        <v>11413</v>
      </c>
      <c r="C5649" s="2">
        <v>3027</v>
      </c>
      <c r="D5649" s="1" t="s">
        <v>11414</v>
      </c>
      <c r="E5649" s="1" t="s">
        <v>18</v>
      </c>
      <c r="F5649" s="1" t="s">
        <v>114</v>
      </c>
      <c r="G5649" s="1" t="s">
        <v>4778</v>
      </c>
      <c r="H5649" s="1" t="s">
        <v>15835</v>
      </c>
      <c r="I5649" s="5">
        <v>1115</v>
      </c>
      <c r="J5649" s="5">
        <v>24191789</v>
      </c>
      <c r="K5649" s="3">
        <f>+Tabella2026[[#This Row],[POP_2024]]/SUM(Tabella2026[POP_2024])</f>
        <v>1.8916431514781691E-5</v>
      </c>
      <c r="L5649" s="3">
        <f>+Tabella2026[[#This Row],[INCIDENZA POPOLAZIONE]]*(PLAFOND/2)</f>
        <v>5568.9832506280936</v>
      </c>
      <c r="M5649" s="3">
        <f>+IFERROR(Tabella2026[[#This Row],[reddito_2024]]/Tabella2026[[#This Row],[POP_2024]],"")</f>
        <v>21696.671748878925</v>
      </c>
      <c r="N5649" s="3">
        <f>+IF(Tabella2026[[#This Row],[REDDITO COMPLESSIVO PROCAPITE]]&lt;media_aggr_reddito_pc,(media_aggr_reddito_pc-Tabella2026[[#This Row],[REDDITO COMPLESSIVO PROCAPITE]]),0)</f>
        <v>0</v>
      </c>
      <c r="O5649" s="3">
        <f>+Tabella2026[[#This Row],[DIFFERENZA REDDITO INFERIORE ALLA MEDIA DALLA MEDIA]]*Tabella2026[[#This Row],[POP_2024]]</f>
        <v>0</v>
      </c>
      <c r="P5649" s="3">
        <f>+Tabella2026[[#This Row],[POPOLAZIONE PER DIFFERENZA ]]/SUM(Tabella2026[[POPOLAZIONE PER DIFFERENZA ]])</f>
        <v>0</v>
      </c>
      <c r="Q5649" s="3">
        <f>+Tabella2026[[#This Row],[INCIDENZA POPOLAZIONE PER DIFFERENZA]]*(PLAFOND-SUM(Tabella2026[CONTRIBUTO SULLA BASE DELLA POPOLAZIONE]))</f>
        <v>0</v>
      </c>
      <c r="R5649" s="3">
        <f>+Tabella2026[[#This Row],[CONTRIBUTO SULLA BASE DELLA POPOLAZIONE]]+Tabella2026[[#This Row],[CONTRIBUTO SULLA BASE DEL REDDITO]]</f>
        <v>5568.9832506280936</v>
      </c>
      <c r="S5649" s="3">
        <f>+Tabella2026[[#This Row],[CONTRIBUTO TOTALE]]/(PLAFOND/N_TESSERE)</f>
        <v>11.137966501256187</v>
      </c>
      <c r="T5649" s="3">
        <f>+MAX(CEILING(Tabella2026[[#This Row],[preDEF1]],1),1)</f>
        <v>12</v>
      </c>
      <c r="U5649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49" s="21">
        <f>+Tabella2026[[#This Row],[DEF - n. card]]*(PLAFOND/N_TESSERE)</f>
        <v>6000</v>
      </c>
      <c r="W5649" s="18"/>
    </row>
    <row r="5650" spans="2:23" x14ac:dyDescent="0.25">
      <c r="B5650" s="1" t="s">
        <v>11223</v>
      </c>
      <c r="C5650" s="2">
        <v>5023</v>
      </c>
      <c r="D5650" s="1" t="s">
        <v>11224</v>
      </c>
      <c r="E5650" s="1" t="s">
        <v>18</v>
      </c>
      <c r="F5650" s="1" t="s">
        <v>182</v>
      </c>
      <c r="G5650" s="1" t="s">
        <v>4778</v>
      </c>
      <c r="H5650" s="1" t="s">
        <v>15835</v>
      </c>
      <c r="I5650" s="5">
        <v>1115</v>
      </c>
      <c r="J5650" s="5">
        <v>19848472</v>
      </c>
      <c r="K5650" s="3">
        <f>+Tabella2026[[#This Row],[POP_2024]]/SUM(Tabella2026[POP_2024])</f>
        <v>1.8916431514781691E-5</v>
      </c>
      <c r="L5650" s="3">
        <f>+Tabella2026[[#This Row],[INCIDENZA POPOLAZIONE]]*(PLAFOND/2)</f>
        <v>5568.9832506280936</v>
      </c>
      <c r="M5650" s="3">
        <f>+IFERROR(Tabella2026[[#This Row],[reddito_2024]]/Tabella2026[[#This Row],[POP_2024]],"")</f>
        <v>17801.320179372196</v>
      </c>
      <c r="N5650" s="3">
        <f>+IF(Tabella2026[[#This Row],[REDDITO COMPLESSIVO PROCAPITE]]&lt;media_aggr_reddito_pc,(media_aggr_reddito_pc-Tabella2026[[#This Row],[REDDITO COMPLESSIVO PROCAPITE]]),0)</f>
        <v>23.745883236544614</v>
      </c>
      <c r="O5650" s="3">
        <f>+Tabella2026[[#This Row],[DIFFERENZA REDDITO INFERIORE ALLA MEDIA DALLA MEDIA]]*Tabella2026[[#This Row],[POP_2024]]</f>
        <v>26476.659808747245</v>
      </c>
      <c r="P5650" s="3">
        <f>+Tabella2026[[#This Row],[POPOLAZIONE PER DIFFERENZA ]]/SUM(Tabella2026[[POPOLAZIONE PER DIFFERENZA ]])</f>
        <v>2.3489618791411232E-7</v>
      </c>
      <c r="Q5650" s="3">
        <f>+Tabella2026[[#This Row],[INCIDENZA POPOLAZIONE PER DIFFERENZA]]*(PLAFOND-SUM(Tabella2026[CONTRIBUTO SULLA BASE DELLA POPOLAZIONE]))</f>
        <v>69.153261549774015</v>
      </c>
      <c r="R5650" s="3">
        <f>+Tabella2026[[#This Row],[CONTRIBUTO SULLA BASE DELLA POPOLAZIONE]]+Tabella2026[[#This Row],[CONTRIBUTO SULLA BASE DEL REDDITO]]</f>
        <v>5638.1365121778672</v>
      </c>
      <c r="S5650" s="3">
        <f>+Tabella2026[[#This Row],[CONTRIBUTO TOTALE]]/(PLAFOND/N_TESSERE)</f>
        <v>11.276273024355735</v>
      </c>
      <c r="T5650" s="3">
        <f>+MAX(CEILING(Tabella2026[[#This Row],[preDEF1]],1),1)</f>
        <v>12</v>
      </c>
      <c r="U5650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50" s="21">
        <f>+Tabella2026[[#This Row],[DEF - n. card]]*(PLAFOND/N_TESSERE)</f>
        <v>6000</v>
      </c>
      <c r="W5650" s="18"/>
    </row>
    <row r="5651" spans="2:23" x14ac:dyDescent="0.25">
      <c r="B5651" s="1" t="s">
        <v>11389</v>
      </c>
      <c r="C5651" s="2">
        <v>4171</v>
      </c>
      <c r="D5651" s="1" t="s">
        <v>11390</v>
      </c>
      <c r="E5651" s="1" t="s">
        <v>18</v>
      </c>
      <c r="F5651" s="1" t="s">
        <v>263</v>
      </c>
      <c r="G5651" s="1" t="s">
        <v>4778</v>
      </c>
      <c r="H5651" s="1" t="s">
        <v>15835</v>
      </c>
      <c r="I5651" s="5">
        <v>1115</v>
      </c>
      <c r="J5651" s="5">
        <v>21379085</v>
      </c>
      <c r="K5651" s="3">
        <f>+Tabella2026[[#This Row],[POP_2024]]/SUM(Tabella2026[POP_2024])</f>
        <v>1.8916431514781691E-5</v>
      </c>
      <c r="L5651" s="3">
        <f>+Tabella2026[[#This Row],[INCIDENZA POPOLAZIONE]]*(PLAFOND/2)</f>
        <v>5568.9832506280936</v>
      </c>
      <c r="M5651" s="3">
        <f>+IFERROR(Tabella2026[[#This Row],[reddito_2024]]/Tabella2026[[#This Row],[POP_2024]],"")</f>
        <v>19174.067264573991</v>
      </c>
      <c r="N5651" s="3">
        <f>+IF(Tabella2026[[#This Row],[REDDITO COMPLESSIVO PROCAPITE]]&lt;media_aggr_reddito_pc,(media_aggr_reddito_pc-Tabella2026[[#This Row],[REDDITO COMPLESSIVO PROCAPITE]]),0)</f>
        <v>0</v>
      </c>
      <c r="O5651" s="3">
        <f>+Tabella2026[[#This Row],[DIFFERENZA REDDITO INFERIORE ALLA MEDIA DALLA MEDIA]]*Tabella2026[[#This Row],[POP_2024]]</f>
        <v>0</v>
      </c>
      <c r="P5651" s="3">
        <f>+Tabella2026[[#This Row],[POPOLAZIONE PER DIFFERENZA ]]/SUM(Tabella2026[[POPOLAZIONE PER DIFFERENZA ]])</f>
        <v>0</v>
      </c>
      <c r="Q5651" s="3">
        <f>+Tabella2026[[#This Row],[INCIDENZA POPOLAZIONE PER DIFFERENZA]]*(PLAFOND-SUM(Tabella2026[CONTRIBUTO SULLA BASE DELLA POPOLAZIONE]))</f>
        <v>0</v>
      </c>
      <c r="R5651" s="3">
        <f>+Tabella2026[[#This Row],[CONTRIBUTO SULLA BASE DELLA POPOLAZIONE]]+Tabella2026[[#This Row],[CONTRIBUTO SULLA BASE DEL REDDITO]]</f>
        <v>5568.9832506280936</v>
      </c>
      <c r="S5651" s="3">
        <f>+Tabella2026[[#This Row],[CONTRIBUTO TOTALE]]/(PLAFOND/N_TESSERE)</f>
        <v>11.137966501256187</v>
      </c>
      <c r="T5651" s="3">
        <f>+MAX(CEILING(Tabella2026[[#This Row],[preDEF1]],1),1)</f>
        <v>12</v>
      </c>
      <c r="U5651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51" s="21">
        <f>+Tabella2026[[#This Row],[DEF - n. card]]*(PLAFOND/N_TESSERE)</f>
        <v>6000</v>
      </c>
      <c r="W5651" s="18"/>
    </row>
    <row r="5652" spans="2:23" x14ac:dyDescent="0.25">
      <c r="B5652" s="1" t="s">
        <v>11532</v>
      </c>
      <c r="C5652" s="2">
        <v>16208</v>
      </c>
      <c r="D5652" s="1" t="s">
        <v>11533</v>
      </c>
      <c r="E5652" s="1" t="s">
        <v>12</v>
      </c>
      <c r="F5652" s="1" t="s">
        <v>93</v>
      </c>
      <c r="G5652" s="1" t="s">
        <v>4778</v>
      </c>
      <c r="H5652" s="1" t="s">
        <v>15835</v>
      </c>
      <c r="I5652" s="5">
        <v>1115</v>
      </c>
      <c r="J5652" s="5">
        <v>17708650</v>
      </c>
      <c r="K5652" s="3">
        <f>+Tabella2026[[#This Row],[POP_2024]]/SUM(Tabella2026[POP_2024])</f>
        <v>1.8916431514781691E-5</v>
      </c>
      <c r="L5652" s="3">
        <f>+Tabella2026[[#This Row],[INCIDENZA POPOLAZIONE]]*(PLAFOND/2)</f>
        <v>5568.9832506280936</v>
      </c>
      <c r="M5652" s="3">
        <f>+IFERROR(Tabella2026[[#This Row],[reddito_2024]]/Tabella2026[[#This Row],[POP_2024]],"")</f>
        <v>15882.197309417041</v>
      </c>
      <c r="N5652" s="3">
        <f>+IF(Tabella2026[[#This Row],[REDDITO COMPLESSIVO PROCAPITE]]&lt;media_aggr_reddito_pc,(media_aggr_reddito_pc-Tabella2026[[#This Row],[REDDITO COMPLESSIVO PROCAPITE]]),0)</f>
        <v>1942.8687531917003</v>
      </c>
      <c r="O5652" s="3">
        <f>+Tabella2026[[#This Row],[DIFFERENZA REDDITO INFERIORE ALLA MEDIA DALLA MEDIA]]*Tabella2026[[#This Row],[POP_2024]]</f>
        <v>2166298.6598087461</v>
      </c>
      <c r="P5652" s="3">
        <f>+Tabella2026[[#This Row],[POPOLAZIONE PER DIFFERENZA ]]/SUM(Tabella2026[[POPOLAZIONE PER DIFFERENZA ]])</f>
        <v>1.921901405797462E-5</v>
      </c>
      <c r="Q5652" s="3">
        <f>+Tabella2026[[#This Row],[INCIDENZA POPOLAZIONE PER DIFFERENZA]]*(PLAFOND-SUM(Tabella2026[CONTRIBUTO SULLA BASE DELLA POPOLAZIONE]))</f>
        <v>5658.0633244072078</v>
      </c>
      <c r="R5652" s="3">
        <f>+Tabella2026[[#This Row],[CONTRIBUTO SULLA BASE DELLA POPOLAZIONE]]+Tabella2026[[#This Row],[CONTRIBUTO SULLA BASE DEL REDDITO]]</f>
        <v>11227.046575035301</v>
      </c>
      <c r="S5652" s="3">
        <f>+Tabella2026[[#This Row],[CONTRIBUTO TOTALE]]/(PLAFOND/N_TESSERE)</f>
        <v>22.454093150070602</v>
      </c>
      <c r="T5652" s="3">
        <f>+MAX(CEILING(Tabella2026[[#This Row],[preDEF1]],1),1)</f>
        <v>23</v>
      </c>
      <c r="U565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5652" s="21">
        <f>+Tabella2026[[#This Row],[DEF - n. card]]*(PLAFOND/N_TESSERE)</f>
        <v>11500</v>
      </c>
      <c r="W5652" s="18"/>
    </row>
    <row r="5653" spans="2:23" x14ac:dyDescent="0.25">
      <c r="B5653" s="1" t="s">
        <v>11313</v>
      </c>
      <c r="C5653" s="2">
        <v>30138</v>
      </c>
      <c r="D5653" s="1" t="s">
        <v>11314</v>
      </c>
      <c r="E5653" s="1" t="s">
        <v>48</v>
      </c>
      <c r="F5653" s="1" t="s">
        <v>120</v>
      </c>
      <c r="G5653" s="1" t="s">
        <v>4778</v>
      </c>
      <c r="H5653" s="1" t="s">
        <v>15835</v>
      </c>
      <c r="I5653" s="5">
        <v>1115</v>
      </c>
      <c r="J5653" s="5">
        <v>21731739</v>
      </c>
      <c r="K5653" s="3">
        <f>+Tabella2026[[#This Row],[POP_2024]]/SUM(Tabella2026[POP_2024])</f>
        <v>1.8916431514781691E-5</v>
      </c>
      <c r="L5653" s="3">
        <f>+Tabella2026[[#This Row],[INCIDENZA POPOLAZIONE]]*(PLAFOND/2)</f>
        <v>5568.9832506280936</v>
      </c>
      <c r="M5653" s="3">
        <f>+IFERROR(Tabella2026[[#This Row],[reddito_2024]]/Tabella2026[[#This Row],[POP_2024]],"")</f>
        <v>19490.348878923767</v>
      </c>
      <c r="N5653" s="3">
        <f>+IF(Tabella2026[[#This Row],[REDDITO COMPLESSIVO PROCAPITE]]&lt;media_aggr_reddito_pc,(media_aggr_reddito_pc-Tabella2026[[#This Row],[REDDITO COMPLESSIVO PROCAPITE]]),0)</f>
        <v>0</v>
      </c>
      <c r="O5653" s="3">
        <f>+Tabella2026[[#This Row],[DIFFERENZA REDDITO INFERIORE ALLA MEDIA DALLA MEDIA]]*Tabella2026[[#This Row],[POP_2024]]</f>
        <v>0</v>
      </c>
      <c r="P5653" s="3">
        <f>+Tabella2026[[#This Row],[POPOLAZIONE PER DIFFERENZA ]]/SUM(Tabella2026[[POPOLAZIONE PER DIFFERENZA ]])</f>
        <v>0</v>
      </c>
      <c r="Q5653" s="3">
        <f>+Tabella2026[[#This Row],[INCIDENZA POPOLAZIONE PER DIFFERENZA]]*(PLAFOND-SUM(Tabella2026[CONTRIBUTO SULLA BASE DELLA POPOLAZIONE]))</f>
        <v>0</v>
      </c>
      <c r="R5653" s="3">
        <f>+Tabella2026[[#This Row],[CONTRIBUTO SULLA BASE DELLA POPOLAZIONE]]+Tabella2026[[#This Row],[CONTRIBUTO SULLA BASE DEL REDDITO]]</f>
        <v>5568.9832506280936</v>
      </c>
      <c r="S5653" s="3">
        <f>+Tabella2026[[#This Row],[CONTRIBUTO TOTALE]]/(PLAFOND/N_TESSERE)</f>
        <v>11.137966501256187</v>
      </c>
      <c r="T5653" s="3">
        <f>+MAX(CEILING(Tabella2026[[#This Row],[preDEF1]],1),1)</f>
        <v>12</v>
      </c>
      <c r="U5653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53" s="21">
        <f>+Tabella2026[[#This Row],[DEF - n. card]]*(PLAFOND/N_TESSERE)</f>
        <v>6000</v>
      </c>
      <c r="W5653" s="18"/>
    </row>
    <row r="5654" spans="2:23" x14ac:dyDescent="0.25">
      <c r="B5654" s="1" t="s">
        <v>11357</v>
      </c>
      <c r="C5654" s="2">
        <v>1113</v>
      </c>
      <c r="D5654" s="1" t="s">
        <v>11358</v>
      </c>
      <c r="E5654" s="1" t="s">
        <v>18</v>
      </c>
      <c r="F5654" s="1" t="s">
        <v>17</v>
      </c>
      <c r="G5654" s="1" t="s">
        <v>4778</v>
      </c>
      <c r="H5654" s="1" t="s">
        <v>15835</v>
      </c>
      <c r="I5654" s="5">
        <v>1114</v>
      </c>
      <c r="J5654" s="5">
        <v>17943370</v>
      </c>
      <c r="K5654" s="3">
        <f>+Tabella2026[[#This Row],[POP_2024]]/SUM(Tabella2026[POP_2024])</f>
        <v>1.8899466105351391E-5</v>
      </c>
      <c r="L5654" s="3">
        <f>+Tabella2026[[#This Row],[INCIDENZA POPOLAZIONE]]*(PLAFOND/2)</f>
        <v>5563.9886468158702</v>
      </c>
      <c r="M5654" s="3">
        <f>+IFERROR(Tabella2026[[#This Row],[reddito_2024]]/Tabella2026[[#This Row],[POP_2024]],"")</f>
        <v>16107.154398563735</v>
      </c>
      <c r="N5654" s="3">
        <f>+IF(Tabella2026[[#This Row],[REDDITO COMPLESSIVO PROCAPITE]]&lt;media_aggr_reddito_pc,(media_aggr_reddito_pc-Tabella2026[[#This Row],[REDDITO COMPLESSIVO PROCAPITE]]),0)</f>
        <v>1717.9116640450065</v>
      </c>
      <c r="O5654" s="3">
        <f>+Tabella2026[[#This Row],[DIFFERENZA REDDITO INFERIORE ALLA MEDIA DALLA MEDIA]]*Tabella2026[[#This Row],[POP_2024]]</f>
        <v>1913753.5937461373</v>
      </c>
      <c r="P5654" s="3">
        <f>+Tabella2026[[#This Row],[POPOLAZIONE PER DIFFERENZA ]]/SUM(Tabella2026[[POPOLAZIONE PER DIFFERENZA ]])</f>
        <v>1.6978479423956097E-5</v>
      </c>
      <c r="Q5654" s="3">
        <f>+Tabella2026[[#This Row],[INCIDENZA POPOLAZIONE PER DIFFERENZA]]*(PLAFOND-SUM(Tabella2026[CONTRIBUTO SULLA BASE DELLA POPOLAZIONE]))</f>
        <v>4998.4516085531268</v>
      </c>
      <c r="R5654" s="3">
        <f>+Tabella2026[[#This Row],[CONTRIBUTO SULLA BASE DELLA POPOLAZIONE]]+Tabella2026[[#This Row],[CONTRIBUTO SULLA BASE DEL REDDITO]]</f>
        <v>10562.440255368998</v>
      </c>
      <c r="S5654" s="3">
        <f>+Tabella2026[[#This Row],[CONTRIBUTO TOTALE]]/(PLAFOND/N_TESSERE)</f>
        <v>21.124880510737995</v>
      </c>
      <c r="T5654" s="3">
        <f>+MAX(CEILING(Tabella2026[[#This Row],[preDEF1]],1),1)</f>
        <v>22</v>
      </c>
      <c r="U5654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5654" s="21">
        <f>+Tabella2026[[#This Row],[DEF - n. card]]*(PLAFOND/N_TESSERE)</f>
        <v>11000</v>
      </c>
      <c r="W5654" s="18"/>
    </row>
    <row r="5655" spans="2:23" x14ac:dyDescent="0.25">
      <c r="B5655" s="1" t="s">
        <v>11207</v>
      </c>
      <c r="C5655" s="2">
        <v>60088</v>
      </c>
      <c r="D5655" s="1" t="s">
        <v>11208</v>
      </c>
      <c r="E5655" s="1" t="s">
        <v>8</v>
      </c>
      <c r="F5655" s="1" t="s">
        <v>397</v>
      </c>
      <c r="G5655" s="1" t="s">
        <v>4778</v>
      </c>
      <c r="H5655" s="1" t="s">
        <v>15834</v>
      </c>
      <c r="I5655" s="5">
        <v>1113</v>
      </c>
      <c r="J5655" s="5">
        <v>12222204</v>
      </c>
      <c r="K5655" s="3">
        <f>+Tabella2026[[#This Row],[POP_2024]]/SUM(Tabella2026[POP_2024])</f>
        <v>1.8882500695921095E-5</v>
      </c>
      <c r="L5655" s="3">
        <f>+Tabella2026[[#This Row],[INCIDENZA POPOLAZIONE]]*(PLAFOND/2)</f>
        <v>5558.9940430036486</v>
      </c>
      <c r="M5655" s="3">
        <f>+IFERROR(Tabella2026[[#This Row],[reddito_2024]]/Tabella2026[[#This Row],[POP_2024]],"")</f>
        <v>10981.315363881402</v>
      </c>
      <c r="N5655" s="3">
        <f>+IF(Tabella2026[[#This Row],[REDDITO COMPLESSIVO PROCAPITE]]&lt;media_aggr_reddito_pc,(media_aggr_reddito_pc-Tabella2026[[#This Row],[REDDITO COMPLESSIVO PROCAPITE]]),0)</f>
        <v>6843.7506987273391</v>
      </c>
      <c r="O5655" s="3">
        <f>+Tabella2026[[#This Row],[DIFFERENZA REDDITO INFERIORE ALLA MEDIA DALLA MEDIA]]*Tabella2026[[#This Row],[POP_2024]]</f>
        <v>7617094.5276835281</v>
      </c>
      <c r="P5655" s="3">
        <f>+Tabella2026[[#This Row],[POPOLAZIONE PER DIFFERENZA ]]/SUM(Tabella2026[[POPOLAZIONE PER DIFFERENZA ]])</f>
        <v>6.7577499596198674E-5</v>
      </c>
      <c r="Q5655" s="3">
        <f>+Tabella2026[[#This Row],[INCIDENZA POPOLAZIONE PER DIFFERENZA]]*(PLAFOND-SUM(Tabella2026[CONTRIBUTO SULLA BASE DELLA POPOLAZIONE]))</f>
        <v>19894.765197996272</v>
      </c>
      <c r="R5655" s="3">
        <f>+Tabella2026[[#This Row],[CONTRIBUTO SULLA BASE DELLA POPOLAZIONE]]+Tabella2026[[#This Row],[CONTRIBUTO SULLA BASE DEL REDDITO]]</f>
        <v>25453.75924099992</v>
      </c>
      <c r="S5655" s="3">
        <f>+Tabella2026[[#This Row],[CONTRIBUTO TOTALE]]/(PLAFOND/N_TESSERE)</f>
        <v>50.907518481999837</v>
      </c>
      <c r="T5655" s="3">
        <f>+MAX(CEILING(Tabella2026[[#This Row],[preDEF1]],1),1)</f>
        <v>51</v>
      </c>
      <c r="U5655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5655" s="21">
        <f>+Tabella2026[[#This Row],[DEF - n. card]]*(PLAFOND/N_TESSERE)</f>
        <v>25500</v>
      </c>
      <c r="W5655" s="18"/>
    </row>
    <row r="5656" spans="2:23" x14ac:dyDescent="0.25">
      <c r="B5656" s="1" t="s">
        <v>11307</v>
      </c>
      <c r="C5656" s="2">
        <v>18047</v>
      </c>
      <c r="D5656" s="1" t="s">
        <v>11308</v>
      </c>
      <c r="E5656" s="1" t="s">
        <v>12</v>
      </c>
      <c r="F5656" s="1" t="s">
        <v>195</v>
      </c>
      <c r="G5656" s="1" t="s">
        <v>4778</v>
      </c>
      <c r="H5656" s="1" t="s">
        <v>15835</v>
      </c>
      <c r="I5656" s="5">
        <v>1113</v>
      </c>
      <c r="J5656" s="5">
        <v>19006871</v>
      </c>
      <c r="K5656" s="3">
        <f>+Tabella2026[[#This Row],[POP_2024]]/SUM(Tabella2026[POP_2024])</f>
        <v>1.8882500695921095E-5</v>
      </c>
      <c r="L5656" s="3">
        <f>+Tabella2026[[#This Row],[INCIDENZA POPOLAZIONE]]*(PLAFOND/2)</f>
        <v>5558.9940430036486</v>
      </c>
      <c r="M5656" s="3">
        <f>+IFERROR(Tabella2026[[#This Row],[reddito_2024]]/Tabella2026[[#This Row],[POP_2024]],"")</f>
        <v>17077.152740341418</v>
      </c>
      <c r="N5656" s="3">
        <f>+IF(Tabella2026[[#This Row],[REDDITO COMPLESSIVO PROCAPITE]]&lt;media_aggr_reddito_pc,(media_aggr_reddito_pc-Tabella2026[[#This Row],[REDDITO COMPLESSIVO PROCAPITE]]),0)</f>
        <v>747.91332226732266</v>
      </c>
      <c r="O5656" s="3">
        <f>+Tabella2026[[#This Row],[DIFFERENZA REDDITO INFERIORE ALLA MEDIA DALLA MEDIA]]*Tabella2026[[#This Row],[POP_2024]]</f>
        <v>832427.52768353012</v>
      </c>
      <c r="P5656" s="3">
        <f>+Tabella2026[[#This Row],[POPOLAZIONE PER DIFFERENZA ]]/SUM(Tabella2026[[POPOLAZIONE PER DIFFERENZA ]])</f>
        <v>7.3851480655060099E-6</v>
      </c>
      <c r="Q5656" s="3">
        <f>+Tabella2026[[#This Row],[INCIDENZA POPOLAZIONE PER DIFFERENZA]]*(PLAFOND-SUM(Tabella2026[CONTRIBUTO SULLA BASE DELLA POPOLAZIONE]))</f>
        <v>2174.1820516239291</v>
      </c>
      <c r="R5656" s="3">
        <f>+Tabella2026[[#This Row],[CONTRIBUTO SULLA BASE DELLA POPOLAZIONE]]+Tabella2026[[#This Row],[CONTRIBUTO SULLA BASE DEL REDDITO]]</f>
        <v>7733.1760946275772</v>
      </c>
      <c r="S5656" s="3">
        <f>+Tabella2026[[#This Row],[CONTRIBUTO TOTALE]]/(PLAFOND/N_TESSERE)</f>
        <v>15.466352189255154</v>
      </c>
      <c r="T5656" s="3">
        <f>+MAX(CEILING(Tabella2026[[#This Row],[preDEF1]],1),1)</f>
        <v>16</v>
      </c>
      <c r="U5656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5656" s="21">
        <f>+Tabella2026[[#This Row],[DEF - n. card]]*(PLAFOND/N_TESSERE)</f>
        <v>8000</v>
      </c>
      <c r="W5656" s="18"/>
    </row>
    <row r="5657" spans="2:23" x14ac:dyDescent="0.25">
      <c r="B5657" s="1" t="s">
        <v>11137</v>
      </c>
      <c r="C5657" s="2">
        <v>115018</v>
      </c>
      <c r="D5657" s="1" t="s">
        <v>11138</v>
      </c>
      <c r="E5657" s="1" t="s">
        <v>76</v>
      </c>
      <c r="F5657" s="1" t="s">
        <v>625</v>
      </c>
      <c r="G5657" s="1" t="s">
        <v>4778</v>
      </c>
      <c r="H5657" s="1" t="s">
        <v>15836</v>
      </c>
      <c r="I5657" s="5">
        <v>1112</v>
      </c>
      <c r="J5657" s="5">
        <v>13673240</v>
      </c>
      <c r="K5657" s="3">
        <f>+Tabella2026[[#This Row],[POP_2024]]/SUM(Tabella2026[POP_2024])</f>
        <v>1.8865535286490798E-5</v>
      </c>
      <c r="L5657" s="3">
        <f>+Tabella2026[[#This Row],[INCIDENZA POPOLAZIONE]]*(PLAFOND/2)</f>
        <v>5553.9994391914261</v>
      </c>
      <c r="M5657" s="3">
        <f>+IFERROR(Tabella2026[[#This Row],[reddito_2024]]/Tabella2026[[#This Row],[POP_2024]],"")</f>
        <v>12296.079136690647</v>
      </c>
      <c r="N5657" s="3">
        <f>+IF(Tabella2026[[#This Row],[REDDITO COMPLESSIVO PROCAPITE]]&lt;media_aggr_reddito_pc,(media_aggr_reddito_pc-Tabella2026[[#This Row],[REDDITO COMPLESSIVO PROCAPITE]]),0)</f>
        <v>5528.9869259180941</v>
      </c>
      <c r="O5657" s="3">
        <f>+Tabella2026[[#This Row],[DIFFERENZA REDDITO INFERIORE ALLA MEDIA DALLA MEDIA]]*Tabella2026[[#This Row],[POP_2024]]</f>
        <v>6148233.4616209203</v>
      </c>
      <c r="P5657" s="3">
        <f>+Tabella2026[[#This Row],[POPOLAZIONE PER DIFFERENZA ]]/SUM(Tabella2026[[POPOLAZIONE PER DIFFERENZA ]])</f>
        <v>5.4546027065831526E-5</v>
      </c>
      <c r="Q5657" s="3">
        <f>+Tabella2026[[#This Row],[INCIDENZA POPOLAZIONE PER DIFFERENZA]]*(PLAFOND-SUM(Tabella2026[CONTRIBUTO SULLA BASE DELLA POPOLAZIONE]))</f>
        <v>16058.309458660568</v>
      </c>
      <c r="R5657" s="3">
        <f>+Tabella2026[[#This Row],[CONTRIBUTO SULLA BASE DELLA POPOLAZIONE]]+Tabella2026[[#This Row],[CONTRIBUTO SULLA BASE DEL REDDITO]]</f>
        <v>21612.308897851995</v>
      </c>
      <c r="S5657" s="3">
        <f>+Tabella2026[[#This Row],[CONTRIBUTO TOTALE]]/(PLAFOND/N_TESSERE)</f>
        <v>43.224617795703992</v>
      </c>
      <c r="T5657" s="3">
        <f>+MAX(CEILING(Tabella2026[[#This Row],[preDEF1]],1),1)</f>
        <v>44</v>
      </c>
      <c r="U5657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657" s="21">
        <f>+Tabella2026[[#This Row],[DEF - n. card]]*(PLAFOND/N_TESSERE)</f>
        <v>22000</v>
      </c>
      <c r="W5657" s="18"/>
    </row>
    <row r="5658" spans="2:23" x14ac:dyDescent="0.25">
      <c r="B5658" s="1" t="s">
        <v>11506</v>
      </c>
      <c r="C5658" s="2">
        <v>22033</v>
      </c>
      <c r="D5658" s="1" t="s">
        <v>11507</v>
      </c>
      <c r="E5658" s="1" t="s">
        <v>99</v>
      </c>
      <c r="F5658" s="1" t="s">
        <v>98</v>
      </c>
      <c r="G5658" s="1" t="s">
        <v>4778</v>
      </c>
      <c r="H5658" s="1" t="s">
        <v>15835</v>
      </c>
      <c r="I5658" s="5">
        <v>1111</v>
      </c>
      <c r="J5658" s="5">
        <v>23820270</v>
      </c>
      <c r="K5658" s="3">
        <f>+Tabella2026[[#This Row],[POP_2024]]/SUM(Tabella2026[POP_2024])</f>
        <v>1.8848569877060499E-5</v>
      </c>
      <c r="L5658" s="3">
        <f>+Tabella2026[[#This Row],[INCIDENZA POPOLAZIONE]]*(PLAFOND/2)</f>
        <v>5549.0048353792026</v>
      </c>
      <c r="M5658" s="3">
        <f>+IFERROR(Tabella2026[[#This Row],[reddito_2024]]/Tabella2026[[#This Row],[POP_2024]],"")</f>
        <v>21440.38703870387</v>
      </c>
      <c r="N5658" s="3">
        <f>+IF(Tabella2026[[#This Row],[REDDITO COMPLESSIVO PROCAPITE]]&lt;media_aggr_reddito_pc,(media_aggr_reddito_pc-Tabella2026[[#This Row],[REDDITO COMPLESSIVO PROCAPITE]]),0)</f>
        <v>0</v>
      </c>
      <c r="O5658" s="3">
        <f>+Tabella2026[[#This Row],[DIFFERENZA REDDITO INFERIORE ALLA MEDIA DALLA MEDIA]]*Tabella2026[[#This Row],[POP_2024]]</f>
        <v>0</v>
      </c>
      <c r="P5658" s="3">
        <f>+Tabella2026[[#This Row],[POPOLAZIONE PER DIFFERENZA ]]/SUM(Tabella2026[[POPOLAZIONE PER DIFFERENZA ]])</f>
        <v>0</v>
      </c>
      <c r="Q5658" s="3">
        <f>+Tabella2026[[#This Row],[INCIDENZA POPOLAZIONE PER DIFFERENZA]]*(PLAFOND-SUM(Tabella2026[CONTRIBUTO SULLA BASE DELLA POPOLAZIONE]))</f>
        <v>0</v>
      </c>
      <c r="R5658" s="3">
        <f>+Tabella2026[[#This Row],[CONTRIBUTO SULLA BASE DELLA POPOLAZIONE]]+Tabella2026[[#This Row],[CONTRIBUTO SULLA BASE DEL REDDITO]]</f>
        <v>5549.0048353792026</v>
      </c>
      <c r="S5658" s="3">
        <f>+Tabella2026[[#This Row],[CONTRIBUTO TOTALE]]/(PLAFOND/N_TESSERE)</f>
        <v>11.098009670758405</v>
      </c>
      <c r="T5658" s="3">
        <f>+MAX(CEILING(Tabella2026[[#This Row],[preDEF1]],1),1)</f>
        <v>12</v>
      </c>
      <c r="U5658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58" s="21">
        <f>+Tabella2026[[#This Row],[DEF - n. card]]*(PLAFOND/N_TESSERE)</f>
        <v>6000</v>
      </c>
      <c r="W5658" s="18"/>
    </row>
    <row r="5659" spans="2:23" x14ac:dyDescent="0.25">
      <c r="B5659" s="1" t="s">
        <v>11518</v>
      </c>
      <c r="C5659" s="2">
        <v>59022</v>
      </c>
      <c r="D5659" s="1" t="s">
        <v>11519</v>
      </c>
      <c r="E5659" s="1" t="s">
        <v>8</v>
      </c>
      <c r="F5659" s="1" t="s">
        <v>84</v>
      </c>
      <c r="G5659" s="1" t="s">
        <v>4778</v>
      </c>
      <c r="H5659" s="1" t="s">
        <v>15834</v>
      </c>
      <c r="I5659" s="5">
        <v>1111</v>
      </c>
      <c r="J5659" s="5">
        <v>15650764</v>
      </c>
      <c r="K5659" s="3">
        <f>+Tabella2026[[#This Row],[POP_2024]]/SUM(Tabella2026[POP_2024])</f>
        <v>1.8848569877060499E-5</v>
      </c>
      <c r="L5659" s="3">
        <f>+Tabella2026[[#This Row],[INCIDENZA POPOLAZIONE]]*(PLAFOND/2)</f>
        <v>5549.0048353792026</v>
      </c>
      <c r="M5659" s="3">
        <f>+IFERROR(Tabella2026[[#This Row],[reddito_2024]]/Tabella2026[[#This Row],[POP_2024]],"")</f>
        <v>14087.096309630962</v>
      </c>
      <c r="N5659" s="3">
        <f>+IF(Tabella2026[[#This Row],[REDDITO COMPLESSIVO PROCAPITE]]&lt;media_aggr_reddito_pc,(media_aggr_reddito_pc-Tabella2026[[#This Row],[REDDITO COMPLESSIVO PROCAPITE]]),0)</f>
        <v>3737.9697529777786</v>
      </c>
      <c r="O5659" s="3">
        <f>+Tabella2026[[#This Row],[DIFFERENZA REDDITO INFERIORE ALLA MEDIA DALLA MEDIA]]*Tabella2026[[#This Row],[POP_2024]]</f>
        <v>4152884.3955583121</v>
      </c>
      <c r="P5659" s="3">
        <f>+Tabella2026[[#This Row],[POPOLAZIONE PER DIFFERENZA ]]/SUM(Tabella2026[[POPOLAZIONE PER DIFFERENZA ]])</f>
        <v>3.6843647212718639E-5</v>
      </c>
      <c r="Q5659" s="3">
        <f>+Tabella2026[[#This Row],[INCIDENZA POPOLAZIONE PER DIFFERENZA]]*(PLAFOND-SUM(Tabella2026[CONTRIBUTO SULLA BASE DELLA POPOLAZIONE]))</f>
        <v>10846.742106689002</v>
      </c>
      <c r="R5659" s="3">
        <f>+Tabella2026[[#This Row],[CONTRIBUTO SULLA BASE DELLA POPOLAZIONE]]+Tabella2026[[#This Row],[CONTRIBUTO SULLA BASE DEL REDDITO]]</f>
        <v>16395.746942068203</v>
      </c>
      <c r="S5659" s="3">
        <f>+Tabella2026[[#This Row],[CONTRIBUTO TOTALE]]/(PLAFOND/N_TESSERE)</f>
        <v>32.791493884136408</v>
      </c>
      <c r="T5659" s="3">
        <f>+MAX(CEILING(Tabella2026[[#This Row],[preDEF1]],1),1)</f>
        <v>33</v>
      </c>
      <c r="U5659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5659" s="21">
        <f>+Tabella2026[[#This Row],[DEF - n. card]]*(PLAFOND/N_TESSERE)</f>
        <v>16500</v>
      </c>
      <c r="W5659" s="18"/>
    </row>
    <row r="5660" spans="2:23" x14ac:dyDescent="0.25">
      <c r="B5660" s="1" t="s">
        <v>11233</v>
      </c>
      <c r="C5660" s="2">
        <v>83082</v>
      </c>
      <c r="D5660" s="1" t="s">
        <v>11234</v>
      </c>
      <c r="E5660" s="1" t="s">
        <v>21</v>
      </c>
      <c r="F5660" s="1" t="s">
        <v>42</v>
      </c>
      <c r="G5660" s="1" t="s">
        <v>4778</v>
      </c>
      <c r="H5660" s="1" t="s">
        <v>15836</v>
      </c>
      <c r="I5660" s="5">
        <v>1111</v>
      </c>
      <c r="J5660" s="5">
        <v>12307436</v>
      </c>
      <c r="K5660" s="3">
        <f>+Tabella2026[[#This Row],[POP_2024]]/SUM(Tabella2026[POP_2024])</f>
        <v>1.8848569877060499E-5</v>
      </c>
      <c r="L5660" s="3">
        <f>+Tabella2026[[#This Row],[INCIDENZA POPOLAZIONE]]*(PLAFOND/2)</f>
        <v>5549.0048353792026</v>
      </c>
      <c r="M5660" s="3">
        <f>+IFERROR(Tabella2026[[#This Row],[reddito_2024]]/Tabella2026[[#This Row],[POP_2024]],"")</f>
        <v>11077.800180018001</v>
      </c>
      <c r="N5660" s="3">
        <f>+IF(Tabella2026[[#This Row],[REDDITO COMPLESSIVO PROCAPITE]]&lt;media_aggr_reddito_pc,(media_aggr_reddito_pc-Tabella2026[[#This Row],[REDDITO COMPLESSIVO PROCAPITE]]),0)</f>
        <v>6747.2658825907401</v>
      </c>
      <c r="O5660" s="3">
        <f>+Tabella2026[[#This Row],[DIFFERENZA REDDITO INFERIORE ALLA MEDIA DALLA MEDIA]]*Tabella2026[[#This Row],[POP_2024]]</f>
        <v>7496212.3955583125</v>
      </c>
      <c r="P5660" s="3">
        <f>+Tabella2026[[#This Row],[POPOLAZIONE PER DIFFERENZA ]]/SUM(Tabella2026[[POPOLAZIONE PER DIFFERENZA ]])</f>
        <v>6.6505054951434151E-5</v>
      </c>
      <c r="Q5660" s="3">
        <f>+Tabella2026[[#This Row],[INCIDENZA POPOLAZIONE PER DIFFERENZA]]*(PLAFOND-SUM(Tabella2026[CONTRIBUTO SULLA BASE DELLA POPOLAZIONE]))</f>
        <v>19579.03829891108</v>
      </c>
      <c r="R5660" s="3">
        <f>+Tabella2026[[#This Row],[CONTRIBUTO SULLA BASE DELLA POPOLAZIONE]]+Tabella2026[[#This Row],[CONTRIBUTO SULLA BASE DEL REDDITO]]</f>
        <v>25128.043134290281</v>
      </c>
      <c r="S5660" s="3">
        <f>+Tabella2026[[#This Row],[CONTRIBUTO TOTALE]]/(PLAFOND/N_TESSERE)</f>
        <v>50.25608626858056</v>
      </c>
      <c r="T5660" s="3">
        <f>+MAX(CEILING(Tabella2026[[#This Row],[preDEF1]],1),1)</f>
        <v>51</v>
      </c>
      <c r="U5660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5660" s="21">
        <f>+Tabella2026[[#This Row],[DEF - n. card]]*(PLAFOND/N_TESSERE)</f>
        <v>25500</v>
      </c>
      <c r="W5660" s="18"/>
    </row>
    <row r="5661" spans="2:23" x14ac:dyDescent="0.25">
      <c r="B5661" s="1" t="s">
        <v>11341</v>
      </c>
      <c r="C5661" s="2">
        <v>6158</v>
      </c>
      <c r="D5661" s="1" t="s">
        <v>11342</v>
      </c>
      <c r="E5661" s="1" t="s">
        <v>18</v>
      </c>
      <c r="F5661" s="1" t="s">
        <v>138</v>
      </c>
      <c r="G5661" s="1" t="s">
        <v>4778</v>
      </c>
      <c r="H5661" s="1" t="s">
        <v>15835</v>
      </c>
      <c r="I5661" s="5">
        <v>1110</v>
      </c>
      <c r="J5661" s="5">
        <v>24104585</v>
      </c>
      <c r="K5661" s="3">
        <f>+Tabella2026[[#This Row],[POP_2024]]/SUM(Tabella2026[POP_2024])</f>
        <v>1.8831604467630202E-5</v>
      </c>
      <c r="L5661" s="3">
        <f>+Tabella2026[[#This Row],[INCIDENZA POPOLAZIONE]]*(PLAFOND/2)</f>
        <v>5544.010231566981</v>
      </c>
      <c r="M5661" s="3">
        <f>+IFERROR(Tabella2026[[#This Row],[reddito_2024]]/Tabella2026[[#This Row],[POP_2024]],"")</f>
        <v>21715.842342342341</v>
      </c>
      <c r="N5661" s="3">
        <f>+IF(Tabella2026[[#This Row],[REDDITO COMPLESSIVO PROCAPITE]]&lt;media_aggr_reddito_pc,(media_aggr_reddito_pc-Tabella2026[[#This Row],[REDDITO COMPLESSIVO PROCAPITE]]),0)</f>
        <v>0</v>
      </c>
      <c r="O5661" s="3">
        <f>+Tabella2026[[#This Row],[DIFFERENZA REDDITO INFERIORE ALLA MEDIA DALLA MEDIA]]*Tabella2026[[#This Row],[POP_2024]]</f>
        <v>0</v>
      </c>
      <c r="P5661" s="3">
        <f>+Tabella2026[[#This Row],[POPOLAZIONE PER DIFFERENZA ]]/SUM(Tabella2026[[POPOLAZIONE PER DIFFERENZA ]])</f>
        <v>0</v>
      </c>
      <c r="Q5661" s="3">
        <f>+Tabella2026[[#This Row],[INCIDENZA POPOLAZIONE PER DIFFERENZA]]*(PLAFOND-SUM(Tabella2026[CONTRIBUTO SULLA BASE DELLA POPOLAZIONE]))</f>
        <v>0</v>
      </c>
      <c r="R5661" s="3">
        <f>+Tabella2026[[#This Row],[CONTRIBUTO SULLA BASE DELLA POPOLAZIONE]]+Tabella2026[[#This Row],[CONTRIBUTO SULLA BASE DEL REDDITO]]</f>
        <v>5544.010231566981</v>
      </c>
      <c r="S5661" s="3">
        <f>+Tabella2026[[#This Row],[CONTRIBUTO TOTALE]]/(PLAFOND/N_TESSERE)</f>
        <v>11.088020463133962</v>
      </c>
      <c r="T5661" s="3">
        <f>+MAX(CEILING(Tabella2026[[#This Row],[preDEF1]],1),1)</f>
        <v>12</v>
      </c>
      <c r="U5661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61" s="21">
        <f>+Tabella2026[[#This Row],[DEF - n. card]]*(PLAFOND/N_TESSERE)</f>
        <v>6000</v>
      </c>
      <c r="W5661" s="18"/>
    </row>
    <row r="5662" spans="2:23" x14ac:dyDescent="0.25">
      <c r="B5662" s="1" t="s">
        <v>11339</v>
      </c>
      <c r="C5662" s="2">
        <v>3093</v>
      </c>
      <c r="D5662" s="1" t="s">
        <v>11340</v>
      </c>
      <c r="E5662" s="1" t="s">
        <v>18</v>
      </c>
      <c r="F5662" s="1" t="s">
        <v>114</v>
      </c>
      <c r="G5662" s="1" t="s">
        <v>4778</v>
      </c>
      <c r="H5662" s="1" t="s">
        <v>15835</v>
      </c>
      <c r="I5662" s="5">
        <v>1109</v>
      </c>
      <c r="J5662" s="5">
        <v>25412307</v>
      </c>
      <c r="K5662" s="3">
        <f>+Tabella2026[[#This Row],[POP_2024]]/SUM(Tabella2026[POP_2024])</f>
        <v>1.8814639058199906E-5</v>
      </c>
      <c r="L5662" s="3">
        <f>+Tabella2026[[#This Row],[INCIDENZA POPOLAZIONE]]*(PLAFOND/2)</f>
        <v>5539.0156277547585</v>
      </c>
      <c r="M5662" s="3">
        <f>+IFERROR(Tabella2026[[#This Row],[reddito_2024]]/Tabella2026[[#This Row],[POP_2024]],"")</f>
        <v>22914.614066726779</v>
      </c>
      <c r="N5662" s="3">
        <f>+IF(Tabella2026[[#This Row],[REDDITO COMPLESSIVO PROCAPITE]]&lt;media_aggr_reddito_pc,(media_aggr_reddito_pc-Tabella2026[[#This Row],[REDDITO COMPLESSIVO PROCAPITE]]),0)</f>
        <v>0</v>
      </c>
      <c r="O5662" s="3">
        <f>+Tabella2026[[#This Row],[DIFFERENZA REDDITO INFERIORE ALLA MEDIA DALLA MEDIA]]*Tabella2026[[#This Row],[POP_2024]]</f>
        <v>0</v>
      </c>
      <c r="P5662" s="3">
        <f>+Tabella2026[[#This Row],[POPOLAZIONE PER DIFFERENZA ]]/SUM(Tabella2026[[POPOLAZIONE PER DIFFERENZA ]])</f>
        <v>0</v>
      </c>
      <c r="Q5662" s="3">
        <f>+Tabella2026[[#This Row],[INCIDENZA POPOLAZIONE PER DIFFERENZA]]*(PLAFOND-SUM(Tabella2026[CONTRIBUTO SULLA BASE DELLA POPOLAZIONE]))</f>
        <v>0</v>
      </c>
      <c r="R5662" s="3">
        <f>+Tabella2026[[#This Row],[CONTRIBUTO SULLA BASE DELLA POPOLAZIONE]]+Tabella2026[[#This Row],[CONTRIBUTO SULLA BASE DEL REDDITO]]</f>
        <v>5539.0156277547585</v>
      </c>
      <c r="S5662" s="3">
        <f>+Tabella2026[[#This Row],[CONTRIBUTO TOTALE]]/(PLAFOND/N_TESSERE)</f>
        <v>11.078031255509517</v>
      </c>
      <c r="T5662" s="3">
        <f>+MAX(CEILING(Tabella2026[[#This Row],[preDEF1]],1),1)</f>
        <v>12</v>
      </c>
      <c r="U566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62" s="21">
        <f>+Tabella2026[[#This Row],[DEF - n. card]]*(PLAFOND/N_TESSERE)</f>
        <v>6000</v>
      </c>
      <c r="W5662" s="18"/>
    </row>
    <row r="5663" spans="2:23" x14ac:dyDescent="0.25">
      <c r="B5663" s="1" t="s">
        <v>11498</v>
      </c>
      <c r="C5663" s="2">
        <v>2031</v>
      </c>
      <c r="D5663" s="1" t="s">
        <v>11499</v>
      </c>
      <c r="E5663" s="1" t="s">
        <v>18</v>
      </c>
      <c r="F5663" s="1" t="s">
        <v>381</v>
      </c>
      <c r="G5663" s="1" t="s">
        <v>4778</v>
      </c>
      <c r="H5663" s="1" t="s">
        <v>15835</v>
      </c>
      <c r="I5663" s="5">
        <v>1108</v>
      </c>
      <c r="J5663" s="5">
        <v>28650415</v>
      </c>
      <c r="K5663" s="3">
        <f>+Tabella2026[[#This Row],[POP_2024]]/SUM(Tabella2026[POP_2024])</f>
        <v>1.8797673648769606E-5</v>
      </c>
      <c r="L5663" s="3">
        <f>+Tabella2026[[#This Row],[INCIDENZA POPOLAZIONE]]*(PLAFOND/2)</f>
        <v>5534.0210239425351</v>
      </c>
      <c r="M5663" s="3">
        <f>+IFERROR(Tabella2026[[#This Row],[reddito_2024]]/Tabella2026[[#This Row],[POP_2024]],"")</f>
        <v>25857.775270758124</v>
      </c>
      <c r="N5663" s="3">
        <f>+IF(Tabella2026[[#This Row],[REDDITO COMPLESSIVO PROCAPITE]]&lt;media_aggr_reddito_pc,(media_aggr_reddito_pc-Tabella2026[[#This Row],[REDDITO COMPLESSIVO PROCAPITE]]),0)</f>
        <v>0</v>
      </c>
      <c r="O5663" s="3">
        <f>+Tabella2026[[#This Row],[DIFFERENZA REDDITO INFERIORE ALLA MEDIA DALLA MEDIA]]*Tabella2026[[#This Row],[POP_2024]]</f>
        <v>0</v>
      </c>
      <c r="P5663" s="3">
        <f>+Tabella2026[[#This Row],[POPOLAZIONE PER DIFFERENZA ]]/SUM(Tabella2026[[POPOLAZIONE PER DIFFERENZA ]])</f>
        <v>0</v>
      </c>
      <c r="Q5663" s="3">
        <f>+Tabella2026[[#This Row],[INCIDENZA POPOLAZIONE PER DIFFERENZA]]*(PLAFOND-SUM(Tabella2026[CONTRIBUTO SULLA BASE DELLA POPOLAZIONE]))</f>
        <v>0</v>
      </c>
      <c r="R5663" s="3">
        <f>+Tabella2026[[#This Row],[CONTRIBUTO SULLA BASE DELLA POPOLAZIONE]]+Tabella2026[[#This Row],[CONTRIBUTO SULLA BASE DEL REDDITO]]</f>
        <v>5534.0210239425351</v>
      </c>
      <c r="S5663" s="3">
        <f>+Tabella2026[[#This Row],[CONTRIBUTO TOTALE]]/(PLAFOND/N_TESSERE)</f>
        <v>11.06804204788507</v>
      </c>
      <c r="T5663" s="3">
        <f>+MAX(CEILING(Tabella2026[[#This Row],[preDEF1]],1),1)</f>
        <v>12</v>
      </c>
      <c r="U5663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63" s="21">
        <f>+Tabella2026[[#This Row],[DEF - n. card]]*(PLAFOND/N_TESSERE)</f>
        <v>6000</v>
      </c>
      <c r="W5663" s="18"/>
    </row>
    <row r="5664" spans="2:23" x14ac:dyDescent="0.25">
      <c r="B5664" s="1" t="s">
        <v>11011</v>
      </c>
      <c r="C5664" s="2">
        <v>76073</v>
      </c>
      <c r="D5664" s="1" t="s">
        <v>11012</v>
      </c>
      <c r="E5664" s="1" t="s">
        <v>213</v>
      </c>
      <c r="F5664" s="1" t="s">
        <v>212</v>
      </c>
      <c r="G5664" s="1" t="s">
        <v>4778</v>
      </c>
      <c r="H5664" s="1" t="s">
        <v>15836</v>
      </c>
      <c r="I5664" s="5">
        <v>1108</v>
      </c>
      <c r="J5664" s="5">
        <v>16239285</v>
      </c>
      <c r="K5664" s="3">
        <f>+Tabella2026[[#This Row],[POP_2024]]/SUM(Tabella2026[POP_2024])</f>
        <v>1.8797673648769606E-5</v>
      </c>
      <c r="L5664" s="3">
        <f>+Tabella2026[[#This Row],[INCIDENZA POPOLAZIONE]]*(PLAFOND/2)</f>
        <v>5534.0210239425351</v>
      </c>
      <c r="M5664" s="3">
        <f>+IFERROR(Tabella2026[[#This Row],[reddito_2024]]/Tabella2026[[#This Row],[POP_2024]],"")</f>
        <v>14656.39440433213</v>
      </c>
      <c r="N5664" s="3">
        <f>+IF(Tabella2026[[#This Row],[REDDITO COMPLESSIVO PROCAPITE]]&lt;media_aggr_reddito_pc,(media_aggr_reddito_pc-Tabella2026[[#This Row],[REDDITO COMPLESSIVO PROCAPITE]]),0)</f>
        <v>3168.6716582766112</v>
      </c>
      <c r="O5664" s="3">
        <f>+Tabella2026[[#This Row],[DIFFERENZA REDDITO INFERIORE ALLA MEDIA DALLA MEDIA]]*Tabella2026[[#This Row],[POP_2024]]</f>
        <v>3510888.1973704854</v>
      </c>
      <c r="P5664" s="3">
        <f>+Tabella2026[[#This Row],[POPOLAZIONE PER DIFFERENZA ]]/SUM(Tabella2026[[POPOLAZIONE PER DIFFERENZA ]])</f>
        <v>3.1147971825453517E-5</v>
      </c>
      <c r="Q5664" s="3">
        <f>+Tabella2026[[#This Row],[INCIDENZA POPOLAZIONE PER DIFFERENZA]]*(PLAFOND-SUM(Tabella2026[CONTRIBUTO SULLA BASE DELLA POPOLAZIONE]))</f>
        <v>9169.9395444346828</v>
      </c>
      <c r="R5664" s="3">
        <f>+Tabella2026[[#This Row],[CONTRIBUTO SULLA BASE DELLA POPOLAZIONE]]+Tabella2026[[#This Row],[CONTRIBUTO SULLA BASE DEL REDDITO]]</f>
        <v>14703.960568377217</v>
      </c>
      <c r="S5664" s="3">
        <f>+Tabella2026[[#This Row],[CONTRIBUTO TOTALE]]/(PLAFOND/N_TESSERE)</f>
        <v>29.407921136754435</v>
      </c>
      <c r="T5664" s="3">
        <f>+MAX(CEILING(Tabella2026[[#This Row],[preDEF1]],1),1)</f>
        <v>30</v>
      </c>
      <c r="U5664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5664" s="21">
        <f>+Tabella2026[[#This Row],[DEF - n. card]]*(PLAFOND/N_TESSERE)</f>
        <v>15000</v>
      </c>
      <c r="W5664" s="18"/>
    </row>
    <row r="5665" spans="2:23" x14ac:dyDescent="0.25">
      <c r="B5665" s="1" t="s">
        <v>11285</v>
      </c>
      <c r="C5665" s="2">
        <v>78071</v>
      </c>
      <c r="D5665" s="1" t="s">
        <v>11286</v>
      </c>
      <c r="E5665" s="1" t="s">
        <v>61</v>
      </c>
      <c r="F5665" s="1" t="s">
        <v>178</v>
      </c>
      <c r="G5665" s="1" t="s">
        <v>4778</v>
      </c>
      <c r="H5665" s="1" t="s">
        <v>15836</v>
      </c>
      <c r="I5665" s="5">
        <v>1107</v>
      </c>
      <c r="J5665" s="5">
        <v>9228216</v>
      </c>
      <c r="K5665" s="3">
        <f>+Tabella2026[[#This Row],[POP_2024]]/SUM(Tabella2026[POP_2024])</f>
        <v>1.878070823933931E-5</v>
      </c>
      <c r="L5665" s="3">
        <f>+Tabella2026[[#This Row],[INCIDENZA POPOLAZIONE]]*(PLAFOND/2)</f>
        <v>5529.0264201303135</v>
      </c>
      <c r="M5665" s="3">
        <f>+IFERROR(Tabella2026[[#This Row],[reddito_2024]]/Tabella2026[[#This Row],[POP_2024]],"")</f>
        <v>8336.2384823848242</v>
      </c>
      <c r="N5665" s="3">
        <f>+IF(Tabella2026[[#This Row],[REDDITO COMPLESSIVO PROCAPITE]]&lt;media_aggr_reddito_pc,(media_aggr_reddito_pc-Tabella2026[[#This Row],[REDDITO COMPLESSIVO PROCAPITE]]),0)</f>
        <v>9488.8275802239168</v>
      </c>
      <c r="O5665" s="3">
        <f>+Tabella2026[[#This Row],[DIFFERENZA REDDITO INFERIORE ALLA MEDIA DALLA MEDIA]]*Tabella2026[[#This Row],[POP_2024]]</f>
        <v>10504132.131307876</v>
      </c>
      <c r="P5665" s="3">
        <f>+Tabella2026[[#This Row],[POPOLAZIONE PER DIFFERENZA ]]/SUM(Tabella2026[[POPOLAZIONE PER DIFFERENZA ]])</f>
        <v>9.3190780589898933E-5</v>
      </c>
      <c r="Q5665" s="3">
        <f>+Tabella2026[[#This Row],[INCIDENZA POPOLAZIONE PER DIFFERENZA]]*(PLAFOND-SUM(Tabella2026[CONTRIBUTO SULLA BASE DELLA POPOLAZIONE]))</f>
        <v>27435.295912580914</v>
      </c>
      <c r="R5665" s="3">
        <f>+Tabella2026[[#This Row],[CONTRIBUTO SULLA BASE DELLA POPOLAZIONE]]+Tabella2026[[#This Row],[CONTRIBUTO SULLA BASE DEL REDDITO]]</f>
        <v>32964.322332711228</v>
      </c>
      <c r="S5665" s="3">
        <f>+Tabella2026[[#This Row],[CONTRIBUTO TOTALE]]/(PLAFOND/N_TESSERE)</f>
        <v>65.928644665422453</v>
      </c>
      <c r="T5665" s="3">
        <f>+MAX(CEILING(Tabella2026[[#This Row],[preDEF1]],1),1)</f>
        <v>66</v>
      </c>
      <c r="U5665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5665" s="21">
        <f>+Tabella2026[[#This Row],[DEF - n. card]]*(PLAFOND/N_TESSERE)</f>
        <v>33000</v>
      </c>
      <c r="W5665" s="18"/>
    </row>
    <row r="5666" spans="2:23" x14ac:dyDescent="0.25">
      <c r="B5666" s="1" t="s">
        <v>11457</v>
      </c>
      <c r="C5666" s="2">
        <v>22120</v>
      </c>
      <c r="D5666" s="1" t="s">
        <v>11458</v>
      </c>
      <c r="E5666" s="1" t="s">
        <v>99</v>
      </c>
      <c r="F5666" s="1" t="s">
        <v>98</v>
      </c>
      <c r="G5666" s="1" t="s">
        <v>4778</v>
      </c>
      <c r="H5666" s="1" t="s">
        <v>15835</v>
      </c>
      <c r="I5666" s="5">
        <v>1107</v>
      </c>
      <c r="J5666" s="5">
        <v>28585294</v>
      </c>
      <c r="K5666" s="3">
        <f>+Tabella2026[[#This Row],[POP_2024]]/SUM(Tabella2026[POP_2024])</f>
        <v>1.878070823933931E-5</v>
      </c>
      <c r="L5666" s="3">
        <f>+Tabella2026[[#This Row],[INCIDENZA POPOLAZIONE]]*(PLAFOND/2)</f>
        <v>5529.0264201303135</v>
      </c>
      <c r="M5666" s="3">
        <f>+IFERROR(Tabella2026[[#This Row],[reddito_2024]]/Tabella2026[[#This Row],[POP_2024]],"")</f>
        <v>25822.307136404699</v>
      </c>
      <c r="N5666" s="3">
        <f>+IF(Tabella2026[[#This Row],[REDDITO COMPLESSIVO PROCAPITE]]&lt;media_aggr_reddito_pc,(media_aggr_reddito_pc-Tabella2026[[#This Row],[REDDITO COMPLESSIVO PROCAPITE]]),0)</f>
        <v>0</v>
      </c>
      <c r="O5666" s="3">
        <f>+Tabella2026[[#This Row],[DIFFERENZA REDDITO INFERIORE ALLA MEDIA DALLA MEDIA]]*Tabella2026[[#This Row],[POP_2024]]</f>
        <v>0</v>
      </c>
      <c r="P5666" s="3">
        <f>+Tabella2026[[#This Row],[POPOLAZIONE PER DIFFERENZA ]]/SUM(Tabella2026[[POPOLAZIONE PER DIFFERENZA ]])</f>
        <v>0</v>
      </c>
      <c r="Q5666" s="3">
        <f>+Tabella2026[[#This Row],[INCIDENZA POPOLAZIONE PER DIFFERENZA]]*(PLAFOND-SUM(Tabella2026[CONTRIBUTO SULLA BASE DELLA POPOLAZIONE]))</f>
        <v>0</v>
      </c>
      <c r="R5666" s="3">
        <f>+Tabella2026[[#This Row],[CONTRIBUTO SULLA BASE DELLA POPOLAZIONE]]+Tabella2026[[#This Row],[CONTRIBUTO SULLA BASE DEL REDDITO]]</f>
        <v>5529.0264201303135</v>
      </c>
      <c r="S5666" s="3">
        <f>+Tabella2026[[#This Row],[CONTRIBUTO TOTALE]]/(PLAFOND/N_TESSERE)</f>
        <v>11.058052840260627</v>
      </c>
      <c r="T5666" s="3">
        <f>+MAX(CEILING(Tabella2026[[#This Row],[preDEF1]],1),1)</f>
        <v>12</v>
      </c>
      <c r="U5666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66" s="21">
        <f>+Tabella2026[[#This Row],[DEF - n. card]]*(PLAFOND/N_TESSERE)</f>
        <v>6000</v>
      </c>
      <c r="W5666" s="18"/>
    </row>
    <row r="5667" spans="2:23" x14ac:dyDescent="0.25">
      <c r="B5667" s="1" t="s">
        <v>11173</v>
      </c>
      <c r="C5667" s="2">
        <v>13161</v>
      </c>
      <c r="D5667" s="1" t="s">
        <v>11174</v>
      </c>
      <c r="E5667" s="1" t="s">
        <v>12</v>
      </c>
      <c r="F5667" s="1" t="s">
        <v>152</v>
      </c>
      <c r="G5667" s="1" t="s">
        <v>4778</v>
      </c>
      <c r="H5667" s="1" t="s">
        <v>15835</v>
      </c>
      <c r="I5667" s="5">
        <v>1107</v>
      </c>
      <c r="J5667" s="5">
        <v>20614184</v>
      </c>
      <c r="K5667" s="3">
        <f>+Tabella2026[[#This Row],[POP_2024]]/SUM(Tabella2026[POP_2024])</f>
        <v>1.878070823933931E-5</v>
      </c>
      <c r="L5667" s="3">
        <f>+Tabella2026[[#This Row],[INCIDENZA POPOLAZIONE]]*(PLAFOND/2)</f>
        <v>5529.0264201303135</v>
      </c>
      <c r="M5667" s="3">
        <f>+IFERROR(Tabella2026[[#This Row],[reddito_2024]]/Tabella2026[[#This Row],[POP_2024]],"")</f>
        <v>18621.665763324301</v>
      </c>
      <c r="N5667" s="3">
        <f>+IF(Tabella2026[[#This Row],[REDDITO COMPLESSIVO PROCAPITE]]&lt;media_aggr_reddito_pc,(media_aggr_reddito_pc-Tabella2026[[#This Row],[REDDITO COMPLESSIVO PROCAPITE]]),0)</f>
        <v>0</v>
      </c>
      <c r="O5667" s="3">
        <f>+Tabella2026[[#This Row],[DIFFERENZA REDDITO INFERIORE ALLA MEDIA DALLA MEDIA]]*Tabella2026[[#This Row],[POP_2024]]</f>
        <v>0</v>
      </c>
      <c r="P5667" s="3">
        <f>+Tabella2026[[#This Row],[POPOLAZIONE PER DIFFERENZA ]]/SUM(Tabella2026[[POPOLAZIONE PER DIFFERENZA ]])</f>
        <v>0</v>
      </c>
      <c r="Q5667" s="3">
        <f>+Tabella2026[[#This Row],[INCIDENZA POPOLAZIONE PER DIFFERENZA]]*(PLAFOND-SUM(Tabella2026[CONTRIBUTO SULLA BASE DELLA POPOLAZIONE]))</f>
        <v>0</v>
      </c>
      <c r="R5667" s="3">
        <f>+Tabella2026[[#This Row],[CONTRIBUTO SULLA BASE DELLA POPOLAZIONE]]+Tabella2026[[#This Row],[CONTRIBUTO SULLA BASE DEL REDDITO]]</f>
        <v>5529.0264201303135</v>
      </c>
      <c r="S5667" s="3">
        <f>+Tabella2026[[#This Row],[CONTRIBUTO TOTALE]]/(PLAFOND/N_TESSERE)</f>
        <v>11.058052840260627</v>
      </c>
      <c r="T5667" s="3">
        <f>+MAX(CEILING(Tabella2026[[#This Row],[preDEF1]],1),1)</f>
        <v>12</v>
      </c>
      <c r="U5667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67" s="21">
        <f>+Tabella2026[[#This Row],[DEF - n. card]]*(PLAFOND/N_TESSERE)</f>
        <v>6000</v>
      </c>
      <c r="W5667" s="18"/>
    </row>
    <row r="5668" spans="2:23" x14ac:dyDescent="0.25">
      <c r="B5668" s="1" t="s">
        <v>11604</v>
      </c>
      <c r="C5668" s="2">
        <v>21032</v>
      </c>
      <c r="D5668" s="1" t="s">
        <v>11605</v>
      </c>
      <c r="E5668" s="1" t="s">
        <v>99</v>
      </c>
      <c r="F5668" s="1" t="s">
        <v>110</v>
      </c>
      <c r="G5668" s="1" t="s">
        <v>4778</v>
      </c>
      <c r="H5668" s="1" t="s">
        <v>15835</v>
      </c>
      <c r="I5668" s="5">
        <v>1106</v>
      </c>
      <c r="J5668" s="5">
        <v>22771202</v>
      </c>
      <c r="K5668" s="3">
        <f>+Tabella2026[[#This Row],[POP_2024]]/SUM(Tabella2026[POP_2024])</f>
        <v>1.8763742829909014E-5</v>
      </c>
      <c r="L5668" s="3">
        <f>+Tabella2026[[#This Row],[INCIDENZA POPOLAZIONE]]*(PLAFOND/2)</f>
        <v>5524.0318163180909</v>
      </c>
      <c r="M5668" s="3">
        <f>+IFERROR(Tabella2026[[#This Row],[reddito_2024]]/Tabella2026[[#This Row],[POP_2024]],"")</f>
        <v>20588.790235081375</v>
      </c>
      <c r="N5668" s="3">
        <f>+IF(Tabella2026[[#This Row],[REDDITO COMPLESSIVO PROCAPITE]]&lt;media_aggr_reddito_pc,(media_aggr_reddito_pc-Tabella2026[[#This Row],[REDDITO COMPLESSIVO PROCAPITE]]),0)</f>
        <v>0</v>
      </c>
      <c r="O5668" s="3">
        <f>+Tabella2026[[#This Row],[DIFFERENZA REDDITO INFERIORE ALLA MEDIA DALLA MEDIA]]*Tabella2026[[#This Row],[POP_2024]]</f>
        <v>0</v>
      </c>
      <c r="P5668" s="3">
        <f>+Tabella2026[[#This Row],[POPOLAZIONE PER DIFFERENZA ]]/SUM(Tabella2026[[POPOLAZIONE PER DIFFERENZA ]])</f>
        <v>0</v>
      </c>
      <c r="Q5668" s="3">
        <f>+Tabella2026[[#This Row],[INCIDENZA POPOLAZIONE PER DIFFERENZA]]*(PLAFOND-SUM(Tabella2026[CONTRIBUTO SULLA BASE DELLA POPOLAZIONE]))</f>
        <v>0</v>
      </c>
      <c r="R5668" s="3">
        <f>+Tabella2026[[#This Row],[CONTRIBUTO SULLA BASE DELLA POPOLAZIONE]]+Tabella2026[[#This Row],[CONTRIBUTO SULLA BASE DEL REDDITO]]</f>
        <v>5524.0318163180909</v>
      </c>
      <c r="S5668" s="3">
        <f>+Tabella2026[[#This Row],[CONTRIBUTO TOTALE]]/(PLAFOND/N_TESSERE)</f>
        <v>11.048063632636183</v>
      </c>
      <c r="T5668" s="3">
        <f>+MAX(CEILING(Tabella2026[[#This Row],[preDEF1]],1),1)</f>
        <v>12</v>
      </c>
      <c r="U5668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68" s="21">
        <f>+Tabella2026[[#This Row],[DEF - n. card]]*(PLAFOND/N_TESSERE)</f>
        <v>6000</v>
      </c>
      <c r="W5668" s="18"/>
    </row>
    <row r="5669" spans="2:23" x14ac:dyDescent="0.25">
      <c r="B5669" s="1" t="s">
        <v>11115</v>
      </c>
      <c r="C5669" s="2">
        <v>118031</v>
      </c>
      <c r="D5669" s="1" t="s">
        <v>11116</v>
      </c>
      <c r="E5669" s="1" t="s">
        <v>76</v>
      </c>
      <c r="F5669" s="1" t="s">
        <v>75</v>
      </c>
      <c r="G5669" s="1" t="s">
        <v>4778</v>
      </c>
      <c r="H5669" s="1" t="s">
        <v>15836</v>
      </c>
      <c r="I5669" s="5">
        <v>1106</v>
      </c>
      <c r="J5669" s="5">
        <v>13024176</v>
      </c>
      <c r="K5669" s="3">
        <f>+Tabella2026[[#This Row],[POP_2024]]/SUM(Tabella2026[POP_2024])</f>
        <v>1.8763742829909014E-5</v>
      </c>
      <c r="L5669" s="3">
        <f>+Tabella2026[[#This Row],[INCIDENZA POPOLAZIONE]]*(PLAFOND/2)</f>
        <v>5524.0318163180909</v>
      </c>
      <c r="M5669" s="3">
        <f>+IFERROR(Tabella2026[[#This Row],[reddito_2024]]/Tabella2026[[#This Row],[POP_2024]],"")</f>
        <v>11775.92766726944</v>
      </c>
      <c r="N5669" s="3">
        <f>+IF(Tabella2026[[#This Row],[REDDITO COMPLESSIVO PROCAPITE]]&lt;media_aggr_reddito_pc,(media_aggr_reddito_pc-Tabella2026[[#This Row],[REDDITO COMPLESSIVO PROCAPITE]]),0)</f>
        <v>6049.1383953393015</v>
      </c>
      <c r="O5669" s="3">
        <f>+Tabella2026[[#This Row],[DIFFERENZA REDDITO INFERIORE ALLA MEDIA DALLA MEDIA]]*Tabella2026[[#This Row],[POP_2024]]</f>
        <v>6690347.065245267</v>
      </c>
      <c r="P5669" s="3">
        <f>+Tabella2026[[#This Row],[POPOLAZIONE PER DIFFERENZA ]]/SUM(Tabella2026[[POPOLAZIONE PER DIFFERENZA ]])</f>
        <v>5.9355561947783327E-5</v>
      </c>
      <c r="Q5669" s="3">
        <f>+Tabella2026[[#This Row],[INCIDENZA POPOLAZIONE PER DIFFERENZA]]*(PLAFOND-SUM(Tabella2026[CONTRIBUTO SULLA BASE DELLA POPOLAZIONE]))</f>
        <v>17474.232920756021</v>
      </c>
      <c r="R5669" s="3">
        <f>+Tabella2026[[#This Row],[CONTRIBUTO SULLA BASE DELLA POPOLAZIONE]]+Tabella2026[[#This Row],[CONTRIBUTO SULLA BASE DEL REDDITO]]</f>
        <v>22998.264737074111</v>
      </c>
      <c r="S5669" s="3">
        <f>+Tabella2026[[#This Row],[CONTRIBUTO TOTALE]]/(PLAFOND/N_TESSERE)</f>
        <v>45.996529474148218</v>
      </c>
      <c r="T5669" s="3">
        <f>+MAX(CEILING(Tabella2026[[#This Row],[preDEF1]],1),1)</f>
        <v>46</v>
      </c>
      <c r="U5669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5669" s="21">
        <f>+Tabella2026[[#This Row],[DEF - n. card]]*(PLAFOND/N_TESSERE)</f>
        <v>23000</v>
      </c>
      <c r="W5669" s="18"/>
    </row>
    <row r="5670" spans="2:23" x14ac:dyDescent="0.25">
      <c r="B5670" s="1" t="s">
        <v>11327</v>
      </c>
      <c r="C5670" s="2">
        <v>60050</v>
      </c>
      <c r="D5670" s="1" t="s">
        <v>11328</v>
      </c>
      <c r="E5670" s="1" t="s">
        <v>8</v>
      </c>
      <c r="F5670" s="1" t="s">
        <v>397</v>
      </c>
      <c r="G5670" s="1" t="s">
        <v>4778</v>
      </c>
      <c r="H5670" s="1" t="s">
        <v>15834</v>
      </c>
      <c r="I5670" s="5">
        <v>1106</v>
      </c>
      <c r="J5670" s="5">
        <v>12650098</v>
      </c>
      <c r="K5670" s="3">
        <f>+Tabella2026[[#This Row],[POP_2024]]/SUM(Tabella2026[POP_2024])</f>
        <v>1.8763742829909014E-5</v>
      </c>
      <c r="L5670" s="3">
        <f>+Tabella2026[[#This Row],[INCIDENZA POPOLAZIONE]]*(PLAFOND/2)</f>
        <v>5524.0318163180909</v>
      </c>
      <c r="M5670" s="3">
        <f>+IFERROR(Tabella2026[[#This Row],[reddito_2024]]/Tabella2026[[#This Row],[POP_2024]],"")</f>
        <v>11437.701627486438</v>
      </c>
      <c r="N5670" s="3">
        <f>+IF(Tabella2026[[#This Row],[REDDITO COMPLESSIVO PROCAPITE]]&lt;media_aggr_reddito_pc,(media_aggr_reddito_pc-Tabella2026[[#This Row],[REDDITO COMPLESSIVO PROCAPITE]]),0)</f>
        <v>6387.3644351223029</v>
      </c>
      <c r="O5670" s="3">
        <f>+Tabella2026[[#This Row],[DIFFERENZA REDDITO INFERIORE ALLA MEDIA DALLA MEDIA]]*Tabella2026[[#This Row],[POP_2024]]</f>
        <v>7064425.065245267</v>
      </c>
      <c r="P5670" s="3">
        <f>+Tabella2026[[#This Row],[POPOLAZIONE PER DIFFERENZA ]]/SUM(Tabella2026[[POPOLAZIONE PER DIFFERENZA ]])</f>
        <v>6.2674315023785205E-5</v>
      </c>
      <c r="Q5670" s="3">
        <f>+Tabella2026[[#This Row],[INCIDENZA POPOLAZIONE PER DIFFERENZA]]*(PLAFOND-SUM(Tabella2026[CONTRIBUTO SULLA BASE DELLA POPOLAZIONE]))</f>
        <v>18451.271337266171</v>
      </c>
      <c r="R5670" s="3">
        <f>+Tabella2026[[#This Row],[CONTRIBUTO SULLA BASE DELLA POPOLAZIONE]]+Tabella2026[[#This Row],[CONTRIBUTO SULLA BASE DEL REDDITO]]</f>
        <v>23975.30315358426</v>
      </c>
      <c r="S5670" s="3">
        <f>+Tabella2026[[#This Row],[CONTRIBUTO TOTALE]]/(PLAFOND/N_TESSERE)</f>
        <v>47.95060630716852</v>
      </c>
      <c r="T5670" s="3">
        <f>+MAX(CEILING(Tabella2026[[#This Row],[preDEF1]],1),1)</f>
        <v>48</v>
      </c>
      <c r="U5670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670" s="21">
        <f>+Tabella2026[[#This Row],[DEF - n. card]]*(PLAFOND/N_TESSERE)</f>
        <v>24000</v>
      </c>
      <c r="W5670" s="18"/>
    </row>
    <row r="5671" spans="2:23" x14ac:dyDescent="0.25">
      <c r="B5671" s="1" t="s">
        <v>11415</v>
      </c>
      <c r="C5671" s="2">
        <v>1042</v>
      </c>
      <c r="D5671" s="1" t="s">
        <v>11416</v>
      </c>
      <c r="E5671" s="1" t="s">
        <v>18</v>
      </c>
      <c r="F5671" s="1" t="s">
        <v>17</v>
      </c>
      <c r="G5671" s="1" t="s">
        <v>4778</v>
      </c>
      <c r="H5671" s="1" t="s">
        <v>15835</v>
      </c>
      <c r="I5671" s="5">
        <v>1105</v>
      </c>
      <c r="J5671" s="5">
        <v>26210395</v>
      </c>
      <c r="K5671" s="3">
        <f>+Tabella2026[[#This Row],[POP_2024]]/SUM(Tabella2026[POP_2024])</f>
        <v>1.8746777420478714E-5</v>
      </c>
      <c r="L5671" s="3">
        <f>+Tabella2026[[#This Row],[INCIDENZA POPOLAZIONE]]*(PLAFOND/2)</f>
        <v>5519.0372125058684</v>
      </c>
      <c r="M5671" s="3">
        <f>+IFERROR(Tabella2026[[#This Row],[reddito_2024]]/Tabella2026[[#This Row],[POP_2024]],"")</f>
        <v>23719.814479638007</v>
      </c>
      <c r="N5671" s="3">
        <f>+IF(Tabella2026[[#This Row],[REDDITO COMPLESSIVO PROCAPITE]]&lt;media_aggr_reddito_pc,(media_aggr_reddito_pc-Tabella2026[[#This Row],[REDDITO COMPLESSIVO PROCAPITE]]),0)</f>
        <v>0</v>
      </c>
      <c r="O5671" s="3">
        <f>+Tabella2026[[#This Row],[DIFFERENZA REDDITO INFERIORE ALLA MEDIA DALLA MEDIA]]*Tabella2026[[#This Row],[POP_2024]]</f>
        <v>0</v>
      </c>
      <c r="P5671" s="3">
        <f>+Tabella2026[[#This Row],[POPOLAZIONE PER DIFFERENZA ]]/SUM(Tabella2026[[POPOLAZIONE PER DIFFERENZA ]])</f>
        <v>0</v>
      </c>
      <c r="Q5671" s="3">
        <f>+Tabella2026[[#This Row],[INCIDENZA POPOLAZIONE PER DIFFERENZA]]*(PLAFOND-SUM(Tabella2026[CONTRIBUTO SULLA BASE DELLA POPOLAZIONE]))</f>
        <v>0</v>
      </c>
      <c r="R5671" s="3">
        <f>+Tabella2026[[#This Row],[CONTRIBUTO SULLA BASE DELLA POPOLAZIONE]]+Tabella2026[[#This Row],[CONTRIBUTO SULLA BASE DEL REDDITO]]</f>
        <v>5519.0372125058684</v>
      </c>
      <c r="S5671" s="3">
        <f>+Tabella2026[[#This Row],[CONTRIBUTO TOTALE]]/(PLAFOND/N_TESSERE)</f>
        <v>11.038074425011736</v>
      </c>
      <c r="T5671" s="3">
        <f>+MAX(CEILING(Tabella2026[[#This Row],[preDEF1]],1),1)</f>
        <v>12</v>
      </c>
      <c r="U5671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71" s="21">
        <f>+Tabella2026[[#This Row],[DEF - n. card]]*(PLAFOND/N_TESSERE)</f>
        <v>6000</v>
      </c>
      <c r="W5671" s="18"/>
    </row>
    <row r="5672" spans="2:23" x14ac:dyDescent="0.25">
      <c r="B5672" s="1" t="s">
        <v>11437</v>
      </c>
      <c r="C5672" s="2">
        <v>13044</v>
      </c>
      <c r="D5672" s="1" t="s">
        <v>11438</v>
      </c>
      <c r="E5672" s="1" t="s">
        <v>12</v>
      </c>
      <c r="F5672" s="1" t="s">
        <v>152</v>
      </c>
      <c r="G5672" s="1" t="s">
        <v>4778</v>
      </c>
      <c r="H5672" s="1" t="s">
        <v>15835</v>
      </c>
      <c r="I5672" s="5">
        <v>1104</v>
      </c>
      <c r="J5672" s="5">
        <v>30015325</v>
      </c>
      <c r="K5672" s="3">
        <f>+Tabella2026[[#This Row],[POP_2024]]/SUM(Tabella2026[POP_2024])</f>
        <v>1.8729812011048418E-5</v>
      </c>
      <c r="L5672" s="3">
        <f>+Tabella2026[[#This Row],[INCIDENZA POPOLAZIONE]]*(PLAFOND/2)</f>
        <v>5514.0426086936459</v>
      </c>
      <c r="M5672" s="3">
        <f>+IFERROR(Tabella2026[[#This Row],[reddito_2024]]/Tabella2026[[#This Row],[POP_2024]],"")</f>
        <v>27187.794384057972</v>
      </c>
      <c r="N5672" s="3">
        <f>+IF(Tabella2026[[#This Row],[REDDITO COMPLESSIVO PROCAPITE]]&lt;media_aggr_reddito_pc,(media_aggr_reddito_pc-Tabella2026[[#This Row],[REDDITO COMPLESSIVO PROCAPITE]]),0)</f>
        <v>0</v>
      </c>
      <c r="O5672" s="3">
        <f>+Tabella2026[[#This Row],[DIFFERENZA REDDITO INFERIORE ALLA MEDIA DALLA MEDIA]]*Tabella2026[[#This Row],[POP_2024]]</f>
        <v>0</v>
      </c>
      <c r="P5672" s="3">
        <f>+Tabella2026[[#This Row],[POPOLAZIONE PER DIFFERENZA ]]/SUM(Tabella2026[[POPOLAZIONE PER DIFFERENZA ]])</f>
        <v>0</v>
      </c>
      <c r="Q5672" s="3">
        <f>+Tabella2026[[#This Row],[INCIDENZA POPOLAZIONE PER DIFFERENZA]]*(PLAFOND-SUM(Tabella2026[CONTRIBUTO SULLA BASE DELLA POPOLAZIONE]))</f>
        <v>0</v>
      </c>
      <c r="R5672" s="3">
        <f>+Tabella2026[[#This Row],[CONTRIBUTO SULLA BASE DELLA POPOLAZIONE]]+Tabella2026[[#This Row],[CONTRIBUTO SULLA BASE DEL REDDITO]]</f>
        <v>5514.0426086936459</v>
      </c>
      <c r="S5672" s="3">
        <f>+Tabella2026[[#This Row],[CONTRIBUTO TOTALE]]/(PLAFOND/N_TESSERE)</f>
        <v>11.028085217387291</v>
      </c>
      <c r="T5672" s="3">
        <f>+MAX(CEILING(Tabella2026[[#This Row],[preDEF1]],1),1)</f>
        <v>12</v>
      </c>
      <c r="U567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72" s="21">
        <f>+Tabella2026[[#This Row],[DEF - n. card]]*(PLAFOND/N_TESSERE)</f>
        <v>6000</v>
      </c>
      <c r="W5672" s="18"/>
    </row>
    <row r="5673" spans="2:23" x14ac:dyDescent="0.25">
      <c r="B5673" s="1" t="s">
        <v>11538</v>
      </c>
      <c r="C5673" s="2">
        <v>21105</v>
      </c>
      <c r="D5673" s="1" t="s">
        <v>11539</v>
      </c>
      <c r="E5673" s="1" t="s">
        <v>99</v>
      </c>
      <c r="F5673" s="1" t="s">
        <v>110</v>
      </c>
      <c r="G5673" s="1" t="s">
        <v>4778</v>
      </c>
      <c r="H5673" s="1" t="s">
        <v>15835</v>
      </c>
      <c r="I5673" s="5">
        <v>1104</v>
      </c>
      <c r="J5673" s="5">
        <v>23839489</v>
      </c>
      <c r="K5673" s="3">
        <f>+Tabella2026[[#This Row],[POP_2024]]/SUM(Tabella2026[POP_2024])</f>
        <v>1.8729812011048418E-5</v>
      </c>
      <c r="L5673" s="3">
        <f>+Tabella2026[[#This Row],[INCIDENZA POPOLAZIONE]]*(PLAFOND/2)</f>
        <v>5514.0426086936459</v>
      </c>
      <c r="M5673" s="3">
        <f>+IFERROR(Tabella2026[[#This Row],[reddito_2024]]/Tabella2026[[#This Row],[POP_2024]],"")</f>
        <v>21593.740036231884</v>
      </c>
      <c r="N5673" s="3">
        <f>+IF(Tabella2026[[#This Row],[REDDITO COMPLESSIVO PROCAPITE]]&lt;media_aggr_reddito_pc,(media_aggr_reddito_pc-Tabella2026[[#This Row],[REDDITO COMPLESSIVO PROCAPITE]]),0)</f>
        <v>0</v>
      </c>
      <c r="O5673" s="3">
        <f>+Tabella2026[[#This Row],[DIFFERENZA REDDITO INFERIORE ALLA MEDIA DALLA MEDIA]]*Tabella2026[[#This Row],[POP_2024]]</f>
        <v>0</v>
      </c>
      <c r="P5673" s="3">
        <f>+Tabella2026[[#This Row],[POPOLAZIONE PER DIFFERENZA ]]/SUM(Tabella2026[[POPOLAZIONE PER DIFFERENZA ]])</f>
        <v>0</v>
      </c>
      <c r="Q5673" s="3">
        <f>+Tabella2026[[#This Row],[INCIDENZA POPOLAZIONE PER DIFFERENZA]]*(PLAFOND-SUM(Tabella2026[CONTRIBUTO SULLA BASE DELLA POPOLAZIONE]))</f>
        <v>0</v>
      </c>
      <c r="R5673" s="3">
        <f>+Tabella2026[[#This Row],[CONTRIBUTO SULLA BASE DELLA POPOLAZIONE]]+Tabella2026[[#This Row],[CONTRIBUTO SULLA BASE DEL REDDITO]]</f>
        <v>5514.0426086936459</v>
      </c>
      <c r="S5673" s="3">
        <f>+Tabella2026[[#This Row],[CONTRIBUTO TOTALE]]/(PLAFOND/N_TESSERE)</f>
        <v>11.028085217387291</v>
      </c>
      <c r="T5673" s="3">
        <f>+MAX(CEILING(Tabella2026[[#This Row],[preDEF1]],1),1)</f>
        <v>12</v>
      </c>
      <c r="U5673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73" s="21">
        <f>+Tabella2026[[#This Row],[DEF - n. card]]*(PLAFOND/N_TESSERE)</f>
        <v>6000</v>
      </c>
      <c r="W5673" s="18"/>
    </row>
    <row r="5674" spans="2:23" x14ac:dyDescent="0.25">
      <c r="B5674" s="1" t="s">
        <v>11425</v>
      </c>
      <c r="C5674" s="2">
        <v>6030</v>
      </c>
      <c r="D5674" s="1" t="s">
        <v>11426</v>
      </c>
      <c r="E5674" s="1" t="s">
        <v>18</v>
      </c>
      <c r="F5674" s="1" t="s">
        <v>138</v>
      </c>
      <c r="G5674" s="1" t="s">
        <v>4778</v>
      </c>
      <c r="H5674" s="1" t="s">
        <v>15835</v>
      </c>
      <c r="I5674" s="5">
        <v>1103</v>
      </c>
      <c r="J5674" s="5">
        <v>23849486</v>
      </c>
      <c r="K5674" s="3">
        <f>+Tabella2026[[#This Row],[POP_2024]]/SUM(Tabella2026[POP_2024])</f>
        <v>1.8712846601618121E-5</v>
      </c>
      <c r="L5674" s="3">
        <f>+Tabella2026[[#This Row],[INCIDENZA POPOLAZIONE]]*(PLAFOND/2)</f>
        <v>5509.0480048814234</v>
      </c>
      <c r="M5674" s="3">
        <f>+IFERROR(Tabella2026[[#This Row],[reddito_2024]]/Tabella2026[[#This Row],[POP_2024]],"")</f>
        <v>21622.38077969175</v>
      </c>
      <c r="N5674" s="3">
        <f>+IF(Tabella2026[[#This Row],[REDDITO COMPLESSIVO PROCAPITE]]&lt;media_aggr_reddito_pc,(media_aggr_reddito_pc-Tabella2026[[#This Row],[REDDITO COMPLESSIVO PROCAPITE]]),0)</f>
        <v>0</v>
      </c>
      <c r="O5674" s="3">
        <f>+Tabella2026[[#This Row],[DIFFERENZA REDDITO INFERIORE ALLA MEDIA DALLA MEDIA]]*Tabella2026[[#This Row],[POP_2024]]</f>
        <v>0</v>
      </c>
      <c r="P5674" s="3">
        <f>+Tabella2026[[#This Row],[POPOLAZIONE PER DIFFERENZA ]]/SUM(Tabella2026[[POPOLAZIONE PER DIFFERENZA ]])</f>
        <v>0</v>
      </c>
      <c r="Q5674" s="3">
        <f>+Tabella2026[[#This Row],[INCIDENZA POPOLAZIONE PER DIFFERENZA]]*(PLAFOND-SUM(Tabella2026[CONTRIBUTO SULLA BASE DELLA POPOLAZIONE]))</f>
        <v>0</v>
      </c>
      <c r="R5674" s="3">
        <f>+Tabella2026[[#This Row],[CONTRIBUTO SULLA BASE DELLA POPOLAZIONE]]+Tabella2026[[#This Row],[CONTRIBUTO SULLA BASE DEL REDDITO]]</f>
        <v>5509.0480048814234</v>
      </c>
      <c r="S5674" s="3">
        <f>+Tabella2026[[#This Row],[CONTRIBUTO TOTALE]]/(PLAFOND/N_TESSERE)</f>
        <v>11.018096009762846</v>
      </c>
      <c r="T5674" s="3">
        <f>+MAX(CEILING(Tabella2026[[#This Row],[preDEF1]],1),1)</f>
        <v>12</v>
      </c>
      <c r="U5674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74" s="21">
        <f>+Tabella2026[[#This Row],[DEF - n. card]]*(PLAFOND/N_TESSERE)</f>
        <v>6000</v>
      </c>
      <c r="W5674" s="18"/>
    </row>
    <row r="5675" spans="2:23" x14ac:dyDescent="0.25">
      <c r="B5675" s="1" t="s">
        <v>11211</v>
      </c>
      <c r="C5675" s="2">
        <v>94014</v>
      </c>
      <c r="D5675" s="1" t="s">
        <v>11212</v>
      </c>
      <c r="E5675" s="1" t="s">
        <v>345</v>
      </c>
      <c r="F5675" s="1" t="s">
        <v>1000</v>
      </c>
      <c r="G5675" s="1" t="s">
        <v>4778</v>
      </c>
      <c r="H5675" s="1" t="s">
        <v>15836</v>
      </c>
      <c r="I5675" s="5">
        <v>1103</v>
      </c>
      <c r="J5675" s="5">
        <v>13894603</v>
      </c>
      <c r="K5675" s="3">
        <f>+Tabella2026[[#This Row],[POP_2024]]/SUM(Tabella2026[POP_2024])</f>
        <v>1.8712846601618121E-5</v>
      </c>
      <c r="L5675" s="3">
        <f>+Tabella2026[[#This Row],[INCIDENZA POPOLAZIONE]]*(PLAFOND/2)</f>
        <v>5509.0480048814234</v>
      </c>
      <c r="M5675" s="3">
        <f>+IFERROR(Tabella2026[[#This Row],[reddito_2024]]/Tabella2026[[#This Row],[POP_2024]],"")</f>
        <v>12597.101541251133</v>
      </c>
      <c r="N5675" s="3">
        <f>+IF(Tabella2026[[#This Row],[REDDITO COMPLESSIVO PROCAPITE]]&lt;media_aggr_reddito_pc,(media_aggr_reddito_pc-Tabella2026[[#This Row],[REDDITO COMPLESSIVO PROCAPITE]]),0)</f>
        <v>5227.9645213576077</v>
      </c>
      <c r="O5675" s="3">
        <f>+Tabella2026[[#This Row],[DIFFERENZA REDDITO INFERIORE ALLA MEDIA DALLA MEDIA]]*Tabella2026[[#This Row],[POP_2024]]</f>
        <v>5766444.8670574417</v>
      </c>
      <c r="P5675" s="3">
        <f>+Tabella2026[[#This Row],[POPOLAZIONE PER DIFFERENZA ]]/SUM(Tabella2026[[POPOLAZIONE PER DIFFERENZA ]])</f>
        <v>5.1158866974647388E-5</v>
      </c>
      <c r="Q5675" s="3">
        <f>+Tabella2026[[#This Row],[INCIDENZA POPOLAZIONE PER DIFFERENZA]]*(PLAFOND-SUM(Tabella2026[CONTRIBUTO SULLA BASE DELLA POPOLAZIONE]))</f>
        <v>15061.132068186022</v>
      </c>
      <c r="R5675" s="3">
        <f>+Tabella2026[[#This Row],[CONTRIBUTO SULLA BASE DELLA POPOLAZIONE]]+Tabella2026[[#This Row],[CONTRIBUTO SULLA BASE DEL REDDITO]]</f>
        <v>20570.180073067444</v>
      </c>
      <c r="S5675" s="3">
        <f>+Tabella2026[[#This Row],[CONTRIBUTO TOTALE]]/(PLAFOND/N_TESSERE)</f>
        <v>41.140360146134888</v>
      </c>
      <c r="T5675" s="3">
        <f>+MAX(CEILING(Tabella2026[[#This Row],[preDEF1]],1),1)</f>
        <v>42</v>
      </c>
      <c r="U5675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5675" s="21">
        <f>+Tabella2026[[#This Row],[DEF - n. card]]*(PLAFOND/N_TESSERE)</f>
        <v>21000</v>
      </c>
      <c r="W5675" s="18"/>
    </row>
    <row r="5676" spans="2:23" x14ac:dyDescent="0.25">
      <c r="B5676" s="1" t="s">
        <v>11271</v>
      </c>
      <c r="C5676" s="2">
        <v>17089</v>
      </c>
      <c r="D5676" s="1" t="s">
        <v>11272</v>
      </c>
      <c r="E5676" s="1" t="s">
        <v>12</v>
      </c>
      <c r="F5676" s="1" t="s">
        <v>50</v>
      </c>
      <c r="G5676" s="1" t="s">
        <v>4778</v>
      </c>
      <c r="H5676" s="1" t="s">
        <v>15835</v>
      </c>
      <c r="I5676" s="5">
        <v>1103</v>
      </c>
      <c r="J5676" s="5">
        <v>27628218</v>
      </c>
      <c r="K5676" s="3">
        <f>+Tabella2026[[#This Row],[POP_2024]]/SUM(Tabella2026[POP_2024])</f>
        <v>1.8712846601618121E-5</v>
      </c>
      <c r="L5676" s="3">
        <f>+Tabella2026[[#This Row],[INCIDENZA POPOLAZIONE]]*(PLAFOND/2)</f>
        <v>5509.0480048814234</v>
      </c>
      <c r="M5676" s="3">
        <f>+IFERROR(Tabella2026[[#This Row],[reddito_2024]]/Tabella2026[[#This Row],[POP_2024]],"")</f>
        <v>25048.24841341795</v>
      </c>
      <c r="N5676" s="3">
        <f>+IF(Tabella2026[[#This Row],[REDDITO COMPLESSIVO PROCAPITE]]&lt;media_aggr_reddito_pc,(media_aggr_reddito_pc-Tabella2026[[#This Row],[REDDITO COMPLESSIVO PROCAPITE]]),0)</f>
        <v>0</v>
      </c>
      <c r="O5676" s="3">
        <f>+Tabella2026[[#This Row],[DIFFERENZA REDDITO INFERIORE ALLA MEDIA DALLA MEDIA]]*Tabella2026[[#This Row],[POP_2024]]</f>
        <v>0</v>
      </c>
      <c r="P5676" s="3">
        <f>+Tabella2026[[#This Row],[POPOLAZIONE PER DIFFERENZA ]]/SUM(Tabella2026[[POPOLAZIONE PER DIFFERENZA ]])</f>
        <v>0</v>
      </c>
      <c r="Q5676" s="3">
        <f>+Tabella2026[[#This Row],[INCIDENZA POPOLAZIONE PER DIFFERENZA]]*(PLAFOND-SUM(Tabella2026[CONTRIBUTO SULLA BASE DELLA POPOLAZIONE]))</f>
        <v>0</v>
      </c>
      <c r="R5676" s="3">
        <f>+Tabella2026[[#This Row],[CONTRIBUTO SULLA BASE DELLA POPOLAZIONE]]+Tabella2026[[#This Row],[CONTRIBUTO SULLA BASE DEL REDDITO]]</f>
        <v>5509.0480048814234</v>
      </c>
      <c r="S5676" s="3">
        <f>+Tabella2026[[#This Row],[CONTRIBUTO TOTALE]]/(PLAFOND/N_TESSERE)</f>
        <v>11.018096009762846</v>
      </c>
      <c r="T5676" s="3">
        <f>+MAX(CEILING(Tabella2026[[#This Row],[preDEF1]],1),1)</f>
        <v>12</v>
      </c>
      <c r="U5676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76" s="21">
        <f>+Tabella2026[[#This Row],[DEF - n. card]]*(PLAFOND/N_TESSERE)</f>
        <v>6000</v>
      </c>
      <c r="W5676" s="18"/>
    </row>
    <row r="5677" spans="2:23" x14ac:dyDescent="0.25">
      <c r="B5677" s="1" t="s">
        <v>11486</v>
      </c>
      <c r="C5677" s="2">
        <v>5007</v>
      </c>
      <c r="D5677" s="1" t="s">
        <v>11487</v>
      </c>
      <c r="E5677" s="1" t="s">
        <v>18</v>
      </c>
      <c r="F5677" s="1" t="s">
        <v>182</v>
      </c>
      <c r="G5677" s="1" t="s">
        <v>4778</v>
      </c>
      <c r="H5677" s="1" t="s">
        <v>15835</v>
      </c>
      <c r="I5677" s="5">
        <v>1102</v>
      </c>
      <c r="J5677" s="5">
        <v>16676205</v>
      </c>
      <c r="K5677" s="3">
        <f>+Tabella2026[[#This Row],[POP_2024]]/SUM(Tabella2026[POP_2024])</f>
        <v>1.8695881192187821E-5</v>
      </c>
      <c r="L5677" s="3">
        <f>+Tabella2026[[#This Row],[INCIDENZA POPOLAZIONE]]*(PLAFOND/2)</f>
        <v>5504.0534010692008</v>
      </c>
      <c r="M5677" s="3">
        <f>+IFERROR(Tabella2026[[#This Row],[reddito_2024]]/Tabella2026[[#This Row],[POP_2024]],"")</f>
        <v>15132.672413793103</v>
      </c>
      <c r="N5677" s="3">
        <f>+IF(Tabella2026[[#This Row],[REDDITO COMPLESSIVO PROCAPITE]]&lt;media_aggr_reddito_pc,(media_aggr_reddito_pc-Tabella2026[[#This Row],[REDDITO COMPLESSIVO PROCAPITE]]),0)</f>
        <v>2692.3936488156378</v>
      </c>
      <c r="O5677" s="3">
        <f>+Tabella2026[[#This Row],[DIFFERENZA REDDITO INFERIORE ALLA MEDIA DALLA MEDIA]]*Tabella2026[[#This Row],[POP_2024]]</f>
        <v>2967017.800994833</v>
      </c>
      <c r="P5677" s="3">
        <f>+Tabella2026[[#This Row],[POPOLAZIONE PER DIFFERENZA ]]/SUM(Tabella2026[[POPOLAZIONE PER DIFFERENZA ]])</f>
        <v>2.6322850992584275E-5</v>
      </c>
      <c r="Q5677" s="3">
        <f>+Tabella2026[[#This Row],[INCIDENZA POPOLAZIONE PER DIFFERENZA]]*(PLAFOND-SUM(Tabella2026[CONTRIBUTO SULLA BASE DELLA POPOLAZIONE]))</f>
        <v>7749.4275900785979</v>
      </c>
      <c r="R5677" s="3">
        <f>+Tabella2026[[#This Row],[CONTRIBUTO SULLA BASE DELLA POPOLAZIONE]]+Tabella2026[[#This Row],[CONTRIBUTO SULLA BASE DEL REDDITO]]</f>
        <v>13253.480991147799</v>
      </c>
      <c r="S5677" s="3">
        <f>+Tabella2026[[#This Row],[CONTRIBUTO TOTALE]]/(PLAFOND/N_TESSERE)</f>
        <v>26.506961982295596</v>
      </c>
      <c r="T5677" s="3">
        <f>+MAX(CEILING(Tabella2026[[#This Row],[preDEF1]],1),1)</f>
        <v>27</v>
      </c>
      <c r="U5677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5677" s="21">
        <f>+Tabella2026[[#This Row],[DEF - n. card]]*(PLAFOND/N_TESSERE)</f>
        <v>13500</v>
      </c>
      <c r="W5677" s="18"/>
    </row>
    <row r="5678" spans="2:23" x14ac:dyDescent="0.25">
      <c r="B5678" s="1" t="s">
        <v>11319</v>
      </c>
      <c r="C5678" s="2">
        <v>3112</v>
      </c>
      <c r="D5678" s="1" t="s">
        <v>11320</v>
      </c>
      <c r="E5678" s="1" t="s">
        <v>18</v>
      </c>
      <c r="F5678" s="1" t="s">
        <v>114</v>
      </c>
      <c r="G5678" s="1" t="s">
        <v>4778</v>
      </c>
      <c r="H5678" s="1" t="s">
        <v>15835</v>
      </c>
      <c r="I5678" s="5">
        <v>1102</v>
      </c>
      <c r="J5678" s="5">
        <v>26425517</v>
      </c>
      <c r="K5678" s="3">
        <f>+Tabella2026[[#This Row],[POP_2024]]/SUM(Tabella2026[POP_2024])</f>
        <v>1.8695881192187821E-5</v>
      </c>
      <c r="L5678" s="3">
        <f>+Tabella2026[[#This Row],[INCIDENZA POPOLAZIONE]]*(PLAFOND/2)</f>
        <v>5504.0534010692008</v>
      </c>
      <c r="M5678" s="3">
        <f>+IFERROR(Tabella2026[[#This Row],[reddito_2024]]/Tabella2026[[#This Row],[POP_2024]],"")</f>
        <v>23979.598003629762</v>
      </c>
      <c r="N5678" s="3">
        <f>+IF(Tabella2026[[#This Row],[REDDITO COMPLESSIVO PROCAPITE]]&lt;media_aggr_reddito_pc,(media_aggr_reddito_pc-Tabella2026[[#This Row],[REDDITO COMPLESSIVO PROCAPITE]]),0)</f>
        <v>0</v>
      </c>
      <c r="O5678" s="3">
        <f>+Tabella2026[[#This Row],[DIFFERENZA REDDITO INFERIORE ALLA MEDIA DALLA MEDIA]]*Tabella2026[[#This Row],[POP_2024]]</f>
        <v>0</v>
      </c>
      <c r="P5678" s="3">
        <f>+Tabella2026[[#This Row],[POPOLAZIONE PER DIFFERENZA ]]/SUM(Tabella2026[[POPOLAZIONE PER DIFFERENZA ]])</f>
        <v>0</v>
      </c>
      <c r="Q5678" s="3">
        <f>+Tabella2026[[#This Row],[INCIDENZA POPOLAZIONE PER DIFFERENZA]]*(PLAFOND-SUM(Tabella2026[CONTRIBUTO SULLA BASE DELLA POPOLAZIONE]))</f>
        <v>0</v>
      </c>
      <c r="R5678" s="3">
        <f>+Tabella2026[[#This Row],[CONTRIBUTO SULLA BASE DELLA POPOLAZIONE]]+Tabella2026[[#This Row],[CONTRIBUTO SULLA BASE DEL REDDITO]]</f>
        <v>5504.0534010692008</v>
      </c>
      <c r="S5678" s="3">
        <f>+Tabella2026[[#This Row],[CONTRIBUTO TOTALE]]/(PLAFOND/N_TESSERE)</f>
        <v>11.008106802138402</v>
      </c>
      <c r="T5678" s="3">
        <f>+MAX(CEILING(Tabella2026[[#This Row],[preDEF1]],1),1)</f>
        <v>12</v>
      </c>
      <c r="U5678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78" s="21">
        <f>+Tabella2026[[#This Row],[DEF - n. card]]*(PLAFOND/N_TESSERE)</f>
        <v>6000</v>
      </c>
      <c r="W5678" s="18"/>
    </row>
    <row r="5679" spans="2:23" x14ac:dyDescent="0.25">
      <c r="B5679" s="1" t="s">
        <v>11363</v>
      </c>
      <c r="C5679" s="2">
        <v>19073</v>
      </c>
      <c r="D5679" s="1" t="s">
        <v>11364</v>
      </c>
      <c r="E5679" s="1" t="s">
        <v>12</v>
      </c>
      <c r="F5679" s="1" t="s">
        <v>193</v>
      </c>
      <c r="G5679" s="1" t="s">
        <v>4778</v>
      </c>
      <c r="H5679" s="1" t="s">
        <v>15835</v>
      </c>
      <c r="I5679" s="5">
        <v>1102</v>
      </c>
      <c r="J5679" s="5">
        <v>19111748</v>
      </c>
      <c r="K5679" s="3">
        <f>+Tabella2026[[#This Row],[POP_2024]]/SUM(Tabella2026[POP_2024])</f>
        <v>1.8695881192187821E-5</v>
      </c>
      <c r="L5679" s="3">
        <f>+Tabella2026[[#This Row],[INCIDENZA POPOLAZIONE]]*(PLAFOND/2)</f>
        <v>5504.0534010692008</v>
      </c>
      <c r="M5679" s="3">
        <f>+IFERROR(Tabella2026[[#This Row],[reddito_2024]]/Tabella2026[[#This Row],[POP_2024]],"")</f>
        <v>17342.784029038114</v>
      </c>
      <c r="N5679" s="3">
        <f>+IF(Tabella2026[[#This Row],[REDDITO COMPLESSIVO PROCAPITE]]&lt;media_aggr_reddito_pc,(media_aggr_reddito_pc-Tabella2026[[#This Row],[REDDITO COMPLESSIVO PROCAPITE]]),0)</f>
        <v>482.28203357062739</v>
      </c>
      <c r="O5679" s="3">
        <f>+Tabella2026[[#This Row],[DIFFERENZA REDDITO INFERIORE ALLA MEDIA DALLA MEDIA]]*Tabella2026[[#This Row],[POP_2024]]</f>
        <v>531474.80099483137</v>
      </c>
      <c r="P5679" s="3">
        <f>+Tabella2026[[#This Row],[POPOLAZIONE PER DIFFERENZA ]]/SUM(Tabella2026[[POPOLAZIONE PER DIFFERENZA ]])</f>
        <v>4.7151493288006369E-6</v>
      </c>
      <c r="Q5679" s="3">
        <f>+Tabella2026[[#This Row],[INCIDENZA POPOLAZIONE PER DIFFERENZA]]*(PLAFOND-SUM(Tabella2026[CONTRIBUTO SULLA BASE DELLA POPOLAZIONE]))</f>
        <v>1388.1364260369164</v>
      </c>
      <c r="R5679" s="3">
        <f>+Tabella2026[[#This Row],[CONTRIBUTO SULLA BASE DELLA POPOLAZIONE]]+Tabella2026[[#This Row],[CONTRIBUTO SULLA BASE DEL REDDITO]]</f>
        <v>6892.1898271061173</v>
      </c>
      <c r="S5679" s="3">
        <f>+Tabella2026[[#This Row],[CONTRIBUTO TOTALE]]/(PLAFOND/N_TESSERE)</f>
        <v>13.784379654212234</v>
      </c>
      <c r="T5679" s="3">
        <f>+MAX(CEILING(Tabella2026[[#This Row],[preDEF1]],1),1)</f>
        <v>14</v>
      </c>
      <c r="U5679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679" s="21">
        <f>+Tabella2026[[#This Row],[DEF - n. card]]*(PLAFOND/N_TESSERE)</f>
        <v>7000</v>
      </c>
      <c r="W5679" s="18"/>
    </row>
    <row r="5680" spans="2:23" x14ac:dyDescent="0.25">
      <c r="B5680" s="1" t="s">
        <v>11257</v>
      </c>
      <c r="C5680" s="2">
        <v>5015</v>
      </c>
      <c r="D5680" s="1" t="s">
        <v>11258</v>
      </c>
      <c r="E5680" s="1" t="s">
        <v>18</v>
      </c>
      <c r="F5680" s="1" t="s">
        <v>182</v>
      </c>
      <c r="G5680" s="1" t="s">
        <v>4778</v>
      </c>
      <c r="H5680" s="1" t="s">
        <v>15835</v>
      </c>
      <c r="I5680" s="5">
        <v>1101</v>
      </c>
      <c r="J5680" s="5">
        <v>20602667</v>
      </c>
      <c r="K5680" s="3">
        <f>+Tabella2026[[#This Row],[POP_2024]]/SUM(Tabella2026[POP_2024])</f>
        <v>1.8678915782757525E-5</v>
      </c>
      <c r="L5680" s="3">
        <f>+Tabella2026[[#This Row],[INCIDENZA POPOLAZIONE]]*(PLAFOND/2)</f>
        <v>5499.0587972569783</v>
      </c>
      <c r="M5680" s="3">
        <f>+IFERROR(Tabella2026[[#This Row],[reddito_2024]]/Tabella2026[[#This Row],[POP_2024]],"")</f>
        <v>18712.685740236149</v>
      </c>
      <c r="N5680" s="3">
        <f>+IF(Tabella2026[[#This Row],[REDDITO COMPLESSIVO PROCAPITE]]&lt;media_aggr_reddito_pc,(media_aggr_reddito_pc-Tabella2026[[#This Row],[REDDITO COMPLESSIVO PROCAPITE]]),0)</f>
        <v>0</v>
      </c>
      <c r="O5680" s="3">
        <f>+Tabella2026[[#This Row],[DIFFERENZA REDDITO INFERIORE ALLA MEDIA DALLA MEDIA]]*Tabella2026[[#This Row],[POP_2024]]</f>
        <v>0</v>
      </c>
      <c r="P5680" s="3">
        <f>+Tabella2026[[#This Row],[POPOLAZIONE PER DIFFERENZA ]]/SUM(Tabella2026[[POPOLAZIONE PER DIFFERENZA ]])</f>
        <v>0</v>
      </c>
      <c r="Q5680" s="3">
        <f>+Tabella2026[[#This Row],[INCIDENZA POPOLAZIONE PER DIFFERENZA]]*(PLAFOND-SUM(Tabella2026[CONTRIBUTO SULLA BASE DELLA POPOLAZIONE]))</f>
        <v>0</v>
      </c>
      <c r="R5680" s="3">
        <f>+Tabella2026[[#This Row],[CONTRIBUTO SULLA BASE DELLA POPOLAZIONE]]+Tabella2026[[#This Row],[CONTRIBUTO SULLA BASE DEL REDDITO]]</f>
        <v>5499.0587972569783</v>
      </c>
      <c r="S5680" s="3">
        <f>+Tabella2026[[#This Row],[CONTRIBUTO TOTALE]]/(PLAFOND/N_TESSERE)</f>
        <v>10.998117594513957</v>
      </c>
      <c r="T5680" s="3">
        <f>+MAX(CEILING(Tabella2026[[#This Row],[preDEF1]],1),1)</f>
        <v>11</v>
      </c>
      <c r="U5680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680" s="21">
        <f>+Tabella2026[[#This Row],[DEF - n. card]]*(PLAFOND/N_TESSERE)</f>
        <v>5500</v>
      </c>
      <c r="W5680" s="18"/>
    </row>
    <row r="5681" spans="2:23" x14ac:dyDescent="0.25">
      <c r="B5681" s="1" t="s">
        <v>11467</v>
      </c>
      <c r="C5681" s="2">
        <v>64082</v>
      </c>
      <c r="D5681" s="1" t="s">
        <v>11468</v>
      </c>
      <c r="E5681" s="1" t="s">
        <v>15</v>
      </c>
      <c r="F5681" s="1" t="s">
        <v>290</v>
      </c>
      <c r="G5681" s="1" t="s">
        <v>4778</v>
      </c>
      <c r="H5681" s="1" t="s">
        <v>15836</v>
      </c>
      <c r="I5681" s="5">
        <v>1101</v>
      </c>
      <c r="J5681" s="5">
        <v>13626330</v>
      </c>
      <c r="K5681" s="3">
        <f>+Tabella2026[[#This Row],[POP_2024]]/SUM(Tabella2026[POP_2024])</f>
        <v>1.8678915782757525E-5</v>
      </c>
      <c r="L5681" s="3">
        <f>+Tabella2026[[#This Row],[INCIDENZA POPOLAZIONE]]*(PLAFOND/2)</f>
        <v>5499.0587972569783</v>
      </c>
      <c r="M5681" s="3">
        <f>+IFERROR(Tabella2026[[#This Row],[reddito_2024]]/Tabella2026[[#This Row],[POP_2024]],"")</f>
        <v>12376.321525885558</v>
      </c>
      <c r="N5681" s="3">
        <f>+IF(Tabella2026[[#This Row],[REDDITO COMPLESSIVO PROCAPITE]]&lt;media_aggr_reddito_pc,(media_aggr_reddito_pc-Tabella2026[[#This Row],[REDDITO COMPLESSIVO PROCAPITE]]),0)</f>
        <v>5448.744536723183</v>
      </c>
      <c r="O5681" s="3">
        <f>+Tabella2026[[#This Row],[DIFFERENZA REDDITO INFERIORE ALLA MEDIA DALLA MEDIA]]*Tabella2026[[#This Row],[POP_2024]]</f>
        <v>5999067.7349322243</v>
      </c>
      <c r="P5681" s="3">
        <f>+Tabella2026[[#This Row],[POPOLAZIONE PER DIFFERENZA ]]/SUM(Tabella2026[[POPOLAZIONE PER DIFFERENZA ]])</f>
        <v>5.3222655431353783E-5</v>
      </c>
      <c r="Q5681" s="3">
        <f>+Tabella2026[[#This Row],[INCIDENZA POPOLAZIONE PER DIFFERENZA]]*(PLAFOND-SUM(Tabella2026[CONTRIBUTO SULLA BASE DELLA POPOLAZIONE]))</f>
        <v>15668.709841999043</v>
      </c>
      <c r="R5681" s="3">
        <f>+Tabella2026[[#This Row],[CONTRIBUTO SULLA BASE DELLA POPOLAZIONE]]+Tabella2026[[#This Row],[CONTRIBUTO SULLA BASE DEL REDDITO]]</f>
        <v>21167.768639256021</v>
      </c>
      <c r="S5681" s="3">
        <f>+Tabella2026[[#This Row],[CONTRIBUTO TOTALE]]/(PLAFOND/N_TESSERE)</f>
        <v>42.335537278512042</v>
      </c>
      <c r="T5681" s="3">
        <f>+MAX(CEILING(Tabella2026[[#This Row],[preDEF1]],1),1)</f>
        <v>43</v>
      </c>
      <c r="U5681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5681" s="21">
        <f>+Tabella2026[[#This Row],[DEF - n. card]]*(PLAFOND/N_TESSERE)</f>
        <v>21500</v>
      </c>
      <c r="W5681" s="18"/>
    </row>
    <row r="5682" spans="2:23" x14ac:dyDescent="0.25">
      <c r="B5682" s="1" t="s">
        <v>11492</v>
      </c>
      <c r="C5682" s="2">
        <v>20060</v>
      </c>
      <c r="D5682" s="1" t="s">
        <v>11493</v>
      </c>
      <c r="E5682" s="1" t="s">
        <v>12</v>
      </c>
      <c r="F5682" s="1" t="s">
        <v>332</v>
      </c>
      <c r="G5682" s="1" t="s">
        <v>4778</v>
      </c>
      <c r="H5682" s="1" t="s">
        <v>15835</v>
      </c>
      <c r="I5682" s="5">
        <v>1101</v>
      </c>
      <c r="J5682" s="5">
        <v>20701762</v>
      </c>
      <c r="K5682" s="3">
        <f>+Tabella2026[[#This Row],[POP_2024]]/SUM(Tabella2026[POP_2024])</f>
        <v>1.8678915782757525E-5</v>
      </c>
      <c r="L5682" s="3">
        <f>+Tabella2026[[#This Row],[INCIDENZA POPOLAZIONE]]*(PLAFOND/2)</f>
        <v>5499.0587972569783</v>
      </c>
      <c r="M5682" s="3">
        <f>+IFERROR(Tabella2026[[#This Row],[reddito_2024]]/Tabella2026[[#This Row],[POP_2024]],"")</f>
        <v>18802.690281562216</v>
      </c>
      <c r="N5682" s="3">
        <f>+IF(Tabella2026[[#This Row],[REDDITO COMPLESSIVO PROCAPITE]]&lt;media_aggr_reddito_pc,(media_aggr_reddito_pc-Tabella2026[[#This Row],[REDDITO COMPLESSIVO PROCAPITE]]),0)</f>
        <v>0</v>
      </c>
      <c r="O5682" s="3">
        <f>+Tabella2026[[#This Row],[DIFFERENZA REDDITO INFERIORE ALLA MEDIA DALLA MEDIA]]*Tabella2026[[#This Row],[POP_2024]]</f>
        <v>0</v>
      </c>
      <c r="P5682" s="3">
        <f>+Tabella2026[[#This Row],[POPOLAZIONE PER DIFFERENZA ]]/SUM(Tabella2026[[POPOLAZIONE PER DIFFERENZA ]])</f>
        <v>0</v>
      </c>
      <c r="Q5682" s="3">
        <f>+Tabella2026[[#This Row],[INCIDENZA POPOLAZIONE PER DIFFERENZA]]*(PLAFOND-SUM(Tabella2026[CONTRIBUTO SULLA BASE DELLA POPOLAZIONE]))</f>
        <v>0</v>
      </c>
      <c r="R5682" s="3">
        <f>+Tabella2026[[#This Row],[CONTRIBUTO SULLA BASE DELLA POPOLAZIONE]]+Tabella2026[[#This Row],[CONTRIBUTO SULLA BASE DEL REDDITO]]</f>
        <v>5499.0587972569783</v>
      </c>
      <c r="S5682" s="3">
        <f>+Tabella2026[[#This Row],[CONTRIBUTO TOTALE]]/(PLAFOND/N_TESSERE)</f>
        <v>10.998117594513957</v>
      </c>
      <c r="T5682" s="3">
        <f>+MAX(CEILING(Tabella2026[[#This Row],[preDEF1]],1),1)</f>
        <v>11</v>
      </c>
      <c r="U5682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682" s="21">
        <f>+Tabella2026[[#This Row],[DEF - n. card]]*(PLAFOND/N_TESSERE)</f>
        <v>5500</v>
      </c>
      <c r="W5682" s="18"/>
    </row>
    <row r="5683" spans="2:23" x14ac:dyDescent="0.25">
      <c r="B5683" s="1" t="s">
        <v>11592</v>
      </c>
      <c r="C5683" s="2">
        <v>2054</v>
      </c>
      <c r="D5683" s="1" t="s">
        <v>11593</v>
      </c>
      <c r="E5683" s="1" t="s">
        <v>18</v>
      </c>
      <c r="F5683" s="1" t="s">
        <v>381</v>
      </c>
      <c r="G5683" s="1" t="s">
        <v>4778</v>
      </c>
      <c r="H5683" s="1" t="s">
        <v>15835</v>
      </c>
      <c r="I5683" s="5">
        <v>1100</v>
      </c>
      <c r="J5683" s="5">
        <v>21037306</v>
      </c>
      <c r="K5683" s="3">
        <f>+Tabella2026[[#This Row],[POP_2024]]/SUM(Tabella2026[POP_2024])</f>
        <v>1.8661950373327229E-5</v>
      </c>
      <c r="L5683" s="3">
        <f>+Tabella2026[[#This Row],[INCIDENZA POPOLAZIONE]]*(PLAFOND/2)</f>
        <v>5494.0641934447558</v>
      </c>
      <c r="M5683" s="3">
        <f>+IFERROR(Tabella2026[[#This Row],[reddito_2024]]/Tabella2026[[#This Row],[POP_2024]],"")</f>
        <v>19124.823636363635</v>
      </c>
      <c r="N5683" s="3">
        <f>+IF(Tabella2026[[#This Row],[REDDITO COMPLESSIVO PROCAPITE]]&lt;media_aggr_reddito_pc,(media_aggr_reddito_pc-Tabella2026[[#This Row],[REDDITO COMPLESSIVO PROCAPITE]]),0)</f>
        <v>0</v>
      </c>
      <c r="O5683" s="3">
        <f>+Tabella2026[[#This Row],[DIFFERENZA REDDITO INFERIORE ALLA MEDIA DALLA MEDIA]]*Tabella2026[[#This Row],[POP_2024]]</f>
        <v>0</v>
      </c>
      <c r="P5683" s="3">
        <f>+Tabella2026[[#This Row],[POPOLAZIONE PER DIFFERENZA ]]/SUM(Tabella2026[[POPOLAZIONE PER DIFFERENZA ]])</f>
        <v>0</v>
      </c>
      <c r="Q5683" s="3">
        <f>+Tabella2026[[#This Row],[INCIDENZA POPOLAZIONE PER DIFFERENZA]]*(PLAFOND-SUM(Tabella2026[CONTRIBUTO SULLA BASE DELLA POPOLAZIONE]))</f>
        <v>0</v>
      </c>
      <c r="R5683" s="3">
        <f>+Tabella2026[[#This Row],[CONTRIBUTO SULLA BASE DELLA POPOLAZIONE]]+Tabella2026[[#This Row],[CONTRIBUTO SULLA BASE DEL REDDITO]]</f>
        <v>5494.0641934447558</v>
      </c>
      <c r="S5683" s="3">
        <f>+Tabella2026[[#This Row],[CONTRIBUTO TOTALE]]/(PLAFOND/N_TESSERE)</f>
        <v>10.988128386889512</v>
      </c>
      <c r="T5683" s="3">
        <f>+MAX(CEILING(Tabella2026[[#This Row],[preDEF1]],1),1)</f>
        <v>11</v>
      </c>
      <c r="U5683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683" s="21">
        <f>+Tabella2026[[#This Row],[DEF - n. card]]*(PLAFOND/N_TESSERE)</f>
        <v>5500</v>
      </c>
      <c r="W5683" s="18"/>
    </row>
    <row r="5684" spans="2:23" x14ac:dyDescent="0.25">
      <c r="B5684" s="1" t="s">
        <v>11243</v>
      </c>
      <c r="C5684" s="2">
        <v>13098</v>
      </c>
      <c r="D5684" s="1" t="s">
        <v>11244</v>
      </c>
      <c r="E5684" s="1" t="s">
        <v>12</v>
      </c>
      <c r="F5684" s="1" t="s">
        <v>152</v>
      </c>
      <c r="G5684" s="1" t="s">
        <v>4778</v>
      </c>
      <c r="H5684" s="1" t="s">
        <v>15835</v>
      </c>
      <c r="I5684" s="5">
        <v>1100</v>
      </c>
      <c r="J5684" s="5">
        <v>23647294</v>
      </c>
      <c r="K5684" s="3">
        <f>+Tabella2026[[#This Row],[POP_2024]]/SUM(Tabella2026[POP_2024])</f>
        <v>1.8661950373327229E-5</v>
      </c>
      <c r="L5684" s="3">
        <f>+Tabella2026[[#This Row],[INCIDENZA POPOLAZIONE]]*(PLAFOND/2)</f>
        <v>5494.0641934447558</v>
      </c>
      <c r="M5684" s="3">
        <f>+IFERROR(Tabella2026[[#This Row],[reddito_2024]]/Tabella2026[[#This Row],[POP_2024]],"")</f>
        <v>21497.54</v>
      </c>
      <c r="N5684" s="3">
        <f>+IF(Tabella2026[[#This Row],[REDDITO COMPLESSIVO PROCAPITE]]&lt;media_aggr_reddito_pc,(media_aggr_reddito_pc-Tabella2026[[#This Row],[REDDITO COMPLESSIVO PROCAPITE]]),0)</f>
        <v>0</v>
      </c>
      <c r="O5684" s="3">
        <f>+Tabella2026[[#This Row],[DIFFERENZA REDDITO INFERIORE ALLA MEDIA DALLA MEDIA]]*Tabella2026[[#This Row],[POP_2024]]</f>
        <v>0</v>
      </c>
      <c r="P5684" s="3">
        <f>+Tabella2026[[#This Row],[POPOLAZIONE PER DIFFERENZA ]]/SUM(Tabella2026[[POPOLAZIONE PER DIFFERENZA ]])</f>
        <v>0</v>
      </c>
      <c r="Q5684" s="3">
        <f>+Tabella2026[[#This Row],[INCIDENZA POPOLAZIONE PER DIFFERENZA]]*(PLAFOND-SUM(Tabella2026[CONTRIBUTO SULLA BASE DELLA POPOLAZIONE]))</f>
        <v>0</v>
      </c>
      <c r="R5684" s="3">
        <f>+Tabella2026[[#This Row],[CONTRIBUTO SULLA BASE DELLA POPOLAZIONE]]+Tabella2026[[#This Row],[CONTRIBUTO SULLA BASE DEL REDDITO]]</f>
        <v>5494.0641934447558</v>
      </c>
      <c r="S5684" s="3">
        <f>+Tabella2026[[#This Row],[CONTRIBUTO TOTALE]]/(PLAFOND/N_TESSERE)</f>
        <v>10.988128386889512</v>
      </c>
      <c r="T5684" s="3">
        <f>+MAX(CEILING(Tabella2026[[#This Row],[preDEF1]],1),1)</f>
        <v>11</v>
      </c>
      <c r="U5684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684" s="21">
        <f>+Tabella2026[[#This Row],[DEF - n. card]]*(PLAFOND/N_TESSERE)</f>
        <v>5500</v>
      </c>
      <c r="W5684" s="18"/>
    </row>
    <row r="5685" spans="2:23" x14ac:dyDescent="0.25">
      <c r="B5685" s="1" t="s">
        <v>11729</v>
      </c>
      <c r="C5685" s="2">
        <v>1313</v>
      </c>
      <c r="D5685" s="1" t="s">
        <v>11730</v>
      </c>
      <c r="E5685" s="1" t="s">
        <v>18</v>
      </c>
      <c r="F5685" s="1" t="s">
        <v>17</v>
      </c>
      <c r="G5685" s="1" t="s">
        <v>4778</v>
      </c>
      <c r="H5685" s="1" t="s">
        <v>15835</v>
      </c>
      <c r="I5685" s="5">
        <v>1100</v>
      </c>
      <c r="J5685" s="5">
        <v>17450511</v>
      </c>
      <c r="K5685" s="3">
        <f>+Tabella2026[[#This Row],[POP_2024]]/SUM(Tabella2026[POP_2024])</f>
        <v>1.8661950373327229E-5</v>
      </c>
      <c r="L5685" s="3">
        <f>+Tabella2026[[#This Row],[INCIDENZA POPOLAZIONE]]*(PLAFOND/2)</f>
        <v>5494.0641934447558</v>
      </c>
      <c r="M5685" s="3">
        <f>+IFERROR(Tabella2026[[#This Row],[reddito_2024]]/Tabella2026[[#This Row],[POP_2024]],"")</f>
        <v>15864.100909090908</v>
      </c>
      <c r="N5685" s="3">
        <f>+IF(Tabella2026[[#This Row],[REDDITO COMPLESSIVO PROCAPITE]]&lt;media_aggr_reddito_pc,(media_aggr_reddito_pc-Tabella2026[[#This Row],[REDDITO COMPLESSIVO PROCAPITE]]),0)</f>
        <v>1960.9651535178327</v>
      </c>
      <c r="O5685" s="3">
        <f>+Tabella2026[[#This Row],[DIFFERENZA REDDITO INFERIORE ALLA MEDIA DALLA MEDIA]]*Tabella2026[[#This Row],[POP_2024]]</f>
        <v>2157061.668869616</v>
      </c>
      <c r="P5685" s="3">
        <f>+Tabella2026[[#This Row],[POPOLAZIONE PER DIFFERENZA ]]/SUM(Tabella2026[[POPOLAZIONE PER DIFFERENZA ]])</f>
        <v>1.9137065127291076E-5</v>
      </c>
      <c r="Q5685" s="3">
        <f>+Tabella2026[[#This Row],[INCIDENZA POPOLAZIONE PER DIFFERENZA]]*(PLAFOND-SUM(Tabella2026[CONTRIBUTO SULLA BASE DELLA POPOLAZIONE]))</f>
        <v>5633.9376206756697</v>
      </c>
      <c r="R5685" s="3">
        <f>+Tabella2026[[#This Row],[CONTRIBUTO SULLA BASE DELLA POPOLAZIONE]]+Tabella2026[[#This Row],[CONTRIBUTO SULLA BASE DEL REDDITO]]</f>
        <v>11128.001814120425</v>
      </c>
      <c r="S5685" s="3">
        <f>+Tabella2026[[#This Row],[CONTRIBUTO TOTALE]]/(PLAFOND/N_TESSERE)</f>
        <v>22.256003628240851</v>
      </c>
      <c r="T5685" s="3">
        <f>+MAX(CEILING(Tabella2026[[#This Row],[preDEF1]],1),1)</f>
        <v>23</v>
      </c>
      <c r="U5685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5685" s="21">
        <f>+Tabella2026[[#This Row],[DEF - n. card]]*(PLAFOND/N_TESSERE)</f>
        <v>11500</v>
      </c>
      <c r="W5685" s="18"/>
    </row>
    <row r="5686" spans="2:23" x14ac:dyDescent="0.25">
      <c r="B5686" s="1" t="s">
        <v>11548</v>
      </c>
      <c r="C5686" s="2">
        <v>18106</v>
      </c>
      <c r="D5686" s="1" t="s">
        <v>11549</v>
      </c>
      <c r="E5686" s="1" t="s">
        <v>12</v>
      </c>
      <c r="F5686" s="1" t="s">
        <v>195</v>
      </c>
      <c r="G5686" s="1" t="s">
        <v>4778</v>
      </c>
      <c r="H5686" s="1" t="s">
        <v>15835</v>
      </c>
      <c r="I5686" s="5">
        <v>1099</v>
      </c>
      <c r="J5686" s="5">
        <v>17100055</v>
      </c>
      <c r="K5686" s="3">
        <f>+Tabella2026[[#This Row],[POP_2024]]/SUM(Tabella2026[POP_2024])</f>
        <v>1.8644984963896929E-5</v>
      </c>
      <c r="L5686" s="3">
        <f>+Tabella2026[[#This Row],[INCIDENZA POPOLAZIONE]]*(PLAFOND/2)</f>
        <v>5489.0695896325333</v>
      </c>
      <c r="M5686" s="3">
        <f>+IFERROR(Tabella2026[[#This Row],[reddito_2024]]/Tabella2026[[#This Row],[POP_2024]],"")</f>
        <v>15559.649681528663</v>
      </c>
      <c r="N5686" s="3">
        <f>+IF(Tabella2026[[#This Row],[REDDITO COMPLESSIVO PROCAPITE]]&lt;media_aggr_reddito_pc,(media_aggr_reddito_pc-Tabella2026[[#This Row],[REDDITO COMPLESSIVO PROCAPITE]]),0)</f>
        <v>2265.4163810800783</v>
      </c>
      <c r="O5686" s="3">
        <f>+Tabella2026[[#This Row],[DIFFERENZA REDDITO INFERIORE ALLA MEDIA DALLA MEDIA]]*Tabella2026[[#This Row],[POP_2024]]</f>
        <v>2489692.6028070059</v>
      </c>
      <c r="P5686" s="3">
        <f>+Tabella2026[[#This Row],[POPOLAZIONE PER DIFFERENZA ]]/SUM(Tabella2026[[POPOLAZIONE PER DIFFERENZA ]])</f>
        <v>2.2088107249998348E-5</v>
      </c>
      <c r="Q5686" s="3">
        <f>+Tabella2026[[#This Row],[INCIDENZA POPOLAZIONE PER DIFFERENZA]]*(PLAFOND-SUM(Tabella2026[CONTRIBUTO SULLA BASE DELLA POPOLAZIONE]))</f>
        <v>6502.7222083191027</v>
      </c>
      <c r="R5686" s="3">
        <f>+Tabella2026[[#This Row],[CONTRIBUTO SULLA BASE DELLA POPOLAZIONE]]+Tabella2026[[#This Row],[CONTRIBUTO SULLA BASE DEL REDDITO]]</f>
        <v>11991.791797951635</v>
      </c>
      <c r="S5686" s="3">
        <f>+Tabella2026[[#This Row],[CONTRIBUTO TOTALE]]/(PLAFOND/N_TESSERE)</f>
        <v>23.983583595903269</v>
      </c>
      <c r="T5686" s="3">
        <f>+MAX(CEILING(Tabella2026[[#This Row],[preDEF1]],1),1)</f>
        <v>24</v>
      </c>
      <c r="U5686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5686" s="21">
        <f>+Tabella2026[[#This Row],[DEF - n. card]]*(PLAFOND/N_TESSERE)</f>
        <v>12000</v>
      </c>
      <c r="W5686" s="18"/>
    </row>
    <row r="5687" spans="2:23" x14ac:dyDescent="0.25">
      <c r="B5687" s="1" t="s">
        <v>11353</v>
      </c>
      <c r="C5687" s="2">
        <v>40049</v>
      </c>
      <c r="D5687" s="1" t="s">
        <v>11354</v>
      </c>
      <c r="E5687" s="1" t="s">
        <v>27</v>
      </c>
      <c r="F5687" s="1" t="s">
        <v>104</v>
      </c>
      <c r="G5687" s="1" t="s">
        <v>4778</v>
      </c>
      <c r="H5687" s="1" t="s">
        <v>15835</v>
      </c>
      <c r="I5687" s="5">
        <v>1099</v>
      </c>
      <c r="J5687" s="5">
        <v>19199375</v>
      </c>
      <c r="K5687" s="3">
        <f>+Tabella2026[[#This Row],[POP_2024]]/SUM(Tabella2026[POP_2024])</f>
        <v>1.8644984963896929E-5</v>
      </c>
      <c r="L5687" s="3">
        <f>+Tabella2026[[#This Row],[INCIDENZA POPOLAZIONE]]*(PLAFOND/2)</f>
        <v>5489.0695896325333</v>
      </c>
      <c r="M5687" s="3">
        <f>+IFERROR(Tabella2026[[#This Row],[reddito_2024]]/Tabella2026[[#This Row],[POP_2024]],"")</f>
        <v>17469.858962693357</v>
      </c>
      <c r="N5687" s="3">
        <f>+IF(Tabella2026[[#This Row],[REDDITO COMPLESSIVO PROCAPITE]]&lt;media_aggr_reddito_pc,(media_aggr_reddito_pc-Tabella2026[[#This Row],[REDDITO COMPLESSIVO PROCAPITE]]),0)</f>
        <v>355.20709991538388</v>
      </c>
      <c r="O5687" s="3">
        <f>+Tabella2026[[#This Row],[DIFFERENZA REDDITO INFERIORE ALLA MEDIA DALLA MEDIA]]*Tabella2026[[#This Row],[POP_2024]]</f>
        <v>390372.60280700686</v>
      </c>
      <c r="P5687" s="3">
        <f>+Tabella2026[[#This Row],[POPOLAZIONE PER DIFFERENZA ]]/SUM(Tabella2026[[POPOLAZIONE PER DIFFERENZA ]])</f>
        <v>3.4633158762413582E-6</v>
      </c>
      <c r="Q5687" s="3">
        <f>+Tabella2026[[#This Row],[INCIDENZA POPOLAZIONE PER DIFFERENZA]]*(PLAFOND-SUM(Tabella2026[CONTRIBUTO SULLA BASE DELLA POPOLAZIONE]))</f>
        <v>1019.5975964785528</v>
      </c>
      <c r="R5687" s="3">
        <f>+Tabella2026[[#This Row],[CONTRIBUTO SULLA BASE DELLA POPOLAZIONE]]+Tabella2026[[#This Row],[CONTRIBUTO SULLA BASE DEL REDDITO]]</f>
        <v>6508.6671861110863</v>
      </c>
      <c r="S5687" s="3">
        <f>+Tabella2026[[#This Row],[CONTRIBUTO TOTALE]]/(PLAFOND/N_TESSERE)</f>
        <v>13.017334372222173</v>
      </c>
      <c r="T5687" s="3">
        <f>+MAX(CEILING(Tabella2026[[#This Row],[preDEF1]],1),1)</f>
        <v>14</v>
      </c>
      <c r="U5687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687" s="21">
        <f>+Tabella2026[[#This Row],[DEF - n. card]]*(PLAFOND/N_TESSERE)</f>
        <v>7000</v>
      </c>
      <c r="W5687" s="18"/>
    </row>
    <row r="5688" spans="2:23" x14ac:dyDescent="0.25">
      <c r="B5688" s="1" t="s">
        <v>11365</v>
      </c>
      <c r="C5688" s="2">
        <v>69102</v>
      </c>
      <c r="D5688" s="1" t="s">
        <v>11366</v>
      </c>
      <c r="E5688" s="1" t="s">
        <v>96</v>
      </c>
      <c r="F5688" s="1" t="s">
        <v>328</v>
      </c>
      <c r="G5688" s="1" t="s">
        <v>4778</v>
      </c>
      <c r="H5688" s="1" t="s">
        <v>15836</v>
      </c>
      <c r="I5688" s="5">
        <v>1099</v>
      </c>
      <c r="J5688" s="5">
        <v>14856744</v>
      </c>
      <c r="K5688" s="3">
        <f>+Tabella2026[[#This Row],[POP_2024]]/SUM(Tabella2026[POP_2024])</f>
        <v>1.8644984963896929E-5</v>
      </c>
      <c r="L5688" s="3">
        <f>+Tabella2026[[#This Row],[INCIDENZA POPOLAZIONE]]*(PLAFOND/2)</f>
        <v>5489.0695896325333</v>
      </c>
      <c r="M5688" s="3">
        <f>+IFERROR(Tabella2026[[#This Row],[reddito_2024]]/Tabella2026[[#This Row],[POP_2024]],"")</f>
        <v>13518.420382165605</v>
      </c>
      <c r="N5688" s="3">
        <f>+IF(Tabella2026[[#This Row],[REDDITO COMPLESSIVO PROCAPITE]]&lt;media_aggr_reddito_pc,(media_aggr_reddito_pc-Tabella2026[[#This Row],[REDDITO COMPLESSIVO PROCAPITE]]),0)</f>
        <v>4306.6456804431364</v>
      </c>
      <c r="O5688" s="3">
        <f>+Tabella2026[[#This Row],[DIFFERENZA REDDITO INFERIORE ALLA MEDIA DALLA MEDIA]]*Tabella2026[[#This Row],[POP_2024]]</f>
        <v>4733003.6028070068</v>
      </c>
      <c r="P5688" s="3">
        <f>+Tabella2026[[#This Row],[POPOLAZIONE PER DIFFERENZA ]]/SUM(Tabella2026[[POPOLAZIONE PER DIFFERENZA ]])</f>
        <v>4.1990361009050896E-5</v>
      </c>
      <c r="Q5688" s="3">
        <f>+Tabella2026[[#This Row],[INCIDENZA POPOLAZIONE PER DIFFERENZA]]*(PLAFOND-SUM(Tabella2026[CONTRIBUTO SULLA BASE DELLA POPOLAZIONE]))</f>
        <v>12361.930788293877</v>
      </c>
      <c r="R5688" s="3">
        <f>+Tabella2026[[#This Row],[CONTRIBUTO SULLA BASE DELLA POPOLAZIONE]]+Tabella2026[[#This Row],[CONTRIBUTO SULLA BASE DEL REDDITO]]</f>
        <v>17851.000377926412</v>
      </c>
      <c r="S5688" s="3">
        <f>+Tabella2026[[#This Row],[CONTRIBUTO TOTALE]]/(PLAFOND/N_TESSERE)</f>
        <v>35.702000755852822</v>
      </c>
      <c r="T5688" s="3">
        <f>+MAX(CEILING(Tabella2026[[#This Row],[preDEF1]],1),1)</f>
        <v>36</v>
      </c>
      <c r="U5688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5688" s="21">
        <f>+Tabella2026[[#This Row],[DEF - n. card]]*(PLAFOND/N_TESSERE)</f>
        <v>18000</v>
      </c>
      <c r="W5688" s="18"/>
    </row>
    <row r="5689" spans="2:23" x14ac:dyDescent="0.25">
      <c r="B5689" s="1" t="s">
        <v>11385</v>
      </c>
      <c r="C5689" s="2">
        <v>78053</v>
      </c>
      <c r="D5689" s="1" t="s">
        <v>11386</v>
      </c>
      <c r="E5689" s="1" t="s">
        <v>61</v>
      </c>
      <c r="F5689" s="1" t="s">
        <v>178</v>
      </c>
      <c r="G5689" s="1" t="s">
        <v>4778</v>
      </c>
      <c r="H5689" s="1" t="s">
        <v>15836</v>
      </c>
      <c r="I5689" s="5">
        <v>1098</v>
      </c>
      <c r="J5689" s="5">
        <v>14032889</v>
      </c>
      <c r="K5689" s="3">
        <f>+Tabella2026[[#This Row],[POP_2024]]/SUM(Tabella2026[POP_2024])</f>
        <v>1.8628019554466633E-5</v>
      </c>
      <c r="L5689" s="3">
        <f>+Tabella2026[[#This Row],[INCIDENZA POPOLAZIONE]]*(PLAFOND/2)</f>
        <v>5484.0749858203108</v>
      </c>
      <c r="M5689" s="3">
        <f>+IFERROR(Tabella2026[[#This Row],[reddito_2024]]/Tabella2026[[#This Row],[POP_2024]],"")</f>
        <v>12780.408925318761</v>
      </c>
      <c r="N5689" s="3">
        <f>+IF(Tabella2026[[#This Row],[REDDITO COMPLESSIVO PROCAPITE]]&lt;media_aggr_reddito_pc,(media_aggr_reddito_pc-Tabella2026[[#This Row],[REDDITO COMPLESSIVO PROCAPITE]]),0)</f>
        <v>5044.6571372899798</v>
      </c>
      <c r="O5689" s="3">
        <f>+Tabella2026[[#This Row],[DIFFERENZA REDDITO INFERIORE ALLA MEDIA DALLA MEDIA]]*Tabella2026[[#This Row],[POP_2024]]</f>
        <v>5539033.5367443981</v>
      </c>
      <c r="P5689" s="3">
        <f>+Tabella2026[[#This Row],[POPOLAZIONE PER DIFFERENZA ]]/SUM(Tabella2026[[POPOLAZIONE PER DIFFERENZA ]])</f>
        <v>4.9141314346601655E-5</v>
      </c>
      <c r="Q5689" s="3">
        <f>+Tabella2026[[#This Row],[INCIDENZA POPOLAZIONE PER DIFFERENZA]]*(PLAFOND-SUM(Tabella2026[CONTRIBUTO SULLA BASE DELLA POPOLAZIONE]))</f>
        <v>14467.166087653826</v>
      </c>
      <c r="R5689" s="3">
        <f>+Tabella2026[[#This Row],[CONTRIBUTO SULLA BASE DELLA POPOLAZIONE]]+Tabella2026[[#This Row],[CONTRIBUTO SULLA BASE DEL REDDITO]]</f>
        <v>19951.241073474135</v>
      </c>
      <c r="S5689" s="3">
        <f>+Tabella2026[[#This Row],[CONTRIBUTO TOTALE]]/(PLAFOND/N_TESSERE)</f>
        <v>39.902482146948273</v>
      </c>
      <c r="T5689" s="3">
        <f>+MAX(CEILING(Tabella2026[[#This Row],[preDEF1]],1),1)</f>
        <v>40</v>
      </c>
      <c r="U5689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689" s="21">
        <f>+Tabella2026[[#This Row],[DEF - n. card]]*(PLAFOND/N_TESSERE)</f>
        <v>20000</v>
      </c>
      <c r="W5689" s="18"/>
    </row>
    <row r="5690" spans="2:23" x14ac:dyDescent="0.25">
      <c r="B5690" s="1" t="s">
        <v>11359</v>
      </c>
      <c r="C5690" s="2">
        <v>55020</v>
      </c>
      <c r="D5690" s="1" t="s">
        <v>11360</v>
      </c>
      <c r="E5690" s="1" t="s">
        <v>67</v>
      </c>
      <c r="F5690" s="1" t="s">
        <v>108</v>
      </c>
      <c r="G5690" s="1" t="s">
        <v>4778</v>
      </c>
      <c r="H5690" s="1" t="s">
        <v>15834</v>
      </c>
      <c r="I5690" s="5">
        <v>1098</v>
      </c>
      <c r="J5690" s="5">
        <v>16725635</v>
      </c>
      <c r="K5690" s="3">
        <f>+Tabella2026[[#This Row],[POP_2024]]/SUM(Tabella2026[POP_2024])</f>
        <v>1.8628019554466633E-5</v>
      </c>
      <c r="L5690" s="3">
        <f>+Tabella2026[[#This Row],[INCIDENZA POPOLAZIONE]]*(PLAFOND/2)</f>
        <v>5484.0749858203108</v>
      </c>
      <c r="M5690" s="3">
        <f>+IFERROR(Tabella2026[[#This Row],[reddito_2024]]/Tabella2026[[#This Row],[POP_2024]],"")</f>
        <v>15232.818761384335</v>
      </c>
      <c r="N5690" s="3">
        <f>+IF(Tabella2026[[#This Row],[REDDITO COMPLESSIVO PROCAPITE]]&lt;media_aggr_reddito_pc,(media_aggr_reddito_pc-Tabella2026[[#This Row],[REDDITO COMPLESSIVO PROCAPITE]]),0)</f>
        <v>2592.2473012244063</v>
      </c>
      <c r="O5690" s="3">
        <f>+Tabella2026[[#This Row],[DIFFERENZA REDDITO INFERIORE ALLA MEDIA DALLA MEDIA]]*Tabella2026[[#This Row],[POP_2024]]</f>
        <v>2846287.5367443981</v>
      </c>
      <c r="P5690" s="3">
        <f>+Tabella2026[[#This Row],[POPOLAZIONE PER DIFFERENZA ]]/SUM(Tabella2026[[POPOLAZIONE PER DIFFERENZA ]])</f>
        <v>2.5251753692428559E-5</v>
      </c>
      <c r="Q5690" s="3">
        <f>+Tabella2026[[#This Row],[INCIDENZA POPOLAZIONE PER DIFFERENZA]]*(PLAFOND-SUM(Tabella2026[CONTRIBUTO SULLA BASE DELLA POPOLAZIONE]))</f>
        <v>7434.0973482357285</v>
      </c>
      <c r="R5690" s="3">
        <f>+Tabella2026[[#This Row],[CONTRIBUTO SULLA BASE DELLA POPOLAZIONE]]+Tabella2026[[#This Row],[CONTRIBUTO SULLA BASE DEL REDDITO]]</f>
        <v>12918.172334056038</v>
      </c>
      <c r="S5690" s="3">
        <f>+Tabella2026[[#This Row],[CONTRIBUTO TOTALE]]/(PLAFOND/N_TESSERE)</f>
        <v>25.836344668112076</v>
      </c>
      <c r="T5690" s="3">
        <f>+MAX(CEILING(Tabella2026[[#This Row],[preDEF1]],1),1)</f>
        <v>26</v>
      </c>
      <c r="U5690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5690" s="21">
        <f>+Tabella2026[[#This Row],[DEF - n. card]]*(PLAFOND/N_TESSERE)</f>
        <v>13000</v>
      </c>
      <c r="W5690" s="18"/>
    </row>
    <row r="5691" spans="2:23" x14ac:dyDescent="0.25">
      <c r="B5691" s="1" t="s">
        <v>11299</v>
      </c>
      <c r="C5691" s="2">
        <v>118019</v>
      </c>
      <c r="D5691" s="1" t="s">
        <v>11300</v>
      </c>
      <c r="E5691" s="1" t="s">
        <v>76</v>
      </c>
      <c r="F5691" s="1" t="s">
        <v>75</v>
      </c>
      <c r="G5691" s="1" t="s">
        <v>4778</v>
      </c>
      <c r="H5691" s="1" t="s">
        <v>15836</v>
      </c>
      <c r="I5691" s="5">
        <v>1097</v>
      </c>
      <c r="J5691" s="5">
        <v>11656834</v>
      </c>
      <c r="K5691" s="3">
        <f>+Tabella2026[[#This Row],[POP_2024]]/SUM(Tabella2026[POP_2024])</f>
        <v>1.8611054145036336E-5</v>
      </c>
      <c r="L5691" s="3">
        <f>+Tabella2026[[#This Row],[INCIDENZA POPOLAZIONE]]*(PLAFOND/2)</f>
        <v>5479.0803820080882</v>
      </c>
      <c r="M5691" s="3">
        <f>+IFERROR(Tabella2026[[#This Row],[reddito_2024]]/Tabella2026[[#This Row],[POP_2024]],"")</f>
        <v>10626.102096627164</v>
      </c>
      <c r="N5691" s="3">
        <f>+IF(Tabella2026[[#This Row],[REDDITO COMPLESSIVO PROCAPITE]]&lt;media_aggr_reddito_pc,(media_aggr_reddito_pc-Tabella2026[[#This Row],[REDDITO COMPLESSIVO PROCAPITE]]),0)</f>
        <v>7198.9639659815766</v>
      </c>
      <c r="O5691" s="3">
        <f>+Tabella2026[[#This Row],[DIFFERENZA REDDITO INFERIORE ALLA MEDIA DALLA MEDIA]]*Tabella2026[[#This Row],[POP_2024]]</f>
        <v>7897263.4706817893</v>
      </c>
      <c r="P5691" s="3">
        <f>+Tabella2026[[#This Row],[POPOLAZIONE PER DIFFERENZA ]]/SUM(Tabella2026[[POPOLAZIONE PER DIFFERENZA ]])</f>
        <v>7.0063108323190583E-5</v>
      </c>
      <c r="Q5691" s="3">
        <f>+Tabella2026[[#This Row],[INCIDENZA POPOLAZIONE PER DIFFERENZA]]*(PLAFOND-SUM(Tabella2026[CONTRIBUTO SULLA BASE DELLA POPOLAZIONE]))</f>
        <v>20626.526543016149</v>
      </c>
      <c r="R5691" s="3">
        <f>+Tabella2026[[#This Row],[CONTRIBUTO SULLA BASE DELLA POPOLAZIONE]]+Tabella2026[[#This Row],[CONTRIBUTO SULLA BASE DEL REDDITO]]</f>
        <v>26105.606925024236</v>
      </c>
      <c r="S5691" s="3">
        <f>+Tabella2026[[#This Row],[CONTRIBUTO TOTALE]]/(PLAFOND/N_TESSERE)</f>
        <v>52.211213850048473</v>
      </c>
      <c r="T5691" s="3">
        <f>+MAX(CEILING(Tabella2026[[#This Row],[preDEF1]],1),1)</f>
        <v>53</v>
      </c>
      <c r="U5691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691" s="21">
        <f>+Tabella2026[[#This Row],[DEF - n. card]]*(PLAFOND/N_TESSERE)</f>
        <v>26500</v>
      </c>
      <c r="W5691" s="18"/>
    </row>
    <row r="5692" spans="2:23" x14ac:dyDescent="0.25">
      <c r="B5692" s="1" t="s">
        <v>11461</v>
      </c>
      <c r="C5692" s="2">
        <v>30039</v>
      </c>
      <c r="D5692" s="1" t="s">
        <v>11462</v>
      </c>
      <c r="E5692" s="1" t="s">
        <v>48</v>
      </c>
      <c r="F5692" s="1" t="s">
        <v>120</v>
      </c>
      <c r="G5692" s="1" t="s">
        <v>4778</v>
      </c>
      <c r="H5692" s="1" t="s">
        <v>15835</v>
      </c>
      <c r="I5692" s="5">
        <v>1096</v>
      </c>
      <c r="J5692" s="5">
        <v>21846780</v>
      </c>
      <c r="K5692" s="3">
        <f>+Tabella2026[[#This Row],[POP_2024]]/SUM(Tabella2026[POP_2024])</f>
        <v>1.8594088735606037E-5</v>
      </c>
      <c r="L5692" s="3">
        <f>+Tabella2026[[#This Row],[INCIDENZA POPOLAZIONE]]*(PLAFOND/2)</f>
        <v>5474.0857781958657</v>
      </c>
      <c r="M5692" s="3">
        <f>+IFERROR(Tabella2026[[#This Row],[reddito_2024]]/Tabella2026[[#This Row],[POP_2024]],"")</f>
        <v>19933.193430656935</v>
      </c>
      <c r="N5692" s="3">
        <f>+IF(Tabella2026[[#This Row],[REDDITO COMPLESSIVO PROCAPITE]]&lt;media_aggr_reddito_pc,(media_aggr_reddito_pc-Tabella2026[[#This Row],[REDDITO COMPLESSIVO PROCAPITE]]),0)</f>
        <v>0</v>
      </c>
      <c r="O5692" s="3">
        <f>+Tabella2026[[#This Row],[DIFFERENZA REDDITO INFERIORE ALLA MEDIA DALLA MEDIA]]*Tabella2026[[#This Row],[POP_2024]]</f>
        <v>0</v>
      </c>
      <c r="P5692" s="3">
        <f>+Tabella2026[[#This Row],[POPOLAZIONE PER DIFFERENZA ]]/SUM(Tabella2026[[POPOLAZIONE PER DIFFERENZA ]])</f>
        <v>0</v>
      </c>
      <c r="Q5692" s="3">
        <f>+Tabella2026[[#This Row],[INCIDENZA POPOLAZIONE PER DIFFERENZA]]*(PLAFOND-SUM(Tabella2026[CONTRIBUTO SULLA BASE DELLA POPOLAZIONE]))</f>
        <v>0</v>
      </c>
      <c r="R5692" s="3">
        <f>+Tabella2026[[#This Row],[CONTRIBUTO SULLA BASE DELLA POPOLAZIONE]]+Tabella2026[[#This Row],[CONTRIBUTO SULLA BASE DEL REDDITO]]</f>
        <v>5474.0857781958657</v>
      </c>
      <c r="S5692" s="3">
        <f>+Tabella2026[[#This Row],[CONTRIBUTO TOTALE]]/(PLAFOND/N_TESSERE)</f>
        <v>10.948171556391731</v>
      </c>
      <c r="T5692" s="3">
        <f>+MAX(CEILING(Tabella2026[[#This Row],[preDEF1]],1),1)</f>
        <v>11</v>
      </c>
      <c r="U5692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692" s="21">
        <f>+Tabella2026[[#This Row],[DEF - n. card]]*(PLAFOND/N_TESSERE)</f>
        <v>5500</v>
      </c>
      <c r="W5692" s="18"/>
    </row>
    <row r="5693" spans="2:23" x14ac:dyDescent="0.25">
      <c r="B5693" s="1" t="s">
        <v>11522</v>
      </c>
      <c r="C5693" s="2">
        <v>58106</v>
      </c>
      <c r="D5693" s="1" t="s">
        <v>11523</v>
      </c>
      <c r="E5693" s="1" t="s">
        <v>8</v>
      </c>
      <c r="F5693" s="1" t="s">
        <v>7</v>
      </c>
      <c r="G5693" s="1" t="s">
        <v>4778</v>
      </c>
      <c r="H5693" s="1" t="s">
        <v>15834</v>
      </c>
      <c r="I5693" s="5">
        <v>1096</v>
      </c>
      <c r="J5693" s="5">
        <v>15607706</v>
      </c>
      <c r="K5693" s="3">
        <f>+Tabella2026[[#This Row],[POP_2024]]/SUM(Tabella2026[POP_2024])</f>
        <v>1.8594088735606037E-5</v>
      </c>
      <c r="L5693" s="3">
        <f>+Tabella2026[[#This Row],[INCIDENZA POPOLAZIONE]]*(PLAFOND/2)</f>
        <v>5474.0857781958657</v>
      </c>
      <c r="M5693" s="3">
        <f>+IFERROR(Tabella2026[[#This Row],[reddito_2024]]/Tabella2026[[#This Row],[POP_2024]],"")</f>
        <v>14240.607664233577</v>
      </c>
      <c r="N5693" s="3">
        <f>+IF(Tabella2026[[#This Row],[REDDITO COMPLESSIVO PROCAPITE]]&lt;media_aggr_reddito_pc,(media_aggr_reddito_pc-Tabella2026[[#This Row],[REDDITO COMPLESSIVO PROCAPITE]]),0)</f>
        <v>3584.4583983751636</v>
      </c>
      <c r="O5693" s="3">
        <f>+Tabella2026[[#This Row],[DIFFERENZA REDDITO INFERIORE ALLA MEDIA DALLA MEDIA]]*Tabella2026[[#This Row],[POP_2024]]</f>
        <v>3928566.4046191792</v>
      </c>
      <c r="P5693" s="3">
        <f>+Tabella2026[[#This Row],[POPOLAZIONE PER DIFFERENZA ]]/SUM(Tabella2026[[POPOLAZIONE PER DIFFERENZA ]])</f>
        <v>3.4853538138055574E-5</v>
      </c>
      <c r="Q5693" s="3">
        <f>+Tabella2026[[#This Row],[INCIDENZA POPOLAZIONE PER DIFFERENZA]]*(PLAFOND-SUM(Tabella2026[CONTRIBUTO SULLA BASE DELLA POPOLAZIONE]))</f>
        <v>10260.85548769</v>
      </c>
      <c r="R5693" s="3">
        <f>+Tabella2026[[#This Row],[CONTRIBUTO SULLA BASE DELLA POPOLAZIONE]]+Tabella2026[[#This Row],[CONTRIBUTO SULLA BASE DEL REDDITO]]</f>
        <v>15734.941265885866</v>
      </c>
      <c r="S5693" s="3">
        <f>+Tabella2026[[#This Row],[CONTRIBUTO TOTALE]]/(PLAFOND/N_TESSERE)</f>
        <v>31.469882531771731</v>
      </c>
      <c r="T5693" s="3">
        <f>+MAX(CEILING(Tabella2026[[#This Row],[preDEF1]],1),1)</f>
        <v>32</v>
      </c>
      <c r="U5693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5693" s="21">
        <f>+Tabella2026[[#This Row],[DEF - n. card]]*(PLAFOND/N_TESSERE)</f>
        <v>16000</v>
      </c>
      <c r="W5693" s="18"/>
    </row>
    <row r="5694" spans="2:23" x14ac:dyDescent="0.25">
      <c r="B5694" s="1" t="s">
        <v>11309</v>
      </c>
      <c r="C5694" s="2">
        <v>64063</v>
      </c>
      <c r="D5694" s="1" t="s">
        <v>11310</v>
      </c>
      <c r="E5694" s="1" t="s">
        <v>15</v>
      </c>
      <c r="F5694" s="1" t="s">
        <v>290</v>
      </c>
      <c r="G5694" s="1" t="s">
        <v>4778</v>
      </c>
      <c r="H5694" s="1" t="s">
        <v>15836</v>
      </c>
      <c r="I5694" s="5">
        <v>1095</v>
      </c>
      <c r="J5694" s="5">
        <v>14305527</v>
      </c>
      <c r="K5694" s="3">
        <f>+Tabella2026[[#This Row],[POP_2024]]/SUM(Tabella2026[POP_2024])</f>
        <v>1.857712332617574E-5</v>
      </c>
      <c r="L5694" s="3">
        <f>+Tabella2026[[#This Row],[INCIDENZA POPOLAZIONE]]*(PLAFOND/2)</f>
        <v>5469.0911743836432</v>
      </c>
      <c r="M5694" s="3">
        <f>+IFERROR(Tabella2026[[#This Row],[reddito_2024]]/Tabella2026[[#This Row],[POP_2024]],"")</f>
        <v>13064.408219178082</v>
      </c>
      <c r="N5694" s="3">
        <f>+IF(Tabella2026[[#This Row],[REDDITO COMPLESSIVO PROCAPITE]]&lt;media_aggr_reddito_pc,(media_aggr_reddito_pc-Tabella2026[[#This Row],[REDDITO COMPLESSIVO PROCAPITE]]),0)</f>
        <v>4760.6578434306593</v>
      </c>
      <c r="O5694" s="3">
        <f>+Tabella2026[[#This Row],[DIFFERENZA REDDITO INFERIORE ALLA MEDIA DALLA MEDIA]]*Tabella2026[[#This Row],[POP_2024]]</f>
        <v>5212920.3385565719</v>
      </c>
      <c r="P5694" s="3">
        <f>+Tabella2026[[#This Row],[POPOLAZIONE PER DIFFERENZA ]]/SUM(Tabella2026[[POPOLAZIONE PER DIFFERENZA ]])</f>
        <v>4.6248096409137646E-5</v>
      </c>
      <c r="Q5694" s="3">
        <f>+Tabella2026[[#This Row],[INCIDENZA POPOLAZIONE PER DIFFERENZA]]*(PLAFOND-SUM(Tabella2026[CONTRIBUTO SULLA BASE DELLA POPOLAZIONE]))</f>
        <v>13615.404896777871</v>
      </c>
      <c r="R5694" s="3">
        <f>+Tabella2026[[#This Row],[CONTRIBUTO SULLA BASE DELLA POPOLAZIONE]]+Tabella2026[[#This Row],[CONTRIBUTO SULLA BASE DEL REDDITO]]</f>
        <v>19084.496071161513</v>
      </c>
      <c r="S5694" s="3">
        <f>+Tabella2026[[#This Row],[CONTRIBUTO TOTALE]]/(PLAFOND/N_TESSERE)</f>
        <v>38.168992142323027</v>
      </c>
      <c r="T5694" s="3">
        <f>+MAX(CEILING(Tabella2026[[#This Row],[preDEF1]],1),1)</f>
        <v>39</v>
      </c>
      <c r="U5694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5694" s="21">
        <f>+Tabella2026[[#This Row],[DEF - n. card]]*(PLAFOND/N_TESSERE)</f>
        <v>19500</v>
      </c>
      <c r="W5694" s="18"/>
    </row>
    <row r="5695" spans="2:23" x14ac:dyDescent="0.25">
      <c r="B5695" s="1" t="s">
        <v>11191</v>
      </c>
      <c r="C5695" s="2">
        <v>78043</v>
      </c>
      <c r="D5695" s="1" t="s">
        <v>11192</v>
      </c>
      <c r="E5695" s="1" t="s">
        <v>61</v>
      </c>
      <c r="F5695" s="1" t="s">
        <v>178</v>
      </c>
      <c r="G5695" s="1" t="s">
        <v>4778</v>
      </c>
      <c r="H5695" s="1" t="s">
        <v>15836</v>
      </c>
      <c r="I5695" s="5">
        <v>1094</v>
      </c>
      <c r="J5695" s="5">
        <v>11688917</v>
      </c>
      <c r="K5695" s="3">
        <f>+Tabella2026[[#This Row],[POP_2024]]/SUM(Tabella2026[POP_2024])</f>
        <v>1.8560157916745444E-5</v>
      </c>
      <c r="L5695" s="3">
        <f>+Tabella2026[[#This Row],[INCIDENZA POPOLAZIONE]]*(PLAFOND/2)</f>
        <v>5464.0965705714216</v>
      </c>
      <c r="M5695" s="3">
        <f>+IFERROR(Tabella2026[[#This Row],[reddito_2024]]/Tabella2026[[#This Row],[POP_2024]],"")</f>
        <v>10684.567641681901</v>
      </c>
      <c r="N5695" s="3">
        <f>+IF(Tabella2026[[#This Row],[REDDITO COMPLESSIVO PROCAPITE]]&lt;media_aggr_reddito_pc,(media_aggr_reddito_pc-Tabella2026[[#This Row],[REDDITO COMPLESSIVO PROCAPITE]]),0)</f>
        <v>7140.4984209268405</v>
      </c>
      <c r="O5695" s="3">
        <f>+Tabella2026[[#This Row],[DIFFERENZA REDDITO INFERIORE ALLA MEDIA DALLA MEDIA]]*Tabella2026[[#This Row],[POP_2024]]</f>
        <v>7811705.2724939631</v>
      </c>
      <c r="P5695" s="3">
        <f>+Tabella2026[[#This Row],[POPOLAZIONE PER DIFFERENZA ]]/SUM(Tabella2026[[POPOLAZIONE PER DIFFERENZA ]])</f>
        <v>6.9304051299219564E-5</v>
      </c>
      <c r="Q5695" s="3">
        <f>+Tabella2026[[#This Row],[INCIDENZA POPOLAZIONE PER DIFFERENZA]]*(PLAFOND-SUM(Tabella2026[CONTRIBUTO SULLA BASE DELLA POPOLAZIONE]))</f>
        <v>20403.060724451847</v>
      </c>
      <c r="R5695" s="3">
        <f>+Tabella2026[[#This Row],[CONTRIBUTO SULLA BASE DELLA POPOLAZIONE]]+Tabella2026[[#This Row],[CONTRIBUTO SULLA BASE DEL REDDITO]]</f>
        <v>25867.157295023269</v>
      </c>
      <c r="S5695" s="3">
        <f>+Tabella2026[[#This Row],[CONTRIBUTO TOTALE]]/(PLAFOND/N_TESSERE)</f>
        <v>51.734314590046537</v>
      </c>
      <c r="T5695" s="3">
        <f>+MAX(CEILING(Tabella2026[[#This Row],[preDEF1]],1),1)</f>
        <v>52</v>
      </c>
      <c r="U5695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5695" s="21">
        <f>+Tabella2026[[#This Row],[DEF - n. card]]*(PLAFOND/N_TESSERE)</f>
        <v>26000</v>
      </c>
      <c r="W5695" s="18"/>
    </row>
    <row r="5696" spans="2:23" x14ac:dyDescent="0.25">
      <c r="B5696" s="1" t="s">
        <v>11433</v>
      </c>
      <c r="C5696" s="2">
        <v>29028</v>
      </c>
      <c r="D5696" s="1" t="s">
        <v>11434</v>
      </c>
      <c r="E5696" s="1" t="s">
        <v>38</v>
      </c>
      <c r="F5696" s="1" t="s">
        <v>314</v>
      </c>
      <c r="G5696" s="1" t="s">
        <v>4778</v>
      </c>
      <c r="H5696" s="1" t="s">
        <v>15835</v>
      </c>
      <c r="I5696" s="5">
        <v>1094</v>
      </c>
      <c r="J5696" s="5">
        <v>17655492</v>
      </c>
      <c r="K5696" s="3">
        <f>+Tabella2026[[#This Row],[POP_2024]]/SUM(Tabella2026[POP_2024])</f>
        <v>1.8560157916745444E-5</v>
      </c>
      <c r="L5696" s="3">
        <f>+Tabella2026[[#This Row],[INCIDENZA POPOLAZIONE]]*(PLAFOND/2)</f>
        <v>5464.0965705714216</v>
      </c>
      <c r="M5696" s="3">
        <f>+IFERROR(Tabella2026[[#This Row],[reddito_2024]]/Tabella2026[[#This Row],[POP_2024]],"")</f>
        <v>16138.475319926874</v>
      </c>
      <c r="N5696" s="3">
        <f>+IF(Tabella2026[[#This Row],[REDDITO COMPLESSIVO PROCAPITE]]&lt;media_aggr_reddito_pc,(media_aggr_reddito_pc-Tabella2026[[#This Row],[REDDITO COMPLESSIVO PROCAPITE]]),0)</f>
        <v>1686.5907426818667</v>
      </c>
      <c r="O5696" s="3">
        <f>+Tabella2026[[#This Row],[DIFFERENZA REDDITO INFERIORE ALLA MEDIA DALLA MEDIA]]*Tabella2026[[#This Row],[POP_2024]]</f>
        <v>1845130.2724939622</v>
      </c>
      <c r="P5696" s="3">
        <f>+Tabella2026[[#This Row],[POPOLAZIONE PER DIFFERENZA ]]/SUM(Tabella2026[[POPOLAZIONE PER DIFFERENZA ]])</f>
        <v>1.6369665597718999E-5</v>
      </c>
      <c r="Q5696" s="3">
        <f>+Tabella2026[[#This Row],[INCIDENZA POPOLAZIONE PER DIFFERENZA]]*(PLAFOND-SUM(Tabella2026[CONTRIBUTO SULLA BASE DELLA POPOLAZIONE]))</f>
        <v>4819.2172747192944</v>
      </c>
      <c r="R5696" s="3">
        <f>+Tabella2026[[#This Row],[CONTRIBUTO SULLA BASE DELLA POPOLAZIONE]]+Tabella2026[[#This Row],[CONTRIBUTO SULLA BASE DEL REDDITO]]</f>
        <v>10283.313845290715</v>
      </c>
      <c r="S5696" s="3">
        <f>+Tabella2026[[#This Row],[CONTRIBUTO TOTALE]]/(PLAFOND/N_TESSERE)</f>
        <v>20.566627690581431</v>
      </c>
      <c r="T5696" s="3">
        <f>+MAX(CEILING(Tabella2026[[#This Row],[preDEF1]],1),1)</f>
        <v>21</v>
      </c>
      <c r="U5696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5696" s="21">
        <f>+Tabella2026[[#This Row],[DEF - n. card]]*(PLAFOND/N_TESSERE)</f>
        <v>10500</v>
      </c>
      <c r="W5696" s="18"/>
    </row>
    <row r="5697" spans="2:23" x14ac:dyDescent="0.25">
      <c r="B5697" s="1" t="s">
        <v>11311</v>
      </c>
      <c r="C5697" s="2">
        <v>96048</v>
      </c>
      <c r="D5697" s="1" t="s">
        <v>11312</v>
      </c>
      <c r="E5697" s="1" t="s">
        <v>18</v>
      </c>
      <c r="F5697" s="1" t="s">
        <v>403</v>
      </c>
      <c r="G5697" s="1" t="s">
        <v>4778</v>
      </c>
      <c r="H5697" s="1" t="s">
        <v>15835</v>
      </c>
      <c r="I5697" s="5">
        <v>1094</v>
      </c>
      <c r="J5697" s="5">
        <v>21677614</v>
      </c>
      <c r="K5697" s="3">
        <f>+Tabella2026[[#This Row],[POP_2024]]/SUM(Tabella2026[POP_2024])</f>
        <v>1.8560157916745444E-5</v>
      </c>
      <c r="L5697" s="3">
        <f>+Tabella2026[[#This Row],[INCIDENZA POPOLAZIONE]]*(PLAFOND/2)</f>
        <v>5464.0965705714216</v>
      </c>
      <c r="M5697" s="3">
        <f>+IFERROR(Tabella2026[[#This Row],[reddito_2024]]/Tabella2026[[#This Row],[POP_2024]],"")</f>
        <v>19815.00365630713</v>
      </c>
      <c r="N5697" s="3">
        <f>+IF(Tabella2026[[#This Row],[REDDITO COMPLESSIVO PROCAPITE]]&lt;media_aggr_reddito_pc,(media_aggr_reddito_pc-Tabella2026[[#This Row],[REDDITO COMPLESSIVO PROCAPITE]]),0)</f>
        <v>0</v>
      </c>
      <c r="O5697" s="3">
        <f>+Tabella2026[[#This Row],[DIFFERENZA REDDITO INFERIORE ALLA MEDIA DALLA MEDIA]]*Tabella2026[[#This Row],[POP_2024]]</f>
        <v>0</v>
      </c>
      <c r="P5697" s="3">
        <f>+Tabella2026[[#This Row],[POPOLAZIONE PER DIFFERENZA ]]/SUM(Tabella2026[[POPOLAZIONE PER DIFFERENZA ]])</f>
        <v>0</v>
      </c>
      <c r="Q5697" s="3">
        <f>+Tabella2026[[#This Row],[INCIDENZA POPOLAZIONE PER DIFFERENZA]]*(PLAFOND-SUM(Tabella2026[CONTRIBUTO SULLA BASE DELLA POPOLAZIONE]))</f>
        <v>0</v>
      </c>
      <c r="R5697" s="3">
        <f>+Tabella2026[[#This Row],[CONTRIBUTO SULLA BASE DELLA POPOLAZIONE]]+Tabella2026[[#This Row],[CONTRIBUTO SULLA BASE DEL REDDITO]]</f>
        <v>5464.0965705714216</v>
      </c>
      <c r="S5697" s="3">
        <f>+Tabella2026[[#This Row],[CONTRIBUTO TOTALE]]/(PLAFOND/N_TESSERE)</f>
        <v>10.928193141142843</v>
      </c>
      <c r="T5697" s="3">
        <f>+MAX(CEILING(Tabella2026[[#This Row],[preDEF1]],1),1)</f>
        <v>11</v>
      </c>
      <c r="U5697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697" s="21">
        <f>+Tabella2026[[#This Row],[DEF - n. card]]*(PLAFOND/N_TESSERE)</f>
        <v>5500</v>
      </c>
      <c r="W5697" s="18"/>
    </row>
    <row r="5698" spans="2:23" x14ac:dyDescent="0.25">
      <c r="B5698" s="1" t="s">
        <v>11399</v>
      </c>
      <c r="C5698" s="2">
        <v>48031</v>
      </c>
      <c r="D5698" s="1" t="s">
        <v>11400</v>
      </c>
      <c r="E5698" s="1" t="s">
        <v>30</v>
      </c>
      <c r="F5698" s="1" t="s">
        <v>29</v>
      </c>
      <c r="G5698" s="1" t="s">
        <v>4778</v>
      </c>
      <c r="H5698" s="1" t="s">
        <v>15834</v>
      </c>
      <c r="I5698" s="5">
        <v>1093</v>
      </c>
      <c r="J5698" s="5">
        <v>18079965</v>
      </c>
      <c r="K5698" s="3">
        <f>+Tabella2026[[#This Row],[POP_2024]]/SUM(Tabella2026[POP_2024])</f>
        <v>1.8543192507315144E-5</v>
      </c>
      <c r="L5698" s="3">
        <f>+Tabella2026[[#This Row],[INCIDENZA POPOLAZIONE]]*(PLAFOND/2)</f>
        <v>5459.1019667591981</v>
      </c>
      <c r="M5698" s="3">
        <f>+IFERROR(Tabella2026[[#This Row],[reddito_2024]]/Tabella2026[[#This Row],[POP_2024]],"")</f>
        <v>16541.596523330285</v>
      </c>
      <c r="N5698" s="3">
        <f>+IF(Tabella2026[[#This Row],[REDDITO COMPLESSIVO PROCAPITE]]&lt;media_aggr_reddito_pc,(media_aggr_reddito_pc-Tabella2026[[#This Row],[REDDITO COMPLESSIVO PROCAPITE]]),0)</f>
        <v>1283.4695392784561</v>
      </c>
      <c r="O5698" s="3">
        <f>+Tabella2026[[#This Row],[DIFFERENZA REDDITO INFERIORE ALLA MEDIA DALLA MEDIA]]*Tabella2026[[#This Row],[POP_2024]]</f>
        <v>1402832.2064313525</v>
      </c>
      <c r="P5698" s="3">
        <f>+Tabella2026[[#This Row],[POPOLAZIONE PER DIFFERENZA ]]/SUM(Tabella2026[[POPOLAZIONE PER DIFFERENZA ]])</f>
        <v>1.2445676303360684E-5</v>
      </c>
      <c r="Q5698" s="3">
        <f>+Tabella2026[[#This Row],[INCIDENZA POPOLAZIONE PER DIFFERENZA]]*(PLAFOND-SUM(Tabella2026[CONTRIBUTO SULLA BASE DELLA POPOLAZIONE]))</f>
        <v>3663.9977694521726</v>
      </c>
      <c r="R5698" s="3">
        <f>+Tabella2026[[#This Row],[CONTRIBUTO SULLA BASE DELLA POPOLAZIONE]]+Tabella2026[[#This Row],[CONTRIBUTO SULLA BASE DEL REDDITO]]</f>
        <v>9123.0997362113703</v>
      </c>
      <c r="S5698" s="3">
        <f>+Tabella2026[[#This Row],[CONTRIBUTO TOTALE]]/(PLAFOND/N_TESSERE)</f>
        <v>18.246199472422742</v>
      </c>
      <c r="T5698" s="3">
        <f>+MAX(CEILING(Tabella2026[[#This Row],[preDEF1]],1),1)</f>
        <v>19</v>
      </c>
      <c r="U5698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5698" s="21">
        <f>+Tabella2026[[#This Row],[DEF - n. card]]*(PLAFOND/N_TESSERE)</f>
        <v>9500</v>
      </c>
      <c r="W5698" s="18"/>
    </row>
    <row r="5699" spans="2:23" x14ac:dyDescent="0.25">
      <c r="B5699" s="1" t="s">
        <v>11329</v>
      </c>
      <c r="C5699" s="2">
        <v>78129</v>
      </c>
      <c r="D5699" s="1" t="s">
        <v>11330</v>
      </c>
      <c r="E5699" s="1" t="s">
        <v>61</v>
      </c>
      <c r="F5699" s="1" t="s">
        <v>178</v>
      </c>
      <c r="G5699" s="1" t="s">
        <v>4778</v>
      </c>
      <c r="H5699" s="1" t="s">
        <v>15836</v>
      </c>
      <c r="I5699" s="5">
        <v>1093</v>
      </c>
      <c r="J5699" s="5">
        <v>8997645</v>
      </c>
      <c r="K5699" s="3">
        <f>+Tabella2026[[#This Row],[POP_2024]]/SUM(Tabella2026[POP_2024])</f>
        <v>1.8543192507315144E-5</v>
      </c>
      <c r="L5699" s="3">
        <f>+Tabella2026[[#This Row],[INCIDENZA POPOLAZIONE]]*(PLAFOND/2)</f>
        <v>5459.1019667591981</v>
      </c>
      <c r="M5699" s="3">
        <f>+IFERROR(Tabella2026[[#This Row],[reddito_2024]]/Tabella2026[[#This Row],[POP_2024]],"")</f>
        <v>8232.063129002745</v>
      </c>
      <c r="N5699" s="3">
        <f>+IF(Tabella2026[[#This Row],[REDDITO COMPLESSIVO PROCAPITE]]&lt;media_aggr_reddito_pc,(media_aggr_reddito_pc-Tabella2026[[#This Row],[REDDITO COMPLESSIVO PROCAPITE]]),0)</f>
        <v>9593.0029336059961</v>
      </c>
      <c r="O5699" s="3">
        <f>+Tabella2026[[#This Row],[DIFFERENZA REDDITO INFERIORE ALLA MEDIA DALLA MEDIA]]*Tabella2026[[#This Row],[POP_2024]]</f>
        <v>10485152.206431353</v>
      </c>
      <c r="P5699" s="3">
        <f>+Tabella2026[[#This Row],[POPOLAZIONE PER DIFFERENZA ]]/SUM(Tabella2026[[POPOLAZIONE PER DIFFERENZA ]])</f>
        <v>9.3022394092788057E-5</v>
      </c>
      <c r="Q5699" s="3">
        <f>+Tabella2026[[#This Row],[INCIDENZA POPOLAZIONE PER DIFFERENZA]]*(PLAFOND-SUM(Tabella2026[CONTRIBUTO SULLA BASE DELLA POPOLAZIONE]))</f>
        <v>27385.723054121347</v>
      </c>
      <c r="R5699" s="3">
        <f>+Tabella2026[[#This Row],[CONTRIBUTO SULLA BASE DELLA POPOLAZIONE]]+Tabella2026[[#This Row],[CONTRIBUTO SULLA BASE DEL REDDITO]]</f>
        <v>32844.825020880548</v>
      </c>
      <c r="S5699" s="3">
        <f>+Tabella2026[[#This Row],[CONTRIBUTO TOTALE]]/(PLAFOND/N_TESSERE)</f>
        <v>65.689650041761098</v>
      </c>
      <c r="T5699" s="3">
        <f>+MAX(CEILING(Tabella2026[[#This Row],[preDEF1]],1),1)</f>
        <v>66</v>
      </c>
      <c r="U5699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5699" s="21">
        <f>+Tabella2026[[#This Row],[DEF - n. card]]*(PLAFOND/N_TESSERE)</f>
        <v>33000</v>
      </c>
      <c r="W5699" s="18"/>
    </row>
    <row r="5700" spans="2:23" x14ac:dyDescent="0.25">
      <c r="B5700" s="1" t="s">
        <v>11423</v>
      </c>
      <c r="C5700" s="2">
        <v>64016</v>
      </c>
      <c r="D5700" s="1" t="s">
        <v>11424</v>
      </c>
      <c r="E5700" s="1" t="s">
        <v>15</v>
      </c>
      <c r="F5700" s="1" t="s">
        <v>290</v>
      </c>
      <c r="G5700" s="1" t="s">
        <v>4778</v>
      </c>
      <c r="H5700" s="1" t="s">
        <v>15836</v>
      </c>
      <c r="I5700" s="5">
        <v>1092</v>
      </c>
      <c r="J5700" s="5">
        <v>11756864</v>
      </c>
      <c r="K5700" s="3">
        <f>+Tabella2026[[#This Row],[POP_2024]]/SUM(Tabella2026[POP_2024])</f>
        <v>1.8526227097884848E-5</v>
      </c>
      <c r="L5700" s="3">
        <f>+Tabella2026[[#This Row],[INCIDENZA POPOLAZIONE]]*(PLAFOND/2)</f>
        <v>5454.1073629469756</v>
      </c>
      <c r="M5700" s="3">
        <f>+IFERROR(Tabella2026[[#This Row],[reddito_2024]]/Tabella2026[[#This Row],[POP_2024]],"")</f>
        <v>10766.358974358975</v>
      </c>
      <c r="N5700" s="3">
        <f>+IF(Tabella2026[[#This Row],[REDDITO COMPLESSIVO PROCAPITE]]&lt;media_aggr_reddito_pc,(media_aggr_reddito_pc-Tabella2026[[#This Row],[REDDITO COMPLESSIVO PROCAPITE]]),0)</f>
        <v>7058.7070882497665</v>
      </c>
      <c r="O5700" s="3">
        <f>+Tabella2026[[#This Row],[DIFFERENZA REDDITO INFERIORE ALLA MEDIA DALLA MEDIA]]*Tabella2026[[#This Row],[POP_2024]]</f>
        <v>7708108.1403687447</v>
      </c>
      <c r="P5700" s="3">
        <f>+Tabella2026[[#This Row],[POPOLAZIONE PER DIFFERENZA ]]/SUM(Tabella2026[[POPOLAZIONE PER DIFFERENZA ]])</f>
        <v>6.8384956081362491E-5</v>
      </c>
      <c r="Q5700" s="3">
        <f>+Tabella2026[[#This Row],[INCIDENZA POPOLAZIONE PER DIFFERENZA]]*(PLAFOND-SUM(Tabella2026[CONTRIBUTO SULLA BASE DELLA POPOLAZIONE]))</f>
        <v>20132.479781636139</v>
      </c>
      <c r="R5700" s="3">
        <f>+Tabella2026[[#This Row],[CONTRIBUTO SULLA BASE DELLA POPOLAZIONE]]+Tabella2026[[#This Row],[CONTRIBUTO SULLA BASE DEL REDDITO]]</f>
        <v>25586.587144583114</v>
      </c>
      <c r="S5700" s="3">
        <f>+Tabella2026[[#This Row],[CONTRIBUTO TOTALE]]/(PLAFOND/N_TESSERE)</f>
        <v>51.173174289166226</v>
      </c>
      <c r="T5700" s="3">
        <f>+MAX(CEILING(Tabella2026[[#This Row],[preDEF1]],1),1)</f>
        <v>52</v>
      </c>
      <c r="U5700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5700" s="21">
        <f>+Tabella2026[[#This Row],[DEF - n. card]]*(PLAFOND/N_TESSERE)</f>
        <v>26000</v>
      </c>
      <c r="W5700" s="18"/>
    </row>
    <row r="5701" spans="2:23" x14ac:dyDescent="0.25">
      <c r="B5701" s="1" t="s">
        <v>11540</v>
      </c>
      <c r="C5701" s="2">
        <v>56020</v>
      </c>
      <c r="D5701" s="1" t="s">
        <v>11541</v>
      </c>
      <c r="E5701" s="1" t="s">
        <v>8</v>
      </c>
      <c r="F5701" s="1" t="s">
        <v>210</v>
      </c>
      <c r="G5701" s="1" t="s">
        <v>4778</v>
      </c>
      <c r="H5701" s="1" t="s">
        <v>15834</v>
      </c>
      <c r="I5701" s="5">
        <v>1092</v>
      </c>
      <c r="J5701" s="5">
        <v>14326085</v>
      </c>
      <c r="K5701" s="3">
        <f>+Tabella2026[[#This Row],[POP_2024]]/SUM(Tabella2026[POP_2024])</f>
        <v>1.8526227097884848E-5</v>
      </c>
      <c r="L5701" s="3">
        <f>+Tabella2026[[#This Row],[INCIDENZA POPOLAZIONE]]*(PLAFOND/2)</f>
        <v>5454.1073629469756</v>
      </c>
      <c r="M5701" s="3">
        <f>+IFERROR(Tabella2026[[#This Row],[reddito_2024]]/Tabella2026[[#This Row],[POP_2024]],"")</f>
        <v>13119.125457875458</v>
      </c>
      <c r="N5701" s="3">
        <f>+IF(Tabella2026[[#This Row],[REDDITO COMPLESSIVO PROCAPITE]]&lt;media_aggr_reddito_pc,(media_aggr_reddito_pc-Tabella2026[[#This Row],[REDDITO COMPLESSIVO PROCAPITE]]),0)</f>
        <v>4705.9406047332832</v>
      </c>
      <c r="O5701" s="3">
        <f>+Tabella2026[[#This Row],[DIFFERENZA REDDITO INFERIORE ALLA MEDIA DALLA MEDIA]]*Tabella2026[[#This Row],[POP_2024]]</f>
        <v>5138887.1403687457</v>
      </c>
      <c r="P5701" s="3">
        <f>+Tabella2026[[#This Row],[POPOLAZIONE PER DIFFERENZA ]]/SUM(Tabella2026[[POPOLAZIONE PER DIFFERENZA ]])</f>
        <v>4.5591287122806709E-5</v>
      </c>
      <c r="Q5701" s="3">
        <f>+Tabella2026[[#This Row],[INCIDENZA POPOLAZIONE PER DIFFERENZA]]*(PLAFOND-SUM(Tabella2026[CONTRIBUTO SULLA BASE DELLA POPOLAZIONE]))</f>
        <v>13422.040735489007</v>
      </c>
      <c r="R5701" s="3">
        <f>+Tabella2026[[#This Row],[CONTRIBUTO SULLA BASE DELLA POPOLAZIONE]]+Tabella2026[[#This Row],[CONTRIBUTO SULLA BASE DEL REDDITO]]</f>
        <v>18876.148098435981</v>
      </c>
      <c r="S5701" s="3">
        <f>+Tabella2026[[#This Row],[CONTRIBUTO TOTALE]]/(PLAFOND/N_TESSERE)</f>
        <v>37.75229619687196</v>
      </c>
      <c r="T5701" s="3">
        <f>+MAX(CEILING(Tabella2026[[#This Row],[preDEF1]],1),1)</f>
        <v>38</v>
      </c>
      <c r="U5701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5701" s="21">
        <f>+Tabella2026[[#This Row],[DEF - n. card]]*(PLAFOND/N_TESSERE)</f>
        <v>19000</v>
      </c>
      <c r="W5701" s="18"/>
    </row>
    <row r="5702" spans="2:23" x14ac:dyDescent="0.25">
      <c r="B5702" s="1" t="s">
        <v>11451</v>
      </c>
      <c r="C5702" s="2">
        <v>8028</v>
      </c>
      <c r="D5702" s="1" t="s">
        <v>11452</v>
      </c>
      <c r="E5702" s="1" t="s">
        <v>24</v>
      </c>
      <c r="F5702" s="1" t="s">
        <v>286</v>
      </c>
      <c r="G5702" s="1" t="s">
        <v>4778</v>
      </c>
      <c r="H5702" s="1" t="s">
        <v>15835</v>
      </c>
      <c r="I5702" s="5">
        <v>1091</v>
      </c>
      <c r="J5702" s="5">
        <v>15694715</v>
      </c>
      <c r="K5702" s="3">
        <f>+Tabella2026[[#This Row],[POP_2024]]/SUM(Tabella2026[POP_2024])</f>
        <v>1.8509261688454552E-5</v>
      </c>
      <c r="L5702" s="3">
        <f>+Tabella2026[[#This Row],[INCIDENZA POPOLAZIONE]]*(PLAFOND/2)</f>
        <v>5449.112759134754</v>
      </c>
      <c r="M5702" s="3">
        <f>+IFERROR(Tabella2026[[#This Row],[reddito_2024]]/Tabella2026[[#This Row],[POP_2024]],"")</f>
        <v>14385.623281393217</v>
      </c>
      <c r="N5702" s="3">
        <f>+IF(Tabella2026[[#This Row],[REDDITO COMPLESSIVO PROCAPITE]]&lt;media_aggr_reddito_pc,(media_aggr_reddito_pc-Tabella2026[[#This Row],[REDDITO COMPLESSIVO PROCAPITE]]),0)</f>
        <v>3439.4427812155245</v>
      </c>
      <c r="O5702" s="3">
        <f>+Tabella2026[[#This Row],[DIFFERENZA REDDITO INFERIORE ALLA MEDIA DALLA MEDIA]]*Tabella2026[[#This Row],[POP_2024]]</f>
        <v>3752432.0743061374</v>
      </c>
      <c r="P5702" s="3">
        <f>+Tabella2026[[#This Row],[POPOLAZIONE PER DIFFERENZA ]]/SUM(Tabella2026[[POPOLAZIONE PER DIFFERENZA ]])</f>
        <v>3.3290905878163418E-5</v>
      </c>
      <c r="Q5702" s="3">
        <f>+Tabella2026[[#This Row],[INCIDENZA POPOLAZIONE PER DIFFERENZA]]*(PLAFOND-SUM(Tabella2026[CONTRIBUTO SULLA BASE DELLA POPOLAZIONE]))</f>
        <v>9800.8177223519415</v>
      </c>
      <c r="R5702" s="3">
        <f>+Tabella2026[[#This Row],[CONTRIBUTO SULLA BASE DELLA POPOLAZIONE]]+Tabella2026[[#This Row],[CONTRIBUTO SULLA BASE DEL REDDITO]]</f>
        <v>15249.930481486695</v>
      </c>
      <c r="S5702" s="3">
        <f>+Tabella2026[[#This Row],[CONTRIBUTO TOTALE]]/(PLAFOND/N_TESSERE)</f>
        <v>30.49986096297339</v>
      </c>
      <c r="T5702" s="3">
        <f>+MAX(CEILING(Tabella2026[[#This Row],[preDEF1]],1),1)</f>
        <v>31</v>
      </c>
      <c r="U5702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5702" s="21">
        <f>+Tabella2026[[#This Row],[DEF - n. card]]*(PLAFOND/N_TESSERE)</f>
        <v>15500</v>
      </c>
      <c r="W5702" s="18"/>
    </row>
    <row r="5703" spans="2:23" x14ac:dyDescent="0.25">
      <c r="B5703" s="1" t="s">
        <v>11443</v>
      </c>
      <c r="C5703" s="2">
        <v>8016</v>
      </c>
      <c r="D5703" s="1" t="s">
        <v>11444</v>
      </c>
      <c r="E5703" s="1" t="s">
        <v>24</v>
      </c>
      <c r="F5703" s="1" t="s">
        <v>286</v>
      </c>
      <c r="G5703" s="1" t="s">
        <v>4778</v>
      </c>
      <c r="H5703" s="1" t="s">
        <v>15835</v>
      </c>
      <c r="I5703" s="5">
        <v>1090</v>
      </c>
      <c r="J5703" s="5">
        <v>11117690</v>
      </c>
      <c r="K5703" s="3">
        <f>+Tabella2026[[#This Row],[POP_2024]]/SUM(Tabella2026[POP_2024])</f>
        <v>1.8492296279024252E-5</v>
      </c>
      <c r="L5703" s="3">
        <f>+Tabella2026[[#This Row],[INCIDENZA POPOLAZIONE]]*(PLAFOND/2)</f>
        <v>5444.1181553225306</v>
      </c>
      <c r="M5703" s="3">
        <f>+IFERROR(Tabella2026[[#This Row],[reddito_2024]]/Tabella2026[[#This Row],[POP_2024]],"")</f>
        <v>10199.715596330276</v>
      </c>
      <c r="N5703" s="3">
        <f>+IF(Tabella2026[[#This Row],[REDDITO COMPLESSIVO PROCAPITE]]&lt;media_aggr_reddito_pc,(media_aggr_reddito_pc-Tabella2026[[#This Row],[REDDITO COMPLESSIVO PROCAPITE]]),0)</f>
        <v>7625.3504662784653</v>
      </c>
      <c r="O5703" s="3">
        <f>+Tabella2026[[#This Row],[DIFFERENZA REDDITO INFERIORE ALLA MEDIA DALLA MEDIA]]*Tabella2026[[#This Row],[POP_2024]]</f>
        <v>8311632.0082435273</v>
      </c>
      <c r="P5703" s="3">
        <f>+Tabella2026[[#This Row],[POPOLAZIONE PER DIFFERENZA ]]/SUM(Tabella2026[[POPOLAZIONE PER DIFFERENZA ]])</f>
        <v>7.3739311838584204E-5</v>
      </c>
      <c r="Q5703" s="3">
        <f>+Tabella2026[[#This Row],[INCIDENZA POPOLAZIONE PER DIFFERENZA]]*(PLAFOND-SUM(Tabella2026[CONTRIBUTO SULLA BASE DELLA POPOLAZIONE]))</f>
        <v>21708.7981007954</v>
      </c>
      <c r="R5703" s="3">
        <f>+Tabella2026[[#This Row],[CONTRIBUTO SULLA BASE DELLA POPOLAZIONE]]+Tabella2026[[#This Row],[CONTRIBUTO SULLA BASE DEL REDDITO]]</f>
        <v>27152.916256117933</v>
      </c>
      <c r="S5703" s="3">
        <f>+Tabella2026[[#This Row],[CONTRIBUTO TOTALE]]/(PLAFOND/N_TESSERE)</f>
        <v>54.305832512235867</v>
      </c>
      <c r="T5703" s="3">
        <f>+MAX(CEILING(Tabella2026[[#This Row],[preDEF1]],1),1)</f>
        <v>55</v>
      </c>
      <c r="U5703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5703" s="21">
        <f>+Tabella2026[[#This Row],[DEF - n. card]]*(PLAFOND/N_TESSERE)</f>
        <v>27500</v>
      </c>
      <c r="W5703" s="18"/>
    </row>
    <row r="5704" spans="2:23" x14ac:dyDescent="0.25">
      <c r="B5704" s="1" t="s">
        <v>11584</v>
      </c>
      <c r="C5704" s="2">
        <v>18062</v>
      </c>
      <c r="D5704" s="1" t="s">
        <v>11585</v>
      </c>
      <c r="E5704" s="1" t="s">
        <v>12</v>
      </c>
      <c r="F5704" s="1" t="s">
        <v>195</v>
      </c>
      <c r="G5704" s="1" t="s">
        <v>4778</v>
      </c>
      <c r="H5704" s="1" t="s">
        <v>15835</v>
      </c>
      <c r="I5704" s="5">
        <v>1090</v>
      </c>
      <c r="J5704" s="5">
        <v>19096461</v>
      </c>
      <c r="K5704" s="3">
        <f>+Tabella2026[[#This Row],[POP_2024]]/SUM(Tabella2026[POP_2024])</f>
        <v>1.8492296279024252E-5</v>
      </c>
      <c r="L5704" s="3">
        <f>+Tabella2026[[#This Row],[INCIDENZA POPOLAZIONE]]*(PLAFOND/2)</f>
        <v>5444.1181553225306</v>
      </c>
      <c r="M5704" s="3">
        <f>+IFERROR(Tabella2026[[#This Row],[reddito_2024]]/Tabella2026[[#This Row],[POP_2024]],"")</f>
        <v>17519.688990825689</v>
      </c>
      <c r="N5704" s="3">
        <f>+IF(Tabella2026[[#This Row],[REDDITO COMPLESSIVO PROCAPITE]]&lt;media_aggr_reddito_pc,(media_aggr_reddito_pc-Tabella2026[[#This Row],[REDDITO COMPLESSIVO PROCAPITE]]),0)</f>
        <v>305.37707178305209</v>
      </c>
      <c r="O5704" s="3">
        <f>+Tabella2026[[#This Row],[DIFFERENZA REDDITO INFERIORE ALLA MEDIA DALLA MEDIA]]*Tabella2026[[#This Row],[POP_2024]]</f>
        <v>332861.0082435268</v>
      </c>
      <c r="P5704" s="3">
        <f>+Tabella2026[[#This Row],[POPOLAZIONE PER DIFFERENZA ]]/SUM(Tabella2026[[POPOLAZIONE PER DIFFERENZA ]])</f>
        <v>2.9530833007802979E-6</v>
      </c>
      <c r="Q5704" s="3">
        <f>+Tabella2026[[#This Row],[INCIDENZA POPOLAZIONE PER DIFFERENZA]]*(PLAFOND-SUM(Tabella2026[CONTRIBUTO SULLA BASE DELLA POPOLAZIONE]))</f>
        <v>869.38550893724766</v>
      </c>
      <c r="R5704" s="3">
        <f>+Tabella2026[[#This Row],[CONTRIBUTO SULLA BASE DELLA POPOLAZIONE]]+Tabella2026[[#This Row],[CONTRIBUTO SULLA BASE DEL REDDITO]]</f>
        <v>6313.5036642597779</v>
      </c>
      <c r="S5704" s="3">
        <f>+Tabella2026[[#This Row],[CONTRIBUTO TOTALE]]/(PLAFOND/N_TESSERE)</f>
        <v>12.627007328519555</v>
      </c>
      <c r="T5704" s="3">
        <f>+MAX(CEILING(Tabella2026[[#This Row],[preDEF1]],1),1)</f>
        <v>13</v>
      </c>
      <c r="U5704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704" s="21">
        <f>+Tabella2026[[#This Row],[DEF - n. card]]*(PLAFOND/N_TESSERE)</f>
        <v>6500</v>
      </c>
      <c r="W5704" s="18"/>
    </row>
    <row r="5705" spans="2:23" x14ac:dyDescent="0.25">
      <c r="B5705" s="1" t="s">
        <v>11187</v>
      </c>
      <c r="C5705" s="2">
        <v>44021</v>
      </c>
      <c r="D5705" s="1" t="s">
        <v>11188</v>
      </c>
      <c r="E5705" s="1" t="s">
        <v>117</v>
      </c>
      <c r="F5705" s="1" t="s">
        <v>360</v>
      </c>
      <c r="G5705" s="1" t="s">
        <v>4778</v>
      </c>
      <c r="H5705" s="1" t="s">
        <v>15834</v>
      </c>
      <c r="I5705" s="5">
        <v>1089</v>
      </c>
      <c r="J5705" s="5">
        <v>16222980</v>
      </c>
      <c r="K5705" s="3">
        <f>+Tabella2026[[#This Row],[POP_2024]]/SUM(Tabella2026[POP_2024])</f>
        <v>1.8475330869593956E-5</v>
      </c>
      <c r="L5705" s="3">
        <f>+Tabella2026[[#This Row],[INCIDENZA POPOLAZIONE]]*(PLAFOND/2)</f>
        <v>5439.1235515103081</v>
      </c>
      <c r="M5705" s="3">
        <f>+IFERROR(Tabella2026[[#This Row],[reddito_2024]]/Tabella2026[[#This Row],[POP_2024]],"")</f>
        <v>14897.134986225896</v>
      </c>
      <c r="N5705" s="3">
        <f>+IF(Tabella2026[[#This Row],[REDDITO COMPLESSIVO PROCAPITE]]&lt;media_aggr_reddito_pc,(media_aggr_reddito_pc-Tabella2026[[#This Row],[REDDITO COMPLESSIVO PROCAPITE]]),0)</f>
        <v>2927.9310763828453</v>
      </c>
      <c r="O5705" s="3">
        <f>+Tabella2026[[#This Row],[DIFFERENZA REDDITO INFERIORE ALLA MEDIA DALLA MEDIA]]*Tabella2026[[#This Row],[POP_2024]]</f>
        <v>3188516.9421809185</v>
      </c>
      <c r="P5705" s="3">
        <f>+Tabella2026[[#This Row],[POPOLAZIONE PER DIFFERENZA ]]/SUM(Tabella2026[[POPOLAZIONE PER DIFFERENZA ]])</f>
        <v>2.8287951736661973E-5</v>
      </c>
      <c r="Q5705" s="3">
        <f>+Tabella2026[[#This Row],[INCIDENZA POPOLAZIONE PER DIFFERENZA]]*(PLAFOND-SUM(Tabella2026[CONTRIBUTO SULLA BASE DELLA POPOLAZIONE]))</f>
        <v>8327.9517753095151</v>
      </c>
      <c r="R5705" s="3">
        <f>+Tabella2026[[#This Row],[CONTRIBUTO SULLA BASE DELLA POPOLAZIONE]]+Tabella2026[[#This Row],[CONTRIBUTO SULLA BASE DEL REDDITO]]</f>
        <v>13767.075326819824</v>
      </c>
      <c r="S5705" s="3">
        <f>+Tabella2026[[#This Row],[CONTRIBUTO TOTALE]]/(PLAFOND/N_TESSERE)</f>
        <v>27.534150653639649</v>
      </c>
      <c r="T5705" s="3">
        <f>+MAX(CEILING(Tabella2026[[#This Row],[preDEF1]],1),1)</f>
        <v>28</v>
      </c>
      <c r="U5705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5705" s="21">
        <f>+Tabella2026[[#This Row],[DEF - n. card]]*(PLAFOND/N_TESSERE)</f>
        <v>14000</v>
      </c>
      <c r="W5705" s="18"/>
    </row>
    <row r="5706" spans="2:23" x14ac:dyDescent="0.25">
      <c r="B5706" s="1" t="s">
        <v>11401</v>
      </c>
      <c r="C5706" s="2">
        <v>25003</v>
      </c>
      <c r="D5706" s="1" t="s">
        <v>11402</v>
      </c>
      <c r="E5706" s="1" t="s">
        <v>38</v>
      </c>
      <c r="F5706" s="1" t="s">
        <v>514</v>
      </c>
      <c r="G5706" s="1" t="s">
        <v>4778</v>
      </c>
      <c r="H5706" s="1" t="s">
        <v>15835</v>
      </c>
      <c r="I5706" s="5">
        <v>1088</v>
      </c>
      <c r="J5706" s="5">
        <v>24512908</v>
      </c>
      <c r="K5706" s="3">
        <f>+Tabella2026[[#This Row],[POP_2024]]/SUM(Tabella2026[POP_2024])</f>
        <v>1.8458365460163659E-5</v>
      </c>
      <c r="L5706" s="3">
        <f>+Tabella2026[[#This Row],[INCIDENZA POPOLAZIONE]]*(PLAFOND/2)</f>
        <v>5434.1289476980864</v>
      </c>
      <c r="M5706" s="3">
        <f>+IFERROR(Tabella2026[[#This Row],[reddito_2024]]/Tabella2026[[#This Row],[POP_2024]],"")</f>
        <v>22530.246323529413</v>
      </c>
      <c r="N5706" s="3">
        <f>+IF(Tabella2026[[#This Row],[REDDITO COMPLESSIVO PROCAPITE]]&lt;media_aggr_reddito_pc,(media_aggr_reddito_pc-Tabella2026[[#This Row],[REDDITO COMPLESSIVO PROCAPITE]]),0)</f>
        <v>0</v>
      </c>
      <c r="O5706" s="3">
        <f>+Tabella2026[[#This Row],[DIFFERENZA REDDITO INFERIORE ALLA MEDIA DALLA MEDIA]]*Tabella2026[[#This Row],[POP_2024]]</f>
        <v>0</v>
      </c>
      <c r="P5706" s="3">
        <f>+Tabella2026[[#This Row],[POPOLAZIONE PER DIFFERENZA ]]/SUM(Tabella2026[[POPOLAZIONE PER DIFFERENZA ]])</f>
        <v>0</v>
      </c>
      <c r="Q5706" s="3">
        <f>+Tabella2026[[#This Row],[INCIDENZA POPOLAZIONE PER DIFFERENZA]]*(PLAFOND-SUM(Tabella2026[CONTRIBUTO SULLA BASE DELLA POPOLAZIONE]))</f>
        <v>0</v>
      </c>
      <c r="R5706" s="3">
        <f>+Tabella2026[[#This Row],[CONTRIBUTO SULLA BASE DELLA POPOLAZIONE]]+Tabella2026[[#This Row],[CONTRIBUTO SULLA BASE DEL REDDITO]]</f>
        <v>5434.1289476980864</v>
      </c>
      <c r="S5706" s="3">
        <f>+Tabella2026[[#This Row],[CONTRIBUTO TOTALE]]/(PLAFOND/N_TESSERE)</f>
        <v>10.868257895396173</v>
      </c>
      <c r="T5706" s="3">
        <f>+MAX(CEILING(Tabella2026[[#This Row],[preDEF1]],1),1)</f>
        <v>11</v>
      </c>
      <c r="U5706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06" s="21">
        <f>+Tabella2026[[#This Row],[DEF - n. card]]*(PLAFOND/N_TESSERE)</f>
        <v>5500</v>
      </c>
      <c r="W5706" s="18"/>
    </row>
    <row r="5707" spans="2:23" x14ac:dyDescent="0.25">
      <c r="B5707" s="1" t="s">
        <v>11469</v>
      </c>
      <c r="C5707" s="2">
        <v>66005</v>
      </c>
      <c r="D5707" s="1" t="s">
        <v>11470</v>
      </c>
      <c r="E5707" s="1" t="s">
        <v>96</v>
      </c>
      <c r="F5707" s="1" t="s">
        <v>201</v>
      </c>
      <c r="G5707" s="1" t="s">
        <v>4778</v>
      </c>
      <c r="H5707" s="1" t="s">
        <v>15836</v>
      </c>
      <c r="I5707" s="5">
        <v>1088</v>
      </c>
      <c r="J5707" s="5">
        <v>16957884</v>
      </c>
      <c r="K5707" s="3">
        <f>+Tabella2026[[#This Row],[POP_2024]]/SUM(Tabella2026[POP_2024])</f>
        <v>1.8458365460163659E-5</v>
      </c>
      <c r="L5707" s="3">
        <f>+Tabella2026[[#This Row],[INCIDENZA POPOLAZIONE]]*(PLAFOND/2)</f>
        <v>5434.1289476980864</v>
      </c>
      <c r="M5707" s="3">
        <f>+IFERROR(Tabella2026[[#This Row],[reddito_2024]]/Tabella2026[[#This Row],[POP_2024]],"")</f>
        <v>15586.29044117647</v>
      </c>
      <c r="N5707" s="3">
        <f>+IF(Tabella2026[[#This Row],[REDDITO COMPLESSIVO PROCAPITE]]&lt;media_aggr_reddito_pc,(media_aggr_reddito_pc-Tabella2026[[#This Row],[REDDITO COMPLESSIVO PROCAPITE]]),0)</f>
        <v>2238.7756214322708</v>
      </c>
      <c r="O5707" s="3">
        <f>+Tabella2026[[#This Row],[DIFFERENZA REDDITO INFERIORE ALLA MEDIA DALLA MEDIA]]*Tabella2026[[#This Row],[POP_2024]]</f>
        <v>2435787.8761183107</v>
      </c>
      <c r="P5707" s="3">
        <f>+Tabella2026[[#This Row],[POPOLAZIONE PER DIFFERENZA ]]/SUM(Tabella2026[[POPOLAZIONE PER DIFFERENZA ]])</f>
        <v>2.1609874160885523E-5</v>
      </c>
      <c r="Q5707" s="3">
        <f>+Tabella2026[[#This Row],[INCIDENZA POPOLAZIONE PER DIFFERENZA]]*(PLAFOND-SUM(Tabella2026[CONTRIBUTO SULLA BASE DELLA POPOLAZIONE]))</f>
        <v>6361.9307455591033</v>
      </c>
      <c r="R5707" s="3">
        <f>+Tabella2026[[#This Row],[CONTRIBUTO SULLA BASE DELLA POPOLAZIONE]]+Tabella2026[[#This Row],[CONTRIBUTO SULLA BASE DEL REDDITO]]</f>
        <v>11796.05969325719</v>
      </c>
      <c r="S5707" s="3">
        <f>+Tabella2026[[#This Row],[CONTRIBUTO TOTALE]]/(PLAFOND/N_TESSERE)</f>
        <v>23.59211938651438</v>
      </c>
      <c r="T5707" s="3">
        <f>+MAX(CEILING(Tabella2026[[#This Row],[preDEF1]],1),1)</f>
        <v>24</v>
      </c>
      <c r="U5707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5707" s="21">
        <f>+Tabella2026[[#This Row],[DEF - n. card]]*(PLAFOND/N_TESSERE)</f>
        <v>12000</v>
      </c>
      <c r="W5707" s="18"/>
    </row>
    <row r="5708" spans="2:23" x14ac:dyDescent="0.25">
      <c r="B5708" s="1" t="s">
        <v>11628</v>
      </c>
      <c r="C5708" s="2">
        <v>103034</v>
      </c>
      <c r="D5708" s="1" t="s">
        <v>11629</v>
      </c>
      <c r="E5708" s="1" t="s">
        <v>18</v>
      </c>
      <c r="F5708" s="1" t="s">
        <v>648</v>
      </c>
      <c r="G5708" s="1" t="s">
        <v>4778</v>
      </c>
      <c r="H5708" s="1" t="s">
        <v>15835</v>
      </c>
      <c r="I5708" s="5">
        <v>1088</v>
      </c>
      <c r="J5708" s="5">
        <v>24354386</v>
      </c>
      <c r="K5708" s="3">
        <f>+Tabella2026[[#This Row],[POP_2024]]/SUM(Tabella2026[POP_2024])</f>
        <v>1.8458365460163659E-5</v>
      </c>
      <c r="L5708" s="3">
        <f>+Tabella2026[[#This Row],[INCIDENZA POPOLAZIONE]]*(PLAFOND/2)</f>
        <v>5434.1289476980864</v>
      </c>
      <c r="M5708" s="3">
        <f>+IFERROR(Tabella2026[[#This Row],[reddito_2024]]/Tabella2026[[#This Row],[POP_2024]],"")</f>
        <v>22384.545955882353</v>
      </c>
      <c r="N5708" s="3">
        <f>+IF(Tabella2026[[#This Row],[REDDITO COMPLESSIVO PROCAPITE]]&lt;media_aggr_reddito_pc,(media_aggr_reddito_pc-Tabella2026[[#This Row],[REDDITO COMPLESSIVO PROCAPITE]]),0)</f>
        <v>0</v>
      </c>
      <c r="O5708" s="3">
        <f>+Tabella2026[[#This Row],[DIFFERENZA REDDITO INFERIORE ALLA MEDIA DALLA MEDIA]]*Tabella2026[[#This Row],[POP_2024]]</f>
        <v>0</v>
      </c>
      <c r="P5708" s="3">
        <f>+Tabella2026[[#This Row],[POPOLAZIONE PER DIFFERENZA ]]/SUM(Tabella2026[[POPOLAZIONE PER DIFFERENZA ]])</f>
        <v>0</v>
      </c>
      <c r="Q5708" s="3">
        <f>+Tabella2026[[#This Row],[INCIDENZA POPOLAZIONE PER DIFFERENZA]]*(PLAFOND-SUM(Tabella2026[CONTRIBUTO SULLA BASE DELLA POPOLAZIONE]))</f>
        <v>0</v>
      </c>
      <c r="R5708" s="3">
        <f>+Tabella2026[[#This Row],[CONTRIBUTO SULLA BASE DELLA POPOLAZIONE]]+Tabella2026[[#This Row],[CONTRIBUTO SULLA BASE DEL REDDITO]]</f>
        <v>5434.1289476980864</v>
      </c>
      <c r="S5708" s="3">
        <f>+Tabella2026[[#This Row],[CONTRIBUTO TOTALE]]/(PLAFOND/N_TESSERE)</f>
        <v>10.868257895396173</v>
      </c>
      <c r="T5708" s="3">
        <f>+MAX(CEILING(Tabella2026[[#This Row],[preDEF1]],1),1)</f>
        <v>11</v>
      </c>
      <c r="U5708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08" s="21">
        <f>+Tabella2026[[#This Row],[DEF - n. card]]*(PLAFOND/N_TESSERE)</f>
        <v>5500</v>
      </c>
      <c r="W5708" s="18"/>
    </row>
    <row r="5709" spans="2:23" x14ac:dyDescent="0.25">
      <c r="B5709" s="1" t="s">
        <v>11471</v>
      </c>
      <c r="C5709" s="2">
        <v>70036</v>
      </c>
      <c r="D5709" s="1" t="s">
        <v>11472</v>
      </c>
      <c r="E5709" s="1" t="s">
        <v>345</v>
      </c>
      <c r="F5709" s="1" t="s">
        <v>344</v>
      </c>
      <c r="G5709" s="1" t="s">
        <v>4778</v>
      </c>
      <c r="H5709" s="1" t="s">
        <v>15836</v>
      </c>
      <c r="I5709" s="5">
        <v>1088</v>
      </c>
      <c r="J5709" s="5">
        <v>11831787</v>
      </c>
      <c r="K5709" s="3">
        <f>+Tabella2026[[#This Row],[POP_2024]]/SUM(Tabella2026[POP_2024])</f>
        <v>1.8458365460163659E-5</v>
      </c>
      <c r="L5709" s="3">
        <f>+Tabella2026[[#This Row],[INCIDENZA POPOLAZIONE]]*(PLAFOND/2)</f>
        <v>5434.1289476980864</v>
      </c>
      <c r="M5709" s="3">
        <f>+IFERROR(Tabella2026[[#This Row],[reddito_2024]]/Tabella2026[[#This Row],[POP_2024]],"")</f>
        <v>10874.804227941177</v>
      </c>
      <c r="N5709" s="3">
        <f>+IF(Tabella2026[[#This Row],[REDDITO COMPLESSIVO PROCAPITE]]&lt;media_aggr_reddito_pc,(media_aggr_reddito_pc-Tabella2026[[#This Row],[REDDITO COMPLESSIVO PROCAPITE]]),0)</f>
        <v>6950.2618346675645</v>
      </c>
      <c r="O5709" s="3">
        <f>+Tabella2026[[#This Row],[DIFFERENZA REDDITO INFERIORE ALLA MEDIA DALLA MEDIA]]*Tabella2026[[#This Row],[POP_2024]]</f>
        <v>7561884.8761183098</v>
      </c>
      <c r="P5709" s="3">
        <f>+Tabella2026[[#This Row],[POPOLAZIONE PER DIFFERENZA ]]/SUM(Tabella2026[[POPOLAZIONE PER DIFFERENZA ]])</f>
        <v>6.7087689447093251E-5</v>
      </c>
      <c r="Q5709" s="3">
        <f>+Tabella2026[[#This Row],[INCIDENZA POPOLAZIONE PER DIFFERENZA]]*(PLAFOND-SUM(Tabella2026[CONTRIBUTO SULLA BASE DELLA POPOLAZIONE]))</f>
        <v>19750.565457457247</v>
      </c>
      <c r="R5709" s="3">
        <f>+Tabella2026[[#This Row],[CONTRIBUTO SULLA BASE DELLA POPOLAZIONE]]+Tabella2026[[#This Row],[CONTRIBUTO SULLA BASE DEL REDDITO]]</f>
        <v>25184.694405155333</v>
      </c>
      <c r="S5709" s="3">
        <f>+Tabella2026[[#This Row],[CONTRIBUTO TOTALE]]/(PLAFOND/N_TESSERE)</f>
        <v>50.369388810310667</v>
      </c>
      <c r="T5709" s="3">
        <f>+MAX(CEILING(Tabella2026[[#This Row],[preDEF1]],1),1)</f>
        <v>51</v>
      </c>
      <c r="U5709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5709" s="21">
        <f>+Tabella2026[[#This Row],[DEF - n. card]]*(PLAFOND/N_TESSERE)</f>
        <v>25500</v>
      </c>
      <c r="W5709" s="18"/>
    </row>
    <row r="5710" spans="2:23" x14ac:dyDescent="0.25">
      <c r="B5710" s="1" t="s">
        <v>11265</v>
      </c>
      <c r="C5710" s="2">
        <v>115044</v>
      </c>
      <c r="D5710" s="1" t="s">
        <v>11266</v>
      </c>
      <c r="E5710" s="1" t="s">
        <v>76</v>
      </c>
      <c r="F5710" s="1" t="s">
        <v>625</v>
      </c>
      <c r="G5710" s="1" t="s">
        <v>4778</v>
      </c>
      <c r="H5710" s="1" t="s">
        <v>15836</v>
      </c>
      <c r="I5710" s="5">
        <v>1088</v>
      </c>
      <c r="J5710" s="5">
        <v>13426084</v>
      </c>
      <c r="K5710" s="3">
        <f>+Tabella2026[[#This Row],[POP_2024]]/SUM(Tabella2026[POP_2024])</f>
        <v>1.8458365460163659E-5</v>
      </c>
      <c r="L5710" s="3">
        <f>+Tabella2026[[#This Row],[INCIDENZA POPOLAZIONE]]*(PLAFOND/2)</f>
        <v>5434.1289476980864</v>
      </c>
      <c r="M5710" s="3">
        <f>+IFERROR(Tabella2026[[#This Row],[reddito_2024]]/Tabella2026[[#This Row],[POP_2024]],"")</f>
        <v>12340.150735294117</v>
      </c>
      <c r="N5710" s="3">
        <f>+IF(Tabella2026[[#This Row],[REDDITO COMPLESSIVO PROCAPITE]]&lt;media_aggr_reddito_pc,(media_aggr_reddito_pc-Tabella2026[[#This Row],[REDDITO COMPLESSIVO PROCAPITE]]),0)</f>
        <v>5484.9153273146239</v>
      </c>
      <c r="O5710" s="3">
        <f>+Tabella2026[[#This Row],[DIFFERENZA REDDITO INFERIORE ALLA MEDIA DALLA MEDIA]]*Tabella2026[[#This Row],[POP_2024]]</f>
        <v>5967587.8761183107</v>
      </c>
      <c r="P5710" s="3">
        <f>+Tabella2026[[#This Row],[POPOLAZIONE PER DIFFERENZA ]]/SUM(Tabella2026[[POPOLAZIONE PER DIFFERENZA ]])</f>
        <v>5.2943371757171445E-5</v>
      </c>
      <c r="Q5710" s="3">
        <f>+Tabella2026[[#This Row],[INCIDENZA POPOLAZIONE PER DIFFERENZA]]*(PLAFOND-SUM(Tabella2026[CONTRIBUTO SULLA BASE DELLA POPOLAZIONE]))</f>
        <v>15586.488937782518</v>
      </c>
      <c r="R5710" s="3">
        <f>+Tabella2026[[#This Row],[CONTRIBUTO SULLA BASE DELLA POPOLAZIONE]]+Tabella2026[[#This Row],[CONTRIBUTO SULLA BASE DEL REDDITO]]</f>
        <v>21020.617885480606</v>
      </c>
      <c r="S5710" s="3">
        <f>+Tabella2026[[#This Row],[CONTRIBUTO TOTALE]]/(PLAFOND/N_TESSERE)</f>
        <v>42.041235770961208</v>
      </c>
      <c r="T5710" s="3">
        <f>+MAX(CEILING(Tabella2026[[#This Row],[preDEF1]],1),1)</f>
        <v>43</v>
      </c>
      <c r="U5710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5710" s="21">
        <f>+Tabella2026[[#This Row],[DEF - n. card]]*(PLAFOND/N_TESSERE)</f>
        <v>21500</v>
      </c>
      <c r="W5710" s="18"/>
    </row>
    <row r="5711" spans="2:23" x14ac:dyDescent="0.25">
      <c r="B5711" s="1" t="s">
        <v>11419</v>
      </c>
      <c r="C5711" s="2">
        <v>2090</v>
      </c>
      <c r="D5711" s="1" t="s">
        <v>11420</v>
      </c>
      <c r="E5711" s="1" t="s">
        <v>18</v>
      </c>
      <c r="F5711" s="1" t="s">
        <v>381</v>
      </c>
      <c r="G5711" s="1" t="s">
        <v>4778</v>
      </c>
      <c r="H5711" s="1" t="s">
        <v>15835</v>
      </c>
      <c r="I5711" s="5">
        <v>1088</v>
      </c>
      <c r="J5711" s="5">
        <v>20905142</v>
      </c>
      <c r="K5711" s="3">
        <f>+Tabella2026[[#This Row],[POP_2024]]/SUM(Tabella2026[POP_2024])</f>
        <v>1.8458365460163659E-5</v>
      </c>
      <c r="L5711" s="3">
        <f>+Tabella2026[[#This Row],[INCIDENZA POPOLAZIONE]]*(PLAFOND/2)</f>
        <v>5434.1289476980864</v>
      </c>
      <c r="M5711" s="3">
        <f>+IFERROR(Tabella2026[[#This Row],[reddito_2024]]/Tabella2026[[#This Row],[POP_2024]],"")</f>
        <v>19214.284926470587</v>
      </c>
      <c r="N5711" s="3">
        <f>+IF(Tabella2026[[#This Row],[REDDITO COMPLESSIVO PROCAPITE]]&lt;media_aggr_reddito_pc,(media_aggr_reddito_pc-Tabella2026[[#This Row],[REDDITO COMPLESSIVO PROCAPITE]]),0)</f>
        <v>0</v>
      </c>
      <c r="O5711" s="3">
        <f>+Tabella2026[[#This Row],[DIFFERENZA REDDITO INFERIORE ALLA MEDIA DALLA MEDIA]]*Tabella2026[[#This Row],[POP_2024]]</f>
        <v>0</v>
      </c>
      <c r="P5711" s="3">
        <f>+Tabella2026[[#This Row],[POPOLAZIONE PER DIFFERENZA ]]/SUM(Tabella2026[[POPOLAZIONE PER DIFFERENZA ]])</f>
        <v>0</v>
      </c>
      <c r="Q5711" s="3">
        <f>+Tabella2026[[#This Row],[INCIDENZA POPOLAZIONE PER DIFFERENZA]]*(PLAFOND-SUM(Tabella2026[CONTRIBUTO SULLA BASE DELLA POPOLAZIONE]))</f>
        <v>0</v>
      </c>
      <c r="R5711" s="3">
        <f>+Tabella2026[[#This Row],[CONTRIBUTO SULLA BASE DELLA POPOLAZIONE]]+Tabella2026[[#This Row],[CONTRIBUTO SULLA BASE DEL REDDITO]]</f>
        <v>5434.1289476980864</v>
      </c>
      <c r="S5711" s="3">
        <f>+Tabella2026[[#This Row],[CONTRIBUTO TOTALE]]/(PLAFOND/N_TESSERE)</f>
        <v>10.868257895396173</v>
      </c>
      <c r="T5711" s="3">
        <f>+MAX(CEILING(Tabella2026[[#This Row],[preDEF1]],1),1)</f>
        <v>11</v>
      </c>
      <c r="U5711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11" s="21">
        <f>+Tabella2026[[#This Row],[DEF - n. card]]*(PLAFOND/N_TESSERE)</f>
        <v>5500</v>
      </c>
      <c r="W5711" s="18"/>
    </row>
    <row r="5712" spans="2:23" x14ac:dyDescent="0.25">
      <c r="B5712" s="1" t="s">
        <v>11570</v>
      </c>
      <c r="C5712" s="2">
        <v>8006</v>
      </c>
      <c r="D5712" s="1" t="s">
        <v>11571</v>
      </c>
      <c r="E5712" s="1" t="s">
        <v>24</v>
      </c>
      <c r="F5712" s="1" t="s">
        <v>286</v>
      </c>
      <c r="G5712" s="1" t="s">
        <v>4778</v>
      </c>
      <c r="H5712" s="1" t="s">
        <v>15835</v>
      </c>
      <c r="I5712" s="5">
        <v>1087</v>
      </c>
      <c r="J5712" s="5">
        <v>15391196</v>
      </c>
      <c r="K5712" s="3">
        <f>+Tabella2026[[#This Row],[POP_2024]]/SUM(Tabella2026[POP_2024])</f>
        <v>1.844140005073336E-5</v>
      </c>
      <c r="L5712" s="3">
        <f>+Tabella2026[[#This Row],[INCIDENZA POPOLAZIONE]]*(PLAFOND/2)</f>
        <v>5429.134343885863</v>
      </c>
      <c r="M5712" s="3">
        <f>+IFERROR(Tabella2026[[#This Row],[reddito_2024]]/Tabella2026[[#This Row],[POP_2024]],"")</f>
        <v>14159.333946642135</v>
      </c>
      <c r="N5712" s="3">
        <f>+IF(Tabella2026[[#This Row],[REDDITO COMPLESSIVO PROCAPITE]]&lt;media_aggr_reddito_pc,(media_aggr_reddito_pc-Tabella2026[[#This Row],[REDDITO COMPLESSIVO PROCAPITE]]),0)</f>
        <v>3665.7321159666062</v>
      </c>
      <c r="O5712" s="3">
        <f>+Tabella2026[[#This Row],[DIFFERENZA REDDITO INFERIORE ALLA MEDIA DALLA MEDIA]]*Tabella2026[[#This Row],[POP_2024]]</f>
        <v>3984650.8100557011</v>
      </c>
      <c r="P5712" s="3">
        <f>+Tabella2026[[#This Row],[POPOLAZIONE PER DIFFERENZA ]]/SUM(Tabella2026[[POPOLAZIONE PER DIFFERENZA ]])</f>
        <v>3.5351108946972951E-5</v>
      </c>
      <c r="Q5712" s="3">
        <f>+Tabella2026[[#This Row],[INCIDENZA POPOLAZIONE PER DIFFERENZA]]*(PLAFOND-SUM(Tabella2026[CONTRIBUTO SULLA BASE DELLA POPOLAZIONE]))</f>
        <v>10407.339960657169</v>
      </c>
      <c r="R5712" s="3">
        <f>+Tabella2026[[#This Row],[CONTRIBUTO SULLA BASE DELLA POPOLAZIONE]]+Tabella2026[[#This Row],[CONTRIBUTO SULLA BASE DEL REDDITO]]</f>
        <v>15836.474304543033</v>
      </c>
      <c r="S5712" s="3">
        <f>+Tabella2026[[#This Row],[CONTRIBUTO TOTALE]]/(PLAFOND/N_TESSERE)</f>
        <v>31.672948609086067</v>
      </c>
      <c r="T5712" s="3">
        <f>+MAX(CEILING(Tabella2026[[#This Row],[preDEF1]],1),1)</f>
        <v>32</v>
      </c>
      <c r="U5712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5712" s="21">
        <f>+Tabella2026[[#This Row],[DEF - n. card]]*(PLAFOND/N_TESSERE)</f>
        <v>16000</v>
      </c>
      <c r="W5712" s="18"/>
    </row>
    <row r="5713" spans="2:23" x14ac:dyDescent="0.25">
      <c r="B5713" s="1" t="s">
        <v>11405</v>
      </c>
      <c r="C5713" s="2">
        <v>16078</v>
      </c>
      <c r="D5713" s="1" t="s">
        <v>11406</v>
      </c>
      <c r="E5713" s="1" t="s">
        <v>12</v>
      </c>
      <c r="F5713" s="1" t="s">
        <v>93</v>
      </c>
      <c r="G5713" s="1" t="s">
        <v>4778</v>
      </c>
      <c r="H5713" s="1" t="s">
        <v>15835</v>
      </c>
      <c r="I5713" s="5">
        <v>1087</v>
      </c>
      <c r="J5713" s="5">
        <v>19689844</v>
      </c>
      <c r="K5713" s="3">
        <f>+Tabella2026[[#This Row],[POP_2024]]/SUM(Tabella2026[POP_2024])</f>
        <v>1.844140005073336E-5</v>
      </c>
      <c r="L5713" s="3">
        <f>+Tabella2026[[#This Row],[INCIDENZA POPOLAZIONE]]*(PLAFOND/2)</f>
        <v>5429.134343885863</v>
      </c>
      <c r="M5713" s="3">
        <f>+IFERROR(Tabella2026[[#This Row],[reddito_2024]]/Tabella2026[[#This Row],[POP_2024]],"")</f>
        <v>18113.931922723092</v>
      </c>
      <c r="N5713" s="3">
        <f>+IF(Tabella2026[[#This Row],[REDDITO COMPLESSIVO PROCAPITE]]&lt;media_aggr_reddito_pc,(media_aggr_reddito_pc-Tabella2026[[#This Row],[REDDITO COMPLESSIVO PROCAPITE]]),0)</f>
        <v>0</v>
      </c>
      <c r="O5713" s="3">
        <f>+Tabella2026[[#This Row],[DIFFERENZA REDDITO INFERIORE ALLA MEDIA DALLA MEDIA]]*Tabella2026[[#This Row],[POP_2024]]</f>
        <v>0</v>
      </c>
      <c r="P5713" s="3">
        <f>+Tabella2026[[#This Row],[POPOLAZIONE PER DIFFERENZA ]]/SUM(Tabella2026[[POPOLAZIONE PER DIFFERENZA ]])</f>
        <v>0</v>
      </c>
      <c r="Q5713" s="3">
        <f>+Tabella2026[[#This Row],[INCIDENZA POPOLAZIONE PER DIFFERENZA]]*(PLAFOND-SUM(Tabella2026[CONTRIBUTO SULLA BASE DELLA POPOLAZIONE]))</f>
        <v>0</v>
      </c>
      <c r="R5713" s="3">
        <f>+Tabella2026[[#This Row],[CONTRIBUTO SULLA BASE DELLA POPOLAZIONE]]+Tabella2026[[#This Row],[CONTRIBUTO SULLA BASE DEL REDDITO]]</f>
        <v>5429.134343885863</v>
      </c>
      <c r="S5713" s="3">
        <f>+Tabella2026[[#This Row],[CONTRIBUTO TOTALE]]/(PLAFOND/N_TESSERE)</f>
        <v>10.858268687771726</v>
      </c>
      <c r="T5713" s="3">
        <f>+MAX(CEILING(Tabella2026[[#This Row],[preDEF1]],1),1)</f>
        <v>11</v>
      </c>
      <c r="U5713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13" s="21">
        <f>+Tabella2026[[#This Row],[DEF - n. card]]*(PLAFOND/N_TESSERE)</f>
        <v>5500</v>
      </c>
      <c r="W5713" s="18"/>
    </row>
    <row r="5714" spans="2:23" x14ac:dyDescent="0.25">
      <c r="B5714" s="1" t="s">
        <v>11377</v>
      </c>
      <c r="C5714" s="2">
        <v>33020</v>
      </c>
      <c r="D5714" s="1" t="s">
        <v>11378</v>
      </c>
      <c r="E5714" s="1" t="s">
        <v>27</v>
      </c>
      <c r="F5714" s="1" t="s">
        <v>112</v>
      </c>
      <c r="G5714" s="1" t="s">
        <v>4778</v>
      </c>
      <c r="H5714" s="1" t="s">
        <v>15835</v>
      </c>
      <c r="I5714" s="5">
        <v>1087</v>
      </c>
      <c r="J5714" s="5">
        <v>22018776</v>
      </c>
      <c r="K5714" s="3">
        <f>+Tabella2026[[#This Row],[POP_2024]]/SUM(Tabella2026[POP_2024])</f>
        <v>1.844140005073336E-5</v>
      </c>
      <c r="L5714" s="3">
        <f>+Tabella2026[[#This Row],[INCIDENZA POPOLAZIONE]]*(PLAFOND/2)</f>
        <v>5429.134343885863</v>
      </c>
      <c r="M5714" s="3">
        <f>+IFERROR(Tabella2026[[#This Row],[reddito_2024]]/Tabella2026[[#This Row],[POP_2024]],"")</f>
        <v>20256.463661453541</v>
      </c>
      <c r="N5714" s="3">
        <f>+IF(Tabella2026[[#This Row],[REDDITO COMPLESSIVO PROCAPITE]]&lt;media_aggr_reddito_pc,(media_aggr_reddito_pc-Tabella2026[[#This Row],[REDDITO COMPLESSIVO PROCAPITE]]),0)</f>
        <v>0</v>
      </c>
      <c r="O5714" s="3">
        <f>+Tabella2026[[#This Row],[DIFFERENZA REDDITO INFERIORE ALLA MEDIA DALLA MEDIA]]*Tabella2026[[#This Row],[POP_2024]]</f>
        <v>0</v>
      </c>
      <c r="P5714" s="3">
        <f>+Tabella2026[[#This Row],[POPOLAZIONE PER DIFFERENZA ]]/SUM(Tabella2026[[POPOLAZIONE PER DIFFERENZA ]])</f>
        <v>0</v>
      </c>
      <c r="Q5714" s="3">
        <f>+Tabella2026[[#This Row],[INCIDENZA POPOLAZIONE PER DIFFERENZA]]*(PLAFOND-SUM(Tabella2026[CONTRIBUTO SULLA BASE DELLA POPOLAZIONE]))</f>
        <v>0</v>
      </c>
      <c r="R5714" s="3">
        <f>+Tabella2026[[#This Row],[CONTRIBUTO SULLA BASE DELLA POPOLAZIONE]]+Tabella2026[[#This Row],[CONTRIBUTO SULLA BASE DEL REDDITO]]</f>
        <v>5429.134343885863</v>
      </c>
      <c r="S5714" s="3">
        <f>+Tabella2026[[#This Row],[CONTRIBUTO TOTALE]]/(PLAFOND/N_TESSERE)</f>
        <v>10.858268687771726</v>
      </c>
      <c r="T5714" s="3">
        <f>+MAX(CEILING(Tabella2026[[#This Row],[preDEF1]],1),1)</f>
        <v>11</v>
      </c>
      <c r="U5714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14" s="21">
        <f>+Tabella2026[[#This Row],[DEF - n. card]]*(PLAFOND/N_TESSERE)</f>
        <v>5500</v>
      </c>
      <c r="W5714" s="18"/>
    </row>
    <row r="5715" spans="2:23" x14ac:dyDescent="0.25">
      <c r="B5715" s="1" t="s">
        <v>11321</v>
      </c>
      <c r="C5715" s="2">
        <v>118036</v>
      </c>
      <c r="D5715" s="1" t="s">
        <v>11322</v>
      </c>
      <c r="E5715" s="1" t="s">
        <v>76</v>
      </c>
      <c r="F5715" s="1" t="s">
        <v>75</v>
      </c>
      <c r="G5715" s="1" t="s">
        <v>4778</v>
      </c>
      <c r="H5715" s="1" t="s">
        <v>15836</v>
      </c>
      <c r="I5715" s="5">
        <v>1087</v>
      </c>
      <c r="J5715" s="5">
        <v>11585760</v>
      </c>
      <c r="K5715" s="3">
        <f>+Tabella2026[[#This Row],[POP_2024]]/SUM(Tabella2026[POP_2024])</f>
        <v>1.844140005073336E-5</v>
      </c>
      <c r="L5715" s="3">
        <f>+Tabella2026[[#This Row],[INCIDENZA POPOLAZIONE]]*(PLAFOND/2)</f>
        <v>5429.134343885863</v>
      </c>
      <c r="M5715" s="3">
        <f>+IFERROR(Tabella2026[[#This Row],[reddito_2024]]/Tabella2026[[#This Row],[POP_2024]],"")</f>
        <v>10658.472861085556</v>
      </c>
      <c r="N5715" s="3">
        <f>+IF(Tabella2026[[#This Row],[REDDITO COMPLESSIVO PROCAPITE]]&lt;media_aggr_reddito_pc,(media_aggr_reddito_pc-Tabella2026[[#This Row],[REDDITO COMPLESSIVO PROCAPITE]]),0)</f>
        <v>7166.5932015231847</v>
      </c>
      <c r="O5715" s="3">
        <f>+Tabella2026[[#This Row],[DIFFERENZA REDDITO INFERIORE ALLA MEDIA DALLA MEDIA]]*Tabella2026[[#This Row],[POP_2024]]</f>
        <v>7790086.810055702</v>
      </c>
      <c r="P5715" s="3">
        <f>+Tabella2026[[#This Row],[POPOLAZIONE PER DIFFERENZA ]]/SUM(Tabella2026[[POPOLAZIONE PER DIFFERENZA ]])</f>
        <v>6.9112256169018356E-5</v>
      </c>
      <c r="Q5715" s="3">
        <f>+Tabella2026[[#This Row],[INCIDENZA POPOLAZIONE PER DIFFERENZA]]*(PLAFOND-SUM(Tabella2026[CONTRIBUTO SULLA BASE DELLA POPOLAZIONE]))</f>
        <v>20346.59638196696</v>
      </c>
      <c r="R5715" s="3">
        <f>+Tabella2026[[#This Row],[CONTRIBUTO SULLA BASE DELLA POPOLAZIONE]]+Tabella2026[[#This Row],[CONTRIBUTO SULLA BASE DEL REDDITO]]</f>
        <v>25775.730725852824</v>
      </c>
      <c r="S5715" s="3">
        <f>+Tabella2026[[#This Row],[CONTRIBUTO TOTALE]]/(PLAFOND/N_TESSERE)</f>
        <v>51.551461451705649</v>
      </c>
      <c r="T5715" s="3">
        <f>+MAX(CEILING(Tabella2026[[#This Row],[preDEF1]],1),1)</f>
        <v>52</v>
      </c>
      <c r="U5715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5715" s="21">
        <f>+Tabella2026[[#This Row],[DEF - n. card]]*(PLAFOND/N_TESSERE)</f>
        <v>26000</v>
      </c>
      <c r="W5715" s="18"/>
    </row>
    <row r="5716" spans="2:23" x14ac:dyDescent="0.25">
      <c r="B5716" s="1" t="s">
        <v>11546</v>
      </c>
      <c r="C5716" s="2">
        <v>94042</v>
      </c>
      <c r="D5716" s="1" t="s">
        <v>11547</v>
      </c>
      <c r="E5716" s="1" t="s">
        <v>345</v>
      </c>
      <c r="F5716" s="1" t="s">
        <v>1000</v>
      </c>
      <c r="G5716" s="1" t="s">
        <v>4778</v>
      </c>
      <c r="H5716" s="1" t="s">
        <v>15836</v>
      </c>
      <c r="I5716" s="5">
        <v>1087</v>
      </c>
      <c r="J5716" s="5">
        <v>14569800</v>
      </c>
      <c r="K5716" s="3">
        <f>+Tabella2026[[#This Row],[POP_2024]]/SUM(Tabella2026[POP_2024])</f>
        <v>1.844140005073336E-5</v>
      </c>
      <c r="L5716" s="3">
        <f>+Tabella2026[[#This Row],[INCIDENZA POPOLAZIONE]]*(PLAFOND/2)</f>
        <v>5429.134343885863</v>
      </c>
      <c r="M5716" s="3">
        <f>+IFERROR(Tabella2026[[#This Row],[reddito_2024]]/Tabella2026[[#This Row],[POP_2024]],"")</f>
        <v>13403.679852805888</v>
      </c>
      <c r="N5716" s="3">
        <f>+IF(Tabella2026[[#This Row],[REDDITO COMPLESSIVO PROCAPITE]]&lt;media_aggr_reddito_pc,(media_aggr_reddito_pc-Tabella2026[[#This Row],[REDDITO COMPLESSIVO PROCAPITE]]),0)</f>
        <v>4421.386209802853</v>
      </c>
      <c r="O5716" s="3">
        <f>+Tabella2026[[#This Row],[DIFFERENZA REDDITO INFERIORE ALLA MEDIA DALLA MEDIA]]*Tabella2026[[#This Row],[POP_2024]]</f>
        <v>4806046.8100557011</v>
      </c>
      <c r="P5716" s="3">
        <f>+Tabella2026[[#This Row],[POPOLAZIONE PER DIFFERENZA ]]/SUM(Tabella2026[[POPOLAZIONE PER DIFFERENZA ]])</f>
        <v>4.2638387272925406E-5</v>
      </c>
      <c r="Q5716" s="3">
        <f>+Tabella2026[[#This Row],[INCIDENZA POPOLAZIONE PER DIFFERENZA]]*(PLAFOND-SUM(Tabella2026[CONTRIBUTO SULLA BASE DELLA POPOLAZIONE]))</f>
        <v>12552.709234358836</v>
      </c>
      <c r="R5716" s="3">
        <f>+Tabella2026[[#This Row],[CONTRIBUTO SULLA BASE DELLA POPOLAZIONE]]+Tabella2026[[#This Row],[CONTRIBUTO SULLA BASE DEL REDDITO]]</f>
        <v>17981.843578244698</v>
      </c>
      <c r="S5716" s="3">
        <f>+Tabella2026[[#This Row],[CONTRIBUTO TOTALE]]/(PLAFOND/N_TESSERE)</f>
        <v>35.963687156489392</v>
      </c>
      <c r="T5716" s="3">
        <f>+MAX(CEILING(Tabella2026[[#This Row],[preDEF1]],1),1)</f>
        <v>36</v>
      </c>
      <c r="U5716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5716" s="21">
        <f>+Tabella2026[[#This Row],[DEF - n. card]]*(PLAFOND/N_TESSERE)</f>
        <v>18000</v>
      </c>
      <c r="W5716" s="18"/>
    </row>
    <row r="5717" spans="2:23" x14ac:dyDescent="0.25">
      <c r="B5717" s="1" t="s">
        <v>11231</v>
      </c>
      <c r="C5717" s="2">
        <v>118042</v>
      </c>
      <c r="D5717" s="1" t="s">
        <v>11232</v>
      </c>
      <c r="E5717" s="1" t="s">
        <v>76</v>
      </c>
      <c r="F5717" s="1" t="s">
        <v>75</v>
      </c>
      <c r="G5717" s="1" t="s">
        <v>4778</v>
      </c>
      <c r="H5717" s="1" t="s">
        <v>15836</v>
      </c>
      <c r="I5717" s="5">
        <v>1087</v>
      </c>
      <c r="J5717" s="5">
        <v>11514806</v>
      </c>
      <c r="K5717" s="3">
        <f>+Tabella2026[[#This Row],[POP_2024]]/SUM(Tabella2026[POP_2024])</f>
        <v>1.844140005073336E-5</v>
      </c>
      <c r="L5717" s="3">
        <f>+Tabella2026[[#This Row],[INCIDENZA POPOLAZIONE]]*(PLAFOND/2)</f>
        <v>5429.134343885863</v>
      </c>
      <c r="M5717" s="3">
        <f>+IFERROR(Tabella2026[[#This Row],[reddito_2024]]/Tabella2026[[#This Row],[POP_2024]],"")</f>
        <v>10593.197792088316</v>
      </c>
      <c r="N5717" s="3">
        <f>+IF(Tabella2026[[#This Row],[REDDITO COMPLESSIVO PROCAPITE]]&lt;media_aggr_reddito_pc,(media_aggr_reddito_pc-Tabella2026[[#This Row],[REDDITO COMPLESSIVO PROCAPITE]]),0)</f>
        <v>7231.8682705204246</v>
      </c>
      <c r="O5717" s="3">
        <f>+Tabella2026[[#This Row],[DIFFERENZA REDDITO INFERIORE ALLA MEDIA DALLA MEDIA]]*Tabella2026[[#This Row],[POP_2024]]</f>
        <v>7861040.810055702</v>
      </c>
      <c r="P5717" s="3">
        <f>+Tabella2026[[#This Row],[POPOLAZIONE PER DIFFERENZA ]]/SUM(Tabella2026[[POPOLAZIONE PER DIFFERENZA ]])</f>
        <v>6.9741747360039044E-5</v>
      </c>
      <c r="Q5717" s="3">
        <f>+Tabella2026[[#This Row],[INCIDENZA POPOLAZIONE PER DIFFERENZA]]*(PLAFOND-SUM(Tabella2026[CONTRIBUTO SULLA BASE DELLA POPOLAZIONE]))</f>
        <v>20531.918116485056</v>
      </c>
      <c r="R5717" s="3">
        <f>+Tabella2026[[#This Row],[CONTRIBUTO SULLA BASE DELLA POPOLAZIONE]]+Tabella2026[[#This Row],[CONTRIBUTO SULLA BASE DEL REDDITO]]</f>
        <v>25961.05246037092</v>
      </c>
      <c r="S5717" s="3">
        <f>+Tabella2026[[#This Row],[CONTRIBUTO TOTALE]]/(PLAFOND/N_TESSERE)</f>
        <v>51.922104920741837</v>
      </c>
      <c r="T5717" s="3">
        <f>+MAX(CEILING(Tabella2026[[#This Row],[preDEF1]],1),1)</f>
        <v>52</v>
      </c>
      <c r="U5717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5717" s="21">
        <f>+Tabella2026[[#This Row],[DEF - n. card]]*(PLAFOND/N_TESSERE)</f>
        <v>26000</v>
      </c>
      <c r="W5717" s="18"/>
    </row>
    <row r="5718" spans="2:23" x14ac:dyDescent="0.25">
      <c r="B5718" s="1" t="s">
        <v>11459</v>
      </c>
      <c r="C5718" s="2">
        <v>118004</v>
      </c>
      <c r="D5718" s="1" t="s">
        <v>11460</v>
      </c>
      <c r="E5718" s="1" t="s">
        <v>76</v>
      </c>
      <c r="F5718" s="1" t="s">
        <v>75</v>
      </c>
      <c r="G5718" s="1" t="s">
        <v>4778</v>
      </c>
      <c r="H5718" s="1" t="s">
        <v>15836</v>
      </c>
      <c r="I5718" s="5">
        <v>1086</v>
      </c>
      <c r="J5718" s="5">
        <v>12445817</v>
      </c>
      <c r="K5718" s="3">
        <f>+Tabella2026[[#This Row],[POP_2024]]/SUM(Tabella2026[POP_2024])</f>
        <v>1.8424434641303063E-5</v>
      </c>
      <c r="L5718" s="3">
        <f>+Tabella2026[[#This Row],[INCIDENZA POPOLAZIONE]]*(PLAFOND/2)</f>
        <v>5424.1397400736405</v>
      </c>
      <c r="M5718" s="3">
        <f>+IFERROR(Tabella2026[[#This Row],[reddito_2024]]/Tabella2026[[#This Row],[POP_2024]],"")</f>
        <v>11460.23664825046</v>
      </c>
      <c r="N5718" s="3">
        <f>+IF(Tabella2026[[#This Row],[REDDITO COMPLESSIVO PROCAPITE]]&lt;media_aggr_reddito_pc,(media_aggr_reddito_pc-Tabella2026[[#This Row],[REDDITO COMPLESSIVO PROCAPITE]]),0)</f>
        <v>6364.8294143582807</v>
      </c>
      <c r="O5718" s="3">
        <f>+Tabella2026[[#This Row],[DIFFERENZA REDDITO INFERIORE ALLA MEDIA DALLA MEDIA]]*Tabella2026[[#This Row],[POP_2024]]</f>
        <v>6912204.7439930933</v>
      </c>
      <c r="P5718" s="3">
        <f>+Tabella2026[[#This Row],[POPOLAZIONE PER DIFFERENZA ]]/SUM(Tabella2026[[POPOLAZIONE PER DIFFERENZA ]])</f>
        <v>6.1323843572949702E-5</v>
      </c>
      <c r="Q5718" s="3">
        <f>+Tabella2026[[#This Row],[INCIDENZA POPOLAZIONE PER DIFFERENZA]]*(PLAFOND-SUM(Tabella2026[CONTRIBUTO SULLA BASE DELLA POPOLAZIONE]))</f>
        <v>18053.693554993784</v>
      </c>
      <c r="R5718" s="3">
        <f>+Tabella2026[[#This Row],[CONTRIBUTO SULLA BASE DELLA POPOLAZIONE]]+Tabella2026[[#This Row],[CONTRIBUTO SULLA BASE DEL REDDITO]]</f>
        <v>23477.833295067423</v>
      </c>
      <c r="S5718" s="3">
        <f>+Tabella2026[[#This Row],[CONTRIBUTO TOTALE]]/(PLAFOND/N_TESSERE)</f>
        <v>46.955666590134847</v>
      </c>
      <c r="T5718" s="3">
        <f>+MAX(CEILING(Tabella2026[[#This Row],[preDEF1]],1),1)</f>
        <v>47</v>
      </c>
      <c r="U5718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5718" s="21">
        <f>+Tabella2026[[#This Row],[DEF - n. card]]*(PLAFOND/N_TESSERE)</f>
        <v>23500</v>
      </c>
      <c r="W5718" s="18"/>
    </row>
    <row r="5719" spans="2:23" x14ac:dyDescent="0.25">
      <c r="B5719" s="1" t="s">
        <v>11667</v>
      </c>
      <c r="C5719" s="2">
        <v>13183</v>
      </c>
      <c r="D5719" s="1" t="s">
        <v>11668</v>
      </c>
      <c r="E5719" s="1" t="s">
        <v>12</v>
      </c>
      <c r="F5719" s="1" t="s">
        <v>152</v>
      </c>
      <c r="G5719" s="1" t="s">
        <v>4778</v>
      </c>
      <c r="H5719" s="1" t="s">
        <v>15835</v>
      </c>
      <c r="I5719" s="5">
        <v>1086</v>
      </c>
      <c r="J5719" s="5">
        <v>19118106</v>
      </c>
      <c r="K5719" s="3">
        <f>+Tabella2026[[#This Row],[POP_2024]]/SUM(Tabella2026[POP_2024])</f>
        <v>1.8424434641303063E-5</v>
      </c>
      <c r="L5719" s="3">
        <f>+Tabella2026[[#This Row],[INCIDENZA POPOLAZIONE]]*(PLAFOND/2)</f>
        <v>5424.1397400736405</v>
      </c>
      <c r="M5719" s="3">
        <f>+IFERROR(Tabella2026[[#This Row],[reddito_2024]]/Tabella2026[[#This Row],[POP_2024]],"")</f>
        <v>17604.149171270717</v>
      </c>
      <c r="N5719" s="3">
        <f>+IF(Tabella2026[[#This Row],[REDDITO COMPLESSIVO PROCAPITE]]&lt;media_aggr_reddito_pc,(media_aggr_reddito_pc-Tabella2026[[#This Row],[REDDITO COMPLESSIVO PROCAPITE]]),0)</f>
        <v>220.91689133802356</v>
      </c>
      <c r="O5719" s="3">
        <f>+Tabella2026[[#This Row],[DIFFERENZA REDDITO INFERIORE ALLA MEDIA DALLA MEDIA]]*Tabella2026[[#This Row],[POP_2024]]</f>
        <v>239915.74399309358</v>
      </c>
      <c r="P5719" s="3">
        <f>+Tabella2026[[#This Row],[POPOLAZIONE PER DIFFERENZA ]]/SUM(Tabella2026[[POPOLAZIONE PER DIFFERENZA ]])</f>
        <v>2.1284895485924307E-6</v>
      </c>
      <c r="Q5719" s="3">
        <f>+Tabella2026[[#This Row],[INCIDENZA POPOLAZIONE PER DIFFERENZA]]*(PLAFOND-SUM(Tabella2026[CONTRIBUTO SULLA BASE DELLA POPOLAZIONE]))</f>
        <v>626.62572673845273</v>
      </c>
      <c r="R5719" s="3">
        <f>+Tabella2026[[#This Row],[CONTRIBUTO SULLA BASE DELLA POPOLAZIONE]]+Tabella2026[[#This Row],[CONTRIBUTO SULLA BASE DEL REDDITO]]</f>
        <v>6050.7654668120931</v>
      </c>
      <c r="S5719" s="3">
        <f>+Tabella2026[[#This Row],[CONTRIBUTO TOTALE]]/(PLAFOND/N_TESSERE)</f>
        <v>12.101530933624186</v>
      </c>
      <c r="T5719" s="3">
        <f>+MAX(CEILING(Tabella2026[[#This Row],[preDEF1]],1),1)</f>
        <v>13</v>
      </c>
      <c r="U571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719" s="21">
        <f>+Tabella2026[[#This Row],[DEF - n. card]]*(PLAFOND/N_TESSERE)</f>
        <v>6500</v>
      </c>
      <c r="W5719" s="18"/>
    </row>
    <row r="5720" spans="2:23" x14ac:dyDescent="0.25">
      <c r="B5720" s="1" t="s">
        <v>11480</v>
      </c>
      <c r="C5720" s="2">
        <v>66070</v>
      </c>
      <c r="D5720" s="1" t="s">
        <v>11481</v>
      </c>
      <c r="E5720" s="1" t="s">
        <v>96</v>
      </c>
      <c r="F5720" s="1" t="s">
        <v>201</v>
      </c>
      <c r="G5720" s="1" t="s">
        <v>4778</v>
      </c>
      <c r="H5720" s="1" t="s">
        <v>15836</v>
      </c>
      <c r="I5720" s="5">
        <v>1085</v>
      </c>
      <c r="J5720" s="5">
        <v>23271600</v>
      </c>
      <c r="K5720" s="3">
        <f>+Tabella2026[[#This Row],[POP_2024]]/SUM(Tabella2026[POP_2024])</f>
        <v>1.8407469231872767E-5</v>
      </c>
      <c r="L5720" s="3">
        <f>+Tabella2026[[#This Row],[INCIDENZA POPOLAZIONE]]*(PLAFOND/2)</f>
        <v>5419.1451362614189</v>
      </c>
      <c r="M5720" s="3">
        <f>+IFERROR(Tabella2026[[#This Row],[reddito_2024]]/Tabella2026[[#This Row],[POP_2024]],"")</f>
        <v>21448.479262672812</v>
      </c>
      <c r="N5720" s="3">
        <f>+IF(Tabella2026[[#This Row],[REDDITO COMPLESSIVO PROCAPITE]]&lt;media_aggr_reddito_pc,(media_aggr_reddito_pc-Tabella2026[[#This Row],[REDDITO COMPLESSIVO PROCAPITE]]),0)</f>
        <v>0</v>
      </c>
      <c r="O5720" s="3">
        <f>+Tabella2026[[#This Row],[DIFFERENZA REDDITO INFERIORE ALLA MEDIA DALLA MEDIA]]*Tabella2026[[#This Row],[POP_2024]]</f>
        <v>0</v>
      </c>
      <c r="P5720" s="3">
        <f>+Tabella2026[[#This Row],[POPOLAZIONE PER DIFFERENZA ]]/SUM(Tabella2026[[POPOLAZIONE PER DIFFERENZA ]])</f>
        <v>0</v>
      </c>
      <c r="Q5720" s="3">
        <f>+Tabella2026[[#This Row],[INCIDENZA POPOLAZIONE PER DIFFERENZA]]*(PLAFOND-SUM(Tabella2026[CONTRIBUTO SULLA BASE DELLA POPOLAZIONE]))</f>
        <v>0</v>
      </c>
      <c r="R5720" s="3">
        <f>+Tabella2026[[#This Row],[CONTRIBUTO SULLA BASE DELLA POPOLAZIONE]]+Tabella2026[[#This Row],[CONTRIBUTO SULLA BASE DEL REDDITO]]</f>
        <v>5419.1451362614189</v>
      </c>
      <c r="S5720" s="3">
        <f>+Tabella2026[[#This Row],[CONTRIBUTO TOTALE]]/(PLAFOND/N_TESSERE)</f>
        <v>10.838290272522837</v>
      </c>
      <c r="T5720" s="3">
        <f>+MAX(CEILING(Tabella2026[[#This Row],[preDEF1]],1),1)</f>
        <v>11</v>
      </c>
      <c r="U5720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20" s="21">
        <f>+Tabella2026[[#This Row],[DEF - n. card]]*(PLAFOND/N_TESSERE)</f>
        <v>5500</v>
      </c>
      <c r="W5720" s="18"/>
    </row>
    <row r="5721" spans="2:23" x14ac:dyDescent="0.25">
      <c r="B5721" s="1" t="s">
        <v>11445</v>
      </c>
      <c r="C5721" s="2">
        <v>66059</v>
      </c>
      <c r="D5721" s="1" t="s">
        <v>11446</v>
      </c>
      <c r="E5721" s="1" t="s">
        <v>96</v>
      </c>
      <c r="F5721" s="1" t="s">
        <v>201</v>
      </c>
      <c r="G5721" s="1" t="s">
        <v>4778</v>
      </c>
      <c r="H5721" s="1" t="s">
        <v>15836</v>
      </c>
      <c r="I5721" s="5">
        <v>1084</v>
      </c>
      <c r="J5721" s="5">
        <v>21787403</v>
      </c>
      <c r="K5721" s="3">
        <f>+Tabella2026[[#This Row],[POP_2024]]/SUM(Tabella2026[POP_2024])</f>
        <v>1.8390503822442467E-5</v>
      </c>
      <c r="L5721" s="3">
        <f>+Tabella2026[[#This Row],[INCIDENZA POPOLAZIONE]]*(PLAFOND/2)</f>
        <v>5414.1505324491955</v>
      </c>
      <c r="M5721" s="3">
        <f>+IFERROR(Tabella2026[[#This Row],[reddito_2024]]/Tabella2026[[#This Row],[POP_2024]],"")</f>
        <v>20099.080258302583</v>
      </c>
      <c r="N5721" s="3">
        <f>+IF(Tabella2026[[#This Row],[REDDITO COMPLESSIVO PROCAPITE]]&lt;media_aggr_reddito_pc,(media_aggr_reddito_pc-Tabella2026[[#This Row],[REDDITO COMPLESSIVO PROCAPITE]]),0)</f>
        <v>0</v>
      </c>
      <c r="O5721" s="3">
        <f>+Tabella2026[[#This Row],[DIFFERENZA REDDITO INFERIORE ALLA MEDIA DALLA MEDIA]]*Tabella2026[[#This Row],[POP_2024]]</f>
        <v>0</v>
      </c>
      <c r="P5721" s="3">
        <f>+Tabella2026[[#This Row],[POPOLAZIONE PER DIFFERENZA ]]/SUM(Tabella2026[[POPOLAZIONE PER DIFFERENZA ]])</f>
        <v>0</v>
      </c>
      <c r="Q5721" s="3">
        <f>+Tabella2026[[#This Row],[INCIDENZA POPOLAZIONE PER DIFFERENZA]]*(PLAFOND-SUM(Tabella2026[CONTRIBUTO SULLA BASE DELLA POPOLAZIONE]))</f>
        <v>0</v>
      </c>
      <c r="R5721" s="3">
        <f>+Tabella2026[[#This Row],[CONTRIBUTO SULLA BASE DELLA POPOLAZIONE]]+Tabella2026[[#This Row],[CONTRIBUTO SULLA BASE DEL REDDITO]]</f>
        <v>5414.1505324491955</v>
      </c>
      <c r="S5721" s="3">
        <f>+Tabella2026[[#This Row],[CONTRIBUTO TOTALE]]/(PLAFOND/N_TESSERE)</f>
        <v>10.82830106489839</v>
      </c>
      <c r="T5721" s="3">
        <f>+MAX(CEILING(Tabella2026[[#This Row],[preDEF1]],1),1)</f>
        <v>11</v>
      </c>
      <c r="U5721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21" s="21">
        <f>+Tabella2026[[#This Row],[DEF - n. card]]*(PLAFOND/N_TESSERE)</f>
        <v>5500</v>
      </c>
      <c r="W5721" s="18"/>
    </row>
    <row r="5722" spans="2:23" x14ac:dyDescent="0.25">
      <c r="B5722" s="1" t="s">
        <v>11429</v>
      </c>
      <c r="C5722" s="2">
        <v>4239</v>
      </c>
      <c r="D5722" s="1" t="s">
        <v>11430</v>
      </c>
      <c r="E5722" s="1" t="s">
        <v>18</v>
      </c>
      <c r="F5722" s="1" t="s">
        <v>263</v>
      </c>
      <c r="G5722" s="1" t="s">
        <v>4778</v>
      </c>
      <c r="H5722" s="1" t="s">
        <v>15835</v>
      </c>
      <c r="I5722" s="5">
        <v>1084</v>
      </c>
      <c r="J5722" s="5">
        <v>19104250</v>
      </c>
      <c r="K5722" s="3">
        <f>+Tabella2026[[#This Row],[POP_2024]]/SUM(Tabella2026[POP_2024])</f>
        <v>1.8390503822442467E-5</v>
      </c>
      <c r="L5722" s="3">
        <f>+Tabella2026[[#This Row],[INCIDENZA POPOLAZIONE]]*(PLAFOND/2)</f>
        <v>5414.1505324491955</v>
      </c>
      <c r="M5722" s="3">
        <f>+IFERROR(Tabella2026[[#This Row],[reddito_2024]]/Tabella2026[[#This Row],[POP_2024]],"")</f>
        <v>17623.846863468636</v>
      </c>
      <c r="N5722" s="3">
        <f>+IF(Tabella2026[[#This Row],[REDDITO COMPLESSIVO PROCAPITE]]&lt;media_aggr_reddito_pc,(media_aggr_reddito_pc-Tabella2026[[#This Row],[REDDITO COMPLESSIVO PROCAPITE]]),0)</f>
        <v>201.21919914010505</v>
      </c>
      <c r="O5722" s="3">
        <f>+Tabella2026[[#This Row],[DIFFERENZA REDDITO INFERIORE ALLA MEDIA DALLA MEDIA]]*Tabella2026[[#This Row],[POP_2024]]</f>
        <v>218121.61186787387</v>
      </c>
      <c r="P5722" s="3">
        <f>+Tabella2026[[#This Row],[POPOLAZIONE PER DIFFERENZA ]]/SUM(Tabella2026[[POPOLAZIONE PER DIFFERENZA ]])</f>
        <v>1.9351359083640176E-6</v>
      </c>
      <c r="Q5722" s="3">
        <f>+Tabella2026[[#This Row],[INCIDENZA POPOLAZIONE PER DIFFERENZA]]*(PLAFOND-SUM(Tabella2026[CONTRIBUTO SULLA BASE DELLA POPOLAZIONE]))</f>
        <v>569.70256007043781</v>
      </c>
      <c r="R5722" s="3">
        <f>+Tabella2026[[#This Row],[CONTRIBUTO SULLA BASE DELLA POPOLAZIONE]]+Tabella2026[[#This Row],[CONTRIBUTO SULLA BASE DEL REDDITO]]</f>
        <v>5983.8530925196337</v>
      </c>
      <c r="S5722" s="3">
        <f>+Tabella2026[[#This Row],[CONTRIBUTO TOTALE]]/(PLAFOND/N_TESSERE)</f>
        <v>11.967706185039267</v>
      </c>
      <c r="T5722" s="3">
        <f>+MAX(CEILING(Tabella2026[[#This Row],[preDEF1]],1),1)</f>
        <v>12</v>
      </c>
      <c r="U572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722" s="21">
        <f>+Tabella2026[[#This Row],[DEF - n. card]]*(PLAFOND/N_TESSERE)</f>
        <v>6000</v>
      </c>
      <c r="W5722" s="18"/>
    </row>
    <row r="5723" spans="2:23" x14ac:dyDescent="0.25">
      <c r="B5723" s="1" t="s">
        <v>11500</v>
      </c>
      <c r="C5723" s="2">
        <v>5052</v>
      </c>
      <c r="D5723" s="1" t="s">
        <v>11501</v>
      </c>
      <c r="E5723" s="1" t="s">
        <v>18</v>
      </c>
      <c r="F5723" s="1" t="s">
        <v>182</v>
      </c>
      <c r="G5723" s="1" t="s">
        <v>4778</v>
      </c>
      <c r="H5723" s="1" t="s">
        <v>15835</v>
      </c>
      <c r="I5723" s="5">
        <v>1083</v>
      </c>
      <c r="J5723" s="5">
        <v>20069123</v>
      </c>
      <c r="K5723" s="3">
        <f>+Tabella2026[[#This Row],[POP_2024]]/SUM(Tabella2026[POP_2024])</f>
        <v>1.8373538413012171E-5</v>
      </c>
      <c r="L5723" s="3">
        <f>+Tabella2026[[#This Row],[INCIDENZA POPOLAZIONE]]*(PLAFOND/2)</f>
        <v>5409.1559286369729</v>
      </c>
      <c r="M5723" s="3">
        <f>+IFERROR(Tabella2026[[#This Row],[reddito_2024]]/Tabella2026[[#This Row],[POP_2024]],"")</f>
        <v>18531.046168051707</v>
      </c>
      <c r="N5723" s="3">
        <f>+IF(Tabella2026[[#This Row],[REDDITO COMPLESSIVO PROCAPITE]]&lt;media_aggr_reddito_pc,(media_aggr_reddito_pc-Tabella2026[[#This Row],[REDDITO COMPLESSIVO PROCAPITE]]),0)</f>
        <v>0</v>
      </c>
      <c r="O5723" s="3">
        <f>+Tabella2026[[#This Row],[DIFFERENZA REDDITO INFERIORE ALLA MEDIA DALLA MEDIA]]*Tabella2026[[#This Row],[POP_2024]]</f>
        <v>0</v>
      </c>
      <c r="P5723" s="3">
        <f>+Tabella2026[[#This Row],[POPOLAZIONE PER DIFFERENZA ]]/SUM(Tabella2026[[POPOLAZIONE PER DIFFERENZA ]])</f>
        <v>0</v>
      </c>
      <c r="Q5723" s="3">
        <f>+Tabella2026[[#This Row],[INCIDENZA POPOLAZIONE PER DIFFERENZA]]*(PLAFOND-SUM(Tabella2026[CONTRIBUTO SULLA BASE DELLA POPOLAZIONE]))</f>
        <v>0</v>
      </c>
      <c r="R5723" s="3">
        <f>+Tabella2026[[#This Row],[CONTRIBUTO SULLA BASE DELLA POPOLAZIONE]]+Tabella2026[[#This Row],[CONTRIBUTO SULLA BASE DEL REDDITO]]</f>
        <v>5409.1559286369729</v>
      </c>
      <c r="S5723" s="3">
        <f>+Tabella2026[[#This Row],[CONTRIBUTO TOTALE]]/(PLAFOND/N_TESSERE)</f>
        <v>10.818311857273946</v>
      </c>
      <c r="T5723" s="3">
        <f>+MAX(CEILING(Tabella2026[[#This Row],[preDEF1]],1),1)</f>
        <v>11</v>
      </c>
      <c r="U5723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23" s="21">
        <f>+Tabella2026[[#This Row],[DEF - n. card]]*(PLAFOND/N_TESSERE)</f>
        <v>5500</v>
      </c>
      <c r="W5723" s="18"/>
    </row>
    <row r="5724" spans="2:23" x14ac:dyDescent="0.25">
      <c r="B5724" s="1" t="s">
        <v>11562</v>
      </c>
      <c r="C5724" s="2">
        <v>65103</v>
      </c>
      <c r="D5724" s="1" t="s">
        <v>11563</v>
      </c>
      <c r="E5724" s="1" t="s">
        <v>15</v>
      </c>
      <c r="F5724" s="1" t="s">
        <v>82</v>
      </c>
      <c r="G5724" s="1" t="s">
        <v>4778</v>
      </c>
      <c r="H5724" s="1" t="s">
        <v>15836</v>
      </c>
      <c r="I5724" s="5">
        <v>1083</v>
      </c>
      <c r="J5724" s="5">
        <v>13217489</v>
      </c>
      <c r="K5724" s="3">
        <f>+Tabella2026[[#This Row],[POP_2024]]/SUM(Tabella2026[POP_2024])</f>
        <v>1.8373538413012171E-5</v>
      </c>
      <c r="L5724" s="3">
        <f>+Tabella2026[[#This Row],[INCIDENZA POPOLAZIONE]]*(PLAFOND/2)</f>
        <v>5409.1559286369729</v>
      </c>
      <c r="M5724" s="3">
        <f>+IFERROR(Tabella2026[[#This Row],[reddito_2024]]/Tabella2026[[#This Row],[POP_2024]],"")</f>
        <v>12204.514312096029</v>
      </c>
      <c r="N5724" s="3">
        <f>+IF(Tabella2026[[#This Row],[REDDITO COMPLESSIVO PROCAPITE]]&lt;media_aggr_reddito_pc,(media_aggr_reddito_pc-Tabella2026[[#This Row],[REDDITO COMPLESSIVO PROCAPITE]]),0)</f>
        <v>5620.5517505127118</v>
      </c>
      <c r="O5724" s="3">
        <f>+Tabella2026[[#This Row],[DIFFERENZA REDDITO INFERIORE ALLA MEDIA DALLA MEDIA]]*Tabella2026[[#This Row],[POP_2024]]</f>
        <v>6087057.5458052671</v>
      </c>
      <c r="P5724" s="3">
        <f>+Tabella2026[[#This Row],[POPOLAZIONE PER DIFFERENZA ]]/SUM(Tabella2026[[POPOLAZIONE PER DIFFERENZA ]])</f>
        <v>5.4003285287939131E-5</v>
      </c>
      <c r="Q5724" s="3">
        <f>+Tabella2026[[#This Row],[INCIDENZA POPOLAZIONE PER DIFFERENZA]]*(PLAFOND-SUM(Tabella2026[CONTRIBUTO SULLA BASE DELLA POPOLAZIONE]))</f>
        <v>15898.526686305378</v>
      </c>
      <c r="R5724" s="3">
        <f>+Tabella2026[[#This Row],[CONTRIBUTO SULLA BASE DELLA POPOLAZIONE]]+Tabella2026[[#This Row],[CONTRIBUTO SULLA BASE DEL REDDITO]]</f>
        <v>21307.68261494235</v>
      </c>
      <c r="S5724" s="3">
        <f>+Tabella2026[[#This Row],[CONTRIBUTO TOTALE]]/(PLAFOND/N_TESSERE)</f>
        <v>42.615365229884702</v>
      </c>
      <c r="T5724" s="3">
        <f>+MAX(CEILING(Tabella2026[[#This Row],[preDEF1]],1),1)</f>
        <v>43</v>
      </c>
      <c r="U5724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5724" s="21">
        <f>+Tabella2026[[#This Row],[DEF - n. card]]*(PLAFOND/N_TESSERE)</f>
        <v>21500</v>
      </c>
      <c r="W5724" s="18"/>
    </row>
    <row r="5725" spans="2:23" x14ac:dyDescent="0.25">
      <c r="B5725" s="1" t="s">
        <v>11393</v>
      </c>
      <c r="C5725" s="2">
        <v>117017</v>
      </c>
      <c r="D5725" s="1" t="s">
        <v>11394</v>
      </c>
      <c r="E5725" s="1" t="s">
        <v>76</v>
      </c>
      <c r="F5725" s="1" t="s">
        <v>15839</v>
      </c>
      <c r="G5725" s="1" t="s">
        <v>4778</v>
      </c>
      <c r="H5725" s="1" t="s">
        <v>15836</v>
      </c>
      <c r="I5725" s="5">
        <v>1083</v>
      </c>
      <c r="J5725" s="5">
        <v>10427396</v>
      </c>
      <c r="K5725" s="3">
        <f>+Tabella2026[[#This Row],[POP_2024]]/SUM(Tabella2026[POP_2024])</f>
        <v>1.8373538413012171E-5</v>
      </c>
      <c r="L5725" s="3">
        <f>+Tabella2026[[#This Row],[INCIDENZA POPOLAZIONE]]*(PLAFOND/2)</f>
        <v>5409.1559286369729</v>
      </c>
      <c r="M5725" s="3">
        <f>+IFERROR(Tabella2026[[#This Row],[reddito_2024]]/Tabella2026[[#This Row],[POP_2024]],"")</f>
        <v>9628.2511542012926</v>
      </c>
      <c r="N5725" s="3">
        <f>+IF(Tabella2026[[#This Row],[REDDITO COMPLESSIVO PROCAPITE]]&lt;media_aggr_reddito_pc,(media_aggr_reddito_pc-Tabella2026[[#This Row],[REDDITO COMPLESSIVO PROCAPITE]]),0)</f>
        <v>8196.8149084074485</v>
      </c>
      <c r="O5725" s="3">
        <f>+Tabella2026[[#This Row],[DIFFERENZA REDDITO INFERIORE ALLA MEDIA DALLA MEDIA]]*Tabella2026[[#This Row],[POP_2024]]</f>
        <v>8877150.5458052661</v>
      </c>
      <c r="P5725" s="3">
        <f>+Tabella2026[[#This Row],[POPOLAZIONE PER DIFFERENZA ]]/SUM(Tabella2026[[POPOLAZIONE PER DIFFERENZA ]])</f>
        <v>7.8756491106194451E-5</v>
      </c>
      <c r="Q5725" s="3">
        <f>+Tabella2026[[#This Row],[INCIDENZA POPOLAZIONE PER DIFFERENZA]]*(PLAFOND-SUM(Tabella2026[CONTRIBUTO SULLA BASE DELLA POPOLAZIONE]))</f>
        <v>23185.85191429541</v>
      </c>
      <c r="R5725" s="3">
        <f>+Tabella2026[[#This Row],[CONTRIBUTO SULLA BASE DELLA POPOLAZIONE]]+Tabella2026[[#This Row],[CONTRIBUTO SULLA BASE DEL REDDITO]]</f>
        <v>28595.007842932384</v>
      </c>
      <c r="S5725" s="3">
        <f>+Tabella2026[[#This Row],[CONTRIBUTO TOTALE]]/(PLAFOND/N_TESSERE)</f>
        <v>57.190015685864765</v>
      </c>
      <c r="T5725" s="3">
        <f>+MAX(CEILING(Tabella2026[[#This Row],[preDEF1]],1),1)</f>
        <v>58</v>
      </c>
      <c r="U5725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5725" s="21">
        <f>+Tabella2026[[#This Row],[DEF - n. card]]*(PLAFOND/N_TESSERE)</f>
        <v>29000</v>
      </c>
      <c r="W5725" s="18"/>
    </row>
    <row r="5726" spans="2:23" x14ac:dyDescent="0.25">
      <c r="B5726" s="1" t="s">
        <v>11221</v>
      </c>
      <c r="C5726" s="2">
        <v>66013</v>
      </c>
      <c r="D5726" s="1" t="s">
        <v>11222</v>
      </c>
      <c r="E5726" s="1" t="s">
        <v>96</v>
      </c>
      <c r="F5726" s="1" t="s">
        <v>201</v>
      </c>
      <c r="G5726" s="1" t="s">
        <v>4778</v>
      </c>
      <c r="H5726" s="1" t="s">
        <v>15836</v>
      </c>
      <c r="I5726" s="5">
        <v>1082</v>
      </c>
      <c r="J5726" s="5">
        <v>16897004</v>
      </c>
      <c r="K5726" s="3">
        <f>+Tabella2026[[#This Row],[POP_2024]]/SUM(Tabella2026[POP_2024])</f>
        <v>1.8356573003581875E-5</v>
      </c>
      <c r="L5726" s="3">
        <f>+Tabella2026[[#This Row],[INCIDENZA POPOLAZIONE]]*(PLAFOND/2)</f>
        <v>5404.1613248247513</v>
      </c>
      <c r="M5726" s="3">
        <f>+IFERROR(Tabella2026[[#This Row],[reddito_2024]]/Tabella2026[[#This Row],[POP_2024]],"")</f>
        <v>15616.454713493531</v>
      </c>
      <c r="N5726" s="3">
        <f>+IF(Tabella2026[[#This Row],[REDDITO COMPLESSIVO PROCAPITE]]&lt;media_aggr_reddito_pc,(media_aggr_reddito_pc-Tabella2026[[#This Row],[REDDITO COMPLESSIVO PROCAPITE]]),0)</f>
        <v>2208.61134911521</v>
      </c>
      <c r="O5726" s="3">
        <f>+Tabella2026[[#This Row],[DIFFERENZA REDDITO INFERIORE ALLA MEDIA DALLA MEDIA]]*Tabella2026[[#This Row],[POP_2024]]</f>
        <v>2389717.4797426574</v>
      </c>
      <c r="P5726" s="3">
        <f>+Tabella2026[[#This Row],[POPOLAZIONE PER DIFFERENZA ]]/SUM(Tabella2026[[POPOLAZIONE PER DIFFERENZA ]])</f>
        <v>2.1201145848382981E-5</v>
      </c>
      <c r="Q5726" s="3">
        <f>+Tabella2026[[#This Row],[INCIDENZA POPOLAZIONE PER DIFFERENZA]]*(PLAFOND-SUM(Tabella2026[CONTRIBUTO SULLA BASE DELLA POPOLAZIONE]))</f>
        <v>6241.6014369045888</v>
      </c>
      <c r="R5726" s="3">
        <f>+Tabella2026[[#This Row],[CONTRIBUTO SULLA BASE DELLA POPOLAZIONE]]+Tabella2026[[#This Row],[CONTRIBUTO SULLA BASE DEL REDDITO]]</f>
        <v>11645.76276172934</v>
      </c>
      <c r="S5726" s="3">
        <f>+Tabella2026[[#This Row],[CONTRIBUTO TOTALE]]/(PLAFOND/N_TESSERE)</f>
        <v>23.291525523458681</v>
      </c>
      <c r="T5726" s="3">
        <f>+MAX(CEILING(Tabella2026[[#This Row],[preDEF1]],1),1)</f>
        <v>24</v>
      </c>
      <c r="U5726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5726" s="21">
        <f>+Tabella2026[[#This Row],[DEF - n. card]]*(PLAFOND/N_TESSERE)</f>
        <v>12000</v>
      </c>
      <c r="W5726" s="18"/>
    </row>
    <row r="5727" spans="2:23" x14ac:dyDescent="0.25">
      <c r="B5727" s="1" t="s">
        <v>11435</v>
      </c>
      <c r="C5727" s="2">
        <v>103052</v>
      </c>
      <c r="D5727" s="1" t="s">
        <v>11436</v>
      </c>
      <c r="E5727" s="1" t="s">
        <v>18</v>
      </c>
      <c r="F5727" s="1" t="s">
        <v>648</v>
      </c>
      <c r="G5727" s="1" t="s">
        <v>4778</v>
      </c>
      <c r="H5727" s="1" t="s">
        <v>15835</v>
      </c>
      <c r="I5727" s="5">
        <v>1081</v>
      </c>
      <c r="J5727" s="5">
        <v>19088124</v>
      </c>
      <c r="K5727" s="3">
        <f>+Tabella2026[[#This Row],[POP_2024]]/SUM(Tabella2026[POP_2024])</f>
        <v>1.8339607594151575E-5</v>
      </c>
      <c r="L5727" s="3">
        <f>+Tabella2026[[#This Row],[INCIDENZA POPOLAZIONE]]*(PLAFOND/2)</f>
        <v>5399.1667210125279</v>
      </c>
      <c r="M5727" s="3">
        <f>+IFERROR(Tabella2026[[#This Row],[reddito_2024]]/Tabella2026[[#This Row],[POP_2024]],"")</f>
        <v>17657.839037927846</v>
      </c>
      <c r="N5727" s="3">
        <f>+IF(Tabella2026[[#This Row],[REDDITO COMPLESSIVO PROCAPITE]]&lt;media_aggr_reddito_pc,(media_aggr_reddito_pc-Tabella2026[[#This Row],[REDDITO COMPLESSIVO PROCAPITE]]),0)</f>
        <v>167.22702468089483</v>
      </c>
      <c r="O5727" s="3">
        <f>+Tabella2026[[#This Row],[DIFFERENZA REDDITO INFERIORE ALLA MEDIA DALLA MEDIA]]*Tabella2026[[#This Row],[POP_2024]]</f>
        <v>180772.41368004732</v>
      </c>
      <c r="P5727" s="3">
        <f>+Tabella2026[[#This Row],[POPOLAZIONE PER DIFFERENZA ]]/SUM(Tabella2026[[POPOLAZIONE PER DIFFERENZA ]])</f>
        <v>1.6037805055548353E-6</v>
      </c>
      <c r="Q5727" s="3">
        <f>+Tabella2026[[#This Row],[INCIDENZA POPOLAZIONE PER DIFFERENZA]]*(PLAFOND-SUM(Tabella2026[CONTRIBUTO SULLA BASE DELLA POPOLAZIONE]))</f>
        <v>472.15177799996627</v>
      </c>
      <c r="R5727" s="3">
        <f>+Tabella2026[[#This Row],[CONTRIBUTO SULLA BASE DELLA POPOLAZIONE]]+Tabella2026[[#This Row],[CONTRIBUTO SULLA BASE DEL REDDITO]]</f>
        <v>5871.3184990124937</v>
      </c>
      <c r="S5727" s="3">
        <f>+Tabella2026[[#This Row],[CONTRIBUTO TOTALE]]/(PLAFOND/N_TESSERE)</f>
        <v>11.742636998024988</v>
      </c>
      <c r="T5727" s="3">
        <f>+MAX(CEILING(Tabella2026[[#This Row],[preDEF1]],1),1)</f>
        <v>12</v>
      </c>
      <c r="U5727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727" s="21">
        <f>+Tabella2026[[#This Row],[DEF - n. card]]*(PLAFOND/N_TESSERE)</f>
        <v>6000</v>
      </c>
      <c r="W5727" s="18"/>
    </row>
    <row r="5728" spans="2:23" x14ac:dyDescent="0.25">
      <c r="B5728" s="1" t="s">
        <v>11109</v>
      </c>
      <c r="C5728" s="2">
        <v>65095</v>
      </c>
      <c r="D5728" s="1" t="s">
        <v>11110</v>
      </c>
      <c r="E5728" s="1" t="s">
        <v>15</v>
      </c>
      <c r="F5728" s="1" t="s">
        <v>82</v>
      </c>
      <c r="G5728" s="1" t="s">
        <v>4778</v>
      </c>
      <c r="H5728" s="1" t="s">
        <v>15836</v>
      </c>
      <c r="I5728" s="5">
        <v>1081</v>
      </c>
      <c r="J5728" s="5">
        <v>14132558</v>
      </c>
      <c r="K5728" s="3">
        <f>+Tabella2026[[#This Row],[POP_2024]]/SUM(Tabella2026[POP_2024])</f>
        <v>1.8339607594151575E-5</v>
      </c>
      <c r="L5728" s="3">
        <f>+Tabella2026[[#This Row],[INCIDENZA POPOLAZIONE]]*(PLAFOND/2)</f>
        <v>5399.1667210125279</v>
      </c>
      <c r="M5728" s="3">
        <f>+IFERROR(Tabella2026[[#This Row],[reddito_2024]]/Tabella2026[[#This Row],[POP_2024]],"")</f>
        <v>13073.596669750232</v>
      </c>
      <c r="N5728" s="3">
        <f>+IF(Tabella2026[[#This Row],[REDDITO COMPLESSIVO PROCAPITE]]&lt;media_aggr_reddito_pc,(media_aggr_reddito_pc-Tabella2026[[#This Row],[REDDITO COMPLESSIVO PROCAPITE]]),0)</f>
        <v>4751.4693928585093</v>
      </c>
      <c r="O5728" s="3">
        <f>+Tabella2026[[#This Row],[DIFFERENZA REDDITO INFERIORE ALLA MEDIA DALLA MEDIA]]*Tabella2026[[#This Row],[POP_2024]]</f>
        <v>5136338.4136800487</v>
      </c>
      <c r="P5728" s="3">
        <f>+Tabella2026[[#This Row],[POPOLAZIONE PER DIFFERENZA ]]/SUM(Tabella2026[[POPOLAZIONE PER DIFFERENZA ]])</f>
        <v>4.5568675275710649E-5</v>
      </c>
      <c r="Q5728" s="3">
        <f>+Tabella2026[[#This Row],[INCIDENZA POPOLAZIONE PER DIFFERENZA]]*(PLAFOND-SUM(Tabella2026[CONTRIBUTO SULLA BASE DELLA POPOLAZIONE]))</f>
        <v>13415.383824662813</v>
      </c>
      <c r="R5728" s="3">
        <f>+Tabella2026[[#This Row],[CONTRIBUTO SULLA BASE DELLA POPOLAZIONE]]+Tabella2026[[#This Row],[CONTRIBUTO SULLA BASE DEL REDDITO]]</f>
        <v>18814.550545675342</v>
      </c>
      <c r="S5728" s="3">
        <f>+Tabella2026[[#This Row],[CONTRIBUTO TOTALE]]/(PLAFOND/N_TESSERE)</f>
        <v>37.629101091350684</v>
      </c>
      <c r="T5728" s="3">
        <f>+MAX(CEILING(Tabella2026[[#This Row],[preDEF1]],1),1)</f>
        <v>38</v>
      </c>
      <c r="U5728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5728" s="21">
        <f>+Tabella2026[[#This Row],[DEF - n. card]]*(PLAFOND/N_TESSERE)</f>
        <v>19000</v>
      </c>
      <c r="W5728" s="18"/>
    </row>
    <row r="5729" spans="2:23" x14ac:dyDescent="0.25">
      <c r="B5729" s="1" t="s">
        <v>11596</v>
      </c>
      <c r="C5729" s="2">
        <v>14075</v>
      </c>
      <c r="D5729" s="1" t="s">
        <v>11597</v>
      </c>
      <c r="E5729" s="1" t="s">
        <v>12</v>
      </c>
      <c r="F5729" s="1" t="s">
        <v>980</v>
      </c>
      <c r="G5729" s="1" t="s">
        <v>4778</v>
      </c>
      <c r="H5729" s="1" t="s">
        <v>15835</v>
      </c>
      <c r="I5729" s="5">
        <v>1080</v>
      </c>
      <c r="J5729" s="5">
        <v>14601437</v>
      </c>
      <c r="K5729" s="3">
        <f>+Tabella2026[[#This Row],[POP_2024]]/SUM(Tabella2026[POP_2024])</f>
        <v>1.8322642184721278E-5</v>
      </c>
      <c r="L5729" s="3">
        <f>+Tabella2026[[#This Row],[INCIDENZA POPOLAZIONE]]*(PLAFOND/2)</f>
        <v>5394.1721172003063</v>
      </c>
      <c r="M5729" s="3">
        <f>+IFERROR(Tabella2026[[#This Row],[reddito_2024]]/Tabella2026[[#This Row],[POP_2024]],"")</f>
        <v>13519.849074074074</v>
      </c>
      <c r="N5729" s="3">
        <f>+IF(Tabella2026[[#This Row],[REDDITO COMPLESSIVO PROCAPITE]]&lt;media_aggr_reddito_pc,(media_aggr_reddito_pc-Tabella2026[[#This Row],[REDDITO COMPLESSIVO PROCAPITE]]),0)</f>
        <v>4305.2169885346666</v>
      </c>
      <c r="O5729" s="3">
        <f>+Tabella2026[[#This Row],[DIFFERENZA REDDITO INFERIORE ALLA MEDIA DALLA MEDIA]]*Tabella2026[[#This Row],[POP_2024]]</f>
        <v>4649634.3476174399</v>
      </c>
      <c r="P5729" s="3">
        <f>+Tabella2026[[#This Row],[POPOLAZIONE PER DIFFERENZA ]]/SUM(Tabella2026[[POPOLAZIONE PER DIFFERENZA ]])</f>
        <v>4.1250723895656471E-5</v>
      </c>
      <c r="Q5729" s="3">
        <f>+Tabella2026[[#This Row],[INCIDENZA POPOLAZIONE PER DIFFERENZA]]*(PLAFOND-SUM(Tabella2026[CONTRIBUTO SULLA BASE DELLA POPOLAZIONE]))</f>
        <v>12144.182176838392</v>
      </c>
      <c r="R5729" s="3">
        <f>+Tabella2026[[#This Row],[CONTRIBUTO SULLA BASE DELLA POPOLAZIONE]]+Tabella2026[[#This Row],[CONTRIBUTO SULLA BASE DEL REDDITO]]</f>
        <v>17538.354294038698</v>
      </c>
      <c r="S5729" s="3">
        <f>+Tabella2026[[#This Row],[CONTRIBUTO TOTALE]]/(PLAFOND/N_TESSERE)</f>
        <v>35.076708588077395</v>
      </c>
      <c r="T5729" s="3">
        <f>+MAX(CEILING(Tabella2026[[#This Row],[preDEF1]],1),1)</f>
        <v>36</v>
      </c>
      <c r="U5729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5729" s="21">
        <f>+Tabella2026[[#This Row],[DEF - n. card]]*(PLAFOND/N_TESSERE)</f>
        <v>18000</v>
      </c>
      <c r="W5729" s="18"/>
    </row>
    <row r="5730" spans="2:23" x14ac:dyDescent="0.25">
      <c r="B5730" s="1" t="s">
        <v>11556</v>
      </c>
      <c r="C5730" s="2">
        <v>98002</v>
      </c>
      <c r="D5730" s="1" t="s">
        <v>11557</v>
      </c>
      <c r="E5730" s="1" t="s">
        <v>12</v>
      </c>
      <c r="F5730" s="1" t="s">
        <v>389</v>
      </c>
      <c r="G5730" s="1" t="s">
        <v>4778</v>
      </c>
      <c r="H5730" s="1" t="s">
        <v>15835</v>
      </c>
      <c r="I5730" s="5">
        <v>1079</v>
      </c>
      <c r="J5730" s="5">
        <v>18691037</v>
      </c>
      <c r="K5730" s="3">
        <f>+Tabella2026[[#This Row],[POP_2024]]/SUM(Tabella2026[POP_2024])</f>
        <v>1.8305676775290982E-5</v>
      </c>
      <c r="L5730" s="3">
        <f>+Tabella2026[[#This Row],[INCIDENZA POPOLAZIONE]]*(PLAFOND/2)</f>
        <v>5389.1775133880838</v>
      </c>
      <c r="M5730" s="3">
        <f>+IFERROR(Tabella2026[[#This Row],[reddito_2024]]/Tabella2026[[#This Row],[POP_2024]],"")</f>
        <v>17322.555143651531</v>
      </c>
      <c r="N5730" s="3">
        <f>+IF(Tabella2026[[#This Row],[REDDITO COMPLESSIVO PROCAPITE]]&lt;media_aggr_reddito_pc,(media_aggr_reddito_pc-Tabella2026[[#This Row],[REDDITO COMPLESSIVO PROCAPITE]]),0)</f>
        <v>502.51091895721038</v>
      </c>
      <c r="O5730" s="3">
        <f>+Tabella2026[[#This Row],[DIFFERENZA REDDITO INFERIORE ALLA MEDIA DALLA MEDIA]]*Tabella2026[[#This Row],[POP_2024]]</f>
        <v>542209.28155483003</v>
      </c>
      <c r="P5730" s="3">
        <f>+Tabella2026[[#This Row],[POPOLAZIONE PER DIFFERENZA ]]/SUM(Tabella2026[[POPOLAZIONE PER DIFFERENZA ]])</f>
        <v>4.8103837194298045E-6</v>
      </c>
      <c r="Q5730" s="3">
        <f>+Tabella2026[[#This Row],[INCIDENZA POPOLAZIONE PER DIFFERENZA]]*(PLAFOND-SUM(Tabella2026[CONTRIBUTO SULLA BASE DELLA POPOLAZIONE]))</f>
        <v>1416.1733592123505</v>
      </c>
      <c r="R5730" s="3">
        <f>+Tabella2026[[#This Row],[CONTRIBUTO SULLA BASE DELLA POPOLAZIONE]]+Tabella2026[[#This Row],[CONTRIBUTO SULLA BASE DEL REDDITO]]</f>
        <v>6805.3508726004347</v>
      </c>
      <c r="S5730" s="3">
        <f>+Tabella2026[[#This Row],[CONTRIBUTO TOTALE]]/(PLAFOND/N_TESSERE)</f>
        <v>13.610701745200869</v>
      </c>
      <c r="T5730" s="3">
        <f>+MAX(CEILING(Tabella2026[[#This Row],[preDEF1]],1),1)</f>
        <v>14</v>
      </c>
      <c r="U5730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730" s="21">
        <f>+Tabella2026[[#This Row],[DEF - n. card]]*(PLAFOND/N_TESSERE)</f>
        <v>7000</v>
      </c>
      <c r="W5730" s="18"/>
    </row>
    <row r="5731" spans="2:23" x14ac:dyDescent="0.25">
      <c r="B5731" s="1" t="s">
        <v>11524</v>
      </c>
      <c r="C5731" s="2">
        <v>22049</v>
      </c>
      <c r="D5731" s="1" t="s">
        <v>11525</v>
      </c>
      <c r="E5731" s="1" t="s">
        <v>99</v>
      </c>
      <c r="F5731" s="1" t="s">
        <v>98</v>
      </c>
      <c r="G5731" s="1" t="s">
        <v>4778</v>
      </c>
      <c r="H5731" s="1" t="s">
        <v>15835</v>
      </c>
      <c r="I5731" s="5">
        <v>1078</v>
      </c>
      <c r="J5731" s="5">
        <v>22693157</v>
      </c>
      <c r="K5731" s="3">
        <f>+Tabella2026[[#This Row],[POP_2024]]/SUM(Tabella2026[POP_2024])</f>
        <v>1.8288711365860682E-5</v>
      </c>
      <c r="L5731" s="3">
        <f>+Tabella2026[[#This Row],[INCIDENZA POPOLAZIONE]]*(PLAFOND/2)</f>
        <v>5384.1829095758603</v>
      </c>
      <c r="M5731" s="3">
        <f>+IFERROR(Tabella2026[[#This Row],[reddito_2024]]/Tabella2026[[#This Row],[POP_2024]],"")</f>
        <v>21051.166048237475</v>
      </c>
      <c r="N5731" s="3">
        <f>+IF(Tabella2026[[#This Row],[REDDITO COMPLESSIVO PROCAPITE]]&lt;media_aggr_reddito_pc,(media_aggr_reddito_pc-Tabella2026[[#This Row],[REDDITO COMPLESSIVO PROCAPITE]]),0)</f>
        <v>0</v>
      </c>
      <c r="O5731" s="3">
        <f>+Tabella2026[[#This Row],[DIFFERENZA REDDITO INFERIORE ALLA MEDIA DALLA MEDIA]]*Tabella2026[[#This Row],[POP_2024]]</f>
        <v>0</v>
      </c>
      <c r="P5731" s="3">
        <f>+Tabella2026[[#This Row],[POPOLAZIONE PER DIFFERENZA ]]/SUM(Tabella2026[[POPOLAZIONE PER DIFFERENZA ]])</f>
        <v>0</v>
      </c>
      <c r="Q5731" s="3">
        <f>+Tabella2026[[#This Row],[INCIDENZA POPOLAZIONE PER DIFFERENZA]]*(PLAFOND-SUM(Tabella2026[CONTRIBUTO SULLA BASE DELLA POPOLAZIONE]))</f>
        <v>0</v>
      </c>
      <c r="R5731" s="3">
        <f>+Tabella2026[[#This Row],[CONTRIBUTO SULLA BASE DELLA POPOLAZIONE]]+Tabella2026[[#This Row],[CONTRIBUTO SULLA BASE DEL REDDITO]]</f>
        <v>5384.1829095758603</v>
      </c>
      <c r="S5731" s="3">
        <f>+Tabella2026[[#This Row],[CONTRIBUTO TOTALE]]/(PLAFOND/N_TESSERE)</f>
        <v>10.76836581915172</v>
      </c>
      <c r="T5731" s="3">
        <f>+MAX(CEILING(Tabella2026[[#This Row],[preDEF1]],1),1)</f>
        <v>11</v>
      </c>
      <c r="U5731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31" s="21">
        <f>+Tabella2026[[#This Row],[DEF - n. card]]*(PLAFOND/N_TESSERE)</f>
        <v>5500</v>
      </c>
      <c r="W5731" s="18"/>
    </row>
    <row r="5732" spans="2:23" x14ac:dyDescent="0.25">
      <c r="B5732" s="1" t="s">
        <v>12024</v>
      </c>
      <c r="C5732" s="2">
        <v>83023</v>
      </c>
      <c r="D5732" s="1" t="s">
        <v>12025</v>
      </c>
      <c r="E5732" s="1" t="s">
        <v>21</v>
      </c>
      <c r="F5732" s="1" t="s">
        <v>42</v>
      </c>
      <c r="G5732" s="1" t="s">
        <v>4778</v>
      </c>
      <c r="H5732" s="1" t="s">
        <v>15836</v>
      </c>
      <c r="I5732" s="5">
        <v>1078</v>
      </c>
      <c r="J5732" s="5">
        <v>11191957</v>
      </c>
      <c r="K5732" s="3">
        <f>+Tabella2026[[#This Row],[POP_2024]]/SUM(Tabella2026[POP_2024])</f>
        <v>1.8288711365860682E-5</v>
      </c>
      <c r="L5732" s="3">
        <f>+Tabella2026[[#This Row],[INCIDENZA POPOLAZIONE]]*(PLAFOND/2)</f>
        <v>5384.1829095758603</v>
      </c>
      <c r="M5732" s="3">
        <f>+IFERROR(Tabella2026[[#This Row],[reddito_2024]]/Tabella2026[[#This Row],[POP_2024]],"")</f>
        <v>10382.14935064935</v>
      </c>
      <c r="N5732" s="3">
        <f>+IF(Tabella2026[[#This Row],[REDDITO COMPLESSIVO PROCAPITE]]&lt;media_aggr_reddito_pc,(media_aggr_reddito_pc-Tabella2026[[#This Row],[REDDITO COMPLESSIVO PROCAPITE]]),0)</f>
        <v>7442.9167119593913</v>
      </c>
      <c r="O5732" s="3">
        <f>+Tabella2026[[#This Row],[DIFFERENZA REDDITO INFERIORE ALLA MEDIA DALLA MEDIA]]*Tabella2026[[#This Row],[POP_2024]]</f>
        <v>8023464.2154922234</v>
      </c>
      <c r="P5732" s="3">
        <f>+Tabella2026[[#This Row],[POPOLAZIONE PER DIFFERENZA ]]/SUM(Tabella2026[[POPOLAZIONE PER DIFFERENZA ]])</f>
        <v>7.1182738747950532E-5</v>
      </c>
      <c r="Q5732" s="3">
        <f>+Tabella2026[[#This Row],[INCIDENZA POPOLAZIONE PER DIFFERENZA]]*(PLAFOND-SUM(Tabella2026[CONTRIBUTO SULLA BASE DELLA POPOLAZIONE]))</f>
        <v>20956.144900342661</v>
      </c>
      <c r="R5732" s="3">
        <f>+Tabella2026[[#This Row],[CONTRIBUTO SULLA BASE DELLA POPOLAZIONE]]+Tabella2026[[#This Row],[CONTRIBUTO SULLA BASE DEL REDDITO]]</f>
        <v>26340.327809918519</v>
      </c>
      <c r="S5732" s="3">
        <f>+Tabella2026[[#This Row],[CONTRIBUTO TOTALE]]/(PLAFOND/N_TESSERE)</f>
        <v>52.68065561983704</v>
      </c>
      <c r="T5732" s="3">
        <f>+MAX(CEILING(Tabella2026[[#This Row],[preDEF1]],1),1)</f>
        <v>53</v>
      </c>
      <c r="U5732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732" s="21">
        <f>+Tabella2026[[#This Row],[DEF - n. card]]*(PLAFOND/N_TESSERE)</f>
        <v>26500</v>
      </c>
      <c r="W5732" s="18"/>
    </row>
    <row r="5733" spans="2:23" x14ac:dyDescent="0.25">
      <c r="B5733" s="1" t="s">
        <v>11333</v>
      </c>
      <c r="C5733" s="2">
        <v>65057</v>
      </c>
      <c r="D5733" s="1" t="s">
        <v>11334</v>
      </c>
      <c r="E5733" s="1" t="s">
        <v>15</v>
      </c>
      <c r="F5733" s="1" t="s">
        <v>82</v>
      </c>
      <c r="G5733" s="1" t="s">
        <v>4778</v>
      </c>
      <c r="H5733" s="1" t="s">
        <v>15836</v>
      </c>
      <c r="I5733" s="5">
        <v>1078</v>
      </c>
      <c r="J5733" s="5">
        <v>11519779</v>
      </c>
      <c r="K5733" s="3">
        <f>+Tabella2026[[#This Row],[POP_2024]]/SUM(Tabella2026[POP_2024])</f>
        <v>1.8288711365860682E-5</v>
      </c>
      <c r="L5733" s="3">
        <f>+Tabella2026[[#This Row],[INCIDENZA POPOLAZIONE]]*(PLAFOND/2)</f>
        <v>5384.1829095758603</v>
      </c>
      <c r="M5733" s="3">
        <f>+IFERROR(Tabella2026[[#This Row],[reddito_2024]]/Tabella2026[[#This Row],[POP_2024]],"")</f>
        <v>10686.251391465677</v>
      </c>
      <c r="N5733" s="3">
        <f>+IF(Tabella2026[[#This Row],[REDDITO COMPLESSIVO PROCAPITE]]&lt;media_aggr_reddito_pc,(media_aggr_reddito_pc-Tabella2026[[#This Row],[REDDITO COMPLESSIVO PROCAPITE]]),0)</f>
        <v>7138.8146711430636</v>
      </c>
      <c r="O5733" s="3">
        <f>+Tabella2026[[#This Row],[DIFFERENZA REDDITO INFERIORE ALLA MEDIA DALLA MEDIA]]*Tabella2026[[#This Row],[POP_2024]]</f>
        <v>7695642.2154922225</v>
      </c>
      <c r="P5733" s="3">
        <f>+Tabella2026[[#This Row],[POPOLAZIONE PER DIFFERENZA ]]/SUM(Tabella2026[[POPOLAZIONE PER DIFFERENZA ]])</f>
        <v>6.8274360626593248E-5</v>
      </c>
      <c r="Q5733" s="3">
        <f>+Tabella2026[[#This Row],[INCIDENZA POPOLAZIONE PER DIFFERENZA]]*(PLAFOND-SUM(Tabella2026[CONTRIBUTO SULLA BASE DELLA POPOLAZIONE]))</f>
        <v>20099.920562698662</v>
      </c>
      <c r="R5733" s="3">
        <f>+Tabella2026[[#This Row],[CONTRIBUTO SULLA BASE DELLA POPOLAZIONE]]+Tabella2026[[#This Row],[CONTRIBUTO SULLA BASE DEL REDDITO]]</f>
        <v>25484.103472274524</v>
      </c>
      <c r="S5733" s="3">
        <f>+Tabella2026[[#This Row],[CONTRIBUTO TOTALE]]/(PLAFOND/N_TESSERE)</f>
        <v>50.968206944549046</v>
      </c>
      <c r="T5733" s="3">
        <f>+MAX(CEILING(Tabella2026[[#This Row],[preDEF1]],1),1)</f>
        <v>51</v>
      </c>
      <c r="U5733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5733" s="21">
        <f>+Tabella2026[[#This Row],[DEF - n. card]]*(PLAFOND/N_TESSERE)</f>
        <v>25500</v>
      </c>
      <c r="W5733" s="18"/>
    </row>
    <row r="5734" spans="2:23" x14ac:dyDescent="0.25">
      <c r="B5734" s="1" t="s">
        <v>11083</v>
      </c>
      <c r="C5734" s="2">
        <v>83062</v>
      </c>
      <c r="D5734" s="1" t="s">
        <v>11084</v>
      </c>
      <c r="E5734" s="1" t="s">
        <v>21</v>
      </c>
      <c r="F5734" s="1" t="s">
        <v>42</v>
      </c>
      <c r="G5734" s="1" t="s">
        <v>4778</v>
      </c>
      <c r="H5734" s="1" t="s">
        <v>15836</v>
      </c>
      <c r="I5734" s="5">
        <v>1078</v>
      </c>
      <c r="J5734" s="5">
        <v>13772650</v>
      </c>
      <c r="K5734" s="3">
        <f>+Tabella2026[[#This Row],[POP_2024]]/SUM(Tabella2026[POP_2024])</f>
        <v>1.8288711365860682E-5</v>
      </c>
      <c r="L5734" s="3">
        <f>+Tabella2026[[#This Row],[INCIDENZA POPOLAZIONE]]*(PLAFOND/2)</f>
        <v>5384.1829095758603</v>
      </c>
      <c r="M5734" s="3">
        <f>+IFERROR(Tabella2026[[#This Row],[reddito_2024]]/Tabella2026[[#This Row],[POP_2024]],"")</f>
        <v>12776.113172541744</v>
      </c>
      <c r="N5734" s="3">
        <f>+IF(Tabella2026[[#This Row],[REDDITO COMPLESSIVO PROCAPITE]]&lt;media_aggr_reddito_pc,(media_aggr_reddito_pc-Tabella2026[[#This Row],[REDDITO COMPLESSIVO PROCAPITE]]),0)</f>
        <v>5048.9528900669975</v>
      </c>
      <c r="O5734" s="3">
        <f>+Tabella2026[[#This Row],[DIFFERENZA REDDITO INFERIORE ALLA MEDIA DALLA MEDIA]]*Tabella2026[[#This Row],[POP_2024]]</f>
        <v>5442771.2154922234</v>
      </c>
      <c r="P5734" s="3">
        <f>+Tabella2026[[#This Row],[POPOLAZIONE PER DIFFERENZA ]]/SUM(Tabella2026[[POPOLAZIONE PER DIFFERENZA ]])</f>
        <v>4.8287292258270516E-5</v>
      </c>
      <c r="Q5734" s="3">
        <f>+Tabella2026[[#This Row],[INCIDENZA POPOLAZIONE PER DIFFERENZA]]*(PLAFOND-SUM(Tabella2026[CONTRIBUTO SULLA BASE DELLA POPOLAZIONE]))</f>
        <v>14215.742625365703</v>
      </c>
      <c r="R5734" s="3">
        <f>+Tabella2026[[#This Row],[CONTRIBUTO SULLA BASE DELLA POPOLAZIONE]]+Tabella2026[[#This Row],[CONTRIBUTO SULLA BASE DEL REDDITO]]</f>
        <v>19599.925534941562</v>
      </c>
      <c r="S5734" s="3">
        <f>+Tabella2026[[#This Row],[CONTRIBUTO TOTALE]]/(PLAFOND/N_TESSERE)</f>
        <v>39.199851069883124</v>
      </c>
      <c r="T5734" s="3">
        <f>+MAX(CEILING(Tabella2026[[#This Row],[preDEF1]],1),1)</f>
        <v>40</v>
      </c>
      <c r="U5734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734" s="21">
        <f>+Tabella2026[[#This Row],[DEF - n. card]]*(PLAFOND/N_TESSERE)</f>
        <v>20000</v>
      </c>
      <c r="W5734" s="18"/>
    </row>
    <row r="5735" spans="2:23" x14ac:dyDescent="0.25">
      <c r="B5735" s="1" t="s">
        <v>11091</v>
      </c>
      <c r="C5735" s="2">
        <v>78006</v>
      </c>
      <c r="D5735" s="1" t="s">
        <v>11092</v>
      </c>
      <c r="E5735" s="1" t="s">
        <v>61</v>
      </c>
      <c r="F5735" s="1" t="s">
        <v>178</v>
      </c>
      <c r="G5735" s="1" t="s">
        <v>4778</v>
      </c>
      <c r="H5735" s="1" t="s">
        <v>15836</v>
      </c>
      <c r="I5735" s="5">
        <v>1076</v>
      </c>
      <c r="J5735" s="5">
        <v>11243937</v>
      </c>
      <c r="K5735" s="3">
        <f>+Tabella2026[[#This Row],[POP_2024]]/SUM(Tabella2026[POP_2024])</f>
        <v>1.825478054700009E-5</v>
      </c>
      <c r="L5735" s="3">
        <f>+Tabella2026[[#This Row],[INCIDENZA POPOLAZIONE]]*(PLAFOND/2)</f>
        <v>5374.1937019514162</v>
      </c>
      <c r="M5735" s="3">
        <f>+IFERROR(Tabella2026[[#This Row],[reddito_2024]]/Tabella2026[[#This Row],[POP_2024]],"")</f>
        <v>10449.755576208179</v>
      </c>
      <c r="N5735" s="3">
        <f>+IF(Tabella2026[[#This Row],[REDDITO COMPLESSIVO PROCAPITE]]&lt;media_aggr_reddito_pc,(media_aggr_reddito_pc-Tabella2026[[#This Row],[REDDITO COMPLESSIVO PROCAPITE]]),0)</f>
        <v>7375.3104864005618</v>
      </c>
      <c r="O5735" s="3">
        <f>+Tabella2026[[#This Row],[DIFFERENZA REDDITO INFERIORE ALLA MEDIA DALLA MEDIA]]*Tabella2026[[#This Row],[POP_2024]]</f>
        <v>7935834.0833670041</v>
      </c>
      <c r="P5735" s="3">
        <f>+Tabella2026[[#This Row],[POPOLAZIONE PER DIFFERENZA ]]/SUM(Tabella2026[[POPOLAZIONE PER DIFFERENZA ]])</f>
        <v>7.0405299896852578E-5</v>
      </c>
      <c r="Q5735" s="3">
        <f>+Tabella2026[[#This Row],[INCIDENZA POPOLAZIONE PER DIFFERENZA]]*(PLAFOND-SUM(Tabella2026[CONTRIBUTO SULLA BASE DELLA POPOLAZIONE]))</f>
        <v>20727.267485658562</v>
      </c>
      <c r="R5735" s="3">
        <f>+Tabella2026[[#This Row],[CONTRIBUTO SULLA BASE DELLA POPOLAZIONE]]+Tabella2026[[#This Row],[CONTRIBUTO SULLA BASE DEL REDDITO]]</f>
        <v>26101.461187609977</v>
      </c>
      <c r="S5735" s="3">
        <f>+Tabella2026[[#This Row],[CONTRIBUTO TOTALE]]/(PLAFOND/N_TESSERE)</f>
        <v>52.202922375219956</v>
      </c>
      <c r="T5735" s="3">
        <f>+MAX(CEILING(Tabella2026[[#This Row],[preDEF1]],1),1)</f>
        <v>53</v>
      </c>
      <c r="U5735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735" s="21">
        <f>+Tabella2026[[#This Row],[DEF - n. card]]*(PLAFOND/N_TESSERE)</f>
        <v>26500</v>
      </c>
      <c r="W5735" s="18"/>
    </row>
    <row r="5736" spans="2:23" x14ac:dyDescent="0.25">
      <c r="B5736" s="1" t="s">
        <v>11600</v>
      </c>
      <c r="C5736" s="2">
        <v>83015</v>
      </c>
      <c r="D5736" s="1" t="s">
        <v>11601</v>
      </c>
      <c r="E5736" s="1" t="s">
        <v>21</v>
      </c>
      <c r="F5736" s="1" t="s">
        <v>42</v>
      </c>
      <c r="G5736" s="1" t="s">
        <v>4778</v>
      </c>
      <c r="H5736" s="1" t="s">
        <v>15836</v>
      </c>
      <c r="I5736" s="5">
        <v>1076</v>
      </c>
      <c r="J5736" s="5">
        <v>12819949</v>
      </c>
      <c r="K5736" s="3">
        <f>+Tabella2026[[#This Row],[POP_2024]]/SUM(Tabella2026[POP_2024])</f>
        <v>1.825478054700009E-5</v>
      </c>
      <c r="L5736" s="3">
        <f>+Tabella2026[[#This Row],[INCIDENZA POPOLAZIONE]]*(PLAFOND/2)</f>
        <v>5374.1937019514162</v>
      </c>
      <c r="M5736" s="3">
        <f>+IFERROR(Tabella2026[[#This Row],[reddito_2024]]/Tabella2026[[#This Row],[POP_2024]],"")</f>
        <v>11914.450743494424</v>
      </c>
      <c r="N5736" s="3">
        <f>+IF(Tabella2026[[#This Row],[REDDITO COMPLESSIVO PROCAPITE]]&lt;media_aggr_reddito_pc,(media_aggr_reddito_pc-Tabella2026[[#This Row],[REDDITO COMPLESSIVO PROCAPITE]]),0)</f>
        <v>5910.6153191143167</v>
      </c>
      <c r="O5736" s="3">
        <f>+Tabella2026[[#This Row],[DIFFERENZA REDDITO INFERIORE ALLA MEDIA DALLA MEDIA]]*Tabella2026[[#This Row],[POP_2024]]</f>
        <v>6359822.083367005</v>
      </c>
      <c r="P5736" s="3">
        <f>+Tabella2026[[#This Row],[POPOLAZIONE PER DIFFERENZA ]]/SUM(Tabella2026[[POPOLAZIONE PER DIFFERENZA ]])</f>
        <v>5.6423203454891611E-5</v>
      </c>
      <c r="Q5736" s="3">
        <f>+Tabella2026[[#This Row],[INCIDENZA POPOLAZIONE PER DIFFERENZA]]*(PLAFOND-SUM(Tabella2026[CONTRIBUTO SULLA BASE DELLA POPOLAZIONE]))</f>
        <v>16610.948779717568</v>
      </c>
      <c r="R5736" s="3">
        <f>+Tabella2026[[#This Row],[CONTRIBUTO SULLA BASE DELLA POPOLAZIONE]]+Tabella2026[[#This Row],[CONTRIBUTO SULLA BASE DEL REDDITO]]</f>
        <v>21985.142481668983</v>
      </c>
      <c r="S5736" s="3">
        <f>+Tabella2026[[#This Row],[CONTRIBUTO TOTALE]]/(PLAFOND/N_TESSERE)</f>
        <v>43.970284963337967</v>
      </c>
      <c r="T5736" s="3">
        <f>+MAX(CEILING(Tabella2026[[#This Row],[preDEF1]],1),1)</f>
        <v>44</v>
      </c>
      <c r="U5736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736" s="21">
        <f>+Tabella2026[[#This Row],[DEF - n. card]]*(PLAFOND/N_TESSERE)</f>
        <v>22000</v>
      </c>
      <c r="W5736" s="18"/>
    </row>
    <row r="5737" spans="2:23" x14ac:dyDescent="0.25">
      <c r="B5737" s="1" t="s">
        <v>11574</v>
      </c>
      <c r="C5737" s="2">
        <v>22083</v>
      </c>
      <c r="D5737" s="1" t="s">
        <v>11575</v>
      </c>
      <c r="E5737" s="1" t="s">
        <v>99</v>
      </c>
      <c r="F5737" s="1" t="s">
        <v>98</v>
      </c>
      <c r="G5737" s="1" t="s">
        <v>4778</v>
      </c>
      <c r="H5737" s="1" t="s">
        <v>15835</v>
      </c>
      <c r="I5737" s="5">
        <v>1076</v>
      </c>
      <c r="J5737" s="5">
        <v>17398793</v>
      </c>
      <c r="K5737" s="3">
        <f>+Tabella2026[[#This Row],[POP_2024]]/SUM(Tabella2026[POP_2024])</f>
        <v>1.825478054700009E-5</v>
      </c>
      <c r="L5737" s="3">
        <f>+Tabella2026[[#This Row],[INCIDENZA POPOLAZIONE]]*(PLAFOND/2)</f>
        <v>5374.1937019514162</v>
      </c>
      <c r="M5737" s="3">
        <f>+IFERROR(Tabella2026[[#This Row],[reddito_2024]]/Tabella2026[[#This Row],[POP_2024]],"")</f>
        <v>16169.881970260223</v>
      </c>
      <c r="N5737" s="3">
        <f>+IF(Tabella2026[[#This Row],[REDDITO COMPLESSIVO PROCAPITE]]&lt;media_aggr_reddito_pc,(media_aggr_reddito_pc-Tabella2026[[#This Row],[REDDITO COMPLESSIVO PROCAPITE]]),0)</f>
        <v>1655.1840923485179</v>
      </c>
      <c r="O5737" s="3">
        <f>+Tabella2026[[#This Row],[DIFFERENZA REDDITO INFERIORE ALLA MEDIA DALLA MEDIA]]*Tabella2026[[#This Row],[POP_2024]]</f>
        <v>1780978.0833670052</v>
      </c>
      <c r="P5737" s="3">
        <f>+Tabella2026[[#This Row],[POPOLAZIONE PER DIFFERENZA ]]/SUM(Tabella2026[[POPOLAZIONE PER DIFFERENZA ]])</f>
        <v>1.5800518855602801E-5</v>
      </c>
      <c r="Q5737" s="3">
        <f>+Tabella2026[[#This Row],[INCIDENZA POPOLAZIONE PER DIFFERENZA]]*(PLAFOND-SUM(Tabella2026[CONTRIBUTO SULLA BASE DELLA POPOLAZIONE]))</f>
        <v>4651.6609007003417</v>
      </c>
      <c r="R5737" s="3">
        <f>+Tabella2026[[#This Row],[CONTRIBUTO SULLA BASE DELLA POPOLAZIONE]]+Tabella2026[[#This Row],[CONTRIBUTO SULLA BASE DEL REDDITO]]</f>
        <v>10025.854602651758</v>
      </c>
      <c r="S5737" s="3">
        <f>+Tabella2026[[#This Row],[CONTRIBUTO TOTALE]]/(PLAFOND/N_TESSERE)</f>
        <v>20.051709205303517</v>
      </c>
      <c r="T5737" s="3">
        <f>+MAX(CEILING(Tabella2026[[#This Row],[preDEF1]],1),1)</f>
        <v>21</v>
      </c>
      <c r="U5737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5737" s="21">
        <f>+Tabella2026[[#This Row],[DEF - n. card]]*(PLAFOND/N_TESSERE)</f>
        <v>10500</v>
      </c>
      <c r="W5737" s="18"/>
    </row>
    <row r="5738" spans="2:23" x14ac:dyDescent="0.25">
      <c r="B5738" s="1" t="s">
        <v>11391</v>
      </c>
      <c r="C5738" s="2">
        <v>62056</v>
      </c>
      <c r="D5738" s="1" t="s">
        <v>11392</v>
      </c>
      <c r="E5738" s="1" t="s">
        <v>15</v>
      </c>
      <c r="F5738" s="1" t="s">
        <v>256</v>
      </c>
      <c r="G5738" s="1" t="s">
        <v>4778</v>
      </c>
      <c r="H5738" s="1" t="s">
        <v>15836</v>
      </c>
      <c r="I5738" s="5">
        <v>1076</v>
      </c>
      <c r="J5738" s="5">
        <v>12434806</v>
      </c>
      <c r="K5738" s="3">
        <f>+Tabella2026[[#This Row],[POP_2024]]/SUM(Tabella2026[POP_2024])</f>
        <v>1.825478054700009E-5</v>
      </c>
      <c r="L5738" s="3">
        <f>+Tabella2026[[#This Row],[INCIDENZA POPOLAZIONE]]*(PLAFOND/2)</f>
        <v>5374.1937019514162</v>
      </c>
      <c r="M5738" s="3">
        <f>+IFERROR(Tabella2026[[#This Row],[reddito_2024]]/Tabella2026[[#This Row],[POP_2024]],"")</f>
        <v>11556.511152416357</v>
      </c>
      <c r="N5738" s="3">
        <f>+IF(Tabella2026[[#This Row],[REDDITO COMPLESSIVO PROCAPITE]]&lt;media_aggr_reddito_pc,(media_aggr_reddito_pc-Tabella2026[[#This Row],[REDDITO COMPLESSIVO PROCAPITE]]),0)</f>
        <v>6268.5549101923843</v>
      </c>
      <c r="O5738" s="3">
        <f>+Tabella2026[[#This Row],[DIFFERENZA REDDITO INFERIORE ALLA MEDIA DALLA MEDIA]]*Tabella2026[[#This Row],[POP_2024]]</f>
        <v>6744965.0833670059</v>
      </c>
      <c r="P5738" s="3">
        <f>+Tabella2026[[#This Row],[POPOLAZIONE PER DIFFERENZA ]]/SUM(Tabella2026[[POPOLAZIONE PER DIFFERENZA ]])</f>
        <v>5.9840123230849017E-5</v>
      </c>
      <c r="Q5738" s="3">
        <f>+Tabella2026[[#This Row],[INCIDENZA POPOLAZIONE PER DIFFERENZA]]*(PLAFOND-SUM(Tabella2026[CONTRIBUTO SULLA BASE DELLA POPOLAZIONE]))</f>
        <v>17616.887399069597</v>
      </c>
      <c r="R5738" s="3">
        <f>+Tabella2026[[#This Row],[CONTRIBUTO SULLA BASE DELLA POPOLAZIONE]]+Tabella2026[[#This Row],[CONTRIBUTO SULLA BASE DEL REDDITO]]</f>
        <v>22991.081101021013</v>
      </c>
      <c r="S5738" s="3">
        <f>+Tabella2026[[#This Row],[CONTRIBUTO TOTALE]]/(PLAFOND/N_TESSERE)</f>
        <v>45.982162202042026</v>
      </c>
      <c r="T5738" s="3">
        <f>+MAX(CEILING(Tabella2026[[#This Row],[preDEF1]],1),1)</f>
        <v>46</v>
      </c>
      <c r="U5738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5738" s="21">
        <f>+Tabella2026[[#This Row],[DEF - n. card]]*(PLAFOND/N_TESSERE)</f>
        <v>23000</v>
      </c>
      <c r="W5738" s="18"/>
    </row>
    <row r="5739" spans="2:23" x14ac:dyDescent="0.25">
      <c r="B5739" s="1" t="s">
        <v>11453</v>
      </c>
      <c r="C5739" s="2">
        <v>102039</v>
      </c>
      <c r="D5739" s="1" t="s">
        <v>11454</v>
      </c>
      <c r="E5739" s="1" t="s">
        <v>61</v>
      </c>
      <c r="F5739" s="1" t="s">
        <v>607</v>
      </c>
      <c r="G5739" s="1" t="s">
        <v>4778</v>
      </c>
      <c r="H5739" s="1" t="s">
        <v>15836</v>
      </c>
      <c r="I5739" s="5">
        <v>1076</v>
      </c>
      <c r="J5739" s="5">
        <v>9866718</v>
      </c>
      <c r="K5739" s="3">
        <f>+Tabella2026[[#This Row],[POP_2024]]/SUM(Tabella2026[POP_2024])</f>
        <v>1.825478054700009E-5</v>
      </c>
      <c r="L5739" s="3">
        <f>+Tabella2026[[#This Row],[INCIDENZA POPOLAZIONE]]*(PLAFOND/2)</f>
        <v>5374.1937019514162</v>
      </c>
      <c r="M5739" s="3">
        <f>+IFERROR(Tabella2026[[#This Row],[reddito_2024]]/Tabella2026[[#This Row],[POP_2024]],"")</f>
        <v>9169.8122676579933</v>
      </c>
      <c r="N5739" s="3">
        <f>+IF(Tabella2026[[#This Row],[REDDITO COMPLESSIVO PROCAPITE]]&lt;media_aggr_reddito_pc,(media_aggr_reddito_pc-Tabella2026[[#This Row],[REDDITO COMPLESSIVO PROCAPITE]]),0)</f>
        <v>8655.2537949507478</v>
      </c>
      <c r="O5739" s="3">
        <f>+Tabella2026[[#This Row],[DIFFERENZA REDDITO INFERIORE ALLA MEDIA DALLA MEDIA]]*Tabella2026[[#This Row],[POP_2024]]</f>
        <v>9313053.083367005</v>
      </c>
      <c r="P5739" s="3">
        <f>+Tabella2026[[#This Row],[POPOLAZIONE PER DIFFERENZA ]]/SUM(Tabella2026[[POPOLAZIONE PER DIFFERENZA ]])</f>
        <v>8.2623740416151335E-5</v>
      </c>
      <c r="Q5739" s="3">
        <f>+Tabella2026[[#This Row],[INCIDENZA POPOLAZIONE PER DIFFERENZA]]*(PLAFOND-SUM(Tabella2026[CONTRIBUTO SULLA BASE DELLA POPOLAZIONE]))</f>
        <v>24324.367210709741</v>
      </c>
      <c r="R5739" s="3">
        <f>+Tabella2026[[#This Row],[CONTRIBUTO SULLA BASE DELLA POPOLAZIONE]]+Tabella2026[[#This Row],[CONTRIBUTO SULLA BASE DEL REDDITO]]</f>
        <v>29698.560912661156</v>
      </c>
      <c r="S5739" s="3">
        <f>+Tabella2026[[#This Row],[CONTRIBUTO TOTALE]]/(PLAFOND/N_TESSERE)</f>
        <v>59.397121825322316</v>
      </c>
      <c r="T5739" s="3">
        <f>+MAX(CEILING(Tabella2026[[#This Row],[preDEF1]],1),1)</f>
        <v>60</v>
      </c>
      <c r="U5739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5739" s="21">
        <f>+Tabella2026[[#This Row],[DEF - n. card]]*(PLAFOND/N_TESSERE)</f>
        <v>30000</v>
      </c>
      <c r="W5739" s="18"/>
    </row>
    <row r="5740" spans="2:23" x14ac:dyDescent="0.25">
      <c r="B5740" s="1" t="s">
        <v>11431</v>
      </c>
      <c r="C5740" s="2">
        <v>71003</v>
      </c>
      <c r="D5740" s="1" t="s">
        <v>11432</v>
      </c>
      <c r="E5740" s="1" t="s">
        <v>33</v>
      </c>
      <c r="F5740" s="1" t="s">
        <v>78</v>
      </c>
      <c r="G5740" s="1" t="s">
        <v>4778</v>
      </c>
      <c r="H5740" s="1" t="s">
        <v>15836</v>
      </c>
      <c r="I5740" s="5">
        <v>1075</v>
      </c>
      <c r="J5740" s="5">
        <v>11490706</v>
      </c>
      <c r="K5740" s="3">
        <f>+Tabella2026[[#This Row],[POP_2024]]/SUM(Tabella2026[POP_2024])</f>
        <v>1.823781513756979E-5</v>
      </c>
      <c r="L5740" s="3">
        <f>+Tabella2026[[#This Row],[INCIDENZA POPOLAZIONE]]*(PLAFOND/2)</f>
        <v>5369.1990981391928</v>
      </c>
      <c r="M5740" s="3">
        <f>+IFERROR(Tabella2026[[#This Row],[reddito_2024]]/Tabella2026[[#This Row],[POP_2024]],"")</f>
        <v>10689.028837209302</v>
      </c>
      <c r="N5740" s="3">
        <f>+IF(Tabella2026[[#This Row],[REDDITO COMPLESSIVO PROCAPITE]]&lt;media_aggr_reddito_pc,(media_aggr_reddito_pc-Tabella2026[[#This Row],[REDDITO COMPLESSIVO PROCAPITE]]),0)</f>
        <v>7136.0372253994392</v>
      </c>
      <c r="O5740" s="3">
        <f>+Tabella2026[[#This Row],[DIFFERENZA REDDITO INFERIORE ALLA MEDIA DALLA MEDIA]]*Tabella2026[[#This Row],[POP_2024]]</f>
        <v>7671240.0173043972</v>
      </c>
      <c r="P5740" s="3">
        <f>+Tabella2026[[#This Row],[POPOLAZIONE PER DIFFERENZA ]]/SUM(Tabella2026[[POPOLAZIONE PER DIFFERENZA ]])</f>
        <v>6.8057868690962035E-5</v>
      </c>
      <c r="Q5740" s="3">
        <f>+Tabella2026[[#This Row],[INCIDENZA POPOLAZIONE PER DIFFERENZA]]*(PLAFOND-SUM(Tabella2026[CONTRIBUTO SULLA BASE DELLA POPOLAZIONE]))</f>
        <v>20036.185499217787</v>
      </c>
      <c r="R5740" s="3">
        <f>+Tabella2026[[#This Row],[CONTRIBUTO SULLA BASE DELLA POPOLAZIONE]]+Tabella2026[[#This Row],[CONTRIBUTO SULLA BASE DEL REDDITO]]</f>
        <v>25405.384597356981</v>
      </c>
      <c r="S5740" s="3">
        <f>+Tabella2026[[#This Row],[CONTRIBUTO TOTALE]]/(PLAFOND/N_TESSERE)</f>
        <v>50.810769194713963</v>
      </c>
      <c r="T5740" s="3">
        <f>+MAX(CEILING(Tabella2026[[#This Row],[preDEF1]],1),1)</f>
        <v>51</v>
      </c>
      <c r="U5740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5740" s="21">
        <f>+Tabella2026[[#This Row],[DEF - n. card]]*(PLAFOND/N_TESSERE)</f>
        <v>25500</v>
      </c>
      <c r="W5740" s="18"/>
    </row>
    <row r="5741" spans="2:23" x14ac:dyDescent="0.25">
      <c r="B5741" s="1" t="s">
        <v>11383</v>
      </c>
      <c r="C5741" s="2">
        <v>102007</v>
      </c>
      <c r="D5741" s="1" t="s">
        <v>11384</v>
      </c>
      <c r="E5741" s="1" t="s">
        <v>61</v>
      </c>
      <c r="F5741" s="1" t="s">
        <v>607</v>
      </c>
      <c r="G5741" s="1" t="s">
        <v>4778</v>
      </c>
      <c r="H5741" s="1" t="s">
        <v>15836</v>
      </c>
      <c r="I5741" s="5">
        <v>1075</v>
      </c>
      <c r="J5741" s="5">
        <v>10749194</v>
      </c>
      <c r="K5741" s="3">
        <f>+Tabella2026[[#This Row],[POP_2024]]/SUM(Tabella2026[POP_2024])</f>
        <v>1.823781513756979E-5</v>
      </c>
      <c r="L5741" s="3">
        <f>+Tabella2026[[#This Row],[INCIDENZA POPOLAZIONE]]*(PLAFOND/2)</f>
        <v>5369.1990981391928</v>
      </c>
      <c r="M5741" s="3">
        <f>+IFERROR(Tabella2026[[#This Row],[reddito_2024]]/Tabella2026[[#This Row],[POP_2024]],"")</f>
        <v>9999.250232558139</v>
      </c>
      <c r="N5741" s="3">
        <f>+IF(Tabella2026[[#This Row],[REDDITO COMPLESSIVO PROCAPITE]]&lt;media_aggr_reddito_pc,(media_aggr_reddito_pc-Tabella2026[[#This Row],[REDDITO COMPLESSIVO PROCAPITE]]),0)</f>
        <v>7825.815830050602</v>
      </c>
      <c r="O5741" s="3">
        <f>+Tabella2026[[#This Row],[DIFFERENZA REDDITO INFERIORE ALLA MEDIA DALLA MEDIA]]*Tabella2026[[#This Row],[POP_2024]]</f>
        <v>8412752.0173043963</v>
      </c>
      <c r="P5741" s="3">
        <f>+Tabella2026[[#This Row],[POPOLAZIONE PER DIFFERENZA ]]/SUM(Tabella2026[[POPOLAZIONE PER DIFFERENZA ]])</f>
        <v>7.4636430463887214E-5</v>
      </c>
      <c r="Q5741" s="3">
        <f>+Tabella2026[[#This Row],[INCIDENZA POPOLAZIONE PER DIFFERENZA]]*(PLAFOND-SUM(Tabella2026[CONTRIBUTO SULLA BASE DELLA POPOLAZIONE]))</f>
        <v>21972.909151245636</v>
      </c>
      <c r="R5741" s="3">
        <f>+Tabella2026[[#This Row],[CONTRIBUTO SULLA BASE DELLA POPOLAZIONE]]+Tabella2026[[#This Row],[CONTRIBUTO SULLA BASE DEL REDDITO]]</f>
        <v>27342.10824938483</v>
      </c>
      <c r="S5741" s="3">
        <f>+Tabella2026[[#This Row],[CONTRIBUTO TOTALE]]/(PLAFOND/N_TESSERE)</f>
        <v>54.684216498769658</v>
      </c>
      <c r="T5741" s="3">
        <f>+MAX(CEILING(Tabella2026[[#This Row],[preDEF1]],1),1)</f>
        <v>55</v>
      </c>
      <c r="U5741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5741" s="21">
        <f>+Tabella2026[[#This Row],[DEF - n. card]]*(PLAFOND/N_TESSERE)</f>
        <v>27500</v>
      </c>
      <c r="W5741" s="18"/>
    </row>
    <row r="5742" spans="2:23" x14ac:dyDescent="0.25">
      <c r="B5742" s="1" t="s">
        <v>11801</v>
      </c>
      <c r="C5742" s="2">
        <v>19080</v>
      </c>
      <c r="D5742" s="1" t="s">
        <v>11802</v>
      </c>
      <c r="E5742" s="1" t="s">
        <v>12</v>
      </c>
      <c r="F5742" s="1" t="s">
        <v>193</v>
      </c>
      <c r="G5742" s="1" t="s">
        <v>4778</v>
      </c>
      <c r="H5742" s="1" t="s">
        <v>15835</v>
      </c>
      <c r="I5742" s="5">
        <v>1075</v>
      </c>
      <c r="J5742" s="5">
        <v>20244379</v>
      </c>
      <c r="K5742" s="3">
        <f>+Tabella2026[[#This Row],[POP_2024]]/SUM(Tabella2026[POP_2024])</f>
        <v>1.823781513756979E-5</v>
      </c>
      <c r="L5742" s="3">
        <f>+Tabella2026[[#This Row],[INCIDENZA POPOLAZIONE]]*(PLAFOND/2)</f>
        <v>5369.1990981391928</v>
      </c>
      <c r="M5742" s="3">
        <f>+IFERROR(Tabella2026[[#This Row],[reddito_2024]]/Tabella2026[[#This Row],[POP_2024]],"")</f>
        <v>18831.980465116278</v>
      </c>
      <c r="N5742" s="3">
        <f>+IF(Tabella2026[[#This Row],[REDDITO COMPLESSIVO PROCAPITE]]&lt;media_aggr_reddito_pc,(media_aggr_reddito_pc-Tabella2026[[#This Row],[REDDITO COMPLESSIVO PROCAPITE]]),0)</f>
        <v>0</v>
      </c>
      <c r="O5742" s="3">
        <f>+Tabella2026[[#This Row],[DIFFERENZA REDDITO INFERIORE ALLA MEDIA DALLA MEDIA]]*Tabella2026[[#This Row],[POP_2024]]</f>
        <v>0</v>
      </c>
      <c r="P5742" s="3">
        <f>+Tabella2026[[#This Row],[POPOLAZIONE PER DIFFERENZA ]]/SUM(Tabella2026[[POPOLAZIONE PER DIFFERENZA ]])</f>
        <v>0</v>
      </c>
      <c r="Q5742" s="3">
        <f>+Tabella2026[[#This Row],[INCIDENZA POPOLAZIONE PER DIFFERENZA]]*(PLAFOND-SUM(Tabella2026[CONTRIBUTO SULLA BASE DELLA POPOLAZIONE]))</f>
        <v>0</v>
      </c>
      <c r="R5742" s="3">
        <f>+Tabella2026[[#This Row],[CONTRIBUTO SULLA BASE DELLA POPOLAZIONE]]+Tabella2026[[#This Row],[CONTRIBUTO SULLA BASE DEL REDDITO]]</f>
        <v>5369.1990981391928</v>
      </c>
      <c r="S5742" s="3">
        <f>+Tabella2026[[#This Row],[CONTRIBUTO TOTALE]]/(PLAFOND/N_TESSERE)</f>
        <v>10.738398196278386</v>
      </c>
      <c r="T5742" s="3">
        <f>+MAX(CEILING(Tabella2026[[#This Row],[preDEF1]],1),1)</f>
        <v>11</v>
      </c>
      <c r="U5742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42" s="21">
        <f>+Tabella2026[[#This Row],[DEF - n. card]]*(PLAFOND/N_TESSERE)</f>
        <v>5500</v>
      </c>
      <c r="W5742" s="18"/>
    </row>
    <row r="5743" spans="2:23" x14ac:dyDescent="0.25">
      <c r="B5743" s="1" t="s">
        <v>11578</v>
      </c>
      <c r="C5743" s="2">
        <v>99027</v>
      </c>
      <c r="D5743" s="1" t="s">
        <v>11579</v>
      </c>
      <c r="E5743" s="1" t="s">
        <v>27</v>
      </c>
      <c r="F5743" s="1" t="s">
        <v>73</v>
      </c>
      <c r="G5743" s="1" t="s">
        <v>4778</v>
      </c>
      <c r="H5743" s="1" t="s">
        <v>15835</v>
      </c>
      <c r="I5743" s="5">
        <v>1075</v>
      </c>
      <c r="J5743" s="5">
        <v>17356683</v>
      </c>
      <c r="K5743" s="3">
        <f>+Tabella2026[[#This Row],[POP_2024]]/SUM(Tabella2026[POP_2024])</f>
        <v>1.823781513756979E-5</v>
      </c>
      <c r="L5743" s="3">
        <f>+Tabella2026[[#This Row],[INCIDENZA POPOLAZIONE]]*(PLAFOND/2)</f>
        <v>5369.1990981391928</v>
      </c>
      <c r="M5743" s="3">
        <f>+IFERROR(Tabella2026[[#This Row],[reddito_2024]]/Tabella2026[[#This Row],[POP_2024]],"")</f>
        <v>16145.751627906977</v>
      </c>
      <c r="N5743" s="3">
        <f>+IF(Tabella2026[[#This Row],[REDDITO COMPLESSIVO PROCAPITE]]&lt;media_aggr_reddito_pc,(media_aggr_reddito_pc-Tabella2026[[#This Row],[REDDITO COMPLESSIVO PROCAPITE]]),0)</f>
        <v>1679.3144347017642</v>
      </c>
      <c r="O5743" s="3">
        <f>+Tabella2026[[#This Row],[DIFFERENZA REDDITO INFERIORE ALLA MEDIA DALLA MEDIA]]*Tabella2026[[#This Row],[POP_2024]]</f>
        <v>1805263.0173043965</v>
      </c>
      <c r="P5743" s="3">
        <f>+Tabella2026[[#This Row],[POPOLAZIONE PER DIFFERENZA ]]/SUM(Tabella2026[[POPOLAZIONE PER DIFFERENZA ]])</f>
        <v>1.6015970443788203E-5</v>
      </c>
      <c r="Q5743" s="3">
        <f>+Tabella2026[[#This Row],[INCIDENZA POPOLAZIONE PER DIFFERENZA]]*(PLAFOND-SUM(Tabella2026[CONTRIBUTO SULLA BASE DELLA POPOLAZIONE]))</f>
        <v>4715.0896866734329</v>
      </c>
      <c r="R5743" s="3">
        <f>+Tabella2026[[#This Row],[CONTRIBUTO SULLA BASE DELLA POPOLAZIONE]]+Tabella2026[[#This Row],[CONTRIBUTO SULLA BASE DEL REDDITO]]</f>
        <v>10084.288784812627</v>
      </c>
      <c r="S5743" s="3">
        <f>+Tabella2026[[#This Row],[CONTRIBUTO TOTALE]]/(PLAFOND/N_TESSERE)</f>
        <v>20.168577569625253</v>
      </c>
      <c r="T5743" s="3">
        <f>+MAX(CEILING(Tabella2026[[#This Row],[preDEF1]],1),1)</f>
        <v>21</v>
      </c>
      <c r="U5743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5743" s="21">
        <f>+Tabella2026[[#This Row],[DEF - n. card]]*(PLAFOND/N_TESSERE)</f>
        <v>10500</v>
      </c>
      <c r="W5743" s="18"/>
    </row>
    <row r="5744" spans="2:23" x14ac:dyDescent="0.25">
      <c r="B5744" s="1" t="s">
        <v>11317</v>
      </c>
      <c r="C5744" s="2">
        <v>78022</v>
      </c>
      <c r="D5744" s="1" t="s">
        <v>11318</v>
      </c>
      <c r="E5744" s="1" t="s">
        <v>61</v>
      </c>
      <c r="F5744" s="1" t="s">
        <v>178</v>
      </c>
      <c r="G5744" s="1" t="s">
        <v>4778</v>
      </c>
      <c r="H5744" s="1" t="s">
        <v>15836</v>
      </c>
      <c r="I5744" s="5">
        <v>1074</v>
      </c>
      <c r="J5744" s="5">
        <v>10801760</v>
      </c>
      <c r="K5744" s="3">
        <f>+Tabella2026[[#This Row],[POP_2024]]/SUM(Tabella2026[POP_2024])</f>
        <v>1.8220849728139494E-5</v>
      </c>
      <c r="L5744" s="3">
        <f>+Tabella2026[[#This Row],[INCIDENZA POPOLAZIONE]]*(PLAFOND/2)</f>
        <v>5364.2044943269711</v>
      </c>
      <c r="M5744" s="3">
        <f>+IFERROR(Tabella2026[[#This Row],[reddito_2024]]/Tabella2026[[#This Row],[POP_2024]],"")</f>
        <v>10057.504655493482</v>
      </c>
      <c r="N5744" s="3">
        <f>+IF(Tabella2026[[#This Row],[REDDITO COMPLESSIVO PROCAPITE]]&lt;media_aggr_reddito_pc,(media_aggr_reddito_pc-Tabella2026[[#This Row],[REDDITO COMPLESSIVO PROCAPITE]]),0)</f>
        <v>7767.5614071152595</v>
      </c>
      <c r="O5744" s="3">
        <f>+Tabella2026[[#This Row],[DIFFERENZA REDDITO INFERIORE ALLA MEDIA DALLA MEDIA]]*Tabella2026[[#This Row],[POP_2024]]</f>
        <v>8342360.9512417885</v>
      </c>
      <c r="P5744" s="3">
        <f>+Tabella2026[[#This Row],[POPOLAZIONE PER DIFFERENZA ]]/SUM(Tabella2026[[POPOLAZIONE PER DIFFERENZA ]])</f>
        <v>7.4011933522023931E-5</v>
      </c>
      <c r="Q5744" s="3">
        <f>+Tabella2026[[#This Row],[INCIDENZA POPOLAZIONE PER DIFFERENZA]]*(PLAFOND-SUM(Tabella2026[CONTRIBUTO SULLA BASE DELLA POPOLAZIONE]))</f>
        <v>21789.057719933793</v>
      </c>
      <c r="R5744" s="3">
        <f>+Tabella2026[[#This Row],[CONTRIBUTO SULLA BASE DELLA POPOLAZIONE]]+Tabella2026[[#This Row],[CONTRIBUTO SULLA BASE DEL REDDITO]]</f>
        <v>27153.262214260765</v>
      </c>
      <c r="S5744" s="3">
        <f>+Tabella2026[[#This Row],[CONTRIBUTO TOTALE]]/(PLAFOND/N_TESSERE)</f>
        <v>54.306524428521527</v>
      </c>
      <c r="T5744" s="3">
        <f>+MAX(CEILING(Tabella2026[[#This Row],[preDEF1]],1),1)</f>
        <v>55</v>
      </c>
      <c r="U5744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5744" s="21">
        <f>+Tabella2026[[#This Row],[DEF - n. card]]*(PLAFOND/N_TESSERE)</f>
        <v>27500</v>
      </c>
      <c r="W5744" s="18"/>
    </row>
    <row r="5745" spans="2:23" x14ac:dyDescent="0.25">
      <c r="B5745" s="1" t="s">
        <v>11277</v>
      </c>
      <c r="C5745" s="2">
        <v>78088</v>
      </c>
      <c r="D5745" s="1" t="s">
        <v>11278</v>
      </c>
      <c r="E5745" s="1" t="s">
        <v>61</v>
      </c>
      <c r="F5745" s="1" t="s">
        <v>178</v>
      </c>
      <c r="G5745" s="1" t="s">
        <v>4778</v>
      </c>
      <c r="H5745" s="1" t="s">
        <v>15836</v>
      </c>
      <c r="I5745" s="5">
        <v>1074</v>
      </c>
      <c r="J5745" s="5">
        <v>10481019</v>
      </c>
      <c r="K5745" s="3">
        <f>+Tabella2026[[#This Row],[POP_2024]]/SUM(Tabella2026[POP_2024])</f>
        <v>1.8220849728139494E-5</v>
      </c>
      <c r="L5745" s="3">
        <f>+Tabella2026[[#This Row],[INCIDENZA POPOLAZIONE]]*(PLAFOND/2)</f>
        <v>5364.2044943269711</v>
      </c>
      <c r="M5745" s="3">
        <f>+IFERROR(Tabella2026[[#This Row],[reddito_2024]]/Tabella2026[[#This Row],[POP_2024]],"")</f>
        <v>9758.863128491621</v>
      </c>
      <c r="N5745" s="3">
        <f>+IF(Tabella2026[[#This Row],[REDDITO COMPLESSIVO PROCAPITE]]&lt;media_aggr_reddito_pc,(media_aggr_reddito_pc-Tabella2026[[#This Row],[REDDITO COMPLESSIVO PROCAPITE]]),0)</f>
        <v>8066.2029341171201</v>
      </c>
      <c r="O5745" s="3">
        <f>+Tabella2026[[#This Row],[DIFFERENZA REDDITO INFERIORE ALLA MEDIA DALLA MEDIA]]*Tabella2026[[#This Row],[POP_2024]]</f>
        <v>8663101.9512417875</v>
      </c>
      <c r="P5745" s="3">
        <f>+Tabella2026[[#This Row],[POPOLAZIONE PER DIFFERENZA ]]/SUM(Tabella2026[[POPOLAZIONE PER DIFFERENZA ]])</f>
        <v>7.6857490278502312E-5</v>
      </c>
      <c r="Q5745" s="3">
        <f>+Tabella2026[[#This Row],[INCIDENZA POPOLAZIONE PER DIFFERENZA]]*(PLAFOND-SUM(Tabella2026[CONTRIBUTO SULLA BASE DELLA POPOLAZIONE]))</f>
        <v>22626.787494873464</v>
      </c>
      <c r="R5745" s="3">
        <f>+Tabella2026[[#This Row],[CONTRIBUTO SULLA BASE DELLA POPOLAZIONE]]+Tabella2026[[#This Row],[CONTRIBUTO SULLA BASE DEL REDDITO]]</f>
        <v>27990.991989200436</v>
      </c>
      <c r="S5745" s="3">
        <f>+Tabella2026[[#This Row],[CONTRIBUTO TOTALE]]/(PLAFOND/N_TESSERE)</f>
        <v>55.981983978400869</v>
      </c>
      <c r="T5745" s="3">
        <f>+MAX(CEILING(Tabella2026[[#This Row],[preDEF1]],1),1)</f>
        <v>56</v>
      </c>
      <c r="U5745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5745" s="21">
        <f>+Tabella2026[[#This Row],[DEF - n. card]]*(PLAFOND/N_TESSERE)</f>
        <v>28000</v>
      </c>
      <c r="W5745" s="18"/>
    </row>
    <row r="5746" spans="2:23" x14ac:dyDescent="0.25">
      <c r="B5746" s="1" t="s">
        <v>11534</v>
      </c>
      <c r="C5746" s="2">
        <v>50006</v>
      </c>
      <c r="D5746" s="1" t="s">
        <v>11535</v>
      </c>
      <c r="E5746" s="1" t="s">
        <v>30</v>
      </c>
      <c r="F5746" s="1" t="s">
        <v>144</v>
      </c>
      <c r="G5746" s="1" t="s">
        <v>4778</v>
      </c>
      <c r="H5746" s="1" t="s">
        <v>15834</v>
      </c>
      <c r="I5746" s="5">
        <v>1073</v>
      </c>
      <c r="J5746" s="5">
        <v>19221754</v>
      </c>
      <c r="K5746" s="3">
        <f>+Tabella2026[[#This Row],[POP_2024]]/SUM(Tabella2026[POP_2024])</f>
        <v>1.8203884318709194E-5</v>
      </c>
      <c r="L5746" s="3">
        <f>+Tabella2026[[#This Row],[INCIDENZA POPOLAZIONE]]*(PLAFOND/2)</f>
        <v>5359.2098905147477</v>
      </c>
      <c r="M5746" s="3">
        <f>+IFERROR(Tabella2026[[#This Row],[reddito_2024]]/Tabella2026[[#This Row],[POP_2024]],"")</f>
        <v>17914.029822926375</v>
      </c>
      <c r="N5746" s="3">
        <f>+IF(Tabella2026[[#This Row],[REDDITO COMPLESSIVO PROCAPITE]]&lt;media_aggr_reddito_pc,(media_aggr_reddito_pc-Tabella2026[[#This Row],[REDDITO COMPLESSIVO PROCAPITE]]),0)</f>
        <v>0</v>
      </c>
      <c r="O5746" s="3">
        <f>+Tabella2026[[#This Row],[DIFFERENZA REDDITO INFERIORE ALLA MEDIA DALLA MEDIA]]*Tabella2026[[#This Row],[POP_2024]]</f>
        <v>0</v>
      </c>
      <c r="P5746" s="3">
        <f>+Tabella2026[[#This Row],[POPOLAZIONE PER DIFFERENZA ]]/SUM(Tabella2026[[POPOLAZIONE PER DIFFERENZA ]])</f>
        <v>0</v>
      </c>
      <c r="Q5746" s="3">
        <f>+Tabella2026[[#This Row],[INCIDENZA POPOLAZIONE PER DIFFERENZA]]*(PLAFOND-SUM(Tabella2026[CONTRIBUTO SULLA BASE DELLA POPOLAZIONE]))</f>
        <v>0</v>
      </c>
      <c r="R5746" s="3">
        <f>+Tabella2026[[#This Row],[CONTRIBUTO SULLA BASE DELLA POPOLAZIONE]]+Tabella2026[[#This Row],[CONTRIBUTO SULLA BASE DEL REDDITO]]</f>
        <v>5359.2098905147477</v>
      </c>
      <c r="S5746" s="3">
        <f>+Tabella2026[[#This Row],[CONTRIBUTO TOTALE]]/(PLAFOND/N_TESSERE)</f>
        <v>10.718419781029496</v>
      </c>
      <c r="T5746" s="3">
        <f>+MAX(CEILING(Tabella2026[[#This Row],[preDEF1]],1),1)</f>
        <v>11</v>
      </c>
      <c r="U5746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46" s="21">
        <f>+Tabella2026[[#This Row],[DEF - n. card]]*(PLAFOND/N_TESSERE)</f>
        <v>5500</v>
      </c>
      <c r="W5746" s="18"/>
    </row>
    <row r="5747" spans="2:23" x14ac:dyDescent="0.25">
      <c r="B5747" s="1" t="s">
        <v>11554</v>
      </c>
      <c r="C5747" s="2">
        <v>18039</v>
      </c>
      <c r="D5747" s="1" t="s">
        <v>11555</v>
      </c>
      <c r="E5747" s="1" t="s">
        <v>12</v>
      </c>
      <c r="F5747" s="1" t="s">
        <v>195</v>
      </c>
      <c r="G5747" s="1" t="s">
        <v>4778</v>
      </c>
      <c r="H5747" s="1" t="s">
        <v>15835</v>
      </c>
      <c r="I5747" s="5">
        <v>1073</v>
      </c>
      <c r="J5747" s="5">
        <v>20166316</v>
      </c>
      <c r="K5747" s="3">
        <f>+Tabella2026[[#This Row],[POP_2024]]/SUM(Tabella2026[POP_2024])</f>
        <v>1.8203884318709194E-5</v>
      </c>
      <c r="L5747" s="3">
        <f>+Tabella2026[[#This Row],[INCIDENZA POPOLAZIONE]]*(PLAFOND/2)</f>
        <v>5359.2098905147477</v>
      </c>
      <c r="M5747" s="3">
        <f>+IFERROR(Tabella2026[[#This Row],[reddito_2024]]/Tabella2026[[#This Row],[POP_2024]],"")</f>
        <v>18794.329916123021</v>
      </c>
      <c r="N5747" s="3">
        <f>+IF(Tabella2026[[#This Row],[REDDITO COMPLESSIVO PROCAPITE]]&lt;media_aggr_reddito_pc,(media_aggr_reddito_pc-Tabella2026[[#This Row],[REDDITO COMPLESSIVO PROCAPITE]]),0)</f>
        <v>0</v>
      </c>
      <c r="O5747" s="3">
        <f>+Tabella2026[[#This Row],[DIFFERENZA REDDITO INFERIORE ALLA MEDIA DALLA MEDIA]]*Tabella2026[[#This Row],[POP_2024]]</f>
        <v>0</v>
      </c>
      <c r="P5747" s="3">
        <f>+Tabella2026[[#This Row],[POPOLAZIONE PER DIFFERENZA ]]/SUM(Tabella2026[[POPOLAZIONE PER DIFFERENZA ]])</f>
        <v>0</v>
      </c>
      <c r="Q5747" s="3">
        <f>+Tabella2026[[#This Row],[INCIDENZA POPOLAZIONE PER DIFFERENZA]]*(PLAFOND-SUM(Tabella2026[CONTRIBUTO SULLA BASE DELLA POPOLAZIONE]))</f>
        <v>0</v>
      </c>
      <c r="R5747" s="3">
        <f>+Tabella2026[[#This Row],[CONTRIBUTO SULLA BASE DELLA POPOLAZIONE]]+Tabella2026[[#This Row],[CONTRIBUTO SULLA BASE DEL REDDITO]]</f>
        <v>5359.2098905147477</v>
      </c>
      <c r="S5747" s="3">
        <f>+Tabella2026[[#This Row],[CONTRIBUTO TOTALE]]/(PLAFOND/N_TESSERE)</f>
        <v>10.718419781029496</v>
      </c>
      <c r="T5747" s="3">
        <f>+MAX(CEILING(Tabella2026[[#This Row],[preDEF1]],1),1)</f>
        <v>11</v>
      </c>
      <c r="U5747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47" s="21">
        <f>+Tabella2026[[#This Row],[DEF - n. card]]*(PLAFOND/N_TESSERE)</f>
        <v>5500</v>
      </c>
      <c r="W5747" s="18"/>
    </row>
    <row r="5748" spans="2:23" x14ac:dyDescent="0.25">
      <c r="B5748" s="1" t="s">
        <v>11512</v>
      </c>
      <c r="C5748" s="2">
        <v>84019</v>
      </c>
      <c r="D5748" s="1" t="s">
        <v>11513</v>
      </c>
      <c r="E5748" s="1" t="s">
        <v>21</v>
      </c>
      <c r="F5748" s="1" t="s">
        <v>261</v>
      </c>
      <c r="G5748" s="1" t="s">
        <v>4778</v>
      </c>
      <c r="H5748" s="1" t="s">
        <v>15836</v>
      </c>
      <c r="I5748" s="5">
        <v>1072</v>
      </c>
      <c r="J5748" s="5">
        <v>14398971</v>
      </c>
      <c r="K5748" s="3">
        <f>+Tabella2026[[#This Row],[POP_2024]]/SUM(Tabella2026[POP_2024])</f>
        <v>1.8186918909278898E-5</v>
      </c>
      <c r="L5748" s="3">
        <f>+Tabella2026[[#This Row],[INCIDENZA POPOLAZIONE]]*(PLAFOND/2)</f>
        <v>5354.2152867025252</v>
      </c>
      <c r="M5748" s="3">
        <f>+IFERROR(Tabella2026[[#This Row],[reddito_2024]]/Tabella2026[[#This Row],[POP_2024]],"")</f>
        <v>13431.875932835821</v>
      </c>
      <c r="N5748" s="3">
        <f>+IF(Tabella2026[[#This Row],[REDDITO COMPLESSIVO PROCAPITE]]&lt;media_aggr_reddito_pc,(media_aggr_reddito_pc-Tabella2026[[#This Row],[REDDITO COMPLESSIVO PROCAPITE]]),0)</f>
        <v>4393.19012977292</v>
      </c>
      <c r="O5748" s="3">
        <f>+Tabella2026[[#This Row],[DIFFERENZA REDDITO INFERIORE ALLA MEDIA DALLA MEDIA]]*Tabella2026[[#This Row],[POP_2024]]</f>
        <v>4709499.8191165701</v>
      </c>
      <c r="P5748" s="3">
        <f>+Tabella2026[[#This Row],[POPOLAZIONE PER DIFFERENZA ]]/SUM(Tabella2026[[POPOLAZIONE PER DIFFERENZA ]])</f>
        <v>4.1781839646072267E-5</v>
      </c>
      <c r="Q5748" s="3">
        <f>+Tabella2026[[#This Row],[INCIDENZA POPOLAZIONE PER DIFFERENZA]]*(PLAFOND-SUM(Tabella2026[CONTRIBUTO SULLA BASE DELLA POPOLAZIONE]))</f>
        <v>12300.54225542399</v>
      </c>
      <c r="R5748" s="3">
        <f>+Tabella2026[[#This Row],[CONTRIBUTO SULLA BASE DELLA POPOLAZIONE]]+Tabella2026[[#This Row],[CONTRIBUTO SULLA BASE DEL REDDITO]]</f>
        <v>17654.757542126514</v>
      </c>
      <c r="S5748" s="3">
        <f>+Tabella2026[[#This Row],[CONTRIBUTO TOTALE]]/(PLAFOND/N_TESSERE)</f>
        <v>35.309515084253029</v>
      </c>
      <c r="T5748" s="3">
        <f>+MAX(CEILING(Tabella2026[[#This Row],[preDEF1]],1),1)</f>
        <v>36</v>
      </c>
      <c r="U5748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5748" s="21">
        <f>+Tabella2026[[#This Row],[DEF - n. card]]*(PLAFOND/N_TESSERE)</f>
        <v>18000</v>
      </c>
      <c r="W5748" s="18"/>
    </row>
    <row r="5749" spans="2:23" x14ac:dyDescent="0.25">
      <c r="B5749" s="1" t="s">
        <v>11502</v>
      </c>
      <c r="C5749" s="2">
        <v>18065</v>
      </c>
      <c r="D5749" s="1" t="s">
        <v>11503</v>
      </c>
      <c r="E5749" s="1" t="s">
        <v>12</v>
      </c>
      <c r="F5749" s="1" t="s">
        <v>195</v>
      </c>
      <c r="G5749" s="1" t="s">
        <v>4778</v>
      </c>
      <c r="H5749" s="1" t="s">
        <v>15835</v>
      </c>
      <c r="I5749" s="5">
        <v>1071</v>
      </c>
      <c r="J5749" s="5">
        <v>17228867</v>
      </c>
      <c r="K5749" s="3">
        <f>+Tabella2026[[#This Row],[POP_2024]]/SUM(Tabella2026[POP_2024])</f>
        <v>1.8169953499848601E-5</v>
      </c>
      <c r="L5749" s="3">
        <f>+Tabella2026[[#This Row],[INCIDENZA POPOLAZIONE]]*(PLAFOND/2)</f>
        <v>5349.2206828903036</v>
      </c>
      <c r="M5749" s="3">
        <f>+IFERROR(Tabella2026[[#This Row],[reddito_2024]]/Tabella2026[[#This Row],[POP_2024]],"")</f>
        <v>16086.710550887021</v>
      </c>
      <c r="N5749" s="3">
        <f>+IF(Tabella2026[[#This Row],[REDDITO COMPLESSIVO PROCAPITE]]&lt;media_aggr_reddito_pc,(media_aggr_reddito_pc-Tabella2026[[#This Row],[REDDITO COMPLESSIVO PROCAPITE]]),0)</f>
        <v>1738.3555117217202</v>
      </c>
      <c r="O5749" s="3">
        <f>+Tabella2026[[#This Row],[DIFFERENZA REDDITO INFERIORE ALLA MEDIA DALLA MEDIA]]*Tabella2026[[#This Row],[POP_2024]]</f>
        <v>1861778.7530539623</v>
      </c>
      <c r="P5749" s="3">
        <f>+Tabella2026[[#This Row],[POPOLAZIONE PER DIFFERENZA ]]/SUM(Tabella2026[[POPOLAZIONE PER DIFFERENZA ]])</f>
        <v>1.6517367938057796E-5</v>
      </c>
      <c r="Q5749" s="3">
        <f>+Tabella2026[[#This Row],[INCIDENZA POPOLAZIONE PER DIFFERENZA]]*(PLAFOND-SUM(Tabella2026[CONTRIBUTO SULLA BASE DELLA POPOLAZIONE]))</f>
        <v>4862.7007329382814</v>
      </c>
      <c r="R5749" s="3">
        <f>+Tabella2026[[#This Row],[CONTRIBUTO SULLA BASE DELLA POPOLAZIONE]]+Tabella2026[[#This Row],[CONTRIBUTO SULLA BASE DEL REDDITO]]</f>
        <v>10211.921415828585</v>
      </c>
      <c r="S5749" s="3">
        <f>+Tabella2026[[#This Row],[CONTRIBUTO TOTALE]]/(PLAFOND/N_TESSERE)</f>
        <v>20.423842831657169</v>
      </c>
      <c r="T5749" s="3">
        <f>+MAX(CEILING(Tabella2026[[#This Row],[preDEF1]],1),1)</f>
        <v>21</v>
      </c>
      <c r="U5749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5749" s="21">
        <f>+Tabella2026[[#This Row],[DEF - n. card]]*(PLAFOND/N_TESSERE)</f>
        <v>10500</v>
      </c>
      <c r="W5749" s="18"/>
    </row>
    <row r="5750" spans="2:23" x14ac:dyDescent="0.25">
      <c r="B5750" s="1" t="s">
        <v>11632</v>
      </c>
      <c r="C5750" s="2">
        <v>13107</v>
      </c>
      <c r="D5750" s="1" t="s">
        <v>11633</v>
      </c>
      <c r="E5750" s="1" t="s">
        <v>12</v>
      </c>
      <c r="F5750" s="1" t="s">
        <v>152</v>
      </c>
      <c r="G5750" s="1" t="s">
        <v>4778</v>
      </c>
      <c r="H5750" s="1" t="s">
        <v>15835</v>
      </c>
      <c r="I5750" s="5">
        <v>1071</v>
      </c>
      <c r="J5750" s="5">
        <v>20173397</v>
      </c>
      <c r="K5750" s="3">
        <f>+Tabella2026[[#This Row],[POP_2024]]/SUM(Tabella2026[POP_2024])</f>
        <v>1.8169953499848601E-5</v>
      </c>
      <c r="L5750" s="3">
        <f>+Tabella2026[[#This Row],[INCIDENZA POPOLAZIONE]]*(PLAFOND/2)</f>
        <v>5349.2206828903036</v>
      </c>
      <c r="M5750" s="3">
        <f>+IFERROR(Tabella2026[[#This Row],[reddito_2024]]/Tabella2026[[#This Row],[POP_2024]],"")</f>
        <v>18836.038281979458</v>
      </c>
      <c r="N5750" s="3">
        <f>+IF(Tabella2026[[#This Row],[REDDITO COMPLESSIVO PROCAPITE]]&lt;media_aggr_reddito_pc,(media_aggr_reddito_pc-Tabella2026[[#This Row],[REDDITO COMPLESSIVO PROCAPITE]]),0)</f>
        <v>0</v>
      </c>
      <c r="O5750" s="3">
        <f>+Tabella2026[[#This Row],[DIFFERENZA REDDITO INFERIORE ALLA MEDIA DALLA MEDIA]]*Tabella2026[[#This Row],[POP_2024]]</f>
        <v>0</v>
      </c>
      <c r="P5750" s="3">
        <f>+Tabella2026[[#This Row],[POPOLAZIONE PER DIFFERENZA ]]/SUM(Tabella2026[[POPOLAZIONE PER DIFFERENZA ]])</f>
        <v>0</v>
      </c>
      <c r="Q5750" s="3">
        <f>+Tabella2026[[#This Row],[INCIDENZA POPOLAZIONE PER DIFFERENZA]]*(PLAFOND-SUM(Tabella2026[CONTRIBUTO SULLA BASE DELLA POPOLAZIONE]))</f>
        <v>0</v>
      </c>
      <c r="R5750" s="3">
        <f>+Tabella2026[[#This Row],[CONTRIBUTO SULLA BASE DELLA POPOLAZIONE]]+Tabella2026[[#This Row],[CONTRIBUTO SULLA BASE DEL REDDITO]]</f>
        <v>5349.2206828903036</v>
      </c>
      <c r="S5750" s="3">
        <f>+Tabella2026[[#This Row],[CONTRIBUTO TOTALE]]/(PLAFOND/N_TESSERE)</f>
        <v>10.698441365780607</v>
      </c>
      <c r="T5750" s="3">
        <f>+MAX(CEILING(Tabella2026[[#This Row],[preDEF1]],1),1)</f>
        <v>11</v>
      </c>
      <c r="U5750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50" s="21">
        <f>+Tabella2026[[#This Row],[DEF - n. card]]*(PLAFOND/N_TESSERE)</f>
        <v>5500</v>
      </c>
      <c r="W5750" s="18"/>
    </row>
    <row r="5751" spans="2:23" x14ac:dyDescent="0.25">
      <c r="B5751" s="1" t="s">
        <v>11665</v>
      </c>
      <c r="C5751" s="2">
        <v>22190</v>
      </c>
      <c r="D5751" s="1" t="s">
        <v>11666</v>
      </c>
      <c r="E5751" s="1" t="s">
        <v>99</v>
      </c>
      <c r="F5751" s="1" t="s">
        <v>98</v>
      </c>
      <c r="G5751" s="1" t="s">
        <v>4778</v>
      </c>
      <c r="H5751" s="1" t="s">
        <v>15835</v>
      </c>
      <c r="I5751" s="5">
        <v>1070</v>
      </c>
      <c r="J5751" s="5">
        <v>26314914</v>
      </c>
      <c r="K5751" s="3">
        <f>+Tabella2026[[#This Row],[POP_2024]]/SUM(Tabella2026[POP_2024])</f>
        <v>1.8152988090418302E-5</v>
      </c>
      <c r="L5751" s="3">
        <f>+Tabella2026[[#This Row],[INCIDENZA POPOLAZIONE]]*(PLAFOND/2)</f>
        <v>5344.2260790780801</v>
      </c>
      <c r="M5751" s="3">
        <f>+IFERROR(Tabella2026[[#This Row],[reddito_2024]]/Tabella2026[[#This Row],[POP_2024]],"")</f>
        <v>24593.377570093457</v>
      </c>
      <c r="N5751" s="3">
        <f>+IF(Tabella2026[[#This Row],[REDDITO COMPLESSIVO PROCAPITE]]&lt;media_aggr_reddito_pc,(media_aggr_reddito_pc-Tabella2026[[#This Row],[REDDITO COMPLESSIVO PROCAPITE]]),0)</f>
        <v>0</v>
      </c>
      <c r="O5751" s="3">
        <f>+Tabella2026[[#This Row],[DIFFERENZA REDDITO INFERIORE ALLA MEDIA DALLA MEDIA]]*Tabella2026[[#This Row],[POP_2024]]</f>
        <v>0</v>
      </c>
      <c r="P5751" s="3">
        <f>+Tabella2026[[#This Row],[POPOLAZIONE PER DIFFERENZA ]]/SUM(Tabella2026[[POPOLAZIONE PER DIFFERENZA ]])</f>
        <v>0</v>
      </c>
      <c r="Q5751" s="3">
        <f>+Tabella2026[[#This Row],[INCIDENZA POPOLAZIONE PER DIFFERENZA]]*(PLAFOND-SUM(Tabella2026[CONTRIBUTO SULLA BASE DELLA POPOLAZIONE]))</f>
        <v>0</v>
      </c>
      <c r="R5751" s="3">
        <f>+Tabella2026[[#This Row],[CONTRIBUTO SULLA BASE DELLA POPOLAZIONE]]+Tabella2026[[#This Row],[CONTRIBUTO SULLA BASE DEL REDDITO]]</f>
        <v>5344.2260790780801</v>
      </c>
      <c r="S5751" s="3">
        <f>+Tabella2026[[#This Row],[CONTRIBUTO TOTALE]]/(PLAFOND/N_TESSERE)</f>
        <v>10.68845215815616</v>
      </c>
      <c r="T5751" s="3">
        <f>+MAX(CEILING(Tabella2026[[#This Row],[preDEF1]],1),1)</f>
        <v>11</v>
      </c>
      <c r="U5751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51" s="21">
        <f>+Tabella2026[[#This Row],[DEF - n. card]]*(PLAFOND/N_TESSERE)</f>
        <v>5500</v>
      </c>
      <c r="W5751" s="18"/>
    </row>
    <row r="5752" spans="2:23" x14ac:dyDescent="0.25">
      <c r="B5752" s="1" t="s">
        <v>11496</v>
      </c>
      <c r="C5752" s="2">
        <v>57068</v>
      </c>
      <c r="D5752" s="1" t="s">
        <v>11497</v>
      </c>
      <c r="E5752" s="1" t="s">
        <v>8</v>
      </c>
      <c r="F5752" s="1" t="s">
        <v>377</v>
      </c>
      <c r="G5752" s="1" t="s">
        <v>4778</v>
      </c>
      <c r="H5752" s="1" t="s">
        <v>15834</v>
      </c>
      <c r="I5752" s="5">
        <v>1070</v>
      </c>
      <c r="J5752" s="5">
        <v>12587361</v>
      </c>
      <c r="K5752" s="3">
        <f>+Tabella2026[[#This Row],[POP_2024]]/SUM(Tabella2026[POP_2024])</f>
        <v>1.8152988090418302E-5</v>
      </c>
      <c r="L5752" s="3">
        <f>+Tabella2026[[#This Row],[INCIDENZA POPOLAZIONE]]*(PLAFOND/2)</f>
        <v>5344.2260790780801</v>
      </c>
      <c r="M5752" s="3">
        <f>+IFERROR(Tabella2026[[#This Row],[reddito_2024]]/Tabella2026[[#This Row],[POP_2024]],"")</f>
        <v>11763.888785046729</v>
      </c>
      <c r="N5752" s="3">
        <f>+IF(Tabella2026[[#This Row],[REDDITO COMPLESSIVO PROCAPITE]]&lt;media_aggr_reddito_pc,(media_aggr_reddito_pc-Tabella2026[[#This Row],[REDDITO COMPLESSIVO PROCAPITE]]),0)</f>
        <v>6061.177277562012</v>
      </c>
      <c r="O5752" s="3">
        <f>+Tabella2026[[#This Row],[DIFFERENZA REDDITO INFERIORE ALLA MEDIA DALLA MEDIA]]*Tabella2026[[#This Row],[POP_2024]]</f>
        <v>6485459.6869913526</v>
      </c>
      <c r="P5752" s="3">
        <f>+Tabella2026[[#This Row],[POPOLAZIONE PER DIFFERENZA ]]/SUM(Tabella2026[[POPOLAZIONE PER DIFFERENZA ]])</f>
        <v>5.753783779182083E-5</v>
      </c>
      <c r="Q5752" s="3">
        <f>+Tabella2026[[#This Row],[INCIDENZA POPOLAZIONE PER DIFFERENZA]]*(PLAFOND-SUM(Tabella2026[CONTRIBUTO SULLA BASE DELLA POPOLAZIONE]))</f>
        <v>16939.096292533777</v>
      </c>
      <c r="R5752" s="3">
        <f>+Tabella2026[[#This Row],[CONTRIBUTO SULLA BASE DELLA POPOLAZIONE]]+Tabella2026[[#This Row],[CONTRIBUTO SULLA BASE DEL REDDITO]]</f>
        <v>22283.322371611859</v>
      </c>
      <c r="S5752" s="3">
        <f>+Tabella2026[[#This Row],[CONTRIBUTO TOTALE]]/(PLAFOND/N_TESSERE)</f>
        <v>44.566644743223719</v>
      </c>
      <c r="T5752" s="3">
        <f>+MAX(CEILING(Tabella2026[[#This Row],[preDEF1]],1),1)</f>
        <v>45</v>
      </c>
      <c r="U5752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5752" s="21">
        <f>+Tabella2026[[#This Row],[DEF - n. card]]*(PLAFOND/N_TESSERE)</f>
        <v>22500</v>
      </c>
      <c r="W5752" s="18"/>
    </row>
    <row r="5753" spans="2:23" x14ac:dyDescent="0.25">
      <c r="B5753" s="1" t="s">
        <v>11552</v>
      </c>
      <c r="C5753" s="2">
        <v>1012</v>
      </c>
      <c r="D5753" s="1" t="s">
        <v>11553</v>
      </c>
      <c r="E5753" s="1" t="s">
        <v>18</v>
      </c>
      <c r="F5753" s="1" t="s">
        <v>17</v>
      </c>
      <c r="G5753" s="1" t="s">
        <v>4778</v>
      </c>
      <c r="H5753" s="1" t="s">
        <v>15835</v>
      </c>
      <c r="I5753" s="5">
        <v>1068</v>
      </c>
      <c r="J5753" s="5">
        <v>22659590</v>
      </c>
      <c r="K5753" s="3">
        <f>+Tabella2026[[#This Row],[POP_2024]]/SUM(Tabella2026[POP_2024])</f>
        <v>1.8119057271557709E-5</v>
      </c>
      <c r="L5753" s="3">
        <f>+Tabella2026[[#This Row],[INCIDENZA POPOLAZIONE]]*(PLAFOND/2)</f>
        <v>5334.236871453636</v>
      </c>
      <c r="M5753" s="3">
        <f>+IFERROR(Tabella2026[[#This Row],[reddito_2024]]/Tabella2026[[#This Row],[POP_2024]],"")</f>
        <v>21216.844569288391</v>
      </c>
      <c r="N5753" s="3">
        <f>+IF(Tabella2026[[#This Row],[REDDITO COMPLESSIVO PROCAPITE]]&lt;media_aggr_reddito_pc,(media_aggr_reddito_pc-Tabella2026[[#This Row],[REDDITO COMPLESSIVO PROCAPITE]]),0)</f>
        <v>0</v>
      </c>
      <c r="O5753" s="3">
        <f>+Tabella2026[[#This Row],[DIFFERENZA REDDITO INFERIORE ALLA MEDIA DALLA MEDIA]]*Tabella2026[[#This Row],[POP_2024]]</f>
        <v>0</v>
      </c>
      <c r="P5753" s="3">
        <f>+Tabella2026[[#This Row],[POPOLAZIONE PER DIFFERENZA ]]/SUM(Tabella2026[[POPOLAZIONE PER DIFFERENZA ]])</f>
        <v>0</v>
      </c>
      <c r="Q5753" s="3">
        <f>+Tabella2026[[#This Row],[INCIDENZA POPOLAZIONE PER DIFFERENZA]]*(PLAFOND-SUM(Tabella2026[CONTRIBUTO SULLA BASE DELLA POPOLAZIONE]))</f>
        <v>0</v>
      </c>
      <c r="R5753" s="3">
        <f>+Tabella2026[[#This Row],[CONTRIBUTO SULLA BASE DELLA POPOLAZIONE]]+Tabella2026[[#This Row],[CONTRIBUTO SULLA BASE DEL REDDITO]]</f>
        <v>5334.236871453636</v>
      </c>
      <c r="S5753" s="3">
        <f>+Tabella2026[[#This Row],[CONTRIBUTO TOTALE]]/(PLAFOND/N_TESSERE)</f>
        <v>10.668473742907272</v>
      </c>
      <c r="T5753" s="3">
        <f>+MAX(CEILING(Tabella2026[[#This Row],[preDEF1]],1),1)</f>
        <v>11</v>
      </c>
      <c r="U5753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53" s="21">
        <f>+Tabella2026[[#This Row],[DEF - n. card]]*(PLAFOND/N_TESSERE)</f>
        <v>5500</v>
      </c>
      <c r="W5753" s="18"/>
    </row>
    <row r="5754" spans="2:23" x14ac:dyDescent="0.25">
      <c r="B5754" s="1" t="s">
        <v>11645</v>
      </c>
      <c r="C5754" s="2">
        <v>18090</v>
      </c>
      <c r="D5754" s="1" t="s">
        <v>11646</v>
      </c>
      <c r="E5754" s="1" t="s">
        <v>12</v>
      </c>
      <c r="F5754" s="1" t="s">
        <v>195</v>
      </c>
      <c r="G5754" s="1" t="s">
        <v>4778</v>
      </c>
      <c r="H5754" s="1" t="s">
        <v>15835</v>
      </c>
      <c r="I5754" s="5">
        <v>1068</v>
      </c>
      <c r="J5754" s="5">
        <v>19317269</v>
      </c>
      <c r="K5754" s="3">
        <f>+Tabella2026[[#This Row],[POP_2024]]/SUM(Tabella2026[POP_2024])</f>
        <v>1.8119057271557709E-5</v>
      </c>
      <c r="L5754" s="3">
        <f>+Tabella2026[[#This Row],[INCIDENZA POPOLAZIONE]]*(PLAFOND/2)</f>
        <v>5334.236871453636</v>
      </c>
      <c r="M5754" s="3">
        <f>+IFERROR(Tabella2026[[#This Row],[reddito_2024]]/Tabella2026[[#This Row],[POP_2024]],"")</f>
        <v>18087.330524344568</v>
      </c>
      <c r="N5754" s="3">
        <f>+IF(Tabella2026[[#This Row],[REDDITO COMPLESSIVO PROCAPITE]]&lt;media_aggr_reddito_pc,(media_aggr_reddito_pc-Tabella2026[[#This Row],[REDDITO COMPLESSIVO PROCAPITE]]),0)</f>
        <v>0</v>
      </c>
      <c r="O5754" s="3">
        <f>+Tabella2026[[#This Row],[DIFFERENZA REDDITO INFERIORE ALLA MEDIA DALLA MEDIA]]*Tabella2026[[#This Row],[POP_2024]]</f>
        <v>0</v>
      </c>
      <c r="P5754" s="3">
        <f>+Tabella2026[[#This Row],[POPOLAZIONE PER DIFFERENZA ]]/SUM(Tabella2026[[POPOLAZIONE PER DIFFERENZA ]])</f>
        <v>0</v>
      </c>
      <c r="Q5754" s="3">
        <f>+Tabella2026[[#This Row],[INCIDENZA POPOLAZIONE PER DIFFERENZA]]*(PLAFOND-SUM(Tabella2026[CONTRIBUTO SULLA BASE DELLA POPOLAZIONE]))</f>
        <v>0</v>
      </c>
      <c r="R5754" s="3">
        <f>+Tabella2026[[#This Row],[CONTRIBUTO SULLA BASE DELLA POPOLAZIONE]]+Tabella2026[[#This Row],[CONTRIBUTO SULLA BASE DEL REDDITO]]</f>
        <v>5334.236871453636</v>
      </c>
      <c r="S5754" s="3">
        <f>+Tabella2026[[#This Row],[CONTRIBUTO TOTALE]]/(PLAFOND/N_TESSERE)</f>
        <v>10.668473742907272</v>
      </c>
      <c r="T5754" s="3">
        <f>+MAX(CEILING(Tabella2026[[#This Row],[preDEF1]],1),1)</f>
        <v>11</v>
      </c>
      <c r="U5754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54" s="21">
        <f>+Tabella2026[[#This Row],[DEF - n. card]]*(PLAFOND/N_TESSERE)</f>
        <v>5500</v>
      </c>
      <c r="W5754" s="18"/>
    </row>
    <row r="5755" spans="2:23" x14ac:dyDescent="0.25">
      <c r="B5755" s="1" t="s">
        <v>11369</v>
      </c>
      <c r="C5755" s="2">
        <v>8017</v>
      </c>
      <c r="D5755" s="1" t="s">
        <v>11370</v>
      </c>
      <c r="E5755" s="1" t="s">
        <v>24</v>
      </c>
      <c r="F5755" s="1" t="s">
        <v>286</v>
      </c>
      <c r="G5755" s="1" t="s">
        <v>4778</v>
      </c>
      <c r="H5755" s="1" t="s">
        <v>15835</v>
      </c>
      <c r="I5755" s="5">
        <v>1067</v>
      </c>
      <c r="J5755" s="5">
        <v>20632348</v>
      </c>
      <c r="K5755" s="3">
        <f>+Tabella2026[[#This Row],[POP_2024]]/SUM(Tabella2026[POP_2024])</f>
        <v>1.8102091862127409E-5</v>
      </c>
      <c r="L5755" s="3">
        <f>+Tabella2026[[#This Row],[INCIDENZA POPOLAZIONE]]*(PLAFOND/2)</f>
        <v>5329.2422676414126</v>
      </c>
      <c r="M5755" s="3">
        <f>+IFERROR(Tabella2026[[#This Row],[reddito_2024]]/Tabella2026[[#This Row],[POP_2024]],"")</f>
        <v>19336.783505154639</v>
      </c>
      <c r="N5755" s="3">
        <f>+IF(Tabella2026[[#This Row],[REDDITO COMPLESSIVO PROCAPITE]]&lt;media_aggr_reddito_pc,(media_aggr_reddito_pc-Tabella2026[[#This Row],[REDDITO COMPLESSIVO PROCAPITE]]),0)</f>
        <v>0</v>
      </c>
      <c r="O5755" s="3">
        <f>+Tabella2026[[#This Row],[DIFFERENZA REDDITO INFERIORE ALLA MEDIA DALLA MEDIA]]*Tabella2026[[#This Row],[POP_2024]]</f>
        <v>0</v>
      </c>
      <c r="P5755" s="3">
        <f>+Tabella2026[[#This Row],[POPOLAZIONE PER DIFFERENZA ]]/SUM(Tabella2026[[POPOLAZIONE PER DIFFERENZA ]])</f>
        <v>0</v>
      </c>
      <c r="Q5755" s="3">
        <f>+Tabella2026[[#This Row],[INCIDENZA POPOLAZIONE PER DIFFERENZA]]*(PLAFOND-SUM(Tabella2026[CONTRIBUTO SULLA BASE DELLA POPOLAZIONE]))</f>
        <v>0</v>
      </c>
      <c r="R5755" s="3">
        <f>+Tabella2026[[#This Row],[CONTRIBUTO SULLA BASE DELLA POPOLAZIONE]]+Tabella2026[[#This Row],[CONTRIBUTO SULLA BASE DEL REDDITO]]</f>
        <v>5329.2422676414126</v>
      </c>
      <c r="S5755" s="3">
        <f>+Tabella2026[[#This Row],[CONTRIBUTO TOTALE]]/(PLAFOND/N_TESSERE)</f>
        <v>10.658484535282826</v>
      </c>
      <c r="T5755" s="3">
        <f>+MAX(CEILING(Tabella2026[[#This Row],[preDEF1]],1),1)</f>
        <v>11</v>
      </c>
      <c r="U5755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55" s="21">
        <f>+Tabella2026[[#This Row],[DEF - n. card]]*(PLAFOND/N_TESSERE)</f>
        <v>5500</v>
      </c>
      <c r="W5755" s="18"/>
    </row>
    <row r="5756" spans="2:23" x14ac:dyDescent="0.25">
      <c r="B5756" s="1" t="s">
        <v>11478</v>
      </c>
      <c r="C5756" s="2">
        <v>19053</v>
      </c>
      <c r="D5756" s="1" t="s">
        <v>11479</v>
      </c>
      <c r="E5756" s="1" t="s">
        <v>12</v>
      </c>
      <c r="F5756" s="1" t="s">
        <v>193</v>
      </c>
      <c r="G5756" s="1" t="s">
        <v>4778</v>
      </c>
      <c r="H5756" s="1" t="s">
        <v>15835</v>
      </c>
      <c r="I5756" s="5">
        <v>1066</v>
      </c>
      <c r="J5756" s="5">
        <v>18804904</v>
      </c>
      <c r="K5756" s="3">
        <f>+Tabella2026[[#This Row],[POP_2024]]/SUM(Tabella2026[POP_2024])</f>
        <v>1.8085126452697113E-5</v>
      </c>
      <c r="L5756" s="3">
        <f>+Tabella2026[[#This Row],[INCIDENZA POPOLAZIONE]]*(PLAFOND/2)</f>
        <v>5324.2476638291901</v>
      </c>
      <c r="M5756" s="3">
        <f>+IFERROR(Tabella2026[[#This Row],[reddito_2024]]/Tabella2026[[#This Row],[POP_2024]],"")</f>
        <v>17640.622889305818</v>
      </c>
      <c r="N5756" s="3">
        <f>+IF(Tabella2026[[#This Row],[REDDITO COMPLESSIVO PROCAPITE]]&lt;media_aggr_reddito_pc,(media_aggr_reddito_pc-Tabella2026[[#This Row],[REDDITO COMPLESSIVO PROCAPITE]]),0)</f>
        <v>184.44317330292324</v>
      </c>
      <c r="O5756" s="3">
        <f>+Tabella2026[[#This Row],[DIFFERENZA REDDITO INFERIORE ALLA MEDIA DALLA MEDIA]]*Tabella2026[[#This Row],[POP_2024]]</f>
        <v>196616.42274091617</v>
      </c>
      <c r="P5756" s="3">
        <f>+Tabella2026[[#This Row],[POPOLAZIONE PER DIFFERENZA ]]/SUM(Tabella2026[[POPOLAZIONE PER DIFFERENZA ]])</f>
        <v>1.7443457187108087E-6</v>
      </c>
      <c r="Q5756" s="3">
        <f>+Tabella2026[[#This Row],[INCIDENZA POPOLAZIONE PER DIFFERENZA]]*(PLAFOND-SUM(Tabella2026[CONTRIBUTO SULLA BASE DELLA POPOLAZIONE]))</f>
        <v>513.53407132917516</v>
      </c>
      <c r="R5756" s="3">
        <f>+Tabella2026[[#This Row],[CONTRIBUTO SULLA BASE DELLA POPOLAZIONE]]+Tabella2026[[#This Row],[CONTRIBUTO SULLA BASE DEL REDDITO]]</f>
        <v>5837.7817351583653</v>
      </c>
      <c r="S5756" s="3">
        <f>+Tabella2026[[#This Row],[CONTRIBUTO TOTALE]]/(PLAFOND/N_TESSERE)</f>
        <v>11.67556347031673</v>
      </c>
      <c r="T5756" s="3">
        <f>+MAX(CEILING(Tabella2026[[#This Row],[preDEF1]],1),1)</f>
        <v>12</v>
      </c>
      <c r="U5756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756" s="21">
        <f>+Tabella2026[[#This Row],[DEF - n. card]]*(PLAFOND/N_TESSERE)</f>
        <v>6000</v>
      </c>
      <c r="W5756" s="18"/>
    </row>
    <row r="5757" spans="2:23" x14ac:dyDescent="0.25">
      <c r="B5757" s="1" t="s">
        <v>11610</v>
      </c>
      <c r="C5757" s="2">
        <v>16175</v>
      </c>
      <c r="D5757" s="1" t="s">
        <v>11611</v>
      </c>
      <c r="E5757" s="1" t="s">
        <v>12</v>
      </c>
      <c r="F5757" s="1" t="s">
        <v>93</v>
      </c>
      <c r="G5757" s="1" t="s">
        <v>4778</v>
      </c>
      <c r="H5757" s="1" t="s">
        <v>15835</v>
      </c>
      <c r="I5757" s="5">
        <v>1065</v>
      </c>
      <c r="J5757" s="5">
        <v>21012141</v>
      </c>
      <c r="K5757" s="3">
        <f>+Tabella2026[[#This Row],[POP_2024]]/SUM(Tabella2026[POP_2024])</f>
        <v>1.8068161043266817E-5</v>
      </c>
      <c r="L5757" s="3">
        <f>+Tabella2026[[#This Row],[INCIDENZA POPOLAZIONE]]*(PLAFOND/2)</f>
        <v>5319.2530600169684</v>
      </c>
      <c r="M5757" s="3">
        <f>+IFERROR(Tabella2026[[#This Row],[reddito_2024]]/Tabella2026[[#This Row],[POP_2024]],"")</f>
        <v>19729.709859154929</v>
      </c>
      <c r="N5757" s="3">
        <f>+IF(Tabella2026[[#This Row],[REDDITO COMPLESSIVO PROCAPITE]]&lt;media_aggr_reddito_pc,(media_aggr_reddito_pc-Tabella2026[[#This Row],[REDDITO COMPLESSIVO PROCAPITE]]),0)</f>
        <v>0</v>
      </c>
      <c r="O5757" s="3">
        <f>+Tabella2026[[#This Row],[DIFFERENZA REDDITO INFERIORE ALLA MEDIA DALLA MEDIA]]*Tabella2026[[#This Row],[POP_2024]]</f>
        <v>0</v>
      </c>
      <c r="P5757" s="3">
        <f>+Tabella2026[[#This Row],[POPOLAZIONE PER DIFFERENZA ]]/SUM(Tabella2026[[POPOLAZIONE PER DIFFERENZA ]])</f>
        <v>0</v>
      </c>
      <c r="Q5757" s="3">
        <f>+Tabella2026[[#This Row],[INCIDENZA POPOLAZIONE PER DIFFERENZA]]*(PLAFOND-SUM(Tabella2026[CONTRIBUTO SULLA BASE DELLA POPOLAZIONE]))</f>
        <v>0</v>
      </c>
      <c r="R5757" s="3">
        <f>+Tabella2026[[#This Row],[CONTRIBUTO SULLA BASE DELLA POPOLAZIONE]]+Tabella2026[[#This Row],[CONTRIBUTO SULLA BASE DEL REDDITO]]</f>
        <v>5319.2530600169684</v>
      </c>
      <c r="S5757" s="3">
        <f>+Tabella2026[[#This Row],[CONTRIBUTO TOTALE]]/(PLAFOND/N_TESSERE)</f>
        <v>10.638506120033936</v>
      </c>
      <c r="T5757" s="3">
        <f>+MAX(CEILING(Tabella2026[[#This Row],[preDEF1]],1),1)</f>
        <v>11</v>
      </c>
      <c r="U5757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57" s="21">
        <f>+Tabella2026[[#This Row],[DEF - n. card]]*(PLAFOND/N_TESSERE)</f>
        <v>5500</v>
      </c>
      <c r="W5757" s="18"/>
    </row>
    <row r="5758" spans="2:23" x14ac:dyDescent="0.25">
      <c r="B5758" s="1" t="s">
        <v>11550</v>
      </c>
      <c r="C5758" s="2">
        <v>65105</v>
      </c>
      <c r="D5758" s="1" t="s">
        <v>11551</v>
      </c>
      <c r="E5758" s="1" t="s">
        <v>15</v>
      </c>
      <c r="F5758" s="1" t="s">
        <v>82</v>
      </c>
      <c r="G5758" s="1" t="s">
        <v>4778</v>
      </c>
      <c r="H5758" s="1" t="s">
        <v>15836</v>
      </c>
      <c r="I5758" s="5">
        <v>1064</v>
      </c>
      <c r="J5758" s="5">
        <v>11968021</v>
      </c>
      <c r="K5758" s="3">
        <f>+Tabella2026[[#This Row],[POP_2024]]/SUM(Tabella2026[POP_2024])</f>
        <v>1.8051195633836517E-5</v>
      </c>
      <c r="L5758" s="3">
        <f>+Tabella2026[[#This Row],[INCIDENZA POPOLAZIONE]]*(PLAFOND/2)</f>
        <v>5314.258456204745</v>
      </c>
      <c r="M5758" s="3">
        <f>+IFERROR(Tabella2026[[#This Row],[reddito_2024]]/Tabella2026[[#This Row],[POP_2024]],"")</f>
        <v>11248.140037593985</v>
      </c>
      <c r="N5758" s="3">
        <f>+IF(Tabella2026[[#This Row],[REDDITO COMPLESSIVO PROCAPITE]]&lt;media_aggr_reddito_pc,(media_aggr_reddito_pc-Tabella2026[[#This Row],[REDDITO COMPLESSIVO PROCAPITE]]),0)</f>
        <v>6576.9260250147563</v>
      </c>
      <c r="O5758" s="3">
        <f>+Tabella2026[[#This Row],[DIFFERENZA REDDITO INFERIORE ALLA MEDIA DALLA MEDIA]]*Tabella2026[[#This Row],[POP_2024]]</f>
        <v>6997849.2906157011</v>
      </c>
      <c r="P5758" s="3">
        <f>+Tabella2026[[#This Row],[POPOLAZIONE PER DIFFERENZA ]]/SUM(Tabella2026[[POPOLAZIONE PER DIFFERENZA ]])</f>
        <v>6.2083666664782333E-5</v>
      </c>
      <c r="Q5758" s="3">
        <f>+Tabella2026[[#This Row],[INCIDENZA POPOLAZIONE PER DIFFERENZA]]*(PLAFOND-SUM(Tabella2026[CONTRIBUTO SULLA BASE DELLA POPOLAZIONE]))</f>
        <v>18277.384903361995</v>
      </c>
      <c r="R5758" s="3">
        <f>+Tabella2026[[#This Row],[CONTRIBUTO SULLA BASE DELLA POPOLAZIONE]]+Tabella2026[[#This Row],[CONTRIBUTO SULLA BASE DEL REDDITO]]</f>
        <v>23591.64335956674</v>
      </c>
      <c r="S5758" s="3">
        <f>+Tabella2026[[#This Row],[CONTRIBUTO TOTALE]]/(PLAFOND/N_TESSERE)</f>
        <v>47.183286719133484</v>
      </c>
      <c r="T5758" s="3">
        <f>+MAX(CEILING(Tabella2026[[#This Row],[preDEF1]],1),1)</f>
        <v>48</v>
      </c>
      <c r="U5758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758" s="21">
        <f>+Tabella2026[[#This Row],[DEF - n. card]]*(PLAFOND/N_TESSERE)</f>
        <v>24000</v>
      </c>
      <c r="W5758" s="18"/>
    </row>
    <row r="5759" spans="2:23" x14ac:dyDescent="0.25">
      <c r="B5759" s="1" t="s">
        <v>11323</v>
      </c>
      <c r="C5759" s="2">
        <v>78115</v>
      </c>
      <c r="D5759" s="1" t="s">
        <v>11324</v>
      </c>
      <c r="E5759" s="1" t="s">
        <v>61</v>
      </c>
      <c r="F5759" s="1" t="s">
        <v>178</v>
      </c>
      <c r="G5759" s="1" t="s">
        <v>4778</v>
      </c>
      <c r="H5759" s="1" t="s">
        <v>15836</v>
      </c>
      <c r="I5759" s="5">
        <v>1064</v>
      </c>
      <c r="J5759" s="5">
        <v>10587307</v>
      </c>
      <c r="K5759" s="3">
        <f>+Tabella2026[[#This Row],[POP_2024]]/SUM(Tabella2026[POP_2024])</f>
        <v>1.8051195633836517E-5</v>
      </c>
      <c r="L5759" s="3">
        <f>+Tabella2026[[#This Row],[INCIDENZA POPOLAZIONE]]*(PLAFOND/2)</f>
        <v>5314.258456204745</v>
      </c>
      <c r="M5759" s="3">
        <f>+IFERROR(Tabella2026[[#This Row],[reddito_2024]]/Tabella2026[[#This Row],[POP_2024]],"")</f>
        <v>9950.4765037593988</v>
      </c>
      <c r="N5759" s="3">
        <f>+IF(Tabella2026[[#This Row],[REDDITO COMPLESSIVO PROCAPITE]]&lt;media_aggr_reddito_pc,(media_aggr_reddito_pc-Tabella2026[[#This Row],[REDDITO COMPLESSIVO PROCAPITE]]),0)</f>
        <v>7874.5895588493422</v>
      </c>
      <c r="O5759" s="3">
        <f>+Tabella2026[[#This Row],[DIFFERENZA REDDITO INFERIORE ALLA MEDIA DALLA MEDIA]]*Tabella2026[[#This Row],[POP_2024]]</f>
        <v>8378563.2906157002</v>
      </c>
      <c r="P5759" s="3">
        <f>+Tabella2026[[#This Row],[POPOLAZIONE PER DIFFERENZA ]]/SUM(Tabella2026[[POPOLAZIONE PER DIFFERENZA ]])</f>
        <v>7.4333114198662592E-5</v>
      </c>
      <c r="Q5759" s="3">
        <f>+Tabella2026[[#This Row],[INCIDENZA POPOLAZIONE PER DIFFERENZA]]*(PLAFOND-SUM(Tabella2026[CONTRIBUTO SULLA BASE DELLA POPOLAZIONE]))</f>
        <v>21883.613070250707</v>
      </c>
      <c r="R5759" s="3">
        <f>+Tabella2026[[#This Row],[CONTRIBUTO SULLA BASE DELLA POPOLAZIONE]]+Tabella2026[[#This Row],[CONTRIBUTO SULLA BASE DEL REDDITO]]</f>
        <v>27197.871526455452</v>
      </c>
      <c r="S5759" s="3">
        <f>+Tabella2026[[#This Row],[CONTRIBUTO TOTALE]]/(PLAFOND/N_TESSERE)</f>
        <v>54.395743052910902</v>
      </c>
      <c r="T5759" s="3">
        <f>+MAX(CEILING(Tabella2026[[#This Row],[preDEF1]],1),1)</f>
        <v>55</v>
      </c>
      <c r="U5759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5759" s="21">
        <f>+Tabella2026[[#This Row],[DEF - n. card]]*(PLAFOND/N_TESSERE)</f>
        <v>27500</v>
      </c>
      <c r="W5759" s="18"/>
    </row>
    <row r="5760" spans="2:23" x14ac:dyDescent="0.25">
      <c r="B5760" s="1" t="s">
        <v>11564</v>
      </c>
      <c r="C5760" s="2">
        <v>25023</v>
      </c>
      <c r="D5760" s="1" t="s">
        <v>11565</v>
      </c>
      <c r="E5760" s="1" t="s">
        <v>38</v>
      </c>
      <c r="F5760" s="1" t="s">
        <v>514</v>
      </c>
      <c r="G5760" s="1" t="s">
        <v>4778</v>
      </c>
      <c r="H5760" s="1" t="s">
        <v>15835</v>
      </c>
      <c r="I5760" s="5">
        <v>1063</v>
      </c>
      <c r="J5760" s="5">
        <v>23146188</v>
      </c>
      <c r="K5760" s="3">
        <f>+Tabella2026[[#This Row],[POP_2024]]/SUM(Tabella2026[POP_2024])</f>
        <v>1.803423022440622E-5</v>
      </c>
      <c r="L5760" s="3">
        <f>+Tabella2026[[#This Row],[INCIDENZA POPOLAZIONE]]*(PLAFOND/2)</f>
        <v>5309.2638523925234</v>
      </c>
      <c r="M5760" s="3">
        <f>+IFERROR(Tabella2026[[#This Row],[reddito_2024]]/Tabella2026[[#This Row],[POP_2024]],"")</f>
        <v>21774.400752587018</v>
      </c>
      <c r="N5760" s="3">
        <f>+IF(Tabella2026[[#This Row],[REDDITO COMPLESSIVO PROCAPITE]]&lt;media_aggr_reddito_pc,(media_aggr_reddito_pc-Tabella2026[[#This Row],[REDDITO COMPLESSIVO PROCAPITE]]),0)</f>
        <v>0</v>
      </c>
      <c r="O5760" s="3">
        <f>+Tabella2026[[#This Row],[DIFFERENZA REDDITO INFERIORE ALLA MEDIA DALLA MEDIA]]*Tabella2026[[#This Row],[POP_2024]]</f>
        <v>0</v>
      </c>
      <c r="P5760" s="3">
        <f>+Tabella2026[[#This Row],[POPOLAZIONE PER DIFFERENZA ]]/SUM(Tabella2026[[POPOLAZIONE PER DIFFERENZA ]])</f>
        <v>0</v>
      </c>
      <c r="Q5760" s="3">
        <f>+Tabella2026[[#This Row],[INCIDENZA POPOLAZIONE PER DIFFERENZA]]*(PLAFOND-SUM(Tabella2026[CONTRIBUTO SULLA BASE DELLA POPOLAZIONE]))</f>
        <v>0</v>
      </c>
      <c r="R5760" s="3">
        <f>+Tabella2026[[#This Row],[CONTRIBUTO SULLA BASE DELLA POPOLAZIONE]]+Tabella2026[[#This Row],[CONTRIBUTO SULLA BASE DEL REDDITO]]</f>
        <v>5309.2638523925234</v>
      </c>
      <c r="S5760" s="3">
        <f>+Tabella2026[[#This Row],[CONTRIBUTO TOTALE]]/(PLAFOND/N_TESSERE)</f>
        <v>10.618527704785047</v>
      </c>
      <c r="T5760" s="3">
        <f>+MAX(CEILING(Tabella2026[[#This Row],[preDEF1]],1),1)</f>
        <v>11</v>
      </c>
      <c r="U5760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60" s="21">
        <f>+Tabella2026[[#This Row],[DEF - n. card]]*(PLAFOND/N_TESSERE)</f>
        <v>5500</v>
      </c>
      <c r="W5760" s="18"/>
    </row>
    <row r="5761" spans="2:23" x14ac:dyDescent="0.25">
      <c r="B5761" s="1" t="s">
        <v>11347</v>
      </c>
      <c r="C5761" s="2">
        <v>66039</v>
      </c>
      <c r="D5761" s="1" t="s">
        <v>11348</v>
      </c>
      <c r="E5761" s="1" t="s">
        <v>96</v>
      </c>
      <c r="F5761" s="1" t="s">
        <v>201</v>
      </c>
      <c r="G5761" s="1" t="s">
        <v>4778</v>
      </c>
      <c r="H5761" s="1" t="s">
        <v>15836</v>
      </c>
      <c r="I5761" s="5">
        <v>1063</v>
      </c>
      <c r="J5761" s="5">
        <v>16297171</v>
      </c>
      <c r="K5761" s="3">
        <f>+Tabella2026[[#This Row],[POP_2024]]/SUM(Tabella2026[POP_2024])</f>
        <v>1.803423022440622E-5</v>
      </c>
      <c r="L5761" s="3">
        <f>+Tabella2026[[#This Row],[INCIDENZA POPOLAZIONE]]*(PLAFOND/2)</f>
        <v>5309.2638523925234</v>
      </c>
      <c r="M5761" s="3">
        <f>+IFERROR(Tabella2026[[#This Row],[reddito_2024]]/Tabella2026[[#This Row],[POP_2024]],"")</f>
        <v>15331.299153339605</v>
      </c>
      <c r="N5761" s="3">
        <f>+IF(Tabella2026[[#This Row],[REDDITO COMPLESSIVO PROCAPITE]]&lt;media_aggr_reddito_pc,(media_aggr_reddito_pc-Tabella2026[[#This Row],[REDDITO COMPLESSIVO PROCAPITE]]),0)</f>
        <v>2493.7669092691358</v>
      </c>
      <c r="O5761" s="3">
        <f>+Tabella2026[[#This Row],[DIFFERENZA REDDITO INFERIORE ALLA MEDIA DALLA MEDIA]]*Tabella2026[[#This Row],[POP_2024]]</f>
        <v>2650874.2245530915</v>
      </c>
      <c r="P5761" s="3">
        <f>+Tabella2026[[#This Row],[POPOLAZIONE PER DIFFERENZA ]]/SUM(Tabella2026[[POPOLAZIONE PER DIFFERENZA ]])</f>
        <v>2.3518081755221304E-5</v>
      </c>
      <c r="Q5761" s="3">
        <f>+Tabella2026[[#This Row],[INCIDENZA POPOLAZIONE PER DIFFERENZA]]*(PLAFOND-SUM(Tabella2026[CONTRIBUTO SULLA BASE DELLA POPOLAZIONE]))</f>
        <v>6923.705630175863</v>
      </c>
      <c r="R5761" s="3">
        <f>+Tabella2026[[#This Row],[CONTRIBUTO SULLA BASE DELLA POPOLAZIONE]]+Tabella2026[[#This Row],[CONTRIBUTO SULLA BASE DEL REDDITO]]</f>
        <v>12232.969482568387</v>
      </c>
      <c r="S5761" s="3">
        <f>+Tabella2026[[#This Row],[CONTRIBUTO TOTALE]]/(PLAFOND/N_TESSERE)</f>
        <v>24.465938965136775</v>
      </c>
      <c r="T5761" s="3">
        <f>+MAX(CEILING(Tabella2026[[#This Row],[preDEF1]],1),1)</f>
        <v>25</v>
      </c>
      <c r="U5761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5761" s="21">
        <f>+Tabella2026[[#This Row],[DEF - n. card]]*(PLAFOND/N_TESSERE)</f>
        <v>12500</v>
      </c>
      <c r="W5761" s="18"/>
    </row>
    <row r="5762" spans="2:23" x14ac:dyDescent="0.25">
      <c r="B5762" s="1" t="s">
        <v>11463</v>
      </c>
      <c r="C5762" s="2">
        <v>29036</v>
      </c>
      <c r="D5762" s="1" t="s">
        <v>11464</v>
      </c>
      <c r="E5762" s="1" t="s">
        <v>38</v>
      </c>
      <c r="F5762" s="1" t="s">
        <v>314</v>
      </c>
      <c r="G5762" s="1" t="s">
        <v>4778</v>
      </c>
      <c r="H5762" s="1" t="s">
        <v>15835</v>
      </c>
      <c r="I5762" s="5">
        <v>1063</v>
      </c>
      <c r="J5762" s="5">
        <v>18023648</v>
      </c>
      <c r="K5762" s="3">
        <f>+Tabella2026[[#This Row],[POP_2024]]/SUM(Tabella2026[POP_2024])</f>
        <v>1.803423022440622E-5</v>
      </c>
      <c r="L5762" s="3">
        <f>+Tabella2026[[#This Row],[INCIDENZA POPOLAZIONE]]*(PLAFOND/2)</f>
        <v>5309.2638523925234</v>
      </c>
      <c r="M5762" s="3">
        <f>+IFERROR(Tabella2026[[#This Row],[reddito_2024]]/Tabella2026[[#This Row],[POP_2024]],"")</f>
        <v>16955.454374412042</v>
      </c>
      <c r="N5762" s="3">
        <f>+IF(Tabella2026[[#This Row],[REDDITO COMPLESSIVO PROCAPITE]]&lt;media_aggr_reddito_pc,(media_aggr_reddito_pc-Tabella2026[[#This Row],[REDDITO COMPLESSIVO PROCAPITE]]),0)</f>
        <v>869.61168819669911</v>
      </c>
      <c r="O5762" s="3">
        <f>+Tabella2026[[#This Row],[DIFFERENZA REDDITO INFERIORE ALLA MEDIA DALLA MEDIA]]*Tabella2026[[#This Row],[POP_2024]]</f>
        <v>924397.2245530911</v>
      </c>
      <c r="P5762" s="3">
        <f>+Tabella2026[[#This Row],[POPOLAZIONE PER DIFFERENZA ]]/SUM(Tabella2026[[POPOLAZIONE PER DIFFERENZA ]])</f>
        <v>8.2010867584652749E-6</v>
      </c>
      <c r="Q5762" s="3">
        <f>+Tabella2026[[#This Row],[INCIDENZA POPOLAZIONE PER DIFFERENZA]]*(PLAFOND-SUM(Tabella2026[CONTRIBUTO SULLA BASE DELLA POPOLAZIONE]))</f>
        <v>2414.3937908771177</v>
      </c>
      <c r="R5762" s="3">
        <f>+Tabella2026[[#This Row],[CONTRIBUTO SULLA BASE DELLA POPOLAZIONE]]+Tabella2026[[#This Row],[CONTRIBUTO SULLA BASE DEL REDDITO]]</f>
        <v>7723.6576432696411</v>
      </c>
      <c r="S5762" s="3">
        <f>+Tabella2026[[#This Row],[CONTRIBUTO TOTALE]]/(PLAFOND/N_TESSERE)</f>
        <v>15.447315286539283</v>
      </c>
      <c r="T5762" s="3">
        <f>+MAX(CEILING(Tabella2026[[#This Row],[preDEF1]],1),1)</f>
        <v>16</v>
      </c>
      <c r="U5762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5762" s="21">
        <f>+Tabella2026[[#This Row],[DEF - n. card]]*(PLAFOND/N_TESSERE)</f>
        <v>8000</v>
      </c>
      <c r="W5762" s="18"/>
    </row>
    <row r="5763" spans="2:23" x14ac:dyDescent="0.25">
      <c r="B5763" s="1" t="s">
        <v>11568</v>
      </c>
      <c r="C5763" s="2">
        <v>69003</v>
      </c>
      <c r="D5763" s="1" t="s">
        <v>11569</v>
      </c>
      <c r="E5763" s="1" t="s">
        <v>96</v>
      </c>
      <c r="F5763" s="1" t="s">
        <v>328</v>
      </c>
      <c r="G5763" s="1" t="s">
        <v>4778</v>
      </c>
      <c r="H5763" s="1" t="s">
        <v>15836</v>
      </c>
      <c r="I5763" s="5">
        <v>1062</v>
      </c>
      <c r="J5763" s="5">
        <v>12878456</v>
      </c>
      <c r="K5763" s="3">
        <f>+Tabella2026[[#This Row],[POP_2024]]/SUM(Tabella2026[POP_2024])</f>
        <v>1.8017264814975924E-5</v>
      </c>
      <c r="L5763" s="3">
        <f>+Tabella2026[[#This Row],[INCIDENZA POPOLAZIONE]]*(PLAFOND/2)</f>
        <v>5304.2692485803009</v>
      </c>
      <c r="M5763" s="3">
        <f>+IFERROR(Tabella2026[[#This Row],[reddito_2024]]/Tabella2026[[#This Row],[POP_2024]],"")</f>
        <v>12126.606403013182</v>
      </c>
      <c r="N5763" s="3">
        <f>+IF(Tabella2026[[#This Row],[REDDITO COMPLESSIVO PROCAPITE]]&lt;media_aggr_reddito_pc,(media_aggr_reddito_pc-Tabella2026[[#This Row],[REDDITO COMPLESSIVO PROCAPITE]]),0)</f>
        <v>5698.4596595955591</v>
      </c>
      <c r="O5763" s="3">
        <f>+Tabella2026[[#This Row],[DIFFERENZA REDDITO INFERIORE ALLA MEDIA DALLA MEDIA]]*Tabella2026[[#This Row],[POP_2024]]</f>
        <v>6051764.1584904836</v>
      </c>
      <c r="P5763" s="3">
        <f>+Tabella2026[[#This Row],[POPOLAZIONE PER DIFFERENZA ]]/SUM(Tabella2026[[POPOLAZIONE PER DIFFERENZA ]])</f>
        <v>5.3690168671315158E-5</v>
      </c>
      <c r="Q5763" s="3">
        <f>+Tabella2026[[#This Row],[INCIDENZA POPOLAZIONE PER DIFFERENZA]]*(PLAFOND-SUM(Tabella2026[CONTRIBUTO SULLA BASE DELLA POPOLAZIONE]))</f>
        <v>15806.345389208744</v>
      </c>
      <c r="R5763" s="3">
        <f>+Tabella2026[[#This Row],[CONTRIBUTO SULLA BASE DELLA POPOLAZIONE]]+Tabella2026[[#This Row],[CONTRIBUTO SULLA BASE DEL REDDITO]]</f>
        <v>21110.614637789044</v>
      </c>
      <c r="S5763" s="3">
        <f>+Tabella2026[[#This Row],[CONTRIBUTO TOTALE]]/(PLAFOND/N_TESSERE)</f>
        <v>42.221229275578089</v>
      </c>
      <c r="T5763" s="3">
        <f>+MAX(CEILING(Tabella2026[[#This Row],[preDEF1]],1),1)</f>
        <v>43</v>
      </c>
      <c r="U5763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5763" s="21">
        <f>+Tabella2026[[#This Row],[DEF - n. card]]*(PLAFOND/N_TESSERE)</f>
        <v>21500</v>
      </c>
      <c r="W5763" s="18"/>
    </row>
    <row r="5764" spans="2:23" x14ac:dyDescent="0.25">
      <c r="B5764" s="1" t="s">
        <v>11427</v>
      </c>
      <c r="C5764" s="2">
        <v>58027</v>
      </c>
      <c r="D5764" s="1" t="s">
        <v>11428</v>
      </c>
      <c r="E5764" s="1" t="s">
        <v>8</v>
      </c>
      <c r="F5764" s="1" t="s">
        <v>7</v>
      </c>
      <c r="G5764" s="1" t="s">
        <v>4778</v>
      </c>
      <c r="H5764" s="1" t="s">
        <v>15834</v>
      </c>
      <c r="I5764" s="5">
        <v>1062</v>
      </c>
      <c r="J5764" s="5">
        <v>15770752</v>
      </c>
      <c r="K5764" s="3">
        <f>+Tabella2026[[#This Row],[POP_2024]]/SUM(Tabella2026[POP_2024])</f>
        <v>1.8017264814975924E-5</v>
      </c>
      <c r="L5764" s="3">
        <f>+Tabella2026[[#This Row],[INCIDENZA POPOLAZIONE]]*(PLAFOND/2)</f>
        <v>5304.2692485803009</v>
      </c>
      <c r="M5764" s="3">
        <f>+IFERROR(Tabella2026[[#This Row],[reddito_2024]]/Tabella2026[[#This Row],[POP_2024]],"")</f>
        <v>14850.048964218457</v>
      </c>
      <c r="N5764" s="3">
        <f>+IF(Tabella2026[[#This Row],[REDDITO COMPLESSIVO PROCAPITE]]&lt;media_aggr_reddito_pc,(media_aggr_reddito_pc-Tabella2026[[#This Row],[REDDITO COMPLESSIVO PROCAPITE]]),0)</f>
        <v>2975.0170983902844</v>
      </c>
      <c r="O5764" s="3">
        <f>+Tabella2026[[#This Row],[DIFFERENZA REDDITO INFERIORE ALLA MEDIA DALLA MEDIA]]*Tabella2026[[#This Row],[POP_2024]]</f>
        <v>3159468.1584904823</v>
      </c>
      <c r="P5764" s="3">
        <f>+Tabella2026[[#This Row],[POPOLAZIONE PER DIFFERENZA ]]/SUM(Tabella2026[[POPOLAZIONE PER DIFFERENZA ]])</f>
        <v>2.8030236125942422E-5</v>
      </c>
      <c r="Q5764" s="3">
        <f>+Tabella2026[[#This Row],[INCIDENZA POPOLAZIONE PER DIFFERENZA]]*(PLAFOND-SUM(Tabella2026[CONTRIBUTO SULLA BASE DELLA POPOLAZIONE]))</f>
        <v>8252.0804928003872</v>
      </c>
      <c r="R5764" s="3">
        <f>+Tabella2026[[#This Row],[CONTRIBUTO SULLA BASE DELLA POPOLAZIONE]]+Tabella2026[[#This Row],[CONTRIBUTO SULLA BASE DEL REDDITO]]</f>
        <v>13556.349741380687</v>
      </c>
      <c r="S5764" s="3">
        <f>+Tabella2026[[#This Row],[CONTRIBUTO TOTALE]]/(PLAFOND/N_TESSERE)</f>
        <v>27.112699482761375</v>
      </c>
      <c r="T5764" s="3">
        <f>+MAX(CEILING(Tabella2026[[#This Row],[preDEF1]],1),1)</f>
        <v>28</v>
      </c>
      <c r="U5764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5764" s="21">
        <f>+Tabella2026[[#This Row],[DEF - n. card]]*(PLAFOND/N_TESSERE)</f>
        <v>14000</v>
      </c>
      <c r="W5764" s="18"/>
    </row>
    <row r="5765" spans="2:23" x14ac:dyDescent="0.25">
      <c r="B5765" s="1" t="s">
        <v>11606</v>
      </c>
      <c r="C5765" s="2">
        <v>12082</v>
      </c>
      <c r="D5765" s="1" t="s">
        <v>11607</v>
      </c>
      <c r="E5765" s="1" t="s">
        <v>12</v>
      </c>
      <c r="F5765" s="1" t="s">
        <v>157</v>
      </c>
      <c r="G5765" s="1" t="s">
        <v>4778</v>
      </c>
      <c r="H5765" s="1" t="s">
        <v>15835</v>
      </c>
      <c r="I5765" s="5">
        <v>1062</v>
      </c>
      <c r="J5765" s="5">
        <v>22282781</v>
      </c>
      <c r="K5765" s="3">
        <f>+Tabella2026[[#This Row],[POP_2024]]/SUM(Tabella2026[POP_2024])</f>
        <v>1.8017264814975924E-5</v>
      </c>
      <c r="L5765" s="3">
        <f>+Tabella2026[[#This Row],[INCIDENZA POPOLAZIONE]]*(PLAFOND/2)</f>
        <v>5304.2692485803009</v>
      </c>
      <c r="M5765" s="3">
        <f>+IFERROR(Tabella2026[[#This Row],[reddito_2024]]/Tabella2026[[#This Row],[POP_2024]],"")</f>
        <v>20981.903013182673</v>
      </c>
      <c r="N5765" s="3">
        <f>+IF(Tabella2026[[#This Row],[REDDITO COMPLESSIVO PROCAPITE]]&lt;media_aggr_reddito_pc,(media_aggr_reddito_pc-Tabella2026[[#This Row],[REDDITO COMPLESSIVO PROCAPITE]]),0)</f>
        <v>0</v>
      </c>
      <c r="O5765" s="3">
        <f>+Tabella2026[[#This Row],[DIFFERENZA REDDITO INFERIORE ALLA MEDIA DALLA MEDIA]]*Tabella2026[[#This Row],[POP_2024]]</f>
        <v>0</v>
      </c>
      <c r="P5765" s="3">
        <f>+Tabella2026[[#This Row],[POPOLAZIONE PER DIFFERENZA ]]/SUM(Tabella2026[[POPOLAZIONE PER DIFFERENZA ]])</f>
        <v>0</v>
      </c>
      <c r="Q5765" s="3">
        <f>+Tabella2026[[#This Row],[INCIDENZA POPOLAZIONE PER DIFFERENZA]]*(PLAFOND-SUM(Tabella2026[CONTRIBUTO SULLA BASE DELLA POPOLAZIONE]))</f>
        <v>0</v>
      </c>
      <c r="R5765" s="3">
        <f>+Tabella2026[[#This Row],[CONTRIBUTO SULLA BASE DELLA POPOLAZIONE]]+Tabella2026[[#This Row],[CONTRIBUTO SULLA BASE DEL REDDITO]]</f>
        <v>5304.2692485803009</v>
      </c>
      <c r="S5765" s="3">
        <f>+Tabella2026[[#This Row],[CONTRIBUTO TOTALE]]/(PLAFOND/N_TESSERE)</f>
        <v>10.608538497160602</v>
      </c>
      <c r="T5765" s="3">
        <f>+MAX(CEILING(Tabella2026[[#This Row],[preDEF1]],1),1)</f>
        <v>11</v>
      </c>
      <c r="U5765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65" s="21">
        <f>+Tabella2026[[#This Row],[DEF - n. card]]*(PLAFOND/N_TESSERE)</f>
        <v>5500</v>
      </c>
      <c r="W5765" s="18"/>
    </row>
    <row r="5766" spans="2:23" x14ac:dyDescent="0.25">
      <c r="B5766" s="1" t="s">
        <v>11455</v>
      </c>
      <c r="C5766" s="2">
        <v>64045</v>
      </c>
      <c r="D5766" s="1" t="s">
        <v>11456</v>
      </c>
      <c r="E5766" s="1" t="s">
        <v>15</v>
      </c>
      <c r="F5766" s="1" t="s">
        <v>290</v>
      </c>
      <c r="G5766" s="1" t="s">
        <v>4778</v>
      </c>
      <c r="H5766" s="1" t="s">
        <v>15836</v>
      </c>
      <c r="I5766" s="5">
        <v>1062</v>
      </c>
      <c r="J5766" s="5">
        <v>13753147</v>
      </c>
      <c r="K5766" s="3">
        <f>+Tabella2026[[#This Row],[POP_2024]]/SUM(Tabella2026[POP_2024])</f>
        <v>1.8017264814975924E-5</v>
      </c>
      <c r="L5766" s="3">
        <f>+Tabella2026[[#This Row],[INCIDENZA POPOLAZIONE]]*(PLAFOND/2)</f>
        <v>5304.2692485803009</v>
      </c>
      <c r="M5766" s="3">
        <f>+IFERROR(Tabella2026[[#This Row],[reddito_2024]]/Tabella2026[[#This Row],[POP_2024]],"")</f>
        <v>12950.232580037666</v>
      </c>
      <c r="N5766" s="3">
        <f>+IF(Tabella2026[[#This Row],[REDDITO COMPLESSIVO PROCAPITE]]&lt;media_aggr_reddito_pc,(media_aggr_reddito_pc-Tabella2026[[#This Row],[REDDITO COMPLESSIVO PROCAPITE]]),0)</f>
        <v>4874.8334825710754</v>
      </c>
      <c r="O5766" s="3">
        <f>+Tabella2026[[#This Row],[DIFFERENZA REDDITO INFERIORE ALLA MEDIA DALLA MEDIA]]*Tabella2026[[#This Row],[POP_2024]]</f>
        <v>5177073.1584904818</v>
      </c>
      <c r="P5766" s="3">
        <f>+Tabella2026[[#This Row],[POPOLAZIONE PER DIFFERENZA ]]/SUM(Tabella2026[[POPOLAZIONE PER DIFFERENZA ]])</f>
        <v>4.593006664232343E-5</v>
      </c>
      <c r="Q5766" s="3">
        <f>+Tabella2026[[#This Row],[INCIDENZA POPOLAZIONE PER DIFFERENZA]]*(PLAFOND-SUM(Tabella2026[CONTRIBUTO SULLA BASE DELLA POPOLAZIONE]))</f>
        <v>13521.777171950091</v>
      </c>
      <c r="R5766" s="3">
        <f>+Tabella2026[[#This Row],[CONTRIBUTO SULLA BASE DELLA POPOLAZIONE]]+Tabella2026[[#This Row],[CONTRIBUTO SULLA BASE DEL REDDITO]]</f>
        <v>18826.046420530391</v>
      </c>
      <c r="S5766" s="3">
        <f>+Tabella2026[[#This Row],[CONTRIBUTO TOTALE]]/(PLAFOND/N_TESSERE)</f>
        <v>37.652092841060778</v>
      </c>
      <c r="T5766" s="3">
        <f>+MAX(CEILING(Tabella2026[[#This Row],[preDEF1]],1),1)</f>
        <v>38</v>
      </c>
      <c r="U5766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5766" s="21">
        <f>+Tabella2026[[#This Row],[DEF - n. card]]*(PLAFOND/N_TESSERE)</f>
        <v>19000</v>
      </c>
      <c r="W5766" s="18"/>
    </row>
    <row r="5767" spans="2:23" x14ac:dyDescent="0.25">
      <c r="B5767" s="1" t="s">
        <v>11602</v>
      </c>
      <c r="C5767" s="2">
        <v>19032</v>
      </c>
      <c r="D5767" s="1" t="s">
        <v>11603</v>
      </c>
      <c r="E5767" s="1" t="s">
        <v>12</v>
      </c>
      <c r="F5767" s="1" t="s">
        <v>193</v>
      </c>
      <c r="G5767" s="1" t="s">
        <v>4778</v>
      </c>
      <c r="H5767" s="1" t="s">
        <v>15835</v>
      </c>
      <c r="I5767" s="5">
        <v>1061</v>
      </c>
      <c r="J5767" s="5">
        <v>20128103</v>
      </c>
      <c r="K5767" s="3">
        <f>+Tabella2026[[#This Row],[POP_2024]]/SUM(Tabella2026[POP_2024])</f>
        <v>1.8000299405545624E-5</v>
      </c>
      <c r="L5767" s="3">
        <f>+Tabella2026[[#This Row],[INCIDENZA POPOLAZIONE]]*(PLAFOND/2)</f>
        <v>5299.2746447680775</v>
      </c>
      <c r="M5767" s="3">
        <f>+IFERROR(Tabella2026[[#This Row],[reddito_2024]]/Tabella2026[[#This Row],[POP_2024]],"")</f>
        <v>18970.879359095194</v>
      </c>
      <c r="N5767" s="3">
        <f>+IF(Tabella2026[[#This Row],[REDDITO COMPLESSIVO PROCAPITE]]&lt;media_aggr_reddito_pc,(media_aggr_reddito_pc-Tabella2026[[#This Row],[REDDITO COMPLESSIVO PROCAPITE]]),0)</f>
        <v>0</v>
      </c>
      <c r="O5767" s="3">
        <f>+Tabella2026[[#This Row],[DIFFERENZA REDDITO INFERIORE ALLA MEDIA DALLA MEDIA]]*Tabella2026[[#This Row],[POP_2024]]</f>
        <v>0</v>
      </c>
      <c r="P5767" s="3">
        <f>+Tabella2026[[#This Row],[POPOLAZIONE PER DIFFERENZA ]]/SUM(Tabella2026[[POPOLAZIONE PER DIFFERENZA ]])</f>
        <v>0</v>
      </c>
      <c r="Q5767" s="3">
        <f>+Tabella2026[[#This Row],[INCIDENZA POPOLAZIONE PER DIFFERENZA]]*(PLAFOND-SUM(Tabella2026[CONTRIBUTO SULLA BASE DELLA POPOLAZIONE]))</f>
        <v>0</v>
      </c>
      <c r="R5767" s="3">
        <f>+Tabella2026[[#This Row],[CONTRIBUTO SULLA BASE DELLA POPOLAZIONE]]+Tabella2026[[#This Row],[CONTRIBUTO SULLA BASE DEL REDDITO]]</f>
        <v>5299.2746447680775</v>
      </c>
      <c r="S5767" s="3">
        <f>+Tabella2026[[#This Row],[CONTRIBUTO TOTALE]]/(PLAFOND/N_TESSERE)</f>
        <v>10.598549289536155</v>
      </c>
      <c r="T5767" s="3">
        <f>+MAX(CEILING(Tabella2026[[#This Row],[preDEF1]],1),1)</f>
        <v>11</v>
      </c>
      <c r="U5767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67" s="21">
        <f>+Tabella2026[[#This Row],[DEF - n. card]]*(PLAFOND/N_TESSERE)</f>
        <v>5500</v>
      </c>
      <c r="W5767" s="18"/>
    </row>
    <row r="5768" spans="2:23" x14ac:dyDescent="0.25">
      <c r="B5768" s="1" t="s">
        <v>11703</v>
      </c>
      <c r="C5768" s="2">
        <v>29043</v>
      </c>
      <c r="D5768" s="1" t="s">
        <v>11704</v>
      </c>
      <c r="E5768" s="1" t="s">
        <v>38</v>
      </c>
      <c r="F5768" s="1" t="s">
        <v>314</v>
      </c>
      <c r="G5768" s="1" t="s">
        <v>4778</v>
      </c>
      <c r="H5768" s="1" t="s">
        <v>15835</v>
      </c>
      <c r="I5768" s="5">
        <v>1061</v>
      </c>
      <c r="J5768" s="5">
        <v>19733659</v>
      </c>
      <c r="K5768" s="3">
        <f>+Tabella2026[[#This Row],[POP_2024]]/SUM(Tabella2026[POP_2024])</f>
        <v>1.8000299405545624E-5</v>
      </c>
      <c r="L5768" s="3">
        <f>+Tabella2026[[#This Row],[INCIDENZA POPOLAZIONE]]*(PLAFOND/2)</f>
        <v>5299.2746447680775</v>
      </c>
      <c r="M5768" s="3">
        <f>+IFERROR(Tabella2026[[#This Row],[reddito_2024]]/Tabella2026[[#This Row],[POP_2024]],"")</f>
        <v>18599.113100848255</v>
      </c>
      <c r="N5768" s="3">
        <f>+IF(Tabella2026[[#This Row],[REDDITO COMPLESSIVO PROCAPITE]]&lt;media_aggr_reddito_pc,(media_aggr_reddito_pc-Tabella2026[[#This Row],[REDDITO COMPLESSIVO PROCAPITE]]),0)</f>
        <v>0</v>
      </c>
      <c r="O5768" s="3">
        <f>+Tabella2026[[#This Row],[DIFFERENZA REDDITO INFERIORE ALLA MEDIA DALLA MEDIA]]*Tabella2026[[#This Row],[POP_2024]]</f>
        <v>0</v>
      </c>
      <c r="P5768" s="3">
        <f>+Tabella2026[[#This Row],[POPOLAZIONE PER DIFFERENZA ]]/SUM(Tabella2026[[POPOLAZIONE PER DIFFERENZA ]])</f>
        <v>0</v>
      </c>
      <c r="Q5768" s="3">
        <f>+Tabella2026[[#This Row],[INCIDENZA POPOLAZIONE PER DIFFERENZA]]*(PLAFOND-SUM(Tabella2026[CONTRIBUTO SULLA BASE DELLA POPOLAZIONE]))</f>
        <v>0</v>
      </c>
      <c r="R5768" s="3">
        <f>+Tabella2026[[#This Row],[CONTRIBUTO SULLA BASE DELLA POPOLAZIONE]]+Tabella2026[[#This Row],[CONTRIBUTO SULLA BASE DEL REDDITO]]</f>
        <v>5299.2746447680775</v>
      </c>
      <c r="S5768" s="3">
        <f>+Tabella2026[[#This Row],[CONTRIBUTO TOTALE]]/(PLAFOND/N_TESSERE)</f>
        <v>10.598549289536155</v>
      </c>
      <c r="T5768" s="3">
        <f>+MAX(CEILING(Tabella2026[[#This Row],[preDEF1]],1),1)</f>
        <v>11</v>
      </c>
      <c r="U5768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68" s="21">
        <f>+Tabella2026[[#This Row],[DEF - n. card]]*(PLAFOND/N_TESSERE)</f>
        <v>5500</v>
      </c>
      <c r="W5768" s="18"/>
    </row>
    <row r="5769" spans="2:23" x14ac:dyDescent="0.25">
      <c r="B5769" s="1" t="s">
        <v>11544</v>
      </c>
      <c r="C5769" s="2">
        <v>23029</v>
      </c>
      <c r="D5769" s="1" t="s">
        <v>11545</v>
      </c>
      <c r="E5769" s="1" t="s">
        <v>38</v>
      </c>
      <c r="F5769" s="1" t="s">
        <v>37</v>
      </c>
      <c r="G5769" s="1" t="s">
        <v>4778</v>
      </c>
      <c r="H5769" s="1" t="s">
        <v>15835</v>
      </c>
      <c r="I5769" s="5">
        <v>1060</v>
      </c>
      <c r="J5769" s="5">
        <v>17005872</v>
      </c>
      <c r="K5769" s="3">
        <f>+Tabella2026[[#This Row],[POP_2024]]/SUM(Tabella2026[POP_2024])</f>
        <v>1.7983333996115328E-5</v>
      </c>
      <c r="L5769" s="3">
        <f>+Tabella2026[[#This Row],[INCIDENZA POPOLAZIONE]]*(PLAFOND/2)</f>
        <v>5294.2800409558558</v>
      </c>
      <c r="M5769" s="3">
        <f>+IFERROR(Tabella2026[[#This Row],[reddito_2024]]/Tabella2026[[#This Row],[POP_2024]],"")</f>
        <v>16043.275471698113</v>
      </c>
      <c r="N5769" s="3">
        <f>+IF(Tabella2026[[#This Row],[REDDITO COMPLESSIVO PROCAPITE]]&lt;media_aggr_reddito_pc,(media_aggr_reddito_pc-Tabella2026[[#This Row],[REDDITO COMPLESSIVO PROCAPITE]]),0)</f>
        <v>1781.7905909106285</v>
      </c>
      <c r="O5769" s="3">
        <f>+Tabella2026[[#This Row],[DIFFERENZA REDDITO INFERIORE ALLA MEDIA DALLA MEDIA]]*Tabella2026[[#This Row],[POP_2024]]</f>
        <v>1888698.0263652662</v>
      </c>
      <c r="P5769" s="3">
        <f>+Tabella2026[[#This Row],[POPOLAZIONE PER DIFFERENZA ]]/SUM(Tabella2026[[POPOLAZIONE PER DIFFERENZA ]])</f>
        <v>1.6756190913762399E-5</v>
      </c>
      <c r="Q5769" s="3">
        <f>+Tabella2026[[#This Row],[INCIDENZA POPOLAZIONE PER DIFFERENZA]]*(PLAFOND-SUM(Tabella2026[CONTRIBUTO SULLA BASE DELLA POPOLAZIONE]))</f>
        <v>4933.0100378684847</v>
      </c>
      <c r="R5769" s="3">
        <f>+Tabella2026[[#This Row],[CONTRIBUTO SULLA BASE DELLA POPOLAZIONE]]+Tabella2026[[#This Row],[CONTRIBUTO SULLA BASE DEL REDDITO]]</f>
        <v>10227.290078824341</v>
      </c>
      <c r="S5769" s="3">
        <f>+Tabella2026[[#This Row],[CONTRIBUTO TOTALE]]/(PLAFOND/N_TESSERE)</f>
        <v>20.454580157648682</v>
      </c>
      <c r="T5769" s="3">
        <f>+MAX(CEILING(Tabella2026[[#This Row],[preDEF1]],1),1)</f>
        <v>21</v>
      </c>
      <c r="U5769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5769" s="21">
        <f>+Tabella2026[[#This Row],[DEF - n. card]]*(PLAFOND/N_TESSERE)</f>
        <v>10500</v>
      </c>
      <c r="W5769" s="18"/>
    </row>
    <row r="5770" spans="2:23" x14ac:dyDescent="0.25">
      <c r="B5770" s="1" t="s">
        <v>11387</v>
      </c>
      <c r="C5770" s="2">
        <v>54032</v>
      </c>
      <c r="D5770" s="1" t="s">
        <v>11388</v>
      </c>
      <c r="E5770" s="1" t="s">
        <v>67</v>
      </c>
      <c r="F5770" s="1" t="s">
        <v>66</v>
      </c>
      <c r="G5770" s="1" t="s">
        <v>4778</v>
      </c>
      <c r="H5770" s="1" t="s">
        <v>15834</v>
      </c>
      <c r="I5770" s="5">
        <v>1060</v>
      </c>
      <c r="J5770" s="5">
        <v>17898783</v>
      </c>
      <c r="K5770" s="3">
        <f>+Tabella2026[[#This Row],[POP_2024]]/SUM(Tabella2026[POP_2024])</f>
        <v>1.7983333996115328E-5</v>
      </c>
      <c r="L5770" s="3">
        <f>+Tabella2026[[#This Row],[INCIDENZA POPOLAZIONE]]*(PLAFOND/2)</f>
        <v>5294.2800409558558</v>
      </c>
      <c r="M5770" s="3">
        <f>+IFERROR(Tabella2026[[#This Row],[reddito_2024]]/Tabella2026[[#This Row],[POP_2024]],"")</f>
        <v>16885.644339622642</v>
      </c>
      <c r="N5770" s="3">
        <f>+IF(Tabella2026[[#This Row],[REDDITO COMPLESSIVO PROCAPITE]]&lt;media_aggr_reddito_pc,(media_aggr_reddito_pc-Tabella2026[[#This Row],[REDDITO COMPLESSIVO PROCAPITE]]),0)</f>
        <v>939.42172298609876</v>
      </c>
      <c r="O5770" s="3">
        <f>+Tabella2026[[#This Row],[DIFFERENZA REDDITO INFERIORE ALLA MEDIA DALLA MEDIA]]*Tabella2026[[#This Row],[POP_2024]]</f>
        <v>995787.02636526467</v>
      </c>
      <c r="P5770" s="3">
        <f>+Tabella2026[[#This Row],[POPOLAZIONE PER DIFFERENZA ]]/SUM(Tabella2026[[POPOLAZIONE PER DIFFERENZA ]])</f>
        <v>8.8344443051783019E-6</v>
      </c>
      <c r="Q5770" s="3">
        <f>+Tabella2026[[#This Row],[INCIDENZA POPOLAZIONE PER DIFFERENZA]]*(PLAFOND-SUM(Tabella2026[CONTRIBUTO SULLA BASE DELLA POPOLAZIONE]))</f>
        <v>2600.8537776112739</v>
      </c>
      <c r="R5770" s="3">
        <f>+Tabella2026[[#This Row],[CONTRIBUTO SULLA BASE DELLA POPOLAZIONE]]+Tabella2026[[#This Row],[CONTRIBUTO SULLA BASE DEL REDDITO]]</f>
        <v>7895.1338185671302</v>
      </c>
      <c r="S5770" s="3">
        <f>+Tabella2026[[#This Row],[CONTRIBUTO TOTALE]]/(PLAFOND/N_TESSERE)</f>
        <v>15.79026763713426</v>
      </c>
      <c r="T5770" s="3">
        <f>+MAX(CEILING(Tabella2026[[#This Row],[preDEF1]],1),1)</f>
        <v>16</v>
      </c>
      <c r="U5770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5770" s="21">
        <f>+Tabella2026[[#This Row],[DEF - n. card]]*(PLAFOND/N_TESSERE)</f>
        <v>8000</v>
      </c>
      <c r="W5770" s="18"/>
    </row>
    <row r="5771" spans="2:23" x14ac:dyDescent="0.25">
      <c r="B5771" s="1" t="s">
        <v>11566</v>
      </c>
      <c r="C5771" s="2">
        <v>64022</v>
      </c>
      <c r="D5771" s="1" t="s">
        <v>11567</v>
      </c>
      <c r="E5771" s="1" t="s">
        <v>15</v>
      </c>
      <c r="F5771" s="1" t="s">
        <v>290</v>
      </c>
      <c r="G5771" s="1" t="s">
        <v>4778</v>
      </c>
      <c r="H5771" s="1" t="s">
        <v>15836</v>
      </c>
      <c r="I5771" s="5">
        <v>1059</v>
      </c>
      <c r="J5771" s="5">
        <v>13669890</v>
      </c>
      <c r="K5771" s="3">
        <f>+Tabella2026[[#This Row],[POP_2024]]/SUM(Tabella2026[POP_2024])</f>
        <v>1.7966368586685032E-5</v>
      </c>
      <c r="L5771" s="3">
        <f>+Tabella2026[[#This Row],[INCIDENZA POPOLAZIONE]]*(PLAFOND/2)</f>
        <v>5289.2854371436333</v>
      </c>
      <c r="M5771" s="3">
        <f>+IFERROR(Tabella2026[[#This Row],[reddito_2024]]/Tabella2026[[#This Row],[POP_2024]],"")</f>
        <v>12908.300283286118</v>
      </c>
      <c r="N5771" s="3">
        <f>+IF(Tabella2026[[#This Row],[REDDITO COMPLESSIVO PROCAPITE]]&lt;media_aggr_reddito_pc,(media_aggr_reddito_pc-Tabella2026[[#This Row],[REDDITO COMPLESSIVO PROCAPITE]]),0)</f>
        <v>4916.7657793226226</v>
      </c>
      <c r="O5771" s="3">
        <f>+Tabella2026[[#This Row],[DIFFERENZA REDDITO INFERIORE ALLA MEDIA DALLA MEDIA]]*Tabella2026[[#This Row],[POP_2024]]</f>
        <v>5206854.9603026574</v>
      </c>
      <c r="P5771" s="3">
        <f>+Tabella2026[[#This Row],[POPOLAZIONE PER DIFFERENZA ]]/SUM(Tabella2026[[POPOLAZIONE PER DIFFERENZA ]])</f>
        <v>4.6194285458647929E-5</v>
      </c>
      <c r="Q5771" s="3">
        <f>+Tabella2026[[#This Row],[INCIDENZA POPOLAZIONE PER DIFFERENZA]]*(PLAFOND-SUM(Tabella2026[CONTRIBUTO SULLA BASE DELLA POPOLAZIONE]))</f>
        <v>13599.562993311911</v>
      </c>
      <c r="R5771" s="3">
        <f>+Tabella2026[[#This Row],[CONTRIBUTO SULLA BASE DELLA POPOLAZIONE]]+Tabella2026[[#This Row],[CONTRIBUTO SULLA BASE DEL REDDITO]]</f>
        <v>18888.848430455546</v>
      </c>
      <c r="S5771" s="3">
        <f>+Tabella2026[[#This Row],[CONTRIBUTO TOTALE]]/(PLAFOND/N_TESSERE)</f>
        <v>37.777696860911092</v>
      </c>
      <c r="T5771" s="3">
        <f>+MAX(CEILING(Tabella2026[[#This Row],[preDEF1]],1),1)</f>
        <v>38</v>
      </c>
      <c r="U5771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5771" s="21">
        <f>+Tabella2026[[#This Row],[DEF - n. card]]*(PLAFOND/N_TESSERE)</f>
        <v>19000</v>
      </c>
      <c r="W5771" s="18"/>
    </row>
    <row r="5772" spans="2:23" x14ac:dyDescent="0.25">
      <c r="B5772" s="1" t="s">
        <v>11612</v>
      </c>
      <c r="C5772" s="2">
        <v>25027</v>
      </c>
      <c r="D5772" s="1" t="s">
        <v>11613</v>
      </c>
      <c r="E5772" s="1" t="s">
        <v>38</v>
      </c>
      <c r="F5772" s="1" t="s">
        <v>514</v>
      </c>
      <c r="G5772" s="1" t="s">
        <v>4778</v>
      </c>
      <c r="H5772" s="1" t="s">
        <v>15835</v>
      </c>
      <c r="I5772" s="5">
        <v>1059</v>
      </c>
      <c r="J5772" s="5">
        <v>21685509</v>
      </c>
      <c r="K5772" s="3">
        <f>+Tabella2026[[#This Row],[POP_2024]]/SUM(Tabella2026[POP_2024])</f>
        <v>1.7966368586685032E-5</v>
      </c>
      <c r="L5772" s="3">
        <f>+Tabella2026[[#This Row],[INCIDENZA POPOLAZIONE]]*(PLAFOND/2)</f>
        <v>5289.2854371436333</v>
      </c>
      <c r="M5772" s="3">
        <f>+IFERROR(Tabella2026[[#This Row],[reddito_2024]]/Tabella2026[[#This Row],[POP_2024]],"")</f>
        <v>20477.345609065156</v>
      </c>
      <c r="N5772" s="3">
        <f>+IF(Tabella2026[[#This Row],[REDDITO COMPLESSIVO PROCAPITE]]&lt;media_aggr_reddito_pc,(media_aggr_reddito_pc-Tabella2026[[#This Row],[REDDITO COMPLESSIVO PROCAPITE]]),0)</f>
        <v>0</v>
      </c>
      <c r="O5772" s="3">
        <f>+Tabella2026[[#This Row],[DIFFERENZA REDDITO INFERIORE ALLA MEDIA DALLA MEDIA]]*Tabella2026[[#This Row],[POP_2024]]</f>
        <v>0</v>
      </c>
      <c r="P5772" s="3">
        <f>+Tabella2026[[#This Row],[POPOLAZIONE PER DIFFERENZA ]]/SUM(Tabella2026[[POPOLAZIONE PER DIFFERENZA ]])</f>
        <v>0</v>
      </c>
      <c r="Q5772" s="3">
        <f>+Tabella2026[[#This Row],[INCIDENZA POPOLAZIONE PER DIFFERENZA]]*(PLAFOND-SUM(Tabella2026[CONTRIBUTO SULLA BASE DELLA POPOLAZIONE]))</f>
        <v>0</v>
      </c>
      <c r="R5772" s="3">
        <f>+Tabella2026[[#This Row],[CONTRIBUTO SULLA BASE DELLA POPOLAZIONE]]+Tabella2026[[#This Row],[CONTRIBUTO SULLA BASE DEL REDDITO]]</f>
        <v>5289.2854371436333</v>
      </c>
      <c r="S5772" s="3">
        <f>+Tabella2026[[#This Row],[CONTRIBUTO TOTALE]]/(PLAFOND/N_TESSERE)</f>
        <v>10.578570874287268</v>
      </c>
      <c r="T5772" s="3">
        <f>+MAX(CEILING(Tabella2026[[#This Row],[preDEF1]],1),1)</f>
        <v>11</v>
      </c>
      <c r="U5772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72" s="21">
        <f>+Tabella2026[[#This Row],[DEF - n. card]]*(PLAFOND/N_TESSERE)</f>
        <v>5500</v>
      </c>
      <c r="W5772" s="18"/>
    </row>
    <row r="5773" spans="2:23" x14ac:dyDescent="0.25">
      <c r="B5773" s="1" t="s">
        <v>11447</v>
      </c>
      <c r="C5773" s="2">
        <v>66089</v>
      </c>
      <c r="D5773" s="1" t="s">
        <v>11448</v>
      </c>
      <c r="E5773" s="1" t="s">
        <v>96</v>
      </c>
      <c r="F5773" s="1" t="s">
        <v>201</v>
      </c>
      <c r="G5773" s="1" t="s">
        <v>4778</v>
      </c>
      <c r="H5773" s="1" t="s">
        <v>15836</v>
      </c>
      <c r="I5773" s="5">
        <v>1059</v>
      </c>
      <c r="J5773" s="5">
        <v>15201159</v>
      </c>
      <c r="K5773" s="3">
        <f>+Tabella2026[[#This Row],[POP_2024]]/SUM(Tabella2026[POP_2024])</f>
        <v>1.7966368586685032E-5</v>
      </c>
      <c r="L5773" s="3">
        <f>+Tabella2026[[#This Row],[INCIDENZA POPOLAZIONE]]*(PLAFOND/2)</f>
        <v>5289.2854371436333</v>
      </c>
      <c r="M5773" s="3">
        <f>+IFERROR(Tabella2026[[#This Row],[reddito_2024]]/Tabella2026[[#This Row],[POP_2024]],"")</f>
        <v>14354.257790368272</v>
      </c>
      <c r="N5773" s="3">
        <f>+IF(Tabella2026[[#This Row],[REDDITO COMPLESSIVO PROCAPITE]]&lt;media_aggr_reddito_pc,(media_aggr_reddito_pc-Tabella2026[[#This Row],[REDDITO COMPLESSIVO PROCAPITE]]),0)</f>
        <v>3470.8082722404688</v>
      </c>
      <c r="O5773" s="3">
        <f>+Tabella2026[[#This Row],[DIFFERENZA REDDITO INFERIORE ALLA MEDIA DALLA MEDIA]]*Tabella2026[[#This Row],[POP_2024]]</f>
        <v>3675585.9603026565</v>
      </c>
      <c r="P5773" s="3">
        <f>+Tabella2026[[#This Row],[POPOLAZIONE PER DIFFERENZA ]]/SUM(Tabella2026[[POPOLAZIONE PER DIFFERENZA ]])</f>
        <v>3.26091409060778E-5</v>
      </c>
      <c r="Q5773" s="3">
        <f>+Tabella2026[[#This Row],[INCIDENZA POPOLAZIONE PER DIFFERENZA]]*(PLAFOND-SUM(Tabella2026[CONTRIBUTO SULLA BASE DELLA POPOLAZIONE]))</f>
        <v>9600.1066258936644</v>
      </c>
      <c r="R5773" s="3">
        <f>+Tabella2026[[#This Row],[CONTRIBUTO SULLA BASE DELLA POPOLAZIONE]]+Tabella2026[[#This Row],[CONTRIBUTO SULLA BASE DEL REDDITO]]</f>
        <v>14889.392063037298</v>
      </c>
      <c r="S5773" s="3">
        <f>+Tabella2026[[#This Row],[CONTRIBUTO TOTALE]]/(PLAFOND/N_TESSERE)</f>
        <v>29.778784126074594</v>
      </c>
      <c r="T5773" s="3">
        <f>+MAX(CEILING(Tabella2026[[#This Row],[preDEF1]],1),1)</f>
        <v>30</v>
      </c>
      <c r="U5773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5773" s="21">
        <f>+Tabella2026[[#This Row],[DEF - n. card]]*(PLAFOND/N_TESSERE)</f>
        <v>15000</v>
      </c>
      <c r="W5773" s="18"/>
    </row>
    <row r="5774" spans="2:23" x14ac:dyDescent="0.25">
      <c r="B5774" s="1" t="s">
        <v>11558</v>
      </c>
      <c r="C5774" s="2">
        <v>116018</v>
      </c>
      <c r="D5774" s="1" t="s">
        <v>11559</v>
      </c>
      <c r="E5774" s="1" t="s">
        <v>76</v>
      </c>
      <c r="F5774" s="1" t="s">
        <v>15840</v>
      </c>
      <c r="G5774" s="1" t="s">
        <v>4778</v>
      </c>
      <c r="H5774" s="1" t="s">
        <v>15836</v>
      </c>
      <c r="I5774" s="5">
        <v>1059</v>
      </c>
      <c r="J5774" s="5">
        <v>12265266</v>
      </c>
      <c r="K5774" s="3">
        <f>+Tabella2026[[#This Row],[POP_2024]]/SUM(Tabella2026[POP_2024])</f>
        <v>1.7966368586685032E-5</v>
      </c>
      <c r="L5774" s="3">
        <f>+Tabella2026[[#This Row],[INCIDENZA POPOLAZIONE]]*(PLAFOND/2)</f>
        <v>5289.2854371436333</v>
      </c>
      <c r="M5774" s="3">
        <f>+IFERROR(Tabella2026[[#This Row],[reddito_2024]]/Tabella2026[[#This Row],[POP_2024]],"")</f>
        <v>11581.932011331444</v>
      </c>
      <c r="N5774" s="3">
        <f>+IF(Tabella2026[[#This Row],[REDDITO COMPLESSIVO PROCAPITE]]&lt;media_aggr_reddito_pc,(media_aggr_reddito_pc-Tabella2026[[#This Row],[REDDITO COMPLESSIVO PROCAPITE]]),0)</f>
        <v>6243.1340512772967</v>
      </c>
      <c r="O5774" s="3">
        <f>+Tabella2026[[#This Row],[DIFFERENZA REDDITO INFERIORE ALLA MEDIA DALLA MEDIA]]*Tabella2026[[#This Row],[POP_2024]]</f>
        <v>6611478.9603026574</v>
      </c>
      <c r="P5774" s="3">
        <f>+Tabella2026[[#This Row],[POPOLAZIONE PER DIFFERENZA ]]/SUM(Tabella2026[[POPOLAZIONE PER DIFFERENZA ]])</f>
        <v>5.8655858233914227E-5</v>
      </c>
      <c r="Q5774" s="3">
        <f>+Tabella2026[[#This Row],[INCIDENZA POPOLAZIONE PER DIFFERENZA]]*(PLAFOND-SUM(Tabella2026[CONTRIBUTO SULLA BASE DELLA POPOLAZIONE]))</f>
        <v>17268.240672170741</v>
      </c>
      <c r="R5774" s="3">
        <f>+Tabella2026[[#This Row],[CONTRIBUTO SULLA BASE DELLA POPOLAZIONE]]+Tabella2026[[#This Row],[CONTRIBUTO SULLA BASE DEL REDDITO]]</f>
        <v>22557.526109314374</v>
      </c>
      <c r="S5774" s="3">
        <f>+Tabella2026[[#This Row],[CONTRIBUTO TOTALE]]/(PLAFOND/N_TESSERE)</f>
        <v>45.115052218628747</v>
      </c>
      <c r="T5774" s="3">
        <f>+MAX(CEILING(Tabella2026[[#This Row],[preDEF1]],1),1)</f>
        <v>46</v>
      </c>
      <c r="U5774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5774" s="21">
        <f>+Tabella2026[[#This Row],[DEF - n. card]]*(PLAFOND/N_TESSERE)</f>
        <v>23000</v>
      </c>
      <c r="W5774" s="18"/>
    </row>
    <row r="5775" spans="2:23" x14ac:dyDescent="0.25">
      <c r="B5775" s="1" t="s">
        <v>11636</v>
      </c>
      <c r="C5775" s="2">
        <v>11008</v>
      </c>
      <c r="D5775" s="1" t="s">
        <v>11637</v>
      </c>
      <c r="E5775" s="1" t="s">
        <v>24</v>
      </c>
      <c r="F5775" s="1" t="s">
        <v>136</v>
      </c>
      <c r="G5775" s="1" t="s">
        <v>4778</v>
      </c>
      <c r="H5775" s="1" t="s">
        <v>15835</v>
      </c>
      <c r="I5775" s="5">
        <v>1058</v>
      </c>
      <c r="J5775" s="5">
        <v>16262263</v>
      </c>
      <c r="K5775" s="3">
        <f>+Tabella2026[[#This Row],[POP_2024]]/SUM(Tabella2026[POP_2024])</f>
        <v>1.7949403177254732E-5</v>
      </c>
      <c r="L5775" s="3">
        <f>+Tabella2026[[#This Row],[INCIDENZA POPOLAZIONE]]*(PLAFOND/2)</f>
        <v>5284.2908333314099</v>
      </c>
      <c r="M5775" s="3">
        <f>+IFERROR(Tabella2026[[#This Row],[reddito_2024]]/Tabella2026[[#This Row],[POP_2024]],"")</f>
        <v>15370.75897920605</v>
      </c>
      <c r="N5775" s="3">
        <f>+IF(Tabella2026[[#This Row],[REDDITO COMPLESSIVO PROCAPITE]]&lt;media_aggr_reddito_pc,(media_aggr_reddito_pc-Tabella2026[[#This Row],[REDDITO COMPLESSIVO PROCAPITE]]),0)</f>
        <v>2454.3070834026912</v>
      </c>
      <c r="O5775" s="3">
        <f>+Tabella2026[[#This Row],[DIFFERENZA REDDITO INFERIORE ALLA MEDIA DALLA MEDIA]]*Tabella2026[[#This Row],[POP_2024]]</f>
        <v>2596656.8942400473</v>
      </c>
      <c r="P5775" s="3">
        <f>+Tabella2026[[#This Row],[POPOLAZIONE PER DIFFERENZA ]]/SUM(Tabella2026[[POPOLAZIONE PER DIFFERENZA ]])</f>
        <v>2.3037075302692619E-5</v>
      </c>
      <c r="Q5775" s="3">
        <f>+Tabella2026[[#This Row],[INCIDENZA POPOLAZIONE PER DIFFERENZA]]*(PLAFOND-SUM(Tabella2026[CONTRIBUTO SULLA BASE DELLA POPOLAZIONE]))</f>
        <v>6782.0976913062577</v>
      </c>
      <c r="R5775" s="3">
        <f>+Tabella2026[[#This Row],[CONTRIBUTO SULLA BASE DELLA POPOLAZIONE]]+Tabella2026[[#This Row],[CONTRIBUTO SULLA BASE DEL REDDITO]]</f>
        <v>12066.388524637667</v>
      </c>
      <c r="S5775" s="3">
        <f>+Tabella2026[[#This Row],[CONTRIBUTO TOTALE]]/(PLAFOND/N_TESSERE)</f>
        <v>24.132777049275333</v>
      </c>
      <c r="T5775" s="3">
        <f>+MAX(CEILING(Tabella2026[[#This Row],[preDEF1]],1),1)</f>
        <v>25</v>
      </c>
      <c r="U5775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5775" s="21">
        <f>+Tabella2026[[#This Row],[DEF - n. card]]*(PLAFOND/N_TESSERE)</f>
        <v>12500</v>
      </c>
      <c r="W5775" s="18"/>
    </row>
    <row r="5776" spans="2:23" x14ac:dyDescent="0.25">
      <c r="B5776" s="1" t="s">
        <v>11417</v>
      </c>
      <c r="C5776" s="2">
        <v>66066</v>
      </c>
      <c r="D5776" s="1" t="s">
        <v>11418</v>
      </c>
      <c r="E5776" s="1" t="s">
        <v>96</v>
      </c>
      <c r="F5776" s="1" t="s">
        <v>201</v>
      </c>
      <c r="G5776" s="1" t="s">
        <v>4778</v>
      </c>
      <c r="H5776" s="1" t="s">
        <v>15836</v>
      </c>
      <c r="I5776" s="5">
        <v>1058</v>
      </c>
      <c r="J5776" s="5">
        <v>14634499</v>
      </c>
      <c r="K5776" s="3">
        <f>+Tabella2026[[#This Row],[POP_2024]]/SUM(Tabella2026[POP_2024])</f>
        <v>1.7949403177254732E-5</v>
      </c>
      <c r="L5776" s="3">
        <f>+Tabella2026[[#This Row],[INCIDENZA POPOLAZIONE]]*(PLAFOND/2)</f>
        <v>5284.2908333314099</v>
      </c>
      <c r="M5776" s="3">
        <f>+IFERROR(Tabella2026[[#This Row],[reddito_2024]]/Tabella2026[[#This Row],[POP_2024]],"")</f>
        <v>13832.229678638942</v>
      </c>
      <c r="N5776" s="3">
        <f>+IF(Tabella2026[[#This Row],[REDDITO COMPLESSIVO PROCAPITE]]&lt;media_aggr_reddito_pc,(media_aggr_reddito_pc-Tabella2026[[#This Row],[REDDITO COMPLESSIVO PROCAPITE]]),0)</f>
        <v>3992.8363839697995</v>
      </c>
      <c r="O5776" s="3">
        <f>+Tabella2026[[#This Row],[DIFFERENZA REDDITO INFERIORE ALLA MEDIA DALLA MEDIA]]*Tabella2026[[#This Row],[POP_2024]]</f>
        <v>4224420.8942400478</v>
      </c>
      <c r="P5776" s="3">
        <f>+Tabella2026[[#This Row],[POPOLAZIONE PER DIFFERENZA ]]/SUM(Tabella2026[[POPOLAZIONE PER DIFFERENZA ]])</f>
        <v>3.7478306227807512E-5</v>
      </c>
      <c r="Q5776" s="3">
        <f>+Tabella2026[[#This Row],[INCIDENZA POPOLAZIONE PER DIFFERENZA]]*(PLAFOND-SUM(Tabella2026[CONTRIBUTO SULLA BASE DELLA POPOLAZIONE]))</f>
        <v>11033.585244736905</v>
      </c>
      <c r="R5776" s="3">
        <f>+Tabella2026[[#This Row],[CONTRIBUTO SULLA BASE DELLA POPOLAZIONE]]+Tabella2026[[#This Row],[CONTRIBUTO SULLA BASE DEL REDDITO]]</f>
        <v>16317.876078068315</v>
      </c>
      <c r="S5776" s="3">
        <f>+Tabella2026[[#This Row],[CONTRIBUTO TOTALE]]/(PLAFOND/N_TESSERE)</f>
        <v>32.635752156136633</v>
      </c>
      <c r="T5776" s="3">
        <f>+MAX(CEILING(Tabella2026[[#This Row],[preDEF1]],1),1)</f>
        <v>33</v>
      </c>
      <c r="U5776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5776" s="21">
        <f>+Tabella2026[[#This Row],[DEF - n. card]]*(PLAFOND/N_TESSERE)</f>
        <v>16500</v>
      </c>
      <c r="W5776" s="18"/>
    </row>
    <row r="5777" spans="2:23" x14ac:dyDescent="0.25">
      <c r="B5777" s="1" t="s">
        <v>11490</v>
      </c>
      <c r="C5777" s="2">
        <v>1136</v>
      </c>
      <c r="D5777" s="1" t="s">
        <v>11491</v>
      </c>
      <c r="E5777" s="1" t="s">
        <v>18</v>
      </c>
      <c r="F5777" s="1" t="s">
        <v>17</v>
      </c>
      <c r="G5777" s="1" t="s">
        <v>4778</v>
      </c>
      <c r="H5777" s="1" t="s">
        <v>15835</v>
      </c>
      <c r="I5777" s="5">
        <v>1057</v>
      </c>
      <c r="J5777" s="5">
        <v>20520209</v>
      </c>
      <c r="K5777" s="3">
        <f>+Tabella2026[[#This Row],[POP_2024]]/SUM(Tabella2026[POP_2024])</f>
        <v>1.7932437767824436E-5</v>
      </c>
      <c r="L5777" s="3">
        <f>+Tabella2026[[#This Row],[INCIDENZA POPOLAZIONE]]*(PLAFOND/2)</f>
        <v>5279.2962295191883</v>
      </c>
      <c r="M5777" s="3">
        <f>+IFERROR(Tabella2026[[#This Row],[reddito_2024]]/Tabella2026[[#This Row],[POP_2024]],"")</f>
        <v>19413.63197729423</v>
      </c>
      <c r="N5777" s="3">
        <f>+IF(Tabella2026[[#This Row],[REDDITO COMPLESSIVO PROCAPITE]]&lt;media_aggr_reddito_pc,(media_aggr_reddito_pc-Tabella2026[[#This Row],[REDDITO COMPLESSIVO PROCAPITE]]),0)</f>
        <v>0</v>
      </c>
      <c r="O5777" s="3">
        <f>+Tabella2026[[#This Row],[DIFFERENZA REDDITO INFERIORE ALLA MEDIA DALLA MEDIA]]*Tabella2026[[#This Row],[POP_2024]]</f>
        <v>0</v>
      </c>
      <c r="P5777" s="3">
        <f>+Tabella2026[[#This Row],[POPOLAZIONE PER DIFFERENZA ]]/SUM(Tabella2026[[POPOLAZIONE PER DIFFERENZA ]])</f>
        <v>0</v>
      </c>
      <c r="Q5777" s="3">
        <f>+Tabella2026[[#This Row],[INCIDENZA POPOLAZIONE PER DIFFERENZA]]*(PLAFOND-SUM(Tabella2026[CONTRIBUTO SULLA BASE DELLA POPOLAZIONE]))</f>
        <v>0</v>
      </c>
      <c r="R5777" s="3">
        <f>+Tabella2026[[#This Row],[CONTRIBUTO SULLA BASE DELLA POPOLAZIONE]]+Tabella2026[[#This Row],[CONTRIBUTO SULLA BASE DEL REDDITO]]</f>
        <v>5279.2962295191883</v>
      </c>
      <c r="S5777" s="3">
        <f>+Tabella2026[[#This Row],[CONTRIBUTO TOTALE]]/(PLAFOND/N_TESSERE)</f>
        <v>10.558592459038376</v>
      </c>
      <c r="T5777" s="3">
        <f>+MAX(CEILING(Tabella2026[[#This Row],[preDEF1]],1),1)</f>
        <v>11</v>
      </c>
      <c r="U5777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77" s="21">
        <f>+Tabella2026[[#This Row],[DEF - n. card]]*(PLAFOND/N_TESSERE)</f>
        <v>5500</v>
      </c>
      <c r="W5777" s="18"/>
    </row>
    <row r="5778" spans="2:23" x14ac:dyDescent="0.25">
      <c r="B5778" s="1" t="s">
        <v>11765</v>
      </c>
      <c r="C5778" s="2">
        <v>21002</v>
      </c>
      <c r="D5778" s="1" t="s">
        <v>11766</v>
      </c>
      <c r="E5778" s="1" t="s">
        <v>99</v>
      </c>
      <c r="F5778" s="1" t="s">
        <v>110</v>
      </c>
      <c r="G5778" s="1" t="s">
        <v>4778</v>
      </c>
      <c r="H5778" s="1" t="s">
        <v>15835</v>
      </c>
      <c r="I5778" s="5">
        <v>1056</v>
      </c>
      <c r="J5778" s="5">
        <v>27383249</v>
      </c>
      <c r="K5778" s="3">
        <f>+Tabella2026[[#This Row],[POP_2024]]/SUM(Tabella2026[POP_2024])</f>
        <v>1.7915472358394139E-5</v>
      </c>
      <c r="L5778" s="3">
        <f>+Tabella2026[[#This Row],[INCIDENZA POPOLAZIONE]]*(PLAFOND/2)</f>
        <v>5274.3016257069658</v>
      </c>
      <c r="M5778" s="3">
        <f>+IFERROR(Tabella2026[[#This Row],[reddito_2024]]/Tabella2026[[#This Row],[POP_2024]],"")</f>
        <v>25931.107007575756</v>
      </c>
      <c r="N5778" s="3">
        <f>+IF(Tabella2026[[#This Row],[REDDITO COMPLESSIVO PROCAPITE]]&lt;media_aggr_reddito_pc,(media_aggr_reddito_pc-Tabella2026[[#This Row],[REDDITO COMPLESSIVO PROCAPITE]]),0)</f>
        <v>0</v>
      </c>
      <c r="O5778" s="3">
        <f>+Tabella2026[[#This Row],[DIFFERENZA REDDITO INFERIORE ALLA MEDIA DALLA MEDIA]]*Tabella2026[[#This Row],[POP_2024]]</f>
        <v>0</v>
      </c>
      <c r="P5778" s="3">
        <f>+Tabella2026[[#This Row],[POPOLAZIONE PER DIFFERENZA ]]/SUM(Tabella2026[[POPOLAZIONE PER DIFFERENZA ]])</f>
        <v>0</v>
      </c>
      <c r="Q5778" s="3">
        <f>+Tabella2026[[#This Row],[INCIDENZA POPOLAZIONE PER DIFFERENZA]]*(PLAFOND-SUM(Tabella2026[CONTRIBUTO SULLA BASE DELLA POPOLAZIONE]))</f>
        <v>0</v>
      </c>
      <c r="R5778" s="3">
        <f>+Tabella2026[[#This Row],[CONTRIBUTO SULLA BASE DELLA POPOLAZIONE]]+Tabella2026[[#This Row],[CONTRIBUTO SULLA BASE DEL REDDITO]]</f>
        <v>5274.3016257069658</v>
      </c>
      <c r="S5778" s="3">
        <f>+Tabella2026[[#This Row],[CONTRIBUTO TOTALE]]/(PLAFOND/N_TESSERE)</f>
        <v>10.548603251413931</v>
      </c>
      <c r="T5778" s="3">
        <f>+MAX(CEILING(Tabella2026[[#This Row],[preDEF1]],1),1)</f>
        <v>11</v>
      </c>
      <c r="U5778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78" s="21">
        <f>+Tabella2026[[#This Row],[DEF - n. card]]*(PLAFOND/N_TESSERE)</f>
        <v>5500</v>
      </c>
      <c r="W5778" s="18"/>
    </row>
    <row r="5779" spans="2:23" x14ac:dyDescent="0.25">
      <c r="B5779" s="1" t="s">
        <v>11397</v>
      </c>
      <c r="C5779" s="2">
        <v>79068</v>
      </c>
      <c r="D5779" s="1" t="s">
        <v>11398</v>
      </c>
      <c r="E5779" s="1" t="s">
        <v>61</v>
      </c>
      <c r="F5779" s="1" t="s">
        <v>148</v>
      </c>
      <c r="G5779" s="1" t="s">
        <v>4778</v>
      </c>
      <c r="H5779" s="1" t="s">
        <v>15836</v>
      </c>
      <c r="I5779" s="5">
        <v>1055</v>
      </c>
      <c r="J5779" s="5">
        <v>12137832</v>
      </c>
      <c r="K5779" s="3">
        <f>+Tabella2026[[#This Row],[POP_2024]]/SUM(Tabella2026[POP_2024])</f>
        <v>1.789850694896384E-5</v>
      </c>
      <c r="L5779" s="3">
        <f>+Tabella2026[[#This Row],[INCIDENZA POPOLAZIONE]]*(PLAFOND/2)</f>
        <v>5269.3070218947423</v>
      </c>
      <c r="M5779" s="3">
        <f>+IFERROR(Tabella2026[[#This Row],[reddito_2024]]/Tabella2026[[#This Row],[POP_2024]],"")</f>
        <v>11505.05402843602</v>
      </c>
      <c r="N5779" s="3">
        <f>+IF(Tabella2026[[#This Row],[REDDITO COMPLESSIVO PROCAPITE]]&lt;media_aggr_reddito_pc,(media_aggr_reddito_pc-Tabella2026[[#This Row],[REDDITO COMPLESSIVO PROCAPITE]]),0)</f>
        <v>6320.0120341727215</v>
      </c>
      <c r="O5779" s="3">
        <f>+Tabella2026[[#This Row],[DIFFERENZA REDDITO INFERIORE ALLA MEDIA DALLA MEDIA]]*Tabella2026[[#This Row],[POP_2024]]</f>
        <v>6667612.6960522216</v>
      </c>
      <c r="P5779" s="3">
        <f>+Tabella2026[[#This Row],[POPOLAZIONE PER DIFFERENZA ]]/SUM(Tabella2026[[POPOLAZIONE PER DIFFERENZA ]])</f>
        <v>5.9153866692541419E-5</v>
      </c>
      <c r="Q5779" s="3">
        <f>+Tabella2026[[#This Row],[INCIDENZA POPOLAZIONE PER DIFFERENZA]]*(PLAFOND-SUM(Tabella2026[CONTRIBUTO SULLA BASE DELLA POPOLAZIONE]))</f>
        <v>17414.853988884246</v>
      </c>
      <c r="R5779" s="3">
        <f>+Tabella2026[[#This Row],[CONTRIBUTO SULLA BASE DELLA POPOLAZIONE]]+Tabella2026[[#This Row],[CONTRIBUTO SULLA BASE DEL REDDITO]]</f>
        <v>22684.161010778989</v>
      </c>
      <c r="S5779" s="3">
        <f>+Tabella2026[[#This Row],[CONTRIBUTO TOTALE]]/(PLAFOND/N_TESSERE)</f>
        <v>45.368322021557979</v>
      </c>
      <c r="T5779" s="3">
        <f>+MAX(CEILING(Tabella2026[[#This Row],[preDEF1]],1),1)</f>
        <v>46</v>
      </c>
      <c r="U5779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5779" s="21">
        <f>+Tabella2026[[#This Row],[DEF - n. card]]*(PLAFOND/N_TESSERE)</f>
        <v>23000</v>
      </c>
      <c r="W5779" s="18"/>
    </row>
    <row r="5780" spans="2:23" x14ac:dyDescent="0.25">
      <c r="B5780" s="1" t="s">
        <v>11669</v>
      </c>
      <c r="C5780" s="2">
        <v>1306</v>
      </c>
      <c r="D5780" s="1" t="s">
        <v>11670</v>
      </c>
      <c r="E5780" s="1" t="s">
        <v>18</v>
      </c>
      <c r="F5780" s="1" t="s">
        <v>17</v>
      </c>
      <c r="G5780" s="1" t="s">
        <v>4778</v>
      </c>
      <c r="H5780" s="1" t="s">
        <v>15835</v>
      </c>
      <c r="I5780" s="5">
        <v>1055</v>
      </c>
      <c r="J5780" s="5">
        <v>16243632</v>
      </c>
      <c r="K5780" s="3">
        <f>+Tabella2026[[#This Row],[POP_2024]]/SUM(Tabella2026[POP_2024])</f>
        <v>1.789850694896384E-5</v>
      </c>
      <c r="L5780" s="3">
        <f>+Tabella2026[[#This Row],[INCIDENZA POPOLAZIONE]]*(PLAFOND/2)</f>
        <v>5269.3070218947423</v>
      </c>
      <c r="M5780" s="3">
        <f>+IFERROR(Tabella2026[[#This Row],[reddito_2024]]/Tabella2026[[#This Row],[POP_2024]],"")</f>
        <v>15396.807582938389</v>
      </c>
      <c r="N5780" s="3">
        <f>+IF(Tabella2026[[#This Row],[REDDITO COMPLESSIVO PROCAPITE]]&lt;media_aggr_reddito_pc,(media_aggr_reddito_pc-Tabella2026[[#This Row],[REDDITO COMPLESSIVO PROCAPITE]]),0)</f>
        <v>2428.2584796703522</v>
      </c>
      <c r="O5780" s="3">
        <f>+Tabella2026[[#This Row],[DIFFERENZA REDDITO INFERIORE ALLA MEDIA DALLA MEDIA]]*Tabella2026[[#This Row],[POP_2024]]</f>
        <v>2561812.6960522216</v>
      </c>
      <c r="P5780" s="3">
        <f>+Tabella2026[[#This Row],[POPOLAZIONE PER DIFFERENZA ]]/SUM(Tabella2026[[POPOLAZIONE PER DIFFERENZA ]])</f>
        <v>2.2727943811622132E-5</v>
      </c>
      <c r="Q5780" s="3">
        <f>+Tabella2026[[#This Row],[INCIDENZA POPOLAZIONE PER DIFFERENZA]]*(PLAFOND-SUM(Tabella2026[CONTRIBUTO SULLA BASE DELLA POPOLAZIONE]))</f>
        <v>6691.0896121837241</v>
      </c>
      <c r="R5780" s="3">
        <f>+Tabella2026[[#This Row],[CONTRIBUTO SULLA BASE DELLA POPOLAZIONE]]+Tabella2026[[#This Row],[CONTRIBUTO SULLA BASE DEL REDDITO]]</f>
        <v>11960.396634078466</v>
      </c>
      <c r="S5780" s="3">
        <f>+Tabella2026[[#This Row],[CONTRIBUTO TOTALE]]/(PLAFOND/N_TESSERE)</f>
        <v>23.920793268156931</v>
      </c>
      <c r="T5780" s="3">
        <f>+MAX(CEILING(Tabella2026[[#This Row],[preDEF1]],1),1)</f>
        <v>24</v>
      </c>
      <c r="U5780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5780" s="21">
        <f>+Tabella2026[[#This Row],[DEF - n. card]]*(PLAFOND/N_TESSERE)</f>
        <v>12000</v>
      </c>
      <c r="W5780" s="18"/>
    </row>
    <row r="5781" spans="2:23" x14ac:dyDescent="0.25">
      <c r="B5781" s="1" t="s">
        <v>11787</v>
      </c>
      <c r="C5781" s="2">
        <v>41026</v>
      </c>
      <c r="D5781" s="1" t="s">
        <v>11788</v>
      </c>
      <c r="E5781" s="1" t="s">
        <v>117</v>
      </c>
      <c r="F5781" s="1" t="s">
        <v>130</v>
      </c>
      <c r="G5781" s="1" t="s">
        <v>4778</v>
      </c>
      <c r="H5781" s="1" t="s">
        <v>15834</v>
      </c>
      <c r="I5781" s="5">
        <v>1054</v>
      </c>
      <c r="J5781" s="5">
        <v>13591414</v>
      </c>
      <c r="K5781" s="3">
        <f>+Tabella2026[[#This Row],[POP_2024]]/SUM(Tabella2026[POP_2024])</f>
        <v>1.7881541539533543E-5</v>
      </c>
      <c r="L5781" s="3">
        <f>+Tabella2026[[#This Row],[INCIDENZA POPOLAZIONE]]*(PLAFOND/2)</f>
        <v>5264.3124180825207</v>
      </c>
      <c r="M5781" s="3">
        <f>+IFERROR(Tabella2026[[#This Row],[reddito_2024]]/Tabella2026[[#This Row],[POP_2024]],"")</f>
        <v>12895.079696394687</v>
      </c>
      <c r="N5781" s="3">
        <f>+IF(Tabella2026[[#This Row],[REDDITO COMPLESSIVO PROCAPITE]]&lt;media_aggr_reddito_pc,(media_aggr_reddito_pc-Tabella2026[[#This Row],[REDDITO COMPLESSIVO PROCAPITE]]),0)</f>
        <v>4929.9863662140542</v>
      </c>
      <c r="O5781" s="3">
        <f>+Tabella2026[[#This Row],[DIFFERENZA REDDITO INFERIORE ALLA MEDIA DALLA MEDIA]]*Tabella2026[[#This Row],[POP_2024]]</f>
        <v>5196205.6299896128</v>
      </c>
      <c r="P5781" s="3">
        <f>+Tabella2026[[#This Row],[POPOLAZIONE PER DIFFERENZA ]]/SUM(Tabella2026[[POPOLAZIONE PER DIFFERENZA ]])</f>
        <v>4.609980650577239E-5</v>
      </c>
      <c r="Q5781" s="3">
        <f>+Tabella2026[[#This Row],[INCIDENZA POPOLAZIONE PER DIFFERENZA]]*(PLAFOND-SUM(Tabella2026[CONTRIBUTO SULLA BASE DELLA POPOLAZIONE]))</f>
        <v>13571.748460444567</v>
      </c>
      <c r="R5781" s="3">
        <f>+Tabella2026[[#This Row],[CONTRIBUTO SULLA BASE DELLA POPOLAZIONE]]+Tabella2026[[#This Row],[CONTRIBUTO SULLA BASE DEL REDDITO]]</f>
        <v>18836.060878527089</v>
      </c>
      <c r="S5781" s="3">
        <f>+Tabella2026[[#This Row],[CONTRIBUTO TOTALE]]/(PLAFOND/N_TESSERE)</f>
        <v>37.672121757054178</v>
      </c>
      <c r="T5781" s="3">
        <f>+MAX(CEILING(Tabella2026[[#This Row],[preDEF1]],1),1)</f>
        <v>38</v>
      </c>
      <c r="U5781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5781" s="21">
        <f>+Tabella2026[[#This Row],[DEF - n. card]]*(PLAFOND/N_TESSERE)</f>
        <v>19000</v>
      </c>
      <c r="W5781" s="18"/>
    </row>
    <row r="5782" spans="2:23" x14ac:dyDescent="0.25">
      <c r="B5782" s="1" t="s">
        <v>11514</v>
      </c>
      <c r="C5782" s="2">
        <v>118061</v>
      </c>
      <c r="D5782" s="1" t="s">
        <v>11515</v>
      </c>
      <c r="E5782" s="1" t="s">
        <v>76</v>
      </c>
      <c r="F5782" s="1" t="s">
        <v>75</v>
      </c>
      <c r="G5782" s="1" t="s">
        <v>4778</v>
      </c>
      <c r="H5782" s="1" t="s">
        <v>15836</v>
      </c>
      <c r="I5782" s="5">
        <v>1054</v>
      </c>
      <c r="J5782" s="5">
        <v>13029650</v>
      </c>
      <c r="K5782" s="3">
        <f>+Tabella2026[[#This Row],[POP_2024]]/SUM(Tabella2026[POP_2024])</f>
        <v>1.7881541539533543E-5</v>
      </c>
      <c r="L5782" s="3">
        <f>+Tabella2026[[#This Row],[INCIDENZA POPOLAZIONE]]*(PLAFOND/2)</f>
        <v>5264.3124180825207</v>
      </c>
      <c r="M5782" s="3">
        <f>+IFERROR(Tabella2026[[#This Row],[reddito_2024]]/Tabella2026[[#This Row],[POP_2024]],"")</f>
        <v>12362.096774193549</v>
      </c>
      <c r="N5782" s="3">
        <f>+IF(Tabella2026[[#This Row],[REDDITO COMPLESSIVO PROCAPITE]]&lt;media_aggr_reddito_pc,(media_aggr_reddito_pc-Tabella2026[[#This Row],[REDDITO COMPLESSIVO PROCAPITE]]),0)</f>
        <v>5462.9692884151918</v>
      </c>
      <c r="O5782" s="3">
        <f>+Tabella2026[[#This Row],[DIFFERENZA REDDITO INFERIORE ALLA MEDIA DALLA MEDIA]]*Tabella2026[[#This Row],[POP_2024]]</f>
        <v>5757969.6299896119</v>
      </c>
      <c r="P5782" s="3">
        <f>+Tabella2026[[#This Row],[POPOLAZIONE PER DIFFERENZA ]]/SUM(Tabella2026[[POPOLAZIONE PER DIFFERENZA ]])</f>
        <v>5.1083676187996734E-5</v>
      </c>
      <c r="Q5782" s="3">
        <f>+Tabella2026[[#This Row],[INCIDENZA POPOLAZIONE PER DIFFERENZA]]*(PLAFOND-SUM(Tabella2026[CONTRIBUTO SULLA BASE DELLA POPOLAZIONE]))</f>
        <v>15038.995956989158</v>
      </c>
      <c r="R5782" s="3">
        <f>+Tabella2026[[#This Row],[CONTRIBUTO SULLA BASE DELLA POPOLAZIONE]]+Tabella2026[[#This Row],[CONTRIBUTO SULLA BASE DEL REDDITO]]</f>
        <v>20303.30837507168</v>
      </c>
      <c r="S5782" s="3">
        <f>+Tabella2026[[#This Row],[CONTRIBUTO TOTALE]]/(PLAFOND/N_TESSERE)</f>
        <v>40.60661675014336</v>
      </c>
      <c r="T5782" s="3">
        <f>+MAX(CEILING(Tabella2026[[#This Row],[preDEF1]],1),1)</f>
        <v>41</v>
      </c>
      <c r="U5782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5782" s="21">
        <f>+Tabella2026[[#This Row],[DEF - n. card]]*(PLAFOND/N_TESSERE)</f>
        <v>20500</v>
      </c>
      <c r="W5782" s="18"/>
    </row>
    <row r="5783" spans="2:23" x14ac:dyDescent="0.25">
      <c r="B5783" s="1" t="s">
        <v>11675</v>
      </c>
      <c r="C5783" s="2">
        <v>21102</v>
      </c>
      <c r="D5783" s="1" t="s">
        <v>11676</v>
      </c>
      <c r="E5783" s="1" t="s">
        <v>99</v>
      </c>
      <c r="F5783" s="1" t="s">
        <v>110</v>
      </c>
      <c r="G5783" s="1" t="s">
        <v>4778</v>
      </c>
      <c r="H5783" s="1" t="s">
        <v>15835</v>
      </c>
      <c r="I5783" s="5">
        <v>1053</v>
      </c>
      <c r="J5783" s="5">
        <v>24864444</v>
      </c>
      <c r="K5783" s="3">
        <f>+Tabella2026[[#This Row],[POP_2024]]/SUM(Tabella2026[POP_2024])</f>
        <v>1.7864576130103247E-5</v>
      </c>
      <c r="L5783" s="3">
        <f>+Tabella2026[[#This Row],[INCIDENZA POPOLAZIONE]]*(PLAFOND/2)</f>
        <v>5259.3178142702982</v>
      </c>
      <c r="M5783" s="3">
        <f>+IFERROR(Tabella2026[[#This Row],[reddito_2024]]/Tabella2026[[#This Row],[POP_2024]],"")</f>
        <v>23612.957264957266</v>
      </c>
      <c r="N5783" s="3">
        <f>+IF(Tabella2026[[#This Row],[REDDITO COMPLESSIVO PROCAPITE]]&lt;media_aggr_reddito_pc,(media_aggr_reddito_pc-Tabella2026[[#This Row],[REDDITO COMPLESSIVO PROCAPITE]]),0)</f>
        <v>0</v>
      </c>
      <c r="O5783" s="3">
        <f>+Tabella2026[[#This Row],[DIFFERENZA REDDITO INFERIORE ALLA MEDIA DALLA MEDIA]]*Tabella2026[[#This Row],[POP_2024]]</f>
        <v>0</v>
      </c>
      <c r="P5783" s="3">
        <f>+Tabella2026[[#This Row],[POPOLAZIONE PER DIFFERENZA ]]/SUM(Tabella2026[[POPOLAZIONE PER DIFFERENZA ]])</f>
        <v>0</v>
      </c>
      <c r="Q5783" s="3">
        <f>+Tabella2026[[#This Row],[INCIDENZA POPOLAZIONE PER DIFFERENZA]]*(PLAFOND-SUM(Tabella2026[CONTRIBUTO SULLA BASE DELLA POPOLAZIONE]))</f>
        <v>0</v>
      </c>
      <c r="R5783" s="3">
        <f>+Tabella2026[[#This Row],[CONTRIBUTO SULLA BASE DELLA POPOLAZIONE]]+Tabella2026[[#This Row],[CONTRIBUTO SULLA BASE DEL REDDITO]]</f>
        <v>5259.3178142702982</v>
      </c>
      <c r="S5783" s="3">
        <f>+Tabella2026[[#This Row],[CONTRIBUTO TOTALE]]/(PLAFOND/N_TESSERE)</f>
        <v>10.518635628540597</v>
      </c>
      <c r="T5783" s="3">
        <f>+MAX(CEILING(Tabella2026[[#This Row],[preDEF1]],1),1)</f>
        <v>11</v>
      </c>
      <c r="U5783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83" s="21">
        <f>+Tabella2026[[#This Row],[DEF - n. card]]*(PLAFOND/N_TESSERE)</f>
        <v>5500</v>
      </c>
      <c r="W5783" s="18"/>
    </row>
    <row r="5784" spans="2:23" x14ac:dyDescent="0.25">
      <c r="B5784" s="1" t="s">
        <v>11661</v>
      </c>
      <c r="C5784" s="2">
        <v>4010</v>
      </c>
      <c r="D5784" s="1" t="s">
        <v>11662</v>
      </c>
      <c r="E5784" s="1" t="s">
        <v>18</v>
      </c>
      <c r="F5784" s="1" t="s">
        <v>263</v>
      </c>
      <c r="G5784" s="1" t="s">
        <v>4778</v>
      </c>
      <c r="H5784" s="1" t="s">
        <v>15835</v>
      </c>
      <c r="I5784" s="5">
        <v>1052</v>
      </c>
      <c r="J5784" s="5">
        <v>21442773</v>
      </c>
      <c r="K5784" s="3">
        <f>+Tabella2026[[#This Row],[POP_2024]]/SUM(Tabella2026[POP_2024])</f>
        <v>1.7847610720672947E-5</v>
      </c>
      <c r="L5784" s="3">
        <f>+Tabella2026[[#This Row],[INCIDENZA POPOLAZIONE]]*(PLAFOND/2)</f>
        <v>5254.3232104580748</v>
      </c>
      <c r="M5784" s="3">
        <f>+IFERROR(Tabella2026[[#This Row],[reddito_2024]]/Tabella2026[[#This Row],[POP_2024]],"")</f>
        <v>20382.864068441064</v>
      </c>
      <c r="N5784" s="3">
        <f>+IF(Tabella2026[[#This Row],[REDDITO COMPLESSIVO PROCAPITE]]&lt;media_aggr_reddito_pc,(media_aggr_reddito_pc-Tabella2026[[#This Row],[REDDITO COMPLESSIVO PROCAPITE]]),0)</f>
        <v>0</v>
      </c>
      <c r="O5784" s="3">
        <f>+Tabella2026[[#This Row],[DIFFERENZA REDDITO INFERIORE ALLA MEDIA DALLA MEDIA]]*Tabella2026[[#This Row],[POP_2024]]</f>
        <v>0</v>
      </c>
      <c r="P5784" s="3">
        <f>+Tabella2026[[#This Row],[POPOLAZIONE PER DIFFERENZA ]]/SUM(Tabella2026[[POPOLAZIONE PER DIFFERENZA ]])</f>
        <v>0</v>
      </c>
      <c r="Q5784" s="3">
        <f>+Tabella2026[[#This Row],[INCIDENZA POPOLAZIONE PER DIFFERENZA]]*(PLAFOND-SUM(Tabella2026[CONTRIBUTO SULLA BASE DELLA POPOLAZIONE]))</f>
        <v>0</v>
      </c>
      <c r="R5784" s="3">
        <f>+Tabella2026[[#This Row],[CONTRIBUTO SULLA BASE DELLA POPOLAZIONE]]+Tabella2026[[#This Row],[CONTRIBUTO SULLA BASE DEL REDDITO]]</f>
        <v>5254.3232104580748</v>
      </c>
      <c r="S5784" s="3">
        <f>+Tabella2026[[#This Row],[CONTRIBUTO TOTALE]]/(PLAFOND/N_TESSERE)</f>
        <v>10.508646420916149</v>
      </c>
      <c r="T5784" s="3">
        <f>+MAX(CEILING(Tabella2026[[#This Row],[preDEF1]],1),1)</f>
        <v>11</v>
      </c>
      <c r="U5784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84" s="21">
        <f>+Tabella2026[[#This Row],[DEF - n. card]]*(PLAFOND/N_TESSERE)</f>
        <v>5500</v>
      </c>
      <c r="W5784" s="18"/>
    </row>
    <row r="5785" spans="2:23" x14ac:dyDescent="0.25">
      <c r="B5785" s="1" t="s">
        <v>11640</v>
      </c>
      <c r="C5785" s="2">
        <v>2058</v>
      </c>
      <c r="D5785" s="1" t="s">
        <v>11641</v>
      </c>
      <c r="E5785" s="1" t="s">
        <v>18</v>
      </c>
      <c r="F5785" s="1" t="s">
        <v>381</v>
      </c>
      <c r="G5785" s="1" t="s">
        <v>4778</v>
      </c>
      <c r="H5785" s="1" t="s">
        <v>15835</v>
      </c>
      <c r="I5785" s="5">
        <v>1052</v>
      </c>
      <c r="J5785" s="5">
        <v>17223067</v>
      </c>
      <c r="K5785" s="3">
        <f>+Tabella2026[[#This Row],[POP_2024]]/SUM(Tabella2026[POP_2024])</f>
        <v>1.7847610720672947E-5</v>
      </c>
      <c r="L5785" s="3">
        <f>+Tabella2026[[#This Row],[INCIDENZA POPOLAZIONE]]*(PLAFOND/2)</f>
        <v>5254.3232104580748</v>
      </c>
      <c r="M5785" s="3">
        <f>+IFERROR(Tabella2026[[#This Row],[reddito_2024]]/Tabella2026[[#This Row],[POP_2024]],"")</f>
        <v>16371.736692015209</v>
      </c>
      <c r="N5785" s="3">
        <f>+IF(Tabella2026[[#This Row],[REDDITO COMPLESSIVO PROCAPITE]]&lt;media_aggr_reddito_pc,(media_aggr_reddito_pc-Tabella2026[[#This Row],[REDDITO COMPLESSIVO PROCAPITE]]),0)</f>
        <v>1453.3293705935321</v>
      </c>
      <c r="O5785" s="3">
        <f>+Tabella2026[[#This Row],[DIFFERENZA REDDITO INFERIORE ALLA MEDIA DALLA MEDIA]]*Tabella2026[[#This Row],[POP_2024]]</f>
        <v>1528902.4978643958</v>
      </c>
      <c r="P5785" s="3">
        <f>+Tabella2026[[#This Row],[POPOLAZIONE PER DIFFERENZA ]]/SUM(Tabella2026[[POPOLAZIONE PER DIFFERENZA ]])</f>
        <v>1.3564149369100626E-5</v>
      </c>
      <c r="Q5785" s="3">
        <f>+Tabella2026[[#This Row],[INCIDENZA POPOLAZIONE PER DIFFERENZA]]*(PLAFOND-SUM(Tabella2026[CONTRIBUTO SULLA BASE DELLA POPOLAZIONE]))</f>
        <v>3993.2754011512138</v>
      </c>
      <c r="R5785" s="3">
        <f>+Tabella2026[[#This Row],[CONTRIBUTO SULLA BASE DELLA POPOLAZIONE]]+Tabella2026[[#This Row],[CONTRIBUTO SULLA BASE DEL REDDITO]]</f>
        <v>9247.5986116092881</v>
      </c>
      <c r="S5785" s="3">
        <f>+Tabella2026[[#This Row],[CONTRIBUTO TOTALE]]/(PLAFOND/N_TESSERE)</f>
        <v>18.495197223218575</v>
      </c>
      <c r="T5785" s="3">
        <f>+MAX(CEILING(Tabella2026[[#This Row],[preDEF1]],1),1)</f>
        <v>19</v>
      </c>
      <c r="U5785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5785" s="21">
        <f>+Tabella2026[[#This Row],[DEF - n. card]]*(PLAFOND/N_TESSERE)</f>
        <v>9500</v>
      </c>
      <c r="W5785" s="18"/>
    </row>
    <row r="5786" spans="2:23" x14ac:dyDescent="0.25">
      <c r="B5786" s="1" t="s">
        <v>11677</v>
      </c>
      <c r="C5786" s="2">
        <v>66029</v>
      </c>
      <c r="D5786" s="1" t="s">
        <v>11678</v>
      </c>
      <c r="E5786" s="1" t="s">
        <v>96</v>
      </c>
      <c r="F5786" s="1" t="s">
        <v>201</v>
      </c>
      <c r="G5786" s="1" t="s">
        <v>4778</v>
      </c>
      <c r="H5786" s="1" t="s">
        <v>15836</v>
      </c>
      <c r="I5786" s="5">
        <v>1051</v>
      </c>
      <c r="J5786" s="5">
        <v>10408313</v>
      </c>
      <c r="K5786" s="3">
        <f>+Tabella2026[[#This Row],[POP_2024]]/SUM(Tabella2026[POP_2024])</f>
        <v>1.7830645311242651E-5</v>
      </c>
      <c r="L5786" s="3">
        <f>+Tabella2026[[#This Row],[INCIDENZA POPOLAZIONE]]*(PLAFOND/2)</f>
        <v>5249.3286066458531</v>
      </c>
      <c r="M5786" s="3">
        <f>+IFERROR(Tabella2026[[#This Row],[reddito_2024]]/Tabella2026[[#This Row],[POP_2024]],"")</f>
        <v>9903.247383444339</v>
      </c>
      <c r="N5786" s="3">
        <f>+IF(Tabella2026[[#This Row],[REDDITO COMPLESSIVO PROCAPITE]]&lt;media_aggr_reddito_pc,(media_aggr_reddito_pc-Tabella2026[[#This Row],[REDDITO COMPLESSIVO PROCAPITE]]),0)</f>
        <v>7921.8186791644021</v>
      </c>
      <c r="O5786" s="3">
        <f>+Tabella2026[[#This Row],[DIFFERENZA REDDITO INFERIORE ALLA MEDIA DALLA MEDIA]]*Tabella2026[[#This Row],[POP_2024]]</f>
        <v>8325831.4318017866</v>
      </c>
      <c r="P5786" s="3">
        <f>+Tabella2026[[#This Row],[POPOLAZIONE PER DIFFERENZA ]]/SUM(Tabella2026[[POPOLAZIONE PER DIFFERENZA ]])</f>
        <v>7.3865286583454069E-5</v>
      </c>
      <c r="Q5786" s="3">
        <f>+Tabella2026[[#This Row],[INCIDENZA POPOLAZIONE PER DIFFERENZA]]*(PLAFOND-SUM(Tabella2026[CONTRIBUTO SULLA BASE DELLA POPOLAZIONE]))</f>
        <v>21745.884971204028</v>
      </c>
      <c r="R5786" s="3">
        <f>+Tabella2026[[#This Row],[CONTRIBUTO SULLA BASE DELLA POPOLAZIONE]]+Tabella2026[[#This Row],[CONTRIBUTO SULLA BASE DEL REDDITO]]</f>
        <v>26995.213577849881</v>
      </c>
      <c r="S5786" s="3">
        <f>+Tabella2026[[#This Row],[CONTRIBUTO TOTALE]]/(PLAFOND/N_TESSERE)</f>
        <v>53.990427155699763</v>
      </c>
      <c r="T5786" s="3">
        <f>+MAX(CEILING(Tabella2026[[#This Row],[preDEF1]],1),1)</f>
        <v>54</v>
      </c>
      <c r="U5786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5786" s="21">
        <f>+Tabella2026[[#This Row],[DEF - n. card]]*(PLAFOND/N_TESSERE)</f>
        <v>27000</v>
      </c>
      <c r="W5786" s="18"/>
    </row>
    <row r="5787" spans="2:23" x14ac:dyDescent="0.25">
      <c r="B5787" s="1" t="s">
        <v>11441</v>
      </c>
      <c r="C5787" s="2">
        <v>65054</v>
      </c>
      <c r="D5787" s="1" t="s">
        <v>11442</v>
      </c>
      <c r="E5787" s="1" t="s">
        <v>15</v>
      </c>
      <c r="F5787" s="1" t="s">
        <v>82</v>
      </c>
      <c r="G5787" s="1" t="s">
        <v>4778</v>
      </c>
      <c r="H5787" s="1" t="s">
        <v>15836</v>
      </c>
      <c r="I5787" s="5">
        <v>1050</v>
      </c>
      <c r="J5787" s="5">
        <v>10685831</v>
      </c>
      <c r="K5787" s="3">
        <f>+Tabella2026[[#This Row],[POP_2024]]/SUM(Tabella2026[POP_2024])</f>
        <v>1.7813679901812355E-5</v>
      </c>
      <c r="L5787" s="3">
        <f>+Tabella2026[[#This Row],[INCIDENZA POPOLAZIONE]]*(PLAFOND/2)</f>
        <v>5244.3340028336306</v>
      </c>
      <c r="M5787" s="3">
        <f>+IFERROR(Tabella2026[[#This Row],[reddito_2024]]/Tabella2026[[#This Row],[POP_2024]],"")</f>
        <v>10176.981904761904</v>
      </c>
      <c r="N5787" s="3">
        <f>+IF(Tabella2026[[#This Row],[REDDITO COMPLESSIVO PROCAPITE]]&lt;media_aggr_reddito_pc,(media_aggr_reddito_pc-Tabella2026[[#This Row],[REDDITO COMPLESSIVO PROCAPITE]]),0)</f>
        <v>7648.0841578468371</v>
      </c>
      <c r="O5787" s="3">
        <f>+Tabella2026[[#This Row],[DIFFERENZA REDDITO INFERIORE ALLA MEDIA DALLA MEDIA]]*Tabella2026[[#This Row],[POP_2024]]</f>
        <v>8030488.3657391788</v>
      </c>
      <c r="P5787" s="3">
        <f>+Tabella2026[[#This Row],[POPOLAZIONE PER DIFFERENZA ]]/SUM(Tabella2026[[POPOLAZIONE PER DIFFERENZA ]])</f>
        <v>7.1245055751993503E-5</v>
      </c>
      <c r="Q5787" s="3">
        <f>+Tabella2026[[#This Row],[INCIDENZA POPOLAZIONE PER DIFFERENZA]]*(PLAFOND-SUM(Tabella2026[CONTRIBUTO SULLA BASE DELLA POPOLAZIONE]))</f>
        <v>20974.490979595157</v>
      </c>
      <c r="R5787" s="3">
        <f>+Tabella2026[[#This Row],[CONTRIBUTO SULLA BASE DELLA POPOLAZIONE]]+Tabella2026[[#This Row],[CONTRIBUTO SULLA BASE DEL REDDITO]]</f>
        <v>26218.824982428789</v>
      </c>
      <c r="S5787" s="3">
        <f>+Tabella2026[[#This Row],[CONTRIBUTO TOTALE]]/(PLAFOND/N_TESSERE)</f>
        <v>52.437649964857577</v>
      </c>
      <c r="T5787" s="3">
        <f>+MAX(CEILING(Tabella2026[[#This Row],[preDEF1]],1),1)</f>
        <v>53</v>
      </c>
      <c r="U5787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787" s="21">
        <f>+Tabella2026[[#This Row],[DEF - n. card]]*(PLAFOND/N_TESSERE)</f>
        <v>26500</v>
      </c>
      <c r="W5787" s="18"/>
    </row>
    <row r="5788" spans="2:23" x14ac:dyDescent="0.25">
      <c r="B5788" s="1" t="s">
        <v>11753</v>
      </c>
      <c r="C5788" s="2">
        <v>18141</v>
      </c>
      <c r="D5788" s="1" t="s">
        <v>11754</v>
      </c>
      <c r="E5788" s="1" t="s">
        <v>12</v>
      </c>
      <c r="F5788" s="1" t="s">
        <v>195</v>
      </c>
      <c r="G5788" s="1" t="s">
        <v>4778</v>
      </c>
      <c r="H5788" s="1" t="s">
        <v>15835</v>
      </c>
      <c r="I5788" s="5">
        <v>1049</v>
      </c>
      <c r="J5788" s="5">
        <v>22487411</v>
      </c>
      <c r="K5788" s="3">
        <f>+Tabella2026[[#This Row],[POP_2024]]/SUM(Tabella2026[POP_2024])</f>
        <v>1.7796714492382055E-5</v>
      </c>
      <c r="L5788" s="3">
        <f>+Tabella2026[[#This Row],[INCIDENZA POPOLAZIONE]]*(PLAFOND/2)</f>
        <v>5239.3393990214081</v>
      </c>
      <c r="M5788" s="3">
        <f>+IFERROR(Tabella2026[[#This Row],[reddito_2024]]/Tabella2026[[#This Row],[POP_2024]],"")</f>
        <v>21436.998093422306</v>
      </c>
      <c r="N5788" s="3">
        <f>+IF(Tabella2026[[#This Row],[REDDITO COMPLESSIVO PROCAPITE]]&lt;media_aggr_reddito_pc,(media_aggr_reddito_pc-Tabella2026[[#This Row],[REDDITO COMPLESSIVO PROCAPITE]]),0)</f>
        <v>0</v>
      </c>
      <c r="O5788" s="3">
        <f>+Tabella2026[[#This Row],[DIFFERENZA REDDITO INFERIORE ALLA MEDIA DALLA MEDIA]]*Tabella2026[[#This Row],[POP_2024]]</f>
        <v>0</v>
      </c>
      <c r="P5788" s="3">
        <f>+Tabella2026[[#This Row],[POPOLAZIONE PER DIFFERENZA ]]/SUM(Tabella2026[[POPOLAZIONE PER DIFFERENZA ]])</f>
        <v>0</v>
      </c>
      <c r="Q5788" s="3">
        <f>+Tabella2026[[#This Row],[INCIDENZA POPOLAZIONE PER DIFFERENZA]]*(PLAFOND-SUM(Tabella2026[CONTRIBUTO SULLA BASE DELLA POPOLAZIONE]))</f>
        <v>0</v>
      </c>
      <c r="R5788" s="3">
        <f>+Tabella2026[[#This Row],[CONTRIBUTO SULLA BASE DELLA POPOLAZIONE]]+Tabella2026[[#This Row],[CONTRIBUTO SULLA BASE DEL REDDITO]]</f>
        <v>5239.3393990214081</v>
      </c>
      <c r="S5788" s="3">
        <f>+Tabella2026[[#This Row],[CONTRIBUTO TOTALE]]/(PLAFOND/N_TESSERE)</f>
        <v>10.478678798042816</v>
      </c>
      <c r="T5788" s="3">
        <f>+MAX(CEILING(Tabella2026[[#This Row],[preDEF1]],1),1)</f>
        <v>11</v>
      </c>
      <c r="U5788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88" s="21">
        <f>+Tabella2026[[#This Row],[DEF - n. card]]*(PLAFOND/N_TESSERE)</f>
        <v>5500</v>
      </c>
      <c r="W5788" s="18"/>
    </row>
    <row r="5789" spans="2:23" x14ac:dyDescent="0.25">
      <c r="B5789" s="1" t="s">
        <v>11576</v>
      </c>
      <c r="C5789" s="2">
        <v>34011</v>
      </c>
      <c r="D5789" s="1" t="s">
        <v>11577</v>
      </c>
      <c r="E5789" s="1" t="s">
        <v>27</v>
      </c>
      <c r="F5789" s="1" t="s">
        <v>52</v>
      </c>
      <c r="G5789" s="1" t="s">
        <v>4778</v>
      </c>
      <c r="H5789" s="1" t="s">
        <v>15835</v>
      </c>
      <c r="I5789" s="5">
        <v>1048</v>
      </c>
      <c r="J5789" s="5">
        <v>19861587</v>
      </c>
      <c r="K5789" s="3">
        <f>+Tabella2026[[#This Row],[POP_2024]]/SUM(Tabella2026[POP_2024])</f>
        <v>1.7779749082951759E-5</v>
      </c>
      <c r="L5789" s="3">
        <f>+Tabella2026[[#This Row],[INCIDENZA POPOLAZIONE]]*(PLAFOND/2)</f>
        <v>5234.3447952091856</v>
      </c>
      <c r="M5789" s="3">
        <f>+IFERROR(Tabella2026[[#This Row],[reddito_2024]]/Tabella2026[[#This Row],[POP_2024]],"")</f>
        <v>18951.895992366412</v>
      </c>
      <c r="N5789" s="3">
        <f>+IF(Tabella2026[[#This Row],[REDDITO COMPLESSIVO PROCAPITE]]&lt;media_aggr_reddito_pc,(media_aggr_reddito_pc-Tabella2026[[#This Row],[REDDITO COMPLESSIVO PROCAPITE]]),0)</f>
        <v>0</v>
      </c>
      <c r="O5789" s="3">
        <f>+Tabella2026[[#This Row],[DIFFERENZA REDDITO INFERIORE ALLA MEDIA DALLA MEDIA]]*Tabella2026[[#This Row],[POP_2024]]</f>
        <v>0</v>
      </c>
      <c r="P5789" s="3">
        <f>+Tabella2026[[#This Row],[POPOLAZIONE PER DIFFERENZA ]]/SUM(Tabella2026[[POPOLAZIONE PER DIFFERENZA ]])</f>
        <v>0</v>
      </c>
      <c r="Q5789" s="3">
        <f>+Tabella2026[[#This Row],[INCIDENZA POPOLAZIONE PER DIFFERENZA]]*(PLAFOND-SUM(Tabella2026[CONTRIBUTO SULLA BASE DELLA POPOLAZIONE]))</f>
        <v>0</v>
      </c>
      <c r="R5789" s="3">
        <f>+Tabella2026[[#This Row],[CONTRIBUTO SULLA BASE DELLA POPOLAZIONE]]+Tabella2026[[#This Row],[CONTRIBUTO SULLA BASE DEL REDDITO]]</f>
        <v>5234.3447952091856</v>
      </c>
      <c r="S5789" s="3">
        <f>+Tabella2026[[#This Row],[CONTRIBUTO TOTALE]]/(PLAFOND/N_TESSERE)</f>
        <v>10.468689590418371</v>
      </c>
      <c r="T5789" s="3">
        <f>+MAX(CEILING(Tabella2026[[#This Row],[preDEF1]],1),1)</f>
        <v>11</v>
      </c>
      <c r="U5789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89" s="21">
        <f>+Tabella2026[[#This Row],[DEF - n. card]]*(PLAFOND/N_TESSERE)</f>
        <v>5500</v>
      </c>
      <c r="W5789" s="18"/>
    </row>
    <row r="5790" spans="2:23" x14ac:dyDescent="0.25">
      <c r="B5790" s="1" t="s">
        <v>11663</v>
      </c>
      <c r="C5790" s="2">
        <v>14011</v>
      </c>
      <c r="D5790" s="1" t="s">
        <v>11664</v>
      </c>
      <c r="E5790" s="1" t="s">
        <v>12</v>
      </c>
      <c r="F5790" s="1" t="s">
        <v>980</v>
      </c>
      <c r="G5790" s="1" t="s">
        <v>4778</v>
      </c>
      <c r="H5790" s="1" t="s">
        <v>15835</v>
      </c>
      <c r="I5790" s="5">
        <v>1047</v>
      </c>
      <c r="J5790" s="5">
        <v>20044931</v>
      </c>
      <c r="K5790" s="3">
        <f>+Tabella2026[[#This Row],[POP_2024]]/SUM(Tabella2026[POP_2024])</f>
        <v>1.7762783673521462E-5</v>
      </c>
      <c r="L5790" s="3">
        <f>+Tabella2026[[#This Row],[INCIDENZA POPOLAZIONE]]*(PLAFOND/2)</f>
        <v>5229.3501913969631</v>
      </c>
      <c r="M5790" s="3">
        <f>+IFERROR(Tabella2026[[#This Row],[reddito_2024]]/Tabella2026[[#This Row],[POP_2024]],"")</f>
        <v>19145.110792741165</v>
      </c>
      <c r="N5790" s="3">
        <f>+IF(Tabella2026[[#This Row],[REDDITO COMPLESSIVO PROCAPITE]]&lt;media_aggr_reddito_pc,(media_aggr_reddito_pc-Tabella2026[[#This Row],[REDDITO COMPLESSIVO PROCAPITE]]),0)</f>
        <v>0</v>
      </c>
      <c r="O5790" s="3">
        <f>+Tabella2026[[#This Row],[DIFFERENZA REDDITO INFERIORE ALLA MEDIA DALLA MEDIA]]*Tabella2026[[#This Row],[POP_2024]]</f>
        <v>0</v>
      </c>
      <c r="P5790" s="3">
        <f>+Tabella2026[[#This Row],[POPOLAZIONE PER DIFFERENZA ]]/SUM(Tabella2026[[POPOLAZIONE PER DIFFERENZA ]])</f>
        <v>0</v>
      </c>
      <c r="Q5790" s="3">
        <f>+Tabella2026[[#This Row],[INCIDENZA POPOLAZIONE PER DIFFERENZA]]*(PLAFOND-SUM(Tabella2026[CONTRIBUTO SULLA BASE DELLA POPOLAZIONE]))</f>
        <v>0</v>
      </c>
      <c r="R5790" s="3">
        <f>+Tabella2026[[#This Row],[CONTRIBUTO SULLA BASE DELLA POPOLAZIONE]]+Tabella2026[[#This Row],[CONTRIBUTO SULLA BASE DEL REDDITO]]</f>
        <v>5229.3501913969631</v>
      </c>
      <c r="S5790" s="3">
        <f>+Tabella2026[[#This Row],[CONTRIBUTO TOTALE]]/(PLAFOND/N_TESSERE)</f>
        <v>10.458700382793927</v>
      </c>
      <c r="T5790" s="3">
        <f>+MAX(CEILING(Tabella2026[[#This Row],[preDEF1]],1),1)</f>
        <v>11</v>
      </c>
      <c r="U5790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90" s="21">
        <f>+Tabella2026[[#This Row],[DEF - n. card]]*(PLAFOND/N_TESSERE)</f>
        <v>5500</v>
      </c>
      <c r="W5790" s="18"/>
    </row>
    <row r="5791" spans="2:23" x14ac:dyDescent="0.25">
      <c r="B5791" s="1" t="s">
        <v>11367</v>
      </c>
      <c r="C5791" s="2">
        <v>67023</v>
      </c>
      <c r="D5791" s="1" t="s">
        <v>11368</v>
      </c>
      <c r="E5791" s="1" t="s">
        <v>96</v>
      </c>
      <c r="F5791" s="1" t="s">
        <v>298</v>
      </c>
      <c r="G5791" s="1" t="s">
        <v>4778</v>
      </c>
      <c r="H5791" s="1" t="s">
        <v>15836</v>
      </c>
      <c r="I5791" s="5">
        <v>1047</v>
      </c>
      <c r="J5791" s="5">
        <v>14357459</v>
      </c>
      <c r="K5791" s="3">
        <f>+Tabella2026[[#This Row],[POP_2024]]/SUM(Tabella2026[POP_2024])</f>
        <v>1.7762783673521462E-5</v>
      </c>
      <c r="L5791" s="3">
        <f>+Tabella2026[[#This Row],[INCIDENZA POPOLAZIONE]]*(PLAFOND/2)</f>
        <v>5229.3501913969631</v>
      </c>
      <c r="M5791" s="3">
        <f>+IFERROR(Tabella2026[[#This Row],[reddito_2024]]/Tabella2026[[#This Row],[POP_2024]],"")</f>
        <v>13712.950334288444</v>
      </c>
      <c r="N5791" s="3">
        <f>+IF(Tabella2026[[#This Row],[REDDITO COMPLESSIVO PROCAPITE]]&lt;media_aggr_reddito_pc,(media_aggr_reddito_pc-Tabella2026[[#This Row],[REDDITO COMPLESSIVO PROCAPITE]]),0)</f>
        <v>4112.1157283202974</v>
      </c>
      <c r="O5791" s="3">
        <f>+Tabella2026[[#This Row],[DIFFERENZA REDDITO INFERIORE ALLA MEDIA DALLA MEDIA]]*Tabella2026[[#This Row],[POP_2024]]</f>
        <v>4305385.1675513517</v>
      </c>
      <c r="P5791" s="3">
        <f>+Tabella2026[[#This Row],[POPOLAZIONE PER DIFFERENZA ]]/SUM(Tabella2026[[POPOLAZIONE PER DIFFERENZA ]])</f>
        <v>3.8196606772341395E-5</v>
      </c>
      <c r="Q5791" s="3">
        <f>+Tabella2026[[#This Row],[INCIDENZA POPOLAZIONE PER DIFFERENZA]]*(PLAFOND-SUM(Tabella2026[CONTRIBUTO SULLA BASE DELLA POPOLAZIONE]))</f>
        <v>11245.052386322273</v>
      </c>
      <c r="R5791" s="3">
        <f>+Tabella2026[[#This Row],[CONTRIBUTO SULLA BASE DELLA POPOLAZIONE]]+Tabella2026[[#This Row],[CONTRIBUTO SULLA BASE DEL REDDITO]]</f>
        <v>16474.402577719236</v>
      </c>
      <c r="S5791" s="3">
        <f>+Tabella2026[[#This Row],[CONTRIBUTO TOTALE]]/(PLAFOND/N_TESSERE)</f>
        <v>32.948805155438471</v>
      </c>
      <c r="T5791" s="3">
        <f>+MAX(CEILING(Tabella2026[[#This Row],[preDEF1]],1),1)</f>
        <v>33</v>
      </c>
      <c r="U5791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5791" s="21">
        <f>+Tabella2026[[#This Row],[DEF - n. card]]*(PLAFOND/N_TESSERE)</f>
        <v>16500</v>
      </c>
      <c r="W5791" s="18"/>
    </row>
    <row r="5792" spans="2:23" x14ac:dyDescent="0.25">
      <c r="B5792" s="1" t="s">
        <v>11465</v>
      </c>
      <c r="C5792" s="2">
        <v>78085</v>
      </c>
      <c r="D5792" s="1" t="s">
        <v>11466</v>
      </c>
      <c r="E5792" s="1" t="s">
        <v>61</v>
      </c>
      <c r="F5792" s="1" t="s">
        <v>178</v>
      </c>
      <c r="G5792" s="1" t="s">
        <v>4778</v>
      </c>
      <c r="H5792" s="1" t="s">
        <v>15836</v>
      </c>
      <c r="I5792" s="5">
        <v>1046</v>
      </c>
      <c r="J5792" s="5">
        <v>12534024</v>
      </c>
      <c r="K5792" s="3">
        <f>+Tabella2026[[#This Row],[POP_2024]]/SUM(Tabella2026[POP_2024])</f>
        <v>1.7745818264091163E-5</v>
      </c>
      <c r="L5792" s="3">
        <f>+Tabella2026[[#This Row],[INCIDENZA POPOLAZIONE]]*(PLAFOND/2)</f>
        <v>5224.3555875847405</v>
      </c>
      <c r="M5792" s="3">
        <f>+IFERROR(Tabella2026[[#This Row],[reddito_2024]]/Tabella2026[[#This Row],[POP_2024]],"")</f>
        <v>11982.814531548756</v>
      </c>
      <c r="N5792" s="3">
        <f>+IF(Tabella2026[[#This Row],[REDDITO COMPLESSIVO PROCAPITE]]&lt;media_aggr_reddito_pc,(media_aggr_reddito_pc-Tabella2026[[#This Row],[REDDITO COMPLESSIVO PROCAPITE]]),0)</f>
        <v>5842.2515310599847</v>
      </c>
      <c r="O5792" s="3">
        <f>+Tabella2026[[#This Row],[DIFFERENZA REDDITO INFERIORE ALLA MEDIA DALLA MEDIA]]*Tabella2026[[#This Row],[POP_2024]]</f>
        <v>6110995.1014887439</v>
      </c>
      <c r="P5792" s="3">
        <f>+Tabella2026[[#This Row],[POPOLAZIONE PER DIFFERENZA ]]/SUM(Tabella2026[[POPOLAZIONE PER DIFFERENZA ]])</f>
        <v>5.421565499841798E-5</v>
      </c>
      <c r="Q5792" s="3">
        <f>+Tabella2026[[#This Row],[INCIDENZA POPOLAZIONE PER DIFFERENZA]]*(PLAFOND-SUM(Tabella2026[CONTRIBUTO SULLA BASE DELLA POPOLAZIONE]))</f>
        <v>15961.04816979307</v>
      </c>
      <c r="R5792" s="3">
        <f>+Tabella2026[[#This Row],[CONTRIBUTO SULLA BASE DELLA POPOLAZIONE]]+Tabella2026[[#This Row],[CONTRIBUTO SULLA BASE DEL REDDITO]]</f>
        <v>21185.403757377811</v>
      </c>
      <c r="S5792" s="3">
        <f>+Tabella2026[[#This Row],[CONTRIBUTO TOTALE]]/(PLAFOND/N_TESSERE)</f>
        <v>42.370807514755626</v>
      </c>
      <c r="T5792" s="3">
        <f>+MAX(CEILING(Tabella2026[[#This Row],[preDEF1]],1),1)</f>
        <v>43</v>
      </c>
      <c r="U5792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5792" s="21">
        <f>+Tabella2026[[#This Row],[DEF - n. card]]*(PLAFOND/N_TESSERE)</f>
        <v>21500</v>
      </c>
      <c r="W5792" s="18"/>
    </row>
    <row r="5793" spans="2:23" x14ac:dyDescent="0.25">
      <c r="B5793" s="1" t="s">
        <v>11572</v>
      </c>
      <c r="C5793" s="2">
        <v>9010</v>
      </c>
      <c r="D5793" s="1" t="s">
        <v>11573</v>
      </c>
      <c r="E5793" s="1" t="s">
        <v>24</v>
      </c>
      <c r="F5793" s="1" t="s">
        <v>246</v>
      </c>
      <c r="G5793" s="1" t="s">
        <v>4778</v>
      </c>
      <c r="H5793" s="1" t="s">
        <v>15835</v>
      </c>
      <c r="I5793" s="5">
        <v>1045</v>
      </c>
      <c r="J5793" s="5">
        <v>32215072</v>
      </c>
      <c r="K5793" s="3">
        <f>+Tabella2026[[#This Row],[POP_2024]]/SUM(Tabella2026[POP_2024])</f>
        <v>1.7728852854660866E-5</v>
      </c>
      <c r="L5793" s="3">
        <f>+Tabella2026[[#This Row],[INCIDENZA POPOLAZIONE]]*(PLAFOND/2)</f>
        <v>5219.360983772518</v>
      </c>
      <c r="M5793" s="3">
        <f>+IFERROR(Tabella2026[[#This Row],[reddito_2024]]/Tabella2026[[#This Row],[POP_2024]],"")</f>
        <v>30827.82009569378</v>
      </c>
      <c r="N5793" s="3">
        <f>+IF(Tabella2026[[#This Row],[REDDITO COMPLESSIVO PROCAPITE]]&lt;media_aggr_reddito_pc,(media_aggr_reddito_pc-Tabella2026[[#This Row],[REDDITO COMPLESSIVO PROCAPITE]]),0)</f>
        <v>0</v>
      </c>
      <c r="O5793" s="3">
        <f>+Tabella2026[[#This Row],[DIFFERENZA REDDITO INFERIORE ALLA MEDIA DALLA MEDIA]]*Tabella2026[[#This Row],[POP_2024]]</f>
        <v>0</v>
      </c>
      <c r="P5793" s="3">
        <f>+Tabella2026[[#This Row],[POPOLAZIONE PER DIFFERENZA ]]/SUM(Tabella2026[[POPOLAZIONE PER DIFFERENZA ]])</f>
        <v>0</v>
      </c>
      <c r="Q5793" s="3">
        <f>+Tabella2026[[#This Row],[INCIDENZA POPOLAZIONE PER DIFFERENZA]]*(PLAFOND-SUM(Tabella2026[CONTRIBUTO SULLA BASE DELLA POPOLAZIONE]))</f>
        <v>0</v>
      </c>
      <c r="R5793" s="3">
        <f>+Tabella2026[[#This Row],[CONTRIBUTO SULLA BASE DELLA POPOLAZIONE]]+Tabella2026[[#This Row],[CONTRIBUTO SULLA BASE DEL REDDITO]]</f>
        <v>5219.360983772518</v>
      </c>
      <c r="S5793" s="3">
        <f>+Tabella2026[[#This Row],[CONTRIBUTO TOTALE]]/(PLAFOND/N_TESSERE)</f>
        <v>10.438721967545035</v>
      </c>
      <c r="T5793" s="3">
        <f>+MAX(CEILING(Tabella2026[[#This Row],[preDEF1]],1),1)</f>
        <v>11</v>
      </c>
      <c r="U5793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93" s="21">
        <f>+Tabella2026[[#This Row],[DEF - n. card]]*(PLAFOND/N_TESSERE)</f>
        <v>5500</v>
      </c>
      <c r="W5793" s="18"/>
    </row>
    <row r="5794" spans="2:23" x14ac:dyDescent="0.25">
      <c r="B5794" s="1" t="s">
        <v>11526</v>
      </c>
      <c r="C5794" s="2">
        <v>33019</v>
      </c>
      <c r="D5794" s="1" t="s">
        <v>11527</v>
      </c>
      <c r="E5794" s="1" t="s">
        <v>27</v>
      </c>
      <c r="F5794" s="1" t="s">
        <v>112</v>
      </c>
      <c r="G5794" s="1" t="s">
        <v>4778</v>
      </c>
      <c r="H5794" s="1" t="s">
        <v>15835</v>
      </c>
      <c r="I5794" s="5">
        <v>1044</v>
      </c>
      <c r="J5794" s="5">
        <v>19439419</v>
      </c>
      <c r="K5794" s="3">
        <f>+Tabella2026[[#This Row],[POP_2024]]/SUM(Tabella2026[POP_2024])</f>
        <v>1.771188744523057E-5</v>
      </c>
      <c r="L5794" s="3">
        <f>+Tabella2026[[#This Row],[INCIDENZA POPOLAZIONE]]*(PLAFOND/2)</f>
        <v>5214.3663799602955</v>
      </c>
      <c r="M5794" s="3">
        <f>+IFERROR(Tabella2026[[#This Row],[reddito_2024]]/Tabella2026[[#This Row],[POP_2024]],"")</f>
        <v>18620.133141762453</v>
      </c>
      <c r="N5794" s="3">
        <f>+IF(Tabella2026[[#This Row],[REDDITO COMPLESSIVO PROCAPITE]]&lt;media_aggr_reddito_pc,(media_aggr_reddito_pc-Tabella2026[[#This Row],[REDDITO COMPLESSIVO PROCAPITE]]),0)</f>
        <v>0</v>
      </c>
      <c r="O5794" s="3">
        <f>+Tabella2026[[#This Row],[DIFFERENZA REDDITO INFERIORE ALLA MEDIA DALLA MEDIA]]*Tabella2026[[#This Row],[POP_2024]]</f>
        <v>0</v>
      </c>
      <c r="P5794" s="3">
        <f>+Tabella2026[[#This Row],[POPOLAZIONE PER DIFFERENZA ]]/SUM(Tabella2026[[POPOLAZIONE PER DIFFERENZA ]])</f>
        <v>0</v>
      </c>
      <c r="Q5794" s="3">
        <f>+Tabella2026[[#This Row],[INCIDENZA POPOLAZIONE PER DIFFERENZA]]*(PLAFOND-SUM(Tabella2026[CONTRIBUTO SULLA BASE DELLA POPOLAZIONE]))</f>
        <v>0</v>
      </c>
      <c r="R5794" s="3">
        <f>+Tabella2026[[#This Row],[CONTRIBUTO SULLA BASE DELLA POPOLAZIONE]]+Tabella2026[[#This Row],[CONTRIBUTO SULLA BASE DEL REDDITO]]</f>
        <v>5214.3663799602955</v>
      </c>
      <c r="S5794" s="3">
        <f>+Tabella2026[[#This Row],[CONTRIBUTO TOTALE]]/(PLAFOND/N_TESSERE)</f>
        <v>10.428732759920591</v>
      </c>
      <c r="T5794" s="3">
        <f>+MAX(CEILING(Tabella2026[[#This Row],[preDEF1]],1),1)</f>
        <v>11</v>
      </c>
      <c r="U5794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94" s="21">
        <f>+Tabella2026[[#This Row],[DEF - n. card]]*(PLAFOND/N_TESSERE)</f>
        <v>5500</v>
      </c>
      <c r="W5794" s="18"/>
    </row>
    <row r="5795" spans="2:23" x14ac:dyDescent="0.25">
      <c r="B5795" s="1" t="s">
        <v>11586</v>
      </c>
      <c r="C5795" s="2">
        <v>52024</v>
      </c>
      <c r="D5795" s="1" t="s">
        <v>11587</v>
      </c>
      <c r="E5795" s="1" t="s">
        <v>30</v>
      </c>
      <c r="F5795" s="1" t="s">
        <v>283</v>
      </c>
      <c r="G5795" s="1" t="s">
        <v>4778</v>
      </c>
      <c r="H5795" s="1" t="s">
        <v>15834</v>
      </c>
      <c r="I5795" s="5">
        <v>1044</v>
      </c>
      <c r="J5795" s="5">
        <v>15532128</v>
      </c>
      <c r="K5795" s="3">
        <f>+Tabella2026[[#This Row],[POP_2024]]/SUM(Tabella2026[POP_2024])</f>
        <v>1.771188744523057E-5</v>
      </c>
      <c r="L5795" s="3">
        <f>+Tabella2026[[#This Row],[INCIDENZA POPOLAZIONE]]*(PLAFOND/2)</f>
        <v>5214.3663799602955</v>
      </c>
      <c r="M5795" s="3">
        <f>+IFERROR(Tabella2026[[#This Row],[reddito_2024]]/Tabella2026[[#This Row],[POP_2024]],"")</f>
        <v>14877.51724137931</v>
      </c>
      <c r="N5795" s="3">
        <f>+IF(Tabella2026[[#This Row],[REDDITO COMPLESSIVO PROCAPITE]]&lt;media_aggr_reddito_pc,(media_aggr_reddito_pc-Tabella2026[[#This Row],[REDDITO COMPLESSIVO PROCAPITE]]),0)</f>
        <v>2947.5488212294313</v>
      </c>
      <c r="O5795" s="3">
        <f>+Tabella2026[[#This Row],[DIFFERENZA REDDITO INFERIORE ALLA MEDIA DALLA MEDIA]]*Tabella2026[[#This Row],[POP_2024]]</f>
        <v>3077240.9693635264</v>
      </c>
      <c r="P5795" s="3">
        <f>+Tabella2026[[#This Row],[POPOLAZIONE PER DIFFERENZA ]]/SUM(Tabella2026[[POPOLAZIONE PER DIFFERENZA ]])</f>
        <v>2.7300731218286603E-5</v>
      </c>
      <c r="Q5795" s="3">
        <f>+Tabella2026[[#This Row],[INCIDENZA POPOLAZIONE PER DIFFERENZA]]*(PLAFOND-SUM(Tabella2026[CONTRIBUTO SULLA BASE DELLA POPOLAZIONE]))</f>
        <v>8037.314795115195</v>
      </c>
      <c r="R5795" s="3">
        <f>+Tabella2026[[#This Row],[CONTRIBUTO SULLA BASE DELLA POPOLAZIONE]]+Tabella2026[[#This Row],[CONTRIBUTO SULLA BASE DEL REDDITO]]</f>
        <v>13251.68117507549</v>
      </c>
      <c r="S5795" s="3">
        <f>+Tabella2026[[#This Row],[CONTRIBUTO TOTALE]]/(PLAFOND/N_TESSERE)</f>
        <v>26.503362350150979</v>
      </c>
      <c r="T5795" s="3">
        <f>+MAX(CEILING(Tabella2026[[#This Row],[preDEF1]],1),1)</f>
        <v>27</v>
      </c>
      <c r="U5795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5795" s="21">
        <f>+Tabella2026[[#This Row],[DEF - n. card]]*(PLAFOND/N_TESSERE)</f>
        <v>13500</v>
      </c>
      <c r="W5795" s="18"/>
    </row>
    <row r="5796" spans="2:23" x14ac:dyDescent="0.25">
      <c r="B5796" s="1" t="s">
        <v>11337</v>
      </c>
      <c r="C5796" s="2">
        <v>116020</v>
      </c>
      <c r="D5796" s="1" t="s">
        <v>11338</v>
      </c>
      <c r="E5796" s="1" t="s">
        <v>76</v>
      </c>
      <c r="F5796" s="1" t="s">
        <v>15840</v>
      </c>
      <c r="G5796" s="1" t="s">
        <v>4778</v>
      </c>
      <c r="H5796" s="1" t="s">
        <v>15836</v>
      </c>
      <c r="I5796" s="5">
        <v>1043</v>
      </c>
      <c r="J5796" s="5">
        <v>13032776</v>
      </c>
      <c r="K5796" s="3">
        <f>+Tabella2026[[#This Row],[POP_2024]]/SUM(Tabella2026[POP_2024])</f>
        <v>1.769492203580027E-5</v>
      </c>
      <c r="L5796" s="3">
        <f>+Tabella2026[[#This Row],[INCIDENZA POPOLAZIONE]]*(PLAFOND/2)</f>
        <v>5209.371776148073</v>
      </c>
      <c r="M5796" s="3">
        <f>+IFERROR(Tabella2026[[#This Row],[reddito_2024]]/Tabella2026[[#This Row],[POP_2024]],"")</f>
        <v>12495.470757430488</v>
      </c>
      <c r="N5796" s="3">
        <f>+IF(Tabella2026[[#This Row],[REDDITO COMPLESSIVO PROCAPITE]]&lt;media_aggr_reddito_pc,(media_aggr_reddito_pc-Tabella2026[[#This Row],[REDDITO COMPLESSIVO PROCAPITE]]),0)</f>
        <v>5329.5953051782526</v>
      </c>
      <c r="O5796" s="3">
        <f>+Tabella2026[[#This Row],[DIFFERENZA REDDITO INFERIORE ALLA MEDIA DALLA MEDIA]]*Tabella2026[[#This Row],[POP_2024]]</f>
        <v>5558767.9033009177</v>
      </c>
      <c r="P5796" s="3">
        <f>+Tabella2026[[#This Row],[POPOLAZIONE PER DIFFERENZA ]]/SUM(Tabella2026[[POPOLAZIONE PER DIFFERENZA ]])</f>
        <v>4.9316394115292668E-5</v>
      </c>
      <c r="Q5796" s="3">
        <f>+Tabella2026[[#This Row],[INCIDENZA POPOLAZIONE PER DIFFERENZA]]*(PLAFOND-SUM(Tabella2026[CONTRIBUTO SULLA BASE DELLA POPOLAZIONE]))</f>
        <v>14518.709440246634</v>
      </c>
      <c r="R5796" s="3">
        <f>+Tabella2026[[#This Row],[CONTRIBUTO SULLA BASE DELLA POPOLAZIONE]]+Tabella2026[[#This Row],[CONTRIBUTO SULLA BASE DEL REDDITO]]</f>
        <v>19728.081216394705</v>
      </c>
      <c r="S5796" s="3">
        <f>+Tabella2026[[#This Row],[CONTRIBUTO TOTALE]]/(PLAFOND/N_TESSERE)</f>
        <v>39.456162432789412</v>
      </c>
      <c r="T5796" s="3">
        <f>+MAX(CEILING(Tabella2026[[#This Row],[preDEF1]],1),1)</f>
        <v>40</v>
      </c>
      <c r="U5796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796" s="21">
        <f>+Tabella2026[[#This Row],[DEF - n. card]]*(PLAFOND/N_TESSERE)</f>
        <v>20000</v>
      </c>
      <c r="W5796" s="18"/>
    </row>
    <row r="5797" spans="2:23" x14ac:dyDescent="0.25">
      <c r="B5797" s="1" t="s">
        <v>11651</v>
      </c>
      <c r="C5797" s="2">
        <v>103029</v>
      </c>
      <c r="D5797" s="1" t="s">
        <v>11652</v>
      </c>
      <c r="E5797" s="1" t="s">
        <v>18</v>
      </c>
      <c r="F5797" s="1" t="s">
        <v>648</v>
      </c>
      <c r="G5797" s="1" t="s">
        <v>4778</v>
      </c>
      <c r="H5797" s="1" t="s">
        <v>15835</v>
      </c>
      <c r="I5797" s="5">
        <v>1042</v>
      </c>
      <c r="J5797" s="5">
        <v>12143253</v>
      </c>
      <c r="K5797" s="3">
        <f>+Tabella2026[[#This Row],[POP_2024]]/SUM(Tabella2026[POP_2024])</f>
        <v>1.7677956626369974E-5</v>
      </c>
      <c r="L5797" s="3">
        <f>+Tabella2026[[#This Row],[INCIDENZA POPOLAZIONE]]*(PLAFOND/2)</f>
        <v>5204.3771723358504</v>
      </c>
      <c r="M5797" s="3">
        <f>+IFERROR(Tabella2026[[#This Row],[reddito_2024]]/Tabella2026[[#This Row],[POP_2024]],"")</f>
        <v>11653.793666026872</v>
      </c>
      <c r="N5797" s="3">
        <f>+IF(Tabella2026[[#This Row],[REDDITO COMPLESSIVO PROCAPITE]]&lt;media_aggr_reddito_pc,(media_aggr_reddito_pc-Tabella2026[[#This Row],[REDDITO COMPLESSIVO PROCAPITE]]),0)</f>
        <v>6171.2723965818695</v>
      </c>
      <c r="O5797" s="3">
        <f>+Tabella2026[[#This Row],[DIFFERENZA REDDITO INFERIORE ALLA MEDIA DALLA MEDIA]]*Tabella2026[[#This Row],[POP_2024]]</f>
        <v>6430465.837238308</v>
      </c>
      <c r="P5797" s="3">
        <f>+Tabella2026[[#This Row],[POPOLAZIONE PER DIFFERENZA ]]/SUM(Tabella2026[[POPOLAZIONE PER DIFFERENZA ]])</f>
        <v>5.7049942197775999E-5</v>
      </c>
      <c r="Q5797" s="3">
        <f>+Tabella2026[[#This Row],[INCIDENZA POPOLAZIONE PER DIFFERENZA]]*(PLAFOND-SUM(Tabella2026[CONTRIBUTO SULLA BASE DELLA POPOLAZIONE]))</f>
        <v>16795.460195568674</v>
      </c>
      <c r="R5797" s="3">
        <f>+Tabella2026[[#This Row],[CONTRIBUTO SULLA BASE DELLA POPOLAZIONE]]+Tabella2026[[#This Row],[CONTRIBUTO SULLA BASE DEL REDDITO]]</f>
        <v>21999.837367904525</v>
      </c>
      <c r="S5797" s="3">
        <f>+Tabella2026[[#This Row],[CONTRIBUTO TOTALE]]/(PLAFOND/N_TESSERE)</f>
        <v>43.999674735809052</v>
      </c>
      <c r="T5797" s="3">
        <f>+MAX(CEILING(Tabella2026[[#This Row],[preDEF1]],1),1)</f>
        <v>44</v>
      </c>
      <c r="U5797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797" s="21">
        <f>+Tabella2026[[#This Row],[DEF - n. card]]*(PLAFOND/N_TESSERE)</f>
        <v>22000</v>
      </c>
      <c r="W5797" s="18"/>
    </row>
    <row r="5798" spans="2:23" x14ac:dyDescent="0.25">
      <c r="B5798" s="1" t="s">
        <v>11701</v>
      </c>
      <c r="C5798" s="2">
        <v>99030</v>
      </c>
      <c r="D5798" s="1" t="s">
        <v>11702</v>
      </c>
      <c r="E5798" s="1" t="s">
        <v>27</v>
      </c>
      <c r="F5798" s="1" t="s">
        <v>73</v>
      </c>
      <c r="G5798" s="1" t="s">
        <v>4778</v>
      </c>
      <c r="H5798" s="1" t="s">
        <v>15835</v>
      </c>
      <c r="I5798" s="5">
        <v>1042</v>
      </c>
      <c r="J5798" s="5">
        <v>16949187</v>
      </c>
      <c r="K5798" s="3">
        <f>+Tabella2026[[#This Row],[POP_2024]]/SUM(Tabella2026[POP_2024])</f>
        <v>1.7677956626369974E-5</v>
      </c>
      <c r="L5798" s="3">
        <f>+Tabella2026[[#This Row],[INCIDENZA POPOLAZIONE]]*(PLAFOND/2)</f>
        <v>5204.3771723358504</v>
      </c>
      <c r="M5798" s="3">
        <f>+IFERROR(Tabella2026[[#This Row],[reddito_2024]]/Tabella2026[[#This Row],[POP_2024]],"")</f>
        <v>16266.014395393475</v>
      </c>
      <c r="N5798" s="3">
        <f>+IF(Tabella2026[[#This Row],[REDDITO COMPLESSIVO PROCAPITE]]&lt;media_aggr_reddito_pc,(media_aggr_reddito_pc-Tabella2026[[#This Row],[REDDITO COMPLESSIVO PROCAPITE]]),0)</f>
        <v>1559.0516672152662</v>
      </c>
      <c r="O5798" s="3">
        <f>+Tabella2026[[#This Row],[DIFFERENZA REDDITO INFERIORE ALLA MEDIA DALLA MEDIA]]*Tabella2026[[#This Row],[POP_2024]]</f>
        <v>1624531.8372383073</v>
      </c>
      <c r="P5798" s="3">
        <f>+Tabella2026[[#This Row],[POPOLAZIONE PER DIFFERENZA ]]/SUM(Tabella2026[[POPOLAZIONE PER DIFFERENZA ]])</f>
        <v>1.441255575547779E-5</v>
      </c>
      <c r="Q5798" s="3">
        <f>+Tabella2026[[#This Row],[INCIDENZA POPOLAZIONE PER DIFFERENZA]]*(PLAFOND-SUM(Tabella2026[CONTRIBUTO SULLA BASE DELLA POPOLAZIONE]))</f>
        <v>4243.045604995862</v>
      </c>
      <c r="R5798" s="3">
        <f>+Tabella2026[[#This Row],[CONTRIBUTO SULLA BASE DELLA POPOLAZIONE]]+Tabella2026[[#This Row],[CONTRIBUTO SULLA BASE DEL REDDITO]]</f>
        <v>9447.4227773317125</v>
      </c>
      <c r="S5798" s="3">
        <f>+Tabella2026[[#This Row],[CONTRIBUTO TOTALE]]/(PLAFOND/N_TESSERE)</f>
        <v>18.894845554663426</v>
      </c>
      <c r="T5798" s="3">
        <f>+MAX(CEILING(Tabella2026[[#This Row],[preDEF1]],1),1)</f>
        <v>19</v>
      </c>
      <c r="U5798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5798" s="21">
        <f>+Tabella2026[[#This Row],[DEF - n. card]]*(PLAFOND/N_TESSERE)</f>
        <v>9500</v>
      </c>
      <c r="W5798" s="18"/>
    </row>
    <row r="5799" spans="2:23" x14ac:dyDescent="0.25">
      <c r="B5799" s="1" t="s">
        <v>11842</v>
      </c>
      <c r="C5799" s="2">
        <v>3037</v>
      </c>
      <c r="D5799" s="1" t="s">
        <v>11843</v>
      </c>
      <c r="E5799" s="1" t="s">
        <v>18</v>
      </c>
      <c r="F5799" s="1" t="s">
        <v>114</v>
      </c>
      <c r="G5799" s="1" t="s">
        <v>4778</v>
      </c>
      <c r="H5799" s="1" t="s">
        <v>15835</v>
      </c>
      <c r="I5799" s="5">
        <v>1041</v>
      </c>
      <c r="J5799" s="5">
        <v>19906027</v>
      </c>
      <c r="K5799" s="3">
        <f>+Tabella2026[[#This Row],[POP_2024]]/SUM(Tabella2026[POP_2024])</f>
        <v>1.7660991216939677E-5</v>
      </c>
      <c r="L5799" s="3">
        <f>+Tabella2026[[#This Row],[INCIDENZA POPOLAZIONE]]*(PLAFOND/2)</f>
        <v>5199.3825685236279</v>
      </c>
      <c r="M5799" s="3">
        <f>+IFERROR(Tabella2026[[#This Row],[reddito_2024]]/Tabella2026[[#This Row],[POP_2024]],"")</f>
        <v>19122.024015369836</v>
      </c>
      <c r="N5799" s="3">
        <f>+IF(Tabella2026[[#This Row],[REDDITO COMPLESSIVO PROCAPITE]]&lt;media_aggr_reddito_pc,(media_aggr_reddito_pc-Tabella2026[[#This Row],[REDDITO COMPLESSIVO PROCAPITE]]),0)</f>
        <v>0</v>
      </c>
      <c r="O5799" s="3">
        <f>+Tabella2026[[#This Row],[DIFFERENZA REDDITO INFERIORE ALLA MEDIA DALLA MEDIA]]*Tabella2026[[#This Row],[POP_2024]]</f>
        <v>0</v>
      </c>
      <c r="P5799" s="3">
        <f>+Tabella2026[[#This Row],[POPOLAZIONE PER DIFFERENZA ]]/SUM(Tabella2026[[POPOLAZIONE PER DIFFERENZA ]])</f>
        <v>0</v>
      </c>
      <c r="Q5799" s="3">
        <f>+Tabella2026[[#This Row],[INCIDENZA POPOLAZIONE PER DIFFERENZA]]*(PLAFOND-SUM(Tabella2026[CONTRIBUTO SULLA BASE DELLA POPOLAZIONE]))</f>
        <v>0</v>
      </c>
      <c r="R5799" s="3">
        <f>+Tabella2026[[#This Row],[CONTRIBUTO SULLA BASE DELLA POPOLAZIONE]]+Tabella2026[[#This Row],[CONTRIBUTO SULLA BASE DEL REDDITO]]</f>
        <v>5199.3825685236279</v>
      </c>
      <c r="S5799" s="3">
        <f>+Tabella2026[[#This Row],[CONTRIBUTO TOTALE]]/(PLAFOND/N_TESSERE)</f>
        <v>10.398765137047256</v>
      </c>
      <c r="T5799" s="3">
        <f>+MAX(CEILING(Tabella2026[[#This Row],[preDEF1]],1),1)</f>
        <v>11</v>
      </c>
      <c r="U5799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99" s="21">
        <f>+Tabella2026[[#This Row],[DEF - n. card]]*(PLAFOND/N_TESSERE)</f>
        <v>5500</v>
      </c>
      <c r="W5799" s="18"/>
    </row>
    <row r="5800" spans="2:23" x14ac:dyDescent="0.25">
      <c r="B5800" s="1" t="s">
        <v>11542</v>
      </c>
      <c r="C5800" s="2">
        <v>79089</v>
      </c>
      <c r="D5800" s="1" t="s">
        <v>11543</v>
      </c>
      <c r="E5800" s="1" t="s">
        <v>61</v>
      </c>
      <c r="F5800" s="1" t="s">
        <v>148</v>
      </c>
      <c r="G5800" s="1" t="s">
        <v>4778</v>
      </c>
      <c r="H5800" s="1" t="s">
        <v>15836</v>
      </c>
      <c r="I5800" s="5">
        <v>1041</v>
      </c>
      <c r="J5800" s="5">
        <v>7352156</v>
      </c>
      <c r="K5800" s="3">
        <f>+Tabella2026[[#This Row],[POP_2024]]/SUM(Tabella2026[POP_2024])</f>
        <v>1.7660991216939677E-5</v>
      </c>
      <c r="L5800" s="3">
        <f>+Tabella2026[[#This Row],[INCIDENZA POPOLAZIONE]]*(PLAFOND/2)</f>
        <v>5199.3825685236279</v>
      </c>
      <c r="M5800" s="3">
        <f>+IFERROR(Tabella2026[[#This Row],[reddito_2024]]/Tabella2026[[#This Row],[POP_2024]],"")</f>
        <v>7062.5898174831891</v>
      </c>
      <c r="N5800" s="3">
        <f>+IF(Tabella2026[[#This Row],[REDDITO COMPLESSIVO PROCAPITE]]&lt;media_aggr_reddito_pc,(media_aggr_reddito_pc-Tabella2026[[#This Row],[REDDITO COMPLESSIVO PROCAPITE]]),0)</f>
        <v>10762.476245125552</v>
      </c>
      <c r="O5800" s="3">
        <f>+Tabella2026[[#This Row],[DIFFERENZA REDDITO INFERIORE ALLA MEDIA DALLA MEDIA]]*Tabella2026[[#This Row],[POP_2024]]</f>
        <v>11203737.771175699</v>
      </c>
      <c r="P5800" s="3">
        <f>+Tabella2026[[#This Row],[POPOLAZIONE PER DIFFERENZA ]]/SUM(Tabella2026[[POPOLAZIONE PER DIFFERENZA ]])</f>
        <v>9.9397556634733448E-5</v>
      </c>
      <c r="Q5800" s="3">
        <f>+Tabella2026[[#This Row],[INCIDENZA POPOLAZIONE PER DIFFERENZA]]*(PLAFOND-SUM(Tabella2026[CONTRIBUTO SULLA BASE DELLA POPOLAZIONE]))</f>
        <v>29262.566125098168</v>
      </c>
      <c r="R5800" s="3">
        <f>+Tabella2026[[#This Row],[CONTRIBUTO SULLA BASE DELLA POPOLAZIONE]]+Tabella2026[[#This Row],[CONTRIBUTO SULLA BASE DEL REDDITO]]</f>
        <v>34461.948693621795</v>
      </c>
      <c r="S5800" s="3">
        <f>+Tabella2026[[#This Row],[CONTRIBUTO TOTALE]]/(PLAFOND/N_TESSERE)</f>
        <v>68.923897387243585</v>
      </c>
      <c r="T5800" s="3">
        <f>+MAX(CEILING(Tabella2026[[#This Row],[preDEF1]],1),1)</f>
        <v>69</v>
      </c>
      <c r="U5800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5800" s="21">
        <f>+Tabella2026[[#This Row],[DEF - n. card]]*(PLAFOND/N_TESSERE)</f>
        <v>34500</v>
      </c>
      <c r="W5800" s="18"/>
    </row>
    <row r="5801" spans="2:23" x14ac:dyDescent="0.25">
      <c r="B5801" s="1" t="s">
        <v>11411</v>
      </c>
      <c r="C5801" s="2">
        <v>13223</v>
      </c>
      <c r="D5801" s="1" t="s">
        <v>11412</v>
      </c>
      <c r="E5801" s="1" t="s">
        <v>12</v>
      </c>
      <c r="F5801" s="1" t="s">
        <v>152</v>
      </c>
      <c r="G5801" s="1" t="s">
        <v>4778</v>
      </c>
      <c r="H5801" s="1" t="s">
        <v>15835</v>
      </c>
      <c r="I5801" s="5">
        <v>1041</v>
      </c>
      <c r="J5801" s="5">
        <v>25735351</v>
      </c>
      <c r="K5801" s="3">
        <f>+Tabella2026[[#This Row],[POP_2024]]/SUM(Tabella2026[POP_2024])</f>
        <v>1.7660991216939677E-5</v>
      </c>
      <c r="L5801" s="3">
        <f>+Tabella2026[[#This Row],[INCIDENZA POPOLAZIONE]]*(PLAFOND/2)</f>
        <v>5199.3825685236279</v>
      </c>
      <c r="M5801" s="3">
        <f>+IFERROR(Tabella2026[[#This Row],[reddito_2024]]/Tabella2026[[#This Row],[POP_2024]],"")</f>
        <v>24721.758885686839</v>
      </c>
      <c r="N5801" s="3">
        <f>+IF(Tabella2026[[#This Row],[REDDITO COMPLESSIVO PROCAPITE]]&lt;media_aggr_reddito_pc,(media_aggr_reddito_pc-Tabella2026[[#This Row],[REDDITO COMPLESSIVO PROCAPITE]]),0)</f>
        <v>0</v>
      </c>
      <c r="O5801" s="3">
        <f>+Tabella2026[[#This Row],[DIFFERENZA REDDITO INFERIORE ALLA MEDIA DALLA MEDIA]]*Tabella2026[[#This Row],[POP_2024]]</f>
        <v>0</v>
      </c>
      <c r="P5801" s="3">
        <f>+Tabella2026[[#This Row],[POPOLAZIONE PER DIFFERENZA ]]/SUM(Tabella2026[[POPOLAZIONE PER DIFFERENZA ]])</f>
        <v>0</v>
      </c>
      <c r="Q5801" s="3">
        <f>+Tabella2026[[#This Row],[INCIDENZA POPOLAZIONE PER DIFFERENZA]]*(PLAFOND-SUM(Tabella2026[CONTRIBUTO SULLA BASE DELLA POPOLAZIONE]))</f>
        <v>0</v>
      </c>
      <c r="R5801" s="3">
        <f>+Tabella2026[[#This Row],[CONTRIBUTO SULLA BASE DELLA POPOLAZIONE]]+Tabella2026[[#This Row],[CONTRIBUTO SULLA BASE DEL REDDITO]]</f>
        <v>5199.3825685236279</v>
      </c>
      <c r="S5801" s="3">
        <f>+Tabella2026[[#This Row],[CONTRIBUTO TOTALE]]/(PLAFOND/N_TESSERE)</f>
        <v>10.398765137047256</v>
      </c>
      <c r="T5801" s="3">
        <f>+MAX(CEILING(Tabella2026[[#This Row],[preDEF1]],1),1)</f>
        <v>11</v>
      </c>
      <c r="U5801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01" s="21">
        <f>+Tabella2026[[#This Row],[DEF - n. card]]*(PLAFOND/N_TESSERE)</f>
        <v>5500</v>
      </c>
      <c r="W5801" s="18"/>
    </row>
    <row r="5802" spans="2:23" x14ac:dyDescent="0.25">
      <c r="B5802" s="1" t="s">
        <v>11618</v>
      </c>
      <c r="C5802" s="2">
        <v>20046</v>
      </c>
      <c r="D5802" s="1" t="s">
        <v>11619</v>
      </c>
      <c r="E5802" s="1" t="s">
        <v>12</v>
      </c>
      <c r="F5802" s="1" t="s">
        <v>332</v>
      </c>
      <c r="G5802" s="1" t="s">
        <v>4778</v>
      </c>
      <c r="H5802" s="1" t="s">
        <v>15835</v>
      </c>
      <c r="I5802" s="5">
        <v>1040</v>
      </c>
      <c r="J5802" s="5">
        <v>16502641</v>
      </c>
      <c r="K5802" s="3">
        <f>+Tabella2026[[#This Row],[POP_2024]]/SUM(Tabella2026[POP_2024])</f>
        <v>1.7644025807509378E-5</v>
      </c>
      <c r="L5802" s="3">
        <f>+Tabella2026[[#This Row],[INCIDENZA POPOLAZIONE]]*(PLAFOND/2)</f>
        <v>5194.3879647114054</v>
      </c>
      <c r="M5802" s="3">
        <f>+IFERROR(Tabella2026[[#This Row],[reddito_2024]]/Tabella2026[[#This Row],[POP_2024]],"")</f>
        <v>15867.924038461539</v>
      </c>
      <c r="N5802" s="3">
        <f>+IF(Tabella2026[[#This Row],[REDDITO COMPLESSIVO PROCAPITE]]&lt;media_aggr_reddito_pc,(media_aggr_reddito_pc-Tabella2026[[#This Row],[REDDITO COMPLESSIVO PROCAPITE]]),0)</f>
        <v>1957.1420241472024</v>
      </c>
      <c r="O5802" s="3">
        <f>+Tabella2026[[#This Row],[DIFFERENZA REDDITO INFERIORE ALLA MEDIA DALLA MEDIA]]*Tabella2026[[#This Row],[POP_2024]]</f>
        <v>2035427.7051130906</v>
      </c>
      <c r="P5802" s="3">
        <f>+Tabella2026[[#This Row],[POPOLAZIONE PER DIFFERENZA ]]/SUM(Tabella2026[[POPOLAZIONE PER DIFFERENZA ]])</f>
        <v>1.8057950366831303E-5</v>
      </c>
      <c r="Q5802" s="3">
        <f>+Tabella2026[[#This Row],[INCIDENZA POPOLAZIONE PER DIFFERENZA]]*(PLAFOND-SUM(Tabella2026[CONTRIBUTO SULLA BASE DELLA POPOLAZIONE]))</f>
        <v>5316.2470445323825</v>
      </c>
      <c r="R5802" s="3">
        <f>+Tabella2026[[#This Row],[CONTRIBUTO SULLA BASE DELLA POPOLAZIONE]]+Tabella2026[[#This Row],[CONTRIBUTO SULLA BASE DEL REDDITO]]</f>
        <v>10510.635009243788</v>
      </c>
      <c r="S5802" s="3">
        <f>+Tabella2026[[#This Row],[CONTRIBUTO TOTALE]]/(PLAFOND/N_TESSERE)</f>
        <v>21.021270018487577</v>
      </c>
      <c r="T5802" s="3">
        <f>+MAX(CEILING(Tabella2026[[#This Row],[preDEF1]],1),1)</f>
        <v>22</v>
      </c>
      <c r="U5802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5802" s="21">
        <f>+Tabella2026[[#This Row],[DEF - n. card]]*(PLAFOND/N_TESSERE)</f>
        <v>11000</v>
      </c>
      <c r="W5802" s="18"/>
    </row>
    <row r="5803" spans="2:23" x14ac:dyDescent="0.25">
      <c r="B5803" s="1" t="s">
        <v>11516</v>
      </c>
      <c r="C5803" s="2">
        <v>69004</v>
      </c>
      <c r="D5803" s="1" t="s">
        <v>11517</v>
      </c>
      <c r="E5803" s="1" t="s">
        <v>96</v>
      </c>
      <c r="F5803" s="1" t="s">
        <v>328</v>
      </c>
      <c r="G5803" s="1" t="s">
        <v>4778</v>
      </c>
      <c r="H5803" s="1" t="s">
        <v>15836</v>
      </c>
      <c r="I5803" s="5">
        <v>1039</v>
      </c>
      <c r="J5803" s="5">
        <v>13760992</v>
      </c>
      <c r="K5803" s="3">
        <f>+Tabella2026[[#This Row],[POP_2024]]/SUM(Tabella2026[POP_2024])</f>
        <v>1.7627060398079081E-5</v>
      </c>
      <c r="L5803" s="3">
        <f>+Tabella2026[[#This Row],[INCIDENZA POPOLAZIONE]]*(PLAFOND/2)</f>
        <v>5189.3933608991829</v>
      </c>
      <c r="M5803" s="3">
        <f>+IFERROR(Tabella2026[[#This Row],[reddito_2024]]/Tabella2026[[#This Row],[POP_2024]],"")</f>
        <v>13244.458132820018</v>
      </c>
      <c r="N5803" s="3">
        <f>+IF(Tabella2026[[#This Row],[REDDITO COMPLESSIVO PROCAPITE]]&lt;media_aggr_reddito_pc,(media_aggr_reddito_pc-Tabella2026[[#This Row],[REDDITO COMPLESSIVO PROCAPITE]]),0)</f>
        <v>4580.6079297887227</v>
      </c>
      <c r="O5803" s="3">
        <f>+Tabella2026[[#This Row],[DIFFERENZA REDDITO INFERIORE ALLA MEDIA DALLA MEDIA]]*Tabella2026[[#This Row],[POP_2024]]</f>
        <v>4759251.6390504828</v>
      </c>
      <c r="P5803" s="3">
        <f>+Tabella2026[[#This Row],[POPOLAZIONE PER DIFFERENZA ]]/SUM(Tabella2026[[POPOLAZIONE PER DIFFERENZA ]])</f>
        <v>4.2223228889605341E-5</v>
      </c>
      <c r="Q5803" s="3">
        <f>+Tabella2026[[#This Row],[INCIDENZA POPOLAZIONE PER DIFFERENZA]]*(PLAFOND-SUM(Tabella2026[CONTRIBUTO SULLA BASE DELLA POPOLAZIONE]))</f>
        <v>12430.486917678196</v>
      </c>
      <c r="R5803" s="3">
        <f>+Tabella2026[[#This Row],[CONTRIBUTO SULLA BASE DELLA POPOLAZIONE]]+Tabella2026[[#This Row],[CONTRIBUTO SULLA BASE DEL REDDITO]]</f>
        <v>17619.880278577381</v>
      </c>
      <c r="S5803" s="3">
        <f>+Tabella2026[[#This Row],[CONTRIBUTO TOTALE]]/(PLAFOND/N_TESSERE)</f>
        <v>35.23976055715476</v>
      </c>
      <c r="T5803" s="3">
        <f>+MAX(CEILING(Tabella2026[[#This Row],[preDEF1]],1),1)</f>
        <v>36</v>
      </c>
      <c r="U5803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5803" s="21">
        <f>+Tabella2026[[#This Row],[DEF - n. card]]*(PLAFOND/N_TESSERE)</f>
        <v>18000</v>
      </c>
      <c r="W5803" s="18"/>
    </row>
    <row r="5804" spans="2:23" x14ac:dyDescent="0.25">
      <c r="B5804" s="1" t="s">
        <v>11854</v>
      </c>
      <c r="C5804" s="2">
        <v>12071</v>
      </c>
      <c r="D5804" s="1" t="s">
        <v>11855</v>
      </c>
      <c r="E5804" s="1" t="s">
        <v>12</v>
      </c>
      <c r="F5804" s="1" t="s">
        <v>157</v>
      </c>
      <c r="G5804" s="1" t="s">
        <v>4778</v>
      </c>
      <c r="H5804" s="1" t="s">
        <v>15835</v>
      </c>
      <c r="I5804" s="5">
        <v>1039</v>
      </c>
      <c r="J5804" s="5">
        <v>27812623</v>
      </c>
      <c r="K5804" s="3">
        <f>+Tabella2026[[#This Row],[POP_2024]]/SUM(Tabella2026[POP_2024])</f>
        <v>1.7627060398079081E-5</v>
      </c>
      <c r="L5804" s="3">
        <f>+Tabella2026[[#This Row],[INCIDENZA POPOLAZIONE]]*(PLAFOND/2)</f>
        <v>5189.3933608991829</v>
      </c>
      <c r="M5804" s="3">
        <f>+IFERROR(Tabella2026[[#This Row],[reddito_2024]]/Tabella2026[[#This Row],[POP_2024]],"")</f>
        <v>26768.645813282001</v>
      </c>
      <c r="N5804" s="3">
        <f>+IF(Tabella2026[[#This Row],[REDDITO COMPLESSIVO PROCAPITE]]&lt;media_aggr_reddito_pc,(media_aggr_reddito_pc-Tabella2026[[#This Row],[REDDITO COMPLESSIVO PROCAPITE]]),0)</f>
        <v>0</v>
      </c>
      <c r="O5804" s="3">
        <f>+Tabella2026[[#This Row],[DIFFERENZA REDDITO INFERIORE ALLA MEDIA DALLA MEDIA]]*Tabella2026[[#This Row],[POP_2024]]</f>
        <v>0</v>
      </c>
      <c r="P5804" s="3">
        <f>+Tabella2026[[#This Row],[POPOLAZIONE PER DIFFERENZA ]]/SUM(Tabella2026[[POPOLAZIONE PER DIFFERENZA ]])</f>
        <v>0</v>
      </c>
      <c r="Q5804" s="3">
        <f>+Tabella2026[[#This Row],[INCIDENZA POPOLAZIONE PER DIFFERENZA]]*(PLAFOND-SUM(Tabella2026[CONTRIBUTO SULLA BASE DELLA POPOLAZIONE]))</f>
        <v>0</v>
      </c>
      <c r="R5804" s="3">
        <f>+Tabella2026[[#This Row],[CONTRIBUTO SULLA BASE DELLA POPOLAZIONE]]+Tabella2026[[#This Row],[CONTRIBUTO SULLA BASE DEL REDDITO]]</f>
        <v>5189.3933608991829</v>
      </c>
      <c r="S5804" s="3">
        <f>+Tabella2026[[#This Row],[CONTRIBUTO TOTALE]]/(PLAFOND/N_TESSERE)</f>
        <v>10.378786721798365</v>
      </c>
      <c r="T5804" s="3">
        <f>+MAX(CEILING(Tabella2026[[#This Row],[preDEF1]],1),1)</f>
        <v>11</v>
      </c>
      <c r="U5804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04" s="21">
        <f>+Tabella2026[[#This Row],[DEF - n. card]]*(PLAFOND/N_TESSERE)</f>
        <v>5500</v>
      </c>
      <c r="W5804" s="18"/>
    </row>
    <row r="5805" spans="2:23" x14ac:dyDescent="0.25">
      <c r="B5805" s="1" t="s">
        <v>11488</v>
      </c>
      <c r="C5805" s="2">
        <v>20020</v>
      </c>
      <c r="D5805" s="1" t="s">
        <v>11489</v>
      </c>
      <c r="E5805" s="1" t="s">
        <v>12</v>
      </c>
      <c r="F5805" s="1" t="s">
        <v>332</v>
      </c>
      <c r="G5805" s="1" t="s">
        <v>4778</v>
      </c>
      <c r="H5805" s="1" t="s">
        <v>15835</v>
      </c>
      <c r="I5805" s="5">
        <v>1038</v>
      </c>
      <c r="J5805" s="5">
        <v>17910246</v>
      </c>
      <c r="K5805" s="3">
        <f>+Tabella2026[[#This Row],[POP_2024]]/SUM(Tabella2026[POP_2024])</f>
        <v>1.7610094988648785E-5</v>
      </c>
      <c r="L5805" s="3">
        <f>+Tabella2026[[#This Row],[INCIDENZA POPOLAZIONE]]*(PLAFOND/2)</f>
        <v>5184.3987570869613</v>
      </c>
      <c r="M5805" s="3">
        <f>+IFERROR(Tabella2026[[#This Row],[reddito_2024]]/Tabella2026[[#This Row],[POP_2024]],"")</f>
        <v>17254.57225433526</v>
      </c>
      <c r="N5805" s="3">
        <f>+IF(Tabella2026[[#This Row],[REDDITO COMPLESSIVO PROCAPITE]]&lt;media_aggr_reddito_pc,(media_aggr_reddito_pc-Tabella2026[[#This Row],[REDDITO COMPLESSIVO PROCAPITE]]),0)</f>
        <v>570.49380827348068</v>
      </c>
      <c r="O5805" s="3">
        <f>+Tabella2026[[#This Row],[DIFFERENZA REDDITO INFERIORE ALLA MEDIA DALLA MEDIA]]*Tabella2026[[#This Row],[POP_2024]]</f>
        <v>592172.57298787299</v>
      </c>
      <c r="P5805" s="3">
        <f>+Tabella2026[[#This Row],[POPOLAZIONE PER DIFFERENZA ]]/SUM(Tabella2026[[POPOLAZIONE PER DIFFERENZA ]])</f>
        <v>5.2536491002610477E-6</v>
      </c>
      <c r="Q5805" s="3">
        <f>+Tabella2026[[#This Row],[INCIDENZA POPOLAZIONE PER DIFFERENZA]]*(PLAFOND-SUM(Tabella2026[CONTRIBUTO SULLA BASE DELLA POPOLAZIONE]))</f>
        <v>1546.6703548800335</v>
      </c>
      <c r="R5805" s="3">
        <f>+Tabella2026[[#This Row],[CONTRIBUTO SULLA BASE DELLA POPOLAZIONE]]+Tabella2026[[#This Row],[CONTRIBUTO SULLA BASE DEL REDDITO]]</f>
        <v>6731.0691119669946</v>
      </c>
      <c r="S5805" s="3">
        <f>+Tabella2026[[#This Row],[CONTRIBUTO TOTALE]]/(PLAFOND/N_TESSERE)</f>
        <v>13.462138223933989</v>
      </c>
      <c r="T5805" s="3">
        <f>+MAX(CEILING(Tabella2026[[#This Row],[preDEF1]],1),1)</f>
        <v>14</v>
      </c>
      <c r="U5805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805" s="21">
        <f>+Tabella2026[[#This Row],[DEF - n. card]]*(PLAFOND/N_TESSERE)</f>
        <v>7000</v>
      </c>
      <c r="W5805" s="18"/>
    </row>
    <row r="5806" spans="2:23" x14ac:dyDescent="0.25">
      <c r="B5806" s="1" t="s">
        <v>11731</v>
      </c>
      <c r="C5806" s="2">
        <v>6077</v>
      </c>
      <c r="D5806" s="1" t="s">
        <v>11732</v>
      </c>
      <c r="E5806" s="1" t="s">
        <v>18</v>
      </c>
      <c r="F5806" s="1" t="s">
        <v>138</v>
      </c>
      <c r="G5806" s="1" t="s">
        <v>4778</v>
      </c>
      <c r="H5806" s="1" t="s">
        <v>15835</v>
      </c>
      <c r="I5806" s="5">
        <v>1037</v>
      </c>
      <c r="J5806" s="5">
        <v>17571936</v>
      </c>
      <c r="K5806" s="3">
        <f>+Tabella2026[[#This Row],[POP_2024]]/SUM(Tabella2026[POP_2024])</f>
        <v>1.7593129579218485E-5</v>
      </c>
      <c r="L5806" s="3">
        <f>+Tabella2026[[#This Row],[INCIDENZA POPOLAZIONE]]*(PLAFOND/2)</f>
        <v>5179.4041532747378</v>
      </c>
      <c r="M5806" s="3">
        <f>+IFERROR(Tabella2026[[#This Row],[reddito_2024]]/Tabella2026[[#This Row],[POP_2024]],"")</f>
        <v>16944.972034715527</v>
      </c>
      <c r="N5806" s="3">
        <f>+IF(Tabella2026[[#This Row],[REDDITO COMPLESSIVO PROCAPITE]]&lt;media_aggr_reddito_pc,(media_aggr_reddito_pc-Tabella2026[[#This Row],[REDDITO COMPLESSIVO PROCAPITE]]),0)</f>
        <v>880.09402789321393</v>
      </c>
      <c r="O5806" s="3">
        <f>+Tabella2026[[#This Row],[DIFFERENZA REDDITO INFERIORE ALLA MEDIA DALLA MEDIA]]*Tabella2026[[#This Row],[POP_2024]]</f>
        <v>912657.50692526286</v>
      </c>
      <c r="P5806" s="3">
        <f>+Tabella2026[[#This Row],[POPOLAZIONE PER DIFFERENZA ]]/SUM(Tabella2026[[POPOLAZIONE PER DIFFERENZA ]])</f>
        <v>8.0969340844541112E-6</v>
      </c>
      <c r="Q5806" s="3">
        <f>+Tabella2026[[#This Row],[INCIDENZA POPOLAZIONE PER DIFFERENZA]]*(PLAFOND-SUM(Tabella2026[CONTRIBUTO SULLA BASE DELLA POPOLAZIONE]))</f>
        <v>2383.7313217627366</v>
      </c>
      <c r="R5806" s="3">
        <f>+Tabella2026[[#This Row],[CONTRIBUTO SULLA BASE DELLA POPOLAZIONE]]+Tabella2026[[#This Row],[CONTRIBUTO SULLA BASE DEL REDDITO]]</f>
        <v>7563.135475037474</v>
      </c>
      <c r="S5806" s="3">
        <f>+Tabella2026[[#This Row],[CONTRIBUTO TOTALE]]/(PLAFOND/N_TESSERE)</f>
        <v>15.126270950074948</v>
      </c>
      <c r="T5806" s="3">
        <f>+MAX(CEILING(Tabella2026[[#This Row],[preDEF1]],1),1)</f>
        <v>16</v>
      </c>
      <c r="U5806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5806" s="21">
        <f>+Tabella2026[[#This Row],[DEF - n. card]]*(PLAFOND/N_TESSERE)</f>
        <v>8000</v>
      </c>
      <c r="W5806" s="18"/>
    </row>
    <row r="5807" spans="2:23" x14ac:dyDescent="0.25">
      <c r="B5807" s="1" t="s">
        <v>11560</v>
      </c>
      <c r="C5807" s="2">
        <v>77006</v>
      </c>
      <c r="D5807" s="1" t="s">
        <v>11561</v>
      </c>
      <c r="E5807" s="1" t="s">
        <v>213</v>
      </c>
      <c r="F5807" s="1" t="s">
        <v>237</v>
      </c>
      <c r="G5807" s="1" t="s">
        <v>4778</v>
      </c>
      <c r="H5807" s="1" t="s">
        <v>15836</v>
      </c>
      <c r="I5807" s="5">
        <v>1036</v>
      </c>
      <c r="J5807" s="5">
        <v>11930215</v>
      </c>
      <c r="K5807" s="3">
        <f>+Tabella2026[[#This Row],[POP_2024]]/SUM(Tabella2026[POP_2024])</f>
        <v>1.7576164169788189E-5</v>
      </c>
      <c r="L5807" s="3">
        <f>+Tabella2026[[#This Row],[INCIDENZA POPOLAZIONE]]*(PLAFOND/2)</f>
        <v>5174.4095494625153</v>
      </c>
      <c r="M5807" s="3">
        <f>+IFERROR(Tabella2026[[#This Row],[reddito_2024]]/Tabella2026[[#This Row],[POP_2024]],"")</f>
        <v>11515.651544401544</v>
      </c>
      <c r="N5807" s="3">
        <f>+IF(Tabella2026[[#This Row],[REDDITO COMPLESSIVO PROCAPITE]]&lt;media_aggr_reddito_pc,(media_aggr_reddito_pc-Tabella2026[[#This Row],[REDDITO COMPLESSIVO PROCAPITE]]),0)</f>
        <v>6309.414518207197</v>
      </c>
      <c r="O5807" s="3">
        <f>+Tabella2026[[#This Row],[DIFFERENZA REDDITO INFERIORE ALLA MEDIA DALLA MEDIA]]*Tabella2026[[#This Row],[POP_2024]]</f>
        <v>6536553.4408626566</v>
      </c>
      <c r="P5807" s="3">
        <f>+Tabella2026[[#This Row],[POPOLAZIONE PER DIFFERENZA ]]/SUM(Tabella2026[[POPOLAZIONE PER DIFFERENZA ]])</f>
        <v>5.7991132433111882E-5</v>
      </c>
      <c r="Q5807" s="3">
        <f>+Tabella2026[[#This Row],[INCIDENZA POPOLAZIONE PER DIFFERENZA]]*(PLAFOND-SUM(Tabella2026[CONTRIBUTO SULLA BASE DELLA POPOLAZIONE]))</f>
        <v>17072.545894958883</v>
      </c>
      <c r="R5807" s="3">
        <f>+Tabella2026[[#This Row],[CONTRIBUTO SULLA BASE DELLA POPOLAZIONE]]+Tabella2026[[#This Row],[CONTRIBUTO SULLA BASE DEL REDDITO]]</f>
        <v>22246.955444421397</v>
      </c>
      <c r="S5807" s="3">
        <f>+Tabella2026[[#This Row],[CONTRIBUTO TOTALE]]/(PLAFOND/N_TESSERE)</f>
        <v>44.493910888842791</v>
      </c>
      <c r="T5807" s="3">
        <f>+MAX(CEILING(Tabella2026[[#This Row],[preDEF1]],1),1)</f>
        <v>45</v>
      </c>
      <c r="U5807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5807" s="21">
        <f>+Tabella2026[[#This Row],[DEF - n. card]]*(PLAFOND/N_TESSERE)</f>
        <v>22500</v>
      </c>
      <c r="W5807" s="18"/>
    </row>
    <row r="5808" spans="2:23" x14ac:dyDescent="0.25">
      <c r="B5808" s="1" t="s">
        <v>11642</v>
      </c>
      <c r="C5808" s="2">
        <v>5077</v>
      </c>
      <c r="D5808" s="1" t="s">
        <v>15828</v>
      </c>
      <c r="E5808" s="1" t="s">
        <v>18</v>
      </c>
      <c r="F5808" s="1" t="s">
        <v>182</v>
      </c>
      <c r="G5808" s="1" t="s">
        <v>4778</v>
      </c>
      <c r="H5808" s="1" t="s">
        <v>15835</v>
      </c>
      <c r="I5808" s="5">
        <v>1036</v>
      </c>
      <c r="J5808" s="5">
        <v>18470336</v>
      </c>
      <c r="K5808" s="3">
        <f>+Tabella2026[[#This Row],[POP_2024]]/SUM(Tabella2026[POP_2024])</f>
        <v>1.7576164169788189E-5</v>
      </c>
      <c r="L5808" s="3">
        <f>+Tabella2026[[#This Row],[INCIDENZA POPOLAZIONE]]*(PLAFOND/2)</f>
        <v>5174.4095494625153</v>
      </c>
      <c r="M5808" s="3">
        <f>+IFERROR(Tabella2026[[#This Row],[reddito_2024]]/Tabella2026[[#This Row],[POP_2024]],"")</f>
        <v>17828.509652509652</v>
      </c>
      <c r="N5808" s="3">
        <f>+IF(Tabella2026[[#This Row],[REDDITO COMPLESSIVO PROCAPITE]]&lt;media_aggr_reddito_pc,(media_aggr_reddito_pc-Tabella2026[[#This Row],[REDDITO COMPLESSIVO PROCAPITE]]),0)</f>
        <v>0</v>
      </c>
      <c r="O5808" s="3">
        <f>+Tabella2026[[#This Row],[DIFFERENZA REDDITO INFERIORE ALLA MEDIA DALLA MEDIA]]*Tabella2026[[#This Row],[POP_2024]]</f>
        <v>0</v>
      </c>
      <c r="P5808" s="3">
        <f>+Tabella2026[[#This Row],[POPOLAZIONE PER DIFFERENZA ]]/SUM(Tabella2026[[POPOLAZIONE PER DIFFERENZA ]])</f>
        <v>0</v>
      </c>
      <c r="Q5808" s="3">
        <f>+Tabella2026[[#This Row],[INCIDENZA POPOLAZIONE PER DIFFERENZA]]*(PLAFOND-SUM(Tabella2026[CONTRIBUTO SULLA BASE DELLA POPOLAZIONE]))</f>
        <v>0</v>
      </c>
      <c r="R5808" s="3">
        <f>+Tabella2026[[#This Row],[CONTRIBUTO SULLA BASE DELLA POPOLAZIONE]]+Tabella2026[[#This Row],[CONTRIBUTO SULLA BASE DEL REDDITO]]</f>
        <v>5174.4095494625153</v>
      </c>
      <c r="S5808" s="3">
        <f>+Tabella2026[[#This Row],[CONTRIBUTO TOTALE]]/(PLAFOND/N_TESSERE)</f>
        <v>10.348819098925031</v>
      </c>
      <c r="T5808" s="3">
        <f>+MAX(CEILING(Tabella2026[[#This Row],[preDEF1]],1),1)</f>
        <v>11</v>
      </c>
      <c r="U5808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08" s="21">
        <f>+Tabella2026[[#This Row],[DEF - n. card]]*(PLAFOND/N_TESSERE)</f>
        <v>5500</v>
      </c>
      <c r="W5808" s="18"/>
    </row>
    <row r="5809" spans="2:23" x14ac:dyDescent="0.25">
      <c r="B5809" s="1" t="s">
        <v>11655</v>
      </c>
      <c r="C5809" s="2">
        <v>59023</v>
      </c>
      <c r="D5809" s="1" t="s">
        <v>11656</v>
      </c>
      <c r="E5809" s="1" t="s">
        <v>8</v>
      </c>
      <c r="F5809" s="1" t="s">
        <v>84</v>
      </c>
      <c r="G5809" s="1" t="s">
        <v>4778</v>
      </c>
      <c r="H5809" s="1" t="s">
        <v>15834</v>
      </c>
      <c r="I5809" s="5">
        <v>1035</v>
      </c>
      <c r="J5809" s="5">
        <v>13016789</v>
      </c>
      <c r="K5809" s="3">
        <f>+Tabella2026[[#This Row],[POP_2024]]/SUM(Tabella2026[POP_2024])</f>
        <v>1.7559198760357893E-5</v>
      </c>
      <c r="L5809" s="3">
        <f>+Tabella2026[[#This Row],[INCIDENZA POPOLAZIONE]]*(PLAFOND/2)</f>
        <v>5169.4149456502937</v>
      </c>
      <c r="M5809" s="3">
        <f>+IFERROR(Tabella2026[[#This Row],[reddito_2024]]/Tabella2026[[#This Row],[POP_2024]],"")</f>
        <v>12576.607729468598</v>
      </c>
      <c r="N5809" s="3">
        <f>+IF(Tabella2026[[#This Row],[REDDITO COMPLESSIVO PROCAPITE]]&lt;media_aggr_reddito_pc,(media_aggr_reddito_pc-Tabella2026[[#This Row],[REDDITO COMPLESSIVO PROCAPITE]]),0)</f>
        <v>5248.4583331401427</v>
      </c>
      <c r="O5809" s="3">
        <f>+Tabella2026[[#This Row],[DIFFERENZA REDDITO INFERIORE ALLA MEDIA DALLA MEDIA]]*Tabella2026[[#This Row],[POP_2024]]</f>
        <v>5432154.3748000478</v>
      </c>
      <c r="P5809" s="3">
        <f>+Tabella2026[[#This Row],[POPOLAZIONE PER DIFFERENZA ]]/SUM(Tabella2026[[POPOLAZIONE PER DIFFERENZA ]])</f>
        <v>4.8193101547497412E-5</v>
      </c>
      <c r="Q5809" s="3">
        <f>+Tabella2026[[#This Row],[INCIDENZA POPOLAZIONE PER DIFFERENZA]]*(PLAFOND-SUM(Tabella2026[CONTRIBUTO SULLA BASE DELLA POPOLAZIONE]))</f>
        <v>14188.012950757135</v>
      </c>
      <c r="R5809" s="3">
        <f>+Tabella2026[[#This Row],[CONTRIBUTO SULLA BASE DELLA POPOLAZIONE]]+Tabella2026[[#This Row],[CONTRIBUTO SULLA BASE DEL REDDITO]]</f>
        <v>19357.427896407429</v>
      </c>
      <c r="S5809" s="3">
        <f>+Tabella2026[[#This Row],[CONTRIBUTO TOTALE]]/(PLAFOND/N_TESSERE)</f>
        <v>38.714855792814859</v>
      </c>
      <c r="T5809" s="3">
        <f>+MAX(CEILING(Tabella2026[[#This Row],[preDEF1]],1),1)</f>
        <v>39</v>
      </c>
      <c r="U5809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5809" s="21">
        <f>+Tabella2026[[#This Row],[DEF - n. card]]*(PLAFOND/N_TESSERE)</f>
        <v>19500</v>
      </c>
      <c r="W5809" s="18"/>
    </row>
    <row r="5810" spans="2:23" x14ac:dyDescent="0.25">
      <c r="B5810" s="1" t="s">
        <v>11473</v>
      </c>
      <c r="C5810" s="2">
        <v>13026</v>
      </c>
      <c r="D5810" s="1" t="s">
        <v>11474</v>
      </c>
      <c r="E5810" s="1" t="s">
        <v>12</v>
      </c>
      <c r="F5810" s="1" t="s">
        <v>152</v>
      </c>
      <c r="G5810" s="1" t="s">
        <v>4778</v>
      </c>
      <c r="H5810" s="1" t="s">
        <v>15835</v>
      </c>
      <c r="I5810" s="5">
        <v>1034</v>
      </c>
      <c r="J5810" s="5">
        <v>22885559</v>
      </c>
      <c r="K5810" s="3">
        <f>+Tabella2026[[#This Row],[POP_2024]]/SUM(Tabella2026[POP_2024])</f>
        <v>1.7542233350927593E-5</v>
      </c>
      <c r="L5810" s="3">
        <f>+Tabella2026[[#This Row],[INCIDENZA POPOLAZIONE]]*(PLAFOND/2)</f>
        <v>5164.4203418380703</v>
      </c>
      <c r="M5810" s="3">
        <f>+IFERROR(Tabella2026[[#This Row],[reddito_2024]]/Tabella2026[[#This Row],[POP_2024]],"")</f>
        <v>22133.035783365569</v>
      </c>
      <c r="N5810" s="3">
        <f>+IF(Tabella2026[[#This Row],[REDDITO COMPLESSIVO PROCAPITE]]&lt;media_aggr_reddito_pc,(media_aggr_reddito_pc-Tabella2026[[#This Row],[REDDITO COMPLESSIVO PROCAPITE]]),0)</f>
        <v>0</v>
      </c>
      <c r="O5810" s="3">
        <f>+Tabella2026[[#This Row],[DIFFERENZA REDDITO INFERIORE ALLA MEDIA DALLA MEDIA]]*Tabella2026[[#This Row],[POP_2024]]</f>
        <v>0</v>
      </c>
      <c r="P5810" s="3">
        <f>+Tabella2026[[#This Row],[POPOLAZIONE PER DIFFERENZA ]]/SUM(Tabella2026[[POPOLAZIONE PER DIFFERENZA ]])</f>
        <v>0</v>
      </c>
      <c r="Q5810" s="3">
        <f>+Tabella2026[[#This Row],[INCIDENZA POPOLAZIONE PER DIFFERENZA]]*(PLAFOND-SUM(Tabella2026[CONTRIBUTO SULLA BASE DELLA POPOLAZIONE]))</f>
        <v>0</v>
      </c>
      <c r="R5810" s="3">
        <f>+Tabella2026[[#This Row],[CONTRIBUTO SULLA BASE DELLA POPOLAZIONE]]+Tabella2026[[#This Row],[CONTRIBUTO SULLA BASE DEL REDDITO]]</f>
        <v>5164.4203418380703</v>
      </c>
      <c r="S5810" s="3">
        <f>+Tabella2026[[#This Row],[CONTRIBUTO TOTALE]]/(PLAFOND/N_TESSERE)</f>
        <v>10.328840683676141</v>
      </c>
      <c r="T5810" s="3">
        <f>+MAX(CEILING(Tabella2026[[#This Row],[preDEF1]],1),1)</f>
        <v>11</v>
      </c>
      <c r="U5810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10" s="21">
        <f>+Tabella2026[[#This Row],[DEF - n. card]]*(PLAFOND/N_TESSERE)</f>
        <v>5500</v>
      </c>
      <c r="W5810" s="18"/>
    </row>
    <row r="5811" spans="2:23" x14ac:dyDescent="0.25">
      <c r="B5811" s="1" t="s">
        <v>11407</v>
      </c>
      <c r="C5811" s="2">
        <v>79027</v>
      </c>
      <c r="D5811" s="1" t="s">
        <v>11408</v>
      </c>
      <c r="E5811" s="1" t="s">
        <v>61</v>
      </c>
      <c r="F5811" s="1" t="s">
        <v>148</v>
      </c>
      <c r="G5811" s="1" t="s">
        <v>4778</v>
      </c>
      <c r="H5811" s="1" t="s">
        <v>15836</v>
      </c>
      <c r="I5811" s="5">
        <v>1034</v>
      </c>
      <c r="J5811" s="5">
        <v>10066021</v>
      </c>
      <c r="K5811" s="3">
        <f>+Tabella2026[[#This Row],[POP_2024]]/SUM(Tabella2026[POP_2024])</f>
        <v>1.7542233350927593E-5</v>
      </c>
      <c r="L5811" s="3">
        <f>+Tabella2026[[#This Row],[INCIDENZA POPOLAZIONE]]*(PLAFOND/2)</f>
        <v>5164.4203418380703</v>
      </c>
      <c r="M5811" s="3">
        <f>+IFERROR(Tabella2026[[#This Row],[reddito_2024]]/Tabella2026[[#This Row],[POP_2024]],"")</f>
        <v>9735.0299806576404</v>
      </c>
      <c r="N5811" s="3">
        <f>+IF(Tabella2026[[#This Row],[REDDITO COMPLESSIVO PROCAPITE]]&lt;media_aggr_reddito_pc,(media_aggr_reddito_pc-Tabella2026[[#This Row],[REDDITO COMPLESSIVO PROCAPITE]]),0)</f>
        <v>8090.0360819511006</v>
      </c>
      <c r="O5811" s="3">
        <f>+Tabella2026[[#This Row],[DIFFERENZA REDDITO INFERIORE ALLA MEDIA DALLA MEDIA]]*Tabella2026[[#This Row],[POP_2024]]</f>
        <v>8365097.3087374382</v>
      </c>
      <c r="P5811" s="3">
        <f>+Tabella2026[[#This Row],[POPOLAZIONE PER DIFFERENZA ]]/SUM(Tabella2026[[POPOLAZIONE PER DIFFERENZA ]])</f>
        <v>7.4213646417130749E-5</v>
      </c>
      <c r="Q5811" s="3">
        <f>+Tabella2026[[#This Row],[INCIDENZA POPOLAZIONE PER DIFFERENZA]]*(PLAFOND-SUM(Tabella2026[CONTRIBUTO SULLA BASE DELLA POPOLAZIONE]))</f>
        <v>21848.441844968569</v>
      </c>
      <c r="R5811" s="3">
        <f>+Tabella2026[[#This Row],[CONTRIBUTO SULLA BASE DELLA POPOLAZIONE]]+Tabella2026[[#This Row],[CONTRIBUTO SULLA BASE DEL REDDITO]]</f>
        <v>27012.86218680664</v>
      </c>
      <c r="S5811" s="3">
        <f>+Tabella2026[[#This Row],[CONTRIBUTO TOTALE]]/(PLAFOND/N_TESSERE)</f>
        <v>54.025724373613279</v>
      </c>
      <c r="T5811" s="3">
        <f>+MAX(CEILING(Tabella2026[[#This Row],[preDEF1]],1),1)</f>
        <v>55</v>
      </c>
      <c r="U5811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5811" s="21">
        <f>+Tabella2026[[#This Row],[DEF - n. card]]*(PLAFOND/N_TESSERE)</f>
        <v>27500</v>
      </c>
      <c r="W5811" s="18"/>
    </row>
    <row r="5812" spans="2:23" x14ac:dyDescent="0.25">
      <c r="B5812" s="1" t="s">
        <v>11361</v>
      </c>
      <c r="C5812" s="2">
        <v>76052</v>
      </c>
      <c r="D5812" s="1" t="s">
        <v>11362</v>
      </c>
      <c r="E5812" s="1" t="s">
        <v>213</v>
      </c>
      <c r="F5812" s="1" t="s">
        <v>212</v>
      </c>
      <c r="G5812" s="1" t="s">
        <v>4778</v>
      </c>
      <c r="H5812" s="1" t="s">
        <v>15836</v>
      </c>
      <c r="I5812" s="5">
        <v>1034</v>
      </c>
      <c r="J5812" s="5">
        <v>13091789</v>
      </c>
      <c r="K5812" s="3">
        <f>+Tabella2026[[#This Row],[POP_2024]]/SUM(Tabella2026[POP_2024])</f>
        <v>1.7542233350927593E-5</v>
      </c>
      <c r="L5812" s="3">
        <f>+Tabella2026[[#This Row],[INCIDENZA POPOLAZIONE]]*(PLAFOND/2)</f>
        <v>5164.4203418380703</v>
      </c>
      <c r="M5812" s="3">
        <f>+IFERROR(Tabella2026[[#This Row],[reddito_2024]]/Tabella2026[[#This Row],[POP_2024]],"")</f>
        <v>12661.304642166344</v>
      </c>
      <c r="N5812" s="3">
        <f>+IF(Tabella2026[[#This Row],[REDDITO COMPLESSIVO PROCAPITE]]&lt;media_aggr_reddito_pc,(media_aggr_reddito_pc-Tabella2026[[#This Row],[REDDITO COMPLESSIVO PROCAPITE]]),0)</f>
        <v>5163.7614204423971</v>
      </c>
      <c r="O5812" s="3">
        <f>+Tabella2026[[#This Row],[DIFFERENZA REDDITO INFERIORE ALLA MEDIA DALLA MEDIA]]*Tabella2026[[#This Row],[POP_2024]]</f>
        <v>5339329.3087374391</v>
      </c>
      <c r="P5812" s="3">
        <f>+Tabella2026[[#This Row],[POPOLAZIONE PER DIFFERENZA ]]/SUM(Tabella2026[[POPOLAZIONE PER DIFFERENZA ]])</f>
        <v>4.7369574172122865E-5</v>
      </c>
      <c r="Q5812" s="3">
        <f>+Tabella2026[[#This Row],[INCIDENZA POPOLAZIONE PER DIFFERENZA]]*(PLAFOND-SUM(Tabella2026[CONTRIBUTO SULLA BASE DELLA POPOLAZIONE]))</f>
        <v>13945.567109092399</v>
      </c>
      <c r="R5812" s="3">
        <f>+Tabella2026[[#This Row],[CONTRIBUTO SULLA BASE DELLA POPOLAZIONE]]+Tabella2026[[#This Row],[CONTRIBUTO SULLA BASE DEL REDDITO]]</f>
        <v>19109.987450930468</v>
      </c>
      <c r="S5812" s="3">
        <f>+Tabella2026[[#This Row],[CONTRIBUTO TOTALE]]/(PLAFOND/N_TESSERE)</f>
        <v>38.219974901860937</v>
      </c>
      <c r="T5812" s="3">
        <f>+MAX(CEILING(Tabella2026[[#This Row],[preDEF1]],1),1)</f>
        <v>39</v>
      </c>
      <c r="U5812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5812" s="21">
        <f>+Tabella2026[[#This Row],[DEF - n. card]]*(PLAFOND/N_TESSERE)</f>
        <v>19500</v>
      </c>
      <c r="W5812" s="18"/>
    </row>
    <row r="5813" spans="2:23" x14ac:dyDescent="0.25">
      <c r="B5813" s="1" t="s">
        <v>11510</v>
      </c>
      <c r="C5813" s="2">
        <v>61045</v>
      </c>
      <c r="D5813" s="1" t="s">
        <v>11511</v>
      </c>
      <c r="E5813" s="1" t="s">
        <v>15</v>
      </c>
      <c r="F5813" s="1" t="s">
        <v>184</v>
      </c>
      <c r="G5813" s="1" t="s">
        <v>4778</v>
      </c>
      <c r="H5813" s="1" t="s">
        <v>15836</v>
      </c>
      <c r="I5813" s="5">
        <v>1033</v>
      </c>
      <c r="J5813" s="5">
        <v>10803625</v>
      </c>
      <c r="K5813" s="3">
        <f>+Tabella2026[[#This Row],[POP_2024]]/SUM(Tabella2026[POP_2024])</f>
        <v>1.7525267941497297E-5</v>
      </c>
      <c r="L5813" s="3">
        <f>+Tabella2026[[#This Row],[INCIDENZA POPOLAZIONE]]*(PLAFOND/2)</f>
        <v>5159.4257380258477</v>
      </c>
      <c r="M5813" s="3">
        <f>+IFERROR(Tabella2026[[#This Row],[reddito_2024]]/Tabella2026[[#This Row],[POP_2024]],"")</f>
        <v>10458.494675701839</v>
      </c>
      <c r="N5813" s="3">
        <f>+IF(Tabella2026[[#This Row],[REDDITO COMPLESSIVO PROCAPITE]]&lt;media_aggr_reddito_pc,(media_aggr_reddito_pc-Tabella2026[[#This Row],[REDDITO COMPLESSIVO PROCAPITE]]),0)</f>
        <v>7366.5713869069023</v>
      </c>
      <c r="O5813" s="3">
        <f>+Tabella2026[[#This Row],[DIFFERENZA REDDITO INFERIORE ALLA MEDIA DALLA MEDIA]]*Tabella2026[[#This Row],[POP_2024]]</f>
        <v>7609668.2426748304</v>
      </c>
      <c r="P5813" s="3">
        <f>+Tabella2026[[#This Row],[POPOLAZIONE PER DIFFERENZA ]]/SUM(Tabella2026[[POPOLAZIONE PER DIFFERENZA ]])</f>
        <v>6.7511614924510195E-5</v>
      </c>
      <c r="Q5813" s="3">
        <f>+Tabella2026[[#This Row],[INCIDENZA POPOLAZIONE PER DIFFERENZA]]*(PLAFOND-SUM(Tabella2026[CONTRIBUTO SULLA BASE DELLA POPOLAZIONE]))</f>
        <v>19875.368800064687</v>
      </c>
      <c r="R5813" s="3">
        <f>+Tabella2026[[#This Row],[CONTRIBUTO SULLA BASE DELLA POPOLAZIONE]]+Tabella2026[[#This Row],[CONTRIBUTO SULLA BASE DEL REDDITO]]</f>
        <v>25034.794538090537</v>
      </c>
      <c r="S5813" s="3">
        <f>+Tabella2026[[#This Row],[CONTRIBUTO TOTALE]]/(PLAFOND/N_TESSERE)</f>
        <v>50.069589076181074</v>
      </c>
      <c r="T5813" s="3">
        <f>+MAX(CEILING(Tabella2026[[#This Row],[preDEF1]],1),1)</f>
        <v>51</v>
      </c>
      <c r="U5813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5813" s="21">
        <f>+Tabella2026[[#This Row],[DEF - n. card]]*(PLAFOND/N_TESSERE)</f>
        <v>25500</v>
      </c>
      <c r="W5813" s="18"/>
    </row>
    <row r="5814" spans="2:23" x14ac:dyDescent="0.25">
      <c r="B5814" s="1" t="s">
        <v>11689</v>
      </c>
      <c r="C5814" s="2">
        <v>17205</v>
      </c>
      <c r="D5814" s="1" t="s">
        <v>11690</v>
      </c>
      <c r="E5814" s="1" t="s">
        <v>12</v>
      </c>
      <c r="F5814" s="1" t="s">
        <v>50</v>
      </c>
      <c r="G5814" s="1" t="s">
        <v>4778</v>
      </c>
      <c r="H5814" s="1" t="s">
        <v>15835</v>
      </c>
      <c r="I5814" s="5">
        <v>1032</v>
      </c>
      <c r="J5814" s="5">
        <v>20024556</v>
      </c>
      <c r="K5814" s="3">
        <f>+Tabella2026[[#This Row],[POP_2024]]/SUM(Tabella2026[POP_2024])</f>
        <v>1.7508302532067E-5</v>
      </c>
      <c r="L5814" s="3">
        <f>+Tabella2026[[#This Row],[INCIDENZA POPOLAZIONE]]*(PLAFOND/2)</f>
        <v>5154.4311342136261</v>
      </c>
      <c r="M5814" s="3">
        <f>+IFERROR(Tabella2026[[#This Row],[reddito_2024]]/Tabella2026[[#This Row],[POP_2024]],"")</f>
        <v>19403.639534883721</v>
      </c>
      <c r="N5814" s="3">
        <f>+IF(Tabella2026[[#This Row],[REDDITO COMPLESSIVO PROCAPITE]]&lt;media_aggr_reddito_pc,(media_aggr_reddito_pc-Tabella2026[[#This Row],[REDDITO COMPLESSIVO PROCAPITE]]),0)</f>
        <v>0</v>
      </c>
      <c r="O5814" s="3">
        <f>+Tabella2026[[#This Row],[DIFFERENZA REDDITO INFERIORE ALLA MEDIA DALLA MEDIA]]*Tabella2026[[#This Row],[POP_2024]]</f>
        <v>0</v>
      </c>
      <c r="P5814" s="3">
        <f>+Tabella2026[[#This Row],[POPOLAZIONE PER DIFFERENZA ]]/SUM(Tabella2026[[POPOLAZIONE PER DIFFERENZA ]])</f>
        <v>0</v>
      </c>
      <c r="Q5814" s="3">
        <f>+Tabella2026[[#This Row],[INCIDENZA POPOLAZIONE PER DIFFERENZA]]*(PLAFOND-SUM(Tabella2026[CONTRIBUTO SULLA BASE DELLA POPOLAZIONE]))</f>
        <v>0</v>
      </c>
      <c r="R5814" s="3">
        <f>+Tabella2026[[#This Row],[CONTRIBUTO SULLA BASE DELLA POPOLAZIONE]]+Tabella2026[[#This Row],[CONTRIBUTO SULLA BASE DEL REDDITO]]</f>
        <v>5154.4311342136261</v>
      </c>
      <c r="S5814" s="3">
        <f>+Tabella2026[[#This Row],[CONTRIBUTO TOTALE]]/(PLAFOND/N_TESSERE)</f>
        <v>10.308862268427252</v>
      </c>
      <c r="T5814" s="3">
        <f>+MAX(CEILING(Tabella2026[[#This Row],[preDEF1]],1),1)</f>
        <v>11</v>
      </c>
      <c r="U5814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14" s="21">
        <f>+Tabella2026[[#This Row],[DEF - n. card]]*(PLAFOND/N_TESSERE)</f>
        <v>5500</v>
      </c>
      <c r="W5814" s="18"/>
    </row>
    <row r="5815" spans="2:23" x14ac:dyDescent="0.25">
      <c r="B5815" s="1" t="s">
        <v>11598</v>
      </c>
      <c r="C5815" s="2">
        <v>6022</v>
      </c>
      <c r="D5815" s="1" t="s">
        <v>11599</v>
      </c>
      <c r="E5815" s="1" t="s">
        <v>18</v>
      </c>
      <c r="F5815" s="1" t="s">
        <v>138</v>
      </c>
      <c r="G5815" s="1" t="s">
        <v>4778</v>
      </c>
      <c r="H5815" s="1" t="s">
        <v>15835</v>
      </c>
      <c r="I5815" s="5">
        <v>1031</v>
      </c>
      <c r="J5815" s="5">
        <v>16779968</v>
      </c>
      <c r="K5815" s="3">
        <f>+Tabella2026[[#This Row],[POP_2024]]/SUM(Tabella2026[POP_2024])</f>
        <v>1.7491337122636701E-5</v>
      </c>
      <c r="L5815" s="3">
        <f>+Tabella2026[[#This Row],[INCIDENZA POPOLAZIONE]]*(PLAFOND/2)</f>
        <v>5149.4365304014027</v>
      </c>
      <c r="M5815" s="3">
        <f>+IFERROR(Tabella2026[[#This Row],[reddito_2024]]/Tabella2026[[#This Row],[POP_2024]],"")</f>
        <v>16275.429679922405</v>
      </c>
      <c r="N5815" s="3">
        <f>+IF(Tabella2026[[#This Row],[REDDITO COMPLESSIVO PROCAPITE]]&lt;media_aggr_reddito_pc,(media_aggr_reddito_pc-Tabella2026[[#This Row],[REDDITO COMPLESSIVO PROCAPITE]]),0)</f>
        <v>1549.6363826863362</v>
      </c>
      <c r="O5815" s="3">
        <f>+Tabella2026[[#This Row],[DIFFERENZA REDDITO INFERIORE ALLA MEDIA DALLA MEDIA]]*Tabella2026[[#This Row],[POP_2024]]</f>
        <v>1597675.1105496127</v>
      </c>
      <c r="P5815" s="3">
        <f>+Tabella2026[[#This Row],[POPOLAZIONE PER DIFFERENZA ]]/SUM(Tabella2026[[POPOLAZIONE PER DIFFERENZA ]])</f>
        <v>1.4174287682216472E-5</v>
      </c>
      <c r="Q5815" s="3">
        <f>+Tabella2026[[#This Row],[INCIDENZA POPOLAZIONE PER DIFFERENZA]]*(PLAFOND-SUM(Tabella2026[CONTRIBUTO SULLA BASE DELLA POPOLAZIONE]))</f>
        <v>4172.8996629287849</v>
      </c>
      <c r="R5815" s="3">
        <f>+Tabella2026[[#This Row],[CONTRIBUTO SULLA BASE DELLA POPOLAZIONE]]+Tabella2026[[#This Row],[CONTRIBUTO SULLA BASE DEL REDDITO]]</f>
        <v>9322.3361933301876</v>
      </c>
      <c r="S5815" s="3">
        <f>+Tabella2026[[#This Row],[CONTRIBUTO TOTALE]]/(PLAFOND/N_TESSERE)</f>
        <v>18.644672386660375</v>
      </c>
      <c r="T5815" s="3">
        <f>+MAX(CEILING(Tabella2026[[#This Row],[preDEF1]],1),1)</f>
        <v>19</v>
      </c>
      <c r="U5815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5815" s="21">
        <f>+Tabella2026[[#This Row],[DEF - n. card]]*(PLAFOND/N_TESSERE)</f>
        <v>9500</v>
      </c>
      <c r="W5815" s="18"/>
    </row>
    <row r="5816" spans="2:23" x14ac:dyDescent="0.25">
      <c r="B5816" s="1" t="s">
        <v>11403</v>
      </c>
      <c r="C5816" s="2">
        <v>54016</v>
      </c>
      <c r="D5816" s="1" t="s">
        <v>11404</v>
      </c>
      <c r="E5816" s="1" t="s">
        <v>67</v>
      </c>
      <c r="F5816" s="1" t="s">
        <v>66</v>
      </c>
      <c r="G5816" s="1" t="s">
        <v>4778</v>
      </c>
      <c r="H5816" s="1" t="s">
        <v>15834</v>
      </c>
      <c r="I5816" s="5">
        <v>1031</v>
      </c>
      <c r="J5816" s="5">
        <v>16995122</v>
      </c>
      <c r="K5816" s="3">
        <f>+Tabella2026[[#This Row],[POP_2024]]/SUM(Tabella2026[POP_2024])</f>
        <v>1.7491337122636701E-5</v>
      </c>
      <c r="L5816" s="3">
        <f>+Tabella2026[[#This Row],[INCIDENZA POPOLAZIONE]]*(PLAFOND/2)</f>
        <v>5149.4365304014027</v>
      </c>
      <c r="M5816" s="3">
        <f>+IFERROR(Tabella2026[[#This Row],[reddito_2024]]/Tabella2026[[#This Row],[POP_2024]],"")</f>
        <v>16484.11445198836</v>
      </c>
      <c r="N5816" s="3">
        <f>+IF(Tabella2026[[#This Row],[REDDITO COMPLESSIVO PROCAPITE]]&lt;media_aggr_reddito_pc,(media_aggr_reddito_pc-Tabella2026[[#This Row],[REDDITO COMPLESSIVO PROCAPITE]]),0)</f>
        <v>1340.951610620381</v>
      </c>
      <c r="O5816" s="3">
        <f>+Tabella2026[[#This Row],[DIFFERENZA REDDITO INFERIORE ALLA MEDIA DALLA MEDIA]]*Tabella2026[[#This Row],[POP_2024]]</f>
        <v>1382521.1105496127</v>
      </c>
      <c r="P5816" s="3">
        <f>+Tabella2026[[#This Row],[POPOLAZIONE PER DIFFERENZA ]]/SUM(Tabella2026[[POPOLAZIONE PER DIFFERENZA ]])</f>
        <v>1.2265479895300084E-5</v>
      </c>
      <c r="Q5816" s="3">
        <f>+Tabella2026[[#This Row],[INCIDENZA POPOLAZIONE PER DIFFERENZA]]*(PLAFOND-SUM(Tabella2026[CONTRIBUTO SULLA BASE DELLA POPOLAZIONE]))</f>
        <v>3610.9480820664376</v>
      </c>
      <c r="R5816" s="3">
        <f>+Tabella2026[[#This Row],[CONTRIBUTO SULLA BASE DELLA POPOLAZIONE]]+Tabella2026[[#This Row],[CONTRIBUTO SULLA BASE DEL REDDITO]]</f>
        <v>8760.3846124678403</v>
      </c>
      <c r="S5816" s="3">
        <f>+Tabella2026[[#This Row],[CONTRIBUTO TOTALE]]/(PLAFOND/N_TESSERE)</f>
        <v>17.52076922493568</v>
      </c>
      <c r="T5816" s="3">
        <f>+MAX(CEILING(Tabella2026[[#This Row],[preDEF1]],1),1)</f>
        <v>18</v>
      </c>
      <c r="U5816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5816" s="21">
        <f>+Tabella2026[[#This Row],[DEF - n. card]]*(PLAFOND/N_TESSERE)</f>
        <v>9000</v>
      </c>
      <c r="W5816" s="18"/>
    </row>
    <row r="5817" spans="2:23" x14ac:dyDescent="0.25">
      <c r="B5817" s="1" t="s">
        <v>11691</v>
      </c>
      <c r="C5817" s="2">
        <v>87026</v>
      </c>
      <c r="D5817" s="1" t="s">
        <v>11692</v>
      </c>
      <c r="E5817" s="1" t="s">
        <v>21</v>
      </c>
      <c r="F5817" s="1" t="s">
        <v>35</v>
      </c>
      <c r="G5817" s="1" t="s">
        <v>4778</v>
      </c>
      <c r="H5817" s="1" t="s">
        <v>15836</v>
      </c>
      <c r="I5817" s="5">
        <v>1031</v>
      </c>
      <c r="J5817" s="5">
        <v>14331726</v>
      </c>
      <c r="K5817" s="3">
        <f>+Tabella2026[[#This Row],[POP_2024]]/SUM(Tabella2026[POP_2024])</f>
        <v>1.7491337122636701E-5</v>
      </c>
      <c r="L5817" s="3">
        <f>+Tabella2026[[#This Row],[INCIDENZA POPOLAZIONE]]*(PLAFOND/2)</f>
        <v>5149.4365304014027</v>
      </c>
      <c r="M5817" s="3">
        <f>+IFERROR(Tabella2026[[#This Row],[reddito_2024]]/Tabella2026[[#This Row],[POP_2024]],"")</f>
        <v>13900.801163918526</v>
      </c>
      <c r="N5817" s="3">
        <f>+IF(Tabella2026[[#This Row],[REDDITO COMPLESSIVO PROCAPITE]]&lt;media_aggr_reddito_pc,(media_aggr_reddito_pc-Tabella2026[[#This Row],[REDDITO COMPLESSIVO PROCAPITE]]),0)</f>
        <v>3924.264898690215</v>
      </c>
      <c r="O5817" s="3">
        <f>+Tabella2026[[#This Row],[DIFFERENZA REDDITO INFERIORE ALLA MEDIA DALLA MEDIA]]*Tabella2026[[#This Row],[POP_2024]]</f>
        <v>4045917.1105496115</v>
      </c>
      <c r="P5817" s="3">
        <f>+Tabella2026[[#This Row],[POPOLAZIONE PER DIFFERENZA ]]/SUM(Tabella2026[[POPOLAZIONE PER DIFFERENZA ]])</f>
        <v>3.5894652601556811E-5</v>
      </c>
      <c r="Q5817" s="3">
        <f>+Tabella2026[[#This Row],[INCIDENZA POPOLAZIONE PER DIFFERENZA]]*(PLAFOND-SUM(Tabella2026[CONTRIBUTO SULLA BASE DELLA POPOLAZIONE]))</f>
        <v>10567.358804908918</v>
      </c>
      <c r="R5817" s="3">
        <f>+Tabella2026[[#This Row],[CONTRIBUTO SULLA BASE DELLA POPOLAZIONE]]+Tabella2026[[#This Row],[CONTRIBUTO SULLA BASE DEL REDDITO]]</f>
        <v>15716.79533531032</v>
      </c>
      <c r="S5817" s="3">
        <f>+Tabella2026[[#This Row],[CONTRIBUTO TOTALE]]/(PLAFOND/N_TESSERE)</f>
        <v>31.433590670620642</v>
      </c>
      <c r="T5817" s="3">
        <f>+MAX(CEILING(Tabella2026[[#This Row],[preDEF1]],1),1)</f>
        <v>32</v>
      </c>
      <c r="U5817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5817" s="21">
        <f>+Tabella2026[[#This Row],[DEF - n. card]]*(PLAFOND/N_TESSERE)</f>
        <v>16000</v>
      </c>
      <c r="W5817" s="18"/>
    </row>
    <row r="5818" spans="2:23" x14ac:dyDescent="0.25">
      <c r="B5818" s="1" t="s">
        <v>11608</v>
      </c>
      <c r="C5818" s="2">
        <v>9036</v>
      </c>
      <c r="D5818" s="1" t="s">
        <v>11609</v>
      </c>
      <c r="E5818" s="1" t="s">
        <v>24</v>
      </c>
      <c r="F5818" s="1" t="s">
        <v>246</v>
      </c>
      <c r="G5818" s="1" t="s">
        <v>4778</v>
      </c>
      <c r="H5818" s="1" t="s">
        <v>15835</v>
      </c>
      <c r="I5818" s="5">
        <v>1030</v>
      </c>
      <c r="J5818" s="5">
        <v>17573126</v>
      </c>
      <c r="K5818" s="3">
        <f>+Tabella2026[[#This Row],[POP_2024]]/SUM(Tabella2026[POP_2024])</f>
        <v>1.7474371713206404E-5</v>
      </c>
      <c r="L5818" s="3">
        <f>+Tabella2026[[#This Row],[INCIDENZA POPOLAZIONE]]*(PLAFOND/2)</f>
        <v>5144.4419265891802</v>
      </c>
      <c r="M5818" s="3">
        <f>+IFERROR(Tabella2026[[#This Row],[reddito_2024]]/Tabella2026[[#This Row],[POP_2024]],"")</f>
        <v>17061.287378640776</v>
      </c>
      <c r="N5818" s="3">
        <f>+IF(Tabella2026[[#This Row],[REDDITO COMPLESSIVO PROCAPITE]]&lt;media_aggr_reddito_pc,(media_aggr_reddito_pc-Tabella2026[[#This Row],[REDDITO COMPLESSIVO PROCAPITE]]),0)</f>
        <v>763.77868396796475</v>
      </c>
      <c r="O5818" s="3">
        <f>+Tabella2026[[#This Row],[DIFFERENZA REDDITO INFERIORE ALLA MEDIA DALLA MEDIA]]*Tabella2026[[#This Row],[POP_2024]]</f>
        <v>786692.0444870037</v>
      </c>
      <c r="P5818" s="3">
        <f>+Tabella2026[[#This Row],[POPOLAZIONE PER DIFFERENZA ]]/SUM(Tabella2026[[POPOLAZIONE PER DIFFERENZA ]])</f>
        <v>6.9793910427970978E-6</v>
      </c>
      <c r="Q5818" s="3">
        <f>+Tabella2026[[#This Row],[INCIDENZA POPOLAZIONE PER DIFFERENZA]]*(PLAFOND-SUM(Tabella2026[CONTRIBUTO SULLA BASE DELLA POPOLAZIONE]))</f>
        <v>2054.7274884561916</v>
      </c>
      <c r="R5818" s="3">
        <f>+Tabella2026[[#This Row],[CONTRIBUTO SULLA BASE DELLA POPOLAZIONE]]+Tabella2026[[#This Row],[CONTRIBUTO SULLA BASE DEL REDDITO]]</f>
        <v>7199.1694150453714</v>
      </c>
      <c r="S5818" s="3">
        <f>+Tabella2026[[#This Row],[CONTRIBUTO TOTALE]]/(PLAFOND/N_TESSERE)</f>
        <v>14.398338830090744</v>
      </c>
      <c r="T5818" s="3">
        <f>+MAX(CEILING(Tabella2026[[#This Row],[preDEF1]],1),1)</f>
        <v>15</v>
      </c>
      <c r="U5818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818" s="21">
        <f>+Tabella2026[[#This Row],[DEF - n. card]]*(PLAFOND/N_TESSERE)</f>
        <v>7500</v>
      </c>
      <c r="W5818" s="18"/>
    </row>
    <row r="5819" spans="2:23" x14ac:dyDescent="0.25">
      <c r="B5819" s="1" t="s">
        <v>11707</v>
      </c>
      <c r="C5819" s="2">
        <v>94025</v>
      </c>
      <c r="D5819" s="1" t="s">
        <v>11708</v>
      </c>
      <c r="E5819" s="1" t="s">
        <v>345</v>
      </c>
      <c r="F5819" s="1" t="s">
        <v>1000</v>
      </c>
      <c r="G5819" s="1" t="s">
        <v>4778</v>
      </c>
      <c r="H5819" s="1" t="s">
        <v>15836</v>
      </c>
      <c r="I5819" s="5">
        <v>1029</v>
      </c>
      <c r="J5819" s="5">
        <v>12717278</v>
      </c>
      <c r="K5819" s="3">
        <f>+Tabella2026[[#This Row],[POP_2024]]/SUM(Tabella2026[POP_2024])</f>
        <v>1.7457406303776108E-5</v>
      </c>
      <c r="L5819" s="3">
        <f>+Tabella2026[[#This Row],[INCIDENZA POPOLAZIONE]]*(PLAFOND/2)</f>
        <v>5139.4473227769586</v>
      </c>
      <c r="M5819" s="3">
        <f>+IFERROR(Tabella2026[[#This Row],[reddito_2024]]/Tabella2026[[#This Row],[POP_2024]],"")</f>
        <v>12358.87074829932</v>
      </c>
      <c r="N5819" s="3">
        <f>+IF(Tabella2026[[#This Row],[REDDITO COMPLESSIVO PROCAPITE]]&lt;media_aggr_reddito_pc,(media_aggr_reddito_pc-Tabella2026[[#This Row],[REDDITO COMPLESSIVO PROCAPITE]]),0)</f>
        <v>5466.1953143094215</v>
      </c>
      <c r="O5819" s="3">
        <f>+Tabella2026[[#This Row],[DIFFERENZA REDDITO INFERIORE ALLA MEDIA DALLA MEDIA]]*Tabella2026[[#This Row],[POP_2024]]</f>
        <v>5624714.9784243945</v>
      </c>
      <c r="P5819" s="3">
        <f>+Tabella2026[[#This Row],[POPOLAZIONE PER DIFFERENZA ]]/SUM(Tabella2026[[POPOLAZIONE PER DIFFERENZA ]])</f>
        <v>4.9901464764781188E-5</v>
      </c>
      <c r="Q5819" s="3">
        <f>+Tabella2026[[#This Row],[INCIDENZA POPOLAZIONE PER DIFFERENZA]]*(PLAFOND-SUM(Tabella2026[CONTRIBUTO SULLA BASE DELLA POPOLAZIONE]))</f>
        <v>14690.953800653067</v>
      </c>
      <c r="R5819" s="3">
        <f>+Tabella2026[[#This Row],[CONTRIBUTO SULLA BASE DELLA POPOLAZIONE]]+Tabella2026[[#This Row],[CONTRIBUTO SULLA BASE DEL REDDITO]]</f>
        <v>19830.401123430027</v>
      </c>
      <c r="S5819" s="3">
        <f>+Tabella2026[[#This Row],[CONTRIBUTO TOTALE]]/(PLAFOND/N_TESSERE)</f>
        <v>39.660802246860051</v>
      </c>
      <c r="T5819" s="3">
        <f>+MAX(CEILING(Tabella2026[[#This Row],[preDEF1]],1),1)</f>
        <v>40</v>
      </c>
      <c r="U5819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819" s="21">
        <f>+Tabella2026[[#This Row],[DEF - n. card]]*(PLAFOND/N_TESSERE)</f>
        <v>20000</v>
      </c>
      <c r="W5819" s="18"/>
    </row>
    <row r="5820" spans="2:23" x14ac:dyDescent="0.25">
      <c r="B5820" s="1" t="s">
        <v>11379</v>
      </c>
      <c r="C5820" s="2">
        <v>102024</v>
      </c>
      <c r="D5820" s="1" t="s">
        <v>11380</v>
      </c>
      <c r="E5820" s="1" t="s">
        <v>61</v>
      </c>
      <c r="F5820" s="1" t="s">
        <v>607</v>
      </c>
      <c r="G5820" s="1" t="s">
        <v>4778</v>
      </c>
      <c r="H5820" s="1" t="s">
        <v>15836</v>
      </c>
      <c r="I5820" s="5">
        <v>1029</v>
      </c>
      <c r="J5820" s="5">
        <v>8241008</v>
      </c>
      <c r="K5820" s="3">
        <f>+Tabella2026[[#This Row],[POP_2024]]/SUM(Tabella2026[POP_2024])</f>
        <v>1.7457406303776108E-5</v>
      </c>
      <c r="L5820" s="3">
        <f>+Tabella2026[[#This Row],[INCIDENZA POPOLAZIONE]]*(PLAFOND/2)</f>
        <v>5139.4473227769586</v>
      </c>
      <c r="M5820" s="3">
        <f>+IFERROR(Tabella2026[[#This Row],[reddito_2024]]/Tabella2026[[#This Row],[POP_2024]],"")</f>
        <v>8008.7541302235177</v>
      </c>
      <c r="N5820" s="3">
        <f>+IF(Tabella2026[[#This Row],[REDDITO COMPLESSIVO PROCAPITE]]&lt;media_aggr_reddito_pc,(media_aggr_reddito_pc-Tabella2026[[#This Row],[REDDITO COMPLESSIVO PROCAPITE]]),0)</f>
        <v>9816.3119323852225</v>
      </c>
      <c r="O5820" s="3">
        <f>+Tabella2026[[#This Row],[DIFFERENZA REDDITO INFERIORE ALLA MEDIA DALLA MEDIA]]*Tabella2026[[#This Row],[POP_2024]]</f>
        <v>10100984.978424395</v>
      </c>
      <c r="P5820" s="3">
        <f>+Tabella2026[[#This Row],[POPOLAZIONE PER DIFFERENZA ]]/SUM(Tabella2026[[POPOLAZIONE PER DIFFERENZA ]])</f>
        <v>8.9614131191341807E-5</v>
      </c>
      <c r="Q5820" s="3">
        <f>+Tabella2026[[#This Row],[INCIDENZA POPOLAZIONE PER DIFFERENZA]]*(PLAFOND-SUM(Tabella2026[CONTRIBUTO SULLA BASE DELLA POPOLAZIONE]))</f>
        <v>26382.333012132742</v>
      </c>
      <c r="R5820" s="3">
        <f>+Tabella2026[[#This Row],[CONTRIBUTO SULLA BASE DELLA POPOLAZIONE]]+Tabella2026[[#This Row],[CONTRIBUTO SULLA BASE DEL REDDITO]]</f>
        <v>31521.780334909701</v>
      </c>
      <c r="S5820" s="3">
        <f>+Tabella2026[[#This Row],[CONTRIBUTO TOTALE]]/(PLAFOND/N_TESSERE)</f>
        <v>63.043560669819399</v>
      </c>
      <c r="T5820" s="3">
        <f>+MAX(CEILING(Tabella2026[[#This Row],[preDEF1]],1),1)</f>
        <v>64</v>
      </c>
      <c r="U5820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5820" s="21">
        <f>+Tabella2026[[#This Row],[DEF - n. card]]*(PLAFOND/N_TESSERE)</f>
        <v>32000</v>
      </c>
      <c r="W5820" s="18"/>
    </row>
    <row r="5821" spans="2:23" x14ac:dyDescent="0.25">
      <c r="B5821" s="1" t="s">
        <v>11614</v>
      </c>
      <c r="C5821" s="2">
        <v>60057</v>
      </c>
      <c r="D5821" s="1" t="s">
        <v>11615</v>
      </c>
      <c r="E5821" s="1" t="s">
        <v>8</v>
      </c>
      <c r="F5821" s="1" t="s">
        <v>397</v>
      </c>
      <c r="G5821" s="1" t="s">
        <v>4778</v>
      </c>
      <c r="H5821" s="1" t="s">
        <v>15834</v>
      </c>
      <c r="I5821" s="5">
        <v>1029</v>
      </c>
      <c r="J5821" s="5">
        <v>17720902</v>
      </c>
      <c r="K5821" s="3">
        <f>+Tabella2026[[#This Row],[POP_2024]]/SUM(Tabella2026[POP_2024])</f>
        <v>1.7457406303776108E-5</v>
      </c>
      <c r="L5821" s="3">
        <f>+Tabella2026[[#This Row],[INCIDENZA POPOLAZIONE]]*(PLAFOND/2)</f>
        <v>5139.4473227769586</v>
      </c>
      <c r="M5821" s="3">
        <f>+IFERROR(Tabella2026[[#This Row],[reddito_2024]]/Tabella2026[[#This Row],[POP_2024]],"")</f>
        <v>17221.479105928087</v>
      </c>
      <c r="N5821" s="3">
        <f>+IF(Tabella2026[[#This Row],[REDDITO COMPLESSIVO PROCAPITE]]&lt;media_aggr_reddito_pc,(media_aggr_reddito_pc-Tabella2026[[#This Row],[REDDITO COMPLESSIVO PROCAPITE]]),0)</f>
        <v>603.58695668065411</v>
      </c>
      <c r="O5821" s="3">
        <f>+Tabella2026[[#This Row],[DIFFERENZA REDDITO INFERIORE ALLA MEDIA DALLA MEDIA]]*Tabella2026[[#This Row],[POP_2024]]</f>
        <v>621090.97842439311</v>
      </c>
      <c r="P5821" s="3">
        <f>+Tabella2026[[#This Row],[POPOLAZIONE PER DIFFERENZA ]]/SUM(Tabella2026[[POPOLAZIONE PER DIFFERENZA ]])</f>
        <v>5.5102080184426055E-6</v>
      </c>
      <c r="Q5821" s="3">
        <f>+Tabella2026[[#This Row],[INCIDENZA POPOLAZIONE PER DIFFERENZA]]*(PLAFOND-SUM(Tabella2026[CONTRIBUTO SULLA BASE DELLA POPOLAZIONE]))</f>
        <v>1622.2011079734957</v>
      </c>
      <c r="R5821" s="3">
        <f>+Tabella2026[[#This Row],[CONTRIBUTO SULLA BASE DELLA POPOLAZIONE]]+Tabella2026[[#This Row],[CONTRIBUTO SULLA BASE DEL REDDITO]]</f>
        <v>6761.6484307504543</v>
      </c>
      <c r="S5821" s="3">
        <f>+Tabella2026[[#This Row],[CONTRIBUTO TOTALE]]/(PLAFOND/N_TESSERE)</f>
        <v>13.523296861500908</v>
      </c>
      <c r="T5821" s="3">
        <f>+MAX(CEILING(Tabella2026[[#This Row],[preDEF1]],1),1)</f>
        <v>14</v>
      </c>
      <c r="U5821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821" s="21">
        <f>+Tabella2026[[#This Row],[DEF - n. card]]*(PLAFOND/N_TESSERE)</f>
        <v>7000</v>
      </c>
      <c r="W5821" s="18"/>
    </row>
    <row r="5822" spans="2:23" x14ac:dyDescent="0.25">
      <c r="B5822" s="1" t="s">
        <v>11630</v>
      </c>
      <c r="C5822" s="2">
        <v>43052</v>
      </c>
      <c r="D5822" s="1" t="s">
        <v>11631</v>
      </c>
      <c r="E5822" s="1" t="s">
        <v>117</v>
      </c>
      <c r="F5822" s="1" t="s">
        <v>411</v>
      </c>
      <c r="G5822" s="1" t="s">
        <v>4778</v>
      </c>
      <c r="H5822" s="1" t="s">
        <v>15834</v>
      </c>
      <c r="I5822" s="5">
        <v>1029</v>
      </c>
      <c r="J5822" s="5">
        <v>15164619</v>
      </c>
      <c r="K5822" s="3">
        <f>+Tabella2026[[#This Row],[POP_2024]]/SUM(Tabella2026[POP_2024])</f>
        <v>1.7457406303776108E-5</v>
      </c>
      <c r="L5822" s="3">
        <f>+Tabella2026[[#This Row],[INCIDENZA POPOLAZIONE]]*(PLAFOND/2)</f>
        <v>5139.4473227769586</v>
      </c>
      <c r="M5822" s="3">
        <f>+IFERROR(Tabella2026[[#This Row],[reddito_2024]]/Tabella2026[[#This Row],[POP_2024]],"")</f>
        <v>14737.239067055394</v>
      </c>
      <c r="N5822" s="3">
        <f>+IF(Tabella2026[[#This Row],[REDDITO COMPLESSIVO PROCAPITE]]&lt;media_aggr_reddito_pc,(media_aggr_reddito_pc-Tabella2026[[#This Row],[REDDITO COMPLESSIVO PROCAPITE]]),0)</f>
        <v>3087.8269955533469</v>
      </c>
      <c r="O5822" s="3">
        <f>+Tabella2026[[#This Row],[DIFFERENZA REDDITO INFERIORE ALLA MEDIA DALLA MEDIA]]*Tabella2026[[#This Row],[POP_2024]]</f>
        <v>3177373.978424394</v>
      </c>
      <c r="P5822" s="3">
        <f>+Tabella2026[[#This Row],[POPOLAZIONE PER DIFFERENZA ]]/SUM(Tabella2026[[POPOLAZIONE PER DIFFERENZA ]])</f>
        <v>2.8189093356209919E-5</v>
      </c>
      <c r="Q5822" s="3">
        <f>+Tabella2026[[#This Row],[INCIDENZA POPOLAZIONE PER DIFFERENZA]]*(PLAFOND-SUM(Tabella2026[CONTRIBUTO SULLA BASE DELLA POPOLAZIONE]))</f>
        <v>8298.847942248216</v>
      </c>
      <c r="R5822" s="3">
        <f>+Tabella2026[[#This Row],[CONTRIBUTO SULLA BASE DELLA POPOLAZIONE]]+Tabella2026[[#This Row],[CONTRIBUTO SULLA BASE DEL REDDITO]]</f>
        <v>13438.295265025175</v>
      </c>
      <c r="S5822" s="3">
        <f>+Tabella2026[[#This Row],[CONTRIBUTO TOTALE]]/(PLAFOND/N_TESSERE)</f>
        <v>26.87659053005035</v>
      </c>
      <c r="T5822" s="3">
        <f>+MAX(CEILING(Tabella2026[[#This Row],[preDEF1]],1),1)</f>
        <v>27</v>
      </c>
      <c r="U5822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5822" s="21">
        <f>+Tabella2026[[#This Row],[DEF - n. card]]*(PLAFOND/N_TESSERE)</f>
        <v>13500</v>
      </c>
      <c r="W5822" s="18"/>
    </row>
    <row r="5823" spans="2:23" x14ac:dyDescent="0.25">
      <c r="B5823" s="1" t="s">
        <v>11810</v>
      </c>
      <c r="C5823" s="2">
        <v>21100</v>
      </c>
      <c r="D5823" s="1" t="s">
        <v>11811</v>
      </c>
      <c r="E5823" s="1" t="s">
        <v>99</v>
      </c>
      <c r="F5823" s="1" t="s">
        <v>110</v>
      </c>
      <c r="G5823" s="1" t="s">
        <v>4778</v>
      </c>
      <c r="H5823" s="1" t="s">
        <v>15835</v>
      </c>
      <c r="I5823" s="5">
        <v>1029</v>
      </c>
      <c r="J5823" s="5">
        <v>26518882</v>
      </c>
      <c r="K5823" s="3">
        <f>+Tabella2026[[#This Row],[POP_2024]]/SUM(Tabella2026[POP_2024])</f>
        <v>1.7457406303776108E-5</v>
      </c>
      <c r="L5823" s="3">
        <f>+Tabella2026[[#This Row],[INCIDENZA POPOLAZIONE]]*(PLAFOND/2)</f>
        <v>5139.4473227769586</v>
      </c>
      <c r="M5823" s="3">
        <f>+IFERROR(Tabella2026[[#This Row],[reddito_2024]]/Tabella2026[[#This Row],[POP_2024]],"")</f>
        <v>25771.508260447037</v>
      </c>
      <c r="N5823" s="3">
        <f>+IF(Tabella2026[[#This Row],[REDDITO COMPLESSIVO PROCAPITE]]&lt;media_aggr_reddito_pc,(media_aggr_reddito_pc-Tabella2026[[#This Row],[REDDITO COMPLESSIVO PROCAPITE]]),0)</f>
        <v>0</v>
      </c>
      <c r="O5823" s="3">
        <f>+Tabella2026[[#This Row],[DIFFERENZA REDDITO INFERIORE ALLA MEDIA DALLA MEDIA]]*Tabella2026[[#This Row],[POP_2024]]</f>
        <v>0</v>
      </c>
      <c r="P5823" s="3">
        <f>+Tabella2026[[#This Row],[POPOLAZIONE PER DIFFERENZA ]]/SUM(Tabella2026[[POPOLAZIONE PER DIFFERENZA ]])</f>
        <v>0</v>
      </c>
      <c r="Q5823" s="3">
        <f>+Tabella2026[[#This Row],[INCIDENZA POPOLAZIONE PER DIFFERENZA]]*(PLAFOND-SUM(Tabella2026[CONTRIBUTO SULLA BASE DELLA POPOLAZIONE]))</f>
        <v>0</v>
      </c>
      <c r="R5823" s="3">
        <f>+Tabella2026[[#This Row],[CONTRIBUTO SULLA BASE DELLA POPOLAZIONE]]+Tabella2026[[#This Row],[CONTRIBUTO SULLA BASE DEL REDDITO]]</f>
        <v>5139.4473227769586</v>
      </c>
      <c r="S5823" s="3">
        <f>+Tabella2026[[#This Row],[CONTRIBUTO TOTALE]]/(PLAFOND/N_TESSERE)</f>
        <v>10.278894645553917</v>
      </c>
      <c r="T5823" s="3">
        <f>+MAX(CEILING(Tabella2026[[#This Row],[preDEF1]],1),1)</f>
        <v>11</v>
      </c>
      <c r="U5823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23" s="21">
        <f>+Tabella2026[[#This Row],[DEF - n. card]]*(PLAFOND/N_TESSERE)</f>
        <v>5500</v>
      </c>
      <c r="W5823" s="18"/>
    </row>
    <row r="5824" spans="2:23" x14ac:dyDescent="0.25">
      <c r="B5824" s="1" t="s">
        <v>11852</v>
      </c>
      <c r="C5824" s="2">
        <v>18038</v>
      </c>
      <c r="D5824" s="1" t="s">
        <v>11853</v>
      </c>
      <c r="E5824" s="1" t="s">
        <v>12</v>
      </c>
      <c r="F5824" s="1" t="s">
        <v>195</v>
      </c>
      <c r="G5824" s="1" t="s">
        <v>4778</v>
      </c>
      <c r="H5824" s="1" t="s">
        <v>15835</v>
      </c>
      <c r="I5824" s="5">
        <v>1027</v>
      </c>
      <c r="J5824" s="5">
        <v>18761189</v>
      </c>
      <c r="K5824" s="3">
        <f>+Tabella2026[[#This Row],[POP_2024]]/SUM(Tabella2026[POP_2024])</f>
        <v>1.7423475484915512E-5</v>
      </c>
      <c r="L5824" s="3">
        <f>+Tabella2026[[#This Row],[INCIDENZA POPOLAZIONE]]*(PLAFOND/2)</f>
        <v>5129.4581151525126</v>
      </c>
      <c r="M5824" s="3">
        <f>+IFERROR(Tabella2026[[#This Row],[reddito_2024]]/Tabella2026[[#This Row],[POP_2024]],"")</f>
        <v>18267.954235637779</v>
      </c>
      <c r="N5824" s="3">
        <f>+IF(Tabella2026[[#This Row],[REDDITO COMPLESSIVO PROCAPITE]]&lt;media_aggr_reddito_pc,(media_aggr_reddito_pc-Tabella2026[[#This Row],[REDDITO COMPLESSIVO PROCAPITE]]),0)</f>
        <v>0</v>
      </c>
      <c r="O5824" s="3">
        <f>+Tabella2026[[#This Row],[DIFFERENZA REDDITO INFERIORE ALLA MEDIA DALLA MEDIA]]*Tabella2026[[#This Row],[POP_2024]]</f>
        <v>0</v>
      </c>
      <c r="P5824" s="3">
        <f>+Tabella2026[[#This Row],[POPOLAZIONE PER DIFFERENZA ]]/SUM(Tabella2026[[POPOLAZIONE PER DIFFERENZA ]])</f>
        <v>0</v>
      </c>
      <c r="Q5824" s="3">
        <f>+Tabella2026[[#This Row],[INCIDENZA POPOLAZIONE PER DIFFERENZA]]*(PLAFOND-SUM(Tabella2026[CONTRIBUTO SULLA BASE DELLA POPOLAZIONE]))</f>
        <v>0</v>
      </c>
      <c r="R5824" s="3">
        <f>+Tabella2026[[#This Row],[CONTRIBUTO SULLA BASE DELLA POPOLAZIONE]]+Tabella2026[[#This Row],[CONTRIBUTO SULLA BASE DEL REDDITO]]</f>
        <v>5129.4581151525126</v>
      </c>
      <c r="S5824" s="3">
        <f>+Tabella2026[[#This Row],[CONTRIBUTO TOTALE]]/(PLAFOND/N_TESSERE)</f>
        <v>10.258916230305026</v>
      </c>
      <c r="T5824" s="3">
        <f>+MAX(CEILING(Tabella2026[[#This Row],[preDEF1]],1),1)</f>
        <v>11</v>
      </c>
      <c r="U5824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24" s="21">
        <f>+Tabella2026[[#This Row],[DEF - n. card]]*(PLAFOND/N_TESSERE)</f>
        <v>5500</v>
      </c>
      <c r="W5824" s="18"/>
    </row>
    <row r="5825" spans="2:23" x14ac:dyDescent="0.25">
      <c r="B5825" s="1" t="s">
        <v>11622</v>
      </c>
      <c r="C5825" s="2">
        <v>69075</v>
      </c>
      <c r="D5825" s="1" t="s">
        <v>11623</v>
      </c>
      <c r="E5825" s="1" t="s">
        <v>96</v>
      </c>
      <c r="F5825" s="1" t="s">
        <v>328</v>
      </c>
      <c r="G5825" s="1" t="s">
        <v>4778</v>
      </c>
      <c r="H5825" s="1" t="s">
        <v>15836</v>
      </c>
      <c r="I5825" s="5">
        <v>1027</v>
      </c>
      <c r="J5825" s="5">
        <v>16061371</v>
      </c>
      <c r="K5825" s="3">
        <f>+Tabella2026[[#This Row],[POP_2024]]/SUM(Tabella2026[POP_2024])</f>
        <v>1.7423475484915512E-5</v>
      </c>
      <c r="L5825" s="3">
        <f>+Tabella2026[[#This Row],[INCIDENZA POPOLAZIONE]]*(PLAFOND/2)</f>
        <v>5129.4581151525126</v>
      </c>
      <c r="M5825" s="3">
        <f>+IFERROR(Tabella2026[[#This Row],[reddito_2024]]/Tabella2026[[#This Row],[POP_2024]],"")</f>
        <v>15639.114897760468</v>
      </c>
      <c r="N5825" s="3">
        <f>+IF(Tabella2026[[#This Row],[REDDITO COMPLESSIVO PROCAPITE]]&lt;media_aggr_reddito_pc,(media_aggr_reddito_pc-Tabella2026[[#This Row],[REDDITO COMPLESSIVO PROCAPITE]]),0)</f>
        <v>2185.951164848273</v>
      </c>
      <c r="O5825" s="3">
        <f>+Tabella2026[[#This Row],[DIFFERENZA REDDITO INFERIORE ALLA MEDIA DALLA MEDIA]]*Tabella2026[[#This Row],[POP_2024]]</f>
        <v>2244971.8462991766</v>
      </c>
      <c r="P5825" s="3">
        <f>+Tabella2026[[#This Row],[POPOLAZIONE PER DIFFERENZA ]]/SUM(Tabella2026[[POPOLAZIONE PER DIFFERENZA ]])</f>
        <v>1.9916988490215988E-5</v>
      </c>
      <c r="Q5825" s="3">
        <f>+Tabella2026[[#This Row],[INCIDENZA POPOLAZIONE PER DIFFERENZA]]*(PLAFOND-SUM(Tabella2026[CONTRIBUTO SULLA BASE DELLA POPOLAZIONE]))</f>
        <v>5863.5464737782431</v>
      </c>
      <c r="R5825" s="3">
        <f>+Tabella2026[[#This Row],[CONTRIBUTO SULLA BASE DELLA POPOLAZIONE]]+Tabella2026[[#This Row],[CONTRIBUTO SULLA BASE DEL REDDITO]]</f>
        <v>10993.004588930755</v>
      </c>
      <c r="S5825" s="3">
        <f>+Tabella2026[[#This Row],[CONTRIBUTO TOTALE]]/(PLAFOND/N_TESSERE)</f>
        <v>21.986009177861511</v>
      </c>
      <c r="T5825" s="3">
        <f>+MAX(CEILING(Tabella2026[[#This Row],[preDEF1]],1),1)</f>
        <v>22</v>
      </c>
      <c r="U5825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5825" s="21">
        <f>+Tabella2026[[#This Row],[DEF - n. card]]*(PLAFOND/N_TESSERE)</f>
        <v>11000</v>
      </c>
      <c r="W5825" s="18"/>
    </row>
    <row r="5826" spans="2:23" x14ac:dyDescent="0.25">
      <c r="B5826" s="1" t="s">
        <v>11673</v>
      </c>
      <c r="C5826" s="2">
        <v>101023</v>
      </c>
      <c r="D5826" s="1" t="s">
        <v>11674</v>
      </c>
      <c r="E5826" s="1" t="s">
        <v>61</v>
      </c>
      <c r="F5826" s="1" t="s">
        <v>239</v>
      </c>
      <c r="G5826" s="1" t="s">
        <v>4778</v>
      </c>
      <c r="H5826" s="1" t="s">
        <v>15836</v>
      </c>
      <c r="I5826" s="5">
        <v>1027</v>
      </c>
      <c r="J5826" s="5">
        <v>10744604</v>
      </c>
      <c r="K5826" s="3">
        <f>+Tabella2026[[#This Row],[POP_2024]]/SUM(Tabella2026[POP_2024])</f>
        <v>1.7423475484915512E-5</v>
      </c>
      <c r="L5826" s="3">
        <f>+Tabella2026[[#This Row],[INCIDENZA POPOLAZIONE]]*(PLAFOND/2)</f>
        <v>5129.4581151525126</v>
      </c>
      <c r="M5826" s="3">
        <f>+IFERROR(Tabella2026[[#This Row],[reddito_2024]]/Tabella2026[[#This Row],[POP_2024]],"")</f>
        <v>10462.126582278481</v>
      </c>
      <c r="N5826" s="3">
        <f>+IF(Tabella2026[[#This Row],[REDDITO COMPLESSIVO PROCAPITE]]&lt;media_aggr_reddito_pc,(media_aggr_reddito_pc-Tabella2026[[#This Row],[REDDITO COMPLESSIVO PROCAPITE]]),0)</f>
        <v>7362.9394803302603</v>
      </c>
      <c r="O5826" s="3">
        <f>+Tabella2026[[#This Row],[DIFFERENZA REDDITO INFERIORE ALLA MEDIA DALLA MEDIA]]*Tabella2026[[#This Row],[POP_2024]]</f>
        <v>7561738.846299177</v>
      </c>
      <c r="P5826" s="3">
        <f>+Tabella2026[[#This Row],[POPOLAZIONE PER DIFFERENZA ]]/SUM(Tabella2026[[POPOLAZIONE PER DIFFERENZA ]])</f>
        <v>6.7086393896669447E-5</v>
      </c>
      <c r="Q5826" s="3">
        <f>+Tabella2026[[#This Row],[INCIDENZA POPOLAZIONE PER DIFFERENZA]]*(PLAFOND-SUM(Tabella2026[CONTRIBUTO SULLA BASE DELLA POPOLAZIONE]))</f>
        <v>19750.184048384144</v>
      </c>
      <c r="R5826" s="3">
        <f>+Tabella2026[[#This Row],[CONTRIBUTO SULLA BASE DELLA POPOLAZIONE]]+Tabella2026[[#This Row],[CONTRIBUTO SULLA BASE DEL REDDITO]]</f>
        <v>24879.642163536657</v>
      </c>
      <c r="S5826" s="3">
        <f>+Tabella2026[[#This Row],[CONTRIBUTO TOTALE]]/(PLAFOND/N_TESSERE)</f>
        <v>49.759284327073317</v>
      </c>
      <c r="T5826" s="3">
        <f>+MAX(CEILING(Tabella2026[[#This Row],[preDEF1]],1),1)</f>
        <v>50</v>
      </c>
      <c r="U5826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5826" s="21">
        <f>+Tabella2026[[#This Row],[DEF - n. card]]*(PLAFOND/N_TESSERE)</f>
        <v>25000</v>
      </c>
      <c r="W5826" s="18"/>
    </row>
    <row r="5827" spans="2:23" x14ac:dyDescent="0.25">
      <c r="B5827" s="1" t="s">
        <v>11695</v>
      </c>
      <c r="C5827" s="2">
        <v>57050</v>
      </c>
      <c r="D5827" s="1" t="s">
        <v>11696</v>
      </c>
      <c r="E5827" s="1" t="s">
        <v>8</v>
      </c>
      <c r="F5827" s="1" t="s">
        <v>377</v>
      </c>
      <c r="G5827" s="1" t="s">
        <v>4778</v>
      </c>
      <c r="H5827" s="1" t="s">
        <v>15834</v>
      </c>
      <c r="I5827" s="5">
        <v>1026</v>
      </c>
      <c r="J5827" s="5">
        <v>16124008</v>
      </c>
      <c r="K5827" s="3">
        <f>+Tabella2026[[#This Row],[POP_2024]]/SUM(Tabella2026[POP_2024])</f>
        <v>1.7406510075485216E-5</v>
      </c>
      <c r="L5827" s="3">
        <f>+Tabella2026[[#This Row],[INCIDENZA POPOLAZIONE]]*(PLAFOND/2)</f>
        <v>5124.463511340291</v>
      </c>
      <c r="M5827" s="3">
        <f>+IFERROR(Tabella2026[[#This Row],[reddito_2024]]/Tabella2026[[#This Row],[POP_2024]],"")</f>
        <v>15715.407407407407</v>
      </c>
      <c r="N5827" s="3">
        <f>+IF(Tabella2026[[#This Row],[REDDITO COMPLESSIVO PROCAPITE]]&lt;media_aggr_reddito_pc,(media_aggr_reddito_pc-Tabella2026[[#This Row],[REDDITO COMPLESSIVO PROCAPITE]]),0)</f>
        <v>2109.6586552013341</v>
      </c>
      <c r="O5827" s="3">
        <f>+Tabella2026[[#This Row],[DIFFERENZA REDDITO INFERIORE ALLA MEDIA DALLA MEDIA]]*Tabella2026[[#This Row],[POP_2024]]</f>
        <v>2164509.7802365688</v>
      </c>
      <c r="P5827" s="3">
        <f>+Tabella2026[[#This Row],[POPOLAZIONE PER DIFFERENZA ]]/SUM(Tabella2026[[POPOLAZIONE PER DIFFERENZA ]])</f>
        <v>1.9203143438524237E-5</v>
      </c>
      <c r="Q5827" s="3">
        <f>+Tabella2026[[#This Row],[INCIDENZA POPOLAZIONE PER DIFFERENZA]]*(PLAFOND-SUM(Tabella2026[CONTRIBUTO SULLA BASE DELLA POPOLAZIONE]))</f>
        <v>5653.3910259439799</v>
      </c>
      <c r="R5827" s="3">
        <f>+Tabella2026[[#This Row],[CONTRIBUTO SULLA BASE DELLA POPOLAZIONE]]+Tabella2026[[#This Row],[CONTRIBUTO SULLA BASE DEL REDDITO]]</f>
        <v>10777.854537284271</v>
      </c>
      <c r="S5827" s="3">
        <f>+Tabella2026[[#This Row],[CONTRIBUTO TOTALE]]/(PLAFOND/N_TESSERE)</f>
        <v>21.555709074568544</v>
      </c>
      <c r="T5827" s="3">
        <f>+MAX(CEILING(Tabella2026[[#This Row],[preDEF1]],1),1)</f>
        <v>22</v>
      </c>
      <c r="U5827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5827" s="21">
        <f>+Tabella2026[[#This Row],[DEF - n. card]]*(PLAFOND/N_TESSERE)</f>
        <v>11000</v>
      </c>
      <c r="W5827" s="18"/>
    </row>
    <row r="5828" spans="2:23" x14ac:dyDescent="0.25">
      <c r="B5828" s="1" t="s">
        <v>11482</v>
      </c>
      <c r="C5828" s="2">
        <v>80062</v>
      </c>
      <c r="D5828" s="1" t="s">
        <v>11483</v>
      </c>
      <c r="E5828" s="1" t="s">
        <v>61</v>
      </c>
      <c r="F5828" s="1" t="s">
        <v>62</v>
      </c>
      <c r="G5828" s="1" t="s">
        <v>4778</v>
      </c>
      <c r="H5828" s="1" t="s">
        <v>15836</v>
      </c>
      <c r="I5828" s="5">
        <v>1026</v>
      </c>
      <c r="J5828" s="5">
        <v>9207312</v>
      </c>
      <c r="K5828" s="3">
        <f>+Tabella2026[[#This Row],[POP_2024]]/SUM(Tabella2026[POP_2024])</f>
        <v>1.7406510075485216E-5</v>
      </c>
      <c r="L5828" s="3">
        <f>+Tabella2026[[#This Row],[INCIDENZA POPOLAZIONE]]*(PLAFOND/2)</f>
        <v>5124.463511340291</v>
      </c>
      <c r="M5828" s="3">
        <f>+IFERROR(Tabella2026[[#This Row],[reddito_2024]]/Tabella2026[[#This Row],[POP_2024]],"")</f>
        <v>8973.9883040935674</v>
      </c>
      <c r="N5828" s="3">
        <f>+IF(Tabella2026[[#This Row],[REDDITO COMPLESSIVO PROCAPITE]]&lt;media_aggr_reddito_pc,(media_aggr_reddito_pc-Tabella2026[[#This Row],[REDDITO COMPLESSIVO PROCAPITE]]),0)</f>
        <v>8851.0777585151736</v>
      </c>
      <c r="O5828" s="3">
        <f>+Tabella2026[[#This Row],[DIFFERENZA REDDITO INFERIORE ALLA MEDIA DALLA MEDIA]]*Tabella2026[[#This Row],[POP_2024]]</f>
        <v>9081205.7802365683</v>
      </c>
      <c r="P5828" s="3">
        <f>+Tabella2026[[#This Row],[POPOLAZIONE PER DIFFERENZA ]]/SUM(Tabella2026[[POPOLAZIONE PER DIFFERENZA ]])</f>
        <v>8.0566832631072068E-5</v>
      </c>
      <c r="Q5828" s="3">
        <f>+Tabella2026[[#This Row],[INCIDENZA POPOLAZIONE PER DIFFERENZA]]*(PLAFOND-SUM(Tabella2026[CONTRIBUTO SULLA BASE DELLA POPOLAZIONE]))</f>
        <v>23718.815101463239</v>
      </c>
      <c r="R5828" s="3">
        <f>+Tabella2026[[#This Row],[CONTRIBUTO SULLA BASE DELLA POPOLAZIONE]]+Tabella2026[[#This Row],[CONTRIBUTO SULLA BASE DEL REDDITO]]</f>
        <v>28843.27861280353</v>
      </c>
      <c r="S5828" s="3">
        <f>+Tabella2026[[#This Row],[CONTRIBUTO TOTALE]]/(PLAFOND/N_TESSERE)</f>
        <v>57.686557225607061</v>
      </c>
      <c r="T5828" s="3">
        <f>+MAX(CEILING(Tabella2026[[#This Row],[preDEF1]],1),1)</f>
        <v>58</v>
      </c>
      <c r="U5828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5828" s="21">
        <f>+Tabella2026[[#This Row],[DEF - n. card]]*(PLAFOND/N_TESSERE)</f>
        <v>29000</v>
      </c>
      <c r="W5828" s="18"/>
    </row>
    <row r="5829" spans="2:23" x14ac:dyDescent="0.25">
      <c r="B5829" s="1" t="s">
        <v>11791</v>
      </c>
      <c r="C5829" s="2">
        <v>1318</v>
      </c>
      <c r="D5829" s="1" t="s">
        <v>11792</v>
      </c>
      <c r="E5829" s="1" t="s">
        <v>18</v>
      </c>
      <c r="F5829" s="1" t="s">
        <v>17</v>
      </c>
      <c r="G5829" s="1" t="s">
        <v>4778</v>
      </c>
      <c r="H5829" s="1" t="s">
        <v>15835</v>
      </c>
      <c r="I5829" s="5">
        <v>1026</v>
      </c>
      <c r="J5829" s="5">
        <v>15636865</v>
      </c>
      <c r="K5829" s="3">
        <f>+Tabella2026[[#This Row],[POP_2024]]/SUM(Tabella2026[POP_2024])</f>
        <v>1.7406510075485216E-5</v>
      </c>
      <c r="L5829" s="3">
        <f>+Tabella2026[[#This Row],[INCIDENZA POPOLAZIONE]]*(PLAFOND/2)</f>
        <v>5124.463511340291</v>
      </c>
      <c r="M5829" s="3">
        <f>+IFERROR(Tabella2026[[#This Row],[reddito_2024]]/Tabella2026[[#This Row],[POP_2024]],"")</f>
        <v>15240.609161793373</v>
      </c>
      <c r="N5829" s="3">
        <f>+IF(Tabella2026[[#This Row],[REDDITO COMPLESSIVO PROCAPITE]]&lt;media_aggr_reddito_pc,(media_aggr_reddito_pc-Tabella2026[[#This Row],[REDDITO COMPLESSIVO PROCAPITE]]),0)</f>
        <v>2584.4569008153685</v>
      </c>
      <c r="O5829" s="3">
        <f>+Tabella2026[[#This Row],[DIFFERENZA REDDITO INFERIORE ALLA MEDIA DALLA MEDIA]]*Tabella2026[[#This Row],[POP_2024]]</f>
        <v>2651652.7802365683</v>
      </c>
      <c r="P5829" s="3">
        <f>+Tabella2026[[#This Row],[POPOLAZIONE PER DIFFERENZA ]]/SUM(Tabella2026[[POPOLAZIONE PER DIFFERENZA ]])</f>
        <v>2.3524988961925194E-5</v>
      </c>
      <c r="Q5829" s="3">
        <f>+Tabella2026[[#This Row],[INCIDENZA POPOLAZIONE PER DIFFERENZA]]*(PLAFOND-SUM(Tabella2026[CONTRIBUTO SULLA BASE DELLA POPOLAZIONE]))</f>
        <v>6925.7391066490836</v>
      </c>
      <c r="R5829" s="3">
        <f>+Tabella2026[[#This Row],[CONTRIBUTO SULLA BASE DELLA POPOLAZIONE]]+Tabella2026[[#This Row],[CONTRIBUTO SULLA BASE DEL REDDITO]]</f>
        <v>12050.202617989375</v>
      </c>
      <c r="S5829" s="3">
        <f>+Tabella2026[[#This Row],[CONTRIBUTO TOTALE]]/(PLAFOND/N_TESSERE)</f>
        <v>24.100405235978748</v>
      </c>
      <c r="T5829" s="3">
        <f>+MAX(CEILING(Tabella2026[[#This Row],[preDEF1]],1),1)</f>
        <v>25</v>
      </c>
      <c r="U5829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5829" s="21">
        <f>+Tabella2026[[#This Row],[DEF - n. card]]*(PLAFOND/N_TESSERE)</f>
        <v>12500</v>
      </c>
      <c r="W5829" s="18"/>
    </row>
    <row r="5830" spans="2:23" x14ac:dyDescent="0.25">
      <c r="B5830" s="1" t="s">
        <v>11475</v>
      </c>
      <c r="C5830" s="2">
        <v>78018</v>
      </c>
      <c r="D5830" s="1" t="s">
        <v>11476</v>
      </c>
      <c r="E5830" s="1" t="s">
        <v>61</v>
      </c>
      <c r="F5830" s="1" t="s">
        <v>178</v>
      </c>
      <c r="G5830" s="1" t="s">
        <v>4778</v>
      </c>
      <c r="H5830" s="1" t="s">
        <v>15836</v>
      </c>
      <c r="I5830" s="5">
        <v>1025</v>
      </c>
      <c r="J5830" s="5">
        <v>12024766</v>
      </c>
      <c r="K5830" s="3">
        <f>+Tabella2026[[#This Row],[POP_2024]]/SUM(Tabella2026[POP_2024])</f>
        <v>1.7389544666054916E-5</v>
      </c>
      <c r="L5830" s="3">
        <f>+Tabella2026[[#This Row],[INCIDENZA POPOLAZIONE]]*(PLAFOND/2)</f>
        <v>5119.4689075280676</v>
      </c>
      <c r="M5830" s="3">
        <f>+IFERROR(Tabella2026[[#This Row],[reddito_2024]]/Tabella2026[[#This Row],[POP_2024]],"")</f>
        <v>11731.479024390244</v>
      </c>
      <c r="N5830" s="3">
        <f>+IF(Tabella2026[[#This Row],[REDDITO COMPLESSIVO PROCAPITE]]&lt;media_aggr_reddito_pc,(media_aggr_reddito_pc-Tabella2026[[#This Row],[REDDITO COMPLESSIVO PROCAPITE]]),0)</f>
        <v>6093.5870382184967</v>
      </c>
      <c r="O5830" s="3">
        <f>+Tabella2026[[#This Row],[DIFFERENZA REDDITO INFERIORE ALLA MEDIA DALLA MEDIA]]*Tabella2026[[#This Row],[POP_2024]]</f>
        <v>6245926.7141739586</v>
      </c>
      <c r="P5830" s="3">
        <f>+Tabella2026[[#This Row],[POPOLAZIONE PER DIFFERENZA ]]/SUM(Tabella2026[[POPOLAZIONE PER DIFFERENZA ]])</f>
        <v>5.5412744120603593E-5</v>
      </c>
      <c r="Q5830" s="3">
        <f>+Tabella2026[[#This Row],[INCIDENZA POPOLAZIONE PER DIFFERENZA]]*(PLAFOND-SUM(Tabella2026[CONTRIBUTO SULLA BASE DELLA POPOLAZIONE]))</f>
        <v>16313.470309547673</v>
      </c>
      <c r="R5830" s="3">
        <f>+Tabella2026[[#This Row],[CONTRIBUTO SULLA BASE DELLA POPOLAZIONE]]+Tabella2026[[#This Row],[CONTRIBUTO SULLA BASE DEL REDDITO]]</f>
        <v>21432.939217075742</v>
      </c>
      <c r="S5830" s="3">
        <f>+Tabella2026[[#This Row],[CONTRIBUTO TOTALE]]/(PLAFOND/N_TESSERE)</f>
        <v>42.865878434151483</v>
      </c>
      <c r="T5830" s="3">
        <f>+MAX(CEILING(Tabella2026[[#This Row],[preDEF1]],1),1)</f>
        <v>43</v>
      </c>
      <c r="U5830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5830" s="21">
        <f>+Tabella2026[[#This Row],[DEF - n. card]]*(PLAFOND/N_TESSERE)</f>
        <v>21500</v>
      </c>
      <c r="W5830" s="18"/>
    </row>
    <row r="5831" spans="2:23" x14ac:dyDescent="0.25">
      <c r="B5831" s="1" t="s">
        <v>11671</v>
      </c>
      <c r="C5831" s="2">
        <v>30102</v>
      </c>
      <c r="D5831" s="1" t="s">
        <v>11672</v>
      </c>
      <c r="E5831" s="1" t="s">
        <v>48</v>
      </c>
      <c r="F5831" s="1" t="s">
        <v>120</v>
      </c>
      <c r="G5831" s="1" t="s">
        <v>4778</v>
      </c>
      <c r="H5831" s="1" t="s">
        <v>15835</v>
      </c>
      <c r="I5831" s="5">
        <v>1025</v>
      </c>
      <c r="J5831" s="5">
        <v>18494546</v>
      </c>
      <c r="K5831" s="3">
        <f>+Tabella2026[[#This Row],[POP_2024]]/SUM(Tabella2026[POP_2024])</f>
        <v>1.7389544666054916E-5</v>
      </c>
      <c r="L5831" s="3">
        <f>+Tabella2026[[#This Row],[INCIDENZA POPOLAZIONE]]*(PLAFOND/2)</f>
        <v>5119.4689075280676</v>
      </c>
      <c r="M5831" s="3">
        <f>+IFERROR(Tabella2026[[#This Row],[reddito_2024]]/Tabella2026[[#This Row],[POP_2024]],"")</f>
        <v>18043.459512195121</v>
      </c>
      <c r="N5831" s="3">
        <f>+IF(Tabella2026[[#This Row],[REDDITO COMPLESSIVO PROCAPITE]]&lt;media_aggr_reddito_pc,(media_aggr_reddito_pc-Tabella2026[[#This Row],[REDDITO COMPLESSIVO PROCAPITE]]),0)</f>
        <v>0</v>
      </c>
      <c r="O5831" s="3">
        <f>+Tabella2026[[#This Row],[DIFFERENZA REDDITO INFERIORE ALLA MEDIA DALLA MEDIA]]*Tabella2026[[#This Row],[POP_2024]]</f>
        <v>0</v>
      </c>
      <c r="P5831" s="3">
        <f>+Tabella2026[[#This Row],[POPOLAZIONE PER DIFFERENZA ]]/SUM(Tabella2026[[POPOLAZIONE PER DIFFERENZA ]])</f>
        <v>0</v>
      </c>
      <c r="Q5831" s="3">
        <f>+Tabella2026[[#This Row],[INCIDENZA POPOLAZIONE PER DIFFERENZA]]*(PLAFOND-SUM(Tabella2026[CONTRIBUTO SULLA BASE DELLA POPOLAZIONE]))</f>
        <v>0</v>
      </c>
      <c r="R5831" s="3">
        <f>+Tabella2026[[#This Row],[CONTRIBUTO SULLA BASE DELLA POPOLAZIONE]]+Tabella2026[[#This Row],[CONTRIBUTO SULLA BASE DEL REDDITO]]</f>
        <v>5119.4689075280676</v>
      </c>
      <c r="S5831" s="3">
        <f>+Tabella2026[[#This Row],[CONTRIBUTO TOTALE]]/(PLAFOND/N_TESSERE)</f>
        <v>10.238937815056135</v>
      </c>
      <c r="T5831" s="3">
        <f>+MAX(CEILING(Tabella2026[[#This Row],[preDEF1]],1),1)</f>
        <v>11</v>
      </c>
      <c r="U5831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31" s="21">
        <f>+Tabella2026[[#This Row],[DEF - n. card]]*(PLAFOND/N_TESSERE)</f>
        <v>5500</v>
      </c>
      <c r="W5831" s="18"/>
    </row>
    <row r="5832" spans="2:23" x14ac:dyDescent="0.25">
      <c r="B5832" s="1" t="s">
        <v>11711</v>
      </c>
      <c r="C5832" s="2">
        <v>78152</v>
      </c>
      <c r="D5832" s="1" t="s">
        <v>11712</v>
      </c>
      <c r="E5832" s="1" t="s">
        <v>61</v>
      </c>
      <c r="F5832" s="1" t="s">
        <v>178</v>
      </c>
      <c r="G5832" s="1" t="s">
        <v>4778</v>
      </c>
      <c r="H5832" s="1" t="s">
        <v>15836</v>
      </c>
      <c r="I5832" s="5">
        <v>1025</v>
      </c>
      <c r="J5832" s="5">
        <v>10848476</v>
      </c>
      <c r="K5832" s="3">
        <f>+Tabella2026[[#This Row],[POP_2024]]/SUM(Tabella2026[POP_2024])</f>
        <v>1.7389544666054916E-5</v>
      </c>
      <c r="L5832" s="3">
        <f>+Tabella2026[[#This Row],[INCIDENZA POPOLAZIONE]]*(PLAFOND/2)</f>
        <v>5119.4689075280676</v>
      </c>
      <c r="M5832" s="3">
        <f>+IFERROR(Tabella2026[[#This Row],[reddito_2024]]/Tabella2026[[#This Row],[POP_2024]],"")</f>
        <v>10583.879024390244</v>
      </c>
      <c r="N5832" s="3">
        <f>+IF(Tabella2026[[#This Row],[REDDITO COMPLESSIVO PROCAPITE]]&lt;media_aggr_reddito_pc,(media_aggr_reddito_pc-Tabella2026[[#This Row],[REDDITO COMPLESSIVO PROCAPITE]]),0)</f>
        <v>7241.187038218497</v>
      </c>
      <c r="O5832" s="3">
        <f>+Tabella2026[[#This Row],[DIFFERENZA REDDITO INFERIORE ALLA MEDIA DALLA MEDIA]]*Tabella2026[[#This Row],[POP_2024]]</f>
        <v>7422216.7141739596</v>
      </c>
      <c r="P5832" s="3">
        <f>+Tabella2026[[#This Row],[POPOLAZIONE PER DIFFERENZA ]]/SUM(Tabella2026[[POPOLAZIONE PER DIFFERENZA ]])</f>
        <v>6.5848578507470115E-5</v>
      </c>
      <c r="Q5832" s="3">
        <f>+Tabella2026[[#This Row],[INCIDENZA POPOLAZIONE PER DIFFERENZA]]*(PLAFOND-SUM(Tabella2026[CONTRIBUTO SULLA BASE DELLA POPOLAZIONE]))</f>
        <v>19385.772126165401</v>
      </c>
      <c r="R5832" s="3">
        <f>+Tabella2026[[#This Row],[CONTRIBUTO SULLA BASE DELLA POPOLAZIONE]]+Tabella2026[[#This Row],[CONTRIBUTO SULLA BASE DEL REDDITO]]</f>
        <v>24505.24103369347</v>
      </c>
      <c r="S5832" s="3">
        <f>+Tabella2026[[#This Row],[CONTRIBUTO TOTALE]]/(PLAFOND/N_TESSERE)</f>
        <v>49.010482067386938</v>
      </c>
      <c r="T5832" s="3">
        <f>+MAX(CEILING(Tabella2026[[#This Row],[preDEF1]],1),1)</f>
        <v>50</v>
      </c>
      <c r="U5832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5832" s="21">
        <f>+Tabella2026[[#This Row],[DEF - n. card]]*(PLAFOND/N_TESSERE)</f>
        <v>25000</v>
      </c>
      <c r="W5832" s="18"/>
    </row>
    <row r="5833" spans="2:23" x14ac:dyDescent="0.25">
      <c r="B5833" s="1" t="s">
        <v>11649</v>
      </c>
      <c r="C5833" s="2">
        <v>115078</v>
      </c>
      <c r="D5833" s="1" t="s">
        <v>11650</v>
      </c>
      <c r="E5833" s="1" t="s">
        <v>76</v>
      </c>
      <c r="F5833" s="1" t="s">
        <v>625</v>
      </c>
      <c r="G5833" s="1" t="s">
        <v>4778</v>
      </c>
      <c r="H5833" s="1" t="s">
        <v>15836</v>
      </c>
      <c r="I5833" s="5">
        <v>1024</v>
      </c>
      <c r="J5833" s="5">
        <v>14153191</v>
      </c>
      <c r="K5833" s="3">
        <f>+Tabella2026[[#This Row],[POP_2024]]/SUM(Tabella2026[POP_2024])</f>
        <v>1.737257925662462E-5</v>
      </c>
      <c r="L5833" s="3">
        <f>+Tabella2026[[#This Row],[INCIDENZA POPOLAZIONE]]*(PLAFOND/2)</f>
        <v>5114.474303715846</v>
      </c>
      <c r="M5833" s="3">
        <f>+IFERROR(Tabella2026[[#This Row],[reddito_2024]]/Tabella2026[[#This Row],[POP_2024]],"")</f>
        <v>13821.4755859375</v>
      </c>
      <c r="N5833" s="3">
        <f>+IF(Tabella2026[[#This Row],[REDDITO COMPLESSIVO PROCAPITE]]&lt;media_aggr_reddito_pc,(media_aggr_reddito_pc-Tabella2026[[#This Row],[REDDITO COMPLESSIVO PROCAPITE]]),0)</f>
        <v>4003.590476671241</v>
      </c>
      <c r="O5833" s="3">
        <f>+Tabella2026[[#This Row],[DIFFERENZA REDDITO INFERIORE ALLA MEDIA DALLA MEDIA]]*Tabella2026[[#This Row],[POP_2024]]</f>
        <v>4099676.6481113508</v>
      </c>
      <c r="P5833" s="3">
        <f>+Tabella2026[[#This Row],[POPOLAZIONE PER DIFFERENZA ]]/SUM(Tabella2026[[POPOLAZIONE PER DIFFERENZA ]])</f>
        <v>3.637159759871639E-5</v>
      </c>
      <c r="Q5833" s="3">
        <f>+Tabella2026[[#This Row],[INCIDENZA POPOLAZIONE PER DIFFERENZA]]*(PLAFOND-SUM(Tabella2026[CONTRIBUTO SULLA BASE DELLA POPOLAZIONE]))</f>
        <v>10707.77105436395</v>
      </c>
      <c r="R5833" s="3">
        <f>+Tabella2026[[#This Row],[CONTRIBUTO SULLA BASE DELLA POPOLAZIONE]]+Tabella2026[[#This Row],[CONTRIBUTO SULLA BASE DEL REDDITO]]</f>
        <v>15822.245358079796</v>
      </c>
      <c r="S5833" s="3">
        <f>+Tabella2026[[#This Row],[CONTRIBUTO TOTALE]]/(PLAFOND/N_TESSERE)</f>
        <v>31.644490716159591</v>
      </c>
      <c r="T5833" s="3">
        <f>+MAX(CEILING(Tabella2026[[#This Row],[preDEF1]],1),1)</f>
        <v>32</v>
      </c>
      <c r="U5833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5833" s="21">
        <f>+Tabella2026[[#This Row],[DEF - n. card]]*(PLAFOND/N_TESSERE)</f>
        <v>16000</v>
      </c>
      <c r="W5833" s="18"/>
    </row>
    <row r="5834" spans="2:23" x14ac:dyDescent="0.25">
      <c r="B5834" s="1" t="s">
        <v>11582</v>
      </c>
      <c r="C5834" s="2">
        <v>65026</v>
      </c>
      <c r="D5834" s="1" t="s">
        <v>11583</v>
      </c>
      <c r="E5834" s="1" t="s">
        <v>15</v>
      </c>
      <c r="F5834" s="1" t="s">
        <v>82</v>
      </c>
      <c r="G5834" s="1" t="s">
        <v>4778</v>
      </c>
      <c r="H5834" s="1" t="s">
        <v>15836</v>
      </c>
      <c r="I5834" s="5">
        <v>1023</v>
      </c>
      <c r="J5834" s="5">
        <v>12272065</v>
      </c>
      <c r="K5834" s="3">
        <f>+Tabella2026[[#This Row],[POP_2024]]/SUM(Tabella2026[POP_2024])</f>
        <v>1.7355613847194323E-5</v>
      </c>
      <c r="L5834" s="3">
        <f>+Tabella2026[[#This Row],[INCIDENZA POPOLAZIONE]]*(PLAFOND/2)</f>
        <v>5109.4796999036234</v>
      </c>
      <c r="M5834" s="3">
        <f>+IFERROR(Tabella2026[[#This Row],[reddito_2024]]/Tabella2026[[#This Row],[POP_2024]],"")</f>
        <v>11996.153470185729</v>
      </c>
      <c r="N5834" s="3">
        <f>+IF(Tabella2026[[#This Row],[REDDITO COMPLESSIVO PROCAPITE]]&lt;media_aggr_reddito_pc,(media_aggr_reddito_pc-Tabella2026[[#This Row],[REDDITO COMPLESSIVO PROCAPITE]]),0)</f>
        <v>5828.912592423012</v>
      </c>
      <c r="O5834" s="3">
        <f>+Tabella2026[[#This Row],[DIFFERENZA REDDITO INFERIORE ALLA MEDIA DALLA MEDIA]]*Tabella2026[[#This Row],[POP_2024]]</f>
        <v>5962977.5820487412</v>
      </c>
      <c r="P5834" s="3">
        <f>+Tabella2026[[#This Row],[POPOLAZIONE PER DIFFERENZA ]]/SUM(Tabella2026[[POPOLAZIONE PER DIFFERENZA ]])</f>
        <v>5.2902470053182822E-5</v>
      </c>
      <c r="Q5834" s="3">
        <f>+Tabella2026[[#This Row],[INCIDENZA POPOLAZIONE PER DIFFERENZA]]*(PLAFOND-SUM(Tabella2026[CONTRIBUTO SULLA BASE DELLA POPOLAZIONE]))</f>
        <v>15574.447506804547</v>
      </c>
      <c r="R5834" s="3">
        <f>+Tabella2026[[#This Row],[CONTRIBUTO SULLA BASE DELLA POPOLAZIONE]]+Tabella2026[[#This Row],[CONTRIBUTO SULLA BASE DEL REDDITO]]</f>
        <v>20683.927206708169</v>
      </c>
      <c r="S5834" s="3">
        <f>+Tabella2026[[#This Row],[CONTRIBUTO TOTALE]]/(PLAFOND/N_TESSERE)</f>
        <v>41.367854413416339</v>
      </c>
      <c r="T5834" s="3">
        <f>+MAX(CEILING(Tabella2026[[#This Row],[preDEF1]],1),1)</f>
        <v>42</v>
      </c>
      <c r="U5834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5834" s="21">
        <f>+Tabella2026[[#This Row],[DEF - n. card]]*(PLAFOND/N_TESSERE)</f>
        <v>21000</v>
      </c>
      <c r="W5834" s="18"/>
    </row>
    <row r="5835" spans="2:23" x14ac:dyDescent="0.25">
      <c r="B5835" s="1" t="s">
        <v>11697</v>
      </c>
      <c r="C5835" s="2">
        <v>66073</v>
      </c>
      <c r="D5835" s="1" t="s">
        <v>11698</v>
      </c>
      <c r="E5835" s="1" t="s">
        <v>96</v>
      </c>
      <c r="F5835" s="1" t="s">
        <v>201</v>
      </c>
      <c r="G5835" s="1" t="s">
        <v>4778</v>
      </c>
      <c r="H5835" s="1" t="s">
        <v>15836</v>
      </c>
      <c r="I5835" s="5">
        <v>1023</v>
      </c>
      <c r="J5835" s="5">
        <v>16755044</v>
      </c>
      <c r="K5835" s="3">
        <f>+Tabella2026[[#This Row],[POP_2024]]/SUM(Tabella2026[POP_2024])</f>
        <v>1.7355613847194323E-5</v>
      </c>
      <c r="L5835" s="3">
        <f>+Tabella2026[[#This Row],[INCIDENZA POPOLAZIONE]]*(PLAFOND/2)</f>
        <v>5109.4796999036234</v>
      </c>
      <c r="M5835" s="3">
        <f>+IFERROR(Tabella2026[[#This Row],[reddito_2024]]/Tabella2026[[#This Row],[POP_2024]],"")</f>
        <v>16378.342130987292</v>
      </c>
      <c r="N5835" s="3">
        <f>+IF(Tabella2026[[#This Row],[REDDITO COMPLESSIVO PROCAPITE]]&lt;media_aggr_reddito_pc,(media_aggr_reddito_pc-Tabella2026[[#This Row],[REDDITO COMPLESSIVO PROCAPITE]]),0)</f>
        <v>1446.7239316214491</v>
      </c>
      <c r="O5835" s="3">
        <f>+Tabella2026[[#This Row],[DIFFERENZA REDDITO INFERIORE ALLA MEDIA DALLA MEDIA]]*Tabella2026[[#This Row],[POP_2024]]</f>
        <v>1479998.5820487423</v>
      </c>
      <c r="P5835" s="3">
        <f>+Tabella2026[[#This Row],[POPOLAZIONE PER DIFFERENZA ]]/SUM(Tabella2026[[POPOLAZIONE PER DIFFERENZA ]])</f>
        <v>1.3130282579175164E-5</v>
      </c>
      <c r="Q5835" s="3">
        <f>+Tabella2026[[#This Row],[INCIDENZA POPOLAZIONE PER DIFFERENZA]]*(PLAFOND-SUM(Tabella2026[CONTRIBUTO SULLA BASE DELLA POPOLAZIONE]))</f>
        <v>3865.5453435972495</v>
      </c>
      <c r="R5835" s="3">
        <f>+Tabella2026[[#This Row],[CONTRIBUTO SULLA BASE DELLA POPOLAZIONE]]+Tabella2026[[#This Row],[CONTRIBUTO SULLA BASE DEL REDDITO]]</f>
        <v>8975.0250435008729</v>
      </c>
      <c r="S5835" s="3">
        <f>+Tabella2026[[#This Row],[CONTRIBUTO TOTALE]]/(PLAFOND/N_TESSERE)</f>
        <v>17.950050087001745</v>
      </c>
      <c r="T5835" s="3">
        <f>+MAX(CEILING(Tabella2026[[#This Row],[preDEF1]],1),1)</f>
        <v>18</v>
      </c>
      <c r="U5835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5835" s="21">
        <f>+Tabella2026[[#This Row],[DEF - n. card]]*(PLAFOND/N_TESSERE)</f>
        <v>9000</v>
      </c>
      <c r="W5835" s="18"/>
    </row>
    <row r="5836" spans="2:23" x14ac:dyDescent="0.25">
      <c r="B5836" s="1" t="s">
        <v>11709</v>
      </c>
      <c r="C5836" s="2">
        <v>55026</v>
      </c>
      <c r="D5836" s="1" t="s">
        <v>11710</v>
      </c>
      <c r="E5836" s="1" t="s">
        <v>67</v>
      </c>
      <c r="F5836" s="1" t="s">
        <v>108</v>
      </c>
      <c r="G5836" s="1" t="s">
        <v>4778</v>
      </c>
      <c r="H5836" s="1" t="s">
        <v>15834</v>
      </c>
      <c r="I5836" s="5">
        <v>1022</v>
      </c>
      <c r="J5836" s="5">
        <v>17011439</v>
      </c>
      <c r="K5836" s="3">
        <f>+Tabella2026[[#This Row],[POP_2024]]/SUM(Tabella2026[POP_2024])</f>
        <v>1.7338648437764023E-5</v>
      </c>
      <c r="L5836" s="3">
        <f>+Tabella2026[[#This Row],[INCIDENZA POPOLAZIONE]]*(PLAFOND/2)</f>
        <v>5104.4850960914</v>
      </c>
      <c r="M5836" s="3">
        <f>+IFERROR(Tabella2026[[#This Row],[reddito_2024]]/Tabella2026[[#This Row],[POP_2024]],"")</f>
        <v>16645.243639921722</v>
      </c>
      <c r="N5836" s="3">
        <f>+IF(Tabella2026[[#This Row],[REDDITO COMPLESSIVO PROCAPITE]]&lt;media_aggr_reddito_pc,(media_aggr_reddito_pc-Tabella2026[[#This Row],[REDDITO COMPLESSIVO PROCAPITE]]),0)</f>
        <v>1179.8224226870188</v>
      </c>
      <c r="O5836" s="3">
        <f>+Tabella2026[[#This Row],[DIFFERENZA REDDITO INFERIORE ALLA MEDIA DALLA MEDIA]]*Tabella2026[[#This Row],[POP_2024]]</f>
        <v>1205778.5159861334</v>
      </c>
      <c r="P5836" s="3">
        <f>+Tabella2026[[#This Row],[POPOLAZIONE PER DIFFERENZA ]]/SUM(Tabella2026[[POPOLAZIONE PER DIFFERENZA ]])</f>
        <v>1.0697451223824882E-5</v>
      </c>
      <c r="Q5836" s="3">
        <f>+Tabella2026[[#This Row],[INCIDENZA POPOLAZIONE PER DIFFERENZA]]*(PLAFOND-SUM(Tabella2026[CONTRIBUTO SULLA BASE DELLA POPOLAZIONE]))</f>
        <v>3149.32161720564</v>
      </c>
      <c r="R5836" s="3">
        <f>+Tabella2026[[#This Row],[CONTRIBUTO SULLA BASE DELLA POPOLAZIONE]]+Tabella2026[[#This Row],[CONTRIBUTO SULLA BASE DEL REDDITO]]</f>
        <v>8253.8067132970391</v>
      </c>
      <c r="S5836" s="3">
        <f>+Tabella2026[[#This Row],[CONTRIBUTO TOTALE]]/(PLAFOND/N_TESSERE)</f>
        <v>16.507613426594077</v>
      </c>
      <c r="T5836" s="3">
        <f>+MAX(CEILING(Tabella2026[[#This Row],[preDEF1]],1),1)</f>
        <v>17</v>
      </c>
      <c r="U5836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5836" s="21">
        <f>+Tabella2026[[#This Row],[DEF - n. card]]*(PLAFOND/N_TESSERE)</f>
        <v>8500</v>
      </c>
      <c r="W5836" s="18"/>
    </row>
    <row r="5837" spans="2:23" x14ac:dyDescent="0.25">
      <c r="B5837" s="1" t="s">
        <v>11653</v>
      </c>
      <c r="C5837" s="2">
        <v>4181</v>
      </c>
      <c r="D5837" s="1" t="s">
        <v>11654</v>
      </c>
      <c r="E5837" s="1" t="s">
        <v>18</v>
      </c>
      <c r="F5837" s="1" t="s">
        <v>263</v>
      </c>
      <c r="G5837" s="1" t="s">
        <v>4778</v>
      </c>
      <c r="H5837" s="1" t="s">
        <v>15835</v>
      </c>
      <c r="I5837" s="5">
        <v>1022</v>
      </c>
      <c r="J5837" s="5">
        <v>16032848</v>
      </c>
      <c r="K5837" s="3">
        <f>+Tabella2026[[#This Row],[POP_2024]]/SUM(Tabella2026[POP_2024])</f>
        <v>1.7338648437764023E-5</v>
      </c>
      <c r="L5837" s="3">
        <f>+Tabella2026[[#This Row],[INCIDENZA POPOLAZIONE]]*(PLAFOND/2)</f>
        <v>5104.4850960914</v>
      </c>
      <c r="M5837" s="3">
        <f>+IFERROR(Tabella2026[[#This Row],[reddito_2024]]/Tabella2026[[#This Row],[POP_2024]],"")</f>
        <v>15687.718199608611</v>
      </c>
      <c r="N5837" s="3">
        <f>+IF(Tabella2026[[#This Row],[REDDITO COMPLESSIVO PROCAPITE]]&lt;media_aggr_reddito_pc,(media_aggr_reddito_pc-Tabella2026[[#This Row],[REDDITO COMPLESSIVO PROCAPITE]]),0)</f>
        <v>2137.34786300013</v>
      </c>
      <c r="O5837" s="3">
        <f>+Tabella2026[[#This Row],[DIFFERENZA REDDITO INFERIORE ALLA MEDIA DALLA MEDIA]]*Tabella2026[[#This Row],[POP_2024]]</f>
        <v>2184369.5159861329</v>
      </c>
      <c r="P5837" s="3">
        <f>+Tabella2026[[#This Row],[POPOLAZIONE PER DIFFERENZA ]]/SUM(Tabella2026[[POPOLAZIONE PER DIFFERENZA ]])</f>
        <v>1.9379335460261551E-5</v>
      </c>
      <c r="Q5837" s="3">
        <f>+Tabella2026[[#This Row],[INCIDENZA POPOLAZIONE PER DIFFERENZA]]*(PLAFOND-SUM(Tabella2026[CONTRIBUTO SULLA BASE DELLA POPOLAZIONE]))</f>
        <v>5705.2618249994284</v>
      </c>
      <c r="R5837" s="3">
        <f>+Tabella2026[[#This Row],[CONTRIBUTO SULLA BASE DELLA POPOLAZIONE]]+Tabella2026[[#This Row],[CONTRIBUTO SULLA BASE DEL REDDITO]]</f>
        <v>10809.746921090828</v>
      </c>
      <c r="S5837" s="3">
        <f>+Tabella2026[[#This Row],[CONTRIBUTO TOTALE]]/(PLAFOND/N_TESSERE)</f>
        <v>21.619493842181654</v>
      </c>
      <c r="T5837" s="3">
        <f>+MAX(CEILING(Tabella2026[[#This Row],[preDEF1]],1),1)</f>
        <v>22</v>
      </c>
      <c r="U5837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5837" s="21">
        <f>+Tabella2026[[#This Row],[DEF - n. card]]*(PLAFOND/N_TESSERE)</f>
        <v>11000</v>
      </c>
      <c r="W5837" s="18"/>
    </row>
    <row r="5838" spans="2:23" x14ac:dyDescent="0.25">
      <c r="B5838" s="1" t="s">
        <v>11508</v>
      </c>
      <c r="C5838" s="2">
        <v>69045</v>
      </c>
      <c r="D5838" s="1" t="s">
        <v>11509</v>
      </c>
      <c r="E5838" s="1" t="s">
        <v>96</v>
      </c>
      <c r="F5838" s="1" t="s">
        <v>328</v>
      </c>
      <c r="G5838" s="1" t="s">
        <v>4778</v>
      </c>
      <c r="H5838" s="1" t="s">
        <v>15836</v>
      </c>
      <c r="I5838" s="5">
        <v>1021</v>
      </c>
      <c r="J5838" s="5">
        <v>15926329</v>
      </c>
      <c r="K5838" s="3">
        <f>+Tabella2026[[#This Row],[POP_2024]]/SUM(Tabella2026[POP_2024])</f>
        <v>1.7321683028333727E-5</v>
      </c>
      <c r="L5838" s="3">
        <f>+Tabella2026[[#This Row],[INCIDENZA POPOLAZIONE]]*(PLAFOND/2)</f>
        <v>5099.4904922791784</v>
      </c>
      <c r="M5838" s="3">
        <f>+IFERROR(Tabella2026[[#This Row],[reddito_2024]]/Tabella2026[[#This Row],[POP_2024]],"")</f>
        <v>15598.75514201763</v>
      </c>
      <c r="N5838" s="3">
        <f>+IF(Tabella2026[[#This Row],[REDDITO COMPLESSIVO PROCAPITE]]&lt;media_aggr_reddito_pc,(media_aggr_reddito_pc-Tabella2026[[#This Row],[REDDITO COMPLESSIVO PROCAPITE]]),0)</f>
        <v>2226.3109205911114</v>
      </c>
      <c r="O5838" s="3">
        <f>+Tabella2026[[#This Row],[DIFFERENZA REDDITO INFERIORE ALLA MEDIA DALLA MEDIA]]*Tabella2026[[#This Row],[POP_2024]]</f>
        <v>2273063.4499235246</v>
      </c>
      <c r="P5838" s="3">
        <f>+Tabella2026[[#This Row],[POPOLAZIONE PER DIFFERENZA ]]/SUM(Tabella2026[[POPOLAZIONE PER DIFFERENZA ]])</f>
        <v>2.0166212170673354E-5</v>
      </c>
      <c r="Q5838" s="3">
        <f>+Tabella2026[[#This Row],[INCIDENZA POPOLAZIONE PER DIFFERENZA]]*(PLAFOND-SUM(Tabella2026[CONTRIBUTO SULLA BASE DELLA POPOLAZIONE]))</f>
        <v>5936.9177383871311</v>
      </c>
      <c r="R5838" s="3">
        <f>+Tabella2026[[#This Row],[CONTRIBUTO SULLA BASE DELLA POPOLAZIONE]]+Tabella2026[[#This Row],[CONTRIBUTO SULLA BASE DEL REDDITO]]</f>
        <v>11036.408230666309</v>
      </c>
      <c r="S5838" s="3">
        <f>+Tabella2026[[#This Row],[CONTRIBUTO TOTALE]]/(PLAFOND/N_TESSERE)</f>
        <v>22.072816461332618</v>
      </c>
      <c r="T5838" s="3">
        <f>+MAX(CEILING(Tabella2026[[#This Row],[preDEF1]],1),1)</f>
        <v>23</v>
      </c>
      <c r="U5838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5838" s="21">
        <f>+Tabella2026[[#This Row],[DEF - n. card]]*(PLAFOND/N_TESSERE)</f>
        <v>11500</v>
      </c>
      <c r="W5838" s="18"/>
    </row>
    <row r="5839" spans="2:23" x14ac:dyDescent="0.25">
      <c r="B5839" s="1" t="s">
        <v>11626</v>
      </c>
      <c r="C5839" s="2">
        <v>70037</v>
      </c>
      <c r="D5839" s="1" t="s">
        <v>11627</v>
      </c>
      <c r="E5839" s="1" t="s">
        <v>345</v>
      </c>
      <c r="F5839" s="1" t="s">
        <v>344</v>
      </c>
      <c r="G5839" s="1" t="s">
        <v>4778</v>
      </c>
      <c r="H5839" s="1" t="s">
        <v>15836</v>
      </c>
      <c r="I5839" s="5">
        <v>1021</v>
      </c>
      <c r="J5839" s="5">
        <v>11652716</v>
      </c>
      <c r="K5839" s="3">
        <f>+Tabella2026[[#This Row],[POP_2024]]/SUM(Tabella2026[POP_2024])</f>
        <v>1.7321683028333727E-5</v>
      </c>
      <c r="L5839" s="3">
        <f>+Tabella2026[[#This Row],[INCIDENZA POPOLAZIONE]]*(PLAFOND/2)</f>
        <v>5099.4904922791784</v>
      </c>
      <c r="M5839" s="3">
        <f>+IFERROR(Tabella2026[[#This Row],[reddito_2024]]/Tabella2026[[#This Row],[POP_2024]],"")</f>
        <v>11413.042115572967</v>
      </c>
      <c r="N5839" s="3">
        <f>+IF(Tabella2026[[#This Row],[REDDITO COMPLESSIVO PROCAPITE]]&lt;media_aggr_reddito_pc,(media_aggr_reddito_pc-Tabella2026[[#This Row],[REDDITO COMPLESSIVO PROCAPITE]]),0)</f>
        <v>6412.0239470357737</v>
      </c>
      <c r="O5839" s="3">
        <f>+Tabella2026[[#This Row],[DIFFERENZA REDDITO INFERIORE ALLA MEDIA DALLA MEDIA]]*Tabella2026[[#This Row],[POP_2024]]</f>
        <v>6546676.4499235246</v>
      </c>
      <c r="P5839" s="3">
        <f>+Tabella2026[[#This Row],[POPOLAZIONE PER DIFFERENZA ]]/SUM(Tabella2026[[POPOLAZIONE PER DIFFERENZA ]])</f>
        <v>5.8080941958021525E-5</v>
      </c>
      <c r="Q5839" s="3">
        <f>+Tabella2026[[#This Row],[INCIDENZA POPOLAZIONE PER DIFFERENZA]]*(PLAFOND-SUM(Tabella2026[CONTRIBUTO SULLA BASE DELLA POPOLAZIONE]))</f>
        <v>17098.985751735137</v>
      </c>
      <c r="R5839" s="3">
        <f>+Tabella2026[[#This Row],[CONTRIBUTO SULLA BASE DELLA POPOLAZIONE]]+Tabella2026[[#This Row],[CONTRIBUTO SULLA BASE DEL REDDITO]]</f>
        <v>22198.476244014317</v>
      </c>
      <c r="S5839" s="3">
        <f>+Tabella2026[[#This Row],[CONTRIBUTO TOTALE]]/(PLAFOND/N_TESSERE)</f>
        <v>44.396952488028631</v>
      </c>
      <c r="T5839" s="3">
        <f>+MAX(CEILING(Tabella2026[[#This Row],[preDEF1]],1),1)</f>
        <v>45</v>
      </c>
      <c r="U5839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5839" s="21">
        <f>+Tabella2026[[#This Row],[DEF - n. card]]*(PLAFOND/N_TESSERE)</f>
        <v>22500</v>
      </c>
      <c r="W5839" s="18"/>
    </row>
    <row r="5840" spans="2:23" x14ac:dyDescent="0.25">
      <c r="B5840" s="1" t="s">
        <v>11721</v>
      </c>
      <c r="C5840" s="2">
        <v>64096</v>
      </c>
      <c r="D5840" s="1" t="s">
        <v>11722</v>
      </c>
      <c r="E5840" s="1" t="s">
        <v>15</v>
      </c>
      <c r="F5840" s="1" t="s">
        <v>290</v>
      </c>
      <c r="G5840" s="1" t="s">
        <v>4778</v>
      </c>
      <c r="H5840" s="1" t="s">
        <v>15836</v>
      </c>
      <c r="I5840" s="5">
        <v>1021</v>
      </c>
      <c r="J5840" s="5">
        <v>11621073</v>
      </c>
      <c r="K5840" s="3">
        <f>+Tabella2026[[#This Row],[POP_2024]]/SUM(Tabella2026[POP_2024])</f>
        <v>1.7321683028333727E-5</v>
      </c>
      <c r="L5840" s="3">
        <f>+Tabella2026[[#This Row],[INCIDENZA POPOLAZIONE]]*(PLAFOND/2)</f>
        <v>5099.4904922791784</v>
      </c>
      <c r="M5840" s="3">
        <f>+IFERROR(Tabella2026[[#This Row],[reddito_2024]]/Tabella2026[[#This Row],[POP_2024]],"")</f>
        <v>11382.049951028404</v>
      </c>
      <c r="N5840" s="3">
        <f>+IF(Tabella2026[[#This Row],[REDDITO COMPLESSIVO PROCAPITE]]&lt;media_aggr_reddito_pc,(media_aggr_reddito_pc-Tabella2026[[#This Row],[REDDITO COMPLESSIVO PROCAPITE]]),0)</f>
        <v>6443.0161115803367</v>
      </c>
      <c r="O5840" s="3">
        <f>+Tabella2026[[#This Row],[DIFFERENZA REDDITO INFERIORE ALLA MEDIA DALLA MEDIA]]*Tabella2026[[#This Row],[POP_2024]]</f>
        <v>6578319.4499235237</v>
      </c>
      <c r="P5840" s="3">
        <f>+Tabella2026[[#This Row],[POPOLAZIONE PER DIFFERENZA ]]/SUM(Tabella2026[[POPOLAZIONE PER DIFFERENZA ]])</f>
        <v>5.8361672991613249E-5</v>
      </c>
      <c r="Q5840" s="3">
        <f>+Tabella2026[[#This Row],[INCIDENZA POPOLAZIONE PER DIFFERENZA]]*(PLAFOND-SUM(Tabella2026[CONTRIBUTO SULLA BASE DELLA POPOLAZIONE]))</f>
        <v>17181.632757476265</v>
      </c>
      <c r="R5840" s="3">
        <f>+Tabella2026[[#This Row],[CONTRIBUTO SULLA BASE DELLA POPOLAZIONE]]+Tabella2026[[#This Row],[CONTRIBUTO SULLA BASE DEL REDDITO]]</f>
        <v>22281.123249755445</v>
      </c>
      <c r="S5840" s="3">
        <f>+Tabella2026[[#This Row],[CONTRIBUTO TOTALE]]/(PLAFOND/N_TESSERE)</f>
        <v>44.562246499510891</v>
      </c>
      <c r="T5840" s="3">
        <f>+MAX(CEILING(Tabella2026[[#This Row],[preDEF1]],1),1)</f>
        <v>45</v>
      </c>
      <c r="U5840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5840" s="21">
        <f>+Tabella2026[[#This Row],[DEF - n. card]]*(PLAFOND/N_TESSERE)</f>
        <v>22500</v>
      </c>
      <c r="W5840" s="18"/>
    </row>
    <row r="5841" spans="2:23" x14ac:dyDescent="0.25">
      <c r="B5841" s="1" t="s">
        <v>11705</v>
      </c>
      <c r="C5841" s="2">
        <v>66012</v>
      </c>
      <c r="D5841" s="1" t="s">
        <v>11706</v>
      </c>
      <c r="E5841" s="1" t="s">
        <v>96</v>
      </c>
      <c r="F5841" s="1" t="s">
        <v>201</v>
      </c>
      <c r="G5841" s="1" t="s">
        <v>4778</v>
      </c>
      <c r="H5841" s="1" t="s">
        <v>15836</v>
      </c>
      <c r="I5841" s="5">
        <v>1020</v>
      </c>
      <c r="J5841" s="5">
        <v>15551587</v>
      </c>
      <c r="K5841" s="3">
        <f>+Tabella2026[[#This Row],[POP_2024]]/SUM(Tabella2026[POP_2024])</f>
        <v>1.7304717618903431E-5</v>
      </c>
      <c r="L5841" s="3">
        <f>+Tabella2026[[#This Row],[INCIDENZA POPOLAZIONE]]*(PLAFOND/2)</f>
        <v>5094.4958884669559</v>
      </c>
      <c r="M5841" s="3">
        <f>+IFERROR(Tabella2026[[#This Row],[reddito_2024]]/Tabella2026[[#This Row],[POP_2024]],"")</f>
        <v>15246.653921568628</v>
      </c>
      <c r="N5841" s="3">
        <f>+IF(Tabella2026[[#This Row],[REDDITO COMPLESSIVO PROCAPITE]]&lt;media_aggr_reddito_pc,(media_aggr_reddito_pc-Tabella2026[[#This Row],[REDDITO COMPLESSIVO PROCAPITE]]),0)</f>
        <v>2578.4121410401131</v>
      </c>
      <c r="O5841" s="3">
        <f>+Tabella2026[[#This Row],[DIFFERENZA REDDITO INFERIORE ALLA MEDIA DALLA MEDIA]]*Tabella2026[[#This Row],[POP_2024]]</f>
        <v>2629980.3838609154</v>
      </c>
      <c r="P5841" s="3">
        <f>+Tabella2026[[#This Row],[POPOLAZIONE PER DIFFERENZA ]]/SUM(Tabella2026[[POPOLAZIONE PER DIFFERENZA ]])</f>
        <v>2.3332715339482737E-5</v>
      </c>
      <c r="Q5841" s="3">
        <f>+Tabella2026[[#This Row],[INCIDENZA POPOLAZIONE PER DIFFERENZA]]*(PLAFOND-SUM(Tabella2026[CONTRIBUTO SULLA BASE DELLA POPOLAZIONE]))</f>
        <v>6869.1338964072411</v>
      </c>
      <c r="R5841" s="3">
        <f>+Tabella2026[[#This Row],[CONTRIBUTO SULLA BASE DELLA POPOLAZIONE]]+Tabella2026[[#This Row],[CONTRIBUTO SULLA BASE DEL REDDITO]]</f>
        <v>11963.629784874196</v>
      </c>
      <c r="S5841" s="3">
        <f>+Tabella2026[[#This Row],[CONTRIBUTO TOTALE]]/(PLAFOND/N_TESSERE)</f>
        <v>23.927259569748394</v>
      </c>
      <c r="T5841" s="3">
        <f>+MAX(CEILING(Tabella2026[[#This Row],[preDEF1]],1),1)</f>
        <v>24</v>
      </c>
      <c r="U5841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5841" s="21">
        <f>+Tabella2026[[#This Row],[DEF - n. card]]*(PLAFOND/N_TESSERE)</f>
        <v>12000</v>
      </c>
      <c r="W5841" s="18"/>
    </row>
    <row r="5842" spans="2:23" x14ac:dyDescent="0.25">
      <c r="B5842" s="1" t="s">
        <v>11679</v>
      </c>
      <c r="C5842" s="2">
        <v>70052</v>
      </c>
      <c r="D5842" s="1" t="s">
        <v>11680</v>
      </c>
      <c r="E5842" s="1" t="s">
        <v>345</v>
      </c>
      <c r="F5842" s="1" t="s">
        <v>344</v>
      </c>
      <c r="G5842" s="1" t="s">
        <v>4778</v>
      </c>
      <c r="H5842" s="1" t="s">
        <v>15836</v>
      </c>
      <c r="I5842" s="5">
        <v>1020</v>
      </c>
      <c r="J5842" s="5">
        <v>13303705</v>
      </c>
      <c r="K5842" s="3">
        <f>+Tabella2026[[#This Row],[POP_2024]]/SUM(Tabella2026[POP_2024])</f>
        <v>1.7304717618903431E-5</v>
      </c>
      <c r="L5842" s="3">
        <f>+Tabella2026[[#This Row],[INCIDENZA POPOLAZIONE]]*(PLAFOND/2)</f>
        <v>5094.4958884669559</v>
      </c>
      <c r="M5842" s="3">
        <f>+IFERROR(Tabella2026[[#This Row],[reddito_2024]]/Tabella2026[[#This Row],[POP_2024]],"")</f>
        <v>13042.848039215687</v>
      </c>
      <c r="N5842" s="3">
        <f>+IF(Tabella2026[[#This Row],[REDDITO COMPLESSIVO PROCAPITE]]&lt;media_aggr_reddito_pc,(media_aggr_reddito_pc-Tabella2026[[#This Row],[REDDITO COMPLESSIVO PROCAPITE]]),0)</f>
        <v>4782.218023393054</v>
      </c>
      <c r="O5842" s="3">
        <f>+Tabella2026[[#This Row],[DIFFERENZA REDDITO INFERIORE ALLA MEDIA DALLA MEDIA]]*Tabella2026[[#This Row],[POP_2024]]</f>
        <v>4877862.383860915</v>
      </c>
      <c r="P5842" s="3">
        <f>+Tabella2026[[#This Row],[POPOLAZIONE PER DIFFERENZA ]]/SUM(Tabella2026[[POPOLAZIONE PER DIFFERENZA ]])</f>
        <v>4.3275522192570219E-5</v>
      </c>
      <c r="Q5842" s="3">
        <f>+Tabella2026[[#This Row],[INCIDENZA POPOLAZIONE PER DIFFERENZA]]*(PLAFOND-SUM(Tabella2026[CONTRIBUTO SULLA BASE DELLA POPOLAZIONE]))</f>
        <v>12740.281276851079</v>
      </c>
      <c r="R5842" s="3">
        <f>+Tabella2026[[#This Row],[CONTRIBUTO SULLA BASE DELLA POPOLAZIONE]]+Tabella2026[[#This Row],[CONTRIBUTO SULLA BASE DEL REDDITO]]</f>
        <v>17834.777165318035</v>
      </c>
      <c r="S5842" s="3">
        <f>+Tabella2026[[#This Row],[CONTRIBUTO TOTALE]]/(PLAFOND/N_TESSERE)</f>
        <v>35.669554330636068</v>
      </c>
      <c r="T5842" s="3">
        <f>+MAX(CEILING(Tabella2026[[#This Row],[preDEF1]],1),1)</f>
        <v>36</v>
      </c>
      <c r="U5842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5842" s="21">
        <f>+Tabella2026[[#This Row],[DEF - n. card]]*(PLAFOND/N_TESSERE)</f>
        <v>18000</v>
      </c>
      <c r="W5842" s="18"/>
    </row>
    <row r="5843" spans="2:23" x14ac:dyDescent="0.25">
      <c r="B5843" s="1" t="s">
        <v>11643</v>
      </c>
      <c r="C5843" s="2">
        <v>29042</v>
      </c>
      <c r="D5843" s="1" t="s">
        <v>11644</v>
      </c>
      <c r="E5843" s="1" t="s">
        <v>38</v>
      </c>
      <c r="F5843" s="1" t="s">
        <v>314</v>
      </c>
      <c r="G5843" s="1" t="s">
        <v>4778</v>
      </c>
      <c r="H5843" s="1" t="s">
        <v>15835</v>
      </c>
      <c r="I5843" s="5">
        <v>1020</v>
      </c>
      <c r="J5843" s="5">
        <v>18801222</v>
      </c>
      <c r="K5843" s="3">
        <f>+Tabella2026[[#This Row],[POP_2024]]/SUM(Tabella2026[POP_2024])</f>
        <v>1.7304717618903431E-5</v>
      </c>
      <c r="L5843" s="3">
        <f>+Tabella2026[[#This Row],[INCIDENZA POPOLAZIONE]]*(PLAFOND/2)</f>
        <v>5094.4958884669559</v>
      </c>
      <c r="M5843" s="3">
        <f>+IFERROR(Tabella2026[[#This Row],[reddito_2024]]/Tabella2026[[#This Row],[POP_2024]],"")</f>
        <v>18432.570588235296</v>
      </c>
      <c r="N5843" s="3">
        <f>+IF(Tabella2026[[#This Row],[REDDITO COMPLESSIVO PROCAPITE]]&lt;media_aggr_reddito_pc,(media_aggr_reddito_pc-Tabella2026[[#This Row],[REDDITO COMPLESSIVO PROCAPITE]]),0)</f>
        <v>0</v>
      </c>
      <c r="O5843" s="3">
        <f>+Tabella2026[[#This Row],[DIFFERENZA REDDITO INFERIORE ALLA MEDIA DALLA MEDIA]]*Tabella2026[[#This Row],[POP_2024]]</f>
        <v>0</v>
      </c>
      <c r="P5843" s="3">
        <f>+Tabella2026[[#This Row],[POPOLAZIONE PER DIFFERENZA ]]/SUM(Tabella2026[[POPOLAZIONE PER DIFFERENZA ]])</f>
        <v>0</v>
      </c>
      <c r="Q5843" s="3">
        <f>+Tabella2026[[#This Row],[INCIDENZA POPOLAZIONE PER DIFFERENZA]]*(PLAFOND-SUM(Tabella2026[CONTRIBUTO SULLA BASE DELLA POPOLAZIONE]))</f>
        <v>0</v>
      </c>
      <c r="R5843" s="3">
        <f>+Tabella2026[[#This Row],[CONTRIBUTO SULLA BASE DELLA POPOLAZIONE]]+Tabella2026[[#This Row],[CONTRIBUTO SULLA BASE DEL REDDITO]]</f>
        <v>5094.4958884669559</v>
      </c>
      <c r="S5843" s="3">
        <f>+Tabella2026[[#This Row],[CONTRIBUTO TOTALE]]/(PLAFOND/N_TESSERE)</f>
        <v>10.188991776933912</v>
      </c>
      <c r="T5843" s="3">
        <f>+MAX(CEILING(Tabella2026[[#This Row],[preDEF1]],1),1)</f>
        <v>11</v>
      </c>
      <c r="U5843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43" s="21">
        <f>+Tabella2026[[#This Row],[DEF - n. card]]*(PLAFOND/N_TESSERE)</f>
        <v>5500</v>
      </c>
      <c r="W5843" s="18"/>
    </row>
    <row r="5844" spans="2:23" x14ac:dyDescent="0.25">
      <c r="B5844" s="1" t="s">
        <v>11886</v>
      </c>
      <c r="C5844" s="2">
        <v>53028</v>
      </c>
      <c r="D5844" s="1" t="s">
        <v>11887</v>
      </c>
      <c r="E5844" s="1" t="s">
        <v>30</v>
      </c>
      <c r="F5844" s="1" t="s">
        <v>159</v>
      </c>
      <c r="G5844" s="1" t="s">
        <v>4778</v>
      </c>
      <c r="H5844" s="1" t="s">
        <v>15834</v>
      </c>
      <c r="I5844" s="5">
        <v>1020</v>
      </c>
      <c r="J5844" s="5">
        <v>13684465</v>
      </c>
      <c r="K5844" s="3">
        <f>+Tabella2026[[#This Row],[POP_2024]]/SUM(Tabella2026[POP_2024])</f>
        <v>1.7304717618903431E-5</v>
      </c>
      <c r="L5844" s="3">
        <f>+Tabella2026[[#This Row],[INCIDENZA POPOLAZIONE]]*(PLAFOND/2)</f>
        <v>5094.4958884669559</v>
      </c>
      <c r="M5844" s="3">
        <f>+IFERROR(Tabella2026[[#This Row],[reddito_2024]]/Tabella2026[[#This Row],[POP_2024]],"")</f>
        <v>13416.142156862745</v>
      </c>
      <c r="N5844" s="3">
        <f>+IF(Tabella2026[[#This Row],[REDDITO COMPLESSIVO PROCAPITE]]&lt;media_aggr_reddito_pc,(media_aggr_reddito_pc-Tabella2026[[#This Row],[REDDITO COMPLESSIVO PROCAPITE]]),0)</f>
        <v>4408.9239057459963</v>
      </c>
      <c r="O5844" s="3">
        <f>+Tabella2026[[#This Row],[DIFFERENZA REDDITO INFERIORE ALLA MEDIA DALLA MEDIA]]*Tabella2026[[#This Row],[POP_2024]]</f>
        <v>4497102.3838609159</v>
      </c>
      <c r="P5844" s="3">
        <f>+Tabella2026[[#This Row],[POPOLAZIONE PER DIFFERENZA ]]/SUM(Tabella2026[[POPOLAZIONE PER DIFFERENZA ]])</f>
        <v>3.9897487608289738E-5</v>
      </c>
      <c r="Q5844" s="3">
        <f>+Tabella2026[[#This Row],[INCIDENZA POPOLAZIONE PER DIFFERENZA]]*(PLAFOND-SUM(Tabella2026[CONTRIBUTO SULLA BASE DELLA POPOLAZIONE]))</f>
        <v>11745.79042876484</v>
      </c>
      <c r="R5844" s="3">
        <f>+Tabella2026[[#This Row],[CONTRIBUTO SULLA BASE DELLA POPOLAZIONE]]+Tabella2026[[#This Row],[CONTRIBUTO SULLA BASE DEL REDDITO]]</f>
        <v>16840.286317231796</v>
      </c>
      <c r="S5844" s="3">
        <f>+Tabella2026[[#This Row],[CONTRIBUTO TOTALE]]/(PLAFOND/N_TESSERE)</f>
        <v>33.680572634463594</v>
      </c>
      <c r="T5844" s="3">
        <f>+MAX(CEILING(Tabella2026[[#This Row],[preDEF1]],1),1)</f>
        <v>34</v>
      </c>
      <c r="U5844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5844" s="21">
        <f>+Tabella2026[[#This Row],[DEF - n. card]]*(PLAFOND/N_TESSERE)</f>
        <v>17000</v>
      </c>
      <c r="W5844" s="18"/>
    </row>
    <row r="5845" spans="2:23" x14ac:dyDescent="0.25">
      <c r="B5845" s="1" t="s">
        <v>11685</v>
      </c>
      <c r="C5845" s="2">
        <v>94008</v>
      </c>
      <c r="D5845" s="1" t="s">
        <v>11686</v>
      </c>
      <c r="E5845" s="1" t="s">
        <v>345</v>
      </c>
      <c r="F5845" s="1" t="s">
        <v>1000</v>
      </c>
      <c r="G5845" s="1" t="s">
        <v>4778</v>
      </c>
      <c r="H5845" s="1" t="s">
        <v>15836</v>
      </c>
      <c r="I5845" s="5">
        <v>1019</v>
      </c>
      <c r="J5845" s="5">
        <v>11731613</v>
      </c>
      <c r="K5845" s="3">
        <f>+Tabella2026[[#This Row],[POP_2024]]/SUM(Tabella2026[POP_2024])</f>
        <v>1.7287752209473131E-5</v>
      </c>
      <c r="L5845" s="3">
        <f>+Tabella2026[[#This Row],[INCIDENZA POPOLAZIONE]]*(PLAFOND/2)</f>
        <v>5089.5012846547324</v>
      </c>
      <c r="M5845" s="3">
        <f>+IFERROR(Tabella2026[[#This Row],[reddito_2024]]/Tabella2026[[#This Row],[POP_2024]],"")</f>
        <v>11512.868498527969</v>
      </c>
      <c r="N5845" s="3">
        <f>+IF(Tabella2026[[#This Row],[REDDITO COMPLESSIVO PROCAPITE]]&lt;media_aggr_reddito_pc,(media_aggr_reddito_pc-Tabella2026[[#This Row],[REDDITO COMPLESSIVO PROCAPITE]]),0)</f>
        <v>6312.1975640807723</v>
      </c>
      <c r="O5845" s="3">
        <f>+Tabella2026[[#This Row],[DIFFERENZA REDDITO INFERIORE ALLA MEDIA DALLA MEDIA]]*Tabella2026[[#This Row],[POP_2024]]</f>
        <v>6432129.3177983072</v>
      </c>
      <c r="P5845" s="3">
        <f>+Tabella2026[[#This Row],[POPOLAZIONE PER DIFFERENZA ]]/SUM(Tabella2026[[POPOLAZIONE PER DIFFERENZA ]])</f>
        <v>5.7064700299630068E-5</v>
      </c>
      <c r="Q5845" s="3">
        <f>+Tabella2026[[#This Row],[INCIDENZA POPOLAZIONE PER DIFFERENZA]]*(PLAFOND-SUM(Tabella2026[CONTRIBUTO SULLA BASE DELLA POPOLAZIONE]))</f>
        <v>16799.804969685934</v>
      </c>
      <c r="R5845" s="3">
        <f>+Tabella2026[[#This Row],[CONTRIBUTO SULLA BASE DELLA POPOLAZIONE]]+Tabella2026[[#This Row],[CONTRIBUTO SULLA BASE DEL REDDITO]]</f>
        <v>21889.306254340667</v>
      </c>
      <c r="S5845" s="3">
        <f>+Tabella2026[[#This Row],[CONTRIBUTO TOTALE]]/(PLAFOND/N_TESSERE)</f>
        <v>43.778612508681334</v>
      </c>
      <c r="T5845" s="3">
        <f>+MAX(CEILING(Tabella2026[[#This Row],[preDEF1]],1),1)</f>
        <v>44</v>
      </c>
      <c r="U5845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845" s="21">
        <f>+Tabella2026[[#This Row],[DEF - n. card]]*(PLAFOND/N_TESSERE)</f>
        <v>22000</v>
      </c>
      <c r="W5845" s="18"/>
    </row>
    <row r="5846" spans="2:23" x14ac:dyDescent="0.25">
      <c r="B5846" s="1" t="s">
        <v>11638</v>
      </c>
      <c r="C5846" s="2">
        <v>9026</v>
      </c>
      <c r="D5846" s="1" t="s">
        <v>11639</v>
      </c>
      <c r="E5846" s="1" t="s">
        <v>24</v>
      </c>
      <c r="F5846" s="1" t="s">
        <v>246</v>
      </c>
      <c r="G5846" s="1" t="s">
        <v>4778</v>
      </c>
      <c r="H5846" s="1" t="s">
        <v>15835</v>
      </c>
      <c r="I5846" s="5">
        <v>1019</v>
      </c>
      <c r="J5846" s="5">
        <v>19622404</v>
      </c>
      <c r="K5846" s="3">
        <f>+Tabella2026[[#This Row],[POP_2024]]/SUM(Tabella2026[POP_2024])</f>
        <v>1.7287752209473131E-5</v>
      </c>
      <c r="L5846" s="3">
        <f>+Tabella2026[[#This Row],[INCIDENZA POPOLAZIONE]]*(PLAFOND/2)</f>
        <v>5089.5012846547324</v>
      </c>
      <c r="M5846" s="3">
        <f>+IFERROR(Tabella2026[[#This Row],[reddito_2024]]/Tabella2026[[#This Row],[POP_2024]],"")</f>
        <v>19256.529931305202</v>
      </c>
      <c r="N5846" s="3">
        <f>+IF(Tabella2026[[#This Row],[REDDITO COMPLESSIVO PROCAPITE]]&lt;media_aggr_reddito_pc,(media_aggr_reddito_pc-Tabella2026[[#This Row],[REDDITO COMPLESSIVO PROCAPITE]]),0)</f>
        <v>0</v>
      </c>
      <c r="O5846" s="3">
        <f>+Tabella2026[[#This Row],[DIFFERENZA REDDITO INFERIORE ALLA MEDIA DALLA MEDIA]]*Tabella2026[[#This Row],[POP_2024]]</f>
        <v>0</v>
      </c>
      <c r="P5846" s="3">
        <f>+Tabella2026[[#This Row],[POPOLAZIONE PER DIFFERENZA ]]/SUM(Tabella2026[[POPOLAZIONE PER DIFFERENZA ]])</f>
        <v>0</v>
      </c>
      <c r="Q5846" s="3">
        <f>+Tabella2026[[#This Row],[INCIDENZA POPOLAZIONE PER DIFFERENZA]]*(PLAFOND-SUM(Tabella2026[CONTRIBUTO SULLA BASE DELLA POPOLAZIONE]))</f>
        <v>0</v>
      </c>
      <c r="R5846" s="3">
        <f>+Tabella2026[[#This Row],[CONTRIBUTO SULLA BASE DELLA POPOLAZIONE]]+Tabella2026[[#This Row],[CONTRIBUTO SULLA BASE DEL REDDITO]]</f>
        <v>5089.5012846547324</v>
      </c>
      <c r="S5846" s="3">
        <f>+Tabella2026[[#This Row],[CONTRIBUTO TOTALE]]/(PLAFOND/N_TESSERE)</f>
        <v>10.179002569309464</v>
      </c>
      <c r="T5846" s="3">
        <f>+MAX(CEILING(Tabella2026[[#This Row],[preDEF1]],1),1)</f>
        <v>11</v>
      </c>
      <c r="U5846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46" s="21">
        <f>+Tabella2026[[#This Row],[DEF - n. card]]*(PLAFOND/N_TESSERE)</f>
        <v>5500</v>
      </c>
      <c r="W5846" s="18"/>
    </row>
    <row r="5847" spans="2:23" x14ac:dyDescent="0.25">
      <c r="B5847" s="1" t="s">
        <v>11530</v>
      </c>
      <c r="C5847" s="2">
        <v>109015</v>
      </c>
      <c r="D5847" s="1" t="s">
        <v>11531</v>
      </c>
      <c r="E5847" s="1" t="s">
        <v>117</v>
      </c>
      <c r="F5847" s="1" t="s">
        <v>506</v>
      </c>
      <c r="G5847" s="1" t="s">
        <v>4778</v>
      </c>
      <c r="H5847" s="1" t="s">
        <v>15834</v>
      </c>
      <c r="I5847" s="5">
        <v>1019</v>
      </c>
      <c r="J5847" s="5">
        <v>17161151</v>
      </c>
      <c r="K5847" s="3">
        <f>+Tabella2026[[#This Row],[POP_2024]]/SUM(Tabella2026[POP_2024])</f>
        <v>1.7287752209473131E-5</v>
      </c>
      <c r="L5847" s="3">
        <f>+Tabella2026[[#This Row],[INCIDENZA POPOLAZIONE]]*(PLAFOND/2)</f>
        <v>5089.5012846547324</v>
      </c>
      <c r="M5847" s="3">
        <f>+IFERROR(Tabella2026[[#This Row],[reddito_2024]]/Tabella2026[[#This Row],[POP_2024]],"")</f>
        <v>16841.168792934248</v>
      </c>
      <c r="N5847" s="3">
        <f>+IF(Tabella2026[[#This Row],[REDDITO COMPLESSIVO PROCAPITE]]&lt;media_aggr_reddito_pc,(media_aggr_reddito_pc-Tabella2026[[#This Row],[REDDITO COMPLESSIVO PROCAPITE]]),0)</f>
        <v>983.89726967449315</v>
      </c>
      <c r="O5847" s="3">
        <f>+Tabella2026[[#This Row],[DIFFERENZA REDDITO INFERIORE ALLA MEDIA DALLA MEDIA]]*Tabella2026[[#This Row],[POP_2024]]</f>
        <v>1002591.3177983086</v>
      </c>
      <c r="P5847" s="3">
        <f>+Tabella2026[[#This Row],[POPOLAZIONE PER DIFFERENZA ]]/SUM(Tabella2026[[POPOLAZIONE PER DIFFERENZA ]])</f>
        <v>8.8948107611672343E-6</v>
      </c>
      <c r="Q5847" s="3">
        <f>+Tabella2026[[#This Row],[INCIDENZA POPOLAZIONE PER DIFFERENZA]]*(PLAFOND-SUM(Tabella2026[CONTRIBUTO SULLA BASE DELLA POPOLAZIONE]))</f>
        <v>2618.6256169795734</v>
      </c>
      <c r="R5847" s="3">
        <f>+Tabella2026[[#This Row],[CONTRIBUTO SULLA BASE DELLA POPOLAZIONE]]+Tabella2026[[#This Row],[CONTRIBUTO SULLA BASE DEL REDDITO]]</f>
        <v>7708.1269016343058</v>
      </c>
      <c r="S5847" s="3">
        <f>+Tabella2026[[#This Row],[CONTRIBUTO TOTALE]]/(PLAFOND/N_TESSERE)</f>
        <v>15.416253803268612</v>
      </c>
      <c r="T5847" s="3">
        <f>+MAX(CEILING(Tabella2026[[#This Row],[preDEF1]],1),1)</f>
        <v>16</v>
      </c>
      <c r="U5847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5847" s="21">
        <f>+Tabella2026[[#This Row],[DEF - n. card]]*(PLAFOND/N_TESSERE)</f>
        <v>8000</v>
      </c>
      <c r="W5847" s="18"/>
    </row>
    <row r="5848" spans="2:23" x14ac:dyDescent="0.25">
      <c r="B5848" s="1" t="s">
        <v>11808</v>
      </c>
      <c r="C5848" s="2">
        <v>6136</v>
      </c>
      <c r="D5848" s="1" t="s">
        <v>11809</v>
      </c>
      <c r="E5848" s="1" t="s">
        <v>18</v>
      </c>
      <c r="F5848" s="1" t="s">
        <v>138</v>
      </c>
      <c r="G5848" s="1" t="s">
        <v>4778</v>
      </c>
      <c r="H5848" s="1" t="s">
        <v>15835</v>
      </c>
      <c r="I5848" s="5">
        <v>1018</v>
      </c>
      <c r="J5848" s="5">
        <v>14608367</v>
      </c>
      <c r="K5848" s="3">
        <f>+Tabella2026[[#This Row],[POP_2024]]/SUM(Tabella2026[POP_2024])</f>
        <v>1.7270786800042835E-5</v>
      </c>
      <c r="L5848" s="3">
        <f>+Tabella2026[[#This Row],[INCIDENZA POPOLAZIONE]]*(PLAFOND/2)</f>
        <v>5084.5066808425108</v>
      </c>
      <c r="M5848" s="3">
        <f>+IFERROR(Tabella2026[[#This Row],[reddito_2024]]/Tabella2026[[#This Row],[POP_2024]],"")</f>
        <v>14350.065815324166</v>
      </c>
      <c r="N5848" s="3">
        <f>+IF(Tabella2026[[#This Row],[REDDITO COMPLESSIVO PROCAPITE]]&lt;media_aggr_reddito_pc,(media_aggr_reddito_pc-Tabella2026[[#This Row],[REDDITO COMPLESSIVO PROCAPITE]]),0)</f>
        <v>3475.0002472845754</v>
      </c>
      <c r="O5848" s="3">
        <f>+Tabella2026[[#This Row],[DIFFERENZA REDDITO INFERIORE ALLA MEDIA DALLA MEDIA]]*Tabella2026[[#This Row],[POP_2024]]</f>
        <v>3537550.251735698</v>
      </c>
      <c r="P5848" s="3">
        <f>+Tabella2026[[#This Row],[POPOLAZIONE PER DIFFERENZA ]]/SUM(Tabella2026[[POPOLAZIONE PER DIFFERENZA ]])</f>
        <v>3.1384512800696854E-5</v>
      </c>
      <c r="Q5848" s="3">
        <f>+Tabella2026[[#This Row],[INCIDENZA POPOLAZIONE PER DIFFERENZA]]*(PLAFOND-SUM(Tabella2026[CONTRIBUTO SULLA BASE DELLA POPOLAZIONE]))</f>
        <v>9239.5770301405901</v>
      </c>
      <c r="R5848" s="3">
        <f>+Tabella2026[[#This Row],[CONTRIBUTO SULLA BASE DELLA POPOLAZIONE]]+Tabella2026[[#This Row],[CONTRIBUTO SULLA BASE DEL REDDITO]]</f>
        <v>14324.083710983101</v>
      </c>
      <c r="S5848" s="3">
        <f>+Tabella2026[[#This Row],[CONTRIBUTO TOTALE]]/(PLAFOND/N_TESSERE)</f>
        <v>28.648167421966203</v>
      </c>
      <c r="T5848" s="3">
        <f>+MAX(CEILING(Tabella2026[[#This Row],[preDEF1]],1),1)</f>
        <v>29</v>
      </c>
      <c r="U5848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5848" s="21">
        <f>+Tabella2026[[#This Row],[DEF - n. card]]*(PLAFOND/N_TESSERE)</f>
        <v>14500</v>
      </c>
      <c r="W5848" s="18"/>
    </row>
    <row r="5849" spans="2:23" x14ac:dyDescent="0.25">
      <c r="B5849" s="1" t="s">
        <v>11494</v>
      </c>
      <c r="C5849" s="2">
        <v>82003</v>
      </c>
      <c r="D5849" s="1" t="s">
        <v>11495</v>
      </c>
      <c r="E5849" s="1" t="s">
        <v>21</v>
      </c>
      <c r="F5849" s="1" t="s">
        <v>20</v>
      </c>
      <c r="G5849" s="1" t="s">
        <v>4778</v>
      </c>
      <c r="H5849" s="1" t="s">
        <v>15836</v>
      </c>
      <c r="I5849" s="5">
        <v>1017</v>
      </c>
      <c r="J5849" s="5">
        <v>10631415</v>
      </c>
      <c r="K5849" s="3">
        <f>+Tabella2026[[#This Row],[POP_2024]]/SUM(Tabella2026[POP_2024])</f>
        <v>1.7253821390612538E-5</v>
      </c>
      <c r="L5849" s="3">
        <f>+Tabella2026[[#This Row],[INCIDENZA POPOLAZIONE]]*(PLAFOND/2)</f>
        <v>5079.5120770302883</v>
      </c>
      <c r="M5849" s="3">
        <f>+IFERROR(Tabella2026[[#This Row],[reddito_2024]]/Tabella2026[[#This Row],[POP_2024]],"")</f>
        <v>10453.702064896755</v>
      </c>
      <c r="N5849" s="3">
        <f>+IF(Tabella2026[[#This Row],[REDDITO COMPLESSIVO PROCAPITE]]&lt;media_aggr_reddito_pc,(media_aggr_reddito_pc-Tabella2026[[#This Row],[REDDITO COMPLESSIVO PROCAPITE]]),0)</f>
        <v>7371.3639977119856</v>
      </c>
      <c r="O5849" s="3">
        <f>+Tabella2026[[#This Row],[DIFFERENZA REDDITO INFERIORE ALLA MEDIA DALLA MEDIA]]*Tabella2026[[#This Row],[POP_2024]]</f>
        <v>7496677.1856730897</v>
      </c>
      <c r="P5849" s="3">
        <f>+Tabella2026[[#This Row],[POPOLAZIONE PER DIFFERENZA ]]/SUM(Tabella2026[[POPOLAZIONE PER DIFFERENZA ]])</f>
        <v>6.6509178486159822E-5</v>
      </c>
      <c r="Q5849" s="3">
        <f>+Tabella2026[[#This Row],[INCIDENZA POPOLAZIONE PER DIFFERENZA]]*(PLAFOND-SUM(Tabella2026[CONTRIBUTO SULLA BASE DELLA POPOLAZIONE]))</f>
        <v>19580.252264441668</v>
      </c>
      <c r="R5849" s="3">
        <f>+Tabella2026[[#This Row],[CONTRIBUTO SULLA BASE DELLA POPOLAZIONE]]+Tabella2026[[#This Row],[CONTRIBUTO SULLA BASE DEL REDDITO]]</f>
        <v>24659.764341471957</v>
      </c>
      <c r="S5849" s="3">
        <f>+Tabella2026[[#This Row],[CONTRIBUTO TOTALE]]/(PLAFOND/N_TESSERE)</f>
        <v>49.319528682943911</v>
      </c>
      <c r="T5849" s="3">
        <f>+MAX(CEILING(Tabella2026[[#This Row],[preDEF1]],1),1)</f>
        <v>50</v>
      </c>
      <c r="U5849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5849" s="21">
        <f>+Tabella2026[[#This Row],[DEF - n. card]]*(PLAFOND/N_TESSERE)</f>
        <v>25000</v>
      </c>
      <c r="W5849" s="18"/>
    </row>
    <row r="5850" spans="2:23" x14ac:dyDescent="0.25">
      <c r="B5850" s="1" t="s">
        <v>11713</v>
      </c>
      <c r="C5850" s="2">
        <v>14040</v>
      </c>
      <c r="D5850" s="1" t="s">
        <v>11714</v>
      </c>
      <c r="E5850" s="1" t="s">
        <v>12</v>
      </c>
      <c r="F5850" s="1" t="s">
        <v>980</v>
      </c>
      <c r="G5850" s="1" t="s">
        <v>4778</v>
      </c>
      <c r="H5850" s="1" t="s">
        <v>15835</v>
      </c>
      <c r="I5850" s="5">
        <v>1017</v>
      </c>
      <c r="J5850" s="5">
        <v>18379271</v>
      </c>
      <c r="K5850" s="3">
        <f>+Tabella2026[[#This Row],[POP_2024]]/SUM(Tabella2026[POP_2024])</f>
        <v>1.7253821390612538E-5</v>
      </c>
      <c r="L5850" s="3">
        <f>+Tabella2026[[#This Row],[INCIDENZA POPOLAZIONE]]*(PLAFOND/2)</f>
        <v>5079.5120770302883</v>
      </c>
      <c r="M5850" s="3">
        <f>+IFERROR(Tabella2026[[#This Row],[reddito_2024]]/Tabella2026[[#This Row],[POP_2024]],"")</f>
        <v>18072.046214355949</v>
      </c>
      <c r="N5850" s="3">
        <f>+IF(Tabella2026[[#This Row],[REDDITO COMPLESSIVO PROCAPITE]]&lt;media_aggr_reddito_pc,(media_aggr_reddito_pc-Tabella2026[[#This Row],[REDDITO COMPLESSIVO PROCAPITE]]),0)</f>
        <v>0</v>
      </c>
      <c r="O5850" s="3">
        <f>+Tabella2026[[#This Row],[DIFFERENZA REDDITO INFERIORE ALLA MEDIA DALLA MEDIA]]*Tabella2026[[#This Row],[POP_2024]]</f>
        <v>0</v>
      </c>
      <c r="P5850" s="3">
        <f>+Tabella2026[[#This Row],[POPOLAZIONE PER DIFFERENZA ]]/SUM(Tabella2026[[POPOLAZIONE PER DIFFERENZA ]])</f>
        <v>0</v>
      </c>
      <c r="Q5850" s="3">
        <f>+Tabella2026[[#This Row],[INCIDENZA POPOLAZIONE PER DIFFERENZA]]*(PLAFOND-SUM(Tabella2026[CONTRIBUTO SULLA BASE DELLA POPOLAZIONE]))</f>
        <v>0</v>
      </c>
      <c r="R5850" s="3">
        <f>+Tabella2026[[#This Row],[CONTRIBUTO SULLA BASE DELLA POPOLAZIONE]]+Tabella2026[[#This Row],[CONTRIBUTO SULLA BASE DEL REDDITO]]</f>
        <v>5079.5120770302883</v>
      </c>
      <c r="S5850" s="3">
        <f>+Tabella2026[[#This Row],[CONTRIBUTO TOTALE]]/(PLAFOND/N_TESSERE)</f>
        <v>10.159024154060576</v>
      </c>
      <c r="T5850" s="3">
        <f>+MAX(CEILING(Tabella2026[[#This Row],[preDEF1]],1),1)</f>
        <v>11</v>
      </c>
      <c r="U5850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50" s="21">
        <f>+Tabella2026[[#This Row],[DEF - n. card]]*(PLAFOND/N_TESSERE)</f>
        <v>5500</v>
      </c>
      <c r="W5850" s="18"/>
    </row>
    <row r="5851" spans="2:23" x14ac:dyDescent="0.25">
      <c r="B5851" s="1" t="s">
        <v>11624</v>
      </c>
      <c r="C5851" s="2">
        <v>80015</v>
      </c>
      <c r="D5851" s="1" t="s">
        <v>11625</v>
      </c>
      <c r="E5851" s="1" t="s">
        <v>61</v>
      </c>
      <c r="F5851" s="1" t="s">
        <v>62</v>
      </c>
      <c r="G5851" s="1" t="s">
        <v>4778</v>
      </c>
      <c r="H5851" s="1" t="s">
        <v>15836</v>
      </c>
      <c r="I5851" s="5">
        <v>1015</v>
      </c>
      <c r="J5851" s="5">
        <v>10549130</v>
      </c>
      <c r="K5851" s="3">
        <f>+Tabella2026[[#This Row],[POP_2024]]/SUM(Tabella2026[POP_2024])</f>
        <v>1.7219890571751942E-5</v>
      </c>
      <c r="L5851" s="3">
        <f>+Tabella2026[[#This Row],[INCIDENZA POPOLAZIONE]]*(PLAFOND/2)</f>
        <v>5069.5228694058433</v>
      </c>
      <c r="M5851" s="3">
        <f>+IFERROR(Tabella2026[[#This Row],[reddito_2024]]/Tabella2026[[#This Row],[POP_2024]],"")</f>
        <v>10393.231527093596</v>
      </c>
      <c r="N5851" s="3">
        <f>+IF(Tabella2026[[#This Row],[REDDITO COMPLESSIVO PROCAPITE]]&lt;media_aggr_reddito_pc,(media_aggr_reddito_pc-Tabella2026[[#This Row],[REDDITO COMPLESSIVO PROCAPITE]]),0)</f>
        <v>7431.834535515145</v>
      </c>
      <c r="O5851" s="3">
        <f>+Tabella2026[[#This Row],[DIFFERENZA REDDITO INFERIORE ALLA MEDIA DALLA MEDIA]]*Tabella2026[[#This Row],[POP_2024]]</f>
        <v>7543312.0535478722</v>
      </c>
      <c r="P5851" s="3">
        <f>+Tabella2026[[#This Row],[POPOLAZIONE PER DIFFERENZA ]]/SUM(Tabella2026[[POPOLAZIONE PER DIFFERENZA ]])</f>
        <v>6.6922914688792367E-5</v>
      </c>
      <c r="Q5851" s="3">
        <f>+Tabella2026[[#This Row],[INCIDENZA POPOLAZIONE PER DIFFERENZA]]*(PLAFOND-SUM(Tabella2026[CONTRIBUTO SULLA BASE DELLA POPOLAZIONE]))</f>
        <v>19702.055892194538</v>
      </c>
      <c r="R5851" s="3">
        <f>+Tabella2026[[#This Row],[CONTRIBUTO SULLA BASE DELLA POPOLAZIONE]]+Tabella2026[[#This Row],[CONTRIBUTO SULLA BASE DEL REDDITO]]</f>
        <v>24771.57876160038</v>
      </c>
      <c r="S5851" s="3">
        <f>+Tabella2026[[#This Row],[CONTRIBUTO TOTALE]]/(PLAFOND/N_TESSERE)</f>
        <v>49.543157523200762</v>
      </c>
      <c r="T5851" s="3">
        <f>+MAX(CEILING(Tabella2026[[#This Row],[preDEF1]],1),1)</f>
        <v>50</v>
      </c>
      <c r="U5851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5851" s="21">
        <f>+Tabella2026[[#This Row],[DEF - n. card]]*(PLAFOND/N_TESSERE)</f>
        <v>25000</v>
      </c>
      <c r="W5851" s="18"/>
    </row>
    <row r="5852" spans="2:23" x14ac:dyDescent="0.25">
      <c r="B5852" s="1" t="s">
        <v>11775</v>
      </c>
      <c r="C5852" s="2">
        <v>119023</v>
      </c>
      <c r="D5852" s="1" t="s">
        <v>11776</v>
      </c>
      <c r="E5852" s="1" t="s">
        <v>76</v>
      </c>
      <c r="F5852" s="1" t="s">
        <v>15838</v>
      </c>
      <c r="G5852" s="1" t="s">
        <v>4778</v>
      </c>
      <c r="H5852" s="1" t="s">
        <v>15836</v>
      </c>
      <c r="I5852" s="5">
        <v>1015</v>
      </c>
      <c r="J5852" s="5">
        <v>11267641</v>
      </c>
      <c r="K5852" s="3">
        <f>+Tabella2026[[#This Row],[POP_2024]]/SUM(Tabella2026[POP_2024])</f>
        <v>1.7219890571751942E-5</v>
      </c>
      <c r="L5852" s="3">
        <f>+Tabella2026[[#This Row],[INCIDENZA POPOLAZIONE]]*(PLAFOND/2)</f>
        <v>5069.5228694058433</v>
      </c>
      <c r="M5852" s="3">
        <f>+IFERROR(Tabella2026[[#This Row],[reddito_2024]]/Tabella2026[[#This Row],[POP_2024]],"")</f>
        <v>11101.124137931034</v>
      </c>
      <c r="N5852" s="3">
        <f>+IF(Tabella2026[[#This Row],[REDDITO COMPLESSIVO PROCAPITE]]&lt;media_aggr_reddito_pc,(media_aggr_reddito_pc-Tabella2026[[#This Row],[REDDITO COMPLESSIVO PROCAPITE]]),0)</f>
        <v>6723.941924677707</v>
      </c>
      <c r="O5852" s="3">
        <f>+Tabella2026[[#This Row],[DIFFERENZA REDDITO INFERIORE ALLA MEDIA DALLA MEDIA]]*Tabella2026[[#This Row],[POP_2024]]</f>
        <v>6824801.0535478722</v>
      </c>
      <c r="P5852" s="3">
        <f>+Tabella2026[[#This Row],[POPOLAZIONE PER DIFFERENZA ]]/SUM(Tabella2026[[POPOLAZIONE PER DIFFERENZA ]])</f>
        <v>6.0548413671915709E-5</v>
      </c>
      <c r="Q5852" s="3">
        <f>+Tabella2026[[#This Row],[INCIDENZA POPOLAZIONE PER DIFFERENZA]]*(PLAFOND-SUM(Tabella2026[CONTRIBUTO SULLA BASE DELLA POPOLAZIONE]))</f>
        <v>17825.407573701803</v>
      </c>
      <c r="R5852" s="3">
        <f>+Tabella2026[[#This Row],[CONTRIBUTO SULLA BASE DELLA POPOLAZIONE]]+Tabella2026[[#This Row],[CONTRIBUTO SULLA BASE DEL REDDITO]]</f>
        <v>22894.930443107645</v>
      </c>
      <c r="S5852" s="3">
        <f>+Tabella2026[[#This Row],[CONTRIBUTO TOTALE]]/(PLAFOND/N_TESSERE)</f>
        <v>45.789860886215294</v>
      </c>
      <c r="T5852" s="3">
        <f>+MAX(CEILING(Tabella2026[[#This Row],[preDEF1]],1),1)</f>
        <v>46</v>
      </c>
      <c r="U5852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5852" s="21">
        <f>+Tabella2026[[#This Row],[DEF - n. card]]*(PLAFOND/N_TESSERE)</f>
        <v>23000</v>
      </c>
      <c r="W5852" s="18"/>
    </row>
    <row r="5853" spans="2:23" x14ac:dyDescent="0.25">
      <c r="B5853" s="1" t="s">
        <v>11634</v>
      </c>
      <c r="C5853" s="2">
        <v>119001</v>
      </c>
      <c r="D5853" s="1" t="s">
        <v>11635</v>
      </c>
      <c r="E5853" s="1" t="s">
        <v>76</v>
      </c>
      <c r="F5853" s="1" t="s">
        <v>15838</v>
      </c>
      <c r="G5853" s="1" t="s">
        <v>4778</v>
      </c>
      <c r="H5853" s="1" t="s">
        <v>15836</v>
      </c>
      <c r="I5853" s="5">
        <v>1014</v>
      </c>
      <c r="J5853" s="5">
        <v>12862349</v>
      </c>
      <c r="K5853" s="3">
        <f>+Tabella2026[[#This Row],[POP_2024]]/SUM(Tabella2026[POP_2024])</f>
        <v>1.7202925162321646E-5</v>
      </c>
      <c r="L5853" s="3">
        <f>+Tabella2026[[#This Row],[INCIDENZA POPOLAZIONE]]*(PLAFOND/2)</f>
        <v>5064.5282655936207</v>
      </c>
      <c r="M5853" s="3">
        <f>+IFERROR(Tabella2026[[#This Row],[reddito_2024]]/Tabella2026[[#This Row],[POP_2024]],"")</f>
        <v>12684.762327416174</v>
      </c>
      <c r="N5853" s="3">
        <f>+IF(Tabella2026[[#This Row],[REDDITO COMPLESSIVO PROCAPITE]]&lt;media_aggr_reddito_pc,(media_aggr_reddito_pc-Tabella2026[[#This Row],[REDDITO COMPLESSIVO PROCAPITE]]),0)</f>
        <v>5140.3037351925668</v>
      </c>
      <c r="O5853" s="3">
        <f>+Tabella2026[[#This Row],[DIFFERENZA REDDITO INFERIORE ALLA MEDIA DALLA MEDIA]]*Tabella2026[[#This Row],[POP_2024]]</f>
        <v>5212267.9874852626</v>
      </c>
      <c r="P5853" s="3">
        <f>+Tabella2026[[#This Row],[POPOLAZIONE PER DIFFERENZA ]]/SUM(Tabella2026[[POPOLAZIONE PER DIFFERENZA ]])</f>
        <v>4.6242308867169019E-5</v>
      </c>
      <c r="Q5853" s="3">
        <f>+Tabella2026[[#This Row],[INCIDENZA POPOLAZIONE PER DIFFERENZA]]*(PLAFOND-SUM(Tabella2026[CONTRIBUTO SULLA BASE DELLA POPOLAZIONE]))</f>
        <v>13613.701048762963</v>
      </c>
      <c r="R5853" s="3">
        <f>+Tabella2026[[#This Row],[CONTRIBUTO SULLA BASE DELLA POPOLAZIONE]]+Tabella2026[[#This Row],[CONTRIBUTO SULLA BASE DEL REDDITO]]</f>
        <v>18678.229314356584</v>
      </c>
      <c r="S5853" s="3">
        <f>+Tabella2026[[#This Row],[CONTRIBUTO TOTALE]]/(PLAFOND/N_TESSERE)</f>
        <v>37.35645862871317</v>
      </c>
      <c r="T5853" s="3">
        <f>+MAX(CEILING(Tabella2026[[#This Row],[preDEF1]],1),1)</f>
        <v>38</v>
      </c>
      <c r="U5853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5853" s="21">
        <f>+Tabella2026[[#This Row],[DEF - n. card]]*(PLAFOND/N_TESSERE)</f>
        <v>19000</v>
      </c>
      <c r="W5853" s="18"/>
    </row>
    <row r="5854" spans="2:23" x14ac:dyDescent="0.25">
      <c r="B5854" s="1" t="s">
        <v>11536</v>
      </c>
      <c r="C5854" s="2">
        <v>61024</v>
      </c>
      <c r="D5854" s="1" t="s">
        <v>11537</v>
      </c>
      <c r="E5854" s="1" t="s">
        <v>15</v>
      </c>
      <c r="F5854" s="1" t="s">
        <v>184</v>
      </c>
      <c r="G5854" s="1" t="s">
        <v>4778</v>
      </c>
      <c r="H5854" s="1" t="s">
        <v>15836</v>
      </c>
      <c r="I5854" s="5">
        <v>1013</v>
      </c>
      <c r="J5854" s="5">
        <v>11666123</v>
      </c>
      <c r="K5854" s="3">
        <f>+Tabella2026[[#This Row],[POP_2024]]/SUM(Tabella2026[POP_2024])</f>
        <v>1.7185959752891346E-5</v>
      </c>
      <c r="L5854" s="3">
        <f>+Tabella2026[[#This Row],[INCIDENZA POPOLAZIONE]]*(PLAFOND/2)</f>
        <v>5059.5336617813973</v>
      </c>
      <c r="M5854" s="3">
        <f>+IFERROR(Tabella2026[[#This Row],[reddito_2024]]/Tabella2026[[#This Row],[POP_2024]],"")</f>
        <v>11516.409674234947</v>
      </c>
      <c r="N5854" s="3">
        <f>+IF(Tabella2026[[#This Row],[REDDITO COMPLESSIVO PROCAPITE]]&lt;media_aggr_reddito_pc,(media_aggr_reddito_pc-Tabella2026[[#This Row],[REDDITO COMPLESSIVO PROCAPITE]]),0)</f>
        <v>6308.6563883737945</v>
      </c>
      <c r="O5854" s="3">
        <f>+Tabella2026[[#This Row],[DIFFERENZA REDDITO INFERIORE ALLA MEDIA DALLA MEDIA]]*Tabella2026[[#This Row],[POP_2024]]</f>
        <v>6390668.9214226538</v>
      </c>
      <c r="P5854" s="3">
        <f>+Tabella2026[[#This Row],[POPOLAZIONE PER DIFFERENZA ]]/SUM(Tabella2026[[POPOLAZIONE PER DIFFERENZA ]])</f>
        <v>5.6696871082183558E-5</v>
      </c>
      <c r="Q5854" s="3">
        <f>+Tabella2026[[#This Row],[INCIDENZA POPOLAZIONE PER DIFFERENZA]]*(PLAFOND-SUM(Tabella2026[CONTRIBUTO SULLA BASE DELLA POPOLAZIONE]))</f>
        <v>16691.516323941596</v>
      </c>
      <c r="R5854" s="3">
        <f>+Tabella2026[[#This Row],[CONTRIBUTO SULLA BASE DELLA POPOLAZIONE]]+Tabella2026[[#This Row],[CONTRIBUTO SULLA BASE DEL REDDITO]]</f>
        <v>21751.049985722995</v>
      </c>
      <c r="S5854" s="3">
        <f>+Tabella2026[[#This Row],[CONTRIBUTO TOTALE]]/(PLAFOND/N_TESSERE)</f>
        <v>43.502099971445993</v>
      </c>
      <c r="T5854" s="3">
        <f>+MAX(CEILING(Tabella2026[[#This Row],[preDEF1]],1),1)</f>
        <v>44</v>
      </c>
      <c r="U5854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854" s="21">
        <f>+Tabella2026[[#This Row],[DEF - n. card]]*(PLAFOND/N_TESSERE)</f>
        <v>22000</v>
      </c>
      <c r="W5854" s="18"/>
    </row>
    <row r="5855" spans="2:23" x14ac:dyDescent="0.25">
      <c r="B5855" s="1" t="s">
        <v>11777</v>
      </c>
      <c r="C5855" s="2">
        <v>22064</v>
      </c>
      <c r="D5855" s="1" t="s">
        <v>11778</v>
      </c>
      <c r="E5855" s="1" t="s">
        <v>99</v>
      </c>
      <c r="F5855" s="1" t="s">
        <v>98</v>
      </c>
      <c r="G5855" s="1" t="s">
        <v>4778</v>
      </c>
      <c r="H5855" s="1" t="s">
        <v>15835</v>
      </c>
      <c r="I5855" s="5">
        <v>1013</v>
      </c>
      <c r="J5855" s="5">
        <v>23912563</v>
      </c>
      <c r="K5855" s="3">
        <f>+Tabella2026[[#This Row],[POP_2024]]/SUM(Tabella2026[POP_2024])</f>
        <v>1.7185959752891346E-5</v>
      </c>
      <c r="L5855" s="3">
        <f>+Tabella2026[[#This Row],[INCIDENZA POPOLAZIONE]]*(PLAFOND/2)</f>
        <v>5059.5336617813973</v>
      </c>
      <c r="M5855" s="3">
        <f>+IFERROR(Tabella2026[[#This Row],[reddito_2024]]/Tabella2026[[#This Row],[POP_2024]],"")</f>
        <v>23605.689042448175</v>
      </c>
      <c r="N5855" s="3">
        <f>+IF(Tabella2026[[#This Row],[REDDITO COMPLESSIVO PROCAPITE]]&lt;media_aggr_reddito_pc,(media_aggr_reddito_pc-Tabella2026[[#This Row],[REDDITO COMPLESSIVO PROCAPITE]]),0)</f>
        <v>0</v>
      </c>
      <c r="O5855" s="3">
        <f>+Tabella2026[[#This Row],[DIFFERENZA REDDITO INFERIORE ALLA MEDIA DALLA MEDIA]]*Tabella2026[[#This Row],[POP_2024]]</f>
        <v>0</v>
      </c>
      <c r="P5855" s="3">
        <f>+Tabella2026[[#This Row],[POPOLAZIONE PER DIFFERENZA ]]/SUM(Tabella2026[[POPOLAZIONE PER DIFFERENZA ]])</f>
        <v>0</v>
      </c>
      <c r="Q5855" s="3">
        <f>+Tabella2026[[#This Row],[INCIDENZA POPOLAZIONE PER DIFFERENZA]]*(PLAFOND-SUM(Tabella2026[CONTRIBUTO SULLA BASE DELLA POPOLAZIONE]))</f>
        <v>0</v>
      </c>
      <c r="R5855" s="3">
        <f>+Tabella2026[[#This Row],[CONTRIBUTO SULLA BASE DELLA POPOLAZIONE]]+Tabella2026[[#This Row],[CONTRIBUTO SULLA BASE DEL REDDITO]]</f>
        <v>5059.5336617813973</v>
      </c>
      <c r="S5855" s="3">
        <f>+Tabella2026[[#This Row],[CONTRIBUTO TOTALE]]/(PLAFOND/N_TESSERE)</f>
        <v>10.119067323562795</v>
      </c>
      <c r="T5855" s="3">
        <f>+MAX(CEILING(Tabella2026[[#This Row],[preDEF1]],1),1)</f>
        <v>11</v>
      </c>
      <c r="U5855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55" s="21">
        <f>+Tabella2026[[#This Row],[DEF - n. card]]*(PLAFOND/N_TESSERE)</f>
        <v>5500</v>
      </c>
      <c r="W5855" s="18"/>
    </row>
    <row r="5856" spans="2:23" x14ac:dyDescent="0.25">
      <c r="B5856" s="1" t="s">
        <v>11767</v>
      </c>
      <c r="C5856" s="2">
        <v>6063</v>
      </c>
      <c r="D5856" s="1" t="s">
        <v>11768</v>
      </c>
      <c r="E5856" s="1" t="s">
        <v>18</v>
      </c>
      <c r="F5856" s="1" t="s">
        <v>138</v>
      </c>
      <c r="G5856" s="1" t="s">
        <v>4778</v>
      </c>
      <c r="H5856" s="1" t="s">
        <v>15835</v>
      </c>
      <c r="I5856" s="5">
        <v>1013</v>
      </c>
      <c r="J5856" s="5">
        <v>21663035</v>
      </c>
      <c r="K5856" s="3">
        <f>+Tabella2026[[#This Row],[POP_2024]]/SUM(Tabella2026[POP_2024])</f>
        <v>1.7185959752891346E-5</v>
      </c>
      <c r="L5856" s="3">
        <f>+Tabella2026[[#This Row],[INCIDENZA POPOLAZIONE]]*(PLAFOND/2)</f>
        <v>5059.5336617813973</v>
      </c>
      <c r="M5856" s="3">
        <f>+IFERROR(Tabella2026[[#This Row],[reddito_2024]]/Tabella2026[[#This Row],[POP_2024]],"")</f>
        <v>21385.029615004936</v>
      </c>
      <c r="N5856" s="3">
        <f>+IF(Tabella2026[[#This Row],[REDDITO COMPLESSIVO PROCAPITE]]&lt;media_aggr_reddito_pc,(media_aggr_reddito_pc-Tabella2026[[#This Row],[REDDITO COMPLESSIVO PROCAPITE]]),0)</f>
        <v>0</v>
      </c>
      <c r="O5856" s="3">
        <f>+Tabella2026[[#This Row],[DIFFERENZA REDDITO INFERIORE ALLA MEDIA DALLA MEDIA]]*Tabella2026[[#This Row],[POP_2024]]</f>
        <v>0</v>
      </c>
      <c r="P5856" s="3">
        <f>+Tabella2026[[#This Row],[POPOLAZIONE PER DIFFERENZA ]]/SUM(Tabella2026[[POPOLAZIONE PER DIFFERENZA ]])</f>
        <v>0</v>
      </c>
      <c r="Q5856" s="3">
        <f>+Tabella2026[[#This Row],[INCIDENZA POPOLAZIONE PER DIFFERENZA]]*(PLAFOND-SUM(Tabella2026[CONTRIBUTO SULLA BASE DELLA POPOLAZIONE]))</f>
        <v>0</v>
      </c>
      <c r="R5856" s="3">
        <f>+Tabella2026[[#This Row],[CONTRIBUTO SULLA BASE DELLA POPOLAZIONE]]+Tabella2026[[#This Row],[CONTRIBUTO SULLA BASE DEL REDDITO]]</f>
        <v>5059.5336617813973</v>
      </c>
      <c r="S5856" s="3">
        <f>+Tabella2026[[#This Row],[CONTRIBUTO TOTALE]]/(PLAFOND/N_TESSERE)</f>
        <v>10.119067323562795</v>
      </c>
      <c r="T5856" s="3">
        <f>+MAX(CEILING(Tabella2026[[#This Row],[preDEF1]],1),1)</f>
        <v>11</v>
      </c>
      <c r="U5856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56" s="21">
        <f>+Tabella2026[[#This Row],[DEF - n. card]]*(PLAFOND/N_TESSERE)</f>
        <v>5500</v>
      </c>
      <c r="W5856" s="18"/>
    </row>
    <row r="5857" spans="2:23" x14ac:dyDescent="0.25">
      <c r="B5857" s="1" t="s">
        <v>11880</v>
      </c>
      <c r="C5857" s="2">
        <v>21112</v>
      </c>
      <c r="D5857" s="1" t="s">
        <v>11881</v>
      </c>
      <c r="E5857" s="1" t="s">
        <v>99</v>
      </c>
      <c r="F5857" s="1" t="s">
        <v>110</v>
      </c>
      <c r="G5857" s="1" t="s">
        <v>4778</v>
      </c>
      <c r="H5857" s="1" t="s">
        <v>15835</v>
      </c>
      <c r="I5857" s="5">
        <v>1010</v>
      </c>
      <c r="J5857" s="5">
        <v>20511924</v>
      </c>
      <c r="K5857" s="3">
        <f>+Tabella2026[[#This Row],[POP_2024]]/SUM(Tabella2026[POP_2024])</f>
        <v>1.7135063524600454E-5</v>
      </c>
      <c r="L5857" s="3">
        <f>+Tabella2026[[#This Row],[INCIDENZA POPOLAZIONE]]*(PLAFOND/2)</f>
        <v>5044.5498503447297</v>
      </c>
      <c r="M5857" s="3">
        <f>+IFERROR(Tabella2026[[#This Row],[reddito_2024]]/Tabella2026[[#This Row],[POP_2024]],"")</f>
        <v>20308.835643564358</v>
      </c>
      <c r="N5857" s="3">
        <f>+IF(Tabella2026[[#This Row],[REDDITO COMPLESSIVO PROCAPITE]]&lt;media_aggr_reddito_pc,(media_aggr_reddito_pc-Tabella2026[[#This Row],[REDDITO COMPLESSIVO PROCAPITE]]),0)</f>
        <v>0</v>
      </c>
      <c r="O5857" s="3">
        <f>+Tabella2026[[#This Row],[DIFFERENZA REDDITO INFERIORE ALLA MEDIA DALLA MEDIA]]*Tabella2026[[#This Row],[POP_2024]]</f>
        <v>0</v>
      </c>
      <c r="P5857" s="3">
        <f>+Tabella2026[[#This Row],[POPOLAZIONE PER DIFFERENZA ]]/SUM(Tabella2026[[POPOLAZIONE PER DIFFERENZA ]])</f>
        <v>0</v>
      </c>
      <c r="Q5857" s="3">
        <f>+Tabella2026[[#This Row],[INCIDENZA POPOLAZIONE PER DIFFERENZA]]*(PLAFOND-SUM(Tabella2026[CONTRIBUTO SULLA BASE DELLA POPOLAZIONE]))</f>
        <v>0</v>
      </c>
      <c r="R5857" s="3">
        <f>+Tabella2026[[#This Row],[CONTRIBUTO SULLA BASE DELLA POPOLAZIONE]]+Tabella2026[[#This Row],[CONTRIBUTO SULLA BASE DEL REDDITO]]</f>
        <v>5044.5498503447297</v>
      </c>
      <c r="S5857" s="3">
        <f>+Tabella2026[[#This Row],[CONTRIBUTO TOTALE]]/(PLAFOND/N_TESSERE)</f>
        <v>10.089099700689459</v>
      </c>
      <c r="T5857" s="3">
        <f>+MAX(CEILING(Tabella2026[[#This Row],[preDEF1]],1),1)</f>
        <v>11</v>
      </c>
      <c r="U5857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57" s="21">
        <f>+Tabella2026[[#This Row],[DEF - n. card]]*(PLAFOND/N_TESSERE)</f>
        <v>5500</v>
      </c>
      <c r="W5857" s="18"/>
    </row>
    <row r="5858" spans="2:23" x14ac:dyDescent="0.25">
      <c r="B5858" s="1" t="s">
        <v>11898</v>
      </c>
      <c r="C5858" s="2">
        <v>44010</v>
      </c>
      <c r="D5858" s="1" t="s">
        <v>11899</v>
      </c>
      <c r="E5858" s="1" t="s">
        <v>117</v>
      </c>
      <c r="F5858" s="1" t="s">
        <v>360</v>
      </c>
      <c r="G5858" s="1" t="s">
        <v>4778</v>
      </c>
      <c r="H5858" s="1" t="s">
        <v>15834</v>
      </c>
      <c r="I5858" s="5">
        <v>1009</v>
      </c>
      <c r="J5858" s="5">
        <v>14108274</v>
      </c>
      <c r="K5858" s="3">
        <f>+Tabella2026[[#This Row],[POP_2024]]/SUM(Tabella2026[POP_2024])</f>
        <v>1.7118098115170158E-5</v>
      </c>
      <c r="L5858" s="3">
        <f>+Tabella2026[[#This Row],[INCIDENZA POPOLAZIONE]]*(PLAFOND/2)</f>
        <v>5039.5552465325081</v>
      </c>
      <c r="M5858" s="3">
        <f>+IFERROR(Tabella2026[[#This Row],[reddito_2024]]/Tabella2026[[#This Row],[POP_2024]],"")</f>
        <v>13982.432111000991</v>
      </c>
      <c r="N5858" s="3">
        <f>+IF(Tabella2026[[#This Row],[REDDITO COMPLESSIVO PROCAPITE]]&lt;media_aggr_reddito_pc,(media_aggr_reddito_pc-Tabella2026[[#This Row],[REDDITO COMPLESSIVO PROCAPITE]]),0)</f>
        <v>3842.6339516077496</v>
      </c>
      <c r="O5858" s="3">
        <f>+Tabella2026[[#This Row],[DIFFERENZA REDDITO INFERIORE ALLA MEDIA DALLA MEDIA]]*Tabella2026[[#This Row],[POP_2024]]</f>
        <v>3877217.6571722194</v>
      </c>
      <c r="P5858" s="3">
        <f>+Tabella2026[[#This Row],[POPOLAZIONE PER DIFFERENZA ]]/SUM(Tabella2026[[POPOLAZIONE PER DIFFERENZA ]])</f>
        <v>3.4397981239391548E-5</v>
      </c>
      <c r="Q5858" s="3">
        <f>+Tabella2026[[#This Row],[INCIDENZA POPOLAZIONE PER DIFFERENZA]]*(PLAFOND-SUM(Tabella2026[CONTRIBUTO SULLA BASE DELLA POPOLAZIONE]))</f>
        <v>10126.739878390983</v>
      </c>
      <c r="R5858" s="3">
        <f>+Tabella2026[[#This Row],[CONTRIBUTO SULLA BASE DELLA POPOLAZIONE]]+Tabella2026[[#This Row],[CONTRIBUTO SULLA BASE DEL REDDITO]]</f>
        <v>15166.29512492349</v>
      </c>
      <c r="S5858" s="3">
        <f>+Tabella2026[[#This Row],[CONTRIBUTO TOTALE]]/(PLAFOND/N_TESSERE)</f>
        <v>30.33259024984698</v>
      </c>
      <c r="T5858" s="3">
        <f>+MAX(CEILING(Tabella2026[[#This Row],[preDEF1]],1),1)</f>
        <v>31</v>
      </c>
      <c r="U5858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5858" s="21">
        <f>+Tabella2026[[#This Row],[DEF - n. card]]*(PLAFOND/N_TESSERE)</f>
        <v>15500</v>
      </c>
      <c r="W5858" s="18"/>
    </row>
    <row r="5859" spans="2:23" x14ac:dyDescent="0.25">
      <c r="B5859" s="1" t="s">
        <v>11594</v>
      </c>
      <c r="C5859" s="2">
        <v>82040</v>
      </c>
      <c r="D5859" s="1" t="s">
        <v>11595</v>
      </c>
      <c r="E5859" s="1" t="s">
        <v>21</v>
      </c>
      <c r="F5859" s="1" t="s">
        <v>20</v>
      </c>
      <c r="G5859" s="1" t="s">
        <v>4778</v>
      </c>
      <c r="H5859" s="1" t="s">
        <v>15836</v>
      </c>
      <c r="I5859" s="5">
        <v>1009</v>
      </c>
      <c r="J5859" s="5">
        <v>11422520</v>
      </c>
      <c r="K5859" s="3">
        <f>+Tabella2026[[#This Row],[POP_2024]]/SUM(Tabella2026[POP_2024])</f>
        <v>1.7118098115170158E-5</v>
      </c>
      <c r="L5859" s="3">
        <f>+Tabella2026[[#This Row],[INCIDENZA POPOLAZIONE]]*(PLAFOND/2)</f>
        <v>5039.5552465325081</v>
      </c>
      <c r="M5859" s="3">
        <f>+IFERROR(Tabella2026[[#This Row],[reddito_2024]]/Tabella2026[[#This Row],[POP_2024]],"")</f>
        <v>11320.634291377602</v>
      </c>
      <c r="N5859" s="3">
        <f>+IF(Tabella2026[[#This Row],[REDDITO COMPLESSIVO PROCAPITE]]&lt;media_aggr_reddito_pc,(media_aggr_reddito_pc-Tabella2026[[#This Row],[REDDITO COMPLESSIVO PROCAPITE]]),0)</f>
        <v>6504.4317712311386</v>
      </c>
      <c r="O5859" s="3">
        <f>+Tabella2026[[#This Row],[DIFFERENZA REDDITO INFERIORE ALLA MEDIA DALLA MEDIA]]*Tabella2026[[#This Row],[POP_2024]]</f>
        <v>6562971.6571722189</v>
      </c>
      <c r="P5859" s="3">
        <f>+Tabella2026[[#This Row],[POPOLAZIONE PER DIFFERENZA ]]/SUM(Tabella2026[[POPOLAZIONE PER DIFFERENZA ]])</f>
        <v>5.8225510120759489E-5</v>
      </c>
      <c r="Q5859" s="3">
        <f>+Tabella2026[[#This Row],[INCIDENZA POPOLAZIONE PER DIFFERENZA]]*(PLAFOND-SUM(Tabella2026[CONTRIBUTO SULLA BASE DELLA POPOLAZIONE]))</f>
        <v>17141.546510419073</v>
      </c>
      <c r="R5859" s="3">
        <f>+Tabella2026[[#This Row],[CONTRIBUTO SULLA BASE DELLA POPOLAZIONE]]+Tabella2026[[#This Row],[CONTRIBUTO SULLA BASE DEL REDDITO]]</f>
        <v>22181.101756951583</v>
      </c>
      <c r="S5859" s="3">
        <f>+Tabella2026[[#This Row],[CONTRIBUTO TOTALE]]/(PLAFOND/N_TESSERE)</f>
        <v>44.362203513903168</v>
      </c>
      <c r="T5859" s="3">
        <f>+MAX(CEILING(Tabella2026[[#This Row],[preDEF1]],1),1)</f>
        <v>45</v>
      </c>
      <c r="U5859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5859" s="21">
        <f>+Tabella2026[[#This Row],[DEF - n. card]]*(PLAFOND/N_TESSERE)</f>
        <v>22500</v>
      </c>
      <c r="W5859" s="18"/>
    </row>
    <row r="5860" spans="2:23" x14ac:dyDescent="0.25">
      <c r="B5860" s="1" t="s">
        <v>11484</v>
      </c>
      <c r="C5860" s="2">
        <v>80083</v>
      </c>
      <c r="D5860" s="1" t="s">
        <v>11485</v>
      </c>
      <c r="E5860" s="1" t="s">
        <v>61</v>
      </c>
      <c r="F5860" s="1" t="s">
        <v>62</v>
      </c>
      <c r="G5860" s="1" t="s">
        <v>4778</v>
      </c>
      <c r="H5860" s="1" t="s">
        <v>15836</v>
      </c>
      <c r="I5860" s="5">
        <v>1009</v>
      </c>
      <c r="J5860" s="5">
        <v>12469462</v>
      </c>
      <c r="K5860" s="3">
        <f>+Tabella2026[[#This Row],[POP_2024]]/SUM(Tabella2026[POP_2024])</f>
        <v>1.7118098115170158E-5</v>
      </c>
      <c r="L5860" s="3">
        <f>+Tabella2026[[#This Row],[INCIDENZA POPOLAZIONE]]*(PLAFOND/2)</f>
        <v>5039.5552465325081</v>
      </c>
      <c r="M5860" s="3">
        <f>+IFERROR(Tabella2026[[#This Row],[reddito_2024]]/Tabella2026[[#This Row],[POP_2024]],"")</f>
        <v>12358.237859266601</v>
      </c>
      <c r="N5860" s="3">
        <f>+IF(Tabella2026[[#This Row],[REDDITO COMPLESSIVO PROCAPITE]]&lt;media_aggr_reddito_pc,(media_aggr_reddito_pc-Tabella2026[[#This Row],[REDDITO COMPLESSIVO PROCAPITE]]),0)</f>
        <v>5466.8282033421401</v>
      </c>
      <c r="O5860" s="3">
        <f>+Tabella2026[[#This Row],[DIFFERENZA REDDITO INFERIORE ALLA MEDIA DALLA MEDIA]]*Tabella2026[[#This Row],[POP_2024]]</f>
        <v>5516029.6571722198</v>
      </c>
      <c r="P5860" s="3">
        <f>+Tabella2026[[#This Row],[POPOLAZIONE PER DIFFERENZA ]]/SUM(Tabella2026[[POPOLAZIONE PER DIFFERENZA ]])</f>
        <v>4.8937228043504052E-5</v>
      </c>
      <c r="Q5860" s="3">
        <f>+Tabella2026[[#This Row],[INCIDENZA POPOLAZIONE PER DIFFERENZA]]*(PLAFOND-SUM(Tabella2026[CONTRIBUTO SULLA BASE DELLA POPOLAZIONE]))</f>
        <v>14407.083233086618</v>
      </c>
      <c r="R5860" s="3">
        <f>+Tabella2026[[#This Row],[CONTRIBUTO SULLA BASE DELLA POPOLAZIONE]]+Tabella2026[[#This Row],[CONTRIBUTO SULLA BASE DEL REDDITO]]</f>
        <v>19446.638479619127</v>
      </c>
      <c r="S5860" s="3">
        <f>+Tabella2026[[#This Row],[CONTRIBUTO TOTALE]]/(PLAFOND/N_TESSERE)</f>
        <v>38.893276959238257</v>
      </c>
      <c r="T5860" s="3">
        <f>+MAX(CEILING(Tabella2026[[#This Row],[preDEF1]],1),1)</f>
        <v>39</v>
      </c>
      <c r="U5860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5860" s="21">
        <f>+Tabella2026[[#This Row],[DEF - n. card]]*(PLAFOND/N_TESSERE)</f>
        <v>19500</v>
      </c>
      <c r="W5860" s="18"/>
    </row>
    <row r="5861" spans="2:23" x14ac:dyDescent="0.25">
      <c r="B5861" s="1" t="s">
        <v>11590</v>
      </c>
      <c r="C5861" s="2">
        <v>118057</v>
      </c>
      <c r="D5861" s="1" t="s">
        <v>11591</v>
      </c>
      <c r="E5861" s="1" t="s">
        <v>76</v>
      </c>
      <c r="F5861" s="1" t="s">
        <v>75</v>
      </c>
      <c r="G5861" s="1" t="s">
        <v>4778</v>
      </c>
      <c r="H5861" s="1" t="s">
        <v>15836</v>
      </c>
      <c r="I5861" s="5">
        <v>1009</v>
      </c>
      <c r="J5861" s="5">
        <v>9427263</v>
      </c>
      <c r="K5861" s="3">
        <f>+Tabella2026[[#This Row],[POP_2024]]/SUM(Tabella2026[POP_2024])</f>
        <v>1.7118098115170158E-5</v>
      </c>
      <c r="L5861" s="3">
        <f>+Tabella2026[[#This Row],[INCIDENZA POPOLAZIONE]]*(PLAFOND/2)</f>
        <v>5039.5552465325081</v>
      </c>
      <c r="M5861" s="3">
        <f>+IFERROR(Tabella2026[[#This Row],[reddito_2024]]/Tabella2026[[#This Row],[POP_2024]],"")</f>
        <v>9343.17443012884</v>
      </c>
      <c r="N5861" s="3">
        <f>+IF(Tabella2026[[#This Row],[REDDITO COMPLESSIVO PROCAPITE]]&lt;media_aggr_reddito_pc,(media_aggr_reddito_pc-Tabella2026[[#This Row],[REDDITO COMPLESSIVO PROCAPITE]]),0)</f>
        <v>8481.8916324799011</v>
      </c>
      <c r="O5861" s="3">
        <f>+Tabella2026[[#This Row],[DIFFERENZA REDDITO INFERIORE ALLA MEDIA DALLA MEDIA]]*Tabella2026[[#This Row],[POP_2024]]</f>
        <v>8558228.6571722198</v>
      </c>
      <c r="P5861" s="3">
        <f>+Tabella2026[[#This Row],[POPOLAZIONE PER DIFFERENZA ]]/SUM(Tabella2026[[POPOLAZIONE PER DIFFERENZA ]])</f>
        <v>7.5927073180239842E-5</v>
      </c>
      <c r="Q5861" s="3">
        <f>+Tabella2026[[#This Row],[INCIDENZA POPOLAZIONE PER DIFFERENZA]]*(PLAFOND-SUM(Tabella2026[CONTRIBUTO SULLA BASE DELLA POPOLAZIONE]))</f>
        <v>22352.873398957814</v>
      </c>
      <c r="R5861" s="3">
        <f>+Tabella2026[[#This Row],[CONTRIBUTO SULLA BASE DELLA POPOLAZIONE]]+Tabella2026[[#This Row],[CONTRIBUTO SULLA BASE DEL REDDITO]]</f>
        <v>27392.428645490323</v>
      </c>
      <c r="S5861" s="3">
        <f>+Tabella2026[[#This Row],[CONTRIBUTO TOTALE]]/(PLAFOND/N_TESSERE)</f>
        <v>54.784857290980646</v>
      </c>
      <c r="T5861" s="3">
        <f>+MAX(CEILING(Tabella2026[[#This Row],[preDEF1]],1),1)</f>
        <v>55</v>
      </c>
      <c r="U5861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5861" s="21">
        <f>+Tabella2026[[#This Row],[DEF - n. card]]*(PLAFOND/N_TESSERE)</f>
        <v>27500</v>
      </c>
      <c r="W5861" s="18"/>
    </row>
    <row r="5862" spans="2:23" x14ac:dyDescent="0.25">
      <c r="B5862" s="1" t="s">
        <v>12000</v>
      </c>
      <c r="C5862" s="2">
        <v>3129</v>
      </c>
      <c r="D5862" s="1" t="s">
        <v>12001</v>
      </c>
      <c r="E5862" s="1" t="s">
        <v>18</v>
      </c>
      <c r="F5862" s="1" t="s">
        <v>114</v>
      </c>
      <c r="G5862" s="1" t="s">
        <v>4778</v>
      </c>
      <c r="H5862" s="1" t="s">
        <v>15835</v>
      </c>
      <c r="I5862" s="5">
        <v>1007</v>
      </c>
      <c r="J5862" s="5">
        <v>17883169</v>
      </c>
      <c r="K5862" s="3">
        <f>+Tabella2026[[#This Row],[POP_2024]]/SUM(Tabella2026[POP_2024])</f>
        <v>1.7084167296309562E-5</v>
      </c>
      <c r="L5862" s="3">
        <f>+Tabella2026[[#This Row],[INCIDENZA POPOLAZIONE]]*(PLAFOND/2)</f>
        <v>5029.5660389080631</v>
      </c>
      <c r="M5862" s="3">
        <f>+IFERROR(Tabella2026[[#This Row],[reddito_2024]]/Tabella2026[[#This Row],[POP_2024]],"")</f>
        <v>17758.857000993048</v>
      </c>
      <c r="N5862" s="3">
        <f>+IF(Tabella2026[[#This Row],[REDDITO COMPLESSIVO PROCAPITE]]&lt;media_aggr_reddito_pc,(media_aggr_reddito_pc-Tabella2026[[#This Row],[REDDITO COMPLESSIVO PROCAPITE]]),0)</f>
        <v>66.209061615692917</v>
      </c>
      <c r="O5862" s="3">
        <f>+Tabella2026[[#This Row],[DIFFERENZA REDDITO INFERIORE ALLA MEDIA DALLA MEDIA]]*Tabella2026[[#This Row],[POP_2024]]</f>
        <v>66672.525047002768</v>
      </c>
      <c r="P5862" s="3">
        <f>+Tabella2026[[#This Row],[POPOLAZIONE PER DIFFERENZA ]]/SUM(Tabella2026[[POPOLAZIONE PER DIFFERENZA ]])</f>
        <v>5.9150671139321997E-7</v>
      </c>
      <c r="Q5862" s="3">
        <f>+Tabella2026[[#This Row],[INCIDENZA POPOLAZIONE PER DIFFERENZA]]*(PLAFOND-SUM(Tabella2026[CONTRIBUTO SULLA BASE DELLA POPOLAZIONE]))</f>
        <v>174.13913220413113</v>
      </c>
      <c r="R5862" s="3">
        <f>+Tabella2026[[#This Row],[CONTRIBUTO SULLA BASE DELLA POPOLAZIONE]]+Tabella2026[[#This Row],[CONTRIBUTO SULLA BASE DEL REDDITO]]</f>
        <v>5203.705171112194</v>
      </c>
      <c r="S5862" s="3">
        <f>+Tabella2026[[#This Row],[CONTRIBUTO TOTALE]]/(PLAFOND/N_TESSERE)</f>
        <v>10.407410342224388</v>
      </c>
      <c r="T5862" s="3">
        <f>+MAX(CEILING(Tabella2026[[#This Row],[preDEF1]],1),1)</f>
        <v>11</v>
      </c>
      <c r="U5862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62" s="21">
        <f>+Tabella2026[[#This Row],[DEF - n. card]]*(PLAFOND/N_TESSERE)</f>
        <v>5500</v>
      </c>
      <c r="W5862" s="18"/>
    </row>
    <row r="5863" spans="2:23" x14ac:dyDescent="0.25">
      <c r="B5863" s="1" t="s">
        <v>11789</v>
      </c>
      <c r="C5863" s="2">
        <v>7057</v>
      </c>
      <c r="D5863" s="1" t="s">
        <v>11790</v>
      </c>
      <c r="E5863" s="1" t="s">
        <v>565</v>
      </c>
      <c r="F5863" s="1" t="s">
        <v>565</v>
      </c>
      <c r="G5863" s="1" t="s">
        <v>4778</v>
      </c>
      <c r="H5863" s="1" t="s">
        <v>15835</v>
      </c>
      <c r="I5863" s="5">
        <v>1007</v>
      </c>
      <c r="J5863" s="5">
        <v>21168953</v>
      </c>
      <c r="K5863" s="3">
        <f>+Tabella2026[[#This Row],[POP_2024]]/SUM(Tabella2026[POP_2024])</f>
        <v>1.7084167296309562E-5</v>
      </c>
      <c r="L5863" s="3">
        <f>+Tabella2026[[#This Row],[INCIDENZA POPOLAZIONE]]*(PLAFOND/2)</f>
        <v>5029.5660389080631</v>
      </c>
      <c r="M5863" s="3">
        <f>+IFERROR(Tabella2026[[#This Row],[reddito_2024]]/Tabella2026[[#This Row],[POP_2024]],"")</f>
        <v>21021.800397219464</v>
      </c>
      <c r="N5863" s="3">
        <f>+IF(Tabella2026[[#This Row],[REDDITO COMPLESSIVO PROCAPITE]]&lt;media_aggr_reddito_pc,(media_aggr_reddito_pc-Tabella2026[[#This Row],[REDDITO COMPLESSIVO PROCAPITE]]),0)</f>
        <v>0</v>
      </c>
      <c r="O5863" s="3">
        <f>+Tabella2026[[#This Row],[DIFFERENZA REDDITO INFERIORE ALLA MEDIA DALLA MEDIA]]*Tabella2026[[#This Row],[POP_2024]]</f>
        <v>0</v>
      </c>
      <c r="P5863" s="3">
        <f>+Tabella2026[[#This Row],[POPOLAZIONE PER DIFFERENZA ]]/SUM(Tabella2026[[POPOLAZIONE PER DIFFERENZA ]])</f>
        <v>0</v>
      </c>
      <c r="Q5863" s="3">
        <f>+Tabella2026[[#This Row],[INCIDENZA POPOLAZIONE PER DIFFERENZA]]*(PLAFOND-SUM(Tabella2026[CONTRIBUTO SULLA BASE DELLA POPOLAZIONE]))</f>
        <v>0</v>
      </c>
      <c r="R5863" s="3">
        <f>+Tabella2026[[#This Row],[CONTRIBUTO SULLA BASE DELLA POPOLAZIONE]]+Tabella2026[[#This Row],[CONTRIBUTO SULLA BASE DEL REDDITO]]</f>
        <v>5029.5660389080631</v>
      </c>
      <c r="S5863" s="3">
        <f>+Tabella2026[[#This Row],[CONTRIBUTO TOTALE]]/(PLAFOND/N_TESSERE)</f>
        <v>10.059132077816127</v>
      </c>
      <c r="T5863" s="3">
        <f>+MAX(CEILING(Tabella2026[[#This Row],[preDEF1]],1),1)</f>
        <v>11</v>
      </c>
      <c r="U5863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63" s="21">
        <f>+Tabella2026[[#This Row],[DEF - n. card]]*(PLAFOND/N_TESSERE)</f>
        <v>5500</v>
      </c>
      <c r="W5863" s="18"/>
    </row>
    <row r="5864" spans="2:23" x14ac:dyDescent="0.25">
      <c r="B5864" s="1" t="s">
        <v>11840</v>
      </c>
      <c r="C5864" s="2">
        <v>22135</v>
      </c>
      <c r="D5864" s="1" t="s">
        <v>11841</v>
      </c>
      <c r="E5864" s="1" t="s">
        <v>99</v>
      </c>
      <c r="F5864" s="1" t="s">
        <v>98</v>
      </c>
      <c r="G5864" s="1" t="s">
        <v>4778</v>
      </c>
      <c r="H5864" s="1" t="s">
        <v>15835</v>
      </c>
      <c r="I5864" s="5">
        <v>1006</v>
      </c>
      <c r="J5864" s="5">
        <v>16801985</v>
      </c>
      <c r="K5864" s="3">
        <f>+Tabella2026[[#This Row],[POP_2024]]/SUM(Tabella2026[POP_2024])</f>
        <v>1.7067201886879265E-5</v>
      </c>
      <c r="L5864" s="3">
        <f>+Tabella2026[[#This Row],[INCIDENZA POPOLAZIONE]]*(PLAFOND/2)</f>
        <v>5024.5714350958406</v>
      </c>
      <c r="M5864" s="3">
        <f>+IFERROR(Tabella2026[[#This Row],[reddito_2024]]/Tabella2026[[#This Row],[POP_2024]],"")</f>
        <v>16701.774353876739</v>
      </c>
      <c r="N5864" s="3">
        <f>+IF(Tabella2026[[#This Row],[REDDITO COMPLESSIVO PROCAPITE]]&lt;media_aggr_reddito_pc,(media_aggr_reddito_pc-Tabella2026[[#This Row],[REDDITO COMPLESSIVO PROCAPITE]]),0)</f>
        <v>1123.291708732002</v>
      </c>
      <c r="O5864" s="3">
        <f>+Tabella2026[[#This Row],[DIFFERENZA REDDITO INFERIORE ALLA MEDIA DALLA MEDIA]]*Tabella2026[[#This Row],[POP_2024]]</f>
        <v>1130031.4589843941</v>
      </c>
      <c r="P5864" s="3">
        <f>+Tabella2026[[#This Row],[POPOLAZIONE PER DIFFERENZA ]]/SUM(Tabella2026[[POPOLAZIONE PER DIFFERENZA ]])</f>
        <v>1.0025436888786168E-5</v>
      </c>
      <c r="Q5864" s="3">
        <f>+Tabella2026[[#This Row],[INCIDENZA POPOLAZIONE PER DIFFERENZA]]*(PLAFOND-SUM(Tabella2026[CONTRIBUTO SULLA BASE DELLA POPOLAZIONE]))</f>
        <v>2951.4811009809932</v>
      </c>
      <c r="R5864" s="3">
        <f>+Tabella2026[[#This Row],[CONTRIBUTO SULLA BASE DELLA POPOLAZIONE]]+Tabella2026[[#This Row],[CONTRIBUTO SULLA BASE DEL REDDITO]]</f>
        <v>7976.0525360768333</v>
      </c>
      <c r="S5864" s="3">
        <f>+Tabella2026[[#This Row],[CONTRIBUTO TOTALE]]/(PLAFOND/N_TESSERE)</f>
        <v>15.952105072153667</v>
      </c>
      <c r="T5864" s="3">
        <f>+MAX(CEILING(Tabella2026[[#This Row],[preDEF1]],1),1)</f>
        <v>16</v>
      </c>
      <c r="U5864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5864" s="21">
        <f>+Tabella2026[[#This Row],[DEF - n. card]]*(PLAFOND/N_TESSERE)</f>
        <v>8000</v>
      </c>
      <c r="W5864" s="18"/>
    </row>
    <row r="5865" spans="2:23" x14ac:dyDescent="0.25">
      <c r="B5865" s="1" t="s">
        <v>11528</v>
      </c>
      <c r="C5865" s="2">
        <v>77025</v>
      </c>
      <c r="D5865" s="1" t="s">
        <v>11529</v>
      </c>
      <c r="E5865" s="1" t="s">
        <v>213</v>
      </c>
      <c r="F5865" s="1" t="s">
        <v>237</v>
      </c>
      <c r="G5865" s="1" t="s">
        <v>4778</v>
      </c>
      <c r="H5865" s="1" t="s">
        <v>15836</v>
      </c>
      <c r="I5865" s="5">
        <v>1004</v>
      </c>
      <c r="J5865" s="5">
        <v>12030139</v>
      </c>
      <c r="K5865" s="3">
        <f>+Tabella2026[[#This Row],[POP_2024]]/SUM(Tabella2026[POP_2024])</f>
        <v>1.7033271068018669E-5</v>
      </c>
      <c r="L5865" s="3">
        <f>+Tabella2026[[#This Row],[INCIDENZA POPOLAZIONE]]*(PLAFOND/2)</f>
        <v>5014.5822274713955</v>
      </c>
      <c r="M5865" s="3">
        <f>+IFERROR(Tabella2026[[#This Row],[reddito_2024]]/Tabella2026[[#This Row],[POP_2024]],"")</f>
        <v>11982.21015936255</v>
      </c>
      <c r="N5865" s="3">
        <f>+IF(Tabella2026[[#This Row],[REDDITO COMPLESSIVO PROCAPITE]]&lt;media_aggr_reddito_pc,(media_aggr_reddito_pc-Tabella2026[[#This Row],[REDDITO COMPLESSIVO PROCAPITE]]),0)</f>
        <v>5842.8559032461908</v>
      </c>
      <c r="O5865" s="3">
        <f>+Tabella2026[[#This Row],[DIFFERENZA REDDITO INFERIORE ALLA MEDIA DALLA MEDIA]]*Tabella2026[[#This Row],[POP_2024]]</f>
        <v>5866227.3268591752</v>
      </c>
      <c r="P5865" s="3">
        <f>+Tabella2026[[#This Row],[POPOLAZIONE PER DIFFERENZA ]]/SUM(Tabella2026[[POPOLAZIONE PER DIFFERENZA ]])</f>
        <v>5.2044119102273283E-5</v>
      </c>
      <c r="Q5865" s="3">
        <f>+Tabella2026[[#This Row],[INCIDENZA POPOLAZIONE PER DIFFERENZA]]*(PLAFOND-SUM(Tabella2026[CONTRIBUTO SULLA BASE DELLA POPOLAZIONE]))</f>
        <v>15321.74963061999</v>
      </c>
      <c r="R5865" s="3">
        <f>+Tabella2026[[#This Row],[CONTRIBUTO SULLA BASE DELLA POPOLAZIONE]]+Tabella2026[[#This Row],[CONTRIBUTO SULLA BASE DEL REDDITO]]</f>
        <v>20336.331858091384</v>
      </c>
      <c r="S5865" s="3">
        <f>+Tabella2026[[#This Row],[CONTRIBUTO TOTALE]]/(PLAFOND/N_TESSERE)</f>
        <v>40.672663716182768</v>
      </c>
      <c r="T5865" s="3">
        <f>+MAX(CEILING(Tabella2026[[#This Row],[preDEF1]],1),1)</f>
        <v>41</v>
      </c>
      <c r="U5865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5865" s="21">
        <f>+Tabella2026[[#This Row],[DEF - n. card]]*(PLAFOND/N_TESSERE)</f>
        <v>20500</v>
      </c>
      <c r="W5865" s="18"/>
    </row>
    <row r="5866" spans="2:23" x14ac:dyDescent="0.25">
      <c r="B5866" s="1" t="s">
        <v>11683</v>
      </c>
      <c r="C5866" s="2">
        <v>1259</v>
      </c>
      <c r="D5866" s="1" t="s">
        <v>11684</v>
      </c>
      <c r="E5866" s="1" t="s">
        <v>18</v>
      </c>
      <c r="F5866" s="1" t="s">
        <v>17</v>
      </c>
      <c r="G5866" s="1" t="s">
        <v>4778</v>
      </c>
      <c r="H5866" s="1" t="s">
        <v>15835</v>
      </c>
      <c r="I5866" s="5">
        <v>1004</v>
      </c>
      <c r="J5866" s="5">
        <v>24498866</v>
      </c>
      <c r="K5866" s="3">
        <f>+Tabella2026[[#This Row],[POP_2024]]/SUM(Tabella2026[POP_2024])</f>
        <v>1.7033271068018669E-5</v>
      </c>
      <c r="L5866" s="3">
        <f>+Tabella2026[[#This Row],[INCIDENZA POPOLAZIONE]]*(PLAFOND/2)</f>
        <v>5014.5822274713955</v>
      </c>
      <c r="M5866" s="3">
        <f>+IFERROR(Tabella2026[[#This Row],[reddito_2024]]/Tabella2026[[#This Row],[POP_2024]],"")</f>
        <v>24401.260956175298</v>
      </c>
      <c r="N5866" s="3">
        <f>+IF(Tabella2026[[#This Row],[REDDITO COMPLESSIVO PROCAPITE]]&lt;media_aggr_reddito_pc,(media_aggr_reddito_pc-Tabella2026[[#This Row],[REDDITO COMPLESSIVO PROCAPITE]]),0)</f>
        <v>0</v>
      </c>
      <c r="O5866" s="3">
        <f>+Tabella2026[[#This Row],[DIFFERENZA REDDITO INFERIORE ALLA MEDIA DALLA MEDIA]]*Tabella2026[[#This Row],[POP_2024]]</f>
        <v>0</v>
      </c>
      <c r="P5866" s="3">
        <f>+Tabella2026[[#This Row],[POPOLAZIONE PER DIFFERENZA ]]/SUM(Tabella2026[[POPOLAZIONE PER DIFFERENZA ]])</f>
        <v>0</v>
      </c>
      <c r="Q5866" s="3">
        <f>+Tabella2026[[#This Row],[INCIDENZA POPOLAZIONE PER DIFFERENZA]]*(PLAFOND-SUM(Tabella2026[CONTRIBUTO SULLA BASE DELLA POPOLAZIONE]))</f>
        <v>0</v>
      </c>
      <c r="R5866" s="3">
        <f>+Tabella2026[[#This Row],[CONTRIBUTO SULLA BASE DELLA POPOLAZIONE]]+Tabella2026[[#This Row],[CONTRIBUTO SULLA BASE DEL REDDITO]]</f>
        <v>5014.5822274713955</v>
      </c>
      <c r="S5866" s="3">
        <f>+Tabella2026[[#This Row],[CONTRIBUTO TOTALE]]/(PLAFOND/N_TESSERE)</f>
        <v>10.029164454942791</v>
      </c>
      <c r="T5866" s="3">
        <f>+MAX(CEILING(Tabella2026[[#This Row],[preDEF1]],1),1)</f>
        <v>11</v>
      </c>
      <c r="U5866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66" s="21">
        <f>+Tabella2026[[#This Row],[DEF - n. card]]*(PLAFOND/N_TESSERE)</f>
        <v>5500</v>
      </c>
      <c r="W5866" s="18"/>
    </row>
    <row r="5867" spans="2:23" x14ac:dyDescent="0.25">
      <c r="B5867" s="1" t="s">
        <v>11755</v>
      </c>
      <c r="C5867" s="2">
        <v>18165</v>
      </c>
      <c r="D5867" s="1" t="s">
        <v>11756</v>
      </c>
      <c r="E5867" s="1" t="s">
        <v>12</v>
      </c>
      <c r="F5867" s="1" t="s">
        <v>195</v>
      </c>
      <c r="G5867" s="1" t="s">
        <v>4778</v>
      </c>
      <c r="H5867" s="1" t="s">
        <v>15835</v>
      </c>
      <c r="I5867" s="5">
        <v>1004</v>
      </c>
      <c r="J5867" s="5">
        <v>18380920</v>
      </c>
      <c r="K5867" s="3">
        <f>+Tabella2026[[#This Row],[POP_2024]]/SUM(Tabella2026[POP_2024])</f>
        <v>1.7033271068018669E-5</v>
      </c>
      <c r="L5867" s="3">
        <f>+Tabella2026[[#This Row],[INCIDENZA POPOLAZIONE]]*(PLAFOND/2)</f>
        <v>5014.5822274713955</v>
      </c>
      <c r="M5867" s="3">
        <f>+IFERROR(Tabella2026[[#This Row],[reddito_2024]]/Tabella2026[[#This Row],[POP_2024]],"")</f>
        <v>18307.689243027889</v>
      </c>
      <c r="N5867" s="3">
        <f>+IF(Tabella2026[[#This Row],[REDDITO COMPLESSIVO PROCAPITE]]&lt;media_aggr_reddito_pc,(media_aggr_reddito_pc-Tabella2026[[#This Row],[REDDITO COMPLESSIVO PROCAPITE]]),0)</f>
        <v>0</v>
      </c>
      <c r="O5867" s="3">
        <f>+Tabella2026[[#This Row],[DIFFERENZA REDDITO INFERIORE ALLA MEDIA DALLA MEDIA]]*Tabella2026[[#This Row],[POP_2024]]</f>
        <v>0</v>
      </c>
      <c r="P5867" s="3">
        <f>+Tabella2026[[#This Row],[POPOLAZIONE PER DIFFERENZA ]]/SUM(Tabella2026[[POPOLAZIONE PER DIFFERENZA ]])</f>
        <v>0</v>
      </c>
      <c r="Q5867" s="3">
        <f>+Tabella2026[[#This Row],[INCIDENZA POPOLAZIONE PER DIFFERENZA]]*(PLAFOND-SUM(Tabella2026[CONTRIBUTO SULLA BASE DELLA POPOLAZIONE]))</f>
        <v>0</v>
      </c>
      <c r="R5867" s="3">
        <f>+Tabella2026[[#This Row],[CONTRIBUTO SULLA BASE DELLA POPOLAZIONE]]+Tabella2026[[#This Row],[CONTRIBUTO SULLA BASE DEL REDDITO]]</f>
        <v>5014.5822274713955</v>
      </c>
      <c r="S5867" s="3">
        <f>+Tabella2026[[#This Row],[CONTRIBUTO TOTALE]]/(PLAFOND/N_TESSERE)</f>
        <v>10.029164454942791</v>
      </c>
      <c r="T5867" s="3">
        <f>+MAX(CEILING(Tabella2026[[#This Row],[preDEF1]],1),1)</f>
        <v>11</v>
      </c>
      <c r="U5867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67" s="21">
        <f>+Tabella2026[[#This Row],[DEF - n. card]]*(PLAFOND/N_TESSERE)</f>
        <v>5500</v>
      </c>
      <c r="W5867" s="18"/>
    </row>
    <row r="5868" spans="2:23" x14ac:dyDescent="0.25">
      <c r="B5868" s="1" t="s">
        <v>11832</v>
      </c>
      <c r="C5868" s="2">
        <v>9031</v>
      </c>
      <c r="D5868" s="1" t="s">
        <v>11833</v>
      </c>
      <c r="E5868" s="1" t="s">
        <v>24</v>
      </c>
      <c r="F5868" s="1" t="s">
        <v>246</v>
      </c>
      <c r="G5868" s="1" t="s">
        <v>4778</v>
      </c>
      <c r="H5868" s="1" t="s">
        <v>15835</v>
      </c>
      <c r="I5868" s="5">
        <v>1003</v>
      </c>
      <c r="J5868" s="5">
        <v>15719752</v>
      </c>
      <c r="K5868" s="3">
        <f>+Tabella2026[[#This Row],[POP_2024]]/SUM(Tabella2026[POP_2024])</f>
        <v>1.7016305658588373E-5</v>
      </c>
      <c r="L5868" s="3">
        <f>+Tabella2026[[#This Row],[INCIDENZA POPOLAZIONE]]*(PLAFOND/2)</f>
        <v>5009.587623659173</v>
      </c>
      <c r="M5868" s="3">
        <f>+IFERROR(Tabella2026[[#This Row],[reddito_2024]]/Tabella2026[[#This Row],[POP_2024]],"")</f>
        <v>15672.733798604188</v>
      </c>
      <c r="N5868" s="3">
        <f>+IF(Tabella2026[[#This Row],[REDDITO COMPLESSIVO PROCAPITE]]&lt;media_aggr_reddito_pc,(media_aggr_reddito_pc-Tabella2026[[#This Row],[REDDITO COMPLESSIVO PROCAPITE]]),0)</f>
        <v>2152.3322640045535</v>
      </c>
      <c r="O5868" s="3">
        <f>+Tabella2026[[#This Row],[DIFFERENZA REDDITO INFERIORE ALLA MEDIA DALLA MEDIA]]*Tabella2026[[#This Row],[POP_2024]]</f>
        <v>2158789.260796567</v>
      </c>
      <c r="P5868" s="3">
        <f>+Tabella2026[[#This Row],[POPOLAZIONE PER DIFFERENZA ]]/SUM(Tabella2026[[POPOLAZIONE PER DIFFERENZA ]])</f>
        <v>1.9152392013720227E-5</v>
      </c>
      <c r="Q5868" s="3">
        <f>+Tabella2026[[#This Row],[INCIDENZA POPOLAZIONE PER DIFFERENZA]]*(PLAFOND-SUM(Tabella2026[CONTRIBUTO SULLA BASE DELLA POPOLAZIONE]))</f>
        <v>5638.4498445452473</v>
      </c>
      <c r="R5868" s="3">
        <f>+Tabella2026[[#This Row],[CONTRIBUTO SULLA BASE DELLA POPOLAZIONE]]+Tabella2026[[#This Row],[CONTRIBUTO SULLA BASE DEL REDDITO]]</f>
        <v>10648.03746820442</v>
      </c>
      <c r="S5868" s="3">
        <f>+Tabella2026[[#This Row],[CONTRIBUTO TOTALE]]/(PLAFOND/N_TESSERE)</f>
        <v>21.296074936408839</v>
      </c>
      <c r="T5868" s="3">
        <f>+MAX(CEILING(Tabella2026[[#This Row],[preDEF1]],1),1)</f>
        <v>22</v>
      </c>
      <c r="U5868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5868" s="21">
        <f>+Tabella2026[[#This Row],[DEF - n. card]]*(PLAFOND/N_TESSERE)</f>
        <v>11000</v>
      </c>
      <c r="W5868" s="18"/>
    </row>
    <row r="5869" spans="2:23" x14ac:dyDescent="0.25">
      <c r="B5869" s="1" t="s">
        <v>11781</v>
      </c>
      <c r="C5869" s="2">
        <v>16163</v>
      </c>
      <c r="D5869" s="1" t="s">
        <v>11782</v>
      </c>
      <c r="E5869" s="1" t="s">
        <v>12</v>
      </c>
      <c r="F5869" s="1" t="s">
        <v>93</v>
      </c>
      <c r="G5869" s="1" t="s">
        <v>4778</v>
      </c>
      <c r="H5869" s="1" t="s">
        <v>15835</v>
      </c>
      <c r="I5869" s="5">
        <v>1003</v>
      </c>
      <c r="J5869" s="5">
        <v>19179236</v>
      </c>
      <c r="K5869" s="3">
        <f>+Tabella2026[[#This Row],[POP_2024]]/SUM(Tabella2026[POP_2024])</f>
        <v>1.7016305658588373E-5</v>
      </c>
      <c r="L5869" s="3">
        <f>+Tabella2026[[#This Row],[INCIDENZA POPOLAZIONE]]*(PLAFOND/2)</f>
        <v>5009.587623659173</v>
      </c>
      <c r="M5869" s="3">
        <f>+IFERROR(Tabella2026[[#This Row],[reddito_2024]]/Tabella2026[[#This Row],[POP_2024]],"")</f>
        <v>19121.8703888335</v>
      </c>
      <c r="N5869" s="3">
        <f>+IF(Tabella2026[[#This Row],[REDDITO COMPLESSIVO PROCAPITE]]&lt;media_aggr_reddito_pc,(media_aggr_reddito_pc-Tabella2026[[#This Row],[REDDITO COMPLESSIVO PROCAPITE]]),0)</f>
        <v>0</v>
      </c>
      <c r="O5869" s="3">
        <f>+Tabella2026[[#This Row],[DIFFERENZA REDDITO INFERIORE ALLA MEDIA DALLA MEDIA]]*Tabella2026[[#This Row],[POP_2024]]</f>
        <v>0</v>
      </c>
      <c r="P5869" s="3">
        <f>+Tabella2026[[#This Row],[POPOLAZIONE PER DIFFERENZA ]]/SUM(Tabella2026[[POPOLAZIONE PER DIFFERENZA ]])</f>
        <v>0</v>
      </c>
      <c r="Q5869" s="3">
        <f>+Tabella2026[[#This Row],[INCIDENZA POPOLAZIONE PER DIFFERENZA]]*(PLAFOND-SUM(Tabella2026[CONTRIBUTO SULLA BASE DELLA POPOLAZIONE]))</f>
        <v>0</v>
      </c>
      <c r="R5869" s="3">
        <f>+Tabella2026[[#This Row],[CONTRIBUTO SULLA BASE DELLA POPOLAZIONE]]+Tabella2026[[#This Row],[CONTRIBUTO SULLA BASE DEL REDDITO]]</f>
        <v>5009.587623659173</v>
      </c>
      <c r="S5869" s="3">
        <f>+Tabella2026[[#This Row],[CONTRIBUTO TOTALE]]/(PLAFOND/N_TESSERE)</f>
        <v>10.019175247318346</v>
      </c>
      <c r="T5869" s="3">
        <f>+MAX(CEILING(Tabella2026[[#This Row],[preDEF1]],1),1)</f>
        <v>11</v>
      </c>
      <c r="U5869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69" s="21">
        <f>+Tabella2026[[#This Row],[DEF - n. card]]*(PLAFOND/N_TESSERE)</f>
        <v>5500</v>
      </c>
      <c r="W5869" s="18"/>
    </row>
    <row r="5870" spans="2:23" x14ac:dyDescent="0.25">
      <c r="B5870" s="1" t="s">
        <v>11735</v>
      </c>
      <c r="C5870" s="2">
        <v>78099</v>
      </c>
      <c r="D5870" s="1" t="s">
        <v>11736</v>
      </c>
      <c r="E5870" s="1" t="s">
        <v>61</v>
      </c>
      <c r="F5870" s="1" t="s">
        <v>178</v>
      </c>
      <c r="G5870" s="1" t="s">
        <v>4778</v>
      </c>
      <c r="H5870" s="1" t="s">
        <v>15836</v>
      </c>
      <c r="I5870" s="5">
        <v>1003</v>
      </c>
      <c r="J5870" s="5">
        <v>10724995</v>
      </c>
      <c r="K5870" s="3">
        <f>+Tabella2026[[#This Row],[POP_2024]]/SUM(Tabella2026[POP_2024])</f>
        <v>1.7016305658588373E-5</v>
      </c>
      <c r="L5870" s="3">
        <f>+Tabella2026[[#This Row],[INCIDENZA POPOLAZIONE]]*(PLAFOND/2)</f>
        <v>5009.587623659173</v>
      </c>
      <c r="M5870" s="3">
        <f>+IFERROR(Tabella2026[[#This Row],[reddito_2024]]/Tabella2026[[#This Row],[POP_2024]],"")</f>
        <v>10692.916251246261</v>
      </c>
      <c r="N5870" s="3">
        <f>+IF(Tabella2026[[#This Row],[REDDITO COMPLESSIVO PROCAPITE]]&lt;media_aggr_reddito_pc,(media_aggr_reddito_pc-Tabella2026[[#This Row],[REDDITO COMPLESSIVO PROCAPITE]]),0)</f>
        <v>7132.1498113624802</v>
      </c>
      <c r="O5870" s="3">
        <f>+Tabella2026[[#This Row],[DIFFERENZA REDDITO INFERIORE ALLA MEDIA DALLA MEDIA]]*Tabella2026[[#This Row],[POP_2024]]</f>
        <v>7153546.2607965674</v>
      </c>
      <c r="P5870" s="3">
        <f>+Tabella2026[[#This Row],[POPOLAZIONE PER DIFFERENZA ]]/SUM(Tabella2026[[POPOLAZIONE PER DIFFERENZA ]])</f>
        <v>6.3464982322778581E-5</v>
      </c>
      <c r="Q5870" s="3">
        <f>+Tabella2026[[#This Row],[INCIDENZA POPOLAZIONE PER DIFFERENZA]]*(PLAFOND-SUM(Tabella2026[CONTRIBUTO SULLA BASE DELLA POPOLAZIONE]))</f>
        <v>18684.043197089348</v>
      </c>
      <c r="R5870" s="3">
        <f>+Tabella2026[[#This Row],[CONTRIBUTO SULLA BASE DELLA POPOLAZIONE]]+Tabella2026[[#This Row],[CONTRIBUTO SULLA BASE DEL REDDITO]]</f>
        <v>23693.63082074852</v>
      </c>
      <c r="S5870" s="3">
        <f>+Tabella2026[[#This Row],[CONTRIBUTO TOTALE]]/(PLAFOND/N_TESSERE)</f>
        <v>47.387261641497041</v>
      </c>
      <c r="T5870" s="3">
        <f>+MAX(CEILING(Tabella2026[[#This Row],[preDEF1]],1),1)</f>
        <v>48</v>
      </c>
      <c r="U5870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870" s="21">
        <f>+Tabella2026[[#This Row],[DEF - n. card]]*(PLAFOND/N_TESSERE)</f>
        <v>24000</v>
      </c>
      <c r="W5870" s="18"/>
    </row>
    <row r="5871" spans="2:23" x14ac:dyDescent="0.25">
      <c r="B5871" s="1" t="s">
        <v>11745</v>
      </c>
      <c r="C5871" s="2">
        <v>118067</v>
      </c>
      <c r="D5871" s="1" t="s">
        <v>11746</v>
      </c>
      <c r="E5871" s="1" t="s">
        <v>76</v>
      </c>
      <c r="F5871" s="1" t="s">
        <v>75</v>
      </c>
      <c r="G5871" s="1" t="s">
        <v>4778</v>
      </c>
      <c r="H5871" s="1" t="s">
        <v>15836</v>
      </c>
      <c r="I5871" s="5">
        <v>1003</v>
      </c>
      <c r="J5871" s="5">
        <v>10049101</v>
      </c>
      <c r="K5871" s="3">
        <f>+Tabella2026[[#This Row],[POP_2024]]/SUM(Tabella2026[POP_2024])</f>
        <v>1.7016305658588373E-5</v>
      </c>
      <c r="L5871" s="3">
        <f>+Tabella2026[[#This Row],[INCIDENZA POPOLAZIONE]]*(PLAFOND/2)</f>
        <v>5009.587623659173</v>
      </c>
      <c r="M5871" s="3">
        <f>+IFERROR(Tabella2026[[#This Row],[reddito_2024]]/Tabella2026[[#This Row],[POP_2024]],"")</f>
        <v>10019.043868394816</v>
      </c>
      <c r="N5871" s="3">
        <f>+IF(Tabella2026[[#This Row],[REDDITO COMPLESSIVO PROCAPITE]]&lt;media_aggr_reddito_pc,(media_aggr_reddito_pc-Tabella2026[[#This Row],[REDDITO COMPLESSIVO PROCAPITE]]),0)</f>
        <v>7806.0221942139251</v>
      </c>
      <c r="O5871" s="3">
        <f>+Tabella2026[[#This Row],[DIFFERENZA REDDITO INFERIORE ALLA MEDIA DALLA MEDIA]]*Tabella2026[[#This Row],[POP_2024]]</f>
        <v>7829440.2607965665</v>
      </c>
      <c r="P5871" s="3">
        <f>+Tabella2026[[#This Row],[POPOLAZIONE PER DIFFERENZA ]]/SUM(Tabella2026[[POPOLAZIONE PER DIFFERENZA ]])</f>
        <v>6.9461392941823846E-5</v>
      </c>
      <c r="Q5871" s="3">
        <f>+Tabella2026[[#This Row],[INCIDENZA POPOLAZIONE PER DIFFERENZA]]*(PLAFOND-SUM(Tabella2026[CONTRIBUTO SULLA BASE DELLA POPOLAZIONE]))</f>
        <v>20449.381986028318</v>
      </c>
      <c r="R5871" s="3">
        <f>+Tabella2026[[#This Row],[CONTRIBUTO SULLA BASE DELLA POPOLAZIONE]]+Tabella2026[[#This Row],[CONTRIBUTO SULLA BASE DEL REDDITO]]</f>
        <v>25458.96960968749</v>
      </c>
      <c r="S5871" s="3">
        <f>+Tabella2026[[#This Row],[CONTRIBUTO TOTALE]]/(PLAFOND/N_TESSERE)</f>
        <v>50.917939219374979</v>
      </c>
      <c r="T5871" s="3">
        <f>+MAX(CEILING(Tabella2026[[#This Row],[preDEF1]],1),1)</f>
        <v>51</v>
      </c>
      <c r="U5871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5871" s="21">
        <f>+Tabella2026[[#This Row],[DEF - n. card]]*(PLAFOND/N_TESSERE)</f>
        <v>25500</v>
      </c>
      <c r="W5871" s="18"/>
    </row>
    <row r="5872" spans="2:23" x14ac:dyDescent="0.25">
      <c r="B5872" s="1" t="s">
        <v>11968</v>
      </c>
      <c r="C5872" s="2">
        <v>16205</v>
      </c>
      <c r="D5872" s="1" t="s">
        <v>11969</v>
      </c>
      <c r="E5872" s="1" t="s">
        <v>12</v>
      </c>
      <c r="F5872" s="1" t="s">
        <v>93</v>
      </c>
      <c r="G5872" s="1" t="s">
        <v>4778</v>
      </c>
      <c r="H5872" s="1" t="s">
        <v>15835</v>
      </c>
      <c r="I5872" s="5">
        <v>1002</v>
      </c>
      <c r="J5872" s="5">
        <v>18629383</v>
      </c>
      <c r="K5872" s="3">
        <f>+Tabella2026[[#This Row],[POP_2024]]/SUM(Tabella2026[POP_2024])</f>
        <v>1.6999340249158073E-5</v>
      </c>
      <c r="L5872" s="3">
        <f>+Tabella2026[[#This Row],[INCIDENZA POPOLAZIONE]]*(PLAFOND/2)</f>
        <v>5004.5930198469496</v>
      </c>
      <c r="M5872" s="3">
        <f>+IFERROR(Tabella2026[[#This Row],[reddito_2024]]/Tabella2026[[#This Row],[POP_2024]],"")</f>
        <v>18592.198602794411</v>
      </c>
      <c r="N5872" s="3">
        <f>+IF(Tabella2026[[#This Row],[REDDITO COMPLESSIVO PROCAPITE]]&lt;media_aggr_reddito_pc,(media_aggr_reddito_pc-Tabella2026[[#This Row],[REDDITO COMPLESSIVO PROCAPITE]]),0)</f>
        <v>0</v>
      </c>
      <c r="O5872" s="3">
        <f>+Tabella2026[[#This Row],[DIFFERENZA REDDITO INFERIORE ALLA MEDIA DALLA MEDIA]]*Tabella2026[[#This Row],[POP_2024]]</f>
        <v>0</v>
      </c>
      <c r="P5872" s="3">
        <f>+Tabella2026[[#This Row],[POPOLAZIONE PER DIFFERENZA ]]/SUM(Tabella2026[[POPOLAZIONE PER DIFFERENZA ]])</f>
        <v>0</v>
      </c>
      <c r="Q5872" s="3">
        <f>+Tabella2026[[#This Row],[INCIDENZA POPOLAZIONE PER DIFFERENZA]]*(PLAFOND-SUM(Tabella2026[CONTRIBUTO SULLA BASE DELLA POPOLAZIONE]))</f>
        <v>0</v>
      </c>
      <c r="R5872" s="3">
        <f>+Tabella2026[[#This Row],[CONTRIBUTO SULLA BASE DELLA POPOLAZIONE]]+Tabella2026[[#This Row],[CONTRIBUTO SULLA BASE DEL REDDITO]]</f>
        <v>5004.5930198469496</v>
      </c>
      <c r="S5872" s="3">
        <f>+Tabella2026[[#This Row],[CONTRIBUTO TOTALE]]/(PLAFOND/N_TESSERE)</f>
        <v>10.009186039693899</v>
      </c>
      <c r="T5872" s="3">
        <f>+MAX(CEILING(Tabella2026[[#This Row],[preDEF1]],1),1)</f>
        <v>11</v>
      </c>
      <c r="U5872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72" s="21">
        <f>+Tabella2026[[#This Row],[DEF - n. card]]*(PLAFOND/N_TESSERE)</f>
        <v>5500</v>
      </c>
      <c r="W5872" s="18"/>
    </row>
    <row r="5873" spans="2:23" x14ac:dyDescent="0.25">
      <c r="B5873" s="1" t="s">
        <v>11647</v>
      </c>
      <c r="C5873" s="2">
        <v>34026</v>
      </c>
      <c r="D5873" s="1" t="s">
        <v>11648</v>
      </c>
      <c r="E5873" s="1" t="s">
        <v>27</v>
      </c>
      <c r="F5873" s="1" t="s">
        <v>52</v>
      </c>
      <c r="G5873" s="1" t="s">
        <v>4778</v>
      </c>
      <c r="H5873" s="1" t="s">
        <v>15835</v>
      </c>
      <c r="I5873" s="5">
        <v>1001</v>
      </c>
      <c r="J5873" s="5">
        <v>19732415</v>
      </c>
      <c r="K5873" s="3">
        <f>+Tabella2026[[#This Row],[POP_2024]]/SUM(Tabella2026[POP_2024])</f>
        <v>1.6982374839727777E-5</v>
      </c>
      <c r="L5873" s="3">
        <f>+Tabella2026[[#This Row],[INCIDENZA POPOLAZIONE]]*(PLAFOND/2)</f>
        <v>4999.598416034728</v>
      </c>
      <c r="M5873" s="3">
        <f>+IFERROR(Tabella2026[[#This Row],[reddito_2024]]/Tabella2026[[#This Row],[POP_2024]],"")</f>
        <v>19712.702297702297</v>
      </c>
      <c r="N5873" s="3">
        <f>+IF(Tabella2026[[#This Row],[REDDITO COMPLESSIVO PROCAPITE]]&lt;media_aggr_reddito_pc,(media_aggr_reddito_pc-Tabella2026[[#This Row],[REDDITO COMPLESSIVO PROCAPITE]]),0)</f>
        <v>0</v>
      </c>
      <c r="O5873" s="3">
        <f>+Tabella2026[[#This Row],[DIFFERENZA REDDITO INFERIORE ALLA MEDIA DALLA MEDIA]]*Tabella2026[[#This Row],[POP_2024]]</f>
        <v>0</v>
      </c>
      <c r="P5873" s="3">
        <f>+Tabella2026[[#This Row],[POPOLAZIONE PER DIFFERENZA ]]/SUM(Tabella2026[[POPOLAZIONE PER DIFFERENZA ]])</f>
        <v>0</v>
      </c>
      <c r="Q5873" s="3">
        <f>+Tabella2026[[#This Row],[INCIDENZA POPOLAZIONE PER DIFFERENZA]]*(PLAFOND-SUM(Tabella2026[CONTRIBUTO SULLA BASE DELLA POPOLAZIONE]))</f>
        <v>0</v>
      </c>
      <c r="R5873" s="3">
        <f>+Tabella2026[[#This Row],[CONTRIBUTO SULLA BASE DELLA POPOLAZIONE]]+Tabella2026[[#This Row],[CONTRIBUTO SULLA BASE DEL REDDITO]]</f>
        <v>4999.598416034728</v>
      </c>
      <c r="S5873" s="3">
        <f>+Tabella2026[[#This Row],[CONTRIBUTO TOTALE]]/(PLAFOND/N_TESSERE)</f>
        <v>9.9991968320694564</v>
      </c>
      <c r="T5873" s="3">
        <f>+MAX(CEILING(Tabella2026[[#This Row],[preDEF1]],1),1)</f>
        <v>10</v>
      </c>
      <c r="U5873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873" s="21">
        <f>+Tabella2026[[#This Row],[DEF - n. card]]*(PLAFOND/N_TESSERE)</f>
        <v>5000</v>
      </c>
      <c r="W5873" s="18"/>
    </row>
    <row r="5874" spans="2:23" x14ac:dyDescent="0.25">
      <c r="B5874" s="1" t="s">
        <v>11699</v>
      </c>
      <c r="C5874" s="2">
        <v>101006</v>
      </c>
      <c r="D5874" s="1" t="s">
        <v>11700</v>
      </c>
      <c r="E5874" s="1" t="s">
        <v>61</v>
      </c>
      <c r="F5874" s="1" t="s">
        <v>239</v>
      </c>
      <c r="G5874" s="1" t="s">
        <v>11807</v>
      </c>
      <c r="H5874" s="1" t="s">
        <v>15836</v>
      </c>
      <c r="I5874" s="5">
        <v>1000</v>
      </c>
      <c r="J5874" s="5">
        <v>11859390</v>
      </c>
      <c r="K5874" s="3">
        <f>+Tabella2026[[#This Row],[POP_2024]]/SUM(Tabella2026[POP_2024])</f>
        <v>1.696540943029748E-5</v>
      </c>
      <c r="L5874" s="3">
        <f>+Tabella2026[[#This Row],[INCIDENZA POPOLAZIONE]]*(PLAFOND/2)</f>
        <v>4994.6038122225054</v>
      </c>
      <c r="M5874" s="3">
        <f>+IFERROR(Tabella2026[[#This Row],[reddito_2024]]/Tabella2026[[#This Row],[POP_2024]],"")</f>
        <v>11859.39</v>
      </c>
      <c r="N5874" s="3">
        <f>+IF(Tabella2026[[#This Row],[REDDITO COMPLESSIVO PROCAPITE]]&lt;media_aggr_reddito_pc,(media_aggr_reddito_pc-Tabella2026[[#This Row],[REDDITO COMPLESSIVO PROCAPITE]]),0)</f>
        <v>5965.6760626087416</v>
      </c>
      <c r="O5874" s="3">
        <f>+Tabella2026[[#This Row],[DIFFERENZA REDDITO INFERIORE ALLA MEDIA DALLA MEDIA]]*Tabella2026[[#This Row],[POP_2024]]</f>
        <v>5965676.0626087412</v>
      </c>
      <c r="P5874" s="3">
        <f>+Tabella2026[[#This Row],[POPOLAZIONE PER DIFFERENZA ]]/SUM(Tabella2026[[POPOLAZIONE PER DIFFERENZA ]])</f>
        <v>5.2926410489827135E-5</v>
      </c>
      <c r="Q5874" s="3">
        <f>+Tabella2026[[#This Row],[INCIDENZA POPOLAZIONE PER DIFFERENZA]]*(PLAFOND-SUM(Tabella2026[CONTRIBUTO SULLA BASE DELLA POPOLAZIONE]))</f>
        <v>15581.495553397304</v>
      </c>
      <c r="R5874" s="3">
        <f>+Tabella2026[[#This Row],[CONTRIBUTO SULLA BASE DELLA POPOLAZIONE]]+Tabella2026[[#This Row],[CONTRIBUTO SULLA BASE DEL REDDITO]]</f>
        <v>20576.099365619812</v>
      </c>
      <c r="S5874" s="3">
        <f>+Tabella2026[[#This Row],[CONTRIBUTO TOTALE]]/(PLAFOND/N_TESSERE)</f>
        <v>41.152198731239622</v>
      </c>
      <c r="T5874" s="3">
        <f>+MAX(CEILING(Tabella2026[[#This Row],[preDEF1]],1),1)</f>
        <v>42</v>
      </c>
      <c r="U5874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5874" s="21">
        <f>+Tabella2026[[#This Row],[DEF - n. card]]*(PLAFOND/N_TESSERE)</f>
        <v>21000</v>
      </c>
      <c r="W5874" s="18"/>
    </row>
    <row r="5875" spans="2:23" x14ac:dyDescent="0.25">
      <c r="B5875" s="1" t="s">
        <v>11725</v>
      </c>
      <c r="C5875" s="2">
        <v>15150</v>
      </c>
      <c r="D5875" s="1" t="s">
        <v>11726</v>
      </c>
      <c r="E5875" s="1" t="s">
        <v>12</v>
      </c>
      <c r="F5875" s="1" t="s">
        <v>11</v>
      </c>
      <c r="G5875" s="1" t="s">
        <v>11807</v>
      </c>
      <c r="H5875" s="1" t="s">
        <v>15835</v>
      </c>
      <c r="I5875" s="5">
        <v>1000</v>
      </c>
      <c r="J5875" s="5">
        <v>18951664</v>
      </c>
      <c r="K5875" s="3">
        <f>+Tabella2026[[#This Row],[POP_2024]]/SUM(Tabella2026[POP_2024])</f>
        <v>1.696540943029748E-5</v>
      </c>
      <c r="L5875" s="3">
        <f>+Tabella2026[[#This Row],[INCIDENZA POPOLAZIONE]]*(PLAFOND/2)</f>
        <v>4994.6038122225054</v>
      </c>
      <c r="M5875" s="3">
        <f>+IFERROR(Tabella2026[[#This Row],[reddito_2024]]/Tabella2026[[#This Row],[POP_2024]],"")</f>
        <v>18951.664000000001</v>
      </c>
      <c r="N5875" s="3">
        <f>+IF(Tabella2026[[#This Row],[REDDITO COMPLESSIVO PROCAPITE]]&lt;media_aggr_reddito_pc,(media_aggr_reddito_pc-Tabella2026[[#This Row],[REDDITO COMPLESSIVO PROCAPITE]]),0)</f>
        <v>0</v>
      </c>
      <c r="O5875" s="3">
        <f>+Tabella2026[[#This Row],[DIFFERENZA REDDITO INFERIORE ALLA MEDIA DALLA MEDIA]]*Tabella2026[[#This Row],[POP_2024]]</f>
        <v>0</v>
      </c>
      <c r="P5875" s="3">
        <f>+Tabella2026[[#This Row],[POPOLAZIONE PER DIFFERENZA ]]/SUM(Tabella2026[[POPOLAZIONE PER DIFFERENZA ]])</f>
        <v>0</v>
      </c>
      <c r="Q5875" s="3">
        <f>+Tabella2026[[#This Row],[INCIDENZA POPOLAZIONE PER DIFFERENZA]]*(PLAFOND-SUM(Tabella2026[CONTRIBUTO SULLA BASE DELLA POPOLAZIONE]))</f>
        <v>0</v>
      </c>
      <c r="R5875" s="3">
        <f>+Tabella2026[[#This Row],[CONTRIBUTO SULLA BASE DELLA POPOLAZIONE]]+Tabella2026[[#This Row],[CONTRIBUTO SULLA BASE DEL REDDITO]]</f>
        <v>4994.6038122225054</v>
      </c>
      <c r="S5875" s="3">
        <f>+Tabella2026[[#This Row],[CONTRIBUTO TOTALE]]/(PLAFOND/N_TESSERE)</f>
        <v>9.9892076244450116</v>
      </c>
      <c r="T5875" s="3">
        <f>+MAX(CEILING(Tabella2026[[#This Row],[preDEF1]],1),1)</f>
        <v>10</v>
      </c>
      <c r="U587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875" s="21">
        <f>+Tabella2026[[#This Row],[DEF - n. card]]*(PLAFOND/N_TESSERE)</f>
        <v>5000</v>
      </c>
      <c r="W5875" s="18"/>
    </row>
    <row r="5876" spans="2:23" x14ac:dyDescent="0.25">
      <c r="B5876" s="1" t="s">
        <v>11797</v>
      </c>
      <c r="C5876" s="2">
        <v>19044</v>
      </c>
      <c r="D5876" s="1" t="s">
        <v>11798</v>
      </c>
      <c r="E5876" s="1" t="s">
        <v>12</v>
      </c>
      <c r="F5876" s="1" t="s">
        <v>193</v>
      </c>
      <c r="G5876" s="1" t="s">
        <v>11807</v>
      </c>
      <c r="H5876" s="1" t="s">
        <v>15835</v>
      </c>
      <c r="I5876" s="5">
        <v>1000</v>
      </c>
      <c r="J5876" s="5">
        <v>18044534</v>
      </c>
      <c r="K5876" s="3">
        <f>+Tabella2026[[#This Row],[POP_2024]]/SUM(Tabella2026[POP_2024])</f>
        <v>1.696540943029748E-5</v>
      </c>
      <c r="L5876" s="3">
        <f>+Tabella2026[[#This Row],[INCIDENZA POPOLAZIONE]]*(PLAFOND/2)</f>
        <v>4994.6038122225054</v>
      </c>
      <c r="M5876" s="3">
        <f>+IFERROR(Tabella2026[[#This Row],[reddito_2024]]/Tabella2026[[#This Row],[POP_2024]],"")</f>
        <v>18044.534</v>
      </c>
      <c r="N5876" s="3">
        <f>+IF(Tabella2026[[#This Row],[REDDITO COMPLESSIVO PROCAPITE]]&lt;media_aggr_reddito_pc,(media_aggr_reddito_pc-Tabella2026[[#This Row],[REDDITO COMPLESSIVO PROCAPITE]]),0)</f>
        <v>0</v>
      </c>
      <c r="O5876" s="3">
        <f>+Tabella2026[[#This Row],[DIFFERENZA REDDITO INFERIORE ALLA MEDIA DALLA MEDIA]]*Tabella2026[[#This Row],[POP_2024]]</f>
        <v>0</v>
      </c>
      <c r="P5876" s="3">
        <f>+Tabella2026[[#This Row],[POPOLAZIONE PER DIFFERENZA ]]/SUM(Tabella2026[[POPOLAZIONE PER DIFFERENZA ]])</f>
        <v>0</v>
      </c>
      <c r="Q5876" s="3">
        <f>+Tabella2026[[#This Row],[INCIDENZA POPOLAZIONE PER DIFFERENZA]]*(PLAFOND-SUM(Tabella2026[CONTRIBUTO SULLA BASE DELLA POPOLAZIONE]))</f>
        <v>0</v>
      </c>
      <c r="R5876" s="3">
        <f>+Tabella2026[[#This Row],[CONTRIBUTO SULLA BASE DELLA POPOLAZIONE]]+Tabella2026[[#This Row],[CONTRIBUTO SULLA BASE DEL REDDITO]]</f>
        <v>4994.6038122225054</v>
      </c>
      <c r="S5876" s="3">
        <f>+Tabella2026[[#This Row],[CONTRIBUTO TOTALE]]/(PLAFOND/N_TESSERE)</f>
        <v>9.9892076244450116</v>
      </c>
      <c r="T5876" s="3">
        <f>+MAX(CEILING(Tabella2026[[#This Row],[preDEF1]],1),1)</f>
        <v>10</v>
      </c>
      <c r="U5876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876" s="21">
        <f>+Tabella2026[[#This Row],[DEF - n. card]]*(PLAFOND/N_TESSERE)</f>
        <v>5000</v>
      </c>
      <c r="W5876" s="18"/>
    </row>
    <row r="5877" spans="2:23" x14ac:dyDescent="0.25">
      <c r="B5877" s="1" t="s">
        <v>11828</v>
      </c>
      <c r="C5877" s="2">
        <v>65064</v>
      </c>
      <c r="D5877" s="1" t="s">
        <v>11829</v>
      </c>
      <c r="E5877" s="1" t="s">
        <v>15</v>
      </c>
      <c r="F5877" s="1" t="s">
        <v>82</v>
      </c>
      <c r="G5877" s="1" t="s">
        <v>11807</v>
      </c>
      <c r="H5877" s="1" t="s">
        <v>15836</v>
      </c>
      <c r="I5877" s="5">
        <v>1000</v>
      </c>
      <c r="J5877" s="5">
        <v>11077994</v>
      </c>
      <c r="K5877" s="3">
        <f>+Tabella2026[[#This Row],[POP_2024]]/SUM(Tabella2026[POP_2024])</f>
        <v>1.696540943029748E-5</v>
      </c>
      <c r="L5877" s="3">
        <f>+Tabella2026[[#This Row],[INCIDENZA POPOLAZIONE]]*(PLAFOND/2)</f>
        <v>4994.6038122225054</v>
      </c>
      <c r="M5877" s="3">
        <f>+IFERROR(Tabella2026[[#This Row],[reddito_2024]]/Tabella2026[[#This Row],[POP_2024]],"")</f>
        <v>11077.994000000001</v>
      </c>
      <c r="N5877" s="3">
        <f>+IF(Tabella2026[[#This Row],[REDDITO COMPLESSIVO PROCAPITE]]&lt;media_aggr_reddito_pc,(media_aggr_reddito_pc-Tabella2026[[#This Row],[REDDITO COMPLESSIVO PROCAPITE]]),0)</f>
        <v>6747.0720626087405</v>
      </c>
      <c r="O5877" s="3">
        <f>+Tabella2026[[#This Row],[DIFFERENZA REDDITO INFERIORE ALLA MEDIA DALLA MEDIA]]*Tabella2026[[#This Row],[POP_2024]]</f>
        <v>6747072.0626087403</v>
      </c>
      <c r="P5877" s="3">
        <f>+Tabella2026[[#This Row],[POPOLAZIONE PER DIFFERENZA ]]/SUM(Tabella2026[[POPOLAZIONE PER DIFFERENZA ]])</f>
        <v>5.9858815973644848E-5</v>
      </c>
      <c r="Q5877" s="3">
        <f>+Tabella2026[[#This Row],[INCIDENZA POPOLAZIONE PER DIFFERENZA]]*(PLAFOND-SUM(Tabella2026[CONTRIBUTO SULLA BASE DELLA POPOLAZIONE]))</f>
        <v>17622.390528529133</v>
      </c>
      <c r="R5877" s="3">
        <f>+Tabella2026[[#This Row],[CONTRIBUTO SULLA BASE DELLA POPOLAZIONE]]+Tabella2026[[#This Row],[CONTRIBUTO SULLA BASE DEL REDDITO]]</f>
        <v>22616.99434075164</v>
      </c>
      <c r="S5877" s="3">
        <f>+Tabella2026[[#This Row],[CONTRIBUTO TOTALE]]/(PLAFOND/N_TESSERE)</f>
        <v>45.233988681503277</v>
      </c>
      <c r="T5877" s="3">
        <f>+MAX(CEILING(Tabella2026[[#This Row],[preDEF1]],1),1)</f>
        <v>46</v>
      </c>
      <c r="U5877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5877" s="21">
        <f>+Tabella2026[[#This Row],[DEF - n. card]]*(PLAFOND/N_TESSERE)</f>
        <v>23000</v>
      </c>
      <c r="W5877" s="18"/>
    </row>
    <row r="5878" spans="2:23" x14ac:dyDescent="0.25">
      <c r="B5878" s="1" t="s">
        <v>11588</v>
      </c>
      <c r="C5878" s="2">
        <v>18120</v>
      </c>
      <c r="D5878" s="1" t="s">
        <v>11589</v>
      </c>
      <c r="E5878" s="1" t="s">
        <v>12</v>
      </c>
      <c r="F5878" s="1" t="s">
        <v>195</v>
      </c>
      <c r="G5878" s="1" t="s">
        <v>11807</v>
      </c>
      <c r="H5878" s="1" t="s">
        <v>15835</v>
      </c>
      <c r="I5878" s="5">
        <v>998</v>
      </c>
      <c r="J5878" s="5">
        <v>20737129</v>
      </c>
      <c r="K5878" s="3">
        <f>+Tabella2026[[#This Row],[POP_2024]]/SUM(Tabella2026[POP_2024])</f>
        <v>1.6931478611436884E-5</v>
      </c>
      <c r="L5878" s="3">
        <f>+Tabella2026[[#This Row],[INCIDENZA POPOLAZIONE]]*(PLAFOND/2)</f>
        <v>4984.6146045980604</v>
      </c>
      <c r="M5878" s="3">
        <f>+IFERROR(Tabella2026[[#This Row],[reddito_2024]]/Tabella2026[[#This Row],[POP_2024]],"")</f>
        <v>20778.686372745491</v>
      </c>
      <c r="N5878" s="3">
        <f>+IF(Tabella2026[[#This Row],[REDDITO COMPLESSIVO PROCAPITE]]&lt;media_aggr_reddito_pc,(media_aggr_reddito_pc-Tabella2026[[#This Row],[REDDITO COMPLESSIVO PROCAPITE]]),0)</f>
        <v>0</v>
      </c>
      <c r="O5878" s="3">
        <f>+Tabella2026[[#This Row],[DIFFERENZA REDDITO INFERIORE ALLA MEDIA DALLA MEDIA]]*Tabella2026[[#This Row],[POP_2024]]</f>
        <v>0</v>
      </c>
      <c r="P5878" s="3">
        <f>+Tabella2026[[#This Row],[POPOLAZIONE PER DIFFERENZA ]]/SUM(Tabella2026[[POPOLAZIONE PER DIFFERENZA ]])</f>
        <v>0</v>
      </c>
      <c r="Q5878" s="3">
        <f>+Tabella2026[[#This Row],[INCIDENZA POPOLAZIONE PER DIFFERENZA]]*(PLAFOND-SUM(Tabella2026[CONTRIBUTO SULLA BASE DELLA POPOLAZIONE]))</f>
        <v>0</v>
      </c>
      <c r="R5878" s="3">
        <f>+Tabella2026[[#This Row],[CONTRIBUTO SULLA BASE DELLA POPOLAZIONE]]+Tabella2026[[#This Row],[CONTRIBUTO SULLA BASE DEL REDDITO]]</f>
        <v>4984.6146045980604</v>
      </c>
      <c r="S5878" s="3">
        <f>+Tabella2026[[#This Row],[CONTRIBUTO TOTALE]]/(PLAFOND/N_TESSERE)</f>
        <v>9.9692292091961203</v>
      </c>
      <c r="T5878" s="3">
        <f>+MAX(CEILING(Tabella2026[[#This Row],[preDEF1]],1),1)</f>
        <v>10</v>
      </c>
      <c r="U5878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878" s="21">
        <f>+Tabella2026[[#This Row],[DEF - n. card]]*(PLAFOND/N_TESSERE)</f>
        <v>5000</v>
      </c>
      <c r="W5878" s="18"/>
    </row>
    <row r="5879" spans="2:23" x14ac:dyDescent="0.25">
      <c r="B5879" s="1" t="s">
        <v>11812</v>
      </c>
      <c r="C5879" s="2">
        <v>46037</v>
      </c>
      <c r="D5879" s="1" t="s">
        <v>11813</v>
      </c>
      <c r="E5879" s="1" t="s">
        <v>30</v>
      </c>
      <c r="F5879" s="1" t="s">
        <v>142</v>
      </c>
      <c r="G5879" s="1" t="s">
        <v>11807</v>
      </c>
      <c r="H5879" s="1" t="s">
        <v>15834</v>
      </c>
      <c r="I5879" s="5">
        <v>998</v>
      </c>
      <c r="J5879" s="5">
        <v>15186444</v>
      </c>
      <c r="K5879" s="3">
        <f>+Tabella2026[[#This Row],[POP_2024]]/SUM(Tabella2026[POP_2024])</f>
        <v>1.6931478611436884E-5</v>
      </c>
      <c r="L5879" s="3">
        <f>+Tabella2026[[#This Row],[INCIDENZA POPOLAZIONE]]*(PLAFOND/2)</f>
        <v>4984.6146045980604</v>
      </c>
      <c r="M5879" s="3">
        <f>+IFERROR(Tabella2026[[#This Row],[reddito_2024]]/Tabella2026[[#This Row],[POP_2024]],"")</f>
        <v>15216.877755511023</v>
      </c>
      <c r="N5879" s="3">
        <f>+IF(Tabella2026[[#This Row],[REDDITO COMPLESSIVO PROCAPITE]]&lt;media_aggr_reddito_pc,(media_aggr_reddito_pc-Tabella2026[[#This Row],[REDDITO COMPLESSIVO PROCAPITE]]),0)</f>
        <v>2608.1883070977183</v>
      </c>
      <c r="O5879" s="3">
        <f>+Tabella2026[[#This Row],[DIFFERENZA REDDITO INFERIORE ALLA MEDIA DALLA MEDIA]]*Tabella2026[[#This Row],[POP_2024]]</f>
        <v>2602971.9304835228</v>
      </c>
      <c r="P5879" s="3">
        <f>+Tabella2026[[#This Row],[POPOLAZIONE PER DIFFERENZA ]]/SUM(Tabella2026[[POPOLAZIONE PER DIFFERENZA ]])</f>
        <v>2.3093101174190269E-5</v>
      </c>
      <c r="Q5879" s="3">
        <f>+Tabella2026[[#This Row],[INCIDENZA POPOLAZIONE PER DIFFERENZA]]*(PLAFOND-SUM(Tabella2026[CONTRIBUTO SULLA BASE DELLA POPOLAZIONE]))</f>
        <v>6798.5916658557626</v>
      </c>
      <c r="R5879" s="3">
        <f>+Tabella2026[[#This Row],[CONTRIBUTO SULLA BASE DELLA POPOLAZIONE]]+Tabella2026[[#This Row],[CONTRIBUTO SULLA BASE DEL REDDITO]]</f>
        <v>11783.206270453822</v>
      </c>
      <c r="S5879" s="3">
        <f>+Tabella2026[[#This Row],[CONTRIBUTO TOTALE]]/(PLAFOND/N_TESSERE)</f>
        <v>23.566412540907645</v>
      </c>
      <c r="T5879" s="3">
        <f>+MAX(CEILING(Tabella2026[[#This Row],[preDEF1]],1),1)</f>
        <v>24</v>
      </c>
      <c r="U5879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5879" s="21">
        <f>+Tabella2026[[#This Row],[DEF - n. card]]*(PLAFOND/N_TESSERE)</f>
        <v>12000</v>
      </c>
      <c r="W5879" s="18"/>
    </row>
    <row r="5880" spans="2:23" x14ac:dyDescent="0.25">
      <c r="B5880" s="1" t="s">
        <v>11727</v>
      </c>
      <c r="C5880" s="2">
        <v>24090</v>
      </c>
      <c r="D5880" s="1" t="s">
        <v>11728</v>
      </c>
      <c r="E5880" s="1" t="s">
        <v>38</v>
      </c>
      <c r="F5880" s="1" t="s">
        <v>106</v>
      </c>
      <c r="G5880" s="1" t="s">
        <v>11807</v>
      </c>
      <c r="H5880" s="1" t="s">
        <v>15835</v>
      </c>
      <c r="I5880" s="5">
        <v>997</v>
      </c>
      <c r="J5880" s="5">
        <v>18150863</v>
      </c>
      <c r="K5880" s="3">
        <f>+Tabella2026[[#This Row],[POP_2024]]/SUM(Tabella2026[POP_2024])</f>
        <v>1.6914513202006588E-5</v>
      </c>
      <c r="L5880" s="3">
        <f>+Tabella2026[[#This Row],[INCIDENZA POPOLAZIONE]]*(PLAFOND/2)</f>
        <v>4979.6200007858379</v>
      </c>
      <c r="M5880" s="3">
        <f>+IFERROR(Tabella2026[[#This Row],[reddito_2024]]/Tabella2026[[#This Row],[POP_2024]],"")</f>
        <v>18205.479438314946</v>
      </c>
      <c r="N5880" s="3">
        <f>+IF(Tabella2026[[#This Row],[REDDITO COMPLESSIVO PROCAPITE]]&lt;media_aggr_reddito_pc,(media_aggr_reddito_pc-Tabella2026[[#This Row],[REDDITO COMPLESSIVO PROCAPITE]]),0)</f>
        <v>0</v>
      </c>
      <c r="O5880" s="3">
        <f>+Tabella2026[[#This Row],[DIFFERENZA REDDITO INFERIORE ALLA MEDIA DALLA MEDIA]]*Tabella2026[[#This Row],[POP_2024]]</f>
        <v>0</v>
      </c>
      <c r="P5880" s="3">
        <f>+Tabella2026[[#This Row],[POPOLAZIONE PER DIFFERENZA ]]/SUM(Tabella2026[[POPOLAZIONE PER DIFFERENZA ]])</f>
        <v>0</v>
      </c>
      <c r="Q5880" s="3">
        <f>+Tabella2026[[#This Row],[INCIDENZA POPOLAZIONE PER DIFFERENZA]]*(PLAFOND-SUM(Tabella2026[CONTRIBUTO SULLA BASE DELLA POPOLAZIONE]))</f>
        <v>0</v>
      </c>
      <c r="R5880" s="3">
        <f>+Tabella2026[[#This Row],[CONTRIBUTO SULLA BASE DELLA POPOLAZIONE]]+Tabella2026[[#This Row],[CONTRIBUTO SULLA BASE DEL REDDITO]]</f>
        <v>4979.6200007858379</v>
      </c>
      <c r="S5880" s="3">
        <f>+Tabella2026[[#This Row],[CONTRIBUTO TOTALE]]/(PLAFOND/N_TESSERE)</f>
        <v>9.9592400015716755</v>
      </c>
      <c r="T5880" s="3">
        <f>+MAX(CEILING(Tabella2026[[#This Row],[preDEF1]],1),1)</f>
        <v>10</v>
      </c>
      <c r="U5880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880" s="21">
        <f>+Tabella2026[[#This Row],[DEF - n. card]]*(PLAFOND/N_TESSERE)</f>
        <v>5000</v>
      </c>
      <c r="W5880" s="18"/>
    </row>
    <row r="5881" spans="2:23" x14ac:dyDescent="0.25">
      <c r="B5881" s="1" t="s">
        <v>11892</v>
      </c>
      <c r="C5881" s="2">
        <v>53025</v>
      </c>
      <c r="D5881" s="1" t="s">
        <v>11893</v>
      </c>
      <c r="E5881" s="1" t="s">
        <v>30</v>
      </c>
      <c r="F5881" s="1" t="s">
        <v>159</v>
      </c>
      <c r="G5881" s="1" t="s">
        <v>11807</v>
      </c>
      <c r="H5881" s="1" t="s">
        <v>15834</v>
      </c>
      <c r="I5881" s="5">
        <v>997</v>
      </c>
      <c r="J5881" s="5">
        <v>13874832</v>
      </c>
      <c r="K5881" s="3">
        <f>+Tabella2026[[#This Row],[POP_2024]]/SUM(Tabella2026[POP_2024])</f>
        <v>1.6914513202006588E-5</v>
      </c>
      <c r="L5881" s="3">
        <f>+Tabella2026[[#This Row],[INCIDENZA POPOLAZIONE]]*(PLAFOND/2)</f>
        <v>4979.6200007858379</v>
      </c>
      <c r="M5881" s="3">
        <f>+IFERROR(Tabella2026[[#This Row],[reddito_2024]]/Tabella2026[[#This Row],[POP_2024]],"")</f>
        <v>13916.581745235708</v>
      </c>
      <c r="N5881" s="3">
        <f>+IF(Tabella2026[[#This Row],[REDDITO COMPLESSIVO PROCAPITE]]&lt;media_aggr_reddito_pc,(media_aggr_reddito_pc-Tabella2026[[#This Row],[REDDITO COMPLESSIVO PROCAPITE]]),0)</f>
        <v>3908.4843173730333</v>
      </c>
      <c r="O5881" s="3">
        <f>+Tabella2026[[#This Row],[DIFFERENZA REDDITO INFERIORE ALLA MEDIA DALLA MEDIA]]*Tabella2026[[#This Row],[POP_2024]]</f>
        <v>3896758.8644209141</v>
      </c>
      <c r="P5881" s="3">
        <f>+Tabella2026[[#This Row],[POPOLAZIONE PER DIFFERENZA ]]/SUM(Tabella2026[[POPOLAZIONE PER DIFFERENZA ]])</f>
        <v>3.4571347333268753E-5</v>
      </c>
      <c r="Q5881" s="3">
        <f>+Tabella2026[[#This Row],[INCIDENZA POPOLAZIONE PER DIFFERENZA]]*(PLAFOND-SUM(Tabella2026[CONTRIBUTO SULLA BASE DELLA POPOLAZIONE]))</f>
        <v>10177.778726403862</v>
      </c>
      <c r="R5881" s="3">
        <f>+Tabella2026[[#This Row],[CONTRIBUTO SULLA BASE DELLA POPOLAZIONE]]+Tabella2026[[#This Row],[CONTRIBUTO SULLA BASE DEL REDDITO]]</f>
        <v>15157.398727189699</v>
      </c>
      <c r="S5881" s="3">
        <f>+Tabella2026[[#This Row],[CONTRIBUTO TOTALE]]/(PLAFOND/N_TESSERE)</f>
        <v>30.314797454379399</v>
      </c>
      <c r="T5881" s="3">
        <f>+MAX(CEILING(Tabella2026[[#This Row],[preDEF1]],1),1)</f>
        <v>31</v>
      </c>
      <c r="U5881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5881" s="21">
        <f>+Tabella2026[[#This Row],[DEF - n. card]]*(PLAFOND/N_TESSERE)</f>
        <v>15500</v>
      </c>
      <c r="W5881" s="18"/>
    </row>
    <row r="5882" spans="2:23" x14ac:dyDescent="0.25">
      <c r="B5882" s="1" t="s">
        <v>11747</v>
      </c>
      <c r="C5882" s="2">
        <v>18193</v>
      </c>
      <c r="D5882" s="1" t="s">
        <v>11748</v>
      </c>
      <c r="E5882" s="1" t="s">
        <v>12</v>
      </c>
      <c r="F5882" s="1" t="s">
        <v>195</v>
      </c>
      <c r="G5882" s="1" t="s">
        <v>11807</v>
      </c>
      <c r="H5882" s="1" t="s">
        <v>15835</v>
      </c>
      <c r="I5882" s="5">
        <v>997</v>
      </c>
      <c r="J5882" s="5">
        <v>17873452</v>
      </c>
      <c r="K5882" s="3">
        <f>+Tabella2026[[#This Row],[POP_2024]]/SUM(Tabella2026[POP_2024])</f>
        <v>1.6914513202006588E-5</v>
      </c>
      <c r="L5882" s="3">
        <f>+Tabella2026[[#This Row],[INCIDENZA POPOLAZIONE]]*(PLAFOND/2)</f>
        <v>4979.6200007858379</v>
      </c>
      <c r="M5882" s="3">
        <f>+IFERROR(Tabella2026[[#This Row],[reddito_2024]]/Tabella2026[[#This Row],[POP_2024]],"")</f>
        <v>17927.233701103309</v>
      </c>
      <c r="N5882" s="3">
        <f>+IF(Tabella2026[[#This Row],[REDDITO COMPLESSIVO PROCAPITE]]&lt;media_aggr_reddito_pc,(media_aggr_reddito_pc-Tabella2026[[#This Row],[REDDITO COMPLESSIVO PROCAPITE]]),0)</f>
        <v>0</v>
      </c>
      <c r="O5882" s="3">
        <f>+Tabella2026[[#This Row],[DIFFERENZA REDDITO INFERIORE ALLA MEDIA DALLA MEDIA]]*Tabella2026[[#This Row],[POP_2024]]</f>
        <v>0</v>
      </c>
      <c r="P5882" s="3">
        <f>+Tabella2026[[#This Row],[POPOLAZIONE PER DIFFERENZA ]]/SUM(Tabella2026[[POPOLAZIONE PER DIFFERENZA ]])</f>
        <v>0</v>
      </c>
      <c r="Q5882" s="3">
        <f>+Tabella2026[[#This Row],[INCIDENZA POPOLAZIONE PER DIFFERENZA]]*(PLAFOND-SUM(Tabella2026[CONTRIBUTO SULLA BASE DELLA POPOLAZIONE]))</f>
        <v>0</v>
      </c>
      <c r="R5882" s="3">
        <f>+Tabella2026[[#This Row],[CONTRIBUTO SULLA BASE DELLA POPOLAZIONE]]+Tabella2026[[#This Row],[CONTRIBUTO SULLA BASE DEL REDDITO]]</f>
        <v>4979.6200007858379</v>
      </c>
      <c r="S5882" s="3">
        <f>+Tabella2026[[#This Row],[CONTRIBUTO TOTALE]]/(PLAFOND/N_TESSERE)</f>
        <v>9.9592400015716755</v>
      </c>
      <c r="T5882" s="3">
        <f>+MAX(CEILING(Tabella2026[[#This Row],[preDEF1]],1),1)</f>
        <v>10</v>
      </c>
      <c r="U5882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882" s="21">
        <f>+Tabella2026[[#This Row],[DEF - n. card]]*(PLAFOND/N_TESSERE)</f>
        <v>5000</v>
      </c>
      <c r="W5882" s="18"/>
    </row>
    <row r="5883" spans="2:23" x14ac:dyDescent="0.25">
      <c r="B5883" s="1" t="s">
        <v>11723</v>
      </c>
      <c r="C5883" s="2">
        <v>68003</v>
      </c>
      <c r="D5883" s="1" t="s">
        <v>11724</v>
      </c>
      <c r="E5883" s="1" t="s">
        <v>96</v>
      </c>
      <c r="F5883" s="1" t="s">
        <v>95</v>
      </c>
      <c r="G5883" s="1" t="s">
        <v>11807</v>
      </c>
      <c r="H5883" s="1" t="s">
        <v>15836</v>
      </c>
      <c r="I5883" s="5">
        <v>996</v>
      </c>
      <c r="J5883" s="5">
        <v>13152460</v>
      </c>
      <c r="K5883" s="3">
        <f>+Tabella2026[[#This Row],[POP_2024]]/SUM(Tabella2026[POP_2024])</f>
        <v>1.6897547792576288E-5</v>
      </c>
      <c r="L5883" s="3">
        <f>+Tabella2026[[#This Row],[INCIDENZA POPOLAZIONE]]*(PLAFOND/2)</f>
        <v>4974.6253969736144</v>
      </c>
      <c r="M5883" s="3">
        <f>+IFERROR(Tabella2026[[#This Row],[reddito_2024]]/Tabella2026[[#This Row],[POP_2024]],"")</f>
        <v>13205.281124497991</v>
      </c>
      <c r="N5883" s="3">
        <f>+IF(Tabella2026[[#This Row],[REDDITO COMPLESSIVO PROCAPITE]]&lt;media_aggr_reddito_pc,(media_aggr_reddito_pc-Tabella2026[[#This Row],[REDDITO COMPLESSIVO PROCAPITE]]),0)</f>
        <v>4619.7849381107499</v>
      </c>
      <c r="O5883" s="3">
        <f>+Tabella2026[[#This Row],[DIFFERENZA REDDITO INFERIORE ALLA MEDIA DALLA MEDIA]]*Tabella2026[[#This Row],[POP_2024]]</f>
        <v>4601305.7983583072</v>
      </c>
      <c r="P5883" s="3">
        <f>+Tabella2026[[#This Row],[POPOLAZIONE PER DIFFERENZA ]]/SUM(Tabella2026[[POPOLAZIONE PER DIFFERENZA ]])</f>
        <v>4.0821961654860555E-5</v>
      </c>
      <c r="Q5883" s="3">
        <f>+Tabella2026[[#This Row],[INCIDENZA POPOLAZIONE PER DIFFERENZA]]*(PLAFOND-SUM(Tabella2026[CONTRIBUTO SULLA BASE DELLA POPOLAZIONE]))</f>
        <v>12017.954894719755</v>
      </c>
      <c r="R5883" s="3">
        <f>+Tabella2026[[#This Row],[CONTRIBUTO SULLA BASE DELLA POPOLAZIONE]]+Tabella2026[[#This Row],[CONTRIBUTO SULLA BASE DEL REDDITO]]</f>
        <v>16992.580291693368</v>
      </c>
      <c r="S5883" s="3">
        <f>+Tabella2026[[#This Row],[CONTRIBUTO TOTALE]]/(PLAFOND/N_TESSERE)</f>
        <v>33.985160583386737</v>
      </c>
      <c r="T5883" s="3">
        <f>+MAX(CEILING(Tabella2026[[#This Row],[preDEF1]],1),1)</f>
        <v>34</v>
      </c>
      <c r="U5883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5883" s="21">
        <f>+Tabella2026[[#This Row],[DEF - n. card]]*(PLAFOND/N_TESSERE)</f>
        <v>17000</v>
      </c>
      <c r="W5883" s="18"/>
    </row>
    <row r="5884" spans="2:23" x14ac:dyDescent="0.25">
      <c r="B5884" s="1" t="s">
        <v>11844</v>
      </c>
      <c r="C5884" s="2">
        <v>99009</v>
      </c>
      <c r="D5884" s="1" t="s">
        <v>11845</v>
      </c>
      <c r="E5884" s="1" t="s">
        <v>27</v>
      </c>
      <c r="F5884" s="1" t="s">
        <v>73</v>
      </c>
      <c r="G5884" s="1" t="s">
        <v>11807</v>
      </c>
      <c r="H5884" s="1" t="s">
        <v>15835</v>
      </c>
      <c r="I5884" s="5">
        <v>996</v>
      </c>
      <c r="J5884" s="5">
        <v>16606432</v>
      </c>
      <c r="K5884" s="3">
        <f>+Tabella2026[[#This Row],[POP_2024]]/SUM(Tabella2026[POP_2024])</f>
        <v>1.6897547792576288E-5</v>
      </c>
      <c r="L5884" s="3">
        <f>+Tabella2026[[#This Row],[INCIDENZA POPOLAZIONE]]*(PLAFOND/2)</f>
        <v>4974.6253969736144</v>
      </c>
      <c r="M5884" s="3">
        <f>+IFERROR(Tabella2026[[#This Row],[reddito_2024]]/Tabella2026[[#This Row],[POP_2024]],"")</f>
        <v>16673.124497991968</v>
      </c>
      <c r="N5884" s="3">
        <f>+IF(Tabella2026[[#This Row],[REDDITO COMPLESSIVO PROCAPITE]]&lt;media_aggr_reddito_pc,(media_aggr_reddito_pc-Tabella2026[[#This Row],[REDDITO COMPLESSIVO PROCAPITE]]),0)</f>
        <v>1151.9415646167727</v>
      </c>
      <c r="O5884" s="3">
        <f>+Tabella2026[[#This Row],[DIFFERENZA REDDITO INFERIORE ALLA MEDIA DALLA MEDIA]]*Tabella2026[[#This Row],[POP_2024]]</f>
        <v>1147333.7983583056</v>
      </c>
      <c r="P5884" s="3">
        <f>+Tabella2026[[#This Row],[POPOLAZIONE PER DIFFERENZA ]]/SUM(Tabella2026[[POPOLAZIONE PER DIFFERENZA ]])</f>
        <v>1.0178940147516157E-5</v>
      </c>
      <c r="Q5884" s="3">
        <f>+Tabella2026[[#This Row],[INCIDENZA POPOLAZIONE PER DIFFERENZA]]*(PLAFOND-SUM(Tabella2026[CONTRIBUTO SULLA BASE DELLA POPOLAZIONE]))</f>
        <v>2996.6723452236583</v>
      </c>
      <c r="R5884" s="3">
        <f>+Tabella2026[[#This Row],[CONTRIBUTO SULLA BASE DELLA POPOLAZIONE]]+Tabella2026[[#This Row],[CONTRIBUTO SULLA BASE DEL REDDITO]]</f>
        <v>7971.2977421972728</v>
      </c>
      <c r="S5884" s="3">
        <f>+Tabella2026[[#This Row],[CONTRIBUTO TOTALE]]/(PLAFOND/N_TESSERE)</f>
        <v>15.942595484394545</v>
      </c>
      <c r="T5884" s="3">
        <f>+MAX(CEILING(Tabella2026[[#This Row],[preDEF1]],1),1)</f>
        <v>16</v>
      </c>
      <c r="U5884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5884" s="21">
        <f>+Tabella2026[[#This Row],[DEF - n. card]]*(PLAFOND/N_TESSERE)</f>
        <v>8000</v>
      </c>
      <c r="W5884" s="18"/>
    </row>
    <row r="5885" spans="2:23" x14ac:dyDescent="0.25">
      <c r="B5885" s="1" t="s">
        <v>11620</v>
      </c>
      <c r="C5885" s="2">
        <v>2030</v>
      </c>
      <c r="D5885" s="1" t="s">
        <v>11621</v>
      </c>
      <c r="E5885" s="1" t="s">
        <v>18</v>
      </c>
      <c r="F5885" s="1" t="s">
        <v>381</v>
      </c>
      <c r="G5885" s="1" t="s">
        <v>11807</v>
      </c>
      <c r="H5885" s="1" t="s">
        <v>15835</v>
      </c>
      <c r="I5885" s="5">
        <v>995</v>
      </c>
      <c r="J5885" s="5">
        <v>15188623</v>
      </c>
      <c r="K5885" s="3">
        <f>+Tabella2026[[#This Row],[POP_2024]]/SUM(Tabella2026[POP_2024])</f>
        <v>1.6880582383145992E-5</v>
      </c>
      <c r="L5885" s="3">
        <f>+Tabella2026[[#This Row],[INCIDENZA POPOLAZIONE]]*(PLAFOND/2)</f>
        <v>4969.6307931613928</v>
      </c>
      <c r="M5885" s="3">
        <f>+IFERROR(Tabella2026[[#This Row],[reddito_2024]]/Tabella2026[[#This Row],[POP_2024]],"")</f>
        <v>15264.947738693467</v>
      </c>
      <c r="N5885" s="3">
        <f>+IF(Tabella2026[[#This Row],[REDDITO COMPLESSIVO PROCAPITE]]&lt;media_aggr_reddito_pc,(media_aggr_reddito_pc-Tabella2026[[#This Row],[REDDITO COMPLESSIVO PROCAPITE]]),0)</f>
        <v>2560.1183239152742</v>
      </c>
      <c r="O5885" s="3">
        <f>+Tabella2026[[#This Row],[DIFFERENZA REDDITO INFERIORE ALLA MEDIA DALLA MEDIA]]*Tabella2026[[#This Row],[POP_2024]]</f>
        <v>2547317.732295698</v>
      </c>
      <c r="P5885" s="3">
        <f>+Tabella2026[[#This Row],[POPOLAZIONE PER DIFFERENZA ]]/SUM(Tabella2026[[POPOLAZIONE PER DIFFERENZA ]])</f>
        <v>2.2599347086999199E-5</v>
      </c>
      <c r="Q5885" s="3">
        <f>+Tabella2026[[#This Row],[INCIDENZA POPOLAZIONE PER DIFFERENZA]]*(PLAFOND-SUM(Tabella2026[CONTRIBUTO SULLA BASE DELLA POPOLAZIONE]))</f>
        <v>6653.2308329022762</v>
      </c>
      <c r="R5885" s="3">
        <f>+Tabella2026[[#This Row],[CONTRIBUTO SULLA BASE DELLA POPOLAZIONE]]+Tabella2026[[#This Row],[CONTRIBUTO SULLA BASE DEL REDDITO]]</f>
        <v>11622.86162606367</v>
      </c>
      <c r="S5885" s="3">
        <f>+Tabella2026[[#This Row],[CONTRIBUTO TOTALE]]/(PLAFOND/N_TESSERE)</f>
        <v>23.245723252127341</v>
      </c>
      <c r="T5885" s="3">
        <f>+MAX(CEILING(Tabella2026[[#This Row],[preDEF1]],1),1)</f>
        <v>24</v>
      </c>
      <c r="U5885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5885" s="21">
        <f>+Tabella2026[[#This Row],[DEF - n. card]]*(PLAFOND/N_TESSERE)</f>
        <v>12000</v>
      </c>
      <c r="W5885" s="18"/>
    </row>
    <row r="5886" spans="2:23" x14ac:dyDescent="0.25">
      <c r="B5886" s="1" t="s">
        <v>11659</v>
      </c>
      <c r="C5886" s="2">
        <v>64097</v>
      </c>
      <c r="D5886" s="1" t="s">
        <v>11660</v>
      </c>
      <c r="E5886" s="1" t="s">
        <v>15</v>
      </c>
      <c r="F5886" s="1" t="s">
        <v>290</v>
      </c>
      <c r="G5886" s="1" t="s">
        <v>11807</v>
      </c>
      <c r="H5886" s="1" t="s">
        <v>15836</v>
      </c>
      <c r="I5886" s="5">
        <v>995</v>
      </c>
      <c r="J5886" s="5">
        <v>12698434</v>
      </c>
      <c r="K5886" s="3">
        <f>+Tabella2026[[#This Row],[POP_2024]]/SUM(Tabella2026[POP_2024])</f>
        <v>1.6880582383145992E-5</v>
      </c>
      <c r="L5886" s="3">
        <f>+Tabella2026[[#This Row],[INCIDENZA POPOLAZIONE]]*(PLAFOND/2)</f>
        <v>4969.6307931613928</v>
      </c>
      <c r="M5886" s="3">
        <f>+IFERROR(Tabella2026[[#This Row],[reddito_2024]]/Tabella2026[[#This Row],[POP_2024]],"")</f>
        <v>12762.245226130653</v>
      </c>
      <c r="N5886" s="3">
        <f>+IF(Tabella2026[[#This Row],[REDDITO COMPLESSIVO PROCAPITE]]&lt;media_aggr_reddito_pc,(media_aggr_reddito_pc-Tabella2026[[#This Row],[REDDITO COMPLESSIVO PROCAPITE]]),0)</f>
        <v>5062.8208364780876</v>
      </c>
      <c r="O5886" s="3">
        <f>+Tabella2026[[#This Row],[DIFFERENZA REDDITO INFERIORE ALLA MEDIA DALLA MEDIA]]*Tabella2026[[#This Row],[POP_2024]]</f>
        <v>5037506.7322956976</v>
      </c>
      <c r="P5886" s="3">
        <f>+Tabella2026[[#This Row],[POPOLAZIONE PER DIFFERENZA ]]/SUM(Tabella2026[[POPOLAZIONE PER DIFFERENZA ]])</f>
        <v>4.4691858284065181E-5</v>
      </c>
      <c r="Q5886" s="3">
        <f>+Tabella2026[[#This Row],[INCIDENZA POPOLAZIONE PER DIFFERENZA]]*(PLAFOND-SUM(Tabella2026[CONTRIBUTO SULLA BASE DELLA POPOLAZIONE]))</f>
        <v>13157.24955993513</v>
      </c>
      <c r="R5886" s="3">
        <f>+Tabella2026[[#This Row],[CONTRIBUTO SULLA BASE DELLA POPOLAZIONE]]+Tabella2026[[#This Row],[CONTRIBUTO SULLA BASE DEL REDDITO]]</f>
        <v>18126.880353096523</v>
      </c>
      <c r="S5886" s="3">
        <f>+Tabella2026[[#This Row],[CONTRIBUTO TOTALE]]/(PLAFOND/N_TESSERE)</f>
        <v>36.253760706193049</v>
      </c>
      <c r="T5886" s="3">
        <f>+MAX(CEILING(Tabella2026[[#This Row],[preDEF1]],1),1)</f>
        <v>37</v>
      </c>
      <c r="U5886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5886" s="21">
        <f>+Tabella2026[[#This Row],[DEF - n. card]]*(PLAFOND/N_TESSERE)</f>
        <v>18500</v>
      </c>
      <c r="W5886" s="18"/>
    </row>
    <row r="5887" spans="2:23" x14ac:dyDescent="0.25">
      <c r="B5887" s="1" t="s">
        <v>11785</v>
      </c>
      <c r="C5887" s="2">
        <v>4033</v>
      </c>
      <c r="D5887" s="1" t="s">
        <v>11786</v>
      </c>
      <c r="E5887" s="1" t="s">
        <v>18</v>
      </c>
      <c r="F5887" s="1" t="s">
        <v>263</v>
      </c>
      <c r="G5887" s="1" t="s">
        <v>11807</v>
      </c>
      <c r="H5887" s="1" t="s">
        <v>15835</v>
      </c>
      <c r="I5887" s="5">
        <v>993</v>
      </c>
      <c r="J5887" s="5">
        <v>17432087</v>
      </c>
      <c r="K5887" s="3">
        <f>+Tabella2026[[#This Row],[POP_2024]]/SUM(Tabella2026[POP_2024])</f>
        <v>1.6846651564285396E-5</v>
      </c>
      <c r="L5887" s="3">
        <f>+Tabella2026[[#This Row],[INCIDENZA POPOLAZIONE]]*(PLAFOND/2)</f>
        <v>4959.6415855369478</v>
      </c>
      <c r="M5887" s="3">
        <f>+IFERROR(Tabella2026[[#This Row],[reddito_2024]]/Tabella2026[[#This Row],[POP_2024]],"")</f>
        <v>17554.971802618329</v>
      </c>
      <c r="N5887" s="3">
        <f>+IF(Tabella2026[[#This Row],[REDDITO COMPLESSIVO PROCAPITE]]&lt;media_aggr_reddito_pc,(media_aggr_reddito_pc-Tabella2026[[#This Row],[REDDITO COMPLESSIVO PROCAPITE]]),0)</f>
        <v>270.09425999041196</v>
      </c>
      <c r="O5887" s="3">
        <f>+Tabella2026[[#This Row],[DIFFERENZA REDDITO INFERIORE ALLA MEDIA DALLA MEDIA]]*Tabella2026[[#This Row],[POP_2024]]</f>
        <v>268203.6001704791</v>
      </c>
      <c r="P5887" s="3">
        <f>+Tabella2026[[#This Row],[POPOLAZIONE PER DIFFERENZA ]]/SUM(Tabella2026[[POPOLAZIONE PER DIFFERENZA ]])</f>
        <v>2.3794543465816122E-6</v>
      </c>
      <c r="Q5887" s="3">
        <f>+Tabella2026[[#This Row],[INCIDENZA POPOLAZIONE PER DIFFERENZA]]*(PLAFOND-SUM(Tabella2026[CONTRIBUTO SULLA BASE DELLA POPOLAZIONE]))</f>
        <v>700.50957504286953</v>
      </c>
      <c r="R5887" s="3">
        <f>+Tabella2026[[#This Row],[CONTRIBUTO SULLA BASE DELLA POPOLAZIONE]]+Tabella2026[[#This Row],[CONTRIBUTO SULLA BASE DEL REDDITO]]</f>
        <v>5660.1511605798169</v>
      </c>
      <c r="S5887" s="3">
        <f>+Tabella2026[[#This Row],[CONTRIBUTO TOTALE]]/(PLAFOND/N_TESSERE)</f>
        <v>11.320302321159634</v>
      </c>
      <c r="T5887" s="3">
        <f>+MAX(CEILING(Tabella2026[[#This Row],[preDEF1]],1),1)</f>
        <v>12</v>
      </c>
      <c r="U5887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887" s="21">
        <f>+Tabella2026[[#This Row],[DEF - n. card]]*(PLAFOND/N_TESSERE)</f>
        <v>6000</v>
      </c>
      <c r="W5887" s="18"/>
    </row>
    <row r="5888" spans="2:23" x14ac:dyDescent="0.25">
      <c r="B5888" s="1" t="s">
        <v>11870</v>
      </c>
      <c r="C5888" s="2">
        <v>1119</v>
      </c>
      <c r="D5888" s="1" t="s">
        <v>11871</v>
      </c>
      <c r="E5888" s="1" t="s">
        <v>18</v>
      </c>
      <c r="F5888" s="1" t="s">
        <v>17</v>
      </c>
      <c r="G5888" s="1" t="s">
        <v>11807</v>
      </c>
      <c r="H5888" s="1" t="s">
        <v>15835</v>
      </c>
      <c r="I5888" s="5">
        <v>993</v>
      </c>
      <c r="J5888" s="5">
        <v>20305382</v>
      </c>
      <c r="K5888" s="3">
        <f>+Tabella2026[[#This Row],[POP_2024]]/SUM(Tabella2026[POP_2024])</f>
        <v>1.6846651564285396E-5</v>
      </c>
      <c r="L5888" s="3">
        <f>+Tabella2026[[#This Row],[INCIDENZA POPOLAZIONE]]*(PLAFOND/2)</f>
        <v>4959.6415855369478</v>
      </c>
      <c r="M5888" s="3">
        <f>+IFERROR(Tabella2026[[#This Row],[reddito_2024]]/Tabella2026[[#This Row],[POP_2024]],"")</f>
        <v>20448.521651560928</v>
      </c>
      <c r="N5888" s="3">
        <f>+IF(Tabella2026[[#This Row],[REDDITO COMPLESSIVO PROCAPITE]]&lt;media_aggr_reddito_pc,(media_aggr_reddito_pc-Tabella2026[[#This Row],[REDDITO COMPLESSIVO PROCAPITE]]),0)</f>
        <v>0</v>
      </c>
      <c r="O5888" s="3">
        <f>+Tabella2026[[#This Row],[DIFFERENZA REDDITO INFERIORE ALLA MEDIA DALLA MEDIA]]*Tabella2026[[#This Row],[POP_2024]]</f>
        <v>0</v>
      </c>
      <c r="P5888" s="3">
        <f>+Tabella2026[[#This Row],[POPOLAZIONE PER DIFFERENZA ]]/SUM(Tabella2026[[POPOLAZIONE PER DIFFERENZA ]])</f>
        <v>0</v>
      </c>
      <c r="Q5888" s="3">
        <f>+Tabella2026[[#This Row],[INCIDENZA POPOLAZIONE PER DIFFERENZA]]*(PLAFOND-SUM(Tabella2026[CONTRIBUTO SULLA BASE DELLA POPOLAZIONE]))</f>
        <v>0</v>
      </c>
      <c r="R5888" s="3">
        <f>+Tabella2026[[#This Row],[CONTRIBUTO SULLA BASE DELLA POPOLAZIONE]]+Tabella2026[[#This Row],[CONTRIBUTO SULLA BASE DEL REDDITO]]</f>
        <v>4959.6415855369478</v>
      </c>
      <c r="S5888" s="3">
        <f>+Tabella2026[[#This Row],[CONTRIBUTO TOTALE]]/(PLAFOND/N_TESSERE)</f>
        <v>9.9192831710738965</v>
      </c>
      <c r="T5888" s="3">
        <f>+MAX(CEILING(Tabella2026[[#This Row],[preDEF1]],1),1)</f>
        <v>10</v>
      </c>
      <c r="U5888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888" s="21">
        <f>+Tabella2026[[#This Row],[DEF - n. card]]*(PLAFOND/N_TESSERE)</f>
        <v>5000</v>
      </c>
      <c r="W5888" s="18"/>
    </row>
    <row r="5889" spans="2:23" x14ac:dyDescent="0.25">
      <c r="B5889" s="1" t="s">
        <v>11693</v>
      </c>
      <c r="C5889" s="2">
        <v>65094</v>
      </c>
      <c r="D5889" s="1" t="s">
        <v>11694</v>
      </c>
      <c r="E5889" s="1" t="s">
        <v>15</v>
      </c>
      <c r="F5889" s="1" t="s">
        <v>82</v>
      </c>
      <c r="G5889" s="1" t="s">
        <v>11807</v>
      </c>
      <c r="H5889" s="1" t="s">
        <v>15836</v>
      </c>
      <c r="I5889" s="5">
        <v>993</v>
      </c>
      <c r="J5889" s="5">
        <v>11359989</v>
      </c>
      <c r="K5889" s="3">
        <f>+Tabella2026[[#This Row],[POP_2024]]/SUM(Tabella2026[POP_2024])</f>
        <v>1.6846651564285396E-5</v>
      </c>
      <c r="L5889" s="3">
        <f>+Tabella2026[[#This Row],[INCIDENZA POPOLAZIONE]]*(PLAFOND/2)</f>
        <v>4959.6415855369478</v>
      </c>
      <c r="M5889" s="3">
        <f>+IFERROR(Tabella2026[[#This Row],[reddito_2024]]/Tabella2026[[#This Row],[POP_2024]],"")</f>
        <v>11440.069486404835</v>
      </c>
      <c r="N5889" s="3">
        <f>+IF(Tabella2026[[#This Row],[REDDITO COMPLESSIVO PROCAPITE]]&lt;media_aggr_reddito_pc,(media_aggr_reddito_pc-Tabella2026[[#This Row],[REDDITO COMPLESSIVO PROCAPITE]]),0)</f>
        <v>6384.9965762039064</v>
      </c>
      <c r="O5889" s="3">
        <f>+Tabella2026[[#This Row],[DIFFERENZA REDDITO INFERIORE ALLA MEDIA DALLA MEDIA]]*Tabella2026[[#This Row],[POP_2024]]</f>
        <v>6340301.6001704792</v>
      </c>
      <c r="P5889" s="3">
        <f>+Tabella2026[[#This Row],[POPOLAZIONE PER DIFFERENZA ]]/SUM(Tabella2026[[POPOLAZIONE PER DIFFERENZA ]])</f>
        <v>5.6250021221096751E-5</v>
      </c>
      <c r="Q5889" s="3">
        <f>+Tabella2026[[#This Row],[INCIDENZA POPOLAZIONE PER DIFFERENZA]]*(PLAFOND-SUM(Tabella2026[CONTRIBUTO SULLA BASE DELLA POPOLAZIONE]))</f>
        <v>16559.964059975035</v>
      </c>
      <c r="R5889" s="3">
        <f>+Tabella2026[[#This Row],[CONTRIBUTO SULLA BASE DELLA POPOLAZIONE]]+Tabella2026[[#This Row],[CONTRIBUTO SULLA BASE DEL REDDITO]]</f>
        <v>21519.605645511983</v>
      </c>
      <c r="S5889" s="3">
        <f>+Tabella2026[[#This Row],[CONTRIBUTO TOTALE]]/(PLAFOND/N_TESSERE)</f>
        <v>43.039211291023967</v>
      </c>
      <c r="T5889" s="3">
        <f>+MAX(CEILING(Tabella2026[[#This Row],[preDEF1]],1),1)</f>
        <v>44</v>
      </c>
      <c r="U5889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889" s="21">
        <f>+Tabella2026[[#This Row],[DEF - n. card]]*(PLAFOND/N_TESSERE)</f>
        <v>22000</v>
      </c>
      <c r="W5889" s="18"/>
    </row>
    <row r="5890" spans="2:23" x14ac:dyDescent="0.25">
      <c r="B5890" s="1" t="s">
        <v>11769</v>
      </c>
      <c r="C5890" s="2">
        <v>115031</v>
      </c>
      <c r="D5890" s="1" t="s">
        <v>11770</v>
      </c>
      <c r="E5890" s="1" t="s">
        <v>76</v>
      </c>
      <c r="F5890" s="1" t="s">
        <v>625</v>
      </c>
      <c r="G5890" s="1" t="s">
        <v>11807</v>
      </c>
      <c r="H5890" s="1" t="s">
        <v>15836</v>
      </c>
      <c r="I5890" s="5">
        <v>992</v>
      </c>
      <c r="J5890" s="5">
        <v>11877568</v>
      </c>
      <c r="K5890" s="3">
        <f>+Tabella2026[[#This Row],[POP_2024]]/SUM(Tabella2026[POP_2024])</f>
        <v>1.68296861548551E-5</v>
      </c>
      <c r="L5890" s="3">
        <f>+Tabella2026[[#This Row],[INCIDENZA POPOLAZIONE]]*(PLAFOND/2)</f>
        <v>4954.6469817247253</v>
      </c>
      <c r="M5890" s="3">
        <f>+IFERROR(Tabella2026[[#This Row],[reddito_2024]]/Tabella2026[[#This Row],[POP_2024]],"")</f>
        <v>11973.354838709678</v>
      </c>
      <c r="N5890" s="3">
        <f>+IF(Tabella2026[[#This Row],[REDDITO COMPLESSIVO PROCAPITE]]&lt;media_aggr_reddito_pc,(media_aggr_reddito_pc-Tabella2026[[#This Row],[REDDITO COMPLESSIVO PROCAPITE]]),0)</f>
        <v>5851.711223899063</v>
      </c>
      <c r="O5890" s="3">
        <f>+Tabella2026[[#This Row],[DIFFERENZA REDDITO INFERIORE ALLA MEDIA DALLA MEDIA]]*Tabella2026[[#This Row],[POP_2024]]</f>
        <v>5804897.5341078704</v>
      </c>
      <c r="P5890" s="3">
        <f>+Tabella2026[[#This Row],[POPOLAZIONE PER DIFFERENZA ]]/SUM(Tabella2026[[POPOLAZIONE PER DIFFERENZA ]])</f>
        <v>5.1500012155743546E-5</v>
      </c>
      <c r="Q5890" s="3">
        <f>+Tabella2026[[#This Row],[INCIDENZA POPOLAZIONE PER DIFFERENZA]]*(PLAFOND-SUM(Tabella2026[CONTRIBUTO SULLA BASE DELLA POPOLAZIONE]))</f>
        <v>15161.564953641844</v>
      </c>
      <c r="R5890" s="3">
        <f>+Tabella2026[[#This Row],[CONTRIBUTO SULLA BASE DELLA POPOLAZIONE]]+Tabella2026[[#This Row],[CONTRIBUTO SULLA BASE DEL REDDITO]]</f>
        <v>20116.211935366569</v>
      </c>
      <c r="S5890" s="3">
        <f>+Tabella2026[[#This Row],[CONTRIBUTO TOTALE]]/(PLAFOND/N_TESSERE)</f>
        <v>40.232423870733136</v>
      </c>
      <c r="T5890" s="3">
        <f>+MAX(CEILING(Tabella2026[[#This Row],[preDEF1]],1),1)</f>
        <v>41</v>
      </c>
      <c r="U5890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5890" s="21">
        <f>+Tabella2026[[#This Row],[DEF - n. card]]*(PLAFOND/N_TESSERE)</f>
        <v>20500</v>
      </c>
      <c r="W5890" s="18"/>
    </row>
    <row r="5891" spans="2:23" x14ac:dyDescent="0.25">
      <c r="B5891" s="1" t="s">
        <v>11715</v>
      </c>
      <c r="C5891" s="2">
        <v>79094</v>
      </c>
      <c r="D5891" s="1" t="s">
        <v>11716</v>
      </c>
      <c r="E5891" s="1" t="s">
        <v>61</v>
      </c>
      <c r="F5891" s="1" t="s">
        <v>148</v>
      </c>
      <c r="G5891" s="1" t="s">
        <v>11807</v>
      </c>
      <c r="H5891" s="1" t="s">
        <v>15836</v>
      </c>
      <c r="I5891" s="5">
        <v>992</v>
      </c>
      <c r="J5891" s="5">
        <v>10459352</v>
      </c>
      <c r="K5891" s="3">
        <f>+Tabella2026[[#This Row],[POP_2024]]/SUM(Tabella2026[POP_2024])</f>
        <v>1.68296861548551E-5</v>
      </c>
      <c r="L5891" s="3">
        <f>+Tabella2026[[#This Row],[INCIDENZA POPOLAZIONE]]*(PLAFOND/2)</f>
        <v>4954.6469817247253</v>
      </c>
      <c r="M5891" s="3">
        <f>+IFERROR(Tabella2026[[#This Row],[reddito_2024]]/Tabella2026[[#This Row],[POP_2024]],"")</f>
        <v>10543.701612903225</v>
      </c>
      <c r="N5891" s="3">
        <f>+IF(Tabella2026[[#This Row],[REDDITO COMPLESSIVO PROCAPITE]]&lt;media_aggr_reddito_pc,(media_aggr_reddito_pc-Tabella2026[[#This Row],[REDDITO COMPLESSIVO PROCAPITE]]),0)</f>
        <v>7281.3644497055157</v>
      </c>
      <c r="O5891" s="3">
        <f>+Tabella2026[[#This Row],[DIFFERENZA REDDITO INFERIORE ALLA MEDIA DALLA MEDIA]]*Tabella2026[[#This Row],[POP_2024]]</f>
        <v>7223113.5341078714</v>
      </c>
      <c r="P5891" s="3">
        <f>+Tabella2026[[#This Row],[POPOLAZIONE PER DIFFERENZA ]]/SUM(Tabella2026[[POPOLAZIONE PER DIFFERENZA ]])</f>
        <v>6.4082170722767236E-5</v>
      </c>
      <c r="Q5891" s="3">
        <f>+Tabella2026[[#This Row],[INCIDENZA POPOLAZIONE PER DIFFERENZA]]*(PLAFOND-SUM(Tabella2026[CONTRIBUTO SULLA BASE DELLA POPOLAZIONE]))</f>
        <v>18865.742999154707</v>
      </c>
      <c r="R5891" s="3">
        <f>+Tabella2026[[#This Row],[CONTRIBUTO SULLA BASE DELLA POPOLAZIONE]]+Tabella2026[[#This Row],[CONTRIBUTO SULLA BASE DEL REDDITO]]</f>
        <v>23820.38998087943</v>
      </c>
      <c r="S5891" s="3">
        <f>+Tabella2026[[#This Row],[CONTRIBUTO TOTALE]]/(PLAFOND/N_TESSERE)</f>
        <v>47.640779961758859</v>
      </c>
      <c r="T5891" s="3">
        <f>+MAX(CEILING(Tabella2026[[#This Row],[preDEF1]],1),1)</f>
        <v>48</v>
      </c>
      <c r="U5891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891" s="21">
        <f>+Tabella2026[[#This Row],[DEF - n. card]]*(PLAFOND/N_TESSERE)</f>
        <v>24000</v>
      </c>
      <c r="W5891" s="18"/>
    </row>
    <row r="5892" spans="2:23" x14ac:dyDescent="0.25">
      <c r="B5892" s="1" t="s">
        <v>11884</v>
      </c>
      <c r="C5892" s="2">
        <v>4169</v>
      </c>
      <c r="D5892" s="1" t="s">
        <v>11885</v>
      </c>
      <c r="E5892" s="1" t="s">
        <v>18</v>
      </c>
      <c r="F5892" s="1" t="s">
        <v>263</v>
      </c>
      <c r="G5892" s="1" t="s">
        <v>11807</v>
      </c>
      <c r="H5892" s="1" t="s">
        <v>15835</v>
      </c>
      <c r="I5892" s="5">
        <v>992</v>
      </c>
      <c r="J5892" s="5">
        <v>15761832</v>
      </c>
      <c r="K5892" s="3">
        <f>+Tabella2026[[#This Row],[POP_2024]]/SUM(Tabella2026[POP_2024])</f>
        <v>1.68296861548551E-5</v>
      </c>
      <c r="L5892" s="3">
        <f>+Tabella2026[[#This Row],[INCIDENZA POPOLAZIONE]]*(PLAFOND/2)</f>
        <v>4954.6469817247253</v>
      </c>
      <c r="M5892" s="3">
        <f>+IFERROR(Tabella2026[[#This Row],[reddito_2024]]/Tabella2026[[#This Row],[POP_2024]],"")</f>
        <v>15888.943548387097</v>
      </c>
      <c r="N5892" s="3">
        <f>+IF(Tabella2026[[#This Row],[REDDITO COMPLESSIVO PROCAPITE]]&lt;media_aggr_reddito_pc,(media_aggr_reddito_pc-Tabella2026[[#This Row],[REDDITO COMPLESSIVO PROCAPITE]]),0)</f>
        <v>1936.1225142216445</v>
      </c>
      <c r="O5892" s="3">
        <f>+Tabella2026[[#This Row],[DIFFERENZA REDDITO INFERIORE ALLA MEDIA DALLA MEDIA]]*Tabella2026[[#This Row],[POP_2024]]</f>
        <v>1920633.5341078714</v>
      </c>
      <c r="P5892" s="3">
        <f>+Tabella2026[[#This Row],[POPOLAZIONE PER DIFFERENZA ]]/SUM(Tabella2026[[POPOLAZIONE PER DIFFERENZA ]])</f>
        <v>1.7039517023703246E-5</v>
      </c>
      <c r="Q5892" s="3">
        <f>+Tabella2026[[#This Row],[INCIDENZA POPOLAZIONE PER DIFFERENZA]]*(PLAFOND-SUM(Tabella2026[CONTRIBUTO SULLA BASE DELLA POPOLAZIONE]))</f>
        <v>5016.421032140488</v>
      </c>
      <c r="R5892" s="3">
        <f>+Tabella2026[[#This Row],[CONTRIBUTO SULLA BASE DELLA POPOLAZIONE]]+Tabella2026[[#This Row],[CONTRIBUTO SULLA BASE DEL REDDITO]]</f>
        <v>9971.0680138652133</v>
      </c>
      <c r="S5892" s="3">
        <f>+Tabella2026[[#This Row],[CONTRIBUTO TOTALE]]/(PLAFOND/N_TESSERE)</f>
        <v>19.942136027730427</v>
      </c>
      <c r="T5892" s="3">
        <f>+MAX(CEILING(Tabella2026[[#This Row],[preDEF1]],1),1)</f>
        <v>20</v>
      </c>
      <c r="U5892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5892" s="21">
        <f>+Tabella2026[[#This Row],[DEF - n. card]]*(PLAFOND/N_TESSERE)</f>
        <v>10000</v>
      </c>
      <c r="W5892" s="18"/>
    </row>
    <row r="5893" spans="2:23" x14ac:dyDescent="0.25">
      <c r="B5893" s="1" t="s">
        <v>11739</v>
      </c>
      <c r="C5893" s="2">
        <v>76084</v>
      </c>
      <c r="D5893" s="1" t="s">
        <v>11740</v>
      </c>
      <c r="E5893" s="1" t="s">
        <v>213</v>
      </c>
      <c r="F5893" s="1" t="s">
        <v>212</v>
      </c>
      <c r="G5893" s="1" t="s">
        <v>11807</v>
      </c>
      <c r="H5893" s="1" t="s">
        <v>15836</v>
      </c>
      <c r="I5893" s="5">
        <v>990</v>
      </c>
      <c r="J5893" s="5">
        <v>12126449</v>
      </c>
      <c r="K5893" s="3">
        <f>+Tabella2026[[#This Row],[POP_2024]]/SUM(Tabella2026[POP_2024])</f>
        <v>1.6795755335994504E-5</v>
      </c>
      <c r="L5893" s="3">
        <f>+Tabella2026[[#This Row],[INCIDENZA POPOLAZIONE]]*(PLAFOND/2)</f>
        <v>4944.6577741002802</v>
      </c>
      <c r="M5893" s="3">
        <f>+IFERROR(Tabella2026[[#This Row],[reddito_2024]]/Tabella2026[[#This Row],[POP_2024]],"")</f>
        <v>12248.938383838384</v>
      </c>
      <c r="N5893" s="3">
        <f>+IF(Tabella2026[[#This Row],[REDDITO COMPLESSIVO PROCAPITE]]&lt;media_aggr_reddito_pc,(media_aggr_reddito_pc-Tabella2026[[#This Row],[REDDITO COMPLESSIVO PROCAPITE]]),0)</f>
        <v>5576.1276787703573</v>
      </c>
      <c r="O5893" s="3">
        <f>+Tabella2026[[#This Row],[DIFFERENZA REDDITO INFERIORE ALLA MEDIA DALLA MEDIA]]*Tabella2026[[#This Row],[POP_2024]]</f>
        <v>5520366.4019826539</v>
      </c>
      <c r="P5893" s="3">
        <f>+Tabella2026[[#This Row],[POPOLAZIONE PER DIFFERENZA ]]/SUM(Tabella2026[[POPOLAZIONE PER DIFFERENZA ]])</f>
        <v>4.8975702867416346E-5</v>
      </c>
      <c r="Q5893" s="3">
        <f>+Tabella2026[[#This Row],[INCIDENZA POPOLAZIONE PER DIFFERENZA]]*(PLAFOND-SUM(Tabella2026[CONTRIBUTO SULLA BASE DELLA POPOLAZIONE]))</f>
        <v>14418.41019239028</v>
      </c>
      <c r="R5893" s="3">
        <f>+Tabella2026[[#This Row],[CONTRIBUTO SULLA BASE DELLA POPOLAZIONE]]+Tabella2026[[#This Row],[CONTRIBUTO SULLA BASE DEL REDDITO]]</f>
        <v>19363.067966490562</v>
      </c>
      <c r="S5893" s="3">
        <f>+Tabella2026[[#This Row],[CONTRIBUTO TOTALE]]/(PLAFOND/N_TESSERE)</f>
        <v>38.726135932981123</v>
      </c>
      <c r="T5893" s="3">
        <f>+MAX(CEILING(Tabella2026[[#This Row],[preDEF1]],1),1)</f>
        <v>39</v>
      </c>
      <c r="U5893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5893" s="21">
        <f>+Tabella2026[[#This Row],[DEF - n. card]]*(PLAFOND/N_TESSERE)</f>
        <v>19500</v>
      </c>
      <c r="W5893" s="18"/>
    </row>
    <row r="5894" spans="2:23" x14ac:dyDescent="0.25">
      <c r="B5894" s="1" t="s">
        <v>11820</v>
      </c>
      <c r="C5894" s="2">
        <v>1304</v>
      </c>
      <c r="D5894" s="1" t="s">
        <v>11821</v>
      </c>
      <c r="E5894" s="1" t="s">
        <v>18</v>
      </c>
      <c r="F5894" s="1" t="s">
        <v>17</v>
      </c>
      <c r="G5894" s="1" t="s">
        <v>11807</v>
      </c>
      <c r="H5894" s="1" t="s">
        <v>15835</v>
      </c>
      <c r="I5894" s="5">
        <v>990</v>
      </c>
      <c r="J5894" s="5">
        <v>19913062</v>
      </c>
      <c r="K5894" s="3">
        <f>+Tabella2026[[#This Row],[POP_2024]]/SUM(Tabella2026[POP_2024])</f>
        <v>1.6795755335994504E-5</v>
      </c>
      <c r="L5894" s="3">
        <f>+Tabella2026[[#This Row],[INCIDENZA POPOLAZIONE]]*(PLAFOND/2)</f>
        <v>4944.6577741002802</v>
      </c>
      <c r="M5894" s="3">
        <f>+IFERROR(Tabella2026[[#This Row],[reddito_2024]]/Tabella2026[[#This Row],[POP_2024]],"")</f>
        <v>20114.204040404042</v>
      </c>
      <c r="N5894" s="3">
        <f>+IF(Tabella2026[[#This Row],[REDDITO COMPLESSIVO PROCAPITE]]&lt;media_aggr_reddito_pc,(media_aggr_reddito_pc-Tabella2026[[#This Row],[REDDITO COMPLESSIVO PROCAPITE]]),0)</f>
        <v>0</v>
      </c>
      <c r="O5894" s="3">
        <f>+Tabella2026[[#This Row],[DIFFERENZA REDDITO INFERIORE ALLA MEDIA DALLA MEDIA]]*Tabella2026[[#This Row],[POP_2024]]</f>
        <v>0</v>
      </c>
      <c r="P5894" s="3">
        <f>+Tabella2026[[#This Row],[POPOLAZIONE PER DIFFERENZA ]]/SUM(Tabella2026[[POPOLAZIONE PER DIFFERENZA ]])</f>
        <v>0</v>
      </c>
      <c r="Q5894" s="3">
        <f>+Tabella2026[[#This Row],[INCIDENZA POPOLAZIONE PER DIFFERENZA]]*(PLAFOND-SUM(Tabella2026[CONTRIBUTO SULLA BASE DELLA POPOLAZIONE]))</f>
        <v>0</v>
      </c>
      <c r="R5894" s="3">
        <f>+Tabella2026[[#This Row],[CONTRIBUTO SULLA BASE DELLA POPOLAZIONE]]+Tabella2026[[#This Row],[CONTRIBUTO SULLA BASE DEL REDDITO]]</f>
        <v>4944.6577741002802</v>
      </c>
      <c r="S5894" s="3">
        <f>+Tabella2026[[#This Row],[CONTRIBUTO TOTALE]]/(PLAFOND/N_TESSERE)</f>
        <v>9.8893155482005604</v>
      </c>
      <c r="T5894" s="3">
        <f>+MAX(CEILING(Tabella2026[[#This Row],[preDEF1]],1),1)</f>
        <v>10</v>
      </c>
      <c r="U5894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894" s="21">
        <f>+Tabella2026[[#This Row],[DEF - n. card]]*(PLAFOND/N_TESSERE)</f>
        <v>5000</v>
      </c>
      <c r="W5894" s="18"/>
    </row>
    <row r="5895" spans="2:23" x14ac:dyDescent="0.25">
      <c r="B5895" s="1" t="s">
        <v>11882</v>
      </c>
      <c r="C5895" s="2">
        <v>5067</v>
      </c>
      <c r="D5895" s="1" t="s">
        <v>11883</v>
      </c>
      <c r="E5895" s="1" t="s">
        <v>18</v>
      </c>
      <c r="F5895" s="1" t="s">
        <v>182</v>
      </c>
      <c r="G5895" s="1" t="s">
        <v>11807</v>
      </c>
      <c r="H5895" s="1" t="s">
        <v>15835</v>
      </c>
      <c r="I5895" s="5">
        <v>988</v>
      </c>
      <c r="J5895" s="5">
        <v>15574181</v>
      </c>
      <c r="K5895" s="3">
        <f>+Tabella2026[[#This Row],[POP_2024]]/SUM(Tabella2026[POP_2024])</f>
        <v>1.6761824517133911E-5</v>
      </c>
      <c r="L5895" s="3">
        <f>+Tabella2026[[#This Row],[INCIDENZA POPOLAZIONE]]*(PLAFOND/2)</f>
        <v>4934.6685664758352</v>
      </c>
      <c r="M5895" s="3">
        <f>+IFERROR(Tabella2026[[#This Row],[reddito_2024]]/Tabella2026[[#This Row],[POP_2024]],"")</f>
        <v>15763.341093117409</v>
      </c>
      <c r="N5895" s="3">
        <f>+IF(Tabella2026[[#This Row],[REDDITO COMPLESSIVO PROCAPITE]]&lt;media_aggr_reddito_pc,(media_aggr_reddito_pc-Tabella2026[[#This Row],[REDDITO COMPLESSIVO PROCAPITE]]),0)</f>
        <v>2061.7249694913316</v>
      </c>
      <c r="O5895" s="3">
        <f>+Tabella2026[[#This Row],[DIFFERENZA REDDITO INFERIORE ALLA MEDIA DALLA MEDIA]]*Tabella2026[[#This Row],[POP_2024]]</f>
        <v>2036984.2698574357</v>
      </c>
      <c r="P5895" s="3">
        <f>+Tabella2026[[#This Row],[POPOLAZIONE PER DIFFERENZA ]]/SUM(Tabella2026[[POPOLAZIONE PER DIFFERENZA ]])</f>
        <v>1.8071759930701117E-5</v>
      </c>
      <c r="Q5895" s="3">
        <f>+Tabella2026[[#This Row],[INCIDENZA POPOLAZIONE PER DIFFERENZA]]*(PLAFOND-SUM(Tabella2026[CONTRIBUTO SULLA BASE DELLA POPOLAZIONE]))</f>
        <v>5320.3125697784826</v>
      </c>
      <c r="R5895" s="3">
        <f>+Tabella2026[[#This Row],[CONTRIBUTO SULLA BASE DELLA POPOLAZIONE]]+Tabella2026[[#This Row],[CONTRIBUTO SULLA BASE DEL REDDITO]]</f>
        <v>10254.981136254319</v>
      </c>
      <c r="S5895" s="3">
        <f>+Tabella2026[[#This Row],[CONTRIBUTO TOTALE]]/(PLAFOND/N_TESSERE)</f>
        <v>20.509962272508638</v>
      </c>
      <c r="T5895" s="3">
        <f>+MAX(CEILING(Tabella2026[[#This Row],[preDEF1]],1),1)</f>
        <v>21</v>
      </c>
      <c r="U5895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5895" s="21">
        <f>+Tabella2026[[#This Row],[DEF - n. card]]*(PLAFOND/N_TESSERE)</f>
        <v>10500</v>
      </c>
      <c r="W5895" s="18"/>
    </row>
    <row r="5896" spans="2:23" x14ac:dyDescent="0.25">
      <c r="B5896" s="1" t="s">
        <v>11783</v>
      </c>
      <c r="C5896" s="2">
        <v>83073</v>
      </c>
      <c r="D5896" s="1" t="s">
        <v>11784</v>
      </c>
      <c r="E5896" s="1" t="s">
        <v>21</v>
      </c>
      <c r="F5896" s="1" t="s">
        <v>42</v>
      </c>
      <c r="G5896" s="1" t="s">
        <v>11807</v>
      </c>
      <c r="H5896" s="1" t="s">
        <v>15836</v>
      </c>
      <c r="I5896" s="5">
        <v>987</v>
      </c>
      <c r="J5896" s="5">
        <v>10707956</v>
      </c>
      <c r="K5896" s="3">
        <f>+Tabella2026[[#This Row],[POP_2024]]/SUM(Tabella2026[POP_2024])</f>
        <v>1.6744859107703611E-5</v>
      </c>
      <c r="L5896" s="3">
        <f>+Tabella2026[[#This Row],[INCIDENZA POPOLAZIONE]]*(PLAFOND/2)</f>
        <v>4929.6739626636127</v>
      </c>
      <c r="M5896" s="3">
        <f>+IFERROR(Tabella2026[[#This Row],[reddito_2024]]/Tabella2026[[#This Row],[POP_2024]],"")</f>
        <v>10848.992907801419</v>
      </c>
      <c r="N5896" s="3">
        <f>+IF(Tabella2026[[#This Row],[REDDITO COMPLESSIVO PROCAPITE]]&lt;media_aggr_reddito_pc,(media_aggr_reddito_pc-Tabella2026[[#This Row],[REDDITO COMPLESSIVO PROCAPITE]]),0)</f>
        <v>6976.0731548073218</v>
      </c>
      <c r="O5896" s="3">
        <f>+Tabella2026[[#This Row],[DIFFERENZA REDDITO INFERIORE ALLA MEDIA DALLA MEDIA]]*Tabella2026[[#This Row],[POP_2024]]</f>
        <v>6885384.2037948268</v>
      </c>
      <c r="P5896" s="3">
        <f>+Tabella2026[[#This Row],[POPOLAZIONE PER DIFFERENZA ]]/SUM(Tabella2026[[POPOLAZIONE PER DIFFERENZA ]])</f>
        <v>6.1085896539756011E-5</v>
      </c>
      <c r="Q5896" s="3">
        <f>+Tabella2026[[#This Row],[INCIDENZA POPOLAZIONE PER DIFFERENZA]]*(PLAFOND-SUM(Tabella2026[CONTRIBUTO SULLA BASE DELLA POPOLAZIONE]))</f>
        <v>17983.642126881838</v>
      </c>
      <c r="R5896" s="3">
        <f>+Tabella2026[[#This Row],[CONTRIBUTO SULLA BASE DELLA POPOLAZIONE]]+Tabella2026[[#This Row],[CONTRIBUTO SULLA BASE DEL REDDITO]]</f>
        <v>22913.316089545449</v>
      </c>
      <c r="S5896" s="3">
        <f>+Tabella2026[[#This Row],[CONTRIBUTO TOTALE]]/(PLAFOND/N_TESSERE)</f>
        <v>45.8266321790909</v>
      </c>
      <c r="T5896" s="3">
        <f>+MAX(CEILING(Tabella2026[[#This Row],[preDEF1]],1),1)</f>
        <v>46</v>
      </c>
      <c r="U5896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5896" s="21">
        <f>+Tabella2026[[#This Row],[DEF - n. card]]*(PLAFOND/N_TESSERE)</f>
        <v>23000</v>
      </c>
      <c r="W5896" s="18"/>
    </row>
    <row r="5897" spans="2:23" x14ac:dyDescent="0.25">
      <c r="B5897" s="1" t="s">
        <v>11992</v>
      </c>
      <c r="C5897" s="2">
        <v>70067</v>
      </c>
      <c r="D5897" s="1" t="s">
        <v>11993</v>
      </c>
      <c r="E5897" s="1" t="s">
        <v>345</v>
      </c>
      <c r="F5897" s="1" t="s">
        <v>344</v>
      </c>
      <c r="G5897" s="1" t="s">
        <v>11807</v>
      </c>
      <c r="H5897" s="1" t="s">
        <v>15836</v>
      </c>
      <c r="I5897" s="5">
        <v>987</v>
      </c>
      <c r="J5897" s="5">
        <v>11460288</v>
      </c>
      <c r="K5897" s="3">
        <f>+Tabella2026[[#This Row],[POP_2024]]/SUM(Tabella2026[POP_2024])</f>
        <v>1.6744859107703611E-5</v>
      </c>
      <c r="L5897" s="3">
        <f>+Tabella2026[[#This Row],[INCIDENZA POPOLAZIONE]]*(PLAFOND/2)</f>
        <v>4929.6739626636127</v>
      </c>
      <c r="M5897" s="3">
        <f>+IFERROR(Tabella2026[[#This Row],[reddito_2024]]/Tabella2026[[#This Row],[POP_2024]],"")</f>
        <v>11611.234042553191</v>
      </c>
      <c r="N5897" s="3">
        <f>+IF(Tabella2026[[#This Row],[REDDITO COMPLESSIVO PROCAPITE]]&lt;media_aggr_reddito_pc,(media_aggr_reddito_pc-Tabella2026[[#This Row],[REDDITO COMPLESSIVO PROCAPITE]]),0)</f>
        <v>6213.8320200555499</v>
      </c>
      <c r="O5897" s="3">
        <f>+Tabella2026[[#This Row],[DIFFERENZA REDDITO INFERIORE ALLA MEDIA DALLA MEDIA]]*Tabella2026[[#This Row],[POP_2024]]</f>
        <v>6133052.2037948277</v>
      </c>
      <c r="P5897" s="3">
        <f>+Tabella2026[[#This Row],[POPOLAZIONE PER DIFFERENZA ]]/SUM(Tabella2026[[POPOLAZIONE PER DIFFERENZA ]])</f>
        <v>5.4411341663033387E-5</v>
      </c>
      <c r="Q5897" s="3">
        <f>+Tabella2026[[#This Row],[INCIDENZA POPOLAZIONE PER DIFFERENZA]]*(PLAFOND-SUM(Tabella2026[CONTRIBUTO SULLA BASE DELLA POPOLAZIONE]))</f>
        <v>16018.658177090847</v>
      </c>
      <c r="R5897" s="3">
        <f>+Tabella2026[[#This Row],[CONTRIBUTO SULLA BASE DELLA POPOLAZIONE]]+Tabella2026[[#This Row],[CONTRIBUTO SULLA BASE DEL REDDITO]]</f>
        <v>20948.332139754461</v>
      </c>
      <c r="S5897" s="3">
        <f>+Tabella2026[[#This Row],[CONTRIBUTO TOTALE]]/(PLAFOND/N_TESSERE)</f>
        <v>41.896664279508919</v>
      </c>
      <c r="T5897" s="3">
        <f>+MAX(CEILING(Tabella2026[[#This Row],[preDEF1]],1),1)</f>
        <v>42</v>
      </c>
      <c r="U5897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5897" s="21">
        <f>+Tabella2026[[#This Row],[DEF - n. card]]*(PLAFOND/N_TESSERE)</f>
        <v>21000</v>
      </c>
      <c r="W5897" s="18"/>
    </row>
    <row r="5898" spans="2:23" x14ac:dyDescent="0.25">
      <c r="B5898" s="1" t="s">
        <v>11681</v>
      </c>
      <c r="C5898" s="2">
        <v>80059</v>
      </c>
      <c r="D5898" s="1" t="s">
        <v>11682</v>
      </c>
      <c r="E5898" s="1" t="s">
        <v>61</v>
      </c>
      <c r="F5898" s="1" t="s">
        <v>62</v>
      </c>
      <c r="G5898" s="1" t="s">
        <v>11807</v>
      </c>
      <c r="H5898" s="1" t="s">
        <v>15836</v>
      </c>
      <c r="I5898" s="5">
        <v>986</v>
      </c>
      <c r="J5898" s="5">
        <v>8723876</v>
      </c>
      <c r="K5898" s="3">
        <f>+Tabella2026[[#This Row],[POP_2024]]/SUM(Tabella2026[POP_2024])</f>
        <v>1.6727893698273315E-5</v>
      </c>
      <c r="L5898" s="3">
        <f>+Tabella2026[[#This Row],[INCIDENZA POPOLAZIONE]]*(PLAFOND/2)</f>
        <v>4924.6793588513901</v>
      </c>
      <c r="M5898" s="3">
        <f>+IFERROR(Tabella2026[[#This Row],[reddito_2024]]/Tabella2026[[#This Row],[POP_2024]],"")</f>
        <v>8847.7444219066929</v>
      </c>
      <c r="N5898" s="3">
        <f>+IF(Tabella2026[[#This Row],[REDDITO COMPLESSIVO PROCAPITE]]&lt;media_aggr_reddito_pc,(media_aggr_reddito_pc-Tabella2026[[#This Row],[REDDITO COMPLESSIVO PROCAPITE]]),0)</f>
        <v>8977.3216407020482</v>
      </c>
      <c r="O5898" s="3">
        <f>+Tabella2026[[#This Row],[DIFFERENZA REDDITO INFERIORE ALLA MEDIA DALLA MEDIA]]*Tabella2026[[#This Row],[POP_2024]]</f>
        <v>8851639.137732219</v>
      </c>
      <c r="P5898" s="3">
        <f>+Tabella2026[[#This Row],[POPOLAZIONE PER DIFFERENZA ]]/SUM(Tabella2026[[POPOLAZIONE PER DIFFERENZA ]])</f>
        <v>7.8530158458950926E-5</v>
      </c>
      <c r="Q5898" s="3">
        <f>+Tabella2026[[#This Row],[INCIDENZA POPOLAZIONE PER DIFFERENZA]]*(PLAFOND-SUM(Tabella2026[CONTRIBUTO SULLA BASE DELLA POPOLAZIONE]))</f>
        <v>23119.219752696401</v>
      </c>
      <c r="R5898" s="3">
        <f>+Tabella2026[[#This Row],[CONTRIBUTO SULLA BASE DELLA POPOLAZIONE]]+Tabella2026[[#This Row],[CONTRIBUTO SULLA BASE DEL REDDITO]]</f>
        <v>28043.899111547791</v>
      </c>
      <c r="S5898" s="3">
        <f>+Tabella2026[[#This Row],[CONTRIBUTO TOTALE]]/(PLAFOND/N_TESSERE)</f>
        <v>56.087798223095582</v>
      </c>
      <c r="T5898" s="3">
        <f>+MAX(CEILING(Tabella2026[[#This Row],[preDEF1]],1),1)</f>
        <v>57</v>
      </c>
      <c r="U5898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5898" s="21">
        <f>+Tabella2026[[#This Row],[DEF - n. card]]*(PLAFOND/N_TESSERE)</f>
        <v>28500</v>
      </c>
      <c r="W5898" s="18"/>
    </row>
    <row r="5899" spans="2:23" x14ac:dyDescent="0.25">
      <c r="B5899" s="1" t="s">
        <v>11850</v>
      </c>
      <c r="C5899" s="2">
        <v>82066</v>
      </c>
      <c r="D5899" s="1" t="s">
        <v>11851</v>
      </c>
      <c r="E5899" s="1" t="s">
        <v>21</v>
      </c>
      <c r="F5899" s="1" t="s">
        <v>20</v>
      </c>
      <c r="G5899" s="1" t="s">
        <v>11807</v>
      </c>
      <c r="H5899" s="1" t="s">
        <v>15836</v>
      </c>
      <c r="I5899" s="5">
        <v>986</v>
      </c>
      <c r="J5899" s="5">
        <v>10843585</v>
      </c>
      <c r="K5899" s="3">
        <f>+Tabella2026[[#This Row],[POP_2024]]/SUM(Tabella2026[POP_2024])</f>
        <v>1.6727893698273315E-5</v>
      </c>
      <c r="L5899" s="3">
        <f>+Tabella2026[[#This Row],[INCIDENZA POPOLAZIONE]]*(PLAFOND/2)</f>
        <v>4924.6793588513901</v>
      </c>
      <c r="M5899" s="3">
        <f>+IFERROR(Tabella2026[[#This Row],[reddito_2024]]/Tabella2026[[#This Row],[POP_2024]],"")</f>
        <v>10997.550709939149</v>
      </c>
      <c r="N5899" s="3">
        <f>+IF(Tabella2026[[#This Row],[REDDITO COMPLESSIVO PROCAPITE]]&lt;media_aggr_reddito_pc,(media_aggr_reddito_pc-Tabella2026[[#This Row],[REDDITO COMPLESSIVO PROCAPITE]]),0)</f>
        <v>6827.5153526695922</v>
      </c>
      <c r="O5899" s="3">
        <f>+Tabella2026[[#This Row],[DIFFERENZA REDDITO INFERIORE ALLA MEDIA DALLA MEDIA]]*Tabella2026[[#This Row],[POP_2024]]</f>
        <v>6731930.137732218</v>
      </c>
      <c r="P5899" s="3">
        <f>+Tabella2026[[#This Row],[POPOLAZIONE PER DIFFERENZA ]]/SUM(Tabella2026[[POPOLAZIONE PER DIFFERENZA ]])</f>
        <v>5.9724479525736799E-5</v>
      </c>
      <c r="Q5899" s="3">
        <f>+Tabella2026[[#This Row],[INCIDENZA POPOLAZIONE PER DIFFERENZA]]*(PLAFOND-SUM(Tabella2026[CONTRIBUTO SULLA BASE DELLA POPOLAZIONE]))</f>
        <v>17582.841979017339</v>
      </c>
      <c r="R5899" s="3">
        <f>+Tabella2026[[#This Row],[CONTRIBUTO SULLA BASE DELLA POPOLAZIONE]]+Tabella2026[[#This Row],[CONTRIBUTO SULLA BASE DEL REDDITO]]</f>
        <v>22507.521337868729</v>
      </c>
      <c r="S5899" s="3">
        <f>+Tabella2026[[#This Row],[CONTRIBUTO TOTALE]]/(PLAFOND/N_TESSERE)</f>
        <v>45.015042675737462</v>
      </c>
      <c r="T5899" s="3">
        <f>+MAX(CEILING(Tabella2026[[#This Row],[preDEF1]],1),1)</f>
        <v>46</v>
      </c>
      <c r="U5899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5899" s="21">
        <f>+Tabella2026[[#This Row],[DEF - n. card]]*(PLAFOND/N_TESSERE)</f>
        <v>23000</v>
      </c>
      <c r="W5899" s="18"/>
    </row>
    <row r="5900" spans="2:23" x14ac:dyDescent="0.25">
      <c r="B5900" s="1" t="s">
        <v>11848</v>
      </c>
      <c r="C5900" s="2">
        <v>56004</v>
      </c>
      <c r="D5900" s="1" t="s">
        <v>11849</v>
      </c>
      <c r="E5900" s="1" t="s">
        <v>8</v>
      </c>
      <c r="F5900" s="1" t="s">
        <v>210</v>
      </c>
      <c r="G5900" s="1" t="s">
        <v>11807</v>
      </c>
      <c r="H5900" s="1" t="s">
        <v>15834</v>
      </c>
      <c r="I5900" s="5">
        <v>985</v>
      </c>
      <c r="J5900" s="5">
        <v>14230002</v>
      </c>
      <c r="K5900" s="3">
        <f>+Tabella2026[[#This Row],[POP_2024]]/SUM(Tabella2026[POP_2024])</f>
        <v>1.6710928288843019E-5</v>
      </c>
      <c r="L5900" s="3">
        <f>+Tabella2026[[#This Row],[INCIDENZA POPOLAZIONE]]*(PLAFOND/2)</f>
        <v>4919.6847550391676</v>
      </c>
      <c r="M5900" s="3">
        <f>+IFERROR(Tabella2026[[#This Row],[reddito_2024]]/Tabella2026[[#This Row],[POP_2024]],"")</f>
        <v>14446.702538071066</v>
      </c>
      <c r="N5900" s="3">
        <f>+IF(Tabella2026[[#This Row],[REDDITO COMPLESSIVO PROCAPITE]]&lt;media_aggr_reddito_pc,(media_aggr_reddito_pc-Tabella2026[[#This Row],[REDDITO COMPLESSIVO PROCAPITE]]),0)</f>
        <v>3378.3635245376754</v>
      </c>
      <c r="O5900" s="3">
        <f>+Tabella2026[[#This Row],[DIFFERENZA REDDITO INFERIORE ALLA MEDIA DALLA MEDIA]]*Tabella2026[[#This Row],[POP_2024]]</f>
        <v>3327688.0716696102</v>
      </c>
      <c r="P5900" s="3">
        <f>+Tabella2026[[#This Row],[POPOLAZIONE PER DIFFERENZA ]]/SUM(Tabella2026[[POPOLAZIONE PER DIFFERENZA ]])</f>
        <v>2.9522653093280783E-5</v>
      </c>
      <c r="Q5900" s="3">
        <f>+Tabella2026[[#This Row],[INCIDENZA POPOLAZIONE PER DIFFERENZA]]*(PLAFOND-SUM(Tabella2026[CONTRIBUTO SULLA BASE DELLA POPOLAZIONE]))</f>
        <v>8691.4469286720778</v>
      </c>
      <c r="R5900" s="3">
        <f>+Tabella2026[[#This Row],[CONTRIBUTO SULLA BASE DELLA POPOLAZIONE]]+Tabella2026[[#This Row],[CONTRIBUTO SULLA BASE DEL REDDITO]]</f>
        <v>13611.131683711246</v>
      </c>
      <c r="S5900" s="3">
        <f>+Tabella2026[[#This Row],[CONTRIBUTO TOTALE]]/(PLAFOND/N_TESSERE)</f>
        <v>27.222263367422492</v>
      </c>
      <c r="T5900" s="3">
        <f>+MAX(CEILING(Tabella2026[[#This Row],[preDEF1]],1),1)</f>
        <v>28</v>
      </c>
      <c r="U5900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5900" s="21">
        <f>+Tabella2026[[#This Row],[DEF - n. card]]*(PLAFOND/N_TESSERE)</f>
        <v>14000</v>
      </c>
      <c r="W5900" s="18"/>
    </row>
    <row r="5901" spans="2:23" x14ac:dyDescent="0.25">
      <c r="B5901" s="1" t="s">
        <v>11830</v>
      </c>
      <c r="C5901" s="2">
        <v>115073</v>
      </c>
      <c r="D5901" s="1" t="s">
        <v>11831</v>
      </c>
      <c r="E5901" s="1" t="s">
        <v>76</v>
      </c>
      <c r="F5901" s="1" t="s">
        <v>625</v>
      </c>
      <c r="G5901" s="1" t="s">
        <v>11807</v>
      </c>
      <c r="H5901" s="1" t="s">
        <v>15836</v>
      </c>
      <c r="I5901" s="5">
        <v>985</v>
      </c>
      <c r="J5901" s="5">
        <v>12169123</v>
      </c>
      <c r="K5901" s="3">
        <f>+Tabella2026[[#This Row],[POP_2024]]/SUM(Tabella2026[POP_2024])</f>
        <v>1.6710928288843019E-5</v>
      </c>
      <c r="L5901" s="3">
        <f>+Tabella2026[[#This Row],[INCIDENZA POPOLAZIONE]]*(PLAFOND/2)</f>
        <v>4919.6847550391676</v>
      </c>
      <c r="M5901" s="3">
        <f>+IFERROR(Tabella2026[[#This Row],[reddito_2024]]/Tabella2026[[#This Row],[POP_2024]],"")</f>
        <v>12354.43959390863</v>
      </c>
      <c r="N5901" s="3">
        <f>+IF(Tabella2026[[#This Row],[REDDITO COMPLESSIVO PROCAPITE]]&lt;media_aggr_reddito_pc,(media_aggr_reddito_pc-Tabella2026[[#This Row],[REDDITO COMPLESSIVO PROCAPITE]]),0)</f>
        <v>5470.6264687001112</v>
      </c>
      <c r="O5901" s="3">
        <f>+Tabella2026[[#This Row],[DIFFERENZA REDDITO INFERIORE ALLA MEDIA DALLA MEDIA]]*Tabella2026[[#This Row],[POP_2024]]</f>
        <v>5388567.0716696093</v>
      </c>
      <c r="P5901" s="3">
        <f>+Tabella2026[[#This Row],[POPOLAZIONE PER DIFFERENZA ]]/SUM(Tabella2026[[POPOLAZIONE PER DIFFERENZA ]])</f>
        <v>4.7806402793925244E-5</v>
      </c>
      <c r="Q5901" s="3">
        <f>+Tabella2026[[#This Row],[INCIDENZA POPOLAZIONE PER DIFFERENZA]]*(PLAFOND-SUM(Tabella2026[CONTRIBUTO SULLA BASE DELLA POPOLAZIONE]))</f>
        <v>14074.169127729554</v>
      </c>
      <c r="R5901" s="3">
        <f>+Tabella2026[[#This Row],[CONTRIBUTO SULLA BASE DELLA POPOLAZIONE]]+Tabella2026[[#This Row],[CONTRIBUTO SULLA BASE DEL REDDITO]]</f>
        <v>18993.853882768723</v>
      </c>
      <c r="S5901" s="3">
        <f>+Tabella2026[[#This Row],[CONTRIBUTO TOTALE]]/(PLAFOND/N_TESSERE)</f>
        <v>37.987707765537444</v>
      </c>
      <c r="T5901" s="3">
        <f>+MAX(CEILING(Tabella2026[[#This Row],[preDEF1]],1),1)</f>
        <v>38</v>
      </c>
      <c r="U5901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5901" s="21">
        <f>+Tabella2026[[#This Row],[DEF - n. card]]*(PLAFOND/N_TESSERE)</f>
        <v>19000</v>
      </c>
      <c r="W5901" s="18"/>
    </row>
    <row r="5902" spans="2:23" x14ac:dyDescent="0.25">
      <c r="B5902" s="1" t="s">
        <v>11757</v>
      </c>
      <c r="C5902" s="2">
        <v>115087</v>
      </c>
      <c r="D5902" s="1" t="s">
        <v>11758</v>
      </c>
      <c r="E5902" s="1" t="s">
        <v>76</v>
      </c>
      <c r="F5902" s="1" t="s">
        <v>625</v>
      </c>
      <c r="G5902" s="1" t="s">
        <v>11807</v>
      </c>
      <c r="H5902" s="1" t="s">
        <v>15836</v>
      </c>
      <c r="I5902" s="5">
        <v>985</v>
      </c>
      <c r="J5902" s="5">
        <v>10841775</v>
      </c>
      <c r="K5902" s="3">
        <f>+Tabella2026[[#This Row],[POP_2024]]/SUM(Tabella2026[POP_2024])</f>
        <v>1.6710928288843019E-5</v>
      </c>
      <c r="L5902" s="3">
        <f>+Tabella2026[[#This Row],[INCIDENZA POPOLAZIONE]]*(PLAFOND/2)</f>
        <v>4919.6847550391676</v>
      </c>
      <c r="M5902" s="3">
        <f>+IFERROR(Tabella2026[[#This Row],[reddito_2024]]/Tabella2026[[#This Row],[POP_2024]],"")</f>
        <v>11006.878172588833</v>
      </c>
      <c r="N5902" s="3">
        <f>+IF(Tabella2026[[#This Row],[REDDITO COMPLESSIVO PROCAPITE]]&lt;media_aggr_reddito_pc,(media_aggr_reddito_pc-Tabella2026[[#This Row],[REDDITO COMPLESSIVO PROCAPITE]]),0)</f>
        <v>6818.1878900199081</v>
      </c>
      <c r="O5902" s="3">
        <f>+Tabella2026[[#This Row],[DIFFERENZA REDDITO INFERIORE ALLA MEDIA DALLA MEDIA]]*Tabella2026[[#This Row],[POP_2024]]</f>
        <v>6715915.0716696093</v>
      </c>
      <c r="P5902" s="3">
        <f>+Tabella2026[[#This Row],[POPOLAZIONE PER DIFFERENZA ]]/SUM(Tabella2026[[POPOLAZIONE PER DIFFERENZA ]])</f>
        <v>5.9582396725471464E-5</v>
      </c>
      <c r="Q5902" s="3">
        <f>+Tabella2026[[#This Row],[INCIDENZA POPOLAZIONE PER DIFFERENZA]]*(PLAFOND-SUM(Tabella2026[CONTRIBUTO SULLA BASE DELLA POPOLAZIONE]))</f>
        <v>17541.012909181325</v>
      </c>
      <c r="R5902" s="3">
        <f>+Tabella2026[[#This Row],[CONTRIBUTO SULLA BASE DELLA POPOLAZIONE]]+Tabella2026[[#This Row],[CONTRIBUTO SULLA BASE DEL REDDITO]]</f>
        <v>22460.697664220494</v>
      </c>
      <c r="S5902" s="3">
        <f>+Tabella2026[[#This Row],[CONTRIBUTO TOTALE]]/(PLAFOND/N_TESSERE)</f>
        <v>44.921395328440987</v>
      </c>
      <c r="T5902" s="3">
        <f>+MAX(CEILING(Tabella2026[[#This Row],[preDEF1]],1),1)</f>
        <v>45</v>
      </c>
      <c r="U5902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5902" s="21">
        <f>+Tabella2026[[#This Row],[DEF - n. card]]*(PLAFOND/N_TESSERE)</f>
        <v>22500</v>
      </c>
      <c r="W5902" s="18"/>
    </row>
    <row r="5903" spans="2:23" x14ac:dyDescent="0.25">
      <c r="B5903" s="1" t="s">
        <v>11749</v>
      </c>
      <c r="C5903" s="2">
        <v>1072</v>
      </c>
      <c r="D5903" s="1" t="s">
        <v>11750</v>
      </c>
      <c r="E5903" s="1" t="s">
        <v>18</v>
      </c>
      <c r="F5903" s="1" t="s">
        <v>17</v>
      </c>
      <c r="G5903" s="1" t="s">
        <v>11807</v>
      </c>
      <c r="H5903" s="1" t="s">
        <v>15835</v>
      </c>
      <c r="I5903" s="5">
        <v>984</v>
      </c>
      <c r="J5903" s="5">
        <v>15639880</v>
      </c>
      <c r="K5903" s="3">
        <f>+Tabella2026[[#This Row],[POP_2024]]/SUM(Tabella2026[POP_2024])</f>
        <v>1.6693962879412719E-5</v>
      </c>
      <c r="L5903" s="3">
        <f>+Tabella2026[[#This Row],[INCIDENZA POPOLAZIONE]]*(PLAFOND/2)</f>
        <v>4914.6901512269451</v>
      </c>
      <c r="M5903" s="3">
        <f>+IFERROR(Tabella2026[[#This Row],[reddito_2024]]/Tabella2026[[#This Row],[POP_2024]],"")</f>
        <v>15894.186991869919</v>
      </c>
      <c r="N5903" s="3">
        <f>+IF(Tabella2026[[#This Row],[REDDITO COMPLESSIVO PROCAPITE]]&lt;media_aggr_reddito_pc,(media_aggr_reddito_pc-Tabella2026[[#This Row],[REDDITO COMPLESSIVO PROCAPITE]]),0)</f>
        <v>1930.8790707388216</v>
      </c>
      <c r="O5903" s="3">
        <f>+Tabella2026[[#This Row],[DIFFERENZA REDDITO INFERIORE ALLA MEDIA DALLA MEDIA]]*Tabella2026[[#This Row],[POP_2024]]</f>
        <v>1899985.0056070006</v>
      </c>
      <c r="P5903" s="3">
        <f>+Tabella2026[[#This Row],[POPOLAZIONE PER DIFFERENZA ]]/SUM(Tabella2026[[POPOLAZIONE PER DIFFERENZA ]])</f>
        <v>1.6856326973828146E-5</v>
      </c>
      <c r="Q5903" s="3">
        <f>+Tabella2026[[#This Row],[INCIDENZA POPOLAZIONE PER DIFFERENZA]]*(PLAFOND-SUM(Tabella2026[CONTRIBUTO SULLA BASE DELLA POPOLAZIONE]))</f>
        <v>4962.4900188497959</v>
      </c>
      <c r="R5903" s="3">
        <f>+Tabella2026[[#This Row],[CONTRIBUTO SULLA BASE DELLA POPOLAZIONE]]+Tabella2026[[#This Row],[CONTRIBUTO SULLA BASE DEL REDDITO]]</f>
        <v>9877.180170076741</v>
      </c>
      <c r="S5903" s="3">
        <f>+Tabella2026[[#This Row],[CONTRIBUTO TOTALE]]/(PLAFOND/N_TESSERE)</f>
        <v>19.754360340153482</v>
      </c>
      <c r="T5903" s="3">
        <f>+MAX(CEILING(Tabella2026[[#This Row],[preDEF1]],1),1)</f>
        <v>20</v>
      </c>
      <c r="U5903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5903" s="21">
        <f>+Tabella2026[[#This Row],[DEF - n. card]]*(PLAFOND/N_TESSERE)</f>
        <v>10000</v>
      </c>
      <c r="W5903" s="18"/>
    </row>
    <row r="5904" spans="2:23" x14ac:dyDescent="0.25">
      <c r="B5904" s="1" t="s">
        <v>11687</v>
      </c>
      <c r="C5904" s="2">
        <v>76088</v>
      </c>
      <c r="D5904" s="1" t="s">
        <v>11688</v>
      </c>
      <c r="E5904" s="1" t="s">
        <v>213</v>
      </c>
      <c r="F5904" s="1" t="s">
        <v>212</v>
      </c>
      <c r="G5904" s="1" t="s">
        <v>11807</v>
      </c>
      <c r="H5904" s="1" t="s">
        <v>15836</v>
      </c>
      <c r="I5904" s="5">
        <v>984</v>
      </c>
      <c r="J5904" s="5">
        <v>12925203</v>
      </c>
      <c r="K5904" s="3">
        <f>+Tabella2026[[#This Row],[POP_2024]]/SUM(Tabella2026[POP_2024])</f>
        <v>1.6693962879412719E-5</v>
      </c>
      <c r="L5904" s="3">
        <f>+Tabella2026[[#This Row],[INCIDENZA POPOLAZIONE]]*(PLAFOND/2)</f>
        <v>4914.6901512269451</v>
      </c>
      <c r="M5904" s="3">
        <f>+IFERROR(Tabella2026[[#This Row],[reddito_2024]]/Tabella2026[[#This Row],[POP_2024]],"")</f>
        <v>13135.368902439024</v>
      </c>
      <c r="N5904" s="3">
        <f>+IF(Tabella2026[[#This Row],[REDDITO COMPLESSIVO PROCAPITE]]&lt;media_aggr_reddito_pc,(media_aggr_reddito_pc-Tabella2026[[#This Row],[REDDITO COMPLESSIVO PROCAPITE]]),0)</f>
        <v>4689.6971601697169</v>
      </c>
      <c r="O5904" s="3">
        <f>+Tabella2026[[#This Row],[DIFFERENZA REDDITO INFERIORE ALLA MEDIA DALLA MEDIA]]*Tabella2026[[#This Row],[POP_2024]]</f>
        <v>4614662.0056070015</v>
      </c>
      <c r="P5904" s="3">
        <f>+Tabella2026[[#This Row],[POPOLAZIONE PER DIFFERENZA ]]/SUM(Tabella2026[[POPOLAZIONE PER DIFFERENZA ]])</f>
        <v>4.0940455535522672E-5</v>
      </c>
      <c r="Q5904" s="3">
        <f>+Tabella2026[[#This Row],[INCIDENZA POPOLAZIONE PER DIFFERENZA]]*(PLAFOND-SUM(Tabella2026[CONTRIBUTO SULLA BASE DELLA POPOLAZIONE]))</f>
        <v>12052.839404316272</v>
      </c>
      <c r="R5904" s="3">
        <f>+Tabella2026[[#This Row],[CONTRIBUTO SULLA BASE DELLA POPOLAZIONE]]+Tabella2026[[#This Row],[CONTRIBUTO SULLA BASE DEL REDDITO]]</f>
        <v>16967.529555543217</v>
      </c>
      <c r="S5904" s="3">
        <f>+Tabella2026[[#This Row],[CONTRIBUTO TOTALE]]/(PLAFOND/N_TESSERE)</f>
        <v>33.935059111086431</v>
      </c>
      <c r="T5904" s="3">
        <f>+MAX(CEILING(Tabella2026[[#This Row],[preDEF1]],1),1)</f>
        <v>34</v>
      </c>
      <c r="U5904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5904" s="21">
        <f>+Tabella2026[[#This Row],[DEF - n. card]]*(PLAFOND/N_TESSERE)</f>
        <v>17000</v>
      </c>
      <c r="W5904" s="18"/>
    </row>
    <row r="5905" spans="2:23" x14ac:dyDescent="0.25">
      <c r="B5905" s="1" t="s">
        <v>11737</v>
      </c>
      <c r="C5905" s="2">
        <v>57014</v>
      </c>
      <c r="D5905" s="1" t="s">
        <v>11738</v>
      </c>
      <c r="E5905" s="1" t="s">
        <v>8</v>
      </c>
      <c r="F5905" s="1" t="s">
        <v>377</v>
      </c>
      <c r="G5905" s="1" t="s">
        <v>11807</v>
      </c>
      <c r="H5905" s="1" t="s">
        <v>15834</v>
      </c>
      <c r="I5905" s="5">
        <v>983</v>
      </c>
      <c r="J5905" s="5">
        <v>16062092</v>
      </c>
      <c r="K5905" s="3">
        <f>+Tabella2026[[#This Row],[POP_2024]]/SUM(Tabella2026[POP_2024])</f>
        <v>1.6676997469982422E-5</v>
      </c>
      <c r="L5905" s="3">
        <f>+Tabella2026[[#This Row],[INCIDENZA POPOLAZIONE]]*(PLAFOND/2)</f>
        <v>4909.6955474147226</v>
      </c>
      <c r="M5905" s="3">
        <f>+IFERROR(Tabella2026[[#This Row],[reddito_2024]]/Tabella2026[[#This Row],[POP_2024]],"")</f>
        <v>16339.869786368261</v>
      </c>
      <c r="N5905" s="3">
        <f>+IF(Tabella2026[[#This Row],[REDDITO COMPLESSIVO PROCAPITE]]&lt;media_aggr_reddito_pc,(media_aggr_reddito_pc-Tabella2026[[#This Row],[REDDITO COMPLESSIVO PROCAPITE]]),0)</f>
        <v>1485.1962762404801</v>
      </c>
      <c r="O5905" s="3">
        <f>+Tabella2026[[#This Row],[DIFFERENZA REDDITO INFERIORE ALLA MEDIA DALLA MEDIA]]*Tabella2026[[#This Row],[POP_2024]]</f>
        <v>1459947.9395443918</v>
      </c>
      <c r="P5905" s="3">
        <f>+Tabella2026[[#This Row],[POPOLAZIONE PER DIFFERENZA ]]/SUM(Tabella2026[[POPOLAZIONE PER DIFFERENZA ]])</f>
        <v>1.2952396866871506E-5</v>
      </c>
      <c r="Q5905" s="3">
        <f>+Tabella2026[[#This Row],[INCIDENZA POPOLAZIONE PER DIFFERENZA]]*(PLAFOND-SUM(Tabella2026[CONTRIBUTO SULLA BASE DELLA POPOLAZIONE]))</f>
        <v>3813.1759233093367</v>
      </c>
      <c r="R5905" s="3">
        <f>+Tabella2026[[#This Row],[CONTRIBUTO SULLA BASE DELLA POPOLAZIONE]]+Tabella2026[[#This Row],[CONTRIBUTO SULLA BASE DEL REDDITO]]</f>
        <v>8722.8714707240597</v>
      </c>
      <c r="S5905" s="3">
        <f>+Tabella2026[[#This Row],[CONTRIBUTO TOTALE]]/(PLAFOND/N_TESSERE)</f>
        <v>17.44574294144812</v>
      </c>
      <c r="T5905" s="3">
        <f>+MAX(CEILING(Tabella2026[[#This Row],[preDEF1]],1),1)</f>
        <v>18</v>
      </c>
      <c r="U5905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5905" s="21">
        <f>+Tabella2026[[#This Row],[DEF - n. card]]*(PLAFOND/N_TESSERE)</f>
        <v>9000</v>
      </c>
      <c r="W5905" s="18"/>
    </row>
    <row r="5906" spans="2:23" x14ac:dyDescent="0.25">
      <c r="B5906" s="1" t="s">
        <v>11846</v>
      </c>
      <c r="C5906" s="2">
        <v>10056</v>
      </c>
      <c r="D5906" s="1" t="s">
        <v>11847</v>
      </c>
      <c r="E5906" s="1" t="s">
        <v>24</v>
      </c>
      <c r="F5906" s="1" t="s">
        <v>23</v>
      </c>
      <c r="G5906" s="1" t="s">
        <v>11807</v>
      </c>
      <c r="H5906" s="1" t="s">
        <v>15835</v>
      </c>
      <c r="I5906" s="5">
        <v>983</v>
      </c>
      <c r="J5906" s="5">
        <v>15645668</v>
      </c>
      <c r="K5906" s="3">
        <f>+Tabella2026[[#This Row],[POP_2024]]/SUM(Tabella2026[POP_2024])</f>
        <v>1.6676997469982422E-5</v>
      </c>
      <c r="L5906" s="3">
        <f>+Tabella2026[[#This Row],[INCIDENZA POPOLAZIONE]]*(PLAFOND/2)</f>
        <v>4909.6955474147226</v>
      </c>
      <c r="M5906" s="3">
        <f>+IFERROR(Tabella2026[[#This Row],[reddito_2024]]/Tabella2026[[#This Row],[POP_2024]],"")</f>
        <v>15916.244150559512</v>
      </c>
      <c r="N5906" s="3">
        <f>+IF(Tabella2026[[#This Row],[REDDITO COMPLESSIVO PROCAPITE]]&lt;media_aggr_reddito_pc,(media_aggr_reddito_pc-Tabella2026[[#This Row],[REDDITO COMPLESSIVO PROCAPITE]]),0)</f>
        <v>1908.8219120492286</v>
      </c>
      <c r="O5906" s="3">
        <f>+Tabella2026[[#This Row],[DIFFERENZA REDDITO INFERIORE ALLA MEDIA DALLA MEDIA]]*Tabella2026[[#This Row],[POP_2024]]</f>
        <v>1876371.9395443916</v>
      </c>
      <c r="P5906" s="3">
        <f>+Tabella2026[[#This Row],[POPOLAZIONE PER DIFFERENZA ]]/SUM(Tabella2026[[POPOLAZIONE PER DIFFERENZA ]])</f>
        <v>1.6646836077199318E-5</v>
      </c>
      <c r="Q5906" s="3">
        <f>+Tabella2026[[#This Row],[INCIDENZA POPOLAZIONE PER DIFFERENZA]]*(PLAFOND-SUM(Tabella2026[CONTRIBUTO SULLA BASE DELLA POPOLAZIONE]))</f>
        <v>4900.8160560004408</v>
      </c>
      <c r="R5906" s="3">
        <f>+Tabella2026[[#This Row],[CONTRIBUTO SULLA BASE DELLA POPOLAZIONE]]+Tabella2026[[#This Row],[CONTRIBUTO SULLA BASE DEL REDDITO]]</f>
        <v>9810.5116034151633</v>
      </c>
      <c r="S5906" s="3">
        <f>+Tabella2026[[#This Row],[CONTRIBUTO TOTALE]]/(PLAFOND/N_TESSERE)</f>
        <v>19.621023206830326</v>
      </c>
      <c r="T5906" s="3">
        <f>+MAX(CEILING(Tabella2026[[#This Row],[preDEF1]],1),1)</f>
        <v>20</v>
      </c>
      <c r="U5906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5906" s="21">
        <f>+Tabella2026[[#This Row],[DEF - n. card]]*(PLAFOND/N_TESSERE)</f>
        <v>10000</v>
      </c>
      <c r="W5906" s="18"/>
    </row>
    <row r="5907" spans="2:23" x14ac:dyDescent="0.25">
      <c r="B5907" s="1" t="s">
        <v>11916</v>
      </c>
      <c r="C5907" s="2">
        <v>1285</v>
      </c>
      <c r="D5907" s="1" t="s">
        <v>11917</v>
      </c>
      <c r="E5907" s="1" t="s">
        <v>18</v>
      </c>
      <c r="F5907" s="1" t="s">
        <v>17</v>
      </c>
      <c r="G5907" s="1" t="s">
        <v>11807</v>
      </c>
      <c r="H5907" s="1" t="s">
        <v>15835</v>
      </c>
      <c r="I5907" s="5">
        <v>983</v>
      </c>
      <c r="J5907" s="5">
        <v>17398371</v>
      </c>
      <c r="K5907" s="3">
        <f>+Tabella2026[[#This Row],[POP_2024]]/SUM(Tabella2026[POP_2024])</f>
        <v>1.6676997469982422E-5</v>
      </c>
      <c r="L5907" s="3">
        <f>+Tabella2026[[#This Row],[INCIDENZA POPOLAZIONE]]*(PLAFOND/2)</f>
        <v>4909.6955474147226</v>
      </c>
      <c r="M5907" s="3">
        <f>+IFERROR(Tabella2026[[#This Row],[reddito_2024]]/Tabella2026[[#This Row],[POP_2024]],"")</f>
        <v>17699.258392675481</v>
      </c>
      <c r="N5907" s="3">
        <f>+IF(Tabella2026[[#This Row],[REDDITO COMPLESSIVO PROCAPITE]]&lt;media_aggr_reddito_pc,(media_aggr_reddito_pc-Tabella2026[[#This Row],[REDDITO COMPLESSIVO PROCAPITE]]),0)</f>
        <v>125.8076699332596</v>
      </c>
      <c r="O5907" s="3">
        <f>+Tabella2026[[#This Row],[DIFFERENZA REDDITO INFERIORE ALLA MEDIA DALLA MEDIA]]*Tabella2026[[#This Row],[POP_2024]]</f>
        <v>123668.93954439419</v>
      </c>
      <c r="P5907" s="3">
        <f>+Tabella2026[[#This Row],[POPOLAZIONE PER DIFFERENZA ]]/SUM(Tabella2026[[POPOLAZIONE PER DIFFERENZA ]])</f>
        <v>1.0971687014976796E-6</v>
      </c>
      <c r="Q5907" s="3">
        <f>+Tabella2026[[#This Row],[INCIDENZA POPOLAZIONE PER DIFFERENZA]]*(PLAFOND-SUM(Tabella2026[CONTRIBUTO SULLA BASE DELLA POPOLAZIONE]))</f>
        <v>323.00564284439207</v>
      </c>
      <c r="R5907" s="3">
        <f>+Tabella2026[[#This Row],[CONTRIBUTO SULLA BASE DELLA POPOLAZIONE]]+Tabella2026[[#This Row],[CONTRIBUTO SULLA BASE DEL REDDITO]]</f>
        <v>5232.7011902591148</v>
      </c>
      <c r="S5907" s="3">
        <f>+Tabella2026[[#This Row],[CONTRIBUTO TOTALE]]/(PLAFOND/N_TESSERE)</f>
        <v>10.465402380518229</v>
      </c>
      <c r="T5907" s="3">
        <f>+MAX(CEILING(Tabella2026[[#This Row],[preDEF1]],1),1)</f>
        <v>11</v>
      </c>
      <c r="U5907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907" s="21">
        <f>+Tabella2026[[#This Row],[DEF - n. card]]*(PLAFOND/N_TESSERE)</f>
        <v>5500</v>
      </c>
      <c r="W5907" s="18"/>
    </row>
    <row r="5908" spans="2:23" x14ac:dyDescent="0.25">
      <c r="B5908" s="1" t="s">
        <v>11741</v>
      </c>
      <c r="C5908" s="2">
        <v>119021</v>
      </c>
      <c r="D5908" s="1" t="s">
        <v>11742</v>
      </c>
      <c r="E5908" s="1" t="s">
        <v>76</v>
      </c>
      <c r="F5908" s="1" t="s">
        <v>15838</v>
      </c>
      <c r="G5908" s="1" t="s">
        <v>11807</v>
      </c>
      <c r="H5908" s="1" t="s">
        <v>15836</v>
      </c>
      <c r="I5908" s="5">
        <v>982</v>
      </c>
      <c r="J5908" s="5">
        <v>10933526</v>
      </c>
      <c r="K5908" s="3">
        <f>+Tabella2026[[#This Row],[POP_2024]]/SUM(Tabella2026[POP_2024])</f>
        <v>1.6660032060552126E-5</v>
      </c>
      <c r="L5908" s="3">
        <f>+Tabella2026[[#This Row],[INCIDENZA POPOLAZIONE]]*(PLAFOND/2)</f>
        <v>4904.700943602501</v>
      </c>
      <c r="M5908" s="3">
        <f>+IFERROR(Tabella2026[[#This Row],[reddito_2024]]/Tabella2026[[#This Row],[POP_2024]],"")</f>
        <v>11133.936863543788</v>
      </c>
      <c r="N5908" s="3">
        <f>+IF(Tabella2026[[#This Row],[REDDITO COMPLESSIVO PROCAPITE]]&lt;media_aggr_reddito_pc,(media_aggr_reddito_pc-Tabella2026[[#This Row],[REDDITO COMPLESSIVO PROCAPITE]]),0)</f>
        <v>6691.1291990649534</v>
      </c>
      <c r="O5908" s="3">
        <f>+Tabella2026[[#This Row],[DIFFERENZA REDDITO INFERIORE ALLA MEDIA DALLA MEDIA]]*Tabella2026[[#This Row],[POP_2024]]</f>
        <v>6570688.873481784</v>
      </c>
      <c r="P5908" s="3">
        <f>+Tabella2026[[#This Row],[POPOLAZIONE PER DIFFERENZA ]]/SUM(Tabella2026[[POPOLAZIONE PER DIFFERENZA ]])</f>
        <v>5.8293975882888089E-5</v>
      </c>
      <c r="Q5908" s="3">
        <f>+Tabella2026[[#This Row],[INCIDENZA POPOLAZIONE PER DIFFERENZA]]*(PLAFOND-SUM(Tabella2026[CONTRIBUTO SULLA BASE DELLA POPOLAZIONE]))</f>
        <v>17161.702779440409</v>
      </c>
      <c r="R5908" s="3">
        <f>+Tabella2026[[#This Row],[CONTRIBUTO SULLA BASE DELLA POPOLAZIONE]]+Tabella2026[[#This Row],[CONTRIBUTO SULLA BASE DEL REDDITO]]</f>
        <v>22066.403723042909</v>
      </c>
      <c r="S5908" s="3">
        <f>+Tabella2026[[#This Row],[CONTRIBUTO TOTALE]]/(PLAFOND/N_TESSERE)</f>
        <v>44.13280744608582</v>
      </c>
      <c r="T5908" s="3">
        <f>+MAX(CEILING(Tabella2026[[#This Row],[preDEF1]],1),1)</f>
        <v>45</v>
      </c>
      <c r="U5908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5908" s="21">
        <f>+Tabella2026[[#This Row],[DEF - n. card]]*(PLAFOND/N_TESSERE)</f>
        <v>22500</v>
      </c>
      <c r="W5908" s="18"/>
    </row>
    <row r="5909" spans="2:23" x14ac:dyDescent="0.25">
      <c r="B5909" s="1" t="s">
        <v>11908</v>
      </c>
      <c r="C5909" s="2">
        <v>83043</v>
      </c>
      <c r="D5909" s="1" t="s">
        <v>11909</v>
      </c>
      <c r="E5909" s="1" t="s">
        <v>21</v>
      </c>
      <c r="F5909" s="1" t="s">
        <v>42</v>
      </c>
      <c r="G5909" s="1" t="s">
        <v>11807</v>
      </c>
      <c r="H5909" s="1" t="s">
        <v>15836</v>
      </c>
      <c r="I5909" s="5">
        <v>981</v>
      </c>
      <c r="J5909" s="5">
        <v>15142022</v>
      </c>
      <c r="K5909" s="3">
        <f>+Tabella2026[[#This Row],[POP_2024]]/SUM(Tabella2026[POP_2024])</f>
        <v>1.6643066651121826E-5</v>
      </c>
      <c r="L5909" s="3">
        <f>+Tabella2026[[#This Row],[INCIDENZA POPOLAZIONE]]*(PLAFOND/2)</f>
        <v>4899.7063397902775</v>
      </c>
      <c r="M5909" s="3">
        <f>+IFERROR(Tabella2026[[#This Row],[reddito_2024]]/Tabella2026[[#This Row],[POP_2024]],"")</f>
        <v>15435.292558613659</v>
      </c>
      <c r="N5909" s="3">
        <f>+IF(Tabella2026[[#This Row],[REDDITO COMPLESSIVO PROCAPITE]]&lt;media_aggr_reddito_pc,(media_aggr_reddito_pc-Tabella2026[[#This Row],[REDDITO COMPLESSIVO PROCAPITE]]),0)</f>
        <v>2389.7735039950821</v>
      </c>
      <c r="O5909" s="3">
        <f>+Tabella2026[[#This Row],[DIFFERENZA REDDITO INFERIORE ALLA MEDIA DALLA MEDIA]]*Tabella2026[[#This Row],[POP_2024]]</f>
        <v>2344367.8074191757</v>
      </c>
      <c r="P5909" s="3">
        <f>+Tabella2026[[#This Row],[POPOLAZIONE PER DIFFERENZA ]]/SUM(Tabella2026[[POPOLAZIONE PER DIFFERENZA ]])</f>
        <v>2.0798811670700164E-5</v>
      </c>
      <c r="Q5909" s="3">
        <f>+Tabella2026[[#This Row],[INCIDENZA POPOLAZIONE PER DIFFERENZA]]*(PLAFOND-SUM(Tabella2026[CONTRIBUTO SULLA BASE DELLA POPOLAZIONE]))</f>
        <v>6123.1545567454004</v>
      </c>
      <c r="R5909" s="3">
        <f>+Tabella2026[[#This Row],[CONTRIBUTO SULLA BASE DELLA POPOLAZIONE]]+Tabella2026[[#This Row],[CONTRIBUTO SULLA BASE DEL REDDITO]]</f>
        <v>11022.860896535678</v>
      </c>
      <c r="S5909" s="3">
        <f>+Tabella2026[[#This Row],[CONTRIBUTO TOTALE]]/(PLAFOND/N_TESSERE)</f>
        <v>22.045721793071355</v>
      </c>
      <c r="T5909" s="3">
        <f>+MAX(CEILING(Tabella2026[[#This Row],[preDEF1]],1),1)</f>
        <v>23</v>
      </c>
      <c r="U590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5909" s="21">
        <f>+Tabella2026[[#This Row],[DEF - n. card]]*(PLAFOND/N_TESSERE)</f>
        <v>11500</v>
      </c>
      <c r="W5909" s="18"/>
    </row>
    <row r="5910" spans="2:23" x14ac:dyDescent="0.25">
      <c r="B5910" s="1" t="s">
        <v>11876</v>
      </c>
      <c r="C5910" s="2">
        <v>71044</v>
      </c>
      <c r="D5910" s="1" t="s">
        <v>11877</v>
      </c>
      <c r="E5910" s="1" t="s">
        <v>33</v>
      </c>
      <c r="F5910" s="1" t="s">
        <v>78</v>
      </c>
      <c r="G5910" s="1" t="s">
        <v>11807</v>
      </c>
      <c r="H5910" s="1" t="s">
        <v>15836</v>
      </c>
      <c r="I5910" s="5">
        <v>981</v>
      </c>
      <c r="J5910" s="5">
        <v>9860023</v>
      </c>
      <c r="K5910" s="3">
        <f>+Tabella2026[[#This Row],[POP_2024]]/SUM(Tabella2026[POP_2024])</f>
        <v>1.6643066651121826E-5</v>
      </c>
      <c r="L5910" s="3">
        <f>+Tabella2026[[#This Row],[INCIDENZA POPOLAZIONE]]*(PLAFOND/2)</f>
        <v>4899.7063397902775</v>
      </c>
      <c r="M5910" s="3">
        <f>+IFERROR(Tabella2026[[#This Row],[reddito_2024]]/Tabella2026[[#This Row],[POP_2024]],"")</f>
        <v>10050.991845056065</v>
      </c>
      <c r="N5910" s="3">
        <f>+IF(Tabella2026[[#This Row],[REDDITO COMPLESSIVO PROCAPITE]]&lt;media_aggr_reddito_pc,(media_aggr_reddito_pc-Tabella2026[[#This Row],[REDDITO COMPLESSIVO PROCAPITE]]),0)</f>
        <v>7774.0742175526757</v>
      </c>
      <c r="O5910" s="3">
        <f>+Tabella2026[[#This Row],[DIFFERENZA REDDITO INFERIORE ALLA MEDIA DALLA MEDIA]]*Tabella2026[[#This Row],[POP_2024]]</f>
        <v>7626366.8074191753</v>
      </c>
      <c r="P5910" s="3">
        <f>+Tabella2026[[#This Row],[POPOLAZIONE PER DIFFERENZA ]]/SUM(Tabella2026[[POPOLAZIONE PER DIFFERENZA ]])</f>
        <v>6.7659761602770118E-5</v>
      </c>
      <c r="Q5910" s="3">
        <f>+Tabella2026[[#This Row],[INCIDENZA POPOLAZIONE PER DIFFERENZA]]*(PLAFOND-SUM(Tabella2026[CONTRIBUTO SULLA BASE DELLA POPOLAZIONE]))</f>
        <v>19918.983071034403</v>
      </c>
      <c r="R5910" s="3">
        <f>+Tabella2026[[#This Row],[CONTRIBUTO SULLA BASE DELLA POPOLAZIONE]]+Tabella2026[[#This Row],[CONTRIBUTO SULLA BASE DEL REDDITO]]</f>
        <v>24818.689410824682</v>
      </c>
      <c r="S5910" s="3">
        <f>+Tabella2026[[#This Row],[CONTRIBUTO TOTALE]]/(PLAFOND/N_TESSERE)</f>
        <v>49.637378821649364</v>
      </c>
      <c r="T5910" s="3">
        <f>+MAX(CEILING(Tabella2026[[#This Row],[preDEF1]],1),1)</f>
        <v>50</v>
      </c>
      <c r="U5910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5910" s="21">
        <f>+Tabella2026[[#This Row],[DEF - n. card]]*(PLAFOND/N_TESSERE)</f>
        <v>25000</v>
      </c>
      <c r="W5910" s="18"/>
    </row>
    <row r="5911" spans="2:23" x14ac:dyDescent="0.25">
      <c r="B5911" s="1" t="s">
        <v>11856</v>
      </c>
      <c r="C5911" s="2">
        <v>70068</v>
      </c>
      <c r="D5911" s="1" t="s">
        <v>11857</v>
      </c>
      <c r="E5911" s="1" t="s">
        <v>345</v>
      </c>
      <c r="F5911" s="1" t="s">
        <v>344</v>
      </c>
      <c r="G5911" s="1" t="s">
        <v>11807</v>
      </c>
      <c r="H5911" s="1" t="s">
        <v>15836</v>
      </c>
      <c r="I5911" s="5">
        <v>980</v>
      </c>
      <c r="J5911" s="5">
        <v>10636325</v>
      </c>
      <c r="K5911" s="3">
        <f>+Tabella2026[[#This Row],[POP_2024]]/SUM(Tabella2026[POP_2024])</f>
        <v>1.662610124169153E-5</v>
      </c>
      <c r="L5911" s="3">
        <f>+Tabella2026[[#This Row],[INCIDENZA POPOLAZIONE]]*(PLAFOND/2)</f>
        <v>4894.711735978055</v>
      </c>
      <c r="M5911" s="3">
        <f>+IFERROR(Tabella2026[[#This Row],[reddito_2024]]/Tabella2026[[#This Row],[POP_2024]],"")</f>
        <v>10853.392857142857</v>
      </c>
      <c r="N5911" s="3">
        <f>+IF(Tabella2026[[#This Row],[REDDITO COMPLESSIVO PROCAPITE]]&lt;media_aggr_reddito_pc,(media_aggr_reddito_pc-Tabella2026[[#This Row],[REDDITO COMPLESSIVO PROCAPITE]]),0)</f>
        <v>6971.6732054658842</v>
      </c>
      <c r="O5911" s="3">
        <f>+Tabella2026[[#This Row],[DIFFERENZA REDDITO INFERIORE ALLA MEDIA DALLA MEDIA]]*Tabella2026[[#This Row],[POP_2024]]</f>
        <v>6832239.7413565665</v>
      </c>
      <c r="P5911" s="3">
        <f>+Tabella2026[[#This Row],[POPOLAZIONE PER DIFFERENZA ]]/SUM(Tabella2026[[POPOLAZIONE PER DIFFERENZA ]])</f>
        <v>6.0614408379026314E-5</v>
      </c>
      <c r="Q5911" s="3">
        <f>+Tabella2026[[#This Row],[INCIDENZA POPOLAZIONE PER DIFFERENZA]]*(PLAFOND-SUM(Tabella2026[CONTRIBUTO SULLA BASE DELLA POPOLAZIONE]))</f>
        <v>17844.836365979136</v>
      </c>
      <c r="R5911" s="3">
        <f>+Tabella2026[[#This Row],[CONTRIBUTO SULLA BASE DELLA POPOLAZIONE]]+Tabella2026[[#This Row],[CONTRIBUTO SULLA BASE DEL REDDITO]]</f>
        <v>22739.548101957189</v>
      </c>
      <c r="S5911" s="3">
        <f>+Tabella2026[[#This Row],[CONTRIBUTO TOTALE]]/(PLAFOND/N_TESSERE)</f>
        <v>45.479096203914381</v>
      </c>
      <c r="T5911" s="3">
        <f>+MAX(CEILING(Tabella2026[[#This Row],[preDEF1]],1),1)</f>
        <v>46</v>
      </c>
      <c r="U5911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5911" s="21">
        <f>+Tabella2026[[#This Row],[DEF - n. card]]*(PLAFOND/N_TESSERE)</f>
        <v>23000</v>
      </c>
      <c r="W5911" s="18"/>
    </row>
    <row r="5912" spans="2:23" x14ac:dyDescent="0.25">
      <c r="B5912" s="1" t="s">
        <v>11818</v>
      </c>
      <c r="C5912" s="2">
        <v>8058</v>
      </c>
      <c r="D5912" s="1" t="s">
        <v>11819</v>
      </c>
      <c r="E5912" s="1" t="s">
        <v>24</v>
      </c>
      <c r="F5912" s="1" t="s">
        <v>286</v>
      </c>
      <c r="G5912" s="1" t="s">
        <v>11807</v>
      </c>
      <c r="H5912" s="1" t="s">
        <v>15835</v>
      </c>
      <c r="I5912" s="5">
        <v>979</v>
      </c>
      <c r="J5912" s="5">
        <v>10730962</v>
      </c>
      <c r="K5912" s="3">
        <f>+Tabella2026[[#This Row],[POP_2024]]/SUM(Tabella2026[POP_2024])</f>
        <v>1.6609135832261234E-5</v>
      </c>
      <c r="L5912" s="3">
        <f>+Tabella2026[[#This Row],[INCIDENZA POPOLAZIONE]]*(PLAFOND/2)</f>
        <v>4889.7171321658334</v>
      </c>
      <c r="M5912" s="3">
        <f>+IFERROR(Tabella2026[[#This Row],[reddito_2024]]/Tabella2026[[#This Row],[POP_2024]],"")</f>
        <v>10961.14606741573</v>
      </c>
      <c r="N5912" s="3">
        <f>+IF(Tabella2026[[#This Row],[REDDITO COMPLESSIVO PROCAPITE]]&lt;media_aggr_reddito_pc,(media_aggr_reddito_pc-Tabella2026[[#This Row],[REDDITO COMPLESSIVO PROCAPITE]]),0)</f>
        <v>6863.9199951930113</v>
      </c>
      <c r="O5912" s="3">
        <f>+Tabella2026[[#This Row],[DIFFERENZA REDDITO INFERIORE ALLA MEDIA DALLA MEDIA]]*Tabella2026[[#This Row],[POP_2024]]</f>
        <v>6719777.6752939578</v>
      </c>
      <c r="P5912" s="3">
        <f>+Tabella2026[[#This Row],[POPOLAZIONE PER DIFFERENZA ]]/SUM(Tabella2026[[POPOLAZIONE PER DIFFERENZA ]])</f>
        <v>5.9616665053626773E-5</v>
      </c>
      <c r="Q5912" s="3">
        <f>+Tabella2026[[#This Row],[INCIDENZA POPOLAZIONE PER DIFFERENZA]]*(PLAFOND-SUM(Tabella2026[CONTRIBUTO SULLA BASE DELLA POPOLAZIONE]))</f>
        <v>17551.101479289002</v>
      </c>
      <c r="R5912" s="3">
        <f>+Tabella2026[[#This Row],[CONTRIBUTO SULLA BASE DELLA POPOLAZIONE]]+Tabella2026[[#This Row],[CONTRIBUTO SULLA BASE DEL REDDITO]]</f>
        <v>22440.818611454837</v>
      </c>
      <c r="S5912" s="3">
        <f>+Tabella2026[[#This Row],[CONTRIBUTO TOTALE]]/(PLAFOND/N_TESSERE)</f>
        <v>44.881637222909674</v>
      </c>
      <c r="T5912" s="3">
        <f>+MAX(CEILING(Tabella2026[[#This Row],[preDEF1]],1),1)</f>
        <v>45</v>
      </c>
      <c r="U5912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5912" s="21">
        <f>+Tabella2026[[#This Row],[DEF - n. card]]*(PLAFOND/N_TESSERE)</f>
        <v>22500</v>
      </c>
      <c r="W5912" s="18"/>
    </row>
    <row r="5913" spans="2:23" x14ac:dyDescent="0.25">
      <c r="B5913" s="1" t="s">
        <v>11657</v>
      </c>
      <c r="C5913" s="2">
        <v>114038</v>
      </c>
      <c r="D5913" s="1" t="s">
        <v>11658</v>
      </c>
      <c r="E5913" s="1" t="s">
        <v>76</v>
      </c>
      <c r="F5913" s="1" t="s">
        <v>550</v>
      </c>
      <c r="G5913" s="1" t="s">
        <v>11807</v>
      </c>
      <c r="H5913" s="1" t="s">
        <v>15836</v>
      </c>
      <c r="I5913" s="5">
        <v>978</v>
      </c>
      <c r="J5913" s="5">
        <v>9616480</v>
      </c>
      <c r="K5913" s="3">
        <f>+Tabella2026[[#This Row],[POP_2024]]/SUM(Tabella2026[POP_2024])</f>
        <v>1.6592170422830934E-5</v>
      </c>
      <c r="L5913" s="3">
        <f>+Tabella2026[[#This Row],[INCIDENZA POPOLAZIONE]]*(PLAFOND/2)</f>
        <v>4884.72252835361</v>
      </c>
      <c r="M5913" s="3">
        <f>+IFERROR(Tabella2026[[#This Row],[reddito_2024]]/Tabella2026[[#This Row],[POP_2024]],"")</f>
        <v>9832.8016359918201</v>
      </c>
      <c r="N5913" s="3">
        <f>+IF(Tabella2026[[#This Row],[REDDITO COMPLESSIVO PROCAPITE]]&lt;media_aggr_reddito_pc,(media_aggr_reddito_pc-Tabella2026[[#This Row],[REDDITO COMPLESSIVO PROCAPITE]]),0)</f>
        <v>7992.2644266169209</v>
      </c>
      <c r="O5913" s="3">
        <f>+Tabella2026[[#This Row],[DIFFERENZA REDDITO INFERIORE ALLA MEDIA DALLA MEDIA]]*Tabella2026[[#This Row],[POP_2024]]</f>
        <v>7816434.6092313491</v>
      </c>
      <c r="P5913" s="3">
        <f>+Tabella2026[[#This Row],[POPOLAZIONE PER DIFFERENZA ]]/SUM(Tabella2026[[POPOLAZIONE PER DIFFERENZA ]])</f>
        <v>6.9346009128454784E-5</v>
      </c>
      <c r="Q5913" s="3">
        <f>+Tabella2026[[#This Row],[INCIDENZA POPOLAZIONE PER DIFFERENZA]]*(PLAFOND-SUM(Tabella2026[CONTRIBUTO SULLA BASE DELLA POPOLAZIONE]))</f>
        <v>20415.413077910325</v>
      </c>
      <c r="R5913" s="3">
        <f>+Tabella2026[[#This Row],[CONTRIBUTO SULLA BASE DELLA POPOLAZIONE]]+Tabella2026[[#This Row],[CONTRIBUTO SULLA BASE DEL REDDITO]]</f>
        <v>25300.135606263935</v>
      </c>
      <c r="S5913" s="3">
        <f>+Tabella2026[[#This Row],[CONTRIBUTO TOTALE]]/(PLAFOND/N_TESSERE)</f>
        <v>50.600271212527872</v>
      </c>
      <c r="T5913" s="3">
        <f>+MAX(CEILING(Tabella2026[[#This Row],[preDEF1]],1),1)</f>
        <v>51</v>
      </c>
      <c r="U5913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5913" s="21">
        <f>+Tabella2026[[#This Row],[DEF - n. card]]*(PLAFOND/N_TESSERE)</f>
        <v>25500</v>
      </c>
      <c r="W5913" s="18"/>
    </row>
    <row r="5914" spans="2:23" x14ac:dyDescent="0.25">
      <c r="B5914" s="1" t="s">
        <v>11864</v>
      </c>
      <c r="C5914" s="2">
        <v>4205</v>
      </c>
      <c r="D5914" s="1" t="s">
        <v>11865</v>
      </c>
      <c r="E5914" s="1" t="s">
        <v>18</v>
      </c>
      <c r="F5914" s="1" t="s">
        <v>263</v>
      </c>
      <c r="G5914" s="1" t="s">
        <v>11807</v>
      </c>
      <c r="H5914" s="1" t="s">
        <v>15835</v>
      </c>
      <c r="I5914" s="5">
        <v>978</v>
      </c>
      <c r="J5914" s="5">
        <v>16872211</v>
      </c>
      <c r="K5914" s="3">
        <f>+Tabella2026[[#This Row],[POP_2024]]/SUM(Tabella2026[POP_2024])</f>
        <v>1.6592170422830934E-5</v>
      </c>
      <c r="L5914" s="3">
        <f>+Tabella2026[[#This Row],[INCIDENZA POPOLAZIONE]]*(PLAFOND/2)</f>
        <v>4884.72252835361</v>
      </c>
      <c r="M5914" s="3">
        <f>+IFERROR(Tabella2026[[#This Row],[reddito_2024]]/Tabella2026[[#This Row],[POP_2024]],"")</f>
        <v>17251.749488752557</v>
      </c>
      <c r="N5914" s="3">
        <f>+IF(Tabella2026[[#This Row],[REDDITO COMPLESSIVO PROCAPITE]]&lt;media_aggr_reddito_pc,(media_aggr_reddito_pc-Tabella2026[[#This Row],[REDDITO COMPLESSIVO PROCAPITE]]),0)</f>
        <v>573.31657385618382</v>
      </c>
      <c r="O5914" s="3">
        <f>+Tabella2026[[#This Row],[DIFFERENZA REDDITO INFERIORE ALLA MEDIA DALLA MEDIA]]*Tabella2026[[#This Row],[POP_2024]]</f>
        <v>560703.6092313478</v>
      </c>
      <c r="P5914" s="3">
        <f>+Tabella2026[[#This Row],[POPOLAZIONE PER DIFFERENZA ]]/SUM(Tabella2026[[POPOLAZIONE PER DIFFERENZA ]])</f>
        <v>4.974462085078226E-6</v>
      </c>
      <c r="Q5914" s="3">
        <f>+Tabella2026[[#This Row],[INCIDENZA POPOLAZIONE PER DIFFERENZA]]*(PLAFOND-SUM(Tabella2026[CONTRIBUTO SULLA BASE DELLA POPOLAZIONE]))</f>
        <v>1464.4779070004718</v>
      </c>
      <c r="R5914" s="3">
        <f>+Tabella2026[[#This Row],[CONTRIBUTO SULLA BASE DELLA POPOLAZIONE]]+Tabella2026[[#This Row],[CONTRIBUTO SULLA BASE DEL REDDITO]]</f>
        <v>6349.2004353540815</v>
      </c>
      <c r="S5914" s="3">
        <f>+Tabella2026[[#This Row],[CONTRIBUTO TOTALE]]/(PLAFOND/N_TESSERE)</f>
        <v>12.698400870708163</v>
      </c>
      <c r="T5914" s="3">
        <f>+MAX(CEILING(Tabella2026[[#This Row],[preDEF1]],1),1)</f>
        <v>13</v>
      </c>
      <c r="U5914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914" s="21">
        <f>+Tabella2026[[#This Row],[DEF - n. card]]*(PLAFOND/N_TESSERE)</f>
        <v>6500</v>
      </c>
      <c r="W5914" s="18"/>
    </row>
    <row r="5915" spans="2:23" x14ac:dyDescent="0.25">
      <c r="B5915" s="1" t="s">
        <v>12056</v>
      </c>
      <c r="C5915" s="2">
        <v>9035</v>
      </c>
      <c r="D5915" s="1" t="s">
        <v>12057</v>
      </c>
      <c r="E5915" s="1" t="s">
        <v>24</v>
      </c>
      <c r="F5915" s="1" t="s">
        <v>246</v>
      </c>
      <c r="G5915" s="1" t="s">
        <v>11807</v>
      </c>
      <c r="H5915" s="1" t="s">
        <v>15835</v>
      </c>
      <c r="I5915" s="5">
        <v>977</v>
      </c>
      <c r="J5915" s="5">
        <v>17633979</v>
      </c>
      <c r="K5915" s="3">
        <f>+Tabella2026[[#This Row],[POP_2024]]/SUM(Tabella2026[POP_2024])</f>
        <v>1.6575205013400638E-5</v>
      </c>
      <c r="L5915" s="3">
        <f>+Tabella2026[[#This Row],[INCIDENZA POPOLAZIONE]]*(PLAFOND/2)</f>
        <v>4879.7279245413874</v>
      </c>
      <c r="M5915" s="3">
        <f>+IFERROR(Tabella2026[[#This Row],[reddito_2024]]/Tabella2026[[#This Row],[POP_2024]],"")</f>
        <v>18049.108495394063</v>
      </c>
      <c r="N5915" s="3">
        <f>+IF(Tabella2026[[#This Row],[REDDITO COMPLESSIVO PROCAPITE]]&lt;media_aggr_reddito_pc,(media_aggr_reddito_pc-Tabella2026[[#This Row],[REDDITO COMPLESSIVO PROCAPITE]]),0)</f>
        <v>0</v>
      </c>
      <c r="O5915" s="3">
        <f>+Tabella2026[[#This Row],[DIFFERENZA REDDITO INFERIORE ALLA MEDIA DALLA MEDIA]]*Tabella2026[[#This Row],[POP_2024]]</f>
        <v>0</v>
      </c>
      <c r="P5915" s="3">
        <f>+Tabella2026[[#This Row],[POPOLAZIONE PER DIFFERENZA ]]/SUM(Tabella2026[[POPOLAZIONE PER DIFFERENZA ]])</f>
        <v>0</v>
      </c>
      <c r="Q5915" s="3">
        <f>+Tabella2026[[#This Row],[INCIDENZA POPOLAZIONE PER DIFFERENZA]]*(PLAFOND-SUM(Tabella2026[CONTRIBUTO SULLA BASE DELLA POPOLAZIONE]))</f>
        <v>0</v>
      </c>
      <c r="R5915" s="3">
        <f>+Tabella2026[[#This Row],[CONTRIBUTO SULLA BASE DELLA POPOLAZIONE]]+Tabella2026[[#This Row],[CONTRIBUTO SULLA BASE DEL REDDITO]]</f>
        <v>4879.7279245413874</v>
      </c>
      <c r="S5915" s="3">
        <f>+Tabella2026[[#This Row],[CONTRIBUTO TOTALE]]/(PLAFOND/N_TESSERE)</f>
        <v>9.7594558490827747</v>
      </c>
      <c r="T5915" s="3">
        <f>+MAX(CEILING(Tabella2026[[#This Row],[preDEF1]],1),1)</f>
        <v>10</v>
      </c>
      <c r="U591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15" s="21">
        <f>+Tabella2026[[#This Row],[DEF - n. card]]*(PLAFOND/N_TESSERE)</f>
        <v>5000</v>
      </c>
      <c r="W5915" s="18"/>
    </row>
    <row r="5916" spans="2:23" x14ac:dyDescent="0.25">
      <c r="B5916" s="1" t="s">
        <v>11866</v>
      </c>
      <c r="C5916" s="2">
        <v>5018</v>
      </c>
      <c r="D5916" s="1" t="s">
        <v>11867</v>
      </c>
      <c r="E5916" s="1" t="s">
        <v>18</v>
      </c>
      <c r="F5916" s="1" t="s">
        <v>182</v>
      </c>
      <c r="G5916" s="1" t="s">
        <v>11807</v>
      </c>
      <c r="H5916" s="1" t="s">
        <v>15835</v>
      </c>
      <c r="I5916" s="5">
        <v>976</v>
      </c>
      <c r="J5916" s="5">
        <v>19528860</v>
      </c>
      <c r="K5916" s="3">
        <f>+Tabella2026[[#This Row],[POP_2024]]/SUM(Tabella2026[POP_2024])</f>
        <v>1.6558239603970341E-5</v>
      </c>
      <c r="L5916" s="3">
        <f>+Tabella2026[[#This Row],[INCIDENZA POPOLAZIONE]]*(PLAFOND/2)</f>
        <v>4874.7333207291658</v>
      </c>
      <c r="M5916" s="3">
        <f>+IFERROR(Tabella2026[[#This Row],[reddito_2024]]/Tabella2026[[#This Row],[POP_2024]],"")</f>
        <v>20009.077868852459</v>
      </c>
      <c r="N5916" s="3">
        <f>+IF(Tabella2026[[#This Row],[REDDITO COMPLESSIVO PROCAPITE]]&lt;media_aggr_reddito_pc,(media_aggr_reddito_pc-Tabella2026[[#This Row],[REDDITO COMPLESSIVO PROCAPITE]]),0)</f>
        <v>0</v>
      </c>
      <c r="O5916" s="3">
        <f>+Tabella2026[[#This Row],[DIFFERENZA REDDITO INFERIORE ALLA MEDIA DALLA MEDIA]]*Tabella2026[[#This Row],[POP_2024]]</f>
        <v>0</v>
      </c>
      <c r="P5916" s="3">
        <f>+Tabella2026[[#This Row],[POPOLAZIONE PER DIFFERENZA ]]/SUM(Tabella2026[[POPOLAZIONE PER DIFFERENZA ]])</f>
        <v>0</v>
      </c>
      <c r="Q5916" s="3">
        <f>+Tabella2026[[#This Row],[INCIDENZA POPOLAZIONE PER DIFFERENZA]]*(PLAFOND-SUM(Tabella2026[CONTRIBUTO SULLA BASE DELLA POPOLAZIONE]))</f>
        <v>0</v>
      </c>
      <c r="R5916" s="3">
        <f>+Tabella2026[[#This Row],[CONTRIBUTO SULLA BASE DELLA POPOLAZIONE]]+Tabella2026[[#This Row],[CONTRIBUTO SULLA BASE DEL REDDITO]]</f>
        <v>4874.7333207291658</v>
      </c>
      <c r="S5916" s="3">
        <f>+Tabella2026[[#This Row],[CONTRIBUTO TOTALE]]/(PLAFOND/N_TESSERE)</f>
        <v>9.7494666414583318</v>
      </c>
      <c r="T5916" s="3">
        <f>+MAX(CEILING(Tabella2026[[#This Row],[preDEF1]],1),1)</f>
        <v>10</v>
      </c>
      <c r="U5916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16" s="21">
        <f>+Tabella2026[[#This Row],[DEF - n. card]]*(PLAFOND/N_TESSERE)</f>
        <v>5000</v>
      </c>
      <c r="W5916" s="18"/>
    </row>
    <row r="5917" spans="2:23" x14ac:dyDescent="0.25">
      <c r="B5917" s="1" t="s">
        <v>11773</v>
      </c>
      <c r="C5917" s="2">
        <v>46020</v>
      </c>
      <c r="D5917" s="1" t="s">
        <v>11774</v>
      </c>
      <c r="E5917" s="1" t="s">
        <v>30</v>
      </c>
      <c r="F5917" s="1" t="s">
        <v>142</v>
      </c>
      <c r="G5917" s="1" t="s">
        <v>11807</v>
      </c>
      <c r="H5917" s="1" t="s">
        <v>15834</v>
      </c>
      <c r="I5917" s="5">
        <v>976</v>
      </c>
      <c r="J5917" s="5">
        <v>18719053</v>
      </c>
      <c r="K5917" s="3">
        <f>+Tabella2026[[#This Row],[POP_2024]]/SUM(Tabella2026[POP_2024])</f>
        <v>1.6558239603970341E-5</v>
      </c>
      <c r="L5917" s="3">
        <f>+Tabella2026[[#This Row],[INCIDENZA POPOLAZIONE]]*(PLAFOND/2)</f>
        <v>4874.7333207291658</v>
      </c>
      <c r="M5917" s="3">
        <f>+IFERROR(Tabella2026[[#This Row],[reddito_2024]]/Tabella2026[[#This Row],[POP_2024]],"")</f>
        <v>19179.357581967211</v>
      </c>
      <c r="N5917" s="3">
        <f>+IF(Tabella2026[[#This Row],[REDDITO COMPLESSIVO PROCAPITE]]&lt;media_aggr_reddito_pc,(media_aggr_reddito_pc-Tabella2026[[#This Row],[REDDITO COMPLESSIVO PROCAPITE]]),0)</f>
        <v>0</v>
      </c>
      <c r="O5917" s="3">
        <f>+Tabella2026[[#This Row],[DIFFERENZA REDDITO INFERIORE ALLA MEDIA DALLA MEDIA]]*Tabella2026[[#This Row],[POP_2024]]</f>
        <v>0</v>
      </c>
      <c r="P5917" s="3">
        <f>+Tabella2026[[#This Row],[POPOLAZIONE PER DIFFERENZA ]]/SUM(Tabella2026[[POPOLAZIONE PER DIFFERENZA ]])</f>
        <v>0</v>
      </c>
      <c r="Q5917" s="3">
        <f>+Tabella2026[[#This Row],[INCIDENZA POPOLAZIONE PER DIFFERENZA]]*(PLAFOND-SUM(Tabella2026[CONTRIBUTO SULLA BASE DELLA POPOLAZIONE]))</f>
        <v>0</v>
      </c>
      <c r="R5917" s="3">
        <f>+Tabella2026[[#This Row],[CONTRIBUTO SULLA BASE DELLA POPOLAZIONE]]+Tabella2026[[#This Row],[CONTRIBUTO SULLA BASE DEL REDDITO]]</f>
        <v>4874.7333207291658</v>
      </c>
      <c r="S5917" s="3">
        <f>+Tabella2026[[#This Row],[CONTRIBUTO TOTALE]]/(PLAFOND/N_TESSERE)</f>
        <v>9.7494666414583318</v>
      </c>
      <c r="T5917" s="3">
        <f>+MAX(CEILING(Tabella2026[[#This Row],[preDEF1]],1),1)</f>
        <v>10</v>
      </c>
      <c r="U5917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17" s="21">
        <f>+Tabella2026[[#This Row],[DEF - n. card]]*(PLAFOND/N_TESSERE)</f>
        <v>5000</v>
      </c>
      <c r="W5917" s="18"/>
    </row>
    <row r="5918" spans="2:23" x14ac:dyDescent="0.25">
      <c r="B5918" s="1" t="s">
        <v>11838</v>
      </c>
      <c r="C5918" s="2">
        <v>1210</v>
      </c>
      <c r="D5918" s="1" t="s">
        <v>11839</v>
      </c>
      <c r="E5918" s="1" t="s">
        <v>18</v>
      </c>
      <c r="F5918" s="1" t="s">
        <v>17</v>
      </c>
      <c r="G5918" s="1" t="s">
        <v>11807</v>
      </c>
      <c r="H5918" s="1" t="s">
        <v>15835</v>
      </c>
      <c r="I5918" s="5">
        <v>976</v>
      </c>
      <c r="J5918" s="5">
        <v>17680730</v>
      </c>
      <c r="K5918" s="3">
        <f>+Tabella2026[[#This Row],[POP_2024]]/SUM(Tabella2026[POP_2024])</f>
        <v>1.6558239603970341E-5</v>
      </c>
      <c r="L5918" s="3">
        <f>+Tabella2026[[#This Row],[INCIDENZA POPOLAZIONE]]*(PLAFOND/2)</f>
        <v>4874.7333207291658</v>
      </c>
      <c r="M5918" s="3">
        <f>+IFERROR(Tabella2026[[#This Row],[reddito_2024]]/Tabella2026[[#This Row],[POP_2024]],"")</f>
        <v>18115.502049180326</v>
      </c>
      <c r="N5918" s="3">
        <f>+IF(Tabella2026[[#This Row],[REDDITO COMPLESSIVO PROCAPITE]]&lt;media_aggr_reddito_pc,(media_aggr_reddito_pc-Tabella2026[[#This Row],[REDDITO COMPLESSIVO PROCAPITE]]),0)</f>
        <v>0</v>
      </c>
      <c r="O5918" s="3">
        <f>+Tabella2026[[#This Row],[DIFFERENZA REDDITO INFERIORE ALLA MEDIA DALLA MEDIA]]*Tabella2026[[#This Row],[POP_2024]]</f>
        <v>0</v>
      </c>
      <c r="P5918" s="3">
        <f>+Tabella2026[[#This Row],[POPOLAZIONE PER DIFFERENZA ]]/SUM(Tabella2026[[POPOLAZIONE PER DIFFERENZA ]])</f>
        <v>0</v>
      </c>
      <c r="Q5918" s="3">
        <f>+Tabella2026[[#This Row],[INCIDENZA POPOLAZIONE PER DIFFERENZA]]*(PLAFOND-SUM(Tabella2026[CONTRIBUTO SULLA BASE DELLA POPOLAZIONE]))</f>
        <v>0</v>
      </c>
      <c r="R5918" s="3">
        <f>+Tabella2026[[#This Row],[CONTRIBUTO SULLA BASE DELLA POPOLAZIONE]]+Tabella2026[[#This Row],[CONTRIBUTO SULLA BASE DEL REDDITO]]</f>
        <v>4874.7333207291658</v>
      </c>
      <c r="S5918" s="3">
        <f>+Tabella2026[[#This Row],[CONTRIBUTO TOTALE]]/(PLAFOND/N_TESSERE)</f>
        <v>9.7494666414583318</v>
      </c>
      <c r="T5918" s="3">
        <f>+MAX(CEILING(Tabella2026[[#This Row],[preDEF1]],1),1)</f>
        <v>10</v>
      </c>
      <c r="U5918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18" s="21">
        <f>+Tabella2026[[#This Row],[DEF - n. card]]*(PLAFOND/N_TESSERE)</f>
        <v>5000</v>
      </c>
      <c r="W5918" s="18"/>
    </row>
    <row r="5919" spans="2:23" x14ac:dyDescent="0.25">
      <c r="B5919" s="1" t="s">
        <v>11868</v>
      </c>
      <c r="C5919" s="2">
        <v>82026</v>
      </c>
      <c r="D5919" s="1" t="s">
        <v>11869</v>
      </c>
      <c r="E5919" s="1" t="s">
        <v>21</v>
      </c>
      <c r="F5919" s="1" t="s">
        <v>20</v>
      </c>
      <c r="G5919" s="1" t="s">
        <v>11807</v>
      </c>
      <c r="H5919" s="1" t="s">
        <v>15836</v>
      </c>
      <c r="I5919" s="5">
        <v>974</v>
      </c>
      <c r="J5919" s="5">
        <v>10062329</v>
      </c>
      <c r="K5919" s="3">
        <f>+Tabella2026[[#This Row],[POP_2024]]/SUM(Tabella2026[POP_2024])</f>
        <v>1.6524308785109745E-5</v>
      </c>
      <c r="L5919" s="3">
        <f>+Tabella2026[[#This Row],[INCIDENZA POPOLAZIONE]]*(PLAFOND/2)</f>
        <v>4864.7441131047199</v>
      </c>
      <c r="M5919" s="3">
        <f>+IFERROR(Tabella2026[[#This Row],[reddito_2024]]/Tabella2026[[#This Row],[POP_2024]],"")</f>
        <v>10330.933264887064</v>
      </c>
      <c r="N5919" s="3">
        <f>+IF(Tabella2026[[#This Row],[REDDITO COMPLESSIVO PROCAPITE]]&lt;media_aggr_reddito_pc,(media_aggr_reddito_pc-Tabella2026[[#This Row],[REDDITO COMPLESSIVO PROCAPITE]]),0)</f>
        <v>7494.132797721677</v>
      </c>
      <c r="O5919" s="3">
        <f>+Tabella2026[[#This Row],[DIFFERENZA REDDITO INFERIORE ALLA MEDIA DALLA MEDIA]]*Tabella2026[[#This Row],[POP_2024]]</f>
        <v>7299285.3449809132</v>
      </c>
      <c r="P5919" s="3">
        <f>+Tabella2026[[#This Row],[POPOLAZIONE PER DIFFERENZA ]]/SUM(Tabella2026[[POPOLAZIONE PER DIFFERENZA ]])</f>
        <v>6.475795339814387E-5</v>
      </c>
      <c r="Q5919" s="3">
        <f>+Tabella2026[[#This Row],[INCIDENZA POPOLAZIONE PER DIFFERENZA]]*(PLAFOND-SUM(Tabella2026[CONTRIBUTO SULLA BASE DELLA POPOLAZIONE]))</f>
        <v>19064.692911948583</v>
      </c>
      <c r="R5919" s="3">
        <f>+Tabella2026[[#This Row],[CONTRIBUTO SULLA BASE DELLA POPOLAZIONE]]+Tabella2026[[#This Row],[CONTRIBUTO SULLA BASE DEL REDDITO]]</f>
        <v>23929.437025053303</v>
      </c>
      <c r="S5919" s="3">
        <f>+Tabella2026[[#This Row],[CONTRIBUTO TOTALE]]/(PLAFOND/N_TESSERE)</f>
        <v>47.858874050106607</v>
      </c>
      <c r="T5919" s="3">
        <f>+MAX(CEILING(Tabella2026[[#This Row],[preDEF1]],1),1)</f>
        <v>48</v>
      </c>
      <c r="U5919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919" s="21">
        <f>+Tabella2026[[#This Row],[DEF - n. card]]*(PLAFOND/N_TESSERE)</f>
        <v>24000</v>
      </c>
      <c r="W5919" s="18"/>
    </row>
    <row r="5920" spans="2:23" x14ac:dyDescent="0.25">
      <c r="B5920" s="1" t="s">
        <v>11914</v>
      </c>
      <c r="C5920" s="2">
        <v>16033</v>
      </c>
      <c r="D5920" s="1" t="s">
        <v>11915</v>
      </c>
      <c r="E5920" s="1" t="s">
        <v>12</v>
      </c>
      <c r="F5920" s="1" t="s">
        <v>93</v>
      </c>
      <c r="G5920" s="1" t="s">
        <v>11807</v>
      </c>
      <c r="H5920" s="1" t="s">
        <v>15835</v>
      </c>
      <c r="I5920" s="5">
        <v>973</v>
      </c>
      <c r="J5920" s="5">
        <v>16849555</v>
      </c>
      <c r="K5920" s="3">
        <f>+Tabella2026[[#This Row],[POP_2024]]/SUM(Tabella2026[POP_2024])</f>
        <v>1.6507343375679449E-5</v>
      </c>
      <c r="L5920" s="3">
        <f>+Tabella2026[[#This Row],[INCIDENZA POPOLAZIONE]]*(PLAFOND/2)</f>
        <v>4859.7495092924983</v>
      </c>
      <c r="M5920" s="3">
        <f>+IFERROR(Tabella2026[[#This Row],[reddito_2024]]/Tabella2026[[#This Row],[POP_2024]],"")</f>
        <v>17317.117163412127</v>
      </c>
      <c r="N5920" s="3">
        <f>+IF(Tabella2026[[#This Row],[REDDITO COMPLESSIVO PROCAPITE]]&lt;media_aggr_reddito_pc,(media_aggr_reddito_pc-Tabella2026[[#This Row],[REDDITO COMPLESSIVO PROCAPITE]]),0)</f>
        <v>507.94889919661364</v>
      </c>
      <c r="O5920" s="3">
        <f>+Tabella2026[[#This Row],[DIFFERENZA REDDITO INFERIORE ALLA MEDIA DALLA MEDIA]]*Tabella2026[[#This Row],[POP_2024]]</f>
        <v>494234.27891830506</v>
      </c>
      <c r="P5920" s="3">
        <f>+Tabella2026[[#This Row],[POPOLAZIONE PER DIFFERENZA ]]/SUM(Tabella2026[[POPOLAZIONE PER DIFFERENZA ]])</f>
        <v>4.3847580810036861E-6</v>
      </c>
      <c r="Q5920" s="3">
        <f>+Tabella2026[[#This Row],[INCIDENZA POPOLAZIONE PER DIFFERENZA]]*(PLAFOND-SUM(Tabella2026[CONTRIBUTO SULLA BASE DELLA POPOLAZIONE]))</f>
        <v>1290.8694904789297</v>
      </c>
      <c r="R5920" s="3">
        <f>+Tabella2026[[#This Row],[CONTRIBUTO SULLA BASE DELLA POPOLAZIONE]]+Tabella2026[[#This Row],[CONTRIBUTO SULLA BASE DEL REDDITO]]</f>
        <v>6150.6189997714282</v>
      </c>
      <c r="S5920" s="3">
        <f>+Tabella2026[[#This Row],[CONTRIBUTO TOTALE]]/(PLAFOND/N_TESSERE)</f>
        <v>12.301237999542856</v>
      </c>
      <c r="T5920" s="3">
        <f>+MAX(CEILING(Tabella2026[[#This Row],[preDEF1]],1),1)</f>
        <v>13</v>
      </c>
      <c r="U5920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920" s="21">
        <f>+Tabella2026[[#This Row],[DEF - n. card]]*(PLAFOND/N_TESSERE)</f>
        <v>6500</v>
      </c>
      <c r="W5920" s="18"/>
    </row>
    <row r="5921" spans="2:23" x14ac:dyDescent="0.25">
      <c r="B5921" s="1" t="s">
        <v>11763</v>
      </c>
      <c r="C5921" s="2">
        <v>18136</v>
      </c>
      <c r="D5921" s="1" t="s">
        <v>11764</v>
      </c>
      <c r="E5921" s="1" t="s">
        <v>12</v>
      </c>
      <c r="F5921" s="1" t="s">
        <v>195</v>
      </c>
      <c r="G5921" s="1" t="s">
        <v>11807</v>
      </c>
      <c r="H5921" s="1" t="s">
        <v>15835</v>
      </c>
      <c r="I5921" s="5">
        <v>973</v>
      </c>
      <c r="J5921" s="5">
        <v>16315246</v>
      </c>
      <c r="K5921" s="3">
        <f>+Tabella2026[[#This Row],[POP_2024]]/SUM(Tabella2026[POP_2024])</f>
        <v>1.6507343375679449E-5</v>
      </c>
      <c r="L5921" s="3">
        <f>+Tabella2026[[#This Row],[INCIDENZA POPOLAZIONE]]*(PLAFOND/2)</f>
        <v>4859.7495092924983</v>
      </c>
      <c r="M5921" s="3">
        <f>+IFERROR(Tabella2026[[#This Row],[reddito_2024]]/Tabella2026[[#This Row],[POP_2024]],"")</f>
        <v>16767.981500513873</v>
      </c>
      <c r="N5921" s="3">
        <f>+IF(Tabella2026[[#This Row],[REDDITO COMPLESSIVO PROCAPITE]]&lt;media_aggr_reddito_pc,(media_aggr_reddito_pc-Tabella2026[[#This Row],[REDDITO COMPLESSIVO PROCAPITE]]),0)</f>
        <v>1057.0845620948676</v>
      </c>
      <c r="O5921" s="3">
        <f>+Tabella2026[[#This Row],[DIFFERENZA REDDITO INFERIORE ALLA MEDIA DALLA MEDIA]]*Tabella2026[[#This Row],[POP_2024]]</f>
        <v>1028543.2789183061</v>
      </c>
      <c r="P5921" s="3">
        <f>+Tabella2026[[#This Row],[POPOLAZIONE PER DIFFERENZA ]]/SUM(Tabella2026[[POPOLAZIONE PER DIFFERENZA ]])</f>
        <v>9.1250519162078218E-6</v>
      </c>
      <c r="Q5921" s="3">
        <f>+Tabella2026[[#This Row],[INCIDENZA POPOLAZIONE PER DIFFERENZA]]*(PLAFOND-SUM(Tabella2026[CONTRIBUTO SULLA BASE DELLA POPOLAZIONE]))</f>
        <v>2686.4084403426564</v>
      </c>
      <c r="R5921" s="3">
        <f>+Tabella2026[[#This Row],[CONTRIBUTO SULLA BASE DELLA POPOLAZIONE]]+Tabella2026[[#This Row],[CONTRIBUTO SULLA BASE DEL REDDITO]]</f>
        <v>7546.1579496351551</v>
      </c>
      <c r="S5921" s="3">
        <f>+Tabella2026[[#This Row],[CONTRIBUTO TOTALE]]/(PLAFOND/N_TESSERE)</f>
        <v>15.092315899270311</v>
      </c>
      <c r="T5921" s="3">
        <f>+MAX(CEILING(Tabella2026[[#This Row],[preDEF1]],1),1)</f>
        <v>16</v>
      </c>
      <c r="U5921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5921" s="21">
        <f>+Tabella2026[[#This Row],[DEF - n. card]]*(PLAFOND/N_TESSERE)</f>
        <v>8000</v>
      </c>
      <c r="W5921" s="18"/>
    </row>
    <row r="5922" spans="2:23" x14ac:dyDescent="0.25">
      <c r="B5922" s="1" t="s">
        <v>12018</v>
      </c>
      <c r="C5922" s="2">
        <v>7011</v>
      </c>
      <c r="D5922" s="1" t="s">
        <v>12019</v>
      </c>
      <c r="E5922" s="1" t="s">
        <v>565</v>
      </c>
      <c r="F5922" s="1" t="s">
        <v>565</v>
      </c>
      <c r="G5922" s="1" t="s">
        <v>11807</v>
      </c>
      <c r="H5922" s="1" t="s">
        <v>15835</v>
      </c>
      <c r="I5922" s="5">
        <v>972</v>
      </c>
      <c r="J5922" s="5">
        <v>19515877</v>
      </c>
      <c r="K5922" s="3">
        <f>+Tabella2026[[#This Row],[POP_2024]]/SUM(Tabella2026[POP_2024])</f>
        <v>1.6490377966249149E-5</v>
      </c>
      <c r="L5922" s="3">
        <f>+Tabella2026[[#This Row],[INCIDENZA POPOLAZIONE]]*(PLAFOND/2)</f>
        <v>4854.7549054802748</v>
      </c>
      <c r="M5922" s="3">
        <f>+IFERROR(Tabella2026[[#This Row],[reddito_2024]]/Tabella2026[[#This Row],[POP_2024]],"")</f>
        <v>20078.062757201646</v>
      </c>
      <c r="N5922" s="3">
        <f>+IF(Tabella2026[[#This Row],[REDDITO COMPLESSIVO PROCAPITE]]&lt;media_aggr_reddito_pc,(media_aggr_reddito_pc-Tabella2026[[#This Row],[REDDITO COMPLESSIVO PROCAPITE]]),0)</f>
        <v>0</v>
      </c>
      <c r="O5922" s="3">
        <f>+Tabella2026[[#This Row],[DIFFERENZA REDDITO INFERIORE ALLA MEDIA DALLA MEDIA]]*Tabella2026[[#This Row],[POP_2024]]</f>
        <v>0</v>
      </c>
      <c r="P5922" s="3">
        <f>+Tabella2026[[#This Row],[POPOLAZIONE PER DIFFERENZA ]]/SUM(Tabella2026[[POPOLAZIONE PER DIFFERENZA ]])</f>
        <v>0</v>
      </c>
      <c r="Q5922" s="3">
        <f>+Tabella2026[[#This Row],[INCIDENZA POPOLAZIONE PER DIFFERENZA]]*(PLAFOND-SUM(Tabella2026[CONTRIBUTO SULLA BASE DELLA POPOLAZIONE]))</f>
        <v>0</v>
      </c>
      <c r="R5922" s="3">
        <f>+Tabella2026[[#This Row],[CONTRIBUTO SULLA BASE DELLA POPOLAZIONE]]+Tabella2026[[#This Row],[CONTRIBUTO SULLA BASE DEL REDDITO]]</f>
        <v>4854.7549054802748</v>
      </c>
      <c r="S5922" s="3">
        <f>+Tabella2026[[#This Row],[CONTRIBUTO TOTALE]]/(PLAFOND/N_TESSERE)</f>
        <v>9.7095098109605491</v>
      </c>
      <c r="T5922" s="3">
        <f>+MAX(CEILING(Tabella2026[[#This Row],[preDEF1]],1),1)</f>
        <v>10</v>
      </c>
      <c r="U5922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22" s="21">
        <f>+Tabella2026[[#This Row],[DEF - n. card]]*(PLAFOND/N_TESSERE)</f>
        <v>5000</v>
      </c>
      <c r="W5922" s="18"/>
    </row>
    <row r="5923" spans="2:23" x14ac:dyDescent="0.25">
      <c r="B5923" s="1" t="s">
        <v>11824</v>
      </c>
      <c r="C5923" s="2">
        <v>18186</v>
      </c>
      <c r="D5923" s="1" t="s">
        <v>11825</v>
      </c>
      <c r="E5923" s="1" t="s">
        <v>12</v>
      </c>
      <c r="F5923" s="1" t="s">
        <v>195</v>
      </c>
      <c r="G5923" s="1" t="s">
        <v>11807</v>
      </c>
      <c r="H5923" s="1" t="s">
        <v>15835</v>
      </c>
      <c r="I5923" s="5">
        <v>972</v>
      </c>
      <c r="J5923" s="5">
        <v>17062247</v>
      </c>
      <c r="K5923" s="3">
        <f>+Tabella2026[[#This Row],[POP_2024]]/SUM(Tabella2026[POP_2024])</f>
        <v>1.6490377966249149E-5</v>
      </c>
      <c r="L5923" s="3">
        <f>+Tabella2026[[#This Row],[INCIDENZA POPOLAZIONE]]*(PLAFOND/2)</f>
        <v>4854.7549054802748</v>
      </c>
      <c r="M5923" s="3">
        <f>+IFERROR(Tabella2026[[#This Row],[reddito_2024]]/Tabella2026[[#This Row],[POP_2024]],"")</f>
        <v>17553.752057613168</v>
      </c>
      <c r="N5923" s="3">
        <f>+IF(Tabella2026[[#This Row],[REDDITO COMPLESSIVO PROCAPITE]]&lt;media_aggr_reddito_pc,(media_aggr_reddito_pc-Tabella2026[[#This Row],[REDDITO COMPLESSIVO PROCAPITE]]),0)</f>
        <v>271.31400499557276</v>
      </c>
      <c r="O5923" s="3">
        <f>+Tabella2026[[#This Row],[DIFFERENZA REDDITO INFERIORE ALLA MEDIA DALLA MEDIA]]*Tabella2026[[#This Row],[POP_2024]]</f>
        <v>263717.21285569674</v>
      </c>
      <c r="P5923" s="3">
        <f>+Tabella2026[[#This Row],[POPOLAZIONE PER DIFFERENZA ]]/SUM(Tabella2026[[POPOLAZIONE PER DIFFERENZA ]])</f>
        <v>2.3396519211487616E-6</v>
      </c>
      <c r="Q5923" s="3">
        <f>+Tabella2026[[#This Row],[INCIDENZA POPOLAZIONE PER DIFFERENZA]]*(PLAFOND-SUM(Tabella2026[CONTRIBUTO SULLA BASE DELLA POPOLAZIONE]))</f>
        <v>688.79177084725734</v>
      </c>
      <c r="R5923" s="3">
        <f>+Tabella2026[[#This Row],[CONTRIBUTO SULLA BASE DELLA POPOLAZIONE]]+Tabella2026[[#This Row],[CONTRIBUTO SULLA BASE DEL REDDITO]]</f>
        <v>5543.5466763275326</v>
      </c>
      <c r="S5923" s="3">
        <f>+Tabella2026[[#This Row],[CONTRIBUTO TOTALE]]/(PLAFOND/N_TESSERE)</f>
        <v>11.087093352655065</v>
      </c>
      <c r="T5923" s="3">
        <f>+MAX(CEILING(Tabella2026[[#This Row],[preDEF1]],1),1)</f>
        <v>12</v>
      </c>
      <c r="U5923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923" s="21">
        <f>+Tabella2026[[#This Row],[DEF - n. card]]*(PLAFOND/N_TESSERE)</f>
        <v>6000</v>
      </c>
      <c r="W5923" s="18"/>
    </row>
    <row r="5924" spans="2:23" x14ac:dyDescent="0.25">
      <c r="B5924" s="1" t="s">
        <v>11799</v>
      </c>
      <c r="C5924" s="2">
        <v>42024</v>
      </c>
      <c r="D5924" s="1" t="s">
        <v>11800</v>
      </c>
      <c r="E5924" s="1" t="s">
        <v>117</v>
      </c>
      <c r="F5924" s="1" t="s">
        <v>116</v>
      </c>
      <c r="G5924" s="1" t="s">
        <v>11807</v>
      </c>
      <c r="H5924" s="1" t="s">
        <v>15834</v>
      </c>
      <c r="I5924" s="5">
        <v>971</v>
      </c>
      <c r="J5924" s="5">
        <v>17970573</v>
      </c>
      <c r="K5924" s="3">
        <f>+Tabella2026[[#This Row],[POP_2024]]/SUM(Tabella2026[POP_2024])</f>
        <v>1.6473412556818853E-5</v>
      </c>
      <c r="L5924" s="3">
        <f>+Tabella2026[[#This Row],[INCIDENZA POPOLAZIONE]]*(PLAFOND/2)</f>
        <v>4849.7603016680523</v>
      </c>
      <c r="M5924" s="3">
        <f>+IFERROR(Tabella2026[[#This Row],[reddito_2024]]/Tabella2026[[#This Row],[POP_2024]],"")</f>
        <v>18507.284243048405</v>
      </c>
      <c r="N5924" s="3">
        <f>+IF(Tabella2026[[#This Row],[REDDITO COMPLESSIVO PROCAPITE]]&lt;media_aggr_reddito_pc,(media_aggr_reddito_pc-Tabella2026[[#This Row],[REDDITO COMPLESSIVO PROCAPITE]]),0)</f>
        <v>0</v>
      </c>
      <c r="O5924" s="3">
        <f>+Tabella2026[[#This Row],[DIFFERENZA REDDITO INFERIORE ALLA MEDIA DALLA MEDIA]]*Tabella2026[[#This Row],[POP_2024]]</f>
        <v>0</v>
      </c>
      <c r="P5924" s="3">
        <f>+Tabella2026[[#This Row],[POPOLAZIONE PER DIFFERENZA ]]/SUM(Tabella2026[[POPOLAZIONE PER DIFFERENZA ]])</f>
        <v>0</v>
      </c>
      <c r="Q5924" s="3">
        <f>+Tabella2026[[#This Row],[INCIDENZA POPOLAZIONE PER DIFFERENZA]]*(PLAFOND-SUM(Tabella2026[CONTRIBUTO SULLA BASE DELLA POPOLAZIONE]))</f>
        <v>0</v>
      </c>
      <c r="R5924" s="3">
        <f>+Tabella2026[[#This Row],[CONTRIBUTO SULLA BASE DELLA POPOLAZIONE]]+Tabella2026[[#This Row],[CONTRIBUTO SULLA BASE DEL REDDITO]]</f>
        <v>4849.7603016680523</v>
      </c>
      <c r="S5924" s="3">
        <f>+Tabella2026[[#This Row],[CONTRIBUTO TOTALE]]/(PLAFOND/N_TESSERE)</f>
        <v>9.6995206033361043</v>
      </c>
      <c r="T5924" s="3">
        <f>+MAX(CEILING(Tabella2026[[#This Row],[preDEF1]],1),1)</f>
        <v>10</v>
      </c>
      <c r="U5924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24" s="21">
        <f>+Tabella2026[[#This Row],[DEF - n. card]]*(PLAFOND/N_TESSERE)</f>
        <v>5000</v>
      </c>
      <c r="W5924" s="18"/>
    </row>
    <row r="5925" spans="2:23" x14ac:dyDescent="0.25">
      <c r="B5925" s="1" t="s">
        <v>11960</v>
      </c>
      <c r="C5925" s="2">
        <v>14077</v>
      </c>
      <c r="D5925" s="1" t="s">
        <v>11961</v>
      </c>
      <c r="E5925" s="1" t="s">
        <v>12</v>
      </c>
      <c r="F5925" s="1" t="s">
        <v>980</v>
      </c>
      <c r="G5925" s="1" t="s">
        <v>11807</v>
      </c>
      <c r="H5925" s="1" t="s">
        <v>15835</v>
      </c>
      <c r="I5925" s="5">
        <v>971</v>
      </c>
      <c r="J5925" s="5">
        <v>10025029</v>
      </c>
      <c r="K5925" s="3">
        <f>+Tabella2026[[#This Row],[POP_2024]]/SUM(Tabella2026[POP_2024])</f>
        <v>1.6473412556818853E-5</v>
      </c>
      <c r="L5925" s="3">
        <f>+Tabella2026[[#This Row],[INCIDENZA POPOLAZIONE]]*(PLAFOND/2)</f>
        <v>4849.7603016680523</v>
      </c>
      <c r="M5925" s="3">
        <f>+IFERROR(Tabella2026[[#This Row],[reddito_2024]]/Tabella2026[[#This Row],[POP_2024]],"")</f>
        <v>10324.437693099897</v>
      </c>
      <c r="N5925" s="3">
        <f>+IF(Tabella2026[[#This Row],[REDDITO COMPLESSIVO PROCAPITE]]&lt;media_aggr_reddito_pc,(media_aggr_reddito_pc-Tabella2026[[#This Row],[REDDITO COMPLESSIVO PROCAPITE]]),0)</f>
        <v>7500.6283695088441</v>
      </c>
      <c r="O5925" s="3">
        <f>+Tabella2026[[#This Row],[DIFFERENZA REDDITO INFERIORE ALLA MEDIA DALLA MEDIA]]*Tabella2026[[#This Row],[POP_2024]]</f>
        <v>7283110.1467930879</v>
      </c>
      <c r="P5925" s="3">
        <f>+Tabella2026[[#This Row],[POPOLAZIONE PER DIFFERENZA ]]/SUM(Tabella2026[[POPOLAZIONE PER DIFFERENZA ]])</f>
        <v>6.4614449934318713E-5</v>
      </c>
      <c r="Q5925" s="3">
        <f>+Tabella2026[[#This Row],[INCIDENZA POPOLAZIONE PER DIFFERENZA]]*(PLAFOND-SUM(Tabella2026[CONTRIBUTO SULLA BASE DELLA POPOLAZIONE]))</f>
        <v>19022.445599826056</v>
      </c>
      <c r="R5925" s="3">
        <f>+Tabella2026[[#This Row],[CONTRIBUTO SULLA BASE DELLA POPOLAZIONE]]+Tabella2026[[#This Row],[CONTRIBUTO SULLA BASE DEL REDDITO]]</f>
        <v>23872.205901494108</v>
      </c>
      <c r="S5925" s="3">
        <f>+Tabella2026[[#This Row],[CONTRIBUTO TOTALE]]/(PLAFOND/N_TESSERE)</f>
        <v>47.744411802988218</v>
      </c>
      <c r="T5925" s="3">
        <f>+MAX(CEILING(Tabella2026[[#This Row],[preDEF1]],1),1)</f>
        <v>48</v>
      </c>
      <c r="U5925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925" s="21">
        <f>+Tabella2026[[#This Row],[DEF - n. card]]*(PLAFOND/N_TESSERE)</f>
        <v>24000</v>
      </c>
      <c r="W5925" s="18"/>
    </row>
    <row r="5926" spans="2:23" x14ac:dyDescent="0.25">
      <c r="B5926" s="1" t="s">
        <v>11924</v>
      </c>
      <c r="C5926" s="2">
        <v>62013</v>
      </c>
      <c r="D5926" s="1" t="s">
        <v>11925</v>
      </c>
      <c r="E5926" s="1" t="s">
        <v>15</v>
      </c>
      <c r="F5926" s="1" t="s">
        <v>256</v>
      </c>
      <c r="G5926" s="1" t="s">
        <v>11807</v>
      </c>
      <c r="H5926" s="1" t="s">
        <v>15836</v>
      </c>
      <c r="I5926" s="5">
        <v>969</v>
      </c>
      <c r="J5926" s="5">
        <v>11707680</v>
      </c>
      <c r="K5926" s="3">
        <f>+Tabella2026[[#This Row],[POP_2024]]/SUM(Tabella2026[POP_2024])</f>
        <v>1.6439481737958257E-5</v>
      </c>
      <c r="L5926" s="3">
        <f>+Tabella2026[[#This Row],[INCIDENZA POPOLAZIONE]]*(PLAFOND/2)</f>
        <v>4839.7710940436073</v>
      </c>
      <c r="M5926" s="3">
        <f>+IFERROR(Tabella2026[[#This Row],[reddito_2024]]/Tabella2026[[#This Row],[POP_2024]],"")</f>
        <v>12082.229102167183</v>
      </c>
      <c r="N5926" s="3">
        <f>+IF(Tabella2026[[#This Row],[REDDITO COMPLESSIVO PROCAPITE]]&lt;media_aggr_reddito_pc,(media_aggr_reddito_pc-Tabella2026[[#This Row],[REDDITO COMPLESSIVO PROCAPITE]]),0)</f>
        <v>5742.8369604415584</v>
      </c>
      <c r="O5926" s="3">
        <f>+Tabella2026[[#This Row],[DIFFERENZA REDDITO INFERIORE ALLA MEDIA DALLA MEDIA]]*Tabella2026[[#This Row],[POP_2024]]</f>
        <v>5564809.0146678705</v>
      </c>
      <c r="P5926" s="3">
        <f>+Tabella2026[[#This Row],[POPOLAZIONE PER DIFFERENZA ]]/SUM(Tabella2026[[POPOLAZIONE PER DIFFERENZA ]])</f>
        <v>4.9369989774303744E-5</v>
      </c>
      <c r="Q5926" s="3">
        <f>+Tabella2026[[#This Row],[INCIDENZA POPOLAZIONE PER DIFFERENZA]]*(PLAFOND-SUM(Tabella2026[CONTRIBUTO SULLA BASE DELLA POPOLAZIONE]))</f>
        <v>14534.487962062751</v>
      </c>
      <c r="R5926" s="3">
        <f>+Tabella2026[[#This Row],[CONTRIBUTO SULLA BASE DELLA POPOLAZIONE]]+Tabella2026[[#This Row],[CONTRIBUTO SULLA BASE DEL REDDITO]]</f>
        <v>19374.259056106359</v>
      </c>
      <c r="S5926" s="3">
        <f>+Tabella2026[[#This Row],[CONTRIBUTO TOTALE]]/(PLAFOND/N_TESSERE)</f>
        <v>38.748518112212714</v>
      </c>
      <c r="T5926" s="3">
        <f>+MAX(CEILING(Tabella2026[[#This Row],[preDEF1]],1),1)</f>
        <v>39</v>
      </c>
      <c r="U5926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5926" s="21">
        <f>+Tabella2026[[#This Row],[DEF - n. card]]*(PLAFOND/N_TESSERE)</f>
        <v>19500</v>
      </c>
      <c r="W5926" s="18"/>
    </row>
    <row r="5927" spans="2:23" x14ac:dyDescent="0.25">
      <c r="B5927" s="1" t="s">
        <v>11751</v>
      </c>
      <c r="C5927" s="2">
        <v>78046</v>
      </c>
      <c r="D5927" s="1" t="s">
        <v>11752</v>
      </c>
      <c r="E5927" s="1" t="s">
        <v>61</v>
      </c>
      <c r="F5927" s="1" t="s">
        <v>178</v>
      </c>
      <c r="G5927" s="1" t="s">
        <v>11807</v>
      </c>
      <c r="H5927" s="1" t="s">
        <v>15836</v>
      </c>
      <c r="I5927" s="5">
        <v>969</v>
      </c>
      <c r="J5927" s="5">
        <v>10026059</v>
      </c>
      <c r="K5927" s="3">
        <f>+Tabella2026[[#This Row],[POP_2024]]/SUM(Tabella2026[POP_2024])</f>
        <v>1.6439481737958257E-5</v>
      </c>
      <c r="L5927" s="3">
        <f>+Tabella2026[[#This Row],[INCIDENZA POPOLAZIONE]]*(PLAFOND/2)</f>
        <v>4839.7710940436073</v>
      </c>
      <c r="M5927" s="3">
        <f>+IFERROR(Tabella2026[[#This Row],[reddito_2024]]/Tabella2026[[#This Row],[POP_2024]],"")</f>
        <v>10346.810113519092</v>
      </c>
      <c r="N5927" s="3">
        <f>+IF(Tabella2026[[#This Row],[REDDITO COMPLESSIVO PROCAPITE]]&lt;media_aggr_reddito_pc,(media_aggr_reddito_pc-Tabella2026[[#This Row],[REDDITO COMPLESSIVO PROCAPITE]]),0)</f>
        <v>7478.2559490896492</v>
      </c>
      <c r="O5927" s="3">
        <f>+Tabella2026[[#This Row],[DIFFERENZA REDDITO INFERIORE ALLA MEDIA DALLA MEDIA]]*Tabella2026[[#This Row],[POP_2024]]</f>
        <v>7246430.0146678705</v>
      </c>
      <c r="P5927" s="3">
        <f>+Tabella2026[[#This Row],[POPOLAZIONE PER DIFFERENZA ]]/SUM(Tabella2026[[POPOLAZIONE PER DIFFERENZA ]])</f>
        <v>6.4289030365889891E-5</v>
      </c>
      <c r="Q5927" s="3">
        <f>+Tabella2026[[#This Row],[INCIDENZA POPOLAZIONE PER DIFFERENZA]]*(PLAFOND-SUM(Tabella2026[CONTRIBUTO SULLA BASE DELLA POPOLAZIONE]))</f>
        <v>18926.642322945285</v>
      </c>
      <c r="R5927" s="3">
        <f>+Tabella2026[[#This Row],[CONTRIBUTO SULLA BASE DELLA POPOLAZIONE]]+Tabella2026[[#This Row],[CONTRIBUTO SULLA BASE DEL REDDITO]]</f>
        <v>23766.413416988893</v>
      </c>
      <c r="S5927" s="3">
        <f>+Tabella2026[[#This Row],[CONTRIBUTO TOTALE]]/(PLAFOND/N_TESSERE)</f>
        <v>47.532826833977786</v>
      </c>
      <c r="T5927" s="3">
        <f>+MAX(CEILING(Tabella2026[[#This Row],[preDEF1]],1),1)</f>
        <v>48</v>
      </c>
      <c r="U5927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927" s="21">
        <f>+Tabella2026[[#This Row],[DEF - n. card]]*(PLAFOND/N_TESSERE)</f>
        <v>24000</v>
      </c>
      <c r="W5927" s="18"/>
    </row>
    <row r="5928" spans="2:23" x14ac:dyDescent="0.25">
      <c r="B5928" s="1" t="s">
        <v>11996</v>
      </c>
      <c r="C5928" s="2">
        <v>70027</v>
      </c>
      <c r="D5928" s="1" t="s">
        <v>11997</v>
      </c>
      <c r="E5928" s="1" t="s">
        <v>345</v>
      </c>
      <c r="F5928" s="1" t="s">
        <v>344</v>
      </c>
      <c r="G5928" s="1" t="s">
        <v>11807</v>
      </c>
      <c r="H5928" s="1" t="s">
        <v>15836</v>
      </c>
      <c r="I5928" s="5">
        <v>969</v>
      </c>
      <c r="J5928" s="5">
        <v>10171871</v>
      </c>
      <c r="K5928" s="3">
        <f>+Tabella2026[[#This Row],[POP_2024]]/SUM(Tabella2026[POP_2024])</f>
        <v>1.6439481737958257E-5</v>
      </c>
      <c r="L5928" s="3">
        <f>+Tabella2026[[#This Row],[INCIDENZA POPOLAZIONE]]*(PLAFOND/2)</f>
        <v>4839.7710940436073</v>
      </c>
      <c r="M5928" s="3">
        <f>+IFERROR(Tabella2026[[#This Row],[reddito_2024]]/Tabella2026[[#This Row],[POP_2024]],"")</f>
        <v>10497.28689370485</v>
      </c>
      <c r="N5928" s="3">
        <f>+IF(Tabella2026[[#This Row],[REDDITO COMPLESSIVO PROCAPITE]]&lt;media_aggr_reddito_pc,(media_aggr_reddito_pc-Tabella2026[[#This Row],[REDDITO COMPLESSIVO PROCAPITE]]),0)</f>
        <v>7327.7791689038913</v>
      </c>
      <c r="O5928" s="3">
        <f>+Tabella2026[[#This Row],[DIFFERENZA REDDITO INFERIORE ALLA MEDIA DALLA MEDIA]]*Tabella2026[[#This Row],[POP_2024]]</f>
        <v>7100618.0146678705</v>
      </c>
      <c r="P5928" s="3">
        <f>+Tabella2026[[#This Row],[POPOLAZIONE PER DIFFERENZA ]]/SUM(Tabella2026[[POPOLAZIONE PER DIFFERENZA ]])</f>
        <v>6.2995412394456152E-5</v>
      </c>
      <c r="Q5928" s="3">
        <f>+Tabella2026[[#This Row],[INCIDENZA POPOLAZIONE PER DIFFERENZA]]*(PLAFOND-SUM(Tabella2026[CONTRIBUTO SULLA BASE DELLA POPOLAZIONE]))</f>
        <v>18545.802162368669</v>
      </c>
      <c r="R5928" s="3">
        <f>+Tabella2026[[#This Row],[CONTRIBUTO SULLA BASE DELLA POPOLAZIONE]]+Tabella2026[[#This Row],[CONTRIBUTO SULLA BASE DEL REDDITO]]</f>
        <v>23385.573256412277</v>
      </c>
      <c r="S5928" s="3">
        <f>+Tabella2026[[#This Row],[CONTRIBUTO TOTALE]]/(PLAFOND/N_TESSERE)</f>
        <v>46.771146512824558</v>
      </c>
      <c r="T5928" s="3">
        <f>+MAX(CEILING(Tabella2026[[#This Row],[preDEF1]],1),1)</f>
        <v>47</v>
      </c>
      <c r="U5928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5928" s="21">
        <f>+Tabella2026[[#This Row],[DEF - n. card]]*(PLAFOND/N_TESSERE)</f>
        <v>23500</v>
      </c>
      <c r="W5928" s="18"/>
    </row>
    <row r="5929" spans="2:23" x14ac:dyDescent="0.25">
      <c r="B5929" s="1" t="s">
        <v>11779</v>
      </c>
      <c r="C5929" s="2">
        <v>70041</v>
      </c>
      <c r="D5929" s="1" t="s">
        <v>11780</v>
      </c>
      <c r="E5929" s="1" t="s">
        <v>345</v>
      </c>
      <c r="F5929" s="1" t="s">
        <v>344</v>
      </c>
      <c r="G5929" s="1" t="s">
        <v>11807</v>
      </c>
      <c r="H5929" s="1" t="s">
        <v>15836</v>
      </c>
      <c r="I5929" s="5">
        <v>968</v>
      </c>
      <c r="J5929" s="5">
        <v>13168432</v>
      </c>
      <c r="K5929" s="3">
        <f>+Tabella2026[[#This Row],[POP_2024]]/SUM(Tabella2026[POP_2024])</f>
        <v>1.6422516328527961E-5</v>
      </c>
      <c r="L5929" s="3">
        <f>+Tabella2026[[#This Row],[INCIDENZA POPOLAZIONE]]*(PLAFOND/2)</f>
        <v>4834.7764902313847</v>
      </c>
      <c r="M5929" s="3">
        <f>+IFERROR(Tabella2026[[#This Row],[reddito_2024]]/Tabella2026[[#This Row],[POP_2024]],"")</f>
        <v>13603.752066115703</v>
      </c>
      <c r="N5929" s="3">
        <f>+IF(Tabella2026[[#This Row],[REDDITO COMPLESSIVO PROCAPITE]]&lt;media_aggr_reddito_pc,(media_aggr_reddito_pc-Tabella2026[[#This Row],[REDDITO COMPLESSIVO PROCAPITE]]),0)</f>
        <v>4221.3139964930378</v>
      </c>
      <c r="O5929" s="3">
        <f>+Tabella2026[[#This Row],[DIFFERENZA REDDITO INFERIORE ALLA MEDIA DALLA MEDIA]]*Tabella2026[[#This Row],[POP_2024]]</f>
        <v>4086231.9486052608</v>
      </c>
      <c r="P5929" s="3">
        <f>+Tabella2026[[#This Row],[POPOLAZIONE PER DIFFERENZA ]]/SUM(Tabella2026[[POPOLAZIONE PER DIFFERENZA ]])</f>
        <v>3.6252318630582054E-5</v>
      </c>
      <c r="Q5929" s="3">
        <f>+Tabella2026[[#This Row],[INCIDENZA POPOLAZIONE PER DIFFERENZA]]*(PLAFOND-SUM(Tabella2026[CONTRIBUTO SULLA BASE DELLA POPOLAZIONE]))</f>
        <v>10672.655415604428</v>
      </c>
      <c r="R5929" s="3">
        <f>+Tabella2026[[#This Row],[CONTRIBUTO SULLA BASE DELLA POPOLAZIONE]]+Tabella2026[[#This Row],[CONTRIBUTO SULLA BASE DEL REDDITO]]</f>
        <v>15507.431905835812</v>
      </c>
      <c r="S5929" s="3">
        <f>+Tabella2026[[#This Row],[CONTRIBUTO TOTALE]]/(PLAFOND/N_TESSERE)</f>
        <v>31.014863811671624</v>
      </c>
      <c r="T5929" s="3">
        <f>+MAX(CEILING(Tabella2026[[#This Row],[preDEF1]],1),1)</f>
        <v>32</v>
      </c>
      <c r="U5929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5929" s="21">
        <f>+Tabella2026[[#This Row],[DEF - n. card]]*(PLAFOND/N_TESSERE)</f>
        <v>16000</v>
      </c>
      <c r="W5929" s="18"/>
    </row>
    <row r="5930" spans="2:23" x14ac:dyDescent="0.25">
      <c r="B5930" s="1" t="s">
        <v>11978</v>
      </c>
      <c r="C5930" s="2">
        <v>4196</v>
      </c>
      <c r="D5930" s="1" t="s">
        <v>11979</v>
      </c>
      <c r="E5930" s="1" t="s">
        <v>18</v>
      </c>
      <c r="F5930" s="1" t="s">
        <v>263</v>
      </c>
      <c r="G5930" s="1" t="s">
        <v>11807</v>
      </c>
      <c r="H5930" s="1" t="s">
        <v>15835</v>
      </c>
      <c r="I5930" s="5">
        <v>968</v>
      </c>
      <c r="J5930" s="5">
        <v>20719672</v>
      </c>
      <c r="K5930" s="3">
        <f>+Tabella2026[[#This Row],[POP_2024]]/SUM(Tabella2026[POP_2024])</f>
        <v>1.6422516328527961E-5</v>
      </c>
      <c r="L5930" s="3">
        <f>+Tabella2026[[#This Row],[INCIDENZA POPOLAZIONE]]*(PLAFOND/2)</f>
        <v>4834.7764902313847</v>
      </c>
      <c r="M5930" s="3">
        <f>+IFERROR(Tabella2026[[#This Row],[reddito_2024]]/Tabella2026[[#This Row],[POP_2024]],"")</f>
        <v>21404.619834710742</v>
      </c>
      <c r="N5930" s="3">
        <f>+IF(Tabella2026[[#This Row],[REDDITO COMPLESSIVO PROCAPITE]]&lt;media_aggr_reddito_pc,(media_aggr_reddito_pc-Tabella2026[[#This Row],[REDDITO COMPLESSIVO PROCAPITE]]),0)</f>
        <v>0</v>
      </c>
      <c r="O5930" s="3">
        <f>+Tabella2026[[#This Row],[DIFFERENZA REDDITO INFERIORE ALLA MEDIA DALLA MEDIA]]*Tabella2026[[#This Row],[POP_2024]]</f>
        <v>0</v>
      </c>
      <c r="P5930" s="3">
        <f>+Tabella2026[[#This Row],[POPOLAZIONE PER DIFFERENZA ]]/SUM(Tabella2026[[POPOLAZIONE PER DIFFERENZA ]])</f>
        <v>0</v>
      </c>
      <c r="Q5930" s="3">
        <f>+Tabella2026[[#This Row],[INCIDENZA POPOLAZIONE PER DIFFERENZA]]*(PLAFOND-SUM(Tabella2026[CONTRIBUTO SULLA BASE DELLA POPOLAZIONE]))</f>
        <v>0</v>
      </c>
      <c r="R5930" s="3">
        <f>+Tabella2026[[#This Row],[CONTRIBUTO SULLA BASE DELLA POPOLAZIONE]]+Tabella2026[[#This Row],[CONTRIBUTO SULLA BASE DEL REDDITO]]</f>
        <v>4834.7764902313847</v>
      </c>
      <c r="S5930" s="3">
        <f>+Tabella2026[[#This Row],[CONTRIBUTO TOTALE]]/(PLAFOND/N_TESSERE)</f>
        <v>9.66955298046277</v>
      </c>
      <c r="T5930" s="3">
        <f>+MAX(CEILING(Tabella2026[[#This Row],[preDEF1]],1),1)</f>
        <v>10</v>
      </c>
      <c r="U5930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30" s="21">
        <f>+Tabella2026[[#This Row],[DEF - n. card]]*(PLAFOND/N_TESSERE)</f>
        <v>5000</v>
      </c>
      <c r="W5930" s="18"/>
    </row>
    <row r="5931" spans="2:23" x14ac:dyDescent="0.25">
      <c r="B5931" s="1" t="s">
        <v>11719</v>
      </c>
      <c r="C5931" s="2">
        <v>114002</v>
      </c>
      <c r="D5931" s="1" t="s">
        <v>11720</v>
      </c>
      <c r="E5931" s="1" t="s">
        <v>76</v>
      </c>
      <c r="F5931" s="1" t="s">
        <v>550</v>
      </c>
      <c r="G5931" s="1" t="s">
        <v>11807</v>
      </c>
      <c r="H5931" s="1" t="s">
        <v>15836</v>
      </c>
      <c r="I5931" s="5">
        <v>967</v>
      </c>
      <c r="J5931" s="5">
        <v>12073467</v>
      </c>
      <c r="K5931" s="3">
        <f>+Tabella2026[[#This Row],[POP_2024]]/SUM(Tabella2026[POP_2024])</f>
        <v>1.6405550919097664E-5</v>
      </c>
      <c r="L5931" s="3">
        <f>+Tabella2026[[#This Row],[INCIDENZA POPOLAZIONE]]*(PLAFOND/2)</f>
        <v>4829.7818864191631</v>
      </c>
      <c r="M5931" s="3">
        <f>+IFERROR(Tabella2026[[#This Row],[reddito_2024]]/Tabella2026[[#This Row],[POP_2024]],"")</f>
        <v>12485.488107549121</v>
      </c>
      <c r="N5931" s="3">
        <f>+IF(Tabella2026[[#This Row],[REDDITO COMPLESSIVO PROCAPITE]]&lt;media_aggr_reddito_pc,(media_aggr_reddito_pc-Tabella2026[[#This Row],[REDDITO COMPLESSIVO PROCAPITE]]),0)</f>
        <v>5339.5779550596199</v>
      </c>
      <c r="O5931" s="3">
        <f>+Tabella2026[[#This Row],[DIFFERENZA REDDITO INFERIORE ALLA MEDIA DALLA MEDIA]]*Tabella2026[[#This Row],[POP_2024]]</f>
        <v>5163371.8825426521</v>
      </c>
      <c r="P5931" s="3">
        <f>+Tabella2026[[#This Row],[POPOLAZIONE PER DIFFERENZA ]]/SUM(Tabella2026[[POPOLAZIONE PER DIFFERENZA ]])</f>
        <v>4.5808511373911463E-5</v>
      </c>
      <c r="Q5931" s="3">
        <f>+Tabella2026[[#This Row],[INCIDENZA POPOLAZIONE PER DIFFERENZA]]*(PLAFOND-SUM(Tabella2026[CONTRIBUTO SULLA BASE DELLA POPOLAZIONE]))</f>
        <v>13485.991392096059</v>
      </c>
      <c r="R5931" s="3">
        <f>+Tabella2026[[#This Row],[CONTRIBUTO SULLA BASE DELLA POPOLAZIONE]]+Tabella2026[[#This Row],[CONTRIBUTO SULLA BASE DEL REDDITO]]</f>
        <v>18315.773278515222</v>
      </c>
      <c r="S5931" s="3">
        <f>+Tabella2026[[#This Row],[CONTRIBUTO TOTALE]]/(PLAFOND/N_TESSERE)</f>
        <v>36.631546557030447</v>
      </c>
      <c r="T5931" s="3">
        <f>+MAX(CEILING(Tabella2026[[#This Row],[preDEF1]],1),1)</f>
        <v>37</v>
      </c>
      <c r="U5931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5931" s="21">
        <f>+Tabella2026[[#This Row],[DEF - n. card]]*(PLAFOND/N_TESSERE)</f>
        <v>18500</v>
      </c>
      <c r="W5931" s="18"/>
    </row>
    <row r="5932" spans="2:23" x14ac:dyDescent="0.25">
      <c r="B5932" s="1" t="s">
        <v>11928</v>
      </c>
      <c r="C5932" s="2">
        <v>51003</v>
      </c>
      <c r="D5932" s="1" t="s">
        <v>11929</v>
      </c>
      <c r="E5932" s="1" t="s">
        <v>30</v>
      </c>
      <c r="F5932" s="1" t="s">
        <v>125</v>
      </c>
      <c r="G5932" s="1" t="s">
        <v>11807</v>
      </c>
      <c r="H5932" s="1" t="s">
        <v>15834</v>
      </c>
      <c r="I5932" s="5">
        <v>966</v>
      </c>
      <c r="J5932" s="5">
        <v>13305875</v>
      </c>
      <c r="K5932" s="3">
        <f>+Tabella2026[[#This Row],[POP_2024]]/SUM(Tabella2026[POP_2024])</f>
        <v>1.6388585509667364E-5</v>
      </c>
      <c r="L5932" s="3">
        <f>+Tabella2026[[#This Row],[INCIDENZA POPOLAZIONE]]*(PLAFOND/2)</f>
        <v>4824.7872826069397</v>
      </c>
      <c r="M5932" s="3">
        <f>+IFERROR(Tabella2026[[#This Row],[reddito_2024]]/Tabella2026[[#This Row],[POP_2024]],"")</f>
        <v>13774.197722567287</v>
      </c>
      <c r="N5932" s="3">
        <f>+IF(Tabella2026[[#This Row],[REDDITO COMPLESSIVO PROCAPITE]]&lt;media_aggr_reddito_pc,(media_aggr_reddito_pc-Tabella2026[[#This Row],[REDDITO COMPLESSIVO PROCAPITE]]),0)</f>
        <v>4050.8683400414538</v>
      </c>
      <c r="O5932" s="3">
        <f>+Tabella2026[[#This Row],[DIFFERENZA REDDITO INFERIORE ALLA MEDIA DALLA MEDIA]]*Tabella2026[[#This Row],[POP_2024]]</f>
        <v>3913138.8164800443</v>
      </c>
      <c r="P5932" s="3">
        <f>+Tabella2026[[#This Row],[POPOLAZIONE PER DIFFERENZA ]]/SUM(Tabella2026[[POPOLAZIONE PER DIFFERENZA ]])</f>
        <v>3.4716667336800102E-5</v>
      </c>
      <c r="Q5932" s="3">
        <f>+Tabella2026[[#This Row],[INCIDENZA POPOLAZIONE PER DIFFERENZA]]*(PLAFOND-SUM(Tabella2026[CONTRIBUTO SULLA BASE DELLA POPOLAZIONE]))</f>
        <v>10220.560826453489</v>
      </c>
      <c r="R5932" s="3">
        <f>+Tabella2026[[#This Row],[CONTRIBUTO SULLA BASE DELLA POPOLAZIONE]]+Tabella2026[[#This Row],[CONTRIBUTO SULLA BASE DEL REDDITO]]</f>
        <v>15045.348109060429</v>
      </c>
      <c r="S5932" s="3">
        <f>+Tabella2026[[#This Row],[CONTRIBUTO TOTALE]]/(PLAFOND/N_TESSERE)</f>
        <v>30.090696218120858</v>
      </c>
      <c r="T5932" s="3">
        <f>+MAX(CEILING(Tabella2026[[#This Row],[preDEF1]],1),1)</f>
        <v>31</v>
      </c>
      <c r="U5932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5932" s="21">
        <f>+Tabella2026[[#This Row],[DEF - n. card]]*(PLAFOND/N_TESSERE)</f>
        <v>15500</v>
      </c>
      <c r="W5932" s="18"/>
    </row>
    <row r="5933" spans="2:23" x14ac:dyDescent="0.25">
      <c r="B5933" s="1" t="s">
        <v>12116</v>
      </c>
      <c r="C5933" s="2">
        <v>36024</v>
      </c>
      <c r="D5933" s="1" t="s">
        <v>12117</v>
      </c>
      <c r="E5933" s="1" t="s">
        <v>27</v>
      </c>
      <c r="F5933" s="1" t="s">
        <v>58</v>
      </c>
      <c r="G5933" s="1" t="s">
        <v>11807</v>
      </c>
      <c r="H5933" s="1" t="s">
        <v>15835</v>
      </c>
      <c r="I5933" s="5">
        <v>966</v>
      </c>
      <c r="J5933" s="5">
        <v>18386278</v>
      </c>
      <c r="K5933" s="3">
        <f>+Tabella2026[[#This Row],[POP_2024]]/SUM(Tabella2026[POP_2024])</f>
        <v>1.6388585509667364E-5</v>
      </c>
      <c r="L5933" s="3">
        <f>+Tabella2026[[#This Row],[INCIDENZA POPOLAZIONE]]*(PLAFOND/2)</f>
        <v>4824.7872826069397</v>
      </c>
      <c r="M5933" s="3">
        <f>+IFERROR(Tabella2026[[#This Row],[reddito_2024]]/Tabella2026[[#This Row],[POP_2024]],"")</f>
        <v>19033.414078674949</v>
      </c>
      <c r="N5933" s="3">
        <f>+IF(Tabella2026[[#This Row],[REDDITO COMPLESSIVO PROCAPITE]]&lt;media_aggr_reddito_pc,(media_aggr_reddito_pc-Tabella2026[[#This Row],[REDDITO COMPLESSIVO PROCAPITE]]),0)</f>
        <v>0</v>
      </c>
      <c r="O5933" s="3">
        <f>+Tabella2026[[#This Row],[DIFFERENZA REDDITO INFERIORE ALLA MEDIA DALLA MEDIA]]*Tabella2026[[#This Row],[POP_2024]]</f>
        <v>0</v>
      </c>
      <c r="P5933" s="3">
        <f>+Tabella2026[[#This Row],[POPOLAZIONE PER DIFFERENZA ]]/SUM(Tabella2026[[POPOLAZIONE PER DIFFERENZA ]])</f>
        <v>0</v>
      </c>
      <c r="Q5933" s="3">
        <f>+Tabella2026[[#This Row],[INCIDENZA POPOLAZIONE PER DIFFERENZA]]*(PLAFOND-SUM(Tabella2026[CONTRIBUTO SULLA BASE DELLA POPOLAZIONE]))</f>
        <v>0</v>
      </c>
      <c r="R5933" s="3">
        <f>+Tabella2026[[#This Row],[CONTRIBUTO SULLA BASE DELLA POPOLAZIONE]]+Tabella2026[[#This Row],[CONTRIBUTO SULLA BASE DEL REDDITO]]</f>
        <v>4824.7872826069397</v>
      </c>
      <c r="S5933" s="3">
        <f>+Tabella2026[[#This Row],[CONTRIBUTO TOTALE]]/(PLAFOND/N_TESSERE)</f>
        <v>9.6495745652138787</v>
      </c>
      <c r="T5933" s="3">
        <f>+MAX(CEILING(Tabella2026[[#This Row],[preDEF1]],1),1)</f>
        <v>10</v>
      </c>
      <c r="U5933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33" s="21">
        <f>+Tabella2026[[#This Row],[DEF - n. card]]*(PLAFOND/N_TESSERE)</f>
        <v>5000</v>
      </c>
      <c r="W5933" s="18"/>
    </row>
    <row r="5934" spans="2:23" x14ac:dyDescent="0.25">
      <c r="B5934" s="1" t="s">
        <v>11942</v>
      </c>
      <c r="C5934" s="2">
        <v>6040</v>
      </c>
      <c r="D5934" s="1" t="s">
        <v>11943</v>
      </c>
      <c r="E5934" s="1" t="s">
        <v>18</v>
      </c>
      <c r="F5934" s="1" t="s">
        <v>138</v>
      </c>
      <c r="G5934" s="1" t="s">
        <v>11807</v>
      </c>
      <c r="H5934" s="1" t="s">
        <v>15835</v>
      </c>
      <c r="I5934" s="5">
        <v>964</v>
      </c>
      <c r="J5934" s="5">
        <v>19265065</v>
      </c>
      <c r="K5934" s="3">
        <f>+Tabella2026[[#This Row],[POP_2024]]/SUM(Tabella2026[POP_2024])</f>
        <v>1.6354654690806772E-5</v>
      </c>
      <c r="L5934" s="3">
        <f>+Tabella2026[[#This Row],[INCIDENZA POPOLAZIONE]]*(PLAFOND/2)</f>
        <v>4814.7980749824956</v>
      </c>
      <c r="M5934" s="3">
        <f>+IFERROR(Tabella2026[[#This Row],[reddito_2024]]/Tabella2026[[#This Row],[POP_2024]],"")</f>
        <v>19984.507261410788</v>
      </c>
      <c r="N5934" s="3">
        <f>+IF(Tabella2026[[#This Row],[REDDITO COMPLESSIVO PROCAPITE]]&lt;media_aggr_reddito_pc,(media_aggr_reddito_pc-Tabella2026[[#This Row],[REDDITO COMPLESSIVO PROCAPITE]]),0)</f>
        <v>0</v>
      </c>
      <c r="O5934" s="3">
        <f>+Tabella2026[[#This Row],[DIFFERENZA REDDITO INFERIORE ALLA MEDIA DALLA MEDIA]]*Tabella2026[[#This Row],[POP_2024]]</f>
        <v>0</v>
      </c>
      <c r="P5934" s="3">
        <f>+Tabella2026[[#This Row],[POPOLAZIONE PER DIFFERENZA ]]/SUM(Tabella2026[[POPOLAZIONE PER DIFFERENZA ]])</f>
        <v>0</v>
      </c>
      <c r="Q5934" s="3">
        <f>+Tabella2026[[#This Row],[INCIDENZA POPOLAZIONE PER DIFFERENZA]]*(PLAFOND-SUM(Tabella2026[CONTRIBUTO SULLA BASE DELLA POPOLAZIONE]))</f>
        <v>0</v>
      </c>
      <c r="R5934" s="3">
        <f>+Tabella2026[[#This Row],[CONTRIBUTO SULLA BASE DELLA POPOLAZIONE]]+Tabella2026[[#This Row],[CONTRIBUTO SULLA BASE DEL REDDITO]]</f>
        <v>4814.7980749824956</v>
      </c>
      <c r="S5934" s="3">
        <f>+Tabella2026[[#This Row],[CONTRIBUTO TOTALE]]/(PLAFOND/N_TESSERE)</f>
        <v>9.6295961499649909</v>
      </c>
      <c r="T5934" s="3">
        <f>+MAX(CEILING(Tabella2026[[#This Row],[preDEF1]],1),1)</f>
        <v>10</v>
      </c>
      <c r="U5934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34" s="21">
        <f>+Tabella2026[[#This Row],[DEF - n. card]]*(PLAFOND/N_TESSERE)</f>
        <v>5000</v>
      </c>
      <c r="W5934" s="18"/>
    </row>
    <row r="5935" spans="2:23" x14ac:dyDescent="0.25">
      <c r="B5935" s="1" t="s">
        <v>11759</v>
      </c>
      <c r="C5935" s="2">
        <v>78089</v>
      </c>
      <c r="D5935" s="1" t="s">
        <v>11760</v>
      </c>
      <c r="E5935" s="1" t="s">
        <v>61</v>
      </c>
      <c r="F5935" s="1" t="s">
        <v>178</v>
      </c>
      <c r="G5935" s="1" t="s">
        <v>11807</v>
      </c>
      <c r="H5935" s="1" t="s">
        <v>15836</v>
      </c>
      <c r="I5935" s="5">
        <v>964</v>
      </c>
      <c r="J5935" s="5">
        <v>10260727</v>
      </c>
      <c r="K5935" s="3">
        <f>+Tabella2026[[#This Row],[POP_2024]]/SUM(Tabella2026[POP_2024])</f>
        <v>1.6354654690806772E-5</v>
      </c>
      <c r="L5935" s="3">
        <f>+Tabella2026[[#This Row],[INCIDENZA POPOLAZIONE]]*(PLAFOND/2)</f>
        <v>4814.7980749824956</v>
      </c>
      <c r="M5935" s="3">
        <f>+IFERROR(Tabella2026[[#This Row],[reddito_2024]]/Tabella2026[[#This Row],[POP_2024]],"")</f>
        <v>10643.907676348548</v>
      </c>
      <c r="N5935" s="3">
        <f>+IF(Tabella2026[[#This Row],[REDDITO COMPLESSIVO PROCAPITE]]&lt;media_aggr_reddito_pc,(media_aggr_reddito_pc-Tabella2026[[#This Row],[REDDITO COMPLESSIVO PROCAPITE]]),0)</f>
        <v>7181.1583862601929</v>
      </c>
      <c r="O5935" s="3">
        <f>+Tabella2026[[#This Row],[DIFFERENZA REDDITO INFERIORE ALLA MEDIA DALLA MEDIA]]*Tabella2026[[#This Row],[POP_2024]]</f>
        <v>6922636.6843548259</v>
      </c>
      <c r="P5935" s="3">
        <f>+Tabella2026[[#This Row],[POPOLAZIONE PER DIFFERENZA ]]/SUM(Tabella2026[[POPOLAZIONE PER DIFFERENZA ]])</f>
        <v>6.1416393881078398E-5</v>
      </c>
      <c r="Q5935" s="3">
        <f>+Tabella2026[[#This Row],[INCIDENZA POPOLAZIONE PER DIFFERENZA]]*(PLAFOND-SUM(Tabella2026[CONTRIBUTO SULLA BASE DELLA POPOLAZIONE]))</f>
        <v>18080.940296294142</v>
      </c>
      <c r="R5935" s="3">
        <f>+Tabella2026[[#This Row],[CONTRIBUTO SULLA BASE DELLA POPOLAZIONE]]+Tabella2026[[#This Row],[CONTRIBUTO SULLA BASE DEL REDDITO]]</f>
        <v>22895.738371276639</v>
      </c>
      <c r="S5935" s="3">
        <f>+Tabella2026[[#This Row],[CONTRIBUTO TOTALE]]/(PLAFOND/N_TESSERE)</f>
        <v>45.791476742553279</v>
      </c>
      <c r="T5935" s="3">
        <f>+MAX(CEILING(Tabella2026[[#This Row],[preDEF1]],1),1)</f>
        <v>46</v>
      </c>
      <c r="U5935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5935" s="21">
        <f>+Tabella2026[[#This Row],[DEF - n. card]]*(PLAFOND/N_TESSERE)</f>
        <v>23000</v>
      </c>
      <c r="W5935" s="18"/>
    </row>
    <row r="5936" spans="2:23" x14ac:dyDescent="0.25">
      <c r="B5936" s="1" t="s">
        <v>12066</v>
      </c>
      <c r="C5936" s="2">
        <v>64021</v>
      </c>
      <c r="D5936" s="1" t="s">
        <v>12067</v>
      </c>
      <c r="E5936" s="1" t="s">
        <v>15</v>
      </c>
      <c r="F5936" s="1" t="s">
        <v>290</v>
      </c>
      <c r="G5936" s="1" t="s">
        <v>11807</v>
      </c>
      <c r="H5936" s="1" t="s">
        <v>15836</v>
      </c>
      <c r="I5936" s="5">
        <v>963</v>
      </c>
      <c r="J5936" s="5">
        <v>11406201</v>
      </c>
      <c r="K5936" s="3">
        <f>+Tabella2026[[#This Row],[POP_2024]]/SUM(Tabella2026[POP_2024])</f>
        <v>1.6337689281376472E-5</v>
      </c>
      <c r="L5936" s="3">
        <f>+Tabella2026[[#This Row],[INCIDENZA POPOLAZIONE]]*(PLAFOND/2)</f>
        <v>4809.8034711702721</v>
      </c>
      <c r="M5936" s="3">
        <f>+IFERROR(Tabella2026[[#This Row],[reddito_2024]]/Tabella2026[[#This Row],[POP_2024]],"")</f>
        <v>11844.445482866044</v>
      </c>
      <c r="N5936" s="3">
        <f>+IF(Tabella2026[[#This Row],[REDDITO COMPLESSIVO PROCAPITE]]&lt;media_aggr_reddito_pc,(media_aggr_reddito_pc-Tabella2026[[#This Row],[REDDITO COMPLESSIVO PROCAPITE]]),0)</f>
        <v>5980.6205797426974</v>
      </c>
      <c r="O5936" s="3">
        <f>+Tabella2026[[#This Row],[DIFFERENZA REDDITO INFERIORE ALLA MEDIA DALLA MEDIA]]*Tabella2026[[#This Row],[POP_2024]]</f>
        <v>5759337.6182922171</v>
      </c>
      <c r="P5936" s="3">
        <f>+Tabella2026[[#This Row],[POPOLAZIONE PER DIFFERENZA ]]/SUM(Tabella2026[[POPOLAZIONE PER DIFFERENZA ]])</f>
        <v>5.1095812735420547E-5</v>
      </c>
      <c r="Q5936" s="3">
        <f>+Tabella2026[[#This Row],[INCIDENZA POPOLAZIONE PER DIFFERENZA]]*(PLAFOND-SUM(Tabella2026[CONTRIBUTO SULLA BASE DELLA POPOLAZIONE]))</f>
        <v>15042.568947448319</v>
      </c>
      <c r="R5936" s="3">
        <f>+Tabella2026[[#This Row],[CONTRIBUTO SULLA BASE DELLA POPOLAZIONE]]+Tabella2026[[#This Row],[CONTRIBUTO SULLA BASE DEL REDDITO]]</f>
        <v>19852.37241861859</v>
      </c>
      <c r="S5936" s="3">
        <f>+Tabella2026[[#This Row],[CONTRIBUTO TOTALE]]/(PLAFOND/N_TESSERE)</f>
        <v>39.704744837237179</v>
      </c>
      <c r="T5936" s="3">
        <f>+MAX(CEILING(Tabella2026[[#This Row],[preDEF1]],1),1)</f>
        <v>40</v>
      </c>
      <c r="U5936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936" s="21">
        <f>+Tabella2026[[#This Row],[DEF - n. card]]*(PLAFOND/N_TESSERE)</f>
        <v>20000</v>
      </c>
      <c r="W5936" s="18"/>
    </row>
    <row r="5937" spans="2:23" x14ac:dyDescent="0.25">
      <c r="B5937" s="1" t="s">
        <v>12082</v>
      </c>
      <c r="C5937" s="2">
        <v>5073</v>
      </c>
      <c r="D5937" s="1" t="s">
        <v>12083</v>
      </c>
      <c r="E5937" s="1" t="s">
        <v>18</v>
      </c>
      <c r="F5937" s="1" t="s">
        <v>182</v>
      </c>
      <c r="G5937" s="1" t="s">
        <v>11807</v>
      </c>
      <c r="H5937" s="1" t="s">
        <v>15835</v>
      </c>
      <c r="I5937" s="5">
        <v>963</v>
      </c>
      <c r="J5937" s="5">
        <v>17536230</v>
      </c>
      <c r="K5937" s="3">
        <f>+Tabella2026[[#This Row],[POP_2024]]/SUM(Tabella2026[POP_2024])</f>
        <v>1.6337689281376472E-5</v>
      </c>
      <c r="L5937" s="3">
        <f>+Tabella2026[[#This Row],[INCIDENZA POPOLAZIONE]]*(PLAFOND/2)</f>
        <v>4809.8034711702721</v>
      </c>
      <c r="M5937" s="3">
        <f>+IFERROR(Tabella2026[[#This Row],[reddito_2024]]/Tabella2026[[#This Row],[POP_2024]],"")</f>
        <v>18210</v>
      </c>
      <c r="N5937" s="3">
        <f>+IF(Tabella2026[[#This Row],[REDDITO COMPLESSIVO PROCAPITE]]&lt;media_aggr_reddito_pc,(media_aggr_reddito_pc-Tabella2026[[#This Row],[REDDITO COMPLESSIVO PROCAPITE]]),0)</f>
        <v>0</v>
      </c>
      <c r="O5937" s="3">
        <f>+Tabella2026[[#This Row],[DIFFERENZA REDDITO INFERIORE ALLA MEDIA DALLA MEDIA]]*Tabella2026[[#This Row],[POP_2024]]</f>
        <v>0</v>
      </c>
      <c r="P5937" s="3">
        <f>+Tabella2026[[#This Row],[POPOLAZIONE PER DIFFERENZA ]]/SUM(Tabella2026[[POPOLAZIONE PER DIFFERENZA ]])</f>
        <v>0</v>
      </c>
      <c r="Q5937" s="3">
        <f>+Tabella2026[[#This Row],[INCIDENZA POPOLAZIONE PER DIFFERENZA]]*(PLAFOND-SUM(Tabella2026[CONTRIBUTO SULLA BASE DELLA POPOLAZIONE]))</f>
        <v>0</v>
      </c>
      <c r="R5937" s="3">
        <f>+Tabella2026[[#This Row],[CONTRIBUTO SULLA BASE DELLA POPOLAZIONE]]+Tabella2026[[#This Row],[CONTRIBUTO SULLA BASE DEL REDDITO]]</f>
        <v>4809.8034711702721</v>
      </c>
      <c r="S5937" s="3">
        <f>+Tabella2026[[#This Row],[CONTRIBUTO TOTALE]]/(PLAFOND/N_TESSERE)</f>
        <v>9.6196069423405444</v>
      </c>
      <c r="T5937" s="3">
        <f>+MAX(CEILING(Tabella2026[[#This Row],[preDEF1]],1),1)</f>
        <v>10</v>
      </c>
      <c r="U5937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37" s="21">
        <f>+Tabella2026[[#This Row],[DEF - n. card]]*(PLAFOND/N_TESSERE)</f>
        <v>5000</v>
      </c>
      <c r="W5937" s="18"/>
    </row>
    <row r="5938" spans="2:23" x14ac:dyDescent="0.25">
      <c r="B5938" s="1" t="s">
        <v>11912</v>
      </c>
      <c r="C5938" s="2">
        <v>7053</v>
      </c>
      <c r="D5938" s="1" t="s">
        <v>11913</v>
      </c>
      <c r="E5938" s="1" t="s">
        <v>565</v>
      </c>
      <c r="F5938" s="1" t="s">
        <v>565</v>
      </c>
      <c r="G5938" s="1" t="s">
        <v>11807</v>
      </c>
      <c r="H5938" s="1" t="s">
        <v>15835</v>
      </c>
      <c r="I5938" s="5">
        <v>963</v>
      </c>
      <c r="J5938" s="5">
        <v>26283943</v>
      </c>
      <c r="K5938" s="3">
        <f>+Tabella2026[[#This Row],[POP_2024]]/SUM(Tabella2026[POP_2024])</f>
        <v>1.6337689281376472E-5</v>
      </c>
      <c r="L5938" s="3">
        <f>+Tabella2026[[#This Row],[INCIDENZA POPOLAZIONE]]*(PLAFOND/2)</f>
        <v>4809.8034711702721</v>
      </c>
      <c r="M5938" s="3">
        <f>+IFERROR(Tabella2026[[#This Row],[reddito_2024]]/Tabella2026[[#This Row],[POP_2024]],"")</f>
        <v>27293.814122533749</v>
      </c>
      <c r="N5938" s="3">
        <f>+IF(Tabella2026[[#This Row],[REDDITO COMPLESSIVO PROCAPITE]]&lt;media_aggr_reddito_pc,(media_aggr_reddito_pc-Tabella2026[[#This Row],[REDDITO COMPLESSIVO PROCAPITE]]),0)</f>
        <v>0</v>
      </c>
      <c r="O5938" s="3">
        <f>+Tabella2026[[#This Row],[DIFFERENZA REDDITO INFERIORE ALLA MEDIA DALLA MEDIA]]*Tabella2026[[#This Row],[POP_2024]]</f>
        <v>0</v>
      </c>
      <c r="P5938" s="3">
        <f>+Tabella2026[[#This Row],[POPOLAZIONE PER DIFFERENZA ]]/SUM(Tabella2026[[POPOLAZIONE PER DIFFERENZA ]])</f>
        <v>0</v>
      </c>
      <c r="Q5938" s="3">
        <f>+Tabella2026[[#This Row],[INCIDENZA POPOLAZIONE PER DIFFERENZA]]*(PLAFOND-SUM(Tabella2026[CONTRIBUTO SULLA BASE DELLA POPOLAZIONE]))</f>
        <v>0</v>
      </c>
      <c r="R5938" s="3">
        <f>+Tabella2026[[#This Row],[CONTRIBUTO SULLA BASE DELLA POPOLAZIONE]]+Tabella2026[[#This Row],[CONTRIBUTO SULLA BASE DEL REDDITO]]</f>
        <v>4809.8034711702721</v>
      </c>
      <c r="S5938" s="3">
        <f>+Tabella2026[[#This Row],[CONTRIBUTO TOTALE]]/(PLAFOND/N_TESSERE)</f>
        <v>9.6196069423405444</v>
      </c>
      <c r="T5938" s="3">
        <f>+MAX(CEILING(Tabella2026[[#This Row],[preDEF1]],1),1)</f>
        <v>10</v>
      </c>
      <c r="U5938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38" s="21">
        <f>+Tabella2026[[#This Row],[DEF - n. card]]*(PLAFOND/N_TESSERE)</f>
        <v>5000</v>
      </c>
      <c r="W5938" s="18"/>
    </row>
    <row r="5939" spans="2:23" x14ac:dyDescent="0.25">
      <c r="B5939" s="1" t="s">
        <v>12032</v>
      </c>
      <c r="C5939" s="2">
        <v>13192</v>
      </c>
      <c r="D5939" s="1" t="s">
        <v>12033</v>
      </c>
      <c r="E5939" s="1" t="s">
        <v>12</v>
      </c>
      <c r="F5939" s="1" t="s">
        <v>152</v>
      </c>
      <c r="G5939" s="1" t="s">
        <v>11807</v>
      </c>
      <c r="H5939" s="1" t="s">
        <v>15835</v>
      </c>
      <c r="I5939" s="5">
        <v>963</v>
      </c>
      <c r="J5939" s="5">
        <v>21992457</v>
      </c>
      <c r="K5939" s="3">
        <f>+Tabella2026[[#This Row],[POP_2024]]/SUM(Tabella2026[POP_2024])</f>
        <v>1.6337689281376472E-5</v>
      </c>
      <c r="L5939" s="3">
        <f>+Tabella2026[[#This Row],[INCIDENZA POPOLAZIONE]]*(PLAFOND/2)</f>
        <v>4809.8034711702721</v>
      </c>
      <c r="M5939" s="3">
        <f>+IFERROR(Tabella2026[[#This Row],[reddito_2024]]/Tabella2026[[#This Row],[POP_2024]],"")</f>
        <v>22837.442367601245</v>
      </c>
      <c r="N5939" s="3">
        <f>+IF(Tabella2026[[#This Row],[REDDITO COMPLESSIVO PROCAPITE]]&lt;media_aggr_reddito_pc,(media_aggr_reddito_pc-Tabella2026[[#This Row],[REDDITO COMPLESSIVO PROCAPITE]]),0)</f>
        <v>0</v>
      </c>
      <c r="O5939" s="3">
        <f>+Tabella2026[[#This Row],[DIFFERENZA REDDITO INFERIORE ALLA MEDIA DALLA MEDIA]]*Tabella2026[[#This Row],[POP_2024]]</f>
        <v>0</v>
      </c>
      <c r="P5939" s="3">
        <f>+Tabella2026[[#This Row],[POPOLAZIONE PER DIFFERENZA ]]/SUM(Tabella2026[[POPOLAZIONE PER DIFFERENZA ]])</f>
        <v>0</v>
      </c>
      <c r="Q5939" s="3">
        <f>+Tabella2026[[#This Row],[INCIDENZA POPOLAZIONE PER DIFFERENZA]]*(PLAFOND-SUM(Tabella2026[CONTRIBUTO SULLA BASE DELLA POPOLAZIONE]))</f>
        <v>0</v>
      </c>
      <c r="R5939" s="3">
        <f>+Tabella2026[[#This Row],[CONTRIBUTO SULLA BASE DELLA POPOLAZIONE]]+Tabella2026[[#This Row],[CONTRIBUTO SULLA BASE DEL REDDITO]]</f>
        <v>4809.8034711702721</v>
      </c>
      <c r="S5939" s="3">
        <f>+Tabella2026[[#This Row],[CONTRIBUTO TOTALE]]/(PLAFOND/N_TESSERE)</f>
        <v>9.6196069423405444</v>
      </c>
      <c r="T5939" s="3">
        <f>+MAX(CEILING(Tabella2026[[#This Row],[preDEF1]],1),1)</f>
        <v>10</v>
      </c>
      <c r="U5939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39" s="21">
        <f>+Tabella2026[[#This Row],[DEF - n. card]]*(PLAFOND/N_TESSERE)</f>
        <v>5000</v>
      </c>
      <c r="W5939" s="18"/>
    </row>
    <row r="5940" spans="2:23" x14ac:dyDescent="0.25">
      <c r="B5940" s="1" t="s">
        <v>11862</v>
      </c>
      <c r="C5940" s="2">
        <v>65059</v>
      </c>
      <c r="D5940" s="1" t="s">
        <v>11863</v>
      </c>
      <c r="E5940" s="1" t="s">
        <v>15</v>
      </c>
      <c r="F5940" s="1" t="s">
        <v>82</v>
      </c>
      <c r="G5940" s="1" t="s">
        <v>11807</v>
      </c>
      <c r="H5940" s="1" t="s">
        <v>15836</v>
      </c>
      <c r="I5940" s="5">
        <v>961</v>
      </c>
      <c r="J5940" s="5">
        <v>13385843</v>
      </c>
      <c r="K5940" s="3">
        <f>+Tabella2026[[#This Row],[POP_2024]]/SUM(Tabella2026[POP_2024])</f>
        <v>1.6303758462515879E-5</v>
      </c>
      <c r="L5940" s="3">
        <f>+Tabella2026[[#This Row],[INCIDENZA POPOLAZIONE]]*(PLAFOND/2)</f>
        <v>4799.814263545828</v>
      </c>
      <c r="M5940" s="3">
        <f>+IFERROR(Tabella2026[[#This Row],[reddito_2024]]/Tabella2026[[#This Row],[POP_2024]],"")</f>
        <v>13929.077003121749</v>
      </c>
      <c r="N5940" s="3">
        <f>+IF(Tabella2026[[#This Row],[REDDITO COMPLESSIVO PROCAPITE]]&lt;media_aggr_reddito_pc,(media_aggr_reddito_pc-Tabella2026[[#This Row],[REDDITO COMPLESSIVO PROCAPITE]]),0)</f>
        <v>3895.9890594869921</v>
      </c>
      <c r="O5940" s="3">
        <f>+Tabella2026[[#This Row],[DIFFERENZA REDDITO INFERIORE ALLA MEDIA DALLA MEDIA]]*Tabella2026[[#This Row],[POP_2024]]</f>
        <v>3744045.4861669992</v>
      </c>
      <c r="P5940" s="3">
        <f>+Tabella2026[[#This Row],[POPOLAZIONE PER DIFFERENZA ]]/SUM(Tabella2026[[POPOLAZIONE PER DIFFERENZA ]])</f>
        <v>3.3216501568944684E-5</v>
      </c>
      <c r="Q5940" s="3">
        <f>+Tabella2026[[#This Row],[INCIDENZA POPOLAZIONE PER DIFFERENZA]]*(PLAFOND-SUM(Tabella2026[CONTRIBUTO SULLA BASE DELLA POPOLAZIONE]))</f>
        <v>9778.9131495211786</v>
      </c>
      <c r="R5940" s="3">
        <f>+Tabella2026[[#This Row],[CONTRIBUTO SULLA BASE DELLA POPOLAZIONE]]+Tabella2026[[#This Row],[CONTRIBUTO SULLA BASE DEL REDDITO]]</f>
        <v>14578.727413067007</v>
      </c>
      <c r="S5940" s="3">
        <f>+Tabella2026[[#This Row],[CONTRIBUTO TOTALE]]/(PLAFOND/N_TESSERE)</f>
        <v>29.157454826134014</v>
      </c>
      <c r="T5940" s="3">
        <f>+MAX(CEILING(Tabella2026[[#This Row],[preDEF1]],1),1)</f>
        <v>30</v>
      </c>
      <c r="U5940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5940" s="21">
        <f>+Tabella2026[[#This Row],[DEF - n. card]]*(PLAFOND/N_TESSERE)</f>
        <v>15000</v>
      </c>
      <c r="W5940" s="18"/>
    </row>
    <row r="5941" spans="2:23" x14ac:dyDescent="0.25">
      <c r="B5941" s="1" t="s">
        <v>11966</v>
      </c>
      <c r="C5941" s="2">
        <v>17124</v>
      </c>
      <c r="D5941" s="1" t="s">
        <v>11967</v>
      </c>
      <c r="E5941" s="1" t="s">
        <v>12</v>
      </c>
      <c r="F5941" s="1" t="s">
        <v>50</v>
      </c>
      <c r="G5941" s="1" t="s">
        <v>11807</v>
      </c>
      <c r="H5941" s="1" t="s">
        <v>15835</v>
      </c>
      <c r="I5941" s="5">
        <v>961</v>
      </c>
      <c r="J5941" s="5">
        <v>15581927</v>
      </c>
      <c r="K5941" s="3">
        <f>+Tabella2026[[#This Row],[POP_2024]]/SUM(Tabella2026[POP_2024])</f>
        <v>1.6303758462515879E-5</v>
      </c>
      <c r="L5941" s="3">
        <f>+Tabella2026[[#This Row],[INCIDENZA POPOLAZIONE]]*(PLAFOND/2)</f>
        <v>4799.814263545828</v>
      </c>
      <c r="M5941" s="3">
        <f>+IFERROR(Tabella2026[[#This Row],[reddito_2024]]/Tabella2026[[#This Row],[POP_2024]],"")</f>
        <v>16214.284079084287</v>
      </c>
      <c r="N5941" s="3">
        <f>+IF(Tabella2026[[#This Row],[REDDITO COMPLESSIVO PROCAPITE]]&lt;media_aggr_reddito_pc,(media_aggr_reddito_pc-Tabella2026[[#This Row],[REDDITO COMPLESSIVO PROCAPITE]]),0)</f>
        <v>1610.7819835244536</v>
      </c>
      <c r="O5941" s="3">
        <f>+Tabella2026[[#This Row],[DIFFERENZA REDDITO INFERIORE ALLA MEDIA DALLA MEDIA]]*Tabella2026[[#This Row],[POP_2024]]</f>
        <v>1547961.4861669999</v>
      </c>
      <c r="P5941" s="3">
        <f>+Tabella2026[[#This Row],[POPOLAZIONE PER DIFFERENZA ]]/SUM(Tabella2026[[POPOLAZIONE PER DIFFERENZA ]])</f>
        <v>1.3733237302779568E-5</v>
      </c>
      <c r="Q5941" s="3">
        <f>+Tabella2026[[#This Row],[INCIDENZA POPOLAZIONE PER DIFFERENZA]]*(PLAFOND-SUM(Tabella2026[CONTRIBUTO SULLA BASE DELLA POPOLAZIONE]))</f>
        <v>4043.0547620103439</v>
      </c>
      <c r="R5941" s="3">
        <f>+Tabella2026[[#This Row],[CONTRIBUTO SULLA BASE DELLA POPOLAZIONE]]+Tabella2026[[#This Row],[CONTRIBUTO SULLA BASE DEL REDDITO]]</f>
        <v>8842.8690255561723</v>
      </c>
      <c r="S5941" s="3">
        <f>+Tabella2026[[#This Row],[CONTRIBUTO TOTALE]]/(PLAFOND/N_TESSERE)</f>
        <v>17.685738051112345</v>
      </c>
      <c r="T5941" s="3">
        <f>+MAX(CEILING(Tabella2026[[#This Row],[preDEF1]],1),1)</f>
        <v>18</v>
      </c>
      <c r="U5941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5941" s="21">
        <f>+Tabella2026[[#This Row],[DEF - n. card]]*(PLAFOND/N_TESSERE)</f>
        <v>9000</v>
      </c>
      <c r="W5941" s="18"/>
    </row>
    <row r="5942" spans="2:23" x14ac:dyDescent="0.25">
      <c r="B5942" s="1" t="s">
        <v>11980</v>
      </c>
      <c r="C5942" s="2">
        <v>34028</v>
      </c>
      <c r="D5942" s="1" t="s">
        <v>11981</v>
      </c>
      <c r="E5942" s="1" t="s">
        <v>27</v>
      </c>
      <c r="F5942" s="1" t="s">
        <v>52</v>
      </c>
      <c r="G5942" s="1" t="s">
        <v>11807</v>
      </c>
      <c r="H5942" s="1" t="s">
        <v>15835</v>
      </c>
      <c r="I5942" s="5">
        <v>961</v>
      </c>
      <c r="J5942" s="5">
        <v>17789554</v>
      </c>
      <c r="K5942" s="3">
        <f>+Tabella2026[[#This Row],[POP_2024]]/SUM(Tabella2026[POP_2024])</f>
        <v>1.6303758462515879E-5</v>
      </c>
      <c r="L5942" s="3">
        <f>+Tabella2026[[#This Row],[INCIDENZA POPOLAZIONE]]*(PLAFOND/2)</f>
        <v>4799.814263545828</v>
      </c>
      <c r="M5942" s="3">
        <f>+IFERROR(Tabella2026[[#This Row],[reddito_2024]]/Tabella2026[[#This Row],[POP_2024]],"")</f>
        <v>18511.502601456818</v>
      </c>
      <c r="N5942" s="3">
        <f>+IF(Tabella2026[[#This Row],[REDDITO COMPLESSIVO PROCAPITE]]&lt;media_aggr_reddito_pc,(media_aggr_reddito_pc-Tabella2026[[#This Row],[REDDITO COMPLESSIVO PROCAPITE]]),0)</f>
        <v>0</v>
      </c>
      <c r="O5942" s="3">
        <f>+Tabella2026[[#This Row],[DIFFERENZA REDDITO INFERIORE ALLA MEDIA DALLA MEDIA]]*Tabella2026[[#This Row],[POP_2024]]</f>
        <v>0</v>
      </c>
      <c r="P5942" s="3">
        <f>+Tabella2026[[#This Row],[POPOLAZIONE PER DIFFERENZA ]]/SUM(Tabella2026[[POPOLAZIONE PER DIFFERENZA ]])</f>
        <v>0</v>
      </c>
      <c r="Q5942" s="3">
        <f>+Tabella2026[[#This Row],[INCIDENZA POPOLAZIONE PER DIFFERENZA]]*(PLAFOND-SUM(Tabella2026[CONTRIBUTO SULLA BASE DELLA POPOLAZIONE]))</f>
        <v>0</v>
      </c>
      <c r="R5942" s="3">
        <f>+Tabella2026[[#This Row],[CONTRIBUTO SULLA BASE DELLA POPOLAZIONE]]+Tabella2026[[#This Row],[CONTRIBUTO SULLA BASE DEL REDDITO]]</f>
        <v>4799.814263545828</v>
      </c>
      <c r="S5942" s="3">
        <f>+Tabella2026[[#This Row],[CONTRIBUTO TOTALE]]/(PLAFOND/N_TESSERE)</f>
        <v>9.5996285270916566</v>
      </c>
      <c r="T5942" s="3">
        <f>+MAX(CEILING(Tabella2026[[#This Row],[preDEF1]],1),1)</f>
        <v>10</v>
      </c>
      <c r="U5942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42" s="21">
        <f>+Tabella2026[[#This Row],[DEF - n. card]]*(PLAFOND/N_TESSERE)</f>
        <v>5000</v>
      </c>
      <c r="W5942" s="18"/>
    </row>
    <row r="5943" spans="2:23" x14ac:dyDescent="0.25">
      <c r="B5943" s="1" t="s">
        <v>11894</v>
      </c>
      <c r="C5943" s="2">
        <v>96083</v>
      </c>
      <c r="D5943" s="1" t="s">
        <v>11895</v>
      </c>
      <c r="E5943" s="1" t="s">
        <v>18</v>
      </c>
      <c r="F5943" s="1" t="s">
        <v>403</v>
      </c>
      <c r="G5943" s="1" t="s">
        <v>11807</v>
      </c>
      <c r="H5943" s="1" t="s">
        <v>15835</v>
      </c>
      <c r="I5943" s="5">
        <v>961</v>
      </c>
      <c r="J5943" s="5">
        <v>19386446</v>
      </c>
      <c r="K5943" s="3">
        <f>+Tabella2026[[#This Row],[POP_2024]]/SUM(Tabella2026[POP_2024])</f>
        <v>1.6303758462515879E-5</v>
      </c>
      <c r="L5943" s="3">
        <f>+Tabella2026[[#This Row],[INCIDENZA POPOLAZIONE]]*(PLAFOND/2)</f>
        <v>4799.814263545828</v>
      </c>
      <c r="M5943" s="3">
        <f>+IFERROR(Tabella2026[[#This Row],[reddito_2024]]/Tabella2026[[#This Row],[POP_2024]],"")</f>
        <v>20173.20083246618</v>
      </c>
      <c r="N5943" s="3">
        <f>+IF(Tabella2026[[#This Row],[REDDITO COMPLESSIVO PROCAPITE]]&lt;media_aggr_reddito_pc,(media_aggr_reddito_pc-Tabella2026[[#This Row],[REDDITO COMPLESSIVO PROCAPITE]]),0)</f>
        <v>0</v>
      </c>
      <c r="O5943" s="3">
        <f>+Tabella2026[[#This Row],[DIFFERENZA REDDITO INFERIORE ALLA MEDIA DALLA MEDIA]]*Tabella2026[[#This Row],[POP_2024]]</f>
        <v>0</v>
      </c>
      <c r="P5943" s="3">
        <f>+Tabella2026[[#This Row],[POPOLAZIONE PER DIFFERENZA ]]/SUM(Tabella2026[[POPOLAZIONE PER DIFFERENZA ]])</f>
        <v>0</v>
      </c>
      <c r="Q5943" s="3">
        <f>+Tabella2026[[#This Row],[INCIDENZA POPOLAZIONE PER DIFFERENZA]]*(PLAFOND-SUM(Tabella2026[CONTRIBUTO SULLA BASE DELLA POPOLAZIONE]))</f>
        <v>0</v>
      </c>
      <c r="R5943" s="3">
        <f>+Tabella2026[[#This Row],[CONTRIBUTO SULLA BASE DELLA POPOLAZIONE]]+Tabella2026[[#This Row],[CONTRIBUTO SULLA BASE DEL REDDITO]]</f>
        <v>4799.814263545828</v>
      </c>
      <c r="S5943" s="3">
        <f>+Tabella2026[[#This Row],[CONTRIBUTO TOTALE]]/(PLAFOND/N_TESSERE)</f>
        <v>9.5996285270916566</v>
      </c>
      <c r="T5943" s="3">
        <f>+MAX(CEILING(Tabella2026[[#This Row],[preDEF1]],1),1)</f>
        <v>10</v>
      </c>
      <c r="U5943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43" s="21">
        <f>+Tabella2026[[#This Row],[DEF - n. card]]*(PLAFOND/N_TESSERE)</f>
        <v>5000</v>
      </c>
      <c r="W5943" s="18"/>
    </row>
    <row r="5944" spans="2:23" x14ac:dyDescent="0.25">
      <c r="B5944" s="1" t="s">
        <v>11803</v>
      </c>
      <c r="C5944" s="2">
        <v>76072</v>
      </c>
      <c r="D5944" s="1" t="s">
        <v>11804</v>
      </c>
      <c r="E5944" s="1" t="s">
        <v>213</v>
      </c>
      <c r="F5944" s="1" t="s">
        <v>212</v>
      </c>
      <c r="G5944" s="1" t="s">
        <v>11807</v>
      </c>
      <c r="H5944" s="1" t="s">
        <v>15836</v>
      </c>
      <c r="I5944" s="5">
        <v>960</v>
      </c>
      <c r="J5944" s="5">
        <v>10502987</v>
      </c>
      <c r="K5944" s="3">
        <f>+Tabella2026[[#This Row],[POP_2024]]/SUM(Tabella2026[POP_2024])</f>
        <v>1.628679305308558E-5</v>
      </c>
      <c r="L5944" s="3">
        <f>+Tabella2026[[#This Row],[INCIDENZA POPOLAZIONE]]*(PLAFOND/2)</f>
        <v>4794.8196597336046</v>
      </c>
      <c r="M5944" s="3">
        <f>+IFERROR(Tabella2026[[#This Row],[reddito_2024]]/Tabella2026[[#This Row],[POP_2024]],"")</f>
        <v>10940.611458333333</v>
      </c>
      <c r="N5944" s="3">
        <f>+IF(Tabella2026[[#This Row],[REDDITO COMPLESSIVO PROCAPITE]]&lt;media_aggr_reddito_pc,(media_aggr_reddito_pc-Tabella2026[[#This Row],[REDDITO COMPLESSIVO PROCAPITE]]),0)</f>
        <v>6884.4546042754082</v>
      </c>
      <c r="O5944" s="3">
        <f>+Tabella2026[[#This Row],[DIFFERENZA REDDITO INFERIORE ALLA MEDIA DALLA MEDIA]]*Tabella2026[[#This Row],[POP_2024]]</f>
        <v>6609076.4201043919</v>
      </c>
      <c r="P5944" s="3">
        <f>+Tabella2026[[#This Row],[POPOLAZIONE PER DIFFERENZA ]]/SUM(Tabella2026[[POPOLAZIONE PER DIFFERENZA ]])</f>
        <v>5.8634543327201692E-5</v>
      </c>
      <c r="Q5944" s="3">
        <f>+Tabella2026[[#This Row],[INCIDENZA POPOLAZIONE PER DIFFERENZA]]*(PLAFOND-SUM(Tabella2026[CONTRIBUTO SULLA BASE DELLA POPOLAZIONE]))</f>
        <v>17261.965579620752</v>
      </c>
      <c r="R5944" s="3">
        <f>+Tabella2026[[#This Row],[CONTRIBUTO SULLA BASE DELLA POPOLAZIONE]]+Tabella2026[[#This Row],[CONTRIBUTO SULLA BASE DEL REDDITO]]</f>
        <v>22056.785239354358</v>
      </c>
      <c r="S5944" s="3">
        <f>+Tabella2026[[#This Row],[CONTRIBUTO TOTALE]]/(PLAFOND/N_TESSERE)</f>
        <v>44.113570478708716</v>
      </c>
      <c r="T5944" s="3">
        <f>+MAX(CEILING(Tabella2026[[#This Row],[preDEF1]],1),1)</f>
        <v>45</v>
      </c>
      <c r="U5944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5944" s="21">
        <f>+Tabella2026[[#This Row],[DEF - n. card]]*(PLAFOND/N_TESSERE)</f>
        <v>22500</v>
      </c>
      <c r="W5944" s="18"/>
    </row>
    <row r="5945" spans="2:23" x14ac:dyDescent="0.25">
      <c r="B5945" s="1" t="s">
        <v>11858</v>
      </c>
      <c r="C5945" s="2">
        <v>5100</v>
      </c>
      <c r="D5945" s="1" t="s">
        <v>11859</v>
      </c>
      <c r="E5945" s="1" t="s">
        <v>18</v>
      </c>
      <c r="F5945" s="1" t="s">
        <v>182</v>
      </c>
      <c r="G5945" s="1" t="s">
        <v>11807</v>
      </c>
      <c r="H5945" s="1" t="s">
        <v>15835</v>
      </c>
      <c r="I5945" s="5">
        <v>960</v>
      </c>
      <c r="J5945" s="5">
        <v>17401766</v>
      </c>
      <c r="K5945" s="3">
        <f>+Tabella2026[[#This Row],[POP_2024]]/SUM(Tabella2026[POP_2024])</f>
        <v>1.628679305308558E-5</v>
      </c>
      <c r="L5945" s="3">
        <f>+Tabella2026[[#This Row],[INCIDENZA POPOLAZIONE]]*(PLAFOND/2)</f>
        <v>4794.8196597336046</v>
      </c>
      <c r="M5945" s="3">
        <f>+IFERROR(Tabella2026[[#This Row],[reddito_2024]]/Tabella2026[[#This Row],[POP_2024]],"")</f>
        <v>18126.839583333334</v>
      </c>
      <c r="N5945" s="3">
        <f>+IF(Tabella2026[[#This Row],[REDDITO COMPLESSIVO PROCAPITE]]&lt;media_aggr_reddito_pc,(media_aggr_reddito_pc-Tabella2026[[#This Row],[REDDITO COMPLESSIVO PROCAPITE]]),0)</f>
        <v>0</v>
      </c>
      <c r="O5945" s="3">
        <f>+Tabella2026[[#This Row],[DIFFERENZA REDDITO INFERIORE ALLA MEDIA DALLA MEDIA]]*Tabella2026[[#This Row],[POP_2024]]</f>
        <v>0</v>
      </c>
      <c r="P5945" s="3">
        <f>+Tabella2026[[#This Row],[POPOLAZIONE PER DIFFERENZA ]]/SUM(Tabella2026[[POPOLAZIONE PER DIFFERENZA ]])</f>
        <v>0</v>
      </c>
      <c r="Q5945" s="3">
        <f>+Tabella2026[[#This Row],[INCIDENZA POPOLAZIONE PER DIFFERENZA]]*(PLAFOND-SUM(Tabella2026[CONTRIBUTO SULLA BASE DELLA POPOLAZIONE]))</f>
        <v>0</v>
      </c>
      <c r="R5945" s="3">
        <f>+Tabella2026[[#This Row],[CONTRIBUTO SULLA BASE DELLA POPOLAZIONE]]+Tabella2026[[#This Row],[CONTRIBUTO SULLA BASE DEL REDDITO]]</f>
        <v>4794.8196597336046</v>
      </c>
      <c r="S5945" s="3">
        <f>+Tabella2026[[#This Row],[CONTRIBUTO TOTALE]]/(PLAFOND/N_TESSERE)</f>
        <v>9.5896393194672083</v>
      </c>
      <c r="T5945" s="3">
        <f>+MAX(CEILING(Tabella2026[[#This Row],[preDEF1]],1),1)</f>
        <v>10</v>
      </c>
      <c r="U594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45" s="21">
        <f>+Tabella2026[[#This Row],[DEF - n. card]]*(PLAFOND/N_TESSERE)</f>
        <v>5000</v>
      </c>
      <c r="W5945" s="18"/>
    </row>
    <row r="5946" spans="2:23" x14ac:dyDescent="0.25">
      <c r="B5946" s="1" t="s">
        <v>11878</v>
      </c>
      <c r="C5946" s="2">
        <v>54010</v>
      </c>
      <c r="D5946" s="1" t="s">
        <v>11879</v>
      </c>
      <c r="E5946" s="1" t="s">
        <v>67</v>
      </c>
      <c r="F5946" s="1" t="s">
        <v>66</v>
      </c>
      <c r="G5946" s="1" t="s">
        <v>11807</v>
      </c>
      <c r="H5946" s="1" t="s">
        <v>15834</v>
      </c>
      <c r="I5946" s="5">
        <v>958</v>
      </c>
      <c r="J5946" s="5">
        <v>16486707</v>
      </c>
      <c r="K5946" s="3">
        <f>+Tabella2026[[#This Row],[POP_2024]]/SUM(Tabella2026[POP_2024])</f>
        <v>1.6252862234224987E-5</v>
      </c>
      <c r="L5946" s="3">
        <f>+Tabella2026[[#This Row],[INCIDENZA POPOLAZIONE]]*(PLAFOND/2)</f>
        <v>4784.8304521091604</v>
      </c>
      <c r="M5946" s="3">
        <f>+IFERROR(Tabella2026[[#This Row],[reddito_2024]]/Tabella2026[[#This Row],[POP_2024]],"")</f>
        <v>17209.506263048017</v>
      </c>
      <c r="N5946" s="3">
        <f>+IF(Tabella2026[[#This Row],[REDDITO COMPLESSIVO PROCAPITE]]&lt;media_aggr_reddito_pc,(media_aggr_reddito_pc-Tabella2026[[#This Row],[REDDITO COMPLESSIVO PROCAPITE]]),0)</f>
        <v>615.55979956072406</v>
      </c>
      <c r="O5946" s="3">
        <f>+Tabella2026[[#This Row],[DIFFERENZA REDDITO INFERIORE ALLA MEDIA DALLA MEDIA]]*Tabella2026[[#This Row],[POP_2024]]</f>
        <v>589706.28797917371</v>
      </c>
      <c r="P5946" s="3">
        <f>+Tabella2026[[#This Row],[POPOLAZIONE PER DIFFERENZA ]]/SUM(Tabella2026[[POPOLAZIONE PER DIFFERENZA ]])</f>
        <v>5.2317686609972634E-6</v>
      </c>
      <c r="Q5946" s="3">
        <f>+Tabella2026[[#This Row],[INCIDENZA POPOLAZIONE PER DIFFERENZA]]*(PLAFOND-SUM(Tabella2026[CONTRIBUTO SULLA BASE DELLA POPOLAZIONE]))</f>
        <v>1540.2287699711048</v>
      </c>
      <c r="R5946" s="3">
        <f>+Tabella2026[[#This Row],[CONTRIBUTO SULLA BASE DELLA POPOLAZIONE]]+Tabella2026[[#This Row],[CONTRIBUTO SULLA BASE DEL REDDITO]]</f>
        <v>6325.0592220802655</v>
      </c>
      <c r="S5946" s="3">
        <f>+Tabella2026[[#This Row],[CONTRIBUTO TOTALE]]/(PLAFOND/N_TESSERE)</f>
        <v>12.650118444160531</v>
      </c>
      <c r="T5946" s="3">
        <f>+MAX(CEILING(Tabella2026[[#This Row],[preDEF1]],1),1)</f>
        <v>13</v>
      </c>
      <c r="U5946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946" s="21">
        <f>+Tabella2026[[#This Row],[DEF - n. card]]*(PLAFOND/N_TESSERE)</f>
        <v>6500</v>
      </c>
      <c r="W5946" s="18"/>
    </row>
    <row r="5947" spans="2:23" x14ac:dyDescent="0.25">
      <c r="B5947" s="1" t="s">
        <v>11938</v>
      </c>
      <c r="C5947" s="2">
        <v>1159</v>
      </c>
      <c r="D5947" s="1" t="s">
        <v>11939</v>
      </c>
      <c r="E5947" s="1" t="s">
        <v>18</v>
      </c>
      <c r="F5947" s="1" t="s">
        <v>17</v>
      </c>
      <c r="G5947" s="1" t="s">
        <v>11807</v>
      </c>
      <c r="H5947" s="1" t="s">
        <v>15835</v>
      </c>
      <c r="I5947" s="5">
        <v>958</v>
      </c>
      <c r="J5947" s="5">
        <v>17775095</v>
      </c>
      <c r="K5947" s="3">
        <f>+Tabella2026[[#This Row],[POP_2024]]/SUM(Tabella2026[POP_2024])</f>
        <v>1.6252862234224987E-5</v>
      </c>
      <c r="L5947" s="3">
        <f>+Tabella2026[[#This Row],[INCIDENZA POPOLAZIONE]]*(PLAFOND/2)</f>
        <v>4784.8304521091604</v>
      </c>
      <c r="M5947" s="3">
        <f>+IFERROR(Tabella2026[[#This Row],[reddito_2024]]/Tabella2026[[#This Row],[POP_2024]],"")</f>
        <v>18554.37891440501</v>
      </c>
      <c r="N5947" s="3">
        <f>+IF(Tabella2026[[#This Row],[REDDITO COMPLESSIVO PROCAPITE]]&lt;media_aggr_reddito_pc,(media_aggr_reddito_pc-Tabella2026[[#This Row],[REDDITO COMPLESSIVO PROCAPITE]]),0)</f>
        <v>0</v>
      </c>
      <c r="O5947" s="3">
        <f>+Tabella2026[[#This Row],[DIFFERENZA REDDITO INFERIORE ALLA MEDIA DALLA MEDIA]]*Tabella2026[[#This Row],[POP_2024]]</f>
        <v>0</v>
      </c>
      <c r="P5947" s="3">
        <f>+Tabella2026[[#This Row],[POPOLAZIONE PER DIFFERENZA ]]/SUM(Tabella2026[[POPOLAZIONE PER DIFFERENZA ]])</f>
        <v>0</v>
      </c>
      <c r="Q5947" s="3">
        <f>+Tabella2026[[#This Row],[INCIDENZA POPOLAZIONE PER DIFFERENZA]]*(PLAFOND-SUM(Tabella2026[CONTRIBUTO SULLA BASE DELLA POPOLAZIONE]))</f>
        <v>0</v>
      </c>
      <c r="R5947" s="3">
        <f>+Tabella2026[[#This Row],[CONTRIBUTO SULLA BASE DELLA POPOLAZIONE]]+Tabella2026[[#This Row],[CONTRIBUTO SULLA BASE DEL REDDITO]]</f>
        <v>4784.8304521091604</v>
      </c>
      <c r="S5947" s="3">
        <f>+Tabella2026[[#This Row],[CONTRIBUTO TOTALE]]/(PLAFOND/N_TESSERE)</f>
        <v>9.5696609042183205</v>
      </c>
      <c r="T5947" s="3">
        <f>+MAX(CEILING(Tabella2026[[#This Row],[preDEF1]],1),1)</f>
        <v>10</v>
      </c>
      <c r="U5947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47" s="21">
        <f>+Tabella2026[[#This Row],[DEF - n. card]]*(PLAFOND/N_TESSERE)</f>
        <v>5000</v>
      </c>
      <c r="W5947" s="18"/>
    </row>
    <row r="5948" spans="2:23" x14ac:dyDescent="0.25">
      <c r="B5948" s="1" t="s">
        <v>11872</v>
      </c>
      <c r="C5948" s="2">
        <v>1245</v>
      </c>
      <c r="D5948" s="1" t="s">
        <v>11873</v>
      </c>
      <c r="E5948" s="1" t="s">
        <v>18</v>
      </c>
      <c r="F5948" s="1" t="s">
        <v>17</v>
      </c>
      <c r="G5948" s="1" t="s">
        <v>11807</v>
      </c>
      <c r="H5948" s="1" t="s">
        <v>15835</v>
      </c>
      <c r="I5948" s="5">
        <v>958</v>
      </c>
      <c r="J5948" s="5">
        <v>15676593</v>
      </c>
      <c r="K5948" s="3">
        <f>+Tabella2026[[#This Row],[POP_2024]]/SUM(Tabella2026[POP_2024])</f>
        <v>1.6252862234224987E-5</v>
      </c>
      <c r="L5948" s="3">
        <f>+Tabella2026[[#This Row],[INCIDENZA POPOLAZIONE]]*(PLAFOND/2)</f>
        <v>4784.8304521091604</v>
      </c>
      <c r="M5948" s="3">
        <f>+IFERROR(Tabella2026[[#This Row],[reddito_2024]]/Tabella2026[[#This Row],[POP_2024]],"")</f>
        <v>16363.875782881001</v>
      </c>
      <c r="N5948" s="3">
        <f>+IF(Tabella2026[[#This Row],[REDDITO COMPLESSIVO PROCAPITE]]&lt;media_aggr_reddito_pc,(media_aggr_reddito_pc-Tabella2026[[#This Row],[REDDITO COMPLESSIVO PROCAPITE]]),0)</f>
        <v>1461.1902797277398</v>
      </c>
      <c r="O5948" s="3">
        <f>+Tabella2026[[#This Row],[DIFFERENZA REDDITO INFERIORE ALLA MEDIA DALLA MEDIA]]*Tabella2026[[#This Row],[POP_2024]]</f>
        <v>1399820.2879791749</v>
      </c>
      <c r="P5948" s="3">
        <f>+Tabella2026[[#This Row],[POPOLAZIONE PER DIFFERENZA ]]/SUM(Tabella2026[[POPOLAZIONE PER DIFFERENZA ]])</f>
        <v>1.2418955101825626E-5</v>
      </c>
      <c r="Q5948" s="3">
        <f>+Tabella2026[[#This Row],[INCIDENZA POPOLAZIONE PER DIFFERENZA]]*(PLAFOND-SUM(Tabella2026[CONTRIBUTO SULLA BASE DELLA POPOLAZIONE]))</f>
        <v>3656.1310677611527</v>
      </c>
      <c r="R5948" s="3">
        <f>+Tabella2026[[#This Row],[CONTRIBUTO SULLA BASE DELLA POPOLAZIONE]]+Tabella2026[[#This Row],[CONTRIBUTO SULLA BASE DEL REDDITO]]</f>
        <v>8440.9615198703141</v>
      </c>
      <c r="S5948" s="3">
        <f>+Tabella2026[[#This Row],[CONTRIBUTO TOTALE]]/(PLAFOND/N_TESSERE)</f>
        <v>16.881923039740627</v>
      </c>
      <c r="T5948" s="3">
        <f>+MAX(CEILING(Tabella2026[[#This Row],[preDEF1]],1),1)</f>
        <v>17</v>
      </c>
      <c r="U5948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5948" s="21">
        <f>+Tabella2026[[#This Row],[DEF - n. card]]*(PLAFOND/N_TESSERE)</f>
        <v>8500</v>
      </c>
      <c r="W5948" s="18"/>
    </row>
    <row r="5949" spans="2:23" x14ac:dyDescent="0.25">
      <c r="B5949" s="1" t="s">
        <v>12132</v>
      </c>
      <c r="C5949" s="2">
        <v>19030</v>
      </c>
      <c r="D5949" s="1" t="s">
        <v>12133</v>
      </c>
      <c r="E5949" s="1" t="s">
        <v>12</v>
      </c>
      <c r="F5949" s="1" t="s">
        <v>193</v>
      </c>
      <c r="G5949" s="1" t="s">
        <v>11807</v>
      </c>
      <c r="H5949" s="1" t="s">
        <v>15835</v>
      </c>
      <c r="I5949" s="5">
        <v>956</v>
      </c>
      <c r="J5949" s="5">
        <v>16162705</v>
      </c>
      <c r="K5949" s="3">
        <f>+Tabella2026[[#This Row],[POP_2024]]/SUM(Tabella2026[POP_2024])</f>
        <v>1.6218931415364391E-5</v>
      </c>
      <c r="L5949" s="3">
        <f>+Tabella2026[[#This Row],[INCIDENZA POPOLAZIONE]]*(PLAFOND/2)</f>
        <v>4774.8412444847154</v>
      </c>
      <c r="M5949" s="3">
        <f>+IFERROR(Tabella2026[[#This Row],[reddito_2024]]/Tabella2026[[#This Row],[POP_2024]],"")</f>
        <v>16906.595188284518</v>
      </c>
      <c r="N5949" s="3">
        <f>+IF(Tabella2026[[#This Row],[REDDITO COMPLESSIVO PROCAPITE]]&lt;media_aggr_reddito_pc,(media_aggr_reddito_pc-Tabella2026[[#This Row],[REDDITO COMPLESSIVO PROCAPITE]]),0)</f>
        <v>918.47087432422268</v>
      </c>
      <c r="O5949" s="3">
        <f>+Tabella2026[[#This Row],[DIFFERENZA REDDITO INFERIORE ALLA MEDIA DALLA MEDIA]]*Tabella2026[[#This Row],[POP_2024]]</f>
        <v>878058.15585395694</v>
      </c>
      <c r="P5949" s="3">
        <f>+Tabella2026[[#This Row],[POPOLAZIONE PER DIFFERENZA ]]/SUM(Tabella2026[[POPOLAZIONE PER DIFFERENZA ]])</f>
        <v>7.7899748331868204E-6</v>
      </c>
      <c r="Q5949" s="3">
        <f>+Tabella2026[[#This Row],[INCIDENZA POPOLAZIONE PER DIFFERENZA]]*(PLAFOND-SUM(Tabella2026[CONTRIBUTO SULLA BASE DELLA POPOLAZIONE]))</f>
        <v>2293.3627484090844</v>
      </c>
      <c r="R5949" s="3">
        <f>+Tabella2026[[#This Row],[CONTRIBUTO SULLA BASE DELLA POPOLAZIONE]]+Tabella2026[[#This Row],[CONTRIBUTO SULLA BASE DEL REDDITO]]</f>
        <v>7068.2039928937993</v>
      </c>
      <c r="S5949" s="3">
        <f>+Tabella2026[[#This Row],[CONTRIBUTO TOTALE]]/(PLAFOND/N_TESSERE)</f>
        <v>14.136407985787599</v>
      </c>
      <c r="T5949" s="3">
        <f>+MAX(CEILING(Tabella2026[[#This Row],[preDEF1]],1),1)</f>
        <v>15</v>
      </c>
      <c r="U5949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949" s="21">
        <f>+Tabella2026[[#This Row],[DEF - n. card]]*(PLAFOND/N_TESSERE)</f>
        <v>7500</v>
      </c>
      <c r="W5949" s="18"/>
    </row>
    <row r="5950" spans="2:23" x14ac:dyDescent="0.25">
      <c r="B5950" s="1" t="s">
        <v>11920</v>
      </c>
      <c r="C5950" s="2">
        <v>51038</v>
      </c>
      <c r="D5950" s="1" t="s">
        <v>11921</v>
      </c>
      <c r="E5950" s="1" t="s">
        <v>30</v>
      </c>
      <c r="F5950" s="1" t="s">
        <v>125</v>
      </c>
      <c r="G5950" s="1" t="s">
        <v>11807</v>
      </c>
      <c r="H5950" s="1" t="s">
        <v>15834</v>
      </c>
      <c r="I5950" s="5">
        <v>956</v>
      </c>
      <c r="J5950" s="5">
        <v>15701976</v>
      </c>
      <c r="K5950" s="3">
        <f>+Tabella2026[[#This Row],[POP_2024]]/SUM(Tabella2026[POP_2024])</f>
        <v>1.6218931415364391E-5</v>
      </c>
      <c r="L5950" s="3">
        <f>+Tabella2026[[#This Row],[INCIDENZA POPOLAZIONE]]*(PLAFOND/2)</f>
        <v>4774.8412444847154</v>
      </c>
      <c r="M5950" s="3">
        <f>+IFERROR(Tabella2026[[#This Row],[reddito_2024]]/Tabella2026[[#This Row],[POP_2024]],"")</f>
        <v>16424.661087866109</v>
      </c>
      <c r="N5950" s="3">
        <f>+IF(Tabella2026[[#This Row],[REDDITO COMPLESSIVO PROCAPITE]]&lt;media_aggr_reddito_pc,(media_aggr_reddito_pc-Tabella2026[[#This Row],[REDDITO COMPLESSIVO PROCAPITE]]),0)</f>
        <v>1400.4049747426325</v>
      </c>
      <c r="O5950" s="3">
        <f>+Tabella2026[[#This Row],[DIFFERENZA REDDITO INFERIORE ALLA MEDIA DALLA MEDIA]]*Tabella2026[[#This Row],[POP_2024]]</f>
        <v>1338787.1558539567</v>
      </c>
      <c r="P5950" s="3">
        <f>+Tabella2026[[#This Row],[POPOLAZIONE PER DIFFERENZA ]]/SUM(Tabella2026[[POPOLAZIONE PER DIFFERENZA ]])</f>
        <v>1.187748007528411E-5</v>
      </c>
      <c r="Q5950" s="3">
        <f>+Tabella2026[[#This Row],[INCIDENZA POPOLAZIONE PER DIFFERENZA]]*(PLAFOND-SUM(Tabella2026[CONTRIBUTO SULLA BASE DELLA POPOLAZIONE]))</f>
        <v>3496.7212260535998</v>
      </c>
      <c r="R5950" s="3">
        <f>+Tabella2026[[#This Row],[CONTRIBUTO SULLA BASE DELLA POPOLAZIONE]]+Tabella2026[[#This Row],[CONTRIBUTO SULLA BASE DEL REDDITO]]</f>
        <v>8271.5624705383161</v>
      </c>
      <c r="S5950" s="3">
        <f>+Tabella2026[[#This Row],[CONTRIBUTO TOTALE]]/(PLAFOND/N_TESSERE)</f>
        <v>16.543124941076631</v>
      </c>
      <c r="T5950" s="3">
        <f>+MAX(CEILING(Tabella2026[[#This Row],[preDEF1]],1),1)</f>
        <v>17</v>
      </c>
      <c r="U5950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5950" s="21">
        <f>+Tabella2026[[#This Row],[DEF - n. card]]*(PLAFOND/N_TESSERE)</f>
        <v>8500</v>
      </c>
      <c r="W5950" s="18"/>
    </row>
    <row r="5951" spans="2:23" x14ac:dyDescent="0.25">
      <c r="B5951" s="1" t="s">
        <v>12040</v>
      </c>
      <c r="C5951" s="2">
        <v>30021</v>
      </c>
      <c r="D5951" s="1" t="s">
        <v>12041</v>
      </c>
      <c r="E5951" s="1" t="s">
        <v>48</v>
      </c>
      <c r="F5951" s="1" t="s">
        <v>120</v>
      </c>
      <c r="G5951" s="1" t="s">
        <v>11807</v>
      </c>
      <c r="H5951" s="1" t="s">
        <v>15835</v>
      </c>
      <c r="I5951" s="5">
        <v>955</v>
      </c>
      <c r="J5951" s="5">
        <v>19320345</v>
      </c>
      <c r="K5951" s="3">
        <f>+Tabella2026[[#This Row],[POP_2024]]/SUM(Tabella2026[POP_2024])</f>
        <v>1.6201966005934095E-5</v>
      </c>
      <c r="L5951" s="3">
        <f>+Tabella2026[[#This Row],[INCIDENZA POPOLAZIONE]]*(PLAFOND/2)</f>
        <v>4769.8466406724929</v>
      </c>
      <c r="M5951" s="3">
        <f>+IFERROR(Tabella2026[[#This Row],[reddito_2024]]/Tabella2026[[#This Row],[POP_2024]],"")</f>
        <v>20230.727748691101</v>
      </c>
      <c r="N5951" s="3">
        <f>+IF(Tabella2026[[#This Row],[REDDITO COMPLESSIVO PROCAPITE]]&lt;media_aggr_reddito_pc,(media_aggr_reddito_pc-Tabella2026[[#This Row],[REDDITO COMPLESSIVO PROCAPITE]]),0)</f>
        <v>0</v>
      </c>
      <c r="O5951" s="3">
        <f>+Tabella2026[[#This Row],[DIFFERENZA REDDITO INFERIORE ALLA MEDIA DALLA MEDIA]]*Tabella2026[[#This Row],[POP_2024]]</f>
        <v>0</v>
      </c>
      <c r="P5951" s="3">
        <f>+Tabella2026[[#This Row],[POPOLAZIONE PER DIFFERENZA ]]/SUM(Tabella2026[[POPOLAZIONE PER DIFFERENZA ]])</f>
        <v>0</v>
      </c>
      <c r="Q5951" s="3">
        <f>+Tabella2026[[#This Row],[INCIDENZA POPOLAZIONE PER DIFFERENZA]]*(PLAFOND-SUM(Tabella2026[CONTRIBUTO SULLA BASE DELLA POPOLAZIONE]))</f>
        <v>0</v>
      </c>
      <c r="R5951" s="3">
        <f>+Tabella2026[[#This Row],[CONTRIBUTO SULLA BASE DELLA POPOLAZIONE]]+Tabella2026[[#This Row],[CONTRIBUTO SULLA BASE DEL REDDITO]]</f>
        <v>4769.8466406724929</v>
      </c>
      <c r="S5951" s="3">
        <f>+Tabella2026[[#This Row],[CONTRIBUTO TOTALE]]/(PLAFOND/N_TESSERE)</f>
        <v>9.5396932813449862</v>
      </c>
      <c r="T5951" s="3">
        <f>+MAX(CEILING(Tabella2026[[#This Row],[preDEF1]],1),1)</f>
        <v>10</v>
      </c>
      <c r="U5951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51" s="21">
        <f>+Tabella2026[[#This Row],[DEF - n. card]]*(PLAFOND/N_TESSERE)</f>
        <v>5000</v>
      </c>
      <c r="W5951" s="18"/>
    </row>
    <row r="5952" spans="2:23" x14ac:dyDescent="0.25">
      <c r="B5952" s="1" t="s">
        <v>11910</v>
      </c>
      <c r="C5952" s="2">
        <v>69066</v>
      </c>
      <c r="D5952" s="1" t="s">
        <v>11911</v>
      </c>
      <c r="E5952" s="1" t="s">
        <v>96</v>
      </c>
      <c r="F5952" s="1" t="s">
        <v>328</v>
      </c>
      <c r="G5952" s="1" t="s">
        <v>11807</v>
      </c>
      <c r="H5952" s="1" t="s">
        <v>15836</v>
      </c>
      <c r="I5952" s="5">
        <v>955</v>
      </c>
      <c r="J5952" s="5">
        <v>14468620</v>
      </c>
      <c r="K5952" s="3">
        <f>+Tabella2026[[#This Row],[POP_2024]]/SUM(Tabella2026[POP_2024])</f>
        <v>1.6201966005934095E-5</v>
      </c>
      <c r="L5952" s="3">
        <f>+Tabella2026[[#This Row],[INCIDENZA POPOLAZIONE]]*(PLAFOND/2)</f>
        <v>4769.8466406724929</v>
      </c>
      <c r="M5952" s="3">
        <f>+IFERROR(Tabella2026[[#This Row],[reddito_2024]]/Tabella2026[[#This Row],[POP_2024]],"")</f>
        <v>15150.387434554974</v>
      </c>
      <c r="N5952" s="3">
        <f>+IF(Tabella2026[[#This Row],[REDDITO COMPLESSIVO PROCAPITE]]&lt;media_aggr_reddito_pc,(media_aggr_reddito_pc-Tabella2026[[#This Row],[REDDITO COMPLESSIVO PROCAPITE]]),0)</f>
        <v>2674.6786280537672</v>
      </c>
      <c r="O5952" s="3">
        <f>+Tabella2026[[#This Row],[DIFFERENZA REDDITO INFERIORE ALLA MEDIA DALLA MEDIA]]*Tabella2026[[#This Row],[POP_2024]]</f>
        <v>2554318.0897913477</v>
      </c>
      <c r="P5952" s="3">
        <f>+Tabella2026[[#This Row],[POPOLAZIONE PER DIFFERENZA ]]/SUM(Tabella2026[[POPOLAZIONE PER DIFFERENZA ]])</f>
        <v>2.2661453006010208E-5</v>
      </c>
      <c r="Q5952" s="3">
        <f>+Tabella2026[[#This Row],[INCIDENZA POPOLAZIONE PER DIFFERENZA]]*(PLAFOND-SUM(Tabella2026[CONTRIBUTO SULLA BASE DELLA POPOLAZIONE]))</f>
        <v>6671.5147688796778</v>
      </c>
      <c r="R5952" s="3">
        <f>+Tabella2026[[#This Row],[CONTRIBUTO SULLA BASE DELLA POPOLAZIONE]]+Tabella2026[[#This Row],[CONTRIBUTO SULLA BASE DEL REDDITO]]</f>
        <v>11441.36140955217</v>
      </c>
      <c r="S5952" s="3">
        <f>+Tabella2026[[#This Row],[CONTRIBUTO TOTALE]]/(PLAFOND/N_TESSERE)</f>
        <v>22.882722819104341</v>
      </c>
      <c r="T5952" s="3">
        <f>+MAX(CEILING(Tabella2026[[#This Row],[preDEF1]],1),1)</f>
        <v>23</v>
      </c>
      <c r="U595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5952" s="21">
        <f>+Tabella2026[[#This Row],[DEF - n. card]]*(PLAFOND/N_TESSERE)</f>
        <v>11500</v>
      </c>
      <c r="W5952" s="18"/>
    </row>
    <row r="5953" spans="2:23" x14ac:dyDescent="0.25">
      <c r="B5953" s="1" t="s">
        <v>12078</v>
      </c>
      <c r="C5953" s="2">
        <v>14041</v>
      </c>
      <c r="D5953" s="1" t="s">
        <v>12079</v>
      </c>
      <c r="E5953" s="1" t="s">
        <v>12</v>
      </c>
      <c r="F5953" s="1" t="s">
        <v>980</v>
      </c>
      <c r="G5953" s="1" t="s">
        <v>11807</v>
      </c>
      <c r="H5953" s="1" t="s">
        <v>15835</v>
      </c>
      <c r="I5953" s="5">
        <v>953</v>
      </c>
      <c r="J5953" s="5">
        <v>14899169</v>
      </c>
      <c r="K5953" s="3">
        <f>+Tabella2026[[#This Row],[POP_2024]]/SUM(Tabella2026[POP_2024])</f>
        <v>1.6168035187073499E-5</v>
      </c>
      <c r="L5953" s="3">
        <f>+Tabella2026[[#This Row],[INCIDENZA POPOLAZIONE]]*(PLAFOND/2)</f>
        <v>4759.8574330480478</v>
      </c>
      <c r="M5953" s="3">
        <f>+IFERROR(Tabella2026[[#This Row],[reddito_2024]]/Tabella2026[[#This Row],[POP_2024]],"")</f>
        <v>15633.96537250787</v>
      </c>
      <c r="N5953" s="3">
        <f>+IF(Tabella2026[[#This Row],[REDDITO COMPLESSIVO PROCAPITE]]&lt;media_aggr_reddito_pc,(media_aggr_reddito_pc-Tabella2026[[#This Row],[REDDITO COMPLESSIVO PROCAPITE]]),0)</f>
        <v>2191.1006901008714</v>
      </c>
      <c r="O5953" s="3">
        <f>+Tabella2026[[#This Row],[DIFFERENZA REDDITO INFERIORE ALLA MEDIA DALLA MEDIA]]*Tabella2026[[#This Row],[POP_2024]]</f>
        <v>2088118.9576661305</v>
      </c>
      <c r="P5953" s="3">
        <f>+Tabella2026[[#This Row],[POPOLAZIONE PER DIFFERENZA ]]/SUM(Tabella2026[[POPOLAZIONE PER DIFFERENZA ]])</f>
        <v>1.8525417730559707E-5</v>
      </c>
      <c r="Q5953" s="3">
        <f>+Tabella2026[[#This Row],[INCIDENZA POPOLAZIONE PER DIFFERENZA]]*(PLAFOND-SUM(Tabella2026[CONTRIBUTO SULLA BASE DELLA POPOLAZIONE]))</f>
        <v>5453.8690858135014</v>
      </c>
      <c r="R5953" s="3">
        <f>+Tabella2026[[#This Row],[CONTRIBUTO SULLA BASE DELLA POPOLAZIONE]]+Tabella2026[[#This Row],[CONTRIBUTO SULLA BASE DEL REDDITO]]</f>
        <v>10213.726518861549</v>
      </c>
      <c r="S5953" s="3">
        <f>+Tabella2026[[#This Row],[CONTRIBUTO TOTALE]]/(PLAFOND/N_TESSERE)</f>
        <v>20.427453037723097</v>
      </c>
      <c r="T5953" s="3">
        <f>+MAX(CEILING(Tabella2026[[#This Row],[preDEF1]],1),1)</f>
        <v>21</v>
      </c>
      <c r="U5953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5953" s="21">
        <f>+Tabella2026[[#This Row],[DEF - n. card]]*(PLAFOND/N_TESSERE)</f>
        <v>10500</v>
      </c>
      <c r="W5953" s="18"/>
    </row>
    <row r="5954" spans="2:23" x14ac:dyDescent="0.25">
      <c r="B5954" s="1" t="s">
        <v>12052</v>
      </c>
      <c r="C5954" s="2">
        <v>13160</v>
      </c>
      <c r="D5954" s="1" t="s">
        <v>12053</v>
      </c>
      <c r="E5954" s="1" t="s">
        <v>12</v>
      </c>
      <c r="F5954" s="1" t="s">
        <v>152</v>
      </c>
      <c r="G5954" s="1" t="s">
        <v>11807</v>
      </c>
      <c r="H5954" s="1" t="s">
        <v>15835</v>
      </c>
      <c r="I5954" s="5">
        <v>953</v>
      </c>
      <c r="J5954" s="5">
        <v>13572927</v>
      </c>
      <c r="K5954" s="3">
        <f>+Tabella2026[[#This Row],[POP_2024]]/SUM(Tabella2026[POP_2024])</f>
        <v>1.6168035187073499E-5</v>
      </c>
      <c r="L5954" s="3">
        <f>+Tabella2026[[#This Row],[INCIDENZA POPOLAZIONE]]*(PLAFOND/2)</f>
        <v>4759.8574330480478</v>
      </c>
      <c r="M5954" s="3">
        <f>+IFERROR(Tabella2026[[#This Row],[reddito_2024]]/Tabella2026[[#This Row],[POP_2024]],"")</f>
        <v>14242.315844700945</v>
      </c>
      <c r="N5954" s="3">
        <f>+IF(Tabella2026[[#This Row],[REDDITO COMPLESSIVO PROCAPITE]]&lt;media_aggr_reddito_pc,(media_aggr_reddito_pc-Tabella2026[[#This Row],[REDDITO COMPLESSIVO PROCAPITE]]),0)</f>
        <v>3582.7502179077965</v>
      </c>
      <c r="O5954" s="3">
        <f>+Tabella2026[[#This Row],[DIFFERENZA REDDITO INFERIORE ALLA MEDIA DALLA MEDIA]]*Tabella2026[[#This Row],[POP_2024]]</f>
        <v>3414360.9576661298</v>
      </c>
      <c r="P5954" s="3">
        <f>+Tabella2026[[#This Row],[POPOLAZIONE PER DIFFERENZA ]]/SUM(Tabella2026[[POPOLAZIONE PER DIFFERENZA ]])</f>
        <v>3.029159942802089E-5</v>
      </c>
      <c r="Q5954" s="3">
        <f>+Tabella2026[[#This Row],[INCIDENZA POPOLAZIONE PER DIFFERENZA]]*(PLAFOND-SUM(Tabella2026[CONTRIBUTO SULLA BASE DELLA POPOLAZIONE]))</f>
        <v>8917.8241529098159</v>
      </c>
      <c r="R5954" s="3">
        <f>+Tabella2026[[#This Row],[CONTRIBUTO SULLA BASE DELLA POPOLAZIONE]]+Tabella2026[[#This Row],[CONTRIBUTO SULLA BASE DEL REDDITO]]</f>
        <v>13677.681585957864</v>
      </c>
      <c r="S5954" s="3">
        <f>+Tabella2026[[#This Row],[CONTRIBUTO TOTALE]]/(PLAFOND/N_TESSERE)</f>
        <v>27.355363171915727</v>
      </c>
      <c r="T5954" s="3">
        <f>+MAX(CEILING(Tabella2026[[#This Row],[preDEF1]],1),1)</f>
        <v>28</v>
      </c>
      <c r="U5954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5954" s="21">
        <f>+Tabella2026[[#This Row],[DEF - n. card]]*(PLAFOND/N_TESSERE)</f>
        <v>14000</v>
      </c>
      <c r="W5954" s="18"/>
    </row>
    <row r="5955" spans="2:23" x14ac:dyDescent="0.25">
      <c r="B5955" s="1" t="s">
        <v>12006</v>
      </c>
      <c r="C5955" s="2">
        <v>18018</v>
      </c>
      <c r="D5955" s="1" t="s">
        <v>12007</v>
      </c>
      <c r="E5955" s="1" t="s">
        <v>12</v>
      </c>
      <c r="F5955" s="1" t="s">
        <v>195</v>
      </c>
      <c r="G5955" s="1" t="s">
        <v>11807</v>
      </c>
      <c r="H5955" s="1" t="s">
        <v>15835</v>
      </c>
      <c r="I5955" s="5">
        <v>951</v>
      </c>
      <c r="J5955" s="5">
        <v>17428431</v>
      </c>
      <c r="K5955" s="3">
        <f>+Tabella2026[[#This Row],[POP_2024]]/SUM(Tabella2026[POP_2024])</f>
        <v>1.6134104368212903E-5</v>
      </c>
      <c r="L5955" s="3">
        <f>+Tabella2026[[#This Row],[INCIDENZA POPOLAZIONE]]*(PLAFOND/2)</f>
        <v>4749.8682254236028</v>
      </c>
      <c r="M5955" s="3">
        <f>+IFERROR(Tabella2026[[#This Row],[reddito_2024]]/Tabella2026[[#This Row],[POP_2024]],"")</f>
        <v>18326.425867507885</v>
      </c>
      <c r="N5955" s="3">
        <f>+IF(Tabella2026[[#This Row],[REDDITO COMPLESSIVO PROCAPITE]]&lt;media_aggr_reddito_pc,(media_aggr_reddito_pc-Tabella2026[[#This Row],[REDDITO COMPLESSIVO PROCAPITE]]),0)</f>
        <v>0</v>
      </c>
      <c r="O5955" s="3">
        <f>+Tabella2026[[#This Row],[DIFFERENZA REDDITO INFERIORE ALLA MEDIA DALLA MEDIA]]*Tabella2026[[#This Row],[POP_2024]]</f>
        <v>0</v>
      </c>
      <c r="P5955" s="3">
        <f>+Tabella2026[[#This Row],[POPOLAZIONE PER DIFFERENZA ]]/SUM(Tabella2026[[POPOLAZIONE PER DIFFERENZA ]])</f>
        <v>0</v>
      </c>
      <c r="Q5955" s="3">
        <f>+Tabella2026[[#This Row],[INCIDENZA POPOLAZIONE PER DIFFERENZA]]*(PLAFOND-SUM(Tabella2026[CONTRIBUTO SULLA BASE DELLA POPOLAZIONE]))</f>
        <v>0</v>
      </c>
      <c r="R5955" s="3">
        <f>+Tabella2026[[#This Row],[CONTRIBUTO SULLA BASE DELLA POPOLAZIONE]]+Tabella2026[[#This Row],[CONTRIBUTO SULLA BASE DEL REDDITO]]</f>
        <v>4749.8682254236028</v>
      </c>
      <c r="S5955" s="3">
        <f>+Tabella2026[[#This Row],[CONTRIBUTO TOTALE]]/(PLAFOND/N_TESSERE)</f>
        <v>9.4997364508472053</v>
      </c>
      <c r="T5955" s="3">
        <f>+MAX(CEILING(Tabella2026[[#This Row],[preDEF1]],1),1)</f>
        <v>10</v>
      </c>
      <c r="U595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55" s="21">
        <f>+Tabella2026[[#This Row],[DEF - n. card]]*(PLAFOND/N_TESSERE)</f>
        <v>5000</v>
      </c>
      <c r="W5955" s="18"/>
    </row>
    <row r="5956" spans="2:23" x14ac:dyDescent="0.25">
      <c r="B5956" s="1" t="s">
        <v>11964</v>
      </c>
      <c r="C5956" s="2">
        <v>16107</v>
      </c>
      <c r="D5956" s="1" t="s">
        <v>11965</v>
      </c>
      <c r="E5956" s="1" t="s">
        <v>12</v>
      </c>
      <c r="F5956" s="1" t="s">
        <v>93</v>
      </c>
      <c r="G5956" s="1" t="s">
        <v>11807</v>
      </c>
      <c r="H5956" s="1" t="s">
        <v>15835</v>
      </c>
      <c r="I5956" s="5">
        <v>951</v>
      </c>
      <c r="J5956" s="5">
        <v>16480952</v>
      </c>
      <c r="K5956" s="3">
        <f>+Tabella2026[[#This Row],[POP_2024]]/SUM(Tabella2026[POP_2024])</f>
        <v>1.6134104368212903E-5</v>
      </c>
      <c r="L5956" s="3">
        <f>+Tabella2026[[#This Row],[INCIDENZA POPOLAZIONE]]*(PLAFOND/2)</f>
        <v>4749.8682254236028</v>
      </c>
      <c r="M5956" s="3">
        <f>+IFERROR(Tabella2026[[#This Row],[reddito_2024]]/Tabella2026[[#This Row],[POP_2024]],"")</f>
        <v>17330.128286014722</v>
      </c>
      <c r="N5956" s="3">
        <f>+IF(Tabella2026[[#This Row],[REDDITO COMPLESSIVO PROCAPITE]]&lt;media_aggr_reddito_pc,(media_aggr_reddito_pc-Tabella2026[[#This Row],[REDDITO COMPLESSIVO PROCAPITE]]),0)</f>
        <v>494.93777659401894</v>
      </c>
      <c r="O5956" s="3">
        <f>+Tabella2026[[#This Row],[DIFFERENZA REDDITO INFERIORE ALLA MEDIA DALLA MEDIA]]*Tabella2026[[#This Row],[POP_2024]]</f>
        <v>470685.82554091199</v>
      </c>
      <c r="P5956" s="3">
        <f>+Tabella2026[[#This Row],[POPOLAZIONE PER DIFFERENZA ]]/SUM(Tabella2026[[POPOLAZIONE PER DIFFERENZA ]])</f>
        <v>4.1758404165558696E-6</v>
      </c>
      <c r="Q5956" s="3">
        <f>+Tabella2026[[#This Row],[INCIDENZA POPOLAZIONE PER DIFFERENZA]]*(PLAFOND-SUM(Tabella2026[CONTRIBUTO SULLA BASE DELLA POPOLAZIONE]))</f>
        <v>1229.3642867537405</v>
      </c>
      <c r="R5956" s="3">
        <f>+Tabella2026[[#This Row],[CONTRIBUTO SULLA BASE DELLA POPOLAZIONE]]+Tabella2026[[#This Row],[CONTRIBUTO SULLA BASE DEL REDDITO]]</f>
        <v>5979.2325121773429</v>
      </c>
      <c r="S5956" s="3">
        <f>+Tabella2026[[#This Row],[CONTRIBUTO TOTALE]]/(PLAFOND/N_TESSERE)</f>
        <v>11.958465024354686</v>
      </c>
      <c r="T5956" s="3">
        <f>+MAX(CEILING(Tabella2026[[#This Row],[preDEF1]],1),1)</f>
        <v>12</v>
      </c>
      <c r="U5956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956" s="21">
        <f>+Tabella2026[[#This Row],[DEF - n. card]]*(PLAFOND/N_TESSERE)</f>
        <v>6000</v>
      </c>
      <c r="W5956" s="18"/>
    </row>
    <row r="5957" spans="2:23" x14ac:dyDescent="0.25">
      <c r="B5957" s="1" t="s">
        <v>11771</v>
      </c>
      <c r="C5957" s="2">
        <v>78109</v>
      </c>
      <c r="D5957" s="1" t="s">
        <v>11772</v>
      </c>
      <c r="E5957" s="1" t="s">
        <v>61</v>
      </c>
      <c r="F5957" s="1" t="s">
        <v>178</v>
      </c>
      <c r="G5957" s="1" t="s">
        <v>11807</v>
      </c>
      <c r="H5957" s="1" t="s">
        <v>15836</v>
      </c>
      <c r="I5957" s="5">
        <v>951</v>
      </c>
      <c r="J5957" s="5">
        <v>7994089</v>
      </c>
      <c r="K5957" s="3">
        <f>+Tabella2026[[#This Row],[POP_2024]]/SUM(Tabella2026[POP_2024])</f>
        <v>1.6134104368212903E-5</v>
      </c>
      <c r="L5957" s="3">
        <f>+Tabella2026[[#This Row],[INCIDENZA POPOLAZIONE]]*(PLAFOND/2)</f>
        <v>4749.8682254236028</v>
      </c>
      <c r="M5957" s="3">
        <f>+IFERROR(Tabella2026[[#This Row],[reddito_2024]]/Tabella2026[[#This Row],[POP_2024]],"")</f>
        <v>8405.9821240799156</v>
      </c>
      <c r="N5957" s="3">
        <f>+IF(Tabella2026[[#This Row],[REDDITO COMPLESSIVO PROCAPITE]]&lt;media_aggr_reddito_pc,(media_aggr_reddito_pc-Tabella2026[[#This Row],[REDDITO COMPLESSIVO PROCAPITE]]),0)</f>
        <v>9419.0839385288255</v>
      </c>
      <c r="O5957" s="3">
        <f>+Tabella2026[[#This Row],[DIFFERENZA REDDITO INFERIORE ALLA MEDIA DALLA MEDIA]]*Tabella2026[[#This Row],[POP_2024]]</f>
        <v>8957548.8255409133</v>
      </c>
      <c r="P5957" s="3">
        <f>+Tabella2026[[#This Row],[POPOLAZIONE PER DIFFERENZA ]]/SUM(Tabella2026[[POPOLAZIONE PER DIFFERENZA ]])</f>
        <v>7.9469770257007761E-5</v>
      </c>
      <c r="Q5957" s="3">
        <f>+Tabella2026[[#This Row],[INCIDENZA POPOLAZIONE PER DIFFERENZA]]*(PLAFOND-SUM(Tabella2026[CONTRIBUTO SULLA BASE DELLA POPOLAZIONE]))</f>
        <v>23395.840761335487</v>
      </c>
      <c r="R5957" s="3">
        <f>+Tabella2026[[#This Row],[CONTRIBUTO SULLA BASE DELLA POPOLAZIONE]]+Tabella2026[[#This Row],[CONTRIBUTO SULLA BASE DEL REDDITO]]</f>
        <v>28145.708986759091</v>
      </c>
      <c r="S5957" s="3">
        <f>+Tabella2026[[#This Row],[CONTRIBUTO TOTALE]]/(PLAFOND/N_TESSERE)</f>
        <v>56.291417973518179</v>
      </c>
      <c r="T5957" s="3">
        <f>+MAX(CEILING(Tabella2026[[#This Row],[preDEF1]],1),1)</f>
        <v>57</v>
      </c>
      <c r="U5957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5957" s="21">
        <f>+Tabella2026[[#This Row],[DEF - n. card]]*(PLAFOND/N_TESSERE)</f>
        <v>28500</v>
      </c>
      <c r="W5957" s="18"/>
    </row>
    <row r="5958" spans="2:23" x14ac:dyDescent="0.25">
      <c r="B5958" s="1" t="s">
        <v>11982</v>
      </c>
      <c r="C5958" s="2">
        <v>21103</v>
      </c>
      <c r="D5958" s="1" t="s">
        <v>11983</v>
      </c>
      <c r="E5958" s="1" t="s">
        <v>99</v>
      </c>
      <c r="F5958" s="1" t="s">
        <v>110</v>
      </c>
      <c r="G5958" s="1" t="s">
        <v>11807</v>
      </c>
      <c r="H5958" s="1" t="s">
        <v>15835</v>
      </c>
      <c r="I5958" s="5">
        <v>951</v>
      </c>
      <c r="J5958" s="5">
        <v>12666391</v>
      </c>
      <c r="K5958" s="3">
        <f>+Tabella2026[[#This Row],[POP_2024]]/SUM(Tabella2026[POP_2024])</f>
        <v>1.6134104368212903E-5</v>
      </c>
      <c r="L5958" s="3">
        <f>+Tabella2026[[#This Row],[INCIDENZA POPOLAZIONE]]*(PLAFOND/2)</f>
        <v>4749.8682254236028</v>
      </c>
      <c r="M5958" s="3">
        <f>+IFERROR(Tabella2026[[#This Row],[reddito_2024]]/Tabella2026[[#This Row],[POP_2024]],"")</f>
        <v>13319.023133543638</v>
      </c>
      <c r="N5958" s="3">
        <f>+IF(Tabella2026[[#This Row],[REDDITO COMPLESSIVO PROCAPITE]]&lt;media_aggr_reddito_pc,(media_aggr_reddito_pc-Tabella2026[[#This Row],[REDDITO COMPLESSIVO PROCAPITE]]),0)</f>
        <v>4506.0429290651027</v>
      </c>
      <c r="O5958" s="3">
        <f>+Tabella2026[[#This Row],[DIFFERENZA REDDITO INFERIORE ALLA MEDIA DALLA MEDIA]]*Tabella2026[[#This Row],[POP_2024]]</f>
        <v>4285246.8255409123</v>
      </c>
      <c r="P5958" s="3">
        <f>+Tabella2026[[#This Row],[POPOLAZIONE PER DIFFERENZA ]]/SUM(Tabella2026[[POPOLAZIONE PER DIFFERENZA ]])</f>
        <v>3.8017943005713249E-5</v>
      </c>
      <c r="Q5958" s="3">
        <f>+Tabella2026[[#This Row],[INCIDENZA POPOLAZIONE PER DIFFERENZA]]*(PLAFOND-SUM(Tabella2026[CONTRIBUTO SULLA BASE DELLA POPOLAZIONE]))</f>
        <v>11192.453907424771</v>
      </c>
      <c r="R5958" s="3">
        <f>+Tabella2026[[#This Row],[CONTRIBUTO SULLA BASE DELLA POPOLAZIONE]]+Tabella2026[[#This Row],[CONTRIBUTO SULLA BASE DEL REDDITO]]</f>
        <v>15942.322132848374</v>
      </c>
      <c r="S5958" s="3">
        <f>+Tabella2026[[#This Row],[CONTRIBUTO TOTALE]]/(PLAFOND/N_TESSERE)</f>
        <v>31.88464426569675</v>
      </c>
      <c r="T5958" s="3">
        <f>+MAX(CEILING(Tabella2026[[#This Row],[preDEF1]],1),1)</f>
        <v>32</v>
      </c>
      <c r="U5958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5958" s="21">
        <f>+Tabella2026[[#This Row],[DEF - n. card]]*(PLAFOND/N_TESSERE)</f>
        <v>16000</v>
      </c>
      <c r="W5958" s="18"/>
    </row>
    <row r="5959" spans="2:23" x14ac:dyDescent="0.25">
      <c r="B5959" s="1" t="s">
        <v>11958</v>
      </c>
      <c r="C5959" s="2">
        <v>3153</v>
      </c>
      <c r="D5959" s="1" t="s">
        <v>11959</v>
      </c>
      <c r="E5959" s="1" t="s">
        <v>18</v>
      </c>
      <c r="F5959" s="1" t="s">
        <v>114</v>
      </c>
      <c r="G5959" s="1" t="s">
        <v>11807</v>
      </c>
      <c r="H5959" s="1" t="s">
        <v>15835</v>
      </c>
      <c r="I5959" s="5">
        <v>951</v>
      </c>
      <c r="J5959" s="5">
        <v>20537191</v>
      </c>
      <c r="K5959" s="3">
        <f>+Tabella2026[[#This Row],[POP_2024]]/SUM(Tabella2026[POP_2024])</f>
        <v>1.6134104368212903E-5</v>
      </c>
      <c r="L5959" s="3">
        <f>+Tabella2026[[#This Row],[INCIDENZA POPOLAZIONE]]*(PLAFOND/2)</f>
        <v>4749.8682254236028</v>
      </c>
      <c r="M5959" s="3">
        <f>+IFERROR(Tabella2026[[#This Row],[reddito_2024]]/Tabella2026[[#This Row],[POP_2024]],"")</f>
        <v>21595.363827549947</v>
      </c>
      <c r="N5959" s="3">
        <f>+IF(Tabella2026[[#This Row],[REDDITO COMPLESSIVO PROCAPITE]]&lt;media_aggr_reddito_pc,(media_aggr_reddito_pc-Tabella2026[[#This Row],[REDDITO COMPLESSIVO PROCAPITE]]),0)</f>
        <v>0</v>
      </c>
      <c r="O5959" s="3">
        <f>+Tabella2026[[#This Row],[DIFFERENZA REDDITO INFERIORE ALLA MEDIA DALLA MEDIA]]*Tabella2026[[#This Row],[POP_2024]]</f>
        <v>0</v>
      </c>
      <c r="P5959" s="3">
        <f>+Tabella2026[[#This Row],[POPOLAZIONE PER DIFFERENZA ]]/SUM(Tabella2026[[POPOLAZIONE PER DIFFERENZA ]])</f>
        <v>0</v>
      </c>
      <c r="Q5959" s="3">
        <f>+Tabella2026[[#This Row],[INCIDENZA POPOLAZIONE PER DIFFERENZA]]*(PLAFOND-SUM(Tabella2026[CONTRIBUTO SULLA BASE DELLA POPOLAZIONE]))</f>
        <v>0</v>
      </c>
      <c r="R5959" s="3">
        <f>+Tabella2026[[#This Row],[CONTRIBUTO SULLA BASE DELLA POPOLAZIONE]]+Tabella2026[[#This Row],[CONTRIBUTO SULLA BASE DEL REDDITO]]</f>
        <v>4749.8682254236028</v>
      </c>
      <c r="S5959" s="3">
        <f>+Tabella2026[[#This Row],[CONTRIBUTO TOTALE]]/(PLAFOND/N_TESSERE)</f>
        <v>9.4997364508472053</v>
      </c>
      <c r="T5959" s="3">
        <f>+MAX(CEILING(Tabella2026[[#This Row],[preDEF1]],1),1)</f>
        <v>10</v>
      </c>
      <c r="U5959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59" s="21">
        <f>+Tabella2026[[#This Row],[DEF - n. card]]*(PLAFOND/N_TESSERE)</f>
        <v>5000</v>
      </c>
      <c r="W5959" s="18"/>
    </row>
    <row r="5960" spans="2:23" x14ac:dyDescent="0.25">
      <c r="B5960" s="1" t="s">
        <v>12220</v>
      </c>
      <c r="C5960" s="2">
        <v>58051</v>
      </c>
      <c r="D5960" s="1" t="s">
        <v>12221</v>
      </c>
      <c r="E5960" s="1" t="s">
        <v>8</v>
      </c>
      <c r="F5960" s="1" t="s">
        <v>7</v>
      </c>
      <c r="G5960" s="1" t="s">
        <v>11807</v>
      </c>
      <c r="H5960" s="1" t="s">
        <v>15834</v>
      </c>
      <c r="I5960" s="5">
        <v>950</v>
      </c>
      <c r="J5960" s="5">
        <v>10437686</v>
      </c>
      <c r="K5960" s="3">
        <f>+Tabella2026[[#This Row],[POP_2024]]/SUM(Tabella2026[POP_2024])</f>
        <v>1.6117138958782606E-5</v>
      </c>
      <c r="L5960" s="3">
        <f>+Tabella2026[[#This Row],[INCIDENZA POPOLAZIONE]]*(PLAFOND/2)</f>
        <v>4744.8736216113803</v>
      </c>
      <c r="M5960" s="3">
        <f>+IFERROR(Tabella2026[[#This Row],[reddito_2024]]/Tabella2026[[#This Row],[POP_2024]],"")</f>
        <v>10987.037894736843</v>
      </c>
      <c r="N5960" s="3">
        <f>+IF(Tabella2026[[#This Row],[REDDITO COMPLESSIVO PROCAPITE]]&lt;media_aggr_reddito_pc,(media_aggr_reddito_pc-Tabella2026[[#This Row],[REDDITO COMPLESSIVO PROCAPITE]]),0)</f>
        <v>6838.0281678718984</v>
      </c>
      <c r="O5960" s="3">
        <f>+Tabella2026[[#This Row],[DIFFERENZA REDDITO INFERIORE ALLA MEDIA DALLA MEDIA]]*Tabella2026[[#This Row],[POP_2024]]</f>
        <v>6496126.7594783036</v>
      </c>
      <c r="P5960" s="3">
        <f>+Tabella2026[[#This Row],[POPOLAZIONE PER DIFFERENZA ]]/SUM(Tabella2026[[POPOLAZIONE PER DIFFERENZA ]])</f>
        <v>5.7632474150088366E-5</v>
      </c>
      <c r="Q5960" s="3">
        <f>+Tabella2026[[#This Row],[INCIDENZA POPOLAZIONE PER DIFFERENZA]]*(PLAFOND-SUM(Tabella2026[CONTRIBUTO SULLA BASE DELLA POPOLAZIONE]))</f>
        <v>16966.957165430471</v>
      </c>
      <c r="R5960" s="3">
        <f>+Tabella2026[[#This Row],[CONTRIBUTO SULLA BASE DELLA POPOLAZIONE]]+Tabella2026[[#This Row],[CONTRIBUTO SULLA BASE DEL REDDITO]]</f>
        <v>21711.83078704185</v>
      </c>
      <c r="S5960" s="3">
        <f>+Tabella2026[[#This Row],[CONTRIBUTO TOTALE]]/(PLAFOND/N_TESSERE)</f>
        <v>43.423661574083702</v>
      </c>
      <c r="T5960" s="3">
        <f>+MAX(CEILING(Tabella2026[[#This Row],[preDEF1]],1),1)</f>
        <v>44</v>
      </c>
      <c r="U5960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960" s="21">
        <f>+Tabella2026[[#This Row],[DEF - n. card]]*(PLAFOND/N_TESSERE)</f>
        <v>22000</v>
      </c>
      <c r="W5960" s="18"/>
    </row>
    <row r="5961" spans="2:23" x14ac:dyDescent="0.25">
      <c r="B5961" s="1" t="s">
        <v>12088</v>
      </c>
      <c r="C5961" s="2">
        <v>52025</v>
      </c>
      <c r="D5961" s="1" t="s">
        <v>12089</v>
      </c>
      <c r="E5961" s="1" t="s">
        <v>30</v>
      </c>
      <c r="F5961" s="1" t="s">
        <v>283</v>
      </c>
      <c r="G5961" s="1" t="s">
        <v>11807</v>
      </c>
      <c r="H5961" s="1" t="s">
        <v>15834</v>
      </c>
      <c r="I5961" s="5">
        <v>950</v>
      </c>
      <c r="J5961" s="5">
        <v>18081038</v>
      </c>
      <c r="K5961" s="3">
        <f>+Tabella2026[[#This Row],[POP_2024]]/SUM(Tabella2026[POP_2024])</f>
        <v>1.6117138958782606E-5</v>
      </c>
      <c r="L5961" s="3">
        <f>+Tabella2026[[#This Row],[INCIDENZA POPOLAZIONE]]*(PLAFOND/2)</f>
        <v>4744.8736216113803</v>
      </c>
      <c r="M5961" s="3">
        <f>+IFERROR(Tabella2026[[#This Row],[reddito_2024]]/Tabella2026[[#This Row],[POP_2024]],"")</f>
        <v>19032.671578947367</v>
      </c>
      <c r="N5961" s="3">
        <f>+IF(Tabella2026[[#This Row],[REDDITO COMPLESSIVO PROCAPITE]]&lt;media_aggr_reddito_pc,(media_aggr_reddito_pc-Tabella2026[[#This Row],[REDDITO COMPLESSIVO PROCAPITE]]),0)</f>
        <v>0</v>
      </c>
      <c r="O5961" s="3">
        <f>+Tabella2026[[#This Row],[DIFFERENZA REDDITO INFERIORE ALLA MEDIA DALLA MEDIA]]*Tabella2026[[#This Row],[POP_2024]]</f>
        <v>0</v>
      </c>
      <c r="P5961" s="3">
        <f>+Tabella2026[[#This Row],[POPOLAZIONE PER DIFFERENZA ]]/SUM(Tabella2026[[POPOLAZIONE PER DIFFERENZA ]])</f>
        <v>0</v>
      </c>
      <c r="Q5961" s="3">
        <f>+Tabella2026[[#This Row],[INCIDENZA POPOLAZIONE PER DIFFERENZA]]*(PLAFOND-SUM(Tabella2026[CONTRIBUTO SULLA BASE DELLA POPOLAZIONE]))</f>
        <v>0</v>
      </c>
      <c r="R5961" s="3">
        <f>+Tabella2026[[#This Row],[CONTRIBUTO SULLA BASE DELLA POPOLAZIONE]]+Tabella2026[[#This Row],[CONTRIBUTO SULLA BASE DEL REDDITO]]</f>
        <v>4744.8736216113803</v>
      </c>
      <c r="S5961" s="3">
        <f>+Tabella2026[[#This Row],[CONTRIBUTO TOTALE]]/(PLAFOND/N_TESSERE)</f>
        <v>9.4897472432227605</v>
      </c>
      <c r="T5961" s="3">
        <f>+MAX(CEILING(Tabella2026[[#This Row],[preDEF1]],1),1)</f>
        <v>10</v>
      </c>
      <c r="U5961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61" s="21">
        <f>+Tabella2026[[#This Row],[DEF - n. card]]*(PLAFOND/N_TESSERE)</f>
        <v>5000</v>
      </c>
      <c r="W5961" s="18"/>
    </row>
    <row r="5962" spans="2:23" x14ac:dyDescent="0.25">
      <c r="B5962" s="1" t="s">
        <v>11906</v>
      </c>
      <c r="C5962" s="2">
        <v>66041</v>
      </c>
      <c r="D5962" s="1" t="s">
        <v>11907</v>
      </c>
      <c r="E5962" s="1" t="s">
        <v>96</v>
      </c>
      <c r="F5962" s="1" t="s">
        <v>201</v>
      </c>
      <c r="G5962" s="1" t="s">
        <v>11807</v>
      </c>
      <c r="H5962" s="1" t="s">
        <v>15836</v>
      </c>
      <c r="I5962" s="5">
        <v>949</v>
      </c>
      <c r="J5962" s="5">
        <v>13513969</v>
      </c>
      <c r="K5962" s="3">
        <f>+Tabella2026[[#This Row],[POP_2024]]/SUM(Tabella2026[POP_2024])</f>
        <v>1.6100173549352307E-5</v>
      </c>
      <c r="L5962" s="3">
        <f>+Tabella2026[[#This Row],[INCIDENZA POPOLAZIONE]]*(PLAFOND/2)</f>
        <v>4739.8790177991568</v>
      </c>
      <c r="M5962" s="3">
        <f>+IFERROR(Tabella2026[[#This Row],[reddito_2024]]/Tabella2026[[#This Row],[POP_2024]],"")</f>
        <v>14240.220231822972</v>
      </c>
      <c r="N5962" s="3">
        <f>+IF(Tabella2026[[#This Row],[REDDITO COMPLESSIVO PROCAPITE]]&lt;media_aggr_reddito_pc,(media_aggr_reddito_pc-Tabella2026[[#This Row],[REDDITO COMPLESSIVO PROCAPITE]]),0)</f>
        <v>3584.8458307857691</v>
      </c>
      <c r="O5962" s="3">
        <f>+Tabella2026[[#This Row],[DIFFERENZA REDDITO INFERIORE ALLA MEDIA DALLA MEDIA]]*Tabella2026[[#This Row],[POP_2024]]</f>
        <v>3402018.6934156949</v>
      </c>
      <c r="P5962" s="3">
        <f>+Tabella2026[[#This Row],[POPOLAZIONE PER DIFFERENZA ]]/SUM(Tabella2026[[POPOLAZIONE PER DIFFERENZA ]])</f>
        <v>3.0182101068197648E-5</v>
      </c>
      <c r="Q5962" s="3">
        <f>+Tabella2026[[#This Row],[INCIDENZA POPOLAZIONE PER DIFFERENZA]]*(PLAFOND-SUM(Tabella2026[CONTRIBUTO SULLA BASE DELLA POPOLAZIONE]))</f>
        <v>8885.5879179016229</v>
      </c>
      <c r="R5962" s="3">
        <f>+Tabella2026[[#This Row],[CONTRIBUTO SULLA BASE DELLA POPOLAZIONE]]+Tabella2026[[#This Row],[CONTRIBUTO SULLA BASE DEL REDDITO]]</f>
        <v>13625.466935700781</v>
      </c>
      <c r="S5962" s="3">
        <f>+Tabella2026[[#This Row],[CONTRIBUTO TOTALE]]/(PLAFOND/N_TESSERE)</f>
        <v>27.250933871401561</v>
      </c>
      <c r="T5962" s="3">
        <f>+MAX(CEILING(Tabella2026[[#This Row],[preDEF1]],1),1)</f>
        <v>28</v>
      </c>
      <c r="U5962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5962" s="21">
        <f>+Tabella2026[[#This Row],[DEF - n. card]]*(PLAFOND/N_TESSERE)</f>
        <v>14000</v>
      </c>
      <c r="W5962" s="18"/>
    </row>
    <row r="5963" spans="2:23" x14ac:dyDescent="0.25">
      <c r="B5963" s="1" t="s">
        <v>11814</v>
      </c>
      <c r="C5963" s="2">
        <v>94039</v>
      </c>
      <c r="D5963" s="1" t="s">
        <v>11815</v>
      </c>
      <c r="E5963" s="1" t="s">
        <v>345</v>
      </c>
      <c r="F5963" s="1" t="s">
        <v>1000</v>
      </c>
      <c r="G5963" s="1" t="s">
        <v>11807</v>
      </c>
      <c r="H5963" s="1" t="s">
        <v>15836</v>
      </c>
      <c r="I5963" s="5">
        <v>948</v>
      </c>
      <c r="J5963" s="5">
        <v>11672315</v>
      </c>
      <c r="K5963" s="3">
        <f>+Tabella2026[[#This Row],[POP_2024]]/SUM(Tabella2026[POP_2024])</f>
        <v>1.608320813992201E-5</v>
      </c>
      <c r="L5963" s="3">
        <f>+Tabella2026[[#This Row],[INCIDENZA POPOLAZIONE]]*(PLAFOND/2)</f>
        <v>4734.8844139869352</v>
      </c>
      <c r="M5963" s="3">
        <f>+IFERROR(Tabella2026[[#This Row],[reddito_2024]]/Tabella2026[[#This Row],[POP_2024]],"")</f>
        <v>12312.568565400843</v>
      </c>
      <c r="N5963" s="3">
        <f>+IF(Tabella2026[[#This Row],[REDDITO COMPLESSIVO PROCAPITE]]&lt;media_aggr_reddito_pc,(media_aggr_reddito_pc-Tabella2026[[#This Row],[REDDITO COMPLESSIVO PROCAPITE]]),0)</f>
        <v>5512.497497207898</v>
      </c>
      <c r="O5963" s="3">
        <f>+Tabella2026[[#This Row],[DIFFERENZA REDDITO INFERIORE ALLA MEDIA DALLA MEDIA]]*Tabella2026[[#This Row],[POP_2024]]</f>
        <v>5225847.6273530871</v>
      </c>
      <c r="P5963" s="3">
        <f>+Tabella2026[[#This Row],[POPOLAZIONE PER DIFFERENZA ]]/SUM(Tabella2026[[POPOLAZIONE PER DIFFERENZA ]])</f>
        <v>4.6362785002045546E-5</v>
      </c>
      <c r="Q5963" s="3">
        <f>+Tabella2026[[#This Row],[INCIDENZA POPOLAZIONE PER DIFFERENZA]]*(PLAFOND-SUM(Tabella2026[CONTRIBUTO SULLA BASE DELLA POPOLAZIONE]))</f>
        <v>13649.169132513513</v>
      </c>
      <c r="R5963" s="3">
        <f>+Tabella2026[[#This Row],[CONTRIBUTO SULLA BASE DELLA POPOLAZIONE]]+Tabella2026[[#This Row],[CONTRIBUTO SULLA BASE DEL REDDITO]]</f>
        <v>18384.053546500447</v>
      </c>
      <c r="S5963" s="3">
        <f>+Tabella2026[[#This Row],[CONTRIBUTO TOTALE]]/(PLAFOND/N_TESSERE)</f>
        <v>36.768107093000893</v>
      </c>
      <c r="T5963" s="3">
        <f>+MAX(CEILING(Tabella2026[[#This Row],[preDEF1]],1),1)</f>
        <v>37</v>
      </c>
      <c r="U5963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5963" s="21">
        <f>+Tabella2026[[#This Row],[DEF - n. card]]*(PLAFOND/N_TESSERE)</f>
        <v>18500</v>
      </c>
      <c r="W5963" s="18"/>
    </row>
    <row r="5964" spans="2:23" x14ac:dyDescent="0.25">
      <c r="B5964" s="1" t="s">
        <v>11948</v>
      </c>
      <c r="C5964" s="2">
        <v>78124</v>
      </c>
      <c r="D5964" s="1" t="s">
        <v>11949</v>
      </c>
      <c r="E5964" s="1" t="s">
        <v>61</v>
      </c>
      <c r="F5964" s="1" t="s">
        <v>178</v>
      </c>
      <c r="G5964" s="1" t="s">
        <v>11807</v>
      </c>
      <c r="H5964" s="1" t="s">
        <v>15836</v>
      </c>
      <c r="I5964" s="5">
        <v>948</v>
      </c>
      <c r="J5964" s="5">
        <v>8068396</v>
      </c>
      <c r="K5964" s="3">
        <f>+Tabella2026[[#This Row],[POP_2024]]/SUM(Tabella2026[POP_2024])</f>
        <v>1.608320813992201E-5</v>
      </c>
      <c r="L5964" s="3">
        <f>+Tabella2026[[#This Row],[INCIDENZA POPOLAZIONE]]*(PLAFOND/2)</f>
        <v>4734.8844139869352</v>
      </c>
      <c r="M5964" s="3">
        <f>+IFERROR(Tabella2026[[#This Row],[reddito_2024]]/Tabella2026[[#This Row],[POP_2024]],"")</f>
        <v>8510.9662447257379</v>
      </c>
      <c r="N5964" s="3">
        <f>+IF(Tabella2026[[#This Row],[REDDITO COMPLESSIVO PROCAPITE]]&lt;media_aggr_reddito_pc,(media_aggr_reddito_pc-Tabella2026[[#This Row],[REDDITO COMPLESSIVO PROCAPITE]]),0)</f>
        <v>9314.0998178830032</v>
      </c>
      <c r="O5964" s="3">
        <f>+Tabella2026[[#This Row],[DIFFERENZA REDDITO INFERIORE ALLA MEDIA DALLA MEDIA]]*Tabella2026[[#This Row],[POP_2024]]</f>
        <v>8829766.6273530871</v>
      </c>
      <c r="P5964" s="3">
        <f>+Tabella2026[[#This Row],[POPOLAZIONE PER DIFFERENZA ]]/SUM(Tabella2026[[POPOLAZIONE PER DIFFERENZA ]])</f>
        <v>7.8336109460879329E-5</v>
      </c>
      <c r="Q5964" s="3">
        <f>+Tabella2026[[#This Row],[INCIDENZA POPOLAZIONE PER DIFFERENZA]]*(PLAFOND-SUM(Tabella2026[CONTRIBUTO SULLA BASE DELLA POPOLAZIONE]))</f>
        <v>23062.091873200872</v>
      </c>
      <c r="R5964" s="3">
        <f>+Tabella2026[[#This Row],[CONTRIBUTO SULLA BASE DELLA POPOLAZIONE]]+Tabella2026[[#This Row],[CONTRIBUTO SULLA BASE DEL REDDITO]]</f>
        <v>27796.976287187808</v>
      </c>
      <c r="S5964" s="3">
        <f>+Tabella2026[[#This Row],[CONTRIBUTO TOTALE]]/(PLAFOND/N_TESSERE)</f>
        <v>55.593952574375614</v>
      </c>
      <c r="T5964" s="3">
        <f>+MAX(CEILING(Tabella2026[[#This Row],[preDEF1]],1),1)</f>
        <v>56</v>
      </c>
      <c r="U5964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5964" s="21">
        <f>+Tabella2026[[#This Row],[DEF - n. card]]*(PLAFOND/N_TESSERE)</f>
        <v>28000</v>
      </c>
      <c r="W5964" s="18"/>
    </row>
    <row r="5965" spans="2:23" x14ac:dyDescent="0.25">
      <c r="B5965" s="1" t="s">
        <v>11733</v>
      </c>
      <c r="C5965" s="2">
        <v>80075</v>
      </c>
      <c r="D5965" s="1" t="s">
        <v>11734</v>
      </c>
      <c r="E5965" s="1" t="s">
        <v>61</v>
      </c>
      <c r="F5965" s="1" t="s">
        <v>62</v>
      </c>
      <c r="G5965" s="1" t="s">
        <v>11807</v>
      </c>
      <c r="H5965" s="1" t="s">
        <v>15836</v>
      </c>
      <c r="I5965" s="5">
        <v>948</v>
      </c>
      <c r="J5965" s="5">
        <v>9196973</v>
      </c>
      <c r="K5965" s="3">
        <f>+Tabella2026[[#This Row],[POP_2024]]/SUM(Tabella2026[POP_2024])</f>
        <v>1.608320813992201E-5</v>
      </c>
      <c r="L5965" s="3">
        <f>+Tabella2026[[#This Row],[INCIDENZA POPOLAZIONE]]*(PLAFOND/2)</f>
        <v>4734.8844139869352</v>
      </c>
      <c r="M5965" s="3">
        <f>+IFERROR(Tabella2026[[#This Row],[reddito_2024]]/Tabella2026[[#This Row],[POP_2024]],"")</f>
        <v>9701.4483122362872</v>
      </c>
      <c r="N5965" s="3">
        <f>+IF(Tabella2026[[#This Row],[REDDITO COMPLESSIVO PROCAPITE]]&lt;media_aggr_reddito_pc,(media_aggr_reddito_pc-Tabella2026[[#This Row],[REDDITO COMPLESSIVO PROCAPITE]]),0)</f>
        <v>8123.6177503724539</v>
      </c>
      <c r="O5965" s="3">
        <f>+Tabella2026[[#This Row],[DIFFERENZA REDDITO INFERIORE ALLA MEDIA DALLA MEDIA]]*Tabella2026[[#This Row],[POP_2024]]</f>
        <v>7701189.6273530861</v>
      </c>
      <c r="P5965" s="3">
        <f>+Tabella2026[[#This Row],[POPOLAZIONE PER DIFFERENZA ]]/SUM(Tabella2026[[POPOLAZIONE PER DIFFERENZA ]])</f>
        <v>6.8323576271932167E-5</v>
      </c>
      <c r="Q5965" s="3">
        <f>+Tabella2026[[#This Row],[INCIDENZA POPOLAZIONE PER DIFFERENZA]]*(PLAFOND-SUM(Tabella2026[CONTRIBUTO SULLA BASE DELLA POPOLAZIONE]))</f>
        <v>20114.409611774707</v>
      </c>
      <c r="R5965" s="3">
        <f>+Tabella2026[[#This Row],[CONTRIBUTO SULLA BASE DELLA POPOLAZIONE]]+Tabella2026[[#This Row],[CONTRIBUTO SULLA BASE DEL REDDITO]]</f>
        <v>24849.294025761643</v>
      </c>
      <c r="S5965" s="3">
        <f>+Tabella2026[[#This Row],[CONTRIBUTO TOTALE]]/(PLAFOND/N_TESSERE)</f>
        <v>49.698588051523288</v>
      </c>
      <c r="T5965" s="3">
        <f>+MAX(CEILING(Tabella2026[[#This Row],[preDEF1]],1),1)</f>
        <v>50</v>
      </c>
      <c r="U5965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5965" s="21">
        <f>+Tabella2026[[#This Row],[DEF - n. card]]*(PLAFOND/N_TESSERE)</f>
        <v>25000</v>
      </c>
      <c r="W5965" s="18"/>
    </row>
    <row r="5966" spans="2:23" x14ac:dyDescent="0.25">
      <c r="B5966" s="1" t="s">
        <v>12062</v>
      </c>
      <c r="C5966" s="2">
        <v>98057</v>
      </c>
      <c r="D5966" s="1" t="s">
        <v>12063</v>
      </c>
      <c r="E5966" s="1" t="s">
        <v>12</v>
      </c>
      <c r="F5966" s="1" t="s">
        <v>389</v>
      </c>
      <c r="G5966" s="1" t="s">
        <v>11807</v>
      </c>
      <c r="H5966" s="1" t="s">
        <v>15835</v>
      </c>
      <c r="I5966" s="5">
        <v>948</v>
      </c>
      <c r="J5966" s="5">
        <v>19266309</v>
      </c>
      <c r="K5966" s="3">
        <f>+Tabella2026[[#This Row],[POP_2024]]/SUM(Tabella2026[POP_2024])</f>
        <v>1.608320813992201E-5</v>
      </c>
      <c r="L5966" s="3">
        <f>+Tabella2026[[#This Row],[INCIDENZA POPOLAZIONE]]*(PLAFOND/2)</f>
        <v>4734.8844139869352</v>
      </c>
      <c r="M5966" s="3">
        <f>+IFERROR(Tabella2026[[#This Row],[reddito_2024]]/Tabella2026[[#This Row],[POP_2024]],"")</f>
        <v>20323.110759493669</v>
      </c>
      <c r="N5966" s="3">
        <f>+IF(Tabella2026[[#This Row],[REDDITO COMPLESSIVO PROCAPITE]]&lt;media_aggr_reddito_pc,(media_aggr_reddito_pc-Tabella2026[[#This Row],[REDDITO COMPLESSIVO PROCAPITE]]),0)</f>
        <v>0</v>
      </c>
      <c r="O5966" s="3">
        <f>+Tabella2026[[#This Row],[DIFFERENZA REDDITO INFERIORE ALLA MEDIA DALLA MEDIA]]*Tabella2026[[#This Row],[POP_2024]]</f>
        <v>0</v>
      </c>
      <c r="P5966" s="3">
        <f>+Tabella2026[[#This Row],[POPOLAZIONE PER DIFFERENZA ]]/SUM(Tabella2026[[POPOLAZIONE PER DIFFERENZA ]])</f>
        <v>0</v>
      </c>
      <c r="Q5966" s="3">
        <f>+Tabella2026[[#This Row],[INCIDENZA POPOLAZIONE PER DIFFERENZA]]*(PLAFOND-SUM(Tabella2026[CONTRIBUTO SULLA BASE DELLA POPOLAZIONE]))</f>
        <v>0</v>
      </c>
      <c r="R5966" s="3">
        <f>+Tabella2026[[#This Row],[CONTRIBUTO SULLA BASE DELLA POPOLAZIONE]]+Tabella2026[[#This Row],[CONTRIBUTO SULLA BASE DEL REDDITO]]</f>
        <v>4734.8844139869352</v>
      </c>
      <c r="S5966" s="3">
        <f>+Tabella2026[[#This Row],[CONTRIBUTO TOTALE]]/(PLAFOND/N_TESSERE)</f>
        <v>9.469768827973871</v>
      </c>
      <c r="T5966" s="3">
        <f>+MAX(CEILING(Tabella2026[[#This Row],[preDEF1]],1),1)</f>
        <v>10</v>
      </c>
      <c r="U5966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66" s="21">
        <f>+Tabella2026[[#This Row],[DEF - n. card]]*(PLAFOND/N_TESSERE)</f>
        <v>5000</v>
      </c>
      <c r="W5966" s="18"/>
    </row>
    <row r="5967" spans="2:23" x14ac:dyDescent="0.25">
      <c r="B5967" s="1" t="s">
        <v>12074</v>
      </c>
      <c r="C5967" s="2">
        <v>18157</v>
      </c>
      <c r="D5967" s="1" t="s">
        <v>12075</v>
      </c>
      <c r="E5967" s="1" t="s">
        <v>12</v>
      </c>
      <c r="F5967" s="1" t="s">
        <v>195</v>
      </c>
      <c r="G5967" s="1" t="s">
        <v>11807</v>
      </c>
      <c r="H5967" s="1" t="s">
        <v>15835</v>
      </c>
      <c r="I5967" s="5">
        <v>948</v>
      </c>
      <c r="J5967" s="5">
        <v>15092038</v>
      </c>
      <c r="K5967" s="3">
        <f>+Tabella2026[[#This Row],[POP_2024]]/SUM(Tabella2026[POP_2024])</f>
        <v>1.608320813992201E-5</v>
      </c>
      <c r="L5967" s="3">
        <f>+Tabella2026[[#This Row],[INCIDENZA POPOLAZIONE]]*(PLAFOND/2)</f>
        <v>4734.8844139869352</v>
      </c>
      <c r="M5967" s="3">
        <f>+IFERROR(Tabella2026[[#This Row],[reddito_2024]]/Tabella2026[[#This Row],[POP_2024]],"")</f>
        <v>15919.871308016878</v>
      </c>
      <c r="N5967" s="3">
        <f>+IF(Tabella2026[[#This Row],[REDDITO COMPLESSIVO PROCAPITE]]&lt;media_aggr_reddito_pc,(media_aggr_reddito_pc-Tabella2026[[#This Row],[REDDITO COMPLESSIVO PROCAPITE]]),0)</f>
        <v>1905.1947545918629</v>
      </c>
      <c r="O5967" s="3">
        <f>+Tabella2026[[#This Row],[DIFFERENZA REDDITO INFERIORE ALLA MEDIA DALLA MEDIA]]*Tabella2026[[#This Row],[POP_2024]]</f>
        <v>1806124.6273530859</v>
      </c>
      <c r="P5967" s="3">
        <f>+Tabella2026[[#This Row],[POPOLAZIONE PER DIFFERENZA ]]/SUM(Tabella2026[[POPOLAZIONE PER DIFFERENZA ]])</f>
        <v>1.6023614493957961E-5</v>
      </c>
      <c r="Q5967" s="3">
        <f>+Tabella2026[[#This Row],[INCIDENZA POPOLAZIONE PER DIFFERENZA]]*(PLAFOND-SUM(Tabella2026[CONTRIBUTO SULLA BASE DELLA POPOLAZIONE]))</f>
        <v>4717.3400893103726</v>
      </c>
      <c r="R5967" s="3">
        <f>+Tabella2026[[#This Row],[CONTRIBUTO SULLA BASE DELLA POPOLAZIONE]]+Tabella2026[[#This Row],[CONTRIBUTO SULLA BASE DEL REDDITO]]</f>
        <v>9452.2245032973078</v>
      </c>
      <c r="S5967" s="3">
        <f>+Tabella2026[[#This Row],[CONTRIBUTO TOTALE]]/(PLAFOND/N_TESSERE)</f>
        <v>18.904449006594614</v>
      </c>
      <c r="T5967" s="3">
        <f>+MAX(CEILING(Tabella2026[[#This Row],[preDEF1]],1),1)</f>
        <v>19</v>
      </c>
      <c r="U5967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5967" s="21">
        <f>+Tabella2026[[#This Row],[DEF - n. card]]*(PLAFOND/N_TESSERE)</f>
        <v>9500</v>
      </c>
      <c r="W5967" s="18"/>
    </row>
    <row r="5968" spans="2:23" x14ac:dyDescent="0.25">
      <c r="B5968" s="1" t="s">
        <v>11962</v>
      </c>
      <c r="C5968" s="2">
        <v>6178</v>
      </c>
      <c r="D5968" s="1" t="s">
        <v>11963</v>
      </c>
      <c r="E5968" s="1" t="s">
        <v>18</v>
      </c>
      <c r="F5968" s="1" t="s">
        <v>138</v>
      </c>
      <c r="G5968" s="1" t="s">
        <v>11807</v>
      </c>
      <c r="H5968" s="1" t="s">
        <v>15835</v>
      </c>
      <c r="I5968" s="5">
        <v>948</v>
      </c>
      <c r="J5968" s="5">
        <v>16088083</v>
      </c>
      <c r="K5968" s="3">
        <f>+Tabella2026[[#This Row],[POP_2024]]/SUM(Tabella2026[POP_2024])</f>
        <v>1.608320813992201E-5</v>
      </c>
      <c r="L5968" s="3">
        <f>+Tabella2026[[#This Row],[INCIDENZA POPOLAZIONE]]*(PLAFOND/2)</f>
        <v>4734.8844139869352</v>
      </c>
      <c r="M5968" s="3">
        <f>+IFERROR(Tabella2026[[#This Row],[reddito_2024]]/Tabella2026[[#This Row],[POP_2024]],"")</f>
        <v>16970.551687763713</v>
      </c>
      <c r="N5968" s="3">
        <f>+IF(Tabella2026[[#This Row],[REDDITO COMPLESSIVO PROCAPITE]]&lt;media_aggr_reddito_pc,(media_aggr_reddito_pc-Tabella2026[[#This Row],[REDDITO COMPLESSIVO PROCAPITE]]),0)</f>
        <v>854.51437484502821</v>
      </c>
      <c r="O5968" s="3">
        <f>+Tabella2026[[#This Row],[DIFFERENZA REDDITO INFERIORE ALLA MEDIA DALLA MEDIA]]*Tabella2026[[#This Row],[POP_2024]]</f>
        <v>810079.62735308672</v>
      </c>
      <c r="P5968" s="3">
        <f>+Tabella2026[[#This Row],[POPOLAZIONE PER DIFFERENZA ]]/SUM(Tabella2026[[POPOLAZIONE PER DIFFERENZA ]])</f>
        <v>7.1868814928558073E-6</v>
      </c>
      <c r="Q5968" s="3">
        <f>+Tabella2026[[#This Row],[INCIDENZA POPOLAZIONE PER DIFFERENZA]]*(PLAFOND-SUM(Tabella2026[CONTRIBUTO SULLA BASE DELLA POPOLAZIONE]))</f>
        <v>2115.8125213356384</v>
      </c>
      <c r="R5968" s="3">
        <f>+Tabella2026[[#This Row],[CONTRIBUTO SULLA BASE DELLA POPOLAZIONE]]+Tabella2026[[#This Row],[CONTRIBUTO SULLA BASE DEL REDDITO]]</f>
        <v>6850.6969353225741</v>
      </c>
      <c r="S5968" s="3">
        <f>+Tabella2026[[#This Row],[CONTRIBUTO TOTALE]]/(PLAFOND/N_TESSERE)</f>
        <v>13.701393870645148</v>
      </c>
      <c r="T5968" s="3">
        <f>+MAX(CEILING(Tabella2026[[#This Row],[preDEF1]],1),1)</f>
        <v>14</v>
      </c>
      <c r="U5968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968" s="21">
        <f>+Tabella2026[[#This Row],[DEF - n. card]]*(PLAFOND/N_TESSERE)</f>
        <v>7000</v>
      </c>
      <c r="W5968" s="18"/>
    </row>
    <row r="5969" spans="2:23" x14ac:dyDescent="0.25">
      <c r="B5969" s="1" t="s">
        <v>11936</v>
      </c>
      <c r="C5969" s="2">
        <v>29025</v>
      </c>
      <c r="D5969" s="1" t="s">
        <v>11937</v>
      </c>
      <c r="E5969" s="1" t="s">
        <v>38</v>
      </c>
      <c r="F5969" s="1" t="s">
        <v>314</v>
      </c>
      <c r="G5969" s="1" t="s">
        <v>11807</v>
      </c>
      <c r="H5969" s="1" t="s">
        <v>15835</v>
      </c>
      <c r="I5969" s="5">
        <v>946</v>
      </c>
      <c r="J5969" s="5">
        <v>17965979</v>
      </c>
      <c r="K5969" s="3">
        <f>+Tabella2026[[#This Row],[POP_2024]]/SUM(Tabella2026[POP_2024])</f>
        <v>1.6049277321061414E-5</v>
      </c>
      <c r="L5969" s="3">
        <f>+Tabella2026[[#This Row],[INCIDENZA POPOLAZIONE]]*(PLAFOND/2)</f>
        <v>4724.8952063624893</v>
      </c>
      <c r="M5969" s="3">
        <f>+IFERROR(Tabella2026[[#This Row],[reddito_2024]]/Tabella2026[[#This Row],[POP_2024]],"")</f>
        <v>18991.521141649049</v>
      </c>
      <c r="N5969" s="3">
        <f>+IF(Tabella2026[[#This Row],[REDDITO COMPLESSIVO PROCAPITE]]&lt;media_aggr_reddito_pc,(media_aggr_reddito_pc-Tabella2026[[#This Row],[REDDITO COMPLESSIVO PROCAPITE]]),0)</f>
        <v>0</v>
      </c>
      <c r="O5969" s="3">
        <f>+Tabella2026[[#This Row],[DIFFERENZA REDDITO INFERIORE ALLA MEDIA DALLA MEDIA]]*Tabella2026[[#This Row],[POP_2024]]</f>
        <v>0</v>
      </c>
      <c r="P5969" s="3">
        <f>+Tabella2026[[#This Row],[POPOLAZIONE PER DIFFERENZA ]]/SUM(Tabella2026[[POPOLAZIONE PER DIFFERENZA ]])</f>
        <v>0</v>
      </c>
      <c r="Q5969" s="3">
        <f>+Tabella2026[[#This Row],[INCIDENZA POPOLAZIONE PER DIFFERENZA]]*(PLAFOND-SUM(Tabella2026[CONTRIBUTO SULLA BASE DELLA POPOLAZIONE]))</f>
        <v>0</v>
      </c>
      <c r="R5969" s="3">
        <f>+Tabella2026[[#This Row],[CONTRIBUTO SULLA BASE DELLA POPOLAZIONE]]+Tabella2026[[#This Row],[CONTRIBUTO SULLA BASE DEL REDDITO]]</f>
        <v>4724.8952063624893</v>
      </c>
      <c r="S5969" s="3">
        <f>+Tabella2026[[#This Row],[CONTRIBUTO TOTALE]]/(PLAFOND/N_TESSERE)</f>
        <v>9.4497904127249779</v>
      </c>
      <c r="T5969" s="3">
        <f>+MAX(CEILING(Tabella2026[[#This Row],[preDEF1]],1),1)</f>
        <v>10</v>
      </c>
      <c r="U5969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69" s="21">
        <f>+Tabella2026[[#This Row],[DEF - n. card]]*(PLAFOND/N_TESSERE)</f>
        <v>5000</v>
      </c>
      <c r="W5969" s="18"/>
    </row>
    <row r="5970" spans="2:23" x14ac:dyDescent="0.25">
      <c r="B5970" s="1" t="s">
        <v>12016</v>
      </c>
      <c r="C5970" s="2">
        <v>31011</v>
      </c>
      <c r="D5970" s="1" t="s">
        <v>12017</v>
      </c>
      <c r="E5970" s="1" t="s">
        <v>48</v>
      </c>
      <c r="F5970" s="1" t="s">
        <v>562</v>
      </c>
      <c r="G5970" s="1" t="s">
        <v>11807</v>
      </c>
      <c r="H5970" s="1" t="s">
        <v>15835</v>
      </c>
      <c r="I5970" s="5">
        <v>946</v>
      </c>
      <c r="J5970" s="5">
        <v>17885744</v>
      </c>
      <c r="K5970" s="3">
        <f>+Tabella2026[[#This Row],[POP_2024]]/SUM(Tabella2026[POP_2024])</f>
        <v>1.6049277321061414E-5</v>
      </c>
      <c r="L5970" s="3">
        <f>+Tabella2026[[#This Row],[INCIDENZA POPOLAZIONE]]*(PLAFOND/2)</f>
        <v>4724.8952063624893</v>
      </c>
      <c r="M5970" s="3">
        <f>+IFERROR(Tabella2026[[#This Row],[reddito_2024]]/Tabella2026[[#This Row],[POP_2024]],"")</f>
        <v>18906.706131078223</v>
      </c>
      <c r="N5970" s="3">
        <f>+IF(Tabella2026[[#This Row],[REDDITO COMPLESSIVO PROCAPITE]]&lt;media_aggr_reddito_pc,(media_aggr_reddito_pc-Tabella2026[[#This Row],[REDDITO COMPLESSIVO PROCAPITE]]),0)</f>
        <v>0</v>
      </c>
      <c r="O5970" s="3">
        <f>+Tabella2026[[#This Row],[DIFFERENZA REDDITO INFERIORE ALLA MEDIA DALLA MEDIA]]*Tabella2026[[#This Row],[POP_2024]]</f>
        <v>0</v>
      </c>
      <c r="P5970" s="3">
        <f>+Tabella2026[[#This Row],[POPOLAZIONE PER DIFFERENZA ]]/SUM(Tabella2026[[POPOLAZIONE PER DIFFERENZA ]])</f>
        <v>0</v>
      </c>
      <c r="Q5970" s="3">
        <f>+Tabella2026[[#This Row],[INCIDENZA POPOLAZIONE PER DIFFERENZA]]*(PLAFOND-SUM(Tabella2026[CONTRIBUTO SULLA BASE DELLA POPOLAZIONE]))</f>
        <v>0</v>
      </c>
      <c r="R5970" s="3">
        <f>+Tabella2026[[#This Row],[CONTRIBUTO SULLA BASE DELLA POPOLAZIONE]]+Tabella2026[[#This Row],[CONTRIBUTO SULLA BASE DEL REDDITO]]</f>
        <v>4724.8952063624893</v>
      </c>
      <c r="S5970" s="3">
        <f>+Tabella2026[[#This Row],[CONTRIBUTO TOTALE]]/(PLAFOND/N_TESSERE)</f>
        <v>9.4497904127249779</v>
      </c>
      <c r="T5970" s="3">
        <f>+MAX(CEILING(Tabella2026[[#This Row],[preDEF1]],1),1)</f>
        <v>10</v>
      </c>
      <c r="U5970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70" s="21">
        <f>+Tabella2026[[#This Row],[DEF - n. card]]*(PLAFOND/N_TESSERE)</f>
        <v>5000</v>
      </c>
      <c r="W5970" s="18"/>
    </row>
    <row r="5971" spans="2:23" x14ac:dyDescent="0.25">
      <c r="B5971" s="1" t="s">
        <v>11954</v>
      </c>
      <c r="C5971" s="2">
        <v>13204</v>
      </c>
      <c r="D5971" s="1" t="s">
        <v>11955</v>
      </c>
      <c r="E5971" s="1" t="s">
        <v>12</v>
      </c>
      <c r="F5971" s="1" t="s">
        <v>152</v>
      </c>
      <c r="G5971" s="1" t="s">
        <v>11807</v>
      </c>
      <c r="H5971" s="1" t="s">
        <v>15835</v>
      </c>
      <c r="I5971" s="5">
        <v>946</v>
      </c>
      <c r="J5971" s="5">
        <v>5375584</v>
      </c>
      <c r="K5971" s="3">
        <f>+Tabella2026[[#This Row],[POP_2024]]/SUM(Tabella2026[POP_2024])</f>
        <v>1.6049277321061414E-5</v>
      </c>
      <c r="L5971" s="3">
        <f>+Tabella2026[[#This Row],[INCIDENZA POPOLAZIONE]]*(PLAFOND/2)</f>
        <v>4724.8952063624893</v>
      </c>
      <c r="M5971" s="3">
        <f>+IFERROR(Tabella2026[[#This Row],[reddito_2024]]/Tabella2026[[#This Row],[POP_2024]],"")</f>
        <v>5682.4355179704016</v>
      </c>
      <c r="N5971" s="3">
        <f>+IF(Tabella2026[[#This Row],[REDDITO COMPLESSIVO PROCAPITE]]&lt;media_aggr_reddito_pc,(media_aggr_reddito_pc-Tabella2026[[#This Row],[REDDITO COMPLESSIVO PROCAPITE]]),0)</f>
        <v>12142.630544638339</v>
      </c>
      <c r="O5971" s="3">
        <f>+Tabella2026[[#This Row],[DIFFERENZA REDDITO INFERIORE ALLA MEDIA DALLA MEDIA]]*Tabella2026[[#This Row],[POP_2024]]</f>
        <v>11486928.49522787</v>
      </c>
      <c r="P5971" s="3">
        <f>+Tabella2026[[#This Row],[POPOLAZIONE PER DIFFERENZA ]]/SUM(Tabella2026[[POPOLAZIONE PER DIFFERENZA ]])</f>
        <v>1.0190997406249809E-4</v>
      </c>
      <c r="Q5971" s="3">
        <f>+Tabella2026[[#This Row],[INCIDENZA POPOLAZIONE PER DIFFERENZA]]*(PLAFOND-SUM(Tabella2026[CONTRIBUTO SULLA BASE DELLA POPOLAZIONE]))</f>
        <v>30002.219931519012</v>
      </c>
      <c r="R5971" s="3">
        <f>+Tabella2026[[#This Row],[CONTRIBUTO SULLA BASE DELLA POPOLAZIONE]]+Tabella2026[[#This Row],[CONTRIBUTO SULLA BASE DEL REDDITO]]</f>
        <v>34727.115137881498</v>
      </c>
      <c r="S5971" s="3">
        <f>+Tabella2026[[#This Row],[CONTRIBUTO TOTALE]]/(PLAFOND/N_TESSERE)</f>
        <v>69.454230275762995</v>
      </c>
      <c r="T5971" s="3">
        <f>+MAX(CEILING(Tabella2026[[#This Row],[preDEF1]],1),1)</f>
        <v>70</v>
      </c>
      <c r="U5971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5971" s="21">
        <f>+Tabella2026[[#This Row],[DEF - n. card]]*(PLAFOND/N_TESSERE)</f>
        <v>35000</v>
      </c>
      <c r="W5971" s="18"/>
    </row>
    <row r="5972" spans="2:23" x14ac:dyDescent="0.25">
      <c r="B5972" s="1" t="s">
        <v>11972</v>
      </c>
      <c r="C5972" s="2">
        <v>78078</v>
      </c>
      <c r="D5972" s="1" t="s">
        <v>11973</v>
      </c>
      <c r="E5972" s="1" t="s">
        <v>61</v>
      </c>
      <c r="F5972" s="1" t="s">
        <v>178</v>
      </c>
      <c r="G5972" s="1" t="s">
        <v>11807</v>
      </c>
      <c r="H5972" s="1" t="s">
        <v>15836</v>
      </c>
      <c r="I5972" s="5">
        <v>945</v>
      </c>
      <c r="J5972" s="5">
        <v>10525498</v>
      </c>
      <c r="K5972" s="3">
        <f>+Tabella2026[[#This Row],[POP_2024]]/SUM(Tabella2026[POP_2024])</f>
        <v>1.6032311911631118E-5</v>
      </c>
      <c r="L5972" s="3">
        <f>+Tabella2026[[#This Row],[INCIDENZA POPOLAZIONE]]*(PLAFOND/2)</f>
        <v>4719.9006025502676</v>
      </c>
      <c r="M5972" s="3">
        <f>+IFERROR(Tabella2026[[#This Row],[reddito_2024]]/Tabella2026[[#This Row],[POP_2024]],"")</f>
        <v>11138.093121693122</v>
      </c>
      <c r="N5972" s="3">
        <f>+IF(Tabella2026[[#This Row],[REDDITO COMPLESSIVO PROCAPITE]]&lt;media_aggr_reddito_pc,(media_aggr_reddito_pc-Tabella2026[[#This Row],[REDDITO COMPLESSIVO PROCAPITE]]),0)</f>
        <v>6686.9729409156189</v>
      </c>
      <c r="O5972" s="3">
        <f>+Tabella2026[[#This Row],[DIFFERENZA REDDITO INFERIORE ALLA MEDIA DALLA MEDIA]]*Tabella2026[[#This Row],[POP_2024]]</f>
        <v>6319189.4291652599</v>
      </c>
      <c r="P5972" s="3">
        <f>+Tabella2026[[#This Row],[POPOLAZIONE PER DIFFERENZA ]]/SUM(Tabella2026[[POPOLAZIONE PER DIFFERENZA ]])</f>
        <v>5.6062717817890339E-5</v>
      </c>
      <c r="Q5972" s="3">
        <f>+Tabella2026[[#This Row],[INCIDENZA POPOLAZIONE PER DIFFERENZA]]*(PLAFOND-SUM(Tabella2026[CONTRIBUTO SULLA BASE DELLA POPOLAZIONE]))</f>
        <v>16504.822078548619</v>
      </c>
      <c r="R5972" s="3">
        <f>+Tabella2026[[#This Row],[CONTRIBUTO SULLA BASE DELLA POPOLAZIONE]]+Tabella2026[[#This Row],[CONTRIBUTO SULLA BASE DEL REDDITO]]</f>
        <v>21224.722681098887</v>
      </c>
      <c r="S5972" s="3">
        <f>+Tabella2026[[#This Row],[CONTRIBUTO TOTALE]]/(PLAFOND/N_TESSERE)</f>
        <v>42.449445362197771</v>
      </c>
      <c r="T5972" s="3">
        <f>+MAX(CEILING(Tabella2026[[#This Row],[preDEF1]],1),1)</f>
        <v>43</v>
      </c>
      <c r="U5972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5972" s="21">
        <f>+Tabella2026[[#This Row],[DEF - n. card]]*(PLAFOND/N_TESSERE)</f>
        <v>21500</v>
      </c>
      <c r="W5972" s="18"/>
    </row>
    <row r="5973" spans="2:23" x14ac:dyDescent="0.25">
      <c r="B5973" s="1" t="s">
        <v>12358</v>
      </c>
      <c r="C5973" s="2">
        <v>18094</v>
      </c>
      <c r="D5973" s="1" t="s">
        <v>12359</v>
      </c>
      <c r="E5973" s="1" t="s">
        <v>12</v>
      </c>
      <c r="F5973" s="1" t="s">
        <v>195</v>
      </c>
      <c r="G5973" s="1" t="s">
        <v>11807</v>
      </c>
      <c r="H5973" s="1" t="s">
        <v>15835</v>
      </c>
      <c r="I5973" s="5">
        <v>945</v>
      </c>
      <c r="J5973" s="5">
        <v>15193084</v>
      </c>
      <c r="K5973" s="3">
        <f>+Tabella2026[[#This Row],[POP_2024]]/SUM(Tabella2026[POP_2024])</f>
        <v>1.6032311911631118E-5</v>
      </c>
      <c r="L5973" s="3">
        <f>+Tabella2026[[#This Row],[INCIDENZA POPOLAZIONE]]*(PLAFOND/2)</f>
        <v>4719.9006025502676</v>
      </c>
      <c r="M5973" s="3">
        <f>+IFERROR(Tabella2026[[#This Row],[reddito_2024]]/Tabella2026[[#This Row],[POP_2024]],"")</f>
        <v>16077.337566137567</v>
      </c>
      <c r="N5973" s="3">
        <f>+IF(Tabella2026[[#This Row],[REDDITO COMPLESSIVO PROCAPITE]]&lt;media_aggr_reddito_pc,(media_aggr_reddito_pc-Tabella2026[[#This Row],[REDDITO COMPLESSIVO PROCAPITE]]),0)</f>
        <v>1747.7284964711744</v>
      </c>
      <c r="O5973" s="3">
        <f>+Tabella2026[[#This Row],[DIFFERENZA REDDITO INFERIORE ALLA MEDIA DALLA MEDIA]]*Tabella2026[[#This Row],[POP_2024]]</f>
        <v>1651603.4291652597</v>
      </c>
      <c r="P5973" s="3">
        <f>+Tabella2026[[#This Row],[POPOLAZIONE PER DIFFERENZA ]]/SUM(Tabella2026[[POPOLAZIONE PER DIFFERENZA ]])</f>
        <v>1.465273007468352E-5</v>
      </c>
      <c r="Q5973" s="3">
        <f>+Tabella2026[[#This Row],[INCIDENZA POPOLAZIONE PER DIFFERENZA]]*(PLAFOND-SUM(Tabella2026[CONTRIBUTO SULLA BASE DELLA POPOLAZIONE]))</f>
        <v>4313.7527444392899</v>
      </c>
      <c r="R5973" s="3">
        <f>+Tabella2026[[#This Row],[CONTRIBUTO SULLA BASE DELLA POPOLAZIONE]]+Tabella2026[[#This Row],[CONTRIBUTO SULLA BASE DEL REDDITO]]</f>
        <v>9033.6533469895585</v>
      </c>
      <c r="S5973" s="3">
        <f>+Tabella2026[[#This Row],[CONTRIBUTO TOTALE]]/(PLAFOND/N_TESSERE)</f>
        <v>18.067306693979116</v>
      </c>
      <c r="T5973" s="3">
        <f>+MAX(CEILING(Tabella2026[[#This Row],[preDEF1]],1),1)</f>
        <v>19</v>
      </c>
      <c r="U5973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5973" s="21">
        <f>+Tabella2026[[#This Row],[DEF - n. card]]*(PLAFOND/N_TESSERE)</f>
        <v>9500</v>
      </c>
      <c r="W5973" s="18"/>
    </row>
    <row r="5974" spans="2:23" x14ac:dyDescent="0.25">
      <c r="B5974" s="1" t="s">
        <v>11805</v>
      </c>
      <c r="C5974" s="2">
        <v>102028</v>
      </c>
      <c r="D5974" s="1" t="s">
        <v>11806</v>
      </c>
      <c r="E5974" s="1" t="s">
        <v>61</v>
      </c>
      <c r="F5974" s="1" t="s">
        <v>607</v>
      </c>
      <c r="G5974" s="1" t="s">
        <v>11807</v>
      </c>
      <c r="H5974" s="1" t="s">
        <v>15836</v>
      </c>
      <c r="I5974" s="5">
        <v>944</v>
      </c>
      <c r="J5974" s="5">
        <v>8720950</v>
      </c>
      <c r="K5974" s="3">
        <f>+Tabella2026[[#This Row],[POP_2024]]/SUM(Tabella2026[POP_2024])</f>
        <v>1.6015346502200821E-5</v>
      </c>
      <c r="L5974" s="3">
        <f>+Tabella2026[[#This Row],[INCIDENZA POPOLAZIONE]]*(PLAFOND/2)</f>
        <v>4714.9059987380451</v>
      </c>
      <c r="M5974" s="3">
        <f>+IFERROR(Tabella2026[[#This Row],[reddito_2024]]/Tabella2026[[#This Row],[POP_2024]],"")</f>
        <v>9238.2944915254229</v>
      </c>
      <c r="N5974" s="3">
        <f>+IF(Tabella2026[[#This Row],[REDDITO COMPLESSIVO PROCAPITE]]&lt;media_aggr_reddito_pc,(media_aggr_reddito_pc-Tabella2026[[#This Row],[REDDITO COMPLESSIVO PROCAPITE]]),0)</f>
        <v>8586.7715710833181</v>
      </c>
      <c r="O5974" s="3">
        <f>+Tabella2026[[#This Row],[DIFFERENZA REDDITO INFERIORE ALLA MEDIA DALLA MEDIA]]*Tabella2026[[#This Row],[POP_2024]]</f>
        <v>8105912.3631026521</v>
      </c>
      <c r="P5974" s="3">
        <f>+Tabella2026[[#This Row],[POPOLAZIONE PER DIFFERENZA ]]/SUM(Tabella2026[[POPOLAZIONE PER DIFFERENZA ]])</f>
        <v>7.1914203959731946E-5</v>
      </c>
      <c r="Q5974" s="3">
        <f>+Tabella2026[[#This Row],[INCIDENZA POPOLAZIONE PER DIFFERENZA]]*(PLAFOND-SUM(Tabella2026[CONTRIBUTO SULLA BASE DELLA POPOLAZIONE]))</f>
        <v>21171.487710092202</v>
      </c>
      <c r="R5974" s="3">
        <f>+Tabella2026[[#This Row],[CONTRIBUTO SULLA BASE DELLA POPOLAZIONE]]+Tabella2026[[#This Row],[CONTRIBUTO SULLA BASE DEL REDDITO]]</f>
        <v>25886.393708830248</v>
      </c>
      <c r="S5974" s="3">
        <f>+Tabella2026[[#This Row],[CONTRIBUTO TOTALE]]/(PLAFOND/N_TESSERE)</f>
        <v>51.772787417660496</v>
      </c>
      <c r="T5974" s="3">
        <f>+MAX(CEILING(Tabella2026[[#This Row],[preDEF1]],1),1)</f>
        <v>52</v>
      </c>
      <c r="U5974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5974" s="21">
        <f>+Tabella2026[[#This Row],[DEF - n. card]]*(PLAFOND/N_TESSERE)</f>
        <v>26000</v>
      </c>
      <c r="W5974" s="18"/>
    </row>
    <row r="5975" spans="2:23" x14ac:dyDescent="0.25">
      <c r="B5975" s="1" t="s">
        <v>11932</v>
      </c>
      <c r="C5975" s="2">
        <v>1198</v>
      </c>
      <c r="D5975" s="1" t="s">
        <v>11933</v>
      </c>
      <c r="E5975" s="1" t="s">
        <v>18</v>
      </c>
      <c r="F5975" s="1" t="s">
        <v>17</v>
      </c>
      <c r="G5975" s="1" t="s">
        <v>11807</v>
      </c>
      <c r="H5975" s="1" t="s">
        <v>15835</v>
      </c>
      <c r="I5975" s="5">
        <v>944</v>
      </c>
      <c r="J5975" s="5">
        <v>15991666</v>
      </c>
      <c r="K5975" s="3">
        <f>+Tabella2026[[#This Row],[POP_2024]]/SUM(Tabella2026[POP_2024])</f>
        <v>1.6015346502200821E-5</v>
      </c>
      <c r="L5975" s="3">
        <f>+Tabella2026[[#This Row],[INCIDENZA POPOLAZIONE]]*(PLAFOND/2)</f>
        <v>4714.9059987380451</v>
      </c>
      <c r="M5975" s="3">
        <f>+IFERROR(Tabella2026[[#This Row],[reddito_2024]]/Tabella2026[[#This Row],[POP_2024]],"")</f>
        <v>16940.324152542373</v>
      </c>
      <c r="N5975" s="3">
        <f>+IF(Tabella2026[[#This Row],[REDDITO COMPLESSIVO PROCAPITE]]&lt;media_aggr_reddito_pc,(media_aggr_reddito_pc-Tabella2026[[#This Row],[REDDITO COMPLESSIVO PROCAPITE]]),0)</f>
        <v>884.74191006636829</v>
      </c>
      <c r="O5975" s="3">
        <f>+Tabella2026[[#This Row],[DIFFERENZA REDDITO INFERIORE ALLA MEDIA DALLA MEDIA]]*Tabella2026[[#This Row],[POP_2024]]</f>
        <v>835196.36310265167</v>
      </c>
      <c r="P5975" s="3">
        <f>+Tabella2026[[#This Row],[POPOLAZIONE PER DIFFERENZA ]]/SUM(Tabella2026[[POPOLAZIONE PER DIFFERENZA ]])</f>
        <v>7.4097126778706843E-6</v>
      </c>
      <c r="Q5975" s="3">
        <f>+Tabella2026[[#This Row],[INCIDENZA POPOLAZIONE PER DIFFERENZA]]*(PLAFOND-SUM(Tabella2026[CONTRIBUTO SULLA BASE DELLA POPOLAZIONE]))</f>
        <v>2181.4138550806297</v>
      </c>
      <c r="R5975" s="3">
        <f>+Tabella2026[[#This Row],[CONTRIBUTO SULLA BASE DELLA POPOLAZIONE]]+Tabella2026[[#This Row],[CONTRIBUTO SULLA BASE DEL REDDITO]]</f>
        <v>6896.3198538186753</v>
      </c>
      <c r="S5975" s="3">
        <f>+Tabella2026[[#This Row],[CONTRIBUTO TOTALE]]/(PLAFOND/N_TESSERE)</f>
        <v>13.792639707637351</v>
      </c>
      <c r="T5975" s="3">
        <f>+MAX(CEILING(Tabella2026[[#This Row],[preDEF1]],1),1)</f>
        <v>14</v>
      </c>
      <c r="U5975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975" s="21">
        <f>+Tabella2026[[#This Row],[DEF - n. card]]*(PLAFOND/N_TESSERE)</f>
        <v>7000</v>
      </c>
      <c r="W5975" s="18"/>
    </row>
    <row r="5976" spans="2:23" x14ac:dyDescent="0.25">
      <c r="B5976" s="1" t="s">
        <v>11793</v>
      </c>
      <c r="C5976" s="2">
        <v>54048</v>
      </c>
      <c r="D5976" s="1" t="s">
        <v>11794</v>
      </c>
      <c r="E5976" s="1" t="s">
        <v>67</v>
      </c>
      <c r="F5976" s="1" t="s">
        <v>66</v>
      </c>
      <c r="G5976" s="1" t="s">
        <v>11807</v>
      </c>
      <c r="H5976" s="1" t="s">
        <v>15834</v>
      </c>
      <c r="I5976" s="5">
        <v>944</v>
      </c>
      <c r="J5976" s="5">
        <v>13830261</v>
      </c>
      <c r="K5976" s="3">
        <f>+Tabella2026[[#This Row],[POP_2024]]/SUM(Tabella2026[POP_2024])</f>
        <v>1.6015346502200821E-5</v>
      </c>
      <c r="L5976" s="3">
        <f>+Tabella2026[[#This Row],[INCIDENZA POPOLAZIONE]]*(PLAFOND/2)</f>
        <v>4714.9059987380451</v>
      </c>
      <c r="M5976" s="3">
        <f>+IFERROR(Tabella2026[[#This Row],[reddito_2024]]/Tabella2026[[#This Row],[POP_2024]],"")</f>
        <v>14650.700211864407</v>
      </c>
      <c r="N5976" s="3">
        <f>+IF(Tabella2026[[#This Row],[REDDITO COMPLESSIVO PROCAPITE]]&lt;media_aggr_reddito_pc,(media_aggr_reddito_pc-Tabella2026[[#This Row],[REDDITO COMPLESSIVO PROCAPITE]]),0)</f>
        <v>3174.3658507443342</v>
      </c>
      <c r="O5976" s="3">
        <f>+Tabella2026[[#This Row],[DIFFERENZA REDDITO INFERIORE ALLA MEDIA DALLA MEDIA]]*Tabella2026[[#This Row],[POP_2024]]</f>
        <v>2996601.3631026517</v>
      </c>
      <c r="P5976" s="3">
        <f>+Tabella2026[[#This Row],[POPOLAZIONE PER DIFFERENZA ]]/SUM(Tabella2026[[POPOLAZIONE PER DIFFERENZA ]])</f>
        <v>2.658531106172605E-5</v>
      </c>
      <c r="Q5976" s="3">
        <f>+Tabella2026[[#This Row],[INCIDENZA POPOLAZIONE PER DIFFERENZA]]*(PLAFOND-SUM(Tabella2026[CONTRIBUTO SULLA BASE DELLA POPOLAZIONE]))</f>
        <v>7826.6956375888849</v>
      </c>
      <c r="R5976" s="3">
        <f>+Tabella2026[[#This Row],[CONTRIBUTO SULLA BASE DELLA POPOLAZIONE]]+Tabella2026[[#This Row],[CONTRIBUTO SULLA BASE DEL REDDITO]]</f>
        <v>12541.60163632693</v>
      </c>
      <c r="S5976" s="3">
        <f>+Tabella2026[[#This Row],[CONTRIBUTO TOTALE]]/(PLAFOND/N_TESSERE)</f>
        <v>25.083203272653861</v>
      </c>
      <c r="T5976" s="3">
        <f>+MAX(CEILING(Tabella2026[[#This Row],[preDEF1]],1),1)</f>
        <v>26</v>
      </c>
      <c r="U5976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5976" s="21">
        <f>+Tabella2026[[#This Row],[DEF - n. card]]*(PLAFOND/N_TESSERE)</f>
        <v>13000</v>
      </c>
      <c r="W5976" s="18"/>
    </row>
    <row r="5977" spans="2:23" x14ac:dyDescent="0.25">
      <c r="B5977" s="1" t="s">
        <v>11984</v>
      </c>
      <c r="C5977" s="2">
        <v>69062</v>
      </c>
      <c r="D5977" s="1" t="s">
        <v>11985</v>
      </c>
      <c r="E5977" s="1" t="s">
        <v>96</v>
      </c>
      <c r="F5977" s="1" t="s">
        <v>328</v>
      </c>
      <c r="G5977" s="1" t="s">
        <v>11807</v>
      </c>
      <c r="H5977" s="1" t="s">
        <v>15836</v>
      </c>
      <c r="I5977" s="5">
        <v>943</v>
      </c>
      <c r="J5977" s="5">
        <v>12368075</v>
      </c>
      <c r="K5977" s="3">
        <f>+Tabella2026[[#This Row],[POP_2024]]/SUM(Tabella2026[POP_2024])</f>
        <v>1.5998381092770522E-5</v>
      </c>
      <c r="L5977" s="3">
        <f>+Tabella2026[[#This Row],[INCIDENZA POPOLAZIONE]]*(PLAFOND/2)</f>
        <v>4709.9113949258217</v>
      </c>
      <c r="M5977" s="3">
        <f>+IFERROR(Tabella2026[[#This Row],[reddito_2024]]/Tabella2026[[#This Row],[POP_2024]],"")</f>
        <v>13115.668080593849</v>
      </c>
      <c r="N5977" s="3">
        <f>+IF(Tabella2026[[#This Row],[REDDITO COMPLESSIVO PROCAPITE]]&lt;media_aggr_reddito_pc,(media_aggr_reddito_pc-Tabella2026[[#This Row],[REDDITO COMPLESSIVO PROCAPITE]]),0)</f>
        <v>4709.3979820148925</v>
      </c>
      <c r="O5977" s="3">
        <f>+Tabella2026[[#This Row],[DIFFERENZA REDDITO INFERIORE ALLA MEDIA DALLA MEDIA]]*Tabella2026[[#This Row],[POP_2024]]</f>
        <v>4440962.2970400434</v>
      </c>
      <c r="P5977" s="3">
        <f>+Tabella2026[[#This Row],[POPOLAZIONE PER DIFFERENZA ]]/SUM(Tabella2026[[POPOLAZIONE PER DIFFERENZA ]])</f>
        <v>3.9399422804094402E-5</v>
      </c>
      <c r="Q5977" s="3">
        <f>+Tabella2026[[#This Row],[INCIDENZA POPOLAZIONE PER DIFFERENZA]]*(PLAFOND-SUM(Tabella2026[CONTRIBUTO SULLA BASE DELLA POPOLAZIONE]))</f>
        <v>11599.160523958335</v>
      </c>
      <c r="R5977" s="3">
        <f>+Tabella2026[[#This Row],[CONTRIBUTO SULLA BASE DELLA POPOLAZIONE]]+Tabella2026[[#This Row],[CONTRIBUTO SULLA BASE DEL REDDITO]]</f>
        <v>16309.071918884158</v>
      </c>
      <c r="S5977" s="3">
        <f>+Tabella2026[[#This Row],[CONTRIBUTO TOTALE]]/(PLAFOND/N_TESSERE)</f>
        <v>32.618143837768315</v>
      </c>
      <c r="T5977" s="3">
        <f>+MAX(CEILING(Tabella2026[[#This Row],[preDEF1]],1),1)</f>
        <v>33</v>
      </c>
      <c r="U5977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5977" s="21">
        <f>+Tabella2026[[#This Row],[DEF - n. card]]*(PLAFOND/N_TESSERE)</f>
        <v>16500</v>
      </c>
      <c r="W5977" s="18"/>
    </row>
    <row r="5978" spans="2:23" x14ac:dyDescent="0.25">
      <c r="B5978" s="1" t="s">
        <v>11836</v>
      </c>
      <c r="C5978" s="2">
        <v>43039</v>
      </c>
      <c r="D5978" s="1" t="s">
        <v>11837</v>
      </c>
      <c r="E5978" s="1" t="s">
        <v>117</v>
      </c>
      <c r="F5978" s="1" t="s">
        <v>411</v>
      </c>
      <c r="G5978" s="1" t="s">
        <v>11807</v>
      </c>
      <c r="H5978" s="1" t="s">
        <v>15834</v>
      </c>
      <c r="I5978" s="5">
        <v>943</v>
      </c>
      <c r="J5978" s="5">
        <v>17026737</v>
      </c>
      <c r="K5978" s="3">
        <f>+Tabella2026[[#This Row],[POP_2024]]/SUM(Tabella2026[POP_2024])</f>
        <v>1.5998381092770522E-5</v>
      </c>
      <c r="L5978" s="3">
        <f>+Tabella2026[[#This Row],[INCIDENZA POPOLAZIONE]]*(PLAFOND/2)</f>
        <v>4709.9113949258217</v>
      </c>
      <c r="M5978" s="3">
        <f>+IFERROR(Tabella2026[[#This Row],[reddito_2024]]/Tabella2026[[#This Row],[POP_2024]],"")</f>
        <v>18055.924708377519</v>
      </c>
      <c r="N5978" s="3">
        <f>+IF(Tabella2026[[#This Row],[REDDITO COMPLESSIVO PROCAPITE]]&lt;media_aggr_reddito_pc,(media_aggr_reddito_pc-Tabella2026[[#This Row],[REDDITO COMPLESSIVO PROCAPITE]]),0)</f>
        <v>0</v>
      </c>
      <c r="O5978" s="3">
        <f>+Tabella2026[[#This Row],[DIFFERENZA REDDITO INFERIORE ALLA MEDIA DALLA MEDIA]]*Tabella2026[[#This Row],[POP_2024]]</f>
        <v>0</v>
      </c>
      <c r="P5978" s="3">
        <f>+Tabella2026[[#This Row],[POPOLAZIONE PER DIFFERENZA ]]/SUM(Tabella2026[[POPOLAZIONE PER DIFFERENZA ]])</f>
        <v>0</v>
      </c>
      <c r="Q5978" s="3">
        <f>+Tabella2026[[#This Row],[INCIDENZA POPOLAZIONE PER DIFFERENZA]]*(PLAFOND-SUM(Tabella2026[CONTRIBUTO SULLA BASE DELLA POPOLAZIONE]))</f>
        <v>0</v>
      </c>
      <c r="R5978" s="3">
        <f>+Tabella2026[[#This Row],[CONTRIBUTO SULLA BASE DELLA POPOLAZIONE]]+Tabella2026[[#This Row],[CONTRIBUTO SULLA BASE DEL REDDITO]]</f>
        <v>4709.9113949258217</v>
      </c>
      <c r="S5978" s="3">
        <f>+Tabella2026[[#This Row],[CONTRIBUTO TOTALE]]/(PLAFOND/N_TESSERE)</f>
        <v>9.4198227898516436</v>
      </c>
      <c r="T5978" s="3">
        <f>+MAX(CEILING(Tabella2026[[#This Row],[preDEF1]],1),1)</f>
        <v>10</v>
      </c>
      <c r="U5978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78" s="21">
        <f>+Tabella2026[[#This Row],[DEF - n. card]]*(PLAFOND/N_TESSERE)</f>
        <v>5000</v>
      </c>
      <c r="W5978" s="18"/>
    </row>
    <row r="5979" spans="2:23" x14ac:dyDescent="0.25">
      <c r="B5979" s="1" t="s">
        <v>11896</v>
      </c>
      <c r="C5979" s="2">
        <v>65024</v>
      </c>
      <c r="D5979" s="1" t="s">
        <v>11897</v>
      </c>
      <c r="E5979" s="1" t="s">
        <v>15</v>
      </c>
      <c r="F5979" s="1" t="s">
        <v>82</v>
      </c>
      <c r="G5979" s="1" t="s">
        <v>11807</v>
      </c>
      <c r="H5979" s="1" t="s">
        <v>15836</v>
      </c>
      <c r="I5979" s="5">
        <v>942</v>
      </c>
      <c r="J5979" s="5">
        <v>10261528</v>
      </c>
      <c r="K5979" s="3">
        <f>+Tabella2026[[#This Row],[POP_2024]]/SUM(Tabella2026[POP_2024])</f>
        <v>1.5981415683340225E-5</v>
      </c>
      <c r="L5979" s="3">
        <f>+Tabella2026[[#This Row],[INCIDENZA POPOLAZIONE]]*(PLAFOND/2)</f>
        <v>4704.9167911136001</v>
      </c>
      <c r="M5979" s="3">
        <f>+IFERROR(Tabella2026[[#This Row],[reddito_2024]]/Tabella2026[[#This Row],[POP_2024]],"")</f>
        <v>10893.341825902335</v>
      </c>
      <c r="N5979" s="3">
        <f>+IF(Tabella2026[[#This Row],[REDDITO COMPLESSIVO PROCAPITE]]&lt;media_aggr_reddito_pc,(media_aggr_reddito_pc-Tabella2026[[#This Row],[REDDITO COMPLESSIVO PROCAPITE]]),0)</f>
        <v>6931.7242367064064</v>
      </c>
      <c r="O5979" s="3">
        <f>+Tabella2026[[#This Row],[DIFFERENZA REDDITO INFERIORE ALLA MEDIA DALLA MEDIA]]*Tabella2026[[#This Row],[POP_2024]]</f>
        <v>6529684.2309774347</v>
      </c>
      <c r="P5979" s="3">
        <f>+Tabella2026[[#This Row],[POPOLAZIONE PER DIFFERENZA ]]/SUM(Tabella2026[[POPOLAZIONE PER DIFFERENZA ]])</f>
        <v>5.7930190032232161E-5</v>
      </c>
      <c r="Q5979" s="3">
        <f>+Tabella2026[[#This Row],[INCIDENZA POPOLAZIONE PER DIFFERENZA]]*(PLAFOND-SUM(Tabella2026[CONTRIBUTO SULLA BASE DELLA POPOLAZIONE]))</f>
        <v>17054.604497846693</v>
      </c>
      <c r="R5979" s="3">
        <f>+Tabella2026[[#This Row],[CONTRIBUTO SULLA BASE DELLA POPOLAZIONE]]+Tabella2026[[#This Row],[CONTRIBUTO SULLA BASE DEL REDDITO]]</f>
        <v>21759.521288960292</v>
      </c>
      <c r="S5979" s="3">
        <f>+Tabella2026[[#This Row],[CONTRIBUTO TOTALE]]/(PLAFOND/N_TESSERE)</f>
        <v>43.519042577920587</v>
      </c>
      <c r="T5979" s="3">
        <f>+MAX(CEILING(Tabella2026[[#This Row],[preDEF1]],1),1)</f>
        <v>44</v>
      </c>
      <c r="U5979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979" s="21">
        <f>+Tabella2026[[#This Row],[DEF - n. card]]*(PLAFOND/N_TESSERE)</f>
        <v>22000</v>
      </c>
      <c r="W5979" s="18"/>
    </row>
    <row r="5980" spans="2:23" x14ac:dyDescent="0.25">
      <c r="B5980" s="1" t="s">
        <v>12102</v>
      </c>
      <c r="C5980" s="2">
        <v>102038</v>
      </c>
      <c r="D5980" s="1" t="s">
        <v>12103</v>
      </c>
      <c r="E5980" s="1" t="s">
        <v>61</v>
      </c>
      <c r="F5980" s="1" t="s">
        <v>607</v>
      </c>
      <c r="G5980" s="1" t="s">
        <v>11807</v>
      </c>
      <c r="H5980" s="1" t="s">
        <v>15836</v>
      </c>
      <c r="I5980" s="5">
        <v>941</v>
      </c>
      <c r="J5980" s="5">
        <v>8802240</v>
      </c>
      <c r="K5980" s="3">
        <f>+Tabella2026[[#This Row],[POP_2024]]/SUM(Tabella2026[POP_2024])</f>
        <v>1.5964450273909929E-5</v>
      </c>
      <c r="L5980" s="3">
        <f>+Tabella2026[[#This Row],[INCIDENZA POPOLAZIONE]]*(PLAFOND/2)</f>
        <v>4699.9221873013776</v>
      </c>
      <c r="M5980" s="3">
        <f>+IFERROR(Tabella2026[[#This Row],[reddito_2024]]/Tabella2026[[#This Row],[POP_2024]],"")</f>
        <v>9354.1339001062697</v>
      </c>
      <c r="N5980" s="3">
        <f>+IF(Tabella2026[[#This Row],[REDDITO COMPLESSIVO PROCAPITE]]&lt;media_aggr_reddito_pc,(media_aggr_reddito_pc-Tabella2026[[#This Row],[REDDITO COMPLESSIVO PROCAPITE]]),0)</f>
        <v>8470.9321625024713</v>
      </c>
      <c r="O5980" s="3">
        <f>+Tabella2026[[#This Row],[DIFFERENZA REDDITO INFERIORE ALLA MEDIA DALLA MEDIA]]*Tabella2026[[#This Row],[POP_2024]]</f>
        <v>7971147.1649148259</v>
      </c>
      <c r="P5980" s="3">
        <f>+Tabella2026[[#This Row],[POPOLAZIONE PER DIFFERENZA ]]/SUM(Tabella2026[[POPOLAZIONE PER DIFFERENZA ]])</f>
        <v>7.0718591237187853E-5</v>
      </c>
      <c r="Q5980" s="3">
        <f>+Tabella2026[[#This Row],[INCIDENZA POPOLAZIONE PER DIFFERENZA]]*(PLAFOND-SUM(Tabella2026[CONTRIBUTO SULLA BASE DELLA POPOLAZIONE]))</f>
        <v>20819.500221284761</v>
      </c>
      <c r="R5980" s="3">
        <f>+Tabella2026[[#This Row],[CONTRIBUTO SULLA BASE DELLA POPOLAZIONE]]+Tabella2026[[#This Row],[CONTRIBUTO SULLA BASE DEL REDDITO]]</f>
        <v>25519.422408586139</v>
      </c>
      <c r="S5980" s="3">
        <f>+Tabella2026[[#This Row],[CONTRIBUTO TOTALE]]/(PLAFOND/N_TESSERE)</f>
        <v>51.038844817172276</v>
      </c>
      <c r="T5980" s="3">
        <f>+MAX(CEILING(Tabella2026[[#This Row],[preDEF1]],1),1)</f>
        <v>52</v>
      </c>
      <c r="U5980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5980" s="21">
        <f>+Tabella2026[[#This Row],[DEF - n. card]]*(PLAFOND/N_TESSERE)</f>
        <v>26000</v>
      </c>
      <c r="W5980" s="18"/>
    </row>
    <row r="5981" spans="2:23" x14ac:dyDescent="0.25">
      <c r="B5981" s="1" t="s">
        <v>11950</v>
      </c>
      <c r="C5981" s="2">
        <v>16223</v>
      </c>
      <c r="D5981" s="1" t="s">
        <v>11951</v>
      </c>
      <c r="E5981" s="1" t="s">
        <v>12</v>
      </c>
      <c r="F5981" s="1" t="s">
        <v>93</v>
      </c>
      <c r="G5981" s="1" t="s">
        <v>11807</v>
      </c>
      <c r="H5981" s="1" t="s">
        <v>15835</v>
      </c>
      <c r="I5981" s="5">
        <v>941</v>
      </c>
      <c r="J5981" s="5">
        <v>15075785</v>
      </c>
      <c r="K5981" s="3">
        <f>+Tabella2026[[#This Row],[POP_2024]]/SUM(Tabella2026[POP_2024])</f>
        <v>1.5964450273909929E-5</v>
      </c>
      <c r="L5981" s="3">
        <f>+Tabella2026[[#This Row],[INCIDENZA POPOLAZIONE]]*(PLAFOND/2)</f>
        <v>4699.9221873013776</v>
      </c>
      <c r="M5981" s="3">
        <f>+IFERROR(Tabella2026[[#This Row],[reddito_2024]]/Tabella2026[[#This Row],[POP_2024]],"")</f>
        <v>16021.025504782147</v>
      </c>
      <c r="N5981" s="3">
        <f>+IF(Tabella2026[[#This Row],[REDDITO COMPLESSIVO PROCAPITE]]&lt;media_aggr_reddito_pc,(media_aggr_reddito_pc-Tabella2026[[#This Row],[REDDITO COMPLESSIVO PROCAPITE]]),0)</f>
        <v>1804.0405578265945</v>
      </c>
      <c r="O5981" s="3">
        <f>+Tabella2026[[#This Row],[DIFFERENZA REDDITO INFERIORE ALLA MEDIA DALLA MEDIA]]*Tabella2026[[#This Row],[POP_2024]]</f>
        <v>1697602.1649148255</v>
      </c>
      <c r="P5981" s="3">
        <f>+Tabella2026[[#This Row],[POPOLAZIONE PER DIFFERENZA ]]/SUM(Tabella2026[[POPOLAZIONE PER DIFFERENZA ]])</f>
        <v>1.5060822626934839E-5</v>
      </c>
      <c r="Q5981" s="3">
        <f>+Tabella2026[[#This Row],[INCIDENZA POPOLAZIONE PER DIFFERENZA]]*(PLAFOND-SUM(Tabella2026[CONTRIBUTO SULLA BASE DELLA POPOLAZIONE]))</f>
        <v>4433.8948857526648</v>
      </c>
      <c r="R5981" s="3">
        <f>+Tabella2026[[#This Row],[CONTRIBUTO SULLA BASE DELLA POPOLAZIONE]]+Tabella2026[[#This Row],[CONTRIBUTO SULLA BASE DEL REDDITO]]</f>
        <v>9133.8170730540423</v>
      </c>
      <c r="S5981" s="3">
        <f>+Tabella2026[[#This Row],[CONTRIBUTO TOTALE]]/(PLAFOND/N_TESSERE)</f>
        <v>18.267634146108083</v>
      </c>
      <c r="T5981" s="3">
        <f>+MAX(CEILING(Tabella2026[[#This Row],[preDEF1]],1),1)</f>
        <v>19</v>
      </c>
      <c r="U5981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5981" s="21">
        <f>+Tabella2026[[#This Row],[DEF - n. card]]*(PLAFOND/N_TESSERE)</f>
        <v>9500</v>
      </c>
      <c r="W5981" s="18"/>
    </row>
    <row r="5982" spans="2:23" x14ac:dyDescent="0.25">
      <c r="B5982" s="1" t="s">
        <v>12124</v>
      </c>
      <c r="C5982" s="2">
        <v>66034</v>
      </c>
      <c r="D5982" s="1" t="s">
        <v>12125</v>
      </c>
      <c r="E5982" s="1" t="s">
        <v>96</v>
      </c>
      <c r="F5982" s="1" t="s">
        <v>201</v>
      </c>
      <c r="G5982" s="1" t="s">
        <v>11807</v>
      </c>
      <c r="H5982" s="1" t="s">
        <v>15836</v>
      </c>
      <c r="I5982" s="5">
        <v>939</v>
      </c>
      <c r="J5982" s="5">
        <v>12920491</v>
      </c>
      <c r="K5982" s="3">
        <f>+Tabella2026[[#This Row],[POP_2024]]/SUM(Tabella2026[POP_2024])</f>
        <v>1.5930519455049333E-5</v>
      </c>
      <c r="L5982" s="3">
        <f>+Tabella2026[[#This Row],[INCIDENZA POPOLAZIONE]]*(PLAFOND/2)</f>
        <v>4689.9329796769325</v>
      </c>
      <c r="M5982" s="3">
        <f>+IFERROR(Tabella2026[[#This Row],[reddito_2024]]/Tabella2026[[#This Row],[POP_2024]],"")</f>
        <v>13759.84132055378</v>
      </c>
      <c r="N5982" s="3">
        <f>+IF(Tabella2026[[#This Row],[REDDITO COMPLESSIVO PROCAPITE]]&lt;media_aggr_reddito_pc,(media_aggr_reddito_pc-Tabella2026[[#This Row],[REDDITO COMPLESSIVO PROCAPITE]]),0)</f>
        <v>4065.2247420549611</v>
      </c>
      <c r="O5982" s="3">
        <f>+Tabella2026[[#This Row],[DIFFERENZA REDDITO INFERIORE ALLA MEDIA DALLA MEDIA]]*Tabella2026[[#This Row],[POP_2024]]</f>
        <v>3817246.0327896085</v>
      </c>
      <c r="P5982" s="3">
        <f>+Tabella2026[[#This Row],[POPOLAZIONE PER DIFFERENZA ]]/SUM(Tabella2026[[POPOLAZIONE PER DIFFERENZA ]])</f>
        <v>3.386592371958921E-5</v>
      </c>
      <c r="Q5982" s="3">
        <f>+Tabella2026[[#This Row],[INCIDENZA POPOLAZIONE PER DIFFERENZA]]*(PLAFOND-SUM(Tabella2026[CONTRIBUTO SULLA BASE DELLA POPOLAZIONE]))</f>
        <v>9970.1025436043146</v>
      </c>
      <c r="R5982" s="3">
        <f>+Tabella2026[[#This Row],[CONTRIBUTO SULLA BASE DELLA POPOLAZIONE]]+Tabella2026[[#This Row],[CONTRIBUTO SULLA BASE DEL REDDITO]]</f>
        <v>14660.035523281247</v>
      </c>
      <c r="S5982" s="3">
        <f>+Tabella2026[[#This Row],[CONTRIBUTO TOTALE]]/(PLAFOND/N_TESSERE)</f>
        <v>29.320071046562493</v>
      </c>
      <c r="T5982" s="3">
        <f>+MAX(CEILING(Tabella2026[[#This Row],[preDEF1]],1),1)</f>
        <v>30</v>
      </c>
      <c r="U5982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5982" s="21">
        <f>+Tabella2026[[#This Row],[DEF - n. card]]*(PLAFOND/N_TESSERE)</f>
        <v>15000</v>
      </c>
      <c r="W5982" s="18"/>
    </row>
    <row r="5983" spans="2:23" x14ac:dyDescent="0.25">
      <c r="B5983" s="1" t="s">
        <v>12110</v>
      </c>
      <c r="C5983" s="2">
        <v>16149</v>
      </c>
      <c r="D5983" s="1" t="s">
        <v>12111</v>
      </c>
      <c r="E5983" s="1" t="s">
        <v>12</v>
      </c>
      <c r="F5983" s="1" t="s">
        <v>93</v>
      </c>
      <c r="G5983" s="1" t="s">
        <v>11807</v>
      </c>
      <c r="H5983" s="1" t="s">
        <v>15835</v>
      </c>
      <c r="I5983" s="5">
        <v>939</v>
      </c>
      <c r="J5983" s="5">
        <v>18497984</v>
      </c>
      <c r="K5983" s="3">
        <f>+Tabella2026[[#This Row],[POP_2024]]/SUM(Tabella2026[POP_2024])</f>
        <v>1.5930519455049333E-5</v>
      </c>
      <c r="L5983" s="3">
        <f>+Tabella2026[[#This Row],[INCIDENZA POPOLAZIONE]]*(PLAFOND/2)</f>
        <v>4689.9329796769325</v>
      </c>
      <c r="M5983" s="3">
        <f>+IFERROR(Tabella2026[[#This Row],[reddito_2024]]/Tabella2026[[#This Row],[POP_2024]],"")</f>
        <v>19699.663471778487</v>
      </c>
      <c r="N5983" s="3">
        <f>+IF(Tabella2026[[#This Row],[REDDITO COMPLESSIVO PROCAPITE]]&lt;media_aggr_reddito_pc,(media_aggr_reddito_pc-Tabella2026[[#This Row],[REDDITO COMPLESSIVO PROCAPITE]]),0)</f>
        <v>0</v>
      </c>
      <c r="O5983" s="3">
        <f>+Tabella2026[[#This Row],[DIFFERENZA REDDITO INFERIORE ALLA MEDIA DALLA MEDIA]]*Tabella2026[[#This Row],[POP_2024]]</f>
        <v>0</v>
      </c>
      <c r="P5983" s="3">
        <f>+Tabella2026[[#This Row],[POPOLAZIONE PER DIFFERENZA ]]/SUM(Tabella2026[[POPOLAZIONE PER DIFFERENZA ]])</f>
        <v>0</v>
      </c>
      <c r="Q5983" s="3">
        <f>+Tabella2026[[#This Row],[INCIDENZA POPOLAZIONE PER DIFFERENZA]]*(PLAFOND-SUM(Tabella2026[CONTRIBUTO SULLA BASE DELLA POPOLAZIONE]))</f>
        <v>0</v>
      </c>
      <c r="R5983" s="3">
        <f>+Tabella2026[[#This Row],[CONTRIBUTO SULLA BASE DELLA POPOLAZIONE]]+Tabella2026[[#This Row],[CONTRIBUTO SULLA BASE DEL REDDITO]]</f>
        <v>4689.9329796769325</v>
      </c>
      <c r="S5983" s="3">
        <f>+Tabella2026[[#This Row],[CONTRIBUTO TOTALE]]/(PLAFOND/N_TESSERE)</f>
        <v>9.3798659593538645</v>
      </c>
      <c r="T5983" s="3">
        <f>+MAX(CEILING(Tabella2026[[#This Row],[preDEF1]],1),1)</f>
        <v>10</v>
      </c>
      <c r="U5983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83" s="21">
        <f>+Tabella2026[[#This Row],[DEF - n. card]]*(PLAFOND/N_TESSERE)</f>
        <v>5000</v>
      </c>
      <c r="W5983" s="18"/>
    </row>
    <row r="5984" spans="2:23" x14ac:dyDescent="0.25">
      <c r="B5984" s="1" t="s">
        <v>12014</v>
      </c>
      <c r="C5984" s="2">
        <v>5003</v>
      </c>
      <c r="D5984" s="1" t="s">
        <v>12015</v>
      </c>
      <c r="E5984" s="1" t="s">
        <v>18</v>
      </c>
      <c r="F5984" s="1" t="s">
        <v>182</v>
      </c>
      <c r="G5984" s="1" t="s">
        <v>11807</v>
      </c>
      <c r="H5984" s="1" t="s">
        <v>15835</v>
      </c>
      <c r="I5984" s="5">
        <v>938</v>
      </c>
      <c r="J5984" s="5">
        <v>20492700</v>
      </c>
      <c r="K5984" s="3">
        <f>+Tabella2026[[#This Row],[POP_2024]]/SUM(Tabella2026[POP_2024])</f>
        <v>1.5913554045619037E-5</v>
      </c>
      <c r="L5984" s="3">
        <f>+Tabella2026[[#This Row],[INCIDENZA POPOLAZIONE]]*(PLAFOND/2)</f>
        <v>4684.93837586471</v>
      </c>
      <c r="M5984" s="3">
        <f>+IFERROR(Tabella2026[[#This Row],[reddito_2024]]/Tabella2026[[#This Row],[POP_2024]],"")</f>
        <v>21847.228144989338</v>
      </c>
      <c r="N5984" s="3">
        <f>+IF(Tabella2026[[#This Row],[REDDITO COMPLESSIVO PROCAPITE]]&lt;media_aggr_reddito_pc,(media_aggr_reddito_pc-Tabella2026[[#This Row],[REDDITO COMPLESSIVO PROCAPITE]]),0)</f>
        <v>0</v>
      </c>
      <c r="O5984" s="3">
        <f>+Tabella2026[[#This Row],[DIFFERENZA REDDITO INFERIORE ALLA MEDIA DALLA MEDIA]]*Tabella2026[[#This Row],[POP_2024]]</f>
        <v>0</v>
      </c>
      <c r="P5984" s="3">
        <f>+Tabella2026[[#This Row],[POPOLAZIONE PER DIFFERENZA ]]/SUM(Tabella2026[[POPOLAZIONE PER DIFFERENZA ]])</f>
        <v>0</v>
      </c>
      <c r="Q5984" s="3">
        <f>+Tabella2026[[#This Row],[INCIDENZA POPOLAZIONE PER DIFFERENZA]]*(PLAFOND-SUM(Tabella2026[CONTRIBUTO SULLA BASE DELLA POPOLAZIONE]))</f>
        <v>0</v>
      </c>
      <c r="R5984" s="3">
        <f>+Tabella2026[[#This Row],[CONTRIBUTO SULLA BASE DELLA POPOLAZIONE]]+Tabella2026[[#This Row],[CONTRIBUTO SULLA BASE DEL REDDITO]]</f>
        <v>4684.93837586471</v>
      </c>
      <c r="S5984" s="3">
        <f>+Tabella2026[[#This Row],[CONTRIBUTO TOTALE]]/(PLAFOND/N_TESSERE)</f>
        <v>9.3698767517294197</v>
      </c>
      <c r="T5984" s="3">
        <f>+MAX(CEILING(Tabella2026[[#This Row],[preDEF1]],1),1)</f>
        <v>10</v>
      </c>
      <c r="U5984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84" s="21">
        <f>+Tabella2026[[#This Row],[DEF - n. card]]*(PLAFOND/N_TESSERE)</f>
        <v>5000</v>
      </c>
      <c r="W5984" s="18"/>
    </row>
    <row r="5985" spans="2:23" x14ac:dyDescent="0.25">
      <c r="B5985" s="1" t="s">
        <v>12168</v>
      </c>
      <c r="C5985" s="2">
        <v>22081</v>
      </c>
      <c r="D5985" s="1" t="s">
        <v>12169</v>
      </c>
      <c r="E5985" s="1" t="s">
        <v>99</v>
      </c>
      <c r="F5985" s="1" t="s">
        <v>98</v>
      </c>
      <c r="G5985" s="1" t="s">
        <v>11807</v>
      </c>
      <c r="H5985" s="1" t="s">
        <v>15835</v>
      </c>
      <c r="I5985" s="5">
        <v>937</v>
      </c>
      <c r="J5985" s="5">
        <v>21476954</v>
      </c>
      <c r="K5985" s="3">
        <f>+Tabella2026[[#This Row],[POP_2024]]/SUM(Tabella2026[POP_2024])</f>
        <v>1.5896588636188737E-5</v>
      </c>
      <c r="L5985" s="3">
        <f>+Tabella2026[[#This Row],[INCIDENZA POPOLAZIONE]]*(PLAFOND/2)</f>
        <v>4679.9437720524875</v>
      </c>
      <c r="M5985" s="3">
        <f>+IFERROR(Tabella2026[[#This Row],[reddito_2024]]/Tabella2026[[#This Row],[POP_2024]],"")</f>
        <v>22920.97545357524</v>
      </c>
      <c r="N5985" s="3">
        <f>+IF(Tabella2026[[#This Row],[REDDITO COMPLESSIVO PROCAPITE]]&lt;media_aggr_reddito_pc,(media_aggr_reddito_pc-Tabella2026[[#This Row],[REDDITO COMPLESSIVO PROCAPITE]]),0)</f>
        <v>0</v>
      </c>
      <c r="O5985" s="3">
        <f>+Tabella2026[[#This Row],[DIFFERENZA REDDITO INFERIORE ALLA MEDIA DALLA MEDIA]]*Tabella2026[[#This Row],[POP_2024]]</f>
        <v>0</v>
      </c>
      <c r="P5985" s="3">
        <f>+Tabella2026[[#This Row],[POPOLAZIONE PER DIFFERENZA ]]/SUM(Tabella2026[[POPOLAZIONE PER DIFFERENZA ]])</f>
        <v>0</v>
      </c>
      <c r="Q5985" s="3">
        <f>+Tabella2026[[#This Row],[INCIDENZA POPOLAZIONE PER DIFFERENZA]]*(PLAFOND-SUM(Tabella2026[CONTRIBUTO SULLA BASE DELLA POPOLAZIONE]))</f>
        <v>0</v>
      </c>
      <c r="R5985" s="3">
        <f>+Tabella2026[[#This Row],[CONTRIBUTO SULLA BASE DELLA POPOLAZIONE]]+Tabella2026[[#This Row],[CONTRIBUTO SULLA BASE DEL REDDITO]]</f>
        <v>4679.9437720524875</v>
      </c>
      <c r="S5985" s="3">
        <f>+Tabella2026[[#This Row],[CONTRIBUTO TOTALE]]/(PLAFOND/N_TESSERE)</f>
        <v>9.3598875441049749</v>
      </c>
      <c r="T5985" s="3">
        <f>+MAX(CEILING(Tabella2026[[#This Row],[preDEF1]],1),1)</f>
        <v>10</v>
      </c>
      <c r="U598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85" s="21">
        <f>+Tabella2026[[#This Row],[DEF - n. card]]*(PLAFOND/N_TESSERE)</f>
        <v>5000</v>
      </c>
      <c r="W5985" s="18"/>
    </row>
    <row r="5986" spans="2:23" x14ac:dyDescent="0.25">
      <c r="B5986" s="1" t="s">
        <v>12010</v>
      </c>
      <c r="C5986" s="2">
        <v>54036</v>
      </c>
      <c r="D5986" s="1" t="s">
        <v>12011</v>
      </c>
      <c r="E5986" s="1" t="s">
        <v>67</v>
      </c>
      <c r="F5986" s="1" t="s">
        <v>66</v>
      </c>
      <c r="G5986" s="1" t="s">
        <v>11807</v>
      </c>
      <c r="H5986" s="1" t="s">
        <v>15834</v>
      </c>
      <c r="I5986" s="5">
        <v>937</v>
      </c>
      <c r="J5986" s="5">
        <v>15146066</v>
      </c>
      <c r="K5986" s="3">
        <f>+Tabella2026[[#This Row],[POP_2024]]/SUM(Tabella2026[POP_2024])</f>
        <v>1.5896588636188737E-5</v>
      </c>
      <c r="L5986" s="3">
        <f>+Tabella2026[[#This Row],[INCIDENZA POPOLAZIONE]]*(PLAFOND/2)</f>
        <v>4679.9437720524875</v>
      </c>
      <c r="M5986" s="3">
        <f>+IFERROR(Tabella2026[[#This Row],[reddito_2024]]/Tabella2026[[#This Row],[POP_2024]],"")</f>
        <v>16164.424759871932</v>
      </c>
      <c r="N5986" s="3">
        <f>+IF(Tabella2026[[#This Row],[REDDITO COMPLESSIVO PROCAPITE]]&lt;media_aggr_reddito_pc,(media_aggr_reddito_pc-Tabella2026[[#This Row],[REDDITO COMPLESSIVO PROCAPITE]]),0)</f>
        <v>1660.6413027368089</v>
      </c>
      <c r="O5986" s="3">
        <f>+Tabella2026[[#This Row],[DIFFERENZA REDDITO INFERIORE ALLA MEDIA DALLA MEDIA]]*Tabella2026[[#This Row],[POP_2024]]</f>
        <v>1556020.9006643901</v>
      </c>
      <c r="P5986" s="3">
        <f>+Tabella2026[[#This Row],[POPOLAZIONE PER DIFFERENZA ]]/SUM(Tabella2026[[POPOLAZIONE PER DIFFERENZA ]])</f>
        <v>1.3804738985995335E-5</v>
      </c>
      <c r="Q5986" s="3">
        <f>+Tabella2026[[#This Row],[INCIDENZA POPOLAZIONE PER DIFFERENZA]]*(PLAFOND-SUM(Tabella2026[CONTRIBUTO SULLA BASE DELLA POPOLAZIONE]))</f>
        <v>4064.1048039228035</v>
      </c>
      <c r="R5986" s="3">
        <f>+Tabella2026[[#This Row],[CONTRIBUTO SULLA BASE DELLA POPOLAZIONE]]+Tabella2026[[#This Row],[CONTRIBUTO SULLA BASE DEL REDDITO]]</f>
        <v>8744.0485759752919</v>
      </c>
      <c r="S5986" s="3">
        <f>+Tabella2026[[#This Row],[CONTRIBUTO TOTALE]]/(PLAFOND/N_TESSERE)</f>
        <v>17.488097151950583</v>
      </c>
      <c r="T5986" s="3">
        <f>+MAX(CEILING(Tabella2026[[#This Row],[preDEF1]],1),1)</f>
        <v>18</v>
      </c>
      <c r="U5986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5986" s="21">
        <f>+Tabella2026[[#This Row],[DEF - n. card]]*(PLAFOND/N_TESSERE)</f>
        <v>9000</v>
      </c>
      <c r="W5986" s="18"/>
    </row>
    <row r="5987" spans="2:23" x14ac:dyDescent="0.25">
      <c r="B5987" s="1" t="s">
        <v>11946</v>
      </c>
      <c r="C5987" s="2">
        <v>89004</v>
      </c>
      <c r="D5987" s="1" t="s">
        <v>11947</v>
      </c>
      <c r="E5987" s="1" t="s">
        <v>21</v>
      </c>
      <c r="F5987" s="1" t="s">
        <v>101</v>
      </c>
      <c r="G5987" s="1" t="s">
        <v>11807</v>
      </c>
      <c r="H5987" s="1" t="s">
        <v>15836</v>
      </c>
      <c r="I5987" s="5">
        <v>936</v>
      </c>
      <c r="J5987" s="5">
        <v>10998054</v>
      </c>
      <c r="K5987" s="3">
        <f>+Tabella2026[[#This Row],[POP_2024]]/SUM(Tabella2026[POP_2024])</f>
        <v>1.5879623226758441E-5</v>
      </c>
      <c r="L5987" s="3">
        <f>+Tabella2026[[#This Row],[INCIDENZA POPOLAZIONE]]*(PLAFOND/2)</f>
        <v>4674.949168240265</v>
      </c>
      <c r="M5987" s="3">
        <f>+IFERROR(Tabella2026[[#This Row],[reddito_2024]]/Tabella2026[[#This Row],[POP_2024]],"")</f>
        <v>11750.057692307691</v>
      </c>
      <c r="N5987" s="3">
        <f>+IF(Tabella2026[[#This Row],[REDDITO COMPLESSIVO PROCAPITE]]&lt;media_aggr_reddito_pc,(media_aggr_reddito_pc-Tabella2026[[#This Row],[REDDITO COMPLESSIVO PROCAPITE]]),0)</f>
        <v>6075.0083703010496</v>
      </c>
      <c r="O5987" s="3">
        <f>+Tabella2026[[#This Row],[DIFFERENZA REDDITO INFERIORE ALLA MEDIA DALLA MEDIA]]*Tabella2026[[#This Row],[POP_2024]]</f>
        <v>5686207.8346017823</v>
      </c>
      <c r="P5987" s="3">
        <f>+Tabella2026[[#This Row],[POPOLAZIONE PER DIFFERENZA ]]/SUM(Tabella2026[[POPOLAZIONE PER DIFFERENZA ]])</f>
        <v>5.0447018380847483E-5</v>
      </c>
      <c r="Q5987" s="3">
        <f>+Tabella2026[[#This Row],[INCIDENZA POPOLAZIONE PER DIFFERENZA]]*(PLAFOND-SUM(Tabella2026[CONTRIBUTO SULLA BASE DELLA POPOLAZIONE]))</f>
        <v>14851.564376057773</v>
      </c>
      <c r="R5987" s="3">
        <f>+Tabella2026[[#This Row],[CONTRIBUTO SULLA BASE DELLA POPOLAZIONE]]+Tabella2026[[#This Row],[CONTRIBUTO SULLA BASE DEL REDDITO]]</f>
        <v>19526.513544298039</v>
      </c>
      <c r="S5987" s="3">
        <f>+Tabella2026[[#This Row],[CONTRIBUTO TOTALE]]/(PLAFOND/N_TESSERE)</f>
        <v>39.053027088596075</v>
      </c>
      <c r="T5987" s="3">
        <f>+MAX(CEILING(Tabella2026[[#This Row],[preDEF1]],1),1)</f>
        <v>40</v>
      </c>
      <c r="U5987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987" s="21">
        <f>+Tabella2026[[#This Row],[DEF - n. card]]*(PLAFOND/N_TESSERE)</f>
        <v>20000</v>
      </c>
      <c r="W5987" s="18"/>
    </row>
    <row r="5988" spans="2:23" x14ac:dyDescent="0.25">
      <c r="B5988" s="1" t="s">
        <v>11900</v>
      </c>
      <c r="C5988" s="2">
        <v>102005</v>
      </c>
      <c r="D5988" s="1" t="s">
        <v>11901</v>
      </c>
      <c r="E5988" s="1" t="s">
        <v>61</v>
      </c>
      <c r="F5988" s="1" t="s">
        <v>607</v>
      </c>
      <c r="G5988" s="1" t="s">
        <v>11807</v>
      </c>
      <c r="H5988" s="1" t="s">
        <v>15836</v>
      </c>
      <c r="I5988" s="5">
        <v>936</v>
      </c>
      <c r="J5988" s="5">
        <v>10133374</v>
      </c>
      <c r="K5988" s="3">
        <f>+Tabella2026[[#This Row],[POP_2024]]/SUM(Tabella2026[POP_2024])</f>
        <v>1.5879623226758441E-5</v>
      </c>
      <c r="L5988" s="3">
        <f>+Tabella2026[[#This Row],[INCIDENZA POPOLAZIONE]]*(PLAFOND/2)</f>
        <v>4674.949168240265</v>
      </c>
      <c r="M5988" s="3">
        <f>+IFERROR(Tabella2026[[#This Row],[reddito_2024]]/Tabella2026[[#This Row],[POP_2024]],"")</f>
        <v>10826.254273504273</v>
      </c>
      <c r="N5988" s="3">
        <f>+IF(Tabella2026[[#This Row],[REDDITO COMPLESSIVO PROCAPITE]]&lt;media_aggr_reddito_pc,(media_aggr_reddito_pc-Tabella2026[[#This Row],[REDDITO COMPLESSIVO PROCAPITE]]),0)</f>
        <v>6998.8117891044676</v>
      </c>
      <c r="O5988" s="3">
        <f>+Tabella2026[[#This Row],[DIFFERENZA REDDITO INFERIORE ALLA MEDIA DALLA MEDIA]]*Tabella2026[[#This Row],[POP_2024]]</f>
        <v>6550887.8346017813</v>
      </c>
      <c r="P5988" s="3">
        <f>+Tabella2026[[#This Row],[POPOLAZIONE PER DIFFERENZA ]]/SUM(Tabella2026[[POPOLAZIONE PER DIFFERENZA ]])</f>
        <v>5.8118304609273916E-5</v>
      </c>
      <c r="Q5988" s="3">
        <f>+Tabella2026[[#This Row],[INCIDENZA POPOLAZIONE PER DIFFERENZA]]*(PLAFOND-SUM(Tabella2026[CONTRIBUTO SULLA BASE DELLA POPOLAZIONE]))</f>
        <v>17109.985288241853</v>
      </c>
      <c r="R5988" s="3">
        <f>+Tabella2026[[#This Row],[CONTRIBUTO SULLA BASE DELLA POPOLAZIONE]]+Tabella2026[[#This Row],[CONTRIBUTO SULLA BASE DEL REDDITO]]</f>
        <v>21784.934456482119</v>
      </c>
      <c r="S5988" s="3">
        <f>+Tabella2026[[#This Row],[CONTRIBUTO TOTALE]]/(PLAFOND/N_TESSERE)</f>
        <v>43.569868912964239</v>
      </c>
      <c r="T5988" s="3">
        <f>+MAX(CEILING(Tabella2026[[#This Row],[preDEF1]],1),1)</f>
        <v>44</v>
      </c>
      <c r="U5988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988" s="21">
        <f>+Tabella2026[[#This Row],[DEF - n. card]]*(PLAFOND/N_TESSERE)</f>
        <v>22000</v>
      </c>
      <c r="W5988" s="18"/>
    </row>
    <row r="5989" spans="2:23" x14ac:dyDescent="0.25">
      <c r="B5989" s="1" t="s">
        <v>11926</v>
      </c>
      <c r="C5989" s="2">
        <v>18057</v>
      </c>
      <c r="D5989" s="1" t="s">
        <v>11927</v>
      </c>
      <c r="E5989" s="1" t="s">
        <v>12</v>
      </c>
      <c r="F5989" s="1" t="s">
        <v>195</v>
      </c>
      <c r="G5989" s="1" t="s">
        <v>11807</v>
      </c>
      <c r="H5989" s="1" t="s">
        <v>15835</v>
      </c>
      <c r="I5989" s="5">
        <v>936</v>
      </c>
      <c r="J5989" s="5">
        <v>19126554</v>
      </c>
      <c r="K5989" s="3">
        <f>+Tabella2026[[#This Row],[POP_2024]]/SUM(Tabella2026[POP_2024])</f>
        <v>1.5879623226758441E-5</v>
      </c>
      <c r="L5989" s="3">
        <f>+Tabella2026[[#This Row],[INCIDENZA POPOLAZIONE]]*(PLAFOND/2)</f>
        <v>4674.949168240265</v>
      </c>
      <c r="M5989" s="3">
        <f>+IFERROR(Tabella2026[[#This Row],[reddito_2024]]/Tabella2026[[#This Row],[POP_2024]],"")</f>
        <v>20434.352564102563</v>
      </c>
      <c r="N5989" s="3">
        <f>+IF(Tabella2026[[#This Row],[REDDITO COMPLESSIVO PROCAPITE]]&lt;media_aggr_reddito_pc,(media_aggr_reddito_pc-Tabella2026[[#This Row],[REDDITO COMPLESSIVO PROCAPITE]]),0)</f>
        <v>0</v>
      </c>
      <c r="O5989" s="3">
        <f>+Tabella2026[[#This Row],[DIFFERENZA REDDITO INFERIORE ALLA MEDIA DALLA MEDIA]]*Tabella2026[[#This Row],[POP_2024]]</f>
        <v>0</v>
      </c>
      <c r="P5989" s="3">
        <f>+Tabella2026[[#This Row],[POPOLAZIONE PER DIFFERENZA ]]/SUM(Tabella2026[[POPOLAZIONE PER DIFFERENZA ]])</f>
        <v>0</v>
      </c>
      <c r="Q5989" s="3">
        <f>+Tabella2026[[#This Row],[INCIDENZA POPOLAZIONE PER DIFFERENZA]]*(PLAFOND-SUM(Tabella2026[CONTRIBUTO SULLA BASE DELLA POPOLAZIONE]))</f>
        <v>0</v>
      </c>
      <c r="R5989" s="3">
        <f>+Tabella2026[[#This Row],[CONTRIBUTO SULLA BASE DELLA POPOLAZIONE]]+Tabella2026[[#This Row],[CONTRIBUTO SULLA BASE DEL REDDITO]]</f>
        <v>4674.949168240265</v>
      </c>
      <c r="S5989" s="3">
        <f>+Tabella2026[[#This Row],[CONTRIBUTO TOTALE]]/(PLAFOND/N_TESSERE)</f>
        <v>9.3498983364805301</v>
      </c>
      <c r="T5989" s="3">
        <f>+MAX(CEILING(Tabella2026[[#This Row],[preDEF1]],1),1)</f>
        <v>10</v>
      </c>
      <c r="U5989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89" s="21">
        <f>+Tabella2026[[#This Row],[DEF - n. card]]*(PLAFOND/N_TESSERE)</f>
        <v>5000</v>
      </c>
      <c r="W5989" s="18"/>
    </row>
    <row r="5990" spans="2:23" x14ac:dyDescent="0.25">
      <c r="B5990" s="1" t="s">
        <v>11974</v>
      </c>
      <c r="C5990" s="2">
        <v>116015</v>
      </c>
      <c r="D5990" s="1" t="s">
        <v>11975</v>
      </c>
      <c r="E5990" s="1" t="s">
        <v>76</v>
      </c>
      <c r="F5990" s="1" t="s">
        <v>15840</v>
      </c>
      <c r="G5990" s="1" t="s">
        <v>11807</v>
      </c>
      <c r="H5990" s="1" t="s">
        <v>15836</v>
      </c>
      <c r="I5990" s="5">
        <v>936</v>
      </c>
      <c r="J5990" s="5">
        <v>10178385</v>
      </c>
      <c r="K5990" s="3">
        <f>+Tabella2026[[#This Row],[POP_2024]]/SUM(Tabella2026[POP_2024])</f>
        <v>1.5879623226758441E-5</v>
      </c>
      <c r="L5990" s="3">
        <f>+Tabella2026[[#This Row],[INCIDENZA POPOLAZIONE]]*(PLAFOND/2)</f>
        <v>4674.949168240265</v>
      </c>
      <c r="M5990" s="3">
        <f>+IFERROR(Tabella2026[[#This Row],[reddito_2024]]/Tabella2026[[#This Row],[POP_2024]],"")</f>
        <v>10874.342948717949</v>
      </c>
      <c r="N5990" s="3">
        <f>+IF(Tabella2026[[#This Row],[REDDITO COMPLESSIVO PROCAPITE]]&lt;media_aggr_reddito_pc,(media_aggr_reddito_pc-Tabella2026[[#This Row],[REDDITO COMPLESSIVO PROCAPITE]]),0)</f>
        <v>6950.7231138907919</v>
      </c>
      <c r="O5990" s="3">
        <f>+Tabella2026[[#This Row],[DIFFERENZA REDDITO INFERIORE ALLA MEDIA DALLA MEDIA]]*Tabella2026[[#This Row],[POP_2024]]</f>
        <v>6505876.8346017813</v>
      </c>
      <c r="P5990" s="3">
        <f>+Tabella2026[[#This Row],[POPOLAZIONE PER DIFFERENZA ]]/SUM(Tabella2026[[POPOLAZIONE PER DIFFERENZA ]])</f>
        <v>5.771897507184076E-5</v>
      </c>
      <c r="Q5990" s="3">
        <f>+Tabella2026[[#This Row],[INCIDENZA POPOLAZIONE PER DIFFERENZA]]*(PLAFOND-SUM(Tabella2026[CONTRIBUTO SULLA BASE DELLA POPOLAZIONE]))</f>
        <v>16992.422971918684</v>
      </c>
      <c r="R5990" s="3">
        <f>+Tabella2026[[#This Row],[CONTRIBUTO SULLA BASE DELLA POPOLAZIONE]]+Tabella2026[[#This Row],[CONTRIBUTO SULLA BASE DEL REDDITO]]</f>
        <v>21667.37214015895</v>
      </c>
      <c r="S5990" s="3">
        <f>+Tabella2026[[#This Row],[CONTRIBUTO TOTALE]]/(PLAFOND/N_TESSERE)</f>
        <v>43.334744280317899</v>
      </c>
      <c r="T5990" s="3">
        <f>+MAX(CEILING(Tabella2026[[#This Row],[preDEF1]],1),1)</f>
        <v>44</v>
      </c>
      <c r="U5990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990" s="21">
        <f>+Tabella2026[[#This Row],[DEF - n. card]]*(PLAFOND/N_TESSERE)</f>
        <v>22000</v>
      </c>
      <c r="W5990" s="18"/>
    </row>
    <row r="5991" spans="2:23" x14ac:dyDescent="0.25">
      <c r="B5991" s="1" t="s">
        <v>12156</v>
      </c>
      <c r="C5991" s="2">
        <v>5093</v>
      </c>
      <c r="D5991" s="1" t="s">
        <v>12157</v>
      </c>
      <c r="E5991" s="1" t="s">
        <v>18</v>
      </c>
      <c r="F5991" s="1" t="s">
        <v>182</v>
      </c>
      <c r="G5991" s="1" t="s">
        <v>11807</v>
      </c>
      <c r="H5991" s="1" t="s">
        <v>15835</v>
      </c>
      <c r="I5991" s="5">
        <v>935</v>
      </c>
      <c r="J5991" s="5">
        <v>18427371</v>
      </c>
      <c r="K5991" s="3">
        <f>+Tabella2026[[#This Row],[POP_2024]]/SUM(Tabella2026[POP_2024])</f>
        <v>1.5862657817328144E-5</v>
      </c>
      <c r="L5991" s="3">
        <f>+Tabella2026[[#This Row],[INCIDENZA POPOLAZIONE]]*(PLAFOND/2)</f>
        <v>4669.9545644280424</v>
      </c>
      <c r="M5991" s="3">
        <f>+IFERROR(Tabella2026[[#This Row],[reddito_2024]]/Tabella2026[[#This Row],[POP_2024]],"")</f>
        <v>19708.418181818182</v>
      </c>
      <c r="N5991" s="3">
        <f>+IF(Tabella2026[[#This Row],[REDDITO COMPLESSIVO PROCAPITE]]&lt;media_aggr_reddito_pc,(media_aggr_reddito_pc-Tabella2026[[#This Row],[REDDITO COMPLESSIVO PROCAPITE]]),0)</f>
        <v>0</v>
      </c>
      <c r="O5991" s="3">
        <f>+Tabella2026[[#This Row],[DIFFERENZA REDDITO INFERIORE ALLA MEDIA DALLA MEDIA]]*Tabella2026[[#This Row],[POP_2024]]</f>
        <v>0</v>
      </c>
      <c r="P5991" s="3">
        <f>+Tabella2026[[#This Row],[POPOLAZIONE PER DIFFERENZA ]]/SUM(Tabella2026[[POPOLAZIONE PER DIFFERENZA ]])</f>
        <v>0</v>
      </c>
      <c r="Q5991" s="3">
        <f>+Tabella2026[[#This Row],[INCIDENZA POPOLAZIONE PER DIFFERENZA]]*(PLAFOND-SUM(Tabella2026[CONTRIBUTO SULLA BASE DELLA POPOLAZIONE]))</f>
        <v>0</v>
      </c>
      <c r="R5991" s="3">
        <f>+Tabella2026[[#This Row],[CONTRIBUTO SULLA BASE DELLA POPOLAZIONE]]+Tabella2026[[#This Row],[CONTRIBUTO SULLA BASE DEL REDDITO]]</f>
        <v>4669.9545644280424</v>
      </c>
      <c r="S5991" s="3">
        <f>+Tabella2026[[#This Row],[CONTRIBUTO TOTALE]]/(PLAFOND/N_TESSERE)</f>
        <v>9.3399091288560854</v>
      </c>
      <c r="T5991" s="3">
        <f>+MAX(CEILING(Tabella2026[[#This Row],[preDEF1]],1),1)</f>
        <v>10</v>
      </c>
      <c r="U5991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91" s="21">
        <f>+Tabella2026[[#This Row],[DEF - n. card]]*(PLAFOND/N_TESSERE)</f>
        <v>5000</v>
      </c>
      <c r="W5991" s="18"/>
    </row>
    <row r="5992" spans="2:23" x14ac:dyDescent="0.25">
      <c r="B5992" s="1" t="s">
        <v>12034</v>
      </c>
      <c r="C5992" s="2">
        <v>2171</v>
      </c>
      <c r="D5992" s="1" t="s">
        <v>12035</v>
      </c>
      <c r="E5992" s="1" t="s">
        <v>18</v>
      </c>
      <c r="F5992" s="1" t="s">
        <v>381</v>
      </c>
      <c r="G5992" s="1" t="s">
        <v>11807</v>
      </c>
      <c r="H5992" s="1" t="s">
        <v>15835</v>
      </c>
      <c r="I5992" s="5">
        <v>934</v>
      </c>
      <c r="J5992" s="5">
        <v>19315853</v>
      </c>
      <c r="K5992" s="3">
        <f>+Tabella2026[[#This Row],[POP_2024]]/SUM(Tabella2026[POP_2024])</f>
        <v>1.5845692407897845E-5</v>
      </c>
      <c r="L5992" s="3">
        <f>+Tabella2026[[#This Row],[INCIDENZA POPOLAZIONE]]*(PLAFOND/2)</f>
        <v>4664.9599606158199</v>
      </c>
      <c r="M5992" s="3">
        <f>+IFERROR(Tabella2026[[#This Row],[reddito_2024]]/Tabella2026[[#This Row],[POP_2024]],"")</f>
        <v>20680.784796573877</v>
      </c>
      <c r="N5992" s="3">
        <f>+IF(Tabella2026[[#This Row],[REDDITO COMPLESSIVO PROCAPITE]]&lt;media_aggr_reddito_pc,(media_aggr_reddito_pc-Tabella2026[[#This Row],[REDDITO COMPLESSIVO PROCAPITE]]),0)</f>
        <v>0</v>
      </c>
      <c r="O5992" s="3">
        <f>+Tabella2026[[#This Row],[DIFFERENZA REDDITO INFERIORE ALLA MEDIA DALLA MEDIA]]*Tabella2026[[#This Row],[POP_2024]]</f>
        <v>0</v>
      </c>
      <c r="P5992" s="3">
        <f>+Tabella2026[[#This Row],[POPOLAZIONE PER DIFFERENZA ]]/SUM(Tabella2026[[POPOLAZIONE PER DIFFERENZA ]])</f>
        <v>0</v>
      </c>
      <c r="Q5992" s="3">
        <f>+Tabella2026[[#This Row],[INCIDENZA POPOLAZIONE PER DIFFERENZA]]*(PLAFOND-SUM(Tabella2026[CONTRIBUTO SULLA BASE DELLA POPOLAZIONE]))</f>
        <v>0</v>
      </c>
      <c r="R5992" s="3">
        <f>+Tabella2026[[#This Row],[CONTRIBUTO SULLA BASE DELLA POPOLAZIONE]]+Tabella2026[[#This Row],[CONTRIBUTO SULLA BASE DEL REDDITO]]</f>
        <v>4664.9599606158199</v>
      </c>
      <c r="S5992" s="3">
        <f>+Tabella2026[[#This Row],[CONTRIBUTO TOTALE]]/(PLAFOND/N_TESSERE)</f>
        <v>9.3299199212316406</v>
      </c>
      <c r="T5992" s="3">
        <f>+MAX(CEILING(Tabella2026[[#This Row],[preDEF1]],1),1)</f>
        <v>10</v>
      </c>
      <c r="U5992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92" s="21">
        <f>+Tabella2026[[#This Row],[DEF - n. card]]*(PLAFOND/N_TESSERE)</f>
        <v>5000</v>
      </c>
      <c r="W5992" s="18"/>
    </row>
    <row r="5993" spans="2:23" x14ac:dyDescent="0.25">
      <c r="B5993" s="1" t="s">
        <v>11816</v>
      </c>
      <c r="C5993" s="2">
        <v>67012</v>
      </c>
      <c r="D5993" s="1" t="s">
        <v>11817</v>
      </c>
      <c r="E5993" s="1" t="s">
        <v>96</v>
      </c>
      <c r="F5993" s="1" t="s">
        <v>298</v>
      </c>
      <c r="G5993" s="1" t="s">
        <v>11807</v>
      </c>
      <c r="H5993" s="1" t="s">
        <v>15836</v>
      </c>
      <c r="I5993" s="5">
        <v>933</v>
      </c>
      <c r="J5993" s="5">
        <v>12555921</v>
      </c>
      <c r="K5993" s="3">
        <f>+Tabella2026[[#This Row],[POP_2024]]/SUM(Tabella2026[POP_2024])</f>
        <v>1.5828726998467548E-5</v>
      </c>
      <c r="L5993" s="3">
        <f>+Tabella2026[[#This Row],[INCIDENZA POPOLAZIONE]]*(PLAFOND/2)</f>
        <v>4659.9653568035974</v>
      </c>
      <c r="M5993" s="3">
        <f>+IFERROR(Tabella2026[[#This Row],[reddito_2024]]/Tabella2026[[#This Row],[POP_2024]],"")</f>
        <v>13457.578778135048</v>
      </c>
      <c r="N5993" s="3">
        <f>+IF(Tabella2026[[#This Row],[REDDITO COMPLESSIVO PROCAPITE]]&lt;media_aggr_reddito_pc,(media_aggr_reddito_pc-Tabella2026[[#This Row],[REDDITO COMPLESSIVO PROCAPITE]]),0)</f>
        <v>4367.4872844736929</v>
      </c>
      <c r="O5993" s="3">
        <f>+Tabella2026[[#This Row],[DIFFERENZA REDDITO INFERIORE ALLA MEDIA DALLA MEDIA]]*Tabella2026[[#This Row],[POP_2024]]</f>
        <v>4074865.6364139556</v>
      </c>
      <c r="P5993" s="3">
        <f>+Tabella2026[[#This Row],[POPOLAZIONE PER DIFFERENZA ]]/SUM(Tabella2026[[POPOLAZIONE PER DIFFERENZA ]])</f>
        <v>3.615147874278407E-5</v>
      </c>
      <c r="Q5993" s="3">
        <f>+Tabella2026[[#This Row],[INCIDENZA POPOLAZIONE PER DIFFERENZA]]*(PLAFOND-SUM(Tabella2026[CONTRIBUTO SULLA BASE DELLA POPOLAZIONE]))</f>
        <v>10642.968228266616</v>
      </c>
      <c r="R5993" s="3">
        <f>+Tabella2026[[#This Row],[CONTRIBUTO SULLA BASE DELLA POPOLAZIONE]]+Tabella2026[[#This Row],[CONTRIBUTO SULLA BASE DEL REDDITO]]</f>
        <v>15302.933585070214</v>
      </c>
      <c r="S5993" s="3">
        <f>+Tabella2026[[#This Row],[CONTRIBUTO TOTALE]]/(PLAFOND/N_TESSERE)</f>
        <v>30.605867170140428</v>
      </c>
      <c r="T5993" s="3">
        <f>+MAX(CEILING(Tabella2026[[#This Row],[preDEF1]],1),1)</f>
        <v>31</v>
      </c>
      <c r="U5993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5993" s="21">
        <f>+Tabella2026[[#This Row],[DEF - n. card]]*(PLAFOND/N_TESSERE)</f>
        <v>15500</v>
      </c>
      <c r="W5993" s="18"/>
    </row>
    <row r="5994" spans="2:23" x14ac:dyDescent="0.25">
      <c r="B5994" s="1" t="s">
        <v>12092</v>
      </c>
      <c r="C5994" s="2">
        <v>21036</v>
      </c>
      <c r="D5994" s="1" t="s">
        <v>12093</v>
      </c>
      <c r="E5994" s="1" t="s">
        <v>99</v>
      </c>
      <c r="F5994" s="1" t="s">
        <v>110</v>
      </c>
      <c r="G5994" s="1" t="s">
        <v>11807</v>
      </c>
      <c r="H5994" s="1" t="s">
        <v>15835</v>
      </c>
      <c r="I5994" s="5">
        <v>933</v>
      </c>
      <c r="J5994" s="5">
        <v>17894487</v>
      </c>
      <c r="K5994" s="3">
        <f>+Tabella2026[[#This Row],[POP_2024]]/SUM(Tabella2026[POP_2024])</f>
        <v>1.5828726998467548E-5</v>
      </c>
      <c r="L5994" s="3">
        <f>+Tabella2026[[#This Row],[INCIDENZA POPOLAZIONE]]*(PLAFOND/2)</f>
        <v>4659.9653568035974</v>
      </c>
      <c r="M5994" s="3">
        <f>+IFERROR(Tabella2026[[#This Row],[reddito_2024]]/Tabella2026[[#This Row],[POP_2024]],"")</f>
        <v>19179.514469453377</v>
      </c>
      <c r="N5994" s="3">
        <f>+IF(Tabella2026[[#This Row],[REDDITO COMPLESSIVO PROCAPITE]]&lt;media_aggr_reddito_pc,(media_aggr_reddito_pc-Tabella2026[[#This Row],[REDDITO COMPLESSIVO PROCAPITE]]),0)</f>
        <v>0</v>
      </c>
      <c r="O5994" s="3">
        <f>+Tabella2026[[#This Row],[DIFFERENZA REDDITO INFERIORE ALLA MEDIA DALLA MEDIA]]*Tabella2026[[#This Row],[POP_2024]]</f>
        <v>0</v>
      </c>
      <c r="P5994" s="3">
        <f>+Tabella2026[[#This Row],[POPOLAZIONE PER DIFFERENZA ]]/SUM(Tabella2026[[POPOLAZIONE PER DIFFERENZA ]])</f>
        <v>0</v>
      </c>
      <c r="Q5994" s="3">
        <f>+Tabella2026[[#This Row],[INCIDENZA POPOLAZIONE PER DIFFERENZA]]*(PLAFOND-SUM(Tabella2026[CONTRIBUTO SULLA BASE DELLA POPOLAZIONE]))</f>
        <v>0</v>
      </c>
      <c r="R5994" s="3">
        <f>+Tabella2026[[#This Row],[CONTRIBUTO SULLA BASE DELLA POPOLAZIONE]]+Tabella2026[[#This Row],[CONTRIBUTO SULLA BASE DEL REDDITO]]</f>
        <v>4659.9653568035974</v>
      </c>
      <c r="S5994" s="3">
        <f>+Tabella2026[[#This Row],[CONTRIBUTO TOTALE]]/(PLAFOND/N_TESSERE)</f>
        <v>9.3199307136071941</v>
      </c>
      <c r="T5994" s="3">
        <f>+MAX(CEILING(Tabella2026[[#This Row],[preDEF1]],1),1)</f>
        <v>10</v>
      </c>
      <c r="U5994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94" s="21">
        <f>+Tabella2026[[#This Row],[DEF - n. card]]*(PLAFOND/N_TESSERE)</f>
        <v>5000</v>
      </c>
      <c r="W5994" s="18"/>
    </row>
    <row r="5995" spans="2:23" x14ac:dyDescent="0.25">
      <c r="B5995" s="1" t="s">
        <v>11998</v>
      </c>
      <c r="C5995" s="2">
        <v>4151</v>
      </c>
      <c r="D5995" s="1" t="s">
        <v>11999</v>
      </c>
      <c r="E5995" s="1" t="s">
        <v>18</v>
      </c>
      <c r="F5995" s="1" t="s">
        <v>263</v>
      </c>
      <c r="G5995" s="1" t="s">
        <v>11807</v>
      </c>
      <c r="H5995" s="1" t="s">
        <v>15835</v>
      </c>
      <c r="I5995" s="5">
        <v>933</v>
      </c>
      <c r="J5995" s="5">
        <v>15251380</v>
      </c>
      <c r="K5995" s="3">
        <f>+Tabella2026[[#This Row],[POP_2024]]/SUM(Tabella2026[POP_2024])</f>
        <v>1.5828726998467548E-5</v>
      </c>
      <c r="L5995" s="3">
        <f>+Tabella2026[[#This Row],[INCIDENZA POPOLAZIONE]]*(PLAFOND/2)</f>
        <v>4659.9653568035974</v>
      </c>
      <c r="M5995" s="3">
        <f>+IFERROR(Tabella2026[[#This Row],[reddito_2024]]/Tabella2026[[#This Row],[POP_2024]],"")</f>
        <v>16346.602357984995</v>
      </c>
      <c r="N5995" s="3">
        <f>+IF(Tabella2026[[#This Row],[REDDITO COMPLESSIVO PROCAPITE]]&lt;media_aggr_reddito_pc,(media_aggr_reddito_pc-Tabella2026[[#This Row],[REDDITO COMPLESSIVO PROCAPITE]]),0)</f>
        <v>1478.4637046237458</v>
      </c>
      <c r="O5995" s="3">
        <f>+Tabella2026[[#This Row],[DIFFERENZA REDDITO INFERIORE ALLA MEDIA DALLA MEDIA]]*Tabella2026[[#This Row],[POP_2024]]</f>
        <v>1379406.6364139549</v>
      </c>
      <c r="P5995" s="3">
        <f>+Tabella2026[[#This Row],[POPOLAZIONE PER DIFFERENZA ]]/SUM(Tabella2026[[POPOLAZIONE PER DIFFERENZA ]])</f>
        <v>1.2237848838093183E-5</v>
      </c>
      <c r="Q5995" s="3">
        <f>+Tabella2026[[#This Row],[INCIDENZA POPOLAZIONE PER DIFFERENZA]]*(PLAFOND-SUM(Tabella2026[CONTRIBUTO SULLA BASE DELLA POPOLAZIONE]))</f>
        <v>3602.813519548019</v>
      </c>
      <c r="R5995" s="3">
        <f>+Tabella2026[[#This Row],[CONTRIBUTO SULLA BASE DELLA POPOLAZIONE]]+Tabella2026[[#This Row],[CONTRIBUTO SULLA BASE DEL REDDITO]]</f>
        <v>8262.7788763516164</v>
      </c>
      <c r="S5995" s="3">
        <f>+Tabella2026[[#This Row],[CONTRIBUTO TOTALE]]/(PLAFOND/N_TESSERE)</f>
        <v>16.525557752703232</v>
      </c>
      <c r="T5995" s="3">
        <f>+MAX(CEILING(Tabella2026[[#This Row],[preDEF1]],1),1)</f>
        <v>17</v>
      </c>
      <c r="U5995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5995" s="21">
        <f>+Tabella2026[[#This Row],[DEF - n. card]]*(PLAFOND/N_TESSERE)</f>
        <v>8500</v>
      </c>
      <c r="W5995" s="18"/>
    </row>
    <row r="5996" spans="2:23" x14ac:dyDescent="0.25">
      <c r="B5996" s="1" t="s">
        <v>12202</v>
      </c>
      <c r="C5996" s="2">
        <v>19078</v>
      </c>
      <c r="D5996" s="1" t="s">
        <v>12203</v>
      </c>
      <c r="E5996" s="1" t="s">
        <v>12</v>
      </c>
      <c r="F5996" s="1" t="s">
        <v>193</v>
      </c>
      <c r="G5996" s="1" t="s">
        <v>11807</v>
      </c>
      <c r="H5996" s="1" t="s">
        <v>15835</v>
      </c>
      <c r="I5996" s="5">
        <v>933</v>
      </c>
      <c r="J5996" s="5">
        <v>16096366</v>
      </c>
      <c r="K5996" s="3">
        <f>+Tabella2026[[#This Row],[POP_2024]]/SUM(Tabella2026[POP_2024])</f>
        <v>1.5828726998467548E-5</v>
      </c>
      <c r="L5996" s="3">
        <f>+Tabella2026[[#This Row],[INCIDENZA POPOLAZIONE]]*(PLAFOND/2)</f>
        <v>4659.9653568035974</v>
      </c>
      <c r="M5996" s="3">
        <f>+IFERROR(Tabella2026[[#This Row],[reddito_2024]]/Tabella2026[[#This Row],[POP_2024]],"")</f>
        <v>17252.267952840299</v>
      </c>
      <c r="N5996" s="3">
        <f>+IF(Tabella2026[[#This Row],[REDDITO COMPLESSIVO PROCAPITE]]&lt;media_aggr_reddito_pc,(media_aggr_reddito_pc-Tabella2026[[#This Row],[REDDITO COMPLESSIVO PROCAPITE]]),0)</f>
        <v>572.79810976844237</v>
      </c>
      <c r="O5996" s="3">
        <f>+Tabella2026[[#This Row],[DIFFERENZA REDDITO INFERIORE ALLA MEDIA DALLA MEDIA]]*Tabella2026[[#This Row],[POP_2024]]</f>
        <v>534420.63641395676</v>
      </c>
      <c r="P5996" s="3">
        <f>+Tabella2026[[#This Row],[POPOLAZIONE PER DIFFERENZA ]]/SUM(Tabella2026[[POPOLAZIONE PER DIFFERENZA ]])</f>
        <v>4.7412842534917909E-6</v>
      </c>
      <c r="Q5996" s="3">
        <f>+Tabella2026[[#This Row],[INCIDENZA POPOLAZIONE PER DIFFERENZA]]*(PLAFOND-SUM(Tabella2026[CONTRIBUTO SULLA BASE DELLA POPOLAZIONE]))</f>
        <v>1395.8305282647989</v>
      </c>
      <c r="R5996" s="3">
        <f>+Tabella2026[[#This Row],[CONTRIBUTO SULLA BASE DELLA POPOLAZIONE]]+Tabella2026[[#This Row],[CONTRIBUTO SULLA BASE DEL REDDITO]]</f>
        <v>6055.7958850683963</v>
      </c>
      <c r="S5996" s="3">
        <f>+Tabella2026[[#This Row],[CONTRIBUTO TOTALE]]/(PLAFOND/N_TESSERE)</f>
        <v>12.111591770136792</v>
      </c>
      <c r="T5996" s="3">
        <f>+MAX(CEILING(Tabella2026[[#This Row],[preDEF1]],1),1)</f>
        <v>13</v>
      </c>
      <c r="U5996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996" s="21">
        <f>+Tabella2026[[#This Row],[DEF - n. card]]*(PLAFOND/N_TESSERE)</f>
        <v>6500</v>
      </c>
      <c r="W5996" s="18"/>
    </row>
    <row r="5997" spans="2:23" x14ac:dyDescent="0.25">
      <c r="B5997" s="1" t="s">
        <v>11986</v>
      </c>
      <c r="C5997" s="2">
        <v>79148</v>
      </c>
      <c r="D5997" s="1" t="s">
        <v>11987</v>
      </c>
      <c r="E5997" s="1" t="s">
        <v>61</v>
      </c>
      <c r="F5997" s="1" t="s">
        <v>148</v>
      </c>
      <c r="G5997" s="1" t="s">
        <v>11807</v>
      </c>
      <c r="H5997" s="1" t="s">
        <v>15836</v>
      </c>
      <c r="I5997" s="5">
        <v>933</v>
      </c>
      <c r="J5997" s="5">
        <v>7301353</v>
      </c>
      <c r="K5997" s="3">
        <f>+Tabella2026[[#This Row],[POP_2024]]/SUM(Tabella2026[POP_2024])</f>
        <v>1.5828726998467548E-5</v>
      </c>
      <c r="L5997" s="3">
        <f>+Tabella2026[[#This Row],[INCIDENZA POPOLAZIONE]]*(PLAFOND/2)</f>
        <v>4659.9653568035974</v>
      </c>
      <c r="M5997" s="3">
        <f>+IFERROR(Tabella2026[[#This Row],[reddito_2024]]/Tabella2026[[#This Row],[POP_2024]],"")</f>
        <v>7825.6730975348337</v>
      </c>
      <c r="N5997" s="3">
        <f>+IF(Tabella2026[[#This Row],[REDDITO COMPLESSIVO PROCAPITE]]&lt;media_aggr_reddito_pc,(media_aggr_reddito_pc-Tabella2026[[#This Row],[REDDITO COMPLESSIVO PROCAPITE]]),0)</f>
        <v>9999.3929650739083</v>
      </c>
      <c r="O5997" s="3">
        <f>+Tabella2026[[#This Row],[DIFFERENZA REDDITO INFERIORE ALLA MEDIA DALLA MEDIA]]*Tabella2026[[#This Row],[POP_2024]]</f>
        <v>9329433.6364139561</v>
      </c>
      <c r="P5997" s="3">
        <f>+Tabella2026[[#This Row],[POPOLAZIONE PER DIFFERENZA ]]/SUM(Tabella2026[[POPOLAZIONE PER DIFFERENZA ]])</f>
        <v>8.2769065751539081E-5</v>
      </c>
      <c r="Q5997" s="3">
        <f>+Tabella2026[[#This Row],[INCIDENZA POPOLAZIONE PER DIFFERENZA]]*(PLAFOND-SUM(Tabella2026[CONTRIBUTO SULLA BASE DELLA POPOLAZIONE]))</f>
        <v>24367.15088045389</v>
      </c>
      <c r="R5997" s="3">
        <f>+Tabella2026[[#This Row],[CONTRIBUTO SULLA BASE DELLA POPOLAZIONE]]+Tabella2026[[#This Row],[CONTRIBUTO SULLA BASE DEL REDDITO]]</f>
        <v>29027.116237257487</v>
      </c>
      <c r="S5997" s="3">
        <f>+Tabella2026[[#This Row],[CONTRIBUTO TOTALE]]/(PLAFOND/N_TESSERE)</f>
        <v>58.054232474514976</v>
      </c>
      <c r="T5997" s="3">
        <f>+MAX(CEILING(Tabella2026[[#This Row],[preDEF1]],1),1)</f>
        <v>59</v>
      </c>
      <c r="U5997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5997" s="21">
        <f>+Tabella2026[[#This Row],[DEF - n. card]]*(PLAFOND/N_TESSERE)</f>
        <v>29500</v>
      </c>
      <c r="W5997" s="18"/>
    </row>
    <row r="5998" spans="2:23" x14ac:dyDescent="0.25">
      <c r="B5998" s="1" t="s">
        <v>11904</v>
      </c>
      <c r="C5998" s="2">
        <v>16146</v>
      </c>
      <c r="D5998" s="1" t="s">
        <v>11905</v>
      </c>
      <c r="E5998" s="1" t="s">
        <v>12</v>
      </c>
      <c r="F5998" s="1" t="s">
        <v>93</v>
      </c>
      <c r="G5998" s="1" t="s">
        <v>11807</v>
      </c>
      <c r="H5998" s="1" t="s">
        <v>15835</v>
      </c>
      <c r="I5998" s="5">
        <v>932</v>
      </c>
      <c r="J5998" s="5">
        <v>16169453</v>
      </c>
      <c r="K5998" s="3">
        <f>+Tabella2026[[#This Row],[POP_2024]]/SUM(Tabella2026[POP_2024])</f>
        <v>1.5811761589037252E-5</v>
      </c>
      <c r="L5998" s="3">
        <f>+Tabella2026[[#This Row],[INCIDENZA POPOLAZIONE]]*(PLAFOND/2)</f>
        <v>4654.9707529913749</v>
      </c>
      <c r="M5998" s="3">
        <f>+IFERROR(Tabella2026[[#This Row],[reddito_2024]]/Tabella2026[[#This Row],[POP_2024]],"")</f>
        <v>17349.198497854079</v>
      </c>
      <c r="N5998" s="3">
        <f>+IF(Tabella2026[[#This Row],[REDDITO COMPLESSIVO PROCAPITE]]&lt;media_aggr_reddito_pc,(media_aggr_reddito_pc-Tabella2026[[#This Row],[REDDITO COMPLESSIVO PROCAPITE]]),0)</f>
        <v>475.86756475466245</v>
      </c>
      <c r="O5998" s="3">
        <f>+Tabella2026[[#This Row],[DIFFERENZA REDDITO INFERIORE ALLA MEDIA DALLA MEDIA]]*Tabella2026[[#This Row],[POP_2024]]</f>
        <v>443508.57035134541</v>
      </c>
      <c r="P5998" s="3">
        <f>+Tabella2026[[#This Row],[POPOLAZIONE PER DIFFERENZA ]]/SUM(Tabella2026[[POPOLAZIONE PER DIFFERENZA ]])</f>
        <v>3.9347286717923122E-6</v>
      </c>
      <c r="Q5998" s="3">
        <f>+Tabella2026[[#This Row],[INCIDENZA POPOLAZIONE PER DIFFERENZA]]*(PLAFOND-SUM(Tabella2026[CONTRIBUTO SULLA BASE DELLA POPOLAZIONE]))</f>
        <v>1158.3811699291575</v>
      </c>
      <c r="R5998" s="3">
        <f>+Tabella2026[[#This Row],[CONTRIBUTO SULLA BASE DELLA POPOLAZIONE]]+Tabella2026[[#This Row],[CONTRIBUTO SULLA BASE DEL REDDITO]]</f>
        <v>5813.3519229205322</v>
      </c>
      <c r="S5998" s="3">
        <f>+Tabella2026[[#This Row],[CONTRIBUTO TOTALE]]/(PLAFOND/N_TESSERE)</f>
        <v>11.626703845841064</v>
      </c>
      <c r="T5998" s="3">
        <f>+MAX(CEILING(Tabella2026[[#This Row],[preDEF1]],1),1)</f>
        <v>12</v>
      </c>
      <c r="U5998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998" s="21">
        <f>+Tabella2026[[#This Row],[DEF - n. card]]*(PLAFOND/N_TESSERE)</f>
        <v>6000</v>
      </c>
      <c r="W5998" s="18"/>
    </row>
    <row r="5999" spans="2:23" x14ac:dyDescent="0.25">
      <c r="B5999" s="1" t="s">
        <v>12026</v>
      </c>
      <c r="C5999" s="2">
        <v>6179</v>
      </c>
      <c r="D5999" s="1" t="s">
        <v>12027</v>
      </c>
      <c r="E5999" s="1" t="s">
        <v>18</v>
      </c>
      <c r="F5999" s="1" t="s">
        <v>138</v>
      </c>
      <c r="G5999" s="1" t="s">
        <v>11807</v>
      </c>
      <c r="H5999" s="1" t="s">
        <v>15835</v>
      </c>
      <c r="I5999" s="5">
        <v>932</v>
      </c>
      <c r="J5999" s="5">
        <v>17990436</v>
      </c>
      <c r="K5999" s="3">
        <f>+Tabella2026[[#This Row],[POP_2024]]/SUM(Tabella2026[POP_2024])</f>
        <v>1.5811761589037252E-5</v>
      </c>
      <c r="L5999" s="3">
        <f>+Tabella2026[[#This Row],[INCIDENZA POPOLAZIONE]]*(PLAFOND/2)</f>
        <v>4654.9707529913749</v>
      </c>
      <c r="M5999" s="3">
        <f>+IFERROR(Tabella2026[[#This Row],[reddito_2024]]/Tabella2026[[#This Row],[POP_2024]],"")</f>
        <v>19303.042918454936</v>
      </c>
      <c r="N5999" s="3">
        <f>+IF(Tabella2026[[#This Row],[REDDITO COMPLESSIVO PROCAPITE]]&lt;media_aggr_reddito_pc,(media_aggr_reddito_pc-Tabella2026[[#This Row],[REDDITO COMPLESSIVO PROCAPITE]]),0)</f>
        <v>0</v>
      </c>
      <c r="O5999" s="3">
        <f>+Tabella2026[[#This Row],[DIFFERENZA REDDITO INFERIORE ALLA MEDIA DALLA MEDIA]]*Tabella2026[[#This Row],[POP_2024]]</f>
        <v>0</v>
      </c>
      <c r="P5999" s="3">
        <f>+Tabella2026[[#This Row],[POPOLAZIONE PER DIFFERENZA ]]/SUM(Tabella2026[[POPOLAZIONE PER DIFFERENZA ]])</f>
        <v>0</v>
      </c>
      <c r="Q5999" s="3">
        <f>+Tabella2026[[#This Row],[INCIDENZA POPOLAZIONE PER DIFFERENZA]]*(PLAFOND-SUM(Tabella2026[CONTRIBUTO SULLA BASE DELLA POPOLAZIONE]))</f>
        <v>0</v>
      </c>
      <c r="R5999" s="3">
        <f>+Tabella2026[[#This Row],[CONTRIBUTO SULLA BASE DELLA POPOLAZIONE]]+Tabella2026[[#This Row],[CONTRIBUTO SULLA BASE DEL REDDITO]]</f>
        <v>4654.9707529913749</v>
      </c>
      <c r="S5999" s="3">
        <f>+Tabella2026[[#This Row],[CONTRIBUTO TOTALE]]/(PLAFOND/N_TESSERE)</f>
        <v>9.3099415059827493</v>
      </c>
      <c r="T5999" s="3">
        <f>+MAX(CEILING(Tabella2026[[#This Row],[preDEF1]],1),1)</f>
        <v>10</v>
      </c>
      <c r="U5999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99" s="21">
        <f>+Tabella2026[[#This Row],[DEF - n. card]]*(PLAFOND/N_TESSERE)</f>
        <v>5000</v>
      </c>
      <c r="W5999" s="18"/>
    </row>
    <row r="6000" spans="2:23" x14ac:dyDescent="0.25">
      <c r="B6000" s="1" t="s">
        <v>12004</v>
      </c>
      <c r="C6000" s="2">
        <v>80006</v>
      </c>
      <c r="D6000" s="1" t="s">
        <v>12005</v>
      </c>
      <c r="E6000" s="1" t="s">
        <v>61</v>
      </c>
      <c r="F6000" s="1" t="s">
        <v>62</v>
      </c>
      <c r="G6000" s="1" t="s">
        <v>11807</v>
      </c>
      <c r="H6000" s="1" t="s">
        <v>15836</v>
      </c>
      <c r="I6000" s="5">
        <v>931</v>
      </c>
      <c r="J6000" s="5">
        <v>9681777</v>
      </c>
      <c r="K6000" s="3">
        <f>+Tabella2026[[#This Row],[POP_2024]]/SUM(Tabella2026[POP_2024])</f>
        <v>1.5794796179606952E-5</v>
      </c>
      <c r="L6000" s="3">
        <f>+Tabella2026[[#This Row],[INCIDENZA POPOLAZIONE]]*(PLAFOND/2)</f>
        <v>4649.9761491791523</v>
      </c>
      <c r="M6000" s="3">
        <f>+IFERROR(Tabella2026[[#This Row],[reddito_2024]]/Tabella2026[[#This Row],[POP_2024]],"")</f>
        <v>10399.33082706767</v>
      </c>
      <c r="N6000" s="3">
        <f>+IF(Tabella2026[[#This Row],[REDDITO COMPLESSIVO PROCAPITE]]&lt;media_aggr_reddito_pc,(media_aggr_reddito_pc-Tabella2026[[#This Row],[REDDITO COMPLESSIVO PROCAPITE]]),0)</f>
        <v>7425.7352355410712</v>
      </c>
      <c r="O6000" s="3">
        <f>+Tabella2026[[#This Row],[DIFFERENZA REDDITO INFERIORE ALLA MEDIA DALLA MEDIA]]*Tabella2026[[#This Row],[POP_2024]]</f>
        <v>6913359.5042887377</v>
      </c>
      <c r="P6000" s="3">
        <f>+Tabella2026[[#This Row],[POPOLAZIONE PER DIFFERENZA ]]/SUM(Tabella2026[[POPOLAZIONE PER DIFFERENZA ]])</f>
        <v>6.1334088399652188E-5</v>
      </c>
      <c r="Q6000" s="3">
        <f>+Tabella2026[[#This Row],[INCIDENZA POPOLAZIONE PER DIFFERENZA]]*(PLAFOND-SUM(Tabella2026[CONTRIBUTO SULLA BASE DELLA POPOLAZIONE]))</f>
        <v>18056.709624291376</v>
      </c>
      <c r="R6000" s="3">
        <f>+Tabella2026[[#This Row],[CONTRIBUTO SULLA BASE DELLA POPOLAZIONE]]+Tabella2026[[#This Row],[CONTRIBUTO SULLA BASE DEL REDDITO]]</f>
        <v>22706.685773470526</v>
      </c>
      <c r="S6000" s="3">
        <f>+Tabella2026[[#This Row],[CONTRIBUTO TOTALE]]/(PLAFOND/N_TESSERE)</f>
        <v>45.41337154694105</v>
      </c>
      <c r="T6000" s="3">
        <f>+MAX(CEILING(Tabella2026[[#This Row],[preDEF1]],1),1)</f>
        <v>46</v>
      </c>
      <c r="U6000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6000" s="21">
        <f>+Tabella2026[[#This Row],[DEF - n. card]]*(PLAFOND/N_TESSERE)</f>
        <v>23000</v>
      </c>
      <c r="W6000" s="18"/>
    </row>
    <row r="6001" spans="2:23" x14ac:dyDescent="0.25">
      <c r="B6001" s="1" t="s">
        <v>11922</v>
      </c>
      <c r="C6001" s="2">
        <v>4008</v>
      </c>
      <c r="D6001" s="1" t="s">
        <v>11923</v>
      </c>
      <c r="E6001" s="1" t="s">
        <v>18</v>
      </c>
      <c r="F6001" s="1" t="s">
        <v>263</v>
      </c>
      <c r="G6001" s="1" t="s">
        <v>11807</v>
      </c>
      <c r="H6001" s="1" t="s">
        <v>15835</v>
      </c>
      <c r="I6001" s="5">
        <v>931</v>
      </c>
      <c r="J6001" s="5">
        <v>14776466</v>
      </c>
      <c r="K6001" s="3">
        <f>+Tabella2026[[#This Row],[POP_2024]]/SUM(Tabella2026[POP_2024])</f>
        <v>1.5794796179606952E-5</v>
      </c>
      <c r="L6001" s="3">
        <f>+Tabella2026[[#This Row],[INCIDENZA POPOLAZIONE]]*(PLAFOND/2)</f>
        <v>4649.9761491791523</v>
      </c>
      <c r="M6001" s="3">
        <f>+IFERROR(Tabella2026[[#This Row],[reddito_2024]]/Tabella2026[[#This Row],[POP_2024]],"")</f>
        <v>15871.60687432868</v>
      </c>
      <c r="N6001" s="3">
        <f>+IF(Tabella2026[[#This Row],[REDDITO COMPLESSIVO PROCAPITE]]&lt;media_aggr_reddito_pc,(media_aggr_reddito_pc-Tabella2026[[#This Row],[REDDITO COMPLESSIVO PROCAPITE]]),0)</f>
        <v>1953.4591882800614</v>
      </c>
      <c r="O6001" s="3">
        <f>+Tabella2026[[#This Row],[DIFFERENZA REDDITO INFERIORE ALLA MEDIA DALLA MEDIA]]*Tabella2026[[#This Row],[POP_2024]]</f>
        <v>1818670.5042887372</v>
      </c>
      <c r="P6001" s="3">
        <f>+Tabella2026[[#This Row],[POPOLAZIONE PER DIFFERENZA ]]/SUM(Tabella2026[[POPOLAZIONE PER DIFFERENZA ]])</f>
        <v>1.6134919269088641E-5</v>
      </c>
      <c r="Q6001" s="3">
        <f>+Tabella2026[[#This Row],[INCIDENZA POPOLAZIONE PER DIFFERENZA]]*(PLAFOND-SUM(Tabella2026[CONTRIBUTO SULLA BASE DELLA POPOLAZIONE]))</f>
        <v>4750.1081316302634</v>
      </c>
      <c r="R6001" s="3">
        <f>+Tabella2026[[#This Row],[CONTRIBUTO SULLA BASE DELLA POPOLAZIONE]]+Tabella2026[[#This Row],[CONTRIBUTO SULLA BASE DEL REDDITO]]</f>
        <v>9400.0842808094167</v>
      </c>
      <c r="S6001" s="3">
        <f>+Tabella2026[[#This Row],[CONTRIBUTO TOTALE]]/(PLAFOND/N_TESSERE)</f>
        <v>18.800168561618833</v>
      </c>
      <c r="T6001" s="3">
        <f>+MAX(CEILING(Tabella2026[[#This Row],[preDEF1]],1),1)</f>
        <v>19</v>
      </c>
      <c r="U6001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001" s="21">
        <f>+Tabella2026[[#This Row],[DEF - n. card]]*(PLAFOND/N_TESSERE)</f>
        <v>9500</v>
      </c>
      <c r="W6001" s="18"/>
    </row>
    <row r="6002" spans="2:23" x14ac:dyDescent="0.25">
      <c r="B6002" s="1" t="s">
        <v>12076</v>
      </c>
      <c r="C6002" s="2">
        <v>14012</v>
      </c>
      <c r="D6002" s="1" t="s">
        <v>12077</v>
      </c>
      <c r="E6002" s="1" t="s">
        <v>12</v>
      </c>
      <c r="F6002" s="1" t="s">
        <v>980</v>
      </c>
      <c r="G6002" s="1" t="s">
        <v>11807</v>
      </c>
      <c r="H6002" s="1" t="s">
        <v>15835</v>
      </c>
      <c r="I6002" s="5">
        <v>931</v>
      </c>
      <c r="J6002" s="5">
        <v>15837884</v>
      </c>
      <c r="K6002" s="3">
        <f>+Tabella2026[[#This Row],[POP_2024]]/SUM(Tabella2026[POP_2024])</f>
        <v>1.5794796179606952E-5</v>
      </c>
      <c r="L6002" s="3">
        <f>+Tabella2026[[#This Row],[INCIDENZA POPOLAZIONE]]*(PLAFOND/2)</f>
        <v>4649.9761491791523</v>
      </c>
      <c r="M6002" s="3">
        <f>+IFERROR(Tabella2026[[#This Row],[reddito_2024]]/Tabella2026[[#This Row],[POP_2024]],"")</f>
        <v>17011.690655209452</v>
      </c>
      <c r="N6002" s="3">
        <f>+IF(Tabella2026[[#This Row],[REDDITO COMPLESSIVO PROCAPITE]]&lt;media_aggr_reddito_pc,(media_aggr_reddito_pc-Tabella2026[[#This Row],[REDDITO COMPLESSIVO PROCAPITE]]),0)</f>
        <v>813.37540739928954</v>
      </c>
      <c r="O6002" s="3">
        <f>+Tabella2026[[#This Row],[DIFFERENZA REDDITO INFERIORE ALLA MEDIA DALLA MEDIA]]*Tabella2026[[#This Row],[POP_2024]]</f>
        <v>757252.50428873859</v>
      </c>
      <c r="P6002" s="3">
        <f>+Tabella2026[[#This Row],[POPOLAZIONE PER DIFFERENZA ]]/SUM(Tabella2026[[POPOLAZIONE PER DIFFERENZA ]])</f>
        <v>6.7182087102646486E-6</v>
      </c>
      <c r="Q6002" s="3">
        <f>+Tabella2026[[#This Row],[INCIDENZA POPOLAZIONE PER DIFFERENZA]]*(PLAFOND-SUM(Tabella2026[CONTRIBUTO SULLA BASE DELLA POPOLAZIONE]))</f>
        <v>1977.8356056453879</v>
      </c>
      <c r="R6002" s="3">
        <f>+Tabella2026[[#This Row],[CONTRIBUTO SULLA BASE DELLA POPOLAZIONE]]+Tabella2026[[#This Row],[CONTRIBUTO SULLA BASE DEL REDDITO]]</f>
        <v>6627.81175482454</v>
      </c>
      <c r="S6002" s="3">
        <f>+Tabella2026[[#This Row],[CONTRIBUTO TOTALE]]/(PLAFOND/N_TESSERE)</f>
        <v>13.25562350964908</v>
      </c>
      <c r="T6002" s="3">
        <f>+MAX(CEILING(Tabella2026[[#This Row],[preDEF1]],1),1)</f>
        <v>14</v>
      </c>
      <c r="U6002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002" s="21">
        <f>+Tabella2026[[#This Row],[DEF - n. card]]*(PLAFOND/N_TESSERE)</f>
        <v>7000</v>
      </c>
      <c r="W6002" s="18"/>
    </row>
    <row r="6003" spans="2:23" x14ac:dyDescent="0.25">
      <c r="B6003" s="1" t="s">
        <v>11890</v>
      </c>
      <c r="C6003" s="2">
        <v>62033</v>
      </c>
      <c r="D6003" s="1" t="s">
        <v>11891</v>
      </c>
      <c r="E6003" s="1" t="s">
        <v>15</v>
      </c>
      <c r="F6003" s="1" t="s">
        <v>256</v>
      </c>
      <c r="G6003" s="1" t="s">
        <v>11807</v>
      </c>
      <c r="H6003" s="1" t="s">
        <v>15836</v>
      </c>
      <c r="I6003" s="5">
        <v>931</v>
      </c>
      <c r="J6003" s="5">
        <v>10106565</v>
      </c>
      <c r="K6003" s="3">
        <f>+Tabella2026[[#This Row],[POP_2024]]/SUM(Tabella2026[POP_2024])</f>
        <v>1.5794796179606952E-5</v>
      </c>
      <c r="L6003" s="3">
        <f>+Tabella2026[[#This Row],[INCIDENZA POPOLAZIONE]]*(PLAFOND/2)</f>
        <v>4649.9761491791523</v>
      </c>
      <c r="M6003" s="3">
        <f>+IFERROR(Tabella2026[[#This Row],[reddito_2024]]/Tabella2026[[#This Row],[POP_2024]],"")</f>
        <v>10855.601503759399</v>
      </c>
      <c r="N6003" s="3">
        <f>+IF(Tabella2026[[#This Row],[REDDITO COMPLESSIVO PROCAPITE]]&lt;media_aggr_reddito_pc,(media_aggr_reddito_pc-Tabella2026[[#This Row],[REDDITO COMPLESSIVO PROCAPITE]]),0)</f>
        <v>6969.4645588493422</v>
      </c>
      <c r="O6003" s="3">
        <f>+Tabella2026[[#This Row],[DIFFERENZA REDDITO INFERIORE ALLA MEDIA DALLA MEDIA]]*Tabella2026[[#This Row],[POP_2024]]</f>
        <v>6488571.5042887377</v>
      </c>
      <c r="P6003" s="3">
        <f>+Tabella2026[[#This Row],[POPOLAZIONE PER DIFFERENZA ]]/SUM(Tabella2026[[POPOLAZIONE PER DIFFERENZA ]])</f>
        <v>5.7565445278034004E-5</v>
      </c>
      <c r="Q6003" s="3">
        <f>+Tabella2026[[#This Row],[INCIDENZA POPOLAZIONE PER DIFFERENZA]]*(PLAFOND-SUM(Tabella2026[CONTRIBUTO SULLA BASE DELLA POPOLAZIONE]))</f>
        <v>16947.223915769322</v>
      </c>
      <c r="R6003" s="3">
        <f>+Tabella2026[[#This Row],[CONTRIBUTO SULLA BASE DELLA POPOLAZIONE]]+Tabella2026[[#This Row],[CONTRIBUTO SULLA BASE DEL REDDITO]]</f>
        <v>21597.200064948476</v>
      </c>
      <c r="S6003" s="3">
        <f>+Tabella2026[[#This Row],[CONTRIBUTO TOTALE]]/(PLAFOND/N_TESSERE)</f>
        <v>43.194400129896955</v>
      </c>
      <c r="T6003" s="3">
        <f>+MAX(CEILING(Tabella2026[[#This Row],[preDEF1]],1),1)</f>
        <v>44</v>
      </c>
      <c r="U6003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6003" s="21">
        <f>+Tabella2026[[#This Row],[DEF - n. card]]*(PLAFOND/N_TESSERE)</f>
        <v>22000</v>
      </c>
      <c r="W6003" s="18"/>
    </row>
    <row r="6004" spans="2:23" x14ac:dyDescent="0.25">
      <c r="B6004" s="1" t="s">
        <v>12038</v>
      </c>
      <c r="C6004" s="2">
        <v>33003</v>
      </c>
      <c r="D6004" s="1" t="s">
        <v>12039</v>
      </c>
      <c r="E6004" s="1" t="s">
        <v>27</v>
      </c>
      <c r="F6004" s="1" t="s">
        <v>112</v>
      </c>
      <c r="G6004" s="1" t="s">
        <v>11807</v>
      </c>
      <c r="H6004" s="1" t="s">
        <v>15835</v>
      </c>
      <c r="I6004" s="5">
        <v>930</v>
      </c>
      <c r="J6004" s="5">
        <v>17598952</v>
      </c>
      <c r="K6004" s="3">
        <f>+Tabella2026[[#This Row],[POP_2024]]/SUM(Tabella2026[POP_2024])</f>
        <v>1.5777830770176656E-5</v>
      </c>
      <c r="L6004" s="3">
        <f>+Tabella2026[[#This Row],[INCIDENZA POPOLAZIONE]]*(PLAFOND/2)</f>
        <v>4644.9815453669298</v>
      </c>
      <c r="M6004" s="3">
        <f>+IFERROR(Tabella2026[[#This Row],[reddito_2024]]/Tabella2026[[#This Row],[POP_2024]],"")</f>
        <v>18923.604301075269</v>
      </c>
      <c r="N6004" s="3">
        <f>+IF(Tabella2026[[#This Row],[REDDITO COMPLESSIVO PROCAPITE]]&lt;media_aggr_reddito_pc,(media_aggr_reddito_pc-Tabella2026[[#This Row],[REDDITO COMPLESSIVO PROCAPITE]]),0)</f>
        <v>0</v>
      </c>
      <c r="O6004" s="3">
        <f>+Tabella2026[[#This Row],[DIFFERENZA REDDITO INFERIORE ALLA MEDIA DALLA MEDIA]]*Tabella2026[[#This Row],[POP_2024]]</f>
        <v>0</v>
      </c>
      <c r="P6004" s="3">
        <f>+Tabella2026[[#This Row],[POPOLAZIONE PER DIFFERENZA ]]/SUM(Tabella2026[[POPOLAZIONE PER DIFFERENZA ]])</f>
        <v>0</v>
      </c>
      <c r="Q6004" s="3">
        <f>+Tabella2026[[#This Row],[INCIDENZA POPOLAZIONE PER DIFFERENZA]]*(PLAFOND-SUM(Tabella2026[CONTRIBUTO SULLA BASE DELLA POPOLAZIONE]))</f>
        <v>0</v>
      </c>
      <c r="R6004" s="3">
        <f>+Tabella2026[[#This Row],[CONTRIBUTO SULLA BASE DELLA POPOLAZIONE]]+Tabella2026[[#This Row],[CONTRIBUTO SULLA BASE DEL REDDITO]]</f>
        <v>4644.9815453669298</v>
      </c>
      <c r="S6004" s="3">
        <f>+Tabella2026[[#This Row],[CONTRIBUTO TOTALE]]/(PLAFOND/N_TESSERE)</f>
        <v>9.2899630907338597</v>
      </c>
      <c r="T6004" s="3">
        <f>+MAX(CEILING(Tabella2026[[#This Row],[preDEF1]],1),1)</f>
        <v>10</v>
      </c>
      <c r="U6004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04" s="21">
        <f>+Tabella2026[[#This Row],[DEF - n. card]]*(PLAFOND/N_TESSERE)</f>
        <v>5000</v>
      </c>
      <c r="W6004" s="18"/>
    </row>
    <row r="6005" spans="2:23" x14ac:dyDescent="0.25">
      <c r="B6005" s="1" t="s">
        <v>12172</v>
      </c>
      <c r="C6005" s="2">
        <v>78050</v>
      </c>
      <c r="D6005" s="1" t="s">
        <v>12173</v>
      </c>
      <c r="E6005" s="1" t="s">
        <v>61</v>
      </c>
      <c r="F6005" s="1" t="s">
        <v>178</v>
      </c>
      <c r="G6005" s="1" t="s">
        <v>11807</v>
      </c>
      <c r="H6005" s="1" t="s">
        <v>15836</v>
      </c>
      <c r="I6005" s="5">
        <v>930</v>
      </c>
      <c r="J6005" s="5">
        <v>7290753</v>
      </c>
      <c r="K6005" s="3">
        <f>+Tabella2026[[#This Row],[POP_2024]]/SUM(Tabella2026[POP_2024])</f>
        <v>1.5777830770176656E-5</v>
      </c>
      <c r="L6005" s="3">
        <f>+Tabella2026[[#This Row],[INCIDENZA POPOLAZIONE]]*(PLAFOND/2)</f>
        <v>4644.9815453669298</v>
      </c>
      <c r="M6005" s="3">
        <f>+IFERROR(Tabella2026[[#This Row],[reddito_2024]]/Tabella2026[[#This Row],[POP_2024]],"")</f>
        <v>7839.5193548387097</v>
      </c>
      <c r="N6005" s="3">
        <f>+IF(Tabella2026[[#This Row],[REDDITO COMPLESSIVO PROCAPITE]]&lt;media_aggr_reddito_pc,(media_aggr_reddito_pc-Tabella2026[[#This Row],[REDDITO COMPLESSIVO PROCAPITE]]),0)</f>
        <v>9985.5467077700305</v>
      </c>
      <c r="O6005" s="3">
        <f>+Tabella2026[[#This Row],[DIFFERENZA REDDITO INFERIORE ALLA MEDIA DALLA MEDIA]]*Tabella2026[[#This Row],[POP_2024]]</f>
        <v>9286558.438226128</v>
      </c>
      <c r="P6005" s="3">
        <f>+Tabella2026[[#This Row],[POPOLAZIONE PER DIFFERENZA ]]/SUM(Tabella2026[[POPOLAZIONE PER DIFFERENZA ]])</f>
        <v>8.2388684665588978E-5</v>
      </c>
      <c r="Q6005" s="3">
        <f>+Tabella2026[[#This Row],[INCIDENZA POPOLAZIONE PER DIFFERENZA]]*(PLAFOND-SUM(Tabella2026[CONTRIBUTO SULLA BASE DELLA POPOLAZIONE]))</f>
        <v>24255.166974035994</v>
      </c>
      <c r="R6005" s="3">
        <f>+Tabella2026[[#This Row],[CONTRIBUTO SULLA BASE DELLA POPOLAZIONE]]+Tabella2026[[#This Row],[CONTRIBUTO SULLA BASE DEL REDDITO]]</f>
        <v>28900.148519402923</v>
      </c>
      <c r="S6005" s="3">
        <f>+Tabella2026[[#This Row],[CONTRIBUTO TOTALE]]/(PLAFOND/N_TESSERE)</f>
        <v>57.800297038805844</v>
      </c>
      <c r="T6005" s="3">
        <f>+MAX(CEILING(Tabella2026[[#This Row],[preDEF1]],1),1)</f>
        <v>58</v>
      </c>
      <c r="U6005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6005" s="21">
        <f>+Tabella2026[[#This Row],[DEF - n. card]]*(PLAFOND/N_TESSERE)</f>
        <v>29000</v>
      </c>
      <c r="W6005" s="18"/>
    </row>
    <row r="6006" spans="2:23" x14ac:dyDescent="0.25">
      <c r="B6006" s="1" t="s">
        <v>12424</v>
      </c>
      <c r="C6006" s="2">
        <v>83024</v>
      </c>
      <c r="D6006" s="1" t="s">
        <v>12425</v>
      </c>
      <c r="E6006" s="1" t="s">
        <v>21</v>
      </c>
      <c r="F6006" s="1" t="s">
        <v>42</v>
      </c>
      <c r="G6006" s="1" t="s">
        <v>11807</v>
      </c>
      <c r="H6006" s="1" t="s">
        <v>15836</v>
      </c>
      <c r="I6006" s="5">
        <v>930</v>
      </c>
      <c r="J6006" s="5">
        <v>8670464</v>
      </c>
      <c r="K6006" s="3">
        <f>+Tabella2026[[#This Row],[POP_2024]]/SUM(Tabella2026[POP_2024])</f>
        <v>1.5777830770176656E-5</v>
      </c>
      <c r="L6006" s="3">
        <f>+Tabella2026[[#This Row],[INCIDENZA POPOLAZIONE]]*(PLAFOND/2)</f>
        <v>4644.9815453669298</v>
      </c>
      <c r="M6006" s="3">
        <f>+IFERROR(Tabella2026[[#This Row],[reddito_2024]]/Tabella2026[[#This Row],[POP_2024]],"")</f>
        <v>9323.079569892474</v>
      </c>
      <c r="N6006" s="3">
        <f>+IF(Tabella2026[[#This Row],[REDDITO COMPLESSIVO PROCAPITE]]&lt;media_aggr_reddito_pc,(media_aggr_reddito_pc-Tabella2026[[#This Row],[REDDITO COMPLESSIVO PROCAPITE]]),0)</f>
        <v>8501.9864927162671</v>
      </c>
      <c r="O6006" s="3">
        <f>+Tabella2026[[#This Row],[DIFFERENZA REDDITO INFERIORE ALLA MEDIA DALLA MEDIA]]*Tabella2026[[#This Row],[POP_2024]]</f>
        <v>7906847.438226128</v>
      </c>
      <c r="P6006" s="3">
        <f>+Tabella2026[[#This Row],[POPOLAZIONE PER DIFFERENZA ]]/SUM(Tabella2026[[POPOLAZIONE PER DIFFERENZA ]])</f>
        <v>7.0148135568225245E-5</v>
      </c>
      <c r="Q6006" s="3">
        <f>+Tabella2026[[#This Row],[INCIDENZA POPOLAZIONE PER DIFFERENZA]]*(PLAFOND-SUM(Tabella2026[CONTRIBUTO SULLA BASE DELLA POPOLAZIONE]))</f>
        <v>20651.558500183921</v>
      </c>
      <c r="R6006" s="3">
        <f>+Tabella2026[[#This Row],[CONTRIBUTO SULLA BASE DELLA POPOLAZIONE]]+Tabella2026[[#This Row],[CONTRIBUTO SULLA BASE DEL REDDITO]]</f>
        <v>25296.54004555085</v>
      </c>
      <c r="S6006" s="3">
        <f>+Tabella2026[[#This Row],[CONTRIBUTO TOTALE]]/(PLAFOND/N_TESSERE)</f>
        <v>50.593080091101697</v>
      </c>
      <c r="T6006" s="3">
        <f>+MAX(CEILING(Tabella2026[[#This Row],[preDEF1]],1),1)</f>
        <v>51</v>
      </c>
      <c r="U6006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6006" s="21">
        <f>+Tabella2026[[#This Row],[DEF - n. card]]*(PLAFOND/N_TESSERE)</f>
        <v>25500</v>
      </c>
      <c r="W6006" s="18"/>
    </row>
    <row r="6007" spans="2:23" x14ac:dyDescent="0.25">
      <c r="B6007" s="1" t="s">
        <v>11956</v>
      </c>
      <c r="C6007" s="2">
        <v>96065</v>
      </c>
      <c r="D6007" s="1" t="s">
        <v>11957</v>
      </c>
      <c r="E6007" s="1" t="s">
        <v>18</v>
      </c>
      <c r="F6007" s="1" t="s">
        <v>403</v>
      </c>
      <c r="G6007" s="1" t="s">
        <v>11807</v>
      </c>
      <c r="H6007" s="1" t="s">
        <v>15835</v>
      </c>
      <c r="I6007" s="5">
        <v>929</v>
      </c>
      <c r="J6007" s="5">
        <v>18074211</v>
      </c>
      <c r="K6007" s="3">
        <f>+Tabella2026[[#This Row],[POP_2024]]/SUM(Tabella2026[POP_2024])</f>
        <v>1.576086536074636E-5</v>
      </c>
      <c r="L6007" s="3">
        <f>+Tabella2026[[#This Row],[INCIDENZA POPOLAZIONE]]*(PLAFOND/2)</f>
        <v>4639.9869415547073</v>
      </c>
      <c r="M6007" s="3">
        <f>+IFERROR(Tabella2026[[#This Row],[reddito_2024]]/Tabella2026[[#This Row],[POP_2024]],"")</f>
        <v>19455.555435952636</v>
      </c>
      <c r="N6007" s="3">
        <f>+IF(Tabella2026[[#This Row],[REDDITO COMPLESSIVO PROCAPITE]]&lt;media_aggr_reddito_pc,(media_aggr_reddito_pc-Tabella2026[[#This Row],[REDDITO COMPLESSIVO PROCAPITE]]),0)</f>
        <v>0</v>
      </c>
      <c r="O6007" s="3">
        <f>+Tabella2026[[#This Row],[DIFFERENZA REDDITO INFERIORE ALLA MEDIA DALLA MEDIA]]*Tabella2026[[#This Row],[POP_2024]]</f>
        <v>0</v>
      </c>
      <c r="P6007" s="3">
        <f>+Tabella2026[[#This Row],[POPOLAZIONE PER DIFFERENZA ]]/SUM(Tabella2026[[POPOLAZIONE PER DIFFERENZA ]])</f>
        <v>0</v>
      </c>
      <c r="Q6007" s="3">
        <f>+Tabella2026[[#This Row],[INCIDENZA POPOLAZIONE PER DIFFERENZA]]*(PLAFOND-SUM(Tabella2026[CONTRIBUTO SULLA BASE DELLA POPOLAZIONE]))</f>
        <v>0</v>
      </c>
      <c r="R6007" s="3">
        <f>+Tabella2026[[#This Row],[CONTRIBUTO SULLA BASE DELLA POPOLAZIONE]]+Tabella2026[[#This Row],[CONTRIBUTO SULLA BASE DEL REDDITO]]</f>
        <v>4639.9869415547073</v>
      </c>
      <c r="S6007" s="3">
        <f>+Tabella2026[[#This Row],[CONTRIBUTO TOTALE]]/(PLAFOND/N_TESSERE)</f>
        <v>9.279973883109415</v>
      </c>
      <c r="T6007" s="3">
        <f>+MAX(CEILING(Tabella2026[[#This Row],[preDEF1]],1),1)</f>
        <v>10</v>
      </c>
      <c r="U6007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07" s="21">
        <f>+Tabella2026[[#This Row],[DEF - n. card]]*(PLAFOND/N_TESSERE)</f>
        <v>5000</v>
      </c>
      <c r="W6007" s="18"/>
    </row>
    <row r="6008" spans="2:23" x14ac:dyDescent="0.25">
      <c r="B6008" s="1" t="s">
        <v>12146</v>
      </c>
      <c r="C6008" s="2">
        <v>66017</v>
      </c>
      <c r="D6008" s="1" t="s">
        <v>12147</v>
      </c>
      <c r="E6008" s="1" t="s">
        <v>96</v>
      </c>
      <c r="F6008" s="1" t="s">
        <v>201</v>
      </c>
      <c r="G6008" s="1" t="s">
        <v>11807</v>
      </c>
      <c r="H6008" s="1" t="s">
        <v>15836</v>
      </c>
      <c r="I6008" s="5">
        <v>928</v>
      </c>
      <c r="J6008" s="5">
        <v>12598061</v>
      </c>
      <c r="K6008" s="3">
        <f>+Tabella2026[[#This Row],[POP_2024]]/SUM(Tabella2026[POP_2024])</f>
        <v>1.574389995131606E-5</v>
      </c>
      <c r="L6008" s="3">
        <f>+Tabella2026[[#This Row],[INCIDENZA POPOLAZIONE]]*(PLAFOND/2)</f>
        <v>4634.9923377424848</v>
      </c>
      <c r="M6008" s="3">
        <f>+IFERROR(Tabella2026[[#This Row],[reddito_2024]]/Tabella2026[[#This Row],[POP_2024]],"")</f>
        <v>13575.496767241379</v>
      </c>
      <c r="N6008" s="3">
        <f>+IF(Tabella2026[[#This Row],[REDDITO COMPLESSIVO PROCAPITE]]&lt;media_aggr_reddito_pc,(media_aggr_reddito_pc-Tabella2026[[#This Row],[REDDITO COMPLESSIVO PROCAPITE]]),0)</f>
        <v>4249.5692953673624</v>
      </c>
      <c r="O6008" s="3">
        <f>+Tabella2026[[#This Row],[DIFFERENZA REDDITO INFERIORE ALLA MEDIA DALLA MEDIA]]*Tabella2026[[#This Row],[POP_2024]]</f>
        <v>3943600.3061009124</v>
      </c>
      <c r="P6008" s="3">
        <f>+Tabella2026[[#This Row],[POPOLAZIONE PER DIFFERENZA ]]/SUM(Tabella2026[[POPOLAZIONE PER DIFFERENZA ]])</f>
        <v>3.4986916221735484E-5</v>
      </c>
      <c r="Q6008" s="3">
        <f>+Tabella2026[[#This Row],[INCIDENZA POPOLAZIONE PER DIFFERENZA]]*(PLAFOND-SUM(Tabella2026[CONTRIBUTO SULLA BASE DELLA POPOLAZIONE]))</f>
        <v>10300.121895491802</v>
      </c>
      <c r="R6008" s="3">
        <f>+Tabella2026[[#This Row],[CONTRIBUTO SULLA BASE DELLA POPOLAZIONE]]+Tabella2026[[#This Row],[CONTRIBUTO SULLA BASE DEL REDDITO]]</f>
        <v>14935.114233234286</v>
      </c>
      <c r="S6008" s="3">
        <f>+Tabella2026[[#This Row],[CONTRIBUTO TOTALE]]/(PLAFOND/N_TESSERE)</f>
        <v>29.870228466468571</v>
      </c>
      <c r="T6008" s="3">
        <f>+MAX(CEILING(Tabella2026[[#This Row],[preDEF1]],1),1)</f>
        <v>30</v>
      </c>
      <c r="U6008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008" s="21">
        <f>+Tabella2026[[#This Row],[DEF - n. card]]*(PLAFOND/N_TESSERE)</f>
        <v>15000</v>
      </c>
      <c r="W6008" s="18"/>
    </row>
    <row r="6009" spans="2:23" x14ac:dyDescent="0.25">
      <c r="B6009" s="1" t="s">
        <v>11795</v>
      </c>
      <c r="C6009" s="2">
        <v>78001</v>
      </c>
      <c r="D6009" s="1" t="s">
        <v>11796</v>
      </c>
      <c r="E6009" s="1" t="s">
        <v>61</v>
      </c>
      <c r="F6009" s="1" t="s">
        <v>178</v>
      </c>
      <c r="G6009" s="1" t="s">
        <v>11807</v>
      </c>
      <c r="H6009" s="1" t="s">
        <v>15836</v>
      </c>
      <c r="I6009" s="5">
        <v>927</v>
      </c>
      <c r="J6009" s="5">
        <v>8761578</v>
      </c>
      <c r="K6009" s="3">
        <f>+Tabella2026[[#This Row],[POP_2024]]/SUM(Tabella2026[POP_2024])</f>
        <v>1.5726934541885764E-5</v>
      </c>
      <c r="L6009" s="3">
        <f>+Tabella2026[[#This Row],[INCIDENZA POPOLAZIONE]]*(PLAFOND/2)</f>
        <v>4629.9977339302623</v>
      </c>
      <c r="M6009" s="3">
        <f>+IFERROR(Tabella2026[[#This Row],[reddito_2024]]/Tabella2026[[#This Row],[POP_2024]],"")</f>
        <v>9451.5404530744345</v>
      </c>
      <c r="N6009" s="3">
        <f>+IF(Tabella2026[[#This Row],[REDDITO COMPLESSIVO PROCAPITE]]&lt;media_aggr_reddito_pc,(media_aggr_reddito_pc-Tabella2026[[#This Row],[REDDITO COMPLESSIVO PROCAPITE]]),0)</f>
        <v>8373.5256095343066</v>
      </c>
      <c r="O6009" s="3">
        <f>+Tabella2026[[#This Row],[DIFFERENZA REDDITO INFERIORE ALLA MEDIA DALLA MEDIA]]*Tabella2026[[#This Row],[POP_2024]]</f>
        <v>7762258.2400383018</v>
      </c>
      <c r="P6009" s="3">
        <f>+Tabella2026[[#This Row],[POPOLAZIONE PER DIFFERENZA ]]/SUM(Tabella2026[[POPOLAZIONE PER DIFFERENZA ]])</f>
        <v>6.8865366075652849E-5</v>
      </c>
      <c r="Q6009" s="3">
        <f>+Tabella2026[[#This Row],[INCIDENZA POPOLAZIONE PER DIFFERENZA]]*(PLAFOND-SUM(Tabella2026[CONTRIBUTO SULLA BASE DELLA POPOLAZIONE]))</f>
        <v>20273.912123647726</v>
      </c>
      <c r="R6009" s="3">
        <f>+Tabella2026[[#This Row],[CONTRIBUTO SULLA BASE DELLA POPOLAZIONE]]+Tabella2026[[#This Row],[CONTRIBUTO SULLA BASE DEL REDDITO]]</f>
        <v>24903.909857577986</v>
      </c>
      <c r="S6009" s="3">
        <f>+Tabella2026[[#This Row],[CONTRIBUTO TOTALE]]/(PLAFOND/N_TESSERE)</f>
        <v>49.807819715155972</v>
      </c>
      <c r="T6009" s="3">
        <f>+MAX(CEILING(Tabella2026[[#This Row],[preDEF1]],1),1)</f>
        <v>50</v>
      </c>
      <c r="U6009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6009" s="21">
        <f>+Tabella2026[[#This Row],[DEF - n. card]]*(PLAFOND/N_TESSERE)</f>
        <v>25000</v>
      </c>
      <c r="W6009" s="18"/>
    </row>
    <row r="6010" spans="2:23" x14ac:dyDescent="0.25">
      <c r="B6010" s="1" t="s">
        <v>11902</v>
      </c>
      <c r="C6010" s="2">
        <v>79074</v>
      </c>
      <c r="D6010" s="1" t="s">
        <v>11903</v>
      </c>
      <c r="E6010" s="1" t="s">
        <v>61</v>
      </c>
      <c r="F6010" s="1" t="s">
        <v>148</v>
      </c>
      <c r="G6010" s="1" t="s">
        <v>11807</v>
      </c>
      <c r="H6010" s="1" t="s">
        <v>15836</v>
      </c>
      <c r="I6010" s="5">
        <v>927</v>
      </c>
      <c r="J6010" s="5">
        <v>10888158</v>
      </c>
      <c r="K6010" s="3">
        <f>+Tabella2026[[#This Row],[POP_2024]]/SUM(Tabella2026[POP_2024])</f>
        <v>1.5726934541885764E-5</v>
      </c>
      <c r="L6010" s="3">
        <f>+Tabella2026[[#This Row],[INCIDENZA POPOLAZIONE]]*(PLAFOND/2)</f>
        <v>4629.9977339302623</v>
      </c>
      <c r="M6010" s="3">
        <f>+IFERROR(Tabella2026[[#This Row],[reddito_2024]]/Tabella2026[[#This Row],[POP_2024]],"")</f>
        <v>11745.585760517799</v>
      </c>
      <c r="N6010" s="3">
        <f>+IF(Tabella2026[[#This Row],[REDDITO COMPLESSIVO PROCAPITE]]&lt;media_aggr_reddito_pc,(media_aggr_reddito_pc-Tabella2026[[#This Row],[REDDITO COMPLESSIVO PROCAPITE]]),0)</f>
        <v>6079.4803020909421</v>
      </c>
      <c r="O6010" s="3">
        <f>+Tabella2026[[#This Row],[DIFFERENZA REDDITO INFERIORE ALLA MEDIA DALLA MEDIA]]*Tabella2026[[#This Row],[POP_2024]]</f>
        <v>5635678.2400383037</v>
      </c>
      <c r="P6010" s="3">
        <f>+Tabella2026[[#This Row],[POPOLAZIONE PER DIFFERENZA ]]/SUM(Tabella2026[[POPOLAZIONE PER DIFFERENZA ]])</f>
        <v>4.9998728859981048E-5</v>
      </c>
      <c r="Q6010" s="3">
        <f>+Tabella2026[[#This Row],[INCIDENZA POPOLAZIONE PER DIFFERENZA]]*(PLAFOND-SUM(Tabella2026[CONTRIBUTO SULLA BASE DELLA POPOLAZIONE]))</f>
        <v>14719.588277331835</v>
      </c>
      <c r="R6010" s="3">
        <f>+Tabella2026[[#This Row],[CONTRIBUTO SULLA BASE DELLA POPOLAZIONE]]+Tabella2026[[#This Row],[CONTRIBUTO SULLA BASE DEL REDDITO]]</f>
        <v>19349.586011262098</v>
      </c>
      <c r="S6010" s="3">
        <f>+Tabella2026[[#This Row],[CONTRIBUTO TOTALE]]/(PLAFOND/N_TESSERE)</f>
        <v>38.699172022524195</v>
      </c>
      <c r="T6010" s="3">
        <f>+MAX(CEILING(Tabella2026[[#This Row],[preDEF1]],1),1)</f>
        <v>39</v>
      </c>
      <c r="U6010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6010" s="21">
        <f>+Tabella2026[[#This Row],[DEF - n. card]]*(PLAFOND/N_TESSERE)</f>
        <v>19500</v>
      </c>
      <c r="W6010" s="18"/>
    </row>
    <row r="6011" spans="2:23" x14ac:dyDescent="0.25">
      <c r="B6011" s="1" t="s">
        <v>11988</v>
      </c>
      <c r="C6011" s="2">
        <v>4152</v>
      </c>
      <c r="D6011" s="1" t="s">
        <v>11989</v>
      </c>
      <c r="E6011" s="1" t="s">
        <v>18</v>
      </c>
      <c r="F6011" s="1" t="s">
        <v>263</v>
      </c>
      <c r="G6011" s="1" t="s">
        <v>11807</v>
      </c>
      <c r="H6011" s="1" t="s">
        <v>15835</v>
      </c>
      <c r="I6011" s="5">
        <v>927</v>
      </c>
      <c r="J6011" s="5">
        <v>16063843</v>
      </c>
      <c r="K6011" s="3">
        <f>+Tabella2026[[#This Row],[POP_2024]]/SUM(Tabella2026[POP_2024])</f>
        <v>1.5726934541885764E-5</v>
      </c>
      <c r="L6011" s="3">
        <f>+Tabella2026[[#This Row],[INCIDENZA POPOLAZIONE]]*(PLAFOND/2)</f>
        <v>4629.9977339302623</v>
      </c>
      <c r="M6011" s="3">
        <f>+IFERROR(Tabella2026[[#This Row],[reddito_2024]]/Tabella2026[[#This Row],[POP_2024]],"")</f>
        <v>17328.848975188783</v>
      </c>
      <c r="N6011" s="3">
        <f>+IF(Tabella2026[[#This Row],[REDDITO COMPLESSIVO PROCAPITE]]&lt;media_aggr_reddito_pc,(media_aggr_reddito_pc-Tabella2026[[#This Row],[REDDITO COMPLESSIVO PROCAPITE]]),0)</f>
        <v>496.21708741995826</v>
      </c>
      <c r="O6011" s="3">
        <f>+Tabella2026[[#This Row],[DIFFERENZA REDDITO INFERIORE ALLA MEDIA DALLA MEDIA]]*Tabella2026[[#This Row],[POP_2024]]</f>
        <v>459993.24003830133</v>
      </c>
      <c r="P6011" s="3">
        <f>+Tabella2026[[#This Row],[POPOLAZIONE PER DIFFERENZA ]]/SUM(Tabella2026[[POPOLAZIONE PER DIFFERENZA ]])</f>
        <v>4.0809777113788691E-6</v>
      </c>
      <c r="Q6011" s="3">
        <f>+Tabella2026[[#This Row],[INCIDENZA POPOLAZIONE PER DIFFERENZA]]*(PLAFOND-SUM(Tabella2026[CONTRIBUTO SULLA BASE DELLA POPOLAZIONE]))</f>
        <v>1201.4367774966604</v>
      </c>
      <c r="R6011" s="3">
        <f>+Tabella2026[[#This Row],[CONTRIBUTO SULLA BASE DELLA POPOLAZIONE]]+Tabella2026[[#This Row],[CONTRIBUTO SULLA BASE DEL REDDITO]]</f>
        <v>5831.4345114269227</v>
      </c>
      <c r="S6011" s="3">
        <f>+Tabella2026[[#This Row],[CONTRIBUTO TOTALE]]/(PLAFOND/N_TESSERE)</f>
        <v>11.662869022853846</v>
      </c>
      <c r="T6011" s="3">
        <f>+MAX(CEILING(Tabella2026[[#This Row],[preDEF1]],1),1)</f>
        <v>12</v>
      </c>
      <c r="U6011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011" s="21">
        <f>+Tabella2026[[#This Row],[DEF - n. card]]*(PLAFOND/N_TESSERE)</f>
        <v>6000</v>
      </c>
      <c r="W6011" s="18"/>
    </row>
    <row r="6012" spans="2:23" x14ac:dyDescent="0.25">
      <c r="B6012" s="1" t="s">
        <v>11761</v>
      </c>
      <c r="C6012" s="2">
        <v>44006</v>
      </c>
      <c r="D6012" s="1" t="s">
        <v>11762</v>
      </c>
      <c r="E6012" s="1" t="s">
        <v>117</v>
      </c>
      <c r="F6012" s="1" t="s">
        <v>360</v>
      </c>
      <c r="G6012" s="1" t="s">
        <v>11807</v>
      </c>
      <c r="H6012" s="1" t="s">
        <v>15834</v>
      </c>
      <c r="I6012" s="5">
        <v>926</v>
      </c>
      <c r="J6012" s="5">
        <v>15393793</v>
      </c>
      <c r="K6012" s="3">
        <f>+Tabella2026[[#This Row],[POP_2024]]/SUM(Tabella2026[POP_2024])</f>
        <v>1.5709969132455467E-5</v>
      </c>
      <c r="L6012" s="3">
        <f>+Tabella2026[[#This Row],[INCIDENZA POPOLAZIONE]]*(PLAFOND/2)</f>
        <v>4625.0031301180406</v>
      </c>
      <c r="M6012" s="3">
        <f>+IFERROR(Tabella2026[[#This Row],[reddito_2024]]/Tabella2026[[#This Row],[POP_2024]],"")</f>
        <v>16623.966522678187</v>
      </c>
      <c r="N6012" s="3">
        <f>+IF(Tabella2026[[#This Row],[REDDITO COMPLESSIVO PROCAPITE]]&lt;media_aggr_reddito_pc,(media_aggr_reddito_pc-Tabella2026[[#This Row],[REDDITO COMPLESSIVO PROCAPITE]]),0)</f>
        <v>1201.0995399305539</v>
      </c>
      <c r="O6012" s="3">
        <f>+Tabella2026[[#This Row],[DIFFERENZA REDDITO INFERIORE ALLA MEDIA DALLA MEDIA]]*Tabella2026[[#This Row],[POP_2024]]</f>
        <v>1112218.1739756928</v>
      </c>
      <c r="P6012" s="3">
        <f>+Tabella2026[[#This Row],[POPOLAZIONE PER DIFFERENZA ]]/SUM(Tabella2026[[POPOLAZIONE PER DIFFERENZA ]])</f>
        <v>9.8674006118163241E-6</v>
      </c>
      <c r="Q6012" s="3">
        <f>+Tabella2026[[#This Row],[INCIDENZA POPOLAZIONE PER DIFFERENZA]]*(PLAFOND-SUM(Tabella2026[CONTRIBUTO SULLA BASE DELLA POPOLAZIONE]))</f>
        <v>2904.9553395682788</v>
      </c>
      <c r="R6012" s="3">
        <f>+Tabella2026[[#This Row],[CONTRIBUTO SULLA BASE DELLA POPOLAZIONE]]+Tabella2026[[#This Row],[CONTRIBUTO SULLA BASE DEL REDDITO]]</f>
        <v>7529.9584696863194</v>
      </c>
      <c r="S6012" s="3">
        <f>+Tabella2026[[#This Row],[CONTRIBUTO TOTALE]]/(PLAFOND/N_TESSERE)</f>
        <v>15.05991693937264</v>
      </c>
      <c r="T6012" s="3">
        <f>+MAX(CEILING(Tabella2026[[#This Row],[preDEF1]],1),1)</f>
        <v>16</v>
      </c>
      <c r="U6012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012" s="21">
        <f>+Tabella2026[[#This Row],[DEF - n. card]]*(PLAFOND/N_TESSERE)</f>
        <v>8000</v>
      </c>
      <c r="W6012" s="18"/>
    </row>
    <row r="6013" spans="2:23" x14ac:dyDescent="0.25">
      <c r="B6013" s="1" t="s">
        <v>11822</v>
      </c>
      <c r="C6013" s="2">
        <v>43057</v>
      </c>
      <c r="D6013" s="1" t="s">
        <v>11823</v>
      </c>
      <c r="E6013" s="1" t="s">
        <v>117</v>
      </c>
      <c r="F6013" s="1" t="s">
        <v>411</v>
      </c>
      <c r="G6013" s="1" t="s">
        <v>11807</v>
      </c>
      <c r="H6013" s="1" t="s">
        <v>15834</v>
      </c>
      <c r="I6013" s="5">
        <v>926</v>
      </c>
      <c r="J6013" s="5">
        <v>16329887</v>
      </c>
      <c r="K6013" s="3">
        <f>+Tabella2026[[#This Row],[POP_2024]]/SUM(Tabella2026[POP_2024])</f>
        <v>1.5709969132455467E-5</v>
      </c>
      <c r="L6013" s="3">
        <f>+Tabella2026[[#This Row],[INCIDENZA POPOLAZIONE]]*(PLAFOND/2)</f>
        <v>4625.0031301180406</v>
      </c>
      <c r="M6013" s="3">
        <f>+IFERROR(Tabella2026[[#This Row],[reddito_2024]]/Tabella2026[[#This Row],[POP_2024]],"")</f>
        <v>17634.867170626349</v>
      </c>
      <c r="N6013" s="3">
        <f>+IF(Tabella2026[[#This Row],[REDDITO COMPLESSIVO PROCAPITE]]&lt;media_aggr_reddito_pc,(media_aggr_reddito_pc-Tabella2026[[#This Row],[REDDITO COMPLESSIVO PROCAPITE]]),0)</f>
        <v>190.19889198239252</v>
      </c>
      <c r="O6013" s="3">
        <f>+Tabella2026[[#This Row],[DIFFERENZA REDDITO INFERIORE ALLA MEDIA DALLA MEDIA]]*Tabella2026[[#This Row],[POP_2024]]</f>
        <v>176124.17397569548</v>
      </c>
      <c r="P6013" s="3">
        <f>+Tabella2026[[#This Row],[POPOLAZIONE PER DIFFERENZA ]]/SUM(Tabella2026[[POPOLAZIONE PER DIFFERENZA ]])</f>
        <v>1.5625421546846645E-6</v>
      </c>
      <c r="Q6013" s="3">
        <f>+Tabella2026[[#This Row],[INCIDENZA POPOLAZIONE PER DIFFERENZA]]*(PLAFOND-SUM(Tabella2026[CONTRIBUTO SULLA BASE DELLA POPOLAZIONE]))</f>
        <v>460.01123843255107</v>
      </c>
      <c r="R6013" s="3">
        <f>+Tabella2026[[#This Row],[CONTRIBUTO SULLA BASE DELLA POPOLAZIONE]]+Tabella2026[[#This Row],[CONTRIBUTO SULLA BASE DEL REDDITO]]</f>
        <v>5085.0143685505918</v>
      </c>
      <c r="S6013" s="3">
        <f>+Tabella2026[[#This Row],[CONTRIBUTO TOTALE]]/(PLAFOND/N_TESSERE)</f>
        <v>10.170028737101184</v>
      </c>
      <c r="T6013" s="3">
        <f>+MAX(CEILING(Tabella2026[[#This Row],[preDEF1]],1),1)</f>
        <v>11</v>
      </c>
      <c r="U6013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013" s="21">
        <f>+Tabella2026[[#This Row],[DEF - n. card]]*(PLAFOND/N_TESSERE)</f>
        <v>5500</v>
      </c>
      <c r="W6013" s="18"/>
    </row>
    <row r="6014" spans="2:23" x14ac:dyDescent="0.25">
      <c r="B6014" s="1" t="s">
        <v>11717</v>
      </c>
      <c r="C6014" s="2">
        <v>62020</v>
      </c>
      <c r="D6014" s="1" t="s">
        <v>11718</v>
      </c>
      <c r="E6014" s="1" t="s">
        <v>15</v>
      </c>
      <c r="F6014" s="1" t="s">
        <v>256</v>
      </c>
      <c r="G6014" s="1" t="s">
        <v>11807</v>
      </c>
      <c r="H6014" s="1" t="s">
        <v>15836</v>
      </c>
      <c r="I6014" s="5">
        <v>925</v>
      </c>
      <c r="J6014" s="5">
        <v>9556375</v>
      </c>
      <c r="K6014" s="3">
        <f>+Tabella2026[[#This Row],[POP_2024]]/SUM(Tabella2026[POP_2024])</f>
        <v>1.5693003723025167E-5</v>
      </c>
      <c r="L6014" s="3">
        <f>+Tabella2026[[#This Row],[INCIDENZA POPOLAZIONE]]*(PLAFOND/2)</f>
        <v>4620.0085263058172</v>
      </c>
      <c r="M6014" s="3">
        <f>+IFERROR(Tabella2026[[#This Row],[reddito_2024]]/Tabella2026[[#This Row],[POP_2024]],"")</f>
        <v>10331.216216216217</v>
      </c>
      <c r="N6014" s="3">
        <f>+IF(Tabella2026[[#This Row],[REDDITO COMPLESSIVO PROCAPITE]]&lt;media_aggr_reddito_pc,(media_aggr_reddito_pc-Tabella2026[[#This Row],[REDDITO COMPLESSIVO PROCAPITE]]),0)</f>
        <v>7493.8498463925243</v>
      </c>
      <c r="O6014" s="3">
        <f>+Tabella2026[[#This Row],[DIFFERENZA REDDITO INFERIORE ALLA MEDIA DALLA MEDIA]]*Tabella2026[[#This Row],[POP_2024]]</f>
        <v>6931811.1079130853</v>
      </c>
      <c r="P6014" s="3">
        <f>+Tabella2026[[#This Row],[POPOLAZIONE PER DIFFERENZA ]]/SUM(Tabella2026[[POPOLAZIONE PER DIFFERENZA ]])</f>
        <v>6.1497787725155081E-5</v>
      </c>
      <c r="Q6014" s="3">
        <f>+Tabella2026[[#This Row],[INCIDENZA POPOLAZIONE PER DIFFERENZA]]*(PLAFOND-SUM(Tabella2026[CONTRIBUTO SULLA BASE DELLA POPOLAZIONE]))</f>
        <v>18104.902582944935</v>
      </c>
      <c r="R6014" s="3">
        <f>+Tabella2026[[#This Row],[CONTRIBUTO SULLA BASE DELLA POPOLAZIONE]]+Tabella2026[[#This Row],[CONTRIBUTO SULLA BASE DEL REDDITO]]</f>
        <v>22724.911109250752</v>
      </c>
      <c r="S6014" s="3">
        <f>+Tabella2026[[#This Row],[CONTRIBUTO TOTALE]]/(PLAFOND/N_TESSERE)</f>
        <v>45.449822218501502</v>
      </c>
      <c r="T6014" s="3">
        <f>+MAX(CEILING(Tabella2026[[#This Row],[preDEF1]],1),1)</f>
        <v>46</v>
      </c>
      <c r="U6014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6014" s="21">
        <f>+Tabella2026[[#This Row],[DEF - n. card]]*(PLAFOND/N_TESSERE)</f>
        <v>23000</v>
      </c>
      <c r="W6014" s="18"/>
    </row>
    <row r="6015" spans="2:23" x14ac:dyDescent="0.25">
      <c r="B6015" s="1" t="s">
        <v>12028</v>
      </c>
      <c r="C6015" s="2">
        <v>18051</v>
      </c>
      <c r="D6015" s="1" t="s">
        <v>12029</v>
      </c>
      <c r="E6015" s="1" t="s">
        <v>12</v>
      </c>
      <c r="F6015" s="1" t="s">
        <v>195</v>
      </c>
      <c r="G6015" s="1" t="s">
        <v>11807</v>
      </c>
      <c r="H6015" s="1" t="s">
        <v>15835</v>
      </c>
      <c r="I6015" s="5">
        <v>925</v>
      </c>
      <c r="J6015" s="5">
        <v>19129959</v>
      </c>
      <c r="K6015" s="3">
        <f>+Tabella2026[[#This Row],[POP_2024]]/SUM(Tabella2026[POP_2024])</f>
        <v>1.5693003723025167E-5</v>
      </c>
      <c r="L6015" s="3">
        <f>+Tabella2026[[#This Row],[INCIDENZA POPOLAZIONE]]*(PLAFOND/2)</f>
        <v>4620.0085263058172</v>
      </c>
      <c r="M6015" s="3">
        <f>+IFERROR(Tabella2026[[#This Row],[reddito_2024]]/Tabella2026[[#This Row],[POP_2024]],"")</f>
        <v>20681.036756756755</v>
      </c>
      <c r="N6015" s="3">
        <f>+IF(Tabella2026[[#This Row],[REDDITO COMPLESSIVO PROCAPITE]]&lt;media_aggr_reddito_pc,(media_aggr_reddito_pc-Tabella2026[[#This Row],[REDDITO COMPLESSIVO PROCAPITE]]),0)</f>
        <v>0</v>
      </c>
      <c r="O6015" s="3">
        <f>+Tabella2026[[#This Row],[DIFFERENZA REDDITO INFERIORE ALLA MEDIA DALLA MEDIA]]*Tabella2026[[#This Row],[POP_2024]]</f>
        <v>0</v>
      </c>
      <c r="P6015" s="3">
        <f>+Tabella2026[[#This Row],[POPOLAZIONE PER DIFFERENZA ]]/SUM(Tabella2026[[POPOLAZIONE PER DIFFERENZA ]])</f>
        <v>0</v>
      </c>
      <c r="Q6015" s="3">
        <f>+Tabella2026[[#This Row],[INCIDENZA POPOLAZIONE PER DIFFERENZA]]*(PLAFOND-SUM(Tabella2026[CONTRIBUTO SULLA BASE DELLA POPOLAZIONE]))</f>
        <v>0</v>
      </c>
      <c r="R6015" s="3">
        <f>+Tabella2026[[#This Row],[CONTRIBUTO SULLA BASE DELLA POPOLAZIONE]]+Tabella2026[[#This Row],[CONTRIBUTO SULLA BASE DEL REDDITO]]</f>
        <v>4620.0085263058172</v>
      </c>
      <c r="S6015" s="3">
        <f>+Tabella2026[[#This Row],[CONTRIBUTO TOTALE]]/(PLAFOND/N_TESSERE)</f>
        <v>9.2400170526116341</v>
      </c>
      <c r="T6015" s="3">
        <f>+MAX(CEILING(Tabella2026[[#This Row],[preDEF1]],1),1)</f>
        <v>10</v>
      </c>
      <c r="U601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15" s="21">
        <f>+Tabella2026[[#This Row],[DEF - n. card]]*(PLAFOND/N_TESSERE)</f>
        <v>5000</v>
      </c>
      <c r="W6015" s="18"/>
    </row>
    <row r="6016" spans="2:23" x14ac:dyDescent="0.25">
      <c r="B6016" s="1" t="s">
        <v>11874</v>
      </c>
      <c r="C6016" s="2">
        <v>5065</v>
      </c>
      <c r="D6016" s="1" t="s">
        <v>11875</v>
      </c>
      <c r="E6016" s="1" t="s">
        <v>18</v>
      </c>
      <c r="F6016" s="1" t="s">
        <v>182</v>
      </c>
      <c r="G6016" s="1" t="s">
        <v>11807</v>
      </c>
      <c r="H6016" s="1" t="s">
        <v>15835</v>
      </c>
      <c r="I6016" s="5">
        <v>925</v>
      </c>
      <c r="J6016" s="5">
        <v>19094315</v>
      </c>
      <c r="K6016" s="3">
        <f>+Tabella2026[[#This Row],[POP_2024]]/SUM(Tabella2026[POP_2024])</f>
        <v>1.5693003723025167E-5</v>
      </c>
      <c r="L6016" s="3">
        <f>+Tabella2026[[#This Row],[INCIDENZA POPOLAZIONE]]*(PLAFOND/2)</f>
        <v>4620.0085263058172</v>
      </c>
      <c r="M6016" s="3">
        <f>+IFERROR(Tabella2026[[#This Row],[reddito_2024]]/Tabella2026[[#This Row],[POP_2024]],"")</f>
        <v>20642.502702702703</v>
      </c>
      <c r="N6016" s="3">
        <f>+IF(Tabella2026[[#This Row],[REDDITO COMPLESSIVO PROCAPITE]]&lt;media_aggr_reddito_pc,(media_aggr_reddito_pc-Tabella2026[[#This Row],[REDDITO COMPLESSIVO PROCAPITE]]),0)</f>
        <v>0</v>
      </c>
      <c r="O6016" s="3">
        <f>+Tabella2026[[#This Row],[DIFFERENZA REDDITO INFERIORE ALLA MEDIA DALLA MEDIA]]*Tabella2026[[#This Row],[POP_2024]]</f>
        <v>0</v>
      </c>
      <c r="P6016" s="3">
        <f>+Tabella2026[[#This Row],[POPOLAZIONE PER DIFFERENZA ]]/SUM(Tabella2026[[POPOLAZIONE PER DIFFERENZA ]])</f>
        <v>0</v>
      </c>
      <c r="Q6016" s="3">
        <f>+Tabella2026[[#This Row],[INCIDENZA POPOLAZIONE PER DIFFERENZA]]*(PLAFOND-SUM(Tabella2026[CONTRIBUTO SULLA BASE DELLA POPOLAZIONE]))</f>
        <v>0</v>
      </c>
      <c r="R6016" s="3">
        <f>+Tabella2026[[#This Row],[CONTRIBUTO SULLA BASE DELLA POPOLAZIONE]]+Tabella2026[[#This Row],[CONTRIBUTO SULLA BASE DEL REDDITO]]</f>
        <v>4620.0085263058172</v>
      </c>
      <c r="S6016" s="3">
        <f>+Tabella2026[[#This Row],[CONTRIBUTO TOTALE]]/(PLAFOND/N_TESSERE)</f>
        <v>9.2400170526116341</v>
      </c>
      <c r="T6016" s="3">
        <f>+MAX(CEILING(Tabella2026[[#This Row],[preDEF1]],1),1)</f>
        <v>10</v>
      </c>
      <c r="U6016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16" s="21">
        <f>+Tabella2026[[#This Row],[DEF - n. card]]*(PLAFOND/N_TESSERE)</f>
        <v>5000</v>
      </c>
      <c r="W6016" s="18"/>
    </row>
    <row r="6017" spans="2:23" x14ac:dyDescent="0.25">
      <c r="B6017" s="1" t="s">
        <v>11934</v>
      </c>
      <c r="C6017" s="2">
        <v>80068</v>
      </c>
      <c r="D6017" s="1" t="s">
        <v>11935</v>
      </c>
      <c r="E6017" s="1" t="s">
        <v>61</v>
      </c>
      <c r="F6017" s="1" t="s">
        <v>62</v>
      </c>
      <c r="G6017" s="1" t="s">
        <v>11807</v>
      </c>
      <c r="H6017" s="1" t="s">
        <v>15836</v>
      </c>
      <c r="I6017" s="5">
        <v>925</v>
      </c>
      <c r="J6017" s="5">
        <v>8285928</v>
      </c>
      <c r="K6017" s="3">
        <f>+Tabella2026[[#This Row],[POP_2024]]/SUM(Tabella2026[POP_2024])</f>
        <v>1.5693003723025167E-5</v>
      </c>
      <c r="L6017" s="3">
        <f>+Tabella2026[[#This Row],[INCIDENZA POPOLAZIONE]]*(PLAFOND/2)</f>
        <v>4620.0085263058172</v>
      </c>
      <c r="M6017" s="3">
        <f>+IFERROR(Tabella2026[[#This Row],[reddito_2024]]/Tabella2026[[#This Row],[POP_2024]],"")</f>
        <v>8957.76</v>
      </c>
      <c r="N6017" s="3">
        <f>+IF(Tabella2026[[#This Row],[REDDITO COMPLESSIVO PROCAPITE]]&lt;media_aggr_reddito_pc,(media_aggr_reddito_pc-Tabella2026[[#This Row],[REDDITO COMPLESSIVO PROCAPITE]]),0)</f>
        <v>8867.3060626087408</v>
      </c>
      <c r="O6017" s="3">
        <f>+Tabella2026[[#This Row],[DIFFERENZA REDDITO INFERIORE ALLA MEDIA DALLA MEDIA]]*Tabella2026[[#This Row],[POP_2024]]</f>
        <v>8202258.1079130853</v>
      </c>
      <c r="P6017" s="3">
        <f>+Tabella2026[[#This Row],[POPOLAZIONE PER DIFFERENZA ]]/SUM(Tabella2026[[POPOLAZIONE PER DIFFERENZA ]])</f>
        <v>7.2768966166943588E-5</v>
      </c>
      <c r="Q6017" s="3">
        <f>+Tabella2026[[#This Row],[INCIDENZA POPOLAZIONE PER DIFFERENZA]]*(PLAFOND-SUM(Tabella2026[CONTRIBUTO SULLA BASE DELLA POPOLAZIONE]))</f>
        <v>21423.129062823653</v>
      </c>
      <c r="R6017" s="3">
        <f>+Tabella2026[[#This Row],[CONTRIBUTO SULLA BASE DELLA POPOLAZIONE]]+Tabella2026[[#This Row],[CONTRIBUTO SULLA BASE DEL REDDITO]]</f>
        <v>26043.13758912947</v>
      </c>
      <c r="S6017" s="3">
        <f>+Tabella2026[[#This Row],[CONTRIBUTO TOTALE]]/(PLAFOND/N_TESSERE)</f>
        <v>52.086275178258937</v>
      </c>
      <c r="T6017" s="3">
        <f>+MAX(CEILING(Tabella2026[[#This Row],[preDEF1]],1),1)</f>
        <v>53</v>
      </c>
      <c r="U6017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6017" s="21">
        <f>+Tabella2026[[#This Row],[DEF - n. card]]*(PLAFOND/N_TESSERE)</f>
        <v>26500</v>
      </c>
      <c r="W6017" s="18"/>
    </row>
    <row r="6018" spans="2:23" x14ac:dyDescent="0.25">
      <c r="B6018" s="1" t="s">
        <v>12070</v>
      </c>
      <c r="C6018" s="2">
        <v>12023</v>
      </c>
      <c r="D6018" s="1" t="s">
        <v>12071</v>
      </c>
      <c r="E6018" s="1" t="s">
        <v>12</v>
      </c>
      <c r="F6018" s="1" t="s">
        <v>157</v>
      </c>
      <c r="G6018" s="1" t="s">
        <v>11807</v>
      </c>
      <c r="H6018" s="1" t="s">
        <v>15835</v>
      </c>
      <c r="I6018" s="5">
        <v>924</v>
      </c>
      <c r="J6018" s="5">
        <v>20931597</v>
      </c>
      <c r="K6018" s="3">
        <f>+Tabella2026[[#This Row],[POP_2024]]/SUM(Tabella2026[POP_2024])</f>
        <v>1.5676038313594871E-5</v>
      </c>
      <c r="L6018" s="3">
        <f>+Tabella2026[[#This Row],[INCIDENZA POPOLAZIONE]]*(PLAFOND/2)</f>
        <v>4615.0139224935947</v>
      </c>
      <c r="M6018" s="3">
        <f>+IFERROR(Tabella2026[[#This Row],[reddito_2024]]/Tabella2026[[#This Row],[POP_2024]],"")</f>
        <v>22653.243506493505</v>
      </c>
      <c r="N6018" s="3">
        <f>+IF(Tabella2026[[#This Row],[REDDITO COMPLESSIVO PROCAPITE]]&lt;media_aggr_reddito_pc,(media_aggr_reddito_pc-Tabella2026[[#This Row],[REDDITO COMPLESSIVO PROCAPITE]]),0)</f>
        <v>0</v>
      </c>
      <c r="O6018" s="3">
        <f>+Tabella2026[[#This Row],[DIFFERENZA REDDITO INFERIORE ALLA MEDIA DALLA MEDIA]]*Tabella2026[[#This Row],[POP_2024]]</f>
        <v>0</v>
      </c>
      <c r="P6018" s="3">
        <f>+Tabella2026[[#This Row],[POPOLAZIONE PER DIFFERENZA ]]/SUM(Tabella2026[[POPOLAZIONE PER DIFFERENZA ]])</f>
        <v>0</v>
      </c>
      <c r="Q6018" s="3">
        <f>+Tabella2026[[#This Row],[INCIDENZA POPOLAZIONE PER DIFFERENZA]]*(PLAFOND-SUM(Tabella2026[CONTRIBUTO SULLA BASE DELLA POPOLAZIONE]))</f>
        <v>0</v>
      </c>
      <c r="R6018" s="3">
        <f>+Tabella2026[[#This Row],[CONTRIBUTO SULLA BASE DELLA POPOLAZIONE]]+Tabella2026[[#This Row],[CONTRIBUTO SULLA BASE DEL REDDITO]]</f>
        <v>4615.0139224935947</v>
      </c>
      <c r="S6018" s="3">
        <f>+Tabella2026[[#This Row],[CONTRIBUTO TOTALE]]/(PLAFOND/N_TESSERE)</f>
        <v>9.2300278449871893</v>
      </c>
      <c r="T6018" s="3">
        <f>+MAX(CEILING(Tabella2026[[#This Row],[preDEF1]],1),1)</f>
        <v>10</v>
      </c>
      <c r="U6018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18" s="21">
        <f>+Tabella2026[[#This Row],[DEF - n. card]]*(PLAFOND/N_TESSERE)</f>
        <v>5000</v>
      </c>
      <c r="W6018" s="18"/>
    </row>
    <row r="6019" spans="2:23" x14ac:dyDescent="0.25">
      <c r="B6019" s="1" t="s">
        <v>12060</v>
      </c>
      <c r="C6019" s="2">
        <v>16082</v>
      </c>
      <c r="D6019" s="1" t="s">
        <v>12061</v>
      </c>
      <c r="E6019" s="1" t="s">
        <v>12</v>
      </c>
      <c r="F6019" s="1" t="s">
        <v>93</v>
      </c>
      <c r="G6019" s="1" t="s">
        <v>11807</v>
      </c>
      <c r="H6019" s="1" t="s">
        <v>15835</v>
      </c>
      <c r="I6019" s="5">
        <v>923</v>
      </c>
      <c r="J6019" s="5">
        <v>12659188</v>
      </c>
      <c r="K6019" s="3">
        <f>+Tabella2026[[#This Row],[POP_2024]]/SUM(Tabella2026[POP_2024])</f>
        <v>1.5659072904164575E-5</v>
      </c>
      <c r="L6019" s="3">
        <f>+Tabella2026[[#This Row],[INCIDENZA POPOLAZIONE]]*(PLAFOND/2)</f>
        <v>4610.0193186813731</v>
      </c>
      <c r="M6019" s="3">
        <f>+IFERROR(Tabella2026[[#This Row],[reddito_2024]]/Tabella2026[[#This Row],[POP_2024]],"")</f>
        <v>13715.263271939328</v>
      </c>
      <c r="N6019" s="3">
        <f>+IF(Tabella2026[[#This Row],[REDDITO COMPLESSIVO PROCAPITE]]&lt;media_aggr_reddito_pc,(media_aggr_reddito_pc-Tabella2026[[#This Row],[REDDITO COMPLESSIVO PROCAPITE]]),0)</f>
        <v>4109.8027906694133</v>
      </c>
      <c r="O6019" s="3">
        <f>+Tabella2026[[#This Row],[DIFFERENZA REDDITO INFERIORE ALLA MEDIA DALLA MEDIA]]*Tabella2026[[#This Row],[POP_2024]]</f>
        <v>3793347.9757878683</v>
      </c>
      <c r="P6019" s="3">
        <f>+Tabella2026[[#This Row],[POPOLAZIONE PER DIFFERENZA ]]/SUM(Tabella2026[[POPOLAZIONE PER DIFFERENZA ]])</f>
        <v>3.365390443434658E-5</v>
      </c>
      <c r="Q6019" s="3">
        <f>+Tabella2026[[#This Row],[INCIDENZA POPOLAZIONE PER DIFFERENZA]]*(PLAFOND-SUM(Tabella2026[CONTRIBUTO SULLA BASE DELLA POPOLAZIONE]))</f>
        <v>9907.6842250433474</v>
      </c>
      <c r="R6019" s="3">
        <f>+Tabella2026[[#This Row],[CONTRIBUTO SULLA BASE DELLA POPOLAZIONE]]+Tabella2026[[#This Row],[CONTRIBUTO SULLA BASE DEL REDDITO]]</f>
        <v>14517.703543724721</v>
      </c>
      <c r="S6019" s="3">
        <f>+Tabella2026[[#This Row],[CONTRIBUTO TOTALE]]/(PLAFOND/N_TESSERE)</f>
        <v>29.035407087449443</v>
      </c>
      <c r="T6019" s="3">
        <f>+MAX(CEILING(Tabella2026[[#This Row],[preDEF1]],1),1)</f>
        <v>30</v>
      </c>
      <c r="U6019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019" s="21">
        <f>+Tabella2026[[#This Row],[DEF - n. card]]*(PLAFOND/N_TESSERE)</f>
        <v>15000</v>
      </c>
      <c r="W6019" s="18"/>
    </row>
    <row r="6020" spans="2:23" x14ac:dyDescent="0.25">
      <c r="B6020" s="1" t="s">
        <v>12068</v>
      </c>
      <c r="C6020" s="2">
        <v>1096</v>
      </c>
      <c r="D6020" s="1" t="s">
        <v>12069</v>
      </c>
      <c r="E6020" s="1" t="s">
        <v>18</v>
      </c>
      <c r="F6020" s="1" t="s">
        <v>17</v>
      </c>
      <c r="G6020" s="1" t="s">
        <v>11807</v>
      </c>
      <c r="H6020" s="1" t="s">
        <v>15835</v>
      </c>
      <c r="I6020" s="5">
        <v>923</v>
      </c>
      <c r="J6020" s="5">
        <v>18490766</v>
      </c>
      <c r="K6020" s="3">
        <f>+Tabella2026[[#This Row],[POP_2024]]/SUM(Tabella2026[POP_2024])</f>
        <v>1.5659072904164575E-5</v>
      </c>
      <c r="L6020" s="3">
        <f>+Tabella2026[[#This Row],[INCIDENZA POPOLAZIONE]]*(PLAFOND/2)</f>
        <v>4610.0193186813731</v>
      </c>
      <c r="M6020" s="3">
        <f>+IFERROR(Tabella2026[[#This Row],[reddito_2024]]/Tabella2026[[#This Row],[POP_2024]],"")</f>
        <v>20033.332611050922</v>
      </c>
      <c r="N6020" s="3">
        <f>+IF(Tabella2026[[#This Row],[REDDITO COMPLESSIVO PROCAPITE]]&lt;media_aggr_reddito_pc,(media_aggr_reddito_pc-Tabella2026[[#This Row],[REDDITO COMPLESSIVO PROCAPITE]]),0)</f>
        <v>0</v>
      </c>
      <c r="O6020" s="3">
        <f>+Tabella2026[[#This Row],[DIFFERENZA REDDITO INFERIORE ALLA MEDIA DALLA MEDIA]]*Tabella2026[[#This Row],[POP_2024]]</f>
        <v>0</v>
      </c>
      <c r="P6020" s="3">
        <f>+Tabella2026[[#This Row],[POPOLAZIONE PER DIFFERENZA ]]/SUM(Tabella2026[[POPOLAZIONE PER DIFFERENZA ]])</f>
        <v>0</v>
      </c>
      <c r="Q6020" s="3">
        <f>+Tabella2026[[#This Row],[INCIDENZA POPOLAZIONE PER DIFFERENZA]]*(PLAFOND-SUM(Tabella2026[CONTRIBUTO SULLA BASE DELLA POPOLAZIONE]))</f>
        <v>0</v>
      </c>
      <c r="R6020" s="3">
        <f>+Tabella2026[[#This Row],[CONTRIBUTO SULLA BASE DELLA POPOLAZIONE]]+Tabella2026[[#This Row],[CONTRIBUTO SULLA BASE DEL REDDITO]]</f>
        <v>4610.0193186813731</v>
      </c>
      <c r="S6020" s="3">
        <f>+Tabella2026[[#This Row],[CONTRIBUTO TOTALE]]/(PLAFOND/N_TESSERE)</f>
        <v>9.2200386373627463</v>
      </c>
      <c r="T6020" s="3">
        <f>+MAX(CEILING(Tabella2026[[#This Row],[preDEF1]],1),1)</f>
        <v>10</v>
      </c>
      <c r="U6020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20" s="21">
        <f>+Tabella2026[[#This Row],[DEF - n. card]]*(PLAFOND/N_TESSERE)</f>
        <v>5000</v>
      </c>
      <c r="W6020" s="18"/>
    </row>
    <row r="6021" spans="2:23" x14ac:dyDescent="0.25">
      <c r="B6021" s="1" t="s">
        <v>12144</v>
      </c>
      <c r="C6021" s="2">
        <v>4233</v>
      </c>
      <c r="D6021" s="1" t="s">
        <v>12145</v>
      </c>
      <c r="E6021" s="1" t="s">
        <v>18</v>
      </c>
      <c r="F6021" s="1" t="s">
        <v>263</v>
      </c>
      <c r="G6021" s="1" t="s">
        <v>11807</v>
      </c>
      <c r="H6021" s="1" t="s">
        <v>15835</v>
      </c>
      <c r="I6021" s="5">
        <v>922</v>
      </c>
      <c r="J6021" s="5">
        <v>15806515</v>
      </c>
      <c r="K6021" s="3">
        <f>+Tabella2026[[#This Row],[POP_2024]]/SUM(Tabella2026[POP_2024])</f>
        <v>1.5642107494734275E-5</v>
      </c>
      <c r="L6021" s="3">
        <f>+Tabella2026[[#This Row],[INCIDENZA POPOLAZIONE]]*(PLAFOND/2)</f>
        <v>4605.0247148691496</v>
      </c>
      <c r="M6021" s="3">
        <f>+IFERROR(Tabella2026[[#This Row],[reddito_2024]]/Tabella2026[[#This Row],[POP_2024]],"")</f>
        <v>17143.725596529282</v>
      </c>
      <c r="N6021" s="3">
        <f>+IF(Tabella2026[[#This Row],[REDDITO COMPLESSIVO PROCAPITE]]&lt;media_aggr_reddito_pc,(media_aggr_reddito_pc-Tabella2026[[#This Row],[REDDITO COMPLESSIVO PROCAPITE]]),0)</f>
        <v>681.34046607945857</v>
      </c>
      <c r="O6021" s="3">
        <f>+Tabella2026[[#This Row],[DIFFERENZA REDDITO INFERIORE ALLA MEDIA DALLA MEDIA]]*Tabella2026[[#This Row],[POP_2024]]</f>
        <v>628195.9097252608</v>
      </c>
      <c r="P6021" s="3">
        <f>+Tabella2026[[#This Row],[POPOLAZIONE PER DIFFERENZA ]]/SUM(Tabella2026[[POPOLAZIONE PER DIFFERENZA ]])</f>
        <v>5.5732416975403784E-6</v>
      </c>
      <c r="Q6021" s="3">
        <f>+Tabella2026[[#This Row],[INCIDENZA POPOLAZIONE PER DIFFERENZA]]*(PLAFOND-SUM(Tabella2026[CONTRIBUTO SULLA BASE DELLA POPOLAZIONE]))</f>
        <v>1640.7581758246208</v>
      </c>
      <c r="R6021" s="3">
        <f>+Tabella2026[[#This Row],[CONTRIBUTO SULLA BASE DELLA POPOLAZIONE]]+Tabella2026[[#This Row],[CONTRIBUTO SULLA BASE DEL REDDITO]]</f>
        <v>6245.7828906937702</v>
      </c>
      <c r="S6021" s="3">
        <f>+Tabella2026[[#This Row],[CONTRIBUTO TOTALE]]/(PLAFOND/N_TESSERE)</f>
        <v>12.491565781387541</v>
      </c>
      <c r="T6021" s="3">
        <f>+MAX(CEILING(Tabella2026[[#This Row],[preDEF1]],1),1)</f>
        <v>13</v>
      </c>
      <c r="U6021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021" s="21">
        <f>+Tabella2026[[#This Row],[DEF - n. card]]*(PLAFOND/N_TESSERE)</f>
        <v>6500</v>
      </c>
      <c r="W6021" s="18"/>
    </row>
    <row r="6022" spans="2:23" x14ac:dyDescent="0.25">
      <c r="B6022" s="1" t="s">
        <v>11976</v>
      </c>
      <c r="C6022" s="2">
        <v>102046</v>
      </c>
      <c r="D6022" s="1" t="s">
        <v>11977</v>
      </c>
      <c r="E6022" s="1" t="s">
        <v>61</v>
      </c>
      <c r="F6022" s="1" t="s">
        <v>607</v>
      </c>
      <c r="G6022" s="1" t="s">
        <v>11807</v>
      </c>
      <c r="H6022" s="1" t="s">
        <v>15836</v>
      </c>
      <c r="I6022" s="5">
        <v>922</v>
      </c>
      <c r="J6022" s="5">
        <v>10894990</v>
      </c>
      <c r="K6022" s="3">
        <f>+Tabella2026[[#This Row],[POP_2024]]/SUM(Tabella2026[POP_2024])</f>
        <v>1.5642107494734275E-5</v>
      </c>
      <c r="L6022" s="3">
        <f>+Tabella2026[[#This Row],[INCIDENZA POPOLAZIONE]]*(PLAFOND/2)</f>
        <v>4605.0247148691496</v>
      </c>
      <c r="M6022" s="3">
        <f>+IFERROR(Tabella2026[[#This Row],[reddito_2024]]/Tabella2026[[#This Row],[POP_2024]],"")</f>
        <v>11816.691973969631</v>
      </c>
      <c r="N6022" s="3">
        <f>+IF(Tabella2026[[#This Row],[REDDITO COMPLESSIVO PROCAPITE]]&lt;media_aggr_reddito_pc,(media_aggr_reddito_pc-Tabella2026[[#This Row],[REDDITO COMPLESSIVO PROCAPITE]]),0)</f>
        <v>6008.3740886391097</v>
      </c>
      <c r="O6022" s="3">
        <f>+Tabella2026[[#This Row],[DIFFERENZA REDDITO INFERIORE ALLA MEDIA DALLA MEDIA]]*Tabella2026[[#This Row],[POP_2024]]</f>
        <v>5539720.9097252591</v>
      </c>
      <c r="P6022" s="3">
        <f>+Tabella2026[[#This Row],[POPOLAZIONE PER DIFFERENZA ]]/SUM(Tabella2026[[POPOLAZIONE PER DIFFERENZA ]])</f>
        <v>4.9147412596684773E-5</v>
      </c>
      <c r="Q6022" s="3">
        <f>+Tabella2026[[#This Row],[INCIDENZA POPOLAZIONE PER DIFFERENZA]]*(PLAFOND-SUM(Tabella2026[CONTRIBUTO SULLA BASE DELLA POPOLAZIONE]))</f>
        <v>14468.961407904608</v>
      </c>
      <c r="R6022" s="3">
        <f>+Tabella2026[[#This Row],[CONTRIBUTO SULLA BASE DELLA POPOLAZIONE]]+Tabella2026[[#This Row],[CONTRIBUTO SULLA BASE DEL REDDITO]]</f>
        <v>19073.986122773757</v>
      </c>
      <c r="S6022" s="3">
        <f>+Tabella2026[[#This Row],[CONTRIBUTO TOTALE]]/(PLAFOND/N_TESSERE)</f>
        <v>38.147972245547514</v>
      </c>
      <c r="T6022" s="3">
        <f>+MAX(CEILING(Tabella2026[[#This Row],[preDEF1]],1),1)</f>
        <v>39</v>
      </c>
      <c r="U6022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6022" s="21">
        <f>+Tabella2026[[#This Row],[DEF - n. card]]*(PLAFOND/N_TESSERE)</f>
        <v>19500</v>
      </c>
      <c r="W6022" s="18"/>
    </row>
    <row r="6023" spans="2:23" x14ac:dyDescent="0.25">
      <c r="B6023" s="1" t="s">
        <v>12042</v>
      </c>
      <c r="C6023" s="2">
        <v>4146</v>
      </c>
      <c r="D6023" s="1" t="s">
        <v>12043</v>
      </c>
      <c r="E6023" s="1" t="s">
        <v>18</v>
      </c>
      <c r="F6023" s="1" t="s">
        <v>263</v>
      </c>
      <c r="G6023" s="1" t="s">
        <v>11807</v>
      </c>
      <c r="H6023" s="1" t="s">
        <v>15835</v>
      </c>
      <c r="I6023" s="5">
        <v>921</v>
      </c>
      <c r="J6023" s="5">
        <v>14843001</v>
      </c>
      <c r="K6023" s="3">
        <f>+Tabella2026[[#This Row],[POP_2024]]/SUM(Tabella2026[POP_2024])</f>
        <v>1.5625142085303979E-5</v>
      </c>
      <c r="L6023" s="3">
        <f>+Tabella2026[[#This Row],[INCIDENZA POPOLAZIONE]]*(PLAFOND/2)</f>
        <v>4600.0301110569271</v>
      </c>
      <c r="M6023" s="3">
        <f>+IFERROR(Tabella2026[[#This Row],[reddito_2024]]/Tabella2026[[#This Row],[POP_2024]],"")</f>
        <v>16116.179153094463</v>
      </c>
      <c r="N6023" s="3">
        <f>+IF(Tabella2026[[#This Row],[REDDITO COMPLESSIVO PROCAPITE]]&lt;media_aggr_reddito_pc,(media_aggr_reddito_pc-Tabella2026[[#This Row],[REDDITO COMPLESSIVO PROCAPITE]]),0)</f>
        <v>1708.8869095142782</v>
      </c>
      <c r="O6023" s="3">
        <f>+Tabella2026[[#This Row],[DIFFERENZA REDDITO INFERIORE ALLA MEDIA DALLA MEDIA]]*Tabella2026[[#This Row],[POP_2024]]</f>
        <v>1573884.8436626501</v>
      </c>
      <c r="P6023" s="3">
        <f>+Tabella2026[[#This Row],[POPOLAZIONE PER DIFFERENZA ]]/SUM(Tabella2026[[POPOLAZIONE PER DIFFERENZA ]])</f>
        <v>1.3963224691583468E-5</v>
      </c>
      <c r="Q6023" s="3">
        <f>+Tabella2026[[#This Row],[INCIDENZA POPOLAZIONE PER DIFFERENZA]]*(PLAFOND-SUM(Tabella2026[CONTRIBUTO SULLA BASE DELLA POPOLAZIONE]))</f>
        <v>4110.7628767836713</v>
      </c>
      <c r="R6023" s="3">
        <f>+Tabella2026[[#This Row],[CONTRIBUTO SULLA BASE DELLA POPOLAZIONE]]+Tabella2026[[#This Row],[CONTRIBUTO SULLA BASE DEL REDDITO]]</f>
        <v>8710.7929878405994</v>
      </c>
      <c r="S6023" s="3">
        <f>+Tabella2026[[#This Row],[CONTRIBUTO TOTALE]]/(PLAFOND/N_TESSERE)</f>
        <v>17.4215859756812</v>
      </c>
      <c r="T6023" s="3">
        <f>+MAX(CEILING(Tabella2026[[#This Row],[preDEF1]],1),1)</f>
        <v>18</v>
      </c>
      <c r="U6023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023" s="21">
        <f>+Tabella2026[[#This Row],[DEF - n. card]]*(PLAFOND/N_TESSERE)</f>
        <v>9000</v>
      </c>
      <c r="W6023" s="18"/>
    </row>
    <row r="6024" spans="2:23" x14ac:dyDescent="0.25">
      <c r="B6024" s="1" t="s">
        <v>12336</v>
      </c>
      <c r="C6024" s="2">
        <v>16119</v>
      </c>
      <c r="D6024" s="1" t="s">
        <v>12337</v>
      </c>
      <c r="E6024" s="1" t="s">
        <v>12</v>
      </c>
      <c r="F6024" s="1" t="s">
        <v>93</v>
      </c>
      <c r="G6024" s="1" t="s">
        <v>11807</v>
      </c>
      <c r="H6024" s="1" t="s">
        <v>15835</v>
      </c>
      <c r="I6024" s="5">
        <v>920</v>
      </c>
      <c r="J6024" s="5">
        <v>15862384</v>
      </c>
      <c r="K6024" s="3">
        <f>+Tabella2026[[#This Row],[POP_2024]]/SUM(Tabella2026[POP_2024])</f>
        <v>1.5608176675873682E-5</v>
      </c>
      <c r="L6024" s="3">
        <f>+Tabella2026[[#This Row],[INCIDENZA POPOLAZIONE]]*(PLAFOND/2)</f>
        <v>4595.0355072447055</v>
      </c>
      <c r="M6024" s="3">
        <f>+IFERROR(Tabella2026[[#This Row],[reddito_2024]]/Tabella2026[[#This Row],[POP_2024]],"")</f>
        <v>17241.721739130433</v>
      </c>
      <c r="N6024" s="3">
        <f>+IF(Tabella2026[[#This Row],[REDDITO COMPLESSIVO PROCAPITE]]&lt;media_aggr_reddito_pc,(media_aggr_reddito_pc-Tabella2026[[#This Row],[REDDITO COMPLESSIVO PROCAPITE]]),0)</f>
        <v>583.34432347830807</v>
      </c>
      <c r="O6024" s="3">
        <f>+Tabella2026[[#This Row],[DIFFERENZA REDDITO INFERIORE ALLA MEDIA DALLA MEDIA]]*Tabella2026[[#This Row],[POP_2024]]</f>
        <v>536676.77760004345</v>
      </c>
      <c r="P6024" s="3">
        <f>+Tabella2026[[#This Row],[POPOLAZIONE PER DIFFERENZA ]]/SUM(Tabella2026[[POPOLAZIONE PER DIFFERENZA ]])</f>
        <v>4.7613003343658863E-6</v>
      </c>
      <c r="Q6024" s="3">
        <f>+Tabella2026[[#This Row],[INCIDENZA POPOLAZIONE PER DIFFERENZA]]*(PLAFOND-SUM(Tabella2026[CONTRIBUTO SULLA BASE DELLA POPOLAZIONE]))</f>
        <v>1401.7232474620719</v>
      </c>
      <c r="R6024" s="3">
        <f>+Tabella2026[[#This Row],[CONTRIBUTO SULLA BASE DELLA POPOLAZIONE]]+Tabella2026[[#This Row],[CONTRIBUTO SULLA BASE DEL REDDITO]]</f>
        <v>5996.7587547067778</v>
      </c>
      <c r="S6024" s="3">
        <f>+Tabella2026[[#This Row],[CONTRIBUTO TOTALE]]/(PLAFOND/N_TESSERE)</f>
        <v>11.993517509413556</v>
      </c>
      <c r="T6024" s="3">
        <f>+MAX(CEILING(Tabella2026[[#This Row],[preDEF1]],1),1)</f>
        <v>12</v>
      </c>
      <c r="U6024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024" s="21">
        <f>+Tabella2026[[#This Row],[DEF - n. card]]*(PLAFOND/N_TESSERE)</f>
        <v>6000</v>
      </c>
      <c r="W6024" s="18"/>
    </row>
    <row r="6025" spans="2:23" x14ac:dyDescent="0.25">
      <c r="B6025" s="1" t="s">
        <v>12170</v>
      </c>
      <c r="C6025" s="2">
        <v>19063</v>
      </c>
      <c r="D6025" s="1" t="s">
        <v>12171</v>
      </c>
      <c r="E6025" s="1" t="s">
        <v>12</v>
      </c>
      <c r="F6025" s="1" t="s">
        <v>193</v>
      </c>
      <c r="G6025" s="1" t="s">
        <v>11807</v>
      </c>
      <c r="H6025" s="1" t="s">
        <v>15835</v>
      </c>
      <c r="I6025" s="5">
        <v>920</v>
      </c>
      <c r="J6025" s="5">
        <v>17185080</v>
      </c>
      <c r="K6025" s="3">
        <f>+Tabella2026[[#This Row],[POP_2024]]/SUM(Tabella2026[POP_2024])</f>
        <v>1.5608176675873682E-5</v>
      </c>
      <c r="L6025" s="3">
        <f>+Tabella2026[[#This Row],[INCIDENZA POPOLAZIONE]]*(PLAFOND/2)</f>
        <v>4595.0355072447055</v>
      </c>
      <c r="M6025" s="3">
        <f>+IFERROR(Tabella2026[[#This Row],[reddito_2024]]/Tabella2026[[#This Row],[POP_2024]],"")</f>
        <v>18679.434782608696</v>
      </c>
      <c r="N6025" s="3">
        <f>+IF(Tabella2026[[#This Row],[REDDITO COMPLESSIVO PROCAPITE]]&lt;media_aggr_reddito_pc,(media_aggr_reddito_pc-Tabella2026[[#This Row],[REDDITO COMPLESSIVO PROCAPITE]]),0)</f>
        <v>0</v>
      </c>
      <c r="O6025" s="3">
        <f>+Tabella2026[[#This Row],[DIFFERENZA REDDITO INFERIORE ALLA MEDIA DALLA MEDIA]]*Tabella2026[[#This Row],[POP_2024]]</f>
        <v>0</v>
      </c>
      <c r="P6025" s="3">
        <f>+Tabella2026[[#This Row],[POPOLAZIONE PER DIFFERENZA ]]/SUM(Tabella2026[[POPOLAZIONE PER DIFFERENZA ]])</f>
        <v>0</v>
      </c>
      <c r="Q6025" s="3">
        <f>+Tabella2026[[#This Row],[INCIDENZA POPOLAZIONE PER DIFFERENZA]]*(PLAFOND-SUM(Tabella2026[CONTRIBUTO SULLA BASE DELLA POPOLAZIONE]))</f>
        <v>0</v>
      </c>
      <c r="R6025" s="3">
        <f>+Tabella2026[[#This Row],[CONTRIBUTO SULLA BASE DELLA POPOLAZIONE]]+Tabella2026[[#This Row],[CONTRIBUTO SULLA BASE DEL REDDITO]]</f>
        <v>4595.0355072447055</v>
      </c>
      <c r="S6025" s="3">
        <f>+Tabella2026[[#This Row],[CONTRIBUTO TOTALE]]/(PLAFOND/N_TESSERE)</f>
        <v>9.1900710144894102</v>
      </c>
      <c r="T6025" s="3">
        <f>+MAX(CEILING(Tabella2026[[#This Row],[preDEF1]],1),1)</f>
        <v>10</v>
      </c>
      <c r="U602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25" s="21">
        <f>+Tabella2026[[#This Row],[DEF - n. card]]*(PLAFOND/N_TESSERE)</f>
        <v>5000</v>
      </c>
      <c r="W6025" s="18"/>
    </row>
    <row r="6026" spans="2:23" x14ac:dyDescent="0.25">
      <c r="B6026" s="1" t="s">
        <v>11834</v>
      </c>
      <c r="C6026" s="2">
        <v>65085</v>
      </c>
      <c r="D6026" s="1" t="s">
        <v>11835</v>
      </c>
      <c r="E6026" s="1" t="s">
        <v>15</v>
      </c>
      <c r="F6026" s="1" t="s">
        <v>82</v>
      </c>
      <c r="G6026" s="1" t="s">
        <v>11807</v>
      </c>
      <c r="H6026" s="1" t="s">
        <v>15836</v>
      </c>
      <c r="I6026" s="5">
        <v>920</v>
      </c>
      <c r="J6026" s="5">
        <v>9470793</v>
      </c>
      <c r="K6026" s="3">
        <f>+Tabella2026[[#This Row],[POP_2024]]/SUM(Tabella2026[POP_2024])</f>
        <v>1.5608176675873682E-5</v>
      </c>
      <c r="L6026" s="3">
        <f>+Tabella2026[[#This Row],[INCIDENZA POPOLAZIONE]]*(PLAFOND/2)</f>
        <v>4595.0355072447055</v>
      </c>
      <c r="M6026" s="3">
        <f>+IFERROR(Tabella2026[[#This Row],[reddito_2024]]/Tabella2026[[#This Row],[POP_2024]],"")</f>
        <v>10294.340217391304</v>
      </c>
      <c r="N6026" s="3">
        <f>+IF(Tabella2026[[#This Row],[REDDITO COMPLESSIVO PROCAPITE]]&lt;media_aggr_reddito_pc,(media_aggr_reddito_pc-Tabella2026[[#This Row],[REDDITO COMPLESSIVO PROCAPITE]]),0)</f>
        <v>7530.7258452174374</v>
      </c>
      <c r="O6026" s="3">
        <f>+Tabella2026[[#This Row],[DIFFERENZA REDDITO INFERIORE ALLA MEDIA DALLA MEDIA]]*Tabella2026[[#This Row],[POP_2024]]</f>
        <v>6928267.7776000425</v>
      </c>
      <c r="P6026" s="3">
        <f>+Tabella2026[[#This Row],[POPOLAZIONE PER DIFFERENZA ]]/SUM(Tabella2026[[POPOLAZIONE PER DIFFERENZA ]])</f>
        <v>6.1466351932684788E-5</v>
      </c>
      <c r="Q6026" s="3">
        <f>+Tabella2026[[#This Row],[INCIDENZA POPOLAZIONE PER DIFFERENZA]]*(PLAFOND-SUM(Tabella2026[CONTRIBUTO SULLA BASE DELLA POPOLAZIONE]))</f>
        <v>18095.647909218525</v>
      </c>
      <c r="R6026" s="3">
        <f>+Tabella2026[[#This Row],[CONTRIBUTO SULLA BASE DELLA POPOLAZIONE]]+Tabella2026[[#This Row],[CONTRIBUTO SULLA BASE DEL REDDITO]]</f>
        <v>22690.683416463231</v>
      </c>
      <c r="S6026" s="3">
        <f>+Tabella2026[[#This Row],[CONTRIBUTO TOTALE]]/(PLAFOND/N_TESSERE)</f>
        <v>45.38136683292646</v>
      </c>
      <c r="T6026" s="3">
        <f>+MAX(CEILING(Tabella2026[[#This Row],[preDEF1]],1),1)</f>
        <v>46</v>
      </c>
      <c r="U6026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6026" s="21">
        <f>+Tabella2026[[#This Row],[DEF - n. card]]*(PLAFOND/N_TESSERE)</f>
        <v>23000</v>
      </c>
      <c r="W6026" s="18"/>
    </row>
    <row r="6027" spans="2:23" x14ac:dyDescent="0.25">
      <c r="B6027" s="1" t="s">
        <v>11952</v>
      </c>
      <c r="C6027" s="2">
        <v>67027</v>
      </c>
      <c r="D6027" s="1" t="s">
        <v>11953</v>
      </c>
      <c r="E6027" s="1" t="s">
        <v>96</v>
      </c>
      <c r="F6027" s="1" t="s">
        <v>298</v>
      </c>
      <c r="G6027" s="1" t="s">
        <v>11807</v>
      </c>
      <c r="H6027" s="1" t="s">
        <v>15836</v>
      </c>
      <c r="I6027" s="5">
        <v>919</v>
      </c>
      <c r="J6027" s="5">
        <v>11356284</v>
      </c>
      <c r="K6027" s="3">
        <f>+Tabella2026[[#This Row],[POP_2024]]/SUM(Tabella2026[POP_2024])</f>
        <v>1.5591211266443383E-5</v>
      </c>
      <c r="L6027" s="3">
        <f>+Tabella2026[[#This Row],[INCIDENZA POPOLAZIONE]]*(PLAFOND/2)</f>
        <v>4590.0409034324821</v>
      </c>
      <c r="M6027" s="3">
        <f>+IFERROR(Tabella2026[[#This Row],[reddito_2024]]/Tabella2026[[#This Row],[POP_2024]],"")</f>
        <v>12357.218715995647</v>
      </c>
      <c r="N6027" s="3">
        <f>+IF(Tabella2026[[#This Row],[REDDITO COMPLESSIVO PROCAPITE]]&lt;media_aggr_reddito_pc,(media_aggr_reddito_pc-Tabella2026[[#This Row],[REDDITO COMPLESSIVO PROCAPITE]]),0)</f>
        <v>5467.8473466130945</v>
      </c>
      <c r="O6027" s="3">
        <f>+Tabella2026[[#This Row],[DIFFERENZA REDDITO INFERIORE ALLA MEDIA DALLA MEDIA]]*Tabella2026[[#This Row],[POP_2024]]</f>
        <v>5024951.7115374338</v>
      </c>
      <c r="P6027" s="3">
        <f>+Tabella2026[[#This Row],[POPOLAZIONE PER DIFFERENZA ]]/SUM(Tabella2026[[POPOLAZIONE PER DIFFERENZA ]])</f>
        <v>4.4580472386576541E-5</v>
      </c>
      <c r="Q6027" s="3">
        <f>+Tabella2026[[#This Row],[INCIDENZA POPOLAZIONE PER DIFFERENZA]]*(PLAFOND-SUM(Tabella2026[CONTRIBUTO SULLA BASE DELLA POPOLAZIONE]))</f>
        <v>13124.457635253897</v>
      </c>
      <c r="R6027" s="3">
        <f>+Tabella2026[[#This Row],[CONTRIBUTO SULLA BASE DELLA POPOLAZIONE]]+Tabella2026[[#This Row],[CONTRIBUTO SULLA BASE DEL REDDITO]]</f>
        <v>17714.498538686377</v>
      </c>
      <c r="S6027" s="3">
        <f>+Tabella2026[[#This Row],[CONTRIBUTO TOTALE]]/(PLAFOND/N_TESSERE)</f>
        <v>35.428997077372756</v>
      </c>
      <c r="T6027" s="3">
        <f>+MAX(CEILING(Tabella2026[[#This Row],[preDEF1]],1),1)</f>
        <v>36</v>
      </c>
      <c r="U6027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6027" s="21">
        <f>+Tabella2026[[#This Row],[DEF - n. card]]*(PLAFOND/N_TESSERE)</f>
        <v>18000</v>
      </c>
      <c r="W6027" s="18"/>
    </row>
    <row r="6028" spans="2:23" x14ac:dyDescent="0.25">
      <c r="B6028" s="1" t="s">
        <v>12058</v>
      </c>
      <c r="C6028" s="2">
        <v>30092</v>
      </c>
      <c r="D6028" s="1" t="s">
        <v>12059</v>
      </c>
      <c r="E6028" s="1" t="s">
        <v>48</v>
      </c>
      <c r="F6028" s="1" t="s">
        <v>120</v>
      </c>
      <c r="G6028" s="1" t="s">
        <v>11807</v>
      </c>
      <c r="H6028" s="1" t="s">
        <v>15835</v>
      </c>
      <c r="I6028" s="5">
        <v>919</v>
      </c>
      <c r="J6028" s="5">
        <v>16199597</v>
      </c>
      <c r="K6028" s="3">
        <f>+Tabella2026[[#This Row],[POP_2024]]/SUM(Tabella2026[POP_2024])</f>
        <v>1.5591211266443383E-5</v>
      </c>
      <c r="L6028" s="3">
        <f>+Tabella2026[[#This Row],[INCIDENZA POPOLAZIONE]]*(PLAFOND/2)</f>
        <v>4590.0409034324821</v>
      </c>
      <c r="M6028" s="3">
        <f>+IFERROR(Tabella2026[[#This Row],[reddito_2024]]/Tabella2026[[#This Row],[POP_2024]],"")</f>
        <v>17627.417845484222</v>
      </c>
      <c r="N6028" s="3">
        <f>+IF(Tabella2026[[#This Row],[REDDITO COMPLESSIVO PROCAPITE]]&lt;media_aggr_reddito_pc,(media_aggr_reddito_pc-Tabella2026[[#This Row],[REDDITO COMPLESSIVO PROCAPITE]]),0)</f>
        <v>197.64821712451885</v>
      </c>
      <c r="O6028" s="3">
        <f>+Tabella2026[[#This Row],[DIFFERENZA REDDITO INFERIORE ALLA MEDIA DALLA MEDIA]]*Tabella2026[[#This Row],[POP_2024]]</f>
        <v>181638.71153743283</v>
      </c>
      <c r="P6028" s="3">
        <f>+Tabella2026[[#This Row],[POPOLAZIONE PER DIFFERENZA ]]/SUM(Tabella2026[[POPOLAZIONE PER DIFFERENZA ]])</f>
        <v>1.6114661451244758E-6</v>
      </c>
      <c r="Q6028" s="3">
        <f>+Tabella2026[[#This Row],[INCIDENZA POPOLAZIONE PER DIFFERENZA]]*(PLAFOND-SUM(Tabella2026[CONTRIBUTO SULLA BASE DELLA POPOLAZIONE]))</f>
        <v>474.41442452503873</v>
      </c>
      <c r="R6028" s="3">
        <f>+Tabella2026[[#This Row],[CONTRIBUTO SULLA BASE DELLA POPOLAZIONE]]+Tabella2026[[#This Row],[CONTRIBUTO SULLA BASE DEL REDDITO]]</f>
        <v>5064.4553279575211</v>
      </c>
      <c r="S6028" s="3">
        <f>+Tabella2026[[#This Row],[CONTRIBUTO TOTALE]]/(PLAFOND/N_TESSERE)</f>
        <v>10.128910655915043</v>
      </c>
      <c r="T6028" s="3">
        <f>+MAX(CEILING(Tabella2026[[#This Row],[preDEF1]],1),1)</f>
        <v>11</v>
      </c>
      <c r="U6028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028" s="21">
        <f>+Tabella2026[[#This Row],[DEF - n. card]]*(PLAFOND/N_TESSERE)</f>
        <v>5500</v>
      </c>
      <c r="W6028" s="18"/>
    </row>
    <row r="6029" spans="2:23" x14ac:dyDescent="0.25">
      <c r="B6029" s="1" t="s">
        <v>12012</v>
      </c>
      <c r="C6029" s="2">
        <v>6061</v>
      </c>
      <c r="D6029" s="1" t="s">
        <v>12013</v>
      </c>
      <c r="E6029" s="1" t="s">
        <v>18</v>
      </c>
      <c r="F6029" s="1" t="s">
        <v>138</v>
      </c>
      <c r="G6029" s="1" t="s">
        <v>11807</v>
      </c>
      <c r="H6029" s="1" t="s">
        <v>15835</v>
      </c>
      <c r="I6029" s="5">
        <v>918</v>
      </c>
      <c r="J6029" s="5">
        <v>18733608</v>
      </c>
      <c r="K6029" s="3">
        <f>+Tabella2026[[#This Row],[POP_2024]]/SUM(Tabella2026[POP_2024])</f>
        <v>1.5574245857013086E-5</v>
      </c>
      <c r="L6029" s="3">
        <f>+Tabella2026[[#This Row],[INCIDENZA POPOLAZIONE]]*(PLAFOND/2)</f>
        <v>4585.0462996202596</v>
      </c>
      <c r="M6029" s="3">
        <f>+IFERROR(Tabella2026[[#This Row],[reddito_2024]]/Tabella2026[[#This Row],[POP_2024]],"")</f>
        <v>20406.980392156864</v>
      </c>
      <c r="N6029" s="3">
        <f>+IF(Tabella2026[[#This Row],[REDDITO COMPLESSIVO PROCAPITE]]&lt;media_aggr_reddito_pc,(media_aggr_reddito_pc-Tabella2026[[#This Row],[REDDITO COMPLESSIVO PROCAPITE]]),0)</f>
        <v>0</v>
      </c>
      <c r="O6029" s="3">
        <f>+Tabella2026[[#This Row],[DIFFERENZA REDDITO INFERIORE ALLA MEDIA DALLA MEDIA]]*Tabella2026[[#This Row],[POP_2024]]</f>
        <v>0</v>
      </c>
      <c r="P6029" s="3">
        <f>+Tabella2026[[#This Row],[POPOLAZIONE PER DIFFERENZA ]]/SUM(Tabella2026[[POPOLAZIONE PER DIFFERENZA ]])</f>
        <v>0</v>
      </c>
      <c r="Q6029" s="3">
        <f>+Tabella2026[[#This Row],[INCIDENZA POPOLAZIONE PER DIFFERENZA]]*(PLAFOND-SUM(Tabella2026[CONTRIBUTO SULLA BASE DELLA POPOLAZIONE]))</f>
        <v>0</v>
      </c>
      <c r="R6029" s="3">
        <f>+Tabella2026[[#This Row],[CONTRIBUTO SULLA BASE DELLA POPOLAZIONE]]+Tabella2026[[#This Row],[CONTRIBUTO SULLA BASE DEL REDDITO]]</f>
        <v>4585.0462996202596</v>
      </c>
      <c r="S6029" s="3">
        <f>+Tabella2026[[#This Row],[CONTRIBUTO TOTALE]]/(PLAFOND/N_TESSERE)</f>
        <v>9.1700925992405189</v>
      </c>
      <c r="T6029" s="3">
        <f>+MAX(CEILING(Tabella2026[[#This Row],[preDEF1]],1),1)</f>
        <v>10</v>
      </c>
      <c r="U6029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29" s="21">
        <f>+Tabella2026[[#This Row],[DEF - n. card]]*(PLAFOND/N_TESSERE)</f>
        <v>5000</v>
      </c>
      <c r="W6029" s="18"/>
    </row>
    <row r="6030" spans="2:23" x14ac:dyDescent="0.25">
      <c r="B6030" s="1" t="s">
        <v>12100</v>
      </c>
      <c r="C6030" s="2">
        <v>53020</v>
      </c>
      <c r="D6030" s="1" t="s">
        <v>12101</v>
      </c>
      <c r="E6030" s="1" t="s">
        <v>30</v>
      </c>
      <c r="F6030" s="1" t="s">
        <v>159</v>
      </c>
      <c r="G6030" s="1" t="s">
        <v>11807</v>
      </c>
      <c r="H6030" s="1" t="s">
        <v>15834</v>
      </c>
      <c r="I6030" s="5">
        <v>918</v>
      </c>
      <c r="J6030" s="5">
        <v>11971183</v>
      </c>
      <c r="K6030" s="3">
        <f>+Tabella2026[[#This Row],[POP_2024]]/SUM(Tabella2026[POP_2024])</f>
        <v>1.5574245857013086E-5</v>
      </c>
      <c r="L6030" s="3">
        <f>+Tabella2026[[#This Row],[INCIDENZA POPOLAZIONE]]*(PLAFOND/2)</f>
        <v>4585.0462996202596</v>
      </c>
      <c r="M6030" s="3">
        <f>+IFERROR(Tabella2026[[#This Row],[reddito_2024]]/Tabella2026[[#This Row],[POP_2024]],"")</f>
        <v>13040.504357298474</v>
      </c>
      <c r="N6030" s="3">
        <f>+IF(Tabella2026[[#This Row],[REDDITO COMPLESSIVO PROCAPITE]]&lt;media_aggr_reddito_pc,(media_aggr_reddito_pc-Tabella2026[[#This Row],[REDDITO COMPLESSIVO PROCAPITE]]),0)</f>
        <v>4784.5617053102669</v>
      </c>
      <c r="O6030" s="3">
        <f>+Tabella2026[[#This Row],[DIFFERENZA REDDITO INFERIORE ALLA MEDIA DALLA MEDIA]]*Tabella2026[[#This Row],[POP_2024]]</f>
        <v>4392227.6454748251</v>
      </c>
      <c r="P6030" s="3">
        <f>+Tabella2026[[#This Row],[POPOLAZIONE PER DIFFERENZA ]]/SUM(Tabella2026[[POPOLAZIONE PER DIFFERENZA ]])</f>
        <v>3.8967057696309537E-5</v>
      </c>
      <c r="Q6030" s="3">
        <f>+Tabella2026[[#This Row],[INCIDENZA POPOLAZIONE PER DIFFERENZA]]*(PLAFOND-SUM(Tabella2026[CONTRIBUTO SULLA BASE DELLA POPOLAZIONE]))</f>
        <v>11471.872560500302</v>
      </c>
      <c r="R6030" s="3">
        <f>+Tabella2026[[#This Row],[CONTRIBUTO SULLA BASE DELLA POPOLAZIONE]]+Tabella2026[[#This Row],[CONTRIBUTO SULLA BASE DEL REDDITO]]</f>
        <v>16056.918860120561</v>
      </c>
      <c r="S6030" s="3">
        <f>+Tabella2026[[#This Row],[CONTRIBUTO TOTALE]]/(PLAFOND/N_TESSERE)</f>
        <v>32.113837720241122</v>
      </c>
      <c r="T6030" s="3">
        <f>+MAX(CEILING(Tabella2026[[#This Row],[preDEF1]],1),1)</f>
        <v>33</v>
      </c>
      <c r="U6030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6030" s="21">
        <f>+Tabella2026[[#This Row],[DEF - n. card]]*(PLAFOND/N_TESSERE)</f>
        <v>16500</v>
      </c>
      <c r="W6030" s="18"/>
    </row>
    <row r="6031" spans="2:23" x14ac:dyDescent="0.25">
      <c r="B6031" s="1" t="s">
        <v>12188</v>
      </c>
      <c r="C6031" s="2">
        <v>69036</v>
      </c>
      <c r="D6031" s="1" t="s">
        <v>12189</v>
      </c>
      <c r="E6031" s="1" t="s">
        <v>96</v>
      </c>
      <c r="F6031" s="1" t="s">
        <v>328</v>
      </c>
      <c r="G6031" s="1" t="s">
        <v>11807</v>
      </c>
      <c r="H6031" s="1" t="s">
        <v>15836</v>
      </c>
      <c r="I6031" s="5">
        <v>917</v>
      </c>
      <c r="J6031" s="5">
        <v>10221047</v>
      </c>
      <c r="K6031" s="3">
        <f>+Tabella2026[[#This Row],[POP_2024]]/SUM(Tabella2026[POP_2024])</f>
        <v>1.555728044758279E-5</v>
      </c>
      <c r="L6031" s="3">
        <f>+Tabella2026[[#This Row],[INCIDENZA POPOLAZIONE]]*(PLAFOND/2)</f>
        <v>4580.0516958080379</v>
      </c>
      <c r="M6031" s="3">
        <f>+IFERROR(Tabella2026[[#This Row],[reddito_2024]]/Tabella2026[[#This Row],[POP_2024]],"")</f>
        <v>11146.179934569247</v>
      </c>
      <c r="N6031" s="3">
        <f>+IF(Tabella2026[[#This Row],[REDDITO COMPLESSIVO PROCAPITE]]&lt;media_aggr_reddito_pc,(media_aggr_reddito_pc-Tabella2026[[#This Row],[REDDITO COMPLESSIVO PROCAPITE]]),0)</f>
        <v>6678.886128039494</v>
      </c>
      <c r="O6031" s="3">
        <f>+Tabella2026[[#This Row],[DIFFERENZA REDDITO INFERIORE ALLA MEDIA DALLA MEDIA]]*Tabella2026[[#This Row],[POP_2024]]</f>
        <v>6124538.5794122163</v>
      </c>
      <c r="P6031" s="3">
        <f>+Tabella2026[[#This Row],[POPOLAZIONE PER DIFFERENZA ]]/SUM(Tabella2026[[POPOLAZIONE PER DIFFERENZA ]])</f>
        <v>5.4335810310995265E-5</v>
      </c>
      <c r="Q6031" s="3">
        <f>+Tabella2026[[#This Row],[INCIDENZA POPOLAZIONE PER DIFFERENZA]]*(PLAFOND-SUM(Tabella2026[CONTRIBUTO SULLA BASE DELLA POPOLAZIONE]))</f>
        <v>15996.421803699337</v>
      </c>
      <c r="R6031" s="3">
        <f>+Tabella2026[[#This Row],[CONTRIBUTO SULLA BASE DELLA POPOLAZIONE]]+Tabella2026[[#This Row],[CONTRIBUTO SULLA BASE DEL REDDITO]]</f>
        <v>20576.473499507374</v>
      </c>
      <c r="S6031" s="3">
        <f>+Tabella2026[[#This Row],[CONTRIBUTO TOTALE]]/(PLAFOND/N_TESSERE)</f>
        <v>41.152946999014745</v>
      </c>
      <c r="T6031" s="3">
        <f>+MAX(CEILING(Tabella2026[[#This Row],[preDEF1]],1),1)</f>
        <v>42</v>
      </c>
      <c r="U6031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6031" s="21">
        <f>+Tabella2026[[#This Row],[DEF - n. card]]*(PLAFOND/N_TESSERE)</f>
        <v>21000</v>
      </c>
      <c r="W6031" s="18"/>
    </row>
    <row r="6032" spans="2:23" x14ac:dyDescent="0.25">
      <c r="B6032" s="1" t="s">
        <v>11994</v>
      </c>
      <c r="C6032" s="2">
        <v>94027</v>
      </c>
      <c r="D6032" s="1" t="s">
        <v>11995</v>
      </c>
      <c r="E6032" s="1" t="s">
        <v>345</v>
      </c>
      <c r="F6032" s="1" t="s">
        <v>1000</v>
      </c>
      <c r="G6032" s="1" t="s">
        <v>11807</v>
      </c>
      <c r="H6032" s="1" t="s">
        <v>15836</v>
      </c>
      <c r="I6032" s="5">
        <v>915</v>
      </c>
      <c r="J6032" s="5">
        <v>11348335</v>
      </c>
      <c r="K6032" s="3">
        <f>+Tabella2026[[#This Row],[POP_2024]]/SUM(Tabella2026[POP_2024])</f>
        <v>1.5523349628722194E-5</v>
      </c>
      <c r="L6032" s="3">
        <f>+Tabella2026[[#This Row],[INCIDENZA POPOLAZIONE]]*(PLAFOND/2)</f>
        <v>4570.062488183592</v>
      </c>
      <c r="M6032" s="3">
        <f>+IFERROR(Tabella2026[[#This Row],[reddito_2024]]/Tabella2026[[#This Row],[POP_2024]],"")</f>
        <v>12402.551912568306</v>
      </c>
      <c r="N6032" s="3">
        <f>+IF(Tabella2026[[#This Row],[REDDITO COMPLESSIVO PROCAPITE]]&lt;media_aggr_reddito_pc,(media_aggr_reddito_pc-Tabella2026[[#This Row],[REDDITO COMPLESSIVO PROCAPITE]]),0)</f>
        <v>5422.5141500404352</v>
      </c>
      <c r="O6032" s="3">
        <f>+Tabella2026[[#This Row],[DIFFERENZA REDDITO INFERIORE ALLA MEDIA DALLA MEDIA]]*Tabella2026[[#This Row],[POP_2024]]</f>
        <v>4961600.4472869979</v>
      </c>
      <c r="P6032" s="3">
        <f>+Tabella2026[[#This Row],[POPOLAZIONE PER DIFFERENZA ]]/SUM(Tabella2026[[POPOLAZIONE PER DIFFERENZA ]])</f>
        <v>4.4018431306642031E-5</v>
      </c>
      <c r="Q6032" s="3">
        <f>+Tabella2026[[#This Row],[INCIDENZA POPOLAZIONE PER DIFFERENZA]]*(PLAFOND-SUM(Tabella2026[CONTRIBUTO SULLA BASE DELLA POPOLAZIONE]))</f>
        <v>12958.993162851986</v>
      </c>
      <c r="R6032" s="3">
        <f>+Tabella2026[[#This Row],[CONTRIBUTO SULLA BASE DELLA POPOLAZIONE]]+Tabella2026[[#This Row],[CONTRIBUTO SULLA BASE DEL REDDITO]]</f>
        <v>17529.055651035578</v>
      </c>
      <c r="S6032" s="3">
        <f>+Tabella2026[[#This Row],[CONTRIBUTO TOTALE]]/(PLAFOND/N_TESSERE)</f>
        <v>35.058111302071154</v>
      </c>
      <c r="T6032" s="3">
        <f>+MAX(CEILING(Tabella2026[[#This Row],[preDEF1]],1),1)</f>
        <v>36</v>
      </c>
      <c r="U6032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6032" s="21">
        <f>+Tabella2026[[#This Row],[DEF - n. card]]*(PLAFOND/N_TESSERE)</f>
        <v>18000</v>
      </c>
      <c r="W6032" s="18"/>
    </row>
    <row r="6033" spans="2:23" x14ac:dyDescent="0.25">
      <c r="B6033" s="1" t="s">
        <v>11930</v>
      </c>
      <c r="C6033" s="2">
        <v>43035</v>
      </c>
      <c r="D6033" s="1" t="s">
        <v>11931</v>
      </c>
      <c r="E6033" s="1" t="s">
        <v>117</v>
      </c>
      <c r="F6033" s="1" t="s">
        <v>411</v>
      </c>
      <c r="G6033" s="1" t="s">
        <v>11807</v>
      </c>
      <c r="H6033" s="1" t="s">
        <v>15834</v>
      </c>
      <c r="I6033" s="5">
        <v>915</v>
      </c>
      <c r="J6033" s="5">
        <v>13484489</v>
      </c>
      <c r="K6033" s="3">
        <f>+Tabella2026[[#This Row],[POP_2024]]/SUM(Tabella2026[POP_2024])</f>
        <v>1.5523349628722194E-5</v>
      </c>
      <c r="L6033" s="3">
        <f>+Tabella2026[[#This Row],[INCIDENZA POPOLAZIONE]]*(PLAFOND/2)</f>
        <v>4570.062488183592</v>
      </c>
      <c r="M6033" s="3">
        <f>+IFERROR(Tabella2026[[#This Row],[reddito_2024]]/Tabella2026[[#This Row],[POP_2024]],"")</f>
        <v>14737.146448087431</v>
      </c>
      <c r="N6033" s="3">
        <f>+IF(Tabella2026[[#This Row],[REDDITO COMPLESSIVO PROCAPITE]]&lt;media_aggr_reddito_pc,(media_aggr_reddito_pc-Tabella2026[[#This Row],[REDDITO COMPLESSIVO PROCAPITE]]),0)</f>
        <v>3087.91961452131</v>
      </c>
      <c r="O6033" s="3">
        <f>+Tabella2026[[#This Row],[DIFFERENZA REDDITO INFERIORE ALLA MEDIA DALLA MEDIA]]*Tabella2026[[#This Row],[POP_2024]]</f>
        <v>2825446.4472869989</v>
      </c>
      <c r="P6033" s="3">
        <f>+Tabella2026[[#This Row],[POPOLAZIONE PER DIFFERENZA ]]/SUM(Tabella2026[[POPOLAZIONE PER DIFFERENZA ]])</f>
        <v>2.5066855276205273E-5</v>
      </c>
      <c r="Q6033" s="3">
        <f>+Tabella2026[[#This Row],[INCIDENZA POPOLAZIONE PER DIFFERENZA]]*(PLAFOND-SUM(Tabella2026[CONTRIBUTO SULLA BASE DELLA POPOLAZIONE]))</f>
        <v>7379.663393173405</v>
      </c>
      <c r="R6033" s="3">
        <f>+Tabella2026[[#This Row],[CONTRIBUTO SULLA BASE DELLA POPOLAZIONE]]+Tabella2026[[#This Row],[CONTRIBUTO SULLA BASE DEL REDDITO]]</f>
        <v>11949.725881356997</v>
      </c>
      <c r="S6033" s="3">
        <f>+Tabella2026[[#This Row],[CONTRIBUTO TOTALE]]/(PLAFOND/N_TESSERE)</f>
        <v>23.899451762713994</v>
      </c>
      <c r="T6033" s="3">
        <f>+MAX(CEILING(Tabella2026[[#This Row],[preDEF1]],1),1)</f>
        <v>24</v>
      </c>
      <c r="U6033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033" s="21">
        <f>+Tabella2026[[#This Row],[DEF - n. card]]*(PLAFOND/N_TESSERE)</f>
        <v>12000</v>
      </c>
      <c r="W6033" s="18"/>
    </row>
    <row r="6034" spans="2:23" x14ac:dyDescent="0.25">
      <c r="B6034" s="1" t="s">
        <v>12002</v>
      </c>
      <c r="C6034" s="2">
        <v>78111</v>
      </c>
      <c r="D6034" s="1" t="s">
        <v>12003</v>
      </c>
      <c r="E6034" s="1" t="s">
        <v>61</v>
      </c>
      <c r="F6034" s="1" t="s">
        <v>178</v>
      </c>
      <c r="G6034" s="1" t="s">
        <v>11807</v>
      </c>
      <c r="H6034" s="1" t="s">
        <v>15836</v>
      </c>
      <c r="I6034" s="5">
        <v>915</v>
      </c>
      <c r="J6034" s="5">
        <v>12357751</v>
      </c>
      <c r="K6034" s="3">
        <f>+Tabella2026[[#This Row],[POP_2024]]/SUM(Tabella2026[POP_2024])</f>
        <v>1.5523349628722194E-5</v>
      </c>
      <c r="L6034" s="3">
        <f>+Tabella2026[[#This Row],[INCIDENZA POPOLAZIONE]]*(PLAFOND/2)</f>
        <v>4570.062488183592</v>
      </c>
      <c r="M6034" s="3">
        <f>+IFERROR(Tabella2026[[#This Row],[reddito_2024]]/Tabella2026[[#This Row],[POP_2024]],"")</f>
        <v>13505.738797814207</v>
      </c>
      <c r="N6034" s="3">
        <f>+IF(Tabella2026[[#This Row],[REDDITO COMPLESSIVO PROCAPITE]]&lt;media_aggr_reddito_pc,(media_aggr_reddito_pc-Tabella2026[[#This Row],[REDDITO COMPLESSIVO PROCAPITE]]),0)</f>
        <v>4319.3272647945341</v>
      </c>
      <c r="O6034" s="3">
        <f>+Tabella2026[[#This Row],[DIFFERENZA REDDITO INFERIORE ALLA MEDIA DALLA MEDIA]]*Tabella2026[[#This Row],[POP_2024]]</f>
        <v>3952184.4472869989</v>
      </c>
      <c r="P6034" s="3">
        <f>+Tabella2026[[#This Row],[POPOLAZIONE PER DIFFERENZA ]]/SUM(Tabella2026[[POPOLAZIONE PER DIFFERENZA ]])</f>
        <v>3.506307318623529E-5</v>
      </c>
      <c r="Q6034" s="3">
        <f>+Tabella2026[[#This Row],[INCIDENZA POPOLAZIONE PER DIFFERENZA]]*(PLAFOND-SUM(Tabella2026[CONTRIBUTO SULLA BASE DELLA POPOLAZIONE]))</f>
        <v>10322.542448722821</v>
      </c>
      <c r="R6034" s="3">
        <f>+Tabella2026[[#This Row],[CONTRIBUTO SULLA BASE DELLA POPOLAZIONE]]+Tabella2026[[#This Row],[CONTRIBUTO SULLA BASE DEL REDDITO]]</f>
        <v>14892.604936906413</v>
      </c>
      <c r="S6034" s="3">
        <f>+Tabella2026[[#This Row],[CONTRIBUTO TOTALE]]/(PLAFOND/N_TESSERE)</f>
        <v>29.785209873812825</v>
      </c>
      <c r="T6034" s="3">
        <f>+MAX(CEILING(Tabella2026[[#This Row],[preDEF1]],1),1)</f>
        <v>30</v>
      </c>
      <c r="U6034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034" s="21">
        <f>+Tabella2026[[#This Row],[DEF - n. card]]*(PLAFOND/N_TESSERE)</f>
        <v>15000</v>
      </c>
      <c r="W6034" s="18"/>
    </row>
    <row r="6035" spans="2:23" x14ac:dyDescent="0.25">
      <c r="B6035" s="1" t="s">
        <v>12186</v>
      </c>
      <c r="C6035" s="2">
        <v>19096</v>
      </c>
      <c r="D6035" s="1" t="s">
        <v>12187</v>
      </c>
      <c r="E6035" s="1" t="s">
        <v>12</v>
      </c>
      <c r="F6035" s="1" t="s">
        <v>193</v>
      </c>
      <c r="G6035" s="1" t="s">
        <v>11807</v>
      </c>
      <c r="H6035" s="1" t="s">
        <v>15835</v>
      </c>
      <c r="I6035" s="5">
        <v>915</v>
      </c>
      <c r="J6035" s="5">
        <v>17129027</v>
      </c>
      <c r="K6035" s="3">
        <f>+Tabella2026[[#This Row],[POP_2024]]/SUM(Tabella2026[POP_2024])</f>
        <v>1.5523349628722194E-5</v>
      </c>
      <c r="L6035" s="3">
        <f>+Tabella2026[[#This Row],[INCIDENZA POPOLAZIONE]]*(PLAFOND/2)</f>
        <v>4570.062488183592</v>
      </c>
      <c r="M6035" s="3">
        <f>+IFERROR(Tabella2026[[#This Row],[reddito_2024]]/Tabella2026[[#This Row],[POP_2024]],"")</f>
        <v>18720.248087431693</v>
      </c>
      <c r="N6035" s="3">
        <f>+IF(Tabella2026[[#This Row],[REDDITO COMPLESSIVO PROCAPITE]]&lt;media_aggr_reddito_pc,(media_aggr_reddito_pc-Tabella2026[[#This Row],[REDDITO COMPLESSIVO PROCAPITE]]),0)</f>
        <v>0</v>
      </c>
      <c r="O6035" s="3">
        <f>+Tabella2026[[#This Row],[DIFFERENZA REDDITO INFERIORE ALLA MEDIA DALLA MEDIA]]*Tabella2026[[#This Row],[POP_2024]]</f>
        <v>0</v>
      </c>
      <c r="P6035" s="3">
        <f>+Tabella2026[[#This Row],[POPOLAZIONE PER DIFFERENZA ]]/SUM(Tabella2026[[POPOLAZIONE PER DIFFERENZA ]])</f>
        <v>0</v>
      </c>
      <c r="Q6035" s="3">
        <f>+Tabella2026[[#This Row],[INCIDENZA POPOLAZIONE PER DIFFERENZA]]*(PLAFOND-SUM(Tabella2026[CONTRIBUTO SULLA BASE DELLA POPOLAZIONE]))</f>
        <v>0</v>
      </c>
      <c r="R6035" s="3">
        <f>+Tabella2026[[#This Row],[CONTRIBUTO SULLA BASE DELLA POPOLAZIONE]]+Tabella2026[[#This Row],[CONTRIBUTO SULLA BASE DEL REDDITO]]</f>
        <v>4570.062488183592</v>
      </c>
      <c r="S6035" s="3">
        <f>+Tabella2026[[#This Row],[CONTRIBUTO TOTALE]]/(PLAFOND/N_TESSERE)</f>
        <v>9.1401249763671846</v>
      </c>
      <c r="T6035" s="3">
        <f>+MAX(CEILING(Tabella2026[[#This Row],[preDEF1]],1),1)</f>
        <v>10</v>
      </c>
      <c r="U603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35" s="21">
        <f>+Tabella2026[[#This Row],[DEF - n. card]]*(PLAFOND/N_TESSERE)</f>
        <v>5000</v>
      </c>
      <c r="W6035" s="18"/>
    </row>
    <row r="6036" spans="2:23" x14ac:dyDescent="0.25">
      <c r="B6036" s="1" t="s">
        <v>12084</v>
      </c>
      <c r="C6036" s="2">
        <v>66003</v>
      </c>
      <c r="D6036" s="1" t="s">
        <v>12085</v>
      </c>
      <c r="E6036" s="1" t="s">
        <v>96</v>
      </c>
      <c r="F6036" s="1" t="s">
        <v>201</v>
      </c>
      <c r="G6036" s="1" t="s">
        <v>11807</v>
      </c>
      <c r="H6036" s="1" t="s">
        <v>15836</v>
      </c>
      <c r="I6036" s="5">
        <v>912</v>
      </c>
      <c r="J6036" s="5">
        <v>14426434</v>
      </c>
      <c r="K6036" s="3">
        <f>+Tabella2026[[#This Row],[POP_2024]]/SUM(Tabella2026[POP_2024])</f>
        <v>1.5472453400431302E-5</v>
      </c>
      <c r="L6036" s="3">
        <f>+Tabella2026[[#This Row],[INCIDENZA POPOLAZIONE]]*(PLAFOND/2)</f>
        <v>4555.0786767469244</v>
      </c>
      <c r="M6036" s="3">
        <f>+IFERROR(Tabella2026[[#This Row],[reddito_2024]]/Tabella2026[[#This Row],[POP_2024]],"")</f>
        <v>15818.458333333334</v>
      </c>
      <c r="N6036" s="3">
        <f>+IF(Tabella2026[[#This Row],[REDDITO COMPLESSIVO PROCAPITE]]&lt;media_aggr_reddito_pc,(media_aggr_reddito_pc-Tabella2026[[#This Row],[REDDITO COMPLESSIVO PROCAPITE]]),0)</f>
        <v>2006.6077292754071</v>
      </c>
      <c r="O6036" s="3">
        <f>+Tabella2026[[#This Row],[DIFFERENZA REDDITO INFERIORE ALLA MEDIA DALLA MEDIA]]*Tabella2026[[#This Row],[POP_2024]]</f>
        <v>1830026.2490991713</v>
      </c>
      <c r="P6036" s="3">
        <f>+Tabella2026[[#This Row],[POPOLAZIONE PER DIFFERENZA ]]/SUM(Tabella2026[[POPOLAZIONE PER DIFFERENZA ]])</f>
        <v>1.6235665404974525E-5</v>
      </c>
      <c r="Q6036" s="3">
        <f>+Tabella2026[[#This Row],[INCIDENZA POPOLAZIONE PER DIFFERENZA]]*(PLAFOND-SUM(Tabella2026[CONTRIBUTO SULLA BASE DELLA POPOLAZIONE]))</f>
        <v>4779.7677184754657</v>
      </c>
      <c r="R6036" s="3">
        <f>+Tabella2026[[#This Row],[CONTRIBUTO SULLA BASE DELLA POPOLAZIONE]]+Tabella2026[[#This Row],[CONTRIBUTO SULLA BASE DEL REDDITO]]</f>
        <v>9334.8463952223901</v>
      </c>
      <c r="S6036" s="3">
        <f>+Tabella2026[[#This Row],[CONTRIBUTO TOTALE]]/(PLAFOND/N_TESSERE)</f>
        <v>18.669692790444781</v>
      </c>
      <c r="T6036" s="3">
        <f>+MAX(CEILING(Tabella2026[[#This Row],[preDEF1]],1),1)</f>
        <v>19</v>
      </c>
      <c r="U6036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036" s="21">
        <f>+Tabella2026[[#This Row],[DEF - n. card]]*(PLAFOND/N_TESSERE)</f>
        <v>9500</v>
      </c>
      <c r="W6036" s="18"/>
    </row>
    <row r="6037" spans="2:23" x14ac:dyDescent="0.25">
      <c r="B6037" s="1" t="s">
        <v>11944</v>
      </c>
      <c r="C6037" s="2">
        <v>45004</v>
      </c>
      <c r="D6037" s="1" t="s">
        <v>11945</v>
      </c>
      <c r="E6037" s="1" t="s">
        <v>30</v>
      </c>
      <c r="F6037" s="1" t="s">
        <v>208</v>
      </c>
      <c r="G6037" s="1" t="s">
        <v>11807</v>
      </c>
      <c r="H6037" s="1" t="s">
        <v>15834</v>
      </c>
      <c r="I6037" s="5">
        <v>912</v>
      </c>
      <c r="J6037" s="5">
        <v>13557366</v>
      </c>
      <c r="K6037" s="3">
        <f>+Tabella2026[[#This Row],[POP_2024]]/SUM(Tabella2026[POP_2024])</f>
        <v>1.5472453400431302E-5</v>
      </c>
      <c r="L6037" s="3">
        <f>+Tabella2026[[#This Row],[INCIDENZA POPOLAZIONE]]*(PLAFOND/2)</f>
        <v>4555.0786767469244</v>
      </c>
      <c r="M6037" s="3">
        <f>+IFERROR(Tabella2026[[#This Row],[reddito_2024]]/Tabella2026[[#This Row],[POP_2024]],"")</f>
        <v>14865.532894736842</v>
      </c>
      <c r="N6037" s="3">
        <f>+IF(Tabella2026[[#This Row],[REDDITO COMPLESSIVO PROCAPITE]]&lt;media_aggr_reddito_pc,(media_aggr_reddito_pc-Tabella2026[[#This Row],[REDDITO COMPLESSIVO PROCAPITE]]),0)</f>
        <v>2959.5331678718994</v>
      </c>
      <c r="O6037" s="3">
        <f>+Tabella2026[[#This Row],[DIFFERENZA REDDITO INFERIORE ALLA MEDIA DALLA MEDIA]]*Tabella2026[[#This Row],[POP_2024]]</f>
        <v>2699094.2490991722</v>
      </c>
      <c r="P6037" s="3">
        <f>+Tabella2026[[#This Row],[POPOLAZIONE PER DIFFERENZA ]]/SUM(Tabella2026[[POPOLAZIONE PER DIFFERENZA ]])</f>
        <v>2.3945881184183156E-5</v>
      </c>
      <c r="Q6037" s="3">
        <f>+Tabella2026[[#This Row],[INCIDENZA POPOLAZIONE PER DIFFERENZA]]*(PLAFOND-SUM(Tabella2026[CONTRIBUTO SULLA BASE DELLA POPOLAZIONE]))</f>
        <v>7049.6494612126617</v>
      </c>
      <c r="R6037" s="3">
        <f>+Tabella2026[[#This Row],[CONTRIBUTO SULLA BASE DELLA POPOLAZIONE]]+Tabella2026[[#This Row],[CONTRIBUTO SULLA BASE DEL REDDITO]]</f>
        <v>11604.728137959586</v>
      </c>
      <c r="S6037" s="3">
        <f>+Tabella2026[[#This Row],[CONTRIBUTO TOTALE]]/(PLAFOND/N_TESSERE)</f>
        <v>23.209456275919173</v>
      </c>
      <c r="T6037" s="3">
        <f>+MAX(CEILING(Tabella2026[[#This Row],[preDEF1]],1),1)</f>
        <v>24</v>
      </c>
      <c r="U6037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037" s="21">
        <f>+Tabella2026[[#This Row],[DEF - n. card]]*(PLAFOND/N_TESSERE)</f>
        <v>12000</v>
      </c>
      <c r="W6037" s="18"/>
    </row>
    <row r="6038" spans="2:23" x14ac:dyDescent="0.25">
      <c r="B6038" s="1" t="s">
        <v>12198</v>
      </c>
      <c r="C6038" s="2">
        <v>16186</v>
      </c>
      <c r="D6038" s="1" t="s">
        <v>12199</v>
      </c>
      <c r="E6038" s="1" t="s">
        <v>12</v>
      </c>
      <c r="F6038" s="1" t="s">
        <v>93</v>
      </c>
      <c r="G6038" s="1" t="s">
        <v>11807</v>
      </c>
      <c r="H6038" s="1" t="s">
        <v>15835</v>
      </c>
      <c r="I6038" s="5">
        <v>912</v>
      </c>
      <c r="J6038" s="5">
        <v>14902107</v>
      </c>
      <c r="K6038" s="3">
        <f>+Tabella2026[[#This Row],[POP_2024]]/SUM(Tabella2026[POP_2024])</f>
        <v>1.5472453400431302E-5</v>
      </c>
      <c r="L6038" s="3">
        <f>+Tabella2026[[#This Row],[INCIDENZA POPOLAZIONE]]*(PLAFOND/2)</f>
        <v>4555.0786767469244</v>
      </c>
      <c r="M6038" s="3">
        <f>+IFERROR(Tabella2026[[#This Row],[reddito_2024]]/Tabella2026[[#This Row],[POP_2024]],"")</f>
        <v>16340.029605263158</v>
      </c>
      <c r="N6038" s="3">
        <f>+IF(Tabella2026[[#This Row],[REDDITO COMPLESSIVO PROCAPITE]]&lt;media_aggr_reddito_pc,(media_aggr_reddito_pc-Tabella2026[[#This Row],[REDDITO COMPLESSIVO PROCAPITE]]),0)</f>
        <v>1485.0364573455827</v>
      </c>
      <c r="O6038" s="3">
        <f>+Tabella2026[[#This Row],[DIFFERENZA REDDITO INFERIORE ALLA MEDIA DALLA MEDIA]]*Tabella2026[[#This Row],[POP_2024]]</f>
        <v>1354353.2490991715</v>
      </c>
      <c r="P6038" s="3">
        <f>+Tabella2026[[#This Row],[POPOLAZIONE PER DIFFERENZA ]]/SUM(Tabella2026[[POPOLAZIONE PER DIFFERENZA ]])</f>
        <v>1.2015579669055701E-5</v>
      </c>
      <c r="Q6038" s="3">
        <f>+Tabella2026[[#This Row],[INCIDENZA POPOLAZIONE PER DIFFERENZA]]*(PLAFOND-SUM(Tabella2026[CONTRIBUTO SULLA BASE DELLA POPOLAZIONE]))</f>
        <v>3537.3776428852607</v>
      </c>
      <c r="R6038" s="3">
        <f>+Tabella2026[[#This Row],[CONTRIBUTO SULLA BASE DELLA POPOLAZIONE]]+Tabella2026[[#This Row],[CONTRIBUTO SULLA BASE DEL REDDITO]]</f>
        <v>8092.4563196321851</v>
      </c>
      <c r="S6038" s="3">
        <f>+Tabella2026[[#This Row],[CONTRIBUTO TOTALE]]/(PLAFOND/N_TESSERE)</f>
        <v>16.184912639264372</v>
      </c>
      <c r="T6038" s="3">
        <f>+MAX(CEILING(Tabella2026[[#This Row],[preDEF1]],1),1)</f>
        <v>17</v>
      </c>
      <c r="U6038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038" s="21">
        <f>+Tabella2026[[#This Row],[DEF - n. card]]*(PLAFOND/N_TESSERE)</f>
        <v>8500</v>
      </c>
      <c r="W6038" s="18"/>
    </row>
    <row r="6039" spans="2:23" x14ac:dyDescent="0.25">
      <c r="B6039" s="1" t="s">
        <v>12112</v>
      </c>
      <c r="C6039" s="2">
        <v>9044</v>
      </c>
      <c r="D6039" s="1" t="s">
        <v>12113</v>
      </c>
      <c r="E6039" s="1" t="s">
        <v>24</v>
      </c>
      <c r="F6039" s="1" t="s">
        <v>246</v>
      </c>
      <c r="G6039" s="1" t="s">
        <v>11807</v>
      </c>
      <c r="H6039" s="1" t="s">
        <v>15835</v>
      </c>
      <c r="I6039" s="5">
        <v>911</v>
      </c>
      <c r="J6039" s="5">
        <v>15669688</v>
      </c>
      <c r="K6039" s="3">
        <f>+Tabella2026[[#This Row],[POP_2024]]/SUM(Tabella2026[POP_2024])</f>
        <v>1.5455487991001005E-5</v>
      </c>
      <c r="L6039" s="3">
        <f>+Tabella2026[[#This Row],[INCIDENZA POPOLAZIONE]]*(PLAFOND/2)</f>
        <v>4550.0840729347028</v>
      </c>
      <c r="M6039" s="3">
        <f>+IFERROR(Tabella2026[[#This Row],[reddito_2024]]/Tabella2026[[#This Row],[POP_2024]],"")</f>
        <v>17200.535675082327</v>
      </c>
      <c r="N6039" s="3">
        <f>+IF(Tabella2026[[#This Row],[REDDITO COMPLESSIVO PROCAPITE]]&lt;media_aggr_reddito_pc,(media_aggr_reddito_pc-Tabella2026[[#This Row],[REDDITO COMPLESSIVO PROCAPITE]]),0)</f>
        <v>624.53038752641442</v>
      </c>
      <c r="O6039" s="3">
        <f>+Tabella2026[[#This Row],[DIFFERENZA REDDITO INFERIORE ALLA MEDIA DALLA MEDIA]]*Tabella2026[[#This Row],[POP_2024]]</f>
        <v>568947.18303656357</v>
      </c>
      <c r="P6039" s="3">
        <f>+Tabella2026[[#This Row],[POPOLAZIONE PER DIFFERENZA ]]/SUM(Tabella2026[[POPOLAZIONE PER DIFFERENZA ]])</f>
        <v>5.0475975967183338E-6</v>
      </c>
      <c r="Q6039" s="3">
        <f>+Tabella2026[[#This Row],[INCIDENZA POPOLAZIONE PER DIFFERENZA]]*(PLAFOND-SUM(Tabella2026[CONTRIBUTO SULLA BASE DELLA POPOLAZIONE]))</f>
        <v>1486.0089467756859</v>
      </c>
      <c r="R6039" s="3">
        <f>+Tabella2026[[#This Row],[CONTRIBUTO SULLA BASE DELLA POPOLAZIONE]]+Tabella2026[[#This Row],[CONTRIBUTO SULLA BASE DEL REDDITO]]</f>
        <v>6036.0930197103889</v>
      </c>
      <c r="S6039" s="3">
        <f>+Tabella2026[[#This Row],[CONTRIBUTO TOTALE]]/(PLAFOND/N_TESSERE)</f>
        <v>12.072186039420778</v>
      </c>
      <c r="T6039" s="3">
        <f>+MAX(CEILING(Tabella2026[[#This Row],[preDEF1]],1),1)</f>
        <v>13</v>
      </c>
      <c r="U603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039" s="21">
        <f>+Tabella2026[[#This Row],[DEF - n. card]]*(PLAFOND/N_TESSERE)</f>
        <v>6500</v>
      </c>
      <c r="W6039" s="18"/>
    </row>
    <row r="6040" spans="2:23" x14ac:dyDescent="0.25">
      <c r="B6040" s="1" t="s">
        <v>12118</v>
      </c>
      <c r="C6040" s="2">
        <v>22169</v>
      </c>
      <c r="D6040" s="1" t="s">
        <v>12119</v>
      </c>
      <c r="E6040" s="1" t="s">
        <v>99</v>
      </c>
      <c r="F6040" s="1" t="s">
        <v>98</v>
      </c>
      <c r="G6040" s="1" t="s">
        <v>11807</v>
      </c>
      <c r="H6040" s="1" t="s">
        <v>15835</v>
      </c>
      <c r="I6040" s="5">
        <v>911</v>
      </c>
      <c r="J6040" s="5">
        <v>16313524</v>
      </c>
      <c r="K6040" s="3">
        <f>+Tabella2026[[#This Row],[POP_2024]]/SUM(Tabella2026[POP_2024])</f>
        <v>1.5455487991001005E-5</v>
      </c>
      <c r="L6040" s="3">
        <f>+Tabella2026[[#This Row],[INCIDENZA POPOLAZIONE]]*(PLAFOND/2)</f>
        <v>4550.0840729347028</v>
      </c>
      <c r="M6040" s="3">
        <f>+IFERROR(Tabella2026[[#This Row],[reddito_2024]]/Tabella2026[[#This Row],[POP_2024]],"")</f>
        <v>17907.271130625686</v>
      </c>
      <c r="N6040" s="3">
        <f>+IF(Tabella2026[[#This Row],[REDDITO COMPLESSIVO PROCAPITE]]&lt;media_aggr_reddito_pc,(media_aggr_reddito_pc-Tabella2026[[#This Row],[REDDITO COMPLESSIVO PROCAPITE]]),0)</f>
        <v>0</v>
      </c>
      <c r="O6040" s="3">
        <f>+Tabella2026[[#This Row],[DIFFERENZA REDDITO INFERIORE ALLA MEDIA DALLA MEDIA]]*Tabella2026[[#This Row],[POP_2024]]</f>
        <v>0</v>
      </c>
      <c r="P6040" s="3">
        <f>+Tabella2026[[#This Row],[POPOLAZIONE PER DIFFERENZA ]]/SUM(Tabella2026[[POPOLAZIONE PER DIFFERENZA ]])</f>
        <v>0</v>
      </c>
      <c r="Q6040" s="3">
        <f>+Tabella2026[[#This Row],[INCIDENZA POPOLAZIONE PER DIFFERENZA]]*(PLAFOND-SUM(Tabella2026[CONTRIBUTO SULLA BASE DELLA POPOLAZIONE]))</f>
        <v>0</v>
      </c>
      <c r="R6040" s="3">
        <f>+Tabella2026[[#This Row],[CONTRIBUTO SULLA BASE DELLA POPOLAZIONE]]+Tabella2026[[#This Row],[CONTRIBUTO SULLA BASE DEL REDDITO]]</f>
        <v>4550.0840729347028</v>
      </c>
      <c r="S6040" s="3">
        <f>+Tabella2026[[#This Row],[CONTRIBUTO TOTALE]]/(PLAFOND/N_TESSERE)</f>
        <v>9.1001681458694055</v>
      </c>
      <c r="T6040" s="3">
        <f>+MAX(CEILING(Tabella2026[[#This Row],[preDEF1]],1),1)</f>
        <v>10</v>
      </c>
      <c r="U6040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40" s="21">
        <f>+Tabella2026[[#This Row],[DEF - n. card]]*(PLAFOND/N_TESSERE)</f>
        <v>5000</v>
      </c>
      <c r="W6040" s="18"/>
    </row>
    <row r="6041" spans="2:23" x14ac:dyDescent="0.25">
      <c r="B6041" s="1" t="s">
        <v>12248</v>
      </c>
      <c r="C6041" s="2">
        <v>23080</v>
      </c>
      <c r="D6041" s="1" t="s">
        <v>12249</v>
      </c>
      <c r="E6041" s="1" t="s">
        <v>38</v>
      </c>
      <c r="F6041" s="1" t="s">
        <v>37</v>
      </c>
      <c r="G6041" s="1" t="s">
        <v>11807</v>
      </c>
      <c r="H6041" s="1" t="s">
        <v>15835</v>
      </c>
      <c r="I6041" s="5">
        <v>911</v>
      </c>
      <c r="J6041" s="5">
        <v>14247761</v>
      </c>
      <c r="K6041" s="3">
        <f>+Tabella2026[[#This Row],[POP_2024]]/SUM(Tabella2026[POP_2024])</f>
        <v>1.5455487991001005E-5</v>
      </c>
      <c r="L6041" s="3">
        <f>+Tabella2026[[#This Row],[INCIDENZA POPOLAZIONE]]*(PLAFOND/2)</f>
        <v>4550.0840729347028</v>
      </c>
      <c r="M6041" s="3">
        <f>+IFERROR(Tabella2026[[#This Row],[reddito_2024]]/Tabella2026[[#This Row],[POP_2024]],"")</f>
        <v>15639.693743139407</v>
      </c>
      <c r="N6041" s="3">
        <f>+IF(Tabella2026[[#This Row],[REDDITO COMPLESSIVO PROCAPITE]]&lt;media_aggr_reddito_pc,(media_aggr_reddito_pc-Tabella2026[[#This Row],[REDDITO COMPLESSIVO PROCAPITE]]),0)</f>
        <v>2185.3723194693339</v>
      </c>
      <c r="O6041" s="3">
        <f>+Tabella2026[[#This Row],[DIFFERENZA REDDITO INFERIORE ALLA MEDIA DALLA MEDIA]]*Tabella2026[[#This Row],[POP_2024]]</f>
        <v>1990874.1830365632</v>
      </c>
      <c r="P6041" s="3">
        <f>+Tabella2026[[#This Row],[POPOLAZIONE PER DIFFERENZA ]]/SUM(Tabella2026[[POPOLAZIONE PER DIFFERENZA ]])</f>
        <v>1.7662679491671061E-5</v>
      </c>
      <c r="Q6041" s="3">
        <f>+Tabella2026[[#This Row],[INCIDENZA POPOLAZIONE PER DIFFERENZA]]*(PLAFOND-SUM(Tabella2026[CONTRIBUTO SULLA BASE DELLA POPOLAZIONE]))</f>
        <v>5199.8795953383624</v>
      </c>
      <c r="R6041" s="3">
        <f>+Tabella2026[[#This Row],[CONTRIBUTO SULLA BASE DELLA POPOLAZIONE]]+Tabella2026[[#This Row],[CONTRIBUTO SULLA BASE DEL REDDITO]]</f>
        <v>9749.9636682730652</v>
      </c>
      <c r="S6041" s="3">
        <f>+Tabella2026[[#This Row],[CONTRIBUTO TOTALE]]/(PLAFOND/N_TESSERE)</f>
        <v>19.499927336546129</v>
      </c>
      <c r="T6041" s="3">
        <f>+MAX(CEILING(Tabella2026[[#This Row],[preDEF1]],1),1)</f>
        <v>20</v>
      </c>
      <c r="U6041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041" s="21">
        <f>+Tabella2026[[#This Row],[DEF - n. card]]*(PLAFOND/N_TESSERE)</f>
        <v>10000</v>
      </c>
      <c r="W6041" s="18"/>
    </row>
    <row r="6042" spans="2:23" x14ac:dyDescent="0.25">
      <c r="B6042" s="1" t="s">
        <v>12276</v>
      </c>
      <c r="C6042" s="2">
        <v>11006</v>
      </c>
      <c r="D6042" s="1" t="s">
        <v>12277</v>
      </c>
      <c r="E6042" s="1" t="s">
        <v>24</v>
      </c>
      <c r="F6042" s="1" t="s">
        <v>136</v>
      </c>
      <c r="G6042" s="1" t="s">
        <v>11807</v>
      </c>
      <c r="H6042" s="1" t="s">
        <v>15835</v>
      </c>
      <c r="I6042" s="5">
        <v>910</v>
      </c>
      <c r="J6042" s="5">
        <v>15632300</v>
      </c>
      <c r="K6042" s="3">
        <f>+Tabella2026[[#This Row],[POP_2024]]/SUM(Tabella2026[POP_2024])</f>
        <v>1.5438522581570706E-5</v>
      </c>
      <c r="L6042" s="3">
        <f>+Tabella2026[[#This Row],[INCIDENZA POPOLAZIONE]]*(PLAFOND/2)</f>
        <v>4545.0894691224794</v>
      </c>
      <c r="M6042" s="3">
        <f>+IFERROR(Tabella2026[[#This Row],[reddito_2024]]/Tabella2026[[#This Row],[POP_2024]],"")</f>
        <v>17178.351648351647</v>
      </c>
      <c r="N6042" s="3">
        <f>+IF(Tabella2026[[#This Row],[REDDITO COMPLESSIVO PROCAPITE]]&lt;media_aggr_reddito_pc,(media_aggr_reddito_pc-Tabella2026[[#This Row],[REDDITO COMPLESSIVO PROCAPITE]]),0)</f>
        <v>646.71441425709418</v>
      </c>
      <c r="O6042" s="3">
        <f>+Tabella2026[[#This Row],[DIFFERENZA REDDITO INFERIORE ALLA MEDIA DALLA MEDIA]]*Tabella2026[[#This Row],[POP_2024]]</f>
        <v>588510.11697395565</v>
      </c>
      <c r="P6042" s="3">
        <f>+Tabella2026[[#This Row],[POPOLAZIONE PER DIFFERENZA ]]/SUM(Tabella2026[[POPOLAZIONE PER DIFFERENZA ]])</f>
        <v>5.2211564458897407E-6</v>
      </c>
      <c r="Q6042" s="3">
        <f>+Tabella2026[[#This Row],[INCIDENZA POPOLAZIONE PER DIFFERENZA]]*(PLAFOND-SUM(Tabella2026[CONTRIBUTO SULLA BASE DELLA POPOLAZIONE]))</f>
        <v>1537.1045418026115</v>
      </c>
      <c r="R6042" s="3">
        <f>+Tabella2026[[#This Row],[CONTRIBUTO SULLA BASE DELLA POPOLAZIONE]]+Tabella2026[[#This Row],[CONTRIBUTO SULLA BASE DEL REDDITO]]</f>
        <v>6082.1940109250909</v>
      </c>
      <c r="S6042" s="3">
        <f>+Tabella2026[[#This Row],[CONTRIBUTO TOTALE]]/(PLAFOND/N_TESSERE)</f>
        <v>12.164388021850181</v>
      </c>
      <c r="T6042" s="3">
        <f>+MAX(CEILING(Tabella2026[[#This Row],[preDEF1]],1),1)</f>
        <v>13</v>
      </c>
      <c r="U6042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042" s="21">
        <f>+Tabella2026[[#This Row],[DEF - n. card]]*(PLAFOND/N_TESSERE)</f>
        <v>6500</v>
      </c>
      <c r="W6042" s="18"/>
    </row>
    <row r="6043" spans="2:23" x14ac:dyDescent="0.25">
      <c r="B6043" s="1" t="s">
        <v>12020</v>
      </c>
      <c r="C6043" s="2">
        <v>22042</v>
      </c>
      <c r="D6043" s="1" t="s">
        <v>12021</v>
      </c>
      <c r="E6043" s="1" t="s">
        <v>99</v>
      </c>
      <c r="F6043" s="1" t="s">
        <v>98</v>
      </c>
      <c r="G6043" s="1" t="s">
        <v>11807</v>
      </c>
      <c r="H6043" s="1" t="s">
        <v>15835</v>
      </c>
      <c r="I6043" s="5">
        <v>910</v>
      </c>
      <c r="J6043" s="5">
        <v>20035215</v>
      </c>
      <c r="K6043" s="3">
        <f>+Tabella2026[[#This Row],[POP_2024]]/SUM(Tabella2026[POP_2024])</f>
        <v>1.5438522581570706E-5</v>
      </c>
      <c r="L6043" s="3">
        <f>+Tabella2026[[#This Row],[INCIDENZA POPOLAZIONE]]*(PLAFOND/2)</f>
        <v>4545.0894691224794</v>
      </c>
      <c r="M6043" s="3">
        <f>+IFERROR(Tabella2026[[#This Row],[reddito_2024]]/Tabella2026[[#This Row],[POP_2024]],"")</f>
        <v>22016.719780219781</v>
      </c>
      <c r="N6043" s="3">
        <f>+IF(Tabella2026[[#This Row],[REDDITO COMPLESSIVO PROCAPITE]]&lt;media_aggr_reddito_pc,(media_aggr_reddito_pc-Tabella2026[[#This Row],[REDDITO COMPLESSIVO PROCAPITE]]),0)</f>
        <v>0</v>
      </c>
      <c r="O6043" s="3">
        <f>+Tabella2026[[#This Row],[DIFFERENZA REDDITO INFERIORE ALLA MEDIA DALLA MEDIA]]*Tabella2026[[#This Row],[POP_2024]]</f>
        <v>0</v>
      </c>
      <c r="P6043" s="3">
        <f>+Tabella2026[[#This Row],[POPOLAZIONE PER DIFFERENZA ]]/SUM(Tabella2026[[POPOLAZIONE PER DIFFERENZA ]])</f>
        <v>0</v>
      </c>
      <c r="Q6043" s="3">
        <f>+Tabella2026[[#This Row],[INCIDENZA POPOLAZIONE PER DIFFERENZA]]*(PLAFOND-SUM(Tabella2026[CONTRIBUTO SULLA BASE DELLA POPOLAZIONE]))</f>
        <v>0</v>
      </c>
      <c r="R6043" s="3">
        <f>+Tabella2026[[#This Row],[CONTRIBUTO SULLA BASE DELLA POPOLAZIONE]]+Tabella2026[[#This Row],[CONTRIBUTO SULLA BASE DEL REDDITO]]</f>
        <v>4545.0894691224794</v>
      </c>
      <c r="S6043" s="3">
        <f>+Tabella2026[[#This Row],[CONTRIBUTO TOTALE]]/(PLAFOND/N_TESSERE)</f>
        <v>9.0901789382449589</v>
      </c>
      <c r="T6043" s="3">
        <f>+MAX(CEILING(Tabella2026[[#This Row],[preDEF1]],1),1)</f>
        <v>10</v>
      </c>
      <c r="U6043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43" s="21">
        <f>+Tabella2026[[#This Row],[DEF - n. card]]*(PLAFOND/N_TESSERE)</f>
        <v>5000</v>
      </c>
      <c r="W6043" s="18"/>
    </row>
    <row r="6044" spans="2:23" x14ac:dyDescent="0.25">
      <c r="B6044" s="1" t="s">
        <v>11970</v>
      </c>
      <c r="C6044" s="2">
        <v>65004</v>
      </c>
      <c r="D6044" s="1" t="s">
        <v>11971</v>
      </c>
      <c r="E6044" s="1" t="s">
        <v>15</v>
      </c>
      <c r="F6044" s="1" t="s">
        <v>82</v>
      </c>
      <c r="G6044" s="1" t="s">
        <v>11807</v>
      </c>
      <c r="H6044" s="1" t="s">
        <v>15836</v>
      </c>
      <c r="I6044" s="5">
        <v>909</v>
      </c>
      <c r="J6044" s="5">
        <v>7760361</v>
      </c>
      <c r="K6044" s="3">
        <f>+Tabella2026[[#This Row],[POP_2024]]/SUM(Tabella2026[POP_2024])</f>
        <v>1.5421557172140409E-5</v>
      </c>
      <c r="L6044" s="3">
        <f>+Tabella2026[[#This Row],[INCIDENZA POPOLAZIONE]]*(PLAFOND/2)</f>
        <v>4540.0948653102578</v>
      </c>
      <c r="M6044" s="3">
        <f>+IFERROR(Tabella2026[[#This Row],[reddito_2024]]/Tabella2026[[#This Row],[POP_2024]],"")</f>
        <v>8537.2508250825085</v>
      </c>
      <c r="N6044" s="3">
        <f>+IF(Tabella2026[[#This Row],[REDDITO COMPLESSIVO PROCAPITE]]&lt;media_aggr_reddito_pc,(media_aggr_reddito_pc-Tabella2026[[#This Row],[REDDITO COMPLESSIVO PROCAPITE]]),0)</f>
        <v>9287.8152375262325</v>
      </c>
      <c r="O6044" s="3">
        <f>+Tabella2026[[#This Row],[DIFFERENZA REDDITO INFERIORE ALLA MEDIA DALLA MEDIA]]*Tabella2026[[#This Row],[POP_2024]]</f>
        <v>8442624.0509113446</v>
      </c>
      <c r="P6044" s="3">
        <f>+Tabella2026[[#This Row],[POPOLAZIONE PER DIFFERENZA ]]/SUM(Tabella2026[[POPOLAZIONE PER DIFFERENZA ]])</f>
        <v>7.4901449800548255E-5</v>
      </c>
      <c r="Q6044" s="3">
        <f>+Tabella2026[[#This Row],[INCIDENZA POPOLAZIONE PER DIFFERENZA]]*(PLAFOND-SUM(Tabella2026[CONTRIBUTO SULLA BASE DELLA POPOLAZIONE]))</f>
        <v>22050.930645194145</v>
      </c>
      <c r="R6044" s="3">
        <f>+Tabella2026[[#This Row],[CONTRIBUTO SULLA BASE DELLA POPOLAZIONE]]+Tabella2026[[#This Row],[CONTRIBUTO SULLA BASE DEL REDDITO]]</f>
        <v>26591.025510504402</v>
      </c>
      <c r="S6044" s="3">
        <f>+Tabella2026[[#This Row],[CONTRIBUTO TOTALE]]/(PLAFOND/N_TESSERE)</f>
        <v>53.182051021008803</v>
      </c>
      <c r="T6044" s="3">
        <f>+MAX(CEILING(Tabella2026[[#This Row],[preDEF1]],1),1)</f>
        <v>54</v>
      </c>
      <c r="U6044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6044" s="21">
        <f>+Tabella2026[[#This Row],[DEF - n. card]]*(PLAFOND/N_TESSERE)</f>
        <v>27000</v>
      </c>
      <c r="W6044" s="18"/>
    </row>
    <row r="6045" spans="2:23" x14ac:dyDescent="0.25">
      <c r="B6045" s="1" t="s">
        <v>12318</v>
      </c>
      <c r="C6045" s="2">
        <v>16185</v>
      </c>
      <c r="D6045" s="1" t="s">
        <v>12319</v>
      </c>
      <c r="E6045" s="1" t="s">
        <v>12</v>
      </c>
      <c r="F6045" s="1" t="s">
        <v>93</v>
      </c>
      <c r="G6045" s="1" t="s">
        <v>11807</v>
      </c>
      <c r="H6045" s="1" t="s">
        <v>15835</v>
      </c>
      <c r="I6045" s="5">
        <v>909</v>
      </c>
      <c r="J6045" s="5">
        <v>14832743</v>
      </c>
      <c r="K6045" s="3">
        <f>+Tabella2026[[#This Row],[POP_2024]]/SUM(Tabella2026[POP_2024])</f>
        <v>1.5421557172140409E-5</v>
      </c>
      <c r="L6045" s="3">
        <f>+Tabella2026[[#This Row],[INCIDENZA POPOLAZIONE]]*(PLAFOND/2)</f>
        <v>4540.0948653102578</v>
      </c>
      <c r="M6045" s="3">
        <f>+IFERROR(Tabella2026[[#This Row],[reddito_2024]]/Tabella2026[[#This Row],[POP_2024]],"")</f>
        <v>16317.649064906491</v>
      </c>
      <c r="N6045" s="3">
        <f>+IF(Tabella2026[[#This Row],[REDDITO COMPLESSIVO PROCAPITE]]&lt;media_aggr_reddito_pc,(media_aggr_reddito_pc-Tabella2026[[#This Row],[REDDITO COMPLESSIVO PROCAPITE]]),0)</f>
        <v>1507.4169977022502</v>
      </c>
      <c r="O6045" s="3">
        <f>+Tabella2026[[#This Row],[DIFFERENZA REDDITO INFERIORE ALLA MEDIA DALLA MEDIA]]*Tabella2026[[#This Row],[POP_2024]]</f>
        <v>1370242.0509113455</v>
      </c>
      <c r="P6045" s="3">
        <f>+Tabella2026[[#This Row],[POPOLAZIONE PER DIFFERENZA ]]/SUM(Tabella2026[[POPOLAZIONE PER DIFFERENZA ]])</f>
        <v>1.2156542275485741E-5</v>
      </c>
      <c r="Q6045" s="3">
        <f>+Tabella2026[[#This Row],[INCIDENZA POPOLAZIONE PER DIFFERENZA]]*(PLAFOND-SUM(Tabella2026[CONTRIBUTO SULLA BASE DELLA POPOLAZIONE]))</f>
        <v>3578.87692849631</v>
      </c>
      <c r="R6045" s="3">
        <f>+Tabella2026[[#This Row],[CONTRIBUTO SULLA BASE DELLA POPOLAZIONE]]+Tabella2026[[#This Row],[CONTRIBUTO SULLA BASE DEL REDDITO]]</f>
        <v>8118.9717938065678</v>
      </c>
      <c r="S6045" s="3">
        <f>+Tabella2026[[#This Row],[CONTRIBUTO TOTALE]]/(PLAFOND/N_TESSERE)</f>
        <v>16.237943587613135</v>
      </c>
      <c r="T6045" s="3">
        <f>+MAX(CEILING(Tabella2026[[#This Row],[preDEF1]],1),1)</f>
        <v>17</v>
      </c>
      <c r="U6045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045" s="21">
        <f>+Tabella2026[[#This Row],[DEF - n. card]]*(PLAFOND/N_TESSERE)</f>
        <v>8500</v>
      </c>
      <c r="W6045" s="18"/>
    </row>
    <row r="6046" spans="2:23" x14ac:dyDescent="0.25">
      <c r="B6046" s="1" t="s">
        <v>11888</v>
      </c>
      <c r="C6046" s="2">
        <v>18011</v>
      </c>
      <c r="D6046" s="1" t="s">
        <v>11889</v>
      </c>
      <c r="E6046" s="1" t="s">
        <v>12</v>
      </c>
      <c r="F6046" s="1" t="s">
        <v>195</v>
      </c>
      <c r="G6046" s="1" t="s">
        <v>11807</v>
      </c>
      <c r="H6046" s="1" t="s">
        <v>15835</v>
      </c>
      <c r="I6046" s="5">
        <v>908</v>
      </c>
      <c r="J6046" s="5">
        <v>15627997</v>
      </c>
      <c r="K6046" s="3">
        <f>+Tabella2026[[#This Row],[POP_2024]]/SUM(Tabella2026[POP_2024])</f>
        <v>1.5404591762710113E-5</v>
      </c>
      <c r="L6046" s="3">
        <f>+Tabella2026[[#This Row],[INCIDENZA POPOLAZIONE]]*(PLAFOND/2)</f>
        <v>4535.1002614980353</v>
      </c>
      <c r="M6046" s="3">
        <f>+IFERROR(Tabella2026[[#This Row],[reddito_2024]]/Tabella2026[[#This Row],[POP_2024]],"")</f>
        <v>17211.450440528635</v>
      </c>
      <c r="N6046" s="3">
        <f>+IF(Tabella2026[[#This Row],[REDDITO COMPLESSIVO PROCAPITE]]&lt;media_aggr_reddito_pc,(media_aggr_reddito_pc-Tabella2026[[#This Row],[REDDITO COMPLESSIVO PROCAPITE]]),0)</f>
        <v>613.61562208010582</v>
      </c>
      <c r="O6046" s="3">
        <f>+Tabella2026[[#This Row],[DIFFERENZA REDDITO INFERIORE ALLA MEDIA DALLA MEDIA]]*Tabella2026[[#This Row],[POP_2024]]</f>
        <v>557162.98484873609</v>
      </c>
      <c r="P6046" s="3">
        <f>+Tabella2026[[#This Row],[POPOLAZIONE PER DIFFERENZA ]]/SUM(Tabella2026[[POPOLAZIONE PER DIFFERENZA ]])</f>
        <v>4.9430502991385021E-6</v>
      </c>
      <c r="Q6046" s="3">
        <f>+Tabella2026[[#This Row],[INCIDENZA POPOLAZIONE PER DIFFERENZA]]*(PLAFOND-SUM(Tabella2026[CONTRIBUTO SULLA BASE DELLA POPOLAZIONE]))</f>
        <v>1455.2303007786566</v>
      </c>
      <c r="R6046" s="3">
        <f>+Tabella2026[[#This Row],[CONTRIBUTO SULLA BASE DELLA POPOLAZIONE]]+Tabella2026[[#This Row],[CONTRIBUTO SULLA BASE DEL REDDITO]]</f>
        <v>5990.330562276692</v>
      </c>
      <c r="S6046" s="3">
        <f>+Tabella2026[[#This Row],[CONTRIBUTO TOTALE]]/(PLAFOND/N_TESSERE)</f>
        <v>11.980661124553384</v>
      </c>
      <c r="T6046" s="3">
        <f>+MAX(CEILING(Tabella2026[[#This Row],[preDEF1]],1),1)</f>
        <v>12</v>
      </c>
      <c r="U6046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046" s="21">
        <f>+Tabella2026[[#This Row],[DEF - n. card]]*(PLAFOND/N_TESSERE)</f>
        <v>6000</v>
      </c>
      <c r="W6046" s="18"/>
    </row>
    <row r="6047" spans="2:23" x14ac:dyDescent="0.25">
      <c r="B6047" s="1" t="s">
        <v>12176</v>
      </c>
      <c r="C6047" s="2">
        <v>13059</v>
      </c>
      <c r="D6047" s="1" t="s">
        <v>12177</v>
      </c>
      <c r="E6047" s="1" t="s">
        <v>12</v>
      </c>
      <c r="F6047" s="1" t="s">
        <v>152</v>
      </c>
      <c r="G6047" s="1" t="s">
        <v>11807</v>
      </c>
      <c r="H6047" s="1" t="s">
        <v>15835</v>
      </c>
      <c r="I6047" s="5">
        <v>908</v>
      </c>
      <c r="J6047" s="5">
        <v>13137137</v>
      </c>
      <c r="K6047" s="3">
        <f>+Tabella2026[[#This Row],[POP_2024]]/SUM(Tabella2026[POP_2024])</f>
        <v>1.5404591762710113E-5</v>
      </c>
      <c r="L6047" s="3">
        <f>+Tabella2026[[#This Row],[INCIDENZA POPOLAZIONE]]*(PLAFOND/2)</f>
        <v>4535.1002614980353</v>
      </c>
      <c r="M6047" s="3">
        <f>+IFERROR(Tabella2026[[#This Row],[reddito_2024]]/Tabella2026[[#This Row],[POP_2024]],"")</f>
        <v>14468.212555066078</v>
      </c>
      <c r="N6047" s="3">
        <f>+IF(Tabella2026[[#This Row],[REDDITO COMPLESSIVO PROCAPITE]]&lt;media_aggr_reddito_pc,(media_aggr_reddito_pc-Tabella2026[[#This Row],[REDDITO COMPLESSIVO PROCAPITE]]),0)</f>
        <v>3356.8535075426626</v>
      </c>
      <c r="O6047" s="3">
        <f>+Tabella2026[[#This Row],[DIFFERENZA REDDITO INFERIORE ALLA MEDIA DALLA MEDIA]]*Tabella2026[[#This Row],[POP_2024]]</f>
        <v>3048022.9848487377</v>
      </c>
      <c r="P6047" s="3">
        <f>+Tabella2026[[#This Row],[POPOLAZIONE PER DIFFERENZA ]]/SUM(Tabella2026[[POPOLAZIONE PER DIFFERENZA ]])</f>
        <v>2.7041514488131312E-5</v>
      </c>
      <c r="Q6047" s="3">
        <f>+Tabella2026[[#This Row],[INCIDENZA POPOLAZIONE PER DIFFERENZA]]*(PLAFOND-SUM(Tabella2026[CONTRIBUTO SULLA BASE DELLA POPOLAZIONE]))</f>
        <v>7961.0015841700242</v>
      </c>
      <c r="R6047" s="3">
        <f>+Tabella2026[[#This Row],[CONTRIBUTO SULLA BASE DELLA POPOLAZIONE]]+Tabella2026[[#This Row],[CONTRIBUTO SULLA BASE DEL REDDITO]]</f>
        <v>12496.101845668059</v>
      </c>
      <c r="S6047" s="3">
        <f>+Tabella2026[[#This Row],[CONTRIBUTO TOTALE]]/(PLAFOND/N_TESSERE)</f>
        <v>24.992203691336119</v>
      </c>
      <c r="T6047" s="3">
        <f>+MAX(CEILING(Tabella2026[[#This Row],[preDEF1]],1),1)</f>
        <v>25</v>
      </c>
      <c r="U6047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047" s="21">
        <f>+Tabella2026[[#This Row],[DEF - n. card]]*(PLAFOND/N_TESSERE)</f>
        <v>12500</v>
      </c>
      <c r="W6047" s="18"/>
    </row>
    <row r="6048" spans="2:23" x14ac:dyDescent="0.25">
      <c r="B6048" s="1" t="s">
        <v>12048</v>
      </c>
      <c r="C6048" s="2">
        <v>109007</v>
      </c>
      <c r="D6048" s="1" t="s">
        <v>12049</v>
      </c>
      <c r="E6048" s="1" t="s">
        <v>117</v>
      </c>
      <c r="F6048" s="1" t="s">
        <v>506</v>
      </c>
      <c r="G6048" s="1" t="s">
        <v>11807</v>
      </c>
      <c r="H6048" s="1" t="s">
        <v>15834</v>
      </c>
      <c r="I6048" s="5">
        <v>908</v>
      </c>
      <c r="J6048" s="5">
        <v>13834097</v>
      </c>
      <c r="K6048" s="3">
        <f>+Tabella2026[[#This Row],[POP_2024]]/SUM(Tabella2026[POP_2024])</f>
        <v>1.5404591762710113E-5</v>
      </c>
      <c r="L6048" s="3">
        <f>+Tabella2026[[#This Row],[INCIDENZA POPOLAZIONE]]*(PLAFOND/2)</f>
        <v>4535.1002614980353</v>
      </c>
      <c r="M6048" s="3">
        <f>+IFERROR(Tabella2026[[#This Row],[reddito_2024]]/Tabella2026[[#This Row],[POP_2024]],"")</f>
        <v>15235.789647577092</v>
      </c>
      <c r="N6048" s="3">
        <f>+IF(Tabella2026[[#This Row],[REDDITO COMPLESSIVO PROCAPITE]]&lt;media_aggr_reddito_pc,(media_aggr_reddito_pc-Tabella2026[[#This Row],[REDDITO COMPLESSIVO PROCAPITE]]),0)</f>
        <v>2589.2764150316489</v>
      </c>
      <c r="O6048" s="3">
        <f>+Tabella2026[[#This Row],[DIFFERENZA REDDITO INFERIORE ALLA MEDIA DALLA MEDIA]]*Tabella2026[[#This Row],[POP_2024]]</f>
        <v>2351062.9848487373</v>
      </c>
      <c r="P6048" s="3">
        <f>+Tabella2026[[#This Row],[POPOLAZIONE PER DIFFERENZA ]]/SUM(Tabella2026[[POPOLAZIONE PER DIFFERENZA ]])</f>
        <v>2.0858210086775785E-5</v>
      </c>
      <c r="Q6048" s="3">
        <f>+Tabella2026[[#This Row],[INCIDENZA POPOLAZIONE PER DIFFERENZA]]*(PLAFOND-SUM(Tabella2026[CONTRIBUTO SULLA BASE DELLA POPOLAZIONE]))</f>
        <v>6140.6414058892506</v>
      </c>
      <c r="R6048" s="3">
        <f>+Tabella2026[[#This Row],[CONTRIBUTO SULLA BASE DELLA POPOLAZIONE]]+Tabella2026[[#This Row],[CONTRIBUTO SULLA BASE DEL REDDITO]]</f>
        <v>10675.741667387287</v>
      </c>
      <c r="S6048" s="3">
        <f>+Tabella2026[[#This Row],[CONTRIBUTO TOTALE]]/(PLAFOND/N_TESSERE)</f>
        <v>21.351483334774574</v>
      </c>
      <c r="T6048" s="3">
        <f>+MAX(CEILING(Tabella2026[[#This Row],[preDEF1]],1),1)</f>
        <v>22</v>
      </c>
      <c r="U6048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6048" s="21">
        <f>+Tabella2026[[#This Row],[DEF - n. card]]*(PLAFOND/N_TESSERE)</f>
        <v>11000</v>
      </c>
      <c r="W6048" s="18"/>
    </row>
    <row r="6049" spans="2:23" x14ac:dyDescent="0.25">
      <c r="B6049" s="1" t="s">
        <v>12036</v>
      </c>
      <c r="C6049" s="2">
        <v>96039</v>
      </c>
      <c r="D6049" s="1" t="s">
        <v>12037</v>
      </c>
      <c r="E6049" s="1" t="s">
        <v>18</v>
      </c>
      <c r="F6049" s="1" t="s">
        <v>403</v>
      </c>
      <c r="G6049" s="1" t="s">
        <v>11807</v>
      </c>
      <c r="H6049" s="1" t="s">
        <v>15835</v>
      </c>
      <c r="I6049" s="5">
        <v>908</v>
      </c>
      <c r="J6049" s="5">
        <v>16304936</v>
      </c>
      <c r="K6049" s="3">
        <f>+Tabella2026[[#This Row],[POP_2024]]/SUM(Tabella2026[POP_2024])</f>
        <v>1.5404591762710113E-5</v>
      </c>
      <c r="L6049" s="3">
        <f>+Tabella2026[[#This Row],[INCIDENZA POPOLAZIONE]]*(PLAFOND/2)</f>
        <v>4535.1002614980353</v>
      </c>
      <c r="M6049" s="3">
        <f>+IFERROR(Tabella2026[[#This Row],[reddito_2024]]/Tabella2026[[#This Row],[POP_2024]],"")</f>
        <v>17956.977973568282</v>
      </c>
      <c r="N6049" s="3">
        <f>+IF(Tabella2026[[#This Row],[REDDITO COMPLESSIVO PROCAPITE]]&lt;media_aggr_reddito_pc,(media_aggr_reddito_pc-Tabella2026[[#This Row],[REDDITO COMPLESSIVO PROCAPITE]]),0)</f>
        <v>0</v>
      </c>
      <c r="O6049" s="3">
        <f>+Tabella2026[[#This Row],[DIFFERENZA REDDITO INFERIORE ALLA MEDIA DALLA MEDIA]]*Tabella2026[[#This Row],[POP_2024]]</f>
        <v>0</v>
      </c>
      <c r="P6049" s="3">
        <f>+Tabella2026[[#This Row],[POPOLAZIONE PER DIFFERENZA ]]/SUM(Tabella2026[[POPOLAZIONE PER DIFFERENZA ]])</f>
        <v>0</v>
      </c>
      <c r="Q6049" s="3">
        <f>+Tabella2026[[#This Row],[INCIDENZA POPOLAZIONE PER DIFFERENZA]]*(PLAFOND-SUM(Tabella2026[CONTRIBUTO SULLA BASE DELLA POPOLAZIONE]))</f>
        <v>0</v>
      </c>
      <c r="R6049" s="3">
        <f>+Tabella2026[[#This Row],[CONTRIBUTO SULLA BASE DELLA POPOLAZIONE]]+Tabella2026[[#This Row],[CONTRIBUTO SULLA BASE DEL REDDITO]]</f>
        <v>4535.1002614980353</v>
      </c>
      <c r="S6049" s="3">
        <f>+Tabella2026[[#This Row],[CONTRIBUTO TOTALE]]/(PLAFOND/N_TESSERE)</f>
        <v>9.0702005229960712</v>
      </c>
      <c r="T6049" s="3">
        <f>+MAX(CEILING(Tabella2026[[#This Row],[preDEF1]],1),1)</f>
        <v>10</v>
      </c>
      <c r="U6049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49" s="21">
        <f>+Tabella2026[[#This Row],[DEF - n. card]]*(PLAFOND/N_TESSERE)</f>
        <v>5000</v>
      </c>
      <c r="W6049" s="18"/>
    </row>
    <row r="6050" spans="2:23" x14ac:dyDescent="0.25">
      <c r="B6050" s="1" t="s">
        <v>11743</v>
      </c>
      <c r="C6050" s="2">
        <v>101016</v>
      </c>
      <c r="D6050" s="1" t="s">
        <v>11744</v>
      </c>
      <c r="E6050" s="1" t="s">
        <v>61</v>
      </c>
      <c r="F6050" s="1" t="s">
        <v>239</v>
      </c>
      <c r="G6050" s="1" t="s">
        <v>11807</v>
      </c>
      <c r="H6050" s="1" t="s">
        <v>15836</v>
      </c>
      <c r="I6050" s="5">
        <v>908</v>
      </c>
      <c r="J6050" s="5">
        <v>10358561</v>
      </c>
      <c r="K6050" s="3">
        <f>+Tabella2026[[#This Row],[POP_2024]]/SUM(Tabella2026[POP_2024])</f>
        <v>1.5404591762710113E-5</v>
      </c>
      <c r="L6050" s="3">
        <f>+Tabella2026[[#This Row],[INCIDENZA POPOLAZIONE]]*(PLAFOND/2)</f>
        <v>4535.1002614980353</v>
      </c>
      <c r="M6050" s="3">
        <f>+IFERROR(Tabella2026[[#This Row],[reddito_2024]]/Tabella2026[[#This Row],[POP_2024]],"")</f>
        <v>11408.106828193833</v>
      </c>
      <c r="N6050" s="3">
        <f>+IF(Tabella2026[[#This Row],[REDDITO COMPLESSIVO PROCAPITE]]&lt;media_aggr_reddito_pc,(media_aggr_reddito_pc-Tabella2026[[#This Row],[REDDITO COMPLESSIVO PROCAPITE]]),0)</f>
        <v>6416.9592344149078</v>
      </c>
      <c r="O6050" s="3">
        <f>+Tabella2026[[#This Row],[DIFFERENZA REDDITO INFERIORE ALLA MEDIA DALLA MEDIA]]*Tabella2026[[#This Row],[POP_2024]]</f>
        <v>5826598.9848487359</v>
      </c>
      <c r="P6050" s="3">
        <f>+Tabella2026[[#This Row],[POPOLAZIONE PER DIFFERENZA ]]/SUM(Tabella2026[[POPOLAZIONE PER DIFFERENZA ]])</f>
        <v>5.1692543543314984E-5</v>
      </c>
      <c r="Q6050" s="3">
        <f>+Tabella2026[[#This Row],[INCIDENZA POPOLAZIONE PER DIFFERENZA]]*(PLAFOND-SUM(Tabella2026[CONTRIBUTO SULLA BASE DELLA POPOLAZIONE]))</f>
        <v>15218.246049744335</v>
      </c>
      <c r="R6050" s="3">
        <f>+Tabella2026[[#This Row],[CONTRIBUTO SULLA BASE DELLA POPOLAZIONE]]+Tabella2026[[#This Row],[CONTRIBUTO SULLA BASE DEL REDDITO]]</f>
        <v>19753.346311242371</v>
      </c>
      <c r="S6050" s="3">
        <f>+Tabella2026[[#This Row],[CONTRIBUTO TOTALE]]/(PLAFOND/N_TESSERE)</f>
        <v>39.506692622484742</v>
      </c>
      <c r="T6050" s="3">
        <f>+MAX(CEILING(Tabella2026[[#This Row],[preDEF1]],1),1)</f>
        <v>40</v>
      </c>
      <c r="U6050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6050" s="21">
        <f>+Tabella2026[[#This Row],[DEF - n. card]]*(PLAFOND/N_TESSERE)</f>
        <v>20000</v>
      </c>
      <c r="W6050" s="18"/>
    </row>
    <row r="6051" spans="2:23" x14ac:dyDescent="0.25">
      <c r="B6051" s="1" t="s">
        <v>12158</v>
      </c>
      <c r="C6051" s="2">
        <v>58053</v>
      </c>
      <c r="D6051" s="1" t="s">
        <v>12159</v>
      </c>
      <c r="E6051" s="1" t="s">
        <v>8</v>
      </c>
      <c r="F6051" s="1" t="s">
        <v>7</v>
      </c>
      <c r="G6051" s="1" t="s">
        <v>11807</v>
      </c>
      <c r="H6051" s="1" t="s">
        <v>15834</v>
      </c>
      <c r="I6051" s="5">
        <v>907</v>
      </c>
      <c r="J6051" s="5">
        <v>15076497</v>
      </c>
      <c r="K6051" s="3">
        <f>+Tabella2026[[#This Row],[POP_2024]]/SUM(Tabella2026[POP_2024])</f>
        <v>1.5387626353279813E-5</v>
      </c>
      <c r="L6051" s="3">
        <f>+Tabella2026[[#This Row],[INCIDENZA POPOLAZIONE]]*(PLAFOND/2)</f>
        <v>4530.1056576858118</v>
      </c>
      <c r="M6051" s="3">
        <f>+IFERROR(Tabella2026[[#This Row],[reddito_2024]]/Tabella2026[[#This Row],[POP_2024]],"")</f>
        <v>16622.378169790518</v>
      </c>
      <c r="N6051" s="3">
        <f>+IF(Tabella2026[[#This Row],[REDDITO COMPLESSIVO PROCAPITE]]&lt;media_aggr_reddito_pc,(media_aggr_reddito_pc-Tabella2026[[#This Row],[REDDITO COMPLESSIVO PROCAPITE]]),0)</f>
        <v>1202.6878928182232</v>
      </c>
      <c r="O6051" s="3">
        <f>+Tabella2026[[#This Row],[DIFFERENZA REDDITO INFERIORE ALLA MEDIA DALLA MEDIA]]*Tabella2026[[#This Row],[POP_2024]]</f>
        <v>1090837.9187861285</v>
      </c>
      <c r="P6051" s="3">
        <f>+Tabella2026[[#This Row],[POPOLAZIONE PER DIFFERENZA ]]/SUM(Tabella2026[[POPOLAZIONE PER DIFFERENZA ]])</f>
        <v>9.6777188136991614E-6</v>
      </c>
      <c r="Q6051" s="3">
        <f>+Tabella2026[[#This Row],[INCIDENZA POPOLAZIONE PER DIFFERENZA]]*(PLAFOND-SUM(Tabella2026[CONTRIBUTO SULLA BASE DELLA POPOLAZIONE]))</f>
        <v>2849.1131604639345</v>
      </c>
      <c r="R6051" s="3">
        <f>+Tabella2026[[#This Row],[CONTRIBUTO SULLA BASE DELLA POPOLAZIONE]]+Tabella2026[[#This Row],[CONTRIBUTO SULLA BASE DEL REDDITO]]</f>
        <v>7379.2188181497459</v>
      </c>
      <c r="S6051" s="3">
        <f>+Tabella2026[[#This Row],[CONTRIBUTO TOTALE]]/(PLAFOND/N_TESSERE)</f>
        <v>14.758437636299492</v>
      </c>
      <c r="T6051" s="3">
        <f>+MAX(CEILING(Tabella2026[[#This Row],[preDEF1]],1),1)</f>
        <v>15</v>
      </c>
      <c r="U6051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051" s="21">
        <f>+Tabella2026[[#This Row],[DEF - n. card]]*(PLAFOND/N_TESSERE)</f>
        <v>7500</v>
      </c>
      <c r="W6051" s="18"/>
    </row>
    <row r="6052" spans="2:23" x14ac:dyDescent="0.25">
      <c r="B6052" s="1" t="s">
        <v>12098</v>
      </c>
      <c r="C6052" s="2">
        <v>30041</v>
      </c>
      <c r="D6052" s="1" t="s">
        <v>12099</v>
      </c>
      <c r="E6052" s="1" t="s">
        <v>48</v>
      </c>
      <c r="F6052" s="1" t="s">
        <v>120</v>
      </c>
      <c r="G6052" s="1" t="s">
        <v>11807</v>
      </c>
      <c r="H6052" s="1" t="s">
        <v>15835</v>
      </c>
      <c r="I6052" s="5">
        <v>907</v>
      </c>
      <c r="J6052" s="5">
        <v>16237331</v>
      </c>
      <c r="K6052" s="3">
        <f>+Tabella2026[[#This Row],[POP_2024]]/SUM(Tabella2026[POP_2024])</f>
        <v>1.5387626353279813E-5</v>
      </c>
      <c r="L6052" s="3">
        <f>+Tabella2026[[#This Row],[INCIDENZA POPOLAZIONE]]*(PLAFOND/2)</f>
        <v>4530.1056576858118</v>
      </c>
      <c r="M6052" s="3">
        <f>+IFERROR(Tabella2026[[#This Row],[reddito_2024]]/Tabella2026[[#This Row],[POP_2024]],"")</f>
        <v>17902.239250275634</v>
      </c>
      <c r="N6052" s="3">
        <f>+IF(Tabella2026[[#This Row],[REDDITO COMPLESSIVO PROCAPITE]]&lt;media_aggr_reddito_pc,(media_aggr_reddito_pc-Tabella2026[[#This Row],[REDDITO COMPLESSIVO PROCAPITE]]),0)</f>
        <v>0</v>
      </c>
      <c r="O6052" s="3">
        <f>+Tabella2026[[#This Row],[DIFFERENZA REDDITO INFERIORE ALLA MEDIA DALLA MEDIA]]*Tabella2026[[#This Row],[POP_2024]]</f>
        <v>0</v>
      </c>
      <c r="P6052" s="3">
        <f>+Tabella2026[[#This Row],[POPOLAZIONE PER DIFFERENZA ]]/SUM(Tabella2026[[POPOLAZIONE PER DIFFERENZA ]])</f>
        <v>0</v>
      </c>
      <c r="Q6052" s="3">
        <f>+Tabella2026[[#This Row],[INCIDENZA POPOLAZIONE PER DIFFERENZA]]*(PLAFOND-SUM(Tabella2026[CONTRIBUTO SULLA BASE DELLA POPOLAZIONE]))</f>
        <v>0</v>
      </c>
      <c r="R6052" s="3">
        <f>+Tabella2026[[#This Row],[CONTRIBUTO SULLA BASE DELLA POPOLAZIONE]]+Tabella2026[[#This Row],[CONTRIBUTO SULLA BASE DEL REDDITO]]</f>
        <v>4530.1056576858118</v>
      </c>
      <c r="S6052" s="3">
        <f>+Tabella2026[[#This Row],[CONTRIBUTO TOTALE]]/(PLAFOND/N_TESSERE)</f>
        <v>9.0602113153716228</v>
      </c>
      <c r="T6052" s="3">
        <f>+MAX(CEILING(Tabella2026[[#This Row],[preDEF1]],1),1)</f>
        <v>10</v>
      </c>
      <c r="U6052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52" s="21">
        <f>+Tabella2026[[#This Row],[DEF - n. card]]*(PLAFOND/N_TESSERE)</f>
        <v>5000</v>
      </c>
      <c r="W6052" s="18"/>
    </row>
    <row r="6053" spans="2:23" x14ac:dyDescent="0.25">
      <c r="B6053" s="1" t="s">
        <v>11990</v>
      </c>
      <c r="C6053" s="2">
        <v>71032</v>
      </c>
      <c r="D6053" s="1" t="s">
        <v>11991</v>
      </c>
      <c r="E6053" s="1" t="s">
        <v>33</v>
      </c>
      <c r="F6053" s="1" t="s">
        <v>78</v>
      </c>
      <c r="G6053" s="1" t="s">
        <v>11807</v>
      </c>
      <c r="H6053" s="1" t="s">
        <v>15836</v>
      </c>
      <c r="I6053" s="5">
        <v>907</v>
      </c>
      <c r="J6053" s="5">
        <v>10502302</v>
      </c>
      <c r="K6053" s="3">
        <f>+Tabella2026[[#This Row],[POP_2024]]/SUM(Tabella2026[POP_2024])</f>
        <v>1.5387626353279813E-5</v>
      </c>
      <c r="L6053" s="3">
        <f>+Tabella2026[[#This Row],[INCIDENZA POPOLAZIONE]]*(PLAFOND/2)</f>
        <v>4530.1056576858118</v>
      </c>
      <c r="M6053" s="3">
        <f>+IFERROR(Tabella2026[[#This Row],[reddito_2024]]/Tabella2026[[#This Row],[POP_2024]],"")</f>
        <v>11579.164277839031</v>
      </c>
      <c r="N6053" s="3">
        <f>+IF(Tabella2026[[#This Row],[REDDITO COMPLESSIVO PROCAPITE]]&lt;media_aggr_reddito_pc,(media_aggr_reddito_pc-Tabella2026[[#This Row],[REDDITO COMPLESSIVO PROCAPITE]]),0)</f>
        <v>6245.9017847697105</v>
      </c>
      <c r="O6053" s="3">
        <f>+Tabella2026[[#This Row],[DIFFERENZA REDDITO INFERIORE ALLA MEDIA DALLA MEDIA]]*Tabella2026[[#This Row],[POP_2024]]</f>
        <v>5665032.9187861271</v>
      </c>
      <c r="P6053" s="3">
        <f>+Tabella2026[[#This Row],[POPOLAZIONE PER DIFFERENZA ]]/SUM(Tabella2026[[POPOLAZIONE PER DIFFERENZA ]])</f>
        <v>5.0259158316910852E-5</v>
      </c>
      <c r="Q6053" s="3">
        <f>+Tabella2026[[#This Row],[INCIDENZA POPOLAZIONE PER DIFFERENZA]]*(PLAFOND-SUM(Tabella2026[CONTRIBUTO SULLA BASE DELLA POPOLAZIONE]))</f>
        <v>14796.258514129877</v>
      </c>
      <c r="R6053" s="3">
        <f>+Tabella2026[[#This Row],[CONTRIBUTO SULLA BASE DELLA POPOLAZIONE]]+Tabella2026[[#This Row],[CONTRIBUTO SULLA BASE DEL REDDITO]]</f>
        <v>19326.364171815687</v>
      </c>
      <c r="S6053" s="3">
        <f>+Tabella2026[[#This Row],[CONTRIBUTO TOTALE]]/(PLAFOND/N_TESSERE)</f>
        <v>38.652728343631374</v>
      </c>
      <c r="T6053" s="3">
        <f>+MAX(CEILING(Tabella2026[[#This Row],[preDEF1]],1),1)</f>
        <v>39</v>
      </c>
      <c r="U6053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6053" s="21">
        <f>+Tabella2026[[#This Row],[DEF - n. card]]*(PLAFOND/N_TESSERE)</f>
        <v>19500</v>
      </c>
      <c r="W6053" s="18"/>
    </row>
    <row r="6054" spans="2:23" x14ac:dyDescent="0.25">
      <c r="B6054" s="1" t="s">
        <v>12122</v>
      </c>
      <c r="C6054" s="2">
        <v>1263</v>
      </c>
      <c r="D6054" s="1" t="s">
        <v>12123</v>
      </c>
      <c r="E6054" s="1" t="s">
        <v>18</v>
      </c>
      <c r="F6054" s="1" t="s">
        <v>17</v>
      </c>
      <c r="G6054" s="1" t="s">
        <v>11807</v>
      </c>
      <c r="H6054" s="1" t="s">
        <v>15835</v>
      </c>
      <c r="I6054" s="5">
        <v>907</v>
      </c>
      <c r="J6054" s="5">
        <v>23669280</v>
      </c>
      <c r="K6054" s="3">
        <f>+Tabella2026[[#This Row],[POP_2024]]/SUM(Tabella2026[POP_2024])</f>
        <v>1.5387626353279813E-5</v>
      </c>
      <c r="L6054" s="3">
        <f>+Tabella2026[[#This Row],[INCIDENZA POPOLAZIONE]]*(PLAFOND/2)</f>
        <v>4530.1056576858118</v>
      </c>
      <c r="M6054" s="3">
        <f>+IFERROR(Tabella2026[[#This Row],[reddito_2024]]/Tabella2026[[#This Row],[POP_2024]],"")</f>
        <v>26096.229327453144</v>
      </c>
      <c r="N6054" s="3">
        <f>+IF(Tabella2026[[#This Row],[REDDITO COMPLESSIVO PROCAPITE]]&lt;media_aggr_reddito_pc,(media_aggr_reddito_pc-Tabella2026[[#This Row],[REDDITO COMPLESSIVO PROCAPITE]]),0)</f>
        <v>0</v>
      </c>
      <c r="O6054" s="3">
        <f>+Tabella2026[[#This Row],[DIFFERENZA REDDITO INFERIORE ALLA MEDIA DALLA MEDIA]]*Tabella2026[[#This Row],[POP_2024]]</f>
        <v>0</v>
      </c>
      <c r="P6054" s="3">
        <f>+Tabella2026[[#This Row],[POPOLAZIONE PER DIFFERENZA ]]/SUM(Tabella2026[[POPOLAZIONE PER DIFFERENZA ]])</f>
        <v>0</v>
      </c>
      <c r="Q6054" s="3">
        <f>+Tabella2026[[#This Row],[INCIDENZA POPOLAZIONE PER DIFFERENZA]]*(PLAFOND-SUM(Tabella2026[CONTRIBUTO SULLA BASE DELLA POPOLAZIONE]))</f>
        <v>0</v>
      </c>
      <c r="R6054" s="3">
        <f>+Tabella2026[[#This Row],[CONTRIBUTO SULLA BASE DELLA POPOLAZIONE]]+Tabella2026[[#This Row],[CONTRIBUTO SULLA BASE DEL REDDITO]]</f>
        <v>4530.1056576858118</v>
      </c>
      <c r="S6054" s="3">
        <f>+Tabella2026[[#This Row],[CONTRIBUTO TOTALE]]/(PLAFOND/N_TESSERE)</f>
        <v>9.0602113153716228</v>
      </c>
      <c r="T6054" s="3">
        <f>+MAX(CEILING(Tabella2026[[#This Row],[preDEF1]],1),1)</f>
        <v>10</v>
      </c>
      <c r="U6054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54" s="21">
        <f>+Tabella2026[[#This Row],[DEF - n. card]]*(PLAFOND/N_TESSERE)</f>
        <v>5000</v>
      </c>
      <c r="W6054" s="18"/>
    </row>
    <row r="6055" spans="2:23" x14ac:dyDescent="0.25">
      <c r="B6055" s="1" t="s">
        <v>12080</v>
      </c>
      <c r="C6055" s="2">
        <v>1267</v>
      </c>
      <c r="D6055" s="1" t="s">
        <v>12081</v>
      </c>
      <c r="E6055" s="1" t="s">
        <v>18</v>
      </c>
      <c r="F6055" s="1" t="s">
        <v>17</v>
      </c>
      <c r="G6055" s="1" t="s">
        <v>11807</v>
      </c>
      <c r="H6055" s="1" t="s">
        <v>15835</v>
      </c>
      <c r="I6055" s="5">
        <v>907</v>
      </c>
      <c r="J6055" s="5">
        <v>15796334</v>
      </c>
      <c r="K6055" s="3">
        <f>+Tabella2026[[#This Row],[POP_2024]]/SUM(Tabella2026[POP_2024])</f>
        <v>1.5387626353279813E-5</v>
      </c>
      <c r="L6055" s="3">
        <f>+Tabella2026[[#This Row],[INCIDENZA POPOLAZIONE]]*(PLAFOND/2)</f>
        <v>4530.1056576858118</v>
      </c>
      <c r="M6055" s="3">
        <f>+IFERROR(Tabella2026[[#This Row],[reddito_2024]]/Tabella2026[[#This Row],[POP_2024]],"")</f>
        <v>17416.024255788314</v>
      </c>
      <c r="N6055" s="3">
        <f>+IF(Tabella2026[[#This Row],[REDDITO COMPLESSIVO PROCAPITE]]&lt;media_aggr_reddito_pc,(media_aggr_reddito_pc-Tabella2026[[#This Row],[REDDITO COMPLESSIVO PROCAPITE]]),0)</f>
        <v>409.04180682042715</v>
      </c>
      <c r="O6055" s="3">
        <f>+Tabella2026[[#This Row],[DIFFERENZA REDDITO INFERIORE ALLA MEDIA DALLA MEDIA]]*Tabella2026[[#This Row],[POP_2024]]</f>
        <v>371000.91878612741</v>
      </c>
      <c r="P6055" s="3">
        <f>+Tabella2026[[#This Row],[POPOLAZIONE PER DIFFERENZA ]]/SUM(Tabella2026[[POPOLAZIONE PER DIFFERENZA ]])</f>
        <v>3.2914537621057232E-6</v>
      </c>
      <c r="Q6055" s="3">
        <f>+Tabella2026[[#This Row],[INCIDENZA POPOLAZIONE PER DIFFERENZA]]*(PLAFOND-SUM(Tabella2026[CONTRIBUTO SULLA BASE DELLA POPOLAZIONE]))</f>
        <v>969.00151897360729</v>
      </c>
      <c r="R6055" s="3">
        <f>+Tabella2026[[#This Row],[CONTRIBUTO SULLA BASE DELLA POPOLAZIONE]]+Tabella2026[[#This Row],[CONTRIBUTO SULLA BASE DEL REDDITO]]</f>
        <v>5499.1071766594196</v>
      </c>
      <c r="S6055" s="3">
        <f>+Tabella2026[[#This Row],[CONTRIBUTO TOTALE]]/(PLAFOND/N_TESSERE)</f>
        <v>10.99821435331884</v>
      </c>
      <c r="T6055" s="3">
        <f>+MAX(CEILING(Tabella2026[[#This Row],[preDEF1]],1),1)</f>
        <v>11</v>
      </c>
      <c r="U6055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055" s="21">
        <f>+Tabella2026[[#This Row],[DEF - n. card]]*(PLAFOND/N_TESSERE)</f>
        <v>5500</v>
      </c>
      <c r="W6055" s="18"/>
    </row>
    <row r="6056" spans="2:23" x14ac:dyDescent="0.25">
      <c r="B6056" s="1" t="s">
        <v>12264</v>
      </c>
      <c r="C6056" s="2">
        <v>16130</v>
      </c>
      <c r="D6056" s="1" t="s">
        <v>12265</v>
      </c>
      <c r="E6056" s="1" t="s">
        <v>12</v>
      </c>
      <c r="F6056" s="1" t="s">
        <v>93</v>
      </c>
      <c r="G6056" s="1" t="s">
        <v>11807</v>
      </c>
      <c r="H6056" s="1" t="s">
        <v>15835</v>
      </c>
      <c r="I6056" s="5">
        <v>905</v>
      </c>
      <c r="J6056" s="5">
        <v>17710037</v>
      </c>
      <c r="K6056" s="3">
        <f>+Tabella2026[[#This Row],[POP_2024]]/SUM(Tabella2026[POP_2024])</f>
        <v>1.535369553441922E-5</v>
      </c>
      <c r="L6056" s="3">
        <f>+Tabella2026[[#This Row],[INCIDENZA POPOLAZIONE]]*(PLAFOND/2)</f>
        <v>4520.1164500613677</v>
      </c>
      <c r="M6056" s="3">
        <f>+IFERROR(Tabella2026[[#This Row],[reddito_2024]]/Tabella2026[[#This Row],[POP_2024]],"")</f>
        <v>19569.101657458563</v>
      </c>
      <c r="N6056" s="3">
        <f>+IF(Tabella2026[[#This Row],[REDDITO COMPLESSIVO PROCAPITE]]&lt;media_aggr_reddito_pc,(media_aggr_reddito_pc-Tabella2026[[#This Row],[REDDITO COMPLESSIVO PROCAPITE]]),0)</f>
        <v>0</v>
      </c>
      <c r="O6056" s="3">
        <f>+Tabella2026[[#This Row],[DIFFERENZA REDDITO INFERIORE ALLA MEDIA DALLA MEDIA]]*Tabella2026[[#This Row],[POP_2024]]</f>
        <v>0</v>
      </c>
      <c r="P6056" s="3">
        <f>+Tabella2026[[#This Row],[POPOLAZIONE PER DIFFERENZA ]]/SUM(Tabella2026[[POPOLAZIONE PER DIFFERENZA ]])</f>
        <v>0</v>
      </c>
      <c r="Q6056" s="3">
        <f>+Tabella2026[[#This Row],[INCIDENZA POPOLAZIONE PER DIFFERENZA]]*(PLAFOND-SUM(Tabella2026[CONTRIBUTO SULLA BASE DELLA POPOLAZIONE]))</f>
        <v>0</v>
      </c>
      <c r="R6056" s="3">
        <f>+Tabella2026[[#This Row],[CONTRIBUTO SULLA BASE DELLA POPOLAZIONE]]+Tabella2026[[#This Row],[CONTRIBUTO SULLA BASE DEL REDDITO]]</f>
        <v>4520.1164500613677</v>
      </c>
      <c r="S6056" s="3">
        <f>+Tabella2026[[#This Row],[CONTRIBUTO TOTALE]]/(PLAFOND/N_TESSERE)</f>
        <v>9.0402329001227351</v>
      </c>
      <c r="T6056" s="3">
        <f>+MAX(CEILING(Tabella2026[[#This Row],[preDEF1]],1),1)</f>
        <v>10</v>
      </c>
      <c r="U6056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56" s="21">
        <f>+Tabella2026[[#This Row],[DEF - n. card]]*(PLAFOND/N_TESSERE)</f>
        <v>5000</v>
      </c>
      <c r="W6056" s="18"/>
    </row>
    <row r="6057" spans="2:23" x14ac:dyDescent="0.25">
      <c r="B6057" s="1" t="s">
        <v>12064</v>
      </c>
      <c r="C6057" s="2">
        <v>112007</v>
      </c>
      <c r="D6057" s="1" t="s">
        <v>12065</v>
      </c>
      <c r="E6057" s="1" t="s">
        <v>76</v>
      </c>
      <c r="F6057" s="1" t="s">
        <v>88</v>
      </c>
      <c r="G6057" s="1" t="s">
        <v>11807</v>
      </c>
      <c r="H6057" s="1" t="s">
        <v>15836</v>
      </c>
      <c r="I6057" s="5">
        <v>904</v>
      </c>
      <c r="J6057" s="5">
        <v>11414448</v>
      </c>
      <c r="K6057" s="3">
        <f>+Tabella2026[[#This Row],[POP_2024]]/SUM(Tabella2026[POP_2024])</f>
        <v>1.5336730124988921E-5</v>
      </c>
      <c r="L6057" s="3">
        <f>+Tabella2026[[#This Row],[INCIDENZA POPOLAZIONE]]*(PLAFOND/2)</f>
        <v>4515.1218462491443</v>
      </c>
      <c r="M6057" s="3">
        <f>+IFERROR(Tabella2026[[#This Row],[reddito_2024]]/Tabella2026[[#This Row],[POP_2024]],"")</f>
        <v>12626.601769911504</v>
      </c>
      <c r="N6057" s="3">
        <f>+IF(Tabella2026[[#This Row],[REDDITO COMPLESSIVO PROCAPITE]]&lt;media_aggr_reddito_pc,(media_aggr_reddito_pc-Tabella2026[[#This Row],[REDDITO COMPLESSIVO PROCAPITE]]),0)</f>
        <v>5198.4642926972374</v>
      </c>
      <c r="O6057" s="3">
        <f>+Tabella2026[[#This Row],[DIFFERENZA REDDITO INFERIORE ALLA MEDIA DALLA MEDIA]]*Tabella2026[[#This Row],[POP_2024]]</f>
        <v>4699411.7205983028</v>
      </c>
      <c r="P6057" s="3">
        <f>+Tabella2026[[#This Row],[POPOLAZIONE PER DIFFERENZA ]]/SUM(Tabella2026[[POPOLAZIONE PER DIFFERENZA ]])</f>
        <v>4.1692339841249454E-5</v>
      </c>
      <c r="Q6057" s="3">
        <f>+Tabella2026[[#This Row],[INCIDENZA POPOLAZIONE PER DIFFERENZA]]*(PLAFOND-SUM(Tabella2026[CONTRIBUTO SULLA BASE DELLA POPOLAZIONE]))</f>
        <v>12274.193580009009</v>
      </c>
      <c r="R6057" s="3">
        <f>+Tabella2026[[#This Row],[CONTRIBUTO SULLA BASE DELLA POPOLAZIONE]]+Tabella2026[[#This Row],[CONTRIBUTO SULLA BASE DEL REDDITO]]</f>
        <v>16789.315426258152</v>
      </c>
      <c r="S6057" s="3">
        <f>+Tabella2026[[#This Row],[CONTRIBUTO TOTALE]]/(PLAFOND/N_TESSERE)</f>
        <v>33.578630852516305</v>
      </c>
      <c r="T6057" s="3">
        <f>+MAX(CEILING(Tabella2026[[#This Row],[preDEF1]],1),1)</f>
        <v>34</v>
      </c>
      <c r="U6057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6057" s="21">
        <f>+Tabella2026[[#This Row],[DEF - n. card]]*(PLAFOND/N_TESSERE)</f>
        <v>17000</v>
      </c>
      <c r="W6057" s="18"/>
    </row>
    <row r="6058" spans="2:23" x14ac:dyDescent="0.25">
      <c r="B6058" s="1" t="s">
        <v>12166</v>
      </c>
      <c r="C6058" s="2">
        <v>3039</v>
      </c>
      <c r="D6058" s="1" t="s">
        <v>12167</v>
      </c>
      <c r="E6058" s="1" t="s">
        <v>18</v>
      </c>
      <c r="F6058" s="1" t="s">
        <v>114</v>
      </c>
      <c r="G6058" s="1" t="s">
        <v>11807</v>
      </c>
      <c r="H6058" s="1" t="s">
        <v>15835</v>
      </c>
      <c r="I6058" s="5">
        <v>904</v>
      </c>
      <c r="J6058" s="5">
        <v>19348803</v>
      </c>
      <c r="K6058" s="3">
        <f>+Tabella2026[[#This Row],[POP_2024]]/SUM(Tabella2026[POP_2024])</f>
        <v>1.5336730124988921E-5</v>
      </c>
      <c r="L6058" s="3">
        <f>+Tabella2026[[#This Row],[INCIDENZA POPOLAZIONE]]*(PLAFOND/2)</f>
        <v>4515.1218462491443</v>
      </c>
      <c r="M6058" s="3">
        <f>+IFERROR(Tabella2026[[#This Row],[reddito_2024]]/Tabella2026[[#This Row],[POP_2024]],"")</f>
        <v>21403.54314159292</v>
      </c>
      <c r="N6058" s="3">
        <f>+IF(Tabella2026[[#This Row],[REDDITO COMPLESSIVO PROCAPITE]]&lt;media_aggr_reddito_pc,(media_aggr_reddito_pc-Tabella2026[[#This Row],[REDDITO COMPLESSIVO PROCAPITE]]),0)</f>
        <v>0</v>
      </c>
      <c r="O6058" s="3">
        <f>+Tabella2026[[#This Row],[DIFFERENZA REDDITO INFERIORE ALLA MEDIA DALLA MEDIA]]*Tabella2026[[#This Row],[POP_2024]]</f>
        <v>0</v>
      </c>
      <c r="P6058" s="3">
        <f>+Tabella2026[[#This Row],[POPOLAZIONE PER DIFFERENZA ]]/SUM(Tabella2026[[POPOLAZIONE PER DIFFERENZA ]])</f>
        <v>0</v>
      </c>
      <c r="Q6058" s="3">
        <f>+Tabella2026[[#This Row],[INCIDENZA POPOLAZIONE PER DIFFERENZA]]*(PLAFOND-SUM(Tabella2026[CONTRIBUTO SULLA BASE DELLA POPOLAZIONE]))</f>
        <v>0</v>
      </c>
      <c r="R6058" s="3">
        <f>+Tabella2026[[#This Row],[CONTRIBUTO SULLA BASE DELLA POPOLAZIONE]]+Tabella2026[[#This Row],[CONTRIBUTO SULLA BASE DEL REDDITO]]</f>
        <v>4515.1218462491443</v>
      </c>
      <c r="S6058" s="3">
        <f>+Tabella2026[[#This Row],[CONTRIBUTO TOTALE]]/(PLAFOND/N_TESSERE)</f>
        <v>9.0302436924982885</v>
      </c>
      <c r="T6058" s="3">
        <f>+MAX(CEILING(Tabella2026[[#This Row],[preDEF1]],1),1)</f>
        <v>10</v>
      </c>
      <c r="U6058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58" s="21">
        <f>+Tabella2026[[#This Row],[DEF - n. card]]*(PLAFOND/N_TESSERE)</f>
        <v>5000</v>
      </c>
      <c r="W6058" s="18"/>
    </row>
    <row r="6059" spans="2:23" x14ac:dyDescent="0.25">
      <c r="B6059" s="1" t="s">
        <v>12240</v>
      </c>
      <c r="C6059" s="2">
        <v>42042</v>
      </c>
      <c r="D6059" s="1" t="s">
        <v>12241</v>
      </c>
      <c r="E6059" s="1" t="s">
        <v>117</v>
      </c>
      <c r="F6059" s="1" t="s">
        <v>116</v>
      </c>
      <c r="G6059" s="1" t="s">
        <v>11807</v>
      </c>
      <c r="H6059" s="1" t="s">
        <v>15834</v>
      </c>
      <c r="I6059" s="5">
        <v>904</v>
      </c>
      <c r="J6059" s="5">
        <v>15924478</v>
      </c>
      <c r="K6059" s="3">
        <f>+Tabella2026[[#This Row],[POP_2024]]/SUM(Tabella2026[POP_2024])</f>
        <v>1.5336730124988921E-5</v>
      </c>
      <c r="L6059" s="3">
        <f>+Tabella2026[[#This Row],[INCIDENZA POPOLAZIONE]]*(PLAFOND/2)</f>
        <v>4515.1218462491443</v>
      </c>
      <c r="M6059" s="3">
        <f>+IFERROR(Tabella2026[[#This Row],[reddito_2024]]/Tabella2026[[#This Row],[POP_2024]],"")</f>
        <v>17615.573008849558</v>
      </c>
      <c r="N6059" s="3">
        <f>+IF(Tabella2026[[#This Row],[REDDITO COMPLESSIVO PROCAPITE]]&lt;media_aggr_reddito_pc,(media_aggr_reddito_pc-Tabella2026[[#This Row],[REDDITO COMPLESSIVO PROCAPITE]]),0)</f>
        <v>209.49305375918266</v>
      </c>
      <c r="O6059" s="3">
        <f>+Tabella2026[[#This Row],[DIFFERENZA REDDITO INFERIORE ALLA MEDIA DALLA MEDIA]]*Tabella2026[[#This Row],[POP_2024]]</f>
        <v>189381.72059830112</v>
      </c>
      <c r="P6059" s="3">
        <f>+Tabella2026[[#This Row],[POPOLAZIONE PER DIFFERENZA ]]/SUM(Tabella2026[[POPOLAZIONE PER DIFFERENZA ]])</f>
        <v>1.6801607359271083E-6</v>
      </c>
      <c r="Q6059" s="3">
        <f>+Tabella2026[[#This Row],[INCIDENZA POPOLAZIONE PER DIFFERENZA]]*(PLAFOND-SUM(Tabella2026[CONTRIBUTO SULLA BASE DELLA POPOLAZIONE]))</f>
        <v>494.63806053639075</v>
      </c>
      <c r="R6059" s="3">
        <f>+Tabella2026[[#This Row],[CONTRIBUTO SULLA BASE DELLA POPOLAZIONE]]+Tabella2026[[#This Row],[CONTRIBUTO SULLA BASE DEL REDDITO]]</f>
        <v>5009.7599067855353</v>
      </c>
      <c r="S6059" s="3">
        <f>+Tabella2026[[#This Row],[CONTRIBUTO TOTALE]]/(PLAFOND/N_TESSERE)</f>
        <v>10.019519813571071</v>
      </c>
      <c r="T6059" s="3">
        <f>+MAX(CEILING(Tabella2026[[#This Row],[preDEF1]],1),1)</f>
        <v>11</v>
      </c>
      <c r="U6059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059" s="21">
        <f>+Tabella2026[[#This Row],[DEF - n. card]]*(PLAFOND/N_TESSERE)</f>
        <v>5500</v>
      </c>
      <c r="W6059" s="18"/>
    </row>
    <row r="6060" spans="2:23" x14ac:dyDescent="0.25">
      <c r="B6060" s="1" t="s">
        <v>11918</v>
      </c>
      <c r="C6060" s="2">
        <v>64120</v>
      </c>
      <c r="D6060" s="1" t="s">
        <v>11919</v>
      </c>
      <c r="E6060" s="1" t="s">
        <v>15</v>
      </c>
      <c r="F6060" s="1" t="s">
        <v>290</v>
      </c>
      <c r="G6060" s="1" t="s">
        <v>11807</v>
      </c>
      <c r="H6060" s="1" t="s">
        <v>15836</v>
      </c>
      <c r="I6060" s="5">
        <v>904</v>
      </c>
      <c r="J6060" s="5">
        <v>10395086</v>
      </c>
      <c r="K6060" s="3">
        <f>+Tabella2026[[#This Row],[POP_2024]]/SUM(Tabella2026[POP_2024])</f>
        <v>1.5336730124988921E-5</v>
      </c>
      <c r="L6060" s="3">
        <f>+Tabella2026[[#This Row],[INCIDENZA POPOLAZIONE]]*(PLAFOND/2)</f>
        <v>4515.1218462491443</v>
      </c>
      <c r="M6060" s="3">
        <f>+IFERROR(Tabella2026[[#This Row],[reddito_2024]]/Tabella2026[[#This Row],[POP_2024]],"")</f>
        <v>11498.988938053097</v>
      </c>
      <c r="N6060" s="3">
        <f>+IF(Tabella2026[[#This Row],[REDDITO COMPLESSIVO PROCAPITE]]&lt;media_aggr_reddito_pc,(media_aggr_reddito_pc-Tabella2026[[#This Row],[REDDITO COMPLESSIVO PROCAPITE]]),0)</f>
        <v>6326.0771245556443</v>
      </c>
      <c r="O6060" s="3">
        <f>+Tabella2026[[#This Row],[DIFFERENZA REDDITO INFERIORE ALLA MEDIA DALLA MEDIA]]*Tabella2026[[#This Row],[POP_2024]]</f>
        <v>5718773.7205983028</v>
      </c>
      <c r="P6060" s="3">
        <f>+Tabella2026[[#This Row],[POPOLAZIONE PER DIFFERENZA ]]/SUM(Tabella2026[[POPOLAZIONE PER DIFFERENZA ]])</f>
        <v>5.0735937093853003E-5</v>
      </c>
      <c r="Q6060" s="3">
        <f>+Tabella2026[[#This Row],[INCIDENZA POPOLAZIONE PER DIFFERENZA]]*(PLAFOND-SUM(Tabella2026[CONTRIBUTO SULLA BASE DELLA POPOLAZIONE]))</f>
        <v>14936.621828477564</v>
      </c>
      <c r="R6060" s="3">
        <f>+Tabella2026[[#This Row],[CONTRIBUTO SULLA BASE DELLA POPOLAZIONE]]+Tabella2026[[#This Row],[CONTRIBUTO SULLA BASE DEL REDDITO]]</f>
        <v>19451.743674726709</v>
      </c>
      <c r="S6060" s="3">
        <f>+Tabella2026[[#This Row],[CONTRIBUTO TOTALE]]/(PLAFOND/N_TESSERE)</f>
        <v>38.903487349453421</v>
      </c>
      <c r="T6060" s="3">
        <f>+MAX(CEILING(Tabella2026[[#This Row],[preDEF1]],1),1)</f>
        <v>39</v>
      </c>
      <c r="U6060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6060" s="21">
        <f>+Tabella2026[[#This Row],[DEF - n. card]]*(PLAFOND/N_TESSERE)</f>
        <v>19500</v>
      </c>
      <c r="W6060" s="18"/>
    </row>
    <row r="6061" spans="2:23" x14ac:dyDescent="0.25">
      <c r="B6061" s="1" t="s">
        <v>12030</v>
      </c>
      <c r="C6061" s="2">
        <v>57008</v>
      </c>
      <c r="D6061" s="1" t="s">
        <v>12031</v>
      </c>
      <c r="E6061" s="1" t="s">
        <v>8</v>
      </c>
      <c r="F6061" s="1" t="s">
        <v>377</v>
      </c>
      <c r="G6061" s="1" t="s">
        <v>11807</v>
      </c>
      <c r="H6061" s="1" t="s">
        <v>15834</v>
      </c>
      <c r="I6061" s="5">
        <v>903</v>
      </c>
      <c r="J6061" s="5">
        <v>14373949</v>
      </c>
      <c r="K6061" s="3">
        <f>+Tabella2026[[#This Row],[POP_2024]]/SUM(Tabella2026[POP_2024])</f>
        <v>1.5319764715558624E-5</v>
      </c>
      <c r="L6061" s="3">
        <f>+Tabella2026[[#This Row],[INCIDENZA POPOLAZIONE]]*(PLAFOND/2)</f>
        <v>4510.1272424369226</v>
      </c>
      <c r="M6061" s="3">
        <f>+IFERROR(Tabella2026[[#This Row],[reddito_2024]]/Tabella2026[[#This Row],[POP_2024]],"")</f>
        <v>15917.994462901439</v>
      </c>
      <c r="N6061" s="3">
        <f>+IF(Tabella2026[[#This Row],[REDDITO COMPLESSIVO PROCAPITE]]&lt;media_aggr_reddito_pc,(media_aggr_reddito_pc-Tabella2026[[#This Row],[REDDITO COMPLESSIVO PROCAPITE]]),0)</f>
        <v>1907.0715997073021</v>
      </c>
      <c r="O6061" s="3">
        <f>+Tabella2026[[#This Row],[DIFFERENZA REDDITO INFERIORE ALLA MEDIA DALLA MEDIA]]*Tabella2026[[#This Row],[POP_2024]]</f>
        <v>1722085.6545356938</v>
      </c>
      <c r="P6061" s="3">
        <f>+Tabella2026[[#This Row],[POPOLAZIONE PER DIFFERENZA ]]/SUM(Tabella2026[[POPOLAZIONE PER DIFFERENZA ]])</f>
        <v>1.527803576561318E-5</v>
      </c>
      <c r="Q6061" s="3">
        <f>+Tabella2026[[#This Row],[INCIDENZA POPOLAZIONE PER DIFFERENZA]]*(PLAFOND-SUM(Tabella2026[CONTRIBUTO SULLA BASE DELLA POPOLAZIONE]))</f>
        <v>4497.8422708697144</v>
      </c>
      <c r="R6061" s="3">
        <f>+Tabella2026[[#This Row],[CONTRIBUTO SULLA BASE DELLA POPOLAZIONE]]+Tabella2026[[#This Row],[CONTRIBUTO SULLA BASE DEL REDDITO]]</f>
        <v>9007.969513306638</v>
      </c>
      <c r="S6061" s="3">
        <f>+Tabella2026[[#This Row],[CONTRIBUTO TOTALE]]/(PLAFOND/N_TESSERE)</f>
        <v>18.015939026613275</v>
      </c>
      <c r="T6061" s="3">
        <f>+MAX(CEILING(Tabella2026[[#This Row],[preDEF1]],1),1)</f>
        <v>19</v>
      </c>
      <c r="U6061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061" s="21">
        <f>+Tabella2026[[#This Row],[DEF - n. card]]*(PLAFOND/N_TESSERE)</f>
        <v>9500</v>
      </c>
      <c r="W6061" s="18"/>
    </row>
    <row r="6062" spans="2:23" x14ac:dyDescent="0.25">
      <c r="B6062" s="1" t="s">
        <v>12182</v>
      </c>
      <c r="C6062" s="2">
        <v>101005</v>
      </c>
      <c r="D6062" s="1" t="s">
        <v>12183</v>
      </c>
      <c r="E6062" s="1" t="s">
        <v>61</v>
      </c>
      <c r="F6062" s="1" t="s">
        <v>239</v>
      </c>
      <c r="G6062" s="1" t="s">
        <v>11807</v>
      </c>
      <c r="H6062" s="1" t="s">
        <v>15836</v>
      </c>
      <c r="I6062" s="5">
        <v>903</v>
      </c>
      <c r="J6062" s="5">
        <v>9397089</v>
      </c>
      <c r="K6062" s="3">
        <f>+Tabella2026[[#This Row],[POP_2024]]/SUM(Tabella2026[POP_2024])</f>
        <v>1.5319764715558624E-5</v>
      </c>
      <c r="L6062" s="3">
        <f>+Tabella2026[[#This Row],[INCIDENZA POPOLAZIONE]]*(PLAFOND/2)</f>
        <v>4510.1272424369226</v>
      </c>
      <c r="M6062" s="3">
        <f>+IFERROR(Tabella2026[[#This Row],[reddito_2024]]/Tabella2026[[#This Row],[POP_2024]],"")</f>
        <v>10406.521594684385</v>
      </c>
      <c r="N6062" s="3">
        <f>+IF(Tabella2026[[#This Row],[REDDITO COMPLESSIVO PROCAPITE]]&lt;media_aggr_reddito_pc,(media_aggr_reddito_pc-Tabella2026[[#This Row],[REDDITO COMPLESSIVO PROCAPITE]]),0)</f>
        <v>7418.5444679243556</v>
      </c>
      <c r="O6062" s="3">
        <f>+Tabella2026[[#This Row],[DIFFERENZA REDDITO INFERIORE ALLA MEDIA DALLA MEDIA]]*Tabella2026[[#This Row],[POP_2024]]</f>
        <v>6698945.6545356931</v>
      </c>
      <c r="P6062" s="3">
        <f>+Tabella2026[[#This Row],[POPOLAZIONE PER DIFFERENZA ]]/SUM(Tabella2026[[POPOLAZIONE PER DIFFERENZA ]])</f>
        <v>5.9431847093279399E-5</v>
      </c>
      <c r="Q6062" s="3">
        <f>+Tabella2026[[#This Row],[INCIDENZA POPOLAZIONE PER DIFFERENZA]]*(PLAFOND-SUM(Tabella2026[CONTRIBUTO SULLA BASE DELLA POPOLAZIONE]))</f>
        <v>17496.691210376204</v>
      </c>
      <c r="R6062" s="3">
        <f>+Tabella2026[[#This Row],[CONTRIBUTO SULLA BASE DELLA POPOLAZIONE]]+Tabella2026[[#This Row],[CONTRIBUTO SULLA BASE DEL REDDITO]]</f>
        <v>22006.818452813128</v>
      </c>
      <c r="S6062" s="3">
        <f>+Tabella2026[[#This Row],[CONTRIBUTO TOTALE]]/(PLAFOND/N_TESSERE)</f>
        <v>44.013636905626257</v>
      </c>
      <c r="T6062" s="3">
        <f>+MAX(CEILING(Tabella2026[[#This Row],[preDEF1]],1),1)</f>
        <v>45</v>
      </c>
      <c r="U6062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6062" s="21">
        <f>+Tabella2026[[#This Row],[DEF - n. card]]*(PLAFOND/N_TESSERE)</f>
        <v>22500</v>
      </c>
      <c r="W6062" s="18"/>
    </row>
    <row r="6063" spans="2:23" x14ac:dyDescent="0.25">
      <c r="B6063" s="1" t="s">
        <v>11826</v>
      </c>
      <c r="C6063" s="2">
        <v>77009</v>
      </c>
      <c r="D6063" s="1" t="s">
        <v>11827</v>
      </c>
      <c r="E6063" s="1" t="s">
        <v>213</v>
      </c>
      <c r="F6063" s="1" t="s">
        <v>237</v>
      </c>
      <c r="G6063" s="1" t="s">
        <v>11807</v>
      </c>
      <c r="H6063" s="1" t="s">
        <v>15836</v>
      </c>
      <c r="I6063" s="5">
        <v>903</v>
      </c>
      <c r="J6063" s="5">
        <v>10094833</v>
      </c>
      <c r="K6063" s="3">
        <f>+Tabella2026[[#This Row],[POP_2024]]/SUM(Tabella2026[POP_2024])</f>
        <v>1.5319764715558624E-5</v>
      </c>
      <c r="L6063" s="3">
        <f>+Tabella2026[[#This Row],[INCIDENZA POPOLAZIONE]]*(PLAFOND/2)</f>
        <v>4510.1272424369226</v>
      </c>
      <c r="M6063" s="3">
        <f>+IFERROR(Tabella2026[[#This Row],[reddito_2024]]/Tabella2026[[#This Row],[POP_2024]],"")</f>
        <v>11179.217054263567</v>
      </c>
      <c r="N6063" s="3">
        <f>+IF(Tabella2026[[#This Row],[REDDITO COMPLESSIVO PROCAPITE]]&lt;media_aggr_reddito_pc,(media_aggr_reddito_pc-Tabella2026[[#This Row],[REDDITO COMPLESSIVO PROCAPITE]]),0)</f>
        <v>6645.8490083451743</v>
      </c>
      <c r="O6063" s="3">
        <f>+Tabella2026[[#This Row],[DIFFERENZA REDDITO INFERIORE ALLA MEDIA DALLA MEDIA]]*Tabella2026[[#This Row],[POP_2024]]</f>
        <v>6001201.6545356922</v>
      </c>
      <c r="P6063" s="3">
        <f>+Tabella2026[[#This Row],[POPOLAZIONE PER DIFFERENZA ]]/SUM(Tabella2026[[POPOLAZIONE PER DIFFERENZA ]])</f>
        <v>5.3241587184218024E-5</v>
      </c>
      <c r="Q6063" s="3">
        <f>+Tabella2026[[#This Row],[INCIDENZA POPOLAZIONE PER DIFFERENZA]]*(PLAFOND-SUM(Tabella2026[CONTRIBUTO SULLA BASE DELLA POPOLAZIONE]))</f>
        <v>15674.283335843462</v>
      </c>
      <c r="R6063" s="3">
        <f>+Tabella2026[[#This Row],[CONTRIBUTO SULLA BASE DELLA POPOLAZIONE]]+Tabella2026[[#This Row],[CONTRIBUTO SULLA BASE DEL REDDITO]]</f>
        <v>20184.410578280385</v>
      </c>
      <c r="S6063" s="3">
        <f>+Tabella2026[[#This Row],[CONTRIBUTO TOTALE]]/(PLAFOND/N_TESSERE)</f>
        <v>40.36882115656077</v>
      </c>
      <c r="T6063" s="3">
        <f>+MAX(CEILING(Tabella2026[[#This Row],[preDEF1]],1),1)</f>
        <v>41</v>
      </c>
      <c r="U6063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6063" s="21">
        <f>+Tabella2026[[#This Row],[DEF - n. card]]*(PLAFOND/N_TESSERE)</f>
        <v>20500</v>
      </c>
      <c r="W6063" s="18"/>
    </row>
    <row r="6064" spans="2:23" x14ac:dyDescent="0.25">
      <c r="B6064" s="1" t="s">
        <v>12022</v>
      </c>
      <c r="C6064" s="2">
        <v>117022</v>
      </c>
      <c r="D6064" s="1" t="s">
        <v>12023</v>
      </c>
      <c r="E6064" s="1" t="s">
        <v>76</v>
      </c>
      <c r="F6064" s="1" t="s">
        <v>15839</v>
      </c>
      <c r="G6064" s="1" t="s">
        <v>11807</v>
      </c>
      <c r="H6064" s="1" t="s">
        <v>15836</v>
      </c>
      <c r="I6064" s="5">
        <v>903</v>
      </c>
      <c r="J6064" s="5">
        <v>10626761</v>
      </c>
      <c r="K6064" s="3">
        <f>+Tabella2026[[#This Row],[POP_2024]]/SUM(Tabella2026[POP_2024])</f>
        <v>1.5319764715558624E-5</v>
      </c>
      <c r="L6064" s="3">
        <f>+Tabella2026[[#This Row],[INCIDENZA POPOLAZIONE]]*(PLAFOND/2)</f>
        <v>4510.1272424369226</v>
      </c>
      <c r="M6064" s="3">
        <f>+IFERROR(Tabella2026[[#This Row],[reddito_2024]]/Tabella2026[[#This Row],[POP_2024]],"")</f>
        <v>11768.284606866002</v>
      </c>
      <c r="N6064" s="3">
        <f>+IF(Tabella2026[[#This Row],[REDDITO COMPLESSIVO PROCAPITE]]&lt;media_aggr_reddito_pc,(media_aggr_reddito_pc-Tabella2026[[#This Row],[REDDITO COMPLESSIVO PROCAPITE]]),0)</f>
        <v>6056.7814557427391</v>
      </c>
      <c r="O6064" s="3">
        <f>+Tabella2026[[#This Row],[DIFFERENZA REDDITO INFERIORE ALLA MEDIA DALLA MEDIA]]*Tabella2026[[#This Row],[POP_2024]]</f>
        <v>5469273.6545356931</v>
      </c>
      <c r="P6064" s="3">
        <f>+Tabella2026[[#This Row],[POPOLAZIONE PER DIFFERENZA ]]/SUM(Tabella2026[[POPOLAZIONE PER DIFFERENZA ]])</f>
        <v>4.8522417154941979E-5</v>
      </c>
      <c r="Q6064" s="3">
        <f>+Tabella2026[[#This Row],[INCIDENZA POPOLAZIONE PER DIFFERENZA]]*(PLAFOND-SUM(Tabella2026[CONTRIBUTO SULLA BASE DELLA POPOLAZIONE]))</f>
        <v>14284.96321860211</v>
      </c>
      <c r="R6064" s="3">
        <f>+Tabella2026[[#This Row],[CONTRIBUTO SULLA BASE DELLA POPOLAZIONE]]+Tabella2026[[#This Row],[CONTRIBUTO SULLA BASE DEL REDDITO]]</f>
        <v>18795.090461039032</v>
      </c>
      <c r="S6064" s="3">
        <f>+Tabella2026[[#This Row],[CONTRIBUTO TOTALE]]/(PLAFOND/N_TESSERE)</f>
        <v>37.590180922078062</v>
      </c>
      <c r="T6064" s="3">
        <f>+MAX(CEILING(Tabella2026[[#This Row],[preDEF1]],1),1)</f>
        <v>38</v>
      </c>
      <c r="U6064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6064" s="21">
        <f>+Tabella2026[[#This Row],[DEF - n. card]]*(PLAFOND/N_TESSERE)</f>
        <v>19000</v>
      </c>
      <c r="W6064" s="18"/>
    </row>
    <row r="6065" spans="2:23" x14ac:dyDescent="0.25">
      <c r="B6065" s="1" t="s">
        <v>11860</v>
      </c>
      <c r="C6065" s="2">
        <v>118069</v>
      </c>
      <c r="D6065" s="1" t="s">
        <v>11861</v>
      </c>
      <c r="E6065" s="1" t="s">
        <v>76</v>
      </c>
      <c r="F6065" s="1" t="s">
        <v>75</v>
      </c>
      <c r="G6065" s="1" t="s">
        <v>11807</v>
      </c>
      <c r="H6065" s="1" t="s">
        <v>15836</v>
      </c>
      <c r="I6065" s="5">
        <v>903</v>
      </c>
      <c r="J6065" s="5">
        <v>11545865</v>
      </c>
      <c r="K6065" s="3">
        <f>+Tabella2026[[#This Row],[POP_2024]]/SUM(Tabella2026[POP_2024])</f>
        <v>1.5319764715558624E-5</v>
      </c>
      <c r="L6065" s="3">
        <f>+Tabella2026[[#This Row],[INCIDENZA POPOLAZIONE]]*(PLAFOND/2)</f>
        <v>4510.1272424369226</v>
      </c>
      <c r="M6065" s="3">
        <f>+IFERROR(Tabella2026[[#This Row],[reddito_2024]]/Tabella2026[[#This Row],[POP_2024]],"")</f>
        <v>12786.118493909191</v>
      </c>
      <c r="N6065" s="3">
        <f>+IF(Tabella2026[[#This Row],[REDDITO COMPLESSIVO PROCAPITE]]&lt;media_aggr_reddito_pc,(media_aggr_reddito_pc-Tabella2026[[#This Row],[REDDITO COMPLESSIVO PROCAPITE]]),0)</f>
        <v>5038.9475686995502</v>
      </c>
      <c r="O6065" s="3">
        <f>+Tabella2026[[#This Row],[DIFFERENZA REDDITO INFERIORE ALLA MEDIA DALLA MEDIA]]*Tabella2026[[#This Row],[POP_2024]]</f>
        <v>4550169.654535694</v>
      </c>
      <c r="P6065" s="3">
        <f>+Tabella2026[[#This Row],[POPOLAZIONE PER DIFFERENZA ]]/SUM(Tabella2026[[POPOLAZIONE PER DIFFERENZA ]])</f>
        <v>4.0368290937507027E-5</v>
      </c>
      <c r="Q6065" s="3">
        <f>+Tabella2026[[#This Row],[INCIDENZA POPOLAZIONE PER DIFFERENZA]]*(PLAFOND-SUM(Tabella2026[CONTRIBUTO SULLA BASE DELLA POPOLAZIONE]))</f>
        <v>11884.394575783914</v>
      </c>
      <c r="R6065" s="3">
        <f>+Tabella2026[[#This Row],[CONTRIBUTO SULLA BASE DELLA POPOLAZIONE]]+Tabella2026[[#This Row],[CONTRIBUTO SULLA BASE DEL REDDITO]]</f>
        <v>16394.521818220837</v>
      </c>
      <c r="S6065" s="3">
        <f>+Tabella2026[[#This Row],[CONTRIBUTO TOTALE]]/(PLAFOND/N_TESSERE)</f>
        <v>32.789043636441676</v>
      </c>
      <c r="T6065" s="3">
        <f>+MAX(CEILING(Tabella2026[[#This Row],[preDEF1]],1),1)</f>
        <v>33</v>
      </c>
      <c r="U6065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6065" s="21">
        <f>+Tabella2026[[#This Row],[DEF - n. card]]*(PLAFOND/N_TESSERE)</f>
        <v>16500</v>
      </c>
      <c r="W6065" s="18"/>
    </row>
    <row r="6066" spans="2:23" x14ac:dyDescent="0.25">
      <c r="B6066" s="1" t="s">
        <v>12164</v>
      </c>
      <c r="C6066" s="2">
        <v>96005</v>
      </c>
      <c r="D6066" s="1" t="s">
        <v>12165</v>
      </c>
      <c r="E6066" s="1" t="s">
        <v>18</v>
      </c>
      <c r="F6066" s="1" t="s">
        <v>403</v>
      </c>
      <c r="G6066" s="1" t="s">
        <v>11807</v>
      </c>
      <c r="H6066" s="1" t="s">
        <v>15835</v>
      </c>
      <c r="I6066" s="5">
        <v>902</v>
      </c>
      <c r="J6066" s="5">
        <v>16117834</v>
      </c>
      <c r="K6066" s="3">
        <f>+Tabella2026[[#This Row],[POP_2024]]/SUM(Tabella2026[POP_2024])</f>
        <v>1.5302799306128328E-5</v>
      </c>
      <c r="L6066" s="3">
        <f>+Tabella2026[[#This Row],[INCIDENZA POPOLAZIONE]]*(PLAFOND/2)</f>
        <v>4505.1326386247001</v>
      </c>
      <c r="M6066" s="3">
        <f>+IFERROR(Tabella2026[[#This Row],[reddito_2024]]/Tabella2026[[#This Row],[POP_2024]],"")</f>
        <v>17868.995565410198</v>
      </c>
      <c r="N6066" s="3">
        <f>+IF(Tabella2026[[#This Row],[REDDITO COMPLESSIVO PROCAPITE]]&lt;media_aggr_reddito_pc,(media_aggr_reddito_pc-Tabella2026[[#This Row],[REDDITO COMPLESSIVO PROCAPITE]]),0)</f>
        <v>0</v>
      </c>
      <c r="O6066" s="3">
        <f>+Tabella2026[[#This Row],[DIFFERENZA REDDITO INFERIORE ALLA MEDIA DALLA MEDIA]]*Tabella2026[[#This Row],[POP_2024]]</f>
        <v>0</v>
      </c>
      <c r="P6066" s="3">
        <f>+Tabella2026[[#This Row],[POPOLAZIONE PER DIFFERENZA ]]/SUM(Tabella2026[[POPOLAZIONE PER DIFFERENZA ]])</f>
        <v>0</v>
      </c>
      <c r="Q6066" s="3">
        <f>+Tabella2026[[#This Row],[INCIDENZA POPOLAZIONE PER DIFFERENZA]]*(PLAFOND-SUM(Tabella2026[CONTRIBUTO SULLA BASE DELLA POPOLAZIONE]))</f>
        <v>0</v>
      </c>
      <c r="R6066" s="3">
        <f>+Tabella2026[[#This Row],[CONTRIBUTO SULLA BASE DELLA POPOLAZIONE]]+Tabella2026[[#This Row],[CONTRIBUTO SULLA BASE DEL REDDITO]]</f>
        <v>4505.1326386247001</v>
      </c>
      <c r="S6066" s="3">
        <f>+Tabella2026[[#This Row],[CONTRIBUTO TOTALE]]/(PLAFOND/N_TESSERE)</f>
        <v>9.0102652772494007</v>
      </c>
      <c r="T6066" s="3">
        <f>+MAX(CEILING(Tabella2026[[#This Row],[preDEF1]],1),1)</f>
        <v>10</v>
      </c>
      <c r="U6066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66" s="21">
        <f>+Tabella2026[[#This Row],[DEF - n. card]]*(PLAFOND/N_TESSERE)</f>
        <v>5000</v>
      </c>
      <c r="W6066" s="18"/>
    </row>
    <row r="6067" spans="2:23" x14ac:dyDescent="0.25">
      <c r="B6067" s="1" t="s">
        <v>12128</v>
      </c>
      <c r="C6067" s="2">
        <v>56010</v>
      </c>
      <c r="D6067" s="1" t="s">
        <v>12129</v>
      </c>
      <c r="E6067" s="1" t="s">
        <v>8</v>
      </c>
      <c r="F6067" s="1" t="s">
        <v>210</v>
      </c>
      <c r="G6067" s="1" t="s">
        <v>11807</v>
      </c>
      <c r="H6067" s="1" t="s">
        <v>15834</v>
      </c>
      <c r="I6067" s="5">
        <v>902</v>
      </c>
      <c r="J6067" s="5">
        <v>10470687</v>
      </c>
      <c r="K6067" s="3">
        <f>+Tabella2026[[#This Row],[POP_2024]]/SUM(Tabella2026[POP_2024])</f>
        <v>1.5302799306128328E-5</v>
      </c>
      <c r="L6067" s="3">
        <f>+Tabella2026[[#This Row],[INCIDENZA POPOLAZIONE]]*(PLAFOND/2)</f>
        <v>4505.1326386247001</v>
      </c>
      <c r="M6067" s="3">
        <f>+IFERROR(Tabella2026[[#This Row],[reddito_2024]]/Tabella2026[[#This Row],[POP_2024]],"")</f>
        <v>11608.30044345898</v>
      </c>
      <c r="N6067" s="3">
        <f>+IF(Tabella2026[[#This Row],[REDDITO COMPLESSIVO PROCAPITE]]&lt;media_aggr_reddito_pc,(media_aggr_reddito_pc-Tabella2026[[#This Row],[REDDITO COMPLESSIVO PROCAPITE]]),0)</f>
        <v>6216.7656191497608</v>
      </c>
      <c r="O6067" s="3">
        <f>+Tabella2026[[#This Row],[DIFFERENZA REDDITO INFERIORE ALLA MEDIA DALLA MEDIA]]*Tabella2026[[#This Row],[POP_2024]]</f>
        <v>5607522.5884730844</v>
      </c>
      <c r="P6067" s="3">
        <f>+Tabella2026[[#This Row],[POPOLAZIONE PER DIFFERENZA ]]/SUM(Tabella2026[[POPOLAZIONE PER DIFFERENZA ]])</f>
        <v>4.9748936957653437E-5</v>
      </c>
      <c r="Q6067" s="3">
        <f>+Tabella2026[[#This Row],[INCIDENZA POPOLAZIONE PER DIFFERENZA]]*(PLAFOND-SUM(Tabella2026[CONTRIBUTO SULLA BASE DELLA POPOLAZIONE]))</f>
        <v>14646.049728630513</v>
      </c>
      <c r="R6067" s="3">
        <f>+Tabella2026[[#This Row],[CONTRIBUTO SULLA BASE DELLA POPOLAZIONE]]+Tabella2026[[#This Row],[CONTRIBUTO SULLA BASE DEL REDDITO]]</f>
        <v>19151.182367255213</v>
      </c>
      <c r="S6067" s="3">
        <f>+Tabella2026[[#This Row],[CONTRIBUTO TOTALE]]/(PLAFOND/N_TESSERE)</f>
        <v>38.302364734510427</v>
      </c>
      <c r="T6067" s="3">
        <f>+MAX(CEILING(Tabella2026[[#This Row],[preDEF1]],1),1)</f>
        <v>39</v>
      </c>
      <c r="U6067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6067" s="21">
        <f>+Tabella2026[[#This Row],[DEF - n. card]]*(PLAFOND/N_TESSERE)</f>
        <v>19500</v>
      </c>
      <c r="W6067" s="18"/>
    </row>
    <row r="6068" spans="2:23" x14ac:dyDescent="0.25">
      <c r="B6068" s="1" t="s">
        <v>12054</v>
      </c>
      <c r="C6068" s="2">
        <v>58089</v>
      </c>
      <c r="D6068" s="1" t="s">
        <v>12055</v>
      </c>
      <c r="E6068" s="1" t="s">
        <v>8</v>
      </c>
      <c r="F6068" s="1" t="s">
        <v>7</v>
      </c>
      <c r="G6068" s="1" t="s">
        <v>11807</v>
      </c>
      <c r="H6068" s="1" t="s">
        <v>15834</v>
      </c>
      <c r="I6068" s="5">
        <v>902</v>
      </c>
      <c r="J6068" s="5">
        <v>11992379</v>
      </c>
      <c r="K6068" s="3">
        <f>+Tabella2026[[#This Row],[POP_2024]]/SUM(Tabella2026[POP_2024])</f>
        <v>1.5302799306128328E-5</v>
      </c>
      <c r="L6068" s="3">
        <f>+Tabella2026[[#This Row],[INCIDENZA POPOLAZIONE]]*(PLAFOND/2)</f>
        <v>4505.1326386247001</v>
      </c>
      <c r="M6068" s="3">
        <f>+IFERROR(Tabella2026[[#This Row],[reddito_2024]]/Tabella2026[[#This Row],[POP_2024]],"")</f>
        <v>13295.320399113081</v>
      </c>
      <c r="N6068" s="3">
        <f>+IF(Tabella2026[[#This Row],[REDDITO COMPLESSIVO PROCAPITE]]&lt;media_aggr_reddito_pc,(media_aggr_reddito_pc-Tabella2026[[#This Row],[REDDITO COMPLESSIVO PROCAPITE]]),0)</f>
        <v>4529.7456634956598</v>
      </c>
      <c r="O6068" s="3">
        <f>+Tabella2026[[#This Row],[DIFFERENZA REDDITO INFERIORE ALLA MEDIA DALLA MEDIA]]*Tabella2026[[#This Row],[POP_2024]]</f>
        <v>4085830.5884730853</v>
      </c>
      <c r="P6068" s="3">
        <f>+Tabella2026[[#This Row],[POPOLAZIONE PER DIFFERENZA ]]/SUM(Tabella2026[[POPOLAZIONE PER DIFFERENZA ]])</f>
        <v>3.6248757835311434E-5</v>
      </c>
      <c r="Q6068" s="3">
        <f>+Tabella2026[[#This Row],[INCIDENZA POPOLAZIONE PER DIFFERENZA]]*(PLAFOND-SUM(Tabella2026[CONTRIBUTO SULLA BASE DELLA POPOLAZIONE]))</f>
        <v>10671.607120147353</v>
      </c>
      <c r="R6068" s="3">
        <f>+Tabella2026[[#This Row],[CONTRIBUTO SULLA BASE DELLA POPOLAZIONE]]+Tabella2026[[#This Row],[CONTRIBUTO SULLA BASE DEL REDDITO]]</f>
        <v>15176.739758772053</v>
      </c>
      <c r="S6068" s="3">
        <f>+Tabella2026[[#This Row],[CONTRIBUTO TOTALE]]/(PLAFOND/N_TESSERE)</f>
        <v>30.353479517544105</v>
      </c>
      <c r="T6068" s="3">
        <f>+MAX(CEILING(Tabella2026[[#This Row],[preDEF1]],1),1)</f>
        <v>31</v>
      </c>
      <c r="U6068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068" s="21">
        <f>+Tabella2026[[#This Row],[DEF - n. card]]*(PLAFOND/N_TESSERE)</f>
        <v>15500</v>
      </c>
      <c r="W6068" s="18"/>
    </row>
    <row r="6069" spans="2:23" x14ac:dyDescent="0.25">
      <c r="B6069" s="1" t="s">
        <v>12274</v>
      </c>
      <c r="C6069" s="2">
        <v>29051</v>
      </c>
      <c r="D6069" s="1" t="s">
        <v>12275</v>
      </c>
      <c r="E6069" s="1" t="s">
        <v>38</v>
      </c>
      <c r="F6069" s="1" t="s">
        <v>314</v>
      </c>
      <c r="G6069" s="1" t="s">
        <v>11807</v>
      </c>
      <c r="H6069" s="1" t="s">
        <v>15835</v>
      </c>
      <c r="I6069" s="5">
        <v>901</v>
      </c>
      <c r="J6069" s="5">
        <v>11632326</v>
      </c>
      <c r="K6069" s="3">
        <f>+Tabella2026[[#This Row],[POP_2024]]/SUM(Tabella2026[POP_2024])</f>
        <v>1.5285833896698028E-5</v>
      </c>
      <c r="L6069" s="3">
        <f>+Tabella2026[[#This Row],[INCIDENZA POPOLAZIONE]]*(PLAFOND/2)</f>
        <v>4500.1380348124767</v>
      </c>
      <c r="M6069" s="3">
        <f>+IFERROR(Tabella2026[[#This Row],[reddito_2024]]/Tabella2026[[#This Row],[POP_2024]],"")</f>
        <v>12910.461709211986</v>
      </c>
      <c r="N6069" s="3">
        <f>+IF(Tabella2026[[#This Row],[REDDITO COMPLESSIVO PROCAPITE]]&lt;media_aggr_reddito_pc,(media_aggr_reddito_pc-Tabella2026[[#This Row],[REDDITO COMPLESSIVO PROCAPITE]]),0)</f>
        <v>4914.604353396755</v>
      </c>
      <c r="O6069" s="3">
        <f>+Tabella2026[[#This Row],[DIFFERENZA REDDITO INFERIORE ALLA MEDIA DALLA MEDIA]]*Tabella2026[[#This Row],[POP_2024]]</f>
        <v>4428058.5224104766</v>
      </c>
      <c r="P6069" s="3">
        <f>+Tabella2026[[#This Row],[POPOLAZIONE PER DIFFERENZA ]]/SUM(Tabella2026[[POPOLAZIONE PER DIFFERENZA ]])</f>
        <v>3.9284942824667891E-5</v>
      </c>
      <c r="Q6069" s="3">
        <f>+Tabella2026[[#This Row],[INCIDENZA POPOLAZIONE PER DIFFERENZA]]*(PLAFOND-SUM(Tabella2026[CONTRIBUTO SULLA BASE DELLA POPOLAZIONE]))</f>
        <v>11565.457703875156</v>
      </c>
      <c r="R6069" s="3">
        <f>+Tabella2026[[#This Row],[CONTRIBUTO SULLA BASE DELLA POPOLAZIONE]]+Tabella2026[[#This Row],[CONTRIBUTO SULLA BASE DEL REDDITO]]</f>
        <v>16065.595738687633</v>
      </c>
      <c r="S6069" s="3">
        <f>+Tabella2026[[#This Row],[CONTRIBUTO TOTALE]]/(PLAFOND/N_TESSERE)</f>
        <v>32.131191477375268</v>
      </c>
      <c r="T6069" s="3">
        <f>+MAX(CEILING(Tabella2026[[#This Row],[preDEF1]],1),1)</f>
        <v>33</v>
      </c>
      <c r="U6069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6069" s="21">
        <f>+Tabella2026[[#This Row],[DEF - n. card]]*(PLAFOND/N_TESSERE)</f>
        <v>16500</v>
      </c>
      <c r="W6069" s="18"/>
    </row>
    <row r="6070" spans="2:23" x14ac:dyDescent="0.25">
      <c r="B6070" s="1" t="s">
        <v>12130</v>
      </c>
      <c r="C6070" s="2">
        <v>4051</v>
      </c>
      <c r="D6070" s="1" t="s">
        <v>12131</v>
      </c>
      <c r="E6070" s="1" t="s">
        <v>18</v>
      </c>
      <c r="F6070" s="1" t="s">
        <v>263</v>
      </c>
      <c r="G6070" s="1" t="s">
        <v>11807</v>
      </c>
      <c r="H6070" s="1" t="s">
        <v>15835</v>
      </c>
      <c r="I6070" s="5">
        <v>900</v>
      </c>
      <c r="J6070" s="5">
        <v>14458769</v>
      </c>
      <c r="K6070" s="3">
        <f>+Tabella2026[[#This Row],[POP_2024]]/SUM(Tabella2026[POP_2024])</f>
        <v>1.5268868487267732E-5</v>
      </c>
      <c r="L6070" s="3">
        <f>+Tabella2026[[#This Row],[INCIDENZA POPOLAZIONE]]*(PLAFOND/2)</f>
        <v>4495.1434310002551</v>
      </c>
      <c r="M6070" s="3">
        <f>+IFERROR(Tabella2026[[#This Row],[reddito_2024]]/Tabella2026[[#This Row],[POP_2024]],"")</f>
        <v>16065.298888888889</v>
      </c>
      <c r="N6070" s="3">
        <f>+IF(Tabella2026[[#This Row],[REDDITO COMPLESSIVO PROCAPITE]]&lt;media_aggr_reddito_pc,(media_aggr_reddito_pc-Tabella2026[[#This Row],[REDDITO COMPLESSIVO PROCAPITE]]),0)</f>
        <v>1759.7671737198525</v>
      </c>
      <c r="O6070" s="3">
        <f>+Tabella2026[[#This Row],[DIFFERENZA REDDITO INFERIORE ALLA MEDIA DALLA MEDIA]]*Tabella2026[[#This Row],[POP_2024]]</f>
        <v>1583790.4563478671</v>
      </c>
      <c r="P6070" s="3">
        <f>+Tabella2026[[#This Row],[POPOLAZIONE PER DIFFERENZA ]]/SUM(Tabella2026[[POPOLAZIONE PER DIFFERENZA ]])</f>
        <v>1.4051105514750689E-5</v>
      </c>
      <c r="Q6070" s="3">
        <f>+Tabella2026[[#This Row],[INCIDENZA POPOLAZIONE PER DIFFERENZA]]*(PLAFOND-SUM(Tabella2026[CONTRIBUTO SULLA BASE DELLA POPOLAZIONE]))</f>
        <v>4136.6349252134833</v>
      </c>
      <c r="R6070" s="3">
        <f>+Tabella2026[[#This Row],[CONTRIBUTO SULLA BASE DELLA POPOLAZIONE]]+Tabella2026[[#This Row],[CONTRIBUTO SULLA BASE DEL REDDITO]]</f>
        <v>8631.7783562137374</v>
      </c>
      <c r="S6070" s="3">
        <f>+Tabella2026[[#This Row],[CONTRIBUTO TOTALE]]/(PLAFOND/N_TESSERE)</f>
        <v>17.263556712427476</v>
      </c>
      <c r="T6070" s="3">
        <f>+MAX(CEILING(Tabella2026[[#This Row],[preDEF1]],1),1)</f>
        <v>18</v>
      </c>
      <c r="U6070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070" s="21">
        <f>+Tabella2026[[#This Row],[DEF - n. card]]*(PLAFOND/N_TESSERE)</f>
        <v>9000</v>
      </c>
      <c r="W6070" s="18"/>
    </row>
    <row r="6071" spans="2:23" x14ac:dyDescent="0.25">
      <c r="B6071" s="1" t="s">
        <v>12334</v>
      </c>
      <c r="C6071" s="2">
        <v>16247</v>
      </c>
      <c r="D6071" s="1" t="s">
        <v>12335</v>
      </c>
      <c r="E6071" s="1" t="s">
        <v>12</v>
      </c>
      <c r="F6071" s="1" t="s">
        <v>93</v>
      </c>
      <c r="G6071" s="1" t="s">
        <v>11807</v>
      </c>
      <c r="H6071" s="1" t="s">
        <v>15835</v>
      </c>
      <c r="I6071" s="5">
        <v>900</v>
      </c>
      <c r="J6071" s="5">
        <v>16963539</v>
      </c>
      <c r="K6071" s="3">
        <f>+Tabella2026[[#This Row],[POP_2024]]/SUM(Tabella2026[POP_2024])</f>
        <v>1.5268868487267732E-5</v>
      </c>
      <c r="L6071" s="3">
        <f>+Tabella2026[[#This Row],[INCIDENZA POPOLAZIONE]]*(PLAFOND/2)</f>
        <v>4495.1434310002551</v>
      </c>
      <c r="M6071" s="3">
        <f>+IFERROR(Tabella2026[[#This Row],[reddito_2024]]/Tabella2026[[#This Row],[POP_2024]],"")</f>
        <v>18848.376666666667</v>
      </c>
      <c r="N6071" s="3">
        <f>+IF(Tabella2026[[#This Row],[REDDITO COMPLESSIVO PROCAPITE]]&lt;media_aggr_reddito_pc,(media_aggr_reddito_pc-Tabella2026[[#This Row],[REDDITO COMPLESSIVO PROCAPITE]]),0)</f>
        <v>0</v>
      </c>
      <c r="O6071" s="3">
        <f>+Tabella2026[[#This Row],[DIFFERENZA REDDITO INFERIORE ALLA MEDIA DALLA MEDIA]]*Tabella2026[[#This Row],[POP_2024]]</f>
        <v>0</v>
      </c>
      <c r="P6071" s="3">
        <f>+Tabella2026[[#This Row],[POPOLAZIONE PER DIFFERENZA ]]/SUM(Tabella2026[[POPOLAZIONE PER DIFFERENZA ]])</f>
        <v>0</v>
      </c>
      <c r="Q6071" s="3">
        <f>+Tabella2026[[#This Row],[INCIDENZA POPOLAZIONE PER DIFFERENZA]]*(PLAFOND-SUM(Tabella2026[CONTRIBUTO SULLA BASE DELLA POPOLAZIONE]))</f>
        <v>0</v>
      </c>
      <c r="R6071" s="3">
        <f>+Tabella2026[[#This Row],[CONTRIBUTO SULLA BASE DELLA POPOLAZIONE]]+Tabella2026[[#This Row],[CONTRIBUTO SULLA BASE DEL REDDITO]]</f>
        <v>4495.1434310002551</v>
      </c>
      <c r="S6071" s="3">
        <f>+Tabella2026[[#This Row],[CONTRIBUTO TOTALE]]/(PLAFOND/N_TESSERE)</f>
        <v>8.9902868620005094</v>
      </c>
      <c r="T6071" s="3">
        <f>+MAX(CEILING(Tabella2026[[#This Row],[preDEF1]],1),1)</f>
        <v>9</v>
      </c>
      <c r="U607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071" s="21">
        <f>+Tabella2026[[#This Row],[DEF - n. card]]*(PLAFOND/N_TESSERE)</f>
        <v>4500</v>
      </c>
      <c r="W6071" s="18"/>
    </row>
    <row r="6072" spans="2:23" x14ac:dyDescent="0.25">
      <c r="B6072" s="1" t="s">
        <v>12050</v>
      </c>
      <c r="C6072" s="2">
        <v>1174</v>
      </c>
      <c r="D6072" s="1" t="s">
        <v>12051</v>
      </c>
      <c r="E6072" s="1" t="s">
        <v>18</v>
      </c>
      <c r="F6072" s="1" t="s">
        <v>17</v>
      </c>
      <c r="G6072" s="1" t="s">
        <v>11807</v>
      </c>
      <c r="H6072" s="1" t="s">
        <v>15835</v>
      </c>
      <c r="I6072" s="5">
        <v>899</v>
      </c>
      <c r="J6072" s="5">
        <v>18823630</v>
      </c>
      <c r="K6072" s="3">
        <f>+Tabella2026[[#This Row],[POP_2024]]/SUM(Tabella2026[POP_2024])</f>
        <v>1.5251903077837434E-5</v>
      </c>
      <c r="L6072" s="3">
        <f>+Tabella2026[[#This Row],[INCIDENZA POPOLAZIONE]]*(PLAFOND/2)</f>
        <v>4490.1488271880326</v>
      </c>
      <c r="M6072" s="3">
        <f>+IFERROR(Tabella2026[[#This Row],[reddito_2024]]/Tabella2026[[#This Row],[POP_2024]],"")</f>
        <v>20938.409343715241</v>
      </c>
      <c r="N6072" s="3">
        <f>+IF(Tabella2026[[#This Row],[REDDITO COMPLESSIVO PROCAPITE]]&lt;media_aggr_reddito_pc,(media_aggr_reddito_pc-Tabella2026[[#This Row],[REDDITO COMPLESSIVO PROCAPITE]]),0)</f>
        <v>0</v>
      </c>
      <c r="O6072" s="3">
        <f>+Tabella2026[[#This Row],[DIFFERENZA REDDITO INFERIORE ALLA MEDIA DALLA MEDIA]]*Tabella2026[[#This Row],[POP_2024]]</f>
        <v>0</v>
      </c>
      <c r="P6072" s="3">
        <f>+Tabella2026[[#This Row],[POPOLAZIONE PER DIFFERENZA ]]/SUM(Tabella2026[[POPOLAZIONE PER DIFFERENZA ]])</f>
        <v>0</v>
      </c>
      <c r="Q6072" s="3">
        <f>+Tabella2026[[#This Row],[INCIDENZA POPOLAZIONE PER DIFFERENZA]]*(PLAFOND-SUM(Tabella2026[CONTRIBUTO SULLA BASE DELLA POPOLAZIONE]))</f>
        <v>0</v>
      </c>
      <c r="R6072" s="3">
        <f>+Tabella2026[[#This Row],[CONTRIBUTO SULLA BASE DELLA POPOLAZIONE]]+Tabella2026[[#This Row],[CONTRIBUTO SULLA BASE DEL REDDITO]]</f>
        <v>4490.1488271880326</v>
      </c>
      <c r="S6072" s="3">
        <f>+Tabella2026[[#This Row],[CONTRIBUTO TOTALE]]/(PLAFOND/N_TESSERE)</f>
        <v>8.9802976543760646</v>
      </c>
      <c r="T6072" s="3">
        <f>+MAX(CEILING(Tabella2026[[#This Row],[preDEF1]],1),1)</f>
        <v>9</v>
      </c>
      <c r="U6072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072" s="21">
        <f>+Tabella2026[[#This Row],[DEF - n. card]]*(PLAFOND/N_TESSERE)</f>
        <v>4500</v>
      </c>
      <c r="W6072" s="18"/>
    </row>
    <row r="6073" spans="2:23" x14ac:dyDescent="0.25">
      <c r="B6073" s="1" t="s">
        <v>12104</v>
      </c>
      <c r="C6073" s="2">
        <v>6165</v>
      </c>
      <c r="D6073" s="1" t="s">
        <v>12105</v>
      </c>
      <c r="E6073" s="1" t="s">
        <v>18</v>
      </c>
      <c r="F6073" s="1" t="s">
        <v>138</v>
      </c>
      <c r="G6073" s="1" t="s">
        <v>11807</v>
      </c>
      <c r="H6073" s="1" t="s">
        <v>15835</v>
      </c>
      <c r="I6073" s="5">
        <v>898</v>
      </c>
      <c r="J6073" s="5">
        <v>13354189</v>
      </c>
      <c r="K6073" s="3">
        <f>+Tabella2026[[#This Row],[POP_2024]]/SUM(Tabella2026[POP_2024])</f>
        <v>1.5234937668407136E-5</v>
      </c>
      <c r="L6073" s="3">
        <f>+Tabella2026[[#This Row],[INCIDENZA POPOLAZIONE]]*(PLAFOND/2)</f>
        <v>4485.1542233758091</v>
      </c>
      <c r="M6073" s="3">
        <f>+IFERROR(Tabella2026[[#This Row],[reddito_2024]]/Tabella2026[[#This Row],[POP_2024]],"")</f>
        <v>14871.03452115813</v>
      </c>
      <c r="N6073" s="3">
        <f>+IF(Tabella2026[[#This Row],[REDDITO COMPLESSIVO PROCAPITE]]&lt;media_aggr_reddito_pc,(media_aggr_reddito_pc-Tabella2026[[#This Row],[REDDITO COMPLESSIVO PROCAPITE]]),0)</f>
        <v>2954.0315414506113</v>
      </c>
      <c r="O6073" s="3">
        <f>+Tabella2026[[#This Row],[DIFFERENZA REDDITO INFERIORE ALLA MEDIA DALLA MEDIA]]*Tabella2026[[#This Row],[POP_2024]]</f>
        <v>2652720.324222649</v>
      </c>
      <c r="P6073" s="3">
        <f>+Tabella2026[[#This Row],[POPOLAZIONE PER DIFFERENZA ]]/SUM(Tabella2026[[POPOLAZIONE PER DIFFERENZA ]])</f>
        <v>2.3534460021136301E-5</v>
      </c>
      <c r="Q6073" s="3">
        <f>+Tabella2026[[#This Row],[INCIDENZA POPOLAZIONE PER DIFFERENZA]]*(PLAFOND-SUM(Tabella2026[CONTRIBUTO SULLA BASE DELLA POPOLAZIONE]))</f>
        <v>6928.5273793775395</v>
      </c>
      <c r="R6073" s="3">
        <f>+Tabella2026[[#This Row],[CONTRIBUTO SULLA BASE DELLA POPOLAZIONE]]+Tabella2026[[#This Row],[CONTRIBUTO SULLA BASE DEL REDDITO]]</f>
        <v>11413.68160275335</v>
      </c>
      <c r="S6073" s="3">
        <f>+Tabella2026[[#This Row],[CONTRIBUTO TOTALE]]/(PLAFOND/N_TESSERE)</f>
        <v>22.8273632055067</v>
      </c>
      <c r="T6073" s="3">
        <f>+MAX(CEILING(Tabella2026[[#This Row],[preDEF1]],1),1)</f>
        <v>23</v>
      </c>
      <c r="U6073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073" s="21">
        <f>+Tabella2026[[#This Row],[DEF - n. card]]*(PLAFOND/N_TESSERE)</f>
        <v>11500</v>
      </c>
      <c r="W6073" s="18"/>
    </row>
    <row r="6074" spans="2:23" x14ac:dyDescent="0.25">
      <c r="B6074" s="1" t="s">
        <v>12162</v>
      </c>
      <c r="C6074" s="2">
        <v>12115</v>
      </c>
      <c r="D6074" s="1" t="s">
        <v>12163</v>
      </c>
      <c r="E6074" s="1" t="s">
        <v>12</v>
      </c>
      <c r="F6074" s="1" t="s">
        <v>157</v>
      </c>
      <c r="G6074" s="1" t="s">
        <v>11807</v>
      </c>
      <c r="H6074" s="1" t="s">
        <v>15835</v>
      </c>
      <c r="I6074" s="5">
        <v>897</v>
      </c>
      <c r="J6074" s="5">
        <v>11873840</v>
      </c>
      <c r="K6074" s="3">
        <f>+Tabella2026[[#This Row],[POP_2024]]/SUM(Tabella2026[POP_2024])</f>
        <v>1.521797225897684E-5</v>
      </c>
      <c r="L6074" s="3">
        <f>+Tabella2026[[#This Row],[INCIDENZA POPOLAZIONE]]*(PLAFOND/2)</f>
        <v>4480.1596195635875</v>
      </c>
      <c r="M6074" s="3">
        <f>+IFERROR(Tabella2026[[#This Row],[reddito_2024]]/Tabella2026[[#This Row],[POP_2024]],"")</f>
        <v>13237.279821627648</v>
      </c>
      <c r="N6074" s="3">
        <f>+IF(Tabella2026[[#This Row],[REDDITO COMPLESSIVO PROCAPITE]]&lt;media_aggr_reddito_pc,(media_aggr_reddito_pc-Tabella2026[[#This Row],[REDDITO COMPLESSIVO PROCAPITE]]),0)</f>
        <v>4587.7862409810932</v>
      </c>
      <c r="O6074" s="3">
        <f>+Tabella2026[[#This Row],[DIFFERENZA REDDITO INFERIORE ALLA MEDIA DALLA MEDIA]]*Tabella2026[[#This Row],[POP_2024]]</f>
        <v>4115244.2581600407</v>
      </c>
      <c r="P6074" s="3">
        <f>+Tabella2026[[#This Row],[POPOLAZIONE PER DIFFERENZA ]]/SUM(Tabella2026[[POPOLAZIONE PER DIFFERENZA ]])</f>
        <v>3.6509710649296983E-5</v>
      </c>
      <c r="Q6074" s="3">
        <f>+Tabella2026[[#This Row],[INCIDENZA POPOLAZIONE PER DIFFERENZA]]*(PLAFOND-SUM(Tabella2026[CONTRIBUTO SULLA BASE DELLA POPOLAZIONE]))</f>
        <v>10748.431432870088</v>
      </c>
      <c r="R6074" s="3">
        <f>+Tabella2026[[#This Row],[CONTRIBUTO SULLA BASE DELLA POPOLAZIONE]]+Tabella2026[[#This Row],[CONTRIBUTO SULLA BASE DEL REDDITO]]</f>
        <v>15228.591052433676</v>
      </c>
      <c r="S6074" s="3">
        <f>+Tabella2026[[#This Row],[CONTRIBUTO TOTALE]]/(PLAFOND/N_TESSERE)</f>
        <v>30.457182104867353</v>
      </c>
      <c r="T6074" s="3">
        <f>+MAX(CEILING(Tabella2026[[#This Row],[preDEF1]],1),1)</f>
        <v>31</v>
      </c>
      <c r="U6074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074" s="21">
        <f>+Tabella2026[[#This Row],[DEF - n. card]]*(PLAFOND/N_TESSERE)</f>
        <v>15500</v>
      </c>
      <c r="W6074" s="18"/>
    </row>
    <row r="6075" spans="2:23" x14ac:dyDescent="0.25">
      <c r="B6075" s="1" t="s">
        <v>12046</v>
      </c>
      <c r="C6075" s="2">
        <v>115077</v>
      </c>
      <c r="D6075" s="1" t="s">
        <v>12047</v>
      </c>
      <c r="E6075" s="1" t="s">
        <v>76</v>
      </c>
      <c r="F6075" s="1" t="s">
        <v>625</v>
      </c>
      <c r="G6075" s="1" t="s">
        <v>11807</v>
      </c>
      <c r="H6075" s="1" t="s">
        <v>15836</v>
      </c>
      <c r="I6075" s="5">
        <v>897</v>
      </c>
      <c r="J6075" s="5">
        <v>11036429</v>
      </c>
      <c r="K6075" s="3">
        <f>+Tabella2026[[#This Row],[POP_2024]]/SUM(Tabella2026[POP_2024])</f>
        <v>1.521797225897684E-5</v>
      </c>
      <c r="L6075" s="3">
        <f>+Tabella2026[[#This Row],[INCIDENZA POPOLAZIONE]]*(PLAFOND/2)</f>
        <v>4480.1596195635875</v>
      </c>
      <c r="M6075" s="3">
        <f>+IFERROR(Tabella2026[[#This Row],[reddito_2024]]/Tabella2026[[#This Row],[POP_2024]],"")</f>
        <v>12303.711259754738</v>
      </c>
      <c r="N6075" s="3">
        <f>+IF(Tabella2026[[#This Row],[REDDITO COMPLESSIVO PROCAPITE]]&lt;media_aggr_reddito_pc,(media_aggr_reddito_pc-Tabella2026[[#This Row],[REDDITO COMPLESSIVO PROCAPITE]]),0)</f>
        <v>5521.3548028540026</v>
      </c>
      <c r="O6075" s="3">
        <f>+Tabella2026[[#This Row],[DIFFERENZA REDDITO INFERIORE ALLA MEDIA DALLA MEDIA]]*Tabella2026[[#This Row],[POP_2024]]</f>
        <v>4952655.2581600407</v>
      </c>
      <c r="P6075" s="3">
        <f>+Tabella2026[[#This Row],[POPOLAZIONE PER DIFFERENZA ]]/SUM(Tabella2026[[POPOLAZIONE PER DIFFERENZA ]])</f>
        <v>4.3939071189419127E-5</v>
      </c>
      <c r="Q6075" s="3">
        <f>+Tabella2026[[#This Row],[INCIDENZA POPOLAZIONE PER DIFFERENZA]]*(PLAFOND-SUM(Tabella2026[CONTRIBUTO SULLA BASE DELLA POPOLAZIONE]))</f>
        <v>12935.629603861651</v>
      </c>
      <c r="R6075" s="3">
        <f>+Tabella2026[[#This Row],[CONTRIBUTO SULLA BASE DELLA POPOLAZIONE]]+Tabella2026[[#This Row],[CONTRIBUTO SULLA BASE DEL REDDITO]]</f>
        <v>17415.789223425239</v>
      </c>
      <c r="S6075" s="3">
        <f>+Tabella2026[[#This Row],[CONTRIBUTO TOTALE]]/(PLAFOND/N_TESSERE)</f>
        <v>34.831578446850479</v>
      </c>
      <c r="T6075" s="3">
        <f>+MAX(CEILING(Tabella2026[[#This Row],[preDEF1]],1),1)</f>
        <v>35</v>
      </c>
      <c r="U6075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6075" s="21">
        <f>+Tabella2026[[#This Row],[DEF - n. card]]*(PLAFOND/N_TESSERE)</f>
        <v>17500</v>
      </c>
      <c r="W6075" s="18"/>
    </row>
    <row r="6076" spans="2:23" x14ac:dyDescent="0.25">
      <c r="B6076" s="1" t="s">
        <v>12044</v>
      </c>
      <c r="C6076" s="2">
        <v>96066</v>
      </c>
      <c r="D6076" s="1" t="s">
        <v>12045</v>
      </c>
      <c r="E6076" s="1" t="s">
        <v>18</v>
      </c>
      <c r="F6076" s="1" t="s">
        <v>403</v>
      </c>
      <c r="G6076" s="1" t="s">
        <v>11807</v>
      </c>
      <c r="H6076" s="1" t="s">
        <v>15835</v>
      </c>
      <c r="I6076" s="5">
        <v>896</v>
      </c>
      <c r="J6076" s="5">
        <v>17787996</v>
      </c>
      <c r="K6076" s="3">
        <f>+Tabella2026[[#This Row],[POP_2024]]/SUM(Tabella2026[POP_2024])</f>
        <v>1.5201006849546542E-5</v>
      </c>
      <c r="L6076" s="3">
        <f>+Tabella2026[[#This Row],[INCIDENZA POPOLAZIONE]]*(PLAFOND/2)</f>
        <v>4475.165015751365</v>
      </c>
      <c r="M6076" s="3">
        <f>+IFERROR(Tabella2026[[#This Row],[reddito_2024]]/Tabella2026[[#This Row],[POP_2024]],"")</f>
        <v>19852.674107142859</v>
      </c>
      <c r="N6076" s="3">
        <f>+IF(Tabella2026[[#This Row],[REDDITO COMPLESSIVO PROCAPITE]]&lt;media_aggr_reddito_pc,(media_aggr_reddito_pc-Tabella2026[[#This Row],[REDDITO COMPLESSIVO PROCAPITE]]),0)</f>
        <v>0</v>
      </c>
      <c r="O6076" s="3">
        <f>+Tabella2026[[#This Row],[DIFFERENZA REDDITO INFERIORE ALLA MEDIA DALLA MEDIA]]*Tabella2026[[#This Row],[POP_2024]]</f>
        <v>0</v>
      </c>
      <c r="P6076" s="3">
        <f>+Tabella2026[[#This Row],[POPOLAZIONE PER DIFFERENZA ]]/SUM(Tabella2026[[POPOLAZIONE PER DIFFERENZA ]])</f>
        <v>0</v>
      </c>
      <c r="Q6076" s="3">
        <f>+Tabella2026[[#This Row],[INCIDENZA POPOLAZIONE PER DIFFERENZA]]*(PLAFOND-SUM(Tabella2026[CONTRIBUTO SULLA BASE DELLA POPOLAZIONE]))</f>
        <v>0</v>
      </c>
      <c r="R6076" s="3">
        <f>+Tabella2026[[#This Row],[CONTRIBUTO SULLA BASE DELLA POPOLAZIONE]]+Tabella2026[[#This Row],[CONTRIBUTO SULLA BASE DEL REDDITO]]</f>
        <v>4475.165015751365</v>
      </c>
      <c r="S6076" s="3">
        <f>+Tabella2026[[#This Row],[CONTRIBUTO TOTALE]]/(PLAFOND/N_TESSERE)</f>
        <v>8.9503300315027303</v>
      </c>
      <c r="T6076" s="3">
        <f>+MAX(CEILING(Tabella2026[[#This Row],[preDEF1]],1),1)</f>
        <v>9</v>
      </c>
      <c r="U607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076" s="21">
        <f>+Tabella2026[[#This Row],[DEF - n. card]]*(PLAFOND/N_TESSERE)</f>
        <v>4500</v>
      </c>
      <c r="W6076" s="18"/>
    </row>
    <row r="6077" spans="2:23" x14ac:dyDescent="0.25">
      <c r="B6077" s="1" t="s">
        <v>12086</v>
      </c>
      <c r="C6077" s="2">
        <v>6097</v>
      </c>
      <c r="D6077" s="1" t="s">
        <v>12087</v>
      </c>
      <c r="E6077" s="1" t="s">
        <v>18</v>
      </c>
      <c r="F6077" s="1" t="s">
        <v>138</v>
      </c>
      <c r="G6077" s="1" t="s">
        <v>11807</v>
      </c>
      <c r="H6077" s="1" t="s">
        <v>15835</v>
      </c>
      <c r="I6077" s="5">
        <v>895</v>
      </c>
      <c r="J6077" s="5">
        <v>15924293</v>
      </c>
      <c r="K6077" s="3">
        <f>+Tabella2026[[#This Row],[POP_2024]]/SUM(Tabella2026[POP_2024])</f>
        <v>1.5184041440116244E-5</v>
      </c>
      <c r="L6077" s="3">
        <f>+Tabella2026[[#This Row],[INCIDENZA POPOLAZIONE]]*(PLAFOND/2)</f>
        <v>4470.1704119391425</v>
      </c>
      <c r="M6077" s="3">
        <f>+IFERROR(Tabella2026[[#This Row],[reddito_2024]]/Tabella2026[[#This Row],[POP_2024]],"")</f>
        <v>17792.506145251398</v>
      </c>
      <c r="N6077" s="3">
        <f>+IF(Tabella2026[[#This Row],[REDDITO COMPLESSIVO PROCAPITE]]&lt;media_aggr_reddito_pc,(media_aggr_reddito_pc-Tabella2026[[#This Row],[REDDITO COMPLESSIVO PROCAPITE]]),0)</f>
        <v>32.559917357342783</v>
      </c>
      <c r="O6077" s="3">
        <f>+Tabella2026[[#This Row],[DIFFERENZA REDDITO INFERIORE ALLA MEDIA DALLA MEDIA]]*Tabella2026[[#This Row],[POP_2024]]</f>
        <v>29141.126034821791</v>
      </c>
      <c r="P6077" s="3">
        <f>+Tabella2026[[#This Row],[POPOLAZIONE PER DIFFERENZA ]]/SUM(Tabella2026[[POPOLAZIONE PER DIFFERENZA ]])</f>
        <v>2.5853485547458907E-7</v>
      </c>
      <c r="Q6077" s="3">
        <f>+Tabella2026[[#This Row],[INCIDENZA POPOLAZIONE PER DIFFERENZA]]*(PLAFOND-SUM(Tabella2026[CONTRIBUTO SULLA BASE DELLA POPOLAZIONE]))</f>
        <v>76.112467550577719</v>
      </c>
      <c r="R6077" s="3">
        <f>+Tabella2026[[#This Row],[CONTRIBUTO SULLA BASE DELLA POPOLAZIONE]]+Tabella2026[[#This Row],[CONTRIBUTO SULLA BASE DEL REDDITO]]</f>
        <v>4546.2828794897205</v>
      </c>
      <c r="S6077" s="3">
        <f>+Tabella2026[[#This Row],[CONTRIBUTO TOTALE]]/(PLAFOND/N_TESSERE)</f>
        <v>9.0925657589794415</v>
      </c>
      <c r="T6077" s="3">
        <f>+MAX(CEILING(Tabella2026[[#This Row],[preDEF1]],1),1)</f>
        <v>10</v>
      </c>
      <c r="U6077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77" s="21">
        <f>+Tabella2026[[#This Row],[DEF - n. card]]*(PLAFOND/N_TESSERE)</f>
        <v>5000</v>
      </c>
      <c r="W6077" s="18"/>
    </row>
    <row r="6078" spans="2:23" x14ac:dyDescent="0.25">
      <c r="B6078" s="1" t="s">
        <v>12346</v>
      </c>
      <c r="C6078" s="2">
        <v>4135</v>
      </c>
      <c r="D6078" s="1" t="s">
        <v>12347</v>
      </c>
      <c r="E6078" s="1" t="s">
        <v>18</v>
      </c>
      <c r="F6078" s="1" t="s">
        <v>263</v>
      </c>
      <c r="G6078" s="1" t="s">
        <v>11807</v>
      </c>
      <c r="H6078" s="1" t="s">
        <v>15835</v>
      </c>
      <c r="I6078" s="5">
        <v>895</v>
      </c>
      <c r="J6078" s="5">
        <v>14084284</v>
      </c>
      <c r="K6078" s="3">
        <f>+Tabella2026[[#This Row],[POP_2024]]/SUM(Tabella2026[POP_2024])</f>
        <v>1.5184041440116244E-5</v>
      </c>
      <c r="L6078" s="3">
        <f>+Tabella2026[[#This Row],[INCIDENZA POPOLAZIONE]]*(PLAFOND/2)</f>
        <v>4470.1704119391425</v>
      </c>
      <c r="M6078" s="3">
        <f>+IFERROR(Tabella2026[[#This Row],[reddito_2024]]/Tabella2026[[#This Row],[POP_2024]],"")</f>
        <v>15736.630167597765</v>
      </c>
      <c r="N6078" s="3">
        <f>+IF(Tabella2026[[#This Row],[REDDITO COMPLESSIVO PROCAPITE]]&lt;media_aggr_reddito_pc,(media_aggr_reddito_pc-Tabella2026[[#This Row],[REDDITO COMPLESSIVO PROCAPITE]]),0)</f>
        <v>2088.4358950109763</v>
      </c>
      <c r="O6078" s="3">
        <f>+Tabella2026[[#This Row],[DIFFERENZA REDDITO INFERIORE ALLA MEDIA DALLA MEDIA]]*Tabella2026[[#This Row],[POP_2024]]</f>
        <v>1869150.1260348237</v>
      </c>
      <c r="P6078" s="3">
        <f>+Tabella2026[[#This Row],[POPOLAZIONE PER DIFFERENZA ]]/SUM(Tabella2026[[POPOLAZIONE PER DIFFERENZA ]])</f>
        <v>1.6582765440061633E-5</v>
      </c>
      <c r="Q6078" s="3">
        <f>+Tabella2026[[#This Row],[INCIDENZA POPOLAZIONE PER DIFFERENZA]]*(PLAFOND-SUM(Tabella2026[CONTRIBUTO SULLA BASE DELLA POPOLAZIONE]))</f>
        <v>4881.953708480085</v>
      </c>
      <c r="R6078" s="3">
        <f>+Tabella2026[[#This Row],[CONTRIBUTO SULLA BASE DELLA POPOLAZIONE]]+Tabella2026[[#This Row],[CONTRIBUTO SULLA BASE DEL REDDITO]]</f>
        <v>9352.1241204192265</v>
      </c>
      <c r="S6078" s="3">
        <f>+Tabella2026[[#This Row],[CONTRIBUTO TOTALE]]/(PLAFOND/N_TESSERE)</f>
        <v>18.704248240838453</v>
      </c>
      <c r="T6078" s="3">
        <f>+MAX(CEILING(Tabella2026[[#This Row],[preDEF1]],1),1)</f>
        <v>19</v>
      </c>
      <c r="U6078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078" s="21">
        <f>+Tabella2026[[#This Row],[DEF - n. card]]*(PLAFOND/N_TESSERE)</f>
        <v>9500</v>
      </c>
      <c r="W6078" s="18"/>
    </row>
    <row r="6079" spans="2:23" x14ac:dyDescent="0.25">
      <c r="B6079" s="1" t="s">
        <v>12282</v>
      </c>
      <c r="C6079" s="2">
        <v>109027</v>
      </c>
      <c r="D6079" s="1" t="s">
        <v>12283</v>
      </c>
      <c r="E6079" s="1" t="s">
        <v>117</v>
      </c>
      <c r="F6079" s="1" t="s">
        <v>506</v>
      </c>
      <c r="G6079" s="1" t="s">
        <v>11807</v>
      </c>
      <c r="H6079" s="1" t="s">
        <v>15834</v>
      </c>
      <c r="I6079" s="5">
        <v>895</v>
      </c>
      <c r="J6079" s="5">
        <v>11717978</v>
      </c>
      <c r="K6079" s="3">
        <f>+Tabella2026[[#This Row],[POP_2024]]/SUM(Tabella2026[POP_2024])</f>
        <v>1.5184041440116244E-5</v>
      </c>
      <c r="L6079" s="3">
        <f>+Tabella2026[[#This Row],[INCIDENZA POPOLAZIONE]]*(PLAFOND/2)</f>
        <v>4470.1704119391425</v>
      </c>
      <c r="M6079" s="3">
        <f>+IFERROR(Tabella2026[[#This Row],[reddito_2024]]/Tabella2026[[#This Row],[POP_2024]],"")</f>
        <v>13092.712849162011</v>
      </c>
      <c r="N6079" s="3">
        <f>+IF(Tabella2026[[#This Row],[REDDITO COMPLESSIVO PROCAPITE]]&lt;media_aggr_reddito_pc,(media_aggr_reddito_pc-Tabella2026[[#This Row],[REDDITO COMPLESSIVO PROCAPITE]]),0)</f>
        <v>4732.3532134467296</v>
      </c>
      <c r="O6079" s="3">
        <f>+Tabella2026[[#This Row],[DIFFERENZA REDDITO INFERIORE ALLA MEDIA DALLA MEDIA]]*Tabella2026[[#This Row],[POP_2024]]</f>
        <v>4235456.1260348232</v>
      </c>
      <c r="P6079" s="3">
        <f>+Tabella2026[[#This Row],[POPOLAZIONE PER DIFFERENZA ]]/SUM(Tabella2026[[POPOLAZIONE PER DIFFERENZA ]])</f>
        <v>3.7576208829573202E-5</v>
      </c>
      <c r="Q6079" s="3">
        <f>+Tabella2026[[#This Row],[INCIDENZA POPOLAZIONE PER DIFFERENZA]]*(PLAFOND-SUM(Tabella2026[CONTRIBUTO SULLA BASE DELLA POPOLAZIONE]))</f>
        <v>11062.407697269773</v>
      </c>
      <c r="R6079" s="3">
        <f>+Tabella2026[[#This Row],[CONTRIBUTO SULLA BASE DELLA POPOLAZIONE]]+Tabella2026[[#This Row],[CONTRIBUTO SULLA BASE DEL REDDITO]]</f>
        <v>15532.578109208916</v>
      </c>
      <c r="S6079" s="3">
        <f>+Tabella2026[[#This Row],[CONTRIBUTO TOTALE]]/(PLAFOND/N_TESSERE)</f>
        <v>31.065156218417833</v>
      </c>
      <c r="T6079" s="3">
        <f>+MAX(CEILING(Tabella2026[[#This Row],[preDEF1]],1),1)</f>
        <v>32</v>
      </c>
      <c r="U6079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6079" s="21">
        <f>+Tabella2026[[#This Row],[DEF - n. card]]*(PLAFOND/N_TESSERE)</f>
        <v>16000</v>
      </c>
      <c r="W6079" s="18"/>
    </row>
    <row r="6080" spans="2:23" x14ac:dyDescent="0.25">
      <c r="B6080" s="1" t="s">
        <v>12322</v>
      </c>
      <c r="C6080" s="2">
        <v>16110</v>
      </c>
      <c r="D6080" s="1" t="s">
        <v>12323</v>
      </c>
      <c r="E6080" s="1" t="s">
        <v>12</v>
      </c>
      <c r="F6080" s="1" t="s">
        <v>93</v>
      </c>
      <c r="G6080" s="1" t="s">
        <v>11807</v>
      </c>
      <c r="H6080" s="1" t="s">
        <v>15835</v>
      </c>
      <c r="I6080" s="5">
        <v>894</v>
      </c>
      <c r="J6080" s="5">
        <v>13812767</v>
      </c>
      <c r="K6080" s="3">
        <f>+Tabella2026[[#This Row],[POP_2024]]/SUM(Tabella2026[POP_2024])</f>
        <v>1.5167076030685947E-5</v>
      </c>
      <c r="L6080" s="3">
        <f>+Tabella2026[[#This Row],[INCIDENZA POPOLAZIONE]]*(PLAFOND/2)</f>
        <v>4465.1758081269199</v>
      </c>
      <c r="M6080" s="3">
        <f>+IFERROR(Tabella2026[[#This Row],[reddito_2024]]/Tabella2026[[#This Row],[POP_2024]],"")</f>
        <v>15450.522371364654</v>
      </c>
      <c r="N6080" s="3">
        <f>+IF(Tabella2026[[#This Row],[REDDITO COMPLESSIVO PROCAPITE]]&lt;media_aggr_reddito_pc,(media_aggr_reddito_pc-Tabella2026[[#This Row],[REDDITO COMPLESSIVO PROCAPITE]]),0)</f>
        <v>2374.5436912440873</v>
      </c>
      <c r="O6080" s="3">
        <f>+Tabella2026[[#This Row],[DIFFERENZA REDDITO INFERIORE ALLA MEDIA DALLA MEDIA]]*Tabella2026[[#This Row],[POP_2024]]</f>
        <v>2122842.059972214</v>
      </c>
      <c r="P6080" s="3">
        <f>+Tabella2026[[#This Row],[POPOLAZIONE PER DIFFERENZA ]]/SUM(Tabella2026[[POPOLAZIONE PER DIFFERENZA ]])</f>
        <v>1.8833474880637076E-5</v>
      </c>
      <c r="Q6080" s="3">
        <f>+Tabella2026[[#This Row],[INCIDENZA POPOLAZIONE PER DIFFERENZA]]*(PLAFOND-SUM(Tabella2026[CONTRIBUTO SULLA BASE DELLA POPOLAZIONE]))</f>
        <v>5544.5608797534169</v>
      </c>
      <c r="R6080" s="3">
        <f>+Tabella2026[[#This Row],[CONTRIBUTO SULLA BASE DELLA POPOLAZIONE]]+Tabella2026[[#This Row],[CONTRIBUTO SULLA BASE DEL REDDITO]]</f>
        <v>10009.736687880337</v>
      </c>
      <c r="S6080" s="3">
        <f>+Tabella2026[[#This Row],[CONTRIBUTO TOTALE]]/(PLAFOND/N_TESSERE)</f>
        <v>20.019473375760672</v>
      </c>
      <c r="T6080" s="3">
        <f>+MAX(CEILING(Tabella2026[[#This Row],[preDEF1]],1),1)</f>
        <v>21</v>
      </c>
      <c r="U6080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080" s="21">
        <f>+Tabella2026[[#This Row],[DEF - n. card]]*(PLAFOND/N_TESSERE)</f>
        <v>10500</v>
      </c>
      <c r="W6080" s="18"/>
    </row>
    <row r="6081" spans="2:23" x14ac:dyDescent="0.25">
      <c r="B6081" s="1" t="s">
        <v>12140</v>
      </c>
      <c r="C6081" s="2">
        <v>2122</v>
      </c>
      <c r="D6081" s="1" t="s">
        <v>12141</v>
      </c>
      <c r="E6081" s="1" t="s">
        <v>18</v>
      </c>
      <c r="F6081" s="1" t="s">
        <v>381</v>
      </c>
      <c r="G6081" s="1" t="s">
        <v>11807</v>
      </c>
      <c r="H6081" s="1" t="s">
        <v>15835</v>
      </c>
      <c r="I6081" s="5">
        <v>894</v>
      </c>
      <c r="J6081" s="5">
        <v>17051423</v>
      </c>
      <c r="K6081" s="3">
        <f>+Tabella2026[[#This Row],[POP_2024]]/SUM(Tabella2026[POP_2024])</f>
        <v>1.5167076030685947E-5</v>
      </c>
      <c r="L6081" s="3">
        <f>+Tabella2026[[#This Row],[INCIDENZA POPOLAZIONE]]*(PLAFOND/2)</f>
        <v>4465.1758081269199</v>
      </c>
      <c r="M6081" s="3">
        <f>+IFERROR(Tabella2026[[#This Row],[reddito_2024]]/Tabella2026[[#This Row],[POP_2024]],"")</f>
        <v>19073.180089485457</v>
      </c>
      <c r="N6081" s="3">
        <f>+IF(Tabella2026[[#This Row],[REDDITO COMPLESSIVO PROCAPITE]]&lt;media_aggr_reddito_pc,(media_aggr_reddito_pc-Tabella2026[[#This Row],[REDDITO COMPLESSIVO PROCAPITE]]),0)</f>
        <v>0</v>
      </c>
      <c r="O6081" s="3">
        <f>+Tabella2026[[#This Row],[DIFFERENZA REDDITO INFERIORE ALLA MEDIA DALLA MEDIA]]*Tabella2026[[#This Row],[POP_2024]]</f>
        <v>0</v>
      </c>
      <c r="P6081" s="3">
        <f>+Tabella2026[[#This Row],[POPOLAZIONE PER DIFFERENZA ]]/SUM(Tabella2026[[POPOLAZIONE PER DIFFERENZA ]])</f>
        <v>0</v>
      </c>
      <c r="Q6081" s="3">
        <f>+Tabella2026[[#This Row],[INCIDENZA POPOLAZIONE PER DIFFERENZA]]*(PLAFOND-SUM(Tabella2026[CONTRIBUTO SULLA BASE DELLA POPOLAZIONE]))</f>
        <v>0</v>
      </c>
      <c r="R6081" s="3">
        <f>+Tabella2026[[#This Row],[CONTRIBUTO SULLA BASE DELLA POPOLAZIONE]]+Tabella2026[[#This Row],[CONTRIBUTO SULLA BASE DEL REDDITO]]</f>
        <v>4465.1758081269199</v>
      </c>
      <c r="S6081" s="3">
        <f>+Tabella2026[[#This Row],[CONTRIBUTO TOTALE]]/(PLAFOND/N_TESSERE)</f>
        <v>8.9303516162538408</v>
      </c>
      <c r="T6081" s="3">
        <f>+MAX(CEILING(Tabella2026[[#This Row],[preDEF1]],1),1)</f>
        <v>9</v>
      </c>
      <c r="U608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081" s="21">
        <f>+Tabella2026[[#This Row],[DEF - n. card]]*(PLAFOND/N_TESSERE)</f>
        <v>4500</v>
      </c>
      <c r="W6081" s="18"/>
    </row>
    <row r="6082" spans="2:23" x14ac:dyDescent="0.25">
      <c r="B6082" s="1" t="s">
        <v>12152</v>
      </c>
      <c r="C6082" s="2">
        <v>103016</v>
      </c>
      <c r="D6082" s="1" t="s">
        <v>12153</v>
      </c>
      <c r="E6082" s="1" t="s">
        <v>18</v>
      </c>
      <c r="F6082" s="1" t="s">
        <v>648</v>
      </c>
      <c r="G6082" s="1" t="s">
        <v>11807</v>
      </c>
      <c r="H6082" s="1" t="s">
        <v>15835</v>
      </c>
      <c r="I6082" s="5">
        <v>892</v>
      </c>
      <c r="J6082" s="5">
        <v>13816055</v>
      </c>
      <c r="K6082" s="3">
        <f>+Tabella2026[[#This Row],[POP_2024]]/SUM(Tabella2026[POP_2024])</f>
        <v>1.5133145211825351E-5</v>
      </c>
      <c r="L6082" s="3">
        <f>+Tabella2026[[#This Row],[INCIDENZA POPOLAZIONE]]*(PLAFOND/2)</f>
        <v>4455.1866005024749</v>
      </c>
      <c r="M6082" s="3">
        <f>+IFERROR(Tabella2026[[#This Row],[reddito_2024]]/Tabella2026[[#This Row],[POP_2024]],"")</f>
        <v>15488.850896860986</v>
      </c>
      <c r="N6082" s="3">
        <f>+IF(Tabella2026[[#This Row],[REDDITO COMPLESSIVO PROCAPITE]]&lt;media_aggr_reddito_pc,(media_aggr_reddito_pc-Tabella2026[[#This Row],[REDDITO COMPLESSIVO PROCAPITE]]),0)</f>
        <v>2336.2151657477552</v>
      </c>
      <c r="O6082" s="3">
        <f>+Tabella2026[[#This Row],[DIFFERENZA REDDITO INFERIORE ALLA MEDIA DALLA MEDIA]]*Tabella2026[[#This Row],[POP_2024]]</f>
        <v>2083903.9278469977</v>
      </c>
      <c r="P6082" s="3">
        <f>+Tabella2026[[#This Row],[POPOLAZIONE PER DIFFERENZA ]]/SUM(Tabella2026[[POPOLAZIONE PER DIFFERENZA ]])</f>
        <v>1.848802274026975E-5</v>
      </c>
      <c r="Q6082" s="3">
        <f>+Tabella2026[[#This Row],[INCIDENZA POPOLAZIONE PER DIFFERENZA]]*(PLAFOND-SUM(Tabella2026[CONTRIBUTO SULLA BASE DELLA POPOLAZIONE]))</f>
        <v>5442.8600287183808</v>
      </c>
      <c r="R6082" s="3">
        <f>+Tabella2026[[#This Row],[CONTRIBUTO SULLA BASE DELLA POPOLAZIONE]]+Tabella2026[[#This Row],[CONTRIBUTO SULLA BASE DEL REDDITO]]</f>
        <v>9898.0466292208548</v>
      </c>
      <c r="S6082" s="3">
        <f>+Tabella2026[[#This Row],[CONTRIBUTO TOTALE]]/(PLAFOND/N_TESSERE)</f>
        <v>19.796093258441708</v>
      </c>
      <c r="T6082" s="3">
        <f>+MAX(CEILING(Tabella2026[[#This Row],[preDEF1]],1),1)</f>
        <v>20</v>
      </c>
      <c r="U6082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082" s="21">
        <f>+Tabella2026[[#This Row],[DEF - n. card]]*(PLAFOND/N_TESSERE)</f>
        <v>10000</v>
      </c>
      <c r="W6082" s="18"/>
    </row>
    <row r="6083" spans="2:23" x14ac:dyDescent="0.25">
      <c r="B6083" s="1" t="s">
        <v>12154</v>
      </c>
      <c r="C6083" s="2">
        <v>30054</v>
      </c>
      <c r="D6083" s="1" t="s">
        <v>12155</v>
      </c>
      <c r="E6083" s="1" t="s">
        <v>48</v>
      </c>
      <c r="F6083" s="1" t="s">
        <v>120</v>
      </c>
      <c r="G6083" s="1" t="s">
        <v>11807</v>
      </c>
      <c r="H6083" s="1" t="s">
        <v>15835</v>
      </c>
      <c r="I6083" s="5">
        <v>892</v>
      </c>
      <c r="J6083" s="5">
        <v>19762389</v>
      </c>
      <c r="K6083" s="3">
        <f>+Tabella2026[[#This Row],[POP_2024]]/SUM(Tabella2026[POP_2024])</f>
        <v>1.5133145211825351E-5</v>
      </c>
      <c r="L6083" s="3">
        <f>+Tabella2026[[#This Row],[INCIDENZA POPOLAZIONE]]*(PLAFOND/2)</f>
        <v>4455.1866005024749</v>
      </c>
      <c r="M6083" s="3">
        <f>+IFERROR(Tabella2026[[#This Row],[reddito_2024]]/Tabella2026[[#This Row],[POP_2024]],"")</f>
        <v>22155.144618834081</v>
      </c>
      <c r="N6083" s="3">
        <f>+IF(Tabella2026[[#This Row],[REDDITO COMPLESSIVO PROCAPITE]]&lt;media_aggr_reddito_pc,(media_aggr_reddito_pc-Tabella2026[[#This Row],[REDDITO COMPLESSIVO PROCAPITE]]),0)</f>
        <v>0</v>
      </c>
      <c r="O6083" s="3">
        <f>+Tabella2026[[#This Row],[DIFFERENZA REDDITO INFERIORE ALLA MEDIA DALLA MEDIA]]*Tabella2026[[#This Row],[POP_2024]]</f>
        <v>0</v>
      </c>
      <c r="P6083" s="3">
        <f>+Tabella2026[[#This Row],[POPOLAZIONE PER DIFFERENZA ]]/SUM(Tabella2026[[POPOLAZIONE PER DIFFERENZA ]])</f>
        <v>0</v>
      </c>
      <c r="Q6083" s="3">
        <f>+Tabella2026[[#This Row],[INCIDENZA POPOLAZIONE PER DIFFERENZA]]*(PLAFOND-SUM(Tabella2026[CONTRIBUTO SULLA BASE DELLA POPOLAZIONE]))</f>
        <v>0</v>
      </c>
      <c r="R6083" s="3">
        <f>+Tabella2026[[#This Row],[CONTRIBUTO SULLA BASE DELLA POPOLAZIONE]]+Tabella2026[[#This Row],[CONTRIBUTO SULLA BASE DEL REDDITO]]</f>
        <v>4455.1866005024749</v>
      </c>
      <c r="S6083" s="3">
        <f>+Tabella2026[[#This Row],[CONTRIBUTO TOTALE]]/(PLAFOND/N_TESSERE)</f>
        <v>8.9103732010049495</v>
      </c>
      <c r="T6083" s="3">
        <f>+MAX(CEILING(Tabella2026[[#This Row],[preDEF1]],1),1)</f>
        <v>9</v>
      </c>
      <c r="U6083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083" s="21">
        <f>+Tabella2026[[#This Row],[DEF - n. card]]*(PLAFOND/N_TESSERE)</f>
        <v>4500</v>
      </c>
      <c r="W6083" s="18"/>
    </row>
    <row r="6084" spans="2:23" x14ac:dyDescent="0.25">
      <c r="B6084" s="1" t="s">
        <v>11940</v>
      </c>
      <c r="C6084" s="2">
        <v>45017</v>
      </c>
      <c r="D6084" s="1" t="s">
        <v>11941</v>
      </c>
      <c r="E6084" s="1" t="s">
        <v>30</v>
      </c>
      <c r="F6084" s="1" t="s">
        <v>208</v>
      </c>
      <c r="G6084" s="1" t="s">
        <v>11807</v>
      </c>
      <c r="H6084" s="1" t="s">
        <v>15834</v>
      </c>
      <c r="I6084" s="5">
        <v>892</v>
      </c>
      <c r="J6084" s="5">
        <v>14010873</v>
      </c>
      <c r="K6084" s="3">
        <f>+Tabella2026[[#This Row],[POP_2024]]/SUM(Tabella2026[POP_2024])</f>
        <v>1.5133145211825351E-5</v>
      </c>
      <c r="L6084" s="3">
        <f>+Tabella2026[[#This Row],[INCIDENZA POPOLAZIONE]]*(PLAFOND/2)</f>
        <v>4455.1866005024749</v>
      </c>
      <c r="M6084" s="3">
        <f>+IFERROR(Tabella2026[[#This Row],[reddito_2024]]/Tabella2026[[#This Row],[POP_2024]],"")</f>
        <v>15707.256726457399</v>
      </c>
      <c r="N6084" s="3">
        <f>+IF(Tabella2026[[#This Row],[REDDITO COMPLESSIVO PROCAPITE]]&lt;media_aggr_reddito_pc,(media_aggr_reddito_pc-Tabella2026[[#This Row],[REDDITO COMPLESSIVO PROCAPITE]]),0)</f>
        <v>2117.809336151342</v>
      </c>
      <c r="O6084" s="3">
        <f>+Tabella2026[[#This Row],[DIFFERENZA REDDITO INFERIORE ALLA MEDIA DALLA MEDIA]]*Tabella2026[[#This Row],[POP_2024]]</f>
        <v>1889085.927846997</v>
      </c>
      <c r="P6084" s="3">
        <f>+Tabella2026[[#This Row],[POPOLAZIONE PER DIFFERENZA ]]/SUM(Tabella2026[[POPOLAZIONE PER DIFFERENZA ]])</f>
        <v>1.6759632306294651E-5</v>
      </c>
      <c r="Q6084" s="3">
        <f>+Tabella2026[[#This Row],[INCIDENZA POPOLAZIONE PER DIFFERENZA]]*(PLAFOND-SUM(Tabella2026[CONTRIBUTO SULLA BASE DELLA POPOLAZIONE]))</f>
        <v>4934.0231812489355</v>
      </c>
      <c r="R6084" s="3">
        <f>+Tabella2026[[#This Row],[CONTRIBUTO SULLA BASE DELLA POPOLAZIONE]]+Tabella2026[[#This Row],[CONTRIBUTO SULLA BASE DEL REDDITO]]</f>
        <v>9389.2097817514114</v>
      </c>
      <c r="S6084" s="3">
        <f>+Tabella2026[[#This Row],[CONTRIBUTO TOTALE]]/(PLAFOND/N_TESSERE)</f>
        <v>18.778419563502823</v>
      </c>
      <c r="T6084" s="3">
        <f>+MAX(CEILING(Tabella2026[[#This Row],[preDEF1]],1),1)</f>
        <v>19</v>
      </c>
      <c r="U6084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084" s="21">
        <f>+Tabella2026[[#This Row],[DEF - n. card]]*(PLAFOND/N_TESSERE)</f>
        <v>9500</v>
      </c>
      <c r="W6084" s="18"/>
    </row>
    <row r="6085" spans="2:23" x14ac:dyDescent="0.25">
      <c r="B6085" s="1" t="s">
        <v>12108</v>
      </c>
      <c r="C6085" s="2">
        <v>30003</v>
      </c>
      <c r="D6085" s="1" t="s">
        <v>12109</v>
      </c>
      <c r="E6085" s="1" t="s">
        <v>48</v>
      </c>
      <c r="F6085" s="1" t="s">
        <v>120</v>
      </c>
      <c r="G6085" s="1" t="s">
        <v>11807</v>
      </c>
      <c r="H6085" s="1" t="s">
        <v>15835</v>
      </c>
      <c r="I6085" s="5">
        <v>891</v>
      </c>
      <c r="J6085" s="5">
        <v>14407260</v>
      </c>
      <c r="K6085" s="3">
        <f>+Tabella2026[[#This Row],[POP_2024]]/SUM(Tabella2026[POP_2024])</f>
        <v>1.5116179802395055E-5</v>
      </c>
      <c r="L6085" s="3">
        <f>+Tabella2026[[#This Row],[INCIDENZA POPOLAZIONE]]*(PLAFOND/2)</f>
        <v>4450.1919966902524</v>
      </c>
      <c r="M6085" s="3">
        <f>+IFERROR(Tabella2026[[#This Row],[reddito_2024]]/Tabella2026[[#This Row],[POP_2024]],"")</f>
        <v>16169.76430976431</v>
      </c>
      <c r="N6085" s="3">
        <f>+IF(Tabella2026[[#This Row],[REDDITO COMPLESSIVO PROCAPITE]]&lt;media_aggr_reddito_pc,(media_aggr_reddito_pc-Tabella2026[[#This Row],[REDDITO COMPLESSIVO PROCAPITE]]),0)</f>
        <v>1655.3017528444307</v>
      </c>
      <c r="O6085" s="3">
        <f>+Tabella2026[[#This Row],[DIFFERENZA REDDITO INFERIORE ALLA MEDIA DALLA MEDIA]]*Tabella2026[[#This Row],[POP_2024]]</f>
        <v>1474873.8617843876</v>
      </c>
      <c r="P6085" s="3">
        <f>+Tabella2026[[#This Row],[POPOLAZIONE PER DIFFERENZA ]]/SUM(Tabella2026[[POPOLAZIONE PER DIFFERENZA ]])</f>
        <v>1.3084816978041239E-5</v>
      </c>
      <c r="Q6085" s="3">
        <f>+Tabella2026[[#This Row],[INCIDENZA POPOLAZIONE PER DIFFERENZA]]*(PLAFOND-SUM(Tabella2026[CONTRIBUTO SULLA BASE DELLA POPOLAZIONE]))</f>
        <v>3852.1603047226226</v>
      </c>
      <c r="R6085" s="3">
        <f>+Tabella2026[[#This Row],[CONTRIBUTO SULLA BASE DELLA POPOLAZIONE]]+Tabella2026[[#This Row],[CONTRIBUTO SULLA BASE DEL REDDITO]]</f>
        <v>8302.352301412875</v>
      </c>
      <c r="S6085" s="3">
        <f>+Tabella2026[[#This Row],[CONTRIBUTO TOTALE]]/(PLAFOND/N_TESSERE)</f>
        <v>16.604704602825748</v>
      </c>
      <c r="T6085" s="3">
        <f>+MAX(CEILING(Tabella2026[[#This Row],[preDEF1]],1),1)</f>
        <v>17</v>
      </c>
      <c r="U6085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085" s="21">
        <f>+Tabella2026[[#This Row],[DEF - n. card]]*(PLAFOND/N_TESSERE)</f>
        <v>8500</v>
      </c>
      <c r="W6085" s="18"/>
    </row>
    <row r="6086" spans="2:23" x14ac:dyDescent="0.25">
      <c r="B6086" s="1" t="s">
        <v>12214</v>
      </c>
      <c r="C6086" s="2">
        <v>60083</v>
      </c>
      <c r="D6086" s="1" t="s">
        <v>12215</v>
      </c>
      <c r="E6086" s="1" t="s">
        <v>8</v>
      </c>
      <c r="F6086" s="1" t="s">
        <v>397</v>
      </c>
      <c r="G6086" s="1" t="s">
        <v>11807</v>
      </c>
      <c r="H6086" s="1" t="s">
        <v>15834</v>
      </c>
      <c r="I6086" s="5">
        <v>891</v>
      </c>
      <c r="J6086" s="5">
        <v>9433208</v>
      </c>
      <c r="K6086" s="3">
        <f>+Tabella2026[[#This Row],[POP_2024]]/SUM(Tabella2026[POP_2024])</f>
        <v>1.5116179802395055E-5</v>
      </c>
      <c r="L6086" s="3">
        <f>+Tabella2026[[#This Row],[INCIDENZA POPOLAZIONE]]*(PLAFOND/2)</f>
        <v>4450.1919966902524</v>
      </c>
      <c r="M6086" s="3">
        <f>+IFERROR(Tabella2026[[#This Row],[reddito_2024]]/Tabella2026[[#This Row],[POP_2024]],"")</f>
        <v>10587.214365881033</v>
      </c>
      <c r="N6086" s="3">
        <f>+IF(Tabella2026[[#This Row],[REDDITO COMPLESSIVO PROCAPITE]]&lt;media_aggr_reddito_pc,(media_aggr_reddito_pc-Tabella2026[[#This Row],[REDDITO COMPLESSIVO PROCAPITE]]),0)</f>
        <v>7237.8516967277083</v>
      </c>
      <c r="O6086" s="3">
        <f>+Tabella2026[[#This Row],[DIFFERENZA REDDITO INFERIORE ALLA MEDIA DALLA MEDIA]]*Tabella2026[[#This Row],[POP_2024]]</f>
        <v>6448925.8617843883</v>
      </c>
      <c r="P6086" s="3">
        <f>+Tabella2026[[#This Row],[POPOLAZIONE PER DIFFERENZA ]]/SUM(Tabella2026[[POPOLAZIONE PER DIFFERENZA ]])</f>
        <v>5.7213716232189608E-5</v>
      </c>
      <c r="Q6086" s="3">
        <f>+Tabella2026[[#This Row],[INCIDENZA POPOLAZIONE PER DIFFERENZA]]*(PLAFOND-SUM(Tabella2026[CONTRIBUTO SULLA BASE DELLA POPOLAZIONE]))</f>
        <v>16843.675148469516</v>
      </c>
      <c r="R6086" s="3">
        <f>+Tabella2026[[#This Row],[CONTRIBUTO SULLA BASE DELLA POPOLAZIONE]]+Tabella2026[[#This Row],[CONTRIBUTO SULLA BASE DEL REDDITO]]</f>
        <v>21293.867145159769</v>
      </c>
      <c r="S6086" s="3">
        <f>+Tabella2026[[#This Row],[CONTRIBUTO TOTALE]]/(PLAFOND/N_TESSERE)</f>
        <v>42.587734290319538</v>
      </c>
      <c r="T6086" s="3">
        <f>+MAX(CEILING(Tabella2026[[#This Row],[preDEF1]],1),1)</f>
        <v>43</v>
      </c>
      <c r="U6086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6086" s="21">
        <f>+Tabella2026[[#This Row],[DEF - n. card]]*(PLAFOND/N_TESSERE)</f>
        <v>21500</v>
      </c>
      <c r="W6086" s="18"/>
    </row>
    <row r="6087" spans="2:23" x14ac:dyDescent="0.25">
      <c r="B6087" s="1" t="s">
        <v>12440</v>
      </c>
      <c r="C6087" s="2">
        <v>10041</v>
      </c>
      <c r="D6087" s="1" t="s">
        <v>12441</v>
      </c>
      <c r="E6087" s="1" t="s">
        <v>24</v>
      </c>
      <c r="F6087" s="1" t="s">
        <v>23</v>
      </c>
      <c r="G6087" s="1" t="s">
        <v>11807</v>
      </c>
      <c r="H6087" s="1" t="s">
        <v>15835</v>
      </c>
      <c r="I6087" s="5">
        <v>889</v>
      </c>
      <c r="J6087" s="5">
        <v>12652850</v>
      </c>
      <c r="K6087" s="3">
        <f>+Tabella2026[[#This Row],[POP_2024]]/SUM(Tabella2026[POP_2024])</f>
        <v>1.5082248983534459E-5</v>
      </c>
      <c r="L6087" s="3">
        <f>+Tabella2026[[#This Row],[INCIDENZA POPOLAZIONE]]*(PLAFOND/2)</f>
        <v>4440.2027890658073</v>
      </c>
      <c r="M6087" s="3">
        <f>+IFERROR(Tabella2026[[#This Row],[reddito_2024]]/Tabella2026[[#This Row],[POP_2024]],"")</f>
        <v>14232.677165354331</v>
      </c>
      <c r="N6087" s="3">
        <f>+IF(Tabella2026[[#This Row],[REDDITO COMPLESSIVO PROCAPITE]]&lt;media_aggr_reddito_pc,(media_aggr_reddito_pc-Tabella2026[[#This Row],[REDDITO COMPLESSIVO PROCAPITE]]),0)</f>
        <v>3592.38889725441</v>
      </c>
      <c r="O6087" s="3">
        <f>+Tabella2026[[#This Row],[DIFFERENZA REDDITO INFERIORE ALLA MEDIA DALLA MEDIA]]*Tabella2026[[#This Row],[POP_2024]]</f>
        <v>3193633.7296591704</v>
      </c>
      <c r="P6087" s="3">
        <f>+Tabella2026[[#This Row],[POPOLAZIONE PER DIFFERENZA ]]/SUM(Tabella2026[[POPOLAZIONE PER DIFFERENZA ]])</f>
        <v>2.8333346959537138E-5</v>
      </c>
      <c r="Q6087" s="3">
        <f>+Tabella2026[[#This Row],[INCIDENZA POPOLAZIONE PER DIFFERENZA]]*(PLAFOND-SUM(Tabella2026[CONTRIBUTO SULLA BASE DELLA POPOLAZIONE]))</f>
        <v>8341.3160948775476</v>
      </c>
      <c r="R6087" s="3">
        <f>+Tabella2026[[#This Row],[CONTRIBUTO SULLA BASE DELLA POPOLAZIONE]]+Tabella2026[[#This Row],[CONTRIBUTO SULLA BASE DEL REDDITO]]</f>
        <v>12781.518883943354</v>
      </c>
      <c r="S6087" s="3">
        <f>+Tabella2026[[#This Row],[CONTRIBUTO TOTALE]]/(PLAFOND/N_TESSERE)</f>
        <v>25.563037767886708</v>
      </c>
      <c r="T6087" s="3">
        <f>+MAX(CEILING(Tabella2026[[#This Row],[preDEF1]],1),1)</f>
        <v>26</v>
      </c>
      <c r="U6087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087" s="21">
        <f>+Tabella2026[[#This Row],[DEF - n. card]]*(PLAFOND/N_TESSERE)</f>
        <v>13000</v>
      </c>
      <c r="W6087" s="18"/>
    </row>
    <row r="6088" spans="2:23" x14ac:dyDescent="0.25">
      <c r="B6088" s="1" t="s">
        <v>12126</v>
      </c>
      <c r="C6088" s="2">
        <v>64117</v>
      </c>
      <c r="D6088" s="1" t="s">
        <v>12127</v>
      </c>
      <c r="E6088" s="1" t="s">
        <v>15</v>
      </c>
      <c r="F6088" s="1" t="s">
        <v>290</v>
      </c>
      <c r="G6088" s="1" t="s">
        <v>11807</v>
      </c>
      <c r="H6088" s="1" t="s">
        <v>15836</v>
      </c>
      <c r="I6088" s="5">
        <v>889</v>
      </c>
      <c r="J6088" s="5">
        <v>9966499</v>
      </c>
      <c r="K6088" s="3">
        <f>+Tabella2026[[#This Row],[POP_2024]]/SUM(Tabella2026[POP_2024])</f>
        <v>1.5082248983534459E-5</v>
      </c>
      <c r="L6088" s="3">
        <f>+Tabella2026[[#This Row],[INCIDENZA POPOLAZIONE]]*(PLAFOND/2)</f>
        <v>4440.2027890658073</v>
      </c>
      <c r="M6088" s="3">
        <f>+IFERROR(Tabella2026[[#This Row],[reddito_2024]]/Tabella2026[[#This Row],[POP_2024]],"")</f>
        <v>11210.910011248594</v>
      </c>
      <c r="N6088" s="3">
        <f>+IF(Tabella2026[[#This Row],[REDDITO COMPLESSIVO PROCAPITE]]&lt;media_aggr_reddito_pc,(media_aggr_reddito_pc-Tabella2026[[#This Row],[REDDITO COMPLESSIVO PROCAPITE]]),0)</f>
        <v>6614.1560513601471</v>
      </c>
      <c r="O6088" s="3">
        <f>+Tabella2026[[#This Row],[DIFFERENZA REDDITO INFERIORE ALLA MEDIA DALLA MEDIA]]*Tabella2026[[#This Row],[POP_2024]]</f>
        <v>5879984.7296591708</v>
      </c>
      <c r="P6088" s="3">
        <f>+Tabella2026[[#This Row],[POPOLAZIONE PER DIFFERENZA ]]/SUM(Tabella2026[[POPOLAZIONE PER DIFFERENZA ]])</f>
        <v>5.2166172318073949E-5</v>
      </c>
      <c r="Q6088" s="3">
        <f>+Tabella2026[[#This Row],[INCIDENZA POPOLAZIONE PER DIFFERENZA]]*(PLAFOND-SUM(Tabella2026[CONTRIBUTO SULLA BASE DELLA POPOLAZIONE]))</f>
        <v>15357.682005811794</v>
      </c>
      <c r="R6088" s="3">
        <f>+Tabella2026[[#This Row],[CONTRIBUTO SULLA BASE DELLA POPOLAZIONE]]+Tabella2026[[#This Row],[CONTRIBUTO SULLA BASE DEL REDDITO]]</f>
        <v>19797.884794877602</v>
      </c>
      <c r="S6088" s="3">
        <f>+Tabella2026[[#This Row],[CONTRIBUTO TOTALE]]/(PLAFOND/N_TESSERE)</f>
        <v>39.595769589755207</v>
      </c>
      <c r="T6088" s="3">
        <f>+MAX(CEILING(Tabella2026[[#This Row],[preDEF1]],1),1)</f>
        <v>40</v>
      </c>
      <c r="U6088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6088" s="21">
        <f>+Tabella2026[[#This Row],[DEF - n. card]]*(PLAFOND/N_TESSERE)</f>
        <v>20000</v>
      </c>
      <c r="W6088" s="18"/>
    </row>
    <row r="6089" spans="2:23" x14ac:dyDescent="0.25">
      <c r="B6089" s="1" t="s">
        <v>12292</v>
      </c>
      <c r="C6089" s="2">
        <v>18008</v>
      </c>
      <c r="D6089" s="1" t="s">
        <v>12293</v>
      </c>
      <c r="E6089" s="1" t="s">
        <v>12</v>
      </c>
      <c r="F6089" s="1" t="s">
        <v>195</v>
      </c>
      <c r="G6089" s="1" t="s">
        <v>11807</v>
      </c>
      <c r="H6089" s="1" t="s">
        <v>15835</v>
      </c>
      <c r="I6089" s="5">
        <v>887</v>
      </c>
      <c r="J6089" s="5">
        <v>14562991</v>
      </c>
      <c r="K6089" s="3">
        <f>+Tabella2026[[#This Row],[POP_2024]]/SUM(Tabella2026[POP_2024])</f>
        <v>1.5048318164673864E-5</v>
      </c>
      <c r="L6089" s="3">
        <f>+Tabella2026[[#This Row],[INCIDENZA POPOLAZIONE]]*(PLAFOND/2)</f>
        <v>4430.2135814413623</v>
      </c>
      <c r="M6089" s="3">
        <f>+IFERROR(Tabella2026[[#This Row],[reddito_2024]]/Tabella2026[[#This Row],[POP_2024]],"")</f>
        <v>16418.253664036078</v>
      </c>
      <c r="N6089" s="3">
        <f>+IF(Tabella2026[[#This Row],[REDDITO COMPLESSIVO PROCAPITE]]&lt;media_aggr_reddito_pc,(media_aggr_reddito_pc-Tabella2026[[#This Row],[REDDITO COMPLESSIVO PROCAPITE]]),0)</f>
        <v>1406.8123985726634</v>
      </c>
      <c r="O6089" s="3">
        <f>+Tabella2026[[#This Row],[DIFFERENZA REDDITO INFERIORE ALLA MEDIA DALLA MEDIA]]*Tabella2026[[#This Row],[POP_2024]]</f>
        <v>1247842.5975339524</v>
      </c>
      <c r="P6089" s="3">
        <f>+Tabella2026[[#This Row],[POPOLAZIONE PER DIFFERENZA ]]/SUM(Tabella2026[[POPOLAZIONE PER DIFFERENZA ]])</f>
        <v>1.1070636228091421E-5</v>
      </c>
      <c r="Q6089" s="3">
        <f>+Tabella2026[[#This Row],[INCIDENZA POPOLAZIONE PER DIFFERENZA]]*(PLAFOND-SUM(Tabella2026[CONTRIBUTO SULLA BASE DELLA POPOLAZIONE]))</f>
        <v>3259.1870025729563</v>
      </c>
      <c r="R6089" s="3">
        <f>+Tabella2026[[#This Row],[CONTRIBUTO SULLA BASE DELLA POPOLAZIONE]]+Tabella2026[[#This Row],[CONTRIBUTO SULLA BASE DEL REDDITO]]</f>
        <v>7689.4005840143182</v>
      </c>
      <c r="S6089" s="3">
        <f>+Tabella2026[[#This Row],[CONTRIBUTO TOTALE]]/(PLAFOND/N_TESSERE)</f>
        <v>15.378801168028636</v>
      </c>
      <c r="T6089" s="3">
        <f>+MAX(CEILING(Tabella2026[[#This Row],[preDEF1]],1),1)</f>
        <v>16</v>
      </c>
      <c r="U6089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089" s="21">
        <f>+Tabella2026[[#This Row],[DEF - n. card]]*(PLAFOND/N_TESSERE)</f>
        <v>8000</v>
      </c>
      <c r="W6089" s="18"/>
    </row>
    <row r="6090" spans="2:23" x14ac:dyDescent="0.25">
      <c r="B6090" s="1" t="s">
        <v>12178</v>
      </c>
      <c r="C6090" s="2">
        <v>1056</v>
      </c>
      <c r="D6090" s="1" t="s">
        <v>12179</v>
      </c>
      <c r="E6090" s="1" t="s">
        <v>18</v>
      </c>
      <c r="F6090" s="1" t="s">
        <v>17</v>
      </c>
      <c r="G6090" s="1" t="s">
        <v>11807</v>
      </c>
      <c r="H6090" s="1" t="s">
        <v>15835</v>
      </c>
      <c r="I6090" s="5">
        <v>885</v>
      </c>
      <c r="J6090" s="5">
        <v>16823171</v>
      </c>
      <c r="K6090" s="3">
        <f>+Tabella2026[[#This Row],[POP_2024]]/SUM(Tabella2026[POP_2024])</f>
        <v>1.501438734581327E-5</v>
      </c>
      <c r="L6090" s="3">
        <f>+Tabella2026[[#This Row],[INCIDENZA POPOLAZIONE]]*(PLAFOND/2)</f>
        <v>4420.2243738169173</v>
      </c>
      <c r="M6090" s="3">
        <f>+IFERROR(Tabella2026[[#This Row],[reddito_2024]]/Tabella2026[[#This Row],[POP_2024]],"")</f>
        <v>19009.23276836158</v>
      </c>
      <c r="N6090" s="3">
        <f>+IF(Tabella2026[[#This Row],[REDDITO COMPLESSIVO PROCAPITE]]&lt;media_aggr_reddito_pc,(media_aggr_reddito_pc-Tabella2026[[#This Row],[REDDITO COMPLESSIVO PROCAPITE]]),0)</f>
        <v>0</v>
      </c>
      <c r="O6090" s="3">
        <f>+Tabella2026[[#This Row],[DIFFERENZA REDDITO INFERIORE ALLA MEDIA DALLA MEDIA]]*Tabella2026[[#This Row],[POP_2024]]</f>
        <v>0</v>
      </c>
      <c r="P6090" s="3">
        <f>+Tabella2026[[#This Row],[POPOLAZIONE PER DIFFERENZA ]]/SUM(Tabella2026[[POPOLAZIONE PER DIFFERENZA ]])</f>
        <v>0</v>
      </c>
      <c r="Q6090" s="3">
        <f>+Tabella2026[[#This Row],[INCIDENZA POPOLAZIONE PER DIFFERENZA]]*(PLAFOND-SUM(Tabella2026[CONTRIBUTO SULLA BASE DELLA POPOLAZIONE]))</f>
        <v>0</v>
      </c>
      <c r="R6090" s="3">
        <f>+Tabella2026[[#This Row],[CONTRIBUTO SULLA BASE DELLA POPOLAZIONE]]+Tabella2026[[#This Row],[CONTRIBUTO SULLA BASE DEL REDDITO]]</f>
        <v>4420.2243738169173</v>
      </c>
      <c r="S6090" s="3">
        <f>+Tabella2026[[#This Row],[CONTRIBUTO TOTALE]]/(PLAFOND/N_TESSERE)</f>
        <v>8.8404487476338343</v>
      </c>
      <c r="T6090" s="3">
        <f>+MAX(CEILING(Tabella2026[[#This Row],[preDEF1]],1),1)</f>
        <v>9</v>
      </c>
      <c r="U609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090" s="21">
        <f>+Tabella2026[[#This Row],[DEF - n. card]]*(PLAFOND/N_TESSERE)</f>
        <v>4500</v>
      </c>
      <c r="W6090" s="18"/>
    </row>
    <row r="6091" spans="2:23" x14ac:dyDescent="0.25">
      <c r="B6091" s="1" t="s">
        <v>12090</v>
      </c>
      <c r="C6091" s="2">
        <v>18184</v>
      </c>
      <c r="D6091" s="1" t="s">
        <v>12091</v>
      </c>
      <c r="E6091" s="1" t="s">
        <v>12</v>
      </c>
      <c r="F6091" s="1" t="s">
        <v>195</v>
      </c>
      <c r="G6091" s="1" t="s">
        <v>11807</v>
      </c>
      <c r="H6091" s="1" t="s">
        <v>15835</v>
      </c>
      <c r="I6091" s="5">
        <v>884</v>
      </c>
      <c r="J6091" s="5">
        <v>16434681</v>
      </c>
      <c r="K6091" s="3">
        <f>+Tabella2026[[#This Row],[POP_2024]]/SUM(Tabella2026[POP_2024])</f>
        <v>1.4997421936382972E-5</v>
      </c>
      <c r="L6091" s="3">
        <f>+Tabella2026[[#This Row],[INCIDENZA POPOLAZIONE]]*(PLAFOND/2)</f>
        <v>4415.2297700046947</v>
      </c>
      <c r="M6091" s="3">
        <f>+IFERROR(Tabella2026[[#This Row],[reddito_2024]]/Tabella2026[[#This Row],[POP_2024]],"")</f>
        <v>18591.268099547513</v>
      </c>
      <c r="N6091" s="3">
        <f>+IF(Tabella2026[[#This Row],[REDDITO COMPLESSIVO PROCAPITE]]&lt;media_aggr_reddito_pc,(media_aggr_reddito_pc-Tabella2026[[#This Row],[REDDITO COMPLESSIVO PROCAPITE]]),0)</f>
        <v>0</v>
      </c>
      <c r="O6091" s="3">
        <f>+Tabella2026[[#This Row],[DIFFERENZA REDDITO INFERIORE ALLA MEDIA DALLA MEDIA]]*Tabella2026[[#This Row],[POP_2024]]</f>
        <v>0</v>
      </c>
      <c r="P6091" s="3">
        <f>+Tabella2026[[#This Row],[POPOLAZIONE PER DIFFERENZA ]]/SUM(Tabella2026[[POPOLAZIONE PER DIFFERENZA ]])</f>
        <v>0</v>
      </c>
      <c r="Q6091" s="3">
        <f>+Tabella2026[[#This Row],[INCIDENZA POPOLAZIONE PER DIFFERENZA]]*(PLAFOND-SUM(Tabella2026[CONTRIBUTO SULLA BASE DELLA POPOLAZIONE]))</f>
        <v>0</v>
      </c>
      <c r="R6091" s="3">
        <f>+Tabella2026[[#This Row],[CONTRIBUTO SULLA BASE DELLA POPOLAZIONE]]+Tabella2026[[#This Row],[CONTRIBUTO SULLA BASE DEL REDDITO]]</f>
        <v>4415.2297700046947</v>
      </c>
      <c r="S6091" s="3">
        <f>+Tabella2026[[#This Row],[CONTRIBUTO TOTALE]]/(PLAFOND/N_TESSERE)</f>
        <v>8.8304595400093895</v>
      </c>
      <c r="T6091" s="3">
        <f>+MAX(CEILING(Tabella2026[[#This Row],[preDEF1]],1),1)</f>
        <v>9</v>
      </c>
      <c r="U609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091" s="21">
        <f>+Tabella2026[[#This Row],[DEF - n. card]]*(PLAFOND/N_TESSERE)</f>
        <v>4500</v>
      </c>
      <c r="W6091" s="18"/>
    </row>
    <row r="6092" spans="2:23" x14ac:dyDescent="0.25">
      <c r="B6092" s="1" t="s">
        <v>12212</v>
      </c>
      <c r="C6092" s="2">
        <v>78014</v>
      </c>
      <c r="D6092" s="1" t="s">
        <v>12213</v>
      </c>
      <c r="E6092" s="1" t="s">
        <v>61</v>
      </c>
      <c r="F6092" s="1" t="s">
        <v>178</v>
      </c>
      <c r="G6092" s="1" t="s">
        <v>11807</v>
      </c>
      <c r="H6092" s="1" t="s">
        <v>15836</v>
      </c>
      <c r="I6092" s="5">
        <v>883</v>
      </c>
      <c r="J6092" s="5">
        <v>8008117</v>
      </c>
      <c r="K6092" s="3">
        <f>+Tabella2026[[#This Row],[POP_2024]]/SUM(Tabella2026[POP_2024])</f>
        <v>1.4980456526952674E-5</v>
      </c>
      <c r="L6092" s="3">
        <f>+Tabella2026[[#This Row],[INCIDENZA POPOLAZIONE]]*(PLAFOND/2)</f>
        <v>4410.2351661924722</v>
      </c>
      <c r="M6092" s="3">
        <f>+IFERROR(Tabella2026[[#This Row],[reddito_2024]]/Tabella2026[[#This Row],[POP_2024]],"")</f>
        <v>9069.2151755379382</v>
      </c>
      <c r="N6092" s="3">
        <f>+IF(Tabella2026[[#This Row],[REDDITO COMPLESSIVO PROCAPITE]]&lt;media_aggr_reddito_pc,(media_aggr_reddito_pc-Tabella2026[[#This Row],[REDDITO COMPLESSIVO PROCAPITE]]),0)</f>
        <v>8755.8508870708029</v>
      </c>
      <c r="O6092" s="3">
        <f>+Tabella2026[[#This Row],[DIFFERENZA REDDITO INFERIORE ALLA MEDIA DALLA MEDIA]]*Tabella2026[[#This Row],[POP_2024]]</f>
        <v>7731416.3332835194</v>
      </c>
      <c r="P6092" s="3">
        <f>+Tabella2026[[#This Row],[POPOLAZIONE PER DIFFERENZA ]]/SUM(Tabella2026[[POPOLAZIONE PER DIFFERENZA ]])</f>
        <v>6.8591742197979746E-5</v>
      </c>
      <c r="Q6092" s="3">
        <f>+Tabella2026[[#This Row],[INCIDENZA POPOLAZIONE PER DIFFERENZA]]*(PLAFOND-SUM(Tabella2026[CONTRIBUTO SULLA BASE DELLA POPOLAZIONE]))</f>
        <v>20193.357459278672</v>
      </c>
      <c r="R6092" s="3">
        <f>+Tabella2026[[#This Row],[CONTRIBUTO SULLA BASE DELLA POPOLAZIONE]]+Tabella2026[[#This Row],[CONTRIBUTO SULLA BASE DEL REDDITO]]</f>
        <v>24603.592625471145</v>
      </c>
      <c r="S6092" s="3">
        <f>+Tabella2026[[#This Row],[CONTRIBUTO TOTALE]]/(PLAFOND/N_TESSERE)</f>
        <v>49.207185250942288</v>
      </c>
      <c r="T6092" s="3">
        <f>+MAX(CEILING(Tabella2026[[#This Row],[preDEF1]],1),1)</f>
        <v>50</v>
      </c>
      <c r="U6092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6092" s="21">
        <f>+Tabella2026[[#This Row],[DEF - n. card]]*(PLAFOND/N_TESSERE)</f>
        <v>25000</v>
      </c>
      <c r="W6092" s="18"/>
    </row>
    <row r="6093" spans="2:23" x14ac:dyDescent="0.25">
      <c r="B6093" s="1" t="s">
        <v>12114</v>
      </c>
      <c r="C6093" s="2">
        <v>118022</v>
      </c>
      <c r="D6093" s="1" t="s">
        <v>12115</v>
      </c>
      <c r="E6093" s="1" t="s">
        <v>76</v>
      </c>
      <c r="F6093" s="1" t="s">
        <v>75</v>
      </c>
      <c r="G6093" s="1" t="s">
        <v>11807</v>
      </c>
      <c r="H6093" s="1" t="s">
        <v>15836</v>
      </c>
      <c r="I6093" s="5">
        <v>882</v>
      </c>
      <c r="J6093" s="5">
        <v>9305922</v>
      </c>
      <c r="K6093" s="3">
        <f>+Tabella2026[[#This Row],[POP_2024]]/SUM(Tabella2026[POP_2024])</f>
        <v>1.4963491117522378E-5</v>
      </c>
      <c r="L6093" s="3">
        <f>+Tabella2026[[#This Row],[INCIDENZA POPOLAZIONE]]*(PLAFOND/2)</f>
        <v>4405.2405623802497</v>
      </c>
      <c r="M6093" s="3">
        <f>+IFERROR(Tabella2026[[#This Row],[reddito_2024]]/Tabella2026[[#This Row],[POP_2024]],"")</f>
        <v>10550.931972789116</v>
      </c>
      <c r="N6093" s="3">
        <f>+IF(Tabella2026[[#This Row],[REDDITO COMPLESSIVO PROCAPITE]]&lt;media_aggr_reddito_pc,(media_aggr_reddito_pc-Tabella2026[[#This Row],[REDDITO COMPLESSIVO PROCAPITE]]),0)</f>
        <v>7274.1340898196249</v>
      </c>
      <c r="O6093" s="3">
        <f>+Tabella2026[[#This Row],[DIFFERENZA REDDITO INFERIORE ALLA MEDIA DALLA MEDIA]]*Tabella2026[[#This Row],[POP_2024]]</f>
        <v>6415786.2672209088</v>
      </c>
      <c r="P6093" s="3">
        <f>+Tabella2026[[#This Row],[POPOLAZIONE PER DIFFERENZA ]]/SUM(Tabella2026[[POPOLAZIONE PER DIFFERENZA ]])</f>
        <v>5.6919707679441247E-5</v>
      </c>
      <c r="Q6093" s="3">
        <f>+Tabella2026[[#This Row],[INCIDENZA POPOLAZIONE PER DIFFERENZA]]*(PLAFOND-SUM(Tabella2026[CONTRIBUTO SULLA BASE DELLA POPOLAZIONE]))</f>
        <v>16757.11925104681</v>
      </c>
      <c r="R6093" s="3">
        <f>+Tabella2026[[#This Row],[CONTRIBUTO SULLA BASE DELLA POPOLAZIONE]]+Tabella2026[[#This Row],[CONTRIBUTO SULLA BASE DEL REDDITO]]</f>
        <v>21162.359813427058</v>
      </c>
      <c r="S6093" s="3">
        <f>+Tabella2026[[#This Row],[CONTRIBUTO TOTALE]]/(PLAFOND/N_TESSERE)</f>
        <v>42.324719626854119</v>
      </c>
      <c r="T6093" s="3">
        <f>+MAX(CEILING(Tabella2026[[#This Row],[preDEF1]],1),1)</f>
        <v>43</v>
      </c>
      <c r="U6093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6093" s="21">
        <f>+Tabella2026[[#This Row],[DEF - n. card]]*(PLAFOND/N_TESSERE)</f>
        <v>21500</v>
      </c>
      <c r="W6093" s="18"/>
    </row>
    <row r="6094" spans="2:23" x14ac:dyDescent="0.25">
      <c r="B6094" s="1" t="s">
        <v>12260</v>
      </c>
      <c r="C6094" s="2">
        <v>16092</v>
      </c>
      <c r="D6094" s="1" t="s">
        <v>12261</v>
      </c>
      <c r="E6094" s="1" t="s">
        <v>12</v>
      </c>
      <c r="F6094" s="1" t="s">
        <v>93</v>
      </c>
      <c r="G6094" s="1" t="s">
        <v>11807</v>
      </c>
      <c r="H6094" s="1" t="s">
        <v>15835</v>
      </c>
      <c r="I6094" s="5">
        <v>881</v>
      </c>
      <c r="J6094" s="5">
        <v>14538628</v>
      </c>
      <c r="K6094" s="3">
        <f>+Tabella2026[[#This Row],[POP_2024]]/SUM(Tabella2026[POP_2024])</f>
        <v>1.494652570809208E-5</v>
      </c>
      <c r="L6094" s="3">
        <f>+Tabella2026[[#This Row],[INCIDENZA POPOLAZIONE]]*(PLAFOND/2)</f>
        <v>4400.2459585680272</v>
      </c>
      <c r="M6094" s="3">
        <f>+IFERROR(Tabella2026[[#This Row],[reddito_2024]]/Tabella2026[[#This Row],[POP_2024]],"")</f>
        <v>16502.415437003405</v>
      </c>
      <c r="N6094" s="3">
        <f>+IF(Tabella2026[[#This Row],[REDDITO COMPLESSIVO PROCAPITE]]&lt;media_aggr_reddito_pc,(media_aggr_reddito_pc-Tabella2026[[#This Row],[REDDITO COMPLESSIVO PROCAPITE]]),0)</f>
        <v>1322.6506256053362</v>
      </c>
      <c r="O6094" s="3">
        <f>+Tabella2026[[#This Row],[DIFFERENZA REDDITO INFERIORE ALLA MEDIA DALLA MEDIA]]*Tabella2026[[#This Row],[POP_2024]]</f>
        <v>1165255.2011583012</v>
      </c>
      <c r="P6094" s="3">
        <f>+Tabella2026[[#This Row],[POPOLAZIONE PER DIFFERENZA ]]/SUM(Tabella2026[[POPOLAZIONE PER DIFFERENZA ]])</f>
        <v>1.0337935626183052E-5</v>
      </c>
      <c r="Q6094" s="3">
        <f>+Tabella2026[[#This Row],[INCIDENZA POPOLAZIONE PER DIFFERENZA]]*(PLAFOND-SUM(Tabella2026[CONTRIBUTO SULLA BASE DELLA POPOLAZIONE]))</f>
        <v>3043.4804948965834</v>
      </c>
      <c r="R6094" s="3">
        <f>+Tabella2026[[#This Row],[CONTRIBUTO SULLA BASE DELLA POPOLAZIONE]]+Tabella2026[[#This Row],[CONTRIBUTO SULLA BASE DEL REDDITO]]</f>
        <v>7443.726453464611</v>
      </c>
      <c r="S6094" s="3">
        <f>+Tabella2026[[#This Row],[CONTRIBUTO TOTALE]]/(PLAFOND/N_TESSERE)</f>
        <v>14.887452906929223</v>
      </c>
      <c r="T6094" s="3">
        <f>+MAX(CEILING(Tabella2026[[#This Row],[preDEF1]],1),1)</f>
        <v>15</v>
      </c>
      <c r="U6094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094" s="21">
        <f>+Tabella2026[[#This Row],[DEF - n. card]]*(PLAFOND/N_TESSERE)</f>
        <v>7500</v>
      </c>
      <c r="W6094" s="18"/>
    </row>
    <row r="6095" spans="2:23" x14ac:dyDescent="0.25">
      <c r="B6095" s="1" t="s">
        <v>12286</v>
      </c>
      <c r="C6095" s="2">
        <v>3041</v>
      </c>
      <c r="D6095" s="1" t="s">
        <v>12287</v>
      </c>
      <c r="E6095" s="1" t="s">
        <v>18</v>
      </c>
      <c r="F6095" s="1" t="s">
        <v>114</v>
      </c>
      <c r="G6095" s="1" t="s">
        <v>11807</v>
      </c>
      <c r="H6095" s="1" t="s">
        <v>15835</v>
      </c>
      <c r="I6095" s="5">
        <v>880</v>
      </c>
      <c r="J6095" s="5">
        <v>14372548</v>
      </c>
      <c r="K6095" s="3">
        <f>+Tabella2026[[#This Row],[POP_2024]]/SUM(Tabella2026[POP_2024])</f>
        <v>1.4929560298661782E-5</v>
      </c>
      <c r="L6095" s="3">
        <f>+Tabella2026[[#This Row],[INCIDENZA POPOLAZIONE]]*(PLAFOND/2)</f>
        <v>4395.2513547558046</v>
      </c>
      <c r="M6095" s="3">
        <f>+IFERROR(Tabella2026[[#This Row],[reddito_2024]]/Tabella2026[[#This Row],[POP_2024]],"")</f>
        <v>16332.440909090908</v>
      </c>
      <c r="N6095" s="3">
        <f>+IF(Tabella2026[[#This Row],[REDDITO COMPLESSIVO PROCAPITE]]&lt;media_aggr_reddito_pc,(media_aggr_reddito_pc-Tabella2026[[#This Row],[REDDITO COMPLESSIVO PROCAPITE]]),0)</f>
        <v>1492.6251535178326</v>
      </c>
      <c r="O6095" s="3">
        <f>+Tabella2026[[#This Row],[DIFFERENZA REDDITO INFERIORE ALLA MEDIA DALLA MEDIA]]*Tabella2026[[#This Row],[POP_2024]]</f>
        <v>1313510.1350956927</v>
      </c>
      <c r="P6095" s="3">
        <f>+Tabella2026[[#This Row],[POPOLAZIONE PER DIFFERENZA ]]/SUM(Tabella2026[[POPOLAZIONE PER DIFFERENZA ]])</f>
        <v>1.1653226870354519E-5</v>
      </c>
      <c r="Q6095" s="3">
        <f>+Tabella2026[[#This Row],[INCIDENZA POPOLAZIONE PER DIFFERENZA]]*(PLAFOND-SUM(Tabella2026[CONTRIBUTO SULLA BASE DELLA POPOLAZIONE]))</f>
        <v>3430.7012507122313</v>
      </c>
      <c r="R6095" s="3">
        <f>+Tabella2026[[#This Row],[CONTRIBUTO SULLA BASE DELLA POPOLAZIONE]]+Tabella2026[[#This Row],[CONTRIBUTO SULLA BASE DEL REDDITO]]</f>
        <v>7825.9526054680355</v>
      </c>
      <c r="S6095" s="3">
        <f>+Tabella2026[[#This Row],[CONTRIBUTO TOTALE]]/(PLAFOND/N_TESSERE)</f>
        <v>15.651905210936071</v>
      </c>
      <c r="T6095" s="3">
        <f>+MAX(CEILING(Tabella2026[[#This Row],[preDEF1]],1),1)</f>
        <v>16</v>
      </c>
      <c r="U6095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095" s="21">
        <f>+Tabella2026[[#This Row],[DEF - n. card]]*(PLAFOND/N_TESSERE)</f>
        <v>8000</v>
      </c>
      <c r="W6095" s="18"/>
    </row>
    <row r="6096" spans="2:23" x14ac:dyDescent="0.25">
      <c r="B6096" s="1" t="s">
        <v>12234</v>
      </c>
      <c r="C6096" s="2">
        <v>7015</v>
      </c>
      <c r="D6096" s="1" t="s">
        <v>12235</v>
      </c>
      <c r="E6096" s="1" t="s">
        <v>565</v>
      </c>
      <c r="F6096" s="1" t="s">
        <v>565</v>
      </c>
      <c r="G6096" s="1" t="s">
        <v>11807</v>
      </c>
      <c r="H6096" s="1" t="s">
        <v>15835</v>
      </c>
      <c r="I6096" s="5">
        <v>880</v>
      </c>
      <c r="J6096" s="5">
        <v>16728471</v>
      </c>
      <c r="K6096" s="3">
        <f>+Tabella2026[[#This Row],[POP_2024]]/SUM(Tabella2026[POP_2024])</f>
        <v>1.4929560298661782E-5</v>
      </c>
      <c r="L6096" s="3">
        <f>+Tabella2026[[#This Row],[INCIDENZA POPOLAZIONE]]*(PLAFOND/2)</f>
        <v>4395.2513547558046</v>
      </c>
      <c r="M6096" s="3">
        <f>+IFERROR(Tabella2026[[#This Row],[reddito_2024]]/Tabella2026[[#This Row],[POP_2024]],"")</f>
        <v>19009.626136363637</v>
      </c>
      <c r="N6096" s="3">
        <f>+IF(Tabella2026[[#This Row],[REDDITO COMPLESSIVO PROCAPITE]]&lt;media_aggr_reddito_pc,(media_aggr_reddito_pc-Tabella2026[[#This Row],[REDDITO COMPLESSIVO PROCAPITE]]),0)</f>
        <v>0</v>
      </c>
      <c r="O6096" s="3">
        <f>+Tabella2026[[#This Row],[DIFFERENZA REDDITO INFERIORE ALLA MEDIA DALLA MEDIA]]*Tabella2026[[#This Row],[POP_2024]]</f>
        <v>0</v>
      </c>
      <c r="P6096" s="3">
        <f>+Tabella2026[[#This Row],[POPOLAZIONE PER DIFFERENZA ]]/SUM(Tabella2026[[POPOLAZIONE PER DIFFERENZA ]])</f>
        <v>0</v>
      </c>
      <c r="Q6096" s="3">
        <f>+Tabella2026[[#This Row],[INCIDENZA POPOLAZIONE PER DIFFERENZA]]*(PLAFOND-SUM(Tabella2026[CONTRIBUTO SULLA BASE DELLA POPOLAZIONE]))</f>
        <v>0</v>
      </c>
      <c r="R6096" s="3">
        <f>+Tabella2026[[#This Row],[CONTRIBUTO SULLA BASE DELLA POPOLAZIONE]]+Tabella2026[[#This Row],[CONTRIBUTO SULLA BASE DEL REDDITO]]</f>
        <v>4395.2513547558046</v>
      </c>
      <c r="S6096" s="3">
        <f>+Tabella2026[[#This Row],[CONTRIBUTO TOTALE]]/(PLAFOND/N_TESSERE)</f>
        <v>8.7905027095116086</v>
      </c>
      <c r="T6096" s="3">
        <f>+MAX(CEILING(Tabella2026[[#This Row],[preDEF1]],1),1)</f>
        <v>9</v>
      </c>
      <c r="U609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096" s="21">
        <f>+Tabella2026[[#This Row],[DEF - n. card]]*(PLAFOND/N_TESSERE)</f>
        <v>4500</v>
      </c>
      <c r="W6096" s="18"/>
    </row>
    <row r="6097" spans="2:23" x14ac:dyDescent="0.25">
      <c r="B6097" s="1" t="s">
        <v>12246</v>
      </c>
      <c r="C6097" s="2">
        <v>13211</v>
      </c>
      <c r="D6097" s="1" t="s">
        <v>12247</v>
      </c>
      <c r="E6097" s="1" t="s">
        <v>12</v>
      </c>
      <c r="F6097" s="1" t="s">
        <v>152</v>
      </c>
      <c r="G6097" s="1" t="s">
        <v>11807</v>
      </c>
      <c r="H6097" s="1" t="s">
        <v>15835</v>
      </c>
      <c r="I6097" s="5">
        <v>879</v>
      </c>
      <c r="J6097" s="5">
        <v>11342621</v>
      </c>
      <c r="K6097" s="3">
        <f>+Tabella2026[[#This Row],[POP_2024]]/SUM(Tabella2026[POP_2024])</f>
        <v>1.4912594889231485E-5</v>
      </c>
      <c r="L6097" s="3">
        <f>+Tabella2026[[#This Row],[INCIDENZA POPOLAZIONE]]*(PLAFOND/2)</f>
        <v>4390.2567509435821</v>
      </c>
      <c r="M6097" s="3">
        <f>+IFERROR(Tabella2026[[#This Row],[reddito_2024]]/Tabella2026[[#This Row],[POP_2024]],"")</f>
        <v>12904.005688282139</v>
      </c>
      <c r="N6097" s="3">
        <f>+IF(Tabella2026[[#This Row],[REDDITO COMPLESSIVO PROCAPITE]]&lt;media_aggr_reddito_pc,(media_aggr_reddito_pc-Tabella2026[[#This Row],[REDDITO COMPLESSIVO PROCAPITE]]),0)</f>
        <v>4921.060374326602</v>
      </c>
      <c r="O6097" s="3">
        <f>+Tabella2026[[#This Row],[DIFFERENZA REDDITO INFERIORE ALLA MEDIA DALLA MEDIA]]*Tabella2026[[#This Row],[POP_2024]]</f>
        <v>4325612.0690330835</v>
      </c>
      <c r="P6097" s="3">
        <f>+Tabella2026[[#This Row],[POPOLAZIONE PER DIFFERENZA ]]/SUM(Tabella2026[[POPOLAZIONE PER DIFFERENZA ]])</f>
        <v>3.837605622275143E-5</v>
      </c>
      <c r="Q6097" s="3">
        <f>+Tabella2026[[#This Row],[INCIDENZA POPOLAZIONE PER DIFFERENZA]]*(PLAFOND-SUM(Tabella2026[CONTRIBUTO SULLA BASE DELLA POPOLAZIONE]))</f>
        <v>11297.8821699359</v>
      </c>
      <c r="R6097" s="3">
        <f>+Tabella2026[[#This Row],[CONTRIBUTO SULLA BASE DELLA POPOLAZIONE]]+Tabella2026[[#This Row],[CONTRIBUTO SULLA BASE DEL REDDITO]]</f>
        <v>15688.138920879483</v>
      </c>
      <c r="S6097" s="3">
        <f>+Tabella2026[[#This Row],[CONTRIBUTO TOTALE]]/(PLAFOND/N_TESSERE)</f>
        <v>31.376277841758967</v>
      </c>
      <c r="T6097" s="3">
        <f>+MAX(CEILING(Tabella2026[[#This Row],[preDEF1]],1),1)</f>
        <v>32</v>
      </c>
      <c r="U6097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6097" s="21">
        <f>+Tabella2026[[#This Row],[DEF - n. card]]*(PLAFOND/N_TESSERE)</f>
        <v>16000</v>
      </c>
      <c r="W6097" s="18"/>
    </row>
    <row r="6098" spans="2:23" x14ac:dyDescent="0.25">
      <c r="B6098" s="1" t="s">
        <v>12200</v>
      </c>
      <c r="C6098" s="2">
        <v>3115</v>
      </c>
      <c r="D6098" s="1" t="s">
        <v>12201</v>
      </c>
      <c r="E6098" s="1" t="s">
        <v>18</v>
      </c>
      <c r="F6098" s="1" t="s">
        <v>114</v>
      </c>
      <c r="G6098" s="1" t="s">
        <v>11807</v>
      </c>
      <c r="H6098" s="1" t="s">
        <v>15835</v>
      </c>
      <c r="I6098" s="5">
        <v>876</v>
      </c>
      <c r="J6098" s="5">
        <v>25068080</v>
      </c>
      <c r="K6098" s="3">
        <f>+Tabella2026[[#This Row],[POP_2024]]/SUM(Tabella2026[POP_2024])</f>
        <v>1.4861698660940593E-5</v>
      </c>
      <c r="L6098" s="3">
        <f>+Tabella2026[[#This Row],[INCIDENZA POPOLAZIONE]]*(PLAFOND/2)</f>
        <v>4375.2729395069146</v>
      </c>
      <c r="M6098" s="3">
        <f>+IFERROR(Tabella2026[[#This Row],[reddito_2024]]/Tabella2026[[#This Row],[POP_2024]],"")</f>
        <v>28616.529680365296</v>
      </c>
      <c r="N6098" s="3">
        <f>+IF(Tabella2026[[#This Row],[REDDITO COMPLESSIVO PROCAPITE]]&lt;media_aggr_reddito_pc,(media_aggr_reddito_pc-Tabella2026[[#This Row],[REDDITO COMPLESSIVO PROCAPITE]]),0)</f>
        <v>0</v>
      </c>
      <c r="O6098" s="3">
        <f>+Tabella2026[[#This Row],[DIFFERENZA REDDITO INFERIORE ALLA MEDIA DALLA MEDIA]]*Tabella2026[[#This Row],[POP_2024]]</f>
        <v>0</v>
      </c>
      <c r="P6098" s="3">
        <f>+Tabella2026[[#This Row],[POPOLAZIONE PER DIFFERENZA ]]/SUM(Tabella2026[[POPOLAZIONE PER DIFFERENZA ]])</f>
        <v>0</v>
      </c>
      <c r="Q6098" s="3">
        <f>+Tabella2026[[#This Row],[INCIDENZA POPOLAZIONE PER DIFFERENZA]]*(PLAFOND-SUM(Tabella2026[CONTRIBUTO SULLA BASE DELLA POPOLAZIONE]))</f>
        <v>0</v>
      </c>
      <c r="R6098" s="3">
        <f>+Tabella2026[[#This Row],[CONTRIBUTO SULLA BASE DELLA POPOLAZIONE]]+Tabella2026[[#This Row],[CONTRIBUTO SULLA BASE DEL REDDITO]]</f>
        <v>4375.2729395069146</v>
      </c>
      <c r="S6098" s="3">
        <f>+Tabella2026[[#This Row],[CONTRIBUTO TOTALE]]/(PLAFOND/N_TESSERE)</f>
        <v>8.7505458790138295</v>
      </c>
      <c r="T6098" s="3">
        <f>+MAX(CEILING(Tabella2026[[#This Row],[preDEF1]],1),1)</f>
        <v>9</v>
      </c>
      <c r="U6098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098" s="21">
        <f>+Tabella2026[[#This Row],[DEF - n. card]]*(PLAFOND/N_TESSERE)</f>
        <v>4500</v>
      </c>
      <c r="W6098" s="18"/>
    </row>
    <row r="6099" spans="2:23" x14ac:dyDescent="0.25">
      <c r="B6099" s="1" t="s">
        <v>12288</v>
      </c>
      <c r="C6099" s="2">
        <v>10048</v>
      </c>
      <c r="D6099" s="1" t="s">
        <v>12289</v>
      </c>
      <c r="E6099" s="1" t="s">
        <v>24</v>
      </c>
      <c r="F6099" s="1" t="s">
        <v>23</v>
      </c>
      <c r="G6099" s="1" t="s">
        <v>11807</v>
      </c>
      <c r="H6099" s="1" t="s">
        <v>15835</v>
      </c>
      <c r="I6099" s="5">
        <v>876</v>
      </c>
      <c r="J6099" s="5">
        <v>15947492</v>
      </c>
      <c r="K6099" s="3">
        <f>+Tabella2026[[#This Row],[POP_2024]]/SUM(Tabella2026[POP_2024])</f>
        <v>1.4861698660940593E-5</v>
      </c>
      <c r="L6099" s="3">
        <f>+Tabella2026[[#This Row],[INCIDENZA POPOLAZIONE]]*(PLAFOND/2)</f>
        <v>4375.2729395069146</v>
      </c>
      <c r="M6099" s="3">
        <f>+IFERROR(Tabella2026[[#This Row],[reddito_2024]]/Tabella2026[[#This Row],[POP_2024]],"")</f>
        <v>18204.899543378997</v>
      </c>
      <c r="N6099" s="3">
        <f>+IF(Tabella2026[[#This Row],[REDDITO COMPLESSIVO PROCAPITE]]&lt;media_aggr_reddito_pc,(media_aggr_reddito_pc-Tabella2026[[#This Row],[REDDITO COMPLESSIVO PROCAPITE]]),0)</f>
        <v>0</v>
      </c>
      <c r="O6099" s="3">
        <f>+Tabella2026[[#This Row],[DIFFERENZA REDDITO INFERIORE ALLA MEDIA DALLA MEDIA]]*Tabella2026[[#This Row],[POP_2024]]</f>
        <v>0</v>
      </c>
      <c r="P6099" s="3">
        <f>+Tabella2026[[#This Row],[POPOLAZIONE PER DIFFERENZA ]]/SUM(Tabella2026[[POPOLAZIONE PER DIFFERENZA ]])</f>
        <v>0</v>
      </c>
      <c r="Q6099" s="3">
        <f>+Tabella2026[[#This Row],[INCIDENZA POPOLAZIONE PER DIFFERENZA]]*(PLAFOND-SUM(Tabella2026[CONTRIBUTO SULLA BASE DELLA POPOLAZIONE]))</f>
        <v>0</v>
      </c>
      <c r="R6099" s="3">
        <f>+Tabella2026[[#This Row],[CONTRIBUTO SULLA BASE DELLA POPOLAZIONE]]+Tabella2026[[#This Row],[CONTRIBUTO SULLA BASE DEL REDDITO]]</f>
        <v>4375.2729395069146</v>
      </c>
      <c r="S6099" s="3">
        <f>+Tabella2026[[#This Row],[CONTRIBUTO TOTALE]]/(PLAFOND/N_TESSERE)</f>
        <v>8.7505458790138295</v>
      </c>
      <c r="T6099" s="3">
        <f>+MAX(CEILING(Tabella2026[[#This Row],[preDEF1]],1),1)</f>
        <v>9</v>
      </c>
      <c r="U6099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099" s="21">
        <f>+Tabella2026[[#This Row],[DEF - n. card]]*(PLAFOND/N_TESSERE)</f>
        <v>4500</v>
      </c>
      <c r="W6099" s="18"/>
    </row>
    <row r="6100" spans="2:23" x14ac:dyDescent="0.25">
      <c r="B6100" s="1" t="s">
        <v>12298</v>
      </c>
      <c r="C6100" s="2">
        <v>22108</v>
      </c>
      <c r="D6100" s="1" t="s">
        <v>12299</v>
      </c>
      <c r="E6100" s="1" t="s">
        <v>99</v>
      </c>
      <c r="F6100" s="1" t="s">
        <v>98</v>
      </c>
      <c r="G6100" s="1" t="s">
        <v>11807</v>
      </c>
      <c r="H6100" s="1" t="s">
        <v>15835</v>
      </c>
      <c r="I6100" s="5">
        <v>875</v>
      </c>
      <c r="J6100" s="5">
        <v>14233396</v>
      </c>
      <c r="K6100" s="3">
        <f>+Tabella2026[[#This Row],[POP_2024]]/SUM(Tabella2026[POP_2024])</f>
        <v>1.4844733251510295E-5</v>
      </c>
      <c r="L6100" s="3">
        <f>+Tabella2026[[#This Row],[INCIDENZA POPOLAZIONE]]*(PLAFOND/2)</f>
        <v>4370.278335694692</v>
      </c>
      <c r="M6100" s="3">
        <f>+IFERROR(Tabella2026[[#This Row],[reddito_2024]]/Tabella2026[[#This Row],[POP_2024]],"")</f>
        <v>16266.738285714286</v>
      </c>
      <c r="N6100" s="3">
        <f>+IF(Tabella2026[[#This Row],[REDDITO COMPLESSIVO PROCAPITE]]&lt;media_aggr_reddito_pc,(media_aggr_reddito_pc-Tabella2026[[#This Row],[REDDITO COMPLESSIVO PROCAPITE]]),0)</f>
        <v>1558.3277768944554</v>
      </c>
      <c r="O6100" s="3">
        <f>+Tabella2026[[#This Row],[DIFFERENZA REDDITO INFERIORE ALLA MEDIA DALLA MEDIA]]*Tabella2026[[#This Row],[POP_2024]]</f>
        <v>1363536.8047826486</v>
      </c>
      <c r="P6100" s="3">
        <f>+Tabella2026[[#This Row],[POPOLAZIONE PER DIFFERENZA ]]/SUM(Tabella2026[[POPOLAZIONE PER DIFFERENZA ]])</f>
        <v>1.2097054531713151E-5</v>
      </c>
      <c r="Q6100" s="3">
        <f>+Tabella2026[[#This Row],[INCIDENZA POPOLAZIONE PER DIFFERENZA]]*(PLAFOND-SUM(Tabella2026[CONTRIBUTO SULLA BASE DELLA POPOLAZIONE]))</f>
        <v>3561.3637813454675</v>
      </c>
      <c r="R6100" s="3">
        <f>+Tabella2026[[#This Row],[CONTRIBUTO SULLA BASE DELLA POPOLAZIONE]]+Tabella2026[[#This Row],[CONTRIBUTO SULLA BASE DEL REDDITO]]</f>
        <v>7931.6421170401591</v>
      </c>
      <c r="S6100" s="3">
        <f>+Tabella2026[[#This Row],[CONTRIBUTO TOTALE]]/(PLAFOND/N_TESSERE)</f>
        <v>15.863284234080318</v>
      </c>
      <c r="T6100" s="3">
        <f>+MAX(CEILING(Tabella2026[[#This Row],[preDEF1]],1),1)</f>
        <v>16</v>
      </c>
      <c r="U6100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100" s="21">
        <f>+Tabella2026[[#This Row],[DEF - n. card]]*(PLAFOND/N_TESSERE)</f>
        <v>8000</v>
      </c>
      <c r="W6100" s="18"/>
    </row>
    <row r="6101" spans="2:23" x14ac:dyDescent="0.25">
      <c r="B6101" s="1" t="s">
        <v>12290</v>
      </c>
      <c r="C6101" s="2">
        <v>3146</v>
      </c>
      <c r="D6101" s="1" t="s">
        <v>12291</v>
      </c>
      <c r="E6101" s="1" t="s">
        <v>18</v>
      </c>
      <c r="F6101" s="1" t="s">
        <v>114</v>
      </c>
      <c r="G6101" s="1" t="s">
        <v>11807</v>
      </c>
      <c r="H6101" s="1" t="s">
        <v>15835</v>
      </c>
      <c r="I6101" s="5">
        <v>875</v>
      </c>
      <c r="J6101" s="5">
        <v>17776157</v>
      </c>
      <c r="K6101" s="3">
        <f>+Tabella2026[[#This Row],[POP_2024]]/SUM(Tabella2026[POP_2024])</f>
        <v>1.4844733251510295E-5</v>
      </c>
      <c r="L6101" s="3">
        <f>+Tabella2026[[#This Row],[INCIDENZA POPOLAZIONE]]*(PLAFOND/2)</f>
        <v>4370.278335694692</v>
      </c>
      <c r="M6101" s="3">
        <f>+IFERROR(Tabella2026[[#This Row],[reddito_2024]]/Tabella2026[[#This Row],[POP_2024]],"")</f>
        <v>20315.608</v>
      </c>
      <c r="N6101" s="3">
        <f>+IF(Tabella2026[[#This Row],[REDDITO COMPLESSIVO PROCAPITE]]&lt;media_aggr_reddito_pc,(media_aggr_reddito_pc-Tabella2026[[#This Row],[REDDITO COMPLESSIVO PROCAPITE]]),0)</f>
        <v>0</v>
      </c>
      <c r="O6101" s="3">
        <f>+Tabella2026[[#This Row],[DIFFERENZA REDDITO INFERIORE ALLA MEDIA DALLA MEDIA]]*Tabella2026[[#This Row],[POP_2024]]</f>
        <v>0</v>
      </c>
      <c r="P6101" s="3">
        <f>+Tabella2026[[#This Row],[POPOLAZIONE PER DIFFERENZA ]]/SUM(Tabella2026[[POPOLAZIONE PER DIFFERENZA ]])</f>
        <v>0</v>
      </c>
      <c r="Q6101" s="3">
        <f>+Tabella2026[[#This Row],[INCIDENZA POPOLAZIONE PER DIFFERENZA]]*(PLAFOND-SUM(Tabella2026[CONTRIBUTO SULLA BASE DELLA POPOLAZIONE]))</f>
        <v>0</v>
      </c>
      <c r="R6101" s="3">
        <f>+Tabella2026[[#This Row],[CONTRIBUTO SULLA BASE DELLA POPOLAZIONE]]+Tabella2026[[#This Row],[CONTRIBUTO SULLA BASE DEL REDDITO]]</f>
        <v>4370.278335694692</v>
      </c>
      <c r="S6101" s="3">
        <f>+Tabella2026[[#This Row],[CONTRIBUTO TOTALE]]/(PLAFOND/N_TESSERE)</f>
        <v>8.7405566713893847</v>
      </c>
      <c r="T6101" s="3">
        <f>+MAX(CEILING(Tabella2026[[#This Row],[preDEF1]],1),1)</f>
        <v>9</v>
      </c>
      <c r="U610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01" s="21">
        <f>+Tabella2026[[#This Row],[DEF - n. card]]*(PLAFOND/N_TESSERE)</f>
        <v>4500</v>
      </c>
      <c r="W6101" s="18"/>
    </row>
    <row r="6102" spans="2:23" x14ac:dyDescent="0.25">
      <c r="B6102" s="1" t="s">
        <v>12414</v>
      </c>
      <c r="C6102" s="2">
        <v>3002</v>
      </c>
      <c r="D6102" s="1" t="s">
        <v>12415</v>
      </c>
      <c r="E6102" s="1" t="s">
        <v>18</v>
      </c>
      <c r="F6102" s="1" t="s">
        <v>114</v>
      </c>
      <c r="G6102" s="1" t="s">
        <v>11807</v>
      </c>
      <c r="H6102" s="1" t="s">
        <v>15835</v>
      </c>
      <c r="I6102" s="5">
        <v>874</v>
      </c>
      <c r="J6102" s="5">
        <v>22057918</v>
      </c>
      <c r="K6102" s="3">
        <f>+Tabella2026[[#This Row],[POP_2024]]/SUM(Tabella2026[POP_2024])</f>
        <v>1.4827767842079997E-5</v>
      </c>
      <c r="L6102" s="3">
        <f>+Tabella2026[[#This Row],[INCIDENZA POPOLAZIONE]]*(PLAFOND/2)</f>
        <v>4365.2837318824695</v>
      </c>
      <c r="M6102" s="3">
        <f>+IFERROR(Tabella2026[[#This Row],[reddito_2024]]/Tabella2026[[#This Row],[POP_2024]],"")</f>
        <v>25237.892448512586</v>
      </c>
      <c r="N6102" s="3">
        <f>+IF(Tabella2026[[#This Row],[REDDITO COMPLESSIVO PROCAPITE]]&lt;media_aggr_reddito_pc,(media_aggr_reddito_pc-Tabella2026[[#This Row],[REDDITO COMPLESSIVO PROCAPITE]]),0)</f>
        <v>0</v>
      </c>
      <c r="O6102" s="3">
        <f>+Tabella2026[[#This Row],[DIFFERENZA REDDITO INFERIORE ALLA MEDIA DALLA MEDIA]]*Tabella2026[[#This Row],[POP_2024]]</f>
        <v>0</v>
      </c>
      <c r="P6102" s="3">
        <f>+Tabella2026[[#This Row],[POPOLAZIONE PER DIFFERENZA ]]/SUM(Tabella2026[[POPOLAZIONE PER DIFFERENZA ]])</f>
        <v>0</v>
      </c>
      <c r="Q6102" s="3">
        <f>+Tabella2026[[#This Row],[INCIDENZA POPOLAZIONE PER DIFFERENZA]]*(PLAFOND-SUM(Tabella2026[CONTRIBUTO SULLA BASE DELLA POPOLAZIONE]))</f>
        <v>0</v>
      </c>
      <c r="R6102" s="3">
        <f>+Tabella2026[[#This Row],[CONTRIBUTO SULLA BASE DELLA POPOLAZIONE]]+Tabella2026[[#This Row],[CONTRIBUTO SULLA BASE DEL REDDITO]]</f>
        <v>4365.2837318824695</v>
      </c>
      <c r="S6102" s="3">
        <f>+Tabella2026[[#This Row],[CONTRIBUTO TOTALE]]/(PLAFOND/N_TESSERE)</f>
        <v>8.7305674637649382</v>
      </c>
      <c r="T6102" s="3">
        <f>+MAX(CEILING(Tabella2026[[#This Row],[preDEF1]],1),1)</f>
        <v>9</v>
      </c>
      <c r="U6102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02" s="21">
        <f>+Tabella2026[[#This Row],[DEF - n. card]]*(PLAFOND/N_TESSERE)</f>
        <v>4500</v>
      </c>
      <c r="W6102" s="18"/>
    </row>
    <row r="6103" spans="2:23" x14ac:dyDescent="0.25">
      <c r="B6103" s="1" t="s">
        <v>12136</v>
      </c>
      <c r="C6103" s="2">
        <v>1074</v>
      </c>
      <c r="D6103" s="1" t="s">
        <v>12137</v>
      </c>
      <c r="E6103" s="1" t="s">
        <v>18</v>
      </c>
      <c r="F6103" s="1" t="s">
        <v>17</v>
      </c>
      <c r="G6103" s="1" t="s">
        <v>11807</v>
      </c>
      <c r="H6103" s="1" t="s">
        <v>15835</v>
      </c>
      <c r="I6103" s="5">
        <v>874</v>
      </c>
      <c r="J6103" s="5">
        <v>20270555</v>
      </c>
      <c r="K6103" s="3">
        <f>+Tabella2026[[#This Row],[POP_2024]]/SUM(Tabella2026[POP_2024])</f>
        <v>1.4827767842079997E-5</v>
      </c>
      <c r="L6103" s="3">
        <f>+Tabella2026[[#This Row],[INCIDENZA POPOLAZIONE]]*(PLAFOND/2)</f>
        <v>4365.2837318824695</v>
      </c>
      <c r="M6103" s="3">
        <f>+IFERROR(Tabella2026[[#This Row],[reddito_2024]]/Tabella2026[[#This Row],[POP_2024]],"")</f>
        <v>23192.854691075514</v>
      </c>
      <c r="N6103" s="3">
        <f>+IF(Tabella2026[[#This Row],[REDDITO COMPLESSIVO PROCAPITE]]&lt;media_aggr_reddito_pc,(media_aggr_reddito_pc-Tabella2026[[#This Row],[REDDITO COMPLESSIVO PROCAPITE]]),0)</f>
        <v>0</v>
      </c>
      <c r="O6103" s="3">
        <f>+Tabella2026[[#This Row],[DIFFERENZA REDDITO INFERIORE ALLA MEDIA DALLA MEDIA]]*Tabella2026[[#This Row],[POP_2024]]</f>
        <v>0</v>
      </c>
      <c r="P6103" s="3">
        <f>+Tabella2026[[#This Row],[POPOLAZIONE PER DIFFERENZA ]]/SUM(Tabella2026[[POPOLAZIONE PER DIFFERENZA ]])</f>
        <v>0</v>
      </c>
      <c r="Q6103" s="3">
        <f>+Tabella2026[[#This Row],[INCIDENZA POPOLAZIONE PER DIFFERENZA]]*(PLAFOND-SUM(Tabella2026[CONTRIBUTO SULLA BASE DELLA POPOLAZIONE]))</f>
        <v>0</v>
      </c>
      <c r="R6103" s="3">
        <f>+Tabella2026[[#This Row],[CONTRIBUTO SULLA BASE DELLA POPOLAZIONE]]+Tabella2026[[#This Row],[CONTRIBUTO SULLA BASE DEL REDDITO]]</f>
        <v>4365.2837318824695</v>
      </c>
      <c r="S6103" s="3">
        <f>+Tabella2026[[#This Row],[CONTRIBUTO TOTALE]]/(PLAFOND/N_TESSERE)</f>
        <v>8.7305674637649382</v>
      </c>
      <c r="T6103" s="3">
        <f>+MAX(CEILING(Tabella2026[[#This Row],[preDEF1]],1),1)</f>
        <v>9</v>
      </c>
      <c r="U6103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03" s="21">
        <f>+Tabella2026[[#This Row],[DEF - n. card]]*(PLAFOND/N_TESSERE)</f>
        <v>4500</v>
      </c>
      <c r="W6103" s="18"/>
    </row>
    <row r="6104" spans="2:23" x14ac:dyDescent="0.25">
      <c r="B6104" s="1" t="s">
        <v>12222</v>
      </c>
      <c r="C6104" s="2">
        <v>94016</v>
      </c>
      <c r="D6104" s="1" t="s">
        <v>12223</v>
      </c>
      <c r="E6104" s="1" t="s">
        <v>345</v>
      </c>
      <c r="F6104" s="1" t="s">
        <v>1000</v>
      </c>
      <c r="G6104" s="1" t="s">
        <v>11807</v>
      </c>
      <c r="H6104" s="1" t="s">
        <v>15836</v>
      </c>
      <c r="I6104" s="5">
        <v>874</v>
      </c>
      <c r="J6104" s="5">
        <v>9681694</v>
      </c>
      <c r="K6104" s="3">
        <f>+Tabella2026[[#This Row],[POP_2024]]/SUM(Tabella2026[POP_2024])</f>
        <v>1.4827767842079997E-5</v>
      </c>
      <c r="L6104" s="3">
        <f>+Tabella2026[[#This Row],[INCIDENZA POPOLAZIONE]]*(PLAFOND/2)</f>
        <v>4365.2837318824695</v>
      </c>
      <c r="M6104" s="3">
        <f>+IFERROR(Tabella2026[[#This Row],[reddito_2024]]/Tabella2026[[#This Row],[POP_2024]],"")</f>
        <v>11077.453089244851</v>
      </c>
      <c r="N6104" s="3">
        <f>+IF(Tabella2026[[#This Row],[REDDITO COMPLESSIVO PROCAPITE]]&lt;media_aggr_reddito_pc,(media_aggr_reddito_pc-Tabella2026[[#This Row],[REDDITO COMPLESSIVO PROCAPITE]]),0)</f>
        <v>6747.61297336389</v>
      </c>
      <c r="O6104" s="3">
        <f>+Tabella2026[[#This Row],[DIFFERENZA REDDITO INFERIORE ALLA MEDIA DALLA MEDIA]]*Tabella2026[[#This Row],[POP_2024]]</f>
        <v>5897413.7387200398</v>
      </c>
      <c r="P6104" s="3">
        <f>+Tabella2026[[#This Row],[POPOLAZIONE PER DIFFERENZA ]]/SUM(Tabella2026[[POPOLAZIONE PER DIFFERENZA ]])</f>
        <v>5.2320799367599512E-5</v>
      </c>
      <c r="Q6104" s="3">
        <f>+Tabella2026[[#This Row],[INCIDENZA POPOLAZIONE PER DIFFERENZA]]*(PLAFOND-SUM(Tabella2026[CONTRIBUTO SULLA BASE DELLA POPOLAZIONE]))</f>
        <v>15403.204093221833</v>
      </c>
      <c r="R6104" s="3">
        <f>+Tabella2026[[#This Row],[CONTRIBUTO SULLA BASE DELLA POPOLAZIONE]]+Tabella2026[[#This Row],[CONTRIBUTO SULLA BASE DEL REDDITO]]</f>
        <v>19768.487825104305</v>
      </c>
      <c r="S6104" s="3">
        <f>+Tabella2026[[#This Row],[CONTRIBUTO TOTALE]]/(PLAFOND/N_TESSERE)</f>
        <v>39.53697565020861</v>
      </c>
      <c r="T6104" s="3">
        <f>+MAX(CEILING(Tabella2026[[#This Row],[preDEF1]],1),1)</f>
        <v>40</v>
      </c>
      <c r="U6104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6104" s="21">
        <f>+Tabella2026[[#This Row],[DEF - n. card]]*(PLAFOND/N_TESSERE)</f>
        <v>20000</v>
      </c>
      <c r="W6104" s="18"/>
    </row>
    <row r="6105" spans="2:23" x14ac:dyDescent="0.25">
      <c r="B6105" s="1" t="s">
        <v>12008</v>
      </c>
      <c r="C6105" s="2">
        <v>76074</v>
      </c>
      <c r="D6105" s="1" t="s">
        <v>12009</v>
      </c>
      <c r="E6105" s="1" t="s">
        <v>213</v>
      </c>
      <c r="F6105" s="1" t="s">
        <v>212</v>
      </c>
      <c r="G6105" s="1" t="s">
        <v>11807</v>
      </c>
      <c r="H6105" s="1" t="s">
        <v>15836</v>
      </c>
      <c r="I6105" s="5">
        <v>874</v>
      </c>
      <c r="J6105" s="5">
        <v>10457653</v>
      </c>
      <c r="K6105" s="3">
        <f>+Tabella2026[[#This Row],[POP_2024]]/SUM(Tabella2026[POP_2024])</f>
        <v>1.4827767842079997E-5</v>
      </c>
      <c r="L6105" s="3">
        <f>+Tabella2026[[#This Row],[INCIDENZA POPOLAZIONE]]*(PLAFOND/2)</f>
        <v>4365.2837318824695</v>
      </c>
      <c r="M6105" s="3">
        <f>+IFERROR(Tabella2026[[#This Row],[reddito_2024]]/Tabella2026[[#This Row],[POP_2024]],"")</f>
        <v>11965.278032036613</v>
      </c>
      <c r="N6105" s="3">
        <f>+IF(Tabella2026[[#This Row],[REDDITO COMPLESSIVO PROCAPITE]]&lt;media_aggr_reddito_pc,(media_aggr_reddito_pc-Tabella2026[[#This Row],[REDDITO COMPLESSIVO PROCAPITE]]),0)</f>
        <v>5859.7880305721283</v>
      </c>
      <c r="O6105" s="3">
        <f>+Tabella2026[[#This Row],[DIFFERENZA REDDITO INFERIORE ALLA MEDIA DALLA MEDIA]]*Tabella2026[[#This Row],[POP_2024]]</f>
        <v>5121454.7387200398</v>
      </c>
      <c r="P6105" s="3">
        <f>+Tabella2026[[#This Row],[POPOLAZIONE PER DIFFERENZA ]]/SUM(Tabella2026[[POPOLAZIONE PER DIFFERENZA ]])</f>
        <v>4.5436629974848949E-5</v>
      </c>
      <c r="Q6105" s="3">
        <f>+Tabella2026[[#This Row],[INCIDENZA POPOLAZIONE PER DIFFERENZA]]*(PLAFOND-SUM(Tabella2026[CONTRIBUTO SULLA BASE DELLA POPOLAZIONE]))</f>
        <v>13376.509787123103</v>
      </c>
      <c r="R6105" s="3">
        <f>+Tabella2026[[#This Row],[CONTRIBUTO SULLA BASE DELLA POPOLAZIONE]]+Tabella2026[[#This Row],[CONTRIBUTO SULLA BASE DEL REDDITO]]</f>
        <v>17741.793519005572</v>
      </c>
      <c r="S6105" s="3">
        <f>+Tabella2026[[#This Row],[CONTRIBUTO TOTALE]]/(PLAFOND/N_TESSERE)</f>
        <v>35.483587038011144</v>
      </c>
      <c r="T6105" s="3">
        <f>+MAX(CEILING(Tabella2026[[#This Row],[preDEF1]],1),1)</f>
        <v>36</v>
      </c>
      <c r="U6105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6105" s="21">
        <f>+Tabella2026[[#This Row],[DEF - n. card]]*(PLAFOND/N_TESSERE)</f>
        <v>18000</v>
      </c>
      <c r="W6105" s="18"/>
    </row>
    <row r="6106" spans="2:23" x14ac:dyDescent="0.25">
      <c r="B6106" s="1" t="s">
        <v>12408</v>
      </c>
      <c r="C6106" s="2">
        <v>18147</v>
      </c>
      <c r="D6106" s="1" t="s">
        <v>12409</v>
      </c>
      <c r="E6106" s="1" t="s">
        <v>12</v>
      </c>
      <c r="F6106" s="1" t="s">
        <v>195</v>
      </c>
      <c r="G6106" s="1" t="s">
        <v>11807</v>
      </c>
      <c r="H6106" s="1" t="s">
        <v>15835</v>
      </c>
      <c r="I6106" s="5">
        <v>873</v>
      </c>
      <c r="J6106" s="5">
        <v>16336984</v>
      </c>
      <c r="K6106" s="3">
        <f>+Tabella2026[[#This Row],[POP_2024]]/SUM(Tabella2026[POP_2024])</f>
        <v>1.4810802432649699E-5</v>
      </c>
      <c r="L6106" s="3">
        <f>+Tabella2026[[#This Row],[INCIDENZA POPOLAZIONE]]*(PLAFOND/2)</f>
        <v>4360.289128070247</v>
      </c>
      <c r="M6106" s="3">
        <f>+IFERROR(Tabella2026[[#This Row],[reddito_2024]]/Tabella2026[[#This Row],[POP_2024]],"")</f>
        <v>18713.612829324171</v>
      </c>
      <c r="N6106" s="3">
        <f>+IF(Tabella2026[[#This Row],[REDDITO COMPLESSIVO PROCAPITE]]&lt;media_aggr_reddito_pc,(media_aggr_reddito_pc-Tabella2026[[#This Row],[REDDITO COMPLESSIVO PROCAPITE]]),0)</f>
        <v>0</v>
      </c>
      <c r="O6106" s="3">
        <f>+Tabella2026[[#This Row],[DIFFERENZA REDDITO INFERIORE ALLA MEDIA DALLA MEDIA]]*Tabella2026[[#This Row],[POP_2024]]</f>
        <v>0</v>
      </c>
      <c r="P6106" s="3">
        <f>+Tabella2026[[#This Row],[POPOLAZIONE PER DIFFERENZA ]]/SUM(Tabella2026[[POPOLAZIONE PER DIFFERENZA ]])</f>
        <v>0</v>
      </c>
      <c r="Q6106" s="3">
        <f>+Tabella2026[[#This Row],[INCIDENZA POPOLAZIONE PER DIFFERENZA]]*(PLAFOND-SUM(Tabella2026[CONTRIBUTO SULLA BASE DELLA POPOLAZIONE]))</f>
        <v>0</v>
      </c>
      <c r="R6106" s="3">
        <f>+Tabella2026[[#This Row],[CONTRIBUTO SULLA BASE DELLA POPOLAZIONE]]+Tabella2026[[#This Row],[CONTRIBUTO SULLA BASE DEL REDDITO]]</f>
        <v>4360.289128070247</v>
      </c>
      <c r="S6106" s="3">
        <f>+Tabella2026[[#This Row],[CONTRIBUTO TOTALE]]/(PLAFOND/N_TESSERE)</f>
        <v>8.7205782561404934</v>
      </c>
      <c r="T6106" s="3">
        <f>+MAX(CEILING(Tabella2026[[#This Row],[preDEF1]],1),1)</f>
        <v>9</v>
      </c>
      <c r="U610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06" s="21">
        <f>+Tabella2026[[#This Row],[DEF - n. card]]*(PLAFOND/N_TESSERE)</f>
        <v>4500</v>
      </c>
      <c r="W6106" s="18"/>
    </row>
    <row r="6107" spans="2:23" x14ac:dyDescent="0.25">
      <c r="B6107" s="1" t="s">
        <v>12332</v>
      </c>
      <c r="C6107" s="2">
        <v>51014</v>
      </c>
      <c r="D6107" s="1" t="s">
        <v>12333</v>
      </c>
      <c r="E6107" s="1" t="s">
        <v>30</v>
      </c>
      <c r="F6107" s="1" t="s">
        <v>125</v>
      </c>
      <c r="G6107" s="1" t="s">
        <v>11807</v>
      </c>
      <c r="H6107" s="1" t="s">
        <v>15834</v>
      </c>
      <c r="I6107" s="5">
        <v>872</v>
      </c>
      <c r="J6107" s="5">
        <v>15595370</v>
      </c>
      <c r="K6107" s="3">
        <f>+Tabella2026[[#This Row],[POP_2024]]/SUM(Tabella2026[POP_2024])</f>
        <v>1.4793837023219403E-5</v>
      </c>
      <c r="L6107" s="3">
        <f>+Tabella2026[[#This Row],[INCIDENZA POPOLAZIONE]]*(PLAFOND/2)</f>
        <v>4355.2945242580245</v>
      </c>
      <c r="M6107" s="3">
        <f>+IFERROR(Tabella2026[[#This Row],[reddito_2024]]/Tabella2026[[#This Row],[POP_2024]],"")</f>
        <v>17884.59862385321</v>
      </c>
      <c r="N6107" s="3">
        <f>+IF(Tabella2026[[#This Row],[REDDITO COMPLESSIVO PROCAPITE]]&lt;media_aggr_reddito_pc,(media_aggr_reddito_pc-Tabella2026[[#This Row],[REDDITO COMPLESSIVO PROCAPITE]]),0)</f>
        <v>0</v>
      </c>
      <c r="O6107" s="3">
        <f>+Tabella2026[[#This Row],[DIFFERENZA REDDITO INFERIORE ALLA MEDIA DALLA MEDIA]]*Tabella2026[[#This Row],[POP_2024]]</f>
        <v>0</v>
      </c>
      <c r="P6107" s="3">
        <f>+Tabella2026[[#This Row],[POPOLAZIONE PER DIFFERENZA ]]/SUM(Tabella2026[[POPOLAZIONE PER DIFFERENZA ]])</f>
        <v>0</v>
      </c>
      <c r="Q6107" s="3">
        <f>+Tabella2026[[#This Row],[INCIDENZA POPOLAZIONE PER DIFFERENZA]]*(PLAFOND-SUM(Tabella2026[CONTRIBUTO SULLA BASE DELLA POPOLAZIONE]))</f>
        <v>0</v>
      </c>
      <c r="R6107" s="3">
        <f>+Tabella2026[[#This Row],[CONTRIBUTO SULLA BASE DELLA POPOLAZIONE]]+Tabella2026[[#This Row],[CONTRIBUTO SULLA BASE DEL REDDITO]]</f>
        <v>4355.2945242580245</v>
      </c>
      <c r="S6107" s="3">
        <f>+Tabella2026[[#This Row],[CONTRIBUTO TOTALE]]/(PLAFOND/N_TESSERE)</f>
        <v>8.7105890485160486</v>
      </c>
      <c r="T6107" s="3">
        <f>+MAX(CEILING(Tabella2026[[#This Row],[preDEF1]],1),1)</f>
        <v>9</v>
      </c>
      <c r="U6107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07" s="21">
        <f>+Tabella2026[[#This Row],[DEF - n. card]]*(PLAFOND/N_TESSERE)</f>
        <v>4500</v>
      </c>
      <c r="W6107" s="18"/>
    </row>
    <row r="6108" spans="2:23" x14ac:dyDescent="0.25">
      <c r="B6108" s="1" t="s">
        <v>12106</v>
      </c>
      <c r="C6108" s="2">
        <v>43058</v>
      </c>
      <c r="D6108" s="1" t="s">
        <v>12107</v>
      </c>
      <c r="E6108" s="1" t="s">
        <v>117</v>
      </c>
      <c r="F6108" s="1" t="s">
        <v>411</v>
      </c>
      <c r="G6108" s="1" t="s">
        <v>11807</v>
      </c>
      <c r="H6108" s="1" t="s">
        <v>15834</v>
      </c>
      <c r="I6108" s="5">
        <v>872</v>
      </c>
      <c r="J6108" s="5">
        <v>15410612</v>
      </c>
      <c r="K6108" s="3">
        <f>+Tabella2026[[#This Row],[POP_2024]]/SUM(Tabella2026[POP_2024])</f>
        <v>1.4793837023219403E-5</v>
      </c>
      <c r="L6108" s="3">
        <f>+Tabella2026[[#This Row],[INCIDENZA POPOLAZIONE]]*(PLAFOND/2)</f>
        <v>4355.2945242580245</v>
      </c>
      <c r="M6108" s="3">
        <f>+IFERROR(Tabella2026[[#This Row],[reddito_2024]]/Tabella2026[[#This Row],[POP_2024]],"")</f>
        <v>17672.720183486239</v>
      </c>
      <c r="N6108" s="3">
        <f>+IF(Tabella2026[[#This Row],[REDDITO COMPLESSIVO PROCAPITE]]&lt;media_aggr_reddito_pc,(media_aggr_reddito_pc-Tabella2026[[#This Row],[REDDITO COMPLESSIVO PROCAPITE]]),0)</f>
        <v>152.34587912250208</v>
      </c>
      <c r="O6108" s="3">
        <f>+Tabella2026[[#This Row],[DIFFERENZA REDDITO INFERIORE ALLA MEDIA DALLA MEDIA]]*Tabella2026[[#This Row],[POP_2024]]</f>
        <v>132845.60659482182</v>
      </c>
      <c r="P6108" s="3">
        <f>+Tabella2026[[#This Row],[POPOLAZIONE PER DIFFERENZA ]]/SUM(Tabella2026[[POPOLAZIONE PER DIFFERENZA ]])</f>
        <v>1.1785824494354139E-6</v>
      </c>
      <c r="Q6108" s="3">
        <f>+Tabella2026[[#This Row],[INCIDENZA POPOLAZIONE PER DIFFERENZA]]*(PLAFOND-SUM(Tabella2026[CONTRIBUTO SULLA BASE DELLA POPOLAZIONE]))</f>
        <v>346.97378917695016</v>
      </c>
      <c r="R6108" s="3">
        <f>+Tabella2026[[#This Row],[CONTRIBUTO SULLA BASE DELLA POPOLAZIONE]]+Tabella2026[[#This Row],[CONTRIBUTO SULLA BASE DEL REDDITO]]</f>
        <v>4702.2683134349745</v>
      </c>
      <c r="S6108" s="3">
        <f>+Tabella2026[[#This Row],[CONTRIBUTO TOTALE]]/(PLAFOND/N_TESSERE)</f>
        <v>9.4045366268699482</v>
      </c>
      <c r="T6108" s="3">
        <f>+MAX(CEILING(Tabella2026[[#This Row],[preDEF1]],1),1)</f>
        <v>10</v>
      </c>
      <c r="U6108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108" s="21">
        <f>+Tabella2026[[#This Row],[DEF - n. card]]*(PLAFOND/N_TESSERE)</f>
        <v>5000</v>
      </c>
      <c r="W6108" s="18"/>
    </row>
    <row r="6109" spans="2:23" x14ac:dyDescent="0.25">
      <c r="B6109" s="1" t="s">
        <v>12412</v>
      </c>
      <c r="C6109" s="2">
        <v>2021</v>
      </c>
      <c r="D6109" s="1" t="s">
        <v>12413</v>
      </c>
      <c r="E6109" s="1" t="s">
        <v>18</v>
      </c>
      <c r="F6109" s="1" t="s">
        <v>381</v>
      </c>
      <c r="G6109" s="1" t="s">
        <v>11807</v>
      </c>
      <c r="H6109" s="1" t="s">
        <v>15835</v>
      </c>
      <c r="I6109" s="5">
        <v>870</v>
      </c>
      <c r="J6109" s="5">
        <v>16109625</v>
      </c>
      <c r="K6109" s="3">
        <f>+Tabella2026[[#This Row],[POP_2024]]/SUM(Tabella2026[POP_2024])</f>
        <v>1.4759906204358807E-5</v>
      </c>
      <c r="L6109" s="3">
        <f>+Tabella2026[[#This Row],[INCIDENZA POPOLAZIONE]]*(PLAFOND/2)</f>
        <v>4345.3053166335794</v>
      </c>
      <c r="M6109" s="3">
        <f>+IFERROR(Tabella2026[[#This Row],[reddito_2024]]/Tabella2026[[#This Row],[POP_2024]],"")</f>
        <v>18516.810344827587</v>
      </c>
      <c r="N6109" s="3">
        <f>+IF(Tabella2026[[#This Row],[REDDITO COMPLESSIVO PROCAPITE]]&lt;media_aggr_reddito_pc,(media_aggr_reddito_pc-Tabella2026[[#This Row],[REDDITO COMPLESSIVO PROCAPITE]]),0)</f>
        <v>0</v>
      </c>
      <c r="O6109" s="3">
        <f>+Tabella2026[[#This Row],[DIFFERENZA REDDITO INFERIORE ALLA MEDIA DALLA MEDIA]]*Tabella2026[[#This Row],[POP_2024]]</f>
        <v>0</v>
      </c>
      <c r="P6109" s="3">
        <f>+Tabella2026[[#This Row],[POPOLAZIONE PER DIFFERENZA ]]/SUM(Tabella2026[[POPOLAZIONE PER DIFFERENZA ]])</f>
        <v>0</v>
      </c>
      <c r="Q6109" s="3">
        <f>+Tabella2026[[#This Row],[INCIDENZA POPOLAZIONE PER DIFFERENZA]]*(PLAFOND-SUM(Tabella2026[CONTRIBUTO SULLA BASE DELLA POPOLAZIONE]))</f>
        <v>0</v>
      </c>
      <c r="R6109" s="3">
        <f>+Tabella2026[[#This Row],[CONTRIBUTO SULLA BASE DELLA POPOLAZIONE]]+Tabella2026[[#This Row],[CONTRIBUTO SULLA BASE DEL REDDITO]]</f>
        <v>4345.3053166335794</v>
      </c>
      <c r="S6109" s="3">
        <f>+Tabella2026[[#This Row],[CONTRIBUTO TOTALE]]/(PLAFOND/N_TESSERE)</f>
        <v>8.6906106332671591</v>
      </c>
      <c r="T6109" s="3">
        <f>+MAX(CEILING(Tabella2026[[#This Row],[preDEF1]],1),1)</f>
        <v>9</v>
      </c>
      <c r="U6109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09" s="21">
        <f>+Tabella2026[[#This Row],[DEF - n. card]]*(PLAFOND/N_TESSERE)</f>
        <v>4500</v>
      </c>
      <c r="W6109" s="18"/>
    </row>
    <row r="6110" spans="2:23" x14ac:dyDescent="0.25">
      <c r="B6110" s="1" t="s">
        <v>12262</v>
      </c>
      <c r="C6110" s="2">
        <v>22114</v>
      </c>
      <c r="D6110" s="1" t="s">
        <v>12263</v>
      </c>
      <c r="E6110" s="1" t="s">
        <v>99</v>
      </c>
      <c r="F6110" s="1" t="s">
        <v>98</v>
      </c>
      <c r="G6110" s="1" t="s">
        <v>11807</v>
      </c>
      <c r="H6110" s="1" t="s">
        <v>15835</v>
      </c>
      <c r="I6110" s="5">
        <v>870</v>
      </c>
      <c r="J6110" s="5">
        <v>21699876</v>
      </c>
      <c r="K6110" s="3">
        <f>+Tabella2026[[#This Row],[POP_2024]]/SUM(Tabella2026[POP_2024])</f>
        <v>1.4759906204358807E-5</v>
      </c>
      <c r="L6110" s="3">
        <f>+Tabella2026[[#This Row],[INCIDENZA POPOLAZIONE]]*(PLAFOND/2)</f>
        <v>4345.3053166335794</v>
      </c>
      <c r="M6110" s="3">
        <f>+IFERROR(Tabella2026[[#This Row],[reddito_2024]]/Tabella2026[[#This Row],[POP_2024]],"")</f>
        <v>24942.38620689655</v>
      </c>
      <c r="N6110" s="3">
        <f>+IF(Tabella2026[[#This Row],[REDDITO COMPLESSIVO PROCAPITE]]&lt;media_aggr_reddito_pc,(media_aggr_reddito_pc-Tabella2026[[#This Row],[REDDITO COMPLESSIVO PROCAPITE]]),0)</f>
        <v>0</v>
      </c>
      <c r="O6110" s="3">
        <f>+Tabella2026[[#This Row],[DIFFERENZA REDDITO INFERIORE ALLA MEDIA DALLA MEDIA]]*Tabella2026[[#This Row],[POP_2024]]</f>
        <v>0</v>
      </c>
      <c r="P6110" s="3">
        <f>+Tabella2026[[#This Row],[POPOLAZIONE PER DIFFERENZA ]]/SUM(Tabella2026[[POPOLAZIONE PER DIFFERENZA ]])</f>
        <v>0</v>
      </c>
      <c r="Q6110" s="3">
        <f>+Tabella2026[[#This Row],[INCIDENZA POPOLAZIONE PER DIFFERENZA]]*(PLAFOND-SUM(Tabella2026[CONTRIBUTO SULLA BASE DELLA POPOLAZIONE]))</f>
        <v>0</v>
      </c>
      <c r="R6110" s="3">
        <f>+Tabella2026[[#This Row],[CONTRIBUTO SULLA BASE DELLA POPOLAZIONE]]+Tabella2026[[#This Row],[CONTRIBUTO SULLA BASE DEL REDDITO]]</f>
        <v>4345.3053166335794</v>
      </c>
      <c r="S6110" s="3">
        <f>+Tabella2026[[#This Row],[CONTRIBUTO TOTALE]]/(PLAFOND/N_TESSERE)</f>
        <v>8.6906106332671591</v>
      </c>
      <c r="T6110" s="3">
        <f>+MAX(CEILING(Tabella2026[[#This Row],[preDEF1]],1),1)</f>
        <v>9</v>
      </c>
      <c r="U611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10" s="21">
        <f>+Tabella2026[[#This Row],[DEF - n. card]]*(PLAFOND/N_TESSERE)</f>
        <v>4500</v>
      </c>
      <c r="W6110" s="18"/>
    </row>
    <row r="6111" spans="2:23" x14ac:dyDescent="0.25">
      <c r="B6111" s="1" t="s">
        <v>12194</v>
      </c>
      <c r="C6111" s="2">
        <v>84016</v>
      </c>
      <c r="D6111" s="1" t="s">
        <v>12195</v>
      </c>
      <c r="E6111" s="1" t="s">
        <v>21</v>
      </c>
      <c r="F6111" s="1" t="s">
        <v>261</v>
      </c>
      <c r="G6111" s="1" t="s">
        <v>11807</v>
      </c>
      <c r="H6111" s="1" t="s">
        <v>15836</v>
      </c>
      <c r="I6111" s="5">
        <v>869</v>
      </c>
      <c r="J6111" s="5">
        <v>9688791</v>
      </c>
      <c r="K6111" s="3">
        <f>+Tabella2026[[#This Row],[POP_2024]]/SUM(Tabella2026[POP_2024])</f>
        <v>1.474294079492851E-5</v>
      </c>
      <c r="L6111" s="3">
        <f>+Tabella2026[[#This Row],[INCIDENZA POPOLAZIONE]]*(PLAFOND/2)</f>
        <v>4340.3107128213569</v>
      </c>
      <c r="M6111" s="3">
        <f>+IFERROR(Tabella2026[[#This Row],[reddito_2024]]/Tabella2026[[#This Row],[POP_2024]],"")</f>
        <v>11149.35673187572</v>
      </c>
      <c r="N6111" s="3">
        <f>+IF(Tabella2026[[#This Row],[REDDITO COMPLESSIVO PROCAPITE]]&lt;media_aggr_reddito_pc,(media_aggr_reddito_pc-Tabella2026[[#This Row],[REDDITO COMPLESSIVO PROCAPITE]]),0)</f>
        <v>6675.7093307330215</v>
      </c>
      <c r="O6111" s="3">
        <f>+Tabella2026[[#This Row],[DIFFERENZA REDDITO INFERIORE ALLA MEDIA DALLA MEDIA]]*Tabella2026[[#This Row],[POP_2024]]</f>
        <v>5801191.4084069952</v>
      </c>
      <c r="P6111" s="3">
        <f>+Tabella2026[[#This Row],[POPOLAZIONE PER DIFFERENZA ]]/SUM(Tabella2026[[POPOLAZIONE PER DIFFERENZA ]])</f>
        <v>5.1467132071724088E-5</v>
      </c>
      <c r="Q6111" s="3">
        <f>+Tabella2026[[#This Row],[INCIDENZA POPOLAZIONE PER DIFFERENZA]]*(PLAFOND-SUM(Tabella2026[CONTRIBUTO SULLA BASE DELLA POPOLAZIONE]))</f>
        <v>15151.885081566579</v>
      </c>
      <c r="R6111" s="3">
        <f>+Tabella2026[[#This Row],[CONTRIBUTO SULLA BASE DELLA POPOLAZIONE]]+Tabella2026[[#This Row],[CONTRIBUTO SULLA BASE DEL REDDITO]]</f>
        <v>19492.195794387935</v>
      </c>
      <c r="S6111" s="3">
        <f>+Tabella2026[[#This Row],[CONTRIBUTO TOTALE]]/(PLAFOND/N_TESSERE)</f>
        <v>38.984391588775871</v>
      </c>
      <c r="T6111" s="3">
        <f>+MAX(CEILING(Tabella2026[[#This Row],[preDEF1]],1),1)</f>
        <v>39</v>
      </c>
      <c r="U6111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6111" s="21">
        <f>+Tabella2026[[#This Row],[DEF - n. card]]*(PLAFOND/N_TESSERE)</f>
        <v>19500</v>
      </c>
      <c r="W6111" s="18"/>
    </row>
    <row r="6112" spans="2:23" x14ac:dyDescent="0.25">
      <c r="B6112" s="1" t="s">
        <v>12242</v>
      </c>
      <c r="C6112" s="2">
        <v>78065</v>
      </c>
      <c r="D6112" s="1" t="s">
        <v>12243</v>
      </c>
      <c r="E6112" s="1" t="s">
        <v>61</v>
      </c>
      <c r="F6112" s="1" t="s">
        <v>178</v>
      </c>
      <c r="G6112" s="1" t="s">
        <v>11807</v>
      </c>
      <c r="H6112" s="1" t="s">
        <v>15836</v>
      </c>
      <c r="I6112" s="5">
        <v>869</v>
      </c>
      <c r="J6112" s="5">
        <v>10301818</v>
      </c>
      <c r="K6112" s="3">
        <f>+Tabella2026[[#This Row],[POP_2024]]/SUM(Tabella2026[POP_2024])</f>
        <v>1.474294079492851E-5</v>
      </c>
      <c r="L6112" s="3">
        <f>+Tabella2026[[#This Row],[INCIDENZA POPOLAZIONE]]*(PLAFOND/2)</f>
        <v>4340.3107128213569</v>
      </c>
      <c r="M6112" s="3">
        <f>+IFERROR(Tabella2026[[#This Row],[reddito_2024]]/Tabella2026[[#This Row],[POP_2024]],"")</f>
        <v>11854.796317606444</v>
      </c>
      <c r="N6112" s="3">
        <f>+IF(Tabella2026[[#This Row],[REDDITO COMPLESSIVO PROCAPITE]]&lt;media_aggr_reddito_pc,(media_aggr_reddito_pc-Tabella2026[[#This Row],[REDDITO COMPLESSIVO PROCAPITE]]),0)</f>
        <v>5970.269745002297</v>
      </c>
      <c r="O6112" s="3">
        <f>+Tabella2026[[#This Row],[DIFFERENZA REDDITO INFERIORE ALLA MEDIA DALLA MEDIA]]*Tabella2026[[#This Row],[POP_2024]]</f>
        <v>5188164.4084069962</v>
      </c>
      <c r="P6112" s="3">
        <f>+Tabella2026[[#This Row],[POPOLAZIONE PER DIFFERENZA ]]/SUM(Tabella2026[[POPOLAZIONE PER DIFFERENZA ]])</f>
        <v>4.6028466226840927E-5</v>
      </c>
      <c r="Q6112" s="3">
        <f>+Tabella2026[[#This Row],[INCIDENZA POPOLAZIONE PER DIFFERENZA]]*(PLAFOND-SUM(Tabella2026[CONTRIBUTO SULLA BASE DELLA POPOLAZIONE]))</f>
        <v>13550.745935832354</v>
      </c>
      <c r="R6112" s="3">
        <f>+Tabella2026[[#This Row],[CONTRIBUTO SULLA BASE DELLA POPOLAZIONE]]+Tabella2026[[#This Row],[CONTRIBUTO SULLA BASE DEL REDDITO]]</f>
        <v>17891.05664865371</v>
      </c>
      <c r="S6112" s="3">
        <f>+Tabella2026[[#This Row],[CONTRIBUTO TOTALE]]/(PLAFOND/N_TESSERE)</f>
        <v>35.782113297307419</v>
      </c>
      <c r="T6112" s="3">
        <f>+MAX(CEILING(Tabella2026[[#This Row],[preDEF1]],1),1)</f>
        <v>36</v>
      </c>
      <c r="U6112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6112" s="21">
        <f>+Tabella2026[[#This Row],[DEF - n. card]]*(PLAFOND/N_TESSERE)</f>
        <v>18000</v>
      </c>
      <c r="W6112" s="18"/>
    </row>
    <row r="6113" spans="2:23" x14ac:dyDescent="0.25">
      <c r="B6113" s="1" t="s">
        <v>12160</v>
      </c>
      <c r="C6113" s="2">
        <v>83051</v>
      </c>
      <c r="D6113" s="1" t="s">
        <v>12161</v>
      </c>
      <c r="E6113" s="1" t="s">
        <v>21</v>
      </c>
      <c r="F6113" s="1" t="s">
        <v>42</v>
      </c>
      <c r="G6113" s="1" t="s">
        <v>11807</v>
      </c>
      <c r="H6113" s="1" t="s">
        <v>15836</v>
      </c>
      <c r="I6113" s="5">
        <v>869</v>
      </c>
      <c r="J6113" s="5">
        <v>9149015</v>
      </c>
      <c r="K6113" s="3">
        <f>+Tabella2026[[#This Row],[POP_2024]]/SUM(Tabella2026[POP_2024])</f>
        <v>1.474294079492851E-5</v>
      </c>
      <c r="L6113" s="3">
        <f>+Tabella2026[[#This Row],[INCIDENZA POPOLAZIONE]]*(PLAFOND/2)</f>
        <v>4340.3107128213569</v>
      </c>
      <c r="M6113" s="3">
        <f>+IFERROR(Tabella2026[[#This Row],[reddito_2024]]/Tabella2026[[#This Row],[POP_2024]],"")</f>
        <v>10528.210586881472</v>
      </c>
      <c r="N6113" s="3">
        <f>+IF(Tabella2026[[#This Row],[REDDITO COMPLESSIVO PROCAPITE]]&lt;media_aggr_reddito_pc,(media_aggr_reddito_pc-Tabella2026[[#This Row],[REDDITO COMPLESSIVO PROCAPITE]]),0)</f>
        <v>7296.8554757272686</v>
      </c>
      <c r="O6113" s="3">
        <f>+Tabella2026[[#This Row],[DIFFERENZA REDDITO INFERIORE ALLA MEDIA DALLA MEDIA]]*Tabella2026[[#This Row],[POP_2024]]</f>
        <v>6340967.4084069962</v>
      </c>
      <c r="P6113" s="3">
        <f>+Tabella2026[[#This Row],[POPOLAZIONE PER DIFFERENZA ]]/SUM(Tabella2026[[POPOLAZIONE PER DIFFERENZA ]])</f>
        <v>5.625592815262699E-5</v>
      </c>
      <c r="Q6113" s="3">
        <f>+Tabella2026[[#This Row],[INCIDENZA POPOLAZIONE PER DIFFERENZA]]*(PLAFOND-SUM(Tabella2026[CONTRIBUTO SULLA BASE DELLA POPOLAZIONE]))</f>
        <v>16561.70305618734</v>
      </c>
      <c r="R6113" s="3">
        <f>+Tabella2026[[#This Row],[CONTRIBUTO SULLA BASE DELLA POPOLAZIONE]]+Tabella2026[[#This Row],[CONTRIBUTO SULLA BASE DEL REDDITO]]</f>
        <v>20902.013769008696</v>
      </c>
      <c r="S6113" s="3">
        <f>+Tabella2026[[#This Row],[CONTRIBUTO TOTALE]]/(PLAFOND/N_TESSERE)</f>
        <v>41.804027538017394</v>
      </c>
      <c r="T6113" s="3">
        <f>+MAX(CEILING(Tabella2026[[#This Row],[preDEF1]],1),1)</f>
        <v>42</v>
      </c>
      <c r="U6113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6113" s="21">
        <f>+Tabella2026[[#This Row],[DEF - n. card]]*(PLAFOND/N_TESSERE)</f>
        <v>21000</v>
      </c>
      <c r="W6113" s="18"/>
    </row>
    <row r="6114" spans="2:23" x14ac:dyDescent="0.25">
      <c r="B6114" s="1" t="s">
        <v>12174</v>
      </c>
      <c r="C6114" s="2">
        <v>112060</v>
      </c>
      <c r="D6114" s="1" t="s">
        <v>12175</v>
      </c>
      <c r="E6114" s="1" t="s">
        <v>76</v>
      </c>
      <c r="F6114" s="1" t="s">
        <v>88</v>
      </c>
      <c r="G6114" s="1" t="s">
        <v>11807</v>
      </c>
      <c r="H6114" s="1" t="s">
        <v>15836</v>
      </c>
      <c r="I6114" s="5">
        <v>869</v>
      </c>
      <c r="J6114" s="5">
        <v>11962478</v>
      </c>
      <c r="K6114" s="3">
        <f>+Tabella2026[[#This Row],[POP_2024]]/SUM(Tabella2026[POP_2024])</f>
        <v>1.474294079492851E-5</v>
      </c>
      <c r="L6114" s="3">
        <f>+Tabella2026[[#This Row],[INCIDENZA POPOLAZIONE]]*(PLAFOND/2)</f>
        <v>4340.3107128213569</v>
      </c>
      <c r="M6114" s="3">
        <f>+IFERROR(Tabella2026[[#This Row],[reddito_2024]]/Tabella2026[[#This Row],[POP_2024]],"")</f>
        <v>13765.797468354431</v>
      </c>
      <c r="N6114" s="3">
        <f>+IF(Tabella2026[[#This Row],[REDDITO COMPLESSIVO PROCAPITE]]&lt;media_aggr_reddito_pc,(media_aggr_reddito_pc-Tabella2026[[#This Row],[REDDITO COMPLESSIVO PROCAPITE]]),0)</f>
        <v>4059.2685942543103</v>
      </c>
      <c r="O6114" s="3">
        <f>+Tabella2026[[#This Row],[DIFFERENZA REDDITO INFERIORE ALLA MEDIA DALLA MEDIA]]*Tabella2026[[#This Row],[POP_2024]]</f>
        <v>3527504.4084069957</v>
      </c>
      <c r="P6114" s="3">
        <f>+Tabella2026[[#This Row],[POPOLAZIONE PER DIFFERENZA ]]/SUM(Tabella2026[[POPOLAZIONE PER DIFFERENZA ]])</f>
        <v>3.1295387876354439E-5</v>
      </c>
      <c r="Q6114" s="3">
        <f>+Tabella2026[[#This Row],[INCIDENZA POPOLAZIONE PER DIFFERENZA]]*(PLAFOND-SUM(Tabella2026[CONTRIBUTO SULLA BASE DELLA POPOLAZIONE]))</f>
        <v>9213.3387192578775</v>
      </c>
      <c r="R6114" s="3">
        <f>+Tabella2026[[#This Row],[CONTRIBUTO SULLA BASE DELLA POPOLAZIONE]]+Tabella2026[[#This Row],[CONTRIBUTO SULLA BASE DEL REDDITO]]</f>
        <v>13553.649432079234</v>
      </c>
      <c r="S6114" s="3">
        <f>+Tabella2026[[#This Row],[CONTRIBUTO TOTALE]]/(PLAFOND/N_TESSERE)</f>
        <v>27.107298864158466</v>
      </c>
      <c r="T6114" s="3">
        <f>+MAX(CEILING(Tabella2026[[#This Row],[preDEF1]],1),1)</f>
        <v>28</v>
      </c>
      <c r="U6114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114" s="21">
        <f>+Tabella2026[[#This Row],[DEF - n. card]]*(PLAFOND/N_TESSERE)</f>
        <v>14000</v>
      </c>
      <c r="W6114" s="18"/>
    </row>
    <row r="6115" spans="2:23" x14ac:dyDescent="0.25">
      <c r="B6115" s="1" t="s">
        <v>12192</v>
      </c>
      <c r="C6115" s="2">
        <v>69100</v>
      </c>
      <c r="D6115" s="1" t="s">
        <v>12193</v>
      </c>
      <c r="E6115" s="1" t="s">
        <v>96</v>
      </c>
      <c r="F6115" s="1" t="s">
        <v>328</v>
      </c>
      <c r="G6115" s="1" t="s">
        <v>11807</v>
      </c>
      <c r="H6115" s="1" t="s">
        <v>15836</v>
      </c>
      <c r="I6115" s="5">
        <v>869</v>
      </c>
      <c r="J6115" s="5">
        <v>11246896</v>
      </c>
      <c r="K6115" s="3">
        <f>+Tabella2026[[#This Row],[POP_2024]]/SUM(Tabella2026[POP_2024])</f>
        <v>1.474294079492851E-5</v>
      </c>
      <c r="L6115" s="3">
        <f>+Tabella2026[[#This Row],[INCIDENZA POPOLAZIONE]]*(PLAFOND/2)</f>
        <v>4340.3107128213569</v>
      </c>
      <c r="M6115" s="3">
        <f>+IFERROR(Tabella2026[[#This Row],[reddito_2024]]/Tabella2026[[#This Row],[POP_2024]],"")</f>
        <v>12942.342922899885</v>
      </c>
      <c r="N6115" s="3">
        <f>+IF(Tabella2026[[#This Row],[REDDITO COMPLESSIVO PROCAPITE]]&lt;media_aggr_reddito_pc,(media_aggr_reddito_pc-Tabella2026[[#This Row],[REDDITO COMPLESSIVO PROCAPITE]]),0)</f>
        <v>4882.7231397088563</v>
      </c>
      <c r="O6115" s="3">
        <f>+Tabella2026[[#This Row],[DIFFERENZA REDDITO INFERIORE ALLA MEDIA DALLA MEDIA]]*Tabella2026[[#This Row],[POP_2024]]</f>
        <v>4243086.4084069962</v>
      </c>
      <c r="P6115" s="3">
        <f>+Tabella2026[[#This Row],[POPOLAZIONE PER DIFFERENZA ]]/SUM(Tabella2026[[POPOLAZIONE PER DIFFERENZA ]])</f>
        <v>3.7643903329365789E-5</v>
      </c>
      <c r="Q6115" s="3">
        <f>+Tabella2026[[#This Row],[INCIDENZA POPOLAZIONE PER DIFFERENZA]]*(PLAFOND-SUM(Tabella2026[CONTRIBUTO SULLA BASE DELLA POPOLAZIONE]))</f>
        <v>11082.336907237835</v>
      </c>
      <c r="R6115" s="3">
        <f>+Tabella2026[[#This Row],[CONTRIBUTO SULLA BASE DELLA POPOLAZIONE]]+Tabella2026[[#This Row],[CONTRIBUTO SULLA BASE DEL REDDITO]]</f>
        <v>15422.647620059193</v>
      </c>
      <c r="S6115" s="3">
        <f>+Tabella2026[[#This Row],[CONTRIBUTO TOTALE]]/(PLAFOND/N_TESSERE)</f>
        <v>30.845295240118386</v>
      </c>
      <c r="T6115" s="3">
        <f>+MAX(CEILING(Tabella2026[[#This Row],[preDEF1]],1),1)</f>
        <v>31</v>
      </c>
      <c r="U6115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115" s="21">
        <f>+Tabella2026[[#This Row],[DEF - n. card]]*(PLAFOND/N_TESSERE)</f>
        <v>15500</v>
      </c>
      <c r="W6115" s="18"/>
    </row>
    <row r="6116" spans="2:23" x14ac:dyDescent="0.25">
      <c r="B6116" s="1" t="s">
        <v>12316</v>
      </c>
      <c r="C6116" s="2">
        <v>103006</v>
      </c>
      <c r="D6116" s="1" t="s">
        <v>12317</v>
      </c>
      <c r="E6116" s="1" t="s">
        <v>18</v>
      </c>
      <c r="F6116" s="1" t="s">
        <v>648</v>
      </c>
      <c r="G6116" s="1" t="s">
        <v>11807</v>
      </c>
      <c r="H6116" s="1" t="s">
        <v>15835</v>
      </c>
      <c r="I6116" s="5">
        <v>868</v>
      </c>
      <c r="J6116" s="5">
        <v>15884818</v>
      </c>
      <c r="K6116" s="3">
        <f>+Tabella2026[[#This Row],[POP_2024]]/SUM(Tabella2026[POP_2024])</f>
        <v>1.4725975385498212E-5</v>
      </c>
      <c r="L6116" s="3">
        <f>+Tabella2026[[#This Row],[INCIDENZA POPOLAZIONE]]*(PLAFOND/2)</f>
        <v>4335.3161090091344</v>
      </c>
      <c r="M6116" s="3">
        <f>+IFERROR(Tabella2026[[#This Row],[reddito_2024]]/Tabella2026[[#This Row],[POP_2024]],"")</f>
        <v>18300.481566820275</v>
      </c>
      <c r="N6116" s="3">
        <f>+IF(Tabella2026[[#This Row],[REDDITO COMPLESSIVO PROCAPITE]]&lt;media_aggr_reddito_pc,(media_aggr_reddito_pc-Tabella2026[[#This Row],[REDDITO COMPLESSIVO PROCAPITE]]),0)</f>
        <v>0</v>
      </c>
      <c r="O6116" s="3">
        <f>+Tabella2026[[#This Row],[DIFFERENZA REDDITO INFERIORE ALLA MEDIA DALLA MEDIA]]*Tabella2026[[#This Row],[POP_2024]]</f>
        <v>0</v>
      </c>
      <c r="P6116" s="3">
        <f>+Tabella2026[[#This Row],[POPOLAZIONE PER DIFFERENZA ]]/SUM(Tabella2026[[POPOLAZIONE PER DIFFERENZA ]])</f>
        <v>0</v>
      </c>
      <c r="Q6116" s="3">
        <f>+Tabella2026[[#This Row],[INCIDENZA POPOLAZIONE PER DIFFERENZA]]*(PLAFOND-SUM(Tabella2026[CONTRIBUTO SULLA BASE DELLA POPOLAZIONE]))</f>
        <v>0</v>
      </c>
      <c r="R6116" s="3">
        <f>+Tabella2026[[#This Row],[CONTRIBUTO SULLA BASE DELLA POPOLAZIONE]]+Tabella2026[[#This Row],[CONTRIBUTO SULLA BASE DEL REDDITO]]</f>
        <v>4335.3161090091344</v>
      </c>
      <c r="S6116" s="3">
        <f>+Tabella2026[[#This Row],[CONTRIBUTO TOTALE]]/(PLAFOND/N_TESSERE)</f>
        <v>8.6706322180182696</v>
      </c>
      <c r="T6116" s="3">
        <f>+MAX(CEILING(Tabella2026[[#This Row],[preDEF1]],1),1)</f>
        <v>9</v>
      </c>
      <c r="U611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16" s="21">
        <f>+Tabella2026[[#This Row],[DEF - n. card]]*(PLAFOND/N_TESSERE)</f>
        <v>4500</v>
      </c>
      <c r="W6116" s="18"/>
    </row>
    <row r="6117" spans="2:23" x14ac:dyDescent="0.25">
      <c r="B6117" s="1" t="s">
        <v>12142</v>
      </c>
      <c r="C6117" s="2">
        <v>6171</v>
      </c>
      <c r="D6117" s="1" t="s">
        <v>12143</v>
      </c>
      <c r="E6117" s="1" t="s">
        <v>18</v>
      </c>
      <c r="F6117" s="1" t="s">
        <v>138</v>
      </c>
      <c r="G6117" s="1" t="s">
        <v>11807</v>
      </c>
      <c r="H6117" s="1" t="s">
        <v>15835</v>
      </c>
      <c r="I6117" s="5">
        <v>868</v>
      </c>
      <c r="J6117" s="5">
        <v>23334426</v>
      </c>
      <c r="K6117" s="3">
        <f>+Tabella2026[[#This Row],[POP_2024]]/SUM(Tabella2026[POP_2024])</f>
        <v>1.4725975385498212E-5</v>
      </c>
      <c r="L6117" s="3">
        <f>+Tabella2026[[#This Row],[INCIDENZA POPOLAZIONE]]*(PLAFOND/2)</f>
        <v>4335.3161090091344</v>
      </c>
      <c r="M6117" s="3">
        <f>+IFERROR(Tabella2026[[#This Row],[reddito_2024]]/Tabella2026[[#This Row],[POP_2024]],"")</f>
        <v>26882.979262672812</v>
      </c>
      <c r="N6117" s="3">
        <f>+IF(Tabella2026[[#This Row],[REDDITO COMPLESSIVO PROCAPITE]]&lt;media_aggr_reddito_pc,(media_aggr_reddito_pc-Tabella2026[[#This Row],[REDDITO COMPLESSIVO PROCAPITE]]),0)</f>
        <v>0</v>
      </c>
      <c r="O6117" s="3">
        <f>+Tabella2026[[#This Row],[DIFFERENZA REDDITO INFERIORE ALLA MEDIA DALLA MEDIA]]*Tabella2026[[#This Row],[POP_2024]]</f>
        <v>0</v>
      </c>
      <c r="P6117" s="3">
        <f>+Tabella2026[[#This Row],[POPOLAZIONE PER DIFFERENZA ]]/SUM(Tabella2026[[POPOLAZIONE PER DIFFERENZA ]])</f>
        <v>0</v>
      </c>
      <c r="Q6117" s="3">
        <f>+Tabella2026[[#This Row],[INCIDENZA POPOLAZIONE PER DIFFERENZA]]*(PLAFOND-SUM(Tabella2026[CONTRIBUTO SULLA BASE DELLA POPOLAZIONE]))</f>
        <v>0</v>
      </c>
      <c r="R6117" s="3">
        <f>+Tabella2026[[#This Row],[CONTRIBUTO SULLA BASE DELLA POPOLAZIONE]]+Tabella2026[[#This Row],[CONTRIBUTO SULLA BASE DEL REDDITO]]</f>
        <v>4335.3161090091344</v>
      </c>
      <c r="S6117" s="3">
        <f>+Tabella2026[[#This Row],[CONTRIBUTO TOTALE]]/(PLAFOND/N_TESSERE)</f>
        <v>8.6706322180182696</v>
      </c>
      <c r="T6117" s="3">
        <f>+MAX(CEILING(Tabella2026[[#This Row],[preDEF1]],1),1)</f>
        <v>9</v>
      </c>
      <c r="U6117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17" s="21">
        <f>+Tabella2026[[#This Row],[DEF - n. card]]*(PLAFOND/N_TESSERE)</f>
        <v>4500</v>
      </c>
      <c r="W6117" s="18"/>
    </row>
    <row r="6118" spans="2:23" x14ac:dyDescent="0.25">
      <c r="B6118" s="1" t="s">
        <v>12134</v>
      </c>
      <c r="C6118" s="2">
        <v>34040</v>
      </c>
      <c r="D6118" s="1" t="s">
        <v>12135</v>
      </c>
      <c r="E6118" s="1" t="s">
        <v>27</v>
      </c>
      <c r="F6118" s="1" t="s">
        <v>52</v>
      </c>
      <c r="G6118" s="1" t="s">
        <v>11807</v>
      </c>
      <c r="H6118" s="1" t="s">
        <v>15835</v>
      </c>
      <c r="I6118" s="5">
        <v>868</v>
      </c>
      <c r="J6118" s="5">
        <v>14825663</v>
      </c>
      <c r="K6118" s="3">
        <f>+Tabella2026[[#This Row],[POP_2024]]/SUM(Tabella2026[POP_2024])</f>
        <v>1.4725975385498212E-5</v>
      </c>
      <c r="L6118" s="3">
        <f>+Tabella2026[[#This Row],[INCIDENZA POPOLAZIONE]]*(PLAFOND/2)</f>
        <v>4335.3161090091344</v>
      </c>
      <c r="M6118" s="3">
        <f>+IFERROR(Tabella2026[[#This Row],[reddito_2024]]/Tabella2026[[#This Row],[POP_2024]],"")</f>
        <v>17080.256912442397</v>
      </c>
      <c r="N6118" s="3">
        <f>+IF(Tabella2026[[#This Row],[REDDITO COMPLESSIVO PROCAPITE]]&lt;media_aggr_reddito_pc,(media_aggr_reddito_pc-Tabella2026[[#This Row],[REDDITO COMPLESSIVO PROCAPITE]]),0)</f>
        <v>744.8091501663439</v>
      </c>
      <c r="O6118" s="3">
        <f>+Tabella2026[[#This Row],[DIFFERENZA REDDITO INFERIORE ALLA MEDIA DALLA MEDIA]]*Tabella2026[[#This Row],[POP_2024]]</f>
        <v>646494.3423443865</v>
      </c>
      <c r="P6118" s="3">
        <f>+Tabella2026[[#This Row],[POPOLAZIONE PER DIFFERENZA ]]/SUM(Tabella2026[[POPOLAZIONE PER DIFFERENZA ]])</f>
        <v>5.7355821172943778E-6</v>
      </c>
      <c r="Q6118" s="3">
        <f>+Tabella2026[[#This Row],[INCIDENZA POPOLAZIONE PER DIFFERENZA]]*(PLAFOND-SUM(Tabella2026[CONTRIBUTO SULLA BASE DELLA POPOLAZIONE]))</f>
        <v>1688.5510736448837</v>
      </c>
      <c r="R6118" s="3">
        <f>+Tabella2026[[#This Row],[CONTRIBUTO SULLA BASE DELLA POPOLAZIONE]]+Tabella2026[[#This Row],[CONTRIBUTO SULLA BASE DEL REDDITO]]</f>
        <v>6023.8671826540176</v>
      </c>
      <c r="S6118" s="3">
        <f>+Tabella2026[[#This Row],[CONTRIBUTO TOTALE]]/(PLAFOND/N_TESSERE)</f>
        <v>12.047734365308035</v>
      </c>
      <c r="T6118" s="3">
        <f>+MAX(CEILING(Tabella2026[[#This Row],[preDEF1]],1),1)</f>
        <v>13</v>
      </c>
      <c r="U6118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118" s="21">
        <f>+Tabella2026[[#This Row],[DEF - n. card]]*(PLAFOND/N_TESSERE)</f>
        <v>6500</v>
      </c>
      <c r="W6118" s="18"/>
    </row>
    <row r="6119" spans="2:23" x14ac:dyDescent="0.25">
      <c r="B6119" s="1" t="s">
        <v>12218</v>
      </c>
      <c r="C6119" s="2">
        <v>60028</v>
      </c>
      <c r="D6119" s="1" t="s">
        <v>12219</v>
      </c>
      <c r="E6119" s="1" t="s">
        <v>8</v>
      </c>
      <c r="F6119" s="1" t="s">
        <v>397</v>
      </c>
      <c r="G6119" s="1" t="s">
        <v>11807</v>
      </c>
      <c r="H6119" s="1" t="s">
        <v>15834</v>
      </c>
      <c r="I6119" s="5">
        <v>866</v>
      </c>
      <c r="J6119" s="5">
        <v>11511617</v>
      </c>
      <c r="K6119" s="3">
        <f>+Tabella2026[[#This Row],[POP_2024]]/SUM(Tabella2026[POP_2024])</f>
        <v>1.4692044566637618E-5</v>
      </c>
      <c r="L6119" s="3">
        <f>+Tabella2026[[#This Row],[INCIDENZA POPOLAZIONE]]*(PLAFOND/2)</f>
        <v>4325.3269013846893</v>
      </c>
      <c r="M6119" s="3">
        <f>+IFERROR(Tabella2026[[#This Row],[reddito_2024]]/Tabella2026[[#This Row],[POP_2024]],"")</f>
        <v>13292.860277136258</v>
      </c>
      <c r="N6119" s="3">
        <f>+IF(Tabella2026[[#This Row],[REDDITO COMPLESSIVO PROCAPITE]]&lt;media_aggr_reddito_pc,(media_aggr_reddito_pc-Tabella2026[[#This Row],[REDDITO COMPLESSIVO PROCAPITE]]),0)</f>
        <v>4532.2057854724826</v>
      </c>
      <c r="O6119" s="3">
        <f>+Tabella2026[[#This Row],[DIFFERENZA REDDITO INFERIORE ALLA MEDIA DALLA MEDIA]]*Tabella2026[[#This Row],[POP_2024]]</f>
        <v>3924890.21021917</v>
      </c>
      <c r="P6119" s="3">
        <f>+Tabella2026[[#This Row],[POPOLAZIONE PER DIFFERENZA ]]/SUM(Tabella2026[[POPOLAZIONE PER DIFFERENZA ]])</f>
        <v>3.4820923599181302E-5</v>
      </c>
      <c r="Q6119" s="3">
        <f>+Tabella2026[[#This Row],[INCIDENZA POPOLAZIONE PER DIFFERENZA]]*(PLAFOND-SUM(Tabella2026[CONTRIBUTO SULLA BASE DELLA POPOLAZIONE]))</f>
        <v>10251.253791906318</v>
      </c>
      <c r="R6119" s="3">
        <f>+Tabella2026[[#This Row],[CONTRIBUTO SULLA BASE DELLA POPOLAZIONE]]+Tabella2026[[#This Row],[CONTRIBUTO SULLA BASE DEL REDDITO]]</f>
        <v>14576.580693291007</v>
      </c>
      <c r="S6119" s="3">
        <f>+Tabella2026[[#This Row],[CONTRIBUTO TOTALE]]/(PLAFOND/N_TESSERE)</f>
        <v>29.153161386582013</v>
      </c>
      <c r="T6119" s="3">
        <f>+MAX(CEILING(Tabella2026[[#This Row],[preDEF1]],1),1)</f>
        <v>30</v>
      </c>
      <c r="U6119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119" s="21">
        <f>+Tabella2026[[#This Row],[DEF - n. card]]*(PLAFOND/N_TESSERE)</f>
        <v>15000</v>
      </c>
      <c r="W6119" s="18"/>
    </row>
    <row r="6120" spans="2:23" x14ac:dyDescent="0.25">
      <c r="B6120" s="1" t="s">
        <v>12498</v>
      </c>
      <c r="C6120" s="2">
        <v>4145</v>
      </c>
      <c r="D6120" s="1" t="s">
        <v>12499</v>
      </c>
      <c r="E6120" s="1" t="s">
        <v>18</v>
      </c>
      <c r="F6120" s="1" t="s">
        <v>263</v>
      </c>
      <c r="G6120" s="1" t="s">
        <v>11807</v>
      </c>
      <c r="H6120" s="1" t="s">
        <v>15835</v>
      </c>
      <c r="I6120" s="5">
        <v>866</v>
      </c>
      <c r="J6120" s="5">
        <v>12710590</v>
      </c>
      <c r="K6120" s="3">
        <f>+Tabella2026[[#This Row],[POP_2024]]/SUM(Tabella2026[POP_2024])</f>
        <v>1.4692044566637618E-5</v>
      </c>
      <c r="L6120" s="3">
        <f>+Tabella2026[[#This Row],[INCIDENZA POPOLAZIONE]]*(PLAFOND/2)</f>
        <v>4325.3269013846893</v>
      </c>
      <c r="M6120" s="3">
        <f>+IFERROR(Tabella2026[[#This Row],[reddito_2024]]/Tabella2026[[#This Row],[POP_2024]],"")</f>
        <v>14677.355658198614</v>
      </c>
      <c r="N6120" s="3">
        <f>+IF(Tabella2026[[#This Row],[REDDITO COMPLESSIVO PROCAPITE]]&lt;media_aggr_reddito_pc,(media_aggr_reddito_pc-Tabella2026[[#This Row],[REDDITO COMPLESSIVO PROCAPITE]]),0)</f>
        <v>3147.710404410127</v>
      </c>
      <c r="O6120" s="3">
        <f>+Tabella2026[[#This Row],[DIFFERENZA REDDITO INFERIORE ALLA MEDIA DALLA MEDIA]]*Tabella2026[[#This Row],[POP_2024]]</f>
        <v>2725917.21021917</v>
      </c>
      <c r="P6120" s="3">
        <f>+Tabella2026[[#This Row],[POPOLAZIONE PER DIFFERENZA ]]/SUM(Tabella2026[[POPOLAZIONE PER DIFFERENZA ]])</f>
        <v>2.418384969536123E-5</v>
      </c>
      <c r="Q6120" s="3">
        <f>+Tabella2026[[#This Row],[INCIDENZA POPOLAZIONE PER DIFFERENZA]]*(PLAFOND-SUM(Tabella2026[CONTRIBUTO SULLA BASE DELLA POPOLAZIONE]))</f>
        <v>7119.7072124271035</v>
      </c>
      <c r="R6120" s="3">
        <f>+Tabella2026[[#This Row],[CONTRIBUTO SULLA BASE DELLA POPOLAZIONE]]+Tabella2026[[#This Row],[CONTRIBUTO SULLA BASE DEL REDDITO]]</f>
        <v>11445.034113811793</v>
      </c>
      <c r="S6120" s="3">
        <f>+Tabella2026[[#This Row],[CONTRIBUTO TOTALE]]/(PLAFOND/N_TESSERE)</f>
        <v>22.890068227623587</v>
      </c>
      <c r="T6120" s="3">
        <f>+MAX(CEILING(Tabella2026[[#This Row],[preDEF1]],1),1)</f>
        <v>23</v>
      </c>
      <c r="U6120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120" s="21">
        <f>+Tabella2026[[#This Row],[DEF - n. card]]*(PLAFOND/N_TESSERE)</f>
        <v>11500</v>
      </c>
      <c r="W6120" s="18"/>
    </row>
    <row r="6121" spans="2:23" x14ac:dyDescent="0.25">
      <c r="B6121" s="1" t="s">
        <v>12258</v>
      </c>
      <c r="C6121" s="2">
        <v>118035</v>
      </c>
      <c r="D6121" s="1" t="s">
        <v>12259</v>
      </c>
      <c r="E6121" s="1" t="s">
        <v>76</v>
      </c>
      <c r="F6121" s="1" t="s">
        <v>75</v>
      </c>
      <c r="G6121" s="1" t="s">
        <v>11807</v>
      </c>
      <c r="H6121" s="1" t="s">
        <v>15836</v>
      </c>
      <c r="I6121" s="5">
        <v>866</v>
      </c>
      <c r="J6121" s="5">
        <v>10500801</v>
      </c>
      <c r="K6121" s="3">
        <f>+Tabella2026[[#This Row],[POP_2024]]/SUM(Tabella2026[POP_2024])</f>
        <v>1.4692044566637618E-5</v>
      </c>
      <c r="L6121" s="3">
        <f>+Tabella2026[[#This Row],[INCIDENZA POPOLAZIONE]]*(PLAFOND/2)</f>
        <v>4325.3269013846893</v>
      </c>
      <c r="M6121" s="3">
        <f>+IFERROR(Tabella2026[[#This Row],[reddito_2024]]/Tabella2026[[#This Row],[POP_2024]],"")</f>
        <v>12125.636258660508</v>
      </c>
      <c r="N6121" s="3">
        <f>+IF(Tabella2026[[#This Row],[REDDITO COMPLESSIVO PROCAPITE]]&lt;media_aggr_reddito_pc,(media_aggr_reddito_pc-Tabella2026[[#This Row],[REDDITO COMPLESSIVO PROCAPITE]]),0)</f>
        <v>5699.4298039482328</v>
      </c>
      <c r="O6121" s="3">
        <f>+Tabella2026[[#This Row],[DIFFERENZA REDDITO INFERIORE ALLA MEDIA DALLA MEDIA]]*Tabella2026[[#This Row],[POP_2024]]</f>
        <v>4935706.21021917</v>
      </c>
      <c r="P6121" s="3">
        <f>+Tabella2026[[#This Row],[POPOLAZIONE PER DIFFERENZA ]]/SUM(Tabella2026[[POPOLAZIONE PER DIFFERENZA ]])</f>
        <v>4.3788702269062762E-5</v>
      </c>
      <c r="Q6121" s="3">
        <f>+Tabella2026[[#This Row],[INCIDENZA POPOLAZIONE PER DIFFERENZA]]*(PLAFOND-SUM(Tabella2026[CONTRIBUTO SULLA BASE DELLA POPOLAZIONE]))</f>
        <v>12891.361106485427</v>
      </c>
      <c r="R6121" s="3">
        <f>+Tabella2026[[#This Row],[CONTRIBUTO SULLA BASE DELLA POPOLAZIONE]]+Tabella2026[[#This Row],[CONTRIBUTO SULLA BASE DEL REDDITO]]</f>
        <v>17216.688007870114</v>
      </c>
      <c r="S6121" s="3">
        <f>+Tabella2026[[#This Row],[CONTRIBUTO TOTALE]]/(PLAFOND/N_TESSERE)</f>
        <v>34.43337601574023</v>
      </c>
      <c r="T6121" s="3">
        <f>+MAX(CEILING(Tabella2026[[#This Row],[preDEF1]],1),1)</f>
        <v>35</v>
      </c>
      <c r="U6121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6121" s="21">
        <f>+Tabella2026[[#This Row],[DEF - n. card]]*(PLAFOND/N_TESSERE)</f>
        <v>17500</v>
      </c>
      <c r="W6121" s="18"/>
    </row>
    <row r="6122" spans="2:23" x14ac:dyDescent="0.25">
      <c r="B6122" s="1" t="s">
        <v>12138</v>
      </c>
      <c r="C6122" s="2">
        <v>56040</v>
      </c>
      <c r="D6122" s="1" t="s">
        <v>12139</v>
      </c>
      <c r="E6122" s="1" t="s">
        <v>8</v>
      </c>
      <c r="F6122" s="1" t="s">
        <v>210</v>
      </c>
      <c r="G6122" s="1" t="s">
        <v>11807</v>
      </c>
      <c r="H6122" s="1" t="s">
        <v>15834</v>
      </c>
      <c r="I6122" s="5">
        <v>865</v>
      </c>
      <c r="J6122" s="5">
        <v>10137132</v>
      </c>
      <c r="K6122" s="3">
        <f>+Tabella2026[[#This Row],[POP_2024]]/SUM(Tabella2026[POP_2024])</f>
        <v>1.467507915720732E-5</v>
      </c>
      <c r="L6122" s="3">
        <f>+Tabella2026[[#This Row],[INCIDENZA POPOLAZIONE]]*(PLAFOND/2)</f>
        <v>4320.3322975724668</v>
      </c>
      <c r="M6122" s="3">
        <f>+IFERROR(Tabella2026[[#This Row],[reddito_2024]]/Tabella2026[[#This Row],[POP_2024]],"")</f>
        <v>11719.227745664741</v>
      </c>
      <c r="N6122" s="3">
        <f>+IF(Tabella2026[[#This Row],[REDDITO COMPLESSIVO PROCAPITE]]&lt;media_aggr_reddito_pc,(media_aggr_reddito_pc-Tabella2026[[#This Row],[REDDITO COMPLESSIVO PROCAPITE]]),0)</f>
        <v>6105.8383169440003</v>
      </c>
      <c r="O6122" s="3">
        <f>+Tabella2026[[#This Row],[DIFFERENZA REDDITO INFERIORE ALLA MEDIA DALLA MEDIA]]*Tabella2026[[#This Row],[POP_2024]]</f>
        <v>5281550.1441565603</v>
      </c>
      <c r="P6122" s="3">
        <f>+Tabella2026[[#This Row],[POPOLAZIONE PER DIFFERENZA ]]/SUM(Tabella2026[[POPOLAZIONE PER DIFFERENZA ]])</f>
        <v>4.6856967763348198E-5</v>
      </c>
      <c r="Q6122" s="3">
        <f>+Tabella2026[[#This Row],[INCIDENZA POPOLAZIONE PER DIFFERENZA]]*(PLAFOND-SUM(Tabella2026[CONTRIBUTO SULLA BASE DELLA POPOLAZIONE]))</f>
        <v>13794.656166803943</v>
      </c>
      <c r="R6122" s="3">
        <f>+Tabella2026[[#This Row],[CONTRIBUTO SULLA BASE DELLA POPOLAZIONE]]+Tabella2026[[#This Row],[CONTRIBUTO SULLA BASE DEL REDDITO]]</f>
        <v>18114.988464376409</v>
      </c>
      <c r="S6122" s="3">
        <f>+Tabella2026[[#This Row],[CONTRIBUTO TOTALE]]/(PLAFOND/N_TESSERE)</f>
        <v>36.229976928752819</v>
      </c>
      <c r="T6122" s="3">
        <f>+MAX(CEILING(Tabella2026[[#This Row],[preDEF1]],1),1)</f>
        <v>37</v>
      </c>
      <c r="U6122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6122" s="21">
        <f>+Tabella2026[[#This Row],[DEF - n. card]]*(PLAFOND/N_TESSERE)</f>
        <v>18500</v>
      </c>
      <c r="W6122" s="18"/>
    </row>
    <row r="6123" spans="2:23" x14ac:dyDescent="0.25">
      <c r="B6123" s="1" t="s">
        <v>12338</v>
      </c>
      <c r="C6123" s="2">
        <v>69069</v>
      </c>
      <c r="D6123" s="1" t="s">
        <v>12339</v>
      </c>
      <c r="E6123" s="1" t="s">
        <v>96</v>
      </c>
      <c r="F6123" s="1" t="s">
        <v>328</v>
      </c>
      <c r="G6123" s="1" t="s">
        <v>11807</v>
      </c>
      <c r="H6123" s="1" t="s">
        <v>15836</v>
      </c>
      <c r="I6123" s="5">
        <v>865</v>
      </c>
      <c r="J6123" s="5">
        <v>13199044</v>
      </c>
      <c r="K6123" s="3">
        <f>+Tabella2026[[#This Row],[POP_2024]]/SUM(Tabella2026[POP_2024])</f>
        <v>1.467507915720732E-5</v>
      </c>
      <c r="L6123" s="3">
        <f>+Tabella2026[[#This Row],[INCIDENZA POPOLAZIONE]]*(PLAFOND/2)</f>
        <v>4320.3322975724668</v>
      </c>
      <c r="M6123" s="3">
        <f>+IFERROR(Tabella2026[[#This Row],[reddito_2024]]/Tabella2026[[#This Row],[POP_2024]],"")</f>
        <v>15259.010404624278</v>
      </c>
      <c r="N6123" s="3">
        <f>+IF(Tabella2026[[#This Row],[REDDITO COMPLESSIVO PROCAPITE]]&lt;media_aggr_reddito_pc,(media_aggr_reddito_pc-Tabella2026[[#This Row],[REDDITO COMPLESSIVO PROCAPITE]]),0)</f>
        <v>2566.0556579844633</v>
      </c>
      <c r="O6123" s="3">
        <f>+Tabella2026[[#This Row],[DIFFERENZA REDDITO INFERIORE ALLA MEDIA DALLA MEDIA]]*Tabella2026[[#This Row],[POP_2024]]</f>
        <v>2219638.1441565608</v>
      </c>
      <c r="P6123" s="3">
        <f>+Tabella2026[[#This Row],[POPOLAZIONE PER DIFFERENZA ]]/SUM(Tabella2026[[POPOLAZIONE PER DIFFERENZA ]])</f>
        <v>1.9692232418187368E-5</v>
      </c>
      <c r="Q6123" s="3">
        <f>+Tabella2026[[#This Row],[INCIDENZA POPOLAZIONE PER DIFFERENZA]]*(PLAFOND-SUM(Tabella2026[CONTRIBUTO SULLA BASE DELLA POPOLAZIONE]))</f>
        <v>5797.378454740071</v>
      </c>
      <c r="R6123" s="3">
        <f>+Tabella2026[[#This Row],[CONTRIBUTO SULLA BASE DELLA POPOLAZIONE]]+Tabella2026[[#This Row],[CONTRIBUTO SULLA BASE DEL REDDITO]]</f>
        <v>10117.710752312538</v>
      </c>
      <c r="S6123" s="3">
        <f>+Tabella2026[[#This Row],[CONTRIBUTO TOTALE]]/(PLAFOND/N_TESSERE)</f>
        <v>20.235421504625076</v>
      </c>
      <c r="T6123" s="3">
        <f>+MAX(CEILING(Tabella2026[[#This Row],[preDEF1]],1),1)</f>
        <v>21</v>
      </c>
      <c r="U6123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123" s="21">
        <f>+Tabella2026[[#This Row],[DEF - n. card]]*(PLAFOND/N_TESSERE)</f>
        <v>10500</v>
      </c>
      <c r="W6123" s="18"/>
    </row>
    <row r="6124" spans="2:23" x14ac:dyDescent="0.25">
      <c r="B6124" s="1" t="s">
        <v>12384</v>
      </c>
      <c r="C6124" s="2">
        <v>66080</v>
      </c>
      <c r="D6124" s="1" t="s">
        <v>12385</v>
      </c>
      <c r="E6124" s="1" t="s">
        <v>96</v>
      </c>
      <c r="F6124" s="1" t="s">
        <v>201</v>
      </c>
      <c r="G6124" s="1" t="s">
        <v>11807</v>
      </c>
      <c r="H6124" s="1" t="s">
        <v>15836</v>
      </c>
      <c r="I6124" s="5">
        <v>865</v>
      </c>
      <c r="J6124" s="5">
        <v>13716039</v>
      </c>
      <c r="K6124" s="3">
        <f>+Tabella2026[[#This Row],[POP_2024]]/SUM(Tabella2026[POP_2024])</f>
        <v>1.467507915720732E-5</v>
      </c>
      <c r="L6124" s="3">
        <f>+Tabella2026[[#This Row],[INCIDENZA POPOLAZIONE]]*(PLAFOND/2)</f>
        <v>4320.3322975724668</v>
      </c>
      <c r="M6124" s="3">
        <f>+IFERROR(Tabella2026[[#This Row],[reddito_2024]]/Tabella2026[[#This Row],[POP_2024]],"")</f>
        <v>15856.692485549132</v>
      </c>
      <c r="N6124" s="3">
        <f>+IF(Tabella2026[[#This Row],[REDDITO COMPLESSIVO PROCAPITE]]&lt;media_aggr_reddito_pc,(media_aggr_reddito_pc-Tabella2026[[#This Row],[REDDITO COMPLESSIVO PROCAPITE]]),0)</f>
        <v>1968.3735770596086</v>
      </c>
      <c r="O6124" s="3">
        <f>+Tabella2026[[#This Row],[DIFFERENZA REDDITO INFERIORE ALLA MEDIA DALLA MEDIA]]*Tabella2026[[#This Row],[POP_2024]]</f>
        <v>1702643.1441565615</v>
      </c>
      <c r="P6124" s="3">
        <f>+Tabella2026[[#This Row],[POPOLAZIONE PER DIFFERENZA ]]/SUM(Tabella2026[[POPOLAZIONE PER DIFFERENZA ]])</f>
        <v>1.5105545292701265E-5</v>
      </c>
      <c r="Q6124" s="3">
        <f>+Tabella2026[[#This Row],[INCIDENZA POPOLAZIONE PER DIFFERENZA]]*(PLAFOND-SUM(Tabella2026[CONTRIBUTO SULLA BASE DELLA POPOLAZIONE]))</f>
        <v>4447.0612050123009</v>
      </c>
      <c r="R6124" s="3">
        <f>+Tabella2026[[#This Row],[CONTRIBUTO SULLA BASE DELLA POPOLAZIONE]]+Tabella2026[[#This Row],[CONTRIBUTO SULLA BASE DEL REDDITO]]</f>
        <v>8767.3935025847677</v>
      </c>
      <c r="S6124" s="3">
        <f>+Tabella2026[[#This Row],[CONTRIBUTO TOTALE]]/(PLAFOND/N_TESSERE)</f>
        <v>17.534787005169534</v>
      </c>
      <c r="T6124" s="3">
        <f>+MAX(CEILING(Tabella2026[[#This Row],[preDEF1]],1),1)</f>
        <v>18</v>
      </c>
      <c r="U6124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124" s="21">
        <f>+Tabella2026[[#This Row],[DEF - n. card]]*(PLAFOND/N_TESSERE)</f>
        <v>9000</v>
      </c>
      <c r="W6124" s="18"/>
    </row>
    <row r="6125" spans="2:23" x14ac:dyDescent="0.25">
      <c r="B6125" s="1" t="s">
        <v>12272</v>
      </c>
      <c r="C6125" s="2">
        <v>60065</v>
      </c>
      <c r="D6125" s="1" t="s">
        <v>12273</v>
      </c>
      <c r="E6125" s="1" t="s">
        <v>8</v>
      </c>
      <c r="F6125" s="1" t="s">
        <v>397</v>
      </c>
      <c r="G6125" s="1" t="s">
        <v>11807</v>
      </c>
      <c r="H6125" s="1" t="s">
        <v>15834</v>
      </c>
      <c r="I6125" s="5">
        <v>865</v>
      </c>
      <c r="J6125" s="5">
        <v>12131972</v>
      </c>
      <c r="K6125" s="3">
        <f>+Tabella2026[[#This Row],[POP_2024]]/SUM(Tabella2026[POP_2024])</f>
        <v>1.467507915720732E-5</v>
      </c>
      <c r="L6125" s="3">
        <f>+Tabella2026[[#This Row],[INCIDENZA POPOLAZIONE]]*(PLAFOND/2)</f>
        <v>4320.3322975724668</v>
      </c>
      <c r="M6125" s="3">
        <f>+IFERROR(Tabella2026[[#This Row],[reddito_2024]]/Tabella2026[[#This Row],[POP_2024]],"")</f>
        <v>14025.401156069363</v>
      </c>
      <c r="N6125" s="3">
        <f>+IF(Tabella2026[[#This Row],[REDDITO COMPLESSIVO PROCAPITE]]&lt;media_aggr_reddito_pc,(media_aggr_reddito_pc-Tabella2026[[#This Row],[REDDITO COMPLESSIVO PROCAPITE]]),0)</f>
        <v>3799.6649065393776</v>
      </c>
      <c r="O6125" s="3">
        <f>+Tabella2026[[#This Row],[DIFFERENZA REDDITO INFERIORE ALLA MEDIA DALLA MEDIA]]*Tabella2026[[#This Row],[POP_2024]]</f>
        <v>3286710.1441565617</v>
      </c>
      <c r="P6125" s="3">
        <f>+Tabella2026[[#This Row],[POPOLAZIONE PER DIFFERENZA ]]/SUM(Tabella2026[[POPOLAZIONE PER DIFFERENZA ]])</f>
        <v>2.9159104253247125E-5</v>
      </c>
      <c r="Q6125" s="3">
        <f>+Tabella2026[[#This Row],[INCIDENZA POPOLAZIONE PER DIFFERENZA]]*(PLAFOND-SUM(Tabella2026[CONTRIBUTO SULLA BASE DELLA POPOLAZIONE]))</f>
        <v>8584.4184228277991</v>
      </c>
      <c r="R6125" s="3">
        <f>+Tabella2026[[#This Row],[CONTRIBUTO SULLA BASE DELLA POPOLAZIONE]]+Tabella2026[[#This Row],[CONTRIBUTO SULLA BASE DEL REDDITO]]</f>
        <v>12904.750720400265</v>
      </c>
      <c r="S6125" s="3">
        <f>+Tabella2026[[#This Row],[CONTRIBUTO TOTALE]]/(PLAFOND/N_TESSERE)</f>
        <v>25.809501440800531</v>
      </c>
      <c r="T6125" s="3">
        <f>+MAX(CEILING(Tabella2026[[#This Row],[preDEF1]],1),1)</f>
        <v>26</v>
      </c>
      <c r="U6125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125" s="21">
        <f>+Tabella2026[[#This Row],[DEF - n. card]]*(PLAFOND/N_TESSERE)</f>
        <v>13000</v>
      </c>
      <c r="W6125" s="18"/>
    </row>
    <row r="6126" spans="2:23" x14ac:dyDescent="0.25">
      <c r="B6126" s="1" t="s">
        <v>12196</v>
      </c>
      <c r="C6126" s="2">
        <v>43051</v>
      </c>
      <c r="D6126" s="1" t="s">
        <v>12197</v>
      </c>
      <c r="E6126" s="1" t="s">
        <v>117</v>
      </c>
      <c r="F6126" s="1" t="s">
        <v>411</v>
      </c>
      <c r="G6126" s="1" t="s">
        <v>11807</v>
      </c>
      <c r="H6126" s="1" t="s">
        <v>15834</v>
      </c>
      <c r="I6126" s="5">
        <v>865</v>
      </c>
      <c r="J6126" s="5">
        <v>15435320</v>
      </c>
      <c r="K6126" s="3">
        <f>+Tabella2026[[#This Row],[POP_2024]]/SUM(Tabella2026[POP_2024])</f>
        <v>1.467507915720732E-5</v>
      </c>
      <c r="L6126" s="3">
        <f>+Tabella2026[[#This Row],[INCIDENZA POPOLAZIONE]]*(PLAFOND/2)</f>
        <v>4320.3322975724668</v>
      </c>
      <c r="M6126" s="3">
        <f>+IFERROR(Tabella2026[[#This Row],[reddito_2024]]/Tabella2026[[#This Row],[POP_2024]],"")</f>
        <v>17844.300578034683</v>
      </c>
      <c r="N6126" s="3">
        <f>+IF(Tabella2026[[#This Row],[REDDITO COMPLESSIVO PROCAPITE]]&lt;media_aggr_reddito_pc,(media_aggr_reddito_pc-Tabella2026[[#This Row],[REDDITO COMPLESSIVO PROCAPITE]]),0)</f>
        <v>0</v>
      </c>
      <c r="O6126" s="3">
        <f>+Tabella2026[[#This Row],[DIFFERENZA REDDITO INFERIORE ALLA MEDIA DALLA MEDIA]]*Tabella2026[[#This Row],[POP_2024]]</f>
        <v>0</v>
      </c>
      <c r="P6126" s="3">
        <f>+Tabella2026[[#This Row],[POPOLAZIONE PER DIFFERENZA ]]/SUM(Tabella2026[[POPOLAZIONE PER DIFFERENZA ]])</f>
        <v>0</v>
      </c>
      <c r="Q6126" s="3">
        <f>+Tabella2026[[#This Row],[INCIDENZA POPOLAZIONE PER DIFFERENZA]]*(PLAFOND-SUM(Tabella2026[CONTRIBUTO SULLA BASE DELLA POPOLAZIONE]))</f>
        <v>0</v>
      </c>
      <c r="R6126" s="3">
        <f>+Tabella2026[[#This Row],[CONTRIBUTO SULLA BASE DELLA POPOLAZIONE]]+Tabella2026[[#This Row],[CONTRIBUTO SULLA BASE DEL REDDITO]]</f>
        <v>4320.3322975724668</v>
      </c>
      <c r="S6126" s="3">
        <f>+Tabella2026[[#This Row],[CONTRIBUTO TOTALE]]/(PLAFOND/N_TESSERE)</f>
        <v>8.6406645951449335</v>
      </c>
      <c r="T6126" s="3">
        <f>+MAX(CEILING(Tabella2026[[#This Row],[preDEF1]],1),1)</f>
        <v>9</v>
      </c>
      <c r="U612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26" s="21">
        <f>+Tabella2026[[#This Row],[DEF - n. card]]*(PLAFOND/N_TESSERE)</f>
        <v>4500</v>
      </c>
      <c r="W6126" s="18"/>
    </row>
    <row r="6127" spans="2:23" x14ac:dyDescent="0.25">
      <c r="B6127" s="1" t="s">
        <v>12096</v>
      </c>
      <c r="C6127" s="2">
        <v>83102</v>
      </c>
      <c r="D6127" s="1" t="s">
        <v>12097</v>
      </c>
      <c r="E6127" s="1" t="s">
        <v>21</v>
      </c>
      <c r="F6127" s="1" t="s">
        <v>42</v>
      </c>
      <c r="G6127" s="1" t="s">
        <v>11807</v>
      </c>
      <c r="H6127" s="1" t="s">
        <v>15836</v>
      </c>
      <c r="I6127" s="5">
        <v>865</v>
      </c>
      <c r="J6127" s="5">
        <v>10185119</v>
      </c>
      <c r="K6127" s="3">
        <f>+Tabella2026[[#This Row],[POP_2024]]/SUM(Tabella2026[POP_2024])</f>
        <v>1.467507915720732E-5</v>
      </c>
      <c r="L6127" s="3">
        <f>+Tabella2026[[#This Row],[INCIDENZA POPOLAZIONE]]*(PLAFOND/2)</f>
        <v>4320.3322975724668</v>
      </c>
      <c r="M6127" s="3">
        <f>+IFERROR(Tabella2026[[#This Row],[reddito_2024]]/Tabella2026[[#This Row],[POP_2024]],"")</f>
        <v>11774.704046242774</v>
      </c>
      <c r="N6127" s="3">
        <f>+IF(Tabella2026[[#This Row],[REDDITO COMPLESSIVO PROCAPITE]]&lt;media_aggr_reddito_pc,(media_aggr_reddito_pc-Tabella2026[[#This Row],[REDDITO COMPLESSIVO PROCAPITE]]),0)</f>
        <v>6050.3620163659671</v>
      </c>
      <c r="O6127" s="3">
        <f>+Tabella2026[[#This Row],[DIFFERENZA REDDITO INFERIORE ALLA MEDIA DALLA MEDIA]]*Tabella2026[[#This Row],[POP_2024]]</f>
        <v>5233563.1441565612</v>
      </c>
      <c r="P6127" s="3">
        <f>+Tabella2026[[#This Row],[POPOLAZIONE PER DIFFERENZA ]]/SUM(Tabella2026[[POPOLAZIONE PER DIFFERENZA ]])</f>
        <v>4.643123568646022E-5</v>
      </c>
      <c r="Q6127" s="3">
        <f>+Tabella2026[[#This Row],[INCIDENZA POPOLAZIONE PER DIFFERENZA]]*(PLAFOND-SUM(Tabella2026[CONTRIBUTO SULLA BASE DELLA POPOLAZIONE]))</f>
        <v>13669.32096266718</v>
      </c>
      <c r="R6127" s="3">
        <f>+Tabella2026[[#This Row],[CONTRIBUTO SULLA BASE DELLA POPOLAZIONE]]+Tabella2026[[#This Row],[CONTRIBUTO SULLA BASE DEL REDDITO]]</f>
        <v>17989.653260239647</v>
      </c>
      <c r="S6127" s="3">
        <f>+Tabella2026[[#This Row],[CONTRIBUTO TOTALE]]/(PLAFOND/N_TESSERE)</f>
        <v>35.979306520479298</v>
      </c>
      <c r="T6127" s="3">
        <f>+MAX(CEILING(Tabella2026[[#This Row],[preDEF1]],1),1)</f>
        <v>36</v>
      </c>
      <c r="U6127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6127" s="21">
        <f>+Tabella2026[[#This Row],[DEF - n. card]]*(PLAFOND/N_TESSERE)</f>
        <v>18000</v>
      </c>
      <c r="W6127" s="18"/>
    </row>
    <row r="6128" spans="2:23" x14ac:dyDescent="0.25">
      <c r="B6128" s="1" t="s">
        <v>12148</v>
      </c>
      <c r="C6128" s="2">
        <v>6033</v>
      </c>
      <c r="D6128" s="1" t="s">
        <v>12149</v>
      </c>
      <c r="E6128" s="1" t="s">
        <v>18</v>
      </c>
      <c r="F6128" s="1" t="s">
        <v>138</v>
      </c>
      <c r="G6128" s="1" t="s">
        <v>11807</v>
      </c>
      <c r="H6128" s="1" t="s">
        <v>15835</v>
      </c>
      <c r="I6128" s="5">
        <v>864</v>
      </c>
      <c r="J6128" s="5">
        <v>16819174</v>
      </c>
      <c r="K6128" s="3">
        <f>+Tabella2026[[#This Row],[POP_2024]]/SUM(Tabella2026[POP_2024])</f>
        <v>1.4658113747777022E-5</v>
      </c>
      <c r="L6128" s="3">
        <f>+Tabella2026[[#This Row],[INCIDENZA POPOLAZIONE]]*(PLAFOND/2)</f>
        <v>4315.3376937602443</v>
      </c>
      <c r="M6128" s="3">
        <f>+IFERROR(Tabella2026[[#This Row],[reddito_2024]]/Tabella2026[[#This Row],[POP_2024]],"")</f>
        <v>19466.636574074073</v>
      </c>
      <c r="N6128" s="3">
        <f>+IF(Tabella2026[[#This Row],[REDDITO COMPLESSIVO PROCAPITE]]&lt;media_aggr_reddito_pc,(media_aggr_reddito_pc-Tabella2026[[#This Row],[REDDITO COMPLESSIVO PROCAPITE]]),0)</f>
        <v>0</v>
      </c>
      <c r="O6128" s="3">
        <f>+Tabella2026[[#This Row],[DIFFERENZA REDDITO INFERIORE ALLA MEDIA DALLA MEDIA]]*Tabella2026[[#This Row],[POP_2024]]</f>
        <v>0</v>
      </c>
      <c r="P6128" s="3">
        <f>+Tabella2026[[#This Row],[POPOLAZIONE PER DIFFERENZA ]]/SUM(Tabella2026[[POPOLAZIONE PER DIFFERENZA ]])</f>
        <v>0</v>
      </c>
      <c r="Q6128" s="3">
        <f>+Tabella2026[[#This Row],[INCIDENZA POPOLAZIONE PER DIFFERENZA]]*(PLAFOND-SUM(Tabella2026[CONTRIBUTO SULLA BASE DELLA POPOLAZIONE]))</f>
        <v>0</v>
      </c>
      <c r="R6128" s="3">
        <f>+Tabella2026[[#This Row],[CONTRIBUTO SULLA BASE DELLA POPOLAZIONE]]+Tabella2026[[#This Row],[CONTRIBUTO SULLA BASE DEL REDDITO]]</f>
        <v>4315.3376937602443</v>
      </c>
      <c r="S6128" s="3">
        <f>+Tabella2026[[#This Row],[CONTRIBUTO TOTALE]]/(PLAFOND/N_TESSERE)</f>
        <v>8.6306753875204887</v>
      </c>
      <c r="T6128" s="3">
        <f>+MAX(CEILING(Tabella2026[[#This Row],[preDEF1]],1),1)</f>
        <v>9</v>
      </c>
      <c r="U6128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28" s="21">
        <f>+Tabella2026[[#This Row],[DEF - n. card]]*(PLAFOND/N_TESSERE)</f>
        <v>4500</v>
      </c>
      <c r="W6128" s="18"/>
    </row>
    <row r="6129" spans="2:23" x14ac:dyDescent="0.25">
      <c r="B6129" s="1" t="s">
        <v>12252</v>
      </c>
      <c r="C6129" s="2">
        <v>93015</v>
      </c>
      <c r="D6129" s="1" t="s">
        <v>12253</v>
      </c>
      <c r="E6129" s="1" t="s">
        <v>48</v>
      </c>
      <c r="F6129" s="1" t="s">
        <v>300</v>
      </c>
      <c r="G6129" s="1" t="s">
        <v>11807</v>
      </c>
      <c r="H6129" s="1" t="s">
        <v>15835</v>
      </c>
      <c r="I6129" s="5">
        <v>863</v>
      </c>
      <c r="J6129" s="5">
        <v>15237925</v>
      </c>
      <c r="K6129" s="3">
        <f>+Tabella2026[[#This Row],[POP_2024]]/SUM(Tabella2026[POP_2024])</f>
        <v>1.4641148338346725E-5</v>
      </c>
      <c r="L6129" s="3">
        <f>+Tabella2026[[#This Row],[INCIDENZA POPOLAZIONE]]*(PLAFOND/2)</f>
        <v>4310.3430899480218</v>
      </c>
      <c r="M6129" s="3">
        <f>+IFERROR(Tabella2026[[#This Row],[reddito_2024]]/Tabella2026[[#This Row],[POP_2024]],"")</f>
        <v>17656.923522595596</v>
      </c>
      <c r="N6129" s="3">
        <f>+IF(Tabella2026[[#This Row],[REDDITO COMPLESSIVO PROCAPITE]]&lt;media_aggr_reddito_pc,(media_aggr_reddito_pc-Tabella2026[[#This Row],[REDDITO COMPLESSIVO PROCAPITE]]),0)</f>
        <v>168.14254001314475</v>
      </c>
      <c r="O6129" s="3">
        <f>+Tabella2026[[#This Row],[DIFFERENZA REDDITO INFERIORE ALLA MEDIA DALLA MEDIA]]*Tabella2026[[#This Row],[POP_2024]]</f>
        <v>145107.01203134391</v>
      </c>
      <c r="P6129" s="3">
        <f>+Tabella2026[[#This Row],[POPOLAZIONE PER DIFFERENZA ]]/SUM(Tabella2026[[POPOLAZIONE PER DIFFERENZA ]])</f>
        <v>1.2873634443310344E-6</v>
      </c>
      <c r="Q6129" s="3">
        <f>+Tabella2026[[#This Row],[INCIDENZA POPOLAZIONE PER DIFFERENZA]]*(PLAFOND-SUM(Tabella2026[CONTRIBUTO SULLA BASE DELLA POPOLAZIONE]))</f>
        <v>378.99883248847482</v>
      </c>
      <c r="R6129" s="3">
        <f>+Tabella2026[[#This Row],[CONTRIBUTO SULLA BASE DELLA POPOLAZIONE]]+Tabella2026[[#This Row],[CONTRIBUTO SULLA BASE DEL REDDITO]]</f>
        <v>4689.341922436497</v>
      </c>
      <c r="S6129" s="3">
        <f>+Tabella2026[[#This Row],[CONTRIBUTO TOTALE]]/(PLAFOND/N_TESSERE)</f>
        <v>9.3786838448729934</v>
      </c>
      <c r="T6129" s="3">
        <f>+MAX(CEILING(Tabella2026[[#This Row],[preDEF1]],1),1)</f>
        <v>10</v>
      </c>
      <c r="U6129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129" s="21">
        <f>+Tabella2026[[#This Row],[DEF - n. card]]*(PLAFOND/N_TESSERE)</f>
        <v>5000</v>
      </c>
      <c r="W6129" s="18"/>
    </row>
    <row r="6130" spans="2:23" x14ac:dyDescent="0.25">
      <c r="B6130" s="1" t="s">
        <v>12326</v>
      </c>
      <c r="C6130" s="2">
        <v>6129</v>
      </c>
      <c r="D6130" s="1" t="s">
        <v>12327</v>
      </c>
      <c r="E6130" s="1" t="s">
        <v>18</v>
      </c>
      <c r="F6130" s="1" t="s">
        <v>138</v>
      </c>
      <c r="G6130" s="1" t="s">
        <v>11807</v>
      </c>
      <c r="H6130" s="1" t="s">
        <v>15835</v>
      </c>
      <c r="I6130" s="5">
        <v>863</v>
      </c>
      <c r="J6130" s="5">
        <v>26086160</v>
      </c>
      <c r="K6130" s="3">
        <f>+Tabella2026[[#This Row],[POP_2024]]/SUM(Tabella2026[POP_2024])</f>
        <v>1.4641148338346725E-5</v>
      </c>
      <c r="L6130" s="3">
        <f>+Tabella2026[[#This Row],[INCIDENZA POPOLAZIONE]]*(PLAFOND/2)</f>
        <v>4310.3430899480218</v>
      </c>
      <c r="M6130" s="3">
        <f>+IFERROR(Tabella2026[[#This Row],[reddito_2024]]/Tabella2026[[#This Row],[POP_2024]],"")</f>
        <v>30227.300115874856</v>
      </c>
      <c r="N6130" s="3">
        <f>+IF(Tabella2026[[#This Row],[REDDITO COMPLESSIVO PROCAPITE]]&lt;media_aggr_reddito_pc,(media_aggr_reddito_pc-Tabella2026[[#This Row],[REDDITO COMPLESSIVO PROCAPITE]]),0)</f>
        <v>0</v>
      </c>
      <c r="O6130" s="3">
        <f>+Tabella2026[[#This Row],[DIFFERENZA REDDITO INFERIORE ALLA MEDIA DALLA MEDIA]]*Tabella2026[[#This Row],[POP_2024]]</f>
        <v>0</v>
      </c>
      <c r="P6130" s="3">
        <f>+Tabella2026[[#This Row],[POPOLAZIONE PER DIFFERENZA ]]/SUM(Tabella2026[[POPOLAZIONE PER DIFFERENZA ]])</f>
        <v>0</v>
      </c>
      <c r="Q6130" s="3">
        <f>+Tabella2026[[#This Row],[INCIDENZA POPOLAZIONE PER DIFFERENZA]]*(PLAFOND-SUM(Tabella2026[CONTRIBUTO SULLA BASE DELLA POPOLAZIONE]))</f>
        <v>0</v>
      </c>
      <c r="R6130" s="3">
        <f>+Tabella2026[[#This Row],[CONTRIBUTO SULLA BASE DELLA POPOLAZIONE]]+Tabella2026[[#This Row],[CONTRIBUTO SULLA BASE DEL REDDITO]]</f>
        <v>4310.3430899480218</v>
      </c>
      <c r="S6130" s="3">
        <f>+Tabella2026[[#This Row],[CONTRIBUTO TOTALE]]/(PLAFOND/N_TESSERE)</f>
        <v>8.6206861798960439</v>
      </c>
      <c r="T6130" s="3">
        <f>+MAX(CEILING(Tabella2026[[#This Row],[preDEF1]],1),1)</f>
        <v>9</v>
      </c>
      <c r="U613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30" s="21">
        <f>+Tabella2026[[#This Row],[DEF - n. card]]*(PLAFOND/N_TESSERE)</f>
        <v>4500</v>
      </c>
      <c r="W6130" s="18"/>
    </row>
    <row r="6131" spans="2:23" x14ac:dyDescent="0.25">
      <c r="B6131" s="1" t="s">
        <v>12354</v>
      </c>
      <c r="C6131" s="2">
        <v>44016</v>
      </c>
      <c r="D6131" s="1" t="s">
        <v>12355</v>
      </c>
      <c r="E6131" s="1" t="s">
        <v>117</v>
      </c>
      <c r="F6131" s="1" t="s">
        <v>360</v>
      </c>
      <c r="G6131" s="1" t="s">
        <v>11807</v>
      </c>
      <c r="H6131" s="1" t="s">
        <v>15834</v>
      </c>
      <c r="I6131" s="5">
        <v>862</v>
      </c>
      <c r="J6131" s="5">
        <v>12789256</v>
      </c>
      <c r="K6131" s="3">
        <f>+Tabella2026[[#This Row],[POP_2024]]/SUM(Tabella2026[POP_2024])</f>
        <v>1.4624182928916427E-5</v>
      </c>
      <c r="L6131" s="3">
        <f>+Tabella2026[[#This Row],[INCIDENZA POPOLAZIONE]]*(PLAFOND/2)</f>
        <v>4305.3484861357992</v>
      </c>
      <c r="M6131" s="3">
        <f>+IFERROR(Tabella2026[[#This Row],[reddito_2024]]/Tabella2026[[#This Row],[POP_2024]],"")</f>
        <v>14836.723897911834</v>
      </c>
      <c r="N6131" s="3">
        <f>+IF(Tabella2026[[#This Row],[REDDITO COMPLESSIVO PROCAPITE]]&lt;media_aggr_reddito_pc,(media_aggr_reddito_pc-Tabella2026[[#This Row],[REDDITO COMPLESSIVO PROCAPITE]]),0)</f>
        <v>2988.3421646969073</v>
      </c>
      <c r="O6131" s="3">
        <f>+Tabella2026[[#This Row],[DIFFERENZA REDDITO INFERIORE ALLA MEDIA DALLA MEDIA]]*Tabella2026[[#This Row],[POP_2024]]</f>
        <v>2575950.9459687341</v>
      </c>
      <c r="P6131" s="3">
        <f>+Tabella2026[[#This Row],[POPOLAZIONE PER DIFFERENZA ]]/SUM(Tabella2026[[POPOLAZIONE PER DIFFERENZA ]])</f>
        <v>2.2853375834889231E-5</v>
      </c>
      <c r="Q6131" s="3">
        <f>+Tabella2026[[#This Row],[INCIDENZA POPOLAZIONE PER DIFFERENZA]]*(PLAFOND-SUM(Tabella2026[CONTRIBUTO SULLA BASE DELLA POPOLAZIONE]))</f>
        <v>6728.0167057595409</v>
      </c>
      <c r="R6131" s="3">
        <f>+Tabella2026[[#This Row],[CONTRIBUTO SULLA BASE DELLA POPOLAZIONE]]+Tabella2026[[#This Row],[CONTRIBUTO SULLA BASE DEL REDDITO]]</f>
        <v>11033.36519189534</v>
      </c>
      <c r="S6131" s="3">
        <f>+Tabella2026[[#This Row],[CONTRIBUTO TOTALE]]/(PLAFOND/N_TESSERE)</f>
        <v>22.066730383790681</v>
      </c>
      <c r="T6131" s="3">
        <f>+MAX(CEILING(Tabella2026[[#This Row],[preDEF1]],1),1)</f>
        <v>23</v>
      </c>
      <c r="U6131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131" s="21">
        <f>+Tabella2026[[#This Row],[DEF - n. card]]*(PLAFOND/N_TESSERE)</f>
        <v>11500</v>
      </c>
      <c r="W6131" s="18"/>
    </row>
    <row r="6132" spans="2:23" x14ac:dyDescent="0.25">
      <c r="B6132" s="1" t="s">
        <v>12254</v>
      </c>
      <c r="C6132" s="2">
        <v>5070</v>
      </c>
      <c r="D6132" s="1" t="s">
        <v>12255</v>
      </c>
      <c r="E6132" s="1" t="s">
        <v>18</v>
      </c>
      <c r="F6132" s="1" t="s">
        <v>182</v>
      </c>
      <c r="G6132" s="1" t="s">
        <v>11807</v>
      </c>
      <c r="H6132" s="1" t="s">
        <v>15835</v>
      </c>
      <c r="I6132" s="5">
        <v>862</v>
      </c>
      <c r="J6132" s="5">
        <v>18337586</v>
      </c>
      <c r="K6132" s="3">
        <f>+Tabella2026[[#This Row],[POP_2024]]/SUM(Tabella2026[POP_2024])</f>
        <v>1.4624182928916427E-5</v>
      </c>
      <c r="L6132" s="3">
        <f>+Tabella2026[[#This Row],[INCIDENZA POPOLAZIONE]]*(PLAFOND/2)</f>
        <v>4305.3484861357992</v>
      </c>
      <c r="M6132" s="3">
        <f>+IFERROR(Tabella2026[[#This Row],[reddito_2024]]/Tabella2026[[#This Row],[POP_2024]],"")</f>
        <v>21273.30162412993</v>
      </c>
      <c r="N6132" s="3">
        <f>+IF(Tabella2026[[#This Row],[REDDITO COMPLESSIVO PROCAPITE]]&lt;media_aggr_reddito_pc,(media_aggr_reddito_pc-Tabella2026[[#This Row],[REDDITO COMPLESSIVO PROCAPITE]]),0)</f>
        <v>0</v>
      </c>
      <c r="O6132" s="3">
        <f>+Tabella2026[[#This Row],[DIFFERENZA REDDITO INFERIORE ALLA MEDIA DALLA MEDIA]]*Tabella2026[[#This Row],[POP_2024]]</f>
        <v>0</v>
      </c>
      <c r="P6132" s="3">
        <f>+Tabella2026[[#This Row],[POPOLAZIONE PER DIFFERENZA ]]/SUM(Tabella2026[[POPOLAZIONE PER DIFFERENZA ]])</f>
        <v>0</v>
      </c>
      <c r="Q6132" s="3">
        <f>+Tabella2026[[#This Row],[INCIDENZA POPOLAZIONE PER DIFFERENZA]]*(PLAFOND-SUM(Tabella2026[CONTRIBUTO SULLA BASE DELLA POPOLAZIONE]))</f>
        <v>0</v>
      </c>
      <c r="R6132" s="3">
        <f>+Tabella2026[[#This Row],[CONTRIBUTO SULLA BASE DELLA POPOLAZIONE]]+Tabella2026[[#This Row],[CONTRIBUTO SULLA BASE DEL REDDITO]]</f>
        <v>4305.3484861357992</v>
      </c>
      <c r="S6132" s="3">
        <f>+Tabella2026[[#This Row],[CONTRIBUTO TOTALE]]/(PLAFOND/N_TESSERE)</f>
        <v>8.6106969722715991</v>
      </c>
      <c r="T6132" s="3">
        <f>+MAX(CEILING(Tabella2026[[#This Row],[preDEF1]],1),1)</f>
        <v>9</v>
      </c>
      <c r="U6132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32" s="21">
        <f>+Tabella2026[[#This Row],[DEF - n. card]]*(PLAFOND/N_TESSERE)</f>
        <v>4500</v>
      </c>
      <c r="W6132" s="18"/>
    </row>
    <row r="6133" spans="2:23" x14ac:dyDescent="0.25">
      <c r="B6133" s="1" t="s">
        <v>12232</v>
      </c>
      <c r="C6133" s="2">
        <v>61076</v>
      </c>
      <c r="D6133" s="1" t="s">
        <v>12233</v>
      </c>
      <c r="E6133" s="1" t="s">
        <v>15</v>
      </c>
      <c r="F6133" s="1" t="s">
        <v>184</v>
      </c>
      <c r="G6133" s="1" t="s">
        <v>11807</v>
      </c>
      <c r="H6133" s="1" t="s">
        <v>15836</v>
      </c>
      <c r="I6133" s="5">
        <v>862</v>
      </c>
      <c r="J6133" s="5">
        <v>8549089</v>
      </c>
      <c r="K6133" s="3">
        <f>+Tabella2026[[#This Row],[POP_2024]]/SUM(Tabella2026[POP_2024])</f>
        <v>1.4624182928916427E-5</v>
      </c>
      <c r="L6133" s="3">
        <f>+Tabella2026[[#This Row],[INCIDENZA POPOLAZIONE]]*(PLAFOND/2)</f>
        <v>4305.3484861357992</v>
      </c>
      <c r="M6133" s="3">
        <f>+IFERROR(Tabella2026[[#This Row],[reddito_2024]]/Tabella2026[[#This Row],[POP_2024]],"")</f>
        <v>9917.7366589327139</v>
      </c>
      <c r="N6133" s="3">
        <f>+IF(Tabella2026[[#This Row],[REDDITO COMPLESSIVO PROCAPITE]]&lt;media_aggr_reddito_pc,(media_aggr_reddito_pc-Tabella2026[[#This Row],[REDDITO COMPLESSIVO PROCAPITE]]),0)</f>
        <v>7907.3294036760271</v>
      </c>
      <c r="O6133" s="3">
        <f>+Tabella2026[[#This Row],[DIFFERENZA REDDITO INFERIORE ALLA MEDIA DALLA MEDIA]]*Tabella2026[[#This Row],[POP_2024]]</f>
        <v>6816117.945968735</v>
      </c>
      <c r="P6133" s="3">
        <f>+Tabella2026[[#This Row],[POPOLAZIONE PER DIFFERENZA ]]/SUM(Tabella2026[[POPOLAZIONE PER DIFFERENZA ]])</f>
        <v>6.0471378695286458E-5</v>
      </c>
      <c r="Q6133" s="3">
        <f>+Tabella2026[[#This Row],[INCIDENZA POPOLAZIONE PER DIFFERENZA]]*(PLAFOND-SUM(Tabella2026[CONTRIBUTO SULLA BASE DELLA POPOLAZIONE]))</f>
        <v>17802.728534358383</v>
      </c>
      <c r="R6133" s="3">
        <f>+Tabella2026[[#This Row],[CONTRIBUTO SULLA BASE DELLA POPOLAZIONE]]+Tabella2026[[#This Row],[CONTRIBUTO SULLA BASE DEL REDDITO]]</f>
        <v>22108.07702049418</v>
      </c>
      <c r="S6133" s="3">
        <f>+Tabella2026[[#This Row],[CONTRIBUTO TOTALE]]/(PLAFOND/N_TESSERE)</f>
        <v>44.216154040988357</v>
      </c>
      <c r="T6133" s="3">
        <f>+MAX(CEILING(Tabella2026[[#This Row],[preDEF1]],1),1)</f>
        <v>45</v>
      </c>
      <c r="U6133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6133" s="21">
        <f>+Tabella2026[[#This Row],[DEF - n. card]]*(PLAFOND/N_TESSERE)</f>
        <v>22500</v>
      </c>
      <c r="W6133" s="18"/>
    </row>
    <row r="6134" spans="2:23" x14ac:dyDescent="0.25">
      <c r="B6134" s="1" t="s">
        <v>12184</v>
      </c>
      <c r="C6134" s="2">
        <v>9047</v>
      </c>
      <c r="D6134" s="1" t="s">
        <v>12185</v>
      </c>
      <c r="E6134" s="1" t="s">
        <v>24</v>
      </c>
      <c r="F6134" s="1" t="s">
        <v>246</v>
      </c>
      <c r="G6134" s="1" t="s">
        <v>11807</v>
      </c>
      <c r="H6134" s="1" t="s">
        <v>15835</v>
      </c>
      <c r="I6134" s="5">
        <v>861</v>
      </c>
      <c r="J6134" s="5">
        <v>17434979</v>
      </c>
      <c r="K6134" s="3">
        <f>+Tabella2026[[#This Row],[POP_2024]]/SUM(Tabella2026[POP_2024])</f>
        <v>1.4607217519486129E-5</v>
      </c>
      <c r="L6134" s="3">
        <f>+Tabella2026[[#This Row],[INCIDENZA POPOLAZIONE]]*(PLAFOND/2)</f>
        <v>4300.3538823235767</v>
      </c>
      <c r="M6134" s="3">
        <f>+IFERROR(Tabella2026[[#This Row],[reddito_2024]]/Tabella2026[[#This Row],[POP_2024]],"")</f>
        <v>20249.685249709641</v>
      </c>
      <c r="N6134" s="3">
        <f>+IF(Tabella2026[[#This Row],[REDDITO COMPLESSIVO PROCAPITE]]&lt;media_aggr_reddito_pc,(media_aggr_reddito_pc-Tabella2026[[#This Row],[REDDITO COMPLESSIVO PROCAPITE]]),0)</f>
        <v>0</v>
      </c>
      <c r="O6134" s="3">
        <f>+Tabella2026[[#This Row],[DIFFERENZA REDDITO INFERIORE ALLA MEDIA DALLA MEDIA]]*Tabella2026[[#This Row],[POP_2024]]</f>
        <v>0</v>
      </c>
      <c r="P6134" s="3">
        <f>+Tabella2026[[#This Row],[POPOLAZIONE PER DIFFERENZA ]]/SUM(Tabella2026[[POPOLAZIONE PER DIFFERENZA ]])</f>
        <v>0</v>
      </c>
      <c r="Q6134" s="3">
        <f>+Tabella2026[[#This Row],[INCIDENZA POPOLAZIONE PER DIFFERENZA]]*(PLAFOND-SUM(Tabella2026[CONTRIBUTO SULLA BASE DELLA POPOLAZIONE]))</f>
        <v>0</v>
      </c>
      <c r="R6134" s="3">
        <f>+Tabella2026[[#This Row],[CONTRIBUTO SULLA BASE DELLA POPOLAZIONE]]+Tabella2026[[#This Row],[CONTRIBUTO SULLA BASE DEL REDDITO]]</f>
        <v>4300.3538823235767</v>
      </c>
      <c r="S6134" s="3">
        <f>+Tabella2026[[#This Row],[CONTRIBUTO TOTALE]]/(PLAFOND/N_TESSERE)</f>
        <v>8.6007077646471526</v>
      </c>
      <c r="T6134" s="3">
        <f>+MAX(CEILING(Tabella2026[[#This Row],[preDEF1]],1),1)</f>
        <v>9</v>
      </c>
      <c r="U6134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34" s="21">
        <f>+Tabella2026[[#This Row],[DEF - n. card]]*(PLAFOND/N_TESSERE)</f>
        <v>4500</v>
      </c>
      <c r="W6134" s="18"/>
    </row>
    <row r="6135" spans="2:23" x14ac:dyDescent="0.25">
      <c r="B6135" s="1" t="s">
        <v>12250</v>
      </c>
      <c r="C6135" s="2">
        <v>115063</v>
      </c>
      <c r="D6135" s="1" t="s">
        <v>12251</v>
      </c>
      <c r="E6135" s="1" t="s">
        <v>76</v>
      </c>
      <c r="F6135" s="1" t="s">
        <v>625</v>
      </c>
      <c r="G6135" s="1" t="s">
        <v>11807</v>
      </c>
      <c r="H6135" s="1" t="s">
        <v>15836</v>
      </c>
      <c r="I6135" s="5">
        <v>861</v>
      </c>
      <c r="J6135" s="5">
        <v>10915522</v>
      </c>
      <c r="K6135" s="3">
        <f>+Tabella2026[[#This Row],[POP_2024]]/SUM(Tabella2026[POP_2024])</f>
        <v>1.4607217519486129E-5</v>
      </c>
      <c r="L6135" s="3">
        <f>+Tabella2026[[#This Row],[INCIDENZA POPOLAZIONE]]*(PLAFOND/2)</f>
        <v>4300.3538823235767</v>
      </c>
      <c r="M6135" s="3">
        <f>+IFERROR(Tabella2026[[#This Row],[reddito_2024]]/Tabella2026[[#This Row],[POP_2024]],"")</f>
        <v>12677.725900116144</v>
      </c>
      <c r="N6135" s="3">
        <f>+IF(Tabella2026[[#This Row],[REDDITO COMPLESSIVO PROCAPITE]]&lt;media_aggr_reddito_pc,(media_aggr_reddito_pc-Tabella2026[[#This Row],[REDDITO COMPLESSIVO PROCAPITE]]),0)</f>
        <v>5147.3401624925973</v>
      </c>
      <c r="O6135" s="3">
        <f>+Tabella2026[[#This Row],[DIFFERENZA REDDITO INFERIORE ALLA MEDIA DALLA MEDIA]]*Tabella2026[[#This Row],[POP_2024]]</f>
        <v>4431859.8799061263</v>
      </c>
      <c r="P6135" s="3">
        <f>+Tabella2026[[#This Row],[POPOLAZIONE PER DIFFERENZA ]]/SUM(Tabella2026[[POPOLAZIONE PER DIFFERENZA ]])</f>
        <v>3.9318667788129182E-5</v>
      </c>
      <c r="Q6135" s="3">
        <f>+Tabella2026[[#This Row],[INCIDENZA POPOLAZIONE PER DIFFERENZA]]*(PLAFOND-SUM(Tabella2026[CONTRIBUTO SULLA BASE DELLA POPOLAZIONE]))</f>
        <v>11575.386307824438</v>
      </c>
      <c r="R6135" s="3">
        <f>+Tabella2026[[#This Row],[CONTRIBUTO SULLA BASE DELLA POPOLAZIONE]]+Tabella2026[[#This Row],[CONTRIBUTO SULLA BASE DEL REDDITO]]</f>
        <v>15875.740190148015</v>
      </c>
      <c r="S6135" s="3">
        <f>+Tabella2026[[#This Row],[CONTRIBUTO TOTALE]]/(PLAFOND/N_TESSERE)</f>
        <v>31.75148038029603</v>
      </c>
      <c r="T6135" s="3">
        <f>+MAX(CEILING(Tabella2026[[#This Row],[preDEF1]],1),1)</f>
        <v>32</v>
      </c>
      <c r="U6135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6135" s="21">
        <f>+Tabella2026[[#This Row],[DEF - n. card]]*(PLAFOND/N_TESSERE)</f>
        <v>16000</v>
      </c>
      <c r="W6135" s="18"/>
    </row>
    <row r="6136" spans="2:23" x14ac:dyDescent="0.25">
      <c r="B6136" s="1" t="s">
        <v>12522</v>
      </c>
      <c r="C6136" s="2">
        <v>3159</v>
      </c>
      <c r="D6136" s="1" t="s">
        <v>12523</v>
      </c>
      <c r="E6136" s="1" t="s">
        <v>18</v>
      </c>
      <c r="F6136" s="1" t="s">
        <v>114</v>
      </c>
      <c r="G6136" s="1" t="s">
        <v>11807</v>
      </c>
      <c r="H6136" s="1" t="s">
        <v>15835</v>
      </c>
      <c r="I6136" s="5">
        <v>860</v>
      </c>
      <c r="J6136" s="5">
        <v>15195030</v>
      </c>
      <c r="K6136" s="3">
        <f>+Tabella2026[[#This Row],[POP_2024]]/SUM(Tabella2026[POP_2024])</f>
        <v>1.4590252110055833E-5</v>
      </c>
      <c r="L6136" s="3">
        <f>+Tabella2026[[#This Row],[INCIDENZA POPOLAZIONE]]*(PLAFOND/2)</f>
        <v>4295.3592785113551</v>
      </c>
      <c r="M6136" s="3">
        <f>+IFERROR(Tabella2026[[#This Row],[reddito_2024]]/Tabella2026[[#This Row],[POP_2024]],"")</f>
        <v>17668.639534883721</v>
      </c>
      <c r="N6136" s="3">
        <f>+IF(Tabella2026[[#This Row],[REDDITO COMPLESSIVO PROCAPITE]]&lt;media_aggr_reddito_pc,(media_aggr_reddito_pc-Tabella2026[[#This Row],[REDDITO COMPLESSIVO PROCAPITE]]),0)</f>
        <v>156.4265277250197</v>
      </c>
      <c r="O6136" s="3">
        <f>+Tabella2026[[#This Row],[DIFFERENZA REDDITO INFERIORE ALLA MEDIA DALLA MEDIA]]*Tabella2026[[#This Row],[POP_2024]]</f>
        <v>134526.81384351692</v>
      </c>
      <c r="P6136" s="3">
        <f>+Tabella2026[[#This Row],[POPOLAZIONE PER DIFFERENZA ]]/SUM(Tabella2026[[POPOLAZIONE PER DIFFERENZA ]])</f>
        <v>1.1934978192994625E-6</v>
      </c>
      <c r="Q6136" s="3">
        <f>+Tabella2026[[#This Row],[INCIDENZA POPOLAZIONE PER DIFFERENZA]]*(PLAFOND-SUM(Tabella2026[CONTRIBUTO SULLA BASE DELLA POPOLAZIONE]))</f>
        <v>351.3648628783987</v>
      </c>
      <c r="R6136" s="3">
        <f>+Tabella2026[[#This Row],[CONTRIBUTO SULLA BASE DELLA POPOLAZIONE]]+Tabella2026[[#This Row],[CONTRIBUTO SULLA BASE DEL REDDITO]]</f>
        <v>4646.7241413897536</v>
      </c>
      <c r="S6136" s="3">
        <f>+Tabella2026[[#This Row],[CONTRIBUTO TOTALE]]/(PLAFOND/N_TESSERE)</f>
        <v>9.293448282779508</v>
      </c>
      <c r="T6136" s="3">
        <f>+MAX(CEILING(Tabella2026[[#This Row],[preDEF1]],1),1)</f>
        <v>10</v>
      </c>
      <c r="U6136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136" s="21">
        <f>+Tabella2026[[#This Row],[DEF - n. card]]*(PLAFOND/N_TESSERE)</f>
        <v>5000</v>
      </c>
      <c r="W6136" s="18"/>
    </row>
    <row r="6137" spans="2:23" x14ac:dyDescent="0.25">
      <c r="B6137" s="1" t="s">
        <v>12210</v>
      </c>
      <c r="C6137" s="2">
        <v>82082</v>
      </c>
      <c r="D6137" s="1" t="s">
        <v>12211</v>
      </c>
      <c r="E6137" s="1" t="s">
        <v>21</v>
      </c>
      <c r="F6137" s="1" t="s">
        <v>20</v>
      </c>
      <c r="G6137" s="1" t="s">
        <v>11807</v>
      </c>
      <c r="H6137" s="1" t="s">
        <v>15836</v>
      </c>
      <c r="I6137" s="5">
        <v>860</v>
      </c>
      <c r="J6137" s="5">
        <v>11037192</v>
      </c>
      <c r="K6137" s="3">
        <f>+Tabella2026[[#This Row],[POP_2024]]/SUM(Tabella2026[POP_2024])</f>
        <v>1.4590252110055833E-5</v>
      </c>
      <c r="L6137" s="3">
        <f>+Tabella2026[[#This Row],[INCIDENZA POPOLAZIONE]]*(PLAFOND/2)</f>
        <v>4295.3592785113551</v>
      </c>
      <c r="M6137" s="3">
        <f>+IFERROR(Tabella2026[[#This Row],[reddito_2024]]/Tabella2026[[#This Row],[POP_2024]],"")</f>
        <v>12833.944186046512</v>
      </c>
      <c r="N6137" s="3">
        <f>+IF(Tabella2026[[#This Row],[REDDITO COMPLESSIVO PROCAPITE]]&lt;media_aggr_reddito_pc,(media_aggr_reddito_pc-Tabella2026[[#This Row],[REDDITO COMPLESSIVO PROCAPITE]]),0)</f>
        <v>4991.1218765622289</v>
      </c>
      <c r="O6137" s="3">
        <f>+Tabella2026[[#This Row],[DIFFERENZA REDDITO INFERIORE ALLA MEDIA DALLA MEDIA]]*Tabella2026[[#This Row],[POP_2024]]</f>
        <v>4292364.8138435166</v>
      </c>
      <c r="P6137" s="3">
        <f>+Tabella2026[[#This Row],[POPOLAZIONE PER DIFFERENZA ]]/SUM(Tabella2026[[POPOLAZIONE PER DIFFERENZA ]])</f>
        <v>3.8081092524193924E-5</v>
      </c>
      <c r="Q6137" s="3">
        <f>+Tabella2026[[#This Row],[INCIDENZA POPOLAZIONE PER DIFFERENZA]]*(PLAFOND-SUM(Tabella2026[CONTRIBUTO SULLA BASE DELLA POPOLAZIONE]))</f>
        <v>11211.045078303343</v>
      </c>
      <c r="R6137" s="3">
        <f>+Tabella2026[[#This Row],[CONTRIBUTO SULLA BASE DELLA POPOLAZIONE]]+Tabella2026[[#This Row],[CONTRIBUTO SULLA BASE DEL REDDITO]]</f>
        <v>15506.404356814699</v>
      </c>
      <c r="S6137" s="3">
        <f>+Tabella2026[[#This Row],[CONTRIBUTO TOTALE]]/(PLAFOND/N_TESSERE)</f>
        <v>31.012808713629397</v>
      </c>
      <c r="T6137" s="3">
        <f>+MAX(CEILING(Tabella2026[[#This Row],[preDEF1]],1),1)</f>
        <v>32</v>
      </c>
      <c r="U6137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6137" s="21">
        <f>+Tabella2026[[#This Row],[DEF - n. card]]*(PLAFOND/N_TESSERE)</f>
        <v>16000</v>
      </c>
      <c r="W6137" s="18"/>
    </row>
    <row r="6138" spans="2:23" x14ac:dyDescent="0.25">
      <c r="B6138" s="1" t="s">
        <v>12350</v>
      </c>
      <c r="C6138" s="2">
        <v>96006</v>
      </c>
      <c r="D6138" s="1" t="s">
        <v>12351</v>
      </c>
      <c r="E6138" s="1" t="s">
        <v>18</v>
      </c>
      <c r="F6138" s="1" t="s">
        <v>403</v>
      </c>
      <c r="G6138" s="1" t="s">
        <v>11807</v>
      </c>
      <c r="H6138" s="1" t="s">
        <v>15835</v>
      </c>
      <c r="I6138" s="5">
        <v>859</v>
      </c>
      <c r="J6138" s="5">
        <v>16340092</v>
      </c>
      <c r="K6138" s="3">
        <f>+Tabella2026[[#This Row],[POP_2024]]/SUM(Tabella2026[POP_2024])</f>
        <v>1.4573286700625535E-5</v>
      </c>
      <c r="L6138" s="3">
        <f>+Tabella2026[[#This Row],[INCIDENZA POPOLAZIONE]]*(PLAFOND/2)</f>
        <v>4290.3646746991317</v>
      </c>
      <c r="M6138" s="3">
        <f>+IFERROR(Tabella2026[[#This Row],[reddito_2024]]/Tabella2026[[#This Row],[POP_2024]],"")</f>
        <v>19022.225844004657</v>
      </c>
      <c r="N6138" s="3">
        <f>+IF(Tabella2026[[#This Row],[REDDITO COMPLESSIVO PROCAPITE]]&lt;media_aggr_reddito_pc,(media_aggr_reddito_pc-Tabella2026[[#This Row],[REDDITO COMPLESSIVO PROCAPITE]]),0)</f>
        <v>0</v>
      </c>
      <c r="O6138" s="3">
        <f>+Tabella2026[[#This Row],[DIFFERENZA REDDITO INFERIORE ALLA MEDIA DALLA MEDIA]]*Tabella2026[[#This Row],[POP_2024]]</f>
        <v>0</v>
      </c>
      <c r="P6138" s="3">
        <f>+Tabella2026[[#This Row],[POPOLAZIONE PER DIFFERENZA ]]/SUM(Tabella2026[[POPOLAZIONE PER DIFFERENZA ]])</f>
        <v>0</v>
      </c>
      <c r="Q6138" s="3">
        <f>+Tabella2026[[#This Row],[INCIDENZA POPOLAZIONE PER DIFFERENZA]]*(PLAFOND-SUM(Tabella2026[CONTRIBUTO SULLA BASE DELLA POPOLAZIONE]))</f>
        <v>0</v>
      </c>
      <c r="R6138" s="3">
        <f>+Tabella2026[[#This Row],[CONTRIBUTO SULLA BASE DELLA POPOLAZIONE]]+Tabella2026[[#This Row],[CONTRIBUTO SULLA BASE DEL REDDITO]]</f>
        <v>4290.3646746991317</v>
      </c>
      <c r="S6138" s="3">
        <f>+Tabella2026[[#This Row],[CONTRIBUTO TOTALE]]/(PLAFOND/N_TESSERE)</f>
        <v>8.580729349398263</v>
      </c>
      <c r="T6138" s="3">
        <f>+MAX(CEILING(Tabella2026[[#This Row],[preDEF1]],1),1)</f>
        <v>9</v>
      </c>
      <c r="U6138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38" s="21">
        <f>+Tabella2026[[#This Row],[DEF - n. card]]*(PLAFOND/N_TESSERE)</f>
        <v>4500</v>
      </c>
      <c r="W6138" s="18"/>
    </row>
    <row r="6139" spans="2:23" x14ac:dyDescent="0.25">
      <c r="B6139" s="1" t="s">
        <v>12120</v>
      </c>
      <c r="C6139" s="2">
        <v>41061</v>
      </c>
      <c r="D6139" s="1" t="s">
        <v>12121</v>
      </c>
      <c r="E6139" s="1" t="s">
        <v>117</v>
      </c>
      <c r="F6139" s="1" t="s">
        <v>130</v>
      </c>
      <c r="G6139" s="1" t="s">
        <v>11807</v>
      </c>
      <c r="H6139" s="1" t="s">
        <v>15834</v>
      </c>
      <c r="I6139" s="5">
        <v>859</v>
      </c>
      <c r="J6139" s="5">
        <v>13340786</v>
      </c>
      <c r="K6139" s="3">
        <f>+Tabella2026[[#This Row],[POP_2024]]/SUM(Tabella2026[POP_2024])</f>
        <v>1.4573286700625535E-5</v>
      </c>
      <c r="L6139" s="3">
        <f>+Tabella2026[[#This Row],[INCIDENZA POPOLAZIONE]]*(PLAFOND/2)</f>
        <v>4290.3646746991317</v>
      </c>
      <c r="M6139" s="3">
        <f>+IFERROR(Tabella2026[[#This Row],[reddito_2024]]/Tabella2026[[#This Row],[POP_2024]],"")</f>
        <v>15530.600698486613</v>
      </c>
      <c r="N6139" s="3">
        <f>+IF(Tabella2026[[#This Row],[REDDITO COMPLESSIVO PROCAPITE]]&lt;media_aggr_reddito_pc,(media_aggr_reddito_pc-Tabella2026[[#This Row],[REDDITO COMPLESSIVO PROCAPITE]]),0)</f>
        <v>2294.4653641221284</v>
      </c>
      <c r="O6139" s="3">
        <f>+Tabella2026[[#This Row],[DIFFERENZA REDDITO INFERIORE ALLA MEDIA DALLA MEDIA]]*Tabella2026[[#This Row],[POP_2024]]</f>
        <v>1970945.7477809084</v>
      </c>
      <c r="P6139" s="3">
        <f>+Tabella2026[[#This Row],[POPOLAZIONE PER DIFFERENZA ]]/SUM(Tabella2026[[POPOLAZIONE PER DIFFERENZA ]])</f>
        <v>1.7485877980209256E-5</v>
      </c>
      <c r="Q6139" s="3">
        <f>+Tabella2026[[#This Row],[INCIDENZA POPOLAZIONE PER DIFFERENZA]]*(PLAFOND-SUM(Tabella2026[CONTRIBUTO SULLA BASE DELLA POPOLAZIONE]))</f>
        <v>5147.8293629651407</v>
      </c>
      <c r="R6139" s="3">
        <f>+Tabella2026[[#This Row],[CONTRIBUTO SULLA BASE DELLA POPOLAZIONE]]+Tabella2026[[#This Row],[CONTRIBUTO SULLA BASE DEL REDDITO]]</f>
        <v>9438.1940376642724</v>
      </c>
      <c r="S6139" s="3">
        <f>+Tabella2026[[#This Row],[CONTRIBUTO TOTALE]]/(PLAFOND/N_TESSERE)</f>
        <v>18.876388075328546</v>
      </c>
      <c r="T6139" s="3">
        <f>+MAX(CEILING(Tabella2026[[#This Row],[preDEF1]],1),1)</f>
        <v>19</v>
      </c>
      <c r="U6139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139" s="21">
        <f>+Tabella2026[[#This Row],[DEF - n. card]]*(PLAFOND/N_TESSERE)</f>
        <v>9500</v>
      </c>
      <c r="W6139" s="18"/>
    </row>
    <row r="6140" spans="2:23" x14ac:dyDescent="0.25">
      <c r="B6140" s="1" t="s">
        <v>12228</v>
      </c>
      <c r="C6140" s="2">
        <v>56033</v>
      </c>
      <c r="D6140" s="1" t="s">
        <v>12229</v>
      </c>
      <c r="E6140" s="1" t="s">
        <v>8</v>
      </c>
      <c r="F6140" s="1" t="s">
        <v>210</v>
      </c>
      <c r="G6140" s="1" t="s">
        <v>11807</v>
      </c>
      <c r="H6140" s="1" t="s">
        <v>15834</v>
      </c>
      <c r="I6140" s="5">
        <v>858</v>
      </c>
      <c r="J6140" s="5">
        <v>12145216</v>
      </c>
      <c r="K6140" s="3">
        <f>+Tabella2026[[#This Row],[POP_2024]]/SUM(Tabella2026[POP_2024])</f>
        <v>1.4556321291195237E-5</v>
      </c>
      <c r="L6140" s="3">
        <f>+Tabella2026[[#This Row],[INCIDENZA POPOLAZIONE]]*(PLAFOND/2)</f>
        <v>4285.3700708869092</v>
      </c>
      <c r="M6140" s="3">
        <f>+IFERROR(Tabella2026[[#This Row],[reddito_2024]]/Tabella2026[[#This Row],[POP_2024]],"")</f>
        <v>14155.263403263403</v>
      </c>
      <c r="N6140" s="3">
        <f>+IF(Tabella2026[[#This Row],[REDDITO COMPLESSIVO PROCAPITE]]&lt;media_aggr_reddito_pc,(media_aggr_reddito_pc-Tabella2026[[#This Row],[REDDITO COMPLESSIVO PROCAPITE]]),0)</f>
        <v>3669.8026593453378</v>
      </c>
      <c r="O6140" s="3">
        <f>+Tabella2026[[#This Row],[DIFFERENZA REDDITO INFERIORE ALLA MEDIA DALLA MEDIA]]*Tabella2026[[#This Row],[POP_2024]]</f>
        <v>3148690.6817182996</v>
      </c>
      <c r="P6140" s="3">
        <f>+Tabella2026[[#This Row],[POPOLAZIONE PER DIFFERENZA ]]/SUM(Tabella2026[[POPOLAZIONE PER DIFFERENZA ]])</f>
        <v>2.7934620280612783E-5</v>
      </c>
      <c r="Q6140" s="3">
        <f>+Tabella2026[[#This Row],[INCIDENZA POPOLAZIONE PER DIFFERENZA]]*(PLAFOND-SUM(Tabella2026[CONTRIBUTO SULLA BASE DELLA POPOLAZIONE]))</f>
        <v>8223.9312596472264</v>
      </c>
      <c r="R6140" s="3">
        <f>+Tabella2026[[#This Row],[CONTRIBUTO SULLA BASE DELLA POPOLAZIONE]]+Tabella2026[[#This Row],[CONTRIBUTO SULLA BASE DEL REDDITO]]</f>
        <v>12509.301330534136</v>
      </c>
      <c r="S6140" s="3">
        <f>+Tabella2026[[#This Row],[CONTRIBUTO TOTALE]]/(PLAFOND/N_TESSERE)</f>
        <v>25.018602661068272</v>
      </c>
      <c r="T6140" s="3">
        <f>+MAX(CEILING(Tabella2026[[#This Row],[preDEF1]],1),1)</f>
        <v>26</v>
      </c>
      <c r="U6140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140" s="21">
        <f>+Tabella2026[[#This Row],[DEF - n. card]]*(PLAFOND/N_TESSERE)</f>
        <v>13000</v>
      </c>
      <c r="W6140" s="18"/>
    </row>
    <row r="6141" spans="2:23" x14ac:dyDescent="0.25">
      <c r="B6141" s="1" t="s">
        <v>12304</v>
      </c>
      <c r="C6141" s="2">
        <v>83083</v>
      </c>
      <c r="D6141" s="1" t="s">
        <v>12305</v>
      </c>
      <c r="E6141" s="1" t="s">
        <v>21</v>
      </c>
      <c r="F6141" s="1" t="s">
        <v>42</v>
      </c>
      <c r="G6141" s="1" t="s">
        <v>11807</v>
      </c>
      <c r="H6141" s="1" t="s">
        <v>15836</v>
      </c>
      <c r="I6141" s="5">
        <v>858</v>
      </c>
      <c r="J6141" s="5">
        <v>11118792</v>
      </c>
      <c r="K6141" s="3">
        <f>+Tabella2026[[#This Row],[POP_2024]]/SUM(Tabella2026[POP_2024])</f>
        <v>1.4556321291195237E-5</v>
      </c>
      <c r="L6141" s="3">
        <f>+Tabella2026[[#This Row],[INCIDENZA POPOLAZIONE]]*(PLAFOND/2)</f>
        <v>4285.3700708869092</v>
      </c>
      <c r="M6141" s="3">
        <f>+IFERROR(Tabella2026[[#This Row],[reddito_2024]]/Tabella2026[[#This Row],[POP_2024]],"")</f>
        <v>12958.965034965035</v>
      </c>
      <c r="N6141" s="3">
        <f>+IF(Tabella2026[[#This Row],[REDDITO COMPLESSIVO PROCAPITE]]&lt;media_aggr_reddito_pc,(media_aggr_reddito_pc-Tabella2026[[#This Row],[REDDITO COMPLESSIVO PROCAPITE]]),0)</f>
        <v>4866.1010276437064</v>
      </c>
      <c r="O6141" s="3">
        <f>+Tabella2026[[#This Row],[DIFFERENZA REDDITO INFERIORE ALLA MEDIA DALLA MEDIA]]*Tabella2026[[#This Row],[POP_2024]]</f>
        <v>4175114.6817183001</v>
      </c>
      <c r="P6141" s="3">
        <f>+Tabella2026[[#This Row],[POPOLAZIONE PER DIFFERENZA ]]/SUM(Tabella2026[[POPOLAZIONE PER DIFFERENZA ]])</f>
        <v>3.7040870333495226E-5</v>
      </c>
      <c r="Q6141" s="3">
        <f>+Tabella2026[[#This Row],[INCIDENZA POPOLAZIONE PER DIFFERENZA]]*(PLAFOND-SUM(Tabella2026[CONTRIBUTO SULLA BASE DELLA POPOLAZIONE]))</f>
        <v>10904.804445528289</v>
      </c>
      <c r="R6141" s="3">
        <f>+Tabella2026[[#This Row],[CONTRIBUTO SULLA BASE DELLA POPOLAZIONE]]+Tabella2026[[#This Row],[CONTRIBUTO SULLA BASE DEL REDDITO]]</f>
        <v>15190.174516415198</v>
      </c>
      <c r="S6141" s="3">
        <f>+Tabella2026[[#This Row],[CONTRIBUTO TOTALE]]/(PLAFOND/N_TESSERE)</f>
        <v>30.380349032830395</v>
      </c>
      <c r="T6141" s="3">
        <f>+MAX(CEILING(Tabella2026[[#This Row],[preDEF1]],1),1)</f>
        <v>31</v>
      </c>
      <c r="U6141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141" s="21">
        <f>+Tabella2026[[#This Row],[DEF - n. card]]*(PLAFOND/N_TESSERE)</f>
        <v>15500</v>
      </c>
      <c r="W6141" s="18"/>
    </row>
    <row r="6142" spans="2:23" x14ac:dyDescent="0.25">
      <c r="B6142" s="1" t="s">
        <v>12488</v>
      </c>
      <c r="C6142" s="2">
        <v>69082</v>
      </c>
      <c r="D6142" s="1" t="s">
        <v>12489</v>
      </c>
      <c r="E6142" s="1" t="s">
        <v>96</v>
      </c>
      <c r="F6142" s="1" t="s">
        <v>328</v>
      </c>
      <c r="G6142" s="1" t="s">
        <v>11807</v>
      </c>
      <c r="H6142" s="1" t="s">
        <v>15836</v>
      </c>
      <c r="I6142" s="5">
        <v>857</v>
      </c>
      <c r="J6142" s="5">
        <v>12630313</v>
      </c>
      <c r="K6142" s="3">
        <f>+Tabella2026[[#This Row],[POP_2024]]/SUM(Tabella2026[POP_2024])</f>
        <v>1.4539355881764941E-5</v>
      </c>
      <c r="L6142" s="3">
        <f>+Tabella2026[[#This Row],[INCIDENZA POPOLAZIONE]]*(PLAFOND/2)</f>
        <v>4280.3754670746875</v>
      </c>
      <c r="M6142" s="3">
        <f>+IFERROR(Tabella2026[[#This Row],[reddito_2024]]/Tabella2026[[#This Row],[POP_2024]],"")</f>
        <v>14737.82147024504</v>
      </c>
      <c r="N6142" s="3">
        <f>+IF(Tabella2026[[#This Row],[REDDITO COMPLESSIVO PROCAPITE]]&lt;media_aggr_reddito_pc,(media_aggr_reddito_pc-Tabella2026[[#This Row],[REDDITO COMPLESSIVO PROCAPITE]]),0)</f>
        <v>3087.2445923637006</v>
      </c>
      <c r="O6142" s="3">
        <f>+Tabella2026[[#This Row],[DIFFERENZA REDDITO INFERIORE ALLA MEDIA DALLA MEDIA]]*Tabella2026[[#This Row],[POP_2024]]</f>
        <v>2645768.6156556914</v>
      </c>
      <c r="P6142" s="3">
        <f>+Tabella2026[[#This Row],[POPOLAZIONE PER DIFFERENZA ]]/SUM(Tabella2026[[POPOLAZIONE PER DIFFERENZA ]])</f>
        <v>2.3472785706715088E-5</v>
      </c>
      <c r="Q6142" s="3">
        <f>+Tabella2026[[#This Row],[INCIDENZA POPOLAZIONE PER DIFFERENZA]]*(PLAFOND-SUM(Tabella2026[CONTRIBUTO SULLA BASE DELLA POPOLAZIONE]))</f>
        <v>6910.37050746767</v>
      </c>
      <c r="R6142" s="3">
        <f>+Tabella2026[[#This Row],[CONTRIBUTO SULLA BASE DELLA POPOLAZIONE]]+Tabella2026[[#This Row],[CONTRIBUTO SULLA BASE DEL REDDITO]]</f>
        <v>11190.745974542358</v>
      </c>
      <c r="S6142" s="3">
        <f>+Tabella2026[[#This Row],[CONTRIBUTO TOTALE]]/(PLAFOND/N_TESSERE)</f>
        <v>22.381491949084715</v>
      </c>
      <c r="T6142" s="3">
        <f>+MAX(CEILING(Tabella2026[[#This Row],[preDEF1]],1),1)</f>
        <v>23</v>
      </c>
      <c r="U614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142" s="21">
        <f>+Tabella2026[[#This Row],[DEF - n. card]]*(PLAFOND/N_TESSERE)</f>
        <v>11500</v>
      </c>
      <c r="W6142" s="18"/>
    </row>
    <row r="6143" spans="2:23" x14ac:dyDescent="0.25">
      <c r="B6143" s="1" t="s">
        <v>12180</v>
      </c>
      <c r="C6143" s="2">
        <v>4074</v>
      </c>
      <c r="D6143" s="1" t="s">
        <v>12181</v>
      </c>
      <c r="E6143" s="1" t="s">
        <v>18</v>
      </c>
      <c r="F6143" s="1" t="s">
        <v>263</v>
      </c>
      <c r="G6143" s="1" t="s">
        <v>11807</v>
      </c>
      <c r="H6143" s="1" t="s">
        <v>15835</v>
      </c>
      <c r="I6143" s="5">
        <v>855</v>
      </c>
      <c r="J6143" s="5">
        <v>13389441</v>
      </c>
      <c r="K6143" s="3">
        <f>+Tabella2026[[#This Row],[POP_2024]]/SUM(Tabella2026[POP_2024])</f>
        <v>1.4505425062904345E-5</v>
      </c>
      <c r="L6143" s="3">
        <f>+Tabella2026[[#This Row],[INCIDENZA POPOLAZIONE]]*(PLAFOND/2)</f>
        <v>4270.3862594502416</v>
      </c>
      <c r="M6143" s="3">
        <f>+IFERROR(Tabella2026[[#This Row],[reddito_2024]]/Tabella2026[[#This Row],[POP_2024]],"")</f>
        <v>15660.164912280701</v>
      </c>
      <c r="N6143" s="3">
        <f>+IF(Tabella2026[[#This Row],[REDDITO COMPLESSIVO PROCAPITE]]&lt;media_aggr_reddito_pc,(media_aggr_reddito_pc-Tabella2026[[#This Row],[REDDITO COMPLESSIVO PROCAPITE]]),0)</f>
        <v>2164.9011503280399</v>
      </c>
      <c r="O6143" s="3">
        <f>+Tabella2026[[#This Row],[DIFFERENZA REDDITO INFERIORE ALLA MEDIA DALLA MEDIA]]*Tabella2026[[#This Row],[POP_2024]]</f>
        <v>1850990.4835304741</v>
      </c>
      <c r="P6143" s="3">
        <f>+Tabella2026[[#This Row],[POPOLAZIONE PER DIFFERENZA ]]/SUM(Tabella2026[[POPOLAZIONE PER DIFFERENZA ]])</f>
        <v>1.6421656341369906E-5</v>
      </c>
      <c r="Q6143" s="3">
        <f>+Tabella2026[[#This Row],[INCIDENZA POPOLAZIONE PER DIFFERENZA]]*(PLAFOND-SUM(Tabella2026[CONTRIBUTO SULLA BASE DELLA POPOLAZIONE]))</f>
        <v>4834.523310657064</v>
      </c>
      <c r="R6143" s="3">
        <f>+Tabella2026[[#This Row],[CONTRIBUTO SULLA BASE DELLA POPOLAZIONE]]+Tabella2026[[#This Row],[CONTRIBUTO SULLA BASE DEL REDDITO]]</f>
        <v>9104.9095701073056</v>
      </c>
      <c r="S6143" s="3">
        <f>+Tabella2026[[#This Row],[CONTRIBUTO TOTALE]]/(PLAFOND/N_TESSERE)</f>
        <v>18.209819140214613</v>
      </c>
      <c r="T6143" s="3">
        <f>+MAX(CEILING(Tabella2026[[#This Row],[preDEF1]],1),1)</f>
        <v>19</v>
      </c>
      <c r="U6143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143" s="21">
        <f>+Tabella2026[[#This Row],[DEF - n. card]]*(PLAFOND/N_TESSERE)</f>
        <v>9500</v>
      </c>
      <c r="W6143" s="18"/>
    </row>
    <row r="6144" spans="2:23" x14ac:dyDescent="0.25">
      <c r="B6144" s="1" t="s">
        <v>12094</v>
      </c>
      <c r="C6144" s="2">
        <v>76061</v>
      </c>
      <c r="D6144" s="1" t="s">
        <v>12095</v>
      </c>
      <c r="E6144" s="1" t="s">
        <v>213</v>
      </c>
      <c r="F6144" s="1" t="s">
        <v>212</v>
      </c>
      <c r="G6144" s="1" t="s">
        <v>11807</v>
      </c>
      <c r="H6144" s="1" t="s">
        <v>15836</v>
      </c>
      <c r="I6144" s="5">
        <v>855</v>
      </c>
      <c r="J6144" s="5">
        <v>9908232</v>
      </c>
      <c r="K6144" s="3">
        <f>+Tabella2026[[#This Row],[POP_2024]]/SUM(Tabella2026[POP_2024])</f>
        <v>1.4505425062904345E-5</v>
      </c>
      <c r="L6144" s="3">
        <f>+Tabella2026[[#This Row],[INCIDENZA POPOLAZIONE]]*(PLAFOND/2)</f>
        <v>4270.3862594502416</v>
      </c>
      <c r="M6144" s="3">
        <f>+IFERROR(Tabella2026[[#This Row],[reddito_2024]]/Tabella2026[[#This Row],[POP_2024]],"")</f>
        <v>11588.575438596492</v>
      </c>
      <c r="N6144" s="3">
        <f>+IF(Tabella2026[[#This Row],[REDDITO COMPLESSIVO PROCAPITE]]&lt;media_aggr_reddito_pc,(media_aggr_reddito_pc-Tabella2026[[#This Row],[REDDITO COMPLESSIVO PROCAPITE]]),0)</f>
        <v>6236.4906240122491</v>
      </c>
      <c r="O6144" s="3">
        <f>+Tabella2026[[#This Row],[DIFFERENZA REDDITO INFERIORE ALLA MEDIA DALLA MEDIA]]*Tabella2026[[#This Row],[POP_2024]]</f>
        <v>5332199.483530473</v>
      </c>
      <c r="P6144" s="3">
        <f>+Tabella2026[[#This Row],[POPOLAZIONE PER DIFFERENZA ]]/SUM(Tabella2026[[POPOLAZIONE PER DIFFERENZA ]])</f>
        <v>4.7306319638744866E-5</v>
      </c>
      <c r="Q6144" s="3">
        <f>+Tabella2026[[#This Row],[INCIDENZA POPOLAZIONE PER DIFFERENZA]]*(PLAFOND-SUM(Tabella2026[CONTRIBUTO SULLA BASE DELLA POPOLAZIONE]))</f>
        <v>13926.945021906815</v>
      </c>
      <c r="R6144" s="3">
        <f>+Tabella2026[[#This Row],[CONTRIBUTO SULLA BASE DELLA POPOLAZIONE]]+Tabella2026[[#This Row],[CONTRIBUTO SULLA BASE DEL REDDITO]]</f>
        <v>18197.331281357056</v>
      </c>
      <c r="S6144" s="3">
        <f>+Tabella2026[[#This Row],[CONTRIBUTO TOTALE]]/(PLAFOND/N_TESSERE)</f>
        <v>36.39466256271411</v>
      </c>
      <c r="T6144" s="3">
        <f>+MAX(CEILING(Tabella2026[[#This Row],[preDEF1]],1),1)</f>
        <v>37</v>
      </c>
      <c r="U6144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6144" s="21">
        <f>+Tabella2026[[#This Row],[DEF - n. card]]*(PLAFOND/N_TESSERE)</f>
        <v>18500</v>
      </c>
      <c r="W6144" s="18"/>
    </row>
    <row r="6145" spans="2:23" x14ac:dyDescent="0.25">
      <c r="B6145" s="1" t="s">
        <v>12244</v>
      </c>
      <c r="C6145" s="2">
        <v>17157</v>
      </c>
      <c r="D6145" s="1" t="s">
        <v>12245</v>
      </c>
      <c r="E6145" s="1" t="s">
        <v>12</v>
      </c>
      <c r="F6145" s="1" t="s">
        <v>50</v>
      </c>
      <c r="G6145" s="1" t="s">
        <v>11807</v>
      </c>
      <c r="H6145" s="1" t="s">
        <v>15835</v>
      </c>
      <c r="I6145" s="5">
        <v>855</v>
      </c>
      <c r="J6145" s="5">
        <v>15686033</v>
      </c>
      <c r="K6145" s="3">
        <f>+Tabella2026[[#This Row],[POP_2024]]/SUM(Tabella2026[POP_2024])</f>
        <v>1.4505425062904345E-5</v>
      </c>
      <c r="L6145" s="3">
        <f>+Tabella2026[[#This Row],[INCIDENZA POPOLAZIONE]]*(PLAFOND/2)</f>
        <v>4270.3862594502416</v>
      </c>
      <c r="M6145" s="3">
        <f>+IFERROR(Tabella2026[[#This Row],[reddito_2024]]/Tabella2026[[#This Row],[POP_2024]],"")</f>
        <v>18346.237426900585</v>
      </c>
      <c r="N6145" s="3">
        <f>+IF(Tabella2026[[#This Row],[REDDITO COMPLESSIVO PROCAPITE]]&lt;media_aggr_reddito_pc,(media_aggr_reddito_pc-Tabella2026[[#This Row],[REDDITO COMPLESSIVO PROCAPITE]]),0)</f>
        <v>0</v>
      </c>
      <c r="O6145" s="3">
        <f>+Tabella2026[[#This Row],[DIFFERENZA REDDITO INFERIORE ALLA MEDIA DALLA MEDIA]]*Tabella2026[[#This Row],[POP_2024]]</f>
        <v>0</v>
      </c>
      <c r="P6145" s="3">
        <f>+Tabella2026[[#This Row],[POPOLAZIONE PER DIFFERENZA ]]/SUM(Tabella2026[[POPOLAZIONE PER DIFFERENZA ]])</f>
        <v>0</v>
      </c>
      <c r="Q6145" s="3">
        <f>+Tabella2026[[#This Row],[INCIDENZA POPOLAZIONE PER DIFFERENZA]]*(PLAFOND-SUM(Tabella2026[CONTRIBUTO SULLA BASE DELLA POPOLAZIONE]))</f>
        <v>0</v>
      </c>
      <c r="R6145" s="3">
        <f>+Tabella2026[[#This Row],[CONTRIBUTO SULLA BASE DELLA POPOLAZIONE]]+Tabella2026[[#This Row],[CONTRIBUTO SULLA BASE DEL REDDITO]]</f>
        <v>4270.3862594502416</v>
      </c>
      <c r="S6145" s="3">
        <f>+Tabella2026[[#This Row],[CONTRIBUTO TOTALE]]/(PLAFOND/N_TESSERE)</f>
        <v>8.5407725189004839</v>
      </c>
      <c r="T6145" s="3">
        <f>+MAX(CEILING(Tabella2026[[#This Row],[preDEF1]],1),1)</f>
        <v>9</v>
      </c>
      <c r="U6145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45" s="21">
        <f>+Tabella2026[[#This Row],[DEF - n. card]]*(PLAFOND/N_TESSERE)</f>
        <v>4500</v>
      </c>
      <c r="W6145" s="18"/>
    </row>
    <row r="6146" spans="2:23" x14ac:dyDescent="0.25">
      <c r="B6146" s="1" t="s">
        <v>12266</v>
      </c>
      <c r="C6146" s="2">
        <v>16180</v>
      </c>
      <c r="D6146" s="1" t="s">
        <v>12267</v>
      </c>
      <c r="E6146" s="1" t="s">
        <v>12</v>
      </c>
      <c r="F6146" s="1" t="s">
        <v>93</v>
      </c>
      <c r="G6146" s="1" t="s">
        <v>11807</v>
      </c>
      <c r="H6146" s="1" t="s">
        <v>15835</v>
      </c>
      <c r="I6146" s="5">
        <v>854</v>
      </c>
      <c r="J6146" s="5">
        <v>20051993</v>
      </c>
      <c r="K6146" s="3">
        <f>+Tabella2026[[#This Row],[POP_2024]]/SUM(Tabella2026[POP_2024])</f>
        <v>1.4488459653474048E-5</v>
      </c>
      <c r="L6146" s="3">
        <f>+Tabella2026[[#This Row],[INCIDENZA POPOLAZIONE]]*(PLAFOND/2)</f>
        <v>4265.39165563802</v>
      </c>
      <c r="M6146" s="3">
        <f>+IFERROR(Tabella2026[[#This Row],[reddito_2024]]/Tabella2026[[#This Row],[POP_2024]],"")</f>
        <v>23480.085480093676</v>
      </c>
      <c r="N6146" s="3">
        <f>+IF(Tabella2026[[#This Row],[REDDITO COMPLESSIVO PROCAPITE]]&lt;media_aggr_reddito_pc,(media_aggr_reddito_pc-Tabella2026[[#This Row],[REDDITO COMPLESSIVO PROCAPITE]]),0)</f>
        <v>0</v>
      </c>
      <c r="O6146" s="3">
        <f>+Tabella2026[[#This Row],[DIFFERENZA REDDITO INFERIORE ALLA MEDIA DALLA MEDIA]]*Tabella2026[[#This Row],[POP_2024]]</f>
        <v>0</v>
      </c>
      <c r="P6146" s="3">
        <f>+Tabella2026[[#This Row],[POPOLAZIONE PER DIFFERENZA ]]/SUM(Tabella2026[[POPOLAZIONE PER DIFFERENZA ]])</f>
        <v>0</v>
      </c>
      <c r="Q6146" s="3">
        <f>+Tabella2026[[#This Row],[INCIDENZA POPOLAZIONE PER DIFFERENZA]]*(PLAFOND-SUM(Tabella2026[CONTRIBUTO SULLA BASE DELLA POPOLAZIONE]))</f>
        <v>0</v>
      </c>
      <c r="R6146" s="3">
        <f>+Tabella2026[[#This Row],[CONTRIBUTO SULLA BASE DELLA POPOLAZIONE]]+Tabella2026[[#This Row],[CONTRIBUTO SULLA BASE DEL REDDITO]]</f>
        <v>4265.39165563802</v>
      </c>
      <c r="S6146" s="3">
        <f>+Tabella2026[[#This Row],[CONTRIBUTO TOTALE]]/(PLAFOND/N_TESSERE)</f>
        <v>8.5307833112760392</v>
      </c>
      <c r="T6146" s="3">
        <f>+MAX(CEILING(Tabella2026[[#This Row],[preDEF1]],1),1)</f>
        <v>9</v>
      </c>
      <c r="U614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46" s="21">
        <f>+Tabella2026[[#This Row],[DEF - n. card]]*(PLAFOND/N_TESSERE)</f>
        <v>4500</v>
      </c>
      <c r="W6146" s="18"/>
    </row>
    <row r="6147" spans="2:23" x14ac:dyDescent="0.25">
      <c r="B6147" s="1" t="s">
        <v>12294</v>
      </c>
      <c r="C6147" s="2">
        <v>70016</v>
      </c>
      <c r="D6147" s="1" t="s">
        <v>12295</v>
      </c>
      <c r="E6147" s="1" t="s">
        <v>345</v>
      </c>
      <c r="F6147" s="1" t="s">
        <v>344</v>
      </c>
      <c r="G6147" s="1" t="s">
        <v>11807</v>
      </c>
      <c r="H6147" s="1" t="s">
        <v>15836</v>
      </c>
      <c r="I6147" s="5">
        <v>853</v>
      </c>
      <c r="J6147" s="5">
        <v>11636820</v>
      </c>
      <c r="K6147" s="3">
        <f>+Tabella2026[[#This Row],[POP_2024]]/SUM(Tabella2026[POP_2024])</f>
        <v>1.447149424404375E-5</v>
      </c>
      <c r="L6147" s="3">
        <f>+Tabella2026[[#This Row],[INCIDENZA POPOLAZIONE]]*(PLAFOND/2)</f>
        <v>4260.3970518257975</v>
      </c>
      <c r="M6147" s="3">
        <f>+IFERROR(Tabella2026[[#This Row],[reddito_2024]]/Tabella2026[[#This Row],[POP_2024]],"")</f>
        <v>13642.227432590857</v>
      </c>
      <c r="N6147" s="3">
        <f>+IF(Tabella2026[[#This Row],[REDDITO COMPLESSIVO PROCAPITE]]&lt;media_aggr_reddito_pc,(media_aggr_reddito_pc-Tabella2026[[#This Row],[REDDITO COMPLESSIVO PROCAPITE]]),0)</f>
        <v>4182.8386300178845</v>
      </c>
      <c r="O6147" s="3">
        <f>+Tabella2026[[#This Row],[DIFFERENZA REDDITO INFERIORE ALLA MEDIA DALLA MEDIA]]*Tabella2026[[#This Row],[POP_2024]]</f>
        <v>3567961.3514052555</v>
      </c>
      <c r="P6147" s="3">
        <f>+Tabella2026[[#This Row],[POPOLAZIONE PER DIFFERENZA ]]/SUM(Tabella2026[[POPOLAZIONE PER DIFFERENZA ]])</f>
        <v>3.165431463500132E-5</v>
      </c>
      <c r="Q6147" s="3">
        <f>+Tabella2026[[#This Row],[INCIDENZA POPOLAZIONE PER DIFFERENZA]]*(PLAFOND-SUM(Tabella2026[CONTRIBUTO SULLA BASE DELLA POPOLAZIONE]))</f>
        <v>9319.0064878084504</v>
      </c>
      <c r="R6147" s="3">
        <f>+Tabella2026[[#This Row],[CONTRIBUTO SULLA BASE DELLA POPOLAZIONE]]+Tabella2026[[#This Row],[CONTRIBUTO SULLA BASE DEL REDDITO]]</f>
        <v>13579.403539634248</v>
      </c>
      <c r="S6147" s="3">
        <f>+Tabella2026[[#This Row],[CONTRIBUTO TOTALE]]/(PLAFOND/N_TESSERE)</f>
        <v>27.158807079268495</v>
      </c>
      <c r="T6147" s="3">
        <f>+MAX(CEILING(Tabella2026[[#This Row],[preDEF1]],1),1)</f>
        <v>28</v>
      </c>
      <c r="U6147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147" s="21">
        <f>+Tabella2026[[#This Row],[DEF - n. card]]*(PLAFOND/N_TESSERE)</f>
        <v>14000</v>
      </c>
      <c r="W6147" s="18"/>
    </row>
    <row r="6148" spans="2:23" x14ac:dyDescent="0.25">
      <c r="B6148" s="1" t="s">
        <v>12396</v>
      </c>
      <c r="C6148" s="2">
        <v>83087</v>
      </c>
      <c r="D6148" s="1" t="s">
        <v>12397</v>
      </c>
      <c r="E6148" s="1" t="s">
        <v>21</v>
      </c>
      <c r="F6148" s="1" t="s">
        <v>42</v>
      </c>
      <c r="G6148" s="1" t="s">
        <v>11807</v>
      </c>
      <c r="H6148" s="1" t="s">
        <v>15836</v>
      </c>
      <c r="I6148" s="5">
        <v>852</v>
      </c>
      <c r="J6148" s="5">
        <v>14968728</v>
      </c>
      <c r="K6148" s="3">
        <f>+Tabella2026[[#This Row],[POP_2024]]/SUM(Tabella2026[POP_2024])</f>
        <v>1.4454528834613452E-5</v>
      </c>
      <c r="L6148" s="3">
        <f>+Tabella2026[[#This Row],[INCIDENZA POPOLAZIONE]]*(PLAFOND/2)</f>
        <v>4255.402448013574</v>
      </c>
      <c r="M6148" s="3">
        <f>+IFERROR(Tabella2026[[#This Row],[reddito_2024]]/Tabella2026[[#This Row],[POP_2024]],"")</f>
        <v>17568.929577464787</v>
      </c>
      <c r="N6148" s="3">
        <f>+IF(Tabella2026[[#This Row],[REDDITO COMPLESSIVO PROCAPITE]]&lt;media_aggr_reddito_pc,(media_aggr_reddito_pc-Tabella2026[[#This Row],[REDDITO COMPLESSIVO PROCAPITE]]),0)</f>
        <v>256.13648514395391</v>
      </c>
      <c r="O6148" s="3">
        <f>+Tabella2026[[#This Row],[DIFFERENZA REDDITO INFERIORE ALLA MEDIA DALLA MEDIA]]*Tabella2026[[#This Row],[POP_2024]]</f>
        <v>218228.28534264874</v>
      </c>
      <c r="P6148" s="3">
        <f>+Tabella2026[[#This Row],[POPOLAZIONE PER DIFFERENZA ]]/SUM(Tabella2026[[POPOLAZIONE PER DIFFERENZA ]])</f>
        <v>1.936082296343361E-6</v>
      </c>
      <c r="Q6148" s="3">
        <f>+Tabella2026[[#This Row],[INCIDENZA POPOLAZIONE PER DIFFERENZA]]*(PLAFOND-SUM(Tabella2026[CONTRIBUTO SULLA BASE DELLA POPOLAZIONE]))</f>
        <v>569.98117598176555</v>
      </c>
      <c r="R6148" s="3">
        <f>+Tabella2026[[#This Row],[CONTRIBUTO SULLA BASE DELLA POPOLAZIONE]]+Tabella2026[[#This Row],[CONTRIBUTO SULLA BASE DEL REDDITO]]</f>
        <v>4825.3836239953398</v>
      </c>
      <c r="S6148" s="3">
        <f>+Tabella2026[[#This Row],[CONTRIBUTO TOTALE]]/(PLAFOND/N_TESSERE)</f>
        <v>9.6507672479906788</v>
      </c>
      <c r="T6148" s="3">
        <f>+MAX(CEILING(Tabella2026[[#This Row],[preDEF1]],1),1)</f>
        <v>10</v>
      </c>
      <c r="U6148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148" s="21">
        <f>+Tabella2026[[#This Row],[DEF - n. card]]*(PLAFOND/N_TESSERE)</f>
        <v>5000</v>
      </c>
      <c r="W6148" s="18"/>
    </row>
    <row r="6149" spans="2:23" x14ac:dyDescent="0.25">
      <c r="B6149" s="1" t="s">
        <v>12310</v>
      </c>
      <c r="C6149" s="2">
        <v>1291</v>
      </c>
      <c r="D6149" s="1" t="s">
        <v>12311</v>
      </c>
      <c r="E6149" s="1" t="s">
        <v>18</v>
      </c>
      <c r="F6149" s="1" t="s">
        <v>17</v>
      </c>
      <c r="G6149" s="1" t="s">
        <v>11807</v>
      </c>
      <c r="H6149" s="1" t="s">
        <v>15835</v>
      </c>
      <c r="I6149" s="5">
        <v>852</v>
      </c>
      <c r="J6149" s="5">
        <v>14509247</v>
      </c>
      <c r="K6149" s="3">
        <f>+Tabella2026[[#This Row],[POP_2024]]/SUM(Tabella2026[POP_2024])</f>
        <v>1.4454528834613452E-5</v>
      </c>
      <c r="L6149" s="3">
        <f>+Tabella2026[[#This Row],[INCIDENZA POPOLAZIONE]]*(PLAFOND/2)</f>
        <v>4255.402448013574</v>
      </c>
      <c r="M6149" s="3">
        <f>+IFERROR(Tabella2026[[#This Row],[reddito_2024]]/Tabella2026[[#This Row],[POP_2024]],"")</f>
        <v>17029.632629107982</v>
      </c>
      <c r="N6149" s="3">
        <f>+IF(Tabella2026[[#This Row],[REDDITO COMPLESSIVO PROCAPITE]]&lt;media_aggr_reddito_pc,(media_aggr_reddito_pc-Tabella2026[[#This Row],[REDDITO COMPLESSIVO PROCAPITE]]),0)</f>
        <v>795.43343350075884</v>
      </c>
      <c r="O6149" s="3">
        <f>+Tabella2026[[#This Row],[DIFFERENZA REDDITO INFERIORE ALLA MEDIA DALLA MEDIA]]*Tabella2026[[#This Row],[POP_2024]]</f>
        <v>677709.28534264653</v>
      </c>
      <c r="P6149" s="3">
        <f>+Tabella2026[[#This Row],[POPOLAZIONE PER DIFFERENZA ]]/SUM(Tabella2026[[POPOLAZIONE PER DIFFERENZA ]])</f>
        <v>6.0125155057660306E-6</v>
      </c>
      <c r="Q6149" s="3">
        <f>+Tabella2026[[#This Row],[INCIDENZA POPOLAZIONE PER DIFFERENZA]]*(PLAFOND-SUM(Tabella2026[CONTRIBUTO SULLA BASE DELLA POPOLAZIONE]))</f>
        <v>1770.0800555108972</v>
      </c>
      <c r="R6149" s="3">
        <f>+Tabella2026[[#This Row],[CONTRIBUTO SULLA BASE DELLA POPOLAZIONE]]+Tabella2026[[#This Row],[CONTRIBUTO SULLA BASE DEL REDDITO]]</f>
        <v>6025.4825035244712</v>
      </c>
      <c r="S6149" s="3">
        <f>+Tabella2026[[#This Row],[CONTRIBUTO TOTALE]]/(PLAFOND/N_TESSERE)</f>
        <v>12.050965007048942</v>
      </c>
      <c r="T6149" s="3">
        <f>+MAX(CEILING(Tabella2026[[#This Row],[preDEF1]],1),1)</f>
        <v>13</v>
      </c>
      <c r="U614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149" s="21">
        <f>+Tabella2026[[#This Row],[DEF - n. card]]*(PLAFOND/N_TESSERE)</f>
        <v>6500</v>
      </c>
      <c r="W6149" s="18"/>
    </row>
    <row r="6150" spans="2:23" x14ac:dyDescent="0.25">
      <c r="B6150" s="1" t="s">
        <v>12072</v>
      </c>
      <c r="C6150" s="2">
        <v>76026</v>
      </c>
      <c r="D6150" s="1" t="s">
        <v>12073</v>
      </c>
      <c r="E6150" s="1" t="s">
        <v>213</v>
      </c>
      <c r="F6150" s="1" t="s">
        <v>212</v>
      </c>
      <c r="G6150" s="1" t="s">
        <v>11807</v>
      </c>
      <c r="H6150" s="1" t="s">
        <v>15836</v>
      </c>
      <c r="I6150" s="5">
        <v>851</v>
      </c>
      <c r="J6150" s="5">
        <v>10057098</v>
      </c>
      <c r="K6150" s="3">
        <f>+Tabella2026[[#This Row],[POP_2024]]/SUM(Tabella2026[POP_2024])</f>
        <v>1.4437563425183156E-5</v>
      </c>
      <c r="L6150" s="3">
        <f>+Tabella2026[[#This Row],[INCIDENZA POPOLAZIONE]]*(PLAFOND/2)</f>
        <v>4250.4078442013524</v>
      </c>
      <c r="M6150" s="3">
        <f>+IFERROR(Tabella2026[[#This Row],[reddito_2024]]/Tabella2026[[#This Row],[POP_2024]],"")</f>
        <v>11817.976498237367</v>
      </c>
      <c r="N6150" s="3">
        <f>+IF(Tabella2026[[#This Row],[REDDITO COMPLESSIVO PROCAPITE]]&lt;media_aggr_reddito_pc,(media_aggr_reddito_pc-Tabella2026[[#This Row],[REDDITO COMPLESSIVO PROCAPITE]]),0)</f>
        <v>6007.0895643713739</v>
      </c>
      <c r="O6150" s="3">
        <f>+Tabella2026[[#This Row],[DIFFERENZA REDDITO INFERIORE ALLA MEDIA DALLA MEDIA]]*Tabella2026[[#This Row],[POP_2024]]</f>
        <v>5112033.219280039</v>
      </c>
      <c r="P6150" s="3">
        <f>+Tabella2026[[#This Row],[POPOLAZIONE PER DIFFERENZA ]]/SUM(Tabella2026[[POPOLAZIONE PER DIFFERENZA ]])</f>
        <v>4.5353043940326432E-5</v>
      </c>
      <c r="Q6150" s="3">
        <f>+Tabella2026[[#This Row],[INCIDENZA POPOLAZIONE PER DIFFERENZA]]*(PLAFOND-SUM(Tabella2026[CONTRIBUTO SULLA BASE DELLA POPOLAZIONE]))</f>
        <v>13351.902121249201</v>
      </c>
      <c r="R6150" s="3">
        <f>+Tabella2026[[#This Row],[CONTRIBUTO SULLA BASE DELLA POPOLAZIONE]]+Tabella2026[[#This Row],[CONTRIBUTO SULLA BASE DEL REDDITO]]</f>
        <v>17602.309965450553</v>
      </c>
      <c r="S6150" s="3">
        <f>+Tabella2026[[#This Row],[CONTRIBUTO TOTALE]]/(PLAFOND/N_TESSERE)</f>
        <v>35.204619930901103</v>
      </c>
      <c r="T6150" s="3">
        <f>+MAX(CEILING(Tabella2026[[#This Row],[preDEF1]],1),1)</f>
        <v>36</v>
      </c>
      <c r="U6150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6150" s="21">
        <f>+Tabella2026[[#This Row],[DEF - n. card]]*(PLAFOND/N_TESSERE)</f>
        <v>18000</v>
      </c>
      <c r="W6150" s="18"/>
    </row>
    <row r="6151" spans="2:23" x14ac:dyDescent="0.25">
      <c r="B6151" s="1" t="s">
        <v>12426</v>
      </c>
      <c r="C6151" s="2">
        <v>13077</v>
      </c>
      <c r="D6151" s="1" t="s">
        <v>12427</v>
      </c>
      <c r="E6151" s="1" t="s">
        <v>12</v>
      </c>
      <c r="F6151" s="1" t="s">
        <v>152</v>
      </c>
      <c r="G6151" s="1" t="s">
        <v>11807</v>
      </c>
      <c r="H6151" s="1" t="s">
        <v>15835</v>
      </c>
      <c r="I6151" s="5">
        <v>851</v>
      </c>
      <c r="J6151" s="5">
        <v>6180833</v>
      </c>
      <c r="K6151" s="3">
        <f>+Tabella2026[[#This Row],[POP_2024]]/SUM(Tabella2026[POP_2024])</f>
        <v>1.4437563425183156E-5</v>
      </c>
      <c r="L6151" s="3">
        <f>+Tabella2026[[#This Row],[INCIDENZA POPOLAZIONE]]*(PLAFOND/2)</f>
        <v>4250.4078442013524</v>
      </c>
      <c r="M6151" s="3">
        <f>+IFERROR(Tabella2026[[#This Row],[reddito_2024]]/Tabella2026[[#This Row],[POP_2024]],"")</f>
        <v>7263.0235017626319</v>
      </c>
      <c r="N6151" s="3">
        <f>+IF(Tabella2026[[#This Row],[REDDITO COMPLESSIVO PROCAPITE]]&lt;media_aggr_reddito_pc,(media_aggr_reddito_pc-Tabella2026[[#This Row],[REDDITO COMPLESSIVO PROCAPITE]]),0)</f>
        <v>10562.042560846108</v>
      </c>
      <c r="O6151" s="3">
        <f>+Tabella2026[[#This Row],[DIFFERENZA REDDITO INFERIORE ALLA MEDIA DALLA MEDIA]]*Tabella2026[[#This Row],[POP_2024]]</f>
        <v>8988298.219280038</v>
      </c>
      <c r="P6151" s="3">
        <f>+Tabella2026[[#This Row],[POPOLAZIONE PER DIFFERENZA ]]/SUM(Tabella2026[[POPOLAZIONE PER DIFFERENZA ]])</f>
        <v>7.9742573375760835E-5</v>
      </c>
      <c r="Q6151" s="3">
        <f>+Tabella2026[[#This Row],[INCIDENZA POPOLAZIONE PER DIFFERENZA]]*(PLAFOND-SUM(Tabella2026[CONTRIBUTO SULLA BASE DELLA POPOLAZIONE]))</f>
        <v>23476.153794894053</v>
      </c>
      <c r="R6151" s="3">
        <f>+Tabella2026[[#This Row],[CONTRIBUTO SULLA BASE DELLA POPOLAZIONE]]+Tabella2026[[#This Row],[CONTRIBUTO SULLA BASE DEL REDDITO]]</f>
        <v>27726.561639095406</v>
      </c>
      <c r="S6151" s="3">
        <f>+Tabella2026[[#This Row],[CONTRIBUTO TOTALE]]/(PLAFOND/N_TESSERE)</f>
        <v>55.453123278190809</v>
      </c>
      <c r="T6151" s="3">
        <f>+MAX(CEILING(Tabella2026[[#This Row],[preDEF1]],1),1)</f>
        <v>56</v>
      </c>
      <c r="U6151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6151" s="21">
        <f>+Tabella2026[[#This Row],[DEF - n. card]]*(PLAFOND/N_TESSERE)</f>
        <v>28000</v>
      </c>
      <c r="W6151" s="18"/>
    </row>
    <row r="6152" spans="2:23" x14ac:dyDescent="0.25">
      <c r="B6152" s="1" t="s">
        <v>12364</v>
      </c>
      <c r="C6152" s="2">
        <v>19045</v>
      </c>
      <c r="D6152" s="1" t="s">
        <v>12365</v>
      </c>
      <c r="E6152" s="1" t="s">
        <v>12</v>
      </c>
      <c r="F6152" s="1" t="s">
        <v>193</v>
      </c>
      <c r="G6152" s="1" t="s">
        <v>11807</v>
      </c>
      <c r="H6152" s="1" t="s">
        <v>15835</v>
      </c>
      <c r="I6152" s="5">
        <v>851</v>
      </c>
      <c r="J6152" s="5">
        <v>15378166</v>
      </c>
      <c r="K6152" s="3">
        <f>+Tabella2026[[#This Row],[POP_2024]]/SUM(Tabella2026[POP_2024])</f>
        <v>1.4437563425183156E-5</v>
      </c>
      <c r="L6152" s="3">
        <f>+Tabella2026[[#This Row],[INCIDENZA POPOLAZIONE]]*(PLAFOND/2)</f>
        <v>4250.4078442013524</v>
      </c>
      <c r="M6152" s="3">
        <f>+IFERROR(Tabella2026[[#This Row],[reddito_2024]]/Tabella2026[[#This Row],[POP_2024]],"")</f>
        <v>18070.700352526441</v>
      </c>
      <c r="N6152" s="3">
        <f>+IF(Tabella2026[[#This Row],[REDDITO COMPLESSIVO PROCAPITE]]&lt;media_aggr_reddito_pc,(media_aggr_reddito_pc-Tabella2026[[#This Row],[REDDITO COMPLESSIVO PROCAPITE]]),0)</f>
        <v>0</v>
      </c>
      <c r="O6152" s="3">
        <f>+Tabella2026[[#This Row],[DIFFERENZA REDDITO INFERIORE ALLA MEDIA DALLA MEDIA]]*Tabella2026[[#This Row],[POP_2024]]</f>
        <v>0</v>
      </c>
      <c r="P6152" s="3">
        <f>+Tabella2026[[#This Row],[POPOLAZIONE PER DIFFERENZA ]]/SUM(Tabella2026[[POPOLAZIONE PER DIFFERENZA ]])</f>
        <v>0</v>
      </c>
      <c r="Q6152" s="3">
        <f>+Tabella2026[[#This Row],[INCIDENZA POPOLAZIONE PER DIFFERENZA]]*(PLAFOND-SUM(Tabella2026[CONTRIBUTO SULLA BASE DELLA POPOLAZIONE]))</f>
        <v>0</v>
      </c>
      <c r="R6152" s="3">
        <f>+Tabella2026[[#This Row],[CONTRIBUTO SULLA BASE DELLA POPOLAZIONE]]+Tabella2026[[#This Row],[CONTRIBUTO SULLA BASE DEL REDDITO]]</f>
        <v>4250.4078442013524</v>
      </c>
      <c r="S6152" s="3">
        <f>+Tabella2026[[#This Row],[CONTRIBUTO TOTALE]]/(PLAFOND/N_TESSERE)</f>
        <v>8.5008156884027049</v>
      </c>
      <c r="T6152" s="3">
        <f>+MAX(CEILING(Tabella2026[[#This Row],[preDEF1]],1),1)</f>
        <v>9</v>
      </c>
      <c r="U6152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52" s="21">
        <f>+Tabella2026[[#This Row],[DEF - n. card]]*(PLAFOND/N_TESSERE)</f>
        <v>4500</v>
      </c>
      <c r="W6152" s="18"/>
    </row>
    <row r="6153" spans="2:23" x14ac:dyDescent="0.25">
      <c r="B6153" s="1" t="s">
        <v>12204</v>
      </c>
      <c r="C6153" s="2">
        <v>68034</v>
      </c>
      <c r="D6153" s="1" t="s">
        <v>12205</v>
      </c>
      <c r="E6153" s="1" t="s">
        <v>96</v>
      </c>
      <c r="F6153" s="1" t="s">
        <v>95</v>
      </c>
      <c r="G6153" s="1" t="s">
        <v>11807</v>
      </c>
      <c r="H6153" s="1" t="s">
        <v>15836</v>
      </c>
      <c r="I6153" s="5">
        <v>851</v>
      </c>
      <c r="J6153" s="5">
        <v>10600712</v>
      </c>
      <c r="K6153" s="3">
        <f>+Tabella2026[[#This Row],[POP_2024]]/SUM(Tabella2026[POP_2024])</f>
        <v>1.4437563425183156E-5</v>
      </c>
      <c r="L6153" s="3">
        <f>+Tabella2026[[#This Row],[INCIDENZA POPOLAZIONE]]*(PLAFOND/2)</f>
        <v>4250.4078442013524</v>
      </c>
      <c r="M6153" s="3">
        <f>+IFERROR(Tabella2026[[#This Row],[reddito_2024]]/Tabella2026[[#This Row],[POP_2024]],"")</f>
        <v>12456.770857814336</v>
      </c>
      <c r="N6153" s="3">
        <f>+IF(Tabella2026[[#This Row],[REDDITO COMPLESSIVO PROCAPITE]]&lt;media_aggr_reddito_pc,(media_aggr_reddito_pc-Tabella2026[[#This Row],[REDDITO COMPLESSIVO PROCAPITE]]),0)</f>
        <v>5368.2952047944054</v>
      </c>
      <c r="O6153" s="3">
        <f>+Tabella2026[[#This Row],[DIFFERENZA REDDITO INFERIORE ALLA MEDIA DALLA MEDIA]]*Tabella2026[[#This Row],[POP_2024]]</f>
        <v>4568419.219280039</v>
      </c>
      <c r="P6153" s="3">
        <f>+Tabella2026[[#This Row],[POPOLAZIONE PER DIFFERENZA ]]/SUM(Tabella2026[[POPOLAZIONE PER DIFFERENZA ]])</f>
        <v>4.0530197810220711E-5</v>
      </c>
      <c r="Q6153" s="3">
        <f>+Tabella2026[[#This Row],[INCIDENZA POPOLAZIONE PER DIFFERENZA]]*(PLAFOND-SUM(Tabella2026[CONTRIBUTO SULLA BASE DELLA POPOLAZIONE]))</f>
        <v>11932.059837680668</v>
      </c>
      <c r="R6153" s="3">
        <f>+Tabella2026[[#This Row],[CONTRIBUTO SULLA BASE DELLA POPOLAZIONE]]+Tabella2026[[#This Row],[CONTRIBUTO SULLA BASE DEL REDDITO]]</f>
        <v>16182.467681882021</v>
      </c>
      <c r="S6153" s="3">
        <f>+Tabella2026[[#This Row],[CONTRIBUTO TOTALE]]/(PLAFOND/N_TESSERE)</f>
        <v>32.36493536376404</v>
      </c>
      <c r="T6153" s="3">
        <f>+MAX(CEILING(Tabella2026[[#This Row],[preDEF1]],1),1)</f>
        <v>33</v>
      </c>
      <c r="U6153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6153" s="21">
        <f>+Tabella2026[[#This Row],[DEF - n. card]]*(PLAFOND/N_TESSERE)</f>
        <v>16500</v>
      </c>
      <c r="W6153" s="18"/>
    </row>
    <row r="6154" spans="2:23" x14ac:dyDescent="0.25">
      <c r="B6154" s="1" t="s">
        <v>12320</v>
      </c>
      <c r="C6154" s="2">
        <v>69079</v>
      </c>
      <c r="D6154" s="1" t="s">
        <v>12321</v>
      </c>
      <c r="E6154" s="1" t="s">
        <v>96</v>
      </c>
      <c r="F6154" s="1" t="s">
        <v>328</v>
      </c>
      <c r="G6154" s="1" t="s">
        <v>11807</v>
      </c>
      <c r="H6154" s="1" t="s">
        <v>15836</v>
      </c>
      <c r="I6154" s="5">
        <v>851</v>
      </c>
      <c r="J6154" s="5">
        <v>10214878</v>
      </c>
      <c r="K6154" s="3">
        <f>+Tabella2026[[#This Row],[POP_2024]]/SUM(Tabella2026[POP_2024])</f>
        <v>1.4437563425183156E-5</v>
      </c>
      <c r="L6154" s="3">
        <f>+Tabella2026[[#This Row],[INCIDENZA POPOLAZIONE]]*(PLAFOND/2)</f>
        <v>4250.4078442013524</v>
      </c>
      <c r="M6154" s="3">
        <f>+IFERROR(Tabella2026[[#This Row],[reddito_2024]]/Tabella2026[[#This Row],[POP_2024]],"")</f>
        <v>12003.381903642774</v>
      </c>
      <c r="N6154" s="3">
        <f>+IF(Tabella2026[[#This Row],[REDDITO COMPLESSIVO PROCAPITE]]&lt;media_aggr_reddito_pc,(media_aggr_reddito_pc-Tabella2026[[#This Row],[REDDITO COMPLESSIVO PROCAPITE]]),0)</f>
        <v>5821.6841589659671</v>
      </c>
      <c r="O6154" s="3">
        <f>+Tabella2026[[#This Row],[DIFFERENZA REDDITO INFERIORE ALLA MEDIA DALLA MEDIA]]*Tabella2026[[#This Row],[POP_2024]]</f>
        <v>4954253.219280038</v>
      </c>
      <c r="P6154" s="3">
        <f>+Tabella2026[[#This Row],[POPOLAZIONE PER DIFFERENZA ]]/SUM(Tabella2026[[POPOLAZIONE PER DIFFERENZA ]])</f>
        <v>4.3953248014525987E-5</v>
      </c>
      <c r="Q6154" s="3">
        <f>+Tabella2026[[#This Row],[INCIDENZA POPOLAZIONE PER DIFFERENZA]]*(PLAFOND-SUM(Tabella2026[CONTRIBUTO SULLA BASE DELLA POPOLAZIONE]))</f>
        <v>12939.803250540492</v>
      </c>
      <c r="R6154" s="3">
        <f>+Tabella2026[[#This Row],[CONTRIBUTO SULLA BASE DELLA POPOLAZIONE]]+Tabella2026[[#This Row],[CONTRIBUTO SULLA BASE DEL REDDITO]]</f>
        <v>17190.211094741844</v>
      </c>
      <c r="S6154" s="3">
        <f>+Tabella2026[[#This Row],[CONTRIBUTO TOTALE]]/(PLAFOND/N_TESSERE)</f>
        <v>34.380422189483689</v>
      </c>
      <c r="T6154" s="3">
        <f>+MAX(CEILING(Tabella2026[[#This Row],[preDEF1]],1),1)</f>
        <v>35</v>
      </c>
      <c r="U6154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6154" s="21">
        <f>+Tabella2026[[#This Row],[DEF - n. card]]*(PLAFOND/N_TESSERE)</f>
        <v>17500</v>
      </c>
      <c r="W6154" s="18"/>
    </row>
    <row r="6155" spans="2:23" x14ac:dyDescent="0.25">
      <c r="B6155" s="1" t="s">
        <v>12496</v>
      </c>
      <c r="C6155" s="2">
        <v>2006</v>
      </c>
      <c r="D6155" s="1" t="s">
        <v>12497</v>
      </c>
      <c r="E6155" s="1" t="s">
        <v>18</v>
      </c>
      <c r="F6155" s="1" t="s">
        <v>381</v>
      </c>
      <c r="G6155" s="1" t="s">
        <v>11807</v>
      </c>
      <c r="H6155" s="1" t="s">
        <v>15835</v>
      </c>
      <c r="I6155" s="5">
        <v>850</v>
      </c>
      <c r="J6155" s="5">
        <v>14304832</v>
      </c>
      <c r="K6155" s="3">
        <f>+Tabella2026[[#This Row],[POP_2024]]/SUM(Tabella2026[POP_2024])</f>
        <v>1.4420598015752858E-5</v>
      </c>
      <c r="L6155" s="3">
        <f>+Tabella2026[[#This Row],[INCIDENZA POPOLAZIONE]]*(PLAFOND/2)</f>
        <v>4245.4132403891299</v>
      </c>
      <c r="M6155" s="3">
        <f>+IFERROR(Tabella2026[[#This Row],[reddito_2024]]/Tabella2026[[#This Row],[POP_2024]],"")</f>
        <v>16829.214117647058</v>
      </c>
      <c r="N6155" s="3">
        <f>+IF(Tabella2026[[#This Row],[REDDITO COMPLESSIVO PROCAPITE]]&lt;media_aggr_reddito_pc,(media_aggr_reddito_pc-Tabella2026[[#This Row],[REDDITO COMPLESSIVO PROCAPITE]]),0)</f>
        <v>995.85194496168333</v>
      </c>
      <c r="O6155" s="3">
        <f>+Tabella2026[[#This Row],[DIFFERENZA REDDITO INFERIORE ALLA MEDIA DALLA MEDIA]]*Tabella2026[[#This Row],[POP_2024]]</f>
        <v>846474.15321743081</v>
      </c>
      <c r="P6155" s="3">
        <f>+Tabella2026[[#This Row],[POPOLAZIONE PER DIFFERENZA ]]/SUM(Tabella2026[[POPOLAZIONE PER DIFFERENZA ]])</f>
        <v>7.5097672136464497E-6</v>
      </c>
      <c r="Q6155" s="3">
        <f>+Tabella2026[[#This Row],[INCIDENZA POPOLAZIONE PER DIFFERENZA]]*(PLAFOND-SUM(Tabella2026[CONTRIBUTO SULLA BASE DELLA POPOLAZIONE]))</f>
        <v>2210.8698353721134</v>
      </c>
      <c r="R6155" s="3">
        <f>+Tabella2026[[#This Row],[CONTRIBUTO SULLA BASE DELLA POPOLAZIONE]]+Tabella2026[[#This Row],[CONTRIBUTO SULLA BASE DEL REDDITO]]</f>
        <v>6456.2830757612428</v>
      </c>
      <c r="S6155" s="3">
        <f>+Tabella2026[[#This Row],[CONTRIBUTO TOTALE]]/(PLAFOND/N_TESSERE)</f>
        <v>12.912566151522485</v>
      </c>
      <c r="T6155" s="3">
        <f>+MAX(CEILING(Tabella2026[[#This Row],[preDEF1]],1),1)</f>
        <v>13</v>
      </c>
      <c r="U6155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155" s="21">
        <f>+Tabella2026[[#This Row],[DEF - n. card]]*(PLAFOND/N_TESSERE)</f>
        <v>6500</v>
      </c>
      <c r="W6155" s="18"/>
    </row>
    <row r="6156" spans="2:23" x14ac:dyDescent="0.25">
      <c r="B6156" s="1" t="s">
        <v>12446</v>
      </c>
      <c r="C6156" s="2">
        <v>58025</v>
      </c>
      <c r="D6156" s="1" t="s">
        <v>12447</v>
      </c>
      <c r="E6156" s="1" t="s">
        <v>8</v>
      </c>
      <c r="F6156" s="1" t="s">
        <v>7</v>
      </c>
      <c r="G6156" s="1" t="s">
        <v>11807</v>
      </c>
      <c r="H6156" s="1" t="s">
        <v>15834</v>
      </c>
      <c r="I6156" s="5">
        <v>850</v>
      </c>
      <c r="J6156" s="5">
        <v>11656564</v>
      </c>
      <c r="K6156" s="3">
        <f>+Tabella2026[[#This Row],[POP_2024]]/SUM(Tabella2026[POP_2024])</f>
        <v>1.4420598015752858E-5</v>
      </c>
      <c r="L6156" s="3">
        <f>+Tabella2026[[#This Row],[INCIDENZA POPOLAZIONE]]*(PLAFOND/2)</f>
        <v>4245.4132403891299</v>
      </c>
      <c r="M6156" s="3">
        <f>+IFERROR(Tabella2026[[#This Row],[reddito_2024]]/Tabella2026[[#This Row],[POP_2024]],"")</f>
        <v>13713.604705882353</v>
      </c>
      <c r="N6156" s="3">
        <f>+IF(Tabella2026[[#This Row],[REDDITO COMPLESSIVO PROCAPITE]]&lt;media_aggr_reddito_pc,(media_aggr_reddito_pc-Tabella2026[[#This Row],[REDDITO COMPLESSIVO PROCAPITE]]),0)</f>
        <v>4111.4613567263877</v>
      </c>
      <c r="O6156" s="3">
        <f>+Tabella2026[[#This Row],[DIFFERENZA REDDITO INFERIORE ALLA MEDIA DALLA MEDIA]]*Tabella2026[[#This Row],[POP_2024]]</f>
        <v>3494742.1532174298</v>
      </c>
      <c r="P6156" s="3">
        <f>+Tabella2026[[#This Row],[POPOLAZIONE PER DIFFERENZA ]]/SUM(Tabella2026[[POPOLAZIONE PER DIFFERENZA ]])</f>
        <v>3.1004727011007822E-5</v>
      </c>
      <c r="Q6156" s="3">
        <f>+Tabella2026[[#This Row],[INCIDENZA POPOLAZIONE PER DIFFERENZA]]*(PLAFOND-SUM(Tabella2026[CONTRIBUTO SULLA BASE DELLA POPOLAZIONE]))</f>
        <v>9127.7683784954806</v>
      </c>
      <c r="R6156" s="3">
        <f>+Tabella2026[[#This Row],[CONTRIBUTO SULLA BASE DELLA POPOLAZIONE]]+Tabella2026[[#This Row],[CONTRIBUTO SULLA BASE DEL REDDITO]]</f>
        <v>13373.18161888461</v>
      </c>
      <c r="S6156" s="3">
        <f>+Tabella2026[[#This Row],[CONTRIBUTO TOTALE]]/(PLAFOND/N_TESSERE)</f>
        <v>26.74636323776922</v>
      </c>
      <c r="T6156" s="3">
        <f>+MAX(CEILING(Tabella2026[[#This Row],[preDEF1]],1),1)</f>
        <v>27</v>
      </c>
      <c r="U6156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156" s="21">
        <f>+Tabella2026[[#This Row],[DEF - n. card]]*(PLAFOND/N_TESSERE)</f>
        <v>13500</v>
      </c>
      <c r="W6156" s="18"/>
    </row>
    <row r="6157" spans="2:23" x14ac:dyDescent="0.25">
      <c r="B6157" s="1" t="s">
        <v>12312</v>
      </c>
      <c r="C6157" s="2">
        <v>1080</v>
      </c>
      <c r="D6157" s="1" t="s">
        <v>12313</v>
      </c>
      <c r="E6157" s="1" t="s">
        <v>18</v>
      </c>
      <c r="F6157" s="1" t="s">
        <v>17</v>
      </c>
      <c r="G6157" s="1" t="s">
        <v>11807</v>
      </c>
      <c r="H6157" s="1" t="s">
        <v>15835</v>
      </c>
      <c r="I6157" s="5">
        <v>850</v>
      </c>
      <c r="J6157" s="5">
        <v>17088651</v>
      </c>
      <c r="K6157" s="3">
        <f>+Tabella2026[[#This Row],[POP_2024]]/SUM(Tabella2026[POP_2024])</f>
        <v>1.4420598015752858E-5</v>
      </c>
      <c r="L6157" s="3">
        <f>+Tabella2026[[#This Row],[INCIDENZA POPOLAZIONE]]*(PLAFOND/2)</f>
        <v>4245.4132403891299</v>
      </c>
      <c r="M6157" s="3">
        <f>+IFERROR(Tabella2026[[#This Row],[reddito_2024]]/Tabella2026[[#This Row],[POP_2024]],"")</f>
        <v>20104.295294117648</v>
      </c>
      <c r="N6157" s="3">
        <f>+IF(Tabella2026[[#This Row],[REDDITO COMPLESSIVO PROCAPITE]]&lt;media_aggr_reddito_pc,(media_aggr_reddito_pc-Tabella2026[[#This Row],[REDDITO COMPLESSIVO PROCAPITE]]),0)</f>
        <v>0</v>
      </c>
      <c r="O6157" s="3">
        <f>+Tabella2026[[#This Row],[DIFFERENZA REDDITO INFERIORE ALLA MEDIA DALLA MEDIA]]*Tabella2026[[#This Row],[POP_2024]]</f>
        <v>0</v>
      </c>
      <c r="P6157" s="3">
        <f>+Tabella2026[[#This Row],[POPOLAZIONE PER DIFFERENZA ]]/SUM(Tabella2026[[POPOLAZIONE PER DIFFERENZA ]])</f>
        <v>0</v>
      </c>
      <c r="Q6157" s="3">
        <f>+Tabella2026[[#This Row],[INCIDENZA POPOLAZIONE PER DIFFERENZA]]*(PLAFOND-SUM(Tabella2026[CONTRIBUTO SULLA BASE DELLA POPOLAZIONE]))</f>
        <v>0</v>
      </c>
      <c r="R6157" s="3">
        <f>+Tabella2026[[#This Row],[CONTRIBUTO SULLA BASE DELLA POPOLAZIONE]]+Tabella2026[[#This Row],[CONTRIBUTO SULLA BASE DEL REDDITO]]</f>
        <v>4245.4132403891299</v>
      </c>
      <c r="S6157" s="3">
        <f>+Tabella2026[[#This Row],[CONTRIBUTO TOTALE]]/(PLAFOND/N_TESSERE)</f>
        <v>8.4908264807782601</v>
      </c>
      <c r="T6157" s="3">
        <f>+MAX(CEILING(Tabella2026[[#This Row],[preDEF1]],1),1)</f>
        <v>9</v>
      </c>
      <c r="U6157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57" s="21">
        <f>+Tabella2026[[#This Row],[DEF - n. card]]*(PLAFOND/N_TESSERE)</f>
        <v>4500</v>
      </c>
      <c r="W6157" s="18"/>
    </row>
    <row r="6158" spans="2:23" x14ac:dyDescent="0.25">
      <c r="B6158" s="1" t="s">
        <v>12340</v>
      </c>
      <c r="C6158" s="2">
        <v>97067</v>
      </c>
      <c r="D6158" s="1" t="s">
        <v>12341</v>
      </c>
      <c r="E6158" s="1" t="s">
        <v>12</v>
      </c>
      <c r="F6158" s="1" t="s">
        <v>362</v>
      </c>
      <c r="G6158" s="1" t="s">
        <v>11807</v>
      </c>
      <c r="H6158" s="1" t="s">
        <v>15835</v>
      </c>
      <c r="I6158" s="5">
        <v>850</v>
      </c>
      <c r="J6158" s="5">
        <v>17811650</v>
      </c>
      <c r="K6158" s="3">
        <f>+Tabella2026[[#This Row],[POP_2024]]/SUM(Tabella2026[POP_2024])</f>
        <v>1.4420598015752858E-5</v>
      </c>
      <c r="L6158" s="3">
        <f>+Tabella2026[[#This Row],[INCIDENZA POPOLAZIONE]]*(PLAFOND/2)</f>
        <v>4245.4132403891299</v>
      </c>
      <c r="M6158" s="3">
        <f>+IFERROR(Tabella2026[[#This Row],[reddito_2024]]/Tabella2026[[#This Row],[POP_2024]],"")</f>
        <v>20954.882352941175</v>
      </c>
      <c r="N6158" s="3">
        <f>+IF(Tabella2026[[#This Row],[REDDITO COMPLESSIVO PROCAPITE]]&lt;media_aggr_reddito_pc,(media_aggr_reddito_pc-Tabella2026[[#This Row],[REDDITO COMPLESSIVO PROCAPITE]]),0)</f>
        <v>0</v>
      </c>
      <c r="O6158" s="3">
        <f>+Tabella2026[[#This Row],[DIFFERENZA REDDITO INFERIORE ALLA MEDIA DALLA MEDIA]]*Tabella2026[[#This Row],[POP_2024]]</f>
        <v>0</v>
      </c>
      <c r="P6158" s="3">
        <f>+Tabella2026[[#This Row],[POPOLAZIONE PER DIFFERENZA ]]/SUM(Tabella2026[[POPOLAZIONE PER DIFFERENZA ]])</f>
        <v>0</v>
      </c>
      <c r="Q6158" s="3">
        <f>+Tabella2026[[#This Row],[INCIDENZA POPOLAZIONE PER DIFFERENZA]]*(PLAFOND-SUM(Tabella2026[CONTRIBUTO SULLA BASE DELLA POPOLAZIONE]))</f>
        <v>0</v>
      </c>
      <c r="R6158" s="3">
        <f>+Tabella2026[[#This Row],[CONTRIBUTO SULLA BASE DELLA POPOLAZIONE]]+Tabella2026[[#This Row],[CONTRIBUTO SULLA BASE DEL REDDITO]]</f>
        <v>4245.4132403891299</v>
      </c>
      <c r="S6158" s="3">
        <f>+Tabella2026[[#This Row],[CONTRIBUTO TOTALE]]/(PLAFOND/N_TESSERE)</f>
        <v>8.4908264807782601</v>
      </c>
      <c r="T6158" s="3">
        <f>+MAX(CEILING(Tabella2026[[#This Row],[preDEF1]],1),1)</f>
        <v>9</v>
      </c>
      <c r="U6158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58" s="21">
        <f>+Tabella2026[[#This Row],[DEF - n. card]]*(PLAFOND/N_TESSERE)</f>
        <v>4500</v>
      </c>
      <c r="W6158" s="18"/>
    </row>
    <row r="6159" spans="2:23" x14ac:dyDescent="0.25">
      <c r="B6159" s="1" t="s">
        <v>12406</v>
      </c>
      <c r="C6159" s="2">
        <v>8044</v>
      </c>
      <c r="D6159" s="1" t="s">
        <v>12407</v>
      </c>
      <c r="E6159" s="1" t="s">
        <v>24</v>
      </c>
      <c r="F6159" s="1" t="s">
        <v>286</v>
      </c>
      <c r="G6159" s="1" t="s">
        <v>11807</v>
      </c>
      <c r="H6159" s="1" t="s">
        <v>15835</v>
      </c>
      <c r="I6159" s="5">
        <v>850</v>
      </c>
      <c r="J6159" s="5">
        <v>14238872</v>
      </c>
      <c r="K6159" s="3">
        <f>+Tabella2026[[#This Row],[POP_2024]]/SUM(Tabella2026[POP_2024])</f>
        <v>1.4420598015752858E-5</v>
      </c>
      <c r="L6159" s="3">
        <f>+Tabella2026[[#This Row],[INCIDENZA POPOLAZIONE]]*(PLAFOND/2)</f>
        <v>4245.4132403891299</v>
      </c>
      <c r="M6159" s="3">
        <f>+IFERROR(Tabella2026[[#This Row],[reddito_2024]]/Tabella2026[[#This Row],[POP_2024]],"")</f>
        <v>16751.614117647059</v>
      </c>
      <c r="N6159" s="3">
        <f>+IF(Tabella2026[[#This Row],[REDDITO COMPLESSIVO PROCAPITE]]&lt;media_aggr_reddito_pc,(media_aggr_reddito_pc-Tabella2026[[#This Row],[REDDITO COMPLESSIVO PROCAPITE]]),0)</f>
        <v>1073.4519449616819</v>
      </c>
      <c r="O6159" s="3">
        <f>+Tabella2026[[#This Row],[DIFFERENZA REDDITO INFERIORE ALLA MEDIA DALLA MEDIA]]*Tabella2026[[#This Row],[POP_2024]]</f>
        <v>912434.15321742964</v>
      </c>
      <c r="P6159" s="3">
        <f>+Tabella2026[[#This Row],[POPOLAZIONE PER DIFFERENZA ]]/SUM(Tabella2026[[POPOLAZIONE PER DIFFERENZA ]])</f>
        <v>8.0949525303266082E-6</v>
      </c>
      <c r="Q6159" s="3">
        <f>+Tabella2026[[#This Row],[INCIDENZA POPOLAZIONE PER DIFFERENZA]]*(PLAFOND-SUM(Tabella2026[CONTRIBUTO SULLA BASE DELLA POPOLAZIONE]))</f>
        <v>2383.1479537137652</v>
      </c>
      <c r="R6159" s="3">
        <f>+Tabella2026[[#This Row],[CONTRIBUTO SULLA BASE DELLA POPOLAZIONE]]+Tabella2026[[#This Row],[CONTRIBUTO SULLA BASE DEL REDDITO]]</f>
        <v>6628.5611941028947</v>
      </c>
      <c r="S6159" s="3">
        <f>+Tabella2026[[#This Row],[CONTRIBUTO TOTALE]]/(PLAFOND/N_TESSERE)</f>
        <v>13.25712238820579</v>
      </c>
      <c r="T6159" s="3">
        <f>+MAX(CEILING(Tabella2026[[#This Row],[preDEF1]],1),1)</f>
        <v>14</v>
      </c>
      <c r="U6159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159" s="21">
        <f>+Tabella2026[[#This Row],[DEF - n. card]]*(PLAFOND/N_TESSERE)</f>
        <v>7000</v>
      </c>
      <c r="W6159" s="18"/>
    </row>
    <row r="6160" spans="2:23" x14ac:dyDescent="0.25">
      <c r="B6160" s="1" t="s">
        <v>12486</v>
      </c>
      <c r="C6160" s="2">
        <v>33016</v>
      </c>
      <c r="D6160" s="1" t="s">
        <v>12487</v>
      </c>
      <c r="E6160" s="1" t="s">
        <v>27</v>
      </c>
      <c r="F6160" s="1" t="s">
        <v>112</v>
      </c>
      <c r="G6160" s="1" t="s">
        <v>11807</v>
      </c>
      <c r="H6160" s="1" t="s">
        <v>15835</v>
      </c>
      <c r="I6160" s="5">
        <v>849</v>
      </c>
      <c r="J6160" s="5">
        <v>16147318</v>
      </c>
      <c r="K6160" s="3">
        <f>+Tabella2026[[#This Row],[POP_2024]]/SUM(Tabella2026[POP_2024])</f>
        <v>1.440363260632256E-5</v>
      </c>
      <c r="L6160" s="3">
        <f>+Tabella2026[[#This Row],[INCIDENZA POPOLAZIONE]]*(PLAFOND/2)</f>
        <v>4240.4186365769065</v>
      </c>
      <c r="M6160" s="3">
        <f>+IFERROR(Tabella2026[[#This Row],[reddito_2024]]/Tabella2026[[#This Row],[POP_2024]],"")</f>
        <v>19019.220259128386</v>
      </c>
      <c r="N6160" s="3">
        <f>+IF(Tabella2026[[#This Row],[REDDITO COMPLESSIVO PROCAPITE]]&lt;media_aggr_reddito_pc,(media_aggr_reddito_pc-Tabella2026[[#This Row],[REDDITO COMPLESSIVO PROCAPITE]]),0)</f>
        <v>0</v>
      </c>
      <c r="O6160" s="3">
        <f>+Tabella2026[[#This Row],[DIFFERENZA REDDITO INFERIORE ALLA MEDIA DALLA MEDIA]]*Tabella2026[[#This Row],[POP_2024]]</f>
        <v>0</v>
      </c>
      <c r="P6160" s="3">
        <f>+Tabella2026[[#This Row],[POPOLAZIONE PER DIFFERENZA ]]/SUM(Tabella2026[[POPOLAZIONE PER DIFFERENZA ]])</f>
        <v>0</v>
      </c>
      <c r="Q6160" s="3">
        <f>+Tabella2026[[#This Row],[INCIDENZA POPOLAZIONE PER DIFFERENZA]]*(PLAFOND-SUM(Tabella2026[CONTRIBUTO SULLA BASE DELLA POPOLAZIONE]))</f>
        <v>0</v>
      </c>
      <c r="R6160" s="3">
        <f>+Tabella2026[[#This Row],[CONTRIBUTO SULLA BASE DELLA POPOLAZIONE]]+Tabella2026[[#This Row],[CONTRIBUTO SULLA BASE DEL REDDITO]]</f>
        <v>4240.4186365769065</v>
      </c>
      <c r="S6160" s="3">
        <f>+Tabella2026[[#This Row],[CONTRIBUTO TOTALE]]/(PLAFOND/N_TESSERE)</f>
        <v>8.4808372731538135</v>
      </c>
      <c r="T6160" s="3">
        <f>+MAX(CEILING(Tabella2026[[#This Row],[preDEF1]],1),1)</f>
        <v>9</v>
      </c>
      <c r="U616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60" s="21">
        <f>+Tabella2026[[#This Row],[DEF - n. card]]*(PLAFOND/N_TESSERE)</f>
        <v>4500</v>
      </c>
      <c r="W6160" s="18"/>
    </row>
    <row r="6161" spans="2:23" x14ac:dyDescent="0.25">
      <c r="B6161" s="1" t="s">
        <v>12230</v>
      </c>
      <c r="C6161" s="2">
        <v>33028</v>
      </c>
      <c r="D6161" s="1" t="s">
        <v>12231</v>
      </c>
      <c r="E6161" s="1" t="s">
        <v>27</v>
      </c>
      <c r="F6161" s="1" t="s">
        <v>112</v>
      </c>
      <c r="G6161" s="1" t="s">
        <v>11807</v>
      </c>
      <c r="H6161" s="1" t="s">
        <v>15835</v>
      </c>
      <c r="I6161" s="5">
        <v>849</v>
      </c>
      <c r="J6161" s="5">
        <v>14989168</v>
      </c>
      <c r="K6161" s="3">
        <f>+Tabella2026[[#This Row],[POP_2024]]/SUM(Tabella2026[POP_2024])</f>
        <v>1.440363260632256E-5</v>
      </c>
      <c r="L6161" s="3">
        <f>+Tabella2026[[#This Row],[INCIDENZA POPOLAZIONE]]*(PLAFOND/2)</f>
        <v>4240.4186365769065</v>
      </c>
      <c r="M6161" s="3">
        <f>+IFERROR(Tabella2026[[#This Row],[reddito_2024]]/Tabella2026[[#This Row],[POP_2024]],"")</f>
        <v>17655.085983510013</v>
      </c>
      <c r="N6161" s="3">
        <f>+IF(Tabella2026[[#This Row],[REDDITO COMPLESSIVO PROCAPITE]]&lt;media_aggr_reddito_pc,(media_aggr_reddito_pc-Tabella2026[[#This Row],[REDDITO COMPLESSIVO PROCAPITE]]),0)</f>
        <v>169.98007909872831</v>
      </c>
      <c r="O6161" s="3">
        <f>+Tabella2026[[#This Row],[DIFFERENZA REDDITO INFERIORE ALLA MEDIA DALLA MEDIA]]*Tabella2026[[#This Row],[POP_2024]]</f>
        <v>144313.08715482033</v>
      </c>
      <c r="P6161" s="3">
        <f>+Tabella2026[[#This Row],[POPOLAZIONE PER DIFFERENZA ]]/SUM(Tabella2026[[POPOLAZIONE PER DIFFERENZA ]])</f>
        <v>1.2803198848966998E-6</v>
      </c>
      <c r="Q6161" s="3">
        <f>+Tabella2026[[#This Row],[INCIDENZA POPOLAZIONE PER DIFFERENZA]]*(PLAFOND-SUM(Tabella2026[CONTRIBUTO SULLA BASE DELLA POPOLAZIONE]))</f>
        <v>376.92521387367628</v>
      </c>
      <c r="R6161" s="3">
        <f>+Tabella2026[[#This Row],[CONTRIBUTO SULLA BASE DELLA POPOLAZIONE]]+Tabella2026[[#This Row],[CONTRIBUTO SULLA BASE DEL REDDITO]]</f>
        <v>4617.343850450583</v>
      </c>
      <c r="S6161" s="3">
        <f>+Tabella2026[[#This Row],[CONTRIBUTO TOTALE]]/(PLAFOND/N_TESSERE)</f>
        <v>9.2346877009011656</v>
      </c>
      <c r="T6161" s="3">
        <f>+MAX(CEILING(Tabella2026[[#This Row],[preDEF1]],1),1)</f>
        <v>10</v>
      </c>
      <c r="U6161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161" s="21">
        <f>+Tabella2026[[#This Row],[DEF - n. card]]*(PLAFOND/N_TESSERE)</f>
        <v>5000</v>
      </c>
      <c r="W6161" s="18"/>
    </row>
    <row r="6162" spans="2:23" x14ac:dyDescent="0.25">
      <c r="B6162" s="1" t="s">
        <v>12376</v>
      </c>
      <c r="C6162" s="2">
        <v>62069</v>
      </c>
      <c r="D6162" s="1" t="s">
        <v>12377</v>
      </c>
      <c r="E6162" s="1" t="s">
        <v>15</v>
      </c>
      <c r="F6162" s="1" t="s">
        <v>256</v>
      </c>
      <c r="G6162" s="1" t="s">
        <v>11807</v>
      </c>
      <c r="H6162" s="1" t="s">
        <v>15836</v>
      </c>
      <c r="I6162" s="5">
        <v>849</v>
      </c>
      <c r="J6162" s="5">
        <v>9778705</v>
      </c>
      <c r="K6162" s="3">
        <f>+Tabella2026[[#This Row],[POP_2024]]/SUM(Tabella2026[POP_2024])</f>
        <v>1.440363260632256E-5</v>
      </c>
      <c r="L6162" s="3">
        <f>+Tabella2026[[#This Row],[INCIDENZA POPOLAZIONE]]*(PLAFOND/2)</f>
        <v>4240.4186365769065</v>
      </c>
      <c r="M6162" s="3">
        <f>+IFERROR(Tabella2026[[#This Row],[reddito_2024]]/Tabella2026[[#This Row],[POP_2024]],"")</f>
        <v>11517.909305064783</v>
      </c>
      <c r="N6162" s="3">
        <f>+IF(Tabella2026[[#This Row],[REDDITO COMPLESSIVO PROCAPITE]]&lt;media_aggr_reddito_pc,(media_aggr_reddito_pc-Tabella2026[[#This Row],[REDDITO COMPLESSIVO PROCAPITE]]),0)</f>
        <v>6307.1567575439585</v>
      </c>
      <c r="O6162" s="3">
        <f>+Tabella2026[[#This Row],[DIFFERENZA REDDITO INFERIORE ALLA MEDIA DALLA MEDIA]]*Tabella2026[[#This Row],[POP_2024]]</f>
        <v>5354776.0871548206</v>
      </c>
      <c r="P6162" s="3">
        <f>+Tabella2026[[#This Row],[POPOLAZIONE PER DIFFERENZA ]]/SUM(Tabella2026[[POPOLAZIONE PER DIFFERENZA ]])</f>
        <v>4.7506615226092905E-5</v>
      </c>
      <c r="Q6162" s="3">
        <f>+Tabella2026[[#This Row],[INCIDENZA POPOLAZIONE PER DIFFERENZA]]*(PLAFOND-SUM(Tabella2026[CONTRIBUTO SULLA BASE DELLA POPOLAZIONE]))</f>
        <v>13985.911892600388</v>
      </c>
      <c r="R6162" s="3">
        <f>+Tabella2026[[#This Row],[CONTRIBUTO SULLA BASE DELLA POPOLAZIONE]]+Tabella2026[[#This Row],[CONTRIBUTO SULLA BASE DEL REDDITO]]</f>
        <v>18226.330529177296</v>
      </c>
      <c r="S6162" s="3">
        <f>+Tabella2026[[#This Row],[CONTRIBUTO TOTALE]]/(PLAFOND/N_TESSERE)</f>
        <v>36.452661058354593</v>
      </c>
      <c r="T6162" s="3">
        <f>+MAX(CEILING(Tabella2026[[#This Row],[preDEF1]],1),1)</f>
        <v>37</v>
      </c>
      <c r="U6162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6162" s="21">
        <f>+Tabella2026[[#This Row],[DEF - n. card]]*(PLAFOND/N_TESSERE)</f>
        <v>18500</v>
      </c>
      <c r="W6162" s="18"/>
    </row>
    <row r="6163" spans="2:23" x14ac:dyDescent="0.25">
      <c r="B6163" s="1" t="s">
        <v>12474</v>
      </c>
      <c r="C6163" s="2">
        <v>97015</v>
      </c>
      <c r="D6163" s="1" t="s">
        <v>12475</v>
      </c>
      <c r="E6163" s="1" t="s">
        <v>12</v>
      </c>
      <c r="F6163" s="1" t="s">
        <v>362</v>
      </c>
      <c r="G6163" s="1" t="s">
        <v>11807</v>
      </c>
      <c r="H6163" s="1" t="s">
        <v>15835</v>
      </c>
      <c r="I6163" s="5">
        <v>848</v>
      </c>
      <c r="J6163" s="5">
        <v>14251608</v>
      </c>
      <c r="K6163" s="3">
        <f>+Tabella2026[[#This Row],[POP_2024]]/SUM(Tabella2026[POP_2024])</f>
        <v>1.4386667196892264E-5</v>
      </c>
      <c r="L6163" s="3">
        <f>+Tabella2026[[#This Row],[INCIDENZA POPOLAZIONE]]*(PLAFOND/2)</f>
        <v>4235.4240327646849</v>
      </c>
      <c r="M6163" s="3">
        <f>+IFERROR(Tabella2026[[#This Row],[reddito_2024]]/Tabella2026[[#This Row],[POP_2024]],"")</f>
        <v>16806.141509433961</v>
      </c>
      <c r="N6163" s="3">
        <f>+IF(Tabella2026[[#This Row],[REDDITO COMPLESSIVO PROCAPITE]]&lt;media_aggr_reddito_pc,(media_aggr_reddito_pc-Tabella2026[[#This Row],[REDDITO COMPLESSIVO PROCAPITE]]),0)</f>
        <v>1018.9245531747802</v>
      </c>
      <c r="O6163" s="3">
        <f>+Tabella2026[[#This Row],[DIFFERENZA REDDITO INFERIORE ALLA MEDIA DALLA MEDIA]]*Tabella2026[[#This Row],[POP_2024]]</f>
        <v>864048.02109221357</v>
      </c>
      <c r="P6163" s="3">
        <f>+Tabella2026[[#This Row],[POPOLAZIONE PER DIFFERENZA ]]/SUM(Tabella2026[[POPOLAZIONE PER DIFFERENZA ]])</f>
        <v>7.6656794246470587E-6</v>
      </c>
      <c r="Q6163" s="3">
        <f>+Tabella2026[[#This Row],[INCIDENZA POPOLAZIONE PER DIFFERENZA]]*(PLAFOND-SUM(Tabella2026[CONTRIBUTO SULLA BASE DELLA POPOLAZIONE]))</f>
        <v>2256.7702733565347</v>
      </c>
      <c r="R6163" s="3">
        <f>+Tabella2026[[#This Row],[CONTRIBUTO SULLA BASE DELLA POPOLAZIONE]]+Tabella2026[[#This Row],[CONTRIBUTO SULLA BASE DEL REDDITO]]</f>
        <v>6492.1943061212196</v>
      </c>
      <c r="S6163" s="3">
        <f>+Tabella2026[[#This Row],[CONTRIBUTO TOTALE]]/(PLAFOND/N_TESSERE)</f>
        <v>12.984388612242439</v>
      </c>
      <c r="T6163" s="3">
        <f>+MAX(CEILING(Tabella2026[[#This Row],[preDEF1]],1),1)</f>
        <v>13</v>
      </c>
      <c r="U6163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163" s="21">
        <f>+Tabella2026[[#This Row],[DEF - n. card]]*(PLAFOND/N_TESSERE)</f>
        <v>6500</v>
      </c>
      <c r="W6163" s="18"/>
    </row>
    <row r="6164" spans="2:23" x14ac:dyDescent="0.25">
      <c r="B6164" s="1" t="s">
        <v>12360</v>
      </c>
      <c r="C6164" s="2">
        <v>30110</v>
      </c>
      <c r="D6164" s="1" t="s">
        <v>12361</v>
      </c>
      <c r="E6164" s="1" t="s">
        <v>48</v>
      </c>
      <c r="F6164" s="1" t="s">
        <v>120</v>
      </c>
      <c r="G6164" s="1" t="s">
        <v>11807</v>
      </c>
      <c r="H6164" s="1" t="s">
        <v>15835</v>
      </c>
      <c r="I6164" s="5">
        <v>848</v>
      </c>
      <c r="J6164" s="5">
        <v>14492350</v>
      </c>
      <c r="K6164" s="3">
        <f>+Tabella2026[[#This Row],[POP_2024]]/SUM(Tabella2026[POP_2024])</f>
        <v>1.4386667196892264E-5</v>
      </c>
      <c r="L6164" s="3">
        <f>+Tabella2026[[#This Row],[INCIDENZA POPOLAZIONE]]*(PLAFOND/2)</f>
        <v>4235.4240327646849</v>
      </c>
      <c r="M6164" s="3">
        <f>+IFERROR(Tabella2026[[#This Row],[reddito_2024]]/Tabella2026[[#This Row],[POP_2024]],"")</f>
        <v>17090.03537735849</v>
      </c>
      <c r="N6164" s="3">
        <f>+IF(Tabella2026[[#This Row],[REDDITO COMPLESSIVO PROCAPITE]]&lt;media_aggr_reddito_pc,(media_aggr_reddito_pc-Tabella2026[[#This Row],[REDDITO COMPLESSIVO PROCAPITE]]),0)</f>
        <v>735.03068525025083</v>
      </c>
      <c r="O6164" s="3">
        <f>+Tabella2026[[#This Row],[DIFFERENZA REDDITO INFERIORE ALLA MEDIA DALLA MEDIA]]*Tabella2026[[#This Row],[POP_2024]]</f>
        <v>623306.02109221276</v>
      </c>
      <c r="P6164" s="3">
        <f>+Tabella2026[[#This Row],[POPOLAZIONE PER DIFFERENZA ]]/SUM(Tabella2026[[POPOLAZIONE PER DIFFERENZA ]])</f>
        <v>5.5298594806170768E-6</v>
      </c>
      <c r="Q6164" s="3">
        <f>+Tabella2026[[#This Row],[INCIDENZA POPOLAZIONE PER DIFFERENZA]]*(PLAFOND-SUM(Tabella2026[CONTRIBUTO SULLA BASE DELLA POPOLAZIONE]))</f>
        <v>1627.9864836990635</v>
      </c>
      <c r="R6164" s="3">
        <f>+Tabella2026[[#This Row],[CONTRIBUTO SULLA BASE DELLA POPOLAZIONE]]+Tabella2026[[#This Row],[CONTRIBUTO SULLA BASE DEL REDDITO]]</f>
        <v>5863.4105164637485</v>
      </c>
      <c r="S6164" s="3">
        <f>+Tabella2026[[#This Row],[CONTRIBUTO TOTALE]]/(PLAFOND/N_TESSERE)</f>
        <v>11.726821032927496</v>
      </c>
      <c r="T6164" s="3">
        <f>+MAX(CEILING(Tabella2026[[#This Row],[preDEF1]],1),1)</f>
        <v>12</v>
      </c>
      <c r="U6164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164" s="21">
        <f>+Tabella2026[[#This Row],[DEF - n. card]]*(PLAFOND/N_TESSERE)</f>
        <v>6000</v>
      </c>
      <c r="W6164" s="18"/>
    </row>
    <row r="6165" spans="2:23" x14ac:dyDescent="0.25">
      <c r="B6165" s="1" t="s">
        <v>12330</v>
      </c>
      <c r="C6165" s="2">
        <v>18032</v>
      </c>
      <c r="D6165" s="1" t="s">
        <v>12331</v>
      </c>
      <c r="E6165" s="1" t="s">
        <v>12</v>
      </c>
      <c r="F6165" s="1" t="s">
        <v>195</v>
      </c>
      <c r="G6165" s="1" t="s">
        <v>11807</v>
      </c>
      <c r="H6165" s="1" t="s">
        <v>15835</v>
      </c>
      <c r="I6165" s="5">
        <v>847</v>
      </c>
      <c r="J6165" s="5">
        <v>15642424</v>
      </c>
      <c r="K6165" s="3">
        <f>+Tabella2026[[#This Row],[POP_2024]]/SUM(Tabella2026[POP_2024])</f>
        <v>1.4369701787461965E-5</v>
      </c>
      <c r="L6165" s="3">
        <f>+Tabella2026[[#This Row],[INCIDENZA POPOLAZIONE]]*(PLAFOND/2)</f>
        <v>4230.4294289524623</v>
      </c>
      <c r="M6165" s="3">
        <f>+IFERROR(Tabella2026[[#This Row],[reddito_2024]]/Tabella2026[[#This Row],[POP_2024]],"")</f>
        <v>18468.03305785124</v>
      </c>
      <c r="N6165" s="3">
        <f>+IF(Tabella2026[[#This Row],[REDDITO COMPLESSIVO PROCAPITE]]&lt;media_aggr_reddito_pc,(media_aggr_reddito_pc-Tabella2026[[#This Row],[REDDITO COMPLESSIVO PROCAPITE]]),0)</f>
        <v>0</v>
      </c>
      <c r="O6165" s="3">
        <f>+Tabella2026[[#This Row],[DIFFERENZA REDDITO INFERIORE ALLA MEDIA DALLA MEDIA]]*Tabella2026[[#This Row],[POP_2024]]</f>
        <v>0</v>
      </c>
      <c r="P6165" s="3">
        <f>+Tabella2026[[#This Row],[POPOLAZIONE PER DIFFERENZA ]]/SUM(Tabella2026[[POPOLAZIONE PER DIFFERENZA ]])</f>
        <v>0</v>
      </c>
      <c r="Q6165" s="3">
        <f>+Tabella2026[[#This Row],[INCIDENZA POPOLAZIONE PER DIFFERENZA]]*(PLAFOND-SUM(Tabella2026[CONTRIBUTO SULLA BASE DELLA POPOLAZIONE]))</f>
        <v>0</v>
      </c>
      <c r="R6165" s="3">
        <f>+Tabella2026[[#This Row],[CONTRIBUTO SULLA BASE DELLA POPOLAZIONE]]+Tabella2026[[#This Row],[CONTRIBUTO SULLA BASE DEL REDDITO]]</f>
        <v>4230.4294289524623</v>
      </c>
      <c r="S6165" s="3">
        <f>+Tabella2026[[#This Row],[CONTRIBUTO TOTALE]]/(PLAFOND/N_TESSERE)</f>
        <v>8.460858857904924</v>
      </c>
      <c r="T6165" s="3">
        <f>+MAX(CEILING(Tabella2026[[#This Row],[preDEF1]],1),1)</f>
        <v>9</v>
      </c>
      <c r="U6165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65" s="21">
        <f>+Tabella2026[[#This Row],[DEF - n. card]]*(PLAFOND/N_TESSERE)</f>
        <v>4500</v>
      </c>
      <c r="W6165" s="18"/>
    </row>
    <row r="6166" spans="2:23" x14ac:dyDescent="0.25">
      <c r="B6166" s="1" t="s">
        <v>12436</v>
      </c>
      <c r="C6166" s="2">
        <v>24010</v>
      </c>
      <c r="D6166" s="1" t="s">
        <v>12437</v>
      </c>
      <c r="E6166" s="1" t="s">
        <v>38</v>
      </c>
      <c r="F6166" s="1" t="s">
        <v>106</v>
      </c>
      <c r="G6166" s="1" t="s">
        <v>11807</v>
      </c>
      <c r="H6166" s="1" t="s">
        <v>15835</v>
      </c>
      <c r="I6166" s="5">
        <v>846</v>
      </c>
      <c r="J6166" s="5">
        <v>14637568</v>
      </c>
      <c r="K6166" s="3">
        <f>+Tabella2026[[#This Row],[POP_2024]]/SUM(Tabella2026[POP_2024])</f>
        <v>1.4352736378031667E-5</v>
      </c>
      <c r="L6166" s="3">
        <f>+Tabella2026[[#This Row],[INCIDENZA POPOLAZIONE]]*(PLAFOND/2)</f>
        <v>4225.4348251402398</v>
      </c>
      <c r="M6166" s="3">
        <f>+IFERROR(Tabella2026[[#This Row],[reddito_2024]]/Tabella2026[[#This Row],[POP_2024]],"")</f>
        <v>17302.089834515366</v>
      </c>
      <c r="N6166" s="3">
        <f>+IF(Tabella2026[[#This Row],[REDDITO COMPLESSIVO PROCAPITE]]&lt;media_aggr_reddito_pc,(media_aggr_reddito_pc-Tabella2026[[#This Row],[REDDITO COMPLESSIVO PROCAPITE]]),0)</f>
        <v>522.97622809337554</v>
      </c>
      <c r="O6166" s="3">
        <f>+Tabella2026[[#This Row],[DIFFERENZA REDDITO INFERIORE ALLA MEDIA DALLA MEDIA]]*Tabella2026[[#This Row],[POP_2024]]</f>
        <v>442437.8889669957</v>
      </c>
      <c r="P6166" s="3">
        <f>+Tabella2026[[#This Row],[POPOLAZIONE PER DIFFERENZA ]]/SUM(Tabella2026[[POPOLAZIONE PER DIFFERENZA ]])</f>
        <v>3.9252297781451886E-6</v>
      </c>
      <c r="Q6166" s="3">
        <f>+Tabella2026[[#This Row],[INCIDENZA POPOLAZIONE PER DIFFERENZA]]*(PLAFOND-SUM(Tabella2026[CONTRIBUTO SULLA BASE DELLA POPOLAZIONE]))</f>
        <v>1155.5847027636146</v>
      </c>
      <c r="R6166" s="3">
        <f>+Tabella2026[[#This Row],[CONTRIBUTO SULLA BASE DELLA POPOLAZIONE]]+Tabella2026[[#This Row],[CONTRIBUTO SULLA BASE DEL REDDITO]]</f>
        <v>5381.0195279038544</v>
      </c>
      <c r="S6166" s="3">
        <f>+Tabella2026[[#This Row],[CONTRIBUTO TOTALE]]/(PLAFOND/N_TESSERE)</f>
        <v>10.762039055807708</v>
      </c>
      <c r="T6166" s="3">
        <f>+MAX(CEILING(Tabella2026[[#This Row],[preDEF1]],1),1)</f>
        <v>11</v>
      </c>
      <c r="U6166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166" s="21">
        <f>+Tabella2026[[#This Row],[DEF - n. card]]*(PLAFOND/N_TESSERE)</f>
        <v>5500</v>
      </c>
      <c r="W6166" s="18"/>
    </row>
    <row r="6167" spans="2:23" x14ac:dyDescent="0.25">
      <c r="B6167" s="1" t="s">
        <v>12372</v>
      </c>
      <c r="C6167" s="2">
        <v>60021</v>
      </c>
      <c r="D6167" s="1" t="s">
        <v>12373</v>
      </c>
      <c r="E6167" s="1" t="s">
        <v>8</v>
      </c>
      <c r="F6167" s="1" t="s">
        <v>397</v>
      </c>
      <c r="G6167" s="1" t="s">
        <v>11807</v>
      </c>
      <c r="H6167" s="1" t="s">
        <v>15834</v>
      </c>
      <c r="I6167" s="5">
        <v>846</v>
      </c>
      <c r="J6167" s="5">
        <v>9407469</v>
      </c>
      <c r="K6167" s="3">
        <f>+Tabella2026[[#This Row],[POP_2024]]/SUM(Tabella2026[POP_2024])</f>
        <v>1.4352736378031667E-5</v>
      </c>
      <c r="L6167" s="3">
        <f>+Tabella2026[[#This Row],[INCIDENZA POPOLAZIONE]]*(PLAFOND/2)</f>
        <v>4225.4348251402398</v>
      </c>
      <c r="M6167" s="3">
        <f>+IFERROR(Tabella2026[[#This Row],[reddito_2024]]/Tabella2026[[#This Row],[POP_2024]],"")</f>
        <v>11119.939716312057</v>
      </c>
      <c r="N6167" s="3">
        <f>+IF(Tabella2026[[#This Row],[REDDITO COMPLESSIVO PROCAPITE]]&lt;media_aggr_reddito_pc,(media_aggr_reddito_pc-Tabella2026[[#This Row],[REDDITO COMPLESSIVO PROCAPITE]]),0)</f>
        <v>6705.1263462966836</v>
      </c>
      <c r="O6167" s="3">
        <f>+Tabella2026[[#This Row],[DIFFERENZA REDDITO INFERIORE ALLA MEDIA DALLA MEDIA]]*Tabella2026[[#This Row],[POP_2024]]</f>
        <v>5672536.8889669944</v>
      </c>
      <c r="P6167" s="3">
        <f>+Tabella2026[[#This Row],[POPOLAZIONE PER DIFFERENZA ]]/SUM(Tabella2026[[POPOLAZIONE PER DIFFERENZA ]])</f>
        <v>5.0325732197545314E-5</v>
      </c>
      <c r="Q6167" s="3">
        <f>+Tabella2026[[#This Row],[INCIDENZA POPOLAZIONE PER DIFFERENZA]]*(PLAFOND-SUM(Tabella2026[CONTRIBUTO SULLA BASE DELLA POPOLAZIONE]))</f>
        <v>14815.857814658253</v>
      </c>
      <c r="R6167" s="3">
        <f>+Tabella2026[[#This Row],[CONTRIBUTO SULLA BASE DELLA POPOLAZIONE]]+Tabella2026[[#This Row],[CONTRIBUTO SULLA BASE DEL REDDITO]]</f>
        <v>19041.292639798492</v>
      </c>
      <c r="S6167" s="3">
        <f>+Tabella2026[[#This Row],[CONTRIBUTO TOTALE]]/(PLAFOND/N_TESSERE)</f>
        <v>38.082585279596984</v>
      </c>
      <c r="T6167" s="3">
        <f>+MAX(CEILING(Tabella2026[[#This Row],[preDEF1]],1),1)</f>
        <v>39</v>
      </c>
      <c r="U6167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6167" s="21">
        <f>+Tabella2026[[#This Row],[DEF - n. card]]*(PLAFOND/N_TESSERE)</f>
        <v>19500</v>
      </c>
      <c r="W6167" s="18"/>
    </row>
    <row r="6168" spans="2:23" x14ac:dyDescent="0.25">
      <c r="B6168" s="1" t="s">
        <v>12280</v>
      </c>
      <c r="C6168" s="2">
        <v>109011</v>
      </c>
      <c r="D6168" s="1" t="s">
        <v>12281</v>
      </c>
      <c r="E6168" s="1" t="s">
        <v>117</v>
      </c>
      <c r="F6168" s="1" t="s">
        <v>506</v>
      </c>
      <c r="G6168" s="1" t="s">
        <v>11807</v>
      </c>
      <c r="H6168" s="1" t="s">
        <v>15834</v>
      </c>
      <c r="I6168" s="5">
        <v>845</v>
      </c>
      <c r="J6168" s="5">
        <v>12738723</v>
      </c>
      <c r="K6168" s="3">
        <f>+Tabella2026[[#This Row],[POP_2024]]/SUM(Tabella2026[POP_2024])</f>
        <v>1.4335770968601371E-5</v>
      </c>
      <c r="L6168" s="3">
        <f>+Tabella2026[[#This Row],[INCIDENZA POPOLAZIONE]]*(PLAFOND/2)</f>
        <v>4220.4402213280173</v>
      </c>
      <c r="M6168" s="3">
        <f>+IFERROR(Tabella2026[[#This Row],[reddito_2024]]/Tabella2026[[#This Row],[POP_2024]],"")</f>
        <v>15075.411834319526</v>
      </c>
      <c r="N6168" s="3">
        <f>+IF(Tabella2026[[#This Row],[REDDITO COMPLESSIVO PROCAPITE]]&lt;media_aggr_reddito_pc,(media_aggr_reddito_pc-Tabella2026[[#This Row],[REDDITO COMPLESSIVO PROCAPITE]]),0)</f>
        <v>2749.6542282892151</v>
      </c>
      <c r="O6168" s="3">
        <f>+Tabella2026[[#This Row],[DIFFERENZA REDDITO INFERIORE ALLA MEDIA DALLA MEDIA]]*Tabella2026[[#This Row],[POP_2024]]</f>
        <v>2323457.8229043866</v>
      </c>
      <c r="P6168" s="3">
        <f>+Tabella2026[[#This Row],[POPOLAZIONE PER DIFFERENZA ]]/SUM(Tabella2026[[POPOLAZIONE PER DIFFERENZA ]])</f>
        <v>2.0613302029856255E-5</v>
      </c>
      <c r="Q6168" s="3">
        <f>+Tabella2026[[#This Row],[INCIDENZA POPOLAZIONE PER DIFFERENZA]]*(PLAFOND-SUM(Tabella2026[CONTRIBUTO SULLA BASE DELLA POPOLAZIONE]))</f>
        <v>6068.5406576131836</v>
      </c>
      <c r="R6168" s="3">
        <f>+Tabella2026[[#This Row],[CONTRIBUTO SULLA BASE DELLA POPOLAZIONE]]+Tabella2026[[#This Row],[CONTRIBUTO SULLA BASE DEL REDDITO]]</f>
        <v>10288.980878941202</v>
      </c>
      <c r="S6168" s="3">
        <f>+Tabella2026[[#This Row],[CONTRIBUTO TOTALE]]/(PLAFOND/N_TESSERE)</f>
        <v>20.577961757882402</v>
      </c>
      <c r="T6168" s="3">
        <f>+MAX(CEILING(Tabella2026[[#This Row],[preDEF1]],1),1)</f>
        <v>21</v>
      </c>
      <c r="U6168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168" s="21">
        <f>+Tabella2026[[#This Row],[DEF - n. card]]*(PLAFOND/N_TESSERE)</f>
        <v>10500</v>
      </c>
      <c r="W6168" s="18"/>
    </row>
    <row r="6169" spans="2:23" x14ac:dyDescent="0.25">
      <c r="B6169" s="1" t="s">
        <v>12418</v>
      </c>
      <c r="C6169" s="2">
        <v>1289</v>
      </c>
      <c r="D6169" s="1" t="s">
        <v>12419</v>
      </c>
      <c r="E6169" s="1" t="s">
        <v>18</v>
      </c>
      <c r="F6169" s="1" t="s">
        <v>17</v>
      </c>
      <c r="G6169" s="1" t="s">
        <v>11807</v>
      </c>
      <c r="H6169" s="1" t="s">
        <v>15835</v>
      </c>
      <c r="I6169" s="5">
        <v>844</v>
      </c>
      <c r="J6169" s="5">
        <v>14568934</v>
      </c>
      <c r="K6169" s="3">
        <f>+Tabella2026[[#This Row],[POP_2024]]/SUM(Tabella2026[POP_2024])</f>
        <v>1.4318805559171073E-5</v>
      </c>
      <c r="L6169" s="3">
        <f>+Tabella2026[[#This Row],[INCIDENZA POPOLAZIONE]]*(PLAFOND/2)</f>
        <v>4215.4456175157948</v>
      </c>
      <c r="M6169" s="3">
        <f>+IFERROR(Tabella2026[[#This Row],[reddito_2024]]/Tabella2026[[#This Row],[POP_2024]],"")</f>
        <v>17261.770142180096</v>
      </c>
      <c r="N6169" s="3">
        <f>+IF(Tabella2026[[#This Row],[REDDITO COMPLESSIVO PROCAPITE]]&lt;media_aggr_reddito_pc,(media_aggr_reddito_pc-Tabella2026[[#This Row],[REDDITO COMPLESSIVO PROCAPITE]]),0)</f>
        <v>563.29592042864533</v>
      </c>
      <c r="O6169" s="3">
        <f>+Tabella2026[[#This Row],[DIFFERENZA REDDITO INFERIORE ALLA MEDIA DALLA MEDIA]]*Tabella2026[[#This Row],[POP_2024]]</f>
        <v>475421.75684177666</v>
      </c>
      <c r="P6169" s="3">
        <f>+Tabella2026[[#This Row],[POPOLAZIONE PER DIFFERENZA ]]/SUM(Tabella2026[[POPOLAZIONE PER DIFFERENZA ]])</f>
        <v>4.2178567515781866E-6</v>
      </c>
      <c r="Q6169" s="3">
        <f>+Tabella2026[[#This Row],[INCIDENZA POPOLAZIONE PER DIFFERENZA]]*(PLAFOND-SUM(Tabella2026[CONTRIBUTO SULLA BASE DELLA POPOLAZIONE]))</f>
        <v>1241.7338642720595</v>
      </c>
      <c r="R6169" s="3">
        <f>+Tabella2026[[#This Row],[CONTRIBUTO SULLA BASE DELLA POPOLAZIONE]]+Tabella2026[[#This Row],[CONTRIBUTO SULLA BASE DEL REDDITO]]</f>
        <v>5457.1794817878545</v>
      </c>
      <c r="S6169" s="3">
        <f>+Tabella2026[[#This Row],[CONTRIBUTO TOTALE]]/(PLAFOND/N_TESSERE)</f>
        <v>10.914358963575708</v>
      </c>
      <c r="T6169" s="3">
        <f>+MAX(CEILING(Tabella2026[[#This Row],[preDEF1]],1),1)</f>
        <v>11</v>
      </c>
      <c r="U6169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169" s="21">
        <f>+Tabella2026[[#This Row],[DEF - n. card]]*(PLAFOND/N_TESSERE)</f>
        <v>5500</v>
      </c>
      <c r="W6169" s="18"/>
    </row>
    <row r="6170" spans="2:23" x14ac:dyDescent="0.25">
      <c r="B6170" s="1" t="s">
        <v>12284</v>
      </c>
      <c r="C6170" s="2">
        <v>6183</v>
      </c>
      <c r="D6170" s="1" t="s">
        <v>12285</v>
      </c>
      <c r="E6170" s="1" t="s">
        <v>18</v>
      </c>
      <c r="F6170" s="1" t="s">
        <v>138</v>
      </c>
      <c r="G6170" s="1" t="s">
        <v>11807</v>
      </c>
      <c r="H6170" s="1" t="s">
        <v>15835</v>
      </c>
      <c r="I6170" s="5">
        <v>843</v>
      </c>
      <c r="J6170" s="5">
        <v>16340229</v>
      </c>
      <c r="K6170" s="3">
        <f>+Tabella2026[[#This Row],[POP_2024]]/SUM(Tabella2026[POP_2024])</f>
        <v>1.4301840149740775E-5</v>
      </c>
      <c r="L6170" s="3">
        <f>+Tabella2026[[#This Row],[INCIDENZA POPOLAZIONE]]*(PLAFOND/2)</f>
        <v>4210.4510137035722</v>
      </c>
      <c r="M6170" s="3">
        <f>+IFERROR(Tabella2026[[#This Row],[reddito_2024]]/Tabella2026[[#This Row],[POP_2024]],"")</f>
        <v>19383.427046263347</v>
      </c>
      <c r="N6170" s="3">
        <f>+IF(Tabella2026[[#This Row],[REDDITO COMPLESSIVO PROCAPITE]]&lt;media_aggr_reddito_pc,(media_aggr_reddito_pc-Tabella2026[[#This Row],[REDDITO COMPLESSIVO PROCAPITE]]),0)</f>
        <v>0</v>
      </c>
      <c r="O6170" s="3">
        <f>+Tabella2026[[#This Row],[DIFFERENZA REDDITO INFERIORE ALLA MEDIA DALLA MEDIA]]*Tabella2026[[#This Row],[POP_2024]]</f>
        <v>0</v>
      </c>
      <c r="P6170" s="3">
        <f>+Tabella2026[[#This Row],[POPOLAZIONE PER DIFFERENZA ]]/SUM(Tabella2026[[POPOLAZIONE PER DIFFERENZA ]])</f>
        <v>0</v>
      </c>
      <c r="Q6170" s="3">
        <f>+Tabella2026[[#This Row],[INCIDENZA POPOLAZIONE PER DIFFERENZA]]*(PLAFOND-SUM(Tabella2026[CONTRIBUTO SULLA BASE DELLA POPOLAZIONE]))</f>
        <v>0</v>
      </c>
      <c r="R6170" s="3">
        <f>+Tabella2026[[#This Row],[CONTRIBUTO SULLA BASE DELLA POPOLAZIONE]]+Tabella2026[[#This Row],[CONTRIBUTO SULLA BASE DEL REDDITO]]</f>
        <v>4210.4510137035722</v>
      </c>
      <c r="S6170" s="3">
        <f>+Tabella2026[[#This Row],[CONTRIBUTO TOTALE]]/(PLAFOND/N_TESSERE)</f>
        <v>8.4209020274071449</v>
      </c>
      <c r="T6170" s="3">
        <f>+MAX(CEILING(Tabella2026[[#This Row],[preDEF1]],1),1)</f>
        <v>9</v>
      </c>
      <c r="U617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70" s="21">
        <f>+Tabella2026[[#This Row],[DEF - n. card]]*(PLAFOND/N_TESSERE)</f>
        <v>4500</v>
      </c>
      <c r="W6170" s="18"/>
    </row>
    <row r="6171" spans="2:23" x14ac:dyDescent="0.25">
      <c r="B6171" s="1" t="s">
        <v>12342</v>
      </c>
      <c r="C6171" s="2">
        <v>5071</v>
      </c>
      <c r="D6171" s="1" t="s">
        <v>12343</v>
      </c>
      <c r="E6171" s="1" t="s">
        <v>18</v>
      </c>
      <c r="F6171" s="1" t="s">
        <v>182</v>
      </c>
      <c r="G6171" s="1" t="s">
        <v>11807</v>
      </c>
      <c r="H6171" s="1" t="s">
        <v>15835</v>
      </c>
      <c r="I6171" s="5">
        <v>842</v>
      </c>
      <c r="J6171" s="5">
        <v>18402337</v>
      </c>
      <c r="K6171" s="3">
        <f>+Tabella2026[[#This Row],[POP_2024]]/SUM(Tabella2026[POP_2024])</f>
        <v>1.4284874740310477E-5</v>
      </c>
      <c r="L6171" s="3">
        <f>+Tabella2026[[#This Row],[INCIDENZA POPOLAZIONE]]*(PLAFOND/2)</f>
        <v>4205.4564098913488</v>
      </c>
      <c r="M6171" s="3">
        <f>+IFERROR(Tabella2026[[#This Row],[reddito_2024]]/Tabella2026[[#This Row],[POP_2024]],"")</f>
        <v>21855.507125890737</v>
      </c>
      <c r="N6171" s="3">
        <f>+IF(Tabella2026[[#This Row],[REDDITO COMPLESSIVO PROCAPITE]]&lt;media_aggr_reddito_pc,(media_aggr_reddito_pc-Tabella2026[[#This Row],[REDDITO COMPLESSIVO PROCAPITE]]),0)</f>
        <v>0</v>
      </c>
      <c r="O6171" s="3">
        <f>+Tabella2026[[#This Row],[DIFFERENZA REDDITO INFERIORE ALLA MEDIA DALLA MEDIA]]*Tabella2026[[#This Row],[POP_2024]]</f>
        <v>0</v>
      </c>
      <c r="P6171" s="3">
        <f>+Tabella2026[[#This Row],[POPOLAZIONE PER DIFFERENZA ]]/SUM(Tabella2026[[POPOLAZIONE PER DIFFERENZA ]])</f>
        <v>0</v>
      </c>
      <c r="Q6171" s="3">
        <f>+Tabella2026[[#This Row],[INCIDENZA POPOLAZIONE PER DIFFERENZA]]*(PLAFOND-SUM(Tabella2026[CONTRIBUTO SULLA BASE DELLA POPOLAZIONE]))</f>
        <v>0</v>
      </c>
      <c r="R6171" s="3">
        <f>+Tabella2026[[#This Row],[CONTRIBUTO SULLA BASE DELLA POPOLAZIONE]]+Tabella2026[[#This Row],[CONTRIBUTO SULLA BASE DEL REDDITO]]</f>
        <v>4205.4564098913488</v>
      </c>
      <c r="S6171" s="3">
        <f>+Tabella2026[[#This Row],[CONTRIBUTO TOTALE]]/(PLAFOND/N_TESSERE)</f>
        <v>8.4109128197826983</v>
      </c>
      <c r="T6171" s="3">
        <f>+MAX(CEILING(Tabella2026[[#This Row],[preDEF1]],1),1)</f>
        <v>9</v>
      </c>
      <c r="U617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71" s="21">
        <f>+Tabella2026[[#This Row],[DEF - n. card]]*(PLAFOND/N_TESSERE)</f>
        <v>4500</v>
      </c>
      <c r="W6171" s="18"/>
    </row>
    <row r="6172" spans="2:23" x14ac:dyDescent="0.25">
      <c r="B6172" s="1" t="s">
        <v>12150</v>
      </c>
      <c r="C6172" s="2">
        <v>60059</v>
      </c>
      <c r="D6172" s="1" t="s">
        <v>12151</v>
      </c>
      <c r="E6172" s="1" t="s">
        <v>8</v>
      </c>
      <c r="F6172" s="1" t="s">
        <v>397</v>
      </c>
      <c r="G6172" s="1" t="s">
        <v>11807</v>
      </c>
      <c r="H6172" s="1" t="s">
        <v>15834</v>
      </c>
      <c r="I6172" s="5">
        <v>842</v>
      </c>
      <c r="J6172" s="5">
        <v>11462250</v>
      </c>
      <c r="K6172" s="3">
        <f>+Tabella2026[[#This Row],[POP_2024]]/SUM(Tabella2026[POP_2024])</f>
        <v>1.4284874740310477E-5</v>
      </c>
      <c r="L6172" s="3">
        <f>+Tabella2026[[#This Row],[INCIDENZA POPOLAZIONE]]*(PLAFOND/2)</f>
        <v>4205.4564098913488</v>
      </c>
      <c r="M6172" s="3">
        <f>+IFERROR(Tabella2026[[#This Row],[reddito_2024]]/Tabella2026[[#This Row],[POP_2024]],"")</f>
        <v>13613.123515439431</v>
      </c>
      <c r="N6172" s="3">
        <f>+IF(Tabella2026[[#This Row],[REDDITO COMPLESSIVO PROCAPITE]]&lt;media_aggr_reddito_pc,(media_aggr_reddito_pc-Tabella2026[[#This Row],[REDDITO COMPLESSIVO PROCAPITE]]),0)</f>
        <v>4211.9425471693103</v>
      </c>
      <c r="O6172" s="3">
        <f>+Tabella2026[[#This Row],[DIFFERENZA REDDITO INFERIORE ALLA MEDIA DALLA MEDIA]]*Tabella2026[[#This Row],[POP_2024]]</f>
        <v>3546455.6247165594</v>
      </c>
      <c r="P6172" s="3">
        <f>+Tabella2026[[#This Row],[POPOLAZIONE PER DIFFERENZA ]]/SUM(Tabella2026[[POPOLAZIONE PER DIFFERENZA ]])</f>
        <v>3.1463519676196559E-5</v>
      </c>
      <c r="Q6172" s="3">
        <f>+Tabella2026[[#This Row],[INCIDENZA POPOLAZIONE PER DIFFERENZA]]*(PLAFOND-SUM(Tabella2026[CONTRIBUTO SULLA BASE DELLA POPOLAZIONE]))</f>
        <v>9262.8365950325478</v>
      </c>
      <c r="R6172" s="3">
        <f>+Tabella2026[[#This Row],[CONTRIBUTO SULLA BASE DELLA POPOLAZIONE]]+Tabella2026[[#This Row],[CONTRIBUTO SULLA BASE DEL REDDITO]]</f>
        <v>13468.293004923897</v>
      </c>
      <c r="S6172" s="3">
        <f>+Tabella2026[[#This Row],[CONTRIBUTO TOTALE]]/(PLAFOND/N_TESSERE)</f>
        <v>26.936586009847794</v>
      </c>
      <c r="T6172" s="3">
        <f>+MAX(CEILING(Tabella2026[[#This Row],[preDEF1]],1),1)</f>
        <v>27</v>
      </c>
      <c r="U6172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172" s="21">
        <f>+Tabella2026[[#This Row],[DEF - n. card]]*(PLAFOND/N_TESSERE)</f>
        <v>13500</v>
      </c>
      <c r="W6172" s="18"/>
    </row>
    <row r="6173" spans="2:23" x14ac:dyDescent="0.25">
      <c r="B6173" s="1" t="s">
        <v>12402</v>
      </c>
      <c r="C6173" s="2">
        <v>6044</v>
      </c>
      <c r="D6173" s="1" t="s">
        <v>12403</v>
      </c>
      <c r="E6173" s="1" t="s">
        <v>18</v>
      </c>
      <c r="F6173" s="1" t="s">
        <v>138</v>
      </c>
      <c r="G6173" s="1" t="s">
        <v>11807</v>
      </c>
      <c r="H6173" s="1" t="s">
        <v>15835</v>
      </c>
      <c r="I6173" s="5">
        <v>841</v>
      </c>
      <c r="J6173" s="5">
        <v>15978210</v>
      </c>
      <c r="K6173" s="3">
        <f>+Tabella2026[[#This Row],[POP_2024]]/SUM(Tabella2026[POP_2024])</f>
        <v>1.4267909330880181E-5</v>
      </c>
      <c r="L6173" s="3">
        <f>+Tabella2026[[#This Row],[INCIDENZA POPOLAZIONE]]*(PLAFOND/2)</f>
        <v>4200.4618060791272</v>
      </c>
      <c r="M6173" s="3">
        <f>+IFERROR(Tabella2026[[#This Row],[reddito_2024]]/Tabella2026[[#This Row],[POP_2024]],"")</f>
        <v>18999.060642092747</v>
      </c>
      <c r="N6173" s="3">
        <f>+IF(Tabella2026[[#This Row],[REDDITO COMPLESSIVO PROCAPITE]]&lt;media_aggr_reddito_pc,(media_aggr_reddito_pc-Tabella2026[[#This Row],[REDDITO COMPLESSIVO PROCAPITE]]),0)</f>
        <v>0</v>
      </c>
      <c r="O6173" s="3">
        <f>+Tabella2026[[#This Row],[DIFFERENZA REDDITO INFERIORE ALLA MEDIA DALLA MEDIA]]*Tabella2026[[#This Row],[POP_2024]]</f>
        <v>0</v>
      </c>
      <c r="P6173" s="3">
        <f>+Tabella2026[[#This Row],[POPOLAZIONE PER DIFFERENZA ]]/SUM(Tabella2026[[POPOLAZIONE PER DIFFERENZA ]])</f>
        <v>0</v>
      </c>
      <c r="Q6173" s="3">
        <f>+Tabella2026[[#This Row],[INCIDENZA POPOLAZIONE PER DIFFERENZA]]*(PLAFOND-SUM(Tabella2026[CONTRIBUTO SULLA BASE DELLA POPOLAZIONE]))</f>
        <v>0</v>
      </c>
      <c r="R6173" s="3">
        <f>+Tabella2026[[#This Row],[CONTRIBUTO SULLA BASE DELLA POPOLAZIONE]]+Tabella2026[[#This Row],[CONTRIBUTO SULLA BASE DEL REDDITO]]</f>
        <v>4200.4618060791272</v>
      </c>
      <c r="S6173" s="3">
        <f>+Tabella2026[[#This Row],[CONTRIBUTO TOTALE]]/(PLAFOND/N_TESSERE)</f>
        <v>8.4009236121582536</v>
      </c>
      <c r="T6173" s="3">
        <f>+MAX(CEILING(Tabella2026[[#This Row],[preDEF1]],1),1)</f>
        <v>9</v>
      </c>
      <c r="U6173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73" s="21">
        <f>+Tabella2026[[#This Row],[DEF - n. card]]*(PLAFOND/N_TESSERE)</f>
        <v>4500</v>
      </c>
      <c r="W6173" s="18"/>
    </row>
    <row r="6174" spans="2:23" x14ac:dyDescent="0.25">
      <c r="B6174" s="1" t="s">
        <v>12208</v>
      </c>
      <c r="C6174" s="2">
        <v>79030</v>
      </c>
      <c r="D6174" s="1" t="s">
        <v>12209</v>
      </c>
      <c r="E6174" s="1" t="s">
        <v>61</v>
      </c>
      <c r="F6174" s="1" t="s">
        <v>148</v>
      </c>
      <c r="G6174" s="1" t="s">
        <v>11807</v>
      </c>
      <c r="H6174" s="1" t="s">
        <v>15836</v>
      </c>
      <c r="I6174" s="5">
        <v>841</v>
      </c>
      <c r="J6174" s="5">
        <v>9551869</v>
      </c>
      <c r="K6174" s="3">
        <f>+Tabella2026[[#This Row],[POP_2024]]/SUM(Tabella2026[POP_2024])</f>
        <v>1.4267909330880181E-5</v>
      </c>
      <c r="L6174" s="3">
        <f>+Tabella2026[[#This Row],[INCIDENZA POPOLAZIONE]]*(PLAFOND/2)</f>
        <v>4200.4618060791272</v>
      </c>
      <c r="M6174" s="3">
        <f>+IFERROR(Tabella2026[[#This Row],[reddito_2024]]/Tabella2026[[#This Row],[POP_2024]],"")</f>
        <v>11357.751486325802</v>
      </c>
      <c r="N6174" s="3">
        <f>+IF(Tabella2026[[#This Row],[REDDITO COMPLESSIVO PROCAPITE]]&lt;media_aggr_reddito_pc,(media_aggr_reddito_pc-Tabella2026[[#This Row],[REDDITO COMPLESSIVO PROCAPITE]]),0)</f>
        <v>6467.314576282939</v>
      </c>
      <c r="O6174" s="3">
        <f>+Tabella2026[[#This Row],[DIFFERENZA REDDITO INFERIORE ALLA MEDIA DALLA MEDIA]]*Tabella2026[[#This Row],[POP_2024]]</f>
        <v>5439011.5586539516</v>
      </c>
      <c r="P6174" s="3">
        <f>+Tabella2026[[#This Row],[POPOLAZIONE PER DIFFERENZA ]]/SUM(Tabella2026[[POPOLAZIONE PER DIFFERENZA ]])</f>
        <v>4.8253937255579293E-5</v>
      </c>
      <c r="Q6174" s="3">
        <f>+Tabella2026[[#This Row],[INCIDENZA POPOLAZIONE PER DIFFERENZA]]*(PLAFOND-SUM(Tabella2026[CONTRIBUTO SULLA BASE DELLA POPOLAZIONE]))</f>
        <v>14205.922937589659</v>
      </c>
      <c r="R6174" s="3">
        <f>+Tabella2026[[#This Row],[CONTRIBUTO SULLA BASE DELLA POPOLAZIONE]]+Tabella2026[[#This Row],[CONTRIBUTO SULLA BASE DEL REDDITO]]</f>
        <v>18406.384743668787</v>
      </c>
      <c r="S6174" s="3">
        <f>+Tabella2026[[#This Row],[CONTRIBUTO TOTALE]]/(PLAFOND/N_TESSERE)</f>
        <v>36.812769487337576</v>
      </c>
      <c r="T6174" s="3">
        <f>+MAX(CEILING(Tabella2026[[#This Row],[preDEF1]],1),1)</f>
        <v>37</v>
      </c>
      <c r="U6174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6174" s="21">
        <f>+Tabella2026[[#This Row],[DEF - n. card]]*(PLAFOND/N_TESSERE)</f>
        <v>18500</v>
      </c>
      <c r="W6174" s="18"/>
    </row>
    <row r="6175" spans="2:23" x14ac:dyDescent="0.25">
      <c r="B6175" s="1" t="s">
        <v>12190</v>
      </c>
      <c r="C6175" s="2">
        <v>13119</v>
      </c>
      <c r="D6175" s="1" t="s">
        <v>12191</v>
      </c>
      <c r="E6175" s="1" t="s">
        <v>12</v>
      </c>
      <c r="F6175" s="1" t="s">
        <v>152</v>
      </c>
      <c r="G6175" s="1" t="s">
        <v>11807</v>
      </c>
      <c r="H6175" s="1" t="s">
        <v>15835</v>
      </c>
      <c r="I6175" s="5">
        <v>841</v>
      </c>
      <c r="J6175" s="5">
        <v>18317295</v>
      </c>
      <c r="K6175" s="3">
        <f>+Tabella2026[[#This Row],[POP_2024]]/SUM(Tabella2026[POP_2024])</f>
        <v>1.4267909330880181E-5</v>
      </c>
      <c r="L6175" s="3">
        <f>+Tabella2026[[#This Row],[INCIDENZA POPOLAZIONE]]*(PLAFOND/2)</f>
        <v>4200.4618060791272</v>
      </c>
      <c r="M6175" s="3">
        <f>+IFERROR(Tabella2026[[#This Row],[reddito_2024]]/Tabella2026[[#This Row],[POP_2024]],"")</f>
        <v>21780.374554102258</v>
      </c>
      <c r="N6175" s="3">
        <f>+IF(Tabella2026[[#This Row],[REDDITO COMPLESSIVO PROCAPITE]]&lt;media_aggr_reddito_pc,(media_aggr_reddito_pc-Tabella2026[[#This Row],[REDDITO COMPLESSIVO PROCAPITE]]),0)</f>
        <v>0</v>
      </c>
      <c r="O6175" s="3">
        <f>+Tabella2026[[#This Row],[DIFFERENZA REDDITO INFERIORE ALLA MEDIA DALLA MEDIA]]*Tabella2026[[#This Row],[POP_2024]]</f>
        <v>0</v>
      </c>
      <c r="P6175" s="3">
        <f>+Tabella2026[[#This Row],[POPOLAZIONE PER DIFFERENZA ]]/SUM(Tabella2026[[POPOLAZIONE PER DIFFERENZA ]])</f>
        <v>0</v>
      </c>
      <c r="Q6175" s="3">
        <f>+Tabella2026[[#This Row],[INCIDENZA POPOLAZIONE PER DIFFERENZA]]*(PLAFOND-SUM(Tabella2026[CONTRIBUTO SULLA BASE DELLA POPOLAZIONE]))</f>
        <v>0</v>
      </c>
      <c r="R6175" s="3">
        <f>+Tabella2026[[#This Row],[CONTRIBUTO SULLA BASE DELLA POPOLAZIONE]]+Tabella2026[[#This Row],[CONTRIBUTO SULLA BASE DEL REDDITO]]</f>
        <v>4200.4618060791272</v>
      </c>
      <c r="S6175" s="3">
        <f>+Tabella2026[[#This Row],[CONTRIBUTO TOTALE]]/(PLAFOND/N_TESSERE)</f>
        <v>8.4009236121582536</v>
      </c>
      <c r="T6175" s="3">
        <f>+MAX(CEILING(Tabella2026[[#This Row],[preDEF1]],1),1)</f>
        <v>9</v>
      </c>
      <c r="U6175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75" s="21">
        <f>+Tabella2026[[#This Row],[DEF - n. card]]*(PLAFOND/N_TESSERE)</f>
        <v>4500</v>
      </c>
      <c r="W6175" s="18"/>
    </row>
    <row r="6176" spans="2:23" x14ac:dyDescent="0.25">
      <c r="B6176" s="1" t="s">
        <v>12618</v>
      </c>
      <c r="C6176" s="2">
        <v>69061</v>
      </c>
      <c r="D6176" s="1" t="s">
        <v>12619</v>
      </c>
      <c r="E6176" s="1" t="s">
        <v>96</v>
      </c>
      <c r="F6176" s="1" t="s">
        <v>328</v>
      </c>
      <c r="G6176" s="1" t="s">
        <v>11807</v>
      </c>
      <c r="H6176" s="1" t="s">
        <v>15836</v>
      </c>
      <c r="I6176" s="5">
        <v>841</v>
      </c>
      <c r="J6176" s="5">
        <v>9317624</v>
      </c>
      <c r="K6176" s="3">
        <f>+Tabella2026[[#This Row],[POP_2024]]/SUM(Tabella2026[POP_2024])</f>
        <v>1.4267909330880181E-5</v>
      </c>
      <c r="L6176" s="3">
        <f>+Tabella2026[[#This Row],[INCIDENZA POPOLAZIONE]]*(PLAFOND/2)</f>
        <v>4200.4618060791272</v>
      </c>
      <c r="M6176" s="3">
        <f>+IFERROR(Tabella2026[[#This Row],[reddito_2024]]/Tabella2026[[#This Row],[POP_2024]],"")</f>
        <v>11079.219976218787</v>
      </c>
      <c r="N6176" s="3">
        <f>+IF(Tabella2026[[#This Row],[REDDITO COMPLESSIVO PROCAPITE]]&lt;media_aggr_reddito_pc,(media_aggr_reddito_pc-Tabella2026[[#This Row],[REDDITO COMPLESSIVO PROCAPITE]]),0)</f>
        <v>6745.8460863899545</v>
      </c>
      <c r="O6176" s="3">
        <f>+Tabella2026[[#This Row],[DIFFERENZA REDDITO INFERIORE ALLA MEDIA DALLA MEDIA]]*Tabella2026[[#This Row],[POP_2024]]</f>
        <v>5673256.5586539516</v>
      </c>
      <c r="P6176" s="3">
        <f>+Tabella2026[[#This Row],[POPOLAZIONE PER DIFFERENZA ]]/SUM(Tabella2026[[POPOLAZIONE PER DIFFERENZA ]])</f>
        <v>5.0332116978225533E-5</v>
      </c>
      <c r="Q6176" s="3">
        <f>+Tabella2026[[#This Row],[INCIDENZA POPOLAZIONE PER DIFFERENZA]]*(PLAFOND-SUM(Tabella2026[CONTRIBUTO SULLA BASE DELLA POPOLAZIONE]))</f>
        <v>14817.737489301922</v>
      </c>
      <c r="R6176" s="3">
        <f>+Tabella2026[[#This Row],[CONTRIBUTO SULLA BASE DELLA POPOLAZIONE]]+Tabella2026[[#This Row],[CONTRIBUTO SULLA BASE DEL REDDITO]]</f>
        <v>19018.199295381048</v>
      </c>
      <c r="S6176" s="3">
        <f>+Tabella2026[[#This Row],[CONTRIBUTO TOTALE]]/(PLAFOND/N_TESSERE)</f>
        <v>38.036398590762097</v>
      </c>
      <c r="T6176" s="3">
        <f>+MAX(CEILING(Tabella2026[[#This Row],[preDEF1]],1),1)</f>
        <v>39</v>
      </c>
      <c r="U6176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6176" s="21">
        <f>+Tabella2026[[#This Row],[DEF - n. card]]*(PLAFOND/N_TESSERE)</f>
        <v>19500</v>
      </c>
      <c r="W6176" s="18"/>
    </row>
    <row r="6177" spans="2:23" x14ac:dyDescent="0.25">
      <c r="B6177" s="1" t="s">
        <v>12224</v>
      </c>
      <c r="C6177" s="2">
        <v>71048</v>
      </c>
      <c r="D6177" s="1" t="s">
        <v>12225</v>
      </c>
      <c r="E6177" s="1" t="s">
        <v>33</v>
      </c>
      <c r="F6177" s="1" t="s">
        <v>78</v>
      </c>
      <c r="G6177" s="1" t="s">
        <v>11807</v>
      </c>
      <c r="H6177" s="1" t="s">
        <v>15836</v>
      </c>
      <c r="I6177" s="5">
        <v>841</v>
      </c>
      <c r="J6177" s="5">
        <v>7926453</v>
      </c>
      <c r="K6177" s="3">
        <f>+Tabella2026[[#This Row],[POP_2024]]/SUM(Tabella2026[POP_2024])</f>
        <v>1.4267909330880181E-5</v>
      </c>
      <c r="L6177" s="3">
        <f>+Tabella2026[[#This Row],[INCIDENZA POPOLAZIONE]]*(PLAFOND/2)</f>
        <v>4200.4618060791272</v>
      </c>
      <c r="M6177" s="3">
        <f>+IFERROR(Tabella2026[[#This Row],[reddito_2024]]/Tabella2026[[#This Row],[POP_2024]],"")</f>
        <v>9425.0332936979794</v>
      </c>
      <c r="N6177" s="3">
        <f>+IF(Tabella2026[[#This Row],[REDDITO COMPLESSIVO PROCAPITE]]&lt;media_aggr_reddito_pc,(media_aggr_reddito_pc-Tabella2026[[#This Row],[REDDITO COMPLESSIVO PROCAPITE]]),0)</f>
        <v>8400.0327689107617</v>
      </c>
      <c r="O6177" s="3">
        <f>+Tabella2026[[#This Row],[DIFFERENZA REDDITO INFERIORE ALLA MEDIA DALLA MEDIA]]*Tabella2026[[#This Row],[POP_2024]]</f>
        <v>7064427.5586539507</v>
      </c>
      <c r="P6177" s="3">
        <f>+Tabella2026[[#This Row],[POPOLAZIONE PER DIFFERENZA ]]/SUM(Tabella2026[[POPOLAZIONE PER DIFFERENZA ]])</f>
        <v>6.2674337144860861E-5</v>
      </c>
      <c r="Q6177" s="3">
        <f>+Tabella2026[[#This Row],[INCIDENZA POPOLAZIONE PER DIFFERENZA]]*(PLAFOND-SUM(Tabella2026[CONTRIBUTO SULLA BASE DELLA POPOLAZIONE]))</f>
        <v>18451.277849694252</v>
      </c>
      <c r="R6177" s="3">
        <f>+Tabella2026[[#This Row],[CONTRIBUTO SULLA BASE DELLA POPOLAZIONE]]+Tabella2026[[#This Row],[CONTRIBUTO SULLA BASE DEL REDDITO]]</f>
        <v>22651.739655773381</v>
      </c>
      <c r="S6177" s="3">
        <f>+Tabella2026[[#This Row],[CONTRIBUTO TOTALE]]/(PLAFOND/N_TESSERE)</f>
        <v>45.303479311546759</v>
      </c>
      <c r="T6177" s="3">
        <f>+MAX(CEILING(Tabella2026[[#This Row],[preDEF1]],1),1)</f>
        <v>46</v>
      </c>
      <c r="U6177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6177" s="21">
        <f>+Tabella2026[[#This Row],[DEF - n. card]]*(PLAFOND/N_TESSERE)</f>
        <v>23000</v>
      </c>
      <c r="W6177" s="18"/>
    </row>
    <row r="6178" spans="2:23" x14ac:dyDescent="0.25">
      <c r="B6178" s="1" t="s">
        <v>12652</v>
      </c>
      <c r="C6178" s="2">
        <v>23033</v>
      </c>
      <c r="D6178" s="1" t="s">
        <v>12653</v>
      </c>
      <c r="E6178" s="1" t="s">
        <v>38</v>
      </c>
      <c r="F6178" s="1" t="s">
        <v>37</v>
      </c>
      <c r="G6178" s="1" t="s">
        <v>11807</v>
      </c>
      <c r="H6178" s="1" t="s">
        <v>15835</v>
      </c>
      <c r="I6178" s="5">
        <v>840</v>
      </c>
      <c r="J6178" s="5">
        <v>14168751</v>
      </c>
      <c r="K6178" s="3">
        <f>+Tabella2026[[#This Row],[POP_2024]]/SUM(Tabella2026[POP_2024])</f>
        <v>1.4250943921449883E-5</v>
      </c>
      <c r="L6178" s="3">
        <f>+Tabella2026[[#This Row],[INCIDENZA POPOLAZIONE]]*(PLAFOND/2)</f>
        <v>4195.4672022669047</v>
      </c>
      <c r="M6178" s="3">
        <f>+IFERROR(Tabella2026[[#This Row],[reddito_2024]]/Tabella2026[[#This Row],[POP_2024]],"")</f>
        <v>16867.560714285715</v>
      </c>
      <c r="N6178" s="3">
        <f>+IF(Tabella2026[[#This Row],[REDDITO COMPLESSIVO PROCAPITE]]&lt;media_aggr_reddito_pc,(media_aggr_reddito_pc-Tabella2026[[#This Row],[REDDITO COMPLESSIVO PROCAPITE]]),0)</f>
        <v>957.50534832302583</v>
      </c>
      <c r="O6178" s="3">
        <f>+Tabella2026[[#This Row],[DIFFERENZA REDDITO INFERIORE ALLA MEDIA DALLA MEDIA]]*Tabella2026[[#This Row],[POP_2024]]</f>
        <v>804304.49259134172</v>
      </c>
      <c r="P6178" s="3">
        <f>+Tabella2026[[#This Row],[POPOLAZIONE PER DIFFERENZA ]]/SUM(Tabella2026[[POPOLAZIONE PER DIFFERENZA ]])</f>
        <v>7.1356455306905196E-6</v>
      </c>
      <c r="Q6178" s="3">
        <f>+Tabella2026[[#This Row],[INCIDENZA POPOLAZIONE PER DIFFERENZA]]*(PLAFOND-SUM(Tabella2026[CONTRIBUTO SULLA BASE DELLA POPOLAZIONE]))</f>
        <v>2100.7286925011495</v>
      </c>
      <c r="R6178" s="3">
        <f>+Tabella2026[[#This Row],[CONTRIBUTO SULLA BASE DELLA POPOLAZIONE]]+Tabella2026[[#This Row],[CONTRIBUTO SULLA BASE DEL REDDITO]]</f>
        <v>6296.1958947680541</v>
      </c>
      <c r="S6178" s="3">
        <f>+Tabella2026[[#This Row],[CONTRIBUTO TOTALE]]/(PLAFOND/N_TESSERE)</f>
        <v>12.592391789536109</v>
      </c>
      <c r="T6178" s="3">
        <f>+MAX(CEILING(Tabella2026[[#This Row],[preDEF1]],1),1)</f>
        <v>13</v>
      </c>
      <c r="U6178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178" s="21">
        <f>+Tabella2026[[#This Row],[DEF - n. card]]*(PLAFOND/N_TESSERE)</f>
        <v>6500</v>
      </c>
      <c r="W6178" s="18"/>
    </row>
    <row r="6179" spans="2:23" x14ac:dyDescent="0.25">
      <c r="B6179" s="1" t="s">
        <v>12378</v>
      </c>
      <c r="C6179" s="2">
        <v>32002</v>
      </c>
      <c r="D6179" s="1" t="s">
        <v>12379</v>
      </c>
      <c r="E6179" s="1" t="s">
        <v>48</v>
      </c>
      <c r="F6179" s="1" t="s">
        <v>47</v>
      </c>
      <c r="G6179" s="1" t="s">
        <v>11807</v>
      </c>
      <c r="H6179" s="1" t="s">
        <v>15835</v>
      </c>
      <c r="I6179" s="5">
        <v>840</v>
      </c>
      <c r="J6179" s="5">
        <v>22412431</v>
      </c>
      <c r="K6179" s="3">
        <f>+Tabella2026[[#This Row],[POP_2024]]/SUM(Tabella2026[POP_2024])</f>
        <v>1.4250943921449883E-5</v>
      </c>
      <c r="L6179" s="3">
        <f>+Tabella2026[[#This Row],[INCIDENZA POPOLAZIONE]]*(PLAFOND/2)</f>
        <v>4195.4672022669047</v>
      </c>
      <c r="M6179" s="3">
        <f>+IFERROR(Tabella2026[[#This Row],[reddito_2024]]/Tabella2026[[#This Row],[POP_2024]],"")</f>
        <v>26681.465476190475</v>
      </c>
      <c r="N6179" s="3">
        <f>+IF(Tabella2026[[#This Row],[REDDITO COMPLESSIVO PROCAPITE]]&lt;media_aggr_reddito_pc,(media_aggr_reddito_pc-Tabella2026[[#This Row],[REDDITO COMPLESSIVO PROCAPITE]]),0)</f>
        <v>0</v>
      </c>
      <c r="O6179" s="3">
        <f>+Tabella2026[[#This Row],[DIFFERENZA REDDITO INFERIORE ALLA MEDIA DALLA MEDIA]]*Tabella2026[[#This Row],[POP_2024]]</f>
        <v>0</v>
      </c>
      <c r="P6179" s="3">
        <f>+Tabella2026[[#This Row],[POPOLAZIONE PER DIFFERENZA ]]/SUM(Tabella2026[[POPOLAZIONE PER DIFFERENZA ]])</f>
        <v>0</v>
      </c>
      <c r="Q6179" s="3">
        <f>+Tabella2026[[#This Row],[INCIDENZA POPOLAZIONE PER DIFFERENZA]]*(PLAFOND-SUM(Tabella2026[CONTRIBUTO SULLA BASE DELLA POPOLAZIONE]))</f>
        <v>0</v>
      </c>
      <c r="R6179" s="3">
        <f>+Tabella2026[[#This Row],[CONTRIBUTO SULLA BASE DELLA POPOLAZIONE]]+Tabella2026[[#This Row],[CONTRIBUTO SULLA BASE DEL REDDITO]]</f>
        <v>4195.4672022669047</v>
      </c>
      <c r="S6179" s="3">
        <f>+Tabella2026[[#This Row],[CONTRIBUTO TOTALE]]/(PLAFOND/N_TESSERE)</f>
        <v>8.3909344045338088</v>
      </c>
      <c r="T6179" s="3">
        <f>+MAX(CEILING(Tabella2026[[#This Row],[preDEF1]],1),1)</f>
        <v>9</v>
      </c>
      <c r="U6179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79" s="21">
        <f>+Tabella2026[[#This Row],[DEF - n. card]]*(PLAFOND/N_TESSERE)</f>
        <v>4500</v>
      </c>
      <c r="W6179" s="18"/>
    </row>
    <row r="6180" spans="2:23" x14ac:dyDescent="0.25">
      <c r="B6180" s="1" t="s">
        <v>12470</v>
      </c>
      <c r="C6180" s="2">
        <v>58006</v>
      </c>
      <c r="D6180" s="1" t="s">
        <v>12471</v>
      </c>
      <c r="E6180" s="1" t="s">
        <v>8</v>
      </c>
      <c r="F6180" s="1" t="s">
        <v>7</v>
      </c>
      <c r="G6180" s="1" t="s">
        <v>11807</v>
      </c>
      <c r="H6180" s="1" t="s">
        <v>15834</v>
      </c>
      <c r="I6180" s="5">
        <v>839</v>
      </c>
      <c r="J6180" s="5">
        <v>11783576</v>
      </c>
      <c r="K6180" s="3">
        <f>+Tabella2026[[#This Row],[POP_2024]]/SUM(Tabella2026[POP_2024])</f>
        <v>1.4233978512019585E-5</v>
      </c>
      <c r="L6180" s="3">
        <f>+Tabella2026[[#This Row],[INCIDENZA POPOLAZIONE]]*(PLAFOND/2)</f>
        <v>4190.4725984546822</v>
      </c>
      <c r="M6180" s="3">
        <f>+IFERROR(Tabella2026[[#This Row],[reddito_2024]]/Tabella2026[[#This Row],[POP_2024]],"")</f>
        <v>14044.786650774731</v>
      </c>
      <c r="N6180" s="3">
        <f>+IF(Tabella2026[[#This Row],[REDDITO COMPLESSIVO PROCAPITE]]&lt;media_aggr_reddito_pc,(media_aggr_reddito_pc-Tabella2026[[#This Row],[REDDITO COMPLESSIVO PROCAPITE]]),0)</f>
        <v>3780.2794118340098</v>
      </c>
      <c r="O6180" s="3">
        <f>+Tabella2026[[#This Row],[DIFFERENZA REDDITO INFERIORE ALLA MEDIA DALLA MEDIA]]*Tabella2026[[#This Row],[POP_2024]]</f>
        <v>3171654.4265287342</v>
      </c>
      <c r="P6180" s="3">
        <f>+Tabella2026[[#This Row],[POPOLAZIONE PER DIFFERENZA ]]/SUM(Tabella2026[[POPOLAZIONE PER DIFFERENZA ]])</f>
        <v>2.8138350515286173E-5</v>
      </c>
      <c r="Q6180" s="3">
        <f>+Tabella2026[[#This Row],[INCIDENZA POPOLAZIONE PER DIFFERENZA]]*(PLAFOND-SUM(Tabella2026[CONTRIBUTO SULLA BASE DELLA POPOLAZIONE]))</f>
        <v>8283.9092879373966</v>
      </c>
      <c r="R6180" s="3">
        <f>+Tabella2026[[#This Row],[CONTRIBUTO SULLA BASE DELLA POPOLAZIONE]]+Tabella2026[[#This Row],[CONTRIBUTO SULLA BASE DEL REDDITO]]</f>
        <v>12474.381886392079</v>
      </c>
      <c r="S6180" s="3">
        <f>+Tabella2026[[#This Row],[CONTRIBUTO TOTALE]]/(PLAFOND/N_TESSERE)</f>
        <v>24.948763772784158</v>
      </c>
      <c r="T6180" s="3">
        <f>+MAX(CEILING(Tabella2026[[#This Row],[preDEF1]],1),1)</f>
        <v>25</v>
      </c>
      <c r="U6180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180" s="21">
        <f>+Tabella2026[[#This Row],[DEF - n. card]]*(PLAFOND/N_TESSERE)</f>
        <v>12500</v>
      </c>
      <c r="W6180" s="18"/>
    </row>
    <row r="6181" spans="2:23" x14ac:dyDescent="0.25">
      <c r="B6181" s="1" t="s">
        <v>12506</v>
      </c>
      <c r="C6181" s="2">
        <v>21049</v>
      </c>
      <c r="D6181" s="1" t="s">
        <v>12507</v>
      </c>
      <c r="E6181" s="1" t="s">
        <v>99</v>
      </c>
      <c r="F6181" s="1" t="s">
        <v>110</v>
      </c>
      <c r="G6181" s="1" t="s">
        <v>11807</v>
      </c>
      <c r="H6181" s="1" t="s">
        <v>15835</v>
      </c>
      <c r="I6181" s="5">
        <v>839</v>
      </c>
      <c r="J6181" s="5">
        <v>16016830</v>
      </c>
      <c r="K6181" s="3">
        <f>+Tabella2026[[#This Row],[POP_2024]]/SUM(Tabella2026[POP_2024])</f>
        <v>1.4233978512019585E-5</v>
      </c>
      <c r="L6181" s="3">
        <f>+Tabella2026[[#This Row],[INCIDENZA POPOLAZIONE]]*(PLAFOND/2)</f>
        <v>4190.4725984546822</v>
      </c>
      <c r="M6181" s="3">
        <f>+IFERROR(Tabella2026[[#This Row],[reddito_2024]]/Tabella2026[[#This Row],[POP_2024]],"")</f>
        <v>19090.381406436234</v>
      </c>
      <c r="N6181" s="3">
        <f>+IF(Tabella2026[[#This Row],[REDDITO COMPLESSIVO PROCAPITE]]&lt;media_aggr_reddito_pc,(media_aggr_reddito_pc-Tabella2026[[#This Row],[REDDITO COMPLESSIVO PROCAPITE]]),0)</f>
        <v>0</v>
      </c>
      <c r="O6181" s="3">
        <f>+Tabella2026[[#This Row],[DIFFERENZA REDDITO INFERIORE ALLA MEDIA DALLA MEDIA]]*Tabella2026[[#This Row],[POP_2024]]</f>
        <v>0</v>
      </c>
      <c r="P6181" s="3">
        <f>+Tabella2026[[#This Row],[POPOLAZIONE PER DIFFERENZA ]]/SUM(Tabella2026[[POPOLAZIONE PER DIFFERENZA ]])</f>
        <v>0</v>
      </c>
      <c r="Q6181" s="3">
        <f>+Tabella2026[[#This Row],[INCIDENZA POPOLAZIONE PER DIFFERENZA]]*(PLAFOND-SUM(Tabella2026[CONTRIBUTO SULLA BASE DELLA POPOLAZIONE]))</f>
        <v>0</v>
      </c>
      <c r="R6181" s="3">
        <f>+Tabella2026[[#This Row],[CONTRIBUTO SULLA BASE DELLA POPOLAZIONE]]+Tabella2026[[#This Row],[CONTRIBUTO SULLA BASE DEL REDDITO]]</f>
        <v>4190.4725984546822</v>
      </c>
      <c r="S6181" s="3">
        <f>+Tabella2026[[#This Row],[CONTRIBUTO TOTALE]]/(PLAFOND/N_TESSERE)</f>
        <v>8.380945196909364</v>
      </c>
      <c r="T6181" s="3">
        <f>+MAX(CEILING(Tabella2026[[#This Row],[preDEF1]],1),1)</f>
        <v>9</v>
      </c>
      <c r="U618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81" s="21">
        <f>+Tabella2026[[#This Row],[DEF - n. card]]*(PLAFOND/N_TESSERE)</f>
        <v>4500</v>
      </c>
      <c r="W6181" s="18"/>
    </row>
    <row r="6182" spans="2:23" x14ac:dyDescent="0.25">
      <c r="B6182" s="1" t="s">
        <v>12374</v>
      </c>
      <c r="C6182" s="2">
        <v>1162</v>
      </c>
      <c r="D6182" s="1" t="s">
        <v>12375</v>
      </c>
      <c r="E6182" s="1" t="s">
        <v>18</v>
      </c>
      <c r="F6182" s="1" t="s">
        <v>17</v>
      </c>
      <c r="G6182" s="1" t="s">
        <v>11807</v>
      </c>
      <c r="H6182" s="1" t="s">
        <v>15835</v>
      </c>
      <c r="I6182" s="5">
        <v>839</v>
      </c>
      <c r="J6182" s="5">
        <v>13348251</v>
      </c>
      <c r="K6182" s="3">
        <f>+Tabella2026[[#This Row],[POP_2024]]/SUM(Tabella2026[POP_2024])</f>
        <v>1.4233978512019585E-5</v>
      </c>
      <c r="L6182" s="3">
        <f>+Tabella2026[[#This Row],[INCIDENZA POPOLAZIONE]]*(PLAFOND/2)</f>
        <v>4190.4725984546822</v>
      </c>
      <c r="M6182" s="3">
        <f>+IFERROR(Tabella2026[[#This Row],[reddito_2024]]/Tabella2026[[#This Row],[POP_2024]],"")</f>
        <v>15909.715137067938</v>
      </c>
      <c r="N6182" s="3">
        <f>+IF(Tabella2026[[#This Row],[REDDITO COMPLESSIVO PROCAPITE]]&lt;media_aggr_reddito_pc,(media_aggr_reddito_pc-Tabella2026[[#This Row],[REDDITO COMPLESSIVO PROCAPITE]]),0)</f>
        <v>1915.3509255408026</v>
      </c>
      <c r="O6182" s="3">
        <f>+Tabella2026[[#This Row],[DIFFERENZA REDDITO INFERIORE ALLA MEDIA DALLA MEDIA]]*Tabella2026[[#This Row],[POP_2024]]</f>
        <v>1606979.4265287335</v>
      </c>
      <c r="P6182" s="3">
        <f>+Tabella2026[[#This Row],[POPOLAZIONE PER DIFFERENZA ]]/SUM(Tabella2026[[POPOLAZIONE PER DIFFERENZA ]])</f>
        <v>1.4256833908607227E-5</v>
      </c>
      <c r="Q6182" s="3">
        <f>+Tabella2026[[#This Row],[INCIDENZA POPOLAZIONE PER DIFFERENZA]]*(PLAFOND-SUM(Tabella2026[CONTRIBUTO SULLA BASE DELLA POPOLAZIONE]))</f>
        <v>4197.2012100685533</v>
      </c>
      <c r="R6182" s="3">
        <f>+Tabella2026[[#This Row],[CONTRIBUTO SULLA BASE DELLA POPOLAZIONE]]+Tabella2026[[#This Row],[CONTRIBUTO SULLA BASE DEL REDDITO]]</f>
        <v>8387.6738085232355</v>
      </c>
      <c r="S6182" s="3">
        <f>+Tabella2026[[#This Row],[CONTRIBUTO TOTALE]]/(PLAFOND/N_TESSERE)</f>
        <v>16.775347617046471</v>
      </c>
      <c r="T6182" s="3">
        <f>+MAX(CEILING(Tabella2026[[#This Row],[preDEF1]],1),1)</f>
        <v>17</v>
      </c>
      <c r="U6182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182" s="21">
        <f>+Tabella2026[[#This Row],[DEF - n. card]]*(PLAFOND/N_TESSERE)</f>
        <v>8500</v>
      </c>
      <c r="W6182" s="18"/>
    </row>
    <row r="6183" spans="2:23" x14ac:dyDescent="0.25">
      <c r="B6183" s="1" t="s">
        <v>12216</v>
      </c>
      <c r="C6183" s="2">
        <v>85001</v>
      </c>
      <c r="D6183" s="1" t="s">
        <v>12217</v>
      </c>
      <c r="E6183" s="1" t="s">
        <v>21</v>
      </c>
      <c r="F6183" s="1" t="s">
        <v>189</v>
      </c>
      <c r="G6183" s="1" t="s">
        <v>11807</v>
      </c>
      <c r="H6183" s="1" t="s">
        <v>15836</v>
      </c>
      <c r="I6183" s="5">
        <v>838</v>
      </c>
      <c r="J6183" s="5">
        <v>7990440</v>
      </c>
      <c r="K6183" s="3">
        <f>+Tabella2026[[#This Row],[POP_2024]]/SUM(Tabella2026[POP_2024])</f>
        <v>1.4217013102589288E-5</v>
      </c>
      <c r="L6183" s="3">
        <f>+Tabella2026[[#This Row],[INCIDENZA POPOLAZIONE]]*(PLAFOND/2)</f>
        <v>4185.4779946424596</v>
      </c>
      <c r="M6183" s="3">
        <f>+IFERROR(Tabella2026[[#This Row],[reddito_2024]]/Tabella2026[[#This Row],[POP_2024]],"")</f>
        <v>9535.1312649164684</v>
      </c>
      <c r="N6183" s="3">
        <f>+IF(Tabella2026[[#This Row],[REDDITO COMPLESSIVO PROCAPITE]]&lt;media_aggr_reddito_pc,(media_aggr_reddito_pc-Tabella2026[[#This Row],[REDDITO COMPLESSIVO PROCAPITE]]),0)</f>
        <v>8289.9347976922727</v>
      </c>
      <c r="O6183" s="3">
        <f>+Tabella2026[[#This Row],[DIFFERENZA REDDITO INFERIORE ALLA MEDIA DALLA MEDIA]]*Tabella2026[[#This Row],[POP_2024]]</f>
        <v>6946965.3604661245</v>
      </c>
      <c r="P6183" s="3">
        <f>+Tabella2026[[#This Row],[POPOLAZIONE PER DIFFERENZA ]]/SUM(Tabella2026[[POPOLAZIONE PER DIFFERENZA ]])</f>
        <v>6.1632233542003196E-5</v>
      </c>
      <c r="Q6183" s="3">
        <f>+Tabella2026[[#This Row],[INCIDENZA POPOLAZIONE PER DIFFERENZA]]*(PLAFOND-SUM(Tabella2026[CONTRIBUTO SULLA BASE DELLA POPOLAZIONE]))</f>
        <v>18144.483330590658</v>
      </c>
      <c r="R6183" s="3">
        <f>+Tabella2026[[#This Row],[CONTRIBUTO SULLA BASE DELLA POPOLAZIONE]]+Tabella2026[[#This Row],[CONTRIBUTO SULLA BASE DEL REDDITO]]</f>
        <v>22329.961325233118</v>
      </c>
      <c r="S6183" s="3">
        <f>+Tabella2026[[#This Row],[CONTRIBUTO TOTALE]]/(PLAFOND/N_TESSERE)</f>
        <v>44.659922650466235</v>
      </c>
      <c r="T6183" s="3">
        <f>+MAX(CEILING(Tabella2026[[#This Row],[preDEF1]],1),1)</f>
        <v>45</v>
      </c>
      <c r="U6183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6183" s="21">
        <f>+Tabella2026[[#This Row],[DEF - n. card]]*(PLAFOND/N_TESSERE)</f>
        <v>22500</v>
      </c>
      <c r="W6183" s="18"/>
    </row>
    <row r="6184" spans="2:23" x14ac:dyDescent="0.25">
      <c r="B6184" s="1" t="s">
        <v>12552</v>
      </c>
      <c r="C6184" s="2">
        <v>12110</v>
      </c>
      <c r="D6184" s="1" t="s">
        <v>12553</v>
      </c>
      <c r="E6184" s="1" t="s">
        <v>12</v>
      </c>
      <c r="F6184" s="1" t="s">
        <v>157</v>
      </c>
      <c r="G6184" s="1" t="s">
        <v>11807</v>
      </c>
      <c r="H6184" s="1" t="s">
        <v>15835</v>
      </c>
      <c r="I6184" s="5">
        <v>838</v>
      </c>
      <c r="J6184" s="5">
        <v>14325355</v>
      </c>
      <c r="K6184" s="3">
        <f>+Tabella2026[[#This Row],[POP_2024]]/SUM(Tabella2026[POP_2024])</f>
        <v>1.4217013102589288E-5</v>
      </c>
      <c r="L6184" s="3">
        <f>+Tabella2026[[#This Row],[INCIDENZA POPOLAZIONE]]*(PLAFOND/2)</f>
        <v>4185.4779946424596</v>
      </c>
      <c r="M6184" s="3">
        <f>+IFERROR(Tabella2026[[#This Row],[reddito_2024]]/Tabella2026[[#This Row],[POP_2024]],"")</f>
        <v>17094.695704057278</v>
      </c>
      <c r="N6184" s="3">
        <f>+IF(Tabella2026[[#This Row],[REDDITO COMPLESSIVO PROCAPITE]]&lt;media_aggr_reddito_pc,(media_aggr_reddito_pc-Tabella2026[[#This Row],[REDDITO COMPLESSIVO PROCAPITE]]),0)</f>
        <v>730.37035855146314</v>
      </c>
      <c r="O6184" s="3">
        <f>+Tabella2026[[#This Row],[DIFFERENZA REDDITO INFERIORE ALLA MEDIA DALLA MEDIA]]*Tabella2026[[#This Row],[POP_2024]]</f>
        <v>612050.36046612612</v>
      </c>
      <c r="P6184" s="3">
        <f>+Tabella2026[[#This Row],[POPOLAZIONE PER DIFFERENZA ]]/SUM(Tabella2026[[POPOLAZIONE PER DIFFERENZA ]])</f>
        <v>5.4300012737049935E-6</v>
      </c>
      <c r="Q6184" s="3">
        <f>+Tabella2026[[#This Row],[INCIDENZA POPOLAZIONE PER DIFFERENZA]]*(PLAFOND-SUM(Tabella2026[CONTRIBUTO SULLA BASE DELLA POPOLAZIONE]))</f>
        <v>1598.5883024778013</v>
      </c>
      <c r="R6184" s="3">
        <f>+Tabella2026[[#This Row],[CONTRIBUTO SULLA BASE DELLA POPOLAZIONE]]+Tabella2026[[#This Row],[CONTRIBUTO SULLA BASE DEL REDDITO]]</f>
        <v>5784.066297120261</v>
      </c>
      <c r="S6184" s="3">
        <f>+Tabella2026[[#This Row],[CONTRIBUTO TOTALE]]/(PLAFOND/N_TESSERE)</f>
        <v>11.568132594240522</v>
      </c>
      <c r="T6184" s="3">
        <f>+MAX(CEILING(Tabella2026[[#This Row],[preDEF1]],1),1)</f>
        <v>12</v>
      </c>
      <c r="U6184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184" s="21">
        <f>+Tabella2026[[#This Row],[DEF - n. card]]*(PLAFOND/N_TESSERE)</f>
        <v>6000</v>
      </c>
      <c r="W6184" s="18"/>
    </row>
    <row r="6185" spans="2:23" x14ac:dyDescent="0.25">
      <c r="B6185" s="1" t="s">
        <v>12344</v>
      </c>
      <c r="C6185" s="2">
        <v>65123</v>
      </c>
      <c r="D6185" s="1" t="s">
        <v>12345</v>
      </c>
      <c r="E6185" s="1" t="s">
        <v>15</v>
      </c>
      <c r="F6185" s="1" t="s">
        <v>82</v>
      </c>
      <c r="G6185" s="1" t="s">
        <v>11807</v>
      </c>
      <c r="H6185" s="1" t="s">
        <v>15836</v>
      </c>
      <c r="I6185" s="5">
        <v>838</v>
      </c>
      <c r="J6185" s="5">
        <v>10266641</v>
      </c>
      <c r="K6185" s="3">
        <f>+Tabella2026[[#This Row],[POP_2024]]/SUM(Tabella2026[POP_2024])</f>
        <v>1.4217013102589288E-5</v>
      </c>
      <c r="L6185" s="3">
        <f>+Tabella2026[[#This Row],[INCIDENZA POPOLAZIONE]]*(PLAFOND/2)</f>
        <v>4185.4779946424596</v>
      </c>
      <c r="M6185" s="3">
        <f>+IFERROR(Tabella2026[[#This Row],[reddito_2024]]/Tabella2026[[#This Row],[POP_2024]],"")</f>
        <v>12251.361575178998</v>
      </c>
      <c r="N6185" s="3">
        <f>+IF(Tabella2026[[#This Row],[REDDITO COMPLESSIVO PROCAPITE]]&lt;media_aggr_reddito_pc,(media_aggr_reddito_pc-Tabella2026[[#This Row],[REDDITO COMPLESSIVO PROCAPITE]]),0)</f>
        <v>5573.7044874297426</v>
      </c>
      <c r="O6185" s="3">
        <f>+Tabella2026[[#This Row],[DIFFERENZA REDDITO INFERIORE ALLA MEDIA DALLA MEDIA]]*Tabella2026[[#This Row],[POP_2024]]</f>
        <v>4670764.3604661245</v>
      </c>
      <c r="P6185" s="3">
        <f>+Tabella2026[[#This Row],[POPOLAZIONE PER DIFFERENZA ]]/SUM(Tabella2026[[POPOLAZIONE PER DIFFERENZA ]])</f>
        <v>4.1438185588505371E-5</v>
      </c>
      <c r="Q6185" s="3">
        <f>+Tabella2026[[#This Row],[INCIDENZA POPOLAZIONE PER DIFFERENZA]]*(PLAFOND-SUM(Tabella2026[CONTRIBUTO SULLA BASE DELLA POPOLAZIONE]))</f>
        <v>12199.370758616838</v>
      </c>
      <c r="R6185" s="3">
        <f>+Tabella2026[[#This Row],[CONTRIBUTO SULLA BASE DELLA POPOLAZIONE]]+Tabella2026[[#This Row],[CONTRIBUTO SULLA BASE DEL REDDITO]]</f>
        <v>16384.848753259299</v>
      </c>
      <c r="S6185" s="3">
        <f>+Tabella2026[[#This Row],[CONTRIBUTO TOTALE]]/(PLAFOND/N_TESSERE)</f>
        <v>32.769697506518597</v>
      </c>
      <c r="T6185" s="3">
        <f>+MAX(CEILING(Tabella2026[[#This Row],[preDEF1]],1),1)</f>
        <v>33</v>
      </c>
      <c r="U6185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6185" s="21">
        <f>+Tabella2026[[#This Row],[DEF - n. card]]*(PLAFOND/N_TESSERE)</f>
        <v>16500</v>
      </c>
      <c r="W6185" s="18"/>
    </row>
    <row r="6186" spans="2:23" x14ac:dyDescent="0.25">
      <c r="B6186" s="1" t="s">
        <v>12434</v>
      </c>
      <c r="C6186" s="2">
        <v>30002</v>
      </c>
      <c r="D6186" s="1" t="s">
        <v>12435</v>
      </c>
      <c r="E6186" s="1" t="s">
        <v>48</v>
      </c>
      <c r="F6186" s="1" t="s">
        <v>120</v>
      </c>
      <c r="G6186" s="1" t="s">
        <v>11807</v>
      </c>
      <c r="H6186" s="1" t="s">
        <v>15835</v>
      </c>
      <c r="I6186" s="5">
        <v>837</v>
      </c>
      <c r="J6186" s="5">
        <v>16113787</v>
      </c>
      <c r="K6186" s="3">
        <f>+Tabella2026[[#This Row],[POP_2024]]/SUM(Tabella2026[POP_2024])</f>
        <v>1.420004769315899E-5</v>
      </c>
      <c r="L6186" s="3">
        <f>+Tabella2026[[#This Row],[INCIDENZA POPOLAZIONE]]*(PLAFOND/2)</f>
        <v>4180.4833908302371</v>
      </c>
      <c r="M6186" s="3">
        <f>+IFERROR(Tabella2026[[#This Row],[reddito_2024]]/Tabella2026[[#This Row],[POP_2024]],"")</f>
        <v>19251.83632019116</v>
      </c>
      <c r="N6186" s="3">
        <f>+IF(Tabella2026[[#This Row],[REDDITO COMPLESSIVO PROCAPITE]]&lt;media_aggr_reddito_pc,(media_aggr_reddito_pc-Tabella2026[[#This Row],[REDDITO COMPLESSIVO PROCAPITE]]),0)</f>
        <v>0</v>
      </c>
      <c r="O6186" s="3">
        <f>+Tabella2026[[#This Row],[DIFFERENZA REDDITO INFERIORE ALLA MEDIA DALLA MEDIA]]*Tabella2026[[#This Row],[POP_2024]]</f>
        <v>0</v>
      </c>
      <c r="P6186" s="3">
        <f>+Tabella2026[[#This Row],[POPOLAZIONE PER DIFFERENZA ]]/SUM(Tabella2026[[POPOLAZIONE PER DIFFERENZA ]])</f>
        <v>0</v>
      </c>
      <c r="Q6186" s="3">
        <f>+Tabella2026[[#This Row],[INCIDENZA POPOLAZIONE PER DIFFERENZA]]*(PLAFOND-SUM(Tabella2026[CONTRIBUTO SULLA BASE DELLA POPOLAZIONE]))</f>
        <v>0</v>
      </c>
      <c r="R6186" s="3">
        <f>+Tabella2026[[#This Row],[CONTRIBUTO SULLA BASE DELLA POPOLAZIONE]]+Tabella2026[[#This Row],[CONTRIBUTO SULLA BASE DEL REDDITO]]</f>
        <v>4180.4833908302371</v>
      </c>
      <c r="S6186" s="3">
        <f>+Tabella2026[[#This Row],[CONTRIBUTO TOTALE]]/(PLAFOND/N_TESSERE)</f>
        <v>8.3609667816604745</v>
      </c>
      <c r="T6186" s="3">
        <f>+MAX(CEILING(Tabella2026[[#This Row],[preDEF1]],1),1)</f>
        <v>9</v>
      </c>
      <c r="U618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86" s="21">
        <f>+Tabella2026[[#This Row],[DEF - n. card]]*(PLAFOND/N_TESSERE)</f>
        <v>4500</v>
      </c>
      <c r="W6186" s="18"/>
    </row>
    <row r="6187" spans="2:23" x14ac:dyDescent="0.25">
      <c r="B6187" s="1" t="s">
        <v>12296</v>
      </c>
      <c r="C6187" s="2">
        <v>82041</v>
      </c>
      <c r="D6187" s="1" t="s">
        <v>12297</v>
      </c>
      <c r="E6187" s="1" t="s">
        <v>21</v>
      </c>
      <c r="F6187" s="1" t="s">
        <v>20</v>
      </c>
      <c r="G6187" s="1" t="s">
        <v>11807</v>
      </c>
      <c r="H6187" s="1" t="s">
        <v>15836</v>
      </c>
      <c r="I6187" s="5">
        <v>837</v>
      </c>
      <c r="J6187" s="5">
        <v>9424616</v>
      </c>
      <c r="K6187" s="3">
        <f>+Tabella2026[[#This Row],[POP_2024]]/SUM(Tabella2026[POP_2024])</f>
        <v>1.420004769315899E-5</v>
      </c>
      <c r="L6187" s="3">
        <f>+Tabella2026[[#This Row],[INCIDENZA POPOLAZIONE]]*(PLAFOND/2)</f>
        <v>4180.4833908302371</v>
      </c>
      <c r="M6187" s="3">
        <f>+IFERROR(Tabella2026[[#This Row],[reddito_2024]]/Tabella2026[[#This Row],[POP_2024]],"")</f>
        <v>11259.995221027479</v>
      </c>
      <c r="N6187" s="3">
        <f>+IF(Tabella2026[[#This Row],[REDDITO COMPLESSIVO PROCAPITE]]&lt;media_aggr_reddito_pc,(media_aggr_reddito_pc-Tabella2026[[#This Row],[REDDITO COMPLESSIVO PROCAPITE]]),0)</f>
        <v>6565.0708415812624</v>
      </c>
      <c r="O6187" s="3">
        <f>+Tabella2026[[#This Row],[DIFFERENZA REDDITO INFERIORE ALLA MEDIA DALLA MEDIA]]*Tabella2026[[#This Row],[POP_2024]]</f>
        <v>5494964.2944035167</v>
      </c>
      <c r="P6187" s="3">
        <f>+Tabella2026[[#This Row],[POPOLAZIONE PER DIFFERENZA ]]/SUM(Tabella2026[[POPOLAZIONE PER DIFFERENZA ]])</f>
        <v>4.8750339914595832E-5</v>
      </c>
      <c r="Q6187" s="3">
        <f>+Tabella2026[[#This Row],[INCIDENZA POPOLAZIONE PER DIFFERENZA]]*(PLAFOND-SUM(Tabella2026[CONTRIBUTO SULLA BASE DELLA POPOLAZIONE]))</f>
        <v>14352.063508102136</v>
      </c>
      <c r="R6187" s="3">
        <f>+Tabella2026[[#This Row],[CONTRIBUTO SULLA BASE DELLA POPOLAZIONE]]+Tabella2026[[#This Row],[CONTRIBUTO SULLA BASE DEL REDDITO]]</f>
        <v>18532.546898932371</v>
      </c>
      <c r="S6187" s="3">
        <f>+Tabella2026[[#This Row],[CONTRIBUTO TOTALE]]/(PLAFOND/N_TESSERE)</f>
        <v>37.065093797864741</v>
      </c>
      <c r="T6187" s="3">
        <f>+MAX(CEILING(Tabella2026[[#This Row],[preDEF1]],1),1)</f>
        <v>38</v>
      </c>
      <c r="U6187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6187" s="21">
        <f>+Tabella2026[[#This Row],[DEF - n. card]]*(PLAFOND/N_TESSERE)</f>
        <v>19000</v>
      </c>
      <c r="W6187" s="18"/>
    </row>
    <row r="6188" spans="2:23" x14ac:dyDescent="0.25">
      <c r="B6188" s="1" t="s">
        <v>12482</v>
      </c>
      <c r="C6188" s="2">
        <v>57040</v>
      </c>
      <c r="D6188" s="1" t="s">
        <v>12483</v>
      </c>
      <c r="E6188" s="1" t="s">
        <v>8</v>
      </c>
      <c r="F6188" s="1" t="s">
        <v>377</v>
      </c>
      <c r="G6188" s="1" t="s">
        <v>11807</v>
      </c>
      <c r="H6188" s="1" t="s">
        <v>15834</v>
      </c>
      <c r="I6188" s="5">
        <v>837</v>
      </c>
      <c r="J6188" s="5">
        <v>10535445</v>
      </c>
      <c r="K6188" s="3">
        <f>+Tabella2026[[#This Row],[POP_2024]]/SUM(Tabella2026[POP_2024])</f>
        <v>1.420004769315899E-5</v>
      </c>
      <c r="L6188" s="3">
        <f>+Tabella2026[[#This Row],[INCIDENZA POPOLAZIONE]]*(PLAFOND/2)</f>
        <v>4180.4833908302371</v>
      </c>
      <c r="M6188" s="3">
        <f>+IFERROR(Tabella2026[[#This Row],[reddito_2024]]/Tabella2026[[#This Row],[POP_2024]],"")</f>
        <v>12587.150537634408</v>
      </c>
      <c r="N6188" s="3">
        <f>+IF(Tabella2026[[#This Row],[REDDITO COMPLESSIVO PROCAPITE]]&lt;media_aggr_reddito_pc,(media_aggr_reddito_pc-Tabella2026[[#This Row],[REDDITO COMPLESSIVO PROCAPITE]]),0)</f>
        <v>5237.9155249743326</v>
      </c>
      <c r="O6188" s="3">
        <f>+Tabella2026[[#This Row],[DIFFERENZA REDDITO INFERIORE ALLA MEDIA DALLA MEDIA]]*Tabella2026[[#This Row],[POP_2024]]</f>
        <v>4384135.2944035167</v>
      </c>
      <c r="P6188" s="3">
        <f>+Tabella2026[[#This Row],[POPOLAZIONE PER DIFFERENZA ]]/SUM(Tabella2026[[POPOLAZIONE PER DIFFERENZA ]])</f>
        <v>3.8895263805703857E-5</v>
      </c>
      <c r="Q6188" s="3">
        <f>+Tabella2026[[#This Row],[INCIDENZA POPOLAZIONE PER DIFFERENZA]]*(PLAFOND-SUM(Tabella2026[CONTRIBUTO SULLA BASE DELLA POPOLAZIONE]))</f>
        <v>11450.736492951408</v>
      </c>
      <c r="R6188" s="3">
        <f>+Tabella2026[[#This Row],[CONTRIBUTO SULLA BASE DELLA POPOLAZIONE]]+Tabella2026[[#This Row],[CONTRIBUTO SULLA BASE DEL REDDITO]]</f>
        <v>15631.219883781645</v>
      </c>
      <c r="S6188" s="3">
        <f>+Tabella2026[[#This Row],[CONTRIBUTO TOTALE]]/(PLAFOND/N_TESSERE)</f>
        <v>31.26243976756329</v>
      </c>
      <c r="T6188" s="3">
        <f>+MAX(CEILING(Tabella2026[[#This Row],[preDEF1]],1),1)</f>
        <v>32</v>
      </c>
      <c r="U6188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6188" s="21">
        <f>+Tabella2026[[#This Row],[DEF - n. card]]*(PLAFOND/N_TESSERE)</f>
        <v>16000</v>
      </c>
      <c r="W6188" s="18"/>
    </row>
    <row r="6189" spans="2:23" x14ac:dyDescent="0.25">
      <c r="B6189" s="1" t="s">
        <v>12206</v>
      </c>
      <c r="C6189" s="2">
        <v>77002</v>
      </c>
      <c r="D6189" s="1" t="s">
        <v>12207</v>
      </c>
      <c r="E6189" s="1" t="s">
        <v>213</v>
      </c>
      <c r="F6189" s="1" t="s">
        <v>237</v>
      </c>
      <c r="G6189" s="1" t="s">
        <v>11807</v>
      </c>
      <c r="H6189" s="1" t="s">
        <v>15836</v>
      </c>
      <c r="I6189" s="5">
        <v>836</v>
      </c>
      <c r="J6189" s="5">
        <v>8719730</v>
      </c>
      <c r="K6189" s="3">
        <f>+Tabella2026[[#This Row],[POP_2024]]/SUM(Tabella2026[POP_2024])</f>
        <v>1.4183082283728692E-5</v>
      </c>
      <c r="L6189" s="3">
        <f>+Tabella2026[[#This Row],[INCIDENZA POPOLAZIONE]]*(PLAFOND/2)</f>
        <v>4175.4887870180146</v>
      </c>
      <c r="M6189" s="3">
        <f>+IFERROR(Tabella2026[[#This Row],[reddito_2024]]/Tabella2026[[#This Row],[POP_2024]],"")</f>
        <v>10430.299043062201</v>
      </c>
      <c r="N6189" s="3">
        <f>+IF(Tabella2026[[#This Row],[REDDITO COMPLESSIVO PROCAPITE]]&lt;media_aggr_reddito_pc,(media_aggr_reddito_pc-Tabella2026[[#This Row],[REDDITO COMPLESSIVO PROCAPITE]]),0)</f>
        <v>7394.7670195465398</v>
      </c>
      <c r="O6189" s="3">
        <f>+Tabella2026[[#This Row],[DIFFERENZA REDDITO INFERIORE ALLA MEDIA DALLA MEDIA]]*Tabella2026[[#This Row],[POP_2024]]</f>
        <v>6182025.228340907</v>
      </c>
      <c r="P6189" s="3">
        <f>+Tabella2026[[#This Row],[POPOLAZIONE PER DIFFERENZA ]]/SUM(Tabella2026[[POPOLAZIONE PER DIFFERENZA ]])</f>
        <v>5.4845821573248412E-5</v>
      </c>
      <c r="Q6189" s="3">
        <f>+Tabella2026[[#This Row],[INCIDENZA POPOLAZIONE PER DIFFERENZA]]*(PLAFOND-SUM(Tabella2026[CONTRIBUTO SULLA BASE DELLA POPOLAZIONE]))</f>
        <v>16146.568736798217</v>
      </c>
      <c r="R6189" s="3">
        <f>+Tabella2026[[#This Row],[CONTRIBUTO SULLA BASE DELLA POPOLAZIONE]]+Tabella2026[[#This Row],[CONTRIBUTO SULLA BASE DEL REDDITO]]</f>
        <v>20322.057523816231</v>
      </c>
      <c r="S6189" s="3">
        <f>+Tabella2026[[#This Row],[CONTRIBUTO TOTALE]]/(PLAFOND/N_TESSERE)</f>
        <v>40.644115047632461</v>
      </c>
      <c r="T6189" s="3">
        <f>+MAX(CEILING(Tabella2026[[#This Row],[preDEF1]],1),1)</f>
        <v>41</v>
      </c>
      <c r="U6189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6189" s="21">
        <f>+Tabella2026[[#This Row],[DEF - n. card]]*(PLAFOND/N_TESSERE)</f>
        <v>20500</v>
      </c>
      <c r="W6189" s="18"/>
    </row>
    <row r="6190" spans="2:23" x14ac:dyDescent="0.25">
      <c r="B6190" s="1" t="s">
        <v>12314</v>
      </c>
      <c r="C6190" s="2">
        <v>77010</v>
      </c>
      <c r="D6190" s="1" t="s">
        <v>12315</v>
      </c>
      <c r="E6190" s="1" t="s">
        <v>213</v>
      </c>
      <c r="F6190" s="1" t="s">
        <v>237</v>
      </c>
      <c r="G6190" s="1" t="s">
        <v>11807</v>
      </c>
      <c r="H6190" s="1" t="s">
        <v>15836</v>
      </c>
      <c r="I6190" s="5">
        <v>836</v>
      </c>
      <c r="J6190" s="5">
        <v>10605582</v>
      </c>
      <c r="K6190" s="3">
        <f>+Tabella2026[[#This Row],[POP_2024]]/SUM(Tabella2026[POP_2024])</f>
        <v>1.4183082283728692E-5</v>
      </c>
      <c r="L6190" s="3">
        <f>+Tabella2026[[#This Row],[INCIDENZA POPOLAZIONE]]*(PLAFOND/2)</f>
        <v>4175.4887870180146</v>
      </c>
      <c r="M6190" s="3">
        <f>+IFERROR(Tabella2026[[#This Row],[reddito_2024]]/Tabella2026[[#This Row],[POP_2024]],"")</f>
        <v>12686.102870813396</v>
      </c>
      <c r="N6190" s="3">
        <f>+IF(Tabella2026[[#This Row],[REDDITO COMPLESSIVO PROCAPITE]]&lt;media_aggr_reddito_pc,(media_aggr_reddito_pc-Tabella2026[[#This Row],[REDDITO COMPLESSIVO PROCAPITE]]),0)</f>
        <v>5138.9631917953448</v>
      </c>
      <c r="O6190" s="3">
        <f>+Tabella2026[[#This Row],[DIFFERENZA REDDITO INFERIORE ALLA MEDIA DALLA MEDIA]]*Tabella2026[[#This Row],[POP_2024]]</f>
        <v>4296173.228340908</v>
      </c>
      <c r="P6190" s="3">
        <f>+Tabella2026[[#This Row],[POPOLAZIONE PER DIFFERENZA ]]/SUM(Tabella2026[[POPOLAZIONE PER DIFFERENZA ]])</f>
        <v>3.8114880096111834E-5</v>
      </c>
      <c r="Q6190" s="3">
        <f>+Tabella2026[[#This Row],[INCIDENZA POPOLAZIONE PER DIFFERENZA]]*(PLAFOND-SUM(Tabella2026[CONTRIBUTO SULLA BASE DELLA POPOLAZIONE]))</f>
        <v>11220.992114135297</v>
      </c>
      <c r="R6190" s="3">
        <f>+Tabella2026[[#This Row],[CONTRIBUTO SULLA BASE DELLA POPOLAZIONE]]+Tabella2026[[#This Row],[CONTRIBUTO SULLA BASE DEL REDDITO]]</f>
        <v>15396.480901153311</v>
      </c>
      <c r="S6190" s="3">
        <f>+Tabella2026[[#This Row],[CONTRIBUTO TOTALE]]/(PLAFOND/N_TESSERE)</f>
        <v>30.792961802306621</v>
      </c>
      <c r="T6190" s="3">
        <f>+MAX(CEILING(Tabella2026[[#This Row],[preDEF1]],1),1)</f>
        <v>31</v>
      </c>
      <c r="U6190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190" s="21">
        <f>+Tabella2026[[#This Row],[DEF - n. card]]*(PLAFOND/N_TESSERE)</f>
        <v>15500</v>
      </c>
      <c r="W6190" s="18"/>
    </row>
    <row r="6191" spans="2:23" x14ac:dyDescent="0.25">
      <c r="B6191" s="1" t="s">
        <v>12696</v>
      </c>
      <c r="C6191" s="2">
        <v>4108</v>
      </c>
      <c r="D6191" s="1" t="s">
        <v>12697</v>
      </c>
      <c r="E6191" s="1" t="s">
        <v>18</v>
      </c>
      <c r="F6191" s="1" t="s">
        <v>263</v>
      </c>
      <c r="G6191" s="1" t="s">
        <v>11807</v>
      </c>
      <c r="H6191" s="1" t="s">
        <v>15835</v>
      </c>
      <c r="I6191" s="5">
        <v>836</v>
      </c>
      <c r="J6191" s="5">
        <v>14391710</v>
      </c>
      <c r="K6191" s="3">
        <f>+Tabella2026[[#This Row],[POP_2024]]/SUM(Tabella2026[POP_2024])</f>
        <v>1.4183082283728692E-5</v>
      </c>
      <c r="L6191" s="3">
        <f>+Tabella2026[[#This Row],[INCIDENZA POPOLAZIONE]]*(PLAFOND/2)</f>
        <v>4175.4887870180146</v>
      </c>
      <c r="M6191" s="3">
        <f>+IFERROR(Tabella2026[[#This Row],[reddito_2024]]/Tabella2026[[#This Row],[POP_2024]],"")</f>
        <v>17214.964114832535</v>
      </c>
      <c r="N6191" s="3">
        <f>+IF(Tabella2026[[#This Row],[REDDITO COMPLESSIVO PROCAPITE]]&lt;media_aggr_reddito_pc,(media_aggr_reddito_pc-Tabella2026[[#This Row],[REDDITO COMPLESSIVO PROCAPITE]]),0)</f>
        <v>610.10194777620563</v>
      </c>
      <c r="O6191" s="3">
        <f>+Tabella2026[[#This Row],[DIFFERENZA REDDITO INFERIORE ALLA MEDIA DALLA MEDIA]]*Tabella2026[[#This Row],[POP_2024]]</f>
        <v>510045.2283409079</v>
      </c>
      <c r="P6191" s="3">
        <f>+Tabella2026[[#This Row],[POPOLAZIONE PER DIFFERENZA ]]/SUM(Tabella2026[[POPOLAZIONE PER DIFFERENZA ]])</f>
        <v>4.5250299949648739E-6</v>
      </c>
      <c r="Q6191" s="3">
        <f>+Tabella2026[[#This Row],[INCIDENZA POPOLAZIONE PER DIFFERENZA]]*(PLAFOND-SUM(Tabella2026[CONTRIBUTO SULLA BASE DELLA POPOLAZIONE]))</f>
        <v>1332.1654367451681</v>
      </c>
      <c r="R6191" s="3">
        <f>+Tabella2026[[#This Row],[CONTRIBUTO SULLA BASE DELLA POPOLAZIONE]]+Tabella2026[[#This Row],[CONTRIBUTO SULLA BASE DEL REDDITO]]</f>
        <v>5507.6542237631829</v>
      </c>
      <c r="S6191" s="3">
        <f>+Tabella2026[[#This Row],[CONTRIBUTO TOTALE]]/(PLAFOND/N_TESSERE)</f>
        <v>11.015308447526365</v>
      </c>
      <c r="T6191" s="3">
        <f>+MAX(CEILING(Tabella2026[[#This Row],[preDEF1]],1),1)</f>
        <v>12</v>
      </c>
      <c r="U6191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191" s="21">
        <f>+Tabella2026[[#This Row],[DEF - n. card]]*(PLAFOND/N_TESSERE)</f>
        <v>6000</v>
      </c>
      <c r="W6191" s="18"/>
    </row>
    <row r="6192" spans="2:23" x14ac:dyDescent="0.25">
      <c r="B6192" s="1" t="s">
        <v>12458</v>
      </c>
      <c r="C6192" s="2">
        <v>1177</v>
      </c>
      <c r="D6192" s="1" t="s">
        <v>12459</v>
      </c>
      <c r="E6192" s="1" t="s">
        <v>18</v>
      </c>
      <c r="F6192" s="1" t="s">
        <v>17</v>
      </c>
      <c r="G6192" s="1" t="s">
        <v>11807</v>
      </c>
      <c r="H6192" s="1" t="s">
        <v>15835</v>
      </c>
      <c r="I6192" s="5">
        <v>836</v>
      </c>
      <c r="J6192" s="5">
        <v>16361750</v>
      </c>
      <c r="K6192" s="3">
        <f>+Tabella2026[[#This Row],[POP_2024]]/SUM(Tabella2026[POP_2024])</f>
        <v>1.4183082283728692E-5</v>
      </c>
      <c r="L6192" s="3">
        <f>+Tabella2026[[#This Row],[INCIDENZA POPOLAZIONE]]*(PLAFOND/2)</f>
        <v>4175.4887870180146</v>
      </c>
      <c r="M6192" s="3">
        <f>+IFERROR(Tabella2026[[#This Row],[reddito_2024]]/Tabella2026[[#This Row],[POP_2024]],"")</f>
        <v>19571.47129186603</v>
      </c>
      <c r="N6192" s="3">
        <f>+IF(Tabella2026[[#This Row],[REDDITO COMPLESSIVO PROCAPITE]]&lt;media_aggr_reddito_pc,(media_aggr_reddito_pc-Tabella2026[[#This Row],[REDDITO COMPLESSIVO PROCAPITE]]),0)</f>
        <v>0</v>
      </c>
      <c r="O6192" s="3">
        <f>+Tabella2026[[#This Row],[DIFFERENZA REDDITO INFERIORE ALLA MEDIA DALLA MEDIA]]*Tabella2026[[#This Row],[POP_2024]]</f>
        <v>0</v>
      </c>
      <c r="P6192" s="3">
        <f>+Tabella2026[[#This Row],[POPOLAZIONE PER DIFFERENZA ]]/SUM(Tabella2026[[POPOLAZIONE PER DIFFERENZA ]])</f>
        <v>0</v>
      </c>
      <c r="Q6192" s="3">
        <f>+Tabella2026[[#This Row],[INCIDENZA POPOLAZIONE PER DIFFERENZA]]*(PLAFOND-SUM(Tabella2026[CONTRIBUTO SULLA BASE DELLA POPOLAZIONE]))</f>
        <v>0</v>
      </c>
      <c r="R6192" s="3">
        <f>+Tabella2026[[#This Row],[CONTRIBUTO SULLA BASE DELLA POPOLAZIONE]]+Tabella2026[[#This Row],[CONTRIBUTO SULLA BASE DEL REDDITO]]</f>
        <v>4175.4887870180146</v>
      </c>
      <c r="S6192" s="3">
        <f>+Tabella2026[[#This Row],[CONTRIBUTO TOTALE]]/(PLAFOND/N_TESSERE)</f>
        <v>8.3509775740360297</v>
      </c>
      <c r="T6192" s="3">
        <f>+MAX(CEILING(Tabella2026[[#This Row],[preDEF1]],1),1)</f>
        <v>9</v>
      </c>
      <c r="U6192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92" s="21">
        <f>+Tabella2026[[#This Row],[DEF - n. card]]*(PLAFOND/N_TESSERE)</f>
        <v>4500</v>
      </c>
      <c r="W6192" s="18"/>
    </row>
    <row r="6193" spans="2:23" x14ac:dyDescent="0.25">
      <c r="B6193" s="1" t="s">
        <v>12388</v>
      </c>
      <c r="C6193" s="2">
        <v>30086</v>
      </c>
      <c r="D6193" s="1" t="s">
        <v>12389</v>
      </c>
      <c r="E6193" s="1" t="s">
        <v>48</v>
      </c>
      <c r="F6193" s="1" t="s">
        <v>120</v>
      </c>
      <c r="G6193" s="1" t="s">
        <v>11807</v>
      </c>
      <c r="H6193" s="1" t="s">
        <v>15835</v>
      </c>
      <c r="I6193" s="5">
        <v>836</v>
      </c>
      <c r="J6193" s="5">
        <v>13316021</v>
      </c>
      <c r="K6193" s="3">
        <f>+Tabella2026[[#This Row],[POP_2024]]/SUM(Tabella2026[POP_2024])</f>
        <v>1.4183082283728692E-5</v>
      </c>
      <c r="L6193" s="3">
        <f>+Tabella2026[[#This Row],[INCIDENZA POPOLAZIONE]]*(PLAFOND/2)</f>
        <v>4175.4887870180146</v>
      </c>
      <c r="M6193" s="3">
        <f>+IFERROR(Tabella2026[[#This Row],[reddito_2024]]/Tabella2026[[#This Row],[POP_2024]],"")</f>
        <v>15928.254784688996</v>
      </c>
      <c r="N6193" s="3">
        <f>+IF(Tabella2026[[#This Row],[REDDITO COMPLESSIVO PROCAPITE]]&lt;media_aggr_reddito_pc,(media_aggr_reddito_pc-Tabella2026[[#This Row],[REDDITO COMPLESSIVO PROCAPITE]]),0)</f>
        <v>1896.8112779197454</v>
      </c>
      <c r="O6193" s="3">
        <f>+Tabella2026[[#This Row],[DIFFERENZA REDDITO INFERIORE ALLA MEDIA DALLA MEDIA]]*Tabella2026[[#This Row],[POP_2024]]</f>
        <v>1585734.2283409073</v>
      </c>
      <c r="P6193" s="3">
        <f>+Tabella2026[[#This Row],[POPOLAZIONE PER DIFFERENZA ]]/SUM(Tabella2026[[POPOLAZIONE PER DIFFERENZA ]])</f>
        <v>1.4068350312041489E-5</v>
      </c>
      <c r="Q6193" s="3">
        <f>+Tabella2026[[#This Row],[INCIDENZA POPOLAZIONE PER DIFFERENZA]]*(PLAFOND-SUM(Tabella2026[CONTRIBUTO SULLA BASE DELLA POPOLAZIONE]))</f>
        <v>4141.711780602297</v>
      </c>
      <c r="R6193" s="3">
        <f>+Tabella2026[[#This Row],[CONTRIBUTO SULLA BASE DELLA POPOLAZIONE]]+Tabella2026[[#This Row],[CONTRIBUTO SULLA BASE DEL REDDITO]]</f>
        <v>8317.2005676203116</v>
      </c>
      <c r="S6193" s="3">
        <f>+Tabella2026[[#This Row],[CONTRIBUTO TOTALE]]/(PLAFOND/N_TESSERE)</f>
        <v>16.634401135240623</v>
      </c>
      <c r="T6193" s="3">
        <f>+MAX(CEILING(Tabella2026[[#This Row],[preDEF1]],1),1)</f>
        <v>17</v>
      </c>
      <c r="U6193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193" s="21">
        <f>+Tabella2026[[#This Row],[DEF - n. card]]*(PLAFOND/N_TESSERE)</f>
        <v>8500</v>
      </c>
      <c r="W6193" s="18"/>
    </row>
    <row r="6194" spans="2:23" x14ac:dyDescent="0.25">
      <c r="B6194" s="1" t="s">
        <v>13001</v>
      </c>
      <c r="C6194" s="2">
        <v>102045</v>
      </c>
      <c r="D6194" s="1" t="s">
        <v>13002</v>
      </c>
      <c r="E6194" s="1" t="s">
        <v>61</v>
      </c>
      <c r="F6194" s="1" t="s">
        <v>607</v>
      </c>
      <c r="G6194" s="1" t="s">
        <v>11807</v>
      </c>
      <c r="H6194" s="1" t="s">
        <v>15836</v>
      </c>
      <c r="I6194" s="5">
        <v>836</v>
      </c>
      <c r="J6194" s="5">
        <v>6676963</v>
      </c>
      <c r="K6194" s="3">
        <f>+Tabella2026[[#This Row],[POP_2024]]/SUM(Tabella2026[POP_2024])</f>
        <v>1.4183082283728692E-5</v>
      </c>
      <c r="L6194" s="3">
        <f>+Tabella2026[[#This Row],[INCIDENZA POPOLAZIONE]]*(PLAFOND/2)</f>
        <v>4175.4887870180146</v>
      </c>
      <c r="M6194" s="3">
        <f>+IFERROR(Tabella2026[[#This Row],[reddito_2024]]/Tabella2026[[#This Row],[POP_2024]],"")</f>
        <v>7986.7978468899519</v>
      </c>
      <c r="N6194" s="3">
        <f>+IF(Tabella2026[[#This Row],[REDDITO COMPLESSIVO PROCAPITE]]&lt;media_aggr_reddito_pc,(media_aggr_reddito_pc-Tabella2026[[#This Row],[REDDITO COMPLESSIVO PROCAPITE]]),0)</f>
        <v>9838.2682157187883</v>
      </c>
      <c r="O6194" s="3">
        <f>+Tabella2026[[#This Row],[DIFFERENZA REDDITO INFERIORE ALLA MEDIA DALLA MEDIA]]*Tabella2026[[#This Row],[POP_2024]]</f>
        <v>8224792.228340907</v>
      </c>
      <c r="P6194" s="3">
        <f>+Tabella2026[[#This Row],[POPOLAZIONE PER DIFFERENZA ]]/SUM(Tabella2026[[POPOLAZIONE PER DIFFERENZA ]])</f>
        <v>7.2968884850974281E-5</v>
      </c>
      <c r="Q6194" s="3">
        <f>+Tabella2026[[#This Row],[INCIDENZA POPOLAZIONE PER DIFFERENZA]]*(PLAFOND-SUM(Tabella2026[CONTRIBUTO SULLA BASE DELLA POPOLAZIONE]))</f>
        <v>21481.984973463277</v>
      </c>
      <c r="R6194" s="3">
        <f>+Tabella2026[[#This Row],[CONTRIBUTO SULLA BASE DELLA POPOLAZIONE]]+Tabella2026[[#This Row],[CONTRIBUTO SULLA BASE DEL REDDITO]]</f>
        <v>25657.473760481291</v>
      </c>
      <c r="S6194" s="3">
        <f>+Tabella2026[[#This Row],[CONTRIBUTO TOTALE]]/(PLAFOND/N_TESSERE)</f>
        <v>51.314947520962583</v>
      </c>
      <c r="T6194" s="3">
        <f>+MAX(CEILING(Tabella2026[[#This Row],[preDEF1]],1),1)</f>
        <v>52</v>
      </c>
      <c r="U6194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6194" s="21">
        <f>+Tabella2026[[#This Row],[DEF - n. card]]*(PLAFOND/N_TESSERE)</f>
        <v>26000</v>
      </c>
      <c r="W6194" s="18"/>
    </row>
    <row r="6195" spans="2:23" x14ac:dyDescent="0.25">
      <c r="B6195" s="1" t="s">
        <v>12572</v>
      </c>
      <c r="C6195" s="2">
        <v>30135</v>
      </c>
      <c r="D6195" s="1" t="s">
        <v>12573</v>
      </c>
      <c r="E6195" s="1" t="s">
        <v>48</v>
      </c>
      <c r="F6195" s="1" t="s">
        <v>120</v>
      </c>
      <c r="G6195" s="1" t="s">
        <v>11807</v>
      </c>
      <c r="H6195" s="1" t="s">
        <v>15835</v>
      </c>
      <c r="I6195" s="5">
        <v>836</v>
      </c>
      <c r="J6195" s="5">
        <v>16287833</v>
      </c>
      <c r="K6195" s="3">
        <f>+Tabella2026[[#This Row],[POP_2024]]/SUM(Tabella2026[POP_2024])</f>
        <v>1.4183082283728692E-5</v>
      </c>
      <c r="L6195" s="3">
        <f>+Tabella2026[[#This Row],[INCIDENZA POPOLAZIONE]]*(PLAFOND/2)</f>
        <v>4175.4887870180146</v>
      </c>
      <c r="M6195" s="3">
        <f>+IFERROR(Tabella2026[[#This Row],[reddito_2024]]/Tabella2026[[#This Row],[POP_2024]],"")</f>
        <v>19483.053827751195</v>
      </c>
      <c r="N6195" s="3">
        <f>+IF(Tabella2026[[#This Row],[REDDITO COMPLESSIVO PROCAPITE]]&lt;media_aggr_reddito_pc,(media_aggr_reddito_pc-Tabella2026[[#This Row],[REDDITO COMPLESSIVO PROCAPITE]]),0)</f>
        <v>0</v>
      </c>
      <c r="O6195" s="3">
        <f>+Tabella2026[[#This Row],[DIFFERENZA REDDITO INFERIORE ALLA MEDIA DALLA MEDIA]]*Tabella2026[[#This Row],[POP_2024]]</f>
        <v>0</v>
      </c>
      <c r="P6195" s="3">
        <f>+Tabella2026[[#This Row],[POPOLAZIONE PER DIFFERENZA ]]/SUM(Tabella2026[[POPOLAZIONE PER DIFFERENZA ]])</f>
        <v>0</v>
      </c>
      <c r="Q6195" s="3">
        <f>+Tabella2026[[#This Row],[INCIDENZA POPOLAZIONE PER DIFFERENZA]]*(PLAFOND-SUM(Tabella2026[CONTRIBUTO SULLA BASE DELLA POPOLAZIONE]))</f>
        <v>0</v>
      </c>
      <c r="R6195" s="3">
        <f>+Tabella2026[[#This Row],[CONTRIBUTO SULLA BASE DELLA POPOLAZIONE]]+Tabella2026[[#This Row],[CONTRIBUTO SULLA BASE DEL REDDITO]]</f>
        <v>4175.4887870180146</v>
      </c>
      <c r="S6195" s="3">
        <f>+Tabella2026[[#This Row],[CONTRIBUTO TOTALE]]/(PLAFOND/N_TESSERE)</f>
        <v>8.3509775740360297</v>
      </c>
      <c r="T6195" s="3">
        <f>+MAX(CEILING(Tabella2026[[#This Row],[preDEF1]],1),1)</f>
        <v>9</v>
      </c>
      <c r="U6195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95" s="21">
        <f>+Tabella2026[[#This Row],[DEF - n. card]]*(PLAFOND/N_TESSERE)</f>
        <v>4500</v>
      </c>
      <c r="W6195" s="18"/>
    </row>
    <row r="6196" spans="2:23" x14ac:dyDescent="0.25">
      <c r="B6196" s="1" t="s">
        <v>12468</v>
      </c>
      <c r="C6196" s="2">
        <v>30132</v>
      </c>
      <c r="D6196" s="1" t="s">
        <v>12469</v>
      </c>
      <c r="E6196" s="1" t="s">
        <v>48</v>
      </c>
      <c r="F6196" s="1" t="s">
        <v>120</v>
      </c>
      <c r="G6196" s="1" t="s">
        <v>11807</v>
      </c>
      <c r="H6196" s="1" t="s">
        <v>15835</v>
      </c>
      <c r="I6196" s="5">
        <v>835</v>
      </c>
      <c r="J6196" s="5">
        <v>16785232</v>
      </c>
      <c r="K6196" s="3">
        <f>+Tabella2026[[#This Row],[POP_2024]]/SUM(Tabella2026[POP_2024])</f>
        <v>1.4166116874298396E-5</v>
      </c>
      <c r="L6196" s="3">
        <f>+Tabella2026[[#This Row],[INCIDENZA POPOLAZIONE]]*(PLAFOND/2)</f>
        <v>4170.4941832057921</v>
      </c>
      <c r="M6196" s="3">
        <f>+IFERROR(Tabella2026[[#This Row],[reddito_2024]]/Tabella2026[[#This Row],[POP_2024]],"")</f>
        <v>20102.074251497004</v>
      </c>
      <c r="N6196" s="3">
        <f>+IF(Tabella2026[[#This Row],[REDDITO COMPLESSIVO PROCAPITE]]&lt;media_aggr_reddito_pc,(media_aggr_reddito_pc-Tabella2026[[#This Row],[REDDITO COMPLESSIVO PROCAPITE]]),0)</f>
        <v>0</v>
      </c>
      <c r="O6196" s="3">
        <f>+Tabella2026[[#This Row],[DIFFERENZA REDDITO INFERIORE ALLA MEDIA DALLA MEDIA]]*Tabella2026[[#This Row],[POP_2024]]</f>
        <v>0</v>
      </c>
      <c r="P6196" s="3">
        <f>+Tabella2026[[#This Row],[POPOLAZIONE PER DIFFERENZA ]]/SUM(Tabella2026[[POPOLAZIONE PER DIFFERENZA ]])</f>
        <v>0</v>
      </c>
      <c r="Q6196" s="3">
        <f>+Tabella2026[[#This Row],[INCIDENZA POPOLAZIONE PER DIFFERENZA]]*(PLAFOND-SUM(Tabella2026[CONTRIBUTO SULLA BASE DELLA POPOLAZIONE]))</f>
        <v>0</v>
      </c>
      <c r="R6196" s="3">
        <f>+Tabella2026[[#This Row],[CONTRIBUTO SULLA BASE DELLA POPOLAZIONE]]+Tabella2026[[#This Row],[CONTRIBUTO SULLA BASE DEL REDDITO]]</f>
        <v>4170.4941832057921</v>
      </c>
      <c r="S6196" s="3">
        <f>+Tabella2026[[#This Row],[CONTRIBUTO TOTALE]]/(PLAFOND/N_TESSERE)</f>
        <v>8.3409883664115849</v>
      </c>
      <c r="T6196" s="3">
        <f>+MAX(CEILING(Tabella2026[[#This Row],[preDEF1]],1),1)</f>
        <v>9</v>
      </c>
      <c r="U619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96" s="21">
        <f>+Tabella2026[[#This Row],[DEF - n. card]]*(PLAFOND/N_TESSERE)</f>
        <v>4500</v>
      </c>
      <c r="W6196" s="18"/>
    </row>
    <row r="6197" spans="2:23" x14ac:dyDescent="0.25">
      <c r="B6197" s="1" t="s">
        <v>12300</v>
      </c>
      <c r="C6197" s="2">
        <v>114033</v>
      </c>
      <c r="D6197" s="1" t="s">
        <v>12301</v>
      </c>
      <c r="E6197" s="1" t="s">
        <v>76</v>
      </c>
      <c r="F6197" s="1" t="s">
        <v>550</v>
      </c>
      <c r="G6197" s="1" t="s">
        <v>11807</v>
      </c>
      <c r="H6197" s="1" t="s">
        <v>15836</v>
      </c>
      <c r="I6197" s="5">
        <v>834</v>
      </c>
      <c r="J6197" s="5">
        <v>9308709</v>
      </c>
      <c r="K6197" s="3">
        <f>+Tabella2026[[#This Row],[POP_2024]]/SUM(Tabella2026[POP_2024])</f>
        <v>1.4149151464868098E-5</v>
      </c>
      <c r="L6197" s="3">
        <f>+Tabella2026[[#This Row],[INCIDENZA POPOLAZIONE]]*(PLAFOND/2)</f>
        <v>4165.4995793935695</v>
      </c>
      <c r="M6197" s="3">
        <f>+IFERROR(Tabella2026[[#This Row],[reddito_2024]]/Tabella2026[[#This Row],[POP_2024]],"")</f>
        <v>11161.521582733812</v>
      </c>
      <c r="N6197" s="3">
        <f>+IF(Tabella2026[[#This Row],[REDDITO COMPLESSIVO PROCAPITE]]&lt;media_aggr_reddito_pc,(media_aggr_reddito_pc-Tabella2026[[#This Row],[REDDITO COMPLESSIVO PROCAPITE]]),0)</f>
        <v>6663.5444798749286</v>
      </c>
      <c r="O6197" s="3">
        <f>+Tabella2026[[#This Row],[DIFFERENZA REDDITO INFERIORE ALLA MEDIA DALLA MEDIA]]*Tabella2026[[#This Row],[POP_2024]]</f>
        <v>5557396.0962156905</v>
      </c>
      <c r="P6197" s="3">
        <f>+Tabella2026[[#This Row],[POPOLAZIONE PER DIFFERENZA ]]/SUM(Tabella2026[[POPOLAZIONE PER DIFFERENZA ]])</f>
        <v>4.9304223688312794E-5</v>
      </c>
      <c r="Q6197" s="3">
        <f>+Tabella2026[[#This Row],[INCIDENZA POPOLAZIONE PER DIFFERENZA]]*(PLAFOND-SUM(Tabella2026[CONTRIBUTO SULLA BASE DELLA POPOLAZIONE]))</f>
        <v>14515.126475671579</v>
      </c>
      <c r="R6197" s="3">
        <f>+Tabella2026[[#This Row],[CONTRIBUTO SULLA BASE DELLA POPOLAZIONE]]+Tabella2026[[#This Row],[CONTRIBUTO SULLA BASE DEL REDDITO]]</f>
        <v>18680.62605506515</v>
      </c>
      <c r="S6197" s="3">
        <f>+Tabella2026[[#This Row],[CONTRIBUTO TOTALE]]/(PLAFOND/N_TESSERE)</f>
        <v>37.361252110130302</v>
      </c>
      <c r="T6197" s="3">
        <f>+MAX(CEILING(Tabella2026[[#This Row],[preDEF1]],1),1)</f>
        <v>38</v>
      </c>
      <c r="U6197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6197" s="21">
        <f>+Tabella2026[[#This Row],[DEF - n. card]]*(PLAFOND/N_TESSERE)</f>
        <v>19000</v>
      </c>
      <c r="W6197" s="18"/>
    </row>
    <row r="6198" spans="2:23" x14ac:dyDescent="0.25">
      <c r="B6198" s="1" t="s">
        <v>12270</v>
      </c>
      <c r="C6198" s="2">
        <v>67046</v>
      </c>
      <c r="D6198" s="1" t="s">
        <v>12271</v>
      </c>
      <c r="E6198" s="1" t="s">
        <v>96</v>
      </c>
      <c r="F6198" s="1" t="s">
        <v>298</v>
      </c>
      <c r="G6198" s="1" t="s">
        <v>11807</v>
      </c>
      <c r="H6198" s="1" t="s">
        <v>15836</v>
      </c>
      <c r="I6198" s="5">
        <v>834</v>
      </c>
      <c r="J6198" s="5">
        <v>9769396</v>
      </c>
      <c r="K6198" s="3">
        <f>+Tabella2026[[#This Row],[POP_2024]]/SUM(Tabella2026[POP_2024])</f>
        <v>1.4149151464868098E-5</v>
      </c>
      <c r="L6198" s="3">
        <f>+Tabella2026[[#This Row],[INCIDENZA POPOLAZIONE]]*(PLAFOND/2)</f>
        <v>4165.4995793935695</v>
      </c>
      <c r="M6198" s="3">
        <f>+IFERROR(Tabella2026[[#This Row],[reddito_2024]]/Tabella2026[[#This Row],[POP_2024]],"")</f>
        <v>11713.904076738609</v>
      </c>
      <c r="N6198" s="3">
        <f>+IF(Tabella2026[[#This Row],[REDDITO COMPLESSIVO PROCAPITE]]&lt;media_aggr_reddito_pc,(media_aggr_reddito_pc-Tabella2026[[#This Row],[REDDITO COMPLESSIVO PROCAPITE]]),0)</f>
        <v>6111.1619858701324</v>
      </c>
      <c r="O6198" s="3">
        <f>+Tabella2026[[#This Row],[DIFFERENZA REDDITO INFERIORE ALLA MEDIA DALLA MEDIA]]*Tabella2026[[#This Row],[POP_2024]]</f>
        <v>5096709.0962156905</v>
      </c>
      <c r="P6198" s="3">
        <f>+Tabella2026[[#This Row],[POPOLAZIONE PER DIFFERENZA ]]/SUM(Tabella2026[[POPOLAZIONE PER DIFFERENZA ]])</f>
        <v>4.5217091062699744E-5</v>
      </c>
      <c r="Q6198" s="3">
        <f>+Tabella2026[[#This Row],[INCIDENZA POPOLAZIONE PER DIFFERENZA]]*(PLAFOND-SUM(Tabella2026[CONTRIBUTO SULLA BASE DELLA POPOLAZIONE]))</f>
        <v>13311.877696040561</v>
      </c>
      <c r="R6198" s="3">
        <f>+Tabella2026[[#This Row],[CONTRIBUTO SULLA BASE DELLA POPOLAZIONE]]+Tabella2026[[#This Row],[CONTRIBUTO SULLA BASE DEL REDDITO]]</f>
        <v>17477.37727543413</v>
      </c>
      <c r="S6198" s="3">
        <f>+Tabella2026[[#This Row],[CONTRIBUTO TOTALE]]/(PLAFOND/N_TESSERE)</f>
        <v>34.954754550868259</v>
      </c>
      <c r="T6198" s="3">
        <f>+MAX(CEILING(Tabella2026[[#This Row],[preDEF1]],1),1)</f>
        <v>35</v>
      </c>
      <c r="U6198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6198" s="21">
        <f>+Tabella2026[[#This Row],[DEF - n. card]]*(PLAFOND/N_TESSERE)</f>
        <v>17500</v>
      </c>
      <c r="W6198" s="18"/>
    </row>
    <row r="6199" spans="2:23" x14ac:dyDescent="0.25">
      <c r="B6199" s="1" t="s">
        <v>12268</v>
      </c>
      <c r="C6199" s="2">
        <v>96074</v>
      </c>
      <c r="D6199" s="1" t="s">
        <v>12269</v>
      </c>
      <c r="E6199" s="1" t="s">
        <v>18</v>
      </c>
      <c r="F6199" s="1" t="s">
        <v>403</v>
      </c>
      <c r="G6199" s="1" t="s">
        <v>11807</v>
      </c>
      <c r="H6199" s="1" t="s">
        <v>15835</v>
      </c>
      <c r="I6199" s="5">
        <v>834</v>
      </c>
      <c r="J6199" s="5">
        <v>16289863</v>
      </c>
      <c r="K6199" s="3">
        <f>+Tabella2026[[#This Row],[POP_2024]]/SUM(Tabella2026[POP_2024])</f>
        <v>1.4149151464868098E-5</v>
      </c>
      <c r="L6199" s="3">
        <f>+Tabella2026[[#This Row],[INCIDENZA POPOLAZIONE]]*(PLAFOND/2)</f>
        <v>4165.4995793935695</v>
      </c>
      <c r="M6199" s="3">
        <f>+IFERROR(Tabella2026[[#This Row],[reddito_2024]]/Tabella2026[[#This Row],[POP_2024]],"")</f>
        <v>19532.209832134293</v>
      </c>
      <c r="N6199" s="3">
        <f>+IF(Tabella2026[[#This Row],[REDDITO COMPLESSIVO PROCAPITE]]&lt;media_aggr_reddito_pc,(media_aggr_reddito_pc-Tabella2026[[#This Row],[REDDITO COMPLESSIVO PROCAPITE]]),0)</f>
        <v>0</v>
      </c>
      <c r="O6199" s="3">
        <f>+Tabella2026[[#This Row],[DIFFERENZA REDDITO INFERIORE ALLA MEDIA DALLA MEDIA]]*Tabella2026[[#This Row],[POP_2024]]</f>
        <v>0</v>
      </c>
      <c r="P6199" s="3">
        <f>+Tabella2026[[#This Row],[POPOLAZIONE PER DIFFERENZA ]]/SUM(Tabella2026[[POPOLAZIONE PER DIFFERENZA ]])</f>
        <v>0</v>
      </c>
      <c r="Q6199" s="3">
        <f>+Tabella2026[[#This Row],[INCIDENZA POPOLAZIONE PER DIFFERENZA]]*(PLAFOND-SUM(Tabella2026[CONTRIBUTO SULLA BASE DELLA POPOLAZIONE]))</f>
        <v>0</v>
      </c>
      <c r="R6199" s="3">
        <f>+Tabella2026[[#This Row],[CONTRIBUTO SULLA BASE DELLA POPOLAZIONE]]+Tabella2026[[#This Row],[CONTRIBUTO SULLA BASE DEL REDDITO]]</f>
        <v>4165.4995793935695</v>
      </c>
      <c r="S6199" s="3">
        <f>+Tabella2026[[#This Row],[CONTRIBUTO TOTALE]]/(PLAFOND/N_TESSERE)</f>
        <v>8.3309991587871384</v>
      </c>
      <c r="T6199" s="3">
        <f>+MAX(CEILING(Tabella2026[[#This Row],[preDEF1]],1),1)</f>
        <v>9</v>
      </c>
      <c r="U6199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99" s="21">
        <f>+Tabella2026[[#This Row],[DEF - n. card]]*(PLAFOND/N_TESSERE)</f>
        <v>4500</v>
      </c>
      <c r="W6199" s="18"/>
    </row>
    <row r="6200" spans="2:23" x14ac:dyDescent="0.25">
      <c r="B6200" s="1" t="s">
        <v>12306</v>
      </c>
      <c r="C6200" s="2">
        <v>66052</v>
      </c>
      <c r="D6200" s="1" t="s">
        <v>12307</v>
      </c>
      <c r="E6200" s="1" t="s">
        <v>96</v>
      </c>
      <c r="F6200" s="1" t="s">
        <v>201</v>
      </c>
      <c r="G6200" s="1" t="s">
        <v>11807</v>
      </c>
      <c r="H6200" s="1" t="s">
        <v>15836</v>
      </c>
      <c r="I6200" s="5">
        <v>833</v>
      </c>
      <c r="J6200" s="5">
        <v>14602108</v>
      </c>
      <c r="K6200" s="3">
        <f>+Tabella2026[[#This Row],[POP_2024]]/SUM(Tabella2026[POP_2024])</f>
        <v>1.41321860554378E-5</v>
      </c>
      <c r="L6200" s="3">
        <f>+Tabella2026[[#This Row],[INCIDENZA POPOLAZIONE]]*(PLAFOND/2)</f>
        <v>4160.504975581347</v>
      </c>
      <c r="M6200" s="3">
        <f>+IFERROR(Tabella2026[[#This Row],[reddito_2024]]/Tabella2026[[#This Row],[POP_2024]],"")</f>
        <v>17529.541416566626</v>
      </c>
      <c r="N6200" s="3">
        <f>+IF(Tabella2026[[#This Row],[REDDITO COMPLESSIVO PROCAPITE]]&lt;media_aggr_reddito_pc,(media_aggr_reddito_pc-Tabella2026[[#This Row],[REDDITO COMPLESSIVO PROCAPITE]]),0)</f>
        <v>295.52464604211491</v>
      </c>
      <c r="O6200" s="3">
        <f>+Tabella2026[[#This Row],[DIFFERENZA REDDITO INFERIORE ALLA MEDIA DALLA MEDIA]]*Tabella2026[[#This Row],[POP_2024]]</f>
        <v>246172.03015308172</v>
      </c>
      <c r="P6200" s="3">
        <f>+Tabella2026[[#This Row],[POPOLAZIONE PER DIFFERENZA ]]/SUM(Tabella2026[[POPOLAZIONE PER DIFFERENZA ]])</f>
        <v>2.1839941998625099E-6</v>
      </c>
      <c r="Q6200" s="3">
        <f>+Tabella2026[[#This Row],[INCIDENZA POPOLAZIONE PER DIFFERENZA]]*(PLAFOND-SUM(Tabella2026[CONTRIBUTO SULLA BASE DELLA POPOLAZIONE]))</f>
        <v>642.96625444387564</v>
      </c>
      <c r="R6200" s="3">
        <f>+Tabella2026[[#This Row],[CONTRIBUTO SULLA BASE DELLA POPOLAZIONE]]+Tabella2026[[#This Row],[CONTRIBUTO SULLA BASE DEL REDDITO]]</f>
        <v>4803.4712300252231</v>
      </c>
      <c r="S6200" s="3">
        <f>+Tabella2026[[#This Row],[CONTRIBUTO TOTALE]]/(PLAFOND/N_TESSERE)</f>
        <v>9.6069424600504458</v>
      </c>
      <c r="T6200" s="3">
        <f>+MAX(CEILING(Tabella2026[[#This Row],[preDEF1]],1),1)</f>
        <v>10</v>
      </c>
      <c r="U6200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200" s="21">
        <f>+Tabella2026[[#This Row],[DEF - n. card]]*(PLAFOND/N_TESSERE)</f>
        <v>5000</v>
      </c>
      <c r="W6200" s="18"/>
    </row>
    <row r="6201" spans="2:23" x14ac:dyDescent="0.25">
      <c r="B6201" s="1" t="s">
        <v>12420</v>
      </c>
      <c r="C6201" s="2">
        <v>71002</v>
      </c>
      <c r="D6201" s="1" t="s">
        <v>12421</v>
      </c>
      <c r="E6201" s="1" t="s">
        <v>33</v>
      </c>
      <c r="F6201" s="1" t="s">
        <v>78</v>
      </c>
      <c r="G6201" s="1" t="s">
        <v>11807</v>
      </c>
      <c r="H6201" s="1" t="s">
        <v>15836</v>
      </c>
      <c r="I6201" s="5">
        <v>832</v>
      </c>
      <c r="J6201" s="5">
        <v>7888165</v>
      </c>
      <c r="K6201" s="3">
        <f>+Tabella2026[[#This Row],[POP_2024]]/SUM(Tabella2026[POP_2024])</f>
        <v>1.4115220646007504E-5</v>
      </c>
      <c r="L6201" s="3">
        <f>+Tabella2026[[#This Row],[INCIDENZA POPOLAZIONE]]*(PLAFOND/2)</f>
        <v>4155.5103717691245</v>
      </c>
      <c r="M6201" s="3">
        <f>+IFERROR(Tabella2026[[#This Row],[reddito_2024]]/Tabella2026[[#This Row],[POP_2024]],"")</f>
        <v>9480.9675480769238</v>
      </c>
      <c r="N6201" s="3">
        <f>+IF(Tabella2026[[#This Row],[REDDITO COMPLESSIVO PROCAPITE]]&lt;media_aggr_reddito_pc,(media_aggr_reddito_pc-Tabella2026[[#This Row],[REDDITO COMPLESSIVO PROCAPITE]]),0)</f>
        <v>8344.0985145318173</v>
      </c>
      <c r="O6201" s="3">
        <f>+Tabella2026[[#This Row],[DIFFERENZA REDDITO INFERIORE ALLA MEDIA DALLA MEDIA]]*Tabella2026[[#This Row],[POP_2024]]</f>
        <v>6942289.9640904721</v>
      </c>
      <c r="P6201" s="3">
        <f>+Tabella2026[[#This Row],[POPOLAZIONE PER DIFFERENZA ]]/SUM(Tabella2026[[POPOLAZIONE PER DIFFERENZA ]])</f>
        <v>6.1590754262004849E-5</v>
      </c>
      <c r="Q6201" s="3">
        <f>+Tabella2026[[#This Row],[INCIDENZA POPOLAZIONE PER DIFFERENZA]]*(PLAFOND-SUM(Tabella2026[CONTRIBUTO SULLA BASE DELLA POPOLAZIONE]))</f>
        <v>18132.271861668603</v>
      </c>
      <c r="R6201" s="3">
        <f>+Tabella2026[[#This Row],[CONTRIBUTO SULLA BASE DELLA POPOLAZIONE]]+Tabella2026[[#This Row],[CONTRIBUTO SULLA BASE DEL REDDITO]]</f>
        <v>22287.782233437727</v>
      </c>
      <c r="S6201" s="3">
        <f>+Tabella2026[[#This Row],[CONTRIBUTO TOTALE]]/(PLAFOND/N_TESSERE)</f>
        <v>44.575564466875456</v>
      </c>
      <c r="T6201" s="3">
        <f>+MAX(CEILING(Tabella2026[[#This Row],[preDEF1]],1),1)</f>
        <v>45</v>
      </c>
      <c r="U6201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6201" s="21">
        <f>+Tabella2026[[#This Row],[DEF - n. card]]*(PLAFOND/N_TESSERE)</f>
        <v>22500</v>
      </c>
      <c r="W6201" s="18"/>
    </row>
    <row r="6202" spans="2:23" x14ac:dyDescent="0.25">
      <c r="B6202" s="1" t="s">
        <v>12398</v>
      </c>
      <c r="C6202" s="2">
        <v>1163</v>
      </c>
      <c r="D6202" s="1" t="s">
        <v>12399</v>
      </c>
      <c r="E6202" s="1" t="s">
        <v>18</v>
      </c>
      <c r="F6202" s="1" t="s">
        <v>17</v>
      </c>
      <c r="G6202" s="1" t="s">
        <v>11807</v>
      </c>
      <c r="H6202" s="1" t="s">
        <v>15835</v>
      </c>
      <c r="I6202" s="5">
        <v>832</v>
      </c>
      <c r="J6202" s="5">
        <v>17289775</v>
      </c>
      <c r="K6202" s="3">
        <f>+Tabella2026[[#This Row],[POP_2024]]/SUM(Tabella2026[POP_2024])</f>
        <v>1.4115220646007504E-5</v>
      </c>
      <c r="L6202" s="3">
        <f>+Tabella2026[[#This Row],[INCIDENZA POPOLAZIONE]]*(PLAFOND/2)</f>
        <v>4155.5103717691245</v>
      </c>
      <c r="M6202" s="3">
        <f>+IFERROR(Tabella2026[[#This Row],[reddito_2024]]/Tabella2026[[#This Row],[POP_2024]],"")</f>
        <v>20780.979567307691</v>
      </c>
      <c r="N6202" s="3">
        <f>+IF(Tabella2026[[#This Row],[REDDITO COMPLESSIVO PROCAPITE]]&lt;media_aggr_reddito_pc,(media_aggr_reddito_pc-Tabella2026[[#This Row],[REDDITO COMPLESSIVO PROCAPITE]]),0)</f>
        <v>0</v>
      </c>
      <c r="O6202" s="3">
        <f>+Tabella2026[[#This Row],[DIFFERENZA REDDITO INFERIORE ALLA MEDIA DALLA MEDIA]]*Tabella2026[[#This Row],[POP_2024]]</f>
        <v>0</v>
      </c>
      <c r="P6202" s="3">
        <f>+Tabella2026[[#This Row],[POPOLAZIONE PER DIFFERENZA ]]/SUM(Tabella2026[[POPOLAZIONE PER DIFFERENZA ]])</f>
        <v>0</v>
      </c>
      <c r="Q6202" s="3">
        <f>+Tabella2026[[#This Row],[INCIDENZA POPOLAZIONE PER DIFFERENZA]]*(PLAFOND-SUM(Tabella2026[CONTRIBUTO SULLA BASE DELLA POPOLAZIONE]))</f>
        <v>0</v>
      </c>
      <c r="R6202" s="3">
        <f>+Tabella2026[[#This Row],[CONTRIBUTO SULLA BASE DELLA POPOLAZIONE]]+Tabella2026[[#This Row],[CONTRIBUTO SULLA BASE DEL REDDITO]]</f>
        <v>4155.5103717691245</v>
      </c>
      <c r="S6202" s="3">
        <f>+Tabella2026[[#This Row],[CONTRIBUTO TOTALE]]/(PLAFOND/N_TESSERE)</f>
        <v>8.3110207435382488</v>
      </c>
      <c r="T6202" s="3">
        <f>+MAX(CEILING(Tabella2026[[#This Row],[preDEF1]],1),1)</f>
        <v>9</v>
      </c>
      <c r="U6202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02" s="21">
        <f>+Tabella2026[[#This Row],[DEF - n. card]]*(PLAFOND/N_TESSERE)</f>
        <v>4500</v>
      </c>
      <c r="W6202" s="18"/>
    </row>
    <row r="6203" spans="2:23" x14ac:dyDescent="0.25">
      <c r="B6203" s="1" t="s">
        <v>12460</v>
      </c>
      <c r="C6203" s="2">
        <v>61071</v>
      </c>
      <c r="D6203" s="1" t="s">
        <v>12461</v>
      </c>
      <c r="E6203" s="1" t="s">
        <v>15</v>
      </c>
      <c r="F6203" s="1" t="s">
        <v>184</v>
      </c>
      <c r="G6203" s="1" t="s">
        <v>11807</v>
      </c>
      <c r="H6203" s="1" t="s">
        <v>15836</v>
      </c>
      <c r="I6203" s="5">
        <v>832</v>
      </c>
      <c r="J6203" s="5">
        <v>8803057</v>
      </c>
      <c r="K6203" s="3">
        <f>+Tabella2026[[#This Row],[POP_2024]]/SUM(Tabella2026[POP_2024])</f>
        <v>1.4115220646007504E-5</v>
      </c>
      <c r="L6203" s="3">
        <f>+Tabella2026[[#This Row],[INCIDENZA POPOLAZIONE]]*(PLAFOND/2)</f>
        <v>4155.5103717691245</v>
      </c>
      <c r="M6203" s="3">
        <f>+IFERROR(Tabella2026[[#This Row],[reddito_2024]]/Tabella2026[[#This Row],[POP_2024]],"")</f>
        <v>10580.59735576923</v>
      </c>
      <c r="N6203" s="3">
        <f>+IF(Tabella2026[[#This Row],[REDDITO COMPLESSIVO PROCAPITE]]&lt;media_aggr_reddito_pc,(media_aggr_reddito_pc-Tabella2026[[#This Row],[REDDITO COMPLESSIVO PROCAPITE]]),0)</f>
        <v>7244.4687068395106</v>
      </c>
      <c r="O6203" s="3">
        <f>+Tabella2026[[#This Row],[DIFFERENZA REDDITO INFERIORE ALLA MEDIA DALLA MEDIA]]*Tabella2026[[#This Row],[POP_2024]]</f>
        <v>6027397.964090473</v>
      </c>
      <c r="P6203" s="3">
        <f>+Tabella2026[[#This Row],[POPOLAZIONE PER DIFFERENZA ]]/SUM(Tabella2026[[POPOLAZIONE PER DIFFERENZA ]])</f>
        <v>5.3473996154846682E-5</v>
      </c>
      <c r="Q6203" s="3">
        <f>+Tabella2026[[#This Row],[INCIDENZA POPOLAZIONE PER DIFFERENZA]]*(PLAFOND-SUM(Tabella2026[CONTRIBUTO SULLA BASE DELLA POPOLAZIONE]))</f>
        <v>15742.704362489811</v>
      </c>
      <c r="R6203" s="3">
        <f>+Tabella2026[[#This Row],[CONTRIBUTO SULLA BASE DELLA POPOLAZIONE]]+Tabella2026[[#This Row],[CONTRIBUTO SULLA BASE DEL REDDITO]]</f>
        <v>19898.214734258934</v>
      </c>
      <c r="S6203" s="3">
        <f>+Tabella2026[[#This Row],[CONTRIBUTO TOTALE]]/(PLAFOND/N_TESSERE)</f>
        <v>39.796429468517871</v>
      </c>
      <c r="T6203" s="3">
        <f>+MAX(CEILING(Tabella2026[[#This Row],[preDEF1]],1),1)</f>
        <v>40</v>
      </c>
      <c r="U6203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6203" s="21">
        <f>+Tabella2026[[#This Row],[DEF - n. card]]*(PLAFOND/N_TESSERE)</f>
        <v>20000</v>
      </c>
      <c r="W6203" s="18"/>
    </row>
    <row r="6204" spans="2:23" x14ac:dyDescent="0.25">
      <c r="B6204" s="1" t="s">
        <v>12538</v>
      </c>
      <c r="C6204" s="2">
        <v>25066</v>
      </c>
      <c r="D6204" s="1" t="s">
        <v>12539</v>
      </c>
      <c r="E6204" s="1" t="s">
        <v>38</v>
      </c>
      <c r="F6204" s="1" t="s">
        <v>514</v>
      </c>
      <c r="G6204" s="1" t="s">
        <v>11807</v>
      </c>
      <c r="H6204" s="1" t="s">
        <v>15835</v>
      </c>
      <c r="I6204" s="5">
        <v>832</v>
      </c>
      <c r="J6204" s="5">
        <v>16806527</v>
      </c>
      <c r="K6204" s="3">
        <f>+Tabella2026[[#This Row],[POP_2024]]/SUM(Tabella2026[POP_2024])</f>
        <v>1.4115220646007504E-5</v>
      </c>
      <c r="L6204" s="3">
        <f>+Tabella2026[[#This Row],[INCIDENZA POPOLAZIONE]]*(PLAFOND/2)</f>
        <v>4155.5103717691245</v>
      </c>
      <c r="M6204" s="3">
        <f>+IFERROR(Tabella2026[[#This Row],[reddito_2024]]/Tabella2026[[#This Row],[POP_2024]],"")</f>
        <v>20200.15264423077</v>
      </c>
      <c r="N6204" s="3">
        <f>+IF(Tabella2026[[#This Row],[REDDITO COMPLESSIVO PROCAPITE]]&lt;media_aggr_reddito_pc,(media_aggr_reddito_pc-Tabella2026[[#This Row],[REDDITO COMPLESSIVO PROCAPITE]]),0)</f>
        <v>0</v>
      </c>
      <c r="O6204" s="3">
        <f>+Tabella2026[[#This Row],[DIFFERENZA REDDITO INFERIORE ALLA MEDIA DALLA MEDIA]]*Tabella2026[[#This Row],[POP_2024]]</f>
        <v>0</v>
      </c>
      <c r="P6204" s="3">
        <f>+Tabella2026[[#This Row],[POPOLAZIONE PER DIFFERENZA ]]/SUM(Tabella2026[[POPOLAZIONE PER DIFFERENZA ]])</f>
        <v>0</v>
      </c>
      <c r="Q6204" s="3">
        <f>+Tabella2026[[#This Row],[INCIDENZA POPOLAZIONE PER DIFFERENZA]]*(PLAFOND-SUM(Tabella2026[CONTRIBUTO SULLA BASE DELLA POPOLAZIONE]))</f>
        <v>0</v>
      </c>
      <c r="R6204" s="3">
        <f>+Tabella2026[[#This Row],[CONTRIBUTO SULLA BASE DELLA POPOLAZIONE]]+Tabella2026[[#This Row],[CONTRIBUTO SULLA BASE DEL REDDITO]]</f>
        <v>4155.5103717691245</v>
      </c>
      <c r="S6204" s="3">
        <f>+Tabella2026[[#This Row],[CONTRIBUTO TOTALE]]/(PLAFOND/N_TESSERE)</f>
        <v>8.3110207435382488</v>
      </c>
      <c r="T6204" s="3">
        <f>+MAX(CEILING(Tabella2026[[#This Row],[preDEF1]],1),1)</f>
        <v>9</v>
      </c>
      <c r="U6204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04" s="21">
        <f>+Tabella2026[[#This Row],[DEF - n. card]]*(PLAFOND/N_TESSERE)</f>
        <v>4500</v>
      </c>
      <c r="W6204" s="18"/>
    </row>
    <row r="6205" spans="2:23" x14ac:dyDescent="0.25">
      <c r="B6205" s="1" t="s">
        <v>12526</v>
      </c>
      <c r="C6205" s="2">
        <v>3104</v>
      </c>
      <c r="D6205" s="1" t="s">
        <v>12527</v>
      </c>
      <c r="E6205" s="1" t="s">
        <v>18</v>
      </c>
      <c r="F6205" s="1" t="s">
        <v>114</v>
      </c>
      <c r="G6205" s="1" t="s">
        <v>11807</v>
      </c>
      <c r="H6205" s="1" t="s">
        <v>15835</v>
      </c>
      <c r="I6205" s="5">
        <v>831</v>
      </c>
      <c r="J6205" s="5">
        <v>16610998</v>
      </c>
      <c r="K6205" s="3">
        <f>+Tabella2026[[#This Row],[POP_2024]]/SUM(Tabella2026[POP_2024])</f>
        <v>1.4098255236577206E-5</v>
      </c>
      <c r="L6205" s="3">
        <f>+Tabella2026[[#This Row],[INCIDENZA POPOLAZIONE]]*(PLAFOND/2)</f>
        <v>4150.515767956902</v>
      </c>
      <c r="M6205" s="3">
        <f>+IFERROR(Tabella2026[[#This Row],[reddito_2024]]/Tabella2026[[#This Row],[POP_2024]],"")</f>
        <v>19989.167268351383</v>
      </c>
      <c r="N6205" s="3">
        <f>+IF(Tabella2026[[#This Row],[REDDITO COMPLESSIVO PROCAPITE]]&lt;media_aggr_reddito_pc,(media_aggr_reddito_pc-Tabella2026[[#This Row],[REDDITO COMPLESSIVO PROCAPITE]]),0)</f>
        <v>0</v>
      </c>
      <c r="O6205" s="3">
        <f>+Tabella2026[[#This Row],[DIFFERENZA REDDITO INFERIORE ALLA MEDIA DALLA MEDIA]]*Tabella2026[[#This Row],[POP_2024]]</f>
        <v>0</v>
      </c>
      <c r="P6205" s="3">
        <f>+Tabella2026[[#This Row],[POPOLAZIONE PER DIFFERENZA ]]/SUM(Tabella2026[[POPOLAZIONE PER DIFFERENZA ]])</f>
        <v>0</v>
      </c>
      <c r="Q6205" s="3">
        <f>+Tabella2026[[#This Row],[INCIDENZA POPOLAZIONE PER DIFFERENZA]]*(PLAFOND-SUM(Tabella2026[CONTRIBUTO SULLA BASE DELLA POPOLAZIONE]))</f>
        <v>0</v>
      </c>
      <c r="R6205" s="3">
        <f>+Tabella2026[[#This Row],[CONTRIBUTO SULLA BASE DELLA POPOLAZIONE]]+Tabella2026[[#This Row],[CONTRIBUTO SULLA BASE DEL REDDITO]]</f>
        <v>4150.515767956902</v>
      </c>
      <c r="S6205" s="3">
        <f>+Tabella2026[[#This Row],[CONTRIBUTO TOTALE]]/(PLAFOND/N_TESSERE)</f>
        <v>8.301031535913804</v>
      </c>
      <c r="T6205" s="3">
        <f>+MAX(CEILING(Tabella2026[[#This Row],[preDEF1]],1),1)</f>
        <v>9</v>
      </c>
      <c r="U6205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05" s="21">
        <f>+Tabella2026[[#This Row],[DEF - n. card]]*(PLAFOND/N_TESSERE)</f>
        <v>4500</v>
      </c>
      <c r="W6205" s="18"/>
    </row>
    <row r="6206" spans="2:23" x14ac:dyDescent="0.25">
      <c r="B6206" s="1" t="s">
        <v>12546</v>
      </c>
      <c r="C6206" s="2">
        <v>4197</v>
      </c>
      <c r="D6206" s="1" t="s">
        <v>12547</v>
      </c>
      <c r="E6206" s="1" t="s">
        <v>18</v>
      </c>
      <c r="F6206" s="1" t="s">
        <v>263</v>
      </c>
      <c r="G6206" s="1" t="s">
        <v>11807</v>
      </c>
      <c r="H6206" s="1" t="s">
        <v>15835</v>
      </c>
      <c r="I6206" s="5">
        <v>831</v>
      </c>
      <c r="J6206" s="5">
        <v>15246394</v>
      </c>
      <c r="K6206" s="3">
        <f>+Tabella2026[[#This Row],[POP_2024]]/SUM(Tabella2026[POP_2024])</f>
        <v>1.4098255236577206E-5</v>
      </c>
      <c r="L6206" s="3">
        <f>+Tabella2026[[#This Row],[INCIDENZA POPOLAZIONE]]*(PLAFOND/2)</f>
        <v>4150.515767956902</v>
      </c>
      <c r="M6206" s="3">
        <f>+IFERROR(Tabella2026[[#This Row],[reddito_2024]]/Tabella2026[[#This Row],[POP_2024]],"")</f>
        <v>18347.044524669072</v>
      </c>
      <c r="N6206" s="3">
        <f>+IF(Tabella2026[[#This Row],[REDDITO COMPLESSIVO PROCAPITE]]&lt;media_aggr_reddito_pc,(media_aggr_reddito_pc-Tabella2026[[#This Row],[REDDITO COMPLESSIVO PROCAPITE]]),0)</f>
        <v>0</v>
      </c>
      <c r="O6206" s="3">
        <f>+Tabella2026[[#This Row],[DIFFERENZA REDDITO INFERIORE ALLA MEDIA DALLA MEDIA]]*Tabella2026[[#This Row],[POP_2024]]</f>
        <v>0</v>
      </c>
      <c r="P6206" s="3">
        <f>+Tabella2026[[#This Row],[POPOLAZIONE PER DIFFERENZA ]]/SUM(Tabella2026[[POPOLAZIONE PER DIFFERENZA ]])</f>
        <v>0</v>
      </c>
      <c r="Q6206" s="3">
        <f>+Tabella2026[[#This Row],[INCIDENZA POPOLAZIONE PER DIFFERENZA]]*(PLAFOND-SUM(Tabella2026[CONTRIBUTO SULLA BASE DELLA POPOLAZIONE]))</f>
        <v>0</v>
      </c>
      <c r="R6206" s="3">
        <f>+Tabella2026[[#This Row],[CONTRIBUTO SULLA BASE DELLA POPOLAZIONE]]+Tabella2026[[#This Row],[CONTRIBUTO SULLA BASE DEL REDDITO]]</f>
        <v>4150.515767956902</v>
      </c>
      <c r="S6206" s="3">
        <f>+Tabella2026[[#This Row],[CONTRIBUTO TOTALE]]/(PLAFOND/N_TESSERE)</f>
        <v>8.301031535913804</v>
      </c>
      <c r="T6206" s="3">
        <f>+MAX(CEILING(Tabella2026[[#This Row],[preDEF1]],1),1)</f>
        <v>9</v>
      </c>
      <c r="U620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06" s="21">
        <f>+Tabella2026[[#This Row],[DEF - n. card]]*(PLAFOND/N_TESSERE)</f>
        <v>4500</v>
      </c>
      <c r="W6206" s="18"/>
    </row>
    <row r="6207" spans="2:23" x14ac:dyDescent="0.25">
      <c r="B6207" s="1" t="s">
        <v>12410</v>
      </c>
      <c r="C6207" s="2">
        <v>9059</v>
      </c>
      <c r="D6207" s="1" t="s">
        <v>12411</v>
      </c>
      <c r="E6207" s="1" t="s">
        <v>24</v>
      </c>
      <c r="F6207" s="1" t="s">
        <v>246</v>
      </c>
      <c r="G6207" s="1" t="s">
        <v>11807</v>
      </c>
      <c r="H6207" s="1" t="s">
        <v>15835</v>
      </c>
      <c r="I6207" s="5">
        <v>831</v>
      </c>
      <c r="J6207" s="5">
        <v>10764936</v>
      </c>
      <c r="K6207" s="3">
        <f>+Tabella2026[[#This Row],[POP_2024]]/SUM(Tabella2026[POP_2024])</f>
        <v>1.4098255236577206E-5</v>
      </c>
      <c r="L6207" s="3">
        <f>+Tabella2026[[#This Row],[INCIDENZA POPOLAZIONE]]*(PLAFOND/2)</f>
        <v>4150.515767956902</v>
      </c>
      <c r="M6207" s="3">
        <f>+IFERROR(Tabella2026[[#This Row],[reddito_2024]]/Tabella2026[[#This Row],[POP_2024]],"")</f>
        <v>12954.194945848376</v>
      </c>
      <c r="N6207" s="3">
        <f>+IF(Tabella2026[[#This Row],[REDDITO COMPLESSIVO PROCAPITE]]&lt;media_aggr_reddito_pc,(media_aggr_reddito_pc-Tabella2026[[#This Row],[REDDITO COMPLESSIVO PROCAPITE]]),0)</f>
        <v>4870.8711167603651</v>
      </c>
      <c r="O6207" s="3">
        <f>+Tabella2026[[#This Row],[DIFFERENZA REDDITO INFERIORE ALLA MEDIA DALLA MEDIA]]*Tabella2026[[#This Row],[POP_2024]]</f>
        <v>4047693.8980278634</v>
      </c>
      <c r="P6207" s="3">
        <f>+Tabella2026[[#This Row],[POPOLAZIONE PER DIFFERENZA ]]/SUM(Tabella2026[[POPOLAZIONE PER DIFFERENZA ]])</f>
        <v>3.5910415942113726E-5</v>
      </c>
      <c r="Q6207" s="3">
        <f>+Tabella2026[[#This Row],[INCIDENZA POPOLAZIONE PER DIFFERENZA]]*(PLAFOND-SUM(Tabella2026[CONTRIBUTO SULLA BASE DELLA POPOLAZIONE]))</f>
        <v>10571.999520546367</v>
      </c>
      <c r="R6207" s="3">
        <f>+Tabella2026[[#This Row],[CONTRIBUTO SULLA BASE DELLA POPOLAZIONE]]+Tabella2026[[#This Row],[CONTRIBUTO SULLA BASE DEL REDDITO]]</f>
        <v>14722.515288503269</v>
      </c>
      <c r="S6207" s="3">
        <f>+Tabella2026[[#This Row],[CONTRIBUTO TOTALE]]/(PLAFOND/N_TESSERE)</f>
        <v>29.445030577006538</v>
      </c>
      <c r="T6207" s="3">
        <f>+MAX(CEILING(Tabella2026[[#This Row],[preDEF1]],1),1)</f>
        <v>30</v>
      </c>
      <c r="U6207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207" s="21">
        <f>+Tabella2026[[#This Row],[DEF - n. card]]*(PLAFOND/N_TESSERE)</f>
        <v>15000</v>
      </c>
      <c r="W6207" s="18"/>
    </row>
    <row r="6208" spans="2:23" x14ac:dyDescent="0.25">
      <c r="B6208" s="1" t="s">
        <v>12438</v>
      </c>
      <c r="C6208" s="2">
        <v>103048</v>
      </c>
      <c r="D6208" s="1" t="s">
        <v>12439</v>
      </c>
      <c r="E6208" s="1" t="s">
        <v>18</v>
      </c>
      <c r="F6208" s="1" t="s">
        <v>648</v>
      </c>
      <c r="G6208" s="1" t="s">
        <v>11807</v>
      </c>
      <c r="H6208" s="1" t="s">
        <v>15835</v>
      </c>
      <c r="I6208" s="5">
        <v>830</v>
      </c>
      <c r="J6208" s="5">
        <v>17890441</v>
      </c>
      <c r="K6208" s="3">
        <f>+Tabella2026[[#This Row],[POP_2024]]/SUM(Tabella2026[POP_2024])</f>
        <v>1.4081289827146908E-5</v>
      </c>
      <c r="L6208" s="3">
        <f>+Tabella2026[[#This Row],[INCIDENZA POPOLAZIONE]]*(PLAFOND/2)</f>
        <v>4145.5211641446795</v>
      </c>
      <c r="M6208" s="3">
        <f>+IFERROR(Tabella2026[[#This Row],[reddito_2024]]/Tabella2026[[#This Row],[POP_2024]],"")</f>
        <v>21554.748192771083</v>
      </c>
      <c r="N6208" s="3">
        <f>+IF(Tabella2026[[#This Row],[REDDITO COMPLESSIVO PROCAPITE]]&lt;media_aggr_reddito_pc,(media_aggr_reddito_pc-Tabella2026[[#This Row],[REDDITO COMPLESSIVO PROCAPITE]]),0)</f>
        <v>0</v>
      </c>
      <c r="O6208" s="3">
        <f>+Tabella2026[[#This Row],[DIFFERENZA REDDITO INFERIORE ALLA MEDIA DALLA MEDIA]]*Tabella2026[[#This Row],[POP_2024]]</f>
        <v>0</v>
      </c>
      <c r="P6208" s="3">
        <f>+Tabella2026[[#This Row],[POPOLAZIONE PER DIFFERENZA ]]/SUM(Tabella2026[[POPOLAZIONE PER DIFFERENZA ]])</f>
        <v>0</v>
      </c>
      <c r="Q6208" s="3">
        <f>+Tabella2026[[#This Row],[INCIDENZA POPOLAZIONE PER DIFFERENZA]]*(PLAFOND-SUM(Tabella2026[CONTRIBUTO SULLA BASE DELLA POPOLAZIONE]))</f>
        <v>0</v>
      </c>
      <c r="R6208" s="3">
        <f>+Tabella2026[[#This Row],[CONTRIBUTO SULLA BASE DELLA POPOLAZIONE]]+Tabella2026[[#This Row],[CONTRIBUTO SULLA BASE DEL REDDITO]]</f>
        <v>4145.5211641446795</v>
      </c>
      <c r="S6208" s="3">
        <f>+Tabella2026[[#This Row],[CONTRIBUTO TOTALE]]/(PLAFOND/N_TESSERE)</f>
        <v>8.2910423282893593</v>
      </c>
      <c r="T6208" s="3">
        <f>+MAX(CEILING(Tabella2026[[#This Row],[preDEF1]],1),1)</f>
        <v>9</v>
      </c>
      <c r="U6208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08" s="21">
        <f>+Tabella2026[[#This Row],[DEF - n. card]]*(PLAFOND/N_TESSERE)</f>
        <v>4500</v>
      </c>
      <c r="W6208" s="18"/>
    </row>
    <row r="6209" spans="2:23" x14ac:dyDescent="0.25">
      <c r="B6209" s="1" t="s">
        <v>12226</v>
      </c>
      <c r="C6209" s="2">
        <v>83069</v>
      </c>
      <c r="D6209" s="1" t="s">
        <v>12227</v>
      </c>
      <c r="E6209" s="1" t="s">
        <v>21</v>
      </c>
      <c r="F6209" s="1" t="s">
        <v>42</v>
      </c>
      <c r="G6209" s="1" t="s">
        <v>11807</v>
      </c>
      <c r="H6209" s="1" t="s">
        <v>15836</v>
      </c>
      <c r="I6209" s="5">
        <v>830</v>
      </c>
      <c r="J6209" s="5">
        <v>11799728</v>
      </c>
      <c r="K6209" s="3">
        <f>+Tabella2026[[#This Row],[POP_2024]]/SUM(Tabella2026[POP_2024])</f>
        <v>1.4081289827146908E-5</v>
      </c>
      <c r="L6209" s="3">
        <f>+Tabella2026[[#This Row],[INCIDENZA POPOLAZIONE]]*(PLAFOND/2)</f>
        <v>4145.5211641446795</v>
      </c>
      <c r="M6209" s="3">
        <f>+IFERROR(Tabella2026[[#This Row],[reddito_2024]]/Tabella2026[[#This Row],[POP_2024]],"")</f>
        <v>14216.539759036144</v>
      </c>
      <c r="N6209" s="3">
        <f>+IF(Tabella2026[[#This Row],[REDDITO COMPLESSIVO PROCAPITE]]&lt;media_aggr_reddito_pc,(media_aggr_reddito_pc-Tabella2026[[#This Row],[REDDITO COMPLESSIVO PROCAPITE]]),0)</f>
        <v>3608.5263035725966</v>
      </c>
      <c r="O6209" s="3">
        <f>+Tabella2026[[#This Row],[DIFFERENZA REDDITO INFERIORE ALLA MEDIA DALLA MEDIA]]*Tabella2026[[#This Row],[POP_2024]]</f>
        <v>2995076.8319652551</v>
      </c>
      <c r="P6209" s="3">
        <f>+Tabella2026[[#This Row],[POPOLAZIONE PER DIFFERENZA ]]/SUM(Tabella2026[[POPOLAZIONE PER DIFFERENZA ]])</f>
        <v>2.657178569428478E-5</v>
      </c>
      <c r="Q6209" s="3">
        <f>+Tabella2026[[#This Row],[INCIDENZA POPOLAZIONE PER DIFFERENZA]]*(PLAFOND-SUM(Tabella2026[CONTRIBUTO SULLA BASE DELLA POPOLAZIONE]))</f>
        <v>7822.7137795582003</v>
      </c>
      <c r="R6209" s="3">
        <f>+Tabella2026[[#This Row],[CONTRIBUTO SULLA BASE DELLA POPOLAZIONE]]+Tabella2026[[#This Row],[CONTRIBUTO SULLA BASE DEL REDDITO]]</f>
        <v>11968.234943702879</v>
      </c>
      <c r="S6209" s="3">
        <f>+Tabella2026[[#This Row],[CONTRIBUTO TOTALE]]/(PLAFOND/N_TESSERE)</f>
        <v>23.936469887405757</v>
      </c>
      <c r="T6209" s="3">
        <f>+MAX(CEILING(Tabella2026[[#This Row],[preDEF1]],1),1)</f>
        <v>24</v>
      </c>
      <c r="U6209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209" s="21">
        <f>+Tabella2026[[#This Row],[DEF - n. card]]*(PLAFOND/N_TESSERE)</f>
        <v>12000</v>
      </c>
      <c r="W6209" s="18"/>
    </row>
    <row r="6210" spans="2:23" x14ac:dyDescent="0.25">
      <c r="B6210" s="1" t="s">
        <v>12362</v>
      </c>
      <c r="C6210" s="2">
        <v>41016</v>
      </c>
      <c r="D6210" s="1" t="s">
        <v>12363</v>
      </c>
      <c r="E6210" s="1" t="s">
        <v>117</v>
      </c>
      <c r="F6210" s="1" t="s">
        <v>130</v>
      </c>
      <c r="G6210" s="1" t="s">
        <v>11807</v>
      </c>
      <c r="H6210" s="1" t="s">
        <v>15834</v>
      </c>
      <c r="I6210" s="5">
        <v>829</v>
      </c>
      <c r="J6210" s="5">
        <v>12615818</v>
      </c>
      <c r="K6210" s="3">
        <f>+Tabella2026[[#This Row],[POP_2024]]/SUM(Tabella2026[POP_2024])</f>
        <v>1.4064324417716611E-5</v>
      </c>
      <c r="L6210" s="3">
        <f>+Tabella2026[[#This Row],[INCIDENZA POPOLAZIONE]]*(PLAFOND/2)</f>
        <v>4140.5265603324569</v>
      </c>
      <c r="M6210" s="3">
        <f>+IFERROR(Tabella2026[[#This Row],[reddito_2024]]/Tabella2026[[#This Row],[POP_2024]],"")</f>
        <v>15218.115802171291</v>
      </c>
      <c r="N6210" s="3">
        <f>+IF(Tabella2026[[#This Row],[REDDITO COMPLESSIVO PROCAPITE]]&lt;media_aggr_reddito_pc,(media_aggr_reddito_pc-Tabella2026[[#This Row],[REDDITO COMPLESSIVO PROCAPITE]]),0)</f>
        <v>2606.9502604374502</v>
      </c>
      <c r="O6210" s="3">
        <f>+Tabella2026[[#This Row],[DIFFERENZA REDDITO INFERIORE ALLA MEDIA DALLA MEDIA]]*Tabella2026[[#This Row],[POP_2024]]</f>
        <v>2161161.7659026464</v>
      </c>
      <c r="P6210" s="3">
        <f>+Tabella2026[[#This Row],[POPOLAZIONE PER DIFFERENZA ]]/SUM(Tabella2026[[POPOLAZIONE PER DIFFERENZA ]])</f>
        <v>1.9173440454469566E-5</v>
      </c>
      <c r="Q6210" s="3">
        <f>+Tabella2026[[#This Row],[INCIDENZA POPOLAZIONE PER DIFFERENZA]]*(PLAFOND-SUM(Tabella2026[CONTRIBUTO SULLA BASE DELLA POPOLAZIONE]))</f>
        <v>5644.646489715522</v>
      </c>
      <c r="R6210" s="3">
        <f>+Tabella2026[[#This Row],[CONTRIBUTO SULLA BASE DELLA POPOLAZIONE]]+Tabella2026[[#This Row],[CONTRIBUTO SULLA BASE DEL REDDITO]]</f>
        <v>9785.1730500479789</v>
      </c>
      <c r="S6210" s="3">
        <f>+Tabella2026[[#This Row],[CONTRIBUTO TOTALE]]/(PLAFOND/N_TESSERE)</f>
        <v>19.570346100095957</v>
      </c>
      <c r="T6210" s="3">
        <f>+MAX(CEILING(Tabella2026[[#This Row],[preDEF1]],1),1)</f>
        <v>20</v>
      </c>
      <c r="U6210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210" s="21">
        <f>+Tabella2026[[#This Row],[DEF - n. card]]*(PLAFOND/N_TESSERE)</f>
        <v>10000</v>
      </c>
      <c r="W6210" s="18"/>
    </row>
    <row r="6211" spans="2:23" x14ac:dyDescent="0.25">
      <c r="B6211" s="1" t="s">
        <v>12308</v>
      </c>
      <c r="C6211" s="2">
        <v>5068</v>
      </c>
      <c r="D6211" s="1" t="s">
        <v>12309</v>
      </c>
      <c r="E6211" s="1" t="s">
        <v>18</v>
      </c>
      <c r="F6211" s="1" t="s">
        <v>182</v>
      </c>
      <c r="G6211" s="1" t="s">
        <v>11807</v>
      </c>
      <c r="H6211" s="1" t="s">
        <v>15835</v>
      </c>
      <c r="I6211" s="5">
        <v>828</v>
      </c>
      <c r="J6211" s="5">
        <v>15452975</v>
      </c>
      <c r="K6211" s="3">
        <f>+Tabella2026[[#This Row],[POP_2024]]/SUM(Tabella2026[POP_2024])</f>
        <v>1.4047359008286313E-5</v>
      </c>
      <c r="L6211" s="3">
        <f>+Tabella2026[[#This Row],[INCIDENZA POPOLAZIONE]]*(PLAFOND/2)</f>
        <v>4135.5319565202344</v>
      </c>
      <c r="M6211" s="3">
        <f>+IFERROR(Tabella2026[[#This Row],[reddito_2024]]/Tabella2026[[#This Row],[POP_2024]],"")</f>
        <v>18663.013285024153</v>
      </c>
      <c r="N6211" s="3">
        <f>+IF(Tabella2026[[#This Row],[REDDITO COMPLESSIVO PROCAPITE]]&lt;media_aggr_reddito_pc,(media_aggr_reddito_pc-Tabella2026[[#This Row],[REDDITO COMPLESSIVO PROCAPITE]]),0)</f>
        <v>0</v>
      </c>
      <c r="O6211" s="3">
        <f>+Tabella2026[[#This Row],[DIFFERENZA REDDITO INFERIORE ALLA MEDIA DALLA MEDIA]]*Tabella2026[[#This Row],[POP_2024]]</f>
        <v>0</v>
      </c>
      <c r="P6211" s="3">
        <f>+Tabella2026[[#This Row],[POPOLAZIONE PER DIFFERENZA ]]/SUM(Tabella2026[[POPOLAZIONE PER DIFFERENZA ]])</f>
        <v>0</v>
      </c>
      <c r="Q6211" s="3">
        <f>+Tabella2026[[#This Row],[INCIDENZA POPOLAZIONE PER DIFFERENZA]]*(PLAFOND-SUM(Tabella2026[CONTRIBUTO SULLA BASE DELLA POPOLAZIONE]))</f>
        <v>0</v>
      </c>
      <c r="R6211" s="3">
        <f>+Tabella2026[[#This Row],[CONTRIBUTO SULLA BASE DELLA POPOLAZIONE]]+Tabella2026[[#This Row],[CONTRIBUTO SULLA BASE DEL REDDITO]]</f>
        <v>4135.5319565202344</v>
      </c>
      <c r="S6211" s="3">
        <f>+Tabella2026[[#This Row],[CONTRIBUTO TOTALE]]/(PLAFOND/N_TESSERE)</f>
        <v>8.271063913040468</v>
      </c>
      <c r="T6211" s="3">
        <f>+MAX(CEILING(Tabella2026[[#This Row],[preDEF1]],1),1)</f>
        <v>9</v>
      </c>
      <c r="U621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11" s="21">
        <f>+Tabella2026[[#This Row],[DEF - n. card]]*(PLAFOND/N_TESSERE)</f>
        <v>4500</v>
      </c>
      <c r="W6211" s="18"/>
    </row>
    <row r="6212" spans="2:23" x14ac:dyDescent="0.25">
      <c r="B6212" s="1" t="s">
        <v>12348</v>
      </c>
      <c r="C6212" s="2">
        <v>62066</v>
      </c>
      <c r="D6212" s="1" t="s">
        <v>12349</v>
      </c>
      <c r="E6212" s="1" t="s">
        <v>15</v>
      </c>
      <c r="F6212" s="1" t="s">
        <v>256</v>
      </c>
      <c r="G6212" s="1" t="s">
        <v>11807</v>
      </c>
      <c r="H6212" s="1" t="s">
        <v>15836</v>
      </c>
      <c r="I6212" s="5">
        <v>828</v>
      </c>
      <c r="J6212" s="5">
        <v>11173498</v>
      </c>
      <c r="K6212" s="3">
        <f>+Tabella2026[[#This Row],[POP_2024]]/SUM(Tabella2026[POP_2024])</f>
        <v>1.4047359008286313E-5</v>
      </c>
      <c r="L6212" s="3">
        <f>+Tabella2026[[#This Row],[INCIDENZA POPOLAZIONE]]*(PLAFOND/2)</f>
        <v>4135.5319565202344</v>
      </c>
      <c r="M6212" s="3">
        <f>+IFERROR(Tabella2026[[#This Row],[reddito_2024]]/Tabella2026[[#This Row],[POP_2024]],"")</f>
        <v>13494.562801932367</v>
      </c>
      <c r="N6212" s="3">
        <f>+IF(Tabella2026[[#This Row],[REDDITO COMPLESSIVO PROCAPITE]]&lt;media_aggr_reddito_pc,(media_aggr_reddito_pc-Tabella2026[[#This Row],[REDDITO COMPLESSIVO PROCAPITE]]),0)</f>
        <v>4330.5032606763743</v>
      </c>
      <c r="O6212" s="3">
        <f>+Tabella2026[[#This Row],[DIFFERENZA REDDITO INFERIORE ALLA MEDIA DALLA MEDIA]]*Tabella2026[[#This Row],[POP_2024]]</f>
        <v>3585656.6998400381</v>
      </c>
      <c r="P6212" s="3">
        <f>+Tabella2026[[#This Row],[POPOLAZIONE PER DIFFERENZA ]]/SUM(Tabella2026[[POPOLAZIONE PER DIFFERENZA ]])</f>
        <v>3.181130459979171E-5</v>
      </c>
      <c r="Q6212" s="3">
        <f>+Tabella2026[[#This Row],[INCIDENZA POPOLAZIONE PER DIFFERENZA]]*(PLAFOND-SUM(Tabella2026[CONTRIBUTO SULLA BASE DELLA POPOLAZIONE]))</f>
        <v>9365.2242157002675</v>
      </c>
      <c r="R6212" s="3">
        <f>+Tabella2026[[#This Row],[CONTRIBUTO SULLA BASE DELLA POPOLAZIONE]]+Tabella2026[[#This Row],[CONTRIBUTO SULLA BASE DEL REDDITO]]</f>
        <v>13500.756172220503</v>
      </c>
      <c r="S6212" s="3">
        <f>+Tabella2026[[#This Row],[CONTRIBUTO TOTALE]]/(PLAFOND/N_TESSERE)</f>
        <v>27.001512344441007</v>
      </c>
      <c r="T6212" s="3">
        <f>+MAX(CEILING(Tabella2026[[#This Row],[preDEF1]],1),1)</f>
        <v>28</v>
      </c>
      <c r="U6212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212" s="21">
        <f>+Tabella2026[[#This Row],[DEF - n. card]]*(PLAFOND/N_TESSERE)</f>
        <v>14000</v>
      </c>
      <c r="W6212" s="18"/>
    </row>
    <row r="6213" spans="2:23" x14ac:dyDescent="0.25">
      <c r="B6213" s="1" t="s">
        <v>12476</v>
      </c>
      <c r="C6213" s="2">
        <v>34022</v>
      </c>
      <c r="D6213" s="1" t="s">
        <v>12477</v>
      </c>
      <c r="E6213" s="1" t="s">
        <v>27</v>
      </c>
      <c r="F6213" s="1" t="s">
        <v>52</v>
      </c>
      <c r="G6213" s="1" t="s">
        <v>11807</v>
      </c>
      <c r="H6213" s="1" t="s">
        <v>15835</v>
      </c>
      <c r="I6213" s="5">
        <v>827</v>
      </c>
      <c r="J6213" s="5">
        <v>15124244</v>
      </c>
      <c r="K6213" s="3">
        <f>+Tabella2026[[#This Row],[POP_2024]]/SUM(Tabella2026[POP_2024])</f>
        <v>1.4030393598856015E-5</v>
      </c>
      <c r="L6213" s="3">
        <f>+Tabella2026[[#This Row],[INCIDENZA POPOLAZIONE]]*(PLAFOND/2)</f>
        <v>4130.5373527080119</v>
      </c>
      <c r="M6213" s="3">
        <f>+IFERROR(Tabella2026[[#This Row],[reddito_2024]]/Tabella2026[[#This Row],[POP_2024]],"")</f>
        <v>18288.082224909311</v>
      </c>
      <c r="N6213" s="3">
        <f>+IF(Tabella2026[[#This Row],[REDDITO COMPLESSIVO PROCAPITE]]&lt;media_aggr_reddito_pc,(media_aggr_reddito_pc-Tabella2026[[#This Row],[REDDITO COMPLESSIVO PROCAPITE]]),0)</f>
        <v>0</v>
      </c>
      <c r="O6213" s="3">
        <f>+Tabella2026[[#This Row],[DIFFERENZA REDDITO INFERIORE ALLA MEDIA DALLA MEDIA]]*Tabella2026[[#This Row],[POP_2024]]</f>
        <v>0</v>
      </c>
      <c r="P6213" s="3">
        <f>+Tabella2026[[#This Row],[POPOLAZIONE PER DIFFERENZA ]]/SUM(Tabella2026[[POPOLAZIONE PER DIFFERENZA ]])</f>
        <v>0</v>
      </c>
      <c r="Q6213" s="3">
        <f>+Tabella2026[[#This Row],[INCIDENZA POPOLAZIONE PER DIFFERENZA]]*(PLAFOND-SUM(Tabella2026[CONTRIBUTO SULLA BASE DELLA POPOLAZIONE]))</f>
        <v>0</v>
      </c>
      <c r="R6213" s="3">
        <f>+Tabella2026[[#This Row],[CONTRIBUTO SULLA BASE DELLA POPOLAZIONE]]+Tabella2026[[#This Row],[CONTRIBUTO SULLA BASE DEL REDDITO]]</f>
        <v>4130.5373527080119</v>
      </c>
      <c r="S6213" s="3">
        <f>+Tabella2026[[#This Row],[CONTRIBUTO TOTALE]]/(PLAFOND/N_TESSERE)</f>
        <v>8.2610747054160232</v>
      </c>
      <c r="T6213" s="3">
        <f>+MAX(CEILING(Tabella2026[[#This Row],[preDEF1]],1),1)</f>
        <v>9</v>
      </c>
      <c r="U6213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13" s="21">
        <f>+Tabella2026[[#This Row],[DEF - n. card]]*(PLAFOND/N_TESSERE)</f>
        <v>4500</v>
      </c>
      <c r="W6213" s="18"/>
    </row>
    <row r="6214" spans="2:23" x14ac:dyDescent="0.25">
      <c r="B6214" s="1" t="s">
        <v>12480</v>
      </c>
      <c r="C6214" s="2">
        <v>66106</v>
      </c>
      <c r="D6214" s="1" t="s">
        <v>12481</v>
      </c>
      <c r="E6214" s="1" t="s">
        <v>96</v>
      </c>
      <c r="F6214" s="1" t="s">
        <v>201</v>
      </c>
      <c r="G6214" s="1" t="s">
        <v>11807</v>
      </c>
      <c r="H6214" s="1" t="s">
        <v>15836</v>
      </c>
      <c r="I6214" s="5">
        <v>826</v>
      </c>
      <c r="J6214" s="5">
        <v>11957816</v>
      </c>
      <c r="K6214" s="3">
        <f>+Tabella2026[[#This Row],[POP_2024]]/SUM(Tabella2026[POP_2024])</f>
        <v>1.4013428189425719E-5</v>
      </c>
      <c r="L6214" s="3">
        <f>+Tabella2026[[#This Row],[INCIDENZA POPOLAZIONE]]*(PLAFOND/2)</f>
        <v>4125.5427488957894</v>
      </c>
      <c r="M6214" s="3">
        <f>+IFERROR(Tabella2026[[#This Row],[reddito_2024]]/Tabella2026[[#This Row],[POP_2024]],"")</f>
        <v>14476.774818401936</v>
      </c>
      <c r="N6214" s="3">
        <f>+IF(Tabella2026[[#This Row],[REDDITO COMPLESSIVO PROCAPITE]]&lt;media_aggr_reddito_pc,(media_aggr_reddito_pc-Tabella2026[[#This Row],[REDDITO COMPLESSIVO PROCAPITE]]),0)</f>
        <v>3348.2912442068045</v>
      </c>
      <c r="O6214" s="3">
        <f>+Tabella2026[[#This Row],[DIFFERENZA REDDITO INFERIORE ALLA MEDIA DALLA MEDIA]]*Tabella2026[[#This Row],[POP_2024]]</f>
        <v>2765688.5677148206</v>
      </c>
      <c r="P6214" s="3">
        <f>+Tabella2026[[#This Row],[POPOLAZIONE PER DIFFERENZA ]]/SUM(Tabella2026[[POPOLAZIONE PER DIFFERENZA ]])</f>
        <v>2.4536694062112179E-5</v>
      </c>
      <c r="Q6214" s="3">
        <f>+Tabella2026[[#This Row],[INCIDENZA POPOLAZIONE PER DIFFERENZA]]*(PLAFOND-SUM(Tabella2026[CONTRIBUTO SULLA BASE DELLA POPOLAZIONE]))</f>
        <v>7223.5843293653079</v>
      </c>
      <c r="R6214" s="3">
        <f>+Tabella2026[[#This Row],[CONTRIBUTO SULLA BASE DELLA POPOLAZIONE]]+Tabella2026[[#This Row],[CONTRIBUTO SULLA BASE DEL REDDITO]]</f>
        <v>11349.127078261097</v>
      </c>
      <c r="S6214" s="3">
        <f>+Tabella2026[[#This Row],[CONTRIBUTO TOTALE]]/(PLAFOND/N_TESSERE)</f>
        <v>22.698254156522193</v>
      </c>
      <c r="T6214" s="3">
        <f>+MAX(CEILING(Tabella2026[[#This Row],[preDEF1]],1),1)</f>
        <v>23</v>
      </c>
      <c r="U6214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214" s="21">
        <f>+Tabella2026[[#This Row],[DEF - n. card]]*(PLAFOND/N_TESSERE)</f>
        <v>11500</v>
      </c>
      <c r="W6214" s="18"/>
    </row>
    <row r="6215" spans="2:23" x14ac:dyDescent="0.25">
      <c r="B6215" s="1" t="s">
        <v>12490</v>
      </c>
      <c r="C6215" s="2">
        <v>93011</v>
      </c>
      <c r="D6215" s="1" t="s">
        <v>12491</v>
      </c>
      <c r="E6215" s="1" t="s">
        <v>48</v>
      </c>
      <c r="F6215" s="1" t="s">
        <v>300</v>
      </c>
      <c r="G6215" s="1" t="s">
        <v>11807</v>
      </c>
      <c r="H6215" s="1" t="s">
        <v>15835</v>
      </c>
      <c r="I6215" s="5">
        <v>825</v>
      </c>
      <c r="J6215" s="5">
        <v>14462454</v>
      </c>
      <c r="K6215" s="3">
        <f>+Tabella2026[[#This Row],[POP_2024]]/SUM(Tabella2026[POP_2024])</f>
        <v>1.3996462779995421E-5</v>
      </c>
      <c r="L6215" s="3">
        <f>+Tabella2026[[#This Row],[INCIDENZA POPOLAZIONE]]*(PLAFOND/2)</f>
        <v>4120.5481450835669</v>
      </c>
      <c r="M6215" s="3">
        <f>+IFERROR(Tabella2026[[#This Row],[reddito_2024]]/Tabella2026[[#This Row],[POP_2024]],"")</f>
        <v>17530.247272727273</v>
      </c>
      <c r="N6215" s="3">
        <f>+IF(Tabella2026[[#This Row],[REDDITO COMPLESSIVO PROCAPITE]]&lt;media_aggr_reddito_pc,(media_aggr_reddito_pc-Tabella2026[[#This Row],[REDDITO COMPLESSIVO PROCAPITE]]),0)</f>
        <v>294.81878988146855</v>
      </c>
      <c r="O6215" s="3">
        <f>+Tabella2026[[#This Row],[DIFFERENZA REDDITO INFERIORE ALLA MEDIA DALLA MEDIA]]*Tabella2026[[#This Row],[POP_2024]]</f>
        <v>243225.50165221156</v>
      </c>
      <c r="P6215" s="3">
        <f>+Tabella2026[[#This Row],[POPOLAZIONE PER DIFFERENZA ]]/SUM(Tabella2026[[POPOLAZIONE PER DIFFERENZA ]])</f>
        <v>2.1578531262741402E-6</v>
      </c>
      <c r="Q6215" s="3">
        <f>+Tabella2026[[#This Row],[INCIDENZA POPOLAZIONE PER DIFFERENZA]]*(PLAFOND-SUM(Tabella2026[CONTRIBUTO SULLA BASE DELLA POPOLAZIONE]))</f>
        <v>635.27034198526474</v>
      </c>
      <c r="R6215" s="3">
        <f>+Tabella2026[[#This Row],[CONTRIBUTO SULLA BASE DELLA POPOLAZIONE]]+Tabella2026[[#This Row],[CONTRIBUTO SULLA BASE DEL REDDITO]]</f>
        <v>4755.8184870688319</v>
      </c>
      <c r="S6215" s="3">
        <f>+Tabella2026[[#This Row],[CONTRIBUTO TOTALE]]/(PLAFOND/N_TESSERE)</f>
        <v>9.5116369741376641</v>
      </c>
      <c r="T6215" s="3">
        <f>+MAX(CEILING(Tabella2026[[#This Row],[preDEF1]],1),1)</f>
        <v>10</v>
      </c>
      <c r="U621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215" s="21">
        <f>+Tabella2026[[#This Row],[DEF - n. card]]*(PLAFOND/N_TESSERE)</f>
        <v>5000</v>
      </c>
      <c r="W6215" s="18"/>
    </row>
    <row r="6216" spans="2:23" x14ac:dyDescent="0.25">
      <c r="B6216" s="1" t="s">
        <v>12422</v>
      </c>
      <c r="C6216" s="2">
        <v>80034</v>
      </c>
      <c r="D6216" s="1" t="s">
        <v>12423</v>
      </c>
      <c r="E6216" s="1" t="s">
        <v>61</v>
      </c>
      <c r="F6216" s="1" t="s">
        <v>62</v>
      </c>
      <c r="G6216" s="1" t="s">
        <v>11807</v>
      </c>
      <c r="H6216" s="1" t="s">
        <v>15836</v>
      </c>
      <c r="I6216" s="5">
        <v>825</v>
      </c>
      <c r="J6216" s="5">
        <v>8312106</v>
      </c>
      <c r="K6216" s="3">
        <f>+Tabella2026[[#This Row],[POP_2024]]/SUM(Tabella2026[POP_2024])</f>
        <v>1.3996462779995421E-5</v>
      </c>
      <c r="L6216" s="3">
        <f>+Tabella2026[[#This Row],[INCIDENZA POPOLAZIONE]]*(PLAFOND/2)</f>
        <v>4120.5481450835669</v>
      </c>
      <c r="M6216" s="3">
        <f>+IFERROR(Tabella2026[[#This Row],[reddito_2024]]/Tabella2026[[#This Row],[POP_2024]],"")</f>
        <v>10075.280000000001</v>
      </c>
      <c r="N6216" s="3">
        <f>+IF(Tabella2026[[#This Row],[REDDITO COMPLESSIVO PROCAPITE]]&lt;media_aggr_reddito_pc,(media_aggr_reddito_pc-Tabella2026[[#This Row],[REDDITO COMPLESSIVO PROCAPITE]]),0)</f>
        <v>7749.7860626087404</v>
      </c>
      <c r="O6216" s="3">
        <f>+Tabella2026[[#This Row],[DIFFERENZA REDDITO INFERIORE ALLA MEDIA DALLA MEDIA]]*Tabella2026[[#This Row],[POP_2024]]</f>
        <v>6393573.501652211</v>
      </c>
      <c r="P6216" s="3">
        <f>+Tabella2026[[#This Row],[POPOLAZIONE PER DIFFERENZA ]]/SUM(Tabella2026[[POPOLAZIONE PER DIFFERENZA ]])</f>
        <v>5.6722639998215336E-5</v>
      </c>
      <c r="Q6216" s="3">
        <f>+Tabella2026[[#This Row],[INCIDENZA POPOLAZIONE PER DIFFERENZA]]*(PLAFOND-SUM(Tabella2026[CONTRIBUTO SULLA BASE DELLA POPOLAZIONE]))</f>
        <v>16699.102673494664</v>
      </c>
      <c r="R6216" s="3">
        <f>+Tabella2026[[#This Row],[CONTRIBUTO SULLA BASE DELLA POPOLAZIONE]]+Tabella2026[[#This Row],[CONTRIBUTO SULLA BASE DEL REDDITO]]</f>
        <v>20819.65081857823</v>
      </c>
      <c r="S6216" s="3">
        <f>+Tabella2026[[#This Row],[CONTRIBUTO TOTALE]]/(PLAFOND/N_TESSERE)</f>
        <v>41.639301637156457</v>
      </c>
      <c r="T6216" s="3">
        <f>+MAX(CEILING(Tabella2026[[#This Row],[preDEF1]],1),1)</f>
        <v>42</v>
      </c>
      <c r="U6216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6216" s="21">
        <f>+Tabella2026[[#This Row],[DEF - n. card]]*(PLAFOND/N_TESSERE)</f>
        <v>21000</v>
      </c>
      <c r="W6216" s="18"/>
    </row>
    <row r="6217" spans="2:23" x14ac:dyDescent="0.25">
      <c r="B6217" s="1" t="s">
        <v>12466</v>
      </c>
      <c r="C6217" s="2">
        <v>6172</v>
      </c>
      <c r="D6217" s="1" t="s">
        <v>12467</v>
      </c>
      <c r="E6217" s="1" t="s">
        <v>18</v>
      </c>
      <c r="F6217" s="1" t="s">
        <v>138</v>
      </c>
      <c r="G6217" s="1" t="s">
        <v>11807</v>
      </c>
      <c r="H6217" s="1" t="s">
        <v>15835</v>
      </c>
      <c r="I6217" s="5">
        <v>825</v>
      </c>
      <c r="J6217" s="5">
        <v>16147592</v>
      </c>
      <c r="K6217" s="3">
        <f>+Tabella2026[[#This Row],[POP_2024]]/SUM(Tabella2026[POP_2024])</f>
        <v>1.3996462779995421E-5</v>
      </c>
      <c r="L6217" s="3">
        <f>+Tabella2026[[#This Row],[INCIDENZA POPOLAZIONE]]*(PLAFOND/2)</f>
        <v>4120.5481450835669</v>
      </c>
      <c r="M6217" s="3">
        <f>+IFERROR(Tabella2026[[#This Row],[reddito_2024]]/Tabella2026[[#This Row],[POP_2024]],"")</f>
        <v>19572.838787878787</v>
      </c>
      <c r="N6217" s="3">
        <f>+IF(Tabella2026[[#This Row],[REDDITO COMPLESSIVO PROCAPITE]]&lt;media_aggr_reddito_pc,(media_aggr_reddito_pc-Tabella2026[[#This Row],[REDDITO COMPLESSIVO PROCAPITE]]),0)</f>
        <v>0</v>
      </c>
      <c r="O6217" s="3">
        <f>+Tabella2026[[#This Row],[DIFFERENZA REDDITO INFERIORE ALLA MEDIA DALLA MEDIA]]*Tabella2026[[#This Row],[POP_2024]]</f>
        <v>0</v>
      </c>
      <c r="P6217" s="3">
        <f>+Tabella2026[[#This Row],[POPOLAZIONE PER DIFFERENZA ]]/SUM(Tabella2026[[POPOLAZIONE PER DIFFERENZA ]])</f>
        <v>0</v>
      </c>
      <c r="Q6217" s="3">
        <f>+Tabella2026[[#This Row],[INCIDENZA POPOLAZIONE PER DIFFERENZA]]*(PLAFOND-SUM(Tabella2026[CONTRIBUTO SULLA BASE DELLA POPOLAZIONE]))</f>
        <v>0</v>
      </c>
      <c r="R6217" s="3">
        <f>+Tabella2026[[#This Row],[CONTRIBUTO SULLA BASE DELLA POPOLAZIONE]]+Tabella2026[[#This Row],[CONTRIBUTO SULLA BASE DEL REDDITO]]</f>
        <v>4120.5481450835669</v>
      </c>
      <c r="S6217" s="3">
        <f>+Tabella2026[[#This Row],[CONTRIBUTO TOTALE]]/(PLAFOND/N_TESSERE)</f>
        <v>8.2410962901671336</v>
      </c>
      <c r="T6217" s="3">
        <f>+MAX(CEILING(Tabella2026[[#This Row],[preDEF1]],1),1)</f>
        <v>9</v>
      </c>
      <c r="U6217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17" s="21">
        <f>+Tabella2026[[#This Row],[DEF - n. card]]*(PLAFOND/N_TESSERE)</f>
        <v>4500</v>
      </c>
      <c r="W6217" s="18"/>
    </row>
    <row r="6218" spans="2:23" x14ac:dyDescent="0.25">
      <c r="B6218" s="1" t="s">
        <v>12236</v>
      </c>
      <c r="C6218" s="2">
        <v>66076</v>
      </c>
      <c r="D6218" s="1" t="s">
        <v>12237</v>
      </c>
      <c r="E6218" s="1" t="s">
        <v>96</v>
      </c>
      <c r="F6218" s="1" t="s">
        <v>201</v>
      </c>
      <c r="G6218" s="1" t="s">
        <v>11807</v>
      </c>
      <c r="H6218" s="1" t="s">
        <v>15836</v>
      </c>
      <c r="I6218" s="5">
        <v>823</v>
      </c>
      <c r="J6218" s="5">
        <v>11813591</v>
      </c>
      <c r="K6218" s="3">
        <f>+Tabella2026[[#This Row],[POP_2024]]/SUM(Tabella2026[POP_2024])</f>
        <v>1.3962531961134826E-5</v>
      </c>
      <c r="L6218" s="3">
        <f>+Tabella2026[[#This Row],[INCIDENZA POPOLAZIONE]]*(PLAFOND/2)</f>
        <v>4110.5589374591218</v>
      </c>
      <c r="M6218" s="3">
        <f>+IFERROR(Tabella2026[[#This Row],[reddito_2024]]/Tabella2026[[#This Row],[POP_2024]],"")</f>
        <v>14354.30255164034</v>
      </c>
      <c r="N6218" s="3">
        <f>+IF(Tabella2026[[#This Row],[REDDITO COMPLESSIVO PROCAPITE]]&lt;media_aggr_reddito_pc,(media_aggr_reddito_pc-Tabella2026[[#This Row],[REDDITO COMPLESSIVO PROCAPITE]]),0)</f>
        <v>3470.7635109684015</v>
      </c>
      <c r="O6218" s="3">
        <f>+Tabella2026[[#This Row],[DIFFERENZA REDDITO INFERIORE ALLA MEDIA DALLA MEDIA]]*Tabella2026[[#This Row],[POP_2024]]</f>
        <v>2856438.3695269944</v>
      </c>
      <c r="P6218" s="3">
        <f>+Tabella2026[[#This Row],[POPOLAZIONE PER DIFFERENZA ]]/SUM(Tabella2026[[POPOLAZIONE PER DIFFERENZA ]])</f>
        <v>2.5341810064418417E-5</v>
      </c>
      <c r="Q6218" s="3">
        <f>+Tabella2026[[#This Row],[INCIDENZA POPOLAZIONE PER DIFFERENZA]]*(PLAFOND-SUM(Tabella2026[CONTRIBUTO SULLA BASE DELLA POPOLAZIONE]))</f>
        <v>7460.6098766072637</v>
      </c>
      <c r="R6218" s="3">
        <f>+Tabella2026[[#This Row],[CONTRIBUTO SULLA BASE DELLA POPOLAZIONE]]+Tabella2026[[#This Row],[CONTRIBUTO SULLA BASE DEL REDDITO]]</f>
        <v>11571.168814066386</v>
      </c>
      <c r="S6218" s="3">
        <f>+Tabella2026[[#This Row],[CONTRIBUTO TOTALE]]/(PLAFOND/N_TESSERE)</f>
        <v>23.142337628132772</v>
      </c>
      <c r="T6218" s="3">
        <f>+MAX(CEILING(Tabella2026[[#This Row],[preDEF1]],1),1)</f>
        <v>24</v>
      </c>
      <c r="U6218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218" s="21">
        <f>+Tabella2026[[#This Row],[DEF - n. card]]*(PLAFOND/N_TESSERE)</f>
        <v>12000</v>
      </c>
      <c r="W6218" s="18"/>
    </row>
    <row r="6219" spans="2:23" x14ac:dyDescent="0.25">
      <c r="B6219" s="1" t="s">
        <v>12650</v>
      </c>
      <c r="C6219" s="2">
        <v>24121</v>
      </c>
      <c r="D6219" s="1" t="s">
        <v>12651</v>
      </c>
      <c r="E6219" s="1" t="s">
        <v>38</v>
      </c>
      <c r="F6219" s="1" t="s">
        <v>106</v>
      </c>
      <c r="G6219" s="1" t="s">
        <v>11807</v>
      </c>
      <c r="H6219" s="1" t="s">
        <v>15835</v>
      </c>
      <c r="I6219" s="5">
        <v>823</v>
      </c>
      <c r="J6219" s="5">
        <v>15958843</v>
      </c>
      <c r="K6219" s="3">
        <f>+Tabella2026[[#This Row],[POP_2024]]/SUM(Tabella2026[POP_2024])</f>
        <v>1.3962531961134826E-5</v>
      </c>
      <c r="L6219" s="3">
        <f>+Tabella2026[[#This Row],[INCIDENZA POPOLAZIONE]]*(PLAFOND/2)</f>
        <v>4110.5589374591218</v>
      </c>
      <c r="M6219" s="3">
        <f>+IFERROR(Tabella2026[[#This Row],[reddito_2024]]/Tabella2026[[#This Row],[POP_2024]],"")</f>
        <v>19391.060753341433</v>
      </c>
      <c r="N6219" s="3">
        <f>+IF(Tabella2026[[#This Row],[REDDITO COMPLESSIVO PROCAPITE]]&lt;media_aggr_reddito_pc,(media_aggr_reddito_pc-Tabella2026[[#This Row],[REDDITO COMPLESSIVO PROCAPITE]]),0)</f>
        <v>0</v>
      </c>
      <c r="O6219" s="3">
        <f>+Tabella2026[[#This Row],[DIFFERENZA REDDITO INFERIORE ALLA MEDIA DALLA MEDIA]]*Tabella2026[[#This Row],[POP_2024]]</f>
        <v>0</v>
      </c>
      <c r="P6219" s="3">
        <f>+Tabella2026[[#This Row],[POPOLAZIONE PER DIFFERENZA ]]/SUM(Tabella2026[[POPOLAZIONE PER DIFFERENZA ]])</f>
        <v>0</v>
      </c>
      <c r="Q6219" s="3">
        <f>+Tabella2026[[#This Row],[INCIDENZA POPOLAZIONE PER DIFFERENZA]]*(PLAFOND-SUM(Tabella2026[CONTRIBUTO SULLA BASE DELLA POPOLAZIONE]))</f>
        <v>0</v>
      </c>
      <c r="R6219" s="3">
        <f>+Tabella2026[[#This Row],[CONTRIBUTO SULLA BASE DELLA POPOLAZIONE]]+Tabella2026[[#This Row],[CONTRIBUTO SULLA BASE DEL REDDITO]]</f>
        <v>4110.5589374591218</v>
      </c>
      <c r="S6219" s="3">
        <f>+Tabella2026[[#This Row],[CONTRIBUTO TOTALE]]/(PLAFOND/N_TESSERE)</f>
        <v>8.2211178749182441</v>
      </c>
      <c r="T6219" s="3">
        <f>+MAX(CEILING(Tabella2026[[#This Row],[preDEF1]],1),1)</f>
        <v>9</v>
      </c>
      <c r="U6219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19" s="21">
        <f>+Tabella2026[[#This Row],[DEF - n. card]]*(PLAFOND/N_TESSERE)</f>
        <v>4500</v>
      </c>
      <c r="W6219" s="18"/>
    </row>
    <row r="6220" spans="2:23" x14ac:dyDescent="0.25">
      <c r="B6220" s="1" t="s">
        <v>12462</v>
      </c>
      <c r="C6220" s="2">
        <v>58094</v>
      </c>
      <c r="D6220" s="1" t="s">
        <v>12463</v>
      </c>
      <c r="E6220" s="1" t="s">
        <v>8</v>
      </c>
      <c r="F6220" s="1" t="s">
        <v>7</v>
      </c>
      <c r="G6220" s="1" t="s">
        <v>11807</v>
      </c>
      <c r="H6220" s="1" t="s">
        <v>15834</v>
      </c>
      <c r="I6220" s="5">
        <v>822</v>
      </c>
      <c r="J6220" s="5">
        <v>11490182</v>
      </c>
      <c r="K6220" s="3">
        <f>+Tabella2026[[#This Row],[POP_2024]]/SUM(Tabella2026[POP_2024])</f>
        <v>1.3945566551704528E-5</v>
      </c>
      <c r="L6220" s="3">
        <f>+Tabella2026[[#This Row],[INCIDENZA POPOLAZIONE]]*(PLAFOND/2)</f>
        <v>4105.5643336468993</v>
      </c>
      <c r="M6220" s="3">
        <f>+IFERROR(Tabella2026[[#This Row],[reddito_2024]]/Tabella2026[[#This Row],[POP_2024]],"")</f>
        <v>13978.323600973235</v>
      </c>
      <c r="N6220" s="3">
        <f>+IF(Tabella2026[[#This Row],[REDDITO COMPLESSIVO PROCAPITE]]&lt;media_aggr_reddito_pc,(media_aggr_reddito_pc-Tabella2026[[#This Row],[REDDITO COMPLESSIVO PROCAPITE]]),0)</f>
        <v>3846.7424616355056</v>
      </c>
      <c r="O6220" s="3">
        <f>+Tabella2026[[#This Row],[DIFFERENZA REDDITO INFERIORE ALLA MEDIA DALLA MEDIA]]*Tabella2026[[#This Row],[POP_2024]]</f>
        <v>3162022.3034643857</v>
      </c>
      <c r="P6220" s="3">
        <f>+Tabella2026[[#This Row],[POPOLAZIONE PER DIFFERENZA ]]/SUM(Tabella2026[[POPOLAZIONE PER DIFFERENZA ]])</f>
        <v>2.805289604309525E-5</v>
      </c>
      <c r="Q6220" s="3">
        <f>+Tabella2026[[#This Row],[INCIDENZA POPOLAZIONE PER DIFFERENZA]]*(PLAFOND-SUM(Tabella2026[CONTRIBUTO SULLA BASE DELLA POPOLAZIONE]))</f>
        <v>8258.7515554152433</v>
      </c>
      <c r="R6220" s="3">
        <f>+Tabella2026[[#This Row],[CONTRIBUTO SULLA BASE DELLA POPOLAZIONE]]+Tabella2026[[#This Row],[CONTRIBUTO SULLA BASE DEL REDDITO]]</f>
        <v>12364.315889062142</v>
      </c>
      <c r="S6220" s="3">
        <f>+Tabella2026[[#This Row],[CONTRIBUTO TOTALE]]/(PLAFOND/N_TESSERE)</f>
        <v>24.728631778124285</v>
      </c>
      <c r="T6220" s="3">
        <f>+MAX(CEILING(Tabella2026[[#This Row],[preDEF1]],1),1)</f>
        <v>25</v>
      </c>
      <c r="U6220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220" s="21">
        <f>+Tabella2026[[#This Row],[DEF - n. card]]*(PLAFOND/N_TESSERE)</f>
        <v>12500</v>
      </c>
      <c r="W6220" s="18"/>
    </row>
    <row r="6221" spans="2:23" x14ac:dyDescent="0.25">
      <c r="B6221" s="1" t="s">
        <v>12598</v>
      </c>
      <c r="C6221" s="2">
        <v>1247</v>
      </c>
      <c r="D6221" s="1" t="s">
        <v>12599</v>
      </c>
      <c r="E6221" s="1" t="s">
        <v>18</v>
      </c>
      <c r="F6221" s="1" t="s">
        <v>17</v>
      </c>
      <c r="G6221" s="1" t="s">
        <v>11807</v>
      </c>
      <c r="H6221" s="1" t="s">
        <v>15835</v>
      </c>
      <c r="I6221" s="5">
        <v>822</v>
      </c>
      <c r="J6221" s="5">
        <v>14812687</v>
      </c>
      <c r="K6221" s="3">
        <f>+Tabella2026[[#This Row],[POP_2024]]/SUM(Tabella2026[POP_2024])</f>
        <v>1.3945566551704528E-5</v>
      </c>
      <c r="L6221" s="3">
        <f>+Tabella2026[[#This Row],[INCIDENZA POPOLAZIONE]]*(PLAFOND/2)</f>
        <v>4105.5643336468993</v>
      </c>
      <c r="M6221" s="3">
        <f>+IFERROR(Tabella2026[[#This Row],[reddito_2024]]/Tabella2026[[#This Row],[POP_2024]],"")</f>
        <v>18020.300486618005</v>
      </c>
      <c r="N6221" s="3">
        <f>+IF(Tabella2026[[#This Row],[REDDITO COMPLESSIVO PROCAPITE]]&lt;media_aggr_reddito_pc,(media_aggr_reddito_pc-Tabella2026[[#This Row],[REDDITO COMPLESSIVO PROCAPITE]]),0)</f>
        <v>0</v>
      </c>
      <c r="O6221" s="3">
        <f>+Tabella2026[[#This Row],[DIFFERENZA REDDITO INFERIORE ALLA MEDIA DALLA MEDIA]]*Tabella2026[[#This Row],[POP_2024]]</f>
        <v>0</v>
      </c>
      <c r="P6221" s="3">
        <f>+Tabella2026[[#This Row],[POPOLAZIONE PER DIFFERENZA ]]/SUM(Tabella2026[[POPOLAZIONE PER DIFFERENZA ]])</f>
        <v>0</v>
      </c>
      <c r="Q6221" s="3">
        <f>+Tabella2026[[#This Row],[INCIDENZA POPOLAZIONE PER DIFFERENZA]]*(PLAFOND-SUM(Tabella2026[CONTRIBUTO SULLA BASE DELLA POPOLAZIONE]))</f>
        <v>0</v>
      </c>
      <c r="R6221" s="3">
        <f>+Tabella2026[[#This Row],[CONTRIBUTO SULLA BASE DELLA POPOLAZIONE]]+Tabella2026[[#This Row],[CONTRIBUTO SULLA BASE DEL REDDITO]]</f>
        <v>4105.5643336468993</v>
      </c>
      <c r="S6221" s="3">
        <f>+Tabella2026[[#This Row],[CONTRIBUTO TOTALE]]/(PLAFOND/N_TESSERE)</f>
        <v>8.2111286672937993</v>
      </c>
      <c r="T6221" s="3">
        <f>+MAX(CEILING(Tabella2026[[#This Row],[preDEF1]],1),1)</f>
        <v>9</v>
      </c>
      <c r="U622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21" s="21">
        <f>+Tabella2026[[#This Row],[DEF - n. card]]*(PLAFOND/N_TESSERE)</f>
        <v>4500</v>
      </c>
      <c r="W6221" s="18"/>
    </row>
    <row r="6222" spans="2:23" x14ac:dyDescent="0.25">
      <c r="B6222" s="1" t="s">
        <v>12484</v>
      </c>
      <c r="C6222" s="2">
        <v>7005</v>
      </c>
      <c r="D6222" s="1" t="s">
        <v>12485</v>
      </c>
      <c r="E6222" s="1" t="s">
        <v>565</v>
      </c>
      <c r="F6222" s="1" t="s">
        <v>565</v>
      </c>
      <c r="G6222" s="1" t="s">
        <v>11807</v>
      </c>
      <c r="H6222" s="1" t="s">
        <v>15835</v>
      </c>
      <c r="I6222" s="5">
        <v>821</v>
      </c>
      <c r="J6222" s="5">
        <v>18243787</v>
      </c>
      <c r="K6222" s="3">
        <f>+Tabella2026[[#This Row],[POP_2024]]/SUM(Tabella2026[POP_2024])</f>
        <v>1.392860114227423E-5</v>
      </c>
      <c r="L6222" s="3">
        <f>+Tabella2026[[#This Row],[INCIDENZA POPOLAZIONE]]*(PLAFOND/2)</f>
        <v>4100.5697298346768</v>
      </c>
      <c r="M6222" s="3">
        <f>+IFERROR(Tabella2026[[#This Row],[reddito_2024]]/Tabella2026[[#This Row],[POP_2024]],"")</f>
        <v>22221.42143727162</v>
      </c>
      <c r="N6222" s="3">
        <f>+IF(Tabella2026[[#This Row],[REDDITO COMPLESSIVO PROCAPITE]]&lt;media_aggr_reddito_pc,(media_aggr_reddito_pc-Tabella2026[[#This Row],[REDDITO COMPLESSIVO PROCAPITE]]),0)</f>
        <v>0</v>
      </c>
      <c r="O6222" s="3">
        <f>+Tabella2026[[#This Row],[DIFFERENZA REDDITO INFERIORE ALLA MEDIA DALLA MEDIA]]*Tabella2026[[#This Row],[POP_2024]]</f>
        <v>0</v>
      </c>
      <c r="P6222" s="3">
        <f>+Tabella2026[[#This Row],[POPOLAZIONE PER DIFFERENZA ]]/SUM(Tabella2026[[POPOLAZIONE PER DIFFERENZA ]])</f>
        <v>0</v>
      </c>
      <c r="Q6222" s="3">
        <f>+Tabella2026[[#This Row],[INCIDENZA POPOLAZIONE PER DIFFERENZA]]*(PLAFOND-SUM(Tabella2026[CONTRIBUTO SULLA BASE DELLA POPOLAZIONE]))</f>
        <v>0</v>
      </c>
      <c r="R6222" s="3">
        <f>+Tabella2026[[#This Row],[CONTRIBUTO SULLA BASE DELLA POPOLAZIONE]]+Tabella2026[[#This Row],[CONTRIBUTO SULLA BASE DEL REDDITO]]</f>
        <v>4100.5697298346768</v>
      </c>
      <c r="S6222" s="3">
        <f>+Tabella2026[[#This Row],[CONTRIBUTO TOTALE]]/(PLAFOND/N_TESSERE)</f>
        <v>8.2011394596693528</v>
      </c>
      <c r="T6222" s="3">
        <f>+MAX(CEILING(Tabella2026[[#This Row],[preDEF1]],1),1)</f>
        <v>9</v>
      </c>
      <c r="U6222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22" s="21">
        <f>+Tabella2026[[#This Row],[DEF - n. card]]*(PLAFOND/N_TESSERE)</f>
        <v>4500</v>
      </c>
      <c r="W6222" s="18"/>
    </row>
    <row r="6223" spans="2:23" x14ac:dyDescent="0.25">
      <c r="B6223" s="1" t="s">
        <v>12382</v>
      </c>
      <c r="C6223" s="2">
        <v>112014</v>
      </c>
      <c r="D6223" s="1" t="s">
        <v>12383</v>
      </c>
      <c r="E6223" s="1" t="s">
        <v>76</v>
      </c>
      <c r="F6223" s="1" t="s">
        <v>88</v>
      </c>
      <c r="G6223" s="1" t="s">
        <v>11807</v>
      </c>
      <c r="H6223" s="1" t="s">
        <v>15836</v>
      </c>
      <c r="I6223" s="5">
        <v>821</v>
      </c>
      <c r="J6223" s="5">
        <v>9368403</v>
      </c>
      <c r="K6223" s="3">
        <f>+Tabella2026[[#This Row],[POP_2024]]/SUM(Tabella2026[POP_2024])</f>
        <v>1.392860114227423E-5</v>
      </c>
      <c r="L6223" s="3">
        <f>+Tabella2026[[#This Row],[INCIDENZA POPOLAZIONE]]*(PLAFOND/2)</f>
        <v>4100.5697298346768</v>
      </c>
      <c r="M6223" s="3">
        <f>+IFERROR(Tabella2026[[#This Row],[reddito_2024]]/Tabella2026[[#This Row],[POP_2024]],"")</f>
        <v>11410.965895249696</v>
      </c>
      <c r="N6223" s="3">
        <f>+IF(Tabella2026[[#This Row],[REDDITO COMPLESSIVO PROCAPITE]]&lt;media_aggr_reddito_pc,(media_aggr_reddito_pc-Tabella2026[[#This Row],[REDDITO COMPLESSIVO PROCAPITE]]),0)</f>
        <v>6414.1001673590454</v>
      </c>
      <c r="O6223" s="3">
        <f>+Tabella2026[[#This Row],[DIFFERENZA REDDITO INFERIORE ALLA MEDIA DALLA MEDIA]]*Tabella2026[[#This Row],[POP_2024]]</f>
        <v>5265976.237401776</v>
      </c>
      <c r="P6223" s="3">
        <f>+Tabella2026[[#This Row],[POPOLAZIONE PER DIFFERENZA ]]/SUM(Tabella2026[[POPOLAZIONE PER DIFFERENZA ]])</f>
        <v>4.671879884951791E-5</v>
      </c>
      <c r="Q6223" s="3">
        <f>+Tabella2026[[#This Row],[INCIDENZA POPOLAZIONE PER DIFFERENZA]]*(PLAFOND-SUM(Tabella2026[CONTRIBUTO SULLA BASE DELLA POPOLAZIONE]))</f>
        <v>13753.979342198991</v>
      </c>
      <c r="R6223" s="3">
        <f>+Tabella2026[[#This Row],[CONTRIBUTO SULLA BASE DELLA POPOLAZIONE]]+Tabella2026[[#This Row],[CONTRIBUTO SULLA BASE DEL REDDITO]]</f>
        <v>17854.549072033667</v>
      </c>
      <c r="S6223" s="3">
        <f>+Tabella2026[[#This Row],[CONTRIBUTO TOTALE]]/(PLAFOND/N_TESSERE)</f>
        <v>35.709098144067333</v>
      </c>
      <c r="T6223" s="3">
        <f>+MAX(CEILING(Tabella2026[[#This Row],[preDEF1]],1),1)</f>
        <v>36</v>
      </c>
      <c r="U6223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6223" s="21">
        <f>+Tabella2026[[#This Row],[DEF - n. card]]*(PLAFOND/N_TESSERE)</f>
        <v>18000</v>
      </c>
      <c r="W6223" s="18"/>
    </row>
    <row r="6224" spans="2:23" x14ac:dyDescent="0.25">
      <c r="B6224" s="1" t="s">
        <v>12636</v>
      </c>
      <c r="C6224" s="2">
        <v>70009</v>
      </c>
      <c r="D6224" s="1" t="s">
        <v>12637</v>
      </c>
      <c r="E6224" s="1" t="s">
        <v>345</v>
      </c>
      <c r="F6224" s="1" t="s">
        <v>344</v>
      </c>
      <c r="G6224" s="1" t="s">
        <v>11807</v>
      </c>
      <c r="H6224" s="1" t="s">
        <v>15836</v>
      </c>
      <c r="I6224" s="5">
        <v>821</v>
      </c>
      <c r="J6224" s="5">
        <v>8918760</v>
      </c>
      <c r="K6224" s="3">
        <f>+Tabella2026[[#This Row],[POP_2024]]/SUM(Tabella2026[POP_2024])</f>
        <v>1.392860114227423E-5</v>
      </c>
      <c r="L6224" s="3">
        <f>+Tabella2026[[#This Row],[INCIDENZA POPOLAZIONE]]*(PLAFOND/2)</f>
        <v>4100.5697298346768</v>
      </c>
      <c r="M6224" s="3">
        <f>+IFERROR(Tabella2026[[#This Row],[reddito_2024]]/Tabella2026[[#This Row],[POP_2024]],"")</f>
        <v>10863.288672350791</v>
      </c>
      <c r="N6224" s="3">
        <f>+IF(Tabella2026[[#This Row],[REDDITO COMPLESSIVO PROCAPITE]]&lt;media_aggr_reddito_pc,(media_aggr_reddito_pc-Tabella2026[[#This Row],[REDDITO COMPLESSIVO PROCAPITE]]),0)</f>
        <v>6961.7773902579502</v>
      </c>
      <c r="O6224" s="3">
        <f>+Tabella2026[[#This Row],[DIFFERENZA REDDITO INFERIORE ALLA MEDIA DALLA MEDIA]]*Tabella2026[[#This Row],[POP_2024]]</f>
        <v>5715619.2374017769</v>
      </c>
      <c r="P6224" s="3">
        <f>+Tabella2026[[#This Row],[POPOLAZIONE PER DIFFERENZA ]]/SUM(Tabella2026[[POPOLAZIONE PER DIFFERENZA ]])</f>
        <v>5.0707951083417569E-5</v>
      </c>
      <c r="Q6224" s="3">
        <f>+Tabella2026[[#This Row],[INCIDENZA POPOLAZIONE PER DIFFERENZA]]*(PLAFOND-SUM(Tabella2026[CONTRIBUTO SULLA BASE DELLA POPOLAZIONE]))</f>
        <v>14928.382767994881</v>
      </c>
      <c r="R6224" s="3">
        <f>+Tabella2026[[#This Row],[CONTRIBUTO SULLA BASE DELLA POPOLAZIONE]]+Tabella2026[[#This Row],[CONTRIBUTO SULLA BASE DEL REDDITO]]</f>
        <v>19028.952497829559</v>
      </c>
      <c r="S6224" s="3">
        <f>+Tabella2026[[#This Row],[CONTRIBUTO TOTALE]]/(PLAFOND/N_TESSERE)</f>
        <v>38.057904995659122</v>
      </c>
      <c r="T6224" s="3">
        <f>+MAX(CEILING(Tabella2026[[#This Row],[preDEF1]],1),1)</f>
        <v>39</v>
      </c>
      <c r="U6224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6224" s="21">
        <f>+Tabella2026[[#This Row],[DEF - n. card]]*(PLAFOND/N_TESSERE)</f>
        <v>19500</v>
      </c>
      <c r="W6224" s="18"/>
    </row>
    <row r="6225" spans="2:23" x14ac:dyDescent="0.25">
      <c r="B6225" s="1" t="s">
        <v>12386</v>
      </c>
      <c r="C6225" s="2">
        <v>29010</v>
      </c>
      <c r="D6225" s="1" t="s">
        <v>12387</v>
      </c>
      <c r="E6225" s="1" t="s">
        <v>38</v>
      </c>
      <c r="F6225" s="1" t="s">
        <v>314</v>
      </c>
      <c r="G6225" s="1" t="s">
        <v>11807</v>
      </c>
      <c r="H6225" s="1" t="s">
        <v>15835</v>
      </c>
      <c r="I6225" s="5">
        <v>821</v>
      </c>
      <c r="J6225" s="5">
        <v>14495258</v>
      </c>
      <c r="K6225" s="3">
        <f>+Tabella2026[[#This Row],[POP_2024]]/SUM(Tabella2026[POP_2024])</f>
        <v>1.392860114227423E-5</v>
      </c>
      <c r="L6225" s="3">
        <f>+Tabella2026[[#This Row],[INCIDENZA POPOLAZIONE]]*(PLAFOND/2)</f>
        <v>4100.5697298346768</v>
      </c>
      <c r="M6225" s="3">
        <f>+IFERROR(Tabella2026[[#This Row],[reddito_2024]]/Tabella2026[[#This Row],[POP_2024]],"")</f>
        <v>17655.612667478683</v>
      </c>
      <c r="N6225" s="3">
        <f>+IF(Tabella2026[[#This Row],[REDDITO COMPLESSIVO PROCAPITE]]&lt;media_aggr_reddito_pc,(media_aggr_reddito_pc-Tabella2026[[#This Row],[REDDITO COMPLESSIVO PROCAPITE]]),0)</f>
        <v>169.4533951300582</v>
      </c>
      <c r="O6225" s="3">
        <f>+Tabella2026[[#This Row],[DIFFERENZA REDDITO INFERIORE ALLA MEDIA DALLA MEDIA]]*Tabella2026[[#This Row],[POP_2024]]</f>
        <v>139121.23740177779</v>
      </c>
      <c r="P6225" s="3">
        <f>+Tabella2026[[#This Row],[POPOLAZIONE PER DIFFERENZA ]]/SUM(Tabella2026[[POPOLAZIONE PER DIFFERENZA ]])</f>
        <v>1.2342587229517321E-6</v>
      </c>
      <c r="Q6225" s="3">
        <f>+Tabella2026[[#This Row],[INCIDENZA POPOLAZIONE PER DIFFERENZA]]*(PLAFOND-SUM(Tabella2026[CONTRIBUTO SULLA BASE DELLA POPOLAZIONE]))</f>
        <v>363.3648423429492</v>
      </c>
      <c r="R6225" s="3">
        <f>+Tabella2026[[#This Row],[CONTRIBUTO SULLA BASE DELLA POPOLAZIONE]]+Tabella2026[[#This Row],[CONTRIBUTO SULLA BASE DEL REDDITO]]</f>
        <v>4463.9345721776263</v>
      </c>
      <c r="S6225" s="3">
        <f>+Tabella2026[[#This Row],[CONTRIBUTO TOTALE]]/(PLAFOND/N_TESSERE)</f>
        <v>8.9278691443552525</v>
      </c>
      <c r="T6225" s="3">
        <f>+MAX(CEILING(Tabella2026[[#This Row],[preDEF1]],1),1)</f>
        <v>9</v>
      </c>
      <c r="U6225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25" s="21">
        <f>+Tabella2026[[#This Row],[DEF - n. card]]*(PLAFOND/N_TESSERE)</f>
        <v>4500</v>
      </c>
      <c r="W6225" s="18"/>
    </row>
    <row r="6226" spans="2:23" x14ac:dyDescent="0.25">
      <c r="B6226" s="1" t="s">
        <v>12256</v>
      </c>
      <c r="C6226" s="2">
        <v>68023</v>
      </c>
      <c r="D6226" s="1" t="s">
        <v>12257</v>
      </c>
      <c r="E6226" s="1" t="s">
        <v>96</v>
      </c>
      <c r="F6226" s="1" t="s">
        <v>95</v>
      </c>
      <c r="G6226" s="1" t="s">
        <v>11807</v>
      </c>
      <c r="H6226" s="1" t="s">
        <v>15836</v>
      </c>
      <c r="I6226" s="5">
        <v>821</v>
      </c>
      <c r="J6226" s="5">
        <v>10672721</v>
      </c>
      <c r="K6226" s="3">
        <f>+Tabella2026[[#This Row],[POP_2024]]/SUM(Tabella2026[POP_2024])</f>
        <v>1.392860114227423E-5</v>
      </c>
      <c r="L6226" s="3">
        <f>+Tabella2026[[#This Row],[INCIDENZA POPOLAZIONE]]*(PLAFOND/2)</f>
        <v>4100.5697298346768</v>
      </c>
      <c r="M6226" s="3">
        <f>+IFERROR(Tabella2026[[#This Row],[reddito_2024]]/Tabella2026[[#This Row],[POP_2024]],"")</f>
        <v>12999.660170523752</v>
      </c>
      <c r="N6226" s="3">
        <f>+IF(Tabella2026[[#This Row],[REDDITO COMPLESSIVO PROCAPITE]]&lt;media_aggr_reddito_pc,(media_aggr_reddito_pc-Tabella2026[[#This Row],[REDDITO COMPLESSIVO PROCAPITE]]),0)</f>
        <v>4825.4058920849893</v>
      </c>
      <c r="O6226" s="3">
        <f>+Tabella2026[[#This Row],[DIFFERENZA REDDITO INFERIORE ALLA MEDIA DALLA MEDIA]]*Tabella2026[[#This Row],[POP_2024]]</f>
        <v>3961658.237401776</v>
      </c>
      <c r="P6226" s="3">
        <f>+Tabella2026[[#This Row],[POPOLAZIONE PER DIFFERENZA ]]/SUM(Tabella2026[[POPOLAZIONE PER DIFFERENZA ]])</f>
        <v>3.514712295683076E-5</v>
      </c>
      <c r="Q6226" s="3">
        <f>+Tabella2026[[#This Row],[INCIDENZA POPOLAZIONE PER DIFFERENZA]]*(PLAFOND-SUM(Tabella2026[CONTRIBUTO SULLA BASE DELLA POPOLAZIONE]))</f>
        <v>10347.2866381488</v>
      </c>
      <c r="R6226" s="3">
        <f>+Tabella2026[[#This Row],[CONTRIBUTO SULLA BASE DELLA POPOLAZIONE]]+Tabella2026[[#This Row],[CONTRIBUTO SULLA BASE DEL REDDITO]]</f>
        <v>14447.856367983477</v>
      </c>
      <c r="S6226" s="3">
        <f>+Tabella2026[[#This Row],[CONTRIBUTO TOTALE]]/(PLAFOND/N_TESSERE)</f>
        <v>28.895712735966953</v>
      </c>
      <c r="T6226" s="3">
        <f>+MAX(CEILING(Tabella2026[[#This Row],[preDEF1]],1),1)</f>
        <v>29</v>
      </c>
      <c r="U6226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6226" s="21">
        <f>+Tabella2026[[#This Row],[DEF - n. card]]*(PLAFOND/N_TESSERE)</f>
        <v>14500</v>
      </c>
      <c r="W6226" s="18"/>
    </row>
    <row r="6227" spans="2:23" x14ac:dyDescent="0.25">
      <c r="B6227" s="1" t="s">
        <v>12500</v>
      </c>
      <c r="C6227" s="2">
        <v>112033</v>
      </c>
      <c r="D6227" s="1" t="s">
        <v>12501</v>
      </c>
      <c r="E6227" s="1" t="s">
        <v>76</v>
      </c>
      <c r="F6227" s="1" t="s">
        <v>88</v>
      </c>
      <c r="G6227" s="1" t="s">
        <v>11807</v>
      </c>
      <c r="H6227" s="1" t="s">
        <v>15836</v>
      </c>
      <c r="I6227" s="5">
        <v>821</v>
      </c>
      <c r="J6227" s="5">
        <v>10537609</v>
      </c>
      <c r="K6227" s="3">
        <f>+Tabella2026[[#This Row],[POP_2024]]/SUM(Tabella2026[POP_2024])</f>
        <v>1.392860114227423E-5</v>
      </c>
      <c r="L6227" s="3">
        <f>+Tabella2026[[#This Row],[INCIDENZA POPOLAZIONE]]*(PLAFOND/2)</f>
        <v>4100.5697298346768</v>
      </c>
      <c r="M6227" s="3">
        <f>+IFERROR(Tabella2026[[#This Row],[reddito_2024]]/Tabella2026[[#This Row],[POP_2024]],"")</f>
        <v>12835.090133982947</v>
      </c>
      <c r="N6227" s="3">
        <f>+IF(Tabella2026[[#This Row],[REDDITO COMPLESSIVO PROCAPITE]]&lt;media_aggr_reddito_pc,(media_aggr_reddito_pc-Tabella2026[[#This Row],[REDDITO COMPLESSIVO PROCAPITE]]),0)</f>
        <v>4989.975928625794</v>
      </c>
      <c r="O6227" s="3">
        <f>+Tabella2026[[#This Row],[DIFFERENZA REDDITO INFERIORE ALLA MEDIA DALLA MEDIA]]*Tabella2026[[#This Row],[POP_2024]]</f>
        <v>4096770.2374017769</v>
      </c>
      <c r="P6227" s="3">
        <f>+Tabella2026[[#This Row],[POPOLAZIONE PER DIFFERENZA ]]/SUM(Tabella2026[[POPOLAZIONE PER DIFFERENZA ]])</f>
        <v>3.6345812442993461E-5</v>
      </c>
      <c r="Q6227" s="3">
        <f>+Tabella2026[[#This Row],[INCIDENZA POPOLAZIONE PER DIFFERENZA]]*(PLAFOND-SUM(Tabella2026[CONTRIBUTO SULLA BASE DELLA POPOLAZIONE]))</f>
        <v>10700.179923857986</v>
      </c>
      <c r="R6227" s="3">
        <f>+Tabella2026[[#This Row],[CONTRIBUTO SULLA BASE DELLA POPOLAZIONE]]+Tabella2026[[#This Row],[CONTRIBUTO SULLA BASE DEL REDDITO]]</f>
        <v>14800.749653692663</v>
      </c>
      <c r="S6227" s="3">
        <f>+Tabella2026[[#This Row],[CONTRIBUTO TOTALE]]/(PLAFOND/N_TESSERE)</f>
        <v>29.601499307385325</v>
      </c>
      <c r="T6227" s="3">
        <f>+MAX(CEILING(Tabella2026[[#This Row],[preDEF1]],1),1)</f>
        <v>30</v>
      </c>
      <c r="U6227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227" s="21">
        <f>+Tabella2026[[#This Row],[DEF - n. card]]*(PLAFOND/N_TESSERE)</f>
        <v>15000</v>
      </c>
      <c r="W6227" s="18"/>
    </row>
    <row r="6228" spans="2:23" x14ac:dyDescent="0.25">
      <c r="B6228" s="1" t="s">
        <v>12404</v>
      </c>
      <c r="C6228" s="2">
        <v>51027</v>
      </c>
      <c r="D6228" s="1" t="s">
        <v>12405</v>
      </c>
      <c r="E6228" s="1" t="s">
        <v>30</v>
      </c>
      <c r="F6228" s="1" t="s">
        <v>125</v>
      </c>
      <c r="G6228" s="1" t="s">
        <v>11807</v>
      </c>
      <c r="H6228" s="1" t="s">
        <v>15834</v>
      </c>
      <c r="I6228" s="5">
        <v>821</v>
      </c>
      <c r="J6228" s="5">
        <v>15878833</v>
      </c>
      <c r="K6228" s="3">
        <f>+Tabella2026[[#This Row],[POP_2024]]/SUM(Tabella2026[POP_2024])</f>
        <v>1.392860114227423E-5</v>
      </c>
      <c r="L6228" s="3">
        <f>+Tabella2026[[#This Row],[INCIDENZA POPOLAZIONE]]*(PLAFOND/2)</f>
        <v>4100.5697298346768</v>
      </c>
      <c r="M6228" s="3">
        <f>+IFERROR(Tabella2026[[#This Row],[reddito_2024]]/Tabella2026[[#This Row],[POP_2024]],"")</f>
        <v>19340.844092570038</v>
      </c>
      <c r="N6228" s="3">
        <f>+IF(Tabella2026[[#This Row],[REDDITO COMPLESSIVO PROCAPITE]]&lt;media_aggr_reddito_pc,(media_aggr_reddito_pc-Tabella2026[[#This Row],[REDDITO COMPLESSIVO PROCAPITE]]),0)</f>
        <v>0</v>
      </c>
      <c r="O6228" s="3">
        <f>+Tabella2026[[#This Row],[DIFFERENZA REDDITO INFERIORE ALLA MEDIA DALLA MEDIA]]*Tabella2026[[#This Row],[POP_2024]]</f>
        <v>0</v>
      </c>
      <c r="P6228" s="3">
        <f>+Tabella2026[[#This Row],[POPOLAZIONE PER DIFFERENZA ]]/SUM(Tabella2026[[POPOLAZIONE PER DIFFERENZA ]])</f>
        <v>0</v>
      </c>
      <c r="Q6228" s="3">
        <f>+Tabella2026[[#This Row],[INCIDENZA POPOLAZIONE PER DIFFERENZA]]*(PLAFOND-SUM(Tabella2026[CONTRIBUTO SULLA BASE DELLA POPOLAZIONE]))</f>
        <v>0</v>
      </c>
      <c r="R6228" s="3">
        <f>+Tabella2026[[#This Row],[CONTRIBUTO SULLA BASE DELLA POPOLAZIONE]]+Tabella2026[[#This Row],[CONTRIBUTO SULLA BASE DEL REDDITO]]</f>
        <v>4100.5697298346768</v>
      </c>
      <c r="S6228" s="3">
        <f>+Tabella2026[[#This Row],[CONTRIBUTO TOTALE]]/(PLAFOND/N_TESSERE)</f>
        <v>8.2011394596693528</v>
      </c>
      <c r="T6228" s="3">
        <f>+MAX(CEILING(Tabella2026[[#This Row],[preDEF1]],1),1)</f>
        <v>9</v>
      </c>
      <c r="U6228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28" s="21">
        <f>+Tabella2026[[#This Row],[DEF - n. card]]*(PLAFOND/N_TESSERE)</f>
        <v>4500</v>
      </c>
      <c r="W6228" s="18"/>
    </row>
    <row r="6229" spans="2:23" x14ac:dyDescent="0.25">
      <c r="B6229" s="1" t="s">
        <v>12492</v>
      </c>
      <c r="C6229" s="2">
        <v>41064</v>
      </c>
      <c r="D6229" s="1" t="s">
        <v>12493</v>
      </c>
      <c r="E6229" s="1" t="s">
        <v>117</v>
      </c>
      <c r="F6229" s="1" t="s">
        <v>130</v>
      </c>
      <c r="G6229" s="1" t="s">
        <v>11807</v>
      </c>
      <c r="H6229" s="1" t="s">
        <v>15834</v>
      </c>
      <c r="I6229" s="5">
        <v>821</v>
      </c>
      <c r="J6229" s="5">
        <v>12202011</v>
      </c>
      <c r="K6229" s="3">
        <f>+Tabella2026[[#This Row],[POP_2024]]/SUM(Tabella2026[POP_2024])</f>
        <v>1.392860114227423E-5</v>
      </c>
      <c r="L6229" s="3">
        <f>+Tabella2026[[#This Row],[INCIDENZA POPOLAZIONE]]*(PLAFOND/2)</f>
        <v>4100.5697298346768</v>
      </c>
      <c r="M6229" s="3">
        <f>+IFERROR(Tabella2026[[#This Row],[reddito_2024]]/Tabella2026[[#This Row],[POP_2024]],"")</f>
        <v>14862.376370280146</v>
      </c>
      <c r="N6229" s="3">
        <f>+IF(Tabella2026[[#This Row],[REDDITO COMPLESSIVO PROCAPITE]]&lt;media_aggr_reddito_pc,(media_aggr_reddito_pc-Tabella2026[[#This Row],[REDDITO COMPLESSIVO PROCAPITE]]),0)</f>
        <v>2962.6896923285949</v>
      </c>
      <c r="O6229" s="3">
        <f>+Tabella2026[[#This Row],[DIFFERENZA REDDITO INFERIORE ALLA MEDIA DALLA MEDIA]]*Tabella2026[[#This Row],[POP_2024]]</f>
        <v>2432368.2374017765</v>
      </c>
      <c r="P6229" s="3">
        <f>+Tabella2026[[#This Row],[POPOLAZIONE PER DIFFERENZA ]]/SUM(Tabella2026[[POPOLAZIONE PER DIFFERENZA ]])</f>
        <v>2.1579535738125261E-5</v>
      </c>
      <c r="Q6229" s="3">
        <f>+Tabella2026[[#This Row],[INCIDENZA POPOLAZIONE PER DIFFERENZA]]*(PLAFOND-SUM(Tabella2026[CONTRIBUTO SULLA BASE DELLA POPOLAZIONE]))</f>
        <v>6352.9991366522991</v>
      </c>
      <c r="R6229" s="3">
        <f>+Tabella2026[[#This Row],[CONTRIBUTO SULLA BASE DELLA POPOLAZIONE]]+Tabella2026[[#This Row],[CONTRIBUTO SULLA BASE DEL REDDITO]]</f>
        <v>10453.568866486976</v>
      </c>
      <c r="S6229" s="3">
        <f>+Tabella2026[[#This Row],[CONTRIBUTO TOTALE]]/(PLAFOND/N_TESSERE)</f>
        <v>20.907137732973951</v>
      </c>
      <c r="T6229" s="3">
        <f>+MAX(CEILING(Tabella2026[[#This Row],[preDEF1]],1),1)</f>
        <v>21</v>
      </c>
      <c r="U6229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229" s="21">
        <f>+Tabella2026[[#This Row],[DEF - n. card]]*(PLAFOND/N_TESSERE)</f>
        <v>10500</v>
      </c>
      <c r="W6229" s="18"/>
    </row>
    <row r="6230" spans="2:23" x14ac:dyDescent="0.25">
      <c r="B6230" s="1" t="s">
        <v>12534</v>
      </c>
      <c r="C6230" s="2">
        <v>22131</v>
      </c>
      <c r="D6230" s="1" t="s">
        <v>12535</v>
      </c>
      <c r="E6230" s="1" t="s">
        <v>99</v>
      </c>
      <c r="F6230" s="1" t="s">
        <v>98</v>
      </c>
      <c r="G6230" s="1" t="s">
        <v>11807</v>
      </c>
      <c r="H6230" s="1" t="s">
        <v>15835</v>
      </c>
      <c r="I6230" s="5">
        <v>820</v>
      </c>
      <c r="J6230" s="5">
        <v>19033845</v>
      </c>
      <c r="K6230" s="3">
        <f>+Tabella2026[[#This Row],[POP_2024]]/SUM(Tabella2026[POP_2024])</f>
        <v>1.3911635732843934E-5</v>
      </c>
      <c r="L6230" s="3">
        <f>+Tabella2026[[#This Row],[INCIDENZA POPOLAZIONE]]*(PLAFOND/2)</f>
        <v>4095.5751260224547</v>
      </c>
      <c r="M6230" s="3">
        <f>+IFERROR(Tabella2026[[#This Row],[reddito_2024]]/Tabella2026[[#This Row],[POP_2024]],"")</f>
        <v>23212.006097560974</v>
      </c>
      <c r="N6230" s="3">
        <f>+IF(Tabella2026[[#This Row],[REDDITO COMPLESSIVO PROCAPITE]]&lt;media_aggr_reddito_pc,(media_aggr_reddito_pc-Tabella2026[[#This Row],[REDDITO COMPLESSIVO PROCAPITE]]),0)</f>
        <v>0</v>
      </c>
      <c r="O6230" s="3">
        <f>+Tabella2026[[#This Row],[DIFFERENZA REDDITO INFERIORE ALLA MEDIA DALLA MEDIA]]*Tabella2026[[#This Row],[POP_2024]]</f>
        <v>0</v>
      </c>
      <c r="P6230" s="3">
        <f>+Tabella2026[[#This Row],[POPOLAZIONE PER DIFFERENZA ]]/SUM(Tabella2026[[POPOLAZIONE PER DIFFERENZA ]])</f>
        <v>0</v>
      </c>
      <c r="Q6230" s="3">
        <f>+Tabella2026[[#This Row],[INCIDENZA POPOLAZIONE PER DIFFERENZA]]*(PLAFOND-SUM(Tabella2026[CONTRIBUTO SULLA BASE DELLA POPOLAZIONE]))</f>
        <v>0</v>
      </c>
      <c r="R6230" s="3">
        <f>+Tabella2026[[#This Row],[CONTRIBUTO SULLA BASE DELLA POPOLAZIONE]]+Tabella2026[[#This Row],[CONTRIBUTO SULLA BASE DEL REDDITO]]</f>
        <v>4095.5751260224547</v>
      </c>
      <c r="S6230" s="3">
        <f>+Tabella2026[[#This Row],[CONTRIBUTO TOTALE]]/(PLAFOND/N_TESSERE)</f>
        <v>8.1911502520449098</v>
      </c>
      <c r="T6230" s="3">
        <f>+MAX(CEILING(Tabella2026[[#This Row],[preDEF1]],1),1)</f>
        <v>9</v>
      </c>
      <c r="U623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30" s="21">
        <f>+Tabella2026[[#This Row],[DEF - n. card]]*(PLAFOND/N_TESSERE)</f>
        <v>4500</v>
      </c>
      <c r="W6230" s="18"/>
    </row>
    <row r="6231" spans="2:23" x14ac:dyDescent="0.25">
      <c r="B6231" s="1" t="s">
        <v>12628</v>
      </c>
      <c r="C6231" s="2">
        <v>70070</v>
      </c>
      <c r="D6231" s="1" t="s">
        <v>12629</v>
      </c>
      <c r="E6231" s="1" t="s">
        <v>345</v>
      </c>
      <c r="F6231" s="1" t="s">
        <v>344</v>
      </c>
      <c r="G6231" s="1" t="s">
        <v>11807</v>
      </c>
      <c r="H6231" s="1" t="s">
        <v>15836</v>
      </c>
      <c r="I6231" s="5">
        <v>820</v>
      </c>
      <c r="J6231" s="5">
        <v>10998031</v>
      </c>
      <c r="K6231" s="3">
        <f>+Tabella2026[[#This Row],[POP_2024]]/SUM(Tabella2026[POP_2024])</f>
        <v>1.3911635732843934E-5</v>
      </c>
      <c r="L6231" s="3">
        <f>+Tabella2026[[#This Row],[INCIDENZA POPOLAZIONE]]*(PLAFOND/2)</f>
        <v>4095.5751260224547</v>
      </c>
      <c r="M6231" s="3">
        <f>+IFERROR(Tabella2026[[#This Row],[reddito_2024]]/Tabella2026[[#This Row],[POP_2024]],"")</f>
        <v>13412.232926829269</v>
      </c>
      <c r="N6231" s="3">
        <f>+IF(Tabella2026[[#This Row],[REDDITO COMPLESSIVO PROCAPITE]]&lt;media_aggr_reddito_pc,(media_aggr_reddito_pc-Tabella2026[[#This Row],[REDDITO COMPLESSIVO PROCAPITE]]),0)</f>
        <v>4412.8331357794723</v>
      </c>
      <c r="O6231" s="3">
        <f>+Tabella2026[[#This Row],[DIFFERENZA REDDITO INFERIORE ALLA MEDIA DALLA MEDIA]]*Tabella2026[[#This Row],[POP_2024]]</f>
        <v>3618523.1713391673</v>
      </c>
      <c r="P6231" s="3">
        <f>+Tabella2026[[#This Row],[POPOLAZIONE PER DIFFERENZA ]]/SUM(Tabella2026[[POPOLAZIONE PER DIFFERENZA ]])</f>
        <v>3.2102890053587607E-5</v>
      </c>
      <c r="Q6231" s="3">
        <f>+Tabella2026[[#This Row],[INCIDENZA POPOLAZIONE PER DIFFERENZA]]*(PLAFOND-SUM(Tabella2026[CONTRIBUTO SULLA BASE DELLA POPOLAZIONE]))</f>
        <v>9451.0667546086897</v>
      </c>
      <c r="R6231" s="3">
        <f>+Tabella2026[[#This Row],[CONTRIBUTO SULLA BASE DELLA POPOLAZIONE]]+Tabella2026[[#This Row],[CONTRIBUTO SULLA BASE DEL REDDITO]]</f>
        <v>13546.641880631145</v>
      </c>
      <c r="S6231" s="3">
        <f>+Tabella2026[[#This Row],[CONTRIBUTO TOTALE]]/(PLAFOND/N_TESSERE)</f>
        <v>27.093283761262288</v>
      </c>
      <c r="T6231" s="3">
        <f>+MAX(CEILING(Tabella2026[[#This Row],[preDEF1]],1),1)</f>
        <v>28</v>
      </c>
      <c r="U6231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231" s="21">
        <f>+Tabella2026[[#This Row],[DEF - n. card]]*(PLAFOND/N_TESSERE)</f>
        <v>14000</v>
      </c>
      <c r="W6231" s="18"/>
    </row>
    <row r="6232" spans="2:23" x14ac:dyDescent="0.25">
      <c r="B6232" s="1" t="s">
        <v>12450</v>
      </c>
      <c r="C6232" s="2">
        <v>14074</v>
      </c>
      <c r="D6232" s="1" t="s">
        <v>12451</v>
      </c>
      <c r="E6232" s="1" t="s">
        <v>12</v>
      </c>
      <c r="F6232" s="1" t="s">
        <v>980</v>
      </c>
      <c r="G6232" s="1" t="s">
        <v>11807</v>
      </c>
      <c r="H6232" s="1" t="s">
        <v>15835</v>
      </c>
      <c r="I6232" s="5">
        <v>820</v>
      </c>
      <c r="J6232" s="5">
        <v>12812869</v>
      </c>
      <c r="K6232" s="3">
        <f>+Tabella2026[[#This Row],[POP_2024]]/SUM(Tabella2026[POP_2024])</f>
        <v>1.3911635732843934E-5</v>
      </c>
      <c r="L6232" s="3">
        <f>+Tabella2026[[#This Row],[INCIDENZA POPOLAZIONE]]*(PLAFOND/2)</f>
        <v>4095.5751260224547</v>
      </c>
      <c r="M6232" s="3">
        <f>+IFERROR(Tabella2026[[#This Row],[reddito_2024]]/Tabella2026[[#This Row],[POP_2024]],"")</f>
        <v>15625.45</v>
      </c>
      <c r="N6232" s="3">
        <f>+IF(Tabella2026[[#This Row],[REDDITO COMPLESSIVO PROCAPITE]]&lt;media_aggr_reddito_pc,(media_aggr_reddito_pc-Tabella2026[[#This Row],[REDDITO COMPLESSIVO PROCAPITE]]),0)</f>
        <v>2199.6160626087403</v>
      </c>
      <c r="O6232" s="3">
        <f>+Tabella2026[[#This Row],[DIFFERENZA REDDITO INFERIORE ALLA MEDIA DALLA MEDIA]]*Tabella2026[[#This Row],[POP_2024]]</f>
        <v>1803685.171339167</v>
      </c>
      <c r="P6232" s="3">
        <f>+Tabella2026[[#This Row],[POPOLAZIONE PER DIFFERENZA ]]/SUM(Tabella2026[[POPOLAZIONE PER DIFFERENZA ]])</f>
        <v>1.6001972076734911E-5</v>
      </c>
      <c r="Q6232" s="3">
        <f>+Tabella2026[[#This Row],[INCIDENZA POPOLAZIONE PER DIFFERENZA]]*(PLAFOND-SUM(Tabella2026[CONTRIBUTO SULLA BASE DELLA POPOLAZIONE]))</f>
        <v>4710.968577911719</v>
      </c>
      <c r="R6232" s="3">
        <f>+Tabella2026[[#This Row],[CONTRIBUTO SULLA BASE DELLA POPOLAZIONE]]+Tabella2026[[#This Row],[CONTRIBUTO SULLA BASE DEL REDDITO]]</f>
        <v>8806.5437039341741</v>
      </c>
      <c r="S6232" s="3">
        <f>+Tabella2026[[#This Row],[CONTRIBUTO TOTALE]]/(PLAFOND/N_TESSERE)</f>
        <v>17.613087407868349</v>
      </c>
      <c r="T6232" s="3">
        <f>+MAX(CEILING(Tabella2026[[#This Row],[preDEF1]],1),1)</f>
        <v>18</v>
      </c>
      <c r="U6232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232" s="21">
        <f>+Tabella2026[[#This Row],[DEF - n. card]]*(PLAFOND/N_TESSERE)</f>
        <v>9000</v>
      </c>
      <c r="W6232" s="18"/>
    </row>
    <row r="6233" spans="2:23" x14ac:dyDescent="0.25">
      <c r="B6233" s="1" t="s">
        <v>12238</v>
      </c>
      <c r="C6233" s="2">
        <v>76065</v>
      </c>
      <c r="D6233" s="1" t="s">
        <v>12239</v>
      </c>
      <c r="E6233" s="1" t="s">
        <v>213</v>
      </c>
      <c r="F6233" s="1" t="s">
        <v>212</v>
      </c>
      <c r="G6233" s="1" t="s">
        <v>11807</v>
      </c>
      <c r="H6233" s="1" t="s">
        <v>15836</v>
      </c>
      <c r="I6233" s="5">
        <v>819</v>
      </c>
      <c r="J6233" s="5">
        <v>10550224</v>
      </c>
      <c r="K6233" s="3">
        <f>+Tabella2026[[#This Row],[POP_2024]]/SUM(Tabella2026[POP_2024])</f>
        <v>1.3894670323413636E-5</v>
      </c>
      <c r="L6233" s="3">
        <f>+Tabella2026[[#This Row],[INCIDENZA POPOLAZIONE]]*(PLAFOND/2)</f>
        <v>4090.5805222102317</v>
      </c>
      <c r="M6233" s="3">
        <f>+IFERROR(Tabella2026[[#This Row],[reddito_2024]]/Tabella2026[[#This Row],[POP_2024]],"")</f>
        <v>12881.836385836386</v>
      </c>
      <c r="N6233" s="3">
        <f>+IF(Tabella2026[[#This Row],[REDDITO COMPLESSIVO PROCAPITE]]&lt;media_aggr_reddito_pc,(media_aggr_reddito_pc-Tabella2026[[#This Row],[REDDITO COMPLESSIVO PROCAPITE]]),0)</f>
        <v>4943.2296767723547</v>
      </c>
      <c r="O6233" s="3">
        <f>+Tabella2026[[#This Row],[DIFFERENZA REDDITO INFERIORE ALLA MEDIA DALLA MEDIA]]*Tabella2026[[#This Row],[POP_2024]]</f>
        <v>4048505.1052765585</v>
      </c>
      <c r="P6233" s="3">
        <f>+Tabella2026[[#This Row],[POPOLAZIONE PER DIFFERENZA ]]/SUM(Tabella2026[[POPOLAZIONE PER DIFFERENZA ]])</f>
        <v>3.5917612827661347E-5</v>
      </c>
      <c r="Q6233" s="3">
        <f>+Tabella2026[[#This Row],[INCIDENZA POPOLAZIONE PER DIFFERENZA]]*(PLAFOND-SUM(Tabella2026[CONTRIBUTO SULLA BASE DELLA POPOLAZIONE]))</f>
        <v>10574.118278253922</v>
      </c>
      <c r="R6233" s="3">
        <f>+Tabella2026[[#This Row],[CONTRIBUTO SULLA BASE DELLA POPOLAZIONE]]+Tabella2026[[#This Row],[CONTRIBUTO SULLA BASE DEL REDDITO]]</f>
        <v>14664.698800464153</v>
      </c>
      <c r="S6233" s="3">
        <f>+Tabella2026[[#This Row],[CONTRIBUTO TOTALE]]/(PLAFOND/N_TESSERE)</f>
        <v>29.329397600928306</v>
      </c>
      <c r="T6233" s="3">
        <f>+MAX(CEILING(Tabella2026[[#This Row],[preDEF1]],1),1)</f>
        <v>30</v>
      </c>
      <c r="U6233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233" s="21">
        <f>+Tabella2026[[#This Row],[DEF - n. card]]*(PLAFOND/N_TESSERE)</f>
        <v>15000</v>
      </c>
      <c r="W6233" s="18"/>
    </row>
    <row r="6234" spans="2:23" x14ac:dyDescent="0.25">
      <c r="B6234" s="1" t="s">
        <v>12352</v>
      </c>
      <c r="C6234" s="2">
        <v>7012</v>
      </c>
      <c r="D6234" s="1" t="s">
        <v>12353</v>
      </c>
      <c r="E6234" s="1" t="s">
        <v>565</v>
      </c>
      <c r="F6234" s="1" t="s">
        <v>565</v>
      </c>
      <c r="G6234" s="1" t="s">
        <v>11807</v>
      </c>
      <c r="H6234" s="1" t="s">
        <v>15835</v>
      </c>
      <c r="I6234" s="5">
        <v>818</v>
      </c>
      <c r="J6234" s="5">
        <v>18131852</v>
      </c>
      <c r="K6234" s="3">
        <f>+Tabella2026[[#This Row],[POP_2024]]/SUM(Tabella2026[POP_2024])</f>
        <v>1.3877704913983338E-5</v>
      </c>
      <c r="L6234" s="3">
        <f>+Tabella2026[[#This Row],[INCIDENZA POPOLAZIONE]]*(PLAFOND/2)</f>
        <v>4085.5859183980092</v>
      </c>
      <c r="M6234" s="3">
        <f>+IFERROR(Tabella2026[[#This Row],[reddito_2024]]/Tabella2026[[#This Row],[POP_2024]],"")</f>
        <v>22166.078239608803</v>
      </c>
      <c r="N6234" s="3">
        <f>+IF(Tabella2026[[#This Row],[REDDITO COMPLESSIVO PROCAPITE]]&lt;media_aggr_reddito_pc,(media_aggr_reddito_pc-Tabella2026[[#This Row],[REDDITO COMPLESSIVO PROCAPITE]]),0)</f>
        <v>0</v>
      </c>
      <c r="O6234" s="3">
        <f>+Tabella2026[[#This Row],[DIFFERENZA REDDITO INFERIORE ALLA MEDIA DALLA MEDIA]]*Tabella2026[[#This Row],[POP_2024]]</f>
        <v>0</v>
      </c>
      <c r="P6234" s="3">
        <f>+Tabella2026[[#This Row],[POPOLAZIONE PER DIFFERENZA ]]/SUM(Tabella2026[[POPOLAZIONE PER DIFFERENZA ]])</f>
        <v>0</v>
      </c>
      <c r="Q6234" s="3">
        <f>+Tabella2026[[#This Row],[INCIDENZA POPOLAZIONE PER DIFFERENZA]]*(PLAFOND-SUM(Tabella2026[CONTRIBUTO SULLA BASE DELLA POPOLAZIONE]))</f>
        <v>0</v>
      </c>
      <c r="R6234" s="3">
        <f>+Tabella2026[[#This Row],[CONTRIBUTO SULLA BASE DELLA POPOLAZIONE]]+Tabella2026[[#This Row],[CONTRIBUTO SULLA BASE DEL REDDITO]]</f>
        <v>4085.5859183980092</v>
      </c>
      <c r="S6234" s="3">
        <f>+Tabella2026[[#This Row],[CONTRIBUTO TOTALE]]/(PLAFOND/N_TESSERE)</f>
        <v>8.1711718367960184</v>
      </c>
      <c r="T6234" s="3">
        <f>+MAX(CEILING(Tabella2026[[#This Row],[preDEF1]],1),1)</f>
        <v>9</v>
      </c>
      <c r="U6234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34" s="21">
        <f>+Tabella2026[[#This Row],[DEF - n. card]]*(PLAFOND/N_TESSERE)</f>
        <v>4500</v>
      </c>
      <c r="W6234" s="18"/>
    </row>
    <row r="6235" spans="2:23" x14ac:dyDescent="0.25">
      <c r="B6235" s="1" t="s">
        <v>12528</v>
      </c>
      <c r="C6235" s="2">
        <v>16127</v>
      </c>
      <c r="D6235" s="1" t="s">
        <v>12529</v>
      </c>
      <c r="E6235" s="1" t="s">
        <v>12</v>
      </c>
      <c r="F6235" s="1" t="s">
        <v>93</v>
      </c>
      <c r="G6235" s="1" t="s">
        <v>11807</v>
      </c>
      <c r="H6235" s="1" t="s">
        <v>15835</v>
      </c>
      <c r="I6235" s="5">
        <v>817</v>
      </c>
      <c r="J6235" s="5">
        <v>10503633</v>
      </c>
      <c r="K6235" s="3">
        <f>+Tabella2026[[#This Row],[POP_2024]]/SUM(Tabella2026[POP_2024])</f>
        <v>1.3860739504553042E-5</v>
      </c>
      <c r="L6235" s="3">
        <f>+Tabella2026[[#This Row],[INCIDENZA POPOLAZIONE]]*(PLAFOND/2)</f>
        <v>4080.5913145857871</v>
      </c>
      <c r="M6235" s="3">
        <f>+IFERROR(Tabella2026[[#This Row],[reddito_2024]]/Tabella2026[[#This Row],[POP_2024]],"")</f>
        <v>12856.343941248469</v>
      </c>
      <c r="N6235" s="3">
        <f>+IF(Tabella2026[[#This Row],[REDDITO COMPLESSIVO PROCAPITE]]&lt;media_aggr_reddito_pc,(media_aggr_reddito_pc-Tabella2026[[#This Row],[REDDITO COMPLESSIVO PROCAPITE]]),0)</f>
        <v>4968.7221213602716</v>
      </c>
      <c r="O6235" s="3">
        <f>+Tabella2026[[#This Row],[DIFFERENZA REDDITO INFERIORE ALLA MEDIA DALLA MEDIA]]*Tabella2026[[#This Row],[POP_2024]]</f>
        <v>4059445.973151342</v>
      </c>
      <c r="P6235" s="3">
        <f>+Tabella2026[[#This Row],[POPOLAZIONE PER DIFFERENZA ]]/SUM(Tabella2026[[POPOLAZIONE PER DIFFERENZA ]])</f>
        <v>3.6014678249614971E-5</v>
      </c>
      <c r="Q6235" s="3">
        <f>+Tabella2026[[#This Row],[INCIDENZA POPOLAZIONE PER DIFFERENZA]]*(PLAFOND-SUM(Tabella2026[CONTRIBUTO SULLA BASE DELLA POPOLAZIONE]))</f>
        <v>10602.694265678003</v>
      </c>
      <c r="R6235" s="3">
        <f>+Tabella2026[[#This Row],[CONTRIBUTO SULLA BASE DELLA POPOLAZIONE]]+Tabella2026[[#This Row],[CONTRIBUTO SULLA BASE DEL REDDITO]]</f>
        <v>14683.28558026379</v>
      </c>
      <c r="S6235" s="3">
        <f>+Tabella2026[[#This Row],[CONTRIBUTO TOTALE]]/(PLAFOND/N_TESSERE)</f>
        <v>29.366571160527577</v>
      </c>
      <c r="T6235" s="3">
        <f>+MAX(CEILING(Tabella2026[[#This Row],[preDEF1]],1),1)</f>
        <v>30</v>
      </c>
      <c r="U6235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235" s="21">
        <f>+Tabella2026[[#This Row],[DEF - n. card]]*(PLAFOND/N_TESSERE)</f>
        <v>15000</v>
      </c>
      <c r="W6235" s="18"/>
    </row>
    <row r="6236" spans="2:23" x14ac:dyDescent="0.25">
      <c r="B6236" s="1" t="s">
        <v>12616</v>
      </c>
      <c r="C6236" s="2">
        <v>20032</v>
      </c>
      <c r="D6236" s="1" t="s">
        <v>12617</v>
      </c>
      <c r="E6236" s="1" t="s">
        <v>12</v>
      </c>
      <c r="F6236" s="1" t="s">
        <v>332</v>
      </c>
      <c r="G6236" s="1" t="s">
        <v>11807</v>
      </c>
      <c r="H6236" s="1" t="s">
        <v>15835</v>
      </c>
      <c r="I6236" s="5">
        <v>817</v>
      </c>
      <c r="J6236" s="5">
        <v>11266794</v>
      </c>
      <c r="K6236" s="3">
        <f>+Tabella2026[[#This Row],[POP_2024]]/SUM(Tabella2026[POP_2024])</f>
        <v>1.3860739504553042E-5</v>
      </c>
      <c r="L6236" s="3">
        <f>+Tabella2026[[#This Row],[INCIDENZA POPOLAZIONE]]*(PLAFOND/2)</f>
        <v>4080.5913145857871</v>
      </c>
      <c r="M6236" s="3">
        <f>+IFERROR(Tabella2026[[#This Row],[reddito_2024]]/Tabella2026[[#This Row],[POP_2024]],"")</f>
        <v>13790.44553243574</v>
      </c>
      <c r="N6236" s="3">
        <f>+IF(Tabella2026[[#This Row],[REDDITO COMPLESSIVO PROCAPITE]]&lt;media_aggr_reddito_pc,(media_aggr_reddito_pc-Tabella2026[[#This Row],[REDDITO COMPLESSIVO PROCAPITE]]),0)</f>
        <v>4034.6205301730006</v>
      </c>
      <c r="O6236" s="3">
        <f>+Tabella2026[[#This Row],[DIFFERENZA REDDITO INFERIORE ALLA MEDIA DALLA MEDIA]]*Tabella2026[[#This Row],[POP_2024]]</f>
        <v>3296284.9731513415</v>
      </c>
      <c r="P6236" s="3">
        <f>+Tabella2026[[#This Row],[POPOLAZIONE PER DIFFERENZA ]]/SUM(Tabella2026[[POPOLAZIONE PER DIFFERENZA ]])</f>
        <v>2.9244050422705412E-5</v>
      </c>
      <c r="Q6236" s="3">
        <f>+Tabella2026[[#This Row],[INCIDENZA POPOLAZIONE PER DIFFERENZA]]*(PLAFOND-SUM(Tabella2026[CONTRIBUTO SULLA BASE DELLA POPOLAZIONE]))</f>
        <v>8609.4265114066911</v>
      </c>
      <c r="R6236" s="3">
        <f>+Tabella2026[[#This Row],[CONTRIBUTO SULLA BASE DELLA POPOLAZIONE]]+Tabella2026[[#This Row],[CONTRIBUTO SULLA BASE DEL REDDITO]]</f>
        <v>12690.017825992478</v>
      </c>
      <c r="S6236" s="3">
        <f>+Tabella2026[[#This Row],[CONTRIBUTO TOTALE]]/(PLAFOND/N_TESSERE)</f>
        <v>25.380035651984954</v>
      </c>
      <c r="T6236" s="3">
        <f>+MAX(CEILING(Tabella2026[[#This Row],[preDEF1]],1),1)</f>
        <v>26</v>
      </c>
      <c r="U6236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236" s="21">
        <f>+Tabella2026[[#This Row],[DEF - n. card]]*(PLAFOND/N_TESSERE)</f>
        <v>13000</v>
      </c>
      <c r="W6236" s="18"/>
    </row>
    <row r="6237" spans="2:23" x14ac:dyDescent="0.25">
      <c r="B6237" s="1" t="s">
        <v>12604</v>
      </c>
      <c r="C6237" s="2">
        <v>22134</v>
      </c>
      <c r="D6237" s="1" t="s">
        <v>12605</v>
      </c>
      <c r="E6237" s="1" t="s">
        <v>99</v>
      </c>
      <c r="F6237" s="1" t="s">
        <v>98</v>
      </c>
      <c r="G6237" s="1" t="s">
        <v>11807</v>
      </c>
      <c r="H6237" s="1" t="s">
        <v>15835</v>
      </c>
      <c r="I6237" s="5">
        <v>817</v>
      </c>
      <c r="J6237" s="5">
        <v>16502876</v>
      </c>
      <c r="K6237" s="3">
        <f>+Tabella2026[[#This Row],[POP_2024]]/SUM(Tabella2026[POP_2024])</f>
        <v>1.3860739504553042E-5</v>
      </c>
      <c r="L6237" s="3">
        <f>+Tabella2026[[#This Row],[INCIDENZA POPOLAZIONE]]*(PLAFOND/2)</f>
        <v>4080.5913145857871</v>
      </c>
      <c r="M6237" s="3">
        <f>+IFERROR(Tabella2026[[#This Row],[reddito_2024]]/Tabella2026[[#This Row],[POP_2024]],"")</f>
        <v>20199.358629130966</v>
      </c>
      <c r="N6237" s="3">
        <f>+IF(Tabella2026[[#This Row],[REDDITO COMPLESSIVO PROCAPITE]]&lt;media_aggr_reddito_pc,(media_aggr_reddito_pc-Tabella2026[[#This Row],[REDDITO COMPLESSIVO PROCAPITE]]),0)</f>
        <v>0</v>
      </c>
      <c r="O6237" s="3">
        <f>+Tabella2026[[#This Row],[DIFFERENZA REDDITO INFERIORE ALLA MEDIA DALLA MEDIA]]*Tabella2026[[#This Row],[POP_2024]]</f>
        <v>0</v>
      </c>
      <c r="P6237" s="3">
        <f>+Tabella2026[[#This Row],[POPOLAZIONE PER DIFFERENZA ]]/SUM(Tabella2026[[POPOLAZIONE PER DIFFERENZA ]])</f>
        <v>0</v>
      </c>
      <c r="Q6237" s="3">
        <f>+Tabella2026[[#This Row],[INCIDENZA POPOLAZIONE PER DIFFERENZA]]*(PLAFOND-SUM(Tabella2026[CONTRIBUTO SULLA BASE DELLA POPOLAZIONE]))</f>
        <v>0</v>
      </c>
      <c r="R6237" s="3">
        <f>+Tabella2026[[#This Row],[CONTRIBUTO SULLA BASE DELLA POPOLAZIONE]]+Tabella2026[[#This Row],[CONTRIBUTO SULLA BASE DEL REDDITO]]</f>
        <v>4080.5913145857871</v>
      </c>
      <c r="S6237" s="3">
        <f>+Tabella2026[[#This Row],[CONTRIBUTO TOTALE]]/(PLAFOND/N_TESSERE)</f>
        <v>8.1611826291715737</v>
      </c>
      <c r="T6237" s="3">
        <f>+MAX(CEILING(Tabella2026[[#This Row],[preDEF1]],1),1)</f>
        <v>9</v>
      </c>
      <c r="U6237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37" s="21">
        <f>+Tabella2026[[#This Row],[DEF - n. card]]*(PLAFOND/N_TESSERE)</f>
        <v>4500</v>
      </c>
      <c r="W6237" s="18"/>
    </row>
    <row r="6238" spans="2:23" x14ac:dyDescent="0.25">
      <c r="B6238" s="1" t="s">
        <v>12588</v>
      </c>
      <c r="C6238" s="2">
        <v>21005</v>
      </c>
      <c r="D6238" s="1" t="s">
        <v>12589</v>
      </c>
      <c r="E6238" s="1" t="s">
        <v>99</v>
      </c>
      <c r="F6238" s="1" t="s">
        <v>110</v>
      </c>
      <c r="G6238" s="1" t="s">
        <v>11807</v>
      </c>
      <c r="H6238" s="1" t="s">
        <v>15835</v>
      </c>
      <c r="I6238" s="5">
        <v>816</v>
      </c>
      <c r="J6238" s="5">
        <v>22165374</v>
      </c>
      <c r="K6238" s="3">
        <f>+Tabella2026[[#This Row],[POP_2024]]/SUM(Tabella2026[POP_2024])</f>
        <v>1.3843774095122744E-5</v>
      </c>
      <c r="L6238" s="3">
        <f>+Tabella2026[[#This Row],[INCIDENZA POPOLAZIONE]]*(PLAFOND/2)</f>
        <v>4075.5967107735642</v>
      </c>
      <c r="M6238" s="3">
        <f>+IFERROR(Tabella2026[[#This Row],[reddito_2024]]/Tabella2026[[#This Row],[POP_2024]],"")</f>
        <v>27163.448529411766</v>
      </c>
      <c r="N6238" s="3">
        <f>+IF(Tabella2026[[#This Row],[REDDITO COMPLESSIVO PROCAPITE]]&lt;media_aggr_reddito_pc,(media_aggr_reddito_pc-Tabella2026[[#This Row],[REDDITO COMPLESSIVO PROCAPITE]]),0)</f>
        <v>0</v>
      </c>
      <c r="O6238" s="3">
        <f>+Tabella2026[[#This Row],[DIFFERENZA REDDITO INFERIORE ALLA MEDIA DALLA MEDIA]]*Tabella2026[[#This Row],[POP_2024]]</f>
        <v>0</v>
      </c>
      <c r="P6238" s="3">
        <f>+Tabella2026[[#This Row],[POPOLAZIONE PER DIFFERENZA ]]/SUM(Tabella2026[[POPOLAZIONE PER DIFFERENZA ]])</f>
        <v>0</v>
      </c>
      <c r="Q6238" s="3">
        <f>+Tabella2026[[#This Row],[INCIDENZA POPOLAZIONE PER DIFFERENZA]]*(PLAFOND-SUM(Tabella2026[CONTRIBUTO SULLA BASE DELLA POPOLAZIONE]))</f>
        <v>0</v>
      </c>
      <c r="R6238" s="3">
        <f>+Tabella2026[[#This Row],[CONTRIBUTO SULLA BASE DELLA POPOLAZIONE]]+Tabella2026[[#This Row],[CONTRIBUTO SULLA BASE DEL REDDITO]]</f>
        <v>4075.5967107735642</v>
      </c>
      <c r="S6238" s="3">
        <f>+Tabella2026[[#This Row],[CONTRIBUTO TOTALE]]/(PLAFOND/N_TESSERE)</f>
        <v>8.1511934215471289</v>
      </c>
      <c r="T6238" s="3">
        <f>+MAX(CEILING(Tabella2026[[#This Row],[preDEF1]],1),1)</f>
        <v>9</v>
      </c>
      <c r="U6238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38" s="21">
        <f>+Tabella2026[[#This Row],[DEF - n. card]]*(PLAFOND/N_TESSERE)</f>
        <v>4500</v>
      </c>
      <c r="W6238" s="18"/>
    </row>
    <row r="6239" spans="2:23" x14ac:dyDescent="0.25">
      <c r="B6239" s="1" t="s">
        <v>12714</v>
      </c>
      <c r="C6239" s="2">
        <v>14017</v>
      </c>
      <c r="D6239" s="1" t="s">
        <v>12715</v>
      </c>
      <c r="E6239" s="1" t="s">
        <v>12</v>
      </c>
      <c r="F6239" s="1" t="s">
        <v>980</v>
      </c>
      <c r="G6239" s="1" t="s">
        <v>11807</v>
      </c>
      <c r="H6239" s="1" t="s">
        <v>15835</v>
      </c>
      <c r="I6239" s="5">
        <v>816</v>
      </c>
      <c r="J6239" s="5">
        <v>13264474</v>
      </c>
      <c r="K6239" s="3">
        <f>+Tabella2026[[#This Row],[POP_2024]]/SUM(Tabella2026[POP_2024])</f>
        <v>1.3843774095122744E-5</v>
      </c>
      <c r="L6239" s="3">
        <f>+Tabella2026[[#This Row],[INCIDENZA POPOLAZIONE]]*(PLAFOND/2)</f>
        <v>4075.5967107735642</v>
      </c>
      <c r="M6239" s="3">
        <f>+IFERROR(Tabella2026[[#This Row],[reddito_2024]]/Tabella2026[[#This Row],[POP_2024]],"")</f>
        <v>16255.482843137255</v>
      </c>
      <c r="N6239" s="3">
        <f>+IF(Tabella2026[[#This Row],[REDDITO COMPLESSIVO PROCAPITE]]&lt;media_aggr_reddito_pc,(media_aggr_reddito_pc-Tabella2026[[#This Row],[REDDITO COMPLESSIVO PROCAPITE]]),0)</f>
        <v>1569.5832194714858</v>
      </c>
      <c r="O6239" s="3">
        <f>+Tabella2026[[#This Row],[DIFFERENZA REDDITO INFERIORE ALLA MEDIA DALLA MEDIA]]*Tabella2026[[#This Row],[POP_2024]]</f>
        <v>1280779.9070887323</v>
      </c>
      <c r="P6239" s="3">
        <f>+Tabella2026[[#This Row],[POPOLAZIONE PER DIFFERENZA ]]/SUM(Tabella2026[[POPOLAZIONE PER DIFFERENZA ]])</f>
        <v>1.1362850144440824E-5</v>
      </c>
      <c r="Q6239" s="3">
        <f>+Tabella2026[[#This Row],[INCIDENZA POPOLAZIONE PER DIFFERENZA]]*(PLAFOND-SUM(Tabella2026[CONTRIBUTO SULLA BASE DELLA POPOLAZIONE]))</f>
        <v>3345.2145603857839</v>
      </c>
      <c r="R6239" s="3">
        <f>+Tabella2026[[#This Row],[CONTRIBUTO SULLA BASE DELLA POPOLAZIONE]]+Tabella2026[[#This Row],[CONTRIBUTO SULLA BASE DEL REDDITO]]</f>
        <v>7420.8112711593476</v>
      </c>
      <c r="S6239" s="3">
        <f>+Tabella2026[[#This Row],[CONTRIBUTO TOTALE]]/(PLAFOND/N_TESSERE)</f>
        <v>14.841622542318696</v>
      </c>
      <c r="T6239" s="3">
        <f>+MAX(CEILING(Tabella2026[[#This Row],[preDEF1]],1),1)</f>
        <v>15</v>
      </c>
      <c r="U6239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239" s="21">
        <f>+Tabella2026[[#This Row],[DEF - n. card]]*(PLAFOND/N_TESSERE)</f>
        <v>7500</v>
      </c>
      <c r="W6239" s="18"/>
    </row>
    <row r="6240" spans="2:23" x14ac:dyDescent="0.25">
      <c r="B6240" s="1" t="s">
        <v>12278</v>
      </c>
      <c r="C6240" s="2">
        <v>69032</v>
      </c>
      <c r="D6240" s="1" t="s">
        <v>12279</v>
      </c>
      <c r="E6240" s="1" t="s">
        <v>96</v>
      </c>
      <c r="F6240" s="1" t="s">
        <v>328</v>
      </c>
      <c r="G6240" s="1" t="s">
        <v>11807</v>
      </c>
      <c r="H6240" s="1" t="s">
        <v>15836</v>
      </c>
      <c r="I6240" s="5">
        <v>816</v>
      </c>
      <c r="J6240" s="5">
        <v>11600619</v>
      </c>
      <c r="K6240" s="3">
        <f>+Tabella2026[[#This Row],[POP_2024]]/SUM(Tabella2026[POP_2024])</f>
        <v>1.3843774095122744E-5</v>
      </c>
      <c r="L6240" s="3">
        <f>+Tabella2026[[#This Row],[INCIDENZA POPOLAZIONE]]*(PLAFOND/2)</f>
        <v>4075.5967107735642</v>
      </c>
      <c r="M6240" s="3">
        <f>+IFERROR(Tabella2026[[#This Row],[reddito_2024]]/Tabella2026[[#This Row],[POP_2024]],"")</f>
        <v>14216.444852941177</v>
      </c>
      <c r="N6240" s="3">
        <f>+IF(Tabella2026[[#This Row],[REDDITO COMPLESSIVO PROCAPITE]]&lt;media_aggr_reddito_pc,(media_aggr_reddito_pc-Tabella2026[[#This Row],[REDDITO COMPLESSIVO PROCAPITE]]),0)</f>
        <v>3608.6212096675645</v>
      </c>
      <c r="O6240" s="3">
        <f>+Tabella2026[[#This Row],[DIFFERENZA REDDITO INFERIORE ALLA MEDIA DALLA MEDIA]]*Tabella2026[[#This Row],[POP_2024]]</f>
        <v>2944634.9070887328</v>
      </c>
      <c r="P6240" s="3">
        <f>+Tabella2026[[#This Row],[POPOLAZIONE PER DIFFERENZA ]]/SUM(Tabella2026[[POPOLAZIONE PER DIFFERENZA ]])</f>
        <v>2.6124273963192829E-5</v>
      </c>
      <c r="Q6240" s="3">
        <f>+Tabella2026[[#This Row],[INCIDENZA POPOLAZIONE PER DIFFERENZA]]*(PLAFOND-SUM(Tabella2026[CONTRIBUTO SULLA BASE DELLA POPOLAZIONE]))</f>
        <v>7690.9666615585274</v>
      </c>
      <c r="R6240" s="3">
        <f>+Tabella2026[[#This Row],[CONTRIBUTO SULLA BASE DELLA POPOLAZIONE]]+Tabella2026[[#This Row],[CONTRIBUTO SULLA BASE DEL REDDITO]]</f>
        <v>11766.563372332092</v>
      </c>
      <c r="S6240" s="3">
        <f>+Tabella2026[[#This Row],[CONTRIBUTO TOTALE]]/(PLAFOND/N_TESSERE)</f>
        <v>23.533126744664184</v>
      </c>
      <c r="T6240" s="3">
        <f>+MAX(CEILING(Tabella2026[[#This Row],[preDEF1]],1),1)</f>
        <v>24</v>
      </c>
      <c r="U6240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240" s="21">
        <f>+Tabella2026[[#This Row],[DEF - n. card]]*(PLAFOND/N_TESSERE)</f>
        <v>12000</v>
      </c>
      <c r="W6240" s="18"/>
    </row>
    <row r="6241" spans="2:23" x14ac:dyDescent="0.25">
      <c r="B6241" s="1" t="s">
        <v>12578</v>
      </c>
      <c r="C6241" s="2">
        <v>18063</v>
      </c>
      <c r="D6241" s="1" t="s">
        <v>12579</v>
      </c>
      <c r="E6241" s="1" t="s">
        <v>12</v>
      </c>
      <c r="F6241" s="1" t="s">
        <v>195</v>
      </c>
      <c r="G6241" s="1" t="s">
        <v>11807</v>
      </c>
      <c r="H6241" s="1" t="s">
        <v>15835</v>
      </c>
      <c r="I6241" s="5">
        <v>816</v>
      </c>
      <c r="J6241" s="5">
        <v>13940886</v>
      </c>
      <c r="K6241" s="3">
        <f>+Tabella2026[[#This Row],[POP_2024]]/SUM(Tabella2026[POP_2024])</f>
        <v>1.3843774095122744E-5</v>
      </c>
      <c r="L6241" s="3">
        <f>+Tabella2026[[#This Row],[INCIDENZA POPOLAZIONE]]*(PLAFOND/2)</f>
        <v>4075.5967107735642</v>
      </c>
      <c r="M6241" s="3">
        <f>+IFERROR(Tabella2026[[#This Row],[reddito_2024]]/Tabella2026[[#This Row],[POP_2024]],"")</f>
        <v>17084.419117647059</v>
      </c>
      <c r="N6241" s="3">
        <f>+IF(Tabella2026[[#This Row],[REDDITO COMPLESSIVO PROCAPITE]]&lt;media_aggr_reddito_pc,(media_aggr_reddito_pc-Tabella2026[[#This Row],[REDDITO COMPLESSIVO PROCAPITE]]),0)</f>
        <v>740.64694496168158</v>
      </c>
      <c r="O6241" s="3">
        <f>+Tabella2026[[#This Row],[DIFFERENZA REDDITO INFERIORE ALLA MEDIA DALLA MEDIA]]*Tabella2026[[#This Row],[POP_2024]]</f>
        <v>604367.90708873211</v>
      </c>
      <c r="P6241" s="3">
        <f>+Tabella2026[[#This Row],[POPOLAZIONE PER DIFFERENZA ]]/SUM(Tabella2026[[POPOLAZIONE PER DIFFERENZA ]])</f>
        <v>5.3618439220899091E-6</v>
      </c>
      <c r="Q6241" s="3">
        <f>+Tabella2026[[#This Row],[INCIDENZA POPOLAZIONE PER DIFFERENZA]]*(PLAFOND-SUM(Tabella2026[CONTRIBUTO SULLA BASE DELLA POPOLAZIONE]))</f>
        <v>1578.522829280334</v>
      </c>
      <c r="R6241" s="3">
        <f>+Tabella2026[[#This Row],[CONTRIBUTO SULLA BASE DELLA POPOLAZIONE]]+Tabella2026[[#This Row],[CONTRIBUTO SULLA BASE DEL REDDITO]]</f>
        <v>5654.1195400538982</v>
      </c>
      <c r="S6241" s="3">
        <f>+Tabella2026[[#This Row],[CONTRIBUTO TOTALE]]/(PLAFOND/N_TESSERE)</f>
        <v>11.308239080107796</v>
      </c>
      <c r="T6241" s="3">
        <f>+MAX(CEILING(Tabella2026[[#This Row],[preDEF1]],1),1)</f>
        <v>12</v>
      </c>
      <c r="U6241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241" s="21">
        <f>+Tabella2026[[#This Row],[DEF - n. card]]*(PLAFOND/N_TESSERE)</f>
        <v>6000</v>
      </c>
      <c r="W6241" s="18"/>
    </row>
    <row r="6242" spans="2:23" x14ac:dyDescent="0.25">
      <c r="B6242" s="1" t="s">
        <v>12845</v>
      </c>
      <c r="C6242" s="2">
        <v>4121</v>
      </c>
      <c r="D6242" s="1" t="s">
        <v>12846</v>
      </c>
      <c r="E6242" s="1" t="s">
        <v>18</v>
      </c>
      <c r="F6242" s="1" t="s">
        <v>263</v>
      </c>
      <c r="G6242" s="1" t="s">
        <v>11807</v>
      </c>
      <c r="H6242" s="1" t="s">
        <v>15835</v>
      </c>
      <c r="I6242" s="5">
        <v>816</v>
      </c>
      <c r="J6242" s="5">
        <v>12073300</v>
      </c>
      <c r="K6242" s="3">
        <f>+Tabella2026[[#This Row],[POP_2024]]/SUM(Tabella2026[POP_2024])</f>
        <v>1.3843774095122744E-5</v>
      </c>
      <c r="L6242" s="3">
        <f>+Tabella2026[[#This Row],[INCIDENZA POPOLAZIONE]]*(PLAFOND/2)</f>
        <v>4075.5967107735642</v>
      </c>
      <c r="M6242" s="3">
        <f>+IFERROR(Tabella2026[[#This Row],[reddito_2024]]/Tabella2026[[#This Row],[POP_2024]],"")</f>
        <v>14795.710784313726</v>
      </c>
      <c r="N6242" s="3">
        <f>+IF(Tabella2026[[#This Row],[REDDITO COMPLESSIVO PROCAPITE]]&lt;media_aggr_reddito_pc,(media_aggr_reddito_pc-Tabella2026[[#This Row],[REDDITO COMPLESSIVO PROCAPITE]]),0)</f>
        <v>3029.3552782950155</v>
      </c>
      <c r="O6242" s="3">
        <f>+Tabella2026[[#This Row],[DIFFERENZA REDDITO INFERIORE ALLA MEDIA DALLA MEDIA]]*Tabella2026[[#This Row],[POP_2024]]</f>
        <v>2471953.9070887328</v>
      </c>
      <c r="P6242" s="3">
        <f>+Tabella2026[[#This Row],[POPOLAZIONE PER DIFFERENZA ]]/SUM(Tabella2026[[POPOLAZIONE PER DIFFERENZA ]])</f>
        <v>2.1930732715865681E-5</v>
      </c>
      <c r="Q6242" s="3">
        <f>+Tabella2026[[#This Row],[INCIDENZA POPOLAZIONE PER DIFFERENZA]]*(PLAFOND-SUM(Tabella2026[CONTRIBUTO SULLA BASE DELLA POPOLAZIONE]))</f>
        <v>6456.3912635013457</v>
      </c>
      <c r="R6242" s="3">
        <f>+Tabella2026[[#This Row],[CONTRIBUTO SULLA BASE DELLA POPOLAZIONE]]+Tabella2026[[#This Row],[CONTRIBUTO SULLA BASE DEL REDDITO]]</f>
        <v>10531.987974274911</v>
      </c>
      <c r="S6242" s="3">
        <f>+Tabella2026[[#This Row],[CONTRIBUTO TOTALE]]/(PLAFOND/N_TESSERE)</f>
        <v>21.063975948549821</v>
      </c>
      <c r="T6242" s="3">
        <f>+MAX(CEILING(Tabella2026[[#This Row],[preDEF1]],1),1)</f>
        <v>22</v>
      </c>
      <c r="U6242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6242" s="21">
        <f>+Tabella2026[[#This Row],[DEF - n. card]]*(PLAFOND/N_TESSERE)</f>
        <v>11000</v>
      </c>
      <c r="W6242" s="18"/>
    </row>
    <row r="6243" spans="2:23" x14ac:dyDescent="0.25">
      <c r="B6243" s="1" t="s">
        <v>12708</v>
      </c>
      <c r="C6243" s="2">
        <v>22130</v>
      </c>
      <c r="D6243" s="1" t="s">
        <v>12709</v>
      </c>
      <c r="E6243" s="1" t="s">
        <v>99</v>
      </c>
      <c r="F6243" s="1" t="s">
        <v>98</v>
      </c>
      <c r="G6243" s="1" t="s">
        <v>11807</v>
      </c>
      <c r="H6243" s="1" t="s">
        <v>15835</v>
      </c>
      <c r="I6243" s="5">
        <v>816</v>
      </c>
      <c r="J6243" s="5">
        <v>14345121</v>
      </c>
      <c r="K6243" s="3">
        <f>+Tabella2026[[#This Row],[POP_2024]]/SUM(Tabella2026[POP_2024])</f>
        <v>1.3843774095122744E-5</v>
      </c>
      <c r="L6243" s="3">
        <f>+Tabella2026[[#This Row],[INCIDENZA POPOLAZIONE]]*(PLAFOND/2)</f>
        <v>4075.5967107735642</v>
      </c>
      <c r="M6243" s="3">
        <f>+IFERROR(Tabella2026[[#This Row],[reddito_2024]]/Tabella2026[[#This Row],[POP_2024]],"")</f>
        <v>17579.805147058825</v>
      </c>
      <c r="N6243" s="3">
        <f>+IF(Tabella2026[[#This Row],[REDDITO COMPLESSIVO PROCAPITE]]&lt;media_aggr_reddito_pc,(media_aggr_reddito_pc-Tabella2026[[#This Row],[REDDITO COMPLESSIVO PROCAPITE]]),0)</f>
        <v>245.26091554991581</v>
      </c>
      <c r="O6243" s="3">
        <f>+Tabella2026[[#This Row],[DIFFERENZA REDDITO INFERIORE ALLA MEDIA DALLA MEDIA]]*Tabella2026[[#This Row],[POP_2024]]</f>
        <v>200132.9070887313</v>
      </c>
      <c r="P6243" s="3">
        <f>+Tabella2026[[#This Row],[POPOLAZIONE PER DIFFERENZA ]]/SUM(Tabella2026[[POPOLAZIONE PER DIFFERENZA ]])</f>
        <v>1.7755433385815947E-6</v>
      </c>
      <c r="Q6243" s="3">
        <f>+Tabella2026[[#This Row],[INCIDENZA POPOLAZIONE PER DIFFERENZA]]*(PLAFOND-SUM(Tabella2026[CONTRIBUTO SULLA BASE DELLA POPOLAZIONE]))</f>
        <v>522.71862722091964</v>
      </c>
      <c r="R6243" s="3">
        <f>+Tabella2026[[#This Row],[CONTRIBUTO SULLA BASE DELLA POPOLAZIONE]]+Tabella2026[[#This Row],[CONTRIBUTO SULLA BASE DEL REDDITO]]</f>
        <v>4598.3153379944833</v>
      </c>
      <c r="S6243" s="3">
        <f>+Tabella2026[[#This Row],[CONTRIBUTO TOTALE]]/(PLAFOND/N_TESSERE)</f>
        <v>9.1966306759889669</v>
      </c>
      <c r="T6243" s="3">
        <f>+MAX(CEILING(Tabella2026[[#This Row],[preDEF1]],1),1)</f>
        <v>10</v>
      </c>
      <c r="U6243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243" s="21">
        <f>+Tabella2026[[#This Row],[DEF - n. card]]*(PLAFOND/N_TESSERE)</f>
        <v>5000</v>
      </c>
      <c r="W6243" s="18"/>
    </row>
    <row r="6244" spans="2:23" x14ac:dyDescent="0.25">
      <c r="B6244" s="1" t="s">
        <v>12432</v>
      </c>
      <c r="C6244" s="2">
        <v>18131</v>
      </c>
      <c r="D6244" s="1" t="s">
        <v>12433</v>
      </c>
      <c r="E6244" s="1" t="s">
        <v>12</v>
      </c>
      <c r="F6244" s="1" t="s">
        <v>195</v>
      </c>
      <c r="G6244" s="1" t="s">
        <v>11807</v>
      </c>
      <c r="H6244" s="1" t="s">
        <v>15835</v>
      </c>
      <c r="I6244" s="5">
        <v>816</v>
      </c>
      <c r="J6244" s="5">
        <v>13243841</v>
      </c>
      <c r="K6244" s="3">
        <f>+Tabella2026[[#This Row],[POP_2024]]/SUM(Tabella2026[POP_2024])</f>
        <v>1.3843774095122744E-5</v>
      </c>
      <c r="L6244" s="3">
        <f>+Tabella2026[[#This Row],[INCIDENZA POPOLAZIONE]]*(PLAFOND/2)</f>
        <v>4075.5967107735642</v>
      </c>
      <c r="M6244" s="3">
        <f>+IFERROR(Tabella2026[[#This Row],[reddito_2024]]/Tabella2026[[#This Row],[POP_2024]],"")</f>
        <v>16230.197303921568</v>
      </c>
      <c r="N6244" s="3">
        <f>+IF(Tabella2026[[#This Row],[REDDITO COMPLESSIVO PROCAPITE]]&lt;media_aggr_reddito_pc,(media_aggr_reddito_pc-Tabella2026[[#This Row],[REDDITO COMPLESSIVO PROCAPITE]]),0)</f>
        <v>1594.8687586871729</v>
      </c>
      <c r="O6244" s="3">
        <f>+Tabella2026[[#This Row],[DIFFERENZA REDDITO INFERIORE ALLA MEDIA DALLA MEDIA]]*Tabella2026[[#This Row],[POP_2024]]</f>
        <v>1301412.907088733</v>
      </c>
      <c r="P6244" s="3">
        <f>+Tabella2026[[#This Row],[POPOLAZIONE PER DIFFERENZA ]]/SUM(Tabella2026[[POPOLAZIONE PER DIFFERENZA ]])</f>
        <v>1.1545902428234977E-5</v>
      </c>
      <c r="Q6244" s="3">
        <f>+Tabella2026[[#This Row],[INCIDENZA POPOLAZIONE PER DIFFERENZA]]*(PLAFOND-SUM(Tabella2026[CONTRIBUTO SULLA BASE DELLA POPOLAZIONE]))</f>
        <v>3399.1050154455697</v>
      </c>
      <c r="R6244" s="3">
        <f>+Tabella2026[[#This Row],[CONTRIBUTO SULLA BASE DELLA POPOLAZIONE]]+Tabella2026[[#This Row],[CONTRIBUTO SULLA BASE DEL REDDITO]]</f>
        <v>7474.7017262191339</v>
      </c>
      <c r="S6244" s="3">
        <f>+Tabella2026[[#This Row],[CONTRIBUTO TOTALE]]/(PLAFOND/N_TESSERE)</f>
        <v>14.949403452438268</v>
      </c>
      <c r="T6244" s="3">
        <f>+MAX(CEILING(Tabella2026[[#This Row],[preDEF1]],1),1)</f>
        <v>15</v>
      </c>
      <c r="U6244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244" s="21">
        <f>+Tabella2026[[#This Row],[DEF - n. card]]*(PLAFOND/N_TESSERE)</f>
        <v>7500</v>
      </c>
      <c r="W6244" s="18"/>
    </row>
    <row r="6245" spans="2:23" x14ac:dyDescent="0.25">
      <c r="B6245" s="1" t="s">
        <v>12610</v>
      </c>
      <c r="C6245" s="2">
        <v>16002</v>
      </c>
      <c r="D6245" s="1" t="s">
        <v>12611</v>
      </c>
      <c r="E6245" s="1" t="s">
        <v>12</v>
      </c>
      <c r="F6245" s="1" t="s">
        <v>93</v>
      </c>
      <c r="G6245" s="1" t="s">
        <v>11807</v>
      </c>
      <c r="H6245" s="1" t="s">
        <v>15835</v>
      </c>
      <c r="I6245" s="5">
        <v>815</v>
      </c>
      <c r="J6245" s="5">
        <v>13214976</v>
      </c>
      <c r="K6245" s="3">
        <f>+Tabella2026[[#This Row],[POP_2024]]/SUM(Tabella2026[POP_2024])</f>
        <v>1.3826808685692446E-5</v>
      </c>
      <c r="L6245" s="3">
        <f>+Tabella2026[[#This Row],[INCIDENZA POPOLAZIONE]]*(PLAFOND/2)</f>
        <v>4070.6021069613416</v>
      </c>
      <c r="M6245" s="3">
        <f>+IFERROR(Tabella2026[[#This Row],[reddito_2024]]/Tabella2026[[#This Row],[POP_2024]],"")</f>
        <v>16214.694478527608</v>
      </c>
      <c r="N6245" s="3">
        <f>+IF(Tabella2026[[#This Row],[REDDITO COMPLESSIVO PROCAPITE]]&lt;media_aggr_reddito_pc,(media_aggr_reddito_pc-Tabella2026[[#This Row],[REDDITO COMPLESSIVO PROCAPITE]]),0)</f>
        <v>1610.3715840811328</v>
      </c>
      <c r="O6245" s="3">
        <f>+Tabella2026[[#This Row],[DIFFERENZA REDDITO INFERIORE ALLA MEDIA DALLA MEDIA]]*Tabella2026[[#This Row],[POP_2024]]</f>
        <v>1312452.8410261231</v>
      </c>
      <c r="P6245" s="3">
        <f>+Tabella2026[[#This Row],[POPOLAZIONE PER DIFFERENZA ]]/SUM(Tabella2026[[POPOLAZIONE PER DIFFERENZA ]])</f>
        <v>1.164384674656851E-5</v>
      </c>
      <c r="Q6245" s="3">
        <f>+Tabella2026[[#This Row],[INCIDENZA POPOLAZIONE PER DIFFERENZA]]*(PLAFOND-SUM(Tabella2026[CONTRIBUTO SULLA BASE DELLA POPOLAZIONE]))</f>
        <v>3427.9397493047231</v>
      </c>
      <c r="R6245" s="3">
        <f>+Tabella2026[[#This Row],[CONTRIBUTO SULLA BASE DELLA POPOLAZIONE]]+Tabella2026[[#This Row],[CONTRIBUTO SULLA BASE DEL REDDITO]]</f>
        <v>7498.5418562660652</v>
      </c>
      <c r="S6245" s="3">
        <f>+Tabella2026[[#This Row],[CONTRIBUTO TOTALE]]/(PLAFOND/N_TESSERE)</f>
        <v>14.997083712532131</v>
      </c>
      <c r="T6245" s="3">
        <f>+MAX(CEILING(Tabella2026[[#This Row],[preDEF1]],1),1)</f>
        <v>15</v>
      </c>
      <c r="U6245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245" s="21">
        <f>+Tabella2026[[#This Row],[DEF - n. card]]*(PLAFOND/N_TESSERE)</f>
        <v>7500</v>
      </c>
      <c r="W6245" s="18"/>
    </row>
    <row r="6246" spans="2:23" x14ac:dyDescent="0.25">
      <c r="B6246" s="1" t="s">
        <v>12514</v>
      </c>
      <c r="C6246" s="2">
        <v>8010</v>
      </c>
      <c r="D6246" s="1" t="s">
        <v>12515</v>
      </c>
      <c r="E6246" s="1" t="s">
        <v>24</v>
      </c>
      <c r="F6246" s="1" t="s">
        <v>286</v>
      </c>
      <c r="G6246" s="1" t="s">
        <v>11807</v>
      </c>
      <c r="H6246" s="1" t="s">
        <v>15835</v>
      </c>
      <c r="I6246" s="5">
        <v>814</v>
      </c>
      <c r="J6246" s="5">
        <v>12810238</v>
      </c>
      <c r="K6246" s="3">
        <f>+Tabella2026[[#This Row],[POP_2024]]/SUM(Tabella2026[POP_2024])</f>
        <v>1.3809843276262149E-5</v>
      </c>
      <c r="L6246" s="3">
        <f>+Tabella2026[[#This Row],[INCIDENZA POPOLAZIONE]]*(PLAFOND/2)</f>
        <v>4065.6075031491196</v>
      </c>
      <c r="M6246" s="3">
        <f>+IFERROR(Tabella2026[[#This Row],[reddito_2024]]/Tabella2026[[#This Row],[POP_2024]],"")</f>
        <v>15737.393120393121</v>
      </c>
      <c r="N6246" s="3">
        <f>+IF(Tabella2026[[#This Row],[REDDITO COMPLESSIVO PROCAPITE]]&lt;media_aggr_reddito_pc,(media_aggr_reddito_pc-Tabella2026[[#This Row],[REDDITO COMPLESSIVO PROCAPITE]]),0)</f>
        <v>2087.6729422156204</v>
      </c>
      <c r="O6246" s="3">
        <f>+Tabella2026[[#This Row],[DIFFERENZA REDDITO INFERIORE ALLA MEDIA DALLA MEDIA]]*Tabella2026[[#This Row],[POP_2024]]</f>
        <v>1699365.7749635151</v>
      </c>
      <c r="P6246" s="3">
        <f>+Tabella2026[[#This Row],[POPOLAZIONE PER DIFFERENZA ]]/SUM(Tabella2026[[POPOLAZIONE PER DIFFERENZA ]])</f>
        <v>1.5076469059694736E-5</v>
      </c>
      <c r="Q6246" s="3">
        <f>+Tabella2026[[#This Row],[INCIDENZA POPOLAZIONE PER DIFFERENZA]]*(PLAFOND-SUM(Tabella2026[CONTRIBUTO SULLA BASE DELLA POPOLAZIONE]))</f>
        <v>4438.5011838223536</v>
      </c>
      <c r="R6246" s="3">
        <f>+Tabella2026[[#This Row],[CONTRIBUTO SULLA BASE DELLA POPOLAZIONE]]+Tabella2026[[#This Row],[CONTRIBUTO SULLA BASE DEL REDDITO]]</f>
        <v>8504.1086869714727</v>
      </c>
      <c r="S6246" s="3">
        <f>+Tabella2026[[#This Row],[CONTRIBUTO TOTALE]]/(PLAFOND/N_TESSERE)</f>
        <v>17.008217373942944</v>
      </c>
      <c r="T6246" s="3">
        <f>+MAX(CEILING(Tabella2026[[#This Row],[preDEF1]],1),1)</f>
        <v>18</v>
      </c>
      <c r="U6246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246" s="21">
        <f>+Tabella2026[[#This Row],[DEF - n. card]]*(PLAFOND/N_TESSERE)</f>
        <v>9000</v>
      </c>
      <c r="W6246" s="18"/>
    </row>
    <row r="6247" spans="2:23" x14ac:dyDescent="0.25">
      <c r="B6247" s="1" t="s">
        <v>12544</v>
      </c>
      <c r="C6247" s="2">
        <v>9051</v>
      </c>
      <c r="D6247" s="1" t="s">
        <v>12545</v>
      </c>
      <c r="E6247" s="1" t="s">
        <v>24</v>
      </c>
      <c r="F6247" s="1" t="s">
        <v>246</v>
      </c>
      <c r="G6247" s="1" t="s">
        <v>11807</v>
      </c>
      <c r="H6247" s="1" t="s">
        <v>15835</v>
      </c>
      <c r="I6247" s="5">
        <v>813</v>
      </c>
      <c r="J6247" s="5">
        <v>14288653</v>
      </c>
      <c r="K6247" s="3">
        <f>+Tabella2026[[#This Row],[POP_2024]]/SUM(Tabella2026[POP_2024])</f>
        <v>1.3792877866831851E-5</v>
      </c>
      <c r="L6247" s="3">
        <f>+Tabella2026[[#This Row],[INCIDENZA POPOLAZIONE]]*(PLAFOND/2)</f>
        <v>4060.612899336897</v>
      </c>
      <c r="M6247" s="3">
        <f>+IFERROR(Tabella2026[[#This Row],[reddito_2024]]/Tabella2026[[#This Row],[POP_2024]],"")</f>
        <v>17575.218942189422</v>
      </c>
      <c r="N6247" s="3">
        <f>+IF(Tabella2026[[#This Row],[REDDITO COMPLESSIVO PROCAPITE]]&lt;media_aggr_reddito_pc,(media_aggr_reddito_pc-Tabella2026[[#This Row],[REDDITO COMPLESSIVO PROCAPITE]]),0)</f>
        <v>249.84712041931925</v>
      </c>
      <c r="O6247" s="3">
        <f>+Tabella2026[[#This Row],[DIFFERENZA REDDITO INFERIORE ALLA MEDIA DALLA MEDIA]]*Tabella2026[[#This Row],[POP_2024]]</f>
        <v>203125.70890090655</v>
      </c>
      <c r="P6247" s="3">
        <f>+Tabella2026[[#This Row],[POPOLAZIONE PER DIFFERENZA ]]/SUM(Tabella2026[[POPOLAZIONE PER DIFFERENZA ]])</f>
        <v>1.8020949407074097E-6</v>
      </c>
      <c r="Q6247" s="3">
        <f>+Tabella2026[[#This Row],[INCIDENZA POPOLAZIONE PER DIFFERENZA]]*(PLAFOND-SUM(Tabella2026[CONTRIBUTO SULLA BASE DELLA POPOLAZIONE]))</f>
        <v>530.53539897305802</v>
      </c>
      <c r="R6247" s="3">
        <f>+Tabella2026[[#This Row],[CONTRIBUTO SULLA BASE DELLA POPOLAZIONE]]+Tabella2026[[#This Row],[CONTRIBUTO SULLA BASE DEL REDDITO]]</f>
        <v>4591.148298309955</v>
      </c>
      <c r="S6247" s="3">
        <f>+Tabella2026[[#This Row],[CONTRIBUTO TOTALE]]/(PLAFOND/N_TESSERE)</f>
        <v>9.1822965966199099</v>
      </c>
      <c r="T6247" s="3">
        <f>+MAX(CEILING(Tabella2026[[#This Row],[preDEF1]],1),1)</f>
        <v>10</v>
      </c>
      <c r="U6247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247" s="21">
        <f>+Tabella2026[[#This Row],[DEF - n. card]]*(PLAFOND/N_TESSERE)</f>
        <v>5000</v>
      </c>
      <c r="W6247" s="18"/>
    </row>
    <row r="6248" spans="2:23" x14ac:dyDescent="0.25">
      <c r="B6248" s="1" t="s">
        <v>12324</v>
      </c>
      <c r="C6248" s="2">
        <v>5115</v>
      </c>
      <c r="D6248" s="1" t="s">
        <v>12325</v>
      </c>
      <c r="E6248" s="1" t="s">
        <v>18</v>
      </c>
      <c r="F6248" s="1" t="s">
        <v>182</v>
      </c>
      <c r="G6248" s="1" t="s">
        <v>11807</v>
      </c>
      <c r="H6248" s="1" t="s">
        <v>15835</v>
      </c>
      <c r="I6248" s="5">
        <v>813</v>
      </c>
      <c r="J6248" s="5">
        <v>15315354</v>
      </c>
      <c r="K6248" s="3">
        <f>+Tabella2026[[#This Row],[POP_2024]]/SUM(Tabella2026[POP_2024])</f>
        <v>1.3792877866831851E-5</v>
      </c>
      <c r="L6248" s="3">
        <f>+Tabella2026[[#This Row],[INCIDENZA POPOLAZIONE]]*(PLAFOND/2)</f>
        <v>4060.612899336897</v>
      </c>
      <c r="M6248" s="3">
        <f>+IFERROR(Tabella2026[[#This Row],[reddito_2024]]/Tabella2026[[#This Row],[POP_2024]],"")</f>
        <v>18838.073800738006</v>
      </c>
      <c r="N6248" s="3">
        <f>+IF(Tabella2026[[#This Row],[REDDITO COMPLESSIVO PROCAPITE]]&lt;media_aggr_reddito_pc,(media_aggr_reddito_pc-Tabella2026[[#This Row],[REDDITO COMPLESSIVO PROCAPITE]]),0)</f>
        <v>0</v>
      </c>
      <c r="O6248" s="3">
        <f>+Tabella2026[[#This Row],[DIFFERENZA REDDITO INFERIORE ALLA MEDIA DALLA MEDIA]]*Tabella2026[[#This Row],[POP_2024]]</f>
        <v>0</v>
      </c>
      <c r="P6248" s="3">
        <f>+Tabella2026[[#This Row],[POPOLAZIONE PER DIFFERENZA ]]/SUM(Tabella2026[[POPOLAZIONE PER DIFFERENZA ]])</f>
        <v>0</v>
      </c>
      <c r="Q6248" s="3">
        <f>+Tabella2026[[#This Row],[INCIDENZA POPOLAZIONE PER DIFFERENZA]]*(PLAFOND-SUM(Tabella2026[CONTRIBUTO SULLA BASE DELLA POPOLAZIONE]))</f>
        <v>0</v>
      </c>
      <c r="R6248" s="3">
        <f>+Tabella2026[[#This Row],[CONTRIBUTO SULLA BASE DELLA POPOLAZIONE]]+Tabella2026[[#This Row],[CONTRIBUTO SULLA BASE DEL REDDITO]]</f>
        <v>4060.612899336897</v>
      </c>
      <c r="S6248" s="3">
        <f>+Tabella2026[[#This Row],[CONTRIBUTO TOTALE]]/(PLAFOND/N_TESSERE)</f>
        <v>8.1212257986737946</v>
      </c>
      <c r="T6248" s="3">
        <f>+MAX(CEILING(Tabella2026[[#This Row],[preDEF1]],1),1)</f>
        <v>9</v>
      </c>
      <c r="U6248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48" s="21">
        <f>+Tabella2026[[#This Row],[DEF - n. card]]*(PLAFOND/N_TESSERE)</f>
        <v>4500</v>
      </c>
      <c r="W6248" s="18"/>
    </row>
    <row r="6249" spans="2:23" x14ac:dyDescent="0.25">
      <c r="B6249" s="1" t="s">
        <v>12416</v>
      </c>
      <c r="C6249" s="2">
        <v>115023</v>
      </c>
      <c r="D6249" s="1" t="s">
        <v>12417</v>
      </c>
      <c r="E6249" s="1" t="s">
        <v>76</v>
      </c>
      <c r="F6249" s="1" t="s">
        <v>625</v>
      </c>
      <c r="G6249" s="1" t="s">
        <v>11807</v>
      </c>
      <c r="H6249" s="1" t="s">
        <v>15836</v>
      </c>
      <c r="I6249" s="5">
        <v>812</v>
      </c>
      <c r="J6249" s="5">
        <v>9817851</v>
      </c>
      <c r="K6249" s="3">
        <f>+Tabella2026[[#This Row],[POP_2024]]/SUM(Tabella2026[POP_2024])</f>
        <v>1.3775912457401553E-5</v>
      </c>
      <c r="L6249" s="3">
        <f>+Tabella2026[[#This Row],[INCIDENZA POPOLAZIONE]]*(PLAFOND/2)</f>
        <v>4055.6182955246741</v>
      </c>
      <c r="M6249" s="3">
        <f>+IFERROR(Tabella2026[[#This Row],[reddito_2024]]/Tabella2026[[#This Row],[POP_2024]],"")</f>
        <v>12090.949507389163</v>
      </c>
      <c r="N6249" s="3">
        <f>+IF(Tabella2026[[#This Row],[REDDITO COMPLESSIVO PROCAPITE]]&lt;media_aggr_reddito_pc,(media_aggr_reddito_pc-Tabella2026[[#This Row],[REDDITO COMPLESSIVO PROCAPITE]]),0)</f>
        <v>5734.116555219578</v>
      </c>
      <c r="O6249" s="3">
        <f>+Tabella2026[[#This Row],[DIFFERENZA REDDITO INFERIORE ALLA MEDIA DALLA MEDIA]]*Tabella2026[[#This Row],[POP_2024]]</f>
        <v>4656102.6428382974</v>
      </c>
      <c r="P6249" s="3">
        <f>+Tabella2026[[#This Row],[POPOLAZIONE PER DIFFERENZA ]]/SUM(Tabella2026[[POPOLAZIONE PER DIFFERENZA ]])</f>
        <v>4.1308109453376279E-5</v>
      </c>
      <c r="Q6249" s="3">
        <f>+Tabella2026[[#This Row],[INCIDENZA POPOLAZIONE PER DIFFERENZA]]*(PLAFOND-SUM(Tabella2026[CONTRIBUTO SULLA BASE DELLA POPOLAZIONE]))</f>
        <v>12161.076441991936</v>
      </c>
      <c r="R6249" s="3">
        <f>+Tabella2026[[#This Row],[CONTRIBUTO SULLA BASE DELLA POPOLAZIONE]]+Tabella2026[[#This Row],[CONTRIBUTO SULLA BASE DEL REDDITO]]</f>
        <v>16216.694737516609</v>
      </c>
      <c r="S6249" s="3">
        <f>+Tabella2026[[#This Row],[CONTRIBUTO TOTALE]]/(PLAFOND/N_TESSERE)</f>
        <v>32.433389475033216</v>
      </c>
      <c r="T6249" s="3">
        <f>+MAX(CEILING(Tabella2026[[#This Row],[preDEF1]],1),1)</f>
        <v>33</v>
      </c>
      <c r="U6249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6249" s="21">
        <f>+Tabella2026[[#This Row],[DEF - n. card]]*(PLAFOND/N_TESSERE)</f>
        <v>16500</v>
      </c>
      <c r="W6249" s="18"/>
    </row>
    <row r="6250" spans="2:23" x14ac:dyDescent="0.25">
      <c r="B6250" s="1" t="s">
        <v>12478</v>
      </c>
      <c r="C6250" s="2">
        <v>18112</v>
      </c>
      <c r="D6250" s="1" t="s">
        <v>12479</v>
      </c>
      <c r="E6250" s="1" t="s">
        <v>12</v>
      </c>
      <c r="F6250" s="1" t="s">
        <v>195</v>
      </c>
      <c r="G6250" s="1" t="s">
        <v>11807</v>
      </c>
      <c r="H6250" s="1" t="s">
        <v>15835</v>
      </c>
      <c r="I6250" s="5">
        <v>812</v>
      </c>
      <c r="J6250" s="5">
        <v>12874754</v>
      </c>
      <c r="K6250" s="3">
        <f>+Tabella2026[[#This Row],[POP_2024]]/SUM(Tabella2026[POP_2024])</f>
        <v>1.3775912457401553E-5</v>
      </c>
      <c r="L6250" s="3">
        <f>+Tabella2026[[#This Row],[INCIDENZA POPOLAZIONE]]*(PLAFOND/2)</f>
        <v>4055.6182955246741</v>
      </c>
      <c r="M6250" s="3">
        <f>+IFERROR(Tabella2026[[#This Row],[reddito_2024]]/Tabella2026[[#This Row],[POP_2024]],"")</f>
        <v>15855.608374384237</v>
      </c>
      <c r="N6250" s="3">
        <f>+IF(Tabella2026[[#This Row],[REDDITO COMPLESSIVO PROCAPITE]]&lt;media_aggr_reddito_pc,(media_aggr_reddito_pc-Tabella2026[[#This Row],[REDDITO COMPLESSIVO PROCAPITE]]),0)</f>
        <v>1969.4576882245037</v>
      </c>
      <c r="O6250" s="3">
        <f>+Tabella2026[[#This Row],[DIFFERENZA REDDITO INFERIORE ALLA MEDIA DALLA MEDIA]]*Tabella2026[[#This Row],[POP_2024]]</f>
        <v>1599199.6428382969</v>
      </c>
      <c r="P6250" s="3">
        <f>+Tabella2026[[#This Row],[POPOLAZIONE PER DIFFERENZA ]]/SUM(Tabella2026[[POPOLAZIONE PER DIFFERENZA ]])</f>
        <v>1.418781305987176E-5</v>
      </c>
      <c r="Q6250" s="3">
        <f>+Tabella2026[[#This Row],[INCIDENZA POPOLAZIONE PER DIFFERENZA]]*(PLAFOND-SUM(Tabella2026[CONTRIBUTO SULLA BASE DELLA POPOLAZIONE]))</f>
        <v>4176.8815239664682</v>
      </c>
      <c r="R6250" s="3">
        <f>+Tabella2026[[#This Row],[CONTRIBUTO SULLA BASE DELLA POPOLAZIONE]]+Tabella2026[[#This Row],[CONTRIBUTO SULLA BASE DEL REDDITO]]</f>
        <v>8232.4998194911423</v>
      </c>
      <c r="S6250" s="3">
        <f>+Tabella2026[[#This Row],[CONTRIBUTO TOTALE]]/(PLAFOND/N_TESSERE)</f>
        <v>16.464999638982285</v>
      </c>
      <c r="T6250" s="3">
        <f>+MAX(CEILING(Tabella2026[[#This Row],[preDEF1]],1),1)</f>
        <v>17</v>
      </c>
      <c r="U6250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250" s="21">
        <f>+Tabella2026[[#This Row],[DEF - n. card]]*(PLAFOND/N_TESSERE)</f>
        <v>8500</v>
      </c>
      <c r="W6250" s="18"/>
    </row>
    <row r="6251" spans="2:23" x14ac:dyDescent="0.25">
      <c r="B6251" s="1" t="s">
        <v>12454</v>
      </c>
      <c r="C6251" s="2">
        <v>66019</v>
      </c>
      <c r="D6251" s="1" t="s">
        <v>12455</v>
      </c>
      <c r="E6251" s="1" t="s">
        <v>96</v>
      </c>
      <c r="F6251" s="1" t="s">
        <v>201</v>
      </c>
      <c r="G6251" s="1" t="s">
        <v>11807</v>
      </c>
      <c r="H6251" s="1" t="s">
        <v>15836</v>
      </c>
      <c r="I6251" s="5">
        <v>810</v>
      </c>
      <c r="J6251" s="5">
        <v>10948153</v>
      </c>
      <c r="K6251" s="3">
        <f>+Tabella2026[[#This Row],[POP_2024]]/SUM(Tabella2026[POP_2024])</f>
        <v>1.3741981638540959E-5</v>
      </c>
      <c r="L6251" s="3">
        <f>+Tabella2026[[#This Row],[INCIDENZA POPOLAZIONE]]*(PLAFOND/2)</f>
        <v>4045.6290879002295</v>
      </c>
      <c r="M6251" s="3">
        <f>+IFERROR(Tabella2026[[#This Row],[reddito_2024]]/Tabella2026[[#This Row],[POP_2024]],"")</f>
        <v>13516.238271604938</v>
      </c>
      <c r="N6251" s="3">
        <f>+IF(Tabella2026[[#This Row],[REDDITO COMPLESSIVO PROCAPITE]]&lt;media_aggr_reddito_pc,(media_aggr_reddito_pc-Tabella2026[[#This Row],[REDDITO COMPLESSIVO PROCAPITE]]),0)</f>
        <v>4308.8277910038032</v>
      </c>
      <c r="O6251" s="3">
        <f>+Tabella2026[[#This Row],[DIFFERENZA REDDITO INFERIORE ALLA MEDIA DALLA MEDIA]]*Tabella2026[[#This Row],[POP_2024]]</f>
        <v>3490150.5107130804</v>
      </c>
      <c r="P6251" s="3">
        <f>+Tabella2026[[#This Row],[POPOLAZIONE PER DIFFERENZA ]]/SUM(Tabella2026[[POPOLAZIONE PER DIFFERENZA ]])</f>
        <v>3.0963990780368198E-5</v>
      </c>
      <c r="Q6251" s="3">
        <f>+Tabella2026[[#This Row],[INCIDENZA POPOLAZIONE PER DIFFERENZA]]*(PLAFOND-SUM(Tabella2026[CONTRIBUTO SULLA BASE DELLA POPOLAZIONE]))</f>
        <v>9115.77566274735</v>
      </c>
      <c r="R6251" s="3">
        <f>+Tabella2026[[#This Row],[CONTRIBUTO SULLA BASE DELLA POPOLAZIONE]]+Tabella2026[[#This Row],[CONTRIBUTO SULLA BASE DEL REDDITO]]</f>
        <v>13161.40475064758</v>
      </c>
      <c r="S6251" s="3">
        <f>+Tabella2026[[#This Row],[CONTRIBUTO TOTALE]]/(PLAFOND/N_TESSERE)</f>
        <v>26.322809501295161</v>
      </c>
      <c r="T6251" s="3">
        <f>+MAX(CEILING(Tabella2026[[#This Row],[preDEF1]],1),1)</f>
        <v>27</v>
      </c>
      <c r="U6251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251" s="21">
        <f>+Tabella2026[[#This Row],[DEF - n. card]]*(PLAFOND/N_TESSERE)</f>
        <v>13500</v>
      </c>
      <c r="W6251" s="18"/>
    </row>
    <row r="6252" spans="2:23" x14ac:dyDescent="0.25">
      <c r="B6252" s="1" t="s">
        <v>12428</v>
      </c>
      <c r="C6252" s="2">
        <v>66031</v>
      </c>
      <c r="D6252" s="1" t="s">
        <v>12429</v>
      </c>
      <c r="E6252" s="1" t="s">
        <v>96</v>
      </c>
      <c r="F6252" s="1" t="s">
        <v>201</v>
      </c>
      <c r="G6252" s="1" t="s">
        <v>11807</v>
      </c>
      <c r="H6252" s="1" t="s">
        <v>15836</v>
      </c>
      <c r="I6252" s="5">
        <v>810</v>
      </c>
      <c r="J6252" s="5">
        <v>11324990</v>
      </c>
      <c r="K6252" s="3">
        <f>+Tabella2026[[#This Row],[POP_2024]]/SUM(Tabella2026[POP_2024])</f>
        <v>1.3741981638540959E-5</v>
      </c>
      <c r="L6252" s="3">
        <f>+Tabella2026[[#This Row],[INCIDENZA POPOLAZIONE]]*(PLAFOND/2)</f>
        <v>4045.6290879002295</v>
      </c>
      <c r="M6252" s="3">
        <f>+IFERROR(Tabella2026[[#This Row],[reddito_2024]]/Tabella2026[[#This Row],[POP_2024]],"")</f>
        <v>13981.469135802468</v>
      </c>
      <c r="N6252" s="3">
        <f>+IF(Tabella2026[[#This Row],[REDDITO COMPLESSIVO PROCAPITE]]&lt;media_aggr_reddito_pc,(media_aggr_reddito_pc-Tabella2026[[#This Row],[REDDITO COMPLESSIVO PROCAPITE]]),0)</f>
        <v>3843.5969268062727</v>
      </c>
      <c r="O6252" s="3">
        <f>+Tabella2026[[#This Row],[DIFFERENZA REDDITO INFERIORE ALLA MEDIA DALLA MEDIA]]*Tabella2026[[#This Row],[POP_2024]]</f>
        <v>3113313.5107130809</v>
      </c>
      <c r="P6252" s="3">
        <f>+Tabella2026[[#This Row],[POPOLAZIONE PER DIFFERENZA ]]/SUM(Tabella2026[[POPOLAZIONE PER DIFFERENZA ]])</f>
        <v>2.7620760350080075E-5</v>
      </c>
      <c r="Q6252" s="3">
        <f>+Tabella2026[[#This Row],[INCIDENZA POPOLAZIONE PER DIFFERENZA]]*(PLAFOND-SUM(Tabella2026[CONTRIBUTO SULLA BASE DELLA POPOLAZIONE]))</f>
        <v>8131.5311314933442</v>
      </c>
      <c r="R6252" s="3">
        <f>+Tabella2026[[#This Row],[CONTRIBUTO SULLA BASE DELLA POPOLAZIONE]]+Tabella2026[[#This Row],[CONTRIBUTO SULLA BASE DEL REDDITO]]</f>
        <v>12177.160219393574</v>
      </c>
      <c r="S6252" s="3">
        <f>+Tabella2026[[#This Row],[CONTRIBUTO TOTALE]]/(PLAFOND/N_TESSERE)</f>
        <v>24.354320438787148</v>
      </c>
      <c r="T6252" s="3">
        <f>+MAX(CEILING(Tabella2026[[#This Row],[preDEF1]],1),1)</f>
        <v>25</v>
      </c>
      <c r="U6252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252" s="21">
        <f>+Tabella2026[[#This Row],[DEF - n. card]]*(PLAFOND/N_TESSERE)</f>
        <v>12500</v>
      </c>
      <c r="W6252" s="18"/>
    </row>
    <row r="6253" spans="2:23" x14ac:dyDescent="0.25">
      <c r="B6253" s="1" t="s">
        <v>12594</v>
      </c>
      <c r="C6253" s="2">
        <v>3098</v>
      </c>
      <c r="D6253" s="1" t="s">
        <v>12595</v>
      </c>
      <c r="E6253" s="1" t="s">
        <v>18</v>
      </c>
      <c r="F6253" s="1" t="s">
        <v>114</v>
      </c>
      <c r="G6253" s="1" t="s">
        <v>11807</v>
      </c>
      <c r="H6253" s="1" t="s">
        <v>15835</v>
      </c>
      <c r="I6253" s="5">
        <v>810</v>
      </c>
      <c r="J6253" s="5">
        <v>16717042</v>
      </c>
      <c r="K6253" s="3">
        <f>+Tabella2026[[#This Row],[POP_2024]]/SUM(Tabella2026[POP_2024])</f>
        <v>1.3741981638540959E-5</v>
      </c>
      <c r="L6253" s="3">
        <f>+Tabella2026[[#This Row],[INCIDENZA POPOLAZIONE]]*(PLAFOND/2)</f>
        <v>4045.6290879002295</v>
      </c>
      <c r="M6253" s="3">
        <f>+IFERROR(Tabella2026[[#This Row],[reddito_2024]]/Tabella2026[[#This Row],[POP_2024]],"")</f>
        <v>20638.323456790124</v>
      </c>
      <c r="N6253" s="3">
        <f>+IF(Tabella2026[[#This Row],[REDDITO COMPLESSIVO PROCAPITE]]&lt;media_aggr_reddito_pc,(media_aggr_reddito_pc-Tabella2026[[#This Row],[REDDITO COMPLESSIVO PROCAPITE]]),0)</f>
        <v>0</v>
      </c>
      <c r="O6253" s="3">
        <f>+Tabella2026[[#This Row],[DIFFERENZA REDDITO INFERIORE ALLA MEDIA DALLA MEDIA]]*Tabella2026[[#This Row],[POP_2024]]</f>
        <v>0</v>
      </c>
      <c r="P6253" s="3">
        <f>+Tabella2026[[#This Row],[POPOLAZIONE PER DIFFERENZA ]]/SUM(Tabella2026[[POPOLAZIONE PER DIFFERENZA ]])</f>
        <v>0</v>
      </c>
      <c r="Q6253" s="3">
        <f>+Tabella2026[[#This Row],[INCIDENZA POPOLAZIONE PER DIFFERENZA]]*(PLAFOND-SUM(Tabella2026[CONTRIBUTO SULLA BASE DELLA POPOLAZIONE]))</f>
        <v>0</v>
      </c>
      <c r="R6253" s="3">
        <f>+Tabella2026[[#This Row],[CONTRIBUTO SULLA BASE DELLA POPOLAZIONE]]+Tabella2026[[#This Row],[CONTRIBUTO SULLA BASE DEL REDDITO]]</f>
        <v>4045.6290879002295</v>
      </c>
      <c r="S6253" s="3">
        <f>+Tabella2026[[#This Row],[CONTRIBUTO TOTALE]]/(PLAFOND/N_TESSERE)</f>
        <v>8.0912581758004585</v>
      </c>
      <c r="T6253" s="3">
        <f>+MAX(CEILING(Tabella2026[[#This Row],[preDEF1]],1),1)</f>
        <v>9</v>
      </c>
      <c r="U6253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53" s="21">
        <f>+Tabella2026[[#This Row],[DEF - n. card]]*(PLAFOND/N_TESSERE)</f>
        <v>4500</v>
      </c>
      <c r="W6253" s="18"/>
    </row>
    <row r="6254" spans="2:23" x14ac:dyDescent="0.25">
      <c r="B6254" s="1" t="s">
        <v>12442</v>
      </c>
      <c r="C6254" s="2">
        <v>118030</v>
      </c>
      <c r="D6254" s="1" t="s">
        <v>12443</v>
      </c>
      <c r="E6254" s="1" t="s">
        <v>76</v>
      </c>
      <c r="F6254" s="1" t="s">
        <v>75</v>
      </c>
      <c r="G6254" s="1" t="s">
        <v>11807</v>
      </c>
      <c r="H6254" s="1" t="s">
        <v>15836</v>
      </c>
      <c r="I6254" s="5">
        <v>810</v>
      </c>
      <c r="J6254" s="5">
        <v>9106733</v>
      </c>
      <c r="K6254" s="3">
        <f>+Tabella2026[[#This Row],[POP_2024]]/SUM(Tabella2026[POP_2024])</f>
        <v>1.3741981638540959E-5</v>
      </c>
      <c r="L6254" s="3">
        <f>+Tabella2026[[#This Row],[INCIDENZA POPOLAZIONE]]*(PLAFOND/2)</f>
        <v>4045.6290879002295</v>
      </c>
      <c r="M6254" s="3">
        <f>+IFERROR(Tabella2026[[#This Row],[reddito_2024]]/Tabella2026[[#This Row],[POP_2024]],"")</f>
        <v>11242.880246913581</v>
      </c>
      <c r="N6254" s="3">
        <f>+IF(Tabella2026[[#This Row],[REDDITO COMPLESSIVO PROCAPITE]]&lt;media_aggr_reddito_pc,(media_aggr_reddito_pc-Tabella2026[[#This Row],[REDDITO COMPLESSIVO PROCAPITE]]),0)</f>
        <v>6582.1858156951603</v>
      </c>
      <c r="O6254" s="3">
        <f>+Tabella2026[[#This Row],[DIFFERENZA REDDITO INFERIORE ALLA MEDIA DALLA MEDIA]]*Tabella2026[[#This Row],[POP_2024]]</f>
        <v>5331570.5107130799</v>
      </c>
      <c r="P6254" s="3">
        <f>+Tabella2026[[#This Row],[POPOLAZIONE PER DIFFERENZA ]]/SUM(Tabella2026[[POPOLAZIONE PER DIFFERENZA ]])</f>
        <v>4.7300739504461523E-5</v>
      </c>
      <c r="Q6254" s="3">
        <f>+Tabella2026[[#This Row],[INCIDENZA POPOLAZIONE PER DIFFERENZA]]*(PLAFOND-SUM(Tabella2026[CONTRIBUTO SULLA BASE DELLA POPOLAZIONE]))</f>
        <v>13925.3022345589</v>
      </c>
      <c r="R6254" s="3">
        <f>+Tabella2026[[#This Row],[CONTRIBUTO SULLA BASE DELLA POPOLAZIONE]]+Tabella2026[[#This Row],[CONTRIBUTO SULLA BASE DEL REDDITO]]</f>
        <v>17970.931322459128</v>
      </c>
      <c r="S6254" s="3">
        <f>+Tabella2026[[#This Row],[CONTRIBUTO TOTALE]]/(PLAFOND/N_TESSERE)</f>
        <v>35.941862644918253</v>
      </c>
      <c r="T6254" s="3">
        <f>+MAX(CEILING(Tabella2026[[#This Row],[preDEF1]],1),1)</f>
        <v>36</v>
      </c>
      <c r="U6254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6254" s="21">
        <f>+Tabella2026[[#This Row],[DEF - n. card]]*(PLAFOND/N_TESSERE)</f>
        <v>18000</v>
      </c>
      <c r="W6254" s="18"/>
    </row>
    <row r="6255" spans="2:23" x14ac:dyDescent="0.25">
      <c r="B6255" s="1" t="s">
        <v>12394</v>
      </c>
      <c r="C6255" s="2">
        <v>103049</v>
      </c>
      <c r="D6255" s="1" t="s">
        <v>12395</v>
      </c>
      <c r="E6255" s="1" t="s">
        <v>18</v>
      </c>
      <c r="F6255" s="1" t="s">
        <v>648</v>
      </c>
      <c r="G6255" s="1" t="s">
        <v>11807</v>
      </c>
      <c r="H6255" s="1" t="s">
        <v>15835</v>
      </c>
      <c r="I6255" s="5">
        <v>810</v>
      </c>
      <c r="J6255" s="5">
        <v>10192604</v>
      </c>
      <c r="K6255" s="3">
        <f>+Tabella2026[[#This Row],[POP_2024]]/SUM(Tabella2026[POP_2024])</f>
        <v>1.3741981638540959E-5</v>
      </c>
      <c r="L6255" s="3">
        <f>+Tabella2026[[#This Row],[INCIDENZA POPOLAZIONE]]*(PLAFOND/2)</f>
        <v>4045.6290879002295</v>
      </c>
      <c r="M6255" s="3">
        <f>+IFERROR(Tabella2026[[#This Row],[reddito_2024]]/Tabella2026[[#This Row],[POP_2024]],"")</f>
        <v>12583.461728395061</v>
      </c>
      <c r="N6255" s="3">
        <f>+IF(Tabella2026[[#This Row],[REDDITO COMPLESSIVO PROCAPITE]]&lt;media_aggr_reddito_pc,(media_aggr_reddito_pc-Tabella2026[[#This Row],[REDDITO COMPLESSIVO PROCAPITE]]),0)</f>
        <v>5241.60433421368</v>
      </c>
      <c r="O6255" s="3">
        <f>+Tabella2026[[#This Row],[DIFFERENZA REDDITO INFERIORE ALLA MEDIA DALLA MEDIA]]*Tabella2026[[#This Row],[POP_2024]]</f>
        <v>4245699.5107130809</v>
      </c>
      <c r="P6255" s="3">
        <f>+Tabella2026[[#This Row],[POPOLAZIONE PER DIFFERENZA ]]/SUM(Tabella2026[[POPOLAZIONE PER DIFFERENZA ]])</f>
        <v>3.7667086305419514E-5</v>
      </c>
      <c r="Q6255" s="3">
        <f>+Tabella2026[[#This Row],[INCIDENZA POPOLAZIONE PER DIFFERENZA]]*(PLAFOND-SUM(Tabella2026[CONTRIBUTO SULLA BASE DELLA POPOLAZIONE]))</f>
        <v>11089.161958000821</v>
      </c>
      <c r="R6255" s="3">
        <f>+Tabella2026[[#This Row],[CONTRIBUTO SULLA BASE DELLA POPOLAZIONE]]+Tabella2026[[#This Row],[CONTRIBUTO SULLA BASE DEL REDDITO]]</f>
        <v>15134.791045901051</v>
      </c>
      <c r="S6255" s="3">
        <f>+Tabella2026[[#This Row],[CONTRIBUTO TOTALE]]/(PLAFOND/N_TESSERE)</f>
        <v>30.269582091802103</v>
      </c>
      <c r="T6255" s="3">
        <f>+MAX(CEILING(Tabella2026[[#This Row],[preDEF1]],1),1)</f>
        <v>31</v>
      </c>
      <c r="U6255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255" s="21">
        <f>+Tabella2026[[#This Row],[DEF - n. card]]*(PLAFOND/N_TESSERE)</f>
        <v>15500</v>
      </c>
      <c r="W6255" s="18"/>
    </row>
    <row r="6256" spans="2:23" x14ac:dyDescent="0.25">
      <c r="B6256" s="1" t="s">
        <v>12638</v>
      </c>
      <c r="C6256" s="2">
        <v>18001</v>
      </c>
      <c r="D6256" s="1" t="s">
        <v>12639</v>
      </c>
      <c r="E6256" s="1" t="s">
        <v>12</v>
      </c>
      <c r="F6256" s="1" t="s">
        <v>195</v>
      </c>
      <c r="G6256" s="1" t="s">
        <v>11807</v>
      </c>
      <c r="H6256" s="1" t="s">
        <v>15835</v>
      </c>
      <c r="I6256" s="5">
        <v>809</v>
      </c>
      <c r="J6256" s="5">
        <v>14453059</v>
      </c>
      <c r="K6256" s="3">
        <f>+Tabella2026[[#This Row],[POP_2024]]/SUM(Tabella2026[POP_2024])</f>
        <v>1.3725016229110661E-5</v>
      </c>
      <c r="L6256" s="3">
        <f>+Tabella2026[[#This Row],[INCIDENZA POPOLAZIONE]]*(PLAFOND/2)</f>
        <v>4040.6344840880065</v>
      </c>
      <c r="M6256" s="3">
        <f>+IFERROR(Tabella2026[[#This Row],[reddito_2024]]/Tabella2026[[#This Row],[POP_2024]],"")</f>
        <v>17865.33868974042</v>
      </c>
      <c r="N6256" s="3">
        <f>+IF(Tabella2026[[#This Row],[REDDITO COMPLESSIVO PROCAPITE]]&lt;media_aggr_reddito_pc,(media_aggr_reddito_pc-Tabella2026[[#This Row],[REDDITO COMPLESSIVO PROCAPITE]]),0)</f>
        <v>0</v>
      </c>
      <c r="O6256" s="3">
        <f>+Tabella2026[[#This Row],[DIFFERENZA REDDITO INFERIORE ALLA MEDIA DALLA MEDIA]]*Tabella2026[[#This Row],[POP_2024]]</f>
        <v>0</v>
      </c>
      <c r="P6256" s="3">
        <f>+Tabella2026[[#This Row],[POPOLAZIONE PER DIFFERENZA ]]/SUM(Tabella2026[[POPOLAZIONE PER DIFFERENZA ]])</f>
        <v>0</v>
      </c>
      <c r="Q6256" s="3">
        <f>+Tabella2026[[#This Row],[INCIDENZA POPOLAZIONE PER DIFFERENZA]]*(PLAFOND-SUM(Tabella2026[CONTRIBUTO SULLA BASE DELLA POPOLAZIONE]))</f>
        <v>0</v>
      </c>
      <c r="R6256" s="3">
        <f>+Tabella2026[[#This Row],[CONTRIBUTO SULLA BASE DELLA POPOLAZIONE]]+Tabella2026[[#This Row],[CONTRIBUTO SULLA BASE DEL REDDITO]]</f>
        <v>4040.6344840880065</v>
      </c>
      <c r="S6256" s="3">
        <f>+Tabella2026[[#This Row],[CONTRIBUTO TOTALE]]/(PLAFOND/N_TESSERE)</f>
        <v>8.0812689681760137</v>
      </c>
      <c r="T6256" s="3">
        <f>+MAX(CEILING(Tabella2026[[#This Row],[preDEF1]],1),1)</f>
        <v>9</v>
      </c>
      <c r="U625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56" s="21">
        <f>+Tabella2026[[#This Row],[DEF - n. card]]*(PLAFOND/N_TESSERE)</f>
        <v>4500</v>
      </c>
      <c r="W6256" s="18"/>
    </row>
    <row r="6257" spans="2:23" x14ac:dyDescent="0.25">
      <c r="B6257" s="1" t="s">
        <v>12472</v>
      </c>
      <c r="C6257" s="2">
        <v>69014</v>
      </c>
      <c r="D6257" s="1" t="s">
        <v>12473</v>
      </c>
      <c r="E6257" s="1" t="s">
        <v>96</v>
      </c>
      <c r="F6257" s="1" t="s">
        <v>328</v>
      </c>
      <c r="G6257" s="1" t="s">
        <v>11807</v>
      </c>
      <c r="H6257" s="1" t="s">
        <v>15836</v>
      </c>
      <c r="I6257" s="5">
        <v>809</v>
      </c>
      <c r="J6257" s="5">
        <v>9727073</v>
      </c>
      <c r="K6257" s="3">
        <f>+Tabella2026[[#This Row],[POP_2024]]/SUM(Tabella2026[POP_2024])</f>
        <v>1.3725016229110661E-5</v>
      </c>
      <c r="L6257" s="3">
        <f>+Tabella2026[[#This Row],[INCIDENZA POPOLAZIONE]]*(PLAFOND/2)</f>
        <v>4040.6344840880065</v>
      </c>
      <c r="M6257" s="3">
        <f>+IFERROR(Tabella2026[[#This Row],[reddito_2024]]/Tabella2026[[#This Row],[POP_2024]],"")</f>
        <v>12023.576019777503</v>
      </c>
      <c r="N6257" s="3">
        <f>+IF(Tabella2026[[#This Row],[REDDITO COMPLESSIVO PROCAPITE]]&lt;media_aggr_reddito_pc,(media_aggr_reddito_pc-Tabella2026[[#This Row],[REDDITO COMPLESSIVO PROCAPITE]]),0)</f>
        <v>5801.4900428312376</v>
      </c>
      <c r="O6257" s="3">
        <f>+Tabella2026[[#This Row],[DIFFERENZA REDDITO INFERIORE ALLA MEDIA DALLA MEDIA]]*Tabella2026[[#This Row],[POP_2024]]</f>
        <v>4693405.4446504712</v>
      </c>
      <c r="P6257" s="3">
        <f>+Tabella2026[[#This Row],[POPOLAZIONE PER DIFFERENZA ]]/SUM(Tabella2026[[POPOLAZIONE PER DIFFERENZA ]])</f>
        <v>4.1639053235843142E-5</v>
      </c>
      <c r="Q6257" s="3">
        <f>+Tabella2026[[#This Row],[INCIDENZA POPOLAZIONE PER DIFFERENZA]]*(PLAFOND-SUM(Tabella2026[CONTRIBUTO SULLA BASE DELLA POPOLAZIONE]))</f>
        <v>12258.506043342344</v>
      </c>
      <c r="R6257" s="3">
        <f>+Tabella2026[[#This Row],[CONTRIBUTO SULLA BASE DELLA POPOLAZIONE]]+Tabella2026[[#This Row],[CONTRIBUTO SULLA BASE DEL REDDITO]]</f>
        <v>16299.140527430351</v>
      </c>
      <c r="S6257" s="3">
        <f>+Tabella2026[[#This Row],[CONTRIBUTO TOTALE]]/(PLAFOND/N_TESSERE)</f>
        <v>32.598281054860699</v>
      </c>
      <c r="T6257" s="3">
        <f>+MAX(CEILING(Tabella2026[[#This Row],[preDEF1]],1),1)</f>
        <v>33</v>
      </c>
      <c r="U6257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6257" s="21">
        <f>+Tabella2026[[#This Row],[DEF - n. card]]*(PLAFOND/N_TESSERE)</f>
        <v>16500</v>
      </c>
      <c r="W6257" s="18"/>
    </row>
    <row r="6258" spans="2:23" x14ac:dyDescent="0.25">
      <c r="B6258" s="1" t="s">
        <v>12400</v>
      </c>
      <c r="C6258" s="2">
        <v>30081</v>
      </c>
      <c r="D6258" s="1" t="s">
        <v>12401</v>
      </c>
      <c r="E6258" s="1" t="s">
        <v>48</v>
      </c>
      <c r="F6258" s="1" t="s">
        <v>120</v>
      </c>
      <c r="G6258" s="1" t="s">
        <v>11807</v>
      </c>
      <c r="H6258" s="1" t="s">
        <v>15835</v>
      </c>
      <c r="I6258" s="5">
        <v>809</v>
      </c>
      <c r="J6258" s="5">
        <v>13718866</v>
      </c>
      <c r="K6258" s="3">
        <f>+Tabella2026[[#This Row],[POP_2024]]/SUM(Tabella2026[POP_2024])</f>
        <v>1.3725016229110661E-5</v>
      </c>
      <c r="L6258" s="3">
        <f>+Tabella2026[[#This Row],[INCIDENZA POPOLAZIONE]]*(PLAFOND/2)</f>
        <v>4040.6344840880065</v>
      </c>
      <c r="M6258" s="3">
        <f>+IFERROR(Tabella2026[[#This Row],[reddito_2024]]/Tabella2026[[#This Row],[POP_2024]],"")</f>
        <v>16957.807169344869</v>
      </c>
      <c r="N6258" s="3">
        <f>+IF(Tabella2026[[#This Row],[REDDITO COMPLESSIVO PROCAPITE]]&lt;media_aggr_reddito_pc,(media_aggr_reddito_pc-Tabella2026[[#This Row],[REDDITO COMPLESSIVO PROCAPITE]]),0)</f>
        <v>867.25889326387187</v>
      </c>
      <c r="O6258" s="3">
        <f>+Tabella2026[[#This Row],[DIFFERENZA REDDITO INFERIORE ALLA MEDIA DALLA MEDIA]]*Tabella2026[[#This Row],[POP_2024]]</f>
        <v>701612.44465047237</v>
      </c>
      <c r="P6258" s="3">
        <f>+Tabella2026[[#This Row],[POPOLAZIONE PER DIFFERENZA ]]/SUM(Tabella2026[[POPOLAZIONE PER DIFFERENZA ]])</f>
        <v>6.2245800577552151E-6</v>
      </c>
      <c r="Q6258" s="3">
        <f>+Tabella2026[[#This Row],[INCIDENZA POPOLAZIONE PER DIFFERENZA]]*(PLAFOND-SUM(Tabella2026[CONTRIBUTO SULLA BASE DELLA POPOLAZIONE]))</f>
        <v>1832.5117005680995</v>
      </c>
      <c r="R6258" s="3">
        <f>+Tabella2026[[#This Row],[CONTRIBUTO SULLA BASE DELLA POPOLAZIONE]]+Tabella2026[[#This Row],[CONTRIBUTO SULLA BASE DEL REDDITO]]</f>
        <v>5873.146184656106</v>
      </c>
      <c r="S6258" s="3">
        <f>+Tabella2026[[#This Row],[CONTRIBUTO TOTALE]]/(PLAFOND/N_TESSERE)</f>
        <v>11.746292369312211</v>
      </c>
      <c r="T6258" s="3">
        <f>+MAX(CEILING(Tabella2026[[#This Row],[preDEF1]],1),1)</f>
        <v>12</v>
      </c>
      <c r="U6258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258" s="21">
        <f>+Tabella2026[[#This Row],[DEF - n. card]]*(PLAFOND/N_TESSERE)</f>
        <v>6000</v>
      </c>
      <c r="W6258" s="18"/>
    </row>
    <row r="6259" spans="2:23" x14ac:dyDescent="0.25">
      <c r="B6259" s="1" t="s">
        <v>12554</v>
      </c>
      <c r="C6259" s="2">
        <v>43045</v>
      </c>
      <c r="D6259" s="1" t="s">
        <v>12555</v>
      </c>
      <c r="E6259" s="1" t="s">
        <v>117</v>
      </c>
      <c r="F6259" s="1" t="s">
        <v>411</v>
      </c>
      <c r="G6259" s="1" t="s">
        <v>11807</v>
      </c>
      <c r="H6259" s="1" t="s">
        <v>15834</v>
      </c>
      <c r="I6259" s="5">
        <v>809</v>
      </c>
      <c r="J6259" s="5">
        <v>12429937</v>
      </c>
      <c r="K6259" s="3">
        <f>+Tabella2026[[#This Row],[POP_2024]]/SUM(Tabella2026[POP_2024])</f>
        <v>1.3725016229110661E-5</v>
      </c>
      <c r="L6259" s="3">
        <f>+Tabella2026[[#This Row],[INCIDENZA POPOLAZIONE]]*(PLAFOND/2)</f>
        <v>4040.6344840880065</v>
      </c>
      <c r="M6259" s="3">
        <f>+IFERROR(Tabella2026[[#This Row],[reddito_2024]]/Tabella2026[[#This Row],[POP_2024]],"")</f>
        <v>15364.569839307787</v>
      </c>
      <c r="N6259" s="3">
        <f>+IF(Tabella2026[[#This Row],[REDDITO COMPLESSIVO PROCAPITE]]&lt;media_aggr_reddito_pc,(media_aggr_reddito_pc-Tabella2026[[#This Row],[REDDITO COMPLESSIVO PROCAPITE]]),0)</f>
        <v>2460.4962233009537</v>
      </c>
      <c r="O6259" s="3">
        <f>+Tabella2026[[#This Row],[DIFFERENZA REDDITO INFERIORE ALLA MEDIA DALLA MEDIA]]*Tabella2026[[#This Row],[POP_2024]]</f>
        <v>1990541.4446504714</v>
      </c>
      <c r="P6259" s="3">
        <f>+Tabella2026[[#This Row],[POPOLAZIONE PER DIFFERENZA ]]/SUM(Tabella2026[[POPOLAZIONE PER DIFFERENZA ]])</f>
        <v>1.7659727496252071E-5</v>
      </c>
      <c r="Q6259" s="3">
        <f>+Tabella2026[[#This Row],[INCIDENZA POPOLAZIONE PER DIFFERENZA]]*(PLAFOND-SUM(Tabella2026[CONTRIBUTO SULLA BASE DELLA POPOLAZIONE]))</f>
        <v>5199.010530101008</v>
      </c>
      <c r="R6259" s="3">
        <f>+Tabella2026[[#This Row],[CONTRIBUTO SULLA BASE DELLA POPOLAZIONE]]+Tabella2026[[#This Row],[CONTRIBUTO SULLA BASE DEL REDDITO]]</f>
        <v>9239.6450141890145</v>
      </c>
      <c r="S6259" s="3">
        <f>+Tabella2026[[#This Row],[CONTRIBUTO TOTALE]]/(PLAFOND/N_TESSERE)</f>
        <v>18.479290028378028</v>
      </c>
      <c r="T6259" s="3">
        <f>+MAX(CEILING(Tabella2026[[#This Row],[preDEF1]],1),1)</f>
        <v>19</v>
      </c>
      <c r="U6259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259" s="21">
        <f>+Tabella2026[[#This Row],[DEF - n. card]]*(PLAFOND/N_TESSERE)</f>
        <v>9500</v>
      </c>
      <c r="W6259" s="18"/>
    </row>
    <row r="6260" spans="2:23" x14ac:dyDescent="0.25">
      <c r="B6260" s="1" t="s">
        <v>12356</v>
      </c>
      <c r="C6260" s="2">
        <v>96054</v>
      </c>
      <c r="D6260" s="1" t="s">
        <v>12357</v>
      </c>
      <c r="E6260" s="1" t="s">
        <v>18</v>
      </c>
      <c r="F6260" s="1" t="s">
        <v>403</v>
      </c>
      <c r="G6260" s="1" t="s">
        <v>11807</v>
      </c>
      <c r="H6260" s="1" t="s">
        <v>15835</v>
      </c>
      <c r="I6260" s="5">
        <v>809</v>
      </c>
      <c r="J6260" s="5">
        <v>15177405</v>
      </c>
      <c r="K6260" s="3">
        <f>+Tabella2026[[#This Row],[POP_2024]]/SUM(Tabella2026[POP_2024])</f>
        <v>1.3725016229110661E-5</v>
      </c>
      <c r="L6260" s="3">
        <f>+Tabella2026[[#This Row],[INCIDENZA POPOLAZIONE]]*(PLAFOND/2)</f>
        <v>4040.6344840880065</v>
      </c>
      <c r="M6260" s="3">
        <f>+IFERROR(Tabella2026[[#This Row],[reddito_2024]]/Tabella2026[[#This Row],[POP_2024]],"")</f>
        <v>18760.698393077873</v>
      </c>
      <c r="N6260" s="3">
        <f>+IF(Tabella2026[[#This Row],[REDDITO COMPLESSIVO PROCAPITE]]&lt;media_aggr_reddito_pc,(media_aggr_reddito_pc-Tabella2026[[#This Row],[REDDITO COMPLESSIVO PROCAPITE]]),0)</f>
        <v>0</v>
      </c>
      <c r="O6260" s="3">
        <f>+Tabella2026[[#This Row],[DIFFERENZA REDDITO INFERIORE ALLA MEDIA DALLA MEDIA]]*Tabella2026[[#This Row],[POP_2024]]</f>
        <v>0</v>
      </c>
      <c r="P6260" s="3">
        <f>+Tabella2026[[#This Row],[POPOLAZIONE PER DIFFERENZA ]]/SUM(Tabella2026[[POPOLAZIONE PER DIFFERENZA ]])</f>
        <v>0</v>
      </c>
      <c r="Q6260" s="3">
        <f>+Tabella2026[[#This Row],[INCIDENZA POPOLAZIONE PER DIFFERENZA]]*(PLAFOND-SUM(Tabella2026[CONTRIBUTO SULLA BASE DELLA POPOLAZIONE]))</f>
        <v>0</v>
      </c>
      <c r="R6260" s="3">
        <f>+Tabella2026[[#This Row],[CONTRIBUTO SULLA BASE DELLA POPOLAZIONE]]+Tabella2026[[#This Row],[CONTRIBUTO SULLA BASE DEL REDDITO]]</f>
        <v>4040.6344840880065</v>
      </c>
      <c r="S6260" s="3">
        <f>+Tabella2026[[#This Row],[CONTRIBUTO TOTALE]]/(PLAFOND/N_TESSERE)</f>
        <v>8.0812689681760137</v>
      </c>
      <c r="T6260" s="3">
        <f>+MAX(CEILING(Tabella2026[[#This Row],[preDEF1]],1),1)</f>
        <v>9</v>
      </c>
      <c r="U626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60" s="21">
        <f>+Tabella2026[[#This Row],[DEF - n. card]]*(PLAFOND/N_TESSERE)</f>
        <v>4500</v>
      </c>
      <c r="W6260" s="18"/>
    </row>
    <row r="6261" spans="2:23" x14ac:dyDescent="0.25">
      <c r="B6261" s="1" t="s">
        <v>12536</v>
      </c>
      <c r="C6261" s="2">
        <v>66108</v>
      </c>
      <c r="D6261" s="1" t="s">
        <v>12537</v>
      </c>
      <c r="E6261" s="1" t="s">
        <v>96</v>
      </c>
      <c r="F6261" s="1" t="s">
        <v>201</v>
      </c>
      <c r="G6261" s="1" t="s">
        <v>11807</v>
      </c>
      <c r="H6261" s="1" t="s">
        <v>15836</v>
      </c>
      <c r="I6261" s="5">
        <v>808</v>
      </c>
      <c r="J6261" s="5">
        <v>12220043</v>
      </c>
      <c r="K6261" s="3">
        <f>+Tabella2026[[#This Row],[POP_2024]]/SUM(Tabella2026[POP_2024])</f>
        <v>1.3708050819680363E-5</v>
      </c>
      <c r="L6261" s="3">
        <f>+Tabella2026[[#This Row],[INCIDENZA POPOLAZIONE]]*(PLAFOND/2)</f>
        <v>4035.639880275784</v>
      </c>
      <c r="M6261" s="3">
        <f>+IFERROR(Tabella2026[[#This Row],[reddito_2024]]/Tabella2026[[#This Row],[POP_2024]],"")</f>
        <v>15123.815594059406</v>
      </c>
      <c r="N6261" s="3">
        <f>+IF(Tabella2026[[#This Row],[REDDITO COMPLESSIVO PROCAPITE]]&lt;media_aggr_reddito_pc,(media_aggr_reddito_pc-Tabella2026[[#This Row],[REDDITO COMPLESSIVO PROCAPITE]]),0)</f>
        <v>2701.250468549335</v>
      </c>
      <c r="O6261" s="3">
        <f>+Tabella2026[[#This Row],[DIFFERENZA REDDITO INFERIORE ALLA MEDIA DALLA MEDIA]]*Tabella2026[[#This Row],[POP_2024]]</f>
        <v>2182610.3785878625</v>
      </c>
      <c r="P6261" s="3">
        <f>+Tabella2026[[#This Row],[POPOLAZIONE PER DIFFERENZA ]]/SUM(Tabella2026[[POPOLAZIONE PER DIFFERENZA ]])</f>
        <v>1.9363728708055809E-5</v>
      </c>
      <c r="Q6261" s="3">
        <f>+Tabella2026[[#This Row],[INCIDENZA POPOLAZIONE PER DIFFERENZA]]*(PLAFOND-SUM(Tabella2026[CONTRIBUTO SULLA BASE DELLA POPOLAZIONE]))</f>
        <v>5700.6672088551222</v>
      </c>
      <c r="R6261" s="3">
        <f>+Tabella2026[[#This Row],[CONTRIBUTO SULLA BASE DELLA POPOLAZIONE]]+Tabella2026[[#This Row],[CONTRIBUTO SULLA BASE DEL REDDITO]]</f>
        <v>9736.3070891309071</v>
      </c>
      <c r="S6261" s="3">
        <f>+Tabella2026[[#This Row],[CONTRIBUTO TOTALE]]/(PLAFOND/N_TESSERE)</f>
        <v>19.472614178261814</v>
      </c>
      <c r="T6261" s="3">
        <f>+MAX(CEILING(Tabella2026[[#This Row],[preDEF1]],1),1)</f>
        <v>20</v>
      </c>
      <c r="U6261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261" s="21">
        <f>+Tabella2026[[#This Row],[DEF - n. card]]*(PLAFOND/N_TESSERE)</f>
        <v>10000</v>
      </c>
      <c r="W6261" s="18"/>
    </row>
    <row r="6262" spans="2:23" x14ac:dyDescent="0.25">
      <c r="B6262" s="1" t="s">
        <v>12738</v>
      </c>
      <c r="C6262" s="2">
        <v>103013</v>
      </c>
      <c r="D6262" s="1" t="s">
        <v>12739</v>
      </c>
      <c r="E6262" s="1" t="s">
        <v>18</v>
      </c>
      <c r="F6262" s="1" t="s">
        <v>648</v>
      </c>
      <c r="G6262" s="1" t="s">
        <v>11807</v>
      </c>
      <c r="H6262" s="1" t="s">
        <v>15835</v>
      </c>
      <c r="I6262" s="5">
        <v>807</v>
      </c>
      <c r="J6262" s="5">
        <v>15236968</v>
      </c>
      <c r="K6262" s="3">
        <f>+Tabella2026[[#This Row],[POP_2024]]/SUM(Tabella2026[POP_2024])</f>
        <v>1.3691085410250066E-5</v>
      </c>
      <c r="L6262" s="3">
        <f>+Tabella2026[[#This Row],[INCIDENZA POPOLAZIONE]]*(PLAFOND/2)</f>
        <v>4030.6452764635619</v>
      </c>
      <c r="M6262" s="3">
        <f>+IFERROR(Tabella2026[[#This Row],[reddito_2024]]/Tabella2026[[#This Row],[POP_2024]],"")</f>
        <v>18881.001239157373</v>
      </c>
      <c r="N6262" s="3">
        <f>+IF(Tabella2026[[#This Row],[REDDITO COMPLESSIVO PROCAPITE]]&lt;media_aggr_reddito_pc,(media_aggr_reddito_pc-Tabella2026[[#This Row],[REDDITO COMPLESSIVO PROCAPITE]]),0)</f>
        <v>0</v>
      </c>
      <c r="O6262" s="3">
        <f>+Tabella2026[[#This Row],[DIFFERENZA REDDITO INFERIORE ALLA MEDIA DALLA MEDIA]]*Tabella2026[[#This Row],[POP_2024]]</f>
        <v>0</v>
      </c>
      <c r="P6262" s="3">
        <f>+Tabella2026[[#This Row],[POPOLAZIONE PER DIFFERENZA ]]/SUM(Tabella2026[[POPOLAZIONE PER DIFFERENZA ]])</f>
        <v>0</v>
      </c>
      <c r="Q6262" s="3">
        <f>+Tabella2026[[#This Row],[INCIDENZA POPOLAZIONE PER DIFFERENZA]]*(PLAFOND-SUM(Tabella2026[CONTRIBUTO SULLA BASE DELLA POPOLAZIONE]))</f>
        <v>0</v>
      </c>
      <c r="R6262" s="3">
        <f>+Tabella2026[[#This Row],[CONTRIBUTO SULLA BASE DELLA POPOLAZIONE]]+Tabella2026[[#This Row],[CONTRIBUTO SULLA BASE DEL REDDITO]]</f>
        <v>4030.6452764635619</v>
      </c>
      <c r="S6262" s="3">
        <f>+Tabella2026[[#This Row],[CONTRIBUTO TOTALE]]/(PLAFOND/N_TESSERE)</f>
        <v>8.0612905529271242</v>
      </c>
      <c r="T6262" s="3">
        <f>+MAX(CEILING(Tabella2026[[#This Row],[preDEF1]],1),1)</f>
        <v>9</v>
      </c>
      <c r="U6262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62" s="21">
        <f>+Tabella2026[[#This Row],[DEF - n. card]]*(PLAFOND/N_TESSERE)</f>
        <v>4500</v>
      </c>
      <c r="W6262" s="18"/>
    </row>
    <row r="6263" spans="2:23" x14ac:dyDescent="0.25">
      <c r="B6263" s="1" t="s">
        <v>12694</v>
      </c>
      <c r="C6263" s="2">
        <v>79083</v>
      </c>
      <c r="D6263" s="1" t="s">
        <v>12695</v>
      </c>
      <c r="E6263" s="1" t="s">
        <v>61</v>
      </c>
      <c r="F6263" s="1" t="s">
        <v>148</v>
      </c>
      <c r="G6263" s="1" t="s">
        <v>11807</v>
      </c>
      <c r="H6263" s="1" t="s">
        <v>15836</v>
      </c>
      <c r="I6263" s="5">
        <v>807</v>
      </c>
      <c r="J6263" s="5">
        <v>7336930</v>
      </c>
      <c r="K6263" s="3">
        <f>+Tabella2026[[#This Row],[POP_2024]]/SUM(Tabella2026[POP_2024])</f>
        <v>1.3691085410250066E-5</v>
      </c>
      <c r="L6263" s="3">
        <f>+Tabella2026[[#This Row],[INCIDENZA POPOLAZIONE]]*(PLAFOND/2)</f>
        <v>4030.6452764635619</v>
      </c>
      <c r="M6263" s="3">
        <f>+IFERROR(Tabella2026[[#This Row],[reddito_2024]]/Tabella2026[[#This Row],[POP_2024]],"")</f>
        <v>9091.6109045848825</v>
      </c>
      <c r="N6263" s="3">
        <f>+IF(Tabella2026[[#This Row],[REDDITO COMPLESSIVO PROCAPITE]]&lt;media_aggr_reddito_pc,(media_aggr_reddito_pc-Tabella2026[[#This Row],[REDDITO COMPLESSIVO PROCAPITE]]),0)</f>
        <v>8733.4551580238585</v>
      </c>
      <c r="O6263" s="3">
        <f>+Tabella2026[[#This Row],[DIFFERENZA REDDITO INFERIORE ALLA MEDIA DALLA MEDIA]]*Tabella2026[[#This Row],[POP_2024]]</f>
        <v>7047898.3125252537</v>
      </c>
      <c r="P6263" s="3">
        <f>+Tabella2026[[#This Row],[POPOLAZIONE PER DIFFERENZA ]]/SUM(Tabella2026[[POPOLAZIONE PER DIFFERENZA ]])</f>
        <v>6.2527692631059989E-5</v>
      </c>
      <c r="Q6263" s="3">
        <f>+Tabella2026[[#This Row],[INCIDENZA POPOLAZIONE PER DIFFERENZA]]*(PLAFOND-SUM(Tabella2026[CONTRIBUTO SULLA BASE DELLA POPOLAZIONE]))</f>
        <v>18408.105814814662</v>
      </c>
      <c r="R6263" s="3">
        <f>+Tabella2026[[#This Row],[CONTRIBUTO SULLA BASE DELLA POPOLAZIONE]]+Tabella2026[[#This Row],[CONTRIBUTO SULLA BASE DEL REDDITO]]</f>
        <v>22438.751091278224</v>
      </c>
      <c r="S6263" s="3">
        <f>+Tabella2026[[#This Row],[CONTRIBUTO TOTALE]]/(PLAFOND/N_TESSERE)</f>
        <v>44.877502182556448</v>
      </c>
      <c r="T6263" s="3">
        <f>+MAX(CEILING(Tabella2026[[#This Row],[preDEF1]],1),1)</f>
        <v>45</v>
      </c>
      <c r="U6263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6263" s="21">
        <f>+Tabella2026[[#This Row],[DEF - n. card]]*(PLAFOND/N_TESSERE)</f>
        <v>22500</v>
      </c>
      <c r="W6263" s="18"/>
    </row>
    <row r="6264" spans="2:23" x14ac:dyDescent="0.25">
      <c r="B6264" s="1" t="s">
        <v>12558</v>
      </c>
      <c r="C6264" s="2">
        <v>13185</v>
      </c>
      <c r="D6264" s="1" t="s">
        <v>12559</v>
      </c>
      <c r="E6264" s="1" t="s">
        <v>12</v>
      </c>
      <c r="F6264" s="1" t="s">
        <v>152</v>
      </c>
      <c r="G6264" s="1" t="s">
        <v>11807</v>
      </c>
      <c r="H6264" s="1" t="s">
        <v>15835</v>
      </c>
      <c r="I6264" s="5">
        <v>807</v>
      </c>
      <c r="J6264" s="5">
        <v>12601497</v>
      </c>
      <c r="K6264" s="3">
        <f>+Tabella2026[[#This Row],[POP_2024]]/SUM(Tabella2026[POP_2024])</f>
        <v>1.3691085410250066E-5</v>
      </c>
      <c r="L6264" s="3">
        <f>+Tabella2026[[#This Row],[INCIDENZA POPOLAZIONE]]*(PLAFOND/2)</f>
        <v>4030.6452764635619</v>
      </c>
      <c r="M6264" s="3">
        <f>+IFERROR(Tabella2026[[#This Row],[reddito_2024]]/Tabella2026[[#This Row],[POP_2024]],"")</f>
        <v>15615.237918215613</v>
      </c>
      <c r="N6264" s="3">
        <f>+IF(Tabella2026[[#This Row],[REDDITO COMPLESSIVO PROCAPITE]]&lt;media_aggr_reddito_pc,(media_aggr_reddito_pc-Tabella2026[[#This Row],[REDDITO COMPLESSIVO PROCAPITE]]),0)</f>
        <v>2209.8281443931282</v>
      </c>
      <c r="O6264" s="3">
        <f>+Tabella2026[[#This Row],[DIFFERENZA REDDITO INFERIORE ALLA MEDIA DALLA MEDIA]]*Tabella2026[[#This Row],[POP_2024]]</f>
        <v>1783331.3125252544</v>
      </c>
      <c r="P6264" s="3">
        <f>+Tabella2026[[#This Row],[POPOLAZIONE PER DIFFERENZA ]]/SUM(Tabella2026[[POPOLAZIONE PER DIFFERENZA ]])</f>
        <v>1.5821396283592356E-5</v>
      </c>
      <c r="Q6264" s="3">
        <f>+Tabella2026[[#This Row],[INCIDENZA POPOLAZIONE PER DIFFERENZA]]*(PLAFOND-SUM(Tabella2026[CONTRIBUTO SULLA BASE DELLA POPOLAZIONE]))</f>
        <v>4657.8071998423957</v>
      </c>
      <c r="R6264" s="3">
        <f>+Tabella2026[[#This Row],[CONTRIBUTO SULLA BASE DELLA POPOLAZIONE]]+Tabella2026[[#This Row],[CONTRIBUTO SULLA BASE DEL REDDITO]]</f>
        <v>8688.452476305958</v>
      </c>
      <c r="S6264" s="3">
        <f>+Tabella2026[[#This Row],[CONTRIBUTO TOTALE]]/(PLAFOND/N_TESSERE)</f>
        <v>17.376904952611916</v>
      </c>
      <c r="T6264" s="3">
        <f>+MAX(CEILING(Tabella2026[[#This Row],[preDEF1]],1),1)</f>
        <v>18</v>
      </c>
      <c r="U6264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264" s="21">
        <f>+Tabella2026[[#This Row],[DEF - n. card]]*(PLAFOND/N_TESSERE)</f>
        <v>9000</v>
      </c>
      <c r="W6264" s="18"/>
    </row>
    <row r="6265" spans="2:23" x14ac:dyDescent="0.25">
      <c r="B6265" s="1" t="s">
        <v>12328</v>
      </c>
      <c r="C6265" s="2">
        <v>64112</v>
      </c>
      <c r="D6265" s="1" t="s">
        <v>12329</v>
      </c>
      <c r="E6265" s="1" t="s">
        <v>15</v>
      </c>
      <c r="F6265" s="1" t="s">
        <v>290</v>
      </c>
      <c r="G6265" s="1" t="s">
        <v>11807</v>
      </c>
      <c r="H6265" s="1" t="s">
        <v>15836</v>
      </c>
      <c r="I6265" s="5">
        <v>807</v>
      </c>
      <c r="J6265" s="5">
        <v>10419970</v>
      </c>
      <c r="K6265" s="3">
        <f>+Tabella2026[[#This Row],[POP_2024]]/SUM(Tabella2026[POP_2024])</f>
        <v>1.3691085410250066E-5</v>
      </c>
      <c r="L6265" s="3">
        <f>+Tabella2026[[#This Row],[INCIDENZA POPOLAZIONE]]*(PLAFOND/2)</f>
        <v>4030.6452764635619</v>
      </c>
      <c r="M6265" s="3">
        <f>+IFERROR(Tabella2026[[#This Row],[reddito_2024]]/Tabella2026[[#This Row],[POP_2024]],"")</f>
        <v>12911.982651796778</v>
      </c>
      <c r="N6265" s="3">
        <f>+IF(Tabella2026[[#This Row],[REDDITO COMPLESSIVO PROCAPITE]]&lt;media_aggr_reddito_pc,(media_aggr_reddito_pc-Tabella2026[[#This Row],[REDDITO COMPLESSIVO PROCAPITE]]),0)</f>
        <v>4913.0834108119634</v>
      </c>
      <c r="O6265" s="3">
        <f>+Tabella2026[[#This Row],[DIFFERENZA REDDITO INFERIORE ALLA MEDIA DALLA MEDIA]]*Tabella2026[[#This Row],[POP_2024]]</f>
        <v>3964858.3125252547</v>
      </c>
      <c r="P6265" s="3">
        <f>+Tabella2026[[#This Row],[POPOLAZIONE PER DIFFERENZA ]]/SUM(Tabella2026[[POPOLAZIONE PER DIFFERENZA ]])</f>
        <v>3.5175513450683596E-5</v>
      </c>
      <c r="Q6265" s="3">
        <f>+Tabella2026[[#This Row],[INCIDENZA POPOLAZIONE PER DIFFERENZA]]*(PLAFOND-SUM(Tabella2026[CONTRIBUTO SULLA BASE DELLA POPOLAZIONE]))</f>
        <v>10355.644778246206</v>
      </c>
      <c r="R6265" s="3">
        <f>+Tabella2026[[#This Row],[CONTRIBUTO SULLA BASE DELLA POPOLAZIONE]]+Tabella2026[[#This Row],[CONTRIBUTO SULLA BASE DEL REDDITO]]</f>
        <v>14386.290054709767</v>
      </c>
      <c r="S6265" s="3">
        <f>+Tabella2026[[#This Row],[CONTRIBUTO TOTALE]]/(PLAFOND/N_TESSERE)</f>
        <v>28.772580109419533</v>
      </c>
      <c r="T6265" s="3">
        <f>+MAX(CEILING(Tabella2026[[#This Row],[preDEF1]],1),1)</f>
        <v>29</v>
      </c>
      <c r="U6265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6265" s="21">
        <f>+Tabella2026[[#This Row],[DEF - n. card]]*(PLAFOND/N_TESSERE)</f>
        <v>14500</v>
      </c>
      <c r="W6265" s="18"/>
    </row>
    <row r="6266" spans="2:23" x14ac:dyDescent="0.25">
      <c r="B6266" s="1" t="s">
        <v>12612</v>
      </c>
      <c r="C6266" s="2">
        <v>5029</v>
      </c>
      <c r="D6266" s="1" t="s">
        <v>12613</v>
      </c>
      <c r="E6266" s="1" t="s">
        <v>18</v>
      </c>
      <c r="F6266" s="1" t="s">
        <v>182</v>
      </c>
      <c r="G6266" s="1" t="s">
        <v>11807</v>
      </c>
      <c r="H6266" s="1" t="s">
        <v>15835</v>
      </c>
      <c r="I6266" s="5">
        <v>806</v>
      </c>
      <c r="J6266" s="5">
        <v>12761351</v>
      </c>
      <c r="K6266" s="3">
        <f>+Tabella2026[[#This Row],[POP_2024]]/SUM(Tabella2026[POP_2024])</f>
        <v>1.3674120000819768E-5</v>
      </c>
      <c r="L6266" s="3">
        <f>+Tabella2026[[#This Row],[INCIDENZA POPOLAZIONE]]*(PLAFOND/2)</f>
        <v>4025.6506726513394</v>
      </c>
      <c r="M6266" s="3">
        <f>+IFERROR(Tabella2026[[#This Row],[reddito_2024]]/Tabella2026[[#This Row],[POP_2024]],"")</f>
        <v>15832.941687344914</v>
      </c>
      <c r="N6266" s="3">
        <f>+IF(Tabella2026[[#This Row],[REDDITO COMPLESSIVO PROCAPITE]]&lt;media_aggr_reddito_pc,(media_aggr_reddito_pc-Tabella2026[[#This Row],[REDDITO COMPLESSIVO PROCAPITE]]),0)</f>
        <v>1992.1243752638275</v>
      </c>
      <c r="O6266" s="3">
        <f>+Tabella2026[[#This Row],[DIFFERENZA REDDITO INFERIORE ALLA MEDIA DALLA MEDIA]]*Tabella2026[[#This Row],[POP_2024]]</f>
        <v>1605652.246462645</v>
      </c>
      <c r="P6266" s="3">
        <f>+Tabella2026[[#This Row],[POPOLAZIONE PER DIFFERENZA ]]/SUM(Tabella2026[[POPOLAZIONE PER DIFFERENZA ]])</f>
        <v>1.4245059404555292E-5</v>
      </c>
      <c r="Q6266" s="3">
        <f>+Tabella2026[[#This Row],[INCIDENZA POPOLAZIONE PER DIFFERENZA]]*(PLAFOND-SUM(Tabella2026[CONTRIBUTO SULLA BASE DELLA POPOLAZIONE]))</f>
        <v>4193.7348049065413</v>
      </c>
      <c r="R6266" s="3">
        <f>+Tabella2026[[#This Row],[CONTRIBUTO SULLA BASE DELLA POPOLAZIONE]]+Tabella2026[[#This Row],[CONTRIBUTO SULLA BASE DEL REDDITO]]</f>
        <v>8219.3854775578802</v>
      </c>
      <c r="S6266" s="3">
        <f>+Tabella2026[[#This Row],[CONTRIBUTO TOTALE]]/(PLAFOND/N_TESSERE)</f>
        <v>16.438770955115761</v>
      </c>
      <c r="T6266" s="3">
        <f>+MAX(CEILING(Tabella2026[[#This Row],[preDEF1]],1),1)</f>
        <v>17</v>
      </c>
      <c r="U6266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266" s="21">
        <f>+Tabella2026[[#This Row],[DEF - n. card]]*(PLAFOND/N_TESSERE)</f>
        <v>8500</v>
      </c>
      <c r="W6266" s="18"/>
    </row>
    <row r="6267" spans="2:23" x14ac:dyDescent="0.25">
      <c r="B6267" s="1" t="s">
        <v>12510</v>
      </c>
      <c r="C6267" s="2">
        <v>1011</v>
      </c>
      <c r="D6267" s="1" t="s">
        <v>12511</v>
      </c>
      <c r="E6267" s="1" t="s">
        <v>18</v>
      </c>
      <c r="F6267" s="1" t="s">
        <v>17</v>
      </c>
      <c r="G6267" s="1" t="s">
        <v>11807</v>
      </c>
      <c r="H6267" s="1" t="s">
        <v>15835</v>
      </c>
      <c r="I6267" s="5">
        <v>804</v>
      </c>
      <c r="J6267" s="5">
        <v>10853090</v>
      </c>
      <c r="K6267" s="3">
        <f>+Tabella2026[[#This Row],[POP_2024]]/SUM(Tabella2026[POP_2024])</f>
        <v>1.3640189181959174E-5</v>
      </c>
      <c r="L6267" s="3">
        <f>+Tabella2026[[#This Row],[INCIDENZA POPOLAZIONE]]*(PLAFOND/2)</f>
        <v>4015.6614650268943</v>
      </c>
      <c r="M6267" s="3">
        <f>+IFERROR(Tabella2026[[#This Row],[reddito_2024]]/Tabella2026[[#This Row],[POP_2024]],"")</f>
        <v>13498.868159203979</v>
      </c>
      <c r="N6267" s="3">
        <f>+IF(Tabella2026[[#This Row],[REDDITO COMPLESSIVO PROCAPITE]]&lt;media_aggr_reddito_pc,(media_aggr_reddito_pc-Tabella2026[[#This Row],[REDDITO COMPLESSIVO PROCAPITE]]),0)</f>
        <v>4326.1979034047617</v>
      </c>
      <c r="O6267" s="3">
        <f>+Tabella2026[[#This Row],[DIFFERENZA REDDITO INFERIORE ALLA MEDIA DALLA MEDIA]]*Tabella2026[[#This Row],[POP_2024]]</f>
        <v>3478263.1143374285</v>
      </c>
      <c r="P6267" s="3">
        <f>+Tabella2026[[#This Row],[POPOLAZIONE PER DIFFERENZA ]]/SUM(Tabella2026[[POPOLAZIONE PER DIFFERENZA ]])</f>
        <v>3.0858527926932952E-5</v>
      </c>
      <c r="Q6267" s="3">
        <f>+Tabella2026[[#This Row],[INCIDENZA POPOLAZIONE PER DIFFERENZA]]*(PLAFOND-SUM(Tabella2026[CONTRIBUTO SULLA BASE DELLA POPOLAZIONE]))</f>
        <v>9084.7274777931525</v>
      </c>
      <c r="R6267" s="3">
        <f>+Tabella2026[[#This Row],[CONTRIBUTO SULLA BASE DELLA POPOLAZIONE]]+Tabella2026[[#This Row],[CONTRIBUTO SULLA BASE DEL REDDITO]]</f>
        <v>13100.388942820047</v>
      </c>
      <c r="S6267" s="3">
        <f>+Tabella2026[[#This Row],[CONTRIBUTO TOTALE]]/(PLAFOND/N_TESSERE)</f>
        <v>26.200777885640093</v>
      </c>
      <c r="T6267" s="3">
        <f>+MAX(CEILING(Tabella2026[[#This Row],[preDEF1]],1),1)</f>
        <v>27</v>
      </c>
      <c r="U6267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267" s="21">
        <f>+Tabella2026[[#This Row],[DEF - n. card]]*(PLAFOND/N_TESSERE)</f>
        <v>13500</v>
      </c>
      <c r="W6267" s="18"/>
    </row>
    <row r="6268" spans="2:23" x14ac:dyDescent="0.25">
      <c r="B6268" s="1" t="s">
        <v>12622</v>
      </c>
      <c r="C6268" s="2">
        <v>5011</v>
      </c>
      <c r="D6268" s="1" t="s">
        <v>12623</v>
      </c>
      <c r="E6268" s="1" t="s">
        <v>18</v>
      </c>
      <c r="F6268" s="1" t="s">
        <v>182</v>
      </c>
      <c r="G6268" s="1" t="s">
        <v>11807</v>
      </c>
      <c r="H6268" s="1" t="s">
        <v>15835</v>
      </c>
      <c r="I6268" s="5">
        <v>804</v>
      </c>
      <c r="J6268" s="5">
        <v>14246899</v>
      </c>
      <c r="K6268" s="3">
        <f>+Tabella2026[[#This Row],[POP_2024]]/SUM(Tabella2026[POP_2024])</f>
        <v>1.3640189181959174E-5</v>
      </c>
      <c r="L6268" s="3">
        <f>+Tabella2026[[#This Row],[INCIDENZA POPOLAZIONE]]*(PLAFOND/2)</f>
        <v>4015.6614650268943</v>
      </c>
      <c r="M6268" s="3">
        <f>+IFERROR(Tabella2026[[#This Row],[reddito_2024]]/Tabella2026[[#This Row],[POP_2024]],"")</f>
        <v>17720.023631840795</v>
      </c>
      <c r="N6268" s="3">
        <f>+IF(Tabella2026[[#This Row],[REDDITO COMPLESSIVO PROCAPITE]]&lt;media_aggr_reddito_pc,(media_aggr_reddito_pc-Tabella2026[[#This Row],[REDDITO COMPLESSIVO PROCAPITE]]),0)</f>
        <v>105.04243076794592</v>
      </c>
      <c r="O6268" s="3">
        <f>+Tabella2026[[#This Row],[DIFFERENZA REDDITO INFERIORE ALLA MEDIA DALLA MEDIA]]*Tabella2026[[#This Row],[POP_2024]]</f>
        <v>84454.114337428517</v>
      </c>
      <c r="P6268" s="3">
        <f>+Tabella2026[[#This Row],[POPOLAZIONE PER DIFFERENZA ]]/SUM(Tabella2026[[POPOLAZIONE PER DIFFERENZA ]])</f>
        <v>7.492617896223662E-7</v>
      </c>
      <c r="Q6268" s="3">
        <f>+Tabella2026[[#This Row],[INCIDENZA POPOLAZIONE PER DIFFERENZA]]*(PLAFOND-SUM(Tabella2026[CONTRIBUTO SULLA BASE DELLA POPOLAZIONE]))</f>
        <v>220.58210891848327</v>
      </c>
      <c r="R6268" s="3">
        <f>+Tabella2026[[#This Row],[CONTRIBUTO SULLA BASE DELLA POPOLAZIONE]]+Tabella2026[[#This Row],[CONTRIBUTO SULLA BASE DEL REDDITO]]</f>
        <v>4236.2435739453776</v>
      </c>
      <c r="S6268" s="3">
        <f>+Tabella2026[[#This Row],[CONTRIBUTO TOTALE]]/(PLAFOND/N_TESSERE)</f>
        <v>8.4724871478907549</v>
      </c>
      <c r="T6268" s="3">
        <f>+MAX(CEILING(Tabella2026[[#This Row],[preDEF1]],1),1)</f>
        <v>9</v>
      </c>
      <c r="U6268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68" s="21">
        <f>+Tabella2026[[#This Row],[DEF - n. card]]*(PLAFOND/N_TESSERE)</f>
        <v>4500</v>
      </c>
      <c r="W6268" s="18"/>
    </row>
    <row r="6269" spans="2:23" x14ac:dyDescent="0.25">
      <c r="B6269" s="1" t="s">
        <v>12606</v>
      </c>
      <c r="C6269" s="2">
        <v>80017</v>
      </c>
      <c r="D6269" s="1" t="s">
        <v>12607</v>
      </c>
      <c r="E6269" s="1" t="s">
        <v>61</v>
      </c>
      <c r="F6269" s="1" t="s">
        <v>62</v>
      </c>
      <c r="G6269" s="1" t="s">
        <v>11807</v>
      </c>
      <c r="H6269" s="1" t="s">
        <v>15836</v>
      </c>
      <c r="I6269" s="5">
        <v>804</v>
      </c>
      <c r="J6269" s="5">
        <v>4397871</v>
      </c>
      <c r="K6269" s="3">
        <f>+Tabella2026[[#This Row],[POP_2024]]/SUM(Tabella2026[POP_2024])</f>
        <v>1.3640189181959174E-5</v>
      </c>
      <c r="L6269" s="3">
        <f>+Tabella2026[[#This Row],[INCIDENZA POPOLAZIONE]]*(PLAFOND/2)</f>
        <v>4015.6614650268943</v>
      </c>
      <c r="M6269" s="3">
        <f>+IFERROR(Tabella2026[[#This Row],[reddito_2024]]/Tabella2026[[#This Row],[POP_2024]],"")</f>
        <v>5469.9888059701489</v>
      </c>
      <c r="N6269" s="3">
        <f>+IF(Tabella2026[[#This Row],[REDDITO COMPLESSIVO PROCAPITE]]&lt;media_aggr_reddito_pc,(media_aggr_reddito_pc-Tabella2026[[#This Row],[REDDITO COMPLESSIVO PROCAPITE]]),0)</f>
        <v>12355.077256638593</v>
      </c>
      <c r="O6269" s="3">
        <f>+Tabella2026[[#This Row],[DIFFERENZA REDDITO INFERIORE ALLA MEDIA DALLA MEDIA]]*Tabella2026[[#This Row],[POP_2024]]</f>
        <v>9933482.1143374294</v>
      </c>
      <c r="P6269" s="3">
        <f>+Tabella2026[[#This Row],[POPOLAZIONE PER DIFFERENZA ]]/SUM(Tabella2026[[POPOLAZIONE PER DIFFERENZA ]])</f>
        <v>8.8128075755235588E-5</v>
      </c>
      <c r="Q6269" s="3">
        <f>+Tabella2026[[#This Row],[INCIDENZA POPOLAZIONE PER DIFFERENZA]]*(PLAFOND-SUM(Tabella2026[CONTRIBUTO SULLA BASE DELLA POPOLAZIONE]))</f>
        <v>25944.839406284646</v>
      </c>
      <c r="R6269" s="3">
        <f>+Tabella2026[[#This Row],[CONTRIBUTO SULLA BASE DELLA POPOLAZIONE]]+Tabella2026[[#This Row],[CONTRIBUTO SULLA BASE DEL REDDITO]]</f>
        <v>29960.500871311539</v>
      </c>
      <c r="S6269" s="3">
        <f>+Tabella2026[[#This Row],[CONTRIBUTO TOTALE]]/(PLAFOND/N_TESSERE)</f>
        <v>59.921001742623076</v>
      </c>
      <c r="T6269" s="3">
        <f>+MAX(CEILING(Tabella2026[[#This Row],[preDEF1]],1),1)</f>
        <v>60</v>
      </c>
      <c r="U6269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6269" s="21">
        <f>+Tabella2026[[#This Row],[DEF - n. card]]*(PLAFOND/N_TESSERE)</f>
        <v>30000</v>
      </c>
      <c r="W6269" s="18"/>
    </row>
    <row r="6270" spans="2:23" x14ac:dyDescent="0.25">
      <c r="B6270" s="1" t="s">
        <v>12634</v>
      </c>
      <c r="C6270" s="2">
        <v>6088</v>
      </c>
      <c r="D6270" s="1" t="s">
        <v>12635</v>
      </c>
      <c r="E6270" s="1" t="s">
        <v>18</v>
      </c>
      <c r="F6270" s="1" t="s">
        <v>138</v>
      </c>
      <c r="G6270" s="1" t="s">
        <v>11807</v>
      </c>
      <c r="H6270" s="1" t="s">
        <v>15835</v>
      </c>
      <c r="I6270" s="5">
        <v>804</v>
      </c>
      <c r="J6270" s="5">
        <v>13542050</v>
      </c>
      <c r="K6270" s="3">
        <f>+Tabella2026[[#This Row],[POP_2024]]/SUM(Tabella2026[POP_2024])</f>
        <v>1.3640189181959174E-5</v>
      </c>
      <c r="L6270" s="3">
        <f>+Tabella2026[[#This Row],[INCIDENZA POPOLAZIONE]]*(PLAFOND/2)</f>
        <v>4015.6614650268943</v>
      </c>
      <c r="M6270" s="3">
        <f>+IFERROR(Tabella2026[[#This Row],[reddito_2024]]/Tabella2026[[#This Row],[POP_2024]],"")</f>
        <v>16843.345771144279</v>
      </c>
      <c r="N6270" s="3">
        <f>+IF(Tabella2026[[#This Row],[REDDITO COMPLESSIVO PROCAPITE]]&lt;media_aggr_reddito_pc,(media_aggr_reddito_pc-Tabella2026[[#This Row],[REDDITO COMPLESSIVO PROCAPITE]]),0)</f>
        <v>981.72029146446221</v>
      </c>
      <c r="O6270" s="3">
        <f>+Tabella2026[[#This Row],[DIFFERENZA REDDITO INFERIORE ALLA MEDIA DALLA MEDIA]]*Tabella2026[[#This Row],[POP_2024]]</f>
        <v>789303.11433742766</v>
      </c>
      <c r="P6270" s="3">
        <f>+Tabella2026[[#This Row],[POPOLAZIONE PER DIFFERENZA ]]/SUM(Tabella2026[[POPOLAZIONE PER DIFFERENZA ]])</f>
        <v>7.002555987267904E-6</v>
      </c>
      <c r="Q6270" s="3">
        <f>+Tabella2026[[#This Row],[INCIDENZA POPOLAZIONE PER DIFFERENZA]]*(PLAFOND-SUM(Tabella2026[CONTRIBUTO SULLA BASE DELLA POPOLAZIONE]))</f>
        <v>2061.547230734689</v>
      </c>
      <c r="R6270" s="3">
        <f>+Tabella2026[[#This Row],[CONTRIBUTO SULLA BASE DELLA POPOLAZIONE]]+Tabella2026[[#This Row],[CONTRIBUTO SULLA BASE DEL REDDITO]]</f>
        <v>6077.2086957615829</v>
      </c>
      <c r="S6270" s="3">
        <f>+Tabella2026[[#This Row],[CONTRIBUTO TOTALE]]/(PLAFOND/N_TESSERE)</f>
        <v>12.154417391523166</v>
      </c>
      <c r="T6270" s="3">
        <f>+MAX(CEILING(Tabella2026[[#This Row],[preDEF1]],1),1)</f>
        <v>13</v>
      </c>
      <c r="U6270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270" s="21">
        <f>+Tabella2026[[#This Row],[DEF - n. card]]*(PLAFOND/N_TESSERE)</f>
        <v>6500</v>
      </c>
      <c r="W6270" s="18"/>
    </row>
    <row r="6271" spans="2:23" x14ac:dyDescent="0.25">
      <c r="B6271" s="1" t="s">
        <v>12518</v>
      </c>
      <c r="C6271" s="2">
        <v>25007</v>
      </c>
      <c r="D6271" s="1" t="s">
        <v>12519</v>
      </c>
      <c r="E6271" s="1" t="s">
        <v>38</v>
      </c>
      <c r="F6271" s="1" t="s">
        <v>514</v>
      </c>
      <c r="G6271" s="1" t="s">
        <v>11807</v>
      </c>
      <c r="H6271" s="1" t="s">
        <v>15835</v>
      </c>
      <c r="I6271" s="5">
        <v>803</v>
      </c>
      <c r="J6271" s="5">
        <v>19597808</v>
      </c>
      <c r="K6271" s="3">
        <f>+Tabella2026[[#This Row],[POP_2024]]/SUM(Tabella2026[POP_2024])</f>
        <v>1.3623223772528876E-5</v>
      </c>
      <c r="L6271" s="3">
        <f>+Tabella2026[[#This Row],[INCIDENZA POPOLAZIONE]]*(PLAFOND/2)</f>
        <v>4010.6668612146718</v>
      </c>
      <c r="M6271" s="3">
        <f>+IFERROR(Tabella2026[[#This Row],[reddito_2024]]/Tabella2026[[#This Row],[POP_2024]],"")</f>
        <v>24405.738480697386</v>
      </c>
      <c r="N6271" s="3">
        <f>+IF(Tabella2026[[#This Row],[REDDITO COMPLESSIVO PROCAPITE]]&lt;media_aggr_reddito_pc,(media_aggr_reddito_pc-Tabella2026[[#This Row],[REDDITO COMPLESSIVO PROCAPITE]]),0)</f>
        <v>0</v>
      </c>
      <c r="O6271" s="3">
        <f>+Tabella2026[[#This Row],[DIFFERENZA REDDITO INFERIORE ALLA MEDIA DALLA MEDIA]]*Tabella2026[[#This Row],[POP_2024]]</f>
        <v>0</v>
      </c>
      <c r="P6271" s="3">
        <f>+Tabella2026[[#This Row],[POPOLAZIONE PER DIFFERENZA ]]/SUM(Tabella2026[[POPOLAZIONE PER DIFFERENZA ]])</f>
        <v>0</v>
      </c>
      <c r="Q6271" s="3">
        <f>+Tabella2026[[#This Row],[INCIDENZA POPOLAZIONE PER DIFFERENZA]]*(PLAFOND-SUM(Tabella2026[CONTRIBUTO SULLA BASE DELLA POPOLAZIONE]))</f>
        <v>0</v>
      </c>
      <c r="R6271" s="3">
        <f>+Tabella2026[[#This Row],[CONTRIBUTO SULLA BASE DELLA POPOLAZIONE]]+Tabella2026[[#This Row],[CONTRIBUTO SULLA BASE DEL REDDITO]]</f>
        <v>4010.6668612146718</v>
      </c>
      <c r="S6271" s="3">
        <f>+Tabella2026[[#This Row],[CONTRIBUTO TOTALE]]/(PLAFOND/N_TESSERE)</f>
        <v>8.0213337224293433</v>
      </c>
      <c r="T6271" s="3">
        <f>+MAX(CEILING(Tabella2026[[#This Row],[preDEF1]],1),1)</f>
        <v>9</v>
      </c>
      <c r="U627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71" s="21">
        <f>+Tabella2026[[#This Row],[DEF - n. card]]*(PLAFOND/N_TESSERE)</f>
        <v>4500</v>
      </c>
      <c r="W6271" s="18"/>
    </row>
    <row r="6272" spans="2:23" x14ac:dyDescent="0.25">
      <c r="B6272" s="1" t="s">
        <v>12366</v>
      </c>
      <c r="C6272" s="2">
        <v>112028</v>
      </c>
      <c r="D6272" s="1" t="s">
        <v>12367</v>
      </c>
      <c r="E6272" s="1" t="s">
        <v>76</v>
      </c>
      <c r="F6272" s="1" t="s">
        <v>88</v>
      </c>
      <c r="G6272" s="1" t="s">
        <v>11807</v>
      </c>
      <c r="H6272" s="1" t="s">
        <v>15836</v>
      </c>
      <c r="I6272" s="5">
        <v>803</v>
      </c>
      <c r="J6272" s="5">
        <v>9407538</v>
      </c>
      <c r="K6272" s="3">
        <f>+Tabella2026[[#This Row],[POP_2024]]/SUM(Tabella2026[POP_2024])</f>
        <v>1.3623223772528876E-5</v>
      </c>
      <c r="L6272" s="3">
        <f>+Tabella2026[[#This Row],[INCIDENZA POPOLAZIONE]]*(PLAFOND/2)</f>
        <v>4010.6668612146718</v>
      </c>
      <c r="M6272" s="3">
        <f>+IFERROR(Tabella2026[[#This Row],[reddito_2024]]/Tabella2026[[#This Row],[POP_2024]],"")</f>
        <v>11715.489414694894</v>
      </c>
      <c r="N6272" s="3">
        <f>+IF(Tabella2026[[#This Row],[REDDITO COMPLESSIVO PROCAPITE]]&lt;media_aggr_reddito_pc,(media_aggr_reddito_pc-Tabella2026[[#This Row],[REDDITO COMPLESSIVO PROCAPITE]]),0)</f>
        <v>6109.5766479138474</v>
      </c>
      <c r="O6272" s="3">
        <f>+Tabella2026[[#This Row],[DIFFERENZA REDDITO INFERIORE ALLA MEDIA DALLA MEDIA]]*Tabella2026[[#This Row],[POP_2024]]</f>
        <v>4905990.0482748197</v>
      </c>
      <c r="P6272" s="3">
        <f>+Tabella2026[[#This Row],[POPOLAZIONE PER DIFFERENZA ]]/SUM(Tabella2026[[POPOLAZIONE PER DIFFERENZA ]])</f>
        <v>4.352506579789958E-5</v>
      </c>
      <c r="Q6272" s="3">
        <f>+Tabella2026[[#This Row],[INCIDENZA POPOLAZIONE PER DIFFERENZA]]*(PLAFOND-SUM(Tabella2026[CONTRIBUTO SULLA BASE DELLA POPOLAZIONE]))</f>
        <v>12813.74672710234</v>
      </c>
      <c r="R6272" s="3">
        <f>+Tabella2026[[#This Row],[CONTRIBUTO SULLA BASE DELLA POPOLAZIONE]]+Tabella2026[[#This Row],[CONTRIBUTO SULLA BASE DEL REDDITO]]</f>
        <v>16824.413588317013</v>
      </c>
      <c r="S6272" s="3">
        <f>+Tabella2026[[#This Row],[CONTRIBUTO TOTALE]]/(PLAFOND/N_TESSERE)</f>
        <v>33.648827176634029</v>
      </c>
      <c r="T6272" s="3">
        <f>+MAX(CEILING(Tabella2026[[#This Row],[preDEF1]],1),1)</f>
        <v>34</v>
      </c>
      <c r="U6272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6272" s="21">
        <f>+Tabella2026[[#This Row],[DEF - n. card]]*(PLAFOND/N_TESSERE)</f>
        <v>17000</v>
      </c>
      <c r="W6272" s="18"/>
    </row>
    <row r="6273" spans="2:23" x14ac:dyDescent="0.25">
      <c r="B6273" s="1" t="s">
        <v>12818</v>
      </c>
      <c r="C6273" s="2">
        <v>103024</v>
      </c>
      <c r="D6273" s="1" t="s">
        <v>12819</v>
      </c>
      <c r="E6273" s="1" t="s">
        <v>18</v>
      </c>
      <c r="F6273" s="1" t="s">
        <v>648</v>
      </c>
      <c r="G6273" s="1" t="s">
        <v>11807</v>
      </c>
      <c r="H6273" s="1" t="s">
        <v>15835</v>
      </c>
      <c r="I6273" s="5">
        <v>802</v>
      </c>
      <c r="J6273" s="5">
        <v>10038194</v>
      </c>
      <c r="K6273" s="3">
        <f>+Tabella2026[[#This Row],[POP_2024]]/SUM(Tabella2026[POP_2024])</f>
        <v>1.3606258363098578E-5</v>
      </c>
      <c r="L6273" s="3">
        <f>+Tabella2026[[#This Row],[INCIDENZA POPOLAZIONE]]*(PLAFOND/2)</f>
        <v>4005.6722574024488</v>
      </c>
      <c r="M6273" s="3">
        <f>+IFERROR(Tabella2026[[#This Row],[reddito_2024]]/Tabella2026[[#This Row],[POP_2024]],"")</f>
        <v>12516.451371571073</v>
      </c>
      <c r="N6273" s="3">
        <f>+IF(Tabella2026[[#This Row],[REDDITO COMPLESSIVO PROCAPITE]]&lt;media_aggr_reddito_pc,(media_aggr_reddito_pc-Tabella2026[[#This Row],[REDDITO COMPLESSIVO PROCAPITE]]),0)</f>
        <v>5308.6146910376683</v>
      </c>
      <c r="O6273" s="3">
        <f>+Tabella2026[[#This Row],[DIFFERENZA REDDITO INFERIORE ALLA MEDIA DALLA MEDIA]]*Tabella2026[[#This Row],[POP_2024]]</f>
        <v>4257508.9822122101</v>
      </c>
      <c r="P6273" s="3">
        <f>+Tabella2026[[#This Row],[POPOLAZIONE PER DIFFERENZA ]]/SUM(Tabella2026[[POPOLAZIONE PER DIFFERENZA ]])</f>
        <v>3.7771857823294645E-5</v>
      </c>
      <c r="Q6273" s="3">
        <f>+Tabella2026[[#This Row],[INCIDENZA POPOLAZIONE PER DIFFERENZA]]*(PLAFOND-SUM(Tabella2026[CONTRIBUTO SULLA BASE DELLA POPOLAZIONE]))</f>
        <v>11120.006614284621</v>
      </c>
      <c r="R6273" s="3">
        <f>+Tabella2026[[#This Row],[CONTRIBUTO SULLA BASE DELLA POPOLAZIONE]]+Tabella2026[[#This Row],[CONTRIBUTO SULLA BASE DEL REDDITO]]</f>
        <v>15125.678871687069</v>
      </c>
      <c r="S6273" s="3">
        <f>+Tabella2026[[#This Row],[CONTRIBUTO TOTALE]]/(PLAFOND/N_TESSERE)</f>
        <v>30.251357743374136</v>
      </c>
      <c r="T6273" s="3">
        <f>+MAX(CEILING(Tabella2026[[#This Row],[preDEF1]],1),1)</f>
        <v>31</v>
      </c>
      <c r="U6273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273" s="21">
        <f>+Tabella2026[[#This Row],[DEF - n. card]]*(PLAFOND/N_TESSERE)</f>
        <v>15500</v>
      </c>
      <c r="W6273" s="18"/>
    </row>
    <row r="6274" spans="2:23" x14ac:dyDescent="0.25">
      <c r="B6274" s="1" t="s">
        <v>12390</v>
      </c>
      <c r="C6274" s="2">
        <v>79073</v>
      </c>
      <c r="D6274" s="1" t="s">
        <v>12391</v>
      </c>
      <c r="E6274" s="1" t="s">
        <v>61</v>
      </c>
      <c r="F6274" s="1" t="s">
        <v>148</v>
      </c>
      <c r="G6274" s="1" t="s">
        <v>11807</v>
      </c>
      <c r="H6274" s="1" t="s">
        <v>15836</v>
      </c>
      <c r="I6274" s="5">
        <v>802</v>
      </c>
      <c r="J6274" s="5">
        <v>7209856</v>
      </c>
      <c r="K6274" s="3">
        <f>+Tabella2026[[#This Row],[POP_2024]]/SUM(Tabella2026[POP_2024])</f>
        <v>1.3606258363098578E-5</v>
      </c>
      <c r="L6274" s="3">
        <f>+Tabella2026[[#This Row],[INCIDENZA POPOLAZIONE]]*(PLAFOND/2)</f>
        <v>4005.6722574024488</v>
      </c>
      <c r="M6274" s="3">
        <f>+IFERROR(Tabella2026[[#This Row],[reddito_2024]]/Tabella2026[[#This Row],[POP_2024]],"")</f>
        <v>8989.8453865336651</v>
      </c>
      <c r="N6274" s="3">
        <f>+IF(Tabella2026[[#This Row],[REDDITO COMPLESSIVO PROCAPITE]]&lt;media_aggr_reddito_pc,(media_aggr_reddito_pc-Tabella2026[[#This Row],[REDDITO COMPLESSIVO PROCAPITE]]),0)</f>
        <v>8835.220676075076</v>
      </c>
      <c r="O6274" s="3">
        <f>+Tabella2026[[#This Row],[DIFFERENZA REDDITO INFERIORE ALLA MEDIA DALLA MEDIA]]*Tabella2026[[#This Row],[POP_2024]]</f>
        <v>7085846.982212211</v>
      </c>
      <c r="P6274" s="3">
        <f>+Tabella2026[[#This Row],[POPOLAZIONE PER DIFFERENZA ]]/SUM(Tabella2026[[POPOLAZIONE PER DIFFERENZA ]])</f>
        <v>6.2864366437736044E-5</v>
      </c>
      <c r="Q6274" s="3">
        <f>+Tabella2026[[#This Row],[INCIDENZA POPOLAZIONE PER DIFFERENZA]]*(PLAFOND-SUM(Tabella2026[CONTRIBUTO SULLA BASE DELLA POPOLAZIONE]))</f>
        <v>18507.222330994737</v>
      </c>
      <c r="R6274" s="3">
        <f>+Tabella2026[[#This Row],[CONTRIBUTO SULLA BASE DELLA POPOLAZIONE]]+Tabella2026[[#This Row],[CONTRIBUTO SULLA BASE DEL REDDITO]]</f>
        <v>22512.894588397186</v>
      </c>
      <c r="S6274" s="3">
        <f>+Tabella2026[[#This Row],[CONTRIBUTO TOTALE]]/(PLAFOND/N_TESSERE)</f>
        <v>45.025789176794376</v>
      </c>
      <c r="T6274" s="3">
        <f>+MAX(CEILING(Tabella2026[[#This Row],[preDEF1]],1),1)</f>
        <v>46</v>
      </c>
      <c r="U6274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6274" s="21">
        <f>+Tabella2026[[#This Row],[DEF - n. card]]*(PLAFOND/N_TESSERE)</f>
        <v>23000</v>
      </c>
      <c r="W6274" s="18"/>
    </row>
    <row r="6275" spans="2:23" x14ac:dyDescent="0.25">
      <c r="B6275" s="1" t="s">
        <v>12448</v>
      </c>
      <c r="C6275" s="2">
        <v>80084</v>
      </c>
      <c r="D6275" s="1" t="s">
        <v>12449</v>
      </c>
      <c r="E6275" s="1" t="s">
        <v>61</v>
      </c>
      <c r="F6275" s="1" t="s">
        <v>62</v>
      </c>
      <c r="G6275" s="1" t="s">
        <v>11807</v>
      </c>
      <c r="H6275" s="1" t="s">
        <v>15836</v>
      </c>
      <c r="I6275" s="5">
        <v>802</v>
      </c>
      <c r="J6275" s="5">
        <v>7567771</v>
      </c>
      <c r="K6275" s="3">
        <f>+Tabella2026[[#This Row],[POP_2024]]/SUM(Tabella2026[POP_2024])</f>
        <v>1.3606258363098578E-5</v>
      </c>
      <c r="L6275" s="3">
        <f>+Tabella2026[[#This Row],[INCIDENZA POPOLAZIONE]]*(PLAFOND/2)</f>
        <v>4005.6722574024488</v>
      </c>
      <c r="M6275" s="3">
        <f>+IFERROR(Tabella2026[[#This Row],[reddito_2024]]/Tabella2026[[#This Row],[POP_2024]],"")</f>
        <v>9436.1234413965085</v>
      </c>
      <c r="N6275" s="3">
        <f>+IF(Tabella2026[[#This Row],[REDDITO COMPLESSIVO PROCAPITE]]&lt;media_aggr_reddito_pc,(media_aggr_reddito_pc-Tabella2026[[#This Row],[REDDITO COMPLESSIVO PROCAPITE]]),0)</f>
        <v>8388.9426212122326</v>
      </c>
      <c r="O6275" s="3">
        <f>+Tabella2026[[#This Row],[DIFFERENZA REDDITO INFERIORE ALLA MEDIA DALLA MEDIA]]*Tabella2026[[#This Row],[POP_2024]]</f>
        <v>6727931.9822122101</v>
      </c>
      <c r="P6275" s="3">
        <f>+Tabella2026[[#This Row],[POPOLAZIONE PER DIFFERENZA ]]/SUM(Tabella2026[[POPOLAZIONE PER DIFFERENZA ]])</f>
        <v>5.9689008605419753E-5</v>
      </c>
      <c r="Q6275" s="3">
        <f>+Tabella2026[[#This Row],[INCIDENZA POPOLAZIONE PER DIFFERENZA]]*(PLAFOND-SUM(Tabella2026[CONTRIBUTO SULLA BASE DELLA POPOLAZIONE]))</f>
        <v>17572.399366679194</v>
      </c>
      <c r="R6275" s="3">
        <f>+Tabella2026[[#This Row],[CONTRIBUTO SULLA BASE DELLA POPOLAZIONE]]+Tabella2026[[#This Row],[CONTRIBUTO SULLA BASE DEL REDDITO]]</f>
        <v>21578.071624081644</v>
      </c>
      <c r="S6275" s="3">
        <f>+Tabella2026[[#This Row],[CONTRIBUTO TOTALE]]/(PLAFOND/N_TESSERE)</f>
        <v>43.156143248163289</v>
      </c>
      <c r="T6275" s="3">
        <f>+MAX(CEILING(Tabella2026[[#This Row],[preDEF1]],1),1)</f>
        <v>44</v>
      </c>
      <c r="U6275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6275" s="21">
        <f>+Tabella2026[[#This Row],[DEF - n. card]]*(PLAFOND/N_TESSERE)</f>
        <v>22000</v>
      </c>
      <c r="W6275" s="18"/>
    </row>
    <row r="6276" spans="2:23" x14ac:dyDescent="0.25">
      <c r="B6276" s="1" t="s">
        <v>12532</v>
      </c>
      <c r="C6276" s="2">
        <v>78041</v>
      </c>
      <c r="D6276" s="1" t="s">
        <v>12533</v>
      </c>
      <c r="E6276" s="1" t="s">
        <v>61</v>
      </c>
      <c r="F6276" s="1" t="s">
        <v>178</v>
      </c>
      <c r="G6276" s="1" t="s">
        <v>11807</v>
      </c>
      <c r="H6276" s="1" t="s">
        <v>15836</v>
      </c>
      <c r="I6276" s="5">
        <v>801</v>
      </c>
      <c r="J6276" s="5">
        <v>8886301</v>
      </c>
      <c r="K6276" s="3">
        <f>+Tabella2026[[#This Row],[POP_2024]]/SUM(Tabella2026[POP_2024])</f>
        <v>1.3589292953668282E-5</v>
      </c>
      <c r="L6276" s="3">
        <f>+Tabella2026[[#This Row],[INCIDENZA POPOLAZIONE]]*(PLAFOND/2)</f>
        <v>4000.6776535902268</v>
      </c>
      <c r="M6276" s="3">
        <f>+IFERROR(Tabella2026[[#This Row],[reddito_2024]]/Tabella2026[[#This Row],[POP_2024]],"")</f>
        <v>11094.008739076155</v>
      </c>
      <c r="N6276" s="3">
        <f>+IF(Tabella2026[[#This Row],[REDDITO COMPLESSIVO PROCAPITE]]&lt;media_aggr_reddito_pc,(media_aggr_reddito_pc-Tabella2026[[#This Row],[REDDITO COMPLESSIVO PROCAPITE]]),0)</f>
        <v>6731.0573235325865</v>
      </c>
      <c r="O6276" s="3">
        <f>+Tabella2026[[#This Row],[DIFFERENZA REDDITO INFERIORE ALLA MEDIA DALLA MEDIA]]*Tabella2026[[#This Row],[POP_2024]]</f>
        <v>5391576.9161496013</v>
      </c>
      <c r="P6276" s="3">
        <f>+Tabella2026[[#This Row],[POPOLAZIONE PER DIFFERENZA ]]/SUM(Tabella2026[[POPOLAZIONE PER DIFFERENZA ]])</f>
        <v>4.7833105595550202E-5</v>
      </c>
      <c r="Q6276" s="3">
        <f>+Tabella2026[[#This Row],[INCIDENZA POPOLAZIONE PER DIFFERENZA]]*(PLAFOND-SUM(Tabella2026[CONTRIBUTO SULLA BASE DELLA POPOLAZIONE]))</f>
        <v>14082.030412500841</v>
      </c>
      <c r="R6276" s="3">
        <f>+Tabella2026[[#This Row],[CONTRIBUTO SULLA BASE DELLA POPOLAZIONE]]+Tabella2026[[#This Row],[CONTRIBUTO SULLA BASE DEL REDDITO]]</f>
        <v>18082.708066091069</v>
      </c>
      <c r="S6276" s="3">
        <f>+Tabella2026[[#This Row],[CONTRIBUTO TOTALE]]/(PLAFOND/N_TESSERE)</f>
        <v>36.165416132182138</v>
      </c>
      <c r="T6276" s="3">
        <f>+MAX(CEILING(Tabella2026[[#This Row],[preDEF1]],1),1)</f>
        <v>37</v>
      </c>
      <c r="U6276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6276" s="21">
        <f>+Tabella2026[[#This Row],[DEF - n. card]]*(PLAFOND/N_TESSERE)</f>
        <v>18500</v>
      </c>
      <c r="W6276" s="18"/>
    </row>
    <row r="6277" spans="2:23" x14ac:dyDescent="0.25">
      <c r="B6277" s="1" t="s">
        <v>12392</v>
      </c>
      <c r="C6277" s="2">
        <v>80048</v>
      </c>
      <c r="D6277" s="1" t="s">
        <v>12393</v>
      </c>
      <c r="E6277" s="1" t="s">
        <v>61</v>
      </c>
      <c r="F6277" s="1" t="s">
        <v>62</v>
      </c>
      <c r="G6277" s="1" t="s">
        <v>11807</v>
      </c>
      <c r="H6277" s="1" t="s">
        <v>15836</v>
      </c>
      <c r="I6277" s="5">
        <v>801</v>
      </c>
      <c r="J6277" s="5">
        <v>7378916</v>
      </c>
      <c r="K6277" s="3">
        <f>+Tabella2026[[#This Row],[POP_2024]]/SUM(Tabella2026[POP_2024])</f>
        <v>1.3589292953668282E-5</v>
      </c>
      <c r="L6277" s="3">
        <f>+Tabella2026[[#This Row],[INCIDENZA POPOLAZIONE]]*(PLAFOND/2)</f>
        <v>4000.6776535902268</v>
      </c>
      <c r="M6277" s="3">
        <f>+IFERROR(Tabella2026[[#This Row],[reddito_2024]]/Tabella2026[[#This Row],[POP_2024]],"")</f>
        <v>9212.1298377028706</v>
      </c>
      <c r="N6277" s="3">
        <f>+IF(Tabella2026[[#This Row],[REDDITO COMPLESSIVO PROCAPITE]]&lt;media_aggr_reddito_pc,(media_aggr_reddito_pc-Tabella2026[[#This Row],[REDDITO COMPLESSIVO PROCAPITE]]),0)</f>
        <v>8612.9362249058704</v>
      </c>
      <c r="O6277" s="3">
        <f>+Tabella2026[[#This Row],[DIFFERENZA REDDITO INFERIORE ALLA MEDIA DALLA MEDIA]]*Tabella2026[[#This Row],[POP_2024]]</f>
        <v>6898961.9161496023</v>
      </c>
      <c r="P6277" s="3">
        <f>+Tabella2026[[#This Row],[POPOLAZIONE PER DIFFERENZA ]]/SUM(Tabella2026[[POPOLAZIONE PER DIFFERENZA ]])</f>
        <v>6.120635557408169E-5</v>
      </c>
      <c r="Q6277" s="3">
        <f>+Tabella2026[[#This Row],[INCIDENZA POPOLAZIONE PER DIFFERENZA]]*(PLAFOND-SUM(Tabella2026[CONTRIBUTO SULLA BASE DELLA POPOLAZIONE]))</f>
        <v>18019.105176243043</v>
      </c>
      <c r="R6277" s="3">
        <f>+Tabella2026[[#This Row],[CONTRIBUTO SULLA BASE DELLA POPOLAZIONE]]+Tabella2026[[#This Row],[CONTRIBUTO SULLA BASE DEL REDDITO]]</f>
        <v>22019.782829833272</v>
      </c>
      <c r="S6277" s="3">
        <f>+Tabella2026[[#This Row],[CONTRIBUTO TOTALE]]/(PLAFOND/N_TESSERE)</f>
        <v>44.039565659666543</v>
      </c>
      <c r="T6277" s="3">
        <f>+MAX(CEILING(Tabella2026[[#This Row],[preDEF1]],1),1)</f>
        <v>45</v>
      </c>
      <c r="U6277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6277" s="21">
        <f>+Tabella2026[[#This Row],[DEF - n. card]]*(PLAFOND/N_TESSERE)</f>
        <v>22500</v>
      </c>
      <c r="W6277" s="18"/>
    </row>
    <row r="6278" spans="2:23" x14ac:dyDescent="0.25">
      <c r="B6278" s="1" t="s">
        <v>12380</v>
      </c>
      <c r="C6278" s="2">
        <v>94040</v>
      </c>
      <c r="D6278" s="1" t="s">
        <v>12381</v>
      </c>
      <c r="E6278" s="1" t="s">
        <v>345</v>
      </c>
      <c r="F6278" s="1" t="s">
        <v>1000</v>
      </c>
      <c r="G6278" s="1" t="s">
        <v>11807</v>
      </c>
      <c r="H6278" s="1" t="s">
        <v>15836</v>
      </c>
      <c r="I6278" s="5">
        <v>801</v>
      </c>
      <c r="J6278" s="5">
        <v>8503420</v>
      </c>
      <c r="K6278" s="3">
        <f>+Tabella2026[[#This Row],[POP_2024]]/SUM(Tabella2026[POP_2024])</f>
        <v>1.3589292953668282E-5</v>
      </c>
      <c r="L6278" s="3">
        <f>+Tabella2026[[#This Row],[INCIDENZA POPOLAZIONE]]*(PLAFOND/2)</f>
        <v>4000.6776535902268</v>
      </c>
      <c r="M6278" s="3">
        <f>+IFERROR(Tabella2026[[#This Row],[reddito_2024]]/Tabella2026[[#This Row],[POP_2024]],"")</f>
        <v>10616.004993757802</v>
      </c>
      <c r="N6278" s="3">
        <f>+IF(Tabella2026[[#This Row],[REDDITO COMPLESSIVO PROCAPITE]]&lt;media_aggr_reddito_pc,(media_aggr_reddito_pc-Tabella2026[[#This Row],[REDDITO COMPLESSIVO PROCAPITE]]),0)</f>
        <v>7209.0610688509387</v>
      </c>
      <c r="O6278" s="3">
        <f>+Tabella2026[[#This Row],[DIFFERENZA REDDITO INFERIORE ALLA MEDIA DALLA MEDIA]]*Tabella2026[[#This Row],[POP_2024]]</f>
        <v>5774457.9161496023</v>
      </c>
      <c r="P6278" s="3">
        <f>+Tabella2026[[#This Row],[POPOLAZIONE PER DIFFERENZA ]]/SUM(Tabella2026[[POPOLAZIONE PER DIFFERENZA ]])</f>
        <v>5.1229957312284891E-5</v>
      </c>
      <c r="Q6278" s="3">
        <f>+Tabella2026[[#This Row],[INCIDENZA POPOLAZIONE PER DIFFERENZA]]*(PLAFOND-SUM(Tabella2026[CONTRIBUTO SULLA BASE DELLA POPOLAZIONE]))</f>
        <v>15082.06101026875</v>
      </c>
      <c r="R6278" s="3">
        <f>+Tabella2026[[#This Row],[CONTRIBUTO SULLA BASE DELLA POPOLAZIONE]]+Tabella2026[[#This Row],[CONTRIBUTO SULLA BASE DEL REDDITO]]</f>
        <v>19082.738663858978</v>
      </c>
      <c r="S6278" s="3">
        <f>+Tabella2026[[#This Row],[CONTRIBUTO TOTALE]]/(PLAFOND/N_TESSERE)</f>
        <v>38.165477327717959</v>
      </c>
      <c r="T6278" s="3">
        <f>+MAX(CEILING(Tabella2026[[#This Row],[preDEF1]],1),1)</f>
        <v>39</v>
      </c>
      <c r="U6278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6278" s="21">
        <f>+Tabella2026[[#This Row],[DEF - n. card]]*(PLAFOND/N_TESSERE)</f>
        <v>19500</v>
      </c>
      <c r="W6278" s="18"/>
    </row>
    <row r="6279" spans="2:23" x14ac:dyDescent="0.25">
      <c r="B6279" s="1" t="s">
        <v>12688</v>
      </c>
      <c r="C6279" s="2">
        <v>57062</v>
      </c>
      <c r="D6279" s="1" t="s">
        <v>12689</v>
      </c>
      <c r="E6279" s="1" t="s">
        <v>8</v>
      </c>
      <c r="F6279" s="1" t="s">
        <v>377</v>
      </c>
      <c r="G6279" s="1" t="s">
        <v>11807</v>
      </c>
      <c r="H6279" s="1" t="s">
        <v>15834</v>
      </c>
      <c r="I6279" s="5">
        <v>801</v>
      </c>
      <c r="J6279" s="5">
        <v>10698620</v>
      </c>
      <c r="K6279" s="3">
        <f>+Tabella2026[[#This Row],[POP_2024]]/SUM(Tabella2026[POP_2024])</f>
        <v>1.3589292953668282E-5</v>
      </c>
      <c r="L6279" s="3">
        <f>+Tabella2026[[#This Row],[INCIDENZA POPOLAZIONE]]*(PLAFOND/2)</f>
        <v>4000.6776535902268</v>
      </c>
      <c r="M6279" s="3">
        <f>+IFERROR(Tabella2026[[#This Row],[reddito_2024]]/Tabella2026[[#This Row],[POP_2024]],"")</f>
        <v>13356.579275905118</v>
      </c>
      <c r="N6279" s="3">
        <f>+IF(Tabella2026[[#This Row],[REDDITO COMPLESSIVO PROCAPITE]]&lt;media_aggr_reddito_pc,(media_aggr_reddito_pc-Tabella2026[[#This Row],[REDDITO COMPLESSIVO PROCAPITE]]),0)</f>
        <v>4468.4867867036228</v>
      </c>
      <c r="O6279" s="3">
        <f>+Tabella2026[[#This Row],[DIFFERENZA REDDITO INFERIORE ALLA MEDIA DALLA MEDIA]]*Tabella2026[[#This Row],[POP_2024]]</f>
        <v>3579257.9161496018</v>
      </c>
      <c r="P6279" s="3">
        <f>+Tabella2026[[#This Row],[POPOLAZIONE PER DIFFERENZA ]]/SUM(Tabella2026[[POPOLAZIONE PER DIFFERENZA ]])</f>
        <v>3.1754535735930947E-5</v>
      </c>
      <c r="Q6279" s="3">
        <f>+Tabella2026[[#This Row],[INCIDENZA POPOLAZIONE PER DIFFERENZA]]*(PLAFOND-SUM(Tabella2026[CONTRIBUTO SULLA BASE DELLA POPOLAZIONE]))</f>
        <v>9348.5115047563067</v>
      </c>
      <c r="R6279" s="3">
        <f>+Tabella2026[[#This Row],[CONTRIBUTO SULLA BASE DELLA POPOLAZIONE]]+Tabella2026[[#This Row],[CONTRIBUTO SULLA BASE DEL REDDITO]]</f>
        <v>13349.189158346533</v>
      </c>
      <c r="S6279" s="3">
        <f>+Tabella2026[[#This Row],[CONTRIBUTO TOTALE]]/(PLAFOND/N_TESSERE)</f>
        <v>26.698378316693066</v>
      </c>
      <c r="T6279" s="3">
        <f>+MAX(CEILING(Tabella2026[[#This Row],[preDEF1]],1),1)</f>
        <v>27</v>
      </c>
      <c r="U6279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279" s="21">
        <f>+Tabella2026[[#This Row],[DEF - n. card]]*(PLAFOND/N_TESSERE)</f>
        <v>13500</v>
      </c>
      <c r="W6279" s="18"/>
    </row>
    <row r="6280" spans="2:23" x14ac:dyDescent="0.25">
      <c r="B6280" s="1" t="s">
        <v>12524</v>
      </c>
      <c r="C6280" s="2">
        <v>76021</v>
      </c>
      <c r="D6280" s="1" t="s">
        <v>12525</v>
      </c>
      <c r="E6280" s="1" t="s">
        <v>213</v>
      </c>
      <c r="F6280" s="1" t="s">
        <v>212</v>
      </c>
      <c r="G6280" s="1" t="s">
        <v>11807</v>
      </c>
      <c r="H6280" s="1" t="s">
        <v>15836</v>
      </c>
      <c r="I6280" s="5">
        <v>800</v>
      </c>
      <c r="J6280" s="5">
        <v>9207243</v>
      </c>
      <c r="K6280" s="3">
        <f>+Tabella2026[[#This Row],[POP_2024]]/SUM(Tabella2026[POP_2024])</f>
        <v>1.3572327544237984E-5</v>
      </c>
      <c r="L6280" s="3">
        <f>+Tabella2026[[#This Row],[INCIDENZA POPOLAZIONE]]*(PLAFOND/2)</f>
        <v>3995.6830497780043</v>
      </c>
      <c r="M6280" s="3">
        <f>+IFERROR(Tabella2026[[#This Row],[reddito_2024]]/Tabella2026[[#This Row],[POP_2024]],"")</f>
        <v>11509.053749999999</v>
      </c>
      <c r="N6280" s="3">
        <f>+IF(Tabella2026[[#This Row],[REDDITO COMPLESSIVO PROCAPITE]]&lt;media_aggr_reddito_pc,(media_aggr_reddito_pc-Tabella2026[[#This Row],[REDDITO COMPLESSIVO PROCAPITE]]),0)</f>
        <v>6316.0123126087419</v>
      </c>
      <c r="O6280" s="3">
        <f>+Tabella2026[[#This Row],[DIFFERENZA REDDITO INFERIORE ALLA MEDIA DALLA MEDIA]]*Tabella2026[[#This Row],[POP_2024]]</f>
        <v>5052809.8500869935</v>
      </c>
      <c r="P6280" s="3">
        <f>+Tabella2026[[#This Row],[POPOLAZIONE PER DIFFERENZA ]]/SUM(Tabella2026[[POPOLAZIONE PER DIFFERENZA ]])</f>
        <v>4.4827624806668171E-5</v>
      </c>
      <c r="Q6280" s="3">
        <f>+Tabella2026[[#This Row],[INCIDENZA POPOLAZIONE PER DIFFERENZA]]*(PLAFOND-SUM(Tabella2026[CONTRIBUTO SULLA BASE DELLA POPOLAZIONE]))</f>
        <v>13197.219122364559</v>
      </c>
      <c r="R6280" s="3">
        <f>+Tabella2026[[#This Row],[CONTRIBUTO SULLA BASE DELLA POPOLAZIONE]]+Tabella2026[[#This Row],[CONTRIBUTO SULLA BASE DEL REDDITO]]</f>
        <v>17192.902172142563</v>
      </c>
      <c r="S6280" s="3">
        <f>+Tabella2026[[#This Row],[CONTRIBUTO TOTALE]]/(PLAFOND/N_TESSERE)</f>
        <v>34.385804344285127</v>
      </c>
      <c r="T6280" s="3">
        <f>+MAX(CEILING(Tabella2026[[#This Row],[preDEF1]],1),1)</f>
        <v>35</v>
      </c>
      <c r="U6280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6280" s="21">
        <f>+Tabella2026[[#This Row],[DEF - n. card]]*(PLAFOND/N_TESSERE)</f>
        <v>17500</v>
      </c>
      <c r="W6280" s="18"/>
    </row>
    <row r="6281" spans="2:23" x14ac:dyDescent="0.25">
      <c r="B6281" s="1" t="s">
        <v>12690</v>
      </c>
      <c r="C6281" s="2">
        <v>68044</v>
      </c>
      <c r="D6281" s="1" t="s">
        <v>12691</v>
      </c>
      <c r="E6281" s="1" t="s">
        <v>96</v>
      </c>
      <c r="F6281" s="1" t="s">
        <v>95</v>
      </c>
      <c r="G6281" s="1" t="s">
        <v>11807</v>
      </c>
      <c r="H6281" s="1" t="s">
        <v>15836</v>
      </c>
      <c r="I6281" s="5">
        <v>800</v>
      </c>
      <c r="J6281" s="5">
        <v>10791596</v>
      </c>
      <c r="K6281" s="3">
        <f>+Tabella2026[[#This Row],[POP_2024]]/SUM(Tabella2026[POP_2024])</f>
        <v>1.3572327544237984E-5</v>
      </c>
      <c r="L6281" s="3">
        <f>+Tabella2026[[#This Row],[INCIDENZA POPOLAZIONE]]*(PLAFOND/2)</f>
        <v>3995.6830497780043</v>
      </c>
      <c r="M6281" s="3">
        <f>+IFERROR(Tabella2026[[#This Row],[reddito_2024]]/Tabella2026[[#This Row],[POP_2024]],"")</f>
        <v>13489.495000000001</v>
      </c>
      <c r="N6281" s="3">
        <f>+IF(Tabella2026[[#This Row],[REDDITO COMPLESSIVO PROCAPITE]]&lt;media_aggr_reddito_pc,(media_aggr_reddito_pc-Tabella2026[[#This Row],[REDDITO COMPLESSIVO PROCAPITE]]),0)</f>
        <v>4335.5710626087402</v>
      </c>
      <c r="O6281" s="3">
        <f>+Tabella2026[[#This Row],[DIFFERENZA REDDITO INFERIORE ALLA MEDIA DALLA MEDIA]]*Tabella2026[[#This Row],[POP_2024]]</f>
        <v>3468456.8500869921</v>
      </c>
      <c r="P6281" s="3">
        <f>+Tabella2026[[#This Row],[POPOLAZIONE PER DIFFERENZA ]]/SUM(Tabella2026[[POPOLAZIONE PER DIFFERENZA ]])</f>
        <v>3.077152850530104E-5</v>
      </c>
      <c r="Q6281" s="3">
        <f>+Tabella2026[[#This Row],[INCIDENZA POPOLAZIONE PER DIFFERENZA]]*(PLAFOND-SUM(Tabella2026[CONTRIBUTO SULLA BASE DELLA POPOLAZIONE]))</f>
        <v>9059.1149133142844</v>
      </c>
      <c r="R6281" s="3">
        <f>+Tabella2026[[#This Row],[CONTRIBUTO SULLA BASE DELLA POPOLAZIONE]]+Tabella2026[[#This Row],[CONTRIBUTO SULLA BASE DEL REDDITO]]</f>
        <v>13054.797963092289</v>
      </c>
      <c r="S6281" s="3">
        <f>+Tabella2026[[#This Row],[CONTRIBUTO TOTALE]]/(PLAFOND/N_TESSERE)</f>
        <v>26.109595926184578</v>
      </c>
      <c r="T6281" s="3">
        <f>+MAX(CEILING(Tabella2026[[#This Row],[preDEF1]],1),1)</f>
        <v>27</v>
      </c>
      <c r="U6281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281" s="21">
        <f>+Tabella2026[[#This Row],[DEF - n. card]]*(PLAFOND/N_TESSERE)</f>
        <v>13500</v>
      </c>
      <c r="W6281" s="18"/>
    </row>
    <row r="6282" spans="2:23" x14ac:dyDescent="0.25">
      <c r="B6282" s="1" t="s">
        <v>12720</v>
      </c>
      <c r="C6282" s="2">
        <v>21118</v>
      </c>
      <c r="D6282" s="1" t="s">
        <v>12721</v>
      </c>
      <c r="E6282" s="1" t="s">
        <v>99</v>
      </c>
      <c r="F6282" s="1" t="s">
        <v>110</v>
      </c>
      <c r="G6282" s="1" t="s">
        <v>11807</v>
      </c>
      <c r="H6282" s="1" t="s">
        <v>15835</v>
      </c>
      <c r="I6282" s="5">
        <v>799</v>
      </c>
      <c r="J6282" s="5">
        <v>13546392</v>
      </c>
      <c r="K6282" s="3">
        <f>+Tabella2026[[#This Row],[POP_2024]]/SUM(Tabella2026[POP_2024])</f>
        <v>1.3555362134807686E-5</v>
      </c>
      <c r="L6282" s="3">
        <f>+Tabella2026[[#This Row],[INCIDENZA POPOLAZIONE]]*(PLAFOND/2)</f>
        <v>3990.6884459657817</v>
      </c>
      <c r="M6282" s="3">
        <f>+IFERROR(Tabella2026[[#This Row],[reddito_2024]]/Tabella2026[[#This Row],[POP_2024]],"")</f>
        <v>16954.182728410513</v>
      </c>
      <c r="N6282" s="3">
        <f>+IF(Tabella2026[[#This Row],[REDDITO COMPLESSIVO PROCAPITE]]&lt;media_aggr_reddito_pc,(media_aggr_reddito_pc-Tabella2026[[#This Row],[REDDITO COMPLESSIVO PROCAPITE]]),0)</f>
        <v>870.88333419822811</v>
      </c>
      <c r="O6282" s="3">
        <f>+Tabella2026[[#This Row],[DIFFERENZA REDDITO INFERIORE ALLA MEDIA DALLA MEDIA]]*Tabella2026[[#This Row],[POP_2024]]</f>
        <v>695835.78402438422</v>
      </c>
      <c r="P6282" s="3">
        <f>+Tabella2026[[#This Row],[POPOLAZIONE PER DIFFERENZA ]]/SUM(Tabella2026[[POPOLAZIONE PER DIFFERENZA ]])</f>
        <v>6.1733305583945225E-6</v>
      </c>
      <c r="Q6282" s="3">
        <f>+Tabella2026[[#This Row],[INCIDENZA POPOLAZIONE PER DIFFERENZA]]*(PLAFOND-SUM(Tabella2026[CONTRIBUTO SULLA BASE DELLA POPOLAZIONE]))</f>
        <v>1817.4238863934361</v>
      </c>
      <c r="R6282" s="3">
        <f>+Tabella2026[[#This Row],[CONTRIBUTO SULLA BASE DELLA POPOLAZIONE]]+Tabella2026[[#This Row],[CONTRIBUTO SULLA BASE DEL REDDITO]]</f>
        <v>5808.1123323592183</v>
      </c>
      <c r="S6282" s="3">
        <f>+Tabella2026[[#This Row],[CONTRIBUTO TOTALE]]/(PLAFOND/N_TESSERE)</f>
        <v>11.616224664718436</v>
      </c>
      <c r="T6282" s="3">
        <f>+MAX(CEILING(Tabella2026[[#This Row],[preDEF1]],1),1)</f>
        <v>12</v>
      </c>
      <c r="U628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282" s="21">
        <f>+Tabella2026[[#This Row],[DEF - n. card]]*(PLAFOND/N_TESSERE)</f>
        <v>6000</v>
      </c>
      <c r="W6282" s="18"/>
    </row>
    <row r="6283" spans="2:23" x14ac:dyDescent="0.25">
      <c r="B6283" s="1" t="s">
        <v>12568</v>
      </c>
      <c r="C6283" s="2">
        <v>18161</v>
      </c>
      <c r="D6283" s="1" t="s">
        <v>12569</v>
      </c>
      <c r="E6283" s="1" t="s">
        <v>12</v>
      </c>
      <c r="F6283" s="1" t="s">
        <v>195</v>
      </c>
      <c r="G6283" s="1" t="s">
        <v>11807</v>
      </c>
      <c r="H6283" s="1" t="s">
        <v>15835</v>
      </c>
      <c r="I6283" s="5">
        <v>799</v>
      </c>
      <c r="J6283" s="5">
        <v>16180824</v>
      </c>
      <c r="K6283" s="3">
        <f>+Tabella2026[[#This Row],[POP_2024]]/SUM(Tabella2026[POP_2024])</f>
        <v>1.3555362134807686E-5</v>
      </c>
      <c r="L6283" s="3">
        <f>+Tabella2026[[#This Row],[INCIDENZA POPOLAZIONE]]*(PLAFOND/2)</f>
        <v>3990.6884459657817</v>
      </c>
      <c r="M6283" s="3">
        <f>+IFERROR(Tabella2026[[#This Row],[reddito_2024]]/Tabella2026[[#This Row],[POP_2024]],"")</f>
        <v>20251.344180225282</v>
      </c>
      <c r="N6283" s="3">
        <f>+IF(Tabella2026[[#This Row],[REDDITO COMPLESSIVO PROCAPITE]]&lt;media_aggr_reddito_pc,(media_aggr_reddito_pc-Tabella2026[[#This Row],[REDDITO COMPLESSIVO PROCAPITE]]),0)</f>
        <v>0</v>
      </c>
      <c r="O6283" s="3">
        <f>+Tabella2026[[#This Row],[DIFFERENZA REDDITO INFERIORE ALLA MEDIA DALLA MEDIA]]*Tabella2026[[#This Row],[POP_2024]]</f>
        <v>0</v>
      </c>
      <c r="P6283" s="3">
        <f>+Tabella2026[[#This Row],[POPOLAZIONE PER DIFFERENZA ]]/SUM(Tabella2026[[POPOLAZIONE PER DIFFERENZA ]])</f>
        <v>0</v>
      </c>
      <c r="Q6283" s="3">
        <f>+Tabella2026[[#This Row],[INCIDENZA POPOLAZIONE PER DIFFERENZA]]*(PLAFOND-SUM(Tabella2026[CONTRIBUTO SULLA BASE DELLA POPOLAZIONE]))</f>
        <v>0</v>
      </c>
      <c r="R6283" s="3">
        <f>+Tabella2026[[#This Row],[CONTRIBUTO SULLA BASE DELLA POPOLAZIONE]]+Tabella2026[[#This Row],[CONTRIBUTO SULLA BASE DEL REDDITO]]</f>
        <v>3990.6884459657817</v>
      </c>
      <c r="S6283" s="3">
        <f>+Tabella2026[[#This Row],[CONTRIBUTO TOTALE]]/(PLAFOND/N_TESSERE)</f>
        <v>7.9813768919315633</v>
      </c>
      <c r="T6283" s="3">
        <f>+MAX(CEILING(Tabella2026[[#This Row],[preDEF1]],1),1)</f>
        <v>8</v>
      </c>
      <c r="U6283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283" s="21">
        <f>+Tabella2026[[#This Row],[DEF - n. card]]*(PLAFOND/N_TESSERE)</f>
        <v>4000</v>
      </c>
      <c r="W6283" s="18"/>
    </row>
    <row r="6284" spans="2:23" x14ac:dyDescent="0.25">
      <c r="B6284" s="1" t="s">
        <v>12560</v>
      </c>
      <c r="C6284" s="2">
        <v>18144</v>
      </c>
      <c r="D6284" s="1" t="s">
        <v>12561</v>
      </c>
      <c r="E6284" s="1" t="s">
        <v>12</v>
      </c>
      <c r="F6284" s="1" t="s">
        <v>195</v>
      </c>
      <c r="G6284" s="1" t="s">
        <v>11807</v>
      </c>
      <c r="H6284" s="1" t="s">
        <v>15835</v>
      </c>
      <c r="I6284" s="5">
        <v>798</v>
      </c>
      <c r="J6284" s="5">
        <v>12343530</v>
      </c>
      <c r="K6284" s="3">
        <f>+Tabella2026[[#This Row],[POP_2024]]/SUM(Tabella2026[POP_2024])</f>
        <v>1.3538396725377389E-5</v>
      </c>
      <c r="L6284" s="3">
        <f>+Tabella2026[[#This Row],[INCIDENZA POPOLAZIONE]]*(PLAFOND/2)</f>
        <v>3985.6938421535592</v>
      </c>
      <c r="M6284" s="3">
        <f>+IFERROR(Tabella2026[[#This Row],[reddito_2024]]/Tabella2026[[#This Row],[POP_2024]],"")</f>
        <v>15468.082706766918</v>
      </c>
      <c r="N6284" s="3">
        <f>+IF(Tabella2026[[#This Row],[REDDITO COMPLESSIVO PROCAPITE]]&lt;media_aggr_reddito_pc,(media_aggr_reddito_pc-Tabella2026[[#This Row],[REDDITO COMPLESSIVO PROCAPITE]]),0)</f>
        <v>2356.9833558418231</v>
      </c>
      <c r="O6284" s="3">
        <f>+Tabella2026[[#This Row],[DIFFERENZA REDDITO INFERIORE ALLA MEDIA DALLA MEDIA]]*Tabella2026[[#This Row],[POP_2024]]</f>
        <v>1880872.7179617749</v>
      </c>
      <c r="P6284" s="3">
        <f>+Tabella2026[[#This Row],[POPOLAZIONE PER DIFFERENZA ]]/SUM(Tabella2026[[POPOLAZIONE PER DIFFERENZA ]])</f>
        <v>1.6686766177919204E-5</v>
      </c>
      <c r="Q6284" s="3">
        <f>+Tabella2026[[#This Row],[INCIDENZA POPOLAZIONE PER DIFFERENZA]]*(PLAFOND-SUM(Tabella2026[CONTRIBUTO SULLA BASE DELLA POPOLAZIONE]))</f>
        <v>4912.5714477048004</v>
      </c>
      <c r="R6284" s="3">
        <f>+Tabella2026[[#This Row],[CONTRIBUTO SULLA BASE DELLA POPOLAZIONE]]+Tabella2026[[#This Row],[CONTRIBUTO SULLA BASE DEL REDDITO]]</f>
        <v>8898.2652898583601</v>
      </c>
      <c r="S6284" s="3">
        <f>+Tabella2026[[#This Row],[CONTRIBUTO TOTALE]]/(PLAFOND/N_TESSERE)</f>
        <v>17.79653057971672</v>
      </c>
      <c r="T6284" s="3">
        <f>+MAX(CEILING(Tabella2026[[#This Row],[preDEF1]],1),1)</f>
        <v>18</v>
      </c>
      <c r="U6284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284" s="21">
        <f>+Tabella2026[[#This Row],[DEF - n. card]]*(PLAFOND/N_TESSERE)</f>
        <v>9000</v>
      </c>
      <c r="W6284" s="18"/>
    </row>
    <row r="6285" spans="2:23" x14ac:dyDescent="0.25">
      <c r="B6285" s="1" t="s">
        <v>12706</v>
      </c>
      <c r="C6285" s="2">
        <v>99022</v>
      </c>
      <c r="D6285" s="1" t="s">
        <v>12707</v>
      </c>
      <c r="E6285" s="1" t="s">
        <v>27</v>
      </c>
      <c r="F6285" s="1" t="s">
        <v>73</v>
      </c>
      <c r="G6285" s="1" t="s">
        <v>11807</v>
      </c>
      <c r="H6285" s="1" t="s">
        <v>15835</v>
      </c>
      <c r="I6285" s="5">
        <v>797</v>
      </c>
      <c r="J6285" s="5">
        <v>11272791</v>
      </c>
      <c r="K6285" s="3">
        <f>+Tabella2026[[#This Row],[POP_2024]]/SUM(Tabella2026[POP_2024])</f>
        <v>1.3521431315947091E-5</v>
      </c>
      <c r="L6285" s="3">
        <f>+Tabella2026[[#This Row],[INCIDENZA POPOLAZIONE]]*(PLAFOND/2)</f>
        <v>3980.6992383413367</v>
      </c>
      <c r="M6285" s="3">
        <f>+IFERROR(Tabella2026[[#This Row],[reddito_2024]]/Tabella2026[[#This Row],[POP_2024]],"")</f>
        <v>14144.028858218318</v>
      </c>
      <c r="N6285" s="3">
        <f>+IF(Tabella2026[[#This Row],[REDDITO COMPLESSIVO PROCAPITE]]&lt;media_aggr_reddito_pc,(media_aggr_reddito_pc-Tabella2026[[#This Row],[REDDITO COMPLESSIVO PROCAPITE]]),0)</f>
        <v>3681.0372043904226</v>
      </c>
      <c r="O6285" s="3">
        <f>+Tabella2026[[#This Row],[DIFFERENZA REDDITO INFERIORE ALLA MEDIA DALLA MEDIA]]*Tabella2026[[#This Row],[POP_2024]]</f>
        <v>2933786.6518991669</v>
      </c>
      <c r="P6285" s="3">
        <f>+Tabella2026[[#This Row],[POPOLAZIONE PER DIFFERENZA ]]/SUM(Tabella2026[[POPOLAZIONE PER DIFFERENZA ]])</f>
        <v>2.6028030184409726E-5</v>
      </c>
      <c r="Q6285" s="3">
        <f>+Tabella2026[[#This Row],[INCIDENZA POPOLAZIONE PER DIFFERENZA]]*(PLAFOND-SUM(Tabella2026[CONTRIBUTO SULLA BASE DELLA POPOLAZIONE]))</f>
        <v>7662.632565267616</v>
      </c>
      <c r="R6285" s="3">
        <f>+Tabella2026[[#This Row],[CONTRIBUTO SULLA BASE DELLA POPOLAZIONE]]+Tabella2026[[#This Row],[CONTRIBUTO SULLA BASE DEL REDDITO]]</f>
        <v>11643.331803608953</v>
      </c>
      <c r="S6285" s="3">
        <f>+Tabella2026[[#This Row],[CONTRIBUTO TOTALE]]/(PLAFOND/N_TESSERE)</f>
        <v>23.286663607217907</v>
      </c>
      <c r="T6285" s="3">
        <f>+MAX(CEILING(Tabella2026[[#This Row],[preDEF1]],1),1)</f>
        <v>24</v>
      </c>
      <c r="U6285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285" s="21">
        <f>+Tabella2026[[#This Row],[DEF - n. card]]*(PLAFOND/N_TESSERE)</f>
        <v>12000</v>
      </c>
      <c r="W6285" s="18"/>
    </row>
    <row r="6286" spans="2:23" x14ac:dyDescent="0.25">
      <c r="B6286" s="1" t="s">
        <v>12839</v>
      </c>
      <c r="C6286" s="2">
        <v>50021</v>
      </c>
      <c r="D6286" s="1" t="s">
        <v>12840</v>
      </c>
      <c r="E6286" s="1" t="s">
        <v>30</v>
      </c>
      <c r="F6286" s="1" t="s">
        <v>144</v>
      </c>
      <c r="G6286" s="1" t="s">
        <v>11807</v>
      </c>
      <c r="H6286" s="1" t="s">
        <v>15834</v>
      </c>
      <c r="I6286" s="5">
        <v>796</v>
      </c>
      <c r="J6286" s="5">
        <v>13051705</v>
      </c>
      <c r="K6286" s="3">
        <f>+Tabella2026[[#This Row],[POP_2024]]/SUM(Tabella2026[POP_2024])</f>
        <v>1.3504465906516793E-5</v>
      </c>
      <c r="L6286" s="3">
        <f>+Tabella2026[[#This Row],[INCIDENZA POPOLAZIONE]]*(PLAFOND/2)</f>
        <v>3975.7046345291142</v>
      </c>
      <c r="M6286" s="3">
        <f>+IFERROR(Tabella2026[[#This Row],[reddito_2024]]/Tabella2026[[#This Row],[POP_2024]],"")</f>
        <v>16396.614321608042</v>
      </c>
      <c r="N6286" s="3">
        <f>+IF(Tabella2026[[#This Row],[REDDITO COMPLESSIVO PROCAPITE]]&lt;media_aggr_reddito_pc,(media_aggr_reddito_pc-Tabella2026[[#This Row],[REDDITO COMPLESSIVO PROCAPITE]]),0)</f>
        <v>1428.4517410006993</v>
      </c>
      <c r="O6286" s="3">
        <f>+Tabella2026[[#This Row],[DIFFERENZA REDDITO INFERIORE ALLA MEDIA DALLA MEDIA]]*Tabella2026[[#This Row],[POP_2024]]</f>
        <v>1137047.5858365565</v>
      </c>
      <c r="P6286" s="3">
        <f>+Tabella2026[[#This Row],[POPOLAZIONE PER DIFFERENZA ]]/SUM(Tabella2026[[POPOLAZIONE PER DIFFERENZA ]])</f>
        <v>1.0087682710706285E-5</v>
      </c>
      <c r="Q6286" s="3">
        <f>+Tabella2026[[#This Row],[INCIDENZA POPOLAZIONE PER DIFFERENZA]]*(PLAFOND-SUM(Tabella2026[CONTRIBUTO SULLA BASE DELLA POPOLAZIONE]))</f>
        <v>2969.8062242699093</v>
      </c>
      <c r="R6286" s="3">
        <f>+Tabella2026[[#This Row],[CONTRIBUTO SULLA BASE DELLA POPOLAZIONE]]+Tabella2026[[#This Row],[CONTRIBUTO SULLA BASE DEL REDDITO]]</f>
        <v>6945.5108587990235</v>
      </c>
      <c r="S6286" s="3">
        <f>+Tabella2026[[#This Row],[CONTRIBUTO TOTALE]]/(PLAFOND/N_TESSERE)</f>
        <v>13.891021717598047</v>
      </c>
      <c r="T6286" s="3">
        <f>+MAX(CEILING(Tabella2026[[#This Row],[preDEF1]],1),1)</f>
        <v>14</v>
      </c>
      <c r="U6286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286" s="21">
        <f>+Tabella2026[[#This Row],[DEF - n. card]]*(PLAFOND/N_TESSERE)</f>
        <v>7000</v>
      </c>
      <c r="W6286" s="18"/>
    </row>
    <row r="6287" spans="2:23" x14ac:dyDescent="0.25">
      <c r="B6287" s="1" t="s">
        <v>12632</v>
      </c>
      <c r="C6287" s="2">
        <v>1261</v>
      </c>
      <c r="D6287" s="1" t="s">
        <v>12633</v>
      </c>
      <c r="E6287" s="1" t="s">
        <v>18</v>
      </c>
      <c r="F6287" s="1" t="s">
        <v>17</v>
      </c>
      <c r="G6287" s="1" t="s">
        <v>11807</v>
      </c>
      <c r="H6287" s="1" t="s">
        <v>15835</v>
      </c>
      <c r="I6287" s="5">
        <v>796</v>
      </c>
      <c r="J6287" s="5">
        <v>17561475</v>
      </c>
      <c r="K6287" s="3">
        <f>+Tabella2026[[#This Row],[POP_2024]]/SUM(Tabella2026[POP_2024])</f>
        <v>1.3504465906516793E-5</v>
      </c>
      <c r="L6287" s="3">
        <f>+Tabella2026[[#This Row],[INCIDENZA POPOLAZIONE]]*(PLAFOND/2)</f>
        <v>3975.7046345291142</v>
      </c>
      <c r="M6287" s="3">
        <f>+IFERROR(Tabella2026[[#This Row],[reddito_2024]]/Tabella2026[[#This Row],[POP_2024]],"")</f>
        <v>22062.154522613066</v>
      </c>
      <c r="N6287" s="3">
        <f>+IF(Tabella2026[[#This Row],[REDDITO COMPLESSIVO PROCAPITE]]&lt;media_aggr_reddito_pc,(media_aggr_reddito_pc-Tabella2026[[#This Row],[REDDITO COMPLESSIVO PROCAPITE]]),0)</f>
        <v>0</v>
      </c>
      <c r="O6287" s="3">
        <f>+Tabella2026[[#This Row],[DIFFERENZA REDDITO INFERIORE ALLA MEDIA DALLA MEDIA]]*Tabella2026[[#This Row],[POP_2024]]</f>
        <v>0</v>
      </c>
      <c r="P6287" s="3">
        <f>+Tabella2026[[#This Row],[POPOLAZIONE PER DIFFERENZA ]]/SUM(Tabella2026[[POPOLAZIONE PER DIFFERENZA ]])</f>
        <v>0</v>
      </c>
      <c r="Q6287" s="3">
        <f>+Tabella2026[[#This Row],[INCIDENZA POPOLAZIONE PER DIFFERENZA]]*(PLAFOND-SUM(Tabella2026[CONTRIBUTO SULLA BASE DELLA POPOLAZIONE]))</f>
        <v>0</v>
      </c>
      <c r="R6287" s="3">
        <f>+Tabella2026[[#This Row],[CONTRIBUTO SULLA BASE DELLA POPOLAZIONE]]+Tabella2026[[#This Row],[CONTRIBUTO SULLA BASE DEL REDDITO]]</f>
        <v>3975.7046345291142</v>
      </c>
      <c r="S6287" s="3">
        <f>+Tabella2026[[#This Row],[CONTRIBUTO TOTALE]]/(PLAFOND/N_TESSERE)</f>
        <v>7.9514092690582281</v>
      </c>
      <c r="T6287" s="3">
        <f>+MAX(CEILING(Tabella2026[[#This Row],[preDEF1]],1),1)</f>
        <v>8</v>
      </c>
      <c r="U6287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287" s="21">
        <f>+Tabella2026[[#This Row],[DEF - n. card]]*(PLAFOND/N_TESSERE)</f>
        <v>4000</v>
      </c>
      <c r="W6287" s="18"/>
    </row>
    <row r="6288" spans="2:23" x14ac:dyDescent="0.25">
      <c r="B6288" s="1" t="s">
        <v>12548</v>
      </c>
      <c r="C6288" s="2">
        <v>18191</v>
      </c>
      <c r="D6288" s="1" t="s">
        <v>12549</v>
      </c>
      <c r="E6288" s="1" t="s">
        <v>12</v>
      </c>
      <c r="F6288" s="1" t="s">
        <v>195</v>
      </c>
      <c r="G6288" s="1" t="s">
        <v>11807</v>
      </c>
      <c r="H6288" s="1" t="s">
        <v>15835</v>
      </c>
      <c r="I6288" s="5">
        <v>796</v>
      </c>
      <c r="J6288" s="5">
        <v>15617135</v>
      </c>
      <c r="K6288" s="3">
        <f>+Tabella2026[[#This Row],[POP_2024]]/SUM(Tabella2026[POP_2024])</f>
        <v>1.3504465906516793E-5</v>
      </c>
      <c r="L6288" s="3">
        <f>+Tabella2026[[#This Row],[INCIDENZA POPOLAZIONE]]*(PLAFOND/2)</f>
        <v>3975.7046345291142</v>
      </c>
      <c r="M6288" s="3">
        <f>+IFERROR(Tabella2026[[#This Row],[reddito_2024]]/Tabella2026[[#This Row],[POP_2024]],"")</f>
        <v>19619.516331658291</v>
      </c>
      <c r="N6288" s="3">
        <f>+IF(Tabella2026[[#This Row],[REDDITO COMPLESSIVO PROCAPITE]]&lt;media_aggr_reddito_pc,(media_aggr_reddito_pc-Tabella2026[[#This Row],[REDDITO COMPLESSIVO PROCAPITE]]),0)</f>
        <v>0</v>
      </c>
      <c r="O6288" s="3">
        <f>+Tabella2026[[#This Row],[DIFFERENZA REDDITO INFERIORE ALLA MEDIA DALLA MEDIA]]*Tabella2026[[#This Row],[POP_2024]]</f>
        <v>0</v>
      </c>
      <c r="P6288" s="3">
        <f>+Tabella2026[[#This Row],[POPOLAZIONE PER DIFFERENZA ]]/SUM(Tabella2026[[POPOLAZIONE PER DIFFERENZA ]])</f>
        <v>0</v>
      </c>
      <c r="Q6288" s="3">
        <f>+Tabella2026[[#This Row],[INCIDENZA POPOLAZIONE PER DIFFERENZA]]*(PLAFOND-SUM(Tabella2026[CONTRIBUTO SULLA BASE DELLA POPOLAZIONE]))</f>
        <v>0</v>
      </c>
      <c r="R6288" s="3">
        <f>+Tabella2026[[#This Row],[CONTRIBUTO SULLA BASE DELLA POPOLAZIONE]]+Tabella2026[[#This Row],[CONTRIBUTO SULLA BASE DEL REDDITO]]</f>
        <v>3975.7046345291142</v>
      </c>
      <c r="S6288" s="3">
        <f>+Tabella2026[[#This Row],[CONTRIBUTO TOTALE]]/(PLAFOND/N_TESSERE)</f>
        <v>7.9514092690582281</v>
      </c>
      <c r="T6288" s="3">
        <f>+MAX(CEILING(Tabella2026[[#This Row],[preDEF1]],1),1)</f>
        <v>8</v>
      </c>
      <c r="U6288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288" s="21">
        <f>+Tabella2026[[#This Row],[DEF - n. card]]*(PLAFOND/N_TESSERE)</f>
        <v>4000</v>
      </c>
      <c r="W6288" s="18"/>
    </row>
    <row r="6289" spans="2:23" x14ac:dyDescent="0.25">
      <c r="B6289" s="1" t="s">
        <v>12564</v>
      </c>
      <c r="C6289" s="2">
        <v>2062</v>
      </c>
      <c r="D6289" s="1" t="s">
        <v>12565</v>
      </c>
      <c r="E6289" s="1" t="s">
        <v>18</v>
      </c>
      <c r="F6289" s="1" t="s">
        <v>381</v>
      </c>
      <c r="G6289" s="1" t="s">
        <v>11807</v>
      </c>
      <c r="H6289" s="1" t="s">
        <v>15835</v>
      </c>
      <c r="I6289" s="5">
        <v>794</v>
      </c>
      <c r="J6289" s="5">
        <v>11400608</v>
      </c>
      <c r="K6289" s="3">
        <f>+Tabella2026[[#This Row],[POP_2024]]/SUM(Tabella2026[POP_2024])</f>
        <v>1.3470535087656199E-5</v>
      </c>
      <c r="L6289" s="3">
        <f>+Tabella2026[[#This Row],[INCIDENZA POPOLAZIONE]]*(PLAFOND/2)</f>
        <v>3965.7154269046691</v>
      </c>
      <c r="M6289" s="3">
        <f>+IFERROR(Tabella2026[[#This Row],[reddito_2024]]/Tabella2026[[#This Row],[POP_2024]],"")</f>
        <v>14358.448362720403</v>
      </c>
      <c r="N6289" s="3">
        <f>+IF(Tabella2026[[#This Row],[REDDITO COMPLESSIVO PROCAPITE]]&lt;media_aggr_reddito_pc,(media_aggr_reddito_pc-Tabella2026[[#This Row],[REDDITO COMPLESSIVO PROCAPITE]]),0)</f>
        <v>3466.6176998883384</v>
      </c>
      <c r="O6289" s="3">
        <f>+Tabella2026[[#This Row],[DIFFERENZA REDDITO INFERIORE ALLA MEDIA DALLA MEDIA]]*Tabella2026[[#This Row],[POP_2024]]</f>
        <v>2752494.4537113407</v>
      </c>
      <c r="P6289" s="3">
        <f>+Tabella2026[[#This Row],[POPOLAZIONE PER DIFFERENZA ]]/SUM(Tabella2026[[POPOLAZIONE PER DIFFERENZA ]])</f>
        <v>2.4419638243715563E-5</v>
      </c>
      <c r="Q6289" s="3">
        <f>+Tabella2026[[#This Row],[INCIDENZA POPOLAZIONE PER DIFFERENZA]]*(PLAFOND-SUM(Tabella2026[CONTRIBUTO SULLA BASE DELLA POPOLAZIONE]))</f>
        <v>7189.1231842212082</v>
      </c>
      <c r="R6289" s="3">
        <f>+Tabella2026[[#This Row],[CONTRIBUTO SULLA BASE DELLA POPOLAZIONE]]+Tabella2026[[#This Row],[CONTRIBUTO SULLA BASE DEL REDDITO]]</f>
        <v>11154.838611125877</v>
      </c>
      <c r="S6289" s="3">
        <f>+Tabella2026[[#This Row],[CONTRIBUTO TOTALE]]/(PLAFOND/N_TESSERE)</f>
        <v>22.309677222251754</v>
      </c>
      <c r="T6289" s="3">
        <f>+MAX(CEILING(Tabella2026[[#This Row],[preDEF1]],1),1)</f>
        <v>23</v>
      </c>
      <c r="U628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289" s="21">
        <f>+Tabella2026[[#This Row],[DEF - n. card]]*(PLAFOND/N_TESSERE)</f>
        <v>11500</v>
      </c>
      <c r="W6289" s="18"/>
    </row>
    <row r="6290" spans="2:23" x14ac:dyDescent="0.25">
      <c r="B6290" s="1" t="s">
        <v>12614</v>
      </c>
      <c r="C6290" s="2">
        <v>1149</v>
      </c>
      <c r="D6290" s="1" t="s">
        <v>12615</v>
      </c>
      <c r="E6290" s="1" t="s">
        <v>18</v>
      </c>
      <c r="F6290" s="1" t="s">
        <v>17</v>
      </c>
      <c r="G6290" s="1" t="s">
        <v>11807</v>
      </c>
      <c r="H6290" s="1" t="s">
        <v>15835</v>
      </c>
      <c r="I6290" s="5">
        <v>794</v>
      </c>
      <c r="J6290" s="5">
        <v>13184443</v>
      </c>
      <c r="K6290" s="3">
        <f>+Tabella2026[[#This Row],[POP_2024]]/SUM(Tabella2026[POP_2024])</f>
        <v>1.3470535087656199E-5</v>
      </c>
      <c r="L6290" s="3">
        <f>+Tabella2026[[#This Row],[INCIDENZA POPOLAZIONE]]*(PLAFOND/2)</f>
        <v>3965.7154269046691</v>
      </c>
      <c r="M6290" s="3">
        <f>+IFERROR(Tabella2026[[#This Row],[reddito_2024]]/Tabella2026[[#This Row],[POP_2024]],"")</f>
        <v>16605.091939546601</v>
      </c>
      <c r="N6290" s="3">
        <f>+IF(Tabella2026[[#This Row],[REDDITO COMPLESSIVO PROCAPITE]]&lt;media_aggr_reddito_pc,(media_aggr_reddito_pc-Tabella2026[[#This Row],[REDDITO COMPLESSIVO PROCAPITE]]),0)</f>
        <v>1219.9741230621403</v>
      </c>
      <c r="O6290" s="3">
        <f>+Tabella2026[[#This Row],[DIFFERENZA REDDITO INFERIORE ALLA MEDIA DALLA MEDIA]]*Tabella2026[[#This Row],[POP_2024]]</f>
        <v>968659.45371133939</v>
      </c>
      <c r="P6290" s="3">
        <f>+Tabella2026[[#This Row],[POPOLAZIONE PER DIFFERENZA ]]/SUM(Tabella2026[[POPOLAZIONE PER DIFFERENZA ]])</f>
        <v>8.5937733349804311E-6</v>
      </c>
      <c r="Q6290" s="3">
        <f>+Tabella2026[[#This Row],[INCIDENZA POPOLAZIONE PER DIFFERENZA]]*(PLAFOND-SUM(Tabella2026[CONTRIBUTO SULLA BASE DELLA POPOLAZIONE]))</f>
        <v>2530.000424488248</v>
      </c>
      <c r="R6290" s="3">
        <f>+Tabella2026[[#This Row],[CONTRIBUTO SULLA BASE DELLA POPOLAZIONE]]+Tabella2026[[#This Row],[CONTRIBUTO SULLA BASE DEL REDDITO]]</f>
        <v>6495.7158513929171</v>
      </c>
      <c r="S6290" s="3">
        <f>+Tabella2026[[#This Row],[CONTRIBUTO TOTALE]]/(PLAFOND/N_TESSERE)</f>
        <v>12.991431702785833</v>
      </c>
      <c r="T6290" s="3">
        <f>+MAX(CEILING(Tabella2026[[#This Row],[preDEF1]],1),1)</f>
        <v>13</v>
      </c>
      <c r="U6290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290" s="21">
        <f>+Tabella2026[[#This Row],[DEF - n. card]]*(PLAFOND/N_TESSERE)</f>
        <v>6500</v>
      </c>
      <c r="W6290" s="18"/>
    </row>
    <row r="6291" spans="2:23" x14ac:dyDescent="0.25">
      <c r="B6291" s="1" t="s">
        <v>12368</v>
      </c>
      <c r="C6291" s="2">
        <v>69051</v>
      </c>
      <c r="D6291" s="1" t="s">
        <v>12369</v>
      </c>
      <c r="E6291" s="1" t="s">
        <v>96</v>
      </c>
      <c r="F6291" s="1" t="s">
        <v>328</v>
      </c>
      <c r="G6291" s="1" t="s">
        <v>11807</v>
      </c>
      <c r="H6291" s="1" t="s">
        <v>15836</v>
      </c>
      <c r="I6291" s="5">
        <v>794</v>
      </c>
      <c r="J6291" s="5">
        <v>9025670</v>
      </c>
      <c r="K6291" s="3">
        <f>+Tabella2026[[#This Row],[POP_2024]]/SUM(Tabella2026[POP_2024])</f>
        <v>1.3470535087656199E-5</v>
      </c>
      <c r="L6291" s="3">
        <f>+Tabella2026[[#This Row],[INCIDENZA POPOLAZIONE]]*(PLAFOND/2)</f>
        <v>3965.7154269046691</v>
      </c>
      <c r="M6291" s="3">
        <f>+IFERROR(Tabella2026[[#This Row],[reddito_2024]]/Tabella2026[[#This Row],[POP_2024]],"")</f>
        <v>11367.342569269522</v>
      </c>
      <c r="N6291" s="3">
        <f>+IF(Tabella2026[[#This Row],[REDDITO COMPLESSIVO PROCAPITE]]&lt;media_aggr_reddito_pc,(media_aggr_reddito_pc-Tabella2026[[#This Row],[REDDITO COMPLESSIVO PROCAPITE]]),0)</f>
        <v>6457.7234933392192</v>
      </c>
      <c r="O6291" s="3">
        <f>+Tabella2026[[#This Row],[DIFFERENZA REDDITO INFERIORE ALLA MEDIA DALLA MEDIA]]*Tabella2026[[#This Row],[POP_2024]]</f>
        <v>5127432.4537113402</v>
      </c>
      <c r="P6291" s="3">
        <f>+Tabella2026[[#This Row],[POPOLAZIONE PER DIFFERENZA ]]/SUM(Tabella2026[[POPOLAZIONE PER DIFFERENZA ]])</f>
        <v>4.5489663192559806E-5</v>
      </c>
      <c r="Q6291" s="3">
        <f>+Tabella2026[[#This Row],[INCIDENZA POPOLAZIONE PER DIFFERENZA]]*(PLAFOND-SUM(Tabella2026[CONTRIBUTO SULLA BASE DELLA POPOLAZIONE]))</f>
        <v>13392.122726642267</v>
      </c>
      <c r="R6291" s="3">
        <f>+Tabella2026[[#This Row],[CONTRIBUTO SULLA BASE DELLA POPOLAZIONE]]+Tabella2026[[#This Row],[CONTRIBUTO SULLA BASE DEL REDDITO]]</f>
        <v>17357.838153546934</v>
      </c>
      <c r="S6291" s="3">
        <f>+Tabella2026[[#This Row],[CONTRIBUTO TOTALE]]/(PLAFOND/N_TESSERE)</f>
        <v>34.715676307093865</v>
      </c>
      <c r="T6291" s="3">
        <f>+MAX(CEILING(Tabella2026[[#This Row],[preDEF1]],1),1)</f>
        <v>35</v>
      </c>
      <c r="U6291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6291" s="21">
        <f>+Tabella2026[[#This Row],[DEF - n. card]]*(PLAFOND/N_TESSERE)</f>
        <v>17500</v>
      </c>
      <c r="W6291" s="18"/>
    </row>
    <row r="6292" spans="2:23" x14ac:dyDescent="0.25">
      <c r="B6292" s="1" t="s">
        <v>12662</v>
      </c>
      <c r="C6292" s="2">
        <v>80087</v>
      </c>
      <c r="D6292" s="1" t="s">
        <v>12663</v>
      </c>
      <c r="E6292" s="1" t="s">
        <v>61</v>
      </c>
      <c r="F6292" s="1" t="s">
        <v>62</v>
      </c>
      <c r="G6292" s="1" t="s">
        <v>11807</v>
      </c>
      <c r="H6292" s="1" t="s">
        <v>15836</v>
      </c>
      <c r="I6292" s="5">
        <v>794</v>
      </c>
      <c r="J6292" s="5">
        <v>7647364</v>
      </c>
      <c r="K6292" s="3">
        <f>+Tabella2026[[#This Row],[POP_2024]]/SUM(Tabella2026[POP_2024])</f>
        <v>1.3470535087656199E-5</v>
      </c>
      <c r="L6292" s="3">
        <f>+Tabella2026[[#This Row],[INCIDENZA POPOLAZIONE]]*(PLAFOND/2)</f>
        <v>3965.7154269046691</v>
      </c>
      <c r="M6292" s="3">
        <f>+IFERROR(Tabella2026[[#This Row],[reddito_2024]]/Tabella2026[[#This Row],[POP_2024]],"")</f>
        <v>9631.4408060453407</v>
      </c>
      <c r="N6292" s="3">
        <f>+IF(Tabella2026[[#This Row],[REDDITO COMPLESSIVO PROCAPITE]]&lt;media_aggr_reddito_pc,(media_aggr_reddito_pc-Tabella2026[[#This Row],[REDDITO COMPLESSIVO PROCAPITE]]),0)</f>
        <v>8193.6252565634004</v>
      </c>
      <c r="O6292" s="3">
        <f>+Tabella2026[[#This Row],[DIFFERENZA REDDITO INFERIORE ALLA MEDIA DALLA MEDIA]]*Tabella2026[[#This Row],[POP_2024]]</f>
        <v>6505738.4537113402</v>
      </c>
      <c r="P6292" s="3">
        <f>+Tabella2026[[#This Row],[POPOLAZIONE PER DIFFERENZA ]]/SUM(Tabella2026[[POPOLAZIONE PER DIFFERENZA ]])</f>
        <v>5.7717747381343557E-5</v>
      </c>
      <c r="Q6292" s="3">
        <f>+Tabella2026[[#This Row],[INCIDENZA POPOLAZIONE PER DIFFERENZA]]*(PLAFOND-SUM(Tabella2026[CONTRIBUTO SULLA BASE DELLA POPOLAZIONE]))</f>
        <v>16992.061540757077</v>
      </c>
      <c r="R6292" s="3">
        <f>+Tabella2026[[#This Row],[CONTRIBUTO SULLA BASE DELLA POPOLAZIONE]]+Tabella2026[[#This Row],[CONTRIBUTO SULLA BASE DEL REDDITO]]</f>
        <v>20957.776967661746</v>
      </c>
      <c r="S6292" s="3">
        <f>+Tabella2026[[#This Row],[CONTRIBUTO TOTALE]]/(PLAFOND/N_TESSERE)</f>
        <v>41.915553935323494</v>
      </c>
      <c r="T6292" s="3">
        <f>+MAX(CEILING(Tabella2026[[#This Row],[preDEF1]],1),1)</f>
        <v>42</v>
      </c>
      <c r="U6292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6292" s="21">
        <f>+Tabella2026[[#This Row],[DEF - n. card]]*(PLAFOND/N_TESSERE)</f>
        <v>21000</v>
      </c>
      <c r="W6292" s="18"/>
    </row>
    <row r="6293" spans="2:23" x14ac:dyDescent="0.25">
      <c r="B6293" s="1" t="s">
        <v>12540</v>
      </c>
      <c r="C6293" s="2">
        <v>17051</v>
      </c>
      <c r="D6293" s="1" t="s">
        <v>12541</v>
      </c>
      <c r="E6293" s="1" t="s">
        <v>12</v>
      </c>
      <c r="F6293" s="1" t="s">
        <v>50</v>
      </c>
      <c r="G6293" s="1" t="s">
        <v>11807</v>
      </c>
      <c r="H6293" s="1" t="s">
        <v>15835</v>
      </c>
      <c r="I6293" s="5">
        <v>792</v>
      </c>
      <c r="J6293" s="5">
        <v>12935880</v>
      </c>
      <c r="K6293" s="3">
        <f>+Tabella2026[[#This Row],[POP_2024]]/SUM(Tabella2026[POP_2024])</f>
        <v>1.3436604268795605E-5</v>
      </c>
      <c r="L6293" s="3">
        <f>+Tabella2026[[#This Row],[INCIDENZA POPOLAZIONE]]*(PLAFOND/2)</f>
        <v>3955.7262192802245</v>
      </c>
      <c r="M6293" s="3">
        <f>+IFERROR(Tabella2026[[#This Row],[reddito_2024]]/Tabella2026[[#This Row],[POP_2024]],"")</f>
        <v>16333.181818181818</v>
      </c>
      <c r="N6293" s="3">
        <f>+IF(Tabella2026[[#This Row],[REDDITO COMPLESSIVO PROCAPITE]]&lt;media_aggr_reddito_pc,(media_aggr_reddito_pc-Tabella2026[[#This Row],[REDDITO COMPLESSIVO PROCAPITE]]),0)</f>
        <v>1491.884244426923</v>
      </c>
      <c r="O6293" s="3">
        <f>+Tabella2026[[#This Row],[DIFFERENZA REDDITO INFERIORE ALLA MEDIA DALLA MEDIA]]*Tabella2026[[#This Row],[POP_2024]]</f>
        <v>1181572.321586123</v>
      </c>
      <c r="P6293" s="3">
        <f>+Tabella2026[[#This Row],[POPOLAZIONE PER DIFFERENZA ]]/SUM(Tabella2026[[POPOLAZIONE PER DIFFERENZA ]])</f>
        <v>1.0482698198724946E-5</v>
      </c>
      <c r="Q6293" s="3">
        <f>+Tabella2026[[#This Row],[INCIDENZA POPOLAZIONE PER DIFFERENZA]]*(PLAFOND-SUM(Tabella2026[CONTRIBUTO SULLA BASE DELLA POPOLAZIONE]))</f>
        <v>3086.0984876809875</v>
      </c>
      <c r="R6293" s="3">
        <f>+Tabella2026[[#This Row],[CONTRIBUTO SULLA BASE DELLA POPOLAZIONE]]+Tabella2026[[#This Row],[CONTRIBUTO SULLA BASE DEL REDDITO]]</f>
        <v>7041.8247069612116</v>
      </c>
      <c r="S6293" s="3">
        <f>+Tabella2026[[#This Row],[CONTRIBUTO TOTALE]]/(PLAFOND/N_TESSERE)</f>
        <v>14.083649413922423</v>
      </c>
      <c r="T6293" s="3">
        <f>+MAX(CEILING(Tabella2026[[#This Row],[preDEF1]],1),1)</f>
        <v>15</v>
      </c>
      <c r="U6293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293" s="21">
        <f>+Tabella2026[[#This Row],[DEF - n. card]]*(PLAFOND/N_TESSERE)</f>
        <v>7500</v>
      </c>
      <c r="W6293" s="18"/>
    </row>
    <row r="6294" spans="2:23" x14ac:dyDescent="0.25">
      <c r="B6294" s="1" t="s">
        <v>12370</v>
      </c>
      <c r="C6294" s="2">
        <v>61079</v>
      </c>
      <c r="D6294" s="1" t="s">
        <v>12371</v>
      </c>
      <c r="E6294" s="1" t="s">
        <v>15</v>
      </c>
      <c r="F6294" s="1" t="s">
        <v>184</v>
      </c>
      <c r="G6294" s="1" t="s">
        <v>11807</v>
      </c>
      <c r="H6294" s="1" t="s">
        <v>15836</v>
      </c>
      <c r="I6294" s="5">
        <v>792</v>
      </c>
      <c r="J6294" s="5">
        <v>9501966</v>
      </c>
      <c r="K6294" s="3">
        <f>+Tabella2026[[#This Row],[POP_2024]]/SUM(Tabella2026[POP_2024])</f>
        <v>1.3436604268795605E-5</v>
      </c>
      <c r="L6294" s="3">
        <f>+Tabella2026[[#This Row],[INCIDENZA POPOLAZIONE]]*(PLAFOND/2)</f>
        <v>3955.7262192802245</v>
      </c>
      <c r="M6294" s="3">
        <f>+IFERROR(Tabella2026[[#This Row],[reddito_2024]]/Tabella2026[[#This Row],[POP_2024]],"")</f>
        <v>11997.431818181818</v>
      </c>
      <c r="N6294" s="3">
        <f>+IF(Tabella2026[[#This Row],[REDDITO COMPLESSIVO PROCAPITE]]&lt;media_aggr_reddito_pc,(media_aggr_reddito_pc-Tabella2026[[#This Row],[REDDITO COMPLESSIVO PROCAPITE]]),0)</f>
        <v>5827.634244426923</v>
      </c>
      <c r="O6294" s="3">
        <f>+Tabella2026[[#This Row],[DIFFERENZA REDDITO INFERIORE ALLA MEDIA DALLA MEDIA]]*Tabella2026[[#This Row],[POP_2024]]</f>
        <v>4615486.3215861227</v>
      </c>
      <c r="P6294" s="3">
        <f>+Tabella2026[[#This Row],[POPOLAZIONE PER DIFFERENZA ]]/SUM(Tabella2026[[POPOLAZIONE PER DIFFERENZA ]])</f>
        <v>4.0947768719380868E-5</v>
      </c>
      <c r="Q6294" s="3">
        <f>+Tabella2026[[#This Row],[INCIDENZA POPOLAZIONE PER DIFFERENZA]]*(PLAFOND-SUM(Tabella2026[CONTRIBUTO SULLA BASE DELLA POPOLAZIONE]))</f>
        <v>12054.992400159237</v>
      </c>
      <c r="R6294" s="3">
        <f>+Tabella2026[[#This Row],[CONTRIBUTO SULLA BASE DELLA POPOLAZIONE]]+Tabella2026[[#This Row],[CONTRIBUTO SULLA BASE DEL REDDITO]]</f>
        <v>16010.718619439462</v>
      </c>
      <c r="S6294" s="3">
        <f>+Tabella2026[[#This Row],[CONTRIBUTO TOTALE]]/(PLAFOND/N_TESSERE)</f>
        <v>32.021437238878924</v>
      </c>
      <c r="T6294" s="3">
        <f>+MAX(CEILING(Tabella2026[[#This Row],[preDEF1]],1),1)</f>
        <v>33</v>
      </c>
      <c r="U6294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6294" s="21">
        <f>+Tabella2026[[#This Row],[DEF - n. card]]*(PLAFOND/N_TESSERE)</f>
        <v>16500</v>
      </c>
      <c r="W6294" s="18"/>
    </row>
    <row r="6295" spans="2:23" x14ac:dyDescent="0.25">
      <c r="B6295" s="1" t="s">
        <v>12758</v>
      </c>
      <c r="C6295" s="2">
        <v>22177</v>
      </c>
      <c r="D6295" s="1" t="s">
        <v>12759</v>
      </c>
      <c r="E6295" s="1" t="s">
        <v>99</v>
      </c>
      <c r="F6295" s="1" t="s">
        <v>98</v>
      </c>
      <c r="G6295" s="1" t="s">
        <v>11807</v>
      </c>
      <c r="H6295" s="1" t="s">
        <v>15835</v>
      </c>
      <c r="I6295" s="5">
        <v>792</v>
      </c>
      <c r="J6295" s="5">
        <v>14691317</v>
      </c>
      <c r="K6295" s="3">
        <f>+Tabella2026[[#This Row],[POP_2024]]/SUM(Tabella2026[POP_2024])</f>
        <v>1.3436604268795605E-5</v>
      </c>
      <c r="L6295" s="3">
        <f>+Tabella2026[[#This Row],[INCIDENZA POPOLAZIONE]]*(PLAFOND/2)</f>
        <v>3955.7262192802245</v>
      </c>
      <c r="M6295" s="3">
        <f>+IFERROR(Tabella2026[[#This Row],[reddito_2024]]/Tabella2026[[#This Row],[POP_2024]],"")</f>
        <v>18549.642676767678</v>
      </c>
      <c r="N6295" s="3">
        <f>+IF(Tabella2026[[#This Row],[REDDITO COMPLESSIVO PROCAPITE]]&lt;media_aggr_reddito_pc,(media_aggr_reddito_pc-Tabella2026[[#This Row],[REDDITO COMPLESSIVO PROCAPITE]]),0)</f>
        <v>0</v>
      </c>
      <c r="O6295" s="3">
        <f>+Tabella2026[[#This Row],[DIFFERENZA REDDITO INFERIORE ALLA MEDIA DALLA MEDIA]]*Tabella2026[[#This Row],[POP_2024]]</f>
        <v>0</v>
      </c>
      <c r="P6295" s="3">
        <f>+Tabella2026[[#This Row],[POPOLAZIONE PER DIFFERENZA ]]/SUM(Tabella2026[[POPOLAZIONE PER DIFFERENZA ]])</f>
        <v>0</v>
      </c>
      <c r="Q6295" s="3">
        <f>+Tabella2026[[#This Row],[INCIDENZA POPOLAZIONE PER DIFFERENZA]]*(PLAFOND-SUM(Tabella2026[CONTRIBUTO SULLA BASE DELLA POPOLAZIONE]))</f>
        <v>0</v>
      </c>
      <c r="R6295" s="3">
        <f>+Tabella2026[[#This Row],[CONTRIBUTO SULLA BASE DELLA POPOLAZIONE]]+Tabella2026[[#This Row],[CONTRIBUTO SULLA BASE DEL REDDITO]]</f>
        <v>3955.7262192802245</v>
      </c>
      <c r="S6295" s="3">
        <f>+Tabella2026[[#This Row],[CONTRIBUTO TOTALE]]/(PLAFOND/N_TESSERE)</f>
        <v>7.911452438560449</v>
      </c>
      <c r="T6295" s="3">
        <f>+MAX(CEILING(Tabella2026[[#This Row],[preDEF1]],1),1)</f>
        <v>8</v>
      </c>
      <c r="U6295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295" s="21">
        <f>+Tabella2026[[#This Row],[DEF - n. card]]*(PLAFOND/N_TESSERE)</f>
        <v>4000</v>
      </c>
      <c r="W6295" s="18"/>
    </row>
    <row r="6296" spans="2:23" x14ac:dyDescent="0.25">
      <c r="B6296" s="1" t="s">
        <v>12512</v>
      </c>
      <c r="C6296" s="2">
        <v>56002</v>
      </c>
      <c r="D6296" s="1" t="s">
        <v>12513</v>
      </c>
      <c r="E6296" s="1" t="s">
        <v>8</v>
      </c>
      <c r="F6296" s="1" t="s">
        <v>210</v>
      </c>
      <c r="G6296" s="1" t="s">
        <v>11807</v>
      </c>
      <c r="H6296" s="1" t="s">
        <v>15834</v>
      </c>
      <c r="I6296" s="5">
        <v>791</v>
      </c>
      <c r="J6296" s="5">
        <v>10497676</v>
      </c>
      <c r="K6296" s="3">
        <f>+Tabella2026[[#This Row],[POP_2024]]/SUM(Tabella2026[POP_2024])</f>
        <v>1.3419638859365307E-5</v>
      </c>
      <c r="L6296" s="3">
        <f>+Tabella2026[[#This Row],[INCIDENZA POPOLAZIONE]]*(PLAFOND/2)</f>
        <v>3950.7316154680016</v>
      </c>
      <c r="M6296" s="3">
        <f>+IFERROR(Tabella2026[[#This Row],[reddito_2024]]/Tabella2026[[#This Row],[POP_2024]],"")</f>
        <v>13271.398230088496</v>
      </c>
      <c r="N6296" s="3">
        <f>+IF(Tabella2026[[#This Row],[REDDITO COMPLESSIVO PROCAPITE]]&lt;media_aggr_reddito_pc,(media_aggr_reddito_pc-Tabella2026[[#This Row],[REDDITO COMPLESSIVO PROCAPITE]]),0)</f>
        <v>4553.6678325202447</v>
      </c>
      <c r="O6296" s="3">
        <f>+Tabella2026[[#This Row],[DIFFERENZA REDDITO INFERIORE ALLA MEDIA DALLA MEDIA]]*Tabella2026[[#This Row],[POP_2024]]</f>
        <v>3601951.2555235135</v>
      </c>
      <c r="P6296" s="3">
        <f>+Tabella2026[[#This Row],[POPOLAZIONE PER DIFFERENZA ]]/SUM(Tabella2026[[POPOLAZIONE PER DIFFERENZA ]])</f>
        <v>3.1955866981959648E-5</v>
      </c>
      <c r="Q6296" s="3">
        <f>+Tabella2026[[#This Row],[INCIDENZA POPOLAZIONE PER DIFFERENZA]]*(PLAFOND-SUM(Tabella2026[CONTRIBUTO SULLA BASE DELLA POPOLAZIONE]))</f>
        <v>9407.783272588722</v>
      </c>
      <c r="R6296" s="3">
        <f>+Tabella2026[[#This Row],[CONTRIBUTO SULLA BASE DELLA POPOLAZIONE]]+Tabella2026[[#This Row],[CONTRIBUTO SULLA BASE DEL REDDITO]]</f>
        <v>13358.514888056723</v>
      </c>
      <c r="S6296" s="3">
        <f>+Tabella2026[[#This Row],[CONTRIBUTO TOTALE]]/(PLAFOND/N_TESSERE)</f>
        <v>26.717029776113446</v>
      </c>
      <c r="T6296" s="3">
        <f>+MAX(CEILING(Tabella2026[[#This Row],[preDEF1]],1),1)</f>
        <v>27</v>
      </c>
      <c r="U6296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296" s="21">
        <f>+Tabella2026[[#This Row],[DEF - n. card]]*(PLAFOND/N_TESSERE)</f>
        <v>13500</v>
      </c>
      <c r="W6296" s="18"/>
    </row>
    <row r="6297" spans="2:23" x14ac:dyDescent="0.25">
      <c r="B6297" s="1" t="s">
        <v>12556</v>
      </c>
      <c r="C6297" s="2">
        <v>6078</v>
      </c>
      <c r="D6297" s="1" t="s">
        <v>12557</v>
      </c>
      <c r="E6297" s="1" t="s">
        <v>18</v>
      </c>
      <c r="F6297" s="1" t="s">
        <v>138</v>
      </c>
      <c r="G6297" s="1" t="s">
        <v>11807</v>
      </c>
      <c r="H6297" s="1" t="s">
        <v>15835</v>
      </c>
      <c r="I6297" s="5">
        <v>791</v>
      </c>
      <c r="J6297" s="5">
        <v>15587670</v>
      </c>
      <c r="K6297" s="3">
        <f>+Tabella2026[[#This Row],[POP_2024]]/SUM(Tabella2026[POP_2024])</f>
        <v>1.3419638859365307E-5</v>
      </c>
      <c r="L6297" s="3">
        <f>+Tabella2026[[#This Row],[INCIDENZA POPOLAZIONE]]*(PLAFOND/2)</f>
        <v>3950.7316154680016</v>
      </c>
      <c r="M6297" s="3">
        <f>+IFERROR(Tabella2026[[#This Row],[reddito_2024]]/Tabella2026[[#This Row],[POP_2024]],"")</f>
        <v>19706.283185840708</v>
      </c>
      <c r="N6297" s="3">
        <f>+IF(Tabella2026[[#This Row],[REDDITO COMPLESSIVO PROCAPITE]]&lt;media_aggr_reddito_pc,(media_aggr_reddito_pc-Tabella2026[[#This Row],[REDDITO COMPLESSIVO PROCAPITE]]),0)</f>
        <v>0</v>
      </c>
      <c r="O6297" s="3">
        <f>+Tabella2026[[#This Row],[DIFFERENZA REDDITO INFERIORE ALLA MEDIA DALLA MEDIA]]*Tabella2026[[#This Row],[POP_2024]]</f>
        <v>0</v>
      </c>
      <c r="P6297" s="3">
        <f>+Tabella2026[[#This Row],[POPOLAZIONE PER DIFFERENZA ]]/SUM(Tabella2026[[POPOLAZIONE PER DIFFERENZA ]])</f>
        <v>0</v>
      </c>
      <c r="Q6297" s="3">
        <f>+Tabella2026[[#This Row],[INCIDENZA POPOLAZIONE PER DIFFERENZA]]*(PLAFOND-SUM(Tabella2026[CONTRIBUTO SULLA BASE DELLA POPOLAZIONE]))</f>
        <v>0</v>
      </c>
      <c r="R6297" s="3">
        <f>+Tabella2026[[#This Row],[CONTRIBUTO SULLA BASE DELLA POPOLAZIONE]]+Tabella2026[[#This Row],[CONTRIBUTO SULLA BASE DEL REDDITO]]</f>
        <v>3950.7316154680016</v>
      </c>
      <c r="S6297" s="3">
        <f>+Tabella2026[[#This Row],[CONTRIBUTO TOTALE]]/(PLAFOND/N_TESSERE)</f>
        <v>7.9014632309360033</v>
      </c>
      <c r="T6297" s="3">
        <f>+MAX(CEILING(Tabella2026[[#This Row],[preDEF1]],1),1)</f>
        <v>8</v>
      </c>
      <c r="U6297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297" s="21">
        <f>+Tabella2026[[#This Row],[DEF - n. card]]*(PLAFOND/N_TESSERE)</f>
        <v>4000</v>
      </c>
      <c r="W6297" s="18"/>
    </row>
    <row r="6298" spans="2:23" x14ac:dyDescent="0.25">
      <c r="B6298" s="1" t="s">
        <v>12726</v>
      </c>
      <c r="C6298" s="2">
        <v>3119</v>
      </c>
      <c r="D6298" s="1" t="s">
        <v>12727</v>
      </c>
      <c r="E6298" s="1" t="s">
        <v>18</v>
      </c>
      <c r="F6298" s="1" t="s">
        <v>114</v>
      </c>
      <c r="G6298" s="1" t="s">
        <v>11807</v>
      </c>
      <c r="H6298" s="1" t="s">
        <v>15835</v>
      </c>
      <c r="I6298" s="5">
        <v>791</v>
      </c>
      <c r="J6298" s="5">
        <v>16400240</v>
      </c>
      <c r="K6298" s="3">
        <f>+Tabella2026[[#This Row],[POP_2024]]/SUM(Tabella2026[POP_2024])</f>
        <v>1.3419638859365307E-5</v>
      </c>
      <c r="L6298" s="3">
        <f>+Tabella2026[[#This Row],[INCIDENZA POPOLAZIONE]]*(PLAFOND/2)</f>
        <v>3950.7316154680016</v>
      </c>
      <c r="M6298" s="3">
        <f>+IFERROR(Tabella2026[[#This Row],[reddito_2024]]/Tabella2026[[#This Row],[POP_2024]],"")</f>
        <v>20733.552465233883</v>
      </c>
      <c r="N6298" s="3">
        <f>+IF(Tabella2026[[#This Row],[REDDITO COMPLESSIVO PROCAPITE]]&lt;media_aggr_reddito_pc,(media_aggr_reddito_pc-Tabella2026[[#This Row],[REDDITO COMPLESSIVO PROCAPITE]]),0)</f>
        <v>0</v>
      </c>
      <c r="O6298" s="3">
        <f>+Tabella2026[[#This Row],[DIFFERENZA REDDITO INFERIORE ALLA MEDIA DALLA MEDIA]]*Tabella2026[[#This Row],[POP_2024]]</f>
        <v>0</v>
      </c>
      <c r="P6298" s="3">
        <f>+Tabella2026[[#This Row],[POPOLAZIONE PER DIFFERENZA ]]/SUM(Tabella2026[[POPOLAZIONE PER DIFFERENZA ]])</f>
        <v>0</v>
      </c>
      <c r="Q6298" s="3">
        <f>+Tabella2026[[#This Row],[INCIDENZA POPOLAZIONE PER DIFFERENZA]]*(PLAFOND-SUM(Tabella2026[CONTRIBUTO SULLA BASE DELLA POPOLAZIONE]))</f>
        <v>0</v>
      </c>
      <c r="R6298" s="3">
        <f>+Tabella2026[[#This Row],[CONTRIBUTO SULLA BASE DELLA POPOLAZIONE]]+Tabella2026[[#This Row],[CONTRIBUTO SULLA BASE DEL REDDITO]]</f>
        <v>3950.7316154680016</v>
      </c>
      <c r="S6298" s="3">
        <f>+Tabella2026[[#This Row],[CONTRIBUTO TOTALE]]/(PLAFOND/N_TESSERE)</f>
        <v>7.9014632309360033</v>
      </c>
      <c r="T6298" s="3">
        <f>+MAX(CEILING(Tabella2026[[#This Row],[preDEF1]],1),1)</f>
        <v>8</v>
      </c>
      <c r="U6298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298" s="21">
        <f>+Tabella2026[[#This Row],[DEF - n. card]]*(PLAFOND/N_TESSERE)</f>
        <v>4000</v>
      </c>
      <c r="W6298" s="18"/>
    </row>
    <row r="6299" spans="2:23" x14ac:dyDescent="0.25">
      <c r="B6299" s="1" t="s">
        <v>12504</v>
      </c>
      <c r="C6299" s="2">
        <v>25067</v>
      </c>
      <c r="D6299" s="1" t="s">
        <v>12505</v>
      </c>
      <c r="E6299" s="1" t="s">
        <v>38</v>
      </c>
      <c r="F6299" s="1" t="s">
        <v>514</v>
      </c>
      <c r="G6299" s="1" t="s">
        <v>11807</v>
      </c>
      <c r="H6299" s="1" t="s">
        <v>15835</v>
      </c>
      <c r="I6299" s="5">
        <v>791</v>
      </c>
      <c r="J6299" s="5">
        <v>20420656</v>
      </c>
      <c r="K6299" s="3">
        <f>+Tabella2026[[#This Row],[POP_2024]]/SUM(Tabella2026[POP_2024])</f>
        <v>1.3419638859365307E-5</v>
      </c>
      <c r="L6299" s="3">
        <f>+Tabella2026[[#This Row],[INCIDENZA POPOLAZIONE]]*(PLAFOND/2)</f>
        <v>3950.7316154680016</v>
      </c>
      <c r="M6299" s="3">
        <f>+IFERROR(Tabella2026[[#This Row],[reddito_2024]]/Tabella2026[[#This Row],[POP_2024]],"")</f>
        <v>25816.252844500632</v>
      </c>
      <c r="N6299" s="3">
        <f>+IF(Tabella2026[[#This Row],[REDDITO COMPLESSIVO PROCAPITE]]&lt;media_aggr_reddito_pc,(media_aggr_reddito_pc-Tabella2026[[#This Row],[REDDITO COMPLESSIVO PROCAPITE]]),0)</f>
        <v>0</v>
      </c>
      <c r="O6299" s="3">
        <f>+Tabella2026[[#This Row],[DIFFERENZA REDDITO INFERIORE ALLA MEDIA DALLA MEDIA]]*Tabella2026[[#This Row],[POP_2024]]</f>
        <v>0</v>
      </c>
      <c r="P6299" s="3">
        <f>+Tabella2026[[#This Row],[POPOLAZIONE PER DIFFERENZA ]]/SUM(Tabella2026[[POPOLAZIONE PER DIFFERENZA ]])</f>
        <v>0</v>
      </c>
      <c r="Q6299" s="3">
        <f>+Tabella2026[[#This Row],[INCIDENZA POPOLAZIONE PER DIFFERENZA]]*(PLAFOND-SUM(Tabella2026[CONTRIBUTO SULLA BASE DELLA POPOLAZIONE]))</f>
        <v>0</v>
      </c>
      <c r="R6299" s="3">
        <f>+Tabella2026[[#This Row],[CONTRIBUTO SULLA BASE DELLA POPOLAZIONE]]+Tabella2026[[#This Row],[CONTRIBUTO SULLA BASE DEL REDDITO]]</f>
        <v>3950.7316154680016</v>
      </c>
      <c r="S6299" s="3">
        <f>+Tabella2026[[#This Row],[CONTRIBUTO TOTALE]]/(PLAFOND/N_TESSERE)</f>
        <v>7.9014632309360033</v>
      </c>
      <c r="T6299" s="3">
        <f>+MAX(CEILING(Tabella2026[[#This Row],[preDEF1]],1),1)</f>
        <v>8</v>
      </c>
      <c r="U629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299" s="21">
        <f>+Tabella2026[[#This Row],[DEF - n. card]]*(PLAFOND/N_TESSERE)</f>
        <v>4000</v>
      </c>
      <c r="W6299" s="18"/>
    </row>
    <row r="6300" spans="2:23" x14ac:dyDescent="0.25">
      <c r="B6300" s="1" t="s">
        <v>12570</v>
      </c>
      <c r="C6300" s="2">
        <v>5116</v>
      </c>
      <c r="D6300" s="1" t="s">
        <v>12571</v>
      </c>
      <c r="E6300" s="1" t="s">
        <v>18</v>
      </c>
      <c r="F6300" s="1" t="s">
        <v>182</v>
      </c>
      <c r="G6300" s="1" t="s">
        <v>11807</v>
      </c>
      <c r="H6300" s="1" t="s">
        <v>15835</v>
      </c>
      <c r="I6300" s="5">
        <v>790</v>
      </c>
      <c r="J6300" s="5">
        <v>14993140</v>
      </c>
      <c r="K6300" s="3">
        <f>+Tabella2026[[#This Row],[POP_2024]]/SUM(Tabella2026[POP_2024])</f>
        <v>1.3402673449935008E-5</v>
      </c>
      <c r="L6300" s="3">
        <f>+Tabella2026[[#This Row],[INCIDENZA POPOLAZIONE]]*(PLAFOND/2)</f>
        <v>3945.737011655779</v>
      </c>
      <c r="M6300" s="3">
        <f>+IFERROR(Tabella2026[[#This Row],[reddito_2024]]/Tabella2026[[#This Row],[POP_2024]],"")</f>
        <v>18978.6582278481</v>
      </c>
      <c r="N6300" s="3">
        <f>+IF(Tabella2026[[#This Row],[REDDITO COMPLESSIVO PROCAPITE]]&lt;media_aggr_reddito_pc,(media_aggr_reddito_pc-Tabella2026[[#This Row],[REDDITO COMPLESSIVO PROCAPITE]]),0)</f>
        <v>0</v>
      </c>
      <c r="O6300" s="3">
        <f>+Tabella2026[[#This Row],[DIFFERENZA REDDITO INFERIORE ALLA MEDIA DALLA MEDIA]]*Tabella2026[[#This Row],[POP_2024]]</f>
        <v>0</v>
      </c>
      <c r="P6300" s="3">
        <f>+Tabella2026[[#This Row],[POPOLAZIONE PER DIFFERENZA ]]/SUM(Tabella2026[[POPOLAZIONE PER DIFFERENZA ]])</f>
        <v>0</v>
      </c>
      <c r="Q6300" s="3">
        <f>+Tabella2026[[#This Row],[INCIDENZA POPOLAZIONE PER DIFFERENZA]]*(PLAFOND-SUM(Tabella2026[CONTRIBUTO SULLA BASE DELLA POPOLAZIONE]))</f>
        <v>0</v>
      </c>
      <c r="R6300" s="3">
        <f>+Tabella2026[[#This Row],[CONTRIBUTO SULLA BASE DELLA POPOLAZIONE]]+Tabella2026[[#This Row],[CONTRIBUTO SULLA BASE DEL REDDITO]]</f>
        <v>3945.737011655779</v>
      </c>
      <c r="S6300" s="3">
        <f>+Tabella2026[[#This Row],[CONTRIBUTO TOTALE]]/(PLAFOND/N_TESSERE)</f>
        <v>7.8914740233115577</v>
      </c>
      <c r="T6300" s="3">
        <f>+MAX(CEILING(Tabella2026[[#This Row],[preDEF1]],1),1)</f>
        <v>8</v>
      </c>
      <c r="U6300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00" s="21">
        <f>+Tabella2026[[#This Row],[DEF - n. card]]*(PLAFOND/N_TESSERE)</f>
        <v>4000</v>
      </c>
      <c r="W6300" s="18"/>
    </row>
    <row r="6301" spans="2:23" x14ac:dyDescent="0.25">
      <c r="B6301" s="1" t="s">
        <v>12430</v>
      </c>
      <c r="C6301" s="2">
        <v>8040</v>
      </c>
      <c r="D6301" s="1" t="s">
        <v>12431</v>
      </c>
      <c r="E6301" s="1" t="s">
        <v>24</v>
      </c>
      <c r="F6301" s="1" t="s">
        <v>286</v>
      </c>
      <c r="G6301" s="1" t="s">
        <v>11807</v>
      </c>
      <c r="H6301" s="1" t="s">
        <v>15835</v>
      </c>
      <c r="I6301" s="5">
        <v>789</v>
      </c>
      <c r="J6301" s="5">
        <v>8378752</v>
      </c>
      <c r="K6301" s="3">
        <f>+Tabella2026[[#This Row],[POP_2024]]/SUM(Tabella2026[POP_2024])</f>
        <v>1.3385708040504712E-5</v>
      </c>
      <c r="L6301" s="3">
        <f>+Tabella2026[[#This Row],[INCIDENZA POPOLAZIONE]]*(PLAFOND/2)</f>
        <v>3940.742407843557</v>
      </c>
      <c r="M6301" s="3">
        <f>+IFERROR(Tabella2026[[#This Row],[reddito_2024]]/Tabella2026[[#This Row],[POP_2024]],"")</f>
        <v>10619.457541191381</v>
      </c>
      <c r="N6301" s="3">
        <f>+IF(Tabella2026[[#This Row],[REDDITO COMPLESSIVO PROCAPITE]]&lt;media_aggr_reddito_pc,(media_aggr_reddito_pc-Tabella2026[[#This Row],[REDDITO COMPLESSIVO PROCAPITE]]),0)</f>
        <v>7205.60852141736</v>
      </c>
      <c r="O6301" s="3">
        <f>+Tabella2026[[#This Row],[DIFFERENZA REDDITO INFERIORE ALLA MEDIA DALLA MEDIA]]*Tabella2026[[#This Row],[POP_2024]]</f>
        <v>5685225.1233982975</v>
      </c>
      <c r="P6301" s="3">
        <f>+Tabella2026[[#This Row],[POPOLAZIONE PER DIFFERENZA ]]/SUM(Tabella2026[[POPOLAZIONE PER DIFFERENZA ]])</f>
        <v>5.0438299942903021E-5</v>
      </c>
      <c r="Q6301" s="3">
        <f>+Tabella2026[[#This Row],[INCIDENZA POPOLAZIONE PER DIFFERENZA]]*(PLAFOND-SUM(Tabella2026[CONTRIBUTO SULLA BASE DELLA POPOLAZIONE]))</f>
        <v>14848.997674465752</v>
      </c>
      <c r="R6301" s="3">
        <f>+Tabella2026[[#This Row],[CONTRIBUTO SULLA BASE DELLA POPOLAZIONE]]+Tabella2026[[#This Row],[CONTRIBUTO SULLA BASE DEL REDDITO]]</f>
        <v>18789.740082309308</v>
      </c>
      <c r="S6301" s="3">
        <f>+Tabella2026[[#This Row],[CONTRIBUTO TOTALE]]/(PLAFOND/N_TESSERE)</f>
        <v>37.579480164618616</v>
      </c>
      <c r="T6301" s="3">
        <f>+MAX(CEILING(Tabella2026[[#This Row],[preDEF1]],1),1)</f>
        <v>38</v>
      </c>
      <c r="U6301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6301" s="21">
        <f>+Tabella2026[[#This Row],[DEF - n. card]]*(PLAFOND/N_TESSERE)</f>
        <v>19000</v>
      </c>
      <c r="W6301" s="18"/>
    </row>
    <row r="6302" spans="2:23" x14ac:dyDescent="0.25">
      <c r="B6302" s="1" t="s">
        <v>12444</v>
      </c>
      <c r="C6302" s="2">
        <v>112012</v>
      </c>
      <c r="D6302" s="1" t="s">
        <v>12445</v>
      </c>
      <c r="E6302" s="1" t="s">
        <v>76</v>
      </c>
      <c r="F6302" s="1" t="s">
        <v>88</v>
      </c>
      <c r="G6302" s="1" t="s">
        <v>11807</v>
      </c>
      <c r="H6302" s="1" t="s">
        <v>15836</v>
      </c>
      <c r="I6302" s="5">
        <v>788</v>
      </c>
      <c r="J6302" s="5">
        <v>10007251</v>
      </c>
      <c r="K6302" s="3">
        <f>+Tabella2026[[#This Row],[POP_2024]]/SUM(Tabella2026[POP_2024])</f>
        <v>1.3368742631074414E-5</v>
      </c>
      <c r="L6302" s="3">
        <f>+Tabella2026[[#This Row],[INCIDENZA POPOLAZIONE]]*(PLAFOND/2)</f>
        <v>3935.747804031334</v>
      </c>
      <c r="M6302" s="3">
        <f>+IFERROR(Tabella2026[[#This Row],[reddito_2024]]/Tabella2026[[#This Row],[POP_2024]],"")</f>
        <v>12699.557106598984</v>
      </c>
      <c r="N6302" s="3">
        <f>+IF(Tabella2026[[#This Row],[REDDITO COMPLESSIVO PROCAPITE]]&lt;media_aggr_reddito_pc,(media_aggr_reddito_pc-Tabella2026[[#This Row],[REDDITO COMPLESSIVO PROCAPITE]]),0)</f>
        <v>5125.5089560097567</v>
      </c>
      <c r="O6302" s="3">
        <f>+Tabella2026[[#This Row],[DIFFERENZA REDDITO INFERIORE ALLA MEDIA DALLA MEDIA]]*Tabella2026[[#This Row],[POP_2024]]</f>
        <v>4038901.0573356883</v>
      </c>
      <c r="P6302" s="3">
        <f>+Tabella2026[[#This Row],[POPOLAZIONE PER DIFFERENZA ]]/SUM(Tabella2026[[POPOLAZIONE PER DIFFERENZA ]])</f>
        <v>3.5832407432941977E-5</v>
      </c>
      <c r="Q6302" s="3">
        <f>+Tabella2026[[#This Row],[INCIDENZA POPOLAZIONE PER DIFFERENZA]]*(PLAFOND-SUM(Tabella2026[CONTRIBUTO SULLA BASE DELLA POPOLAZIONE]))</f>
        <v>10549.033873952587</v>
      </c>
      <c r="R6302" s="3">
        <f>+Tabella2026[[#This Row],[CONTRIBUTO SULLA BASE DELLA POPOLAZIONE]]+Tabella2026[[#This Row],[CONTRIBUTO SULLA BASE DEL REDDITO]]</f>
        <v>14484.781677983921</v>
      </c>
      <c r="S6302" s="3">
        <f>+Tabella2026[[#This Row],[CONTRIBUTO TOTALE]]/(PLAFOND/N_TESSERE)</f>
        <v>28.969563355967843</v>
      </c>
      <c r="T6302" s="3">
        <f>+MAX(CEILING(Tabella2026[[#This Row],[preDEF1]],1),1)</f>
        <v>29</v>
      </c>
      <c r="U6302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6302" s="21">
        <f>+Tabella2026[[#This Row],[DEF - n. card]]*(PLAFOND/N_TESSERE)</f>
        <v>14500</v>
      </c>
      <c r="W6302" s="18"/>
    </row>
    <row r="6303" spans="2:23" x14ac:dyDescent="0.25">
      <c r="B6303" s="1" t="s">
        <v>12698</v>
      </c>
      <c r="C6303" s="2">
        <v>1230</v>
      </c>
      <c r="D6303" s="1" t="s">
        <v>12699</v>
      </c>
      <c r="E6303" s="1" t="s">
        <v>18</v>
      </c>
      <c r="F6303" s="1" t="s">
        <v>17</v>
      </c>
      <c r="G6303" s="1" t="s">
        <v>11807</v>
      </c>
      <c r="H6303" s="1" t="s">
        <v>15835</v>
      </c>
      <c r="I6303" s="5">
        <v>788</v>
      </c>
      <c r="J6303" s="5">
        <v>12922596</v>
      </c>
      <c r="K6303" s="3">
        <f>+Tabella2026[[#This Row],[POP_2024]]/SUM(Tabella2026[POP_2024])</f>
        <v>1.3368742631074414E-5</v>
      </c>
      <c r="L6303" s="3">
        <f>+Tabella2026[[#This Row],[INCIDENZA POPOLAZIONE]]*(PLAFOND/2)</f>
        <v>3935.747804031334</v>
      </c>
      <c r="M6303" s="3">
        <f>+IFERROR(Tabella2026[[#This Row],[reddito_2024]]/Tabella2026[[#This Row],[POP_2024]],"")</f>
        <v>16399.233502538071</v>
      </c>
      <c r="N6303" s="3">
        <f>+IF(Tabella2026[[#This Row],[REDDITO COMPLESSIVO PROCAPITE]]&lt;media_aggr_reddito_pc,(media_aggr_reddito_pc-Tabella2026[[#This Row],[REDDITO COMPLESSIVO PROCAPITE]]),0)</f>
        <v>1425.8325600706703</v>
      </c>
      <c r="O6303" s="3">
        <f>+Tabella2026[[#This Row],[DIFFERENZA REDDITO INFERIORE ALLA MEDIA DALLA MEDIA]]*Tabella2026[[#This Row],[POP_2024]]</f>
        <v>1123556.0573356883</v>
      </c>
      <c r="P6303" s="3">
        <f>+Tabella2026[[#This Row],[POPOLAZIONE PER DIFFERENZA ]]/SUM(Tabella2026[[POPOLAZIONE PER DIFFERENZA ]])</f>
        <v>9.9679882841101638E-6</v>
      </c>
      <c r="Q6303" s="3">
        <f>+Tabella2026[[#This Row],[INCIDENZA POPOLAZIONE PER DIFFERENZA]]*(PLAFOND-SUM(Tabella2026[CONTRIBUTO SULLA BASE DELLA POPOLAZIONE]))</f>
        <v>2934.5682748508311</v>
      </c>
      <c r="R6303" s="3">
        <f>+Tabella2026[[#This Row],[CONTRIBUTO SULLA BASE DELLA POPOLAZIONE]]+Tabella2026[[#This Row],[CONTRIBUTO SULLA BASE DEL REDDITO]]</f>
        <v>6870.3160788821651</v>
      </c>
      <c r="S6303" s="3">
        <f>+Tabella2026[[#This Row],[CONTRIBUTO TOTALE]]/(PLAFOND/N_TESSERE)</f>
        <v>13.740632157764331</v>
      </c>
      <c r="T6303" s="3">
        <f>+MAX(CEILING(Tabella2026[[#This Row],[preDEF1]],1),1)</f>
        <v>14</v>
      </c>
      <c r="U6303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303" s="21">
        <f>+Tabella2026[[#This Row],[DEF - n. card]]*(PLAFOND/N_TESSERE)</f>
        <v>7000</v>
      </c>
      <c r="W6303" s="18"/>
    </row>
    <row r="6304" spans="2:23" x14ac:dyDescent="0.25">
      <c r="B6304" s="1" t="s">
        <v>12670</v>
      </c>
      <c r="C6304" s="2">
        <v>22170</v>
      </c>
      <c r="D6304" s="1" t="s">
        <v>12671</v>
      </c>
      <c r="E6304" s="1" t="s">
        <v>99</v>
      </c>
      <c r="F6304" s="1" t="s">
        <v>98</v>
      </c>
      <c r="G6304" s="1" t="s">
        <v>11807</v>
      </c>
      <c r="H6304" s="1" t="s">
        <v>15835</v>
      </c>
      <c r="I6304" s="5">
        <v>788</v>
      </c>
      <c r="J6304" s="5">
        <v>16301871</v>
      </c>
      <c r="K6304" s="3">
        <f>+Tabella2026[[#This Row],[POP_2024]]/SUM(Tabella2026[POP_2024])</f>
        <v>1.3368742631074414E-5</v>
      </c>
      <c r="L6304" s="3">
        <f>+Tabella2026[[#This Row],[INCIDENZA POPOLAZIONE]]*(PLAFOND/2)</f>
        <v>3935.747804031334</v>
      </c>
      <c r="M6304" s="3">
        <f>+IFERROR(Tabella2026[[#This Row],[reddito_2024]]/Tabella2026[[#This Row],[POP_2024]],"")</f>
        <v>20687.653553299493</v>
      </c>
      <c r="N6304" s="3">
        <f>+IF(Tabella2026[[#This Row],[REDDITO COMPLESSIVO PROCAPITE]]&lt;media_aggr_reddito_pc,(media_aggr_reddito_pc-Tabella2026[[#This Row],[REDDITO COMPLESSIVO PROCAPITE]]),0)</f>
        <v>0</v>
      </c>
      <c r="O6304" s="3">
        <f>+Tabella2026[[#This Row],[DIFFERENZA REDDITO INFERIORE ALLA MEDIA DALLA MEDIA]]*Tabella2026[[#This Row],[POP_2024]]</f>
        <v>0</v>
      </c>
      <c r="P6304" s="3">
        <f>+Tabella2026[[#This Row],[POPOLAZIONE PER DIFFERENZA ]]/SUM(Tabella2026[[POPOLAZIONE PER DIFFERENZA ]])</f>
        <v>0</v>
      </c>
      <c r="Q6304" s="3">
        <f>+Tabella2026[[#This Row],[INCIDENZA POPOLAZIONE PER DIFFERENZA]]*(PLAFOND-SUM(Tabella2026[CONTRIBUTO SULLA BASE DELLA POPOLAZIONE]))</f>
        <v>0</v>
      </c>
      <c r="R6304" s="3">
        <f>+Tabella2026[[#This Row],[CONTRIBUTO SULLA BASE DELLA POPOLAZIONE]]+Tabella2026[[#This Row],[CONTRIBUTO SULLA BASE DEL REDDITO]]</f>
        <v>3935.747804031334</v>
      </c>
      <c r="S6304" s="3">
        <f>+Tabella2026[[#This Row],[CONTRIBUTO TOTALE]]/(PLAFOND/N_TESSERE)</f>
        <v>7.8714956080626681</v>
      </c>
      <c r="T6304" s="3">
        <f>+MAX(CEILING(Tabella2026[[#This Row],[preDEF1]],1),1)</f>
        <v>8</v>
      </c>
      <c r="U630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04" s="21">
        <f>+Tabella2026[[#This Row],[DEF - n. card]]*(PLAFOND/N_TESSERE)</f>
        <v>4000</v>
      </c>
      <c r="W6304" s="18"/>
    </row>
    <row r="6305" spans="2:23" x14ac:dyDescent="0.25">
      <c r="B6305" s="1" t="s">
        <v>12684</v>
      </c>
      <c r="C6305" s="2">
        <v>1015</v>
      </c>
      <c r="D6305" s="1" t="s">
        <v>12685</v>
      </c>
      <c r="E6305" s="1" t="s">
        <v>18</v>
      </c>
      <c r="F6305" s="1" t="s">
        <v>17</v>
      </c>
      <c r="G6305" s="1" t="s">
        <v>11807</v>
      </c>
      <c r="H6305" s="1" t="s">
        <v>15835</v>
      </c>
      <c r="I6305" s="5">
        <v>787</v>
      </c>
      <c r="J6305" s="5">
        <v>16100608</v>
      </c>
      <c r="K6305" s="3">
        <f>+Tabella2026[[#This Row],[POP_2024]]/SUM(Tabella2026[POP_2024])</f>
        <v>1.3351777221644116E-5</v>
      </c>
      <c r="L6305" s="3">
        <f>+Tabella2026[[#This Row],[INCIDENZA POPOLAZIONE]]*(PLAFOND/2)</f>
        <v>3930.7532002191115</v>
      </c>
      <c r="M6305" s="3">
        <f>+IFERROR(Tabella2026[[#This Row],[reddito_2024]]/Tabella2026[[#This Row],[POP_2024]],"")</f>
        <v>20458.205844980941</v>
      </c>
      <c r="N6305" s="3">
        <f>+IF(Tabella2026[[#This Row],[REDDITO COMPLESSIVO PROCAPITE]]&lt;media_aggr_reddito_pc,(media_aggr_reddito_pc-Tabella2026[[#This Row],[REDDITO COMPLESSIVO PROCAPITE]]),0)</f>
        <v>0</v>
      </c>
      <c r="O6305" s="3">
        <f>+Tabella2026[[#This Row],[DIFFERENZA REDDITO INFERIORE ALLA MEDIA DALLA MEDIA]]*Tabella2026[[#This Row],[POP_2024]]</f>
        <v>0</v>
      </c>
      <c r="P6305" s="3">
        <f>+Tabella2026[[#This Row],[POPOLAZIONE PER DIFFERENZA ]]/SUM(Tabella2026[[POPOLAZIONE PER DIFFERENZA ]])</f>
        <v>0</v>
      </c>
      <c r="Q6305" s="3">
        <f>+Tabella2026[[#This Row],[INCIDENZA POPOLAZIONE PER DIFFERENZA]]*(PLAFOND-SUM(Tabella2026[CONTRIBUTO SULLA BASE DELLA POPOLAZIONE]))</f>
        <v>0</v>
      </c>
      <c r="R6305" s="3">
        <f>+Tabella2026[[#This Row],[CONTRIBUTO SULLA BASE DELLA POPOLAZIONE]]+Tabella2026[[#This Row],[CONTRIBUTO SULLA BASE DEL REDDITO]]</f>
        <v>3930.7532002191115</v>
      </c>
      <c r="S6305" s="3">
        <f>+Tabella2026[[#This Row],[CONTRIBUTO TOTALE]]/(PLAFOND/N_TESSERE)</f>
        <v>7.8615064004382234</v>
      </c>
      <c r="T6305" s="3">
        <f>+MAX(CEILING(Tabella2026[[#This Row],[preDEF1]],1),1)</f>
        <v>8</v>
      </c>
      <c r="U6305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05" s="21">
        <f>+Tabella2026[[#This Row],[DEF - n. card]]*(PLAFOND/N_TESSERE)</f>
        <v>4000</v>
      </c>
      <c r="W6305" s="18"/>
    </row>
    <row r="6306" spans="2:23" x14ac:dyDescent="0.25">
      <c r="B6306" s="1" t="s">
        <v>12542</v>
      </c>
      <c r="C6306" s="2">
        <v>69038</v>
      </c>
      <c r="D6306" s="1" t="s">
        <v>12543</v>
      </c>
      <c r="E6306" s="1" t="s">
        <v>96</v>
      </c>
      <c r="F6306" s="1" t="s">
        <v>328</v>
      </c>
      <c r="G6306" s="1" t="s">
        <v>11807</v>
      </c>
      <c r="H6306" s="1" t="s">
        <v>15836</v>
      </c>
      <c r="I6306" s="5">
        <v>787</v>
      </c>
      <c r="J6306" s="5">
        <v>10108638</v>
      </c>
      <c r="K6306" s="3">
        <f>+Tabella2026[[#This Row],[POP_2024]]/SUM(Tabella2026[POP_2024])</f>
        <v>1.3351777221644116E-5</v>
      </c>
      <c r="L6306" s="3">
        <f>+Tabella2026[[#This Row],[INCIDENZA POPOLAZIONE]]*(PLAFOND/2)</f>
        <v>3930.7532002191115</v>
      </c>
      <c r="M6306" s="3">
        <f>+IFERROR(Tabella2026[[#This Row],[reddito_2024]]/Tabella2026[[#This Row],[POP_2024]],"")</f>
        <v>12844.520965692504</v>
      </c>
      <c r="N6306" s="3">
        <f>+IF(Tabella2026[[#This Row],[REDDITO COMPLESSIVO PROCAPITE]]&lt;media_aggr_reddito_pc,(media_aggr_reddito_pc-Tabella2026[[#This Row],[REDDITO COMPLESSIVO PROCAPITE]]),0)</f>
        <v>4980.5450969162375</v>
      </c>
      <c r="O6306" s="3">
        <f>+Tabella2026[[#This Row],[DIFFERENZA REDDITO INFERIORE ALLA MEDIA DALLA MEDIA]]*Tabella2026[[#This Row],[POP_2024]]</f>
        <v>3919688.9912730791</v>
      </c>
      <c r="P6306" s="3">
        <f>+Tabella2026[[#This Row],[POPOLAZIONE PER DIFFERENZA ]]/SUM(Tabella2026[[POPOLAZIONE PER DIFFERENZA ]])</f>
        <v>3.4774779315432197E-5</v>
      </c>
      <c r="Q6306" s="3">
        <f>+Tabella2026[[#This Row],[INCIDENZA POPOLAZIONE PER DIFFERENZA]]*(PLAFOND-SUM(Tabella2026[CONTRIBUTO SULLA BASE DELLA POPOLAZIONE]))</f>
        <v>10237.668949378794</v>
      </c>
      <c r="R6306" s="3">
        <f>+Tabella2026[[#This Row],[CONTRIBUTO SULLA BASE DELLA POPOLAZIONE]]+Tabella2026[[#This Row],[CONTRIBUTO SULLA BASE DEL REDDITO]]</f>
        <v>14168.422149597905</v>
      </c>
      <c r="S6306" s="3">
        <f>+Tabella2026[[#This Row],[CONTRIBUTO TOTALE]]/(PLAFOND/N_TESSERE)</f>
        <v>28.33684429919581</v>
      </c>
      <c r="T6306" s="3">
        <f>+MAX(CEILING(Tabella2026[[#This Row],[preDEF1]],1),1)</f>
        <v>29</v>
      </c>
      <c r="U6306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6306" s="21">
        <f>+Tabella2026[[#This Row],[DEF - n. card]]*(PLAFOND/N_TESSERE)</f>
        <v>14500</v>
      </c>
      <c r="W6306" s="18"/>
    </row>
    <row r="6307" spans="2:23" x14ac:dyDescent="0.25">
      <c r="B6307" s="1" t="s">
        <v>12660</v>
      </c>
      <c r="C6307" s="2">
        <v>19061</v>
      </c>
      <c r="D6307" s="1" t="s">
        <v>12661</v>
      </c>
      <c r="E6307" s="1" t="s">
        <v>12</v>
      </c>
      <c r="F6307" s="1" t="s">
        <v>193</v>
      </c>
      <c r="G6307" s="1" t="s">
        <v>11807</v>
      </c>
      <c r="H6307" s="1" t="s">
        <v>15835</v>
      </c>
      <c r="I6307" s="5">
        <v>787</v>
      </c>
      <c r="J6307" s="5">
        <v>13062418</v>
      </c>
      <c r="K6307" s="3">
        <f>+Tabella2026[[#This Row],[POP_2024]]/SUM(Tabella2026[POP_2024])</f>
        <v>1.3351777221644116E-5</v>
      </c>
      <c r="L6307" s="3">
        <f>+Tabella2026[[#This Row],[INCIDENZA POPOLAZIONE]]*(PLAFOND/2)</f>
        <v>3930.7532002191115</v>
      </c>
      <c r="M6307" s="3">
        <f>+IFERROR(Tabella2026[[#This Row],[reddito_2024]]/Tabella2026[[#This Row],[POP_2024]],"")</f>
        <v>16597.735705209656</v>
      </c>
      <c r="N6307" s="3">
        <f>+IF(Tabella2026[[#This Row],[REDDITO COMPLESSIVO PROCAPITE]]&lt;media_aggr_reddito_pc,(media_aggr_reddito_pc-Tabella2026[[#This Row],[REDDITO COMPLESSIVO PROCAPITE]]),0)</f>
        <v>1227.3303573990852</v>
      </c>
      <c r="O6307" s="3">
        <f>+Tabella2026[[#This Row],[DIFFERENZA REDDITO INFERIORE ALLA MEDIA DALLA MEDIA]]*Tabella2026[[#This Row],[POP_2024]]</f>
        <v>965908.99127308</v>
      </c>
      <c r="P6307" s="3">
        <f>+Tabella2026[[#This Row],[POPOLAZIONE PER DIFFERENZA ]]/SUM(Tabella2026[[POPOLAZIONE PER DIFFERENZA ]])</f>
        <v>8.569371724414183E-6</v>
      </c>
      <c r="Q6307" s="3">
        <f>+Tabella2026[[#This Row],[INCIDENZA POPOLAZIONE PER DIFFERENZA]]*(PLAFOND-SUM(Tabella2026[CONTRIBUTO SULLA BASE DELLA POPOLAZIONE]))</f>
        <v>2522.8166086387523</v>
      </c>
      <c r="R6307" s="3">
        <f>+Tabella2026[[#This Row],[CONTRIBUTO SULLA BASE DELLA POPOLAZIONE]]+Tabella2026[[#This Row],[CONTRIBUTO SULLA BASE DEL REDDITO]]</f>
        <v>6453.5698088578638</v>
      </c>
      <c r="S6307" s="3">
        <f>+Tabella2026[[#This Row],[CONTRIBUTO TOTALE]]/(PLAFOND/N_TESSERE)</f>
        <v>12.907139617715728</v>
      </c>
      <c r="T6307" s="3">
        <f>+MAX(CEILING(Tabella2026[[#This Row],[preDEF1]],1),1)</f>
        <v>13</v>
      </c>
      <c r="U6307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307" s="21">
        <f>+Tabella2026[[#This Row],[DEF - n. card]]*(PLAFOND/N_TESSERE)</f>
        <v>6500</v>
      </c>
      <c r="W6307" s="18"/>
    </row>
    <row r="6308" spans="2:23" x14ac:dyDescent="0.25">
      <c r="B6308" s="1" t="s">
        <v>12600</v>
      </c>
      <c r="C6308" s="2">
        <v>94032</v>
      </c>
      <c r="D6308" s="1" t="s">
        <v>12601</v>
      </c>
      <c r="E6308" s="1" t="s">
        <v>345</v>
      </c>
      <c r="F6308" s="1" t="s">
        <v>1000</v>
      </c>
      <c r="G6308" s="1" t="s">
        <v>11807</v>
      </c>
      <c r="H6308" s="1" t="s">
        <v>15836</v>
      </c>
      <c r="I6308" s="5">
        <v>786</v>
      </c>
      <c r="J6308" s="5">
        <v>11019139</v>
      </c>
      <c r="K6308" s="3">
        <f>+Tabella2026[[#This Row],[POP_2024]]/SUM(Tabella2026[POP_2024])</f>
        <v>1.333481181221382E-5</v>
      </c>
      <c r="L6308" s="3">
        <f>+Tabella2026[[#This Row],[INCIDENZA POPOLAZIONE]]*(PLAFOND/2)</f>
        <v>3925.7585964068894</v>
      </c>
      <c r="M6308" s="3">
        <f>+IFERROR(Tabella2026[[#This Row],[reddito_2024]]/Tabella2026[[#This Row],[POP_2024]],"")</f>
        <v>14019.260814249365</v>
      </c>
      <c r="N6308" s="3">
        <f>+IF(Tabella2026[[#This Row],[REDDITO COMPLESSIVO PROCAPITE]]&lt;media_aggr_reddito_pc,(media_aggr_reddito_pc-Tabella2026[[#This Row],[REDDITO COMPLESSIVO PROCAPITE]]),0)</f>
        <v>3805.8052483593765</v>
      </c>
      <c r="O6308" s="3">
        <f>+Tabella2026[[#This Row],[DIFFERENZA REDDITO INFERIORE ALLA MEDIA DALLA MEDIA]]*Tabella2026[[#This Row],[POP_2024]]</f>
        <v>2991362.9252104699</v>
      </c>
      <c r="P6308" s="3">
        <f>+Tabella2026[[#This Row],[POPOLAZIONE PER DIFFERENZA ]]/SUM(Tabella2026[[POPOLAZIONE PER DIFFERENZA ]])</f>
        <v>2.653883657814743E-5</v>
      </c>
      <c r="Q6308" s="3">
        <f>+Tabella2026[[#This Row],[INCIDENZA POPOLAZIONE PER DIFFERENZA]]*(PLAFOND-SUM(Tabella2026[CONTRIBUTO SULLA BASE DELLA POPOLAZIONE]))</f>
        <v>7813.0135844792012</v>
      </c>
      <c r="R6308" s="3">
        <f>+Tabella2026[[#This Row],[CONTRIBUTO SULLA BASE DELLA POPOLAZIONE]]+Tabella2026[[#This Row],[CONTRIBUTO SULLA BASE DEL REDDITO]]</f>
        <v>11738.772180886092</v>
      </c>
      <c r="S6308" s="3">
        <f>+Tabella2026[[#This Row],[CONTRIBUTO TOTALE]]/(PLAFOND/N_TESSERE)</f>
        <v>23.477544361772182</v>
      </c>
      <c r="T6308" s="3">
        <f>+MAX(CEILING(Tabella2026[[#This Row],[preDEF1]],1),1)</f>
        <v>24</v>
      </c>
      <c r="U6308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308" s="21">
        <f>+Tabella2026[[#This Row],[DEF - n. card]]*(PLAFOND/N_TESSERE)</f>
        <v>12000</v>
      </c>
      <c r="W6308" s="18"/>
    </row>
    <row r="6309" spans="2:23" x14ac:dyDescent="0.25">
      <c r="B6309" s="1" t="s">
        <v>12646</v>
      </c>
      <c r="C6309" s="2">
        <v>22163</v>
      </c>
      <c r="D6309" s="1" t="s">
        <v>12647</v>
      </c>
      <c r="E6309" s="1" t="s">
        <v>99</v>
      </c>
      <c r="F6309" s="1" t="s">
        <v>98</v>
      </c>
      <c r="G6309" s="1" t="s">
        <v>11807</v>
      </c>
      <c r="H6309" s="1" t="s">
        <v>15835</v>
      </c>
      <c r="I6309" s="5">
        <v>786</v>
      </c>
      <c r="J6309" s="5">
        <v>16761908</v>
      </c>
      <c r="K6309" s="3">
        <f>+Tabella2026[[#This Row],[POP_2024]]/SUM(Tabella2026[POP_2024])</f>
        <v>1.333481181221382E-5</v>
      </c>
      <c r="L6309" s="3">
        <f>+Tabella2026[[#This Row],[INCIDENZA POPOLAZIONE]]*(PLAFOND/2)</f>
        <v>3925.7585964068894</v>
      </c>
      <c r="M6309" s="3">
        <f>+IFERROR(Tabella2026[[#This Row],[reddito_2024]]/Tabella2026[[#This Row],[POP_2024]],"")</f>
        <v>21325.582697201018</v>
      </c>
      <c r="N6309" s="3">
        <f>+IF(Tabella2026[[#This Row],[REDDITO COMPLESSIVO PROCAPITE]]&lt;media_aggr_reddito_pc,(media_aggr_reddito_pc-Tabella2026[[#This Row],[REDDITO COMPLESSIVO PROCAPITE]]),0)</f>
        <v>0</v>
      </c>
      <c r="O6309" s="3">
        <f>+Tabella2026[[#This Row],[DIFFERENZA REDDITO INFERIORE ALLA MEDIA DALLA MEDIA]]*Tabella2026[[#This Row],[POP_2024]]</f>
        <v>0</v>
      </c>
      <c r="P6309" s="3">
        <f>+Tabella2026[[#This Row],[POPOLAZIONE PER DIFFERENZA ]]/SUM(Tabella2026[[POPOLAZIONE PER DIFFERENZA ]])</f>
        <v>0</v>
      </c>
      <c r="Q6309" s="3">
        <f>+Tabella2026[[#This Row],[INCIDENZA POPOLAZIONE PER DIFFERENZA]]*(PLAFOND-SUM(Tabella2026[CONTRIBUTO SULLA BASE DELLA POPOLAZIONE]))</f>
        <v>0</v>
      </c>
      <c r="R6309" s="3">
        <f>+Tabella2026[[#This Row],[CONTRIBUTO SULLA BASE DELLA POPOLAZIONE]]+Tabella2026[[#This Row],[CONTRIBUTO SULLA BASE DEL REDDITO]]</f>
        <v>3925.7585964068894</v>
      </c>
      <c r="S6309" s="3">
        <f>+Tabella2026[[#This Row],[CONTRIBUTO TOTALE]]/(PLAFOND/N_TESSERE)</f>
        <v>7.8515171928137786</v>
      </c>
      <c r="T6309" s="3">
        <f>+MAX(CEILING(Tabella2026[[#This Row],[preDEF1]],1),1)</f>
        <v>8</v>
      </c>
      <c r="U630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09" s="21">
        <f>+Tabella2026[[#This Row],[DEF - n. card]]*(PLAFOND/N_TESSERE)</f>
        <v>4000</v>
      </c>
      <c r="W6309" s="18"/>
    </row>
    <row r="6310" spans="2:23" x14ac:dyDescent="0.25">
      <c r="B6310" s="1" t="s">
        <v>12502</v>
      </c>
      <c r="C6310" s="2">
        <v>65092</v>
      </c>
      <c r="D6310" s="1" t="s">
        <v>12503</v>
      </c>
      <c r="E6310" s="1" t="s">
        <v>15</v>
      </c>
      <c r="F6310" s="1" t="s">
        <v>82</v>
      </c>
      <c r="G6310" s="1" t="s">
        <v>11807</v>
      </c>
      <c r="H6310" s="1" t="s">
        <v>15836</v>
      </c>
      <c r="I6310" s="5">
        <v>785</v>
      </c>
      <c r="J6310" s="5">
        <v>10148942</v>
      </c>
      <c r="K6310" s="3">
        <f>+Tabella2026[[#This Row],[POP_2024]]/SUM(Tabella2026[POP_2024])</f>
        <v>1.3317846402783522E-5</v>
      </c>
      <c r="L6310" s="3">
        <f>+Tabella2026[[#This Row],[INCIDENZA POPOLAZIONE]]*(PLAFOND/2)</f>
        <v>3920.7639925946669</v>
      </c>
      <c r="M6310" s="3">
        <f>+IFERROR(Tabella2026[[#This Row],[reddito_2024]]/Tabella2026[[#This Row],[POP_2024]],"")</f>
        <v>12928.588535031848</v>
      </c>
      <c r="N6310" s="3">
        <f>+IF(Tabella2026[[#This Row],[REDDITO COMPLESSIVO PROCAPITE]]&lt;media_aggr_reddito_pc,(media_aggr_reddito_pc-Tabella2026[[#This Row],[REDDITO COMPLESSIVO PROCAPITE]]),0)</f>
        <v>4896.4775275768934</v>
      </c>
      <c r="O6310" s="3">
        <f>+Tabella2026[[#This Row],[DIFFERENZA REDDITO INFERIORE ALLA MEDIA DALLA MEDIA]]*Tabella2026[[#This Row],[POP_2024]]</f>
        <v>3843734.8591478611</v>
      </c>
      <c r="P6310" s="3">
        <f>+Tabella2026[[#This Row],[POPOLAZIONE PER DIFFERENZA ]]/SUM(Tabella2026[[POPOLAZIONE PER DIFFERENZA ]])</f>
        <v>3.4100927846953371E-5</v>
      </c>
      <c r="Q6310" s="3">
        <f>+Tabella2026[[#This Row],[INCIDENZA POPOLAZIONE PER DIFFERENZA]]*(PLAFOND-SUM(Tabella2026[CONTRIBUTO SULLA BASE DELLA POPOLAZIONE]))</f>
        <v>10039.287582447228</v>
      </c>
      <c r="R6310" s="3">
        <f>+Tabella2026[[#This Row],[CONTRIBUTO SULLA BASE DELLA POPOLAZIONE]]+Tabella2026[[#This Row],[CONTRIBUTO SULLA BASE DEL REDDITO]]</f>
        <v>13960.051575041896</v>
      </c>
      <c r="S6310" s="3">
        <f>+Tabella2026[[#This Row],[CONTRIBUTO TOTALE]]/(PLAFOND/N_TESSERE)</f>
        <v>27.920103150083794</v>
      </c>
      <c r="T6310" s="3">
        <f>+MAX(CEILING(Tabella2026[[#This Row],[preDEF1]],1),1)</f>
        <v>28</v>
      </c>
      <c r="U6310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310" s="21">
        <f>+Tabella2026[[#This Row],[DEF - n. card]]*(PLAFOND/N_TESSERE)</f>
        <v>14000</v>
      </c>
      <c r="W6310" s="18"/>
    </row>
    <row r="6311" spans="2:23" x14ac:dyDescent="0.25">
      <c r="B6311" s="1" t="s">
        <v>12644</v>
      </c>
      <c r="C6311" s="2">
        <v>102041</v>
      </c>
      <c r="D6311" s="1" t="s">
        <v>12645</v>
      </c>
      <c r="E6311" s="1" t="s">
        <v>61</v>
      </c>
      <c r="F6311" s="1" t="s">
        <v>607</v>
      </c>
      <c r="G6311" s="1" t="s">
        <v>11807</v>
      </c>
      <c r="H6311" s="1" t="s">
        <v>15836</v>
      </c>
      <c r="I6311" s="5">
        <v>785</v>
      </c>
      <c r="J6311" s="5">
        <v>8610082</v>
      </c>
      <c r="K6311" s="3">
        <f>+Tabella2026[[#This Row],[POP_2024]]/SUM(Tabella2026[POP_2024])</f>
        <v>1.3317846402783522E-5</v>
      </c>
      <c r="L6311" s="3">
        <f>+Tabella2026[[#This Row],[INCIDENZA POPOLAZIONE]]*(PLAFOND/2)</f>
        <v>3920.7639925946669</v>
      </c>
      <c r="M6311" s="3">
        <f>+IFERROR(Tabella2026[[#This Row],[reddito_2024]]/Tabella2026[[#This Row],[POP_2024]],"")</f>
        <v>10968.257324840764</v>
      </c>
      <c r="N6311" s="3">
        <f>+IF(Tabella2026[[#This Row],[REDDITO COMPLESSIVO PROCAPITE]]&lt;media_aggr_reddito_pc,(media_aggr_reddito_pc-Tabella2026[[#This Row],[REDDITO COMPLESSIVO PROCAPITE]]),0)</f>
        <v>6856.8087377679767</v>
      </c>
      <c r="O6311" s="3">
        <f>+Tabella2026[[#This Row],[DIFFERENZA REDDITO INFERIORE ALLA MEDIA DALLA MEDIA]]*Tabella2026[[#This Row],[POP_2024]]</f>
        <v>5382594.8591478616</v>
      </c>
      <c r="P6311" s="3">
        <f>+Tabella2026[[#This Row],[POPOLAZIONE PER DIFFERENZA ]]/SUM(Tabella2026[[POPOLAZIONE PER DIFFERENZA ]])</f>
        <v>4.7753418393139614E-5</v>
      </c>
      <c r="Q6311" s="3">
        <f>+Tabella2026[[#This Row],[INCIDENZA POPOLAZIONE PER DIFFERENZA]]*(PLAFOND-SUM(Tabella2026[CONTRIBUTO SULLA BASE DELLA POPOLAZIONE]))</f>
        <v>14058.570559876565</v>
      </c>
      <c r="R6311" s="3">
        <f>+Tabella2026[[#This Row],[CONTRIBUTO SULLA BASE DELLA POPOLAZIONE]]+Tabella2026[[#This Row],[CONTRIBUTO SULLA BASE DEL REDDITO]]</f>
        <v>17979.334552471231</v>
      </c>
      <c r="S6311" s="3">
        <f>+Tabella2026[[#This Row],[CONTRIBUTO TOTALE]]/(PLAFOND/N_TESSERE)</f>
        <v>35.958669104942466</v>
      </c>
      <c r="T6311" s="3">
        <f>+MAX(CEILING(Tabella2026[[#This Row],[preDEF1]],1),1)</f>
        <v>36</v>
      </c>
      <c r="U6311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6311" s="21">
        <f>+Tabella2026[[#This Row],[DEF - n. card]]*(PLAFOND/N_TESSERE)</f>
        <v>18000</v>
      </c>
      <c r="W6311" s="18"/>
    </row>
    <row r="6312" spans="2:23" x14ac:dyDescent="0.25">
      <c r="B6312" s="1" t="s">
        <v>12724</v>
      </c>
      <c r="C6312" s="2">
        <v>1286</v>
      </c>
      <c r="D6312" s="1" t="s">
        <v>12725</v>
      </c>
      <c r="E6312" s="1" t="s">
        <v>18</v>
      </c>
      <c r="F6312" s="1" t="s">
        <v>17</v>
      </c>
      <c r="G6312" s="1" t="s">
        <v>11807</v>
      </c>
      <c r="H6312" s="1" t="s">
        <v>15835</v>
      </c>
      <c r="I6312" s="5">
        <v>785</v>
      </c>
      <c r="J6312" s="5">
        <v>16111509</v>
      </c>
      <c r="K6312" s="3">
        <f>+Tabella2026[[#This Row],[POP_2024]]/SUM(Tabella2026[POP_2024])</f>
        <v>1.3317846402783522E-5</v>
      </c>
      <c r="L6312" s="3">
        <f>+Tabella2026[[#This Row],[INCIDENZA POPOLAZIONE]]*(PLAFOND/2)</f>
        <v>3920.7639925946669</v>
      </c>
      <c r="M6312" s="3">
        <f>+IFERROR(Tabella2026[[#This Row],[reddito_2024]]/Tabella2026[[#This Row],[POP_2024]],"")</f>
        <v>20524.215286624203</v>
      </c>
      <c r="N6312" s="3">
        <f>+IF(Tabella2026[[#This Row],[REDDITO COMPLESSIVO PROCAPITE]]&lt;media_aggr_reddito_pc,(media_aggr_reddito_pc-Tabella2026[[#This Row],[REDDITO COMPLESSIVO PROCAPITE]]),0)</f>
        <v>0</v>
      </c>
      <c r="O6312" s="3">
        <f>+Tabella2026[[#This Row],[DIFFERENZA REDDITO INFERIORE ALLA MEDIA DALLA MEDIA]]*Tabella2026[[#This Row],[POP_2024]]</f>
        <v>0</v>
      </c>
      <c r="P6312" s="3">
        <f>+Tabella2026[[#This Row],[POPOLAZIONE PER DIFFERENZA ]]/SUM(Tabella2026[[POPOLAZIONE PER DIFFERENZA ]])</f>
        <v>0</v>
      </c>
      <c r="Q6312" s="3">
        <f>+Tabella2026[[#This Row],[INCIDENZA POPOLAZIONE PER DIFFERENZA]]*(PLAFOND-SUM(Tabella2026[CONTRIBUTO SULLA BASE DELLA POPOLAZIONE]))</f>
        <v>0</v>
      </c>
      <c r="R6312" s="3">
        <f>+Tabella2026[[#This Row],[CONTRIBUTO SULLA BASE DELLA POPOLAZIONE]]+Tabella2026[[#This Row],[CONTRIBUTO SULLA BASE DEL REDDITO]]</f>
        <v>3920.7639925946669</v>
      </c>
      <c r="S6312" s="3">
        <f>+Tabella2026[[#This Row],[CONTRIBUTO TOTALE]]/(PLAFOND/N_TESSERE)</f>
        <v>7.8415279851893338</v>
      </c>
      <c r="T6312" s="3">
        <f>+MAX(CEILING(Tabella2026[[#This Row],[preDEF1]],1),1)</f>
        <v>8</v>
      </c>
      <c r="U6312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12" s="21">
        <f>+Tabella2026[[#This Row],[DEF - n. card]]*(PLAFOND/N_TESSERE)</f>
        <v>4000</v>
      </c>
      <c r="W6312" s="18"/>
    </row>
    <row r="6313" spans="2:23" x14ac:dyDescent="0.25">
      <c r="B6313" s="1" t="s">
        <v>12456</v>
      </c>
      <c r="C6313" s="2">
        <v>102029</v>
      </c>
      <c r="D6313" s="1" t="s">
        <v>12457</v>
      </c>
      <c r="E6313" s="1" t="s">
        <v>61</v>
      </c>
      <c r="F6313" s="1" t="s">
        <v>607</v>
      </c>
      <c r="G6313" s="1" t="s">
        <v>11807</v>
      </c>
      <c r="H6313" s="1" t="s">
        <v>15836</v>
      </c>
      <c r="I6313" s="5">
        <v>784</v>
      </c>
      <c r="J6313" s="5">
        <v>8782309</v>
      </c>
      <c r="K6313" s="3">
        <f>+Tabella2026[[#This Row],[POP_2024]]/SUM(Tabella2026[POP_2024])</f>
        <v>1.3300880993353224E-5</v>
      </c>
      <c r="L6313" s="3">
        <f>+Tabella2026[[#This Row],[INCIDENZA POPOLAZIONE]]*(PLAFOND/2)</f>
        <v>3915.7693887824439</v>
      </c>
      <c r="M6313" s="3">
        <f>+IFERROR(Tabella2026[[#This Row],[reddito_2024]]/Tabella2026[[#This Row],[POP_2024]],"")</f>
        <v>11201.924744897959</v>
      </c>
      <c r="N6313" s="3">
        <f>+IF(Tabella2026[[#This Row],[REDDITO COMPLESSIVO PROCAPITE]]&lt;media_aggr_reddito_pc,(media_aggr_reddito_pc-Tabella2026[[#This Row],[REDDITO COMPLESSIVO PROCAPITE]]),0)</f>
        <v>6623.1413177107825</v>
      </c>
      <c r="O6313" s="3">
        <f>+Tabella2026[[#This Row],[DIFFERENZA REDDITO INFERIORE ALLA MEDIA DALLA MEDIA]]*Tabella2026[[#This Row],[POP_2024]]</f>
        <v>5192542.7930852538</v>
      </c>
      <c r="P6313" s="3">
        <f>+Tabella2026[[#This Row],[POPOLAZIONE PER DIFFERENZA ]]/SUM(Tabella2026[[POPOLAZIONE PER DIFFERENZA ]])</f>
        <v>4.6067310472209239E-5</v>
      </c>
      <c r="Q6313" s="3">
        <f>+Tabella2026[[#This Row],[INCIDENZA POPOLAZIONE PER DIFFERENZA]]*(PLAFOND-SUM(Tabella2026[CONTRIBUTO SULLA BASE DELLA POPOLAZIONE]))</f>
        <v>13562.181652535601</v>
      </c>
      <c r="R6313" s="3">
        <f>+Tabella2026[[#This Row],[CONTRIBUTO SULLA BASE DELLA POPOLAZIONE]]+Tabella2026[[#This Row],[CONTRIBUTO SULLA BASE DEL REDDITO]]</f>
        <v>17477.951041318043</v>
      </c>
      <c r="S6313" s="3">
        <f>+Tabella2026[[#This Row],[CONTRIBUTO TOTALE]]/(PLAFOND/N_TESSERE)</f>
        <v>34.955902082636086</v>
      </c>
      <c r="T6313" s="3">
        <f>+MAX(CEILING(Tabella2026[[#This Row],[preDEF1]],1),1)</f>
        <v>35</v>
      </c>
      <c r="U6313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6313" s="21">
        <f>+Tabella2026[[#This Row],[DEF - n. card]]*(PLAFOND/N_TESSERE)</f>
        <v>17500</v>
      </c>
      <c r="W6313" s="18"/>
    </row>
    <row r="6314" spans="2:23" x14ac:dyDescent="0.25">
      <c r="B6314" s="1" t="s">
        <v>12624</v>
      </c>
      <c r="C6314" s="2">
        <v>12049</v>
      </c>
      <c r="D6314" s="1" t="s">
        <v>12625</v>
      </c>
      <c r="E6314" s="1" t="s">
        <v>12</v>
      </c>
      <c r="F6314" s="1" t="s">
        <v>157</v>
      </c>
      <c r="G6314" s="1" t="s">
        <v>11807</v>
      </c>
      <c r="H6314" s="1" t="s">
        <v>15835</v>
      </c>
      <c r="I6314" s="5">
        <v>783</v>
      </c>
      <c r="J6314" s="5">
        <v>15732987</v>
      </c>
      <c r="K6314" s="3">
        <f>+Tabella2026[[#This Row],[POP_2024]]/SUM(Tabella2026[POP_2024])</f>
        <v>1.3283915583922927E-5</v>
      </c>
      <c r="L6314" s="3">
        <f>+Tabella2026[[#This Row],[INCIDENZA POPOLAZIONE]]*(PLAFOND/2)</f>
        <v>3910.7747849702218</v>
      </c>
      <c r="M6314" s="3">
        <f>+IFERROR(Tabella2026[[#This Row],[reddito_2024]]/Tabella2026[[#This Row],[POP_2024]],"")</f>
        <v>20093.214559386972</v>
      </c>
      <c r="N6314" s="3">
        <f>+IF(Tabella2026[[#This Row],[REDDITO COMPLESSIVO PROCAPITE]]&lt;media_aggr_reddito_pc,(media_aggr_reddito_pc-Tabella2026[[#This Row],[REDDITO COMPLESSIVO PROCAPITE]]),0)</f>
        <v>0</v>
      </c>
      <c r="O6314" s="3">
        <f>+Tabella2026[[#This Row],[DIFFERENZA REDDITO INFERIORE ALLA MEDIA DALLA MEDIA]]*Tabella2026[[#This Row],[POP_2024]]</f>
        <v>0</v>
      </c>
      <c r="P6314" s="3">
        <f>+Tabella2026[[#This Row],[POPOLAZIONE PER DIFFERENZA ]]/SUM(Tabella2026[[POPOLAZIONE PER DIFFERENZA ]])</f>
        <v>0</v>
      </c>
      <c r="Q6314" s="3">
        <f>+Tabella2026[[#This Row],[INCIDENZA POPOLAZIONE PER DIFFERENZA]]*(PLAFOND-SUM(Tabella2026[CONTRIBUTO SULLA BASE DELLA POPOLAZIONE]))</f>
        <v>0</v>
      </c>
      <c r="R6314" s="3">
        <f>+Tabella2026[[#This Row],[CONTRIBUTO SULLA BASE DELLA POPOLAZIONE]]+Tabella2026[[#This Row],[CONTRIBUTO SULLA BASE DEL REDDITO]]</f>
        <v>3910.7747849702218</v>
      </c>
      <c r="S6314" s="3">
        <f>+Tabella2026[[#This Row],[CONTRIBUTO TOTALE]]/(PLAFOND/N_TESSERE)</f>
        <v>7.8215495699404434</v>
      </c>
      <c r="T6314" s="3">
        <f>+MAX(CEILING(Tabella2026[[#This Row],[preDEF1]],1),1)</f>
        <v>8</v>
      </c>
      <c r="U631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14" s="21">
        <f>+Tabella2026[[#This Row],[DEF - n. card]]*(PLAFOND/N_TESSERE)</f>
        <v>4000</v>
      </c>
      <c r="W6314" s="18"/>
    </row>
    <row r="6315" spans="2:23" x14ac:dyDescent="0.25">
      <c r="B6315" s="1" t="s">
        <v>12602</v>
      </c>
      <c r="C6315" s="2">
        <v>115027</v>
      </c>
      <c r="D6315" s="1" t="s">
        <v>12603</v>
      </c>
      <c r="E6315" s="1" t="s">
        <v>76</v>
      </c>
      <c r="F6315" s="1" t="s">
        <v>625</v>
      </c>
      <c r="G6315" s="1" t="s">
        <v>11807</v>
      </c>
      <c r="H6315" s="1" t="s">
        <v>15836</v>
      </c>
      <c r="I6315" s="5">
        <v>783</v>
      </c>
      <c r="J6315" s="5">
        <v>8360397</v>
      </c>
      <c r="K6315" s="3">
        <f>+Tabella2026[[#This Row],[POP_2024]]/SUM(Tabella2026[POP_2024])</f>
        <v>1.3283915583922927E-5</v>
      </c>
      <c r="L6315" s="3">
        <f>+Tabella2026[[#This Row],[INCIDENZA POPOLAZIONE]]*(PLAFOND/2)</f>
        <v>3910.7747849702218</v>
      </c>
      <c r="M6315" s="3">
        <f>+IFERROR(Tabella2026[[#This Row],[reddito_2024]]/Tabella2026[[#This Row],[POP_2024]],"")</f>
        <v>10677.3908045977</v>
      </c>
      <c r="N6315" s="3">
        <f>+IF(Tabella2026[[#This Row],[REDDITO COMPLESSIVO PROCAPITE]]&lt;media_aggr_reddito_pc,(media_aggr_reddito_pc-Tabella2026[[#This Row],[REDDITO COMPLESSIVO PROCAPITE]]),0)</f>
        <v>7147.6752580110406</v>
      </c>
      <c r="O6315" s="3">
        <f>+Tabella2026[[#This Row],[DIFFERENZA REDDITO INFERIORE ALLA MEDIA DALLA MEDIA]]*Tabella2026[[#This Row],[POP_2024]]</f>
        <v>5596629.7270226451</v>
      </c>
      <c r="P6315" s="3">
        <f>+Tabella2026[[#This Row],[POPOLAZIONE PER DIFFERENZA ]]/SUM(Tabella2026[[POPOLAZIONE PER DIFFERENZA ]])</f>
        <v>4.9652297440106004E-5</v>
      </c>
      <c r="Q6315" s="3">
        <f>+Tabella2026[[#This Row],[INCIDENZA POPOLAZIONE PER DIFFERENZA]]*(PLAFOND-SUM(Tabella2026[CONTRIBUTO SULLA BASE DELLA POPOLAZIONE]))</f>
        <v>14617.599127144187</v>
      </c>
      <c r="R6315" s="3">
        <f>+Tabella2026[[#This Row],[CONTRIBUTO SULLA BASE DELLA POPOLAZIONE]]+Tabella2026[[#This Row],[CONTRIBUTO SULLA BASE DEL REDDITO]]</f>
        <v>18528.37391211441</v>
      </c>
      <c r="S6315" s="3">
        <f>+Tabella2026[[#This Row],[CONTRIBUTO TOTALE]]/(PLAFOND/N_TESSERE)</f>
        <v>37.056747824228822</v>
      </c>
      <c r="T6315" s="3">
        <f>+MAX(CEILING(Tabella2026[[#This Row],[preDEF1]],1),1)</f>
        <v>38</v>
      </c>
      <c r="U6315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6315" s="21">
        <f>+Tabella2026[[#This Row],[DEF - n. card]]*(PLAFOND/N_TESSERE)</f>
        <v>19000</v>
      </c>
      <c r="W6315" s="18"/>
    </row>
    <row r="6316" spans="2:23" x14ac:dyDescent="0.25">
      <c r="B6316" s="1" t="s">
        <v>12464</v>
      </c>
      <c r="C6316" s="2">
        <v>46031</v>
      </c>
      <c r="D6316" s="1" t="s">
        <v>12465</v>
      </c>
      <c r="E6316" s="1" t="s">
        <v>30</v>
      </c>
      <c r="F6316" s="1" t="s">
        <v>142</v>
      </c>
      <c r="G6316" s="1" t="s">
        <v>11807</v>
      </c>
      <c r="H6316" s="1" t="s">
        <v>15834</v>
      </c>
      <c r="I6316" s="5">
        <v>783</v>
      </c>
      <c r="J6316" s="5">
        <v>13933455</v>
      </c>
      <c r="K6316" s="3">
        <f>+Tabella2026[[#This Row],[POP_2024]]/SUM(Tabella2026[POP_2024])</f>
        <v>1.3283915583922927E-5</v>
      </c>
      <c r="L6316" s="3">
        <f>+Tabella2026[[#This Row],[INCIDENZA POPOLAZIONE]]*(PLAFOND/2)</f>
        <v>3910.7747849702218</v>
      </c>
      <c r="M6316" s="3">
        <f>+IFERROR(Tabella2026[[#This Row],[reddito_2024]]/Tabella2026[[#This Row],[POP_2024]],"")</f>
        <v>17794.961685823753</v>
      </c>
      <c r="N6316" s="3">
        <f>+IF(Tabella2026[[#This Row],[REDDITO COMPLESSIVO PROCAPITE]]&lt;media_aggr_reddito_pc,(media_aggr_reddito_pc-Tabella2026[[#This Row],[REDDITO COMPLESSIVO PROCAPITE]]),0)</f>
        <v>30.104376784987835</v>
      </c>
      <c r="O6316" s="3">
        <f>+Tabella2026[[#This Row],[DIFFERENZA REDDITO INFERIORE ALLA MEDIA DALLA MEDIA]]*Tabella2026[[#This Row],[POP_2024]]</f>
        <v>23571.727022645475</v>
      </c>
      <c r="P6316" s="3">
        <f>+Tabella2026[[#This Row],[POPOLAZIONE PER DIFFERENZA ]]/SUM(Tabella2026[[POPOLAZIONE PER DIFFERENZA ]])</f>
        <v>2.0912414406375501E-7</v>
      </c>
      <c r="Q6316" s="3">
        <f>+Tabella2026[[#This Row],[INCIDENZA POPOLAZIONE PER DIFFERENZA]]*(PLAFOND-SUM(Tabella2026[CONTRIBUTO SULLA BASE DELLA POPOLAZIONE]))</f>
        <v>61.565991169261679</v>
      </c>
      <c r="R6316" s="3">
        <f>+Tabella2026[[#This Row],[CONTRIBUTO SULLA BASE DELLA POPOLAZIONE]]+Tabella2026[[#This Row],[CONTRIBUTO SULLA BASE DEL REDDITO]]</f>
        <v>3972.3407761394838</v>
      </c>
      <c r="S6316" s="3">
        <f>+Tabella2026[[#This Row],[CONTRIBUTO TOTALE]]/(PLAFOND/N_TESSERE)</f>
        <v>7.9446815522789676</v>
      </c>
      <c r="T6316" s="3">
        <f>+MAX(CEILING(Tabella2026[[#This Row],[preDEF1]],1),1)</f>
        <v>8</v>
      </c>
      <c r="U6316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16" s="21">
        <f>+Tabella2026[[#This Row],[DEF - n. card]]*(PLAFOND/N_TESSERE)</f>
        <v>4000</v>
      </c>
      <c r="W6316" s="18"/>
    </row>
    <row r="6317" spans="2:23" x14ac:dyDescent="0.25">
      <c r="B6317" s="1" t="s">
        <v>12452</v>
      </c>
      <c r="C6317" s="2">
        <v>83004</v>
      </c>
      <c r="D6317" s="1" t="s">
        <v>12453</v>
      </c>
      <c r="E6317" s="1" t="s">
        <v>21</v>
      </c>
      <c r="F6317" s="1" t="s">
        <v>42</v>
      </c>
      <c r="G6317" s="1" t="s">
        <v>11807</v>
      </c>
      <c r="H6317" s="1" t="s">
        <v>15836</v>
      </c>
      <c r="I6317" s="5">
        <v>782</v>
      </c>
      <c r="J6317" s="5">
        <v>6419731</v>
      </c>
      <c r="K6317" s="3">
        <f>+Tabella2026[[#This Row],[POP_2024]]/SUM(Tabella2026[POP_2024])</f>
        <v>1.3266950174492629E-5</v>
      </c>
      <c r="L6317" s="3">
        <f>+Tabella2026[[#This Row],[INCIDENZA POPOLAZIONE]]*(PLAFOND/2)</f>
        <v>3905.7801811579993</v>
      </c>
      <c r="M6317" s="3">
        <f>+IFERROR(Tabella2026[[#This Row],[reddito_2024]]/Tabella2026[[#This Row],[POP_2024]],"")</f>
        <v>8209.3746803069062</v>
      </c>
      <c r="N6317" s="3">
        <f>+IF(Tabella2026[[#This Row],[REDDITO COMPLESSIVO PROCAPITE]]&lt;media_aggr_reddito_pc,(media_aggr_reddito_pc-Tabella2026[[#This Row],[REDDITO COMPLESSIVO PROCAPITE]]),0)</f>
        <v>9615.6913823018349</v>
      </c>
      <c r="O6317" s="3">
        <f>+Tabella2026[[#This Row],[DIFFERENZA REDDITO INFERIORE ALLA MEDIA DALLA MEDIA]]*Tabella2026[[#This Row],[POP_2024]]</f>
        <v>7519470.6609600345</v>
      </c>
      <c r="P6317" s="3">
        <f>+Tabella2026[[#This Row],[POPOLAZIONE PER DIFFERENZA ]]/SUM(Tabella2026[[POPOLAZIONE PER DIFFERENZA ]])</f>
        <v>6.6711398120089974E-5</v>
      </c>
      <c r="Q6317" s="3">
        <f>+Tabella2026[[#This Row],[INCIDENZA POPOLAZIONE PER DIFFERENZA]]*(PLAFOND-SUM(Tabella2026[CONTRIBUTO SULLA BASE DELLA POPOLAZIONE]))</f>
        <v>19639.785573005978</v>
      </c>
      <c r="R6317" s="3">
        <f>+Tabella2026[[#This Row],[CONTRIBUTO SULLA BASE DELLA POPOLAZIONE]]+Tabella2026[[#This Row],[CONTRIBUTO SULLA BASE DEL REDDITO]]</f>
        <v>23545.565754163978</v>
      </c>
      <c r="S6317" s="3">
        <f>+Tabella2026[[#This Row],[CONTRIBUTO TOTALE]]/(PLAFOND/N_TESSERE)</f>
        <v>47.091131508327955</v>
      </c>
      <c r="T6317" s="3">
        <f>+MAX(CEILING(Tabella2026[[#This Row],[preDEF1]],1),1)</f>
        <v>48</v>
      </c>
      <c r="U6317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6317" s="21">
        <f>+Tabella2026[[#This Row],[DEF - n. card]]*(PLAFOND/N_TESSERE)</f>
        <v>24000</v>
      </c>
      <c r="W6317" s="18"/>
    </row>
    <row r="6318" spans="2:23" x14ac:dyDescent="0.25">
      <c r="B6318" s="1" t="s">
        <v>12520</v>
      </c>
      <c r="C6318" s="2">
        <v>71011</v>
      </c>
      <c r="D6318" s="1" t="s">
        <v>12521</v>
      </c>
      <c r="E6318" s="1" t="s">
        <v>33</v>
      </c>
      <c r="F6318" s="1" t="s">
        <v>78</v>
      </c>
      <c r="G6318" s="1" t="s">
        <v>11807</v>
      </c>
      <c r="H6318" s="1" t="s">
        <v>15836</v>
      </c>
      <c r="I6318" s="5">
        <v>782</v>
      </c>
      <c r="J6318" s="5">
        <v>7267713</v>
      </c>
      <c r="K6318" s="3">
        <f>+Tabella2026[[#This Row],[POP_2024]]/SUM(Tabella2026[POP_2024])</f>
        <v>1.3266950174492629E-5</v>
      </c>
      <c r="L6318" s="3">
        <f>+Tabella2026[[#This Row],[INCIDENZA POPOLAZIONE]]*(PLAFOND/2)</f>
        <v>3905.7801811579993</v>
      </c>
      <c r="M6318" s="3">
        <f>+IFERROR(Tabella2026[[#This Row],[reddito_2024]]/Tabella2026[[#This Row],[POP_2024]],"")</f>
        <v>9293.7506393861895</v>
      </c>
      <c r="N6318" s="3">
        <f>+IF(Tabella2026[[#This Row],[REDDITO COMPLESSIVO PROCAPITE]]&lt;media_aggr_reddito_pc,(media_aggr_reddito_pc-Tabella2026[[#This Row],[REDDITO COMPLESSIVO PROCAPITE]]),0)</f>
        <v>8531.3154232225515</v>
      </c>
      <c r="O6318" s="3">
        <f>+Tabella2026[[#This Row],[DIFFERENZA REDDITO INFERIORE ALLA MEDIA DALLA MEDIA]]*Tabella2026[[#This Row],[POP_2024]]</f>
        <v>6671488.6609600354</v>
      </c>
      <c r="P6318" s="3">
        <f>+Tabella2026[[#This Row],[POPOLAZIONE PER DIFFERENZA ]]/SUM(Tabella2026[[POPOLAZIONE PER DIFFERENZA ]])</f>
        <v>5.9188253559612681E-5</v>
      </c>
      <c r="Q6318" s="3">
        <f>+Tabella2026[[#This Row],[INCIDENZA POPOLAZIONE PER DIFFERENZA]]*(PLAFOND-SUM(Tabella2026[CONTRIBUTO SULLA BASE DELLA POPOLAZIONE]))</f>
        <v>17424.977456759872</v>
      </c>
      <c r="R6318" s="3">
        <f>+Tabella2026[[#This Row],[CONTRIBUTO SULLA BASE DELLA POPOLAZIONE]]+Tabella2026[[#This Row],[CONTRIBUTO SULLA BASE DEL REDDITO]]</f>
        <v>21330.757637917872</v>
      </c>
      <c r="S6318" s="3">
        <f>+Tabella2026[[#This Row],[CONTRIBUTO TOTALE]]/(PLAFOND/N_TESSERE)</f>
        <v>42.661515275835747</v>
      </c>
      <c r="T6318" s="3">
        <f>+MAX(CEILING(Tabella2026[[#This Row],[preDEF1]],1),1)</f>
        <v>43</v>
      </c>
      <c r="U6318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6318" s="21">
        <f>+Tabella2026[[#This Row],[DEF - n. card]]*(PLAFOND/N_TESSERE)</f>
        <v>21500</v>
      </c>
      <c r="W6318" s="18"/>
    </row>
    <row r="6319" spans="2:23" x14ac:dyDescent="0.25">
      <c r="B6319" s="1" t="s">
        <v>12580</v>
      </c>
      <c r="C6319" s="2">
        <v>44065</v>
      </c>
      <c r="D6319" s="1" t="s">
        <v>12581</v>
      </c>
      <c r="E6319" s="1" t="s">
        <v>117</v>
      </c>
      <c r="F6319" s="1" t="s">
        <v>360</v>
      </c>
      <c r="G6319" s="1" t="s">
        <v>11807</v>
      </c>
      <c r="H6319" s="1" t="s">
        <v>15834</v>
      </c>
      <c r="I6319" s="5">
        <v>782</v>
      </c>
      <c r="J6319" s="5">
        <v>12219106</v>
      </c>
      <c r="K6319" s="3">
        <f>+Tabella2026[[#This Row],[POP_2024]]/SUM(Tabella2026[POP_2024])</f>
        <v>1.3266950174492629E-5</v>
      </c>
      <c r="L6319" s="3">
        <f>+Tabella2026[[#This Row],[INCIDENZA POPOLAZIONE]]*(PLAFOND/2)</f>
        <v>3905.7801811579993</v>
      </c>
      <c r="M6319" s="3">
        <f>+IFERROR(Tabella2026[[#This Row],[reddito_2024]]/Tabella2026[[#This Row],[POP_2024]],"")</f>
        <v>15625.455242966751</v>
      </c>
      <c r="N6319" s="3">
        <f>+IF(Tabella2026[[#This Row],[REDDITO COMPLESSIVO PROCAPITE]]&lt;media_aggr_reddito_pc,(media_aggr_reddito_pc-Tabella2026[[#This Row],[REDDITO COMPLESSIVO PROCAPITE]]),0)</f>
        <v>2199.61081964199</v>
      </c>
      <c r="O6319" s="3">
        <f>+Tabella2026[[#This Row],[DIFFERENZA REDDITO INFERIORE ALLA MEDIA DALLA MEDIA]]*Tabella2026[[#This Row],[POP_2024]]</f>
        <v>1720095.6609600361</v>
      </c>
      <c r="P6319" s="3">
        <f>+Tabella2026[[#This Row],[POPOLAZIONE PER DIFFERENZA ]]/SUM(Tabella2026[[POPOLAZIONE PER DIFFERENZA ]])</f>
        <v>1.5260380898712595E-5</v>
      </c>
      <c r="Q6319" s="3">
        <f>+Tabella2026[[#This Row],[INCIDENZA POPOLAZIONE PER DIFFERENZA]]*(PLAFOND-SUM(Tabella2026[CONTRIBUTO SULLA BASE DELLA POPOLAZIONE]))</f>
        <v>4492.6446912953324</v>
      </c>
      <c r="R6319" s="3">
        <f>+Tabella2026[[#This Row],[CONTRIBUTO SULLA BASE DELLA POPOLAZIONE]]+Tabella2026[[#This Row],[CONTRIBUTO SULLA BASE DEL REDDITO]]</f>
        <v>8398.4248724533318</v>
      </c>
      <c r="S6319" s="3">
        <f>+Tabella2026[[#This Row],[CONTRIBUTO TOTALE]]/(PLAFOND/N_TESSERE)</f>
        <v>16.796849744906662</v>
      </c>
      <c r="T6319" s="3">
        <f>+MAX(CEILING(Tabella2026[[#This Row],[preDEF1]],1),1)</f>
        <v>17</v>
      </c>
      <c r="U6319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319" s="21">
        <f>+Tabella2026[[#This Row],[DEF - n. card]]*(PLAFOND/N_TESSERE)</f>
        <v>8500</v>
      </c>
      <c r="W6319" s="18"/>
    </row>
    <row r="6320" spans="2:23" x14ac:dyDescent="0.25">
      <c r="B6320" s="1" t="s">
        <v>12630</v>
      </c>
      <c r="C6320" s="2">
        <v>17175</v>
      </c>
      <c r="D6320" s="1" t="s">
        <v>12631</v>
      </c>
      <c r="E6320" s="1" t="s">
        <v>12</v>
      </c>
      <c r="F6320" s="1" t="s">
        <v>50</v>
      </c>
      <c r="G6320" s="1" t="s">
        <v>11807</v>
      </c>
      <c r="H6320" s="1" t="s">
        <v>15835</v>
      </c>
      <c r="I6320" s="5">
        <v>781</v>
      </c>
      <c r="J6320" s="5">
        <v>12296893</v>
      </c>
      <c r="K6320" s="3">
        <f>+Tabella2026[[#This Row],[POP_2024]]/SUM(Tabella2026[POP_2024])</f>
        <v>1.3249984765062331E-5</v>
      </c>
      <c r="L6320" s="3">
        <f>+Tabella2026[[#This Row],[INCIDENZA POPOLAZIONE]]*(PLAFOND/2)</f>
        <v>3900.7855773457763</v>
      </c>
      <c r="M6320" s="3">
        <f>+IFERROR(Tabella2026[[#This Row],[reddito_2024]]/Tabella2026[[#This Row],[POP_2024]],"")</f>
        <v>15745.061459667093</v>
      </c>
      <c r="N6320" s="3">
        <f>+IF(Tabella2026[[#This Row],[REDDITO COMPLESSIVO PROCAPITE]]&lt;media_aggr_reddito_pc,(media_aggr_reddito_pc-Tabella2026[[#This Row],[REDDITO COMPLESSIVO PROCAPITE]]),0)</f>
        <v>2080.004602941648</v>
      </c>
      <c r="O6320" s="3">
        <f>+Tabella2026[[#This Row],[DIFFERENZA REDDITO INFERIORE ALLA MEDIA DALLA MEDIA]]*Tabella2026[[#This Row],[POP_2024]]</f>
        <v>1624483.5948974271</v>
      </c>
      <c r="P6320" s="3">
        <f>+Tabella2026[[#This Row],[POPOLAZIONE PER DIFFERENZA ]]/SUM(Tabella2026[[POPOLAZIONE PER DIFFERENZA ]])</f>
        <v>1.4412127758062305E-5</v>
      </c>
      <c r="Q6320" s="3">
        <f>+Tabella2026[[#This Row],[INCIDENZA POPOLAZIONE PER DIFFERENZA]]*(PLAFOND-SUM(Tabella2026[CONTRIBUTO SULLA BASE DELLA POPOLAZIONE]))</f>
        <v>4242.9196028777415</v>
      </c>
      <c r="R6320" s="3">
        <f>+Tabella2026[[#This Row],[CONTRIBUTO SULLA BASE DELLA POPOLAZIONE]]+Tabella2026[[#This Row],[CONTRIBUTO SULLA BASE DEL REDDITO]]</f>
        <v>8143.7051802235183</v>
      </c>
      <c r="S6320" s="3">
        <f>+Tabella2026[[#This Row],[CONTRIBUTO TOTALE]]/(PLAFOND/N_TESSERE)</f>
        <v>16.287410360447037</v>
      </c>
      <c r="T6320" s="3">
        <f>+MAX(CEILING(Tabella2026[[#This Row],[preDEF1]],1),1)</f>
        <v>17</v>
      </c>
      <c r="U6320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320" s="21">
        <f>+Tabella2026[[#This Row],[DEF - n. card]]*(PLAFOND/N_TESSERE)</f>
        <v>8500</v>
      </c>
      <c r="W6320" s="18"/>
    </row>
    <row r="6321" spans="2:23" x14ac:dyDescent="0.25">
      <c r="B6321" s="1" t="s">
        <v>12676</v>
      </c>
      <c r="C6321" s="2">
        <v>9067</v>
      </c>
      <c r="D6321" s="1" t="s">
        <v>12677</v>
      </c>
      <c r="E6321" s="1" t="s">
        <v>24</v>
      </c>
      <c r="F6321" s="1" t="s">
        <v>246</v>
      </c>
      <c r="G6321" s="1" t="s">
        <v>11807</v>
      </c>
      <c r="H6321" s="1" t="s">
        <v>15835</v>
      </c>
      <c r="I6321" s="5">
        <v>780</v>
      </c>
      <c r="J6321" s="5">
        <v>20093368</v>
      </c>
      <c r="K6321" s="3">
        <f>+Tabella2026[[#This Row],[POP_2024]]/SUM(Tabella2026[POP_2024])</f>
        <v>1.3233019355632033E-5</v>
      </c>
      <c r="L6321" s="3">
        <f>+Tabella2026[[#This Row],[INCIDENZA POPOLAZIONE]]*(PLAFOND/2)</f>
        <v>3895.7909735335538</v>
      </c>
      <c r="M6321" s="3">
        <f>+IFERROR(Tabella2026[[#This Row],[reddito_2024]]/Tabella2026[[#This Row],[POP_2024]],"")</f>
        <v>25760.728205128205</v>
      </c>
      <c r="N6321" s="3">
        <f>+IF(Tabella2026[[#This Row],[REDDITO COMPLESSIVO PROCAPITE]]&lt;media_aggr_reddito_pc,(media_aggr_reddito_pc-Tabella2026[[#This Row],[REDDITO COMPLESSIVO PROCAPITE]]),0)</f>
        <v>0</v>
      </c>
      <c r="O6321" s="3">
        <f>+Tabella2026[[#This Row],[DIFFERENZA REDDITO INFERIORE ALLA MEDIA DALLA MEDIA]]*Tabella2026[[#This Row],[POP_2024]]</f>
        <v>0</v>
      </c>
      <c r="P6321" s="3">
        <f>+Tabella2026[[#This Row],[POPOLAZIONE PER DIFFERENZA ]]/SUM(Tabella2026[[POPOLAZIONE PER DIFFERENZA ]])</f>
        <v>0</v>
      </c>
      <c r="Q6321" s="3">
        <f>+Tabella2026[[#This Row],[INCIDENZA POPOLAZIONE PER DIFFERENZA]]*(PLAFOND-SUM(Tabella2026[CONTRIBUTO SULLA BASE DELLA POPOLAZIONE]))</f>
        <v>0</v>
      </c>
      <c r="R6321" s="3">
        <f>+Tabella2026[[#This Row],[CONTRIBUTO SULLA BASE DELLA POPOLAZIONE]]+Tabella2026[[#This Row],[CONTRIBUTO SULLA BASE DEL REDDITO]]</f>
        <v>3895.7909735335538</v>
      </c>
      <c r="S6321" s="3">
        <f>+Tabella2026[[#This Row],[CONTRIBUTO TOTALE]]/(PLAFOND/N_TESSERE)</f>
        <v>7.7915819470671073</v>
      </c>
      <c r="T6321" s="3">
        <f>+MAX(CEILING(Tabella2026[[#This Row],[preDEF1]],1),1)</f>
        <v>8</v>
      </c>
      <c r="U6321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21" s="21">
        <f>+Tabella2026[[#This Row],[DEF - n. card]]*(PLAFOND/N_TESSERE)</f>
        <v>4000</v>
      </c>
      <c r="W6321" s="18"/>
    </row>
    <row r="6322" spans="2:23" x14ac:dyDescent="0.25">
      <c r="B6322" s="1" t="s">
        <v>12700</v>
      </c>
      <c r="C6322" s="2">
        <v>79004</v>
      </c>
      <c r="D6322" s="1" t="s">
        <v>12701</v>
      </c>
      <c r="E6322" s="1" t="s">
        <v>61</v>
      </c>
      <c r="F6322" s="1" t="s">
        <v>148</v>
      </c>
      <c r="G6322" s="1" t="s">
        <v>11807</v>
      </c>
      <c r="H6322" s="1" t="s">
        <v>15836</v>
      </c>
      <c r="I6322" s="5">
        <v>778</v>
      </c>
      <c r="J6322" s="5">
        <v>7002183</v>
      </c>
      <c r="K6322" s="3">
        <f>+Tabella2026[[#This Row],[POP_2024]]/SUM(Tabella2026[POP_2024])</f>
        <v>1.3199088536771439E-5</v>
      </c>
      <c r="L6322" s="3">
        <f>+Tabella2026[[#This Row],[INCIDENZA POPOLAZIONE]]*(PLAFOND/2)</f>
        <v>3885.8017659091092</v>
      </c>
      <c r="M6322" s="3">
        <f>+IFERROR(Tabella2026[[#This Row],[reddito_2024]]/Tabella2026[[#This Row],[POP_2024]],"")</f>
        <v>9000.2352185089967</v>
      </c>
      <c r="N6322" s="3">
        <f>+IF(Tabella2026[[#This Row],[REDDITO COMPLESSIVO PROCAPITE]]&lt;media_aggr_reddito_pc,(media_aggr_reddito_pc-Tabella2026[[#This Row],[REDDITO COMPLESSIVO PROCAPITE]]),0)</f>
        <v>8824.8308440997444</v>
      </c>
      <c r="O6322" s="3">
        <f>+Tabella2026[[#This Row],[DIFFERENZA REDDITO INFERIORE ALLA MEDIA DALLA MEDIA]]*Tabella2026[[#This Row],[POP_2024]]</f>
        <v>6865718.3967096014</v>
      </c>
      <c r="P6322" s="3">
        <f>+Tabella2026[[#This Row],[POPOLAZIONE PER DIFFERENZA ]]/SUM(Tabella2026[[POPOLAZIONE PER DIFFERENZA ]])</f>
        <v>6.0911425018425829E-5</v>
      </c>
      <c r="Q6322" s="3">
        <f>+Tabella2026[[#This Row],[INCIDENZA POPOLAZIONE PER DIFFERENZA]]*(PLAFOND-SUM(Tabella2026[CONTRIBUTO SULLA BASE DELLA POPOLAZIONE]))</f>
        <v>17932.277841855874</v>
      </c>
      <c r="R6322" s="3">
        <f>+Tabella2026[[#This Row],[CONTRIBUTO SULLA BASE DELLA POPOLAZIONE]]+Tabella2026[[#This Row],[CONTRIBUTO SULLA BASE DEL REDDITO]]</f>
        <v>21818.079607764983</v>
      </c>
      <c r="S6322" s="3">
        <f>+Tabella2026[[#This Row],[CONTRIBUTO TOTALE]]/(PLAFOND/N_TESSERE)</f>
        <v>43.636159215529965</v>
      </c>
      <c r="T6322" s="3">
        <f>+MAX(CEILING(Tabella2026[[#This Row],[preDEF1]],1),1)</f>
        <v>44</v>
      </c>
      <c r="U6322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6322" s="21">
        <f>+Tabella2026[[#This Row],[DEF - n. card]]*(PLAFOND/N_TESSERE)</f>
        <v>22000</v>
      </c>
      <c r="W6322" s="18"/>
    </row>
    <row r="6323" spans="2:23" x14ac:dyDescent="0.25">
      <c r="B6323" s="1" t="s">
        <v>12640</v>
      </c>
      <c r="C6323" s="2">
        <v>4071</v>
      </c>
      <c r="D6323" s="1" t="s">
        <v>12641</v>
      </c>
      <c r="E6323" s="1" t="s">
        <v>18</v>
      </c>
      <c r="F6323" s="1" t="s">
        <v>263</v>
      </c>
      <c r="G6323" s="1" t="s">
        <v>11807</v>
      </c>
      <c r="H6323" s="1" t="s">
        <v>15835</v>
      </c>
      <c r="I6323" s="5">
        <v>778</v>
      </c>
      <c r="J6323" s="5">
        <v>13428389</v>
      </c>
      <c r="K6323" s="3">
        <f>+Tabella2026[[#This Row],[POP_2024]]/SUM(Tabella2026[POP_2024])</f>
        <v>1.3199088536771439E-5</v>
      </c>
      <c r="L6323" s="3">
        <f>+Tabella2026[[#This Row],[INCIDENZA POPOLAZIONE]]*(PLAFOND/2)</f>
        <v>3885.8017659091092</v>
      </c>
      <c r="M6323" s="3">
        <f>+IFERROR(Tabella2026[[#This Row],[reddito_2024]]/Tabella2026[[#This Row],[POP_2024]],"")</f>
        <v>17260.140102827765</v>
      </c>
      <c r="N6323" s="3">
        <f>+IF(Tabella2026[[#This Row],[REDDITO COMPLESSIVO PROCAPITE]]&lt;media_aggr_reddito_pc,(media_aggr_reddito_pc-Tabella2026[[#This Row],[REDDITO COMPLESSIVO PROCAPITE]]),0)</f>
        <v>564.92595978097597</v>
      </c>
      <c r="O6323" s="3">
        <f>+Tabella2026[[#This Row],[DIFFERENZA REDDITO INFERIORE ALLA MEDIA DALLA MEDIA]]*Tabella2026[[#This Row],[POP_2024]]</f>
        <v>439512.3967095993</v>
      </c>
      <c r="P6323" s="3">
        <f>+Tabella2026[[#This Row],[POPOLAZIONE PER DIFFERENZA ]]/SUM(Tabella2026[[POPOLAZIONE PER DIFFERENZA ]])</f>
        <v>3.8992753343445541E-6</v>
      </c>
      <c r="Q6323" s="3">
        <f>+Tabella2026[[#This Row],[INCIDENZA POPOLAZIONE PER DIFFERENZA]]*(PLAFOND-SUM(Tabella2026[CONTRIBUTO SULLA BASE DELLA POPOLAZIONE]))</f>
        <v>1147.9437339745407</v>
      </c>
      <c r="R6323" s="3">
        <f>+Tabella2026[[#This Row],[CONTRIBUTO SULLA BASE DELLA POPOLAZIONE]]+Tabella2026[[#This Row],[CONTRIBUTO SULLA BASE DEL REDDITO]]</f>
        <v>5033.7454998836502</v>
      </c>
      <c r="S6323" s="3">
        <f>+Tabella2026[[#This Row],[CONTRIBUTO TOTALE]]/(PLAFOND/N_TESSERE)</f>
        <v>10.067490999767299</v>
      </c>
      <c r="T6323" s="3">
        <f>+MAX(CEILING(Tabella2026[[#This Row],[preDEF1]],1),1)</f>
        <v>11</v>
      </c>
      <c r="U6323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323" s="21">
        <f>+Tabella2026[[#This Row],[DEF - n. card]]*(PLAFOND/N_TESSERE)</f>
        <v>5500</v>
      </c>
      <c r="W6323" s="18"/>
    </row>
    <row r="6324" spans="2:23" x14ac:dyDescent="0.25">
      <c r="B6324" s="1" t="s">
        <v>12806</v>
      </c>
      <c r="C6324" s="2">
        <v>2047</v>
      </c>
      <c r="D6324" s="1" t="s">
        <v>12807</v>
      </c>
      <c r="E6324" s="1" t="s">
        <v>18</v>
      </c>
      <c r="F6324" s="1" t="s">
        <v>381</v>
      </c>
      <c r="G6324" s="1" t="s">
        <v>11807</v>
      </c>
      <c r="H6324" s="1" t="s">
        <v>15835</v>
      </c>
      <c r="I6324" s="5">
        <v>778</v>
      </c>
      <c r="J6324" s="5">
        <v>15004921</v>
      </c>
      <c r="K6324" s="3">
        <f>+Tabella2026[[#This Row],[POP_2024]]/SUM(Tabella2026[POP_2024])</f>
        <v>1.3199088536771439E-5</v>
      </c>
      <c r="L6324" s="3">
        <f>+Tabella2026[[#This Row],[INCIDENZA POPOLAZIONE]]*(PLAFOND/2)</f>
        <v>3885.8017659091092</v>
      </c>
      <c r="M6324" s="3">
        <f>+IFERROR(Tabella2026[[#This Row],[reddito_2024]]/Tabella2026[[#This Row],[POP_2024]],"")</f>
        <v>19286.53084832905</v>
      </c>
      <c r="N6324" s="3">
        <f>+IF(Tabella2026[[#This Row],[REDDITO COMPLESSIVO PROCAPITE]]&lt;media_aggr_reddito_pc,(media_aggr_reddito_pc-Tabella2026[[#This Row],[REDDITO COMPLESSIVO PROCAPITE]]),0)</f>
        <v>0</v>
      </c>
      <c r="O6324" s="3">
        <f>+Tabella2026[[#This Row],[DIFFERENZA REDDITO INFERIORE ALLA MEDIA DALLA MEDIA]]*Tabella2026[[#This Row],[POP_2024]]</f>
        <v>0</v>
      </c>
      <c r="P6324" s="3">
        <f>+Tabella2026[[#This Row],[POPOLAZIONE PER DIFFERENZA ]]/SUM(Tabella2026[[POPOLAZIONE PER DIFFERENZA ]])</f>
        <v>0</v>
      </c>
      <c r="Q6324" s="3">
        <f>+Tabella2026[[#This Row],[INCIDENZA POPOLAZIONE PER DIFFERENZA]]*(PLAFOND-SUM(Tabella2026[CONTRIBUTO SULLA BASE DELLA POPOLAZIONE]))</f>
        <v>0</v>
      </c>
      <c r="R6324" s="3">
        <f>+Tabella2026[[#This Row],[CONTRIBUTO SULLA BASE DELLA POPOLAZIONE]]+Tabella2026[[#This Row],[CONTRIBUTO SULLA BASE DEL REDDITO]]</f>
        <v>3885.8017659091092</v>
      </c>
      <c r="S6324" s="3">
        <f>+Tabella2026[[#This Row],[CONTRIBUTO TOTALE]]/(PLAFOND/N_TESSERE)</f>
        <v>7.7716035318182186</v>
      </c>
      <c r="T6324" s="3">
        <f>+MAX(CEILING(Tabella2026[[#This Row],[preDEF1]],1),1)</f>
        <v>8</v>
      </c>
      <c r="U632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24" s="21">
        <f>+Tabella2026[[#This Row],[DEF - n. card]]*(PLAFOND/N_TESSERE)</f>
        <v>4000</v>
      </c>
      <c r="W6324" s="18"/>
    </row>
    <row r="6325" spans="2:23" x14ac:dyDescent="0.25">
      <c r="B6325" s="1" t="s">
        <v>12730</v>
      </c>
      <c r="C6325" s="2">
        <v>56032</v>
      </c>
      <c r="D6325" s="1" t="s">
        <v>12731</v>
      </c>
      <c r="E6325" s="1" t="s">
        <v>8</v>
      </c>
      <c r="F6325" s="1" t="s">
        <v>210</v>
      </c>
      <c r="G6325" s="1" t="s">
        <v>11807</v>
      </c>
      <c r="H6325" s="1" t="s">
        <v>15834</v>
      </c>
      <c r="I6325" s="5">
        <v>778</v>
      </c>
      <c r="J6325" s="5">
        <v>10747511</v>
      </c>
      <c r="K6325" s="3">
        <f>+Tabella2026[[#This Row],[POP_2024]]/SUM(Tabella2026[POP_2024])</f>
        <v>1.3199088536771439E-5</v>
      </c>
      <c r="L6325" s="3">
        <f>+Tabella2026[[#This Row],[INCIDENZA POPOLAZIONE]]*(PLAFOND/2)</f>
        <v>3885.8017659091092</v>
      </c>
      <c r="M6325" s="3">
        <f>+IFERROR(Tabella2026[[#This Row],[reddito_2024]]/Tabella2026[[#This Row],[POP_2024]],"")</f>
        <v>13814.28149100257</v>
      </c>
      <c r="N6325" s="3">
        <f>+IF(Tabella2026[[#This Row],[REDDITO COMPLESSIVO PROCAPITE]]&lt;media_aggr_reddito_pc,(media_aggr_reddito_pc-Tabella2026[[#This Row],[REDDITO COMPLESSIVO PROCAPITE]]),0)</f>
        <v>4010.7845716061711</v>
      </c>
      <c r="O6325" s="3">
        <f>+Tabella2026[[#This Row],[DIFFERENZA REDDITO INFERIORE ALLA MEDIA DALLA MEDIA]]*Tabella2026[[#This Row],[POP_2024]]</f>
        <v>3120390.3967096009</v>
      </c>
      <c r="P6325" s="3">
        <f>+Tabella2026[[#This Row],[POPOLAZIONE PER DIFFERENZA ]]/SUM(Tabella2026[[POPOLAZIONE PER DIFFERENZA ]])</f>
        <v>2.768354521625629E-5</v>
      </c>
      <c r="Q6325" s="3">
        <f>+Tabella2026[[#This Row],[INCIDENZA POPOLAZIONE PER DIFFERENZA]]*(PLAFOND-SUM(Tabella2026[CONTRIBUTO SULLA BASE DELLA POPOLAZIONE]))</f>
        <v>8150.0149490069725</v>
      </c>
      <c r="R6325" s="3">
        <f>+Tabella2026[[#This Row],[CONTRIBUTO SULLA BASE DELLA POPOLAZIONE]]+Tabella2026[[#This Row],[CONTRIBUTO SULLA BASE DEL REDDITO]]</f>
        <v>12035.816714916082</v>
      </c>
      <c r="S6325" s="3">
        <f>+Tabella2026[[#This Row],[CONTRIBUTO TOTALE]]/(PLAFOND/N_TESSERE)</f>
        <v>24.071633429832165</v>
      </c>
      <c r="T6325" s="3">
        <f>+MAX(CEILING(Tabella2026[[#This Row],[preDEF1]],1),1)</f>
        <v>25</v>
      </c>
      <c r="U6325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325" s="21">
        <f>+Tabella2026[[#This Row],[DEF - n. card]]*(PLAFOND/N_TESSERE)</f>
        <v>12500</v>
      </c>
      <c r="W6325" s="18"/>
    </row>
    <row r="6326" spans="2:23" x14ac:dyDescent="0.25">
      <c r="B6326" s="1" t="s">
        <v>12530</v>
      </c>
      <c r="C6326" s="2">
        <v>43034</v>
      </c>
      <c r="D6326" s="1" t="s">
        <v>12531</v>
      </c>
      <c r="E6326" s="1" t="s">
        <v>117</v>
      </c>
      <c r="F6326" s="1" t="s">
        <v>411</v>
      </c>
      <c r="G6326" s="1" t="s">
        <v>11807</v>
      </c>
      <c r="H6326" s="1" t="s">
        <v>15834</v>
      </c>
      <c r="I6326" s="5">
        <v>778</v>
      </c>
      <c r="J6326" s="5">
        <v>14733380</v>
      </c>
      <c r="K6326" s="3">
        <f>+Tabella2026[[#This Row],[POP_2024]]/SUM(Tabella2026[POP_2024])</f>
        <v>1.3199088536771439E-5</v>
      </c>
      <c r="L6326" s="3">
        <f>+Tabella2026[[#This Row],[INCIDENZA POPOLAZIONE]]*(PLAFOND/2)</f>
        <v>3885.8017659091092</v>
      </c>
      <c r="M6326" s="3">
        <f>+IFERROR(Tabella2026[[#This Row],[reddito_2024]]/Tabella2026[[#This Row],[POP_2024]],"")</f>
        <v>18937.506426735217</v>
      </c>
      <c r="N6326" s="3">
        <f>+IF(Tabella2026[[#This Row],[REDDITO COMPLESSIVO PROCAPITE]]&lt;media_aggr_reddito_pc,(media_aggr_reddito_pc-Tabella2026[[#This Row],[REDDITO COMPLESSIVO PROCAPITE]]),0)</f>
        <v>0</v>
      </c>
      <c r="O6326" s="3">
        <f>+Tabella2026[[#This Row],[DIFFERENZA REDDITO INFERIORE ALLA MEDIA DALLA MEDIA]]*Tabella2026[[#This Row],[POP_2024]]</f>
        <v>0</v>
      </c>
      <c r="P6326" s="3">
        <f>+Tabella2026[[#This Row],[POPOLAZIONE PER DIFFERENZA ]]/SUM(Tabella2026[[POPOLAZIONE PER DIFFERENZA ]])</f>
        <v>0</v>
      </c>
      <c r="Q6326" s="3">
        <f>+Tabella2026[[#This Row],[INCIDENZA POPOLAZIONE PER DIFFERENZA]]*(PLAFOND-SUM(Tabella2026[CONTRIBUTO SULLA BASE DELLA POPOLAZIONE]))</f>
        <v>0</v>
      </c>
      <c r="R6326" s="3">
        <f>+Tabella2026[[#This Row],[CONTRIBUTO SULLA BASE DELLA POPOLAZIONE]]+Tabella2026[[#This Row],[CONTRIBUTO SULLA BASE DEL REDDITO]]</f>
        <v>3885.8017659091092</v>
      </c>
      <c r="S6326" s="3">
        <f>+Tabella2026[[#This Row],[CONTRIBUTO TOTALE]]/(PLAFOND/N_TESSERE)</f>
        <v>7.7716035318182186</v>
      </c>
      <c r="T6326" s="3">
        <f>+MAX(CEILING(Tabella2026[[#This Row],[preDEF1]],1),1)</f>
        <v>8</v>
      </c>
      <c r="U6326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26" s="21">
        <f>+Tabella2026[[#This Row],[DEF - n. card]]*(PLAFOND/N_TESSERE)</f>
        <v>4000</v>
      </c>
      <c r="W6326" s="18"/>
    </row>
    <row r="6327" spans="2:23" x14ac:dyDescent="0.25">
      <c r="B6327" s="1" t="s">
        <v>12668</v>
      </c>
      <c r="C6327" s="2">
        <v>7051</v>
      </c>
      <c r="D6327" s="1" t="s">
        <v>12669</v>
      </c>
      <c r="E6327" s="1" t="s">
        <v>565</v>
      </c>
      <c r="F6327" s="1" t="s">
        <v>565</v>
      </c>
      <c r="G6327" s="1" t="s">
        <v>11807</v>
      </c>
      <c r="H6327" s="1" t="s">
        <v>15835</v>
      </c>
      <c r="I6327" s="5">
        <v>778</v>
      </c>
      <c r="J6327" s="5">
        <v>14410339</v>
      </c>
      <c r="K6327" s="3">
        <f>+Tabella2026[[#This Row],[POP_2024]]/SUM(Tabella2026[POP_2024])</f>
        <v>1.3199088536771439E-5</v>
      </c>
      <c r="L6327" s="3">
        <f>+Tabella2026[[#This Row],[INCIDENZA POPOLAZIONE]]*(PLAFOND/2)</f>
        <v>3885.8017659091092</v>
      </c>
      <c r="M6327" s="3">
        <f>+IFERROR(Tabella2026[[#This Row],[reddito_2024]]/Tabella2026[[#This Row],[POP_2024]],"")</f>
        <v>18522.286632390744</v>
      </c>
      <c r="N6327" s="3">
        <f>+IF(Tabella2026[[#This Row],[REDDITO COMPLESSIVO PROCAPITE]]&lt;media_aggr_reddito_pc,(media_aggr_reddito_pc-Tabella2026[[#This Row],[REDDITO COMPLESSIVO PROCAPITE]]),0)</f>
        <v>0</v>
      </c>
      <c r="O6327" s="3">
        <f>+Tabella2026[[#This Row],[DIFFERENZA REDDITO INFERIORE ALLA MEDIA DALLA MEDIA]]*Tabella2026[[#This Row],[POP_2024]]</f>
        <v>0</v>
      </c>
      <c r="P6327" s="3">
        <f>+Tabella2026[[#This Row],[POPOLAZIONE PER DIFFERENZA ]]/SUM(Tabella2026[[POPOLAZIONE PER DIFFERENZA ]])</f>
        <v>0</v>
      </c>
      <c r="Q6327" s="3">
        <f>+Tabella2026[[#This Row],[INCIDENZA POPOLAZIONE PER DIFFERENZA]]*(PLAFOND-SUM(Tabella2026[CONTRIBUTO SULLA BASE DELLA POPOLAZIONE]))</f>
        <v>0</v>
      </c>
      <c r="R6327" s="3">
        <f>+Tabella2026[[#This Row],[CONTRIBUTO SULLA BASE DELLA POPOLAZIONE]]+Tabella2026[[#This Row],[CONTRIBUTO SULLA BASE DEL REDDITO]]</f>
        <v>3885.8017659091092</v>
      </c>
      <c r="S6327" s="3">
        <f>+Tabella2026[[#This Row],[CONTRIBUTO TOTALE]]/(PLAFOND/N_TESSERE)</f>
        <v>7.7716035318182186</v>
      </c>
      <c r="T6327" s="3">
        <f>+MAX(CEILING(Tabella2026[[#This Row],[preDEF1]],1),1)</f>
        <v>8</v>
      </c>
      <c r="U6327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27" s="21">
        <f>+Tabella2026[[#This Row],[DEF - n. card]]*(PLAFOND/N_TESSERE)</f>
        <v>4000</v>
      </c>
      <c r="W6327" s="18"/>
    </row>
    <row r="6328" spans="2:23" x14ac:dyDescent="0.25">
      <c r="B6328" s="1" t="s">
        <v>12302</v>
      </c>
      <c r="C6328" s="2">
        <v>118040</v>
      </c>
      <c r="D6328" s="1" t="s">
        <v>12303</v>
      </c>
      <c r="E6328" s="1" t="s">
        <v>76</v>
      </c>
      <c r="F6328" s="1" t="s">
        <v>75</v>
      </c>
      <c r="G6328" s="1" t="s">
        <v>11807</v>
      </c>
      <c r="H6328" s="1" t="s">
        <v>15836</v>
      </c>
      <c r="I6328" s="5">
        <v>776</v>
      </c>
      <c r="J6328" s="5">
        <v>10156694</v>
      </c>
      <c r="K6328" s="3">
        <f>+Tabella2026[[#This Row],[POP_2024]]/SUM(Tabella2026[POP_2024])</f>
        <v>1.3165157717910845E-5</v>
      </c>
      <c r="L6328" s="3">
        <f>+Tabella2026[[#This Row],[INCIDENZA POPOLAZIONE]]*(PLAFOND/2)</f>
        <v>3875.8125582846642</v>
      </c>
      <c r="M6328" s="3">
        <f>+IFERROR(Tabella2026[[#This Row],[reddito_2024]]/Tabella2026[[#This Row],[POP_2024]],"")</f>
        <v>13088.523195876289</v>
      </c>
      <c r="N6328" s="3">
        <f>+IF(Tabella2026[[#This Row],[REDDITO COMPLESSIVO PROCAPITE]]&lt;media_aggr_reddito_pc,(media_aggr_reddito_pc-Tabella2026[[#This Row],[REDDITO COMPLESSIVO PROCAPITE]]),0)</f>
        <v>4736.5428667324522</v>
      </c>
      <c r="O6328" s="3">
        <f>+Tabella2026[[#This Row],[DIFFERENZA REDDITO INFERIORE ALLA MEDIA DALLA MEDIA]]*Tabella2026[[#This Row],[POP_2024]]</f>
        <v>3675557.264584383</v>
      </c>
      <c r="P6328" s="3">
        <f>+Tabella2026[[#This Row],[POPOLAZIONE PER DIFFERENZA ]]/SUM(Tabella2026[[POPOLAZIONE PER DIFFERENZA ]])</f>
        <v>3.2608886322800279E-5</v>
      </c>
      <c r="Q6328" s="3">
        <f>+Tabella2026[[#This Row],[INCIDENZA POPOLAZIONE PER DIFFERENZA]]*(PLAFOND-SUM(Tabella2026[CONTRIBUTO SULLA BASE DELLA POPOLAZIONE]))</f>
        <v>9600.0316767676995</v>
      </c>
      <c r="R6328" s="3">
        <f>+Tabella2026[[#This Row],[CONTRIBUTO SULLA BASE DELLA POPOLAZIONE]]+Tabella2026[[#This Row],[CONTRIBUTO SULLA BASE DEL REDDITO]]</f>
        <v>13475.844235052364</v>
      </c>
      <c r="S6328" s="3">
        <f>+Tabella2026[[#This Row],[CONTRIBUTO TOTALE]]/(PLAFOND/N_TESSERE)</f>
        <v>26.951688470104727</v>
      </c>
      <c r="T6328" s="3">
        <f>+MAX(CEILING(Tabella2026[[#This Row],[preDEF1]],1),1)</f>
        <v>27</v>
      </c>
      <c r="U6328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328" s="21">
        <f>+Tabella2026[[#This Row],[DEF - n. card]]*(PLAFOND/N_TESSERE)</f>
        <v>13500</v>
      </c>
      <c r="W6328" s="18"/>
    </row>
    <row r="6329" spans="2:23" x14ac:dyDescent="0.25">
      <c r="B6329" s="1" t="s">
        <v>12566</v>
      </c>
      <c r="C6329" s="2">
        <v>7041</v>
      </c>
      <c r="D6329" s="1" t="s">
        <v>12567</v>
      </c>
      <c r="E6329" s="1" t="s">
        <v>565</v>
      </c>
      <c r="F6329" s="1" t="s">
        <v>565</v>
      </c>
      <c r="G6329" s="1" t="s">
        <v>11807</v>
      </c>
      <c r="H6329" s="1" t="s">
        <v>15835</v>
      </c>
      <c r="I6329" s="5">
        <v>774</v>
      </c>
      <c r="J6329" s="5">
        <v>21470003</v>
      </c>
      <c r="K6329" s="3">
        <f>+Tabella2026[[#This Row],[POP_2024]]/SUM(Tabella2026[POP_2024])</f>
        <v>1.3131226899050249E-5</v>
      </c>
      <c r="L6329" s="3">
        <f>+Tabella2026[[#This Row],[INCIDENZA POPOLAZIONE]]*(PLAFOND/2)</f>
        <v>3865.8233506602187</v>
      </c>
      <c r="M6329" s="3">
        <f>+IFERROR(Tabella2026[[#This Row],[reddito_2024]]/Tabella2026[[#This Row],[POP_2024]],"")</f>
        <v>27739.021963824289</v>
      </c>
      <c r="N6329" s="3">
        <f>+IF(Tabella2026[[#This Row],[REDDITO COMPLESSIVO PROCAPITE]]&lt;media_aggr_reddito_pc,(media_aggr_reddito_pc-Tabella2026[[#This Row],[REDDITO COMPLESSIVO PROCAPITE]]),0)</f>
        <v>0</v>
      </c>
      <c r="O6329" s="3">
        <f>+Tabella2026[[#This Row],[DIFFERENZA REDDITO INFERIORE ALLA MEDIA DALLA MEDIA]]*Tabella2026[[#This Row],[POP_2024]]</f>
        <v>0</v>
      </c>
      <c r="P6329" s="3">
        <f>+Tabella2026[[#This Row],[POPOLAZIONE PER DIFFERENZA ]]/SUM(Tabella2026[[POPOLAZIONE PER DIFFERENZA ]])</f>
        <v>0</v>
      </c>
      <c r="Q6329" s="3">
        <f>+Tabella2026[[#This Row],[INCIDENZA POPOLAZIONE PER DIFFERENZA]]*(PLAFOND-SUM(Tabella2026[CONTRIBUTO SULLA BASE DELLA POPOLAZIONE]))</f>
        <v>0</v>
      </c>
      <c r="R6329" s="3">
        <f>+Tabella2026[[#This Row],[CONTRIBUTO SULLA BASE DELLA POPOLAZIONE]]+Tabella2026[[#This Row],[CONTRIBUTO SULLA BASE DEL REDDITO]]</f>
        <v>3865.8233506602187</v>
      </c>
      <c r="S6329" s="3">
        <f>+Tabella2026[[#This Row],[CONTRIBUTO TOTALE]]/(PLAFOND/N_TESSERE)</f>
        <v>7.7316467013204377</v>
      </c>
      <c r="T6329" s="3">
        <f>+MAX(CEILING(Tabella2026[[#This Row],[preDEF1]],1),1)</f>
        <v>8</v>
      </c>
      <c r="U632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29" s="21">
        <f>+Tabella2026[[#This Row],[DEF - n. card]]*(PLAFOND/N_TESSERE)</f>
        <v>4000</v>
      </c>
      <c r="W6329" s="18"/>
    </row>
    <row r="6330" spans="2:23" x14ac:dyDescent="0.25">
      <c r="B6330" s="1" t="s">
        <v>12608</v>
      </c>
      <c r="C6330" s="2">
        <v>4234</v>
      </c>
      <c r="D6330" s="1" t="s">
        <v>12609</v>
      </c>
      <c r="E6330" s="1" t="s">
        <v>18</v>
      </c>
      <c r="F6330" s="1" t="s">
        <v>263</v>
      </c>
      <c r="G6330" s="1" t="s">
        <v>11807</v>
      </c>
      <c r="H6330" s="1" t="s">
        <v>15835</v>
      </c>
      <c r="I6330" s="5">
        <v>774</v>
      </c>
      <c r="J6330" s="5">
        <v>13357359</v>
      </c>
      <c r="K6330" s="3">
        <f>+Tabella2026[[#This Row],[POP_2024]]/SUM(Tabella2026[POP_2024])</f>
        <v>1.3131226899050249E-5</v>
      </c>
      <c r="L6330" s="3">
        <f>+Tabella2026[[#This Row],[INCIDENZA POPOLAZIONE]]*(PLAFOND/2)</f>
        <v>3865.8233506602187</v>
      </c>
      <c r="M6330" s="3">
        <f>+IFERROR(Tabella2026[[#This Row],[reddito_2024]]/Tabella2026[[#This Row],[POP_2024]],"")</f>
        <v>17257.569767441859</v>
      </c>
      <c r="N6330" s="3">
        <f>+IF(Tabella2026[[#This Row],[REDDITO COMPLESSIVO PROCAPITE]]&lt;media_aggr_reddito_pc,(media_aggr_reddito_pc-Tabella2026[[#This Row],[REDDITO COMPLESSIVO PROCAPITE]]),0)</f>
        <v>567.49629516688219</v>
      </c>
      <c r="O6330" s="3">
        <f>+Tabella2026[[#This Row],[DIFFERENZA REDDITO INFERIORE ALLA MEDIA DALLA MEDIA]]*Tabella2026[[#This Row],[POP_2024]]</f>
        <v>439242.13245916681</v>
      </c>
      <c r="P6330" s="3">
        <f>+Tabella2026[[#This Row],[POPOLAZIONE PER DIFFERENZA ]]/SUM(Tabella2026[[POPOLAZIONE PER DIFFERENZA ]])</f>
        <v>3.896877598277594E-6</v>
      </c>
      <c r="Q6330" s="3">
        <f>+Tabella2026[[#This Row],[INCIDENZA POPOLAZIONE PER DIFFERENZA]]*(PLAFOND-SUM(Tabella2026[CONTRIBUTO SULLA BASE DELLA POPOLAZIONE]))</f>
        <v>1147.2378422747297</v>
      </c>
      <c r="R6330" s="3">
        <f>+Tabella2026[[#This Row],[CONTRIBUTO SULLA BASE DELLA POPOLAZIONE]]+Tabella2026[[#This Row],[CONTRIBUTO SULLA BASE DEL REDDITO]]</f>
        <v>5013.0611929349488</v>
      </c>
      <c r="S6330" s="3">
        <f>+Tabella2026[[#This Row],[CONTRIBUTO TOTALE]]/(PLAFOND/N_TESSERE)</f>
        <v>10.026122385869897</v>
      </c>
      <c r="T6330" s="3">
        <f>+MAX(CEILING(Tabella2026[[#This Row],[preDEF1]],1),1)</f>
        <v>11</v>
      </c>
      <c r="U6330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330" s="21">
        <f>+Tabella2026[[#This Row],[DEF - n. card]]*(PLAFOND/N_TESSERE)</f>
        <v>5500</v>
      </c>
      <c r="W6330" s="18"/>
    </row>
    <row r="6331" spans="2:23" x14ac:dyDescent="0.25">
      <c r="B6331" s="1" t="s">
        <v>12582</v>
      </c>
      <c r="C6331" s="2">
        <v>66038</v>
      </c>
      <c r="D6331" s="1" t="s">
        <v>12583</v>
      </c>
      <c r="E6331" s="1" t="s">
        <v>96</v>
      </c>
      <c r="F6331" s="1" t="s">
        <v>201</v>
      </c>
      <c r="G6331" s="1" t="s">
        <v>11807</v>
      </c>
      <c r="H6331" s="1" t="s">
        <v>15836</v>
      </c>
      <c r="I6331" s="5">
        <v>773</v>
      </c>
      <c r="J6331" s="5">
        <v>12016315</v>
      </c>
      <c r="K6331" s="3">
        <f>+Tabella2026[[#This Row],[POP_2024]]/SUM(Tabella2026[POP_2024])</f>
        <v>1.3114261489619952E-5</v>
      </c>
      <c r="L6331" s="3">
        <f>+Tabella2026[[#This Row],[INCIDENZA POPOLAZIONE]]*(PLAFOND/2)</f>
        <v>3860.8287468479966</v>
      </c>
      <c r="M6331" s="3">
        <f>+IFERROR(Tabella2026[[#This Row],[reddito_2024]]/Tabella2026[[#This Row],[POP_2024]],"")</f>
        <v>15545.038809831824</v>
      </c>
      <c r="N6331" s="3">
        <f>+IF(Tabella2026[[#This Row],[REDDITO COMPLESSIVO PROCAPITE]]&lt;media_aggr_reddito_pc,(media_aggr_reddito_pc-Tabella2026[[#This Row],[REDDITO COMPLESSIVO PROCAPITE]]),0)</f>
        <v>2280.0272527769175</v>
      </c>
      <c r="O6331" s="3">
        <f>+Tabella2026[[#This Row],[DIFFERENZA REDDITO INFERIORE ALLA MEDIA DALLA MEDIA]]*Tabella2026[[#This Row],[POP_2024]]</f>
        <v>1762461.0663965573</v>
      </c>
      <c r="P6331" s="3">
        <f>+Tabella2026[[#This Row],[POPOLAZIONE PER DIFFERENZA ]]/SUM(Tabella2026[[POPOLAZIONE PER DIFFERENZA ]])</f>
        <v>1.5636239194598804E-5</v>
      </c>
      <c r="Q6331" s="3">
        <f>+Tabella2026[[#This Row],[INCIDENZA POPOLAZIONE PER DIFFERENZA]]*(PLAFOND-SUM(Tabella2026[CONTRIBUTO SULLA BASE DELLA POPOLAZIONE]))</f>
        <v>4603.2970917105104</v>
      </c>
      <c r="R6331" s="3">
        <f>+Tabella2026[[#This Row],[CONTRIBUTO SULLA BASE DELLA POPOLAZIONE]]+Tabella2026[[#This Row],[CONTRIBUTO SULLA BASE DEL REDDITO]]</f>
        <v>8464.1258385585061</v>
      </c>
      <c r="S6331" s="3">
        <f>+Tabella2026[[#This Row],[CONTRIBUTO TOTALE]]/(PLAFOND/N_TESSERE)</f>
        <v>16.928251677117011</v>
      </c>
      <c r="T6331" s="3">
        <f>+MAX(CEILING(Tabella2026[[#This Row],[preDEF1]],1),1)</f>
        <v>17</v>
      </c>
      <c r="U6331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331" s="21">
        <f>+Tabella2026[[#This Row],[DEF - n. card]]*(PLAFOND/N_TESSERE)</f>
        <v>8500</v>
      </c>
      <c r="W6331" s="18"/>
    </row>
    <row r="6332" spans="2:23" x14ac:dyDescent="0.25">
      <c r="B6332" s="1" t="s">
        <v>12678</v>
      </c>
      <c r="C6332" s="2">
        <v>33041</v>
      </c>
      <c r="D6332" s="1" t="s">
        <v>12679</v>
      </c>
      <c r="E6332" s="1" t="s">
        <v>27</v>
      </c>
      <c r="F6332" s="1" t="s">
        <v>112</v>
      </c>
      <c r="G6332" s="1" t="s">
        <v>11807</v>
      </c>
      <c r="H6332" s="1" t="s">
        <v>15835</v>
      </c>
      <c r="I6332" s="5">
        <v>773</v>
      </c>
      <c r="J6332" s="5">
        <v>16986814</v>
      </c>
      <c r="K6332" s="3">
        <f>+Tabella2026[[#This Row],[POP_2024]]/SUM(Tabella2026[POP_2024])</f>
        <v>1.3114261489619952E-5</v>
      </c>
      <c r="L6332" s="3">
        <f>+Tabella2026[[#This Row],[INCIDENZA POPOLAZIONE]]*(PLAFOND/2)</f>
        <v>3860.8287468479966</v>
      </c>
      <c r="M6332" s="3">
        <f>+IFERROR(Tabella2026[[#This Row],[reddito_2024]]/Tabella2026[[#This Row],[POP_2024]],"")</f>
        <v>21975.179818887453</v>
      </c>
      <c r="N6332" s="3">
        <f>+IF(Tabella2026[[#This Row],[REDDITO COMPLESSIVO PROCAPITE]]&lt;media_aggr_reddito_pc,(media_aggr_reddito_pc-Tabella2026[[#This Row],[REDDITO COMPLESSIVO PROCAPITE]]),0)</f>
        <v>0</v>
      </c>
      <c r="O6332" s="3">
        <f>+Tabella2026[[#This Row],[DIFFERENZA REDDITO INFERIORE ALLA MEDIA DALLA MEDIA]]*Tabella2026[[#This Row],[POP_2024]]</f>
        <v>0</v>
      </c>
      <c r="P6332" s="3">
        <f>+Tabella2026[[#This Row],[POPOLAZIONE PER DIFFERENZA ]]/SUM(Tabella2026[[POPOLAZIONE PER DIFFERENZA ]])</f>
        <v>0</v>
      </c>
      <c r="Q6332" s="3">
        <f>+Tabella2026[[#This Row],[INCIDENZA POPOLAZIONE PER DIFFERENZA]]*(PLAFOND-SUM(Tabella2026[CONTRIBUTO SULLA BASE DELLA POPOLAZIONE]))</f>
        <v>0</v>
      </c>
      <c r="R6332" s="3">
        <f>+Tabella2026[[#This Row],[CONTRIBUTO SULLA BASE DELLA POPOLAZIONE]]+Tabella2026[[#This Row],[CONTRIBUTO SULLA BASE DEL REDDITO]]</f>
        <v>3860.8287468479966</v>
      </c>
      <c r="S6332" s="3">
        <f>+Tabella2026[[#This Row],[CONTRIBUTO TOTALE]]/(PLAFOND/N_TESSERE)</f>
        <v>7.721657493695993</v>
      </c>
      <c r="T6332" s="3">
        <f>+MAX(CEILING(Tabella2026[[#This Row],[preDEF1]],1),1)</f>
        <v>8</v>
      </c>
      <c r="U6332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32" s="21">
        <f>+Tabella2026[[#This Row],[DEF - n. card]]*(PLAFOND/N_TESSERE)</f>
        <v>4000</v>
      </c>
      <c r="W6332" s="18"/>
    </row>
    <row r="6333" spans="2:23" x14ac:dyDescent="0.25">
      <c r="B6333" s="1" t="s">
        <v>12750</v>
      </c>
      <c r="C6333" s="2">
        <v>12021</v>
      </c>
      <c r="D6333" s="1" t="s">
        <v>12751</v>
      </c>
      <c r="E6333" s="1" t="s">
        <v>12</v>
      </c>
      <c r="F6333" s="1" t="s">
        <v>157</v>
      </c>
      <c r="G6333" s="1" t="s">
        <v>11807</v>
      </c>
      <c r="H6333" s="1" t="s">
        <v>15835</v>
      </c>
      <c r="I6333" s="5">
        <v>772</v>
      </c>
      <c r="J6333" s="5">
        <v>14400147</v>
      </c>
      <c r="K6333" s="3">
        <f>+Tabella2026[[#This Row],[POP_2024]]/SUM(Tabella2026[POP_2024])</f>
        <v>1.3097296080189654E-5</v>
      </c>
      <c r="L6333" s="3">
        <f>+Tabella2026[[#This Row],[INCIDENZA POPOLAZIONE]]*(PLAFOND/2)</f>
        <v>3855.8341430357741</v>
      </c>
      <c r="M6333" s="3">
        <f>+IFERROR(Tabella2026[[#This Row],[reddito_2024]]/Tabella2026[[#This Row],[POP_2024]],"")</f>
        <v>18653.040155440416</v>
      </c>
      <c r="N6333" s="3">
        <f>+IF(Tabella2026[[#This Row],[REDDITO COMPLESSIVO PROCAPITE]]&lt;media_aggr_reddito_pc,(media_aggr_reddito_pc-Tabella2026[[#This Row],[REDDITO COMPLESSIVO PROCAPITE]]),0)</f>
        <v>0</v>
      </c>
      <c r="O6333" s="3">
        <f>+Tabella2026[[#This Row],[DIFFERENZA REDDITO INFERIORE ALLA MEDIA DALLA MEDIA]]*Tabella2026[[#This Row],[POP_2024]]</f>
        <v>0</v>
      </c>
      <c r="P6333" s="3">
        <f>+Tabella2026[[#This Row],[POPOLAZIONE PER DIFFERENZA ]]/SUM(Tabella2026[[POPOLAZIONE PER DIFFERENZA ]])</f>
        <v>0</v>
      </c>
      <c r="Q6333" s="3">
        <f>+Tabella2026[[#This Row],[INCIDENZA POPOLAZIONE PER DIFFERENZA]]*(PLAFOND-SUM(Tabella2026[CONTRIBUTO SULLA BASE DELLA POPOLAZIONE]))</f>
        <v>0</v>
      </c>
      <c r="R6333" s="3">
        <f>+Tabella2026[[#This Row],[CONTRIBUTO SULLA BASE DELLA POPOLAZIONE]]+Tabella2026[[#This Row],[CONTRIBUTO SULLA BASE DEL REDDITO]]</f>
        <v>3855.8341430357741</v>
      </c>
      <c r="S6333" s="3">
        <f>+Tabella2026[[#This Row],[CONTRIBUTO TOTALE]]/(PLAFOND/N_TESSERE)</f>
        <v>7.7116682860715482</v>
      </c>
      <c r="T6333" s="3">
        <f>+MAX(CEILING(Tabella2026[[#This Row],[preDEF1]],1),1)</f>
        <v>8</v>
      </c>
      <c r="U6333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33" s="21">
        <f>+Tabella2026[[#This Row],[DEF - n. card]]*(PLAFOND/N_TESSERE)</f>
        <v>4000</v>
      </c>
      <c r="W6333" s="18"/>
    </row>
    <row r="6334" spans="2:23" x14ac:dyDescent="0.25">
      <c r="B6334" s="1" t="s">
        <v>12728</v>
      </c>
      <c r="C6334" s="2">
        <v>8024</v>
      </c>
      <c r="D6334" s="1" t="s">
        <v>12729</v>
      </c>
      <c r="E6334" s="1" t="s">
        <v>24</v>
      </c>
      <c r="F6334" s="1" t="s">
        <v>286</v>
      </c>
      <c r="G6334" s="1" t="s">
        <v>11807</v>
      </c>
      <c r="H6334" s="1" t="s">
        <v>15835</v>
      </c>
      <c r="I6334" s="5">
        <v>772</v>
      </c>
      <c r="J6334" s="5">
        <v>14447240</v>
      </c>
      <c r="K6334" s="3">
        <f>+Tabella2026[[#This Row],[POP_2024]]/SUM(Tabella2026[POP_2024])</f>
        <v>1.3097296080189654E-5</v>
      </c>
      <c r="L6334" s="3">
        <f>+Tabella2026[[#This Row],[INCIDENZA POPOLAZIONE]]*(PLAFOND/2)</f>
        <v>3855.8341430357741</v>
      </c>
      <c r="M6334" s="3">
        <f>+IFERROR(Tabella2026[[#This Row],[reddito_2024]]/Tabella2026[[#This Row],[POP_2024]],"")</f>
        <v>18714.041450777204</v>
      </c>
      <c r="N6334" s="3">
        <f>+IF(Tabella2026[[#This Row],[REDDITO COMPLESSIVO PROCAPITE]]&lt;media_aggr_reddito_pc,(media_aggr_reddito_pc-Tabella2026[[#This Row],[REDDITO COMPLESSIVO PROCAPITE]]),0)</f>
        <v>0</v>
      </c>
      <c r="O6334" s="3">
        <f>+Tabella2026[[#This Row],[DIFFERENZA REDDITO INFERIORE ALLA MEDIA DALLA MEDIA]]*Tabella2026[[#This Row],[POP_2024]]</f>
        <v>0</v>
      </c>
      <c r="P6334" s="3">
        <f>+Tabella2026[[#This Row],[POPOLAZIONE PER DIFFERENZA ]]/SUM(Tabella2026[[POPOLAZIONE PER DIFFERENZA ]])</f>
        <v>0</v>
      </c>
      <c r="Q6334" s="3">
        <f>+Tabella2026[[#This Row],[INCIDENZA POPOLAZIONE PER DIFFERENZA]]*(PLAFOND-SUM(Tabella2026[CONTRIBUTO SULLA BASE DELLA POPOLAZIONE]))</f>
        <v>0</v>
      </c>
      <c r="R6334" s="3">
        <f>+Tabella2026[[#This Row],[CONTRIBUTO SULLA BASE DELLA POPOLAZIONE]]+Tabella2026[[#This Row],[CONTRIBUTO SULLA BASE DEL REDDITO]]</f>
        <v>3855.8341430357741</v>
      </c>
      <c r="S6334" s="3">
        <f>+Tabella2026[[#This Row],[CONTRIBUTO TOTALE]]/(PLAFOND/N_TESSERE)</f>
        <v>7.7116682860715482</v>
      </c>
      <c r="T6334" s="3">
        <f>+MAX(CEILING(Tabella2026[[#This Row],[preDEF1]],1),1)</f>
        <v>8</v>
      </c>
      <c r="U633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34" s="21">
        <f>+Tabella2026[[#This Row],[DEF - n. card]]*(PLAFOND/N_TESSERE)</f>
        <v>4000</v>
      </c>
      <c r="W6334" s="18"/>
    </row>
    <row r="6335" spans="2:23" x14ac:dyDescent="0.25">
      <c r="B6335" s="1" t="s">
        <v>12718</v>
      </c>
      <c r="C6335" s="2">
        <v>22106</v>
      </c>
      <c r="D6335" s="1" t="s">
        <v>12719</v>
      </c>
      <c r="E6335" s="1" t="s">
        <v>99</v>
      </c>
      <c r="F6335" s="1" t="s">
        <v>98</v>
      </c>
      <c r="G6335" s="1" t="s">
        <v>11807</v>
      </c>
      <c r="H6335" s="1" t="s">
        <v>15835</v>
      </c>
      <c r="I6335" s="5">
        <v>772</v>
      </c>
      <c r="J6335" s="5">
        <v>15171743</v>
      </c>
      <c r="K6335" s="3">
        <f>+Tabella2026[[#This Row],[POP_2024]]/SUM(Tabella2026[POP_2024])</f>
        <v>1.3097296080189654E-5</v>
      </c>
      <c r="L6335" s="3">
        <f>+Tabella2026[[#This Row],[INCIDENZA POPOLAZIONE]]*(PLAFOND/2)</f>
        <v>3855.8341430357741</v>
      </c>
      <c r="M6335" s="3">
        <f>+IFERROR(Tabella2026[[#This Row],[reddito_2024]]/Tabella2026[[#This Row],[POP_2024]],"")</f>
        <v>19652.516839378237</v>
      </c>
      <c r="N6335" s="3">
        <f>+IF(Tabella2026[[#This Row],[REDDITO COMPLESSIVO PROCAPITE]]&lt;media_aggr_reddito_pc,(media_aggr_reddito_pc-Tabella2026[[#This Row],[REDDITO COMPLESSIVO PROCAPITE]]),0)</f>
        <v>0</v>
      </c>
      <c r="O6335" s="3">
        <f>+Tabella2026[[#This Row],[DIFFERENZA REDDITO INFERIORE ALLA MEDIA DALLA MEDIA]]*Tabella2026[[#This Row],[POP_2024]]</f>
        <v>0</v>
      </c>
      <c r="P6335" s="3">
        <f>+Tabella2026[[#This Row],[POPOLAZIONE PER DIFFERENZA ]]/SUM(Tabella2026[[POPOLAZIONE PER DIFFERENZA ]])</f>
        <v>0</v>
      </c>
      <c r="Q6335" s="3">
        <f>+Tabella2026[[#This Row],[INCIDENZA POPOLAZIONE PER DIFFERENZA]]*(PLAFOND-SUM(Tabella2026[CONTRIBUTO SULLA BASE DELLA POPOLAZIONE]))</f>
        <v>0</v>
      </c>
      <c r="R6335" s="3">
        <f>+Tabella2026[[#This Row],[CONTRIBUTO SULLA BASE DELLA POPOLAZIONE]]+Tabella2026[[#This Row],[CONTRIBUTO SULLA BASE DEL REDDITO]]</f>
        <v>3855.8341430357741</v>
      </c>
      <c r="S6335" s="3">
        <f>+Tabella2026[[#This Row],[CONTRIBUTO TOTALE]]/(PLAFOND/N_TESSERE)</f>
        <v>7.7116682860715482</v>
      </c>
      <c r="T6335" s="3">
        <f>+MAX(CEILING(Tabella2026[[#This Row],[preDEF1]],1),1)</f>
        <v>8</v>
      </c>
      <c r="U6335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35" s="21">
        <f>+Tabella2026[[#This Row],[DEF - n. card]]*(PLAFOND/N_TESSERE)</f>
        <v>4000</v>
      </c>
      <c r="W6335" s="18"/>
    </row>
    <row r="6336" spans="2:23" x14ac:dyDescent="0.25">
      <c r="B6336" s="1" t="s">
        <v>12702</v>
      </c>
      <c r="C6336" s="2">
        <v>2088</v>
      </c>
      <c r="D6336" s="1" t="s">
        <v>12703</v>
      </c>
      <c r="E6336" s="1" t="s">
        <v>18</v>
      </c>
      <c r="F6336" s="1" t="s">
        <v>381</v>
      </c>
      <c r="G6336" s="1" t="s">
        <v>11807</v>
      </c>
      <c r="H6336" s="1" t="s">
        <v>15835</v>
      </c>
      <c r="I6336" s="5">
        <v>772</v>
      </c>
      <c r="J6336" s="5">
        <v>12926595</v>
      </c>
      <c r="K6336" s="3">
        <f>+Tabella2026[[#This Row],[POP_2024]]/SUM(Tabella2026[POP_2024])</f>
        <v>1.3097296080189654E-5</v>
      </c>
      <c r="L6336" s="3">
        <f>+Tabella2026[[#This Row],[INCIDENZA POPOLAZIONE]]*(PLAFOND/2)</f>
        <v>3855.8341430357741</v>
      </c>
      <c r="M6336" s="3">
        <f>+IFERROR(Tabella2026[[#This Row],[reddito_2024]]/Tabella2026[[#This Row],[POP_2024]],"")</f>
        <v>16744.294041450776</v>
      </c>
      <c r="N6336" s="3">
        <f>+IF(Tabella2026[[#This Row],[REDDITO COMPLESSIVO PROCAPITE]]&lt;media_aggr_reddito_pc,(media_aggr_reddito_pc-Tabella2026[[#This Row],[REDDITO COMPLESSIVO PROCAPITE]]),0)</f>
        <v>1080.7720211579654</v>
      </c>
      <c r="O6336" s="3">
        <f>+Tabella2026[[#This Row],[DIFFERENZA REDDITO INFERIORE ALLA MEDIA DALLA MEDIA]]*Tabella2026[[#This Row],[POP_2024]]</f>
        <v>834356.00033394923</v>
      </c>
      <c r="P6336" s="3">
        <f>+Tabella2026[[#This Row],[POPOLAZIONE PER DIFFERENZA ]]/SUM(Tabella2026[[POPOLAZIONE PER DIFFERENZA ]])</f>
        <v>7.4022571297668427E-6</v>
      </c>
      <c r="Q6336" s="3">
        <f>+Tabella2026[[#This Row],[INCIDENZA POPOLAZIONE PER DIFFERENZA]]*(PLAFOND-SUM(Tabella2026[CONTRIBUTO SULLA BASE DELLA POPOLAZIONE]))</f>
        <v>2179.21894731052</v>
      </c>
      <c r="R6336" s="3">
        <f>+Tabella2026[[#This Row],[CONTRIBUTO SULLA BASE DELLA POPOLAZIONE]]+Tabella2026[[#This Row],[CONTRIBUTO SULLA BASE DEL REDDITO]]</f>
        <v>6035.0530903462941</v>
      </c>
      <c r="S6336" s="3">
        <f>+Tabella2026[[#This Row],[CONTRIBUTO TOTALE]]/(PLAFOND/N_TESSERE)</f>
        <v>12.070106180692589</v>
      </c>
      <c r="T6336" s="3">
        <f>+MAX(CEILING(Tabella2026[[#This Row],[preDEF1]],1),1)</f>
        <v>13</v>
      </c>
      <c r="U6336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336" s="21">
        <f>+Tabella2026[[#This Row],[DEF - n. card]]*(PLAFOND/N_TESSERE)</f>
        <v>6500</v>
      </c>
      <c r="W6336" s="18"/>
    </row>
    <row r="6337" spans="2:23" x14ac:dyDescent="0.25">
      <c r="B6337" s="1" t="s">
        <v>12516</v>
      </c>
      <c r="C6337" s="2">
        <v>69067</v>
      </c>
      <c r="D6337" s="1" t="s">
        <v>12517</v>
      </c>
      <c r="E6337" s="1" t="s">
        <v>96</v>
      </c>
      <c r="F6337" s="1" t="s">
        <v>328</v>
      </c>
      <c r="G6337" s="1" t="s">
        <v>11807</v>
      </c>
      <c r="H6337" s="1" t="s">
        <v>15836</v>
      </c>
      <c r="I6337" s="5">
        <v>772</v>
      </c>
      <c r="J6337" s="5">
        <v>9988952</v>
      </c>
      <c r="K6337" s="3">
        <f>+Tabella2026[[#This Row],[POP_2024]]/SUM(Tabella2026[POP_2024])</f>
        <v>1.3097296080189654E-5</v>
      </c>
      <c r="L6337" s="3">
        <f>+Tabella2026[[#This Row],[INCIDENZA POPOLAZIONE]]*(PLAFOND/2)</f>
        <v>3855.8341430357741</v>
      </c>
      <c r="M6337" s="3">
        <f>+IFERROR(Tabella2026[[#This Row],[reddito_2024]]/Tabella2026[[#This Row],[POP_2024]],"")</f>
        <v>12939.056994818653</v>
      </c>
      <c r="N6337" s="3">
        <f>+IF(Tabella2026[[#This Row],[REDDITO COMPLESSIVO PROCAPITE]]&lt;media_aggr_reddito_pc,(media_aggr_reddito_pc-Tabella2026[[#This Row],[REDDITO COMPLESSIVO PROCAPITE]]),0)</f>
        <v>4886.009067790088</v>
      </c>
      <c r="O6337" s="3">
        <f>+Tabella2026[[#This Row],[DIFFERENZA REDDITO INFERIORE ALLA MEDIA DALLA MEDIA]]*Tabella2026[[#This Row],[POP_2024]]</f>
        <v>3771999.0003339481</v>
      </c>
      <c r="P6337" s="3">
        <f>+Tabella2026[[#This Row],[POPOLAZIONE PER DIFFERENZA ]]/SUM(Tabella2026[[POPOLAZIONE PER DIFFERENZA ]])</f>
        <v>3.3464500144446647E-5</v>
      </c>
      <c r="Q6337" s="3">
        <f>+Tabella2026[[#This Row],[INCIDENZA POPOLAZIONE PER DIFFERENZA]]*(PLAFOND-SUM(Tabella2026[CONTRIBUTO SULLA BASE DELLA POPOLAZIONE]))</f>
        <v>9851.9237441500245</v>
      </c>
      <c r="R6337" s="3">
        <f>+Tabella2026[[#This Row],[CONTRIBUTO SULLA BASE DELLA POPOLAZIONE]]+Tabella2026[[#This Row],[CONTRIBUTO SULLA BASE DEL REDDITO]]</f>
        <v>13707.757887185799</v>
      </c>
      <c r="S6337" s="3">
        <f>+Tabella2026[[#This Row],[CONTRIBUTO TOTALE]]/(PLAFOND/N_TESSERE)</f>
        <v>27.415515774371599</v>
      </c>
      <c r="T6337" s="3">
        <f>+MAX(CEILING(Tabella2026[[#This Row],[preDEF1]],1),1)</f>
        <v>28</v>
      </c>
      <c r="U6337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337" s="21">
        <f>+Tabella2026[[#This Row],[DEF - n. card]]*(PLAFOND/N_TESSERE)</f>
        <v>14000</v>
      </c>
      <c r="W6337" s="18"/>
    </row>
    <row r="6338" spans="2:23" x14ac:dyDescent="0.25">
      <c r="B6338" s="1" t="s">
        <v>12736</v>
      </c>
      <c r="C6338" s="2">
        <v>12056</v>
      </c>
      <c r="D6338" s="1" t="s">
        <v>12737</v>
      </c>
      <c r="E6338" s="1" t="s">
        <v>12</v>
      </c>
      <c r="F6338" s="1" t="s">
        <v>157</v>
      </c>
      <c r="G6338" s="1" t="s">
        <v>11807</v>
      </c>
      <c r="H6338" s="1" t="s">
        <v>15835</v>
      </c>
      <c r="I6338" s="5">
        <v>770</v>
      </c>
      <c r="J6338" s="5">
        <v>4672289</v>
      </c>
      <c r="K6338" s="3">
        <f>+Tabella2026[[#This Row],[POP_2024]]/SUM(Tabella2026[POP_2024])</f>
        <v>1.306336526132906E-5</v>
      </c>
      <c r="L6338" s="3">
        <f>+Tabella2026[[#This Row],[INCIDENZA POPOLAZIONE]]*(PLAFOND/2)</f>
        <v>3845.8449354113291</v>
      </c>
      <c r="M6338" s="3">
        <f>+IFERROR(Tabella2026[[#This Row],[reddito_2024]]/Tabella2026[[#This Row],[POP_2024]],"")</f>
        <v>6067.9077922077922</v>
      </c>
      <c r="N6338" s="3">
        <f>+IF(Tabella2026[[#This Row],[REDDITO COMPLESSIVO PROCAPITE]]&lt;media_aggr_reddito_pc,(media_aggr_reddito_pc-Tabella2026[[#This Row],[REDDITO COMPLESSIVO PROCAPITE]]),0)</f>
        <v>11757.158270400949</v>
      </c>
      <c r="O6338" s="3">
        <f>+Tabella2026[[#This Row],[DIFFERENZA REDDITO INFERIORE ALLA MEDIA DALLA MEDIA]]*Tabella2026[[#This Row],[POP_2024]]</f>
        <v>9053011.8682087306</v>
      </c>
      <c r="P6338" s="3">
        <f>+Tabella2026[[#This Row],[POPOLAZIONE PER DIFFERENZA ]]/SUM(Tabella2026[[POPOLAZIONE PER DIFFERENZA ]])</f>
        <v>8.031670128876669E-5</v>
      </c>
      <c r="Q6338" s="3">
        <f>+Tabella2026[[#This Row],[INCIDENZA POPOLAZIONE PER DIFFERENZA]]*(PLAFOND-SUM(Tabella2026[CONTRIBUTO SULLA BASE DELLA POPOLAZIONE]))</f>
        <v>23645.176621887043</v>
      </c>
      <c r="R6338" s="3">
        <f>+Tabella2026[[#This Row],[CONTRIBUTO SULLA BASE DELLA POPOLAZIONE]]+Tabella2026[[#This Row],[CONTRIBUTO SULLA BASE DEL REDDITO]]</f>
        <v>27491.021557298372</v>
      </c>
      <c r="S6338" s="3">
        <f>+Tabella2026[[#This Row],[CONTRIBUTO TOTALE]]/(PLAFOND/N_TESSERE)</f>
        <v>54.982043114596742</v>
      </c>
      <c r="T6338" s="3">
        <f>+MAX(CEILING(Tabella2026[[#This Row],[preDEF1]],1),1)</f>
        <v>55</v>
      </c>
      <c r="U6338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6338" s="21">
        <f>+Tabella2026[[#This Row],[DEF - n. card]]*(PLAFOND/N_TESSERE)</f>
        <v>27500</v>
      </c>
      <c r="W6338" s="18"/>
    </row>
    <row r="6339" spans="2:23" x14ac:dyDescent="0.25">
      <c r="B6339" s="1" t="s">
        <v>12666</v>
      </c>
      <c r="C6339" s="2">
        <v>2068</v>
      </c>
      <c r="D6339" s="1" t="s">
        <v>12667</v>
      </c>
      <c r="E6339" s="1" t="s">
        <v>18</v>
      </c>
      <c r="F6339" s="1" t="s">
        <v>381</v>
      </c>
      <c r="G6339" s="1" t="s">
        <v>11807</v>
      </c>
      <c r="H6339" s="1" t="s">
        <v>15835</v>
      </c>
      <c r="I6339" s="5">
        <v>770</v>
      </c>
      <c r="J6339" s="5">
        <v>13720613</v>
      </c>
      <c r="K6339" s="3">
        <f>+Tabella2026[[#This Row],[POP_2024]]/SUM(Tabella2026[POP_2024])</f>
        <v>1.306336526132906E-5</v>
      </c>
      <c r="L6339" s="3">
        <f>+Tabella2026[[#This Row],[INCIDENZA POPOLAZIONE]]*(PLAFOND/2)</f>
        <v>3845.8449354113291</v>
      </c>
      <c r="M6339" s="3">
        <f>+IFERROR(Tabella2026[[#This Row],[reddito_2024]]/Tabella2026[[#This Row],[POP_2024]],"")</f>
        <v>17818.977922077924</v>
      </c>
      <c r="N6339" s="3">
        <f>+IF(Tabella2026[[#This Row],[REDDITO COMPLESSIVO PROCAPITE]]&lt;media_aggr_reddito_pc,(media_aggr_reddito_pc-Tabella2026[[#This Row],[REDDITO COMPLESSIVO PROCAPITE]]),0)</f>
        <v>6.0881405308173271</v>
      </c>
      <c r="O6339" s="3">
        <f>+Tabella2026[[#This Row],[DIFFERENZA REDDITO INFERIORE ALLA MEDIA DALLA MEDIA]]*Tabella2026[[#This Row],[POP_2024]]</f>
        <v>4687.8682087293419</v>
      </c>
      <c r="P6339" s="3">
        <f>+Tabella2026[[#This Row],[POPOLAZIONE PER DIFFERENZA ]]/SUM(Tabella2026[[POPOLAZIONE PER DIFFERENZA ]])</f>
        <v>4.15899278696206E-8</v>
      </c>
      <c r="Q6339" s="3">
        <f>+Tabella2026[[#This Row],[INCIDENZA POPOLAZIONE PER DIFFERENZA]]*(PLAFOND-SUM(Tabella2026[CONTRIBUTO SULLA BASE DELLA POPOLAZIONE]))</f>
        <v>12.244043572370453</v>
      </c>
      <c r="R6339" s="3">
        <f>+Tabella2026[[#This Row],[CONTRIBUTO SULLA BASE DELLA POPOLAZIONE]]+Tabella2026[[#This Row],[CONTRIBUTO SULLA BASE DEL REDDITO]]</f>
        <v>3858.0889789836997</v>
      </c>
      <c r="S6339" s="3">
        <f>+Tabella2026[[#This Row],[CONTRIBUTO TOTALE]]/(PLAFOND/N_TESSERE)</f>
        <v>7.7161779579673997</v>
      </c>
      <c r="T6339" s="3">
        <f>+MAX(CEILING(Tabella2026[[#This Row],[preDEF1]],1),1)</f>
        <v>8</v>
      </c>
      <c r="U633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39" s="21">
        <f>+Tabella2026[[#This Row],[DEF - n. card]]*(PLAFOND/N_TESSERE)</f>
        <v>4000</v>
      </c>
      <c r="W6339" s="18"/>
    </row>
    <row r="6340" spans="2:23" x14ac:dyDescent="0.25">
      <c r="B6340" s="1" t="s">
        <v>12658</v>
      </c>
      <c r="C6340" s="2">
        <v>96015</v>
      </c>
      <c r="D6340" s="1" t="s">
        <v>12659</v>
      </c>
      <c r="E6340" s="1" t="s">
        <v>18</v>
      </c>
      <c r="F6340" s="1" t="s">
        <v>403</v>
      </c>
      <c r="G6340" s="1" t="s">
        <v>11807</v>
      </c>
      <c r="H6340" s="1" t="s">
        <v>15835</v>
      </c>
      <c r="I6340" s="5">
        <v>769</v>
      </c>
      <c r="J6340" s="5">
        <v>12733279</v>
      </c>
      <c r="K6340" s="3">
        <f>+Tabella2026[[#This Row],[POP_2024]]/SUM(Tabella2026[POP_2024])</f>
        <v>1.3046399851898762E-5</v>
      </c>
      <c r="L6340" s="3">
        <f>+Tabella2026[[#This Row],[INCIDENZA POPOLAZIONE]]*(PLAFOND/2)</f>
        <v>3840.8503315991065</v>
      </c>
      <c r="M6340" s="3">
        <f>+IFERROR(Tabella2026[[#This Row],[reddito_2024]]/Tabella2026[[#This Row],[POP_2024]],"")</f>
        <v>16558.230169050716</v>
      </c>
      <c r="N6340" s="3">
        <f>+IF(Tabella2026[[#This Row],[REDDITO COMPLESSIVO PROCAPITE]]&lt;media_aggr_reddito_pc,(media_aggr_reddito_pc-Tabella2026[[#This Row],[REDDITO COMPLESSIVO PROCAPITE]]),0)</f>
        <v>1266.8358935580254</v>
      </c>
      <c r="O6340" s="3">
        <f>+Tabella2026[[#This Row],[DIFFERENZA REDDITO INFERIORE ALLA MEDIA DALLA MEDIA]]*Tabella2026[[#This Row],[POP_2024]]</f>
        <v>974196.80214612151</v>
      </c>
      <c r="P6340" s="3">
        <f>+Tabella2026[[#This Row],[POPOLAZIONE PER DIFFERENZA ]]/SUM(Tabella2026[[POPOLAZIONE PER DIFFERENZA ]])</f>
        <v>8.6428996994039667E-6</v>
      </c>
      <c r="Q6340" s="3">
        <f>+Tabella2026[[#This Row],[INCIDENZA POPOLAZIONE PER DIFFERENZA]]*(PLAFOND-SUM(Tabella2026[CONTRIBUTO SULLA BASE DELLA POPOLAZIONE]))</f>
        <v>2544.4631893297637</v>
      </c>
      <c r="R6340" s="3">
        <f>+Tabella2026[[#This Row],[CONTRIBUTO SULLA BASE DELLA POPOLAZIONE]]+Tabella2026[[#This Row],[CONTRIBUTO SULLA BASE DEL REDDITO]]</f>
        <v>6385.3135209288703</v>
      </c>
      <c r="S6340" s="3">
        <f>+Tabella2026[[#This Row],[CONTRIBUTO TOTALE]]/(PLAFOND/N_TESSERE)</f>
        <v>12.77062704185774</v>
      </c>
      <c r="T6340" s="3">
        <f>+MAX(CEILING(Tabella2026[[#This Row],[preDEF1]],1),1)</f>
        <v>13</v>
      </c>
      <c r="U6340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340" s="21">
        <f>+Tabella2026[[#This Row],[DEF - n. card]]*(PLAFOND/N_TESSERE)</f>
        <v>6500</v>
      </c>
      <c r="W6340" s="18"/>
    </row>
    <row r="6341" spans="2:23" x14ac:dyDescent="0.25">
      <c r="B6341" s="1" t="s">
        <v>12596</v>
      </c>
      <c r="C6341" s="2">
        <v>83058</v>
      </c>
      <c r="D6341" s="1" t="s">
        <v>12597</v>
      </c>
      <c r="E6341" s="1" t="s">
        <v>21</v>
      </c>
      <c r="F6341" s="1" t="s">
        <v>42</v>
      </c>
      <c r="G6341" s="1" t="s">
        <v>11807</v>
      </c>
      <c r="H6341" s="1" t="s">
        <v>15836</v>
      </c>
      <c r="I6341" s="5">
        <v>769</v>
      </c>
      <c r="J6341" s="5">
        <v>8031889</v>
      </c>
      <c r="K6341" s="3">
        <f>+Tabella2026[[#This Row],[POP_2024]]/SUM(Tabella2026[POP_2024])</f>
        <v>1.3046399851898762E-5</v>
      </c>
      <c r="L6341" s="3">
        <f>+Tabella2026[[#This Row],[INCIDENZA POPOLAZIONE]]*(PLAFOND/2)</f>
        <v>3840.8503315991065</v>
      </c>
      <c r="M6341" s="3">
        <f>+IFERROR(Tabella2026[[#This Row],[reddito_2024]]/Tabella2026[[#This Row],[POP_2024]],"")</f>
        <v>10444.589076723018</v>
      </c>
      <c r="N6341" s="3">
        <f>+IF(Tabella2026[[#This Row],[REDDITO COMPLESSIVO PROCAPITE]]&lt;media_aggr_reddito_pc,(media_aggr_reddito_pc-Tabella2026[[#This Row],[REDDITO COMPLESSIVO PROCAPITE]]),0)</f>
        <v>7380.4769858857235</v>
      </c>
      <c r="O6341" s="3">
        <f>+Tabella2026[[#This Row],[DIFFERENZA REDDITO INFERIORE ALLA MEDIA DALLA MEDIA]]*Tabella2026[[#This Row],[POP_2024]]</f>
        <v>5675586.8021461209</v>
      </c>
      <c r="P6341" s="3">
        <f>+Tabella2026[[#This Row],[POPOLAZIONE PER DIFFERENZA ]]/SUM(Tabella2026[[POPOLAZIONE PER DIFFERENZA ]])</f>
        <v>5.0352790481498836E-5</v>
      </c>
      <c r="Q6341" s="3">
        <f>+Tabella2026[[#This Row],[INCIDENZA POPOLAZIONE PER DIFFERENZA]]*(PLAFOND-SUM(Tabella2026[CONTRIBUTO SULLA BASE DELLA POPOLAZIONE]))</f>
        <v>14823.823753160455</v>
      </c>
      <c r="R6341" s="3">
        <f>+Tabella2026[[#This Row],[CONTRIBUTO SULLA BASE DELLA POPOLAZIONE]]+Tabella2026[[#This Row],[CONTRIBUTO SULLA BASE DEL REDDITO]]</f>
        <v>18664.674084759561</v>
      </c>
      <c r="S6341" s="3">
        <f>+Tabella2026[[#This Row],[CONTRIBUTO TOTALE]]/(PLAFOND/N_TESSERE)</f>
        <v>37.329348169519122</v>
      </c>
      <c r="T6341" s="3">
        <f>+MAX(CEILING(Tabella2026[[#This Row],[preDEF1]],1),1)</f>
        <v>38</v>
      </c>
      <c r="U6341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6341" s="21">
        <f>+Tabella2026[[#This Row],[DEF - n. card]]*(PLAFOND/N_TESSERE)</f>
        <v>19000</v>
      </c>
      <c r="W6341" s="18"/>
    </row>
    <row r="6342" spans="2:23" x14ac:dyDescent="0.25">
      <c r="B6342" s="1" t="s">
        <v>12764</v>
      </c>
      <c r="C6342" s="2">
        <v>22137</v>
      </c>
      <c r="D6342" s="1" t="s">
        <v>12765</v>
      </c>
      <c r="E6342" s="1" t="s">
        <v>99</v>
      </c>
      <c r="F6342" s="1" t="s">
        <v>98</v>
      </c>
      <c r="G6342" s="1" t="s">
        <v>11807</v>
      </c>
      <c r="H6342" s="1" t="s">
        <v>15835</v>
      </c>
      <c r="I6342" s="5">
        <v>769</v>
      </c>
      <c r="J6342" s="5">
        <v>17736875</v>
      </c>
      <c r="K6342" s="3">
        <f>+Tabella2026[[#This Row],[POP_2024]]/SUM(Tabella2026[POP_2024])</f>
        <v>1.3046399851898762E-5</v>
      </c>
      <c r="L6342" s="3">
        <f>+Tabella2026[[#This Row],[INCIDENZA POPOLAZIONE]]*(PLAFOND/2)</f>
        <v>3840.8503315991065</v>
      </c>
      <c r="M6342" s="3">
        <f>+IFERROR(Tabella2026[[#This Row],[reddito_2024]]/Tabella2026[[#This Row],[POP_2024]],"")</f>
        <v>23064.856957087126</v>
      </c>
      <c r="N6342" s="3">
        <f>+IF(Tabella2026[[#This Row],[REDDITO COMPLESSIVO PROCAPITE]]&lt;media_aggr_reddito_pc,(media_aggr_reddito_pc-Tabella2026[[#This Row],[REDDITO COMPLESSIVO PROCAPITE]]),0)</f>
        <v>0</v>
      </c>
      <c r="O6342" s="3">
        <f>+Tabella2026[[#This Row],[DIFFERENZA REDDITO INFERIORE ALLA MEDIA DALLA MEDIA]]*Tabella2026[[#This Row],[POP_2024]]</f>
        <v>0</v>
      </c>
      <c r="P6342" s="3">
        <f>+Tabella2026[[#This Row],[POPOLAZIONE PER DIFFERENZA ]]/SUM(Tabella2026[[POPOLAZIONE PER DIFFERENZA ]])</f>
        <v>0</v>
      </c>
      <c r="Q6342" s="3">
        <f>+Tabella2026[[#This Row],[INCIDENZA POPOLAZIONE PER DIFFERENZA]]*(PLAFOND-SUM(Tabella2026[CONTRIBUTO SULLA BASE DELLA POPOLAZIONE]))</f>
        <v>0</v>
      </c>
      <c r="R6342" s="3">
        <f>+Tabella2026[[#This Row],[CONTRIBUTO SULLA BASE DELLA POPOLAZIONE]]+Tabella2026[[#This Row],[CONTRIBUTO SULLA BASE DEL REDDITO]]</f>
        <v>3840.8503315991065</v>
      </c>
      <c r="S6342" s="3">
        <f>+Tabella2026[[#This Row],[CONTRIBUTO TOTALE]]/(PLAFOND/N_TESSERE)</f>
        <v>7.681700663198213</v>
      </c>
      <c r="T6342" s="3">
        <f>+MAX(CEILING(Tabella2026[[#This Row],[preDEF1]],1),1)</f>
        <v>8</v>
      </c>
      <c r="U6342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42" s="21">
        <f>+Tabella2026[[#This Row],[DEF - n. card]]*(PLAFOND/N_TESSERE)</f>
        <v>4000</v>
      </c>
      <c r="W6342" s="18"/>
    </row>
    <row r="6343" spans="2:23" x14ac:dyDescent="0.25">
      <c r="B6343" s="1" t="s">
        <v>12772</v>
      </c>
      <c r="C6343" s="2">
        <v>23090</v>
      </c>
      <c r="D6343" s="1" t="s">
        <v>12773</v>
      </c>
      <c r="E6343" s="1" t="s">
        <v>38</v>
      </c>
      <c r="F6343" s="1" t="s">
        <v>37</v>
      </c>
      <c r="G6343" s="1" t="s">
        <v>11807</v>
      </c>
      <c r="H6343" s="1" t="s">
        <v>15835</v>
      </c>
      <c r="I6343" s="5">
        <v>769</v>
      </c>
      <c r="J6343" s="5">
        <v>10622709</v>
      </c>
      <c r="K6343" s="3">
        <f>+Tabella2026[[#This Row],[POP_2024]]/SUM(Tabella2026[POP_2024])</f>
        <v>1.3046399851898762E-5</v>
      </c>
      <c r="L6343" s="3">
        <f>+Tabella2026[[#This Row],[INCIDENZA POPOLAZIONE]]*(PLAFOND/2)</f>
        <v>3840.8503315991065</v>
      </c>
      <c r="M6343" s="3">
        <f>+IFERROR(Tabella2026[[#This Row],[reddito_2024]]/Tabella2026[[#This Row],[POP_2024]],"")</f>
        <v>13813.665799739922</v>
      </c>
      <c r="N6343" s="3">
        <f>+IF(Tabella2026[[#This Row],[REDDITO COMPLESSIVO PROCAPITE]]&lt;media_aggr_reddito_pc,(media_aggr_reddito_pc-Tabella2026[[#This Row],[REDDITO COMPLESSIVO PROCAPITE]]),0)</f>
        <v>4011.4002628688195</v>
      </c>
      <c r="O6343" s="3">
        <f>+Tabella2026[[#This Row],[DIFFERENZA REDDITO INFERIORE ALLA MEDIA DALLA MEDIA]]*Tabella2026[[#This Row],[POP_2024]]</f>
        <v>3084766.8021461223</v>
      </c>
      <c r="P6343" s="3">
        <f>+Tabella2026[[#This Row],[POPOLAZIONE PER DIFFERENZA ]]/SUM(Tabella2026[[POPOLAZIONE PER DIFFERENZA ]])</f>
        <v>2.7367499060011365E-5</v>
      </c>
      <c r="Q6343" s="3">
        <f>+Tabella2026[[#This Row],[INCIDENZA POPOLAZIONE PER DIFFERENZA]]*(PLAFOND-SUM(Tabella2026[CONTRIBUTO SULLA BASE DELLA POPOLAZIONE]))</f>
        <v>8056.9711976430835</v>
      </c>
      <c r="R6343" s="3">
        <f>+Tabella2026[[#This Row],[CONTRIBUTO SULLA BASE DELLA POPOLAZIONE]]+Tabella2026[[#This Row],[CONTRIBUTO SULLA BASE DEL REDDITO]]</f>
        <v>11897.82152924219</v>
      </c>
      <c r="S6343" s="3">
        <f>+Tabella2026[[#This Row],[CONTRIBUTO TOTALE]]/(PLAFOND/N_TESSERE)</f>
        <v>23.79564305848438</v>
      </c>
      <c r="T6343" s="3">
        <f>+MAX(CEILING(Tabella2026[[#This Row],[preDEF1]],1),1)</f>
        <v>24</v>
      </c>
      <c r="U6343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343" s="21">
        <f>+Tabella2026[[#This Row],[DEF - n. card]]*(PLAFOND/N_TESSERE)</f>
        <v>12000</v>
      </c>
      <c r="W6343" s="18"/>
    </row>
    <row r="6344" spans="2:23" x14ac:dyDescent="0.25">
      <c r="B6344" s="1" t="s">
        <v>12857</v>
      </c>
      <c r="C6344" s="2">
        <v>9009</v>
      </c>
      <c r="D6344" s="1" t="s">
        <v>12858</v>
      </c>
      <c r="E6344" s="1" t="s">
        <v>24</v>
      </c>
      <c r="F6344" s="1" t="s">
        <v>246</v>
      </c>
      <c r="G6344" s="1" t="s">
        <v>11807</v>
      </c>
      <c r="H6344" s="1" t="s">
        <v>15835</v>
      </c>
      <c r="I6344" s="5">
        <v>768</v>
      </c>
      <c r="J6344" s="5">
        <v>11834575</v>
      </c>
      <c r="K6344" s="3">
        <f>+Tabella2026[[#This Row],[POP_2024]]/SUM(Tabella2026[POP_2024])</f>
        <v>1.3029434442468464E-5</v>
      </c>
      <c r="L6344" s="3">
        <f>+Tabella2026[[#This Row],[INCIDENZA POPOLAZIONE]]*(PLAFOND/2)</f>
        <v>3835.855727786884</v>
      </c>
      <c r="M6344" s="3">
        <f>+IFERROR(Tabella2026[[#This Row],[reddito_2024]]/Tabella2026[[#This Row],[POP_2024]],"")</f>
        <v>15409.602864583334</v>
      </c>
      <c r="N6344" s="3">
        <f>+IF(Tabella2026[[#This Row],[REDDITO COMPLESSIVO PROCAPITE]]&lt;media_aggr_reddito_pc,(media_aggr_reddito_pc-Tabella2026[[#This Row],[REDDITO COMPLESSIVO PROCAPITE]]),0)</f>
        <v>2415.4631980254071</v>
      </c>
      <c r="O6344" s="3">
        <f>+Tabella2026[[#This Row],[DIFFERENZA REDDITO INFERIORE ALLA MEDIA DALLA MEDIA]]*Tabella2026[[#This Row],[POP_2024]]</f>
        <v>1855075.7360835127</v>
      </c>
      <c r="P6344" s="3">
        <f>+Tabella2026[[#This Row],[POPOLAZIONE PER DIFFERENZA ]]/SUM(Tabella2026[[POPOLAZIONE PER DIFFERENZA ]])</f>
        <v>1.645789997097828E-5</v>
      </c>
      <c r="Q6344" s="3">
        <f>+Tabella2026[[#This Row],[INCIDENZA POPOLAZIONE PER DIFFERENZA]]*(PLAFOND-SUM(Tabella2026[CONTRIBUTO SULLA BASE DELLA POPOLAZIONE]))</f>
        <v>4845.1934080310466</v>
      </c>
      <c r="R6344" s="3">
        <f>+Tabella2026[[#This Row],[CONTRIBUTO SULLA BASE DELLA POPOLAZIONE]]+Tabella2026[[#This Row],[CONTRIBUTO SULLA BASE DEL REDDITO]]</f>
        <v>8681.0491358179315</v>
      </c>
      <c r="S6344" s="3">
        <f>+Tabella2026[[#This Row],[CONTRIBUTO TOTALE]]/(PLAFOND/N_TESSERE)</f>
        <v>17.362098271635862</v>
      </c>
      <c r="T6344" s="3">
        <f>+MAX(CEILING(Tabella2026[[#This Row],[preDEF1]],1),1)</f>
        <v>18</v>
      </c>
      <c r="U6344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344" s="21">
        <f>+Tabella2026[[#This Row],[DEF - n. card]]*(PLAFOND/N_TESSERE)</f>
        <v>9000</v>
      </c>
      <c r="W6344" s="18"/>
    </row>
    <row r="6345" spans="2:23" x14ac:dyDescent="0.25">
      <c r="B6345" s="1" t="s">
        <v>12626</v>
      </c>
      <c r="C6345" s="2">
        <v>69021</v>
      </c>
      <c r="D6345" s="1" t="s">
        <v>12627</v>
      </c>
      <c r="E6345" s="1" t="s">
        <v>96</v>
      </c>
      <c r="F6345" s="1" t="s">
        <v>328</v>
      </c>
      <c r="G6345" s="1" t="s">
        <v>11807</v>
      </c>
      <c r="H6345" s="1" t="s">
        <v>15836</v>
      </c>
      <c r="I6345" s="5">
        <v>768</v>
      </c>
      <c r="J6345" s="5">
        <v>9873570</v>
      </c>
      <c r="K6345" s="3">
        <f>+Tabella2026[[#This Row],[POP_2024]]/SUM(Tabella2026[POP_2024])</f>
        <v>1.3029434442468464E-5</v>
      </c>
      <c r="L6345" s="3">
        <f>+Tabella2026[[#This Row],[INCIDENZA POPOLAZIONE]]*(PLAFOND/2)</f>
        <v>3835.855727786884</v>
      </c>
      <c r="M6345" s="3">
        <f>+IFERROR(Tabella2026[[#This Row],[reddito_2024]]/Tabella2026[[#This Row],[POP_2024]],"")</f>
        <v>12856.2109375</v>
      </c>
      <c r="N6345" s="3">
        <f>+IF(Tabella2026[[#This Row],[REDDITO COMPLESSIVO PROCAPITE]]&lt;media_aggr_reddito_pc,(media_aggr_reddito_pc-Tabella2026[[#This Row],[REDDITO COMPLESSIVO PROCAPITE]]),0)</f>
        <v>4968.855125108741</v>
      </c>
      <c r="O6345" s="3">
        <f>+Tabella2026[[#This Row],[DIFFERENZA REDDITO INFERIORE ALLA MEDIA DALLA MEDIA]]*Tabella2026[[#This Row],[POP_2024]]</f>
        <v>3816080.7360835131</v>
      </c>
      <c r="P6345" s="3">
        <f>+Tabella2026[[#This Row],[POPOLAZIONE PER DIFFERENZA ]]/SUM(Tabella2026[[POPOLAZIONE PER DIFFERENZA ]])</f>
        <v>3.3855585415738652E-5</v>
      </c>
      <c r="Q6345" s="3">
        <f>+Tabella2026[[#This Row],[INCIDENZA POPOLAZIONE PER DIFFERENZA]]*(PLAFOND-SUM(Tabella2026[CONTRIBUTO SULLA BASE DELLA POPOLAZIONE]))</f>
        <v>9967.0589547044383</v>
      </c>
      <c r="R6345" s="3">
        <f>+Tabella2026[[#This Row],[CONTRIBUTO SULLA BASE DELLA POPOLAZIONE]]+Tabella2026[[#This Row],[CONTRIBUTO SULLA BASE DEL REDDITO]]</f>
        <v>13802.914682491322</v>
      </c>
      <c r="S6345" s="3">
        <f>+Tabella2026[[#This Row],[CONTRIBUTO TOTALE]]/(PLAFOND/N_TESSERE)</f>
        <v>27.605829364982643</v>
      </c>
      <c r="T6345" s="3">
        <f>+MAX(CEILING(Tabella2026[[#This Row],[preDEF1]],1),1)</f>
        <v>28</v>
      </c>
      <c r="U6345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345" s="21">
        <f>+Tabella2026[[#This Row],[DEF - n. card]]*(PLAFOND/N_TESSERE)</f>
        <v>14000</v>
      </c>
      <c r="W6345" s="18"/>
    </row>
    <row r="6346" spans="2:23" x14ac:dyDescent="0.25">
      <c r="B6346" s="1" t="s">
        <v>12710</v>
      </c>
      <c r="C6346" s="2">
        <v>58055</v>
      </c>
      <c r="D6346" s="1" t="s">
        <v>12711</v>
      </c>
      <c r="E6346" s="1" t="s">
        <v>8</v>
      </c>
      <c r="F6346" s="1" t="s">
        <v>7</v>
      </c>
      <c r="G6346" s="1" t="s">
        <v>11807</v>
      </c>
      <c r="H6346" s="1" t="s">
        <v>15834</v>
      </c>
      <c r="I6346" s="5">
        <v>768</v>
      </c>
      <c r="J6346" s="5">
        <v>11275053</v>
      </c>
      <c r="K6346" s="3">
        <f>+Tabella2026[[#This Row],[POP_2024]]/SUM(Tabella2026[POP_2024])</f>
        <v>1.3029434442468464E-5</v>
      </c>
      <c r="L6346" s="3">
        <f>+Tabella2026[[#This Row],[INCIDENZA POPOLAZIONE]]*(PLAFOND/2)</f>
        <v>3835.855727786884</v>
      </c>
      <c r="M6346" s="3">
        <f>+IFERROR(Tabella2026[[#This Row],[reddito_2024]]/Tabella2026[[#This Row],[POP_2024]],"")</f>
        <v>14681.05859375</v>
      </c>
      <c r="N6346" s="3">
        <f>+IF(Tabella2026[[#This Row],[REDDITO COMPLESSIVO PROCAPITE]]&lt;media_aggr_reddito_pc,(media_aggr_reddito_pc-Tabella2026[[#This Row],[REDDITO COMPLESSIVO PROCAPITE]]),0)</f>
        <v>3144.007468858741</v>
      </c>
      <c r="O6346" s="3">
        <f>+Tabella2026[[#This Row],[DIFFERENZA REDDITO INFERIORE ALLA MEDIA DALLA MEDIA]]*Tabella2026[[#This Row],[POP_2024]]</f>
        <v>2414597.7360835131</v>
      </c>
      <c r="P6346" s="3">
        <f>+Tabella2026[[#This Row],[POPOLAZIONE PER DIFFERENZA ]]/SUM(Tabella2026[[POPOLAZIONE PER DIFFERENZA ]])</f>
        <v>2.1421879030400983E-5</v>
      </c>
      <c r="Q6346" s="3">
        <f>+Tabella2026[[#This Row],[INCIDENZA POPOLAZIONE PER DIFFERENZA]]*(PLAFOND-SUM(Tabella2026[CONTRIBUTO SULLA BASE DELLA POPOLAZIONE]))</f>
        <v>6306.5851201408022</v>
      </c>
      <c r="R6346" s="3">
        <f>+Tabella2026[[#This Row],[CONTRIBUTO SULLA BASE DELLA POPOLAZIONE]]+Tabella2026[[#This Row],[CONTRIBUTO SULLA BASE DEL REDDITO]]</f>
        <v>10142.440847927686</v>
      </c>
      <c r="S6346" s="3">
        <f>+Tabella2026[[#This Row],[CONTRIBUTO TOTALE]]/(PLAFOND/N_TESSERE)</f>
        <v>20.284881695855372</v>
      </c>
      <c r="T6346" s="3">
        <f>+MAX(CEILING(Tabella2026[[#This Row],[preDEF1]],1),1)</f>
        <v>21</v>
      </c>
      <c r="U6346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346" s="21">
        <f>+Tabella2026[[#This Row],[DEF - n. card]]*(PLAFOND/N_TESSERE)</f>
        <v>10500</v>
      </c>
      <c r="W6346" s="18"/>
    </row>
    <row r="6347" spans="2:23" x14ac:dyDescent="0.25">
      <c r="B6347" s="1" t="s">
        <v>12740</v>
      </c>
      <c r="C6347" s="2">
        <v>17115</v>
      </c>
      <c r="D6347" s="1" t="s">
        <v>12741</v>
      </c>
      <c r="E6347" s="1" t="s">
        <v>12</v>
      </c>
      <c r="F6347" s="1" t="s">
        <v>50</v>
      </c>
      <c r="G6347" s="1" t="s">
        <v>11807</v>
      </c>
      <c r="H6347" s="1" t="s">
        <v>15835</v>
      </c>
      <c r="I6347" s="5">
        <v>768</v>
      </c>
      <c r="J6347" s="5">
        <v>12962478</v>
      </c>
      <c r="K6347" s="3">
        <f>+Tabella2026[[#This Row],[POP_2024]]/SUM(Tabella2026[POP_2024])</f>
        <v>1.3029434442468464E-5</v>
      </c>
      <c r="L6347" s="3">
        <f>+Tabella2026[[#This Row],[INCIDENZA POPOLAZIONE]]*(PLAFOND/2)</f>
        <v>3835.855727786884</v>
      </c>
      <c r="M6347" s="3">
        <f>+IFERROR(Tabella2026[[#This Row],[reddito_2024]]/Tabella2026[[#This Row],[POP_2024]],"")</f>
        <v>16878.2265625</v>
      </c>
      <c r="N6347" s="3">
        <f>+IF(Tabella2026[[#This Row],[REDDITO COMPLESSIVO PROCAPITE]]&lt;media_aggr_reddito_pc,(media_aggr_reddito_pc-Tabella2026[[#This Row],[REDDITO COMPLESSIVO PROCAPITE]]),0)</f>
        <v>946.83950010874105</v>
      </c>
      <c r="O6347" s="3">
        <f>+Tabella2026[[#This Row],[DIFFERENZA REDDITO INFERIORE ALLA MEDIA DALLA MEDIA]]*Tabella2026[[#This Row],[POP_2024]]</f>
        <v>727172.73608351313</v>
      </c>
      <c r="P6347" s="3">
        <f>+Tabella2026[[#This Row],[POPOLAZIONE PER DIFFERENZA ]]/SUM(Tabella2026[[POPOLAZIONE PER DIFFERENZA ]])</f>
        <v>6.4513463894210931E-6</v>
      </c>
      <c r="Q6347" s="3">
        <f>+Tabella2026[[#This Row],[INCIDENZA POPOLAZIONE PER DIFFERENZA]]*(PLAFOND-SUM(Tabella2026[CONTRIBUTO SULLA BASE DELLA POPOLAZIONE]))</f>
        <v>1899.2715385357853</v>
      </c>
      <c r="R6347" s="3">
        <f>+Tabella2026[[#This Row],[CONTRIBUTO SULLA BASE DELLA POPOLAZIONE]]+Tabella2026[[#This Row],[CONTRIBUTO SULLA BASE DEL REDDITO]]</f>
        <v>5735.1272663226691</v>
      </c>
      <c r="S6347" s="3">
        <f>+Tabella2026[[#This Row],[CONTRIBUTO TOTALE]]/(PLAFOND/N_TESSERE)</f>
        <v>11.470254532645338</v>
      </c>
      <c r="T6347" s="3">
        <f>+MAX(CEILING(Tabella2026[[#This Row],[preDEF1]],1),1)</f>
        <v>12</v>
      </c>
      <c r="U6347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347" s="21">
        <f>+Tabella2026[[#This Row],[DEF - n. card]]*(PLAFOND/N_TESSERE)</f>
        <v>6000</v>
      </c>
      <c r="W6347" s="18"/>
    </row>
    <row r="6348" spans="2:23" x14ac:dyDescent="0.25">
      <c r="B6348" s="1" t="s">
        <v>12704</v>
      </c>
      <c r="C6348" s="2">
        <v>78038</v>
      </c>
      <c r="D6348" s="1" t="s">
        <v>12705</v>
      </c>
      <c r="E6348" s="1" t="s">
        <v>61</v>
      </c>
      <c r="F6348" s="1" t="s">
        <v>178</v>
      </c>
      <c r="G6348" s="1" t="s">
        <v>11807</v>
      </c>
      <c r="H6348" s="1" t="s">
        <v>15836</v>
      </c>
      <c r="I6348" s="5">
        <v>767</v>
      </c>
      <c r="J6348" s="5">
        <v>5691730</v>
      </c>
      <c r="K6348" s="3">
        <f>+Tabella2026[[#This Row],[POP_2024]]/SUM(Tabella2026[POP_2024])</f>
        <v>1.3012469033038167E-5</v>
      </c>
      <c r="L6348" s="3">
        <f>+Tabella2026[[#This Row],[INCIDENZA POPOLAZIONE]]*(PLAFOND/2)</f>
        <v>3830.8611239746615</v>
      </c>
      <c r="M6348" s="3">
        <f>+IFERROR(Tabella2026[[#This Row],[reddito_2024]]/Tabella2026[[#This Row],[POP_2024]],"")</f>
        <v>7420.7692307692305</v>
      </c>
      <c r="N6348" s="3">
        <f>+IF(Tabella2026[[#This Row],[REDDITO COMPLESSIVO PROCAPITE]]&lt;media_aggr_reddito_pc,(media_aggr_reddito_pc-Tabella2026[[#This Row],[REDDITO COMPLESSIVO PROCAPITE]]),0)</f>
        <v>10404.296831839511</v>
      </c>
      <c r="O6348" s="3">
        <f>+Tabella2026[[#This Row],[DIFFERENZA REDDITO INFERIORE ALLA MEDIA DALLA MEDIA]]*Tabella2026[[#This Row],[POP_2024]]</f>
        <v>7980095.6700209044</v>
      </c>
      <c r="P6348" s="3">
        <f>+Tabella2026[[#This Row],[POPOLAZIONE PER DIFFERENZA ]]/SUM(Tabella2026[[POPOLAZIONE PER DIFFERENZA ]])</f>
        <v>7.0797980773184137E-5</v>
      </c>
      <c r="Q6348" s="3">
        <f>+Tabella2026[[#This Row],[INCIDENZA POPOLAZIONE PER DIFFERENZA]]*(PLAFOND-SUM(Tabella2026[CONTRIBUTO SULLA BASE DELLA POPOLAZIONE]))</f>
        <v>20842.872441139913</v>
      </c>
      <c r="R6348" s="3">
        <f>+Tabella2026[[#This Row],[CONTRIBUTO SULLA BASE DELLA POPOLAZIONE]]+Tabella2026[[#This Row],[CONTRIBUTO SULLA BASE DEL REDDITO]]</f>
        <v>24673.733565114573</v>
      </c>
      <c r="S6348" s="3">
        <f>+Tabella2026[[#This Row],[CONTRIBUTO TOTALE]]/(PLAFOND/N_TESSERE)</f>
        <v>49.347467130229148</v>
      </c>
      <c r="T6348" s="3">
        <f>+MAX(CEILING(Tabella2026[[#This Row],[preDEF1]],1),1)</f>
        <v>50</v>
      </c>
      <c r="U6348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6348" s="21">
        <f>+Tabella2026[[#This Row],[DEF - n. card]]*(PLAFOND/N_TESSERE)</f>
        <v>25000</v>
      </c>
      <c r="W6348" s="18"/>
    </row>
    <row r="6349" spans="2:23" x14ac:dyDescent="0.25">
      <c r="B6349" s="1" t="s">
        <v>12642</v>
      </c>
      <c r="C6349" s="2">
        <v>7033</v>
      </c>
      <c r="D6349" s="1" t="s">
        <v>12643</v>
      </c>
      <c r="E6349" s="1" t="s">
        <v>565</v>
      </c>
      <c r="F6349" s="1" t="s">
        <v>565</v>
      </c>
      <c r="G6349" s="1" t="s">
        <v>11807</v>
      </c>
      <c r="H6349" s="1" t="s">
        <v>15835</v>
      </c>
      <c r="I6349" s="5">
        <v>767</v>
      </c>
      <c r="J6349" s="5">
        <v>17870360</v>
      </c>
      <c r="K6349" s="3">
        <f>+Tabella2026[[#This Row],[POP_2024]]/SUM(Tabella2026[POP_2024])</f>
        <v>1.3012469033038167E-5</v>
      </c>
      <c r="L6349" s="3">
        <f>+Tabella2026[[#This Row],[INCIDENZA POPOLAZIONE]]*(PLAFOND/2)</f>
        <v>3830.8611239746615</v>
      </c>
      <c r="M6349" s="3">
        <f>+IFERROR(Tabella2026[[#This Row],[reddito_2024]]/Tabella2026[[#This Row],[POP_2024]],"")</f>
        <v>23299.035202086048</v>
      </c>
      <c r="N6349" s="3">
        <f>+IF(Tabella2026[[#This Row],[REDDITO COMPLESSIVO PROCAPITE]]&lt;media_aggr_reddito_pc,(media_aggr_reddito_pc-Tabella2026[[#This Row],[REDDITO COMPLESSIVO PROCAPITE]]),0)</f>
        <v>0</v>
      </c>
      <c r="O6349" s="3">
        <f>+Tabella2026[[#This Row],[DIFFERENZA REDDITO INFERIORE ALLA MEDIA DALLA MEDIA]]*Tabella2026[[#This Row],[POP_2024]]</f>
        <v>0</v>
      </c>
      <c r="P6349" s="3">
        <f>+Tabella2026[[#This Row],[POPOLAZIONE PER DIFFERENZA ]]/SUM(Tabella2026[[POPOLAZIONE PER DIFFERENZA ]])</f>
        <v>0</v>
      </c>
      <c r="Q6349" s="3">
        <f>+Tabella2026[[#This Row],[INCIDENZA POPOLAZIONE PER DIFFERENZA]]*(PLAFOND-SUM(Tabella2026[CONTRIBUTO SULLA BASE DELLA POPOLAZIONE]))</f>
        <v>0</v>
      </c>
      <c r="R6349" s="3">
        <f>+Tabella2026[[#This Row],[CONTRIBUTO SULLA BASE DELLA POPOLAZIONE]]+Tabella2026[[#This Row],[CONTRIBUTO SULLA BASE DEL REDDITO]]</f>
        <v>3830.8611239746615</v>
      </c>
      <c r="S6349" s="3">
        <f>+Tabella2026[[#This Row],[CONTRIBUTO TOTALE]]/(PLAFOND/N_TESSERE)</f>
        <v>7.6617222479493226</v>
      </c>
      <c r="T6349" s="3">
        <f>+MAX(CEILING(Tabella2026[[#This Row],[preDEF1]],1),1)</f>
        <v>8</v>
      </c>
      <c r="U634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49" s="21">
        <f>+Tabella2026[[#This Row],[DEF - n. card]]*(PLAFOND/N_TESSERE)</f>
        <v>4000</v>
      </c>
      <c r="W6349" s="18"/>
    </row>
    <row r="6350" spans="2:23" x14ac:dyDescent="0.25">
      <c r="B6350" s="1" t="s">
        <v>12656</v>
      </c>
      <c r="C6350" s="2">
        <v>64079</v>
      </c>
      <c r="D6350" s="1" t="s">
        <v>12657</v>
      </c>
      <c r="E6350" s="1" t="s">
        <v>15</v>
      </c>
      <c r="F6350" s="1" t="s">
        <v>290</v>
      </c>
      <c r="G6350" s="1" t="s">
        <v>11807</v>
      </c>
      <c r="H6350" s="1" t="s">
        <v>15836</v>
      </c>
      <c r="I6350" s="5">
        <v>766</v>
      </c>
      <c r="J6350" s="5">
        <v>9094004</v>
      </c>
      <c r="K6350" s="3">
        <f>+Tabella2026[[#This Row],[POP_2024]]/SUM(Tabella2026[POP_2024])</f>
        <v>1.2995503623607869E-5</v>
      </c>
      <c r="L6350" s="3">
        <f>+Tabella2026[[#This Row],[INCIDENZA POPOLAZIONE]]*(PLAFOND/2)</f>
        <v>3825.866520162439</v>
      </c>
      <c r="M6350" s="3">
        <f>+IFERROR(Tabella2026[[#This Row],[reddito_2024]]/Tabella2026[[#This Row],[POP_2024]],"")</f>
        <v>11872.067885117494</v>
      </c>
      <c r="N6350" s="3">
        <f>+IF(Tabella2026[[#This Row],[REDDITO COMPLESSIVO PROCAPITE]]&lt;media_aggr_reddito_pc,(media_aggr_reddito_pc-Tabella2026[[#This Row],[REDDITO COMPLESSIVO PROCAPITE]]),0)</f>
        <v>5952.9981774912467</v>
      </c>
      <c r="O6350" s="3">
        <f>+Tabella2026[[#This Row],[DIFFERENZA REDDITO INFERIORE ALLA MEDIA DALLA MEDIA]]*Tabella2026[[#This Row],[POP_2024]]</f>
        <v>4559996.6039582947</v>
      </c>
      <c r="P6350" s="3">
        <f>+Tabella2026[[#This Row],[POPOLAZIONE PER DIFFERENZA ]]/SUM(Tabella2026[[POPOLAZIONE PER DIFFERENZA ]])</f>
        <v>4.0455473874284842E-5</v>
      </c>
      <c r="Q6350" s="3">
        <f>+Tabella2026[[#This Row],[INCIDENZA POPOLAZIONE PER DIFFERENZA]]*(PLAFOND-SUM(Tabella2026[CONTRIBUTO SULLA BASE DELLA POPOLAZIONE]))</f>
        <v>11910.0611669841</v>
      </c>
      <c r="R6350" s="3">
        <f>+Tabella2026[[#This Row],[CONTRIBUTO SULLA BASE DELLA POPOLAZIONE]]+Tabella2026[[#This Row],[CONTRIBUTO SULLA BASE DEL REDDITO]]</f>
        <v>15735.927687146539</v>
      </c>
      <c r="S6350" s="3">
        <f>+Tabella2026[[#This Row],[CONTRIBUTO TOTALE]]/(PLAFOND/N_TESSERE)</f>
        <v>31.471855374293078</v>
      </c>
      <c r="T6350" s="3">
        <f>+MAX(CEILING(Tabella2026[[#This Row],[preDEF1]],1),1)</f>
        <v>32</v>
      </c>
      <c r="U6350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6350" s="21">
        <f>+Tabella2026[[#This Row],[DEF - n. card]]*(PLAFOND/N_TESSERE)</f>
        <v>16000</v>
      </c>
      <c r="W6350" s="18"/>
    </row>
    <row r="6351" spans="2:23" x14ac:dyDescent="0.25">
      <c r="B6351" s="1" t="s">
        <v>12620</v>
      </c>
      <c r="C6351" s="2">
        <v>65011</v>
      </c>
      <c r="D6351" s="1" t="s">
        <v>12621</v>
      </c>
      <c r="E6351" s="1" t="s">
        <v>15</v>
      </c>
      <c r="F6351" s="1" t="s">
        <v>82</v>
      </c>
      <c r="G6351" s="1" t="s">
        <v>11807</v>
      </c>
      <c r="H6351" s="1" t="s">
        <v>15836</v>
      </c>
      <c r="I6351" s="5">
        <v>765</v>
      </c>
      <c r="J6351" s="5">
        <v>13441025</v>
      </c>
      <c r="K6351" s="3">
        <f>+Tabella2026[[#This Row],[POP_2024]]/SUM(Tabella2026[POP_2024])</f>
        <v>1.2978538214177571E-5</v>
      </c>
      <c r="L6351" s="3">
        <f>+Tabella2026[[#This Row],[INCIDENZA POPOLAZIONE]]*(PLAFOND/2)</f>
        <v>3820.8719163502165</v>
      </c>
      <c r="M6351" s="3">
        <f>+IFERROR(Tabella2026[[#This Row],[reddito_2024]]/Tabella2026[[#This Row],[POP_2024]],"")</f>
        <v>17569.967320261439</v>
      </c>
      <c r="N6351" s="3">
        <f>+IF(Tabella2026[[#This Row],[REDDITO COMPLESSIVO PROCAPITE]]&lt;media_aggr_reddito_pc,(media_aggr_reddito_pc-Tabella2026[[#This Row],[REDDITO COMPLESSIVO PROCAPITE]]),0)</f>
        <v>255.0987423473016</v>
      </c>
      <c r="O6351" s="3">
        <f>+Tabella2026[[#This Row],[DIFFERENZA REDDITO INFERIORE ALLA MEDIA DALLA MEDIA]]*Tabella2026[[#This Row],[POP_2024]]</f>
        <v>195150.53789568573</v>
      </c>
      <c r="P6351" s="3">
        <f>+Tabella2026[[#This Row],[POPOLAZIONE PER DIFFERENZA ]]/SUM(Tabella2026[[POPOLAZIONE PER DIFFERENZA ]])</f>
        <v>1.7313406506790798E-6</v>
      </c>
      <c r="Q6351" s="3">
        <f>+Tabella2026[[#This Row],[INCIDENZA POPOLAZIONE PER DIFFERENZA]]*(PLAFOND-SUM(Tabella2026[CONTRIBUTO SULLA BASE DELLA POPOLAZIONE]))</f>
        <v>509.70538905443516</v>
      </c>
      <c r="R6351" s="3">
        <f>+Tabella2026[[#This Row],[CONTRIBUTO SULLA BASE DELLA POPOLAZIONE]]+Tabella2026[[#This Row],[CONTRIBUTO SULLA BASE DEL REDDITO]]</f>
        <v>4330.5773054046513</v>
      </c>
      <c r="S6351" s="3">
        <f>+Tabella2026[[#This Row],[CONTRIBUTO TOTALE]]/(PLAFOND/N_TESSERE)</f>
        <v>8.6611546108093034</v>
      </c>
      <c r="T6351" s="3">
        <f>+MAX(CEILING(Tabella2026[[#This Row],[preDEF1]],1),1)</f>
        <v>9</v>
      </c>
      <c r="U635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351" s="21">
        <f>+Tabella2026[[#This Row],[DEF - n. card]]*(PLAFOND/N_TESSERE)</f>
        <v>4500</v>
      </c>
      <c r="W6351" s="18"/>
    </row>
    <row r="6352" spans="2:23" x14ac:dyDescent="0.25">
      <c r="B6352" s="1" t="s">
        <v>12816</v>
      </c>
      <c r="C6352" s="2">
        <v>103009</v>
      </c>
      <c r="D6352" s="1" t="s">
        <v>12817</v>
      </c>
      <c r="E6352" s="1" t="s">
        <v>18</v>
      </c>
      <c r="F6352" s="1" t="s">
        <v>648</v>
      </c>
      <c r="G6352" s="1" t="s">
        <v>11807</v>
      </c>
      <c r="H6352" s="1" t="s">
        <v>15835</v>
      </c>
      <c r="I6352" s="5">
        <v>765</v>
      </c>
      <c r="J6352" s="5">
        <v>12029039</v>
      </c>
      <c r="K6352" s="3">
        <f>+Tabella2026[[#This Row],[POP_2024]]/SUM(Tabella2026[POP_2024])</f>
        <v>1.2978538214177571E-5</v>
      </c>
      <c r="L6352" s="3">
        <f>+Tabella2026[[#This Row],[INCIDENZA POPOLAZIONE]]*(PLAFOND/2)</f>
        <v>3820.8719163502165</v>
      </c>
      <c r="M6352" s="3">
        <f>+IFERROR(Tabella2026[[#This Row],[reddito_2024]]/Tabella2026[[#This Row],[POP_2024]],"")</f>
        <v>15724.233986928104</v>
      </c>
      <c r="N6352" s="3">
        <f>+IF(Tabella2026[[#This Row],[REDDITO COMPLESSIVO PROCAPITE]]&lt;media_aggr_reddito_pc,(media_aggr_reddito_pc-Tabella2026[[#This Row],[REDDITO COMPLESSIVO PROCAPITE]]),0)</f>
        <v>2100.832075680637</v>
      </c>
      <c r="O6352" s="3">
        <f>+Tabella2026[[#This Row],[DIFFERENZA REDDITO INFERIORE ALLA MEDIA DALLA MEDIA]]*Tabella2026[[#This Row],[POP_2024]]</f>
        <v>1607136.5378956874</v>
      </c>
      <c r="P6352" s="3">
        <f>+Tabella2026[[#This Row],[POPOLAZIONE PER DIFFERENZA ]]/SUM(Tabella2026[[POPOLAZIONE PER DIFFERENZA ]])</f>
        <v>1.4258227772540291E-5</v>
      </c>
      <c r="Q6352" s="3">
        <f>+Tabella2026[[#This Row],[INCIDENZA POPOLAZIONE PER DIFFERENZA]]*(PLAFOND-SUM(Tabella2026[CONTRIBUTO SULLA BASE DELLA POPOLAZIONE]))</f>
        <v>4197.6115625650491</v>
      </c>
      <c r="R6352" s="3">
        <f>+Tabella2026[[#This Row],[CONTRIBUTO SULLA BASE DELLA POPOLAZIONE]]+Tabella2026[[#This Row],[CONTRIBUTO SULLA BASE DEL REDDITO]]</f>
        <v>8018.4834789152656</v>
      </c>
      <c r="S6352" s="3">
        <f>+Tabella2026[[#This Row],[CONTRIBUTO TOTALE]]/(PLAFOND/N_TESSERE)</f>
        <v>16.036966957830533</v>
      </c>
      <c r="T6352" s="3">
        <f>+MAX(CEILING(Tabella2026[[#This Row],[preDEF1]],1),1)</f>
        <v>17</v>
      </c>
      <c r="U6352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352" s="21">
        <f>+Tabella2026[[#This Row],[DEF - n. card]]*(PLAFOND/N_TESSERE)</f>
        <v>8500</v>
      </c>
      <c r="W6352" s="18"/>
    </row>
    <row r="6353" spans="2:23" x14ac:dyDescent="0.25">
      <c r="B6353" s="1" t="s">
        <v>12590</v>
      </c>
      <c r="C6353" s="2">
        <v>76014</v>
      </c>
      <c r="D6353" s="1" t="s">
        <v>12591</v>
      </c>
      <c r="E6353" s="1" t="s">
        <v>213</v>
      </c>
      <c r="F6353" s="1" t="s">
        <v>212</v>
      </c>
      <c r="G6353" s="1" t="s">
        <v>11807</v>
      </c>
      <c r="H6353" s="1" t="s">
        <v>15836</v>
      </c>
      <c r="I6353" s="5">
        <v>765</v>
      </c>
      <c r="J6353" s="5">
        <v>9454678</v>
      </c>
      <c r="K6353" s="3">
        <f>+Tabella2026[[#This Row],[POP_2024]]/SUM(Tabella2026[POP_2024])</f>
        <v>1.2978538214177571E-5</v>
      </c>
      <c r="L6353" s="3">
        <f>+Tabella2026[[#This Row],[INCIDENZA POPOLAZIONE]]*(PLAFOND/2)</f>
        <v>3820.8719163502165</v>
      </c>
      <c r="M6353" s="3">
        <f>+IFERROR(Tabella2026[[#This Row],[reddito_2024]]/Tabella2026[[#This Row],[POP_2024]],"")</f>
        <v>12359.056209150327</v>
      </c>
      <c r="N6353" s="3">
        <f>+IF(Tabella2026[[#This Row],[REDDITO COMPLESSIVO PROCAPITE]]&lt;media_aggr_reddito_pc,(media_aggr_reddito_pc-Tabella2026[[#This Row],[REDDITO COMPLESSIVO PROCAPITE]]),0)</f>
        <v>5466.009853458414</v>
      </c>
      <c r="O6353" s="3">
        <f>+Tabella2026[[#This Row],[DIFFERENZA REDDITO INFERIORE ALLA MEDIA DALLA MEDIA]]*Tabella2026[[#This Row],[POP_2024]]</f>
        <v>4181497.5378956869</v>
      </c>
      <c r="P6353" s="3">
        <f>+Tabella2026[[#This Row],[POPOLAZIONE PER DIFFERENZA ]]/SUM(Tabella2026[[POPOLAZIONE PER DIFFERENZA ]])</f>
        <v>3.7097497891310382E-5</v>
      </c>
      <c r="Q6353" s="3">
        <f>+Tabella2026[[#This Row],[INCIDENZA POPOLAZIONE PER DIFFERENZA]]*(PLAFOND-SUM(Tabella2026[CONTRIBUTO SULLA BASE DELLA POPOLAZIONE]))</f>
        <v>10921.475556078401</v>
      </c>
      <c r="R6353" s="3">
        <f>+Tabella2026[[#This Row],[CONTRIBUTO SULLA BASE DELLA POPOLAZIONE]]+Tabella2026[[#This Row],[CONTRIBUTO SULLA BASE DEL REDDITO]]</f>
        <v>14742.347472428617</v>
      </c>
      <c r="S6353" s="3">
        <f>+Tabella2026[[#This Row],[CONTRIBUTO TOTALE]]/(PLAFOND/N_TESSERE)</f>
        <v>29.484694944857235</v>
      </c>
      <c r="T6353" s="3">
        <f>+MAX(CEILING(Tabella2026[[#This Row],[preDEF1]],1),1)</f>
        <v>30</v>
      </c>
      <c r="U6353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353" s="21">
        <f>+Tabella2026[[#This Row],[DEF - n. card]]*(PLAFOND/N_TESSERE)</f>
        <v>15000</v>
      </c>
      <c r="W6353" s="18"/>
    </row>
    <row r="6354" spans="2:23" x14ac:dyDescent="0.25">
      <c r="B6354" s="1" t="s">
        <v>12832</v>
      </c>
      <c r="C6354" s="2">
        <v>18111</v>
      </c>
      <c r="D6354" s="1" t="s">
        <v>12833</v>
      </c>
      <c r="E6354" s="1" t="s">
        <v>12</v>
      </c>
      <c r="F6354" s="1" t="s">
        <v>195</v>
      </c>
      <c r="G6354" s="1" t="s">
        <v>11807</v>
      </c>
      <c r="H6354" s="1" t="s">
        <v>15835</v>
      </c>
      <c r="I6354" s="5">
        <v>765</v>
      </c>
      <c r="J6354" s="5">
        <v>11930325</v>
      </c>
      <c r="K6354" s="3">
        <f>+Tabella2026[[#This Row],[POP_2024]]/SUM(Tabella2026[POP_2024])</f>
        <v>1.2978538214177571E-5</v>
      </c>
      <c r="L6354" s="3">
        <f>+Tabella2026[[#This Row],[INCIDENZA POPOLAZIONE]]*(PLAFOND/2)</f>
        <v>3820.8719163502165</v>
      </c>
      <c r="M6354" s="3">
        <f>+IFERROR(Tabella2026[[#This Row],[reddito_2024]]/Tabella2026[[#This Row],[POP_2024]],"")</f>
        <v>15595.196078431372</v>
      </c>
      <c r="N6354" s="3">
        <f>+IF(Tabella2026[[#This Row],[REDDITO COMPLESSIVO PROCAPITE]]&lt;media_aggr_reddito_pc,(media_aggr_reddito_pc-Tabella2026[[#This Row],[REDDITO COMPLESSIVO PROCAPITE]]),0)</f>
        <v>2229.8699841773687</v>
      </c>
      <c r="O6354" s="3">
        <f>+Tabella2026[[#This Row],[DIFFERENZA REDDITO INFERIORE ALLA MEDIA DALLA MEDIA]]*Tabella2026[[#This Row],[POP_2024]]</f>
        <v>1705850.5378956869</v>
      </c>
      <c r="P6354" s="3">
        <f>+Tabella2026[[#This Row],[POPOLAZIONE PER DIFFERENZA ]]/SUM(Tabella2026[[POPOLAZIONE PER DIFFERENZA ]])</f>
        <v>1.5134000716002479E-5</v>
      </c>
      <c r="Q6354" s="3">
        <f>+Tabella2026[[#This Row],[INCIDENZA POPOLAZIONE PER DIFFERENZA]]*(PLAFOND-SUM(Tabella2026[CONTRIBUTO SULLA BASE DELLA POPOLAZIONE]))</f>
        <v>4455.4384602906111</v>
      </c>
      <c r="R6354" s="3">
        <f>+Tabella2026[[#This Row],[CONTRIBUTO SULLA BASE DELLA POPOLAZIONE]]+Tabella2026[[#This Row],[CONTRIBUTO SULLA BASE DEL REDDITO]]</f>
        <v>8276.3103766408276</v>
      </c>
      <c r="S6354" s="3">
        <f>+Tabella2026[[#This Row],[CONTRIBUTO TOTALE]]/(PLAFOND/N_TESSERE)</f>
        <v>16.552620753281655</v>
      </c>
      <c r="T6354" s="3">
        <f>+MAX(CEILING(Tabella2026[[#This Row],[preDEF1]],1),1)</f>
        <v>17</v>
      </c>
      <c r="U6354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354" s="21">
        <f>+Tabella2026[[#This Row],[DEF - n. card]]*(PLAFOND/N_TESSERE)</f>
        <v>8500</v>
      </c>
      <c r="W6354" s="18"/>
    </row>
    <row r="6355" spans="2:23" x14ac:dyDescent="0.25">
      <c r="B6355" s="1" t="s">
        <v>12672</v>
      </c>
      <c r="C6355" s="2">
        <v>114045</v>
      </c>
      <c r="D6355" s="1" t="s">
        <v>12673</v>
      </c>
      <c r="E6355" s="1" t="s">
        <v>76</v>
      </c>
      <c r="F6355" s="1" t="s">
        <v>550</v>
      </c>
      <c r="G6355" s="1" t="s">
        <v>11807</v>
      </c>
      <c r="H6355" s="1" t="s">
        <v>15836</v>
      </c>
      <c r="I6355" s="5">
        <v>765</v>
      </c>
      <c r="J6355" s="5">
        <v>8293340</v>
      </c>
      <c r="K6355" s="3">
        <f>+Tabella2026[[#This Row],[POP_2024]]/SUM(Tabella2026[POP_2024])</f>
        <v>1.2978538214177571E-5</v>
      </c>
      <c r="L6355" s="3">
        <f>+Tabella2026[[#This Row],[INCIDENZA POPOLAZIONE]]*(PLAFOND/2)</f>
        <v>3820.8719163502165</v>
      </c>
      <c r="M6355" s="3">
        <f>+IFERROR(Tabella2026[[#This Row],[reddito_2024]]/Tabella2026[[#This Row],[POP_2024]],"")</f>
        <v>10840.967320261438</v>
      </c>
      <c r="N6355" s="3">
        <f>+IF(Tabella2026[[#This Row],[REDDITO COMPLESSIVO PROCAPITE]]&lt;media_aggr_reddito_pc,(media_aggr_reddito_pc-Tabella2026[[#This Row],[REDDITO COMPLESSIVO PROCAPITE]]),0)</f>
        <v>6984.0987423473034</v>
      </c>
      <c r="O6355" s="3">
        <f>+Tabella2026[[#This Row],[DIFFERENZA REDDITO INFERIORE ALLA MEDIA DALLA MEDIA]]*Tabella2026[[#This Row],[POP_2024]]</f>
        <v>5342835.5378956869</v>
      </c>
      <c r="P6355" s="3">
        <f>+Tabella2026[[#This Row],[POPOLAZIONE PER DIFFERENZA ]]/SUM(Tabella2026[[POPOLAZIONE PER DIFFERENZA ]])</f>
        <v>4.7400680809786944E-5</v>
      </c>
      <c r="Q6355" s="3">
        <f>+Tabella2026[[#This Row],[INCIDENZA POPOLAZIONE PER DIFFERENZA]]*(PLAFOND-SUM(Tabella2026[CONTRIBUTO SULLA BASE DELLA POPOLAZIONE]))</f>
        <v>13954.724879890726</v>
      </c>
      <c r="R6355" s="3">
        <f>+Tabella2026[[#This Row],[CONTRIBUTO SULLA BASE DELLA POPOLAZIONE]]+Tabella2026[[#This Row],[CONTRIBUTO SULLA BASE DEL REDDITO]]</f>
        <v>17775.596796240941</v>
      </c>
      <c r="S6355" s="3">
        <f>+Tabella2026[[#This Row],[CONTRIBUTO TOTALE]]/(PLAFOND/N_TESSERE)</f>
        <v>35.55119359248188</v>
      </c>
      <c r="T6355" s="3">
        <f>+MAX(CEILING(Tabella2026[[#This Row],[preDEF1]],1),1)</f>
        <v>36</v>
      </c>
      <c r="U6355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6355" s="21">
        <f>+Tabella2026[[#This Row],[DEF - n. card]]*(PLAFOND/N_TESSERE)</f>
        <v>18000</v>
      </c>
      <c r="W6355" s="18"/>
    </row>
    <row r="6356" spans="2:23" x14ac:dyDescent="0.25">
      <c r="B6356" s="1" t="s">
        <v>12494</v>
      </c>
      <c r="C6356" s="2">
        <v>79002</v>
      </c>
      <c r="D6356" s="1" t="s">
        <v>12495</v>
      </c>
      <c r="E6356" s="1" t="s">
        <v>61</v>
      </c>
      <c r="F6356" s="1" t="s">
        <v>148</v>
      </c>
      <c r="G6356" s="1" t="s">
        <v>11807</v>
      </c>
      <c r="H6356" s="1" t="s">
        <v>15836</v>
      </c>
      <c r="I6356" s="5">
        <v>764</v>
      </c>
      <c r="J6356" s="5">
        <v>8042856</v>
      </c>
      <c r="K6356" s="3">
        <f>+Tabella2026[[#This Row],[POP_2024]]/SUM(Tabella2026[POP_2024])</f>
        <v>1.2961572804747275E-5</v>
      </c>
      <c r="L6356" s="3">
        <f>+Tabella2026[[#This Row],[INCIDENZA POPOLAZIONE]]*(PLAFOND/2)</f>
        <v>3815.8773125379944</v>
      </c>
      <c r="M6356" s="3">
        <f>+IFERROR(Tabella2026[[#This Row],[reddito_2024]]/Tabella2026[[#This Row],[POP_2024]],"")</f>
        <v>10527.298429319371</v>
      </c>
      <c r="N6356" s="3">
        <f>+IF(Tabella2026[[#This Row],[REDDITO COMPLESSIVO PROCAPITE]]&lt;media_aggr_reddito_pc,(media_aggr_reddito_pc-Tabella2026[[#This Row],[REDDITO COMPLESSIVO PROCAPITE]]),0)</f>
        <v>7297.7676332893698</v>
      </c>
      <c r="O6356" s="3">
        <f>+Tabella2026[[#This Row],[DIFFERENZA REDDITO INFERIORE ALLA MEDIA DALLA MEDIA]]*Tabella2026[[#This Row],[POP_2024]]</f>
        <v>5575494.4718330782</v>
      </c>
      <c r="P6356" s="3">
        <f>+Tabella2026[[#This Row],[POPOLAZIONE PER DIFFERENZA ]]/SUM(Tabella2026[[POPOLAZIONE PER DIFFERENZA ]])</f>
        <v>4.9464789238146895E-5</v>
      </c>
      <c r="Q6356" s="3">
        <f>+Tabella2026[[#This Row],[INCIDENZA POPOLAZIONE PER DIFFERENZA]]*(PLAFOND-SUM(Tabella2026[CONTRIBUTO SULLA BASE DELLA POPOLAZIONE]))</f>
        <v>14562.396853118576</v>
      </c>
      <c r="R6356" s="3">
        <f>+Tabella2026[[#This Row],[CONTRIBUTO SULLA BASE DELLA POPOLAZIONE]]+Tabella2026[[#This Row],[CONTRIBUTO SULLA BASE DEL REDDITO]]</f>
        <v>18378.27416565657</v>
      </c>
      <c r="S6356" s="3">
        <f>+Tabella2026[[#This Row],[CONTRIBUTO TOTALE]]/(PLAFOND/N_TESSERE)</f>
        <v>36.756548331313141</v>
      </c>
      <c r="T6356" s="3">
        <f>+MAX(CEILING(Tabella2026[[#This Row],[preDEF1]],1),1)</f>
        <v>37</v>
      </c>
      <c r="U6356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6356" s="21">
        <f>+Tabella2026[[#This Row],[DEF - n. card]]*(PLAFOND/N_TESSERE)</f>
        <v>18500</v>
      </c>
      <c r="W6356" s="18"/>
    </row>
    <row r="6357" spans="2:23" x14ac:dyDescent="0.25">
      <c r="B6357" s="1" t="s">
        <v>12682</v>
      </c>
      <c r="C6357" s="2">
        <v>65045</v>
      </c>
      <c r="D6357" s="1" t="s">
        <v>12683</v>
      </c>
      <c r="E6357" s="1" t="s">
        <v>15</v>
      </c>
      <c r="F6357" s="1" t="s">
        <v>82</v>
      </c>
      <c r="G6357" s="1" t="s">
        <v>11807</v>
      </c>
      <c r="H6357" s="1" t="s">
        <v>15836</v>
      </c>
      <c r="I6357" s="5">
        <v>764</v>
      </c>
      <c r="J6357" s="5">
        <v>9172525</v>
      </c>
      <c r="K6357" s="3">
        <f>+Tabella2026[[#This Row],[POP_2024]]/SUM(Tabella2026[POP_2024])</f>
        <v>1.2961572804747275E-5</v>
      </c>
      <c r="L6357" s="3">
        <f>+Tabella2026[[#This Row],[INCIDENZA POPOLAZIONE]]*(PLAFOND/2)</f>
        <v>3815.8773125379944</v>
      </c>
      <c r="M6357" s="3">
        <f>+IFERROR(Tabella2026[[#This Row],[reddito_2024]]/Tabella2026[[#This Row],[POP_2024]],"")</f>
        <v>12005.92277486911</v>
      </c>
      <c r="N6357" s="3">
        <f>+IF(Tabella2026[[#This Row],[REDDITO COMPLESSIVO PROCAPITE]]&lt;media_aggr_reddito_pc,(media_aggr_reddito_pc-Tabella2026[[#This Row],[REDDITO COMPLESSIVO PROCAPITE]]),0)</f>
        <v>5819.143287739631</v>
      </c>
      <c r="O6357" s="3">
        <f>+Tabella2026[[#This Row],[DIFFERENZA REDDITO INFERIORE ALLA MEDIA DALLA MEDIA]]*Tabella2026[[#This Row],[POP_2024]]</f>
        <v>4445825.4718330782</v>
      </c>
      <c r="P6357" s="3">
        <f>+Tabella2026[[#This Row],[POPOLAZIONE PER DIFFERENZA ]]/SUM(Tabella2026[[POPOLAZIONE PER DIFFERENZA ]])</f>
        <v>3.9442568020609457E-5</v>
      </c>
      <c r="Q6357" s="3">
        <f>+Tabella2026[[#This Row],[INCIDENZA POPOLAZIONE PER DIFFERENZA]]*(PLAFOND-SUM(Tabella2026[CONTRIBUTO SULLA BASE DELLA POPOLAZIONE]))</f>
        <v>11611.862443341455</v>
      </c>
      <c r="R6357" s="3">
        <f>+Tabella2026[[#This Row],[CONTRIBUTO SULLA BASE DELLA POPOLAZIONE]]+Tabella2026[[#This Row],[CONTRIBUTO SULLA BASE DEL REDDITO]]</f>
        <v>15427.739755879449</v>
      </c>
      <c r="S6357" s="3">
        <f>+Tabella2026[[#This Row],[CONTRIBUTO TOTALE]]/(PLAFOND/N_TESSERE)</f>
        <v>30.855479511758897</v>
      </c>
      <c r="T6357" s="3">
        <f>+MAX(CEILING(Tabella2026[[#This Row],[preDEF1]],1),1)</f>
        <v>31</v>
      </c>
      <c r="U6357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357" s="21">
        <f>+Tabella2026[[#This Row],[DEF - n. card]]*(PLAFOND/N_TESSERE)</f>
        <v>15500</v>
      </c>
      <c r="W6357" s="18"/>
    </row>
    <row r="6358" spans="2:23" x14ac:dyDescent="0.25">
      <c r="B6358" s="1" t="s">
        <v>12654</v>
      </c>
      <c r="C6358" s="2">
        <v>2072</v>
      </c>
      <c r="D6358" s="1" t="s">
        <v>12655</v>
      </c>
      <c r="E6358" s="1" t="s">
        <v>18</v>
      </c>
      <c r="F6358" s="1" t="s">
        <v>381</v>
      </c>
      <c r="G6358" s="1" t="s">
        <v>11807</v>
      </c>
      <c r="H6358" s="1" t="s">
        <v>15835</v>
      </c>
      <c r="I6358" s="5">
        <v>764</v>
      </c>
      <c r="J6358" s="5">
        <v>13881400</v>
      </c>
      <c r="K6358" s="3">
        <f>+Tabella2026[[#This Row],[POP_2024]]/SUM(Tabella2026[POP_2024])</f>
        <v>1.2961572804747275E-5</v>
      </c>
      <c r="L6358" s="3">
        <f>+Tabella2026[[#This Row],[INCIDENZA POPOLAZIONE]]*(PLAFOND/2)</f>
        <v>3815.8773125379944</v>
      </c>
      <c r="M6358" s="3">
        <f>+IFERROR(Tabella2026[[#This Row],[reddito_2024]]/Tabella2026[[#This Row],[POP_2024]],"")</f>
        <v>18169.37172774869</v>
      </c>
      <c r="N6358" s="3">
        <f>+IF(Tabella2026[[#This Row],[REDDITO COMPLESSIVO PROCAPITE]]&lt;media_aggr_reddito_pc,(media_aggr_reddito_pc-Tabella2026[[#This Row],[REDDITO COMPLESSIVO PROCAPITE]]),0)</f>
        <v>0</v>
      </c>
      <c r="O6358" s="3">
        <f>+Tabella2026[[#This Row],[DIFFERENZA REDDITO INFERIORE ALLA MEDIA DALLA MEDIA]]*Tabella2026[[#This Row],[POP_2024]]</f>
        <v>0</v>
      </c>
      <c r="P6358" s="3">
        <f>+Tabella2026[[#This Row],[POPOLAZIONE PER DIFFERENZA ]]/SUM(Tabella2026[[POPOLAZIONE PER DIFFERENZA ]])</f>
        <v>0</v>
      </c>
      <c r="Q6358" s="3">
        <f>+Tabella2026[[#This Row],[INCIDENZA POPOLAZIONE PER DIFFERENZA]]*(PLAFOND-SUM(Tabella2026[CONTRIBUTO SULLA BASE DELLA POPOLAZIONE]))</f>
        <v>0</v>
      </c>
      <c r="R6358" s="3">
        <f>+Tabella2026[[#This Row],[CONTRIBUTO SULLA BASE DELLA POPOLAZIONE]]+Tabella2026[[#This Row],[CONTRIBUTO SULLA BASE DEL REDDITO]]</f>
        <v>3815.8773125379944</v>
      </c>
      <c r="S6358" s="3">
        <f>+Tabella2026[[#This Row],[CONTRIBUTO TOTALE]]/(PLAFOND/N_TESSERE)</f>
        <v>7.6317546250759891</v>
      </c>
      <c r="T6358" s="3">
        <f>+MAX(CEILING(Tabella2026[[#This Row],[preDEF1]],1),1)</f>
        <v>8</v>
      </c>
      <c r="U6358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58" s="21">
        <f>+Tabella2026[[#This Row],[DEF - n. card]]*(PLAFOND/N_TESSERE)</f>
        <v>4000</v>
      </c>
      <c r="W6358" s="18"/>
    </row>
    <row r="6359" spans="2:23" x14ac:dyDescent="0.25">
      <c r="B6359" s="1" t="s">
        <v>12748</v>
      </c>
      <c r="C6359" s="2">
        <v>1031</v>
      </c>
      <c r="D6359" s="1" t="s">
        <v>12749</v>
      </c>
      <c r="E6359" s="1" t="s">
        <v>18</v>
      </c>
      <c r="F6359" s="1" t="s">
        <v>17</v>
      </c>
      <c r="G6359" s="1" t="s">
        <v>11807</v>
      </c>
      <c r="H6359" s="1" t="s">
        <v>15835</v>
      </c>
      <c r="I6359" s="5">
        <v>763</v>
      </c>
      <c r="J6359" s="5">
        <v>14333291</v>
      </c>
      <c r="K6359" s="3">
        <f>+Tabella2026[[#This Row],[POP_2024]]/SUM(Tabella2026[POP_2024])</f>
        <v>1.2944607395316977E-5</v>
      </c>
      <c r="L6359" s="3">
        <f>+Tabella2026[[#This Row],[INCIDENZA POPOLAZIONE]]*(PLAFOND/2)</f>
        <v>3810.8827087257714</v>
      </c>
      <c r="M6359" s="3">
        <f>+IFERROR(Tabella2026[[#This Row],[reddito_2024]]/Tabella2026[[#This Row],[POP_2024]],"")</f>
        <v>18785.440366972478</v>
      </c>
      <c r="N6359" s="3">
        <f>+IF(Tabella2026[[#This Row],[REDDITO COMPLESSIVO PROCAPITE]]&lt;media_aggr_reddito_pc,(media_aggr_reddito_pc-Tabella2026[[#This Row],[REDDITO COMPLESSIVO PROCAPITE]]),0)</f>
        <v>0</v>
      </c>
      <c r="O6359" s="3">
        <f>+Tabella2026[[#This Row],[DIFFERENZA REDDITO INFERIORE ALLA MEDIA DALLA MEDIA]]*Tabella2026[[#This Row],[POP_2024]]</f>
        <v>0</v>
      </c>
      <c r="P6359" s="3">
        <f>+Tabella2026[[#This Row],[POPOLAZIONE PER DIFFERENZA ]]/SUM(Tabella2026[[POPOLAZIONE PER DIFFERENZA ]])</f>
        <v>0</v>
      </c>
      <c r="Q6359" s="3">
        <f>+Tabella2026[[#This Row],[INCIDENZA POPOLAZIONE PER DIFFERENZA]]*(PLAFOND-SUM(Tabella2026[CONTRIBUTO SULLA BASE DELLA POPOLAZIONE]))</f>
        <v>0</v>
      </c>
      <c r="R6359" s="3">
        <f>+Tabella2026[[#This Row],[CONTRIBUTO SULLA BASE DELLA POPOLAZIONE]]+Tabella2026[[#This Row],[CONTRIBUTO SULLA BASE DEL REDDITO]]</f>
        <v>3810.8827087257714</v>
      </c>
      <c r="S6359" s="3">
        <f>+Tabella2026[[#This Row],[CONTRIBUTO TOTALE]]/(PLAFOND/N_TESSERE)</f>
        <v>7.6217654174515426</v>
      </c>
      <c r="T6359" s="3">
        <f>+MAX(CEILING(Tabella2026[[#This Row],[preDEF1]],1),1)</f>
        <v>8</v>
      </c>
      <c r="U635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59" s="21">
        <f>+Tabella2026[[#This Row],[DEF - n. card]]*(PLAFOND/N_TESSERE)</f>
        <v>4000</v>
      </c>
      <c r="W6359" s="18"/>
    </row>
    <row r="6360" spans="2:23" x14ac:dyDescent="0.25">
      <c r="B6360" s="1" t="s">
        <v>12550</v>
      </c>
      <c r="C6360" s="2">
        <v>62016</v>
      </c>
      <c r="D6360" s="1" t="s">
        <v>12551</v>
      </c>
      <c r="E6360" s="1" t="s">
        <v>15</v>
      </c>
      <c r="F6360" s="1" t="s">
        <v>256</v>
      </c>
      <c r="G6360" s="1" t="s">
        <v>11807</v>
      </c>
      <c r="H6360" s="1" t="s">
        <v>15836</v>
      </c>
      <c r="I6360" s="5">
        <v>763</v>
      </c>
      <c r="J6360" s="5">
        <v>6672052</v>
      </c>
      <c r="K6360" s="3">
        <f>+Tabella2026[[#This Row],[POP_2024]]/SUM(Tabella2026[POP_2024])</f>
        <v>1.2944607395316977E-5</v>
      </c>
      <c r="L6360" s="3">
        <f>+Tabella2026[[#This Row],[INCIDENZA POPOLAZIONE]]*(PLAFOND/2)</f>
        <v>3810.8827087257714</v>
      </c>
      <c r="M6360" s="3">
        <f>+IFERROR(Tabella2026[[#This Row],[reddito_2024]]/Tabella2026[[#This Row],[POP_2024]],"")</f>
        <v>8744.4980340760158</v>
      </c>
      <c r="N6360" s="3">
        <f>+IF(Tabella2026[[#This Row],[REDDITO COMPLESSIVO PROCAPITE]]&lt;media_aggr_reddito_pc,(media_aggr_reddito_pc-Tabella2026[[#This Row],[REDDITO COMPLESSIVO PROCAPITE]]),0)</f>
        <v>9080.5680285327253</v>
      </c>
      <c r="O6360" s="3">
        <f>+Tabella2026[[#This Row],[DIFFERENZA REDDITO INFERIORE ALLA MEDIA DALLA MEDIA]]*Tabella2026[[#This Row],[POP_2024]]</f>
        <v>6928473.4057704695</v>
      </c>
      <c r="P6360" s="3">
        <f>+Tabella2026[[#This Row],[POPOLAZIONE PER DIFFERENZA ]]/SUM(Tabella2026[[POPOLAZIONE PER DIFFERENZA ]])</f>
        <v>6.1468176229016353E-5</v>
      </c>
      <c r="Q6360" s="3">
        <f>+Tabella2026[[#This Row],[INCIDENZA POPOLAZIONE PER DIFFERENZA]]*(PLAFOND-SUM(Tabella2026[CONTRIBUTO SULLA BASE DELLA POPOLAZIONE]))</f>
        <v>18096.184980690316</v>
      </c>
      <c r="R6360" s="3">
        <f>+Tabella2026[[#This Row],[CONTRIBUTO SULLA BASE DELLA POPOLAZIONE]]+Tabella2026[[#This Row],[CONTRIBUTO SULLA BASE DEL REDDITO]]</f>
        <v>21907.067689416086</v>
      </c>
      <c r="S6360" s="3">
        <f>+Tabella2026[[#This Row],[CONTRIBUTO TOTALE]]/(PLAFOND/N_TESSERE)</f>
        <v>43.814135378832169</v>
      </c>
      <c r="T6360" s="3">
        <f>+MAX(CEILING(Tabella2026[[#This Row],[preDEF1]],1),1)</f>
        <v>44</v>
      </c>
      <c r="U6360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6360" s="21">
        <f>+Tabella2026[[#This Row],[DEF - n. card]]*(PLAFOND/N_TESSERE)</f>
        <v>22000</v>
      </c>
      <c r="W6360" s="18"/>
    </row>
    <row r="6361" spans="2:23" x14ac:dyDescent="0.25">
      <c r="B6361" s="1" t="s">
        <v>12774</v>
      </c>
      <c r="C6361" s="2">
        <v>4084</v>
      </c>
      <c r="D6361" s="1" t="s">
        <v>12775</v>
      </c>
      <c r="E6361" s="1" t="s">
        <v>18</v>
      </c>
      <c r="F6361" s="1" t="s">
        <v>263</v>
      </c>
      <c r="G6361" s="1" t="s">
        <v>11807</v>
      </c>
      <c r="H6361" s="1" t="s">
        <v>15835</v>
      </c>
      <c r="I6361" s="5">
        <v>763</v>
      </c>
      <c r="J6361" s="5">
        <v>12611234</v>
      </c>
      <c r="K6361" s="3">
        <f>+Tabella2026[[#This Row],[POP_2024]]/SUM(Tabella2026[POP_2024])</f>
        <v>1.2944607395316977E-5</v>
      </c>
      <c r="L6361" s="3">
        <f>+Tabella2026[[#This Row],[INCIDENZA POPOLAZIONE]]*(PLAFOND/2)</f>
        <v>3810.8827087257714</v>
      </c>
      <c r="M6361" s="3">
        <f>+IFERROR(Tabella2026[[#This Row],[reddito_2024]]/Tabella2026[[#This Row],[POP_2024]],"")</f>
        <v>16528.484927916121</v>
      </c>
      <c r="N6361" s="3">
        <f>+IF(Tabella2026[[#This Row],[REDDITO COMPLESSIVO PROCAPITE]]&lt;media_aggr_reddito_pc,(media_aggr_reddito_pc-Tabella2026[[#This Row],[REDDITO COMPLESSIVO PROCAPITE]]),0)</f>
        <v>1296.5811346926203</v>
      </c>
      <c r="O6361" s="3">
        <f>+Tabella2026[[#This Row],[DIFFERENZA REDDITO INFERIORE ALLA MEDIA DALLA MEDIA]]*Tabella2026[[#This Row],[POP_2024]]</f>
        <v>989291.40577046922</v>
      </c>
      <c r="P6361" s="3">
        <f>+Tabella2026[[#This Row],[POPOLAZIONE PER DIFFERENZA ]]/SUM(Tabella2026[[POPOLAZIONE PER DIFFERENZA ]])</f>
        <v>8.7768163216307048E-6</v>
      </c>
      <c r="Q6361" s="3">
        <f>+Tabella2026[[#This Row],[INCIDENZA POPOLAZIONE PER DIFFERENZA]]*(PLAFOND-SUM(Tabella2026[CONTRIBUTO SULLA BASE DELLA POPOLAZIONE]))</f>
        <v>2583.8881424758488</v>
      </c>
      <c r="R6361" s="3">
        <f>+Tabella2026[[#This Row],[CONTRIBUTO SULLA BASE DELLA POPOLAZIONE]]+Tabella2026[[#This Row],[CONTRIBUTO SULLA BASE DEL REDDITO]]</f>
        <v>6394.7708512016197</v>
      </c>
      <c r="S6361" s="3">
        <f>+Tabella2026[[#This Row],[CONTRIBUTO TOTALE]]/(PLAFOND/N_TESSERE)</f>
        <v>12.789541702403239</v>
      </c>
      <c r="T6361" s="3">
        <f>+MAX(CEILING(Tabella2026[[#This Row],[preDEF1]],1),1)</f>
        <v>13</v>
      </c>
      <c r="U6361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361" s="21">
        <f>+Tabella2026[[#This Row],[DEF - n. card]]*(PLAFOND/N_TESSERE)</f>
        <v>6500</v>
      </c>
      <c r="W6361" s="18"/>
    </row>
    <row r="6362" spans="2:23" x14ac:dyDescent="0.25">
      <c r="B6362" s="1" t="s">
        <v>12891</v>
      </c>
      <c r="C6362" s="2">
        <v>21064</v>
      </c>
      <c r="D6362" s="1" t="s">
        <v>12892</v>
      </c>
      <c r="E6362" s="1" t="s">
        <v>99</v>
      </c>
      <c r="F6362" s="1" t="s">
        <v>110</v>
      </c>
      <c r="G6362" s="1" t="s">
        <v>11807</v>
      </c>
      <c r="H6362" s="1" t="s">
        <v>15835</v>
      </c>
      <c r="I6362" s="5">
        <v>763</v>
      </c>
      <c r="J6362" s="5">
        <v>16041655</v>
      </c>
      <c r="K6362" s="3">
        <f>+Tabella2026[[#This Row],[POP_2024]]/SUM(Tabella2026[POP_2024])</f>
        <v>1.2944607395316977E-5</v>
      </c>
      <c r="L6362" s="3">
        <f>+Tabella2026[[#This Row],[INCIDENZA POPOLAZIONE]]*(PLAFOND/2)</f>
        <v>3810.8827087257714</v>
      </c>
      <c r="M6362" s="3">
        <f>+IFERROR(Tabella2026[[#This Row],[reddito_2024]]/Tabella2026[[#This Row],[POP_2024]],"")</f>
        <v>21024.449541284404</v>
      </c>
      <c r="N6362" s="3">
        <f>+IF(Tabella2026[[#This Row],[REDDITO COMPLESSIVO PROCAPITE]]&lt;media_aggr_reddito_pc,(media_aggr_reddito_pc-Tabella2026[[#This Row],[REDDITO COMPLESSIVO PROCAPITE]]),0)</f>
        <v>0</v>
      </c>
      <c r="O6362" s="3">
        <f>+Tabella2026[[#This Row],[DIFFERENZA REDDITO INFERIORE ALLA MEDIA DALLA MEDIA]]*Tabella2026[[#This Row],[POP_2024]]</f>
        <v>0</v>
      </c>
      <c r="P6362" s="3">
        <f>+Tabella2026[[#This Row],[POPOLAZIONE PER DIFFERENZA ]]/SUM(Tabella2026[[POPOLAZIONE PER DIFFERENZA ]])</f>
        <v>0</v>
      </c>
      <c r="Q6362" s="3">
        <f>+Tabella2026[[#This Row],[INCIDENZA POPOLAZIONE PER DIFFERENZA]]*(PLAFOND-SUM(Tabella2026[CONTRIBUTO SULLA BASE DELLA POPOLAZIONE]))</f>
        <v>0</v>
      </c>
      <c r="R6362" s="3">
        <f>+Tabella2026[[#This Row],[CONTRIBUTO SULLA BASE DELLA POPOLAZIONE]]+Tabella2026[[#This Row],[CONTRIBUTO SULLA BASE DEL REDDITO]]</f>
        <v>3810.8827087257714</v>
      </c>
      <c r="S6362" s="3">
        <f>+Tabella2026[[#This Row],[CONTRIBUTO TOTALE]]/(PLAFOND/N_TESSERE)</f>
        <v>7.6217654174515426</v>
      </c>
      <c r="T6362" s="3">
        <f>+MAX(CEILING(Tabella2026[[#This Row],[preDEF1]],1),1)</f>
        <v>8</v>
      </c>
      <c r="U6362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62" s="21">
        <f>+Tabella2026[[#This Row],[DEF - n. card]]*(PLAFOND/N_TESSERE)</f>
        <v>4000</v>
      </c>
      <c r="W6362" s="18"/>
    </row>
    <row r="6363" spans="2:23" x14ac:dyDescent="0.25">
      <c r="B6363" s="1" t="s">
        <v>12762</v>
      </c>
      <c r="C6363" s="2">
        <v>2032</v>
      </c>
      <c r="D6363" s="1" t="s">
        <v>12763</v>
      </c>
      <c r="E6363" s="1" t="s">
        <v>18</v>
      </c>
      <c r="F6363" s="1" t="s">
        <v>381</v>
      </c>
      <c r="G6363" s="1" t="s">
        <v>11807</v>
      </c>
      <c r="H6363" s="1" t="s">
        <v>15835</v>
      </c>
      <c r="I6363" s="5">
        <v>762</v>
      </c>
      <c r="J6363" s="5">
        <v>14325249</v>
      </c>
      <c r="K6363" s="3">
        <f>+Tabella2026[[#This Row],[POP_2024]]/SUM(Tabella2026[POP_2024])</f>
        <v>1.2927641985886679E-5</v>
      </c>
      <c r="L6363" s="3">
        <f>+Tabella2026[[#This Row],[INCIDENZA POPOLAZIONE]]*(PLAFOND/2)</f>
        <v>3805.8881049135489</v>
      </c>
      <c r="M6363" s="3">
        <f>+IFERROR(Tabella2026[[#This Row],[reddito_2024]]/Tabella2026[[#This Row],[POP_2024]],"")</f>
        <v>18799.539370078739</v>
      </c>
      <c r="N6363" s="3">
        <f>+IF(Tabella2026[[#This Row],[REDDITO COMPLESSIVO PROCAPITE]]&lt;media_aggr_reddito_pc,(media_aggr_reddito_pc-Tabella2026[[#This Row],[REDDITO COMPLESSIVO PROCAPITE]]),0)</f>
        <v>0</v>
      </c>
      <c r="O6363" s="3">
        <f>+Tabella2026[[#This Row],[DIFFERENZA REDDITO INFERIORE ALLA MEDIA DALLA MEDIA]]*Tabella2026[[#This Row],[POP_2024]]</f>
        <v>0</v>
      </c>
      <c r="P6363" s="3">
        <f>+Tabella2026[[#This Row],[POPOLAZIONE PER DIFFERENZA ]]/SUM(Tabella2026[[POPOLAZIONE PER DIFFERENZA ]])</f>
        <v>0</v>
      </c>
      <c r="Q6363" s="3">
        <f>+Tabella2026[[#This Row],[INCIDENZA POPOLAZIONE PER DIFFERENZA]]*(PLAFOND-SUM(Tabella2026[CONTRIBUTO SULLA BASE DELLA POPOLAZIONE]))</f>
        <v>0</v>
      </c>
      <c r="R6363" s="3">
        <f>+Tabella2026[[#This Row],[CONTRIBUTO SULLA BASE DELLA POPOLAZIONE]]+Tabella2026[[#This Row],[CONTRIBUTO SULLA BASE DEL REDDITO]]</f>
        <v>3805.8881049135489</v>
      </c>
      <c r="S6363" s="3">
        <f>+Tabella2026[[#This Row],[CONTRIBUTO TOTALE]]/(PLAFOND/N_TESSERE)</f>
        <v>7.6117762098270978</v>
      </c>
      <c r="T6363" s="3">
        <f>+MAX(CEILING(Tabella2026[[#This Row],[preDEF1]],1),1)</f>
        <v>8</v>
      </c>
      <c r="U6363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63" s="21">
        <f>+Tabella2026[[#This Row],[DEF - n. card]]*(PLAFOND/N_TESSERE)</f>
        <v>4000</v>
      </c>
      <c r="W6363" s="18"/>
    </row>
    <row r="6364" spans="2:23" x14ac:dyDescent="0.25">
      <c r="B6364" s="1" t="s">
        <v>12584</v>
      </c>
      <c r="C6364" s="2">
        <v>76035</v>
      </c>
      <c r="D6364" s="1" t="s">
        <v>12585</v>
      </c>
      <c r="E6364" s="1" t="s">
        <v>213</v>
      </c>
      <c r="F6364" s="1" t="s">
        <v>212</v>
      </c>
      <c r="G6364" s="1" t="s">
        <v>11807</v>
      </c>
      <c r="H6364" s="1" t="s">
        <v>15836</v>
      </c>
      <c r="I6364" s="5">
        <v>762</v>
      </c>
      <c r="J6364" s="5">
        <v>9298027</v>
      </c>
      <c r="K6364" s="3">
        <f>+Tabella2026[[#This Row],[POP_2024]]/SUM(Tabella2026[POP_2024])</f>
        <v>1.2927641985886679E-5</v>
      </c>
      <c r="L6364" s="3">
        <f>+Tabella2026[[#This Row],[INCIDENZA POPOLAZIONE]]*(PLAFOND/2)</f>
        <v>3805.8881049135489</v>
      </c>
      <c r="M6364" s="3">
        <f>+IFERROR(Tabella2026[[#This Row],[reddito_2024]]/Tabella2026[[#This Row],[POP_2024]],"")</f>
        <v>12202.135170603675</v>
      </c>
      <c r="N6364" s="3">
        <f>+IF(Tabella2026[[#This Row],[REDDITO COMPLESSIVO PROCAPITE]]&lt;media_aggr_reddito_pc,(media_aggr_reddito_pc-Tabella2026[[#This Row],[REDDITO COMPLESSIVO PROCAPITE]]),0)</f>
        <v>5622.9308920050662</v>
      </c>
      <c r="O6364" s="3">
        <f>+Tabella2026[[#This Row],[DIFFERENZA REDDITO INFERIORE ALLA MEDIA DALLA MEDIA]]*Tabella2026[[#This Row],[POP_2024]]</f>
        <v>4284673.3397078607</v>
      </c>
      <c r="P6364" s="3">
        <f>+Tabella2026[[#This Row],[POPOLAZIONE PER DIFFERENZA ]]/SUM(Tabella2026[[POPOLAZIONE PER DIFFERENZA ]])</f>
        <v>3.8012855142025775E-5</v>
      </c>
      <c r="Q6364" s="3">
        <f>+Tabella2026[[#This Row],[INCIDENZA POPOLAZIONE PER DIFFERENZA]]*(PLAFOND-SUM(Tabella2026[CONTRIBUTO SULLA BASE DELLA POPOLAZIONE]))</f>
        <v>11190.956044171076</v>
      </c>
      <c r="R6364" s="3">
        <f>+Tabella2026[[#This Row],[CONTRIBUTO SULLA BASE DELLA POPOLAZIONE]]+Tabella2026[[#This Row],[CONTRIBUTO SULLA BASE DEL REDDITO]]</f>
        <v>14996.844149084625</v>
      </c>
      <c r="S6364" s="3">
        <f>+Tabella2026[[#This Row],[CONTRIBUTO TOTALE]]/(PLAFOND/N_TESSERE)</f>
        <v>29.99368829816925</v>
      </c>
      <c r="T6364" s="3">
        <f>+MAX(CEILING(Tabella2026[[#This Row],[preDEF1]],1),1)</f>
        <v>30</v>
      </c>
      <c r="U6364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364" s="21">
        <f>+Tabella2026[[#This Row],[DEF - n. card]]*(PLAFOND/N_TESSERE)</f>
        <v>15000</v>
      </c>
      <c r="W6364" s="18"/>
    </row>
    <row r="6365" spans="2:23" x14ac:dyDescent="0.25">
      <c r="B6365" s="1" t="s">
        <v>12828</v>
      </c>
      <c r="C6365" s="2">
        <v>12007</v>
      </c>
      <c r="D6365" s="1" t="s">
        <v>12829</v>
      </c>
      <c r="E6365" s="1" t="s">
        <v>12</v>
      </c>
      <c r="F6365" s="1" t="s">
        <v>157</v>
      </c>
      <c r="G6365" s="1" t="s">
        <v>11807</v>
      </c>
      <c r="H6365" s="1" t="s">
        <v>15835</v>
      </c>
      <c r="I6365" s="5">
        <v>761</v>
      </c>
      <c r="J6365" s="5">
        <v>13318776</v>
      </c>
      <c r="K6365" s="3">
        <f>+Tabella2026[[#This Row],[POP_2024]]/SUM(Tabella2026[POP_2024])</f>
        <v>1.2910676576456383E-5</v>
      </c>
      <c r="L6365" s="3">
        <f>+Tabella2026[[#This Row],[INCIDENZA POPOLAZIONE]]*(PLAFOND/2)</f>
        <v>3800.8935011013268</v>
      </c>
      <c r="M6365" s="3">
        <f>+IFERROR(Tabella2026[[#This Row],[reddito_2024]]/Tabella2026[[#This Row],[POP_2024]],"")</f>
        <v>17501.676741130093</v>
      </c>
      <c r="N6365" s="3">
        <f>+IF(Tabella2026[[#This Row],[REDDITO COMPLESSIVO PROCAPITE]]&lt;media_aggr_reddito_pc,(media_aggr_reddito_pc-Tabella2026[[#This Row],[REDDITO COMPLESSIVO PROCAPITE]]),0)</f>
        <v>323.38932147864762</v>
      </c>
      <c r="O6365" s="3">
        <f>+Tabella2026[[#This Row],[DIFFERENZA REDDITO INFERIORE ALLA MEDIA DALLA MEDIA]]*Tabella2026[[#This Row],[POP_2024]]</f>
        <v>246099.27364525083</v>
      </c>
      <c r="P6365" s="3">
        <f>+Tabella2026[[#This Row],[POPOLAZIONE PER DIFFERENZA ]]/SUM(Tabella2026[[POPOLAZIONE PER DIFFERENZA ]])</f>
        <v>2.183348717144566E-6</v>
      </c>
      <c r="Q6365" s="3">
        <f>+Tabella2026[[#This Row],[INCIDENZA POPOLAZIONE PER DIFFERENZA]]*(PLAFOND-SUM(Tabella2026[CONTRIBUTO SULLA BASE DELLA POPOLAZIONE]))</f>
        <v>642.776224815825</v>
      </c>
      <c r="R6365" s="3">
        <f>+Tabella2026[[#This Row],[CONTRIBUTO SULLA BASE DELLA POPOLAZIONE]]+Tabella2026[[#This Row],[CONTRIBUTO SULLA BASE DEL REDDITO]]</f>
        <v>4443.6697259171515</v>
      </c>
      <c r="S6365" s="3">
        <f>+Tabella2026[[#This Row],[CONTRIBUTO TOTALE]]/(PLAFOND/N_TESSERE)</f>
        <v>8.8873394518343023</v>
      </c>
      <c r="T6365" s="3">
        <f>+MAX(CEILING(Tabella2026[[#This Row],[preDEF1]],1),1)</f>
        <v>9</v>
      </c>
      <c r="U6365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365" s="21">
        <f>+Tabella2026[[#This Row],[DEF - n. card]]*(PLAFOND/N_TESSERE)</f>
        <v>4500</v>
      </c>
      <c r="W6365" s="18"/>
    </row>
    <row r="6366" spans="2:23" x14ac:dyDescent="0.25">
      <c r="B6366" s="1" t="s">
        <v>12734</v>
      </c>
      <c r="C6366" s="2">
        <v>65145</v>
      </c>
      <c r="D6366" s="1" t="s">
        <v>12735</v>
      </c>
      <c r="E6366" s="1" t="s">
        <v>15</v>
      </c>
      <c r="F6366" s="1" t="s">
        <v>82</v>
      </c>
      <c r="G6366" s="1" t="s">
        <v>11807</v>
      </c>
      <c r="H6366" s="1" t="s">
        <v>15836</v>
      </c>
      <c r="I6366" s="5">
        <v>760</v>
      </c>
      <c r="J6366" s="5">
        <v>7729690</v>
      </c>
      <c r="K6366" s="3">
        <f>+Tabella2026[[#This Row],[POP_2024]]/SUM(Tabella2026[POP_2024])</f>
        <v>1.2893711167026085E-5</v>
      </c>
      <c r="L6366" s="3">
        <f>+Tabella2026[[#This Row],[INCIDENZA POPOLAZIONE]]*(PLAFOND/2)</f>
        <v>3795.8988972891038</v>
      </c>
      <c r="M6366" s="3">
        <f>+IFERROR(Tabella2026[[#This Row],[reddito_2024]]/Tabella2026[[#This Row],[POP_2024]],"")</f>
        <v>10170.644736842105</v>
      </c>
      <c r="N6366" s="3">
        <f>+IF(Tabella2026[[#This Row],[REDDITO COMPLESSIVO PROCAPITE]]&lt;media_aggr_reddito_pc,(media_aggr_reddito_pc-Tabella2026[[#This Row],[REDDITO COMPLESSIVO PROCAPITE]]),0)</f>
        <v>7654.4213257666361</v>
      </c>
      <c r="O6366" s="3">
        <f>+Tabella2026[[#This Row],[DIFFERENZA REDDITO INFERIORE ALLA MEDIA DALLA MEDIA]]*Tabella2026[[#This Row],[POP_2024]]</f>
        <v>5817360.2075826433</v>
      </c>
      <c r="P6366" s="3">
        <f>+Tabella2026[[#This Row],[POPOLAZIONE PER DIFFERENZA ]]/SUM(Tabella2026[[POPOLAZIONE PER DIFFERENZA ]])</f>
        <v>5.1610578764658285E-5</v>
      </c>
      <c r="Q6366" s="3">
        <f>+Tabella2026[[#This Row],[INCIDENZA POPOLAZIONE PER DIFFERENZA]]*(PLAFOND-SUM(Tabella2026[CONTRIBUTO SULLA BASE DELLA POPOLAZIONE]))</f>
        <v>15194.115680381386</v>
      </c>
      <c r="R6366" s="3">
        <f>+Tabella2026[[#This Row],[CONTRIBUTO SULLA BASE DELLA POPOLAZIONE]]+Tabella2026[[#This Row],[CONTRIBUTO SULLA BASE DEL REDDITO]]</f>
        <v>18990.014577670489</v>
      </c>
      <c r="S6366" s="3">
        <f>+Tabella2026[[#This Row],[CONTRIBUTO TOTALE]]/(PLAFOND/N_TESSERE)</f>
        <v>37.980029155340979</v>
      </c>
      <c r="T6366" s="3">
        <f>+MAX(CEILING(Tabella2026[[#This Row],[preDEF1]],1),1)</f>
        <v>38</v>
      </c>
      <c r="U6366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6366" s="21">
        <f>+Tabella2026[[#This Row],[DEF - n. card]]*(PLAFOND/N_TESSERE)</f>
        <v>19000</v>
      </c>
      <c r="W6366" s="18"/>
    </row>
    <row r="6367" spans="2:23" x14ac:dyDescent="0.25">
      <c r="B6367" s="1" t="s">
        <v>12562</v>
      </c>
      <c r="C6367" s="2">
        <v>11005</v>
      </c>
      <c r="D6367" s="1" t="s">
        <v>12563</v>
      </c>
      <c r="E6367" s="1" t="s">
        <v>24</v>
      </c>
      <c r="F6367" s="1" t="s">
        <v>136</v>
      </c>
      <c r="G6367" s="1" t="s">
        <v>11807</v>
      </c>
      <c r="H6367" s="1" t="s">
        <v>15835</v>
      </c>
      <c r="I6367" s="5">
        <v>759</v>
      </c>
      <c r="J6367" s="5">
        <v>25339544</v>
      </c>
      <c r="K6367" s="3">
        <f>+Tabella2026[[#This Row],[POP_2024]]/SUM(Tabella2026[POP_2024])</f>
        <v>1.2876745757595787E-5</v>
      </c>
      <c r="L6367" s="3">
        <f>+Tabella2026[[#This Row],[INCIDENZA POPOLAZIONE]]*(PLAFOND/2)</f>
        <v>3790.9042934768813</v>
      </c>
      <c r="M6367" s="3">
        <f>+IFERROR(Tabella2026[[#This Row],[reddito_2024]]/Tabella2026[[#This Row],[POP_2024]],"")</f>
        <v>33385.43346508564</v>
      </c>
      <c r="N6367" s="3">
        <f>+IF(Tabella2026[[#This Row],[REDDITO COMPLESSIVO PROCAPITE]]&lt;media_aggr_reddito_pc,(media_aggr_reddito_pc-Tabella2026[[#This Row],[REDDITO COMPLESSIVO PROCAPITE]]),0)</f>
        <v>0</v>
      </c>
      <c r="O6367" s="3">
        <f>+Tabella2026[[#This Row],[DIFFERENZA REDDITO INFERIORE ALLA MEDIA DALLA MEDIA]]*Tabella2026[[#This Row],[POP_2024]]</f>
        <v>0</v>
      </c>
      <c r="P6367" s="3">
        <f>+Tabella2026[[#This Row],[POPOLAZIONE PER DIFFERENZA ]]/SUM(Tabella2026[[POPOLAZIONE PER DIFFERENZA ]])</f>
        <v>0</v>
      </c>
      <c r="Q6367" s="3">
        <f>+Tabella2026[[#This Row],[INCIDENZA POPOLAZIONE PER DIFFERENZA]]*(PLAFOND-SUM(Tabella2026[CONTRIBUTO SULLA BASE DELLA POPOLAZIONE]))</f>
        <v>0</v>
      </c>
      <c r="R6367" s="3">
        <f>+Tabella2026[[#This Row],[CONTRIBUTO SULLA BASE DELLA POPOLAZIONE]]+Tabella2026[[#This Row],[CONTRIBUTO SULLA BASE DEL REDDITO]]</f>
        <v>3790.9042934768813</v>
      </c>
      <c r="S6367" s="3">
        <f>+Tabella2026[[#This Row],[CONTRIBUTO TOTALE]]/(PLAFOND/N_TESSERE)</f>
        <v>7.5818085869537626</v>
      </c>
      <c r="T6367" s="3">
        <f>+MAX(CEILING(Tabella2026[[#This Row],[preDEF1]],1),1)</f>
        <v>8</v>
      </c>
      <c r="U6367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67" s="21">
        <f>+Tabella2026[[#This Row],[DEF - n. card]]*(PLAFOND/N_TESSERE)</f>
        <v>4000</v>
      </c>
      <c r="W6367" s="18"/>
    </row>
    <row r="6368" spans="2:23" x14ac:dyDescent="0.25">
      <c r="B6368" s="1" t="s">
        <v>12574</v>
      </c>
      <c r="C6368" s="2">
        <v>119015</v>
      </c>
      <c r="D6368" s="1" t="s">
        <v>12575</v>
      </c>
      <c r="E6368" s="1" t="s">
        <v>76</v>
      </c>
      <c r="F6368" s="1" t="s">
        <v>15838</v>
      </c>
      <c r="G6368" s="1" t="s">
        <v>11807</v>
      </c>
      <c r="H6368" s="1" t="s">
        <v>15836</v>
      </c>
      <c r="I6368" s="5">
        <v>759</v>
      </c>
      <c r="J6368" s="5">
        <v>7672653</v>
      </c>
      <c r="K6368" s="3">
        <f>+Tabella2026[[#This Row],[POP_2024]]/SUM(Tabella2026[POP_2024])</f>
        <v>1.2876745757595787E-5</v>
      </c>
      <c r="L6368" s="3">
        <f>+Tabella2026[[#This Row],[INCIDENZA POPOLAZIONE]]*(PLAFOND/2)</f>
        <v>3790.9042934768813</v>
      </c>
      <c r="M6368" s="3">
        <f>+IFERROR(Tabella2026[[#This Row],[reddito_2024]]/Tabella2026[[#This Row],[POP_2024]],"")</f>
        <v>10108.897233201582</v>
      </c>
      <c r="N6368" s="3">
        <f>+IF(Tabella2026[[#This Row],[REDDITO COMPLESSIVO PROCAPITE]]&lt;media_aggr_reddito_pc,(media_aggr_reddito_pc-Tabella2026[[#This Row],[REDDITO COMPLESSIVO PROCAPITE]]),0)</f>
        <v>7716.1688294071591</v>
      </c>
      <c r="O6368" s="3">
        <f>+Tabella2026[[#This Row],[DIFFERENZA REDDITO INFERIORE ALLA MEDIA DALLA MEDIA]]*Tabella2026[[#This Row],[POP_2024]]</f>
        <v>5856572.1415200336</v>
      </c>
      <c r="P6368" s="3">
        <f>+Tabella2026[[#This Row],[POPOLAZIONE PER DIFFERENZA ]]/SUM(Tabella2026[[POPOLAZIONE PER DIFFERENZA ]])</f>
        <v>5.1958460025707312E-5</v>
      </c>
      <c r="Q6368" s="3">
        <f>+Tabella2026[[#This Row],[INCIDENZA POPOLAZIONE PER DIFFERENZA]]*(PLAFOND-SUM(Tabella2026[CONTRIBUTO SULLA BASE DELLA POPOLAZIONE]))</f>
        <v>15296.531662723275</v>
      </c>
      <c r="R6368" s="3">
        <f>+Tabella2026[[#This Row],[CONTRIBUTO SULLA BASE DELLA POPOLAZIONE]]+Tabella2026[[#This Row],[CONTRIBUTO SULLA BASE DEL REDDITO]]</f>
        <v>19087.435956200155</v>
      </c>
      <c r="S6368" s="3">
        <f>+Tabella2026[[#This Row],[CONTRIBUTO TOTALE]]/(PLAFOND/N_TESSERE)</f>
        <v>38.174871912400313</v>
      </c>
      <c r="T6368" s="3">
        <f>+MAX(CEILING(Tabella2026[[#This Row],[preDEF1]],1),1)</f>
        <v>39</v>
      </c>
      <c r="U6368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6368" s="21">
        <f>+Tabella2026[[#This Row],[DEF - n. card]]*(PLAFOND/N_TESSERE)</f>
        <v>19500</v>
      </c>
      <c r="W6368" s="18"/>
    </row>
    <row r="6369" spans="2:23" x14ac:dyDescent="0.25">
      <c r="B6369" s="1" t="s">
        <v>12686</v>
      </c>
      <c r="C6369" s="2">
        <v>69024</v>
      </c>
      <c r="D6369" s="1" t="s">
        <v>12687</v>
      </c>
      <c r="E6369" s="1" t="s">
        <v>96</v>
      </c>
      <c r="F6369" s="1" t="s">
        <v>328</v>
      </c>
      <c r="G6369" s="1" t="s">
        <v>11807</v>
      </c>
      <c r="H6369" s="1" t="s">
        <v>15836</v>
      </c>
      <c r="I6369" s="5">
        <v>758</v>
      </c>
      <c r="J6369" s="5">
        <v>12465395</v>
      </c>
      <c r="K6369" s="3">
        <f>+Tabella2026[[#This Row],[POP_2024]]/SUM(Tabella2026[POP_2024])</f>
        <v>1.285978034816549E-5</v>
      </c>
      <c r="L6369" s="3">
        <f>+Tabella2026[[#This Row],[INCIDENZA POPOLAZIONE]]*(PLAFOND/2)</f>
        <v>3785.9096896646593</v>
      </c>
      <c r="M6369" s="3">
        <f>+IFERROR(Tabella2026[[#This Row],[reddito_2024]]/Tabella2026[[#This Row],[POP_2024]],"")</f>
        <v>16445.112137203167</v>
      </c>
      <c r="N6369" s="3">
        <f>+IF(Tabella2026[[#This Row],[REDDITO COMPLESSIVO PROCAPITE]]&lt;media_aggr_reddito_pc,(media_aggr_reddito_pc-Tabella2026[[#This Row],[REDDITO COMPLESSIVO PROCAPITE]]),0)</f>
        <v>1379.9539254055744</v>
      </c>
      <c r="O6369" s="3">
        <f>+Tabella2026[[#This Row],[DIFFERENZA REDDITO INFERIORE ALLA MEDIA DALLA MEDIA]]*Tabella2026[[#This Row],[POP_2024]]</f>
        <v>1046005.0754574254</v>
      </c>
      <c r="P6369" s="3">
        <f>+Tabella2026[[#This Row],[POPOLAZIONE PER DIFFERENZA ]]/SUM(Tabella2026[[POPOLAZIONE PER DIFFERENZA ]])</f>
        <v>9.2799698503732143E-6</v>
      </c>
      <c r="Q6369" s="3">
        <f>+Tabella2026[[#This Row],[INCIDENZA POPOLAZIONE PER DIFFERENZA]]*(PLAFOND-SUM(Tabella2026[CONTRIBUTO SULLA BASE DELLA POPOLAZIONE]))</f>
        <v>2732.0161639724975</v>
      </c>
      <c r="R6369" s="3">
        <f>+Tabella2026[[#This Row],[CONTRIBUTO SULLA BASE DELLA POPOLAZIONE]]+Tabella2026[[#This Row],[CONTRIBUTO SULLA BASE DEL REDDITO]]</f>
        <v>6517.9258536371563</v>
      </c>
      <c r="S6369" s="3">
        <f>+Tabella2026[[#This Row],[CONTRIBUTO TOTALE]]/(PLAFOND/N_TESSERE)</f>
        <v>13.035851707274313</v>
      </c>
      <c r="T6369" s="3">
        <f>+MAX(CEILING(Tabella2026[[#This Row],[preDEF1]],1),1)</f>
        <v>14</v>
      </c>
      <c r="U6369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369" s="21">
        <f>+Tabella2026[[#This Row],[DEF - n. card]]*(PLAFOND/N_TESSERE)</f>
        <v>7000</v>
      </c>
      <c r="W6369" s="18"/>
    </row>
    <row r="6370" spans="2:23" x14ac:dyDescent="0.25">
      <c r="B6370" s="1" t="s">
        <v>12786</v>
      </c>
      <c r="C6370" s="2">
        <v>112020</v>
      </c>
      <c r="D6370" s="1" t="s">
        <v>12787</v>
      </c>
      <c r="E6370" s="1" t="s">
        <v>76</v>
      </c>
      <c r="F6370" s="1" t="s">
        <v>88</v>
      </c>
      <c r="G6370" s="1" t="s">
        <v>11807</v>
      </c>
      <c r="H6370" s="1" t="s">
        <v>15836</v>
      </c>
      <c r="I6370" s="5">
        <v>757</v>
      </c>
      <c r="J6370" s="5">
        <v>8387722</v>
      </c>
      <c r="K6370" s="3">
        <f>+Tabella2026[[#This Row],[POP_2024]]/SUM(Tabella2026[POP_2024])</f>
        <v>1.2842814938735192E-5</v>
      </c>
      <c r="L6370" s="3">
        <f>+Tabella2026[[#This Row],[INCIDENZA POPOLAZIONE]]*(PLAFOND/2)</f>
        <v>3780.9150858524367</v>
      </c>
      <c r="M6370" s="3">
        <f>+IFERROR(Tabella2026[[#This Row],[reddito_2024]]/Tabella2026[[#This Row],[POP_2024]],"")</f>
        <v>11080.214002642007</v>
      </c>
      <c r="N6370" s="3">
        <f>+IF(Tabella2026[[#This Row],[REDDITO COMPLESSIVO PROCAPITE]]&lt;media_aggr_reddito_pc,(media_aggr_reddito_pc-Tabella2026[[#This Row],[REDDITO COMPLESSIVO PROCAPITE]]),0)</f>
        <v>6744.8520599667336</v>
      </c>
      <c r="O6370" s="3">
        <f>+Tabella2026[[#This Row],[DIFFERENZA REDDITO INFERIORE ALLA MEDIA DALLA MEDIA]]*Tabella2026[[#This Row],[POP_2024]]</f>
        <v>5105853.0093948171</v>
      </c>
      <c r="P6370" s="3">
        <f>+Tabella2026[[#This Row],[POPOLAZIONE PER DIFFERENZA ]]/SUM(Tabella2026[[POPOLAZIONE PER DIFFERENZA ]])</f>
        <v>4.5298214224152488E-5</v>
      </c>
      <c r="Q6370" s="3">
        <f>+Tabella2026[[#This Row],[INCIDENZA POPOLAZIONE PER DIFFERENZA]]*(PLAFOND-SUM(Tabella2026[CONTRIBUTO SULLA BASE DELLA POPOLAZIONE]))</f>
        <v>13335.760293929878</v>
      </c>
      <c r="R6370" s="3">
        <f>+Tabella2026[[#This Row],[CONTRIBUTO SULLA BASE DELLA POPOLAZIONE]]+Tabella2026[[#This Row],[CONTRIBUTO SULLA BASE DEL REDDITO]]</f>
        <v>17116.675379782315</v>
      </c>
      <c r="S6370" s="3">
        <f>+Tabella2026[[#This Row],[CONTRIBUTO TOTALE]]/(PLAFOND/N_TESSERE)</f>
        <v>34.23335075956463</v>
      </c>
      <c r="T6370" s="3">
        <f>+MAX(CEILING(Tabella2026[[#This Row],[preDEF1]],1),1)</f>
        <v>35</v>
      </c>
      <c r="U6370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6370" s="21">
        <f>+Tabella2026[[#This Row],[DEF - n. card]]*(PLAFOND/N_TESSERE)</f>
        <v>17500</v>
      </c>
      <c r="W6370" s="18"/>
    </row>
    <row r="6371" spans="2:23" x14ac:dyDescent="0.25">
      <c r="B6371" s="1" t="s">
        <v>12648</v>
      </c>
      <c r="C6371" s="2">
        <v>70082</v>
      </c>
      <c r="D6371" s="1" t="s">
        <v>12649</v>
      </c>
      <c r="E6371" s="1" t="s">
        <v>345</v>
      </c>
      <c r="F6371" s="1" t="s">
        <v>344</v>
      </c>
      <c r="G6371" s="1" t="s">
        <v>11807</v>
      </c>
      <c r="H6371" s="1" t="s">
        <v>15836</v>
      </c>
      <c r="I6371" s="5">
        <v>757</v>
      </c>
      <c r="J6371" s="5">
        <v>8218389</v>
      </c>
      <c r="K6371" s="3">
        <f>+Tabella2026[[#This Row],[POP_2024]]/SUM(Tabella2026[POP_2024])</f>
        <v>1.2842814938735192E-5</v>
      </c>
      <c r="L6371" s="3">
        <f>+Tabella2026[[#This Row],[INCIDENZA POPOLAZIONE]]*(PLAFOND/2)</f>
        <v>3780.9150858524367</v>
      </c>
      <c r="M6371" s="3">
        <f>+IFERROR(Tabella2026[[#This Row],[reddito_2024]]/Tabella2026[[#This Row],[POP_2024]],"")</f>
        <v>10856.524438573315</v>
      </c>
      <c r="N6371" s="3">
        <f>+IF(Tabella2026[[#This Row],[REDDITO COMPLESSIVO PROCAPITE]]&lt;media_aggr_reddito_pc,(media_aggr_reddito_pc-Tabella2026[[#This Row],[REDDITO COMPLESSIVO PROCAPITE]]),0)</f>
        <v>6968.5416240354261</v>
      </c>
      <c r="O6371" s="3">
        <f>+Tabella2026[[#This Row],[DIFFERENZA REDDITO INFERIORE ALLA MEDIA DALLA MEDIA]]*Tabella2026[[#This Row],[POP_2024]]</f>
        <v>5275186.009394818</v>
      </c>
      <c r="P6371" s="3">
        <f>+Tabella2026[[#This Row],[POPOLAZIONE PER DIFFERENZA ]]/SUM(Tabella2026[[POPOLAZIONE PER DIFFERENZA ]])</f>
        <v>4.6800506298582499E-5</v>
      </c>
      <c r="Q6371" s="3">
        <f>+Tabella2026[[#This Row],[INCIDENZA POPOLAZIONE PER DIFFERENZA]]*(PLAFOND-SUM(Tabella2026[CONTRIBUTO SULLA BASE DELLA POPOLAZIONE]))</f>
        <v>13778.033953923019</v>
      </c>
      <c r="R6371" s="3">
        <f>+Tabella2026[[#This Row],[CONTRIBUTO SULLA BASE DELLA POPOLAZIONE]]+Tabella2026[[#This Row],[CONTRIBUTO SULLA BASE DEL REDDITO]]</f>
        <v>17558.949039775456</v>
      </c>
      <c r="S6371" s="3">
        <f>+Tabella2026[[#This Row],[CONTRIBUTO TOTALE]]/(PLAFOND/N_TESSERE)</f>
        <v>35.117898079550912</v>
      </c>
      <c r="T6371" s="3">
        <f>+MAX(CEILING(Tabella2026[[#This Row],[preDEF1]],1),1)</f>
        <v>36</v>
      </c>
      <c r="U6371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6371" s="21">
        <f>+Tabella2026[[#This Row],[DEF - n. card]]*(PLAFOND/N_TESSERE)</f>
        <v>18000</v>
      </c>
      <c r="W6371" s="18"/>
    </row>
    <row r="6372" spans="2:23" x14ac:dyDescent="0.25">
      <c r="B6372" s="1" t="s">
        <v>12716</v>
      </c>
      <c r="C6372" s="2">
        <v>117003</v>
      </c>
      <c r="D6372" s="1" t="s">
        <v>12717</v>
      </c>
      <c r="E6372" s="1" t="s">
        <v>76</v>
      </c>
      <c r="F6372" s="1" t="s">
        <v>15839</v>
      </c>
      <c r="G6372" s="1" t="s">
        <v>11807</v>
      </c>
      <c r="H6372" s="1" t="s">
        <v>15836</v>
      </c>
      <c r="I6372" s="5">
        <v>756</v>
      </c>
      <c r="J6372" s="5">
        <v>8549981</v>
      </c>
      <c r="K6372" s="3">
        <f>+Tabella2026[[#This Row],[POP_2024]]/SUM(Tabella2026[POP_2024])</f>
        <v>1.2825849529304894E-5</v>
      </c>
      <c r="L6372" s="3">
        <f>+Tabella2026[[#This Row],[INCIDENZA POPOLAZIONE]]*(PLAFOND/2)</f>
        <v>3775.9204820402138</v>
      </c>
      <c r="M6372" s="3">
        <f>+IFERROR(Tabella2026[[#This Row],[reddito_2024]]/Tabella2026[[#This Row],[POP_2024]],"")</f>
        <v>11309.498677248677</v>
      </c>
      <c r="N6372" s="3">
        <f>+IF(Tabella2026[[#This Row],[REDDITO COMPLESSIVO PROCAPITE]]&lt;media_aggr_reddito_pc,(media_aggr_reddito_pc-Tabella2026[[#This Row],[REDDITO COMPLESSIVO PROCAPITE]]),0)</f>
        <v>6515.5673853600638</v>
      </c>
      <c r="O6372" s="3">
        <f>+Tabella2026[[#This Row],[DIFFERENZA REDDITO INFERIORE ALLA MEDIA DALLA MEDIA]]*Tabella2026[[#This Row],[POP_2024]]</f>
        <v>4925768.9433322083</v>
      </c>
      <c r="P6372" s="3">
        <f>+Tabella2026[[#This Row],[POPOLAZIONE PER DIFFERENZA ]]/SUM(Tabella2026[[POPOLAZIONE PER DIFFERENZA ]])</f>
        <v>4.370054061548208E-5</v>
      </c>
      <c r="Q6372" s="3">
        <f>+Tabella2026[[#This Row],[INCIDENZA POPOLAZIONE PER DIFFERENZA]]*(PLAFOND-SUM(Tabella2026[CONTRIBUTO SULLA BASE DELLA POPOLAZIONE]))</f>
        <v>12865.406381792514</v>
      </c>
      <c r="R6372" s="3">
        <f>+Tabella2026[[#This Row],[CONTRIBUTO SULLA BASE DELLA POPOLAZIONE]]+Tabella2026[[#This Row],[CONTRIBUTO SULLA BASE DEL REDDITO]]</f>
        <v>16641.326863832728</v>
      </c>
      <c r="S6372" s="3">
        <f>+Tabella2026[[#This Row],[CONTRIBUTO TOTALE]]/(PLAFOND/N_TESSERE)</f>
        <v>33.282653727665455</v>
      </c>
      <c r="T6372" s="3">
        <f>+MAX(CEILING(Tabella2026[[#This Row],[preDEF1]],1),1)</f>
        <v>34</v>
      </c>
      <c r="U6372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6372" s="21">
        <f>+Tabella2026[[#This Row],[DEF - n. card]]*(PLAFOND/N_TESSERE)</f>
        <v>17000</v>
      </c>
      <c r="W6372" s="18"/>
    </row>
    <row r="6373" spans="2:23" x14ac:dyDescent="0.25">
      <c r="B6373" s="1" t="s">
        <v>12788</v>
      </c>
      <c r="C6373" s="2">
        <v>14029</v>
      </c>
      <c r="D6373" s="1" t="s">
        <v>12789</v>
      </c>
      <c r="E6373" s="1" t="s">
        <v>12</v>
      </c>
      <c r="F6373" s="1" t="s">
        <v>980</v>
      </c>
      <c r="G6373" s="1" t="s">
        <v>11807</v>
      </c>
      <c r="H6373" s="1" t="s">
        <v>15835</v>
      </c>
      <c r="I6373" s="5">
        <v>756</v>
      </c>
      <c r="J6373" s="5">
        <v>10642165</v>
      </c>
      <c r="K6373" s="3">
        <f>+Tabella2026[[#This Row],[POP_2024]]/SUM(Tabella2026[POP_2024])</f>
        <v>1.2825849529304894E-5</v>
      </c>
      <c r="L6373" s="3">
        <f>+Tabella2026[[#This Row],[INCIDENZA POPOLAZIONE]]*(PLAFOND/2)</f>
        <v>3775.9204820402138</v>
      </c>
      <c r="M6373" s="3">
        <f>+IFERROR(Tabella2026[[#This Row],[reddito_2024]]/Tabella2026[[#This Row],[POP_2024]],"")</f>
        <v>14076.937830687832</v>
      </c>
      <c r="N6373" s="3">
        <f>+IF(Tabella2026[[#This Row],[REDDITO COMPLESSIVO PROCAPITE]]&lt;media_aggr_reddito_pc,(media_aggr_reddito_pc-Tabella2026[[#This Row],[REDDITO COMPLESSIVO PROCAPITE]]),0)</f>
        <v>3748.1282319209095</v>
      </c>
      <c r="O6373" s="3">
        <f>+Tabella2026[[#This Row],[DIFFERENZA REDDITO INFERIORE ALLA MEDIA DALLA MEDIA]]*Tabella2026[[#This Row],[POP_2024]]</f>
        <v>2833584.9433322074</v>
      </c>
      <c r="P6373" s="3">
        <f>+Tabella2026[[#This Row],[POPOLAZIONE PER DIFFERENZA ]]/SUM(Tabella2026[[POPOLAZIONE PER DIFFERENZA ]])</f>
        <v>2.5139058556761908E-5</v>
      </c>
      <c r="Q6373" s="3">
        <f>+Tabella2026[[#This Row],[INCIDENZA POPOLAZIONE PER DIFFERENZA]]*(PLAFOND-SUM(Tabella2026[CONTRIBUTO SULLA BASE DELLA POPOLAZIONE]))</f>
        <v>7400.9199848168182</v>
      </c>
      <c r="R6373" s="3">
        <f>+Tabella2026[[#This Row],[CONTRIBUTO SULLA BASE DELLA POPOLAZIONE]]+Tabella2026[[#This Row],[CONTRIBUTO SULLA BASE DEL REDDITO]]</f>
        <v>11176.840466857033</v>
      </c>
      <c r="S6373" s="3">
        <f>+Tabella2026[[#This Row],[CONTRIBUTO TOTALE]]/(PLAFOND/N_TESSERE)</f>
        <v>22.353680933714067</v>
      </c>
      <c r="T6373" s="3">
        <f>+MAX(CEILING(Tabella2026[[#This Row],[preDEF1]],1),1)</f>
        <v>23</v>
      </c>
      <c r="U6373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373" s="21">
        <f>+Tabella2026[[#This Row],[DEF - n. card]]*(PLAFOND/N_TESSERE)</f>
        <v>11500</v>
      </c>
      <c r="W6373" s="18"/>
    </row>
    <row r="6374" spans="2:23" x14ac:dyDescent="0.25">
      <c r="B6374" s="1" t="s">
        <v>12800</v>
      </c>
      <c r="C6374" s="2">
        <v>8043</v>
      </c>
      <c r="D6374" s="1" t="s">
        <v>12801</v>
      </c>
      <c r="E6374" s="1" t="s">
        <v>24</v>
      </c>
      <c r="F6374" s="1" t="s">
        <v>286</v>
      </c>
      <c r="G6374" s="1" t="s">
        <v>11807</v>
      </c>
      <c r="H6374" s="1" t="s">
        <v>15835</v>
      </c>
      <c r="I6374" s="5">
        <v>756</v>
      </c>
      <c r="J6374" s="5">
        <v>9320064</v>
      </c>
      <c r="K6374" s="3">
        <f>+Tabella2026[[#This Row],[POP_2024]]/SUM(Tabella2026[POP_2024])</f>
        <v>1.2825849529304894E-5</v>
      </c>
      <c r="L6374" s="3">
        <f>+Tabella2026[[#This Row],[INCIDENZA POPOLAZIONE]]*(PLAFOND/2)</f>
        <v>3775.9204820402138</v>
      </c>
      <c r="M6374" s="3">
        <f>+IFERROR(Tabella2026[[#This Row],[reddito_2024]]/Tabella2026[[#This Row],[POP_2024]],"")</f>
        <v>12328.126984126984</v>
      </c>
      <c r="N6374" s="3">
        <f>+IF(Tabella2026[[#This Row],[REDDITO COMPLESSIVO PROCAPITE]]&lt;media_aggr_reddito_pc,(media_aggr_reddito_pc-Tabella2026[[#This Row],[REDDITO COMPLESSIVO PROCAPITE]]),0)</f>
        <v>5496.939078481757</v>
      </c>
      <c r="O6374" s="3">
        <f>+Tabella2026[[#This Row],[DIFFERENZA REDDITO INFERIORE ALLA MEDIA DALLA MEDIA]]*Tabella2026[[#This Row],[POP_2024]]</f>
        <v>4155685.9433322083</v>
      </c>
      <c r="P6374" s="3">
        <f>+Tabella2026[[#This Row],[POPOLAZIONE PER DIFFERENZA ]]/SUM(Tabella2026[[POPOLAZIONE PER DIFFERENZA ]])</f>
        <v>3.6868502043241113E-5</v>
      </c>
      <c r="Q6374" s="3">
        <f>+Tabella2026[[#This Row],[INCIDENZA POPOLAZIONE PER DIFFERENZA]]*(PLAFOND-SUM(Tabella2026[CONTRIBUTO SULLA BASE DELLA POPOLAZIONE]))</f>
        <v>10854.059350153695</v>
      </c>
      <c r="R6374" s="3">
        <f>+Tabella2026[[#This Row],[CONTRIBUTO SULLA BASE DELLA POPOLAZIONE]]+Tabella2026[[#This Row],[CONTRIBUTO SULLA BASE DEL REDDITO]]</f>
        <v>14629.979832193909</v>
      </c>
      <c r="S6374" s="3">
        <f>+Tabella2026[[#This Row],[CONTRIBUTO TOTALE]]/(PLAFOND/N_TESSERE)</f>
        <v>29.259959664387818</v>
      </c>
      <c r="T6374" s="3">
        <f>+MAX(CEILING(Tabella2026[[#This Row],[preDEF1]],1),1)</f>
        <v>30</v>
      </c>
      <c r="U6374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374" s="21">
        <f>+Tabella2026[[#This Row],[DEF - n. card]]*(PLAFOND/N_TESSERE)</f>
        <v>15000</v>
      </c>
      <c r="W6374" s="18"/>
    </row>
    <row r="6375" spans="2:23" x14ac:dyDescent="0.25">
      <c r="B6375" s="1" t="s">
        <v>12508</v>
      </c>
      <c r="C6375" s="2">
        <v>78137</v>
      </c>
      <c r="D6375" s="1" t="s">
        <v>12509</v>
      </c>
      <c r="E6375" s="1" t="s">
        <v>61</v>
      </c>
      <c r="F6375" s="1" t="s">
        <v>178</v>
      </c>
      <c r="G6375" s="1" t="s">
        <v>11807</v>
      </c>
      <c r="H6375" s="1" t="s">
        <v>15836</v>
      </c>
      <c r="I6375" s="5">
        <v>756</v>
      </c>
      <c r="J6375" s="5">
        <v>5631400</v>
      </c>
      <c r="K6375" s="3">
        <f>+Tabella2026[[#This Row],[POP_2024]]/SUM(Tabella2026[POP_2024])</f>
        <v>1.2825849529304894E-5</v>
      </c>
      <c r="L6375" s="3">
        <f>+Tabella2026[[#This Row],[INCIDENZA POPOLAZIONE]]*(PLAFOND/2)</f>
        <v>3775.9204820402138</v>
      </c>
      <c r="M6375" s="3">
        <f>+IFERROR(Tabella2026[[#This Row],[reddito_2024]]/Tabella2026[[#This Row],[POP_2024]],"")</f>
        <v>7448.9417989417989</v>
      </c>
      <c r="N6375" s="3">
        <f>+IF(Tabella2026[[#This Row],[REDDITO COMPLESSIVO PROCAPITE]]&lt;media_aggr_reddito_pc,(media_aggr_reddito_pc-Tabella2026[[#This Row],[REDDITO COMPLESSIVO PROCAPITE]]),0)</f>
        <v>10376.124263666941</v>
      </c>
      <c r="O6375" s="3">
        <f>+Tabella2026[[#This Row],[DIFFERENZA REDDITO INFERIORE ALLA MEDIA DALLA MEDIA]]*Tabella2026[[#This Row],[POP_2024]]</f>
        <v>7844349.9433322074</v>
      </c>
      <c r="P6375" s="3">
        <f>+Tabella2026[[#This Row],[POPOLAZIONE PER DIFFERENZA ]]/SUM(Tabella2026[[POPOLAZIONE PER DIFFERENZA ]])</f>
        <v>6.9593668977242575E-5</v>
      </c>
      <c r="Q6375" s="3">
        <f>+Tabella2026[[#This Row],[INCIDENZA POPOLAZIONE PER DIFFERENZA]]*(PLAFOND-SUM(Tabella2026[CONTRIBUTO SULLA BASE DELLA POPOLAZIONE]))</f>
        <v>20488.323951648563</v>
      </c>
      <c r="R6375" s="3">
        <f>+Tabella2026[[#This Row],[CONTRIBUTO SULLA BASE DELLA POPOLAZIONE]]+Tabella2026[[#This Row],[CONTRIBUTO SULLA BASE DEL REDDITO]]</f>
        <v>24264.244433688778</v>
      </c>
      <c r="S6375" s="3">
        <f>+Tabella2026[[#This Row],[CONTRIBUTO TOTALE]]/(PLAFOND/N_TESSERE)</f>
        <v>48.528488867377554</v>
      </c>
      <c r="T6375" s="3">
        <f>+MAX(CEILING(Tabella2026[[#This Row],[preDEF1]],1),1)</f>
        <v>49</v>
      </c>
      <c r="U6375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6375" s="21">
        <f>+Tabella2026[[#This Row],[DEF - n. card]]*(PLAFOND/N_TESSERE)</f>
        <v>24500</v>
      </c>
      <c r="W6375" s="18"/>
    </row>
    <row r="6376" spans="2:23" x14ac:dyDescent="0.25">
      <c r="B6376" s="1" t="s">
        <v>12674</v>
      </c>
      <c r="C6376" s="2">
        <v>64113</v>
      </c>
      <c r="D6376" s="1" t="s">
        <v>12675</v>
      </c>
      <c r="E6376" s="1" t="s">
        <v>15</v>
      </c>
      <c r="F6376" s="1" t="s">
        <v>290</v>
      </c>
      <c r="G6376" s="1" t="s">
        <v>11807</v>
      </c>
      <c r="H6376" s="1" t="s">
        <v>15836</v>
      </c>
      <c r="I6376" s="5">
        <v>756</v>
      </c>
      <c r="J6376" s="5">
        <v>9239763</v>
      </c>
      <c r="K6376" s="3">
        <f>+Tabella2026[[#This Row],[POP_2024]]/SUM(Tabella2026[POP_2024])</f>
        <v>1.2825849529304894E-5</v>
      </c>
      <c r="L6376" s="3">
        <f>+Tabella2026[[#This Row],[INCIDENZA POPOLAZIONE]]*(PLAFOND/2)</f>
        <v>3775.9204820402138</v>
      </c>
      <c r="M6376" s="3">
        <f>+IFERROR(Tabella2026[[#This Row],[reddito_2024]]/Tabella2026[[#This Row],[POP_2024]],"")</f>
        <v>12221.90873015873</v>
      </c>
      <c r="N6376" s="3">
        <f>+IF(Tabella2026[[#This Row],[REDDITO COMPLESSIVO PROCAPITE]]&lt;media_aggr_reddito_pc,(media_aggr_reddito_pc-Tabella2026[[#This Row],[REDDITO COMPLESSIVO PROCAPITE]]),0)</f>
        <v>5603.1573324500114</v>
      </c>
      <c r="O6376" s="3">
        <f>+Tabella2026[[#This Row],[DIFFERENZA REDDITO INFERIORE ALLA MEDIA DALLA MEDIA]]*Tabella2026[[#This Row],[POP_2024]]</f>
        <v>4235986.9433322083</v>
      </c>
      <c r="P6376" s="3">
        <f>+Tabella2026[[#This Row],[POPOLAZIONE PER DIFFERENZA ]]/SUM(Tabella2026[[POPOLAZIONE PER DIFFERENZA ]])</f>
        <v>3.7580918145647634E-5</v>
      </c>
      <c r="Q6376" s="3">
        <f>+Tabella2026[[#This Row],[INCIDENZA POPOLAZIONE PER DIFFERENZA]]*(PLAFOND-SUM(Tabella2026[CONTRIBUTO SULLA BASE DELLA POPOLAZIONE]))</f>
        <v>11063.7941163901</v>
      </c>
      <c r="R6376" s="3">
        <f>+Tabella2026[[#This Row],[CONTRIBUTO SULLA BASE DELLA POPOLAZIONE]]+Tabella2026[[#This Row],[CONTRIBUTO SULLA BASE DEL REDDITO]]</f>
        <v>14839.714598430313</v>
      </c>
      <c r="S6376" s="3">
        <f>+Tabella2026[[#This Row],[CONTRIBUTO TOTALE]]/(PLAFOND/N_TESSERE)</f>
        <v>29.679429196860628</v>
      </c>
      <c r="T6376" s="3">
        <f>+MAX(CEILING(Tabella2026[[#This Row],[preDEF1]],1),1)</f>
        <v>30</v>
      </c>
      <c r="U6376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376" s="21">
        <f>+Tabella2026[[#This Row],[DEF - n. card]]*(PLAFOND/N_TESSERE)</f>
        <v>15000</v>
      </c>
      <c r="W6376" s="18"/>
    </row>
    <row r="6377" spans="2:23" x14ac:dyDescent="0.25">
      <c r="B6377" s="1" t="s">
        <v>12692</v>
      </c>
      <c r="C6377" s="2">
        <v>78064</v>
      </c>
      <c r="D6377" s="1" t="s">
        <v>12693</v>
      </c>
      <c r="E6377" s="1" t="s">
        <v>61</v>
      </c>
      <c r="F6377" s="1" t="s">
        <v>178</v>
      </c>
      <c r="G6377" s="1" t="s">
        <v>11807</v>
      </c>
      <c r="H6377" s="1" t="s">
        <v>15836</v>
      </c>
      <c r="I6377" s="5">
        <v>755</v>
      </c>
      <c r="J6377" s="5">
        <v>4990671</v>
      </c>
      <c r="K6377" s="3">
        <f>+Tabella2026[[#This Row],[POP_2024]]/SUM(Tabella2026[POP_2024])</f>
        <v>1.2808884119874598E-5</v>
      </c>
      <c r="L6377" s="3">
        <f>+Tabella2026[[#This Row],[INCIDENZA POPOLAZIONE]]*(PLAFOND/2)</f>
        <v>3770.9258782279917</v>
      </c>
      <c r="M6377" s="3">
        <f>+IFERROR(Tabella2026[[#This Row],[reddito_2024]]/Tabella2026[[#This Row],[POP_2024]],"")</f>
        <v>6610.1602649006627</v>
      </c>
      <c r="N6377" s="3">
        <f>+IF(Tabella2026[[#This Row],[REDDITO COMPLESSIVO PROCAPITE]]&lt;media_aggr_reddito_pc,(media_aggr_reddito_pc-Tabella2026[[#This Row],[REDDITO COMPLESSIVO PROCAPITE]]),0)</f>
        <v>11214.905797708077</v>
      </c>
      <c r="O6377" s="3">
        <f>+Tabella2026[[#This Row],[DIFFERENZA REDDITO INFERIORE ALLA MEDIA DALLA MEDIA]]*Tabella2026[[#This Row],[POP_2024]]</f>
        <v>8467253.8772695977</v>
      </c>
      <c r="P6377" s="3">
        <f>+Tabella2026[[#This Row],[POPOLAZIONE PER DIFFERENZA ]]/SUM(Tabella2026[[POPOLAZIONE PER DIFFERENZA ]])</f>
        <v>7.5119961212574213E-5</v>
      </c>
      <c r="Q6377" s="3">
        <f>+Tabella2026[[#This Row],[INCIDENZA POPOLAZIONE PER DIFFERENZA]]*(PLAFOND-SUM(Tabella2026[CONTRIBUTO SULLA BASE DELLA POPOLAZIONE]))</f>
        <v>22115.260241011027</v>
      </c>
      <c r="R6377" s="3">
        <f>+Tabella2026[[#This Row],[CONTRIBUTO SULLA BASE DELLA POPOLAZIONE]]+Tabella2026[[#This Row],[CONTRIBUTO SULLA BASE DEL REDDITO]]</f>
        <v>25886.186119239017</v>
      </c>
      <c r="S6377" s="3">
        <f>+Tabella2026[[#This Row],[CONTRIBUTO TOTALE]]/(PLAFOND/N_TESSERE)</f>
        <v>51.772372238478034</v>
      </c>
      <c r="T6377" s="3">
        <f>+MAX(CEILING(Tabella2026[[#This Row],[preDEF1]],1),1)</f>
        <v>52</v>
      </c>
      <c r="U6377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6377" s="21">
        <f>+Tabella2026[[#This Row],[DEF - n. card]]*(PLAFOND/N_TESSERE)</f>
        <v>26000</v>
      </c>
      <c r="W6377" s="18"/>
    </row>
    <row r="6378" spans="2:23" x14ac:dyDescent="0.25">
      <c r="B6378" s="1" t="s">
        <v>12742</v>
      </c>
      <c r="C6378" s="2">
        <v>114030</v>
      </c>
      <c r="D6378" s="1" t="s">
        <v>12743</v>
      </c>
      <c r="E6378" s="1" t="s">
        <v>76</v>
      </c>
      <c r="F6378" s="1" t="s">
        <v>550</v>
      </c>
      <c r="G6378" s="1" t="s">
        <v>11807</v>
      </c>
      <c r="H6378" s="1" t="s">
        <v>15836</v>
      </c>
      <c r="I6378" s="5">
        <v>755</v>
      </c>
      <c r="J6378" s="5">
        <v>9455881</v>
      </c>
      <c r="K6378" s="3">
        <f>+Tabella2026[[#This Row],[POP_2024]]/SUM(Tabella2026[POP_2024])</f>
        <v>1.2808884119874598E-5</v>
      </c>
      <c r="L6378" s="3">
        <f>+Tabella2026[[#This Row],[INCIDENZA POPOLAZIONE]]*(PLAFOND/2)</f>
        <v>3770.9258782279917</v>
      </c>
      <c r="M6378" s="3">
        <f>+IFERROR(Tabella2026[[#This Row],[reddito_2024]]/Tabella2026[[#This Row],[POP_2024]],"")</f>
        <v>12524.345695364238</v>
      </c>
      <c r="N6378" s="3">
        <f>+IF(Tabella2026[[#This Row],[REDDITO COMPLESSIVO PROCAPITE]]&lt;media_aggr_reddito_pc,(media_aggr_reddito_pc-Tabella2026[[#This Row],[REDDITO COMPLESSIVO PROCAPITE]]),0)</f>
        <v>5300.720367244503</v>
      </c>
      <c r="O6378" s="3">
        <f>+Tabella2026[[#This Row],[DIFFERENZA REDDITO INFERIORE ALLA MEDIA DALLA MEDIA]]*Tabella2026[[#This Row],[POP_2024]]</f>
        <v>4002043.8772695996</v>
      </c>
      <c r="P6378" s="3">
        <f>+Tabella2026[[#This Row],[POPOLAZIONE PER DIFFERENZA ]]/SUM(Tabella2026[[POPOLAZIONE PER DIFFERENZA ]])</f>
        <v>3.5505417126863865E-5</v>
      </c>
      <c r="Q6378" s="3">
        <f>+Tabella2026[[#This Row],[INCIDENZA POPOLAZIONE PER DIFFERENZA]]*(PLAFOND-SUM(Tabella2026[CONTRIBUTO SULLA BASE DELLA POPOLAZIONE]))</f>
        <v>10452.768173085919</v>
      </c>
      <c r="R6378" s="3">
        <f>+Tabella2026[[#This Row],[CONTRIBUTO SULLA BASE DELLA POPOLAZIONE]]+Tabella2026[[#This Row],[CONTRIBUTO SULLA BASE DEL REDDITO]]</f>
        <v>14223.694051313911</v>
      </c>
      <c r="S6378" s="3">
        <f>+Tabella2026[[#This Row],[CONTRIBUTO TOTALE]]/(PLAFOND/N_TESSERE)</f>
        <v>28.447388102627823</v>
      </c>
      <c r="T6378" s="3">
        <f>+MAX(CEILING(Tabella2026[[#This Row],[preDEF1]],1),1)</f>
        <v>29</v>
      </c>
      <c r="U6378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6378" s="21">
        <f>+Tabella2026[[#This Row],[DEF - n. card]]*(PLAFOND/N_TESSERE)</f>
        <v>14500</v>
      </c>
      <c r="W6378" s="18"/>
    </row>
    <row r="6379" spans="2:23" x14ac:dyDescent="0.25">
      <c r="B6379" s="1" t="s">
        <v>12903</v>
      </c>
      <c r="C6379" s="2">
        <v>17030</v>
      </c>
      <c r="D6379" s="1" t="s">
        <v>12904</v>
      </c>
      <c r="E6379" s="1" t="s">
        <v>12</v>
      </c>
      <c r="F6379" s="1" t="s">
        <v>50</v>
      </c>
      <c r="G6379" s="1" t="s">
        <v>11807</v>
      </c>
      <c r="H6379" s="1" t="s">
        <v>15835</v>
      </c>
      <c r="I6379" s="5">
        <v>754</v>
      </c>
      <c r="J6379" s="5">
        <v>12773869</v>
      </c>
      <c r="K6379" s="3">
        <f>+Tabella2026[[#This Row],[POP_2024]]/SUM(Tabella2026[POP_2024])</f>
        <v>1.27919187104443E-5</v>
      </c>
      <c r="L6379" s="3">
        <f>+Tabella2026[[#This Row],[INCIDENZA POPOLAZIONE]]*(PLAFOND/2)</f>
        <v>3765.9312744157692</v>
      </c>
      <c r="M6379" s="3">
        <f>+IFERROR(Tabella2026[[#This Row],[reddito_2024]]/Tabella2026[[#This Row],[POP_2024]],"")</f>
        <v>16941.470822281168</v>
      </c>
      <c r="N6379" s="3">
        <f>+IF(Tabella2026[[#This Row],[REDDITO COMPLESSIVO PROCAPITE]]&lt;media_aggr_reddito_pc,(media_aggr_reddito_pc-Tabella2026[[#This Row],[REDDITO COMPLESSIVO PROCAPITE]]),0)</f>
        <v>883.59524032757326</v>
      </c>
      <c r="O6379" s="3">
        <f>+Tabella2026[[#This Row],[DIFFERENZA REDDITO INFERIORE ALLA MEDIA DALLA MEDIA]]*Tabella2026[[#This Row],[POP_2024]]</f>
        <v>666230.81120699027</v>
      </c>
      <c r="P6379" s="3">
        <f>+Tabella2026[[#This Row],[POPOLAZIONE PER DIFFERENZA ]]/SUM(Tabella2026[[POPOLAZIONE PER DIFFERENZA ]])</f>
        <v>5.9106805372687729E-6</v>
      </c>
      <c r="Q6379" s="3">
        <f>+Tabella2026[[#This Row],[INCIDENZA POPOLAZIONE PER DIFFERENZA]]*(PLAFOND-SUM(Tabella2026[CONTRIBUTO SULLA BASE DELLA POPOLAZIONE]))</f>
        <v>1740.0999171615308</v>
      </c>
      <c r="R6379" s="3">
        <f>+Tabella2026[[#This Row],[CONTRIBUTO SULLA BASE DELLA POPOLAZIONE]]+Tabella2026[[#This Row],[CONTRIBUTO SULLA BASE DEL REDDITO]]</f>
        <v>5506.0311915773</v>
      </c>
      <c r="S6379" s="3">
        <f>+Tabella2026[[#This Row],[CONTRIBUTO TOTALE]]/(PLAFOND/N_TESSERE)</f>
        <v>11.0120623831546</v>
      </c>
      <c r="T6379" s="3">
        <f>+MAX(CEILING(Tabella2026[[#This Row],[preDEF1]],1),1)</f>
        <v>12</v>
      </c>
      <c r="U6379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379" s="21">
        <f>+Tabella2026[[#This Row],[DEF - n. card]]*(PLAFOND/N_TESSERE)</f>
        <v>6000</v>
      </c>
      <c r="W6379" s="18"/>
    </row>
    <row r="6380" spans="2:23" x14ac:dyDescent="0.25">
      <c r="B6380" s="1" t="s">
        <v>12746</v>
      </c>
      <c r="C6380" s="2">
        <v>5109</v>
      </c>
      <c r="D6380" s="1" t="s">
        <v>12747</v>
      </c>
      <c r="E6380" s="1" t="s">
        <v>18</v>
      </c>
      <c r="F6380" s="1" t="s">
        <v>182</v>
      </c>
      <c r="G6380" s="1" t="s">
        <v>11807</v>
      </c>
      <c r="H6380" s="1" t="s">
        <v>15835</v>
      </c>
      <c r="I6380" s="5">
        <v>754</v>
      </c>
      <c r="J6380" s="5">
        <v>14978509</v>
      </c>
      <c r="K6380" s="3">
        <f>+Tabella2026[[#This Row],[POP_2024]]/SUM(Tabella2026[POP_2024])</f>
        <v>1.27919187104443E-5</v>
      </c>
      <c r="L6380" s="3">
        <f>+Tabella2026[[#This Row],[INCIDENZA POPOLAZIONE]]*(PLAFOND/2)</f>
        <v>3765.9312744157692</v>
      </c>
      <c r="M6380" s="3">
        <f>+IFERROR(Tabella2026[[#This Row],[reddito_2024]]/Tabella2026[[#This Row],[POP_2024]],"")</f>
        <v>19865.396551724138</v>
      </c>
      <c r="N6380" s="3">
        <f>+IF(Tabella2026[[#This Row],[REDDITO COMPLESSIVO PROCAPITE]]&lt;media_aggr_reddito_pc,(media_aggr_reddito_pc-Tabella2026[[#This Row],[REDDITO COMPLESSIVO PROCAPITE]]),0)</f>
        <v>0</v>
      </c>
      <c r="O6380" s="3">
        <f>+Tabella2026[[#This Row],[DIFFERENZA REDDITO INFERIORE ALLA MEDIA DALLA MEDIA]]*Tabella2026[[#This Row],[POP_2024]]</f>
        <v>0</v>
      </c>
      <c r="P6380" s="3">
        <f>+Tabella2026[[#This Row],[POPOLAZIONE PER DIFFERENZA ]]/SUM(Tabella2026[[POPOLAZIONE PER DIFFERENZA ]])</f>
        <v>0</v>
      </c>
      <c r="Q6380" s="3">
        <f>+Tabella2026[[#This Row],[INCIDENZA POPOLAZIONE PER DIFFERENZA]]*(PLAFOND-SUM(Tabella2026[CONTRIBUTO SULLA BASE DELLA POPOLAZIONE]))</f>
        <v>0</v>
      </c>
      <c r="R6380" s="3">
        <f>+Tabella2026[[#This Row],[CONTRIBUTO SULLA BASE DELLA POPOLAZIONE]]+Tabella2026[[#This Row],[CONTRIBUTO SULLA BASE DEL REDDITO]]</f>
        <v>3765.9312744157692</v>
      </c>
      <c r="S6380" s="3">
        <f>+Tabella2026[[#This Row],[CONTRIBUTO TOTALE]]/(PLAFOND/N_TESSERE)</f>
        <v>7.5318625488315387</v>
      </c>
      <c r="T6380" s="3">
        <f>+MAX(CEILING(Tabella2026[[#This Row],[preDEF1]],1),1)</f>
        <v>8</v>
      </c>
      <c r="U6380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80" s="21">
        <f>+Tabella2026[[#This Row],[DEF - n. card]]*(PLAFOND/N_TESSERE)</f>
        <v>4000</v>
      </c>
      <c r="W6380" s="18"/>
    </row>
    <row r="6381" spans="2:23" x14ac:dyDescent="0.25">
      <c r="B6381" s="1" t="s">
        <v>12841</v>
      </c>
      <c r="C6381" s="2">
        <v>1295</v>
      </c>
      <c r="D6381" s="1" t="s">
        <v>12842</v>
      </c>
      <c r="E6381" s="1" t="s">
        <v>18</v>
      </c>
      <c r="F6381" s="1" t="s">
        <v>17</v>
      </c>
      <c r="G6381" s="1" t="s">
        <v>11807</v>
      </c>
      <c r="H6381" s="1" t="s">
        <v>15835</v>
      </c>
      <c r="I6381" s="5">
        <v>754</v>
      </c>
      <c r="J6381" s="5">
        <v>14593879</v>
      </c>
      <c r="K6381" s="3">
        <f>+Tabella2026[[#This Row],[POP_2024]]/SUM(Tabella2026[POP_2024])</f>
        <v>1.27919187104443E-5</v>
      </c>
      <c r="L6381" s="3">
        <f>+Tabella2026[[#This Row],[INCIDENZA POPOLAZIONE]]*(PLAFOND/2)</f>
        <v>3765.9312744157692</v>
      </c>
      <c r="M6381" s="3">
        <f>+IFERROR(Tabella2026[[#This Row],[reddito_2024]]/Tabella2026[[#This Row],[POP_2024]],"")</f>
        <v>19355.277188328913</v>
      </c>
      <c r="N6381" s="3">
        <f>+IF(Tabella2026[[#This Row],[REDDITO COMPLESSIVO PROCAPITE]]&lt;media_aggr_reddito_pc,(media_aggr_reddito_pc-Tabella2026[[#This Row],[REDDITO COMPLESSIVO PROCAPITE]]),0)</f>
        <v>0</v>
      </c>
      <c r="O6381" s="3">
        <f>+Tabella2026[[#This Row],[DIFFERENZA REDDITO INFERIORE ALLA MEDIA DALLA MEDIA]]*Tabella2026[[#This Row],[POP_2024]]</f>
        <v>0</v>
      </c>
      <c r="P6381" s="3">
        <f>+Tabella2026[[#This Row],[POPOLAZIONE PER DIFFERENZA ]]/SUM(Tabella2026[[POPOLAZIONE PER DIFFERENZA ]])</f>
        <v>0</v>
      </c>
      <c r="Q6381" s="3">
        <f>+Tabella2026[[#This Row],[INCIDENZA POPOLAZIONE PER DIFFERENZA]]*(PLAFOND-SUM(Tabella2026[CONTRIBUTO SULLA BASE DELLA POPOLAZIONE]))</f>
        <v>0</v>
      </c>
      <c r="R6381" s="3">
        <f>+Tabella2026[[#This Row],[CONTRIBUTO SULLA BASE DELLA POPOLAZIONE]]+Tabella2026[[#This Row],[CONTRIBUTO SULLA BASE DEL REDDITO]]</f>
        <v>3765.9312744157692</v>
      </c>
      <c r="S6381" s="3">
        <f>+Tabella2026[[#This Row],[CONTRIBUTO TOTALE]]/(PLAFOND/N_TESSERE)</f>
        <v>7.5318625488315387</v>
      </c>
      <c r="T6381" s="3">
        <f>+MAX(CEILING(Tabella2026[[#This Row],[preDEF1]],1),1)</f>
        <v>8</v>
      </c>
      <c r="U6381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81" s="21">
        <f>+Tabella2026[[#This Row],[DEF - n. card]]*(PLAFOND/N_TESSERE)</f>
        <v>4000</v>
      </c>
      <c r="W6381" s="18"/>
    </row>
    <row r="6382" spans="2:23" x14ac:dyDescent="0.25">
      <c r="B6382" s="1" t="s">
        <v>12776</v>
      </c>
      <c r="C6382" s="2">
        <v>18179</v>
      </c>
      <c r="D6382" s="1" t="s">
        <v>12777</v>
      </c>
      <c r="E6382" s="1" t="s">
        <v>12</v>
      </c>
      <c r="F6382" s="1" t="s">
        <v>195</v>
      </c>
      <c r="G6382" s="1" t="s">
        <v>11807</v>
      </c>
      <c r="H6382" s="1" t="s">
        <v>15835</v>
      </c>
      <c r="I6382" s="5">
        <v>754</v>
      </c>
      <c r="J6382" s="5">
        <v>15303486</v>
      </c>
      <c r="K6382" s="3">
        <f>+Tabella2026[[#This Row],[POP_2024]]/SUM(Tabella2026[POP_2024])</f>
        <v>1.27919187104443E-5</v>
      </c>
      <c r="L6382" s="3">
        <f>+Tabella2026[[#This Row],[INCIDENZA POPOLAZIONE]]*(PLAFOND/2)</f>
        <v>3765.9312744157692</v>
      </c>
      <c r="M6382" s="3">
        <f>+IFERROR(Tabella2026[[#This Row],[reddito_2024]]/Tabella2026[[#This Row],[POP_2024]],"")</f>
        <v>20296.400530503979</v>
      </c>
      <c r="N6382" s="3">
        <f>+IF(Tabella2026[[#This Row],[REDDITO COMPLESSIVO PROCAPITE]]&lt;media_aggr_reddito_pc,(media_aggr_reddito_pc-Tabella2026[[#This Row],[REDDITO COMPLESSIVO PROCAPITE]]),0)</f>
        <v>0</v>
      </c>
      <c r="O6382" s="3">
        <f>+Tabella2026[[#This Row],[DIFFERENZA REDDITO INFERIORE ALLA MEDIA DALLA MEDIA]]*Tabella2026[[#This Row],[POP_2024]]</f>
        <v>0</v>
      </c>
      <c r="P6382" s="3">
        <f>+Tabella2026[[#This Row],[POPOLAZIONE PER DIFFERENZA ]]/SUM(Tabella2026[[POPOLAZIONE PER DIFFERENZA ]])</f>
        <v>0</v>
      </c>
      <c r="Q6382" s="3">
        <f>+Tabella2026[[#This Row],[INCIDENZA POPOLAZIONE PER DIFFERENZA]]*(PLAFOND-SUM(Tabella2026[CONTRIBUTO SULLA BASE DELLA POPOLAZIONE]))</f>
        <v>0</v>
      </c>
      <c r="R6382" s="3">
        <f>+Tabella2026[[#This Row],[CONTRIBUTO SULLA BASE DELLA POPOLAZIONE]]+Tabella2026[[#This Row],[CONTRIBUTO SULLA BASE DEL REDDITO]]</f>
        <v>3765.9312744157692</v>
      </c>
      <c r="S6382" s="3">
        <f>+Tabella2026[[#This Row],[CONTRIBUTO TOTALE]]/(PLAFOND/N_TESSERE)</f>
        <v>7.5318625488315387</v>
      </c>
      <c r="T6382" s="3">
        <f>+MAX(CEILING(Tabella2026[[#This Row],[preDEF1]],1),1)</f>
        <v>8</v>
      </c>
      <c r="U6382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82" s="21">
        <f>+Tabella2026[[#This Row],[DEF - n. card]]*(PLAFOND/N_TESSERE)</f>
        <v>4000</v>
      </c>
      <c r="W6382" s="18"/>
    </row>
    <row r="6383" spans="2:23" x14ac:dyDescent="0.25">
      <c r="B6383" s="1" t="s">
        <v>12664</v>
      </c>
      <c r="C6383" s="2">
        <v>80030</v>
      </c>
      <c r="D6383" s="1" t="s">
        <v>12665</v>
      </c>
      <c r="E6383" s="1" t="s">
        <v>61</v>
      </c>
      <c r="F6383" s="1" t="s">
        <v>62</v>
      </c>
      <c r="G6383" s="1" t="s">
        <v>11807</v>
      </c>
      <c r="H6383" s="1" t="s">
        <v>15836</v>
      </c>
      <c r="I6383" s="5">
        <v>752</v>
      </c>
      <c r="J6383" s="5">
        <v>7182617</v>
      </c>
      <c r="K6383" s="3">
        <f>+Tabella2026[[#This Row],[POP_2024]]/SUM(Tabella2026[POP_2024])</f>
        <v>1.2757987891583706E-5</v>
      </c>
      <c r="L6383" s="3">
        <f>+Tabella2026[[#This Row],[INCIDENZA POPOLAZIONE]]*(PLAFOND/2)</f>
        <v>3755.9420667913241</v>
      </c>
      <c r="M6383" s="3">
        <f>+IFERROR(Tabella2026[[#This Row],[reddito_2024]]/Tabella2026[[#This Row],[POP_2024]],"")</f>
        <v>9551.3523936170204</v>
      </c>
      <c r="N6383" s="3">
        <f>+IF(Tabella2026[[#This Row],[REDDITO COMPLESSIVO PROCAPITE]]&lt;media_aggr_reddito_pc,(media_aggr_reddito_pc-Tabella2026[[#This Row],[REDDITO COMPLESSIVO PROCAPITE]]),0)</f>
        <v>8273.7136689917206</v>
      </c>
      <c r="O6383" s="3">
        <f>+Tabella2026[[#This Row],[DIFFERENZA REDDITO INFERIORE ALLA MEDIA DALLA MEDIA]]*Tabella2026[[#This Row],[POP_2024]]</f>
        <v>6221832.6790817743</v>
      </c>
      <c r="P6383" s="3">
        <f>+Tabella2026[[#This Row],[POPOLAZIONE PER DIFFERENZA ]]/SUM(Tabella2026[[POPOLAZIONE PER DIFFERENZA ]])</f>
        <v>5.5198986152812163E-5</v>
      </c>
      <c r="Q6383" s="3">
        <f>+Tabella2026[[#This Row],[INCIDENZA POPOLAZIONE PER DIFFERENZA]]*(PLAFOND-SUM(Tabella2026[CONTRIBUTO SULLA BASE DELLA POPOLAZIONE]))</f>
        <v>16250.540124148352</v>
      </c>
      <c r="R6383" s="3">
        <f>+Tabella2026[[#This Row],[CONTRIBUTO SULLA BASE DELLA POPOLAZIONE]]+Tabella2026[[#This Row],[CONTRIBUTO SULLA BASE DEL REDDITO]]</f>
        <v>20006.482190939678</v>
      </c>
      <c r="S6383" s="3">
        <f>+Tabella2026[[#This Row],[CONTRIBUTO TOTALE]]/(PLAFOND/N_TESSERE)</f>
        <v>40.012964381879357</v>
      </c>
      <c r="T6383" s="3">
        <f>+MAX(CEILING(Tabella2026[[#This Row],[preDEF1]],1),1)</f>
        <v>41</v>
      </c>
      <c r="U6383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6383" s="21">
        <f>+Tabella2026[[#This Row],[DEF - n. card]]*(PLAFOND/N_TESSERE)</f>
        <v>20500</v>
      </c>
      <c r="W6383" s="18"/>
    </row>
    <row r="6384" spans="2:23" x14ac:dyDescent="0.25">
      <c r="B6384" s="1" t="s">
        <v>12790</v>
      </c>
      <c r="C6384" s="2">
        <v>1227</v>
      </c>
      <c r="D6384" s="1" t="s">
        <v>12791</v>
      </c>
      <c r="E6384" s="1" t="s">
        <v>18</v>
      </c>
      <c r="F6384" s="1" t="s">
        <v>17</v>
      </c>
      <c r="G6384" s="1" t="s">
        <v>11807</v>
      </c>
      <c r="H6384" s="1" t="s">
        <v>15835</v>
      </c>
      <c r="I6384" s="5">
        <v>752</v>
      </c>
      <c r="J6384" s="5">
        <v>13519139</v>
      </c>
      <c r="K6384" s="3">
        <f>+Tabella2026[[#This Row],[POP_2024]]/SUM(Tabella2026[POP_2024])</f>
        <v>1.2757987891583706E-5</v>
      </c>
      <c r="L6384" s="3">
        <f>+Tabella2026[[#This Row],[INCIDENZA POPOLAZIONE]]*(PLAFOND/2)</f>
        <v>3755.9420667913241</v>
      </c>
      <c r="M6384" s="3">
        <f>+IFERROR(Tabella2026[[#This Row],[reddito_2024]]/Tabella2026[[#This Row],[POP_2024]],"")</f>
        <v>17977.578457446809</v>
      </c>
      <c r="N6384" s="3">
        <f>+IF(Tabella2026[[#This Row],[REDDITO COMPLESSIVO PROCAPITE]]&lt;media_aggr_reddito_pc,(media_aggr_reddito_pc-Tabella2026[[#This Row],[REDDITO COMPLESSIVO PROCAPITE]]),0)</f>
        <v>0</v>
      </c>
      <c r="O6384" s="3">
        <f>+Tabella2026[[#This Row],[DIFFERENZA REDDITO INFERIORE ALLA MEDIA DALLA MEDIA]]*Tabella2026[[#This Row],[POP_2024]]</f>
        <v>0</v>
      </c>
      <c r="P6384" s="3">
        <f>+Tabella2026[[#This Row],[POPOLAZIONE PER DIFFERENZA ]]/SUM(Tabella2026[[POPOLAZIONE PER DIFFERENZA ]])</f>
        <v>0</v>
      </c>
      <c r="Q6384" s="3">
        <f>+Tabella2026[[#This Row],[INCIDENZA POPOLAZIONE PER DIFFERENZA]]*(PLAFOND-SUM(Tabella2026[CONTRIBUTO SULLA BASE DELLA POPOLAZIONE]))</f>
        <v>0</v>
      </c>
      <c r="R6384" s="3">
        <f>+Tabella2026[[#This Row],[CONTRIBUTO SULLA BASE DELLA POPOLAZIONE]]+Tabella2026[[#This Row],[CONTRIBUTO SULLA BASE DEL REDDITO]]</f>
        <v>3755.9420667913241</v>
      </c>
      <c r="S6384" s="3">
        <f>+Tabella2026[[#This Row],[CONTRIBUTO TOTALE]]/(PLAFOND/N_TESSERE)</f>
        <v>7.5118841335826483</v>
      </c>
      <c r="T6384" s="3">
        <f>+MAX(CEILING(Tabella2026[[#This Row],[preDEF1]],1),1)</f>
        <v>8</v>
      </c>
      <c r="U638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84" s="21">
        <f>+Tabella2026[[#This Row],[DEF - n. card]]*(PLAFOND/N_TESSERE)</f>
        <v>4000</v>
      </c>
      <c r="W6384" s="18"/>
    </row>
    <row r="6385" spans="2:23" x14ac:dyDescent="0.25">
      <c r="B6385" s="1" t="s">
        <v>12792</v>
      </c>
      <c r="C6385" s="2">
        <v>65112</v>
      </c>
      <c r="D6385" s="1" t="s">
        <v>12793</v>
      </c>
      <c r="E6385" s="1" t="s">
        <v>15</v>
      </c>
      <c r="F6385" s="1" t="s">
        <v>82</v>
      </c>
      <c r="G6385" s="1" t="s">
        <v>11807</v>
      </c>
      <c r="H6385" s="1" t="s">
        <v>15836</v>
      </c>
      <c r="I6385" s="5">
        <v>752</v>
      </c>
      <c r="J6385" s="5">
        <v>7771883</v>
      </c>
      <c r="K6385" s="3">
        <f>+Tabella2026[[#This Row],[POP_2024]]/SUM(Tabella2026[POP_2024])</f>
        <v>1.2757987891583706E-5</v>
      </c>
      <c r="L6385" s="3">
        <f>+Tabella2026[[#This Row],[INCIDENZA POPOLAZIONE]]*(PLAFOND/2)</f>
        <v>3755.9420667913241</v>
      </c>
      <c r="M6385" s="3">
        <f>+IFERROR(Tabella2026[[#This Row],[reddito_2024]]/Tabella2026[[#This Row],[POP_2024]],"")</f>
        <v>10334.95079787234</v>
      </c>
      <c r="N6385" s="3">
        <f>+IF(Tabella2026[[#This Row],[REDDITO COMPLESSIVO PROCAPITE]]&lt;media_aggr_reddito_pc,(media_aggr_reddito_pc-Tabella2026[[#This Row],[REDDITO COMPLESSIVO PROCAPITE]]),0)</f>
        <v>7490.1152647364015</v>
      </c>
      <c r="O6385" s="3">
        <f>+Tabella2026[[#This Row],[DIFFERENZA REDDITO INFERIORE ALLA MEDIA DALLA MEDIA]]*Tabella2026[[#This Row],[POP_2024]]</f>
        <v>5632566.6790817743</v>
      </c>
      <c r="P6385" s="3">
        <f>+Tabella2026[[#This Row],[POPOLAZIONE PER DIFFERENZA ]]/SUM(Tabella2026[[POPOLAZIONE PER DIFFERENZA ]])</f>
        <v>4.9971123647978073E-5</v>
      </c>
      <c r="Q6385" s="3">
        <f>+Tabella2026[[#This Row],[INCIDENZA POPOLAZIONE PER DIFFERENZA]]*(PLAFOND-SUM(Tabella2026[CONTRIBUTO SULLA BASE DELLA POPOLAZIONE]))</f>
        <v>14711.461323622068</v>
      </c>
      <c r="R6385" s="3">
        <f>+Tabella2026[[#This Row],[CONTRIBUTO SULLA BASE DELLA POPOLAZIONE]]+Tabella2026[[#This Row],[CONTRIBUTO SULLA BASE DEL REDDITO]]</f>
        <v>18467.403390413394</v>
      </c>
      <c r="S6385" s="3">
        <f>+Tabella2026[[#This Row],[CONTRIBUTO TOTALE]]/(PLAFOND/N_TESSERE)</f>
        <v>36.93480678082679</v>
      </c>
      <c r="T6385" s="3">
        <f>+MAX(CEILING(Tabella2026[[#This Row],[preDEF1]],1),1)</f>
        <v>37</v>
      </c>
      <c r="U6385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6385" s="21">
        <f>+Tabella2026[[#This Row],[DEF - n. card]]*(PLAFOND/N_TESSERE)</f>
        <v>18500</v>
      </c>
      <c r="W6385" s="18"/>
    </row>
    <row r="6386" spans="2:23" x14ac:dyDescent="0.25">
      <c r="B6386" s="1" t="s">
        <v>12754</v>
      </c>
      <c r="C6386" s="2">
        <v>115064</v>
      </c>
      <c r="D6386" s="1" t="s">
        <v>12755</v>
      </c>
      <c r="E6386" s="1" t="s">
        <v>76</v>
      </c>
      <c r="F6386" s="1" t="s">
        <v>625</v>
      </c>
      <c r="G6386" s="1" t="s">
        <v>11807</v>
      </c>
      <c r="H6386" s="1" t="s">
        <v>15836</v>
      </c>
      <c r="I6386" s="5">
        <v>751</v>
      </c>
      <c r="J6386" s="5">
        <v>10313699</v>
      </c>
      <c r="K6386" s="3">
        <f>+Tabella2026[[#This Row],[POP_2024]]/SUM(Tabella2026[POP_2024])</f>
        <v>1.2741022482153408E-5</v>
      </c>
      <c r="L6386" s="3">
        <f>+Tabella2026[[#This Row],[INCIDENZA POPOLAZIONE]]*(PLAFOND/2)</f>
        <v>3750.9474629791016</v>
      </c>
      <c r="M6386" s="3">
        <f>+IFERROR(Tabella2026[[#This Row],[reddito_2024]]/Tabella2026[[#This Row],[POP_2024]],"")</f>
        <v>13733.287616511318</v>
      </c>
      <c r="N6386" s="3">
        <f>+IF(Tabella2026[[#This Row],[REDDITO COMPLESSIVO PROCAPITE]]&lt;media_aggr_reddito_pc,(media_aggr_reddito_pc-Tabella2026[[#This Row],[REDDITO COMPLESSIVO PROCAPITE]]),0)</f>
        <v>4091.7784460974235</v>
      </c>
      <c r="O6386" s="3">
        <f>+Tabella2026[[#This Row],[DIFFERENZA REDDITO INFERIORE ALLA MEDIA DALLA MEDIA]]*Tabella2026[[#This Row],[POP_2024]]</f>
        <v>3072925.6130191651</v>
      </c>
      <c r="P6386" s="3">
        <f>+Tabella2026[[#This Row],[POPOLAZIONE PER DIFFERENZA ]]/SUM(Tabella2026[[POPOLAZIONE PER DIFFERENZA ]])</f>
        <v>2.7262446149017911E-5</v>
      </c>
      <c r="Q6386" s="3">
        <f>+Tabella2026[[#This Row],[INCIDENZA POPOLAZIONE PER DIFFERENZA]]*(PLAFOND-SUM(Tabella2026[CONTRIBUTO SULLA BASE DELLA POPOLAZIONE]))</f>
        <v>8026.0436994362935</v>
      </c>
      <c r="R6386" s="3">
        <f>+Tabella2026[[#This Row],[CONTRIBUTO SULLA BASE DELLA POPOLAZIONE]]+Tabella2026[[#This Row],[CONTRIBUTO SULLA BASE DEL REDDITO]]</f>
        <v>11776.991162415396</v>
      </c>
      <c r="S6386" s="3">
        <f>+Tabella2026[[#This Row],[CONTRIBUTO TOTALE]]/(PLAFOND/N_TESSERE)</f>
        <v>23.553982324830791</v>
      </c>
      <c r="T6386" s="3">
        <f>+MAX(CEILING(Tabella2026[[#This Row],[preDEF1]],1),1)</f>
        <v>24</v>
      </c>
      <c r="U6386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386" s="21">
        <f>+Tabella2026[[#This Row],[DEF - n. card]]*(PLAFOND/N_TESSERE)</f>
        <v>12000</v>
      </c>
      <c r="W6386" s="18"/>
    </row>
    <row r="6387" spans="2:23" x14ac:dyDescent="0.25">
      <c r="B6387" s="1" t="s">
        <v>12965</v>
      </c>
      <c r="C6387" s="2">
        <v>103065</v>
      </c>
      <c r="D6387" s="1" t="s">
        <v>12966</v>
      </c>
      <c r="E6387" s="1" t="s">
        <v>18</v>
      </c>
      <c r="F6387" s="1" t="s">
        <v>648</v>
      </c>
      <c r="G6387" s="1" t="s">
        <v>11807</v>
      </c>
      <c r="H6387" s="1" t="s">
        <v>15835</v>
      </c>
      <c r="I6387" s="5">
        <v>751</v>
      </c>
      <c r="J6387" s="5">
        <v>8097510</v>
      </c>
      <c r="K6387" s="3">
        <f>+Tabella2026[[#This Row],[POP_2024]]/SUM(Tabella2026[POP_2024])</f>
        <v>1.2741022482153408E-5</v>
      </c>
      <c r="L6387" s="3">
        <f>+Tabella2026[[#This Row],[INCIDENZA POPOLAZIONE]]*(PLAFOND/2)</f>
        <v>3750.9474629791016</v>
      </c>
      <c r="M6387" s="3">
        <f>+IFERROR(Tabella2026[[#This Row],[reddito_2024]]/Tabella2026[[#This Row],[POP_2024]],"")</f>
        <v>10782.303595206391</v>
      </c>
      <c r="N6387" s="3">
        <f>+IF(Tabella2026[[#This Row],[REDDITO COMPLESSIVO PROCAPITE]]&lt;media_aggr_reddito_pc,(media_aggr_reddito_pc-Tabella2026[[#This Row],[REDDITO COMPLESSIVO PROCAPITE]]),0)</f>
        <v>7042.76246740235</v>
      </c>
      <c r="O6387" s="3">
        <f>+Tabella2026[[#This Row],[DIFFERENZA REDDITO INFERIORE ALLA MEDIA DALLA MEDIA]]*Tabella2026[[#This Row],[POP_2024]]</f>
        <v>5289114.6130191647</v>
      </c>
      <c r="P6387" s="3">
        <f>+Tabella2026[[#This Row],[POPOLAZIONE PER DIFFERENZA ]]/SUM(Tabella2026[[POPOLAZIONE PER DIFFERENZA ]])</f>
        <v>4.6924078377460995E-5</v>
      </c>
      <c r="Q6387" s="3">
        <f>+Tabella2026[[#This Row],[INCIDENZA POPOLAZIONE PER DIFFERENZA]]*(PLAFOND-SUM(Tabella2026[CONTRIBUTO SULLA BASE DELLA POPOLAZIONE]))</f>
        <v>13814.41348126579</v>
      </c>
      <c r="R6387" s="3">
        <f>+Tabella2026[[#This Row],[CONTRIBUTO SULLA BASE DELLA POPOLAZIONE]]+Tabella2026[[#This Row],[CONTRIBUTO SULLA BASE DEL REDDITO]]</f>
        <v>17565.360944244891</v>
      </c>
      <c r="S6387" s="3">
        <f>+Tabella2026[[#This Row],[CONTRIBUTO TOTALE]]/(PLAFOND/N_TESSERE)</f>
        <v>35.130721888489781</v>
      </c>
      <c r="T6387" s="3">
        <f>+MAX(CEILING(Tabella2026[[#This Row],[preDEF1]],1),1)</f>
        <v>36</v>
      </c>
      <c r="U6387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6387" s="21">
        <f>+Tabella2026[[#This Row],[DEF - n. card]]*(PLAFOND/N_TESSERE)</f>
        <v>18000</v>
      </c>
      <c r="W6387" s="18"/>
    </row>
    <row r="6388" spans="2:23" x14ac:dyDescent="0.25">
      <c r="B6388" s="1" t="s">
        <v>12837</v>
      </c>
      <c r="C6388" s="2">
        <v>14039</v>
      </c>
      <c r="D6388" s="1" t="s">
        <v>12838</v>
      </c>
      <c r="E6388" s="1" t="s">
        <v>12</v>
      </c>
      <c r="F6388" s="1" t="s">
        <v>980</v>
      </c>
      <c r="G6388" s="1" t="s">
        <v>11807</v>
      </c>
      <c r="H6388" s="1" t="s">
        <v>15835</v>
      </c>
      <c r="I6388" s="5">
        <v>750</v>
      </c>
      <c r="J6388" s="5">
        <v>11890162</v>
      </c>
      <c r="K6388" s="3">
        <f>+Tabella2026[[#This Row],[POP_2024]]/SUM(Tabella2026[POP_2024])</f>
        <v>1.2724057072723109E-5</v>
      </c>
      <c r="L6388" s="3">
        <f>+Tabella2026[[#This Row],[INCIDENZA POPOLAZIONE]]*(PLAFOND/2)</f>
        <v>3745.9528591668791</v>
      </c>
      <c r="M6388" s="3">
        <f>+IFERROR(Tabella2026[[#This Row],[reddito_2024]]/Tabella2026[[#This Row],[POP_2024]],"")</f>
        <v>15853.549333333332</v>
      </c>
      <c r="N6388" s="3">
        <f>+IF(Tabella2026[[#This Row],[REDDITO COMPLESSIVO PROCAPITE]]&lt;media_aggr_reddito_pc,(media_aggr_reddito_pc-Tabella2026[[#This Row],[REDDITO COMPLESSIVO PROCAPITE]]),0)</f>
        <v>1971.5167292754086</v>
      </c>
      <c r="O6388" s="3">
        <f>+Tabella2026[[#This Row],[DIFFERENZA REDDITO INFERIORE ALLA MEDIA DALLA MEDIA]]*Tabella2026[[#This Row],[POP_2024]]</f>
        <v>1478637.5469565564</v>
      </c>
      <c r="P6388" s="3">
        <f>+Tabella2026[[#This Row],[POPOLAZIONE PER DIFFERENZA ]]/SUM(Tabella2026[[POPOLAZIONE PER DIFFERENZA ]])</f>
        <v>1.3118207719389936E-5</v>
      </c>
      <c r="Q6388" s="3">
        <f>+Tabella2026[[#This Row],[INCIDENZA POPOLAZIONE PER DIFFERENZA]]*(PLAFOND-SUM(Tabella2026[CONTRIBUTO SULLA BASE DELLA POPOLAZIONE]))</f>
        <v>3861.9905139326233</v>
      </c>
      <c r="R6388" s="3">
        <f>+Tabella2026[[#This Row],[CONTRIBUTO SULLA BASE DELLA POPOLAZIONE]]+Tabella2026[[#This Row],[CONTRIBUTO SULLA BASE DEL REDDITO]]</f>
        <v>7607.9433730995024</v>
      </c>
      <c r="S6388" s="3">
        <f>+Tabella2026[[#This Row],[CONTRIBUTO TOTALE]]/(PLAFOND/N_TESSERE)</f>
        <v>15.215886746199004</v>
      </c>
      <c r="T6388" s="3">
        <f>+MAX(CEILING(Tabella2026[[#This Row],[preDEF1]],1),1)</f>
        <v>16</v>
      </c>
      <c r="U6388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388" s="21">
        <f>+Tabella2026[[#This Row],[DEF - n. card]]*(PLAFOND/N_TESSERE)</f>
        <v>8000</v>
      </c>
      <c r="W6388" s="18"/>
    </row>
    <row r="6389" spans="2:23" x14ac:dyDescent="0.25">
      <c r="B6389" s="1" t="s">
        <v>12820</v>
      </c>
      <c r="C6389" s="2">
        <v>64085</v>
      </c>
      <c r="D6389" s="1" t="s">
        <v>12821</v>
      </c>
      <c r="E6389" s="1" t="s">
        <v>15</v>
      </c>
      <c r="F6389" s="1" t="s">
        <v>290</v>
      </c>
      <c r="G6389" s="1" t="s">
        <v>11807</v>
      </c>
      <c r="H6389" s="1" t="s">
        <v>15836</v>
      </c>
      <c r="I6389" s="5">
        <v>750</v>
      </c>
      <c r="J6389" s="5">
        <v>10136790</v>
      </c>
      <c r="K6389" s="3">
        <f>+Tabella2026[[#This Row],[POP_2024]]/SUM(Tabella2026[POP_2024])</f>
        <v>1.2724057072723109E-5</v>
      </c>
      <c r="L6389" s="3">
        <f>+Tabella2026[[#This Row],[INCIDENZA POPOLAZIONE]]*(PLAFOND/2)</f>
        <v>3745.9528591668791</v>
      </c>
      <c r="M6389" s="3">
        <f>+IFERROR(Tabella2026[[#This Row],[reddito_2024]]/Tabella2026[[#This Row],[POP_2024]],"")</f>
        <v>13515.72</v>
      </c>
      <c r="N6389" s="3">
        <f>+IF(Tabella2026[[#This Row],[REDDITO COMPLESSIVO PROCAPITE]]&lt;media_aggr_reddito_pc,(media_aggr_reddito_pc-Tabella2026[[#This Row],[REDDITO COMPLESSIVO PROCAPITE]]),0)</f>
        <v>4309.3460626087417</v>
      </c>
      <c r="O6389" s="3">
        <f>+Tabella2026[[#This Row],[DIFFERENZA REDDITO INFERIORE ALLA MEDIA DALLA MEDIA]]*Tabella2026[[#This Row],[POP_2024]]</f>
        <v>3232009.5469565564</v>
      </c>
      <c r="P6389" s="3">
        <f>+Tabella2026[[#This Row],[POPOLAZIONE PER DIFFERENZA ]]/SUM(Tabella2026[[POPOLAZIONE PER DIFFERENZA ]])</f>
        <v>2.8673810343376302E-5</v>
      </c>
      <c r="Q6389" s="3">
        <f>+Tabella2026[[#This Row],[INCIDENZA POPOLAZIONE PER DIFFERENZA]]*(PLAFOND-SUM(Tabella2026[CONTRIBUTO SULLA BASE DELLA POPOLAZIONE]))</f>
        <v>8441.5482597322607</v>
      </c>
      <c r="R6389" s="3">
        <f>+Tabella2026[[#This Row],[CONTRIBUTO SULLA BASE DELLA POPOLAZIONE]]+Tabella2026[[#This Row],[CONTRIBUTO SULLA BASE DEL REDDITO]]</f>
        <v>12187.501118899139</v>
      </c>
      <c r="S6389" s="3">
        <f>+Tabella2026[[#This Row],[CONTRIBUTO TOTALE]]/(PLAFOND/N_TESSERE)</f>
        <v>24.375002237798277</v>
      </c>
      <c r="T6389" s="3">
        <f>+MAX(CEILING(Tabella2026[[#This Row],[preDEF1]],1),1)</f>
        <v>25</v>
      </c>
      <c r="U6389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389" s="21">
        <f>+Tabella2026[[#This Row],[DEF - n. card]]*(PLAFOND/N_TESSERE)</f>
        <v>12500</v>
      </c>
      <c r="W6389" s="18"/>
    </row>
    <row r="6390" spans="2:23" x14ac:dyDescent="0.25">
      <c r="B6390" s="1" t="s">
        <v>12576</v>
      </c>
      <c r="C6390" s="2">
        <v>94006</v>
      </c>
      <c r="D6390" s="1" t="s">
        <v>12577</v>
      </c>
      <c r="E6390" s="1" t="s">
        <v>345</v>
      </c>
      <c r="F6390" s="1" t="s">
        <v>1000</v>
      </c>
      <c r="G6390" s="1" t="s">
        <v>11807</v>
      </c>
      <c r="H6390" s="1" t="s">
        <v>15836</v>
      </c>
      <c r="I6390" s="5">
        <v>749</v>
      </c>
      <c r="J6390" s="5">
        <v>13946055</v>
      </c>
      <c r="K6390" s="3">
        <f>+Tabella2026[[#This Row],[POP_2024]]/SUM(Tabella2026[POP_2024])</f>
        <v>1.2707091663292811E-5</v>
      </c>
      <c r="L6390" s="3">
        <f>+Tabella2026[[#This Row],[INCIDENZA POPOLAZIONE]]*(PLAFOND/2)</f>
        <v>3740.9582553546561</v>
      </c>
      <c r="M6390" s="3">
        <f>+IFERROR(Tabella2026[[#This Row],[reddito_2024]]/Tabella2026[[#This Row],[POP_2024]],"")</f>
        <v>18619.566088117492</v>
      </c>
      <c r="N6390" s="3">
        <f>+IF(Tabella2026[[#This Row],[REDDITO COMPLESSIVO PROCAPITE]]&lt;media_aggr_reddito_pc,(media_aggr_reddito_pc-Tabella2026[[#This Row],[REDDITO COMPLESSIVO PROCAPITE]]),0)</f>
        <v>0</v>
      </c>
      <c r="O6390" s="3">
        <f>+Tabella2026[[#This Row],[DIFFERENZA REDDITO INFERIORE ALLA MEDIA DALLA MEDIA]]*Tabella2026[[#This Row],[POP_2024]]</f>
        <v>0</v>
      </c>
      <c r="P6390" s="3">
        <f>+Tabella2026[[#This Row],[POPOLAZIONE PER DIFFERENZA ]]/SUM(Tabella2026[[POPOLAZIONE PER DIFFERENZA ]])</f>
        <v>0</v>
      </c>
      <c r="Q6390" s="3">
        <f>+Tabella2026[[#This Row],[INCIDENZA POPOLAZIONE PER DIFFERENZA]]*(PLAFOND-SUM(Tabella2026[CONTRIBUTO SULLA BASE DELLA POPOLAZIONE]))</f>
        <v>0</v>
      </c>
      <c r="R6390" s="3">
        <f>+Tabella2026[[#This Row],[CONTRIBUTO SULLA BASE DELLA POPOLAZIONE]]+Tabella2026[[#This Row],[CONTRIBUTO SULLA BASE DEL REDDITO]]</f>
        <v>3740.9582553546561</v>
      </c>
      <c r="S6390" s="3">
        <f>+Tabella2026[[#This Row],[CONTRIBUTO TOTALE]]/(PLAFOND/N_TESSERE)</f>
        <v>7.4819165107093122</v>
      </c>
      <c r="T6390" s="3">
        <f>+MAX(CEILING(Tabella2026[[#This Row],[preDEF1]],1),1)</f>
        <v>8</v>
      </c>
      <c r="U6390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90" s="21">
        <f>+Tabella2026[[#This Row],[DEF - n. card]]*(PLAFOND/N_TESSERE)</f>
        <v>4000</v>
      </c>
      <c r="W6390" s="18"/>
    </row>
    <row r="6391" spans="2:23" x14ac:dyDescent="0.25">
      <c r="B6391" s="1" t="s">
        <v>12784</v>
      </c>
      <c r="C6391" s="2">
        <v>18054</v>
      </c>
      <c r="D6391" s="1" t="s">
        <v>12785</v>
      </c>
      <c r="E6391" s="1" t="s">
        <v>12</v>
      </c>
      <c r="F6391" s="1" t="s">
        <v>195</v>
      </c>
      <c r="G6391" s="1" t="s">
        <v>11807</v>
      </c>
      <c r="H6391" s="1" t="s">
        <v>15835</v>
      </c>
      <c r="I6391" s="5">
        <v>749</v>
      </c>
      <c r="J6391" s="5">
        <v>14042678</v>
      </c>
      <c r="K6391" s="3">
        <f>+Tabella2026[[#This Row],[POP_2024]]/SUM(Tabella2026[POP_2024])</f>
        <v>1.2707091663292811E-5</v>
      </c>
      <c r="L6391" s="3">
        <f>+Tabella2026[[#This Row],[INCIDENZA POPOLAZIONE]]*(PLAFOND/2)</f>
        <v>3740.9582553546561</v>
      </c>
      <c r="M6391" s="3">
        <f>+IFERROR(Tabella2026[[#This Row],[reddito_2024]]/Tabella2026[[#This Row],[POP_2024]],"")</f>
        <v>18748.56875834446</v>
      </c>
      <c r="N6391" s="3">
        <f>+IF(Tabella2026[[#This Row],[REDDITO COMPLESSIVO PROCAPITE]]&lt;media_aggr_reddito_pc,(media_aggr_reddito_pc-Tabella2026[[#This Row],[REDDITO COMPLESSIVO PROCAPITE]]),0)</f>
        <v>0</v>
      </c>
      <c r="O6391" s="3">
        <f>+Tabella2026[[#This Row],[DIFFERENZA REDDITO INFERIORE ALLA MEDIA DALLA MEDIA]]*Tabella2026[[#This Row],[POP_2024]]</f>
        <v>0</v>
      </c>
      <c r="P6391" s="3">
        <f>+Tabella2026[[#This Row],[POPOLAZIONE PER DIFFERENZA ]]/SUM(Tabella2026[[POPOLAZIONE PER DIFFERENZA ]])</f>
        <v>0</v>
      </c>
      <c r="Q6391" s="3">
        <f>+Tabella2026[[#This Row],[INCIDENZA POPOLAZIONE PER DIFFERENZA]]*(PLAFOND-SUM(Tabella2026[CONTRIBUTO SULLA BASE DELLA POPOLAZIONE]))</f>
        <v>0</v>
      </c>
      <c r="R6391" s="3">
        <f>+Tabella2026[[#This Row],[CONTRIBUTO SULLA BASE DELLA POPOLAZIONE]]+Tabella2026[[#This Row],[CONTRIBUTO SULLA BASE DEL REDDITO]]</f>
        <v>3740.9582553546561</v>
      </c>
      <c r="S6391" s="3">
        <f>+Tabella2026[[#This Row],[CONTRIBUTO TOTALE]]/(PLAFOND/N_TESSERE)</f>
        <v>7.4819165107093122</v>
      </c>
      <c r="T6391" s="3">
        <f>+MAX(CEILING(Tabella2026[[#This Row],[preDEF1]],1),1)</f>
        <v>8</v>
      </c>
      <c r="U6391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91" s="21">
        <f>+Tabella2026[[#This Row],[DEF - n. card]]*(PLAFOND/N_TESSERE)</f>
        <v>4000</v>
      </c>
      <c r="W6391" s="18"/>
    </row>
    <row r="6392" spans="2:23" x14ac:dyDescent="0.25">
      <c r="B6392" s="1" t="s">
        <v>12722</v>
      </c>
      <c r="C6392" s="2">
        <v>115007</v>
      </c>
      <c r="D6392" s="1" t="s">
        <v>12723</v>
      </c>
      <c r="E6392" s="1" t="s">
        <v>76</v>
      </c>
      <c r="F6392" s="1" t="s">
        <v>625</v>
      </c>
      <c r="G6392" s="1" t="s">
        <v>11807</v>
      </c>
      <c r="H6392" s="1" t="s">
        <v>15836</v>
      </c>
      <c r="I6392" s="5">
        <v>747</v>
      </c>
      <c r="J6392" s="5">
        <v>9170725</v>
      </c>
      <c r="K6392" s="3">
        <f>+Tabella2026[[#This Row],[POP_2024]]/SUM(Tabella2026[POP_2024])</f>
        <v>1.2673160844432217E-5</v>
      </c>
      <c r="L6392" s="3">
        <f>+Tabella2026[[#This Row],[INCIDENZA POPOLAZIONE]]*(PLAFOND/2)</f>
        <v>3730.9690477302115</v>
      </c>
      <c r="M6392" s="3">
        <f>+IFERROR(Tabella2026[[#This Row],[reddito_2024]]/Tabella2026[[#This Row],[POP_2024]],"")</f>
        <v>12276.740294511379</v>
      </c>
      <c r="N6392" s="3">
        <f>+IF(Tabella2026[[#This Row],[REDDITO COMPLESSIVO PROCAPITE]]&lt;media_aggr_reddito_pc,(media_aggr_reddito_pc-Tabella2026[[#This Row],[REDDITO COMPLESSIVO PROCAPITE]]),0)</f>
        <v>5548.325768097362</v>
      </c>
      <c r="O6392" s="3">
        <f>+Tabella2026[[#This Row],[DIFFERENZA REDDITO INFERIORE ALLA MEDIA DALLA MEDIA]]*Tabella2026[[#This Row],[POP_2024]]</f>
        <v>4144599.3487687293</v>
      </c>
      <c r="P6392" s="3">
        <f>+Tabella2026[[#This Row],[POPOLAZIONE PER DIFFERENZA ]]/SUM(Tabella2026[[POPOLAZIONE PER DIFFERENZA ]])</f>
        <v>3.6770143760182681E-5</v>
      </c>
      <c r="Q6392" s="3">
        <f>+Tabella2026[[#This Row],[INCIDENZA POPOLAZIONE PER DIFFERENZA]]*(PLAFOND-SUM(Tabella2026[CONTRIBUTO SULLA BASE DELLA POPOLAZIONE]))</f>
        <v>10825.102745390004</v>
      </c>
      <c r="R6392" s="3">
        <f>+Tabella2026[[#This Row],[CONTRIBUTO SULLA BASE DELLA POPOLAZIONE]]+Tabella2026[[#This Row],[CONTRIBUTO SULLA BASE DEL REDDITO]]</f>
        <v>14556.071793120216</v>
      </c>
      <c r="S6392" s="3">
        <f>+Tabella2026[[#This Row],[CONTRIBUTO TOTALE]]/(PLAFOND/N_TESSERE)</f>
        <v>29.112143586240432</v>
      </c>
      <c r="T6392" s="3">
        <f>+MAX(CEILING(Tabella2026[[#This Row],[preDEF1]],1),1)</f>
        <v>30</v>
      </c>
      <c r="U6392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392" s="21">
        <f>+Tabella2026[[#This Row],[DEF - n. card]]*(PLAFOND/N_TESSERE)</f>
        <v>15000</v>
      </c>
      <c r="W6392" s="18"/>
    </row>
    <row r="6393" spans="2:23" x14ac:dyDescent="0.25">
      <c r="B6393" s="1" t="s">
        <v>12802</v>
      </c>
      <c r="C6393" s="2">
        <v>97035</v>
      </c>
      <c r="D6393" s="1" t="s">
        <v>12803</v>
      </c>
      <c r="E6393" s="1" t="s">
        <v>12</v>
      </c>
      <c r="F6393" s="1" t="s">
        <v>362</v>
      </c>
      <c r="G6393" s="1" t="s">
        <v>11807</v>
      </c>
      <c r="H6393" s="1" t="s">
        <v>15835</v>
      </c>
      <c r="I6393" s="5">
        <v>747</v>
      </c>
      <c r="J6393" s="5">
        <v>15049071</v>
      </c>
      <c r="K6393" s="3">
        <f>+Tabella2026[[#This Row],[POP_2024]]/SUM(Tabella2026[POP_2024])</f>
        <v>1.2673160844432217E-5</v>
      </c>
      <c r="L6393" s="3">
        <f>+Tabella2026[[#This Row],[INCIDENZA POPOLAZIONE]]*(PLAFOND/2)</f>
        <v>3730.9690477302115</v>
      </c>
      <c r="M6393" s="3">
        <f>+IFERROR(Tabella2026[[#This Row],[reddito_2024]]/Tabella2026[[#This Row],[POP_2024]],"")</f>
        <v>20146.01204819277</v>
      </c>
      <c r="N6393" s="3">
        <f>+IF(Tabella2026[[#This Row],[REDDITO COMPLESSIVO PROCAPITE]]&lt;media_aggr_reddito_pc,(media_aggr_reddito_pc-Tabella2026[[#This Row],[REDDITO COMPLESSIVO PROCAPITE]]),0)</f>
        <v>0</v>
      </c>
      <c r="O6393" s="3">
        <f>+Tabella2026[[#This Row],[DIFFERENZA REDDITO INFERIORE ALLA MEDIA DALLA MEDIA]]*Tabella2026[[#This Row],[POP_2024]]</f>
        <v>0</v>
      </c>
      <c r="P6393" s="3">
        <f>+Tabella2026[[#This Row],[POPOLAZIONE PER DIFFERENZA ]]/SUM(Tabella2026[[POPOLAZIONE PER DIFFERENZA ]])</f>
        <v>0</v>
      </c>
      <c r="Q6393" s="3">
        <f>+Tabella2026[[#This Row],[INCIDENZA POPOLAZIONE PER DIFFERENZA]]*(PLAFOND-SUM(Tabella2026[CONTRIBUTO SULLA BASE DELLA POPOLAZIONE]))</f>
        <v>0</v>
      </c>
      <c r="R6393" s="3">
        <f>+Tabella2026[[#This Row],[CONTRIBUTO SULLA BASE DELLA POPOLAZIONE]]+Tabella2026[[#This Row],[CONTRIBUTO SULLA BASE DEL REDDITO]]</f>
        <v>3730.9690477302115</v>
      </c>
      <c r="S6393" s="3">
        <f>+Tabella2026[[#This Row],[CONTRIBUTO TOTALE]]/(PLAFOND/N_TESSERE)</f>
        <v>7.4619380954604226</v>
      </c>
      <c r="T6393" s="3">
        <f>+MAX(CEILING(Tabella2026[[#This Row],[preDEF1]],1),1)</f>
        <v>8</v>
      </c>
      <c r="U6393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93" s="21">
        <f>+Tabella2026[[#This Row],[DEF - n. card]]*(PLAFOND/N_TESSERE)</f>
        <v>4000</v>
      </c>
      <c r="W6393" s="18"/>
    </row>
    <row r="6394" spans="2:23" x14ac:dyDescent="0.25">
      <c r="B6394" s="1" t="s">
        <v>12853</v>
      </c>
      <c r="C6394" s="2">
        <v>66015</v>
      </c>
      <c r="D6394" s="1" t="s">
        <v>12854</v>
      </c>
      <c r="E6394" s="1" t="s">
        <v>96</v>
      </c>
      <c r="F6394" s="1" t="s">
        <v>201</v>
      </c>
      <c r="G6394" s="1" t="s">
        <v>11807</v>
      </c>
      <c r="H6394" s="1" t="s">
        <v>15836</v>
      </c>
      <c r="I6394" s="5">
        <v>746</v>
      </c>
      <c r="J6394" s="5">
        <v>13329118</v>
      </c>
      <c r="K6394" s="3">
        <f>+Tabella2026[[#This Row],[POP_2024]]/SUM(Tabella2026[POP_2024])</f>
        <v>1.2656195435001919E-5</v>
      </c>
      <c r="L6394" s="3">
        <f>+Tabella2026[[#This Row],[INCIDENZA POPOLAZIONE]]*(PLAFOND/2)</f>
        <v>3725.9744439179885</v>
      </c>
      <c r="M6394" s="3">
        <f>+IFERROR(Tabella2026[[#This Row],[reddito_2024]]/Tabella2026[[#This Row],[POP_2024]],"")</f>
        <v>17867.450402144772</v>
      </c>
      <c r="N6394" s="3">
        <f>+IF(Tabella2026[[#This Row],[REDDITO COMPLESSIVO PROCAPITE]]&lt;media_aggr_reddito_pc,(media_aggr_reddito_pc-Tabella2026[[#This Row],[REDDITO COMPLESSIVO PROCAPITE]]),0)</f>
        <v>0</v>
      </c>
      <c r="O6394" s="3">
        <f>+Tabella2026[[#This Row],[DIFFERENZA REDDITO INFERIORE ALLA MEDIA DALLA MEDIA]]*Tabella2026[[#This Row],[POP_2024]]</f>
        <v>0</v>
      </c>
      <c r="P6394" s="3">
        <f>+Tabella2026[[#This Row],[POPOLAZIONE PER DIFFERENZA ]]/SUM(Tabella2026[[POPOLAZIONE PER DIFFERENZA ]])</f>
        <v>0</v>
      </c>
      <c r="Q6394" s="3">
        <f>+Tabella2026[[#This Row],[INCIDENZA POPOLAZIONE PER DIFFERENZA]]*(PLAFOND-SUM(Tabella2026[CONTRIBUTO SULLA BASE DELLA POPOLAZIONE]))</f>
        <v>0</v>
      </c>
      <c r="R6394" s="3">
        <f>+Tabella2026[[#This Row],[CONTRIBUTO SULLA BASE DELLA POPOLAZIONE]]+Tabella2026[[#This Row],[CONTRIBUTO SULLA BASE DEL REDDITO]]</f>
        <v>3725.9744439179885</v>
      </c>
      <c r="S6394" s="3">
        <f>+Tabella2026[[#This Row],[CONTRIBUTO TOTALE]]/(PLAFOND/N_TESSERE)</f>
        <v>7.451948887835977</v>
      </c>
      <c r="T6394" s="3">
        <f>+MAX(CEILING(Tabella2026[[#This Row],[preDEF1]],1),1)</f>
        <v>8</v>
      </c>
      <c r="U639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94" s="21">
        <f>+Tabella2026[[#This Row],[DEF - n. card]]*(PLAFOND/N_TESSERE)</f>
        <v>4000</v>
      </c>
      <c r="W6394" s="18"/>
    </row>
    <row r="6395" spans="2:23" x14ac:dyDescent="0.25">
      <c r="B6395" s="1" t="s">
        <v>12794</v>
      </c>
      <c r="C6395" s="2">
        <v>103055</v>
      </c>
      <c r="D6395" s="1" t="s">
        <v>12795</v>
      </c>
      <c r="E6395" s="1" t="s">
        <v>18</v>
      </c>
      <c r="F6395" s="1" t="s">
        <v>648</v>
      </c>
      <c r="G6395" s="1" t="s">
        <v>11807</v>
      </c>
      <c r="H6395" s="1" t="s">
        <v>15835</v>
      </c>
      <c r="I6395" s="5">
        <v>746</v>
      </c>
      <c r="J6395" s="5">
        <v>13720004</v>
      </c>
      <c r="K6395" s="3">
        <f>+Tabella2026[[#This Row],[POP_2024]]/SUM(Tabella2026[POP_2024])</f>
        <v>1.2656195435001919E-5</v>
      </c>
      <c r="L6395" s="3">
        <f>+Tabella2026[[#This Row],[INCIDENZA POPOLAZIONE]]*(PLAFOND/2)</f>
        <v>3725.9744439179885</v>
      </c>
      <c r="M6395" s="3">
        <f>+IFERROR(Tabella2026[[#This Row],[reddito_2024]]/Tabella2026[[#This Row],[POP_2024]],"")</f>
        <v>18391.426273458444</v>
      </c>
      <c r="N6395" s="3">
        <f>+IF(Tabella2026[[#This Row],[REDDITO COMPLESSIVO PROCAPITE]]&lt;media_aggr_reddito_pc,(media_aggr_reddito_pc-Tabella2026[[#This Row],[REDDITO COMPLESSIVO PROCAPITE]]),0)</f>
        <v>0</v>
      </c>
      <c r="O6395" s="3">
        <f>+Tabella2026[[#This Row],[DIFFERENZA REDDITO INFERIORE ALLA MEDIA DALLA MEDIA]]*Tabella2026[[#This Row],[POP_2024]]</f>
        <v>0</v>
      </c>
      <c r="P6395" s="3">
        <f>+Tabella2026[[#This Row],[POPOLAZIONE PER DIFFERENZA ]]/SUM(Tabella2026[[POPOLAZIONE PER DIFFERENZA ]])</f>
        <v>0</v>
      </c>
      <c r="Q6395" s="3">
        <f>+Tabella2026[[#This Row],[INCIDENZA POPOLAZIONE PER DIFFERENZA]]*(PLAFOND-SUM(Tabella2026[CONTRIBUTO SULLA BASE DELLA POPOLAZIONE]))</f>
        <v>0</v>
      </c>
      <c r="R6395" s="3">
        <f>+Tabella2026[[#This Row],[CONTRIBUTO SULLA BASE DELLA POPOLAZIONE]]+Tabella2026[[#This Row],[CONTRIBUTO SULLA BASE DEL REDDITO]]</f>
        <v>3725.9744439179885</v>
      </c>
      <c r="S6395" s="3">
        <f>+Tabella2026[[#This Row],[CONTRIBUTO TOTALE]]/(PLAFOND/N_TESSERE)</f>
        <v>7.451948887835977</v>
      </c>
      <c r="T6395" s="3">
        <f>+MAX(CEILING(Tabella2026[[#This Row],[preDEF1]],1),1)</f>
        <v>8</v>
      </c>
      <c r="U6395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95" s="21">
        <f>+Tabella2026[[#This Row],[DEF - n. card]]*(PLAFOND/N_TESSERE)</f>
        <v>4000</v>
      </c>
      <c r="W6395" s="18"/>
    </row>
    <row r="6396" spans="2:23" x14ac:dyDescent="0.25">
      <c r="B6396" s="1" t="s">
        <v>12953</v>
      </c>
      <c r="C6396" s="2">
        <v>5090</v>
      </c>
      <c r="D6396" s="1" t="s">
        <v>12954</v>
      </c>
      <c r="E6396" s="1" t="s">
        <v>18</v>
      </c>
      <c r="F6396" s="1" t="s">
        <v>182</v>
      </c>
      <c r="G6396" s="1" t="s">
        <v>11807</v>
      </c>
      <c r="H6396" s="1" t="s">
        <v>15835</v>
      </c>
      <c r="I6396" s="5">
        <v>745</v>
      </c>
      <c r="J6396" s="5">
        <v>13672142</v>
      </c>
      <c r="K6396" s="3">
        <f>+Tabella2026[[#This Row],[POP_2024]]/SUM(Tabella2026[POP_2024])</f>
        <v>1.2639230025571623E-5</v>
      </c>
      <c r="L6396" s="3">
        <f>+Tabella2026[[#This Row],[INCIDENZA POPOLAZIONE]]*(PLAFOND/2)</f>
        <v>3720.9798401057665</v>
      </c>
      <c r="M6396" s="3">
        <f>+IFERROR(Tabella2026[[#This Row],[reddito_2024]]/Tabella2026[[#This Row],[POP_2024]],"")</f>
        <v>18351.86845637584</v>
      </c>
      <c r="N6396" s="3">
        <f>+IF(Tabella2026[[#This Row],[REDDITO COMPLESSIVO PROCAPITE]]&lt;media_aggr_reddito_pc,(media_aggr_reddito_pc-Tabella2026[[#This Row],[REDDITO COMPLESSIVO PROCAPITE]]),0)</f>
        <v>0</v>
      </c>
      <c r="O6396" s="3">
        <f>+Tabella2026[[#This Row],[DIFFERENZA REDDITO INFERIORE ALLA MEDIA DALLA MEDIA]]*Tabella2026[[#This Row],[POP_2024]]</f>
        <v>0</v>
      </c>
      <c r="P6396" s="3">
        <f>+Tabella2026[[#This Row],[POPOLAZIONE PER DIFFERENZA ]]/SUM(Tabella2026[[POPOLAZIONE PER DIFFERENZA ]])</f>
        <v>0</v>
      </c>
      <c r="Q6396" s="3">
        <f>+Tabella2026[[#This Row],[INCIDENZA POPOLAZIONE PER DIFFERENZA]]*(PLAFOND-SUM(Tabella2026[CONTRIBUTO SULLA BASE DELLA POPOLAZIONE]))</f>
        <v>0</v>
      </c>
      <c r="R6396" s="3">
        <f>+Tabella2026[[#This Row],[CONTRIBUTO SULLA BASE DELLA POPOLAZIONE]]+Tabella2026[[#This Row],[CONTRIBUTO SULLA BASE DEL REDDITO]]</f>
        <v>3720.9798401057665</v>
      </c>
      <c r="S6396" s="3">
        <f>+Tabella2026[[#This Row],[CONTRIBUTO TOTALE]]/(PLAFOND/N_TESSERE)</f>
        <v>7.4419596802115331</v>
      </c>
      <c r="T6396" s="3">
        <f>+MAX(CEILING(Tabella2026[[#This Row],[preDEF1]],1),1)</f>
        <v>8</v>
      </c>
      <c r="U6396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96" s="21">
        <f>+Tabella2026[[#This Row],[DEF - n. card]]*(PLAFOND/N_TESSERE)</f>
        <v>4000</v>
      </c>
      <c r="W6396" s="18"/>
    </row>
    <row r="6397" spans="2:23" x14ac:dyDescent="0.25">
      <c r="B6397" s="1" t="s">
        <v>12897</v>
      </c>
      <c r="C6397" s="2">
        <v>58083</v>
      </c>
      <c r="D6397" s="1" t="s">
        <v>12898</v>
      </c>
      <c r="E6397" s="1" t="s">
        <v>8</v>
      </c>
      <c r="F6397" s="1" t="s">
        <v>7</v>
      </c>
      <c r="G6397" s="1" t="s">
        <v>11807</v>
      </c>
      <c r="H6397" s="1" t="s">
        <v>15834</v>
      </c>
      <c r="I6397" s="5">
        <v>745</v>
      </c>
      <c r="J6397" s="5">
        <v>9604199</v>
      </c>
      <c r="K6397" s="3">
        <f>+Tabella2026[[#This Row],[POP_2024]]/SUM(Tabella2026[POP_2024])</f>
        <v>1.2639230025571623E-5</v>
      </c>
      <c r="L6397" s="3">
        <f>+Tabella2026[[#This Row],[INCIDENZA POPOLAZIONE]]*(PLAFOND/2)</f>
        <v>3720.9798401057665</v>
      </c>
      <c r="M6397" s="3">
        <f>+IFERROR(Tabella2026[[#This Row],[reddito_2024]]/Tabella2026[[#This Row],[POP_2024]],"")</f>
        <v>12891.542281879194</v>
      </c>
      <c r="N6397" s="3">
        <f>+IF(Tabella2026[[#This Row],[REDDITO COMPLESSIVO PROCAPITE]]&lt;media_aggr_reddito_pc,(media_aggr_reddito_pc-Tabella2026[[#This Row],[REDDITO COMPLESSIVO PROCAPITE]]),0)</f>
        <v>4933.5237807295471</v>
      </c>
      <c r="O6397" s="3">
        <f>+Tabella2026[[#This Row],[DIFFERENZA REDDITO INFERIORE ALLA MEDIA DALLA MEDIA]]*Tabella2026[[#This Row],[POP_2024]]</f>
        <v>3675475.2166435127</v>
      </c>
      <c r="P6397" s="3">
        <f>+Tabella2026[[#This Row],[POPOLAZIONE PER DIFFERENZA ]]/SUM(Tabella2026[[POPOLAZIONE PER DIFFERENZA ]])</f>
        <v>3.2608158408151082E-5</v>
      </c>
      <c r="Q6397" s="3">
        <f>+Tabella2026[[#This Row],[INCIDENZA POPOLAZIONE PER DIFFERENZA]]*(PLAFOND-SUM(Tabella2026[CONTRIBUTO SULLA BASE DELLA POPOLAZIONE]))</f>
        <v>9599.8173792409107</v>
      </c>
      <c r="R6397" s="3">
        <f>+Tabella2026[[#This Row],[CONTRIBUTO SULLA BASE DELLA POPOLAZIONE]]+Tabella2026[[#This Row],[CONTRIBUTO SULLA BASE DEL REDDITO]]</f>
        <v>13320.797219346678</v>
      </c>
      <c r="S6397" s="3">
        <f>+Tabella2026[[#This Row],[CONTRIBUTO TOTALE]]/(PLAFOND/N_TESSERE)</f>
        <v>26.641594438693357</v>
      </c>
      <c r="T6397" s="3">
        <f>+MAX(CEILING(Tabella2026[[#This Row],[preDEF1]],1),1)</f>
        <v>27</v>
      </c>
      <c r="U6397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397" s="21">
        <f>+Tabella2026[[#This Row],[DEF - n. card]]*(PLAFOND/N_TESSERE)</f>
        <v>13500</v>
      </c>
      <c r="W6397" s="18"/>
    </row>
    <row r="6398" spans="2:23" x14ac:dyDescent="0.25">
      <c r="B6398" s="1" t="s">
        <v>12879</v>
      </c>
      <c r="C6398" s="2">
        <v>7013</v>
      </c>
      <c r="D6398" s="1" t="s">
        <v>12880</v>
      </c>
      <c r="E6398" s="1" t="s">
        <v>565</v>
      </c>
      <c r="F6398" s="1" t="s">
        <v>565</v>
      </c>
      <c r="G6398" s="1" t="s">
        <v>11807</v>
      </c>
      <c r="H6398" s="1" t="s">
        <v>15835</v>
      </c>
      <c r="I6398" s="5">
        <v>744</v>
      </c>
      <c r="J6398" s="5">
        <v>13264126</v>
      </c>
      <c r="K6398" s="3">
        <f>+Tabella2026[[#This Row],[POP_2024]]/SUM(Tabella2026[POP_2024])</f>
        <v>1.2622264616141325E-5</v>
      </c>
      <c r="L6398" s="3">
        <f>+Tabella2026[[#This Row],[INCIDENZA POPOLAZIONE]]*(PLAFOND/2)</f>
        <v>3715.9852362935439</v>
      </c>
      <c r="M6398" s="3">
        <f>+IFERROR(Tabella2026[[#This Row],[reddito_2024]]/Tabella2026[[#This Row],[POP_2024]],"")</f>
        <v>17828.12634408602</v>
      </c>
      <c r="N6398" s="3">
        <f>+IF(Tabella2026[[#This Row],[REDDITO COMPLESSIVO PROCAPITE]]&lt;media_aggr_reddito_pc,(media_aggr_reddito_pc-Tabella2026[[#This Row],[REDDITO COMPLESSIVO PROCAPITE]]),0)</f>
        <v>0</v>
      </c>
      <c r="O6398" s="3">
        <f>+Tabella2026[[#This Row],[DIFFERENZA REDDITO INFERIORE ALLA MEDIA DALLA MEDIA]]*Tabella2026[[#This Row],[POP_2024]]</f>
        <v>0</v>
      </c>
      <c r="P6398" s="3">
        <f>+Tabella2026[[#This Row],[POPOLAZIONE PER DIFFERENZA ]]/SUM(Tabella2026[[POPOLAZIONE PER DIFFERENZA ]])</f>
        <v>0</v>
      </c>
      <c r="Q6398" s="3">
        <f>+Tabella2026[[#This Row],[INCIDENZA POPOLAZIONE PER DIFFERENZA]]*(PLAFOND-SUM(Tabella2026[CONTRIBUTO SULLA BASE DELLA POPOLAZIONE]))</f>
        <v>0</v>
      </c>
      <c r="R6398" s="3">
        <f>+Tabella2026[[#This Row],[CONTRIBUTO SULLA BASE DELLA POPOLAZIONE]]+Tabella2026[[#This Row],[CONTRIBUTO SULLA BASE DEL REDDITO]]</f>
        <v>3715.9852362935439</v>
      </c>
      <c r="S6398" s="3">
        <f>+Tabella2026[[#This Row],[CONTRIBUTO TOTALE]]/(PLAFOND/N_TESSERE)</f>
        <v>7.4319704725870883</v>
      </c>
      <c r="T6398" s="3">
        <f>+MAX(CEILING(Tabella2026[[#This Row],[preDEF1]],1),1)</f>
        <v>8</v>
      </c>
      <c r="U6398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98" s="21">
        <f>+Tabella2026[[#This Row],[DEF - n. card]]*(PLAFOND/N_TESSERE)</f>
        <v>4000</v>
      </c>
      <c r="W6398" s="18"/>
    </row>
    <row r="6399" spans="2:23" x14ac:dyDescent="0.25">
      <c r="B6399" s="1" t="s">
        <v>12873</v>
      </c>
      <c r="C6399" s="2">
        <v>4191</v>
      </c>
      <c r="D6399" s="1" t="s">
        <v>12874</v>
      </c>
      <c r="E6399" s="1" t="s">
        <v>18</v>
      </c>
      <c r="F6399" s="1" t="s">
        <v>263</v>
      </c>
      <c r="G6399" s="1" t="s">
        <v>11807</v>
      </c>
      <c r="H6399" s="1" t="s">
        <v>15835</v>
      </c>
      <c r="I6399" s="5">
        <v>744</v>
      </c>
      <c r="J6399" s="5">
        <v>14165505</v>
      </c>
      <c r="K6399" s="3">
        <f>+Tabella2026[[#This Row],[POP_2024]]/SUM(Tabella2026[POP_2024])</f>
        <v>1.2622264616141325E-5</v>
      </c>
      <c r="L6399" s="3">
        <f>+Tabella2026[[#This Row],[INCIDENZA POPOLAZIONE]]*(PLAFOND/2)</f>
        <v>3715.9852362935439</v>
      </c>
      <c r="M6399" s="3">
        <f>+IFERROR(Tabella2026[[#This Row],[reddito_2024]]/Tabella2026[[#This Row],[POP_2024]],"")</f>
        <v>19039.657258064515</v>
      </c>
      <c r="N6399" s="3">
        <f>+IF(Tabella2026[[#This Row],[REDDITO COMPLESSIVO PROCAPITE]]&lt;media_aggr_reddito_pc,(media_aggr_reddito_pc-Tabella2026[[#This Row],[REDDITO COMPLESSIVO PROCAPITE]]),0)</f>
        <v>0</v>
      </c>
      <c r="O6399" s="3">
        <f>+Tabella2026[[#This Row],[DIFFERENZA REDDITO INFERIORE ALLA MEDIA DALLA MEDIA]]*Tabella2026[[#This Row],[POP_2024]]</f>
        <v>0</v>
      </c>
      <c r="P6399" s="3">
        <f>+Tabella2026[[#This Row],[POPOLAZIONE PER DIFFERENZA ]]/SUM(Tabella2026[[POPOLAZIONE PER DIFFERENZA ]])</f>
        <v>0</v>
      </c>
      <c r="Q6399" s="3">
        <f>+Tabella2026[[#This Row],[INCIDENZA POPOLAZIONE PER DIFFERENZA]]*(PLAFOND-SUM(Tabella2026[CONTRIBUTO SULLA BASE DELLA POPOLAZIONE]))</f>
        <v>0</v>
      </c>
      <c r="R6399" s="3">
        <f>+Tabella2026[[#This Row],[CONTRIBUTO SULLA BASE DELLA POPOLAZIONE]]+Tabella2026[[#This Row],[CONTRIBUTO SULLA BASE DEL REDDITO]]</f>
        <v>3715.9852362935439</v>
      </c>
      <c r="S6399" s="3">
        <f>+Tabella2026[[#This Row],[CONTRIBUTO TOTALE]]/(PLAFOND/N_TESSERE)</f>
        <v>7.4319704725870883</v>
      </c>
      <c r="T6399" s="3">
        <f>+MAX(CEILING(Tabella2026[[#This Row],[preDEF1]],1),1)</f>
        <v>8</v>
      </c>
      <c r="U639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99" s="21">
        <f>+Tabella2026[[#This Row],[DEF - n. card]]*(PLAFOND/N_TESSERE)</f>
        <v>4000</v>
      </c>
      <c r="W6399" s="18"/>
    </row>
    <row r="6400" spans="2:23" x14ac:dyDescent="0.25">
      <c r="B6400" s="1" t="s">
        <v>12905</v>
      </c>
      <c r="C6400" s="2">
        <v>9019</v>
      </c>
      <c r="D6400" s="1" t="s">
        <v>12906</v>
      </c>
      <c r="E6400" s="1" t="s">
        <v>24</v>
      </c>
      <c r="F6400" s="1" t="s">
        <v>246</v>
      </c>
      <c r="G6400" s="1" t="s">
        <v>11807</v>
      </c>
      <c r="H6400" s="1" t="s">
        <v>15835</v>
      </c>
      <c r="I6400" s="5">
        <v>743</v>
      </c>
      <c r="J6400" s="5">
        <v>9704939</v>
      </c>
      <c r="K6400" s="3">
        <f>+Tabella2026[[#This Row],[POP_2024]]/SUM(Tabella2026[POP_2024])</f>
        <v>1.2605299206711027E-5</v>
      </c>
      <c r="L6400" s="3">
        <f>+Tabella2026[[#This Row],[INCIDENZA POPOLAZIONE]]*(PLAFOND/2)</f>
        <v>3710.9906324813214</v>
      </c>
      <c r="M6400" s="3">
        <f>+IFERROR(Tabella2026[[#This Row],[reddito_2024]]/Tabella2026[[#This Row],[POP_2024]],"")</f>
        <v>13061.829071332437</v>
      </c>
      <c r="N6400" s="3">
        <f>+IF(Tabella2026[[#This Row],[REDDITO COMPLESSIVO PROCAPITE]]&lt;media_aggr_reddito_pc,(media_aggr_reddito_pc-Tabella2026[[#This Row],[REDDITO COMPLESSIVO PROCAPITE]]),0)</f>
        <v>4763.2369912763043</v>
      </c>
      <c r="O6400" s="3">
        <f>+Tabella2026[[#This Row],[DIFFERENZA REDDITO INFERIORE ALLA MEDIA DALLA MEDIA]]*Tabella2026[[#This Row],[POP_2024]]</f>
        <v>3539085.0845182939</v>
      </c>
      <c r="P6400" s="3">
        <f>+Tabella2026[[#This Row],[POPOLAZIONE PER DIFFERENZA ]]/SUM(Tabella2026[[POPOLAZIONE PER DIFFERENZA ]])</f>
        <v>3.139812956249089E-5</v>
      </c>
      <c r="Q6400" s="3">
        <f>+Tabella2026[[#This Row],[INCIDENZA POPOLAZIONE PER DIFFERENZA]]*(PLAFOND-SUM(Tabella2026[CONTRIBUTO SULLA BASE DELLA POPOLAZIONE]))</f>
        <v>9243.5857946001834</v>
      </c>
      <c r="R6400" s="3">
        <f>+Tabella2026[[#This Row],[CONTRIBUTO SULLA BASE DELLA POPOLAZIONE]]+Tabella2026[[#This Row],[CONTRIBUTO SULLA BASE DEL REDDITO]]</f>
        <v>12954.576427081505</v>
      </c>
      <c r="S6400" s="3">
        <f>+Tabella2026[[#This Row],[CONTRIBUTO TOTALE]]/(PLAFOND/N_TESSERE)</f>
        <v>25.909152854163011</v>
      </c>
      <c r="T6400" s="3">
        <f>+MAX(CEILING(Tabella2026[[#This Row],[preDEF1]],1),1)</f>
        <v>26</v>
      </c>
      <c r="U6400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400" s="21">
        <f>+Tabella2026[[#This Row],[DEF - n. card]]*(PLAFOND/N_TESSERE)</f>
        <v>13000</v>
      </c>
      <c r="W6400" s="18"/>
    </row>
    <row r="6401" spans="2:23" x14ac:dyDescent="0.25">
      <c r="B6401" s="1" t="s">
        <v>12592</v>
      </c>
      <c r="C6401" s="2">
        <v>4056</v>
      </c>
      <c r="D6401" s="1" t="s">
        <v>12593</v>
      </c>
      <c r="E6401" s="1" t="s">
        <v>18</v>
      </c>
      <c r="F6401" s="1" t="s">
        <v>263</v>
      </c>
      <c r="G6401" s="1" t="s">
        <v>11807</v>
      </c>
      <c r="H6401" s="1" t="s">
        <v>15835</v>
      </c>
      <c r="I6401" s="5">
        <v>743</v>
      </c>
      <c r="J6401" s="5">
        <v>10169287</v>
      </c>
      <c r="K6401" s="3">
        <f>+Tabella2026[[#This Row],[POP_2024]]/SUM(Tabella2026[POP_2024])</f>
        <v>1.2605299206711027E-5</v>
      </c>
      <c r="L6401" s="3">
        <f>+Tabella2026[[#This Row],[INCIDENZA POPOLAZIONE]]*(PLAFOND/2)</f>
        <v>3710.9906324813214</v>
      </c>
      <c r="M6401" s="3">
        <f>+IFERROR(Tabella2026[[#This Row],[reddito_2024]]/Tabella2026[[#This Row],[POP_2024]],"")</f>
        <v>13686.79273216689</v>
      </c>
      <c r="N6401" s="3">
        <f>+IF(Tabella2026[[#This Row],[REDDITO COMPLESSIVO PROCAPITE]]&lt;media_aggr_reddito_pc,(media_aggr_reddito_pc-Tabella2026[[#This Row],[REDDITO COMPLESSIVO PROCAPITE]]),0)</f>
        <v>4138.2733304418507</v>
      </c>
      <c r="O6401" s="3">
        <f>+Tabella2026[[#This Row],[DIFFERENZA REDDITO INFERIORE ALLA MEDIA DALLA MEDIA]]*Tabella2026[[#This Row],[POP_2024]]</f>
        <v>3074737.0845182952</v>
      </c>
      <c r="P6401" s="3">
        <f>+Tabella2026[[#This Row],[POPOLAZIONE PER DIFFERENZA ]]/SUM(Tabella2026[[POPOLAZIONE PER DIFFERENZA ]])</f>
        <v>2.727851720000147E-5</v>
      </c>
      <c r="Q6401" s="3">
        <f>+Tabella2026[[#This Row],[INCIDENZA POPOLAZIONE PER DIFFERENZA]]*(PLAFOND-SUM(Tabella2026[CONTRIBUTO SULLA BASE DELLA POPOLAZIONE]))</f>
        <v>8030.7750047925656</v>
      </c>
      <c r="R6401" s="3">
        <f>+Tabella2026[[#This Row],[CONTRIBUTO SULLA BASE DELLA POPOLAZIONE]]+Tabella2026[[#This Row],[CONTRIBUTO SULLA BASE DEL REDDITO]]</f>
        <v>11741.765637273887</v>
      </c>
      <c r="S6401" s="3">
        <f>+Tabella2026[[#This Row],[CONTRIBUTO TOTALE]]/(PLAFOND/N_TESSERE)</f>
        <v>23.483531274547776</v>
      </c>
      <c r="T6401" s="3">
        <f>+MAX(CEILING(Tabella2026[[#This Row],[preDEF1]],1),1)</f>
        <v>24</v>
      </c>
      <c r="U6401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401" s="21">
        <f>+Tabella2026[[#This Row],[DEF - n. card]]*(PLAFOND/N_TESSERE)</f>
        <v>12000</v>
      </c>
      <c r="W6401" s="18"/>
    </row>
    <row r="6402" spans="2:23" x14ac:dyDescent="0.25">
      <c r="B6402" s="1" t="s">
        <v>12766</v>
      </c>
      <c r="C6402" s="2">
        <v>18117</v>
      </c>
      <c r="D6402" s="1" t="s">
        <v>12767</v>
      </c>
      <c r="E6402" s="1" t="s">
        <v>12</v>
      </c>
      <c r="F6402" s="1" t="s">
        <v>195</v>
      </c>
      <c r="G6402" s="1" t="s">
        <v>11807</v>
      </c>
      <c r="H6402" s="1" t="s">
        <v>15835</v>
      </c>
      <c r="I6402" s="5">
        <v>743</v>
      </c>
      <c r="J6402" s="5">
        <v>13440655</v>
      </c>
      <c r="K6402" s="3">
        <f>+Tabella2026[[#This Row],[POP_2024]]/SUM(Tabella2026[POP_2024])</f>
        <v>1.2605299206711027E-5</v>
      </c>
      <c r="L6402" s="3">
        <f>+Tabella2026[[#This Row],[INCIDENZA POPOLAZIONE]]*(PLAFOND/2)</f>
        <v>3710.9906324813214</v>
      </c>
      <c r="M6402" s="3">
        <f>+IFERROR(Tabella2026[[#This Row],[reddito_2024]]/Tabella2026[[#This Row],[POP_2024]],"")</f>
        <v>18089.710632570659</v>
      </c>
      <c r="N6402" s="3">
        <f>+IF(Tabella2026[[#This Row],[REDDITO COMPLESSIVO PROCAPITE]]&lt;media_aggr_reddito_pc,(media_aggr_reddito_pc-Tabella2026[[#This Row],[REDDITO COMPLESSIVO PROCAPITE]]),0)</f>
        <v>0</v>
      </c>
      <c r="O6402" s="3">
        <f>+Tabella2026[[#This Row],[DIFFERENZA REDDITO INFERIORE ALLA MEDIA DALLA MEDIA]]*Tabella2026[[#This Row],[POP_2024]]</f>
        <v>0</v>
      </c>
      <c r="P6402" s="3">
        <f>+Tabella2026[[#This Row],[POPOLAZIONE PER DIFFERENZA ]]/SUM(Tabella2026[[POPOLAZIONE PER DIFFERENZA ]])</f>
        <v>0</v>
      </c>
      <c r="Q6402" s="3">
        <f>+Tabella2026[[#This Row],[INCIDENZA POPOLAZIONE PER DIFFERENZA]]*(PLAFOND-SUM(Tabella2026[CONTRIBUTO SULLA BASE DELLA POPOLAZIONE]))</f>
        <v>0</v>
      </c>
      <c r="R6402" s="3">
        <f>+Tabella2026[[#This Row],[CONTRIBUTO SULLA BASE DELLA POPOLAZIONE]]+Tabella2026[[#This Row],[CONTRIBUTO SULLA BASE DEL REDDITO]]</f>
        <v>3710.9906324813214</v>
      </c>
      <c r="S6402" s="3">
        <f>+Tabella2026[[#This Row],[CONTRIBUTO TOTALE]]/(PLAFOND/N_TESSERE)</f>
        <v>7.4219812649626427</v>
      </c>
      <c r="T6402" s="3">
        <f>+MAX(CEILING(Tabella2026[[#This Row],[preDEF1]],1),1)</f>
        <v>8</v>
      </c>
      <c r="U6402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02" s="21">
        <f>+Tabella2026[[#This Row],[DEF - n. card]]*(PLAFOND/N_TESSERE)</f>
        <v>4000</v>
      </c>
      <c r="W6402" s="18"/>
    </row>
    <row r="6403" spans="2:23" x14ac:dyDescent="0.25">
      <c r="B6403" s="1" t="s">
        <v>12889</v>
      </c>
      <c r="C6403" s="2">
        <v>9054</v>
      </c>
      <c r="D6403" s="1" t="s">
        <v>12890</v>
      </c>
      <c r="E6403" s="1" t="s">
        <v>24</v>
      </c>
      <c r="F6403" s="1" t="s">
        <v>246</v>
      </c>
      <c r="G6403" s="1" t="s">
        <v>11807</v>
      </c>
      <c r="H6403" s="1" t="s">
        <v>15835</v>
      </c>
      <c r="I6403" s="5">
        <v>743</v>
      </c>
      <c r="J6403" s="5">
        <v>14870128</v>
      </c>
      <c r="K6403" s="3">
        <f>+Tabella2026[[#This Row],[POP_2024]]/SUM(Tabella2026[POP_2024])</f>
        <v>1.2605299206711027E-5</v>
      </c>
      <c r="L6403" s="3">
        <f>+Tabella2026[[#This Row],[INCIDENZA POPOLAZIONE]]*(PLAFOND/2)</f>
        <v>3710.9906324813214</v>
      </c>
      <c r="M6403" s="3">
        <f>+IFERROR(Tabella2026[[#This Row],[reddito_2024]]/Tabella2026[[#This Row],[POP_2024]],"")</f>
        <v>20013.631224764467</v>
      </c>
      <c r="N6403" s="3">
        <f>+IF(Tabella2026[[#This Row],[REDDITO COMPLESSIVO PROCAPITE]]&lt;media_aggr_reddito_pc,(media_aggr_reddito_pc-Tabella2026[[#This Row],[REDDITO COMPLESSIVO PROCAPITE]]),0)</f>
        <v>0</v>
      </c>
      <c r="O6403" s="3">
        <f>+Tabella2026[[#This Row],[DIFFERENZA REDDITO INFERIORE ALLA MEDIA DALLA MEDIA]]*Tabella2026[[#This Row],[POP_2024]]</f>
        <v>0</v>
      </c>
      <c r="P6403" s="3">
        <f>+Tabella2026[[#This Row],[POPOLAZIONE PER DIFFERENZA ]]/SUM(Tabella2026[[POPOLAZIONE PER DIFFERENZA ]])</f>
        <v>0</v>
      </c>
      <c r="Q6403" s="3">
        <f>+Tabella2026[[#This Row],[INCIDENZA POPOLAZIONE PER DIFFERENZA]]*(PLAFOND-SUM(Tabella2026[CONTRIBUTO SULLA BASE DELLA POPOLAZIONE]))</f>
        <v>0</v>
      </c>
      <c r="R6403" s="3">
        <f>+Tabella2026[[#This Row],[CONTRIBUTO SULLA BASE DELLA POPOLAZIONE]]+Tabella2026[[#This Row],[CONTRIBUTO SULLA BASE DEL REDDITO]]</f>
        <v>3710.9906324813214</v>
      </c>
      <c r="S6403" s="3">
        <f>+Tabella2026[[#This Row],[CONTRIBUTO TOTALE]]/(PLAFOND/N_TESSERE)</f>
        <v>7.4219812649626427</v>
      </c>
      <c r="T6403" s="3">
        <f>+MAX(CEILING(Tabella2026[[#This Row],[preDEF1]],1),1)</f>
        <v>8</v>
      </c>
      <c r="U6403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03" s="21">
        <f>+Tabella2026[[#This Row],[DEF - n. card]]*(PLAFOND/N_TESSERE)</f>
        <v>4000</v>
      </c>
      <c r="W6403" s="18"/>
    </row>
    <row r="6404" spans="2:23" x14ac:dyDescent="0.25">
      <c r="B6404" s="1" t="s">
        <v>12883</v>
      </c>
      <c r="C6404" s="2">
        <v>22093</v>
      </c>
      <c r="D6404" s="1" t="s">
        <v>12884</v>
      </c>
      <c r="E6404" s="1" t="s">
        <v>99</v>
      </c>
      <c r="F6404" s="1" t="s">
        <v>98</v>
      </c>
      <c r="G6404" s="1" t="s">
        <v>11807</v>
      </c>
      <c r="H6404" s="1" t="s">
        <v>15835</v>
      </c>
      <c r="I6404" s="5">
        <v>742</v>
      </c>
      <c r="J6404" s="5">
        <v>17577267</v>
      </c>
      <c r="K6404" s="3">
        <f>+Tabella2026[[#This Row],[POP_2024]]/SUM(Tabella2026[POP_2024])</f>
        <v>1.258833379728073E-5</v>
      </c>
      <c r="L6404" s="3">
        <f>+Tabella2026[[#This Row],[INCIDENZA POPOLAZIONE]]*(PLAFOND/2)</f>
        <v>3705.9960286690989</v>
      </c>
      <c r="M6404" s="3">
        <f>+IFERROR(Tabella2026[[#This Row],[reddito_2024]]/Tabella2026[[#This Row],[POP_2024]],"")</f>
        <v>23689.039083557953</v>
      </c>
      <c r="N6404" s="3">
        <f>+IF(Tabella2026[[#This Row],[REDDITO COMPLESSIVO PROCAPITE]]&lt;media_aggr_reddito_pc,(media_aggr_reddito_pc-Tabella2026[[#This Row],[REDDITO COMPLESSIVO PROCAPITE]]),0)</f>
        <v>0</v>
      </c>
      <c r="O6404" s="3">
        <f>+Tabella2026[[#This Row],[DIFFERENZA REDDITO INFERIORE ALLA MEDIA DALLA MEDIA]]*Tabella2026[[#This Row],[POP_2024]]</f>
        <v>0</v>
      </c>
      <c r="P6404" s="3">
        <f>+Tabella2026[[#This Row],[POPOLAZIONE PER DIFFERENZA ]]/SUM(Tabella2026[[POPOLAZIONE PER DIFFERENZA ]])</f>
        <v>0</v>
      </c>
      <c r="Q6404" s="3">
        <f>+Tabella2026[[#This Row],[INCIDENZA POPOLAZIONE PER DIFFERENZA]]*(PLAFOND-SUM(Tabella2026[CONTRIBUTO SULLA BASE DELLA POPOLAZIONE]))</f>
        <v>0</v>
      </c>
      <c r="R6404" s="3">
        <f>+Tabella2026[[#This Row],[CONTRIBUTO SULLA BASE DELLA POPOLAZIONE]]+Tabella2026[[#This Row],[CONTRIBUTO SULLA BASE DEL REDDITO]]</f>
        <v>3705.9960286690989</v>
      </c>
      <c r="S6404" s="3">
        <f>+Tabella2026[[#This Row],[CONTRIBUTO TOTALE]]/(PLAFOND/N_TESSERE)</f>
        <v>7.4119920573381979</v>
      </c>
      <c r="T6404" s="3">
        <f>+MAX(CEILING(Tabella2026[[#This Row],[preDEF1]],1),1)</f>
        <v>8</v>
      </c>
      <c r="U640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04" s="21">
        <f>+Tabella2026[[#This Row],[DEF - n. card]]*(PLAFOND/N_TESSERE)</f>
        <v>4000</v>
      </c>
      <c r="W6404" s="18"/>
    </row>
    <row r="6405" spans="2:23" x14ac:dyDescent="0.25">
      <c r="B6405" s="1" t="s">
        <v>12925</v>
      </c>
      <c r="C6405" s="2">
        <v>40031</v>
      </c>
      <c r="D6405" s="1" t="s">
        <v>12926</v>
      </c>
      <c r="E6405" s="1" t="s">
        <v>27</v>
      </c>
      <c r="F6405" s="1" t="s">
        <v>104</v>
      </c>
      <c r="G6405" s="1" t="s">
        <v>11807</v>
      </c>
      <c r="H6405" s="1" t="s">
        <v>15835</v>
      </c>
      <c r="I6405" s="5">
        <v>742</v>
      </c>
      <c r="J6405" s="5">
        <v>10727735</v>
      </c>
      <c r="K6405" s="3">
        <f>+Tabella2026[[#This Row],[POP_2024]]/SUM(Tabella2026[POP_2024])</f>
        <v>1.258833379728073E-5</v>
      </c>
      <c r="L6405" s="3">
        <f>+Tabella2026[[#This Row],[INCIDENZA POPOLAZIONE]]*(PLAFOND/2)</f>
        <v>3705.9960286690989</v>
      </c>
      <c r="M6405" s="3">
        <f>+IFERROR(Tabella2026[[#This Row],[reddito_2024]]/Tabella2026[[#This Row],[POP_2024]],"")</f>
        <v>14457.863881401618</v>
      </c>
      <c r="N6405" s="3">
        <f>+IF(Tabella2026[[#This Row],[REDDITO COMPLESSIVO PROCAPITE]]&lt;media_aggr_reddito_pc,(media_aggr_reddito_pc-Tabella2026[[#This Row],[REDDITO COMPLESSIVO PROCAPITE]]),0)</f>
        <v>3367.2021812071234</v>
      </c>
      <c r="O6405" s="3">
        <f>+Tabella2026[[#This Row],[DIFFERENZA REDDITO INFERIORE ALLA MEDIA DALLA MEDIA]]*Tabella2026[[#This Row],[POP_2024]]</f>
        <v>2498464.0184556856</v>
      </c>
      <c r="P6405" s="3">
        <f>+Tabella2026[[#This Row],[POPOLAZIONE PER DIFFERENZA ]]/SUM(Tabella2026[[POPOLAZIONE PER DIFFERENZA ]])</f>
        <v>2.2165925680018147E-5</v>
      </c>
      <c r="Q6405" s="3">
        <f>+Tabella2026[[#This Row],[INCIDENZA POPOLAZIONE PER DIFFERENZA]]*(PLAFOND-SUM(Tabella2026[CONTRIBUTO SULLA BASE DELLA POPOLAZIONE]))</f>
        <v>6525.6318957531093</v>
      </c>
      <c r="R6405" s="3">
        <f>+Tabella2026[[#This Row],[CONTRIBUTO SULLA BASE DELLA POPOLAZIONE]]+Tabella2026[[#This Row],[CONTRIBUTO SULLA BASE DEL REDDITO]]</f>
        <v>10231.627924422208</v>
      </c>
      <c r="S6405" s="3">
        <f>+Tabella2026[[#This Row],[CONTRIBUTO TOTALE]]/(PLAFOND/N_TESSERE)</f>
        <v>20.463255848844415</v>
      </c>
      <c r="T6405" s="3">
        <f>+MAX(CEILING(Tabella2026[[#This Row],[preDEF1]],1),1)</f>
        <v>21</v>
      </c>
      <c r="U6405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405" s="21">
        <f>+Tabella2026[[#This Row],[DEF - n. card]]*(PLAFOND/N_TESSERE)</f>
        <v>10500</v>
      </c>
      <c r="W6405" s="18"/>
    </row>
    <row r="6406" spans="2:23" x14ac:dyDescent="0.25">
      <c r="B6406" s="1" t="s">
        <v>12822</v>
      </c>
      <c r="C6406" s="2">
        <v>10065</v>
      </c>
      <c r="D6406" s="1" t="s">
        <v>12823</v>
      </c>
      <c r="E6406" s="1" t="s">
        <v>24</v>
      </c>
      <c r="F6406" s="1" t="s">
        <v>23</v>
      </c>
      <c r="G6406" s="1" t="s">
        <v>11807</v>
      </c>
      <c r="H6406" s="1" t="s">
        <v>15835</v>
      </c>
      <c r="I6406" s="5">
        <v>742</v>
      </c>
      <c r="J6406" s="5">
        <v>16285325</v>
      </c>
      <c r="K6406" s="3">
        <f>+Tabella2026[[#This Row],[POP_2024]]/SUM(Tabella2026[POP_2024])</f>
        <v>1.258833379728073E-5</v>
      </c>
      <c r="L6406" s="3">
        <f>+Tabella2026[[#This Row],[INCIDENZA POPOLAZIONE]]*(PLAFOND/2)</f>
        <v>3705.9960286690989</v>
      </c>
      <c r="M6406" s="3">
        <f>+IFERROR(Tabella2026[[#This Row],[reddito_2024]]/Tabella2026[[#This Row],[POP_2024]],"")</f>
        <v>21947.877358490565</v>
      </c>
      <c r="N6406" s="3">
        <f>+IF(Tabella2026[[#This Row],[REDDITO COMPLESSIVO PROCAPITE]]&lt;media_aggr_reddito_pc,(media_aggr_reddito_pc-Tabella2026[[#This Row],[REDDITO COMPLESSIVO PROCAPITE]]),0)</f>
        <v>0</v>
      </c>
      <c r="O6406" s="3">
        <f>+Tabella2026[[#This Row],[DIFFERENZA REDDITO INFERIORE ALLA MEDIA DALLA MEDIA]]*Tabella2026[[#This Row],[POP_2024]]</f>
        <v>0</v>
      </c>
      <c r="P6406" s="3">
        <f>+Tabella2026[[#This Row],[POPOLAZIONE PER DIFFERENZA ]]/SUM(Tabella2026[[POPOLAZIONE PER DIFFERENZA ]])</f>
        <v>0</v>
      </c>
      <c r="Q6406" s="3">
        <f>+Tabella2026[[#This Row],[INCIDENZA POPOLAZIONE PER DIFFERENZA]]*(PLAFOND-SUM(Tabella2026[CONTRIBUTO SULLA BASE DELLA POPOLAZIONE]))</f>
        <v>0</v>
      </c>
      <c r="R6406" s="3">
        <f>+Tabella2026[[#This Row],[CONTRIBUTO SULLA BASE DELLA POPOLAZIONE]]+Tabella2026[[#This Row],[CONTRIBUTO SULLA BASE DEL REDDITO]]</f>
        <v>3705.9960286690989</v>
      </c>
      <c r="S6406" s="3">
        <f>+Tabella2026[[#This Row],[CONTRIBUTO TOTALE]]/(PLAFOND/N_TESSERE)</f>
        <v>7.4119920573381979</v>
      </c>
      <c r="T6406" s="3">
        <f>+MAX(CEILING(Tabella2026[[#This Row],[preDEF1]],1),1)</f>
        <v>8</v>
      </c>
      <c r="U6406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06" s="21">
        <f>+Tabella2026[[#This Row],[DEF - n. card]]*(PLAFOND/N_TESSERE)</f>
        <v>4000</v>
      </c>
      <c r="W6406" s="18"/>
    </row>
    <row r="6407" spans="2:23" x14ac:dyDescent="0.25">
      <c r="B6407" s="1" t="s">
        <v>12855</v>
      </c>
      <c r="C6407" s="2">
        <v>41005</v>
      </c>
      <c r="D6407" s="1" t="s">
        <v>12856</v>
      </c>
      <c r="E6407" s="1" t="s">
        <v>117</v>
      </c>
      <c r="F6407" s="1" t="s">
        <v>130</v>
      </c>
      <c r="G6407" s="1" t="s">
        <v>11807</v>
      </c>
      <c r="H6407" s="1" t="s">
        <v>15834</v>
      </c>
      <c r="I6407" s="5">
        <v>741</v>
      </c>
      <c r="J6407" s="5">
        <v>12286744</v>
      </c>
      <c r="K6407" s="3">
        <f>+Tabella2026[[#This Row],[POP_2024]]/SUM(Tabella2026[POP_2024])</f>
        <v>1.2571368387850432E-5</v>
      </c>
      <c r="L6407" s="3">
        <f>+Tabella2026[[#This Row],[INCIDENZA POPOLAZIONE]]*(PLAFOND/2)</f>
        <v>3701.0014248568764</v>
      </c>
      <c r="M6407" s="3">
        <f>+IFERROR(Tabella2026[[#This Row],[reddito_2024]]/Tabella2026[[#This Row],[POP_2024]],"")</f>
        <v>16581.300944669365</v>
      </c>
      <c r="N6407" s="3">
        <f>+IF(Tabella2026[[#This Row],[REDDITO COMPLESSIVO PROCAPITE]]&lt;media_aggr_reddito_pc,(media_aggr_reddito_pc-Tabella2026[[#This Row],[REDDITO COMPLESSIVO PROCAPITE]]),0)</f>
        <v>1243.7651179393761</v>
      </c>
      <c r="O6407" s="3">
        <f>+Tabella2026[[#This Row],[DIFFERENZA REDDITO INFERIORE ALLA MEDIA DALLA MEDIA]]*Tabella2026[[#This Row],[POP_2024]]</f>
        <v>921629.95239307766</v>
      </c>
      <c r="P6407" s="3">
        <f>+Tabella2026[[#This Row],[POPOLAZIONE PER DIFFERENZA ]]/SUM(Tabella2026[[POPOLAZIONE PER DIFFERENZA ]])</f>
        <v>8.176536015055669E-6</v>
      </c>
      <c r="Q6407" s="3">
        <f>+Tabella2026[[#This Row],[INCIDENZA POPOLAZIONE PER DIFFERENZA]]*(PLAFOND-SUM(Tabella2026[CONTRIBUTO SULLA BASE DELLA POPOLAZIONE]))</f>
        <v>2407.1660704303872</v>
      </c>
      <c r="R6407" s="3">
        <f>+Tabella2026[[#This Row],[CONTRIBUTO SULLA BASE DELLA POPOLAZIONE]]+Tabella2026[[#This Row],[CONTRIBUTO SULLA BASE DEL REDDITO]]</f>
        <v>6108.1674952872636</v>
      </c>
      <c r="S6407" s="3">
        <f>+Tabella2026[[#This Row],[CONTRIBUTO TOTALE]]/(PLAFOND/N_TESSERE)</f>
        <v>12.216334990574527</v>
      </c>
      <c r="T6407" s="3">
        <f>+MAX(CEILING(Tabella2026[[#This Row],[preDEF1]],1),1)</f>
        <v>13</v>
      </c>
      <c r="U6407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407" s="21">
        <f>+Tabella2026[[#This Row],[DEF - n. card]]*(PLAFOND/N_TESSERE)</f>
        <v>6500</v>
      </c>
      <c r="W6407" s="18"/>
    </row>
    <row r="6408" spans="2:23" x14ac:dyDescent="0.25">
      <c r="B6408" s="1" t="s">
        <v>12808</v>
      </c>
      <c r="C6408" s="2">
        <v>4230</v>
      </c>
      <c r="D6408" s="1" t="s">
        <v>12809</v>
      </c>
      <c r="E6408" s="1" t="s">
        <v>18</v>
      </c>
      <c r="F6408" s="1" t="s">
        <v>263</v>
      </c>
      <c r="G6408" s="1" t="s">
        <v>11807</v>
      </c>
      <c r="H6408" s="1" t="s">
        <v>15835</v>
      </c>
      <c r="I6408" s="5">
        <v>741</v>
      </c>
      <c r="J6408" s="5">
        <v>15942719</v>
      </c>
      <c r="K6408" s="3">
        <f>+Tabella2026[[#This Row],[POP_2024]]/SUM(Tabella2026[POP_2024])</f>
        <v>1.2571368387850432E-5</v>
      </c>
      <c r="L6408" s="3">
        <f>+Tabella2026[[#This Row],[INCIDENZA POPOLAZIONE]]*(PLAFOND/2)</f>
        <v>3701.0014248568764</v>
      </c>
      <c r="M6408" s="3">
        <f>+IFERROR(Tabella2026[[#This Row],[reddito_2024]]/Tabella2026[[#This Row],[POP_2024]],"")</f>
        <v>21515.140350877195</v>
      </c>
      <c r="N6408" s="3">
        <f>+IF(Tabella2026[[#This Row],[REDDITO COMPLESSIVO PROCAPITE]]&lt;media_aggr_reddito_pc,(media_aggr_reddito_pc-Tabella2026[[#This Row],[REDDITO COMPLESSIVO PROCAPITE]]),0)</f>
        <v>0</v>
      </c>
      <c r="O6408" s="3">
        <f>+Tabella2026[[#This Row],[DIFFERENZA REDDITO INFERIORE ALLA MEDIA DALLA MEDIA]]*Tabella2026[[#This Row],[POP_2024]]</f>
        <v>0</v>
      </c>
      <c r="P6408" s="3">
        <f>+Tabella2026[[#This Row],[POPOLAZIONE PER DIFFERENZA ]]/SUM(Tabella2026[[POPOLAZIONE PER DIFFERENZA ]])</f>
        <v>0</v>
      </c>
      <c r="Q6408" s="3">
        <f>+Tabella2026[[#This Row],[INCIDENZA POPOLAZIONE PER DIFFERENZA]]*(PLAFOND-SUM(Tabella2026[CONTRIBUTO SULLA BASE DELLA POPOLAZIONE]))</f>
        <v>0</v>
      </c>
      <c r="R6408" s="3">
        <f>+Tabella2026[[#This Row],[CONTRIBUTO SULLA BASE DELLA POPOLAZIONE]]+Tabella2026[[#This Row],[CONTRIBUTO SULLA BASE DEL REDDITO]]</f>
        <v>3701.0014248568764</v>
      </c>
      <c r="S6408" s="3">
        <f>+Tabella2026[[#This Row],[CONTRIBUTO TOTALE]]/(PLAFOND/N_TESSERE)</f>
        <v>7.4020028497137531</v>
      </c>
      <c r="T6408" s="3">
        <f>+MAX(CEILING(Tabella2026[[#This Row],[preDEF1]],1),1)</f>
        <v>8</v>
      </c>
      <c r="U6408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08" s="21">
        <f>+Tabella2026[[#This Row],[DEF - n. card]]*(PLAFOND/N_TESSERE)</f>
        <v>4000</v>
      </c>
      <c r="W6408" s="18"/>
    </row>
    <row r="6409" spans="2:23" x14ac:dyDescent="0.25">
      <c r="B6409" s="1" t="s">
        <v>12929</v>
      </c>
      <c r="C6409" s="2">
        <v>4246</v>
      </c>
      <c r="D6409" s="1" t="s">
        <v>12930</v>
      </c>
      <c r="E6409" s="1" t="s">
        <v>18</v>
      </c>
      <c r="F6409" s="1" t="s">
        <v>263</v>
      </c>
      <c r="G6409" s="1" t="s">
        <v>11807</v>
      </c>
      <c r="H6409" s="1" t="s">
        <v>15835</v>
      </c>
      <c r="I6409" s="5">
        <v>740</v>
      </c>
      <c r="J6409" s="5">
        <v>13220210</v>
      </c>
      <c r="K6409" s="3">
        <f>+Tabella2026[[#This Row],[POP_2024]]/SUM(Tabella2026[POP_2024])</f>
        <v>1.2554402978420134E-5</v>
      </c>
      <c r="L6409" s="3">
        <f>+Tabella2026[[#This Row],[INCIDENZA POPOLAZIONE]]*(PLAFOND/2)</f>
        <v>3696.0068210446539</v>
      </c>
      <c r="M6409" s="3">
        <f>+IFERROR(Tabella2026[[#This Row],[reddito_2024]]/Tabella2026[[#This Row],[POP_2024]],"")</f>
        <v>17865.14864864865</v>
      </c>
      <c r="N6409" s="3">
        <f>+IF(Tabella2026[[#This Row],[REDDITO COMPLESSIVO PROCAPITE]]&lt;media_aggr_reddito_pc,(media_aggr_reddito_pc-Tabella2026[[#This Row],[REDDITO COMPLESSIVO PROCAPITE]]),0)</f>
        <v>0</v>
      </c>
      <c r="O6409" s="3">
        <f>+Tabella2026[[#This Row],[DIFFERENZA REDDITO INFERIORE ALLA MEDIA DALLA MEDIA]]*Tabella2026[[#This Row],[POP_2024]]</f>
        <v>0</v>
      </c>
      <c r="P6409" s="3">
        <f>+Tabella2026[[#This Row],[POPOLAZIONE PER DIFFERENZA ]]/SUM(Tabella2026[[POPOLAZIONE PER DIFFERENZA ]])</f>
        <v>0</v>
      </c>
      <c r="Q6409" s="3">
        <f>+Tabella2026[[#This Row],[INCIDENZA POPOLAZIONE PER DIFFERENZA]]*(PLAFOND-SUM(Tabella2026[CONTRIBUTO SULLA BASE DELLA POPOLAZIONE]))</f>
        <v>0</v>
      </c>
      <c r="R6409" s="3">
        <f>+Tabella2026[[#This Row],[CONTRIBUTO SULLA BASE DELLA POPOLAZIONE]]+Tabella2026[[#This Row],[CONTRIBUTO SULLA BASE DEL REDDITO]]</f>
        <v>3696.0068210446539</v>
      </c>
      <c r="S6409" s="3">
        <f>+Tabella2026[[#This Row],[CONTRIBUTO TOTALE]]/(PLAFOND/N_TESSERE)</f>
        <v>7.3920136420893074</v>
      </c>
      <c r="T6409" s="3">
        <f>+MAX(CEILING(Tabella2026[[#This Row],[preDEF1]],1),1)</f>
        <v>8</v>
      </c>
      <c r="U640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09" s="21">
        <f>+Tabella2026[[#This Row],[DEF - n. card]]*(PLAFOND/N_TESSERE)</f>
        <v>4000</v>
      </c>
      <c r="W6409" s="18"/>
    </row>
    <row r="6410" spans="2:23" x14ac:dyDescent="0.25">
      <c r="B6410" s="1" t="s">
        <v>12712</v>
      </c>
      <c r="C6410" s="2">
        <v>80016</v>
      </c>
      <c r="D6410" s="1" t="s">
        <v>12713</v>
      </c>
      <c r="E6410" s="1" t="s">
        <v>61</v>
      </c>
      <c r="F6410" s="1" t="s">
        <v>62</v>
      </c>
      <c r="G6410" s="1" t="s">
        <v>11807</v>
      </c>
      <c r="H6410" s="1" t="s">
        <v>15836</v>
      </c>
      <c r="I6410" s="5">
        <v>738</v>
      </c>
      <c r="J6410" s="5">
        <v>8292276</v>
      </c>
      <c r="K6410" s="3">
        <f>+Tabella2026[[#This Row],[POP_2024]]/SUM(Tabella2026[POP_2024])</f>
        <v>1.252047215955954E-5</v>
      </c>
      <c r="L6410" s="3">
        <f>+Tabella2026[[#This Row],[INCIDENZA POPOLAZIONE]]*(PLAFOND/2)</f>
        <v>3686.0176134202088</v>
      </c>
      <c r="M6410" s="3">
        <f>+IFERROR(Tabella2026[[#This Row],[reddito_2024]]/Tabella2026[[#This Row],[POP_2024]],"")</f>
        <v>11236.146341463415</v>
      </c>
      <c r="N6410" s="3">
        <f>+IF(Tabella2026[[#This Row],[REDDITO COMPLESSIVO PROCAPITE]]&lt;media_aggr_reddito_pc,(media_aggr_reddito_pc-Tabella2026[[#This Row],[REDDITO COMPLESSIVO PROCAPITE]]),0)</f>
        <v>6588.9197211453265</v>
      </c>
      <c r="O6410" s="3">
        <f>+Tabella2026[[#This Row],[DIFFERENZA REDDITO INFERIORE ALLA MEDIA DALLA MEDIA]]*Tabella2026[[#This Row],[POP_2024]]</f>
        <v>4862622.7542052511</v>
      </c>
      <c r="P6410" s="3">
        <f>+Tabella2026[[#This Row],[POPOLAZIONE PER DIFFERENZA ]]/SUM(Tabella2026[[POPOLAZIONE PER DIFFERENZA ]])</f>
        <v>4.3140318925345568E-5</v>
      </c>
      <c r="Q6410" s="3">
        <f>+Tabella2026[[#This Row],[INCIDENZA POPOLAZIONE PER DIFFERENZA]]*(PLAFOND-SUM(Tabella2026[CONTRIBUTO SULLA BASE DELLA POPOLAZIONE]))</f>
        <v>12700.477536382592</v>
      </c>
      <c r="R6410" s="3">
        <f>+Tabella2026[[#This Row],[CONTRIBUTO SULLA BASE DELLA POPOLAZIONE]]+Tabella2026[[#This Row],[CONTRIBUTO SULLA BASE DEL REDDITO]]</f>
        <v>16386.495149802802</v>
      </c>
      <c r="S6410" s="3">
        <f>+Tabella2026[[#This Row],[CONTRIBUTO TOTALE]]/(PLAFOND/N_TESSERE)</f>
        <v>32.772990299605603</v>
      </c>
      <c r="T6410" s="3">
        <f>+MAX(CEILING(Tabella2026[[#This Row],[preDEF1]],1),1)</f>
        <v>33</v>
      </c>
      <c r="U6410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6410" s="21">
        <f>+Tabella2026[[#This Row],[DEF - n. card]]*(PLAFOND/N_TESSERE)</f>
        <v>16500</v>
      </c>
      <c r="W6410" s="18"/>
    </row>
    <row r="6411" spans="2:23" x14ac:dyDescent="0.25">
      <c r="B6411" s="1" t="s">
        <v>12923</v>
      </c>
      <c r="C6411" s="2">
        <v>1105</v>
      </c>
      <c r="D6411" s="1" t="s">
        <v>12924</v>
      </c>
      <c r="E6411" s="1" t="s">
        <v>18</v>
      </c>
      <c r="F6411" s="1" t="s">
        <v>17</v>
      </c>
      <c r="G6411" s="1" t="s">
        <v>11807</v>
      </c>
      <c r="H6411" s="1" t="s">
        <v>15835</v>
      </c>
      <c r="I6411" s="5">
        <v>738</v>
      </c>
      <c r="J6411" s="5">
        <v>12476046</v>
      </c>
      <c r="K6411" s="3">
        <f>+Tabella2026[[#This Row],[POP_2024]]/SUM(Tabella2026[POP_2024])</f>
        <v>1.252047215955954E-5</v>
      </c>
      <c r="L6411" s="3">
        <f>+Tabella2026[[#This Row],[INCIDENZA POPOLAZIONE]]*(PLAFOND/2)</f>
        <v>3686.0176134202088</v>
      </c>
      <c r="M6411" s="3">
        <f>+IFERROR(Tabella2026[[#This Row],[reddito_2024]]/Tabella2026[[#This Row],[POP_2024]],"")</f>
        <v>16905.211382113823</v>
      </c>
      <c r="N6411" s="3">
        <f>+IF(Tabella2026[[#This Row],[REDDITO COMPLESSIVO PROCAPITE]]&lt;media_aggr_reddito_pc,(media_aggr_reddito_pc-Tabella2026[[#This Row],[REDDITO COMPLESSIVO PROCAPITE]]),0)</f>
        <v>919.85468049491828</v>
      </c>
      <c r="O6411" s="3">
        <f>+Tabella2026[[#This Row],[DIFFERENZA REDDITO INFERIORE ALLA MEDIA DALLA MEDIA]]*Tabella2026[[#This Row],[POP_2024]]</f>
        <v>678852.75420524972</v>
      </c>
      <c r="P6411" s="3">
        <f>+Tabella2026[[#This Row],[POPOLAZIONE PER DIFFERENZA ]]/SUM(Tabella2026[[POPOLAZIONE PER DIFFERENZA ]])</f>
        <v>6.0226601568951443E-6</v>
      </c>
      <c r="Q6411" s="3">
        <f>+Tabella2026[[#This Row],[INCIDENZA POPOLAZIONE PER DIFFERENZA]]*(PLAFOND-SUM(Tabella2026[CONTRIBUTO SULLA BASE DELLA POPOLAZIONE]))</f>
        <v>1773.06663319482</v>
      </c>
      <c r="R6411" s="3">
        <f>+Tabella2026[[#This Row],[CONTRIBUTO SULLA BASE DELLA POPOLAZIONE]]+Tabella2026[[#This Row],[CONTRIBUTO SULLA BASE DEL REDDITO]]</f>
        <v>5459.0842466150289</v>
      </c>
      <c r="S6411" s="3">
        <f>+Tabella2026[[#This Row],[CONTRIBUTO TOTALE]]/(PLAFOND/N_TESSERE)</f>
        <v>10.918168493230057</v>
      </c>
      <c r="T6411" s="3">
        <f>+MAX(CEILING(Tabella2026[[#This Row],[preDEF1]],1),1)</f>
        <v>11</v>
      </c>
      <c r="U6411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411" s="21">
        <f>+Tabella2026[[#This Row],[DEF - n. card]]*(PLAFOND/N_TESSERE)</f>
        <v>5500</v>
      </c>
      <c r="W6411" s="18"/>
    </row>
    <row r="6412" spans="2:23" x14ac:dyDescent="0.25">
      <c r="B6412" s="1" t="s">
        <v>12919</v>
      </c>
      <c r="C6412" s="2">
        <v>26060</v>
      </c>
      <c r="D6412" s="1" t="s">
        <v>12920</v>
      </c>
      <c r="E6412" s="1" t="s">
        <v>38</v>
      </c>
      <c r="F6412" s="1" t="s">
        <v>150</v>
      </c>
      <c r="G6412" s="1" t="s">
        <v>11807</v>
      </c>
      <c r="H6412" s="1" t="s">
        <v>15835</v>
      </c>
      <c r="I6412" s="5">
        <v>738</v>
      </c>
      <c r="J6412" s="5">
        <v>16283953</v>
      </c>
      <c r="K6412" s="3">
        <f>+Tabella2026[[#This Row],[POP_2024]]/SUM(Tabella2026[POP_2024])</f>
        <v>1.252047215955954E-5</v>
      </c>
      <c r="L6412" s="3">
        <f>+Tabella2026[[#This Row],[INCIDENZA POPOLAZIONE]]*(PLAFOND/2)</f>
        <v>3686.0176134202088</v>
      </c>
      <c r="M6412" s="3">
        <f>+IFERROR(Tabella2026[[#This Row],[reddito_2024]]/Tabella2026[[#This Row],[POP_2024]],"")</f>
        <v>22064.976964769648</v>
      </c>
      <c r="N6412" s="3">
        <f>+IF(Tabella2026[[#This Row],[REDDITO COMPLESSIVO PROCAPITE]]&lt;media_aggr_reddito_pc,(media_aggr_reddito_pc-Tabella2026[[#This Row],[REDDITO COMPLESSIVO PROCAPITE]]),0)</f>
        <v>0</v>
      </c>
      <c r="O6412" s="3">
        <f>+Tabella2026[[#This Row],[DIFFERENZA REDDITO INFERIORE ALLA MEDIA DALLA MEDIA]]*Tabella2026[[#This Row],[POP_2024]]</f>
        <v>0</v>
      </c>
      <c r="P6412" s="3">
        <f>+Tabella2026[[#This Row],[POPOLAZIONE PER DIFFERENZA ]]/SUM(Tabella2026[[POPOLAZIONE PER DIFFERENZA ]])</f>
        <v>0</v>
      </c>
      <c r="Q6412" s="3">
        <f>+Tabella2026[[#This Row],[INCIDENZA POPOLAZIONE PER DIFFERENZA]]*(PLAFOND-SUM(Tabella2026[CONTRIBUTO SULLA BASE DELLA POPOLAZIONE]))</f>
        <v>0</v>
      </c>
      <c r="R6412" s="3">
        <f>+Tabella2026[[#This Row],[CONTRIBUTO SULLA BASE DELLA POPOLAZIONE]]+Tabella2026[[#This Row],[CONTRIBUTO SULLA BASE DEL REDDITO]]</f>
        <v>3686.0176134202088</v>
      </c>
      <c r="S6412" s="3">
        <f>+Tabella2026[[#This Row],[CONTRIBUTO TOTALE]]/(PLAFOND/N_TESSERE)</f>
        <v>7.3720352268404179</v>
      </c>
      <c r="T6412" s="3">
        <f>+MAX(CEILING(Tabella2026[[#This Row],[preDEF1]],1),1)</f>
        <v>8</v>
      </c>
      <c r="U6412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12" s="21">
        <f>+Tabella2026[[#This Row],[DEF - n. card]]*(PLAFOND/N_TESSERE)</f>
        <v>4000</v>
      </c>
      <c r="W6412" s="18"/>
    </row>
    <row r="6413" spans="2:23" x14ac:dyDescent="0.25">
      <c r="B6413" s="1" t="s">
        <v>12985</v>
      </c>
      <c r="C6413" s="2">
        <v>22058</v>
      </c>
      <c r="D6413" s="1" t="s">
        <v>12986</v>
      </c>
      <c r="E6413" s="1" t="s">
        <v>99</v>
      </c>
      <c r="F6413" s="1" t="s">
        <v>98</v>
      </c>
      <c r="G6413" s="1" t="s">
        <v>11807</v>
      </c>
      <c r="H6413" s="1" t="s">
        <v>15835</v>
      </c>
      <c r="I6413" s="5">
        <v>737</v>
      </c>
      <c r="J6413" s="5">
        <v>12828046</v>
      </c>
      <c r="K6413" s="3">
        <f>+Tabella2026[[#This Row],[POP_2024]]/SUM(Tabella2026[POP_2024])</f>
        <v>1.2503506750129242E-5</v>
      </c>
      <c r="L6413" s="3">
        <f>+Tabella2026[[#This Row],[INCIDENZA POPOLAZIONE]]*(PLAFOND/2)</f>
        <v>3681.0230096079863</v>
      </c>
      <c r="M6413" s="3">
        <f>+IFERROR(Tabella2026[[#This Row],[reddito_2024]]/Tabella2026[[#This Row],[POP_2024]],"")</f>
        <v>17405.761194029852</v>
      </c>
      <c r="N6413" s="3">
        <f>+IF(Tabella2026[[#This Row],[REDDITO COMPLESSIVO PROCAPITE]]&lt;media_aggr_reddito_pc,(media_aggr_reddito_pc-Tabella2026[[#This Row],[REDDITO COMPLESSIVO PROCAPITE]]),0)</f>
        <v>419.304868578889</v>
      </c>
      <c r="O6413" s="3">
        <f>+Tabella2026[[#This Row],[DIFFERENZA REDDITO INFERIORE ALLA MEDIA DALLA MEDIA]]*Tabella2026[[#This Row],[POP_2024]]</f>
        <v>309027.68814264121</v>
      </c>
      <c r="P6413" s="3">
        <f>+Tabella2026[[#This Row],[POPOLAZIONE PER DIFFERENZA ]]/SUM(Tabella2026[[POPOLAZIONE PER DIFFERENZA ]])</f>
        <v>2.7416383497375969E-6</v>
      </c>
      <c r="Q6413" s="3">
        <f>+Tabella2026[[#This Row],[INCIDENZA POPOLAZIONE PER DIFFERENZA]]*(PLAFOND-SUM(Tabella2026[CONTRIBUTO SULLA BASE DELLA POPOLAZIONE]))</f>
        <v>807.13627393398951</v>
      </c>
      <c r="R6413" s="3">
        <f>+Tabella2026[[#This Row],[CONTRIBUTO SULLA BASE DELLA POPOLAZIONE]]+Tabella2026[[#This Row],[CONTRIBUTO SULLA BASE DEL REDDITO]]</f>
        <v>4488.159283541976</v>
      </c>
      <c r="S6413" s="3">
        <f>+Tabella2026[[#This Row],[CONTRIBUTO TOTALE]]/(PLAFOND/N_TESSERE)</f>
        <v>8.9763185670839523</v>
      </c>
      <c r="T6413" s="3">
        <f>+MAX(CEILING(Tabella2026[[#This Row],[preDEF1]],1),1)</f>
        <v>9</v>
      </c>
      <c r="U6413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413" s="21">
        <f>+Tabella2026[[#This Row],[DEF - n. card]]*(PLAFOND/N_TESSERE)</f>
        <v>4500</v>
      </c>
      <c r="W6413" s="18"/>
    </row>
    <row r="6414" spans="2:23" x14ac:dyDescent="0.25">
      <c r="B6414" s="1" t="s">
        <v>12865</v>
      </c>
      <c r="C6414" s="2">
        <v>1271</v>
      </c>
      <c r="D6414" s="1" t="s">
        <v>12866</v>
      </c>
      <c r="E6414" s="1" t="s">
        <v>18</v>
      </c>
      <c r="F6414" s="1" t="s">
        <v>17</v>
      </c>
      <c r="G6414" s="1" t="s">
        <v>11807</v>
      </c>
      <c r="H6414" s="1" t="s">
        <v>15835</v>
      </c>
      <c r="I6414" s="5">
        <v>736</v>
      </c>
      <c r="J6414" s="5">
        <v>12526573</v>
      </c>
      <c r="K6414" s="3">
        <f>+Tabella2026[[#This Row],[POP_2024]]/SUM(Tabella2026[POP_2024])</f>
        <v>1.2486541340698946E-5</v>
      </c>
      <c r="L6414" s="3">
        <f>+Tabella2026[[#This Row],[INCIDENZA POPOLAZIONE]]*(PLAFOND/2)</f>
        <v>3676.0284057957642</v>
      </c>
      <c r="M6414" s="3">
        <f>+IFERROR(Tabella2026[[#This Row],[reddito_2024]]/Tabella2026[[#This Row],[POP_2024]],"")</f>
        <v>17019.800271739132</v>
      </c>
      <c r="N6414" s="3">
        <f>+IF(Tabella2026[[#This Row],[REDDITO COMPLESSIVO PROCAPITE]]&lt;media_aggr_reddito_pc,(media_aggr_reddito_pc-Tabella2026[[#This Row],[REDDITO COMPLESSIVO PROCAPITE]]),0)</f>
        <v>805.26579086960919</v>
      </c>
      <c r="O6414" s="3">
        <f>+Tabella2026[[#This Row],[DIFFERENZA REDDITO INFERIORE ALLA MEDIA DALLA MEDIA]]*Tabella2026[[#This Row],[POP_2024]]</f>
        <v>592675.62208003236</v>
      </c>
      <c r="P6414" s="3">
        <f>+Tabella2026[[#This Row],[POPOLAZIONE PER DIFFERENZA ]]/SUM(Tabella2026[[POPOLAZIONE PER DIFFERENZA ]])</f>
        <v>5.258112061787745E-6</v>
      </c>
      <c r="Q6414" s="3">
        <f>+Tabella2026[[#This Row],[INCIDENZA POPOLAZIONE PER DIFFERENZA]]*(PLAFOND-SUM(Tabella2026[CONTRIBUTO SULLA BASE DELLA POPOLAZIONE]))</f>
        <v>1547.9842474062721</v>
      </c>
      <c r="R6414" s="3">
        <f>+Tabella2026[[#This Row],[CONTRIBUTO SULLA BASE DELLA POPOLAZIONE]]+Tabella2026[[#This Row],[CONTRIBUTO SULLA BASE DEL REDDITO]]</f>
        <v>5224.0126532020367</v>
      </c>
      <c r="S6414" s="3">
        <f>+Tabella2026[[#This Row],[CONTRIBUTO TOTALE]]/(PLAFOND/N_TESSERE)</f>
        <v>10.448025306404073</v>
      </c>
      <c r="T6414" s="3">
        <f>+MAX(CEILING(Tabella2026[[#This Row],[preDEF1]],1),1)</f>
        <v>11</v>
      </c>
      <c r="U6414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414" s="21">
        <f>+Tabella2026[[#This Row],[DEF - n. card]]*(PLAFOND/N_TESSERE)</f>
        <v>5500</v>
      </c>
      <c r="W6414" s="18"/>
    </row>
    <row r="6415" spans="2:23" x14ac:dyDescent="0.25">
      <c r="B6415" s="1" t="s">
        <v>12680</v>
      </c>
      <c r="C6415" s="2">
        <v>61093</v>
      </c>
      <c r="D6415" s="1" t="s">
        <v>12681</v>
      </c>
      <c r="E6415" s="1" t="s">
        <v>15</v>
      </c>
      <c r="F6415" s="1" t="s">
        <v>184</v>
      </c>
      <c r="G6415" s="1" t="s">
        <v>11807</v>
      </c>
      <c r="H6415" s="1" t="s">
        <v>15836</v>
      </c>
      <c r="I6415" s="5">
        <v>736</v>
      </c>
      <c r="J6415" s="5">
        <v>9834999</v>
      </c>
      <c r="K6415" s="3">
        <f>+Tabella2026[[#This Row],[POP_2024]]/SUM(Tabella2026[POP_2024])</f>
        <v>1.2486541340698946E-5</v>
      </c>
      <c r="L6415" s="3">
        <f>+Tabella2026[[#This Row],[INCIDENZA POPOLAZIONE]]*(PLAFOND/2)</f>
        <v>3676.0284057957642</v>
      </c>
      <c r="M6415" s="3">
        <f>+IFERROR(Tabella2026[[#This Row],[reddito_2024]]/Tabella2026[[#This Row],[POP_2024]],"")</f>
        <v>13362.770380434782</v>
      </c>
      <c r="N6415" s="3">
        <f>+IF(Tabella2026[[#This Row],[REDDITO COMPLESSIVO PROCAPITE]]&lt;media_aggr_reddito_pc,(media_aggr_reddito_pc-Tabella2026[[#This Row],[REDDITO COMPLESSIVO PROCAPITE]]),0)</f>
        <v>4462.295682173959</v>
      </c>
      <c r="O6415" s="3">
        <f>+Tabella2026[[#This Row],[DIFFERENZA REDDITO INFERIORE ALLA MEDIA DALLA MEDIA]]*Tabella2026[[#This Row],[POP_2024]]</f>
        <v>3284249.6220800336</v>
      </c>
      <c r="P6415" s="3">
        <f>+Tabella2026[[#This Row],[POPOLAZIONE PER DIFFERENZA ]]/SUM(Tabella2026[[POPOLAZIONE PER DIFFERENZA ]])</f>
        <v>2.9137274941686303E-5</v>
      </c>
      <c r="Q6415" s="3">
        <f>+Tabella2026[[#This Row],[INCIDENZA POPOLAZIONE PER DIFFERENZA]]*(PLAFOND-SUM(Tabella2026[CONTRIBUTO SULLA BASE DELLA POPOLAZIONE]))</f>
        <v>8577.9918898762753</v>
      </c>
      <c r="R6415" s="3">
        <f>+Tabella2026[[#This Row],[CONTRIBUTO SULLA BASE DELLA POPOLAZIONE]]+Tabella2026[[#This Row],[CONTRIBUTO SULLA BASE DEL REDDITO]]</f>
        <v>12254.020295672039</v>
      </c>
      <c r="S6415" s="3">
        <f>+Tabella2026[[#This Row],[CONTRIBUTO TOTALE]]/(PLAFOND/N_TESSERE)</f>
        <v>24.508040591344077</v>
      </c>
      <c r="T6415" s="3">
        <f>+MAX(CEILING(Tabella2026[[#This Row],[preDEF1]],1),1)</f>
        <v>25</v>
      </c>
      <c r="U6415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415" s="21">
        <f>+Tabella2026[[#This Row],[DEF - n. card]]*(PLAFOND/N_TESSERE)</f>
        <v>12500</v>
      </c>
      <c r="W6415" s="18"/>
    </row>
    <row r="6416" spans="2:23" x14ac:dyDescent="0.25">
      <c r="B6416" s="1" t="s">
        <v>12812</v>
      </c>
      <c r="C6416" s="2">
        <v>9048</v>
      </c>
      <c r="D6416" s="1" t="s">
        <v>12813</v>
      </c>
      <c r="E6416" s="1" t="s">
        <v>24</v>
      </c>
      <c r="F6416" s="1" t="s">
        <v>246</v>
      </c>
      <c r="G6416" s="1" t="s">
        <v>11807</v>
      </c>
      <c r="H6416" s="1" t="s">
        <v>15835</v>
      </c>
      <c r="I6416" s="5">
        <v>735</v>
      </c>
      <c r="J6416" s="5">
        <v>11627645</v>
      </c>
      <c r="K6416" s="3">
        <f>+Tabella2026[[#This Row],[POP_2024]]/SUM(Tabella2026[POP_2024])</f>
        <v>1.2469575931268648E-5</v>
      </c>
      <c r="L6416" s="3">
        <f>+Tabella2026[[#This Row],[INCIDENZA POPOLAZIONE]]*(PLAFOND/2)</f>
        <v>3671.0338019835413</v>
      </c>
      <c r="M6416" s="3">
        <f>+IFERROR(Tabella2026[[#This Row],[reddito_2024]]/Tabella2026[[#This Row],[POP_2024]],"")</f>
        <v>15819.925170068027</v>
      </c>
      <c r="N6416" s="3">
        <f>+IF(Tabella2026[[#This Row],[REDDITO COMPLESSIVO PROCAPITE]]&lt;media_aggr_reddito_pc,(media_aggr_reddito_pc-Tabella2026[[#This Row],[REDDITO COMPLESSIVO PROCAPITE]]),0)</f>
        <v>2005.140892540714</v>
      </c>
      <c r="O6416" s="3">
        <f>+Tabella2026[[#This Row],[DIFFERENZA REDDITO INFERIORE ALLA MEDIA DALLA MEDIA]]*Tabella2026[[#This Row],[POP_2024]]</f>
        <v>1473778.5560174249</v>
      </c>
      <c r="P6416" s="3">
        <f>+Tabella2026[[#This Row],[POPOLAZIONE PER DIFFERENZA ]]/SUM(Tabella2026[[POPOLAZIONE PER DIFFERENZA ]])</f>
        <v>1.3075099621278023E-5</v>
      </c>
      <c r="Q6416" s="3">
        <f>+Tabella2026[[#This Row],[INCIDENZA POPOLAZIONE PER DIFFERENZA]]*(PLAFOND-SUM(Tabella2026[CONTRIBUTO SULLA BASE DELLA POPOLAZIONE]))</f>
        <v>3849.2995221795495</v>
      </c>
      <c r="R6416" s="3">
        <f>+Tabella2026[[#This Row],[CONTRIBUTO SULLA BASE DELLA POPOLAZIONE]]+Tabella2026[[#This Row],[CONTRIBUTO SULLA BASE DEL REDDITO]]</f>
        <v>7520.3333241630908</v>
      </c>
      <c r="S6416" s="3">
        <f>+Tabella2026[[#This Row],[CONTRIBUTO TOTALE]]/(PLAFOND/N_TESSERE)</f>
        <v>15.040666648326182</v>
      </c>
      <c r="T6416" s="3">
        <f>+MAX(CEILING(Tabella2026[[#This Row],[preDEF1]],1),1)</f>
        <v>16</v>
      </c>
      <c r="U6416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416" s="21">
        <f>+Tabella2026[[#This Row],[DEF - n. card]]*(PLAFOND/N_TESSERE)</f>
        <v>8000</v>
      </c>
      <c r="W6416" s="18"/>
    </row>
    <row r="6417" spans="2:23" x14ac:dyDescent="0.25">
      <c r="B6417" s="1" t="s">
        <v>12881</v>
      </c>
      <c r="C6417" s="2">
        <v>31019</v>
      </c>
      <c r="D6417" s="1" t="s">
        <v>12882</v>
      </c>
      <c r="E6417" s="1" t="s">
        <v>48</v>
      </c>
      <c r="F6417" s="1" t="s">
        <v>562</v>
      </c>
      <c r="G6417" s="1" t="s">
        <v>11807</v>
      </c>
      <c r="H6417" s="1" t="s">
        <v>15835</v>
      </c>
      <c r="I6417" s="5">
        <v>735</v>
      </c>
      <c r="J6417" s="5">
        <v>12595318</v>
      </c>
      <c r="K6417" s="3">
        <f>+Tabella2026[[#This Row],[POP_2024]]/SUM(Tabella2026[POP_2024])</f>
        <v>1.2469575931268648E-5</v>
      </c>
      <c r="L6417" s="3">
        <f>+Tabella2026[[#This Row],[INCIDENZA POPOLAZIONE]]*(PLAFOND/2)</f>
        <v>3671.0338019835413</v>
      </c>
      <c r="M6417" s="3">
        <f>+IFERROR(Tabella2026[[#This Row],[reddito_2024]]/Tabella2026[[#This Row],[POP_2024]],"")</f>
        <v>17136.487074829933</v>
      </c>
      <c r="N6417" s="3">
        <f>+IF(Tabella2026[[#This Row],[REDDITO COMPLESSIVO PROCAPITE]]&lt;media_aggr_reddito_pc,(media_aggr_reddito_pc-Tabella2026[[#This Row],[REDDITO COMPLESSIVO PROCAPITE]]),0)</f>
        <v>688.57898777880837</v>
      </c>
      <c r="O6417" s="3">
        <f>+Tabella2026[[#This Row],[DIFFERENZA REDDITO INFERIORE ALLA MEDIA DALLA MEDIA]]*Tabella2026[[#This Row],[POP_2024]]</f>
        <v>506105.55601742415</v>
      </c>
      <c r="P6417" s="3">
        <f>+Tabella2026[[#This Row],[POPOLAZIONE PER DIFFERENZA ]]/SUM(Tabella2026[[POPOLAZIONE PER DIFFERENZA ]])</f>
        <v>4.4900779271020189E-6</v>
      </c>
      <c r="Q6417" s="3">
        <f>+Tabella2026[[#This Row],[INCIDENZA POPOLAZIONE PER DIFFERENZA]]*(PLAFOND-SUM(Tabella2026[CONTRIBUTO SULLA BASE DELLA POPOLAZIONE]))</f>
        <v>1321.8755741803943</v>
      </c>
      <c r="R6417" s="3">
        <f>+Tabella2026[[#This Row],[CONTRIBUTO SULLA BASE DELLA POPOLAZIONE]]+Tabella2026[[#This Row],[CONTRIBUTO SULLA BASE DEL REDDITO]]</f>
        <v>4992.909376163936</v>
      </c>
      <c r="S6417" s="3">
        <f>+Tabella2026[[#This Row],[CONTRIBUTO TOTALE]]/(PLAFOND/N_TESSERE)</f>
        <v>9.9858187523278712</v>
      </c>
      <c r="T6417" s="3">
        <f>+MAX(CEILING(Tabella2026[[#This Row],[preDEF1]],1),1)</f>
        <v>10</v>
      </c>
      <c r="U6417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417" s="21">
        <f>+Tabella2026[[#This Row],[DEF - n. card]]*(PLAFOND/N_TESSERE)</f>
        <v>5000</v>
      </c>
      <c r="W6417" s="18"/>
    </row>
    <row r="6418" spans="2:23" x14ac:dyDescent="0.25">
      <c r="B6418" s="1" t="s">
        <v>12913</v>
      </c>
      <c r="C6418" s="2">
        <v>57030</v>
      </c>
      <c r="D6418" s="1" t="s">
        <v>12914</v>
      </c>
      <c r="E6418" s="1" t="s">
        <v>8</v>
      </c>
      <c r="F6418" s="1" t="s">
        <v>377</v>
      </c>
      <c r="G6418" s="1" t="s">
        <v>11807</v>
      </c>
      <c r="H6418" s="1" t="s">
        <v>15834</v>
      </c>
      <c r="I6418" s="5">
        <v>734</v>
      </c>
      <c r="J6418" s="5">
        <v>9564487</v>
      </c>
      <c r="K6418" s="3">
        <f>+Tabella2026[[#This Row],[POP_2024]]/SUM(Tabella2026[POP_2024])</f>
        <v>1.245261052183835E-5</v>
      </c>
      <c r="L6418" s="3">
        <f>+Tabella2026[[#This Row],[INCIDENZA POPOLAZIONE]]*(PLAFOND/2)</f>
        <v>3666.0391981713187</v>
      </c>
      <c r="M6418" s="3">
        <f>+IFERROR(Tabella2026[[#This Row],[reddito_2024]]/Tabella2026[[#This Row],[POP_2024]],"")</f>
        <v>13030.636239782016</v>
      </c>
      <c r="N6418" s="3">
        <f>+IF(Tabella2026[[#This Row],[REDDITO COMPLESSIVO PROCAPITE]]&lt;media_aggr_reddito_pc,(media_aggr_reddito_pc-Tabella2026[[#This Row],[REDDITO COMPLESSIVO PROCAPITE]]),0)</f>
        <v>4794.4298228267253</v>
      </c>
      <c r="O6418" s="3">
        <f>+Tabella2026[[#This Row],[DIFFERENZA REDDITO INFERIORE ALLA MEDIA DALLA MEDIA]]*Tabella2026[[#This Row],[POP_2024]]</f>
        <v>3519111.4899548162</v>
      </c>
      <c r="P6418" s="3">
        <f>+Tabella2026[[#This Row],[POPOLAZIONE PER DIFFERENZA ]]/SUM(Tabella2026[[POPOLAZIONE PER DIFFERENZA ]])</f>
        <v>3.1220927405731186E-5</v>
      </c>
      <c r="Q6418" s="3">
        <f>+Tabella2026[[#This Row],[INCIDENZA POPOLAZIONE PER DIFFERENZA]]*(PLAFOND-SUM(Tabella2026[CONTRIBUTO SULLA BASE DELLA POPOLAZIONE]))</f>
        <v>9191.4176125517442</v>
      </c>
      <c r="R6418" s="3">
        <f>+Tabella2026[[#This Row],[CONTRIBUTO SULLA BASE DELLA POPOLAZIONE]]+Tabella2026[[#This Row],[CONTRIBUTO SULLA BASE DEL REDDITO]]</f>
        <v>12857.456810723063</v>
      </c>
      <c r="S6418" s="3">
        <f>+Tabella2026[[#This Row],[CONTRIBUTO TOTALE]]/(PLAFOND/N_TESSERE)</f>
        <v>25.714913621446126</v>
      </c>
      <c r="T6418" s="3">
        <f>+MAX(CEILING(Tabella2026[[#This Row],[preDEF1]],1),1)</f>
        <v>26</v>
      </c>
      <c r="U6418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418" s="21">
        <f>+Tabella2026[[#This Row],[DEF - n. card]]*(PLAFOND/N_TESSERE)</f>
        <v>13000</v>
      </c>
      <c r="W6418" s="18"/>
    </row>
    <row r="6419" spans="2:23" x14ac:dyDescent="0.25">
      <c r="B6419" s="1" t="s">
        <v>12915</v>
      </c>
      <c r="C6419" s="2">
        <v>1152</v>
      </c>
      <c r="D6419" s="1" t="s">
        <v>12916</v>
      </c>
      <c r="E6419" s="1" t="s">
        <v>18</v>
      </c>
      <c r="F6419" s="1" t="s">
        <v>17</v>
      </c>
      <c r="G6419" s="1" t="s">
        <v>11807</v>
      </c>
      <c r="H6419" s="1" t="s">
        <v>15835</v>
      </c>
      <c r="I6419" s="5">
        <v>734</v>
      </c>
      <c r="J6419" s="5">
        <v>13021345</v>
      </c>
      <c r="K6419" s="3">
        <f>+Tabella2026[[#This Row],[POP_2024]]/SUM(Tabella2026[POP_2024])</f>
        <v>1.245261052183835E-5</v>
      </c>
      <c r="L6419" s="3">
        <f>+Tabella2026[[#This Row],[INCIDENZA POPOLAZIONE]]*(PLAFOND/2)</f>
        <v>3666.0391981713187</v>
      </c>
      <c r="M6419" s="3">
        <f>+IFERROR(Tabella2026[[#This Row],[reddito_2024]]/Tabella2026[[#This Row],[POP_2024]],"")</f>
        <v>17740.252043596731</v>
      </c>
      <c r="N6419" s="3">
        <f>+IF(Tabella2026[[#This Row],[REDDITO COMPLESSIVO PROCAPITE]]&lt;media_aggr_reddito_pc,(media_aggr_reddito_pc-Tabella2026[[#This Row],[REDDITO COMPLESSIVO PROCAPITE]]),0)</f>
        <v>84.814019012010249</v>
      </c>
      <c r="O6419" s="3">
        <f>+Tabella2026[[#This Row],[DIFFERENZA REDDITO INFERIORE ALLA MEDIA DALLA MEDIA]]*Tabella2026[[#This Row],[POP_2024]]</f>
        <v>62253.489954815523</v>
      </c>
      <c r="P6419" s="3">
        <f>+Tabella2026[[#This Row],[POPOLAZIONE PER DIFFERENZA ]]/SUM(Tabella2026[[POPOLAZIONE PER DIFFERENZA ]])</f>
        <v>5.5230182282678011E-7</v>
      </c>
      <c r="Q6419" s="3">
        <f>+Tabella2026[[#This Row],[INCIDENZA POPOLAZIONE PER DIFFERENZA]]*(PLAFOND-SUM(Tabella2026[CONTRIBUTO SULLA BASE DELLA POPOLAZIONE]))</f>
        <v>162.59724241383759</v>
      </c>
      <c r="R6419" s="3">
        <f>+Tabella2026[[#This Row],[CONTRIBUTO SULLA BASE DELLA POPOLAZIONE]]+Tabella2026[[#This Row],[CONTRIBUTO SULLA BASE DEL REDDITO]]</f>
        <v>3828.6364405851564</v>
      </c>
      <c r="S6419" s="3">
        <f>+Tabella2026[[#This Row],[CONTRIBUTO TOTALE]]/(PLAFOND/N_TESSERE)</f>
        <v>7.6572728811703126</v>
      </c>
      <c r="T6419" s="3">
        <f>+MAX(CEILING(Tabella2026[[#This Row],[preDEF1]],1),1)</f>
        <v>8</v>
      </c>
      <c r="U641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19" s="21">
        <f>+Tabella2026[[#This Row],[DEF - n. card]]*(PLAFOND/N_TESSERE)</f>
        <v>4000</v>
      </c>
      <c r="W6419" s="18"/>
    </row>
    <row r="6420" spans="2:23" x14ac:dyDescent="0.25">
      <c r="B6420" s="1" t="s">
        <v>12863</v>
      </c>
      <c r="C6420" s="2">
        <v>109029</v>
      </c>
      <c r="D6420" s="1" t="s">
        <v>12864</v>
      </c>
      <c r="E6420" s="1" t="s">
        <v>117</v>
      </c>
      <c r="F6420" s="1" t="s">
        <v>506</v>
      </c>
      <c r="G6420" s="1" t="s">
        <v>11807</v>
      </c>
      <c r="H6420" s="1" t="s">
        <v>15834</v>
      </c>
      <c r="I6420" s="5">
        <v>734</v>
      </c>
      <c r="J6420" s="5">
        <v>11175765</v>
      </c>
      <c r="K6420" s="3">
        <f>+Tabella2026[[#This Row],[POP_2024]]/SUM(Tabella2026[POP_2024])</f>
        <v>1.245261052183835E-5</v>
      </c>
      <c r="L6420" s="3">
        <f>+Tabella2026[[#This Row],[INCIDENZA POPOLAZIONE]]*(PLAFOND/2)</f>
        <v>3666.0391981713187</v>
      </c>
      <c r="M6420" s="3">
        <f>+IFERROR(Tabella2026[[#This Row],[reddito_2024]]/Tabella2026[[#This Row],[POP_2024]],"")</f>
        <v>15225.837874659401</v>
      </c>
      <c r="N6420" s="3">
        <f>+IF(Tabella2026[[#This Row],[REDDITO COMPLESSIVO PROCAPITE]]&lt;media_aggr_reddito_pc,(media_aggr_reddito_pc-Tabella2026[[#This Row],[REDDITO COMPLESSIVO PROCAPITE]]),0)</f>
        <v>2599.2281879493403</v>
      </c>
      <c r="O6420" s="3">
        <f>+Tabella2026[[#This Row],[DIFFERENZA REDDITO INFERIORE ALLA MEDIA DALLA MEDIA]]*Tabella2026[[#This Row],[POP_2024]]</f>
        <v>1907833.4899548157</v>
      </c>
      <c r="P6420" s="3">
        <f>+Tabella2026[[#This Row],[POPOLAZIONE PER DIFFERENZA ]]/SUM(Tabella2026[[POPOLAZIONE PER DIFFERENZA ]])</f>
        <v>1.6925957322502126E-5</v>
      </c>
      <c r="Q6420" s="3">
        <f>+Tabella2026[[#This Row],[INCIDENZA POPOLAZIONE PER DIFFERENZA]]*(PLAFOND-SUM(Tabella2026[CONTRIBUTO SULLA BASE DELLA POPOLAZIONE]))</f>
        <v>4982.9891412766538</v>
      </c>
      <c r="R6420" s="3">
        <f>+Tabella2026[[#This Row],[CONTRIBUTO SULLA BASE DELLA POPOLAZIONE]]+Tabella2026[[#This Row],[CONTRIBUTO SULLA BASE DEL REDDITO]]</f>
        <v>8649.028339447972</v>
      </c>
      <c r="S6420" s="3">
        <f>+Tabella2026[[#This Row],[CONTRIBUTO TOTALE]]/(PLAFOND/N_TESSERE)</f>
        <v>17.298056678895943</v>
      </c>
      <c r="T6420" s="3">
        <f>+MAX(CEILING(Tabella2026[[#This Row],[preDEF1]],1),1)</f>
        <v>18</v>
      </c>
      <c r="U6420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420" s="21">
        <f>+Tabella2026[[#This Row],[DEF - n. card]]*(PLAFOND/N_TESSERE)</f>
        <v>9000</v>
      </c>
      <c r="W6420" s="18"/>
    </row>
    <row r="6421" spans="2:23" x14ac:dyDescent="0.25">
      <c r="B6421" s="1" t="s">
        <v>12847</v>
      </c>
      <c r="C6421" s="2">
        <v>1187</v>
      </c>
      <c r="D6421" s="1" t="s">
        <v>12848</v>
      </c>
      <c r="E6421" s="1" t="s">
        <v>18</v>
      </c>
      <c r="F6421" s="1" t="s">
        <v>17</v>
      </c>
      <c r="G6421" s="1" t="s">
        <v>11807</v>
      </c>
      <c r="H6421" s="1" t="s">
        <v>15835</v>
      </c>
      <c r="I6421" s="5">
        <v>734</v>
      </c>
      <c r="J6421" s="5">
        <v>14914057</v>
      </c>
      <c r="K6421" s="3">
        <f>+Tabella2026[[#This Row],[POP_2024]]/SUM(Tabella2026[POP_2024])</f>
        <v>1.245261052183835E-5</v>
      </c>
      <c r="L6421" s="3">
        <f>+Tabella2026[[#This Row],[INCIDENZA POPOLAZIONE]]*(PLAFOND/2)</f>
        <v>3666.0391981713187</v>
      </c>
      <c r="M6421" s="3">
        <f>+IFERROR(Tabella2026[[#This Row],[reddito_2024]]/Tabella2026[[#This Row],[POP_2024]],"")</f>
        <v>20318.878746594004</v>
      </c>
      <c r="N6421" s="3">
        <f>+IF(Tabella2026[[#This Row],[REDDITO COMPLESSIVO PROCAPITE]]&lt;media_aggr_reddito_pc,(media_aggr_reddito_pc-Tabella2026[[#This Row],[REDDITO COMPLESSIVO PROCAPITE]]),0)</f>
        <v>0</v>
      </c>
      <c r="O6421" s="3">
        <f>+Tabella2026[[#This Row],[DIFFERENZA REDDITO INFERIORE ALLA MEDIA DALLA MEDIA]]*Tabella2026[[#This Row],[POP_2024]]</f>
        <v>0</v>
      </c>
      <c r="P6421" s="3">
        <f>+Tabella2026[[#This Row],[POPOLAZIONE PER DIFFERENZA ]]/SUM(Tabella2026[[POPOLAZIONE PER DIFFERENZA ]])</f>
        <v>0</v>
      </c>
      <c r="Q6421" s="3">
        <f>+Tabella2026[[#This Row],[INCIDENZA POPOLAZIONE PER DIFFERENZA]]*(PLAFOND-SUM(Tabella2026[CONTRIBUTO SULLA BASE DELLA POPOLAZIONE]))</f>
        <v>0</v>
      </c>
      <c r="R6421" s="3">
        <f>+Tabella2026[[#This Row],[CONTRIBUTO SULLA BASE DELLA POPOLAZIONE]]+Tabella2026[[#This Row],[CONTRIBUTO SULLA BASE DEL REDDITO]]</f>
        <v>3666.0391981713187</v>
      </c>
      <c r="S6421" s="3">
        <f>+Tabella2026[[#This Row],[CONTRIBUTO TOTALE]]/(PLAFOND/N_TESSERE)</f>
        <v>7.332078396342637</v>
      </c>
      <c r="T6421" s="3">
        <f>+MAX(CEILING(Tabella2026[[#This Row],[preDEF1]],1),1)</f>
        <v>8</v>
      </c>
      <c r="U6421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21" s="21">
        <f>+Tabella2026[[#This Row],[DEF - n. card]]*(PLAFOND/N_TESSERE)</f>
        <v>4000</v>
      </c>
      <c r="W6421" s="18"/>
    </row>
    <row r="6422" spans="2:23" x14ac:dyDescent="0.25">
      <c r="B6422" s="1" t="s">
        <v>12810</v>
      </c>
      <c r="C6422" s="2">
        <v>61034</v>
      </c>
      <c r="D6422" s="1" t="s">
        <v>12811</v>
      </c>
      <c r="E6422" s="1" t="s">
        <v>15</v>
      </c>
      <c r="F6422" s="1" t="s">
        <v>184</v>
      </c>
      <c r="G6422" s="1" t="s">
        <v>11807</v>
      </c>
      <c r="H6422" s="1" t="s">
        <v>15836</v>
      </c>
      <c r="I6422" s="5">
        <v>732</v>
      </c>
      <c r="J6422" s="5">
        <v>9117951</v>
      </c>
      <c r="K6422" s="3">
        <f>+Tabella2026[[#This Row],[POP_2024]]/SUM(Tabella2026[POP_2024])</f>
        <v>1.2418679702977755E-5</v>
      </c>
      <c r="L6422" s="3">
        <f>+Tabella2026[[#This Row],[INCIDENZA POPOLAZIONE]]*(PLAFOND/2)</f>
        <v>3656.0499905468737</v>
      </c>
      <c r="M6422" s="3">
        <f>+IFERROR(Tabella2026[[#This Row],[reddito_2024]]/Tabella2026[[#This Row],[POP_2024]],"")</f>
        <v>12456.217213114754</v>
      </c>
      <c r="N6422" s="3">
        <f>+IF(Tabella2026[[#This Row],[REDDITO COMPLESSIVO PROCAPITE]]&lt;media_aggr_reddito_pc,(media_aggr_reddito_pc-Tabella2026[[#This Row],[REDDITO COMPLESSIVO PROCAPITE]]),0)</f>
        <v>5368.8488494939866</v>
      </c>
      <c r="O6422" s="3">
        <f>+Tabella2026[[#This Row],[DIFFERENZA REDDITO INFERIORE ALLA MEDIA DALLA MEDIA]]*Tabella2026[[#This Row],[POP_2024]]</f>
        <v>3929997.3578295982</v>
      </c>
      <c r="P6422" s="3">
        <f>+Tabella2026[[#This Row],[POPOLAZIONE PER DIFFERENZA ]]/SUM(Tabella2026[[POPOLAZIONE PER DIFFERENZA ]])</f>
        <v>3.4866233298874158E-5</v>
      </c>
      <c r="Q6422" s="3">
        <f>+Tabella2026[[#This Row],[INCIDENZA POPOLAZIONE PER DIFFERENZA]]*(PLAFOND-SUM(Tabella2026[CONTRIBUTO SULLA BASE DELLA POPOLAZIONE]))</f>
        <v>10264.592933513619</v>
      </c>
      <c r="R6422" s="3">
        <f>+Tabella2026[[#This Row],[CONTRIBUTO SULLA BASE DELLA POPOLAZIONE]]+Tabella2026[[#This Row],[CONTRIBUTO SULLA BASE DEL REDDITO]]</f>
        <v>13920.642924060492</v>
      </c>
      <c r="S6422" s="3">
        <f>+Tabella2026[[#This Row],[CONTRIBUTO TOTALE]]/(PLAFOND/N_TESSERE)</f>
        <v>27.841285848120982</v>
      </c>
      <c r="T6422" s="3">
        <f>+MAX(CEILING(Tabella2026[[#This Row],[preDEF1]],1),1)</f>
        <v>28</v>
      </c>
      <c r="U6422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422" s="21">
        <f>+Tabella2026[[#This Row],[DEF - n. card]]*(PLAFOND/N_TESSERE)</f>
        <v>14000</v>
      </c>
      <c r="W6422" s="18"/>
    </row>
    <row r="6423" spans="2:23" x14ac:dyDescent="0.25">
      <c r="B6423" s="1" t="s">
        <v>12826</v>
      </c>
      <c r="C6423" s="2">
        <v>1172</v>
      </c>
      <c r="D6423" s="1" t="s">
        <v>12827</v>
      </c>
      <c r="E6423" s="1" t="s">
        <v>18</v>
      </c>
      <c r="F6423" s="1" t="s">
        <v>17</v>
      </c>
      <c r="G6423" s="1" t="s">
        <v>11807</v>
      </c>
      <c r="H6423" s="1" t="s">
        <v>15835</v>
      </c>
      <c r="I6423" s="5">
        <v>732</v>
      </c>
      <c r="J6423" s="5">
        <v>14200749</v>
      </c>
      <c r="K6423" s="3">
        <f>+Tabella2026[[#This Row],[POP_2024]]/SUM(Tabella2026[POP_2024])</f>
        <v>1.2418679702977755E-5</v>
      </c>
      <c r="L6423" s="3">
        <f>+Tabella2026[[#This Row],[INCIDENZA POPOLAZIONE]]*(PLAFOND/2)</f>
        <v>3656.0499905468737</v>
      </c>
      <c r="M6423" s="3">
        <f>+IFERROR(Tabella2026[[#This Row],[reddito_2024]]/Tabella2026[[#This Row],[POP_2024]],"")</f>
        <v>19399.930327868853</v>
      </c>
      <c r="N6423" s="3">
        <f>+IF(Tabella2026[[#This Row],[REDDITO COMPLESSIVO PROCAPITE]]&lt;media_aggr_reddito_pc,(media_aggr_reddito_pc-Tabella2026[[#This Row],[REDDITO COMPLESSIVO PROCAPITE]]),0)</f>
        <v>0</v>
      </c>
      <c r="O6423" s="3">
        <f>+Tabella2026[[#This Row],[DIFFERENZA REDDITO INFERIORE ALLA MEDIA DALLA MEDIA]]*Tabella2026[[#This Row],[POP_2024]]</f>
        <v>0</v>
      </c>
      <c r="P6423" s="3">
        <f>+Tabella2026[[#This Row],[POPOLAZIONE PER DIFFERENZA ]]/SUM(Tabella2026[[POPOLAZIONE PER DIFFERENZA ]])</f>
        <v>0</v>
      </c>
      <c r="Q6423" s="3">
        <f>+Tabella2026[[#This Row],[INCIDENZA POPOLAZIONE PER DIFFERENZA]]*(PLAFOND-SUM(Tabella2026[CONTRIBUTO SULLA BASE DELLA POPOLAZIONE]))</f>
        <v>0</v>
      </c>
      <c r="R6423" s="3">
        <f>+Tabella2026[[#This Row],[CONTRIBUTO SULLA BASE DELLA POPOLAZIONE]]+Tabella2026[[#This Row],[CONTRIBUTO SULLA BASE DEL REDDITO]]</f>
        <v>3656.0499905468737</v>
      </c>
      <c r="S6423" s="3">
        <f>+Tabella2026[[#This Row],[CONTRIBUTO TOTALE]]/(PLAFOND/N_TESSERE)</f>
        <v>7.3120999810937475</v>
      </c>
      <c r="T6423" s="3">
        <f>+MAX(CEILING(Tabella2026[[#This Row],[preDEF1]],1),1)</f>
        <v>8</v>
      </c>
      <c r="U6423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23" s="21">
        <f>+Tabella2026[[#This Row],[DEF - n. card]]*(PLAFOND/N_TESSERE)</f>
        <v>4000</v>
      </c>
      <c r="W6423" s="18"/>
    </row>
    <row r="6424" spans="2:23" x14ac:dyDescent="0.25">
      <c r="B6424" s="1" t="s">
        <v>12973</v>
      </c>
      <c r="C6424" s="2">
        <v>89007</v>
      </c>
      <c r="D6424" s="1" t="s">
        <v>12974</v>
      </c>
      <c r="E6424" s="1" t="s">
        <v>21</v>
      </c>
      <c r="F6424" s="1" t="s">
        <v>101</v>
      </c>
      <c r="G6424" s="1" t="s">
        <v>11807</v>
      </c>
      <c r="H6424" s="1" t="s">
        <v>15836</v>
      </c>
      <c r="I6424" s="5">
        <v>731</v>
      </c>
      <c r="J6424" s="5">
        <v>7838445</v>
      </c>
      <c r="K6424" s="3">
        <f>+Tabella2026[[#This Row],[POP_2024]]/SUM(Tabella2026[POP_2024])</f>
        <v>1.2401714293547457E-5</v>
      </c>
      <c r="L6424" s="3">
        <f>+Tabella2026[[#This Row],[INCIDENZA POPOLAZIONE]]*(PLAFOND/2)</f>
        <v>3651.0553867346512</v>
      </c>
      <c r="M6424" s="3">
        <f>+IFERROR(Tabella2026[[#This Row],[reddito_2024]]/Tabella2026[[#This Row],[POP_2024]],"")</f>
        <v>10722.906976744185</v>
      </c>
      <c r="N6424" s="3">
        <f>+IF(Tabella2026[[#This Row],[REDDITO COMPLESSIVO PROCAPITE]]&lt;media_aggr_reddito_pc,(media_aggr_reddito_pc-Tabella2026[[#This Row],[REDDITO COMPLESSIVO PROCAPITE]]),0)</f>
        <v>7102.1590858645559</v>
      </c>
      <c r="O6424" s="3">
        <f>+Tabella2026[[#This Row],[DIFFERENZA REDDITO INFERIORE ALLA MEDIA DALLA MEDIA]]*Tabella2026[[#This Row],[POP_2024]]</f>
        <v>5191678.29176699</v>
      </c>
      <c r="P6424" s="3">
        <f>+Tabella2026[[#This Row],[POPOLAZIONE PER DIFFERENZA ]]/SUM(Tabella2026[[POPOLAZIONE PER DIFFERENZA ]])</f>
        <v>4.6059640771213203E-5</v>
      </c>
      <c r="Q6424" s="3">
        <f>+Tabella2026[[#This Row],[INCIDENZA POPOLAZIONE PER DIFFERENZA]]*(PLAFOND-SUM(Tabella2026[CONTRIBUTO SULLA BASE DELLA POPOLAZIONE]))</f>
        <v>13559.923698314644</v>
      </c>
      <c r="R6424" s="3">
        <f>+Tabella2026[[#This Row],[CONTRIBUTO SULLA BASE DELLA POPOLAZIONE]]+Tabella2026[[#This Row],[CONTRIBUTO SULLA BASE DEL REDDITO]]</f>
        <v>17210.979085049294</v>
      </c>
      <c r="S6424" s="3">
        <f>+Tabella2026[[#This Row],[CONTRIBUTO TOTALE]]/(PLAFOND/N_TESSERE)</f>
        <v>34.421958170098584</v>
      </c>
      <c r="T6424" s="3">
        <f>+MAX(CEILING(Tabella2026[[#This Row],[preDEF1]],1),1)</f>
        <v>35</v>
      </c>
      <c r="U6424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6424" s="21">
        <f>+Tabella2026[[#This Row],[DEF - n. card]]*(PLAFOND/N_TESSERE)</f>
        <v>17500</v>
      </c>
      <c r="W6424" s="18"/>
    </row>
    <row r="6425" spans="2:23" x14ac:dyDescent="0.25">
      <c r="B6425" s="1" t="s">
        <v>12911</v>
      </c>
      <c r="C6425" s="2">
        <v>6027</v>
      </c>
      <c r="D6425" s="1" t="s">
        <v>12912</v>
      </c>
      <c r="E6425" s="1" t="s">
        <v>18</v>
      </c>
      <c r="F6425" s="1" t="s">
        <v>138</v>
      </c>
      <c r="G6425" s="1" t="s">
        <v>11807</v>
      </c>
      <c r="H6425" s="1" t="s">
        <v>15835</v>
      </c>
      <c r="I6425" s="5">
        <v>730</v>
      </c>
      <c r="J6425" s="5">
        <v>15079083</v>
      </c>
      <c r="K6425" s="3">
        <f>+Tabella2026[[#This Row],[POP_2024]]/SUM(Tabella2026[POP_2024])</f>
        <v>1.2384748884117161E-5</v>
      </c>
      <c r="L6425" s="3">
        <f>+Tabella2026[[#This Row],[INCIDENZA POPOLAZIONE]]*(PLAFOND/2)</f>
        <v>3646.0607829224291</v>
      </c>
      <c r="M6425" s="3">
        <f>+IFERROR(Tabella2026[[#This Row],[reddito_2024]]/Tabella2026[[#This Row],[POP_2024]],"")</f>
        <v>20656.27808219178</v>
      </c>
      <c r="N6425" s="3">
        <f>+IF(Tabella2026[[#This Row],[REDDITO COMPLESSIVO PROCAPITE]]&lt;media_aggr_reddito_pc,(media_aggr_reddito_pc-Tabella2026[[#This Row],[REDDITO COMPLESSIVO PROCAPITE]]),0)</f>
        <v>0</v>
      </c>
      <c r="O6425" s="3">
        <f>+Tabella2026[[#This Row],[DIFFERENZA REDDITO INFERIORE ALLA MEDIA DALLA MEDIA]]*Tabella2026[[#This Row],[POP_2024]]</f>
        <v>0</v>
      </c>
      <c r="P6425" s="3">
        <f>+Tabella2026[[#This Row],[POPOLAZIONE PER DIFFERENZA ]]/SUM(Tabella2026[[POPOLAZIONE PER DIFFERENZA ]])</f>
        <v>0</v>
      </c>
      <c r="Q6425" s="3">
        <f>+Tabella2026[[#This Row],[INCIDENZA POPOLAZIONE PER DIFFERENZA]]*(PLAFOND-SUM(Tabella2026[CONTRIBUTO SULLA BASE DELLA POPOLAZIONE]))</f>
        <v>0</v>
      </c>
      <c r="R6425" s="3">
        <f>+Tabella2026[[#This Row],[CONTRIBUTO SULLA BASE DELLA POPOLAZIONE]]+Tabella2026[[#This Row],[CONTRIBUTO SULLA BASE DEL REDDITO]]</f>
        <v>3646.0607829224291</v>
      </c>
      <c r="S6425" s="3">
        <f>+Tabella2026[[#This Row],[CONTRIBUTO TOTALE]]/(PLAFOND/N_TESSERE)</f>
        <v>7.2921215658448579</v>
      </c>
      <c r="T6425" s="3">
        <f>+MAX(CEILING(Tabella2026[[#This Row],[preDEF1]],1),1)</f>
        <v>8</v>
      </c>
      <c r="U6425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25" s="21">
        <f>+Tabella2026[[#This Row],[DEF - n. card]]*(PLAFOND/N_TESSERE)</f>
        <v>4000</v>
      </c>
      <c r="W6425" s="18"/>
    </row>
    <row r="6426" spans="2:23" x14ac:dyDescent="0.25">
      <c r="B6426" s="1" t="s">
        <v>12939</v>
      </c>
      <c r="C6426" s="2">
        <v>70020</v>
      </c>
      <c r="D6426" s="1" t="s">
        <v>12940</v>
      </c>
      <c r="E6426" s="1" t="s">
        <v>345</v>
      </c>
      <c r="F6426" s="1" t="s">
        <v>344</v>
      </c>
      <c r="G6426" s="1" t="s">
        <v>11807</v>
      </c>
      <c r="H6426" s="1" t="s">
        <v>15836</v>
      </c>
      <c r="I6426" s="5">
        <v>730</v>
      </c>
      <c r="J6426" s="5">
        <v>9100849</v>
      </c>
      <c r="K6426" s="3">
        <f>+Tabella2026[[#This Row],[POP_2024]]/SUM(Tabella2026[POP_2024])</f>
        <v>1.2384748884117161E-5</v>
      </c>
      <c r="L6426" s="3">
        <f>+Tabella2026[[#This Row],[INCIDENZA POPOLAZIONE]]*(PLAFOND/2)</f>
        <v>3646.0607829224291</v>
      </c>
      <c r="M6426" s="3">
        <f>+IFERROR(Tabella2026[[#This Row],[reddito_2024]]/Tabella2026[[#This Row],[POP_2024]],"")</f>
        <v>12466.916438356164</v>
      </c>
      <c r="N6426" s="3">
        <f>+IF(Tabella2026[[#This Row],[REDDITO COMPLESSIVO PROCAPITE]]&lt;media_aggr_reddito_pc,(media_aggr_reddito_pc-Tabella2026[[#This Row],[REDDITO COMPLESSIVO PROCAPITE]]),0)</f>
        <v>5358.1496242525773</v>
      </c>
      <c r="O6426" s="3">
        <f>+Tabella2026[[#This Row],[DIFFERENZA REDDITO INFERIORE ALLA MEDIA DALLA MEDIA]]*Tabella2026[[#This Row],[POP_2024]]</f>
        <v>3911449.2257043812</v>
      </c>
      <c r="P6426" s="3">
        <f>+Tabella2026[[#This Row],[POPOLAZIONE PER DIFFERENZA ]]/SUM(Tabella2026[[POPOLAZIONE PER DIFFERENZA ]])</f>
        <v>3.4701677589785E-5</v>
      </c>
      <c r="Q6426" s="3">
        <f>+Tabella2026[[#This Row],[INCIDENZA POPOLAZIONE PER DIFFERENZA]]*(PLAFOND-SUM(Tabella2026[CONTRIBUTO SULLA BASE DELLA POPOLAZIONE]))</f>
        <v>10216.147856174553</v>
      </c>
      <c r="R6426" s="3">
        <f>+Tabella2026[[#This Row],[CONTRIBUTO SULLA BASE DELLA POPOLAZIONE]]+Tabella2026[[#This Row],[CONTRIBUTO SULLA BASE DEL REDDITO]]</f>
        <v>13862.208639096982</v>
      </c>
      <c r="S6426" s="3">
        <f>+Tabella2026[[#This Row],[CONTRIBUTO TOTALE]]/(PLAFOND/N_TESSERE)</f>
        <v>27.724417278193965</v>
      </c>
      <c r="T6426" s="3">
        <f>+MAX(CEILING(Tabella2026[[#This Row],[preDEF1]],1),1)</f>
        <v>28</v>
      </c>
      <c r="U6426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426" s="21">
        <f>+Tabella2026[[#This Row],[DEF - n. card]]*(PLAFOND/N_TESSERE)</f>
        <v>14000</v>
      </c>
      <c r="W6426" s="18"/>
    </row>
    <row r="6427" spans="2:23" x14ac:dyDescent="0.25">
      <c r="B6427" s="1" t="s">
        <v>12768</v>
      </c>
      <c r="C6427" s="2">
        <v>118018</v>
      </c>
      <c r="D6427" s="1" t="s">
        <v>12769</v>
      </c>
      <c r="E6427" s="1" t="s">
        <v>76</v>
      </c>
      <c r="F6427" s="1" t="s">
        <v>75</v>
      </c>
      <c r="G6427" s="1" t="s">
        <v>11807</v>
      </c>
      <c r="H6427" s="1" t="s">
        <v>15836</v>
      </c>
      <c r="I6427" s="5">
        <v>730</v>
      </c>
      <c r="J6427" s="5">
        <v>4849823</v>
      </c>
      <c r="K6427" s="3">
        <f>+Tabella2026[[#This Row],[POP_2024]]/SUM(Tabella2026[POP_2024])</f>
        <v>1.2384748884117161E-5</v>
      </c>
      <c r="L6427" s="3">
        <f>+Tabella2026[[#This Row],[INCIDENZA POPOLAZIONE]]*(PLAFOND/2)</f>
        <v>3646.0607829224291</v>
      </c>
      <c r="M6427" s="3">
        <f>+IFERROR(Tabella2026[[#This Row],[reddito_2024]]/Tabella2026[[#This Row],[POP_2024]],"")</f>
        <v>6643.5931506849311</v>
      </c>
      <c r="N6427" s="3">
        <f>+IF(Tabella2026[[#This Row],[REDDITO COMPLESSIVO PROCAPITE]]&lt;media_aggr_reddito_pc,(media_aggr_reddito_pc-Tabella2026[[#This Row],[REDDITO COMPLESSIVO PROCAPITE]]),0)</f>
        <v>11181.472911923811</v>
      </c>
      <c r="O6427" s="3">
        <f>+Tabella2026[[#This Row],[DIFFERENZA REDDITO INFERIORE ALLA MEDIA DALLA MEDIA]]*Tabella2026[[#This Row],[POP_2024]]</f>
        <v>8162475.2257043822</v>
      </c>
      <c r="P6427" s="3">
        <f>+Tabella2026[[#This Row],[POPOLAZIONE PER DIFFERENZA ]]/SUM(Tabella2026[[POPOLAZIONE PER DIFFERENZA ]])</f>
        <v>7.2416019555000759E-5</v>
      </c>
      <c r="Q6427" s="3">
        <f>+Tabella2026[[#This Row],[INCIDENZA POPOLAZIONE PER DIFFERENZA]]*(PLAFOND-SUM(Tabella2026[CONTRIBUTO SULLA BASE DELLA POPOLAZIONE]))</f>
        <v>21319.221844977645</v>
      </c>
      <c r="R6427" s="3">
        <f>+Tabella2026[[#This Row],[CONTRIBUTO SULLA BASE DELLA POPOLAZIONE]]+Tabella2026[[#This Row],[CONTRIBUTO SULLA BASE DEL REDDITO]]</f>
        <v>24965.282627900073</v>
      </c>
      <c r="S6427" s="3">
        <f>+Tabella2026[[#This Row],[CONTRIBUTO TOTALE]]/(PLAFOND/N_TESSERE)</f>
        <v>49.930565255800147</v>
      </c>
      <c r="T6427" s="3">
        <f>+MAX(CEILING(Tabella2026[[#This Row],[preDEF1]],1),1)</f>
        <v>50</v>
      </c>
      <c r="U6427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6427" s="21">
        <f>+Tabella2026[[#This Row],[DEF - n. card]]*(PLAFOND/N_TESSERE)</f>
        <v>25000</v>
      </c>
      <c r="W6427" s="18"/>
    </row>
    <row r="6428" spans="2:23" x14ac:dyDescent="0.25">
      <c r="B6428" s="1" t="s">
        <v>12995</v>
      </c>
      <c r="C6428" s="2">
        <v>22239</v>
      </c>
      <c r="D6428" s="1" t="s">
        <v>12996</v>
      </c>
      <c r="E6428" s="1" t="s">
        <v>99</v>
      </c>
      <c r="F6428" s="1" t="s">
        <v>98</v>
      </c>
      <c r="G6428" s="1" t="s">
        <v>11807</v>
      </c>
      <c r="H6428" s="1" t="s">
        <v>15835</v>
      </c>
      <c r="I6428" s="5">
        <v>730</v>
      </c>
      <c r="J6428" s="5">
        <v>16010039</v>
      </c>
      <c r="K6428" s="3">
        <f>+Tabella2026[[#This Row],[POP_2024]]/SUM(Tabella2026[POP_2024])</f>
        <v>1.2384748884117161E-5</v>
      </c>
      <c r="L6428" s="3">
        <f>+Tabella2026[[#This Row],[INCIDENZA POPOLAZIONE]]*(PLAFOND/2)</f>
        <v>3646.0607829224291</v>
      </c>
      <c r="M6428" s="3">
        <f>+IFERROR(Tabella2026[[#This Row],[reddito_2024]]/Tabella2026[[#This Row],[POP_2024]],"")</f>
        <v>21931.560273972602</v>
      </c>
      <c r="N6428" s="3">
        <f>+IF(Tabella2026[[#This Row],[REDDITO COMPLESSIVO PROCAPITE]]&lt;media_aggr_reddito_pc,(media_aggr_reddito_pc-Tabella2026[[#This Row],[REDDITO COMPLESSIVO PROCAPITE]]),0)</f>
        <v>0</v>
      </c>
      <c r="O6428" s="3">
        <f>+Tabella2026[[#This Row],[DIFFERENZA REDDITO INFERIORE ALLA MEDIA DALLA MEDIA]]*Tabella2026[[#This Row],[POP_2024]]</f>
        <v>0</v>
      </c>
      <c r="P6428" s="3">
        <f>+Tabella2026[[#This Row],[POPOLAZIONE PER DIFFERENZA ]]/SUM(Tabella2026[[POPOLAZIONE PER DIFFERENZA ]])</f>
        <v>0</v>
      </c>
      <c r="Q6428" s="3">
        <f>+Tabella2026[[#This Row],[INCIDENZA POPOLAZIONE PER DIFFERENZA]]*(PLAFOND-SUM(Tabella2026[CONTRIBUTO SULLA BASE DELLA POPOLAZIONE]))</f>
        <v>0</v>
      </c>
      <c r="R6428" s="3">
        <f>+Tabella2026[[#This Row],[CONTRIBUTO SULLA BASE DELLA POPOLAZIONE]]+Tabella2026[[#This Row],[CONTRIBUTO SULLA BASE DEL REDDITO]]</f>
        <v>3646.0607829224291</v>
      </c>
      <c r="S6428" s="3">
        <f>+Tabella2026[[#This Row],[CONTRIBUTO TOTALE]]/(PLAFOND/N_TESSERE)</f>
        <v>7.2921215658448579</v>
      </c>
      <c r="T6428" s="3">
        <f>+MAX(CEILING(Tabella2026[[#This Row],[preDEF1]],1),1)</f>
        <v>8</v>
      </c>
      <c r="U6428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28" s="21">
        <f>+Tabella2026[[#This Row],[DEF - n. card]]*(PLAFOND/N_TESSERE)</f>
        <v>4000</v>
      </c>
      <c r="W6428" s="18"/>
    </row>
    <row r="6429" spans="2:23" x14ac:dyDescent="0.25">
      <c r="B6429" s="1" t="s">
        <v>12824</v>
      </c>
      <c r="C6429" s="2">
        <v>67003</v>
      </c>
      <c r="D6429" s="1" t="s">
        <v>12825</v>
      </c>
      <c r="E6429" s="1" t="s">
        <v>96</v>
      </c>
      <c r="F6429" s="1" t="s">
        <v>298</v>
      </c>
      <c r="G6429" s="1" t="s">
        <v>11807</v>
      </c>
      <c r="H6429" s="1" t="s">
        <v>15836</v>
      </c>
      <c r="I6429" s="5">
        <v>729</v>
      </c>
      <c r="J6429" s="5">
        <v>9310790</v>
      </c>
      <c r="K6429" s="3">
        <f>+Tabella2026[[#This Row],[POP_2024]]/SUM(Tabella2026[POP_2024])</f>
        <v>1.2367783474686863E-5</v>
      </c>
      <c r="L6429" s="3">
        <f>+Tabella2026[[#This Row],[INCIDENZA POPOLAZIONE]]*(PLAFOND/2)</f>
        <v>3641.0661791102066</v>
      </c>
      <c r="M6429" s="3">
        <f>+IFERROR(Tabella2026[[#This Row],[reddito_2024]]/Tabella2026[[#This Row],[POP_2024]],"")</f>
        <v>12772.002743484225</v>
      </c>
      <c r="N6429" s="3">
        <f>+IF(Tabella2026[[#This Row],[REDDITO COMPLESSIVO PROCAPITE]]&lt;media_aggr_reddito_pc,(media_aggr_reddito_pc-Tabella2026[[#This Row],[REDDITO COMPLESSIVO PROCAPITE]]),0)</f>
        <v>5053.0633191245161</v>
      </c>
      <c r="O6429" s="3">
        <f>+Tabella2026[[#This Row],[DIFFERENZA REDDITO INFERIORE ALLA MEDIA DALLA MEDIA]]*Tabella2026[[#This Row],[POP_2024]]</f>
        <v>3683683.159641772</v>
      </c>
      <c r="P6429" s="3">
        <f>+Tabella2026[[#This Row],[POPOLAZIONE PER DIFFERENZA ]]/SUM(Tabella2026[[POPOLAZIONE PER DIFFERENZA ]])</f>
        <v>3.2680977809647886E-5</v>
      </c>
      <c r="Q6429" s="3">
        <f>+Tabella2026[[#This Row],[INCIDENZA POPOLAZIONE PER DIFFERENZA]]*(PLAFOND-SUM(Tabella2026[CONTRIBUTO SULLA BASE DELLA POPOLAZIONE]))</f>
        <v>9621.2553564270202</v>
      </c>
      <c r="R6429" s="3">
        <f>+Tabella2026[[#This Row],[CONTRIBUTO SULLA BASE DELLA POPOLAZIONE]]+Tabella2026[[#This Row],[CONTRIBUTO SULLA BASE DEL REDDITO]]</f>
        <v>13262.321535537227</v>
      </c>
      <c r="S6429" s="3">
        <f>+Tabella2026[[#This Row],[CONTRIBUTO TOTALE]]/(PLAFOND/N_TESSERE)</f>
        <v>26.524643071074454</v>
      </c>
      <c r="T6429" s="3">
        <f>+MAX(CEILING(Tabella2026[[#This Row],[preDEF1]],1),1)</f>
        <v>27</v>
      </c>
      <c r="U6429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429" s="21">
        <f>+Tabella2026[[#This Row],[DEF - n. card]]*(PLAFOND/N_TESSERE)</f>
        <v>13500</v>
      </c>
      <c r="W6429" s="18"/>
    </row>
    <row r="6430" spans="2:23" x14ac:dyDescent="0.25">
      <c r="B6430" s="1" t="s">
        <v>12778</v>
      </c>
      <c r="C6430" s="2">
        <v>76055</v>
      </c>
      <c r="D6430" s="1" t="s">
        <v>12779</v>
      </c>
      <c r="E6430" s="1" t="s">
        <v>213</v>
      </c>
      <c r="F6430" s="1" t="s">
        <v>212</v>
      </c>
      <c r="G6430" s="1" t="s">
        <v>11807</v>
      </c>
      <c r="H6430" s="1" t="s">
        <v>15836</v>
      </c>
      <c r="I6430" s="5">
        <v>729</v>
      </c>
      <c r="J6430" s="5">
        <v>9547569</v>
      </c>
      <c r="K6430" s="3">
        <f>+Tabella2026[[#This Row],[POP_2024]]/SUM(Tabella2026[POP_2024])</f>
        <v>1.2367783474686863E-5</v>
      </c>
      <c r="L6430" s="3">
        <f>+Tabella2026[[#This Row],[INCIDENZA POPOLAZIONE]]*(PLAFOND/2)</f>
        <v>3641.0661791102066</v>
      </c>
      <c r="M6430" s="3">
        <f>+IFERROR(Tabella2026[[#This Row],[reddito_2024]]/Tabella2026[[#This Row],[POP_2024]],"")</f>
        <v>13096.802469135802</v>
      </c>
      <c r="N6430" s="3">
        <f>+IF(Tabella2026[[#This Row],[REDDITO COMPLESSIVO PROCAPITE]]&lt;media_aggr_reddito_pc,(media_aggr_reddito_pc-Tabella2026[[#This Row],[REDDITO COMPLESSIVO PROCAPITE]]),0)</f>
        <v>4728.2635934729387</v>
      </c>
      <c r="O6430" s="3">
        <f>+Tabella2026[[#This Row],[DIFFERENZA REDDITO INFERIORE ALLA MEDIA DALLA MEDIA]]*Tabella2026[[#This Row],[POP_2024]]</f>
        <v>3446904.1596417725</v>
      </c>
      <c r="P6430" s="3">
        <f>+Tabella2026[[#This Row],[POPOLAZIONE PER DIFFERENZA ]]/SUM(Tabella2026[[POPOLAZIONE PER DIFFERENZA ]])</f>
        <v>3.0580316892452412E-5</v>
      </c>
      <c r="Q6430" s="3">
        <f>+Tabella2026[[#This Row],[INCIDENZA POPOLAZIONE PER DIFFERENZA]]*(PLAFOND-SUM(Tabella2026[CONTRIBUTO SULLA BASE DELLA POPOLAZIONE]))</f>
        <v>9002.822357900357</v>
      </c>
      <c r="R6430" s="3">
        <f>+Tabella2026[[#This Row],[CONTRIBUTO SULLA BASE DELLA POPOLAZIONE]]+Tabella2026[[#This Row],[CONTRIBUTO SULLA BASE DEL REDDITO]]</f>
        <v>12643.888537010564</v>
      </c>
      <c r="S6430" s="3">
        <f>+Tabella2026[[#This Row],[CONTRIBUTO TOTALE]]/(PLAFOND/N_TESSERE)</f>
        <v>25.287777074021129</v>
      </c>
      <c r="T6430" s="3">
        <f>+MAX(CEILING(Tabella2026[[#This Row],[preDEF1]],1),1)</f>
        <v>26</v>
      </c>
      <c r="U6430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430" s="21">
        <f>+Tabella2026[[#This Row],[DEF - n. card]]*(PLAFOND/N_TESSERE)</f>
        <v>13000</v>
      </c>
      <c r="W6430" s="18"/>
    </row>
    <row r="6431" spans="2:23" x14ac:dyDescent="0.25">
      <c r="B6431" s="1" t="s">
        <v>12893</v>
      </c>
      <c r="C6431" s="2">
        <v>96064</v>
      </c>
      <c r="D6431" s="1" t="s">
        <v>12894</v>
      </c>
      <c r="E6431" s="1" t="s">
        <v>18</v>
      </c>
      <c r="F6431" s="1" t="s">
        <v>403</v>
      </c>
      <c r="G6431" s="1" t="s">
        <v>11807</v>
      </c>
      <c r="H6431" s="1" t="s">
        <v>15835</v>
      </c>
      <c r="I6431" s="5">
        <v>729</v>
      </c>
      <c r="J6431" s="5">
        <v>16787110</v>
      </c>
      <c r="K6431" s="3">
        <f>+Tabella2026[[#This Row],[POP_2024]]/SUM(Tabella2026[POP_2024])</f>
        <v>1.2367783474686863E-5</v>
      </c>
      <c r="L6431" s="3">
        <f>+Tabella2026[[#This Row],[INCIDENZA POPOLAZIONE]]*(PLAFOND/2)</f>
        <v>3641.0661791102066</v>
      </c>
      <c r="M6431" s="3">
        <f>+IFERROR(Tabella2026[[#This Row],[reddito_2024]]/Tabella2026[[#This Row],[POP_2024]],"")</f>
        <v>23027.585733882031</v>
      </c>
      <c r="N6431" s="3">
        <f>+IF(Tabella2026[[#This Row],[REDDITO COMPLESSIVO PROCAPITE]]&lt;media_aggr_reddito_pc,(media_aggr_reddito_pc-Tabella2026[[#This Row],[REDDITO COMPLESSIVO PROCAPITE]]),0)</f>
        <v>0</v>
      </c>
      <c r="O6431" s="3">
        <f>+Tabella2026[[#This Row],[DIFFERENZA REDDITO INFERIORE ALLA MEDIA DALLA MEDIA]]*Tabella2026[[#This Row],[POP_2024]]</f>
        <v>0</v>
      </c>
      <c r="P6431" s="3">
        <f>+Tabella2026[[#This Row],[POPOLAZIONE PER DIFFERENZA ]]/SUM(Tabella2026[[POPOLAZIONE PER DIFFERENZA ]])</f>
        <v>0</v>
      </c>
      <c r="Q6431" s="3">
        <f>+Tabella2026[[#This Row],[INCIDENZA POPOLAZIONE PER DIFFERENZA]]*(PLAFOND-SUM(Tabella2026[CONTRIBUTO SULLA BASE DELLA POPOLAZIONE]))</f>
        <v>0</v>
      </c>
      <c r="R6431" s="3">
        <f>+Tabella2026[[#This Row],[CONTRIBUTO SULLA BASE DELLA POPOLAZIONE]]+Tabella2026[[#This Row],[CONTRIBUTO SULLA BASE DEL REDDITO]]</f>
        <v>3641.0661791102066</v>
      </c>
      <c r="S6431" s="3">
        <f>+Tabella2026[[#This Row],[CONTRIBUTO TOTALE]]/(PLAFOND/N_TESSERE)</f>
        <v>7.2821323582204132</v>
      </c>
      <c r="T6431" s="3">
        <f>+MAX(CEILING(Tabella2026[[#This Row],[preDEF1]],1),1)</f>
        <v>8</v>
      </c>
      <c r="U6431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31" s="21">
        <f>+Tabella2026[[#This Row],[DEF - n. card]]*(PLAFOND/N_TESSERE)</f>
        <v>4000</v>
      </c>
      <c r="W6431" s="18"/>
    </row>
    <row r="6432" spans="2:23" x14ac:dyDescent="0.25">
      <c r="B6432" s="1" t="s">
        <v>12780</v>
      </c>
      <c r="C6432" s="2">
        <v>61096</v>
      </c>
      <c r="D6432" s="1" t="s">
        <v>12781</v>
      </c>
      <c r="E6432" s="1" t="s">
        <v>15</v>
      </c>
      <c r="F6432" s="1" t="s">
        <v>184</v>
      </c>
      <c r="G6432" s="1" t="s">
        <v>11807</v>
      </c>
      <c r="H6432" s="1" t="s">
        <v>15836</v>
      </c>
      <c r="I6432" s="5">
        <v>729</v>
      </c>
      <c r="J6432" s="5">
        <v>6509604</v>
      </c>
      <c r="K6432" s="3">
        <f>+Tabella2026[[#This Row],[POP_2024]]/SUM(Tabella2026[POP_2024])</f>
        <v>1.2367783474686863E-5</v>
      </c>
      <c r="L6432" s="3">
        <f>+Tabella2026[[#This Row],[INCIDENZA POPOLAZIONE]]*(PLAFOND/2)</f>
        <v>3641.0661791102066</v>
      </c>
      <c r="M6432" s="3">
        <f>+IFERROR(Tabella2026[[#This Row],[reddito_2024]]/Tabella2026[[#This Row],[POP_2024]],"")</f>
        <v>8929.4979423868317</v>
      </c>
      <c r="N6432" s="3">
        <f>+IF(Tabella2026[[#This Row],[REDDITO COMPLESSIVO PROCAPITE]]&lt;media_aggr_reddito_pc,(media_aggr_reddito_pc-Tabella2026[[#This Row],[REDDITO COMPLESSIVO PROCAPITE]]),0)</f>
        <v>8895.5681202219093</v>
      </c>
      <c r="O6432" s="3">
        <f>+Tabella2026[[#This Row],[DIFFERENZA REDDITO INFERIORE ALLA MEDIA DALLA MEDIA]]*Tabella2026[[#This Row],[POP_2024]]</f>
        <v>6484869.1596417716</v>
      </c>
      <c r="P6432" s="3">
        <f>+Tabella2026[[#This Row],[POPOLAZIONE PER DIFFERENZA ]]/SUM(Tabella2026[[POPOLAZIONE PER DIFFERENZA ]])</f>
        <v>5.7532598738848225E-5</v>
      </c>
      <c r="Q6432" s="3">
        <f>+Tabella2026[[#This Row],[INCIDENZA POPOLAZIONE PER DIFFERENZA]]*(PLAFOND-SUM(Tabella2026[CONTRIBUTO SULLA BASE DELLA POPOLAZIONE]))</f>
        <v>16937.553919267932</v>
      </c>
      <c r="R6432" s="3">
        <f>+Tabella2026[[#This Row],[CONTRIBUTO SULLA BASE DELLA POPOLAZIONE]]+Tabella2026[[#This Row],[CONTRIBUTO SULLA BASE DEL REDDITO]]</f>
        <v>20578.620098378138</v>
      </c>
      <c r="S6432" s="3">
        <f>+Tabella2026[[#This Row],[CONTRIBUTO TOTALE]]/(PLAFOND/N_TESSERE)</f>
        <v>41.157240196756277</v>
      </c>
      <c r="T6432" s="3">
        <f>+MAX(CEILING(Tabella2026[[#This Row],[preDEF1]],1),1)</f>
        <v>42</v>
      </c>
      <c r="U6432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6432" s="21">
        <f>+Tabella2026[[#This Row],[DEF - n. card]]*(PLAFOND/N_TESSERE)</f>
        <v>21000</v>
      </c>
      <c r="W6432" s="18"/>
    </row>
    <row r="6433" spans="2:23" x14ac:dyDescent="0.25">
      <c r="B6433" s="1" t="s">
        <v>13045</v>
      </c>
      <c r="C6433" s="2">
        <v>5033</v>
      </c>
      <c r="D6433" s="1" t="s">
        <v>13046</v>
      </c>
      <c r="E6433" s="1" t="s">
        <v>18</v>
      </c>
      <c r="F6433" s="1" t="s">
        <v>182</v>
      </c>
      <c r="G6433" s="1" t="s">
        <v>11807</v>
      </c>
      <c r="H6433" s="1" t="s">
        <v>15835</v>
      </c>
      <c r="I6433" s="5">
        <v>728</v>
      </c>
      <c r="J6433" s="5">
        <v>11374087</v>
      </c>
      <c r="K6433" s="3">
        <f>+Tabella2026[[#This Row],[POP_2024]]/SUM(Tabella2026[POP_2024])</f>
        <v>1.2350818065256565E-5</v>
      </c>
      <c r="L6433" s="3">
        <f>+Tabella2026[[#This Row],[INCIDENZA POPOLAZIONE]]*(PLAFOND/2)</f>
        <v>3636.0715752979836</v>
      </c>
      <c r="M6433" s="3">
        <f>+IFERROR(Tabella2026[[#This Row],[reddito_2024]]/Tabella2026[[#This Row],[POP_2024]],"")</f>
        <v>15623.745879120879</v>
      </c>
      <c r="N6433" s="3">
        <f>+IF(Tabella2026[[#This Row],[REDDITO COMPLESSIVO PROCAPITE]]&lt;media_aggr_reddito_pc,(media_aggr_reddito_pc-Tabella2026[[#This Row],[REDDITO COMPLESSIVO PROCAPITE]]),0)</f>
        <v>2201.3201834878619</v>
      </c>
      <c r="O6433" s="3">
        <f>+Tabella2026[[#This Row],[DIFFERENZA REDDITO INFERIORE ALLA MEDIA DALLA MEDIA]]*Tabella2026[[#This Row],[POP_2024]]</f>
        <v>1602561.0935791635</v>
      </c>
      <c r="P6433" s="3">
        <f>+Tabella2026[[#This Row],[POPOLAZIONE PER DIFFERENZA ]]/SUM(Tabella2026[[POPOLAZIONE PER DIFFERENZA ]])</f>
        <v>1.4217635249324441E-5</v>
      </c>
      <c r="Q6433" s="3">
        <f>+Tabella2026[[#This Row],[INCIDENZA POPOLAZIONE PER DIFFERENZA]]*(PLAFOND-SUM(Tabella2026[CONTRIBUTO SULLA BASE DELLA POPOLAZIONE]))</f>
        <v>4185.6611541746952</v>
      </c>
      <c r="R6433" s="3">
        <f>+Tabella2026[[#This Row],[CONTRIBUTO SULLA BASE DELLA POPOLAZIONE]]+Tabella2026[[#This Row],[CONTRIBUTO SULLA BASE DEL REDDITO]]</f>
        <v>7821.7327294726783</v>
      </c>
      <c r="S6433" s="3">
        <f>+Tabella2026[[#This Row],[CONTRIBUTO TOTALE]]/(PLAFOND/N_TESSERE)</f>
        <v>15.643465458945357</v>
      </c>
      <c r="T6433" s="3">
        <f>+MAX(CEILING(Tabella2026[[#This Row],[preDEF1]],1),1)</f>
        <v>16</v>
      </c>
      <c r="U6433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433" s="21">
        <f>+Tabella2026[[#This Row],[DEF - n. card]]*(PLAFOND/N_TESSERE)</f>
        <v>8000</v>
      </c>
      <c r="W6433" s="18"/>
    </row>
    <row r="6434" spans="2:23" x14ac:dyDescent="0.25">
      <c r="B6434" s="1" t="s">
        <v>12901</v>
      </c>
      <c r="C6434" s="2">
        <v>109016</v>
      </c>
      <c r="D6434" s="1" t="s">
        <v>12902</v>
      </c>
      <c r="E6434" s="1" t="s">
        <v>117</v>
      </c>
      <c r="F6434" s="1" t="s">
        <v>506</v>
      </c>
      <c r="G6434" s="1" t="s">
        <v>11807</v>
      </c>
      <c r="H6434" s="1" t="s">
        <v>15834</v>
      </c>
      <c r="I6434" s="5">
        <v>728</v>
      </c>
      <c r="J6434" s="5">
        <v>11530802</v>
      </c>
      <c r="K6434" s="3">
        <f>+Tabella2026[[#This Row],[POP_2024]]/SUM(Tabella2026[POP_2024])</f>
        <v>1.2350818065256565E-5</v>
      </c>
      <c r="L6434" s="3">
        <f>+Tabella2026[[#This Row],[INCIDENZA POPOLAZIONE]]*(PLAFOND/2)</f>
        <v>3636.0715752979836</v>
      </c>
      <c r="M6434" s="3">
        <f>+IFERROR(Tabella2026[[#This Row],[reddito_2024]]/Tabella2026[[#This Row],[POP_2024]],"")</f>
        <v>15839.013736263736</v>
      </c>
      <c r="N6434" s="3">
        <f>+IF(Tabella2026[[#This Row],[REDDITO COMPLESSIVO PROCAPITE]]&lt;media_aggr_reddito_pc,(media_aggr_reddito_pc-Tabella2026[[#This Row],[REDDITO COMPLESSIVO PROCAPITE]]),0)</f>
        <v>1986.052326345005</v>
      </c>
      <c r="O6434" s="3">
        <f>+Tabella2026[[#This Row],[DIFFERENZA REDDITO INFERIORE ALLA MEDIA DALLA MEDIA]]*Tabella2026[[#This Row],[POP_2024]]</f>
        <v>1445846.0935791635</v>
      </c>
      <c r="P6434" s="3">
        <f>+Tabella2026[[#This Row],[POPOLAZIONE PER DIFFERENZA ]]/SUM(Tabella2026[[POPOLAZIONE PER DIFFERENZA ]])</f>
        <v>1.2827287812945839E-5</v>
      </c>
      <c r="Q6434" s="3">
        <f>+Tabella2026[[#This Row],[INCIDENZA POPOLAZIONE PER DIFFERENZA]]*(PLAFOND-SUM(Tabella2026[CONTRIBUTO SULLA BASE DELLA POPOLAZIONE]))</f>
        <v>3776.3439116654104</v>
      </c>
      <c r="R6434" s="3">
        <f>+Tabella2026[[#This Row],[CONTRIBUTO SULLA BASE DELLA POPOLAZIONE]]+Tabella2026[[#This Row],[CONTRIBUTO SULLA BASE DEL REDDITO]]</f>
        <v>7412.415486963394</v>
      </c>
      <c r="S6434" s="3">
        <f>+Tabella2026[[#This Row],[CONTRIBUTO TOTALE]]/(PLAFOND/N_TESSERE)</f>
        <v>14.824830973926789</v>
      </c>
      <c r="T6434" s="3">
        <f>+MAX(CEILING(Tabella2026[[#This Row],[preDEF1]],1),1)</f>
        <v>15</v>
      </c>
      <c r="U6434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434" s="21">
        <f>+Tabella2026[[#This Row],[DEF - n. card]]*(PLAFOND/N_TESSERE)</f>
        <v>7500</v>
      </c>
      <c r="W6434" s="18"/>
    </row>
    <row r="6435" spans="2:23" x14ac:dyDescent="0.25">
      <c r="B6435" s="1" t="s">
        <v>12947</v>
      </c>
      <c r="C6435" s="2">
        <v>3012</v>
      </c>
      <c r="D6435" s="1" t="s">
        <v>12948</v>
      </c>
      <c r="E6435" s="1" t="s">
        <v>18</v>
      </c>
      <c r="F6435" s="1" t="s">
        <v>114</v>
      </c>
      <c r="G6435" s="1" t="s">
        <v>11807</v>
      </c>
      <c r="H6435" s="1" t="s">
        <v>15835</v>
      </c>
      <c r="I6435" s="5">
        <v>727</v>
      </c>
      <c r="J6435" s="5">
        <v>15798740</v>
      </c>
      <c r="K6435" s="3">
        <f>+Tabella2026[[#This Row],[POP_2024]]/SUM(Tabella2026[POP_2024])</f>
        <v>1.2333852655826268E-5</v>
      </c>
      <c r="L6435" s="3">
        <f>+Tabella2026[[#This Row],[INCIDENZA POPOLAZIONE]]*(PLAFOND/2)</f>
        <v>3631.0769714857615</v>
      </c>
      <c r="M6435" s="3">
        <f>+IFERROR(Tabella2026[[#This Row],[reddito_2024]]/Tabella2026[[#This Row],[POP_2024]],"")</f>
        <v>21731.416781292985</v>
      </c>
      <c r="N6435" s="3">
        <f>+IF(Tabella2026[[#This Row],[REDDITO COMPLESSIVO PROCAPITE]]&lt;media_aggr_reddito_pc,(media_aggr_reddito_pc-Tabella2026[[#This Row],[REDDITO COMPLESSIVO PROCAPITE]]),0)</f>
        <v>0</v>
      </c>
      <c r="O6435" s="3">
        <f>+Tabella2026[[#This Row],[DIFFERENZA REDDITO INFERIORE ALLA MEDIA DALLA MEDIA]]*Tabella2026[[#This Row],[POP_2024]]</f>
        <v>0</v>
      </c>
      <c r="P6435" s="3">
        <f>+Tabella2026[[#This Row],[POPOLAZIONE PER DIFFERENZA ]]/SUM(Tabella2026[[POPOLAZIONE PER DIFFERENZA ]])</f>
        <v>0</v>
      </c>
      <c r="Q6435" s="3">
        <f>+Tabella2026[[#This Row],[INCIDENZA POPOLAZIONE PER DIFFERENZA]]*(PLAFOND-SUM(Tabella2026[CONTRIBUTO SULLA BASE DELLA POPOLAZIONE]))</f>
        <v>0</v>
      </c>
      <c r="R6435" s="3">
        <f>+Tabella2026[[#This Row],[CONTRIBUTO SULLA BASE DELLA POPOLAZIONE]]+Tabella2026[[#This Row],[CONTRIBUTO SULLA BASE DEL REDDITO]]</f>
        <v>3631.0769714857615</v>
      </c>
      <c r="S6435" s="3">
        <f>+Tabella2026[[#This Row],[CONTRIBUTO TOTALE]]/(PLAFOND/N_TESSERE)</f>
        <v>7.2621539429715227</v>
      </c>
      <c r="T6435" s="3">
        <f>+MAX(CEILING(Tabella2026[[#This Row],[preDEF1]],1),1)</f>
        <v>8</v>
      </c>
      <c r="U6435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35" s="21">
        <f>+Tabella2026[[#This Row],[DEF - n. card]]*(PLAFOND/N_TESSERE)</f>
        <v>4000</v>
      </c>
      <c r="W6435" s="18"/>
    </row>
    <row r="6436" spans="2:23" x14ac:dyDescent="0.25">
      <c r="B6436" s="1" t="s">
        <v>12586</v>
      </c>
      <c r="C6436" s="2">
        <v>112054</v>
      </c>
      <c r="D6436" s="1" t="s">
        <v>12587</v>
      </c>
      <c r="E6436" s="1" t="s">
        <v>76</v>
      </c>
      <c r="F6436" s="1" t="s">
        <v>88</v>
      </c>
      <c r="G6436" s="1" t="s">
        <v>11807</v>
      </c>
      <c r="H6436" s="1" t="s">
        <v>15836</v>
      </c>
      <c r="I6436" s="5">
        <v>727</v>
      </c>
      <c r="J6436" s="5">
        <v>10265897</v>
      </c>
      <c r="K6436" s="3">
        <f>+Tabella2026[[#This Row],[POP_2024]]/SUM(Tabella2026[POP_2024])</f>
        <v>1.2333852655826268E-5</v>
      </c>
      <c r="L6436" s="3">
        <f>+Tabella2026[[#This Row],[INCIDENZA POPOLAZIONE]]*(PLAFOND/2)</f>
        <v>3631.0769714857615</v>
      </c>
      <c r="M6436" s="3">
        <f>+IFERROR(Tabella2026[[#This Row],[reddito_2024]]/Tabella2026[[#This Row],[POP_2024]],"")</f>
        <v>14120.903713892711</v>
      </c>
      <c r="N6436" s="3">
        <f>+IF(Tabella2026[[#This Row],[REDDITO COMPLESSIVO PROCAPITE]]&lt;media_aggr_reddito_pc,(media_aggr_reddito_pc-Tabella2026[[#This Row],[REDDITO COMPLESSIVO PROCAPITE]]),0)</f>
        <v>3704.1623487160305</v>
      </c>
      <c r="O6436" s="3">
        <f>+Tabella2026[[#This Row],[DIFFERENZA REDDITO INFERIORE ALLA MEDIA DALLA MEDIA]]*Tabella2026[[#This Row],[POP_2024]]</f>
        <v>2692926.0275165541</v>
      </c>
      <c r="P6436" s="3">
        <f>+Tabella2026[[#This Row],[POPOLAZIONE PER DIFFERENZA ]]/SUM(Tabella2026[[POPOLAZIONE PER DIFFERENZA ]])</f>
        <v>2.3891157826084645E-5</v>
      </c>
      <c r="Q6436" s="3">
        <f>+Tabella2026[[#This Row],[INCIDENZA POPOLAZIONE PER DIFFERENZA]]*(PLAFOND-SUM(Tabella2026[CONTRIBUTO SULLA BASE DELLA POPOLAZIONE]))</f>
        <v>7033.5389456309786</v>
      </c>
      <c r="R6436" s="3">
        <f>+Tabella2026[[#This Row],[CONTRIBUTO SULLA BASE DELLA POPOLAZIONE]]+Tabella2026[[#This Row],[CONTRIBUTO SULLA BASE DEL REDDITO]]</f>
        <v>10664.61591711674</v>
      </c>
      <c r="S6436" s="3">
        <f>+Tabella2026[[#This Row],[CONTRIBUTO TOTALE]]/(PLAFOND/N_TESSERE)</f>
        <v>21.329231834233479</v>
      </c>
      <c r="T6436" s="3">
        <f>+MAX(CEILING(Tabella2026[[#This Row],[preDEF1]],1),1)</f>
        <v>22</v>
      </c>
      <c r="U6436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6436" s="21">
        <f>+Tabella2026[[#This Row],[DEF - n. card]]*(PLAFOND/N_TESSERE)</f>
        <v>11000</v>
      </c>
      <c r="W6436" s="18"/>
    </row>
    <row r="6437" spans="2:23" x14ac:dyDescent="0.25">
      <c r="B6437" s="1" t="s">
        <v>12875</v>
      </c>
      <c r="C6437" s="2">
        <v>13239</v>
      </c>
      <c r="D6437" s="1" t="s">
        <v>12876</v>
      </c>
      <c r="E6437" s="1" t="s">
        <v>12</v>
      </c>
      <c r="F6437" s="1" t="s">
        <v>152</v>
      </c>
      <c r="G6437" s="1" t="s">
        <v>11807</v>
      </c>
      <c r="H6437" s="1" t="s">
        <v>15835</v>
      </c>
      <c r="I6437" s="5">
        <v>727</v>
      </c>
      <c r="J6437" s="5">
        <v>12608397</v>
      </c>
      <c r="K6437" s="3">
        <f>+Tabella2026[[#This Row],[POP_2024]]/SUM(Tabella2026[POP_2024])</f>
        <v>1.2333852655826268E-5</v>
      </c>
      <c r="L6437" s="3">
        <f>+Tabella2026[[#This Row],[INCIDENZA POPOLAZIONE]]*(PLAFOND/2)</f>
        <v>3631.0769714857615</v>
      </c>
      <c r="M6437" s="3">
        <f>+IFERROR(Tabella2026[[#This Row],[reddito_2024]]/Tabella2026[[#This Row],[POP_2024]],"")</f>
        <v>17343.049518569464</v>
      </c>
      <c r="N6437" s="3">
        <f>+IF(Tabella2026[[#This Row],[REDDITO COMPLESSIVO PROCAPITE]]&lt;media_aggr_reddito_pc,(media_aggr_reddito_pc-Tabella2026[[#This Row],[REDDITO COMPLESSIVO PROCAPITE]]),0)</f>
        <v>482.01654403927751</v>
      </c>
      <c r="O6437" s="3">
        <f>+Tabella2026[[#This Row],[DIFFERENZA REDDITO INFERIORE ALLA MEDIA DALLA MEDIA]]*Tabella2026[[#This Row],[POP_2024]]</f>
        <v>350426.02751655475</v>
      </c>
      <c r="P6437" s="3">
        <f>+Tabella2026[[#This Row],[POPOLAZIONE PER DIFFERENZA ]]/SUM(Tabella2026[[POPOLAZIONE PER DIFFERENZA ]])</f>
        <v>3.108917008569566E-6</v>
      </c>
      <c r="Q6437" s="3">
        <f>+Tabella2026[[#This Row],[INCIDENZA POPOLAZIONE PER DIFFERENZA]]*(PLAFOND-SUM(Tabella2026[CONTRIBUTO SULLA BASE DELLA POPOLAZIONE]))</f>
        <v>915.26283563512754</v>
      </c>
      <c r="R6437" s="3">
        <f>+Tabella2026[[#This Row],[CONTRIBUTO SULLA BASE DELLA POPOLAZIONE]]+Tabella2026[[#This Row],[CONTRIBUTO SULLA BASE DEL REDDITO]]</f>
        <v>4546.3398071208894</v>
      </c>
      <c r="S6437" s="3">
        <f>+Tabella2026[[#This Row],[CONTRIBUTO TOTALE]]/(PLAFOND/N_TESSERE)</f>
        <v>9.0926796142417796</v>
      </c>
      <c r="T6437" s="3">
        <f>+MAX(CEILING(Tabella2026[[#This Row],[preDEF1]],1),1)</f>
        <v>10</v>
      </c>
      <c r="U6437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437" s="21">
        <f>+Tabella2026[[#This Row],[DEF - n. card]]*(PLAFOND/N_TESSERE)</f>
        <v>5000</v>
      </c>
      <c r="W6437" s="18"/>
    </row>
    <row r="6438" spans="2:23" x14ac:dyDescent="0.25">
      <c r="B6438" s="1" t="s">
        <v>12804</v>
      </c>
      <c r="C6438" s="2">
        <v>5055</v>
      </c>
      <c r="D6438" s="1" t="s">
        <v>12805</v>
      </c>
      <c r="E6438" s="1" t="s">
        <v>18</v>
      </c>
      <c r="F6438" s="1" t="s">
        <v>182</v>
      </c>
      <c r="G6438" s="1" t="s">
        <v>11807</v>
      </c>
      <c r="H6438" s="1" t="s">
        <v>15835</v>
      </c>
      <c r="I6438" s="5">
        <v>726</v>
      </c>
      <c r="J6438" s="5">
        <v>12832496</v>
      </c>
      <c r="K6438" s="3">
        <f>+Tabella2026[[#This Row],[POP_2024]]/SUM(Tabella2026[POP_2024])</f>
        <v>1.231688724639597E-5</v>
      </c>
      <c r="L6438" s="3">
        <f>+Tabella2026[[#This Row],[INCIDENZA POPOLAZIONE]]*(PLAFOND/2)</f>
        <v>3626.082367673539</v>
      </c>
      <c r="M6438" s="3">
        <f>+IFERROR(Tabella2026[[#This Row],[reddito_2024]]/Tabella2026[[#This Row],[POP_2024]],"")</f>
        <v>17675.614325068869</v>
      </c>
      <c r="N6438" s="3">
        <f>+IF(Tabella2026[[#This Row],[REDDITO COMPLESSIVO PROCAPITE]]&lt;media_aggr_reddito_pc,(media_aggr_reddito_pc-Tabella2026[[#This Row],[REDDITO COMPLESSIVO PROCAPITE]]),0)</f>
        <v>149.45173753987183</v>
      </c>
      <c r="O6438" s="3">
        <f>+Tabella2026[[#This Row],[DIFFERENZA REDDITO INFERIORE ALLA MEDIA DALLA MEDIA]]*Tabella2026[[#This Row],[POP_2024]]</f>
        <v>108501.96145394695</v>
      </c>
      <c r="P6438" s="3">
        <f>+Tabella2026[[#This Row],[POPOLAZIONE PER DIFFERENZA ]]/SUM(Tabella2026[[POPOLAZIONE PER DIFFERENZA ]])</f>
        <v>9.6260998595887498E-7</v>
      </c>
      <c r="Q6438" s="3">
        <f>+Tabella2026[[#This Row],[INCIDENZA POPOLAZIONE PER DIFFERENZA]]*(PLAFOND-SUM(Tabella2026[CONTRIBUTO SULLA BASE DELLA POPOLAZIONE]))</f>
        <v>283.39165790880446</v>
      </c>
      <c r="R6438" s="3">
        <f>+Tabella2026[[#This Row],[CONTRIBUTO SULLA BASE DELLA POPOLAZIONE]]+Tabella2026[[#This Row],[CONTRIBUTO SULLA BASE DEL REDDITO]]</f>
        <v>3909.4740255823435</v>
      </c>
      <c r="S6438" s="3">
        <f>+Tabella2026[[#This Row],[CONTRIBUTO TOTALE]]/(PLAFOND/N_TESSERE)</f>
        <v>7.8189480511646874</v>
      </c>
      <c r="T6438" s="3">
        <f>+MAX(CEILING(Tabella2026[[#This Row],[preDEF1]],1),1)</f>
        <v>8</v>
      </c>
      <c r="U6438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38" s="21">
        <f>+Tabella2026[[#This Row],[DEF - n. card]]*(PLAFOND/N_TESSERE)</f>
        <v>4000</v>
      </c>
      <c r="W6438" s="18"/>
    </row>
    <row r="6439" spans="2:23" x14ac:dyDescent="0.25">
      <c r="B6439" s="1" t="s">
        <v>13109</v>
      </c>
      <c r="C6439" s="2">
        <v>31013</v>
      </c>
      <c r="D6439" s="1" t="s">
        <v>13110</v>
      </c>
      <c r="E6439" s="1" t="s">
        <v>48</v>
      </c>
      <c r="F6439" s="1" t="s">
        <v>562</v>
      </c>
      <c r="G6439" s="1" t="s">
        <v>11807</v>
      </c>
      <c r="H6439" s="1" t="s">
        <v>15835</v>
      </c>
      <c r="I6439" s="5">
        <v>726</v>
      </c>
      <c r="J6439" s="5">
        <v>13476524</v>
      </c>
      <c r="K6439" s="3">
        <f>+Tabella2026[[#This Row],[POP_2024]]/SUM(Tabella2026[POP_2024])</f>
        <v>1.231688724639597E-5</v>
      </c>
      <c r="L6439" s="3">
        <f>+Tabella2026[[#This Row],[INCIDENZA POPOLAZIONE]]*(PLAFOND/2)</f>
        <v>3626.082367673539</v>
      </c>
      <c r="M6439" s="3">
        <f>+IFERROR(Tabella2026[[#This Row],[reddito_2024]]/Tabella2026[[#This Row],[POP_2024]],"")</f>
        <v>18562.705234159781</v>
      </c>
      <c r="N6439" s="3">
        <f>+IF(Tabella2026[[#This Row],[REDDITO COMPLESSIVO PROCAPITE]]&lt;media_aggr_reddito_pc,(media_aggr_reddito_pc-Tabella2026[[#This Row],[REDDITO COMPLESSIVO PROCAPITE]]),0)</f>
        <v>0</v>
      </c>
      <c r="O6439" s="3">
        <f>+Tabella2026[[#This Row],[DIFFERENZA REDDITO INFERIORE ALLA MEDIA DALLA MEDIA]]*Tabella2026[[#This Row],[POP_2024]]</f>
        <v>0</v>
      </c>
      <c r="P6439" s="3">
        <f>+Tabella2026[[#This Row],[POPOLAZIONE PER DIFFERENZA ]]/SUM(Tabella2026[[POPOLAZIONE PER DIFFERENZA ]])</f>
        <v>0</v>
      </c>
      <c r="Q6439" s="3">
        <f>+Tabella2026[[#This Row],[INCIDENZA POPOLAZIONE PER DIFFERENZA]]*(PLAFOND-SUM(Tabella2026[CONTRIBUTO SULLA BASE DELLA POPOLAZIONE]))</f>
        <v>0</v>
      </c>
      <c r="R6439" s="3">
        <f>+Tabella2026[[#This Row],[CONTRIBUTO SULLA BASE DELLA POPOLAZIONE]]+Tabella2026[[#This Row],[CONTRIBUTO SULLA BASE DEL REDDITO]]</f>
        <v>3626.082367673539</v>
      </c>
      <c r="S6439" s="3">
        <f>+Tabella2026[[#This Row],[CONTRIBUTO TOTALE]]/(PLAFOND/N_TESSERE)</f>
        <v>7.252164735347078</v>
      </c>
      <c r="T6439" s="3">
        <f>+MAX(CEILING(Tabella2026[[#This Row],[preDEF1]],1),1)</f>
        <v>8</v>
      </c>
      <c r="U643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39" s="21">
        <f>+Tabella2026[[#This Row],[DEF - n. card]]*(PLAFOND/N_TESSERE)</f>
        <v>4000</v>
      </c>
      <c r="W6439" s="18"/>
    </row>
    <row r="6440" spans="2:23" x14ac:dyDescent="0.25">
      <c r="B6440" s="1" t="s">
        <v>12744</v>
      </c>
      <c r="C6440" s="2">
        <v>80078</v>
      </c>
      <c r="D6440" s="1" t="s">
        <v>12745</v>
      </c>
      <c r="E6440" s="1" t="s">
        <v>61</v>
      </c>
      <c r="F6440" s="1" t="s">
        <v>62</v>
      </c>
      <c r="G6440" s="1" t="s">
        <v>11807</v>
      </c>
      <c r="H6440" s="1" t="s">
        <v>15836</v>
      </c>
      <c r="I6440" s="5">
        <v>726</v>
      </c>
      <c r="J6440" s="5">
        <v>9691597</v>
      </c>
      <c r="K6440" s="3">
        <f>+Tabella2026[[#This Row],[POP_2024]]/SUM(Tabella2026[POP_2024])</f>
        <v>1.231688724639597E-5</v>
      </c>
      <c r="L6440" s="3">
        <f>+Tabella2026[[#This Row],[INCIDENZA POPOLAZIONE]]*(PLAFOND/2)</f>
        <v>3626.082367673539</v>
      </c>
      <c r="M6440" s="3">
        <f>+IFERROR(Tabella2026[[#This Row],[reddito_2024]]/Tabella2026[[#This Row],[POP_2024]],"")</f>
        <v>13349.307162534435</v>
      </c>
      <c r="N6440" s="3">
        <f>+IF(Tabella2026[[#This Row],[REDDITO COMPLESSIVO PROCAPITE]]&lt;media_aggr_reddito_pc,(media_aggr_reddito_pc-Tabella2026[[#This Row],[REDDITO COMPLESSIVO PROCAPITE]]),0)</f>
        <v>4475.7589000743064</v>
      </c>
      <c r="O6440" s="3">
        <f>+Tabella2026[[#This Row],[DIFFERENZA REDDITO INFERIORE ALLA MEDIA DALLA MEDIA]]*Tabella2026[[#This Row],[POP_2024]]</f>
        <v>3249400.9614539463</v>
      </c>
      <c r="P6440" s="3">
        <f>+Tabella2026[[#This Row],[POPOLAZIONE PER DIFFERENZA ]]/SUM(Tabella2026[[POPOLAZIONE PER DIFFERENZA ]])</f>
        <v>2.8828103860662098E-5</v>
      </c>
      <c r="Q6440" s="3">
        <f>+Tabella2026[[#This Row],[INCIDENZA POPOLAZIONE PER DIFFERENZA]]*(PLAFOND-SUM(Tabella2026[CONTRIBUTO SULLA BASE DELLA POPOLAZIONE]))</f>
        <v>8486.9721555010601</v>
      </c>
      <c r="R6440" s="3">
        <f>+Tabella2026[[#This Row],[CONTRIBUTO SULLA BASE DELLA POPOLAZIONE]]+Tabella2026[[#This Row],[CONTRIBUTO SULLA BASE DEL REDDITO]]</f>
        <v>12113.0545231746</v>
      </c>
      <c r="S6440" s="3">
        <f>+Tabella2026[[#This Row],[CONTRIBUTO TOTALE]]/(PLAFOND/N_TESSERE)</f>
        <v>24.226109046349201</v>
      </c>
      <c r="T6440" s="3">
        <f>+MAX(CEILING(Tabella2026[[#This Row],[preDEF1]],1),1)</f>
        <v>25</v>
      </c>
      <c r="U6440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440" s="21">
        <f>+Tabella2026[[#This Row],[DEF - n. card]]*(PLAFOND/N_TESSERE)</f>
        <v>12500</v>
      </c>
      <c r="W6440" s="18"/>
    </row>
    <row r="6441" spans="2:23" x14ac:dyDescent="0.25">
      <c r="B6441" s="1" t="s">
        <v>12945</v>
      </c>
      <c r="C6441" s="2">
        <v>2002</v>
      </c>
      <c r="D6441" s="1" t="s">
        <v>12946</v>
      </c>
      <c r="E6441" s="1" t="s">
        <v>18</v>
      </c>
      <c r="F6441" s="1" t="s">
        <v>381</v>
      </c>
      <c r="G6441" s="1" t="s">
        <v>11807</v>
      </c>
      <c r="H6441" s="1" t="s">
        <v>15835</v>
      </c>
      <c r="I6441" s="5">
        <v>725</v>
      </c>
      <c r="J6441" s="5">
        <v>21386012</v>
      </c>
      <c r="K6441" s="3">
        <f>+Tabella2026[[#This Row],[POP_2024]]/SUM(Tabella2026[POP_2024])</f>
        <v>1.2299921836965672E-5</v>
      </c>
      <c r="L6441" s="3">
        <f>+Tabella2026[[#This Row],[INCIDENZA POPOLAZIONE]]*(PLAFOND/2)</f>
        <v>3621.087763861316</v>
      </c>
      <c r="M6441" s="3">
        <f>+IFERROR(Tabella2026[[#This Row],[reddito_2024]]/Tabella2026[[#This Row],[POP_2024]],"")</f>
        <v>29497.947586206898</v>
      </c>
      <c r="N6441" s="3">
        <f>+IF(Tabella2026[[#This Row],[REDDITO COMPLESSIVO PROCAPITE]]&lt;media_aggr_reddito_pc,(media_aggr_reddito_pc-Tabella2026[[#This Row],[REDDITO COMPLESSIVO PROCAPITE]]),0)</f>
        <v>0</v>
      </c>
      <c r="O6441" s="3">
        <f>+Tabella2026[[#This Row],[DIFFERENZA REDDITO INFERIORE ALLA MEDIA DALLA MEDIA]]*Tabella2026[[#This Row],[POP_2024]]</f>
        <v>0</v>
      </c>
      <c r="P6441" s="3">
        <f>+Tabella2026[[#This Row],[POPOLAZIONE PER DIFFERENZA ]]/SUM(Tabella2026[[POPOLAZIONE PER DIFFERENZA ]])</f>
        <v>0</v>
      </c>
      <c r="Q6441" s="3">
        <f>+Tabella2026[[#This Row],[INCIDENZA POPOLAZIONE PER DIFFERENZA]]*(PLAFOND-SUM(Tabella2026[CONTRIBUTO SULLA BASE DELLA POPOLAZIONE]))</f>
        <v>0</v>
      </c>
      <c r="R6441" s="3">
        <f>+Tabella2026[[#This Row],[CONTRIBUTO SULLA BASE DELLA POPOLAZIONE]]+Tabella2026[[#This Row],[CONTRIBUTO SULLA BASE DEL REDDITO]]</f>
        <v>3621.087763861316</v>
      </c>
      <c r="S6441" s="3">
        <f>+Tabella2026[[#This Row],[CONTRIBUTO TOTALE]]/(PLAFOND/N_TESSERE)</f>
        <v>7.2421755277226323</v>
      </c>
      <c r="T6441" s="3">
        <f>+MAX(CEILING(Tabella2026[[#This Row],[preDEF1]],1),1)</f>
        <v>8</v>
      </c>
      <c r="U6441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41" s="21">
        <f>+Tabella2026[[#This Row],[DEF - n. card]]*(PLAFOND/N_TESSERE)</f>
        <v>4000</v>
      </c>
      <c r="W6441" s="18"/>
    </row>
    <row r="6442" spans="2:23" x14ac:dyDescent="0.25">
      <c r="B6442" s="1" t="s">
        <v>13067</v>
      </c>
      <c r="C6442" s="2">
        <v>16022</v>
      </c>
      <c r="D6442" s="1" t="s">
        <v>13068</v>
      </c>
      <c r="E6442" s="1" t="s">
        <v>12</v>
      </c>
      <c r="F6442" s="1" t="s">
        <v>93</v>
      </c>
      <c r="G6442" s="1" t="s">
        <v>11807</v>
      </c>
      <c r="H6442" s="1" t="s">
        <v>15835</v>
      </c>
      <c r="I6442" s="5">
        <v>725</v>
      </c>
      <c r="J6442" s="5">
        <v>12445443</v>
      </c>
      <c r="K6442" s="3">
        <f>+Tabella2026[[#This Row],[POP_2024]]/SUM(Tabella2026[POP_2024])</f>
        <v>1.2299921836965672E-5</v>
      </c>
      <c r="L6442" s="3">
        <f>+Tabella2026[[#This Row],[INCIDENZA POPOLAZIONE]]*(PLAFOND/2)</f>
        <v>3621.087763861316</v>
      </c>
      <c r="M6442" s="3">
        <f>+IFERROR(Tabella2026[[#This Row],[reddito_2024]]/Tabella2026[[#This Row],[POP_2024]],"")</f>
        <v>17166.128275862069</v>
      </c>
      <c r="N6442" s="3">
        <f>+IF(Tabella2026[[#This Row],[REDDITO COMPLESSIVO PROCAPITE]]&lt;media_aggr_reddito_pc,(media_aggr_reddito_pc-Tabella2026[[#This Row],[REDDITO COMPLESSIVO PROCAPITE]]),0)</f>
        <v>658.93778674667192</v>
      </c>
      <c r="O6442" s="3">
        <f>+Tabella2026[[#This Row],[DIFFERENZA REDDITO INFERIORE ALLA MEDIA DALLA MEDIA]]*Tabella2026[[#This Row],[POP_2024]]</f>
        <v>477729.89539133717</v>
      </c>
      <c r="P6442" s="3">
        <f>+Tabella2026[[#This Row],[POPOLAZIONE PER DIFFERENZA ]]/SUM(Tabella2026[[POPOLAZIONE PER DIFFERENZA ]])</f>
        <v>4.2383341437562687E-6</v>
      </c>
      <c r="Q6442" s="3">
        <f>+Tabella2026[[#This Row],[INCIDENZA POPOLAZIONE PER DIFFERENZA]]*(PLAFOND-SUM(Tabella2026[CONTRIBUTO SULLA BASE DELLA POPOLAZIONE]))</f>
        <v>1247.7623931712428</v>
      </c>
      <c r="R6442" s="3">
        <f>+Tabella2026[[#This Row],[CONTRIBUTO SULLA BASE DELLA POPOLAZIONE]]+Tabella2026[[#This Row],[CONTRIBUTO SULLA BASE DEL REDDITO]]</f>
        <v>4868.8501570325589</v>
      </c>
      <c r="S6442" s="3">
        <f>+Tabella2026[[#This Row],[CONTRIBUTO TOTALE]]/(PLAFOND/N_TESSERE)</f>
        <v>9.7377003140651173</v>
      </c>
      <c r="T6442" s="3">
        <f>+MAX(CEILING(Tabella2026[[#This Row],[preDEF1]],1),1)</f>
        <v>10</v>
      </c>
      <c r="U6442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442" s="21">
        <f>+Tabella2026[[#This Row],[DEF - n. card]]*(PLAFOND/N_TESSERE)</f>
        <v>5000</v>
      </c>
      <c r="W6442" s="18"/>
    </row>
    <row r="6443" spans="2:23" x14ac:dyDescent="0.25">
      <c r="B6443" s="1" t="s">
        <v>12977</v>
      </c>
      <c r="C6443" s="2">
        <v>16035</v>
      </c>
      <c r="D6443" s="1" t="s">
        <v>12978</v>
      </c>
      <c r="E6443" s="1" t="s">
        <v>12</v>
      </c>
      <c r="F6443" s="1" t="s">
        <v>93</v>
      </c>
      <c r="G6443" s="1" t="s">
        <v>11807</v>
      </c>
      <c r="H6443" s="1" t="s">
        <v>15835</v>
      </c>
      <c r="I6443" s="5">
        <v>725</v>
      </c>
      <c r="J6443" s="5">
        <v>11704004</v>
      </c>
      <c r="K6443" s="3">
        <f>+Tabella2026[[#This Row],[POP_2024]]/SUM(Tabella2026[POP_2024])</f>
        <v>1.2299921836965672E-5</v>
      </c>
      <c r="L6443" s="3">
        <f>+Tabella2026[[#This Row],[INCIDENZA POPOLAZIONE]]*(PLAFOND/2)</f>
        <v>3621.087763861316</v>
      </c>
      <c r="M6443" s="3">
        <f>+IFERROR(Tabella2026[[#This Row],[reddito_2024]]/Tabella2026[[#This Row],[POP_2024]],"")</f>
        <v>16143.453793103448</v>
      </c>
      <c r="N6443" s="3">
        <f>+IF(Tabella2026[[#This Row],[REDDITO COMPLESSIVO PROCAPITE]]&lt;media_aggr_reddito_pc,(media_aggr_reddito_pc-Tabella2026[[#This Row],[REDDITO COMPLESSIVO PROCAPITE]]),0)</f>
        <v>1681.6122695052927</v>
      </c>
      <c r="O6443" s="3">
        <f>+Tabella2026[[#This Row],[DIFFERENZA REDDITO INFERIORE ALLA MEDIA DALLA MEDIA]]*Tabella2026[[#This Row],[POP_2024]]</f>
        <v>1219168.8953913371</v>
      </c>
      <c r="P6443" s="3">
        <f>+Tabella2026[[#This Row],[POPOLAZIONE PER DIFFERENZA ]]/SUM(Tabella2026[[POPOLAZIONE PER DIFFERENZA ]])</f>
        <v>1.0816248273744556E-5</v>
      </c>
      <c r="Q6443" s="3">
        <f>+Tabella2026[[#This Row],[INCIDENZA POPOLAZIONE PER DIFFERENZA]]*(PLAFOND-SUM(Tabella2026[CONTRIBUTO SULLA BASE DELLA POPOLAZIONE]))</f>
        <v>3184.2953796042048</v>
      </c>
      <c r="R6443" s="3">
        <f>+Tabella2026[[#This Row],[CONTRIBUTO SULLA BASE DELLA POPOLAZIONE]]+Tabella2026[[#This Row],[CONTRIBUTO SULLA BASE DEL REDDITO]]</f>
        <v>6805.3831434655203</v>
      </c>
      <c r="S6443" s="3">
        <f>+Tabella2026[[#This Row],[CONTRIBUTO TOTALE]]/(PLAFOND/N_TESSERE)</f>
        <v>13.610766286931041</v>
      </c>
      <c r="T6443" s="3">
        <f>+MAX(CEILING(Tabella2026[[#This Row],[preDEF1]],1),1)</f>
        <v>14</v>
      </c>
      <c r="U6443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443" s="21">
        <f>+Tabella2026[[#This Row],[DEF - n. card]]*(PLAFOND/N_TESSERE)</f>
        <v>7000</v>
      </c>
      <c r="W6443" s="18"/>
    </row>
    <row r="6444" spans="2:23" x14ac:dyDescent="0.25">
      <c r="B6444" s="1" t="s">
        <v>13017</v>
      </c>
      <c r="C6444" s="2">
        <v>18022</v>
      </c>
      <c r="D6444" s="1" t="s">
        <v>13018</v>
      </c>
      <c r="E6444" s="1" t="s">
        <v>12</v>
      </c>
      <c r="F6444" s="1" t="s">
        <v>195</v>
      </c>
      <c r="G6444" s="1" t="s">
        <v>11807</v>
      </c>
      <c r="H6444" s="1" t="s">
        <v>15835</v>
      </c>
      <c r="I6444" s="5">
        <v>725</v>
      </c>
      <c r="J6444" s="5">
        <v>10562685</v>
      </c>
      <c r="K6444" s="3">
        <f>+Tabella2026[[#This Row],[POP_2024]]/SUM(Tabella2026[POP_2024])</f>
        <v>1.2299921836965672E-5</v>
      </c>
      <c r="L6444" s="3">
        <f>+Tabella2026[[#This Row],[INCIDENZA POPOLAZIONE]]*(PLAFOND/2)</f>
        <v>3621.087763861316</v>
      </c>
      <c r="M6444" s="3">
        <f>+IFERROR(Tabella2026[[#This Row],[reddito_2024]]/Tabella2026[[#This Row],[POP_2024]],"")</f>
        <v>14569.220689655172</v>
      </c>
      <c r="N6444" s="3">
        <f>+IF(Tabella2026[[#This Row],[REDDITO COMPLESSIVO PROCAPITE]]&lt;media_aggr_reddito_pc,(media_aggr_reddito_pc-Tabella2026[[#This Row],[REDDITO COMPLESSIVO PROCAPITE]]),0)</f>
        <v>3255.8453729535686</v>
      </c>
      <c r="O6444" s="3">
        <f>+Tabella2026[[#This Row],[DIFFERENZA REDDITO INFERIORE ALLA MEDIA DALLA MEDIA]]*Tabella2026[[#This Row],[POP_2024]]</f>
        <v>2360487.8953913371</v>
      </c>
      <c r="P6444" s="3">
        <f>+Tabella2026[[#This Row],[POPOLAZIONE PER DIFFERENZA ]]/SUM(Tabella2026[[POPOLAZIONE PER DIFFERENZA ]])</f>
        <v>2.0941826206553735E-5</v>
      </c>
      <c r="Q6444" s="3">
        <f>+Tabella2026[[#This Row],[INCIDENZA POPOLAZIONE PER DIFFERENZA]]*(PLAFOND-SUM(Tabella2026[CONTRIBUTO SULLA BASE DELLA POPOLAZIONE]))</f>
        <v>6165.2579288397901</v>
      </c>
      <c r="R6444" s="3">
        <f>+Tabella2026[[#This Row],[CONTRIBUTO SULLA BASE DELLA POPOLAZIONE]]+Tabella2026[[#This Row],[CONTRIBUTO SULLA BASE DEL REDDITO]]</f>
        <v>9786.3456927011066</v>
      </c>
      <c r="S6444" s="3">
        <f>+Tabella2026[[#This Row],[CONTRIBUTO TOTALE]]/(PLAFOND/N_TESSERE)</f>
        <v>19.572691385402212</v>
      </c>
      <c r="T6444" s="3">
        <f>+MAX(CEILING(Tabella2026[[#This Row],[preDEF1]],1),1)</f>
        <v>20</v>
      </c>
      <c r="U6444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444" s="21">
        <f>+Tabella2026[[#This Row],[DEF - n. card]]*(PLAFOND/N_TESSERE)</f>
        <v>10000</v>
      </c>
      <c r="W6444" s="18"/>
    </row>
    <row r="6445" spans="2:23" x14ac:dyDescent="0.25">
      <c r="B6445" s="1" t="s">
        <v>12877</v>
      </c>
      <c r="C6445" s="2">
        <v>60086</v>
      </c>
      <c r="D6445" s="1" t="s">
        <v>12878</v>
      </c>
      <c r="E6445" s="1" t="s">
        <v>8</v>
      </c>
      <c r="F6445" s="1" t="s">
        <v>397</v>
      </c>
      <c r="G6445" s="1" t="s">
        <v>11807</v>
      </c>
      <c r="H6445" s="1" t="s">
        <v>15834</v>
      </c>
      <c r="I6445" s="5">
        <v>725</v>
      </c>
      <c r="J6445" s="5">
        <v>9194940</v>
      </c>
      <c r="K6445" s="3">
        <f>+Tabella2026[[#This Row],[POP_2024]]/SUM(Tabella2026[POP_2024])</f>
        <v>1.2299921836965672E-5</v>
      </c>
      <c r="L6445" s="3">
        <f>+Tabella2026[[#This Row],[INCIDENZA POPOLAZIONE]]*(PLAFOND/2)</f>
        <v>3621.087763861316</v>
      </c>
      <c r="M6445" s="3">
        <f>+IFERROR(Tabella2026[[#This Row],[reddito_2024]]/Tabella2026[[#This Row],[POP_2024]],"")</f>
        <v>12682.675862068965</v>
      </c>
      <c r="N6445" s="3">
        <f>+IF(Tabella2026[[#This Row],[REDDITO COMPLESSIVO PROCAPITE]]&lt;media_aggr_reddito_pc,(media_aggr_reddito_pc-Tabella2026[[#This Row],[REDDITO COMPLESSIVO PROCAPITE]]),0)</f>
        <v>5142.3902005397758</v>
      </c>
      <c r="O6445" s="3">
        <f>+Tabella2026[[#This Row],[DIFFERENZA REDDITO INFERIORE ALLA MEDIA DALLA MEDIA]]*Tabella2026[[#This Row],[POP_2024]]</f>
        <v>3728232.8953913376</v>
      </c>
      <c r="P6445" s="3">
        <f>+Tabella2026[[#This Row],[POPOLAZIONE PER DIFFERENZA ]]/SUM(Tabella2026[[POPOLAZIONE PER DIFFERENZA ]])</f>
        <v>3.307621509319287E-5</v>
      </c>
      <c r="Q6445" s="3">
        <f>+Tabella2026[[#This Row],[INCIDENZA POPOLAZIONE PER DIFFERENZA]]*(PLAFOND-SUM(Tabella2026[CONTRIBUTO SULLA BASE DELLA POPOLAZIONE]))</f>
        <v>9737.6129162747002</v>
      </c>
      <c r="R6445" s="3">
        <f>+Tabella2026[[#This Row],[CONTRIBUTO SULLA BASE DELLA POPOLAZIONE]]+Tabella2026[[#This Row],[CONTRIBUTO SULLA BASE DEL REDDITO]]</f>
        <v>13358.700680136017</v>
      </c>
      <c r="S6445" s="3">
        <f>+Tabella2026[[#This Row],[CONTRIBUTO TOTALE]]/(PLAFOND/N_TESSERE)</f>
        <v>26.717401360272035</v>
      </c>
      <c r="T6445" s="3">
        <f>+MAX(CEILING(Tabella2026[[#This Row],[preDEF1]],1),1)</f>
        <v>27</v>
      </c>
      <c r="U6445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445" s="21">
        <f>+Tabella2026[[#This Row],[DEF - n. card]]*(PLAFOND/N_TESSERE)</f>
        <v>13500</v>
      </c>
      <c r="W6445" s="18"/>
    </row>
    <row r="6446" spans="2:23" x14ac:dyDescent="0.25">
      <c r="B6446" s="1" t="s">
        <v>12869</v>
      </c>
      <c r="C6446" s="2">
        <v>78096</v>
      </c>
      <c r="D6446" s="1" t="s">
        <v>12870</v>
      </c>
      <c r="E6446" s="1" t="s">
        <v>61</v>
      </c>
      <c r="F6446" s="1" t="s">
        <v>178</v>
      </c>
      <c r="G6446" s="1" t="s">
        <v>11807</v>
      </c>
      <c r="H6446" s="1" t="s">
        <v>15836</v>
      </c>
      <c r="I6446" s="5">
        <v>724</v>
      </c>
      <c r="J6446" s="5">
        <v>7821315</v>
      </c>
      <c r="K6446" s="3">
        <f>+Tabella2026[[#This Row],[POP_2024]]/SUM(Tabella2026[POP_2024])</f>
        <v>1.2282956427535376E-5</v>
      </c>
      <c r="L6446" s="3">
        <f>+Tabella2026[[#This Row],[INCIDENZA POPOLAZIONE]]*(PLAFOND/2)</f>
        <v>3616.093160049094</v>
      </c>
      <c r="M6446" s="3">
        <f>+IFERROR(Tabella2026[[#This Row],[reddito_2024]]/Tabella2026[[#This Row],[POP_2024]],"")</f>
        <v>10802.921270718232</v>
      </c>
      <c r="N6446" s="3">
        <f>+IF(Tabella2026[[#This Row],[REDDITO COMPLESSIVO PROCAPITE]]&lt;media_aggr_reddito_pc,(media_aggr_reddito_pc-Tabella2026[[#This Row],[REDDITO COMPLESSIVO PROCAPITE]]),0)</f>
        <v>7022.1447918905087</v>
      </c>
      <c r="O6446" s="3">
        <f>+Tabella2026[[#This Row],[DIFFERENZA REDDITO INFERIORE ALLA MEDIA DALLA MEDIA]]*Tabella2026[[#This Row],[POP_2024]]</f>
        <v>5084032.8293287279</v>
      </c>
      <c r="P6446" s="3">
        <f>+Tabella2026[[#This Row],[POPOLAZIONE PER DIFFERENZA ]]/SUM(Tabella2026[[POPOLAZIONE PER DIFFERENZA ]])</f>
        <v>4.5104629491253869E-5</v>
      </c>
      <c r="Q6446" s="3">
        <f>+Tabella2026[[#This Row],[INCIDENZA POPOLAZIONE PER DIFFERENZA]]*(PLAFOND-SUM(Tabella2026[CONTRIBUTO SULLA BASE DELLA POPOLAZIONE]))</f>
        <v>13278.769093753075</v>
      </c>
      <c r="R6446" s="3">
        <f>+Tabella2026[[#This Row],[CONTRIBUTO SULLA BASE DELLA POPOLAZIONE]]+Tabella2026[[#This Row],[CONTRIBUTO SULLA BASE DEL REDDITO]]</f>
        <v>16894.86225380217</v>
      </c>
      <c r="S6446" s="3">
        <f>+Tabella2026[[#This Row],[CONTRIBUTO TOTALE]]/(PLAFOND/N_TESSERE)</f>
        <v>33.78972450760434</v>
      </c>
      <c r="T6446" s="3">
        <f>+MAX(CEILING(Tabella2026[[#This Row],[preDEF1]],1),1)</f>
        <v>34</v>
      </c>
      <c r="U6446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6446" s="21">
        <f>+Tabella2026[[#This Row],[DEF - n. card]]*(PLAFOND/N_TESSERE)</f>
        <v>17000</v>
      </c>
      <c r="W6446" s="18"/>
    </row>
    <row r="6447" spans="2:23" x14ac:dyDescent="0.25">
      <c r="B6447" s="1" t="s">
        <v>13059</v>
      </c>
      <c r="C6447" s="2">
        <v>2104</v>
      </c>
      <c r="D6447" s="1" t="s">
        <v>13060</v>
      </c>
      <c r="E6447" s="1" t="s">
        <v>18</v>
      </c>
      <c r="F6447" s="1" t="s">
        <v>381</v>
      </c>
      <c r="G6447" s="1" t="s">
        <v>11807</v>
      </c>
      <c r="H6447" s="1" t="s">
        <v>15835</v>
      </c>
      <c r="I6447" s="5">
        <v>724</v>
      </c>
      <c r="J6447" s="5">
        <v>14097488</v>
      </c>
      <c r="K6447" s="3">
        <f>+Tabella2026[[#This Row],[POP_2024]]/SUM(Tabella2026[POP_2024])</f>
        <v>1.2282956427535376E-5</v>
      </c>
      <c r="L6447" s="3">
        <f>+Tabella2026[[#This Row],[INCIDENZA POPOLAZIONE]]*(PLAFOND/2)</f>
        <v>3616.093160049094</v>
      </c>
      <c r="M6447" s="3">
        <f>+IFERROR(Tabella2026[[#This Row],[reddito_2024]]/Tabella2026[[#This Row],[POP_2024]],"")</f>
        <v>19471.668508287294</v>
      </c>
      <c r="N6447" s="3">
        <f>+IF(Tabella2026[[#This Row],[REDDITO COMPLESSIVO PROCAPITE]]&lt;media_aggr_reddito_pc,(media_aggr_reddito_pc-Tabella2026[[#This Row],[REDDITO COMPLESSIVO PROCAPITE]]),0)</f>
        <v>0</v>
      </c>
      <c r="O6447" s="3">
        <f>+Tabella2026[[#This Row],[DIFFERENZA REDDITO INFERIORE ALLA MEDIA DALLA MEDIA]]*Tabella2026[[#This Row],[POP_2024]]</f>
        <v>0</v>
      </c>
      <c r="P6447" s="3">
        <f>+Tabella2026[[#This Row],[POPOLAZIONE PER DIFFERENZA ]]/SUM(Tabella2026[[POPOLAZIONE PER DIFFERENZA ]])</f>
        <v>0</v>
      </c>
      <c r="Q6447" s="3">
        <f>+Tabella2026[[#This Row],[INCIDENZA POPOLAZIONE PER DIFFERENZA]]*(PLAFOND-SUM(Tabella2026[CONTRIBUTO SULLA BASE DELLA POPOLAZIONE]))</f>
        <v>0</v>
      </c>
      <c r="R6447" s="3">
        <f>+Tabella2026[[#This Row],[CONTRIBUTO SULLA BASE DELLA POPOLAZIONE]]+Tabella2026[[#This Row],[CONTRIBUTO SULLA BASE DEL REDDITO]]</f>
        <v>3616.093160049094</v>
      </c>
      <c r="S6447" s="3">
        <f>+Tabella2026[[#This Row],[CONTRIBUTO TOTALE]]/(PLAFOND/N_TESSERE)</f>
        <v>7.2321863200981875</v>
      </c>
      <c r="T6447" s="3">
        <f>+MAX(CEILING(Tabella2026[[#This Row],[preDEF1]],1),1)</f>
        <v>8</v>
      </c>
      <c r="U6447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47" s="21">
        <f>+Tabella2026[[#This Row],[DEF - n. card]]*(PLAFOND/N_TESSERE)</f>
        <v>4000</v>
      </c>
      <c r="W6447" s="18"/>
    </row>
    <row r="6448" spans="2:23" x14ac:dyDescent="0.25">
      <c r="B6448" s="1" t="s">
        <v>12981</v>
      </c>
      <c r="C6448" s="2">
        <v>64081</v>
      </c>
      <c r="D6448" s="1" t="s">
        <v>12982</v>
      </c>
      <c r="E6448" s="1" t="s">
        <v>15</v>
      </c>
      <c r="F6448" s="1" t="s">
        <v>290</v>
      </c>
      <c r="G6448" s="1" t="s">
        <v>11807</v>
      </c>
      <c r="H6448" s="1" t="s">
        <v>15836</v>
      </c>
      <c r="I6448" s="5">
        <v>724</v>
      </c>
      <c r="J6448" s="5">
        <v>8903502</v>
      </c>
      <c r="K6448" s="3">
        <f>+Tabella2026[[#This Row],[POP_2024]]/SUM(Tabella2026[POP_2024])</f>
        <v>1.2282956427535376E-5</v>
      </c>
      <c r="L6448" s="3">
        <f>+Tabella2026[[#This Row],[INCIDENZA POPOLAZIONE]]*(PLAFOND/2)</f>
        <v>3616.093160049094</v>
      </c>
      <c r="M6448" s="3">
        <f>+IFERROR(Tabella2026[[#This Row],[reddito_2024]]/Tabella2026[[#This Row],[POP_2024]],"")</f>
        <v>12297.654696132597</v>
      </c>
      <c r="N6448" s="3">
        <f>+IF(Tabella2026[[#This Row],[REDDITO COMPLESSIVO PROCAPITE]]&lt;media_aggr_reddito_pc,(media_aggr_reddito_pc-Tabella2026[[#This Row],[REDDITO COMPLESSIVO PROCAPITE]]),0)</f>
        <v>5527.4113664761444</v>
      </c>
      <c r="O6448" s="3">
        <f>+Tabella2026[[#This Row],[DIFFERENZA REDDITO INFERIORE ALLA MEDIA DALLA MEDIA]]*Tabella2026[[#This Row],[POP_2024]]</f>
        <v>4001845.8293287284</v>
      </c>
      <c r="P6448" s="3">
        <f>+Tabella2026[[#This Row],[POPOLAZIONE PER DIFFERENZA ]]/SUM(Tabella2026[[POPOLAZIONE PER DIFFERENZA ]])</f>
        <v>3.5503660080972468E-5</v>
      </c>
      <c r="Q6448" s="3">
        <f>+Tabella2026[[#This Row],[INCIDENZA POPOLAZIONE PER DIFFERENZA]]*(PLAFOND-SUM(Tabella2026[CONTRIBUTO SULLA BASE DELLA POPOLAZIONE]))</f>
        <v>10452.250900093277</v>
      </c>
      <c r="R6448" s="3">
        <f>+Tabella2026[[#This Row],[CONTRIBUTO SULLA BASE DELLA POPOLAZIONE]]+Tabella2026[[#This Row],[CONTRIBUTO SULLA BASE DEL REDDITO]]</f>
        <v>14068.344060142372</v>
      </c>
      <c r="S6448" s="3">
        <f>+Tabella2026[[#This Row],[CONTRIBUTO TOTALE]]/(PLAFOND/N_TESSERE)</f>
        <v>28.136688120284745</v>
      </c>
      <c r="T6448" s="3">
        <f>+MAX(CEILING(Tabella2026[[#This Row],[preDEF1]],1),1)</f>
        <v>29</v>
      </c>
      <c r="U6448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6448" s="21">
        <f>+Tabella2026[[#This Row],[DEF - n. card]]*(PLAFOND/N_TESSERE)</f>
        <v>14500</v>
      </c>
      <c r="W6448" s="18"/>
    </row>
    <row r="6449" spans="2:23" x14ac:dyDescent="0.25">
      <c r="B6449" s="1" t="s">
        <v>12760</v>
      </c>
      <c r="C6449" s="2">
        <v>114003</v>
      </c>
      <c r="D6449" s="1" t="s">
        <v>12761</v>
      </c>
      <c r="E6449" s="1" t="s">
        <v>76</v>
      </c>
      <c r="F6449" s="1" t="s">
        <v>550</v>
      </c>
      <c r="G6449" s="1" t="s">
        <v>11807</v>
      </c>
      <c r="H6449" s="1" t="s">
        <v>15836</v>
      </c>
      <c r="I6449" s="5">
        <v>723</v>
      </c>
      <c r="J6449" s="5">
        <v>8723256</v>
      </c>
      <c r="K6449" s="3">
        <f>+Tabella2026[[#This Row],[POP_2024]]/SUM(Tabella2026[POP_2024])</f>
        <v>1.2265991018105078E-5</v>
      </c>
      <c r="L6449" s="3">
        <f>+Tabella2026[[#This Row],[INCIDENZA POPOLAZIONE]]*(PLAFOND/2)</f>
        <v>3611.0985562368714</v>
      </c>
      <c r="M6449" s="3">
        <f>+IFERROR(Tabella2026[[#This Row],[reddito_2024]]/Tabella2026[[#This Row],[POP_2024]],"")</f>
        <v>12065.360995850622</v>
      </c>
      <c r="N6449" s="3">
        <f>+IF(Tabella2026[[#This Row],[REDDITO COMPLESSIVO PROCAPITE]]&lt;media_aggr_reddito_pc,(media_aggr_reddito_pc-Tabella2026[[#This Row],[REDDITO COMPLESSIVO PROCAPITE]]),0)</f>
        <v>5759.7050667581188</v>
      </c>
      <c r="O6449" s="3">
        <f>+Tabella2026[[#This Row],[DIFFERENZA REDDITO INFERIORE ALLA MEDIA DALLA MEDIA]]*Tabella2026[[#This Row],[POP_2024]]</f>
        <v>4164266.7632661201</v>
      </c>
      <c r="P6449" s="3">
        <f>+Tabella2026[[#This Row],[POPOLAZIONE PER DIFFERENZA ]]/SUM(Tabella2026[[POPOLAZIONE PER DIFFERENZA ]])</f>
        <v>3.694462954218595E-5</v>
      </c>
      <c r="Q6449" s="3">
        <f>+Tabella2026[[#This Row],[INCIDENZA POPOLAZIONE PER DIFFERENZA]]*(PLAFOND-SUM(Tabella2026[CONTRIBUTO SULLA BASE DELLA POPOLAZIONE]))</f>
        <v>10876.47122874743</v>
      </c>
      <c r="R6449" s="3">
        <f>+Tabella2026[[#This Row],[CONTRIBUTO SULLA BASE DELLA POPOLAZIONE]]+Tabella2026[[#This Row],[CONTRIBUTO SULLA BASE DEL REDDITO]]</f>
        <v>14487.569784984302</v>
      </c>
      <c r="S6449" s="3">
        <f>+Tabella2026[[#This Row],[CONTRIBUTO TOTALE]]/(PLAFOND/N_TESSERE)</f>
        <v>28.975139569968604</v>
      </c>
      <c r="T6449" s="3">
        <f>+MAX(CEILING(Tabella2026[[#This Row],[preDEF1]],1),1)</f>
        <v>29</v>
      </c>
      <c r="U6449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6449" s="21">
        <f>+Tabella2026[[#This Row],[DEF - n. card]]*(PLAFOND/N_TESSERE)</f>
        <v>14500</v>
      </c>
      <c r="W6449" s="18"/>
    </row>
    <row r="6450" spans="2:23" x14ac:dyDescent="0.25">
      <c r="B6450" s="1" t="s">
        <v>12971</v>
      </c>
      <c r="C6450" s="2">
        <v>94005</v>
      </c>
      <c r="D6450" s="1" t="s">
        <v>12972</v>
      </c>
      <c r="E6450" s="1" t="s">
        <v>345</v>
      </c>
      <c r="F6450" s="1" t="s">
        <v>1000</v>
      </c>
      <c r="G6450" s="1" t="s">
        <v>11807</v>
      </c>
      <c r="H6450" s="1" t="s">
        <v>15836</v>
      </c>
      <c r="I6450" s="5">
        <v>723</v>
      </c>
      <c r="J6450" s="5">
        <v>10416073</v>
      </c>
      <c r="K6450" s="3">
        <f>+Tabella2026[[#This Row],[POP_2024]]/SUM(Tabella2026[POP_2024])</f>
        <v>1.2265991018105078E-5</v>
      </c>
      <c r="L6450" s="3">
        <f>+Tabella2026[[#This Row],[INCIDENZA POPOLAZIONE]]*(PLAFOND/2)</f>
        <v>3611.0985562368714</v>
      </c>
      <c r="M6450" s="3">
        <f>+IFERROR(Tabella2026[[#This Row],[reddito_2024]]/Tabella2026[[#This Row],[POP_2024]],"")</f>
        <v>14406.739972337482</v>
      </c>
      <c r="N6450" s="3">
        <f>+IF(Tabella2026[[#This Row],[REDDITO COMPLESSIVO PROCAPITE]]&lt;media_aggr_reddito_pc,(media_aggr_reddito_pc-Tabella2026[[#This Row],[REDDITO COMPLESSIVO PROCAPITE]]),0)</f>
        <v>3418.3260902712591</v>
      </c>
      <c r="O6450" s="3">
        <f>+Tabella2026[[#This Row],[DIFFERENZA REDDITO INFERIORE ALLA MEDIA DALLA MEDIA]]*Tabella2026[[#This Row],[POP_2024]]</f>
        <v>2471449.7632661201</v>
      </c>
      <c r="P6450" s="3">
        <f>+Tabella2026[[#This Row],[POPOLAZIONE PER DIFFERENZA ]]/SUM(Tabella2026[[POPOLAZIONE PER DIFFERENZA ]])</f>
        <v>2.19262600420863E-5</v>
      </c>
      <c r="Q6450" s="3">
        <f>+Tabella2026[[#This Row],[INCIDENZA POPOLAZIONE PER DIFFERENZA]]*(PLAFOND-SUM(Tabella2026[CONTRIBUTO SULLA BASE DELLA POPOLAZIONE]))</f>
        <v>6455.0745116952012</v>
      </c>
      <c r="R6450" s="3">
        <f>+Tabella2026[[#This Row],[CONTRIBUTO SULLA BASE DELLA POPOLAZIONE]]+Tabella2026[[#This Row],[CONTRIBUTO SULLA BASE DEL REDDITO]]</f>
        <v>10066.173067932072</v>
      </c>
      <c r="S6450" s="3">
        <f>+Tabella2026[[#This Row],[CONTRIBUTO TOTALE]]/(PLAFOND/N_TESSERE)</f>
        <v>20.132346135864143</v>
      </c>
      <c r="T6450" s="3">
        <f>+MAX(CEILING(Tabella2026[[#This Row],[preDEF1]],1),1)</f>
        <v>21</v>
      </c>
      <c r="U6450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450" s="21">
        <f>+Tabella2026[[#This Row],[DEF - n. card]]*(PLAFOND/N_TESSERE)</f>
        <v>10500</v>
      </c>
      <c r="W6450" s="18"/>
    </row>
    <row r="6451" spans="2:23" x14ac:dyDescent="0.25">
      <c r="B6451" s="1" t="s">
        <v>12796</v>
      </c>
      <c r="C6451" s="2">
        <v>112025</v>
      </c>
      <c r="D6451" s="1" t="s">
        <v>12797</v>
      </c>
      <c r="E6451" s="1" t="s">
        <v>76</v>
      </c>
      <c r="F6451" s="1" t="s">
        <v>88</v>
      </c>
      <c r="G6451" s="1" t="s">
        <v>11807</v>
      </c>
      <c r="H6451" s="1" t="s">
        <v>15836</v>
      </c>
      <c r="I6451" s="5">
        <v>723</v>
      </c>
      <c r="J6451" s="5">
        <v>8808333</v>
      </c>
      <c r="K6451" s="3">
        <f>+Tabella2026[[#This Row],[POP_2024]]/SUM(Tabella2026[POP_2024])</f>
        <v>1.2265991018105078E-5</v>
      </c>
      <c r="L6451" s="3">
        <f>+Tabella2026[[#This Row],[INCIDENZA POPOLAZIONE]]*(PLAFOND/2)</f>
        <v>3611.0985562368714</v>
      </c>
      <c r="M6451" s="3">
        <f>+IFERROR(Tabella2026[[#This Row],[reddito_2024]]/Tabella2026[[#This Row],[POP_2024]],"")</f>
        <v>12183.033195020747</v>
      </c>
      <c r="N6451" s="3">
        <f>+IF(Tabella2026[[#This Row],[REDDITO COMPLESSIVO PROCAPITE]]&lt;media_aggr_reddito_pc,(media_aggr_reddito_pc-Tabella2026[[#This Row],[REDDITO COMPLESSIVO PROCAPITE]]),0)</f>
        <v>5642.0328675879937</v>
      </c>
      <c r="O6451" s="3">
        <f>+Tabella2026[[#This Row],[DIFFERENZA REDDITO INFERIORE ALLA MEDIA DALLA MEDIA]]*Tabella2026[[#This Row],[POP_2024]]</f>
        <v>4079189.7632661196</v>
      </c>
      <c r="P6451" s="3">
        <f>+Tabella2026[[#This Row],[POPOLAZIONE PER DIFFERENZA ]]/SUM(Tabella2026[[POPOLAZIONE PER DIFFERENZA ]])</f>
        <v>3.6189841622428537E-5</v>
      </c>
      <c r="Q6451" s="3">
        <f>+Tabella2026[[#This Row],[INCIDENZA POPOLAZIONE PER DIFFERENZA]]*(PLAFOND-SUM(Tabella2026[CONTRIBUTO SULLA BASE DELLA POPOLAZIONE]))</f>
        <v>10654.262231261788</v>
      </c>
      <c r="R6451" s="3">
        <f>+Tabella2026[[#This Row],[CONTRIBUTO SULLA BASE DELLA POPOLAZIONE]]+Tabella2026[[#This Row],[CONTRIBUTO SULLA BASE DEL REDDITO]]</f>
        <v>14265.360787498659</v>
      </c>
      <c r="S6451" s="3">
        <f>+Tabella2026[[#This Row],[CONTRIBUTO TOTALE]]/(PLAFOND/N_TESSERE)</f>
        <v>28.530721574997319</v>
      </c>
      <c r="T6451" s="3">
        <f>+MAX(CEILING(Tabella2026[[#This Row],[preDEF1]],1),1)</f>
        <v>29</v>
      </c>
      <c r="U6451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6451" s="21">
        <f>+Tabella2026[[#This Row],[DEF - n. card]]*(PLAFOND/N_TESSERE)</f>
        <v>14500</v>
      </c>
      <c r="W6451" s="18"/>
    </row>
    <row r="6452" spans="2:23" x14ac:dyDescent="0.25">
      <c r="B6452" s="1" t="s">
        <v>12867</v>
      </c>
      <c r="C6452" s="2">
        <v>14067</v>
      </c>
      <c r="D6452" s="1" t="s">
        <v>12868</v>
      </c>
      <c r="E6452" s="1" t="s">
        <v>12</v>
      </c>
      <c r="F6452" s="1" t="s">
        <v>980</v>
      </c>
      <c r="G6452" s="1" t="s">
        <v>11807</v>
      </c>
      <c r="H6452" s="1" t="s">
        <v>15835</v>
      </c>
      <c r="I6452" s="5">
        <v>723</v>
      </c>
      <c r="J6452" s="5">
        <v>12414884</v>
      </c>
      <c r="K6452" s="3">
        <f>+Tabella2026[[#This Row],[POP_2024]]/SUM(Tabella2026[POP_2024])</f>
        <v>1.2265991018105078E-5</v>
      </c>
      <c r="L6452" s="3">
        <f>+Tabella2026[[#This Row],[INCIDENZA POPOLAZIONE]]*(PLAFOND/2)</f>
        <v>3611.0985562368714</v>
      </c>
      <c r="M6452" s="3">
        <f>+IFERROR(Tabella2026[[#This Row],[reddito_2024]]/Tabella2026[[#This Row],[POP_2024]],"")</f>
        <v>17171.347164591978</v>
      </c>
      <c r="N6452" s="3">
        <f>+IF(Tabella2026[[#This Row],[REDDITO COMPLESSIVO PROCAPITE]]&lt;media_aggr_reddito_pc,(media_aggr_reddito_pc-Tabella2026[[#This Row],[REDDITO COMPLESSIVO PROCAPITE]]),0)</f>
        <v>653.71889801676298</v>
      </c>
      <c r="O6452" s="3">
        <f>+Tabella2026[[#This Row],[DIFFERENZA REDDITO INFERIORE ALLA MEDIA DALLA MEDIA]]*Tabella2026[[#This Row],[POP_2024]]</f>
        <v>472638.76326611964</v>
      </c>
      <c r="P6452" s="3">
        <f>+Tabella2026[[#This Row],[POPOLAZIONE PER DIFFERENZA ]]/SUM(Tabella2026[[POPOLAZIONE PER DIFFERENZA ]])</f>
        <v>4.1931665305822846E-6</v>
      </c>
      <c r="Q6452" s="3">
        <f>+Tabella2026[[#This Row],[INCIDENZA POPOLAZIONE PER DIFFERENZA]]*(PLAFOND-SUM(Tabella2026[CONTRIBUTO SULLA BASE DELLA POPOLAZIONE]))</f>
        <v>1234.4650817285317</v>
      </c>
      <c r="R6452" s="3">
        <f>+Tabella2026[[#This Row],[CONTRIBUTO SULLA BASE DELLA POPOLAZIONE]]+Tabella2026[[#This Row],[CONTRIBUTO SULLA BASE DEL REDDITO]]</f>
        <v>4845.5636379654034</v>
      </c>
      <c r="S6452" s="3">
        <f>+Tabella2026[[#This Row],[CONTRIBUTO TOTALE]]/(PLAFOND/N_TESSERE)</f>
        <v>9.6911272759308069</v>
      </c>
      <c r="T6452" s="3">
        <f>+MAX(CEILING(Tabella2026[[#This Row],[preDEF1]],1),1)</f>
        <v>10</v>
      </c>
      <c r="U6452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452" s="21">
        <f>+Tabella2026[[#This Row],[DEF - n. card]]*(PLAFOND/N_TESSERE)</f>
        <v>5000</v>
      </c>
      <c r="W6452" s="18"/>
    </row>
    <row r="6453" spans="2:23" x14ac:dyDescent="0.25">
      <c r="B6453" s="1" t="s">
        <v>12899</v>
      </c>
      <c r="C6453" s="2">
        <v>83040</v>
      </c>
      <c r="D6453" s="1" t="s">
        <v>12900</v>
      </c>
      <c r="E6453" s="1" t="s">
        <v>21</v>
      </c>
      <c r="F6453" s="1" t="s">
        <v>42</v>
      </c>
      <c r="G6453" s="1" t="s">
        <v>11807</v>
      </c>
      <c r="H6453" s="1" t="s">
        <v>15836</v>
      </c>
      <c r="I6453" s="5">
        <v>721</v>
      </c>
      <c r="J6453" s="5">
        <v>5202182</v>
      </c>
      <c r="K6453" s="3">
        <f>+Tabella2026[[#This Row],[POP_2024]]/SUM(Tabella2026[POP_2024])</f>
        <v>1.2232060199244482E-5</v>
      </c>
      <c r="L6453" s="3">
        <f>+Tabella2026[[#This Row],[INCIDENZA POPOLAZIONE]]*(PLAFOND/2)</f>
        <v>3601.1093486124259</v>
      </c>
      <c r="M6453" s="3">
        <f>+IFERROR(Tabella2026[[#This Row],[reddito_2024]]/Tabella2026[[#This Row],[POP_2024]],"")</f>
        <v>7215.2316227461861</v>
      </c>
      <c r="N6453" s="3">
        <f>+IF(Tabella2026[[#This Row],[REDDITO COMPLESSIVO PROCAPITE]]&lt;media_aggr_reddito_pc,(media_aggr_reddito_pc-Tabella2026[[#This Row],[REDDITO COMPLESSIVO PROCAPITE]]),0)</f>
        <v>10609.834439862556</v>
      </c>
      <c r="O6453" s="3">
        <f>+Tabella2026[[#This Row],[DIFFERENZA REDDITO INFERIORE ALLA MEDIA DALLA MEDIA]]*Tabella2026[[#This Row],[POP_2024]]</f>
        <v>7649690.6311409026</v>
      </c>
      <c r="P6453" s="3">
        <f>+Tabella2026[[#This Row],[POPOLAZIONE PER DIFFERENZA ]]/SUM(Tabella2026[[POPOLAZIONE PER DIFFERENZA ]])</f>
        <v>6.7866686393109577E-5</v>
      </c>
      <c r="Q6453" s="3">
        <f>+Tabella2026[[#This Row],[INCIDENZA POPOLAZIONE PER DIFFERENZA]]*(PLAFOND-SUM(Tabella2026[CONTRIBUTO SULLA BASE DELLA POPOLAZIONE]))</f>
        <v>19979.901574116746</v>
      </c>
      <c r="R6453" s="3">
        <f>+Tabella2026[[#This Row],[CONTRIBUTO SULLA BASE DELLA POPOLAZIONE]]+Tabella2026[[#This Row],[CONTRIBUTO SULLA BASE DEL REDDITO]]</f>
        <v>23581.010922729172</v>
      </c>
      <c r="S6453" s="3">
        <f>+Tabella2026[[#This Row],[CONTRIBUTO TOTALE]]/(PLAFOND/N_TESSERE)</f>
        <v>47.162021845458348</v>
      </c>
      <c r="T6453" s="3">
        <f>+MAX(CEILING(Tabella2026[[#This Row],[preDEF1]],1),1)</f>
        <v>48</v>
      </c>
      <c r="U6453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6453" s="21">
        <f>+Tabella2026[[#This Row],[DEF - n. card]]*(PLAFOND/N_TESSERE)</f>
        <v>24000</v>
      </c>
      <c r="W6453" s="18"/>
    </row>
    <row r="6454" spans="2:23" x14ac:dyDescent="0.25">
      <c r="B6454" s="1" t="s">
        <v>13005</v>
      </c>
      <c r="C6454" s="2">
        <v>118043</v>
      </c>
      <c r="D6454" s="1" t="s">
        <v>13006</v>
      </c>
      <c r="E6454" s="1" t="s">
        <v>76</v>
      </c>
      <c r="F6454" s="1" t="s">
        <v>75</v>
      </c>
      <c r="G6454" s="1" t="s">
        <v>11807</v>
      </c>
      <c r="H6454" s="1" t="s">
        <v>15836</v>
      </c>
      <c r="I6454" s="5">
        <v>721</v>
      </c>
      <c r="J6454" s="5">
        <v>6885139</v>
      </c>
      <c r="K6454" s="3">
        <f>+Tabella2026[[#This Row],[POP_2024]]/SUM(Tabella2026[POP_2024])</f>
        <v>1.2232060199244482E-5</v>
      </c>
      <c r="L6454" s="3">
        <f>+Tabella2026[[#This Row],[INCIDENZA POPOLAZIONE]]*(PLAFOND/2)</f>
        <v>3601.1093486124259</v>
      </c>
      <c r="M6454" s="3">
        <f>+IFERROR(Tabella2026[[#This Row],[reddito_2024]]/Tabella2026[[#This Row],[POP_2024]],"")</f>
        <v>9549.4299583911234</v>
      </c>
      <c r="N6454" s="3">
        <f>+IF(Tabella2026[[#This Row],[REDDITO COMPLESSIVO PROCAPITE]]&lt;media_aggr_reddito_pc,(media_aggr_reddito_pc-Tabella2026[[#This Row],[REDDITO COMPLESSIVO PROCAPITE]]),0)</f>
        <v>8275.6361042176177</v>
      </c>
      <c r="O6454" s="3">
        <f>+Tabella2026[[#This Row],[DIFFERENZA REDDITO INFERIORE ALLA MEDIA DALLA MEDIA]]*Tabella2026[[#This Row],[POP_2024]]</f>
        <v>5966733.6311409026</v>
      </c>
      <c r="P6454" s="3">
        <f>+Tabella2026[[#This Row],[POPOLAZIONE PER DIFFERENZA ]]/SUM(Tabella2026[[POPOLAZIONE PER DIFFERENZA ]])</f>
        <v>5.293579304859614E-5</v>
      </c>
      <c r="Q6454" s="3">
        <f>+Tabella2026[[#This Row],[INCIDENZA POPOLAZIONE PER DIFFERENZA]]*(PLAFOND-SUM(Tabella2026[CONTRIBUTO SULLA BASE DELLA POPOLAZIONE]))</f>
        <v>15584.25777166198</v>
      </c>
      <c r="R6454" s="3">
        <f>+Tabella2026[[#This Row],[CONTRIBUTO SULLA BASE DELLA POPOLAZIONE]]+Tabella2026[[#This Row],[CONTRIBUTO SULLA BASE DEL REDDITO]]</f>
        <v>19185.367120274404</v>
      </c>
      <c r="S6454" s="3">
        <f>+Tabella2026[[#This Row],[CONTRIBUTO TOTALE]]/(PLAFOND/N_TESSERE)</f>
        <v>38.370734240548806</v>
      </c>
      <c r="T6454" s="3">
        <f>+MAX(CEILING(Tabella2026[[#This Row],[preDEF1]],1),1)</f>
        <v>39</v>
      </c>
      <c r="U6454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6454" s="21">
        <f>+Tabella2026[[#This Row],[DEF - n. card]]*(PLAFOND/N_TESSERE)</f>
        <v>19500</v>
      </c>
      <c r="W6454" s="18"/>
    </row>
    <row r="6455" spans="2:23" x14ac:dyDescent="0.25">
      <c r="B6455" s="1" t="s">
        <v>13099</v>
      </c>
      <c r="C6455" s="2">
        <v>103060</v>
      </c>
      <c r="D6455" s="1" t="s">
        <v>13100</v>
      </c>
      <c r="E6455" s="1" t="s">
        <v>18</v>
      </c>
      <c r="F6455" s="1" t="s">
        <v>648</v>
      </c>
      <c r="G6455" s="1" t="s">
        <v>11807</v>
      </c>
      <c r="H6455" s="1" t="s">
        <v>15835</v>
      </c>
      <c r="I6455" s="5">
        <v>721</v>
      </c>
      <c r="J6455" s="5">
        <v>5549861</v>
      </c>
      <c r="K6455" s="3">
        <f>+Tabella2026[[#This Row],[POP_2024]]/SUM(Tabella2026[POP_2024])</f>
        <v>1.2232060199244482E-5</v>
      </c>
      <c r="L6455" s="3">
        <f>+Tabella2026[[#This Row],[INCIDENZA POPOLAZIONE]]*(PLAFOND/2)</f>
        <v>3601.1093486124259</v>
      </c>
      <c r="M6455" s="3">
        <f>+IFERROR(Tabella2026[[#This Row],[reddito_2024]]/Tabella2026[[#This Row],[POP_2024]],"")</f>
        <v>7697.4493758668514</v>
      </c>
      <c r="N6455" s="3">
        <f>+IF(Tabella2026[[#This Row],[REDDITO COMPLESSIVO PROCAPITE]]&lt;media_aggr_reddito_pc,(media_aggr_reddito_pc-Tabella2026[[#This Row],[REDDITO COMPLESSIVO PROCAPITE]]),0)</f>
        <v>10127.616686741891</v>
      </c>
      <c r="O6455" s="3">
        <f>+Tabella2026[[#This Row],[DIFFERENZA REDDITO INFERIORE ALLA MEDIA DALLA MEDIA]]*Tabella2026[[#This Row],[POP_2024]]</f>
        <v>7302011.6311409036</v>
      </c>
      <c r="P6455" s="3">
        <f>+Tabella2026[[#This Row],[POPOLAZIONE PER DIFFERENZA ]]/SUM(Tabella2026[[POPOLAZIONE PER DIFFERENZA ]])</f>
        <v>6.4782140521095578E-5</v>
      </c>
      <c r="Q6455" s="3">
        <f>+Tabella2026[[#This Row],[INCIDENZA POPOLAZIONE PER DIFFERENZA]]*(PLAFOND-SUM(Tabella2026[CONTRIBUTO SULLA BASE DELLA POPOLAZIONE]))</f>
        <v>19071.813582805225</v>
      </c>
      <c r="R6455" s="3">
        <f>+Tabella2026[[#This Row],[CONTRIBUTO SULLA BASE DELLA POPOLAZIONE]]+Tabella2026[[#This Row],[CONTRIBUTO SULLA BASE DEL REDDITO]]</f>
        <v>22672.922931417652</v>
      </c>
      <c r="S6455" s="3">
        <f>+Tabella2026[[#This Row],[CONTRIBUTO TOTALE]]/(PLAFOND/N_TESSERE)</f>
        <v>45.345845862835304</v>
      </c>
      <c r="T6455" s="3">
        <f>+MAX(CEILING(Tabella2026[[#This Row],[preDEF1]],1),1)</f>
        <v>46</v>
      </c>
      <c r="U6455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6455" s="21">
        <f>+Tabella2026[[#This Row],[DEF - n. card]]*(PLAFOND/N_TESSERE)</f>
        <v>23000</v>
      </c>
      <c r="W6455" s="18"/>
    </row>
    <row r="6456" spans="2:23" x14ac:dyDescent="0.25">
      <c r="B6456" s="1" t="s">
        <v>13111</v>
      </c>
      <c r="C6456" s="2">
        <v>22176</v>
      </c>
      <c r="D6456" s="1" t="s">
        <v>13112</v>
      </c>
      <c r="E6456" s="1" t="s">
        <v>99</v>
      </c>
      <c r="F6456" s="1" t="s">
        <v>98</v>
      </c>
      <c r="G6456" s="1" t="s">
        <v>11807</v>
      </c>
      <c r="H6456" s="1" t="s">
        <v>15835</v>
      </c>
      <c r="I6456" s="5">
        <v>721</v>
      </c>
      <c r="J6456" s="5">
        <v>16902504</v>
      </c>
      <c r="K6456" s="3">
        <f>+Tabella2026[[#This Row],[POP_2024]]/SUM(Tabella2026[POP_2024])</f>
        <v>1.2232060199244482E-5</v>
      </c>
      <c r="L6456" s="3">
        <f>+Tabella2026[[#This Row],[INCIDENZA POPOLAZIONE]]*(PLAFOND/2)</f>
        <v>3601.1093486124259</v>
      </c>
      <c r="M6456" s="3">
        <f>+IFERROR(Tabella2026[[#This Row],[reddito_2024]]/Tabella2026[[#This Row],[POP_2024]],"")</f>
        <v>23443.140083217753</v>
      </c>
      <c r="N6456" s="3">
        <f>+IF(Tabella2026[[#This Row],[REDDITO COMPLESSIVO PROCAPITE]]&lt;media_aggr_reddito_pc,(media_aggr_reddito_pc-Tabella2026[[#This Row],[REDDITO COMPLESSIVO PROCAPITE]]),0)</f>
        <v>0</v>
      </c>
      <c r="O6456" s="3">
        <f>+Tabella2026[[#This Row],[DIFFERENZA REDDITO INFERIORE ALLA MEDIA DALLA MEDIA]]*Tabella2026[[#This Row],[POP_2024]]</f>
        <v>0</v>
      </c>
      <c r="P6456" s="3">
        <f>+Tabella2026[[#This Row],[POPOLAZIONE PER DIFFERENZA ]]/SUM(Tabella2026[[POPOLAZIONE PER DIFFERENZA ]])</f>
        <v>0</v>
      </c>
      <c r="Q6456" s="3">
        <f>+Tabella2026[[#This Row],[INCIDENZA POPOLAZIONE PER DIFFERENZA]]*(PLAFOND-SUM(Tabella2026[CONTRIBUTO SULLA BASE DELLA POPOLAZIONE]))</f>
        <v>0</v>
      </c>
      <c r="R6456" s="3">
        <f>+Tabella2026[[#This Row],[CONTRIBUTO SULLA BASE DELLA POPOLAZIONE]]+Tabella2026[[#This Row],[CONTRIBUTO SULLA BASE DEL REDDITO]]</f>
        <v>3601.1093486124259</v>
      </c>
      <c r="S6456" s="3">
        <f>+Tabella2026[[#This Row],[CONTRIBUTO TOTALE]]/(PLAFOND/N_TESSERE)</f>
        <v>7.2022186972248523</v>
      </c>
      <c r="T6456" s="3">
        <f>+MAX(CEILING(Tabella2026[[#This Row],[preDEF1]],1),1)</f>
        <v>8</v>
      </c>
      <c r="U6456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56" s="21">
        <f>+Tabella2026[[#This Row],[DEF - n. card]]*(PLAFOND/N_TESSERE)</f>
        <v>4000</v>
      </c>
      <c r="W6456" s="18"/>
    </row>
    <row r="6457" spans="2:23" x14ac:dyDescent="0.25">
      <c r="B6457" s="1" t="s">
        <v>12957</v>
      </c>
      <c r="C6457" s="2">
        <v>62006</v>
      </c>
      <c r="D6457" s="1" t="s">
        <v>12958</v>
      </c>
      <c r="E6457" s="1" t="s">
        <v>15</v>
      </c>
      <c r="F6457" s="1" t="s">
        <v>256</v>
      </c>
      <c r="G6457" s="1" t="s">
        <v>11807</v>
      </c>
      <c r="H6457" s="1" t="s">
        <v>15836</v>
      </c>
      <c r="I6457" s="5">
        <v>720</v>
      </c>
      <c r="J6457" s="5">
        <v>9619099</v>
      </c>
      <c r="K6457" s="3">
        <f>+Tabella2026[[#This Row],[POP_2024]]/SUM(Tabella2026[POP_2024])</f>
        <v>1.2215094789814186E-5</v>
      </c>
      <c r="L6457" s="3">
        <f>+Tabella2026[[#This Row],[INCIDENZA POPOLAZIONE]]*(PLAFOND/2)</f>
        <v>3596.1147448002039</v>
      </c>
      <c r="M6457" s="3">
        <f>+IFERROR(Tabella2026[[#This Row],[reddito_2024]]/Tabella2026[[#This Row],[POP_2024]],"")</f>
        <v>13359.859722222222</v>
      </c>
      <c r="N6457" s="3">
        <f>+IF(Tabella2026[[#This Row],[REDDITO COMPLESSIVO PROCAPITE]]&lt;media_aggr_reddito_pc,(media_aggr_reddito_pc-Tabella2026[[#This Row],[REDDITO COMPLESSIVO PROCAPITE]]),0)</f>
        <v>4465.2063403865195</v>
      </c>
      <c r="O6457" s="3">
        <f>+Tabella2026[[#This Row],[DIFFERENZA REDDITO INFERIORE ALLA MEDIA DALLA MEDIA]]*Tabella2026[[#This Row],[POP_2024]]</f>
        <v>3214948.5650782939</v>
      </c>
      <c r="P6457" s="3">
        <f>+Tabella2026[[#This Row],[POPOLAZIONE PER DIFFERENZA ]]/SUM(Tabella2026[[POPOLAZIONE PER DIFFERENZA ]])</f>
        <v>2.8522448365157599E-5</v>
      </c>
      <c r="Q6457" s="3">
        <f>+Tabella2026[[#This Row],[INCIDENZA POPOLAZIONE PER DIFFERENZA]]*(PLAFOND-SUM(Tabella2026[CONTRIBUTO SULLA BASE DELLA POPOLAZIONE]))</f>
        <v>8396.9874068661575</v>
      </c>
      <c r="R6457" s="3">
        <f>+Tabella2026[[#This Row],[CONTRIBUTO SULLA BASE DELLA POPOLAZIONE]]+Tabella2026[[#This Row],[CONTRIBUTO SULLA BASE DEL REDDITO]]</f>
        <v>11993.10215166636</v>
      </c>
      <c r="S6457" s="3">
        <f>+Tabella2026[[#This Row],[CONTRIBUTO TOTALE]]/(PLAFOND/N_TESSERE)</f>
        <v>23.98620430333272</v>
      </c>
      <c r="T6457" s="3">
        <f>+MAX(CEILING(Tabella2026[[#This Row],[preDEF1]],1),1)</f>
        <v>24</v>
      </c>
      <c r="U6457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457" s="21">
        <f>+Tabella2026[[#This Row],[DEF - n. card]]*(PLAFOND/N_TESSERE)</f>
        <v>12000</v>
      </c>
      <c r="W6457" s="18"/>
    </row>
    <row r="6458" spans="2:23" x14ac:dyDescent="0.25">
      <c r="B6458" s="1" t="s">
        <v>12997</v>
      </c>
      <c r="C6458" s="2">
        <v>4090</v>
      </c>
      <c r="D6458" s="1" t="s">
        <v>12998</v>
      </c>
      <c r="E6458" s="1" t="s">
        <v>18</v>
      </c>
      <c r="F6458" s="1" t="s">
        <v>263</v>
      </c>
      <c r="G6458" s="1" t="s">
        <v>11807</v>
      </c>
      <c r="H6458" s="1" t="s">
        <v>15835</v>
      </c>
      <c r="I6458" s="5">
        <v>720</v>
      </c>
      <c r="J6458" s="5">
        <v>13635567</v>
      </c>
      <c r="K6458" s="3">
        <f>+Tabella2026[[#This Row],[POP_2024]]/SUM(Tabella2026[POP_2024])</f>
        <v>1.2215094789814186E-5</v>
      </c>
      <c r="L6458" s="3">
        <f>+Tabella2026[[#This Row],[INCIDENZA POPOLAZIONE]]*(PLAFOND/2)</f>
        <v>3596.1147448002039</v>
      </c>
      <c r="M6458" s="3">
        <f>+IFERROR(Tabella2026[[#This Row],[reddito_2024]]/Tabella2026[[#This Row],[POP_2024]],"")</f>
        <v>18938.287499999999</v>
      </c>
      <c r="N6458" s="3">
        <f>+IF(Tabella2026[[#This Row],[REDDITO COMPLESSIVO PROCAPITE]]&lt;media_aggr_reddito_pc,(media_aggr_reddito_pc-Tabella2026[[#This Row],[REDDITO COMPLESSIVO PROCAPITE]]),0)</f>
        <v>0</v>
      </c>
      <c r="O6458" s="3">
        <f>+Tabella2026[[#This Row],[DIFFERENZA REDDITO INFERIORE ALLA MEDIA DALLA MEDIA]]*Tabella2026[[#This Row],[POP_2024]]</f>
        <v>0</v>
      </c>
      <c r="P6458" s="3">
        <f>+Tabella2026[[#This Row],[POPOLAZIONE PER DIFFERENZA ]]/SUM(Tabella2026[[POPOLAZIONE PER DIFFERENZA ]])</f>
        <v>0</v>
      </c>
      <c r="Q6458" s="3">
        <f>+Tabella2026[[#This Row],[INCIDENZA POPOLAZIONE PER DIFFERENZA]]*(PLAFOND-SUM(Tabella2026[CONTRIBUTO SULLA BASE DELLA POPOLAZIONE]))</f>
        <v>0</v>
      </c>
      <c r="R6458" s="3">
        <f>+Tabella2026[[#This Row],[CONTRIBUTO SULLA BASE DELLA POPOLAZIONE]]+Tabella2026[[#This Row],[CONTRIBUTO SULLA BASE DEL REDDITO]]</f>
        <v>3596.1147448002039</v>
      </c>
      <c r="S6458" s="3">
        <f>+Tabella2026[[#This Row],[CONTRIBUTO TOTALE]]/(PLAFOND/N_TESSERE)</f>
        <v>7.1922294896004075</v>
      </c>
      <c r="T6458" s="3">
        <f>+MAX(CEILING(Tabella2026[[#This Row],[preDEF1]],1),1)</f>
        <v>8</v>
      </c>
      <c r="U6458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58" s="21">
        <f>+Tabella2026[[#This Row],[DEF - n. card]]*(PLAFOND/N_TESSERE)</f>
        <v>4000</v>
      </c>
      <c r="W6458" s="18"/>
    </row>
    <row r="6459" spans="2:23" x14ac:dyDescent="0.25">
      <c r="B6459" s="1" t="s">
        <v>12843</v>
      </c>
      <c r="C6459" s="2">
        <v>4107</v>
      </c>
      <c r="D6459" s="1" t="s">
        <v>12844</v>
      </c>
      <c r="E6459" s="1" t="s">
        <v>18</v>
      </c>
      <c r="F6459" s="1" t="s">
        <v>263</v>
      </c>
      <c r="G6459" s="1" t="s">
        <v>11807</v>
      </c>
      <c r="H6459" s="1" t="s">
        <v>15835</v>
      </c>
      <c r="I6459" s="5">
        <v>720</v>
      </c>
      <c r="J6459" s="5">
        <v>11645670</v>
      </c>
      <c r="K6459" s="3">
        <f>+Tabella2026[[#This Row],[POP_2024]]/SUM(Tabella2026[POP_2024])</f>
        <v>1.2215094789814186E-5</v>
      </c>
      <c r="L6459" s="3">
        <f>+Tabella2026[[#This Row],[INCIDENZA POPOLAZIONE]]*(PLAFOND/2)</f>
        <v>3596.1147448002039</v>
      </c>
      <c r="M6459" s="3">
        <f>+IFERROR(Tabella2026[[#This Row],[reddito_2024]]/Tabella2026[[#This Row],[POP_2024]],"")</f>
        <v>16174.541666666666</v>
      </c>
      <c r="N6459" s="3">
        <f>+IF(Tabella2026[[#This Row],[REDDITO COMPLESSIVO PROCAPITE]]&lt;media_aggr_reddito_pc,(media_aggr_reddito_pc-Tabella2026[[#This Row],[REDDITO COMPLESSIVO PROCAPITE]]),0)</f>
        <v>1650.524395942075</v>
      </c>
      <c r="O6459" s="3">
        <f>+Tabella2026[[#This Row],[DIFFERENZA REDDITO INFERIORE ALLA MEDIA DALLA MEDIA]]*Tabella2026[[#This Row],[POP_2024]]</f>
        <v>1188377.5650782939</v>
      </c>
      <c r="P6459" s="3">
        <f>+Tabella2026[[#This Row],[POPOLAZIONE PER DIFFERENZA ]]/SUM(Tabella2026[[POPOLAZIONE PER DIFFERENZA ]])</f>
        <v>1.0543073101212086E-5</v>
      </c>
      <c r="Q6459" s="3">
        <f>+Tabella2026[[#This Row],[INCIDENZA POPOLAZIONE PER DIFFERENZA]]*(PLAFOND-SUM(Tabella2026[CONTRIBUTO SULLA BASE DELLA POPOLAZIONE]))</f>
        <v>3103.8728136920245</v>
      </c>
      <c r="R6459" s="3">
        <f>+Tabella2026[[#This Row],[CONTRIBUTO SULLA BASE DELLA POPOLAZIONE]]+Tabella2026[[#This Row],[CONTRIBUTO SULLA BASE DEL REDDITO]]</f>
        <v>6699.9875584922283</v>
      </c>
      <c r="S6459" s="3">
        <f>+Tabella2026[[#This Row],[CONTRIBUTO TOTALE]]/(PLAFOND/N_TESSERE)</f>
        <v>13.399975116984457</v>
      </c>
      <c r="T6459" s="3">
        <f>+MAX(CEILING(Tabella2026[[#This Row],[preDEF1]],1),1)</f>
        <v>14</v>
      </c>
      <c r="U6459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459" s="21">
        <f>+Tabella2026[[#This Row],[DEF - n. card]]*(PLAFOND/N_TESSERE)</f>
        <v>7000</v>
      </c>
      <c r="W6459" s="18"/>
    </row>
    <row r="6460" spans="2:23" x14ac:dyDescent="0.25">
      <c r="B6460" s="1" t="s">
        <v>12798</v>
      </c>
      <c r="C6460" s="2">
        <v>112034</v>
      </c>
      <c r="D6460" s="1" t="s">
        <v>12799</v>
      </c>
      <c r="E6460" s="1" t="s">
        <v>76</v>
      </c>
      <c r="F6460" s="1" t="s">
        <v>88</v>
      </c>
      <c r="G6460" s="1" t="s">
        <v>11807</v>
      </c>
      <c r="H6460" s="1" t="s">
        <v>15836</v>
      </c>
      <c r="I6460" s="5">
        <v>720</v>
      </c>
      <c r="J6460" s="5">
        <v>9047471</v>
      </c>
      <c r="K6460" s="3">
        <f>+Tabella2026[[#This Row],[POP_2024]]/SUM(Tabella2026[POP_2024])</f>
        <v>1.2215094789814186E-5</v>
      </c>
      <c r="L6460" s="3">
        <f>+Tabella2026[[#This Row],[INCIDENZA POPOLAZIONE]]*(PLAFOND/2)</f>
        <v>3596.1147448002039</v>
      </c>
      <c r="M6460" s="3">
        <f>+IFERROR(Tabella2026[[#This Row],[reddito_2024]]/Tabella2026[[#This Row],[POP_2024]],"")</f>
        <v>12565.931944444445</v>
      </c>
      <c r="N6460" s="3">
        <f>+IF(Tabella2026[[#This Row],[REDDITO COMPLESSIVO PROCAPITE]]&lt;media_aggr_reddito_pc,(media_aggr_reddito_pc-Tabella2026[[#This Row],[REDDITO COMPLESSIVO PROCAPITE]]),0)</f>
        <v>5259.1341181642965</v>
      </c>
      <c r="O6460" s="3">
        <f>+Tabella2026[[#This Row],[DIFFERENZA REDDITO INFERIORE ALLA MEDIA DALLA MEDIA]]*Tabella2026[[#This Row],[POP_2024]]</f>
        <v>3786576.5650782934</v>
      </c>
      <c r="P6460" s="3">
        <f>+Tabella2026[[#This Row],[POPOLAZIONE PER DIFFERENZA ]]/SUM(Tabella2026[[POPOLAZIONE PER DIFFERENZA ]])</f>
        <v>3.3593829690252369E-5</v>
      </c>
      <c r="Q6460" s="3">
        <f>+Tabella2026[[#This Row],[INCIDENZA POPOLAZIONE PER DIFFERENZA]]*(PLAFOND-SUM(Tabella2026[CONTRIBUTO SULLA BASE DELLA POPOLAZIONE]))</f>
        <v>9889.9982654380692</v>
      </c>
      <c r="R6460" s="3">
        <f>+Tabella2026[[#This Row],[CONTRIBUTO SULLA BASE DELLA POPOLAZIONE]]+Tabella2026[[#This Row],[CONTRIBUTO SULLA BASE DEL REDDITO]]</f>
        <v>13486.113010238274</v>
      </c>
      <c r="S6460" s="3">
        <f>+Tabella2026[[#This Row],[CONTRIBUTO TOTALE]]/(PLAFOND/N_TESSERE)</f>
        <v>26.972226020476548</v>
      </c>
      <c r="T6460" s="3">
        <f>+MAX(CEILING(Tabella2026[[#This Row],[preDEF1]],1),1)</f>
        <v>27</v>
      </c>
      <c r="U6460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460" s="21">
        <f>+Tabella2026[[#This Row],[DEF - n. card]]*(PLAFOND/N_TESSERE)</f>
        <v>13500</v>
      </c>
      <c r="W6460" s="18"/>
    </row>
    <row r="6461" spans="2:23" x14ac:dyDescent="0.25">
      <c r="B6461" s="1" t="s">
        <v>12849</v>
      </c>
      <c r="C6461" s="2">
        <v>76082</v>
      </c>
      <c r="D6461" s="1" t="s">
        <v>12850</v>
      </c>
      <c r="E6461" s="1" t="s">
        <v>213</v>
      </c>
      <c r="F6461" s="1" t="s">
        <v>212</v>
      </c>
      <c r="G6461" s="1" t="s">
        <v>11807</v>
      </c>
      <c r="H6461" s="1" t="s">
        <v>15836</v>
      </c>
      <c r="I6461" s="5">
        <v>720</v>
      </c>
      <c r="J6461" s="5">
        <v>8780285</v>
      </c>
      <c r="K6461" s="3">
        <f>+Tabella2026[[#This Row],[POP_2024]]/SUM(Tabella2026[POP_2024])</f>
        <v>1.2215094789814186E-5</v>
      </c>
      <c r="L6461" s="3">
        <f>+Tabella2026[[#This Row],[INCIDENZA POPOLAZIONE]]*(PLAFOND/2)</f>
        <v>3596.1147448002039</v>
      </c>
      <c r="M6461" s="3">
        <f>+IFERROR(Tabella2026[[#This Row],[reddito_2024]]/Tabella2026[[#This Row],[POP_2024]],"")</f>
        <v>12194.840277777777</v>
      </c>
      <c r="N6461" s="3">
        <f>+IF(Tabella2026[[#This Row],[REDDITO COMPLESSIVO PROCAPITE]]&lt;media_aggr_reddito_pc,(media_aggr_reddito_pc-Tabella2026[[#This Row],[REDDITO COMPLESSIVO PROCAPITE]]),0)</f>
        <v>5630.2257848309637</v>
      </c>
      <c r="O6461" s="3">
        <f>+Tabella2026[[#This Row],[DIFFERENZA REDDITO INFERIORE ALLA MEDIA DALLA MEDIA]]*Tabella2026[[#This Row],[POP_2024]]</f>
        <v>4053762.5650782939</v>
      </c>
      <c r="P6461" s="3">
        <f>+Tabella2026[[#This Row],[POPOLAZIONE PER DIFFERENZA ]]/SUM(Tabella2026[[POPOLAZIONE PER DIFFERENZA ]])</f>
        <v>3.5964256070217619E-5</v>
      </c>
      <c r="Q6461" s="3">
        <f>+Tabella2026[[#This Row],[INCIDENZA POPOLAZIONE PER DIFFERENZA]]*(PLAFOND-SUM(Tabella2026[CONTRIBUTO SULLA BASE DELLA POPOLAZIONE]))</f>
        <v>10587.850013880057</v>
      </c>
      <c r="R6461" s="3">
        <f>+Tabella2026[[#This Row],[CONTRIBUTO SULLA BASE DELLA POPOLAZIONE]]+Tabella2026[[#This Row],[CONTRIBUTO SULLA BASE DEL REDDITO]]</f>
        <v>14183.96475868026</v>
      </c>
      <c r="S6461" s="3">
        <f>+Tabella2026[[#This Row],[CONTRIBUTO TOTALE]]/(PLAFOND/N_TESSERE)</f>
        <v>28.367929517360519</v>
      </c>
      <c r="T6461" s="3">
        <f>+MAX(CEILING(Tabella2026[[#This Row],[preDEF1]],1),1)</f>
        <v>29</v>
      </c>
      <c r="U6461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6461" s="21">
        <f>+Tabella2026[[#This Row],[DEF - n. card]]*(PLAFOND/N_TESSERE)</f>
        <v>14500</v>
      </c>
      <c r="W6461" s="18"/>
    </row>
    <row r="6462" spans="2:23" x14ac:dyDescent="0.25">
      <c r="B6462" s="1" t="s">
        <v>12756</v>
      </c>
      <c r="C6462" s="2">
        <v>79134</v>
      </c>
      <c r="D6462" s="1" t="s">
        <v>12757</v>
      </c>
      <c r="E6462" s="1" t="s">
        <v>61</v>
      </c>
      <c r="F6462" s="1" t="s">
        <v>148</v>
      </c>
      <c r="G6462" s="1" t="s">
        <v>11807</v>
      </c>
      <c r="H6462" s="1" t="s">
        <v>15836</v>
      </c>
      <c r="I6462" s="5">
        <v>720</v>
      </c>
      <c r="J6462" s="5">
        <v>7288443</v>
      </c>
      <c r="K6462" s="3">
        <f>+Tabella2026[[#This Row],[POP_2024]]/SUM(Tabella2026[POP_2024])</f>
        <v>1.2215094789814186E-5</v>
      </c>
      <c r="L6462" s="3">
        <f>+Tabella2026[[#This Row],[INCIDENZA POPOLAZIONE]]*(PLAFOND/2)</f>
        <v>3596.1147448002039</v>
      </c>
      <c r="M6462" s="3">
        <f>+IFERROR(Tabella2026[[#This Row],[reddito_2024]]/Tabella2026[[#This Row],[POP_2024]],"")</f>
        <v>10122.8375</v>
      </c>
      <c r="N6462" s="3">
        <f>+IF(Tabella2026[[#This Row],[REDDITO COMPLESSIVO PROCAPITE]]&lt;media_aggr_reddito_pc,(media_aggr_reddito_pc-Tabella2026[[#This Row],[REDDITO COMPLESSIVO PROCAPITE]]),0)</f>
        <v>7702.2285626087414</v>
      </c>
      <c r="O6462" s="3">
        <f>+Tabella2026[[#This Row],[DIFFERENZA REDDITO INFERIORE ALLA MEDIA DALLA MEDIA]]*Tabella2026[[#This Row],[POP_2024]]</f>
        <v>5545604.5650782939</v>
      </c>
      <c r="P6462" s="3">
        <f>+Tabella2026[[#This Row],[POPOLAZIONE PER DIFFERENZA ]]/SUM(Tabella2026[[POPOLAZIONE PER DIFFERENZA ]])</f>
        <v>4.919961133411659E-5</v>
      </c>
      <c r="Q6462" s="3">
        <f>+Tabella2026[[#This Row],[INCIDENZA POPOLAZIONE PER DIFFERENZA]]*(PLAFOND-SUM(Tabella2026[CONTRIBUTO SULLA BASE DELLA POPOLAZIONE]))</f>
        <v>14484.328677055482</v>
      </c>
      <c r="R6462" s="3">
        <f>+Tabella2026[[#This Row],[CONTRIBUTO SULLA BASE DELLA POPOLAZIONE]]+Tabella2026[[#This Row],[CONTRIBUTO SULLA BASE DEL REDDITO]]</f>
        <v>18080.443421855685</v>
      </c>
      <c r="S6462" s="3">
        <f>+Tabella2026[[#This Row],[CONTRIBUTO TOTALE]]/(PLAFOND/N_TESSERE)</f>
        <v>36.160886843711367</v>
      </c>
      <c r="T6462" s="3">
        <f>+MAX(CEILING(Tabella2026[[#This Row],[preDEF1]],1),1)</f>
        <v>37</v>
      </c>
      <c r="U6462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6462" s="21">
        <f>+Tabella2026[[#This Row],[DEF - n. card]]*(PLAFOND/N_TESSERE)</f>
        <v>18500</v>
      </c>
      <c r="W6462" s="18"/>
    </row>
    <row r="6463" spans="2:23" x14ac:dyDescent="0.25">
      <c r="B6463" s="1" t="s">
        <v>13073</v>
      </c>
      <c r="C6463" s="2">
        <v>22181</v>
      </c>
      <c r="D6463" s="1" t="s">
        <v>13074</v>
      </c>
      <c r="E6463" s="1" t="s">
        <v>99</v>
      </c>
      <c r="F6463" s="1" t="s">
        <v>98</v>
      </c>
      <c r="G6463" s="1" t="s">
        <v>11807</v>
      </c>
      <c r="H6463" s="1" t="s">
        <v>15835</v>
      </c>
      <c r="I6463" s="5">
        <v>720</v>
      </c>
      <c r="J6463" s="5">
        <v>13812180</v>
      </c>
      <c r="K6463" s="3">
        <f>+Tabella2026[[#This Row],[POP_2024]]/SUM(Tabella2026[POP_2024])</f>
        <v>1.2215094789814186E-5</v>
      </c>
      <c r="L6463" s="3">
        <f>+Tabella2026[[#This Row],[INCIDENZA POPOLAZIONE]]*(PLAFOND/2)</f>
        <v>3596.1147448002039</v>
      </c>
      <c r="M6463" s="3">
        <f>+IFERROR(Tabella2026[[#This Row],[reddito_2024]]/Tabella2026[[#This Row],[POP_2024]],"")</f>
        <v>19183.583333333332</v>
      </c>
      <c r="N6463" s="3">
        <f>+IF(Tabella2026[[#This Row],[REDDITO COMPLESSIVO PROCAPITE]]&lt;media_aggr_reddito_pc,(media_aggr_reddito_pc-Tabella2026[[#This Row],[REDDITO COMPLESSIVO PROCAPITE]]),0)</f>
        <v>0</v>
      </c>
      <c r="O6463" s="3">
        <f>+Tabella2026[[#This Row],[DIFFERENZA REDDITO INFERIORE ALLA MEDIA DALLA MEDIA]]*Tabella2026[[#This Row],[POP_2024]]</f>
        <v>0</v>
      </c>
      <c r="P6463" s="3">
        <f>+Tabella2026[[#This Row],[POPOLAZIONE PER DIFFERENZA ]]/SUM(Tabella2026[[POPOLAZIONE PER DIFFERENZA ]])</f>
        <v>0</v>
      </c>
      <c r="Q6463" s="3">
        <f>+Tabella2026[[#This Row],[INCIDENZA POPOLAZIONE PER DIFFERENZA]]*(PLAFOND-SUM(Tabella2026[CONTRIBUTO SULLA BASE DELLA POPOLAZIONE]))</f>
        <v>0</v>
      </c>
      <c r="R6463" s="3">
        <f>+Tabella2026[[#This Row],[CONTRIBUTO SULLA BASE DELLA POPOLAZIONE]]+Tabella2026[[#This Row],[CONTRIBUTO SULLA BASE DEL REDDITO]]</f>
        <v>3596.1147448002039</v>
      </c>
      <c r="S6463" s="3">
        <f>+Tabella2026[[#This Row],[CONTRIBUTO TOTALE]]/(PLAFOND/N_TESSERE)</f>
        <v>7.1922294896004075</v>
      </c>
      <c r="T6463" s="3">
        <f>+MAX(CEILING(Tabella2026[[#This Row],[preDEF1]],1),1)</f>
        <v>8</v>
      </c>
      <c r="U6463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63" s="21">
        <f>+Tabella2026[[#This Row],[DEF - n. card]]*(PLAFOND/N_TESSERE)</f>
        <v>4000</v>
      </c>
      <c r="W6463" s="18"/>
    </row>
    <row r="6464" spans="2:23" x14ac:dyDescent="0.25">
      <c r="B6464" s="1" t="s">
        <v>12830</v>
      </c>
      <c r="C6464" s="2">
        <v>70026</v>
      </c>
      <c r="D6464" s="1" t="s">
        <v>12831</v>
      </c>
      <c r="E6464" s="1" t="s">
        <v>345</v>
      </c>
      <c r="F6464" s="1" t="s">
        <v>344</v>
      </c>
      <c r="G6464" s="1" t="s">
        <v>11807</v>
      </c>
      <c r="H6464" s="1" t="s">
        <v>15836</v>
      </c>
      <c r="I6464" s="5">
        <v>719</v>
      </c>
      <c r="J6464" s="5">
        <v>8274985</v>
      </c>
      <c r="K6464" s="3">
        <f>+Tabella2026[[#This Row],[POP_2024]]/SUM(Tabella2026[POP_2024])</f>
        <v>1.2198129380383888E-5</v>
      </c>
      <c r="L6464" s="3">
        <f>+Tabella2026[[#This Row],[INCIDENZA POPOLAZIONE]]*(PLAFOND/2)</f>
        <v>3591.1201409879814</v>
      </c>
      <c r="M6464" s="3">
        <f>+IFERROR(Tabella2026[[#This Row],[reddito_2024]]/Tabella2026[[#This Row],[POP_2024]],"")</f>
        <v>11509.019471488178</v>
      </c>
      <c r="N6464" s="3">
        <f>+IF(Tabella2026[[#This Row],[REDDITO COMPLESSIVO PROCAPITE]]&lt;media_aggr_reddito_pc,(media_aggr_reddito_pc-Tabella2026[[#This Row],[REDDITO COMPLESSIVO PROCAPITE]]),0)</f>
        <v>6316.0465911205629</v>
      </c>
      <c r="O6464" s="3">
        <f>+Tabella2026[[#This Row],[DIFFERENZA REDDITO INFERIORE ALLA MEDIA DALLA MEDIA]]*Tabella2026[[#This Row],[POP_2024]]</f>
        <v>4541237.4990156852</v>
      </c>
      <c r="P6464" s="3">
        <f>+Tabella2026[[#This Row],[POPOLAZIONE PER DIFFERENZA ]]/SUM(Tabella2026[[POPOLAZIONE PER DIFFERENZA ]])</f>
        <v>4.0289046452112657E-5</v>
      </c>
      <c r="Q6464" s="3">
        <f>+Tabella2026[[#This Row],[INCIDENZA POPOLAZIONE PER DIFFERENZA]]*(PLAFOND-SUM(Tabella2026[CONTRIBUTO SULLA BASE DELLA POPOLAZIONE]))</f>
        <v>11861.065058717175</v>
      </c>
      <c r="R6464" s="3">
        <f>+Tabella2026[[#This Row],[CONTRIBUTO SULLA BASE DELLA POPOLAZIONE]]+Tabella2026[[#This Row],[CONTRIBUTO SULLA BASE DEL REDDITO]]</f>
        <v>15452.185199705156</v>
      </c>
      <c r="S6464" s="3">
        <f>+Tabella2026[[#This Row],[CONTRIBUTO TOTALE]]/(PLAFOND/N_TESSERE)</f>
        <v>30.904370399410311</v>
      </c>
      <c r="T6464" s="3">
        <f>+MAX(CEILING(Tabella2026[[#This Row],[preDEF1]],1),1)</f>
        <v>31</v>
      </c>
      <c r="U6464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464" s="21">
        <f>+Tabella2026[[#This Row],[DEF - n. card]]*(PLAFOND/N_TESSERE)</f>
        <v>15500</v>
      </c>
      <c r="W6464" s="18"/>
    </row>
    <row r="6465" spans="2:23" x14ac:dyDescent="0.25">
      <c r="B6465" s="1" t="s">
        <v>13203</v>
      </c>
      <c r="C6465" s="2">
        <v>102004</v>
      </c>
      <c r="D6465" s="1" t="s">
        <v>13204</v>
      </c>
      <c r="E6465" s="1" t="s">
        <v>61</v>
      </c>
      <c r="F6465" s="1" t="s">
        <v>607</v>
      </c>
      <c r="G6465" s="1" t="s">
        <v>11807</v>
      </c>
      <c r="H6465" s="1" t="s">
        <v>15836</v>
      </c>
      <c r="I6465" s="5">
        <v>718</v>
      </c>
      <c r="J6465" s="5">
        <v>6838498</v>
      </c>
      <c r="K6465" s="3">
        <f>+Tabella2026[[#This Row],[POP_2024]]/SUM(Tabella2026[POP_2024])</f>
        <v>1.218116397095359E-5</v>
      </c>
      <c r="L6465" s="3">
        <f>+Tabella2026[[#This Row],[INCIDENZA POPOLAZIONE]]*(PLAFOND/2)</f>
        <v>3586.1255371757584</v>
      </c>
      <c r="M6465" s="3">
        <f>+IFERROR(Tabella2026[[#This Row],[reddito_2024]]/Tabella2026[[#This Row],[POP_2024]],"")</f>
        <v>9524.370473537605</v>
      </c>
      <c r="N6465" s="3">
        <f>+IF(Tabella2026[[#This Row],[REDDITO COMPLESSIVO PROCAPITE]]&lt;media_aggr_reddito_pc,(media_aggr_reddito_pc-Tabella2026[[#This Row],[REDDITO COMPLESSIVO PROCAPITE]]),0)</f>
        <v>8300.6955890711361</v>
      </c>
      <c r="O6465" s="3">
        <f>+Tabella2026[[#This Row],[DIFFERENZA REDDITO INFERIORE ALLA MEDIA DALLA MEDIA]]*Tabella2026[[#This Row],[POP_2024]]</f>
        <v>5959899.4329530755</v>
      </c>
      <c r="P6465" s="3">
        <f>+Tabella2026[[#This Row],[POPOLAZIONE PER DIFFERENZA ]]/SUM(Tabella2026[[POPOLAZIONE PER DIFFERENZA ]])</f>
        <v>5.287516126523049E-5</v>
      </c>
      <c r="Q6465" s="3">
        <f>+Tabella2026[[#This Row],[INCIDENZA POPOLAZIONE PER DIFFERENZA]]*(PLAFOND-SUM(Tabella2026[CONTRIBUTO SULLA BASE DELLA POPOLAZIONE]))</f>
        <v>15566.407820112971</v>
      </c>
      <c r="R6465" s="3">
        <f>+Tabella2026[[#This Row],[CONTRIBUTO SULLA BASE DELLA POPOLAZIONE]]+Tabella2026[[#This Row],[CONTRIBUTO SULLA BASE DEL REDDITO]]</f>
        <v>19152.533357288728</v>
      </c>
      <c r="S6465" s="3">
        <f>+Tabella2026[[#This Row],[CONTRIBUTO TOTALE]]/(PLAFOND/N_TESSERE)</f>
        <v>38.305066714577457</v>
      </c>
      <c r="T6465" s="3">
        <f>+MAX(CEILING(Tabella2026[[#This Row],[preDEF1]],1),1)</f>
        <v>39</v>
      </c>
      <c r="U6465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6465" s="21">
        <f>+Tabella2026[[#This Row],[DEF - n. card]]*(PLAFOND/N_TESSERE)</f>
        <v>19500</v>
      </c>
      <c r="W6465" s="18"/>
    </row>
    <row r="6466" spans="2:23" x14ac:dyDescent="0.25">
      <c r="B6466" s="1" t="s">
        <v>13015</v>
      </c>
      <c r="C6466" s="2">
        <v>4202</v>
      </c>
      <c r="D6466" s="1" t="s">
        <v>13016</v>
      </c>
      <c r="E6466" s="1" t="s">
        <v>18</v>
      </c>
      <c r="F6466" s="1" t="s">
        <v>263</v>
      </c>
      <c r="G6466" s="1" t="s">
        <v>11807</v>
      </c>
      <c r="H6466" s="1" t="s">
        <v>15835</v>
      </c>
      <c r="I6466" s="5">
        <v>718</v>
      </c>
      <c r="J6466" s="5">
        <v>13543575</v>
      </c>
      <c r="K6466" s="3">
        <f>+Tabella2026[[#This Row],[POP_2024]]/SUM(Tabella2026[POP_2024])</f>
        <v>1.218116397095359E-5</v>
      </c>
      <c r="L6466" s="3">
        <f>+Tabella2026[[#This Row],[INCIDENZA POPOLAZIONE]]*(PLAFOND/2)</f>
        <v>3586.1255371757584</v>
      </c>
      <c r="M6466" s="3">
        <f>+IFERROR(Tabella2026[[#This Row],[reddito_2024]]/Tabella2026[[#This Row],[POP_2024]],"")</f>
        <v>18862.91782729805</v>
      </c>
      <c r="N6466" s="3">
        <f>+IF(Tabella2026[[#This Row],[REDDITO COMPLESSIVO PROCAPITE]]&lt;media_aggr_reddito_pc,(media_aggr_reddito_pc-Tabella2026[[#This Row],[REDDITO COMPLESSIVO PROCAPITE]]),0)</f>
        <v>0</v>
      </c>
      <c r="O6466" s="3">
        <f>+Tabella2026[[#This Row],[DIFFERENZA REDDITO INFERIORE ALLA MEDIA DALLA MEDIA]]*Tabella2026[[#This Row],[POP_2024]]</f>
        <v>0</v>
      </c>
      <c r="P6466" s="3">
        <f>+Tabella2026[[#This Row],[POPOLAZIONE PER DIFFERENZA ]]/SUM(Tabella2026[[POPOLAZIONE PER DIFFERENZA ]])</f>
        <v>0</v>
      </c>
      <c r="Q6466" s="3">
        <f>+Tabella2026[[#This Row],[INCIDENZA POPOLAZIONE PER DIFFERENZA]]*(PLAFOND-SUM(Tabella2026[CONTRIBUTO SULLA BASE DELLA POPOLAZIONE]))</f>
        <v>0</v>
      </c>
      <c r="R6466" s="3">
        <f>+Tabella2026[[#This Row],[CONTRIBUTO SULLA BASE DELLA POPOLAZIONE]]+Tabella2026[[#This Row],[CONTRIBUTO SULLA BASE DEL REDDITO]]</f>
        <v>3586.1255371757584</v>
      </c>
      <c r="S6466" s="3">
        <f>+Tabella2026[[#This Row],[CONTRIBUTO TOTALE]]/(PLAFOND/N_TESSERE)</f>
        <v>7.1722510743515171</v>
      </c>
      <c r="T6466" s="3">
        <f>+MAX(CEILING(Tabella2026[[#This Row],[preDEF1]],1),1)</f>
        <v>8</v>
      </c>
      <c r="U6466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66" s="21">
        <f>+Tabella2026[[#This Row],[DEF - n. card]]*(PLAFOND/N_TESSERE)</f>
        <v>4000</v>
      </c>
      <c r="W6466" s="18"/>
    </row>
    <row r="6467" spans="2:23" x14ac:dyDescent="0.25">
      <c r="B6467" s="1" t="s">
        <v>12834</v>
      </c>
      <c r="C6467" s="2">
        <v>83100</v>
      </c>
      <c r="D6467" s="1" t="s">
        <v>15844</v>
      </c>
      <c r="E6467" s="1" t="s">
        <v>21</v>
      </c>
      <c r="F6467" s="1" t="s">
        <v>42</v>
      </c>
      <c r="G6467" s="1" t="s">
        <v>11807</v>
      </c>
      <c r="H6467" s="1" t="s">
        <v>15836</v>
      </c>
      <c r="I6467" s="5">
        <v>718</v>
      </c>
      <c r="J6467" s="5">
        <v>8097254</v>
      </c>
      <c r="K6467" s="3">
        <f>+Tabella2026[[#This Row],[POP_2024]]/SUM(Tabella2026[POP_2024])</f>
        <v>1.218116397095359E-5</v>
      </c>
      <c r="L6467" s="3">
        <f>+Tabella2026[[#This Row],[INCIDENZA POPOLAZIONE]]*(PLAFOND/2)</f>
        <v>3586.1255371757584</v>
      </c>
      <c r="M6467" s="3">
        <f>+IFERROR(Tabella2026[[#This Row],[reddito_2024]]/Tabella2026[[#This Row],[POP_2024]],"")</f>
        <v>11277.512534818941</v>
      </c>
      <c r="N6467" s="3">
        <f>+IF(Tabella2026[[#This Row],[REDDITO COMPLESSIVO PROCAPITE]]&lt;media_aggr_reddito_pc,(media_aggr_reddito_pc-Tabella2026[[#This Row],[REDDITO COMPLESSIVO PROCAPITE]]),0)</f>
        <v>6547.5535277897998</v>
      </c>
      <c r="O6467" s="3">
        <f>+Tabella2026[[#This Row],[DIFFERENZA REDDITO INFERIORE ALLA MEDIA DALLA MEDIA]]*Tabella2026[[#This Row],[POP_2024]]</f>
        <v>4701143.4329530764</v>
      </c>
      <c r="P6467" s="3">
        <f>+Tabella2026[[#This Row],[POPOLAZIONE PER DIFFERENZA ]]/SUM(Tabella2026[[POPOLAZIONE PER DIFFERENZA ]])</f>
        <v>4.1707703283376914E-5</v>
      </c>
      <c r="Q6467" s="3">
        <f>+Tabella2026[[#This Row],[INCIDENZA POPOLAZIONE PER DIFFERENZA]]*(PLAFOND-SUM(Tabella2026[CONTRIBUTO SULLA BASE DELLA POPOLAZIONE]))</f>
        <v>12278.71656584875</v>
      </c>
      <c r="R6467" s="3">
        <f>+Tabella2026[[#This Row],[CONTRIBUTO SULLA BASE DELLA POPOLAZIONE]]+Tabella2026[[#This Row],[CONTRIBUTO SULLA BASE DEL REDDITO]]</f>
        <v>15864.842103024508</v>
      </c>
      <c r="S6467" s="3">
        <f>+Tabella2026[[#This Row],[CONTRIBUTO TOTALE]]/(PLAFOND/N_TESSERE)</f>
        <v>31.729684206049015</v>
      </c>
      <c r="T6467" s="3">
        <f>+MAX(CEILING(Tabella2026[[#This Row],[preDEF1]],1),1)</f>
        <v>32</v>
      </c>
      <c r="U6467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6467" s="21">
        <f>+Tabella2026[[#This Row],[DEF - n. card]]*(PLAFOND/N_TESSERE)</f>
        <v>16000</v>
      </c>
      <c r="W6467" s="18"/>
    </row>
    <row r="6468" spans="2:23" x14ac:dyDescent="0.25">
      <c r="B6468" s="1" t="s">
        <v>12887</v>
      </c>
      <c r="C6468" s="2">
        <v>58077</v>
      </c>
      <c r="D6468" s="1" t="s">
        <v>12888</v>
      </c>
      <c r="E6468" s="1" t="s">
        <v>8</v>
      </c>
      <c r="F6468" s="1" t="s">
        <v>7</v>
      </c>
      <c r="G6468" s="1" t="s">
        <v>11807</v>
      </c>
      <c r="H6468" s="1" t="s">
        <v>15834</v>
      </c>
      <c r="I6468" s="5">
        <v>717</v>
      </c>
      <c r="J6468" s="5">
        <v>8839516</v>
      </c>
      <c r="K6468" s="3">
        <f>+Tabella2026[[#This Row],[POP_2024]]/SUM(Tabella2026[POP_2024])</f>
        <v>1.2164198561523293E-5</v>
      </c>
      <c r="L6468" s="3">
        <f>+Tabella2026[[#This Row],[INCIDENZA POPOLAZIONE]]*(PLAFOND/2)</f>
        <v>3581.1309333635363</v>
      </c>
      <c r="M6468" s="3">
        <f>+IFERROR(Tabella2026[[#This Row],[reddito_2024]]/Tabella2026[[#This Row],[POP_2024]],"")</f>
        <v>12328.474198047419</v>
      </c>
      <c r="N6468" s="3">
        <f>+IF(Tabella2026[[#This Row],[REDDITO COMPLESSIVO PROCAPITE]]&lt;media_aggr_reddito_pc,(media_aggr_reddito_pc-Tabella2026[[#This Row],[REDDITO COMPLESSIVO PROCAPITE]]),0)</f>
        <v>5496.5918645613219</v>
      </c>
      <c r="O6468" s="3">
        <f>+Tabella2026[[#This Row],[DIFFERENZA REDDITO INFERIORE ALLA MEDIA DALLA MEDIA]]*Tabella2026[[#This Row],[POP_2024]]</f>
        <v>3941056.3668904677</v>
      </c>
      <c r="P6468" s="3">
        <f>+Tabella2026[[#This Row],[POPOLAZIONE PER DIFFERENZA ]]/SUM(Tabella2026[[POPOLAZIONE PER DIFFERENZA ]])</f>
        <v>3.4964346848289767E-5</v>
      </c>
      <c r="Q6468" s="3">
        <f>+Tabella2026[[#This Row],[INCIDENZA POPOLAZIONE PER DIFFERENZA]]*(PLAFOND-SUM(Tabella2026[CONTRIBUTO SULLA BASE DELLA POPOLAZIONE]))</f>
        <v>10293.477488876413</v>
      </c>
      <c r="R6468" s="3">
        <f>+Tabella2026[[#This Row],[CONTRIBUTO SULLA BASE DELLA POPOLAZIONE]]+Tabella2026[[#This Row],[CONTRIBUTO SULLA BASE DEL REDDITO]]</f>
        <v>13874.60842223995</v>
      </c>
      <c r="S6468" s="3">
        <f>+Tabella2026[[#This Row],[CONTRIBUTO TOTALE]]/(PLAFOND/N_TESSERE)</f>
        <v>27.7492168444799</v>
      </c>
      <c r="T6468" s="3">
        <f>+MAX(CEILING(Tabella2026[[#This Row],[preDEF1]],1),1)</f>
        <v>28</v>
      </c>
      <c r="U6468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468" s="21">
        <f>+Tabella2026[[#This Row],[DEF - n. card]]*(PLAFOND/N_TESSERE)</f>
        <v>14000</v>
      </c>
      <c r="W6468" s="18"/>
    </row>
    <row r="6469" spans="2:23" x14ac:dyDescent="0.25">
      <c r="B6469" s="1" t="s">
        <v>12933</v>
      </c>
      <c r="C6469" s="2">
        <v>83070</v>
      </c>
      <c r="D6469" s="1" t="s">
        <v>12934</v>
      </c>
      <c r="E6469" s="1" t="s">
        <v>21</v>
      </c>
      <c r="F6469" s="1" t="s">
        <v>42</v>
      </c>
      <c r="G6469" s="1" t="s">
        <v>11807</v>
      </c>
      <c r="H6469" s="1" t="s">
        <v>15836</v>
      </c>
      <c r="I6469" s="5">
        <v>717</v>
      </c>
      <c r="J6469" s="5">
        <v>7371322</v>
      </c>
      <c r="K6469" s="3">
        <f>+Tabella2026[[#This Row],[POP_2024]]/SUM(Tabella2026[POP_2024])</f>
        <v>1.2164198561523293E-5</v>
      </c>
      <c r="L6469" s="3">
        <f>+Tabella2026[[#This Row],[INCIDENZA POPOLAZIONE]]*(PLAFOND/2)</f>
        <v>3581.1309333635363</v>
      </c>
      <c r="M6469" s="3">
        <f>+IFERROR(Tabella2026[[#This Row],[reddito_2024]]/Tabella2026[[#This Row],[POP_2024]],"")</f>
        <v>10280.783821478382</v>
      </c>
      <c r="N6469" s="3">
        <f>+IF(Tabella2026[[#This Row],[REDDITO COMPLESSIVO PROCAPITE]]&lt;media_aggr_reddito_pc,(media_aggr_reddito_pc-Tabella2026[[#This Row],[REDDITO COMPLESSIVO PROCAPITE]]),0)</f>
        <v>7544.2822411303587</v>
      </c>
      <c r="O6469" s="3">
        <f>+Tabella2026[[#This Row],[DIFFERENZA REDDITO INFERIORE ALLA MEDIA DALLA MEDIA]]*Tabella2026[[#This Row],[POP_2024]]</f>
        <v>5409250.3668904668</v>
      </c>
      <c r="P6469" s="3">
        <f>+Tabella2026[[#This Row],[POPOLAZIONE PER DIFFERENZA ]]/SUM(Tabella2026[[POPOLAZIONE PER DIFFERENZA ]])</f>
        <v>4.7989901287918678E-5</v>
      </c>
      <c r="Q6469" s="3">
        <f>+Tabella2026[[#This Row],[INCIDENZA POPOLAZIONE PER DIFFERENZA]]*(PLAFOND-SUM(Tabella2026[CONTRIBUTO SULLA BASE DELLA POPOLAZIONE]))</f>
        <v>14128.19094673735</v>
      </c>
      <c r="R6469" s="3">
        <f>+Tabella2026[[#This Row],[CONTRIBUTO SULLA BASE DELLA POPOLAZIONE]]+Tabella2026[[#This Row],[CONTRIBUTO SULLA BASE DEL REDDITO]]</f>
        <v>17709.321880100884</v>
      </c>
      <c r="S6469" s="3">
        <f>+Tabella2026[[#This Row],[CONTRIBUTO TOTALE]]/(PLAFOND/N_TESSERE)</f>
        <v>35.418643760201768</v>
      </c>
      <c r="T6469" s="3">
        <f>+MAX(CEILING(Tabella2026[[#This Row],[preDEF1]],1),1)</f>
        <v>36</v>
      </c>
      <c r="U6469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6469" s="21">
        <f>+Tabella2026[[#This Row],[DEF - n. card]]*(PLAFOND/N_TESSERE)</f>
        <v>18000</v>
      </c>
      <c r="W6469" s="18"/>
    </row>
    <row r="6470" spans="2:23" x14ac:dyDescent="0.25">
      <c r="B6470" s="1" t="s">
        <v>12782</v>
      </c>
      <c r="C6470" s="2">
        <v>78005</v>
      </c>
      <c r="D6470" s="1" t="s">
        <v>12783</v>
      </c>
      <c r="E6470" s="1" t="s">
        <v>61</v>
      </c>
      <c r="F6470" s="1" t="s">
        <v>178</v>
      </c>
      <c r="G6470" s="1" t="s">
        <v>11807</v>
      </c>
      <c r="H6470" s="1" t="s">
        <v>15836</v>
      </c>
      <c r="I6470" s="5">
        <v>716</v>
      </c>
      <c r="J6470" s="5">
        <v>3497408</v>
      </c>
      <c r="K6470" s="3">
        <f>+Tabella2026[[#This Row],[POP_2024]]/SUM(Tabella2026[POP_2024])</f>
        <v>1.2147233152092995E-5</v>
      </c>
      <c r="L6470" s="3">
        <f>+Tabella2026[[#This Row],[INCIDENZA POPOLAZIONE]]*(PLAFOND/2)</f>
        <v>3576.1363295513138</v>
      </c>
      <c r="M6470" s="3">
        <f>+IFERROR(Tabella2026[[#This Row],[reddito_2024]]/Tabella2026[[#This Row],[POP_2024]],"")</f>
        <v>4884.6480446927371</v>
      </c>
      <c r="N6470" s="3">
        <f>+IF(Tabella2026[[#This Row],[REDDITO COMPLESSIVO PROCAPITE]]&lt;media_aggr_reddito_pc,(media_aggr_reddito_pc-Tabella2026[[#This Row],[REDDITO COMPLESSIVO PROCAPITE]]),0)</f>
        <v>12940.418017916003</v>
      </c>
      <c r="O6470" s="3">
        <f>+Tabella2026[[#This Row],[DIFFERENZA REDDITO INFERIORE ALLA MEDIA DALLA MEDIA]]*Tabella2026[[#This Row],[POP_2024]]</f>
        <v>9265339.300827859</v>
      </c>
      <c r="P6470" s="3">
        <f>+Tabella2026[[#This Row],[POPOLAZIONE PER DIFFERENZA ]]/SUM(Tabella2026[[POPOLAZIONE PER DIFFERENZA ]])</f>
        <v>8.2200432275684695E-5</v>
      </c>
      <c r="Q6470" s="3">
        <f>+Tabella2026[[#This Row],[INCIDENZA POPOLAZIONE PER DIFFERENZA]]*(PLAFOND-SUM(Tabella2026[CONTRIBUTO SULLA BASE DELLA POPOLAZIONE]))</f>
        <v>24199.745611637467</v>
      </c>
      <c r="R6470" s="3">
        <f>+Tabella2026[[#This Row],[CONTRIBUTO SULLA BASE DELLA POPOLAZIONE]]+Tabella2026[[#This Row],[CONTRIBUTO SULLA BASE DEL REDDITO]]</f>
        <v>27775.881941188782</v>
      </c>
      <c r="S6470" s="3">
        <f>+Tabella2026[[#This Row],[CONTRIBUTO TOTALE]]/(PLAFOND/N_TESSERE)</f>
        <v>55.551763882377564</v>
      </c>
      <c r="T6470" s="3">
        <f>+MAX(CEILING(Tabella2026[[#This Row],[preDEF1]],1),1)</f>
        <v>56</v>
      </c>
      <c r="U6470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6470" s="21">
        <f>+Tabella2026[[#This Row],[DEF - n. card]]*(PLAFOND/N_TESSERE)</f>
        <v>28000</v>
      </c>
      <c r="W6470" s="18"/>
    </row>
    <row r="6471" spans="2:23" x14ac:dyDescent="0.25">
      <c r="B6471" s="1" t="s">
        <v>12935</v>
      </c>
      <c r="C6471" s="2">
        <v>118003</v>
      </c>
      <c r="D6471" s="1" t="s">
        <v>12936</v>
      </c>
      <c r="E6471" s="1" t="s">
        <v>76</v>
      </c>
      <c r="F6471" s="1" t="s">
        <v>75</v>
      </c>
      <c r="G6471" s="1" t="s">
        <v>11807</v>
      </c>
      <c r="H6471" s="1" t="s">
        <v>15836</v>
      </c>
      <c r="I6471" s="5">
        <v>716</v>
      </c>
      <c r="J6471" s="5">
        <v>7917713</v>
      </c>
      <c r="K6471" s="3">
        <f>+Tabella2026[[#This Row],[POP_2024]]/SUM(Tabella2026[POP_2024])</f>
        <v>1.2147233152092995E-5</v>
      </c>
      <c r="L6471" s="3">
        <f>+Tabella2026[[#This Row],[INCIDENZA POPOLAZIONE]]*(PLAFOND/2)</f>
        <v>3576.1363295513138</v>
      </c>
      <c r="M6471" s="3">
        <f>+IFERROR(Tabella2026[[#This Row],[reddito_2024]]/Tabella2026[[#This Row],[POP_2024]],"")</f>
        <v>11058.258379888268</v>
      </c>
      <c r="N6471" s="3">
        <f>+IF(Tabella2026[[#This Row],[REDDITO COMPLESSIVO PROCAPITE]]&lt;media_aggr_reddito_pc,(media_aggr_reddito_pc-Tabella2026[[#This Row],[REDDITO COMPLESSIVO PROCAPITE]]),0)</f>
        <v>6766.8076827204732</v>
      </c>
      <c r="O6471" s="3">
        <f>+Tabella2026[[#This Row],[DIFFERENZA REDDITO INFERIORE ALLA MEDIA DALLA MEDIA]]*Tabella2026[[#This Row],[POP_2024]]</f>
        <v>4845034.300827859</v>
      </c>
      <c r="P6471" s="3">
        <f>+Tabella2026[[#This Row],[POPOLAZIONE PER DIFFERENZA ]]/SUM(Tabella2026[[POPOLAZIONE PER DIFFERENZA ]])</f>
        <v>4.2984277314375836E-5</v>
      </c>
      <c r="Q6471" s="3">
        <f>+Tabella2026[[#This Row],[INCIDENZA POPOLAZIONE PER DIFFERENZA]]*(PLAFOND-SUM(Tabella2026[CONTRIBUTO SULLA BASE DELLA POPOLAZIONE]))</f>
        <v>12654.539003144311</v>
      </c>
      <c r="R6471" s="3">
        <f>+Tabella2026[[#This Row],[CONTRIBUTO SULLA BASE DELLA POPOLAZIONE]]+Tabella2026[[#This Row],[CONTRIBUTO SULLA BASE DEL REDDITO]]</f>
        <v>16230.675332695624</v>
      </c>
      <c r="S6471" s="3">
        <f>+Tabella2026[[#This Row],[CONTRIBUTO TOTALE]]/(PLAFOND/N_TESSERE)</f>
        <v>32.461350665391251</v>
      </c>
      <c r="T6471" s="3">
        <f>+MAX(CEILING(Tabella2026[[#This Row],[preDEF1]],1),1)</f>
        <v>33</v>
      </c>
      <c r="U6471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6471" s="21">
        <f>+Tabella2026[[#This Row],[DEF - n. card]]*(PLAFOND/N_TESSERE)</f>
        <v>16500</v>
      </c>
      <c r="W6471" s="18"/>
    </row>
    <row r="6472" spans="2:23" x14ac:dyDescent="0.25">
      <c r="B6472" s="1" t="s">
        <v>13107</v>
      </c>
      <c r="C6472" s="2">
        <v>16201</v>
      </c>
      <c r="D6472" s="1" t="s">
        <v>13108</v>
      </c>
      <c r="E6472" s="1" t="s">
        <v>12</v>
      </c>
      <c r="F6472" s="1" t="s">
        <v>93</v>
      </c>
      <c r="G6472" s="1" t="s">
        <v>11807</v>
      </c>
      <c r="H6472" s="1" t="s">
        <v>15835</v>
      </c>
      <c r="I6472" s="5">
        <v>716</v>
      </c>
      <c r="J6472" s="5">
        <v>12378583</v>
      </c>
      <c r="K6472" s="3">
        <f>+Tabella2026[[#This Row],[POP_2024]]/SUM(Tabella2026[POP_2024])</f>
        <v>1.2147233152092995E-5</v>
      </c>
      <c r="L6472" s="3">
        <f>+Tabella2026[[#This Row],[INCIDENZA POPOLAZIONE]]*(PLAFOND/2)</f>
        <v>3576.1363295513138</v>
      </c>
      <c r="M6472" s="3">
        <f>+IFERROR(Tabella2026[[#This Row],[reddito_2024]]/Tabella2026[[#This Row],[POP_2024]],"")</f>
        <v>17288.523743016758</v>
      </c>
      <c r="N6472" s="3">
        <f>+IF(Tabella2026[[#This Row],[REDDITO COMPLESSIVO PROCAPITE]]&lt;media_aggr_reddito_pc,(media_aggr_reddito_pc-Tabella2026[[#This Row],[REDDITO COMPLESSIVO PROCAPITE]]),0)</f>
        <v>536.54231959198296</v>
      </c>
      <c r="O6472" s="3">
        <f>+Tabella2026[[#This Row],[DIFFERENZA REDDITO INFERIORE ALLA MEDIA DALLA MEDIA]]*Tabella2026[[#This Row],[POP_2024]]</f>
        <v>384164.30082785978</v>
      </c>
      <c r="P6472" s="3">
        <f>+Tabella2026[[#This Row],[POPOLAZIONE PER DIFFERENZA ]]/SUM(Tabella2026[[POPOLAZIONE PER DIFFERENZA ]])</f>
        <v>3.4082369320370937E-6</v>
      </c>
      <c r="Q6472" s="3">
        <f>+Tabella2026[[#This Row],[INCIDENZA POPOLAZIONE PER DIFFERENZA]]*(PLAFOND-SUM(Tabella2026[CONTRIBUTO SULLA BASE DELLA POPOLAZIONE]))</f>
        <v>1003.3823966140254</v>
      </c>
      <c r="R6472" s="3">
        <f>+Tabella2026[[#This Row],[CONTRIBUTO SULLA BASE DELLA POPOLAZIONE]]+Tabella2026[[#This Row],[CONTRIBUTO SULLA BASE DEL REDDITO]]</f>
        <v>4579.5187261653391</v>
      </c>
      <c r="S6472" s="3">
        <f>+Tabella2026[[#This Row],[CONTRIBUTO TOTALE]]/(PLAFOND/N_TESSERE)</f>
        <v>9.1590374523306775</v>
      </c>
      <c r="T6472" s="3">
        <f>+MAX(CEILING(Tabella2026[[#This Row],[preDEF1]],1),1)</f>
        <v>10</v>
      </c>
      <c r="U6472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472" s="21">
        <f>+Tabella2026[[#This Row],[DEF - n. card]]*(PLAFOND/N_TESSERE)</f>
        <v>5000</v>
      </c>
      <c r="W6472" s="18"/>
    </row>
    <row r="6473" spans="2:23" x14ac:dyDescent="0.25">
      <c r="B6473" s="1" t="s">
        <v>12991</v>
      </c>
      <c r="C6473" s="2">
        <v>6036</v>
      </c>
      <c r="D6473" s="1" t="s">
        <v>12992</v>
      </c>
      <c r="E6473" s="1" t="s">
        <v>18</v>
      </c>
      <c r="F6473" s="1" t="s">
        <v>138</v>
      </c>
      <c r="G6473" s="1" t="s">
        <v>11807</v>
      </c>
      <c r="H6473" s="1" t="s">
        <v>15835</v>
      </c>
      <c r="I6473" s="5">
        <v>715</v>
      </c>
      <c r="J6473" s="5">
        <v>9984444</v>
      </c>
      <c r="K6473" s="3">
        <f>+Tabella2026[[#This Row],[POP_2024]]/SUM(Tabella2026[POP_2024])</f>
        <v>1.2130267742662697E-5</v>
      </c>
      <c r="L6473" s="3">
        <f>+Tabella2026[[#This Row],[INCIDENZA POPOLAZIONE]]*(PLAFOND/2)</f>
        <v>3571.1417257390913</v>
      </c>
      <c r="M6473" s="3">
        <f>+IFERROR(Tabella2026[[#This Row],[reddito_2024]]/Tabella2026[[#This Row],[POP_2024]],"")</f>
        <v>13964.257342657344</v>
      </c>
      <c r="N6473" s="3">
        <f>+IF(Tabella2026[[#This Row],[REDDITO COMPLESSIVO PROCAPITE]]&lt;media_aggr_reddito_pc,(media_aggr_reddito_pc-Tabella2026[[#This Row],[REDDITO COMPLESSIVO PROCAPITE]]),0)</f>
        <v>3860.8087199513975</v>
      </c>
      <c r="O6473" s="3">
        <f>+Tabella2026[[#This Row],[DIFFERENZA REDDITO INFERIORE ALLA MEDIA DALLA MEDIA]]*Tabella2026[[#This Row],[POP_2024]]</f>
        <v>2760478.2347652493</v>
      </c>
      <c r="P6473" s="3">
        <f>+Tabella2026[[#This Row],[POPOLAZIONE PER DIFFERENZA ]]/SUM(Tabella2026[[POPOLAZIONE PER DIFFERENZA ]])</f>
        <v>2.4490468920555114E-5</v>
      </c>
      <c r="Q6473" s="3">
        <f>+Tabella2026[[#This Row],[INCIDENZA POPOLAZIONE PER DIFFERENZA]]*(PLAFOND-SUM(Tabella2026[CONTRIBUTO SULLA BASE DELLA POPOLAZIONE]))</f>
        <v>7209.9756823597645</v>
      </c>
      <c r="R6473" s="3">
        <f>+Tabella2026[[#This Row],[CONTRIBUTO SULLA BASE DELLA POPOLAZIONE]]+Tabella2026[[#This Row],[CONTRIBUTO SULLA BASE DEL REDDITO]]</f>
        <v>10781.117408098857</v>
      </c>
      <c r="S6473" s="3">
        <f>+Tabella2026[[#This Row],[CONTRIBUTO TOTALE]]/(PLAFOND/N_TESSERE)</f>
        <v>21.562234816197712</v>
      </c>
      <c r="T6473" s="3">
        <f>+MAX(CEILING(Tabella2026[[#This Row],[preDEF1]],1),1)</f>
        <v>22</v>
      </c>
      <c r="U6473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6473" s="21">
        <f>+Tabella2026[[#This Row],[DEF - n. card]]*(PLAFOND/N_TESSERE)</f>
        <v>11000</v>
      </c>
      <c r="W6473" s="18"/>
    </row>
    <row r="6474" spans="2:23" x14ac:dyDescent="0.25">
      <c r="B6474" s="1" t="s">
        <v>13007</v>
      </c>
      <c r="C6474" s="2">
        <v>7017</v>
      </c>
      <c r="D6474" s="1" t="s">
        <v>13008</v>
      </c>
      <c r="E6474" s="1" t="s">
        <v>565</v>
      </c>
      <c r="F6474" s="1" t="s">
        <v>565</v>
      </c>
      <c r="G6474" s="1" t="s">
        <v>11807</v>
      </c>
      <c r="H6474" s="1" t="s">
        <v>15835</v>
      </c>
      <c r="I6474" s="5">
        <v>715</v>
      </c>
      <c r="J6474" s="5">
        <v>14098647</v>
      </c>
      <c r="K6474" s="3">
        <f>+Tabella2026[[#This Row],[POP_2024]]/SUM(Tabella2026[POP_2024])</f>
        <v>1.2130267742662697E-5</v>
      </c>
      <c r="L6474" s="3">
        <f>+Tabella2026[[#This Row],[INCIDENZA POPOLAZIONE]]*(PLAFOND/2)</f>
        <v>3571.1417257390913</v>
      </c>
      <c r="M6474" s="3">
        <f>+IFERROR(Tabella2026[[#This Row],[reddito_2024]]/Tabella2026[[#This Row],[POP_2024]],"")</f>
        <v>19718.387412587414</v>
      </c>
      <c r="N6474" s="3">
        <f>+IF(Tabella2026[[#This Row],[REDDITO COMPLESSIVO PROCAPITE]]&lt;media_aggr_reddito_pc,(media_aggr_reddito_pc-Tabella2026[[#This Row],[REDDITO COMPLESSIVO PROCAPITE]]),0)</f>
        <v>0</v>
      </c>
      <c r="O6474" s="3">
        <f>+Tabella2026[[#This Row],[DIFFERENZA REDDITO INFERIORE ALLA MEDIA DALLA MEDIA]]*Tabella2026[[#This Row],[POP_2024]]</f>
        <v>0</v>
      </c>
      <c r="P6474" s="3">
        <f>+Tabella2026[[#This Row],[POPOLAZIONE PER DIFFERENZA ]]/SUM(Tabella2026[[POPOLAZIONE PER DIFFERENZA ]])</f>
        <v>0</v>
      </c>
      <c r="Q6474" s="3">
        <f>+Tabella2026[[#This Row],[INCIDENZA POPOLAZIONE PER DIFFERENZA]]*(PLAFOND-SUM(Tabella2026[CONTRIBUTO SULLA BASE DELLA POPOLAZIONE]))</f>
        <v>0</v>
      </c>
      <c r="R6474" s="3">
        <f>+Tabella2026[[#This Row],[CONTRIBUTO SULLA BASE DELLA POPOLAZIONE]]+Tabella2026[[#This Row],[CONTRIBUTO SULLA BASE DEL REDDITO]]</f>
        <v>3571.1417257390913</v>
      </c>
      <c r="S6474" s="3">
        <f>+Tabella2026[[#This Row],[CONTRIBUTO TOTALE]]/(PLAFOND/N_TESSERE)</f>
        <v>7.1422834514781828</v>
      </c>
      <c r="T6474" s="3">
        <f>+MAX(CEILING(Tabella2026[[#This Row],[preDEF1]],1),1)</f>
        <v>8</v>
      </c>
      <c r="U647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74" s="21">
        <f>+Tabella2026[[#This Row],[DEF - n. card]]*(PLAFOND/N_TESSERE)</f>
        <v>4000</v>
      </c>
      <c r="W6474" s="18"/>
    </row>
    <row r="6475" spans="2:23" x14ac:dyDescent="0.25">
      <c r="B6475" s="1" t="s">
        <v>12732</v>
      </c>
      <c r="C6475" s="2">
        <v>80033</v>
      </c>
      <c r="D6475" s="1" t="s">
        <v>12733</v>
      </c>
      <c r="E6475" s="1" t="s">
        <v>61</v>
      </c>
      <c r="F6475" s="1" t="s">
        <v>62</v>
      </c>
      <c r="G6475" s="1" t="s">
        <v>11807</v>
      </c>
      <c r="H6475" s="1" t="s">
        <v>15836</v>
      </c>
      <c r="I6475" s="5">
        <v>715</v>
      </c>
      <c r="J6475" s="5">
        <v>8530616</v>
      </c>
      <c r="K6475" s="3">
        <f>+Tabella2026[[#This Row],[POP_2024]]/SUM(Tabella2026[POP_2024])</f>
        <v>1.2130267742662697E-5</v>
      </c>
      <c r="L6475" s="3">
        <f>+Tabella2026[[#This Row],[INCIDENZA POPOLAZIONE]]*(PLAFOND/2)</f>
        <v>3571.1417257390913</v>
      </c>
      <c r="M6475" s="3">
        <f>+IFERROR(Tabella2026[[#This Row],[reddito_2024]]/Tabella2026[[#This Row],[POP_2024]],"")</f>
        <v>11930.931468531469</v>
      </c>
      <c r="N6475" s="3">
        <f>+IF(Tabella2026[[#This Row],[REDDITO COMPLESSIVO PROCAPITE]]&lt;media_aggr_reddito_pc,(media_aggr_reddito_pc-Tabella2026[[#This Row],[REDDITO COMPLESSIVO PROCAPITE]]),0)</f>
        <v>5894.1345940772717</v>
      </c>
      <c r="O6475" s="3">
        <f>+Tabella2026[[#This Row],[DIFFERENZA REDDITO INFERIORE ALLA MEDIA DALLA MEDIA]]*Tabella2026[[#This Row],[POP_2024]]</f>
        <v>4214306.2347652493</v>
      </c>
      <c r="P6475" s="3">
        <f>+Tabella2026[[#This Row],[POPOLAZIONE PER DIFFERENZA ]]/SUM(Tabella2026[[POPOLAZIONE PER DIFFERENZA ]])</f>
        <v>3.7388570778931344E-5</v>
      </c>
      <c r="Q6475" s="3">
        <f>+Tabella2026[[#This Row],[INCIDENZA POPOLAZIONE PER DIFFERENZA]]*(PLAFOND-SUM(Tabella2026[CONTRIBUTO SULLA BASE DELLA POPOLAZIONE]))</f>
        <v>11007.167195889348</v>
      </c>
      <c r="R6475" s="3">
        <f>+Tabella2026[[#This Row],[CONTRIBUTO SULLA BASE DELLA POPOLAZIONE]]+Tabella2026[[#This Row],[CONTRIBUTO SULLA BASE DEL REDDITO]]</f>
        <v>14578.308921628439</v>
      </c>
      <c r="S6475" s="3">
        <f>+Tabella2026[[#This Row],[CONTRIBUTO TOTALE]]/(PLAFOND/N_TESSERE)</f>
        <v>29.156617843256878</v>
      </c>
      <c r="T6475" s="3">
        <f>+MAX(CEILING(Tabella2026[[#This Row],[preDEF1]],1),1)</f>
        <v>30</v>
      </c>
      <c r="U6475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475" s="21">
        <f>+Tabella2026[[#This Row],[DEF - n. card]]*(PLAFOND/N_TESSERE)</f>
        <v>15000</v>
      </c>
      <c r="W6475" s="18"/>
    </row>
    <row r="6476" spans="2:23" x14ac:dyDescent="0.25">
      <c r="B6476" s="1" t="s">
        <v>12979</v>
      </c>
      <c r="C6476" s="2">
        <v>18104</v>
      </c>
      <c r="D6476" s="1" t="s">
        <v>12980</v>
      </c>
      <c r="E6476" s="1" t="s">
        <v>12</v>
      </c>
      <c r="F6476" s="1" t="s">
        <v>195</v>
      </c>
      <c r="G6476" s="1" t="s">
        <v>11807</v>
      </c>
      <c r="H6476" s="1" t="s">
        <v>15835</v>
      </c>
      <c r="I6476" s="5">
        <v>715</v>
      </c>
      <c r="J6476" s="5">
        <v>11616120</v>
      </c>
      <c r="K6476" s="3">
        <f>+Tabella2026[[#This Row],[POP_2024]]/SUM(Tabella2026[POP_2024])</f>
        <v>1.2130267742662697E-5</v>
      </c>
      <c r="L6476" s="3">
        <f>+Tabella2026[[#This Row],[INCIDENZA POPOLAZIONE]]*(PLAFOND/2)</f>
        <v>3571.1417257390913</v>
      </c>
      <c r="M6476" s="3">
        <f>+IFERROR(Tabella2026[[#This Row],[reddito_2024]]/Tabella2026[[#This Row],[POP_2024]],"")</f>
        <v>16246.321678321678</v>
      </c>
      <c r="N6476" s="3">
        <f>+IF(Tabella2026[[#This Row],[REDDITO COMPLESSIVO PROCAPITE]]&lt;media_aggr_reddito_pc,(media_aggr_reddito_pc-Tabella2026[[#This Row],[REDDITO COMPLESSIVO PROCAPITE]]),0)</f>
        <v>1578.7443842870634</v>
      </c>
      <c r="O6476" s="3">
        <f>+Tabella2026[[#This Row],[DIFFERENZA REDDITO INFERIORE ALLA MEDIA DALLA MEDIA]]*Tabella2026[[#This Row],[POP_2024]]</f>
        <v>1128802.2347652505</v>
      </c>
      <c r="P6476" s="3">
        <f>+Tabella2026[[#This Row],[POPOLAZIONE PER DIFFERENZA ]]/SUM(Tabella2026[[POPOLAZIONE PER DIFFERENZA ]])</f>
        <v>1.0014531431479459E-5</v>
      </c>
      <c r="Q6476" s="3">
        <f>+Tabella2026[[#This Row],[INCIDENZA POPOLAZIONE PER DIFFERENZA]]*(PLAFOND-SUM(Tabella2026[CONTRIBUTO SULLA BASE DELLA POPOLAZIONE]))</f>
        <v>2948.270542528991</v>
      </c>
      <c r="R6476" s="3">
        <f>+Tabella2026[[#This Row],[CONTRIBUTO SULLA BASE DELLA POPOLAZIONE]]+Tabella2026[[#This Row],[CONTRIBUTO SULLA BASE DEL REDDITO]]</f>
        <v>6519.4122682680827</v>
      </c>
      <c r="S6476" s="3">
        <f>+Tabella2026[[#This Row],[CONTRIBUTO TOTALE]]/(PLAFOND/N_TESSERE)</f>
        <v>13.038824536536165</v>
      </c>
      <c r="T6476" s="3">
        <f>+MAX(CEILING(Tabella2026[[#This Row],[preDEF1]],1),1)</f>
        <v>14</v>
      </c>
      <c r="U6476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476" s="21">
        <f>+Tabella2026[[#This Row],[DEF - n. card]]*(PLAFOND/N_TESSERE)</f>
        <v>7000</v>
      </c>
      <c r="W6476" s="18"/>
    </row>
    <row r="6477" spans="2:23" x14ac:dyDescent="0.25">
      <c r="B6477" s="1" t="s">
        <v>12999</v>
      </c>
      <c r="C6477" s="2">
        <v>3140</v>
      </c>
      <c r="D6477" s="1" t="s">
        <v>13000</v>
      </c>
      <c r="E6477" s="1" t="s">
        <v>18</v>
      </c>
      <c r="F6477" s="1" t="s">
        <v>114</v>
      </c>
      <c r="G6477" s="1" t="s">
        <v>11807</v>
      </c>
      <c r="H6477" s="1" t="s">
        <v>15835</v>
      </c>
      <c r="I6477" s="5">
        <v>715</v>
      </c>
      <c r="J6477" s="5">
        <v>16019089</v>
      </c>
      <c r="K6477" s="3">
        <f>+Tabella2026[[#This Row],[POP_2024]]/SUM(Tabella2026[POP_2024])</f>
        <v>1.2130267742662697E-5</v>
      </c>
      <c r="L6477" s="3">
        <f>+Tabella2026[[#This Row],[INCIDENZA POPOLAZIONE]]*(PLAFOND/2)</f>
        <v>3571.1417257390913</v>
      </c>
      <c r="M6477" s="3">
        <f>+IFERROR(Tabella2026[[#This Row],[reddito_2024]]/Tabella2026[[#This Row],[POP_2024]],"")</f>
        <v>22404.320279720279</v>
      </c>
      <c r="N6477" s="3">
        <f>+IF(Tabella2026[[#This Row],[REDDITO COMPLESSIVO PROCAPITE]]&lt;media_aggr_reddito_pc,(media_aggr_reddito_pc-Tabella2026[[#This Row],[REDDITO COMPLESSIVO PROCAPITE]]),0)</f>
        <v>0</v>
      </c>
      <c r="O6477" s="3">
        <f>+Tabella2026[[#This Row],[DIFFERENZA REDDITO INFERIORE ALLA MEDIA DALLA MEDIA]]*Tabella2026[[#This Row],[POP_2024]]</f>
        <v>0</v>
      </c>
      <c r="P6477" s="3">
        <f>+Tabella2026[[#This Row],[POPOLAZIONE PER DIFFERENZA ]]/SUM(Tabella2026[[POPOLAZIONE PER DIFFERENZA ]])</f>
        <v>0</v>
      </c>
      <c r="Q6477" s="3">
        <f>+Tabella2026[[#This Row],[INCIDENZA POPOLAZIONE PER DIFFERENZA]]*(PLAFOND-SUM(Tabella2026[CONTRIBUTO SULLA BASE DELLA POPOLAZIONE]))</f>
        <v>0</v>
      </c>
      <c r="R6477" s="3">
        <f>+Tabella2026[[#This Row],[CONTRIBUTO SULLA BASE DELLA POPOLAZIONE]]+Tabella2026[[#This Row],[CONTRIBUTO SULLA BASE DEL REDDITO]]</f>
        <v>3571.1417257390913</v>
      </c>
      <c r="S6477" s="3">
        <f>+Tabella2026[[#This Row],[CONTRIBUTO TOTALE]]/(PLAFOND/N_TESSERE)</f>
        <v>7.1422834514781828</v>
      </c>
      <c r="T6477" s="3">
        <f>+MAX(CEILING(Tabella2026[[#This Row],[preDEF1]],1),1)</f>
        <v>8</v>
      </c>
      <c r="U6477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77" s="21">
        <f>+Tabella2026[[#This Row],[DEF - n. card]]*(PLAFOND/N_TESSERE)</f>
        <v>4000</v>
      </c>
      <c r="W6477" s="18"/>
    </row>
    <row r="6478" spans="2:23" x14ac:dyDescent="0.25">
      <c r="B6478" s="1" t="s">
        <v>12931</v>
      </c>
      <c r="C6478" s="2">
        <v>68009</v>
      </c>
      <c r="D6478" s="1" t="s">
        <v>12932</v>
      </c>
      <c r="E6478" s="1" t="s">
        <v>96</v>
      </c>
      <c r="F6478" s="1" t="s">
        <v>95</v>
      </c>
      <c r="G6478" s="1" t="s">
        <v>11807</v>
      </c>
      <c r="H6478" s="1" t="s">
        <v>15836</v>
      </c>
      <c r="I6478" s="5">
        <v>714</v>
      </c>
      <c r="J6478" s="5">
        <v>8814796</v>
      </c>
      <c r="K6478" s="3">
        <f>+Tabella2026[[#This Row],[POP_2024]]/SUM(Tabella2026[POP_2024])</f>
        <v>1.2113302333232401E-5</v>
      </c>
      <c r="L6478" s="3">
        <f>+Tabella2026[[#This Row],[INCIDENZA POPOLAZIONE]]*(PLAFOND/2)</f>
        <v>3566.1471219268687</v>
      </c>
      <c r="M6478" s="3">
        <f>+IFERROR(Tabella2026[[#This Row],[reddito_2024]]/Tabella2026[[#This Row],[POP_2024]],"")</f>
        <v>12345.652661064425</v>
      </c>
      <c r="N6478" s="3">
        <f>+IF(Tabella2026[[#This Row],[REDDITO COMPLESSIVO PROCAPITE]]&lt;media_aggr_reddito_pc,(media_aggr_reddito_pc-Tabella2026[[#This Row],[REDDITO COMPLESSIVO PROCAPITE]]),0)</f>
        <v>5479.413401544316</v>
      </c>
      <c r="O6478" s="3">
        <f>+Tabella2026[[#This Row],[DIFFERENZA REDDITO INFERIORE ALLA MEDIA DALLA MEDIA]]*Tabella2026[[#This Row],[POP_2024]]</f>
        <v>3912301.1687026415</v>
      </c>
      <c r="P6478" s="3">
        <f>+Tabella2026[[#This Row],[POPOLAZIONE PER DIFFERENZA ]]/SUM(Tabella2026[[POPOLAZIONE PER DIFFERENZA ]])</f>
        <v>3.4709235875613234E-5</v>
      </c>
      <c r="Q6478" s="3">
        <f>+Tabella2026[[#This Row],[INCIDENZA POPOLAZIONE PER DIFFERENZA]]*(PLAFOND-SUM(Tabella2026[CONTRIBUTO SULLA BASE DELLA POPOLAZIONE]))</f>
        <v>10218.373009853671</v>
      </c>
      <c r="R6478" s="3">
        <f>+Tabella2026[[#This Row],[CONTRIBUTO SULLA BASE DELLA POPOLAZIONE]]+Tabella2026[[#This Row],[CONTRIBUTO SULLA BASE DEL REDDITO]]</f>
        <v>13784.52013178054</v>
      </c>
      <c r="S6478" s="3">
        <f>+Tabella2026[[#This Row],[CONTRIBUTO TOTALE]]/(PLAFOND/N_TESSERE)</f>
        <v>27.569040263561082</v>
      </c>
      <c r="T6478" s="3">
        <f>+MAX(CEILING(Tabella2026[[#This Row],[preDEF1]],1),1)</f>
        <v>28</v>
      </c>
      <c r="U6478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478" s="21">
        <f>+Tabella2026[[#This Row],[DEF - n. card]]*(PLAFOND/N_TESSERE)</f>
        <v>14000</v>
      </c>
      <c r="W6478" s="18"/>
    </row>
    <row r="6479" spans="2:23" x14ac:dyDescent="0.25">
      <c r="B6479" s="1" t="s">
        <v>12770</v>
      </c>
      <c r="C6479" s="2">
        <v>118020</v>
      </c>
      <c r="D6479" s="1" t="s">
        <v>12771</v>
      </c>
      <c r="E6479" s="1" t="s">
        <v>76</v>
      </c>
      <c r="F6479" s="1" t="s">
        <v>75</v>
      </c>
      <c r="G6479" s="1" t="s">
        <v>11807</v>
      </c>
      <c r="H6479" s="1" t="s">
        <v>15836</v>
      </c>
      <c r="I6479" s="5">
        <v>714</v>
      </c>
      <c r="J6479" s="5">
        <v>4291586</v>
      </c>
      <c r="K6479" s="3">
        <f>+Tabella2026[[#This Row],[POP_2024]]/SUM(Tabella2026[POP_2024])</f>
        <v>1.2113302333232401E-5</v>
      </c>
      <c r="L6479" s="3">
        <f>+Tabella2026[[#This Row],[INCIDENZA POPOLAZIONE]]*(PLAFOND/2)</f>
        <v>3566.1471219268687</v>
      </c>
      <c r="M6479" s="3">
        <f>+IFERROR(Tabella2026[[#This Row],[reddito_2024]]/Tabella2026[[#This Row],[POP_2024]],"")</f>
        <v>6010.6246498599439</v>
      </c>
      <c r="N6479" s="3">
        <f>+IF(Tabella2026[[#This Row],[REDDITO COMPLESSIVO PROCAPITE]]&lt;media_aggr_reddito_pc,(media_aggr_reddito_pc-Tabella2026[[#This Row],[REDDITO COMPLESSIVO PROCAPITE]]),0)</f>
        <v>11814.441412748798</v>
      </c>
      <c r="O6479" s="3">
        <f>+Tabella2026[[#This Row],[DIFFERENZA REDDITO INFERIORE ALLA MEDIA DALLA MEDIA]]*Tabella2026[[#This Row],[POP_2024]]</f>
        <v>8435511.1687026415</v>
      </c>
      <c r="P6479" s="3">
        <f>+Tabella2026[[#This Row],[POPOLAZIONE PER DIFFERENZA ]]/SUM(Tabella2026[[POPOLAZIONE PER DIFFERENZA ]])</f>
        <v>7.4838345582418954E-5</v>
      </c>
      <c r="Q6479" s="3">
        <f>+Tabella2026[[#This Row],[INCIDENZA POPOLAZIONE PER DIFFERENZA]]*(PLAFOND-SUM(Tabella2026[CONTRIBUTO SULLA BASE DELLA POPOLAZIONE]))</f>
        <v>22032.352810705044</v>
      </c>
      <c r="R6479" s="3">
        <f>+Tabella2026[[#This Row],[CONTRIBUTO SULLA BASE DELLA POPOLAZIONE]]+Tabella2026[[#This Row],[CONTRIBUTO SULLA BASE DEL REDDITO]]</f>
        <v>25598.499932631912</v>
      </c>
      <c r="S6479" s="3">
        <f>+Tabella2026[[#This Row],[CONTRIBUTO TOTALE]]/(PLAFOND/N_TESSERE)</f>
        <v>51.196999865263827</v>
      </c>
      <c r="T6479" s="3">
        <f>+MAX(CEILING(Tabella2026[[#This Row],[preDEF1]],1),1)</f>
        <v>52</v>
      </c>
      <c r="U6479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6479" s="21">
        <f>+Tabella2026[[#This Row],[DEF - n. card]]*(PLAFOND/N_TESSERE)</f>
        <v>26000</v>
      </c>
      <c r="W6479" s="18"/>
    </row>
    <row r="6480" spans="2:23" x14ac:dyDescent="0.25">
      <c r="B6480" s="1" t="s">
        <v>13013</v>
      </c>
      <c r="C6480" s="2">
        <v>7038</v>
      </c>
      <c r="D6480" s="1" t="s">
        <v>13014</v>
      </c>
      <c r="E6480" s="1" t="s">
        <v>565</v>
      </c>
      <c r="F6480" s="1" t="s">
        <v>565</v>
      </c>
      <c r="G6480" s="1" t="s">
        <v>11807</v>
      </c>
      <c r="H6480" s="1" t="s">
        <v>15835</v>
      </c>
      <c r="I6480" s="5">
        <v>714</v>
      </c>
      <c r="J6480" s="5">
        <v>15340673</v>
      </c>
      <c r="K6480" s="3">
        <f>+Tabella2026[[#This Row],[POP_2024]]/SUM(Tabella2026[POP_2024])</f>
        <v>1.2113302333232401E-5</v>
      </c>
      <c r="L6480" s="3">
        <f>+Tabella2026[[#This Row],[INCIDENZA POPOLAZIONE]]*(PLAFOND/2)</f>
        <v>3566.1471219268687</v>
      </c>
      <c r="M6480" s="3">
        <f>+IFERROR(Tabella2026[[#This Row],[reddito_2024]]/Tabella2026[[#This Row],[POP_2024]],"")</f>
        <v>21485.536414565828</v>
      </c>
      <c r="N6480" s="3">
        <f>+IF(Tabella2026[[#This Row],[REDDITO COMPLESSIVO PROCAPITE]]&lt;media_aggr_reddito_pc,(media_aggr_reddito_pc-Tabella2026[[#This Row],[REDDITO COMPLESSIVO PROCAPITE]]),0)</f>
        <v>0</v>
      </c>
      <c r="O6480" s="3">
        <f>+Tabella2026[[#This Row],[DIFFERENZA REDDITO INFERIORE ALLA MEDIA DALLA MEDIA]]*Tabella2026[[#This Row],[POP_2024]]</f>
        <v>0</v>
      </c>
      <c r="P6480" s="3">
        <f>+Tabella2026[[#This Row],[POPOLAZIONE PER DIFFERENZA ]]/SUM(Tabella2026[[POPOLAZIONE PER DIFFERENZA ]])</f>
        <v>0</v>
      </c>
      <c r="Q6480" s="3">
        <f>+Tabella2026[[#This Row],[INCIDENZA POPOLAZIONE PER DIFFERENZA]]*(PLAFOND-SUM(Tabella2026[CONTRIBUTO SULLA BASE DELLA POPOLAZIONE]))</f>
        <v>0</v>
      </c>
      <c r="R6480" s="3">
        <f>+Tabella2026[[#This Row],[CONTRIBUTO SULLA BASE DELLA POPOLAZIONE]]+Tabella2026[[#This Row],[CONTRIBUTO SULLA BASE DEL REDDITO]]</f>
        <v>3566.1471219268687</v>
      </c>
      <c r="S6480" s="3">
        <f>+Tabella2026[[#This Row],[CONTRIBUTO TOTALE]]/(PLAFOND/N_TESSERE)</f>
        <v>7.1322942438537371</v>
      </c>
      <c r="T6480" s="3">
        <f>+MAX(CEILING(Tabella2026[[#This Row],[preDEF1]],1),1)</f>
        <v>8</v>
      </c>
      <c r="U6480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80" s="21">
        <f>+Tabella2026[[#This Row],[DEF - n. card]]*(PLAFOND/N_TESSERE)</f>
        <v>4000</v>
      </c>
      <c r="W6480" s="18"/>
    </row>
    <row r="6481" spans="2:23" x14ac:dyDescent="0.25">
      <c r="B6481" s="1" t="s">
        <v>12917</v>
      </c>
      <c r="C6481" s="2">
        <v>1158</v>
      </c>
      <c r="D6481" s="1" t="s">
        <v>12918</v>
      </c>
      <c r="E6481" s="1" t="s">
        <v>18</v>
      </c>
      <c r="F6481" s="1" t="s">
        <v>17</v>
      </c>
      <c r="G6481" s="1" t="s">
        <v>11807</v>
      </c>
      <c r="H6481" s="1" t="s">
        <v>15835</v>
      </c>
      <c r="I6481" s="5">
        <v>714</v>
      </c>
      <c r="J6481" s="5">
        <v>16080500</v>
      </c>
      <c r="K6481" s="3">
        <f>+Tabella2026[[#This Row],[POP_2024]]/SUM(Tabella2026[POP_2024])</f>
        <v>1.2113302333232401E-5</v>
      </c>
      <c r="L6481" s="3">
        <f>+Tabella2026[[#This Row],[INCIDENZA POPOLAZIONE]]*(PLAFOND/2)</f>
        <v>3566.1471219268687</v>
      </c>
      <c r="M6481" s="3">
        <f>+IFERROR(Tabella2026[[#This Row],[reddito_2024]]/Tabella2026[[#This Row],[POP_2024]],"")</f>
        <v>22521.708683473389</v>
      </c>
      <c r="N6481" s="3">
        <f>+IF(Tabella2026[[#This Row],[REDDITO COMPLESSIVO PROCAPITE]]&lt;media_aggr_reddito_pc,(media_aggr_reddito_pc-Tabella2026[[#This Row],[REDDITO COMPLESSIVO PROCAPITE]]),0)</f>
        <v>0</v>
      </c>
      <c r="O6481" s="3">
        <f>+Tabella2026[[#This Row],[DIFFERENZA REDDITO INFERIORE ALLA MEDIA DALLA MEDIA]]*Tabella2026[[#This Row],[POP_2024]]</f>
        <v>0</v>
      </c>
      <c r="P6481" s="3">
        <f>+Tabella2026[[#This Row],[POPOLAZIONE PER DIFFERENZA ]]/SUM(Tabella2026[[POPOLAZIONE PER DIFFERENZA ]])</f>
        <v>0</v>
      </c>
      <c r="Q6481" s="3">
        <f>+Tabella2026[[#This Row],[INCIDENZA POPOLAZIONE PER DIFFERENZA]]*(PLAFOND-SUM(Tabella2026[CONTRIBUTO SULLA BASE DELLA POPOLAZIONE]))</f>
        <v>0</v>
      </c>
      <c r="R6481" s="3">
        <f>+Tabella2026[[#This Row],[CONTRIBUTO SULLA BASE DELLA POPOLAZIONE]]+Tabella2026[[#This Row],[CONTRIBUTO SULLA BASE DEL REDDITO]]</f>
        <v>3566.1471219268687</v>
      </c>
      <c r="S6481" s="3">
        <f>+Tabella2026[[#This Row],[CONTRIBUTO TOTALE]]/(PLAFOND/N_TESSERE)</f>
        <v>7.1322942438537371</v>
      </c>
      <c r="T6481" s="3">
        <f>+MAX(CEILING(Tabella2026[[#This Row],[preDEF1]],1),1)</f>
        <v>8</v>
      </c>
      <c r="U6481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81" s="21">
        <f>+Tabella2026[[#This Row],[DEF - n. card]]*(PLAFOND/N_TESSERE)</f>
        <v>4000</v>
      </c>
      <c r="W6481" s="18"/>
    </row>
    <row r="6482" spans="2:23" x14ac:dyDescent="0.25">
      <c r="B6482" s="1" t="s">
        <v>12987</v>
      </c>
      <c r="C6482" s="2">
        <v>43021</v>
      </c>
      <c r="D6482" s="1" t="s">
        <v>12988</v>
      </c>
      <c r="E6482" s="1" t="s">
        <v>117</v>
      </c>
      <c r="F6482" s="1" t="s">
        <v>411</v>
      </c>
      <c r="G6482" s="1" t="s">
        <v>11807</v>
      </c>
      <c r="H6482" s="1" t="s">
        <v>15834</v>
      </c>
      <c r="I6482" s="5">
        <v>712</v>
      </c>
      <c r="J6482" s="5">
        <v>9735937</v>
      </c>
      <c r="K6482" s="3">
        <f>+Tabella2026[[#This Row],[POP_2024]]/SUM(Tabella2026[POP_2024])</f>
        <v>1.2079371514371805E-5</v>
      </c>
      <c r="L6482" s="3">
        <f>+Tabella2026[[#This Row],[INCIDENZA POPOLAZIONE]]*(PLAFOND/2)</f>
        <v>3556.1579143024237</v>
      </c>
      <c r="M6482" s="3">
        <f>+IFERROR(Tabella2026[[#This Row],[reddito_2024]]/Tabella2026[[#This Row],[POP_2024]],"")</f>
        <v>13674.068820224718</v>
      </c>
      <c r="N6482" s="3">
        <f>+IF(Tabella2026[[#This Row],[REDDITO COMPLESSIVO PROCAPITE]]&lt;media_aggr_reddito_pc,(media_aggr_reddito_pc-Tabella2026[[#This Row],[REDDITO COMPLESSIVO PROCAPITE]]),0)</f>
        <v>4150.9972423840227</v>
      </c>
      <c r="O6482" s="3">
        <f>+Tabella2026[[#This Row],[DIFFERENZA REDDITO INFERIORE ALLA MEDIA DALLA MEDIA]]*Tabella2026[[#This Row],[POP_2024]]</f>
        <v>2955510.036577424</v>
      </c>
      <c r="P6482" s="3">
        <f>+Tabella2026[[#This Row],[POPOLAZIONE PER DIFFERENZA ]]/SUM(Tabella2026[[POPOLAZIONE PER DIFFERENZA ]])</f>
        <v>2.6220756165948707E-5</v>
      </c>
      <c r="Q6482" s="3">
        <f>+Tabella2026[[#This Row],[INCIDENZA POPOLAZIONE PER DIFFERENZA]]*(PLAFOND-SUM(Tabella2026[CONTRIBUTO SULLA BASE DELLA POPOLAZIONE]))</f>
        <v>7719.3709496882066</v>
      </c>
      <c r="R6482" s="3">
        <f>+Tabella2026[[#This Row],[CONTRIBUTO SULLA BASE DELLA POPOLAZIONE]]+Tabella2026[[#This Row],[CONTRIBUTO SULLA BASE DEL REDDITO]]</f>
        <v>11275.52886399063</v>
      </c>
      <c r="S6482" s="3">
        <f>+Tabella2026[[#This Row],[CONTRIBUTO TOTALE]]/(PLAFOND/N_TESSERE)</f>
        <v>22.551057727981259</v>
      </c>
      <c r="T6482" s="3">
        <f>+MAX(CEILING(Tabella2026[[#This Row],[preDEF1]],1),1)</f>
        <v>23</v>
      </c>
      <c r="U648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482" s="21">
        <f>+Tabella2026[[#This Row],[DEF - n. card]]*(PLAFOND/N_TESSERE)</f>
        <v>11500</v>
      </c>
      <c r="W6482" s="18"/>
    </row>
    <row r="6483" spans="2:23" x14ac:dyDescent="0.25">
      <c r="B6483" s="1" t="s">
        <v>12885</v>
      </c>
      <c r="C6483" s="2">
        <v>2082</v>
      </c>
      <c r="D6483" s="1" t="s">
        <v>12886</v>
      </c>
      <c r="E6483" s="1" t="s">
        <v>18</v>
      </c>
      <c r="F6483" s="1" t="s">
        <v>381</v>
      </c>
      <c r="G6483" s="1" t="s">
        <v>11807</v>
      </c>
      <c r="H6483" s="1" t="s">
        <v>15835</v>
      </c>
      <c r="I6483" s="5">
        <v>712</v>
      </c>
      <c r="J6483" s="5">
        <v>11215866</v>
      </c>
      <c r="K6483" s="3">
        <f>+Tabella2026[[#This Row],[POP_2024]]/SUM(Tabella2026[POP_2024])</f>
        <v>1.2079371514371805E-5</v>
      </c>
      <c r="L6483" s="3">
        <f>+Tabella2026[[#This Row],[INCIDENZA POPOLAZIONE]]*(PLAFOND/2)</f>
        <v>3556.1579143024237</v>
      </c>
      <c r="M6483" s="3">
        <f>+IFERROR(Tabella2026[[#This Row],[reddito_2024]]/Tabella2026[[#This Row],[POP_2024]],"")</f>
        <v>15752.620786516854</v>
      </c>
      <c r="N6483" s="3">
        <f>+IF(Tabella2026[[#This Row],[REDDITO COMPLESSIVO PROCAPITE]]&lt;media_aggr_reddito_pc,(media_aggr_reddito_pc-Tabella2026[[#This Row],[REDDITO COMPLESSIVO PROCAPITE]]),0)</f>
        <v>2072.4452760918866</v>
      </c>
      <c r="O6483" s="3">
        <f>+Tabella2026[[#This Row],[DIFFERENZA REDDITO INFERIORE ALLA MEDIA DALLA MEDIA]]*Tabella2026[[#This Row],[POP_2024]]</f>
        <v>1475581.0365774233</v>
      </c>
      <c r="P6483" s="3">
        <f>+Tabella2026[[#This Row],[POPOLAZIONE PER DIFFERENZA ]]/SUM(Tabella2026[[POPOLAZIONE PER DIFFERENZA ]])</f>
        <v>1.3091090906258504E-5</v>
      </c>
      <c r="Q6483" s="3">
        <f>+Tabella2026[[#This Row],[INCIDENZA POPOLAZIONE PER DIFFERENZA]]*(PLAFOND-SUM(Tabella2026[CONTRIBUTO SULLA BASE DELLA POPOLAZIONE]))</f>
        <v>3854.0073444843397</v>
      </c>
      <c r="R6483" s="3">
        <f>+Tabella2026[[#This Row],[CONTRIBUTO SULLA BASE DELLA POPOLAZIONE]]+Tabella2026[[#This Row],[CONTRIBUTO SULLA BASE DEL REDDITO]]</f>
        <v>7410.1652587867629</v>
      </c>
      <c r="S6483" s="3">
        <f>+Tabella2026[[#This Row],[CONTRIBUTO TOTALE]]/(PLAFOND/N_TESSERE)</f>
        <v>14.820330517573526</v>
      </c>
      <c r="T6483" s="3">
        <f>+MAX(CEILING(Tabella2026[[#This Row],[preDEF1]],1),1)</f>
        <v>15</v>
      </c>
      <c r="U6483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483" s="21">
        <f>+Tabella2026[[#This Row],[DEF - n. card]]*(PLAFOND/N_TESSERE)</f>
        <v>7500</v>
      </c>
      <c r="W6483" s="18"/>
    </row>
    <row r="6484" spans="2:23" x14ac:dyDescent="0.25">
      <c r="B6484" s="1" t="s">
        <v>12895</v>
      </c>
      <c r="C6484" s="2">
        <v>1057</v>
      </c>
      <c r="D6484" s="1" t="s">
        <v>12896</v>
      </c>
      <c r="E6484" s="1" t="s">
        <v>18</v>
      </c>
      <c r="F6484" s="1" t="s">
        <v>17</v>
      </c>
      <c r="G6484" s="1" t="s">
        <v>11807</v>
      </c>
      <c r="H6484" s="1" t="s">
        <v>15835</v>
      </c>
      <c r="I6484" s="5">
        <v>711</v>
      </c>
      <c r="J6484" s="5">
        <v>14255541</v>
      </c>
      <c r="K6484" s="3">
        <f>+Tabella2026[[#This Row],[POP_2024]]/SUM(Tabella2026[POP_2024])</f>
        <v>1.2062406104941508E-5</v>
      </c>
      <c r="L6484" s="3">
        <f>+Tabella2026[[#This Row],[INCIDENZA POPOLAZIONE]]*(PLAFOND/2)</f>
        <v>3551.1633104902012</v>
      </c>
      <c r="M6484" s="3">
        <f>+IFERROR(Tabella2026[[#This Row],[reddito_2024]]/Tabella2026[[#This Row],[POP_2024]],"")</f>
        <v>20049.98734177215</v>
      </c>
      <c r="N6484" s="3">
        <f>+IF(Tabella2026[[#This Row],[REDDITO COMPLESSIVO PROCAPITE]]&lt;media_aggr_reddito_pc,(media_aggr_reddito_pc-Tabella2026[[#This Row],[REDDITO COMPLESSIVO PROCAPITE]]),0)</f>
        <v>0</v>
      </c>
      <c r="O6484" s="3">
        <f>+Tabella2026[[#This Row],[DIFFERENZA REDDITO INFERIORE ALLA MEDIA DALLA MEDIA]]*Tabella2026[[#This Row],[POP_2024]]</f>
        <v>0</v>
      </c>
      <c r="P6484" s="3">
        <f>+Tabella2026[[#This Row],[POPOLAZIONE PER DIFFERENZA ]]/SUM(Tabella2026[[POPOLAZIONE PER DIFFERENZA ]])</f>
        <v>0</v>
      </c>
      <c r="Q6484" s="3">
        <f>+Tabella2026[[#This Row],[INCIDENZA POPOLAZIONE PER DIFFERENZA]]*(PLAFOND-SUM(Tabella2026[CONTRIBUTO SULLA BASE DELLA POPOLAZIONE]))</f>
        <v>0</v>
      </c>
      <c r="R6484" s="3">
        <f>+Tabella2026[[#This Row],[CONTRIBUTO SULLA BASE DELLA POPOLAZIONE]]+Tabella2026[[#This Row],[CONTRIBUTO SULLA BASE DEL REDDITO]]</f>
        <v>3551.1633104902012</v>
      </c>
      <c r="S6484" s="3">
        <f>+Tabella2026[[#This Row],[CONTRIBUTO TOTALE]]/(PLAFOND/N_TESSERE)</f>
        <v>7.1023266209804028</v>
      </c>
      <c r="T6484" s="3">
        <f>+MAX(CEILING(Tabella2026[[#This Row],[preDEF1]],1),1)</f>
        <v>8</v>
      </c>
      <c r="U648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84" s="21">
        <f>+Tabella2026[[#This Row],[DEF - n. card]]*(PLAFOND/N_TESSERE)</f>
        <v>4000</v>
      </c>
      <c r="W6484" s="18"/>
    </row>
    <row r="6485" spans="2:23" x14ac:dyDescent="0.25">
      <c r="B6485" s="1" t="s">
        <v>13095</v>
      </c>
      <c r="C6485" s="2">
        <v>5074</v>
      </c>
      <c r="D6485" s="1" t="s">
        <v>13096</v>
      </c>
      <c r="E6485" s="1" t="s">
        <v>18</v>
      </c>
      <c r="F6485" s="1" t="s">
        <v>182</v>
      </c>
      <c r="G6485" s="1" t="s">
        <v>11807</v>
      </c>
      <c r="H6485" s="1" t="s">
        <v>15835</v>
      </c>
      <c r="I6485" s="5">
        <v>710</v>
      </c>
      <c r="J6485" s="5">
        <v>13553382</v>
      </c>
      <c r="K6485" s="3">
        <f>+Tabella2026[[#This Row],[POP_2024]]/SUM(Tabella2026[POP_2024])</f>
        <v>1.204544069551121E-5</v>
      </c>
      <c r="L6485" s="3">
        <f>+Tabella2026[[#This Row],[INCIDENZA POPOLAZIONE]]*(PLAFOND/2)</f>
        <v>3546.1687066779787</v>
      </c>
      <c r="M6485" s="3">
        <f>+IFERROR(Tabella2026[[#This Row],[reddito_2024]]/Tabella2026[[#This Row],[POP_2024]],"")</f>
        <v>19089.27042253521</v>
      </c>
      <c r="N6485" s="3">
        <f>+IF(Tabella2026[[#This Row],[REDDITO COMPLESSIVO PROCAPITE]]&lt;media_aggr_reddito_pc,(media_aggr_reddito_pc-Tabella2026[[#This Row],[REDDITO COMPLESSIVO PROCAPITE]]),0)</f>
        <v>0</v>
      </c>
      <c r="O6485" s="3">
        <f>+Tabella2026[[#This Row],[DIFFERENZA REDDITO INFERIORE ALLA MEDIA DALLA MEDIA]]*Tabella2026[[#This Row],[POP_2024]]</f>
        <v>0</v>
      </c>
      <c r="P6485" s="3">
        <f>+Tabella2026[[#This Row],[POPOLAZIONE PER DIFFERENZA ]]/SUM(Tabella2026[[POPOLAZIONE PER DIFFERENZA ]])</f>
        <v>0</v>
      </c>
      <c r="Q6485" s="3">
        <f>+Tabella2026[[#This Row],[INCIDENZA POPOLAZIONE PER DIFFERENZA]]*(PLAFOND-SUM(Tabella2026[CONTRIBUTO SULLA BASE DELLA POPOLAZIONE]))</f>
        <v>0</v>
      </c>
      <c r="R6485" s="3">
        <f>+Tabella2026[[#This Row],[CONTRIBUTO SULLA BASE DELLA POPOLAZIONE]]+Tabella2026[[#This Row],[CONTRIBUTO SULLA BASE DEL REDDITO]]</f>
        <v>3546.1687066779787</v>
      </c>
      <c r="S6485" s="3">
        <f>+Tabella2026[[#This Row],[CONTRIBUTO TOTALE]]/(PLAFOND/N_TESSERE)</f>
        <v>7.0923374133559571</v>
      </c>
      <c r="T6485" s="3">
        <f>+MAX(CEILING(Tabella2026[[#This Row],[preDEF1]],1),1)</f>
        <v>8</v>
      </c>
      <c r="U6485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85" s="21">
        <f>+Tabella2026[[#This Row],[DEF - n. card]]*(PLAFOND/N_TESSERE)</f>
        <v>4000</v>
      </c>
      <c r="W6485" s="18"/>
    </row>
    <row r="6486" spans="2:23" x14ac:dyDescent="0.25">
      <c r="B6486" s="1" t="s">
        <v>12752</v>
      </c>
      <c r="C6486" s="2">
        <v>9040</v>
      </c>
      <c r="D6486" s="1" t="s">
        <v>12753</v>
      </c>
      <c r="E6486" s="1" t="s">
        <v>24</v>
      </c>
      <c r="F6486" s="1" t="s">
        <v>246</v>
      </c>
      <c r="G6486" s="1" t="s">
        <v>11807</v>
      </c>
      <c r="H6486" s="1" t="s">
        <v>15835</v>
      </c>
      <c r="I6486" s="5">
        <v>710</v>
      </c>
      <c r="J6486" s="5">
        <v>11889317</v>
      </c>
      <c r="K6486" s="3">
        <f>+Tabella2026[[#This Row],[POP_2024]]/SUM(Tabella2026[POP_2024])</f>
        <v>1.204544069551121E-5</v>
      </c>
      <c r="L6486" s="3">
        <f>+Tabella2026[[#This Row],[INCIDENZA POPOLAZIONE]]*(PLAFOND/2)</f>
        <v>3546.1687066779787</v>
      </c>
      <c r="M6486" s="3">
        <f>+IFERROR(Tabella2026[[#This Row],[reddito_2024]]/Tabella2026[[#This Row],[POP_2024]],"")</f>
        <v>16745.516901408449</v>
      </c>
      <c r="N6486" s="3">
        <f>+IF(Tabella2026[[#This Row],[REDDITO COMPLESSIVO PROCAPITE]]&lt;media_aggr_reddito_pc,(media_aggr_reddito_pc-Tabella2026[[#This Row],[REDDITO COMPLESSIVO PROCAPITE]]),0)</f>
        <v>1079.5491612002916</v>
      </c>
      <c r="O6486" s="3">
        <f>+Tabella2026[[#This Row],[DIFFERENZA REDDITO INFERIORE ALLA MEDIA DALLA MEDIA]]*Tabella2026[[#This Row],[POP_2024]]</f>
        <v>766479.90445220703</v>
      </c>
      <c r="P6486" s="3">
        <f>+Tabella2026[[#This Row],[POPOLAZIONE PER DIFFERENZA ]]/SUM(Tabella2026[[POPOLAZIONE PER DIFFERENZA ]])</f>
        <v>6.800072553302762E-6</v>
      </c>
      <c r="Q6486" s="3">
        <f>+Tabella2026[[#This Row],[INCIDENZA POPOLAZIONE PER DIFFERENZA]]*(PLAFOND-SUM(Tabella2026[CONTRIBUTO SULLA BASE DELLA POPOLAZIONE]))</f>
        <v>2001.9362596379262</v>
      </c>
      <c r="R6486" s="3">
        <f>+Tabella2026[[#This Row],[CONTRIBUTO SULLA BASE DELLA POPOLAZIONE]]+Tabella2026[[#This Row],[CONTRIBUTO SULLA BASE DEL REDDITO]]</f>
        <v>5548.1049663159047</v>
      </c>
      <c r="S6486" s="3">
        <f>+Tabella2026[[#This Row],[CONTRIBUTO TOTALE]]/(PLAFOND/N_TESSERE)</f>
        <v>11.09620993263181</v>
      </c>
      <c r="T6486" s="3">
        <f>+MAX(CEILING(Tabella2026[[#This Row],[preDEF1]],1),1)</f>
        <v>12</v>
      </c>
      <c r="U6486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486" s="21">
        <f>+Tabella2026[[#This Row],[DEF - n. card]]*(PLAFOND/N_TESSERE)</f>
        <v>6000</v>
      </c>
      <c r="W6486" s="18"/>
    </row>
    <row r="6487" spans="2:23" x14ac:dyDescent="0.25">
      <c r="B6487" s="1" t="s">
        <v>12835</v>
      </c>
      <c r="C6487" s="2">
        <v>101026</v>
      </c>
      <c r="D6487" s="1" t="s">
        <v>12836</v>
      </c>
      <c r="E6487" s="1" t="s">
        <v>61</v>
      </c>
      <c r="F6487" s="1" t="s">
        <v>239</v>
      </c>
      <c r="G6487" s="1" t="s">
        <v>11807</v>
      </c>
      <c r="H6487" s="1" t="s">
        <v>15836</v>
      </c>
      <c r="I6487" s="5">
        <v>710</v>
      </c>
      <c r="J6487" s="5">
        <v>5682295</v>
      </c>
      <c r="K6487" s="3">
        <f>+Tabella2026[[#This Row],[POP_2024]]/SUM(Tabella2026[POP_2024])</f>
        <v>1.204544069551121E-5</v>
      </c>
      <c r="L6487" s="3">
        <f>+Tabella2026[[#This Row],[INCIDENZA POPOLAZIONE]]*(PLAFOND/2)</f>
        <v>3546.1687066779787</v>
      </c>
      <c r="M6487" s="3">
        <f>+IFERROR(Tabella2026[[#This Row],[reddito_2024]]/Tabella2026[[#This Row],[POP_2024]],"")</f>
        <v>8003.2323943661968</v>
      </c>
      <c r="N6487" s="3">
        <f>+IF(Tabella2026[[#This Row],[REDDITO COMPLESSIVO PROCAPITE]]&lt;media_aggr_reddito_pc,(media_aggr_reddito_pc-Tabella2026[[#This Row],[REDDITO COMPLESSIVO PROCAPITE]]),0)</f>
        <v>9821.8336682425434</v>
      </c>
      <c r="O6487" s="3">
        <f>+Tabella2026[[#This Row],[DIFFERENZA REDDITO INFERIORE ALLA MEDIA DALLA MEDIA]]*Tabella2026[[#This Row],[POP_2024]]</f>
        <v>6973501.9044522056</v>
      </c>
      <c r="P6487" s="3">
        <f>+Tabella2026[[#This Row],[POPOLAZIONE PER DIFFERENZA ]]/SUM(Tabella2026[[POPOLAZIONE PER DIFFERENZA ]])</f>
        <v>6.186766101162255E-5</v>
      </c>
      <c r="Q6487" s="3">
        <f>+Tabella2026[[#This Row],[INCIDENZA POPOLAZIONE PER DIFFERENZA]]*(PLAFOND-SUM(Tabella2026[CONTRIBUTO SULLA BASE DELLA POPOLAZIONE]))</f>
        <v>18213.793001075992</v>
      </c>
      <c r="R6487" s="3">
        <f>+Tabella2026[[#This Row],[CONTRIBUTO SULLA BASE DELLA POPOLAZIONE]]+Tabella2026[[#This Row],[CONTRIBUTO SULLA BASE DEL REDDITO]]</f>
        <v>21759.96170775397</v>
      </c>
      <c r="S6487" s="3">
        <f>+Tabella2026[[#This Row],[CONTRIBUTO TOTALE]]/(PLAFOND/N_TESSERE)</f>
        <v>43.51992341550794</v>
      </c>
      <c r="T6487" s="3">
        <f>+MAX(CEILING(Tabella2026[[#This Row],[preDEF1]],1),1)</f>
        <v>44</v>
      </c>
      <c r="U6487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6487" s="21">
        <f>+Tabella2026[[#This Row],[DEF - n. card]]*(PLAFOND/N_TESSERE)</f>
        <v>22000</v>
      </c>
      <c r="W6487" s="18"/>
    </row>
    <row r="6488" spans="2:23" x14ac:dyDescent="0.25">
      <c r="B6488" s="1" t="s">
        <v>12937</v>
      </c>
      <c r="C6488" s="2">
        <v>76023</v>
      </c>
      <c r="D6488" s="1" t="s">
        <v>12938</v>
      </c>
      <c r="E6488" s="1" t="s">
        <v>213</v>
      </c>
      <c r="F6488" s="1" t="s">
        <v>212</v>
      </c>
      <c r="G6488" s="1" t="s">
        <v>11807</v>
      </c>
      <c r="H6488" s="1" t="s">
        <v>15836</v>
      </c>
      <c r="I6488" s="5">
        <v>706</v>
      </c>
      <c r="J6488" s="5">
        <v>8640313</v>
      </c>
      <c r="K6488" s="3">
        <f>+Tabella2026[[#This Row],[POP_2024]]/SUM(Tabella2026[POP_2024])</f>
        <v>1.197757905779002E-5</v>
      </c>
      <c r="L6488" s="3">
        <f>+Tabella2026[[#This Row],[INCIDENZA POPOLAZIONE]]*(PLAFOND/2)</f>
        <v>3526.1902914290886</v>
      </c>
      <c r="M6488" s="3">
        <f>+IFERROR(Tabella2026[[#This Row],[reddito_2024]]/Tabella2026[[#This Row],[POP_2024]],"")</f>
        <v>12238.403682719547</v>
      </c>
      <c r="N6488" s="3">
        <f>+IF(Tabella2026[[#This Row],[REDDITO COMPLESSIVO PROCAPITE]]&lt;media_aggr_reddito_pc,(media_aggr_reddito_pc-Tabella2026[[#This Row],[REDDITO COMPLESSIVO PROCAPITE]]),0)</f>
        <v>5586.6623798891942</v>
      </c>
      <c r="O6488" s="3">
        <f>+Tabella2026[[#This Row],[DIFFERENZA REDDITO INFERIORE ALLA MEDIA DALLA MEDIA]]*Tabella2026[[#This Row],[POP_2024]]</f>
        <v>3944183.6402017712</v>
      </c>
      <c r="P6488" s="3">
        <f>+Tabella2026[[#This Row],[POPOLAZIONE PER DIFFERENZA ]]/SUM(Tabella2026[[POPOLAZIONE PER DIFFERENZA ]])</f>
        <v>3.4992091457492627E-5</v>
      </c>
      <c r="Q6488" s="3">
        <f>+Tabella2026[[#This Row],[INCIDENZA POPOLAZIONE PER DIFFERENZA]]*(PLAFOND-SUM(Tabella2026[CONTRIBUTO SULLA BASE DELLA POPOLAZIONE]))</f>
        <v>10301.645481017278</v>
      </c>
      <c r="R6488" s="3">
        <f>+Tabella2026[[#This Row],[CONTRIBUTO SULLA BASE DELLA POPOLAZIONE]]+Tabella2026[[#This Row],[CONTRIBUTO SULLA BASE DEL REDDITO]]</f>
        <v>13827.835772446368</v>
      </c>
      <c r="S6488" s="3">
        <f>+Tabella2026[[#This Row],[CONTRIBUTO TOTALE]]/(PLAFOND/N_TESSERE)</f>
        <v>27.655671544892733</v>
      </c>
      <c r="T6488" s="3">
        <f>+MAX(CEILING(Tabella2026[[#This Row],[preDEF1]],1),1)</f>
        <v>28</v>
      </c>
      <c r="U6488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488" s="21">
        <f>+Tabella2026[[#This Row],[DEF - n. card]]*(PLAFOND/N_TESSERE)</f>
        <v>14000</v>
      </c>
      <c r="W6488" s="18"/>
    </row>
    <row r="6489" spans="2:23" x14ac:dyDescent="0.25">
      <c r="B6489" s="1" t="s">
        <v>13249</v>
      </c>
      <c r="C6489" s="2">
        <v>18127</v>
      </c>
      <c r="D6489" s="1" t="s">
        <v>13250</v>
      </c>
      <c r="E6489" s="1" t="s">
        <v>12</v>
      </c>
      <c r="F6489" s="1" t="s">
        <v>195</v>
      </c>
      <c r="G6489" s="1" t="s">
        <v>11807</v>
      </c>
      <c r="H6489" s="1" t="s">
        <v>15835</v>
      </c>
      <c r="I6489" s="5">
        <v>706</v>
      </c>
      <c r="J6489" s="5">
        <v>16423386</v>
      </c>
      <c r="K6489" s="3">
        <f>+Tabella2026[[#This Row],[POP_2024]]/SUM(Tabella2026[POP_2024])</f>
        <v>1.197757905779002E-5</v>
      </c>
      <c r="L6489" s="3">
        <f>+Tabella2026[[#This Row],[INCIDENZA POPOLAZIONE]]*(PLAFOND/2)</f>
        <v>3526.1902914290886</v>
      </c>
      <c r="M6489" s="3">
        <f>+IFERROR(Tabella2026[[#This Row],[reddito_2024]]/Tabella2026[[#This Row],[POP_2024]],"")</f>
        <v>23262.58640226629</v>
      </c>
      <c r="N6489" s="3">
        <f>+IF(Tabella2026[[#This Row],[REDDITO COMPLESSIVO PROCAPITE]]&lt;media_aggr_reddito_pc,(media_aggr_reddito_pc-Tabella2026[[#This Row],[REDDITO COMPLESSIVO PROCAPITE]]),0)</f>
        <v>0</v>
      </c>
      <c r="O6489" s="3">
        <f>+Tabella2026[[#This Row],[DIFFERENZA REDDITO INFERIORE ALLA MEDIA DALLA MEDIA]]*Tabella2026[[#This Row],[POP_2024]]</f>
        <v>0</v>
      </c>
      <c r="P6489" s="3">
        <f>+Tabella2026[[#This Row],[POPOLAZIONE PER DIFFERENZA ]]/SUM(Tabella2026[[POPOLAZIONE PER DIFFERENZA ]])</f>
        <v>0</v>
      </c>
      <c r="Q6489" s="3">
        <f>+Tabella2026[[#This Row],[INCIDENZA POPOLAZIONE PER DIFFERENZA]]*(PLAFOND-SUM(Tabella2026[CONTRIBUTO SULLA BASE DELLA POPOLAZIONE]))</f>
        <v>0</v>
      </c>
      <c r="R6489" s="3">
        <f>+Tabella2026[[#This Row],[CONTRIBUTO SULLA BASE DELLA POPOLAZIONE]]+Tabella2026[[#This Row],[CONTRIBUTO SULLA BASE DEL REDDITO]]</f>
        <v>3526.1902914290886</v>
      </c>
      <c r="S6489" s="3">
        <f>+Tabella2026[[#This Row],[CONTRIBUTO TOTALE]]/(PLAFOND/N_TESSERE)</f>
        <v>7.0523805828581771</v>
      </c>
      <c r="T6489" s="3">
        <f>+MAX(CEILING(Tabella2026[[#This Row],[preDEF1]],1),1)</f>
        <v>8</v>
      </c>
      <c r="U648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89" s="21">
        <f>+Tabella2026[[#This Row],[DEF - n. card]]*(PLAFOND/N_TESSERE)</f>
        <v>4000</v>
      </c>
      <c r="W6489" s="18"/>
    </row>
    <row r="6490" spans="2:23" x14ac:dyDescent="0.25">
      <c r="B6490" s="1" t="s">
        <v>13103</v>
      </c>
      <c r="C6490" s="2">
        <v>114032</v>
      </c>
      <c r="D6490" s="1" t="s">
        <v>13104</v>
      </c>
      <c r="E6490" s="1" t="s">
        <v>76</v>
      </c>
      <c r="F6490" s="1" t="s">
        <v>550</v>
      </c>
      <c r="G6490" s="1" t="s">
        <v>11807</v>
      </c>
      <c r="H6490" s="1" t="s">
        <v>15836</v>
      </c>
      <c r="I6490" s="5">
        <v>705</v>
      </c>
      <c r="J6490" s="5">
        <v>8226976</v>
      </c>
      <c r="K6490" s="3">
        <f>+Tabella2026[[#This Row],[POP_2024]]/SUM(Tabella2026[POP_2024])</f>
        <v>1.1960613648359724E-5</v>
      </c>
      <c r="L6490" s="3">
        <f>+Tabella2026[[#This Row],[INCIDENZA POPOLAZIONE]]*(PLAFOND/2)</f>
        <v>3521.1956876168665</v>
      </c>
      <c r="M6490" s="3">
        <f>+IFERROR(Tabella2026[[#This Row],[reddito_2024]]/Tabella2026[[#This Row],[POP_2024]],"")</f>
        <v>11669.469503546099</v>
      </c>
      <c r="N6490" s="3">
        <f>+IF(Tabella2026[[#This Row],[REDDITO COMPLESSIVO PROCAPITE]]&lt;media_aggr_reddito_pc,(media_aggr_reddito_pc-Tabella2026[[#This Row],[REDDITO COMPLESSIVO PROCAPITE]]),0)</f>
        <v>6155.596559062642</v>
      </c>
      <c r="O6490" s="3">
        <f>+Tabella2026[[#This Row],[DIFFERENZA REDDITO INFERIORE ALLA MEDIA DALLA MEDIA]]*Tabella2026[[#This Row],[POP_2024]]</f>
        <v>4339695.5741391629</v>
      </c>
      <c r="P6490" s="3">
        <f>+Tabella2026[[#This Row],[POPOLAZIONE PER DIFFERENZA ]]/SUM(Tabella2026[[POPOLAZIONE PER DIFFERENZA ]])</f>
        <v>3.8501002559856762E-5</v>
      </c>
      <c r="Q6490" s="3">
        <f>+Tabella2026[[#This Row],[INCIDENZA POPOLAZIONE PER DIFFERENZA]]*(PLAFOND-SUM(Tabella2026[CONTRIBUTO SULLA BASE DELLA POPOLAZIONE]))</f>
        <v>11334.666277869957</v>
      </c>
      <c r="R6490" s="3">
        <f>+Tabella2026[[#This Row],[CONTRIBUTO SULLA BASE DELLA POPOLAZIONE]]+Tabella2026[[#This Row],[CONTRIBUTO SULLA BASE DEL REDDITO]]</f>
        <v>14855.861965486823</v>
      </c>
      <c r="S6490" s="3">
        <f>+Tabella2026[[#This Row],[CONTRIBUTO TOTALE]]/(PLAFOND/N_TESSERE)</f>
        <v>29.711723930973648</v>
      </c>
      <c r="T6490" s="3">
        <f>+MAX(CEILING(Tabella2026[[#This Row],[preDEF1]],1),1)</f>
        <v>30</v>
      </c>
      <c r="U6490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490" s="21">
        <f>+Tabella2026[[#This Row],[DEF - n. card]]*(PLAFOND/N_TESSERE)</f>
        <v>15000</v>
      </c>
      <c r="W6490" s="18"/>
    </row>
    <row r="6491" spans="2:23" x14ac:dyDescent="0.25">
      <c r="B6491" s="1" t="s">
        <v>12927</v>
      </c>
      <c r="C6491" s="2">
        <v>1201</v>
      </c>
      <c r="D6491" s="1" t="s">
        <v>12928</v>
      </c>
      <c r="E6491" s="1" t="s">
        <v>18</v>
      </c>
      <c r="F6491" s="1" t="s">
        <v>17</v>
      </c>
      <c r="G6491" s="1" t="s">
        <v>11807</v>
      </c>
      <c r="H6491" s="1" t="s">
        <v>15835</v>
      </c>
      <c r="I6491" s="5">
        <v>705</v>
      </c>
      <c r="J6491" s="5">
        <v>12074069</v>
      </c>
      <c r="K6491" s="3">
        <f>+Tabella2026[[#This Row],[POP_2024]]/SUM(Tabella2026[POP_2024])</f>
        <v>1.1960613648359724E-5</v>
      </c>
      <c r="L6491" s="3">
        <f>+Tabella2026[[#This Row],[INCIDENZA POPOLAZIONE]]*(PLAFOND/2)</f>
        <v>3521.1956876168665</v>
      </c>
      <c r="M6491" s="3">
        <f>+IFERROR(Tabella2026[[#This Row],[reddito_2024]]/Tabella2026[[#This Row],[POP_2024]],"")</f>
        <v>17126.3390070922</v>
      </c>
      <c r="N6491" s="3">
        <f>+IF(Tabella2026[[#This Row],[REDDITO COMPLESSIVO PROCAPITE]]&lt;media_aggr_reddito_pc,(media_aggr_reddito_pc-Tabella2026[[#This Row],[REDDITO COMPLESSIVO PROCAPITE]]),0)</f>
        <v>698.72705551654144</v>
      </c>
      <c r="O6491" s="3">
        <f>+Tabella2026[[#This Row],[DIFFERENZA REDDITO INFERIORE ALLA MEDIA DALLA MEDIA]]*Tabella2026[[#This Row],[POP_2024]]</f>
        <v>492602.57413916173</v>
      </c>
      <c r="P6491" s="3">
        <f>+Tabella2026[[#This Row],[POPOLAZIONE PER DIFFERENZA ]]/SUM(Tabella2026[[POPOLAZIONE PER DIFFERENZA ]])</f>
        <v>4.3702818881912006E-6</v>
      </c>
      <c r="Q6491" s="3">
        <f>+Tabella2026[[#This Row],[INCIDENZA POPOLAZIONE PER DIFFERENZA]]*(PLAFOND-SUM(Tabella2026[CONTRIBUTO SULLA BASE DELLA POPOLAZIONE]))</f>
        <v>1286.6077101720784</v>
      </c>
      <c r="R6491" s="3">
        <f>+Tabella2026[[#This Row],[CONTRIBUTO SULLA BASE DELLA POPOLAZIONE]]+Tabella2026[[#This Row],[CONTRIBUTO SULLA BASE DEL REDDITO]]</f>
        <v>4807.8033977889445</v>
      </c>
      <c r="S6491" s="3">
        <f>+Tabella2026[[#This Row],[CONTRIBUTO TOTALE]]/(PLAFOND/N_TESSERE)</f>
        <v>9.6156067955778894</v>
      </c>
      <c r="T6491" s="3">
        <f>+MAX(CEILING(Tabella2026[[#This Row],[preDEF1]],1),1)</f>
        <v>10</v>
      </c>
      <c r="U6491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491" s="21">
        <f>+Tabella2026[[#This Row],[DEF - n. card]]*(PLAFOND/N_TESSERE)</f>
        <v>5000</v>
      </c>
      <c r="W6491" s="18"/>
    </row>
    <row r="6492" spans="2:23" x14ac:dyDescent="0.25">
      <c r="B6492" s="1" t="s">
        <v>12851</v>
      </c>
      <c r="C6492" s="2">
        <v>64098</v>
      </c>
      <c r="D6492" s="1" t="s">
        <v>12852</v>
      </c>
      <c r="E6492" s="1" t="s">
        <v>15</v>
      </c>
      <c r="F6492" s="1" t="s">
        <v>290</v>
      </c>
      <c r="G6492" s="1" t="s">
        <v>11807</v>
      </c>
      <c r="H6492" s="1" t="s">
        <v>15836</v>
      </c>
      <c r="I6492" s="5">
        <v>705</v>
      </c>
      <c r="J6492" s="5">
        <v>8011736</v>
      </c>
      <c r="K6492" s="3">
        <f>+Tabella2026[[#This Row],[POP_2024]]/SUM(Tabella2026[POP_2024])</f>
        <v>1.1960613648359724E-5</v>
      </c>
      <c r="L6492" s="3">
        <f>+Tabella2026[[#This Row],[INCIDENZA POPOLAZIONE]]*(PLAFOND/2)</f>
        <v>3521.1956876168665</v>
      </c>
      <c r="M6492" s="3">
        <f>+IFERROR(Tabella2026[[#This Row],[reddito_2024]]/Tabella2026[[#This Row],[POP_2024]],"")</f>
        <v>11364.164539007092</v>
      </c>
      <c r="N6492" s="3">
        <f>+IF(Tabella2026[[#This Row],[REDDITO COMPLESSIVO PROCAPITE]]&lt;media_aggr_reddito_pc,(media_aggr_reddito_pc-Tabella2026[[#This Row],[REDDITO COMPLESSIVO PROCAPITE]]),0)</f>
        <v>6460.9015236016494</v>
      </c>
      <c r="O6492" s="3">
        <f>+Tabella2026[[#This Row],[DIFFERENZA REDDITO INFERIORE ALLA MEDIA DALLA MEDIA]]*Tabella2026[[#This Row],[POP_2024]]</f>
        <v>4554935.5741391629</v>
      </c>
      <c r="P6492" s="3">
        <f>+Tabella2026[[#This Row],[POPOLAZIONE PER DIFFERENZA ]]/SUM(Tabella2026[[POPOLAZIONE PER DIFFERENZA ]])</f>
        <v>4.0410573323383744E-5</v>
      </c>
      <c r="Q6492" s="3">
        <f>+Tabella2026[[#This Row],[INCIDENZA POPOLAZIONE PER DIFFERENZA]]*(PLAFOND-SUM(Tabella2026[CONTRIBUTO SULLA BASE DELLA POPOLAZIONE]))</f>
        <v>11896.842478474229</v>
      </c>
      <c r="R6492" s="3">
        <f>+Tabella2026[[#This Row],[CONTRIBUTO SULLA BASE DELLA POPOLAZIONE]]+Tabella2026[[#This Row],[CONTRIBUTO SULLA BASE DEL REDDITO]]</f>
        <v>15418.038166091095</v>
      </c>
      <c r="S6492" s="3">
        <f>+Tabella2026[[#This Row],[CONTRIBUTO TOTALE]]/(PLAFOND/N_TESSERE)</f>
        <v>30.836076332182191</v>
      </c>
      <c r="T6492" s="3">
        <f>+MAX(CEILING(Tabella2026[[#This Row],[preDEF1]],1),1)</f>
        <v>31</v>
      </c>
      <c r="U6492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492" s="21">
        <f>+Tabella2026[[#This Row],[DEF - n. card]]*(PLAFOND/N_TESSERE)</f>
        <v>15500</v>
      </c>
      <c r="W6492" s="18"/>
    </row>
    <row r="6493" spans="2:23" x14ac:dyDescent="0.25">
      <c r="B6493" s="1" t="s">
        <v>13057</v>
      </c>
      <c r="C6493" s="2">
        <v>60072</v>
      </c>
      <c r="D6493" s="1" t="s">
        <v>13058</v>
      </c>
      <c r="E6493" s="1" t="s">
        <v>8</v>
      </c>
      <c r="F6493" s="1" t="s">
        <v>397</v>
      </c>
      <c r="G6493" s="1" t="s">
        <v>11807</v>
      </c>
      <c r="H6493" s="1" t="s">
        <v>15834</v>
      </c>
      <c r="I6493" s="5">
        <v>705</v>
      </c>
      <c r="J6493" s="5">
        <v>8250312</v>
      </c>
      <c r="K6493" s="3">
        <f>+Tabella2026[[#This Row],[POP_2024]]/SUM(Tabella2026[POP_2024])</f>
        <v>1.1960613648359724E-5</v>
      </c>
      <c r="L6493" s="3">
        <f>+Tabella2026[[#This Row],[INCIDENZA POPOLAZIONE]]*(PLAFOND/2)</f>
        <v>3521.1956876168665</v>
      </c>
      <c r="M6493" s="3">
        <f>+IFERROR(Tabella2026[[#This Row],[reddito_2024]]/Tabella2026[[#This Row],[POP_2024]],"")</f>
        <v>11702.570212765957</v>
      </c>
      <c r="N6493" s="3">
        <f>+IF(Tabella2026[[#This Row],[REDDITO COMPLESSIVO PROCAPITE]]&lt;media_aggr_reddito_pc,(media_aggr_reddito_pc-Tabella2026[[#This Row],[REDDITO COMPLESSIVO PROCAPITE]]),0)</f>
        <v>6122.4958498427841</v>
      </c>
      <c r="O6493" s="3">
        <f>+Tabella2026[[#This Row],[DIFFERENZA REDDITO INFERIORE ALLA MEDIA DALLA MEDIA]]*Tabella2026[[#This Row],[POP_2024]]</f>
        <v>4316359.5741391629</v>
      </c>
      <c r="P6493" s="3">
        <f>+Tabella2026[[#This Row],[POPOLAZIONE PER DIFFERENZA ]]/SUM(Tabella2026[[POPOLAZIONE PER DIFFERENZA ]])</f>
        <v>3.8293969743755363E-5</v>
      </c>
      <c r="Q6493" s="3">
        <f>+Tabella2026[[#This Row],[INCIDENZA POPOLAZIONE PER DIFFERENZA]]*(PLAFOND-SUM(Tabella2026[CONTRIBUTO SULLA BASE DELLA POPOLAZIONE]))</f>
        <v>11273.715972084317</v>
      </c>
      <c r="R6493" s="3">
        <f>+Tabella2026[[#This Row],[CONTRIBUTO SULLA BASE DELLA POPOLAZIONE]]+Tabella2026[[#This Row],[CONTRIBUTO SULLA BASE DEL REDDITO]]</f>
        <v>14794.911659701183</v>
      </c>
      <c r="S6493" s="3">
        <f>+Tabella2026[[#This Row],[CONTRIBUTO TOTALE]]/(PLAFOND/N_TESSERE)</f>
        <v>29.589823319402367</v>
      </c>
      <c r="T6493" s="3">
        <f>+MAX(CEILING(Tabella2026[[#This Row],[preDEF1]],1),1)</f>
        <v>30</v>
      </c>
      <c r="U6493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493" s="21">
        <f>+Tabella2026[[#This Row],[DEF - n. card]]*(PLAFOND/N_TESSERE)</f>
        <v>15000</v>
      </c>
      <c r="W6493" s="18"/>
    </row>
    <row r="6494" spans="2:23" x14ac:dyDescent="0.25">
      <c r="B6494" s="1" t="s">
        <v>13153</v>
      </c>
      <c r="C6494" s="2">
        <v>22202</v>
      </c>
      <c r="D6494" s="1" t="s">
        <v>13154</v>
      </c>
      <c r="E6494" s="1" t="s">
        <v>99</v>
      </c>
      <c r="F6494" s="1" t="s">
        <v>98</v>
      </c>
      <c r="G6494" s="1" t="s">
        <v>11807</v>
      </c>
      <c r="H6494" s="1" t="s">
        <v>15835</v>
      </c>
      <c r="I6494" s="5">
        <v>705</v>
      </c>
      <c r="J6494" s="5">
        <v>12741810</v>
      </c>
      <c r="K6494" s="3">
        <f>+Tabella2026[[#This Row],[POP_2024]]/SUM(Tabella2026[POP_2024])</f>
        <v>1.1960613648359724E-5</v>
      </c>
      <c r="L6494" s="3">
        <f>+Tabella2026[[#This Row],[INCIDENZA POPOLAZIONE]]*(PLAFOND/2)</f>
        <v>3521.1956876168665</v>
      </c>
      <c r="M6494" s="3">
        <f>+IFERROR(Tabella2026[[#This Row],[reddito_2024]]/Tabella2026[[#This Row],[POP_2024]],"")</f>
        <v>18073.489361702126</v>
      </c>
      <c r="N6494" s="3">
        <f>+IF(Tabella2026[[#This Row],[REDDITO COMPLESSIVO PROCAPITE]]&lt;media_aggr_reddito_pc,(media_aggr_reddito_pc-Tabella2026[[#This Row],[REDDITO COMPLESSIVO PROCAPITE]]),0)</f>
        <v>0</v>
      </c>
      <c r="O6494" s="3">
        <f>+Tabella2026[[#This Row],[DIFFERENZA REDDITO INFERIORE ALLA MEDIA DALLA MEDIA]]*Tabella2026[[#This Row],[POP_2024]]</f>
        <v>0</v>
      </c>
      <c r="P6494" s="3">
        <f>+Tabella2026[[#This Row],[POPOLAZIONE PER DIFFERENZA ]]/SUM(Tabella2026[[POPOLAZIONE PER DIFFERENZA ]])</f>
        <v>0</v>
      </c>
      <c r="Q6494" s="3">
        <f>+Tabella2026[[#This Row],[INCIDENZA POPOLAZIONE PER DIFFERENZA]]*(PLAFOND-SUM(Tabella2026[CONTRIBUTO SULLA BASE DELLA POPOLAZIONE]))</f>
        <v>0</v>
      </c>
      <c r="R6494" s="3">
        <f>+Tabella2026[[#This Row],[CONTRIBUTO SULLA BASE DELLA POPOLAZIONE]]+Tabella2026[[#This Row],[CONTRIBUTO SULLA BASE DEL REDDITO]]</f>
        <v>3521.1956876168665</v>
      </c>
      <c r="S6494" s="3">
        <f>+Tabella2026[[#This Row],[CONTRIBUTO TOTALE]]/(PLAFOND/N_TESSERE)</f>
        <v>7.0423913752337333</v>
      </c>
      <c r="T6494" s="3">
        <f>+MAX(CEILING(Tabella2026[[#This Row],[preDEF1]],1),1)</f>
        <v>8</v>
      </c>
      <c r="U649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94" s="21">
        <f>+Tabella2026[[#This Row],[DEF - n. card]]*(PLAFOND/N_TESSERE)</f>
        <v>4000</v>
      </c>
      <c r="W6494" s="18"/>
    </row>
    <row r="6495" spans="2:23" x14ac:dyDescent="0.25">
      <c r="B6495" s="1" t="s">
        <v>13163</v>
      </c>
      <c r="C6495" s="2">
        <v>30024</v>
      </c>
      <c r="D6495" s="1" t="s">
        <v>13164</v>
      </c>
      <c r="E6495" s="1" t="s">
        <v>48</v>
      </c>
      <c r="F6495" s="1" t="s">
        <v>120</v>
      </c>
      <c r="G6495" s="1" t="s">
        <v>11807</v>
      </c>
      <c r="H6495" s="1" t="s">
        <v>15835</v>
      </c>
      <c r="I6495" s="5">
        <v>703</v>
      </c>
      <c r="J6495" s="5">
        <v>10882342</v>
      </c>
      <c r="K6495" s="3">
        <f>+Tabella2026[[#This Row],[POP_2024]]/SUM(Tabella2026[POP_2024])</f>
        <v>1.1926682829499128E-5</v>
      </c>
      <c r="L6495" s="3">
        <f>+Tabella2026[[#This Row],[INCIDENZA POPOLAZIONE]]*(PLAFOND/2)</f>
        <v>3511.206479992421</v>
      </c>
      <c r="M6495" s="3">
        <f>+IFERROR(Tabella2026[[#This Row],[reddito_2024]]/Tabella2026[[#This Row],[POP_2024]],"")</f>
        <v>15479.860597439545</v>
      </c>
      <c r="N6495" s="3">
        <f>+IF(Tabella2026[[#This Row],[REDDITO COMPLESSIVO PROCAPITE]]&lt;media_aggr_reddito_pc,(media_aggr_reddito_pc-Tabella2026[[#This Row],[REDDITO COMPLESSIVO PROCAPITE]]),0)</f>
        <v>2345.205465169196</v>
      </c>
      <c r="O6495" s="3">
        <f>+Tabella2026[[#This Row],[DIFFERENZA REDDITO INFERIORE ALLA MEDIA DALLA MEDIA]]*Tabella2026[[#This Row],[POP_2024]]</f>
        <v>1648679.4420139447</v>
      </c>
      <c r="P6495" s="3">
        <f>+Tabella2026[[#This Row],[POPOLAZIONE PER DIFFERENZA ]]/SUM(Tabella2026[[POPOLAZIONE PER DIFFERENZA ]])</f>
        <v>1.4626788983914706E-5</v>
      </c>
      <c r="Q6495" s="3">
        <f>+Tabella2026[[#This Row],[INCIDENZA POPOLAZIONE PER DIFFERENZA]]*(PLAFOND-SUM(Tabella2026[CONTRIBUTO SULLA BASE DELLA POPOLAZIONE]))</f>
        <v>4306.115706772769</v>
      </c>
      <c r="R6495" s="3">
        <f>+Tabella2026[[#This Row],[CONTRIBUTO SULLA BASE DELLA POPOLAZIONE]]+Tabella2026[[#This Row],[CONTRIBUTO SULLA BASE DEL REDDITO]]</f>
        <v>7817.3221867651901</v>
      </c>
      <c r="S6495" s="3">
        <f>+Tabella2026[[#This Row],[CONTRIBUTO TOTALE]]/(PLAFOND/N_TESSERE)</f>
        <v>15.63464437353038</v>
      </c>
      <c r="T6495" s="3">
        <f>+MAX(CEILING(Tabella2026[[#This Row],[preDEF1]],1),1)</f>
        <v>16</v>
      </c>
      <c r="U6495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495" s="21">
        <f>+Tabella2026[[#This Row],[DEF - n. card]]*(PLAFOND/N_TESSERE)</f>
        <v>8000</v>
      </c>
      <c r="W6495" s="18"/>
    </row>
    <row r="6496" spans="2:23" x14ac:dyDescent="0.25">
      <c r="B6496" s="1" t="s">
        <v>13071</v>
      </c>
      <c r="C6496" s="2">
        <v>22193</v>
      </c>
      <c r="D6496" s="1" t="s">
        <v>13072</v>
      </c>
      <c r="E6496" s="1" t="s">
        <v>99</v>
      </c>
      <c r="F6496" s="1" t="s">
        <v>98</v>
      </c>
      <c r="G6496" s="1" t="s">
        <v>11807</v>
      </c>
      <c r="H6496" s="1" t="s">
        <v>15835</v>
      </c>
      <c r="I6496" s="5">
        <v>703</v>
      </c>
      <c r="J6496" s="5">
        <v>12763637</v>
      </c>
      <c r="K6496" s="3">
        <f>+Tabella2026[[#This Row],[POP_2024]]/SUM(Tabella2026[POP_2024])</f>
        <v>1.1926682829499128E-5</v>
      </c>
      <c r="L6496" s="3">
        <f>+Tabella2026[[#This Row],[INCIDENZA POPOLAZIONE]]*(PLAFOND/2)</f>
        <v>3511.206479992421</v>
      </c>
      <c r="M6496" s="3">
        <f>+IFERROR(Tabella2026[[#This Row],[reddito_2024]]/Tabella2026[[#This Row],[POP_2024]],"")</f>
        <v>18155.955903271693</v>
      </c>
      <c r="N6496" s="3">
        <f>+IF(Tabella2026[[#This Row],[REDDITO COMPLESSIVO PROCAPITE]]&lt;media_aggr_reddito_pc,(media_aggr_reddito_pc-Tabella2026[[#This Row],[REDDITO COMPLESSIVO PROCAPITE]]),0)</f>
        <v>0</v>
      </c>
      <c r="O6496" s="3">
        <f>+Tabella2026[[#This Row],[DIFFERENZA REDDITO INFERIORE ALLA MEDIA DALLA MEDIA]]*Tabella2026[[#This Row],[POP_2024]]</f>
        <v>0</v>
      </c>
      <c r="P6496" s="3">
        <f>+Tabella2026[[#This Row],[POPOLAZIONE PER DIFFERENZA ]]/SUM(Tabella2026[[POPOLAZIONE PER DIFFERENZA ]])</f>
        <v>0</v>
      </c>
      <c r="Q6496" s="3">
        <f>+Tabella2026[[#This Row],[INCIDENZA POPOLAZIONE PER DIFFERENZA]]*(PLAFOND-SUM(Tabella2026[CONTRIBUTO SULLA BASE DELLA POPOLAZIONE]))</f>
        <v>0</v>
      </c>
      <c r="R6496" s="3">
        <f>+Tabella2026[[#This Row],[CONTRIBUTO SULLA BASE DELLA POPOLAZIONE]]+Tabella2026[[#This Row],[CONTRIBUTO SULLA BASE DEL REDDITO]]</f>
        <v>3511.206479992421</v>
      </c>
      <c r="S6496" s="3">
        <f>+Tabella2026[[#This Row],[CONTRIBUTO TOTALE]]/(PLAFOND/N_TESSERE)</f>
        <v>7.0224129599848419</v>
      </c>
      <c r="T6496" s="3">
        <f>+MAX(CEILING(Tabella2026[[#This Row],[preDEF1]],1),1)</f>
        <v>8</v>
      </c>
      <c r="U6496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96" s="21">
        <f>+Tabella2026[[#This Row],[DEF - n. card]]*(PLAFOND/N_TESSERE)</f>
        <v>4000</v>
      </c>
      <c r="W6496" s="18"/>
    </row>
    <row r="6497" spans="2:23" x14ac:dyDescent="0.25">
      <c r="B6497" s="1" t="s">
        <v>12871</v>
      </c>
      <c r="C6497" s="2">
        <v>4228</v>
      </c>
      <c r="D6497" s="1" t="s">
        <v>12872</v>
      </c>
      <c r="E6497" s="1" t="s">
        <v>18</v>
      </c>
      <c r="F6497" s="1" t="s">
        <v>263</v>
      </c>
      <c r="G6497" s="1" t="s">
        <v>11807</v>
      </c>
      <c r="H6497" s="1" t="s">
        <v>15835</v>
      </c>
      <c r="I6497" s="5">
        <v>703</v>
      </c>
      <c r="J6497" s="5">
        <v>15778053</v>
      </c>
      <c r="K6497" s="3">
        <f>+Tabella2026[[#This Row],[POP_2024]]/SUM(Tabella2026[POP_2024])</f>
        <v>1.1926682829499128E-5</v>
      </c>
      <c r="L6497" s="3">
        <f>+Tabella2026[[#This Row],[INCIDENZA POPOLAZIONE]]*(PLAFOND/2)</f>
        <v>3511.206479992421</v>
      </c>
      <c r="M6497" s="3">
        <f>+IFERROR(Tabella2026[[#This Row],[reddito_2024]]/Tabella2026[[#This Row],[POP_2024]],"")</f>
        <v>22443.887624466573</v>
      </c>
      <c r="N6497" s="3">
        <f>+IF(Tabella2026[[#This Row],[REDDITO COMPLESSIVO PROCAPITE]]&lt;media_aggr_reddito_pc,(media_aggr_reddito_pc-Tabella2026[[#This Row],[REDDITO COMPLESSIVO PROCAPITE]]),0)</f>
        <v>0</v>
      </c>
      <c r="O6497" s="3">
        <f>+Tabella2026[[#This Row],[DIFFERENZA REDDITO INFERIORE ALLA MEDIA DALLA MEDIA]]*Tabella2026[[#This Row],[POP_2024]]</f>
        <v>0</v>
      </c>
      <c r="P6497" s="3">
        <f>+Tabella2026[[#This Row],[POPOLAZIONE PER DIFFERENZA ]]/SUM(Tabella2026[[POPOLAZIONE PER DIFFERENZA ]])</f>
        <v>0</v>
      </c>
      <c r="Q6497" s="3">
        <f>+Tabella2026[[#This Row],[INCIDENZA POPOLAZIONE PER DIFFERENZA]]*(PLAFOND-SUM(Tabella2026[CONTRIBUTO SULLA BASE DELLA POPOLAZIONE]))</f>
        <v>0</v>
      </c>
      <c r="R6497" s="3">
        <f>+Tabella2026[[#This Row],[CONTRIBUTO SULLA BASE DELLA POPOLAZIONE]]+Tabella2026[[#This Row],[CONTRIBUTO SULLA BASE DEL REDDITO]]</f>
        <v>3511.206479992421</v>
      </c>
      <c r="S6497" s="3">
        <f>+Tabella2026[[#This Row],[CONTRIBUTO TOTALE]]/(PLAFOND/N_TESSERE)</f>
        <v>7.0224129599848419</v>
      </c>
      <c r="T6497" s="3">
        <f>+MAX(CEILING(Tabella2026[[#This Row],[preDEF1]],1),1)</f>
        <v>8</v>
      </c>
      <c r="U6497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97" s="21">
        <f>+Tabella2026[[#This Row],[DEF - n. card]]*(PLAFOND/N_TESSERE)</f>
        <v>4000</v>
      </c>
      <c r="W6497" s="18"/>
    </row>
    <row r="6498" spans="2:23" x14ac:dyDescent="0.25">
      <c r="B6498" s="1" t="s">
        <v>12909</v>
      </c>
      <c r="C6498" s="2">
        <v>112003</v>
      </c>
      <c r="D6498" s="1" t="s">
        <v>12910</v>
      </c>
      <c r="E6498" s="1" t="s">
        <v>76</v>
      </c>
      <c r="F6498" s="1" t="s">
        <v>88</v>
      </c>
      <c r="G6498" s="1" t="s">
        <v>11807</v>
      </c>
      <c r="H6498" s="1" t="s">
        <v>15836</v>
      </c>
      <c r="I6498" s="5">
        <v>702</v>
      </c>
      <c r="J6498" s="5">
        <v>8151831</v>
      </c>
      <c r="K6498" s="3">
        <f>+Tabella2026[[#This Row],[POP_2024]]/SUM(Tabella2026[POP_2024])</f>
        <v>1.1909717420068831E-5</v>
      </c>
      <c r="L6498" s="3">
        <f>+Tabella2026[[#This Row],[INCIDENZA POPOLAZIONE]]*(PLAFOND/2)</f>
        <v>3506.2118761801989</v>
      </c>
      <c r="M6498" s="3">
        <f>+IFERROR(Tabella2026[[#This Row],[reddito_2024]]/Tabella2026[[#This Row],[POP_2024]],"")</f>
        <v>11612.294871794871</v>
      </c>
      <c r="N6498" s="3">
        <f>+IF(Tabella2026[[#This Row],[REDDITO COMPLESSIVO PROCAPITE]]&lt;media_aggr_reddito_pc,(media_aggr_reddito_pc-Tabella2026[[#This Row],[REDDITO COMPLESSIVO PROCAPITE]]),0)</f>
        <v>6212.7711908138699</v>
      </c>
      <c r="O6498" s="3">
        <f>+Tabella2026[[#This Row],[DIFFERENZA REDDITO INFERIORE ALLA MEDIA DALLA MEDIA]]*Tabella2026[[#This Row],[POP_2024]]</f>
        <v>4361365.3759513367</v>
      </c>
      <c r="P6498" s="3">
        <f>+Tabella2026[[#This Row],[POPOLAZIONE PER DIFFERENZA ]]/SUM(Tabella2026[[POPOLAZIONE PER DIFFERENZA ]])</f>
        <v>3.8693253163796327E-5</v>
      </c>
      <c r="Q6498" s="3">
        <f>+Tabella2026[[#This Row],[INCIDENZA POPOLAZIONE PER DIFFERENZA]]*(PLAFOND-SUM(Tabella2026[CONTRIBUTO SULLA BASE DELLA POPOLAZIONE]))</f>
        <v>11391.264711481812</v>
      </c>
      <c r="R6498" s="3">
        <f>+Tabella2026[[#This Row],[CONTRIBUTO SULLA BASE DELLA POPOLAZIONE]]+Tabella2026[[#This Row],[CONTRIBUTO SULLA BASE DEL REDDITO]]</f>
        <v>14897.476587662011</v>
      </c>
      <c r="S6498" s="3">
        <f>+Tabella2026[[#This Row],[CONTRIBUTO TOTALE]]/(PLAFOND/N_TESSERE)</f>
        <v>29.794953175324022</v>
      </c>
      <c r="T6498" s="3">
        <f>+MAX(CEILING(Tabella2026[[#This Row],[preDEF1]],1),1)</f>
        <v>30</v>
      </c>
      <c r="U6498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498" s="21">
        <f>+Tabella2026[[#This Row],[DEF - n. card]]*(PLAFOND/N_TESSERE)</f>
        <v>15000</v>
      </c>
      <c r="W6498" s="18"/>
    </row>
    <row r="6499" spans="2:23" x14ac:dyDescent="0.25">
      <c r="B6499" s="1" t="s">
        <v>12993</v>
      </c>
      <c r="C6499" s="2">
        <v>93049</v>
      </c>
      <c r="D6499" s="1" t="s">
        <v>12994</v>
      </c>
      <c r="E6499" s="1" t="s">
        <v>48</v>
      </c>
      <c r="F6499" s="1" t="s">
        <v>300</v>
      </c>
      <c r="G6499" s="1" t="s">
        <v>11807</v>
      </c>
      <c r="H6499" s="1" t="s">
        <v>15835</v>
      </c>
      <c r="I6499" s="5">
        <v>701</v>
      </c>
      <c r="J6499" s="5">
        <v>12419578</v>
      </c>
      <c r="K6499" s="3">
        <f>+Tabella2026[[#This Row],[POP_2024]]/SUM(Tabella2026[POP_2024])</f>
        <v>1.1892752010638533E-5</v>
      </c>
      <c r="L6499" s="3">
        <f>+Tabella2026[[#This Row],[INCIDENZA POPOLAZIONE]]*(PLAFOND/2)</f>
        <v>3501.2172723679764</v>
      </c>
      <c r="M6499" s="3">
        <f>+IFERROR(Tabella2026[[#This Row],[reddito_2024]]/Tabella2026[[#This Row],[POP_2024]],"")</f>
        <v>17716.944365192583</v>
      </c>
      <c r="N6499" s="3">
        <f>+IF(Tabella2026[[#This Row],[REDDITO COMPLESSIVO PROCAPITE]]&lt;media_aggr_reddito_pc,(media_aggr_reddito_pc-Tabella2026[[#This Row],[REDDITO COMPLESSIVO PROCAPITE]]),0)</f>
        <v>108.12169741615799</v>
      </c>
      <c r="O6499" s="3">
        <f>+Tabella2026[[#This Row],[DIFFERENZA REDDITO INFERIORE ALLA MEDIA DALLA MEDIA]]*Tabella2026[[#This Row],[POP_2024]]</f>
        <v>75793.309888726741</v>
      </c>
      <c r="P6499" s="3">
        <f>+Tabella2026[[#This Row],[POPOLAZIONE PER DIFFERENZA ]]/SUM(Tabella2026[[POPOLAZIONE PER DIFFERENZA ]])</f>
        <v>6.724246823752686E-7</v>
      </c>
      <c r="Q6499" s="3">
        <f>+Tabella2026[[#This Row],[INCIDENZA POPOLAZIONE PER DIFFERENZA]]*(PLAFOND-SUM(Tabella2026[CONTRIBUTO SULLA BASE DELLA POPOLAZIONE]))</f>
        <v>197.96132217276809</v>
      </c>
      <c r="R6499" s="3">
        <f>+Tabella2026[[#This Row],[CONTRIBUTO SULLA BASE DELLA POPOLAZIONE]]+Tabella2026[[#This Row],[CONTRIBUTO SULLA BASE DEL REDDITO]]</f>
        <v>3699.1785945407446</v>
      </c>
      <c r="S6499" s="3">
        <f>+Tabella2026[[#This Row],[CONTRIBUTO TOTALE]]/(PLAFOND/N_TESSERE)</f>
        <v>7.398357189081489</v>
      </c>
      <c r="T6499" s="3">
        <f>+MAX(CEILING(Tabella2026[[#This Row],[preDEF1]],1),1)</f>
        <v>8</v>
      </c>
      <c r="U649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99" s="21">
        <f>+Tabella2026[[#This Row],[DEF - n. card]]*(PLAFOND/N_TESSERE)</f>
        <v>4000</v>
      </c>
      <c r="W6499" s="18"/>
    </row>
    <row r="6500" spans="2:23" x14ac:dyDescent="0.25">
      <c r="B6500" s="1" t="s">
        <v>12951</v>
      </c>
      <c r="C6500" s="2">
        <v>113007</v>
      </c>
      <c r="D6500" s="1" t="s">
        <v>12952</v>
      </c>
      <c r="E6500" s="1" t="s">
        <v>76</v>
      </c>
      <c r="F6500" s="1" t="s">
        <v>15837</v>
      </c>
      <c r="G6500" s="1" t="s">
        <v>11807</v>
      </c>
      <c r="H6500" s="1" t="s">
        <v>15836</v>
      </c>
      <c r="I6500" s="5">
        <v>700</v>
      </c>
      <c r="J6500" s="5">
        <v>8606222</v>
      </c>
      <c r="K6500" s="3">
        <f>+Tabella2026[[#This Row],[POP_2024]]/SUM(Tabella2026[POP_2024])</f>
        <v>1.1875786601208235E-5</v>
      </c>
      <c r="L6500" s="3">
        <f>+Tabella2026[[#This Row],[INCIDENZA POPOLAZIONE]]*(PLAFOND/2)</f>
        <v>3496.2226685557534</v>
      </c>
      <c r="M6500" s="3">
        <f>+IFERROR(Tabella2026[[#This Row],[reddito_2024]]/Tabella2026[[#This Row],[POP_2024]],"")</f>
        <v>12294.602857142858</v>
      </c>
      <c r="N6500" s="3">
        <f>+IF(Tabella2026[[#This Row],[REDDITO COMPLESSIVO PROCAPITE]]&lt;media_aggr_reddito_pc,(media_aggr_reddito_pc-Tabella2026[[#This Row],[REDDITO COMPLESSIVO PROCAPITE]]),0)</f>
        <v>5530.4632054658832</v>
      </c>
      <c r="O6500" s="3">
        <f>+Tabella2026[[#This Row],[DIFFERENZA REDDITO INFERIORE ALLA MEDIA DALLA MEDIA]]*Tabella2026[[#This Row],[POP_2024]]</f>
        <v>3871324.2438261183</v>
      </c>
      <c r="P6500" s="3">
        <f>+Tabella2026[[#This Row],[POPOLAZIONE PER DIFFERENZA ]]/SUM(Tabella2026[[POPOLAZIONE PER DIFFERENZA ]])</f>
        <v>3.4345695930791412E-5</v>
      </c>
      <c r="Q6500" s="3">
        <f>+Tabella2026[[#This Row],[INCIDENZA POPOLAZIONE PER DIFFERENZA]]*(PLAFOND-SUM(Tabella2026[CONTRIBUTO SULLA BASE DELLA POPOLAZIONE]))</f>
        <v>10111.347122753084</v>
      </c>
      <c r="R6500" s="3">
        <f>+Tabella2026[[#This Row],[CONTRIBUTO SULLA BASE DELLA POPOLAZIONE]]+Tabella2026[[#This Row],[CONTRIBUTO SULLA BASE DEL REDDITO]]</f>
        <v>13607.569791308837</v>
      </c>
      <c r="S6500" s="3">
        <f>+Tabella2026[[#This Row],[CONTRIBUTO TOTALE]]/(PLAFOND/N_TESSERE)</f>
        <v>27.215139582617674</v>
      </c>
      <c r="T6500" s="3">
        <f>+MAX(CEILING(Tabella2026[[#This Row],[preDEF1]],1),1)</f>
        <v>28</v>
      </c>
      <c r="U6500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500" s="21">
        <f>+Tabella2026[[#This Row],[DEF - n. card]]*(PLAFOND/N_TESSERE)</f>
        <v>14000</v>
      </c>
      <c r="W6500" s="18"/>
    </row>
    <row r="6501" spans="2:23" x14ac:dyDescent="0.25">
      <c r="B6501" s="1" t="s">
        <v>13043</v>
      </c>
      <c r="C6501" s="2">
        <v>18036</v>
      </c>
      <c r="D6501" s="1" t="s">
        <v>13044</v>
      </c>
      <c r="E6501" s="1" t="s">
        <v>12</v>
      </c>
      <c r="F6501" s="1" t="s">
        <v>195</v>
      </c>
      <c r="G6501" s="1" t="s">
        <v>11807</v>
      </c>
      <c r="H6501" s="1" t="s">
        <v>15835</v>
      </c>
      <c r="I6501" s="5">
        <v>700</v>
      </c>
      <c r="J6501" s="5">
        <v>11846687</v>
      </c>
      <c r="K6501" s="3">
        <f>+Tabella2026[[#This Row],[POP_2024]]/SUM(Tabella2026[POP_2024])</f>
        <v>1.1875786601208235E-5</v>
      </c>
      <c r="L6501" s="3">
        <f>+Tabella2026[[#This Row],[INCIDENZA POPOLAZIONE]]*(PLAFOND/2)</f>
        <v>3496.2226685557534</v>
      </c>
      <c r="M6501" s="3">
        <f>+IFERROR(Tabella2026[[#This Row],[reddito_2024]]/Tabella2026[[#This Row],[POP_2024]],"")</f>
        <v>16923.838571428572</v>
      </c>
      <c r="N6501" s="3">
        <f>+IF(Tabella2026[[#This Row],[REDDITO COMPLESSIVO PROCAPITE]]&lt;media_aggr_reddito_pc,(media_aggr_reddito_pc-Tabella2026[[#This Row],[REDDITO COMPLESSIVO PROCAPITE]]),0)</f>
        <v>901.22749118016873</v>
      </c>
      <c r="O6501" s="3">
        <f>+Tabella2026[[#This Row],[DIFFERENZA REDDITO INFERIORE ALLA MEDIA DALLA MEDIA]]*Tabella2026[[#This Row],[POP_2024]]</f>
        <v>630859.24382611807</v>
      </c>
      <c r="P6501" s="3">
        <f>+Tabella2026[[#This Row],[POPOLAZIONE PER DIFFERENZA ]]/SUM(Tabella2026[[POPOLAZIONE PER DIFFERENZA ]])</f>
        <v>5.5968703210885174E-6</v>
      </c>
      <c r="Q6501" s="3">
        <f>+Tabella2026[[#This Row],[INCIDENZA POPOLAZIONE PER DIFFERENZA]]*(PLAFOND-SUM(Tabella2026[CONTRIBUTO SULLA BASE DELLA POPOLAZIONE]))</f>
        <v>1647.7144248757254</v>
      </c>
      <c r="R6501" s="3">
        <f>+Tabella2026[[#This Row],[CONTRIBUTO SULLA BASE DELLA POPOLAZIONE]]+Tabella2026[[#This Row],[CONTRIBUTO SULLA BASE DEL REDDITO]]</f>
        <v>5143.9370934314793</v>
      </c>
      <c r="S6501" s="3">
        <f>+Tabella2026[[#This Row],[CONTRIBUTO TOTALE]]/(PLAFOND/N_TESSERE)</f>
        <v>10.287874186862959</v>
      </c>
      <c r="T6501" s="3">
        <f>+MAX(CEILING(Tabella2026[[#This Row],[preDEF1]],1),1)</f>
        <v>11</v>
      </c>
      <c r="U6501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501" s="21">
        <f>+Tabella2026[[#This Row],[DEF - n. card]]*(PLAFOND/N_TESSERE)</f>
        <v>5500</v>
      </c>
      <c r="W6501" s="18"/>
    </row>
    <row r="6502" spans="2:23" x14ac:dyDescent="0.25">
      <c r="B6502" s="1" t="s">
        <v>13199</v>
      </c>
      <c r="C6502" s="2">
        <v>6082</v>
      </c>
      <c r="D6502" s="1" t="s">
        <v>13200</v>
      </c>
      <c r="E6502" s="1" t="s">
        <v>18</v>
      </c>
      <c r="F6502" s="1" t="s">
        <v>138</v>
      </c>
      <c r="G6502" s="1" t="s">
        <v>11807</v>
      </c>
      <c r="H6502" s="1" t="s">
        <v>15835</v>
      </c>
      <c r="I6502" s="5">
        <v>700</v>
      </c>
      <c r="J6502" s="5">
        <v>11597392</v>
      </c>
      <c r="K6502" s="3">
        <f>+Tabella2026[[#This Row],[POP_2024]]/SUM(Tabella2026[POP_2024])</f>
        <v>1.1875786601208235E-5</v>
      </c>
      <c r="L6502" s="3">
        <f>+Tabella2026[[#This Row],[INCIDENZA POPOLAZIONE]]*(PLAFOND/2)</f>
        <v>3496.2226685557534</v>
      </c>
      <c r="M6502" s="3">
        <f>+IFERROR(Tabella2026[[#This Row],[reddito_2024]]/Tabella2026[[#This Row],[POP_2024]],"")</f>
        <v>16567.702857142856</v>
      </c>
      <c r="N6502" s="3">
        <f>+IF(Tabella2026[[#This Row],[REDDITO COMPLESSIVO PROCAPITE]]&lt;media_aggr_reddito_pc,(media_aggr_reddito_pc-Tabella2026[[#This Row],[REDDITO COMPLESSIVO PROCAPITE]]),0)</f>
        <v>1257.3632054658847</v>
      </c>
      <c r="O6502" s="3">
        <f>+Tabella2026[[#This Row],[DIFFERENZA REDDITO INFERIORE ALLA MEDIA DALLA MEDIA]]*Tabella2026[[#This Row],[POP_2024]]</f>
        <v>880154.24382611923</v>
      </c>
      <c r="P6502" s="3">
        <f>+Tabella2026[[#This Row],[POPOLAZIONE PER DIFFERENZA ]]/SUM(Tabella2026[[POPOLAZIONE PER DIFFERENZA ]])</f>
        <v>7.8085709505879611E-6</v>
      </c>
      <c r="Q6502" s="3">
        <f>+Tabella2026[[#This Row],[INCIDENZA POPOLAZIONE PER DIFFERENZA]]*(PLAFOND-SUM(Tabella2026[CONTRIBUTO SULLA BASE DELLA POPOLAZIONE]))</f>
        <v>2298.8374314248922</v>
      </c>
      <c r="R6502" s="3">
        <f>+Tabella2026[[#This Row],[CONTRIBUTO SULLA BASE DELLA POPOLAZIONE]]+Tabella2026[[#This Row],[CONTRIBUTO SULLA BASE DEL REDDITO]]</f>
        <v>5795.0600999806456</v>
      </c>
      <c r="S6502" s="3">
        <f>+Tabella2026[[#This Row],[CONTRIBUTO TOTALE]]/(PLAFOND/N_TESSERE)</f>
        <v>11.590120199961291</v>
      </c>
      <c r="T6502" s="3">
        <f>+MAX(CEILING(Tabella2026[[#This Row],[preDEF1]],1),1)</f>
        <v>12</v>
      </c>
      <c r="U650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502" s="21">
        <f>+Tabella2026[[#This Row],[DEF - n. card]]*(PLAFOND/N_TESSERE)</f>
        <v>6000</v>
      </c>
      <c r="W6502" s="18"/>
    </row>
    <row r="6503" spans="2:23" x14ac:dyDescent="0.25">
      <c r="B6503" s="1" t="s">
        <v>13177</v>
      </c>
      <c r="C6503" s="2">
        <v>8032</v>
      </c>
      <c r="D6503" s="1" t="s">
        <v>13178</v>
      </c>
      <c r="E6503" s="1" t="s">
        <v>24</v>
      </c>
      <c r="F6503" s="1" t="s">
        <v>286</v>
      </c>
      <c r="G6503" s="1" t="s">
        <v>11807</v>
      </c>
      <c r="H6503" s="1" t="s">
        <v>15835</v>
      </c>
      <c r="I6503" s="5">
        <v>700</v>
      </c>
      <c r="J6503" s="5">
        <v>6786981</v>
      </c>
      <c r="K6503" s="3">
        <f>+Tabella2026[[#This Row],[POP_2024]]/SUM(Tabella2026[POP_2024])</f>
        <v>1.1875786601208235E-5</v>
      </c>
      <c r="L6503" s="3">
        <f>+Tabella2026[[#This Row],[INCIDENZA POPOLAZIONE]]*(PLAFOND/2)</f>
        <v>3496.2226685557534</v>
      </c>
      <c r="M6503" s="3">
        <f>+IFERROR(Tabella2026[[#This Row],[reddito_2024]]/Tabella2026[[#This Row],[POP_2024]],"")</f>
        <v>9695.687142857143</v>
      </c>
      <c r="N6503" s="3">
        <f>+IF(Tabella2026[[#This Row],[REDDITO COMPLESSIVO PROCAPITE]]&lt;media_aggr_reddito_pc,(media_aggr_reddito_pc-Tabella2026[[#This Row],[REDDITO COMPLESSIVO PROCAPITE]]),0)</f>
        <v>8129.378919751598</v>
      </c>
      <c r="O6503" s="3">
        <f>+Tabella2026[[#This Row],[DIFFERENZA REDDITO INFERIORE ALLA MEDIA DALLA MEDIA]]*Tabella2026[[#This Row],[POP_2024]]</f>
        <v>5690565.2438261183</v>
      </c>
      <c r="P6503" s="3">
        <f>+Tabella2026[[#This Row],[POPOLAZIONE PER DIFFERENZA ]]/SUM(Tabella2026[[POPOLAZIONE PER DIFFERENZA ]])</f>
        <v>5.0485676535742089E-5</v>
      </c>
      <c r="Q6503" s="3">
        <f>+Tabella2026[[#This Row],[INCIDENZA POPOLAZIONE PER DIFFERENZA]]*(PLAFOND-SUM(Tabella2026[CONTRIBUTO SULLA BASE DELLA POPOLAZIONE]))</f>
        <v>14862.94530786513</v>
      </c>
      <c r="R6503" s="3">
        <f>+Tabella2026[[#This Row],[CONTRIBUTO SULLA BASE DELLA POPOLAZIONE]]+Tabella2026[[#This Row],[CONTRIBUTO SULLA BASE DEL REDDITO]]</f>
        <v>18359.167976420882</v>
      </c>
      <c r="S6503" s="3">
        <f>+Tabella2026[[#This Row],[CONTRIBUTO TOTALE]]/(PLAFOND/N_TESSERE)</f>
        <v>36.718335952841763</v>
      </c>
      <c r="T6503" s="3">
        <f>+MAX(CEILING(Tabella2026[[#This Row],[preDEF1]],1),1)</f>
        <v>37</v>
      </c>
      <c r="U6503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6503" s="21">
        <f>+Tabella2026[[#This Row],[DEF - n. card]]*(PLAFOND/N_TESSERE)</f>
        <v>18500</v>
      </c>
      <c r="W6503" s="18"/>
    </row>
    <row r="6504" spans="2:23" x14ac:dyDescent="0.25">
      <c r="B6504" s="1" t="s">
        <v>13027</v>
      </c>
      <c r="C6504" s="2">
        <v>19060</v>
      </c>
      <c r="D6504" s="1" t="s">
        <v>13028</v>
      </c>
      <c r="E6504" s="1" t="s">
        <v>12</v>
      </c>
      <c r="F6504" s="1" t="s">
        <v>193</v>
      </c>
      <c r="G6504" s="1" t="s">
        <v>11807</v>
      </c>
      <c r="H6504" s="1" t="s">
        <v>15835</v>
      </c>
      <c r="I6504" s="5">
        <v>700</v>
      </c>
      <c r="J6504" s="5">
        <v>11947409</v>
      </c>
      <c r="K6504" s="3">
        <f>+Tabella2026[[#This Row],[POP_2024]]/SUM(Tabella2026[POP_2024])</f>
        <v>1.1875786601208235E-5</v>
      </c>
      <c r="L6504" s="3">
        <f>+Tabella2026[[#This Row],[INCIDENZA POPOLAZIONE]]*(PLAFOND/2)</f>
        <v>3496.2226685557534</v>
      </c>
      <c r="M6504" s="3">
        <f>+IFERROR(Tabella2026[[#This Row],[reddito_2024]]/Tabella2026[[#This Row],[POP_2024]],"")</f>
        <v>17067.727142857144</v>
      </c>
      <c r="N6504" s="3">
        <f>+IF(Tabella2026[[#This Row],[REDDITO COMPLESSIVO PROCAPITE]]&lt;media_aggr_reddito_pc,(media_aggr_reddito_pc-Tabella2026[[#This Row],[REDDITO COMPLESSIVO PROCAPITE]]),0)</f>
        <v>757.33891975159713</v>
      </c>
      <c r="O6504" s="3">
        <f>+Tabella2026[[#This Row],[DIFFERENZA REDDITO INFERIORE ALLA MEDIA DALLA MEDIA]]*Tabella2026[[#This Row],[POP_2024]]</f>
        <v>530137.24382611795</v>
      </c>
      <c r="P6504" s="3">
        <f>+Tabella2026[[#This Row],[POPOLAZIONE PER DIFFERENZA ]]/SUM(Tabella2026[[POPOLAZIONE PER DIFFERENZA ]])</f>
        <v>4.7032827609511617E-6</v>
      </c>
      <c r="Q6504" s="3">
        <f>+Tabella2026[[#This Row],[INCIDENZA POPOLAZIONE PER DIFFERENZA]]*(PLAFOND-SUM(Tabella2026[CONTRIBUTO SULLA BASE DELLA POPOLAZIONE]))</f>
        <v>1384.642917361957</v>
      </c>
      <c r="R6504" s="3">
        <f>+Tabella2026[[#This Row],[CONTRIBUTO SULLA BASE DELLA POPOLAZIONE]]+Tabella2026[[#This Row],[CONTRIBUTO SULLA BASE DEL REDDITO]]</f>
        <v>4880.8655859177106</v>
      </c>
      <c r="S6504" s="3">
        <f>+Tabella2026[[#This Row],[CONTRIBUTO TOTALE]]/(PLAFOND/N_TESSERE)</f>
        <v>9.7617311718354216</v>
      </c>
      <c r="T6504" s="3">
        <f>+MAX(CEILING(Tabella2026[[#This Row],[preDEF1]],1),1)</f>
        <v>10</v>
      </c>
      <c r="U6504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504" s="21">
        <f>+Tabella2026[[#This Row],[DEF - n. card]]*(PLAFOND/N_TESSERE)</f>
        <v>5000</v>
      </c>
      <c r="W6504" s="18"/>
    </row>
    <row r="6505" spans="2:23" x14ac:dyDescent="0.25">
      <c r="B6505" s="1" t="s">
        <v>12921</v>
      </c>
      <c r="C6505" s="2">
        <v>83012</v>
      </c>
      <c r="D6505" s="1" t="s">
        <v>12922</v>
      </c>
      <c r="E6505" s="1" t="s">
        <v>21</v>
      </c>
      <c r="F6505" s="1" t="s">
        <v>42</v>
      </c>
      <c r="G6505" s="1" t="s">
        <v>11807</v>
      </c>
      <c r="H6505" s="1" t="s">
        <v>15836</v>
      </c>
      <c r="I6505" s="5">
        <v>699</v>
      </c>
      <c r="J6505" s="5">
        <v>7992843</v>
      </c>
      <c r="K6505" s="3">
        <f>+Tabella2026[[#This Row],[POP_2024]]/SUM(Tabella2026[POP_2024])</f>
        <v>1.1858821191777939E-5</v>
      </c>
      <c r="L6505" s="3">
        <f>+Tabella2026[[#This Row],[INCIDENZA POPOLAZIONE]]*(PLAFOND/2)</f>
        <v>3491.2280647435314</v>
      </c>
      <c r="M6505" s="3">
        <f>+IFERROR(Tabella2026[[#This Row],[reddito_2024]]/Tabella2026[[#This Row],[POP_2024]],"")</f>
        <v>11434.682403433477</v>
      </c>
      <c r="N6505" s="3">
        <f>+IF(Tabella2026[[#This Row],[REDDITO COMPLESSIVO PROCAPITE]]&lt;media_aggr_reddito_pc,(media_aggr_reddito_pc-Tabella2026[[#This Row],[REDDITO COMPLESSIVO PROCAPITE]]),0)</f>
        <v>6390.3836591752643</v>
      </c>
      <c r="O6505" s="3">
        <f>+Tabella2026[[#This Row],[DIFFERENZA REDDITO INFERIORE ALLA MEDIA DALLA MEDIA]]*Tabella2026[[#This Row],[POP_2024]]</f>
        <v>4466878.1777635096</v>
      </c>
      <c r="P6505" s="3">
        <f>+Tabella2026[[#This Row],[POPOLAZIONE PER DIFFERENZA ]]/SUM(Tabella2026[[POPOLAZIONE PER DIFFERENZA ]])</f>
        <v>3.9629343860313429E-5</v>
      </c>
      <c r="Q6505" s="3">
        <f>+Tabella2026[[#This Row],[INCIDENZA POPOLAZIONE PER DIFFERENZA]]*(PLAFOND-SUM(Tabella2026[CONTRIBUTO SULLA BASE DELLA POPOLAZIONE]))</f>
        <v>11666.849110468425</v>
      </c>
      <c r="R6505" s="3">
        <f>+Tabella2026[[#This Row],[CONTRIBUTO SULLA BASE DELLA POPOLAZIONE]]+Tabella2026[[#This Row],[CONTRIBUTO SULLA BASE DEL REDDITO]]</f>
        <v>15158.077175211956</v>
      </c>
      <c r="S6505" s="3">
        <f>+Tabella2026[[#This Row],[CONTRIBUTO TOTALE]]/(PLAFOND/N_TESSERE)</f>
        <v>30.316154350423911</v>
      </c>
      <c r="T6505" s="3">
        <f>+MAX(CEILING(Tabella2026[[#This Row],[preDEF1]],1),1)</f>
        <v>31</v>
      </c>
      <c r="U6505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505" s="21">
        <f>+Tabella2026[[#This Row],[DEF - n. card]]*(PLAFOND/N_TESSERE)</f>
        <v>15500</v>
      </c>
      <c r="W6505" s="18"/>
    </row>
    <row r="6506" spans="2:23" x14ac:dyDescent="0.25">
      <c r="B6506" s="1" t="s">
        <v>13075</v>
      </c>
      <c r="C6506" s="2">
        <v>70079</v>
      </c>
      <c r="D6506" s="1" t="s">
        <v>13076</v>
      </c>
      <c r="E6506" s="1" t="s">
        <v>345</v>
      </c>
      <c r="F6506" s="1" t="s">
        <v>344</v>
      </c>
      <c r="G6506" s="1" t="s">
        <v>11807</v>
      </c>
      <c r="H6506" s="1" t="s">
        <v>15836</v>
      </c>
      <c r="I6506" s="5">
        <v>699</v>
      </c>
      <c r="J6506" s="5">
        <v>7983967</v>
      </c>
      <c r="K6506" s="3">
        <f>+Tabella2026[[#This Row],[POP_2024]]/SUM(Tabella2026[POP_2024])</f>
        <v>1.1858821191777939E-5</v>
      </c>
      <c r="L6506" s="3">
        <f>+Tabella2026[[#This Row],[INCIDENZA POPOLAZIONE]]*(PLAFOND/2)</f>
        <v>3491.2280647435314</v>
      </c>
      <c r="M6506" s="3">
        <f>+IFERROR(Tabella2026[[#This Row],[reddito_2024]]/Tabella2026[[#This Row],[POP_2024]],"")</f>
        <v>11421.984263233191</v>
      </c>
      <c r="N6506" s="3">
        <f>+IF(Tabella2026[[#This Row],[REDDITO COMPLESSIVO PROCAPITE]]&lt;media_aggr_reddito_pc,(media_aggr_reddito_pc-Tabella2026[[#This Row],[REDDITO COMPLESSIVO PROCAPITE]]),0)</f>
        <v>6403.08179937555</v>
      </c>
      <c r="O6506" s="3">
        <f>+Tabella2026[[#This Row],[DIFFERENZA REDDITO INFERIORE ALLA MEDIA DALLA MEDIA]]*Tabella2026[[#This Row],[POP_2024]]</f>
        <v>4475754.1777635096</v>
      </c>
      <c r="P6506" s="3">
        <f>+Tabella2026[[#This Row],[POPOLAZIONE PER DIFFERENZA ]]/SUM(Tabella2026[[POPOLAZIONE PER DIFFERENZA ]])</f>
        <v>3.9708090143983125E-5</v>
      </c>
      <c r="Q6506" s="3">
        <f>+Tabella2026[[#This Row],[INCIDENZA POPOLAZIONE PER DIFFERENZA]]*(PLAFOND-SUM(Tabella2026[CONTRIBUTO SULLA BASE DELLA POPOLAZIONE]))</f>
        <v>11690.031957321071</v>
      </c>
      <c r="R6506" s="3">
        <f>+Tabella2026[[#This Row],[CONTRIBUTO SULLA BASE DELLA POPOLAZIONE]]+Tabella2026[[#This Row],[CONTRIBUTO SULLA BASE DEL REDDITO]]</f>
        <v>15181.260022064602</v>
      </c>
      <c r="S6506" s="3">
        <f>+Tabella2026[[#This Row],[CONTRIBUTO TOTALE]]/(PLAFOND/N_TESSERE)</f>
        <v>30.362520044129205</v>
      </c>
      <c r="T6506" s="3">
        <f>+MAX(CEILING(Tabella2026[[#This Row],[preDEF1]],1),1)</f>
        <v>31</v>
      </c>
      <c r="U6506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506" s="21">
        <f>+Tabella2026[[#This Row],[DEF - n. card]]*(PLAFOND/N_TESSERE)</f>
        <v>15500</v>
      </c>
      <c r="W6506" s="18"/>
    </row>
    <row r="6507" spans="2:23" x14ac:dyDescent="0.25">
      <c r="B6507" s="1" t="s">
        <v>13121</v>
      </c>
      <c r="C6507" s="2">
        <v>13083</v>
      </c>
      <c r="D6507" s="1" t="s">
        <v>13122</v>
      </c>
      <c r="E6507" s="1" t="s">
        <v>12</v>
      </c>
      <c r="F6507" s="1" t="s">
        <v>152</v>
      </c>
      <c r="G6507" s="1" t="s">
        <v>11807</v>
      </c>
      <c r="H6507" s="1" t="s">
        <v>15835</v>
      </c>
      <c r="I6507" s="5">
        <v>698</v>
      </c>
      <c r="J6507" s="5">
        <v>9263182</v>
      </c>
      <c r="K6507" s="3">
        <f>+Tabella2026[[#This Row],[POP_2024]]/SUM(Tabella2026[POP_2024])</f>
        <v>1.1841855782347641E-5</v>
      </c>
      <c r="L6507" s="3">
        <f>+Tabella2026[[#This Row],[INCIDENZA POPOLAZIONE]]*(PLAFOND/2)</f>
        <v>3486.2334609313089</v>
      </c>
      <c r="M6507" s="3">
        <f>+IFERROR(Tabella2026[[#This Row],[reddito_2024]]/Tabella2026[[#This Row],[POP_2024]],"")</f>
        <v>13271.034383954155</v>
      </c>
      <c r="N6507" s="3">
        <f>+IF(Tabella2026[[#This Row],[REDDITO COMPLESSIVO PROCAPITE]]&lt;media_aggr_reddito_pc,(media_aggr_reddito_pc-Tabella2026[[#This Row],[REDDITO COMPLESSIVO PROCAPITE]]),0)</f>
        <v>4554.0316786545864</v>
      </c>
      <c r="O6507" s="3">
        <f>+Tabella2026[[#This Row],[DIFFERENZA REDDITO INFERIORE ALLA MEDIA DALLA MEDIA]]*Tabella2026[[#This Row],[POP_2024]]</f>
        <v>3178714.1117009013</v>
      </c>
      <c r="P6507" s="3">
        <f>+Tabella2026[[#This Row],[POPOLAZIONE PER DIFFERENZA ]]/SUM(Tabella2026[[POPOLAZIONE PER DIFFERENZA ]])</f>
        <v>2.8200982778826755E-5</v>
      </c>
      <c r="Q6507" s="3">
        <f>+Tabella2026[[#This Row],[INCIDENZA POPOLAZIONE PER DIFFERENZA]]*(PLAFOND-SUM(Tabella2026[CONTRIBUTO SULLA BASE DELLA POPOLAZIONE]))</f>
        <v>8302.3481793495466</v>
      </c>
      <c r="R6507" s="3">
        <f>+Tabella2026[[#This Row],[CONTRIBUTO SULLA BASE DELLA POPOLAZIONE]]+Tabella2026[[#This Row],[CONTRIBUTO SULLA BASE DEL REDDITO]]</f>
        <v>11788.581640280856</v>
      </c>
      <c r="S6507" s="3">
        <f>+Tabella2026[[#This Row],[CONTRIBUTO TOTALE]]/(PLAFOND/N_TESSERE)</f>
        <v>23.577163280561713</v>
      </c>
      <c r="T6507" s="3">
        <f>+MAX(CEILING(Tabella2026[[#This Row],[preDEF1]],1),1)</f>
        <v>24</v>
      </c>
      <c r="U6507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507" s="21">
        <f>+Tabella2026[[#This Row],[DEF - n. card]]*(PLAFOND/N_TESSERE)</f>
        <v>12000</v>
      </c>
      <c r="W6507" s="18"/>
    </row>
    <row r="6508" spans="2:23" x14ac:dyDescent="0.25">
      <c r="B6508" s="1" t="s">
        <v>13035</v>
      </c>
      <c r="C6508" s="2">
        <v>30085</v>
      </c>
      <c r="D6508" s="1" t="s">
        <v>13036</v>
      </c>
      <c r="E6508" s="1" t="s">
        <v>48</v>
      </c>
      <c r="F6508" s="1" t="s">
        <v>120</v>
      </c>
      <c r="G6508" s="1" t="s">
        <v>11807</v>
      </c>
      <c r="H6508" s="1" t="s">
        <v>15835</v>
      </c>
      <c r="I6508" s="5">
        <v>698</v>
      </c>
      <c r="J6508" s="5">
        <v>10518230</v>
      </c>
      <c r="K6508" s="3">
        <f>+Tabella2026[[#This Row],[POP_2024]]/SUM(Tabella2026[POP_2024])</f>
        <v>1.1841855782347641E-5</v>
      </c>
      <c r="L6508" s="3">
        <f>+Tabella2026[[#This Row],[INCIDENZA POPOLAZIONE]]*(PLAFOND/2)</f>
        <v>3486.2334609313089</v>
      </c>
      <c r="M6508" s="3">
        <f>+IFERROR(Tabella2026[[#This Row],[reddito_2024]]/Tabella2026[[#This Row],[POP_2024]],"")</f>
        <v>15069.097421203438</v>
      </c>
      <c r="N6508" s="3">
        <f>+IF(Tabella2026[[#This Row],[REDDITO COMPLESSIVO PROCAPITE]]&lt;media_aggr_reddito_pc,(media_aggr_reddito_pc-Tabella2026[[#This Row],[REDDITO COMPLESSIVO PROCAPITE]]),0)</f>
        <v>2755.9686414053031</v>
      </c>
      <c r="O6508" s="3">
        <f>+Tabella2026[[#This Row],[DIFFERENZA REDDITO INFERIORE ALLA MEDIA DALLA MEDIA]]*Tabella2026[[#This Row],[POP_2024]]</f>
        <v>1923666.1117009015</v>
      </c>
      <c r="P6508" s="3">
        <f>+Tabella2026[[#This Row],[POPOLAZIONE PER DIFFERENZA ]]/SUM(Tabella2026[[POPOLAZIONE PER DIFFERENZA ]])</f>
        <v>1.7066421509439066E-5</v>
      </c>
      <c r="Q6508" s="3">
        <f>+Tabella2026[[#This Row],[INCIDENZA POPOLAZIONE PER DIFFERENZA]]*(PLAFOND-SUM(Tabella2026[CONTRIBUTO SULLA BASE DELLA POPOLAZIONE]))</f>
        <v>5024.3416925627489</v>
      </c>
      <c r="R6508" s="3">
        <f>+Tabella2026[[#This Row],[CONTRIBUTO SULLA BASE DELLA POPOLAZIONE]]+Tabella2026[[#This Row],[CONTRIBUTO SULLA BASE DEL REDDITO]]</f>
        <v>8510.5751534940573</v>
      </c>
      <c r="S6508" s="3">
        <f>+Tabella2026[[#This Row],[CONTRIBUTO TOTALE]]/(PLAFOND/N_TESSERE)</f>
        <v>17.021150306988115</v>
      </c>
      <c r="T6508" s="3">
        <f>+MAX(CEILING(Tabella2026[[#This Row],[preDEF1]],1),1)</f>
        <v>18</v>
      </c>
      <c r="U6508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508" s="21">
        <f>+Tabella2026[[#This Row],[DEF - n. card]]*(PLAFOND/N_TESSERE)</f>
        <v>9000</v>
      </c>
      <c r="W6508" s="18"/>
    </row>
    <row r="6509" spans="2:23" x14ac:dyDescent="0.25">
      <c r="B6509" s="1" t="s">
        <v>13021</v>
      </c>
      <c r="C6509" s="2">
        <v>46036</v>
      </c>
      <c r="D6509" s="1" t="s">
        <v>13022</v>
      </c>
      <c r="E6509" s="1" t="s">
        <v>30</v>
      </c>
      <c r="F6509" s="1" t="s">
        <v>142</v>
      </c>
      <c r="G6509" s="1" t="s">
        <v>11807</v>
      </c>
      <c r="H6509" s="1" t="s">
        <v>15834</v>
      </c>
      <c r="I6509" s="5">
        <v>698</v>
      </c>
      <c r="J6509" s="5">
        <v>9996157</v>
      </c>
      <c r="K6509" s="3">
        <f>+Tabella2026[[#This Row],[POP_2024]]/SUM(Tabella2026[POP_2024])</f>
        <v>1.1841855782347641E-5</v>
      </c>
      <c r="L6509" s="3">
        <f>+Tabella2026[[#This Row],[INCIDENZA POPOLAZIONE]]*(PLAFOND/2)</f>
        <v>3486.2334609313089</v>
      </c>
      <c r="M6509" s="3">
        <f>+IFERROR(Tabella2026[[#This Row],[reddito_2024]]/Tabella2026[[#This Row],[POP_2024]],"")</f>
        <v>14321.141833810889</v>
      </c>
      <c r="N6509" s="3">
        <f>+IF(Tabella2026[[#This Row],[REDDITO COMPLESSIVO PROCAPITE]]&lt;media_aggr_reddito_pc,(media_aggr_reddito_pc-Tabella2026[[#This Row],[REDDITO COMPLESSIVO PROCAPITE]]),0)</f>
        <v>3503.9242287978523</v>
      </c>
      <c r="O6509" s="3">
        <f>+Tabella2026[[#This Row],[DIFFERENZA REDDITO INFERIORE ALLA MEDIA DALLA MEDIA]]*Tabella2026[[#This Row],[POP_2024]]</f>
        <v>2445739.1117009008</v>
      </c>
      <c r="P6509" s="3">
        <f>+Tabella2026[[#This Row],[POPOLAZIONE PER DIFFERENZA ]]/SUM(Tabella2026[[POPOLAZIONE PER DIFFERENZA ]])</f>
        <v>2.1698159742234171E-5</v>
      </c>
      <c r="Q6509" s="3">
        <f>+Tabella2026[[#This Row],[INCIDENZA POPOLAZIONE PER DIFFERENZA]]*(PLAFOND-SUM(Tabella2026[CONTRIBUTO SULLA BASE DELLA POPOLAZIONE]))</f>
        <v>6387.9219544939597</v>
      </c>
      <c r="R6509" s="3">
        <f>+Tabella2026[[#This Row],[CONTRIBUTO SULLA BASE DELLA POPOLAZIONE]]+Tabella2026[[#This Row],[CONTRIBUTO SULLA BASE DEL REDDITO]]</f>
        <v>9874.1554154252681</v>
      </c>
      <c r="S6509" s="3">
        <f>+Tabella2026[[#This Row],[CONTRIBUTO TOTALE]]/(PLAFOND/N_TESSERE)</f>
        <v>19.748310830850535</v>
      </c>
      <c r="T6509" s="3">
        <f>+MAX(CEILING(Tabella2026[[#This Row],[preDEF1]],1),1)</f>
        <v>20</v>
      </c>
      <c r="U6509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509" s="21">
        <f>+Tabella2026[[#This Row],[DEF - n. card]]*(PLAFOND/N_TESSERE)</f>
        <v>10000</v>
      </c>
      <c r="W6509" s="18"/>
    </row>
    <row r="6510" spans="2:23" x14ac:dyDescent="0.25">
      <c r="B6510" s="1" t="s">
        <v>12959</v>
      </c>
      <c r="C6510" s="2">
        <v>69006</v>
      </c>
      <c r="D6510" s="1" t="s">
        <v>12960</v>
      </c>
      <c r="E6510" s="1" t="s">
        <v>96</v>
      </c>
      <c r="F6510" s="1" t="s">
        <v>328</v>
      </c>
      <c r="G6510" s="1" t="s">
        <v>11807</v>
      </c>
      <c r="H6510" s="1" t="s">
        <v>15836</v>
      </c>
      <c r="I6510" s="5">
        <v>697</v>
      </c>
      <c r="J6510" s="5">
        <v>10042611</v>
      </c>
      <c r="K6510" s="3">
        <f>+Tabella2026[[#This Row],[POP_2024]]/SUM(Tabella2026[POP_2024])</f>
        <v>1.1824890372917343E-5</v>
      </c>
      <c r="L6510" s="3">
        <f>+Tabella2026[[#This Row],[INCIDENZA POPOLAZIONE]]*(PLAFOND/2)</f>
        <v>3481.2388571190859</v>
      </c>
      <c r="M6510" s="3">
        <f>+IFERROR(Tabella2026[[#This Row],[reddito_2024]]/Tabella2026[[#This Row],[POP_2024]],"")</f>
        <v>14408.337159253946</v>
      </c>
      <c r="N6510" s="3">
        <f>+IF(Tabella2026[[#This Row],[REDDITO COMPLESSIVO PROCAPITE]]&lt;media_aggr_reddito_pc,(media_aggr_reddito_pc-Tabella2026[[#This Row],[REDDITO COMPLESSIVO PROCAPITE]]),0)</f>
        <v>3416.728903354795</v>
      </c>
      <c r="O6510" s="3">
        <f>+Tabella2026[[#This Row],[DIFFERENZA REDDITO INFERIORE ALLA MEDIA DALLA MEDIA]]*Tabella2026[[#This Row],[POP_2024]]</f>
        <v>2381460.0456382921</v>
      </c>
      <c r="P6510" s="3">
        <f>+Tabella2026[[#This Row],[POPOLAZIONE PER DIFFERENZA ]]/SUM(Tabella2026[[POPOLAZIONE PER DIFFERENZA ]])</f>
        <v>2.1127887370649071E-5</v>
      </c>
      <c r="Q6510" s="3">
        <f>+Tabella2026[[#This Row],[INCIDENZA POPOLAZIONE PER DIFFERENZA]]*(PLAFOND-SUM(Tabella2026[CONTRIBUTO SULLA BASE DELLA POPOLAZIONE]))</f>
        <v>6220.0341960035839</v>
      </c>
      <c r="R6510" s="3">
        <f>+Tabella2026[[#This Row],[CONTRIBUTO SULLA BASE DELLA POPOLAZIONE]]+Tabella2026[[#This Row],[CONTRIBUTO SULLA BASE DEL REDDITO]]</f>
        <v>9701.2730531226698</v>
      </c>
      <c r="S6510" s="3">
        <f>+Tabella2026[[#This Row],[CONTRIBUTO TOTALE]]/(PLAFOND/N_TESSERE)</f>
        <v>19.402546106245339</v>
      </c>
      <c r="T6510" s="3">
        <f>+MAX(CEILING(Tabella2026[[#This Row],[preDEF1]],1),1)</f>
        <v>20</v>
      </c>
      <c r="U6510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510" s="21">
        <f>+Tabella2026[[#This Row],[DEF - n. card]]*(PLAFOND/N_TESSERE)</f>
        <v>10000</v>
      </c>
      <c r="W6510" s="18"/>
    </row>
    <row r="6511" spans="2:23" x14ac:dyDescent="0.25">
      <c r="B6511" s="1" t="s">
        <v>13041</v>
      </c>
      <c r="C6511" s="2">
        <v>30012</v>
      </c>
      <c r="D6511" s="1" t="s">
        <v>13042</v>
      </c>
      <c r="E6511" s="1" t="s">
        <v>48</v>
      </c>
      <c r="F6511" s="1" t="s">
        <v>120</v>
      </c>
      <c r="G6511" s="1" t="s">
        <v>11807</v>
      </c>
      <c r="H6511" s="1" t="s">
        <v>15835</v>
      </c>
      <c r="I6511" s="5">
        <v>697</v>
      </c>
      <c r="J6511" s="5">
        <v>11191291</v>
      </c>
      <c r="K6511" s="3">
        <f>+Tabella2026[[#This Row],[POP_2024]]/SUM(Tabella2026[POP_2024])</f>
        <v>1.1824890372917343E-5</v>
      </c>
      <c r="L6511" s="3">
        <f>+Tabella2026[[#This Row],[INCIDENZA POPOLAZIONE]]*(PLAFOND/2)</f>
        <v>3481.2388571190859</v>
      </c>
      <c r="M6511" s="3">
        <f>+IFERROR(Tabella2026[[#This Row],[reddito_2024]]/Tabella2026[[#This Row],[POP_2024]],"")</f>
        <v>16056.371592539455</v>
      </c>
      <c r="N6511" s="3">
        <f>+IF(Tabella2026[[#This Row],[REDDITO COMPLESSIVO PROCAPITE]]&lt;media_aggr_reddito_pc,(media_aggr_reddito_pc-Tabella2026[[#This Row],[REDDITO COMPLESSIVO PROCAPITE]]),0)</f>
        <v>1768.6944700692857</v>
      </c>
      <c r="O6511" s="3">
        <f>+Tabella2026[[#This Row],[DIFFERENZA REDDITO INFERIORE ALLA MEDIA DALLA MEDIA]]*Tabella2026[[#This Row],[POP_2024]]</f>
        <v>1232780.0456382921</v>
      </c>
      <c r="P6511" s="3">
        <f>+Tabella2026[[#This Row],[POPOLAZIONE PER DIFFERENZA ]]/SUM(Tabella2026[[POPOLAZIONE PER DIFFERENZA ]])</f>
        <v>1.093700396306605E-5</v>
      </c>
      <c r="Q6511" s="3">
        <f>+Tabella2026[[#This Row],[INCIDENZA POPOLAZIONE PER DIFFERENZA]]*(PLAFOND-SUM(Tabella2026[CONTRIBUTO SULLA BASE DELLA POPOLAZIONE]))</f>
        <v>3219.8457639736857</v>
      </c>
      <c r="R6511" s="3">
        <f>+Tabella2026[[#This Row],[CONTRIBUTO SULLA BASE DELLA POPOLAZIONE]]+Tabella2026[[#This Row],[CONTRIBUTO SULLA BASE DEL REDDITO]]</f>
        <v>6701.0846210927721</v>
      </c>
      <c r="S6511" s="3">
        <f>+Tabella2026[[#This Row],[CONTRIBUTO TOTALE]]/(PLAFOND/N_TESSERE)</f>
        <v>13.402169242185543</v>
      </c>
      <c r="T6511" s="3">
        <f>+MAX(CEILING(Tabella2026[[#This Row],[preDEF1]],1),1)</f>
        <v>14</v>
      </c>
      <c r="U6511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511" s="21">
        <f>+Tabella2026[[#This Row],[DEF - n. card]]*(PLAFOND/N_TESSERE)</f>
        <v>7000</v>
      </c>
      <c r="W6511" s="18"/>
    </row>
    <row r="6512" spans="2:23" x14ac:dyDescent="0.25">
      <c r="B6512" s="1" t="s">
        <v>12814</v>
      </c>
      <c r="C6512" s="2">
        <v>11030</v>
      </c>
      <c r="D6512" s="1" t="s">
        <v>12815</v>
      </c>
      <c r="E6512" s="1" t="s">
        <v>24</v>
      </c>
      <c r="F6512" s="1" t="s">
        <v>136</v>
      </c>
      <c r="G6512" s="1" t="s">
        <v>11807</v>
      </c>
      <c r="H6512" s="1" t="s">
        <v>15835</v>
      </c>
      <c r="I6512" s="5">
        <v>697</v>
      </c>
      <c r="J6512" s="5">
        <v>17498074</v>
      </c>
      <c r="K6512" s="3">
        <f>+Tabella2026[[#This Row],[POP_2024]]/SUM(Tabella2026[POP_2024])</f>
        <v>1.1824890372917343E-5</v>
      </c>
      <c r="L6512" s="3">
        <f>+Tabella2026[[#This Row],[INCIDENZA POPOLAZIONE]]*(PLAFOND/2)</f>
        <v>3481.2388571190859</v>
      </c>
      <c r="M6512" s="3">
        <f>+IFERROR(Tabella2026[[#This Row],[reddito_2024]]/Tabella2026[[#This Row],[POP_2024]],"")</f>
        <v>25104.84074605452</v>
      </c>
      <c r="N6512" s="3">
        <f>+IF(Tabella2026[[#This Row],[REDDITO COMPLESSIVO PROCAPITE]]&lt;media_aggr_reddito_pc,(media_aggr_reddito_pc-Tabella2026[[#This Row],[REDDITO COMPLESSIVO PROCAPITE]]),0)</f>
        <v>0</v>
      </c>
      <c r="O6512" s="3">
        <f>+Tabella2026[[#This Row],[DIFFERENZA REDDITO INFERIORE ALLA MEDIA DALLA MEDIA]]*Tabella2026[[#This Row],[POP_2024]]</f>
        <v>0</v>
      </c>
      <c r="P6512" s="3">
        <f>+Tabella2026[[#This Row],[POPOLAZIONE PER DIFFERENZA ]]/SUM(Tabella2026[[POPOLAZIONE PER DIFFERENZA ]])</f>
        <v>0</v>
      </c>
      <c r="Q6512" s="3">
        <f>+Tabella2026[[#This Row],[INCIDENZA POPOLAZIONE PER DIFFERENZA]]*(PLAFOND-SUM(Tabella2026[CONTRIBUTO SULLA BASE DELLA POPOLAZIONE]))</f>
        <v>0</v>
      </c>
      <c r="R6512" s="3">
        <f>+Tabella2026[[#This Row],[CONTRIBUTO SULLA BASE DELLA POPOLAZIONE]]+Tabella2026[[#This Row],[CONTRIBUTO SULLA BASE DEL REDDITO]]</f>
        <v>3481.2388571190859</v>
      </c>
      <c r="S6512" s="3">
        <f>+Tabella2026[[#This Row],[CONTRIBUTO TOTALE]]/(PLAFOND/N_TESSERE)</f>
        <v>6.9624777142381715</v>
      </c>
      <c r="T6512" s="3">
        <f>+MAX(CEILING(Tabella2026[[#This Row],[preDEF1]],1),1)</f>
        <v>7</v>
      </c>
      <c r="U651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12" s="21">
        <f>+Tabella2026[[#This Row],[DEF - n. card]]*(PLAFOND/N_TESSERE)</f>
        <v>3500</v>
      </c>
      <c r="W6512" s="18"/>
    </row>
    <row r="6513" spans="2:23" x14ac:dyDescent="0.25">
      <c r="B6513" s="1" t="s">
        <v>12949</v>
      </c>
      <c r="C6513" s="2">
        <v>76017</v>
      </c>
      <c r="D6513" s="1" t="s">
        <v>12950</v>
      </c>
      <c r="E6513" s="1" t="s">
        <v>213</v>
      </c>
      <c r="F6513" s="1" t="s">
        <v>212</v>
      </c>
      <c r="G6513" s="1" t="s">
        <v>11807</v>
      </c>
      <c r="H6513" s="1" t="s">
        <v>15836</v>
      </c>
      <c r="I6513" s="5">
        <v>696</v>
      </c>
      <c r="J6513" s="5">
        <v>8976654</v>
      </c>
      <c r="K6513" s="3">
        <f>+Tabella2026[[#This Row],[POP_2024]]/SUM(Tabella2026[POP_2024])</f>
        <v>1.1807924963487047E-5</v>
      </c>
      <c r="L6513" s="3">
        <f>+Tabella2026[[#This Row],[INCIDENZA POPOLAZIONE]]*(PLAFOND/2)</f>
        <v>3476.2442533068638</v>
      </c>
      <c r="M6513" s="3">
        <f>+IFERROR(Tabella2026[[#This Row],[reddito_2024]]/Tabella2026[[#This Row],[POP_2024]],"")</f>
        <v>12897.491379310344</v>
      </c>
      <c r="N6513" s="3">
        <f>+IF(Tabella2026[[#This Row],[REDDITO COMPLESSIVO PROCAPITE]]&lt;media_aggr_reddito_pc,(media_aggr_reddito_pc-Tabella2026[[#This Row],[REDDITO COMPLESSIVO PROCAPITE]]),0)</f>
        <v>4927.5746832983968</v>
      </c>
      <c r="O6513" s="3">
        <f>+Tabella2026[[#This Row],[DIFFERENZA REDDITO INFERIORE ALLA MEDIA DALLA MEDIA]]*Tabella2026[[#This Row],[POP_2024]]</f>
        <v>3429591.9795756843</v>
      </c>
      <c r="P6513" s="3">
        <f>+Tabella2026[[#This Row],[POPOLAZIONE PER DIFFERENZA ]]/SUM(Tabella2026[[POPOLAZIONE PER DIFFERENZA ]])</f>
        <v>3.0426726328862391E-5</v>
      </c>
      <c r="Q6513" s="3">
        <f>+Tabella2026[[#This Row],[INCIDENZA POPOLAZIONE PER DIFFERENZA]]*(PLAFOND-SUM(Tabella2026[CONTRIBUTO SULLA BASE DELLA POPOLAZIONE]))</f>
        <v>8957.605411172377</v>
      </c>
      <c r="R6513" s="3">
        <f>+Tabella2026[[#This Row],[CONTRIBUTO SULLA BASE DELLA POPOLAZIONE]]+Tabella2026[[#This Row],[CONTRIBUTO SULLA BASE DEL REDDITO]]</f>
        <v>12433.849664479241</v>
      </c>
      <c r="S6513" s="3">
        <f>+Tabella2026[[#This Row],[CONTRIBUTO TOTALE]]/(PLAFOND/N_TESSERE)</f>
        <v>24.867699328958484</v>
      </c>
      <c r="T6513" s="3">
        <f>+MAX(CEILING(Tabella2026[[#This Row],[preDEF1]],1),1)</f>
        <v>25</v>
      </c>
      <c r="U6513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513" s="21">
        <f>+Tabella2026[[#This Row],[DEF - n. card]]*(PLAFOND/N_TESSERE)</f>
        <v>12500</v>
      </c>
      <c r="W6513" s="18"/>
    </row>
    <row r="6514" spans="2:23" x14ac:dyDescent="0.25">
      <c r="B6514" s="1" t="s">
        <v>12961</v>
      </c>
      <c r="C6514" s="2">
        <v>76024</v>
      </c>
      <c r="D6514" s="1" t="s">
        <v>12962</v>
      </c>
      <c r="E6514" s="1" t="s">
        <v>213</v>
      </c>
      <c r="F6514" s="1" t="s">
        <v>212</v>
      </c>
      <c r="G6514" s="1" t="s">
        <v>11807</v>
      </c>
      <c r="H6514" s="1" t="s">
        <v>15836</v>
      </c>
      <c r="I6514" s="5">
        <v>696</v>
      </c>
      <c r="J6514" s="5">
        <v>8943161</v>
      </c>
      <c r="K6514" s="3">
        <f>+Tabella2026[[#This Row],[POP_2024]]/SUM(Tabella2026[POP_2024])</f>
        <v>1.1807924963487047E-5</v>
      </c>
      <c r="L6514" s="3">
        <f>+Tabella2026[[#This Row],[INCIDENZA POPOLAZIONE]]*(PLAFOND/2)</f>
        <v>3476.2442533068638</v>
      </c>
      <c r="M6514" s="3">
        <f>+IFERROR(Tabella2026[[#This Row],[reddito_2024]]/Tabella2026[[#This Row],[POP_2024]],"")</f>
        <v>12849.369252873563</v>
      </c>
      <c r="N6514" s="3">
        <f>+IF(Tabella2026[[#This Row],[REDDITO COMPLESSIVO PROCAPITE]]&lt;media_aggr_reddito_pc,(media_aggr_reddito_pc-Tabella2026[[#This Row],[REDDITO COMPLESSIVO PROCAPITE]]),0)</f>
        <v>4975.6968097351782</v>
      </c>
      <c r="O6514" s="3">
        <f>+Tabella2026[[#This Row],[DIFFERENZA REDDITO INFERIORE ALLA MEDIA DALLA MEDIA]]*Tabella2026[[#This Row],[POP_2024]]</f>
        <v>3463084.9795756843</v>
      </c>
      <c r="P6514" s="3">
        <f>+Tabella2026[[#This Row],[POPOLAZIONE PER DIFFERENZA ]]/SUM(Tabella2026[[POPOLAZIONE PER DIFFERENZA ]])</f>
        <v>3.0723870231402852E-5</v>
      </c>
      <c r="Q6514" s="3">
        <f>+Tabella2026[[#This Row],[INCIDENZA POPOLAZIONE PER DIFFERENZA]]*(PLAFOND-SUM(Tabella2026[CONTRIBUTO SULLA BASE DELLA POPOLAZIONE]))</f>
        <v>9045.0843532223626</v>
      </c>
      <c r="R6514" s="3">
        <f>+Tabella2026[[#This Row],[CONTRIBUTO SULLA BASE DELLA POPOLAZIONE]]+Tabella2026[[#This Row],[CONTRIBUTO SULLA BASE DEL REDDITO]]</f>
        <v>12521.328606529227</v>
      </c>
      <c r="S6514" s="3">
        <f>+Tabella2026[[#This Row],[CONTRIBUTO TOTALE]]/(PLAFOND/N_TESSERE)</f>
        <v>25.042657213058455</v>
      </c>
      <c r="T6514" s="3">
        <f>+MAX(CEILING(Tabella2026[[#This Row],[preDEF1]],1),1)</f>
        <v>26</v>
      </c>
      <c r="U6514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514" s="21">
        <f>+Tabella2026[[#This Row],[DEF - n. card]]*(PLAFOND/N_TESSERE)</f>
        <v>13000</v>
      </c>
      <c r="W6514" s="18"/>
    </row>
    <row r="6515" spans="2:23" x14ac:dyDescent="0.25">
      <c r="B6515" s="1" t="s">
        <v>13147</v>
      </c>
      <c r="C6515" s="2">
        <v>8025</v>
      </c>
      <c r="D6515" s="1" t="s">
        <v>13148</v>
      </c>
      <c r="E6515" s="1" t="s">
        <v>24</v>
      </c>
      <c r="F6515" s="1" t="s">
        <v>286</v>
      </c>
      <c r="G6515" s="1" t="s">
        <v>11807</v>
      </c>
      <c r="H6515" s="1" t="s">
        <v>15835</v>
      </c>
      <c r="I6515" s="5">
        <v>695</v>
      </c>
      <c r="J6515" s="5">
        <v>10783548</v>
      </c>
      <c r="K6515" s="3">
        <f>+Tabella2026[[#This Row],[POP_2024]]/SUM(Tabella2026[POP_2024])</f>
        <v>1.1790959554056749E-5</v>
      </c>
      <c r="L6515" s="3">
        <f>+Tabella2026[[#This Row],[INCIDENZA POPOLAZIONE]]*(PLAFOND/2)</f>
        <v>3471.2496494946413</v>
      </c>
      <c r="M6515" s="3">
        <f>+IFERROR(Tabella2026[[#This Row],[reddito_2024]]/Tabella2026[[#This Row],[POP_2024]],"")</f>
        <v>15515.896402877697</v>
      </c>
      <c r="N6515" s="3">
        <f>+IF(Tabella2026[[#This Row],[REDDITO COMPLESSIVO PROCAPITE]]&lt;media_aggr_reddito_pc,(media_aggr_reddito_pc-Tabella2026[[#This Row],[REDDITO COMPLESSIVO PROCAPITE]]),0)</f>
        <v>2309.1696597310438</v>
      </c>
      <c r="O6515" s="3">
        <f>+Tabella2026[[#This Row],[DIFFERENZA REDDITO INFERIORE ALLA MEDIA DALLA MEDIA]]*Tabella2026[[#This Row],[POP_2024]]</f>
        <v>1604872.9135130753</v>
      </c>
      <c r="P6515" s="3">
        <f>+Tabella2026[[#This Row],[POPOLAZIONE PER DIFFERENZA ]]/SUM(Tabella2026[[POPOLAZIONE PER DIFFERENZA ]])</f>
        <v>1.4238145302085717E-5</v>
      </c>
      <c r="Q6515" s="3">
        <f>+Tabella2026[[#This Row],[INCIDENZA POPOLAZIONE PER DIFFERENZA]]*(PLAFOND-SUM(Tabella2026[CONTRIBUTO SULLA BASE DELLA POPOLAZIONE]))</f>
        <v>4191.6992983250757</v>
      </c>
      <c r="R6515" s="3">
        <f>+Tabella2026[[#This Row],[CONTRIBUTO SULLA BASE DELLA POPOLAZIONE]]+Tabella2026[[#This Row],[CONTRIBUTO SULLA BASE DEL REDDITO]]</f>
        <v>7662.9489478197174</v>
      </c>
      <c r="S6515" s="3">
        <f>+Tabella2026[[#This Row],[CONTRIBUTO TOTALE]]/(PLAFOND/N_TESSERE)</f>
        <v>15.325897895639434</v>
      </c>
      <c r="T6515" s="3">
        <f>+MAX(CEILING(Tabella2026[[#This Row],[preDEF1]],1),1)</f>
        <v>16</v>
      </c>
      <c r="U6515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515" s="21">
        <f>+Tabella2026[[#This Row],[DEF - n. card]]*(PLAFOND/N_TESSERE)</f>
        <v>8000</v>
      </c>
      <c r="W6515" s="18"/>
    </row>
    <row r="6516" spans="2:23" x14ac:dyDescent="0.25">
      <c r="B6516" s="1" t="s">
        <v>13273</v>
      </c>
      <c r="C6516" s="2">
        <v>42037</v>
      </c>
      <c r="D6516" s="1" t="s">
        <v>13274</v>
      </c>
      <c r="E6516" s="1" t="s">
        <v>117</v>
      </c>
      <c r="F6516" s="1" t="s">
        <v>116</v>
      </c>
      <c r="G6516" s="1" t="s">
        <v>11807</v>
      </c>
      <c r="H6516" s="1" t="s">
        <v>15834</v>
      </c>
      <c r="I6516" s="5">
        <v>695</v>
      </c>
      <c r="J6516" s="5">
        <v>10169616</v>
      </c>
      <c r="K6516" s="3">
        <f>+Tabella2026[[#This Row],[POP_2024]]/SUM(Tabella2026[POP_2024])</f>
        <v>1.1790959554056749E-5</v>
      </c>
      <c r="L6516" s="3">
        <f>+Tabella2026[[#This Row],[INCIDENZA POPOLAZIONE]]*(PLAFOND/2)</f>
        <v>3471.2496494946413</v>
      </c>
      <c r="M6516" s="3">
        <f>+IFERROR(Tabella2026[[#This Row],[reddito_2024]]/Tabella2026[[#This Row],[POP_2024]],"")</f>
        <v>14632.541007194244</v>
      </c>
      <c r="N6516" s="3">
        <f>+IF(Tabella2026[[#This Row],[REDDITO COMPLESSIVO PROCAPITE]]&lt;media_aggr_reddito_pc,(media_aggr_reddito_pc-Tabella2026[[#This Row],[REDDITO COMPLESSIVO PROCAPITE]]),0)</f>
        <v>3192.5250554144968</v>
      </c>
      <c r="O6516" s="3">
        <f>+Tabella2026[[#This Row],[DIFFERENZA REDDITO INFERIORE ALLA MEDIA DALLA MEDIA]]*Tabella2026[[#This Row],[POP_2024]]</f>
        <v>2218804.9135130751</v>
      </c>
      <c r="P6516" s="3">
        <f>+Tabella2026[[#This Row],[POPOLAZIONE PER DIFFERENZA ]]/SUM(Tabella2026[[POPOLAZIONE PER DIFFERENZA ]])</f>
        <v>1.9684840145022179E-5</v>
      </c>
      <c r="Q6516" s="3">
        <f>+Tabella2026[[#This Row],[INCIDENZA POPOLAZIONE PER DIFFERENZA]]*(PLAFOND-SUM(Tabella2026[CONTRIBUTO SULLA BASE DELLA POPOLAZIONE]))</f>
        <v>5795.2021750644444</v>
      </c>
      <c r="R6516" s="3">
        <f>+Tabella2026[[#This Row],[CONTRIBUTO SULLA BASE DELLA POPOLAZIONE]]+Tabella2026[[#This Row],[CONTRIBUTO SULLA BASE DEL REDDITO]]</f>
        <v>9266.4518245590862</v>
      </c>
      <c r="S6516" s="3">
        <f>+Tabella2026[[#This Row],[CONTRIBUTO TOTALE]]/(PLAFOND/N_TESSERE)</f>
        <v>18.532903649118172</v>
      </c>
      <c r="T6516" s="3">
        <f>+MAX(CEILING(Tabella2026[[#This Row],[preDEF1]],1),1)</f>
        <v>19</v>
      </c>
      <c r="U6516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516" s="21">
        <f>+Tabella2026[[#This Row],[DEF - n. card]]*(PLAFOND/N_TESSERE)</f>
        <v>9500</v>
      </c>
      <c r="W6516" s="18"/>
    </row>
    <row r="6517" spans="2:23" x14ac:dyDescent="0.25">
      <c r="B6517" s="1" t="s">
        <v>12969</v>
      </c>
      <c r="C6517" s="2">
        <v>1206</v>
      </c>
      <c r="D6517" s="1" t="s">
        <v>12970</v>
      </c>
      <c r="E6517" s="1" t="s">
        <v>18</v>
      </c>
      <c r="F6517" s="1" t="s">
        <v>17</v>
      </c>
      <c r="G6517" s="1" t="s">
        <v>11807</v>
      </c>
      <c r="H6517" s="1" t="s">
        <v>15835</v>
      </c>
      <c r="I6517" s="5">
        <v>695</v>
      </c>
      <c r="J6517" s="5">
        <v>12120294</v>
      </c>
      <c r="K6517" s="3">
        <f>+Tabella2026[[#This Row],[POP_2024]]/SUM(Tabella2026[POP_2024])</f>
        <v>1.1790959554056749E-5</v>
      </c>
      <c r="L6517" s="3">
        <f>+Tabella2026[[#This Row],[INCIDENZA POPOLAZIONE]]*(PLAFOND/2)</f>
        <v>3471.2496494946413</v>
      </c>
      <c r="M6517" s="3">
        <f>+IFERROR(Tabella2026[[#This Row],[reddito_2024]]/Tabella2026[[#This Row],[POP_2024]],"")</f>
        <v>17439.271942446045</v>
      </c>
      <c r="N6517" s="3">
        <f>+IF(Tabella2026[[#This Row],[REDDITO COMPLESSIVO PROCAPITE]]&lt;media_aggr_reddito_pc,(media_aggr_reddito_pc-Tabella2026[[#This Row],[REDDITO COMPLESSIVO PROCAPITE]]),0)</f>
        <v>385.79412016269634</v>
      </c>
      <c r="O6517" s="3">
        <f>+Tabella2026[[#This Row],[DIFFERENZA REDDITO INFERIORE ALLA MEDIA DALLA MEDIA]]*Tabella2026[[#This Row],[POP_2024]]</f>
        <v>268126.91351307393</v>
      </c>
      <c r="P6517" s="3">
        <f>+Tabella2026[[#This Row],[POPOLAZIONE PER DIFFERENZA ]]/SUM(Tabella2026[[POPOLAZIONE PER DIFFERENZA ]])</f>
        <v>2.3787739962799326E-6</v>
      </c>
      <c r="Q6517" s="3">
        <f>+Tabella2026[[#This Row],[INCIDENZA POPOLAZIONE PER DIFFERENZA]]*(PLAFOND-SUM(Tabella2026[CONTRIBUTO SULLA BASE DELLA POPOLAZIONE]))</f>
        <v>700.30928042431776</v>
      </c>
      <c r="R6517" s="3">
        <f>+Tabella2026[[#This Row],[CONTRIBUTO SULLA BASE DELLA POPOLAZIONE]]+Tabella2026[[#This Row],[CONTRIBUTO SULLA BASE DEL REDDITO]]</f>
        <v>4171.5589299189587</v>
      </c>
      <c r="S6517" s="3">
        <f>+Tabella2026[[#This Row],[CONTRIBUTO TOTALE]]/(PLAFOND/N_TESSERE)</f>
        <v>8.3431178598379176</v>
      </c>
      <c r="T6517" s="3">
        <f>+MAX(CEILING(Tabella2026[[#This Row],[preDEF1]],1),1)</f>
        <v>9</v>
      </c>
      <c r="U6517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517" s="21">
        <f>+Tabella2026[[#This Row],[DEF - n. card]]*(PLAFOND/N_TESSERE)</f>
        <v>4500</v>
      </c>
      <c r="W6517" s="18"/>
    </row>
    <row r="6518" spans="2:23" x14ac:dyDescent="0.25">
      <c r="B6518" s="1" t="s">
        <v>13403</v>
      </c>
      <c r="C6518" s="2">
        <v>117027</v>
      </c>
      <c r="D6518" s="1" t="s">
        <v>13404</v>
      </c>
      <c r="E6518" s="1" t="s">
        <v>76</v>
      </c>
      <c r="F6518" s="1" t="s">
        <v>15839</v>
      </c>
      <c r="G6518" s="1" t="s">
        <v>11807</v>
      </c>
      <c r="H6518" s="1" t="s">
        <v>15836</v>
      </c>
      <c r="I6518" s="5">
        <v>695</v>
      </c>
      <c r="J6518" s="5">
        <v>8071877</v>
      </c>
      <c r="K6518" s="3">
        <f>+Tabella2026[[#This Row],[POP_2024]]/SUM(Tabella2026[POP_2024])</f>
        <v>1.1790959554056749E-5</v>
      </c>
      <c r="L6518" s="3">
        <f>+Tabella2026[[#This Row],[INCIDENZA POPOLAZIONE]]*(PLAFOND/2)</f>
        <v>3471.2496494946413</v>
      </c>
      <c r="M6518" s="3">
        <f>+IFERROR(Tabella2026[[#This Row],[reddito_2024]]/Tabella2026[[#This Row],[POP_2024]],"")</f>
        <v>11614.211510791367</v>
      </c>
      <c r="N6518" s="3">
        <f>+IF(Tabella2026[[#This Row],[REDDITO COMPLESSIVO PROCAPITE]]&lt;media_aggr_reddito_pc,(media_aggr_reddito_pc-Tabella2026[[#This Row],[REDDITO COMPLESSIVO PROCAPITE]]),0)</f>
        <v>6210.8545518173742</v>
      </c>
      <c r="O6518" s="3">
        <f>+Tabella2026[[#This Row],[DIFFERENZA REDDITO INFERIORE ALLA MEDIA DALLA MEDIA]]*Tabella2026[[#This Row],[POP_2024]]</f>
        <v>4316543.9135130746</v>
      </c>
      <c r="P6518" s="3">
        <f>+Tabella2026[[#This Row],[POPOLAZIONE PER DIFFERENZA ]]/SUM(Tabella2026[[POPOLAZIONE PER DIFFERENZA ]])</f>
        <v>3.8295605169693801E-5</v>
      </c>
      <c r="Q6518" s="3">
        <f>+Tabella2026[[#This Row],[INCIDENZA POPOLAZIONE PER DIFFERENZA]]*(PLAFOND-SUM(Tabella2026[CONTRIBUTO SULLA BASE DELLA POPOLAZIONE]))</f>
        <v>11274.197440254024</v>
      </c>
      <c r="R6518" s="3">
        <f>+Tabella2026[[#This Row],[CONTRIBUTO SULLA BASE DELLA POPOLAZIONE]]+Tabella2026[[#This Row],[CONTRIBUTO SULLA BASE DEL REDDITO]]</f>
        <v>14745.447089748664</v>
      </c>
      <c r="S6518" s="3">
        <f>+Tabella2026[[#This Row],[CONTRIBUTO TOTALE]]/(PLAFOND/N_TESSERE)</f>
        <v>29.490894179497328</v>
      </c>
      <c r="T6518" s="3">
        <f>+MAX(CEILING(Tabella2026[[#This Row],[preDEF1]],1),1)</f>
        <v>30</v>
      </c>
      <c r="U6518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518" s="21">
        <f>+Tabella2026[[#This Row],[DEF - n. card]]*(PLAFOND/N_TESSERE)</f>
        <v>15000</v>
      </c>
      <c r="W6518" s="18"/>
    </row>
    <row r="6519" spans="2:23" x14ac:dyDescent="0.25">
      <c r="B6519" s="1" t="s">
        <v>13261</v>
      </c>
      <c r="C6519" s="2">
        <v>17049</v>
      </c>
      <c r="D6519" s="1" t="s">
        <v>13262</v>
      </c>
      <c r="E6519" s="1" t="s">
        <v>12</v>
      </c>
      <c r="F6519" s="1" t="s">
        <v>50</v>
      </c>
      <c r="G6519" s="1" t="s">
        <v>11807</v>
      </c>
      <c r="H6519" s="1" t="s">
        <v>15835</v>
      </c>
      <c r="I6519" s="5">
        <v>694</v>
      </c>
      <c r="J6519" s="5">
        <v>11643784</v>
      </c>
      <c r="K6519" s="3">
        <f>+Tabella2026[[#This Row],[POP_2024]]/SUM(Tabella2026[POP_2024])</f>
        <v>1.1773994144626451E-5</v>
      </c>
      <c r="L6519" s="3">
        <f>+Tabella2026[[#This Row],[INCIDENZA POPOLAZIONE]]*(PLAFOND/2)</f>
        <v>3466.2550456824188</v>
      </c>
      <c r="M6519" s="3">
        <f>+IFERROR(Tabella2026[[#This Row],[reddito_2024]]/Tabella2026[[#This Row],[POP_2024]],"")</f>
        <v>16777.786743515851</v>
      </c>
      <c r="N6519" s="3">
        <f>+IF(Tabella2026[[#This Row],[REDDITO COMPLESSIVO PROCAPITE]]&lt;media_aggr_reddito_pc,(media_aggr_reddito_pc-Tabella2026[[#This Row],[REDDITO COMPLESSIVO PROCAPITE]]),0)</f>
        <v>1047.2793190928896</v>
      </c>
      <c r="O6519" s="3">
        <f>+Tabella2026[[#This Row],[DIFFERENZA REDDITO INFERIORE ALLA MEDIA DALLA MEDIA]]*Tabella2026[[#This Row],[POP_2024]]</f>
        <v>726811.84745046543</v>
      </c>
      <c r="P6519" s="3">
        <f>+Tabella2026[[#This Row],[POPOLAZIONE PER DIFFERENZA ]]/SUM(Tabella2026[[POPOLAZIONE PER DIFFERENZA ]])</f>
        <v>6.4481446500484995E-6</v>
      </c>
      <c r="Q6519" s="3">
        <f>+Tabella2026[[#This Row],[INCIDENZA POPOLAZIONE PER DIFFERENZA]]*(PLAFOND-SUM(Tabella2026[CONTRIBUTO SULLA BASE DELLA POPOLAZIONE]))</f>
        <v>1898.3289488657983</v>
      </c>
      <c r="R6519" s="3">
        <f>+Tabella2026[[#This Row],[CONTRIBUTO SULLA BASE DELLA POPOLAZIONE]]+Tabella2026[[#This Row],[CONTRIBUTO SULLA BASE DEL REDDITO]]</f>
        <v>5364.5839945482167</v>
      </c>
      <c r="S6519" s="3">
        <f>+Tabella2026[[#This Row],[CONTRIBUTO TOTALE]]/(PLAFOND/N_TESSERE)</f>
        <v>10.729167989096434</v>
      </c>
      <c r="T6519" s="3">
        <f>+MAX(CEILING(Tabella2026[[#This Row],[preDEF1]],1),1)</f>
        <v>11</v>
      </c>
      <c r="U6519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519" s="21">
        <f>+Tabella2026[[#This Row],[DEF - n. card]]*(PLAFOND/N_TESSERE)</f>
        <v>5500</v>
      </c>
      <c r="W6519" s="18"/>
    </row>
    <row r="6520" spans="2:23" x14ac:dyDescent="0.25">
      <c r="B6520" s="1" t="s">
        <v>12941</v>
      </c>
      <c r="C6520" s="2">
        <v>79077</v>
      </c>
      <c r="D6520" s="1" t="s">
        <v>12942</v>
      </c>
      <c r="E6520" s="1" t="s">
        <v>61</v>
      </c>
      <c r="F6520" s="1" t="s">
        <v>148</v>
      </c>
      <c r="G6520" s="1" t="s">
        <v>11807</v>
      </c>
      <c r="H6520" s="1" t="s">
        <v>15836</v>
      </c>
      <c r="I6520" s="5">
        <v>694</v>
      </c>
      <c r="J6520" s="5">
        <v>6426730</v>
      </c>
      <c r="K6520" s="3">
        <f>+Tabella2026[[#This Row],[POP_2024]]/SUM(Tabella2026[POP_2024])</f>
        <v>1.1773994144626451E-5</v>
      </c>
      <c r="L6520" s="3">
        <f>+Tabella2026[[#This Row],[INCIDENZA POPOLAZIONE]]*(PLAFOND/2)</f>
        <v>3466.2550456824188</v>
      </c>
      <c r="M6520" s="3">
        <f>+IFERROR(Tabella2026[[#This Row],[reddito_2024]]/Tabella2026[[#This Row],[POP_2024]],"")</f>
        <v>9260.4178674351588</v>
      </c>
      <c r="N6520" s="3">
        <f>+IF(Tabella2026[[#This Row],[REDDITO COMPLESSIVO PROCAPITE]]&lt;media_aggr_reddito_pc,(media_aggr_reddito_pc-Tabella2026[[#This Row],[REDDITO COMPLESSIVO PROCAPITE]]),0)</f>
        <v>8564.6481951735823</v>
      </c>
      <c r="O6520" s="3">
        <f>+Tabella2026[[#This Row],[DIFFERENZA REDDITO INFERIORE ALLA MEDIA DALLA MEDIA]]*Tabella2026[[#This Row],[POP_2024]]</f>
        <v>5943865.8474504659</v>
      </c>
      <c r="P6520" s="3">
        <f>+Tabella2026[[#This Row],[POPOLAZIONE PER DIFFERENZA ]]/SUM(Tabella2026[[POPOLAZIONE PER DIFFERENZA ]])</f>
        <v>5.2732914163807454E-5</v>
      </c>
      <c r="Q6520" s="3">
        <f>+Tabella2026[[#This Row],[INCIDENZA POPOLAZIONE PER DIFFERENZA]]*(PLAFOND-SUM(Tabella2026[CONTRIBUTO SULLA BASE DELLA POPOLAZIONE]))</f>
        <v>15524.530380139355</v>
      </c>
      <c r="R6520" s="3">
        <f>+Tabella2026[[#This Row],[CONTRIBUTO SULLA BASE DELLA POPOLAZIONE]]+Tabella2026[[#This Row],[CONTRIBUTO SULLA BASE DEL REDDITO]]</f>
        <v>18990.785425821774</v>
      </c>
      <c r="S6520" s="3">
        <f>+Tabella2026[[#This Row],[CONTRIBUTO TOTALE]]/(PLAFOND/N_TESSERE)</f>
        <v>37.981570851643546</v>
      </c>
      <c r="T6520" s="3">
        <f>+MAX(CEILING(Tabella2026[[#This Row],[preDEF1]],1),1)</f>
        <v>38</v>
      </c>
      <c r="U6520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6520" s="21">
        <f>+Tabella2026[[#This Row],[DEF - n. card]]*(PLAFOND/N_TESSERE)</f>
        <v>19000</v>
      </c>
      <c r="W6520" s="18"/>
    </row>
    <row r="6521" spans="2:23" x14ac:dyDescent="0.25">
      <c r="B6521" s="1" t="s">
        <v>13023</v>
      </c>
      <c r="C6521" s="2">
        <v>4136</v>
      </c>
      <c r="D6521" s="1" t="s">
        <v>13024</v>
      </c>
      <c r="E6521" s="1" t="s">
        <v>18</v>
      </c>
      <c r="F6521" s="1" t="s">
        <v>263</v>
      </c>
      <c r="G6521" s="1" t="s">
        <v>11807</v>
      </c>
      <c r="H6521" s="1" t="s">
        <v>15835</v>
      </c>
      <c r="I6521" s="5">
        <v>694</v>
      </c>
      <c r="J6521" s="5">
        <v>14016941</v>
      </c>
      <c r="K6521" s="3">
        <f>+Tabella2026[[#This Row],[POP_2024]]/SUM(Tabella2026[POP_2024])</f>
        <v>1.1773994144626451E-5</v>
      </c>
      <c r="L6521" s="3">
        <f>+Tabella2026[[#This Row],[INCIDENZA POPOLAZIONE]]*(PLAFOND/2)</f>
        <v>3466.2550456824188</v>
      </c>
      <c r="M6521" s="3">
        <f>+IFERROR(Tabella2026[[#This Row],[reddito_2024]]/Tabella2026[[#This Row],[POP_2024]],"")</f>
        <v>20197.321325648416</v>
      </c>
      <c r="N6521" s="3">
        <f>+IF(Tabella2026[[#This Row],[REDDITO COMPLESSIVO PROCAPITE]]&lt;media_aggr_reddito_pc,(media_aggr_reddito_pc-Tabella2026[[#This Row],[REDDITO COMPLESSIVO PROCAPITE]]),0)</f>
        <v>0</v>
      </c>
      <c r="O6521" s="3">
        <f>+Tabella2026[[#This Row],[DIFFERENZA REDDITO INFERIORE ALLA MEDIA DALLA MEDIA]]*Tabella2026[[#This Row],[POP_2024]]</f>
        <v>0</v>
      </c>
      <c r="P6521" s="3">
        <f>+Tabella2026[[#This Row],[POPOLAZIONE PER DIFFERENZA ]]/SUM(Tabella2026[[POPOLAZIONE PER DIFFERENZA ]])</f>
        <v>0</v>
      </c>
      <c r="Q6521" s="3">
        <f>+Tabella2026[[#This Row],[INCIDENZA POPOLAZIONE PER DIFFERENZA]]*(PLAFOND-SUM(Tabella2026[CONTRIBUTO SULLA BASE DELLA POPOLAZIONE]))</f>
        <v>0</v>
      </c>
      <c r="R6521" s="3">
        <f>+Tabella2026[[#This Row],[CONTRIBUTO SULLA BASE DELLA POPOLAZIONE]]+Tabella2026[[#This Row],[CONTRIBUTO SULLA BASE DEL REDDITO]]</f>
        <v>3466.2550456824188</v>
      </c>
      <c r="S6521" s="3">
        <f>+Tabella2026[[#This Row],[CONTRIBUTO TOTALE]]/(PLAFOND/N_TESSERE)</f>
        <v>6.9325100913648372</v>
      </c>
      <c r="T6521" s="3">
        <f>+MAX(CEILING(Tabella2026[[#This Row],[preDEF1]],1),1)</f>
        <v>7</v>
      </c>
      <c r="U6521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21" s="21">
        <f>+Tabella2026[[#This Row],[DEF - n. card]]*(PLAFOND/N_TESSERE)</f>
        <v>3500</v>
      </c>
      <c r="W6521" s="18"/>
    </row>
    <row r="6522" spans="2:23" x14ac:dyDescent="0.25">
      <c r="B6522" s="1" t="s">
        <v>12943</v>
      </c>
      <c r="C6522" s="2">
        <v>3134</v>
      </c>
      <c r="D6522" s="1" t="s">
        <v>12944</v>
      </c>
      <c r="E6522" s="1" t="s">
        <v>18</v>
      </c>
      <c r="F6522" s="1" t="s">
        <v>114</v>
      </c>
      <c r="G6522" s="1" t="s">
        <v>11807</v>
      </c>
      <c r="H6522" s="1" t="s">
        <v>15835</v>
      </c>
      <c r="I6522" s="5">
        <v>694</v>
      </c>
      <c r="J6522" s="5">
        <v>13885677</v>
      </c>
      <c r="K6522" s="3">
        <f>+Tabella2026[[#This Row],[POP_2024]]/SUM(Tabella2026[POP_2024])</f>
        <v>1.1773994144626451E-5</v>
      </c>
      <c r="L6522" s="3">
        <f>+Tabella2026[[#This Row],[INCIDENZA POPOLAZIONE]]*(PLAFOND/2)</f>
        <v>3466.2550456824188</v>
      </c>
      <c r="M6522" s="3">
        <f>+IFERROR(Tabella2026[[#This Row],[reddito_2024]]/Tabella2026[[#This Row],[POP_2024]],"")</f>
        <v>20008.180115273775</v>
      </c>
      <c r="N6522" s="3">
        <f>+IF(Tabella2026[[#This Row],[REDDITO COMPLESSIVO PROCAPITE]]&lt;media_aggr_reddito_pc,(media_aggr_reddito_pc-Tabella2026[[#This Row],[REDDITO COMPLESSIVO PROCAPITE]]),0)</f>
        <v>0</v>
      </c>
      <c r="O6522" s="3">
        <f>+Tabella2026[[#This Row],[DIFFERENZA REDDITO INFERIORE ALLA MEDIA DALLA MEDIA]]*Tabella2026[[#This Row],[POP_2024]]</f>
        <v>0</v>
      </c>
      <c r="P6522" s="3">
        <f>+Tabella2026[[#This Row],[POPOLAZIONE PER DIFFERENZA ]]/SUM(Tabella2026[[POPOLAZIONE PER DIFFERENZA ]])</f>
        <v>0</v>
      </c>
      <c r="Q6522" s="3">
        <f>+Tabella2026[[#This Row],[INCIDENZA POPOLAZIONE PER DIFFERENZA]]*(PLAFOND-SUM(Tabella2026[CONTRIBUTO SULLA BASE DELLA POPOLAZIONE]))</f>
        <v>0</v>
      </c>
      <c r="R6522" s="3">
        <f>+Tabella2026[[#This Row],[CONTRIBUTO SULLA BASE DELLA POPOLAZIONE]]+Tabella2026[[#This Row],[CONTRIBUTO SULLA BASE DEL REDDITO]]</f>
        <v>3466.2550456824188</v>
      </c>
      <c r="S6522" s="3">
        <f>+Tabella2026[[#This Row],[CONTRIBUTO TOTALE]]/(PLAFOND/N_TESSERE)</f>
        <v>6.9325100913648372</v>
      </c>
      <c r="T6522" s="3">
        <f>+MAX(CEILING(Tabella2026[[#This Row],[preDEF1]],1),1)</f>
        <v>7</v>
      </c>
      <c r="U652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22" s="21">
        <f>+Tabella2026[[#This Row],[DEF - n. card]]*(PLAFOND/N_TESSERE)</f>
        <v>3500</v>
      </c>
      <c r="W6522" s="18"/>
    </row>
    <row r="6523" spans="2:23" x14ac:dyDescent="0.25">
      <c r="B6523" s="1" t="s">
        <v>12859</v>
      </c>
      <c r="C6523" s="2">
        <v>78072</v>
      </c>
      <c r="D6523" s="1" t="s">
        <v>12860</v>
      </c>
      <c r="E6523" s="1" t="s">
        <v>61</v>
      </c>
      <c r="F6523" s="1" t="s">
        <v>178</v>
      </c>
      <c r="G6523" s="1" t="s">
        <v>11807</v>
      </c>
      <c r="H6523" s="1" t="s">
        <v>15836</v>
      </c>
      <c r="I6523" s="5">
        <v>691</v>
      </c>
      <c r="J6523" s="5">
        <v>8836360</v>
      </c>
      <c r="K6523" s="3">
        <f>+Tabella2026[[#This Row],[POP_2024]]/SUM(Tabella2026[POP_2024])</f>
        <v>1.1723097916335558E-5</v>
      </c>
      <c r="L6523" s="3">
        <f>+Tabella2026[[#This Row],[INCIDENZA POPOLAZIONE]]*(PLAFOND/2)</f>
        <v>3451.2712342457512</v>
      </c>
      <c r="M6523" s="3">
        <f>+IFERROR(Tabella2026[[#This Row],[reddito_2024]]/Tabella2026[[#This Row],[POP_2024]],"")</f>
        <v>12787.785817655571</v>
      </c>
      <c r="N6523" s="3">
        <f>+IF(Tabella2026[[#This Row],[REDDITO COMPLESSIVO PROCAPITE]]&lt;media_aggr_reddito_pc,(media_aggr_reddito_pc-Tabella2026[[#This Row],[REDDITO COMPLESSIVO PROCAPITE]]),0)</f>
        <v>5037.28024495317</v>
      </c>
      <c r="O6523" s="3">
        <f>+Tabella2026[[#This Row],[DIFFERENZA REDDITO INFERIORE ALLA MEDIA DALLA MEDIA]]*Tabella2026[[#This Row],[POP_2024]]</f>
        <v>3480760.6492626406</v>
      </c>
      <c r="P6523" s="3">
        <f>+Tabella2026[[#This Row],[POPOLAZIONE PER DIFFERENZA ]]/SUM(Tabella2026[[POPOLAZIONE PER DIFFERENZA ]])</f>
        <v>3.0880685609863976E-5</v>
      </c>
      <c r="Q6523" s="3">
        <f>+Tabella2026[[#This Row],[INCIDENZA POPOLAZIONE PER DIFFERENZA]]*(PLAFOND-SUM(Tabella2026[CONTRIBUTO SULLA BASE DELLA POPOLAZIONE]))</f>
        <v>9091.2506830297843</v>
      </c>
      <c r="R6523" s="3">
        <f>+Tabella2026[[#This Row],[CONTRIBUTO SULLA BASE DELLA POPOLAZIONE]]+Tabella2026[[#This Row],[CONTRIBUTO SULLA BASE DEL REDDITO]]</f>
        <v>12542.521917275535</v>
      </c>
      <c r="S6523" s="3">
        <f>+Tabella2026[[#This Row],[CONTRIBUTO TOTALE]]/(PLAFOND/N_TESSERE)</f>
        <v>25.085043834551069</v>
      </c>
      <c r="T6523" s="3">
        <f>+MAX(CEILING(Tabella2026[[#This Row],[preDEF1]],1),1)</f>
        <v>26</v>
      </c>
      <c r="U6523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523" s="21">
        <f>+Tabella2026[[#This Row],[DEF - n. card]]*(PLAFOND/N_TESSERE)</f>
        <v>13000</v>
      </c>
      <c r="W6523" s="18"/>
    </row>
    <row r="6524" spans="2:23" x14ac:dyDescent="0.25">
      <c r="B6524" s="1" t="s">
        <v>13129</v>
      </c>
      <c r="C6524" s="2">
        <v>112021</v>
      </c>
      <c r="D6524" s="1" t="s">
        <v>13130</v>
      </c>
      <c r="E6524" s="1" t="s">
        <v>76</v>
      </c>
      <c r="F6524" s="1" t="s">
        <v>88</v>
      </c>
      <c r="G6524" s="1" t="s">
        <v>11807</v>
      </c>
      <c r="H6524" s="1" t="s">
        <v>15836</v>
      </c>
      <c r="I6524" s="5">
        <v>691</v>
      </c>
      <c r="J6524" s="5">
        <v>6823900</v>
      </c>
      <c r="K6524" s="3">
        <f>+Tabella2026[[#This Row],[POP_2024]]/SUM(Tabella2026[POP_2024])</f>
        <v>1.1723097916335558E-5</v>
      </c>
      <c r="L6524" s="3">
        <f>+Tabella2026[[#This Row],[INCIDENZA POPOLAZIONE]]*(PLAFOND/2)</f>
        <v>3451.2712342457512</v>
      </c>
      <c r="M6524" s="3">
        <f>+IFERROR(Tabella2026[[#This Row],[reddito_2024]]/Tabella2026[[#This Row],[POP_2024]],"")</f>
        <v>9875.3979739507959</v>
      </c>
      <c r="N6524" s="3">
        <f>+IF(Tabella2026[[#This Row],[REDDITO COMPLESSIVO PROCAPITE]]&lt;media_aggr_reddito_pc,(media_aggr_reddito_pc-Tabella2026[[#This Row],[REDDITO COMPLESSIVO PROCAPITE]]),0)</f>
        <v>7949.6680886579452</v>
      </c>
      <c r="O6524" s="3">
        <f>+Tabella2026[[#This Row],[DIFFERENZA REDDITO INFERIORE ALLA MEDIA DALLA MEDIA]]*Tabella2026[[#This Row],[POP_2024]]</f>
        <v>5493220.6492626397</v>
      </c>
      <c r="P6524" s="3">
        <f>+Tabella2026[[#This Row],[POPOLAZIONE PER DIFFERENZA ]]/SUM(Tabella2026[[POPOLAZIONE PER DIFFERENZA ]])</f>
        <v>4.8734870606925396E-5</v>
      </c>
      <c r="Q6524" s="3">
        <f>+Tabella2026[[#This Row],[INCIDENZA POPOLAZIONE PER DIFFERENZA]]*(PLAFOND-SUM(Tabella2026[CONTRIBUTO SULLA BASE DELLA POPOLAZIONE]))</f>
        <v>14347.509355525939</v>
      </c>
      <c r="R6524" s="3">
        <f>+Tabella2026[[#This Row],[CONTRIBUTO SULLA BASE DELLA POPOLAZIONE]]+Tabella2026[[#This Row],[CONTRIBUTO SULLA BASE DEL REDDITO]]</f>
        <v>17798.78058977169</v>
      </c>
      <c r="S6524" s="3">
        <f>+Tabella2026[[#This Row],[CONTRIBUTO TOTALE]]/(PLAFOND/N_TESSERE)</f>
        <v>35.597561179543376</v>
      </c>
      <c r="T6524" s="3">
        <f>+MAX(CEILING(Tabella2026[[#This Row],[preDEF1]],1),1)</f>
        <v>36</v>
      </c>
      <c r="U6524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6524" s="21">
        <f>+Tabella2026[[#This Row],[DEF - n. card]]*(PLAFOND/N_TESSERE)</f>
        <v>18000</v>
      </c>
      <c r="W6524" s="18"/>
    </row>
    <row r="6525" spans="2:23" x14ac:dyDescent="0.25">
      <c r="B6525" s="1" t="s">
        <v>13087</v>
      </c>
      <c r="C6525" s="2">
        <v>12069</v>
      </c>
      <c r="D6525" s="1" t="s">
        <v>13088</v>
      </c>
      <c r="E6525" s="1" t="s">
        <v>12</v>
      </c>
      <c r="F6525" s="1" t="s">
        <v>157</v>
      </c>
      <c r="G6525" s="1" t="s">
        <v>11807</v>
      </c>
      <c r="H6525" s="1" t="s">
        <v>15835</v>
      </c>
      <c r="I6525" s="5">
        <v>690</v>
      </c>
      <c r="J6525" s="5">
        <v>7420103</v>
      </c>
      <c r="K6525" s="3">
        <f>+Tabella2026[[#This Row],[POP_2024]]/SUM(Tabella2026[POP_2024])</f>
        <v>1.170613250690526E-5</v>
      </c>
      <c r="L6525" s="3">
        <f>+Tabella2026[[#This Row],[INCIDENZA POPOLAZIONE]]*(PLAFOND/2)</f>
        <v>3446.2766304335282</v>
      </c>
      <c r="M6525" s="3">
        <f>+IFERROR(Tabella2026[[#This Row],[reddito_2024]]/Tabella2026[[#This Row],[POP_2024]],"")</f>
        <v>10753.772463768117</v>
      </c>
      <c r="N6525" s="3">
        <f>+IF(Tabella2026[[#This Row],[REDDITO COMPLESSIVO PROCAPITE]]&lt;media_aggr_reddito_pc,(media_aggr_reddito_pc-Tabella2026[[#This Row],[REDDITO COMPLESSIVO PROCAPITE]]),0)</f>
        <v>7071.2935988406243</v>
      </c>
      <c r="O6525" s="3">
        <f>+Tabella2026[[#This Row],[DIFFERENZA REDDITO INFERIORE ALLA MEDIA DALLA MEDIA]]*Tabella2026[[#This Row],[POP_2024]]</f>
        <v>4879192.583200031</v>
      </c>
      <c r="P6525" s="3">
        <f>+Tabella2026[[#This Row],[POPOLAZIONE PER DIFFERENZA ]]/SUM(Tabella2026[[POPOLAZIONE PER DIFFERENZA ]])</f>
        <v>4.3287323483072164E-5</v>
      </c>
      <c r="Q6525" s="3">
        <f>+Tabella2026[[#This Row],[INCIDENZA POPOLAZIONE PER DIFFERENZA]]*(PLAFOND-SUM(Tabella2026[CONTRIBUTO SULLA BASE DELLA POPOLAZIONE]))</f>
        <v>12743.755567923885</v>
      </c>
      <c r="R6525" s="3">
        <f>+Tabella2026[[#This Row],[CONTRIBUTO SULLA BASE DELLA POPOLAZIONE]]+Tabella2026[[#This Row],[CONTRIBUTO SULLA BASE DEL REDDITO]]</f>
        <v>16190.032198357414</v>
      </c>
      <c r="S6525" s="3">
        <f>+Tabella2026[[#This Row],[CONTRIBUTO TOTALE]]/(PLAFOND/N_TESSERE)</f>
        <v>32.380064396714829</v>
      </c>
      <c r="T6525" s="3">
        <f>+MAX(CEILING(Tabella2026[[#This Row],[preDEF1]],1),1)</f>
        <v>33</v>
      </c>
      <c r="U6525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6525" s="21">
        <f>+Tabella2026[[#This Row],[DEF - n. card]]*(PLAFOND/N_TESSERE)</f>
        <v>16500</v>
      </c>
      <c r="W6525" s="18"/>
    </row>
    <row r="6526" spans="2:23" x14ac:dyDescent="0.25">
      <c r="B6526" s="1" t="s">
        <v>13257</v>
      </c>
      <c r="C6526" s="2">
        <v>1147</v>
      </c>
      <c r="D6526" s="1" t="s">
        <v>13258</v>
      </c>
      <c r="E6526" s="1" t="s">
        <v>18</v>
      </c>
      <c r="F6526" s="1" t="s">
        <v>17</v>
      </c>
      <c r="G6526" s="1" t="s">
        <v>11807</v>
      </c>
      <c r="H6526" s="1" t="s">
        <v>15835</v>
      </c>
      <c r="I6526" s="5">
        <v>690</v>
      </c>
      <c r="J6526" s="5">
        <v>11031606</v>
      </c>
      <c r="K6526" s="3">
        <f>+Tabella2026[[#This Row],[POP_2024]]/SUM(Tabella2026[POP_2024])</f>
        <v>1.170613250690526E-5</v>
      </c>
      <c r="L6526" s="3">
        <f>+Tabella2026[[#This Row],[INCIDENZA POPOLAZIONE]]*(PLAFOND/2)</f>
        <v>3446.2766304335282</v>
      </c>
      <c r="M6526" s="3">
        <f>+IFERROR(Tabella2026[[#This Row],[reddito_2024]]/Tabella2026[[#This Row],[POP_2024]],"")</f>
        <v>15987.834782608696</v>
      </c>
      <c r="N6526" s="3">
        <f>+IF(Tabella2026[[#This Row],[REDDITO COMPLESSIVO PROCAPITE]]&lt;media_aggr_reddito_pc,(media_aggr_reddito_pc-Tabella2026[[#This Row],[REDDITO COMPLESSIVO PROCAPITE]]),0)</f>
        <v>1837.2312800000454</v>
      </c>
      <c r="O6526" s="3">
        <f>+Tabella2026[[#This Row],[DIFFERENZA REDDITO INFERIORE ALLA MEDIA DALLA MEDIA]]*Tabella2026[[#This Row],[POP_2024]]</f>
        <v>1267689.5832000314</v>
      </c>
      <c r="P6526" s="3">
        <f>+Tabella2026[[#This Row],[POPOLAZIONE PER DIFFERENZA ]]/SUM(Tabella2026[[POPOLAZIONE PER DIFFERENZA ]])</f>
        <v>1.1246715133369638E-5</v>
      </c>
      <c r="Q6526" s="3">
        <f>+Tabella2026[[#This Row],[INCIDENZA POPOLAZIONE PER DIFFERENZA]]*(PLAFOND-SUM(Tabella2026[CONTRIBUTO SULLA BASE DELLA POPOLAZIONE]))</f>
        <v>3311.0245002276847</v>
      </c>
      <c r="R6526" s="3">
        <f>+Tabella2026[[#This Row],[CONTRIBUTO SULLA BASE DELLA POPOLAZIONE]]+Tabella2026[[#This Row],[CONTRIBUTO SULLA BASE DEL REDDITO]]</f>
        <v>6757.3011306612134</v>
      </c>
      <c r="S6526" s="3">
        <f>+Tabella2026[[#This Row],[CONTRIBUTO TOTALE]]/(PLAFOND/N_TESSERE)</f>
        <v>13.514602261322427</v>
      </c>
      <c r="T6526" s="3">
        <f>+MAX(CEILING(Tabella2026[[#This Row],[preDEF1]],1),1)</f>
        <v>14</v>
      </c>
      <c r="U6526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526" s="21">
        <f>+Tabella2026[[#This Row],[DEF - n. card]]*(PLAFOND/N_TESSERE)</f>
        <v>7000</v>
      </c>
      <c r="W6526" s="18"/>
    </row>
    <row r="6527" spans="2:23" x14ac:dyDescent="0.25">
      <c r="B6527" s="1" t="s">
        <v>12963</v>
      </c>
      <c r="C6527" s="2">
        <v>116013</v>
      </c>
      <c r="D6527" s="1" t="s">
        <v>12964</v>
      </c>
      <c r="E6527" s="1" t="s">
        <v>76</v>
      </c>
      <c r="F6527" s="1" t="s">
        <v>15840</v>
      </c>
      <c r="G6527" s="1" t="s">
        <v>11807</v>
      </c>
      <c r="H6527" s="1" t="s">
        <v>15836</v>
      </c>
      <c r="I6527" s="5">
        <v>690</v>
      </c>
      <c r="J6527" s="5">
        <v>7690388</v>
      </c>
      <c r="K6527" s="3">
        <f>+Tabella2026[[#This Row],[POP_2024]]/SUM(Tabella2026[POP_2024])</f>
        <v>1.170613250690526E-5</v>
      </c>
      <c r="L6527" s="3">
        <f>+Tabella2026[[#This Row],[INCIDENZA POPOLAZIONE]]*(PLAFOND/2)</f>
        <v>3446.2766304335282</v>
      </c>
      <c r="M6527" s="3">
        <f>+IFERROR(Tabella2026[[#This Row],[reddito_2024]]/Tabella2026[[#This Row],[POP_2024]],"")</f>
        <v>11145.489855072463</v>
      </c>
      <c r="N6527" s="3">
        <f>+IF(Tabella2026[[#This Row],[REDDITO COMPLESSIVO PROCAPITE]]&lt;media_aggr_reddito_pc,(media_aggr_reddito_pc-Tabella2026[[#This Row],[REDDITO COMPLESSIVO PROCAPITE]]),0)</f>
        <v>6679.5762075362782</v>
      </c>
      <c r="O6527" s="3">
        <f>+Tabella2026[[#This Row],[DIFFERENZA REDDITO INFERIORE ALLA MEDIA DALLA MEDIA]]*Tabella2026[[#This Row],[POP_2024]]</f>
        <v>4608907.5832000319</v>
      </c>
      <c r="P6527" s="3">
        <f>+Tabella2026[[#This Row],[POPOLAZIONE PER DIFFERENZA ]]/SUM(Tabella2026[[POPOLAZIONE PER DIFFERENZA ]])</f>
        <v>4.0889403329662543E-5</v>
      </c>
      <c r="Q6527" s="3">
        <f>+Tabella2026[[#This Row],[INCIDENZA POPOLAZIONE PER DIFFERENZA]]*(PLAFOND-SUM(Tabella2026[CONTRIBUTO SULLA BASE DELLA POPOLAZIONE]))</f>
        <v>12037.809673200205</v>
      </c>
      <c r="R6527" s="3">
        <f>+Tabella2026[[#This Row],[CONTRIBUTO SULLA BASE DELLA POPOLAZIONE]]+Tabella2026[[#This Row],[CONTRIBUTO SULLA BASE DEL REDDITO]]</f>
        <v>15484.086303633732</v>
      </c>
      <c r="S6527" s="3">
        <f>+Tabella2026[[#This Row],[CONTRIBUTO TOTALE]]/(PLAFOND/N_TESSERE)</f>
        <v>30.968172607267466</v>
      </c>
      <c r="T6527" s="3">
        <f>+MAX(CEILING(Tabella2026[[#This Row],[preDEF1]],1),1)</f>
        <v>31</v>
      </c>
      <c r="U6527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527" s="21">
        <f>+Tabella2026[[#This Row],[DEF - n. card]]*(PLAFOND/N_TESSERE)</f>
        <v>15500</v>
      </c>
      <c r="W6527" s="18"/>
    </row>
    <row r="6528" spans="2:23" x14ac:dyDescent="0.25">
      <c r="B6528" s="1" t="s">
        <v>12861</v>
      </c>
      <c r="C6528" s="2">
        <v>64090</v>
      </c>
      <c r="D6528" s="1" t="s">
        <v>12862</v>
      </c>
      <c r="E6528" s="1" t="s">
        <v>15</v>
      </c>
      <c r="F6528" s="1" t="s">
        <v>290</v>
      </c>
      <c r="G6528" s="1" t="s">
        <v>11807</v>
      </c>
      <c r="H6528" s="1" t="s">
        <v>15836</v>
      </c>
      <c r="I6528" s="5">
        <v>690</v>
      </c>
      <c r="J6528" s="5">
        <v>9483624</v>
      </c>
      <c r="K6528" s="3">
        <f>+Tabella2026[[#This Row],[POP_2024]]/SUM(Tabella2026[POP_2024])</f>
        <v>1.170613250690526E-5</v>
      </c>
      <c r="L6528" s="3">
        <f>+Tabella2026[[#This Row],[INCIDENZA POPOLAZIONE]]*(PLAFOND/2)</f>
        <v>3446.2766304335282</v>
      </c>
      <c r="M6528" s="3">
        <f>+IFERROR(Tabella2026[[#This Row],[reddito_2024]]/Tabella2026[[#This Row],[POP_2024]],"")</f>
        <v>13744.382608695652</v>
      </c>
      <c r="N6528" s="3">
        <f>+IF(Tabella2026[[#This Row],[REDDITO COMPLESSIVO PROCAPITE]]&lt;media_aggr_reddito_pc,(media_aggr_reddito_pc-Tabella2026[[#This Row],[REDDITO COMPLESSIVO PROCAPITE]]),0)</f>
        <v>4080.6834539130887</v>
      </c>
      <c r="O6528" s="3">
        <f>+Tabella2026[[#This Row],[DIFFERENZA REDDITO INFERIORE ALLA MEDIA DALLA MEDIA]]*Tabella2026[[#This Row],[POP_2024]]</f>
        <v>2815671.583200031</v>
      </c>
      <c r="P6528" s="3">
        <f>+Tabella2026[[#This Row],[POPOLAZIONE PER DIFFERENZA ]]/SUM(Tabella2026[[POPOLAZIONE PER DIFFERENZA ]])</f>
        <v>2.4980134431204698E-5</v>
      </c>
      <c r="Q6528" s="3">
        <f>+Tabella2026[[#This Row],[INCIDENZA POPOLAZIONE PER DIFFERENZA]]*(PLAFOND-SUM(Tabella2026[CONTRIBUTO SULLA BASE DELLA POPOLAZIONE]))</f>
        <v>7354.1328414458694</v>
      </c>
      <c r="R6528" s="3">
        <f>+Tabella2026[[#This Row],[CONTRIBUTO SULLA BASE DELLA POPOLAZIONE]]+Tabella2026[[#This Row],[CONTRIBUTO SULLA BASE DEL REDDITO]]</f>
        <v>10800.409471879397</v>
      </c>
      <c r="S6528" s="3">
        <f>+Tabella2026[[#This Row],[CONTRIBUTO TOTALE]]/(PLAFOND/N_TESSERE)</f>
        <v>21.600818943758792</v>
      </c>
      <c r="T6528" s="3">
        <f>+MAX(CEILING(Tabella2026[[#This Row],[preDEF1]],1),1)</f>
        <v>22</v>
      </c>
      <c r="U6528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6528" s="21">
        <f>+Tabella2026[[#This Row],[DEF - n. card]]*(PLAFOND/N_TESSERE)</f>
        <v>11000</v>
      </c>
      <c r="W6528" s="18"/>
    </row>
    <row r="6529" spans="2:23" x14ac:dyDescent="0.25">
      <c r="B6529" s="1" t="s">
        <v>13117</v>
      </c>
      <c r="C6529" s="2">
        <v>21009</v>
      </c>
      <c r="D6529" s="1" t="s">
        <v>13118</v>
      </c>
      <c r="E6529" s="1" t="s">
        <v>99</v>
      </c>
      <c r="F6529" s="1" t="s">
        <v>110</v>
      </c>
      <c r="G6529" s="1" t="s">
        <v>11807</v>
      </c>
      <c r="H6529" s="1" t="s">
        <v>15835</v>
      </c>
      <c r="I6529" s="5">
        <v>689</v>
      </c>
      <c r="J6529" s="5">
        <v>17810477</v>
      </c>
      <c r="K6529" s="3">
        <f>+Tabella2026[[#This Row],[POP_2024]]/SUM(Tabella2026[POP_2024])</f>
        <v>1.1689167097474964E-5</v>
      </c>
      <c r="L6529" s="3">
        <f>+Tabella2026[[#This Row],[INCIDENZA POPOLAZIONE]]*(PLAFOND/2)</f>
        <v>3441.2820266213062</v>
      </c>
      <c r="M6529" s="3">
        <f>+IFERROR(Tabella2026[[#This Row],[reddito_2024]]/Tabella2026[[#This Row],[POP_2024]],"")</f>
        <v>25849.748911465893</v>
      </c>
      <c r="N6529" s="3">
        <f>+IF(Tabella2026[[#This Row],[REDDITO COMPLESSIVO PROCAPITE]]&lt;media_aggr_reddito_pc,(media_aggr_reddito_pc-Tabella2026[[#This Row],[REDDITO COMPLESSIVO PROCAPITE]]),0)</f>
        <v>0</v>
      </c>
      <c r="O6529" s="3">
        <f>+Tabella2026[[#This Row],[DIFFERENZA REDDITO INFERIORE ALLA MEDIA DALLA MEDIA]]*Tabella2026[[#This Row],[POP_2024]]</f>
        <v>0</v>
      </c>
      <c r="P6529" s="3">
        <f>+Tabella2026[[#This Row],[POPOLAZIONE PER DIFFERENZA ]]/SUM(Tabella2026[[POPOLAZIONE PER DIFFERENZA ]])</f>
        <v>0</v>
      </c>
      <c r="Q6529" s="3">
        <f>+Tabella2026[[#This Row],[INCIDENZA POPOLAZIONE PER DIFFERENZA]]*(PLAFOND-SUM(Tabella2026[CONTRIBUTO SULLA BASE DELLA POPOLAZIONE]))</f>
        <v>0</v>
      </c>
      <c r="R6529" s="3">
        <f>+Tabella2026[[#This Row],[CONTRIBUTO SULLA BASE DELLA POPOLAZIONE]]+Tabella2026[[#This Row],[CONTRIBUTO SULLA BASE DEL REDDITO]]</f>
        <v>3441.2820266213062</v>
      </c>
      <c r="S6529" s="3">
        <f>+Tabella2026[[#This Row],[CONTRIBUTO TOTALE]]/(PLAFOND/N_TESSERE)</f>
        <v>6.8825640532426124</v>
      </c>
      <c r="T6529" s="3">
        <f>+MAX(CEILING(Tabella2026[[#This Row],[preDEF1]],1),1)</f>
        <v>7</v>
      </c>
      <c r="U6529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29" s="21">
        <f>+Tabella2026[[#This Row],[DEF - n. card]]*(PLAFOND/N_TESSERE)</f>
        <v>3500</v>
      </c>
      <c r="W6529" s="18"/>
    </row>
    <row r="6530" spans="2:23" x14ac:dyDescent="0.25">
      <c r="B6530" s="1" t="s">
        <v>13003</v>
      </c>
      <c r="C6530" s="2">
        <v>66010</v>
      </c>
      <c r="D6530" s="1" t="s">
        <v>13004</v>
      </c>
      <c r="E6530" s="1" t="s">
        <v>96</v>
      </c>
      <c r="F6530" s="1" t="s">
        <v>201</v>
      </c>
      <c r="G6530" s="1" t="s">
        <v>11807</v>
      </c>
      <c r="H6530" s="1" t="s">
        <v>15836</v>
      </c>
      <c r="I6530" s="5">
        <v>688</v>
      </c>
      <c r="J6530" s="5">
        <v>7869329</v>
      </c>
      <c r="K6530" s="3">
        <f>+Tabella2026[[#This Row],[POP_2024]]/SUM(Tabella2026[POP_2024])</f>
        <v>1.1672201688044666E-5</v>
      </c>
      <c r="L6530" s="3">
        <f>+Tabella2026[[#This Row],[INCIDENZA POPOLAZIONE]]*(PLAFOND/2)</f>
        <v>3436.2874228090836</v>
      </c>
      <c r="M6530" s="3">
        <f>+IFERROR(Tabella2026[[#This Row],[reddito_2024]]/Tabella2026[[#This Row],[POP_2024]],"")</f>
        <v>11437.978197674418</v>
      </c>
      <c r="N6530" s="3">
        <f>+IF(Tabella2026[[#This Row],[REDDITO COMPLESSIVO PROCAPITE]]&lt;media_aggr_reddito_pc,(media_aggr_reddito_pc-Tabella2026[[#This Row],[REDDITO COMPLESSIVO PROCAPITE]]),0)</f>
        <v>6387.0878649343231</v>
      </c>
      <c r="O6530" s="3">
        <f>+Tabella2026[[#This Row],[DIFFERENZA REDDITO INFERIORE ALLA MEDIA DALLA MEDIA]]*Tabella2026[[#This Row],[POP_2024]]</f>
        <v>4394316.4510748144</v>
      </c>
      <c r="P6530" s="3">
        <f>+Tabella2026[[#This Row],[POPOLAZIONE PER DIFFERENZA ]]/SUM(Tabella2026[[POPOLAZIONE PER DIFFERENZA ]])</f>
        <v>3.8985589205807917E-5</v>
      </c>
      <c r="Q6530" s="3">
        <f>+Tabella2026[[#This Row],[INCIDENZA POPOLAZIONE PER DIFFERENZA]]*(PLAFOND-SUM(Tabella2026[CONTRIBUTO SULLA BASE DELLA POPOLAZIONE]))</f>
        <v>11477.328222997992</v>
      </c>
      <c r="R6530" s="3">
        <f>+Tabella2026[[#This Row],[CONTRIBUTO SULLA BASE DELLA POPOLAZIONE]]+Tabella2026[[#This Row],[CONTRIBUTO SULLA BASE DEL REDDITO]]</f>
        <v>14913.615645807076</v>
      </c>
      <c r="S6530" s="3">
        <f>+Tabella2026[[#This Row],[CONTRIBUTO TOTALE]]/(PLAFOND/N_TESSERE)</f>
        <v>29.827231291614154</v>
      </c>
      <c r="T6530" s="3">
        <f>+MAX(CEILING(Tabella2026[[#This Row],[preDEF1]],1),1)</f>
        <v>30</v>
      </c>
      <c r="U6530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530" s="21">
        <f>+Tabella2026[[#This Row],[DEF - n. card]]*(PLAFOND/N_TESSERE)</f>
        <v>15000</v>
      </c>
      <c r="W6530" s="18"/>
    </row>
    <row r="6531" spans="2:23" x14ac:dyDescent="0.25">
      <c r="B6531" s="1" t="s">
        <v>13085</v>
      </c>
      <c r="C6531" s="2">
        <v>22029</v>
      </c>
      <c r="D6531" s="1" t="s">
        <v>13086</v>
      </c>
      <c r="E6531" s="1" t="s">
        <v>99</v>
      </c>
      <c r="F6531" s="1" t="s">
        <v>98</v>
      </c>
      <c r="G6531" s="1" t="s">
        <v>11807</v>
      </c>
      <c r="H6531" s="1" t="s">
        <v>15835</v>
      </c>
      <c r="I6531" s="5">
        <v>688</v>
      </c>
      <c r="J6531" s="5">
        <v>15335613</v>
      </c>
      <c r="K6531" s="3">
        <f>+Tabella2026[[#This Row],[POP_2024]]/SUM(Tabella2026[POP_2024])</f>
        <v>1.1672201688044666E-5</v>
      </c>
      <c r="L6531" s="3">
        <f>+Tabella2026[[#This Row],[INCIDENZA POPOLAZIONE]]*(PLAFOND/2)</f>
        <v>3436.2874228090836</v>
      </c>
      <c r="M6531" s="3">
        <f>+IFERROR(Tabella2026[[#This Row],[reddito_2024]]/Tabella2026[[#This Row],[POP_2024]],"")</f>
        <v>22290.135174418603</v>
      </c>
      <c r="N6531" s="3">
        <f>+IF(Tabella2026[[#This Row],[REDDITO COMPLESSIVO PROCAPITE]]&lt;media_aggr_reddito_pc,(media_aggr_reddito_pc-Tabella2026[[#This Row],[REDDITO COMPLESSIVO PROCAPITE]]),0)</f>
        <v>0</v>
      </c>
      <c r="O6531" s="3">
        <f>+Tabella2026[[#This Row],[DIFFERENZA REDDITO INFERIORE ALLA MEDIA DALLA MEDIA]]*Tabella2026[[#This Row],[POP_2024]]</f>
        <v>0</v>
      </c>
      <c r="P6531" s="3">
        <f>+Tabella2026[[#This Row],[POPOLAZIONE PER DIFFERENZA ]]/SUM(Tabella2026[[POPOLAZIONE PER DIFFERENZA ]])</f>
        <v>0</v>
      </c>
      <c r="Q6531" s="3">
        <f>+Tabella2026[[#This Row],[INCIDENZA POPOLAZIONE PER DIFFERENZA]]*(PLAFOND-SUM(Tabella2026[CONTRIBUTO SULLA BASE DELLA POPOLAZIONE]))</f>
        <v>0</v>
      </c>
      <c r="R6531" s="3">
        <f>+Tabella2026[[#This Row],[CONTRIBUTO SULLA BASE DELLA POPOLAZIONE]]+Tabella2026[[#This Row],[CONTRIBUTO SULLA BASE DEL REDDITO]]</f>
        <v>3436.2874228090836</v>
      </c>
      <c r="S6531" s="3">
        <f>+Tabella2026[[#This Row],[CONTRIBUTO TOTALE]]/(PLAFOND/N_TESSERE)</f>
        <v>6.8725748456181677</v>
      </c>
      <c r="T6531" s="3">
        <f>+MAX(CEILING(Tabella2026[[#This Row],[preDEF1]],1),1)</f>
        <v>7</v>
      </c>
      <c r="U6531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31" s="21">
        <f>+Tabella2026[[#This Row],[DEF - n. card]]*(PLAFOND/N_TESSERE)</f>
        <v>3500</v>
      </c>
      <c r="W6531" s="18"/>
    </row>
    <row r="6532" spans="2:23" x14ac:dyDescent="0.25">
      <c r="B6532" s="1" t="s">
        <v>13115</v>
      </c>
      <c r="C6532" s="2">
        <v>5030</v>
      </c>
      <c r="D6532" s="1" t="s">
        <v>13116</v>
      </c>
      <c r="E6532" s="1" t="s">
        <v>18</v>
      </c>
      <c r="F6532" s="1" t="s">
        <v>182</v>
      </c>
      <c r="G6532" s="1" t="s">
        <v>11807</v>
      </c>
      <c r="H6532" s="1" t="s">
        <v>15835</v>
      </c>
      <c r="I6532" s="5">
        <v>688</v>
      </c>
      <c r="J6532" s="5">
        <v>13624800</v>
      </c>
      <c r="K6532" s="3">
        <f>+Tabella2026[[#This Row],[POP_2024]]/SUM(Tabella2026[POP_2024])</f>
        <v>1.1672201688044666E-5</v>
      </c>
      <c r="L6532" s="3">
        <f>+Tabella2026[[#This Row],[INCIDENZA POPOLAZIONE]]*(PLAFOND/2)</f>
        <v>3436.2874228090836</v>
      </c>
      <c r="M6532" s="3">
        <f>+IFERROR(Tabella2026[[#This Row],[reddito_2024]]/Tabella2026[[#This Row],[POP_2024]],"")</f>
        <v>19803.488372093023</v>
      </c>
      <c r="N6532" s="3">
        <f>+IF(Tabella2026[[#This Row],[REDDITO COMPLESSIVO PROCAPITE]]&lt;media_aggr_reddito_pc,(media_aggr_reddito_pc-Tabella2026[[#This Row],[REDDITO COMPLESSIVO PROCAPITE]]),0)</f>
        <v>0</v>
      </c>
      <c r="O6532" s="3">
        <f>+Tabella2026[[#This Row],[DIFFERENZA REDDITO INFERIORE ALLA MEDIA DALLA MEDIA]]*Tabella2026[[#This Row],[POP_2024]]</f>
        <v>0</v>
      </c>
      <c r="P6532" s="3">
        <f>+Tabella2026[[#This Row],[POPOLAZIONE PER DIFFERENZA ]]/SUM(Tabella2026[[POPOLAZIONE PER DIFFERENZA ]])</f>
        <v>0</v>
      </c>
      <c r="Q6532" s="3">
        <f>+Tabella2026[[#This Row],[INCIDENZA POPOLAZIONE PER DIFFERENZA]]*(PLAFOND-SUM(Tabella2026[CONTRIBUTO SULLA BASE DELLA POPOLAZIONE]))</f>
        <v>0</v>
      </c>
      <c r="R6532" s="3">
        <f>+Tabella2026[[#This Row],[CONTRIBUTO SULLA BASE DELLA POPOLAZIONE]]+Tabella2026[[#This Row],[CONTRIBUTO SULLA BASE DEL REDDITO]]</f>
        <v>3436.2874228090836</v>
      </c>
      <c r="S6532" s="3">
        <f>+Tabella2026[[#This Row],[CONTRIBUTO TOTALE]]/(PLAFOND/N_TESSERE)</f>
        <v>6.8725748456181677</v>
      </c>
      <c r="T6532" s="3">
        <f>+MAX(CEILING(Tabella2026[[#This Row],[preDEF1]],1),1)</f>
        <v>7</v>
      </c>
      <c r="U653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32" s="21">
        <f>+Tabella2026[[#This Row],[DEF - n. card]]*(PLAFOND/N_TESSERE)</f>
        <v>3500</v>
      </c>
      <c r="W6532" s="18"/>
    </row>
    <row r="6533" spans="2:23" x14ac:dyDescent="0.25">
      <c r="B6533" s="1" t="s">
        <v>13047</v>
      </c>
      <c r="C6533" s="2">
        <v>96024</v>
      </c>
      <c r="D6533" s="1" t="s">
        <v>13048</v>
      </c>
      <c r="E6533" s="1" t="s">
        <v>18</v>
      </c>
      <c r="F6533" s="1" t="s">
        <v>403</v>
      </c>
      <c r="G6533" s="1" t="s">
        <v>11807</v>
      </c>
      <c r="H6533" s="1" t="s">
        <v>15835</v>
      </c>
      <c r="I6533" s="5">
        <v>688</v>
      </c>
      <c r="J6533" s="5">
        <v>11834464</v>
      </c>
      <c r="K6533" s="3">
        <f>+Tabella2026[[#This Row],[POP_2024]]/SUM(Tabella2026[POP_2024])</f>
        <v>1.1672201688044666E-5</v>
      </c>
      <c r="L6533" s="3">
        <f>+Tabella2026[[#This Row],[INCIDENZA POPOLAZIONE]]*(PLAFOND/2)</f>
        <v>3436.2874228090836</v>
      </c>
      <c r="M6533" s="3">
        <f>+IFERROR(Tabella2026[[#This Row],[reddito_2024]]/Tabella2026[[#This Row],[POP_2024]],"")</f>
        <v>17201.255813953489</v>
      </c>
      <c r="N6533" s="3">
        <f>+IF(Tabella2026[[#This Row],[REDDITO COMPLESSIVO PROCAPITE]]&lt;media_aggr_reddito_pc,(media_aggr_reddito_pc-Tabella2026[[#This Row],[REDDITO COMPLESSIVO PROCAPITE]]),0)</f>
        <v>623.81024865525251</v>
      </c>
      <c r="O6533" s="3">
        <f>+Tabella2026[[#This Row],[DIFFERENZA REDDITO INFERIORE ALLA MEDIA DALLA MEDIA]]*Tabella2026[[#This Row],[POP_2024]]</f>
        <v>429181.45107481373</v>
      </c>
      <c r="P6533" s="3">
        <f>+Tabella2026[[#This Row],[POPOLAZIONE PER DIFFERENZA ]]/SUM(Tabella2026[[POPOLAZIONE PER DIFFERENZA ]])</f>
        <v>3.8076210333606604E-6</v>
      </c>
      <c r="Q6533" s="3">
        <f>+Tabella2026[[#This Row],[INCIDENZA POPOLAZIONE PER DIFFERENZA]]*(PLAFOND-SUM(Tabella2026[CONTRIBUTO SULLA BASE DELLA POPOLAZIONE]))</f>
        <v>1120.960776505608</v>
      </c>
      <c r="R6533" s="3">
        <f>+Tabella2026[[#This Row],[CONTRIBUTO SULLA BASE DELLA POPOLAZIONE]]+Tabella2026[[#This Row],[CONTRIBUTO SULLA BASE DEL REDDITO]]</f>
        <v>4557.2481993146921</v>
      </c>
      <c r="S6533" s="3">
        <f>+Tabella2026[[#This Row],[CONTRIBUTO TOTALE]]/(PLAFOND/N_TESSERE)</f>
        <v>9.1144963986293845</v>
      </c>
      <c r="T6533" s="3">
        <f>+MAX(CEILING(Tabella2026[[#This Row],[preDEF1]],1),1)</f>
        <v>10</v>
      </c>
      <c r="U6533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533" s="21">
        <f>+Tabella2026[[#This Row],[DEF - n. card]]*(PLAFOND/N_TESSERE)</f>
        <v>5000</v>
      </c>
      <c r="W6533" s="18"/>
    </row>
    <row r="6534" spans="2:23" x14ac:dyDescent="0.25">
      <c r="B6534" s="1" t="s">
        <v>13079</v>
      </c>
      <c r="C6534" s="2">
        <v>80020</v>
      </c>
      <c r="D6534" s="1" t="s">
        <v>13080</v>
      </c>
      <c r="E6534" s="1" t="s">
        <v>61</v>
      </c>
      <c r="F6534" s="1" t="s">
        <v>62</v>
      </c>
      <c r="G6534" s="1" t="s">
        <v>11807</v>
      </c>
      <c r="H6534" s="1" t="s">
        <v>15836</v>
      </c>
      <c r="I6534" s="5">
        <v>687</v>
      </c>
      <c r="J6534" s="5">
        <v>7574630</v>
      </c>
      <c r="K6534" s="3">
        <f>+Tabella2026[[#This Row],[POP_2024]]/SUM(Tabella2026[POP_2024])</f>
        <v>1.1655236278614368E-5</v>
      </c>
      <c r="L6534" s="3">
        <f>+Tabella2026[[#This Row],[INCIDENZA POPOLAZIONE]]*(PLAFOND/2)</f>
        <v>3431.2928189968611</v>
      </c>
      <c r="M6534" s="3">
        <f>+IFERROR(Tabella2026[[#This Row],[reddito_2024]]/Tabella2026[[#This Row],[POP_2024]],"")</f>
        <v>11025.662299854439</v>
      </c>
      <c r="N6534" s="3">
        <f>+IF(Tabella2026[[#This Row],[REDDITO COMPLESSIVO PROCAPITE]]&lt;media_aggr_reddito_pc,(media_aggr_reddito_pc-Tabella2026[[#This Row],[REDDITO COMPLESSIVO PROCAPITE]]),0)</f>
        <v>6799.4037627543021</v>
      </c>
      <c r="O6534" s="3">
        <f>+Tabella2026[[#This Row],[DIFFERENZA REDDITO INFERIORE ALLA MEDIA DALLA MEDIA]]*Tabella2026[[#This Row],[POP_2024]]</f>
        <v>4671190.3850122057</v>
      </c>
      <c r="P6534" s="3">
        <f>+Tabella2026[[#This Row],[POPOLAZIONE PER DIFFERENZA ]]/SUM(Tabella2026[[POPOLAZIONE PER DIFFERENZA ]])</f>
        <v>4.144196520204255E-5</v>
      </c>
      <c r="Q6534" s="3">
        <f>+Tabella2026[[#This Row],[INCIDENZA POPOLAZIONE PER DIFFERENZA]]*(PLAFOND-SUM(Tabella2026[CONTRIBUTO SULLA BASE DELLA POPOLAZIONE]))</f>
        <v>12200.483474007475</v>
      </c>
      <c r="R6534" s="3">
        <f>+Tabella2026[[#This Row],[CONTRIBUTO SULLA BASE DELLA POPOLAZIONE]]+Tabella2026[[#This Row],[CONTRIBUTO SULLA BASE DEL REDDITO]]</f>
        <v>15631.776293004335</v>
      </c>
      <c r="S6534" s="3">
        <f>+Tabella2026[[#This Row],[CONTRIBUTO TOTALE]]/(PLAFOND/N_TESSERE)</f>
        <v>31.263552586008672</v>
      </c>
      <c r="T6534" s="3">
        <f>+MAX(CEILING(Tabella2026[[#This Row],[preDEF1]],1),1)</f>
        <v>32</v>
      </c>
      <c r="U6534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6534" s="21">
        <f>+Tabella2026[[#This Row],[DEF - n. card]]*(PLAFOND/N_TESSERE)</f>
        <v>16000</v>
      </c>
      <c r="W6534" s="18"/>
    </row>
    <row r="6535" spans="2:23" x14ac:dyDescent="0.25">
      <c r="B6535" s="1" t="s">
        <v>13149</v>
      </c>
      <c r="C6535" s="2">
        <v>83053</v>
      </c>
      <c r="D6535" s="1" t="s">
        <v>13150</v>
      </c>
      <c r="E6535" s="1" t="s">
        <v>21</v>
      </c>
      <c r="F6535" s="1" t="s">
        <v>42</v>
      </c>
      <c r="G6535" s="1" t="s">
        <v>11807</v>
      </c>
      <c r="H6535" s="1" t="s">
        <v>15836</v>
      </c>
      <c r="I6535" s="5">
        <v>687</v>
      </c>
      <c r="J6535" s="5">
        <v>7322787</v>
      </c>
      <c r="K6535" s="3">
        <f>+Tabella2026[[#This Row],[POP_2024]]/SUM(Tabella2026[POP_2024])</f>
        <v>1.1655236278614368E-5</v>
      </c>
      <c r="L6535" s="3">
        <f>+Tabella2026[[#This Row],[INCIDENZA POPOLAZIONE]]*(PLAFOND/2)</f>
        <v>3431.2928189968611</v>
      </c>
      <c r="M6535" s="3">
        <f>+IFERROR(Tabella2026[[#This Row],[reddito_2024]]/Tabella2026[[#This Row],[POP_2024]],"")</f>
        <v>10659.078602620088</v>
      </c>
      <c r="N6535" s="3">
        <f>+IF(Tabella2026[[#This Row],[REDDITO COMPLESSIVO PROCAPITE]]&lt;media_aggr_reddito_pc,(media_aggr_reddito_pc-Tabella2026[[#This Row],[REDDITO COMPLESSIVO PROCAPITE]]),0)</f>
        <v>7165.9874599886534</v>
      </c>
      <c r="O6535" s="3">
        <f>+Tabella2026[[#This Row],[DIFFERENZA REDDITO INFERIORE ALLA MEDIA DALLA MEDIA]]*Tabella2026[[#This Row],[POP_2024]]</f>
        <v>4923033.3850122048</v>
      </c>
      <c r="P6535" s="3">
        <f>+Tabella2026[[#This Row],[POPOLAZIONE PER DIFFERENZA ]]/SUM(Tabella2026[[POPOLAZIONE PER DIFFERENZA ]])</f>
        <v>4.3676271231585951E-5</v>
      </c>
      <c r="Q6535" s="3">
        <f>+Tabella2026[[#This Row],[INCIDENZA POPOLAZIONE PER DIFFERENZA]]*(PLAFOND-SUM(Tabella2026[CONTRIBUTO SULLA BASE DELLA POPOLAZIONE]))</f>
        <v>12858.261493375532</v>
      </c>
      <c r="R6535" s="3">
        <f>+Tabella2026[[#This Row],[CONTRIBUTO SULLA BASE DELLA POPOLAZIONE]]+Tabella2026[[#This Row],[CONTRIBUTO SULLA BASE DEL REDDITO]]</f>
        <v>16289.554312372393</v>
      </c>
      <c r="S6535" s="3">
        <f>+Tabella2026[[#This Row],[CONTRIBUTO TOTALE]]/(PLAFOND/N_TESSERE)</f>
        <v>32.579108624744784</v>
      </c>
      <c r="T6535" s="3">
        <f>+MAX(CEILING(Tabella2026[[#This Row],[preDEF1]],1),1)</f>
        <v>33</v>
      </c>
      <c r="U6535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6535" s="21">
        <f>+Tabella2026[[#This Row],[DEF - n. card]]*(PLAFOND/N_TESSERE)</f>
        <v>16500</v>
      </c>
      <c r="W6535" s="18"/>
    </row>
    <row r="6536" spans="2:23" x14ac:dyDescent="0.25">
      <c r="B6536" s="1" t="s">
        <v>12907</v>
      </c>
      <c r="C6536" s="2">
        <v>80070</v>
      </c>
      <c r="D6536" s="1" t="s">
        <v>12908</v>
      </c>
      <c r="E6536" s="1" t="s">
        <v>61</v>
      </c>
      <c r="F6536" s="1" t="s">
        <v>62</v>
      </c>
      <c r="G6536" s="1" t="s">
        <v>11807</v>
      </c>
      <c r="H6536" s="1" t="s">
        <v>15836</v>
      </c>
      <c r="I6536" s="5">
        <v>687</v>
      </c>
      <c r="J6536" s="5">
        <v>9546651</v>
      </c>
      <c r="K6536" s="3">
        <f>+Tabella2026[[#This Row],[POP_2024]]/SUM(Tabella2026[POP_2024])</f>
        <v>1.1655236278614368E-5</v>
      </c>
      <c r="L6536" s="3">
        <f>+Tabella2026[[#This Row],[INCIDENZA POPOLAZIONE]]*(PLAFOND/2)</f>
        <v>3431.2928189968611</v>
      </c>
      <c r="M6536" s="3">
        <f>+IFERROR(Tabella2026[[#This Row],[reddito_2024]]/Tabella2026[[#This Row],[POP_2024]],"")</f>
        <v>13896.144104803494</v>
      </c>
      <c r="N6536" s="3">
        <f>+IF(Tabella2026[[#This Row],[REDDITO COMPLESSIVO PROCAPITE]]&lt;media_aggr_reddito_pc,(media_aggr_reddito_pc-Tabella2026[[#This Row],[REDDITO COMPLESSIVO PROCAPITE]]),0)</f>
        <v>3928.9219578052471</v>
      </c>
      <c r="O6536" s="3">
        <f>+Tabella2026[[#This Row],[DIFFERENZA REDDITO INFERIORE ALLA MEDIA DALLA MEDIA]]*Tabella2026[[#This Row],[POP_2024]]</f>
        <v>2699169.3850122048</v>
      </c>
      <c r="P6536" s="3">
        <f>+Tabella2026[[#This Row],[POPOLAZIONE PER DIFFERENZA ]]/SUM(Tabella2026[[POPOLAZIONE PER DIFFERENZA ]])</f>
        <v>2.3946547776558261E-5</v>
      </c>
      <c r="Q6536" s="3">
        <f>+Tabella2026[[#This Row],[INCIDENZA POPOLAZIONE PER DIFFERENZA]]*(PLAFOND-SUM(Tabella2026[CONTRIBUTO SULLA BASE DELLA POPOLAZIONE]))</f>
        <v>7049.845705507948</v>
      </c>
      <c r="R6536" s="3">
        <f>+Tabella2026[[#This Row],[CONTRIBUTO SULLA BASE DELLA POPOLAZIONE]]+Tabella2026[[#This Row],[CONTRIBUTO SULLA BASE DEL REDDITO]]</f>
        <v>10481.13852450481</v>
      </c>
      <c r="S6536" s="3">
        <f>+Tabella2026[[#This Row],[CONTRIBUTO TOTALE]]/(PLAFOND/N_TESSERE)</f>
        <v>20.962277049009618</v>
      </c>
      <c r="T6536" s="3">
        <f>+MAX(CEILING(Tabella2026[[#This Row],[preDEF1]],1),1)</f>
        <v>21</v>
      </c>
      <c r="U6536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536" s="21">
        <f>+Tabella2026[[#This Row],[DEF - n. card]]*(PLAFOND/N_TESSERE)</f>
        <v>10500</v>
      </c>
      <c r="W6536" s="18"/>
    </row>
    <row r="6537" spans="2:23" x14ac:dyDescent="0.25">
      <c r="B6537" s="1" t="s">
        <v>13077</v>
      </c>
      <c r="C6537" s="2">
        <v>59033</v>
      </c>
      <c r="D6537" s="1" t="s">
        <v>13078</v>
      </c>
      <c r="E6537" s="1" t="s">
        <v>8</v>
      </c>
      <c r="F6537" s="1" t="s">
        <v>84</v>
      </c>
      <c r="G6537" s="1" t="s">
        <v>11807</v>
      </c>
      <c r="H6537" s="1" t="s">
        <v>15834</v>
      </c>
      <c r="I6537" s="5">
        <v>687</v>
      </c>
      <c r="J6537" s="5">
        <v>11536746</v>
      </c>
      <c r="K6537" s="3">
        <f>+Tabella2026[[#This Row],[POP_2024]]/SUM(Tabella2026[POP_2024])</f>
        <v>1.1655236278614368E-5</v>
      </c>
      <c r="L6537" s="3">
        <f>+Tabella2026[[#This Row],[INCIDENZA POPOLAZIONE]]*(PLAFOND/2)</f>
        <v>3431.2928189968611</v>
      </c>
      <c r="M6537" s="3">
        <f>+IFERROR(Tabella2026[[#This Row],[reddito_2024]]/Tabella2026[[#This Row],[POP_2024]],"")</f>
        <v>16792.934497816594</v>
      </c>
      <c r="N6537" s="3">
        <f>+IF(Tabella2026[[#This Row],[REDDITO COMPLESSIVO PROCAPITE]]&lt;media_aggr_reddito_pc,(media_aggr_reddito_pc-Tabella2026[[#This Row],[REDDITO COMPLESSIVO PROCAPITE]]),0)</f>
        <v>1032.1315647921474</v>
      </c>
      <c r="O6537" s="3">
        <f>+Tabella2026[[#This Row],[DIFFERENZA REDDITO INFERIORE ALLA MEDIA DALLA MEDIA]]*Tabella2026[[#This Row],[POP_2024]]</f>
        <v>709074.38501220522</v>
      </c>
      <c r="P6537" s="3">
        <f>+Tabella2026[[#This Row],[POPOLAZIONE PER DIFFERENZA ]]/SUM(Tabella2026[[POPOLAZIONE PER DIFFERENZA ]])</f>
        <v>6.2907810573554144E-6</v>
      </c>
      <c r="Q6537" s="3">
        <f>+Tabella2026[[#This Row],[INCIDENZA POPOLAZIONE PER DIFFERENZA]]*(PLAFOND-SUM(Tabella2026[CONTRIBUTO SULLA BASE DELLA POPOLAZIONE]))</f>
        <v>1852.0012251996484</v>
      </c>
      <c r="R6537" s="3">
        <f>+Tabella2026[[#This Row],[CONTRIBUTO SULLA BASE DELLA POPOLAZIONE]]+Tabella2026[[#This Row],[CONTRIBUTO SULLA BASE DEL REDDITO]]</f>
        <v>5283.2940441965093</v>
      </c>
      <c r="S6537" s="3">
        <f>+Tabella2026[[#This Row],[CONTRIBUTO TOTALE]]/(PLAFOND/N_TESSERE)</f>
        <v>10.566588088393019</v>
      </c>
      <c r="T6537" s="3">
        <f>+MAX(CEILING(Tabella2026[[#This Row],[preDEF1]],1),1)</f>
        <v>11</v>
      </c>
      <c r="U6537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537" s="21">
        <f>+Tabella2026[[#This Row],[DEF - n. card]]*(PLAFOND/N_TESSERE)</f>
        <v>5500</v>
      </c>
      <c r="W6537" s="18"/>
    </row>
    <row r="6538" spans="2:23" x14ac:dyDescent="0.25">
      <c r="B6538" s="1" t="s">
        <v>13161</v>
      </c>
      <c r="C6538" s="2">
        <v>17027</v>
      </c>
      <c r="D6538" s="1" t="s">
        <v>13162</v>
      </c>
      <c r="E6538" s="1" t="s">
        <v>12</v>
      </c>
      <c r="F6538" s="1" t="s">
        <v>50</v>
      </c>
      <c r="G6538" s="1" t="s">
        <v>11807</v>
      </c>
      <c r="H6538" s="1" t="s">
        <v>15835</v>
      </c>
      <c r="I6538" s="5">
        <v>686</v>
      </c>
      <c r="J6538" s="5">
        <v>12203030</v>
      </c>
      <c r="K6538" s="3">
        <f>+Tabella2026[[#This Row],[POP_2024]]/SUM(Tabella2026[POP_2024])</f>
        <v>1.1638270869184071E-5</v>
      </c>
      <c r="L6538" s="3">
        <f>+Tabella2026[[#This Row],[INCIDENZA POPOLAZIONE]]*(PLAFOND/2)</f>
        <v>3426.2982151846386</v>
      </c>
      <c r="M6538" s="3">
        <f>+IFERROR(Tabella2026[[#This Row],[reddito_2024]]/Tabella2026[[#This Row],[POP_2024]],"")</f>
        <v>17788.673469387755</v>
      </c>
      <c r="N6538" s="3">
        <f>+IF(Tabella2026[[#This Row],[REDDITO COMPLESSIVO PROCAPITE]]&lt;media_aggr_reddito_pc,(media_aggr_reddito_pc-Tabella2026[[#This Row],[REDDITO COMPLESSIVO PROCAPITE]]),0)</f>
        <v>36.392593220985873</v>
      </c>
      <c r="O6538" s="3">
        <f>+Tabella2026[[#This Row],[DIFFERENZA REDDITO INFERIORE ALLA MEDIA DALLA MEDIA]]*Tabella2026[[#This Row],[POP_2024]]</f>
        <v>24965.318949596309</v>
      </c>
      <c r="P6538" s="3">
        <f>+Tabella2026[[#This Row],[POPOLAZIONE PER DIFFERENZA ]]/SUM(Tabella2026[[POPOLAZIONE PER DIFFERENZA ]])</f>
        <v>2.2148784226108143E-7</v>
      </c>
      <c r="Q6538" s="3">
        <f>+Tabella2026[[#This Row],[INCIDENZA POPOLAZIONE PER DIFFERENZA]]*(PLAFOND-SUM(Tabella2026[CONTRIBUTO SULLA BASE DELLA POPOLAZIONE]))</f>
        <v>65.205854645780946</v>
      </c>
      <c r="R6538" s="3">
        <f>+Tabella2026[[#This Row],[CONTRIBUTO SULLA BASE DELLA POPOLAZIONE]]+Tabella2026[[#This Row],[CONTRIBUTO SULLA BASE DEL REDDITO]]</f>
        <v>3491.5040698304197</v>
      </c>
      <c r="S6538" s="3">
        <f>+Tabella2026[[#This Row],[CONTRIBUTO TOTALE]]/(PLAFOND/N_TESSERE)</f>
        <v>6.9830081396608392</v>
      </c>
      <c r="T6538" s="3">
        <f>+MAX(CEILING(Tabella2026[[#This Row],[preDEF1]],1),1)</f>
        <v>7</v>
      </c>
      <c r="U6538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38" s="21">
        <f>+Tabella2026[[#This Row],[DEF - n. card]]*(PLAFOND/N_TESSERE)</f>
        <v>3500</v>
      </c>
      <c r="W6538" s="18"/>
    </row>
    <row r="6539" spans="2:23" x14ac:dyDescent="0.25">
      <c r="B6539" s="1" t="s">
        <v>13159</v>
      </c>
      <c r="C6539" s="2">
        <v>54043</v>
      </c>
      <c r="D6539" s="1" t="s">
        <v>13160</v>
      </c>
      <c r="E6539" s="1" t="s">
        <v>67</v>
      </c>
      <c r="F6539" s="1" t="s">
        <v>66</v>
      </c>
      <c r="G6539" s="1" t="s">
        <v>11807</v>
      </c>
      <c r="H6539" s="1" t="s">
        <v>15834</v>
      </c>
      <c r="I6539" s="5">
        <v>686</v>
      </c>
      <c r="J6539" s="5">
        <v>9509723</v>
      </c>
      <c r="K6539" s="3">
        <f>+Tabella2026[[#This Row],[POP_2024]]/SUM(Tabella2026[POP_2024])</f>
        <v>1.1638270869184071E-5</v>
      </c>
      <c r="L6539" s="3">
        <f>+Tabella2026[[#This Row],[INCIDENZA POPOLAZIONE]]*(PLAFOND/2)</f>
        <v>3426.2982151846386</v>
      </c>
      <c r="M6539" s="3">
        <f>+IFERROR(Tabella2026[[#This Row],[reddito_2024]]/Tabella2026[[#This Row],[POP_2024]],"")</f>
        <v>13862.569970845481</v>
      </c>
      <c r="N6539" s="3">
        <f>+IF(Tabella2026[[#This Row],[REDDITO COMPLESSIVO PROCAPITE]]&lt;media_aggr_reddito_pc,(media_aggr_reddito_pc-Tabella2026[[#This Row],[REDDITO COMPLESSIVO PROCAPITE]]),0)</f>
        <v>3962.4960917632598</v>
      </c>
      <c r="O6539" s="3">
        <f>+Tabella2026[[#This Row],[DIFFERENZA REDDITO INFERIORE ALLA MEDIA DALLA MEDIA]]*Tabella2026[[#This Row],[POP_2024]]</f>
        <v>2718272.318949596</v>
      </c>
      <c r="P6539" s="3">
        <f>+Tabella2026[[#This Row],[POPOLAZIONE PER DIFFERENZA ]]/SUM(Tabella2026[[POPOLAZIONE PER DIFFERENZA ]])</f>
        <v>2.4116025588045115E-5</v>
      </c>
      <c r="Q6539" s="3">
        <f>+Tabella2026[[#This Row],[INCIDENZA POPOLAZIONE PER DIFFERENZA]]*(PLAFOND-SUM(Tabella2026[CONTRIBUTO SULLA BASE DELLA POPOLAZIONE]))</f>
        <v>7099.7398461013199</v>
      </c>
      <c r="R6539" s="3">
        <f>+Tabella2026[[#This Row],[CONTRIBUTO SULLA BASE DELLA POPOLAZIONE]]+Tabella2026[[#This Row],[CONTRIBUTO SULLA BASE DEL REDDITO]]</f>
        <v>10526.038061285959</v>
      </c>
      <c r="S6539" s="3">
        <f>+Tabella2026[[#This Row],[CONTRIBUTO TOTALE]]/(PLAFOND/N_TESSERE)</f>
        <v>21.052076122571918</v>
      </c>
      <c r="T6539" s="3">
        <f>+MAX(CEILING(Tabella2026[[#This Row],[preDEF1]],1),1)</f>
        <v>22</v>
      </c>
      <c r="U6539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6539" s="21">
        <f>+Tabella2026[[#This Row],[DEF - n. card]]*(PLAFOND/N_TESSERE)</f>
        <v>11000</v>
      </c>
      <c r="W6539" s="18"/>
    </row>
    <row r="6540" spans="2:23" x14ac:dyDescent="0.25">
      <c r="B6540" s="1" t="s">
        <v>13139</v>
      </c>
      <c r="C6540" s="2">
        <v>16019</v>
      </c>
      <c r="D6540" s="1" t="s">
        <v>13140</v>
      </c>
      <c r="E6540" s="1" t="s">
        <v>12</v>
      </c>
      <c r="F6540" s="1" t="s">
        <v>93</v>
      </c>
      <c r="G6540" s="1" t="s">
        <v>11807</v>
      </c>
      <c r="H6540" s="1" t="s">
        <v>15835</v>
      </c>
      <c r="I6540" s="5">
        <v>685</v>
      </c>
      <c r="J6540" s="5">
        <v>11856070</v>
      </c>
      <c r="K6540" s="3">
        <f>+Tabella2026[[#This Row],[POP_2024]]/SUM(Tabella2026[POP_2024])</f>
        <v>1.1621305459753773E-5</v>
      </c>
      <c r="L6540" s="3">
        <f>+Tabella2026[[#This Row],[INCIDENZA POPOLAZIONE]]*(PLAFOND/2)</f>
        <v>3421.3036113724161</v>
      </c>
      <c r="M6540" s="3">
        <f>+IFERROR(Tabella2026[[#This Row],[reddito_2024]]/Tabella2026[[#This Row],[POP_2024]],"")</f>
        <v>17308.131386861314</v>
      </c>
      <c r="N6540" s="3">
        <f>+IF(Tabella2026[[#This Row],[REDDITO COMPLESSIVO PROCAPITE]]&lt;media_aggr_reddito_pc,(media_aggr_reddito_pc-Tabella2026[[#This Row],[REDDITO COMPLESSIVO PROCAPITE]]),0)</f>
        <v>516.93467574742681</v>
      </c>
      <c r="O6540" s="3">
        <f>+Tabella2026[[#This Row],[DIFFERENZA REDDITO INFERIORE ALLA MEDIA DALLA MEDIA]]*Tabella2026[[#This Row],[POP_2024]]</f>
        <v>354100.25288698735</v>
      </c>
      <c r="P6540" s="3">
        <f>+Tabella2026[[#This Row],[POPOLAZIONE PER DIFFERENZA ]]/SUM(Tabella2026[[POPOLAZIONE PER DIFFERENZA ]])</f>
        <v>3.1415140785657896E-6</v>
      </c>
      <c r="Q6540" s="3">
        <f>+Tabella2026[[#This Row],[INCIDENZA POPOLAZIONE PER DIFFERENZA]]*(PLAFOND-SUM(Tabella2026[CONTRIBUTO SULLA BASE DELLA POPOLAZIONE]))</f>
        <v>924.85938859421321</v>
      </c>
      <c r="R6540" s="3">
        <f>+Tabella2026[[#This Row],[CONTRIBUTO SULLA BASE DELLA POPOLAZIONE]]+Tabella2026[[#This Row],[CONTRIBUTO SULLA BASE DEL REDDITO]]</f>
        <v>4346.1629999666293</v>
      </c>
      <c r="S6540" s="3">
        <f>+Tabella2026[[#This Row],[CONTRIBUTO TOTALE]]/(PLAFOND/N_TESSERE)</f>
        <v>8.6923259999332583</v>
      </c>
      <c r="T6540" s="3">
        <f>+MAX(CEILING(Tabella2026[[#This Row],[preDEF1]],1),1)</f>
        <v>9</v>
      </c>
      <c r="U654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540" s="21">
        <f>+Tabella2026[[#This Row],[DEF - n. card]]*(PLAFOND/N_TESSERE)</f>
        <v>4500</v>
      </c>
      <c r="W6540" s="18"/>
    </row>
    <row r="6541" spans="2:23" x14ac:dyDescent="0.25">
      <c r="B6541" s="1" t="s">
        <v>13033</v>
      </c>
      <c r="C6541" s="2">
        <v>109020</v>
      </c>
      <c r="D6541" s="1" t="s">
        <v>13034</v>
      </c>
      <c r="E6541" s="1" t="s">
        <v>117</v>
      </c>
      <c r="F6541" s="1" t="s">
        <v>506</v>
      </c>
      <c r="G6541" s="1" t="s">
        <v>11807</v>
      </c>
      <c r="H6541" s="1" t="s">
        <v>15834</v>
      </c>
      <c r="I6541" s="5">
        <v>685</v>
      </c>
      <c r="J6541" s="5">
        <v>10003330</v>
      </c>
      <c r="K6541" s="3">
        <f>+Tabella2026[[#This Row],[POP_2024]]/SUM(Tabella2026[POP_2024])</f>
        <v>1.1621305459753773E-5</v>
      </c>
      <c r="L6541" s="3">
        <f>+Tabella2026[[#This Row],[INCIDENZA POPOLAZIONE]]*(PLAFOND/2)</f>
        <v>3421.3036113724161</v>
      </c>
      <c r="M6541" s="3">
        <f>+IFERROR(Tabella2026[[#This Row],[reddito_2024]]/Tabella2026[[#This Row],[POP_2024]],"")</f>
        <v>14603.401459854014</v>
      </c>
      <c r="N6541" s="3">
        <f>+IF(Tabella2026[[#This Row],[REDDITO COMPLESSIVO PROCAPITE]]&lt;media_aggr_reddito_pc,(media_aggr_reddito_pc-Tabella2026[[#This Row],[REDDITO COMPLESSIVO PROCAPITE]]),0)</f>
        <v>3221.6646027547267</v>
      </c>
      <c r="O6541" s="3">
        <f>+Tabella2026[[#This Row],[DIFFERENZA REDDITO INFERIORE ALLA MEDIA DALLA MEDIA]]*Tabella2026[[#This Row],[POP_2024]]</f>
        <v>2206840.2528869878</v>
      </c>
      <c r="P6541" s="3">
        <f>+Tabella2026[[#This Row],[POPOLAZIONE PER DIFFERENZA ]]/SUM(Tabella2026[[POPOLAZIONE PER DIFFERENZA ]])</f>
        <v>1.9578691816983252E-5</v>
      </c>
      <c r="Q6541" s="3">
        <f>+Tabella2026[[#This Row],[INCIDENZA POPOLAZIONE PER DIFFERENZA]]*(PLAFOND-SUM(Tabella2026[CONTRIBUTO SULLA BASE DELLA POPOLAZIONE]))</f>
        <v>5763.9521869010305</v>
      </c>
      <c r="R6541" s="3">
        <f>+Tabella2026[[#This Row],[CONTRIBUTO SULLA BASE DELLA POPOLAZIONE]]+Tabella2026[[#This Row],[CONTRIBUTO SULLA BASE DEL REDDITO]]</f>
        <v>9185.255798273447</v>
      </c>
      <c r="S6541" s="3">
        <f>+Tabella2026[[#This Row],[CONTRIBUTO TOTALE]]/(PLAFOND/N_TESSERE)</f>
        <v>18.370511596546894</v>
      </c>
      <c r="T6541" s="3">
        <f>+MAX(CEILING(Tabella2026[[#This Row],[preDEF1]],1),1)</f>
        <v>19</v>
      </c>
      <c r="U6541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541" s="21">
        <f>+Tabella2026[[#This Row],[DEF - n. card]]*(PLAFOND/N_TESSERE)</f>
        <v>9500</v>
      </c>
      <c r="W6541" s="18"/>
    </row>
    <row r="6542" spans="2:23" x14ac:dyDescent="0.25">
      <c r="B6542" s="1" t="s">
        <v>13125</v>
      </c>
      <c r="C6542" s="2">
        <v>18116</v>
      </c>
      <c r="D6542" s="1" t="s">
        <v>13126</v>
      </c>
      <c r="E6542" s="1" t="s">
        <v>12</v>
      </c>
      <c r="F6542" s="1" t="s">
        <v>195</v>
      </c>
      <c r="G6542" s="1" t="s">
        <v>11807</v>
      </c>
      <c r="H6542" s="1" t="s">
        <v>15835</v>
      </c>
      <c r="I6542" s="5">
        <v>685</v>
      </c>
      <c r="J6542" s="5">
        <v>12795863</v>
      </c>
      <c r="K6542" s="3">
        <f>+Tabella2026[[#This Row],[POP_2024]]/SUM(Tabella2026[POP_2024])</f>
        <v>1.1621305459753773E-5</v>
      </c>
      <c r="L6542" s="3">
        <f>+Tabella2026[[#This Row],[INCIDENZA POPOLAZIONE]]*(PLAFOND/2)</f>
        <v>3421.3036113724161</v>
      </c>
      <c r="M6542" s="3">
        <f>+IFERROR(Tabella2026[[#This Row],[reddito_2024]]/Tabella2026[[#This Row],[POP_2024]],"")</f>
        <v>18680.091970802921</v>
      </c>
      <c r="N6542" s="3">
        <f>+IF(Tabella2026[[#This Row],[REDDITO COMPLESSIVO PROCAPITE]]&lt;media_aggr_reddito_pc,(media_aggr_reddito_pc-Tabella2026[[#This Row],[REDDITO COMPLESSIVO PROCAPITE]]),0)</f>
        <v>0</v>
      </c>
      <c r="O6542" s="3">
        <f>+Tabella2026[[#This Row],[DIFFERENZA REDDITO INFERIORE ALLA MEDIA DALLA MEDIA]]*Tabella2026[[#This Row],[POP_2024]]</f>
        <v>0</v>
      </c>
      <c r="P6542" s="3">
        <f>+Tabella2026[[#This Row],[POPOLAZIONE PER DIFFERENZA ]]/SUM(Tabella2026[[POPOLAZIONE PER DIFFERENZA ]])</f>
        <v>0</v>
      </c>
      <c r="Q6542" s="3">
        <f>+Tabella2026[[#This Row],[INCIDENZA POPOLAZIONE PER DIFFERENZA]]*(PLAFOND-SUM(Tabella2026[CONTRIBUTO SULLA BASE DELLA POPOLAZIONE]))</f>
        <v>0</v>
      </c>
      <c r="R6542" s="3">
        <f>+Tabella2026[[#This Row],[CONTRIBUTO SULLA BASE DELLA POPOLAZIONE]]+Tabella2026[[#This Row],[CONTRIBUTO SULLA BASE DEL REDDITO]]</f>
        <v>3421.3036113724161</v>
      </c>
      <c r="S6542" s="3">
        <f>+Tabella2026[[#This Row],[CONTRIBUTO TOTALE]]/(PLAFOND/N_TESSERE)</f>
        <v>6.8426072227448325</v>
      </c>
      <c r="T6542" s="3">
        <f>+MAX(CEILING(Tabella2026[[#This Row],[preDEF1]],1),1)</f>
        <v>7</v>
      </c>
      <c r="U654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42" s="21">
        <f>+Tabella2026[[#This Row],[DEF - n. card]]*(PLAFOND/N_TESSERE)</f>
        <v>3500</v>
      </c>
      <c r="W6542" s="18"/>
    </row>
    <row r="6543" spans="2:23" x14ac:dyDescent="0.25">
      <c r="B6543" s="1" t="s">
        <v>13263</v>
      </c>
      <c r="C6543" s="2">
        <v>16248</v>
      </c>
      <c r="D6543" s="1" t="s">
        <v>13264</v>
      </c>
      <c r="E6543" s="1" t="s">
        <v>12</v>
      </c>
      <c r="F6543" s="1" t="s">
        <v>93</v>
      </c>
      <c r="G6543" s="1" t="s">
        <v>11807</v>
      </c>
      <c r="H6543" s="1" t="s">
        <v>15835</v>
      </c>
      <c r="I6543" s="5">
        <v>684</v>
      </c>
      <c r="J6543" s="5">
        <v>11540793</v>
      </c>
      <c r="K6543" s="3">
        <f>+Tabella2026[[#This Row],[POP_2024]]/SUM(Tabella2026[POP_2024])</f>
        <v>1.1604340050323475E-5</v>
      </c>
      <c r="L6543" s="3">
        <f>+Tabella2026[[#This Row],[INCIDENZA POPOLAZIONE]]*(PLAFOND/2)</f>
        <v>3416.3090075601935</v>
      </c>
      <c r="M6543" s="3">
        <f>+IFERROR(Tabella2026[[#This Row],[reddito_2024]]/Tabella2026[[#This Row],[POP_2024]],"")</f>
        <v>16872.504385964912</v>
      </c>
      <c r="N6543" s="3">
        <f>+IF(Tabella2026[[#This Row],[REDDITO COMPLESSIVO PROCAPITE]]&lt;media_aggr_reddito_pc,(media_aggr_reddito_pc-Tabella2026[[#This Row],[REDDITO COMPLESSIVO PROCAPITE]]),0)</f>
        <v>952.56167664382883</v>
      </c>
      <c r="O6543" s="3">
        <f>+Tabella2026[[#This Row],[DIFFERENZA REDDITO INFERIORE ALLA MEDIA DALLA MEDIA]]*Tabella2026[[#This Row],[POP_2024]]</f>
        <v>651552.18682437891</v>
      </c>
      <c r="P6543" s="3">
        <f>+Tabella2026[[#This Row],[POPOLAZIONE PER DIFFERENZA ]]/SUM(Tabella2026[[POPOLAZIONE PER DIFFERENZA ]])</f>
        <v>5.7804544084366368E-6</v>
      </c>
      <c r="Q6543" s="3">
        <f>+Tabella2026[[#This Row],[INCIDENZA POPOLAZIONE PER DIFFERENZA]]*(PLAFOND-SUM(Tabella2026[CONTRIBUTO SULLA BASE DELLA POPOLAZIONE]))</f>
        <v>1701.7614425029465</v>
      </c>
      <c r="R6543" s="3">
        <f>+Tabella2026[[#This Row],[CONTRIBUTO SULLA BASE DELLA POPOLAZIONE]]+Tabella2026[[#This Row],[CONTRIBUTO SULLA BASE DEL REDDITO]]</f>
        <v>5118.07045006314</v>
      </c>
      <c r="S6543" s="3">
        <f>+Tabella2026[[#This Row],[CONTRIBUTO TOTALE]]/(PLAFOND/N_TESSERE)</f>
        <v>10.23614090012628</v>
      </c>
      <c r="T6543" s="3">
        <f>+MAX(CEILING(Tabella2026[[#This Row],[preDEF1]],1),1)</f>
        <v>11</v>
      </c>
      <c r="U6543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543" s="21">
        <f>+Tabella2026[[#This Row],[DEF - n. card]]*(PLAFOND/N_TESSERE)</f>
        <v>5500</v>
      </c>
      <c r="W6543" s="18"/>
    </row>
    <row r="6544" spans="2:23" x14ac:dyDescent="0.25">
      <c r="B6544" s="1" t="s">
        <v>13123</v>
      </c>
      <c r="C6544" s="2">
        <v>22068</v>
      </c>
      <c r="D6544" s="1" t="s">
        <v>13124</v>
      </c>
      <c r="E6544" s="1" t="s">
        <v>99</v>
      </c>
      <c r="F6544" s="1" t="s">
        <v>98</v>
      </c>
      <c r="G6544" s="1" t="s">
        <v>11807</v>
      </c>
      <c r="H6544" s="1" t="s">
        <v>15835</v>
      </c>
      <c r="I6544" s="5">
        <v>684</v>
      </c>
      <c r="J6544" s="5">
        <v>16627203</v>
      </c>
      <c r="K6544" s="3">
        <f>+Tabella2026[[#This Row],[POP_2024]]/SUM(Tabella2026[POP_2024])</f>
        <v>1.1604340050323475E-5</v>
      </c>
      <c r="L6544" s="3">
        <f>+Tabella2026[[#This Row],[INCIDENZA POPOLAZIONE]]*(PLAFOND/2)</f>
        <v>3416.3090075601935</v>
      </c>
      <c r="M6544" s="3">
        <f>+IFERROR(Tabella2026[[#This Row],[reddito_2024]]/Tabella2026[[#This Row],[POP_2024]],"")</f>
        <v>24308.776315789473</v>
      </c>
      <c r="N6544" s="3">
        <f>+IF(Tabella2026[[#This Row],[REDDITO COMPLESSIVO PROCAPITE]]&lt;media_aggr_reddito_pc,(media_aggr_reddito_pc-Tabella2026[[#This Row],[REDDITO COMPLESSIVO PROCAPITE]]),0)</f>
        <v>0</v>
      </c>
      <c r="O6544" s="3">
        <f>+Tabella2026[[#This Row],[DIFFERENZA REDDITO INFERIORE ALLA MEDIA DALLA MEDIA]]*Tabella2026[[#This Row],[POP_2024]]</f>
        <v>0</v>
      </c>
      <c r="P6544" s="3">
        <f>+Tabella2026[[#This Row],[POPOLAZIONE PER DIFFERENZA ]]/SUM(Tabella2026[[POPOLAZIONE PER DIFFERENZA ]])</f>
        <v>0</v>
      </c>
      <c r="Q6544" s="3">
        <f>+Tabella2026[[#This Row],[INCIDENZA POPOLAZIONE PER DIFFERENZA]]*(PLAFOND-SUM(Tabella2026[CONTRIBUTO SULLA BASE DELLA POPOLAZIONE]))</f>
        <v>0</v>
      </c>
      <c r="R6544" s="3">
        <f>+Tabella2026[[#This Row],[CONTRIBUTO SULLA BASE DELLA POPOLAZIONE]]+Tabella2026[[#This Row],[CONTRIBUTO SULLA BASE DEL REDDITO]]</f>
        <v>3416.3090075601935</v>
      </c>
      <c r="S6544" s="3">
        <f>+Tabella2026[[#This Row],[CONTRIBUTO TOTALE]]/(PLAFOND/N_TESSERE)</f>
        <v>6.8326180151203868</v>
      </c>
      <c r="T6544" s="3">
        <f>+MAX(CEILING(Tabella2026[[#This Row],[preDEF1]],1),1)</f>
        <v>7</v>
      </c>
      <c r="U6544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44" s="21">
        <f>+Tabella2026[[#This Row],[DEF - n. card]]*(PLAFOND/N_TESSERE)</f>
        <v>3500</v>
      </c>
      <c r="W6544" s="18"/>
    </row>
    <row r="6545" spans="2:23" x14ac:dyDescent="0.25">
      <c r="B6545" s="1" t="s">
        <v>13135</v>
      </c>
      <c r="C6545" s="2">
        <v>79108</v>
      </c>
      <c r="D6545" s="1" t="s">
        <v>13136</v>
      </c>
      <c r="E6545" s="1" t="s">
        <v>61</v>
      </c>
      <c r="F6545" s="1" t="s">
        <v>148</v>
      </c>
      <c r="G6545" s="1" t="s">
        <v>11807</v>
      </c>
      <c r="H6545" s="1" t="s">
        <v>15836</v>
      </c>
      <c r="I6545" s="5">
        <v>684</v>
      </c>
      <c r="J6545" s="5">
        <v>8340343</v>
      </c>
      <c r="K6545" s="3">
        <f>+Tabella2026[[#This Row],[POP_2024]]/SUM(Tabella2026[POP_2024])</f>
        <v>1.1604340050323475E-5</v>
      </c>
      <c r="L6545" s="3">
        <f>+Tabella2026[[#This Row],[INCIDENZA POPOLAZIONE]]*(PLAFOND/2)</f>
        <v>3416.3090075601935</v>
      </c>
      <c r="M6545" s="3">
        <f>+IFERROR(Tabella2026[[#This Row],[reddito_2024]]/Tabella2026[[#This Row],[POP_2024]],"")</f>
        <v>12193.483918128655</v>
      </c>
      <c r="N6545" s="3">
        <f>+IF(Tabella2026[[#This Row],[REDDITO COMPLESSIVO PROCAPITE]]&lt;media_aggr_reddito_pc,(media_aggr_reddito_pc-Tabella2026[[#This Row],[REDDITO COMPLESSIVO PROCAPITE]]),0)</f>
        <v>5631.5821444800858</v>
      </c>
      <c r="O6545" s="3">
        <f>+Tabella2026[[#This Row],[DIFFERENZA REDDITO INFERIORE ALLA MEDIA DALLA MEDIA]]*Tabella2026[[#This Row],[POP_2024]]</f>
        <v>3852002.1868243786</v>
      </c>
      <c r="P6545" s="3">
        <f>+Tabella2026[[#This Row],[POPOLAZIONE PER DIFFERENZA ]]/SUM(Tabella2026[[POPOLAZIONE PER DIFFERENZA ]])</f>
        <v>3.4174274098688992E-5</v>
      </c>
      <c r="Q6545" s="3">
        <f>+Tabella2026[[#This Row],[INCIDENZA POPOLAZIONE PER DIFFERENZA]]*(PLAFOND-SUM(Tabella2026[CONTRIBUTO SULLA BASE DELLA POPOLAZIONE]))</f>
        <v>10060.880663948506</v>
      </c>
      <c r="R6545" s="3">
        <f>+Tabella2026[[#This Row],[CONTRIBUTO SULLA BASE DELLA POPOLAZIONE]]+Tabella2026[[#This Row],[CONTRIBUTO SULLA BASE DEL REDDITO]]</f>
        <v>13477.1896715087</v>
      </c>
      <c r="S6545" s="3">
        <f>+Tabella2026[[#This Row],[CONTRIBUTO TOTALE]]/(PLAFOND/N_TESSERE)</f>
        <v>26.954379343017401</v>
      </c>
      <c r="T6545" s="3">
        <f>+MAX(CEILING(Tabella2026[[#This Row],[preDEF1]],1),1)</f>
        <v>27</v>
      </c>
      <c r="U6545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545" s="21">
        <f>+Tabella2026[[#This Row],[DEF - n. card]]*(PLAFOND/N_TESSERE)</f>
        <v>13500</v>
      </c>
      <c r="W6545" s="18"/>
    </row>
    <row r="6546" spans="2:23" x14ac:dyDescent="0.25">
      <c r="B6546" s="1" t="s">
        <v>13065</v>
      </c>
      <c r="C6546" s="2">
        <v>80024</v>
      </c>
      <c r="D6546" s="1" t="s">
        <v>13066</v>
      </c>
      <c r="E6546" s="1" t="s">
        <v>61</v>
      </c>
      <c r="F6546" s="1" t="s">
        <v>62</v>
      </c>
      <c r="G6546" s="1" t="s">
        <v>11807</v>
      </c>
      <c r="H6546" s="1" t="s">
        <v>15836</v>
      </c>
      <c r="I6546" s="5">
        <v>683</v>
      </c>
      <c r="J6546" s="5">
        <v>7420058</v>
      </c>
      <c r="K6546" s="3">
        <f>+Tabella2026[[#This Row],[POP_2024]]/SUM(Tabella2026[POP_2024])</f>
        <v>1.1587374640893179E-5</v>
      </c>
      <c r="L6546" s="3">
        <f>+Tabella2026[[#This Row],[INCIDENZA POPOLAZIONE]]*(PLAFOND/2)</f>
        <v>3411.314403747971</v>
      </c>
      <c r="M6546" s="3">
        <f>+IFERROR(Tabella2026[[#This Row],[reddito_2024]]/Tabella2026[[#This Row],[POP_2024]],"")</f>
        <v>10863.92093704246</v>
      </c>
      <c r="N6546" s="3">
        <f>+IF(Tabella2026[[#This Row],[REDDITO COMPLESSIVO PROCAPITE]]&lt;media_aggr_reddito_pc,(media_aggr_reddito_pc-Tabella2026[[#This Row],[REDDITO COMPLESSIVO PROCAPITE]]),0)</f>
        <v>6961.1451255662814</v>
      </c>
      <c r="O6546" s="3">
        <f>+Tabella2026[[#This Row],[DIFFERENZA REDDITO INFERIORE ALLA MEDIA DALLA MEDIA]]*Tabella2026[[#This Row],[POP_2024]]</f>
        <v>4754462.1207617698</v>
      </c>
      <c r="P6546" s="3">
        <f>+Tabella2026[[#This Row],[POPOLAZIONE PER DIFFERENZA ]]/SUM(Tabella2026[[POPOLAZIONE PER DIFFERENZA ]])</f>
        <v>4.2180737140416049E-5</v>
      </c>
      <c r="Q6546" s="3">
        <f>+Tabella2026[[#This Row],[INCIDENZA POPOLAZIONE PER DIFFERENZA]]*(PLAFOND-SUM(Tabella2026[CONTRIBUTO SULLA BASE DELLA POPOLAZIONE]))</f>
        <v>12417.97737858568</v>
      </c>
      <c r="R6546" s="3">
        <f>+Tabella2026[[#This Row],[CONTRIBUTO SULLA BASE DELLA POPOLAZIONE]]+Tabella2026[[#This Row],[CONTRIBUTO SULLA BASE DEL REDDITO]]</f>
        <v>15829.29178233365</v>
      </c>
      <c r="S6546" s="3">
        <f>+Tabella2026[[#This Row],[CONTRIBUTO TOTALE]]/(PLAFOND/N_TESSERE)</f>
        <v>31.6585835646673</v>
      </c>
      <c r="T6546" s="3">
        <f>+MAX(CEILING(Tabella2026[[#This Row],[preDEF1]],1),1)</f>
        <v>32</v>
      </c>
      <c r="U6546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6546" s="21">
        <f>+Tabella2026[[#This Row],[DEF - n. card]]*(PLAFOND/N_TESSERE)</f>
        <v>16000</v>
      </c>
      <c r="W6546" s="18"/>
    </row>
    <row r="6547" spans="2:23" x14ac:dyDescent="0.25">
      <c r="B6547" s="1" t="s">
        <v>13089</v>
      </c>
      <c r="C6547" s="2">
        <v>65053</v>
      </c>
      <c r="D6547" s="1" t="s">
        <v>13090</v>
      </c>
      <c r="E6547" s="1" t="s">
        <v>15</v>
      </c>
      <c r="F6547" s="1" t="s">
        <v>82</v>
      </c>
      <c r="G6547" s="1" t="s">
        <v>11807</v>
      </c>
      <c r="H6547" s="1" t="s">
        <v>15836</v>
      </c>
      <c r="I6547" s="5">
        <v>683</v>
      </c>
      <c r="J6547" s="5">
        <v>11081398</v>
      </c>
      <c r="K6547" s="3">
        <f>+Tabella2026[[#This Row],[POP_2024]]/SUM(Tabella2026[POP_2024])</f>
        <v>1.1587374640893179E-5</v>
      </c>
      <c r="L6547" s="3">
        <f>+Tabella2026[[#This Row],[INCIDENZA POPOLAZIONE]]*(PLAFOND/2)</f>
        <v>3411.314403747971</v>
      </c>
      <c r="M6547" s="3">
        <f>+IFERROR(Tabella2026[[#This Row],[reddito_2024]]/Tabella2026[[#This Row],[POP_2024]],"")</f>
        <v>16224.594436310395</v>
      </c>
      <c r="N6547" s="3">
        <f>+IF(Tabella2026[[#This Row],[REDDITO COMPLESSIVO PROCAPITE]]&lt;media_aggr_reddito_pc,(media_aggr_reddito_pc-Tabella2026[[#This Row],[REDDITO COMPLESSIVO PROCAPITE]]),0)</f>
        <v>1600.4716262983457</v>
      </c>
      <c r="O6547" s="3">
        <f>+Tabella2026[[#This Row],[DIFFERENZA REDDITO INFERIORE ALLA MEDIA DALLA MEDIA]]*Tabella2026[[#This Row],[POP_2024]]</f>
        <v>1093122.1207617701</v>
      </c>
      <c r="P6547" s="3">
        <f>+Tabella2026[[#This Row],[POPOLAZIONE PER DIFFERENZA ]]/SUM(Tabella2026[[POPOLAZIONE PER DIFFERENZA ]])</f>
        <v>9.697983844876804E-6</v>
      </c>
      <c r="Q6547" s="3">
        <f>+Tabella2026[[#This Row],[INCIDENZA POPOLAZIONE PER DIFFERENZA]]*(PLAFOND-SUM(Tabella2026[CONTRIBUTO SULLA BASE DELLA POPOLAZIONE]))</f>
        <v>2855.0791704438589</v>
      </c>
      <c r="R6547" s="3">
        <f>+Tabella2026[[#This Row],[CONTRIBUTO SULLA BASE DELLA POPOLAZIONE]]+Tabella2026[[#This Row],[CONTRIBUTO SULLA BASE DEL REDDITO]]</f>
        <v>6266.3935741918303</v>
      </c>
      <c r="S6547" s="3">
        <f>+Tabella2026[[#This Row],[CONTRIBUTO TOTALE]]/(PLAFOND/N_TESSERE)</f>
        <v>12.53278714838366</v>
      </c>
      <c r="T6547" s="3">
        <f>+MAX(CEILING(Tabella2026[[#This Row],[preDEF1]],1),1)</f>
        <v>13</v>
      </c>
      <c r="U6547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547" s="21">
        <f>+Tabella2026[[#This Row],[DEF - n. card]]*(PLAFOND/N_TESSERE)</f>
        <v>6500</v>
      </c>
      <c r="W6547" s="18"/>
    </row>
    <row r="6548" spans="2:23" x14ac:dyDescent="0.25">
      <c r="B6548" s="1" t="s">
        <v>13025</v>
      </c>
      <c r="C6548" s="2">
        <v>64060</v>
      </c>
      <c r="D6548" s="1" t="s">
        <v>13026</v>
      </c>
      <c r="E6548" s="1" t="s">
        <v>15</v>
      </c>
      <c r="F6548" s="1" t="s">
        <v>290</v>
      </c>
      <c r="G6548" s="1" t="s">
        <v>11807</v>
      </c>
      <c r="H6548" s="1" t="s">
        <v>15836</v>
      </c>
      <c r="I6548" s="5">
        <v>682</v>
      </c>
      <c r="J6548" s="5">
        <v>8007616</v>
      </c>
      <c r="K6548" s="3">
        <f>+Tabella2026[[#This Row],[POP_2024]]/SUM(Tabella2026[POP_2024])</f>
        <v>1.1570409231462881E-5</v>
      </c>
      <c r="L6548" s="3">
        <f>+Tabella2026[[#This Row],[INCIDENZA POPOLAZIONE]]*(PLAFOND/2)</f>
        <v>3406.3197999357485</v>
      </c>
      <c r="M6548" s="3">
        <f>+IFERROR(Tabella2026[[#This Row],[reddito_2024]]/Tabella2026[[#This Row],[POP_2024]],"")</f>
        <v>11741.372434017596</v>
      </c>
      <c r="N6548" s="3">
        <f>+IF(Tabella2026[[#This Row],[REDDITO COMPLESSIVO PROCAPITE]]&lt;media_aggr_reddito_pc,(media_aggr_reddito_pc-Tabella2026[[#This Row],[REDDITO COMPLESSIVO PROCAPITE]]),0)</f>
        <v>6083.6936285911452</v>
      </c>
      <c r="O6548" s="3">
        <f>+Tabella2026[[#This Row],[DIFFERENZA REDDITO INFERIORE ALLA MEDIA DALLA MEDIA]]*Tabella2026[[#This Row],[POP_2024]]</f>
        <v>4149079.0546991611</v>
      </c>
      <c r="P6548" s="3">
        <f>+Tabella2026[[#This Row],[POPOLAZIONE PER DIFFERENZA ]]/SUM(Tabella2026[[POPOLAZIONE PER DIFFERENZA ]])</f>
        <v>3.6809886909569183E-5</v>
      </c>
      <c r="Q6548" s="3">
        <f>+Tabella2026[[#This Row],[INCIDENZA POPOLAZIONE PER DIFFERENZA]]*(PLAFOND-SUM(Tabella2026[CONTRIBUTO SULLA BASE DELLA POPOLAZIONE]))</f>
        <v>10836.80309876203</v>
      </c>
      <c r="R6548" s="3">
        <f>+Tabella2026[[#This Row],[CONTRIBUTO SULLA BASE DELLA POPOLAZIONE]]+Tabella2026[[#This Row],[CONTRIBUTO SULLA BASE DEL REDDITO]]</f>
        <v>14243.122898697779</v>
      </c>
      <c r="S6548" s="3">
        <f>+Tabella2026[[#This Row],[CONTRIBUTO TOTALE]]/(PLAFOND/N_TESSERE)</f>
        <v>28.486245797395558</v>
      </c>
      <c r="T6548" s="3">
        <f>+MAX(CEILING(Tabella2026[[#This Row],[preDEF1]],1),1)</f>
        <v>29</v>
      </c>
      <c r="U6548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6548" s="21">
        <f>+Tabella2026[[#This Row],[DEF - n. card]]*(PLAFOND/N_TESSERE)</f>
        <v>14500</v>
      </c>
      <c r="W6548" s="18"/>
    </row>
    <row r="6549" spans="2:23" x14ac:dyDescent="0.25">
      <c r="B6549" s="1" t="s">
        <v>13009</v>
      </c>
      <c r="C6549" s="2">
        <v>69070</v>
      </c>
      <c r="D6549" s="1" t="s">
        <v>13010</v>
      </c>
      <c r="E6549" s="1" t="s">
        <v>96</v>
      </c>
      <c r="F6549" s="1" t="s">
        <v>328</v>
      </c>
      <c r="G6549" s="1" t="s">
        <v>11807</v>
      </c>
      <c r="H6549" s="1" t="s">
        <v>15836</v>
      </c>
      <c r="I6549" s="5">
        <v>682</v>
      </c>
      <c r="J6549" s="5">
        <v>9882860</v>
      </c>
      <c r="K6549" s="3">
        <f>+Tabella2026[[#This Row],[POP_2024]]/SUM(Tabella2026[POP_2024])</f>
        <v>1.1570409231462881E-5</v>
      </c>
      <c r="L6549" s="3">
        <f>+Tabella2026[[#This Row],[INCIDENZA POPOLAZIONE]]*(PLAFOND/2)</f>
        <v>3406.3197999357485</v>
      </c>
      <c r="M6549" s="3">
        <f>+IFERROR(Tabella2026[[#This Row],[reddito_2024]]/Tabella2026[[#This Row],[POP_2024]],"")</f>
        <v>14490.997067448679</v>
      </c>
      <c r="N6549" s="3">
        <f>+IF(Tabella2026[[#This Row],[REDDITO COMPLESSIVO PROCAPITE]]&lt;media_aggr_reddito_pc,(media_aggr_reddito_pc-Tabella2026[[#This Row],[REDDITO COMPLESSIVO PROCAPITE]]),0)</f>
        <v>3334.0689951600616</v>
      </c>
      <c r="O6549" s="3">
        <f>+Tabella2026[[#This Row],[DIFFERENZA REDDITO INFERIORE ALLA MEDIA DALLA MEDIA]]*Tabella2026[[#This Row],[POP_2024]]</f>
        <v>2273835.054699162</v>
      </c>
      <c r="P6549" s="3">
        <f>+Tabella2026[[#This Row],[POPOLAZIONE PER DIFFERENZA ]]/SUM(Tabella2026[[POPOLAZIONE PER DIFFERENZA ]])</f>
        <v>2.0173057710166732E-5</v>
      </c>
      <c r="Q6549" s="3">
        <f>+Tabella2026[[#This Row],[INCIDENZA POPOLAZIONE PER DIFFERENZA]]*(PLAFOND-SUM(Tabella2026[CONTRIBUTO SULLA BASE DELLA POPOLAZIONE]))</f>
        <v>5938.9330600798276</v>
      </c>
      <c r="R6549" s="3">
        <f>+Tabella2026[[#This Row],[CONTRIBUTO SULLA BASE DELLA POPOLAZIONE]]+Tabella2026[[#This Row],[CONTRIBUTO SULLA BASE DEL REDDITO]]</f>
        <v>9345.2528600155765</v>
      </c>
      <c r="S6549" s="3">
        <f>+Tabella2026[[#This Row],[CONTRIBUTO TOTALE]]/(PLAFOND/N_TESSERE)</f>
        <v>18.690505720031155</v>
      </c>
      <c r="T6549" s="3">
        <f>+MAX(CEILING(Tabella2026[[#This Row],[preDEF1]],1),1)</f>
        <v>19</v>
      </c>
      <c r="U6549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549" s="21">
        <f>+Tabella2026[[#This Row],[DEF - n. card]]*(PLAFOND/N_TESSERE)</f>
        <v>9500</v>
      </c>
      <c r="W6549" s="18"/>
    </row>
    <row r="6550" spans="2:23" x14ac:dyDescent="0.25">
      <c r="B6550" s="1" t="s">
        <v>12967</v>
      </c>
      <c r="C6550" s="2">
        <v>115081</v>
      </c>
      <c r="D6550" s="1" t="s">
        <v>12968</v>
      </c>
      <c r="E6550" s="1" t="s">
        <v>76</v>
      </c>
      <c r="F6550" s="1" t="s">
        <v>625</v>
      </c>
      <c r="G6550" s="1" t="s">
        <v>11807</v>
      </c>
      <c r="H6550" s="1" t="s">
        <v>15836</v>
      </c>
      <c r="I6550" s="5">
        <v>682</v>
      </c>
      <c r="J6550" s="5">
        <v>7888481</v>
      </c>
      <c r="K6550" s="3">
        <f>+Tabella2026[[#This Row],[POP_2024]]/SUM(Tabella2026[POP_2024])</f>
        <v>1.1570409231462881E-5</v>
      </c>
      <c r="L6550" s="3">
        <f>+Tabella2026[[#This Row],[INCIDENZA POPOLAZIONE]]*(PLAFOND/2)</f>
        <v>3406.3197999357485</v>
      </c>
      <c r="M6550" s="3">
        <f>+IFERROR(Tabella2026[[#This Row],[reddito_2024]]/Tabella2026[[#This Row],[POP_2024]],"")</f>
        <v>11566.687683284457</v>
      </c>
      <c r="N6550" s="3">
        <f>+IF(Tabella2026[[#This Row],[REDDITO COMPLESSIVO PROCAPITE]]&lt;media_aggr_reddito_pc,(media_aggr_reddito_pc-Tabella2026[[#This Row],[REDDITO COMPLESSIVO PROCAPITE]]),0)</f>
        <v>6258.3783793242837</v>
      </c>
      <c r="O6550" s="3">
        <f>+Tabella2026[[#This Row],[DIFFERENZA REDDITO INFERIORE ALLA MEDIA DALLA MEDIA]]*Tabella2026[[#This Row],[POP_2024]]</f>
        <v>4268214.0546991611</v>
      </c>
      <c r="P6550" s="3">
        <f>+Tabella2026[[#This Row],[POPOLAZIONE PER DIFFERENZA ]]/SUM(Tabella2026[[POPOLAZIONE PER DIFFERENZA ]])</f>
        <v>3.7866831310762205E-5</v>
      </c>
      <c r="Q6550" s="3">
        <f>+Tabella2026[[#This Row],[INCIDENZA POPOLAZIONE PER DIFFERENZA]]*(PLAFOND-SUM(Tabella2026[CONTRIBUTO SULLA BASE DELLA POPOLAZIONE]))</f>
        <v>11147.966737764955</v>
      </c>
      <c r="R6550" s="3">
        <f>+Tabella2026[[#This Row],[CONTRIBUTO SULLA BASE DELLA POPOLAZIONE]]+Tabella2026[[#This Row],[CONTRIBUTO SULLA BASE DEL REDDITO]]</f>
        <v>14554.286537700704</v>
      </c>
      <c r="S6550" s="3">
        <f>+Tabella2026[[#This Row],[CONTRIBUTO TOTALE]]/(PLAFOND/N_TESSERE)</f>
        <v>29.108573075401406</v>
      </c>
      <c r="T6550" s="3">
        <f>+MAX(CEILING(Tabella2026[[#This Row],[preDEF1]],1),1)</f>
        <v>30</v>
      </c>
      <c r="U6550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550" s="21">
        <f>+Tabella2026[[#This Row],[DEF - n. card]]*(PLAFOND/N_TESSERE)</f>
        <v>15000</v>
      </c>
      <c r="W6550" s="18"/>
    </row>
    <row r="6551" spans="2:23" x14ac:dyDescent="0.25">
      <c r="B6551" s="1" t="s">
        <v>13191</v>
      </c>
      <c r="C6551" s="2">
        <v>78008</v>
      </c>
      <c r="D6551" s="1" t="s">
        <v>13192</v>
      </c>
      <c r="E6551" s="1" t="s">
        <v>61</v>
      </c>
      <c r="F6551" s="1" t="s">
        <v>178</v>
      </c>
      <c r="G6551" s="1" t="s">
        <v>11807</v>
      </c>
      <c r="H6551" s="1" t="s">
        <v>15836</v>
      </c>
      <c r="I6551" s="5">
        <v>681</v>
      </c>
      <c r="J6551" s="5">
        <v>6786370</v>
      </c>
      <c r="K6551" s="3">
        <f>+Tabella2026[[#This Row],[POP_2024]]/SUM(Tabella2026[POP_2024])</f>
        <v>1.1553443822032583E-5</v>
      </c>
      <c r="L6551" s="3">
        <f>+Tabella2026[[#This Row],[INCIDENZA POPOLAZIONE]]*(PLAFOND/2)</f>
        <v>3401.325196123526</v>
      </c>
      <c r="M6551" s="3">
        <f>+IFERROR(Tabella2026[[#This Row],[reddito_2024]]/Tabella2026[[#This Row],[POP_2024]],"")</f>
        <v>9965.3010279001464</v>
      </c>
      <c r="N6551" s="3">
        <f>+IF(Tabella2026[[#This Row],[REDDITO COMPLESSIVO PROCAPITE]]&lt;media_aggr_reddito_pc,(media_aggr_reddito_pc-Tabella2026[[#This Row],[REDDITO COMPLESSIVO PROCAPITE]]),0)</f>
        <v>7859.7650347085946</v>
      </c>
      <c r="O6551" s="3">
        <f>+Tabella2026[[#This Row],[DIFFERENZA REDDITO INFERIORE ALLA MEDIA DALLA MEDIA]]*Tabella2026[[#This Row],[POP_2024]]</f>
        <v>5352499.9886365533</v>
      </c>
      <c r="P6551" s="3">
        <f>+Tabella2026[[#This Row],[POPOLAZIONE PER DIFFERENZA ]]/SUM(Tabella2026[[POPOLAZIONE PER DIFFERENZA ]])</f>
        <v>4.7486422087338997E-5</v>
      </c>
      <c r="Q6551" s="3">
        <f>+Tabella2026[[#This Row],[INCIDENZA POPOLAZIONE PER DIFFERENZA]]*(PLAFOND-SUM(Tabella2026[CONTRIBUTO SULLA BASE DELLA POPOLAZIONE]))</f>
        <v>13979.967047696091</v>
      </c>
      <c r="R6551" s="3">
        <f>+Tabella2026[[#This Row],[CONTRIBUTO SULLA BASE DELLA POPOLAZIONE]]+Tabella2026[[#This Row],[CONTRIBUTO SULLA BASE DEL REDDITO]]</f>
        <v>17381.292243819618</v>
      </c>
      <c r="S6551" s="3">
        <f>+Tabella2026[[#This Row],[CONTRIBUTO TOTALE]]/(PLAFOND/N_TESSERE)</f>
        <v>34.762584487639238</v>
      </c>
      <c r="T6551" s="3">
        <f>+MAX(CEILING(Tabella2026[[#This Row],[preDEF1]],1),1)</f>
        <v>35</v>
      </c>
      <c r="U6551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6551" s="21">
        <f>+Tabella2026[[#This Row],[DEF - n. card]]*(PLAFOND/N_TESSERE)</f>
        <v>17500</v>
      </c>
      <c r="W6551" s="18"/>
    </row>
    <row r="6552" spans="2:23" x14ac:dyDescent="0.25">
      <c r="B6552" s="1" t="s">
        <v>13253</v>
      </c>
      <c r="C6552" s="2">
        <v>29008</v>
      </c>
      <c r="D6552" s="1" t="s">
        <v>13254</v>
      </c>
      <c r="E6552" s="1" t="s">
        <v>38</v>
      </c>
      <c r="F6552" s="1" t="s">
        <v>314</v>
      </c>
      <c r="G6552" s="1" t="s">
        <v>11807</v>
      </c>
      <c r="H6552" s="1" t="s">
        <v>15835</v>
      </c>
      <c r="I6552" s="5">
        <v>681</v>
      </c>
      <c r="J6552" s="5">
        <v>12060712</v>
      </c>
      <c r="K6552" s="3">
        <f>+Tabella2026[[#This Row],[POP_2024]]/SUM(Tabella2026[POP_2024])</f>
        <v>1.1553443822032583E-5</v>
      </c>
      <c r="L6552" s="3">
        <f>+Tabella2026[[#This Row],[INCIDENZA POPOLAZIONE]]*(PLAFOND/2)</f>
        <v>3401.325196123526</v>
      </c>
      <c r="M6552" s="3">
        <f>+IFERROR(Tabella2026[[#This Row],[reddito_2024]]/Tabella2026[[#This Row],[POP_2024]],"")</f>
        <v>17710.296622613801</v>
      </c>
      <c r="N6552" s="3">
        <f>+IF(Tabella2026[[#This Row],[REDDITO COMPLESSIVO PROCAPITE]]&lt;media_aggr_reddito_pc,(media_aggr_reddito_pc-Tabella2026[[#This Row],[REDDITO COMPLESSIVO PROCAPITE]]),0)</f>
        <v>114.7694399949396</v>
      </c>
      <c r="O6552" s="3">
        <f>+Tabella2026[[#This Row],[DIFFERENZA REDDITO INFERIORE ALLA MEDIA DALLA MEDIA]]*Tabella2026[[#This Row],[POP_2024]]</f>
        <v>78157.98863655387</v>
      </c>
      <c r="P6552" s="3">
        <f>+Tabella2026[[#This Row],[POPOLAZIONE PER DIFFERENZA ]]/SUM(Tabella2026[[POPOLAZIONE PER DIFFERENZA ]])</f>
        <v>6.9340368907469374E-7</v>
      </c>
      <c r="Q6552" s="3">
        <f>+Tabella2026[[#This Row],[INCIDENZA POPOLAZIONE PER DIFFERENZA]]*(PLAFOND-SUM(Tabella2026[CONTRIBUTO SULLA BASE DELLA POPOLAZIONE]))</f>
        <v>204.13752601082385</v>
      </c>
      <c r="R6552" s="3">
        <f>+Tabella2026[[#This Row],[CONTRIBUTO SULLA BASE DELLA POPOLAZIONE]]+Tabella2026[[#This Row],[CONTRIBUTO SULLA BASE DEL REDDITO]]</f>
        <v>3605.4627221343499</v>
      </c>
      <c r="S6552" s="3">
        <f>+Tabella2026[[#This Row],[CONTRIBUTO TOTALE]]/(PLAFOND/N_TESSERE)</f>
        <v>7.2109254442686996</v>
      </c>
      <c r="T6552" s="3">
        <f>+MAX(CEILING(Tabella2026[[#This Row],[preDEF1]],1),1)</f>
        <v>8</v>
      </c>
      <c r="U6552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552" s="21">
        <f>+Tabella2026[[#This Row],[DEF - n. card]]*(PLAFOND/N_TESSERE)</f>
        <v>4000</v>
      </c>
      <c r="W6552" s="18"/>
    </row>
    <row r="6553" spans="2:23" x14ac:dyDescent="0.25">
      <c r="B6553" s="1" t="s">
        <v>13217</v>
      </c>
      <c r="C6553" s="2">
        <v>1117</v>
      </c>
      <c r="D6553" s="1" t="s">
        <v>13218</v>
      </c>
      <c r="E6553" s="1" t="s">
        <v>18</v>
      </c>
      <c r="F6553" s="1" t="s">
        <v>17</v>
      </c>
      <c r="G6553" s="1" t="s">
        <v>11807</v>
      </c>
      <c r="H6553" s="1" t="s">
        <v>15835</v>
      </c>
      <c r="I6553" s="5">
        <v>681</v>
      </c>
      <c r="J6553" s="5">
        <v>12012344</v>
      </c>
      <c r="K6553" s="3">
        <f>+Tabella2026[[#This Row],[POP_2024]]/SUM(Tabella2026[POP_2024])</f>
        <v>1.1553443822032583E-5</v>
      </c>
      <c r="L6553" s="3">
        <f>+Tabella2026[[#This Row],[INCIDENZA POPOLAZIONE]]*(PLAFOND/2)</f>
        <v>3401.325196123526</v>
      </c>
      <c r="M6553" s="3">
        <f>+IFERROR(Tabella2026[[#This Row],[reddito_2024]]/Tabella2026[[#This Row],[POP_2024]],"")</f>
        <v>17639.271659324524</v>
      </c>
      <c r="N6553" s="3">
        <f>+IF(Tabella2026[[#This Row],[REDDITO COMPLESSIVO PROCAPITE]]&lt;media_aggr_reddito_pc,(media_aggr_reddito_pc-Tabella2026[[#This Row],[REDDITO COMPLESSIVO PROCAPITE]]),0)</f>
        <v>185.79440328421697</v>
      </c>
      <c r="O6553" s="3">
        <f>+Tabella2026[[#This Row],[DIFFERENZA REDDITO INFERIORE ALLA MEDIA DALLA MEDIA]]*Tabella2026[[#This Row],[POP_2024]]</f>
        <v>126525.98863655176</v>
      </c>
      <c r="P6553" s="3">
        <f>+Tabella2026[[#This Row],[POPOLAZIONE PER DIFFERENZA ]]/SUM(Tabella2026[[POPOLAZIONE PER DIFFERENZA ]])</f>
        <v>1.1225159297839897E-6</v>
      </c>
      <c r="Q6553" s="3">
        <f>+Tabella2026[[#This Row],[INCIDENZA POPOLAZIONE PER DIFFERENZA]]*(PLAFOND-SUM(Tabella2026[CONTRIBUTO SULLA BASE DELLA POPOLAZIONE]))</f>
        <v>330.46784784146058</v>
      </c>
      <c r="R6553" s="3">
        <f>+Tabella2026[[#This Row],[CONTRIBUTO SULLA BASE DELLA POPOLAZIONE]]+Tabella2026[[#This Row],[CONTRIBUTO SULLA BASE DEL REDDITO]]</f>
        <v>3731.7930439649867</v>
      </c>
      <c r="S6553" s="3">
        <f>+Tabella2026[[#This Row],[CONTRIBUTO TOTALE]]/(PLAFOND/N_TESSERE)</f>
        <v>7.4635860879299738</v>
      </c>
      <c r="T6553" s="3">
        <f>+MAX(CEILING(Tabella2026[[#This Row],[preDEF1]],1),1)</f>
        <v>8</v>
      </c>
      <c r="U6553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553" s="21">
        <f>+Tabella2026[[#This Row],[DEF - n. card]]*(PLAFOND/N_TESSERE)</f>
        <v>4000</v>
      </c>
      <c r="W6553" s="18"/>
    </row>
    <row r="6554" spans="2:23" x14ac:dyDescent="0.25">
      <c r="B6554" s="1" t="s">
        <v>13101</v>
      </c>
      <c r="C6554" s="2">
        <v>1122</v>
      </c>
      <c r="D6554" s="1" t="s">
        <v>13102</v>
      </c>
      <c r="E6554" s="1" t="s">
        <v>18</v>
      </c>
      <c r="F6554" s="1" t="s">
        <v>17</v>
      </c>
      <c r="G6554" s="1" t="s">
        <v>11807</v>
      </c>
      <c r="H6554" s="1" t="s">
        <v>15835</v>
      </c>
      <c r="I6554" s="5">
        <v>681</v>
      </c>
      <c r="J6554" s="5">
        <v>12319719</v>
      </c>
      <c r="K6554" s="3">
        <f>+Tabella2026[[#This Row],[POP_2024]]/SUM(Tabella2026[POP_2024])</f>
        <v>1.1553443822032583E-5</v>
      </c>
      <c r="L6554" s="3">
        <f>+Tabella2026[[#This Row],[INCIDENZA POPOLAZIONE]]*(PLAFOND/2)</f>
        <v>3401.325196123526</v>
      </c>
      <c r="M6554" s="3">
        <f>+IFERROR(Tabella2026[[#This Row],[reddito_2024]]/Tabella2026[[#This Row],[POP_2024]],"")</f>
        <v>18090.629955947137</v>
      </c>
      <c r="N6554" s="3">
        <f>+IF(Tabella2026[[#This Row],[REDDITO COMPLESSIVO PROCAPITE]]&lt;media_aggr_reddito_pc,(media_aggr_reddito_pc-Tabella2026[[#This Row],[REDDITO COMPLESSIVO PROCAPITE]]),0)</f>
        <v>0</v>
      </c>
      <c r="O6554" s="3">
        <f>+Tabella2026[[#This Row],[DIFFERENZA REDDITO INFERIORE ALLA MEDIA DALLA MEDIA]]*Tabella2026[[#This Row],[POP_2024]]</f>
        <v>0</v>
      </c>
      <c r="P6554" s="3">
        <f>+Tabella2026[[#This Row],[POPOLAZIONE PER DIFFERENZA ]]/SUM(Tabella2026[[POPOLAZIONE PER DIFFERENZA ]])</f>
        <v>0</v>
      </c>
      <c r="Q6554" s="3">
        <f>+Tabella2026[[#This Row],[INCIDENZA POPOLAZIONE PER DIFFERENZA]]*(PLAFOND-SUM(Tabella2026[CONTRIBUTO SULLA BASE DELLA POPOLAZIONE]))</f>
        <v>0</v>
      </c>
      <c r="R6554" s="3">
        <f>+Tabella2026[[#This Row],[CONTRIBUTO SULLA BASE DELLA POPOLAZIONE]]+Tabella2026[[#This Row],[CONTRIBUTO SULLA BASE DEL REDDITO]]</f>
        <v>3401.325196123526</v>
      </c>
      <c r="S6554" s="3">
        <f>+Tabella2026[[#This Row],[CONTRIBUTO TOTALE]]/(PLAFOND/N_TESSERE)</f>
        <v>6.8026503922470516</v>
      </c>
      <c r="T6554" s="3">
        <f>+MAX(CEILING(Tabella2026[[#This Row],[preDEF1]],1),1)</f>
        <v>7</v>
      </c>
      <c r="U6554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54" s="21">
        <f>+Tabella2026[[#This Row],[DEF - n. card]]*(PLAFOND/N_TESSERE)</f>
        <v>3500</v>
      </c>
      <c r="W6554" s="18"/>
    </row>
    <row r="6555" spans="2:23" x14ac:dyDescent="0.25">
      <c r="B6555" s="1" t="s">
        <v>13019</v>
      </c>
      <c r="C6555" s="2">
        <v>70028</v>
      </c>
      <c r="D6555" s="1" t="s">
        <v>13020</v>
      </c>
      <c r="E6555" s="1" t="s">
        <v>345</v>
      </c>
      <c r="F6555" s="1" t="s">
        <v>344</v>
      </c>
      <c r="G6555" s="1" t="s">
        <v>11807</v>
      </c>
      <c r="H6555" s="1" t="s">
        <v>15836</v>
      </c>
      <c r="I6555" s="5">
        <v>680</v>
      </c>
      <c r="J6555" s="5">
        <v>8588197</v>
      </c>
      <c r="K6555" s="3">
        <f>+Tabella2026[[#This Row],[POP_2024]]/SUM(Tabella2026[POP_2024])</f>
        <v>1.1536478412602287E-5</v>
      </c>
      <c r="L6555" s="3">
        <f>+Tabella2026[[#This Row],[INCIDENZA POPOLAZIONE]]*(PLAFOND/2)</f>
        <v>3396.3305923113039</v>
      </c>
      <c r="M6555" s="3">
        <f>+IFERROR(Tabella2026[[#This Row],[reddito_2024]]/Tabella2026[[#This Row],[POP_2024]],"")</f>
        <v>12629.701470588236</v>
      </c>
      <c r="N6555" s="3">
        <f>+IF(Tabella2026[[#This Row],[REDDITO COMPLESSIVO PROCAPITE]]&lt;media_aggr_reddito_pc,(media_aggr_reddito_pc-Tabella2026[[#This Row],[REDDITO COMPLESSIVO PROCAPITE]]),0)</f>
        <v>5195.3645920205054</v>
      </c>
      <c r="O6555" s="3">
        <f>+Tabella2026[[#This Row],[DIFFERENZA REDDITO INFERIORE ALLA MEDIA DALLA MEDIA]]*Tabella2026[[#This Row],[POP_2024]]</f>
        <v>3532847.9225739436</v>
      </c>
      <c r="P6555" s="3">
        <f>+Tabella2026[[#This Row],[POPOLAZIONE PER DIFFERENZA ]]/SUM(Tabella2026[[POPOLAZIONE PER DIFFERENZA ]])</f>
        <v>3.1342794577839735E-5</v>
      </c>
      <c r="Q6555" s="3">
        <f>+Tabella2026[[#This Row],[INCIDENZA POPOLAZIONE PER DIFFERENZA]]*(PLAFOND-SUM(Tabella2026[CONTRIBUTO SULLA BASE DELLA POPOLAZIONE]))</f>
        <v>9227.2952166201212</v>
      </c>
      <c r="R6555" s="3">
        <f>+Tabella2026[[#This Row],[CONTRIBUTO SULLA BASE DELLA POPOLAZIONE]]+Tabella2026[[#This Row],[CONTRIBUTO SULLA BASE DEL REDDITO]]</f>
        <v>12623.625808931425</v>
      </c>
      <c r="S6555" s="3">
        <f>+Tabella2026[[#This Row],[CONTRIBUTO TOTALE]]/(PLAFOND/N_TESSERE)</f>
        <v>25.247251617862851</v>
      </c>
      <c r="T6555" s="3">
        <f>+MAX(CEILING(Tabella2026[[#This Row],[preDEF1]],1),1)</f>
        <v>26</v>
      </c>
      <c r="U6555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555" s="21">
        <f>+Tabella2026[[#This Row],[DEF - n. card]]*(PLAFOND/N_TESSERE)</f>
        <v>13000</v>
      </c>
      <c r="W6555" s="18"/>
    </row>
    <row r="6556" spans="2:23" x14ac:dyDescent="0.25">
      <c r="B6556" s="1" t="s">
        <v>13169</v>
      </c>
      <c r="C6556" s="2">
        <v>83037</v>
      </c>
      <c r="D6556" s="1" t="s">
        <v>13170</v>
      </c>
      <c r="E6556" s="1" t="s">
        <v>21</v>
      </c>
      <c r="F6556" s="1" t="s">
        <v>42</v>
      </c>
      <c r="G6556" s="1" t="s">
        <v>11807</v>
      </c>
      <c r="H6556" s="1" t="s">
        <v>15836</v>
      </c>
      <c r="I6556" s="5">
        <v>680</v>
      </c>
      <c r="J6556" s="5">
        <v>9427377</v>
      </c>
      <c r="K6556" s="3">
        <f>+Tabella2026[[#This Row],[POP_2024]]/SUM(Tabella2026[POP_2024])</f>
        <v>1.1536478412602287E-5</v>
      </c>
      <c r="L6556" s="3">
        <f>+Tabella2026[[#This Row],[INCIDENZA POPOLAZIONE]]*(PLAFOND/2)</f>
        <v>3396.3305923113039</v>
      </c>
      <c r="M6556" s="3">
        <f>+IFERROR(Tabella2026[[#This Row],[reddito_2024]]/Tabella2026[[#This Row],[POP_2024]],"")</f>
        <v>13863.789705882353</v>
      </c>
      <c r="N6556" s="3">
        <f>+IF(Tabella2026[[#This Row],[REDDITO COMPLESSIVO PROCAPITE]]&lt;media_aggr_reddito_pc,(media_aggr_reddito_pc-Tabella2026[[#This Row],[REDDITO COMPLESSIVO PROCAPITE]]),0)</f>
        <v>3961.2763567263883</v>
      </c>
      <c r="O6556" s="3">
        <f>+Tabella2026[[#This Row],[DIFFERENZA REDDITO INFERIORE ALLA MEDIA DALLA MEDIA]]*Tabella2026[[#This Row],[POP_2024]]</f>
        <v>2693667.9225739441</v>
      </c>
      <c r="P6556" s="3">
        <f>+Tabella2026[[#This Row],[POPOLAZIONE PER DIFFERENZA ]]/SUM(Tabella2026[[POPOLAZIONE PER DIFFERENZA ]])</f>
        <v>2.3897739786274186E-5</v>
      </c>
      <c r="Q6556" s="3">
        <f>+Tabella2026[[#This Row],[INCIDENZA POPOLAZIONE PER DIFFERENZA]]*(PLAFOND-SUM(Tabella2026[CONTRIBUTO SULLA BASE DELLA POPOLAZIONE]))</f>
        <v>7035.4766697743089</v>
      </c>
      <c r="R6556" s="3">
        <f>+Tabella2026[[#This Row],[CONTRIBUTO SULLA BASE DELLA POPOLAZIONE]]+Tabella2026[[#This Row],[CONTRIBUTO SULLA BASE DEL REDDITO]]</f>
        <v>10431.807262085613</v>
      </c>
      <c r="S6556" s="3">
        <f>+Tabella2026[[#This Row],[CONTRIBUTO TOTALE]]/(PLAFOND/N_TESSERE)</f>
        <v>20.863614524171226</v>
      </c>
      <c r="T6556" s="3">
        <f>+MAX(CEILING(Tabella2026[[#This Row],[preDEF1]],1),1)</f>
        <v>21</v>
      </c>
      <c r="U6556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556" s="21">
        <f>+Tabella2026[[#This Row],[DEF - n. card]]*(PLAFOND/N_TESSERE)</f>
        <v>10500</v>
      </c>
      <c r="W6556" s="18"/>
    </row>
    <row r="6557" spans="2:23" x14ac:dyDescent="0.25">
      <c r="B6557" s="1" t="s">
        <v>13061</v>
      </c>
      <c r="C6557" s="2">
        <v>40033</v>
      </c>
      <c r="D6557" s="1" t="s">
        <v>13062</v>
      </c>
      <c r="E6557" s="1" t="s">
        <v>27</v>
      </c>
      <c r="F6557" s="1" t="s">
        <v>104</v>
      </c>
      <c r="G6557" s="1" t="s">
        <v>11807</v>
      </c>
      <c r="H6557" s="1" t="s">
        <v>15835</v>
      </c>
      <c r="I6557" s="5">
        <v>680</v>
      </c>
      <c r="J6557" s="5">
        <v>11642597</v>
      </c>
      <c r="K6557" s="3">
        <f>+Tabella2026[[#This Row],[POP_2024]]/SUM(Tabella2026[POP_2024])</f>
        <v>1.1536478412602287E-5</v>
      </c>
      <c r="L6557" s="3">
        <f>+Tabella2026[[#This Row],[INCIDENZA POPOLAZIONE]]*(PLAFOND/2)</f>
        <v>3396.3305923113039</v>
      </c>
      <c r="M6557" s="3">
        <f>+IFERROR(Tabella2026[[#This Row],[reddito_2024]]/Tabella2026[[#This Row],[POP_2024]],"")</f>
        <v>17121.466176470589</v>
      </c>
      <c r="N6557" s="3">
        <f>+IF(Tabella2026[[#This Row],[REDDITO COMPLESSIVO PROCAPITE]]&lt;media_aggr_reddito_pc,(media_aggr_reddito_pc-Tabella2026[[#This Row],[REDDITO COMPLESSIVO PROCAPITE]]),0)</f>
        <v>703.59988613815221</v>
      </c>
      <c r="O6557" s="3">
        <f>+Tabella2026[[#This Row],[DIFFERENZA REDDITO INFERIORE ALLA MEDIA DALLA MEDIA]]*Tabella2026[[#This Row],[POP_2024]]</f>
        <v>478447.92257394351</v>
      </c>
      <c r="P6557" s="3">
        <f>+Tabella2026[[#This Row],[POPOLAZIONE PER DIFFERENZA ]]/SUM(Tabella2026[[POPOLAZIONE PER DIFFERENZA ]])</f>
        <v>4.2447043524318063E-6</v>
      </c>
      <c r="Q6557" s="3">
        <f>+Tabella2026[[#This Row],[INCIDENZA POPOLAZIONE PER DIFFERENZA]]*(PLAFOND-SUM(Tabella2026[CONTRIBUTO SULLA BASE DELLA POPOLAZIONE]))</f>
        <v>1249.6377778276644</v>
      </c>
      <c r="R6557" s="3">
        <f>+Tabella2026[[#This Row],[CONTRIBUTO SULLA BASE DELLA POPOLAZIONE]]+Tabella2026[[#This Row],[CONTRIBUTO SULLA BASE DEL REDDITO]]</f>
        <v>4645.9683701389686</v>
      </c>
      <c r="S6557" s="3">
        <f>+Tabella2026[[#This Row],[CONTRIBUTO TOTALE]]/(PLAFOND/N_TESSERE)</f>
        <v>9.2919367402779365</v>
      </c>
      <c r="T6557" s="3">
        <f>+MAX(CEILING(Tabella2026[[#This Row],[preDEF1]],1),1)</f>
        <v>10</v>
      </c>
      <c r="U6557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557" s="21">
        <f>+Tabella2026[[#This Row],[DEF - n. card]]*(PLAFOND/N_TESSERE)</f>
        <v>5000</v>
      </c>
      <c r="W6557" s="18"/>
    </row>
    <row r="6558" spans="2:23" x14ac:dyDescent="0.25">
      <c r="B6558" s="1" t="s">
        <v>13037</v>
      </c>
      <c r="C6558" s="2">
        <v>115026</v>
      </c>
      <c r="D6558" s="1" t="s">
        <v>13038</v>
      </c>
      <c r="E6558" s="1" t="s">
        <v>76</v>
      </c>
      <c r="F6558" s="1" t="s">
        <v>625</v>
      </c>
      <c r="G6558" s="1" t="s">
        <v>11807</v>
      </c>
      <c r="H6558" s="1" t="s">
        <v>15836</v>
      </c>
      <c r="I6558" s="5">
        <v>679</v>
      </c>
      <c r="J6558" s="5">
        <v>8221613</v>
      </c>
      <c r="K6558" s="3">
        <f>+Tabella2026[[#This Row],[POP_2024]]/SUM(Tabella2026[POP_2024])</f>
        <v>1.1519513003171989E-5</v>
      </c>
      <c r="L6558" s="3">
        <f>+Tabella2026[[#This Row],[INCIDENZA POPOLAZIONE]]*(PLAFOND/2)</f>
        <v>3391.3359884990809</v>
      </c>
      <c r="M6558" s="3">
        <f>+IFERROR(Tabella2026[[#This Row],[reddito_2024]]/Tabella2026[[#This Row],[POP_2024]],"")</f>
        <v>12108.413843888071</v>
      </c>
      <c r="N6558" s="3">
        <f>+IF(Tabella2026[[#This Row],[REDDITO COMPLESSIVO PROCAPITE]]&lt;media_aggr_reddito_pc,(media_aggr_reddito_pc-Tabella2026[[#This Row],[REDDITO COMPLESSIVO PROCAPITE]]),0)</f>
        <v>5716.6522187206701</v>
      </c>
      <c r="O6558" s="3">
        <f>+Tabella2026[[#This Row],[DIFFERENZA REDDITO INFERIORE ALLA MEDIA DALLA MEDIA]]*Tabella2026[[#This Row],[POP_2024]]</f>
        <v>3881606.8565113349</v>
      </c>
      <c r="P6558" s="3">
        <f>+Tabella2026[[#This Row],[POPOLAZIONE PER DIFFERENZA ]]/SUM(Tabella2026[[POPOLAZIONE PER DIFFERENZA ]])</f>
        <v>3.4436921430495747E-5</v>
      </c>
      <c r="Q6558" s="3">
        <f>+Tabella2026[[#This Row],[INCIDENZA POPOLAZIONE PER DIFFERENZA]]*(PLAFOND-SUM(Tabella2026[CONTRIBUTO SULLA BASE DELLA POPOLAZIONE]))</f>
        <v>10138.203841446915</v>
      </c>
      <c r="R6558" s="3">
        <f>+Tabella2026[[#This Row],[CONTRIBUTO SULLA BASE DELLA POPOLAZIONE]]+Tabella2026[[#This Row],[CONTRIBUTO SULLA BASE DEL REDDITO]]</f>
        <v>13529.539829945996</v>
      </c>
      <c r="S6558" s="3">
        <f>+Tabella2026[[#This Row],[CONTRIBUTO TOTALE]]/(PLAFOND/N_TESSERE)</f>
        <v>27.059079659891992</v>
      </c>
      <c r="T6558" s="3">
        <f>+MAX(CEILING(Tabella2026[[#This Row],[preDEF1]],1),1)</f>
        <v>28</v>
      </c>
      <c r="U6558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558" s="21">
        <f>+Tabella2026[[#This Row],[DEF - n. card]]*(PLAFOND/N_TESSERE)</f>
        <v>14000</v>
      </c>
      <c r="W6558" s="18"/>
    </row>
    <row r="6559" spans="2:23" x14ac:dyDescent="0.25">
      <c r="B6559" s="1" t="s">
        <v>13251</v>
      </c>
      <c r="C6559" s="2">
        <v>5099</v>
      </c>
      <c r="D6559" s="1" t="s">
        <v>13252</v>
      </c>
      <c r="E6559" s="1" t="s">
        <v>18</v>
      </c>
      <c r="F6559" s="1" t="s">
        <v>182</v>
      </c>
      <c r="G6559" s="1" t="s">
        <v>11807</v>
      </c>
      <c r="H6559" s="1" t="s">
        <v>15835</v>
      </c>
      <c r="I6559" s="5">
        <v>679</v>
      </c>
      <c r="J6559" s="5">
        <v>13567347</v>
      </c>
      <c r="K6559" s="3">
        <f>+Tabella2026[[#This Row],[POP_2024]]/SUM(Tabella2026[POP_2024])</f>
        <v>1.1519513003171989E-5</v>
      </c>
      <c r="L6559" s="3">
        <f>+Tabella2026[[#This Row],[INCIDENZA POPOLAZIONE]]*(PLAFOND/2)</f>
        <v>3391.3359884990809</v>
      </c>
      <c r="M6559" s="3">
        <f>+IFERROR(Tabella2026[[#This Row],[reddito_2024]]/Tabella2026[[#This Row],[POP_2024]],"")</f>
        <v>19981.365243004417</v>
      </c>
      <c r="N6559" s="3">
        <f>+IF(Tabella2026[[#This Row],[REDDITO COMPLESSIVO PROCAPITE]]&lt;media_aggr_reddito_pc,(media_aggr_reddito_pc-Tabella2026[[#This Row],[REDDITO COMPLESSIVO PROCAPITE]]),0)</f>
        <v>0</v>
      </c>
      <c r="O6559" s="3">
        <f>+Tabella2026[[#This Row],[DIFFERENZA REDDITO INFERIORE ALLA MEDIA DALLA MEDIA]]*Tabella2026[[#This Row],[POP_2024]]</f>
        <v>0</v>
      </c>
      <c r="P6559" s="3">
        <f>+Tabella2026[[#This Row],[POPOLAZIONE PER DIFFERENZA ]]/SUM(Tabella2026[[POPOLAZIONE PER DIFFERENZA ]])</f>
        <v>0</v>
      </c>
      <c r="Q6559" s="3">
        <f>+Tabella2026[[#This Row],[INCIDENZA POPOLAZIONE PER DIFFERENZA]]*(PLAFOND-SUM(Tabella2026[CONTRIBUTO SULLA BASE DELLA POPOLAZIONE]))</f>
        <v>0</v>
      </c>
      <c r="R6559" s="3">
        <f>+Tabella2026[[#This Row],[CONTRIBUTO SULLA BASE DELLA POPOLAZIONE]]+Tabella2026[[#This Row],[CONTRIBUTO SULLA BASE DEL REDDITO]]</f>
        <v>3391.3359884990809</v>
      </c>
      <c r="S6559" s="3">
        <f>+Tabella2026[[#This Row],[CONTRIBUTO TOTALE]]/(PLAFOND/N_TESSERE)</f>
        <v>6.782671976998162</v>
      </c>
      <c r="T6559" s="3">
        <f>+MAX(CEILING(Tabella2026[[#This Row],[preDEF1]],1),1)</f>
        <v>7</v>
      </c>
      <c r="U6559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59" s="21">
        <f>+Tabella2026[[#This Row],[DEF - n. card]]*(PLAFOND/N_TESSERE)</f>
        <v>3500</v>
      </c>
      <c r="W6559" s="18"/>
    </row>
    <row r="6560" spans="2:23" x14ac:dyDescent="0.25">
      <c r="B6560" s="1" t="s">
        <v>13119</v>
      </c>
      <c r="C6560" s="2">
        <v>57011</v>
      </c>
      <c r="D6560" s="1" t="s">
        <v>13120</v>
      </c>
      <c r="E6560" s="1" t="s">
        <v>8</v>
      </c>
      <c r="F6560" s="1" t="s">
        <v>377</v>
      </c>
      <c r="G6560" s="1" t="s">
        <v>11807</v>
      </c>
      <c r="H6560" s="1" t="s">
        <v>15834</v>
      </c>
      <c r="I6560" s="5">
        <v>675</v>
      </c>
      <c r="J6560" s="5">
        <v>9767989</v>
      </c>
      <c r="K6560" s="3">
        <f>+Tabella2026[[#This Row],[POP_2024]]/SUM(Tabella2026[POP_2024])</f>
        <v>1.1451651365450798E-5</v>
      </c>
      <c r="L6560" s="3">
        <f>+Tabella2026[[#This Row],[INCIDENZA POPOLAZIONE]]*(PLAFOND/2)</f>
        <v>3371.3575732501909</v>
      </c>
      <c r="M6560" s="3">
        <f>+IFERROR(Tabella2026[[#This Row],[reddito_2024]]/Tabella2026[[#This Row],[POP_2024]],"")</f>
        <v>14471.094814814815</v>
      </c>
      <c r="N6560" s="3">
        <f>+IF(Tabella2026[[#This Row],[REDDITO COMPLESSIVO PROCAPITE]]&lt;media_aggr_reddito_pc,(media_aggr_reddito_pc-Tabella2026[[#This Row],[REDDITO COMPLESSIVO PROCAPITE]]),0)</f>
        <v>3353.9712477939265</v>
      </c>
      <c r="O6560" s="3">
        <f>+Tabella2026[[#This Row],[DIFFERENZA REDDITO INFERIORE ALLA MEDIA DALLA MEDIA]]*Tabella2026[[#This Row],[POP_2024]]</f>
        <v>2263930.5922609004</v>
      </c>
      <c r="P6560" s="3">
        <f>+Tabella2026[[#This Row],[POPOLAZIONE PER DIFFERENZA ]]/SUM(Tabella2026[[POPOLAZIONE PER DIFFERENZA ]])</f>
        <v>2.008518709178467E-5</v>
      </c>
      <c r="Q6560" s="3">
        <f>+Tabella2026[[#This Row],[INCIDENZA POPOLAZIONE PER DIFFERENZA]]*(PLAFOND-SUM(Tabella2026[CONTRIBUTO SULLA BASE DELLA POPOLAZIONE]))</f>
        <v>5913.0640159311115</v>
      </c>
      <c r="R6560" s="3">
        <f>+Tabella2026[[#This Row],[CONTRIBUTO SULLA BASE DELLA POPOLAZIONE]]+Tabella2026[[#This Row],[CONTRIBUTO SULLA BASE DEL REDDITO]]</f>
        <v>9284.4215891813019</v>
      </c>
      <c r="S6560" s="3">
        <f>+Tabella2026[[#This Row],[CONTRIBUTO TOTALE]]/(PLAFOND/N_TESSERE)</f>
        <v>18.568843178362602</v>
      </c>
      <c r="T6560" s="3">
        <f>+MAX(CEILING(Tabella2026[[#This Row],[preDEF1]],1),1)</f>
        <v>19</v>
      </c>
      <c r="U6560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560" s="21">
        <f>+Tabella2026[[#This Row],[DEF - n. card]]*(PLAFOND/N_TESSERE)</f>
        <v>9500</v>
      </c>
      <c r="W6560" s="18"/>
    </row>
    <row r="6561" spans="2:23" x14ac:dyDescent="0.25">
      <c r="B6561" s="1" t="s">
        <v>13143</v>
      </c>
      <c r="C6561" s="2">
        <v>97034</v>
      </c>
      <c r="D6561" s="1" t="s">
        <v>13144</v>
      </c>
      <c r="E6561" s="1" t="s">
        <v>12</v>
      </c>
      <c r="F6561" s="1" t="s">
        <v>362</v>
      </c>
      <c r="G6561" s="1" t="s">
        <v>11807</v>
      </c>
      <c r="H6561" s="1" t="s">
        <v>15835</v>
      </c>
      <c r="I6561" s="5">
        <v>675</v>
      </c>
      <c r="J6561" s="5">
        <v>11710296</v>
      </c>
      <c r="K6561" s="3">
        <f>+Tabella2026[[#This Row],[POP_2024]]/SUM(Tabella2026[POP_2024])</f>
        <v>1.1451651365450798E-5</v>
      </c>
      <c r="L6561" s="3">
        <f>+Tabella2026[[#This Row],[INCIDENZA POPOLAZIONE]]*(PLAFOND/2)</f>
        <v>3371.3575732501909</v>
      </c>
      <c r="M6561" s="3">
        <f>+IFERROR(Tabella2026[[#This Row],[reddito_2024]]/Tabella2026[[#This Row],[POP_2024]],"")</f>
        <v>17348.586666666666</v>
      </c>
      <c r="N6561" s="3">
        <f>+IF(Tabella2026[[#This Row],[REDDITO COMPLESSIVO PROCAPITE]]&lt;media_aggr_reddito_pc,(media_aggr_reddito_pc-Tabella2026[[#This Row],[REDDITO COMPLESSIVO PROCAPITE]]),0)</f>
        <v>476.47939594207492</v>
      </c>
      <c r="O6561" s="3">
        <f>+Tabella2026[[#This Row],[DIFFERENZA REDDITO INFERIORE ALLA MEDIA DALLA MEDIA]]*Tabella2026[[#This Row],[POP_2024]]</f>
        <v>321623.59226090059</v>
      </c>
      <c r="P6561" s="3">
        <f>+Tabella2026[[#This Row],[POPOLAZIONE PER DIFFERENZA ]]/SUM(Tabella2026[[POPOLAZIONE PER DIFFERENZA ]])</f>
        <v>2.8533869570801781E-6</v>
      </c>
      <c r="Q6561" s="3">
        <f>+Tabella2026[[#This Row],[INCIDENZA POPOLAZIONE PER DIFFERENZA]]*(PLAFOND-SUM(Tabella2026[CONTRIBUTO SULLA BASE DELLA POPOLAZIONE]))</f>
        <v>840.03498012419004</v>
      </c>
      <c r="R6561" s="3">
        <f>+Tabella2026[[#This Row],[CONTRIBUTO SULLA BASE DELLA POPOLAZIONE]]+Tabella2026[[#This Row],[CONTRIBUTO SULLA BASE DEL REDDITO]]</f>
        <v>4211.3925533743804</v>
      </c>
      <c r="S6561" s="3">
        <f>+Tabella2026[[#This Row],[CONTRIBUTO TOTALE]]/(PLAFOND/N_TESSERE)</f>
        <v>8.4227851067487602</v>
      </c>
      <c r="T6561" s="3">
        <f>+MAX(CEILING(Tabella2026[[#This Row],[preDEF1]],1),1)</f>
        <v>9</v>
      </c>
      <c r="U656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561" s="21">
        <f>+Tabella2026[[#This Row],[DEF - n. card]]*(PLAFOND/N_TESSERE)</f>
        <v>4500</v>
      </c>
      <c r="W6561" s="18"/>
    </row>
    <row r="6562" spans="2:23" x14ac:dyDescent="0.25">
      <c r="B6562" s="1" t="s">
        <v>13157</v>
      </c>
      <c r="C6562" s="2">
        <v>109026</v>
      </c>
      <c r="D6562" s="1" t="s">
        <v>13158</v>
      </c>
      <c r="E6562" s="1" t="s">
        <v>117</v>
      </c>
      <c r="F6562" s="1" t="s">
        <v>506</v>
      </c>
      <c r="G6562" s="1" t="s">
        <v>11807</v>
      </c>
      <c r="H6562" s="1" t="s">
        <v>15834</v>
      </c>
      <c r="I6562" s="5">
        <v>675</v>
      </c>
      <c r="J6562" s="5">
        <v>12010790</v>
      </c>
      <c r="K6562" s="3">
        <f>+Tabella2026[[#This Row],[POP_2024]]/SUM(Tabella2026[POP_2024])</f>
        <v>1.1451651365450798E-5</v>
      </c>
      <c r="L6562" s="3">
        <f>+Tabella2026[[#This Row],[INCIDENZA POPOLAZIONE]]*(PLAFOND/2)</f>
        <v>3371.3575732501909</v>
      </c>
      <c r="M6562" s="3">
        <f>+IFERROR(Tabella2026[[#This Row],[reddito_2024]]/Tabella2026[[#This Row],[POP_2024]],"")</f>
        <v>17793.762962962963</v>
      </c>
      <c r="N6562" s="3">
        <f>+IF(Tabella2026[[#This Row],[REDDITO COMPLESSIVO PROCAPITE]]&lt;media_aggr_reddito_pc,(media_aggr_reddito_pc-Tabella2026[[#This Row],[REDDITO COMPLESSIVO PROCAPITE]]),0)</f>
        <v>31.303099645778275</v>
      </c>
      <c r="O6562" s="3">
        <f>+Tabella2026[[#This Row],[DIFFERENZA REDDITO INFERIORE ALLA MEDIA DALLA MEDIA]]*Tabella2026[[#This Row],[POP_2024]]</f>
        <v>21129.592260900336</v>
      </c>
      <c r="P6562" s="3">
        <f>+Tabella2026[[#This Row],[POPOLAZIONE PER DIFFERENZA ]]/SUM(Tabella2026[[POPOLAZIONE PER DIFFERENZA ]])</f>
        <v>1.8745796146934207E-7</v>
      </c>
      <c r="Q6562" s="3">
        <f>+Tabella2026[[#This Row],[INCIDENZA POPOLAZIONE PER DIFFERENZA]]*(PLAFOND-SUM(Tabella2026[CONTRIBUTO SULLA BASE DELLA POPOLAZIONE]))</f>
        <v>55.187483263103424</v>
      </c>
      <c r="R6562" s="3">
        <f>+Tabella2026[[#This Row],[CONTRIBUTO SULLA BASE DELLA POPOLAZIONE]]+Tabella2026[[#This Row],[CONTRIBUTO SULLA BASE DEL REDDITO]]</f>
        <v>3426.5450565132942</v>
      </c>
      <c r="S6562" s="3">
        <f>+Tabella2026[[#This Row],[CONTRIBUTO TOTALE]]/(PLAFOND/N_TESSERE)</f>
        <v>6.853090113026588</v>
      </c>
      <c r="T6562" s="3">
        <f>+MAX(CEILING(Tabella2026[[#This Row],[preDEF1]],1),1)</f>
        <v>7</v>
      </c>
      <c r="U656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62" s="21">
        <f>+Tabella2026[[#This Row],[DEF - n. card]]*(PLAFOND/N_TESSERE)</f>
        <v>3500</v>
      </c>
      <c r="W6562" s="18"/>
    </row>
    <row r="6563" spans="2:23" x14ac:dyDescent="0.25">
      <c r="B6563" s="1" t="s">
        <v>13063</v>
      </c>
      <c r="C6563" s="2">
        <v>22036</v>
      </c>
      <c r="D6563" s="1" t="s">
        <v>13064</v>
      </c>
      <c r="E6563" s="1" t="s">
        <v>99</v>
      </c>
      <c r="F6563" s="1" t="s">
        <v>98</v>
      </c>
      <c r="G6563" s="1" t="s">
        <v>11807</v>
      </c>
      <c r="H6563" s="1" t="s">
        <v>15835</v>
      </c>
      <c r="I6563" s="5">
        <v>674</v>
      </c>
      <c r="J6563" s="5">
        <v>19664177</v>
      </c>
      <c r="K6563" s="3">
        <f>+Tabella2026[[#This Row],[POP_2024]]/SUM(Tabella2026[POP_2024])</f>
        <v>1.1434685956020502E-5</v>
      </c>
      <c r="L6563" s="3">
        <f>+Tabella2026[[#This Row],[INCIDENZA POPOLAZIONE]]*(PLAFOND/2)</f>
        <v>3366.3629694379688</v>
      </c>
      <c r="M6563" s="3">
        <f>+IFERROR(Tabella2026[[#This Row],[reddito_2024]]/Tabella2026[[#This Row],[POP_2024]],"")</f>
        <v>29175.336795252224</v>
      </c>
      <c r="N6563" s="3">
        <f>+IF(Tabella2026[[#This Row],[REDDITO COMPLESSIVO PROCAPITE]]&lt;media_aggr_reddito_pc,(media_aggr_reddito_pc-Tabella2026[[#This Row],[REDDITO COMPLESSIVO PROCAPITE]]),0)</f>
        <v>0</v>
      </c>
      <c r="O6563" s="3">
        <f>+Tabella2026[[#This Row],[DIFFERENZA REDDITO INFERIORE ALLA MEDIA DALLA MEDIA]]*Tabella2026[[#This Row],[POP_2024]]</f>
        <v>0</v>
      </c>
      <c r="P6563" s="3">
        <f>+Tabella2026[[#This Row],[POPOLAZIONE PER DIFFERENZA ]]/SUM(Tabella2026[[POPOLAZIONE PER DIFFERENZA ]])</f>
        <v>0</v>
      </c>
      <c r="Q6563" s="3">
        <f>+Tabella2026[[#This Row],[INCIDENZA POPOLAZIONE PER DIFFERENZA]]*(PLAFOND-SUM(Tabella2026[CONTRIBUTO SULLA BASE DELLA POPOLAZIONE]))</f>
        <v>0</v>
      </c>
      <c r="R6563" s="3">
        <f>+Tabella2026[[#This Row],[CONTRIBUTO SULLA BASE DELLA POPOLAZIONE]]+Tabella2026[[#This Row],[CONTRIBUTO SULLA BASE DEL REDDITO]]</f>
        <v>3366.3629694379688</v>
      </c>
      <c r="S6563" s="3">
        <f>+Tabella2026[[#This Row],[CONTRIBUTO TOTALE]]/(PLAFOND/N_TESSERE)</f>
        <v>6.7327259388759373</v>
      </c>
      <c r="T6563" s="3">
        <f>+MAX(CEILING(Tabella2026[[#This Row],[preDEF1]],1),1)</f>
        <v>7</v>
      </c>
      <c r="U6563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63" s="21">
        <f>+Tabella2026[[#This Row],[DEF - n. card]]*(PLAFOND/N_TESSERE)</f>
        <v>3500</v>
      </c>
      <c r="W6563" s="18"/>
    </row>
    <row r="6564" spans="2:23" x14ac:dyDescent="0.25">
      <c r="B6564" s="1" t="s">
        <v>13091</v>
      </c>
      <c r="C6564" s="2">
        <v>24076</v>
      </c>
      <c r="D6564" s="1" t="s">
        <v>13092</v>
      </c>
      <c r="E6564" s="1" t="s">
        <v>38</v>
      </c>
      <c r="F6564" s="1" t="s">
        <v>106</v>
      </c>
      <c r="G6564" s="1" t="s">
        <v>11807</v>
      </c>
      <c r="H6564" s="1" t="s">
        <v>15835</v>
      </c>
      <c r="I6564" s="5">
        <v>674</v>
      </c>
      <c r="J6564" s="5">
        <v>11200252</v>
      </c>
      <c r="K6564" s="3">
        <f>+Tabella2026[[#This Row],[POP_2024]]/SUM(Tabella2026[POP_2024])</f>
        <v>1.1434685956020502E-5</v>
      </c>
      <c r="L6564" s="3">
        <f>+Tabella2026[[#This Row],[INCIDENZA POPOLAZIONE]]*(PLAFOND/2)</f>
        <v>3366.3629694379688</v>
      </c>
      <c r="M6564" s="3">
        <f>+IFERROR(Tabella2026[[#This Row],[reddito_2024]]/Tabella2026[[#This Row],[POP_2024]],"")</f>
        <v>16617.584569732939</v>
      </c>
      <c r="N6564" s="3">
        <f>+IF(Tabella2026[[#This Row],[REDDITO COMPLESSIVO PROCAPITE]]&lt;media_aggr_reddito_pc,(media_aggr_reddito_pc-Tabella2026[[#This Row],[REDDITO COMPLESSIVO PROCAPITE]]),0)</f>
        <v>1207.4814928758024</v>
      </c>
      <c r="O6564" s="3">
        <f>+Tabella2026[[#This Row],[DIFFERENZA REDDITO INFERIORE ALLA MEDIA DALLA MEDIA]]*Tabella2026[[#This Row],[POP_2024]]</f>
        <v>813842.52619829075</v>
      </c>
      <c r="P6564" s="3">
        <f>+Tabella2026[[#This Row],[POPOLAZIONE PER DIFFERENZA ]]/SUM(Tabella2026[[POPOLAZIONE PER DIFFERENZA ]])</f>
        <v>7.2202652580523832E-6</v>
      </c>
      <c r="Q6564" s="3">
        <f>+Tabella2026[[#This Row],[INCIDENZA POPOLAZIONE PER DIFFERENZA]]*(PLAFOND-SUM(Tabella2026[CONTRIBUTO SULLA BASE DELLA POPOLAZIONE]))</f>
        <v>2125.6406767716867</v>
      </c>
      <c r="R6564" s="3">
        <f>+Tabella2026[[#This Row],[CONTRIBUTO SULLA BASE DELLA POPOLAZIONE]]+Tabella2026[[#This Row],[CONTRIBUTO SULLA BASE DEL REDDITO]]</f>
        <v>5492.0036462096559</v>
      </c>
      <c r="S6564" s="3">
        <f>+Tabella2026[[#This Row],[CONTRIBUTO TOTALE]]/(PLAFOND/N_TESSERE)</f>
        <v>10.984007292419312</v>
      </c>
      <c r="T6564" s="3">
        <f>+MAX(CEILING(Tabella2026[[#This Row],[preDEF1]],1),1)</f>
        <v>11</v>
      </c>
      <c r="U6564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564" s="21">
        <f>+Tabella2026[[#This Row],[DEF - n. card]]*(PLAFOND/N_TESSERE)</f>
        <v>5500</v>
      </c>
      <c r="W6564" s="18"/>
    </row>
    <row r="6565" spans="2:23" x14ac:dyDescent="0.25">
      <c r="B6565" s="1" t="s">
        <v>13083</v>
      </c>
      <c r="C6565" s="2">
        <v>64091</v>
      </c>
      <c r="D6565" s="1" t="s">
        <v>13084</v>
      </c>
      <c r="E6565" s="1" t="s">
        <v>15</v>
      </c>
      <c r="F6565" s="1" t="s">
        <v>290</v>
      </c>
      <c r="G6565" s="1" t="s">
        <v>11807</v>
      </c>
      <c r="H6565" s="1" t="s">
        <v>15836</v>
      </c>
      <c r="I6565" s="5">
        <v>674</v>
      </c>
      <c r="J6565" s="5">
        <v>7127045</v>
      </c>
      <c r="K6565" s="3">
        <f>+Tabella2026[[#This Row],[POP_2024]]/SUM(Tabella2026[POP_2024])</f>
        <v>1.1434685956020502E-5</v>
      </c>
      <c r="L6565" s="3">
        <f>+Tabella2026[[#This Row],[INCIDENZA POPOLAZIONE]]*(PLAFOND/2)</f>
        <v>3366.3629694379688</v>
      </c>
      <c r="M6565" s="3">
        <f>+IFERROR(Tabella2026[[#This Row],[reddito_2024]]/Tabella2026[[#This Row],[POP_2024]],"")</f>
        <v>10574.250741839762</v>
      </c>
      <c r="N6565" s="3">
        <f>+IF(Tabella2026[[#This Row],[REDDITO COMPLESSIVO PROCAPITE]]&lt;media_aggr_reddito_pc,(media_aggr_reddito_pc-Tabella2026[[#This Row],[REDDITO COMPLESSIVO PROCAPITE]]),0)</f>
        <v>7250.8153207689793</v>
      </c>
      <c r="O6565" s="3">
        <f>+Tabella2026[[#This Row],[DIFFERENZA REDDITO INFERIORE ALLA MEDIA DALLA MEDIA]]*Tabella2026[[#This Row],[POP_2024]]</f>
        <v>4887049.5261982922</v>
      </c>
      <c r="P6565" s="3">
        <f>+Tabella2026[[#This Row],[POPOLAZIONE PER DIFFERENZA ]]/SUM(Tabella2026[[POPOLAZIONE PER DIFFERENZA ]])</f>
        <v>4.3357028875379252E-5</v>
      </c>
      <c r="Q6565" s="3">
        <f>+Tabella2026[[#This Row],[INCIDENZA POPOLAZIONE PER DIFFERENZA]]*(PLAFOND-SUM(Tabella2026[CONTRIBUTO SULLA BASE DELLA POPOLAZIONE]))</f>
        <v>12764.276783140047</v>
      </c>
      <c r="R6565" s="3">
        <f>+Tabella2026[[#This Row],[CONTRIBUTO SULLA BASE DELLA POPOLAZIONE]]+Tabella2026[[#This Row],[CONTRIBUTO SULLA BASE DEL REDDITO]]</f>
        <v>16130.639752578016</v>
      </c>
      <c r="S6565" s="3">
        <f>+Tabella2026[[#This Row],[CONTRIBUTO TOTALE]]/(PLAFOND/N_TESSERE)</f>
        <v>32.261279505156033</v>
      </c>
      <c r="T6565" s="3">
        <f>+MAX(CEILING(Tabella2026[[#This Row],[preDEF1]],1),1)</f>
        <v>33</v>
      </c>
      <c r="U6565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6565" s="21">
        <f>+Tabella2026[[#This Row],[DEF - n. card]]*(PLAFOND/N_TESSERE)</f>
        <v>16500</v>
      </c>
      <c r="W6565" s="18"/>
    </row>
    <row r="6566" spans="2:23" x14ac:dyDescent="0.25">
      <c r="B6566" s="1" t="s">
        <v>13229</v>
      </c>
      <c r="C6566" s="2">
        <v>94049</v>
      </c>
      <c r="D6566" s="1" t="s">
        <v>13230</v>
      </c>
      <c r="E6566" s="1" t="s">
        <v>345</v>
      </c>
      <c r="F6566" s="1" t="s">
        <v>1000</v>
      </c>
      <c r="G6566" s="1" t="s">
        <v>11807</v>
      </c>
      <c r="H6566" s="1" t="s">
        <v>15836</v>
      </c>
      <c r="I6566" s="5">
        <v>674</v>
      </c>
      <c r="J6566" s="5">
        <v>9346236</v>
      </c>
      <c r="K6566" s="3">
        <f>+Tabella2026[[#This Row],[POP_2024]]/SUM(Tabella2026[POP_2024])</f>
        <v>1.1434685956020502E-5</v>
      </c>
      <c r="L6566" s="3">
        <f>+Tabella2026[[#This Row],[INCIDENZA POPOLAZIONE]]*(PLAFOND/2)</f>
        <v>3366.3629694379688</v>
      </c>
      <c r="M6566" s="3">
        <f>+IFERROR(Tabella2026[[#This Row],[reddito_2024]]/Tabella2026[[#This Row],[POP_2024]],"")</f>
        <v>13866.818991097924</v>
      </c>
      <c r="N6566" s="3">
        <f>+IF(Tabella2026[[#This Row],[REDDITO COMPLESSIVO PROCAPITE]]&lt;media_aggr_reddito_pc,(media_aggr_reddito_pc-Tabella2026[[#This Row],[REDDITO COMPLESSIVO PROCAPITE]]),0)</f>
        <v>3958.2470715108175</v>
      </c>
      <c r="O6566" s="3">
        <f>+Tabella2026[[#This Row],[DIFFERENZA REDDITO INFERIORE ALLA MEDIA DALLA MEDIA]]*Tabella2026[[#This Row],[POP_2024]]</f>
        <v>2667858.5261982908</v>
      </c>
      <c r="P6566" s="3">
        <f>+Tabella2026[[#This Row],[POPOLAZIONE PER DIFFERENZA ]]/SUM(Tabella2026[[POPOLAZIONE PER DIFFERENZA ]])</f>
        <v>2.366876344013394E-5</v>
      </c>
      <c r="Q6566" s="3">
        <f>+Tabella2026[[#This Row],[INCIDENZA POPOLAZIONE PER DIFFERENZA]]*(PLAFOND-SUM(Tabella2026[CONTRIBUTO SULLA BASE DELLA POPOLAZIONE]))</f>
        <v>6968.0662052028802</v>
      </c>
      <c r="R6566" s="3">
        <f>+Tabella2026[[#This Row],[CONTRIBUTO SULLA BASE DELLA POPOLAZIONE]]+Tabella2026[[#This Row],[CONTRIBUTO SULLA BASE DEL REDDITO]]</f>
        <v>10334.429174640849</v>
      </c>
      <c r="S6566" s="3">
        <f>+Tabella2026[[#This Row],[CONTRIBUTO TOTALE]]/(PLAFOND/N_TESSERE)</f>
        <v>20.668858349281699</v>
      </c>
      <c r="T6566" s="3">
        <f>+MAX(CEILING(Tabella2026[[#This Row],[preDEF1]],1),1)</f>
        <v>21</v>
      </c>
      <c r="U6566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566" s="21">
        <f>+Tabella2026[[#This Row],[DEF - n. card]]*(PLAFOND/N_TESSERE)</f>
        <v>10500</v>
      </c>
      <c r="W6566" s="18"/>
    </row>
    <row r="6567" spans="2:23" x14ac:dyDescent="0.25">
      <c r="B6567" s="1" t="s">
        <v>13315</v>
      </c>
      <c r="C6567" s="2">
        <v>13217</v>
      </c>
      <c r="D6567" s="1" t="s">
        <v>13316</v>
      </c>
      <c r="E6567" s="1" t="s">
        <v>12</v>
      </c>
      <c r="F6567" s="1" t="s">
        <v>152</v>
      </c>
      <c r="G6567" s="1" t="s">
        <v>11807</v>
      </c>
      <c r="H6567" s="1" t="s">
        <v>15835</v>
      </c>
      <c r="I6567" s="5">
        <v>674</v>
      </c>
      <c r="J6567" s="5">
        <v>10379815</v>
      </c>
      <c r="K6567" s="3">
        <f>+Tabella2026[[#This Row],[POP_2024]]/SUM(Tabella2026[POP_2024])</f>
        <v>1.1434685956020502E-5</v>
      </c>
      <c r="L6567" s="3">
        <f>+Tabella2026[[#This Row],[INCIDENZA POPOLAZIONE]]*(PLAFOND/2)</f>
        <v>3366.3629694379688</v>
      </c>
      <c r="M6567" s="3">
        <f>+IFERROR(Tabella2026[[#This Row],[reddito_2024]]/Tabella2026[[#This Row],[POP_2024]],"")</f>
        <v>15400.318991097924</v>
      </c>
      <c r="N6567" s="3">
        <f>+IF(Tabella2026[[#This Row],[REDDITO COMPLESSIVO PROCAPITE]]&lt;media_aggr_reddito_pc,(media_aggr_reddito_pc-Tabella2026[[#This Row],[REDDITO COMPLESSIVO PROCAPITE]]),0)</f>
        <v>2424.7470715108175</v>
      </c>
      <c r="O6567" s="3">
        <f>+Tabella2026[[#This Row],[DIFFERENZA REDDITO INFERIORE ALLA MEDIA DALLA MEDIA]]*Tabella2026[[#This Row],[POP_2024]]</f>
        <v>1634279.526198291</v>
      </c>
      <c r="P6567" s="3">
        <f>+Tabella2026[[#This Row],[POPOLAZIONE PER DIFFERENZA ]]/SUM(Tabella2026[[POPOLAZIONE PER DIFFERENZA ]])</f>
        <v>1.4499035507614659E-5</v>
      </c>
      <c r="Q6567" s="3">
        <f>+Tabella2026[[#This Row],[INCIDENZA POPOLAZIONE PER DIFFERENZA]]*(PLAFOND-SUM(Tabella2026[CONTRIBUTO SULLA BASE DELLA POPOLAZIONE]))</f>
        <v>4268.5051791651422</v>
      </c>
      <c r="R6567" s="3">
        <f>+Tabella2026[[#This Row],[CONTRIBUTO SULLA BASE DELLA POPOLAZIONE]]+Tabella2026[[#This Row],[CONTRIBUTO SULLA BASE DEL REDDITO]]</f>
        <v>7634.868148603111</v>
      </c>
      <c r="S6567" s="3">
        <f>+Tabella2026[[#This Row],[CONTRIBUTO TOTALE]]/(PLAFOND/N_TESSERE)</f>
        <v>15.269736297206222</v>
      </c>
      <c r="T6567" s="3">
        <f>+MAX(CEILING(Tabella2026[[#This Row],[preDEF1]],1),1)</f>
        <v>16</v>
      </c>
      <c r="U6567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567" s="21">
        <f>+Tabella2026[[#This Row],[DEF - n. card]]*(PLAFOND/N_TESSERE)</f>
        <v>8000</v>
      </c>
      <c r="W6567" s="18"/>
    </row>
    <row r="6568" spans="2:23" x14ac:dyDescent="0.25">
      <c r="B6568" s="1" t="s">
        <v>13173</v>
      </c>
      <c r="C6568" s="2">
        <v>13011</v>
      </c>
      <c r="D6568" s="1" t="s">
        <v>13174</v>
      </c>
      <c r="E6568" s="1" t="s">
        <v>12</v>
      </c>
      <c r="F6568" s="1" t="s">
        <v>152</v>
      </c>
      <c r="G6568" s="1" t="s">
        <v>11807</v>
      </c>
      <c r="H6568" s="1" t="s">
        <v>15835</v>
      </c>
      <c r="I6568" s="5">
        <v>673</v>
      </c>
      <c r="J6568" s="5">
        <v>15624618</v>
      </c>
      <c r="K6568" s="3">
        <f>+Tabella2026[[#This Row],[POP_2024]]/SUM(Tabella2026[POP_2024])</f>
        <v>1.1417720546590204E-5</v>
      </c>
      <c r="L6568" s="3">
        <f>+Tabella2026[[#This Row],[INCIDENZA POPOLAZIONE]]*(PLAFOND/2)</f>
        <v>3361.3683656257463</v>
      </c>
      <c r="M6568" s="3">
        <f>+IFERROR(Tabella2026[[#This Row],[reddito_2024]]/Tabella2026[[#This Row],[POP_2024]],"")</f>
        <v>23216.371471025261</v>
      </c>
      <c r="N6568" s="3">
        <f>+IF(Tabella2026[[#This Row],[REDDITO COMPLESSIVO PROCAPITE]]&lt;media_aggr_reddito_pc,(media_aggr_reddito_pc-Tabella2026[[#This Row],[REDDITO COMPLESSIVO PROCAPITE]]),0)</f>
        <v>0</v>
      </c>
      <c r="O6568" s="3">
        <f>+Tabella2026[[#This Row],[DIFFERENZA REDDITO INFERIORE ALLA MEDIA DALLA MEDIA]]*Tabella2026[[#This Row],[POP_2024]]</f>
        <v>0</v>
      </c>
      <c r="P6568" s="3">
        <f>+Tabella2026[[#This Row],[POPOLAZIONE PER DIFFERENZA ]]/SUM(Tabella2026[[POPOLAZIONE PER DIFFERENZA ]])</f>
        <v>0</v>
      </c>
      <c r="Q6568" s="3">
        <f>+Tabella2026[[#This Row],[INCIDENZA POPOLAZIONE PER DIFFERENZA]]*(PLAFOND-SUM(Tabella2026[CONTRIBUTO SULLA BASE DELLA POPOLAZIONE]))</f>
        <v>0</v>
      </c>
      <c r="R6568" s="3">
        <f>+Tabella2026[[#This Row],[CONTRIBUTO SULLA BASE DELLA POPOLAZIONE]]+Tabella2026[[#This Row],[CONTRIBUTO SULLA BASE DEL REDDITO]]</f>
        <v>3361.3683656257463</v>
      </c>
      <c r="S6568" s="3">
        <f>+Tabella2026[[#This Row],[CONTRIBUTO TOTALE]]/(PLAFOND/N_TESSERE)</f>
        <v>6.7227367312514925</v>
      </c>
      <c r="T6568" s="3">
        <f>+MAX(CEILING(Tabella2026[[#This Row],[preDEF1]],1),1)</f>
        <v>7</v>
      </c>
      <c r="U6568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68" s="21">
        <f>+Tabella2026[[#This Row],[DEF - n. card]]*(PLAFOND/N_TESSERE)</f>
        <v>3500</v>
      </c>
      <c r="W6568" s="18"/>
    </row>
    <row r="6569" spans="2:23" x14ac:dyDescent="0.25">
      <c r="B6569" s="1" t="s">
        <v>13069</v>
      </c>
      <c r="C6569" s="2">
        <v>65015</v>
      </c>
      <c r="D6569" s="1" t="s">
        <v>13070</v>
      </c>
      <c r="E6569" s="1" t="s">
        <v>15</v>
      </c>
      <c r="F6569" s="1" t="s">
        <v>82</v>
      </c>
      <c r="G6569" s="1" t="s">
        <v>11807</v>
      </c>
      <c r="H6569" s="1" t="s">
        <v>15836</v>
      </c>
      <c r="I6569" s="5">
        <v>673</v>
      </c>
      <c r="J6569" s="5">
        <v>7941606</v>
      </c>
      <c r="K6569" s="3">
        <f>+Tabella2026[[#This Row],[POP_2024]]/SUM(Tabella2026[POP_2024])</f>
        <v>1.1417720546590204E-5</v>
      </c>
      <c r="L6569" s="3">
        <f>+Tabella2026[[#This Row],[INCIDENZA POPOLAZIONE]]*(PLAFOND/2)</f>
        <v>3361.3683656257463</v>
      </c>
      <c r="M6569" s="3">
        <f>+IFERROR(Tabella2026[[#This Row],[reddito_2024]]/Tabella2026[[#This Row],[POP_2024]],"")</f>
        <v>11800.306092124814</v>
      </c>
      <c r="N6569" s="3">
        <f>+IF(Tabella2026[[#This Row],[REDDITO COMPLESSIVO PROCAPITE]]&lt;media_aggr_reddito_pc,(media_aggr_reddito_pc-Tabella2026[[#This Row],[REDDITO COMPLESSIVO PROCAPITE]]),0)</f>
        <v>6024.7599704839267</v>
      </c>
      <c r="O6569" s="3">
        <f>+Tabella2026[[#This Row],[DIFFERENZA REDDITO INFERIORE ALLA MEDIA DALLA MEDIA]]*Tabella2026[[#This Row],[POP_2024]]</f>
        <v>4054663.4601356825</v>
      </c>
      <c r="P6569" s="3">
        <f>+Tabella2026[[#This Row],[POPOLAZIONE PER DIFFERENZA ]]/SUM(Tabella2026[[POPOLAZIONE PER DIFFERENZA ]])</f>
        <v>3.5972248649954631E-5</v>
      </c>
      <c r="Q6569" s="3">
        <f>+Tabella2026[[#This Row],[INCIDENZA POPOLAZIONE PER DIFFERENZA]]*(PLAFOND-SUM(Tabella2026[CONTRIBUTO SULLA BASE DELLA POPOLAZIONE]))</f>
        <v>10590.203023360198</v>
      </c>
      <c r="R6569" s="3">
        <f>+Tabella2026[[#This Row],[CONTRIBUTO SULLA BASE DELLA POPOLAZIONE]]+Tabella2026[[#This Row],[CONTRIBUTO SULLA BASE DEL REDDITO]]</f>
        <v>13951.571388985943</v>
      </c>
      <c r="S6569" s="3">
        <f>+Tabella2026[[#This Row],[CONTRIBUTO TOTALE]]/(PLAFOND/N_TESSERE)</f>
        <v>27.903142777971887</v>
      </c>
      <c r="T6569" s="3">
        <f>+MAX(CEILING(Tabella2026[[#This Row],[preDEF1]],1),1)</f>
        <v>28</v>
      </c>
      <c r="U6569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569" s="21">
        <f>+Tabella2026[[#This Row],[DEF - n. card]]*(PLAFOND/N_TESSERE)</f>
        <v>14000</v>
      </c>
      <c r="W6569" s="18"/>
    </row>
    <row r="6570" spans="2:23" x14ac:dyDescent="0.25">
      <c r="B6570" s="1" t="s">
        <v>13055</v>
      </c>
      <c r="C6570" s="2">
        <v>43032</v>
      </c>
      <c r="D6570" s="1" t="s">
        <v>13056</v>
      </c>
      <c r="E6570" s="1" t="s">
        <v>117</v>
      </c>
      <c r="F6570" s="1" t="s">
        <v>411</v>
      </c>
      <c r="G6570" s="1" t="s">
        <v>11807</v>
      </c>
      <c r="H6570" s="1" t="s">
        <v>15834</v>
      </c>
      <c r="I6570" s="5">
        <v>672</v>
      </c>
      <c r="J6570" s="5">
        <v>8710729</v>
      </c>
      <c r="K6570" s="3">
        <f>+Tabella2026[[#This Row],[POP_2024]]/SUM(Tabella2026[POP_2024])</f>
        <v>1.1400755137159906E-5</v>
      </c>
      <c r="L6570" s="3">
        <f>+Tabella2026[[#This Row],[INCIDENZA POPOLAZIONE]]*(PLAFOND/2)</f>
        <v>3356.3737618135233</v>
      </c>
      <c r="M6570" s="3">
        <f>+IFERROR(Tabella2026[[#This Row],[reddito_2024]]/Tabella2026[[#This Row],[POP_2024]],"")</f>
        <v>12962.394345238095</v>
      </c>
      <c r="N6570" s="3">
        <f>+IF(Tabella2026[[#This Row],[REDDITO COMPLESSIVO PROCAPITE]]&lt;media_aggr_reddito_pc,(media_aggr_reddito_pc-Tabella2026[[#This Row],[REDDITO COMPLESSIVO PROCAPITE]]),0)</f>
        <v>4862.6717173706456</v>
      </c>
      <c r="O6570" s="3">
        <f>+Tabella2026[[#This Row],[DIFFERENZA REDDITO INFERIORE ALLA MEDIA DALLA MEDIA]]*Tabella2026[[#This Row],[POP_2024]]</f>
        <v>3267715.3940730738</v>
      </c>
      <c r="P6570" s="3">
        <f>+Tabella2026[[#This Row],[POPOLAZIONE PER DIFFERENZA ]]/SUM(Tabella2026[[POPOLAZIONE PER DIFFERENZA ]])</f>
        <v>2.8990586229552967E-5</v>
      </c>
      <c r="Q6570" s="3">
        <f>+Tabella2026[[#This Row],[INCIDENZA POPOLAZIONE PER DIFFERENZA]]*(PLAFOND-SUM(Tabella2026[CONTRIBUTO SULLA BASE DELLA POPOLAZIONE]))</f>
        <v>8534.8068430407566</v>
      </c>
      <c r="R6570" s="3">
        <f>+Tabella2026[[#This Row],[CONTRIBUTO SULLA BASE DELLA POPOLAZIONE]]+Tabella2026[[#This Row],[CONTRIBUTO SULLA BASE DEL REDDITO]]</f>
        <v>11891.18060485428</v>
      </c>
      <c r="S6570" s="3">
        <f>+Tabella2026[[#This Row],[CONTRIBUTO TOTALE]]/(PLAFOND/N_TESSERE)</f>
        <v>23.782361209708561</v>
      </c>
      <c r="T6570" s="3">
        <f>+MAX(CEILING(Tabella2026[[#This Row],[preDEF1]],1),1)</f>
        <v>24</v>
      </c>
      <c r="U6570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570" s="21">
        <f>+Tabella2026[[#This Row],[DEF - n. card]]*(PLAFOND/N_TESSERE)</f>
        <v>12000</v>
      </c>
      <c r="W6570" s="18"/>
    </row>
    <row r="6571" spans="2:23" x14ac:dyDescent="0.25">
      <c r="B6571" s="1" t="s">
        <v>13029</v>
      </c>
      <c r="C6571" s="2">
        <v>71037</v>
      </c>
      <c r="D6571" s="1" t="s">
        <v>13030</v>
      </c>
      <c r="E6571" s="1" t="s">
        <v>33</v>
      </c>
      <c r="F6571" s="1" t="s">
        <v>78</v>
      </c>
      <c r="G6571" s="1" t="s">
        <v>11807</v>
      </c>
      <c r="H6571" s="1" t="s">
        <v>15836</v>
      </c>
      <c r="I6571" s="5">
        <v>672</v>
      </c>
      <c r="J6571" s="5">
        <v>8503351</v>
      </c>
      <c r="K6571" s="3">
        <f>+Tabella2026[[#This Row],[POP_2024]]/SUM(Tabella2026[POP_2024])</f>
        <v>1.1400755137159906E-5</v>
      </c>
      <c r="L6571" s="3">
        <f>+Tabella2026[[#This Row],[INCIDENZA POPOLAZIONE]]*(PLAFOND/2)</f>
        <v>3356.3737618135233</v>
      </c>
      <c r="M6571" s="3">
        <f>+IFERROR(Tabella2026[[#This Row],[reddito_2024]]/Tabella2026[[#This Row],[POP_2024]],"")</f>
        <v>12653.796130952382</v>
      </c>
      <c r="N6571" s="3">
        <f>+IF(Tabella2026[[#This Row],[REDDITO COMPLESSIVO PROCAPITE]]&lt;media_aggr_reddito_pc,(media_aggr_reddito_pc-Tabella2026[[#This Row],[REDDITO COMPLESSIVO PROCAPITE]]),0)</f>
        <v>5171.2699316563594</v>
      </c>
      <c r="O6571" s="3">
        <f>+Tabella2026[[#This Row],[DIFFERENZA REDDITO INFERIORE ALLA MEDIA DALLA MEDIA]]*Tabella2026[[#This Row],[POP_2024]]</f>
        <v>3475093.3940730738</v>
      </c>
      <c r="P6571" s="3">
        <f>+Tabella2026[[#This Row],[POPOLAZIONE PER DIFFERENZA ]]/SUM(Tabella2026[[POPOLAZIONE PER DIFFERENZA ]])</f>
        <v>3.0830406735958364E-5</v>
      </c>
      <c r="Q6571" s="3">
        <f>+Tabella2026[[#This Row],[INCIDENZA POPOLAZIONE PER DIFFERENZA]]*(PLAFOND-SUM(Tabella2026[CONTRIBUTO SULLA BASE DELLA POPOLAZIONE]))</f>
        <v>9076.4486202611279</v>
      </c>
      <c r="R6571" s="3">
        <f>+Tabella2026[[#This Row],[CONTRIBUTO SULLA BASE DELLA POPOLAZIONE]]+Tabella2026[[#This Row],[CONTRIBUTO SULLA BASE DEL REDDITO]]</f>
        <v>12432.822382074652</v>
      </c>
      <c r="S6571" s="3">
        <f>+Tabella2026[[#This Row],[CONTRIBUTO TOTALE]]/(PLAFOND/N_TESSERE)</f>
        <v>24.865644764149302</v>
      </c>
      <c r="T6571" s="3">
        <f>+MAX(CEILING(Tabella2026[[#This Row],[preDEF1]],1),1)</f>
        <v>25</v>
      </c>
      <c r="U6571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571" s="21">
        <f>+Tabella2026[[#This Row],[DEF - n. card]]*(PLAFOND/N_TESSERE)</f>
        <v>12500</v>
      </c>
      <c r="W6571" s="18"/>
    </row>
    <row r="6572" spans="2:23" x14ac:dyDescent="0.25">
      <c r="B6572" s="1" t="s">
        <v>12983</v>
      </c>
      <c r="C6572" s="2">
        <v>62063</v>
      </c>
      <c r="D6572" s="1" t="s">
        <v>12984</v>
      </c>
      <c r="E6572" s="1" t="s">
        <v>15</v>
      </c>
      <c r="F6572" s="1" t="s">
        <v>256</v>
      </c>
      <c r="G6572" s="1" t="s">
        <v>11807</v>
      </c>
      <c r="H6572" s="1" t="s">
        <v>15836</v>
      </c>
      <c r="I6572" s="5">
        <v>672</v>
      </c>
      <c r="J6572" s="5">
        <v>8898879</v>
      </c>
      <c r="K6572" s="3">
        <f>+Tabella2026[[#This Row],[POP_2024]]/SUM(Tabella2026[POP_2024])</f>
        <v>1.1400755137159906E-5</v>
      </c>
      <c r="L6572" s="3">
        <f>+Tabella2026[[#This Row],[INCIDENZA POPOLAZIONE]]*(PLAFOND/2)</f>
        <v>3356.3737618135233</v>
      </c>
      <c r="M6572" s="3">
        <f>+IFERROR(Tabella2026[[#This Row],[reddito_2024]]/Tabella2026[[#This Row],[POP_2024]],"")</f>
        <v>13242.379464285714</v>
      </c>
      <c r="N6572" s="3">
        <f>+IF(Tabella2026[[#This Row],[REDDITO COMPLESSIVO PROCAPITE]]&lt;media_aggr_reddito_pc,(media_aggr_reddito_pc-Tabella2026[[#This Row],[REDDITO COMPLESSIVO PROCAPITE]]),0)</f>
        <v>4582.6865983230273</v>
      </c>
      <c r="O6572" s="3">
        <f>+Tabella2026[[#This Row],[DIFFERENZA REDDITO INFERIORE ALLA MEDIA DALLA MEDIA]]*Tabella2026[[#This Row],[POP_2024]]</f>
        <v>3079565.3940730742</v>
      </c>
      <c r="P6572" s="3">
        <f>+Tabella2026[[#This Row],[POPOLAZIONE PER DIFFERENZA ]]/SUM(Tabella2026[[POPOLAZIONE PER DIFFERENZA ]])</f>
        <v>2.7321353098361739E-5</v>
      </c>
      <c r="Q6572" s="3">
        <f>+Tabella2026[[#This Row],[INCIDENZA POPOLAZIONE PER DIFFERENZA]]*(PLAFOND-SUM(Tabella2026[CONTRIBUTO SULLA BASE DELLA POPOLAZIONE]))</f>
        <v>8043.385861142905</v>
      </c>
      <c r="R6572" s="3">
        <f>+Tabella2026[[#This Row],[CONTRIBUTO SULLA BASE DELLA POPOLAZIONE]]+Tabella2026[[#This Row],[CONTRIBUTO SULLA BASE DEL REDDITO]]</f>
        <v>11399.759622956428</v>
      </c>
      <c r="S6572" s="3">
        <f>+Tabella2026[[#This Row],[CONTRIBUTO TOTALE]]/(PLAFOND/N_TESSERE)</f>
        <v>22.799519245912855</v>
      </c>
      <c r="T6572" s="3">
        <f>+MAX(CEILING(Tabella2026[[#This Row],[preDEF1]],1),1)</f>
        <v>23</v>
      </c>
      <c r="U657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572" s="21">
        <f>+Tabella2026[[#This Row],[DEF - n. card]]*(PLAFOND/N_TESSERE)</f>
        <v>11500</v>
      </c>
      <c r="W6572" s="18"/>
    </row>
    <row r="6573" spans="2:23" x14ac:dyDescent="0.25">
      <c r="B6573" s="1" t="s">
        <v>13051</v>
      </c>
      <c r="C6573" s="2">
        <v>6015</v>
      </c>
      <c r="D6573" s="1" t="s">
        <v>13052</v>
      </c>
      <c r="E6573" s="1" t="s">
        <v>18</v>
      </c>
      <c r="F6573" s="1" t="s">
        <v>138</v>
      </c>
      <c r="G6573" s="1" t="s">
        <v>11807</v>
      </c>
      <c r="H6573" s="1" t="s">
        <v>15835</v>
      </c>
      <c r="I6573" s="5">
        <v>671</v>
      </c>
      <c r="J6573" s="5">
        <v>11539230</v>
      </c>
      <c r="K6573" s="3">
        <f>+Tabella2026[[#This Row],[POP_2024]]/SUM(Tabella2026[POP_2024])</f>
        <v>1.1383789727729609E-5</v>
      </c>
      <c r="L6573" s="3">
        <f>+Tabella2026[[#This Row],[INCIDENZA POPOLAZIONE]]*(PLAFOND/2)</f>
        <v>3351.3791580013012</v>
      </c>
      <c r="M6573" s="3">
        <f>+IFERROR(Tabella2026[[#This Row],[reddito_2024]]/Tabella2026[[#This Row],[POP_2024]],"")</f>
        <v>17197.064083457528</v>
      </c>
      <c r="N6573" s="3">
        <f>+IF(Tabella2026[[#This Row],[REDDITO COMPLESSIVO PROCAPITE]]&lt;media_aggr_reddito_pc,(media_aggr_reddito_pc-Tabella2026[[#This Row],[REDDITO COMPLESSIVO PROCAPITE]]),0)</f>
        <v>628.00197915121316</v>
      </c>
      <c r="O6573" s="3">
        <f>+Tabella2026[[#This Row],[DIFFERENZA REDDITO INFERIORE ALLA MEDIA DALLA MEDIA]]*Tabella2026[[#This Row],[POP_2024]]</f>
        <v>421389.32801046403</v>
      </c>
      <c r="P6573" s="3">
        <f>+Tabella2026[[#This Row],[POPOLAZIONE PER DIFFERENZA ]]/SUM(Tabella2026[[POPOLAZIONE PER DIFFERENZA ]])</f>
        <v>3.7384907119079267E-6</v>
      </c>
      <c r="Q6573" s="3">
        <f>+Tabella2026[[#This Row],[INCIDENZA POPOLAZIONE PER DIFFERENZA]]*(PLAFOND-SUM(Tabella2026[CONTRIBUTO SULLA BASE DELLA POPOLAZIONE]))</f>
        <v>1100.6088617176642</v>
      </c>
      <c r="R6573" s="3">
        <f>+Tabella2026[[#This Row],[CONTRIBUTO SULLA BASE DELLA POPOLAZIONE]]+Tabella2026[[#This Row],[CONTRIBUTO SULLA BASE DEL REDDITO]]</f>
        <v>4451.988019718965</v>
      </c>
      <c r="S6573" s="3">
        <f>+Tabella2026[[#This Row],[CONTRIBUTO TOTALE]]/(PLAFOND/N_TESSERE)</f>
        <v>8.9039760394379304</v>
      </c>
      <c r="T6573" s="3">
        <f>+MAX(CEILING(Tabella2026[[#This Row],[preDEF1]],1),1)</f>
        <v>9</v>
      </c>
      <c r="U6573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573" s="21">
        <f>+Tabella2026[[#This Row],[DEF - n. card]]*(PLAFOND/N_TESSERE)</f>
        <v>4500</v>
      </c>
      <c r="W6573" s="18"/>
    </row>
    <row r="6574" spans="2:23" x14ac:dyDescent="0.25">
      <c r="B6574" s="1" t="s">
        <v>13093</v>
      </c>
      <c r="C6574" s="2">
        <v>70032</v>
      </c>
      <c r="D6574" s="1" t="s">
        <v>13094</v>
      </c>
      <c r="E6574" s="1" t="s">
        <v>345</v>
      </c>
      <c r="F6574" s="1" t="s">
        <v>344</v>
      </c>
      <c r="G6574" s="1" t="s">
        <v>11807</v>
      </c>
      <c r="H6574" s="1" t="s">
        <v>15836</v>
      </c>
      <c r="I6574" s="5">
        <v>670</v>
      </c>
      <c r="J6574" s="5">
        <v>8324509</v>
      </c>
      <c r="K6574" s="3">
        <f>+Tabella2026[[#This Row],[POP_2024]]/SUM(Tabella2026[POP_2024])</f>
        <v>1.1366824318299311E-5</v>
      </c>
      <c r="L6574" s="3">
        <f>+Tabella2026[[#This Row],[INCIDENZA POPOLAZIONE]]*(PLAFOND/2)</f>
        <v>3346.3845541890787</v>
      </c>
      <c r="M6574" s="3">
        <f>+IFERROR(Tabella2026[[#This Row],[reddito_2024]]/Tabella2026[[#This Row],[POP_2024]],"")</f>
        <v>12424.640298507462</v>
      </c>
      <c r="N6574" s="3">
        <f>+IF(Tabella2026[[#This Row],[REDDITO COMPLESSIVO PROCAPITE]]&lt;media_aggr_reddito_pc,(media_aggr_reddito_pc-Tabella2026[[#This Row],[REDDITO COMPLESSIVO PROCAPITE]]),0)</f>
        <v>5400.4257641012791</v>
      </c>
      <c r="O6574" s="3">
        <f>+Tabella2026[[#This Row],[DIFFERENZA REDDITO INFERIORE ALLA MEDIA DALLA MEDIA]]*Tabella2026[[#This Row],[POP_2024]]</f>
        <v>3618285.2619478572</v>
      </c>
      <c r="P6574" s="3">
        <f>+Tabella2026[[#This Row],[POPOLAZIONE PER DIFFERENZA ]]/SUM(Tabella2026[[POPOLAZIONE PER DIFFERENZA ]])</f>
        <v>3.210077936404099E-5</v>
      </c>
      <c r="Q6574" s="3">
        <f>+Tabella2026[[#This Row],[INCIDENZA POPOLAZIONE PER DIFFERENZA]]*(PLAFOND-SUM(Tabella2026[CONTRIBUTO SULLA BASE DELLA POPOLAZIONE]))</f>
        <v>9450.4453691891831</v>
      </c>
      <c r="R6574" s="3">
        <f>+Tabella2026[[#This Row],[CONTRIBUTO SULLA BASE DELLA POPOLAZIONE]]+Tabella2026[[#This Row],[CONTRIBUTO SULLA BASE DEL REDDITO]]</f>
        <v>12796.829923378262</v>
      </c>
      <c r="S6574" s="3">
        <f>+Tabella2026[[#This Row],[CONTRIBUTO TOTALE]]/(PLAFOND/N_TESSERE)</f>
        <v>25.593659846756523</v>
      </c>
      <c r="T6574" s="3">
        <f>+MAX(CEILING(Tabella2026[[#This Row],[preDEF1]],1),1)</f>
        <v>26</v>
      </c>
      <c r="U6574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574" s="21">
        <f>+Tabella2026[[#This Row],[DEF - n. card]]*(PLAFOND/N_TESSERE)</f>
        <v>13000</v>
      </c>
      <c r="W6574" s="18"/>
    </row>
    <row r="6575" spans="2:23" x14ac:dyDescent="0.25">
      <c r="B6575" s="1" t="s">
        <v>12955</v>
      </c>
      <c r="C6575" s="2">
        <v>6004</v>
      </c>
      <c r="D6575" s="1" t="s">
        <v>12956</v>
      </c>
      <c r="E6575" s="1" t="s">
        <v>18</v>
      </c>
      <c r="F6575" s="1" t="s">
        <v>138</v>
      </c>
      <c r="G6575" s="1" t="s">
        <v>11807</v>
      </c>
      <c r="H6575" s="1" t="s">
        <v>15835</v>
      </c>
      <c r="I6575" s="5">
        <v>669</v>
      </c>
      <c r="J6575" s="5">
        <v>10107469</v>
      </c>
      <c r="K6575" s="3">
        <f>+Tabella2026[[#This Row],[POP_2024]]/SUM(Tabella2026[POP_2024])</f>
        <v>1.1349858908869013E-5</v>
      </c>
      <c r="L6575" s="3">
        <f>+Tabella2026[[#This Row],[INCIDENZA POPOLAZIONE]]*(PLAFOND/2)</f>
        <v>3341.3899503768557</v>
      </c>
      <c r="M6575" s="3">
        <f>+IFERROR(Tabella2026[[#This Row],[reddito_2024]]/Tabella2026[[#This Row],[POP_2024]],"")</f>
        <v>15108.324364723469</v>
      </c>
      <c r="N6575" s="3">
        <f>+IF(Tabella2026[[#This Row],[REDDITO COMPLESSIVO PROCAPITE]]&lt;media_aggr_reddito_pc,(media_aggr_reddito_pc-Tabella2026[[#This Row],[REDDITO COMPLESSIVO PROCAPITE]]),0)</f>
        <v>2716.7416978852725</v>
      </c>
      <c r="O6575" s="3">
        <f>+Tabella2026[[#This Row],[DIFFERENZA REDDITO INFERIORE ALLA MEDIA DALLA MEDIA]]*Tabella2026[[#This Row],[POP_2024]]</f>
        <v>1817500.1958852473</v>
      </c>
      <c r="P6575" s="3">
        <f>+Tabella2026[[#This Row],[POPOLAZIONE PER DIFFERENZA ]]/SUM(Tabella2026[[POPOLAZIONE PER DIFFERENZA ]])</f>
        <v>1.6124536502355623E-5</v>
      </c>
      <c r="Q6575" s="3">
        <f>+Tabella2026[[#This Row],[INCIDENZA POPOLAZIONE PER DIFFERENZA]]*(PLAFOND-SUM(Tabella2026[CONTRIBUTO SULLA BASE DELLA POPOLAZIONE]))</f>
        <v>4747.0514528911381</v>
      </c>
      <c r="R6575" s="3">
        <f>+Tabella2026[[#This Row],[CONTRIBUTO SULLA BASE DELLA POPOLAZIONE]]+Tabella2026[[#This Row],[CONTRIBUTO SULLA BASE DEL REDDITO]]</f>
        <v>8088.4414032679942</v>
      </c>
      <c r="S6575" s="3">
        <f>+Tabella2026[[#This Row],[CONTRIBUTO TOTALE]]/(PLAFOND/N_TESSERE)</f>
        <v>16.176882806535989</v>
      </c>
      <c r="T6575" s="3">
        <f>+MAX(CEILING(Tabella2026[[#This Row],[preDEF1]],1),1)</f>
        <v>17</v>
      </c>
      <c r="U6575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575" s="21">
        <f>+Tabella2026[[#This Row],[DEF - n. card]]*(PLAFOND/N_TESSERE)</f>
        <v>8500</v>
      </c>
      <c r="W6575" s="18"/>
    </row>
    <row r="6576" spans="2:23" x14ac:dyDescent="0.25">
      <c r="B6576" s="1" t="s">
        <v>13193</v>
      </c>
      <c r="C6576" s="2">
        <v>4058</v>
      </c>
      <c r="D6576" s="1" t="s">
        <v>13194</v>
      </c>
      <c r="E6576" s="1" t="s">
        <v>18</v>
      </c>
      <c r="F6576" s="1" t="s">
        <v>263</v>
      </c>
      <c r="G6576" s="1" t="s">
        <v>11807</v>
      </c>
      <c r="H6576" s="1" t="s">
        <v>15835</v>
      </c>
      <c r="I6576" s="5">
        <v>669</v>
      </c>
      <c r="J6576" s="5">
        <v>11421837</v>
      </c>
      <c r="K6576" s="3">
        <f>+Tabella2026[[#This Row],[POP_2024]]/SUM(Tabella2026[POP_2024])</f>
        <v>1.1349858908869013E-5</v>
      </c>
      <c r="L6576" s="3">
        <f>+Tabella2026[[#This Row],[INCIDENZA POPOLAZIONE]]*(PLAFOND/2)</f>
        <v>3341.3899503768557</v>
      </c>
      <c r="M6576" s="3">
        <f>+IFERROR(Tabella2026[[#This Row],[reddito_2024]]/Tabella2026[[#This Row],[POP_2024]],"")</f>
        <v>17073</v>
      </c>
      <c r="N6576" s="3">
        <f>+IF(Tabella2026[[#This Row],[REDDITO COMPLESSIVO PROCAPITE]]&lt;media_aggr_reddito_pc,(media_aggr_reddito_pc-Tabella2026[[#This Row],[REDDITO COMPLESSIVO PROCAPITE]]),0)</f>
        <v>752.06606260874105</v>
      </c>
      <c r="O6576" s="3">
        <f>+Tabella2026[[#This Row],[DIFFERENZA REDDITO INFERIORE ALLA MEDIA DALLA MEDIA]]*Tabella2026[[#This Row],[POP_2024]]</f>
        <v>503132.19588524778</v>
      </c>
      <c r="P6576" s="3">
        <f>+Tabella2026[[#This Row],[POPOLAZIONE PER DIFFERENZA ]]/SUM(Tabella2026[[POPOLAZIONE PER DIFFERENZA ]])</f>
        <v>4.4636988080821309E-6</v>
      </c>
      <c r="Q6576" s="3">
        <f>+Tabella2026[[#This Row],[INCIDENZA POPOLAZIONE PER DIFFERENZA]]*(PLAFOND-SUM(Tabella2026[CONTRIBUTO SULLA BASE DELLA POPOLAZIONE]))</f>
        <v>1314.1095813252787</v>
      </c>
      <c r="R6576" s="3">
        <f>+Tabella2026[[#This Row],[CONTRIBUTO SULLA BASE DELLA POPOLAZIONE]]+Tabella2026[[#This Row],[CONTRIBUTO SULLA BASE DEL REDDITO]]</f>
        <v>4655.4995317021348</v>
      </c>
      <c r="S6576" s="3">
        <f>+Tabella2026[[#This Row],[CONTRIBUTO TOTALE]]/(PLAFOND/N_TESSERE)</f>
        <v>9.3109990634042692</v>
      </c>
      <c r="T6576" s="3">
        <f>+MAX(CEILING(Tabella2026[[#This Row],[preDEF1]],1),1)</f>
        <v>10</v>
      </c>
      <c r="U6576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576" s="21">
        <f>+Tabella2026[[#This Row],[DEF - n. card]]*(PLAFOND/N_TESSERE)</f>
        <v>5000</v>
      </c>
      <c r="W6576" s="18"/>
    </row>
    <row r="6577" spans="2:23" x14ac:dyDescent="0.25">
      <c r="B6577" s="1" t="s">
        <v>13097</v>
      </c>
      <c r="C6577" s="2">
        <v>66044</v>
      </c>
      <c r="D6577" s="1" t="s">
        <v>13098</v>
      </c>
      <c r="E6577" s="1" t="s">
        <v>96</v>
      </c>
      <c r="F6577" s="1" t="s">
        <v>201</v>
      </c>
      <c r="G6577" s="1" t="s">
        <v>11807</v>
      </c>
      <c r="H6577" s="1" t="s">
        <v>15836</v>
      </c>
      <c r="I6577" s="5">
        <v>669</v>
      </c>
      <c r="J6577" s="5">
        <v>12305596</v>
      </c>
      <c r="K6577" s="3">
        <f>+Tabella2026[[#This Row],[POP_2024]]/SUM(Tabella2026[POP_2024])</f>
        <v>1.1349858908869013E-5</v>
      </c>
      <c r="L6577" s="3">
        <f>+Tabella2026[[#This Row],[INCIDENZA POPOLAZIONE]]*(PLAFOND/2)</f>
        <v>3341.3899503768557</v>
      </c>
      <c r="M6577" s="3">
        <f>+IFERROR(Tabella2026[[#This Row],[reddito_2024]]/Tabella2026[[#This Row],[POP_2024]],"")</f>
        <v>18394.01494768311</v>
      </c>
      <c r="N6577" s="3">
        <f>+IF(Tabella2026[[#This Row],[REDDITO COMPLESSIVO PROCAPITE]]&lt;media_aggr_reddito_pc,(media_aggr_reddito_pc-Tabella2026[[#This Row],[REDDITO COMPLESSIVO PROCAPITE]]),0)</f>
        <v>0</v>
      </c>
      <c r="O6577" s="3">
        <f>+Tabella2026[[#This Row],[DIFFERENZA REDDITO INFERIORE ALLA MEDIA DALLA MEDIA]]*Tabella2026[[#This Row],[POP_2024]]</f>
        <v>0</v>
      </c>
      <c r="P6577" s="3">
        <f>+Tabella2026[[#This Row],[POPOLAZIONE PER DIFFERENZA ]]/SUM(Tabella2026[[POPOLAZIONE PER DIFFERENZA ]])</f>
        <v>0</v>
      </c>
      <c r="Q6577" s="3">
        <f>+Tabella2026[[#This Row],[INCIDENZA POPOLAZIONE PER DIFFERENZA]]*(PLAFOND-SUM(Tabella2026[CONTRIBUTO SULLA BASE DELLA POPOLAZIONE]))</f>
        <v>0</v>
      </c>
      <c r="R6577" s="3">
        <f>+Tabella2026[[#This Row],[CONTRIBUTO SULLA BASE DELLA POPOLAZIONE]]+Tabella2026[[#This Row],[CONTRIBUTO SULLA BASE DEL REDDITO]]</f>
        <v>3341.3899503768557</v>
      </c>
      <c r="S6577" s="3">
        <f>+Tabella2026[[#This Row],[CONTRIBUTO TOTALE]]/(PLAFOND/N_TESSERE)</f>
        <v>6.6827799007537116</v>
      </c>
      <c r="T6577" s="3">
        <f>+MAX(CEILING(Tabella2026[[#This Row],[preDEF1]],1),1)</f>
        <v>7</v>
      </c>
      <c r="U6577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77" s="21">
        <f>+Tabella2026[[#This Row],[DEF - n. card]]*(PLAFOND/N_TESSERE)</f>
        <v>3500</v>
      </c>
      <c r="W6577" s="18"/>
    </row>
    <row r="6578" spans="2:23" x14ac:dyDescent="0.25">
      <c r="B6578" s="1" t="s">
        <v>13283</v>
      </c>
      <c r="C6578" s="2">
        <v>22142</v>
      </c>
      <c r="D6578" s="1" t="s">
        <v>13284</v>
      </c>
      <c r="E6578" s="1" t="s">
        <v>99</v>
      </c>
      <c r="F6578" s="1" t="s">
        <v>98</v>
      </c>
      <c r="G6578" s="1" t="s">
        <v>11807</v>
      </c>
      <c r="H6578" s="1" t="s">
        <v>15835</v>
      </c>
      <c r="I6578" s="5">
        <v>669</v>
      </c>
      <c r="J6578" s="5">
        <v>12780054</v>
      </c>
      <c r="K6578" s="3">
        <f>+Tabella2026[[#This Row],[POP_2024]]/SUM(Tabella2026[POP_2024])</f>
        <v>1.1349858908869013E-5</v>
      </c>
      <c r="L6578" s="3">
        <f>+Tabella2026[[#This Row],[INCIDENZA POPOLAZIONE]]*(PLAFOND/2)</f>
        <v>3341.3899503768557</v>
      </c>
      <c r="M6578" s="3">
        <f>+IFERROR(Tabella2026[[#This Row],[reddito_2024]]/Tabella2026[[#This Row],[POP_2024]],"")</f>
        <v>19103.219730941702</v>
      </c>
      <c r="N6578" s="3">
        <f>+IF(Tabella2026[[#This Row],[REDDITO COMPLESSIVO PROCAPITE]]&lt;media_aggr_reddito_pc,(media_aggr_reddito_pc-Tabella2026[[#This Row],[REDDITO COMPLESSIVO PROCAPITE]]),0)</f>
        <v>0</v>
      </c>
      <c r="O6578" s="3">
        <f>+Tabella2026[[#This Row],[DIFFERENZA REDDITO INFERIORE ALLA MEDIA DALLA MEDIA]]*Tabella2026[[#This Row],[POP_2024]]</f>
        <v>0</v>
      </c>
      <c r="P6578" s="3">
        <f>+Tabella2026[[#This Row],[POPOLAZIONE PER DIFFERENZA ]]/SUM(Tabella2026[[POPOLAZIONE PER DIFFERENZA ]])</f>
        <v>0</v>
      </c>
      <c r="Q6578" s="3">
        <f>+Tabella2026[[#This Row],[INCIDENZA POPOLAZIONE PER DIFFERENZA]]*(PLAFOND-SUM(Tabella2026[CONTRIBUTO SULLA BASE DELLA POPOLAZIONE]))</f>
        <v>0</v>
      </c>
      <c r="R6578" s="3">
        <f>+Tabella2026[[#This Row],[CONTRIBUTO SULLA BASE DELLA POPOLAZIONE]]+Tabella2026[[#This Row],[CONTRIBUTO SULLA BASE DEL REDDITO]]</f>
        <v>3341.3899503768557</v>
      </c>
      <c r="S6578" s="3">
        <f>+Tabella2026[[#This Row],[CONTRIBUTO TOTALE]]/(PLAFOND/N_TESSERE)</f>
        <v>6.6827799007537116</v>
      </c>
      <c r="T6578" s="3">
        <f>+MAX(CEILING(Tabella2026[[#This Row],[preDEF1]],1),1)</f>
        <v>7</v>
      </c>
      <c r="U6578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78" s="21">
        <f>+Tabella2026[[#This Row],[DEF - n. card]]*(PLAFOND/N_TESSERE)</f>
        <v>3500</v>
      </c>
      <c r="W6578" s="18"/>
    </row>
    <row r="6579" spans="2:23" x14ac:dyDescent="0.25">
      <c r="B6579" s="1" t="s">
        <v>12989</v>
      </c>
      <c r="C6579" s="2">
        <v>101021</v>
      </c>
      <c r="D6579" s="1" t="s">
        <v>12990</v>
      </c>
      <c r="E6579" s="1" t="s">
        <v>61</v>
      </c>
      <c r="F6579" s="1" t="s">
        <v>239</v>
      </c>
      <c r="G6579" s="1" t="s">
        <v>11807</v>
      </c>
      <c r="H6579" s="1" t="s">
        <v>15836</v>
      </c>
      <c r="I6579" s="5">
        <v>668</v>
      </c>
      <c r="J6579" s="5">
        <v>6538699</v>
      </c>
      <c r="K6579" s="3">
        <f>+Tabella2026[[#This Row],[POP_2024]]/SUM(Tabella2026[POP_2024])</f>
        <v>1.1332893499438717E-5</v>
      </c>
      <c r="L6579" s="3">
        <f>+Tabella2026[[#This Row],[INCIDENZA POPOLAZIONE]]*(PLAFOND/2)</f>
        <v>3336.3953465646337</v>
      </c>
      <c r="M6579" s="3">
        <f>+IFERROR(Tabella2026[[#This Row],[reddito_2024]]/Tabella2026[[#This Row],[POP_2024]],"")</f>
        <v>9788.4715568862284</v>
      </c>
      <c r="N6579" s="3">
        <f>+IF(Tabella2026[[#This Row],[REDDITO COMPLESSIVO PROCAPITE]]&lt;media_aggr_reddito_pc,(media_aggr_reddito_pc-Tabella2026[[#This Row],[REDDITO COMPLESSIVO PROCAPITE]]),0)</f>
        <v>8036.5945057225126</v>
      </c>
      <c r="O6579" s="3">
        <f>+Tabella2026[[#This Row],[DIFFERENZA REDDITO INFERIORE ALLA MEDIA DALLA MEDIA]]*Tabella2026[[#This Row],[POP_2024]]</f>
        <v>5368445.1298226388</v>
      </c>
      <c r="P6579" s="3">
        <f>+Tabella2026[[#This Row],[POPOLAZIONE PER DIFFERENZA ]]/SUM(Tabella2026[[POPOLAZIONE PER DIFFERENZA ]])</f>
        <v>4.7627884526612643E-5</v>
      </c>
      <c r="Q6579" s="3">
        <f>+Tabella2026[[#This Row],[INCIDENZA POPOLAZIONE PER DIFFERENZA]]*(PLAFOND-SUM(Tabella2026[CONTRIBUTO SULLA BASE DELLA POPOLAZIONE]))</f>
        <v>14021.613483721423</v>
      </c>
      <c r="R6579" s="3">
        <f>+Tabella2026[[#This Row],[CONTRIBUTO SULLA BASE DELLA POPOLAZIONE]]+Tabella2026[[#This Row],[CONTRIBUTO SULLA BASE DEL REDDITO]]</f>
        <v>17358.008830286057</v>
      </c>
      <c r="S6579" s="3">
        <f>+Tabella2026[[#This Row],[CONTRIBUTO TOTALE]]/(PLAFOND/N_TESSERE)</f>
        <v>34.716017660572113</v>
      </c>
      <c r="T6579" s="3">
        <f>+MAX(CEILING(Tabella2026[[#This Row],[preDEF1]],1),1)</f>
        <v>35</v>
      </c>
      <c r="U6579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6579" s="21">
        <f>+Tabella2026[[#This Row],[DEF - n. card]]*(PLAFOND/N_TESSERE)</f>
        <v>17500</v>
      </c>
      <c r="W6579" s="18"/>
    </row>
    <row r="6580" spans="2:23" x14ac:dyDescent="0.25">
      <c r="B6580" s="1" t="s">
        <v>13205</v>
      </c>
      <c r="C6580" s="2">
        <v>103023</v>
      </c>
      <c r="D6580" s="1" t="s">
        <v>13206</v>
      </c>
      <c r="E6580" s="1" t="s">
        <v>18</v>
      </c>
      <c r="F6580" s="1" t="s">
        <v>648</v>
      </c>
      <c r="G6580" s="1" t="s">
        <v>11807</v>
      </c>
      <c r="H6580" s="1" t="s">
        <v>15835</v>
      </c>
      <c r="I6580" s="5">
        <v>667</v>
      </c>
      <c r="J6580" s="5">
        <v>9952356</v>
      </c>
      <c r="K6580" s="3">
        <f>+Tabella2026[[#This Row],[POP_2024]]/SUM(Tabella2026[POP_2024])</f>
        <v>1.1315928090008419E-5</v>
      </c>
      <c r="L6580" s="3">
        <f>+Tabella2026[[#This Row],[INCIDENZA POPOLAZIONE]]*(PLAFOND/2)</f>
        <v>3331.4007427524111</v>
      </c>
      <c r="M6580" s="3">
        <f>+IFERROR(Tabella2026[[#This Row],[reddito_2024]]/Tabella2026[[#This Row],[POP_2024]],"")</f>
        <v>14921.073463268365</v>
      </c>
      <c r="N6580" s="3">
        <f>+IF(Tabella2026[[#This Row],[REDDITO COMPLESSIVO PROCAPITE]]&lt;media_aggr_reddito_pc,(media_aggr_reddito_pc-Tabella2026[[#This Row],[REDDITO COMPLESSIVO PROCAPITE]]),0)</f>
        <v>2903.9925993403758</v>
      </c>
      <c r="O6580" s="3">
        <f>+Tabella2026[[#This Row],[DIFFERENZA REDDITO INFERIORE ALLA MEDIA DALLA MEDIA]]*Tabella2026[[#This Row],[POP_2024]]</f>
        <v>1936963.0637600308</v>
      </c>
      <c r="P6580" s="3">
        <f>+Tabella2026[[#This Row],[POPOLAZIONE PER DIFFERENZA ]]/SUM(Tabella2026[[POPOLAZIONE PER DIFFERENZA ]])</f>
        <v>1.7184389688662876E-5</v>
      </c>
      <c r="Q6580" s="3">
        <f>+Tabella2026[[#This Row],[INCIDENZA POPOLAZIONE PER DIFFERENZA]]*(PLAFOND-SUM(Tabella2026[CONTRIBUTO SULLA BASE DELLA POPOLAZIONE]))</f>
        <v>5059.0714360501051</v>
      </c>
      <c r="R6580" s="3">
        <f>+Tabella2026[[#This Row],[CONTRIBUTO SULLA BASE DELLA POPOLAZIONE]]+Tabella2026[[#This Row],[CONTRIBUTO SULLA BASE DEL REDDITO]]</f>
        <v>8390.4721788025163</v>
      </c>
      <c r="S6580" s="3">
        <f>+Tabella2026[[#This Row],[CONTRIBUTO TOTALE]]/(PLAFOND/N_TESSERE)</f>
        <v>16.780944357605033</v>
      </c>
      <c r="T6580" s="3">
        <f>+MAX(CEILING(Tabella2026[[#This Row],[preDEF1]],1),1)</f>
        <v>17</v>
      </c>
      <c r="U6580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580" s="21">
        <f>+Tabella2026[[#This Row],[DEF - n. card]]*(PLAFOND/N_TESSERE)</f>
        <v>8500</v>
      </c>
      <c r="W6580" s="18"/>
    </row>
    <row r="6581" spans="2:23" x14ac:dyDescent="0.25">
      <c r="B6581" s="1" t="s">
        <v>13243</v>
      </c>
      <c r="C6581" s="2">
        <v>24041</v>
      </c>
      <c r="D6581" s="1" t="s">
        <v>13244</v>
      </c>
      <c r="E6581" s="1" t="s">
        <v>38</v>
      </c>
      <c r="F6581" s="1" t="s">
        <v>106</v>
      </c>
      <c r="G6581" s="1" t="s">
        <v>11807</v>
      </c>
      <c r="H6581" s="1" t="s">
        <v>15835</v>
      </c>
      <c r="I6581" s="5">
        <v>667</v>
      </c>
      <c r="J6581" s="5">
        <v>9388101</v>
      </c>
      <c r="K6581" s="3">
        <f>+Tabella2026[[#This Row],[POP_2024]]/SUM(Tabella2026[POP_2024])</f>
        <v>1.1315928090008419E-5</v>
      </c>
      <c r="L6581" s="3">
        <f>+Tabella2026[[#This Row],[INCIDENZA POPOLAZIONE]]*(PLAFOND/2)</f>
        <v>3331.4007427524111</v>
      </c>
      <c r="M6581" s="3">
        <f>+IFERROR(Tabella2026[[#This Row],[reddito_2024]]/Tabella2026[[#This Row],[POP_2024]],"")</f>
        <v>14075.113943028486</v>
      </c>
      <c r="N6581" s="3">
        <f>+IF(Tabella2026[[#This Row],[REDDITO COMPLESSIVO PROCAPITE]]&lt;media_aggr_reddito_pc,(media_aggr_reddito_pc-Tabella2026[[#This Row],[REDDITO COMPLESSIVO PROCAPITE]]),0)</f>
        <v>3749.9521195802554</v>
      </c>
      <c r="O6581" s="3">
        <f>+Tabella2026[[#This Row],[DIFFERENZA REDDITO INFERIORE ALLA MEDIA DALLA MEDIA]]*Tabella2026[[#This Row],[POP_2024]]</f>
        <v>2501218.0637600305</v>
      </c>
      <c r="P6581" s="3">
        <f>+Tabella2026[[#This Row],[POPOLAZIONE PER DIFFERENZA ]]/SUM(Tabella2026[[POPOLAZIONE PER DIFFERENZA ]])</f>
        <v>2.2190359077131167E-5</v>
      </c>
      <c r="Q6581" s="3">
        <f>+Tabella2026[[#This Row],[INCIDENZA POPOLAZIONE PER DIFFERENZA]]*(PLAFOND-SUM(Tabella2026[CONTRIBUTO SULLA BASE DELLA POPOLAZIONE]))</f>
        <v>6532.8250695381339</v>
      </c>
      <c r="R6581" s="3">
        <f>+Tabella2026[[#This Row],[CONTRIBUTO SULLA BASE DELLA POPOLAZIONE]]+Tabella2026[[#This Row],[CONTRIBUTO SULLA BASE DEL REDDITO]]</f>
        <v>9864.2258122905441</v>
      </c>
      <c r="S6581" s="3">
        <f>+Tabella2026[[#This Row],[CONTRIBUTO TOTALE]]/(PLAFOND/N_TESSERE)</f>
        <v>19.728451624581087</v>
      </c>
      <c r="T6581" s="3">
        <f>+MAX(CEILING(Tabella2026[[#This Row],[preDEF1]],1),1)</f>
        <v>20</v>
      </c>
      <c r="U6581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581" s="21">
        <f>+Tabella2026[[#This Row],[DEF - n. card]]*(PLAFOND/N_TESSERE)</f>
        <v>10000</v>
      </c>
      <c r="W6581" s="18"/>
    </row>
    <row r="6582" spans="2:23" x14ac:dyDescent="0.25">
      <c r="B6582" s="1" t="s">
        <v>13039</v>
      </c>
      <c r="C6582" s="2">
        <v>65062</v>
      </c>
      <c r="D6582" s="1" t="s">
        <v>13040</v>
      </c>
      <c r="E6582" s="1" t="s">
        <v>15</v>
      </c>
      <c r="F6582" s="1" t="s">
        <v>82</v>
      </c>
      <c r="G6582" s="1" t="s">
        <v>11807</v>
      </c>
      <c r="H6582" s="1" t="s">
        <v>15836</v>
      </c>
      <c r="I6582" s="5">
        <v>666</v>
      </c>
      <c r="J6582" s="5">
        <v>7922066</v>
      </c>
      <c r="K6582" s="3">
        <f>+Tabella2026[[#This Row],[POP_2024]]/SUM(Tabella2026[POP_2024])</f>
        <v>1.1298962680578121E-5</v>
      </c>
      <c r="L6582" s="3">
        <f>+Tabella2026[[#This Row],[INCIDENZA POPOLAZIONE]]*(PLAFOND/2)</f>
        <v>3326.4061389401886</v>
      </c>
      <c r="M6582" s="3">
        <f>+IFERROR(Tabella2026[[#This Row],[reddito_2024]]/Tabella2026[[#This Row],[POP_2024]],"")</f>
        <v>11894.993993993994</v>
      </c>
      <c r="N6582" s="3">
        <f>+IF(Tabella2026[[#This Row],[REDDITO COMPLESSIVO PROCAPITE]]&lt;media_aggr_reddito_pc,(media_aggr_reddito_pc-Tabella2026[[#This Row],[REDDITO COMPLESSIVO PROCAPITE]]),0)</f>
        <v>5930.072068614747</v>
      </c>
      <c r="O6582" s="3">
        <f>+Tabella2026[[#This Row],[DIFFERENZA REDDITO INFERIORE ALLA MEDIA DALLA MEDIA]]*Tabella2026[[#This Row],[POP_2024]]</f>
        <v>3949427.9976974213</v>
      </c>
      <c r="P6582" s="3">
        <f>+Tabella2026[[#This Row],[POPOLAZIONE PER DIFFERENZA ]]/SUM(Tabella2026[[POPOLAZIONE PER DIFFERENZA ]])</f>
        <v>3.5038618458733924E-5</v>
      </c>
      <c r="Q6582" s="3">
        <f>+Tabella2026[[#This Row],[INCIDENZA POPOLAZIONE PER DIFFERENZA]]*(PLAFOND-SUM(Tabella2026[CONTRIBUTO SULLA BASE DELLA POPOLAZIONE]))</f>
        <v>10315.342995287465</v>
      </c>
      <c r="R6582" s="3">
        <f>+Tabella2026[[#This Row],[CONTRIBUTO SULLA BASE DELLA POPOLAZIONE]]+Tabella2026[[#This Row],[CONTRIBUTO SULLA BASE DEL REDDITO]]</f>
        <v>13641.749134227653</v>
      </c>
      <c r="S6582" s="3">
        <f>+Tabella2026[[#This Row],[CONTRIBUTO TOTALE]]/(PLAFOND/N_TESSERE)</f>
        <v>27.283498268455308</v>
      </c>
      <c r="T6582" s="3">
        <f>+MAX(CEILING(Tabella2026[[#This Row],[preDEF1]],1),1)</f>
        <v>28</v>
      </c>
      <c r="U6582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582" s="21">
        <f>+Tabella2026[[#This Row],[DEF - n. card]]*(PLAFOND/N_TESSERE)</f>
        <v>14000</v>
      </c>
      <c r="W6582" s="18"/>
    </row>
    <row r="6583" spans="2:23" x14ac:dyDescent="0.25">
      <c r="B6583" s="1" t="s">
        <v>12975</v>
      </c>
      <c r="C6583" s="2">
        <v>97084</v>
      </c>
      <c r="D6583" s="1" t="s">
        <v>12976</v>
      </c>
      <c r="E6583" s="1" t="s">
        <v>12</v>
      </c>
      <c r="F6583" s="1" t="s">
        <v>362</v>
      </c>
      <c r="G6583" s="1" t="s">
        <v>11807</v>
      </c>
      <c r="H6583" s="1" t="s">
        <v>15835</v>
      </c>
      <c r="I6583" s="5">
        <v>666</v>
      </c>
      <c r="J6583" s="5">
        <v>19910949</v>
      </c>
      <c r="K6583" s="3">
        <f>+Tabella2026[[#This Row],[POP_2024]]/SUM(Tabella2026[POP_2024])</f>
        <v>1.1298962680578121E-5</v>
      </c>
      <c r="L6583" s="3">
        <f>+Tabella2026[[#This Row],[INCIDENZA POPOLAZIONE]]*(PLAFOND/2)</f>
        <v>3326.4061389401886</v>
      </c>
      <c r="M6583" s="3">
        <f>+IFERROR(Tabella2026[[#This Row],[reddito_2024]]/Tabella2026[[#This Row],[POP_2024]],"")</f>
        <v>29896.319819819819</v>
      </c>
      <c r="N6583" s="3">
        <f>+IF(Tabella2026[[#This Row],[REDDITO COMPLESSIVO PROCAPITE]]&lt;media_aggr_reddito_pc,(media_aggr_reddito_pc-Tabella2026[[#This Row],[REDDITO COMPLESSIVO PROCAPITE]]),0)</f>
        <v>0</v>
      </c>
      <c r="O6583" s="3">
        <f>+Tabella2026[[#This Row],[DIFFERENZA REDDITO INFERIORE ALLA MEDIA DALLA MEDIA]]*Tabella2026[[#This Row],[POP_2024]]</f>
        <v>0</v>
      </c>
      <c r="P6583" s="3">
        <f>+Tabella2026[[#This Row],[POPOLAZIONE PER DIFFERENZA ]]/SUM(Tabella2026[[POPOLAZIONE PER DIFFERENZA ]])</f>
        <v>0</v>
      </c>
      <c r="Q6583" s="3">
        <f>+Tabella2026[[#This Row],[INCIDENZA POPOLAZIONE PER DIFFERENZA]]*(PLAFOND-SUM(Tabella2026[CONTRIBUTO SULLA BASE DELLA POPOLAZIONE]))</f>
        <v>0</v>
      </c>
      <c r="R6583" s="3">
        <f>+Tabella2026[[#This Row],[CONTRIBUTO SULLA BASE DELLA POPOLAZIONE]]+Tabella2026[[#This Row],[CONTRIBUTO SULLA BASE DEL REDDITO]]</f>
        <v>3326.4061389401886</v>
      </c>
      <c r="S6583" s="3">
        <f>+Tabella2026[[#This Row],[CONTRIBUTO TOTALE]]/(PLAFOND/N_TESSERE)</f>
        <v>6.6528122778803773</v>
      </c>
      <c r="T6583" s="3">
        <f>+MAX(CEILING(Tabella2026[[#This Row],[preDEF1]],1),1)</f>
        <v>7</v>
      </c>
      <c r="U6583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83" s="21">
        <f>+Tabella2026[[#This Row],[DEF - n. card]]*(PLAFOND/N_TESSERE)</f>
        <v>3500</v>
      </c>
      <c r="W6583" s="18"/>
    </row>
    <row r="6584" spans="2:23" x14ac:dyDescent="0.25">
      <c r="B6584" s="1" t="s">
        <v>13053</v>
      </c>
      <c r="C6584" s="2">
        <v>76099</v>
      </c>
      <c r="D6584" s="1" t="s">
        <v>13054</v>
      </c>
      <c r="E6584" s="1" t="s">
        <v>213</v>
      </c>
      <c r="F6584" s="1" t="s">
        <v>212</v>
      </c>
      <c r="G6584" s="1" t="s">
        <v>11807</v>
      </c>
      <c r="H6584" s="1" t="s">
        <v>15836</v>
      </c>
      <c r="I6584" s="5">
        <v>664</v>
      </c>
      <c r="J6584" s="5">
        <v>7260727</v>
      </c>
      <c r="K6584" s="3">
        <f>+Tabella2026[[#This Row],[POP_2024]]/SUM(Tabella2026[POP_2024])</f>
        <v>1.1265031861717527E-5</v>
      </c>
      <c r="L6584" s="3">
        <f>+Tabella2026[[#This Row],[INCIDENZA POPOLAZIONE]]*(PLAFOND/2)</f>
        <v>3316.4169313157436</v>
      </c>
      <c r="M6584" s="3">
        <f>+IFERROR(Tabella2026[[#This Row],[reddito_2024]]/Tabella2026[[#This Row],[POP_2024]],"")</f>
        <v>10934.829819277109</v>
      </c>
      <c r="N6584" s="3">
        <f>+IF(Tabella2026[[#This Row],[REDDITO COMPLESSIVO PROCAPITE]]&lt;media_aggr_reddito_pc,(media_aggr_reddito_pc-Tabella2026[[#This Row],[REDDITO COMPLESSIVO PROCAPITE]]),0)</f>
        <v>6890.2362433316321</v>
      </c>
      <c r="O6584" s="3">
        <f>+Tabella2026[[#This Row],[DIFFERENZA REDDITO INFERIORE ALLA MEDIA DALLA MEDIA]]*Tabella2026[[#This Row],[POP_2024]]</f>
        <v>4575116.8655722039</v>
      </c>
      <c r="P6584" s="3">
        <f>+Tabella2026[[#This Row],[POPOLAZIONE PER DIFFERENZA ]]/SUM(Tabella2026[[POPOLAZIONE PER DIFFERENZA ]])</f>
        <v>4.0589618129603553E-5</v>
      </c>
      <c r="Q6584" s="3">
        <f>+Tabella2026[[#This Row],[INCIDENZA POPOLAZIONE PER DIFFERENZA]]*(PLAFOND-SUM(Tabella2026[CONTRIBUTO SULLA BASE DELLA POPOLAZIONE]))</f>
        <v>11949.553135141738</v>
      </c>
      <c r="R6584" s="3">
        <f>+Tabella2026[[#This Row],[CONTRIBUTO SULLA BASE DELLA POPOLAZIONE]]+Tabella2026[[#This Row],[CONTRIBUTO SULLA BASE DEL REDDITO]]</f>
        <v>15265.970066457481</v>
      </c>
      <c r="S6584" s="3">
        <f>+Tabella2026[[#This Row],[CONTRIBUTO TOTALE]]/(PLAFOND/N_TESSERE)</f>
        <v>30.531940132914961</v>
      </c>
      <c r="T6584" s="3">
        <f>+MAX(CEILING(Tabella2026[[#This Row],[preDEF1]],1),1)</f>
        <v>31</v>
      </c>
      <c r="U6584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584" s="21">
        <f>+Tabella2026[[#This Row],[DEF - n. card]]*(PLAFOND/N_TESSERE)</f>
        <v>15500</v>
      </c>
      <c r="W6584" s="18"/>
    </row>
    <row r="6585" spans="2:23" x14ac:dyDescent="0.25">
      <c r="B6585" s="1" t="s">
        <v>13269</v>
      </c>
      <c r="C6585" s="2">
        <v>57043</v>
      </c>
      <c r="D6585" s="1" t="s">
        <v>13270</v>
      </c>
      <c r="E6585" s="1" t="s">
        <v>8</v>
      </c>
      <c r="F6585" s="1" t="s">
        <v>377</v>
      </c>
      <c r="G6585" s="1" t="s">
        <v>11807</v>
      </c>
      <c r="H6585" s="1" t="s">
        <v>15834</v>
      </c>
      <c r="I6585" s="5">
        <v>664</v>
      </c>
      <c r="J6585" s="5">
        <v>10273590</v>
      </c>
      <c r="K6585" s="3">
        <f>+Tabella2026[[#This Row],[POP_2024]]/SUM(Tabella2026[POP_2024])</f>
        <v>1.1265031861717527E-5</v>
      </c>
      <c r="L6585" s="3">
        <f>+Tabella2026[[#This Row],[INCIDENZA POPOLAZIONE]]*(PLAFOND/2)</f>
        <v>3316.4169313157436</v>
      </c>
      <c r="M6585" s="3">
        <f>+IFERROR(Tabella2026[[#This Row],[reddito_2024]]/Tabella2026[[#This Row],[POP_2024]],"")</f>
        <v>15472.274096385541</v>
      </c>
      <c r="N6585" s="3">
        <f>+IF(Tabella2026[[#This Row],[REDDITO COMPLESSIVO PROCAPITE]]&lt;media_aggr_reddito_pc,(media_aggr_reddito_pc-Tabella2026[[#This Row],[REDDITO COMPLESSIVO PROCAPITE]]),0)</f>
        <v>2352.7919662231998</v>
      </c>
      <c r="O6585" s="3">
        <f>+Tabella2026[[#This Row],[DIFFERENZA REDDITO INFERIORE ALLA MEDIA DALLA MEDIA]]*Tabella2026[[#This Row],[POP_2024]]</f>
        <v>1562253.8655722046</v>
      </c>
      <c r="P6585" s="3">
        <f>+Tabella2026[[#This Row],[POPOLAZIONE PER DIFFERENZA ]]/SUM(Tabella2026[[POPOLAZIONE PER DIFFERENZA ]])</f>
        <v>1.3860036735289389E-5</v>
      </c>
      <c r="Q6585" s="3">
        <f>+Tabella2026[[#This Row],[INCIDENZA POPOLAZIONE PER DIFFERENZA]]*(PLAFOND-SUM(Tabella2026[CONTRIBUTO SULLA BASE DELLA POPOLAZIONE]))</f>
        <v>4080.3844198416614</v>
      </c>
      <c r="R6585" s="3">
        <f>+Tabella2026[[#This Row],[CONTRIBUTO SULLA BASE DELLA POPOLAZIONE]]+Tabella2026[[#This Row],[CONTRIBUTO SULLA BASE DEL REDDITO]]</f>
        <v>7396.8013511574045</v>
      </c>
      <c r="S6585" s="3">
        <f>+Tabella2026[[#This Row],[CONTRIBUTO TOTALE]]/(PLAFOND/N_TESSERE)</f>
        <v>14.793602702314809</v>
      </c>
      <c r="T6585" s="3">
        <f>+MAX(CEILING(Tabella2026[[#This Row],[preDEF1]],1),1)</f>
        <v>15</v>
      </c>
      <c r="U6585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585" s="21">
        <f>+Tabella2026[[#This Row],[DEF - n. card]]*(PLAFOND/N_TESSERE)</f>
        <v>7500</v>
      </c>
      <c r="W6585" s="18"/>
    </row>
    <row r="6586" spans="2:23" x14ac:dyDescent="0.25">
      <c r="B6586" s="1" t="s">
        <v>13141</v>
      </c>
      <c r="C6586" s="2">
        <v>13139</v>
      </c>
      <c r="D6586" s="1" t="s">
        <v>13142</v>
      </c>
      <c r="E6586" s="1" t="s">
        <v>12</v>
      </c>
      <c r="F6586" s="1" t="s">
        <v>152</v>
      </c>
      <c r="G6586" s="1" t="s">
        <v>11807</v>
      </c>
      <c r="H6586" s="1" t="s">
        <v>15835</v>
      </c>
      <c r="I6586" s="5">
        <v>663</v>
      </c>
      <c r="J6586" s="5">
        <v>13083266</v>
      </c>
      <c r="K6586" s="3">
        <f>+Tabella2026[[#This Row],[POP_2024]]/SUM(Tabella2026[POP_2024])</f>
        <v>1.1248066452287229E-5</v>
      </c>
      <c r="L6586" s="3">
        <f>+Tabella2026[[#This Row],[INCIDENZA POPOLAZIONE]]*(PLAFOND/2)</f>
        <v>3311.422327503521</v>
      </c>
      <c r="M6586" s="3">
        <f>+IFERROR(Tabella2026[[#This Row],[reddito_2024]]/Tabella2026[[#This Row],[POP_2024]],"")</f>
        <v>19733.432880844644</v>
      </c>
      <c r="N6586" s="3">
        <f>+IF(Tabella2026[[#This Row],[REDDITO COMPLESSIVO PROCAPITE]]&lt;media_aggr_reddito_pc,(media_aggr_reddito_pc-Tabella2026[[#This Row],[REDDITO COMPLESSIVO PROCAPITE]]),0)</f>
        <v>0</v>
      </c>
      <c r="O6586" s="3">
        <f>+Tabella2026[[#This Row],[DIFFERENZA REDDITO INFERIORE ALLA MEDIA DALLA MEDIA]]*Tabella2026[[#This Row],[POP_2024]]</f>
        <v>0</v>
      </c>
      <c r="P6586" s="3">
        <f>+Tabella2026[[#This Row],[POPOLAZIONE PER DIFFERENZA ]]/SUM(Tabella2026[[POPOLAZIONE PER DIFFERENZA ]])</f>
        <v>0</v>
      </c>
      <c r="Q6586" s="3">
        <f>+Tabella2026[[#This Row],[INCIDENZA POPOLAZIONE PER DIFFERENZA]]*(PLAFOND-SUM(Tabella2026[CONTRIBUTO SULLA BASE DELLA POPOLAZIONE]))</f>
        <v>0</v>
      </c>
      <c r="R6586" s="3">
        <f>+Tabella2026[[#This Row],[CONTRIBUTO SULLA BASE DELLA POPOLAZIONE]]+Tabella2026[[#This Row],[CONTRIBUTO SULLA BASE DEL REDDITO]]</f>
        <v>3311.422327503521</v>
      </c>
      <c r="S6586" s="3">
        <f>+Tabella2026[[#This Row],[CONTRIBUTO TOTALE]]/(PLAFOND/N_TESSERE)</f>
        <v>6.6228446550070421</v>
      </c>
      <c r="T6586" s="3">
        <f>+MAX(CEILING(Tabella2026[[#This Row],[preDEF1]],1),1)</f>
        <v>7</v>
      </c>
      <c r="U6586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86" s="21">
        <f>+Tabella2026[[#This Row],[DEF - n. card]]*(PLAFOND/N_TESSERE)</f>
        <v>3500</v>
      </c>
      <c r="W6586" s="18"/>
    </row>
    <row r="6587" spans="2:23" x14ac:dyDescent="0.25">
      <c r="B6587" s="1" t="s">
        <v>13049</v>
      </c>
      <c r="C6587" s="2">
        <v>6111</v>
      </c>
      <c r="D6587" s="1" t="s">
        <v>13050</v>
      </c>
      <c r="E6587" s="1" t="s">
        <v>18</v>
      </c>
      <c r="F6587" s="1" t="s">
        <v>138</v>
      </c>
      <c r="G6587" s="1" t="s">
        <v>11807</v>
      </c>
      <c r="H6587" s="1" t="s">
        <v>15835</v>
      </c>
      <c r="I6587" s="5">
        <v>663</v>
      </c>
      <c r="J6587" s="5">
        <v>11009504</v>
      </c>
      <c r="K6587" s="3">
        <f>+Tabella2026[[#This Row],[POP_2024]]/SUM(Tabella2026[POP_2024])</f>
        <v>1.1248066452287229E-5</v>
      </c>
      <c r="L6587" s="3">
        <f>+Tabella2026[[#This Row],[INCIDENZA POPOLAZIONE]]*(PLAFOND/2)</f>
        <v>3311.422327503521</v>
      </c>
      <c r="M6587" s="3">
        <f>+IFERROR(Tabella2026[[#This Row],[reddito_2024]]/Tabella2026[[#This Row],[POP_2024]],"")</f>
        <v>16605.586726998492</v>
      </c>
      <c r="N6587" s="3">
        <f>+IF(Tabella2026[[#This Row],[REDDITO COMPLESSIVO PROCAPITE]]&lt;media_aggr_reddito_pc,(media_aggr_reddito_pc-Tabella2026[[#This Row],[REDDITO COMPLESSIVO PROCAPITE]]),0)</f>
        <v>1219.4793356102491</v>
      </c>
      <c r="O6587" s="3">
        <f>+Tabella2026[[#This Row],[DIFFERENZA REDDITO INFERIORE ALLA MEDIA DALLA MEDIA]]*Tabella2026[[#This Row],[POP_2024]]</f>
        <v>808514.79950959515</v>
      </c>
      <c r="P6587" s="3">
        <f>+Tabella2026[[#This Row],[POPOLAZIONE PER DIFFERENZA ]]/SUM(Tabella2026[[POPOLAZIONE PER DIFFERENZA ]])</f>
        <v>7.172998620249022E-6</v>
      </c>
      <c r="Q6587" s="3">
        <f>+Tabella2026[[#This Row],[INCIDENZA POPOLAZIONE PER DIFFERENZA]]*(PLAFOND-SUM(Tabella2026[CONTRIBUTO SULLA BASE DELLA POPOLAZIONE]))</f>
        <v>2111.7254140523555</v>
      </c>
      <c r="R6587" s="3">
        <f>+Tabella2026[[#This Row],[CONTRIBUTO SULLA BASE DELLA POPOLAZIONE]]+Tabella2026[[#This Row],[CONTRIBUTO SULLA BASE DEL REDDITO]]</f>
        <v>5423.1477415558766</v>
      </c>
      <c r="S6587" s="3">
        <f>+Tabella2026[[#This Row],[CONTRIBUTO TOTALE]]/(PLAFOND/N_TESSERE)</f>
        <v>10.846295483111753</v>
      </c>
      <c r="T6587" s="3">
        <f>+MAX(CEILING(Tabella2026[[#This Row],[preDEF1]],1),1)</f>
        <v>11</v>
      </c>
      <c r="U6587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587" s="21">
        <f>+Tabella2026[[#This Row],[DEF - n. card]]*(PLAFOND/N_TESSERE)</f>
        <v>5500</v>
      </c>
      <c r="W6587" s="18"/>
    </row>
    <row r="6588" spans="2:23" x14ac:dyDescent="0.25">
      <c r="B6588" s="1" t="s">
        <v>13241</v>
      </c>
      <c r="C6588" s="2">
        <v>21025</v>
      </c>
      <c r="D6588" s="1" t="s">
        <v>13242</v>
      </c>
      <c r="E6588" s="1" t="s">
        <v>99</v>
      </c>
      <c r="F6588" s="1" t="s">
        <v>110</v>
      </c>
      <c r="G6588" s="1" t="s">
        <v>11807</v>
      </c>
      <c r="H6588" s="1" t="s">
        <v>15835</v>
      </c>
      <c r="I6588" s="5">
        <v>662</v>
      </c>
      <c r="J6588" s="5">
        <v>15537280</v>
      </c>
      <c r="K6588" s="3">
        <f>+Tabella2026[[#This Row],[POP_2024]]/SUM(Tabella2026[POP_2024])</f>
        <v>1.1231101042856932E-5</v>
      </c>
      <c r="L6588" s="3">
        <f>+Tabella2026[[#This Row],[INCIDENZA POPOLAZIONE]]*(PLAFOND/2)</f>
        <v>3306.4277236912985</v>
      </c>
      <c r="M6588" s="3">
        <f>+IFERROR(Tabella2026[[#This Row],[reddito_2024]]/Tabella2026[[#This Row],[POP_2024]],"")</f>
        <v>23470.211480362537</v>
      </c>
      <c r="N6588" s="3">
        <f>+IF(Tabella2026[[#This Row],[REDDITO COMPLESSIVO PROCAPITE]]&lt;media_aggr_reddito_pc,(media_aggr_reddito_pc-Tabella2026[[#This Row],[REDDITO COMPLESSIVO PROCAPITE]]),0)</f>
        <v>0</v>
      </c>
      <c r="O6588" s="3">
        <f>+Tabella2026[[#This Row],[DIFFERENZA REDDITO INFERIORE ALLA MEDIA DALLA MEDIA]]*Tabella2026[[#This Row],[POP_2024]]</f>
        <v>0</v>
      </c>
      <c r="P6588" s="3">
        <f>+Tabella2026[[#This Row],[POPOLAZIONE PER DIFFERENZA ]]/SUM(Tabella2026[[POPOLAZIONE PER DIFFERENZA ]])</f>
        <v>0</v>
      </c>
      <c r="Q6588" s="3">
        <f>+Tabella2026[[#This Row],[INCIDENZA POPOLAZIONE PER DIFFERENZA]]*(PLAFOND-SUM(Tabella2026[CONTRIBUTO SULLA BASE DELLA POPOLAZIONE]))</f>
        <v>0</v>
      </c>
      <c r="R6588" s="3">
        <f>+Tabella2026[[#This Row],[CONTRIBUTO SULLA BASE DELLA POPOLAZIONE]]+Tabella2026[[#This Row],[CONTRIBUTO SULLA BASE DEL REDDITO]]</f>
        <v>3306.4277236912985</v>
      </c>
      <c r="S6588" s="3">
        <f>+Tabella2026[[#This Row],[CONTRIBUTO TOTALE]]/(PLAFOND/N_TESSERE)</f>
        <v>6.6128554473825973</v>
      </c>
      <c r="T6588" s="3">
        <f>+MAX(CEILING(Tabella2026[[#This Row],[preDEF1]],1),1)</f>
        <v>7</v>
      </c>
      <c r="U6588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88" s="21">
        <f>+Tabella2026[[#This Row],[DEF - n. card]]*(PLAFOND/N_TESSERE)</f>
        <v>3500</v>
      </c>
      <c r="W6588" s="18"/>
    </row>
    <row r="6589" spans="2:23" x14ac:dyDescent="0.25">
      <c r="B6589" s="1" t="s">
        <v>13127</v>
      </c>
      <c r="C6589" s="2">
        <v>112047</v>
      </c>
      <c r="D6589" s="1" t="s">
        <v>13128</v>
      </c>
      <c r="E6589" s="1" t="s">
        <v>76</v>
      </c>
      <c r="F6589" s="1" t="s">
        <v>88</v>
      </c>
      <c r="G6589" s="1" t="s">
        <v>11807</v>
      </c>
      <c r="H6589" s="1" t="s">
        <v>15836</v>
      </c>
      <c r="I6589" s="5">
        <v>662</v>
      </c>
      <c r="J6589" s="5">
        <v>9388813</v>
      </c>
      <c r="K6589" s="3">
        <f>+Tabella2026[[#This Row],[POP_2024]]/SUM(Tabella2026[POP_2024])</f>
        <v>1.1231101042856932E-5</v>
      </c>
      <c r="L6589" s="3">
        <f>+Tabella2026[[#This Row],[INCIDENZA POPOLAZIONE]]*(PLAFOND/2)</f>
        <v>3306.4277236912985</v>
      </c>
      <c r="M6589" s="3">
        <f>+IFERROR(Tabella2026[[#This Row],[reddito_2024]]/Tabella2026[[#This Row],[POP_2024]],"")</f>
        <v>14182.496978851963</v>
      </c>
      <c r="N6589" s="3">
        <f>+IF(Tabella2026[[#This Row],[REDDITO COMPLESSIVO PROCAPITE]]&lt;media_aggr_reddito_pc,(media_aggr_reddito_pc-Tabella2026[[#This Row],[REDDITO COMPLESSIVO PROCAPITE]]),0)</f>
        <v>3642.5690837567781</v>
      </c>
      <c r="O6589" s="3">
        <f>+Tabella2026[[#This Row],[DIFFERENZA REDDITO INFERIORE ALLA MEDIA DALLA MEDIA]]*Tabella2026[[#This Row],[POP_2024]]</f>
        <v>2411380.7334469873</v>
      </c>
      <c r="P6589" s="3">
        <f>+Tabella2026[[#This Row],[POPOLAZIONE PER DIFFERENZA ]]/SUM(Tabella2026[[POPOLAZIONE PER DIFFERENZA ]])</f>
        <v>2.1393338358681514E-5</v>
      </c>
      <c r="Q6589" s="3">
        <f>+Tabella2026[[#This Row],[INCIDENZA POPOLAZIONE PER DIFFERENZA]]*(PLAFOND-SUM(Tabella2026[CONTRIBUTO SULLA BASE DELLA POPOLAZIONE]))</f>
        <v>6298.1827677920937</v>
      </c>
      <c r="R6589" s="3">
        <f>+Tabella2026[[#This Row],[CONTRIBUTO SULLA BASE DELLA POPOLAZIONE]]+Tabella2026[[#This Row],[CONTRIBUTO SULLA BASE DEL REDDITO]]</f>
        <v>9604.6104914833923</v>
      </c>
      <c r="S6589" s="3">
        <f>+Tabella2026[[#This Row],[CONTRIBUTO TOTALE]]/(PLAFOND/N_TESSERE)</f>
        <v>19.209220982966784</v>
      </c>
      <c r="T6589" s="3">
        <f>+MAX(CEILING(Tabella2026[[#This Row],[preDEF1]],1),1)</f>
        <v>20</v>
      </c>
      <c r="U6589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589" s="21">
        <f>+Tabella2026[[#This Row],[DEF - n. card]]*(PLAFOND/N_TESSERE)</f>
        <v>10000</v>
      </c>
      <c r="W6589" s="18"/>
    </row>
    <row r="6590" spans="2:23" x14ac:dyDescent="0.25">
      <c r="B6590" s="1" t="s">
        <v>13211</v>
      </c>
      <c r="C6590" s="2">
        <v>13186</v>
      </c>
      <c r="D6590" s="1" t="s">
        <v>13212</v>
      </c>
      <c r="E6590" s="1" t="s">
        <v>12</v>
      </c>
      <c r="F6590" s="1" t="s">
        <v>152</v>
      </c>
      <c r="G6590" s="1" t="s">
        <v>11807</v>
      </c>
      <c r="H6590" s="1" t="s">
        <v>15835</v>
      </c>
      <c r="I6590" s="5">
        <v>661</v>
      </c>
      <c r="J6590" s="5">
        <v>12446399</v>
      </c>
      <c r="K6590" s="3">
        <f>+Tabella2026[[#This Row],[POP_2024]]/SUM(Tabella2026[POP_2024])</f>
        <v>1.1214135633426634E-5</v>
      </c>
      <c r="L6590" s="3">
        <f>+Tabella2026[[#This Row],[INCIDENZA POPOLAZIONE]]*(PLAFOND/2)</f>
        <v>3301.433119879076</v>
      </c>
      <c r="M6590" s="3">
        <f>+IFERROR(Tabella2026[[#This Row],[reddito_2024]]/Tabella2026[[#This Row],[POP_2024]],"")</f>
        <v>18829.650529500756</v>
      </c>
      <c r="N6590" s="3">
        <f>+IF(Tabella2026[[#This Row],[REDDITO COMPLESSIVO PROCAPITE]]&lt;media_aggr_reddito_pc,(media_aggr_reddito_pc-Tabella2026[[#This Row],[REDDITO COMPLESSIVO PROCAPITE]]),0)</f>
        <v>0</v>
      </c>
      <c r="O6590" s="3">
        <f>+Tabella2026[[#This Row],[DIFFERENZA REDDITO INFERIORE ALLA MEDIA DALLA MEDIA]]*Tabella2026[[#This Row],[POP_2024]]</f>
        <v>0</v>
      </c>
      <c r="P6590" s="3">
        <f>+Tabella2026[[#This Row],[POPOLAZIONE PER DIFFERENZA ]]/SUM(Tabella2026[[POPOLAZIONE PER DIFFERENZA ]])</f>
        <v>0</v>
      </c>
      <c r="Q6590" s="3">
        <f>+Tabella2026[[#This Row],[INCIDENZA POPOLAZIONE PER DIFFERENZA]]*(PLAFOND-SUM(Tabella2026[CONTRIBUTO SULLA BASE DELLA POPOLAZIONE]))</f>
        <v>0</v>
      </c>
      <c r="R6590" s="3">
        <f>+Tabella2026[[#This Row],[CONTRIBUTO SULLA BASE DELLA POPOLAZIONE]]+Tabella2026[[#This Row],[CONTRIBUTO SULLA BASE DEL REDDITO]]</f>
        <v>3301.433119879076</v>
      </c>
      <c r="S6590" s="3">
        <f>+Tabella2026[[#This Row],[CONTRIBUTO TOTALE]]/(PLAFOND/N_TESSERE)</f>
        <v>6.6028662397581517</v>
      </c>
      <c r="T6590" s="3">
        <f>+MAX(CEILING(Tabella2026[[#This Row],[preDEF1]],1),1)</f>
        <v>7</v>
      </c>
      <c r="U6590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90" s="21">
        <f>+Tabella2026[[#This Row],[DEF - n. card]]*(PLAFOND/N_TESSERE)</f>
        <v>3500</v>
      </c>
      <c r="W6590" s="18"/>
    </row>
    <row r="6591" spans="2:23" x14ac:dyDescent="0.25">
      <c r="B6591" s="1" t="s">
        <v>13165</v>
      </c>
      <c r="C6591" s="2">
        <v>30191</v>
      </c>
      <c r="D6591" s="1" t="s">
        <v>13166</v>
      </c>
      <c r="E6591" s="1" t="s">
        <v>48</v>
      </c>
      <c r="F6591" s="1" t="s">
        <v>120</v>
      </c>
      <c r="G6591" s="1" t="s">
        <v>11807</v>
      </c>
      <c r="H6591" s="1" t="s">
        <v>15835</v>
      </c>
      <c r="I6591" s="5">
        <v>661</v>
      </c>
      <c r="J6591" s="5">
        <v>11316604</v>
      </c>
      <c r="K6591" s="3">
        <f>+Tabella2026[[#This Row],[POP_2024]]/SUM(Tabella2026[POP_2024])</f>
        <v>1.1214135633426634E-5</v>
      </c>
      <c r="L6591" s="3">
        <f>+Tabella2026[[#This Row],[INCIDENZA POPOLAZIONE]]*(PLAFOND/2)</f>
        <v>3301.433119879076</v>
      </c>
      <c r="M6591" s="3">
        <f>+IFERROR(Tabella2026[[#This Row],[reddito_2024]]/Tabella2026[[#This Row],[POP_2024]],"")</f>
        <v>17120.42965204236</v>
      </c>
      <c r="N6591" s="3">
        <f>+IF(Tabella2026[[#This Row],[REDDITO COMPLESSIVO PROCAPITE]]&lt;media_aggr_reddito_pc,(media_aggr_reddito_pc-Tabella2026[[#This Row],[REDDITO COMPLESSIVO PROCAPITE]]),0)</f>
        <v>704.63641056638153</v>
      </c>
      <c r="O6591" s="3">
        <f>+Tabella2026[[#This Row],[DIFFERENZA REDDITO INFERIORE ALLA MEDIA DALLA MEDIA]]*Tabella2026[[#This Row],[POP_2024]]</f>
        <v>465764.6673843782</v>
      </c>
      <c r="P6591" s="3">
        <f>+Tabella2026[[#This Row],[POPOLAZIONE PER DIFFERENZA ]]/SUM(Tabella2026[[POPOLAZIONE PER DIFFERENZA ]])</f>
        <v>4.1321807820157785E-6</v>
      </c>
      <c r="Q6591" s="3">
        <f>+Tabella2026[[#This Row],[INCIDENZA POPOLAZIONE PER DIFFERENZA]]*(PLAFOND-SUM(Tabella2026[CONTRIBUTO SULLA BASE DELLA POPOLAZIONE]))</f>
        <v>1216.5109230898636</v>
      </c>
      <c r="R6591" s="3">
        <f>+Tabella2026[[#This Row],[CONTRIBUTO SULLA BASE DELLA POPOLAZIONE]]+Tabella2026[[#This Row],[CONTRIBUTO SULLA BASE DEL REDDITO]]</f>
        <v>4517.9440429689394</v>
      </c>
      <c r="S6591" s="3">
        <f>+Tabella2026[[#This Row],[CONTRIBUTO TOTALE]]/(PLAFOND/N_TESSERE)</f>
        <v>9.035888085937879</v>
      </c>
      <c r="T6591" s="3">
        <f>+MAX(CEILING(Tabella2026[[#This Row],[preDEF1]],1),1)</f>
        <v>10</v>
      </c>
      <c r="U6591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591" s="21">
        <f>+Tabella2026[[#This Row],[DEF - n. card]]*(PLAFOND/N_TESSERE)</f>
        <v>5000</v>
      </c>
      <c r="W6591" s="18"/>
    </row>
    <row r="6592" spans="2:23" x14ac:dyDescent="0.25">
      <c r="B6592" s="1" t="s">
        <v>13341</v>
      </c>
      <c r="C6592" s="2">
        <v>13087</v>
      </c>
      <c r="D6592" s="1" t="s">
        <v>13342</v>
      </c>
      <c r="E6592" s="1" t="s">
        <v>12</v>
      </c>
      <c r="F6592" s="1" t="s">
        <v>152</v>
      </c>
      <c r="G6592" s="1" t="s">
        <v>11807</v>
      </c>
      <c r="H6592" s="1" t="s">
        <v>15835</v>
      </c>
      <c r="I6592" s="5">
        <v>660</v>
      </c>
      <c r="J6592" s="5">
        <v>13621442</v>
      </c>
      <c r="K6592" s="3">
        <f>+Tabella2026[[#This Row],[POP_2024]]/SUM(Tabella2026[POP_2024])</f>
        <v>1.1197170223996336E-5</v>
      </c>
      <c r="L6592" s="3">
        <f>+Tabella2026[[#This Row],[INCIDENZA POPOLAZIONE]]*(PLAFOND/2)</f>
        <v>3296.4385160668535</v>
      </c>
      <c r="M6592" s="3">
        <f>+IFERROR(Tabella2026[[#This Row],[reddito_2024]]/Tabella2026[[#This Row],[POP_2024]],"")</f>
        <v>20638.548484848485</v>
      </c>
      <c r="N6592" s="3">
        <f>+IF(Tabella2026[[#This Row],[REDDITO COMPLESSIVO PROCAPITE]]&lt;media_aggr_reddito_pc,(media_aggr_reddito_pc-Tabella2026[[#This Row],[REDDITO COMPLESSIVO PROCAPITE]]),0)</f>
        <v>0</v>
      </c>
      <c r="O6592" s="3">
        <f>+Tabella2026[[#This Row],[DIFFERENZA REDDITO INFERIORE ALLA MEDIA DALLA MEDIA]]*Tabella2026[[#This Row],[POP_2024]]</f>
        <v>0</v>
      </c>
      <c r="P6592" s="3">
        <f>+Tabella2026[[#This Row],[POPOLAZIONE PER DIFFERENZA ]]/SUM(Tabella2026[[POPOLAZIONE PER DIFFERENZA ]])</f>
        <v>0</v>
      </c>
      <c r="Q6592" s="3">
        <f>+Tabella2026[[#This Row],[INCIDENZA POPOLAZIONE PER DIFFERENZA]]*(PLAFOND-SUM(Tabella2026[CONTRIBUTO SULLA BASE DELLA POPOLAZIONE]))</f>
        <v>0</v>
      </c>
      <c r="R6592" s="3">
        <f>+Tabella2026[[#This Row],[CONTRIBUTO SULLA BASE DELLA POPOLAZIONE]]+Tabella2026[[#This Row],[CONTRIBUTO SULLA BASE DEL REDDITO]]</f>
        <v>3296.4385160668535</v>
      </c>
      <c r="S6592" s="3">
        <f>+Tabella2026[[#This Row],[CONTRIBUTO TOTALE]]/(PLAFOND/N_TESSERE)</f>
        <v>6.5928770321337069</v>
      </c>
      <c r="T6592" s="3">
        <f>+MAX(CEILING(Tabella2026[[#This Row],[preDEF1]],1),1)</f>
        <v>7</v>
      </c>
      <c r="U659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92" s="21">
        <f>+Tabella2026[[#This Row],[DEF - n. card]]*(PLAFOND/N_TESSERE)</f>
        <v>3500</v>
      </c>
      <c r="W6592" s="18"/>
    </row>
    <row r="6593" spans="2:23" x14ac:dyDescent="0.25">
      <c r="B6593" s="1" t="s">
        <v>13233</v>
      </c>
      <c r="C6593" s="2">
        <v>19011</v>
      </c>
      <c r="D6593" s="1" t="s">
        <v>13234</v>
      </c>
      <c r="E6593" s="1" t="s">
        <v>12</v>
      </c>
      <c r="F6593" s="1" t="s">
        <v>193</v>
      </c>
      <c r="G6593" s="1" t="s">
        <v>11807</v>
      </c>
      <c r="H6593" s="1" t="s">
        <v>15835</v>
      </c>
      <c r="I6593" s="5">
        <v>659</v>
      </c>
      <c r="J6593" s="5">
        <v>13007454</v>
      </c>
      <c r="K6593" s="3">
        <f>+Tabella2026[[#This Row],[POP_2024]]/SUM(Tabella2026[POP_2024])</f>
        <v>1.1180204814566038E-5</v>
      </c>
      <c r="L6593" s="3">
        <f>+Tabella2026[[#This Row],[INCIDENZA POPOLAZIONE]]*(PLAFOND/2)</f>
        <v>3291.443912254631</v>
      </c>
      <c r="M6593" s="3">
        <f>+IFERROR(Tabella2026[[#This Row],[reddito_2024]]/Tabella2026[[#This Row],[POP_2024]],"")</f>
        <v>19738.169954476478</v>
      </c>
      <c r="N6593" s="3">
        <f>+IF(Tabella2026[[#This Row],[REDDITO COMPLESSIVO PROCAPITE]]&lt;media_aggr_reddito_pc,(media_aggr_reddito_pc-Tabella2026[[#This Row],[REDDITO COMPLESSIVO PROCAPITE]]),0)</f>
        <v>0</v>
      </c>
      <c r="O6593" s="3">
        <f>+Tabella2026[[#This Row],[DIFFERENZA REDDITO INFERIORE ALLA MEDIA DALLA MEDIA]]*Tabella2026[[#This Row],[POP_2024]]</f>
        <v>0</v>
      </c>
      <c r="P6593" s="3">
        <f>+Tabella2026[[#This Row],[POPOLAZIONE PER DIFFERENZA ]]/SUM(Tabella2026[[POPOLAZIONE PER DIFFERENZA ]])</f>
        <v>0</v>
      </c>
      <c r="Q6593" s="3">
        <f>+Tabella2026[[#This Row],[INCIDENZA POPOLAZIONE PER DIFFERENZA]]*(PLAFOND-SUM(Tabella2026[CONTRIBUTO SULLA BASE DELLA POPOLAZIONE]))</f>
        <v>0</v>
      </c>
      <c r="R6593" s="3">
        <f>+Tabella2026[[#This Row],[CONTRIBUTO SULLA BASE DELLA POPOLAZIONE]]+Tabella2026[[#This Row],[CONTRIBUTO SULLA BASE DEL REDDITO]]</f>
        <v>3291.443912254631</v>
      </c>
      <c r="S6593" s="3">
        <f>+Tabella2026[[#This Row],[CONTRIBUTO TOTALE]]/(PLAFOND/N_TESSERE)</f>
        <v>6.5828878245092621</v>
      </c>
      <c r="T6593" s="3">
        <f>+MAX(CEILING(Tabella2026[[#This Row],[preDEF1]],1),1)</f>
        <v>7</v>
      </c>
      <c r="U6593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93" s="21">
        <f>+Tabella2026[[#This Row],[DEF - n. card]]*(PLAFOND/N_TESSERE)</f>
        <v>3500</v>
      </c>
      <c r="W6593" s="18"/>
    </row>
    <row r="6594" spans="2:23" x14ac:dyDescent="0.25">
      <c r="B6594" s="1" t="s">
        <v>13187</v>
      </c>
      <c r="C6594" s="2">
        <v>66078</v>
      </c>
      <c r="D6594" s="1" t="s">
        <v>13188</v>
      </c>
      <c r="E6594" s="1" t="s">
        <v>96</v>
      </c>
      <c r="F6594" s="1" t="s">
        <v>201</v>
      </c>
      <c r="G6594" s="1" t="s">
        <v>11807</v>
      </c>
      <c r="H6594" s="1" t="s">
        <v>15836</v>
      </c>
      <c r="I6594" s="5">
        <v>659</v>
      </c>
      <c r="J6594" s="5">
        <v>14681309</v>
      </c>
      <c r="K6594" s="3">
        <f>+Tabella2026[[#This Row],[POP_2024]]/SUM(Tabella2026[POP_2024])</f>
        <v>1.1180204814566038E-5</v>
      </c>
      <c r="L6594" s="3">
        <f>+Tabella2026[[#This Row],[INCIDENZA POPOLAZIONE]]*(PLAFOND/2)</f>
        <v>3291.443912254631</v>
      </c>
      <c r="M6594" s="3">
        <f>+IFERROR(Tabella2026[[#This Row],[reddito_2024]]/Tabella2026[[#This Row],[POP_2024]],"")</f>
        <v>22278.162367223063</v>
      </c>
      <c r="N6594" s="3">
        <f>+IF(Tabella2026[[#This Row],[REDDITO COMPLESSIVO PROCAPITE]]&lt;media_aggr_reddito_pc,(media_aggr_reddito_pc-Tabella2026[[#This Row],[REDDITO COMPLESSIVO PROCAPITE]]),0)</f>
        <v>0</v>
      </c>
      <c r="O6594" s="3">
        <f>+Tabella2026[[#This Row],[DIFFERENZA REDDITO INFERIORE ALLA MEDIA DALLA MEDIA]]*Tabella2026[[#This Row],[POP_2024]]</f>
        <v>0</v>
      </c>
      <c r="P6594" s="3">
        <f>+Tabella2026[[#This Row],[POPOLAZIONE PER DIFFERENZA ]]/SUM(Tabella2026[[POPOLAZIONE PER DIFFERENZA ]])</f>
        <v>0</v>
      </c>
      <c r="Q6594" s="3">
        <f>+Tabella2026[[#This Row],[INCIDENZA POPOLAZIONE PER DIFFERENZA]]*(PLAFOND-SUM(Tabella2026[CONTRIBUTO SULLA BASE DELLA POPOLAZIONE]))</f>
        <v>0</v>
      </c>
      <c r="R6594" s="3">
        <f>+Tabella2026[[#This Row],[CONTRIBUTO SULLA BASE DELLA POPOLAZIONE]]+Tabella2026[[#This Row],[CONTRIBUTO SULLA BASE DEL REDDITO]]</f>
        <v>3291.443912254631</v>
      </c>
      <c r="S6594" s="3">
        <f>+Tabella2026[[#This Row],[CONTRIBUTO TOTALE]]/(PLAFOND/N_TESSERE)</f>
        <v>6.5828878245092621</v>
      </c>
      <c r="T6594" s="3">
        <f>+MAX(CEILING(Tabella2026[[#This Row],[preDEF1]],1),1)</f>
        <v>7</v>
      </c>
      <c r="U6594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94" s="21">
        <f>+Tabella2026[[#This Row],[DEF - n. card]]*(PLAFOND/N_TESSERE)</f>
        <v>3500</v>
      </c>
      <c r="W6594" s="18"/>
    </row>
    <row r="6595" spans="2:23" x14ac:dyDescent="0.25">
      <c r="B6595" s="1" t="s">
        <v>13171</v>
      </c>
      <c r="C6595" s="2">
        <v>2147</v>
      </c>
      <c r="D6595" s="1" t="s">
        <v>13172</v>
      </c>
      <c r="E6595" s="1" t="s">
        <v>18</v>
      </c>
      <c r="F6595" s="1" t="s">
        <v>381</v>
      </c>
      <c r="G6595" s="1" t="s">
        <v>11807</v>
      </c>
      <c r="H6595" s="1" t="s">
        <v>15835</v>
      </c>
      <c r="I6595" s="5">
        <v>659</v>
      </c>
      <c r="J6595" s="5">
        <v>11178908</v>
      </c>
      <c r="K6595" s="3">
        <f>+Tabella2026[[#This Row],[POP_2024]]/SUM(Tabella2026[POP_2024])</f>
        <v>1.1180204814566038E-5</v>
      </c>
      <c r="L6595" s="3">
        <f>+Tabella2026[[#This Row],[INCIDENZA POPOLAZIONE]]*(PLAFOND/2)</f>
        <v>3291.443912254631</v>
      </c>
      <c r="M6595" s="3">
        <f>+IFERROR(Tabella2026[[#This Row],[reddito_2024]]/Tabella2026[[#This Row],[POP_2024]],"")</f>
        <v>16963.441578148711</v>
      </c>
      <c r="N6595" s="3">
        <f>+IF(Tabella2026[[#This Row],[REDDITO COMPLESSIVO PROCAPITE]]&lt;media_aggr_reddito_pc,(media_aggr_reddito_pc-Tabella2026[[#This Row],[REDDITO COMPLESSIVO PROCAPITE]]),0)</f>
        <v>861.62448446002963</v>
      </c>
      <c r="O6595" s="3">
        <f>+Tabella2026[[#This Row],[DIFFERENZA REDDITO INFERIORE ALLA MEDIA DALLA MEDIA]]*Tabella2026[[#This Row],[POP_2024]]</f>
        <v>567810.53525915951</v>
      </c>
      <c r="P6595" s="3">
        <f>+Tabella2026[[#This Row],[POPOLAZIONE PER DIFFERENZA ]]/SUM(Tabella2026[[POPOLAZIONE PER DIFFERENZA ]])</f>
        <v>5.0375134610364962E-6</v>
      </c>
      <c r="Q6595" s="3">
        <f>+Tabella2026[[#This Row],[INCIDENZA POPOLAZIONE PER DIFFERENZA]]*(PLAFOND-SUM(Tabella2026[CONTRIBUTO SULLA BASE DELLA POPOLAZIONE]))</f>
        <v>1483.0401847940548</v>
      </c>
      <c r="R6595" s="3">
        <f>+Tabella2026[[#This Row],[CONTRIBUTO SULLA BASE DELLA POPOLAZIONE]]+Tabella2026[[#This Row],[CONTRIBUTO SULLA BASE DEL REDDITO]]</f>
        <v>4774.4840970486857</v>
      </c>
      <c r="S6595" s="3">
        <f>+Tabella2026[[#This Row],[CONTRIBUTO TOTALE]]/(PLAFOND/N_TESSERE)</f>
        <v>9.5489681940973714</v>
      </c>
      <c r="T6595" s="3">
        <f>+MAX(CEILING(Tabella2026[[#This Row],[preDEF1]],1),1)</f>
        <v>10</v>
      </c>
      <c r="U659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595" s="21">
        <f>+Tabella2026[[#This Row],[DEF - n. card]]*(PLAFOND/N_TESSERE)</f>
        <v>5000</v>
      </c>
      <c r="W6595" s="18"/>
    </row>
    <row r="6596" spans="2:23" x14ac:dyDescent="0.25">
      <c r="B6596" s="1" t="s">
        <v>13031</v>
      </c>
      <c r="C6596" s="2">
        <v>6005</v>
      </c>
      <c r="D6596" s="1" t="s">
        <v>13032</v>
      </c>
      <c r="E6596" s="1" t="s">
        <v>18</v>
      </c>
      <c r="F6596" s="1" t="s">
        <v>138</v>
      </c>
      <c r="G6596" s="1" t="s">
        <v>11807</v>
      </c>
      <c r="H6596" s="1" t="s">
        <v>15835</v>
      </c>
      <c r="I6596" s="5">
        <v>658</v>
      </c>
      <c r="J6596" s="5">
        <v>9318325</v>
      </c>
      <c r="K6596" s="3">
        <f>+Tabella2026[[#This Row],[POP_2024]]/SUM(Tabella2026[POP_2024])</f>
        <v>1.1163239405135742E-5</v>
      </c>
      <c r="L6596" s="3">
        <f>+Tabella2026[[#This Row],[INCIDENZA POPOLAZIONE]]*(PLAFOND/2)</f>
        <v>3286.4493084424084</v>
      </c>
      <c r="M6596" s="3">
        <f>+IFERROR(Tabella2026[[#This Row],[reddito_2024]]/Tabella2026[[#This Row],[POP_2024]],"")</f>
        <v>14161.588145896656</v>
      </c>
      <c r="N6596" s="3">
        <f>+IF(Tabella2026[[#This Row],[REDDITO COMPLESSIVO PROCAPITE]]&lt;media_aggr_reddito_pc,(media_aggr_reddito_pc-Tabella2026[[#This Row],[REDDITO COMPLESSIVO PROCAPITE]]),0)</f>
        <v>3663.4779167120851</v>
      </c>
      <c r="O6596" s="3">
        <f>+Tabella2026[[#This Row],[DIFFERENZA REDDITO INFERIORE ALLA MEDIA DALLA MEDIA]]*Tabella2026[[#This Row],[POP_2024]]</f>
        <v>2410568.4691965519</v>
      </c>
      <c r="P6596" s="3">
        <f>+Tabella2026[[#This Row],[POPOLAZIONE PER DIFFERENZA ]]/SUM(Tabella2026[[POPOLAZIONE PER DIFFERENZA ]])</f>
        <v>2.1386132095603602E-5</v>
      </c>
      <c r="Q6596" s="3">
        <f>+Tabella2026[[#This Row],[INCIDENZA POPOLAZIONE PER DIFFERENZA]]*(PLAFOND-SUM(Tabella2026[CONTRIBUTO SULLA BASE DELLA POPOLAZIONE]))</f>
        <v>6296.0612493466542</v>
      </c>
      <c r="R6596" s="3">
        <f>+Tabella2026[[#This Row],[CONTRIBUTO SULLA BASE DELLA POPOLAZIONE]]+Tabella2026[[#This Row],[CONTRIBUTO SULLA BASE DEL REDDITO]]</f>
        <v>9582.5105577890627</v>
      </c>
      <c r="S6596" s="3">
        <f>+Tabella2026[[#This Row],[CONTRIBUTO TOTALE]]/(PLAFOND/N_TESSERE)</f>
        <v>19.165021115578124</v>
      </c>
      <c r="T6596" s="3">
        <f>+MAX(CEILING(Tabella2026[[#This Row],[preDEF1]],1),1)</f>
        <v>20</v>
      </c>
      <c r="U6596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596" s="21">
        <f>+Tabella2026[[#This Row],[DEF - n. card]]*(PLAFOND/N_TESSERE)</f>
        <v>10000</v>
      </c>
      <c r="W6596" s="18"/>
    </row>
    <row r="6597" spans="2:23" x14ac:dyDescent="0.25">
      <c r="B6597" s="1" t="s">
        <v>13221</v>
      </c>
      <c r="C6597" s="2">
        <v>12010</v>
      </c>
      <c r="D6597" s="1" t="s">
        <v>13222</v>
      </c>
      <c r="E6597" s="1" t="s">
        <v>12</v>
      </c>
      <c r="F6597" s="1" t="s">
        <v>157</v>
      </c>
      <c r="G6597" s="1" t="s">
        <v>11807</v>
      </c>
      <c r="H6597" s="1" t="s">
        <v>15835</v>
      </c>
      <c r="I6597" s="5">
        <v>658</v>
      </c>
      <c r="J6597" s="5">
        <v>11822995</v>
      </c>
      <c r="K6597" s="3">
        <f>+Tabella2026[[#This Row],[POP_2024]]/SUM(Tabella2026[POP_2024])</f>
        <v>1.1163239405135742E-5</v>
      </c>
      <c r="L6597" s="3">
        <f>+Tabella2026[[#This Row],[INCIDENZA POPOLAZIONE]]*(PLAFOND/2)</f>
        <v>3286.4493084424084</v>
      </c>
      <c r="M6597" s="3">
        <f>+IFERROR(Tabella2026[[#This Row],[reddito_2024]]/Tabella2026[[#This Row],[POP_2024]],"")</f>
        <v>17968.077507598784</v>
      </c>
      <c r="N6597" s="3">
        <f>+IF(Tabella2026[[#This Row],[REDDITO COMPLESSIVO PROCAPITE]]&lt;media_aggr_reddito_pc,(media_aggr_reddito_pc-Tabella2026[[#This Row],[REDDITO COMPLESSIVO PROCAPITE]]),0)</f>
        <v>0</v>
      </c>
      <c r="O6597" s="3">
        <f>+Tabella2026[[#This Row],[DIFFERENZA REDDITO INFERIORE ALLA MEDIA DALLA MEDIA]]*Tabella2026[[#This Row],[POP_2024]]</f>
        <v>0</v>
      </c>
      <c r="P6597" s="3">
        <f>+Tabella2026[[#This Row],[POPOLAZIONE PER DIFFERENZA ]]/SUM(Tabella2026[[POPOLAZIONE PER DIFFERENZA ]])</f>
        <v>0</v>
      </c>
      <c r="Q6597" s="3">
        <f>+Tabella2026[[#This Row],[INCIDENZA POPOLAZIONE PER DIFFERENZA]]*(PLAFOND-SUM(Tabella2026[CONTRIBUTO SULLA BASE DELLA POPOLAZIONE]))</f>
        <v>0</v>
      </c>
      <c r="R6597" s="3">
        <f>+Tabella2026[[#This Row],[CONTRIBUTO SULLA BASE DELLA POPOLAZIONE]]+Tabella2026[[#This Row],[CONTRIBUTO SULLA BASE DEL REDDITO]]</f>
        <v>3286.4493084424084</v>
      </c>
      <c r="S6597" s="3">
        <f>+Tabella2026[[#This Row],[CONTRIBUTO TOTALE]]/(PLAFOND/N_TESSERE)</f>
        <v>6.5728986168848165</v>
      </c>
      <c r="T6597" s="3">
        <f>+MAX(CEILING(Tabella2026[[#This Row],[preDEF1]],1),1)</f>
        <v>7</v>
      </c>
      <c r="U6597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97" s="21">
        <f>+Tabella2026[[#This Row],[DEF - n. card]]*(PLAFOND/N_TESSERE)</f>
        <v>3500</v>
      </c>
      <c r="W6597" s="18"/>
    </row>
    <row r="6598" spans="2:23" x14ac:dyDescent="0.25">
      <c r="B6598" s="1" t="s">
        <v>13327</v>
      </c>
      <c r="C6598" s="2">
        <v>4027</v>
      </c>
      <c r="D6598" s="1" t="s">
        <v>13328</v>
      </c>
      <c r="E6598" s="1" t="s">
        <v>18</v>
      </c>
      <c r="F6598" s="1" t="s">
        <v>263</v>
      </c>
      <c r="G6598" s="1" t="s">
        <v>11807</v>
      </c>
      <c r="H6598" s="1" t="s">
        <v>15835</v>
      </c>
      <c r="I6598" s="5">
        <v>658</v>
      </c>
      <c r="J6598" s="5">
        <v>10760914</v>
      </c>
      <c r="K6598" s="3">
        <f>+Tabella2026[[#This Row],[POP_2024]]/SUM(Tabella2026[POP_2024])</f>
        <v>1.1163239405135742E-5</v>
      </c>
      <c r="L6598" s="3">
        <f>+Tabella2026[[#This Row],[INCIDENZA POPOLAZIONE]]*(PLAFOND/2)</f>
        <v>3286.4493084424084</v>
      </c>
      <c r="M6598" s="3">
        <f>+IFERROR(Tabella2026[[#This Row],[reddito_2024]]/Tabella2026[[#This Row],[POP_2024]],"")</f>
        <v>16353.9726443769</v>
      </c>
      <c r="N6598" s="3">
        <f>+IF(Tabella2026[[#This Row],[REDDITO COMPLESSIVO PROCAPITE]]&lt;media_aggr_reddito_pc,(media_aggr_reddito_pc-Tabella2026[[#This Row],[REDDITO COMPLESSIVO PROCAPITE]]),0)</f>
        <v>1471.0934182318415</v>
      </c>
      <c r="O6598" s="3">
        <f>+Tabella2026[[#This Row],[DIFFERENZA REDDITO INFERIORE ALLA MEDIA DALLA MEDIA]]*Tabella2026[[#This Row],[POP_2024]]</f>
        <v>967979.46919655171</v>
      </c>
      <c r="P6598" s="3">
        <f>+Tabella2026[[#This Row],[POPOLAZIONE PER DIFFERENZA ]]/SUM(Tabella2026[[POPOLAZIONE PER DIFFERENZA ]])</f>
        <v>8.5877406340461741E-6</v>
      </c>
      <c r="Q6598" s="3">
        <f>+Tabella2026[[#This Row],[INCIDENZA POPOLAZIONE PER DIFFERENZA]]*(PLAFOND-SUM(Tabella2026[CONTRIBUTO SULLA BASE DELLA POPOLAZIONE]))</f>
        <v>2528.2244018577285</v>
      </c>
      <c r="R6598" s="3">
        <f>+Tabella2026[[#This Row],[CONTRIBUTO SULLA BASE DELLA POPOLAZIONE]]+Tabella2026[[#This Row],[CONTRIBUTO SULLA BASE DEL REDDITO]]</f>
        <v>5814.6737103001369</v>
      </c>
      <c r="S6598" s="3">
        <f>+Tabella2026[[#This Row],[CONTRIBUTO TOTALE]]/(PLAFOND/N_TESSERE)</f>
        <v>11.629347420600274</v>
      </c>
      <c r="T6598" s="3">
        <f>+MAX(CEILING(Tabella2026[[#This Row],[preDEF1]],1),1)</f>
        <v>12</v>
      </c>
      <c r="U6598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598" s="21">
        <f>+Tabella2026[[#This Row],[DEF - n. card]]*(PLAFOND/N_TESSERE)</f>
        <v>6000</v>
      </c>
      <c r="W6598" s="18"/>
    </row>
    <row r="6599" spans="2:23" x14ac:dyDescent="0.25">
      <c r="B6599" s="1" t="s">
        <v>13445</v>
      </c>
      <c r="C6599" s="2">
        <v>70018</v>
      </c>
      <c r="D6599" s="1" t="s">
        <v>13446</v>
      </c>
      <c r="E6599" s="1" t="s">
        <v>345</v>
      </c>
      <c r="F6599" s="1" t="s">
        <v>344</v>
      </c>
      <c r="G6599" s="1" t="s">
        <v>11807</v>
      </c>
      <c r="H6599" s="1" t="s">
        <v>15836</v>
      </c>
      <c r="I6599" s="5">
        <v>658</v>
      </c>
      <c r="J6599" s="5">
        <v>6799925</v>
      </c>
      <c r="K6599" s="3">
        <f>+Tabella2026[[#This Row],[POP_2024]]/SUM(Tabella2026[POP_2024])</f>
        <v>1.1163239405135742E-5</v>
      </c>
      <c r="L6599" s="3">
        <f>+Tabella2026[[#This Row],[INCIDENZA POPOLAZIONE]]*(PLAFOND/2)</f>
        <v>3286.4493084424084</v>
      </c>
      <c r="M6599" s="3">
        <f>+IFERROR(Tabella2026[[#This Row],[reddito_2024]]/Tabella2026[[#This Row],[POP_2024]],"")</f>
        <v>10334.232522796352</v>
      </c>
      <c r="N6599" s="3">
        <f>+IF(Tabella2026[[#This Row],[REDDITO COMPLESSIVO PROCAPITE]]&lt;media_aggr_reddito_pc,(media_aggr_reddito_pc-Tabella2026[[#This Row],[REDDITO COMPLESSIVO PROCAPITE]]),0)</f>
        <v>7490.8335398123891</v>
      </c>
      <c r="O6599" s="3">
        <f>+Tabella2026[[#This Row],[DIFFERENZA REDDITO INFERIORE ALLA MEDIA DALLA MEDIA]]*Tabella2026[[#This Row],[POP_2024]]</f>
        <v>4928968.4691965524</v>
      </c>
      <c r="P6599" s="3">
        <f>+Tabella2026[[#This Row],[POPOLAZIONE PER DIFFERENZA ]]/SUM(Tabella2026[[POPOLAZIONE PER DIFFERENZA ]])</f>
        <v>4.3728926236406162E-5</v>
      </c>
      <c r="Q6599" s="3">
        <f>+Tabella2026[[#This Row],[INCIDENZA POPOLAZIONE PER DIFFERENZA]]*(PLAFOND-SUM(Tabella2026[CONTRIBUTO SULLA BASE DELLA POPOLAZIONE]))</f>
        <v>12873.763087303349</v>
      </c>
      <c r="R6599" s="3">
        <f>+Tabella2026[[#This Row],[CONTRIBUTO SULLA BASE DELLA POPOLAZIONE]]+Tabella2026[[#This Row],[CONTRIBUTO SULLA BASE DEL REDDITO]]</f>
        <v>16160.212395745757</v>
      </c>
      <c r="S6599" s="3">
        <f>+Tabella2026[[#This Row],[CONTRIBUTO TOTALE]]/(PLAFOND/N_TESSERE)</f>
        <v>32.320424791491511</v>
      </c>
      <c r="T6599" s="3">
        <f>+MAX(CEILING(Tabella2026[[#This Row],[preDEF1]],1),1)</f>
        <v>33</v>
      </c>
      <c r="U6599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6599" s="21">
        <f>+Tabella2026[[#This Row],[DEF - n. card]]*(PLAFOND/N_TESSERE)</f>
        <v>16500</v>
      </c>
      <c r="W6599" s="18"/>
    </row>
    <row r="6600" spans="2:23" x14ac:dyDescent="0.25">
      <c r="B6600" s="1" t="s">
        <v>13505</v>
      </c>
      <c r="C6600" s="2">
        <v>103022</v>
      </c>
      <c r="D6600" s="1" t="s">
        <v>13506</v>
      </c>
      <c r="E6600" s="1" t="s">
        <v>18</v>
      </c>
      <c r="F6600" s="1" t="s">
        <v>648</v>
      </c>
      <c r="G6600" s="1" t="s">
        <v>11807</v>
      </c>
      <c r="H6600" s="1" t="s">
        <v>15835</v>
      </c>
      <c r="I6600" s="5">
        <v>658</v>
      </c>
      <c r="J6600" s="5">
        <v>10285261</v>
      </c>
      <c r="K6600" s="3">
        <f>+Tabella2026[[#This Row],[POP_2024]]/SUM(Tabella2026[POP_2024])</f>
        <v>1.1163239405135742E-5</v>
      </c>
      <c r="L6600" s="3">
        <f>+Tabella2026[[#This Row],[INCIDENZA POPOLAZIONE]]*(PLAFOND/2)</f>
        <v>3286.4493084424084</v>
      </c>
      <c r="M6600" s="3">
        <f>+IFERROR(Tabella2026[[#This Row],[reddito_2024]]/Tabella2026[[#This Row],[POP_2024]],"")</f>
        <v>15631.095744680852</v>
      </c>
      <c r="N6600" s="3">
        <f>+IF(Tabella2026[[#This Row],[REDDITO COMPLESSIVO PROCAPITE]]&lt;media_aggr_reddito_pc,(media_aggr_reddito_pc-Tabella2026[[#This Row],[REDDITO COMPLESSIVO PROCAPITE]]),0)</f>
        <v>2193.9703179278895</v>
      </c>
      <c r="O6600" s="3">
        <f>+Tabella2026[[#This Row],[DIFFERENZA REDDITO INFERIORE ALLA MEDIA DALLA MEDIA]]*Tabella2026[[#This Row],[POP_2024]]</f>
        <v>1443632.4691965512</v>
      </c>
      <c r="P6600" s="3">
        <f>+Tabella2026[[#This Row],[POPOLAZIONE PER DIFFERENZA ]]/SUM(Tabella2026[[POPOLAZIONE PER DIFFERENZA ]])</f>
        <v>1.2807648933543929E-5</v>
      </c>
      <c r="Q6600" s="3">
        <f>+Tabella2026[[#This Row],[INCIDENZA POPOLAZIONE PER DIFFERENZA]]*(PLAFOND-SUM(Tabella2026[CONTRIBUTO SULLA BASE DELLA POPOLAZIONE]))</f>
        <v>3770.5622402986478</v>
      </c>
      <c r="R6600" s="3">
        <f>+Tabella2026[[#This Row],[CONTRIBUTO SULLA BASE DELLA POPOLAZIONE]]+Tabella2026[[#This Row],[CONTRIBUTO SULLA BASE DEL REDDITO]]</f>
        <v>7057.0115487410567</v>
      </c>
      <c r="S6600" s="3">
        <f>+Tabella2026[[#This Row],[CONTRIBUTO TOTALE]]/(PLAFOND/N_TESSERE)</f>
        <v>14.114023097482113</v>
      </c>
      <c r="T6600" s="3">
        <f>+MAX(CEILING(Tabella2026[[#This Row],[preDEF1]],1),1)</f>
        <v>15</v>
      </c>
      <c r="U660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600" s="21">
        <f>+Tabella2026[[#This Row],[DEF - n. card]]*(PLAFOND/N_TESSERE)</f>
        <v>7500</v>
      </c>
      <c r="W6600" s="18"/>
    </row>
    <row r="6601" spans="2:23" x14ac:dyDescent="0.25">
      <c r="B6601" s="1" t="s">
        <v>13219</v>
      </c>
      <c r="C6601" s="2">
        <v>66088</v>
      </c>
      <c r="D6601" s="1" t="s">
        <v>13220</v>
      </c>
      <c r="E6601" s="1" t="s">
        <v>96</v>
      </c>
      <c r="F6601" s="1" t="s">
        <v>201</v>
      </c>
      <c r="G6601" s="1" t="s">
        <v>11807</v>
      </c>
      <c r="H6601" s="1" t="s">
        <v>15836</v>
      </c>
      <c r="I6601" s="5">
        <v>658</v>
      </c>
      <c r="J6601" s="5">
        <v>8157502</v>
      </c>
      <c r="K6601" s="3">
        <f>+Tabella2026[[#This Row],[POP_2024]]/SUM(Tabella2026[POP_2024])</f>
        <v>1.1163239405135742E-5</v>
      </c>
      <c r="L6601" s="3">
        <f>+Tabella2026[[#This Row],[INCIDENZA POPOLAZIONE]]*(PLAFOND/2)</f>
        <v>3286.4493084424084</v>
      </c>
      <c r="M6601" s="3">
        <f>+IFERROR(Tabella2026[[#This Row],[reddito_2024]]/Tabella2026[[#This Row],[POP_2024]],"")</f>
        <v>12397.419452887538</v>
      </c>
      <c r="N6601" s="3">
        <f>+IF(Tabella2026[[#This Row],[REDDITO COMPLESSIVO PROCAPITE]]&lt;media_aggr_reddito_pc,(media_aggr_reddito_pc-Tabella2026[[#This Row],[REDDITO COMPLESSIVO PROCAPITE]]),0)</f>
        <v>5427.6466097212033</v>
      </c>
      <c r="O6601" s="3">
        <f>+Tabella2026[[#This Row],[DIFFERENZA REDDITO INFERIORE ALLA MEDIA DALLA MEDIA]]*Tabella2026[[#This Row],[POP_2024]]</f>
        <v>3571391.4691965519</v>
      </c>
      <c r="P6601" s="3">
        <f>+Tabella2026[[#This Row],[POPOLAZIONE PER DIFFERENZA ]]/SUM(Tabella2026[[POPOLAZIONE PER DIFFERENZA ]])</f>
        <v>3.1684746026237677E-5</v>
      </c>
      <c r="Q6601" s="3">
        <f>+Tabella2026[[#This Row],[INCIDENZA POPOLAZIONE PER DIFFERENZA]]*(PLAFOND-SUM(Tabella2026[CONTRIBUTO SULLA BASE DELLA POPOLAZIONE]))</f>
        <v>9327.9654665648904</v>
      </c>
      <c r="R6601" s="3">
        <f>+Tabella2026[[#This Row],[CONTRIBUTO SULLA BASE DELLA POPOLAZIONE]]+Tabella2026[[#This Row],[CONTRIBUTO SULLA BASE DEL REDDITO]]</f>
        <v>12614.414775007299</v>
      </c>
      <c r="S6601" s="3">
        <f>+Tabella2026[[#This Row],[CONTRIBUTO TOTALE]]/(PLAFOND/N_TESSERE)</f>
        <v>25.228829550014598</v>
      </c>
      <c r="T6601" s="3">
        <f>+MAX(CEILING(Tabella2026[[#This Row],[preDEF1]],1),1)</f>
        <v>26</v>
      </c>
      <c r="U6601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601" s="21">
        <f>+Tabella2026[[#This Row],[DEF - n. card]]*(PLAFOND/N_TESSERE)</f>
        <v>13000</v>
      </c>
      <c r="W6601" s="18"/>
    </row>
    <row r="6602" spans="2:23" x14ac:dyDescent="0.25">
      <c r="B6602" s="1" t="s">
        <v>13215</v>
      </c>
      <c r="C6602" s="2">
        <v>6190</v>
      </c>
      <c r="D6602" s="1" t="s">
        <v>13216</v>
      </c>
      <c r="E6602" s="1" t="s">
        <v>18</v>
      </c>
      <c r="F6602" s="1" t="s">
        <v>138</v>
      </c>
      <c r="G6602" s="1" t="s">
        <v>11807</v>
      </c>
      <c r="H6602" s="1" t="s">
        <v>15835</v>
      </c>
      <c r="I6602" s="5">
        <v>658</v>
      </c>
      <c r="J6602" s="5">
        <v>13862883</v>
      </c>
      <c r="K6602" s="3">
        <f>+Tabella2026[[#This Row],[POP_2024]]/SUM(Tabella2026[POP_2024])</f>
        <v>1.1163239405135742E-5</v>
      </c>
      <c r="L6602" s="3">
        <f>+Tabella2026[[#This Row],[INCIDENZA POPOLAZIONE]]*(PLAFOND/2)</f>
        <v>3286.4493084424084</v>
      </c>
      <c r="M6602" s="3">
        <f>+IFERROR(Tabella2026[[#This Row],[reddito_2024]]/Tabella2026[[#This Row],[POP_2024]],"")</f>
        <v>21068.211246200608</v>
      </c>
      <c r="N6602" s="3">
        <f>+IF(Tabella2026[[#This Row],[REDDITO COMPLESSIVO PROCAPITE]]&lt;media_aggr_reddito_pc,(media_aggr_reddito_pc-Tabella2026[[#This Row],[REDDITO COMPLESSIVO PROCAPITE]]),0)</f>
        <v>0</v>
      </c>
      <c r="O6602" s="3">
        <f>+Tabella2026[[#This Row],[DIFFERENZA REDDITO INFERIORE ALLA MEDIA DALLA MEDIA]]*Tabella2026[[#This Row],[POP_2024]]</f>
        <v>0</v>
      </c>
      <c r="P6602" s="3">
        <f>+Tabella2026[[#This Row],[POPOLAZIONE PER DIFFERENZA ]]/SUM(Tabella2026[[POPOLAZIONE PER DIFFERENZA ]])</f>
        <v>0</v>
      </c>
      <c r="Q6602" s="3">
        <f>+Tabella2026[[#This Row],[INCIDENZA POPOLAZIONE PER DIFFERENZA]]*(PLAFOND-SUM(Tabella2026[CONTRIBUTO SULLA BASE DELLA POPOLAZIONE]))</f>
        <v>0</v>
      </c>
      <c r="R6602" s="3">
        <f>+Tabella2026[[#This Row],[CONTRIBUTO SULLA BASE DELLA POPOLAZIONE]]+Tabella2026[[#This Row],[CONTRIBUTO SULLA BASE DEL REDDITO]]</f>
        <v>3286.4493084424084</v>
      </c>
      <c r="S6602" s="3">
        <f>+Tabella2026[[#This Row],[CONTRIBUTO TOTALE]]/(PLAFOND/N_TESSERE)</f>
        <v>6.5728986168848165</v>
      </c>
      <c r="T6602" s="3">
        <f>+MAX(CEILING(Tabella2026[[#This Row],[preDEF1]],1),1)</f>
        <v>7</v>
      </c>
      <c r="U660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02" s="21">
        <f>+Tabella2026[[#This Row],[DEF - n. card]]*(PLAFOND/N_TESSERE)</f>
        <v>3500</v>
      </c>
      <c r="W6602" s="18"/>
    </row>
    <row r="6603" spans="2:23" x14ac:dyDescent="0.25">
      <c r="B6603" s="1" t="s">
        <v>13223</v>
      </c>
      <c r="C6603" s="2">
        <v>17105</v>
      </c>
      <c r="D6603" s="1" t="s">
        <v>13224</v>
      </c>
      <c r="E6603" s="1" t="s">
        <v>12</v>
      </c>
      <c r="F6603" s="1" t="s">
        <v>50</v>
      </c>
      <c r="G6603" s="1" t="s">
        <v>11807</v>
      </c>
      <c r="H6603" s="1" t="s">
        <v>15835</v>
      </c>
      <c r="I6603" s="5">
        <v>657</v>
      </c>
      <c r="J6603" s="5">
        <v>11859025</v>
      </c>
      <c r="K6603" s="3">
        <f>+Tabella2026[[#This Row],[POP_2024]]/SUM(Tabella2026[POP_2024])</f>
        <v>1.1146273995705444E-5</v>
      </c>
      <c r="L6603" s="3">
        <f>+Tabella2026[[#This Row],[INCIDENZA POPOLAZIONE]]*(PLAFOND/2)</f>
        <v>3281.4547046301859</v>
      </c>
      <c r="M6603" s="3">
        <f>+IFERROR(Tabella2026[[#This Row],[reddito_2024]]/Tabella2026[[#This Row],[POP_2024]],"")</f>
        <v>18050.266362252663</v>
      </c>
      <c r="N6603" s="3">
        <f>+IF(Tabella2026[[#This Row],[REDDITO COMPLESSIVO PROCAPITE]]&lt;media_aggr_reddito_pc,(media_aggr_reddito_pc-Tabella2026[[#This Row],[REDDITO COMPLESSIVO PROCAPITE]]),0)</f>
        <v>0</v>
      </c>
      <c r="O6603" s="3">
        <f>+Tabella2026[[#This Row],[DIFFERENZA REDDITO INFERIORE ALLA MEDIA DALLA MEDIA]]*Tabella2026[[#This Row],[POP_2024]]</f>
        <v>0</v>
      </c>
      <c r="P6603" s="3">
        <f>+Tabella2026[[#This Row],[POPOLAZIONE PER DIFFERENZA ]]/SUM(Tabella2026[[POPOLAZIONE PER DIFFERENZA ]])</f>
        <v>0</v>
      </c>
      <c r="Q6603" s="3">
        <f>+Tabella2026[[#This Row],[INCIDENZA POPOLAZIONE PER DIFFERENZA]]*(PLAFOND-SUM(Tabella2026[CONTRIBUTO SULLA BASE DELLA POPOLAZIONE]))</f>
        <v>0</v>
      </c>
      <c r="R6603" s="3">
        <f>+Tabella2026[[#This Row],[CONTRIBUTO SULLA BASE DELLA POPOLAZIONE]]+Tabella2026[[#This Row],[CONTRIBUTO SULLA BASE DEL REDDITO]]</f>
        <v>3281.4547046301859</v>
      </c>
      <c r="S6603" s="3">
        <f>+Tabella2026[[#This Row],[CONTRIBUTO TOTALE]]/(PLAFOND/N_TESSERE)</f>
        <v>6.5629094092603717</v>
      </c>
      <c r="T6603" s="3">
        <f>+MAX(CEILING(Tabella2026[[#This Row],[preDEF1]],1),1)</f>
        <v>7</v>
      </c>
      <c r="U6603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03" s="21">
        <f>+Tabella2026[[#This Row],[DEF - n. card]]*(PLAFOND/N_TESSERE)</f>
        <v>3500</v>
      </c>
      <c r="W6603" s="18"/>
    </row>
    <row r="6604" spans="2:23" x14ac:dyDescent="0.25">
      <c r="B6604" s="1" t="s">
        <v>13131</v>
      </c>
      <c r="C6604" s="2">
        <v>4055</v>
      </c>
      <c r="D6604" s="1" t="s">
        <v>13132</v>
      </c>
      <c r="E6604" s="1" t="s">
        <v>18</v>
      </c>
      <c r="F6604" s="1" t="s">
        <v>263</v>
      </c>
      <c r="G6604" s="1" t="s">
        <v>11807</v>
      </c>
      <c r="H6604" s="1" t="s">
        <v>15835</v>
      </c>
      <c r="I6604" s="5">
        <v>656</v>
      </c>
      <c r="J6604" s="5">
        <v>14517591</v>
      </c>
      <c r="K6604" s="3">
        <f>+Tabella2026[[#This Row],[POP_2024]]/SUM(Tabella2026[POP_2024])</f>
        <v>1.1129308586275146E-5</v>
      </c>
      <c r="L6604" s="3">
        <f>+Tabella2026[[#This Row],[INCIDENZA POPOLAZIONE]]*(PLAFOND/2)</f>
        <v>3276.4601008179634</v>
      </c>
      <c r="M6604" s="3">
        <f>+IFERROR(Tabella2026[[#This Row],[reddito_2024]]/Tabella2026[[#This Row],[POP_2024]],"")</f>
        <v>22130.474085365855</v>
      </c>
      <c r="N6604" s="3">
        <f>+IF(Tabella2026[[#This Row],[REDDITO COMPLESSIVO PROCAPITE]]&lt;media_aggr_reddito_pc,(media_aggr_reddito_pc-Tabella2026[[#This Row],[REDDITO COMPLESSIVO PROCAPITE]]),0)</f>
        <v>0</v>
      </c>
      <c r="O6604" s="3">
        <f>+Tabella2026[[#This Row],[DIFFERENZA REDDITO INFERIORE ALLA MEDIA DALLA MEDIA]]*Tabella2026[[#This Row],[POP_2024]]</f>
        <v>0</v>
      </c>
      <c r="P6604" s="3">
        <f>+Tabella2026[[#This Row],[POPOLAZIONE PER DIFFERENZA ]]/SUM(Tabella2026[[POPOLAZIONE PER DIFFERENZA ]])</f>
        <v>0</v>
      </c>
      <c r="Q6604" s="3">
        <f>+Tabella2026[[#This Row],[INCIDENZA POPOLAZIONE PER DIFFERENZA]]*(PLAFOND-SUM(Tabella2026[CONTRIBUTO SULLA BASE DELLA POPOLAZIONE]))</f>
        <v>0</v>
      </c>
      <c r="R6604" s="3">
        <f>+Tabella2026[[#This Row],[CONTRIBUTO SULLA BASE DELLA POPOLAZIONE]]+Tabella2026[[#This Row],[CONTRIBUTO SULLA BASE DEL REDDITO]]</f>
        <v>3276.4601008179634</v>
      </c>
      <c r="S6604" s="3">
        <f>+Tabella2026[[#This Row],[CONTRIBUTO TOTALE]]/(PLAFOND/N_TESSERE)</f>
        <v>6.5529202016359269</v>
      </c>
      <c r="T6604" s="3">
        <f>+MAX(CEILING(Tabella2026[[#This Row],[preDEF1]],1),1)</f>
        <v>7</v>
      </c>
      <c r="U6604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04" s="21">
        <f>+Tabella2026[[#This Row],[DEF - n. card]]*(PLAFOND/N_TESSERE)</f>
        <v>3500</v>
      </c>
      <c r="W6604" s="18"/>
    </row>
    <row r="6605" spans="2:23" x14ac:dyDescent="0.25">
      <c r="B6605" s="1" t="s">
        <v>13167</v>
      </c>
      <c r="C6605" s="2">
        <v>18045</v>
      </c>
      <c r="D6605" s="1" t="s">
        <v>13168</v>
      </c>
      <c r="E6605" s="1" t="s">
        <v>12</v>
      </c>
      <c r="F6605" s="1" t="s">
        <v>195</v>
      </c>
      <c r="G6605" s="1" t="s">
        <v>11807</v>
      </c>
      <c r="H6605" s="1" t="s">
        <v>15835</v>
      </c>
      <c r="I6605" s="5">
        <v>656</v>
      </c>
      <c r="J6605" s="5">
        <v>11602560</v>
      </c>
      <c r="K6605" s="3">
        <f>+Tabella2026[[#This Row],[POP_2024]]/SUM(Tabella2026[POP_2024])</f>
        <v>1.1129308586275146E-5</v>
      </c>
      <c r="L6605" s="3">
        <f>+Tabella2026[[#This Row],[INCIDENZA POPOLAZIONE]]*(PLAFOND/2)</f>
        <v>3276.4601008179634</v>
      </c>
      <c r="M6605" s="3">
        <f>+IFERROR(Tabella2026[[#This Row],[reddito_2024]]/Tabella2026[[#This Row],[POP_2024]],"")</f>
        <v>17686.829268292684</v>
      </c>
      <c r="N6605" s="3">
        <f>+IF(Tabella2026[[#This Row],[REDDITO COMPLESSIVO PROCAPITE]]&lt;media_aggr_reddito_pc,(media_aggr_reddito_pc-Tabella2026[[#This Row],[REDDITO COMPLESSIVO PROCAPITE]]),0)</f>
        <v>138.23679431605706</v>
      </c>
      <c r="O6605" s="3">
        <f>+Tabella2026[[#This Row],[DIFFERENZA REDDITO INFERIORE ALLA MEDIA DALLA MEDIA]]*Tabella2026[[#This Row],[POP_2024]]</f>
        <v>90683.33707133343</v>
      </c>
      <c r="P6605" s="3">
        <f>+Tabella2026[[#This Row],[POPOLAZIONE PER DIFFERENZA ]]/SUM(Tabella2026[[POPOLAZIONE PER DIFFERENZA ]])</f>
        <v>8.0452633901914382E-7</v>
      </c>
      <c r="Q6605" s="3">
        <f>+Tabella2026[[#This Row],[INCIDENZA POPOLAZIONE PER DIFFERENZA]]*(PLAFOND-SUM(Tabella2026[CONTRIBUTO SULLA BASE DELLA POPOLAZIONE]))</f>
        <v>236.85195081248264</v>
      </c>
      <c r="R6605" s="3">
        <f>+Tabella2026[[#This Row],[CONTRIBUTO SULLA BASE DELLA POPOLAZIONE]]+Tabella2026[[#This Row],[CONTRIBUTO SULLA BASE DEL REDDITO]]</f>
        <v>3513.3120516304461</v>
      </c>
      <c r="S6605" s="3">
        <f>+Tabella2026[[#This Row],[CONTRIBUTO TOTALE]]/(PLAFOND/N_TESSERE)</f>
        <v>7.0266241032608923</v>
      </c>
      <c r="T6605" s="3">
        <f>+MAX(CEILING(Tabella2026[[#This Row],[preDEF1]],1),1)</f>
        <v>8</v>
      </c>
      <c r="U6605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605" s="21">
        <f>+Tabella2026[[#This Row],[DEF - n. card]]*(PLAFOND/N_TESSERE)</f>
        <v>4000</v>
      </c>
      <c r="W6605" s="18"/>
    </row>
    <row r="6606" spans="2:23" x14ac:dyDescent="0.25">
      <c r="B6606" s="1" t="s">
        <v>13113</v>
      </c>
      <c r="C6606" s="2">
        <v>60013</v>
      </c>
      <c r="D6606" s="1" t="s">
        <v>13114</v>
      </c>
      <c r="E6606" s="1" t="s">
        <v>8</v>
      </c>
      <c r="F6606" s="1" t="s">
        <v>397</v>
      </c>
      <c r="G6606" s="1" t="s">
        <v>11807</v>
      </c>
      <c r="H6606" s="1" t="s">
        <v>15834</v>
      </c>
      <c r="I6606" s="5">
        <v>655</v>
      </c>
      <c r="J6606" s="5">
        <v>7608880</v>
      </c>
      <c r="K6606" s="3">
        <f>+Tabella2026[[#This Row],[POP_2024]]/SUM(Tabella2026[POP_2024])</f>
        <v>1.111234317684485E-5</v>
      </c>
      <c r="L6606" s="3">
        <f>+Tabella2026[[#This Row],[INCIDENZA POPOLAZIONE]]*(PLAFOND/2)</f>
        <v>3271.4654970057409</v>
      </c>
      <c r="M6606" s="3">
        <f>+IFERROR(Tabella2026[[#This Row],[reddito_2024]]/Tabella2026[[#This Row],[POP_2024]],"")</f>
        <v>11616.610687022901</v>
      </c>
      <c r="N6606" s="3">
        <f>+IF(Tabella2026[[#This Row],[REDDITO COMPLESSIVO PROCAPITE]]&lt;media_aggr_reddito_pc,(media_aggr_reddito_pc-Tabella2026[[#This Row],[REDDITO COMPLESSIVO PROCAPITE]]),0)</f>
        <v>6208.4553755858396</v>
      </c>
      <c r="O6606" s="3">
        <f>+Tabella2026[[#This Row],[DIFFERENZA REDDITO INFERIORE ALLA MEDIA DALLA MEDIA]]*Tabella2026[[#This Row],[POP_2024]]</f>
        <v>4066538.2710087248</v>
      </c>
      <c r="P6606" s="3">
        <f>+Tabella2026[[#This Row],[POPOLAZIONE PER DIFFERENZA ]]/SUM(Tabella2026[[POPOLAZIONE PER DIFFERENZA ]])</f>
        <v>3.6077599847062857E-5</v>
      </c>
      <c r="Q6606" s="3">
        <f>+Tabella2026[[#This Row],[INCIDENZA POPOLAZIONE PER DIFFERENZA]]*(PLAFOND-SUM(Tabella2026[CONTRIBUTO SULLA BASE DELLA POPOLAZIONE]))</f>
        <v>10621.218336775462</v>
      </c>
      <c r="R6606" s="3">
        <f>+Tabella2026[[#This Row],[CONTRIBUTO SULLA BASE DELLA POPOLAZIONE]]+Tabella2026[[#This Row],[CONTRIBUTO SULLA BASE DEL REDDITO]]</f>
        <v>13892.683833781204</v>
      </c>
      <c r="S6606" s="3">
        <f>+Tabella2026[[#This Row],[CONTRIBUTO TOTALE]]/(PLAFOND/N_TESSERE)</f>
        <v>27.785367667562408</v>
      </c>
      <c r="T6606" s="3">
        <f>+MAX(CEILING(Tabella2026[[#This Row],[preDEF1]],1),1)</f>
        <v>28</v>
      </c>
      <c r="U6606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606" s="21">
        <f>+Tabella2026[[#This Row],[DEF - n. card]]*(PLAFOND/N_TESSERE)</f>
        <v>14000</v>
      </c>
      <c r="W6606" s="18"/>
    </row>
    <row r="6607" spans="2:23" x14ac:dyDescent="0.25">
      <c r="B6607" s="1" t="s">
        <v>13181</v>
      </c>
      <c r="C6607" s="2">
        <v>13106</v>
      </c>
      <c r="D6607" s="1" t="s">
        <v>13182</v>
      </c>
      <c r="E6607" s="1" t="s">
        <v>12</v>
      </c>
      <c r="F6607" s="1" t="s">
        <v>152</v>
      </c>
      <c r="G6607" s="1" t="s">
        <v>11807</v>
      </c>
      <c r="H6607" s="1" t="s">
        <v>15835</v>
      </c>
      <c r="I6607" s="5">
        <v>655</v>
      </c>
      <c r="J6607" s="5">
        <v>8642230</v>
      </c>
      <c r="K6607" s="3">
        <f>+Tabella2026[[#This Row],[POP_2024]]/SUM(Tabella2026[POP_2024])</f>
        <v>1.111234317684485E-5</v>
      </c>
      <c r="L6607" s="3">
        <f>+Tabella2026[[#This Row],[INCIDENZA POPOLAZIONE]]*(PLAFOND/2)</f>
        <v>3271.4654970057409</v>
      </c>
      <c r="M6607" s="3">
        <f>+IFERROR(Tabella2026[[#This Row],[reddito_2024]]/Tabella2026[[#This Row],[POP_2024]],"")</f>
        <v>13194.24427480916</v>
      </c>
      <c r="N6607" s="3">
        <f>+IF(Tabella2026[[#This Row],[REDDITO COMPLESSIVO PROCAPITE]]&lt;media_aggr_reddito_pc,(media_aggr_reddito_pc-Tabella2026[[#This Row],[REDDITO COMPLESSIVO PROCAPITE]]),0)</f>
        <v>4630.8217877995812</v>
      </c>
      <c r="O6607" s="3">
        <f>+Tabella2026[[#This Row],[DIFFERENZA REDDITO INFERIORE ALLA MEDIA DALLA MEDIA]]*Tabella2026[[#This Row],[POP_2024]]</f>
        <v>3033188.2710087257</v>
      </c>
      <c r="P6607" s="3">
        <f>+Tabella2026[[#This Row],[POPOLAZIONE PER DIFFERENZA ]]/SUM(Tabella2026[[POPOLAZIONE PER DIFFERENZA ]])</f>
        <v>2.6909903561564802E-5</v>
      </c>
      <c r="Q6607" s="3">
        <f>+Tabella2026[[#This Row],[INCIDENZA POPOLAZIONE PER DIFFERENZA]]*(PLAFOND-SUM(Tabella2026[CONTRIBUTO SULLA BASE DELLA POPOLAZIONE]))</f>
        <v>7922.2554260970383</v>
      </c>
      <c r="R6607" s="3">
        <f>+Tabella2026[[#This Row],[CONTRIBUTO SULLA BASE DELLA POPOLAZIONE]]+Tabella2026[[#This Row],[CONTRIBUTO SULLA BASE DEL REDDITO]]</f>
        <v>11193.720923102779</v>
      </c>
      <c r="S6607" s="3">
        <f>+Tabella2026[[#This Row],[CONTRIBUTO TOTALE]]/(PLAFOND/N_TESSERE)</f>
        <v>22.387441846205558</v>
      </c>
      <c r="T6607" s="3">
        <f>+MAX(CEILING(Tabella2026[[#This Row],[preDEF1]],1),1)</f>
        <v>23</v>
      </c>
      <c r="U6607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607" s="21">
        <f>+Tabella2026[[#This Row],[DEF - n. card]]*(PLAFOND/N_TESSERE)</f>
        <v>11500</v>
      </c>
      <c r="W6607" s="18"/>
    </row>
    <row r="6608" spans="2:23" x14ac:dyDescent="0.25">
      <c r="B6608" s="1" t="s">
        <v>13133</v>
      </c>
      <c r="C6608" s="2">
        <v>58045</v>
      </c>
      <c r="D6608" s="1" t="s">
        <v>13134</v>
      </c>
      <c r="E6608" s="1" t="s">
        <v>8</v>
      </c>
      <c r="F6608" s="1" t="s">
        <v>7</v>
      </c>
      <c r="G6608" s="1" t="s">
        <v>11807</v>
      </c>
      <c r="H6608" s="1" t="s">
        <v>15834</v>
      </c>
      <c r="I6608" s="5">
        <v>654</v>
      </c>
      <c r="J6608" s="5">
        <v>10252099</v>
      </c>
      <c r="K6608" s="3">
        <f>+Tabella2026[[#This Row],[POP_2024]]/SUM(Tabella2026[POP_2024])</f>
        <v>1.1095377767414552E-5</v>
      </c>
      <c r="L6608" s="3">
        <f>+Tabella2026[[#This Row],[INCIDENZA POPOLAZIONE]]*(PLAFOND/2)</f>
        <v>3266.4708931935184</v>
      </c>
      <c r="M6608" s="3">
        <f>+IFERROR(Tabella2026[[#This Row],[reddito_2024]]/Tabella2026[[#This Row],[POP_2024]],"")</f>
        <v>15675.992354740061</v>
      </c>
      <c r="N6608" s="3">
        <f>+IF(Tabella2026[[#This Row],[REDDITO COMPLESSIVO PROCAPITE]]&lt;media_aggr_reddito_pc,(media_aggr_reddito_pc-Tabella2026[[#This Row],[REDDITO COMPLESSIVO PROCAPITE]]),0)</f>
        <v>2149.0737078686798</v>
      </c>
      <c r="O6608" s="3">
        <f>+Tabella2026[[#This Row],[DIFFERENZA REDDITO INFERIORE ALLA MEDIA DALLA MEDIA]]*Tabella2026[[#This Row],[POP_2024]]</f>
        <v>1405494.2049461165</v>
      </c>
      <c r="P6608" s="3">
        <f>+Tabella2026[[#This Row],[POPOLAZIONE PER DIFFERENZA ]]/SUM(Tabella2026[[POPOLAZIONE PER DIFFERENZA ]])</f>
        <v>1.2469293077828003E-5</v>
      </c>
      <c r="Q6608" s="3">
        <f>+Tabella2026[[#This Row],[INCIDENZA POPOLAZIONE PER DIFFERENZA]]*(PLAFOND-SUM(Tabella2026[CONTRIBUTO SULLA BASE DELLA POPOLAZIONE]))</f>
        <v>3670.9505301427707</v>
      </c>
      <c r="R6608" s="3">
        <f>+Tabella2026[[#This Row],[CONTRIBUTO SULLA BASE DELLA POPOLAZIONE]]+Tabella2026[[#This Row],[CONTRIBUTO SULLA BASE DEL REDDITO]]</f>
        <v>6937.4214233362891</v>
      </c>
      <c r="S6608" s="3">
        <f>+Tabella2026[[#This Row],[CONTRIBUTO TOTALE]]/(PLAFOND/N_TESSERE)</f>
        <v>13.874842846672578</v>
      </c>
      <c r="T6608" s="3">
        <f>+MAX(CEILING(Tabella2026[[#This Row],[preDEF1]],1),1)</f>
        <v>14</v>
      </c>
      <c r="U6608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608" s="21">
        <f>+Tabella2026[[#This Row],[DEF - n. card]]*(PLAFOND/N_TESSERE)</f>
        <v>7000</v>
      </c>
      <c r="W6608" s="18"/>
    </row>
    <row r="6609" spans="2:23" x14ac:dyDescent="0.25">
      <c r="B6609" s="1" t="s">
        <v>13281</v>
      </c>
      <c r="C6609" s="2">
        <v>65093</v>
      </c>
      <c r="D6609" s="1" t="s">
        <v>13282</v>
      </c>
      <c r="E6609" s="1" t="s">
        <v>15</v>
      </c>
      <c r="F6609" s="1" t="s">
        <v>82</v>
      </c>
      <c r="G6609" s="1" t="s">
        <v>11807</v>
      </c>
      <c r="H6609" s="1" t="s">
        <v>15836</v>
      </c>
      <c r="I6609" s="5">
        <v>653</v>
      </c>
      <c r="J6609" s="5">
        <v>7089721</v>
      </c>
      <c r="K6609" s="3">
        <f>+Tabella2026[[#This Row],[POP_2024]]/SUM(Tabella2026[POP_2024])</f>
        <v>1.1078412357984253E-5</v>
      </c>
      <c r="L6609" s="3">
        <f>+Tabella2026[[#This Row],[INCIDENZA POPOLAZIONE]]*(PLAFOND/2)</f>
        <v>3261.4762893812958</v>
      </c>
      <c r="M6609" s="3">
        <f>+IFERROR(Tabella2026[[#This Row],[reddito_2024]]/Tabella2026[[#This Row],[POP_2024]],"")</f>
        <v>10857.153139356815</v>
      </c>
      <c r="N6609" s="3">
        <f>+IF(Tabella2026[[#This Row],[REDDITO COMPLESSIVO PROCAPITE]]&lt;media_aggr_reddito_pc,(media_aggr_reddito_pc-Tabella2026[[#This Row],[REDDITO COMPLESSIVO PROCAPITE]]),0)</f>
        <v>6967.9129232519263</v>
      </c>
      <c r="O6609" s="3">
        <f>+Tabella2026[[#This Row],[DIFFERENZA REDDITO INFERIORE ALLA MEDIA DALLA MEDIA]]*Tabella2026[[#This Row],[POP_2024]]</f>
        <v>4550047.1388835078</v>
      </c>
      <c r="P6609" s="3">
        <f>+Tabella2026[[#This Row],[POPOLAZIONE PER DIFFERENZA ]]/SUM(Tabella2026[[POPOLAZIONE PER DIFFERENZA ]])</f>
        <v>4.0367204000564598E-5</v>
      </c>
      <c r="Q6609" s="3">
        <f>+Tabella2026[[#This Row],[INCIDENZA POPOLAZIONE PER DIFFERENZA]]*(PLAFOND-SUM(Tabella2026[CONTRIBUTO SULLA BASE DELLA POPOLAZIONE]))</f>
        <v>11884.074582363266</v>
      </c>
      <c r="R6609" s="3">
        <f>+Tabella2026[[#This Row],[CONTRIBUTO SULLA BASE DELLA POPOLAZIONE]]+Tabella2026[[#This Row],[CONTRIBUTO SULLA BASE DEL REDDITO]]</f>
        <v>15145.550871744563</v>
      </c>
      <c r="S6609" s="3">
        <f>+Tabella2026[[#This Row],[CONTRIBUTO TOTALE]]/(PLAFOND/N_TESSERE)</f>
        <v>30.291101743489126</v>
      </c>
      <c r="T6609" s="3">
        <f>+MAX(CEILING(Tabella2026[[#This Row],[preDEF1]],1),1)</f>
        <v>31</v>
      </c>
      <c r="U6609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609" s="21">
        <f>+Tabella2026[[#This Row],[DEF - n. card]]*(PLAFOND/N_TESSERE)</f>
        <v>15500</v>
      </c>
      <c r="W6609" s="18"/>
    </row>
    <row r="6610" spans="2:23" x14ac:dyDescent="0.25">
      <c r="B6610" s="1" t="s">
        <v>13255</v>
      </c>
      <c r="C6610" s="2">
        <v>14053</v>
      </c>
      <c r="D6610" s="1" t="s">
        <v>13256</v>
      </c>
      <c r="E6610" s="1" t="s">
        <v>12</v>
      </c>
      <c r="F6610" s="1" t="s">
        <v>980</v>
      </c>
      <c r="G6610" s="1" t="s">
        <v>11807</v>
      </c>
      <c r="H6610" s="1" t="s">
        <v>15835</v>
      </c>
      <c r="I6610" s="5">
        <v>653</v>
      </c>
      <c r="J6610" s="5">
        <v>11042944</v>
      </c>
      <c r="K6610" s="3">
        <f>+Tabella2026[[#This Row],[POP_2024]]/SUM(Tabella2026[POP_2024])</f>
        <v>1.1078412357984253E-5</v>
      </c>
      <c r="L6610" s="3">
        <f>+Tabella2026[[#This Row],[INCIDENZA POPOLAZIONE]]*(PLAFOND/2)</f>
        <v>3261.4762893812958</v>
      </c>
      <c r="M6610" s="3">
        <f>+IFERROR(Tabella2026[[#This Row],[reddito_2024]]/Tabella2026[[#This Row],[POP_2024]],"")</f>
        <v>16911.093415007657</v>
      </c>
      <c r="N6610" s="3">
        <f>+IF(Tabella2026[[#This Row],[REDDITO COMPLESSIVO PROCAPITE]]&lt;media_aggr_reddito_pc,(media_aggr_reddito_pc-Tabella2026[[#This Row],[REDDITO COMPLESSIVO PROCAPITE]]),0)</f>
        <v>913.97264760108374</v>
      </c>
      <c r="O6610" s="3">
        <f>+Tabella2026[[#This Row],[DIFFERENZA REDDITO INFERIORE ALLA MEDIA DALLA MEDIA]]*Tabella2026[[#This Row],[POP_2024]]</f>
        <v>596824.13888350769</v>
      </c>
      <c r="P6610" s="3">
        <f>+Tabella2026[[#This Row],[POPOLAZIONE PER DIFFERENZA ]]/SUM(Tabella2026[[POPOLAZIONE PER DIFFERENZA ]])</f>
        <v>5.2949169605050692E-6</v>
      </c>
      <c r="Q6610" s="3">
        <f>+Tabella2026[[#This Row],[INCIDENZA POPOLAZIONE PER DIFFERENZA]]*(PLAFOND-SUM(Tabella2026[CONTRIBUTO SULLA BASE DELLA POPOLAZIONE]))</f>
        <v>1558.8195819849784</v>
      </c>
      <c r="R6610" s="3">
        <f>+Tabella2026[[#This Row],[CONTRIBUTO SULLA BASE DELLA POPOLAZIONE]]+Tabella2026[[#This Row],[CONTRIBUTO SULLA BASE DEL REDDITO]]</f>
        <v>4820.2958713662738</v>
      </c>
      <c r="S6610" s="3">
        <f>+Tabella2026[[#This Row],[CONTRIBUTO TOTALE]]/(PLAFOND/N_TESSERE)</f>
        <v>9.640591742732548</v>
      </c>
      <c r="T6610" s="3">
        <f>+MAX(CEILING(Tabella2026[[#This Row],[preDEF1]],1),1)</f>
        <v>10</v>
      </c>
      <c r="U6610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610" s="21">
        <f>+Tabella2026[[#This Row],[DEF - n. card]]*(PLAFOND/N_TESSERE)</f>
        <v>5000</v>
      </c>
      <c r="W6610" s="18"/>
    </row>
    <row r="6611" spans="2:23" x14ac:dyDescent="0.25">
      <c r="B6611" s="1" t="s">
        <v>13105</v>
      </c>
      <c r="C6611" s="2">
        <v>86017</v>
      </c>
      <c r="D6611" s="1" t="s">
        <v>13106</v>
      </c>
      <c r="E6611" s="1" t="s">
        <v>21</v>
      </c>
      <c r="F6611" s="1" t="s">
        <v>776</v>
      </c>
      <c r="G6611" s="1" t="s">
        <v>11807</v>
      </c>
      <c r="H6611" s="1" t="s">
        <v>15836</v>
      </c>
      <c r="I6611" s="5">
        <v>652</v>
      </c>
      <c r="J6611" s="5">
        <v>6495974</v>
      </c>
      <c r="K6611" s="3">
        <f>+Tabella2026[[#This Row],[POP_2024]]/SUM(Tabella2026[POP_2024])</f>
        <v>1.1061446948553957E-5</v>
      </c>
      <c r="L6611" s="3">
        <f>+Tabella2026[[#This Row],[INCIDENZA POPOLAZIONE]]*(PLAFOND/2)</f>
        <v>3256.4816855690738</v>
      </c>
      <c r="M6611" s="3">
        <f>+IFERROR(Tabella2026[[#This Row],[reddito_2024]]/Tabella2026[[#This Row],[POP_2024]],"")</f>
        <v>9963.1503067484664</v>
      </c>
      <c r="N6611" s="3">
        <f>+IF(Tabella2026[[#This Row],[REDDITO COMPLESSIVO PROCAPITE]]&lt;media_aggr_reddito_pc,(media_aggr_reddito_pc-Tabella2026[[#This Row],[REDDITO COMPLESSIVO PROCAPITE]]),0)</f>
        <v>7861.9157558602747</v>
      </c>
      <c r="O6611" s="3">
        <f>+Tabella2026[[#This Row],[DIFFERENZA REDDITO INFERIORE ALLA MEDIA DALLA MEDIA]]*Tabella2026[[#This Row],[POP_2024]]</f>
        <v>5125969.0728208991</v>
      </c>
      <c r="P6611" s="3">
        <f>+Tabella2026[[#This Row],[POPOLAZIONE PER DIFFERENZA ]]/SUM(Tabella2026[[POPOLAZIONE PER DIFFERENZA ]])</f>
        <v>4.5476680339166889E-5</v>
      </c>
      <c r="Q6611" s="3">
        <f>+Tabella2026[[#This Row],[INCIDENZA POPOLAZIONE PER DIFFERENZA]]*(PLAFOND-SUM(Tabella2026[CONTRIBUTO SULLA BASE DELLA POPOLAZIONE]))</f>
        <v>13388.300584340532</v>
      </c>
      <c r="R6611" s="3">
        <f>+Tabella2026[[#This Row],[CONTRIBUTO SULLA BASE DELLA POPOLAZIONE]]+Tabella2026[[#This Row],[CONTRIBUTO SULLA BASE DEL REDDITO]]</f>
        <v>16644.782269909607</v>
      </c>
      <c r="S6611" s="3">
        <f>+Tabella2026[[#This Row],[CONTRIBUTO TOTALE]]/(PLAFOND/N_TESSERE)</f>
        <v>33.28956453981921</v>
      </c>
      <c r="T6611" s="3">
        <f>+MAX(CEILING(Tabella2026[[#This Row],[preDEF1]],1),1)</f>
        <v>34</v>
      </c>
      <c r="U6611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6611" s="21">
        <f>+Tabella2026[[#This Row],[DEF - n. card]]*(PLAFOND/N_TESSERE)</f>
        <v>17000</v>
      </c>
      <c r="W6611" s="18"/>
    </row>
    <row r="6612" spans="2:23" x14ac:dyDescent="0.25">
      <c r="B6612" s="1" t="s">
        <v>13155</v>
      </c>
      <c r="C6612" s="2">
        <v>18012</v>
      </c>
      <c r="D6612" s="1" t="s">
        <v>13156</v>
      </c>
      <c r="E6612" s="1" t="s">
        <v>12</v>
      </c>
      <c r="F6612" s="1" t="s">
        <v>195</v>
      </c>
      <c r="G6612" s="1" t="s">
        <v>11807</v>
      </c>
      <c r="H6612" s="1" t="s">
        <v>15835</v>
      </c>
      <c r="I6612" s="5">
        <v>651</v>
      </c>
      <c r="J6612" s="5">
        <v>12262378</v>
      </c>
      <c r="K6612" s="3">
        <f>+Tabella2026[[#This Row],[POP_2024]]/SUM(Tabella2026[POP_2024])</f>
        <v>1.1044481539123659E-5</v>
      </c>
      <c r="L6612" s="3">
        <f>+Tabella2026[[#This Row],[INCIDENZA POPOLAZIONE]]*(PLAFOND/2)</f>
        <v>3251.4870817568508</v>
      </c>
      <c r="M6612" s="3">
        <f>+IFERROR(Tabella2026[[#This Row],[reddito_2024]]/Tabella2026[[#This Row],[POP_2024]],"")</f>
        <v>18836.218125960062</v>
      </c>
      <c r="N6612" s="3">
        <f>+IF(Tabella2026[[#This Row],[REDDITO COMPLESSIVO PROCAPITE]]&lt;media_aggr_reddito_pc,(media_aggr_reddito_pc-Tabella2026[[#This Row],[REDDITO COMPLESSIVO PROCAPITE]]),0)</f>
        <v>0</v>
      </c>
      <c r="O6612" s="3">
        <f>+Tabella2026[[#This Row],[DIFFERENZA REDDITO INFERIORE ALLA MEDIA DALLA MEDIA]]*Tabella2026[[#This Row],[POP_2024]]</f>
        <v>0</v>
      </c>
      <c r="P6612" s="3">
        <f>+Tabella2026[[#This Row],[POPOLAZIONE PER DIFFERENZA ]]/SUM(Tabella2026[[POPOLAZIONE PER DIFFERENZA ]])</f>
        <v>0</v>
      </c>
      <c r="Q6612" s="3">
        <f>+Tabella2026[[#This Row],[INCIDENZA POPOLAZIONE PER DIFFERENZA]]*(PLAFOND-SUM(Tabella2026[CONTRIBUTO SULLA BASE DELLA POPOLAZIONE]))</f>
        <v>0</v>
      </c>
      <c r="R6612" s="3">
        <f>+Tabella2026[[#This Row],[CONTRIBUTO SULLA BASE DELLA POPOLAZIONE]]+Tabella2026[[#This Row],[CONTRIBUTO SULLA BASE DEL REDDITO]]</f>
        <v>3251.4870817568508</v>
      </c>
      <c r="S6612" s="3">
        <f>+Tabella2026[[#This Row],[CONTRIBUTO TOTALE]]/(PLAFOND/N_TESSERE)</f>
        <v>6.5029741635137013</v>
      </c>
      <c r="T6612" s="3">
        <f>+MAX(CEILING(Tabella2026[[#This Row],[preDEF1]],1),1)</f>
        <v>7</v>
      </c>
      <c r="U661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12" s="21">
        <f>+Tabella2026[[#This Row],[DEF - n. card]]*(PLAFOND/N_TESSERE)</f>
        <v>3500</v>
      </c>
      <c r="W6612" s="18"/>
    </row>
    <row r="6613" spans="2:23" x14ac:dyDescent="0.25">
      <c r="B6613" s="1" t="s">
        <v>13011</v>
      </c>
      <c r="C6613" s="2">
        <v>69093</v>
      </c>
      <c r="D6613" s="1" t="s">
        <v>13012</v>
      </c>
      <c r="E6613" s="1" t="s">
        <v>96</v>
      </c>
      <c r="F6613" s="1" t="s">
        <v>328</v>
      </c>
      <c r="G6613" s="1" t="s">
        <v>11807</v>
      </c>
      <c r="H6613" s="1" t="s">
        <v>15836</v>
      </c>
      <c r="I6613" s="5">
        <v>651</v>
      </c>
      <c r="J6613" s="5">
        <v>8492059</v>
      </c>
      <c r="K6613" s="3">
        <f>+Tabella2026[[#This Row],[POP_2024]]/SUM(Tabella2026[POP_2024])</f>
        <v>1.1044481539123659E-5</v>
      </c>
      <c r="L6613" s="3">
        <f>+Tabella2026[[#This Row],[INCIDENZA POPOLAZIONE]]*(PLAFOND/2)</f>
        <v>3251.4870817568508</v>
      </c>
      <c r="M6613" s="3">
        <f>+IFERROR(Tabella2026[[#This Row],[reddito_2024]]/Tabella2026[[#This Row],[POP_2024]],"")</f>
        <v>13044.63748079877</v>
      </c>
      <c r="N6613" s="3">
        <f>+IF(Tabella2026[[#This Row],[REDDITO COMPLESSIVO PROCAPITE]]&lt;media_aggr_reddito_pc,(media_aggr_reddito_pc-Tabella2026[[#This Row],[REDDITO COMPLESSIVO PROCAPITE]]),0)</f>
        <v>4780.4285818099706</v>
      </c>
      <c r="O6613" s="3">
        <f>+Tabella2026[[#This Row],[DIFFERENZA REDDITO INFERIORE ALLA MEDIA DALLA MEDIA]]*Tabella2026[[#This Row],[POP_2024]]</f>
        <v>3112059.0067582908</v>
      </c>
      <c r="P6613" s="3">
        <f>+Tabella2026[[#This Row],[POPOLAZIONE PER DIFFERENZA ]]/SUM(Tabella2026[[POPOLAZIONE PER DIFFERENZA ]])</f>
        <v>2.7609630615482437E-5</v>
      </c>
      <c r="Q6613" s="3">
        <f>+Tabella2026[[#This Row],[INCIDENZA POPOLAZIONE PER DIFFERENZA]]*(PLAFOND-SUM(Tabella2026[CONTRIBUTO SULLA BASE DELLA POPOLAZIONE]))</f>
        <v>8128.2545459751009</v>
      </c>
      <c r="R6613" s="3">
        <f>+Tabella2026[[#This Row],[CONTRIBUTO SULLA BASE DELLA POPOLAZIONE]]+Tabella2026[[#This Row],[CONTRIBUTO SULLA BASE DEL REDDITO]]</f>
        <v>11379.741627731952</v>
      </c>
      <c r="S6613" s="3">
        <f>+Tabella2026[[#This Row],[CONTRIBUTO TOTALE]]/(PLAFOND/N_TESSERE)</f>
        <v>22.759483255463902</v>
      </c>
      <c r="T6613" s="3">
        <f>+MAX(CEILING(Tabella2026[[#This Row],[preDEF1]],1),1)</f>
        <v>23</v>
      </c>
      <c r="U6613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613" s="21">
        <f>+Tabella2026[[#This Row],[DEF - n. card]]*(PLAFOND/N_TESSERE)</f>
        <v>11500</v>
      </c>
      <c r="W6613" s="18"/>
    </row>
    <row r="6614" spans="2:23" x14ac:dyDescent="0.25">
      <c r="B6614" s="1" t="s">
        <v>13277</v>
      </c>
      <c r="C6614" s="2">
        <v>6186</v>
      </c>
      <c r="D6614" s="1" t="s">
        <v>13278</v>
      </c>
      <c r="E6614" s="1" t="s">
        <v>18</v>
      </c>
      <c r="F6614" s="1" t="s">
        <v>138</v>
      </c>
      <c r="G6614" s="1" t="s">
        <v>11807</v>
      </c>
      <c r="H6614" s="1" t="s">
        <v>15835</v>
      </c>
      <c r="I6614" s="5">
        <v>650</v>
      </c>
      <c r="J6614" s="5">
        <v>15730985</v>
      </c>
      <c r="K6614" s="3">
        <f>+Tabella2026[[#This Row],[POP_2024]]/SUM(Tabella2026[POP_2024])</f>
        <v>1.1027516129693361E-5</v>
      </c>
      <c r="L6614" s="3">
        <f>+Tabella2026[[#This Row],[INCIDENZA POPOLAZIONE]]*(PLAFOND/2)</f>
        <v>3246.4924779446283</v>
      </c>
      <c r="M6614" s="3">
        <f>+IFERROR(Tabella2026[[#This Row],[reddito_2024]]/Tabella2026[[#This Row],[POP_2024]],"")</f>
        <v>24201.515384615384</v>
      </c>
      <c r="N6614" s="3">
        <f>+IF(Tabella2026[[#This Row],[REDDITO COMPLESSIVO PROCAPITE]]&lt;media_aggr_reddito_pc,(media_aggr_reddito_pc-Tabella2026[[#This Row],[REDDITO COMPLESSIVO PROCAPITE]]),0)</f>
        <v>0</v>
      </c>
      <c r="O6614" s="3">
        <f>+Tabella2026[[#This Row],[DIFFERENZA REDDITO INFERIORE ALLA MEDIA DALLA MEDIA]]*Tabella2026[[#This Row],[POP_2024]]</f>
        <v>0</v>
      </c>
      <c r="P6614" s="3">
        <f>+Tabella2026[[#This Row],[POPOLAZIONE PER DIFFERENZA ]]/SUM(Tabella2026[[POPOLAZIONE PER DIFFERENZA ]])</f>
        <v>0</v>
      </c>
      <c r="Q6614" s="3">
        <f>+Tabella2026[[#This Row],[INCIDENZA POPOLAZIONE PER DIFFERENZA]]*(PLAFOND-SUM(Tabella2026[CONTRIBUTO SULLA BASE DELLA POPOLAZIONE]))</f>
        <v>0</v>
      </c>
      <c r="R6614" s="3">
        <f>+Tabella2026[[#This Row],[CONTRIBUTO SULLA BASE DELLA POPOLAZIONE]]+Tabella2026[[#This Row],[CONTRIBUTO SULLA BASE DEL REDDITO]]</f>
        <v>3246.4924779446283</v>
      </c>
      <c r="S6614" s="3">
        <f>+Tabella2026[[#This Row],[CONTRIBUTO TOTALE]]/(PLAFOND/N_TESSERE)</f>
        <v>6.4929849558892565</v>
      </c>
      <c r="T6614" s="3">
        <f>+MAX(CEILING(Tabella2026[[#This Row],[preDEF1]],1),1)</f>
        <v>7</v>
      </c>
      <c r="U6614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14" s="21">
        <f>+Tabella2026[[#This Row],[DEF - n. card]]*(PLAFOND/N_TESSERE)</f>
        <v>3500</v>
      </c>
      <c r="W6614" s="18"/>
    </row>
    <row r="6615" spans="2:23" x14ac:dyDescent="0.25">
      <c r="B6615" s="1" t="s">
        <v>13309</v>
      </c>
      <c r="C6615" s="2">
        <v>6087</v>
      </c>
      <c r="D6615" s="1" t="s">
        <v>13310</v>
      </c>
      <c r="E6615" s="1" t="s">
        <v>18</v>
      </c>
      <c r="F6615" s="1" t="s">
        <v>138</v>
      </c>
      <c r="G6615" s="1" t="s">
        <v>11807</v>
      </c>
      <c r="H6615" s="1" t="s">
        <v>15835</v>
      </c>
      <c r="I6615" s="5">
        <v>649</v>
      </c>
      <c r="J6615" s="5">
        <v>10397604</v>
      </c>
      <c r="K6615" s="3">
        <f>+Tabella2026[[#This Row],[POP_2024]]/SUM(Tabella2026[POP_2024])</f>
        <v>1.1010550720263065E-5</v>
      </c>
      <c r="L6615" s="3">
        <f>+Tabella2026[[#This Row],[INCIDENZA POPOLAZIONE]]*(PLAFOND/2)</f>
        <v>3241.4978741324062</v>
      </c>
      <c r="M6615" s="3">
        <f>+IFERROR(Tabella2026[[#This Row],[reddito_2024]]/Tabella2026[[#This Row],[POP_2024]],"")</f>
        <v>16020.961479198768</v>
      </c>
      <c r="N6615" s="3">
        <f>+IF(Tabella2026[[#This Row],[REDDITO COMPLESSIVO PROCAPITE]]&lt;media_aggr_reddito_pc,(media_aggr_reddito_pc-Tabella2026[[#This Row],[REDDITO COMPLESSIVO PROCAPITE]]),0)</f>
        <v>1804.1045834099732</v>
      </c>
      <c r="O6615" s="3">
        <f>+Tabella2026[[#This Row],[DIFFERENZA REDDITO INFERIORE ALLA MEDIA DALLA MEDIA]]*Tabella2026[[#This Row],[POP_2024]]</f>
        <v>1170863.8746330726</v>
      </c>
      <c r="P6615" s="3">
        <f>+Tabella2026[[#This Row],[POPOLAZIONE PER DIFFERENZA ]]/SUM(Tabella2026[[POPOLAZIONE PER DIFFERENZA ]])</f>
        <v>1.0387694773597997E-5</v>
      </c>
      <c r="Q6615" s="3">
        <f>+Tabella2026[[#This Row],[INCIDENZA POPOLAZIONE PER DIFFERENZA]]*(PLAFOND-SUM(Tabella2026[CONTRIBUTO SULLA BASE DELLA POPOLAZIONE]))</f>
        <v>3058.1295505761823</v>
      </c>
      <c r="R6615" s="3">
        <f>+Tabella2026[[#This Row],[CONTRIBUTO SULLA BASE DELLA POPOLAZIONE]]+Tabella2026[[#This Row],[CONTRIBUTO SULLA BASE DEL REDDITO]]</f>
        <v>6299.6274247085885</v>
      </c>
      <c r="S6615" s="3">
        <f>+Tabella2026[[#This Row],[CONTRIBUTO TOTALE]]/(PLAFOND/N_TESSERE)</f>
        <v>12.599254849417177</v>
      </c>
      <c r="T6615" s="3">
        <f>+MAX(CEILING(Tabella2026[[#This Row],[preDEF1]],1),1)</f>
        <v>13</v>
      </c>
      <c r="U6615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615" s="21">
        <f>+Tabella2026[[#This Row],[DEF - n. card]]*(PLAFOND/N_TESSERE)</f>
        <v>6500</v>
      </c>
      <c r="W6615" s="18"/>
    </row>
    <row r="6616" spans="2:23" x14ac:dyDescent="0.25">
      <c r="B6616" s="1" t="s">
        <v>13189</v>
      </c>
      <c r="C6616" s="2">
        <v>11025</v>
      </c>
      <c r="D6616" s="1" t="s">
        <v>13190</v>
      </c>
      <c r="E6616" s="1" t="s">
        <v>24</v>
      </c>
      <c r="F6616" s="1" t="s">
        <v>136</v>
      </c>
      <c r="G6616" s="1" t="s">
        <v>11807</v>
      </c>
      <c r="H6616" s="1" t="s">
        <v>15835</v>
      </c>
      <c r="I6616" s="5">
        <v>649</v>
      </c>
      <c r="J6616" s="5">
        <v>9810179</v>
      </c>
      <c r="K6616" s="3">
        <f>+Tabella2026[[#This Row],[POP_2024]]/SUM(Tabella2026[POP_2024])</f>
        <v>1.1010550720263065E-5</v>
      </c>
      <c r="L6616" s="3">
        <f>+Tabella2026[[#This Row],[INCIDENZA POPOLAZIONE]]*(PLAFOND/2)</f>
        <v>3241.4978741324062</v>
      </c>
      <c r="M6616" s="3">
        <f>+IFERROR(Tabella2026[[#This Row],[reddito_2024]]/Tabella2026[[#This Row],[POP_2024]],"")</f>
        <v>15115.838212634822</v>
      </c>
      <c r="N6616" s="3">
        <f>+IF(Tabella2026[[#This Row],[REDDITO COMPLESSIVO PROCAPITE]]&lt;media_aggr_reddito_pc,(media_aggr_reddito_pc-Tabella2026[[#This Row],[REDDITO COMPLESSIVO PROCAPITE]]),0)</f>
        <v>2709.2278499739186</v>
      </c>
      <c r="O6616" s="3">
        <f>+Tabella2026[[#This Row],[DIFFERENZA REDDITO INFERIORE ALLA MEDIA DALLA MEDIA]]*Tabella2026[[#This Row],[POP_2024]]</f>
        <v>1758288.8746330731</v>
      </c>
      <c r="P6616" s="3">
        <f>+Tabella2026[[#This Row],[POPOLAZIONE PER DIFFERENZA ]]/SUM(Tabella2026[[POPOLAZIONE PER DIFFERENZA ]])</f>
        <v>1.5599224255872834E-5</v>
      </c>
      <c r="Q6616" s="3">
        <f>+Tabella2026[[#This Row],[INCIDENZA POPOLAZIONE PER DIFFERENZA]]*(PLAFOND-SUM(Tabella2026[CONTRIBUTO SULLA BASE DELLA POPOLAZIONE]))</f>
        <v>4592.3999215107888</v>
      </c>
      <c r="R6616" s="3">
        <f>+Tabella2026[[#This Row],[CONTRIBUTO SULLA BASE DELLA POPOLAZIONE]]+Tabella2026[[#This Row],[CONTRIBUTO SULLA BASE DEL REDDITO]]</f>
        <v>7833.8977956431954</v>
      </c>
      <c r="S6616" s="3">
        <f>+Tabella2026[[#This Row],[CONTRIBUTO TOTALE]]/(PLAFOND/N_TESSERE)</f>
        <v>15.66779559128639</v>
      </c>
      <c r="T6616" s="3">
        <f>+MAX(CEILING(Tabella2026[[#This Row],[preDEF1]],1),1)</f>
        <v>16</v>
      </c>
      <c r="U6616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616" s="21">
        <f>+Tabella2026[[#This Row],[DEF - n. card]]*(PLAFOND/N_TESSERE)</f>
        <v>8000</v>
      </c>
      <c r="W6616" s="18"/>
    </row>
    <row r="6617" spans="2:23" x14ac:dyDescent="0.25">
      <c r="B6617" s="1" t="s">
        <v>13367</v>
      </c>
      <c r="C6617" s="2">
        <v>70062</v>
      </c>
      <c r="D6617" s="1" t="s">
        <v>13368</v>
      </c>
      <c r="E6617" s="1" t="s">
        <v>345</v>
      </c>
      <c r="F6617" s="1" t="s">
        <v>344</v>
      </c>
      <c r="G6617" s="1" t="s">
        <v>11807</v>
      </c>
      <c r="H6617" s="1" t="s">
        <v>15836</v>
      </c>
      <c r="I6617" s="5">
        <v>648</v>
      </c>
      <c r="J6617" s="5">
        <v>6317844</v>
      </c>
      <c r="K6617" s="3">
        <f>+Tabella2026[[#This Row],[POP_2024]]/SUM(Tabella2026[POP_2024])</f>
        <v>1.0993585310832767E-5</v>
      </c>
      <c r="L6617" s="3">
        <f>+Tabella2026[[#This Row],[INCIDENZA POPOLAZIONE]]*(PLAFOND/2)</f>
        <v>3236.5032703201832</v>
      </c>
      <c r="M6617" s="3">
        <f>+IFERROR(Tabella2026[[#This Row],[reddito_2024]]/Tabella2026[[#This Row],[POP_2024]],"")</f>
        <v>9749.7592592592591</v>
      </c>
      <c r="N6617" s="3">
        <f>+IF(Tabella2026[[#This Row],[REDDITO COMPLESSIVO PROCAPITE]]&lt;media_aggr_reddito_pc,(media_aggr_reddito_pc-Tabella2026[[#This Row],[REDDITO COMPLESSIVO PROCAPITE]]),0)</f>
        <v>8075.3068033494819</v>
      </c>
      <c r="O6617" s="3">
        <f>+Tabella2026[[#This Row],[DIFFERENZA REDDITO INFERIORE ALLA MEDIA DALLA MEDIA]]*Tabella2026[[#This Row],[POP_2024]]</f>
        <v>5232798.8085704641</v>
      </c>
      <c r="P6617" s="3">
        <f>+Tabella2026[[#This Row],[POPOLAZIONE PER DIFFERENZA ]]/SUM(Tabella2026[[POPOLAZIONE PER DIFFERENZA ]])</f>
        <v>4.6424454637915647E-5</v>
      </c>
      <c r="Q6617" s="3">
        <f>+Tabella2026[[#This Row],[INCIDENZA POPOLAZIONE PER DIFFERENZA]]*(PLAFOND-SUM(Tabella2026[CONTRIBUTO SULLA BASE DELLA POPOLAZIONE]))</f>
        <v>13667.324627061444</v>
      </c>
      <c r="R6617" s="3">
        <f>+Tabella2026[[#This Row],[CONTRIBUTO SULLA BASE DELLA POPOLAZIONE]]+Tabella2026[[#This Row],[CONTRIBUTO SULLA BASE DEL REDDITO]]</f>
        <v>16903.827897381627</v>
      </c>
      <c r="S6617" s="3">
        <f>+Tabella2026[[#This Row],[CONTRIBUTO TOTALE]]/(PLAFOND/N_TESSERE)</f>
        <v>33.807655794763257</v>
      </c>
      <c r="T6617" s="3">
        <f>+MAX(CEILING(Tabella2026[[#This Row],[preDEF1]],1),1)</f>
        <v>34</v>
      </c>
      <c r="U6617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6617" s="21">
        <f>+Tabella2026[[#This Row],[DEF - n. card]]*(PLAFOND/N_TESSERE)</f>
        <v>17000</v>
      </c>
      <c r="W6617" s="18"/>
    </row>
    <row r="6618" spans="2:23" x14ac:dyDescent="0.25">
      <c r="B6618" s="1" t="s">
        <v>13311</v>
      </c>
      <c r="C6618" s="2">
        <v>22021</v>
      </c>
      <c r="D6618" s="1" t="s">
        <v>13312</v>
      </c>
      <c r="E6618" s="1" t="s">
        <v>99</v>
      </c>
      <c r="F6618" s="1" t="s">
        <v>98</v>
      </c>
      <c r="G6618" s="1" t="s">
        <v>11807</v>
      </c>
      <c r="H6618" s="1" t="s">
        <v>15835</v>
      </c>
      <c r="I6618" s="5">
        <v>647</v>
      </c>
      <c r="J6618" s="5">
        <v>10763224</v>
      </c>
      <c r="K6618" s="3">
        <f>+Tabella2026[[#This Row],[POP_2024]]/SUM(Tabella2026[POP_2024])</f>
        <v>1.0976619901402469E-5</v>
      </c>
      <c r="L6618" s="3">
        <f>+Tabella2026[[#This Row],[INCIDENZA POPOLAZIONE]]*(PLAFOND/2)</f>
        <v>3231.5086665079607</v>
      </c>
      <c r="M6618" s="3">
        <f>+IFERROR(Tabella2026[[#This Row],[reddito_2024]]/Tabella2026[[#This Row],[POP_2024]],"")</f>
        <v>16635.585780525504</v>
      </c>
      <c r="N6618" s="3">
        <f>+IF(Tabella2026[[#This Row],[REDDITO COMPLESSIVO PROCAPITE]]&lt;media_aggr_reddito_pc,(media_aggr_reddito_pc-Tabella2026[[#This Row],[REDDITO COMPLESSIVO PROCAPITE]]),0)</f>
        <v>1189.4802820832374</v>
      </c>
      <c r="O6618" s="3">
        <f>+Tabella2026[[#This Row],[DIFFERENZA REDDITO INFERIORE ALLA MEDIA DALLA MEDIA]]*Tabella2026[[#This Row],[POP_2024]]</f>
        <v>769593.74250785459</v>
      </c>
      <c r="P6618" s="3">
        <f>+Tabella2026[[#This Row],[POPOLAZIONE PER DIFFERENZA ]]/SUM(Tabella2026[[POPOLAZIONE PER DIFFERENZA ]])</f>
        <v>6.8276979673216351E-6</v>
      </c>
      <c r="Q6618" s="3">
        <f>+Tabella2026[[#This Row],[INCIDENZA POPOLAZIONE PER DIFFERENZA]]*(PLAFOND-SUM(Tabella2026[CONTRIBUTO SULLA BASE DELLA POPOLAZIONE]))</f>
        <v>2010.069160806022</v>
      </c>
      <c r="R6618" s="3">
        <f>+Tabella2026[[#This Row],[CONTRIBUTO SULLA BASE DELLA POPOLAZIONE]]+Tabella2026[[#This Row],[CONTRIBUTO SULLA BASE DEL REDDITO]]</f>
        <v>5241.5778273139822</v>
      </c>
      <c r="S6618" s="3">
        <f>+Tabella2026[[#This Row],[CONTRIBUTO TOTALE]]/(PLAFOND/N_TESSERE)</f>
        <v>10.483155654627964</v>
      </c>
      <c r="T6618" s="3">
        <f>+MAX(CEILING(Tabella2026[[#This Row],[preDEF1]],1),1)</f>
        <v>11</v>
      </c>
      <c r="U6618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618" s="21">
        <f>+Tabella2026[[#This Row],[DEF - n. card]]*(PLAFOND/N_TESSERE)</f>
        <v>5500</v>
      </c>
      <c r="W6618" s="18"/>
    </row>
    <row r="6619" spans="2:23" x14ac:dyDescent="0.25">
      <c r="B6619" s="1" t="s">
        <v>13197</v>
      </c>
      <c r="C6619" s="2">
        <v>83059</v>
      </c>
      <c r="D6619" s="1" t="s">
        <v>13198</v>
      </c>
      <c r="E6619" s="1" t="s">
        <v>21</v>
      </c>
      <c r="F6619" s="1" t="s">
        <v>42</v>
      </c>
      <c r="G6619" s="1" t="s">
        <v>11807</v>
      </c>
      <c r="H6619" s="1" t="s">
        <v>15836</v>
      </c>
      <c r="I6619" s="5">
        <v>646</v>
      </c>
      <c r="J6619" s="5">
        <v>7824775</v>
      </c>
      <c r="K6619" s="3">
        <f>+Tabella2026[[#This Row],[POP_2024]]/SUM(Tabella2026[POP_2024])</f>
        <v>1.0959654491972172E-5</v>
      </c>
      <c r="L6619" s="3">
        <f>+Tabella2026[[#This Row],[INCIDENZA POPOLAZIONE]]*(PLAFOND/2)</f>
        <v>3226.5140626957386</v>
      </c>
      <c r="M6619" s="3">
        <f>+IFERROR(Tabella2026[[#This Row],[reddito_2024]]/Tabella2026[[#This Row],[POP_2024]],"")</f>
        <v>12112.65479876161</v>
      </c>
      <c r="N6619" s="3">
        <f>+IF(Tabella2026[[#This Row],[REDDITO COMPLESSIVO PROCAPITE]]&lt;media_aggr_reddito_pc,(media_aggr_reddito_pc-Tabella2026[[#This Row],[REDDITO COMPLESSIVO PROCAPITE]]),0)</f>
        <v>5712.4112638471306</v>
      </c>
      <c r="O6619" s="3">
        <f>+Tabella2026[[#This Row],[DIFFERENZA REDDITO INFERIORE ALLA MEDIA DALLA MEDIA]]*Tabella2026[[#This Row],[POP_2024]]</f>
        <v>3690217.6764452462</v>
      </c>
      <c r="P6619" s="3">
        <f>+Tabella2026[[#This Row],[POPOLAZIONE PER DIFFERENZA ]]/SUM(Tabella2026[[POPOLAZIONE PER DIFFERENZA ]])</f>
        <v>3.2738950873398538E-5</v>
      </c>
      <c r="Q6619" s="3">
        <f>+Tabella2026[[#This Row],[INCIDENZA POPOLAZIONE PER DIFFERENZA]]*(PLAFOND-SUM(Tabella2026[CONTRIBUTO SULLA BASE DELLA POPOLAZIONE]))</f>
        <v>9638.3225829154144</v>
      </c>
      <c r="R6619" s="3">
        <f>+Tabella2026[[#This Row],[CONTRIBUTO SULLA BASE DELLA POPOLAZIONE]]+Tabella2026[[#This Row],[CONTRIBUTO SULLA BASE DEL REDDITO]]</f>
        <v>12864.836645611153</v>
      </c>
      <c r="S6619" s="3">
        <f>+Tabella2026[[#This Row],[CONTRIBUTO TOTALE]]/(PLAFOND/N_TESSERE)</f>
        <v>25.729673291222305</v>
      </c>
      <c r="T6619" s="3">
        <f>+MAX(CEILING(Tabella2026[[#This Row],[preDEF1]],1),1)</f>
        <v>26</v>
      </c>
      <c r="U6619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619" s="21">
        <f>+Tabella2026[[#This Row],[DEF - n. card]]*(PLAFOND/N_TESSERE)</f>
        <v>13000</v>
      </c>
      <c r="W6619" s="18"/>
    </row>
    <row r="6620" spans="2:23" x14ac:dyDescent="0.25">
      <c r="B6620" s="1" t="s">
        <v>13237</v>
      </c>
      <c r="C6620" s="2">
        <v>36035</v>
      </c>
      <c r="D6620" s="1" t="s">
        <v>13238</v>
      </c>
      <c r="E6620" s="1" t="s">
        <v>27</v>
      </c>
      <c r="F6620" s="1" t="s">
        <v>58</v>
      </c>
      <c r="G6620" s="1" t="s">
        <v>11807</v>
      </c>
      <c r="H6620" s="1" t="s">
        <v>15835</v>
      </c>
      <c r="I6620" s="5">
        <v>646</v>
      </c>
      <c r="J6620" s="5">
        <v>12331364</v>
      </c>
      <c r="K6620" s="3">
        <f>+Tabella2026[[#This Row],[POP_2024]]/SUM(Tabella2026[POP_2024])</f>
        <v>1.0959654491972172E-5</v>
      </c>
      <c r="L6620" s="3">
        <f>+Tabella2026[[#This Row],[INCIDENZA POPOLAZIONE]]*(PLAFOND/2)</f>
        <v>3226.5140626957386</v>
      </c>
      <c r="M6620" s="3">
        <f>+IFERROR(Tabella2026[[#This Row],[reddito_2024]]/Tabella2026[[#This Row],[POP_2024]],"")</f>
        <v>19088.798761609905</v>
      </c>
      <c r="N6620" s="3">
        <f>+IF(Tabella2026[[#This Row],[REDDITO COMPLESSIVO PROCAPITE]]&lt;media_aggr_reddito_pc,(media_aggr_reddito_pc-Tabella2026[[#This Row],[REDDITO COMPLESSIVO PROCAPITE]]),0)</f>
        <v>0</v>
      </c>
      <c r="O6620" s="3">
        <f>+Tabella2026[[#This Row],[DIFFERENZA REDDITO INFERIORE ALLA MEDIA DALLA MEDIA]]*Tabella2026[[#This Row],[POP_2024]]</f>
        <v>0</v>
      </c>
      <c r="P6620" s="3">
        <f>+Tabella2026[[#This Row],[POPOLAZIONE PER DIFFERENZA ]]/SUM(Tabella2026[[POPOLAZIONE PER DIFFERENZA ]])</f>
        <v>0</v>
      </c>
      <c r="Q6620" s="3">
        <f>+Tabella2026[[#This Row],[INCIDENZA POPOLAZIONE PER DIFFERENZA]]*(PLAFOND-SUM(Tabella2026[CONTRIBUTO SULLA BASE DELLA POPOLAZIONE]))</f>
        <v>0</v>
      </c>
      <c r="R6620" s="3">
        <f>+Tabella2026[[#This Row],[CONTRIBUTO SULLA BASE DELLA POPOLAZIONE]]+Tabella2026[[#This Row],[CONTRIBUTO SULLA BASE DEL REDDITO]]</f>
        <v>3226.5140626957386</v>
      </c>
      <c r="S6620" s="3">
        <f>+Tabella2026[[#This Row],[CONTRIBUTO TOTALE]]/(PLAFOND/N_TESSERE)</f>
        <v>6.4530281253914774</v>
      </c>
      <c r="T6620" s="3">
        <f>+MAX(CEILING(Tabella2026[[#This Row],[preDEF1]],1),1)</f>
        <v>7</v>
      </c>
      <c r="U6620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20" s="21">
        <f>+Tabella2026[[#This Row],[DEF - n. card]]*(PLAFOND/N_TESSERE)</f>
        <v>3500</v>
      </c>
      <c r="W6620" s="18"/>
    </row>
    <row r="6621" spans="2:23" x14ac:dyDescent="0.25">
      <c r="B6621" s="1" t="s">
        <v>13267</v>
      </c>
      <c r="C6621" s="2">
        <v>61040</v>
      </c>
      <c r="D6621" s="1" t="s">
        <v>13268</v>
      </c>
      <c r="E6621" s="1" t="s">
        <v>15</v>
      </c>
      <c r="F6621" s="1" t="s">
        <v>184</v>
      </c>
      <c r="G6621" s="1" t="s">
        <v>11807</v>
      </c>
      <c r="H6621" s="1" t="s">
        <v>15836</v>
      </c>
      <c r="I6621" s="5">
        <v>645</v>
      </c>
      <c r="J6621" s="5">
        <v>10059132</v>
      </c>
      <c r="K6621" s="3">
        <f>+Tabella2026[[#This Row],[POP_2024]]/SUM(Tabella2026[POP_2024])</f>
        <v>1.0942689082541874E-5</v>
      </c>
      <c r="L6621" s="3">
        <f>+Tabella2026[[#This Row],[INCIDENZA POPOLAZIONE]]*(PLAFOND/2)</f>
        <v>3221.5194588835161</v>
      </c>
      <c r="M6621" s="3">
        <f>+IFERROR(Tabella2026[[#This Row],[reddito_2024]]/Tabella2026[[#This Row],[POP_2024]],"")</f>
        <v>15595.553488372094</v>
      </c>
      <c r="N6621" s="3">
        <f>+IF(Tabella2026[[#This Row],[REDDITO COMPLESSIVO PROCAPITE]]&lt;media_aggr_reddito_pc,(media_aggr_reddito_pc-Tabella2026[[#This Row],[REDDITO COMPLESSIVO PROCAPITE]]),0)</f>
        <v>2229.5125742366472</v>
      </c>
      <c r="O6621" s="3">
        <f>+Tabella2026[[#This Row],[DIFFERENZA REDDITO INFERIORE ALLA MEDIA DALLA MEDIA]]*Tabella2026[[#This Row],[POP_2024]]</f>
        <v>1438035.6103826375</v>
      </c>
      <c r="P6621" s="3">
        <f>+Tabella2026[[#This Row],[POPOLAZIONE PER DIFFERENZA ]]/SUM(Tabella2026[[POPOLAZIONE PER DIFFERENZA ]])</f>
        <v>1.275799460368592E-5</v>
      </c>
      <c r="Q6621" s="3">
        <f>+Tabella2026[[#This Row],[INCIDENZA POPOLAZIONE PER DIFFERENZA]]*(PLAFOND-SUM(Tabella2026[CONTRIBUTO SULLA BASE DELLA POPOLAZIONE]))</f>
        <v>3755.9440428291973</v>
      </c>
      <c r="R6621" s="3">
        <f>+Tabella2026[[#This Row],[CONTRIBUTO SULLA BASE DELLA POPOLAZIONE]]+Tabella2026[[#This Row],[CONTRIBUTO SULLA BASE DEL REDDITO]]</f>
        <v>6977.463501712713</v>
      </c>
      <c r="S6621" s="3">
        <f>+Tabella2026[[#This Row],[CONTRIBUTO TOTALE]]/(PLAFOND/N_TESSERE)</f>
        <v>13.954927003425427</v>
      </c>
      <c r="T6621" s="3">
        <f>+MAX(CEILING(Tabella2026[[#This Row],[preDEF1]],1),1)</f>
        <v>14</v>
      </c>
      <c r="U6621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621" s="21">
        <f>+Tabella2026[[#This Row],[DEF - n. card]]*(PLAFOND/N_TESSERE)</f>
        <v>7000</v>
      </c>
      <c r="W6621" s="18"/>
    </row>
    <row r="6622" spans="2:23" x14ac:dyDescent="0.25">
      <c r="B6622" s="1" t="s">
        <v>13225</v>
      </c>
      <c r="C6622" s="2">
        <v>94045</v>
      </c>
      <c r="D6622" s="1" t="s">
        <v>13226</v>
      </c>
      <c r="E6622" s="1" t="s">
        <v>345</v>
      </c>
      <c r="F6622" s="1" t="s">
        <v>1000</v>
      </c>
      <c r="G6622" s="1" t="s">
        <v>11807</v>
      </c>
      <c r="H6622" s="1" t="s">
        <v>15836</v>
      </c>
      <c r="I6622" s="5">
        <v>645</v>
      </c>
      <c r="J6622" s="5">
        <v>8151361</v>
      </c>
      <c r="K6622" s="3">
        <f>+Tabella2026[[#This Row],[POP_2024]]/SUM(Tabella2026[POP_2024])</f>
        <v>1.0942689082541874E-5</v>
      </c>
      <c r="L6622" s="3">
        <f>+Tabella2026[[#This Row],[INCIDENZA POPOLAZIONE]]*(PLAFOND/2)</f>
        <v>3221.5194588835161</v>
      </c>
      <c r="M6622" s="3">
        <f>+IFERROR(Tabella2026[[#This Row],[reddito_2024]]/Tabella2026[[#This Row],[POP_2024]],"")</f>
        <v>12637.768992248062</v>
      </c>
      <c r="N6622" s="3">
        <f>+IF(Tabella2026[[#This Row],[REDDITO COMPLESSIVO PROCAPITE]]&lt;media_aggr_reddito_pc,(media_aggr_reddito_pc-Tabella2026[[#This Row],[REDDITO COMPLESSIVO PROCAPITE]]),0)</f>
        <v>5187.2970703606788</v>
      </c>
      <c r="O6622" s="3">
        <f>+Tabella2026[[#This Row],[DIFFERENZA REDDITO INFERIORE ALLA MEDIA DALLA MEDIA]]*Tabella2026[[#This Row],[POP_2024]]</f>
        <v>3345806.6103826379</v>
      </c>
      <c r="P6622" s="3">
        <f>+Tabella2026[[#This Row],[POPOLAZIONE PER DIFFERENZA ]]/SUM(Tabella2026[[POPOLAZIONE PER DIFFERENZA ]])</f>
        <v>2.9683397526491292E-5</v>
      </c>
      <c r="Q6622" s="3">
        <f>+Tabella2026[[#This Row],[INCIDENZA POPOLAZIONE PER DIFFERENZA]]*(PLAFOND-SUM(Tabella2026[CONTRIBUTO SULLA BASE DELLA POPOLAZIONE]))</f>
        <v>8738.7699692509268</v>
      </c>
      <c r="R6622" s="3">
        <f>+Tabella2026[[#This Row],[CONTRIBUTO SULLA BASE DELLA POPOLAZIONE]]+Tabella2026[[#This Row],[CONTRIBUTO SULLA BASE DEL REDDITO]]</f>
        <v>11960.289428134443</v>
      </c>
      <c r="S6622" s="3">
        <f>+Tabella2026[[#This Row],[CONTRIBUTO TOTALE]]/(PLAFOND/N_TESSERE)</f>
        <v>23.920578856268886</v>
      </c>
      <c r="T6622" s="3">
        <f>+MAX(CEILING(Tabella2026[[#This Row],[preDEF1]],1),1)</f>
        <v>24</v>
      </c>
      <c r="U6622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622" s="21">
        <f>+Tabella2026[[#This Row],[DEF - n. card]]*(PLAFOND/N_TESSERE)</f>
        <v>12000</v>
      </c>
      <c r="W6622" s="18"/>
    </row>
    <row r="6623" spans="2:23" x14ac:dyDescent="0.25">
      <c r="B6623" s="1" t="s">
        <v>13345</v>
      </c>
      <c r="C6623" s="2">
        <v>22195</v>
      </c>
      <c r="D6623" s="1" t="s">
        <v>13346</v>
      </c>
      <c r="E6623" s="1" t="s">
        <v>99</v>
      </c>
      <c r="F6623" s="1" t="s">
        <v>98</v>
      </c>
      <c r="G6623" s="1" t="s">
        <v>11807</v>
      </c>
      <c r="H6623" s="1" t="s">
        <v>15835</v>
      </c>
      <c r="I6623" s="5">
        <v>645</v>
      </c>
      <c r="J6623" s="5">
        <v>12147125</v>
      </c>
      <c r="K6623" s="3">
        <f>+Tabella2026[[#This Row],[POP_2024]]/SUM(Tabella2026[POP_2024])</f>
        <v>1.0942689082541874E-5</v>
      </c>
      <c r="L6623" s="3">
        <f>+Tabella2026[[#This Row],[INCIDENZA POPOLAZIONE]]*(PLAFOND/2)</f>
        <v>3221.5194588835161</v>
      </c>
      <c r="M6623" s="3">
        <f>+IFERROR(Tabella2026[[#This Row],[reddito_2024]]/Tabella2026[[#This Row],[POP_2024]],"")</f>
        <v>18832.751937984496</v>
      </c>
      <c r="N6623" s="3">
        <f>+IF(Tabella2026[[#This Row],[REDDITO COMPLESSIVO PROCAPITE]]&lt;media_aggr_reddito_pc,(media_aggr_reddito_pc-Tabella2026[[#This Row],[REDDITO COMPLESSIVO PROCAPITE]]),0)</f>
        <v>0</v>
      </c>
      <c r="O6623" s="3">
        <f>+Tabella2026[[#This Row],[DIFFERENZA REDDITO INFERIORE ALLA MEDIA DALLA MEDIA]]*Tabella2026[[#This Row],[POP_2024]]</f>
        <v>0</v>
      </c>
      <c r="P6623" s="3">
        <f>+Tabella2026[[#This Row],[POPOLAZIONE PER DIFFERENZA ]]/SUM(Tabella2026[[POPOLAZIONE PER DIFFERENZA ]])</f>
        <v>0</v>
      </c>
      <c r="Q6623" s="3">
        <f>+Tabella2026[[#This Row],[INCIDENZA POPOLAZIONE PER DIFFERENZA]]*(PLAFOND-SUM(Tabella2026[CONTRIBUTO SULLA BASE DELLA POPOLAZIONE]))</f>
        <v>0</v>
      </c>
      <c r="R6623" s="3">
        <f>+Tabella2026[[#This Row],[CONTRIBUTO SULLA BASE DELLA POPOLAZIONE]]+Tabella2026[[#This Row],[CONTRIBUTO SULLA BASE DEL REDDITO]]</f>
        <v>3221.5194588835161</v>
      </c>
      <c r="S6623" s="3">
        <f>+Tabella2026[[#This Row],[CONTRIBUTO TOTALE]]/(PLAFOND/N_TESSERE)</f>
        <v>6.4430389177670326</v>
      </c>
      <c r="T6623" s="3">
        <f>+MAX(CEILING(Tabella2026[[#This Row],[preDEF1]],1),1)</f>
        <v>7</v>
      </c>
      <c r="U6623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23" s="21">
        <f>+Tabella2026[[#This Row],[DEF - n. card]]*(PLAFOND/N_TESSERE)</f>
        <v>3500</v>
      </c>
      <c r="W6623" s="18"/>
    </row>
    <row r="6624" spans="2:23" x14ac:dyDescent="0.25">
      <c r="B6624" s="1" t="s">
        <v>13507</v>
      </c>
      <c r="C6624" s="2">
        <v>1054</v>
      </c>
      <c r="D6624" s="1" t="s">
        <v>13508</v>
      </c>
      <c r="E6624" s="1" t="s">
        <v>18</v>
      </c>
      <c r="F6624" s="1" t="s">
        <v>17</v>
      </c>
      <c r="G6624" s="1" t="s">
        <v>11807</v>
      </c>
      <c r="H6624" s="1" t="s">
        <v>15835</v>
      </c>
      <c r="I6624" s="5">
        <v>644</v>
      </c>
      <c r="J6624" s="5">
        <v>9852844</v>
      </c>
      <c r="K6624" s="3">
        <f>+Tabella2026[[#This Row],[POP_2024]]/SUM(Tabella2026[POP_2024])</f>
        <v>1.0925723673111576E-5</v>
      </c>
      <c r="L6624" s="3">
        <f>+Tabella2026[[#This Row],[INCIDENZA POPOLAZIONE]]*(PLAFOND/2)</f>
        <v>3216.5248550712931</v>
      </c>
      <c r="M6624" s="3">
        <f>+IFERROR(Tabella2026[[#This Row],[reddito_2024]]/Tabella2026[[#This Row],[POP_2024]],"")</f>
        <v>15299.447204968945</v>
      </c>
      <c r="N6624" s="3">
        <f>+IF(Tabella2026[[#This Row],[REDDITO COMPLESSIVO PROCAPITE]]&lt;media_aggr_reddito_pc,(media_aggr_reddito_pc-Tabella2026[[#This Row],[REDDITO COMPLESSIVO PROCAPITE]]),0)</f>
        <v>2525.6188576397963</v>
      </c>
      <c r="O6624" s="3">
        <f>+Tabella2026[[#This Row],[DIFFERENZA REDDITO INFERIORE ALLA MEDIA DALLA MEDIA]]*Tabella2026[[#This Row],[POP_2024]]</f>
        <v>1626498.5443200287</v>
      </c>
      <c r="P6624" s="3">
        <f>+Tabella2026[[#This Row],[POPOLAZIONE PER DIFFERENZA ]]/SUM(Tabella2026[[POPOLAZIONE PER DIFFERENZA ]])</f>
        <v>1.4430004028771214E-5</v>
      </c>
      <c r="Q6624" s="3">
        <f>+Tabella2026[[#This Row],[INCIDENZA POPOLAZIONE PER DIFFERENZA]]*(PLAFOND-SUM(Tabella2026[CONTRIBUTO SULLA BASE DELLA POPOLAZIONE]))</f>
        <v>4248.1823635672408</v>
      </c>
      <c r="R6624" s="3">
        <f>+Tabella2026[[#This Row],[CONTRIBUTO SULLA BASE DELLA POPOLAZIONE]]+Tabella2026[[#This Row],[CONTRIBUTO SULLA BASE DEL REDDITO]]</f>
        <v>7464.707218638534</v>
      </c>
      <c r="S6624" s="3">
        <f>+Tabella2026[[#This Row],[CONTRIBUTO TOTALE]]/(PLAFOND/N_TESSERE)</f>
        <v>14.929414437277067</v>
      </c>
      <c r="T6624" s="3">
        <f>+MAX(CEILING(Tabella2026[[#This Row],[preDEF1]],1),1)</f>
        <v>15</v>
      </c>
      <c r="U6624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624" s="21">
        <f>+Tabella2026[[#This Row],[DEF - n. card]]*(PLAFOND/N_TESSERE)</f>
        <v>7500</v>
      </c>
      <c r="W6624" s="18"/>
    </row>
    <row r="6625" spans="2:23" x14ac:dyDescent="0.25">
      <c r="B6625" s="1" t="s">
        <v>13185</v>
      </c>
      <c r="C6625" s="2">
        <v>65044</v>
      </c>
      <c r="D6625" s="1" t="s">
        <v>13186</v>
      </c>
      <c r="E6625" s="1" t="s">
        <v>15</v>
      </c>
      <c r="F6625" s="1" t="s">
        <v>82</v>
      </c>
      <c r="G6625" s="1" t="s">
        <v>11807</v>
      </c>
      <c r="H6625" s="1" t="s">
        <v>15836</v>
      </c>
      <c r="I6625" s="5">
        <v>644</v>
      </c>
      <c r="J6625" s="5">
        <v>11064623</v>
      </c>
      <c r="K6625" s="3">
        <f>+Tabella2026[[#This Row],[POP_2024]]/SUM(Tabella2026[POP_2024])</f>
        <v>1.0925723673111576E-5</v>
      </c>
      <c r="L6625" s="3">
        <f>+Tabella2026[[#This Row],[INCIDENZA POPOLAZIONE]]*(PLAFOND/2)</f>
        <v>3216.5248550712931</v>
      </c>
      <c r="M6625" s="3">
        <f>+IFERROR(Tabella2026[[#This Row],[reddito_2024]]/Tabella2026[[#This Row],[POP_2024]],"")</f>
        <v>17181.091614906833</v>
      </c>
      <c r="N6625" s="3">
        <f>+IF(Tabella2026[[#This Row],[REDDITO COMPLESSIVO PROCAPITE]]&lt;media_aggr_reddito_pc,(media_aggr_reddito_pc-Tabella2026[[#This Row],[REDDITO COMPLESSIVO PROCAPITE]]),0)</f>
        <v>643.9744477019085</v>
      </c>
      <c r="O6625" s="3">
        <f>+Tabella2026[[#This Row],[DIFFERENZA REDDITO INFERIORE ALLA MEDIA DALLA MEDIA]]*Tabella2026[[#This Row],[POP_2024]]</f>
        <v>414719.54432002909</v>
      </c>
      <c r="P6625" s="3">
        <f>+Tabella2026[[#This Row],[POPOLAZIONE PER DIFFERENZA ]]/SUM(Tabella2026[[POPOLAZIONE PER DIFFERENZA ]])</f>
        <v>3.6793175845417139E-6</v>
      </c>
      <c r="Q6625" s="3">
        <f>+Tabella2026[[#This Row],[INCIDENZA POPOLAZIONE PER DIFFERENZA]]*(PLAFOND-SUM(Tabella2026[CONTRIBUTO SULLA BASE DELLA POPOLAZIONE]))</f>
        <v>1083.1883374008964</v>
      </c>
      <c r="R6625" s="3">
        <f>+Tabella2026[[#This Row],[CONTRIBUTO SULLA BASE DELLA POPOLAZIONE]]+Tabella2026[[#This Row],[CONTRIBUTO SULLA BASE DEL REDDITO]]</f>
        <v>4299.7131924721898</v>
      </c>
      <c r="S6625" s="3">
        <f>+Tabella2026[[#This Row],[CONTRIBUTO TOTALE]]/(PLAFOND/N_TESSERE)</f>
        <v>8.5994263849443797</v>
      </c>
      <c r="T6625" s="3">
        <f>+MAX(CEILING(Tabella2026[[#This Row],[preDEF1]],1),1)</f>
        <v>9</v>
      </c>
      <c r="U6625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625" s="21">
        <f>+Tabella2026[[#This Row],[DEF - n. card]]*(PLAFOND/N_TESSERE)</f>
        <v>4500</v>
      </c>
      <c r="W6625" s="18"/>
    </row>
    <row r="6626" spans="2:23" x14ac:dyDescent="0.25">
      <c r="B6626" s="1" t="s">
        <v>13363</v>
      </c>
      <c r="C6626" s="2">
        <v>18099</v>
      </c>
      <c r="D6626" s="1" t="s">
        <v>13364</v>
      </c>
      <c r="E6626" s="1" t="s">
        <v>12</v>
      </c>
      <c r="F6626" s="1" t="s">
        <v>195</v>
      </c>
      <c r="G6626" s="1" t="s">
        <v>11807</v>
      </c>
      <c r="H6626" s="1" t="s">
        <v>15835</v>
      </c>
      <c r="I6626" s="5">
        <v>644</v>
      </c>
      <c r="J6626" s="5">
        <v>11451145</v>
      </c>
      <c r="K6626" s="3">
        <f>+Tabella2026[[#This Row],[POP_2024]]/SUM(Tabella2026[POP_2024])</f>
        <v>1.0925723673111576E-5</v>
      </c>
      <c r="L6626" s="3">
        <f>+Tabella2026[[#This Row],[INCIDENZA POPOLAZIONE]]*(PLAFOND/2)</f>
        <v>3216.5248550712931</v>
      </c>
      <c r="M6626" s="3">
        <f>+IFERROR(Tabella2026[[#This Row],[reddito_2024]]/Tabella2026[[#This Row],[POP_2024]],"")</f>
        <v>17781.281055900621</v>
      </c>
      <c r="N6626" s="3">
        <f>+IF(Tabella2026[[#This Row],[REDDITO COMPLESSIVO PROCAPITE]]&lt;media_aggr_reddito_pc,(media_aggr_reddito_pc-Tabella2026[[#This Row],[REDDITO COMPLESSIVO PROCAPITE]]),0)</f>
        <v>43.785006708119909</v>
      </c>
      <c r="O6626" s="3">
        <f>+Tabella2026[[#This Row],[DIFFERENZA REDDITO INFERIORE ALLA MEDIA DALLA MEDIA]]*Tabella2026[[#This Row],[POP_2024]]</f>
        <v>28197.544320029221</v>
      </c>
      <c r="P6626" s="3">
        <f>+Tabella2026[[#This Row],[POPOLAZIONE PER DIFFERENZA ]]/SUM(Tabella2026[[POPOLAZIONE PER DIFFERENZA ]])</f>
        <v>2.5016356735171908E-7</v>
      </c>
      <c r="Q6626" s="3">
        <f>+Tabella2026[[#This Row],[INCIDENZA POPOLAZIONE PER DIFFERENZA]]*(PLAFOND-SUM(Tabella2026[CONTRIBUTO SULLA BASE DELLA POPOLAZIONE]))</f>
        <v>73.647966605670888</v>
      </c>
      <c r="R6626" s="3">
        <f>+Tabella2026[[#This Row],[CONTRIBUTO SULLA BASE DELLA POPOLAZIONE]]+Tabella2026[[#This Row],[CONTRIBUTO SULLA BASE DEL REDDITO]]</f>
        <v>3290.1728216769638</v>
      </c>
      <c r="S6626" s="3">
        <f>+Tabella2026[[#This Row],[CONTRIBUTO TOTALE]]/(PLAFOND/N_TESSERE)</f>
        <v>6.5803456433539278</v>
      </c>
      <c r="T6626" s="3">
        <f>+MAX(CEILING(Tabella2026[[#This Row],[preDEF1]],1),1)</f>
        <v>7</v>
      </c>
      <c r="U6626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26" s="21">
        <f>+Tabella2026[[#This Row],[DEF - n. card]]*(PLAFOND/N_TESSERE)</f>
        <v>3500</v>
      </c>
      <c r="W6626" s="18"/>
    </row>
    <row r="6627" spans="2:23" x14ac:dyDescent="0.25">
      <c r="B6627" s="1" t="s">
        <v>13275</v>
      </c>
      <c r="C6627" s="2">
        <v>9063</v>
      </c>
      <c r="D6627" s="1" t="s">
        <v>13276</v>
      </c>
      <c r="E6627" s="1" t="s">
        <v>24</v>
      </c>
      <c r="F6627" s="1" t="s">
        <v>246</v>
      </c>
      <c r="G6627" s="1" t="s">
        <v>11807</v>
      </c>
      <c r="H6627" s="1" t="s">
        <v>15835</v>
      </c>
      <c r="I6627" s="5">
        <v>644</v>
      </c>
      <c r="J6627" s="5">
        <v>12195156</v>
      </c>
      <c r="K6627" s="3">
        <f>+Tabella2026[[#This Row],[POP_2024]]/SUM(Tabella2026[POP_2024])</f>
        <v>1.0925723673111576E-5</v>
      </c>
      <c r="L6627" s="3">
        <f>+Tabella2026[[#This Row],[INCIDENZA POPOLAZIONE]]*(PLAFOND/2)</f>
        <v>3216.5248550712931</v>
      </c>
      <c r="M6627" s="3">
        <f>+IFERROR(Tabella2026[[#This Row],[reddito_2024]]/Tabella2026[[#This Row],[POP_2024]],"")</f>
        <v>18936.577639751551</v>
      </c>
      <c r="N6627" s="3">
        <f>+IF(Tabella2026[[#This Row],[REDDITO COMPLESSIVO PROCAPITE]]&lt;media_aggr_reddito_pc,(media_aggr_reddito_pc-Tabella2026[[#This Row],[REDDITO COMPLESSIVO PROCAPITE]]),0)</f>
        <v>0</v>
      </c>
      <c r="O6627" s="3">
        <f>+Tabella2026[[#This Row],[DIFFERENZA REDDITO INFERIORE ALLA MEDIA DALLA MEDIA]]*Tabella2026[[#This Row],[POP_2024]]</f>
        <v>0</v>
      </c>
      <c r="P6627" s="3">
        <f>+Tabella2026[[#This Row],[POPOLAZIONE PER DIFFERENZA ]]/SUM(Tabella2026[[POPOLAZIONE PER DIFFERENZA ]])</f>
        <v>0</v>
      </c>
      <c r="Q6627" s="3">
        <f>+Tabella2026[[#This Row],[INCIDENZA POPOLAZIONE PER DIFFERENZA]]*(PLAFOND-SUM(Tabella2026[CONTRIBUTO SULLA BASE DELLA POPOLAZIONE]))</f>
        <v>0</v>
      </c>
      <c r="R6627" s="3">
        <f>+Tabella2026[[#This Row],[CONTRIBUTO SULLA BASE DELLA POPOLAZIONE]]+Tabella2026[[#This Row],[CONTRIBUTO SULLA BASE DEL REDDITO]]</f>
        <v>3216.5248550712931</v>
      </c>
      <c r="S6627" s="3">
        <f>+Tabella2026[[#This Row],[CONTRIBUTO TOTALE]]/(PLAFOND/N_TESSERE)</f>
        <v>6.4330497101425861</v>
      </c>
      <c r="T6627" s="3">
        <f>+MAX(CEILING(Tabella2026[[#This Row],[preDEF1]],1),1)</f>
        <v>7</v>
      </c>
      <c r="U6627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27" s="21">
        <f>+Tabella2026[[#This Row],[DEF - n. card]]*(PLAFOND/N_TESSERE)</f>
        <v>3500</v>
      </c>
      <c r="W6627" s="18"/>
    </row>
    <row r="6628" spans="2:23" x14ac:dyDescent="0.25">
      <c r="B6628" s="1" t="s">
        <v>13840</v>
      </c>
      <c r="C6628" s="2">
        <v>83006</v>
      </c>
      <c r="D6628" s="1" t="s">
        <v>13841</v>
      </c>
      <c r="E6628" s="1" t="s">
        <v>21</v>
      </c>
      <c r="F6628" s="1" t="s">
        <v>42</v>
      </c>
      <c r="G6628" s="1" t="s">
        <v>11807</v>
      </c>
      <c r="H6628" s="1" t="s">
        <v>15836</v>
      </c>
      <c r="I6628" s="5">
        <v>643</v>
      </c>
      <c r="J6628" s="5">
        <v>5648458</v>
      </c>
      <c r="K6628" s="3">
        <f>+Tabella2026[[#This Row],[POP_2024]]/SUM(Tabella2026[POP_2024])</f>
        <v>1.090875826368128E-5</v>
      </c>
      <c r="L6628" s="3">
        <f>+Tabella2026[[#This Row],[INCIDENZA POPOLAZIONE]]*(PLAFOND/2)</f>
        <v>3211.5302512590711</v>
      </c>
      <c r="M6628" s="3">
        <f>+IFERROR(Tabella2026[[#This Row],[reddito_2024]]/Tabella2026[[#This Row],[POP_2024]],"")</f>
        <v>8784.5381026438572</v>
      </c>
      <c r="N6628" s="3">
        <f>+IF(Tabella2026[[#This Row],[REDDITO COMPLESSIVO PROCAPITE]]&lt;media_aggr_reddito_pc,(media_aggr_reddito_pc-Tabella2026[[#This Row],[REDDITO COMPLESSIVO PROCAPITE]]),0)</f>
        <v>9040.5279599648838</v>
      </c>
      <c r="O6628" s="3">
        <f>+Tabella2026[[#This Row],[DIFFERENZA REDDITO INFERIORE ALLA MEDIA DALLA MEDIA]]*Tabella2026[[#This Row],[POP_2024]]</f>
        <v>5813059.4782574205</v>
      </c>
      <c r="P6628" s="3">
        <f>+Tabella2026[[#This Row],[POPOLAZIONE PER DIFFERENZA ]]/SUM(Tabella2026[[POPOLAZIONE PER DIFFERENZA ]])</f>
        <v>5.1572423463685938E-5</v>
      </c>
      <c r="Q6628" s="3">
        <f>+Tabella2026[[#This Row],[INCIDENZA POPOLAZIONE PER DIFFERENZA]]*(PLAFOND-SUM(Tabella2026[CONTRIBUTO SULLA BASE DELLA POPOLAZIONE]))</f>
        <v>15182.882788391604</v>
      </c>
      <c r="R6628" s="3">
        <f>+Tabella2026[[#This Row],[CONTRIBUTO SULLA BASE DELLA POPOLAZIONE]]+Tabella2026[[#This Row],[CONTRIBUTO SULLA BASE DEL REDDITO]]</f>
        <v>18394.413039650673</v>
      </c>
      <c r="S6628" s="3">
        <f>+Tabella2026[[#This Row],[CONTRIBUTO TOTALE]]/(PLAFOND/N_TESSERE)</f>
        <v>36.788826079301344</v>
      </c>
      <c r="T6628" s="3">
        <f>+MAX(CEILING(Tabella2026[[#This Row],[preDEF1]],1),1)</f>
        <v>37</v>
      </c>
      <c r="U6628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6628" s="21">
        <f>+Tabella2026[[#This Row],[DEF - n. card]]*(PLAFOND/N_TESSERE)</f>
        <v>18500</v>
      </c>
      <c r="W6628" s="18"/>
    </row>
    <row r="6629" spans="2:23" x14ac:dyDescent="0.25">
      <c r="B6629" s="1" t="s">
        <v>13209</v>
      </c>
      <c r="C6629" s="2">
        <v>77004</v>
      </c>
      <c r="D6629" s="1" t="s">
        <v>13210</v>
      </c>
      <c r="E6629" s="1" t="s">
        <v>213</v>
      </c>
      <c r="F6629" s="1" t="s">
        <v>237</v>
      </c>
      <c r="G6629" s="1" t="s">
        <v>11807</v>
      </c>
      <c r="H6629" s="1" t="s">
        <v>15836</v>
      </c>
      <c r="I6629" s="5">
        <v>642</v>
      </c>
      <c r="J6629" s="5">
        <v>7971871</v>
      </c>
      <c r="K6629" s="3">
        <f>+Tabella2026[[#This Row],[POP_2024]]/SUM(Tabella2026[POP_2024])</f>
        <v>1.0891792854250982E-5</v>
      </c>
      <c r="L6629" s="3">
        <f>+Tabella2026[[#This Row],[INCIDENZA POPOLAZIONE]]*(PLAFOND/2)</f>
        <v>3206.5356474468485</v>
      </c>
      <c r="M6629" s="3">
        <f>+IFERROR(Tabella2026[[#This Row],[reddito_2024]]/Tabella2026[[#This Row],[POP_2024]],"")</f>
        <v>12417.244548286604</v>
      </c>
      <c r="N6629" s="3">
        <f>+IF(Tabella2026[[#This Row],[REDDITO COMPLESSIVO PROCAPITE]]&lt;media_aggr_reddito_pc,(media_aggr_reddito_pc-Tabella2026[[#This Row],[REDDITO COMPLESSIVO PROCAPITE]]),0)</f>
        <v>5407.8215143221369</v>
      </c>
      <c r="O6629" s="3">
        <f>+Tabella2026[[#This Row],[DIFFERENZA REDDITO INFERIORE ALLA MEDIA DALLA MEDIA]]*Tabella2026[[#This Row],[POP_2024]]</f>
        <v>3471821.4121948117</v>
      </c>
      <c r="P6629" s="3">
        <f>+Tabella2026[[#This Row],[POPOLAZIONE PER DIFFERENZA ]]/SUM(Tabella2026[[POPOLAZIONE PER DIFFERENZA ]])</f>
        <v>3.0801378298244562E-5</v>
      </c>
      <c r="Q6629" s="3">
        <f>+Tabella2026[[#This Row],[INCIDENZA POPOLAZIONE PER DIFFERENZA]]*(PLAFOND-SUM(Tabella2026[CONTRIBUTO SULLA BASE DELLA POPOLAZIONE]))</f>
        <v>9067.9026699695114</v>
      </c>
      <c r="R6629" s="3">
        <f>+Tabella2026[[#This Row],[CONTRIBUTO SULLA BASE DELLA POPOLAZIONE]]+Tabella2026[[#This Row],[CONTRIBUTO SULLA BASE DEL REDDITO]]</f>
        <v>12274.438317416359</v>
      </c>
      <c r="S6629" s="3">
        <f>+Tabella2026[[#This Row],[CONTRIBUTO TOTALE]]/(PLAFOND/N_TESSERE)</f>
        <v>24.54887663483272</v>
      </c>
      <c r="T6629" s="3">
        <f>+MAX(CEILING(Tabella2026[[#This Row],[preDEF1]],1),1)</f>
        <v>25</v>
      </c>
      <c r="U6629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629" s="21">
        <f>+Tabella2026[[#This Row],[DEF - n. card]]*(PLAFOND/N_TESSERE)</f>
        <v>12500</v>
      </c>
      <c r="W6629" s="18"/>
    </row>
    <row r="6630" spans="2:23" x14ac:dyDescent="0.25">
      <c r="B6630" s="1" t="s">
        <v>13295</v>
      </c>
      <c r="C6630" s="2">
        <v>69047</v>
      </c>
      <c r="D6630" s="1" t="s">
        <v>13296</v>
      </c>
      <c r="E6630" s="1" t="s">
        <v>96</v>
      </c>
      <c r="F6630" s="1" t="s">
        <v>328</v>
      </c>
      <c r="G6630" s="1" t="s">
        <v>11807</v>
      </c>
      <c r="H6630" s="1" t="s">
        <v>15836</v>
      </c>
      <c r="I6630" s="5">
        <v>642</v>
      </c>
      <c r="J6630" s="5">
        <v>8250457</v>
      </c>
      <c r="K6630" s="3">
        <f>+Tabella2026[[#This Row],[POP_2024]]/SUM(Tabella2026[POP_2024])</f>
        <v>1.0891792854250982E-5</v>
      </c>
      <c r="L6630" s="3">
        <f>+Tabella2026[[#This Row],[INCIDENZA POPOLAZIONE]]*(PLAFOND/2)</f>
        <v>3206.5356474468485</v>
      </c>
      <c r="M6630" s="3">
        <f>+IFERROR(Tabella2026[[#This Row],[reddito_2024]]/Tabella2026[[#This Row],[POP_2024]],"")</f>
        <v>12851.179127725856</v>
      </c>
      <c r="N6630" s="3">
        <f>+IF(Tabella2026[[#This Row],[REDDITO COMPLESSIVO PROCAPITE]]&lt;media_aggr_reddito_pc,(media_aggr_reddito_pc-Tabella2026[[#This Row],[REDDITO COMPLESSIVO PROCAPITE]]),0)</f>
        <v>4973.8869348828848</v>
      </c>
      <c r="O6630" s="3">
        <f>+Tabella2026[[#This Row],[DIFFERENZA REDDITO INFERIORE ALLA MEDIA DALLA MEDIA]]*Tabella2026[[#This Row],[POP_2024]]</f>
        <v>3193235.4121948122</v>
      </c>
      <c r="P6630" s="3">
        <f>+Tabella2026[[#This Row],[POPOLAZIONE PER DIFFERENZA ]]/SUM(Tabella2026[[POPOLAZIONE PER DIFFERENZA ]])</f>
        <v>2.8329813158270922E-5</v>
      </c>
      <c r="Q6630" s="3">
        <f>+Tabella2026[[#This Row],[INCIDENZA POPOLAZIONE PER DIFFERENZA]]*(PLAFOND-SUM(Tabella2026[CONTRIBUTO SULLA BASE DELLA POPOLAZIONE]))</f>
        <v>8340.2757464351253</v>
      </c>
      <c r="R6630" s="3">
        <f>+Tabella2026[[#This Row],[CONTRIBUTO SULLA BASE DELLA POPOLAZIONE]]+Tabella2026[[#This Row],[CONTRIBUTO SULLA BASE DEL REDDITO]]</f>
        <v>11546.811393881973</v>
      </c>
      <c r="S6630" s="3">
        <f>+Tabella2026[[#This Row],[CONTRIBUTO TOTALE]]/(PLAFOND/N_TESSERE)</f>
        <v>23.093622787763948</v>
      </c>
      <c r="T6630" s="3">
        <f>+MAX(CEILING(Tabella2026[[#This Row],[preDEF1]],1),1)</f>
        <v>24</v>
      </c>
      <c r="U6630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630" s="21">
        <f>+Tabella2026[[#This Row],[DEF - n. card]]*(PLAFOND/N_TESSERE)</f>
        <v>12000</v>
      </c>
      <c r="W6630" s="18"/>
    </row>
    <row r="6631" spans="2:23" x14ac:dyDescent="0.25">
      <c r="B6631" s="1" t="s">
        <v>13183</v>
      </c>
      <c r="C6631" s="2">
        <v>78100</v>
      </c>
      <c r="D6631" s="1" t="s">
        <v>13184</v>
      </c>
      <c r="E6631" s="1" t="s">
        <v>61</v>
      </c>
      <c r="F6631" s="1" t="s">
        <v>178</v>
      </c>
      <c r="G6631" s="1" t="s">
        <v>11807</v>
      </c>
      <c r="H6631" s="1" t="s">
        <v>15836</v>
      </c>
      <c r="I6631" s="5">
        <v>641</v>
      </c>
      <c r="J6631" s="5">
        <v>6096093</v>
      </c>
      <c r="K6631" s="3">
        <f>+Tabella2026[[#This Row],[POP_2024]]/SUM(Tabella2026[POP_2024])</f>
        <v>1.0874827444820684E-5</v>
      </c>
      <c r="L6631" s="3">
        <f>+Tabella2026[[#This Row],[INCIDENZA POPOLAZIONE]]*(PLAFOND/2)</f>
        <v>3201.5410436346256</v>
      </c>
      <c r="M6631" s="3">
        <f>+IFERROR(Tabella2026[[#This Row],[reddito_2024]]/Tabella2026[[#This Row],[POP_2024]],"")</f>
        <v>9510.285491419656</v>
      </c>
      <c r="N6631" s="3">
        <f>+IF(Tabella2026[[#This Row],[REDDITO COMPLESSIVO PROCAPITE]]&lt;media_aggr_reddito_pc,(media_aggr_reddito_pc-Tabella2026[[#This Row],[REDDITO COMPLESSIVO PROCAPITE]]),0)</f>
        <v>8314.7805711890851</v>
      </c>
      <c r="O6631" s="3">
        <f>+Tabella2026[[#This Row],[DIFFERENZA REDDITO INFERIORE ALLA MEDIA DALLA MEDIA]]*Tabella2026[[#This Row],[POP_2024]]</f>
        <v>5329774.3461322039</v>
      </c>
      <c r="P6631" s="3">
        <f>+Tabella2026[[#This Row],[POPOLAZIONE PER DIFFERENZA ]]/SUM(Tabella2026[[POPOLAZIONE PER DIFFERENZA ]])</f>
        <v>4.7284804253717595E-5</v>
      </c>
      <c r="Q6631" s="3">
        <f>+Tabella2026[[#This Row],[INCIDENZA POPOLAZIONE PER DIFFERENZA]]*(PLAFOND-SUM(Tabella2026[CONTRIBUTO SULLA BASE DELLA POPOLAZIONE]))</f>
        <v>13920.610908691326</v>
      </c>
      <c r="R6631" s="3">
        <f>+Tabella2026[[#This Row],[CONTRIBUTO SULLA BASE DELLA POPOLAZIONE]]+Tabella2026[[#This Row],[CONTRIBUTO SULLA BASE DEL REDDITO]]</f>
        <v>17122.151952325952</v>
      </c>
      <c r="S6631" s="3">
        <f>+Tabella2026[[#This Row],[CONTRIBUTO TOTALE]]/(PLAFOND/N_TESSERE)</f>
        <v>34.244303904651908</v>
      </c>
      <c r="T6631" s="3">
        <f>+MAX(CEILING(Tabella2026[[#This Row],[preDEF1]],1),1)</f>
        <v>35</v>
      </c>
      <c r="U6631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6631" s="21">
        <f>+Tabella2026[[#This Row],[DEF - n. card]]*(PLAFOND/N_TESSERE)</f>
        <v>17500</v>
      </c>
      <c r="W6631" s="18"/>
    </row>
    <row r="6632" spans="2:23" x14ac:dyDescent="0.25">
      <c r="B6632" s="1" t="s">
        <v>13299</v>
      </c>
      <c r="C6632" s="2">
        <v>69049</v>
      </c>
      <c r="D6632" s="1" t="s">
        <v>13300</v>
      </c>
      <c r="E6632" s="1" t="s">
        <v>96</v>
      </c>
      <c r="F6632" s="1" t="s">
        <v>328</v>
      </c>
      <c r="G6632" s="1" t="s">
        <v>11807</v>
      </c>
      <c r="H6632" s="1" t="s">
        <v>15836</v>
      </c>
      <c r="I6632" s="5">
        <v>640</v>
      </c>
      <c r="J6632" s="5">
        <v>7407562</v>
      </c>
      <c r="K6632" s="3">
        <f>+Tabella2026[[#This Row],[POP_2024]]/SUM(Tabella2026[POP_2024])</f>
        <v>1.0857862035390388E-5</v>
      </c>
      <c r="L6632" s="3">
        <f>+Tabella2026[[#This Row],[INCIDENZA POPOLAZIONE]]*(PLAFOND/2)</f>
        <v>3196.5464398224035</v>
      </c>
      <c r="M6632" s="3">
        <f>+IFERROR(Tabella2026[[#This Row],[reddito_2024]]/Tabella2026[[#This Row],[POP_2024]],"")</f>
        <v>11574.315624999999</v>
      </c>
      <c r="N6632" s="3">
        <f>+IF(Tabella2026[[#This Row],[REDDITO COMPLESSIVO PROCAPITE]]&lt;media_aggr_reddito_pc,(media_aggr_reddito_pc-Tabella2026[[#This Row],[REDDITO COMPLESSIVO PROCAPITE]]),0)</f>
        <v>6250.7504376087418</v>
      </c>
      <c r="O6632" s="3">
        <f>+Tabella2026[[#This Row],[DIFFERENZA REDDITO INFERIORE ALLA MEDIA DALLA MEDIA]]*Tabella2026[[#This Row],[POP_2024]]</f>
        <v>4000480.2800695947</v>
      </c>
      <c r="P6632" s="3">
        <f>+Tabella2026[[#This Row],[POPOLAZIONE PER DIFFERENZA ]]/SUM(Tabella2026[[POPOLAZIONE PER DIFFERENZA ]])</f>
        <v>3.5491545172305875E-5</v>
      </c>
      <c r="Q6632" s="3">
        <f>+Tabella2026[[#This Row],[INCIDENZA POPOLAZIONE PER DIFFERENZA]]*(PLAFOND-SUM(Tabella2026[CONTRIBUTO SULLA BASE DELLA POPOLAZIONE]))</f>
        <v>10448.684280068013</v>
      </c>
      <c r="R6632" s="3">
        <f>+Tabella2026[[#This Row],[CONTRIBUTO SULLA BASE DELLA POPOLAZIONE]]+Tabella2026[[#This Row],[CONTRIBUTO SULLA BASE DEL REDDITO]]</f>
        <v>13645.230719890416</v>
      </c>
      <c r="S6632" s="3">
        <f>+Tabella2026[[#This Row],[CONTRIBUTO TOTALE]]/(PLAFOND/N_TESSERE)</f>
        <v>27.290461439780834</v>
      </c>
      <c r="T6632" s="3">
        <f>+MAX(CEILING(Tabella2026[[#This Row],[preDEF1]],1),1)</f>
        <v>28</v>
      </c>
      <c r="U6632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632" s="21">
        <f>+Tabella2026[[#This Row],[DEF - n. card]]*(PLAFOND/N_TESSERE)</f>
        <v>14000</v>
      </c>
      <c r="W6632" s="18"/>
    </row>
    <row r="6633" spans="2:23" x14ac:dyDescent="0.25">
      <c r="B6633" s="1" t="s">
        <v>13137</v>
      </c>
      <c r="C6633" s="2">
        <v>76077</v>
      </c>
      <c r="D6633" s="1" t="s">
        <v>13138</v>
      </c>
      <c r="E6633" s="1" t="s">
        <v>213</v>
      </c>
      <c r="F6633" s="1" t="s">
        <v>212</v>
      </c>
      <c r="G6633" s="1" t="s">
        <v>11807</v>
      </c>
      <c r="H6633" s="1" t="s">
        <v>15836</v>
      </c>
      <c r="I6633" s="5">
        <v>640</v>
      </c>
      <c r="J6633" s="5">
        <v>7247747</v>
      </c>
      <c r="K6633" s="3">
        <f>+Tabella2026[[#This Row],[POP_2024]]/SUM(Tabella2026[POP_2024])</f>
        <v>1.0857862035390388E-5</v>
      </c>
      <c r="L6633" s="3">
        <f>+Tabella2026[[#This Row],[INCIDENZA POPOLAZIONE]]*(PLAFOND/2)</f>
        <v>3196.5464398224035</v>
      </c>
      <c r="M6633" s="3">
        <f>+IFERROR(Tabella2026[[#This Row],[reddito_2024]]/Tabella2026[[#This Row],[POP_2024]],"")</f>
        <v>11324.604687499999</v>
      </c>
      <c r="N6633" s="3">
        <f>+IF(Tabella2026[[#This Row],[REDDITO COMPLESSIVO PROCAPITE]]&lt;media_aggr_reddito_pc,(media_aggr_reddito_pc-Tabella2026[[#This Row],[REDDITO COMPLESSIVO PROCAPITE]]),0)</f>
        <v>6500.4613751087418</v>
      </c>
      <c r="O6633" s="3">
        <f>+Tabella2026[[#This Row],[DIFFERENZA REDDITO INFERIORE ALLA MEDIA DALLA MEDIA]]*Tabella2026[[#This Row],[POP_2024]]</f>
        <v>4160295.2800695947</v>
      </c>
      <c r="P6633" s="3">
        <f>+Tabella2026[[#This Row],[POPOLAZIONE PER DIFFERENZA ]]/SUM(Tabella2026[[POPOLAZIONE PER DIFFERENZA ]])</f>
        <v>3.6909395253949919E-5</v>
      </c>
      <c r="Q6633" s="3">
        <f>+Tabella2026[[#This Row],[INCIDENZA POPOLAZIONE PER DIFFERENZA]]*(PLAFOND-SUM(Tabella2026[CONTRIBUTO SULLA BASE DELLA POPOLAZIONE]))</f>
        <v>10866.09828071646</v>
      </c>
      <c r="R6633" s="3">
        <f>+Tabella2026[[#This Row],[CONTRIBUTO SULLA BASE DELLA POPOLAZIONE]]+Tabella2026[[#This Row],[CONTRIBUTO SULLA BASE DEL REDDITO]]</f>
        <v>14062.644720538863</v>
      </c>
      <c r="S6633" s="3">
        <f>+Tabella2026[[#This Row],[CONTRIBUTO TOTALE]]/(PLAFOND/N_TESSERE)</f>
        <v>28.125289441077726</v>
      </c>
      <c r="T6633" s="3">
        <f>+MAX(CEILING(Tabella2026[[#This Row],[preDEF1]],1),1)</f>
        <v>29</v>
      </c>
      <c r="U6633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6633" s="21">
        <f>+Tabella2026[[#This Row],[DEF - n. card]]*(PLAFOND/N_TESSERE)</f>
        <v>14500</v>
      </c>
      <c r="W6633" s="18"/>
    </row>
    <row r="6634" spans="2:23" x14ac:dyDescent="0.25">
      <c r="B6634" s="1" t="s">
        <v>13285</v>
      </c>
      <c r="C6634" s="2">
        <v>112011</v>
      </c>
      <c r="D6634" s="1" t="s">
        <v>13286</v>
      </c>
      <c r="E6634" s="1" t="s">
        <v>76</v>
      </c>
      <c r="F6634" s="1" t="s">
        <v>88</v>
      </c>
      <c r="G6634" s="1" t="s">
        <v>11807</v>
      </c>
      <c r="H6634" s="1" t="s">
        <v>15836</v>
      </c>
      <c r="I6634" s="5">
        <v>639</v>
      </c>
      <c r="J6634" s="5">
        <v>7865952</v>
      </c>
      <c r="K6634" s="3">
        <f>+Tabella2026[[#This Row],[POP_2024]]/SUM(Tabella2026[POP_2024])</f>
        <v>1.084089662596009E-5</v>
      </c>
      <c r="L6634" s="3">
        <f>+Tabella2026[[#This Row],[INCIDENZA POPOLAZIONE]]*(PLAFOND/2)</f>
        <v>3191.551836010181</v>
      </c>
      <c r="M6634" s="3">
        <f>+IFERROR(Tabella2026[[#This Row],[reddito_2024]]/Tabella2026[[#This Row],[POP_2024]],"")</f>
        <v>12309.784037558686</v>
      </c>
      <c r="N6634" s="3">
        <f>+IF(Tabella2026[[#This Row],[REDDITO COMPLESSIVO PROCAPITE]]&lt;media_aggr_reddito_pc,(media_aggr_reddito_pc-Tabella2026[[#This Row],[REDDITO COMPLESSIVO PROCAPITE]]),0)</f>
        <v>5515.2820250500554</v>
      </c>
      <c r="O6634" s="3">
        <f>+Tabella2026[[#This Row],[DIFFERENZA REDDITO INFERIORE ALLA MEDIA DALLA MEDIA]]*Tabella2026[[#This Row],[POP_2024]]</f>
        <v>3524265.2140069855</v>
      </c>
      <c r="P6634" s="3">
        <f>+Tabella2026[[#This Row],[POPOLAZIONE PER DIFFERENZA ]]/SUM(Tabella2026[[POPOLAZIONE PER DIFFERENZA ]])</f>
        <v>3.1266650323280472E-5</v>
      </c>
      <c r="Q6634" s="3">
        <f>+Tabella2026[[#This Row],[INCIDENZA POPOLAZIONE PER DIFFERENZA]]*(PLAFOND-SUM(Tabella2026[CONTRIBUTO SULLA BASE DELLA POPOLAZIONE]))</f>
        <v>9204.8784051860657</v>
      </c>
      <c r="R6634" s="3">
        <f>+Tabella2026[[#This Row],[CONTRIBUTO SULLA BASE DELLA POPOLAZIONE]]+Tabella2026[[#This Row],[CONTRIBUTO SULLA BASE DEL REDDITO]]</f>
        <v>12396.430241196247</v>
      </c>
      <c r="S6634" s="3">
        <f>+Tabella2026[[#This Row],[CONTRIBUTO TOTALE]]/(PLAFOND/N_TESSERE)</f>
        <v>24.792860482392495</v>
      </c>
      <c r="T6634" s="3">
        <f>+MAX(CEILING(Tabella2026[[#This Row],[preDEF1]],1),1)</f>
        <v>25</v>
      </c>
      <c r="U6634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634" s="21">
        <f>+Tabella2026[[#This Row],[DEF - n. card]]*(PLAFOND/N_TESSERE)</f>
        <v>12500</v>
      </c>
      <c r="W6634" s="18"/>
    </row>
    <row r="6635" spans="2:23" x14ac:dyDescent="0.25">
      <c r="B6635" s="1" t="s">
        <v>13201</v>
      </c>
      <c r="C6635" s="2">
        <v>12041</v>
      </c>
      <c r="D6635" s="1" t="s">
        <v>13202</v>
      </c>
      <c r="E6635" s="1" t="s">
        <v>12</v>
      </c>
      <c r="F6635" s="1" t="s">
        <v>157</v>
      </c>
      <c r="G6635" s="1" t="s">
        <v>11807</v>
      </c>
      <c r="H6635" s="1" t="s">
        <v>15835</v>
      </c>
      <c r="I6635" s="5">
        <v>639</v>
      </c>
      <c r="J6635" s="5">
        <v>7708623</v>
      </c>
      <c r="K6635" s="3">
        <f>+Tabella2026[[#This Row],[POP_2024]]/SUM(Tabella2026[POP_2024])</f>
        <v>1.084089662596009E-5</v>
      </c>
      <c r="L6635" s="3">
        <f>+Tabella2026[[#This Row],[INCIDENZA POPOLAZIONE]]*(PLAFOND/2)</f>
        <v>3191.551836010181</v>
      </c>
      <c r="M6635" s="3">
        <f>+IFERROR(Tabella2026[[#This Row],[reddito_2024]]/Tabella2026[[#This Row],[POP_2024]],"")</f>
        <v>12063.572769953051</v>
      </c>
      <c r="N6635" s="3">
        <f>+IF(Tabella2026[[#This Row],[REDDITO COMPLESSIVO PROCAPITE]]&lt;media_aggr_reddito_pc,(media_aggr_reddito_pc-Tabella2026[[#This Row],[REDDITO COMPLESSIVO PROCAPITE]]),0)</f>
        <v>5761.4932926556903</v>
      </c>
      <c r="O6635" s="3">
        <f>+Tabella2026[[#This Row],[DIFFERENZA REDDITO INFERIORE ALLA MEDIA DALLA MEDIA]]*Tabella2026[[#This Row],[POP_2024]]</f>
        <v>3681594.214006986</v>
      </c>
      <c r="P6635" s="3">
        <f>+Tabella2026[[#This Row],[POPOLAZIONE PER DIFFERENZA ]]/SUM(Tabella2026[[POPOLAZIONE PER DIFFERENZA ]])</f>
        <v>3.2662445057785852E-5</v>
      </c>
      <c r="Q6635" s="3">
        <f>+Tabella2026[[#This Row],[INCIDENZA POPOLAZIONE PER DIFFERENZA]]*(PLAFOND-SUM(Tabella2026[CONTRIBUTO SULLA BASE DELLA POPOLAZIONE]))</f>
        <v>9615.7993281784002</v>
      </c>
      <c r="R6635" s="3">
        <f>+Tabella2026[[#This Row],[CONTRIBUTO SULLA BASE DELLA POPOLAZIONE]]+Tabella2026[[#This Row],[CONTRIBUTO SULLA BASE DEL REDDITO]]</f>
        <v>12807.351164188582</v>
      </c>
      <c r="S6635" s="3">
        <f>+Tabella2026[[#This Row],[CONTRIBUTO TOTALE]]/(PLAFOND/N_TESSERE)</f>
        <v>25.614702328377163</v>
      </c>
      <c r="T6635" s="3">
        <f>+MAX(CEILING(Tabella2026[[#This Row],[preDEF1]],1),1)</f>
        <v>26</v>
      </c>
      <c r="U6635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635" s="21">
        <f>+Tabella2026[[#This Row],[DEF - n. card]]*(PLAFOND/N_TESSERE)</f>
        <v>13000</v>
      </c>
      <c r="W6635" s="18"/>
    </row>
    <row r="6636" spans="2:23" x14ac:dyDescent="0.25">
      <c r="B6636" s="1" t="s">
        <v>13227</v>
      </c>
      <c r="C6636" s="2">
        <v>30047</v>
      </c>
      <c r="D6636" s="1" t="s">
        <v>13228</v>
      </c>
      <c r="E6636" s="1" t="s">
        <v>48</v>
      </c>
      <c r="F6636" s="1" t="s">
        <v>120</v>
      </c>
      <c r="G6636" s="1" t="s">
        <v>11807</v>
      </c>
      <c r="H6636" s="1" t="s">
        <v>15835</v>
      </c>
      <c r="I6636" s="5">
        <v>639</v>
      </c>
      <c r="J6636" s="5">
        <v>10031326</v>
      </c>
      <c r="K6636" s="3">
        <f>+Tabella2026[[#This Row],[POP_2024]]/SUM(Tabella2026[POP_2024])</f>
        <v>1.084089662596009E-5</v>
      </c>
      <c r="L6636" s="3">
        <f>+Tabella2026[[#This Row],[INCIDENZA POPOLAZIONE]]*(PLAFOND/2)</f>
        <v>3191.551836010181</v>
      </c>
      <c r="M6636" s="3">
        <f>+IFERROR(Tabella2026[[#This Row],[reddito_2024]]/Tabella2026[[#This Row],[POP_2024]],"")</f>
        <v>15698.475743348983</v>
      </c>
      <c r="N6636" s="3">
        <f>+IF(Tabella2026[[#This Row],[REDDITO COMPLESSIVO PROCAPITE]]&lt;media_aggr_reddito_pc,(media_aggr_reddito_pc-Tabella2026[[#This Row],[REDDITO COMPLESSIVO PROCAPITE]]),0)</f>
        <v>2126.590319259758</v>
      </c>
      <c r="O6636" s="3">
        <f>+Tabella2026[[#This Row],[DIFFERENZA REDDITO INFERIORE ALLA MEDIA DALLA MEDIA]]*Tabella2026[[#This Row],[POP_2024]]</f>
        <v>1358891.2140069853</v>
      </c>
      <c r="P6636" s="3">
        <f>+Tabella2026[[#This Row],[POPOLAZIONE PER DIFFERENZA ]]/SUM(Tabella2026[[POPOLAZIONE PER DIFFERENZA ]])</f>
        <v>1.2055839681664288E-5</v>
      </c>
      <c r="Q6636" s="3">
        <f>+Tabella2026[[#This Row],[INCIDENZA POPOLAZIONE PER DIFFERENZA]]*(PLAFOND-SUM(Tabella2026[CONTRIBUTO SULLA BASE DELLA POPOLAZIONE]))</f>
        <v>3549.2301604022196</v>
      </c>
      <c r="R6636" s="3">
        <f>+Tabella2026[[#This Row],[CONTRIBUTO SULLA BASE DELLA POPOLAZIONE]]+Tabella2026[[#This Row],[CONTRIBUTO SULLA BASE DEL REDDITO]]</f>
        <v>6740.781996412401</v>
      </c>
      <c r="S6636" s="3">
        <f>+Tabella2026[[#This Row],[CONTRIBUTO TOTALE]]/(PLAFOND/N_TESSERE)</f>
        <v>13.481563992824801</v>
      </c>
      <c r="T6636" s="3">
        <f>+MAX(CEILING(Tabella2026[[#This Row],[preDEF1]],1),1)</f>
        <v>14</v>
      </c>
      <c r="U6636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636" s="21">
        <f>+Tabella2026[[#This Row],[DEF - n. card]]*(PLAFOND/N_TESSERE)</f>
        <v>7000</v>
      </c>
      <c r="W6636" s="18"/>
    </row>
    <row r="6637" spans="2:23" x14ac:dyDescent="0.25">
      <c r="B6637" s="1" t="s">
        <v>13195</v>
      </c>
      <c r="C6637" s="2">
        <v>102048</v>
      </c>
      <c r="D6637" s="1" t="s">
        <v>13196</v>
      </c>
      <c r="E6637" s="1" t="s">
        <v>61</v>
      </c>
      <c r="F6637" s="1" t="s">
        <v>607</v>
      </c>
      <c r="G6637" s="1" t="s">
        <v>11807</v>
      </c>
      <c r="H6637" s="1" t="s">
        <v>15836</v>
      </c>
      <c r="I6637" s="5">
        <v>639</v>
      </c>
      <c r="J6637" s="5">
        <v>7601529</v>
      </c>
      <c r="K6637" s="3">
        <f>+Tabella2026[[#This Row],[POP_2024]]/SUM(Tabella2026[POP_2024])</f>
        <v>1.084089662596009E-5</v>
      </c>
      <c r="L6637" s="3">
        <f>+Tabella2026[[#This Row],[INCIDENZA POPOLAZIONE]]*(PLAFOND/2)</f>
        <v>3191.551836010181</v>
      </c>
      <c r="M6637" s="3">
        <f>+IFERROR(Tabella2026[[#This Row],[reddito_2024]]/Tabella2026[[#This Row],[POP_2024]],"")</f>
        <v>11895.976525821596</v>
      </c>
      <c r="N6637" s="3">
        <f>+IF(Tabella2026[[#This Row],[REDDITO COMPLESSIVO PROCAPITE]]&lt;media_aggr_reddito_pc,(media_aggr_reddito_pc-Tabella2026[[#This Row],[REDDITO COMPLESSIVO PROCAPITE]]),0)</f>
        <v>5929.0895367871453</v>
      </c>
      <c r="O6637" s="3">
        <f>+Tabella2026[[#This Row],[DIFFERENZA REDDITO INFERIORE ALLA MEDIA DALLA MEDIA]]*Tabella2026[[#This Row],[POP_2024]]</f>
        <v>3788688.214006986</v>
      </c>
      <c r="P6637" s="3">
        <f>+Tabella2026[[#This Row],[POPOLAZIONE PER DIFFERENZA ]]/SUM(Tabella2026[[POPOLAZIONE PER DIFFERENZA ]])</f>
        <v>3.361256386167527E-5</v>
      </c>
      <c r="Q6637" s="3">
        <f>+Tabella2026[[#This Row],[INCIDENZA POPOLAZIONE PER DIFFERENZA]]*(PLAFOND-SUM(Tabella2026[CONTRIBUTO SULLA BASE DELLA POPOLAZIONE]))</f>
        <v>9895.5135914543425</v>
      </c>
      <c r="R6637" s="3">
        <f>+Tabella2026[[#This Row],[CONTRIBUTO SULLA BASE DELLA POPOLAZIONE]]+Tabella2026[[#This Row],[CONTRIBUTO SULLA BASE DEL REDDITO]]</f>
        <v>13087.065427464524</v>
      </c>
      <c r="S6637" s="3">
        <f>+Tabella2026[[#This Row],[CONTRIBUTO TOTALE]]/(PLAFOND/N_TESSERE)</f>
        <v>26.174130854929047</v>
      </c>
      <c r="T6637" s="3">
        <f>+MAX(CEILING(Tabella2026[[#This Row],[preDEF1]],1),1)</f>
        <v>27</v>
      </c>
      <c r="U6637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637" s="21">
        <f>+Tabella2026[[#This Row],[DEF - n. card]]*(PLAFOND/N_TESSERE)</f>
        <v>13500</v>
      </c>
      <c r="W6637" s="18"/>
    </row>
    <row r="6638" spans="2:23" x14ac:dyDescent="0.25">
      <c r="B6638" s="1" t="s">
        <v>13419</v>
      </c>
      <c r="C6638" s="2">
        <v>66008</v>
      </c>
      <c r="D6638" s="1" t="s">
        <v>13420</v>
      </c>
      <c r="E6638" s="1" t="s">
        <v>96</v>
      </c>
      <c r="F6638" s="1" t="s">
        <v>201</v>
      </c>
      <c r="G6638" s="1" t="s">
        <v>11807</v>
      </c>
      <c r="H6638" s="1" t="s">
        <v>15836</v>
      </c>
      <c r="I6638" s="5">
        <v>638</v>
      </c>
      <c r="J6638" s="5">
        <v>11007283</v>
      </c>
      <c r="K6638" s="3">
        <f>+Tabella2026[[#This Row],[POP_2024]]/SUM(Tabella2026[POP_2024])</f>
        <v>1.0823931216529792E-5</v>
      </c>
      <c r="L6638" s="3">
        <f>+Tabella2026[[#This Row],[INCIDENZA POPOLAZIONE]]*(PLAFOND/2)</f>
        <v>3186.5572321979585</v>
      </c>
      <c r="M6638" s="3">
        <f>+IFERROR(Tabella2026[[#This Row],[reddito_2024]]/Tabella2026[[#This Row],[POP_2024]],"")</f>
        <v>17252.794670846393</v>
      </c>
      <c r="N6638" s="3">
        <f>+IF(Tabella2026[[#This Row],[REDDITO COMPLESSIVO PROCAPITE]]&lt;media_aggr_reddito_pc,(media_aggr_reddito_pc-Tabella2026[[#This Row],[REDDITO COMPLESSIVO PROCAPITE]]),0)</f>
        <v>572.27139176234778</v>
      </c>
      <c r="O6638" s="3">
        <f>+Tabella2026[[#This Row],[DIFFERENZA REDDITO INFERIORE ALLA MEDIA DALLA MEDIA]]*Tabella2026[[#This Row],[POP_2024]]</f>
        <v>365109.14794437785</v>
      </c>
      <c r="P6638" s="3">
        <f>+Tabella2026[[#This Row],[POPOLAZIONE PER DIFFERENZA ]]/SUM(Tabella2026[[POPOLAZIONE PER DIFFERENZA ]])</f>
        <v>3.2391830255102683E-6</v>
      </c>
      <c r="Q6638" s="3">
        <f>+Tabella2026[[#This Row],[INCIDENZA POPOLAZIONE PER DIFFERENZA]]*(PLAFOND-SUM(Tabella2026[CONTRIBUTO SULLA BASE DELLA POPOLAZIONE]))</f>
        <v>953.61305332295774</v>
      </c>
      <c r="R6638" s="3">
        <f>+Tabella2026[[#This Row],[CONTRIBUTO SULLA BASE DELLA POPOLAZIONE]]+Tabella2026[[#This Row],[CONTRIBUTO SULLA BASE DEL REDDITO]]</f>
        <v>4140.170285520916</v>
      </c>
      <c r="S6638" s="3">
        <f>+Tabella2026[[#This Row],[CONTRIBUTO TOTALE]]/(PLAFOND/N_TESSERE)</f>
        <v>8.2803405710418314</v>
      </c>
      <c r="T6638" s="3">
        <f>+MAX(CEILING(Tabella2026[[#This Row],[preDEF1]],1),1)</f>
        <v>9</v>
      </c>
      <c r="U6638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638" s="21">
        <f>+Tabella2026[[#This Row],[DEF - n. card]]*(PLAFOND/N_TESSERE)</f>
        <v>4500</v>
      </c>
      <c r="W6638" s="18"/>
    </row>
    <row r="6639" spans="2:23" x14ac:dyDescent="0.25">
      <c r="B6639" s="1" t="s">
        <v>13081</v>
      </c>
      <c r="C6639" s="2">
        <v>114014</v>
      </c>
      <c r="D6639" s="1" t="s">
        <v>13082</v>
      </c>
      <c r="E6639" s="1" t="s">
        <v>76</v>
      </c>
      <c r="F6639" s="1" t="s">
        <v>550</v>
      </c>
      <c r="G6639" s="1" t="s">
        <v>11807</v>
      </c>
      <c r="H6639" s="1" t="s">
        <v>15836</v>
      </c>
      <c r="I6639" s="5">
        <v>638</v>
      </c>
      <c r="J6639" s="5">
        <v>6637916</v>
      </c>
      <c r="K6639" s="3">
        <f>+Tabella2026[[#This Row],[POP_2024]]/SUM(Tabella2026[POP_2024])</f>
        <v>1.0823931216529792E-5</v>
      </c>
      <c r="L6639" s="3">
        <f>+Tabella2026[[#This Row],[INCIDENZA POPOLAZIONE]]*(PLAFOND/2)</f>
        <v>3186.5572321979585</v>
      </c>
      <c r="M6639" s="3">
        <f>+IFERROR(Tabella2026[[#This Row],[reddito_2024]]/Tabella2026[[#This Row],[POP_2024]],"")</f>
        <v>10404.257053291536</v>
      </c>
      <c r="N6639" s="3">
        <f>+IF(Tabella2026[[#This Row],[REDDITO COMPLESSIVO PROCAPITE]]&lt;media_aggr_reddito_pc,(media_aggr_reddito_pc-Tabella2026[[#This Row],[REDDITO COMPLESSIVO PROCAPITE]]),0)</f>
        <v>7420.809009317205</v>
      </c>
      <c r="O6639" s="3">
        <f>+Tabella2026[[#This Row],[DIFFERENZA REDDITO INFERIORE ALLA MEDIA DALLA MEDIA]]*Tabella2026[[#This Row],[POP_2024]]</f>
        <v>4734476.1479443768</v>
      </c>
      <c r="P6639" s="3">
        <f>+Tabella2026[[#This Row],[POPOLAZIONE PER DIFFERENZA ]]/SUM(Tabella2026[[POPOLAZIONE PER DIFFERENZA ]])</f>
        <v>4.2003425166002656E-5</v>
      </c>
      <c r="Q6639" s="3">
        <f>+Tabella2026[[#This Row],[INCIDENZA POPOLAZIONE PER DIFFERENZA]]*(PLAFOND-SUM(Tabella2026[CONTRIBUTO SULLA BASE DELLA POPOLAZIONE]))</f>
        <v>12365.776866302358</v>
      </c>
      <c r="R6639" s="3">
        <f>+Tabella2026[[#This Row],[CONTRIBUTO SULLA BASE DELLA POPOLAZIONE]]+Tabella2026[[#This Row],[CONTRIBUTO SULLA BASE DEL REDDITO]]</f>
        <v>15552.334098500316</v>
      </c>
      <c r="S6639" s="3">
        <f>+Tabella2026[[#This Row],[CONTRIBUTO TOTALE]]/(PLAFOND/N_TESSERE)</f>
        <v>31.104668197000631</v>
      </c>
      <c r="T6639" s="3">
        <f>+MAX(CEILING(Tabella2026[[#This Row],[preDEF1]],1),1)</f>
        <v>32</v>
      </c>
      <c r="U6639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6639" s="21">
        <f>+Tabella2026[[#This Row],[DEF - n. card]]*(PLAFOND/N_TESSERE)</f>
        <v>16000</v>
      </c>
      <c r="W6639" s="18"/>
    </row>
    <row r="6640" spans="2:23" x14ac:dyDescent="0.25">
      <c r="B6640" s="1" t="s">
        <v>13355</v>
      </c>
      <c r="C6640" s="2">
        <v>50023</v>
      </c>
      <c r="D6640" s="1" t="s">
        <v>13356</v>
      </c>
      <c r="E6640" s="1" t="s">
        <v>30</v>
      </c>
      <c r="F6640" s="1" t="s">
        <v>144</v>
      </c>
      <c r="G6640" s="1" t="s">
        <v>11807</v>
      </c>
      <c r="H6640" s="1" t="s">
        <v>15834</v>
      </c>
      <c r="I6640" s="5">
        <v>638</v>
      </c>
      <c r="J6640" s="5">
        <v>9809764</v>
      </c>
      <c r="K6640" s="3">
        <f>+Tabella2026[[#This Row],[POP_2024]]/SUM(Tabella2026[POP_2024])</f>
        <v>1.0823931216529792E-5</v>
      </c>
      <c r="L6640" s="3">
        <f>+Tabella2026[[#This Row],[INCIDENZA POPOLAZIONE]]*(PLAFOND/2)</f>
        <v>3186.5572321979585</v>
      </c>
      <c r="M6640" s="3">
        <f>+IFERROR(Tabella2026[[#This Row],[reddito_2024]]/Tabella2026[[#This Row],[POP_2024]],"")</f>
        <v>15375.80564263323</v>
      </c>
      <c r="N6640" s="3">
        <f>+IF(Tabella2026[[#This Row],[REDDITO COMPLESSIVO PROCAPITE]]&lt;media_aggr_reddito_pc,(media_aggr_reddito_pc-Tabella2026[[#This Row],[REDDITO COMPLESSIVO PROCAPITE]]),0)</f>
        <v>2449.2604199755115</v>
      </c>
      <c r="O6640" s="3">
        <f>+Tabella2026[[#This Row],[DIFFERENZA REDDITO INFERIORE ALLA MEDIA DALLA MEDIA]]*Tabella2026[[#This Row],[POP_2024]]</f>
        <v>1562628.1479443763</v>
      </c>
      <c r="P6640" s="3">
        <f>+Tabella2026[[#This Row],[POPOLAZIONE PER DIFFERENZA ]]/SUM(Tabella2026[[POPOLAZIONE PER DIFFERENZA ]])</f>
        <v>1.3863357301518727E-5</v>
      </c>
      <c r="Q6640" s="3">
        <f>+Tabella2026[[#This Row],[INCIDENZA POPOLAZIONE PER DIFFERENZA]]*(PLAFOND-SUM(Tabella2026[CONTRIBUTO SULLA BASE DELLA POPOLAZIONE]))</f>
        <v>4081.3619920491537</v>
      </c>
      <c r="R6640" s="3">
        <f>+Tabella2026[[#This Row],[CONTRIBUTO SULLA BASE DELLA POPOLAZIONE]]+Tabella2026[[#This Row],[CONTRIBUTO SULLA BASE DEL REDDITO]]</f>
        <v>7267.9192242471127</v>
      </c>
      <c r="S6640" s="3">
        <f>+Tabella2026[[#This Row],[CONTRIBUTO TOTALE]]/(PLAFOND/N_TESSERE)</f>
        <v>14.535838448494225</v>
      </c>
      <c r="T6640" s="3">
        <f>+MAX(CEILING(Tabella2026[[#This Row],[preDEF1]],1),1)</f>
        <v>15</v>
      </c>
      <c r="U664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640" s="21">
        <f>+Tabella2026[[#This Row],[DEF - n. card]]*(PLAFOND/N_TESSERE)</f>
        <v>7500</v>
      </c>
      <c r="W6640" s="18"/>
    </row>
    <row r="6641" spans="2:23" x14ac:dyDescent="0.25">
      <c r="B6641" s="1" t="s">
        <v>13333</v>
      </c>
      <c r="C6641" s="2">
        <v>66067</v>
      </c>
      <c r="D6641" s="1" t="s">
        <v>13334</v>
      </c>
      <c r="E6641" s="1" t="s">
        <v>96</v>
      </c>
      <c r="F6641" s="1" t="s">
        <v>201</v>
      </c>
      <c r="G6641" s="1" t="s">
        <v>11807</v>
      </c>
      <c r="H6641" s="1" t="s">
        <v>15836</v>
      </c>
      <c r="I6641" s="5">
        <v>638</v>
      </c>
      <c r="J6641" s="5">
        <v>8627334</v>
      </c>
      <c r="K6641" s="3">
        <f>+Tabella2026[[#This Row],[POP_2024]]/SUM(Tabella2026[POP_2024])</f>
        <v>1.0823931216529792E-5</v>
      </c>
      <c r="L6641" s="3">
        <f>+Tabella2026[[#This Row],[INCIDENZA POPOLAZIONE]]*(PLAFOND/2)</f>
        <v>3186.5572321979585</v>
      </c>
      <c r="M6641" s="3">
        <f>+IFERROR(Tabella2026[[#This Row],[reddito_2024]]/Tabella2026[[#This Row],[POP_2024]],"")</f>
        <v>13522.467084639498</v>
      </c>
      <c r="N6641" s="3">
        <f>+IF(Tabella2026[[#This Row],[REDDITO COMPLESSIVO PROCAPITE]]&lt;media_aggr_reddito_pc,(media_aggr_reddito_pc-Tabella2026[[#This Row],[REDDITO COMPLESSIVO PROCAPITE]]),0)</f>
        <v>4302.5989779692427</v>
      </c>
      <c r="O6641" s="3">
        <f>+Tabella2026[[#This Row],[DIFFERENZA REDDITO INFERIORE ALLA MEDIA DALLA MEDIA]]*Tabella2026[[#This Row],[POP_2024]]</f>
        <v>2745058.1479443768</v>
      </c>
      <c r="P6641" s="3">
        <f>+Tabella2026[[#This Row],[POPOLAZIONE PER DIFFERENZA ]]/SUM(Tabella2026[[POPOLAZIONE PER DIFFERENZA ]])</f>
        <v>2.435366466965293E-5</v>
      </c>
      <c r="Q6641" s="3">
        <f>+Tabella2026[[#This Row],[INCIDENZA POPOLAZIONE PER DIFFERENZA]]*(PLAFOND-SUM(Tabella2026[CONTRIBUTO SULLA BASE DELLA POPOLAZIONE]))</f>
        <v>7169.7006134973499</v>
      </c>
      <c r="R6641" s="3">
        <f>+Tabella2026[[#This Row],[CONTRIBUTO SULLA BASE DELLA POPOLAZIONE]]+Tabella2026[[#This Row],[CONTRIBUTO SULLA BASE DEL REDDITO]]</f>
        <v>10356.257845695309</v>
      </c>
      <c r="S6641" s="3">
        <f>+Tabella2026[[#This Row],[CONTRIBUTO TOTALE]]/(PLAFOND/N_TESSERE)</f>
        <v>20.712515691390617</v>
      </c>
      <c r="T6641" s="3">
        <f>+MAX(CEILING(Tabella2026[[#This Row],[preDEF1]],1),1)</f>
        <v>21</v>
      </c>
      <c r="U6641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641" s="21">
        <f>+Tabella2026[[#This Row],[DEF - n. card]]*(PLAFOND/N_TESSERE)</f>
        <v>10500</v>
      </c>
      <c r="W6641" s="18"/>
    </row>
    <row r="6642" spans="2:23" x14ac:dyDescent="0.25">
      <c r="B6642" s="1" t="s">
        <v>13297</v>
      </c>
      <c r="C6642" s="2">
        <v>58090</v>
      </c>
      <c r="D6642" s="1" t="s">
        <v>13298</v>
      </c>
      <c r="E6642" s="1" t="s">
        <v>8</v>
      </c>
      <c r="F6642" s="1" t="s">
        <v>7</v>
      </c>
      <c r="G6642" s="1" t="s">
        <v>11807</v>
      </c>
      <c r="H6642" s="1" t="s">
        <v>15834</v>
      </c>
      <c r="I6642" s="5">
        <v>638</v>
      </c>
      <c r="J6642" s="5">
        <v>8976243</v>
      </c>
      <c r="K6642" s="3">
        <f>+Tabella2026[[#This Row],[POP_2024]]/SUM(Tabella2026[POP_2024])</f>
        <v>1.0823931216529792E-5</v>
      </c>
      <c r="L6642" s="3">
        <f>+Tabella2026[[#This Row],[INCIDENZA POPOLAZIONE]]*(PLAFOND/2)</f>
        <v>3186.5572321979585</v>
      </c>
      <c r="M6642" s="3">
        <f>+IFERROR(Tabella2026[[#This Row],[reddito_2024]]/Tabella2026[[#This Row],[POP_2024]],"")</f>
        <v>14069.346394984326</v>
      </c>
      <c r="N6642" s="3">
        <f>+IF(Tabella2026[[#This Row],[REDDITO COMPLESSIVO PROCAPITE]]&lt;media_aggr_reddito_pc,(media_aggr_reddito_pc-Tabella2026[[#This Row],[REDDITO COMPLESSIVO PROCAPITE]]),0)</f>
        <v>3755.7196676244148</v>
      </c>
      <c r="O6642" s="3">
        <f>+Tabella2026[[#This Row],[DIFFERENZA REDDITO INFERIORE ALLA MEDIA DALLA MEDIA]]*Tabella2026[[#This Row],[POP_2024]]</f>
        <v>2396149.1479443768</v>
      </c>
      <c r="P6642" s="3">
        <f>+Tabella2026[[#This Row],[POPOLAZIONE PER DIFFERENZA ]]/SUM(Tabella2026[[POPOLAZIONE PER DIFFERENZA ]])</f>
        <v>2.1258206457743275E-5</v>
      </c>
      <c r="Q6642" s="3">
        <f>+Tabella2026[[#This Row],[INCIDENZA POPOLAZIONE PER DIFFERENZA]]*(PLAFOND-SUM(Tabella2026[CONTRIBUTO SULLA BASE DELLA POPOLAZIONE]))</f>
        <v>6258.4000375048017</v>
      </c>
      <c r="R6642" s="3">
        <f>+Tabella2026[[#This Row],[CONTRIBUTO SULLA BASE DELLA POPOLAZIONE]]+Tabella2026[[#This Row],[CONTRIBUTO SULLA BASE DEL REDDITO]]</f>
        <v>9444.9572697027597</v>
      </c>
      <c r="S6642" s="3">
        <f>+Tabella2026[[#This Row],[CONTRIBUTO TOTALE]]/(PLAFOND/N_TESSERE)</f>
        <v>18.88991453940552</v>
      </c>
      <c r="T6642" s="3">
        <f>+MAX(CEILING(Tabella2026[[#This Row],[preDEF1]],1),1)</f>
        <v>19</v>
      </c>
      <c r="U6642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642" s="21">
        <f>+Tabella2026[[#This Row],[DEF - n. card]]*(PLAFOND/N_TESSERE)</f>
        <v>9500</v>
      </c>
      <c r="W6642" s="18"/>
    </row>
    <row r="6643" spans="2:23" x14ac:dyDescent="0.25">
      <c r="B6643" s="1" t="s">
        <v>13369</v>
      </c>
      <c r="C6643" s="2">
        <v>70033</v>
      </c>
      <c r="D6643" s="1" t="s">
        <v>13370</v>
      </c>
      <c r="E6643" s="1" t="s">
        <v>345</v>
      </c>
      <c r="F6643" s="1" t="s">
        <v>344</v>
      </c>
      <c r="G6643" s="1" t="s">
        <v>11807</v>
      </c>
      <c r="H6643" s="1" t="s">
        <v>15836</v>
      </c>
      <c r="I6643" s="5">
        <v>636</v>
      </c>
      <c r="J6643" s="5">
        <v>6666767</v>
      </c>
      <c r="K6643" s="3">
        <f>+Tabella2026[[#This Row],[POP_2024]]/SUM(Tabella2026[POP_2024])</f>
        <v>1.0790000397669197E-5</v>
      </c>
      <c r="L6643" s="3">
        <f>+Tabella2026[[#This Row],[INCIDENZA POPOLAZIONE]]*(PLAFOND/2)</f>
        <v>3176.5680245735134</v>
      </c>
      <c r="M6643" s="3">
        <f>+IFERROR(Tabella2026[[#This Row],[reddito_2024]]/Tabella2026[[#This Row],[POP_2024]],"")</f>
        <v>10482.338050314465</v>
      </c>
      <c r="N6643" s="3">
        <f>+IF(Tabella2026[[#This Row],[REDDITO COMPLESSIVO PROCAPITE]]&lt;media_aggr_reddito_pc,(media_aggr_reddito_pc-Tabella2026[[#This Row],[REDDITO COMPLESSIVO PROCAPITE]]),0)</f>
        <v>7342.7280122942757</v>
      </c>
      <c r="O6643" s="3">
        <f>+Tabella2026[[#This Row],[DIFFERENZA REDDITO INFERIORE ALLA MEDIA DALLA MEDIA]]*Tabella2026[[#This Row],[POP_2024]]</f>
        <v>4669975.0158191593</v>
      </c>
      <c r="P6643" s="3">
        <f>+Tabella2026[[#This Row],[POPOLAZIONE PER DIFFERENZA ]]/SUM(Tabella2026[[POPOLAZIONE PER DIFFERENZA ]])</f>
        <v>4.1431182664048062E-5</v>
      </c>
      <c r="Q6643" s="3">
        <f>+Tabella2026[[#This Row],[INCIDENZA POPOLAZIONE PER DIFFERENZA]]*(PLAFOND-SUM(Tabella2026[CONTRIBUTO SULLA BASE DELLA POPOLAZIONE]))</f>
        <v>12197.309102908801</v>
      </c>
      <c r="R6643" s="3">
        <f>+Tabella2026[[#This Row],[CONTRIBUTO SULLA BASE DELLA POPOLAZIONE]]+Tabella2026[[#This Row],[CONTRIBUTO SULLA BASE DEL REDDITO]]</f>
        <v>15373.877127482314</v>
      </c>
      <c r="S6643" s="3">
        <f>+Tabella2026[[#This Row],[CONTRIBUTO TOTALE]]/(PLAFOND/N_TESSERE)</f>
        <v>30.747754254964629</v>
      </c>
      <c r="T6643" s="3">
        <f>+MAX(CEILING(Tabella2026[[#This Row],[preDEF1]],1),1)</f>
        <v>31</v>
      </c>
      <c r="U6643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643" s="21">
        <f>+Tabella2026[[#This Row],[DEF - n. card]]*(PLAFOND/N_TESSERE)</f>
        <v>15500</v>
      </c>
      <c r="W6643" s="18"/>
    </row>
    <row r="6644" spans="2:23" x14ac:dyDescent="0.25">
      <c r="B6644" s="1" t="s">
        <v>13323</v>
      </c>
      <c r="C6644" s="2">
        <v>24089</v>
      </c>
      <c r="D6644" s="1" t="s">
        <v>13324</v>
      </c>
      <c r="E6644" s="1" t="s">
        <v>38</v>
      </c>
      <c r="F6644" s="1" t="s">
        <v>106</v>
      </c>
      <c r="G6644" s="1" t="s">
        <v>11807</v>
      </c>
      <c r="H6644" s="1" t="s">
        <v>15835</v>
      </c>
      <c r="I6644" s="5">
        <v>636</v>
      </c>
      <c r="J6644" s="5">
        <v>10916045</v>
      </c>
      <c r="K6644" s="3">
        <f>+Tabella2026[[#This Row],[POP_2024]]/SUM(Tabella2026[POP_2024])</f>
        <v>1.0790000397669197E-5</v>
      </c>
      <c r="L6644" s="3">
        <f>+Tabella2026[[#This Row],[INCIDENZA POPOLAZIONE]]*(PLAFOND/2)</f>
        <v>3176.5680245735134</v>
      </c>
      <c r="M6644" s="3">
        <f>+IFERROR(Tabella2026[[#This Row],[reddito_2024]]/Tabella2026[[#This Row],[POP_2024]],"")</f>
        <v>17163.592767295599</v>
      </c>
      <c r="N6644" s="3">
        <f>+IF(Tabella2026[[#This Row],[REDDITO COMPLESSIVO PROCAPITE]]&lt;media_aggr_reddito_pc,(media_aggr_reddito_pc-Tabella2026[[#This Row],[REDDITO COMPLESSIVO PROCAPITE]]),0)</f>
        <v>661.47329531314244</v>
      </c>
      <c r="O6644" s="3">
        <f>+Tabella2026[[#This Row],[DIFFERENZA REDDITO INFERIORE ALLA MEDIA DALLA MEDIA]]*Tabella2026[[#This Row],[POP_2024]]</f>
        <v>420697.01581915858</v>
      </c>
      <c r="P6644" s="3">
        <f>+Tabella2026[[#This Row],[POPOLAZIONE PER DIFFERENZA ]]/SUM(Tabella2026[[POPOLAZIONE PER DIFFERENZA ]])</f>
        <v>3.7323486420335996E-6</v>
      </c>
      <c r="Q6644" s="3">
        <f>+Tabella2026[[#This Row],[INCIDENZA POPOLAZIONE PER DIFFERENZA]]*(PLAFOND-SUM(Tabella2026[CONTRIBUTO SULLA BASE DELLA POPOLAZIONE]))</f>
        <v>1098.8006409532147</v>
      </c>
      <c r="R6644" s="3">
        <f>+Tabella2026[[#This Row],[CONTRIBUTO SULLA BASE DELLA POPOLAZIONE]]+Tabella2026[[#This Row],[CONTRIBUTO SULLA BASE DEL REDDITO]]</f>
        <v>4275.3686655267284</v>
      </c>
      <c r="S6644" s="3">
        <f>+Tabella2026[[#This Row],[CONTRIBUTO TOTALE]]/(PLAFOND/N_TESSERE)</f>
        <v>8.5507373310534565</v>
      </c>
      <c r="T6644" s="3">
        <f>+MAX(CEILING(Tabella2026[[#This Row],[preDEF1]],1),1)</f>
        <v>9</v>
      </c>
      <c r="U6644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644" s="21">
        <f>+Tabella2026[[#This Row],[DEF - n. card]]*(PLAFOND/N_TESSERE)</f>
        <v>4500</v>
      </c>
      <c r="W6644" s="18"/>
    </row>
    <row r="6645" spans="2:23" x14ac:dyDescent="0.25">
      <c r="B6645" s="1" t="s">
        <v>13213</v>
      </c>
      <c r="C6645" s="2">
        <v>6176</v>
      </c>
      <c r="D6645" s="1" t="s">
        <v>13214</v>
      </c>
      <c r="E6645" s="1" t="s">
        <v>18</v>
      </c>
      <c r="F6645" s="1" t="s">
        <v>138</v>
      </c>
      <c r="G6645" s="1" t="s">
        <v>11807</v>
      </c>
      <c r="H6645" s="1" t="s">
        <v>15835</v>
      </c>
      <c r="I6645" s="5">
        <v>636</v>
      </c>
      <c r="J6645" s="5">
        <v>13313813</v>
      </c>
      <c r="K6645" s="3">
        <f>+Tabella2026[[#This Row],[POP_2024]]/SUM(Tabella2026[POP_2024])</f>
        <v>1.0790000397669197E-5</v>
      </c>
      <c r="L6645" s="3">
        <f>+Tabella2026[[#This Row],[INCIDENZA POPOLAZIONE]]*(PLAFOND/2)</f>
        <v>3176.5680245735134</v>
      </c>
      <c r="M6645" s="3">
        <f>+IFERROR(Tabella2026[[#This Row],[reddito_2024]]/Tabella2026[[#This Row],[POP_2024]],"")</f>
        <v>20933.668238993712</v>
      </c>
      <c r="N6645" s="3">
        <f>+IF(Tabella2026[[#This Row],[REDDITO COMPLESSIVO PROCAPITE]]&lt;media_aggr_reddito_pc,(media_aggr_reddito_pc-Tabella2026[[#This Row],[REDDITO COMPLESSIVO PROCAPITE]]),0)</f>
        <v>0</v>
      </c>
      <c r="O6645" s="3">
        <f>+Tabella2026[[#This Row],[DIFFERENZA REDDITO INFERIORE ALLA MEDIA DALLA MEDIA]]*Tabella2026[[#This Row],[POP_2024]]</f>
        <v>0</v>
      </c>
      <c r="P6645" s="3">
        <f>+Tabella2026[[#This Row],[POPOLAZIONE PER DIFFERENZA ]]/SUM(Tabella2026[[POPOLAZIONE PER DIFFERENZA ]])</f>
        <v>0</v>
      </c>
      <c r="Q6645" s="3">
        <f>+Tabella2026[[#This Row],[INCIDENZA POPOLAZIONE PER DIFFERENZA]]*(PLAFOND-SUM(Tabella2026[CONTRIBUTO SULLA BASE DELLA POPOLAZIONE]))</f>
        <v>0</v>
      </c>
      <c r="R6645" s="3">
        <f>+Tabella2026[[#This Row],[CONTRIBUTO SULLA BASE DELLA POPOLAZIONE]]+Tabella2026[[#This Row],[CONTRIBUTO SULLA BASE DEL REDDITO]]</f>
        <v>3176.5680245735134</v>
      </c>
      <c r="S6645" s="3">
        <f>+Tabella2026[[#This Row],[CONTRIBUTO TOTALE]]/(PLAFOND/N_TESSERE)</f>
        <v>6.353136049147027</v>
      </c>
      <c r="T6645" s="3">
        <f>+MAX(CEILING(Tabella2026[[#This Row],[preDEF1]],1),1)</f>
        <v>7</v>
      </c>
      <c r="U6645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45" s="21">
        <f>+Tabella2026[[#This Row],[DEF - n. card]]*(PLAFOND/N_TESSERE)</f>
        <v>3500</v>
      </c>
      <c r="W6645" s="18"/>
    </row>
    <row r="6646" spans="2:23" x14ac:dyDescent="0.25">
      <c r="B6646" s="1" t="s">
        <v>13343</v>
      </c>
      <c r="C6646" s="2">
        <v>15155</v>
      </c>
      <c r="D6646" s="1" t="s">
        <v>13344</v>
      </c>
      <c r="E6646" s="1" t="s">
        <v>12</v>
      </c>
      <c r="F6646" s="1" t="s">
        <v>11</v>
      </c>
      <c r="G6646" s="1" t="s">
        <v>11807</v>
      </c>
      <c r="H6646" s="1" t="s">
        <v>15835</v>
      </c>
      <c r="I6646" s="5">
        <v>635</v>
      </c>
      <c r="J6646" s="5">
        <v>13715006</v>
      </c>
      <c r="K6646" s="3">
        <f>+Tabella2026[[#This Row],[POP_2024]]/SUM(Tabella2026[POP_2024])</f>
        <v>1.0773034988238899E-5</v>
      </c>
      <c r="L6646" s="3">
        <f>+Tabella2026[[#This Row],[INCIDENZA POPOLAZIONE]]*(PLAFOND/2)</f>
        <v>3171.5734207612909</v>
      </c>
      <c r="M6646" s="3">
        <f>+IFERROR(Tabella2026[[#This Row],[reddito_2024]]/Tabella2026[[#This Row],[POP_2024]],"")</f>
        <v>21598.434645669291</v>
      </c>
      <c r="N6646" s="3">
        <f>+IF(Tabella2026[[#This Row],[REDDITO COMPLESSIVO PROCAPITE]]&lt;media_aggr_reddito_pc,(media_aggr_reddito_pc-Tabella2026[[#This Row],[REDDITO COMPLESSIVO PROCAPITE]]),0)</f>
        <v>0</v>
      </c>
      <c r="O6646" s="3">
        <f>+Tabella2026[[#This Row],[DIFFERENZA REDDITO INFERIORE ALLA MEDIA DALLA MEDIA]]*Tabella2026[[#This Row],[POP_2024]]</f>
        <v>0</v>
      </c>
      <c r="P6646" s="3">
        <f>+Tabella2026[[#This Row],[POPOLAZIONE PER DIFFERENZA ]]/SUM(Tabella2026[[POPOLAZIONE PER DIFFERENZA ]])</f>
        <v>0</v>
      </c>
      <c r="Q6646" s="3">
        <f>+Tabella2026[[#This Row],[INCIDENZA POPOLAZIONE PER DIFFERENZA]]*(PLAFOND-SUM(Tabella2026[CONTRIBUTO SULLA BASE DELLA POPOLAZIONE]))</f>
        <v>0</v>
      </c>
      <c r="R6646" s="3">
        <f>+Tabella2026[[#This Row],[CONTRIBUTO SULLA BASE DELLA POPOLAZIONE]]+Tabella2026[[#This Row],[CONTRIBUTO SULLA BASE DEL REDDITO]]</f>
        <v>3171.5734207612909</v>
      </c>
      <c r="S6646" s="3">
        <f>+Tabella2026[[#This Row],[CONTRIBUTO TOTALE]]/(PLAFOND/N_TESSERE)</f>
        <v>6.3431468415225813</v>
      </c>
      <c r="T6646" s="3">
        <f>+MAX(CEILING(Tabella2026[[#This Row],[preDEF1]],1),1)</f>
        <v>7</v>
      </c>
      <c r="U6646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46" s="21">
        <f>+Tabella2026[[#This Row],[DEF - n. card]]*(PLAFOND/N_TESSERE)</f>
        <v>3500</v>
      </c>
      <c r="W6646" s="18"/>
    </row>
    <row r="6647" spans="2:23" x14ac:dyDescent="0.25">
      <c r="B6647" s="1" t="s">
        <v>13305</v>
      </c>
      <c r="C6647" s="2">
        <v>57005</v>
      </c>
      <c r="D6647" s="1" t="s">
        <v>13306</v>
      </c>
      <c r="E6647" s="1" t="s">
        <v>8</v>
      </c>
      <c r="F6647" s="1" t="s">
        <v>377</v>
      </c>
      <c r="G6647" s="1" t="s">
        <v>11807</v>
      </c>
      <c r="H6647" s="1" t="s">
        <v>15834</v>
      </c>
      <c r="I6647" s="5">
        <v>633</v>
      </c>
      <c r="J6647" s="5">
        <v>8699742</v>
      </c>
      <c r="K6647" s="3">
        <f>+Tabella2026[[#This Row],[POP_2024]]/SUM(Tabella2026[POP_2024])</f>
        <v>1.0739104169378305E-5</v>
      </c>
      <c r="L6647" s="3">
        <f>+Tabella2026[[#This Row],[INCIDENZA POPOLAZIONE]]*(PLAFOND/2)</f>
        <v>3161.5842131368458</v>
      </c>
      <c r="M6647" s="3">
        <f>+IFERROR(Tabella2026[[#This Row],[reddito_2024]]/Tabella2026[[#This Row],[POP_2024]],"")</f>
        <v>13743.668246445497</v>
      </c>
      <c r="N6647" s="3">
        <f>+IF(Tabella2026[[#This Row],[REDDITO COMPLESSIVO PROCAPITE]]&lt;media_aggr_reddito_pc,(media_aggr_reddito_pc-Tabella2026[[#This Row],[REDDITO COMPLESSIVO PROCAPITE]]),0)</f>
        <v>4081.397816163244</v>
      </c>
      <c r="O6647" s="3">
        <f>+Tabella2026[[#This Row],[DIFFERENZA REDDITO INFERIORE ALLA MEDIA DALLA MEDIA]]*Tabella2026[[#This Row],[POP_2024]]</f>
        <v>2583524.8176313336</v>
      </c>
      <c r="P6647" s="3">
        <f>+Tabella2026[[#This Row],[POPOLAZIONE PER DIFFERENZA ]]/SUM(Tabella2026[[POPOLAZIONE PER DIFFERENZA ]])</f>
        <v>2.2920569868960988E-5</v>
      </c>
      <c r="Q6647" s="3">
        <f>+Tabella2026[[#This Row],[INCIDENZA POPOLAZIONE PER DIFFERENZA]]*(PLAFOND-SUM(Tabella2026[CONTRIBUTO SULLA BASE DELLA POPOLAZIONE]))</f>
        <v>6747.7985789947406</v>
      </c>
      <c r="R6647" s="3">
        <f>+Tabella2026[[#This Row],[CONTRIBUTO SULLA BASE DELLA POPOLAZIONE]]+Tabella2026[[#This Row],[CONTRIBUTO SULLA BASE DEL REDDITO]]</f>
        <v>9909.382792131586</v>
      </c>
      <c r="S6647" s="3">
        <f>+Tabella2026[[#This Row],[CONTRIBUTO TOTALE]]/(PLAFOND/N_TESSERE)</f>
        <v>19.818765584263172</v>
      </c>
      <c r="T6647" s="3">
        <f>+MAX(CEILING(Tabella2026[[#This Row],[preDEF1]],1),1)</f>
        <v>20</v>
      </c>
      <c r="U6647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647" s="21">
        <f>+Tabella2026[[#This Row],[DEF - n. card]]*(PLAFOND/N_TESSERE)</f>
        <v>10000</v>
      </c>
      <c r="W6647" s="18"/>
    </row>
    <row r="6648" spans="2:23" x14ac:dyDescent="0.25">
      <c r="B6648" s="1" t="s">
        <v>13337</v>
      </c>
      <c r="C6648" s="2">
        <v>18020</v>
      </c>
      <c r="D6648" s="1" t="s">
        <v>13338</v>
      </c>
      <c r="E6648" s="1" t="s">
        <v>12</v>
      </c>
      <c r="F6648" s="1" t="s">
        <v>195</v>
      </c>
      <c r="G6648" s="1" t="s">
        <v>11807</v>
      </c>
      <c r="H6648" s="1" t="s">
        <v>15835</v>
      </c>
      <c r="I6648" s="5">
        <v>633</v>
      </c>
      <c r="J6648" s="5">
        <v>14609037</v>
      </c>
      <c r="K6648" s="3">
        <f>+Tabella2026[[#This Row],[POP_2024]]/SUM(Tabella2026[POP_2024])</f>
        <v>1.0739104169378305E-5</v>
      </c>
      <c r="L6648" s="3">
        <f>+Tabella2026[[#This Row],[INCIDENZA POPOLAZIONE]]*(PLAFOND/2)</f>
        <v>3161.5842131368458</v>
      </c>
      <c r="M6648" s="3">
        <f>+IFERROR(Tabella2026[[#This Row],[reddito_2024]]/Tabella2026[[#This Row],[POP_2024]],"")</f>
        <v>23079.04739336493</v>
      </c>
      <c r="N6648" s="3">
        <f>+IF(Tabella2026[[#This Row],[REDDITO COMPLESSIVO PROCAPITE]]&lt;media_aggr_reddito_pc,(media_aggr_reddito_pc-Tabella2026[[#This Row],[REDDITO COMPLESSIVO PROCAPITE]]),0)</f>
        <v>0</v>
      </c>
      <c r="O6648" s="3">
        <f>+Tabella2026[[#This Row],[DIFFERENZA REDDITO INFERIORE ALLA MEDIA DALLA MEDIA]]*Tabella2026[[#This Row],[POP_2024]]</f>
        <v>0</v>
      </c>
      <c r="P6648" s="3">
        <f>+Tabella2026[[#This Row],[POPOLAZIONE PER DIFFERENZA ]]/SUM(Tabella2026[[POPOLAZIONE PER DIFFERENZA ]])</f>
        <v>0</v>
      </c>
      <c r="Q6648" s="3">
        <f>+Tabella2026[[#This Row],[INCIDENZA POPOLAZIONE PER DIFFERENZA]]*(PLAFOND-SUM(Tabella2026[CONTRIBUTO SULLA BASE DELLA POPOLAZIONE]))</f>
        <v>0</v>
      </c>
      <c r="R6648" s="3">
        <f>+Tabella2026[[#This Row],[CONTRIBUTO SULLA BASE DELLA POPOLAZIONE]]+Tabella2026[[#This Row],[CONTRIBUTO SULLA BASE DEL REDDITO]]</f>
        <v>3161.5842131368458</v>
      </c>
      <c r="S6648" s="3">
        <f>+Tabella2026[[#This Row],[CONTRIBUTO TOTALE]]/(PLAFOND/N_TESSERE)</f>
        <v>6.3231684262736918</v>
      </c>
      <c r="T6648" s="3">
        <f>+MAX(CEILING(Tabella2026[[#This Row],[preDEF1]],1),1)</f>
        <v>7</v>
      </c>
      <c r="U6648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48" s="21">
        <f>+Tabella2026[[#This Row],[DEF - n. card]]*(PLAFOND/N_TESSERE)</f>
        <v>3500</v>
      </c>
      <c r="W6648" s="18"/>
    </row>
    <row r="6649" spans="2:23" x14ac:dyDescent="0.25">
      <c r="B6649" s="1" t="s">
        <v>13265</v>
      </c>
      <c r="C6649" s="2">
        <v>8046</v>
      </c>
      <c r="D6649" s="1" t="s">
        <v>13266</v>
      </c>
      <c r="E6649" s="1" t="s">
        <v>24</v>
      </c>
      <c r="F6649" s="1" t="s">
        <v>286</v>
      </c>
      <c r="G6649" s="1" t="s">
        <v>11807</v>
      </c>
      <c r="H6649" s="1" t="s">
        <v>15835</v>
      </c>
      <c r="I6649" s="5">
        <v>633</v>
      </c>
      <c r="J6649" s="5">
        <v>8213015</v>
      </c>
      <c r="K6649" s="3">
        <f>+Tabella2026[[#This Row],[POP_2024]]/SUM(Tabella2026[POP_2024])</f>
        <v>1.0739104169378305E-5</v>
      </c>
      <c r="L6649" s="3">
        <f>+Tabella2026[[#This Row],[INCIDENZA POPOLAZIONE]]*(PLAFOND/2)</f>
        <v>3161.5842131368458</v>
      </c>
      <c r="M6649" s="3">
        <f>+IFERROR(Tabella2026[[#This Row],[reddito_2024]]/Tabella2026[[#This Row],[POP_2024]],"")</f>
        <v>12974.747235387045</v>
      </c>
      <c r="N6649" s="3">
        <f>+IF(Tabella2026[[#This Row],[REDDITO COMPLESSIVO PROCAPITE]]&lt;media_aggr_reddito_pc,(media_aggr_reddito_pc-Tabella2026[[#This Row],[REDDITO COMPLESSIVO PROCAPITE]]),0)</f>
        <v>4850.3188272216958</v>
      </c>
      <c r="O6649" s="3">
        <f>+Tabella2026[[#This Row],[DIFFERENZA REDDITO INFERIORE ALLA MEDIA DALLA MEDIA]]*Tabella2026[[#This Row],[POP_2024]]</f>
        <v>3070251.8176313336</v>
      </c>
      <c r="P6649" s="3">
        <f>+Tabella2026[[#This Row],[POPOLAZIONE PER DIFFERENZA ]]/SUM(Tabella2026[[POPOLAZIONE PER DIFFERENZA ]])</f>
        <v>2.7238724714803748E-5</v>
      </c>
      <c r="Q6649" s="3">
        <f>+Tabella2026[[#This Row],[INCIDENZA POPOLAZIONE PER DIFFERENZA]]*(PLAFOND-SUM(Tabella2026[CONTRIBUTO SULLA BASE DELLA POPOLAZIONE]))</f>
        <v>8019.0601269947201</v>
      </c>
      <c r="R6649" s="3">
        <f>+Tabella2026[[#This Row],[CONTRIBUTO SULLA BASE DELLA POPOLAZIONE]]+Tabella2026[[#This Row],[CONTRIBUTO SULLA BASE DEL REDDITO]]</f>
        <v>11180.644340131566</v>
      </c>
      <c r="S6649" s="3">
        <f>+Tabella2026[[#This Row],[CONTRIBUTO TOTALE]]/(PLAFOND/N_TESSERE)</f>
        <v>22.361288680263133</v>
      </c>
      <c r="T6649" s="3">
        <f>+MAX(CEILING(Tabella2026[[#This Row],[preDEF1]],1),1)</f>
        <v>23</v>
      </c>
      <c r="U664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649" s="21">
        <f>+Tabella2026[[#This Row],[DEF - n. card]]*(PLAFOND/N_TESSERE)</f>
        <v>11500</v>
      </c>
      <c r="W6649" s="18"/>
    </row>
    <row r="6650" spans="2:23" x14ac:dyDescent="0.25">
      <c r="B6650" s="1" t="s">
        <v>13393</v>
      </c>
      <c r="C6650" s="2">
        <v>6074</v>
      </c>
      <c r="D6650" s="1" t="s">
        <v>13394</v>
      </c>
      <c r="E6650" s="1" t="s">
        <v>18</v>
      </c>
      <c r="F6650" s="1" t="s">
        <v>138</v>
      </c>
      <c r="G6650" s="1" t="s">
        <v>11807</v>
      </c>
      <c r="H6650" s="1" t="s">
        <v>15835</v>
      </c>
      <c r="I6650" s="5">
        <v>632</v>
      </c>
      <c r="J6650" s="5">
        <v>12769714</v>
      </c>
      <c r="K6650" s="3">
        <f>+Tabella2026[[#This Row],[POP_2024]]/SUM(Tabella2026[POP_2024])</f>
        <v>1.0722138759948007E-5</v>
      </c>
      <c r="L6650" s="3">
        <f>+Tabella2026[[#This Row],[INCIDENZA POPOLAZIONE]]*(PLAFOND/2)</f>
        <v>3156.5896093246233</v>
      </c>
      <c r="M6650" s="3">
        <f>+IFERROR(Tabella2026[[#This Row],[reddito_2024]]/Tabella2026[[#This Row],[POP_2024]],"")</f>
        <v>20205.243670886077</v>
      </c>
      <c r="N6650" s="3">
        <f>+IF(Tabella2026[[#This Row],[REDDITO COMPLESSIVO PROCAPITE]]&lt;media_aggr_reddito_pc,(media_aggr_reddito_pc-Tabella2026[[#This Row],[REDDITO COMPLESSIVO PROCAPITE]]),0)</f>
        <v>0</v>
      </c>
      <c r="O6650" s="3">
        <f>+Tabella2026[[#This Row],[DIFFERENZA REDDITO INFERIORE ALLA MEDIA DALLA MEDIA]]*Tabella2026[[#This Row],[POP_2024]]</f>
        <v>0</v>
      </c>
      <c r="P6650" s="3">
        <f>+Tabella2026[[#This Row],[POPOLAZIONE PER DIFFERENZA ]]/SUM(Tabella2026[[POPOLAZIONE PER DIFFERENZA ]])</f>
        <v>0</v>
      </c>
      <c r="Q6650" s="3">
        <f>+Tabella2026[[#This Row],[INCIDENZA POPOLAZIONE PER DIFFERENZA]]*(PLAFOND-SUM(Tabella2026[CONTRIBUTO SULLA BASE DELLA POPOLAZIONE]))</f>
        <v>0</v>
      </c>
      <c r="R6650" s="3">
        <f>+Tabella2026[[#This Row],[CONTRIBUTO SULLA BASE DELLA POPOLAZIONE]]+Tabella2026[[#This Row],[CONTRIBUTO SULLA BASE DEL REDDITO]]</f>
        <v>3156.5896093246233</v>
      </c>
      <c r="S6650" s="3">
        <f>+Tabella2026[[#This Row],[CONTRIBUTO TOTALE]]/(PLAFOND/N_TESSERE)</f>
        <v>6.313179218649247</v>
      </c>
      <c r="T6650" s="3">
        <f>+MAX(CEILING(Tabella2026[[#This Row],[preDEF1]],1),1)</f>
        <v>7</v>
      </c>
      <c r="U6650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50" s="21">
        <f>+Tabella2026[[#This Row],[DEF - n. card]]*(PLAFOND/N_TESSERE)</f>
        <v>3500</v>
      </c>
      <c r="W6650" s="18"/>
    </row>
    <row r="6651" spans="2:23" x14ac:dyDescent="0.25">
      <c r="B6651" s="1" t="s">
        <v>13439</v>
      </c>
      <c r="C6651" s="2">
        <v>6052</v>
      </c>
      <c r="D6651" s="1" t="s">
        <v>13440</v>
      </c>
      <c r="E6651" s="1" t="s">
        <v>18</v>
      </c>
      <c r="F6651" s="1" t="s">
        <v>138</v>
      </c>
      <c r="G6651" s="1" t="s">
        <v>11807</v>
      </c>
      <c r="H6651" s="1" t="s">
        <v>15835</v>
      </c>
      <c r="I6651" s="5">
        <v>631</v>
      </c>
      <c r="J6651" s="5">
        <v>10359002</v>
      </c>
      <c r="K6651" s="3">
        <f>+Tabella2026[[#This Row],[POP_2024]]/SUM(Tabella2026[POP_2024])</f>
        <v>1.070517335051771E-5</v>
      </c>
      <c r="L6651" s="3">
        <f>+Tabella2026[[#This Row],[INCIDENZA POPOLAZIONE]]*(PLAFOND/2)</f>
        <v>3151.5950055124013</v>
      </c>
      <c r="M6651" s="3">
        <f>+IFERROR(Tabella2026[[#This Row],[reddito_2024]]/Tabella2026[[#This Row],[POP_2024]],"")</f>
        <v>16416.801901743263</v>
      </c>
      <c r="N6651" s="3">
        <f>+IF(Tabella2026[[#This Row],[REDDITO COMPLESSIVO PROCAPITE]]&lt;media_aggr_reddito_pc,(media_aggr_reddito_pc-Tabella2026[[#This Row],[REDDITO COMPLESSIVO PROCAPITE]]),0)</f>
        <v>1408.2641608654776</v>
      </c>
      <c r="O6651" s="3">
        <f>+Tabella2026[[#This Row],[DIFFERENZA REDDITO INFERIORE ALLA MEDIA DALLA MEDIA]]*Tabella2026[[#This Row],[POP_2024]]</f>
        <v>888614.68550611637</v>
      </c>
      <c r="P6651" s="3">
        <f>+Tabella2026[[#This Row],[POPOLAZIONE PER DIFFERENZA ]]/SUM(Tabella2026[[POPOLAZIONE PER DIFFERENZA ]])</f>
        <v>7.8836304752053537E-6</v>
      </c>
      <c r="Q6651" s="3">
        <f>+Tabella2026[[#This Row],[INCIDENZA POPOLAZIONE PER DIFFERENZA]]*(PLAFOND-SUM(Tabella2026[CONTRIBUTO SULLA BASE DELLA POPOLAZIONE]))</f>
        <v>2320.9348991776092</v>
      </c>
      <c r="R6651" s="3">
        <f>+Tabella2026[[#This Row],[CONTRIBUTO SULLA BASE DELLA POPOLAZIONE]]+Tabella2026[[#This Row],[CONTRIBUTO SULLA BASE DEL REDDITO]]</f>
        <v>5472.5299046900109</v>
      </c>
      <c r="S6651" s="3">
        <f>+Tabella2026[[#This Row],[CONTRIBUTO TOTALE]]/(PLAFOND/N_TESSERE)</f>
        <v>10.945059809380021</v>
      </c>
      <c r="T6651" s="3">
        <f>+MAX(CEILING(Tabella2026[[#This Row],[preDEF1]],1),1)</f>
        <v>11</v>
      </c>
      <c r="U6651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651" s="21">
        <f>+Tabella2026[[#This Row],[DEF - n. card]]*(PLAFOND/N_TESSERE)</f>
        <v>5500</v>
      </c>
      <c r="W6651" s="18"/>
    </row>
    <row r="6652" spans="2:23" x14ac:dyDescent="0.25">
      <c r="B6652" s="1" t="s">
        <v>13235</v>
      </c>
      <c r="C6652" s="2">
        <v>45005</v>
      </c>
      <c r="D6652" s="1" t="s">
        <v>13236</v>
      </c>
      <c r="E6652" s="1" t="s">
        <v>30</v>
      </c>
      <c r="F6652" s="1" t="s">
        <v>208</v>
      </c>
      <c r="G6652" s="1" t="s">
        <v>11807</v>
      </c>
      <c r="H6652" s="1" t="s">
        <v>15834</v>
      </c>
      <c r="I6652" s="5">
        <v>631</v>
      </c>
      <c r="J6652" s="5">
        <v>10705086</v>
      </c>
      <c r="K6652" s="3">
        <f>+Tabella2026[[#This Row],[POP_2024]]/SUM(Tabella2026[POP_2024])</f>
        <v>1.070517335051771E-5</v>
      </c>
      <c r="L6652" s="3">
        <f>+Tabella2026[[#This Row],[INCIDENZA POPOLAZIONE]]*(PLAFOND/2)</f>
        <v>3151.5950055124013</v>
      </c>
      <c r="M6652" s="3">
        <f>+IFERROR(Tabella2026[[#This Row],[reddito_2024]]/Tabella2026[[#This Row],[POP_2024]],"")</f>
        <v>16965.270998415213</v>
      </c>
      <c r="N6652" s="3">
        <f>+IF(Tabella2026[[#This Row],[REDDITO COMPLESSIVO PROCAPITE]]&lt;media_aggr_reddito_pc,(media_aggr_reddito_pc-Tabella2026[[#This Row],[REDDITO COMPLESSIVO PROCAPITE]]),0)</f>
        <v>859.79506419352765</v>
      </c>
      <c r="O6652" s="3">
        <f>+Tabella2026[[#This Row],[DIFFERENZA REDDITO INFERIORE ALLA MEDIA DALLA MEDIA]]*Tabella2026[[#This Row],[POP_2024]]</f>
        <v>542530.6855061159</v>
      </c>
      <c r="P6652" s="3">
        <f>+Tabella2026[[#This Row],[POPOLAZIONE PER DIFFERENZA ]]/SUM(Tabella2026[[POPOLAZIONE PER DIFFERENZA ]])</f>
        <v>4.8132351577714584E-6</v>
      </c>
      <c r="Q6652" s="3">
        <f>+Tabella2026[[#This Row],[INCIDENZA POPOLAZIONE PER DIFFERENZA]]*(PLAFOND-SUM(Tabella2026[CONTRIBUTO SULLA BASE DELLA POPOLAZIONE]))</f>
        <v>1417.0128205215547</v>
      </c>
      <c r="R6652" s="3">
        <f>+Tabella2026[[#This Row],[CONTRIBUTO SULLA BASE DELLA POPOLAZIONE]]+Tabella2026[[#This Row],[CONTRIBUTO SULLA BASE DEL REDDITO]]</f>
        <v>4568.6078260339564</v>
      </c>
      <c r="S6652" s="3">
        <f>+Tabella2026[[#This Row],[CONTRIBUTO TOTALE]]/(PLAFOND/N_TESSERE)</f>
        <v>9.137215652067912</v>
      </c>
      <c r="T6652" s="3">
        <f>+MAX(CEILING(Tabella2026[[#This Row],[preDEF1]],1),1)</f>
        <v>10</v>
      </c>
      <c r="U6652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652" s="21">
        <f>+Tabella2026[[#This Row],[DEF - n. card]]*(PLAFOND/N_TESSERE)</f>
        <v>5000</v>
      </c>
      <c r="W6652" s="18"/>
    </row>
    <row r="6653" spans="2:23" x14ac:dyDescent="0.25">
      <c r="B6653" s="1" t="s">
        <v>13317</v>
      </c>
      <c r="C6653" s="2">
        <v>7035</v>
      </c>
      <c r="D6653" s="1" t="s">
        <v>13318</v>
      </c>
      <c r="E6653" s="1" t="s">
        <v>565</v>
      </c>
      <c r="F6653" s="1" t="s">
        <v>565</v>
      </c>
      <c r="G6653" s="1" t="s">
        <v>11807</v>
      </c>
      <c r="H6653" s="1" t="s">
        <v>15835</v>
      </c>
      <c r="I6653" s="5">
        <v>631</v>
      </c>
      <c r="J6653" s="5">
        <v>13584917</v>
      </c>
      <c r="K6653" s="3">
        <f>+Tabella2026[[#This Row],[POP_2024]]/SUM(Tabella2026[POP_2024])</f>
        <v>1.070517335051771E-5</v>
      </c>
      <c r="L6653" s="3">
        <f>+Tabella2026[[#This Row],[INCIDENZA POPOLAZIONE]]*(PLAFOND/2)</f>
        <v>3151.5950055124013</v>
      </c>
      <c r="M6653" s="3">
        <f>+IFERROR(Tabella2026[[#This Row],[reddito_2024]]/Tabella2026[[#This Row],[POP_2024]],"")</f>
        <v>21529.18700475436</v>
      </c>
      <c r="N6653" s="3">
        <f>+IF(Tabella2026[[#This Row],[REDDITO COMPLESSIVO PROCAPITE]]&lt;media_aggr_reddito_pc,(media_aggr_reddito_pc-Tabella2026[[#This Row],[REDDITO COMPLESSIVO PROCAPITE]]),0)</f>
        <v>0</v>
      </c>
      <c r="O6653" s="3">
        <f>+Tabella2026[[#This Row],[DIFFERENZA REDDITO INFERIORE ALLA MEDIA DALLA MEDIA]]*Tabella2026[[#This Row],[POP_2024]]</f>
        <v>0</v>
      </c>
      <c r="P6653" s="3">
        <f>+Tabella2026[[#This Row],[POPOLAZIONE PER DIFFERENZA ]]/SUM(Tabella2026[[POPOLAZIONE PER DIFFERENZA ]])</f>
        <v>0</v>
      </c>
      <c r="Q6653" s="3">
        <f>+Tabella2026[[#This Row],[INCIDENZA POPOLAZIONE PER DIFFERENZA]]*(PLAFOND-SUM(Tabella2026[CONTRIBUTO SULLA BASE DELLA POPOLAZIONE]))</f>
        <v>0</v>
      </c>
      <c r="R6653" s="3">
        <f>+Tabella2026[[#This Row],[CONTRIBUTO SULLA BASE DELLA POPOLAZIONE]]+Tabella2026[[#This Row],[CONTRIBUTO SULLA BASE DEL REDDITO]]</f>
        <v>3151.5950055124013</v>
      </c>
      <c r="S6653" s="3">
        <f>+Tabella2026[[#This Row],[CONTRIBUTO TOTALE]]/(PLAFOND/N_TESSERE)</f>
        <v>6.3031900110248023</v>
      </c>
      <c r="T6653" s="3">
        <f>+MAX(CEILING(Tabella2026[[#This Row],[preDEF1]],1),1)</f>
        <v>7</v>
      </c>
      <c r="U6653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53" s="21">
        <f>+Tabella2026[[#This Row],[DEF - n. card]]*(PLAFOND/N_TESSERE)</f>
        <v>3500</v>
      </c>
      <c r="W6653" s="18"/>
    </row>
    <row r="6654" spans="2:23" x14ac:dyDescent="0.25">
      <c r="B6654" s="1" t="s">
        <v>13287</v>
      </c>
      <c r="C6654" s="2">
        <v>41041</v>
      </c>
      <c r="D6654" s="1" t="s">
        <v>13288</v>
      </c>
      <c r="E6654" s="1" t="s">
        <v>117</v>
      </c>
      <c r="F6654" s="1" t="s">
        <v>130</v>
      </c>
      <c r="G6654" s="1" t="s">
        <v>11807</v>
      </c>
      <c r="H6654" s="1" t="s">
        <v>15834</v>
      </c>
      <c r="I6654" s="5">
        <v>631</v>
      </c>
      <c r="J6654" s="5">
        <v>10270818</v>
      </c>
      <c r="K6654" s="3">
        <f>+Tabella2026[[#This Row],[POP_2024]]/SUM(Tabella2026[POP_2024])</f>
        <v>1.070517335051771E-5</v>
      </c>
      <c r="L6654" s="3">
        <f>+Tabella2026[[#This Row],[INCIDENZA POPOLAZIONE]]*(PLAFOND/2)</f>
        <v>3151.5950055124013</v>
      </c>
      <c r="M6654" s="3">
        <f>+IFERROR(Tabella2026[[#This Row],[reddito_2024]]/Tabella2026[[#This Row],[POP_2024]],"")</f>
        <v>16277.049128367671</v>
      </c>
      <c r="N6654" s="3">
        <f>+IF(Tabella2026[[#This Row],[REDDITO COMPLESSIVO PROCAPITE]]&lt;media_aggr_reddito_pc,(media_aggr_reddito_pc-Tabella2026[[#This Row],[REDDITO COMPLESSIVO PROCAPITE]]),0)</f>
        <v>1548.01693424107</v>
      </c>
      <c r="O6654" s="3">
        <f>+Tabella2026[[#This Row],[DIFFERENZA REDDITO INFERIORE ALLA MEDIA DALLA MEDIA]]*Tabella2026[[#This Row],[POP_2024]]</f>
        <v>976798.6855061152</v>
      </c>
      <c r="P6654" s="3">
        <f>+Tabella2026[[#This Row],[POPOLAZIONE PER DIFFERENZA ]]/SUM(Tabella2026[[POPOLAZIONE PER DIFFERENZA ]])</f>
        <v>8.6659831429755682E-6</v>
      </c>
      <c r="Q6654" s="3">
        <f>+Tabella2026[[#This Row],[INCIDENZA POPOLAZIONE PER DIFFERENZA]]*(PLAFOND-SUM(Tabella2026[CONTRIBUTO SULLA BASE DELLA POPOLAZIONE]))</f>
        <v>2551.2589378046605</v>
      </c>
      <c r="R6654" s="3">
        <f>+Tabella2026[[#This Row],[CONTRIBUTO SULLA BASE DELLA POPOLAZIONE]]+Tabella2026[[#This Row],[CONTRIBUTO SULLA BASE DEL REDDITO]]</f>
        <v>5702.8539433170617</v>
      </c>
      <c r="S6654" s="3">
        <f>+Tabella2026[[#This Row],[CONTRIBUTO TOTALE]]/(PLAFOND/N_TESSERE)</f>
        <v>11.405707886634124</v>
      </c>
      <c r="T6654" s="3">
        <f>+MAX(CEILING(Tabella2026[[#This Row],[preDEF1]],1),1)</f>
        <v>12</v>
      </c>
      <c r="U6654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654" s="21">
        <f>+Tabella2026[[#This Row],[DEF - n. card]]*(PLAFOND/N_TESSERE)</f>
        <v>6000</v>
      </c>
      <c r="W6654" s="18"/>
    </row>
    <row r="6655" spans="2:23" x14ac:dyDescent="0.25">
      <c r="B6655" s="1" t="s">
        <v>13377</v>
      </c>
      <c r="C6655" s="2">
        <v>4014</v>
      </c>
      <c r="D6655" s="1" t="s">
        <v>13378</v>
      </c>
      <c r="E6655" s="1" t="s">
        <v>18</v>
      </c>
      <c r="F6655" s="1" t="s">
        <v>263</v>
      </c>
      <c r="G6655" s="1" t="s">
        <v>11807</v>
      </c>
      <c r="H6655" s="1" t="s">
        <v>15835</v>
      </c>
      <c r="I6655" s="5">
        <v>629</v>
      </c>
      <c r="J6655" s="5">
        <v>9342013</v>
      </c>
      <c r="K6655" s="3">
        <f>+Tabella2026[[#This Row],[POP_2024]]/SUM(Tabella2026[POP_2024])</f>
        <v>1.0671242531657114E-5</v>
      </c>
      <c r="L6655" s="3">
        <f>+Tabella2026[[#This Row],[INCIDENZA POPOLAZIONE]]*(PLAFOND/2)</f>
        <v>3141.6057978879558</v>
      </c>
      <c r="M6655" s="3">
        <f>+IFERROR(Tabella2026[[#This Row],[reddito_2024]]/Tabella2026[[#This Row],[POP_2024]],"")</f>
        <v>14852.166931637519</v>
      </c>
      <c r="N6655" s="3">
        <f>+IF(Tabella2026[[#This Row],[REDDITO COMPLESSIVO PROCAPITE]]&lt;media_aggr_reddito_pc,(media_aggr_reddito_pc-Tabella2026[[#This Row],[REDDITO COMPLESSIVO PROCAPITE]]),0)</f>
        <v>2972.8991309712219</v>
      </c>
      <c r="O6655" s="3">
        <f>+Tabella2026[[#This Row],[DIFFERENZA REDDITO INFERIORE ALLA MEDIA DALLA MEDIA]]*Tabella2026[[#This Row],[POP_2024]]</f>
        <v>1869953.5533808987</v>
      </c>
      <c r="P6655" s="3">
        <f>+Tabella2026[[#This Row],[POPOLAZIONE PER DIFFERENZA ]]/SUM(Tabella2026[[POPOLAZIONE PER DIFFERENZA ]])</f>
        <v>1.6589893303705394E-5</v>
      </c>
      <c r="Q6655" s="3">
        <f>+Tabella2026[[#This Row],[INCIDENZA POPOLAZIONE PER DIFFERENZA]]*(PLAFOND-SUM(Tabella2026[CONTRIBUTO SULLA BASE DELLA POPOLAZIONE]))</f>
        <v>4884.0521461909102</v>
      </c>
      <c r="R6655" s="3">
        <f>+Tabella2026[[#This Row],[CONTRIBUTO SULLA BASE DELLA POPOLAZIONE]]+Tabella2026[[#This Row],[CONTRIBUTO SULLA BASE DEL REDDITO]]</f>
        <v>8025.6579440788664</v>
      </c>
      <c r="S6655" s="3">
        <f>+Tabella2026[[#This Row],[CONTRIBUTO TOTALE]]/(PLAFOND/N_TESSERE)</f>
        <v>16.051315888157731</v>
      </c>
      <c r="T6655" s="3">
        <f>+MAX(CEILING(Tabella2026[[#This Row],[preDEF1]],1),1)</f>
        <v>17</v>
      </c>
      <c r="U6655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655" s="21">
        <f>+Tabella2026[[#This Row],[DEF - n. card]]*(PLAFOND/N_TESSERE)</f>
        <v>8500</v>
      </c>
      <c r="W6655" s="18"/>
    </row>
    <row r="6656" spans="2:23" x14ac:dyDescent="0.25">
      <c r="B6656" s="1" t="s">
        <v>13479</v>
      </c>
      <c r="C6656" s="2">
        <v>16026</v>
      </c>
      <c r="D6656" s="1" t="s">
        <v>13480</v>
      </c>
      <c r="E6656" s="1" t="s">
        <v>12</v>
      </c>
      <c r="F6656" s="1" t="s">
        <v>93</v>
      </c>
      <c r="G6656" s="1" t="s">
        <v>11807</v>
      </c>
      <c r="H6656" s="1" t="s">
        <v>15835</v>
      </c>
      <c r="I6656" s="5">
        <v>629</v>
      </c>
      <c r="J6656" s="5">
        <v>10277630</v>
      </c>
      <c r="K6656" s="3">
        <f>+Tabella2026[[#This Row],[POP_2024]]/SUM(Tabella2026[POP_2024])</f>
        <v>1.0671242531657114E-5</v>
      </c>
      <c r="L6656" s="3">
        <f>+Tabella2026[[#This Row],[INCIDENZA POPOLAZIONE]]*(PLAFOND/2)</f>
        <v>3141.6057978879558</v>
      </c>
      <c r="M6656" s="3">
        <f>+IFERROR(Tabella2026[[#This Row],[reddito_2024]]/Tabella2026[[#This Row],[POP_2024]],"")</f>
        <v>16339.634340222576</v>
      </c>
      <c r="N6656" s="3">
        <f>+IF(Tabella2026[[#This Row],[REDDITO COMPLESSIVO PROCAPITE]]&lt;media_aggr_reddito_pc,(media_aggr_reddito_pc-Tabella2026[[#This Row],[REDDITO COMPLESSIVO PROCAPITE]]),0)</f>
        <v>1485.4317223861653</v>
      </c>
      <c r="O6656" s="3">
        <f>+Tabella2026[[#This Row],[DIFFERENZA REDDITO INFERIORE ALLA MEDIA DALLA MEDIA]]*Tabella2026[[#This Row],[POP_2024]]</f>
        <v>934336.55338089797</v>
      </c>
      <c r="P6656" s="3">
        <f>+Tabella2026[[#This Row],[POPOLAZIONE PER DIFFERENZA ]]/SUM(Tabella2026[[POPOLAZIONE PER DIFFERENZA ]])</f>
        <v>8.2892667052161613E-6</v>
      </c>
      <c r="Q6656" s="3">
        <f>+Tabella2026[[#This Row],[INCIDENZA POPOLAZIONE PER DIFFERENZA]]*(PLAFOND-SUM(Tabella2026[CONTRIBUTO SULLA BASE DELLA POPOLAZIONE]))</f>
        <v>2440.3539010656191</v>
      </c>
      <c r="R6656" s="3">
        <f>+Tabella2026[[#This Row],[CONTRIBUTO SULLA BASE DELLA POPOLAZIONE]]+Tabella2026[[#This Row],[CONTRIBUTO SULLA BASE DEL REDDITO]]</f>
        <v>5581.9596989535748</v>
      </c>
      <c r="S6656" s="3">
        <f>+Tabella2026[[#This Row],[CONTRIBUTO TOTALE]]/(PLAFOND/N_TESSERE)</f>
        <v>11.163919397907149</v>
      </c>
      <c r="T6656" s="3">
        <f>+MAX(CEILING(Tabella2026[[#This Row],[preDEF1]],1),1)</f>
        <v>12</v>
      </c>
      <c r="U6656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656" s="21">
        <f>+Tabella2026[[#This Row],[DEF - n. card]]*(PLAFOND/N_TESSERE)</f>
        <v>6000</v>
      </c>
      <c r="W6656" s="18"/>
    </row>
    <row r="6657" spans="2:23" x14ac:dyDescent="0.25">
      <c r="B6657" s="1" t="s">
        <v>13379</v>
      </c>
      <c r="C6657" s="2">
        <v>8022</v>
      </c>
      <c r="D6657" s="1" t="s">
        <v>13380</v>
      </c>
      <c r="E6657" s="1" t="s">
        <v>24</v>
      </c>
      <c r="F6657" s="1" t="s">
        <v>286</v>
      </c>
      <c r="G6657" s="1" t="s">
        <v>11807</v>
      </c>
      <c r="H6657" s="1" t="s">
        <v>15835</v>
      </c>
      <c r="I6657" s="5">
        <v>629</v>
      </c>
      <c r="J6657" s="5">
        <v>9313618</v>
      </c>
      <c r="K6657" s="3">
        <f>+Tabella2026[[#This Row],[POP_2024]]/SUM(Tabella2026[POP_2024])</f>
        <v>1.0671242531657114E-5</v>
      </c>
      <c r="L6657" s="3">
        <f>+Tabella2026[[#This Row],[INCIDENZA POPOLAZIONE]]*(PLAFOND/2)</f>
        <v>3141.6057978879558</v>
      </c>
      <c r="M6657" s="3">
        <f>+IFERROR(Tabella2026[[#This Row],[reddito_2024]]/Tabella2026[[#This Row],[POP_2024]],"")</f>
        <v>14807.023847376788</v>
      </c>
      <c r="N6657" s="3">
        <f>+IF(Tabella2026[[#This Row],[REDDITO COMPLESSIVO PROCAPITE]]&lt;media_aggr_reddito_pc,(media_aggr_reddito_pc-Tabella2026[[#This Row],[REDDITO COMPLESSIVO PROCAPITE]]),0)</f>
        <v>3018.0422152319534</v>
      </c>
      <c r="O6657" s="3">
        <f>+Tabella2026[[#This Row],[DIFFERENZA REDDITO INFERIORE ALLA MEDIA DALLA MEDIA]]*Tabella2026[[#This Row],[POP_2024]]</f>
        <v>1898348.5533808987</v>
      </c>
      <c r="P6657" s="3">
        <f>+Tabella2026[[#This Row],[POPOLAZIONE PER DIFFERENZA ]]/SUM(Tabella2026[[POPOLAZIONE PER DIFFERENZA ]])</f>
        <v>1.6841808662515785E-5</v>
      </c>
      <c r="Q6657" s="3">
        <f>+Tabella2026[[#This Row],[INCIDENZA POPOLAZIONE PER DIFFERENZA]]*(PLAFOND-SUM(Tabella2026[CONTRIBUTO SULLA BASE DELLA POPOLAZIONE]))</f>
        <v>4958.2158388881708</v>
      </c>
      <c r="R6657" s="3">
        <f>+Tabella2026[[#This Row],[CONTRIBUTO SULLA BASE DELLA POPOLAZIONE]]+Tabella2026[[#This Row],[CONTRIBUTO SULLA BASE DEL REDDITO]]</f>
        <v>8099.821636776127</v>
      </c>
      <c r="S6657" s="3">
        <f>+Tabella2026[[#This Row],[CONTRIBUTO TOTALE]]/(PLAFOND/N_TESSERE)</f>
        <v>16.199643273552255</v>
      </c>
      <c r="T6657" s="3">
        <f>+MAX(CEILING(Tabella2026[[#This Row],[preDEF1]],1),1)</f>
        <v>17</v>
      </c>
      <c r="U6657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657" s="21">
        <f>+Tabella2026[[#This Row],[DEF - n. card]]*(PLAFOND/N_TESSERE)</f>
        <v>8500</v>
      </c>
      <c r="W6657" s="18"/>
    </row>
    <row r="6658" spans="2:23" x14ac:dyDescent="0.25">
      <c r="B6658" s="1" t="s">
        <v>13179</v>
      </c>
      <c r="C6658" s="2">
        <v>34005</v>
      </c>
      <c r="D6658" s="1" t="s">
        <v>13180</v>
      </c>
      <c r="E6658" s="1" t="s">
        <v>27</v>
      </c>
      <c r="F6658" s="1" t="s">
        <v>52</v>
      </c>
      <c r="G6658" s="1" t="s">
        <v>11807</v>
      </c>
      <c r="H6658" s="1" t="s">
        <v>15835</v>
      </c>
      <c r="I6658" s="5">
        <v>628</v>
      </c>
      <c r="J6658" s="5">
        <v>12252316</v>
      </c>
      <c r="K6658" s="3">
        <f>+Tabella2026[[#This Row],[POP_2024]]/SUM(Tabella2026[POP_2024])</f>
        <v>1.0654277122226816E-5</v>
      </c>
      <c r="L6658" s="3">
        <f>+Tabella2026[[#This Row],[INCIDENZA POPOLAZIONE]]*(PLAFOND/2)</f>
        <v>3136.6111940757332</v>
      </c>
      <c r="M6658" s="3">
        <f>+IFERROR(Tabella2026[[#This Row],[reddito_2024]]/Tabella2026[[#This Row],[POP_2024]],"")</f>
        <v>19510.057324840764</v>
      </c>
      <c r="N6658" s="3">
        <f>+IF(Tabella2026[[#This Row],[REDDITO COMPLESSIVO PROCAPITE]]&lt;media_aggr_reddito_pc,(media_aggr_reddito_pc-Tabella2026[[#This Row],[REDDITO COMPLESSIVO PROCAPITE]]),0)</f>
        <v>0</v>
      </c>
      <c r="O6658" s="3">
        <f>+Tabella2026[[#This Row],[DIFFERENZA REDDITO INFERIORE ALLA MEDIA DALLA MEDIA]]*Tabella2026[[#This Row],[POP_2024]]</f>
        <v>0</v>
      </c>
      <c r="P6658" s="3">
        <f>+Tabella2026[[#This Row],[POPOLAZIONE PER DIFFERENZA ]]/SUM(Tabella2026[[POPOLAZIONE PER DIFFERENZA ]])</f>
        <v>0</v>
      </c>
      <c r="Q6658" s="3">
        <f>+Tabella2026[[#This Row],[INCIDENZA POPOLAZIONE PER DIFFERENZA]]*(PLAFOND-SUM(Tabella2026[CONTRIBUTO SULLA BASE DELLA POPOLAZIONE]))</f>
        <v>0</v>
      </c>
      <c r="R6658" s="3">
        <f>+Tabella2026[[#This Row],[CONTRIBUTO SULLA BASE DELLA POPOLAZIONE]]+Tabella2026[[#This Row],[CONTRIBUTO SULLA BASE DEL REDDITO]]</f>
        <v>3136.6111940757332</v>
      </c>
      <c r="S6658" s="3">
        <f>+Tabella2026[[#This Row],[CONTRIBUTO TOTALE]]/(PLAFOND/N_TESSERE)</f>
        <v>6.2732223881514662</v>
      </c>
      <c r="T6658" s="3">
        <f>+MAX(CEILING(Tabella2026[[#This Row],[preDEF1]],1),1)</f>
        <v>7</v>
      </c>
      <c r="U6658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58" s="21">
        <f>+Tabella2026[[#This Row],[DEF - n. card]]*(PLAFOND/N_TESSERE)</f>
        <v>3500</v>
      </c>
      <c r="W6658" s="18"/>
    </row>
    <row r="6659" spans="2:23" x14ac:dyDescent="0.25">
      <c r="B6659" s="1" t="s">
        <v>13473</v>
      </c>
      <c r="C6659" s="2">
        <v>1232</v>
      </c>
      <c r="D6659" s="1" t="s">
        <v>13474</v>
      </c>
      <c r="E6659" s="1" t="s">
        <v>18</v>
      </c>
      <c r="F6659" s="1" t="s">
        <v>17</v>
      </c>
      <c r="G6659" s="1" t="s">
        <v>11807</v>
      </c>
      <c r="H6659" s="1" t="s">
        <v>15835</v>
      </c>
      <c r="I6659" s="5">
        <v>627</v>
      </c>
      <c r="J6659" s="5">
        <v>11470930</v>
      </c>
      <c r="K6659" s="3">
        <f>+Tabella2026[[#This Row],[POP_2024]]/SUM(Tabella2026[POP_2024])</f>
        <v>1.063731171279652E-5</v>
      </c>
      <c r="L6659" s="3">
        <f>+Tabella2026[[#This Row],[INCIDENZA POPOLAZIONE]]*(PLAFOND/2)</f>
        <v>3131.6165902635107</v>
      </c>
      <c r="M6659" s="3">
        <f>+IFERROR(Tabella2026[[#This Row],[reddito_2024]]/Tabella2026[[#This Row],[POP_2024]],"")</f>
        <v>18294.94417862839</v>
      </c>
      <c r="N6659" s="3">
        <f>+IF(Tabella2026[[#This Row],[REDDITO COMPLESSIVO PROCAPITE]]&lt;media_aggr_reddito_pc,(media_aggr_reddito_pc-Tabella2026[[#This Row],[REDDITO COMPLESSIVO PROCAPITE]]),0)</f>
        <v>0</v>
      </c>
      <c r="O6659" s="3">
        <f>+Tabella2026[[#This Row],[DIFFERENZA REDDITO INFERIORE ALLA MEDIA DALLA MEDIA]]*Tabella2026[[#This Row],[POP_2024]]</f>
        <v>0</v>
      </c>
      <c r="P6659" s="3">
        <f>+Tabella2026[[#This Row],[POPOLAZIONE PER DIFFERENZA ]]/SUM(Tabella2026[[POPOLAZIONE PER DIFFERENZA ]])</f>
        <v>0</v>
      </c>
      <c r="Q6659" s="3">
        <f>+Tabella2026[[#This Row],[INCIDENZA POPOLAZIONE PER DIFFERENZA]]*(PLAFOND-SUM(Tabella2026[CONTRIBUTO SULLA BASE DELLA POPOLAZIONE]))</f>
        <v>0</v>
      </c>
      <c r="R6659" s="3">
        <f>+Tabella2026[[#This Row],[CONTRIBUTO SULLA BASE DELLA POPOLAZIONE]]+Tabella2026[[#This Row],[CONTRIBUTO SULLA BASE DEL REDDITO]]</f>
        <v>3131.6165902635107</v>
      </c>
      <c r="S6659" s="3">
        <f>+Tabella2026[[#This Row],[CONTRIBUTO TOTALE]]/(PLAFOND/N_TESSERE)</f>
        <v>6.2632331805270214</v>
      </c>
      <c r="T6659" s="3">
        <f>+MAX(CEILING(Tabella2026[[#This Row],[preDEF1]],1),1)</f>
        <v>7</v>
      </c>
      <c r="U6659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59" s="21">
        <f>+Tabella2026[[#This Row],[DEF - n. card]]*(PLAFOND/N_TESSERE)</f>
        <v>3500</v>
      </c>
      <c r="W6659" s="18"/>
    </row>
    <row r="6660" spans="2:23" x14ac:dyDescent="0.25">
      <c r="B6660" s="1" t="s">
        <v>13429</v>
      </c>
      <c r="C6660" s="2">
        <v>6079</v>
      </c>
      <c r="D6660" s="1" t="s">
        <v>13430</v>
      </c>
      <c r="E6660" s="1" t="s">
        <v>18</v>
      </c>
      <c r="F6660" s="1" t="s">
        <v>138</v>
      </c>
      <c r="G6660" s="1" t="s">
        <v>11807</v>
      </c>
      <c r="H6660" s="1" t="s">
        <v>15835</v>
      </c>
      <c r="I6660" s="5">
        <v>626</v>
      </c>
      <c r="J6660" s="5">
        <v>9458885</v>
      </c>
      <c r="K6660" s="3">
        <f>+Tabella2026[[#This Row],[POP_2024]]/SUM(Tabella2026[POP_2024])</f>
        <v>1.0620346303366222E-5</v>
      </c>
      <c r="L6660" s="3">
        <f>+Tabella2026[[#This Row],[INCIDENZA POPOLAZIONE]]*(PLAFOND/2)</f>
        <v>3126.6219864512882</v>
      </c>
      <c r="M6660" s="3">
        <f>+IFERROR(Tabella2026[[#This Row],[reddito_2024]]/Tabella2026[[#This Row],[POP_2024]],"")</f>
        <v>15110.039936102236</v>
      </c>
      <c r="N6660" s="3">
        <f>+IF(Tabella2026[[#This Row],[REDDITO COMPLESSIVO PROCAPITE]]&lt;media_aggr_reddito_pc,(media_aggr_reddito_pc-Tabella2026[[#This Row],[REDDITO COMPLESSIVO PROCAPITE]]),0)</f>
        <v>2715.0261265065055</v>
      </c>
      <c r="O6660" s="3">
        <f>+Tabella2026[[#This Row],[DIFFERENZA REDDITO INFERIORE ALLA MEDIA DALLA MEDIA]]*Tabella2026[[#This Row],[POP_2024]]</f>
        <v>1699606.3551930725</v>
      </c>
      <c r="P6660" s="3">
        <f>+Tabella2026[[#This Row],[POPOLAZIONE PER DIFFERENZA ]]/SUM(Tabella2026[[POPOLAZIONE PER DIFFERENZA ]])</f>
        <v>1.5078603444440347E-5</v>
      </c>
      <c r="Q6660" s="3">
        <f>+Tabella2026[[#This Row],[INCIDENZA POPOLAZIONE PER DIFFERENZA]]*(PLAFOND-SUM(Tabella2026[CONTRIBUTO SULLA BASE DELLA POPOLAZIONE]))</f>
        <v>4439.1295450906728</v>
      </c>
      <c r="R6660" s="3">
        <f>+Tabella2026[[#This Row],[CONTRIBUTO SULLA BASE DELLA POPOLAZIONE]]+Tabella2026[[#This Row],[CONTRIBUTO SULLA BASE DEL REDDITO]]</f>
        <v>7565.7515315419605</v>
      </c>
      <c r="S6660" s="3">
        <f>+Tabella2026[[#This Row],[CONTRIBUTO TOTALE]]/(PLAFOND/N_TESSERE)</f>
        <v>15.131503063083921</v>
      </c>
      <c r="T6660" s="3">
        <f>+MAX(CEILING(Tabella2026[[#This Row],[preDEF1]],1),1)</f>
        <v>16</v>
      </c>
      <c r="U6660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660" s="21">
        <f>+Tabella2026[[#This Row],[DEF - n. card]]*(PLAFOND/N_TESSERE)</f>
        <v>8000</v>
      </c>
      <c r="W6660" s="18"/>
    </row>
    <row r="6661" spans="2:23" x14ac:dyDescent="0.25">
      <c r="B6661" s="1" t="s">
        <v>13361</v>
      </c>
      <c r="C6661" s="2">
        <v>18149</v>
      </c>
      <c r="D6661" s="1" t="s">
        <v>13362</v>
      </c>
      <c r="E6661" s="1" t="s">
        <v>12</v>
      </c>
      <c r="F6661" s="1" t="s">
        <v>195</v>
      </c>
      <c r="G6661" s="1" t="s">
        <v>11807</v>
      </c>
      <c r="H6661" s="1" t="s">
        <v>15835</v>
      </c>
      <c r="I6661" s="5">
        <v>625</v>
      </c>
      <c r="J6661" s="5">
        <v>10674941</v>
      </c>
      <c r="K6661" s="3">
        <f>+Tabella2026[[#This Row],[POP_2024]]/SUM(Tabella2026[POP_2024])</f>
        <v>1.0603380893935924E-5</v>
      </c>
      <c r="L6661" s="3">
        <f>+Tabella2026[[#This Row],[INCIDENZA POPOLAZIONE]]*(PLAFOND/2)</f>
        <v>3121.6273826390657</v>
      </c>
      <c r="M6661" s="3">
        <f>+IFERROR(Tabella2026[[#This Row],[reddito_2024]]/Tabella2026[[#This Row],[POP_2024]],"")</f>
        <v>17079.905599999998</v>
      </c>
      <c r="N6661" s="3">
        <f>+IF(Tabella2026[[#This Row],[REDDITO COMPLESSIVO PROCAPITE]]&lt;media_aggr_reddito_pc,(media_aggr_reddito_pc-Tabella2026[[#This Row],[REDDITO COMPLESSIVO PROCAPITE]]),0)</f>
        <v>745.16046260874282</v>
      </c>
      <c r="O6661" s="3">
        <f>+Tabella2026[[#This Row],[DIFFERENZA REDDITO INFERIORE ALLA MEDIA DALLA MEDIA]]*Tabella2026[[#This Row],[POP_2024]]</f>
        <v>465725.28913046425</v>
      </c>
      <c r="P6661" s="3">
        <f>+Tabella2026[[#This Row],[POPOLAZIONE PER DIFFERENZA ]]/SUM(Tabella2026[[POPOLAZIONE PER DIFFERENZA ]])</f>
        <v>4.1318314251936605E-6</v>
      </c>
      <c r="Q6661" s="3">
        <f>+Tabella2026[[#This Row],[INCIDENZA POPOLAZIONE PER DIFFERENZA]]*(PLAFOND-SUM(Tabella2026[CONTRIBUTO SULLA BASE DELLA POPOLAZIONE]))</f>
        <v>1216.4080727034498</v>
      </c>
      <c r="R6661" s="3">
        <f>+Tabella2026[[#This Row],[CONTRIBUTO SULLA BASE DELLA POPOLAZIONE]]+Tabella2026[[#This Row],[CONTRIBUTO SULLA BASE DEL REDDITO]]</f>
        <v>4338.035455342515</v>
      </c>
      <c r="S6661" s="3">
        <f>+Tabella2026[[#This Row],[CONTRIBUTO TOTALE]]/(PLAFOND/N_TESSERE)</f>
        <v>8.6760709106850307</v>
      </c>
      <c r="T6661" s="3">
        <f>+MAX(CEILING(Tabella2026[[#This Row],[preDEF1]],1),1)</f>
        <v>9</v>
      </c>
      <c r="U666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661" s="21">
        <f>+Tabella2026[[#This Row],[DEF - n. card]]*(PLAFOND/N_TESSERE)</f>
        <v>4500</v>
      </c>
      <c r="W6661" s="18"/>
    </row>
    <row r="6662" spans="2:23" x14ac:dyDescent="0.25">
      <c r="B6662" s="1" t="s">
        <v>13335</v>
      </c>
      <c r="C6662" s="2">
        <v>94024</v>
      </c>
      <c r="D6662" s="1" t="s">
        <v>13336</v>
      </c>
      <c r="E6662" s="1" t="s">
        <v>345</v>
      </c>
      <c r="F6662" s="1" t="s">
        <v>1000</v>
      </c>
      <c r="G6662" s="1" t="s">
        <v>11807</v>
      </c>
      <c r="H6662" s="1" t="s">
        <v>15836</v>
      </c>
      <c r="I6662" s="5">
        <v>624</v>
      </c>
      <c r="J6662" s="5">
        <v>7012495</v>
      </c>
      <c r="K6662" s="3">
        <f>+Tabella2026[[#This Row],[POP_2024]]/SUM(Tabella2026[POP_2024])</f>
        <v>1.0586415484505628E-5</v>
      </c>
      <c r="L6662" s="3">
        <f>+Tabella2026[[#This Row],[INCIDENZA POPOLAZIONE]]*(PLAFOND/2)</f>
        <v>3116.6327788268436</v>
      </c>
      <c r="M6662" s="3">
        <f>+IFERROR(Tabella2026[[#This Row],[reddito_2024]]/Tabella2026[[#This Row],[POP_2024]],"")</f>
        <v>11237.972756410256</v>
      </c>
      <c r="N6662" s="3">
        <f>+IF(Tabella2026[[#This Row],[REDDITO COMPLESSIVO PROCAPITE]]&lt;media_aggr_reddito_pc,(media_aggr_reddito_pc-Tabella2026[[#This Row],[REDDITO COMPLESSIVO PROCAPITE]]),0)</f>
        <v>6587.0933061984852</v>
      </c>
      <c r="O6662" s="3">
        <f>+Tabella2026[[#This Row],[DIFFERENZA REDDITO INFERIORE ALLA MEDIA DALLA MEDIA]]*Tabella2026[[#This Row],[POP_2024]]</f>
        <v>4110346.2230678545</v>
      </c>
      <c r="P6662" s="3">
        <f>+Tabella2026[[#This Row],[POPOLAZIONE PER DIFFERENZA ]]/SUM(Tabella2026[[POPOLAZIONE PER DIFFERENZA ]])</f>
        <v>3.646625615844599E-5</v>
      </c>
      <c r="Q6662" s="3">
        <f>+Tabella2026[[#This Row],[INCIDENZA POPOLAZIONE PER DIFFERENZA]]*(PLAFOND-SUM(Tabella2026[CONTRIBUTO SULLA BASE DELLA POPOLAZIONE]))</f>
        <v>10735.638463354424</v>
      </c>
      <c r="R6662" s="3">
        <f>+Tabella2026[[#This Row],[CONTRIBUTO SULLA BASE DELLA POPOLAZIONE]]+Tabella2026[[#This Row],[CONTRIBUTO SULLA BASE DEL REDDITO]]</f>
        <v>13852.271242181268</v>
      </c>
      <c r="S6662" s="3">
        <f>+Tabella2026[[#This Row],[CONTRIBUTO TOTALE]]/(PLAFOND/N_TESSERE)</f>
        <v>27.704542484362538</v>
      </c>
      <c r="T6662" s="3">
        <f>+MAX(CEILING(Tabella2026[[#This Row],[preDEF1]],1),1)</f>
        <v>28</v>
      </c>
      <c r="U6662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662" s="21">
        <f>+Tabella2026[[#This Row],[DEF - n. card]]*(PLAFOND/N_TESSERE)</f>
        <v>14000</v>
      </c>
      <c r="W6662" s="18"/>
    </row>
    <row r="6663" spans="2:23" x14ac:dyDescent="0.25">
      <c r="B6663" s="1" t="s">
        <v>13425</v>
      </c>
      <c r="C6663" s="2">
        <v>19004</v>
      </c>
      <c r="D6663" s="1" t="s">
        <v>13426</v>
      </c>
      <c r="E6663" s="1" t="s">
        <v>12</v>
      </c>
      <c r="F6663" s="1" t="s">
        <v>193</v>
      </c>
      <c r="G6663" s="1" t="s">
        <v>11807</v>
      </c>
      <c r="H6663" s="1" t="s">
        <v>15835</v>
      </c>
      <c r="I6663" s="5">
        <v>623</v>
      </c>
      <c r="J6663" s="5">
        <v>10577580</v>
      </c>
      <c r="K6663" s="3">
        <f>+Tabella2026[[#This Row],[POP_2024]]/SUM(Tabella2026[POP_2024])</f>
        <v>1.056945007507533E-5</v>
      </c>
      <c r="L6663" s="3">
        <f>+Tabella2026[[#This Row],[INCIDENZA POPOLAZIONE]]*(PLAFOND/2)</f>
        <v>3111.6381750146206</v>
      </c>
      <c r="M6663" s="3">
        <f>+IFERROR(Tabella2026[[#This Row],[reddito_2024]]/Tabella2026[[#This Row],[POP_2024]],"")</f>
        <v>16978.459069020868</v>
      </c>
      <c r="N6663" s="3">
        <f>+IF(Tabella2026[[#This Row],[REDDITO COMPLESSIVO PROCAPITE]]&lt;media_aggr_reddito_pc,(media_aggr_reddito_pc-Tabella2026[[#This Row],[REDDITO COMPLESSIVO PROCAPITE]]),0)</f>
        <v>846.60699358787315</v>
      </c>
      <c r="O6663" s="3">
        <f>+Tabella2026[[#This Row],[DIFFERENZA REDDITO INFERIORE ALLA MEDIA DALLA MEDIA]]*Tabella2026[[#This Row],[POP_2024]]</f>
        <v>527436.15700524498</v>
      </c>
      <c r="P6663" s="3">
        <f>+Tabella2026[[#This Row],[POPOLAZIONE PER DIFFERENZA ]]/SUM(Tabella2026[[POPOLAZIONE PER DIFFERENZA ]])</f>
        <v>4.6793192020267648E-6</v>
      </c>
      <c r="Q6663" s="3">
        <f>+Tabella2026[[#This Row],[INCIDENZA POPOLAZIONE PER DIFFERENZA]]*(PLAFOND-SUM(Tabella2026[CONTRIBUTO SULLA BASE DELLA POPOLAZIONE]))</f>
        <v>1377.5880635872836</v>
      </c>
      <c r="R6663" s="3">
        <f>+Tabella2026[[#This Row],[CONTRIBUTO SULLA BASE DELLA POPOLAZIONE]]+Tabella2026[[#This Row],[CONTRIBUTO SULLA BASE DEL REDDITO]]</f>
        <v>4489.2262386019047</v>
      </c>
      <c r="S6663" s="3">
        <f>+Tabella2026[[#This Row],[CONTRIBUTO TOTALE]]/(PLAFOND/N_TESSERE)</f>
        <v>8.9784524772038097</v>
      </c>
      <c r="T6663" s="3">
        <f>+MAX(CEILING(Tabella2026[[#This Row],[preDEF1]],1),1)</f>
        <v>9</v>
      </c>
      <c r="U6663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663" s="21">
        <f>+Tabella2026[[#This Row],[DEF - n. card]]*(PLAFOND/N_TESSERE)</f>
        <v>4500</v>
      </c>
      <c r="W6663" s="18"/>
    </row>
    <row r="6664" spans="2:23" x14ac:dyDescent="0.25">
      <c r="B6664" s="1" t="s">
        <v>13207</v>
      </c>
      <c r="C6664" s="2">
        <v>16036</v>
      </c>
      <c r="D6664" s="1" t="s">
        <v>13208</v>
      </c>
      <c r="E6664" s="1" t="s">
        <v>12</v>
      </c>
      <c r="F6664" s="1" t="s">
        <v>93</v>
      </c>
      <c r="G6664" s="1" t="s">
        <v>11807</v>
      </c>
      <c r="H6664" s="1" t="s">
        <v>15835</v>
      </c>
      <c r="I6664" s="5">
        <v>623</v>
      </c>
      <c r="J6664" s="5">
        <v>10430766</v>
      </c>
      <c r="K6664" s="3">
        <f>+Tabella2026[[#This Row],[POP_2024]]/SUM(Tabella2026[POP_2024])</f>
        <v>1.056945007507533E-5</v>
      </c>
      <c r="L6664" s="3">
        <f>+Tabella2026[[#This Row],[INCIDENZA POPOLAZIONE]]*(PLAFOND/2)</f>
        <v>3111.6381750146206</v>
      </c>
      <c r="M6664" s="3">
        <f>+IFERROR(Tabella2026[[#This Row],[reddito_2024]]/Tabella2026[[#This Row],[POP_2024]],"")</f>
        <v>16742.8025682183</v>
      </c>
      <c r="N6664" s="3">
        <f>+IF(Tabella2026[[#This Row],[REDDITO COMPLESSIVO PROCAPITE]]&lt;media_aggr_reddito_pc,(media_aggr_reddito_pc-Tabella2026[[#This Row],[REDDITO COMPLESSIVO PROCAPITE]]),0)</f>
        <v>1082.2634943904413</v>
      </c>
      <c r="O6664" s="3">
        <f>+Tabella2026[[#This Row],[DIFFERENZA REDDITO INFERIORE ALLA MEDIA DALLA MEDIA]]*Tabella2026[[#This Row],[POP_2024]]</f>
        <v>674250.15700524498</v>
      </c>
      <c r="P6664" s="3">
        <f>+Tabella2026[[#This Row],[POPOLAZIONE PER DIFFERENZA ]]/SUM(Tabella2026[[POPOLAZIONE PER DIFFERENZA ]])</f>
        <v>5.9818267381559687E-6</v>
      </c>
      <c r="Q6664" s="3">
        <f>+Tabella2026[[#This Row],[INCIDENZA POPOLAZIONE PER DIFFERENZA]]*(PLAFOND-SUM(Tabella2026[CONTRIBUTO SULLA BASE DELLA POPOLAZIONE]))</f>
        <v>1761.0453053430706</v>
      </c>
      <c r="R6664" s="3">
        <f>+Tabella2026[[#This Row],[CONTRIBUTO SULLA BASE DELLA POPOLAZIONE]]+Tabella2026[[#This Row],[CONTRIBUTO SULLA BASE DEL REDDITO]]</f>
        <v>4872.6834803576912</v>
      </c>
      <c r="S6664" s="3">
        <f>+Tabella2026[[#This Row],[CONTRIBUTO TOTALE]]/(PLAFOND/N_TESSERE)</f>
        <v>9.7453669607153817</v>
      </c>
      <c r="T6664" s="3">
        <f>+MAX(CEILING(Tabella2026[[#This Row],[preDEF1]],1),1)</f>
        <v>10</v>
      </c>
      <c r="U6664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664" s="21">
        <f>+Tabella2026[[#This Row],[DEF - n. card]]*(PLAFOND/N_TESSERE)</f>
        <v>5000</v>
      </c>
      <c r="W6664" s="18"/>
    </row>
    <row r="6665" spans="2:23" x14ac:dyDescent="0.25">
      <c r="B6665" s="1" t="s">
        <v>13487</v>
      </c>
      <c r="C6665" s="2">
        <v>12057</v>
      </c>
      <c r="D6665" s="1" t="s">
        <v>13488</v>
      </c>
      <c r="E6665" s="1" t="s">
        <v>12</v>
      </c>
      <c r="F6665" s="1" t="s">
        <v>157</v>
      </c>
      <c r="G6665" s="1" t="s">
        <v>11807</v>
      </c>
      <c r="H6665" s="1" t="s">
        <v>15835</v>
      </c>
      <c r="I6665" s="5">
        <v>623</v>
      </c>
      <c r="J6665" s="5">
        <v>12923986</v>
      </c>
      <c r="K6665" s="3">
        <f>+Tabella2026[[#This Row],[POP_2024]]/SUM(Tabella2026[POP_2024])</f>
        <v>1.056945007507533E-5</v>
      </c>
      <c r="L6665" s="3">
        <f>+Tabella2026[[#This Row],[INCIDENZA POPOLAZIONE]]*(PLAFOND/2)</f>
        <v>3111.6381750146206</v>
      </c>
      <c r="M6665" s="3">
        <f>+IFERROR(Tabella2026[[#This Row],[reddito_2024]]/Tabella2026[[#This Row],[POP_2024]],"")</f>
        <v>20744.760834670946</v>
      </c>
      <c r="N6665" s="3">
        <f>+IF(Tabella2026[[#This Row],[REDDITO COMPLESSIVO PROCAPITE]]&lt;media_aggr_reddito_pc,(media_aggr_reddito_pc-Tabella2026[[#This Row],[REDDITO COMPLESSIVO PROCAPITE]]),0)</f>
        <v>0</v>
      </c>
      <c r="O6665" s="3">
        <f>+Tabella2026[[#This Row],[DIFFERENZA REDDITO INFERIORE ALLA MEDIA DALLA MEDIA]]*Tabella2026[[#This Row],[POP_2024]]</f>
        <v>0</v>
      </c>
      <c r="P6665" s="3">
        <f>+Tabella2026[[#This Row],[POPOLAZIONE PER DIFFERENZA ]]/SUM(Tabella2026[[POPOLAZIONE PER DIFFERENZA ]])</f>
        <v>0</v>
      </c>
      <c r="Q6665" s="3">
        <f>+Tabella2026[[#This Row],[INCIDENZA POPOLAZIONE PER DIFFERENZA]]*(PLAFOND-SUM(Tabella2026[CONTRIBUTO SULLA BASE DELLA POPOLAZIONE]))</f>
        <v>0</v>
      </c>
      <c r="R6665" s="3">
        <f>+Tabella2026[[#This Row],[CONTRIBUTO SULLA BASE DELLA POPOLAZIONE]]+Tabella2026[[#This Row],[CONTRIBUTO SULLA BASE DEL REDDITO]]</f>
        <v>3111.6381750146206</v>
      </c>
      <c r="S6665" s="3">
        <f>+Tabella2026[[#This Row],[CONTRIBUTO TOTALE]]/(PLAFOND/N_TESSERE)</f>
        <v>6.2232763500292414</v>
      </c>
      <c r="T6665" s="3">
        <f>+MAX(CEILING(Tabella2026[[#This Row],[preDEF1]],1),1)</f>
        <v>7</v>
      </c>
      <c r="U6665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65" s="21">
        <f>+Tabella2026[[#This Row],[DEF - n. card]]*(PLAFOND/N_TESSERE)</f>
        <v>3500</v>
      </c>
      <c r="W6665" s="18"/>
    </row>
    <row r="6666" spans="2:23" x14ac:dyDescent="0.25">
      <c r="B6666" s="1" t="s">
        <v>13353</v>
      </c>
      <c r="C6666" s="2">
        <v>94020</v>
      </c>
      <c r="D6666" s="1" t="s">
        <v>13354</v>
      </c>
      <c r="E6666" s="1" t="s">
        <v>345</v>
      </c>
      <c r="F6666" s="1" t="s">
        <v>1000</v>
      </c>
      <c r="G6666" s="1" t="s">
        <v>11807</v>
      </c>
      <c r="H6666" s="1" t="s">
        <v>15836</v>
      </c>
      <c r="I6666" s="5">
        <v>623</v>
      </c>
      <c r="J6666" s="5">
        <v>9415101</v>
      </c>
      <c r="K6666" s="3">
        <f>+Tabella2026[[#This Row],[POP_2024]]/SUM(Tabella2026[POP_2024])</f>
        <v>1.056945007507533E-5</v>
      </c>
      <c r="L6666" s="3">
        <f>+Tabella2026[[#This Row],[INCIDENZA POPOLAZIONE]]*(PLAFOND/2)</f>
        <v>3111.6381750146206</v>
      </c>
      <c r="M6666" s="3">
        <f>+IFERROR(Tabella2026[[#This Row],[reddito_2024]]/Tabella2026[[#This Row],[POP_2024]],"")</f>
        <v>15112.521669341893</v>
      </c>
      <c r="N6666" s="3">
        <f>+IF(Tabella2026[[#This Row],[REDDITO COMPLESSIVO PROCAPITE]]&lt;media_aggr_reddito_pc,(media_aggr_reddito_pc-Tabella2026[[#This Row],[REDDITO COMPLESSIVO PROCAPITE]]),0)</f>
        <v>2712.5443932668477</v>
      </c>
      <c r="O6666" s="3">
        <f>+Tabella2026[[#This Row],[DIFFERENZA REDDITO INFERIORE ALLA MEDIA DALLA MEDIA]]*Tabella2026[[#This Row],[POP_2024]]</f>
        <v>1689915.157005246</v>
      </c>
      <c r="P6666" s="3">
        <f>+Tabella2026[[#This Row],[POPOLAZIONE PER DIFFERENZA ]]/SUM(Tabella2026[[POPOLAZIONE PER DIFFERENZA ]])</f>
        <v>1.4992624868325224E-5</v>
      </c>
      <c r="Q6666" s="3">
        <f>+Tabella2026[[#This Row],[INCIDENZA POPOLAZIONE PER DIFFERENZA]]*(PLAFOND-SUM(Tabella2026[CONTRIBUTO SULLA BASE DELLA POPOLAZIONE]))</f>
        <v>4413.817516766313</v>
      </c>
      <c r="R6666" s="3">
        <f>+Tabella2026[[#This Row],[CONTRIBUTO SULLA BASE DELLA POPOLAZIONE]]+Tabella2026[[#This Row],[CONTRIBUTO SULLA BASE DEL REDDITO]]</f>
        <v>7525.4556917809332</v>
      </c>
      <c r="S6666" s="3">
        <f>+Tabella2026[[#This Row],[CONTRIBUTO TOTALE]]/(PLAFOND/N_TESSERE)</f>
        <v>15.050911383561866</v>
      </c>
      <c r="T6666" s="3">
        <f>+MAX(CEILING(Tabella2026[[#This Row],[preDEF1]],1),1)</f>
        <v>16</v>
      </c>
      <c r="U6666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666" s="21">
        <f>+Tabella2026[[#This Row],[DEF - n. card]]*(PLAFOND/N_TESSERE)</f>
        <v>8000</v>
      </c>
      <c r="W6666" s="18"/>
    </row>
    <row r="6667" spans="2:23" x14ac:dyDescent="0.25">
      <c r="B6667" s="1" t="s">
        <v>13501</v>
      </c>
      <c r="C6667" s="2">
        <v>22189</v>
      </c>
      <c r="D6667" s="1" t="s">
        <v>13502</v>
      </c>
      <c r="E6667" s="1" t="s">
        <v>99</v>
      </c>
      <c r="F6667" s="1" t="s">
        <v>98</v>
      </c>
      <c r="G6667" s="1" t="s">
        <v>11807</v>
      </c>
      <c r="H6667" s="1" t="s">
        <v>15835</v>
      </c>
      <c r="I6667" s="5">
        <v>623</v>
      </c>
      <c r="J6667" s="5">
        <v>11745920</v>
      </c>
      <c r="K6667" s="3">
        <f>+Tabella2026[[#This Row],[POP_2024]]/SUM(Tabella2026[POP_2024])</f>
        <v>1.056945007507533E-5</v>
      </c>
      <c r="L6667" s="3">
        <f>+Tabella2026[[#This Row],[INCIDENZA POPOLAZIONE]]*(PLAFOND/2)</f>
        <v>3111.6381750146206</v>
      </c>
      <c r="M6667" s="3">
        <f>+IFERROR(Tabella2026[[#This Row],[reddito_2024]]/Tabella2026[[#This Row],[POP_2024]],"")</f>
        <v>18853.804173354736</v>
      </c>
      <c r="N6667" s="3">
        <f>+IF(Tabella2026[[#This Row],[REDDITO COMPLESSIVO PROCAPITE]]&lt;media_aggr_reddito_pc,(media_aggr_reddito_pc-Tabella2026[[#This Row],[REDDITO COMPLESSIVO PROCAPITE]]),0)</f>
        <v>0</v>
      </c>
      <c r="O6667" s="3">
        <f>+Tabella2026[[#This Row],[DIFFERENZA REDDITO INFERIORE ALLA MEDIA DALLA MEDIA]]*Tabella2026[[#This Row],[POP_2024]]</f>
        <v>0</v>
      </c>
      <c r="P6667" s="3">
        <f>+Tabella2026[[#This Row],[POPOLAZIONE PER DIFFERENZA ]]/SUM(Tabella2026[[POPOLAZIONE PER DIFFERENZA ]])</f>
        <v>0</v>
      </c>
      <c r="Q6667" s="3">
        <f>+Tabella2026[[#This Row],[INCIDENZA POPOLAZIONE PER DIFFERENZA]]*(PLAFOND-SUM(Tabella2026[CONTRIBUTO SULLA BASE DELLA POPOLAZIONE]))</f>
        <v>0</v>
      </c>
      <c r="R6667" s="3">
        <f>+Tabella2026[[#This Row],[CONTRIBUTO SULLA BASE DELLA POPOLAZIONE]]+Tabella2026[[#This Row],[CONTRIBUTO SULLA BASE DEL REDDITO]]</f>
        <v>3111.6381750146206</v>
      </c>
      <c r="S6667" s="3">
        <f>+Tabella2026[[#This Row],[CONTRIBUTO TOTALE]]/(PLAFOND/N_TESSERE)</f>
        <v>6.2232763500292414</v>
      </c>
      <c r="T6667" s="3">
        <f>+MAX(CEILING(Tabella2026[[#This Row],[preDEF1]],1),1)</f>
        <v>7</v>
      </c>
      <c r="U6667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67" s="21">
        <f>+Tabella2026[[#This Row],[DEF - n. card]]*(PLAFOND/N_TESSERE)</f>
        <v>3500</v>
      </c>
      <c r="W6667" s="18"/>
    </row>
    <row r="6668" spans="2:23" x14ac:dyDescent="0.25">
      <c r="B6668" s="1" t="s">
        <v>13389</v>
      </c>
      <c r="C6668" s="2">
        <v>17094</v>
      </c>
      <c r="D6668" s="1" t="s">
        <v>13390</v>
      </c>
      <c r="E6668" s="1" t="s">
        <v>12</v>
      </c>
      <c r="F6668" s="1" t="s">
        <v>50</v>
      </c>
      <c r="G6668" s="1" t="s">
        <v>11807</v>
      </c>
      <c r="H6668" s="1" t="s">
        <v>15835</v>
      </c>
      <c r="I6668" s="5">
        <v>622</v>
      </c>
      <c r="J6668" s="5">
        <v>12821037</v>
      </c>
      <c r="K6668" s="3">
        <f>+Tabella2026[[#This Row],[POP_2024]]/SUM(Tabella2026[POP_2024])</f>
        <v>1.0552484665645032E-5</v>
      </c>
      <c r="L6668" s="3">
        <f>+Tabella2026[[#This Row],[INCIDENZA POPOLAZIONE]]*(PLAFOND/2)</f>
        <v>3106.6435712023981</v>
      </c>
      <c r="M6668" s="3">
        <f>+IFERROR(Tabella2026[[#This Row],[reddito_2024]]/Tabella2026[[#This Row],[POP_2024]],"")</f>
        <v>20612.59967845659</v>
      </c>
      <c r="N6668" s="3">
        <f>+IF(Tabella2026[[#This Row],[REDDITO COMPLESSIVO PROCAPITE]]&lt;media_aggr_reddito_pc,(media_aggr_reddito_pc-Tabella2026[[#This Row],[REDDITO COMPLESSIVO PROCAPITE]]),0)</f>
        <v>0</v>
      </c>
      <c r="O6668" s="3">
        <f>+Tabella2026[[#This Row],[DIFFERENZA REDDITO INFERIORE ALLA MEDIA DALLA MEDIA]]*Tabella2026[[#This Row],[POP_2024]]</f>
        <v>0</v>
      </c>
      <c r="P6668" s="3">
        <f>+Tabella2026[[#This Row],[POPOLAZIONE PER DIFFERENZA ]]/SUM(Tabella2026[[POPOLAZIONE PER DIFFERENZA ]])</f>
        <v>0</v>
      </c>
      <c r="Q6668" s="3">
        <f>+Tabella2026[[#This Row],[INCIDENZA POPOLAZIONE PER DIFFERENZA]]*(PLAFOND-SUM(Tabella2026[CONTRIBUTO SULLA BASE DELLA POPOLAZIONE]))</f>
        <v>0</v>
      </c>
      <c r="R6668" s="3">
        <f>+Tabella2026[[#This Row],[CONTRIBUTO SULLA BASE DELLA POPOLAZIONE]]+Tabella2026[[#This Row],[CONTRIBUTO SULLA BASE DEL REDDITO]]</f>
        <v>3106.6435712023981</v>
      </c>
      <c r="S6668" s="3">
        <f>+Tabella2026[[#This Row],[CONTRIBUTO TOTALE]]/(PLAFOND/N_TESSERE)</f>
        <v>6.2132871424047966</v>
      </c>
      <c r="T6668" s="3">
        <f>+MAX(CEILING(Tabella2026[[#This Row],[preDEF1]],1),1)</f>
        <v>7</v>
      </c>
      <c r="U6668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68" s="21">
        <f>+Tabella2026[[#This Row],[DEF - n. card]]*(PLAFOND/N_TESSERE)</f>
        <v>3500</v>
      </c>
      <c r="W6668" s="18"/>
    </row>
    <row r="6669" spans="2:23" x14ac:dyDescent="0.25">
      <c r="B6669" s="1" t="s">
        <v>13381</v>
      </c>
      <c r="C6669" s="2">
        <v>14038</v>
      </c>
      <c r="D6669" s="1" t="s">
        <v>13382</v>
      </c>
      <c r="E6669" s="1" t="s">
        <v>12</v>
      </c>
      <c r="F6669" s="1" t="s">
        <v>980</v>
      </c>
      <c r="G6669" s="1" t="s">
        <v>11807</v>
      </c>
      <c r="H6669" s="1" t="s">
        <v>15835</v>
      </c>
      <c r="I6669" s="5">
        <v>622</v>
      </c>
      <c r="J6669" s="5">
        <v>10478990</v>
      </c>
      <c r="K6669" s="3">
        <f>+Tabella2026[[#This Row],[POP_2024]]/SUM(Tabella2026[POP_2024])</f>
        <v>1.0552484665645032E-5</v>
      </c>
      <c r="L6669" s="3">
        <f>+Tabella2026[[#This Row],[INCIDENZA POPOLAZIONE]]*(PLAFOND/2)</f>
        <v>3106.6435712023981</v>
      </c>
      <c r="M6669" s="3">
        <f>+IFERROR(Tabella2026[[#This Row],[reddito_2024]]/Tabella2026[[#This Row],[POP_2024]],"")</f>
        <v>16847.250803858522</v>
      </c>
      <c r="N6669" s="3">
        <f>+IF(Tabella2026[[#This Row],[REDDITO COMPLESSIVO PROCAPITE]]&lt;media_aggr_reddito_pc,(media_aggr_reddito_pc-Tabella2026[[#This Row],[REDDITO COMPLESSIVO PROCAPITE]]),0)</f>
        <v>977.81525875021907</v>
      </c>
      <c r="O6669" s="3">
        <f>+Tabella2026[[#This Row],[DIFFERENZA REDDITO INFERIORE ALLA MEDIA DALLA MEDIA]]*Tabella2026[[#This Row],[POP_2024]]</f>
        <v>608201.09094263625</v>
      </c>
      <c r="P6669" s="3">
        <f>+Tabella2026[[#This Row],[POPOLAZIONE PER DIFFERENZA ]]/SUM(Tabella2026[[POPOLAZIONE PER DIFFERENZA ]])</f>
        <v>5.3958512433064071E-6</v>
      </c>
      <c r="Q6669" s="3">
        <f>+Tabella2026[[#This Row],[INCIDENZA POPOLAZIONE PER DIFFERENZA]]*(PLAFOND-SUM(Tabella2026[CONTRIBUTO SULLA BASE DELLA POPOLAZIONE]))</f>
        <v>1588.5345591409803</v>
      </c>
      <c r="R6669" s="3">
        <f>+Tabella2026[[#This Row],[CONTRIBUTO SULLA BASE DELLA POPOLAZIONE]]+Tabella2026[[#This Row],[CONTRIBUTO SULLA BASE DEL REDDITO]]</f>
        <v>4695.1781303433781</v>
      </c>
      <c r="S6669" s="3">
        <f>+Tabella2026[[#This Row],[CONTRIBUTO TOTALE]]/(PLAFOND/N_TESSERE)</f>
        <v>9.3903562606867563</v>
      </c>
      <c r="T6669" s="3">
        <f>+MAX(CEILING(Tabella2026[[#This Row],[preDEF1]],1),1)</f>
        <v>10</v>
      </c>
      <c r="U6669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669" s="21">
        <f>+Tabella2026[[#This Row],[DEF - n. card]]*(PLAFOND/N_TESSERE)</f>
        <v>5000</v>
      </c>
      <c r="W6669" s="18"/>
    </row>
    <row r="6670" spans="2:23" x14ac:dyDescent="0.25">
      <c r="B6670" s="1" t="s">
        <v>13175</v>
      </c>
      <c r="C6670" s="2">
        <v>69088</v>
      </c>
      <c r="D6670" s="1" t="s">
        <v>13176</v>
      </c>
      <c r="E6670" s="1" t="s">
        <v>96</v>
      </c>
      <c r="F6670" s="1" t="s">
        <v>328</v>
      </c>
      <c r="G6670" s="1" t="s">
        <v>11807</v>
      </c>
      <c r="H6670" s="1" t="s">
        <v>15836</v>
      </c>
      <c r="I6670" s="5">
        <v>622</v>
      </c>
      <c r="J6670" s="5">
        <v>6338709</v>
      </c>
      <c r="K6670" s="3">
        <f>+Tabella2026[[#This Row],[POP_2024]]/SUM(Tabella2026[POP_2024])</f>
        <v>1.0552484665645032E-5</v>
      </c>
      <c r="L6670" s="3">
        <f>+Tabella2026[[#This Row],[INCIDENZA POPOLAZIONE]]*(PLAFOND/2)</f>
        <v>3106.6435712023981</v>
      </c>
      <c r="M6670" s="3">
        <f>+IFERROR(Tabella2026[[#This Row],[reddito_2024]]/Tabella2026[[#This Row],[POP_2024]],"")</f>
        <v>10190.850482315112</v>
      </c>
      <c r="N6670" s="3">
        <f>+IF(Tabella2026[[#This Row],[REDDITO COMPLESSIVO PROCAPITE]]&lt;media_aggr_reddito_pc,(media_aggr_reddito_pc-Tabella2026[[#This Row],[REDDITO COMPLESSIVO PROCAPITE]]),0)</f>
        <v>7634.2155802936286</v>
      </c>
      <c r="O6670" s="3">
        <f>+Tabella2026[[#This Row],[DIFFERENZA REDDITO INFERIORE ALLA MEDIA DALLA MEDIA]]*Tabella2026[[#This Row],[POP_2024]]</f>
        <v>4748482.0909426371</v>
      </c>
      <c r="P6670" s="3">
        <f>+Tabella2026[[#This Row],[POPOLAZIONE PER DIFFERENZA ]]/SUM(Tabella2026[[POPOLAZIONE PER DIFFERENZA ]])</f>
        <v>4.2127683385966893E-5</v>
      </c>
      <c r="Q6670" s="3">
        <f>+Tabella2026[[#This Row],[INCIDENZA POPOLAZIONE PER DIFFERENZA]]*(PLAFOND-SUM(Tabella2026[CONTRIBUTO SULLA BASE DELLA POPOLAZIONE]))</f>
        <v>12402.358393066164</v>
      </c>
      <c r="R6670" s="3">
        <f>+Tabella2026[[#This Row],[CONTRIBUTO SULLA BASE DELLA POPOLAZIONE]]+Tabella2026[[#This Row],[CONTRIBUTO SULLA BASE DEL REDDITO]]</f>
        <v>15509.001964268562</v>
      </c>
      <c r="S6670" s="3">
        <f>+Tabella2026[[#This Row],[CONTRIBUTO TOTALE]]/(PLAFOND/N_TESSERE)</f>
        <v>31.018003928537123</v>
      </c>
      <c r="T6670" s="3">
        <f>+MAX(CEILING(Tabella2026[[#This Row],[preDEF1]],1),1)</f>
        <v>32</v>
      </c>
      <c r="U6670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6670" s="21">
        <f>+Tabella2026[[#This Row],[DEF - n. card]]*(PLAFOND/N_TESSERE)</f>
        <v>16000</v>
      </c>
      <c r="W6670" s="18"/>
    </row>
    <row r="6671" spans="2:23" x14ac:dyDescent="0.25">
      <c r="B6671" s="1" t="s">
        <v>13245</v>
      </c>
      <c r="C6671" s="2">
        <v>115037</v>
      </c>
      <c r="D6671" s="1" t="s">
        <v>13246</v>
      </c>
      <c r="E6671" s="1" t="s">
        <v>76</v>
      </c>
      <c r="F6671" s="1" t="s">
        <v>625</v>
      </c>
      <c r="G6671" s="1" t="s">
        <v>11807</v>
      </c>
      <c r="H6671" s="1" t="s">
        <v>15836</v>
      </c>
      <c r="I6671" s="5">
        <v>621</v>
      </c>
      <c r="J6671" s="5">
        <v>7628545</v>
      </c>
      <c r="K6671" s="3">
        <f>+Tabella2026[[#This Row],[POP_2024]]/SUM(Tabella2026[POP_2024])</f>
        <v>1.0535519256214735E-5</v>
      </c>
      <c r="L6671" s="3">
        <f>+Tabella2026[[#This Row],[INCIDENZA POPOLAZIONE]]*(PLAFOND/2)</f>
        <v>3101.648967390176</v>
      </c>
      <c r="M6671" s="3">
        <f>+IFERROR(Tabella2026[[#This Row],[reddito_2024]]/Tabella2026[[#This Row],[POP_2024]],"")</f>
        <v>12284.291465378423</v>
      </c>
      <c r="N6671" s="3">
        <f>+IF(Tabella2026[[#This Row],[REDDITO COMPLESSIVO PROCAPITE]]&lt;media_aggr_reddito_pc,(media_aggr_reddito_pc-Tabella2026[[#This Row],[REDDITO COMPLESSIVO PROCAPITE]]),0)</f>
        <v>5540.7745972303182</v>
      </c>
      <c r="O6671" s="3">
        <f>+Tabella2026[[#This Row],[DIFFERENZA REDDITO INFERIORE ALLA MEDIA DALLA MEDIA]]*Tabella2026[[#This Row],[POP_2024]]</f>
        <v>3440821.0248800279</v>
      </c>
      <c r="P6671" s="3">
        <f>+Tabella2026[[#This Row],[POPOLAZIONE PER DIFFERENZA ]]/SUM(Tabella2026[[POPOLAZIONE PER DIFFERENZA ]])</f>
        <v>3.0526348409402693E-5</v>
      </c>
      <c r="Q6671" s="3">
        <f>+Tabella2026[[#This Row],[INCIDENZA POPOLAZIONE PER DIFFERENZA]]*(PLAFOND-SUM(Tabella2026[CONTRIBUTO SULLA BASE DELLA POPOLAZIONE]))</f>
        <v>8986.9340769668815</v>
      </c>
      <c r="R6671" s="3">
        <f>+Tabella2026[[#This Row],[CONTRIBUTO SULLA BASE DELLA POPOLAZIONE]]+Tabella2026[[#This Row],[CONTRIBUTO SULLA BASE DEL REDDITO]]</f>
        <v>12088.583044357058</v>
      </c>
      <c r="S6671" s="3">
        <f>+Tabella2026[[#This Row],[CONTRIBUTO TOTALE]]/(PLAFOND/N_TESSERE)</f>
        <v>24.177166088714117</v>
      </c>
      <c r="T6671" s="3">
        <f>+MAX(CEILING(Tabella2026[[#This Row],[preDEF1]],1),1)</f>
        <v>25</v>
      </c>
      <c r="U6671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671" s="21">
        <f>+Tabella2026[[#This Row],[DEF - n. card]]*(PLAFOND/N_TESSERE)</f>
        <v>12500</v>
      </c>
      <c r="W6671" s="18"/>
    </row>
    <row r="6672" spans="2:23" x14ac:dyDescent="0.25">
      <c r="B6672" s="1" t="s">
        <v>13359</v>
      </c>
      <c r="C6672" s="2">
        <v>18007</v>
      </c>
      <c r="D6672" s="1" t="s">
        <v>13360</v>
      </c>
      <c r="E6672" s="1" t="s">
        <v>12</v>
      </c>
      <c r="F6672" s="1" t="s">
        <v>195</v>
      </c>
      <c r="G6672" s="1" t="s">
        <v>11807</v>
      </c>
      <c r="H6672" s="1" t="s">
        <v>15835</v>
      </c>
      <c r="I6672" s="5">
        <v>620</v>
      </c>
      <c r="J6672" s="5">
        <v>11327769</v>
      </c>
      <c r="K6672" s="3">
        <f>+Tabella2026[[#This Row],[POP_2024]]/SUM(Tabella2026[POP_2024])</f>
        <v>1.0518553846784437E-5</v>
      </c>
      <c r="L6672" s="3">
        <f>+Tabella2026[[#This Row],[INCIDENZA POPOLAZIONE]]*(PLAFOND/2)</f>
        <v>3096.6543635779531</v>
      </c>
      <c r="M6672" s="3">
        <f>+IFERROR(Tabella2026[[#This Row],[reddito_2024]]/Tabella2026[[#This Row],[POP_2024]],"")</f>
        <v>18270.595161290323</v>
      </c>
      <c r="N6672" s="3">
        <f>+IF(Tabella2026[[#This Row],[REDDITO COMPLESSIVO PROCAPITE]]&lt;media_aggr_reddito_pc,(media_aggr_reddito_pc-Tabella2026[[#This Row],[REDDITO COMPLESSIVO PROCAPITE]]),0)</f>
        <v>0</v>
      </c>
      <c r="O6672" s="3">
        <f>+Tabella2026[[#This Row],[DIFFERENZA REDDITO INFERIORE ALLA MEDIA DALLA MEDIA]]*Tabella2026[[#This Row],[POP_2024]]</f>
        <v>0</v>
      </c>
      <c r="P6672" s="3">
        <f>+Tabella2026[[#This Row],[POPOLAZIONE PER DIFFERENZA ]]/SUM(Tabella2026[[POPOLAZIONE PER DIFFERENZA ]])</f>
        <v>0</v>
      </c>
      <c r="Q6672" s="3">
        <f>+Tabella2026[[#This Row],[INCIDENZA POPOLAZIONE PER DIFFERENZA]]*(PLAFOND-SUM(Tabella2026[CONTRIBUTO SULLA BASE DELLA POPOLAZIONE]))</f>
        <v>0</v>
      </c>
      <c r="R6672" s="3">
        <f>+Tabella2026[[#This Row],[CONTRIBUTO SULLA BASE DELLA POPOLAZIONE]]+Tabella2026[[#This Row],[CONTRIBUTO SULLA BASE DEL REDDITO]]</f>
        <v>3096.6543635779531</v>
      </c>
      <c r="S6672" s="3">
        <f>+Tabella2026[[#This Row],[CONTRIBUTO TOTALE]]/(PLAFOND/N_TESSERE)</f>
        <v>6.1933087271559062</v>
      </c>
      <c r="T6672" s="3">
        <f>+MAX(CEILING(Tabella2026[[#This Row],[preDEF1]],1),1)</f>
        <v>7</v>
      </c>
      <c r="U667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72" s="21">
        <f>+Tabella2026[[#This Row],[DEF - n. card]]*(PLAFOND/N_TESSERE)</f>
        <v>3500</v>
      </c>
      <c r="W6672" s="18"/>
    </row>
    <row r="6673" spans="2:23" x14ac:dyDescent="0.25">
      <c r="B6673" s="1" t="s">
        <v>13331</v>
      </c>
      <c r="C6673" s="2">
        <v>64069</v>
      </c>
      <c r="D6673" s="1" t="s">
        <v>13332</v>
      </c>
      <c r="E6673" s="1" t="s">
        <v>15</v>
      </c>
      <c r="F6673" s="1" t="s">
        <v>290</v>
      </c>
      <c r="G6673" s="1" t="s">
        <v>11807</v>
      </c>
      <c r="H6673" s="1" t="s">
        <v>15836</v>
      </c>
      <c r="I6673" s="5">
        <v>620</v>
      </c>
      <c r="J6673" s="5">
        <v>8909217</v>
      </c>
      <c r="K6673" s="3">
        <f>+Tabella2026[[#This Row],[POP_2024]]/SUM(Tabella2026[POP_2024])</f>
        <v>1.0518553846784437E-5</v>
      </c>
      <c r="L6673" s="3">
        <f>+Tabella2026[[#This Row],[INCIDENZA POPOLAZIONE]]*(PLAFOND/2)</f>
        <v>3096.6543635779531</v>
      </c>
      <c r="M6673" s="3">
        <f>+IFERROR(Tabella2026[[#This Row],[reddito_2024]]/Tabella2026[[#This Row],[POP_2024]],"")</f>
        <v>14369.704838709677</v>
      </c>
      <c r="N6673" s="3">
        <f>+IF(Tabella2026[[#This Row],[REDDITO COMPLESSIVO PROCAPITE]]&lt;media_aggr_reddito_pc,(media_aggr_reddito_pc-Tabella2026[[#This Row],[REDDITO COMPLESSIVO PROCAPITE]]),0)</f>
        <v>3455.3612238990645</v>
      </c>
      <c r="O6673" s="3">
        <f>+Tabella2026[[#This Row],[DIFFERENZA REDDITO INFERIORE ALLA MEDIA DALLA MEDIA]]*Tabella2026[[#This Row],[POP_2024]]</f>
        <v>2142323.9588174201</v>
      </c>
      <c r="P6673" s="3">
        <f>+Tabella2026[[#This Row],[POPOLAZIONE PER DIFFERENZA ]]/SUM(Tabella2026[[POPOLAZIONE PER DIFFERENZA ]])</f>
        <v>1.9006314800971566E-5</v>
      </c>
      <c r="Q6673" s="3">
        <f>+Tabella2026[[#This Row],[INCIDENZA POPOLAZIONE PER DIFFERENZA]]*(PLAFOND-SUM(Tabella2026[CONTRIBUTO SULLA BASE DELLA POPOLAZIONE]))</f>
        <v>5595.4448226699515</v>
      </c>
      <c r="R6673" s="3">
        <f>+Tabella2026[[#This Row],[CONTRIBUTO SULLA BASE DELLA POPOLAZIONE]]+Tabella2026[[#This Row],[CONTRIBUTO SULLA BASE DEL REDDITO]]</f>
        <v>8692.0991862479041</v>
      </c>
      <c r="S6673" s="3">
        <f>+Tabella2026[[#This Row],[CONTRIBUTO TOTALE]]/(PLAFOND/N_TESSERE)</f>
        <v>17.38419837249581</v>
      </c>
      <c r="T6673" s="3">
        <f>+MAX(CEILING(Tabella2026[[#This Row],[preDEF1]],1),1)</f>
        <v>18</v>
      </c>
      <c r="U6673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673" s="21">
        <f>+Tabella2026[[#This Row],[DEF - n. card]]*(PLAFOND/N_TESSERE)</f>
        <v>9000</v>
      </c>
      <c r="W6673" s="18"/>
    </row>
    <row r="6674" spans="2:23" x14ac:dyDescent="0.25">
      <c r="B6674" s="1" t="s">
        <v>13421</v>
      </c>
      <c r="C6674" s="2">
        <v>19049</v>
      </c>
      <c r="D6674" s="1" t="s">
        <v>13422</v>
      </c>
      <c r="E6674" s="1" t="s">
        <v>12</v>
      </c>
      <c r="F6674" s="1" t="s">
        <v>193</v>
      </c>
      <c r="G6674" s="1" t="s">
        <v>11807</v>
      </c>
      <c r="H6674" s="1" t="s">
        <v>15835</v>
      </c>
      <c r="I6674" s="5">
        <v>619</v>
      </c>
      <c r="J6674" s="5">
        <v>9741046</v>
      </c>
      <c r="K6674" s="3">
        <f>+Tabella2026[[#This Row],[POP_2024]]/SUM(Tabella2026[POP_2024])</f>
        <v>1.0501588437354139E-5</v>
      </c>
      <c r="L6674" s="3">
        <f>+Tabella2026[[#This Row],[INCIDENZA POPOLAZIONE]]*(PLAFOND/2)</f>
        <v>3091.6597597657305</v>
      </c>
      <c r="M6674" s="3">
        <f>+IFERROR(Tabella2026[[#This Row],[reddito_2024]]/Tabella2026[[#This Row],[POP_2024]],"")</f>
        <v>15736.746365105007</v>
      </c>
      <c r="N6674" s="3">
        <f>+IF(Tabella2026[[#This Row],[REDDITO COMPLESSIVO PROCAPITE]]&lt;media_aggr_reddito_pc,(media_aggr_reddito_pc-Tabella2026[[#This Row],[REDDITO COMPLESSIVO PROCAPITE]]),0)</f>
        <v>2088.3196975037336</v>
      </c>
      <c r="O6674" s="3">
        <f>+Tabella2026[[#This Row],[DIFFERENZA REDDITO INFERIORE ALLA MEDIA DALLA MEDIA]]*Tabella2026[[#This Row],[POP_2024]]</f>
        <v>1292669.8927548111</v>
      </c>
      <c r="P6674" s="3">
        <f>+Tabella2026[[#This Row],[POPOLAZIONE PER DIFFERENZA ]]/SUM(Tabella2026[[POPOLAZIONE PER DIFFERENZA ]])</f>
        <v>1.1468335969597389E-5</v>
      </c>
      <c r="Q6674" s="3">
        <f>+Tabella2026[[#This Row],[INCIDENZA POPOLAZIONE PER DIFFERENZA]]*(PLAFOND-SUM(Tabella2026[CONTRIBUTO SULLA BASE DELLA POPOLAZIONE]))</f>
        <v>3376.2695081975075</v>
      </c>
      <c r="R6674" s="3">
        <f>+Tabella2026[[#This Row],[CONTRIBUTO SULLA BASE DELLA POPOLAZIONE]]+Tabella2026[[#This Row],[CONTRIBUTO SULLA BASE DEL REDDITO]]</f>
        <v>6467.9292679632381</v>
      </c>
      <c r="S6674" s="3">
        <f>+Tabella2026[[#This Row],[CONTRIBUTO TOTALE]]/(PLAFOND/N_TESSERE)</f>
        <v>12.935858535926476</v>
      </c>
      <c r="T6674" s="3">
        <f>+MAX(CEILING(Tabella2026[[#This Row],[preDEF1]],1),1)</f>
        <v>13</v>
      </c>
      <c r="U6674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674" s="21">
        <f>+Tabella2026[[#This Row],[DEF - n. card]]*(PLAFOND/N_TESSERE)</f>
        <v>6500</v>
      </c>
      <c r="W6674" s="18"/>
    </row>
    <row r="6675" spans="2:23" x14ac:dyDescent="0.25">
      <c r="B6675" s="1" t="s">
        <v>13325</v>
      </c>
      <c r="C6675" s="2">
        <v>61044</v>
      </c>
      <c r="D6675" s="1" t="s">
        <v>13326</v>
      </c>
      <c r="E6675" s="1" t="s">
        <v>15</v>
      </c>
      <c r="F6675" s="1" t="s">
        <v>184</v>
      </c>
      <c r="G6675" s="1" t="s">
        <v>11807</v>
      </c>
      <c r="H6675" s="1" t="s">
        <v>15836</v>
      </c>
      <c r="I6675" s="5">
        <v>619</v>
      </c>
      <c r="J6675" s="5">
        <v>6573070</v>
      </c>
      <c r="K6675" s="3">
        <f>+Tabella2026[[#This Row],[POP_2024]]/SUM(Tabella2026[POP_2024])</f>
        <v>1.0501588437354139E-5</v>
      </c>
      <c r="L6675" s="3">
        <f>+Tabella2026[[#This Row],[INCIDENZA POPOLAZIONE]]*(PLAFOND/2)</f>
        <v>3091.6597597657305</v>
      </c>
      <c r="M6675" s="3">
        <f>+IFERROR(Tabella2026[[#This Row],[reddito_2024]]/Tabella2026[[#This Row],[POP_2024]],"")</f>
        <v>10618.852988691438</v>
      </c>
      <c r="N6675" s="3">
        <f>+IF(Tabella2026[[#This Row],[REDDITO COMPLESSIVO PROCAPITE]]&lt;media_aggr_reddito_pc,(media_aggr_reddito_pc-Tabella2026[[#This Row],[REDDITO COMPLESSIVO PROCAPITE]]),0)</f>
        <v>7206.2130739173026</v>
      </c>
      <c r="O6675" s="3">
        <f>+Tabella2026[[#This Row],[DIFFERENZA REDDITO INFERIORE ALLA MEDIA DALLA MEDIA]]*Tabella2026[[#This Row],[POP_2024]]</f>
        <v>4460645.8927548099</v>
      </c>
      <c r="P6675" s="3">
        <f>+Tabella2026[[#This Row],[POPOLAZIONE PER DIFFERENZA ]]/SUM(Tabella2026[[POPOLAZIONE PER DIFFERENZA ]])</f>
        <v>3.9574052142962661E-5</v>
      </c>
      <c r="Q6675" s="3">
        <f>+Tabella2026[[#This Row],[INCIDENZA POPOLAZIONE PER DIFFERENZA]]*(PLAFOND-SUM(Tabella2026[CONTRIBUTO SULLA BASE DELLA POPOLAZIONE]))</f>
        <v>11650.571270349148</v>
      </c>
      <c r="R6675" s="3">
        <f>+Tabella2026[[#This Row],[CONTRIBUTO SULLA BASE DELLA POPOLAZIONE]]+Tabella2026[[#This Row],[CONTRIBUTO SULLA BASE DEL REDDITO]]</f>
        <v>14742.231030114879</v>
      </c>
      <c r="S6675" s="3">
        <f>+Tabella2026[[#This Row],[CONTRIBUTO TOTALE]]/(PLAFOND/N_TESSERE)</f>
        <v>29.48446206022976</v>
      </c>
      <c r="T6675" s="3">
        <f>+MAX(CEILING(Tabella2026[[#This Row],[preDEF1]],1),1)</f>
        <v>30</v>
      </c>
      <c r="U6675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675" s="21">
        <f>+Tabella2026[[#This Row],[DEF - n. card]]*(PLAFOND/N_TESSERE)</f>
        <v>15000</v>
      </c>
      <c r="W6675" s="18"/>
    </row>
    <row r="6676" spans="2:23" x14ac:dyDescent="0.25">
      <c r="B6676" s="1" t="s">
        <v>13259</v>
      </c>
      <c r="C6676" s="2">
        <v>4177</v>
      </c>
      <c r="D6676" s="1" t="s">
        <v>13260</v>
      </c>
      <c r="E6676" s="1" t="s">
        <v>18</v>
      </c>
      <c r="F6676" s="1" t="s">
        <v>263</v>
      </c>
      <c r="G6676" s="1" t="s">
        <v>11807</v>
      </c>
      <c r="H6676" s="1" t="s">
        <v>15835</v>
      </c>
      <c r="I6676" s="5">
        <v>619</v>
      </c>
      <c r="J6676" s="5">
        <v>9365767</v>
      </c>
      <c r="K6676" s="3">
        <f>+Tabella2026[[#This Row],[POP_2024]]/SUM(Tabella2026[POP_2024])</f>
        <v>1.0501588437354139E-5</v>
      </c>
      <c r="L6676" s="3">
        <f>+Tabella2026[[#This Row],[INCIDENZA POPOLAZIONE]]*(PLAFOND/2)</f>
        <v>3091.6597597657305</v>
      </c>
      <c r="M6676" s="3">
        <f>+IFERROR(Tabella2026[[#This Row],[reddito_2024]]/Tabella2026[[#This Row],[POP_2024]],"")</f>
        <v>15130.479806138934</v>
      </c>
      <c r="N6676" s="3">
        <f>+IF(Tabella2026[[#This Row],[REDDITO COMPLESSIVO PROCAPITE]]&lt;media_aggr_reddito_pc,(media_aggr_reddito_pc-Tabella2026[[#This Row],[REDDITO COMPLESSIVO PROCAPITE]]),0)</f>
        <v>2694.5862564698073</v>
      </c>
      <c r="O6676" s="3">
        <f>+Tabella2026[[#This Row],[DIFFERENZA REDDITO INFERIORE ALLA MEDIA DALLA MEDIA]]*Tabella2026[[#This Row],[POP_2024]]</f>
        <v>1667948.8927548106</v>
      </c>
      <c r="P6676" s="3">
        <f>+Tabella2026[[#This Row],[POPOLAZIONE PER DIFFERENZA ]]/SUM(Tabella2026[[POPOLAZIONE PER DIFFERENZA ]])</f>
        <v>1.4797744102684362E-5</v>
      </c>
      <c r="Q6676" s="3">
        <f>+Tabella2026[[#This Row],[INCIDENZA POPOLAZIONE PER DIFFERENZA]]*(PLAFOND-SUM(Tabella2026[CONTRIBUTO SULLA BASE DELLA POPOLAZIONE]))</f>
        <v>4356.4447655222166</v>
      </c>
      <c r="R6676" s="3">
        <f>+Tabella2026[[#This Row],[CONTRIBUTO SULLA BASE DELLA POPOLAZIONE]]+Tabella2026[[#This Row],[CONTRIBUTO SULLA BASE DEL REDDITO]]</f>
        <v>7448.1045252879467</v>
      </c>
      <c r="S6676" s="3">
        <f>+Tabella2026[[#This Row],[CONTRIBUTO TOTALE]]/(PLAFOND/N_TESSERE)</f>
        <v>14.896209050575893</v>
      </c>
      <c r="T6676" s="3">
        <f>+MAX(CEILING(Tabella2026[[#This Row],[preDEF1]],1),1)</f>
        <v>15</v>
      </c>
      <c r="U6676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676" s="21">
        <f>+Tabella2026[[#This Row],[DEF - n. card]]*(PLAFOND/N_TESSERE)</f>
        <v>7500</v>
      </c>
      <c r="W6676" s="18"/>
    </row>
    <row r="6677" spans="2:23" x14ac:dyDescent="0.25">
      <c r="B6677" s="1" t="s">
        <v>13385</v>
      </c>
      <c r="C6677" s="2">
        <v>17202</v>
      </c>
      <c r="D6677" s="1" t="s">
        <v>13386</v>
      </c>
      <c r="E6677" s="1" t="s">
        <v>12</v>
      </c>
      <c r="F6677" s="1" t="s">
        <v>50</v>
      </c>
      <c r="G6677" s="1" t="s">
        <v>11807</v>
      </c>
      <c r="H6677" s="1" t="s">
        <v>15835</v>
      </c>
      <c r="I6677" s="5">
        <v>619</v>
      </c>
      <c r="J6677" s="5">
        <v>12041281</v>
      </c>
      <c r="K6677" s="3">
        <f>+Tabella2026[[#This Row],[POP_2024]]/SUM(Tabella2026[POP_2024])</f>
        <v>1.0501588437354139E-5</v>
      </c>
      <c r="L6677" s="3">
        <f>+Tabella2026[[#This Row],[INCIDENZA POPOLAZIONE]]*(PLAFOND/2)</f>
        <v>3091.6597597657305</v>
      </c>
      <c r="M6677" s="3">
        <f>+IFERROR(Tabella2026[[#This Row],[reddito_2024]]/Tabella2026[[#This Row],[POP_2024]],"")</f>
        <v>19452.796445880453</v>
      </c>
      <c r="N6677" s="3">
        <f>+IF(Tabella2026[[#This Row],[REDDITO COMPLESSIVO PROCAPITE]]&lt;media_aggr_reddito_pc,(media_aggr_reddito_pc-Tabella2026[[#This Row],[REDDITO COMPLESSIVO PROCAPITE]]),0)</f>
        <v>0</v>
      </c>
      <c r="O6677" s="3">
        <f>+Tabella2026[[#This Row],[DIFFERENZA REDDITO INFERIORE ALLA MEDIA DALLA MEDIA]]*Tabella2026[[#This Row],[POP_2024]]</f>
        <v>0</v>
      </c>
      <c r="P6677" s="3">
        <f>+Tabella2026[[#This Row],[POPOLAZIONE PER DIFFERENZA ]]/SUM(Tabella2026[[POPOLAZIONE PER DIFFERENZA ]])</f>
        <v>0</v>
      </c>
      <c r="Q6677" s="3">
        <f>+Tabella2026[[#This Row],[INCIDENZA POPOLAZIONE PER DIFFERENZA]]*(PLAFOND-SUM(Tabella2026[CONTRIBUTO SULLA BASE DELLA POPOLAZIONE]))</f>
        <v>0</v>
      </c>
      <c r="R6677" s="3">
        <f>+Tabella2026[[#This Row],[CONTRIBUTO SULLA BASE DELLA POPOLAZIONE]]+Tabella2026[[#This Row],[CONTRIBUTO SULLA BASE DEL REDDITO]]</f>
        <v>3091.6597597657305</v>
      </c>
      <c r="S6677" s="3">
        <f>+Tabella2026[[#This Row],[CONTRIBUTO TOTALE]]/(PLAFOND/N_TESSERE)</f>
        <v>6.1833195195314614</v>
      </c>
      <c r="T6677" s="3">
        <f>+MAX(CEILING(Tabella2026[[#This Row],[preDEF1]],1),1)</f>
        <v>7</v>
      </c>
      <c r="U6677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77" s="21">
        <f>+Tabella2026[[#This Row],[DEF - n. card]]*(PLAFOND/N_TESSERE)</f>
        <v>3500</v>
      </c>
      <c r="W6677" s="18"/>
    </row>
    <row r="6678" spans="2:23" x14ac:dyDescent="0.25">
      <c r="B6678" s="1" t="s">
        <v>13279</v>
      </c>
      <c r="C6678" s="2">
        <v>30022</v>
      </c>
      <c r="D6678" s="1" t="s">
        <v>13280</v>
      </c>
      <c r="E6678" s="1" t="s">
        <v>48</v>
      </c>
      <c r="F6678" s="1" t="s">
        <v>120</v>
      </c>
      <c r="G6678" s="1" t="s">
        <v>11807</v>
      </c>
      <c r="H6678" s="1" t="s">
        <v>15835</v>
      </c>
      <c r="I6678" s="5">
        <v>618</v>
      </c>
      <c r="J6678" s="5">
        <v>10616870</v>
      </c>
      <c r="K6678" s="3">
        <f>+Tabella2026[[#This Row],[POP_2024]]/SUM(Tabella2026[POP_2024])</f>
        <v>1.0484623027923843E-5</v>
      </c>
      <c r="L6678" s="3">
        <f>+Tabella2026[[#This Row],[INCIDENZA POPOLAZIONE]]*(PLAFOND/2)</f>
        <v>3086.6651559535085</v>
      </c>
      <c r="M6678" s="3">
        <f>+IFERROR(Tabella2026[[#This Row],[reddito_2024]]/Tabella2026[[#This Row],[POP_2024]],"")</f>
        <v>17179.401294498381</v>
      </c>
      <c r="N6678" s="3">
        <f>+IF(Tabella2026[[#This Row],[REDDITO COMPLESSIVO PROCAPITE]]&lt;media_aggr_reddito_pc,(media_aggr_reddito_pc-Tabella2026[[#This Row],[REDDITO COMPLESSIVO PROCAPITE]]),0)</f>
        <v>645.66476811036046</v>
      </c>
      <c r="O6678" s="3">
        <f>+Tabella2026[[#This Row],[DIFFERENZA REDDITO INFERIORE ALLA MEDIA DALLA MEDIA]]*Tabella2026[[#This Row],[POP_2024]]</f>
        <v>399020.82669220277</v>
      </c>
      <c r="P6678" s="3">
        <f>+Tabella2026[[#This Row],[POPOLAZIONE PER DIFFERENZA ]]/SUM(Tabella2026[[POPOLAZIONE PER DIFFERENZA ]])</f>
        <v>3.5400413709802813E-6</v>
      </c>
      <c r="Q6678" s="3">
        <f>+Tabella2026[[#This Row],[INCIDENZA POPOLAZIONE PER DIFFERENZA]]*(PLAFOND-SUM(Tabella2026[CONTRIBUTO SULLA BASE DELLA POPOLAZIONE]))</f>
        <v>1042.1855245855709</v>
      </c>
      <c r="R6678" s="3">
        <f>+Tabella2026[[#This Row],[CONTRIBUTO SULLA BASE DELLA POPOLAZIONE]]+Tabella2026[[#This Row],[CONTRIBUTO SULLA BASE DEL REDDITO]]</f>
        <v>4128.8506805390789</v>
      </c>
      <c r="S6678" s="3">
        <f>+Tabella2026[[#This Row],[CONTRIBUTO TOTALE]]/(PLAFOND/N_TESSERE)</f>
        <v>8.2577013610781584</v>
      </c>
      <c r="T6678" s="3">
        <f>+MAX(CEILING(Tabella2026[[#This Row],[preDEF1]],1),1)</f>
        <v>9</v>
      </c>
      <c r="U6678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678" s="21">
        <f>+Tabella2026[[#This Row],[DEF - n. card]]*(PLAFOND/N_TESSERE)</f>
        <v>4500</v>
      </c>
      <c r="W6678" s="18"/>
    </row>
    <row r="6679" spans="2:23" x14ac:dyDescent="0.25">
      <c r="B6679" s="1" t="s">
        <v>13247</v>
      </c>
      <c r="C6679" s="2">
        <v>4013</v>
      </c>
      <c r="D6679" s="1" t="s">
        <v>13248</v>
      </c>
      <c r="E6679" s="1" t="s">
        <v>18</v>
      </c>
      <c r="F6679" s="1" t="s">
        <v>263</v>
      </c>
      <c r="G6679" s="1" t="s">
        <v>11807</v>
      </c>
      <c r="H6679" s="1" t="s">
        <v>15835</v>
      </c>
      <c r="I6679" s="5">
        <v>617</v>
      </c>
      <c r="J6679" s="5">
        <v>15332094</v>
      </c>
      <c r="K6679" s="3">
        <f>+Tabella2026[[#This Row],[POP_2024]]/SUM(Tabella2026[POP_2024])</f>
        <v>1.0467657618493545E-5</v>
      </c>
      <c r="L6679" s="3">
        <f>+Tabella2026[[#This Row],[INCIDENZA POPOLAZIONE]]*(PLAFOND/2)</f>
        <v>3081.670552141286</v>
      </c>
      <c r="M6679" s="3">
        <f>+IFERROR(Tabella2026[[#This Row],[reddito_2024]]/Tabella2026[[#This Row],[POP_2024]],"")</f>
        <v>24849.423014586711</v>
      </c>
      <c r="N6679" s="3">
        <f>+IF(Tabella2026[[#This Row],[REDDITO COMPLESSIVO PROCAPITE]]&lt;media_aggr_reddito_pc,(media_aggr_reddito_pc-Tabella2026[[#This Row],[REDDITO COMPLESSIVO PROCAPITE]]),0)</f>
        <v>0</v>
      </c>
      <c r="O6679" s="3">
        <f>+Tabella2026[[#This Row],[DIFFERENZA REDDITO INFERIORE ALLA MEDIA DALLA MEDIA]]*Tabella2026[[#This Row],[POP_2024]]</f>
        <v>0</v>
      </c>
      <c r="P6679" s="3">
        <f>+Tabella2026[[#This Row],[POPOLAZIONE PER DIFFERENZA ]]/SUM(Tabella2026[[POPOLAZIONE PER DIFFERENZA ]])</f>
        <v>0</v>
      </c>
      <c r="Q6679" s="3">
        <f>+Tabella2026[[#This Row],[INCIDENZA POPOLAZIONE PER DIFFERENZA]]*(PLAFOND-SUM(Tabella2026[CONTRIBUTO SULLA BASE DELLA POPOLAZIONE]))</f>
        <v>0</v>
      </c>
      <c r="R6679" s="3">
        <f>+Tabella2026[[#This Row],[CONTRIBUTO SULLA BASE DELLA POPOLAZIONE]]+Tabella2026[[#This Row],[CONTRIBUTO SULLA BASE DEL REDDITO]]</f>
        <v>3081.670552141286</v>
      </c>
      <c r="S6679" s="3">
        <f>+Tabella2026[[#This Row],[CONTRIBUTO TOTALE]]/(PLAFOND/N_TESSERE)</f>
        <v>6.1633411042825719</v>
      </c>
      <c r="T6679" s="3">
        <f>+MAX(CEILING(Tabella2026[[#This Row],[preDEF1]],1),1)</f>
        <v>7</v>
      </c>
      <c r="U6679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79" s="21">
        <f>+Tabella2026[[#This Row],[DEF - n. card]]*(PLAFOND/N_TESSERE)</f>
        <v>3500</v>
      </c>
      <c r="W6679" s="18"/>
    </row>
    <row r="6680" spans="2:23" x14ac:dyDescent="0.25">
      <c r="B6680" s="1" t="s">
        <v>13301</v>
      </c>
      <c r="C6680" s="2">
        <v>115013</v>
      </c>
      <c r="D6680" s="1" t="s">
        <v>13302</v>
      </c>
      <c r="E6680" s="1" t="s">
        <v>76</v>
      </c>
      <c r="F6680" s="1" t="s">
        <v>625</v>
      </c>
      <c r="G6680" s="1" t="s">
        <v>11807</v>
      </c>
      <c r="H6680" s="1" t="s">
        <v>15836</v>
      </c>
      <c r="I6680" s="5">
        <v>616</v>
      </c>
      <c r="J6680" s="5">
        <v>7196583</v>
      </c>
      <c r="K6680" s="3">
        <f>+Tabella2026[[#This Row],[POP_2024]]/SUM(Tabella2026[POP_2024])</f>
        <v>1.0450692209063247E-5</v>
      </c>
      <c r="L6680" s="3">
        <f>+Tabella2026[[#This Row],[INCIDENZA POPOLAZIONE]]*(PLAFOND/2)</f>
        <v>3076.675948329063</v>
      </c>
      <c r="M6680" s="3">
        <f>+IFERROR(Tabella2026[[#This Row],[reddito_2024]]/Tabella2026[[#This Row],[POP_2024]],"")</f>
        <v>11682.76461038961</v>
      </c>
      <c r="N6680" s="3">
        <f>+IF(Tabella2026[[#This Row],[REDDITO COMPLESSIVO PROCAPITE]]&lt;media_aggr_reddito_pc,(media_aggr_reddito_pc-Tabella2026[[#This Row],[REDDITO COMPLESSIVO PROCAPITE]]),0)</f>
        <v>6142.3014522191315</v>
      </c>
      <c r="O6680" s="3">
        <f>+Tabella2026[[#This Row],[DIFFERENZA REDDITO INFERIORE ALLA MEDIA DALLA MEDIA]]*Tabella2026[[#This Row],[POP_2024]]</f>
        <v>3783657.6945669851</v>
      </c>
      <c r="P6680" s="3">
        <f>+Tabella2026[[#This Row],[POPOLAZIONE PER DIFFERENZA ]]/SUM(Tabella2026[[POPOLAZIONE PER DIFFERENZA ]])</f>
        <v>3.356793399339809E-5</v>
      </c>
      <c r="Q6680" s="3">
        <f>+Tabella2026[[#This Row],[INCIDENZA POPOLAZIONE PER DIFFERENZA]]*(PLAFOND-SUM(Tabella2026[CONTRIBUTO SULLA BASE DELLA POPOLAZIONE]))</f>
        <v>9882.3745917059423</v>
      </c>
      <c r="R6680" s="3">
        <f>+Tabella2026[[#This Row],[CONTRIBUTO SULLA BASE DELLA POPOLAZIONE]]+Tabella2026[[#This Row],[CONTRIBUTO SULLA BASE DEL REDDITO]]</f>
        <v>12959.050540035005</v>
      </c>
      <c r="S6680" s="3">
        <f>+Tabella2026[[#This Row],[CONTRIBUTO TOTALE]]/(PLAFOND/N_TESSERE)</f>
        <v>25.918101080070009</v>
      </c>
      <c r="T6680" s="3">
        <f>+MAX(CEILING(Tabella2026[[#This Row],[preDEF1]],1),1)</f>
        <v>26</v>
      </c>
      <c r="U6680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680" s="21">
        <f>+Tabella2026[[#This Row],[DEF - n. card]]*(PLAFOND/N_TESSERE)</f>
        <v>13000</v>
      </c>
      <c r="W6680" s="18"/>
    </row>
    <row r="6681" spans="2:23" x14ac:dyDescent="0.25">
      <c r="B6681" s="1" t="s">
        <v>13145</v>
      </c>
      <c r="C6681" s="2">
        <v>83002</v>
      </c>
      <c r="D6681" s="1" t="s">
        <v>13146</v>
      </c>
      <c r="E6681" s="1" t="s">
        <v>21</v>
      </c>
      <c r="F6681" s="1" t="s">
        <v>42</v>
      </c>
      <c r="G6681" s="1" t="s">
        <v>11807</v>
      </c>
      <c r="H6681" s="1" t="s">
        <v>15836</v>
      </c>
      <c r="I6681" s="5">
        <v>615</v>
      </c>
      <c r="J6681" s="5">
        <v>6871115</v>
      </c>
      <c r="K6681" s="3">
        <f>+Tabella2026[[#This Row],[POP_2024]]/SUM(Tabella2026[POP_2024])</f>
        <v>1.0433726799632951E-5</v>
      </c>
      <c r="L6681" s="3">
        <f>+Tabella2026[[#This Row],[INCIDENZA POPOLAZIONE]]*(PLAFOND/2)</f>
        <v>3071.6813445168409</v>
      </c>
      <c r="M6681" s="3">
        <f>+IFERROR(Tabella2026[[#This Row],[reddito_2024]]/Tabella2026[[#This Row],[POP_2024]],"")</f>
        <v>11172.544715447155</v>
      </c>
      <c r="N6681" s="3">
        <f>+IF(Tabella2026[[#This Row],[REDDITO COMPLESSIVO PROCAPITE]]&lt;media_aggr_reddito_pc,(media_aggr_reddito_pc-Tabella2026[[#This Row],[REDDITO COMPLESSIVO PROCAPITE]]),0)</f>
        <v>6652.5213471615862</v>
      </c>
      <c r="O6681" s="3">
        <f>+Tabella2026[[#This Row],[DIFFERENZA REDDITO INFERIORE ALLA MEDIA DALLA MEDIA]]*Tabella2026[[#This Row],[POP_2024]]</f>
        <v>4091300.6285043755</v>
      </c>
      <c r="P6681" s="3">
        <f>+Tabella2026[[#This Row],[POPOLAZIONE PER DIFFERENZA ]]/SUM(Tabella2026[[POPOLAZIONE PER DIFFERENZA ]])</f>
        <v>3.6297287051623799E-5</v>
      </c>
      <c r="Q6681" s="3">
        <f>+Tabella2026[[#This Row],[INCIDENZA POPOLAZIONE PER DIFFERENZA]]*(PLAFOND-SUM(Tabella2026[CONTRIBUTO SULLA BASE DELLA POPOLAZIONE]))</f>
        <v>10685.894085032802</v>
      </c>
      <c r="R6681" s="3">
        <f>+Tabella2026[[#This Row],[CONTRIBUTO SULLA BASE DELLA POPOLAZIONE]]+Tabella2026[[#This Row],[CONTRIBUTO SULLA BASE DEL REDDITO]]</f>
        <v>13757.575429549643</v>
      </c>
      <c r="S6681" s="3">
        <f>+Tabella2026[[#This Row],[CONTRIBUTO TOTALE]]/(PLAFOND/N_TESSERE)</f>
        <v>27.515150859099286</v>
      </c>
      <c r="T6681" s="3">
        <f>+MAX(CEILING(Tabella2026[[#This Row],[preDEF1]],1),1)</f>
        <v>28</v>
      </c>
      <c r="U6681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681" s="21">
        <f>+Tabella2026[[#This Row],[DEF - n. card]]*(PLAFOND/N_TESSERE)</f>
        <v>14000</v>
      </c>
      <c r="W6681" s="18"/>
    </row>
    <row r="6682" spans="2:23" x14ac:dyDescent="0.25">
      <c r="B6682" s="1" t="s">
        <v>13151</v>
      </c>
      <c r="C6682" s="2">
        <v>65144</v>
      </c>
      <c r="D6682" s="1" t="s">
        <v>13152</v>
      </c>
      <c r="E6682" s="1" t="s">
        <v>15</v>
      </c>
      <c r="F6682" s="1" t="s">
        <v>82</v>
      </c>
      <c r="G6682" s="1" t="s">
        <v>11807</v>
      </c>
      <c r="H6682" s="1" t="s">
        <v>15836</v>
      </c>
      <c r="I6682" s="5">
        <v>615</v>
      </c>
      <c r="J6682" s="5">
        <v>7078271</v>
      </c>
      <c r="K6682" s="3">
        <f>+Tabella2026[[#This Row],[POP_2024]]/SUM(Tabella2026[POP_2024])</f>
        <v>1.0433726799632951E-5</v>
      </c>
      <c r="L6682" s="3">
        <f>+Tabella2026[[#This Row],[INCIDENZA POPOLAZIONE]]*(PLAFOND/2)</f>
        <v>3071.6813445168409</v>
      </c>
      <c r="M6682" s="3">
        <f>+IFERROR(Tabella2026[[#This Row],[reddito_2024]]/Tabella2026[[#This Row],[POP_2024]],"")</f>
        <v>11509.383739837398</v>
      </c>
      <c r="N6682" s="3">
        <f>+IF(Tabella2026[[#This Row],[REDDITO COMPLESSIVO PROCAPITE]]&lt;media_aggr_reddito_pc,(media_aggr_reddito_pc-Tabella2026[[#This Row],[REDDITO COMPLESSIVO PROCAPITE]]),0)</f>
        <v>6315.682322771343</v>
      </c>
      <c r="O6682" s="3">
        <f>+Tabella2026[[#This Row],[DIFFERENZA REDDITO INFERIORE ALLA MEDIA DALLA MEDIA]]*Tabella2026[[#This Row],[POP_2024]]</f>
        <v>3884144.6285043759</v>
      </c>
      <c r="P6682" s="3">
        <f>+Tabella2026[[#This Row],[POPOLAZIONE PER DIFFERENZA ]]/SUM(Tabella2026[[POPOLAZIONE PER DIFFERENZA ]])</f>
        <v>3.4459436089492252E-5</v>
      </c>
      <c r="Q6682" s="3">
        <f>+Tabella2026[[#This Row],[INCIDENZA POPOLAZIONE PER DIFFERENZA]]*(PLAFOND-SUM(Tabella2026[CONTRIBUTO SULLA BASE DELLA POPOLAZIONE]))</f>
        <v>10144.832140169494</v>
      </c>
      <c r="R6682" s="3">
        <f>+Tabella2026[[#This Row],[CONTRIBUTO SULLA BASE DELLA POPOLAZIONE]]+Tabella2026[[#This Row],[CONTRIBUTO SULLA BASE DEL REDDITO]]</f>
        <v>13216.513484686335</v>
      </c>
      <c r="S6682" s="3">
        <f>+Tabella2026[[#This Row],[CONTRIBUTO TOTALE]]/(PLAFOND/N_TESSERE)</f>
        <v>26.433026969372669</v>
      </c>
      <c r="T6682" s="3">
        <f>+MAX(CEILING(Tabella2026[[#This Row],[preDEF1]],1),1)</f>
        <v>27</v>
      </c>
      <c r="U6682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682" s="21">
        <f>+Tabella2026[[#This Row],[DEF - n. card]]*(PLAFOND/N_TESSERE)</f>
        <v>13500</v>
      </c>
      <c r="W6682" s="18"/>
    </row>
    <row r="6683" spans="2:23" x14ac:dyDescent="0.25">
      <c r="B6683" s="1" t="s">
        <v>13357</v>
      </c>
      <c r="C6683" s="2">
        <v>62072</v>
      </c>
      <c r="D6683" s="1" t="s">
        <v>13358</v>
      </c>
      <c r="E6683" s="1" t="s">
        <v>15</v>
      </c>
      <c r="F6683" s="1" t="s">
        <v>256</v>
      </c>
      <c r="G6683" s="1" t="s">
        <v>11807</v>
      </c>
      <c r="H6683" s="1" t="s">
        <v>15836</v>
      </c>
      <c r="I6683" s="5">
        <v>615</v>
      </c>
      <c r="J6683" s="5">
        <v>6997485</v>
      </c>
      <c r="K6683" s="3">
        <f>+Tabella2026[[#This Row],[POP_2024]]/SUM(Tabella2026[POP_2024])</f>
        <v>1.0433726799632951E-5</v>
      </c>
      <c r="L6683" s="3">
        <f>+Tabella2026[[#This Row],[INCIDENZA POPOLAZIONE]]*(PLAFOND/2)</f>
        <v>3071.6813445168409</v>
      </c>
      <c r="M6683" s="3">
        <f>+IFERROR(Tabella2026[[#This Row],[reddito_2024]]/Tabella2026[[#This Row],[POP_2024]],"")</f>
        <v>11378.024390243903</v>
      </c>
      <c r="N6683" s="3">
        <f>+IF(Tabella2026[[#This Row],[REDDITO COMPLESSIVO PROCAPITE]]&lt;media_aggr_reddito_pc,(media_aggr_reddito_pc-Tabella2026[[#This Row],[REDDITO COMPLESSIVO PROCAPITE]]),0)</f>
        <v>6447.0416723648377</v>
      </c>
      <c r="O6683" s="3">
        <f>+Tabella2026[[#This Row],[DIFFERENZA REDDITO INFERIORE ALLA MEDIA DALLA MEDIA]]*Tabella2026[[#This Row],[POP_2024]]</f>
        <v>3964930.628504375</v>
      </c>
      <c r="P6683" s="3">
        <f>+Tabella2026[[#This Row],[POPOLAZIONE PER DIFFERENZA ]]/SUM(Tabella2026[[POPOLAZIONE PER DIFFERENZA ]])</f>
        <v>3.5176155025109655E-5</v>
      </c>
      <c r="Q6683" s="3">
        <f>+Tabella2026[[#This Row],[INCIDENZA POPOLAZIONE PER DIFFERENZA]]*(PLAFOND-SUM(Tabella2026[CONTRIBUTO SULLA BASE DELLA POPOLAZIONE]))</f>
        <v>10355.833657276056</v>
      </c>
      <c r="R6683" s="3">
        <f>+Tabella2026[[#This Row],[CONTRIBUTO SULLA BASE DELLA POPOLAZIONE]]+Tabella2026[[#This Row],[CONTRIBUTO SULLA BASE DEL REDDITO]]</f>
        <v>13427.515001792897</v>
      </c>
      <c r="S6683" s="3">
        <f>+Tabella2026[[#This Row],[CONTRIBUTO TOTALE]]/(PLAFOND/N_TESSERE)</f>
        <v>26.855030003585796</v>
      </c>
      <c r="T6683" s="3">
        <f>+MAX(CEILING(Tabella2026[[#This Row],[preDEF1]],1),1)</f>
        <v>27</v>
      </c>
      <c r="U6683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683" s="21">
        <f>+Tabella2026[[#This Row],[DEF - n. card]]*(PLAFOND/N_TESSERE)</f>
        <v>13500</v>
      </c>
      <c r="W6683" s="18"/>
    </row>
    <row r="6684" spans="2:23" x14ac:dyDescent="0.25">
      <c r="B6684" s="1" t="s">
        <v>13401</v>
      </c>
      <c r="C6684" s="2">
        <v>9050</v>
      </c>
      <c r="D6684" s="1" t="s">
        <v>13402</v>
      </c>
      <c r="E6684" s="1" t="s">
        <v>24</v>
      </c>
      <c r="F6684" s="1" t="s">
        <v>246</v>
      </c>
      <c r="G6684" s="1" t="s">
        <v>11807</v>
      </c>
      <c r="H6684" s="1" t="s">
        <v>15835</v>
      </c>
      <c r="I6684" s="5">
        <v>614</v>
      </c>
      <c r="J6684" s="5">
        <v>13290440</v>
      </c>
      <c r="K6684" s="3">
        <f>+Tabella2026[[#This Row],[POP_2024]]/SUM(Tabella2026[POP_2024])</f>
        <v>1.0416761390202652E-5</v>
      </c>
      <c r="L6684" s="3">
        <f>+Tabella2026[[#This Row],[INCIDENZA POPOLAZIONE]]*(PLAFOND/2)</f>
        <v>3066.6867407046184</v>
      </c>
      <c r="M6684" s="3">
        <f>+IFERROR(Tabella2026[[#This Row],[reddito_2024]]/Tabella2026[[#This Row],[POP_2024]],"")</f>
        <v>21645.667752442998</v>
      </c>
      <c r="N6684" s="3">
        <f>+IF(Tabella2026[[#This Row],[REDDITO COMPLESSIVO PROCAPITE]]&lt;media_aggr_reddito_pc,(media_aggr_reddito_pc-Tabella2026[[#This Row],[REDDITO COMPLESSIVO PROCAPITE]]),0)</f>
        <v>0</v>
      </c>
      <c r="O6684" s="3">
        <f>+Tabella2026[[#This Row],[DIFFERENZA REDDITO INFERIORE ALLA MEDIA DALLA MEDIA]]*Tabella2026[[#This Row],[POP_2024]]</f>
        <v>0</v>
      </c>
      <c r="P6684" s="3">
        <f>+Tabella2026[[#This Row],[POPOLAZIONE PER DIFFERENZA ]]/SUM(Tabella2026[[POPOLAZIONE PER DIFFERENZA ]])</f>
        <v>0</v>
      </c>
      <c r="Q6684" s="3">
        <f>+Tabella2026[[#This Row],[INCIDENZA POPOLAZIONE PER DIFFERENZA]]*(PLAFOND-SUM(Tabella2026[CONTRIBUTO SULLA BASE DELLA POPOLAZIONE]))</f>
        <v>0</v>
      </c>
      <c r="R6684" s="3">
        <f>+Tabella2026[[#This Row],[CONTRIBUTO SULLA BASE DELLA POPOLAZIONE]]+Tabella2026[[#This Row],[CONTRIBUTO SULLA BASE DEL REDDITO]]</f>
        <v>3066.6867407046184</v>
      </c>
      <c r="S6684" s="3">
        <f>+Tabella2026[[#This Row],[CONTRIBUTO TOTALE]]/(PLAFOND/N_TESSERE)</f>
        <v>6.1333734814092367</v>
      </c>
      <c r="T6684" s="3">
        <f>+MAX(CEILING(Tabella2026[[#This Row],[preDEF1]],1),1)</f>
        <v>7</v>
      </c>
      <c r="U6684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84" s="21">
        <f>+Tabella2026[[#This Row],[DEF - n. card]]*(PLAFOND/N_TESSERE)</f>
        <v>3500</v>
      </c>
      <c r="W6684" s="18"/>
    </row>
    <row r="6685" spans="2:23" x14ac:dyDescent="0.25">
      <c r="B6685" s="1" t="s">
        <v>13577</v>
      </c>
      <c r="C6685" s="2">
        <v>30051</v>
      </c>
      <c r="D6685" s="1" t="s">
        <v>13578</v>
      </c>
      <c r="E6685" s="1" t="s">
        <v>48</v>
      </c>
      <c r="F6685" s="1" t="s">
        <v>120</v>
      </c>
      <c r="G6685" s="1" t="s">
        <v>11807</v>
      </c>
      <c r="H6685" s="1" t="s">
        <v>15835</v>
      </c>
      <c r="I6685" s="5">
        <v>613</v>
      </c>
      <c r="J6685" s="5">
        <v>10296639</v>
      </c>
      <c r="K6685" s="3">
        <f>+Tabella2026[[#This Row],[POP_2024]]/SUM(Tabella2026[POP_2024])</f>
        <v>1.0399795980772354E-5</v>
      </c>
      <c r="L6685" s="3">
        <f>+Tabella2026[[#This Row],[INCIDENZA POPOLAZIONE]]*(PLAFOND/2)</f>
        <v>3061.6921368923954</v>
      </c>
      <c r="M6685" s="3">
        <f>+IFERROR(Tabella2026[[#This Row],[reddito_2024]]/Tabella2026[[#This Row],[POP_2024]],"")</f>
        <v>16797.127243066883</v>
      </c>
      <c r="N6685" s="3">
        <f>+IF(Tabella2026[[#This Row],[REDDITO COMPLESSIVO PROCAPITE]]&lt;media_aggr_reddito_pc,(media_aggr_reddito_pc-Tabella2026[[#This Row],[REDDITO COMPLESSIVO PROCAPITE]]),0)</f>
        <v>1027.9388195418578</v>
      </c>
      <c r="O6685" s="3">
        <f>+Tabella2026[[#This Row],[DIFFERENZA REDDITO INFERIORE ALLA MEDIA DALLA MEDIA]]*Tabella2026[[#This Row],[POP_2024]]</f>
        <v>630126.49637915881</v>
      </c>
      <c r="P6685" s="3">
        <f>+Tabella2026[[#This Row],[POPOLAZIONE PER DIFFERENZA ]]/SUM(Tabella2026[[POPOLAZIONE PER DIFFERENZA ]])</f>
        <v>5.5903695168617822E-6</v>
      </c>
      <c r="Q6685" s="3">
        <f>+Tabella2026[[#This Row],[INCIDENZA POPOLAZIONE PER DIFFERENZA]]*(PLAFOND-SUM(Tabella2026[CONTRIBUTO SULLA BASE DELLA POPOLAZIONE]))</f>
        <v>1645.8005929869778</v>
      </c>
      <c r="R6685" s="3">
        <f>+Tabella2026[[#This Row],[CONTRIBUTO SULLA BASE DELLA POPOLAZIONE]]+Tabella2026[[#This Row],[CONTRIBUTO SULLA BASE DEL REDDITO]]</f>
        <v>4707.4927298793737</v>
      </c>
      <c r="S6685" s="3">
        <f>+Tabella2026[[#This Row],[CONTRIBUTO TOTALE]]/(PLAFOND/N_TESSERE)</f>
        <v>9.4149854597587481</v>
      </c>
      <c r="T6685" s="3">
        <f>+MAX(CEILING(Tabella2026[[#This Row],[preDEF1]],1),1)</f>
        <v>10</v>
      </c>
      <c r="U668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685" s="21">
        <f>+Tabella2026[[#This Row],[DEF - n. card]]*(PLAFOND/N_TESSERE)</f>
        <v>5000</v>
      </c>
      <c r="W6685" s="18"/>
    </row>
    <row r="6686" spans="2:23" x14ac:dyDescent="0.25">
      <c r="B6686" s="1" t="s">
        <v>13397</v>
      </c>
      <c r="C6686" s="2">
        <v>8035</v>
      </c>
      <c r="D6686" s="1" t="s">
        <v>13398</v>
      </c>
      <c r="E6686" s="1" t="s">
        <v>24</v>
      </c>
      <c r="F6686" s="1" t="s">
        <v>286</v>
      </c>
      <c r="G6686" s="1" t="s">
        <v>11807</v>
      </c>
      <c r="H6686" s="1" t="s">
        <v>15835</v>
      </c>
      <c r="I6686" s="5">
        <v>613</v>
      </c>
      <c r="J6686" s="5">
        <v>7122134</v>
      </c>
      <c r="K6686" s="3">
        <f>+Tabella2026[[#This Row],[POP_2024]]/SUM(Tabella2026[POP_2024])</f>
        <v>1.0399795980772354E-5</v>
      </c>
      <c r="L6686" s="3">
        <f>+Tabella2026[[#This Row],[INCIDENZA POPOLAZIONE]]*(PLAFOND/2)</f>
        <v>3061.6921368923954</v>
      </c>
      <c r="M6686" s="3">
        <f>+IFERROR(Tabella2026[[#This Row],[reddito_2024]]/Tabella2026[[#This Row],[POP_2024]],"")</f>
        <v>11618.489396411092</v>
      </c>
      <c r="N6686" s="3">
        <f>+IF(Tabella2026[[#This Row],[REDDITO COMPLESSIVO PROCAPITE]]&lt;media_aggr_reddito_pc,(media_aggr_reddito_pc-Tabella2026[[#This Row],[REDDITO COMPLESSIVO PROCAPITE]]),0)</f>
        <v>6206.5766661976486</v>
      </c>
      <c r="O6686" s="3">
        <f>+Tabella2026[[#This Row],[DIFFERENZA REDDITO INFERIORE ALLA MEDIA DALLA MEDIA]]*Tabella2026[[#This Row],[POP_2024]]</f>
        <v>3804631.4963791585</v>
      </c>
      <c r="P6686" s="3">
        <f>+Tabella2026[[#This Row],[POPOLAZIONE PER DIFFERENZA ]]/SUM(Tabella2026[[POPOLAZIONE PER DIFFERENZA ]])</f>
        <v>3.3754009809884502E-5</v>
      </c>
      <c r="Q6686" s="3">
        <f>+Tabella2026[[#This Row],[INCIDENZA POPOLAZIONE PER DIFFERENZA]]*(PLAFOND-SUM(Tabella2026[CONTRIBUTO SULLA BASE DELLA POPOLAZIONE]))</f>
        <v>9937.15517252268</v>
      </c>
      <c r="R6686" s="3">
        <f>+Tabella2026[[#This Row],[CONTRIBUTO SULLA BASE DELLA POPOLAZIONE]]+Tabella2026[[#This Row],[CONTRIBUTO SULLA BASE DEL REDDITO]]</f>
        <v>12998.847309415076</v>
      </c>
      <c r="S6686" s="3">
        <f>+Tabella2026[[#This Row],[CONTRIBUTO TOTALE]]/(PLAFOND/N_TESSERE)</f>
        <v>25.997694618830153</v>
      </c>
      <c r="T6686" s="3">
        <f>+MAX(CEILING(Tabella2026[[#This Row],[preDEF1]],1),1)</f>
        <v>26</v>
      </c>
      <c r="U6686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686" s="21">
        <f>+Tabella2026[[#This Row],[DEF - n. card]]*(PLAFOND/N_TESSERE)</f>
        <v>13000</v>
      </c>
      <c r="W6686" s="18"/>
    </row>
    <row r="6687" spans="2:23" x14ac:dyDescent="0.25">
      <c r="B6687" s="1" t="s">
        <v>13339</v>
      </c>
      <c r="C6687" s="2">
        <v>60029</v>
      </c>
      <c r="D6687" s="1" t="s">
        <v>13340</v>
      </c>
      <c r="E6687" s="1" t="s">
        <v>8</v>
      </c>
      <c r="F6687" s="1" t="s">
        <v>397</v>
      </c>
      <c r="G6687" s="1" t="s">
        <v>11807</v>
      </c>
      <c r="H6687" s="1" t="s">
        <v>15834</v>
      </c>
      <c r="I6687" s="5">
        <v>612</v>
      </c>
      <c r="J6687" s="5">
        <v>6880832</v>
      </c>
      <c r="K6687" s="3">
        <f>+Tabella2026[[#This Row],[POP_2024]]/SUM(Tabella2026[POP_2024])</f>
        <v>1.0382830571342058E-5</v>
      </c>
      <c r="L6687" s="3">
        <f>+Tabella2026[[#This Row],[INCIDENZA POPOLAZIONE]]*(PLAFOND/2)</f>
        <v>3056.6975330801733</v>
      </c>
      <c r="M6687" s="3">
        <f>+IFERROR(Tabella2026[[#This Row],[reddito_2024]]/Tabella2026[[#This Row],[POP_2024]],"")</f>
        <v>11243.18954248366</v>
      </c>
      <c r="N6687" s="3">
        <f>+IF(Tabella2026[[#This Row],[REDDITO COMPLESSIVO PROCAPITE]]&lt;media_aggr_reddito_pc,(media_aggr_reddito_pc-Tabella2026[[#This Row],[REDDITO COMPLESSIVO PROCAPITE]]),0)</f>
        <v>6581.8765201250808</v>
      </c>
      <c r="O6687" s="3">
        <f>+Tabella2026[[#This Row],[DIFFERENZA REDDITO INFERIORE ALLA MEDIA DALLA MEDIA]]*Tabella2026[[#This Row],[POP_2024]]</f>
        <v>4028108.4303165493</v>
      </c>
      <c r="P6687" s="3">
        <f>+Tabella2026[[#This Row],[POPOLAZIONE PER DIFFERENZA ]]/SUM(Tabella2026[[POPOLAZIONE PER DIFFERENZA ]])</f>
        <v>3.5736657177332428E-5</v>
      </c>
      <c r="Q6687" s="3">
        <f>+Tabella2026[[#This Row],[INCIDENZA POPOLAZIONE PER DIFFERENZA]]*(PLAFOND-SUM(Tabella2026[CONTRIBUTO SULLA BASE DELLA POPOLAZIONE]))</f>
        <v>10520.845070513826</v>
      </c>
      <c r="R6687" s="3">
        <f>+Tabella2026[[#This Row],[CONTRIBUTO SULLA BASE DELLA POPOLAZIONE]]+Tabella2026[[#This Row],[CONTRIBUTO SULLA BASE DEL REDDITO]]</f>
        <v>13577.542603594</v>
      </c>
      <c r="S6687" s="3">
        <f>+Tabella2026[[#This Row],[CONTRIBUTO TOTALE]]/(PLAFOND/N_TESSERE)</f>
        <v>27.155085207188002</v>
      </c>
      <c r="T6687" s="3">
        <f>+MAX(CEILING(Tabella2026[[#This Row],[preDEF1]],1),1)</f>
        <v>28</v>
      </c>
      <c r="U6687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687" s="21">
        <f>+Tabella2026[[#This Row],[DEF - n. card]]*(PLAFOND/N_TESSERE)</f>
        <v>14000</v>
      </c>
      <c r="W6687" s="18"/>
    </row>
    <row r="6688" spans="2:23" x14ac:dyDescent="0.25">
      <c r="B6688" s="1" t="s">
        <v>13371</v>
      </c>
      <c r="C6688" s="2">
        <v>18134</v>
      </c>
      <c r="D6688" s="1" t="s">
        <v>13372</v>
      </c>
      <c r="E6688" s="1" t="s">
        <v>12</v>
      </c>
      <c r="F6688" s="1" t="s">
        <v>195</v>
      </c>
      <c r="G6688" s="1" t="s">
        <v>11807</v>
      </c>
      <c r="H6688" s="1" t="s">
        <v>15835</v>
      </c>
      <c r="I6688" s="5">
        <v>612</v>
      </c>
      <c r="J6688" s="5">
        <v>9474591</v>
      </c>
      <c r="K6688" s="3">
        <f>+Tabella2026[[#This Row],[POP_2024]]/SUM(Tabella2026[POP_2024])</f>
        <v>1.0382830571342058E-5</v>
      </c>
      <c r="L6688" s="3">
        <f>+Tabella2026[[#This Row],[INCIDENZA POPOLAZIONE]]*(PLAFOND/2)</f>
        <v>3056.6975330801733</v>
      </c>
      <c r="M6688" s="3">
        <f>+IFERROR(Tabella2026[[#This Row],[reddito_2024]]/Tabella2026[[#This Row],[POP_2024]],"")</f>
        <v>15481.357843137255</v>
      </c>
      <c r="N6688" s="3">
        <f>+IF(Tabella2026[[#This Row],[REDDITO COMPLESSIVO PROCAPITE]]&lt;media_aggr_reddito_pc,(media_aggr_reddito_pc-Tabella2026[[#This Row],[REDDITO COMPLESSIVO PROCAPITE]]),0)</f>
        <v>2343.7082194714858</v>
      </c>
      <c r="O6688" s="3">
        <f>+Tabella2026[[#This Row],[DIFFERENZA REDDITO INFERIORE ALLA MEDIA DALLA MEDIA]]*Tabella2026[[#This Row],[POP_2024]]</f>
        <v>1434349.4303165493</v>
      </c>
      <c r="P6688" s="3">
        <f>+Tabella2026[[#This Row],[POPOLAZIONE PER DIFFERENZA ]]/SUM(Tabella2026[[POPOLAZIONE PER DIFFERENZA ]])</f>
        <v>1.2725291473769092E-5</v>
      </c>
      <c r="Q6688" s="3">
        <f>+Tabella2026[[#This Row],[INCIDENZA POPOLAZIONE PER DIFFERENZA]]*(PLAFOND-SUM(Tabella2026[CONTRIBUTO SULLA BASE DELLA POPOLAZIONE]))</f>
        <v>3746.3162659090308</v>
      </c>
      <c r="R6688" s="3">
        <f>+Tabella2026[[#This Row],[CONTRIBUTO SULLA BASE DELLA POPOLAZIONE]]+Tabella2026[[#This Row],[CONTRIBUTO SULLA BASE DEL REDDITO]]</f>
        <v>6803.0137989892046</v>
      </c>
      <c r="S6688" s="3">
        <f>+Tabella2026[[#This Row],[CONTRIBUTO TOTALE]]/(PLAFOND/N_TESSERE)</f>
        <v>13.606027597978409</v>
      </c>
      <c r="T6688" s="3">
        <f>+MAX(CEILING(Tabella2026[[#This Row],[preDEF1]],1),1)</f>
        <v>14</v>
      </c>
      <c r="U6688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688" s="21">
        <f>+Tabella2026[[#This Row],[DEF - n. card]]*(PLAFOND/N_TESSERE)</f>
        <v>7000</v>
      </c>
      <c r="W6688" s="18"/>
    </row>
    <row r="6689" spans="2:23" x14ac:dyDescent="0.25">
      <c r="B6689" s="1" t="s">
        <v>13313</v>
      </c>
      <c r="C6689" s="2">
        <v>58021</v>
      </c>
      <c r="D6689" s="1" t="s">
        <v>13314</v>
      </c>
      <c r="E6689" s="1" t="s">
        <v>8</v>
      </c>
      <c r="F6689" s="1" t="s">
        <v>7</v>
      </c>
      <c r="G6689" s="1" t="s">
        <v>11807</v>
      </c>
      <c r="H6689" s="1" t="s">
        <v>15834</v>
      </c>
      <c r="I6689" s="5">
        <v>611</v>
      </c>
      <c r="J6689" s="5">
        <v>7471098</v>
      </c>
      <c r="K6689" s="3">
        <f>+Tabella2026[[#This Row],[POP_2024]]/SUM(Tabella2026[POP_2024])</f>
        <v>1.036586516191176E-5</v>
      </c>
      <c r="L6689" s="3">
        <f>+Tabella2026[[#This Row],[INCIDENZA POPOLAZIONE]]*(PLAFOND/2)</f>
        <v>3051.7029292679508</v>
      </c>
      <c r="M6689" s="3">
        <f>+IFERROR(Tabella2026[[#This Row],[reddito_2024]]/Tabella2026[[#This Row],[POP_2024]],"")</f>
        <v>12227.656301145664</v>
      </c>
      <c r="N6689" s="3">
        <f>+IF(Tabella2026[[#This Row],[REDDITO COMPLESSIVO PROCAPITE]]&lt;media_aggr_reddito_pc,(media_aggr_reddito_pc-Tabella2026[[#This Row],[REDDITO COMPLESSIVO PROCAPITE]]),0)</f>
        <v>5597.4097614630773</v>
      </c>
      <c r="O6689" s="3">
        <f>+Tabella2026[[#This Row],[DIFFERENZA REDDITO INFERIORE ALLA MEDIA DALLA MEDIA]]*Tabella2026[[#This Row],[POP_2024]]</f>
        <v>3420017.3642539401</v>
      </c>
      <c r="P6689" s="3">
        <f>+Tabella2026[[#This Row],[POPOLAZIONE PER DIFFERENZA ]]/SUM(Tabella2026[[POPOLAZIONE PER DIFFERENZA ]])</f>
        <v>3.0341782055073038E-5</v>
      </c>
      <c r="Q6689" s="3">
        <f>+Tabella2026[[#This Row],[INCIDENZA POPOLAZIONE PER DIFFERENZA]]*(PLAFOND-SUM(Tabella2026[CONTRIBUTO SULLA BASE DELLA POPOLAZIONE]))</f>
        <v>8932.5978806769963</v>
      </c>
      <c r="R6689" s="3">
        <f>+Tabella2026[[#This Row],[CONTRIBUTO SULLA BASE DELLA POPOLAZIONE]]+Tabella2026[[#This Row],[CONTRIBUTO SULLA BASE DEL REDDITO]]</f>
        <v>11984.300809944947</v>
      </c>
      <c r="S6689" s="3">
        <f>+Tabella2026[[#This Row],[CONTRIBUTO TOTALE]]/(PLAFOND/N_TESSERE)</f>
        <v>23.968601619889895</v>
      </c>
      <c r="T6689" s="3">
        <f>+MAX(CEILING(Tabella2026[[#This Row],[preDEF1]],1),1)</f>
        <v>24</v>
      </c>
      <c r="U6689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689" s="21">
        <f>+Tabella2026[[#This Row],[DEF - n. card]]*(PLAFOND/N_TESSERE)</f>
        <v>12000</v>
      </c>
      <c r="W6689" s="18"/>
    </row>
    <row r="6690" spans="2:23" x14ac:dyDescent="0.25">
      <c r="B6690" s="1" t="s">
        <v>13387</v>
      </c>
      <c r="C6690" s="2">
        <v>14068</v>
      </c>
      <c r="D6690" s="1" t="s">
        <v>13388</v>
      </c>
      <c r="E6690" s="1" t="s">
        <v>12</v>
      </c>
      <c r="F6690" s="1" t="s">
        <v>980</v>
      </c>
      <c r="G6690" s="1" t="s">
        <v>11807</v>
      </c>
      <c r="H6690" s="1" t="s">
        <v>15835</v>
      </c>
      <c r="I6690" s="5">
        <v>611</v>
      </c>
      <c r="J6690" s="5">
        <v>10262164</v>
      </c>
      <c r="K6690" s="3">
        <f>+Tabella2026[[#This Row],[POP_2024]]/SUM(Tabella2026[POP_2024])</f>
        <v>1.036586516191176E-5</v>
      </c>
      <c r="L6690" s="3">
        <f>+Tabella2026[[#This Row],[INCIDENZA POPOLAZIONE]]*(PLAFOND/2)</f>
        <v>3051.7029292679508</v>
      </c>
      <c r="M6690" s="3">
        <f>+IFERROR(Tabella2026[[#This Row],[reddito_2024]]/Tabella2026[[#This Row],[POP_2024]],"")</f>
        <v>16795.685761047462</v>
      </c>
      <c r="N6690" s="3">
        <f>+IF(Tabella2026[[#This Row],[REDDITO COMPLESSIVO PROCAPITE]]&lt;media_aggr_reddito_pc,(media_aggr_reddito_pc-Tabella2026[[#This Row],[REDDITO COMPLESSIVO PROCAPITE]]),0)</f>
        <v>1029.3803015612793</v>
      </c>
      <c r="O6690" s="3">
        <f>+Tabella2026[[#This Row],[DIFFERENZA REDDITO INFERIORE ALLA MEDIA DALLA MEDIA]]*Tabella2026[[#This Row],[POP_2024]]</f>
        <v>628951.36425394169</v>
      </c>
      <c r="P6690" s="3">
        <f>+Tabella2026[[#This Row],[POPOLAZIONE PER DIFFERENZA ]]/SUM(Tabella2026[[POPOLAZIONE PER DIFFERENZA ]])</f>
        <v>5.5799439549327922E-6</v>
      </c>
      <c r="Q6690" s="3">
        <f>+Tabella2026[[#This Row],[INCIDENZA POPOLAZIONE PER DIFFERENZA]]*(PLAFOND-SUM(Tabella2026[CONTRIBUTO SULLA BASE DELLA POPOLAZIONE]))</f>
        <v>1642.7313153742546</v>
      </c>
      <c r="R6690" s="3">
        <f>+Tabella2026[[#This Row],[CONTRIBUTO SULLA BASE DELLA POPOLAZIONE]]+Tabella2026[[#This Row],[CONTRIBUTO SULLA BASE DEL REDDITO]]</f>
        <v>4694.4342446422052</v>
      </c>
      <c r="S6690" s="3">
        <f>+Tabella2026[[#This Row],[CONTRIBUTO TOTALE]]/(PLAFOND/N_TESSERE)</f>
        <v>9.3888684892844108</v>
      </c>
      <c r="T6690" s="3">
        <f>+MAX(CEILING(Tabella2026[[#This Row],[preDEF1]],1),1)</f>
        <v>10</v>
      </c>
      <c r="U6690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690" s="21">
        <f>+Tabella2026[[#This Row],[DEF - n. card]]*(PLAFOND/N_TESSERE)</f>
        <v>5000</v>
      </c>
      <c r="W6690" s="18"/>
    </row>
    <row r="6691" spans="2:23" x14ac:dyDescent="0.25">
      <c r="B6691" s="1" t="s">
        <v>13291</v>
      </c>
      <c r="C6691" s="2">
        <v>94003</v>
      </c>
      <c r="D6691" s="1" t="s">
        <v>13292</v>
      </c>
      <c r="E6691" s="1" t="s">
        <v>345</v>
      </c>
      <c r="F6691" s="1" t="s">
        <v>1000</v>
      </c>
      <c r="G6691" s="1" t="s">
        <v>11807</v>
      </c>
      <c r="H6691" s="1" t="s">
        <v>15836</v>
      </c>
      <c r="I6691" s="5">
        <v>610</v>
      </c>
      <c r="J6691" s="5">
        <v>6408991</v>
      </c>
      <c r="K6691" s="3">
        <f>+Tabella2026[[#This Row],[POP_2024]]/SUM(Tabella2026[POP_2024])</f>
        <v>1.0348899752481462E-5</v>
      </c>
      <c r="L6691" s="3">
        <f>+Tabella2026[[#This Row],[INCIDENZA POPOLAZIONE]]*(PLAFOND/2)</f>
        <v>3046.7083254557283</v>
      </c>
      <c r="M6691" s="3">
        <f>+IFERROR(Tabella2026[[#This Row],[reddito_2024]]/Tabella2026[[#This Row],[POP_2024]],"")</f>
        <v>10506.542622950819</v>
      </c>
      <c r="N6691" s="3">
        <f>+IF(Tabella2026[[#This Row],[REDDITO COMPLESSIVO PROCAPITE]]&lt;media_aggr_reddito_pc,(media_aggr_reddito_pc-Tabella2026[[#This Row],[REDDITO COMPLESSIVO PROCAPITE]]),0)</f>
        <v>7318.5234396579217</v>
      </c>
      <c r="O6691" s="3">
        <f>+Tabella2026[[#This Row],[DIFFERENZA REDDITO INFERIORE ALLA MEDIA DALLA MEDIA]]*Tabella2026[[#This Row],[POP_2024]]</f>
        <v>4464299.2981913323</v>
      </c>
      <c r="P6691" s="3">
        <f>+Tabella2026[[#This Row],[POPOLAZIONE PER DIFFERENZA ]]/SUM(Tabella2026[[POPOLAZIONE PER DIFFERENZA ]])</f>
        <v>3.9606464502230889E-5</v>
      </c>
      <c r="Q6691" s="3">
        <f>+Tabella2026[[#This Row],[INCIDENZA POPOLAZIONE PER DIFFERENZA]]*(PLAFOND-SUM(Tabella2026[CONTRIBUTO SULLA BASE DELLA POPOLAZIONE]))</f>
        <v>11660.113444608443</v>
      </c>
      <c r="R6691" s="3">
        <f>+Tabella2026[[#This Row],[CONTRIBUTO SULLA BASE DELLA POPOLAZIONE]]+Tabella2026[[#This Row],[CONTRIBUTO SULLA BASE DEL REDDITO]]</f>
        <v>14706.821770064173</v>
      </c>
      <c r="S6691" s="3">
        <f>+Tabella2026[[#This Row],[CONTRIBUTO TOTALE]]/(PLAFOND/N_TESSERE)</f>
        <v>29.413643540128344</v>
      </c>
      <c r="T6691" s="3">
        <f>+MAX(CEILING(Tabella2026[[#This Row],[preDEF1]],1),1)</f>
        <v>30</v>
      </c>
      <c r="U6691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691" s="21">
        <f>+Tabella2026[[#This Row],[DEF - n. card]]*(PLAFOND/N_TESSERE)</f>
        <v>15000</v>
      </c>
      <c r="W6691" s="18"/>
    </row>
    <row r="6692" spans="2:23" x14ac:dyDescent="0.25">
      <c r="B6692" s="1" t="s">
        <v>13303</v>
      </c>
      <c r="C6692" s="2">
        <v>94004</v>
      </c>
      <c r="D6692" s="1" t="s">
        <v>13304</v>
      </c>
      <c r="E6692" s="1" t="s">
        <v>345</v>
      </c>
      <c r="F6692" s="1" t="s">
        <v>1000</v>
      </c>
      <c r="G6692" s="1" t="s">
        <v>11807</v>
      </c>
      <c r="H6692" s="1" t="s">
        <v>15836</v>
      </c>
      <c r="I6692" s="5">
        <v>610</v>
      </c>
      <c r="J6692" s="5">
        <v>7066177</v>
      </c>
      <c r="K6692" s="3">
        <f>+Tabella2026[[#This Row],[POP_2024]]/SUM(Tabella2026[POP_2024])</f>
        <v>1.0348899752481462E-5</v>
      </c>
      <c r="L6692" s="3">
        <f>+Tabella2026[[#This Row],[INCIDENZA POPOLAZIONE]]*(PLAFOND/2)</f>
        <v>3046.7083254557283</v>
      </c>
      <c r="M6692" s="3">
        <f>+IFERROR(Tabella2026[[#This Row],[reddito_2024]]/Tabella2026[[#This Row],[POP_2024]],"")</f>
        <v>11583.896721311476</v>
      </c>
      <c r="N6692" s="3">
        <f>+IF(Tabella2026[[#This Row],[REDDITO COMPLESSIVO PROCAPITE]]&lt;media_aggr_reddito_pc,(media_aggr_reddito_pc-Tabella2026[[#This Row],[REDDITO COMPLESSIVO PROCAPITE]]),0)</f>
        <v>6241.1693412972654</v>
      </c>
      <c r="O6692" s="3">
        <f>+Tabella2026[[#This Row],[DIFFERENZA REDDITO INFERIORE ALLA MEDIA DALLA MEDIA]]*Tabella2026[[#This Row],[POP_2024]]</f>
        <v>3807113.2981913318</v>
      </c>
      <c r="P6692" s="3">
        <f>+Tabella2026[[#This Row],[POPOLAZIONE PER DIFFERENZA ]]/SUM(Tabella2026[[POPOLAZIONE PER DIFFERENZA ]])</f>
        <v>3.3776027911452029E-5</v>
      </c>
      <c r="Q6692" s="3">
        <f>+Tabella2026[[#This Row],[INCIDENZA POPOLAZIONE PER DIFFERENZA]]*(PLAFOND-SUM(Tabella2026[CONTRIBUTO SULLA BASE DELLA POPOLAZIONE]))</f>
        <v>9943.6372851105843</v>
      </c>
      <c r="R6692" s="3">
        <f>+Tabella2026[[#This Row],[CONTRIBUTO SULLA BASE DELLA POPOLAZIONE]]+Tabella2026[[#This Row],[CONTRIBUTO SULLA BASE DEL REDDITO]]</f>
        <v>12990.345610566314</v>
      </c>
      <c r="S6692" s="3">
        <f>+Tabella2026[[#This Row],[CONTRIBUTO TOTALE]]/(PLAFOND/N_TESSERE)</f>
        <v>25.980691221132627</v>
      </c>
      <c r="T6692" s="3">
        <f>+MAX(CEILING(Tabella2026[[#This Row],[preDEF1]],1),1)</f>
        <v>26</v>
      </c>
      <c r="U6692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692" s="21">
        <f>+Tabella2026[[#This Row],[DEF - n. card]]*(PLAFOND/N_TESSERE)</f>
        <v>13000</v>
      </c>
      <c r="W6692" s="18"/>
    </row>
    <row r="6693" spans="2:23" x14ac:dyDescent="0.25">
      <c r="B6693" s="1" t="s">
        <v>13411</v>
      </c>
      <c r="C6693" s="2">
        <v>19038</v>
      </c>
      <c r="D6693" s="1" t="s">
        <v>13412</v>
      </c>
      <c r="E6693" s="1" t="s">
        <v>12</v>
      </c>
      <c r="F6693" s="1" t="s">
        <v>193</v>
      </c>
      <c r="G6693" s="1" t="s">
        <v>11807</v>
      </c>
      <c r="H6693" s="1" t="s">
        <v>15835</v>
      </c>
      <c r="I6693" s="5">
        <v>610</v>
      </c>
      <c r="J6693" s="5">
        <v>10751895</v>
      </c>
      <c r="K6693" s="3">
        <f>+Tabella2026[[#This Row],[POP_2024]]/SUM(Tabella2026[POP_2024])</f>
        <v>1.0348899752481462E-5</v>
      </c>
      <c r="L6693" s="3">
        <f>+Tabella2026[[#This Row],[INCIDENZA POPOLAZIONE]]*(PLAFOND/2)</f>
        <v>3046.7083254557283</v>
      </c>
      <c r="M6693" s="3">
        <f>+IFERROR(Tabella2026[[#This Row],[reddito_2024]]/Tabella2026[[#This Row],[POP_2024]],"")</f>
        <v>17626.057377049179</v>
      </c>
      <c r="N6693" s="3">
        <f>+IF(Tabella2026[[#This Row],[REDDITO COMPLESSIVO PROCAPITE]]&lt;media_aggr_reddito_pc,(media_aggr_reddito_pc-Tabella2026[[#This Row],[REDDITO COMPLESSIVO PROCAPITE]]),0)</f>
        <v>199.00868555956185</v>
      </c>
      <c r="O6693" s="3">
        <f>+Tabella2026[[#This Row],[DIFFERENZA REDDITO INFERIORE ALLA MEDIA DALLA MEDIA]]*Tabella2026[[#This Row],[POP_2024]]</f>
        <v>121395.29819133272</v>
      </c>
      <c r="P6693" s="3">
        <f>+Tabella2026[[#This Row],[POPOLAZIONE PER DIFFERENZA ]]/SUM(Tabella2026[[POPOLAZIONE PER DIFFERENZA ]])</f>
        <v>1.0769973622737801E-6</v>
      </c>
      <c r="Q6693" s="3">
        <f>+Tabella2026[[#This Row],[INCIDENZA POPOLAZIONE PER DIFFERENZA]]*(PLAFOND-SUM(Tabella2026[CONTRIBUTO SULLA BASE DELLA POPOLAZIONE]))</f>
        <v>317.06721570538042</v>
      </c>
      <c r="R6693" s="3">
        <f>+Tabella2026[[#This Row],[CONTRIBUTO SULLA BASE DELLA POPOLAZIONE]]+Tabella2026[[#This Row],[CONTRIBUTO SULLA BASE DEL REDDITO]]</f>
        <v>3363.7755411611088</v>
      </c>
      <c r="S6693" s="3">
        <f>+Tabella2026[[#This Row],[CONTRIBUTO TOTALE]]/(PLAFOND/N_TESSERE)</f>
        <v>6.7275510823222175</v>
      </c>
      <c r="T6693" s="3">
        <f>+MAX(CEILING(Tabella2026[[#This Row],[preDEF1]],1),1)</f>
        <v>7</v>
      </c>
      <c r="U6693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93" s="21">
        <f>+Tabella2026[[#This Row],[DEF - n. card]]*(PLAFOND/N_TESSERE)</f>
        <v>3500</v>
      </c>
      <c r="W6693" s="18"/>
    </row>
    <row r="6694" spans="2:23" x14ac:dyDescent="0.25">
      <c r="B6694" s="1" t="s">
        <v>13559</v>
      </c>
      <c r="C6694" s="2">
        <v>22113</v>
      </c>
      <c r="D6694" s="1" t="s">
        <v>13560</v>
      </c>
      <c r="E6694" s="1" t="s">
        <v>99</v>
      </c>
      <c r="F6694" s="1" t="s">
        <v>98</v>
      </c>
      <c r="G6694" s="1" t="s">
        <v>11807</v>
      </c>
      <c r="H6694" s="1" t="s">
        <v>15835</v>
      </c>
      <c r="I6694" s="5">
        <v>610</v>
      </c>
      <c r="J6694" s="5">
        <v>13937361</v>
      </c>
      <c r="K6694" s="3">
        <f>+Tabella2026[[#This Row],[POP_2024]]/SUM(Tabella2026[POP_2024])</f>
        <v>1.0348899752481462E-5</v>
      </c>
      <c r="L6694" s="3">
        <f>+Tabella2026[[#This Row],[INCIDENZA POPOLAZIONE]]*(PLAFOND/2)</f>
        <v>3046.7083254557283</v>
      </c>
      <c r="M6694" s="3">
        <f>+IFERROR(Tabella2026[[#This Row],[reddito_2024]]/Tabella2026[[#This Row],[POP_2024]],"")</f>
        <v>22848.132786885246</v>
      </c>
      <c r="N6694" s="3">
        <f>+IF(Tabella2026[[#This Row],[REDDITO COMPLESSIVO PROCAPITE]]&lt;media_aggr_reddito_pc,(media_aggr_reddito_pc-Tabella2026[[#This Row],[REDDITO COMPLESSIVO PROCAPITE]]),0)</f>
        <v>0</v>
      </c>
      <c r="O6694" s="3">
        <f>+Tabella2026[[#This Row],[DIFFERENZA REDDITO INFERIORE ALLA MEDIA DALLA MEDIA]]*Tabella2026[[#This Row],[POP_2024]]</f>
        <v>0</v>
      </c>
      <c r="P6694" s="3">
        <f>+Tabella2026[[#This Row],[POPOLAZIONE PER DIFFERENZA ]]/SUM(Tabella2026[[POPOLAZIONE PER DIFFERENZA ]])</f>
        <v>0</v>
      </c>
      <c r="Q6694" s="3">
        <f>+Tabella2026[[#This Row],[INCIDENZA POPOLAZIONE PER DIFFERENZA]]*(PLAFOND-SUM(Tabella2026[CONTRIBUTO SULLA BASE DELLA POPOLAZIONE]))</f>
        <v>0</v>
      </c>
      <c r="R6694" s="3">
        <f>+Tabella2026[[#This Row],[CONTRIBUTO SULLA BASE DELLA POPOLAZIONE]]+Tabella2026[[#This Row],[CONTRIBUTO SULLA BASE DEL REDDITO]]</f>
        <v>3046.7083254557283</v>
      </c>
      <c r="S6694" s="3">
        <f>+Tabella2026[[#This Row],[CONTRIBUTO TOTALE]]/(PLAFOND/N_TESSERE)</f>
        <v>6.0934166509114567</v>
      </c>
      <c r="T6694" s="3">
        <f>+MAX(CEILING(Tabella2026[[#This Row],[preDEF1]],1),1)</f>
        <v>7</v>
      </c>
      <c r="U6694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94" s="21">
        <f>+Tabella2026[[#This Row],[DEF - n. card]]*(PLAFOND/N_TESSERE)</f>
        <v>3500</v>
      </c>
      <c r="W6694" s="18"/>
    </row>
    <row r="6695" spans="2:23" x14ac:dyDescent="0.25">
      <c r="B6695" s="1" t="s">
        <v>13441</v>
      </c>
      <c r="C6695" s="2">
        <v>6143</v>
      </c>
      <c r="D6695" s="1" t="s">
        <v>13442</v>
      </c>
      <c r="E6695" s="1" t="s">
        <v>18</v>
      </c>
      <c r="F6695" s="1" t="s">
        <v>138</v>
      </c>
      <c r="G6695" s="1" t="s">
        <v>11807</v>
      </c>
      <c r="H6695" s="1" t="s">
        <v>15835</v>
      </c>
      <c r="I6695" s="5">
        <v>610</v>
      </c>
      <c r="J6695" s="5">
        <v>8134573</v>
      </c>
      <c r="K6695" s="3">
        <f>+Tabella2026[[#This Row],[POP_2024]]/SUM(Tabella2026[POP_2024])</f>
        <v>1.0348899752481462E-5</v>
      </c>
      <c r="L6695" s="3">
        <f>+Tabella2026[[#This Row],[INCIDENZA POPOLAZIONE]]*(PLAFOND/2)</f>
        <v>3046.7083254557283</v>
      </c>
      <c r="M6695" s="3">
        <f>+IFERROR(Tabella2026[[#This Row],[reddito_2024]]/Tabella2026[[#This Row],[POP_2024]],"")</f>
        <v>13335.365573770492</v>
      </c>
      <c r="N6695" s="3">
        <f>+IF(Tabella2026[[#This Row],[REDDITO COMPLESSIVO PROCAPITE]]&lt;media_aggr_reddito_pc,(media_aggr_reddito_pc-Tabella2026[[#This Row],[REDDITO COMPLESSIVO PROCAPITE]]),0)</f>
        <v>4489.7004888382489</v>
      </c>
      <c r="O6695" s="3">
        <f>+Tabella2026[[#This Row],[DIFFERENZA REDDITO INFERIORE ALLA MEDIA DALLA MEDIA]]*Tabella2026[[#This Row],[POP_2024]]</f>
        <v>2738717.2981913318</v>
      </c>
      <c r="P6695" s="3">
        <f>+Tabella2026[[#This Row],[POPOLAZIONE PER DIFFERENZA ]]/SUM(Tabella2026[[POPOLAZIONE PER DIFFERENZA ]])</f>
        <v>2.4297409785317622E-5</v>
      </c>
      <c r="Q6695" s="3">
        <f>+Tabella2026[[#This Row],[INCIDENZA POPOLAZIONE PER DIFFERENZA]]*(PLAFOND-SUM(Tabella2026[CONTRIBUTO SULLA BASE DELLA POPOLAZIONE]))</f>
        <v>7153.1392177401976</v>
      </c>
      <c r="R6695" s="3">
        <f>+Tabella2026[[#This Row],[CONTRIBUTO SULLA BASE DELLA POPOLAZIONE]]+Tabella2026[[#This Row],[CONTRIBUTO SULLA BASE DEL REDDITO]]</f>
        <v>10199.847543195927</v>
      </c>
      <c r="S6695" s="3">
        <f>+Tabella2026[[#This Row],[CONTRIBUTO TOTALE]]/(PLAFOND/N_TESSERE)</f>
        <v>20.399695086391855</v>
      </c>
      <c r="T6695" s="3">
        <f>+MAX(CEILING(Tabella2026[[#This Row],[preDEF1]],1),1)</f>
        <v>21</v>
      </c>
      <c r="U6695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695" s="21">
        <f>+Tabella2026[[#This Row],[DEF - n. card]]*(PLAFOND/N_TESSERE)</f>
        <v>10500</v>
      </c>
      <c r="W6695" s="18"/>
    </row>
    <row r="6696" spans="2:23" x14ac:dyDescent="0.25">
      <c r="B6696" s="1" t="s">
        <v>13681</v>
      </c>
      <c r="C6696" s="2">
        <v>22052</v>
      </c>
      <c r="D6696" s="1" t="s">
        <v>13682</v>
      </c>
      <c r="E6696" s="1" t="s">
        <v>99</v>
      </c>
      <c r="F6696" s="1" t="s">
        <v>98</v>
      </c>
      <c r="G6696" s="1" t="s">
        <v>11807</v>
      </c>
      <c r="H6696" s="1" t="s">
        <v>15835</v>
      </c>
      <c r="I6696" s="5">
        <v>609</v>
      </c>
      <c r="J6696" s="5">
        <v>11525448</v>
      </c>
      <c r="K6696" s="3">
        <f>+Tabella2026[[#This Row],[POP_2024]]/SUM(Tabella2026[POP_2024])</f>
        <v>1.0331934343051166E-5</v>
      </c>
      <c r="L6696" s="3">
        <f>+Tabella2026[[#This Row],[INCIDENZA POPOLAZIONE]]*(PLAFOND/2)</f>
        <v>3041.7137216435058</v>
      </c>
      <c r="M6696" s="3">
        <f>+IFERROR(Tabella2026[[#This Row],[reddito_2024]]/Tabella2026[[#This Row],[POP_2024]],"")</f>
        <v>18925.201970443351</v>
      </c>
      <c r="N6696" s="3">
        <f>+IF(Tabella2026[[#This Row],[REDDITO COMPLESSIVO PROCAPITE]]&lt;media_aggr_reddito_pc,(media_aggr_reddito_pc-Tabella2026[[#This Row],[REDDITO COMPLESSIVO PROCAPITE]]),0)</f>
        <v>0</v>
      </c>
      <c r="O6696" s="3">
        <f>+Tabella2026[[#This Row],[DIFFERENZA REDDITO INFERIORE ALLA MEDIA DALLA MEDIA]]*Tabella2026[[#This Row],[POP_2024]]</f>
        <v>0</v>
      </c>
      <c r="P6696" s="3">
        <f>+Tabella2026[[#This Row],[POPOLAZIONE PER DIFFERENZA ]]/SUM(Tabella2026[[POPOLAZIONE PER DIFFERENZA ]])</f>
        <v>0</v>
      </c>
      <c r="Q6696" s="3">
        <f>+Tabella2026[[#This Row],[INCIDENZA POPOLAZIONE PER DIFFERENZA]]*(PLAFOND-SUM(Tabella2026[CONTRIBUTO SULLA BASE DELLA POPOLAZIONE]))</f>
        <v>0</v>
      </c>
      <c r="R6696" s="3">
        <f>+Tabella2026[[#This Row],[CONTRIBUTO SULLA BASE DELLA POPOLAZIONE]]+Tabella2026[[#This Row],[CONTRIBUTO SULLA BASE DEL REDDITO]]</f>
        <v>3041.7137216435058</v>
      </c>
      <c r="S6696" s="3">
        <f>+Tabella2026[[#This Row],[CONTRIBUTO TOTALE]]/(PLAFOND/N_TESSERE)</f>
        <v>6.0834274432870119</v>
      </c>
      <c r="T6696" s="3">
        <f>+MAX(CEILING(Tabella2026[[#This Row],[preDEF1]],1),1)</f>
        <v>7</v>
      </c>
      <c r="U6696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96" s="21">
        <f>+Tabella2026[[#This Row],[DEF - n. card]]*(PLAFOND/N_TESSERE)</f>
        <v>3500</v>
      </c>
      <c r="W6696" s="18"/>
    </row>
    <row r="6697" spans="2:23" x14ac:dyDescent="0.25">
      <c r="B6697" s="1" t="s">
        <v>13463</v>
      </c>
      <c r="C6697" s="2">
        <v>71023</v>
      </c>
      <c r="D6697" s="1" t="s">
        <v>13464</v>
      </c>
      <c r="E6697" s="1" t="s">
        <v>33</v>
      </c>
      <c r="F6697" s="1" t="s">
        <v>78</v>
      </c>
      <c r="G6697" s="1" t="s">
        <v>11807</v>
      </c>
      <c r="H6697" s="1" t="s">
        <v>15836</v>
      </c>
      <c r="I6697" s="5">
        <v>609</v>
      </c>
      <c r="J6697" s="5">
        <v>7114361</v>
      </c>
      <c r="K6697" s="3">
        <f>+Tabella2026[[#This Row],[POP_2024]]/SUM(Tabella2026[POP_2024])</f>
        <v>1.0331934343051166E-5</v>
      </c>
      <c r="L6697" s="3">
        <f>+Tabella2026[[#This Row],[INCIDENZA POPOLAZIONE]]*(PLAFOND/2)</f>
        <v>3041.7137216435058</v>
      </c>
      <c r="M6697" s="3">
        <f>+IFERROR(Tabella2026[[#This Row],[reddito_2024]]/Tabella2026[[#This Row],[POP_2024]],"")</f>
        <v>11682.03776683087</v>
      </c>
      <c r="N6697" s="3">
        <f>+IF(Tabella2026[[#This Row],[REDDITO COMPLESSIVO PROCAPITE]]&lt;media_aggr_reddito_pc,(media_aggr_reddito_pc-Tabella2026[[#This Row],[REDDITO COMPLESSIVO PROCAPITE]]),0)</f>
        <v>6143.0282957778709</v>
      </c>
      <c r="O6697" s="3">
        <f>+Tabella2026[[#This Row],[DIFFERENZA REDDITO INFERIORE ALLA MEDIA DALLA MEDIA]]*Tabella2026[[#This Row],[POP_2024]]</f>
        <v>3741104.2321287235</v>
      </c>
      <c r="P6697" s="3">
        <f>+Tabella2026[[#This Row],[POPOLAZIONE PER DIFFERENZA ]]/SUM(Tabella2026[[POPOLAZIONE PER DIFFERENZA ]])</f>
        <v>3.3190407289444608E-5</v>
      </c>
      <c r="Q6697" s="3">
        <f>+Tabella2026[[#This Row],[INCIDENZA POPOLAZIONE PER DIFFERENZA]]*(PLAFOND-SUM(Tabella2026[CONTRIBUTO SULLA BASE DELLA POPOLAZIONE]))</f>
        <v>9771.2310132070652</v>
      </c>
      <c r="R6697" s="3">
        <f>+Tabella2026[[#This Row],[CONTRIBUTO SULLA BASE DELLA POPOLAZIONE]]+Tabella2026[[#This Row],[CONTRIBUTO SULLA BASE DEL REDDITO]]</f>
        <v>12812.944734850571</v>
      </c>
      <c r="S6697" s="3">
        <f>+Tabella2026[[#This Row],[CONTRIBUTO TOTALE]]/(PLAFOND/N_TESSERE)</f>
        <v>25.625889469701143</v>
      </c>
      <c r="T6697" s="3">
        <f>+MAX(CEILING(Tabella2026[[#This Row],[preDEF1]],1),1)</f>
        <v>26</v>
      </c>
      <c r="U6697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697" s="21">
        <f>+Tabella2026[[#This Row],[DEF - n. card]]*(PLAFOND/N_TESSERE)</f>
        <v>13000</v>
      </c>
      <c r="W6697" s="18"/>
    </row>
    <row r="6698" spans="2:23" x14ac:dyDescent="0.25">
      <c r="B6698" s="1" t="s">
        <v>13319</v>
      </c>
      <c r="C6698" s="2">
        <v>1154</v>
      </c>
      <c r="D6698" s="1" t="s">
        <v>13320</v>
      </c>
      <c r="E6698" s="1" t="s">
        <v>18</v>
      </c>
      <c r="F6698" s="1" t="s">
        <v>17</v>
      </c>
      <c r="G6698" s="1" t="s">
        <v>11807</v>
      </c>
      <c r="H6698" s="1" t="s">
        <v>15835</v>
      </c>
      <c r="I6698" s="5">
        <v>609</v>
      </c>
      <c r="J6698" s="5">
        <v>10362269</v>
      </c>
      <c r="K6698" s="3">
        <f>+Tabella2026[[#This Row],[POP_2024]]/SUM(Tabella2026[POP_2024])</f>
        <v>1.0331934343051166E-5</v>
      </c>
      <c r="L6698" s="3">
        <f>+Tabella2026[[#This Row],[INCIDENZA POPOLAZIONE]]*(PLAFOND/2)</f>
        <v>3041.7137216435058</v>
      </c>
      <c r="M6698" s="3">
        <f>+IFERROR(Tabella2026[[#This Row],[reddito_2024]]/Tabella2026[[#This Row],[POP_2024]],"")</f>
        <v>17015.220032840723</v>
      </c>
      <c r="N6698" s="3">
        <f>+IF(Tabella2026[[#This Row],[REDDITO COMPLESSIVO PROCAPITE]]&lt;media_aggr_reddito_pc,(media_aggr_reddito_pc-Tabella2026[[#This Row],[REDDITO COMPLESSIVO PROCAPITE]]),0)</f>
        <v>809.84602976801762</v>
      </c>
      <c r="O6698" s="3">
        <f>+Tabella2026[[#This Row],[DIFFERENZA REDDITO INFERIORE ALLA MEDIA DALLA MEDIA]]*Tabella2026[[#This Row],[POP_2024]]</f>
        <v>493196.23212872271</v>
      </c>
      <c r="P6698" s="3">
        <f>+Tabella2026[[#This Row],[POPOLAZIONE PER DIFFERENZA ]]/SUM(Tabella2026[[POPOLAZIONE PER DIFFERENZA ]])</f>
        <v>4.3755487156414882E-6</v>
      </c>
      <c r="Q6698" s="3">
        <f>+Tabella2026[[#This Row],[INCIDENZA POPOLAZIONE PER DIFFERENZA]]*(PLAFOND-SUM(Tabella2026[CONTRIBUTO SULLA BASE DELLA POPOLAZIONE]))</f>
        <v>1288.1582602233227</v>
      </c>
      <c r="R6698" s="3">
        <f>+Tabella2026[[#This Row],[CONTRIBUTO SULLA BASE DELLA POPOLAZIONE]]+Tabella2026[[#This Row],[CONTRIBUTO SULLA BASE DEL REDDITO]]</f>
        <v>4329.8719818668287</v>
      </c>
      <c r="S6698" s="3">
        <f>+Tabella2026[[#This Row],[CONTRIBUTO TOTALE]]/(PLAFOND/N_TESSERE)</f>
        <v>8.6597439637336571</v>
      </c>
      <c r="T6698" s="3">
        <f>+MAX(CEILING(Tabella2026[[#This Row],[preDEF1]],1),1)</f>
        <v>9</v>
      </c>
      <c r="U6698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698" s="21">
        <f>+Tabella2026[[#This Row],[DEF - n. card]]*(PLAFOND/N_TESSERE)</f>
        <v>4500</v>
      </c>
      <c r="W6698" s="18"/>
    </row>
    <row r="6699" spans="2:23" x14ac:dyDescent="0.25">
      <c r="B6699" s="1" t="s">
        <v>13405</v>
      </c>
      <c r="C6699" s="2">
        <v>43017</v>
      </c>
      <c r="D6699" s="1" t="s">
        <v>13406</v>
      </c>
      <c r="E6699" s="1" t="s">
        <v>117</v>
      </c>
      <c r="F6699" s="1" t="s">
        <v>411</v>
      </c>
      <c r="G6699" s="1" t="s">
        <v>11807</v>
      </c>
      <c r="H6699" s="1" t="s">
        <v>15834</v>
      </c>
      <c r="I6699" s="5">
        <v>607</v>
      </c>
      <c r="J6699" s="5">
        <v>9903976</v>
      </c>
      <c r="K6699" s="3">
        <f>+Tabella2026[[#This Row],[POP_2024]]/SUM(Tabella2026[POP_2024])</f>
        <v>1.029800352419057E-5</v>
      </c>
      <c r="L6699" s="3">
        <f>+Tabella2026[[#This Row],[INCIDENZA POPOLAZIONE]]*(PLAFOND/2)</f>
        <v>3031.7245140190607</v>
      </c>
      <c r="M6699" s="3">
        <f>+IFERROR(Tabella2026[[#This Row],[reddito_2024]]/Tabella2026[[#This Row],[POP_2024]],"")</f>
        <v>16316.27018121911</v>
      </c>
      <c r="N6699" s="3">
        <f>+IF(Tabella2026[[#This Row],[REDDITO COMPLESSIVO PROCAPITE]]&lt;media_aggr_reddito_pc,(media_aggr_reddito_pc-Tabella2026[[#This Row],[REDDITO COMPLESSIVO PROCAPITE]]),0)</f>
        <v>1508.7958813896312</v>
      </c>
      <c r="O6699" s="3">
        <f>+Tabella2026[[#This Row],[DIFFERENZA REDDITO INFERIORE ALLA MEDIA DALLA MEDIA]]*Tabella2026[[#This Row],[POP_2024]]</f>
        <v>915839.10000350617</v>
      </c>
      <c r="P6699" s="3">
        <f>+Tabella2026[[#This Row],[POPOLAZIONE PER DIFFERENZA ]]/SUM(Tabella2026[[POPOLAZIONE PER DIFFERENZA ]])</f>
        <v>8.1251606089089197E-6</v>
      </c>
      <c r="Q6699" s="3">
        <f>+Tabella2026[[#This Row],[INCIDENZA POPOLAZIONE PER DIFFERENZA]]*(PLAFOND-SUM(Tabella2026[CONTRIBUTO SULLA BASE DELLA POPOLAZIONE]))</f>
        <v>2392.0411893923388</v>
      </c>
      <c r="R6699" s="3">
        <f>+Tabella2026[[#This Row],[CONTRIBUTO SULLA BASE DELLA POPOLAZIONE]]+Tabella2026[[#This Row],[CONTRIBUTO SULLA BASE DEL REDDITO]]</f>
        <v>5423.7657034114</v>
      </c>
      <c r="S6699" s="3">
        <f>+Tabella2026[[#This Row],[CONTRIBUTO TOTALE]]/(PLAFOND/N_TESSERE)</f>
        <v>10.847531406822799</v>
      </c>
      <c r="T6699" s="3">
        <f>+MAX(CEILING(Tabella2026[[#This Row],[preDEF1]],1),1)</f>
        <v>11</v>
      </c>
      <c r="U6699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699" s="21">
        <f>+Tabella2026[[#This Row],[DEF - n. card]]*(PLAFOND/N_TESSERE)</f>
        <v>5500</v>
      </c>
      <c r="W6699" s="18"/>
    </row>
    <row r="6700" spans="2:23" x14ac:dyDescent="0.25">
      <c r="B6700" s="1" t="s">
        <v>13469</v>
      </c>
      <c r="C6700" s="2">
        <v>112057</v>
      </c>
      <c r="D6700" s="1" t="s">
        <v>13470</v>
      </c>
      <c r="E6700" s="1" t="s">
        <v>76</v>
      </c>
      <c r="F6700" s="1" t="s">
        <v>88</v>
      </c>
      <c r="G6700" s="1" t="s">
        <v>11807</v>
      </c>
      <c r="H6700" s="1" t="s">
        <v>15836</v>
      </c>
      <c r="I6700" s="5">
        <v>607</v>
      </c>
      <c r="J6700" s="5">
        <v>4862081</v>
      </c>
      <c r="K6700" s="3">
        <f>+Tabella2026[[#This Row],[POP_2024]]/SUM(Tabella2026[POP_2024])</f>
        <v>1.029800352419057E-5</v>
      </c>
      <c r="L6700" s="3">
        <f>+Tabella2026[[#This Row],[INCIDENZA POPOLAZIONE]]*(PLAFOND/2)</f>
        <v>3031.7245140190607</v>
      </c>
      <c r="M6700" s="3">
        <f>+IFERROR(Tabella2026[[#This Row],[reddito_2024]]/Tabella2026[[#This Row],[POP_2024]],"")</f>
        <v>8010.0181219110382</v>
      </c>
      <c r="N6700" s="3">
        <f>+IF(Tabella2026[[#This Row],[REDDITO COMPLESSIVO PROCAPITE]]&lt;media_aggr_reddito_pc,(media_aggr_reddito_pc-Tabella2026[[#This Row],[REDDITO COMPLESSIVO PROCAPITE]]),0)</f>
        <v>9815.0479406977029</v>
      </c>
      <c r="O6700" s="3">
        <f>+Tabella2026[[#This Row],[DIFFERENZA REDDITO INFERIORE ALLA MEDIA DALLA MEDIA]]*Tabella2026[[#This Row],[POP_2024]]</f>
        <v>5957734.1000035061</v>
      </c>
      <c r="P6700" s="3">
        <f>+Tabella2026[[#This Row],[POPOLAZIONE PER DIFFERENZA ]]/SUM(Tabella2026[[POPOLAZIONE PER DIFFERENZA ]])</f>
        <v>5.2855950818780943E-5</v>
      </c>
      <c r="Q6700" s="3">
        <f>+Tabella2026[[#This Row],[INCIDENZA POPOLAZIONE PER DIFFERENZA]]*(PLAFOND-SUM(Tabella2026[CONTRIBUTO SULLA BASE DELLA POPOLAZIONE]))</f>
        <v>15560.752279086058</v>
      </c>
      <c r="R6700" s="3">
        <f>+Tabella2026[[#This Row],[CONTRIBUTO SULLA BASE DELLA POPOLAZIONE]]+Tabella2026[[#This Row],[CONTRIBUTO SULLA BASE DEL REDDITO]]</f>
        <v>18592.476793105117</v>
      </c>
      <c r="S6700" s="3">
        <f>+Tabella2026[[#This Row],[CONTRIBUTO TOTALE]]/(PLAFOND/N_TESSERE)</f>
        <v>37.184953586210234</v>
      </c>
      <c r="T6700" s="3">
        <f>+MAX(CEILING(Tabella2026[[#This Row],[preDEF1]],1),1)</f>
        <v>38</v>
      </c>
      <c r="U6700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6700" s="21">
        <f>+Tabella2026[[#This Row],[DEF - n. card]]*(PLAFOND/N_TESSERE)</f>
        <v>19000</v>
      </c>
      <c r="W6700" s="18"/>
    </row>
    <row r="6701" spans="2:23" x14ac:dyDescent="0.25">
      <c r="B6701" s="1" t="s">
        <v>13699</v>
      </c>
      <c r="C6701" s="2">
        <v>13015</v>
      </c>
      <c r="D6701" s="1" t="s">
        <v>13700</v>
      </c>
      <c r="E6701" s="1" t="s">
        <v>12</v>
      </c>
      <c r="F6701" s="1" t="s">
        <v>152</v>
      </c>
      <c r="G6701" s="1" t="s">
        <v>11807</v>
      </c>
      <c r="H6701" s="1" t="s">
        <v>15835</v>
      </c>
      <c r="I6701" s="5">
        <v>605</v>
      </c>
      <c r="J6701" s="5">
        <v>9748419</v>
      </c>
      <c r="K6701" s="3">
        <f>+Tabella2026[[#This Row],[POP_2024]]/SUM(Tabella2026[POP_2024])</f>
        <v>1.0264072705329975E-5</v>
      </c>
      <c r="L6701" s="3">
        <f>+Tabella2026[[#This Row],[INCIDENZA POPOLAZIONE]]*(PLAFOND/2)</f>
        <v>3021.7353063946157</v>
      </c>
      <c r="M6701" s="3">
        <f>+IFERROR(Tabella2026[[#This Row],[reddito_2024]]/Tabella2026[[#This Row],[POP_2024]],"")</f>
        <v>16113.089256198347</v>
      </c>
      <c r="N6701" s="3">
        <f>+IF(Tabella2026[[#This Row],[REDDITO COMPLESSIVO PROCAPITE]]&lt;media_aggr_reddito_pc,(media_aggr_reddito_pc-Tabella2026[[#This Row],[REDDITO COMPLESSIVO PROCAPITE]]),0)</f>
        <v>1711.9768064103937</v>
      </c>
      <c r="O6701" s="3">
        <f>+Tabella2026[[#This Row],[DIFFERENZA REDDITO INFERIORE ALLA MEDIA DALLA MEDIA]]*Tabella2026[[#This Row],[POP_2024]]</f>
        <v>1035745.9678782882</v>
      </c>
      <c r="P6701" s="3">
        <f>+Tabella2026[[#This Row],[POPOLAZIONE PER DIFFERENZA ]]/SUM(Tabella2026[[POPOLAZIONE PER DIFFERENZA ]])</f>
        <v>9.1889528837638551E-6</v>
      </c>
      <c r="Q6701" s="3">
        <f>+Tabella2026[[#This Row],[INCIDENZA POPOLAZIONE PER DIFFERENZA]]*(PLAFOND-SUM(Tabella2026[CONTRIBUTO SULLA BASE DELLA POPOLAZIONE]))</f>
        <v>2705.2208372654272</v>
      </c>
      <c r="R6701" s="3">
        <f>+Tabella2026[[#This Row],[CONTRIBUTO SULLA BASE DELLA POPOLAZIONE]]+Tabella2026[[#This Row],[CONTRIBUTO SULLA BASE DEL REDDITO]]</f>
        <v>5726.9561436600434</v>
      </c>
      <c r="S6701" s="3">
        <f>+Tabella2026[[#This Row],[CONTRIBUTO TOTALE]]/(PLAFOND/N_TESSERE)</f>
        <v>11.453912287320087</v>
      </c>
      <c r="T6701" s="3">
        <f>+MAX(CEILING(Tabella2026[[#This Row],[preDEF1]],1),1)</f>
        <v>12</v>
      </c>
      <c r="U6701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701" s="21">
        <f>+Tabella2026[[#This Row],[DEF - n. card]]*(PLAFOND/N_TESSERE)</f>
        <v>6000</v>
      </c>
      <c r="W6701" s="18"/>
    </row>
    <row r="6702" spans="2:23" x14ac:dyDescent="0.25">
      <c r="B6702" s="1" t="s">
        <v>13437</v>
      </c>
      <c r="C6702" s="2">
        <v>13218</v>
      </c>
      <c r="D6702" s="1" t="s">
        <v>13438</v>
      </c>
      <c r="E6702" s="1" t="s">
        <v>12</v>
      </c>
      <c r="F6702" s="1" t="s">
        <v>152</v>
      </c>
      <c r="G6702" s="1" t="s">
        <v>11807</v>
      </c>
      <c r="H6702" s="1" t="s">
        <v>15835</v>
      </c>
      <c r="I6702" s="5">
        <v>605</v>
      </c>
      <c r="J6702" s="5">
        <v>8356599</v>
      </c>
      <c r="K6702" s="3">
        <f>+Tabella2026[[#This Row],[POP_2024]]/SUM(Tabella2026[POP_2024])</f>
        <v>1.0264072705329975E-5</v>
      </c>
      <c r="L6702" s="3">
        <f>+Tabella2026[[#This Row],[INCIDENZA POPOLAZIONE]]*(PLAFOND/2)</f>
        <v>3021.7353063946157</v>
      </c>
      <c r="M6702" s="3">
        <f>+IFERROR(Tabella2026[[#This Row],[reddito_2024]]/Tabella2026[[#This Row],[POP_2024]],"")</f>
        <v>13812.560330578512</v>
      </c>
      <c r="N6702" s="3">
        <f>+IF(Tabella2026[[#This Row],[REDDITO COMPLESSIVO PROCAPITE]]&lt;media_aggr_reddito_pc,(media_aggr_reddito_pc-Tabella2026[[#This Row],[REDDITO COMPLESSIVO PROCAPITE]]),0)</f>
        <v>4012.5057320302294</v>
      </c>
      <c r="O6702" s="3">
        <f>+Tabella2026[[#This Row],[DIFFERENZA REDDITO INFERIORE ALLA MEDIA DALLA MEDIA]]*Tabella2026[[#This Row],[POP_2024]]</f>
        <v>2427565.9678782886</v>
      </c>
      <c r="P6702" s="3">
        <f>+Tabella2026[[#This Row],[POPOLAZIONE PER DIFFERENZA ]]/SUM(Tabella2026[[POPOLAZIONE PER DIFFERENZA ]])</f>
        <v>2.1536930862262833E-5</v>
      </c>
      <c r="Q6702" s="3">
        <f>+Tabella2026[[#This Row],[INCIDENZA POPOLAZIONE PER DIFFERENZA]]*(PLAFOND-SUM(Tabella2026[CONTRIBUTO SULLA BASE DELLA POPOLAZIONE]))</f>
        <v>6340.4562931520568</v>
      </c>
      <c r="R6702" s="3">
        <f>+Tabella2026[[#This Row],[CONTRIBUTO SULLA BASE DELLA POPOLAZIONE]]+Tabella2026[[#This Row],[CONTRIBUTO SULLA BASE DEL REDDITO]]</f>
        <v>9362.1915995466734</v>
      </c>
      <c r="S6702" s="3">
        <f>+Tabella2026[[#This Row],[CONTRIBUTO TOTALE]]/(PLAFOND/N_TESSERE)</f>
        <v>18.724383199093346</v>
      </c>
      <c r="T6702" s="3">
        <f>+MAX(CEILING(Tabella2026[[#This Row],[preDEF1]],1),1)</f>
        <v>19</v>
      </c>
      <c r="U6702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702" s="21">
        <f>+Tabella2026[[#This Row],[DEF - n. card]]*(PLAFOND/N_TESSERE)</f>
        <v>9500</v>
      </c>
      <c r="W6702" s="18"/>
    </row>
    <row r="6703" spans="2:23" x14ac:dyDescent="0.25">
      <c r="B6703" s="1" t="s">
        <v>13553</v>
      </c>
      <c r="C6703" s="2">
        <v>22040</v>
      </c>
      <c r="D6703" s="1" t="s">
        <v>13554</v>
      </c>
      <c r="E6703" s="1" t="s">
        <v>99</v>
      </c>
      <c r="F6703" s="1" t="s">
        <v>98</v>
      </c>
      <c r="G6703" s="1" t="s">
        <v>11807</v>
      </c>
      <c r="H6703" s="1" t="s">
        <v>15835</v>
      </c>
      <c r="I6703" s="5">
        <v>604</v>
      </c>
      <c r="J6703" s="5">
        <v>11131730</v>
      </c>
      <c r="K6703" s="3">
        <f>+Tabella2026[[#This Row],[POP_2024]]/SUM(Tabella2026[POP_2024])</f>
        <v>1.0247107295899677E-5</v>
      </c>
      <c r="L6703" s="3">
        <f>+Tabella2026[[#This Row],[INCIDENZA POPOLAZIONE]]*(PLAFOND/2)</f>
        <v>3016.7407025823932</v>
      </c>
      <c r="M6703" s="3">
        <f>+IFERROR(Tabella2026[[#This Row],[reddito_2024]]/Tabella2026[[#This Row],[POP_2024]],"")</f>
        <v>18430.01655629139</v>
      </c>
      <c r="N6703" s="3">
        <f>+IF(Tabella2026[[#This Row],[REDDITO COMPLESSIVO PROCAPITE]]&lt;media_aggr_reddito_pc,(media_aggr_reddito_pc-Tabella2026[[#This Row],[REDDITO COMPLESSIVO PROCAPITE]]),0)</f>
        <v>0</v>
      </c>
      <c r="O6703" s="3">
        <f>+Tabella2026[[#This Row],[DIFFERENZA REDDITO INFERIORE ALLA MEDIA DALLA MEDIA]]*Tabella2026[[#This Row],[POP_2024]]</f>
        <v>0</v>
      </c>
      <c r="P6703" s="3">
        <f>+Tabella2026[[#This Row],[POPOLAZIONE PER DIFFERENZA ]]/SUM(Tabella2026[[POPOLAZIONE PER DIFFERENZA ]])</f>
        <v>0</v>
      </c>
      <c r="Q6703" s="3">
        <f>+Tabella2026[[#This Row],[INCIDENZA POPOLAZIONE PER DIFFERENZA]]*(PLAFOND-SUM(Tabella2026[CONTRIBUTO SULLA BASE DELLA POPOLAZIONE]))</f>
        <v>0</v>
      </c>
      <c r="R6703" s="3">
        <f>+Tabella2026[[#This Row],[CONTRIBUTO SULLA BASE DELLA POPOLAZIONE]]+Tabella2026[[#This Row],[CONTRIBUTO SULLA BASE DEL REDDITO]]</f>
        <v>3016.7407025823932</v>
      </c>
      <c r="S6703" s="3">
        <f>+Tabella2026[[#This Row],[CONTRIBUTO TOTALE]]/(PLAFOND/N_TESSERE)</f>
        <v>6.0334814051647863</v>
      </c>
      <c r="T6703" s="3">
        <f>+MAX(CEILING(Tabella2026[[#This Row],[preDEF1]],1),1)</f>
        <v>7</v>
      </c>
      <c r="U6703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703" s="21">
        <f>+Tabella2026[[#This Row],[DEF - n. card]]*(PLAFOND/N_TESSERE)</f>
        <v>3500</v>
      </c>
      <c r="W6703" s="18"/>
    </row>
    <row r="6704" spans="2:23" x14ac:dyDescent="0.25">
      <c r="B6704" s="1" t="s">
        <v>13417</v>
      </c>
      <c r="C6704" s="2">
        <v>66021</v>
      </c>
      <c r="D6704" s="1" t="s">
        <v>13418</v>
      </c>
      <c r="E6704" s="1" t="s">
        <v>96</v>
      </c>
      <c r="F6704" s="1" t="s">
        <v>201</v>
      </c>
      <c r="G6704" s="1" t="s">
        <v>11807</v>
      </c>
      <c r="H6704" s="1" t="s">
        <v>15836</v>
      </c>
      <c r="I6704" s="5">
        <v>603</v>
      </c>
      <c r="J6704" s="5">
        <v>8363255</v>
      </c>
      <c r="K6704" s="3">
        <f>+Tabella2026[[#This Row],[POP_2024]]/SUM(Tabella2026[POP_2024])</f>
        <v>1.0230141886469381E-5</v>
      </c>
      <c r="L6704" s="3">
        <f>+Tabella2026[[#This Row],[INCIDENZA POPOLAZIONE]]*(PLAFOND/2)</f>
        <v>3011.7460987701711</v>
      </c>
      <c r="M6704" s="3">
        <f>+IFERROR(Tabella2026[[#This Row],[reddito_2024]]/Tabella2026[[#This Row],[POP_2024]],"")</f>
        <v>13869.411276948591</v>
      </c>
      <c r="N6704" s="3">
        <f>+IF(Tabella2026[[#This Row],[REDDITO COMPLESSIVO PROCAPITE]]&lt;media_aggr_reddito_pc,(media_aggr_reddito_pc-Tabella2026[[#This Row],[REDDITO COMPLESSIVO PROCAPITE]]),0)</f>
        <v>3955.6547856601501</v>
      </c>
      <c r="O6704" s="3">
        <f>+Tabella2026[[#This Row],[DIFFERENZA REDDITO INFERIORE ALLA MEDIA DALLA MEDIA]]*Tabella2026[[#This Row],[POP_2024]]</f>
        <v>2385259.8357530707</v>
      </c>
      <c r="P6704" s="3">
        <f>+Tabella2026[[#This Row],[POPOLAZIONE PER DIFFERENZA ]]/SUM(Tabella2026[[POPOLAZIONE PER DIFFERENZA ]])</f>
        <v>2.1161598428587743E-5</v>
      </c>
      <c r="Q6704" s="3">
        <f>+Tabella2026[[#This Row],[INCIDENZA POPOLAZIONE PER DIFFERENZA]]*(PLAFOND-SUM(Tabella2026[CONTRIBUTO SULLA BASE DELLA POPOLAZIONE]))</f>
        <v>6229.9587061774355</v>
      </c>
      <c r="R6704" s="3">
        <f>+Tabella2026[[#This Row],[CONTRIBUTO SULLA BASE DELLA POPOLAZIONE]]+Tabella2026[[#This Row],[CONTRIBUTO SULLA BASE DEL REDDITO]]</f>
        <v>9241.704804947607</v>
      </c>
      <c r="S6704" s="3">
        <f>+Tabella2026[[#This Row],[CONTRIBUTO TOTALE]]/(PLAFOND/N_TESSERE)</f>
        <v>18.483409609895215</v>
      </c>
      <c r="T6704" s="3">
        <f>+MAX(CEILING(Tabella2026[[#This Row],[preDEF1]],1),1)</f>
        <v>19</v>
      </c>
      <c r="U6704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704" s="21">
        <f>+Tabella2026[[#This Row],[DEF - n. card]]*(PLAFOND/N_TESSERE)</f>
        <v>9500</v>
      </c>
      <c r="W6704" s="18"/>
    </row>
    <row r="6705" spans="2:23" x14ac:dyDescent="0.25">
      <c r="B6705" s="1" t="s">
        <v>13527</v>
      </c>
      <c r="C6705" s="2">
        <v>8019</v>
      </c>
      <c r="D6705" s="1" t="s">
        <v>13528</v>
      </c>
      <c r="E6705" s="1" t="s">
        <v>24</v>
      </c>
      <c r="F6705" s="1" t="s">
        <v>286</v>
      </c>
      <c r="G6705" s="1" t="s">
        <v>11807</v>
      </c>
      <c r="H6705" s="1" t="s">
        <v>15835</v>
      </c>
      <c r="I6705" s="5">
        <v>603</v>
      </c>
      <c r="J6705" s="5">
        <v>9410334</v>
      </c>
      <c r="K6705" s="3">
        <f>+Tabella2026[[#This Row],[POP_2024]]/SUM(Tabella2026[POP_2024])</f>
        <v>1.0230141886469381E-5</v>
      </c>
      <c r="L6705" s="3">
        <f>+Tabella2026[[#This Row],[INCIDENZA POPOLAZIONE]]*(PLAFOND/2)</f>
        <v>3011.7460987701711</v>
      </c>
      <c r="M6705" s="3">
        <f>+IFERROR(Tabella2026[[#This Row],[reddito_2024]]/Tabella2026[[#This Row],[POP_2024]],"")</f>
        <v>15605.860696517413</v>
      </c>
      <c r="N6705" s="3">
        <f>+IF(Tabella2026[[#This Row],[REDDITO COMPLESSIVO PROCAPITE]]&lt;media_aggr_reddito_pc,(media_aggr_reddito_pc-Tabella2026[[#This Row],[REDDITO COMPLESSIVO PROCAPITE]]),0)</f>
        <v>2219.205366091328</v>
      </c>
      <c r="O6705" s="3">
        <f>+Tabella2026[[#This Row],[DIFFERENZA REDDITO INFERIORE ALLA MEDIA DALLA MEDIA]]*Tabella2026[[#This Row],[POP_2024]]</f>
        <v>1338180.8357530707</v>
      </c>
      <c r="P6705" s="3">
        <f>+Tabella2026[[#This Row],[POPOLAZIONE PER DIFFERENZA ]]/SUM(Tabella2026[[POPOLAZIONE PER DIFFERENZA ]])</f>
        <v>1.1872100911847989E-5</v>
      </c>
      <c r="Q6705" s="3">
        <f>+Tabella2026[[#This Row],[INCIDENZA POPOLAZIONE PER DIFFERENZA]]*(PLAFOND-SUM(Tabella2026[CONTRIBUTO SULLA BASE DELLA POPOLAZIONE]))</f>
        <v>3495.1376043723781</v>
      </c>
      <c r="R6705" s="3">
        <f>+Tabella2026[[#This Row],[CONTRIBUTO SULLA BASE DELLA POPOLAZIONE]]+Tabella2026[[#This Row],[CONTRIBUTO SULLA BASE DEL REDDITO]]</f>
        <v>6506.8837031425492</v>
      </c>
      <c r="S6705" s="3">
        <f>+Tabella2026[[#This Row],[CONTRIBUTO TOTALE]]/(PLAFOND/N_TESSERE)</f>
        <v>13.013767406285098</v>
      </c>
      <c r="T6705" s="3">
        <f>+MAX(CEILING(Tabella2026[[#This Row],[preDEF1]],1),1)</f>
        <v>14</v>
      </c>
      <c r="U6705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705" s="21">
        <f>+Tabella2026[[#This Row],[DEF - n. card]]*(PLAFOND/N_TESSERE)</f>
        <v>7000</v>
      </c>
      <c r="W6705" s="18"/>
    </row>
    <row r="6706" spans="2:23" x14ac:dyDescent="0.25">
      <c r="B6706" s="1" t="s">
        <v>13475</v>
      </c>
      <c r="C6706" s="2">
        <v>115029</v>
      </c>
      <c r="D6706" s="1" t="s">
        <v>13476</v>
      </c>
      <c r="E6706" s="1" t="s">
        <v>76</v>
      </c>
      <c r="F6706" s="1" t="s">
        <v>625</v>
      </c>
      <c r="G6706" s="1" t="s">
        <v>11807</v>
      </c>
      <c r="H6706" s="1" t="s">
        <v>15836</v>
      </c>
      <c r="I6706" s="5">
        <v>603</v>
      </c>
      <c r="J6706" s="5">
        <v>8625107</v>
      </c>
      <c r="K6706" s="3">
        <f>+Tabella2026[[#This Row],[POP_2024]]/SUM(Tabella2026[POP_2024])</f>
        <v>1.0230141886469381E-5</v>
      </c>
      <c r="L6706" s="3">
        <f>+Tabella2026[[#This Row],[INCIDENZA POPOLAZIONE]]*(PLAFOND/2)</f>
        <v>3011.7460987701711</v>
      </c>
      <c r="M6706" s="3">
        <f>+IFERROR(Tabella2026[[#This Row],[reddito_2024]]/Tabella2026[[#This Row],[POP_2024]],"")</f>
        <v>14303.660033167496</v>
      </c>
      <c r="N6706" s="3">
        <f>+IF(Tabella2026[[#This Row],[REDDITO COMPLESSIVO PROCAPITE]]&lt;media_aggr_reddito_pc,(media_aggr_reddito_pc-Tabella2026[[#This Row],[REDDITO COMPLESSIVO PROCAPITE]]),0)</f>
        <v>3521.4060294412448</v>
      </c>
      <c r="O6706" s="3">
        <f>+Tabella2026[[#This Row],[DIFFERENZA REDDITO INFERIORE ALLA MEDIA DALLA MEDIA]]*Tabella2026[[#This Row],[POP_2024]]</f>
        <v>2123407.8357530707</v>
      </c>
      <c r="P6706" s="3">
        <f>+Tabella2026[[#This Row],[POPOLAZIONE PER DIFFERENZA ]]/SUM(Tabella2026[[POPOLAZIONE PER DIFFERENZA ]])</f>
        <v>1.8838494342121167E-5</v>
      </c>
      <c r="Q6706" s="3">
        <f>+Tabella2026[[#This Row],[INCIDENZA POPOLAZIONE PER DIFFERENZA]]*(PLAFOND-SUM(Tabella2026[CONTRIBUTO SULLA BASE DELLA POPOLAZIONE]))</f>
        <v>5546.0386054497376</v>
      </c>
      <c r="R6706" s="3">
        <f>+Tabella2026[[#This Row],[CONTRIBUTO SULLA BASE DELLA POPOLAZIONE]]+Tabella2026[[#This Row],[CONTRIBUTO SULLA BASE DEL REDDITO]]</f>
        <v>8557.7847042199082</v>
      </c>
      <c r="S6706" s="3">
        <f>+Tabella2026[[#This Row],[CONTRIBUTO TOTALE]]/(PLAFOND/N_TESSERE)</f>
        <v>17.115569408439818</v>
      </c>
      <c r="T6706" s="3">
        <f>+MAX(CEILING(Tabella2026[[#This Row],[preDEF1]],1),1)</f>
        <v>18</v>
      </c>
      <c r="U6706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706" s="21">
        <f>+Tabella2026[[#This Row],[DEF - n. card]]*(PLAFOND/N_TESSERE)</f>
        <v>9000</v>
      </c>
      <c r="W6706" s="18"/>
    </row>
    <row r="6707" spans="2:23" x14ac:dyDescent="0.25">
      <c r="B6707" s="1" t="s">
        <v>13271</v>
      </c>
      <c r="C6707" s="2">
        <v>71034</v>
      </c>
      <c r="D6707" s="1" t="s">
        <v>13272</v>
      </c>
      <c r="E6707" s="1" t="s">
        <v>33</v>
      </c>
      <c r="F6707" s="1" t="s">
        <v>78</v>
      </c>
      <c r="G6707" s="1" t="s">
        <v>11807</v>
      </c>
      <c r="H6707" s="1" t="s">
        <v>15836</v>
      </c>
      <c r="I6707" s="5">
        <v>603</v>
      </c>
      <c r="J6707" s="5">
        <v>8774064</v>
      </c>
      <c r="K6707" s="3">
        <f>+Tabella2026[[#This Row],[POP_2024]]/SUM(Tabella2026[POP_2024])</f>
        <v>1.0230141886469381E-5</v>
      </c>
      <c r="L6707" s="3">
        <f>+Tabella2026[[#This Row],[INCIDENZA POPOLAZIONE]]*(PLAFOND/2)</f>
        <v>3011.7460987701711</v>
      </c>
      <c r="M6707" s="3">
        <f>+IFERROR(Tabella2026[[#This Row],[reddito_2024]]/Tabella2026[[#This Row],[POP_2024]],"")</f>
        <v>14550.686567164179</v>
      </c>
      <c r="N6707" s="3">
        <f>+IF(Tabella2026[[#This Row],[REDDITO COMPLESSIVO PROCAPITE]]&lt;media_aggr_reddito_pc,(media_aggr_reddito_pc-Tabella2026[[#This Row],[REDDITO COMPLESSIVO PROCAPITE]]),0)</f>
        <v>3274.3794954445621</v>
      </c>
      <c r="O6707" s="3">
        <f>+Tabella2026[[#This Row],[DIFFERENZA REDDITO INFERIORE ALLA MEDIA DALLA MEDIA]]*Tabella2026[[#This Row],[POP_2024]]</f>
        <v>1974450.8357530709</v>
      </c>
      <c r="P6707" s="3">
        <f>+Tabella2026[[#This Row],[POPOLAZIONE PER DIFFERENZA ]]/SUM(Tabella2026[[POPOLAZIONE PER DIFFERENZA ]])</f>
        <v>1.7516974493474596E-5</v>
      </c>
      <c r="Q6707" s="3">
        <f>+Tabella2026[[#This Row],[INCIDENZA POPOLAZIONE PER DIFFERENZA]]*(PLAFOND-SUM(Tabella2026[CONTRIBUTO SULLA BASE DELLA POPOLAZIONE]))</f>
        <v>5156.9841531480715</v>
      </c>
      <c r="R6707" s="3">
        <f>+Tabella2026[[#This Row],[CONTRIBUTO SULLA BASE DELLA POPOLAZIONE]]+Tabella2026[[#This Row],[CONTRIBUTO SULLA BASE DEL REDDITO]]</f>
        <v>8168.7302519182431</v>
      </c>
      <c r="S6707" s="3">
        <f>+Tabella2026[[#This Row],[CONTRIBUTO TOTALE]]/(PLAFOND/N_TESSERE)</f>
        <v>16.337460503836486</v>
      </c>
      <c r="T6707" s="3">
        <f>+MAX(CEILING(Tabella2026[[#This Row],[preDEF1]],1),1)</f>
        <v>17</v>
      </c>
      <c r="U6707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707" s="21">
        <f>+Tabella2026[[#This Row],[DEF - n. card]]*(PLAFOND/N_TESSERE)</f>
        <v>8500</v>
      </c>
      <c r="W6707" s="18"/>
    </row>
    <row r="6708" spans="2:23" x14ac:dyDescent="0.25">
      <c r="B6708" s="1" t="s">
        <v>13415</v>
      </c>
      <c r="C6708" s="2">
        <v>1274</v>
      </c>
      <c r="D6708" s="1" t="s">
        <v>13416</v>
      </c>
      <c r="E6708" s="1" t="s">
        <v>18</v>
      </c>
      <c r="F6708" s="1" t="s">
        <v>17</v>
      </c>
      <c r="G6708" s="1" t="s">
        <v>11807</v>
      </c>
      <c r="H6708" s="1" t="s">
        <v>15835</v>
      </c>
      <c r="I6708" s="5">
        <v>603</v>
      </c>
      <c r="J6708" s="5">
        <v>12997891</v>
      </c>
      <c r="K6708" s="3">
        <f>+Tabella2026[[#This Row],[POP_2024]]/SUM(Tabella2026[POP_2024])</f>
        <v>1.0230141886469381E-5</v>
      </c>
      <c r="L6708" s="3">
        <f>+Tabella2026[[#This Row],[INCIDENZA POPOLAZIONE]]*(PLAFOND/2)</f>
        <v>3011.7460987701711</v>
      </c>
      <c r="M6708" s="3">
        <f>+IFERROR(Tabella2026[[#This Row],[reddito_2024]]/Tabella2026[[#This Row],[POP_2024]],"")</f>
        <v>21555.374792703151</v>
      </c>
      <c r="N6708" s="3">
        <f>+IF(Tabella2026[[#This Row],[REDDITO COMPLESSIVO PROCAPITE]]&lt;media_aggr_reddito_pc,(media_aggr_reddito_pc-Tabella2026[[#This Row],[REDDITO COMPLESSIVO PROCAPITE]]),0)</f>
        <v>0</v>
      </c>
      <c r="O6708" s="3">
        <f>+Tabella2026[[#This Row],[DIFFERENZA REDDITO INFERIORE ALLA MEDIA DALLA MEDIA]]*Tabella2026[[#This Row],[POP_2024]]</f>
        <v>0</v>
      </c>
      <c r="P6708" s="3">
        <f>+Tabella2026[[#This Row],[POPOLAZIONE PER DIFFERENZA ]]/SUM(Tabella2026[[POPOLAZIONE PER DIFFERENZA ]])</f>
        <v>0</v>
      </c>
      <c r="Q6708" s="3">
        <f>+Tabella2026[[#This Row],[INCIDENZA POPOLAZIONE PER DIFFERENZA]]*(PLAFOND-SUM(Tabella2026[CONTRIBUTO SULLA BASE DELLA POPOLAZIONE]))</f>
        <v>0</v>
      </c>
      <c r="R6708" s="3">
        <f>+Tabella2026[[#This Row],[CONTRIBUTO SULLA BASE DELLA POPOLAZIONE]]+Tabella2026[[#This Row],[CONTRIBUTO SULLA BASE DEL REDDITO]]</f>
        <v>3011.7460987701711</v>
      </c>
      <c r="S6708" s="3">
        <f>+Tabella2026[[#This Row],[CONTRIBUTO TOTALE]]/(PLAFOND/N_TESSERE)</f>
        <v>6.0234921975403424</v>
      </c>
      <c r="T6708" s="3">
        <f>+MAX(CEILING(Tabella2026[[#This Row],[preDEF1]],1),1)</f>
        <v>7</v>
      </c>
      <c r="U6708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708" s="21">
        <f>+Tabella2026[[#This Row],[DEF - n. card]]*(PLAFOND/N_TESSERE)</f>
        <v>3500</v>
      </c>
      <c r="W6708" s="18"/>
    </row>
    <row r="6709" spans="2:23" x14ac:dyDescent="0.25">
      <c r="B6709" s="1" t="s">
        <v>13503</v>
      </c>
      <c r="C6709" s="2">
        <v>14003</v>
      </c>
      <c r="D6709" s="1" t="s">
        <v>13504</v>
      </c>
      <c r="E6709" s="1" t="s">
        <v>12</v>
      </c>
      <c r="F6709" s="1" t="s">
        <v>980</v>
      </c>
      <c r="G6709" s="1" t="s">
        <v>11807</v>
      </c>
      <c r="H6709" s="1" t="s">
        <v>15835</v>
      </c>
      <c r="I6709" s="5">
        <v>602</v>
      </c>
      <c r="J6709" s="5">
        <v>10383672</v>
      </c>
      <c r="K6709" s="3">
        <f>+Tabella2026[[#This Row],[POP_2024]]/SUM(Tabella2026[POP_2024])</f>
        <v>1.0213176477039083E-5</v>
      </c>
      <c r="L6709" s="3">
        <f>+Tabella2026[[#This Row],[INCIDENZA POPOLAZIONE]]*(PLAFOND/2)</f>
        <v>3006.7514949579481</v>
      </c>
      <c r="M6709" s="3">
        <f>+IFERROR(Tabella2026[[#This Row],[reddito_2024]]/Tabella2026[[#This Row],[POP_2024]],"")</f>
        <v>17248.624584717607</v>
      </c>
      <c r="N6709" s="3">
        <f>+IF(Tabella2026[[#This Row],[REDDITO COMPLESSIVO PROCAPITE]]&lt;media_aggr_reddito_pc,(media_aggr_reddito_pc-Tabella2026[[#This Row],[REDDITO COMPLESSIVO PROCAPITE]]),0)</f>
        <v>576.44147789113413</v>
      </c>
      <c r="O6709" s="3">
        <f>+Tabella2026[[#This Row],[DIFFERENZA REDDITO INFERIORE ALLA MEDIA DALLA MEDIA]]*Tabella2026[[#This Row],[POP_2024]]</f>
        <v>347017.76969046274</v>
      </c>
      <c r="P6709" s="3">
        <f>+Tabella2026[[#This Row],[POPOLAZIONE PER DIFFERENZA ]]/SUM(Tabella2026[[POPOLAZIONE PER DIFFERENZA ]])</f>
        <v>3.078679555032736E-6</v>
      </c>
      <c r="Q6709" s="3">
        <f>+Tabella2026[[#This Row],[INCIDENZA POPOLAZIONE PER DIFFERENZA]]*(PLAFOND-SUM(Tabella2026[CONTRIBUTO SULLA BASE DELLA POPOLAZIONE]))</f>
        <v>906.36095199197484</v>
      </c>
      <c r="R6709" s="3">
        <f>+Tabella2026[[#This Row],[CONTRIBUTO SULLA BASE DELLA POPOLAZIONE]]+Tabella2026[[#This Row],[CONTRIBUTO SULLA BASE DEL REDDITO]]</f>
        <v>3913.1124469499227</v>
      </c>
      <c r="S6709" s="3">
        <f>+Tabella2026[[#This Row],[CONTRIBUTO TOTALE]]/(PLAFOND/N_TESSERE)</f>
        <v>7.8262248938998455</v>
      </c>
      <c r="T6709" s="3">
        <f>+MAX(CEILING(Tabella2026[[#This Row],[preDEF1]],1),1)</f>
        <v>8</v>
      </c>
      <c r="U670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709" s="21">
        <f>+Tabella2026[[#This Row],[DEF - n. card]]*(PLAFOND/N_TESSERE)</f>
        <v>4000</v>
      </c>
      <c r="W6709" s="18"/>
    </row>
    <row r="6710" spans="2:23" x14ac:dyDescent="0.25">
      <c r="B6710" s="1" t="s">
        <v>13427</v>
      </c>
      <c r="C6710" s="2">
        <v>14014</v>
      </c>
      <c r="D6710" s="1" t="s">
        <v>13428</v>
      </c>
      <c r="E6710" s="1" t="s">
        <v>12</v>
      </c>
      <c r="F6710" s="1" t="s">
        <v>980</v>
      </c>
      <c r="G6710" s="1" t="s">
        <v>11807</v>
      </c>
      <c r="H6710" s="1" t="s">
        <v>15835</v>
      </c>
      <c r="I6710" s="5">
        <v>602</v>
      </c>
      <c r="J6710" s="5">
        <v>10002591</v>
      </c>
      <c r="K6710" s="3">
        <f>+Tabella2026[[#This Row],[POP_2024]]/SUM(Tabella2026[POP_2024])</f>
        <v>1.0213176477039083E-5</v>
      </c>
      <c r="L6710" s="3">
        <f>+Tabella2026[[#This Row],[INCIDENZA POPOLAZIONE]]*(PLAFOND/2)</f>
        <v>3006.7514949579481</v>
      </c>
      <c r="M6710" s="3">
        <f>+IFERROR(Tabella2026[[#This Row],[reddito_2024]]/Tabella2026[[#This Row],[POP_2024]],"")</f>
        <v>16615.599667774088</v>
      </c>
      <c r="N6710" s="3">
        <f>+IF(Tabella2026[[#This Row],[REDDITO COMPLESSIVO PROCAPITE]]&lt;media_aggr_reddito_pc,(media_aggr_reddito_pc-Tabella2026[[#This Row],[REDDITO COMPLESSIVO PROCAPITE]]),0)</f>
        <v>1209.4663948346533</v>
      </c>
      <c r="O6710" s="3">
        <f>+Tabella2026[[#This Row],[DIFFERENZA REDDITO INFERIORE ALLA MEDIA DALLA MEDIA]]*Tabella2026[[#This Row],[POP_2024]]</f>
        <v>728098.76969046134</v>
      </c>
      <c r="P6710" s="3">
        <f>+Tabella2026[[#This Row],[POPOLAZIONE PER DIFFERENZA ]]/SUM(Tabella2026[[POPOLAZIONE PER DIFFERENZA ]])</f>
        <v>6.4595619938713433E-6</v>
      </c>
      <c r="Q6710" s="3">
        <f>+Tabella2026[[#This Row],[INCIDENZA POPOLAZIONE PER DIFFERENZA]]*(PLAFOND-SUM(Tabella2026[CONTRIBUTO SULLA BASE DELLA POPOLAZIONE]))</f>
        <v>1901.6902063242358</v>
      </c>
      <c r="R6710" s="3">
        <f>+Tabella2026[[#This Row],[CONTRIBUTO SULLA BASE DELLA POPOLAZIONE]]+Tabella2026[[#This Row],[CONTRIBUTO SULLA BASE DEL REDDITO]]</f>
        <v>4908.4417012821841</v>
      </c>
      <c r="S6710" s="3">
        <f>+Tabella2026[[#This Row],[CONTRIBUTO TOTALE]]/(PLAFOND/N_TESSERE)</f>
        <v>9.8168834025643683</v>
      </c>
      <c r="T6710" s="3">
        <f>+MAX(CEILING(Tabella2026[[#This Row],[preDEF1]],1),1)</f>
        <v>10</v>
      </c>
      <c r="U6710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710" s="21">
        <f>+Tabella2026[[#This Row],[DEF - n. card]]*(PLAFOND/N_TESSERE)</f>
        <v>5000</v>
      </c>
      <c r="W6710" s="18"/>
    </row>
    <row r="6711" spans="2:23" x14ac:dyDescent="0.25">
      <c r="B6711" s="1" t="s">
        <v>13395</v>
      </c>
      <c r="C6711" s="2">
        <v>16122</v>
      </c>
      <c r="D6711" s="1" t="s">
        <v>13396</v>
      </c>
      <c r="E6711" s="1" t="s">
        <v>12</v>
      </c>
      <c r="F6711" s="1" t="s">
        <v>93</v>
      </c>
      <c r="G6711" s="1" t="s">
        <v>11807</v>
      </c>
      <c r="H6711" s="1" t="s">
        <v>15835</v>
      </c>
      <c r="I6711" s="5">
        <v>602</v>
      </c>
      <c r="J6711" s="5">
        <v>12179081</v>
      </c>
      <c r="K6711" s="3">
        <f>+Tabella2026[[#This Row],[POP_2024]]/SUM(Tabella2026[POP_2024])</f>
        <v>1.0213176477039083E-5</v>
      </c>
      <c r="L6711" s="3">
        <f>+Tabella2026[[#This Row],[INCIDENZA POPOLAZIONE]]*(PLAFOND/2)</f>
        <v>3006.7514949579481</v>
      </c>
      <c r="M6711" s="3">
        <f>+IFERROR(Tabella2026[[#This Row],[reddito_2024]]/Tabella2026[[#This Row],[POP_2024]],"")</f>
        <v>20231.031561461794</v>
      </c>
      <c r="N6711" s="3">
        <f>+IF(Tabella2026[[#This Row],[REDDITO COMPLESSIVO PROCAPITE]]&lt;media_aggr_reddito_pc,(media_aggr_reddito_pc-Tabella2026[[#This Row],[REDDITO COMPLESSIVO PROCAPITE]]),0)</f>
        <v>0</v>
      </c>
      <c r="O6711" s="3">
        <f>+Tabella2026[[#This Row],[DIFFERENZA REDDITO INFERIORE ALLA MEDIA DALLA MEDIA]]*Tabella2026[[#This Row],[POP_2024]]</f>
        <v>0</v>
      </c>
      <c r="P6711" s="3">
        <f>+Tabella2026[[#This Row],[POPOLAZIONE PER DIFFERENZA ]]/SUM(Tabella2026[[POPOLAZIONE PER DIFFERENZA ]])</f>
        <v>0</v>
      </c>
      <c r="Q6711" s="3">
        <f>+Tabella2026[[#This Row],[INCIDENZA POPOLAZIONE PER DIFFERENZA]]*(PLAFOND-SUM(Tabella2026[CONTRIBUTO SULLA BASE DELLA POPOLAZIONE]))</f>
        <v>0</v>
      </c>
      <c r="R6711" s="3">
        <f>+Tabella2026[[#This Row],[CONTRIBUTO SULLA BASE DELLA POPOLAZIONE]]+Tabella2026[[#This Row],[CONTRIBUTO SULLA BASE DEL REDDITO]]</f>
        <v>3006.7514949579481</v>
      </c>
      <c r="S6711" s="3">
        <f>+Tabella2026[[#This Row],[CONTRIBUTO TOTALE]]/(PLAFOND/N_TESSERE)</f>
        <v>6.0135029899158958</v>
      </c>
      <c r="T6711" s="3">
        <f>+MAX(CEILING(Tabella2026[[#This Row],[preDEF1]],1),1)</f>
        <v>7</v>
      </c>
      <c r="U6711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711" s="21">
        <f>+Tabella2026[[#This Row],[DEF - n. card]]*(PLAFOND/N_TESSERE)</f>
        <v>3500</v>
      </c>
      <c r="W6711" s="18"/>
    </row>
    <row r="6712" spans="2:23" x14ac:dyDescent="0.25">
      <c r="B6712" s="1" t="s">
        <v>13467</v>
      </c>
      <c r="C6712" s="2">
        <v>6112</v>
      </c>
      <c r="D6712" s="1" t="s">
        <v>13468</v>
      </c>
      <c r="E6712" s="1" t="s">
        <v>18</v>
      </c>
      <c r="F6712" s="1" t="s">
        <v>138</v>
      </c>
      <c r="G6712" s="1" t="s">
        <v>11807</v>
      </c>
      <c r="H6712" s="1" t="s">
        <v>15835</v>
      </c>
      <c r="I6712" s="5">
        <v>602</v>
      </c>
      <c r="J6712" s="5">
        <v>10164690</v>
      </c>
      <c r="K6712" s="3">
        <f>+Tabella2026[[#This Row],[POP_2024]]/SUM(Tabella2026[POP_2024])</f>
        <v>1.0213176477039083E-5</v>
      </c>
      <c r="L6712" s="3">
        <f>+Tabella2026[[#This Row],[INCIDENZA POPOLAZIONE]]*(PLAFOND/2)</f>
        <v>3006.7514949579481</v>
      </c>
      <c r="M6712" s="3">
        <f>+IFERROR(Tabella2026[[#This Row],[reddito_2024]]/Tabella2026[[#This Row],[POP_2024]],"")</f>
        <v>16884.86710963455</v>
      </c>
      <c r="N6712" s="3">
        <f>+IF(Tabella2026[[#This Row],[REDDITO COMPLESSIVO PROCAPITE]]&lt;media_aggr_reddito_pc,(media_aggr_reddito_pc-Tabella2026[[#This Row],[REDDITO COMPLESSIVO PROCAPITE]]),0)</f>
        <v>940.19895297419134</v>
      </c>
      <c r="O6712" s="3">
        <f>+Tabella2026[[#This Row],[DIFFERENZA REDDITO INFERIORE ALLA MEDIA DALLA MEDIA]]*Tabella2026[[#This Row],[POP_2024]]</f>
        <v>565999.7696904632</v>
      </c>
      <c r="P6712" s="3">
        <f>+Tabella2026[[#This Row],[POPOLAZIONE PER DIFFERENZA ]]/SUM(Tabella2026[[POPOLAZIONE PER DIFFERENZA ]])</f>
        <v>5.0214486729414223E-6</v>
      </c>
      <c r="Q6712" s="3">
        <f>+Tabella2026[[#This Row],[INCIDENZA POPOLAZIONE PER DIFFERENZA]]*(PLAFOND-SUM(Tabella2026[CONTRIBUTO SULLA BASE DELLA POPOLAZIONE]))</f>
        <v>1478.310723227456</v>
      </c>
      <c r="R6712" s="3">
        <f>+Tabella2026[[#This Row],[CONTRIBUTO SULLA BASE DELLA POPOLAZIONE]]+Tabella2026[[#This Row],[CONTRIBUTO SULLA BASE DEL REDDITO]]</f>
        <v>4485.0622181854042</v>
      </c>
      <c r="S6712" s="3">
        <f>+Tabella2026[[#This Row],[CONTRIBUTO TOTALE]]/(PLAFOND/N_TESSERE)</f>
        <v>8.9701244363708081</v>
      </c>
      <c r="T6712" s="3">
        <f>+MAX(CEILING(Tabella2026[[#This Row],[preDEF1]],1),1)</f>
        <v>9</v>
      </c>
      <c r="U6712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712" s="21">
        <f>+Tabella2026[[#This Row],[DEF - n. card]]*(PLAFOND/N_TESSERE)</f>
        <v>4500</v>
      </c>
      <c r="W6712" s="18"/>
    </row>
    <row r="6713" spans="2:23" x14ac:dyDescent="0.25">
      <c r="B6713" s="1" t="s">
        <v>13383</v>
      </c>
      <c r="C6713" s="2">
        <v>25043</v>
      </c>
      <c r="D6713" s="1" t="s">
        <v>13384</v>
      </c>
      <c r="E6713" s="1" t="s">
        <v>38</v>
      </c>
      <c r="F6713" s="1" t="s">
        <v>514</v>
      </c>
      <c r="G6713" s="1" t="s">
        <v>11807</v>
      </c>
      <c r="H6713" s="1" t="s">
        <v>15835</v>
      </c>
      <c r="I6713" s="5">
        <v>602</v>
      </c>
      <c r="J6713" s="5">
        <v>14199295</v>
      </c>
      <c r="K6713" s="3">
        <f>+Tabella2026[[#This Row],[POP_2024]]/SUM(Tabella2026[POP_2024])</f>
        <v>1.0213176477039083E-5</v>
      </c>
      <c r="L6713" s="3">
        <f>+Tabella2026[[#This Row],[INCIDENZA POPOLAZIONE]]*(PLAFOND/2)</f>
        <v>3006.7514949579481</v>
      </c>
      <c r="M6713" s="3">
        <f>+IFERROR(Tabella2026[[#This Row],[reddito_2024]]/Tabella2026[[#This Row],[POP_2024]],"")</f>
        <v>23586.868770764118</v>
      </c>
      <c r="N6713" s="3">
        <f>+IF(Tabella2026[[#This Row],[REDDITO COMPLESSIVO PROCAPITE]]&lt;media_aggr_reddito_pc,(media_aggr_reddito_pc-Tabella2026[[#This Row],[REDDITO COMPLESSIVO PROCAPITE]]),0)</f>
        <v>0</v>
      </c>
      <c r="O6713" s="3">
        <f>+Tabella2026[[#This Row],[DIFFERENZA REDDITO INFERIORE ALLA MEDIA DALLA MEDIA]]*Tabella2026[[#This Row],[POP_2024]]</f>
        <v>0</v>
      </c>
      <c r="P6713" s="3">
        <f>+Tabella2026[[#This Row],[POPOLAZIONE PER DIFFERENZA ]]/SUM(Tabella2026[[POPOLAZIONE PER DIFFERENZA ]])</f>
        <v>0</v>
      </c>
      <c r="Q6713" s="3">
        <f>+Tabella2026[[#This Row],[INCIDENZA POPOLAZIONE PER DIFFERENZA]]*(PLAFOND-SUM(Tabella2026[CONTRIBUTO SULLA BASE DELLA POPOLAZIONE]))</f>
        <v>0</v>
      </c>
      <c r="R6713" s="3">
        <f>+Tabella2026[[#This Row],[CONTRIBUTO SULLA BASE DELLA POPOLAZIONE]]+Tabella2026[[#This Row],[CONTRIBUTO SULLA BASE DEL REDDITO]]</f>
        <v>3006.7514949579481</v>
      </c>
      <c r="S6713" s="3">
        <f>+Tabella2026[[#This Row],[CONTRIBUTO TOTALE]]/(PLAFOND/N_TESSERE)</f>
        <v>6.0135029899158958</v>
      </c>
      <c r="T6713" s="3">
        <f>+MAX(CEILING(Tabella2026[[#This Row],[preDEF1]],1),1)</f>
        <v>7</v>
      </c>
      <c r="U6713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713" s="21">
        <f>+Tabella2026[[#This Row],[DEF - n. card]]*(PLAFOND/N_TESSERE)</f>
        <v>3500</v>
      </c>
      <c r="W6713" s="18"/>
    </row>
    <row r="6714" spans="2:23" x14ac:dyDescent="0.25">
      <c r="B6714" s="1" t="s">
        <v>13375</v>
      </c>
      <c r="C6714" s="2">
        <v>8002</v>
      </c>
      <c r="D6714" s="1" t="s">
        <v>13376</v>
      </c>
      <c r="E6714" s="1" t="s">
        <v>24</v>
      </c>
      <c r="F6714" s="1" t="s">
        <v>286</v>
      </c>
      <c r="G6714" s="1" t="s">
        <v>11807</v>
      </c>
      <c r="H6714" s="1" t="s">
        <v>15835</v>
      </c>
      <c r="I6714" s="5">
        <v>601</v>
      </c>
      <c r="J6714" s="5">
        <v>5392530</v>
      </c>
      <c r="K6714" s="3">
        <f>+Tabella2026[[#This Row],[POP_2024]]/SUM(Tabella2026[POP_2024])</f>
        <v>1.0196211067608785E-5</v>
      </c>
      <c r="L6714" s="3">
        <f>+Tabella2026[[#This Row],[INCIDENZA POPOLAZIONE]]*(PLAFOND/2)</f>
        <v>3001.7568911457256</v>
      </c>
      <c r="M6714" s="3">
        <f>+IFERROR(Tabella2026[[#This Row],[reddito_2024]]/Tabella2026[[#This Row],[POP_2024]],"")</f>
        <v>8972.5956738768728</v>
      </c>
      <c r="N6714" s="3">
        <f>+IF(Tabella2026[[#This Row],[REDDITO COMPLESSIVO PROCAPITE]]&lt;media_aggr_reddito_pc,(media_aggr_reddito_pc-Tabella2026[[#This Row],[REDDITO COMPLESSIVO PROCAPITE]]),0)</f>
        <v>8852.4703887318683</v>
      </c>
      <c r="O6714" s="3">
        <f>+Tabella2026[[#This Row],[DIFFERENZA REDDITO INFERIORE ALLA MEDIA DALLA MEDIA]]*Tabella2026[[#This Row],[POP_2024]]</f>
        <v>5320334.7036278527</v>
      </c>
      <c r="P6714" s="3">
        <f>+Tabella2026[[#This Row],[POPOLAZIONE PER DIFFERENZA ]]/SUM(Tabella2026[[POPOLAZIONE PER DIFFERENZA ]])</f>
        <v>4.7201057434611223E-5</v>
      </c>
      <c r="Q6714" s="3">
        <f>+Tabella2026[[#This Row],[INCIDENZA POPOLAZIONE PER DIFFERENZA]]*(PLAFOND-SUM(Tabella2026[CONTRIBUTO SULLA BASE DELLA POPOLAZIONE]))</f>
        <v>13895.955907956524</v>
      </c>
      <c r="R6714" s="3">
        <f>+Tabella2026[[#This Row],[CONTRIBUTO SULLA BASE DELLA POPOLAZIONE]]+Tabella2026[[#This Row],[CONTRIBUTO SULLA BASE DEL REDDITO]]</f>
        <v>16897.71279910225</v>
      </c>
      <c r="S6714" s="3">
        <f>+Tabella2026[[#This Row],[CONTRIBUTO TOTALE]]/(PLAFOND/N_TESSERE)</f>
        <v>33.795425598204503</v>
      </c>
      <c r="T6714" s="3">
        <f>+MAX(CEILING(Tabella2026[[#This Row],[preDEF1]],1),1)</f>
        <v>34</v>
      </c>
      <c r="U6714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6714" s="21">
        <f>+Tabella2026[[#This Row],[DEF - n. card]]*(PLAFOND/N_TESSERE)</f>
        <v>17000</v>
      </c>
      <c r="W6714" s="18"/>
    </row>
    <row r="6715" spans="2:23" x14ac:dyDescent="0.25">
      <c r="B6715" s="1" t="s">
        <v>13563</v>
      </c>
      <c r="C6715" s="2">
        <v>22078</v>
      </c>
      <c r="D6715" s="1" t="s">
        <v>13564</v>
      </c>
      <c r="E6715" s="1" t="s">
        <v>99</v>
      </c>
      <c r="F6715" s="1" t="s">
        <v>98</v>
      </c>
      <c r="G6715" s="1" t="s">
        <v>11807</v>
      </c>
      <c r="H6715" s="1" t="s">
        <v>15835</v>
      </c>
      <c r="I6715" s="5">
        <v>601</v>
      </c>
      <c r="J6715" s="5">
        <v>12828807</v>
      </c>
      <c r="K6715" s="3">
        <f>+Tabella2026[[#This Row],[POP_2024]]/SUM(Tabella2026[POP_2024])</f>
        <v>1.0196211067608785E-5</v>
      </c>
      <c r="L6715" s="3">
        <f>+Tabella2026[[#This Row],[INCIDENZA POPOLAZIONE]]*(PLAFOND/2)</f>
        <v>3001.7568911457256</v>
      </c>
      <c r="M6715" s="3">
        <f>+IFERROR(Tabella2026[[#This Row],[reddito_2024]]/Tabella2026[[#This Row],[POP_2024]],"")</f>
        <v>21345.768718801995</v>
      </c>
      <c r="N6715" s="3">
        <f>+IF(Tabella2026[[#This Row],[REDDITO COMPLESSIVO PROCAPITE]]&lt;media_aggr_reddito_pc,(media_aggr_reddito_pc-Tabella2026[[#This Row],[REDDITO COMPLESSIVO PROCAPITE]]),0)</f>
        <v>0</v>
      </c>
      <c r="O6715" s="3">
        <f>+Tabella2026[[#This Row],[DIFFERENZA REDDITO INFERIORE ALLA MEDIA DALLA MEDIA]]*Tabella2026[[#This Row],[POP_2024]]</f>
        <v>0</v>
      </c>
      <c r="P6715" s="3">
        <f>+Tabella2026[[#This Row],[POPOLAZIONE PER DIFFERENZA ]]/SUM(Tabella2026[[POPOLAZIONE PER DIFFERENZA ]])</f>
        <v>0</v>
      </c>
      <c r="Q6715" s="3">
        <f>+Tabella2026[[#This Row],[INCIDENZA POPOLAZIONE PER DIFFERENZA]]*(PLAFOND-SUM(Tabella2026[CONTRIBUTO SULLA BASE DELLA POPOLAZIONE]))</f>
        <v>0</v>
      </c>
      <c r="R6715" s="3">
        <f>+Tabella2026[[#This Row],[CONTRIBUTO SULLA BASE DELLA POPOLAZIONE]]+Tabella2026[[#This Row],[CONTRIBUTO SULLA BASE DEL REDDITO]]</f>
        <v>3001.7568911457256</v>
      </c>
      <c r="S6715" s="3">
        <f>+Tabella2026[[#This Row],[CONTRIBUTO TOTALE]]/(PLAFOND/N_TESSERE)</f>
        <v>6.0035137822914511</v>
      </c>
      <c r="T6715" s="3">
        <f>+MAX(CEILING(Tabella2026[[#This Row],[preDEF1]],1),1)</f>
        <v>7</v>
      </c>
      <c r="U6715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715" s="21">
        <f>+Tabella2026[[#This Row],[DEF - n. card]]*(PLAFOND/N_TESSERE)</f>
        <v>3500</v>
      </c>
      <c r="W6715" s="18"/>
    </row>
    <row r="6716" spans="2:23" x14ac:dyDescent="0.25">
      <c r="B6716" s="1" t="s">
        <v>13481</v>
      </c>
      <c r="C6716" s="2">
        <v>41048</v>
      </c>
      <c r="D6716" s="1" t="s">
        <v>13482</v>
      </c>
      <c r="E6716" s="1" t="s">
        <v>117</v>
      </c>
      <c r="F6716" s="1" t="s">
        <v>130</v>
      </c>
      <c r="G6716" s="1" t="s">
        <v>11807</v>
      </c>
      <c r="H6716" s="1" t="s">
        <v>15834</v>
      </c>
      <c r="I6716" s="5">
        <v>601</v>
      </c>
      <c r="J6716" s="5">
        <v>9077238</v>
      </c>
      <c r="K6716" s="3">
        <f>+Tabella2026[[#This Row],[POP_2024]]/SUM(Tabella2026[POP_2024])</f>
        <v>1.0196211067608785E-5</v>
      </c>
      <c r="L6716" s="3">
        <f>+Tabella2026[[#This Row],[INCIDENZA POPOLAZIONE]]*(PLAFOND/2)</f>
        <v>3001.7568911457256</v>
      </c>
      <c r="M6716" s="3">
        <f>+IFERROR(Tabella2026[[#This Row],[reddito_2024]]/Tabella2026[[#This Row],[POP_2024]],"")</f>
        <v>15103.557404326124</v>
      </c>
      <c r="N6716" s="3">
        <f>+IF(Tabella2026[[#This Row],[REDDITO COMPLESSIVO PROCAPITE]]&lt;media_aggr_reddito_pc,(media_aggr_reddito_pc-Tabella2026[[#This Row],[REDDITO COMPLESSIVO PROCAPITE]]),0)</f>
        <v>2721.508658282617</v>
      </c>
      <c r="O6716" s="3">
        <f>+Tabella2026[[#This Row],[DIFFERENZA REDDITO INFERIORE ALLA MEDIA DALLA MEDIA]]*Tabella2026[[#This Row],[POP_2024]]</f>
        <v>1635626.7036278527</v>
      </c>
      <c r="P6716" s="3">
        <f>+Tabella2026[[#This Row],[POPOLAZIONE PER DIFFERENZA ]]/SUM(Tabella2026[[POPOLAZIONE PER DIFFERENZA ]])</f>
        <v>1.4510987424696866E-5</v>
      </c>
      <c r="Q6716" s="3">
        <f>+Tabella2026[[#This Row],[INCIDENZA POPOLAZIONE PER DIFFERENZA]]*(PLAFOND-SUM(Tabella2026[CONTRIBUTO SULLA BASE DELLA POPOLAZIONE]))</f>
        <v>4272.0238145902067</v>
      </c>
      <c r="R6716" s="3">
        <f>+Tabella2026[[#This Row],[CONTRIBUTO SULLA BASE DELLA POPOLAZIONE]]+Tabella2026[[#This Row],[CONTRIBUTO SULLA BASE DEL REDDITO]]</f>
        <v>7273.7807057359323</v>
      </c>
      <c r="S6716" s="3">
        <f>+Tabella2026[[#This Row],[CONTRIBUTO TOTALE]]/(PLAFOND/N_TESSERE)</f>
        <v>14.547561411471865</v>
      </c>
      <c r="T6716" s="3">
        <f>+MAX(CEILING(Tabella2026[[#This Row],[preDEF1]],1),1)</f>
        <v>15</v>
      </c>
      <c r="U6716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716" s="21">
        <f>+Tabella2026[[#This Row],[DEF - n. card]]*(PLAFOND/N_TESSERE)</f>
        <v>7500</v>
      </c>
      <c r="W6716" s="18"/>
    </row>
    <row r="6717" spans="2:23" x14ac:dyDescent="0.25">
      <c r="B6717" s="1" t="s">
        <v>13561</v>
      </c>
      <c r="C6717" s="2">
        <v>76093</v>
      </c>
      <c r="D6717" s="1" t="s">
        <v>13562</v>
      </c>
      <c r="E6717" s="1" t="s">
        <v>213</v>
      </c>
      <c r="F6717" s="1" t="s">
        <v>212</v>
      </c>
      <c r="G6717" s="1" t="s">
        <v>11807</v>
      </c>
      <c r="H6717" s="1" t="s">
        <v>15836</v>
      </c>
      <c r="I6717" s="5">
        <v>601</v>
      </c>
      <c r="J6717" s="5">
        <v>7278884</v>
      </c>
      <c r="K6717" s="3">
        <f>+Tabella2026[[#This Row],[POP_2024]]/SUM(Tabella2026[POP_2024])</f>
        <v>1.0196211067608785E-5</v>
      </c>
      <c r="L6717" s="3">
        <f>+Tabella2026[[#This Row],[INCIDENZA POPOLAZIONE]]*(PLAFOND/2)</f>
        <v>3001.7568911457256</v>
      </c>
      <c r="M6717" s="3">
        <f>+IFERROR(Tabella2026[[#This Row],[reddito_2024]]/Tabella2026[[#This Row],[POP_2024]],"")</f>
        <v>12111.287853577371</v>
      </c>
      <c r="N6717" s="3">
        <f>+IF(Tabella2026[[#This Row],[REDDITO COMPLESSIVO PROCAPITE]]&lt;media_aggr_reddito_pc,(media_aggr_reddito_pc-Tabella2026[[#This Row],[REDDITO COMPLESSIVO PROCAPITE]]),0)</f>
        <v>5713.7782090313704</v>
      </c>
      <c r="O6717" s="3">
        <f>+Tabella2026[[#This Row],[DIFFERENZA REDDITO INFERIORE ALLA MEDIA DALLA MEDIA]]*Tabella2026[[#This Row],[POP_2024]]</f>
        <v>3433980.7036278537</v>
      </c>
      <c r="P6717" s="3">
        <f>+Tabella2026[[#This Row],[POPOLAZIONE PER DIFFERENZA ]]/SUM(Tabella2026[[POPOLAZIONE PER DIFFERENZA ]])</f>
        <v>3.0465662303305851E-5</v>
      </c>
      <c r="Q6717" s="3">
        <f>+Tabella2026[[#This Row],[INCIDENZA POPOLAZIONE PER DIFFERENZA]]*(PLAFOND-SUM(Tabella2026[CONTRIBUTO SULLA BASE DELLA POPOLAZIONE]))</f>
        <v>8969.0681328465507</v>
      </c>
      <c r="R6717" s="3">
        <f>+Tabella2026[[#This Row],[CONTRIBUTO SULLA BASE DELLA POPOLAZIONE]]+Tabella2026[[#This Row],[CONTRIBUTO SULLA BASE DEL REDDITO]]</f>
        <v>11970.825023992276</v>
      </c>
      <c r="S6717" s="3">
        <f>+Tabella2026[[#This Row],[CONTRIBUTO TOTALE]]/(PLAFOND/N_TESSERE)</f>
        <v>23.941650047984552</v>
      </c>
      <c r="T6717" s="3">
        <f>+MAX(CEILING(Tabella2026[[#This Row],[preDEF1]],1),1)</f>
        <v>24</v>
      </c>
      <c r="U6717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717" s="21">
        <f>+Tabella2026[[#This Row],[DEF - n. card]]*(PLAFOND/N_TESSERE)</f>
        <v>12000</v>
      </c>
      <c r="W6717" s="18"/>
    </row>
    <row r="6718" spans="2:23" x14ac:dyDescent="0.25">
      <c r="B6718" s="1" t="s">
        <v>13453</v>
      </c>
      <c r="C6718" s="2">
        <v>4011</v>
      </c>
      <c r="D6718" s="1" t="s">
        <v>13454</v>
      </c>
      <c r="E6718" s="1" t="s">
        <v>18</v>
      </c>
      <c r="F6718" s="1" t="s">
        <v>263</v>
      </c>
      <c r="G6718" s="1" t="s">
        <v>11807</v>
      </c>
      <c r="H6718" s="1" t="s">
        <v>15835</v>
      </c>
      <c r="I6718" s="5">
        <v>600</v>
      </c>
      <c r="J6718" s="5">
        <v>14998136</v>
      </c>
      <c r="K6718" s="3">
        <f>+Tabella2026[[#This Row],[POP_2024]]/SUM(Tabella2026[POP_2024])</f>
        <v>1.0179245658178489E-5</v>
      </c>
      <c r="L6718" s="3">
        <f>+Tabella2026[[#This Row],[INCIDENZA POPOLAZIONE]]*(PLAFOND/2)</f>
        <v>2996.7622873335035</v>
      </c>
      <c r="M6718" s="3">
        <f>+IFERROR(Tabella2026[[#This Row],[reddito_2024]]/Tabella2026[[#This Row],[POP_2024]],"")</f>
        <v>24996.893333333333</v>
      </c>
      <c r="N6718" s="3">
        <f>+IF(Tabella2026[[#This Row],[REDDITO COMPLESSIVO PROCAPITE]]&lt;media_aggr_reddito_pc,(media_aggr_reddito_pc-Tabella2026[[#This Row],[REDDITO COMPLESSIVO PROCAPITE]]),0)</f>
        <v>0</v>
      </c>
      <c r="O6718" s="3">
        <f>+Tabella2026[[#This Row],[DIFFERENZA REDDITO INFERIORE ALLA MEDIA DALLA MEDIA]]*Tabella2026[[#This Row],[POP_2024]]</f>
        <v>0</v>
      </c>
      <c r="P6718" s="3">
        <f>+Tabella2026[[#This Row],[POPOLAZIONE PER DIFFERENZA ]]/SUM(Tabella2026[[POPOLAZIONE PER DIFFERENZA ]])</f>
        <v>0</v>
      </c>
      <c r="Q6718" s="3">
        <f>+Tabella2026[[#This Row],[INCIDENZA POPOLAZIONE PER DIFFERENZA]]*(PLAFOND-SUM(Tabella2026[CONTRIBUTO SULLA BASE DELLA POPOLAZIONE]))</f>
        <v>0</v>
      </c>
      <c r="R6718" s="3">
        <f>+Tabella2026[[#This Row],[CONTRIBUTO SULLA BASE DELLA POPOLAZIONE]]+Tabella2026[[#This Row],[CONTRIBUTO SULLA BASE DEL REDDITO]]</f>
        <v>2996.7622873335035</v>
      </c>
      <c r="S6718" s="3">
        <f>+Tabella2026[[#This Row],[CONTRIBUTO TOTALE]]/(PLAFOND/N_TESSERE)</f>
        <v>5.9935245746670072</v>
      </c>
      <c r="T6718" s="3">
        <f>+MAX(CEILING(Tabella2026[[#This Row],[preDEF1]],1),1)</f>
        <v>6</v>
      </c>
      <c r="U6718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18" s="21">
        <f>+Tabella2026[[#This Row],[DEF - n. card]]*(PLAFOND/N_TESSERE)</f>
        <v>3000</v>
      </c>
      <c r="W6718" s="18"/>
    </row>
    <row r="6719" spans="2:23" x14ac:dyDescent="0.25">
      <c r="B6719" s="1" t="s">
        <v>13293</v>
      </c>
      <c r="C6719" s="2">
        <v>78024</v>
      </c>
      <c r="D6719" s="1" t="s">
        <v>13294</v>
      </c>
      <c r="E6719" s="1" t="s">
        <v>61</v>
      </c>
      <c r="F6719" s="1" t="s">
        <v>178</v>
      </c>
      <c r="G6719" s="1" t="s">
        <v>11807</v>
      </c>
      <c r="H6719" s="1" t="s">
        <v>15836</v>
      </c>
      <c r="I6719" s="5">
        <v>600</v>
      </c>
      <c r="J6719" s="5">
        <v>6457002</v>
      </c>
      <c r="K6719" s="3">
        <f>+Tabella2026[[#This Row],[POP_2024]]/SUM(Tabella2026[POP_2024])</f>
        <v>1.0179245658178489E-5</v>
      </c>
      <c r="L6719" s="3">
        <f>+Tabella2026[[#This Row],[INCIDENZA POPOLAZIONE]]*(PLAFOND/2)</f>
        <v>2996.7622873335035</v>
      </c>
      <c r="M6719" s="3">
        <f>+IFERROR(Tabella2026[[#This Row],[reddito_2024]]/Tabella2026[[#This Row],[POP_2024]],"")</f>
        <v>10761.67</v>
      </c>
      <c r="N6719" s="3">
        <f>+IF(Tabella2026[[#This Row],[REDDITO COMPLESSIVO PROCAPITE]]&lt;media_aggr_reddito_pc,(media_aggr_reddito_pc-Tabella2026[[#This Row],[REDDITO COMPLESSIVO PROCAPITE]]),0)</f>
        <v>7063.396062608741</v>
      </c>
      <c r="O6719" s="3">
        <f>+Tabella2026[[#This Row],[DIFFERENZA REDDITO INFERIORE ALLA MEDIA DALLA MEDIA]]*Tabella2026[[#This Row],[POP_2024]]</f>
        <v>4238037.6375652449</v>
      </c>
      <c r="P6719" s="3">
        <f>+Tabella2026[[#This Row],[POPOLAZIONE PER DIFFERENZA ]]/SUM(Tabella2026[[POPOLAZIONE PER DIFFERENZA ]])</f>
        <v>3.7599111537918309E-5</v>
      </c>
      <c r="Q6719" s="3">
        <f>+Tabella2026[[#This Row],[INCIDENZA POPOLAZIONE PER DIFFERENZA]]*(PLAFOND-SUM(Tabella2026[CONTRIBUTO SULLA BASE DELLA POPOLAZIONE]))</f>
        <v>11069.150237429541</v>
      </c>
      <c r="R6719" s="3">
        <f>+Tabella2026[[#This Row],[CONTRIBUTO SULLA BASE DELLA POPOLAZIONE]]+Tabella2026[[#This Row],[CONTRIBUTO SULLA BASE DEL REDDITO]]</f>
        <v>14065.912524763045</v>
      </c>
      <c r="S6719" s="3">
        <f>+Tabella2026[[#This Row],[CONTRIBUTO TOTALE]]/(PLAFOND/N_TESSERE)</f>
        <v>28.131825049526093</v>
      </c>
      <c r="T6719" s="3">
        <f>+MAX(CEILING(Tabella2026[[#This Row],[preDEF1]],1),1)</f>
        <v>29</v>
      </c>
      <c r="U6719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6719" s="21">
        <f>+Tabella2026[[#This Row],[DEF - n. card]]*(PLAFOND/N_TESSERE)</f>
        <v>14500</v>
      </c>
      <c r="W6719" s="18"/>
    </row>
    <row r="6720" spans="2:23" x14ac:dyDescent="0.25">
      <c r="B6720" s="1" t="s">
        <v>13459</v>
      </c>
      <c r="C6720" s="2">
        <v>1188</v>
      </c>
      <c r="D6720" s="1" t="s">
        <v>13460</v>
      </c>
      <c r="E6720" s="1" t="s">
        <v>18</v>
      </c>
      <c r="F6720" s="1" t="s">
        <v>17</v>
      </c>
      <c r="G6720" s="1" t="s">
        <v>11807</v>
      </c>
      <c r="H6720" s="1" t="s">
        <v>15835</v>
      </c>
      <c r="I6720" s="5">
        <v>599</v>
      </c>
      <c r="J6720" s="5">
        <v>9467997</v>
      </c>
      <c r="K6720" s="3">
        <f>+Tabella2026[[#This Row],[POP_2024]]/SUM(Tabella2026[POP_2024])</f>
        <v>1.0162280248748191E-5</v>
      </c>
      <c r="L6720" s="3">
        <f>+Tabella2026[[#This Row],[INCIDENZA POPOLAZIONE]]*(PLAFOND/2)</f>
        <v>2991.7676835212806</v>
      </c>
      <c r="M6720" s="3">
        <f>+IFERROR(Tabella2026[[#This Row],[reddito_2024]]/Tabella2026[[#This Row],[POP_2024]],"")</f>
        <v>15806.338898163605</v>
      </c>
      <c r="N6720" s="3">
        <f>+IF(Tabella2026[[#This Row],[REDDITO COMPLESSIVO PROCAPITE]]&lt;media_aggr_reddito_pc,(media_aggr_reddito_pc-Tabella2026[[#This Row],[REDDITO COMPLESSIVO PROCAPITE]]),0)</f>
        <v>2018.7271644451357</v>
      </c>
      <c r="O6720" s="3">
        <f>+Tabella2026[[#This Row],[DIFFERENZA REDDITO INFERIORE ALLA MEDIA DALLA MEDIA]]*Tabella2026[[#This Row],[POP_2024]]</f>
        <v>1209217.5715026362</v>
      </c>
      <c r="P6720" s="3">
        <f>+Tabella2026[[#This Row],[POPOLAZIONE PER DIFFERENZA ]]/SUM(Tabella2026[[POPOLAZIONE PER DIFFERENZA ]])</f>
        <v>1.0727961908959893E-5</v>
      </c>
      <c r="Q6720" s="3">
        <f>+Tabella2026[[#This Row],[INCIDENZA POPOLAZIONE PER DIFFERENZA]]*(PLAFOND-SUM(Tabella2026[CONTRIBUTO SULLA BASE DELLA POPOLAZIONE]))</f>
        <v>3158.3039400263738</v>
      </c>
      <c r="R6720" s="3">
        <f>+Tabella2026[[#This Row],[CONTRIBUTO SULLA BASE DELLA POPOLAZIONE]]+Tabella2026[[#This Row],[CONTRIBUTO SULLA BASE DEL REDDITO]]</f>
        <v>6150.0716235476539</v>
      </c>
      <c r="S6720" s="3">
        <f>+Tabella2026[[#This Row],[CONTRIBUTO TOTALE]]/(PLAFOND/N_TESSERE)</f>
        <v>12.300143247095308</v>
      </c>
      <c r="T6720" s="3">
        <f>+MAX(CEILING(Tabella2026[[#This Row],[preDEF1]],1),1)</f>
        <v>13</v>
      </c>
      <c r="U6720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720" s="21">
        <f>+Tabella2026[[#This Row],[DEF - n. card]]*(PLAFOND/N_TESSERE)</f>
        <v>6500</v>
      </c>
      <c r="W6720" s="18"/>
    </row>
    <row r="6721" spans="2:23" x14ac:dyDescent="0.25">
      <c r="B6721" s="1" t="s">
        <v>13373</v>
      </c>
      <c r="C6721" s="2">
        <v>118052</v>
      </c>
      <c r="D6721" s="1" t="s">
        <v>13374</v>
      </c>
      <c r="E6721" s="1" t="s">
        <v>76</v>
      </c>
      <c r="F6721" s="1" t="s">
        <v>75</v>
      </c>
      <c r="G6721" s="1" t="s">
        <v>11807</v>
      </c>
      <c r="H6721" s="1" t="s">
        <v>15836</v>
      </c>
      <c r="I6721" s="5">
        <v>599</v>
      </c>
      <c r="J6721" s="5">
        <v>5433637</v>
      </c>
      <c r="K6721" s="3">
        <f>+Tabella2026[[#This Row],[POP_2024]]/SUM(Tabella2026[POP_2024])</f>
        <v>1.0162280248748191E-5</v>
      </c>
      <c r="L6721" s="3">
        <f>+Tabella2026[[#This Row],[INCIDENZA POPOLAZIONE]]*(PLAFOND/2)</f>
        <v>2991.7676835212806</v>
      </c>
      <c r="M6721" s="3">
        <f>+IFERROR(Tabella2026[[#This Row],[reddito_2024]]/Tabella2026[[#This Row],[POP_2024]],"")</f>
        <v>9071.1803005008351</v>
      </c>
      <c r="N6721" s="3">
        <f>+IF(Tabella2026[[#This Row],[REDDITO COMPLESSIVO PROCAPITE]]&lt;media_aggr_reddito_pc,(media_aggr_reddito_pc-Tabella2026[[#This Row],[REDDITO COMPLESSIVO PROCAPITE]]),0)</f>
        <v>8753.885762107906</v>
      </c>
      <c r="O6721" s="3">
        <f>+Tabella2026[[#This Row],[DIFFERENZA REDDITO INFERIORE ALLA MEDIA DALLA MEDIA]]*Tabella2026[[#This Row],[POP_2024]]</f>
        <v>5243577.5715026353</v>
      </c>
      <c r="P6721" s="3">
        <f>+Tabella2026[[#This Row],[POPOLAZIONE PER DIFFERENZA ]]/SUM(Tabella2026[[POPOLAZIONE PER DIFFERENZA ]])</f>
        <v>4.6520081893826547E-5</v>
      </c>
      <c r="Q6721" s="3">
        <f>+Tabella2026[[#This Row],[INCIDENZA POPOLAZIONE PER DIFFERENZA]]*(PLAFOND-SUM(Tabella2026[CONTRIBUTO SULLA BASE DELLA POPOLAZIONE]))</f>
        <v>13695.47721948117</v>
      </c>
      <c r="R6721" s="3">
        <f>+Tabella2026[[#This Row],[CONTRIBUTO SULLA BASE DELLA POPOLAZIONE]]+Tabella2026[[#This Row],[CONTRIBUTO SULLA BASE DEL REDDITO]]</f>
        <v>16687.244903002451</v>
      </c>
      <c r="S6721" s="3">
        <f>+Tabella2026[[#This Row],[CONTRIBUTO TOTALE]]/(PLAFOND/N_TESSERE)</f>
        <v>33.374489806004902</v>
      </c>
      <c r="T6721" s="3">
        <f>+MAX(CEILING(Tabella2026[[#This Row],[preDEF1]],1),1)</f>
        <v>34</v>
      </c>
      <c r="U6721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6721" s="21">
        <f>+Tabella2026[[#This Row],[DEF - n. card]]*(PLAFOND/N_TESSERE)</f>
        <v>17000</v>
      </c>
      <c r="W6721" s="18"/>
    </row>
    <row r="6722" spans="2:23" x14ac:dyDescent="0.25">
      <c r="B6722" s="1" t="s">
        <v>13677</v>
      </c>
      <c r="C6722" s="2">
        <v>19007</v>
      </c>
      <c r="D6722" s="1" t="s">
        <v>13678</v>
      </c>
      <c r="E6722" s="1" t="s">
        <v>12</v>
      </c>
      <c r="F6722" s="1" t="s">
        <v>193</v>
      </c>
      <c r="G6722" s="1" t="s">
        <v>11807</v>
      </c>
      <c r="H6722" s="1" t="s">
        <v>15835</v>
      </c>
      <c r="I6722" s="5">
        <v>598</v>
      </c>
      <c r="J6722" s="5">
        <v>12067734</v>
      </c>
      <c r="K6722" s="3">
        <f>+Tabella2026[[#This Row],[POP_2024]]/SUM(Tabella2026[POP_2024])</f>
        <v>1.0145314839317893E-5</v>
      </c>
      <c r="L6722" s="3">
        <f>+Tabella2026[[#This Row],[INCIDENZA POPOLAZIONE]]*(PLAFOND/2)</f>
        <v>2986.773079709058</v>
      </c>
      <c r="M6722" s="3">
        <f>+IFERROR(Tabella2026[[#This Row],[reddito_2024]]/Tabella2026[[#This Row],[POP_2024]],"")</f>
        <v>20180.157190635451</v>
      </c>
      <c r="N6722" s="3">
        <f>+IF(Tabella2026[[#This Row],[REDDITO COMPLESSIVO PROCAPITE]]&lt;media_aggr_reddito_pc,(media_aggr_reddito_pc-Tabella2026[[#This Row],[REDDITO COMPLESSIVO PROCAPITE]]),0)</f>
        <v>0</v>
      </c>
      <c r="O6722" s="3">
        <f>+Tabella2026[[#This Row],[DIFFERENZA REDDITO INFERIORE ALLA MEDIA DALLA MEDIA]]*Tabella2026[[#This Row],[POP_2024]]</f>
        <v>0</v>
      </c>
      <c r="P6722" s="3">
        <f>+Tabella2026[[#This Row],[POPOLAZIONE PER DIFFERENZA ]]/SUM(Tabella2026[[POPOLAZIONE PER DIFFERENZA ]])</f>
        <v>0</v>
      </c>
      <c r="Q6722" s="3">
        <f>+Tabella2026[[#This Row],[INCIDENZA POPOLAZIONE PER DIFFERENZA]]*(PLAFOND-SUM(Tabella2026[CONTRIBUTO SULLA BASE DELLA POPOLAZIONE]))</f>
        <v>0</v>
      </c>
      <c r="R6722" s="3">
        <f>+Tabella2026[[#This Row],[CONTRIBUTO SULLA BASE DELLA POPOLAZIONE]]+Tabella2026[[#This Row],[CONTRIBUTO SULLA BASE DEL REDDITO]]</f>
        <v>2986.773079709058</v>
      </c>
      <c r="S6722" s="3">
        <f>+Tabella2026[[#This Row],[CONTRIBUTO TOTALE]]/(PLAFOND/N_TESSERE)</f>
        <v>5.9735461594181158</v>
      </c>
      <c r="T6722" s="3">
        <f>+MAX(CEILING(Tabella2026[[#This Row],[preDEF1]],1),1)</f>
        <v>6</v>
      </c>
      <c r="U6722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22" s="21">
        <f>+Tabella2026[[#This Row],[DEF - n. card]]*(PLAFOND/N_TESSERE)</f>
        <v>3000</v>
      </c>
      <c r="W6722" s="18"/>
    </row>
    <row r="6723" spans="2:23" x14ac:dyDescent="0.25">
      <c r="B6723" s="1" t="s">
        <v>13289</v>
      </c>
      <c r="C6723" s="2">
        <v>102022</v>
      </c>
      <c r="D6723" s="1" t="s">
        <v>13290</v>
      </c>
      <c r="E6723" s="1" t="s">
        <v>61</v>
      </c>
      <c r="F6723" s="1" t="s">
        <v>607</v>
      </c>
      <c r="G6723" s="1" t="s">
        <v>11807</v>
      </c>
      <c r="H6723" s="1" t="s">
        <v>15836</v>
      </c>
      <c r="I6723" s="5">
        <v>598</v>
      </c>
      <c r="J6723" s="5">
        <v>5339566</v>
      </c>
      <c r="K6723" s="3">
        <f>+Tabella2026[[#This Row],[POP_2024]]/SUM(Tabella2026[POP_2024])</f>
        <v>1.0145314839317893E-5</v>
      </c>
      <c r="L6723" s="3">
        <f>+Tabella2026[[#This Row],[INCIDENZA POPOLAZIONE]]*(PLAFOND/2)</f>
        <v>2986.773079709058</v>
      </c>
      <c r="M6723" s="3">
        <f>+IFERROR(Tabella2026[[#This Row],[reddito_2024]]/Tabella2026[[#This Row],[POP_2024]],"")</f>
        <v>8929.0401337792646</v>
      </c>
      <c r="N6723" s="3">
        <f>+IF(Tabella2026[[#This Row],[REDDITO COMPLESSIVO PROCAPITE]]&lt;media_aggr_reddito_pc,(media_aggr_reddito_pc-Tabella2026[[#This Row],[REDDITO COMPLESSIVO PROCAPITE]]),0)</f>
        <v>8896.0259288294765</v>
      </c>
      <c r="O6723" s="3">
        <f>+Tabella2026[[#This Row],[DIFFERENZA REDDITO INFERIORE ALLA MEDIA DALLA MEDIA]]*Tabella2026[[#This Row],[POP_2024]]</f>
        <v>5319823.5054400265</v>
      </c>
      <c r="P6723" s="3">
        <f>+Tabella2026[[#This Row],[POPOLAZIONE PER DIFFERENZA ]]/SUM(Tabella2026[[POPOLAZIONE PER DIFFERENZA ]])</f>
        <v>4.7196522175766019E-5</v>
      </c>
      <c r="Q6723" s="3">
        <f>+Tabella2026[[#This Row],[INCIDENZA POPOLAZIONE PER DIFFERENZA]]*(PLAFOND-SUM(Tabella2026[CONTRIBUTO SULLA BASE DELLA POPOLAZIONE]))</f>
        <v>13894.62073115394</v>
      </c>
      <c r="R6723" s="3">
        <f>+Tabella2026[[#This Row],[CONTRIBUTO SULLA BASE DELLA POPOLAZIONE]]+Tabella2026[[#This Row],[CONTRIBUTO SULLA BASE DEL REDDITO]]</f>
        <v>16881.393810862999</v>
      </c>
      <c r="S6723" s="3">
        <f>+Tabella2026[[#This Row],[CONTRIBUTO TOTALE]]/(PLAFOND/N_TESSERE)</f>
        <v>33.762787621725998</v>
      </c>
      <c r="T6723" s="3">
        <f>+MAX(CEILING(Tabella2026[[#This Row],[preDEF1]],1),1)</f>
        <v>34</v>
      </c>
      <c r="U6723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6723" s="21">
        <f>+Tabella2026[[#This Row],[DEF - n. card]]*(PLAFOND/N_TESSERE)</f>
        <v>17000</v>
      </c>
      <c r="W6723" s="18"/>
    </row>
    <row r="6724" spans="2:23" x14ac:dyDescent="0.25">
      <c r="B6724" s="1" t="s">
        <v>13491</v>
      </c>
      <c r="C6724" s="2">
        <v>19101</v>
      </c>
      <c r="D6724" s="1" t="s">
        <v>13492</v>
      </c>
      <c r="E6724" s="1" t="s">
        <v>12</v>
      </c>
      <c r="F6724" s="1" t="s">
        <v>193</v>
      </c>
      <c r="G6724" s="1" t="s">
        <v>11807</v>
      </c>
      <c r="H6724" s="1" t="s">
        <v>15835</v>
      </c>
      <c r="I6724" s="5">
        <v>598</v>
      </c>
      <c r="J6724" s="5">
        <v>9985916</v>
      </c>
      <c r="K6724" s="3">
        <f>+Tabella2026[[#This Row],[POP_2024]]/SUM(Tabella2026[POP_2024])</f>
        <v>1.0145314839317893E-5</v>
      </c>
      <c r="L6724" s="3">
        <f>+Tabella2026[[#This Row],[INCIDENZA POPOLAZIONE]]*(PLAFOND/2)</f>
        <v>2986.773079709058</v>
      </c>
      <c r="M6724" s="3">
        <f>+IFERROR(Tabella2026[[#This Row],[reddito_2024]]/Tabella2026[[#This Row],[POP_2024]],"")</f>
        <v>16698.85618729097</v>
      </c>
      <c r="N6724" s="3">
        <f>+IF(Tabella2026[[#This Row],[REDDITO COMPLESSIVO PROCAPITE]]&lt;media_aggr_reddito_pc,(media_aggr_reddito_pc-Tabella2026[[#This Row],[REDDITO COMPLESSIVO PROCAPITE]]),0)</f>
        <v>1126.2098753177706</v>
      </c>
      <c r="O6724" s="3">
        <f>+Tabella2026[[#This Row],[DIFFERENZA REDDITO INFERIORE ALLA MEDIA DALLA MEDIA]]*Tabella2026[[#This Row],[POP_2024]]</f>
        <v>673473.50544002687</v>
      </c>
      <c r="P6724" s="3">
        <f>+Tabella2026[[#This Row],[POPOLAZIONE PER DIFFERENZA ]]/SUM(Tabella2026[[POPOLAZIONE PER DIFFERENZA ]])</f>
        <v>5.9749364244485354E-6</v>
      </c>
      <c r="Q6724" s="3">
        <f>+Tabella2026[[#This Row],[INCIDENZA POPOLAZIONE PER DIFFERENZA]]*(PLAFOND-SUM(Tabella2026[CONTRIBUTO SULLA BASE DELLA POPOLAZIONE]))</f>
        <v>1759.0168021553377</v>
      </c>
      <c r="R6724" s="3">
        <f>+Tabella2026[[#This Row],[CONTRIBUTO SULLA BASE DELLA POPOLAZIONE]]+Tabella2026[[#This Row],[CONTRIBUTO SULLA BASE DEL REDDITO]]</f>
        <v>4745.7898818643953</v>
      </c>
      <c r="S6724" s="3">
        <f>+Tabella2026[[#This Row],[CONTRIBUTO TOTALE]]/(PLAFOND/N_TESSERE)</f>
        <v>9.4915797637287902</v>
      </c>
      <c r="T6724" s="3">
        <f>+MAX(CEILING(Tabella2026[[#This Row],[preDEF1]],1),1)</f>
        <v>10</v>
      </c>
      <c r="U6724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724" s="21">
        <f>+Tabella2026[[#This Row],[DEF - n. card]]*(PLAFOND/N_TESSERE)</f>
        <v>5000</v>
      </c>
      <c r="W6724" s="18"/>
    </row>
    <row r="6725" spans="2:23" x14ac:dyDescent="0.25">
      <c r="B6725" s="1" t="s">
        <v>13329</v>
      </c>
      <c r="C6725" s="2">
        <v>83044</v>
      </c>
      <c r="D6725" s="1" t="s">
        <v>13330</v>
      </c>
      <c r="E6725" s="1" t="s">
        <v>21</v>
      </c>
      <c r="F6725" s="1" t="s">
        <v>42</v>
      </c>
      <c r="G6725" s="1" t="s">
        <v>11807</v>
      </c>
      <c r="H6725" s="1" t="s">
        <v>15836</v>
      </c>
      <c r="I6725" s="5">
        <v>597</v>
      </c>
      <c r="J6725" s="5">
        <v>6654159</v>
      </c>
      <c r="K6725" s="3">
        <f>+Tabella2026[[#This Row],[POP_2024]]/SUM(Tabella2026[POP_2024])</f>
        <v>1.0128349429887595E-5</v>
      </c>
      <c r="L6725" s="3">
        <f>+Tabella2026[[#This Row],[INCIDENZA POPOLAZIONE]]*(PLAFOND/2)</f>
        <v>2981.7784758968355</v>
      </c>
      <c r="M6725" s="3">
        <f>+IFERROR(Tabella2026[[#This Row],[reddito_2024]]/Tabella2026[[#This Row],[POP_2024]],"")</f>
        <v>11145.994974874371</v>
      </c>
      <c r="N6725" s="3">
        <f>+IF(Tabella2026[[#This Row],[REDDITO COMPLESSIVO PROCAPITE]]&lt;media_aggr_reddito_pc,(media_aggr_reddito_pc-Tabella2026[[#This Row],[REDDITO COMPLESSIVO PROCAPITE]]),0)</f>
        <v>6679.0710877343699</v>
      </c>
      <c r="O6725" s="3">
        <f>+Tabella2026[[#This Row],[DIFFERENZA REDDITO INFERIORE ALLA MEDIA DALLA MEDIA]]*Tabella2026[[#This Row],[POP_2024]]</f>
        <v>3987405.4393774187</v>
      </c>
      <c r="P6725" s="3">
        <f>+Tabella2026[[#This Row],[POPOLAZIONE PER DIFFERENZA ]]/SUM(Tabella2026[[POPOLAZIONE PER DIFFERENZA ]])</f>
        <v>3.5375547525383592E-5</v>
      </c>
      <c r="Q6725" s="3">
        <f>+Tabella2026[[#This Row],[INCIDENZA POPOLAZIONE PER DIFFERENZA]]*(PLAFOND-SUM(Tabella2026[CONTRIBUTO SULLA BASE DELLA POPOLAZIONE]))</f>
        <v>10414.534659812327</v>
      </c>
      <c r="R6725" s="3">
        <f>+Tabella2026[[#This Row],[CONTRIBUTO SULLA BASE DELLA POPOLAZIONE]]+Tabella2026[[#This Row],[CONTRIBUTO SULLA BASE DEL REDDITO]]</f>
        <v>13396.313135709162</v>
      </c>
      <c r="S6725" s="3">
        <f>+Tabella2026[[#This Row],[CONTRIBUTO TOTALE]]/(PLAFOND/N_TESSERE)</f>
        <v>26.792626271418325</v>
      </c>
      <c r="T6725" s="3">
        <f>+MAX(CEILING(Tabella2026[[#This Row],[preDEF1]],1),1)</f>
        <v>27</v>
      </c>
      <c r="U6725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725" s="21">
        <f>+Tabella2026[[#This Row],[DEF - n. card]]*(PLAFOND/N_TESSERE)</f>
        <v>13500</v>
      </c>
      <c r="W6725" s="18"/>
    </row>
    <row r="6726" spans="2:23" x14ac:dyDescent="0.25">
      <c r="B6726" s="1" t="s">
        <v>13231</v>
      </c>
      <c r="C6726" s="2">
        <v>79005</v>
      </c>
      <c r="D6726" s="1" t="s">
        <v>13232</v>
      </c>
      <c r="E6726" s="1" t="s">
        <v>61</v>
      </c>
      <c r="F6726" s="1" t="s">
        <v>148</v>
      </c>
      <c r="G6726" s="1" t="s">
        <v>11807</v>
      </c>
      <c r="H6726" s="1" t="s">
        <v>15836</v>
      </c>
      <c r="I6726" s="5">
        <v>596</v>
      </c>
      <c r="J6726" s="5">
        <v>6464046</v>
      </c>
      <c r="K6726" s="3">
        <f>+Tabella2026[[#This Row],[POP_2024]]/SUM(Tabella2026[POP_2024])</f>
        <v>1.0111384020457298E-5</v>
      </c>
      <c r="L6726" s="3">
        <f>+Tabella2026[[#This Row],[INCIDENZA POPOLAZIONE]]*(PLAFOND/2)</f>
        <v>2976.7838720846134</v>
      </c>
      <c r="M6726" s="3">
        <f>+IFERROR(Tabella2026[[#This Row],[reddito_2024]]/Tabella2026[[#This Row],[POP_2024]],"")</f>
        <v>10845.714765100671</v>
      </c>
      <c r="N6726" s="3">
        <f>+IF(Tabella2026[[#This Row],[REDDITO COMPLESSIVO PROCAPITE]]&lt;media_aggr_reddito_pc,(media_aggr_reddito_pc-Tabella2026[[#This Row],[REDDITO COMPLESSIVO PROCAPITE]]),0)</f>
        <v>6979.3512975080703</v>
      </c>
      <c r="O6726" s="3">
        <f>+Tabella2026[[#This Row],[DIFFERENZA REDDITO INFERIORE ALLA MEDIA DALLA MEDIA]]*Tabella2026[[#This Row],[POP_2024]]</f>
        <v>4159693.37331481</v>
      </c>
      <c r="P6726" s="3">
        <f>+Tabella2026[[#This Row],[POPOLAZIONE PER DIFFERENZA ]]/SUM(Tabella2026[[POPOLAZIONE PER DIFFERENZA ]])</f>
        <v>3.6904055244930657E-5</v>
      </c>
      <c r="Q6726" s="3">
        <f>+Tabella2026[[#This Row],[INCIDENZA POPOLAZIONE PER DIFFERENZA]]*(PLAFOND-SUM(Tabella2026[CONTRIBUTO SULLA BASE DELLA POPOLAZIONE]))</f>
        <v>10864.526186066196</v>
      </c>
      <c r="R6726" s="3">
        <f>+Tabella2026[[#This Row],[CONTRIBUTO SULLA BASE DELLA POPOLAZIONE]]+Tabella2026[[#This Row],[CONTRIBUTO SULLA BASE DEL REDDITO]]</f>
        <v>13841.31005815081</v>
      </c>
      <c r="S6726" s="3">
        <f>+Tabella2026[[#This Row],[CONTRIBUTO TOTALE]]/(PLAFOND/N_TESSERE)</f>
        <v>27.682620116301621</v>
      </c>
      <c r="T6726" s="3">
        <f>+MAX(CEILING(Tabella2026[[#This Row],[preDEF1]],1),1)</f>
        <v>28</v>
      </c>
      <c r="U6726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726" s="21">
        <f>+Tabella2026[[#This Row],[DEF - n. card]]*(PLAFOND/N_TESSERE)</f>
        <v>14000</v>
      </c>
      <c r="W6726" s="18"/>
    </row>
    <row r="6727" spans="2:23" x14ac:dyDescent="0.25">
      <c r="B6727" s="1" t="s">
        <v>13511</v>
      </c>
      <c r="C6727" s="2">
        <v>54025</v>
      </c>
      <c r="D6727" s="1" t="s">
        <v>13512</v>
      </c>
      <c r="E6727" s="1" t="s">
        <v>67</v>
      </c>
      <c r="F6727" s="1" t="s">
        <v>66</v>
      </c>
      <c r="G6727" s="1" t="s">
        <v>11807</v>
      </c>
      <c r="H6727" s="1" t="s">
        <v>15834</v>
      </c>
      <c r="I6727" s="5">
        <v>596</v>
      </c>
      <c r="J6727" s="5">
        <v>10795786</v>
      </c>
      <c r="K6727" s="3">
        <f>+Tabella2026[[#This Row],[POP_2024]]/SUM(Tabella2026[POP_2024])</f>
        <v>1.0111384020457298E-5</v>
      </c>
      <c r="L6727" s="3">
        <f>+Tabella2026[[#This Row],[INCIDENZA POPOLAZIONE]]*(PLAFOND/2)</f>
        <v>2976.7838720846134</v>
      </c>
      <c r="M6727" s="3">
        <f>+IFERROR(Tabella2026[[#This Row],[reddito_2024]]/Tabella2026[[#This Row],[POP_2024]],"")</f>
        <v>18113.734899328858</v>
      </c>
      <c r="N6727" s="3">
        <f>+IF(Tabella2026[[#This Row],[REDDITO COMPLESSIVO PROCAPITE]]&lt;media_aggr_reddito_pc,(media_aggr_reddito_pc-Tabella2026[[#This Row],[REDDITO COMPLESSIVO PROCAPITE]]),0)</f>
        <v>0</v>
      </c>
      <c r="O6727" s="3">
        <f>+Tabella2026[[#This Row],[DIFFERENZA REDDITO INFERIORE ALLA MEDIA DALLA MEDIA]]*Tabella2026[[#This Row],[POP_2024]]</f>
        <v>0</v>
      </c>
      <c r="P6727" s="3">
        <f>+Tabella2026[[#This Row],[POPOLAZIONE PER DIFFERENZA ]]/SUM(Tabella2026[[POPOLAZIONE PER DIFFERENZA ]])</f>
        <v>0</v>
      </c>
      <c r="Q6727" s="3">
        <f>+Tabella2026[[#This Row],[INCIDENZA POPOLAZIONE PER DIFFERENZA]]*(PLAFOND-SUM(Tabella2026[CONTRIBUTO SULLA BASE DELLA POPOLAZIONE]))</f>
        <v>0</v>
      </c>
      <c r="R6727" s="3">
        <f>+Tabella2026[[#This Row],[CONTRIBUTO SULLA BASE DELLA POPOLAZIONE]]+Tabella2026[[#This Row],[CONTRIBUTO SULLA BASE DEL REDDITO]]</f>
        <v>2976.7838720846134</v>
      </c>
      <c r="S6727" s="3">
        <f>+Tabella2026[[#This Row],[CONTRIBUTO TOTALE]]/(PLAFOND/N_TESSERE)</f>
        <v>5.9535677441692272</v>
      </c>
      <c r="T6727" s="3">
        <f>+MAX(CEILING(Tabella2026[[#This Row],[preDEF1]],1),1)</f>
        <v>6</v>
      </c>
      <c r="U6727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27" s="21">
        <f>+Tabella2026[[#This Row],[DEF - n. card]]*(PLAFOND/N_TESSERE)</f>
        <v>3000</v>
      </c>
      <c r="W6727" s="18"/>
    </row>
    <row r="6728" spans="2:23" x14ac:dyDescent="0.25">
      <c r="B6728" s="1" t="s">
        <v>13321</v>
      </c>
      <c r="C6728" s="2">
        <v>70060</v>
      </c>
      <c r="D6728" s="1" t="s">
        <v>13322</v>
      </c>
      <c r="E6728" s="1" t="s">
        <v>345</v>
      </c>
      <c r="F6728" s="1" t="s">
        <v>344</v>
      </c>
      <c r="G6728" s="1" t="s">
        <v>11807</v>
      </c>
      <c r="H6728" s="1" t="s">
        <v>15836</v>
      </c>
      <c r="I6728" s="5">
        <v>596</v>
      </c>
      <c r="J6728" s="5">
        <v>7197158</v>
      </c>
      <c r="K6728" s="3">
        <f>+Tabella2026[[#This Row],[POP_2024]]/SUM(Tabella2026[POP_2024])</f>
        <v>1.0111384020457298E-5</v>
      </c>
      <c r="L6728" s="3">
        <f>+Tabella2026[[#This Row],[INCIDENZA POPOLAZIONE]]*(PLAFOND/2)</f>
        <v>2976.7838720846134</v>
      </c>
      <c r="M6728" s="3">
        <f>+IFERROR(Tabella2026[[#This Row],[reddito_2024]]/Tabella2026[[#This Row],[POP_2024]],"")</f>
        <v>12075.768456375839</v>
      </c>
      <c r="N6728" s="3">
        <f>+IF(Tabella2026[[#This Row],[REDDITO COMPLESSIVO PROCAPITE]]&lt;media_aggr_reddito_pc,(media_aggr_reddito_pc-Tabella2026[[#This Row],[REDDITO COMPLESSIVO PROCAPITE]]),0)</f>
        <v>5749.2976062329017</v>
      </c>
      <c r="O6728" s="3">
        <f>+Tabella2026[[#This Row],[DIFFERENZA REDDITO INFERIORE ALLA MEDIA DALLA MEDIA]]*Tabella2026[[#This Row],[POP_2024]]</f>
        <v>3426581.3733148095</v>
      </c>
      <c r="P6728" s="3">
        <f>+Tabella2026[[#This Row],[POPOLAZIONE PER DIFFERENZA ]]/SUM(Tabella2026[[POPOLAZIONE PER DIFFERENZA ]])</f>
        <v>3.0400016768853759E-5</v>
      </c>
      <c r="Q6728" s="3">
        <f>+Tabella2026[[#This Row],[INCIDENZA POPOLAZIONE PER DIFFERENZA]]*(PLAFOND-SUM(Tabella2026[CONTRIBUTO SULLA BASE DELLA POPOLAZIONE]))</f>
        <v>8949.7421367380066</v>
      </c>
      <c r="R6728" s="3">
        <f>+Tabella2026[[#This Row],[CONTRIBUTO SULLA BASE DELLA POPOLAZIONE]]+Tabella2026[[#This Row],[CONTRIBUTO SULLA BASE DEL REDDITO]]</f>
        <v>11926.52600882262</v>
      </c>
      <c r="S6728" s="3">
        <f>+Tabella2026[[#This Row],[CONTRIBUTO TOTALE]]/(PLAFOND/N_TESSERE)</f>
        <v>23.85305201764524</v>
      </c>
      <c r="T6728" s="3">
        <f>+MAX(CEILING(Tabella2026[[#This Row],[preDEF1]],1),1)</f>
        <v>24</v>
      </c>
      <c r="U6728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728" s="21">
        <f>+Tabella2026[[#This Row],[DEF - n. card]]*(PLAFOND/N_TESSERE)</f>
        <v>12000</v>
      </c>
      <c r="W6728" s="18"/>
    </row>
    <row r="6729" spans="2:23" x14ac:dyDescent="0.25">
      <c r="B6729" s="1" t="s">
        <v>13547</v>
      </c>
      <c r="C6729" s="2">
        <v>66107</v>
      </c>
      <c r="D6729" s="1" t="s">
        <v>13548</v>
      </c>
      <c r="E6729" s="1" t="s">
        <v>96</v>
      </c>
      <c r="F6729" s="1" t="s">
        <v>201</v>
      </c>
      <c r="G6729" s="1" t="s">
        <v>11807</v>
      </c>
      <c r="H6729" s="1" t="s">
        <v>15836</v>
      </c>
      <c r="I6729" s="5">
        <v>596</v>
      </c>
      <c r="J6729" s="5">
        <v>7362135</v>
      </c>
      <c r="K6729" s="3">
        <f>+Tabella2026[[#This Row],[POP_2024]]/SUM(Tabella2026[POP_2024])</f>
        <v>1.0111384020457298E-5</v>
      </c>
      <c r="L6729" s="3">
        <f>+Tabella2026[[#This Row],[INCIDENZA POPOLAZIONE]]*(PLAFOND/2)</f>
        <v>2976.7838720846134</v>
      </c>
      <c r="M6729" s="3">
        <f>+IFERROR(Tabella2026[[#This Row],[reddito_2024]]/Tabella2026[[#This Row],[POP_2024]],"")</f>
        <v>12352.575503355705</v>
      </c>
      <c r="N6729" s="3">
        <f>+IF(Tabella2026[[#This Row],[REDDITO COMPLESSIVO PROCAPITE]]&lt;media_aggr_reddito_pc,(media_aggr_reddito_pc-Tabella2026[[#This Row],[REDDITO COMPLESSIVO PROCAPITE]]),0)</f>
        <v>5472.4905592530358</v>
      </c>
      <c r="O6729" s="3">
        <f>+Tabella2026[[#This Row],[DIFFERENZA REDDITO INFERIORE ALLA MEDIA DALLA MEDIA]]*Tabella2026[[#This Row],[POP_2024]]</f>
        <v>3261604.3733148095</v>
      </c>
      <c r="P6729" s="3">
        <f>+Tabella2026[[#This Row],[POPOLAZIONE PER DIFFERENZA ]]/SUM(Tabella2026[[POPOLAZIONE PER DIFFERENZA ]])</f>
        <v>2.8936370346932228E-5</v>
      </c>
      <c r="Q6729" s="3">
        <f>+Tabella2026[[#This Row],[INCIDENZA POPOLAZIONE PER DIFFERENZA]]*(PLAFOND-SUM(Tabella2026[CONTRIBUTO SULLA BASE DELLA POPOLAZIONE]))</f>
        <v>8518.8457278591213</v>
      </c>
      <c r="R6729" s="3">
        <f>+Tabella2026[[#This Row],[CONTRIBUTO SULLA BASE DELLA POPOLAZIONE]]+Tabella2026[[#This Row],[CONTRIBUTO SULLA BASE DEL REDDITO]]</f>
        <v>11495.629599943735</v>
      </c>
      <c r="S6729" s="3">
        <f>+Tabella2026[[#This Row],[CONTRIBUTO TOTALE]]/(PLAFOND/N_TESSERE)</f>
        <v>22.99125919988747</v>
      </c>
      <c r="T6729" s="3">
        <f>+MAX(CEILING(Tabella2026[[#This Row],[preDEF1]],1),1)</f>
        <v>23</v>
      </c>
      <c r="U672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729" s="21">
        <f>+Tabella2026[[#This Row],[DEF - n. card]]*(PLAFOND/N_TESSERE)</f>
        <v>11500</v>
      </c>
      <c r="W6729" s="18"/>
    </row>
    <row r="6730" spans="2:23" x14ac:dyDescent="0.25">
      <c r="B6730" s="1" t="s">
        <v>13643</v>
      </c>
      <c r="C6730" s="2">
        <v>13063</v>
      </c>
      <c r="D6730" s="1" t="s">
        <v>13644</v>
      </c>
      <c r="E6730" s="1" t="s">
        <v>12</v>
      </c>
      <c r="F6730" s="1" t="s">
        <v>152</v>
      </c>
      <c r="G6730" s="1" t="s">
        <v>11807</v>
      </c>
      <c r="H6730" s="1" t="s">
        <v>15835</v>
      </c>
      <c r="I6730" s="5">
        <v>595</v>
      </c>
      <c r="J6730" s="5">
        <v>8635103</v>
      </c>
      <c r="K6730" s="3">
        <f>+Tabella2026[[#This Row],[POP_2024]]/SUM(Tabella2026[POP_2024])</f>
        <v>1.0094418611027E-5</v>
      </c>
      <c r="L6730" s="3">
        <f>+Tabella2026[[#This Row],[INCIDENZA POPOLAZIONE]]*(PLAFOND/2)</f>
        <v>2971.7892682723905</v>
      </c>
      <c r="M6730" s="3">
        <f>+IFERROR(Tabella2026[[#This Row],[reddito_2024]]/Tabella2026[[#This Row],[POP_2024]],"")</f>
        <v>14512.778151260503</v>
      </c>
      <c r="N6730" s="3">
        <f>+IF(Tabella2026[[#This Row],[REDDITO COMPLESSIVO PROCAPITE]]&lt;media_aggr_reddito_pc,(media_aggr_reddito_pc-Tabella2026[[#This Row],[REDDITO COMPLESSIVO PROCAPITE]]),0)</f>
        <v>3312.2879113482377</v>
      </c>
      <c r="O6730" s="3">
        <f>+Tabella2026[[#This Row],[DIFFERENZA REDDITO INFERIORE ALLA MEDIA DALLA MEDIA]]*Tabella2026[[#This Row],[POP_2024]]</f>
        <v>1970811.3072522015</v>
      </c>
      <c r="P6730" s="3">
        <f>+Tabella2026[[#This Row],[POPOLAZIONE PER DIFFERENZA ]]/SUM(Tabella2026[[POPOLAZIONE PER DIFFERENZA ]])</f>
        <v>1.7484685247896248E-5</v>
      </c>
      <c r="Q6730" s="3">
        <f>+Tabella2026[[#This Row],[INCIDENZA POPOLAZIONE PER DIFFERENZA]]*(PLAFOND-SUM(Tabella2026[CONTRIBUTO SULLA BASE DELLA POPOLAZIONE]))</f>
        <v>5147.47822346674</v>
      </c>
      <c r="R6730" s="3">
        <f>+Tabella2026[[#This Row],[CONTRIBUTO SULLA BASE DELLA POPOLAZIONE]]+Tabella2026[[#This Row],[CONTRIBUTO SULLA BASE DEL REDDITO]]</f>
        <v>8119.2674917391305</v>
      </c>
      <c r="S6730" s="3">
        <f>+Tabella2026[[#This Row],[CONTRIBUTO TOTALE]]/(PLAFOND/N_TESSERE)</f>
        <v>16.23853498347826</v>
      </c>
      <c r="T6730" s="3">
        <f>+MAX(CEILING(Tabella2026[[#This Row],[preDEF1]],1),1)</f>
        <v>17</v>
      </c>
      <c r="U6730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730" s="21">
        <f>+Tabella2026[[#This Row],[DEF - n. card]]*(PLAFOND/N_TESSERE)</f>
        <v>8500</v>
      </c>
      <c r="W6730" s="18"/>
    </row>
    <row r="6731" spans="2:23" x14ac:dyDescent="0.25">
      <c r="B6731" s="1" t="s">
        <v>13529</v>
      </c>
      <c r="C6731" s="2">
        <v>1114</v>
      </c>
      <c r="D6731" s="1" t="s">
        <v>13530</v>
      </c>
      <c r="E6731" s="1" t="s">
        <v>18</v>
      </c>
      <c r="F6731" s="1" t="s">
        <v>17</v>
      </c>
      <c r="G6731" s="1" t="s">
        <v>11807</v>
      </c>
      <c r="H6731" s="1" t="s">
        <v>15835</v>
      </c>
      <c r="I6731" s="5">
        <v>595</v>
      </c>
      <c r="J6731" s="5">
        <v>13772935</v>
      </c>
      <c r="K6731" s="3">
        <f>+Tabella2026[[#This Row],[POP_2024]]/SUM(Tabella2026[POP_2024])</f>
        <v>1.0094418611027E-5</v>
      </c>
      <c r="L6731" s="3">
        <f>+Tabella2026[[#This Row],[INCIDENZA POPOLAZIONE]]*(PLAFOND/2)</f>
        <v>2971.7892682723905</v>
      </c>
      <c r="M6731" s="3">
        <f>+IFERROR(Tabella2026[[#This Row],[reddito_2024]]/Tabella2026[[#This Row],[POP_2024]],"")</f>
        <v>23147.789915966387</v>
      </c>
      <c r="N6731" s="3">
        <f>+IF(Tabella2026[[#This Row],[REDDITO COMPLESSIVO PROCAPITE]]&lt;media_aggr_reddito_pc,(media_aggr_reddito_pc-Tabella2026[[#This Row],[REDDITO COMPLESSIVO PROCAPITE]]),0)</f>
        <v>0</v>
      </c>
      <c r="O6731" s="3">
        <f>+Tabella2026[[#This Row],[DIFFERENZA REDDITO INFERIORE ALLA MEDIA DALLA MEDIA]]*Tabella2026[[#This Row],[POP_2024]]</f>
        <v>0</v>
      </c>
      <c r="P6731" s="3">
        <f>+Tabella2026[[#This Row],[POPOLAZIONE PER DIFFERENZA ]]/SUM(Tabella2026[[POPOLAZIONE PER DIFFERENZA ]])</f>
        <v>0</v>
      </c>
      <c r="Q6731" s="3">
        <f>+Tabella2026[[#This Row],[INCIDENZA POPOLAZIONE PER DIFFERENZA]]*(PLAFOND-SUM(Tabella2026[CONTRIBUTO SULLA BASE DELLA POPOLAZIONE]))</f>
        <v>0</v>
      </c>
      <c r="R6731" s="3">
        <f>+Tabella2026[[#This Row],[CONTRIBUTO SULLA BASE DELLA POPOLAZIONE]]+Tabella2026[[#This Row],[CONTRIBUTO SULLA BASE DEL REDDITO]]</f>
        <v>2971.7892682723905</v>
      </c>
      <c r="S6731" s="3">
        <f>+Tabella2026[[#This Row],[CONTRIBUTO TOTALE]]/(PLAFOND/N_TESSERE)</f>
        <v>5.9435785365447806</v>
      </c>
      <c r="T6731" s="3">
        <f>+MAX(CEILING(Tabella2026[[#This Row],[preDEF1]],1),1)</f>
        <v>6</v>
      </c>
      <c r="U673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31" s="21">
        <f>+Tabella2026[[#This Row],[DEF - n. card]]*(PLAFOND/N_TESSERE)</f>
        <v>3000</v>
      </c>
      <c r="W6731" s="18"/>
    </row>
    <row r="6732" spans="2:23" x14ac:dyDescent="0.25">
      <c r="B6732" s="1" t="s">
        <v>13409</v>
      </c>
      <c r="C6732" s="2">
        <v>109012</v>
      </c>
      <c r="D6732" s="1" t="s">
        <v>13410</v>
      </c>
      <c r="E6732" s="1" t="s">
        <v>117</v>
      </c>
      <c r="F6732" s="1" t="s">
        <v>506</v>
      </c>
      <c r="G6732" s="1" t="s">
        <v>11807</v>
      </c>
      <c r="H6732" s="1" t="s">
        <v>15834</v>
      </c>
      <c r="I6732" s="5">
        <v>594</v>
      </c>
      <c r="J6732" s="5">
        <v>7972341</v>
      </c>
      <c r="K6732" s="3">
        <f>+Tabella2026[[#This Row],[POP_2024]]/SUM(Tabella2026[POP_2024])</f>
        <v>1.0077453201596702E-5</v>
      </c>
      <c r="L6732" s="3">
        <f>+Tabella2026[[#This Row],[INCIDENZA POPOLAZIONE]]*(PLAFOND/2)</f>
        <v>2966.794664460168</v>
      </c>
      <c r="M6732" s="3">
        <f>+IFERROR(Tabella2026[[#This Row],[reddito_2024]]/Tabella2026[[#This Row],[POP_2024]],"")</f>
        <v>13421.449494949495</v>
      </c>
      <c r="N6732" s="3">
        <f>+IF(Tabella2026[[#This Row],[REDDITO COMPLESSIVO PROCAPITE]]&lt;media_aggr_reddito_pc,(media_aggr_reddito_pc-Tabella2026[[#This Row],[REDDITO COMPLESSIVO PROCAPITE]]),0)</f>
        <v>4403.6165676592464</v>
      </c>
      <c r="O6732" s="3">
        <f>+Tabella2026[[#This Row],[DIFFERENZA REDDITO INFERIORE ALLA MEDIA DALLA MEDIA]]*Tabella2026[[#This Row],[POP_2024]]</f>
        <v>2615748.2411895925</v>
      </c>
      <c r="P6732" s="3">
        <f>+Tabella2026[[#This Row],[POPOLAZIONE PER DIFFERENZA ]]/SUM(Tabella2026[[POPOLAZIONE PER DIFFERENZA ]])</f>
        <v>2.3206450316496753E-5</v>
      </c>
      <c r="Q6732" s="3">
        <f>+Tabella2026[[#This Row],[INCIDENZA POPOLAZIONE PER DIFFERENZA]]*(PLAFOND-SUM(Tabella2026[CONTRIBUTO SULLA BASE DELLA POPOLAZIONE]))</f>
        <v>6831.9615683389347</v>
      </c>
      <c r="R6732" s="3">
        <f>+Tabella2026[[#This Row],[CONTRIBUTO SULLA BASE DELLA POPOLAZIONE]]+Tabella2026[[#This Row],[CONTRIBUTO SULLA BASE DEL REDDITO]]</f>
        <v>9798.7562327991036</v>
      </c>
      <c r="S6732" s="3">
        <f>+Tabella2026[[#This Row],[CONTRIBUTO TOTALE]]/(PLAFOND/N_TESSERE)</f>
        <v>19.597512465598207</v>
      </c>
      <c r="T6732" s="3">
        <f>+MAX(CEILING(Tabella2026[[#This Row],[preDEF1]],1),1)</f>
        <v>20</v>
      </c>
      <c r="U6732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732" s="21">
        <f>+Tabella2026[[#This Row],[DEF - n. card]]*(PLAFOND/N_TESSERE)</f>
        <v>10000</v>
      </c>
      <c r="W6732" s="18"/>
    </row>
    <row r="6733" spans="2:23" x14ac:dyDescent="0.25">
      <c r="B6733" s="1" t="s">
        <v>13461</v>
      </c>
      <c r="C6733" s="2">
        <v>25049</v>
      </c>
      <c r="D6733" s="1" t="s">
        <v>13462</v>
      </c>
      <c r="E6733" s="1" t="s">
        <v>38</v>
      </c>
      <c r="F6733" s="1" t="s">
        <v>514</v>
      </c>
      <c r="G6733" s="1" t="s">
        <v>11807</v>
      </c>
      <c r="H6733" s="1" t="s">
        <v>15835</v>
      </c>
      <c r="I6733" s="5">
        <v>593</v>
      </c>
      <c r="J6733" s="5">
        <v>11828711</v>
      </c>
      <c r="K6733" s="3">
        <f>+Tabella2026[[#This Row],[POP_2024]]/SUM(Tabella2026[POP_2024])</f>
        <v>1.0060487792166406E-5</v>
      </c>
      <c r="L6733" s="3">
        <f>+Tabella2026[[#This Row],[INCIDENZA POPOLAZIONE]]*(PLAFOND/2)</f>
        <v>2961.8000606479459</v>
      </c>
      <c r="M6733" s="3">
        <f>+IFERROR(Tabella2026[[#This Row],[reddito_2024]]/Tabella2026[[#This Row],[POP_2024]],"")</f>
        <v>19947.236087689715</v>
      </c>
      <c r="N6733" s="3">
        <f>+IF(Tabella2026[[#This Row],[REDDITO COMPLESSIVO PROCAPITE]]&lt;media_aggr_reddito_pc,(media_aggr_reddito_pc-Tabella2026[[#This Row],[REDDITO COMPLESSIVO PROCAPITE]]),0)</f>
        <v>0</v>
      </c>
      <c r="O6733" s="3">
        <f>+Tabella2026[[#This Row],[DIFFERENZA REDDITO INFERIORE ALLA MEDIA DALLA MEDIA]]*Tabella2026[[#This Row],[POP_2024]]</f>
        <v>0</v>
      </c>
      <c r="P6733" s="3">
        <f>+Tabella2026[[#This Row],[POPOLAZIONE PER DIFFERENZA ]]/SUM(Tabella2026[[POPOLAZIONE PER DIFFERENZA ]])</f>
        <v>0</v>
      </c>
      <c r="Q6733" s="3">
        <f>+Tabella2026[[#This Row],[INCIDENZA POPOLAZIONE PER DIFFERENZA]]*(PLAFOND-SUM(Tabella2026[CONTRIBUTO SULLA BASE DELLA POPOLAZIONE]))</f>
        <v>0</v>
      </c>
      <c r="R6733" s="3">
        <f>+Tabella2026[[#This Row],[CONTRIBUTO SULLA BASE DELLA POPOLAZIONE]]+Tabella2026[[#This Row],[CONTRIBUTO SULLA BASE DEL REDDITO]]</f>
        <v>2961.8000606479459</v>
      </c>
      <c r="S6733" s="3">
        <f>+Tabella2026[[#This Row],[CONTRIBUTO TOTALE]]/(PLAFOND/N_TESSERE)</f>
        <v>5.923600121295892</v>
      </c>
      <c r="T6733" s="3">
        <f>+MAX(CEILING(Tabella2026[[#This Row],[preDEF1]],1),1)</f>
        <v>6</v>
      </c>
      <c r="U6733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33" s="21">
        <f>+Tabella2026[[#This Row],[DEF - n. card]]*(PLAFOND/N_TESSERE)</f>
        <v>3000</v>
      </c>
      <c r="W6733" s="18"/>
    </row>
    <row r="6734" spans="2:23" x14ac:dyDescent="0.25">
      <c r="B6734" s="1" t="s">
        <v>13557</v>
      </c>
      <c r="C6734" s="2">
        <v>5047</v>
      </c>
      <c r="D6734" s="1" t="s">
        <v>13558</v>
      </c>
      <c r="E6734" s="1" t="s">
        <v>18</v>
      </c>
      <c r="F6734" s="1" t="s">
        <v>182</v>
      </c>
      <c r="G6734" s="1" t="s">
        <v>11807</v>
      </c>
      <c r="H6734" s="1" t="s">
        <v>15835</v>
      </c>
      <c r="I6734" s="5">
        <v>592</v>
      </c>
      <c r="J6734" s="5">
        <v>9730480</v>
      </c>
      <c r="K6734" s="3">
        <f>+Tabella2026[[#This Row],[POP_2024]]/SUM(Tabella2026[POP_2024])</f>
        <v>1.0043522382736108E-5</v>
      </c>
      <c r="L6734" s="3">
        <f>+Tabella2026[[#This Row],[INCIDENZA POPOLAZIONE]]*(PLAFOND/2)</f>
        <v>2956.8054568357229</v>
      </c>
      <c r="M6734" s="3">
        <f>+IFERROR(Tabella2026[[#This Row],[reddito_2024]]/Tabella2026[[#This Row],[POP_2024]],"")</f>
        <v>16436.62162162162</v>
      </c>
      <c r="N6734" s="3">
        <f>+IF(Tabella2026[[#This Row],[REDDITO COMPLESSIVO PROCAPITE]]&lt;media_aggr_reddito_pc,(media_aggr_reddito_pc-Tabella2026[[#This Row],[REDDITO COMPLESSIVO PROCAPITE]]),0)</f>
        <v>1388.4444409871212</v>
      </c>
      <c r="O6734" s="3">
        <f>+Tabella2026[[#This Row],[DIFFERENZA REDDITO INFERIORE ALLA MEDIA DALLA MEDIA]]*Tabella2026[[#This Row],[POP_2024]]</f>
        <v>821959.10906437575</v>
      </c>
      <c r="P6734" s="3">
        <f>+Tabella2026[[#This Row],[POPOLAZIONE PER DIFFERENZA ]]/SUM(Tabella2026[[POPOLAZIONE PER DIFFERENZA ]])</f>
        <v>7.2922741288051241E-6</v>
      </c>
      <c r="Q6734" s="3">
        <f>+Tabella2026[[#This Row],[INCIDENZA POPOLAZIONE PER DIFFERENZA]]*(PLAFOND-SUM(Tabella2026[CONTRIBUTO SULLA BASE DELLA POPOLAZIONE]))</f>
        <v>2146.8400343146404</v>
      </c>
      <c r="R6734" s="3">
        <f>+Tabella2026[[#This Row],[CONTRIBUTO SULLA BASE DELLA POPOLAZIONE]]+Tabella2026[[#This Row],[CONTRIBUTO SULLA BASE DEL REDDITO]]</f>
        <v>5103.6454911503633</v>
      </c>
      <c r="S6734" s="3">
        <f>+Tabella2026[[#This Row],[CONTRIBUTO TOTALE]]/(PLAFOND/N_TESSERE)</f>
        <v>10.207290982300727</v>
      </c>
      <c r="T6734" s="3">
        <f>+MAX(CEILING(Tabella2026[[#This Row],[preDEF1]],1),1)</f>
        <v>11</v>
      </c>
      <c r="U6734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734" s="21">
        <f>+Tabella2026[[#This Row],[DEF - n. card]]*(PLAFOND/N_TESSERE)</f>
        <v>5500</v>
      </c>
      <c r="W6734" s="18"/>
    </row>
    <row r="6735" spans="2:23" x14ac:dyDescent="0.25">
      <c r="B6735" s="1" t="s">
        <v>13543</v>
      </c>
      <c r="C6735" s="2">
        <v>18101</v>
      </c>
      <c r="D6735" s="1" t="s">
        <v>13544</v>
      </c>
      <c r="E6735" s="1" t="s">
        <v>12</v>
      </c>
      <c r="F6735" s="1" t="s">
        <v>195</v>
      </c>
      <c r="G6735" s="1" t="s">
        <v>11807</v>
      </c>
      <c r="H6735" s="1" t="s">
        <v>15835</v>
      </c>
      <c r="I6735" s="5">
        <v>592</v>
      </c>
      <c r="J6735" s="5">
        <v>12203154</v>
      </c>
      <c r="K6735" s="3">
        <f>+Tabella2026[[#This Row],[POP_2024]]/SUM(Tabella2026[POP_2024])</f>
        <v>1.0043522382736108E-5</v>
      </c>
      <c r="L6735" s="3">
        <f>+Tabella2026[[#This Row],[INCIDENZA POPOLAZIONE]]*(PLAFOND/2)</f>
        <v>2956.8054568357229</v>
      </c>
      <c r="M6735" s="3">
        <f>+IFERROR(Tabella2026[[#This Row],[reddito_2024]]/Tabella2026[[#This Row],[POP_2024]],"")</f>
        <v>20613.43581081081</v>
      </c>
      <c r="N6735" s="3">
        <f>+IF(Tabella2026[[#This Row],[REDDITO COMPLESSIVO PROCAPITE]]&lt;media_aggr_reddito_pc,(media_aggr_reddito_pc-Tabella2026[[#This Row],[REDDITO COMPLESSIVO PROCAPITE]]),0)</f>
        <v>0</v>
      </c>
      <c r="O6735" s="3">
        <f>+Tabella2026[[#This Row],[DIFFERENZA REDDITO INFERIORE ALLA MEDIA DALLA MEDIA]]*Tabella2026[[#This Row],[POP_2024]]</f>
        <v>0</v>
      </c>
      <c r="P6735" s="3">
        <f>+Tabella2026[[#This Row],[POPOLAZIONE PER DIFFERENZA ]]/SUM(Tabella2026[[POPOLAZIONE PER DIFFERENZA ]])</f>
        <v>0</v>
      </c>
      <c r="Q6735" s="3">
        <f>+Tabella2026[[#This Row],[INCIDENZA POPOLAZIONE PER DIFFERENZA]]*(PLAFOND-SUM(Tabella2026[CONTRIBUTO SULLA BASE DELLA POPOLAZIONE]))</f>
        <v>0</v>
      </c>
      <c r="R6735" s="3">
        <f>+Tabella2026[[#This Row],[CONTRIBUTO SULLA BASE DELLA POPOLAZIONE]]+Tabella2026[[#This Row],[CONTRIBUTO SULLA BASE DEL REDDITO]]</f>
        <v>2956.8054568357229</v>
      </c>
      <c r="S6735" s="3">
        <f>+Tabella2026[[#This Row],[CONTRIBUTO TOTALE]]/(PLAFOND/N_TESSERE)</f>
        <v>5.9136109136714454</v>
      </c>
      <c r="T6735" s="3">
        <f>+MAX(CEILING(Tabella2026[[#This Row],[preDEF1]],1),1)</f>
        <v>6</v>
      </c>
      <c r="U6735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35" s="21">
        <f>+Tabella2026[[#This Row],[DEF - n. card]]*(PLAFOND/N_TESSERE)</f>
        <v>3000</v>
      </c>
      <c r="W6735" s="18"/>
    </row>
    <row r="6736" spans="2:23" x14ac:dyDescent="0.25">
      <c r="B6736" s="1" t="s">
        <v>13599</v>
      </c>
      <c r="C6736" s="2">
        <v>23074</v>
      </c>
      <c r="D6736" s="1" t="s">
        <v>13600</v>
      </c>
      <c r="E6736" s="1" t="s">
        <v>38</v>
      </c>
      <c r="F6736" s="1" t="s">
        <v>37</v>
      </c>
      <c r="G6736" s="1" t="s">
        <v>11807</v>
      </c>
      <c r="H6736" s="1" t="s">
        <v>15835</v>
      </c>
      <c r="I6736" s="5">
        <v>592</v>
      </c>
      <c r="J6736" s="5">
        <v>9072919</v>
      </c>
      <c r="K6736" s="3">
        <f>+Tabella2026[[#This Row],[POP_2024]]/SUM(Tabella2026[POP_2024])</f>
        <v>1.0043522382736108E-5</v>
      </c>
      <c r="L6736" s="3">
        <f>+Tabella2026[[#This Row],[INCIDENZA POPOLAZIONE]]*(PLAFOND/2)</f>
        <v>2956.8054568357229</v>
      </c>
      <c r="M6736" s="3">
        <f>+IFERROR(Tabella2026[[#This Row],[reddito_2024]]/Tabella2026[[#This Row],[POP_2024]],"")</f>
        <v>15325.87668918919</v>
      </c>
      <c r="N6736" s="3">
        <f>+IF(Tabella2026[[#This Row],[REDDITO COMPLESSIVO PROCAPITE]]&lt;media_aggr_reddito_pc,(media_aggr_reddito_pc-Tabella2026[[#This Row],[REDDITO COMPLESSIVO PROCAPITE]]),0)</f>
        <v>2499.189373419551</v>
      </c>
      <c r="O6736" s="3">
        <f>+Tabella2026[[#This Row],[DIFFERENZA REDDITO INFERIORE ALLA MEDIA DALLA MEDIA]]*Tabella2026[[#This Row],[POP_2024]]</f>
        <v>1479520.1090643741</v>
      </c>
      <c r="P6736" s="3">
        <f>+Tabella2026[[#This Row],[POPOLAZIONE PER DIFFERENZA ]]/SUM(Tabella2026[[POPOLAZIONE PER DIFFERENZA ]])</f>
        <v>1.3126037652478978E-5</v>
      </c>
      <c r="Q6736" s="3">
        <f>+Tabella2026[[#This Row],[INCIDENZA POPOLAZIONE PER DIFFERENZA]]*(PLAFOND-SUM(Tabella2026[CONTRIBUTO SULLA BASE DELLA POPOLAZIONE]))</f>
        <v>3864.2956403615876</v>
      </c>
      <c r="R6736" s="3">
        <f>+Tabella2026[[#This Row],[CONTRIBUTO SULLA BASE DELLA POPOLAZIONE]]+Tabella2026[[#This Row],[CONTRIBUTO SULLA BASE DEL REDDITO]]</f>
        <v>6821.1010971973101</v>
      </c>
      <c r="S6736" s="3">
        <f>+Tabella2026[[#This Row],[CONTRIBUTO TOTALE]]/(PLAFOND/N_TESSERE)</f>
        <v>13.642202194394621</v>
      </c>
      <c r="T6736" s="3">
        <f>+MAX(CEILING(Tabella2026[[#This Row],[preDEF1]],1),1)</f>
        <v>14</v>
      </c>
      <c r="U6736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736" s="21">
        <f>+Tabella2026[[#This Row],[DEF - n. card]]*(PLAFOND/N_TESSERE)</f>
        <v>7000</v>
      </c>
      <c r="W6736" s="18"/>
    </row>
    <row r="6737" spans="2:23" x14ac:dyDescent="0.25">
      <c r="B6737" s="1" t="s">
        <v>13391</v>
      </c>
      <c r="C6737" s="2">
        <v>76075</v>
      </c>
      <c r="D6737" s="1" t="s">
        <v>13392</v>
      </c>
      <c r="E6737" s="1" t="s">
        <v>213</v>
      </c>
      <c r="F6737" s="1" t="s">
        <v>212</v>
      </c>
      <c r="G6737" s="1" t="s">
        <v>11807</v>
      </c>
      <c r="H6737" s="1" t="s">
        <v>15836</v>
      </c>
      <c r="I6737" s="5">
        <v>592</v>
      </c>
      <c r="J6737" s="5">
        <v>7570559</v>
      </c>
      <c r="K6737" s="3">
        <f>+Tabella2026[[#This Row],[POP_2024]]/SUM(Tabella2026[POP_2024])</f>
        <v>1.0043522382736108E-5</v>
      </c>
      <c r="L6737" s="3">
        <f>+Tabella2026[[#This Row],[INCIDENZA POPOLAZIONE]]*(PLAFOND/2)</f>
        <v>2956.8054568357229</v>
      </c>
      <c r="M6737" s="3">
        <f>+IFERROR(Tabella2026[[#This Row],[reddito_2024]]/Tabella2026[[#This Row],[POP_2024]],"")</f>
        <v>12788.106418918918</v>
      </c>
      <c r="N6737" s="3">
        <f>+IF(Tabella2026[[#This Row],[REDDITO COMPLESSIVO PROCAPITE]]&lt;media_aggr_reddito_pc,(media_aggr_reddito_pc-Tabella2026[[#This Row],[REDDITO COMPLESSIVO PROCAPITE]]),0)</f>
        <v>5036.9596436898228</v>
      </c>
      <c r="O6737" s="3">
        <f>+Tabella2026[[#This Row],[DIFFERENZA REDDITO INFERIORE ALLA MEDIA DALLA MEDIA]]*Tabella2026[[#This Row],[POP_2024]]</f>
        <v>2981880.1090643751</v>
      </c>
      <c r="P6737" s="3">
        <f>+Tabella2026[[#This Row],[POPOLAZIONE PER DIFFERENZA ]]/SUM(Tabella2026[[POPOLAZIONE PER DIFFERENZA ]])</f>
        <v>2.6454706730217284E-5</v>
      </c>
      <c r="Q6737" s="3">
        <f>+Tabella2026[[#This Row],[INCIDENZA POPOLAZIONE PER DIFFERENZA]]*(PLAFOND-SUM(Tabella2026[CONTRIBUTO SULLA BASE DELLA POPOLAZIONE]))</f>
        <v>7788.2458203459519</v>
      </c>
      <c r="R6737" s="3">
        <f>+Tabella2026[[#This Row],[CONTRIBUTO SULLA BASE DELLA POPOLAZIONE]]+Tabella2026[[#This Row],[CONTRIBUTO SULLA BASE DEL REDDITO]]</f>
        <v>10745.051277181676</v>
      </c>
      <c r="S6737" s="3">
        <f>+Tabella2026[[#This Row],[CONTRIBUTO TOTALE]]/(PLAFOND/N_TESSERE)</f>
        <v>21.49010255436335</v>
      </c>
      <c r="T6737" s="3">
        <f>+MAX(CEILING(Tabella2026[[#This Row],[preDEF1]],1),1)</f>
        <v>22</v>
      </c>
      <c r="U6737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6737" s="21">
        <f>+Tabella2026[[#This Row],[DEF - n. card]]*(PLAFOND/N_TESSERE)</f>
        <v>11000</v>
      </c>
      <c r="W6737" s="18"/>
    </row>
    <row r="6738" spans="2:23" x14ac:dyDescent="0.25">
      <c r="B6738" s="1" t="s">
        <v>13541</v>
      </c>
      <c r="C6738" s="2">
        <v>7069</v>
      </c>
      <c r="D6738" s="1" t="s">
        <v>13542</v>
      </c>
      <c r="E6738" s="1" t="s">
        <v>565</v>
      </c>
      <c r="F6738" s="1" t="s">
        <v>565</v>
      </c>
      <c r="G6738" s="1" t="s">
        <v>11807</v>
      </c>
      <c r="H6738" s="1" t="s">
        <v>15835</v>
      </c>
      <c r="I6738" s="5">
        <v>592</v>
      </c>
      <c r="J6738" s="5">
        <v>12195595</v>
      </c>
      <c r="K6738" s="3">
        <f>+Tabella2026[[#This Row],[POP_2024]]/SUM(Tabella2026[POP_2024])</f>
        <v>1.0043522382736108E-5</v>
      </c>
      <c r="L6738" s="3">
        <f>+Tabella2026[[#This Row],[INCIDENZA POPOLAZIONE]]*(PLAFOND/2)</f>
        <v>2956.8054568357229</v>
      </c>
      <c r="M6738" s="3">
        <f>+IFERROR(Tabella2026[[#This Row],[reddito_2024]]/Tabella2026[[#This Row],[POP_2024]],"")</f>
        <v>20600.66722972973</v>
      </c>
      <c r="N6738" s="3">
        <f>+IF(Tabella2026[[#This Row],[REDDITO COMPLESSIVO PROCAPITE]]&lt;media_aggr_reddito_pc,(media_aggr_reddito_pc-Tabella2026[[#This Row],[REDDITO COMPLESSIVO PROCAPITE]]),0)</f>
        <v>0</v>
      </c>
      <c r="O6738" s="3">
        <f>+Tabella2026[[#This Row],[DIFFERENZA REDDITO INFERIORE ALLA MEDIA DALLA MEDIA]]*Tabella2026[[#This Row],[POP_2024]]</f>
        <v>0</v>
      </c>
      <c r="P6738" s="3">
        <f>+Tabella2026[[#This Row],[POPOLAZIONE PER DIFFERENZA ]]/SUM(Tabella2026[[POPOLAZIONE PER DIFFERENZA ]])</f>
        <v>0</v>
      </c>
      <c r="Q6738" s="3">
        <f>+Tabella2026[[#This Row],[INCIDENZA POPOLAZIONE PER DIFFERENZA]]*(PLAFOND-SUM(Tabella2026[CONTRIBUTO SULLA BASE DELLA POPOLAZIONE]))</f>
        <v>0</v>
      </c>
      <c r="R6738" s="3">
        <f>+Tabella2026[[#This Row],[CONTRIBUTO SULLA BASE DELLA POPOLAZIONE]]+Tabella2026[[#This Row],[CONTRIBUTO SULLA BASE DEL REDDITO]]</f>
        <v>2956.8054568357229</v>
      </c>
      <c r="S6738" s="3">
        <f>+Tabella2026[[#This Row],[CONTRIBUTO TOTALE]]/(PLAFOND/N_TESSERE)</f>
        <v>5.9136109136714454</v>
      </c>
      <c r="T6738" s="3">
        <f>+MAX(CEILING(Tabella2026[[#This Row],[preDEF1]],1),1)</f>
        <v>6</v>
      </c>
      <c r="U6738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38" s="21">
        <f>+Tabella2026[[#This Row],[DEF - n. card]]*(PLAFOND/N_TESSERE)</f>
        <v>3000</v>
      </c>
      <c r="W6738" s="18"/>
    </row>
    <row r="6739" spans="2:23" x14ac:dyDescent="0.25">
      <c r="B6739" s="1" t="s">
        <v>13531</v>
      </c>
      <c r="C6739" s="2">
        <v>5113</v>
      </c>
      <c r="D6739" s="1" t="s">
        <v>13532</v>
      </c>
      <c r="E6739" s="1" t="s">
        <v>18</v>
      </c>
      <c r="F6739" s="1" t="s">
        <v>182</v>
      </c>
      <c r="G6739" s="1" t="s">
        <v>11807</v>
      </c>
      <c r="H6739" s="1" t="s">
        <v>15835</v>
      </c>
      <c r="I6739" s="5">
        <v>592</v>
      </c>
      <c r="J6739" s="5">
        <v>8722634</v>
      </c>
      <c r="K6739" s="3">
        <f>+Tabella2026[[#This Row],[POP_2024]]/SUM(Tabella2026[POP_2024])</f>
        <v>1.0043522382736108E-5</v>
      </c>
      <c r="L6739" s="3">
        <f>+Tabella2026[[#This Row],[INCIDENZA POPOLAZIONE]]*(PLAFOND/2)</f>
        <v>2956.8054568357229</v>
      </c>
      <c r="M6739" s="3">
        <f>+IFERROR(Tabella2026[[#This Row],[reddito_2024]]/Tabella2026[[#This Row],[POP_2024]],"")</f>
        <v>14734.179054054053</v>
      </c>
      <c r="N6739" s="3">
        <f>+IF(Tabella2026[[#This Row],[REDDITO COMPLESSIVO PROCAPITE]]&lt;media_aggr_reddito_pc,(media_aggr_reddito_pc-Tabella2026[[#This Row],[REDDITO COMPLESSIVO PROCAPITE]]),0)</f>
        <v>3090.8870085546878</v>
      </c>
      <c r="O6739" s="3">
        <f>+Tabella2026[[#This Row],[DIFFERENZA REDDITO INFERIORE ALLA MEDIA DALLA MEDIA]]*Tabella2026[[#This Row],[POP_2024]]</f>
        <v>1829805.1090643751</v>
      </c>
      <c r="P6739" s="3">
        <f>+Tabella2026[[#This Row],[POPOLAZIONE PER DIFFERENZA ]]/SUM(Tabella2026[[POPOLAZIONE PER DIFFERENZA ]])</f>
        <v>1.6233703490158077E-5</v>
      </c>
      <c r="Q6739" s="3">
        <f>+Tabella2026[[#This Row],[INCIDENZA POPOLAZIONE PER DIFFERENZA]]*(PLAFOND-SUM(Tabella2026[CONTRIBUTO SULLA BASE DELLA POPOLAZIONE]))</f>
        <v>4779.1901322249396</v>
      </c>
      <c r="R6739" s="3">
        <f>+Tabella2026[[#This Row],[CONTRIBUTO SULLA BASE DELLA POPOLAZIONE]]+Tabella2026[[#This Row],[CONTRIBUTO SULLA BASE DEL REDDITO]]</f>
        <v>7735.9955890606625</v>
      </c>
      <c r="S6739" s="3">
        <f>+Tabella2026[[#This Row],[CONTRIBUTO TOTALE]]/(PLAFOND/N_TESSERE)</f>
        <v>15.471991178121325</v>
      </c>
      <c r="T6739" s="3">
        <f>+MAX(CEILING(Tabella2026[[#This Row],[preDEF1]],1),1)</f>
        <v>16</v>
      </c>
      <c r="U6739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739" s="21">
        <f>+Tabella2026[[#This Row],[DEF - n. card]]*(PLAFOND/N_TESSERE)</f>
        <v>8000</v>
      </c>
      <c r="W6739" s="18"/>
    </row>
    <row r="6740" spans="2:23" x14ac:dyDescent="0.25">
      <c r="B6740" s="1" t="s">
        <v>13555</v>
      </c>
      <c r="C6740" s="2">
        <v>5036</v>
      </c>
      <c r="D6740" s="1" t="s">
        <v>13556</v>
      </c>
      <c r="E6740" s="1" t="s">
        <v>18</v>
      </c>
      <c r="F6740" s="1" t="s">
        <v>182</v>
      </c>
      <c r="G6740" s="1" t="s">
        <v>11807</v>
      </c>
      <c r="H6740" s="1" t="s">
        <v>15835</v>
      </c>
      <c r="I6740" s="5">
        <v>591</v>
      </c>
      <c r="J6740" s="5">
        <v>10008470</v>
      </c>
      <c r="K6740" s="3">
        <f>+Tabella2026[[#This Row],[POP_2024]]/SUM(Tabella2026[POP_2024])</f>
        <v>1.002655697330581E-5</v>
      </c>
      <c r="L6740" s="3">
        <f>+Tabella2026[[#This Row],[INCIDENZA POPOLAZIONE]]*(PLAFOND/2)</f>
        <v>2951.8108530235004</v>
      </c>
      <c r="M6740" s="3">
        <f>+IFERROR(Tabella2026[[#This Row],[reddito_2024]]/Tabella2026[[#This Row],[POP_2024]],"")</f>
        <v>16934.805414551607</v>
      </c>
      <c r="N6740" s="3">
        <f>+IF(Tabella2026[[#This Row],[REDDITO COMPLESSIVO PROCAPITE]]&lt;media_aggr_reddito_pc,(media_aggr_reddito_pc-Tabella2026[[#This Row],[REDDITO COMPLESSIVO PROCAPITE]]),0)</f>
        <v>890.26064805713395</v>
      </c>
      <c r="O6740" s="3">
        <f>+Tabella2026[[#This Row],[DIFFERENZA REDDITO INFERIORE ALLA MEDIA DALLA MEDIA]]*Tabella2026[[#This Row],[POP_2024]]</f>
        <v>526144.0430017662</v>
      </c>
      <c r="P6740" s="3">
        <f>+Tabella2026[[#This Row],[POPOLAZIONE PER DIFFERENZA ]]/SUM(Tabella2026[[POPOLAZIONE PER DIFFERENZA ]])</f>
        <v>4.6678557978073497E-6</v>
      </c>
      <c r="Q6740" s="3">
        <f>+Tabella2026[[#This Row],[INCIDENZA POPOLAZIONE PER DIFFERENZA]]*(PLAFOND-SUM(Tabella2026[CONTRIBUTO SULLA BASE DELLA POPOLAZIONE]))</f>
        <v>1374.213245982641</v>
      </c>
      <c r="R6740" s="3">
        <f>+Tabella2026[[#This Row],[CONTRIBUTO SULLA BASE DELLA POPOLAZIONE]]+Tabella2026[[#This Row],[CONTRIBUTO SULLA BASE DEL REDDITO]]</f>
        <v>4326.0240990061411</v>
      </c>
      <c r="S6740" s="3">
        <f>+Tabella2026[[#This Row],[CONTRIBUTO TOTALE]]/(PLAFOND/N_TESSERE)</f>
        <v>8.6520481980122828</v>
      </c>
      <c r="T6740" s="3">
        <f>+MAX(CEILING(Tabella2026[[#This Row],[preDEF1]],1),1)</f>
        <v>9</v>
      </c>
      <c r="U674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740" s="21">
        <f>+Tabella2026[[#This Row],[DEF - n. card]]*(PLAFOND/N_TESSERE)</f>
        <v>4500</v>
      </c>
      <c r="W6740" s="18"/>
    </row>
    <row r="6741" spans="2:23" x14ac:dyDescent="0.25">
      <c r="B6741" s="1" t="s">
        <v>13399</v>
      </c>
      <c r="C6741" s="2">
        <v>115039</v>
      </c>
      <c r="D6741" s="1" t="s">
        <v>13400</v>
      </c>
      <c r="E6741" s="1" t="s">
        <v>76</v>
      </c>
      <c r="F6741" s="1" t="s">
        <v>625</v>
      </c>
      <c r="G6741" s="1" t="s">
        <v>11807</v>
      </c>
      <c r="H6741" s="1" t="s">
        <v>15836</v>
      </c>
      <c r="I6741" s="5">
        <v>591</v>
      </c>
      <c r="J6741" s="5">
        <v>7012311</v>
      </c>
      <c r="K6741" s="3">
        <f>+Tabella2026[[#This Row],[POP_2024]]/SUM(Tabella2026[POP_2024])</f>
        <v>1.002655697330581E-5</v>
      </c>
      <c r="L6741" s="3">
        <f>+Tabella2026[[#This Row],[INCIDENZA POPOLAZIONE]]*(PLAFOND/2)</f>
        <v>2951.8108530235004</v>
      </c>
      <c r="M6741" s="3">
        <f>+IFERROR(Tabella2026[[#This Row],[reddito_2024]]/Tabella2026[[#This Row],[POP_2024]],"")</f>
        <v>11865.162436548224</v>
      </c>
      <c r="N6741" s="3">
        <f>+IF(Tabella2026[[#This Row],[REDDITO COMPLESSIVO PROCAPITE]]&lt;media_aggr_reddito_pc,(media_aggr_reddito_pc-Tabella2026[[#This Row],[REDDITO COMPLESSIVO PROCAPITE]]),0)</f>
        <v>5959.9036260605171</v>
      </c>
      <c r="O6741" s="3">
        <f>+Tabella2026[[#This Row],[DIFFERENZA REDDITO INFERIORE ALLA MEDIA DALLA MEDIA]]*Tabella2026[[#This Row],[POP_2024]]</f>
        <v>3522303.0430017659</v>
      </c>
      <c r="P6741" s="3">
        <f>+Tabella2026[[#This Row],[POPOLAZIONE PER DIFFERENZA ]]/SUM(Tabella2026[[POPOLAZIONE PER DIFFERENZA ]])</f>
        <v>3.1249242293246059E-5</v>
      </c>
      <c r="Q6741" s="3">
        <f>+Tabella2026[[#This Row],[INCIDENZA POPOLAZIONE PER DIFFERENZA]]*(PLAFOND-SUM(Tabella2026[CONTRIBUTO SULLA BASE DELLA POPOLAZIONE]))</f>
        <v>9199.7534941999565</v>
      </c>
      <c r="R6741" s="3">
        <f>+Tabella2026[[#This Row],[CONTRIBUTO SULLA BASE DELLA POPOLAZIONE]]+Tabella2026[[#This Row],[CONTRIBUTO SULLA BASE DEL REDDITO]]</f>
        <v>12151.564347223457</v>
      </c>
      <c r="S6741" s="3">
        <f>+Tabella2026[[#This Row],[CONTRIBUTO TOTALE]]/(PLAFOND/N_TESSERE)</f>
        <v>24.303128694446915</v>
      </c>
      <c r="T6741" s="3">
        <f>+MAX(CEILING(Tabella2026[[#This Row],[preDEF1]],1),1)</f>
        <v>25</v>
      </c>
      <c r="U6741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741" s="21">
        <f>+Tabella2026[[#This Row],[DEF - n. card]]*(PLAFOND/N_TESSERE)</f>
        <v>12500</v>
      </c>
      <c r="W6741" s="18"/>
    </row>
    <row r="6742" spans="2:23" x14ac:dyDescent="0.25">
      <c r="B6742" s="1" t="s">
        <v>13349</v>
      </c>
      <c r="C6742" s="2">
        <v>78092</v>
      </c>
      <c r="D6742" s="1" t="s">
        <v>13350</v>
      </c>
      <c r="E6742" s="1" t="s">
        <v>61</v>
      </c>
      <c r="F6742" s="1" t="s">
        <v>178</v>
      </c>
      <c r="G6742" s="1" t="s">
        <v>11807</v>
      </c>
      <c r="H6742" s="1" t="s">
        <v>15836</v>
      </c>
      <c r="I6742" s="5">
        <v>591</v>
      </c>
      <c r="J6742" s="5">
        <v>5054048</v>
      </c>
      <c r="K6742" s="3">
        <f>+Tabella2026[[#This Row],[POP_2024]]/SUM(Tabella2026[POP_2024])</f>
        <v>1.002655697330581E-5</v>
      </c>
      <c r="L6742" s="3">
        <f>+Tabella2026[[#This Row],[INCIDENZA POPOLAZIONE]]*(PLAFOND/2)</f>
        <v>2951.8108530235004</v>
      </c>
      <c r="M6742" s="3">
        <f>+IFERROR(Tabella2026[[#This Row],[reddito_2024]]/Tabella2026[[#This Row],[POP_2024]],"")</f>
        <v>8551.6886632825717</v>
      </c>
      <c r="N6742" s="3">
        <f>+IF(Tabella2026[[#This Row],[REDDITO COMPLESSIVO PROCAPITE]]&lt;media_aggr_reddito_pc,(media_aggr_reddito_pc-Tabella2026[[#This Row],[REDDITO COMPLESSIVO PROCAPITE]]),0)</f>
        <v>9273.3773993261693</v>
      </c>
      <c r="O6742" s="3">
        <f>+Tabella2026[[#This Row],[DIFFERENZA REDDITO INFERIORE ALLA MEDIA DALLA MEDIA]]*Tabella2026[[#This Row],[POP_2024]]</f>
        <v>5480566.0430017663</v>
      </c>
      <c r="P6742" s="3">
        <f>+Tabella2026[[#This Row],[POPOLAZIONE PER DIFFERENZA ]]/SUM(Tabella2026[[POPOLAZIONE PER DIFFERENZA ]])</f>
        <v>4.8622601204678099E-5</v>
      </c>
      <c r="Q6742" s="3">
        <f>+Tabella2026[[#This Row],[INCIDENZA POPOLAZIONE PER DIFFERENZA]]*(PLAFOND-SUM(Tabella2026[CONTRIBUTO SULLA BASE DELLA POPOLAZIONE]))</f>
        <v>14314.457327706386</v>
      </c>
      <c r="R6742" s="3">
        <f>+Tabella2026[[#This Row],[CONTRIBUTO SULLA BASE DELLA POPOLAZIONE]]+Tabella2026[[#This Row],[CONTRIBUTO SULLA BASE DEL REDDITO]]</f>
        <v>17266.268180729887</v>
      </c>
      <c r="S6742" s="3">
        <f>+Tabella2026[[#This Row],[CONTRIBUTO TOTALE]]/(PLAFOND/N_TESSERE)</f>
        <v>34.532536361459776</v>
      </c>
      <c r="T6742" s="3">
        <f>+MAX(CEILING(Tabella2026[[#This Row],[preDEF1]],1),1)</f>
        <v>35</v>
      </c>
      <c r="U6742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6742" s="21">
        <f>+Tabella2026[[#This Row],[DEF - n. card]]*(PLAFOND/N_TESSERE)</f>
        <v>17500</v>
      </c>
      <c r="W6742" s="18"/>
    </row>
    <row r="6743" spans="2:23" x14ac:dyDescent="0.25">
      <c r="B6743" s="1" t="s">
        <v>13812</v>
      </c>
      <c r="C6743" s="2">
        <v>97079</v>
      </c>
      <c r="D6743" s="1" t="s">
        <v>13813</v>
      </c>
      <c r="E6743" s="1" t="s">
        <v>12</v>
      </c>
      <c r="F6743" s="1" t="s">
        <v>362</v>
      </c>
      <c r="G6743" s="1" t="s">
        <v>11807</v>
      </c>
      <c r="H6743" s="1" t="s">
        <v>15835</v>
      </c>
      <c r="I6743" s="5">
        <v>591</v>
      </c>
      <c r="J6743" s="5">
        <v>11439230</v>
      </c>
      <c r="K6743" s="3">
        <f>+Tabella2026[[#This Row],[POP_2024]]/SUM(Tabella2026[POP_2024])</f>
        <v>1.002655697330581E-5</v>
      </c>
      <c r="L6743" s="3">
        <f>+Tabella2026[[#This Row],[INCIDENZA POPOLAZIONE]]*(PLAFOND/2)</f>
        <v>2951.8108530235004</v>
      </c>
      <c r="M6743" s="3">
        <f>+IFERROR(Tabella2026[[#This Row],[reddito_2024]]/Tabella2026[[#This Row],[POP_2024]],"")</f>
        <v>19355.719120135363</v>
      </c>
      <c r="N6743" s="3">
        <f>+IF(Tabella2026[[#This Row],[REDDITO COMPLESSIVO PROCAPITE]]&lt;media_aggr_reddito_pc,(media_aggr_reddito_pc-Tabella2026[[#This Row],[REDDITO COMPLESSIVO PROCAPITE]]),0)</f>
        <v>0</v>
      </c>
      <c r="O6743" s="3">
        <f>+Tabella2026[[#This Row],[DIFFERENZA REDDITO INFERIORE ALLA MEDIA DALLA MEDIA]]*Tabella2026[[#This Row],[POP_2024]]</f>
        <v>0</v>
      </c>
      <c r="P6743" s="3">
        <f>+Tabella2026[[#This Row],[POPOLAZIONE PER DIFFERENZA ]]/SUM(Tabella2026[[POPOLAZIONE PER DIFFERENZA ]])</f>
        <v>0</v>
      </c>
      <c r="Q6743" s="3">
        <f>+Tabella2026[[#This Row],[INCIDENZA POPOLAZIONE PER DIFFERENZA]]*(PLAFOND-SUM(Tabella2026[CONTRIBUTO SULLA BASE DELLA POPOLAZIONE]))</f>
        <v>0</v>
      </c>
      <c r="R6743" s="3">
        <f>+Tabella2026[[#This Row],[CONTRIBUTO SULLA BASE DELLA POPOLAZIONE]]+Tabella2026[[#This Row],[CONTRIBUTO SULLA BASE DEL REDDITO]]</f>
        <v>2951.8108530235004</v>
      </c>
      <c r="S6743" s="3">
        <f>+Tabella2026[[#This Row],[CONTRIBUTO TOTALE]]/(PLAFOND/N_TESSERE)</f>
        <v>5.9036217060470007</v>
      </c>
      <c r="T6743" s="3">
        <f>+MAX(CEILING(Tabella2026[[#This Row],[preDEF1]],1),1)</f>
        <v>6</v>
      </c>
      <c r="U6743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43" s="21">
        <f>+Tabella2026[[#This Row],[DEF - n. card]]*(PLAFOND/N_TESSERE)</f>
        <v>3000</v>
      </c>
      <c r="W6743" s="18"/>
    </row>
    <row r="6744" spans="2:23" x14ac:dyDescent="0.25">
      <c r="B6744" s="1" t="s">
        <v>13533</v>
      </c>
      <c r="C6744" s="2">
        <v>64037</v>
      </c>
      <c r="D6744" s="1" t="s">
        <v>13534</v>
      </c>
      <c r="E6744" s="1" t="s">
        <v>15</v>
      </c>
      <c r="F6744" s="1" t="s">
        <v>290</v>
      </c>
      <c r="G6744" s="1" t="s">
        <v>11807</v>
      </c>
      <c r="H6744" s="1" t="s">
        <v>15836</v>
      </c>
      <c r="I6744" s="5">
        <v>590</v>
      </c>
      <c r="J6744" s="5">
        <v>7099841</v>
      </c>
      <c r="K6744" s="3">
        <f>+Tabella2026[[#This Row],[POP_2024]]/SUM(Tabella2026[POP_2024])</f>
        <v>1.0009591563875513E-5</v>
      </c>
      <c r="L6744" s="3">
        <f>+Tabella2026[[#This Row],[INCIDENZA POPOLAZIONE]]*(PLAFOND/2)</f>
        <v>2946.8162492112783</v>
      </c>
      <c r="M6744" s="3">
        <f>+IFERROR(Tabella2026[[#This Row],[reddito_2024]]/Tabella2026[[#This Row],[POP_2024]],"")</f>
        <v>12033.628813559322</v>
      </c>
      <c r="N6744" s="3">
        <f>+IF(Tabella2026[[#This Row],[REDDITO COMPLESSIVO PROCAPITE]]&lt;media_aggr_reddito_pc,(media_aggr_reddito_pc-Tabella2026[[#This Row],[REDDITO COMPLESSIVO PROCAPITE]]),0)</f>
        <v>5791.4372490494188</v>
      </c>
      <c r="O6744" s="3">
        <f>+Tabella2026[[#This Row],[DIFFERENZA REDDITO INFERIORE ALLA MEDIA DALLA MEDIA]]*Tabella2026[[#This Row],[POP_2024]]</f>
        <v>3416947.9769391571</v>
      </c>
      <c r="P6744" s="3">
        <f>+Tabella2026[[#This Row],[POPOLAZIONE PER DIFFERENZA ]]/SUM(Tabella2026[[POPOLAZIONE PER DIFFERENZA ]])</f>
        <v>3.0314551000072803E-5</v>
      </c>
      <c r="Q6744" s="3">
        <f>+Tabella2026[[#This Row],[INCIDENZA POPOLAZIONE PER DIFFERENZA]]*(PLAFOND-SUM(Tabella2026[CONTRIBUTO SULLA BASE DELLA POPOLAZIONE]))</f>
        <v>8924.5810785082194</v>
      </c>
      <c r="R6744" s="3">
        <f>+Tabella2026[[#This Row],[CONTRIBUTO SULLA BASE DELLA POPOLAZIONE]]+Tabella2026[[#This Row],[CONTRIBUTO SULLA BASE DEL REDDITO]]</f>
        <v>11871.397327719498</v>
      </c>
      <c r="S6744" s="3">
        <f>+Tabella2026[[#This Row],[CONTRIBUTO TOTALE]]/(PLAFOND/N_TESSERE)</f>
        <v>23.742794655438995</v>
      </c>
      <c r="T6744" s="3">
        <f>+MAX(CEILING(Tabella2026[[#This Row],[preDEF1]],1),1)</f>
        <v>24</v>
      </c>
      <c r="U6744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744" s="21">
        <f>+Tabella2026[[#This Row],[DEF - n. card]]*(PLAFOND/N_TESSERE)</f>
        <v>12000</v>
      </c>
      <c r="W6744" s="18"/>
    </row>
    <row r="6745" spans="2:23" x14ac:dyDescent="0.25">
      <c r="B6745" s="1" t="s">
        <v>13525</v>
      </c>
      <c r="C6745" s="2">
        <v>112015</v>
      </c>
      <c r="D6745" s="1" t="s">
        <v>13526</v>
      </c>
      <c r="E6745" s="1" t="s">
        <v>76</v>
      </c>
      <c r="F6745" s="1" t="s">
        <v>88</v>
      </c>
      <c r="G6745" s="1" t="s">
        <v>11807</v>
      </c>
      <c r="H6745" s="1" t="s">
        <v>15836</v>
      </c>
      <c r="I6745" s="5">
        <v>589</v>
      </c>
      <c r="J6745" s="5">
        <v>8520848</v>
      </c>
      <c r="K6745" s="3">
        <f>+Tabella2026[[#This Row],[POP_2024]]/SUM(Tabella2026[POP_2024])</f>
        <v>9.9926261544452154E-6</v>
      </c>
      <c r="L6745" s="3">
        <f>+Tabella2026[[#This Row],[INCIDENZA POPOLAZIONE]]*(PLAFOND/2)</f>
        <v>2941.8216453990558</v>
      </c>
      <c r="M6745" s="3">
        <f>+IFERROR(Tabella2026[[#This Row],[reddito_2024]]/Tabella2026[[#This Row],[POP_2024]],"")</f>
        <v>14466.634974533106</v>
      </c>
      <c r="N6745" s="3">
        <f>+IF(Tabella2026[[#This Row],[REDDITO COMPLESSIVO PROCAPITE]]&lt;media_aggr_reddito_pc,(media_aggr_reddito_pc-Tabella2026[[#This Row],[REDDITO COMPLESSIVO PROCAPITE]]),0)</f>
        <v>3358.4310880756348</v>
      </c>
      <c r="O6745" s="3">
        <f>+Tabella2026[[#This Row],[DIFFERENZA REDDITO INFERIORE ALLA MEDIA DALLA MEDIA]]*Tabella2026[[#This Row],[POP_2024]]</f>
        <v>1978115.9108765488</v>
      </c>
      <c r="P6745" s="3">
        <f>+Tabella2026[[#This Row],[POPOLAZIONE PER DIFFERENZA ]]/SUM(Tabella2026[[POPOLAZIONE PER DIFFERENZA ]])</f>
        <v>1.7549490384117246E-5</v>
      </c>
      <c r="Q6745" s="3">
        <f>+Tabella2026[[#This Row],[INCIDENZA POPOLAZIONE PER DIFFERENZA]]*(PLAFOND-SUM(Tabella2026[CONTRIBUTO SULLA BASE DELLA POPOLAZIONE]))</f>
        <v>5166.5568069663495</v>
      </c>
      <c r="R6745" s="3">
        <f>+Tabella2026[[#This Row],[CONTRIBUTO SULLA BASE DELLA POPOLAZIONE]]+Tabella2026[[#This Row],[CONTRIBUTO SULLA BASE DEL REDDITO]]</f>
        <v>8108.3784523654049</v>
      </c>
      <c r="S6745" s="3">
        <f>+Tabella2026[[#This Row],[CONTRIBUTO TOTALE]]/(PLAFOND/N_TESSERE)</f>
        <v>16.216756904730811</v>
      </c>
      <c r="T6745" s="3">
        <f>+MAX(CEILING(Tabella2026[[#This Row],[preDEF1]],1),1)</f>
        <v>17</v>
      </c>
      <c r="U6745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745" s="21">
        <f>+Tabella2026[[#This Row],[DEF - n. card]]*(PLAFOND/N_TESSERE)</f>
        <v>8500</v>
      </c>
      <c r="W6745" s="18"/>
    </row>
    <row r="6746" spans="2:23" x14ac:dyDescent="0.25">
      <c r="B6746" s="1" t="s">
        <v>13433</v>
      </c>
      <c r="C6746" s="2">
        <v>6126</v>
      </c>
      <c r="D6746" s="1" t="s">
        <v>13434</v>
      </c>
      <c r="E6746" s="1" t="s">
        <v>18</v>
      </c>
      <c r="F6746" s="1" t="s">
        <v>138</v>
      </c>
      <c r="G6746" s="1" t="s">
        <v>11807</v>
      </c>
      <c r="H6746" s="1" t="s">
        <v>15835</v>
      </c>
      <c r="I6746" s="5">
        <v>589</v>
      </c>
      <c r="J6746" s="5">
        <v>10675029</v>
      </c>
      <c r="K6746" s="3">
        <f>+Tabella2026[[#This Row],[POP_2024]]/SUM(Tabella2026[POP_2024])</f>
        <v>9.9926261544452154E-6</v>
      </c>
      <c r="L6746" s="3">
        <f>+Tabella2026[[#This Row],[INCIDENZA POPOLAZIONE]]*(PLAFOND/2)</f>
        <v>2941.8216453990558</v>
      </c>
      <c r="M6746" s="3">
        <f>+IFERROR(Tabella2026[[#This Row],[reddito_2024]]/Tabella2026[[#This Row],[POP_2024]],"")</f>
        <v>18123.988115449916</v>
      </c>
      <c r="N6746" s="3">
        <f>+IF(Tabella2026[[#This Row],[REDDITO COMPLESSIVO PROCAPITE]]&lt;media_aggr_reddito_pc,(media_aggr_reddito_pc-Tabella2026[[#This Row],[REDDITO COMPLESSIVO PROCAPITE]]),0)</f>
        <v>0</v>
      </c>
      <c r="O6746" s="3">
        <f>+Tabella2026[[#This Row],[DIFFERENZA REDDITO INFERIORE ALLA MEDIA DALLA MEDIA]]*Tabella2026[[#This Row],[POP_2024]]</f>
        <v>0</v>
      </c>
      <c r="P6746" s="3">
        <f>+Tabella2026[[#This Row],[POPOLAZIONE PER DIFFERENZA ]]/SUM(Tabella2026[[POPOLAZIONE PER DIFFERENZA ]])</f>
        <v>0</v>
      </c>
      <c r="Q6746" s="3">
        <f>+Tabella2026[[#This Row],[INCIDENZA POPOLAZIONE PER DIFFERENZA]]*(PLAFOND-SUM(Tabella2026[CONTRIBUTO SULLA BASE DELLA POPOLAZIONE]))</f>
        <v>0</v>
      </c>
      <c r="R6746" s="3">
        <f>+Tabella2026[[#This Row],[CONTRIBUTO SULLA BASE DELLA POPOLAZIONE]]+Tabella2026[[#This Row],[CONTRIBUTO SULLA BASE DEL REDDITO]]</f>
        <v>2941.8216453990558</v>
      </c>
      <c r="S6746" s="3">
        <f>+Tabella2026[[#This Row],[CONTRIBUTO TOTALE]]/(PLAFOND/N_TESSERE)</f>
        <v>5.883643290798112</v>
      </c>
      <c r="T6746" s="3">
        <f>+MAX(CEILING(Tabella2026[[#This Row],[preDEF1]],1),1)</f>
        <v>6</v>
      </c>
      <c r="U6746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46" s="21">
        <f>+Tabella2026[[#This Row],[DEF - n. card]]*(PLAFOND/N_TESSERE)</f>
        <v>3000</v>
      </c>
      <c r="W6746" s="18"/>
    </row>
    <row r="6747" spans="2:23" x14ac:dyDescent="0.25">
      <c r="B6747" s="1" t="s">
        <v>13665</v>
      </c>
      <c r="C6747" s="2">
        <v>10063</v>
      </c>
      <c r="D6747" s="1" t="s">
        <v>13666</v>
      </c>
      <c r="E6747" s="1" t="s">
        <v>24</v>
      </c>
      <c r="F6747" s="1" t="s">
        <v>23</v>
      </c>
      <c r="G6747" s="1" t="s">
        <v>11807</v>
      </c>
      <c r="H6747" s="1" t="s">
        <v>15835</v>
      </c>
      <c r="I6747" s="5">
        <v>589</v>
      </c>
      <c r="J6747" s="5">
        <v>9048742</v>
      </c>
      <c r="K6747" s="3">
        <f>+Tabella2026[[#This Row],[POP_2024]]/SUM(Tabella2026[POP_2024])</f>
        <v>9.9926261544452154E-6</v>
      </c>
      <c r="L6747" s="3">
        <f>+Tabella2026[[#This Row],[INCIDENZA POPOLAZIONE]]*(PLAFOND/2)</f>
        <v>2941.8216453990558</v>
      </c>
      <c r="M6747" s="3">
        <f>+IFERROR(Tabella2026[[#This Row],[reddito_2024]]/Tabella2026[[#This Row],[POP_2024]],"")</f>
        <v>15362.889643463497</v>
      </c>
      <c r="N6747" s="3">
        <f>+IF(Tabella2026[[#This Row],[REDDITO COMPLESSIVO PROCAPITE]]&lt;media_aggr_reddito_pc,(media_aggr_reddito_pc-Tabella2026[[#This Row],[REDDITO COMPLESSIVO PROCAPITE]]),0)</f>
        <v>2462.1764191452439</v>
      </c>
      <c r="O6747" s="3">
        <f>+Tabella2026[[#This Row],[DIFFERENZA REDDITO INFERIORE ALLA MEDIA DALLA MEDIA]]*Tabella2026[[#This Row],[POP_2024]]</f>
        <v>1450221.9108765486</v>
      </c>
      <c r="P6747" s="3">
        <f>+Tabella2026[[#This Row],[POPOLAZIONE PER DIFFERENZA ]]/SUM(Tabella2026[[POPOLAZIONE PER DIFFERENZA ]])</f>
        <v>1.2866109280970473E-5</v>
      </c>
      <c r="Q6747" s="3">
        <f>+Tabella2026[[#This Row],[INCIDENZA POPOLAZIONE PER DIFFERENZA]]*(PLAFOND-SUM(Tabella2026[CONTRIBUTO SULLA BASE DELLA POPOLAZIONE]))</f>
        <v>3787.7729227357618</v>
      </c>
      <c r="R6747" s="3">
        <f>+Tabella2026[[#This Row],[CONTRIBUTO SULLA BASE DELLA POPOLAZIONE]]+Tabella2026[[#This Row],[CONTRIBUTO SULLA BASE DEL REDDITO]]</f>
        <v>6729.5945681348176</v>
      </c>
      <c r="S6747" s="3">
        <f>+Tabella2026[[#This Row],[CONTRIBUTO TOTALE]]/(PLAFOND/N_TESSERE)</f>
        <v>13.459189136269636</v>
      </c>
      <c r="T6747" s="3">
        <f>+MAX(CEILING(Tabella2026[[#This Row],[preDEF1]],1),1)</f>
        <v>14</v>
      </c>
      <c r="U6747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747" s="21">
        <f>+Tabella2026[[#This Row],[DEF - n. card]]*(PLAFOND/N_TESSERE)</f>
        <v>7000</v>
      </c>
      <c r="W6747" s="18"/>
    </row>
    <row r="6748" spans="2:23" x14ac:dyDescent="0.25">
      <c r="B6748" s="1" t="s">
        <v>13351</v>
      </c>
      <c r="C6748" s="2">
        <v>94051</v>
      </c>
      <c r="D6748" s="1" t="s">
        <v>13352</v>
      </c>
      <c r="E6748" s="1" t="s">
        <v>345</v>
      </c>
      <c r="F6748" s="1" t="s">
        <v>1000</v>
      </c>
      <c r="G6748" s="1" t="s">
        <v>11807</v>
      </c>
      <c r="H6748" s="1" t="s">
        <v>15836</v>
      </c>
      <c r="I6748" s="5">
        <v>589</v>
      </c>
      <c r="J6748" s="5">
        <v>8769533</v>
      </c>
      <c r="K6748" s="3">
        <f>+Tabella2026[[#This Row],[POP_2024]]/SUM(Tabella2026[POP_2024])</f>
        <v>9.9926261544452154E-6</v>
      </c>
      <c r="L6748" s="3">
        <f>+Tabella2026[[#This Row],[INCIDENZA POPOLAZIONE]]*(PLAFOND/2)</f>
        <v>2941.8216453990558</v>
      </c>
      <c r="M6748" s="3">
        <f>+IFERROR(Tabella2026[[#This Row],[reddito_2024]]/Tabella2026[[#This Row],[POP_2024]],"")</f>
        <v>14888.850594227504</v>
      </c>
      <c r="N6748" s="3">
        <f>+IF(Tabella2026[[#This Row],[REDDITO COMPLESSIVO PROCAPITE]]&lt;media_aggr_reddito_pc,(media_aggr_reddito_pc-Tabella2026[[#This Row],[REDDITO COMPLESSIVO PROCAPITE]]),0)</f>
        <v>2936.2154683812369</v>
      </c>
      <c r="O6748" s="3">
        <f>+Tabella2026[[#This Row],[DIFFERENZA REDDITO INFERIORE ALLA MEDIA DALLA MEDIA]]*Tabella2026[[#This Row],[POP_2024]]</f>
        <v>1729430.9108765486</v>
      </c>
      <c r="P6748" s="3">
        <f>+Tabella2026[[#This Row],[POPOLAZIONE PER DIFFERENZA ]]/SUM(Tabella2026[[POPOLAZIONE PER DIFFERENZA ]])</f>
        <v>1.5343201565460363E-5</v>
      </c>
      <c r="Q6748" s="3">
        <f>+Tabella2026[[#This Row],[INCIDENZA POPOLAZIONE PER DIFFERENZA]]*(PLAFOND-SUM(Tabella2026[CONTRIBUTO SULLA BASE DELLA POPOLAZIONE]))</f>
        <v>4517.0270334703746</v>
      </c>
      <c r="R6748" s="3">
        <f>+Tabella2026[[#This Row],[CONTRIBUTO SULLA BASE DELLA POPOLAZIONE]]+Tabella2026[[#This Row],[CONTRIBUTO SULLA BASE DEL REDDITO]]</f>
        <v>7458.8486788694299</v>
      </c>
      <c r="S6748" s="3">
        <f>+Tabella2026[[#This Row],[CONTRIBUTO TOTALE]]/(PLAFOND/N_TESSERE)</f>
        <v>14.917697357738859</v>
      </c>
      <c r="T6748" s="3">
        <f>+MAX(CEILING(Tabella2026[[#This Row],[preDEF1]],1),1)</f>
        <v>15</v>
      </c>
      <c r="U6748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748" s="21">
        <f>+Tabella2026[[#This Row],[DEF - n. card]]*(PLAFOND/N_TESSERE)</f>
        <v>7500</v>
      </c>
      <c r="W6748" s="18"/>
    </row>
    <row r="6749" spans="2:23" x14ac:dyDescent="0.25">
      <c r="B6749" s="1" t="s">
        <v>13509</v>
      </c>
      <c r="C6749" s="2">
        <v>1092</v>
      </c>
      <c r="D6749" s="1" t="s">
        <v>13510</v>
      </c>
      <c r="E6749" s="1" t="s">
        <v>18</v>
      </c>
      <c r="F6749" s="1" t="s">
        <v>17</v>
      </c>
      <c r="G6749" s="1" t="s">
        <v>11807</v>
      </c>
      <c r="H6749" s="1" t="s">
        <v>15835</v>
      </c>
      <c r="I6749" s="5">
        <v>588</v>
      </c>
      <c r="J6749" s="5">
        <v>11560574</v>
      </c>
      <c r="K6749" s="3">
        <f>+Tabella2026[[#This Row],[POP_2024]]/SUM(Tabella2026[POP_2024])</f>
        <v>9.9756607450149174E-6</v>
      </c>
      <c r="L6749" s="3">
        <f>+Tabella2026[[#This Row],[INCIDENZA POPOLAZIONE]]*(PLAFOND/2)</f>
        <v>2936.8270415868328</v>
      </c>
      <c r="M6749" s="3">
        <f>+IFERROR(Tabella2026[[#This Row],[reddito_2024]]/Tabella2026[[#This Row],[POP_2024]],"")</f>
        <v>19660.840136054423</v>
      </c>
      <c r="N6749" s="3">
        <f>+IF(Tabella2026[[#This Row],[REDDITO COMPLESSIVO PROCAPITE]]&lt;media_aggr_reddito_pc,(media_aggr_reddito_pc-Tabella2026[[#This Row],[REDDITO COMPLESSIVO PROCAPITE]]),0)</f>
        <v>0</v>
      </c>
      <c r="O6749" s="3">
        <f>+Tabella2026[[#This Row],[DIFFERENZA REDDITO INFERIORE ALLA MEDIA DALLA MEDIA]]*Tabella2026[[#This Row],[POP_2024]]</f>
        <v>0</v>
      </c>
      <c r="P6749" s="3">
        <f>+Tabella2026[[#This Row],[POPOLAZIONE PER DIFFERENZA ]]/SUM(Tabella2026[[POPOLAZIONE PER DIFFERENZA ]])</f>
        <v>0</v>
      </c>
      <c r="Q6749" s="3">
        <f>+Tabella2026[[#This Row],[INCIDENZA POPOLAZIONE PER DIFFERENZA]]*(PLAFOND-SUM(Tabella2026[CONTRIBUTO SULLA BASE DELLA POPOLAZIONE]))</f>
        <v>0</v>
      </c>
      <c r="R6749" s="3">
        <f>+Tabella2026[[#This Row],[CONTRIBUTO SULLA BASE DELLA POPOLAZIONE]]+Tabella2026[[#This Row],[CONTRIBUTO SULLA BASE DEL REDDITO]]</f>
        <v>2936.8270415868328</v>
      </c>
      <c r="S6749" s="3">
        <f>+Tabella2026[[#This Row],[CONTRIBUTO TOTALE]]/(PLAFOND/N_TESSERE)</f>
        <v>5.8736540831736654</v>
      </c>
      <c r="T6749" s="3">
        <f>+MAX(CEILING(Tabella2026[[#This Row],[preDEF1]],1),1)</f>
        <v>6</v>
      </c>
      <c r="U6749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49" s="21">
        <f>+Tabella2026[[#This Row],[DEF - n. card]]*(PLAFOND/N_TESSERE)</f>
        <v>3000</v>
      </c>
      <c r="W6749" s="18"/>
    </row>
    <row r="6750" spans="2:23" x14ac:dyDescent="0.25">
      <c r="B6750" s="1" t="s">
        <v>13705</v>
      </c>
      <c r="C6750" s="2">
        <v>93024</v>
      </c>
      <c r="D6750" s="1" t="s">
        <v>13706</v>
      </c>
      <c r="E6750" s="1" t="s">
        <v>48</v>
      </c>
      <c r="F6750" s="1" t="s">
        <v>300</v>
      </c>
      <c r="G6750" s="1" t="s">
        <v>11807</v>
      </c>
      <c r="H6750" s="1" t="s">
        <v>15835</v>
      </c>
      <c r="I6750" s="5">
        <v>588</v>
      </c>
      <c r="J6750" s="5">
        <v>12145856</v>
      </c>
      <c r="K6750" s="3">
        <f>+Tabella2026[[#This Row],[POP_2024]]/SUM(Tabella2026[POP_2024])</f>
        <v>9.9756607450149174E-6</v>
      </c>
      <c r="L6750" s="3">
        <f>+Tabella2026[[#This Row],[INCIDENZA POPOLAZIONE]]*(PLAFOND/2)</f>
        <v>2936.8270415868328</v>
      </c>
      <c r="M6750" s="3">
        <f>+IFERROR(Tabella2026[[#This Row],[reddito_2024]]/Tabella2026[[#This Row],[POP_2024]],"")</f>
        <v>20656.21768707483</v>
      </c>
      <c r="N6750" s="3">
        <f>+IF(Tabella2026[[#This Row],[REDDITO COMPLESSIVO PROCAPITE]]&lt;media_aggr_reddito_pc,(media_aggr_reddito_pc-Tabella2026[[#This Row],[REDDITO COMPLESSIVO PROCAPITE]]),0)</f>
        <v>0</v>
      </c>
      <c r="O6750" s="3">
        <f>+Tabella2026[[#This Row],[DIFFERENZA REDDITO INFERIORE ALLA MEDIA DALLA MEDIA]]*Tabella2026[[#This Row],[POP_2024]]</f>
        <v>0</v>
      </c>
      <c r="P6750" s="3">
        <f>+Tabella2026[[#This Row],[POPOLAZIONE PER DIFFERENZA ]]/SUM(Tabella2026[[POPOLAZIONE PER DIFFERENZA ]])</f>
        <v>0</v>
      </c>
      <c r="Q6750" s="3">
        <f>+Tabella2026[[#This Row],[INCIDENZA POPOLAZIONE PER DIFFERENZA]]*(PLAFOND-SUM(Tabella2026[CONTRIBUTO SULLA BASE DELLA POPOLAZIONE]))</f>
        <v>0</v>
      </c>
      <c r="R6750" s="3">
        <f>+Tabella2026[[#This Row],[CONTRIBUTO SULLA BASE DELLA POPOLAZIONE]]+Tabella2026[[#This Row],[CONTRIBUTO SULLA BASE DEL REDDITO]]</f>
        <v>2936.8270415868328</v>
      </c>
      <c r="S6750" s="3">
        <f>+Tabella2026[[#This Row],[CONTRIBUTO TOTALE]]/(PLAFOND/N_TESSERE)</f>
        <v>5.8736540831736654</v>
      </c>
      <c r="T6750" s="3">
        <f>+MAX(CEILING(Tabella2026[[#This Row],[preDEF1]],1),1)</f>
        <v>6</v>
      </c>
      <c r="U6750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50" s="21">
        <f>+Tabella2026[[#This Row],[DEF - n. card]]*(PLAFOND/N_TESSERE)</f>
        <v>3000</v>
      </c>
      <c r="W6750" s="18"/>
    </row>
    <row r="6751" spans="2:23" x14ac:dyDescent="0.25">
      <c r="B6751" s="1" t="s">
        <v>13635</v>
      </c>
      <c r="C6751" s="2">
        <v>19108</v>
      </c>
      <c r="D6751" s="1" t="s">
        <v>13636</v>
      </c>
      <c r="E6751" s="1" t="s">
        <v>12</v>
      </c>
      <c r="F6751" s="1" t="s">
        <v>193</v>
      </c>
      <c r="G6751" s="1" t="s">
        <v>11807</v>
      </c>
      <c r="H6751" s="1" t="s">
        <v>15835</v>
      </c>
      <c r="I6751" s="5">
        <v>588</v>
      </c>
      <c r="J6751" s="5">
        <v>8612122</v>
      </c>
      <c r="K6751" s="3">
        <f>+Tabella2026[[#This Row],[POP_2024]]/SUM(Tabella2026[POP_2024])</f>
        <v>9.9756607450149174E-6</v>
      </c>
      <c r="L6751" s="3">
        <f>+Tabella2026[[#This Row],[INCIDENZA POPOLAZIONE]]*(PLAFOND/2)</f>
        <v>2936.8270415868328</v>
      </c>
      <c r="M6751" s="3">
        <f>+IFERROR(Tabella2026[[#This Row],[reddito_2024]]/Tabella2026[[#This Row],[POP_2024]],"")</f>
        <v>14646.465986394558</v>
      </c>
      <c r="N6751" s="3">
        <f>+IF(Tabella2026[[#This Row],[REDDITO COMPLESSIVO PROCAPITE]]&lt;media_aggr_reddito_pc,(media_aggr_reddito_pc-Tabella2026[[#This Row],[REDDITO COMPLESSIVO PROCAPITE]]),0)</f>
        <v>3178.600076214183</v>
      </c>
      <c r="O6751" s="3">
        <f>+Tabella2026[[#This Row],[DIFFERENZA REDDITO INFERIORE ALLA MEDIA DALLA MEDIA]]*Tabella2026[[#This Row],[POP_2024]]</f>
        <v>1869016.8448139396</v>
      </c>
      <c r="P6751" s="3">
        <f>+Tabella2026[[#This Row],[POPOLAZIONE PER DIFFERENZA ]]/SUM(Tabella2026[[POPOLAZIONE PER DIFFERENZA ]])</f>
        <v>1.6581582992920178E-5</v>
      </c>
      <c r="Q6751" s="3">
        <f>+Tabella2026[[#This Row],[INCIDENZA POPOLAZIONE PER DIFFERENZA]]*(PLAFOND-SUM(Tabella2026[CONTRIBUTO SULLA BASE DELLA POPOLAZIONE]))</f>
        <v>4881.6055969284753</v>
      </c>
      <c r="R6751" s="3">
        <f>+Tabella2026[[#This Row],[CONTRIBUTO SULLA BASE DELLA POPOLAZIONE]]+Tabella2026[[#This Row],[CONTRIBUTO SULLA BASE DEL REDDITO]]</f>
        <v>7818.4326385153081</v>
      </c>
      <c r="S6751" s="3">
        <f>+Tabella2026[[#This Row],[CONTRIBUTO TOTALE]]/(PLAFOND/N_TESSERE)</f>
        <v>15.636865277030616</v>
      </c>
      <c r="T6751" s="3">
        <f>+MAX(CEILING(Tabella2026[[#This Row],[preDEF1]],1),1)</f>
        <v>16</v>
      </c>
      <c r="U6751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751" s="21">
        <f>+Tabella2026[[#This Row],[DEF - n. card]]*(PLAFOND/N_TESSERE)</f>
        <v>8000</v>
      </c>
      <c r="W6751" s="18"/>
    </row>
    <row r="6752" spans="2:23" x14ac:dyDescent="0.25">
      <c r="B6752" s="1" t="s">
        <v>13641</v>
      </c>
      <c r="C6752" s="2">
        <v>5024</v>
      </c>
      <c r="D6752" s="1" t="s">
        <v>13642</v>
      </c>
      <c r="E6752" s="1" t="s">
        <v>18</v>
      </c>
      <c r="F6752" s="1" t="s">
        <v>182</v>
      </c>
      <c r="G6752" s="1" t="s">
        <v>11807</v>
      </c>
      <c r="H6752" s="1" t="s">
        <v>15835</v>
      </c>
      <c r="I6752" s="5">
        <v>587</v>
      </c>
      <c r="J6752" s="5">
        <v>9005461</v>
      </c>
      <c r="K6752" s="3">
        <f>+Tabella2026[[#This Row],[POP_2024]]/SUM(Tabella2026[POP_2024])</f>
        <v>9.958695335584621E-6</v>
      </c>
      <c r="L6752" s="3">
        <f>+Tabella2026[[#This Row],[INCIDENZA POPOLAZIONE]]*(PLAFOND/2)</f>
        <v>2931.8324377746108</v>
      </c>
      <c r="M6752" s="3">
        <f>+IFERROR(Tabella2026[[#This Row],[reddito_2024]]/Tabella2026[[#This Row],[POP_2024]],"")</f>
        <v>15341.500851788756</v>
      </c>
      <c r="N6752" s="3">
        <f>+IF(Tabella2026[[#This Row],[REDDITO COMPLESSIVO PROCAPITE]]&lt;media_aggr_reddito_pc,(media_aggr_reddito_pc-Tabella2026[[#This Row],[REDDITO COMPLESSIVO PROCAPITE]]),0)</f>
        <v>2483.5652108199847</v>
      </c>
      <c r="O6752" s="3">
        <f>+Tabella2026[[#This Row],[DIFFERENZA REDDITO INFERIORE ALLA MEDIA DALLA MEDIA]]*Tabella2026[[#This Row],[POP_2024]]</f>
        <v>1457852.7787513309</v>
      </c>
      <c r="P6752" s="3">
        <f>+Tabella2026[[#This Row],[POPOLAZIONE PER DIFFERENZA ]]/SUM(Tabella2026[[POPOLAZIONE PER DIFFERENZA ]])</f>
        <v>1.2933808975237438E-5</v>
      </c>
      <c r="Q6752" s="3">
        <f>+Tabella2026[[#This Row],[INCIDENZA POPOLAZIONE PER DIFFERENZA]]*(PLAFOND-SUM(Tabella2026[CONTRIBUTO SULLA BASE DELLA POPOLAZIONE]))</f>
        <v>3807.7036619531859</v>
      </c>
      <c r="R6752" s="3">
        <f>+Tabella2026[[#This Row],[CONTRIBUTO SULLA BASE DELLA POPOLAZIONE]]+Tabella2026[[#This Row],[CONTRIBUTO SULLA BASE DEL REDDITO]]</f>
        <v>6739.5360997277967</v>
      </c>
      <c r="S6752" s="3">
        <f>+Tabella2026[[#This Row],[CONTRIBUTO TOTALE]]/(PLAFOND/N_TESSERE)</f>
        <v>13.479072199455594</v>
      </c>
      <c r="T6752" s="3">
        <f>+MAX(CEILING(Tabella2026[[#This Row],[preDEF1]],1),1)</f>
        <v>14</v>
      </c>
      <c r="U6752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752" s="21">
        <f>+Tabella2026[[#This Row],[DEF - n. card]]*(PLAFOND/N_TESSERE)</f>
        <v>7000</v>
      </c>
      <c r="W6752" s="18"/>
    </row>
    <row r="6753" spans="2:23" x14ac:dyDescent="0.25">
      <c r="B6753" s="1" t="s">
        <v>13307</v>
      </c>
      <c r="C6753" s="2">
        <v>77007</v>
      </c>
      <c r="D6753" s="1" t="s">
        <v>13308</v>
      </c>
      <c r="E6753" s="1" t="s">
        <v>213</v>
      </c>
      <c r="F6753" s="1" t="s">
        <v>237</v>
      </c>
      <c r="G6753" s="1" t="s">
        <v>11807</v>
      </c>
      <c r="H6753" s="1" t="s">
        <v>15836</v>
      </c>
      <c r="I6753" s="5">
        <v>587</v>
      </c>
      <c r="J6753" s="5">
        <v>5267870</v>
      </c>
      <c r="K6753" s="3">
        <f>+Tabella2026[[#This Row],[POP_2024]]/SUM(Tabella2026[POP_2024])</f>
        <v>9.958695335584621E-6</v>
      </c>
      <c r="L6753" s="3">
        <f>+Tabella2026[[#This Row],[INCIDENZA POPOLAZIONE]]*(PLAFOND/2)</f>
        <v>2931.8324377746108</v>
      </c>
      <c r="M6753" s="3">
        <f>+IFERROR(Tabella2026[[#This Row],[reddito_2024]]/Tabella2026[[#This Row],[POP_2024]],"")</f>
        <v>8974.2248722316872</v>
      </c>
      <c r="N6753" s="3">
        <f>+IF(Tabella2026[[#This Row],[REDDITO COMPLESSIVO PROCAPITE]]&lt;media_aggr_reddito_pc,(media_aggr_reddito_pc-Tabella2026[[#This Row],[REDDITO COMPLESSIVO PROCAPITE]]),0)</f>
        <v>8850.8411903770539</v>
      </c>
      <c r="O6753" s="3">
        <f>+Tabella2026[[#This Row],[DIFFERENZA REDDITO INFERIORE ALLA MEDIA DALLA MEDIA]]*Tabella2026[[#This Row],[POP_2024]]</f>
        <v>5195443.7787513305</v>
      </c>
      <c r="P6753" s="3">
        <f>+Tabella2026[[#This Row],[POPOLAZIONE PER DIFFERENZA ]]/SUM(Tabella2026[[POPOLAZIONE PER DIFFERENZA ]])</f>
        <v>4.6093047497917058E-5</v>
      </c>
      <c r="Q6753" s="3">
        <f>+Tabella2026[[#This Row],[INCIDENZA POPOLAZIONE PER DIFFERENZA]]*(PLAFOND-SUM(Tabella2026[CONTRIBUTO SULLA BASE DELLA POPOLAZIONE]))</f>
        <v>13569.758613601214</v>
      </c>
      <c r="R6753" s="3">
        <f>+Tabella2026[[#This Row],[CONTRIBUTO SULLA BASE DELLA POPOLAZIONE]]+Tabella2026[[#This Row],[CONTRIBUTO SULLA BASE DEL REDDITO]]</f>
        <v>16501.591051375824</v>
      </c>
      <c r="S6753" s="3">
        <f>+Tabella2026[[#This Row],[CONTRIBUTO TOTALE]]/(PLAFOND/N_TESSERE)</f>
        <v>33.003182102751651</v>
      </c>
      <c r="T6753" s="3">
        <f>+MAX(CEILING(Tabella2026[[#This Row],[preDEF1]],1),1)</f>
        <v>34</v>
      </c>
      <c r="U6753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6753" s="21">
        <f>+Tabella2026[[#This Row],[DEF - n. card]]*(PLAFOND/N_TESSERE)</f>
        <v>17000</v>
      </c>
      <c r="W6753" s="18"/>
    </row>
    <row r="6754" spans="2:23" x14ac:dyDescent="0.25">
      <c r="B6754" s="1" t="s">
        <v>13573</v>
      </c>
      <c r="C6754" s="2">
        <v>12140</v>
      </c>
      <c r="D6754" s="1" t="s">
        <v>13574</v>
      </c>
      <c r="E6754" s="1" t="s">
        <v>12</v>
      </c>
      <c r="F6754" s="1" t="s">
        <v>157</v>
      </c>
      <c r="G6754" s="1" t="s">
        <v>11807</v>
      </c>
      <c r="H6754" s="1" t="s">
        <v>15835</v>
      </c>
      <c r="I6754" s="5">
        <v>585</v>
      </c>
      <c r="J6754" s="5">
        <v>15585578</v>
      </c>
      <c r="K6754" s="3">
        <f>+Tabella2026[[#This Row],[POP_2024]]/SUM(Tabella2026[POP_2024])</f>
        <v>9.924764516724025E-6</v>
      </c>
      <c r="L6754" s="3">
        <f>+Tabella2026[[#This Row],[INCIDENZA POPOLAZIONE]]*(PLAFOND/2)</f>
        <v>2921.8432301501653</v>
      </c>
      <c r="M6754" s="3">
        <f>+IFERROR(Tabella2026[[#This Row],[reddito_2024]]/Tabella2026[[#This Row],[POP_2024]],"")</f>
        <v>26642.013675213675</v>
      </c>
      <c r="N6754" s="3">
        <f>+IF(Tabella2026[[#This Row],[REDDITO COMPLESSIVO PROCAPITE]]&lt;media_aggr_reddito_pc,(media_aggr_reddito_pc-Tabella2026[[#This Row],[REDDITO COMPLESSIVO PROCAPITE]]),0)</f>
        <v>0</v>
      </c>
      <c r="O6754" s="3">
        <f>+Tabella2026[[#This Row],[DIFFERENZA REDDITO INFERIORE ALLA MEDIA DALLA MEDIA]]*Tabella2026[[#This Row],[POP_2024]]</f>
        <v>0</v>
      </c>
      <c r="P6754" s="3">
        <f>+Tabella2026[[#This Row],[POPOLAZIONE PER DIFFERENZA ]]/SUM(Tabella2026[[POPOLAZIONE PER DIFFERENZA ]])</f>
        <v>0</v>
      </c>
      <c r="Q6754" s="3">
        <f>+Tabella2026[[#This Row],[INCIDENZA POPOLAZIONE PER DIFFERENZA]]*(PLAFOND-SUM(Tabella2026[CONTRIBUTO SULLA BASE DELLA POPOLAZIONE]))</f>
        <v>0</v>
      </c>
      <c r="R6754" s="3">
        <f>+Tabella2026[[#This Row],[CONTRIBUTO SULLA BASE DELLA POPOLAZIONE]]+Tabella2026[[#This Row],[CONTRIBUTO SULLA BASE DEL REDDITO]]</f>
        <v>2921.8432301501653</v>
      </c>
      <c r="S6754" s="3">
        <f>+Tabella2026[[#This Row],[CONTRIBUTO TOTALE]]/(PLAFOND/N_TESSERE)</f>
        <v>5.8436864603003302</v>
      </c>
      <c r="T6754" s="3">
        <f>+MAX(CEILING(Tabella2026[[#This Row],[preDEF1]],1),1)</f>
        <v>6</v>
      </c>
      <c r="U675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54" s="21">
        <f>+Tabella2026[[#This Row],[DEF - n. card]]*(PLAFOND/N_TESSERE)</f>
        <v>3000</v>
      </c>
      <c r="W6754" s="18"/>
    </row>
    <row r="6755" spans="2:23" x14ac:dyDescent="0.25">
      <c r="B6755" s="1" t="s">
        <v>13431</v>
      </c>
      <c r="C6755" s="2">
        <v>30025</v>
      </c>
      <c r="D6755" s="1" t="s">
        <v>13432</v>
      </c>
      <c r="E6755" s="1" t="s">
        <v>48</v>
      </c>
      <c r="F6755" s="1" t="s">
        <v>120</v>
      </c>
      <c r="G6755" s="1" t="s">
        <v>11807</v>
      </c>
      <c r="H6755" s="1" t="s">
        <v>15835</v>
      </c>
      <c r="I6755" s="5">
        <v>584</v>
      </c>
      <c r="J6755" s="5">
        <v>10720355</v>
      </c>
      <c r="K6755" s="3">
        <f>+Tabella2026[[#This Row],[POP_2024]]/SUM(Tabella2026[POP_2024])</f>
        <v>9.9077991072937287E-6</v>
      </c>
      <c r="L6755" s="3">
        <f>+Tabella2026[[#This Row],[INCIDENZA POPOLAZIONE]]*(PLAFOND/2)</f>
        <v>2916.8486263379432</v>
      </c>
      <c r="M6755" s="3">
        <f>+IFERROR(Tabella2026[[#This Row],[reddito_2024]]/Tabella2026[[#This Row],[POP_2024]],"")</f>
        <v>18356.772260273974</v>
      </c>
      <c r="N6755" s="3">
        <f>+IF(Tabella2026[[#This Row],[REDDITO COMPLESSIVO PROCAPITE]]&lt;media_aggr_reddito_pc,(media_aggr_reddito_pc-Tabella2026[[#This Row],[REDDITO COMPLESSIVO PROCAPITE]]),0)</f>
        <v>0</v>
      </c>
      <c r="O6755" s="3">
        <f>+Tabella2026[[#This Row],[DIFFERENZA REDDITO INFERIORE ALLA MEDIA DALLA MEDIA]]*Tabella2026[[#This Row],[POP_2024]]</f>
        <v>0</v>
      </c>
      <c r="P6755" s="3">
        <f>+Tabella2026[[#This Row],[POPOLAZIONE PER DIFFERENZA ]]/SUM(Tabella2026[[POPOLAZIONE PER DIFFERENZA ]])</f>
        <v>0</v>
      </c>
      <c r="Q6755" s="3">
        <f>+Tabella2026[[#This Row],[INCIDENZA POPOLAZIONE PER DIFFERENZA]]*(PLAFOND-SUM(Tabella2026[CONTRIBUTO SULLA BASE DELLA POPOLAZIONE]))</f>
        <v>0</v>
      </c>
      <c r="R6755" s="3">
        <f>+Tabella2026[[#This Row],[CONTRIBUTO SULLA BASE DELLA POPOLAZIONE]]+Tabella2026[[#This Row],[CONTRIBUTO SULLA BASE DEL REDDITO]]</f>
        <v>2916.8486263379432</v>
      </c>
      <c r="S6755" s="3">
        <f>+Tabella2026[[#This Row],[CONTRIBUTO TOTALE]]/(PLAFOND/N_TESSERE)</f>
        <v>5.8336972526758863</v>
      </c>
      <c r="T6755" s="3">
        <f>+MAX(CEILING(Tabella2026[[#This Row],[preDEF1]],1),1)</f>
        <v>6</v>
      </c>
      <c r="U6755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55" s="21">
        <f>+Tabella2026[[#This Row],[DEF - n. card]]*(PLAFOND/N_TESSERE)</f>
        <v>3000</v>
      </c>
      <c r="W6755" s="18"/>
    </row>
    <row r="6756" spans="2:23" x14ac:dyDescent="0.25">
      <c r="B6756" s="1" t="s">
        <v>13585</v>
      </c>
      <c r="C6756" s="2">
        <v>4158</v>
      </c>
      <c r="D6756" s="1" t="s">
        <v>13586</v>
      </c>
      <c r="E6756" s="1" t="s">
        <v>18</v>
      </c>
      <c r="F6756" s="1" t="s">
        <v>263</v>
      </c>
      <c r="G6756" s="1" t="s">
        <v>11807</v>
      </c>
      <c r="H6756" s="1" t="s">
        <v>15835</v>
      </c>
      <c r="I6756" s="5">
        <v>584</v>
      </c>
      <c r="J6756" s="5">
        <v>9248915</v>
      </c>
      <c r="K6756" s="3">
        <f>+Tabella2026[[#This Row],[POP_2024]]/SUM(Tabella2026[POP_2024])</f>
        <v>9.9077991072937287E-6</v>
      </c>
      <c r="L6756" s="3">
        <f>+Tabella2026[[#This Row],[INCIDENZA POPOLAZIONE]]*(PLAFOND/2)</f>
        <v>2916.8486263379432</v>
      </c>
      <c r="M6756" s="3">
        <f>+IFERROR(Tabella2026[[#This Row],[reddito_2024]]/Tabella2026[[#This Row],[POP_2024]],"")</f>
        <v>15837.183219178081</v>
      </c>
      <c r="N6756" s="3">
        <f>+IF(Tabella2026[[#This Row],[REDDITO COMPLESSIVO PROCAPITE]]&lt;media_aggr_reddito_pc,(media_aggr_reddito_pc-Tabella2026[[#This Row],[REDDITO COMPLESSIVO PROCAPITE]]),0)</f>
        <v>1987.8828434306597</v>
      </c>
      <c r="O6756" s="3">
        <f>+Tabella2026[[#This Row],[DIFFERENZA REDDITO INFERIORE ALLA MEDIA DALLA MEDIA]]*Tabella2026[[#This Row],[POP_2024]]</f>
        <v>1160923.5805635052</v>
      </c>
      <c r="P6756" s="3">
        <f>+Tabella2026[[#This Row],[POPOLAZIONE PER DIFFERENZA ]]/SUM(Tabella2026[[POPOLAZIONE PER DIFFERENZA ]])</f>
        <v>1.0299506263394937E-5</v>
      </c>
      <c r="Q6756" s="3">
        <f>+Tabella2026[[#This Row],[INCIDENZA POPOLAZIONE PER DIFFERENZA]]*(PLAFOND-SUM(Tabella2026[CONTRIBUTO SULLA BASE DELLA POPOLAZIONE]))</f>
        <v>3032.1669193137841</v>
      </c>
      <c r="R6756" s="3">
        <f>+Tabella2026[[#This Row],[CONTRIBUTO SULLA BASE DELLA POPOLAZIONE]]+Tabella2026[[#This Row],[CONTRIBUTO SULLA BASE DEL REDDITO]]</f>
        <v>5949.0155456517277</v>
      </c>
      <c r="S6756" s="3">
        <f>+Tabella2026[[#This Row],[CONTRIBUTO TOTALE]]/(PLAFOND/N_TESSERE)</f>
        <v>11.898031091303455</v>
      </c>
      <c r="T6756" s="3">
        <f>+MAX(CEILING(Tabella2026[[#This Row],[preDEF1]],1),1)</f>
        <v>12</v>
      </c>
      <c r="U6756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756" s="21">
        <f>+Tabella2026[[#This Row],[DEF - n. card]]*(PLAFOND/N_TESSERE)</f>
        <v>6000</v>
      </c>
      <c r="W6756" s="18"/>
    </row>
    <row r="6757" spans="2:23" x14ac:dyDescent="0.25">
      <c r="B6757" s="1" t="s">
        <v>13457</v>
      </c>
      <c r="C6757" s="2">
        <v>6104</v>
      </c>
      <c r="D6757" s="1" t="s">
        <v>13458</v>
      </c>
      <c r="E6757" s="1" t="s">
        <v>18</v>
      </c>
      <c r="F6757" s="1" t="s">
        <v>138</v>
      </c>
      <c r="G6757" s="1" t="s">
        <v>11807</v>
      </c>
      <c r="H6757" s="1" t="s">
        <v>15835</v>
      </c>
      <c r="I6757" s="5">
        <v>583</v>
      </c>
      <c r="J6757" s="5">
        <v>9282822</v>
      </c>
      <c r="K6757" s="3">
        <f>+Tabella2026[[#This Row],[POP_2024]]/SUM(Tabella2026[POP_2024])</f>
        <v>9.8908336978634306E-6</v>
      </c>
      <c r="L6757" s="3">
        <f>+Tabella2026[[#This Row],[INCIDENZA POPOLAZIONE]]*(PLAFOND/2)</f>
        <v>2911.8540225257207</v>
      </c>
      <c r="M6757" s="3">
        <f>+IFERROR(Tabella2026[[#This Row],[reddito_2024]]/Tabella2026[[#This Row],[POP_2024]],"")</f>
        <v>15922.507718696397</v>
      </c>
      <c r="N6757" s="3">
        <f>+IF(Tabella2026[[#This Row],[REDDITO COMPLESSIVO PROCAPITE]]&lt;media_aggr_reddito_pc,(media_aggr_reddito_pc-Tabella2026[[#This Row],[REDDITO COMPLESSIVO PROCAPITE]]),0)</f>
        <v>1902.5583439123438</v>
      </c>
      <c r="O6757" s="3">
        <f>+Tabella2026[[#This Row],[DIFFERENZA REDDITO INFERIORE ALLA MEDIA DALLA MEDIA]]*Tabella2026[[#This Row],[POP_2024]]</f>
        <v>1109191.5145008964</v>
      </c>
      <c r="P6757" s="3">
        <f>+Tabella2026[[#This Row],[POPOLAZIONE PER DIFFERENZA ]]/SUM(Tabella2026[[POPOLAZIONE PER DIFFERENZA ]])</f>
        <v>9.8405486305664487E-6</v>
      </c>
      <c r="Q6757" s="3">
        <f>+Tabella2026[[#This Row],[INCIDENZA POPOLAZIONE PER DIFFERENZA]]*(PLAFOND-SUM(Tabella2026[CONTRIBUTO SULLA BASE DELLA POPOLAZIONE]))</f>
        <v>2897.0501364273014</v>
      </c>
      <c r="R6757" s="3">
        <f>+Tabella2026[[#This Row],[CONTRIBUTO SULLA BASE DELLA POPOLAZIONE]]+Tabella2026[[#This Row],[CONTRIBUTO SULLA BASE DEL REDDITO]]</f>
        <v>5808.9041589530225</v>
      </c>
      <c r="S6757" s="3">
        <f>+Tabella2026[[#This Row],[CONTRIBUTO TOTALE]]/(PLAFOND/N_TESSERE)</f>
        <v>11.617808317906045</v>
      </c>
      <c r="T6757" s="3">
        <f>+MAX(CEILING(Tabella2026[[#This Row],[preDEF1]],1),1)</f>
        <v>12</v>
      </c>
      <c r="U6757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757" s="21">
        <f>+Tabella2026[[#This Row],[DEF - n. card]]*(PLAFOND/N_TESSERE)</f>
        <v>6000</v>
      </c>
      <c r="W6757" s="18"/>
    </row>
    <row r="6758" spans="2:23" x14ac:dyDescent="0.25">
      <c r="B6758" s="1" t="s">
        <v>13621</v>
      </c>
      <c r="C6758" s="2">
        <v>16015</v>
      </c>
      <c r="D6758" s="1" t="s">
        <v>13622</v>
      </c>
      <c r="E6758" s="1" t="s">
        <v>12</v>
      </c>
      <c r="F6758" s="1" t="s">
        <v>93</v>
      </c>
      <c r="G6758" s="1" t="s">
        <v>11807</v>
      </c>
      <c r="H6758" s="1" t="s">
        <v>15835</v>
      </c>
      <c r="I6758" s="5">
        <v>582</v>
      </c>
      <c r="J6758" s="5">
        <v>11831772</v>
      </c>
      <c r="K6758" s="3">
        <f>+Tabella2026[[#This Row],[POP_2024]]/SUM(Tabella2026[POP_2024])</f>
        <v>9.8738682884331326E-6</v>
      </c>
      <c r="L6758" s="3">
        <f>+Tabella2026[[#This Row],[INCIDENZA POPOLAZIONE]]*(PLAFOND/2)</f>
        <v>2906.8594187134977</v>
      </c>
      <c r="M6758" s="3">
        <f>+IFERROR(Tabella2026[[#This Row],[reddito_2024]]/Tabella2026[[#This Row],[POP_2024]],"")</f>
        <v>20329.505154639177</v>
      </c>
      <c r="N6758" s="3">
        <f>+IF(Tabella2026[[#This Row],[REDDITO COMPLESSIVO PROCAPITE]]&lt;media_aggr_reddito_pc,(media_aggr_reddito_pc-Tabella2026[[#This Row],[REDDITO COMPLESSIVO PROCAPITE]]),0)</f>
        <v>0</v>
      </c>
      <c r="O6758" s="3">
        <f>+Tabella2026[[#This Row],[DIFFERENZA REDDITO INFERIORE ALLA MEDIA DALLA MEDIA]]*Tabella2026[[#This Row],[POP_2024]]</f>
        <v>0</v>
      </c>
      <c r="P6758" s="3">
        <f>+Tabella2026[[#This Row],[POPOLAZIONE PER DIFFERENZA ]]/SUM(Tabella2026[[POPOLAZIONE PER DIFFERENZA ]])</f>
        <v>0</v>
      </c>
      <c r="Q6758" s="3">
        <f>+Tabella2026[[#This Row],[INCIDENZA POPOLAZIONE PER DIFFERENZA]]*(PLAFOND-SUM(Tabella2026[CONTRIBUTO SULLA BASE DELLA POPOLAZIONE]))</f>
        <v>0</v>
      </c>
      <c r="R6758" s="3">
        <f>+Tabella2026[[#This Row],[CONTRIBUTO SULLA BASE DELLA POPOLAZIONE]]+Tabella2026[[#This Row],[CONTRIBUTO SULLA BASE DEL REDDITO]]</f>
        <v>2906.8594187134977</v>
      </c>
      <c r="S6758" s="3">
        <f>+Tabella2026[[#This Row],[CONTRIBUTO TOTALE]]/(PLAFOND/N_TESSERE)</f>
        <v>5.813718837426995</v>
      </c>
      <c r="T6758" s="3">
        <f>+MAX(CEILING(Tabella2026[[#This Row],[preDEF1]],1),1)</f>
        <v>6</v>
      </c>
      <c r="U6758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58" s="21">
        <f>+Tabella2026[[#This Row],[DEF - n. card]]*(PLAFOND/N_TESSERE)</f>
        <v>3000</v>
      </c>
      <c r="W6758" s="18"/>
    </row>
    <row r="6759" spans="2:23" x14ac:dyDescent="0.25">
      <c r="B6759" s="1" t="s">
        <v>13489</v>
      </c>
      <c r="C6759" s="2">
        <v>22184</v>
      </c>
      <c r="D6759" s="1" t="s">
        <v>13490</v>
      </c>
      <c r="E6759" s="1" t="s">
        <v>99</v>
      </c>
      <c r="F6759" s="1" t="s">
        <v>98</v>
      </c>
      <c r="G6759" s="1" t="s">
        <v>11807</v>
      </c>
      <c r="H6759" s="1" t="s">
        <v>15835</v>
      </c>
      <c r="I6759" s="5">
        <v>582</v>
      </c>
      <c r="J6759" s="5">
        <v>13763110</v>
      </c>
      <c r="K6759" s="3">
        <f>+Tabella2026[[#This Row],[POP_2024]]/SUM(Tabella2026[POP_2024])</f>
        <v>9.8738682884331326E-6</v>
      </c>
      <c r="L6759" s="3">
        <f>+Tabella2026[[#This Row],[INCIDENZA POPOLAZIONE]]*(PLAFOND/2)</f>
        <v>2906.8594187134977</v>
      </c>
      <c r="M6759" s="3">
        <f>+IFERROR(Tabella2026[[#This Row],[reddito_2024]]/Tabella2026[[#This Row],[POP_2024]],"")</f>
        <v>23647.95532646048</v>
      </c>
      <c r="N6759" s="3">
        <f>+IF(Tabella2026[[#This Row],[REDDITO COMPLESSIVO PROCAPITE]]&lt;media_aggr_reddito_pc,(media_aggr_reddito_pc-Tabella2026[[#This Row],[REDDITO COMPLESSIVO PROCAPITE]]),0)</f>
        <v>0</v>
      </c>
      <c r="O6759" s="3">
        <f>+Tabella2026[[#This Row],[DIFFERENZA REDDITO INFERIORE ALLA MEDIA DALLA MEDIA]]*Tabella2026[[#This Row],[POP_2024]]</f>
        <v>0</v>
      </c>
      <c r="P6759" s="3">
        <f>+Tabella2026[[#This Row],[POPOLAZIONE PER DIFFERENZA ]]/SUM(Tabella2026[[POPOLAZIONE PER DIFFERENZA ]])</f>
        <v>0</v>
      </c>
      <c r="Q6759" s="3">
        <f>+Tabella2026[[#This Row],[INCIDENZA POPOLAZIONE PER DIFFERENZA]]*(PLAFOND-SUM(Tabella2026[CONTRIBUTO SULLA BASE DELLA POPOLAZIONE]))</f>
        <v>0</v>
      </c>
      <c r="R6759" s="3">
        <f>+Tabella2026[[#This Row],[CONTRIBUTO SULLA BASE DELLA POPOLAZIONE]]+Tabella2026[[#This Row],[CONTRIBUTO SULLA BASE DEL REDDITO]]</f>
        <v>2906.8594187134977</v>
      </c>
      <c r="S6759" s="3">
        <f>+Tabella2026[[#This Row],[CONTRIBUTO TOTALE]]/(PLAFOND/N_TESSERE)</f>
        <v>5.813718837426995</v>
      </c>
      <c r="T6759" s="3">
        <f>+MAX(CEILING(Tabella2026[[#This Row],[preDEF1]],1),1)</f>
        <v>6</v>
      </c>
      <c r="U6759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59" s="21">
        <f>+Tabella2026[[#This Row],[DEF - n. card]]*(PLAFOND/N_TESSERE)</f>
        <v>3000</v>
      </c>
      <c r="W6759" s="18"/>
    </row>
    <row r="6760" spans="2:23" x14ac:dyDescent="0.25">
      <c r="B6760" s="1" t="s">
        <v>13667</v>
      </c>
      <c r="C6760" s="2">
        <v>5004</v>
      </c>
      <c r="D6760" s="1" t="s">
        <v>13668</v>
      </c>
      <c r="E6760" s="1" t="s">
        <v>18</v>
      </c>
      <c r="F6760" s="1" t="s">
        <v>182</v>
      </c>
      <c r="G6760" s="1" t="s">
        <v>11807</v>
      </c>
      <c r="H6760" s="1" t="s">
        <v>15835</v>
      </c>
      <c r="I6760" s="5">
        <v>581</v>
      </c>
      <c r="J6760" s="5">
        <v>8757873</v>
      </c>
      <c r="K6760" s="3">
        <f>+Tabella2026[[#This Row],[POP_2024]]/SUM(Tabella2026[POP_2024])</f>
        <v>9.8569028790028363E-6</v>
      </c>
      <c r="L6760" s="3">
        <f>+Tabella2026[[#This Row],[INCIDENZA POPOLAZIONE]]*(PLAFOND/2)</f>
        <v>2901.8648149012756</v>
      </c>
      <c r="M6760" s="3">
        <f>+IFERROR(Tabella2026[[#This Row],[reddito_2024]]/Tabella2026[[#This Row],[POP_2024]],"")</f>
        <v>15073.7917383821</v>
      </c>
      <c r="N6760" s="3">
        <f>+IF(Tabella2026[[#This Row],[REDDITO COMPLESSIVO PROCAPITE]]&lt;media_aggr_reddito_pc,(media_aggr_reddito_pc-Tabella2026[[#This Row],[REDDITO COMPLESSIVO PROCAPITE]]),0)</f>
        <v>2751.2743242266406</v>
      </c>
      <c r="O6760" s="3">
        <f>+Tabella2026[[#This Row],[DIFFERENZA REDDITO INFERIORE ALLA MEDIA DALLA MEDIA]]*Tabella2026[[#This Row],[POP_2024]]</f>
        <v>1598490.3823756783</v>
      </c>
      <c r="P6760" s="3">
        <f>+Tabella2026[[#This Row],[POPOLAZIONE PER DIFFERENZA ]]/SUM(Tabella2026[[POPOLAZIONE PER DIFFERENZA ]])</f>
        <v>1.4181520627967179E-5</v>
      </c>
      <c r="Q6760" s="3">
        <f>+Tabella2026[[#This Row],[INCIDENZA POPOLAZIONE PER DIFFERENZA]]*(PLAFOND-SUM(Tabella2026[CONTRIBUTO SULLA BASE DELLA POPOLAZIONE]))</f>
        <v>4175.0290367330836</v>
      </c>
      <c r="R6760" s="3">
        <f>+Tabella2026[[#This Row],[CONTRIBUTO SULLA BASE DELLA POPOLAZIONE]]+Tabella2026[[#This Row],[CONTRIBUTO SULLA BASE DEL REDDITO]]</f>
        <v>7076.8938516343587</v>
      </c>
      <c r="S6760" s="3">
        <f>+Tabella2026[[#This Row],[CONTRIBUTO TOTALE]]/(PLAFOND/N_TESSERE)</f>
        <v>14.153787703268717</v>
      </c>
      <c r="T6760" s="3">
        <f>+MAX(CEILING(Tabella2026[[#This Row],[preDEF1]],1),1)</f>
        <v>15</v>
      </c>
      <c r="U676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760" s="21">
        <f>+Tabella2026[[#This Row],[DEF - n. card]]*(PLAFOND/N_TESSERE)</f>
        <v>7500</v>
      </c>
      <c r="W6760" s="18"/>
    </row>
    <row r="6761" spans="2:23" x14ac:dyDescent="0.25">
      <c r="B6761" s="1" t="s">
        <v>13655</v>
      </c>
      <c r="C6761" s="2">
        <v>103014</v>
      </c>
      <c r="D6761" s="1" t="s">
        <v>13656</v>
      </c>
      <c r="E6761" s="1" t="s">
        <v>18</v>
      </c>
      <c r="F6761" s="1" t="s">
        <v>648</v>
      </c>
      <c r="G6761" s="1" t="s">
        <v>11807</v>
      </c>
      <c r="H6761" s="1" t="s">
        <v>15835</v>
      </c>
      <c r="I6761" s="5">
        <v>581</v>
      </c>
      <c r="J6761" s="5">
        <v>8111492</v>
      </c>
      <c r="K6761" s="3">
        <f>+Tabella2026[[#This Row],[POP_2024]]/SUM(Tabella2026[POP_2024])</f>
        <v>9.8569028790028363E-6</v>
      </c>
      <c r="L6761" s="3">
        <f>+Tabella2026[[#This Row],[INCIDENZA POPOLAZIONE]]*(PLAFOND/2)</f>
        <v>2901.8648149012756</v>
      </c>
      <c r="M6761" s="3">
        <f>+IFERROR(Tabella2026[[#This Row],[reddito_2024]]/Tabella2026[[#This Row],[POP_2024]],"")</f>
        <v>13961.259896729776</v>
      </c>
      <c r="N6761" s="3">
        <f>+IF(Tabella2026[[#This Row],[REDDITO COMPLESSIVO PROCAPITE]]&lt;media_aggr_reddito_pc,(media_aggr_reddito_pc-Tabella2026[[#This Row],[REDDITO COMPLESSIVO PROCAPITE]]),0)</f>
        <v>3863.8061658789647</v>
      </c>
      <c r="O6761" s="3">
        <f>+Tabella2026[[#This Row],[DIFFERENZA REDDITO INFERIORE ALLA MEDIA DALLA MEDIA]]*Tabella2026[[#This Row],[POP_2024]]</f>
        <v>2244871.3823756785</v>
      </c>
      <c r="P6761" s="3">
        <f>+Tabella2026[[#This Row],[POPOLAZIONE PER DIFFERENZA ]]/SUM(Tabella2026[[POPOLAZIONE PER DIFFERENZA ]])</f>
        <v>1.9916097192264393E-5</v>
      </c>
      <c r="Q6761" s="3">
        <f>+Tabella2026[[#This Row],[INCIDENZA POPOLAZIONE PER DIFFERENZA]]*(PLAFOND-SUM(Tabella2026[CONTRIBUTO SULLA BASE DELLA POPOLAZIONE]))</f>
        <v>5863.2840763297663</v>
      </c>
      <c r="R6761" s="3">
        <f>+Tabella2026[[#This Row],[CONTRIBUTO SULLA BASE DELLA POPOLAZIONE]]+Tabella2026[[#This Row],[CONTRIBUTO SULLA BASE DEL REDDITO]]</f>
        <v>8765.1488912310415</v>
      </c>
      <c r="S6761" s="3">
        <f>+Tabella2026[[#This Row],[CONTRIBUTO TOTALE]]/(PLAFOND/N_TESSERE)</f>
        <v>17.530297782462082</v>
      </c>
      <c r="T6761" s="3">
        <f>+MAX(CEILING(Tabella2026[[#This Row],[preDEF1]],1),1)</f>
        <v>18</v>
      </c>
      <c r="U6761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761" s="21">
        <f>+Tabella2026[[#This Row],[DEF - n. card]]*(PLAFOND/N_TESSERE)</f>
        <v>9000</v>
      </c>
      <c r="W6761" s="18"/>
    </row>
    <row r="6762" spans="2:23" x14ac:dyDescent="0.25">
      <c r="B6762" s="1" t="s">
        <v>13625</v>
      </c>
      <c r="C6762" s="2">
        <v>58031</v>
      </c>
      <c r="D6762" s="1" t="s">
        <v>13626</v>
      </c>
      <c r="E6762" s="1" t="s">
        <v>8</v>
      </c>
      <c r="F6762" s="1" t="s">
        <v>7</v>
      </c>
      <c r="G6762" s="1" t="s">
        <v>11807</v>
      </c>
      <c r="H6762" s="1" t="s">
        <v>15834</v>
      </c>
      <c r="I6762" s="5">
        <v>580</v>
      </c>
      <c r="J6762" s="5">
        <v>7954402</v>
      </c>
      <c r="K6762" s="3">
        <f>+Tabella2026[[#This Row],[POP_2024]]/SUM(Tabella2026[POP_2024])</f>
        <v>9.8399374695725382E-6</v>
      </c>
      <c r="L6762" s="3">
        <f>+Tabella2026[[#This Row],[INCIDENZA POPOLAZIONE]]*(PLAFOND/2)</f>
        <v>2896.8702110890531</v>
      </c>
      <c r="M6762" s="3">
        <f>+IFERROR(Tabella2026[[#This Row],[reddito_2024]]/Tabella2026[[#This Row],[POP_2024]],"")</f>
        <v>13714.486206896552</v>
      </c>
      <c r="N6762" s="3">
        <f>+IF(Tabella2026[[#This Row],[REDDITO COMPLESSIVO PROCAPITE]]&lt;media_aggr_reddito_pc,(media_aggr_reddito_pc-Tabella2026[[#This Row],[REDDITO COMPLESSIVO PROCAPITE]]),0)</f>
        <v>4110.5798557121889</v>
      </c>
      <c r="O6762" s="3">
        <f>+Tabella2026[[#This Row],[DIFFERENZA REDDITO INFERIORE ALLA MEDIA DALLA MEDIA]]*Tabella2026[[#This Row],[POP_2024]]</f>
        <v>2384136.3163130693</v>
      </c>
      <c r="P6762" s="3">
        <f>+Tabella2026[[#This Row],[POPOLAZIONE PER DIFFERENZA ]]/SUM(Tabella2026[[POPOLAZIONE PER DIFFERENZA ]])</f>
        <v>2.1151630765166072E-5</v>
      </c>
      <c r="Q6762" s="3">
        <f>+Tabella2026[[#This Row],[INCIDENZA POPOLAZIONE PER DIFFERENZA]]*(PLAFOND-SUM(Tabella2026[CONTRIBUTO SULLA BASE DELLA POPOLAZIONE]))</f>
        <v>6227.0242335418434</v>
      </c>
      <c r="R6762" s="3">
        <f>+Tabella2026[[#This Row],[CONTRIBUTO SULLA BASE DELLA POPOLAZIONE]]+Tabella2026[[#This Row],[CONTRIBUTO SULLA BASE DEL REDDITO]]</f>
        <v>9123.894444630896</v>
      </c>
      <c r="S6762" s="3">
        <f>+Tabella2026[[#This Row],[CONTRIBUTO TOTALE]]/(PLAFOND/N_TESSERE)</f>
        <v>18.247788889261791</v>
      </c>
      <c r="T6762" s="3">
        <f>+MAX(CEILING(Tabella2026[[#This Row],[preDEF1]],1),1)</f>
        <v>19</v>
      </c>
      <c r="U6762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762" s="21">
        <f>+Tabella2026[[#This Row],[DEF - n. card]]*(PLAFOND/N_TESSERE)</f>
        <v>9500</v>
      </c>
      <c r="W6762" s="18"/>
    </row>
    <row r="6763" spans="2:23" x14ac:dyDescent="0.25">
      <c r="B6763" s="1" t="s">
        <v>13465</v>
      </c>
      <c r="C6763" s="2">
        <v>65065</v>
      </c>
      <c r="D6763" s="1" t="s">
        <v>13466</v>
      </c>
      <c r="E6763" s="1" t="s">
        <v>15</v>
      </c>
      <c r="F6763" s="1" t="s">
        <v>82</v>
      </c>
      <c r="G6763" s="1" t="s">
        <v>11807</v>
      </c>
      <c r="H6763" s="1" t="s">
        <v>15836</v>
      </c>
      <c r="I6763" s="5">
        <v>580</v>
      </c>
      <c r="J6763" s="5">
        <v>6997730</v>
      </c>
      <c r="K6763" s="3">
        <f>+Tabella2026[[#This Row],[POP_2024]]/SUM(Tabella2026[POP_2024])</f>
        <v>9.8399374695725382E-6</v>
      </c>
      <c r="L6763" s="3">
        <f>+Tabella2026[[#This Row],[INCIDENZA POPOLAZIONE]]*(PLAFOND/2)</f>
        <v>2896.8702110890531</v>
      </c>
      <c r="M6763" s="3">
        <f>+IFERROR(Tabella2026[[#This Row],[reddito_2024]]/Tabella2026[[#This Row],[POP_2024]],"")</f>
        <v>12065.051724137931</v>
      </c>
      <c r="N6763" s="3">
        <f>+IF(Tabella2026[[#This Row],[REDDITO COMPLESSIVO PROCAPITE]]&lt;media_aggr_reddito_pc,(media_aggr_reddito_pc-Tabella2026[[#This Row],[REDDITO COMPLESSIVO PROCAPITE]]),0)</f>
        <v>5760.0143384708099</v>
      </c>
      <c r="O6763" s="3">
        <f>+Tabella2026[[#This Row],[DIFFERENZA REDDITO INFERIORE ALLA MEDIA DALLA MEDIA]]*Tabella2026[[#This Row],[POP_2024]]</f>
        <v>3340808.3163130698</v>
      </c>
      <c r="P6763" s="3">
        <f>+Tabella2026[[#This Row],[POPOLAZIONE PER DIFFERENZA ]]/SUM(Tabella2026[[POPOLAZIONE PER DIFFERENZA ]])</f>
        <v>2.9639053555933971E-5</v>
      </c>
      <c r="Q6763" s="3">
        <f>+Tabella2026[[#This Row],[INCIDENZA POPOLAZIONE PER DIFFERENZA]]*(PLAFOND-SUM(Tabella2026[CONTRIBUTO SULLA BASE DELLA POPOLAZIONE]))</f>
        <v>8725.7151375768299</v>
      </c>
      <c r="R6763" s="3">
        <f>+Tabella2026[[#This Row],[CONTRIBUTO SULLA BASE DELLA POPOLAZIONE]]+Tabella2026[[#This Row],[CONTRIBUTO SULLA BASE DEL REDDITO]]</f>
        <v>11622.585348665883</v>
      </c>
      <c r="S6763" s="3">
        <f>+Tabella2026[[#This Row],[CONTRIBUTO TOTALE]]/(PLAFOND/N_TESSERE)</f>
        <v>23.245170697331766</v>
      </c>
      <c r="T6763" s="3">
        <f>+MAX(CEILING(Tabella2026[[#This Row],[preDEF1]],1),1)</f>
        <v>24</v>
      </c>
      <c r="U6763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763" s="21">
        <f>+Tabella2026[[#This Row],[DEF - n. card]]*(PLAFOND/N_TESSERE)</f>
        <v>12000</v>
      </c>
      <c r="W6763" s="18"/>
    </row>
    <row r="6764" spans="2:23" x14ac:dyDescent="0.25">
      <c r="B6764" s="1" t="s">
        <v>13495</v>
      </c>
      <c r="C6764" s="2">
        <v>6170</v>
      </c>
      <c r="D6764" s="1" t="s">
        <v>13496</v>
      </c>
      <c r="E6764" s="1" t="s">
        <v>18</v>
      </c>
      <c r="F6764" s="1" t="s">
        <v>138</v>
      </c>
      <c r="G6764" s="1" t="s">
        <v>11807</v>
      </c>
      <c r="H6764" s="1" t="s">
        <v>15835</v>
      </c>
      <c r="I6764" s="5">
        <v>580</v>
      </c>
      <c r="J6764" s="5">
        <v>13323861</v>
      </c>
      <c r="K6764" s="3">
        <f>+Tabella2026[[#This Row],[POP_2024]]/SUM(Tabella2026[POP_2024])</f>
        <v>9.8399374695725382E-6</v>
      </c>
      <c r="L6764" s="3">
        <f>+Tabella2026[[#This Row],[INCIDENZA POPOLAZIONE]]*(PLAFOND/2)</f>
        <v>2896.8702110890531</v>
      </c>
      <c r="M6764" s="3">
        <f>+IFERROR(Tabella2026[[#This Row],[reddito_2024]]/Tabella2026[[#This Row],[POP_2024]],"")</f>
        <v>22972.174137931033</v>
      </c>
      <c r="N6764" s="3">
        <f>+IF(Tabella2026[[#This Row],[REDDITO COMPLESSIVO PROCAPITE]]&lt;media_aggr_reddito_pc,(media_aggr_reddito_pc-Tabella2026[[#This Row],[REDDITO COMPLESSIVO PROCAPITE]]),0)</f>
        <v>0</v>
      </c>
      <c r="O6764" s="3">
        <f>+Tabella2026[[#This Row],[DIFFERENZA REDDITO INFERIORE ALLA MEDIA DALLA MEDIA]]*Tabella2026[[#This Row],[POP_2024]]</f>
        <v>0</v>
      </c>
      <c r="P6764" s="3">
        <f>+Tabella2026[[#This Row],[POPOLAZIONE PER DIFFERENZA ]]/SUM(Tabella2026[[POPOLAZIONE PER DIFFERENZA ]])</f>
        <v>0</v>
      </c>
      <c r="Q6764" s="3">
        <f>+Tabella2026[[#This Row],[INCIDENZA POPOLAZIONE PER DIFFERENZA]]*(PLAFOND-SUM(Tabella2026[CONTRIBUTO SULLA BASE DELLA POPOLAZIONE]))</f>
        <v>0</v>
      </c>
      <c r="R6764" s="3">
        <f>+Tabella2026[[#This Row],[CONTRIBUTO SULLA BASE DELLA POPOLAZIONE]]+Tabella2026[[#This Row],[CONTRIBUTO SULLA BASE DEL REDDITO]]</f>
        <v>2896.8702110890531</v>
      </c>
      <c r="S6764" s="3">
        <f>+Tabella2026[[#This Row],[CONTRIBUTO TOTALE]]/(PLAFOND/N_TESSERE)</f>
        <v>5.7937404221781064</v>
      </c>
      <c r="T6764" s="3">
        <f>+MAX(CEILING(Tabella2026[[#This Row],[preDEF1]],1),1)</f>
        <v>6</v>
      </c>
      <c r="U676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64" s="21">
        <f>+Tabella2026[[#This Row],[DEF - n. card]]*(PLAFOND/N_TESSERE)</f>
        <v>3000</v>
      </c>
      <c r="W6764" s="18"/>
    </row>
    <row r="6765" spans="2:23" x14ac:dyDescent="0.25">
      <c r="B6765" s="1" t="s">
        <v>13605</v>
      </c>
      <c r="C6765" s="2">
        <v>17135</v>
      </c>
      <c r="D6765" s="1" t="s">
        <v>13606</v>
      </c>
      <c r="E6765" s="1" t="s">
        <v>12</v>
      </c>
      <c r="F6765" s="1" t="s">
        <v>50</v>
      </c>
      <c r="G6765" s="1" t="s">
        <v>11807</v>
      </c>
      <c r="H6765" s="1" t="s">
        <v>15835</v>
      </c>
      <c r="I6765" s="5">
        <v>579</v>
      </c>
      <c r="J6765" s="5">
        <v>10385885</v>
      </c>
      <c r="K6765" s="3">
        <f>+Tabella2026[[#This Row],[POP_2024]]/SUM(Tabella2026[POP_2024])</f>
        <v>9.8229720601422402E-6</v>
      </c>
      <c r="L6765" s="3">
        <f>+Tabella2026[[#This Row],[INCIDENZA POPOLAZIONE]]*(PLAFOND/2)</f>
        <v>2891.8756072768306</v>
      </c>
      <c r="M6765" s="3">
        <f>+IFERROR(Tabella2026[[#This Row],[reddito_2024]]/Tabella2026[[#This Row],[POP_2024]],"")</f>
        <v>17937.625215889464</v>
      </c>
      <c r="N6765" s="3">
        <f>+IF(Tabella2026[[#This Row],[REDDITO COMPLESSIVO PROCAPITE]]&lt;media_aggr_reddito_pc,(media_aggr_reddito_pc-Tabella2026[[#This Row],[REDDITO COMPLESSIVO PROCAPITE]]),0)</f>
        <v>0</v>
      </c>
      <c r="O6765" s="3">
        <f>+Tabella2026[[#This Row],[DIFFERENZA REDDITO INFERIORE ALLA MEDIA DALLA MEDIA]]*Tabella2026[[#This Row],[POP_2024]]</f>
        <v>0</v>
      </c>
      <c r="P6765" s="3">
        <f>+Tabella2026[[#This Row],[POPOLAZIONE PER DIFFERENZA ]]/SUM(Tabella2026[[POPOLAZIONE PER DIFFERENZA ]])</f>
        <v>0</v>
      </c>
      <c r="Q6765" s="3">
        <f>+Tabella2026[[#This Row],[INCIDENZA POPOLAZIONE PER DIFFERENZA]]*(PLAFOND-SUM(Tabella2026[CONTRIBUTO SULLA BASE DELLA POPOLAZIONE]))</f>
        <v>0</v>
      </c>
      <c r="R6765" s="3">
        <f>+Tabella2026[[#This Row],[CONTRIBUTO SULLA BASE DELLA POPOLAZIONE]]+Tabella2026[[#This Row],[CONTRIBUTO SULLA BASE DEL REDDITO]]</f>
        <v>2891.8756072768306</v>
      </c>
      <c r="S6765" s="3">
        <f>+Tabella2026[[#This Row],[CONTRIBUTO TOTALE]]/(PLAFOND/N_TESSERE)</f>
        <v>5.7837512145536616</v>
      </c>
      <c r="T6765" s="3">
        <f>+MAX(CEILING(Tabella2026[[#This Row],[preDEF1]],1),1)</f>
        <v>6</v>
      </c>
      <c r="U6765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65" s="21">
        <f>+Tabella2026[[#This Row],[DEF - n. card]]*(PLAFOND/N_TESSERE)</f>
        <v>3000</v>
      </c>
      <c r="W6765" s="18"/>
    </row>
    <row r="6766" spans="2:23" x14ac:dyDescent="0.25">
      <c r="B6766" s="1" t="s">
        <v>13347</v>
      </c>
      <c r="C6766" s="2">
        <v>94035</v>
      </c>
      <c r="D6766" s="1" t="s">
        <v>13348</v>
      </c>
      <c r="E6766" s="1" t="s">
        <v>345</v>
      </c>
      <c r="F6766" s="1" t="s">
        <v>1000</v>
      </c>
      <c r="G6766" s="1" t="s">
        <v>11807</v>
      </c>
      <c r="H6766" s="1" t="s">
        <v>15836</v>
      </c>
      <c r="I6766" s="5">
        <v>579</v>
      </c>
      <c r="J6766" s="5">
        <v>7978251</v>
      </c>
      <c r="K6766" s="3">
        <f>+Tabella2026[[#This Row],[POP_2024]]/SUM(Tabella2026[POP_2024])</f>
        <v>9.8229720601422402E-6</v>
      </c>
      <c r="L6766" s="3">
        <f>+Tabella2026[[#This Row],[INCIDENZA POPOLAZIONE]]*(PLAFOND/2)</f>
        <v>2891.8756072768306</v>
      </c>
      <c r="M6766" s="3">
        <f>+IFERROR(Tabella2026[[#This Row],[reddito_2024]]/Tabella2026[[#This Row],[POP_2024]],"")</f>
        <v>13779.362694300518</v>
      </c>
      <c r="N6766" s="3">
        <f>+IF(Tabella2026[[#This Row],[REDDITO COMPLESSIVO PROCAPITE]]&lt;media_aggr_reddito_pc,(media_aggr_reddito_pc-Tabella2026[[#This Row],[REDDITO COMPLESSIVO PROCAPITE]]),0)</f>
        <v>4045.7033683082227</v>
      </c>
      <c r="O6766" s="3">
        <f>+Tabella2026[[#This Row],[DIFFERENZA REDDITO INFERIORE ALLA MEDIA DALLA MEDIA]]*Tabella2026[[#This Row],[POP_2024]]</f>
        <v>2342462.250250461</v>
      </c>
      <c r="P6766" s="3">
        <f>+Tabella2026[[#This Row],[POPOLAZIONE PER DIFFERENZA ]]/SUM(Tabella2026[[POPOLAZIONE PER DIFFERENZA ]])</f>
        <v>2.0781905908492366E-5</v>
      </c>
      <c r="Q6766" s="3">
        <f>+Tabella2026[[#This Row],[INCIDENZA POPOLAZIONE PER DIFFERENZA]]*(PLAFOND-SUM(Tabella2026[CONTRIBUTO SULLA BASE DELLA POPOLAZIONE]))</f>
        <v>6118.177513030746</v>
      </c>
      <c r="R6766" s="3">
        <f>+Tabella2026[[#This Row],[CONTRIBUTO SULLA BASE DELLA POPOLAZIONE]]+Tabella2026[[#This Row],[CONTRIBUTO SULLA BASE DEL REDDITO]]</f>
        <v>9010.053120307577</v>
      </c>
      <c r="S6766" s="3">
        <f>+Tabella2026[[#This Row],[CONTRIBUTO TOTALE]]/(PLAFOND/N_TESSERE)</f>
        <v>18.020106240615153</v>
      </c>
      <c r="T6766" s="3">
        <f>+MAX(CEILING(Tabella2026[[#This Row],[preDEF1]],1),1)</f>
        <v>19</v>
      </c>
      <c r="U6766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766" s="21">
        <f>+Tabella2026[[#This Row],[DEF - n. card]]*(PLAFOND/N_TESSERE)</f>
        <v>9500</v>
      </c>
      <c r="W6766" s="18"/>
    </row>
    <row r="6767" spans="2:23" x14ac:dyDescent="0.25">
      <c r="B6767" s="1" t="s">
        <v>13579</v>
      </c>
      <c r="C6767" s="2">
        <v>4129</v>
      </c>
      <c r="D6767" s="1" t="s">
        <v>13580</v>
      </c>
      <c r="E6767" s="1" t="s">
        <v>18</v>
      </c>
      <c r="F6767" s="1" t="s">
        <v>263</v>
      </c>
      <c r="G6767" s="1" t="s">
        <v>11807</v>
      </c>
      <c r="H6767" s="1" t="s">
        <v>15835</v>
      </c>
      <c r="I6767" s="5">
        <v>578</v>
      </c>
      <c r="J6767" s="5">
        <v>9815643</v>
      </c>
      <c r="K6767" s="3">
        <f>+Tabella2026[[#This Row],[POP_2024]]/SUM(Tabella2026[POP_2024])</f>
        <v>9.8060066507119439E-6</v>
      </c>
      <c r="L6767" s="3">
        <f>+Tabella2026[[#This Row],[INCIDENZA POPOLAZIONE]]*(PLAFOND/2)</f>
        <v>2886.8810034646081</v>
      </c>
      <c r="M6767" s="3">
        <f>+IFERROR(Tabella2026[[#This Row],[reddito_2024]]/Tabella2026[[#This Row],[POP_2024]],"")</f>
        <v>16982.081314878891</v>
      </c>
      <c r="N6767" s="3">
        <f>+IF(Tabella2026[[#This Row],[REDDITO COMPLESSIVO PROCAPITE]]&lt;media_aggr_reddito_pc,(media_aggr_reddito_pc-Tabella2026[[#This Row],[REDDITO COMPLESSIVO PROCAPITE]]),0)</f>
        <v>842.98474772984991</v>
      </c>
      <c r="O6767" s="3">
        <f>+Tabella2026[[#This Row],[DIFFERENZA REDDITO INFERIORE ALLA MEDIA DALLA MEDIA]]*Tabella2026[[#This Row],[POP_2024]]</f>
        <v>487245.18418785324</v>
      </c>
      <c r="P6767" s="3">
        <f>+Tabella2026[[#This Row],[POPOLAZIONE PER DIFFERENZA ]]/SUM(Tabella2026[[POPOLAZIONE PER DIFFERENZA ]])</f>
        <v>4.322752083230079E-6</v>
      </c>
      <c r="Q6767" s="3">
        <f>+Tabella2026[[#This Row],[INCIDENZA POPOLAZIONE PER DIFFERENZA]]*(PLAFOND-SUM(Tabella2026[CONTRIBUTO SULLA BASE DELLA POPOLAZIONE]))</f>
        <v>1272.6149712388781</v>
      </c>
      <c r="R6767" s="3">
        <f>+Tabella2026[[#This Row],[CONTRIBUTO SULLA BASE DELLA POPOLAZIONE]]+Tabella2026[[#This Row],[CONTRIBUTO SULLA BASE DEL REDDITO]]</f>
        <v>4159.4959747034864</v>
      </c>
      <c r="S6767" s="3">
        <f>+Tabella2026[[#This Row],[CONTRIBUTO TOTALE]]/(PLAFOND/N_TESSERE)</f>
        <v>8.3189919494069731</v>
      </c>
      <c r="T6767" s="3">
        <f>+MAX(CEILING(Tabella2026[[#This Row],[preDEF1]],1),1)</f>
        <v>9</v>
      </c>
      <c r="U6767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767" s="21">
        <f>+Tabella2026[[#This Row],[DEF - n. card]]*(PLAFOND/N_TESSERE)</f>
        <v>4500</v>
      </c>
      <c r="W6767" s="18"/>
    </row>
    <row r="6768" spans="2:23" x14ac:dyDescent="0.25">
      <c r="B6768" s="1" t="s">
        <v>13365</v>
      </c>
      <c r="C6768" s="2">
        <v>65086</v>
      </c>
      <c r="D6768" s="1" t="s">
        <v>13366</v>
      </c>
      <c r="E6768" s="1" t="s">
        <v>15</v>
      </c>
      <c r="F6768" s="1" t="s">
        <v>82</v>
      </c>
      <c r="G6768" s="1" t="s">
        <v>11807</v>
      </c>
      <c r="H6768" s="1" t="s">
        <v>15836</v>
      </c>
      <c r="I6768" s="5">
        <v>578</v>
      </c>
      <c r="J6768" s="5">
        <v>6342290</v>
      </c>
      <c r="K6768" s="3">
        <f>+Tabella2026[[#This Row],[POP_2024]]/SUM(Tabella2026[POP_2024])</f>
        <v>9.8060066507119439E-6</v>
      </c>
      <c r="L6768" s="3">
        <f>+Tabella2026[[#This Row],[INCIDENZA POPOLAZIONE]]*(PLAFOND/2)</f>
        <v>2886.8810034646081</v>
      </c>
      <c r="M6768" s="3">
        <f>+IFERROR(Tabella2026[[#This Row],[reddito_2024]]/Tabella2026[[#This Row],[POP_2024]],"")</f>
        <v>10972.820069204152</v>
      </c>
      <c r="N6768" s="3">
        <f>+IF(Tabella2026[[#This Row],[REDDITO COMPLESSIVO PROCAPITE]]&lt;media_aggr_reddito_pc,(media_aggr_reddito_pc-Tabella2026[[#This Row],[REDDITO COMPLESSIVO PROCAPITE]]),0)</f>
        <v>6852.2459934045892</v>
      </c>
      <c r="O6768" s="3">
        <f>+Tabella2026[[#This Row],[DIFFERENZA REDDITO INFERIORE ALLA MEDIA DALLA MEDIA]]*Tabella2026[[#This Row],[POP_2024]]</f>
        <v>3960598.1841878523</v>
      </c>
      <c r="P6768" s="3">
        <f>+Tabella2026[[#This Row],[POPOLAZIONE PER DIFFERENZA ]]/SUM(Tabella2026[[POPOLAZIONE PER DIFFERENZA ]])</f>
        <v>3.5137718354409783E-5</v>
      </c>
      <c r="Q6768" s="3">
        <f>+Tabella2026[[#This Row],[INCIDENZA POPOLAZIONE PER DIFFERENZA]]*(PLAFOND-SUM(Tabella2026[CONTRIBUTO SULLA BASE DELLA POPOLAZIONE]))</f>
        <v>10344.517930249516</v>
      </c>
      <c r="R6768" s="3">
        <f>+Tabella2026[[#This Row],[CONTRIBUTO SULLA BASE DELLA POPOLAZIONE]]+Tabella2026[[#This Row],[CONTRIBUTO SULLA BASE DEL REDDITO]]</f>
        <v>13231.398933714125</v>
      </c>
      <c r="S6768" s="3">
        <f>+Tabella2026[[#This Row],[CONTRIBUTO TOTALE]]/(PLAFOND/N_TESSERE)</f>
        <v>26.46279786742825</v>
      </c>
      <c r="T6768" s="3">
        <f>+MAX(CEILING(Tabella2026[[#This Row],[preDEF1]],1),1)</f>
        <v>27</v>
      </c>
      <c r="U6768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768" s="21">
        <f>+Tabella2026[[#This Row],[DEF - n. card]]*(PLAFOND/N_TESSERE)</f>
        <v>13500</v>
      </c>
      <c r="W6768" s="18"/>
    </row>
    <row r="6769" spans="2:23" x14ac:dyDescent="0.25">
      <c r="B6769" s="1" t="s">
        <v>13545</v>
      </c>
      <c r="C6769" s="2">
        <v>57006</v>
      </c>
      <c r="D6769" s="1" t="s">
        <v>13546</v>
      </c>
      <c r="E6769" s="1" t="s">
        <v>8</v>
      </c>
      <c r="F6769" s="1" t="s">
        <v>377</v>
      </c>
      <c r="G6769" s="1" t="s">
        <v>11807</v>
      </c>
      <c r="H6769" s="1" t="s">
        <v>15834</v>
      </c>
      <c r="I6769" s="5">
        <v>577</v>
      </c>
      <c r="J6769" s="5">
        <v>8060940</v>
      </c>
      <c r="K6769" s="3">
        <f>+Tabella2026[[#This Row],[POP_2024]]/SUM(Tabella2026[POP_2024])</f>
        <v>9.7890412412816459E-6</v>
      </c>
      <c r="L6769" s="3">
        <f>+Tabella2026[[#This Row],[INCIDENZA POPOLAZIONE]]*(PLAFOND/2)</f>
        <v>2881.8863996523855</v>
      </c>
      <c r="M6769" s="3">
        <f>+IFERROR(Tabella2026[[#This Row],[reddito_2024]]/Tabella2026[[#This Row],[POP_2024]],"")</f>
        <v>13970.433275563259</v>
      </c>
      <c r="N6769" s="3">
        <f>+IF(Tabella2026[[#This Row],[REDDITO COMPLESSIVO PROCAPITE]]&lt;media_aggr_reddito_pc,(media_aggr_reddito_pc-Tabella2026[[#This Row],[REDDITO COMPLESSIVO PROCAPITE]]),0)</f>
        <v>3854.6327870454825</v>
      </c>
      <c r="O6769" s="3">
        <f>+Tabella2026[[#This Row],[DIFFERENZA REDDITO INFERIORE ALLA MEDIA DALLA MEDIA]]*Tabella2026[[#This Row],[POP_2024]]</f>
        <v>2224123.1181252436</v>
      </c>
      <c r="P6769" s="3">
        <f>+Tabella2026[[#This Row],[POPOLAZIONE PER DIFFERENZA ]]/SUM(Tabella2026[[POPOLAZIONE PER DIFFERENZA ]])</f>
        <v>1.9732022304666537E-5</v>
      </c>
      <c r="Q6769" s="3">
        <f>+Tabella2026[[#This Row],[INCIDENZA POPOLAZIONE PER DIFFERENZA]]*(PLAFOND-SUM(Tabella2026[CONTRIBUTO SULLA BASE DELLA POPOLAZIONE]))</f>
        <v>5809.0925674771233</v>
      </c>
      <c r="R6769" s="3">
        <f>+Tabella2026[[#This Row],[CONTRIBUTO SULLA BASE DELLA POPOLAZIONE]]+Tabella2026[[#This Row],[CONTRIBUTO SULLA BASE DEL REDDITO]]</f>
        <v>8690.9789671295093</v>
      </c>
      <c r="S6769" s="3">
        <f>+Tabella2026[[#This Row],[CONTRIBUTO TOTALE]]/(PLAFOND/N_TESSERE)</f>
        <v>17.38195793425902</v>
      </c>
      <c r="T6769" s="3">
        <f>+MAX(CEILING(Tabella2026[[#This Row],[preDEF1]],1),1)</f>
        <v>18</v>
      </c>
      <c r="U6769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769" s="21">
        <f>+Tabella2026[[#This Row],[DEF - n. card]]*(PLAFOND/N_TESSERE)</f>
        <v>9000</v>
      </c>
      <c r="W6769" s="18"/>
    </row>
    <row r="6770" spans="2:23" x14ac:dyDescent="0.25">
      <c r="B6770" s="1" t="s">
        <v>13591</v>
      </c>
      <c r="C6770" s="2">
        <v>1029</v>
      </c>
      <c r="D6770" s="1" t="s">
        <v>13592</v>
      </c>
      <c r="E6770" s="1" t="s">
        <v>18</v>
      </c>
      <c r="F6770" s="1" t="s">
        <v>17</v>
      </c>
      <c r="G6770" s="1" t="s">
        <v>11807</v>
      </c>
      <c r="H6770" s="1" t="s">
        <v>15835</v>
      </c>
      <c r="I6770" s="5">
        <v>577</v>
      </c>
      <c r="J6770" s="5">
        <v>9558167</v>
      </c>
      <c r="K6770" s="3">
        <f>+Tabella2026[[#This Row],[POP_2024]]/SUM(Tabella2026[POP_2024])</f>
        <v>9.7890412412816459E-6</v>
      </c>
      <c r="L6770" s="3">
        <f>+Tabella2026[[#This Row],[INCIDENZA POPOLAZIONE]]*(PLAFOND/2)</f>
        <v>2881.8863996523855</v>
      </c>
      <c r="M6770" s="3">
        <f>+IFERROR(Tabella2026[[#This Row],[reddito_2024]]/Tabella2026[[#This Row],[POP_2024]],"")</f>
        <v>16565.280762564991</v>
      </c>
      <c r="N6770" s="3">
        <f>+IF(Tabella2026[[#This Row],[REDDITO COMPLESSIVO PROCAPITE]]&lt;media_aggr_reddito_pc,(media_aggr_reddito_pc-Tabella2026[[#This Row],[REDDITO COMPLESSIVO PROCAPITE]]),0)</f>
        <v>1259.7853000437499</v>
      </c>
      <c r="O6770" s="3">
        <f>+Tabella2026[[#This Row],[DIFFERENZA REDDITO INFERIORE ALLA MEDIA DALLA MEDIA]]*Tabella2026[[#This Row],[POP_2024]]</f>
        <v>726896.11812524369</v>
      </c>
      <c r="P6770" s="3">
        <f>+Tabella2026[[#This Row],[POPOLAZIONE PER DIFFERENZA ]]/SUM(Tabella2026[[POPOLAZIONE PER DIFFERENZA ]])</f>
        <v>6.4488922843951787E-6</v>
      </c>
      <c r="Q6770" s="3">
        <f>+Tabella2026[[#This Row],[INCIDENZA POPOLAZIONE PER DIFFERENZA]]*(PLAFOND-SUM(Tabella2026[CONTRIBUTO SULLA BASE DELLA POPOLAZIONE]))</f>
        <v>1898.5490518567351</v>
      </c>
      <c r="R6770" s="3">
        <f>+Tabella2026[[#This Row],[CONTRIBUTO SULLA BASE DELLA POPOLAZIONE]]+Tabella2026[[#This Row],[CONTRIBUTO SULLA BASE DEL REDDITO]]</f>
        <v>4780.4354515091209</v>
      </c>
      <c r="S6770" s="3">
        <f>+Tabella2026[[#This Row],[CONTRIBUTO TOTALE]]/(PLAFOND/N_TESSERE)</f>
        <v>9.5608709030182411</v>
      </c>
      <c r="T6770" s="3">
        <f>+MAX(CEILING(Tabella2026[[#This Row],[preDEF1]],1),1)</f>
        <v>10</v>
      </c>
      <c r="U6770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770" s="21">
        <f>+Tabella2026[[#This Row],[DEF - n. card]]*(PLAFOND/N_TESSERE)</f>
        <v>5000</v>
      </c>
      <c r="W6770" s="18"/>
    </row>
    <row r="6771" spans="2:23" x14ac:dyDescent="0.25">
      <c r="B6771" s="1" t="s">
        <v>13633</v>
      </c>
      <c r="C6771" s="2">
        <v>4093</v>
      </c>
      <c r="D6771" s="1" t="s">
        <v>13634</v>
      </c>
      <c r="E6771" s="1" t="s">
        <v>18</v>
      </c>
      <c r="F6771" s="1" t="s">
        <v>263</v>
      </c>
      <c r="G6771" s="1" t="s">
        <v>11807</v>
      </c>
      <c r="H6771" s="1" t="s">
        <v>15835</v>
      </c>
      <c r="I6771" s="5">
        <v>577</v>
      </c>
      <c r="J6771" s="5">
        <v>10209412</v>
      </c>
      <c r="K6771" s="3">
        <f>+Tabella2026[[#This Row],[POP_2024]]/SUM(Tabella2026[POP_2024])</f>
        <v>9.7890412412816459E-6</v>
      </c>
      <c r="L6771" s="3">
        <f>+Tabella2026[[#This Row],[INCIDENZA POPOLAZIONE]]*(PLAFOND/2)</f>
        <v>2881.8863996523855</v>
      </c>
      <c r="M6771" s="3">
        <f>+IFERROR(Tabella2026[[#This Row],[reddito_2024]]/Tabella2026[[#This Row],[POP_2024]],"")</f>
        <v>17693.95493934142</v>
      </c>
      <c r="N6771" s="3">
        <f>+IF(Tabella2026[[#This Row],[REDDITO COMPLESSIVO PROCAPITE]]&lt;media_aggr_reddito_pc,(media_aggr_reddito_pc-Tabella2026[[#This Row],[REDDITO COMPLESSIVO PROCAPITE]]),0)</f>
        <v>131.11112326732109</v>
      </c>
      <c r="O6771" s="3">
        <f>+Tabella2026[[#This Row],[DIFFERENZA REDDITO INFERIORE ALLA MEDIA DALLA MEDIA]]*Tabella2026[[#This Row],[POP_2024]]</f>
        <v>75651.118125244277</v>
      </c>
      <c r="P6771" s="3">
        <f>+Tabella2026[[#This Row],[POPOLAZIONE PER DIFFERENZA ]]/SUM(Tabella2026[[POPOLAZIONE PER DIFFERENZA ]])</f>
        <v>6.7116318249438929E-7</v>
      </c>
      <c r="Q6771" s="3">
        <f>+Tabella2026[[#This Row],[INCIDENZA POPOLAZIONE PER DIFFERENZA]]*(PLAFOND-SUM(Tabella2026[CONTRIBUTO SULLA BASE DELLA POPOLAZIONE]))</f>
        <v>197.58993755396213</v>
      </c>
      <c r="R6771" s="3">
        <f>+Tabella2026[[#This Row],[CONTRIBUTO SULLA BASE DELLA POPOLAZIONE]]+Tabella2026[[#This Row],[CONTRIBUTO SULLA BASE DEL REDDITO]]</f>
        <v>3079.4763372063476</v>
      </c>
      <c r="S6771" s="3">
        <f>+Tabella2026[[#This Row],[CONTRIBUTO TOTALE]]/(PLAFOND/N_TESSERE)</f>
        <v>6.1589526744126948</v>
      </c>
      <c r="T6771" s="3">
        <f>+MAX(CEILING(Tabella2026[[#This Row],[preDEF1]],1),1)</f>
        <v>7</v>
      </c>
      <c r="U6771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771" s="21">
        <f>+Tabella2026[[#This Row],[DEF - n. card]]*(PLAFOND/N_TESSERE)</f>
        <v>3500</v>
      </c>
      <c r="W6771" s="18"/>
    </row>
    <row r="6772" spans="2:23" x14ac:dyDescent="0.25">
      <c r="B6772" s="1" t="s">
        <v>13407</v>
      </c>
      <c r="C6772" s="2">
        <v>115051</v>
      </c>
      <c r="D6772" s="1" t="s">
        <v>13408</v>
      </c>
      <c r="E6772" s="1" t="s">
        <v>76</v>
      </c>
      <c r="F6772" s="1" t="s">
        <v>625</v>
      </c>
      <c r="G6772" s="1" t="s">
        <v>11807</v>
      </c>
      <c r="H6772" s="1" t="s">
        <v>15836</v>
      </c>
      <c r="I6772" s="5">
        <v>577</v>
      </c>
      <c r="J6772" s="5">
        <v>2819369</v>
      </c>
      <c r="K6772" s="3">
        <f>+Tabella2026[[#This Row],[POP_2024]]/SUM(Tabella2026[POP_2024])</f>
        <v>9.7890412412816459E-6</v>
      </c>
      <c r="L6772" s="3">
        <f>+Tabella2026[[#This Row],[INCIDENZA POPOLAZIONE]]*(PLAFOND/2)</f>
        <v>2881.8863996523855</v>
      </c>
      <c r="M6772" s="3">
        <f>+IFERROR(Tabella2026[[#This Row],[reddito_2024]]/Tabella2026[[#This Row],[POP_2024]],"")</f>
        <v>4886.2547660311957</v>
      </c>
      <c r="N6772" s="3">
        <f>+IF(Tabella2026[[#This Row],[REDDITO COMPLESSIVO PROCAPITE]]&lt;media_aggr_reddito_pc,(media_aggr_reddito_pc-Tabella2026[[#This Row],[REDDITO COMPLESSIVO PROCAPITE]]),0)</f>
        <v>12938.811296577545</v>
      </c>
      <c r="O6772" s="3">
        <f>+Tabella2026[[#This Row],[DIFFERENZA REDDITO INFERIORE ALLA MEDIA DALLA MEDIA]]*Tabella2026[[#This Row],[POP_2024]]</f>
        <v>7465694.118125244</v>
      </c>
      <c r="P6772" s="3">
        <f>+Tabella2026[[#This Row],[POPOLAZIONE PER DIFFERENZA ]]/SUM(Tabella2026[[POPOLAZIONE PER DIFFERENZA ]])</f>
        <v>6.6234302255190918E-5</v>
      </c>
      <c r="Q6772" s="3">
        <f>+Tabella2026[[#This Row],[INCIDENZA POPOLAZIONE PER DIFFERENZA]]*(PLAFOND-SUM(Tabella2026[CONTRIBUTO SULLA BASE DELLA POPOLAZIONE]))</f>
        <v>19499.328908201594</v>
      </c>
      <c r="R6772" s="3">
        <f>+Tabella2026[[#This Row],[CONTRIBUTO SULLA BASE DELLA POPOLAZIONE]]+Tabella2026[[#This Row],[CONTRIBUTO SULLA BASE DEL REDDITO]]</f>
        <v>22381.215307853981</v>
      </c>
      <c r="S6772" s="3">
        <f>+Tabella2026[[#This Row],[CONTRIBUTO TOTALE]]/(PLAFOND/N_TESSERE)</f>
        <v>44.762430615707963</v>
      </c>
      <c r="T6772" s="3">
        <f>+MAX(CEILING(Tabella2026[[#This Row],[preDEF1]],1),1)</f>
        <v>45</v>
      </c>
      <c r="U6772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6772" s="21">
        <f>+Tabella2026[[#This Row],[DEF - n. card]]*(PLAFOND/N_TESSERE)</f>
        <v>22500</v>
      </c>
      <c r="W6772" s="18"/>
    </row>
    <row r="6773" spans="2:23" x14ac:dyDescent="0.25">
      <c r="B6773" s="1" t="s">
        <v>13435</v>
      </c>
      <c r="C6773" s="2">
        <v>82081</v>
      </c>
      <c r="D6773" s="1" t="s">
        <v>13436</v>
      </c>
      <c r="E6773" s="1" t="s">
        <v>21</v>
      </c>
      <c r="F6773" s="1" t="s">
        <v>20</v>
      </c>
      <c r="G6773" s="1" t="s">
        <v>11807</v>
      </c>
      <c r="H6773" s="1" t="s">
        <v>15836</v>
      </c>
      <c r="I6773" s="5">
        <v>577</v>
      </c>
      <c r="J6773" s="5">
        <v>6251226</v>
      </c>
      <c r="K6773" s="3">
        <f>+Tabella2026[[#This Row],[POP_2024]]/SUM(Tabella2026[POP_2024])</f>
        <v>9.7890412412816459E-6</v>
      </c>
      <c r="L6773" s="3">
        <f>+Tabella2026[[#This Row],[INCIDENZA POPOLAZIONE]]*(PLAFOND/2)</f>
        <v>2881.8863996523855</v>
      </c>
      <c r="M6773" s="3">
        <f>+IFERROR(Tabella2026[[#This Row],[reddito_2024]]/Tabella2026[[#This Row],[POP_2024]],"")</f>
        <v>10834.013864818024</v>
      </c>
      <c r="N6773" s="3">
        <f>+IF(Tabella2026[[#This Row],[REDDITO COMPLESSIVO PROCAPITE]]&lt;media_aggr_reddito_pc,(media_aggr_reddito_pc-Tabella2026[[#This Row],[REDDITO COMPLESSIVO PROCAPITE]]),0)</f>
        <v>6991.0521977907174</v>
      </c>
      <c r="O6773" s="3">
        <f>+Tabella2026[[#This Row],[DIFFERENZA REDDITO INFERIORE ALLA MEDIA DALLA MEDIA]]*Tabella2026[[#This Row],[POP_2024]]</f>
        <v>4033837.118125244</v>
      </c>
      <c r="P6773" s="3">
        <f>+Tabella2026[[#This Row],[POPOLAZIONE PER DIFFERENZA ]]/SUM(Tabella2026[[POPOLAZIONE PER DIFFERENZA ]])</f>
        <v>3.5787481070441778E-5</v>
      </c>
      <c r="Q6773" s="3">
        <f>+Tabella2026[[#This Row],[INCIDENZA POPOLAZIONE PER DIFFERENZA]]*(PLAFOND-SUM(Tabella2026[CONTRIBUTO SULLA BASE DELLA POPOLAZIONE]))</f>
        <v>10535.807586527299</v>
      </c>
      <c r="R6773" s="3">
        <f>+Tabella2026[[#This Row],[CONTRIBUTO SULLA BASE DELLA POPOLAZIONE]]+Tabella2026[[#This Row],[CONTRIBUTO SULLA BASE DEL REDDITO]]</f>
        <v>13417.693986179684</v>
      </c>
      <c r="S6773" s="3">
        <f>+Tabella2026[[#This Row],[CONTRIBUTO TOTALE]]/(PLAFOND/N_TESSERE)</f>
        <v>26.835387972359367</v>
      </c>
      <c r="T6773" s="3">
        <f>+MAX(CEILING(Tabella2026[[#This Row],[preDEF1]],1),1)</f>
        <v>27</v>
      </c>
      <c r="U6773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773" s="21">
        <f>+Tabella2026[[#This Row],[DEF - n. card]]*(PLAFOND/N_TESSERE)</f>
        <v>13500</v>
      </c>
      <c r="W6773" s="18"/>
    </row>
    <row r="6774" spans="2:23" x14ac:dyDescent="0.25">
      <c r="B6774" s="1" t="s">
        <v>13551</v>
      </c>
      <c r="C6774" s="2">
        <v>18154</v>
      </c>
      <c r="D6774" s="1" t="s">
        <v>13552</v>
      </c>
      <c r="E6774" s="1" t="s">
        <v>12</v>
      </c>
      <c r="F6774" s="1" t="s">
        <v>195</v>
      </c>
      <c r="G6774" s="1" t="s">
        <v>11807</v>
      </c>
      <c r="H6774" s="1" t="s">
        <v>15835</v>
      </c>
      <c r="I6774" s="5">
        <v>576</v>
      </c>
      <c r="J6774" s="5">
        <v>9440217</v>
      </c>
      <c r="K6774" s="3">
        <f>+Tabella2026[[#This Row],[POP_2024]]/SUM(Tabella2026[POP_2024])</f>
        <v>9.7720758318513478E-6</v>
      </c>
      <c r="L6774" s="3">
        <f>+Tabella2026[[#This Row],[INCIDENZA POPOLAZIONE]]*(PLAFOND/2)</f>
        <v>2876.891795840163</v>
      </c>
      <c r="M6774" s="3">
        <f>+IFERROR(Tabella2026[[#This Row],[reddito_2024]]/Tabella2026[[#This Row],[POP_2024]],"")</f>
        <v>16389.265625</v>
      </c>
      <c r="N6774" s="3">
        <f>+IF(Tabella2026[[#This Row],[REDDITO COMPLESSIVO PROCAPITE]]&lt;media_aggr_reddito_pc,(media_aggr_reddito_pc-Tabella2026[[#This Row],[REDDITO COMPLESSIVO PROCAPITE]]),0)</f>
        <v>1435.800437608741</v>
      </c>
      <c r="O6774" s="3">
        <f>+Tabella2026[[#This Row],[DIFFERENZA REDDITO INFERIORE ALLA MEDIA DALLA MEDIA]]*Tabella2026[[#This Row],[POP_2024]]</f>
        <v>827021.05206263484</v>
      </c>
      <c r="P6774" s="3">
        <f>+Tabella2026[[#This Row],[POPOLAZIONE PER DIFFERENZA ]]/SUM(Tabella2026[[POPOLAZIONE PER DIFFERENZA ]])</f>
        <v>7.3371827812680291E-6</v>
      </c>
      <c r="Q6774" s="3">
        <f>+Tabella2026[[#This Row],[INCIDENZA POPOLAZIONE PER DIFFERENZA]]*(PLAFOND-SUM(Tabella2026[CONTRIBUTO SULLA BASE DELLA POPOLAZIONE]))</f>
        <v>2160.0611079182304</v>
      </c>
      <c r="R6774" s="3">
        <f>+Tabella2026[[#This Row],[CONTRIBUTO SULLA BASE DELLA POPOLAZIONE]]+Tabella2026[[#This Row],[CONTRIBUTO SULLA BASE DEL REDDITO]]</f>
        <v>5036.9529037583934</v>
      </c>
      <c r="S6774" s="3">
        <f>+Tabella2026[[#This Row],[CONTRIBUTO TOTALE]]/(PLAFOND/N_TESSERE)</f>
        <v>10.073905807516788</v>
      </c>
      <c r="T6774" s="3">
        <f>+MAX(CEILING(Tabella2026[[#This Row],[preDEF1]],1),1)</f>
        <v>11</v>
      </c>
      <c r="U6774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774" s="21">
        <f>+Tabella2026[[#This Row],[DEF - n. card]]*(PLAFOND/N_TESSERE)</f>
        <v>5500</v>
      </c>
      <c r="W6774" s="18"/>
    </row>
    <row r="6775" spans="2:23" x14ac:dyDescent="0.25">
      <c r="B6775" s="1" t="s">
        <v>13679</v>
      </c>
      <c r="C6775" s="2">
        <v>66023</v>
      </c>
      <c r="D6775" s="1" t="s">
        <v>13680</v>
      </c>
      <c r="E6775" s="1" t="s">
        <v>96</v>
      </c>
      <c r="F6775" s="1" t="s">
        <v>201</v>
      </c>
      <c r="G6775" s="1" t="s">
        <v>11807</v>
      </c>
      <c r="H6775" s="1" t="s">
        <v>15836</v>
      </c>
      <c r="I6775" s="5">
        <v>576</v>
      </c>
      <c r="J6775" s="5">
        <v>9069428</v>
      </c>
      <c r="K6775" s="3">
        <f>+Tabella2026[[#This Row],[POP_2024]]/SUM(Tabella2026[POP_2024])</f>
        <v>9.7720758318513478E-6</v>
      </c>
      <c r="L6775" s="3">
        <f>+Tabella2026[[#This Row],[INCIDENZA POPOLAZIONE]]*(PLAFOND/2)</f>
        <v>2876.891795840163</v>
      </c>
      <c r="M6775" s="3">
        <f>+IFERROR(Tabella2026[[#This Row],[reddito_2024]]/Tabella2026[[#This Row],[POP_2024]],"")</f>
        <v>15745.534722222223</v>
      </c>
      <c r="N6775" s="3">
        <f>+IF(Tabella2026[[#This Row],[REDDITO COMPLESSIVO PROCAPITE]]&lt;media_aggr_reddito_pc,(media_aggr_reddito_pc-Tabella2026[[#This Row],[REDDITO COMPLESSIVO PROCAPITE]]),0)</f>
        <v>2079.5313403865184</v>
      </c>
      <c r="O6775" s="3">
        <f>+Tabella2026[[#This Row],[DIFFERENZA REDDITO INFERIORE ALLA MEDIA DALLA MEDIA]]*Tabella2026[[#This Row],[POP_2024]]</f>
        <v>1197810.0520626346</v>
      </c>
      <c r="P6775" s="3">
        <f>+Tabella2026[[#This Row],[POPOLAZIONE PER DIFFERENZA ]]/SUM(Tabella2026[[POPOLAZIONE PER DIFFERENZA ]])</f>
        <v>1.062675643782538E-5</v>
      </c>
      <c r="Q6775" s="3">
        <f>+Tabella2026[[#This Row],[INCIDENZA POPOLAZIONE PER DIFFERENZA]]*(PLAFOND-SUM(Tabella2026[CONTRIBUTO SULLA BASE DELLA POPOLAZIONE]))</f>
        <v>3128.509125228476</v>
      </c>
      <c r="R6775" s="3">
        <f>+Tabella2026[[#This Row],[CONTRIBUTO SULLA BASE DELLA POPOLAZIONE]]+Tabella2026[[#This Row],[CONTRIBUTO SULLA BASE DEL REDDITO]]</f>
        <v>6005.400921068639</v>
      </c>
      <c r="S6775" s="3">
        <f>+Tabella2026[[#This Row],[CONTRIBUTO TOTALE]]/(PLAFOND/N_TESSERE)</f>
        <v>12.010801842137278</v>
      </c>
      <c r="T6775" s="3">
        <f>+MAX(CEILING(Tabella2026[[#This Row],[preDEF1]],1),1)</f>
        <v>13</v>
      </c>
      <c r="U6775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775" s="21">
        <f>+Tabella2026[[#This Row],[DEF - n. card]]*(PLAFOND/N_TESSERE)</f>
        <v>6500</v>
      </c>
      <c r="W6775" s="18"/>
    </row>
    <row r="6776" spans="2:23" x14ac:dyDescent="0.25">
      <c r="B6776" s="1" t="s">
        <v>13443</v>
      </c>
      <c r="C6776" s="2">
        <v>5020</v>
      </c>
      <c r="D6776" s="1" t="s">
        <v>13444</v>
      </c>
      <c r="E6776" s="1" t="s">
        <v>18</v>
      </c>
      <c r="F6776" s="1" t="s">
        <v>182</v>
      </c>
      <c r="G6776" s="1" t="s">
        <v>11807</v>
      </c>
      <c r="H6776" s="1" t="s">
        <v>15835</v>
      </c>
      <c r="I6776" s="5">
        <v>576</v>
      </c>
      <c r="J6776" s="5">
        <v>9183906</v>
      </c>
      <c r="K6776" s="3">
        <f>+Tabella2026[[#This Row],[POP_2024]]/SUM(Tabella2026[POP_2024])</f>
        <v>9.7720758318513478E-6</v>
      </c>
      <c r="L6776" s="3">
        <f>+Tabella2026[[#This Row],[INCIDENZA POPOLAZIONE]]*(PLAFOND/2)</f>
        <v>2876.891795840163</v>
      </c>
      <c r="M6776" s="3">
        <f>+IFERROR(Tabella2026[[#This Row],[reddito_2024]]/Tabella2026[[#This Row],[POP_2024]],"")</f>
        <v>15944.28125</v>
      </c>
      <c r="N6776" s="3">
        <f>+IF(Tabella2026[[#This Row],[REDDITO COMPLESSIVO PROCAPITE]]&lt;media_aggr_reddito_pc,(media_aggr_reddito_pc-Tabella2026[[#This Row],[REDDITO COMPLESSIVO PROCAPITE]]),0)</f>
        <v>1880.784812608741</v>
      </c>
      <c r="O6776" s="3">
        <f>+Tabella2026[[#This Row],[DIFFERENZA REDDITO INFERIORE ALLA MEDIA DALLA MEDIA]]*Tabella2026[[#This Row],[POP_2024]]</f>
        <v>1083332.0520626348</v>
      </c>
      <c r="P6776" s="3">
        <f>+Tabella2026[[#This Row],[POPOLAZIONE PER DIFFERENZA ]]/SUM(Tabella2026[[POPOLAZIONE PER DIFFERENZA ]])</f>
        <v>9.6111281072778935E-6</v>
      </c>
      <c r="Q6776" s="3">
        <f>+Tabella2026[[#This Row],[INCIDENZA POPOLAZIONE PER DIFFERENZA]]*(PLAFOND-SUM(Tabella2026[CONTRIBUTO SULLA BASE DELLA POPOLAZIONE]))</f>
        <v>2829.5089064365429</v>
      </c>
      <c r="R6776" s="3">
        <f>+Tabella2026[[#This Row],[CONTRIBUTO SULLA BASE DELLA POPOLAZIONE]]+Tabella2026[[#This Row],[CONTRIBUTO SULLA BASE DEL REDDITO]]</f>
        <v>5706.4007022767055</v>
      </c>
      <c r="S6776" s="3">
        <f>+Tabella2026[[#This Row],[CONTRIBUTO TOTALE]]/(PLAFOND/N_TESSERE)</f>
        <v>11.412801404553411</v>
      </c>
      <c r="T6776" s="3">
        <f>+MAX(CEILING(Tabella2026[[#This Row],[preDEF1]],1),1)</f>
        <v>12</v>
      </c>
      <c r="U6776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776" s="21">
        <f>+Tabella2026[[#This Row],[DEF - n. card]]*(PLAFOND/N_TESSERE)</f>
        <v>6000</v>
      </c>
      <c r="W6776" s="18"/>
    </row>
    <row r="6777" spans="2:23" x14ac:dyDescent="0.25">
      <c r="B6777" s="1" t="s">
        <v>13471</v>
      </c>
      <c r="C6777" s="2">
        <v>112041</v>
      </c>
      <c r="D6777" s="1" t="s">
        <v>13472</v>
      </c>
      <c r="E6777" s="1" t="s">
        <v>76</v>
      </c>
      <c r="F6777" s="1" t="s">
        <v>88</v>
      </c>
      <c r="G6777" s="1" t="s">
        <v>11807</v>
      </c>
      <c r="H6777" s="1" t="s">
        <v>15836</v>
      </c>
      <c r="I6777" s="5">
        <v>576</v>
      </c>
      <c r="J6777" s="5">
        <v>6948497</v>
      </c>
      <c r="K6777" s="3">
        <f>+Tabella2026[[#This Row],[POP_2024]]/SUM(Tabella2026[POP_2024])</f>
        <v>9.7720758318513478E-6</v>
      </c>
      <c r="L6777" s="3">
        <f>+Tabella2026[[#This Row],[INCIDENZA POPOLAZIONE]]*(PLAFOND/2)</f>
        <v>2876.891795840163</v>
      </c>
      <c r="M6777" s="3">
        <f>+IFERROR(Tabella2026[[#This Row],[reddito_2024]]/Tabella2026[[#This Row],[POP_2024]],"")</f>
        <v>12063.362847222223</v>
      </c>
      <c r="N6777" s="3">
        <f>+IF(Tabella2026[[#This Row],[REDDITO COMPLESSIVO PROCAPITE]]&lt;media_aggr_reddito_pc,(media_aggr_reddito_pc-Tabella2026[[#This Row],[REDDITO COMPLESSIVO PROCAPITE]]),0)</f>
        <v>5761.7032153865184</v>
      </c>
      <c r="O6777" s="3">
        <f>+Tabella2026[[#This Row],[DIFFERENZA REDDITO INFERIORE ALLA MEDIA DALLA MEDIA]]*Tabella2026[[#This Row],[POP_2024]]</f>
        <v>3318741.0520626344</v>
      </c>
      <c r="P6777" s="3">
        <f>+Tabella2026[[#This Row],[POPOLAZIONE PER DIFFERENZA ]]/SUM(Tabella2026[[POPOLAZIONE PER DIFFERENZA ]])</f>
        <v>2.9443276736366718E-5</v>
      </c>
      <c r="Q6777" s="3">
        <f>+Tabella2026[[#This Row],[INCIDENZA POPOLAZIONE PER DIFFERENZA]]*(PLAFOND-SUM(Tabella2026[CONTRIBUTO SULLA BASE DELLA POPOLAZIONE]))</f>
        <v>8668.0785887288439</v>
      </c>
      <c r="R6777" s="3">
        <f>+Tabella2026[[#This Row],[CONTRIBUTO SULLA BASE DELLA POPOLAZIONE]]+Tabella2026[[#This Row],[CONTRIBUTO SULLA BASE DEL REDDITO]]</f>
        <v>11544.970384569007</v>
      </c>
      <c r="S6777" s="3">
        <f>+Tabella2026[[#This Row],[CONTRIBUTO TOTALE]]/(PLAFOND/N_TESSERE)</f>
        <v>23.089940769138014</v>
      </c>
      <c r="T6777" s="3">
        <f>+MAX(CEILING(Tabella2026[[#This Row],[preDEF1]],1),1)</f>
        <v>24</v>
      </c>
      <c r="U6777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777" s="21">
        <f>+Tabella2026[[#This Row],[DEF - n. card]]*(PLAFOND/N_TESSERE)</f>
        <v>12000</v>
      </c>
      <c r="W6777" s="18"/>
    </row>
    <row r="6778" spans="2:23" x14ac:dyDescent="0.25">
      <c r="B6778" s="1" t="s">
        <v>13499</v>
      </c>
      <c r="C6778" s="2">
        <v>66079</v>
      </c>
      <c r="D6778" s="1" t="s">
        <v>13500</v>
      </c>
      <c r="E6778" s="1" t="s">
        <v>96</v>
      </c>
      <c r="F6778" s="1" t="s">
        <v>201</v>
      </c>
      <c r="G6778" s="1" t="s">
        <v>11807</v>
      </c>
      <c r="H6778" s="1" t="s">
        <v>15836</v>
      </c>
      <c r="I6778" s="5">
        <v>576</v>
      </c>
      <c r="J6778" s="5">
        <v>8294179</v>
      </c>
      <c r="K6778" s="3">
        <f>+Tabella2026[[#This Row],[POP_2024]]/SUM(Tabella2026[POP_2024])</f>
        <v>9.7720758318513478E-6</v>
      </c>
      <c r="L6778" s="3">
        <f>+Tabella2026[[#This Row],[INCIDENZA POPOLAZIONE]]*(PLAFOND/2)</f>
        <v>2876.891795840163</v>
      </c>
      <c r="M6778" s="3">
        <f>+IFERROR(Tabella2026[[#This Row],[reddito_2024]]/Tabella2026[[#This Row],[POP_2024]],"")</f>
        <v>14399.616319444445</v>
      </c>
      <c r="N6778" s="3">
        <f>+IF(Tabella2026[[#This Row],[REDDITO COMPLESSIVO PROCAPITE]]&lt;media_aggr_reddito_pc,(media_aggr_reddito_pc-Tabella2026[[#This Row],[REDDITO COMPLESSIVO PROCAPITE]]),0)</f>
        <v>3425.4497431642958</v>
      </c>
      <c r="O6778" s="3">
        <f>+Tabella2026[[#This Row],[DIFFERENZA REDDITO INFERIORE ALLA MEDIA DALLA MEDIA]]*Tabella2026[[#This Row],[POP_2024]]</f>
        <v>1973059.0520626344</v>
      </c>
      <c r="P6778" s="3">
        <f>+Tabella2026[[#This Row],[POPOLAZIONE PER DIFFERENZA ]]/SUM(Tabella2026[[POPOLAZIONE PER DIFFERENZA ]])</f>
        <v>1.7504626837628049E-5</v>
      </c>
      <c r="Q6778" s="3">
        <f>+Tabella2026[[#This Row],[INCIDENZA POPOLAZIONE PER DIFFERENZA]]*(PLAFOND-SUM(Tabella2026[CONTRIBUTO SULLA BASE DELLA POPOLAZIONE]))</f>
        <v>5153.3490125275903</v>
      </c>
      <c r="R6778" s="3">
        <f>+Tabella2026[[#This Row],[CONTRIBUTO SULLA BASE DELLA POPOLAZIONE]]+Tabella2026[[#This Row],[CONTRIBUTO SULLA BASE DEL REDDITO]]</f>
        <v>8030.2408083677528</v>
      </c>
      <c r="S6778" s="3">
        <f>+Tabella2026[[#This Row],[CONTRIBUTO TOTALE]]/(PLAFOND/N_TESSERE)</f>
        <v>16.060481616735505</v>
      </c>
      <c r="T6778" s="3">
        <f>+MAX(CEILING(Tabella2026[[#This Row],[preDEF1]],1),1)</f>
        <v>17</v>
      </c>
      <c r="U6778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778" s="21">
        <f>+Tabella2026[[#This Row],[DEF - n. card]]*(PLAFOND/N_TESSERE)</f>
        <v>8500</v>
      </c>
      <c r="W6778" s="18"/>
    </row>
    <row r="6779" spans="2:23" x14ac:dyDescent="0.25">
      <c r="B6779" s="1" t="s">
        <v>13239</v>
      </c>
      <c r="C6779" s="2">
        <v>65111</v>
      </c>
      <c r="D6779" s="1" t="s">
        <v>13240</v>
      </c>
      <c r="E6779" s="1" t="s">
        <v>15</v>
      </c>
      <c r="F6779" s="1" t="s">
        <v>82</v>
      </c>
      <c r="G6779" s="1" t="s">
        <v>11807</v>
      </c>
      <c r="H6779" s="1" t="s">
        <v>15836</v>
      </c>
      <c r="I6779" s="5">
        <v>576</v>
      </c>
      <c r="J6779" s="5">
        <v>7063721</v>
      </c>
      <c r="K6779" s="3">
        <f>+Tabella2026[[#This Row],[POP_2024]]/SUM(Tabella2026[POP_2024])</f>
        <v>9.7720758318513478E-6</v>
      </c>
      <c r="L6779" s="3">
        <f>+Tabella2026[[#This Row],[INCIDENZA POPOLAZIONE]]*(PLAFOND/2)</f>
        <v>2876.891795840163</v>
      </c>
      <c r="M6779" s="3">
        <f>+IFERROR(Tabella2026[[#This Row],[reddito_2024]]/Tabella2026[[#This Row],[POP_2024]],"")</f>
        <v>12263.404513888889</v>
      </c>
      <c r="N6779" s="3">
        <f>+IF(Tabella2026[[#This Row],[REDDITO COMPLESSIVO PROCAPITE]]&lt;media_aggr_reddito_pc,(media_aggr_reddito_pc-Tabella2026[[#This Row],[REDDITO COMPLESSIVO PROCAPITE]]),0)</f>
        <v>5561.6615487198524</v>
      </c>
      <c r="O6779" s="3">
        <f>+Tabella2026[[#This Row],[DIFFERENZA REDDITO INFERIORE ALLA MEDIA DALLA MEDIA]]*Tabella2026[[#This Row],[POP_2024]]</f>
        <v>3203517.0520626348</v>
      </c>
      <c r="P6779" s="3">
        <f>+Tabella2026[[#This Row],[POPOLAZIONE PER DIFFERENZA ]]/SUM(Tabella2026[[POPOLAZIONE PER DIFFERENZA ]])</f>
        <v>2.8421030027313421E-5</v>
      </c>
      <c r="Q6779" s="3">
        <f>+Tabella2026[[#This Row],[INCIDENZA POPOLAZIONE PER DIFFERENZA]]*(PLAFOND-SUM(Tabella2026[CONTRIBUTO SULLA BASE DELLA POPOLAZIONE]))</f>
        <v>8367.1299242685836</v>
      </c>
      <c r="R6779" s="3">
        <f>+Tabella2026[[#This Row],[CONTRIBUTO SULLA BASE DELLA POPOLAZIONE]]+Tabella2026[[#This Row],[CONTRIBUTO SULLA BASE DEL REDDITO]]</f>
        <v>11244.021720108747</v>
      </c>
      <c r="S6779" s="3">
        <f>+Tabella2026[[#This Row],[CONTRIBUTO TOTALE]]/(PLAFOND/N_TESSERE)</f>
        <v>22.488043440217496</v>
      </c>
      <c r="T6779" s="3">
        <f>+MAX(CEILING(Tabella2026[[#This Row],[preDEF1]],1),1)</f>
        <v>23</v>
      </c>
      <c r="U677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779" s="21">
        <f>+Tabella2026[[#This Row],[DEF - n. card]]*(PLAFOND/N_TESSERE)</f>
        <v>11500</v>
      </c>
      <c r="W6779" s="18"/>
    </row>
    <row r="6780" spans="2:23" x14ac:dyDescent="0.25">
      <c r="B6780" s="1" t="s">
        <v>13539</v>
      </c>
      <c r="C6780" s="2">
        <v>94048</v>
      </c>
      <c r="D6780" s="1" t="s">
        <v>13540</v>
      </c>
      <c r="E6780" s="1" t="s">
        <v>345</v>
      </c>
      <c r="F6780" s="1" t="s">
        <v>1000</v>
      </c>
      <c r="G6780" s="1" t="s">
        <v>11807</v>
      </c>
      <c r="H6780" s="1" t="s">
        <v>15836</v>
      </c>
      <c r="I6780" s="5">
        <v>576</v>
      </c>
      <c r="J6780" s="5">
        <v>6685327</v>
      </c>
      <c r="K6780" s="3">
        <f>+Tabella2026[[#This Row],[POP_2024]]/SUM(Tabella2026[POP_2024])</f>
        <v>9.7720758318513478E-6</v>
      </c>
      <c r="L6780" s="3">
        <f>+Tabella2026[[#This Row],[INCIDENZA POPOLAZIONE]]*(PLAFOND/2)</f>
        <v>2876.891795840163</v>
      </c>
      <c r="M6780" s="3">
        <f>+IFERROR(Tabella2026[[#This Row],[reddito_2024]]/Tabella2026[[#This Row],[POP_2024]],"")</f>
        <v>11606.470486111111</v>
      </c>
      <c r="N6780" s="3">
        <f>+IF(Tabella2026[[#This Row],[REDDITO COMPLESSIVO PROCAPITE]]&lt;media_aggr_reddito_pc,(media_aggr_reddito_pc-Tabella2026[[#This Row],[REDDITO COMPLESSIVO PROCAPITE]]),0)</f>
        <v>6218.5955764976297</v>
      </c>
      <c r="O6780" s="3">
        <f>+Tabella2026[[#This Row],[DIFFERENZA REDDITO INFERIORE ALLA MEDIA DALLA MEDIA]]*Tabella2026[[#This Row],[POP_2024]]</f>
        <v>3581911.0520626348</v>
      </c>
      <c r="P6780" s="3">
        <f>+Tabella2026[[#This Row],[POPOLAZIONE PER DIFFERENZA ]]/SUM(Tabella2026[[POPOLAZIONE PER DIFFERENZA ]])</f>
        <v>3.1778073882981642E-5</v>
      </c>
      <c r="Q6780" s="3">
        <f>+Tabella2026[[#This Row],[INCIDENZA POPOLAZIONE PER DIFFERENZA]]*(PLAFOND-SUM(Tabella2026[CONTRIBUTO SULLA BASE DELLA POPOLAZIONE]))</f>
        <v>9355.4411175944206</v>
      </c>
      <c r="R6780" s="3">
        <f>+Tabella2026[[#This Row],[CONTRIBUTO SULLA BASE DELLA POPOLAZIONE]]+Tabella2026[[#This Row],[CONTRIBUTO SULLA BASE DEL REDDITO]]</f>
        <v>12232.332913434584</v>
      </c>
      <c r="S6780" s="3">
        <f>+Tabella2026[[#This Row],[CONTRIBUTO TOTALE]]/(PLAFOND/N_TESSERE)</f>
        <v>24.464665826869169</v>
      </c>
      <c r="T6780" s="3">
        <f>+MAX(CEILING(Tabella2026[[#This Row],[preDEF1]],1),1)</f>
        <v>25</v>
      </c>
      <c r="U6780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780" s="21">
        <f>+Tabella2026[[#This Row],[DEF - n. card]]*(PLAFOND/N_TESSERE)</f>
        <v>12500</v>
      </c>
      <c r="W6780" s="18"/>
    </row>
    <row r="6781" spans="2:23" x14ac:dyDescent="0.25">
      <c r="B6781" s="1" t="s">
        <v>13627</v>
      </c>
      <c r="C6781" s="2">
        <v>76031</v>
      </c>
      <c r="D6781" s="1" t="s">
        <v>13628</v>
      </c>
      <c r="E6781" s="1" t="s">
        <v>213</v>
      </c>
      <c r="F6781" s="1" t="s">
        <v>212</v>
      </c>
      <c r="G6781" s="1" t="s">
        <v>11807</v>
      </c>
      <c r="H6781" s="1" t="s">
        <v>15836</v>
      </c>
      <c r="I6781" s="5">
        <v>575</v>
      </c>
      <c r="J6781" s="5">
        <v>6779215</v>
      </c>
      <c r="K6781" s="3">
        <f>+Tabella2026[[#This Row],[POP_2024]]/SUM(Tabella2026[POP_2024])</f>
        <v>9.7551104224210515E-6</v>
      </c>
      <c r="L6781" s="3">
        <f>+Tabella2026[[#This Row],[INCIDENZA POPOLAZIONE]]*(PLAFOND/2)</f>
        <v>2871.8971920279409</v>
      </c>
      <c r="M6781" s="3">
        <f>+IFERROR(Tabella2026[[#This Row],[reddito_2024]]/Tabella2026[[#This Row],[POP_2024]],"")</f>
        <v>11789.939130434783</v>
      </c>
      <c r="N6781" s="3">
        <f>+IF(Tabella2026[[#This Row],[REDDITO COMPLESSIVO PROCAPITE]]&lt;media_aggr_reddito_pc,(media_aggr_reddito_pc-Tabella2026[[#This Row],[REDDITO COMPLESSIVO PROCAPITE]]),0)</f>
        <v>6035.1269321739583</v>
      </c>
      <c r="O6781" s="3">
        <f>+Tabella2026[[#This Row],[DIFFERENZA REDDITO INFERIORE ALLA MEDIA DALLA MEDIA]]*Tabella2026[[#This Row],[POP_2024]]</f>
        <v>3470197.9860000261</v>
      </c>
      <c r="P6781" s="3">
        <f>+Tabella2026[[#This Row],[POPOLAZIONE PER DIFFERENZA ]]/SUM(Tabella2026[[POPOLAZIONE PER DIFFERENZA ]])</f>
        <v>3.0786975551551074E-5</v>
      </c>
      <c r="Q6781" s="3">
        <f>+Tabella2026[[#This Row],[INCIDENZA POPOLAZIONE PER DIFFERENZA]]*(PLAFOND-SUM(Tabella2026[CONTRIBUTO SULLA BASE DELLA POPOLAZIONE]))</f>
        <v>9063.6625121450088</v>
      </c>
      <c r="R6781" s="3">
        <f>+Tabella2026[[#This Row],[CONTRIBUTO SULLA BASE DELLA POPOLAZIONE]]+Tabella2026[[#This Row],[CONTRIBUTO SULLA BASE DEL REDDITO]]</f>
        <v>11935.559704172949</v>
      </c>
      <c r="S6781" s="3">
        <f>+Tabella2026[[#This Row],[CONTRIBUTO TOTALE]]/(PLAFOND/N_TESSERE)</f>
        <v>23.871119408345898</v>
      </c>
      <c r="T6781" s="3">
        <f>+MAX(CEILING(Tabella2026[[#This Row],[preDEF1]],1),1)</f>
        <v>24</v>
      </c>
      <c r="U6781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781" s="21">
        <f>+Tabella2026[[#This Row],[DEF - n. card]]*(PLAFOND/N_TESSERE)</f>
        <v>12000</v>
      </c>
      <c r="W6781" s="18"/>
    </row>
    <row r="6782" spans="2:23" x14ac:dyDescent="0.25">
      <c r="B6782" s="1" t="s">
        <v>13477</v>
      </c>
      <c r="C6782" s="2">
        <v>69054</v>
      </c>
      <c r="D6782" s="1" t="s">
        <v>13478</v>
      </c>
      <c r="E6782" s="1" t="s">
        <v>96</v>
      </c>
      <c r="F6782" s="1" t="s">
        <v>328</v>
      </c>
      <c r="G6782" s="1" t="s">
        <v>11807</v>
      </c>
      <c r="H6782" s="1" t="s">
        <v>15836</v>
      </c>
      <c r="I6782" s="5">
        <v>575</v>
      </c>
      <c r="J6782" s="5">
        <v>6841661</v>
      </c>
      <c r="K6782" s="3">
        <f>+Tabella2026[[#This Row],[POP_2024]]/SUM(Tabella2026[POP_2024])</f>
        <v>9.7551104224210515E-6</v>
      </c>
      <c r="L6782" s="3">
        <f>+Tabella2026[[#This Row],[INCIDENZA POPOLAZIONE]]*(PLAFOND/2)</f>
        <v>2871.8971920279409</v>
      </c>
      <c r="M6782" s="3">
        <f>+IFERROR(Tabella2026[[#This Row],[reddito_2024]]/Tabella2026[[#This Row],[POP_2024]],"")</f>
        <v>11898.540869565217</v>
      </c>
      <c r="N6782" s="3">
        <f>+IF(Tabella2026[[#This Row],[REDDITO COMPLESSIVO PROCAPITE]]&lt;media_aggr_reddito_pc,(media_aggr_reddito_pc-Tabella2026[[#This Row],[REDDITO COMPLESSIVO PROCAPITE]]),0)</f>
        <v>5926.5251930435243</v>
      </c>
      <c r="O6782" s="3">
        <f>+Tabella2026[[#This Row],[DIFFERENZA REDDITO INFERIORE ALLA MEDIA DALLA MEDIA]]*Tabella2026[[#This Row],[POP_2024]]</f>
        <v>3407751.9860000266</v>
      </c>
      <c r="P6782" s="3">
        <f>+Tabella2026[[#This Row],[POPOLAZIONE PER DIFFERENZA ]]/SUM(Tabella2026[[POPOLAZIONE PER DIFFERENZA ]])</f>
        <v>3.0232965814052443E-5</v>
      </c>
      <c r="Q6782" s="3">
        <f>+Tabella2026[[#This Row],[INCIDENZA POPOLAZIONE PER DIFFERENZA]]*(PLAFOND-SUM(Tabella2026[CONTRIBUTO SULLA BASE DELLA POPOLAZIONE]))</f>
        <v>8900.5624609327151</v>
      </c>
      <c r="R6782" s="3">
        <f>+Tabella2026[[#This Row],[CONTRIBUTO SULLA BASE DELLA POPOLAZIONE]]+Tabella2026[[#This Row],[CONTRIBUTO SULLA BASE DEL REDDITO]]</f>
        <v>11772.459652960657</v>
      </c>
      <c r="S6782" s="3">
        <f>+Tabella2026[[#This Row],[CONTRIBUTO TOTALE]]/(PLAFOND/N_TESSERE)</f>
        <v>23.544919305921315</v>
      </c>
      <c r="T6782" s="3">
        <f>+MAX(CEILING(Tabella2026[[#This Row],[preDEF1]],1),1)</f>
        <v>24</v>
      </c>
      <c r="U6782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782" s="21">
        <f>+Tabella2026[[#This Row],[DEF - n. card]]*(PLAFOND/N_TESSERE)</f>
        <v>12000</v>
      </c>
      <c r="W6782" s="18"/>
    </row>
    <row r="6783" spans="2:23" x14ac:dyDescent="0.25">
      <c r="B6783" s="1" t="s">
        <v>13802</v>
      </c>
      <c r="C6783" s="2">
        <v>18145</v>
      </c>
      <c r="D6783" s="1" t="s">
        <v>13803</v>
      </c>
      <c r="E6783" s="1" t="s">
        <v>12</v>
      </c>
      <c r="F6783" s="1" t="s">
        <v>195</v>
      </c>
      <c r="G6783" s="1" t="s">
        <v>11807</v>
      </c>
      <c r="H6783" s="1" t="s">
        <v>15835</v>
      </c>
      <c r="I6783" s="5">
        <v>575</v>
      </c>
      <c r="J6783" s="5">
        <v>8581984</v>
      </c>
      <c r="K6783" s="3">
        <f>+Tabella2026[[#This Row],[POP_2024]]/SUM(Tabella2026[POP_2024])</f>
        <v>9.7551104224210515E-6</v>
      </c>
      <c r="L6783" s="3">
        <f>+Tabella2026[[#This Row],[INCIDENZA POPOLAZIONE]]*(PLAFOND/2)</f>
        <v>2871.8971920279409</v>
      </c>
      <c r="M6783" s="3">
        <f>+IFERROR(Tabella2026[[#This Row],[reddito_2024]]/Tabella2026[[#This Row],[POP_2024]],"")</f>
        <v>14925.189565217392</v>
      </c>
      <c r="N6783" s="3">
        <f>+IF(Tabella2026[[#This Row],[REDDITO COMPLESSIVO PROCAPITE]]&lt;media_aggr_reddito_pc,(media_aggr_reddito_pc-Tabella2026[[#This Row],[REDDITO COMPLESSIVO PROCAPITE]]),0)</f>
        <v>2899.8764973913494</v>
      </c>
      <c r="O6783" s="3">
        <f>+Tabella2026[[#This Row],[DIFFERENZA REDDITO INFERIORE ALLA MEDIA DALLA MEDIA]]*Tabella2026[[#This Row],[POP_2024]]</f>
        <v>1667428.9860000259</v>
      </c>
      <c r="P6783" s="3">
        <f>+Tabella2026[[#This Row],[POPOLAZIONE PER DIFFERENZA ]]/SUM(Tabella2026[[POPOLAZIONE PER DIFFERENZA ]])</f>
        <v>1.4793131582991474E-5</v>
      </c>
      <c r="Q6783" s="3">
        <f>+Tabella2026[[#This Row],[INCIDENZA POPOLAZIONE PER DIFFERENZA]]*(PLAFOND-SUM(Tabella2026[CONTRIBUTO SULLA BASE DELLA POPOLAZIONE]))</f>
        <v>4355.0868431840199</v>
      </c>
      <c r="R6783" s="3">
        <f>+Tabella2026[[#This Row],[CONTRIBUTO SULLA BASE DELLA POPOLAZIONE]]+Tabella2026[[#This Row],[CONTRIBUTO SULLA BASE DEL REDDITO]]</f>
        <v>7226.9840352119609</v>
      </c>
      <c r="S6783" s="3">
        <f>+Tabella2026[[#This Row],[CONTRIBUTO TOTALE]]/(PLAFOND/N_TESSERE)</f>
        <v>14.453968070423922</v>
      </c>
      <c r="T6783" s="3">
        <f>+MAX(CEILING(Tabella2026[[#This Row],[preDEF1]],1),1)</f>
        <v>15</v>
      </c>
      <c r="U6783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783" s="21">
        <f>+Tabella2026[[#This Row],[DEF - n. card]]*(PLAFOND/N_TESSERE)</f>
        <v>7500</v>
      </c>
      <c r="W6783" s="18"/>
    </row>
    <row r="6784" spans="2:23" x14ac:dyDescent="0.25">
      <c r="B6784" s="1" t="s">
        <v>13607</v>
      </c>
      <c r="C6784" s="2">
        <v>18166</v>
      </c>
      <c r="D6784" s="1" t="s">
        <v>13608</v>
      </c>
      <c r="E6784" s="1" t="s">
        <v>12</v>
      </c>
      <c r="F6784" s="1" t="s">
        <v>195</v>
      </c>
      <c r="G6784" s="1" t="s">
        <v>11807</v>
      </c>
      <c r="H6784" s="1" t="s">
        <v>15835</v>
      </c>
      <c r="I6784" s="5">
        <v>575</v>
      </c>
      <c r="J6784" s="5">
        <v>9799092</v>
      </c>
      <c r="K6784" s="3">
        <f>+Tabella2026[[#This Row],[POP_2024]]/SUM(Tabella2026[POP_2024])</f>
        <v>9.7551104224210515E-6</v>
      </c>
      <c r="L6784" s="3">
        <f>+Tabella2026[[#This Row],[INCIDENZA POPOLAZIONE]]*(PLAFOND/2)</f>
        <v>2871.8971920279409</v>
      </c>
      <c r="M6784" s="3">
        <f>+IFERROR(Tabella2026[[#This Row],[reddito_2024]]/Tabella2026[[#This Row],[POP_2024]],"")</f>
        <v>17041.899130434784</v>
      </c>
      <c r="N6784" s="3">
        <f>+IF(Tabella2026[[#This Row],[REDDITO COMPLESSIVO PROCAPITE]]&lt;media_aggr_reddito_pc,(media_aggr_reddito_pc-Tabella2026[[#This Row],[REDDITO COMPLESSIVO PROCAPITE]]),0)</f>
        <v>783.16693217395732</v>
      </c>
      <c r="O6784" s="3">
        <f>+Tabella2026[[#This Row],[DIFFERENZA REDDITO INFERIORE ALLA MEDIA DALLA MEDIA]]*Tabella2026[[#This Row],[POP_2024]]</f>
        <v>450320.98600002547</v>
      </c>
      <c r="P6784" s="3">
        <f>+Tabella2026[[#This Row],[POPOLAZIONE PER DIFFERENZA ]]/SUM(Tabella2026[[POPOLAZIONE PER DIFFERENZA ]])</f>
        <v>3.9951672043685673E-6</v>
      </c>
      <c r="Q6784" s="3">
        <f>+Tabella2026[[#This Row],[INCIDENZA POPOLAZIONE PER DIFFERENZA]]*(PLAFOND-SUM(Tabella2026[CONTRIBUTO SULLA BASE DELLA POPOLAZIONE]))</f>
        <v>1176.1742285907078</v>
      </c>
      <c r="R6784" s="3">
        <f>+Tabella2026[[#This Row],[CONTRIBUTO SULLA BASE DELLA POPOLAZIONE]]+Tabella2026[[#This Row],[CONTRIBUTO SULLA BASE DEL REDDITO]]</f>
        <v>4048.0714206186485</v>
      </c>
      <c r="S6784" s="3">
        <f>+Tabella2026[[#This Row],[CONTRIBUTO TOTALE]]/(PLAFOND/N_TESSERE)</f>
        <v>8.0961428412372971</v>
      </c>
      <c r="T6784" s="3">
        <f>+MAX(CEILING(Tabella2026[[#This Row],[preDEF1]],1),1)</f>
        <v>9</v>
      </c>
      <c r="U6784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784" s="21">
        <f>+Tabella2026[[#This Row],[DEF - n. card]]*(PLAFOND/N_TESSERE)</f>
        <v>4500</v>
      </c>
      <c r="W6784" s="18"/>
    </row>
    <row r="6785" spans="2:23" x14ac:dyDescent="0.25">
      <c r="B6785" s="1" t="s">
        <v>13725</v>
      </c>
      <c r="C6785" s="2">
        <v>3138</v>
      </c>
      <c r="D6785" s="1" t="s">
        <v>13726</v>
      </c>
      <c r="E6785" s="1" t="s">
        <v>18</v>
      </c>
      <c r="F6785" s="1" t="s">
        <v>114</v>
      </c>
      <c r="G6785" s="1" t="s">
        <v>11807</v>
      </c>
      <c r="H6785" s="1" t="s">
        <v>15835</v>
      </c>
      <c r="I6785" s="5">
        <v>574</v>
      </c>
      <c r="J6785" s="5">
        <v>9293081</v>
      </c>
      <c r="K6785" s="3">
        <f>+Tabella2026[[#This Row],[POP_2024]]/SUM(Tabella2026[POP_2024])</f>
        <v>9.7381450129907535E-6</v>
      </c>
      <c r="L6785" s="3">
        <f>+Tabella2026[[#This Row],[INCIDENZA POPOLAZIONE]]*(PLAFOND/2)</f>
        <v>2866.902588215718</v>
      </c>
      <c r="M6785" s="3">
        <f>+IFERROR(Tabella2026[[#This Row],[reddito_2024]]/Tabella2026[[#This Row],[POP_2024]],"")</f>
        <v>16190.036585365853</v>
      </c>
      <c r="N6785" s="3">
        <f>+IF(Tabella2026[[#This Row],[REDDITO COMPLESSIVO PROCAPITE]]&lt;media_aggr_reddito_pc,(media_aggr_reddito_pc-Tabella2026[[#This Row],[REDDITO COMPLESSIVO PROCAPITE]]),0)</f>
        <v>1635.0294772428879</v>
      </c>
      <c r="O6785" s="3">
        <f>+Tabella2026[[#This Row],[DIFFERENZA REDDITO INFERIORE ALLA MEDIA DALLA MEDIA]]*Tabella2026[[#This Row],[POP_2024]]</f>
        <v>938506.91993741761</v>
      </c>
      <c r="P6785" s="3">
        <f>+Tabella2026[[#This Row],[POPOLAZIONE PER DIFFERENZA ]]/SUM(Tabella2026[[POPOLAZIONE PER DIFFERENZA ]])</f>
        <v>8.3262654510325552E-6</v>
      </c>
      <c r="Q6785" s="3">
        <f>+Tabella2026[[#This Row],[INCIDENZA POPOLAZIONE PER DIFFERENZA]]*(PLAFOND-SUM(Tabella2026[CONTRIBUTO SULLA BASE DELLA POPOLAZIONE]))</f>
        <v>2451.2463040849061</v>
      </c>
      <c r="R6785" s="3">
        <f>+Tabella2026[[#This Row],[CONTRIBUTO SULLA BASE DELLA POPOLAZIONE]]+Tabella2026[[#This Row],[CONTRIBUTO SULLA BASE DEL REDDITO]]</f>
        <v>5318.1488923006236</v>
      </c>
      <c r="S6785" s="3">
        <f>+Tabella2026[[#This Row],[CONTRIBUTO TOTALE]]/(PLAFOND/N_TESSERE)</f>
        <v>10.636297784601247</v>
      </c>
      <c r="T6785" s="3">
        <f>+MAX(CEILING(Tabella2026[[#This Row],[preDEF1]],1),1)</f>
        <v>11</v>
      </c>
      <c r="U6785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785" s="21">
        <f>+Tabella2026[[#This Row],[DEF - n. card]]*(PLAFOND/N_TESSERE)</f>
        <v>5500</v>
      </c>
      <c r="W6785" s="18"/>
    </row>
    <row r="6786" spans="2:23" x14ac:dyDescent="0.25">
      <c r="B6786" s="1" t="s">
        <v>13497</v>
      </c>
      <c r="C6786" s="2">
        <v>4248</v>
      </c>
      <c r="D6786" s="1" t="s">
        <v>13498</v>
      </c>
      <c r="E6786" s="1" t="s">
        <v>18</v>
      </c>
      <c r="F6786" s="1" t="s">
        <v>263</v>
      </c>
      <c r="G6786" s="1" t="s">
        <v>11807</v>
      </c>
      <c r="H6786" s="1" t="s">
        <v>15835</v>
      </c>
      <c r="I6786" s="5">
        <v>574</v>
      </c>
      <c r="J6786" s="5">
        <v>10521277</v>
      </c>
      <c r="K6786" s="3">
        <f>+Tabella2026[[#This Row],[POP_2024]]/SUM(Tabella2026[POP_2024])</f>
        <v>9.7381450129907535E-6</v>
      </c>
      <c r="L6786" s="3">
        <f>+Tabella2026[[#This Row],[INCIDENZA POPOLAZIONE]]*(PLAFOND/2)</f>
        <v>2866.902588215718</v>
      </c>
      <c r="M6786" s="3">
        <f>+IFERROR(Tabella2026[[#This Row],[reddito_2024]]/Tabella2026[[#This Row],[POP_2024]],"")</f>
        <v>18329.750871080138</v>
      </c>
      <c r="N6786" s="3">
        <f>+IF(Tabella2026[[#This Row],[REDDITO COMPLESSIVO PROCAPITE]]&lt;media_aggr_reddito_pc,(media_aggr_reddito_pc-Tabella2026[[#This Row],[REDDITO COMPLESSIVO PROCAPITE]]),0)</f>
        <v>0</v>
      </c>
      <c r="O6786" s="3">
        <f>+Tabella2026[[#This Row],[DIFFERENZA REDDITO INFERIORE ALLA MEDIA DALLA MEDIA]]*Tabella2026[[#This Row],[POP_2024]]</f>
        <v>0</v>
      </c>
      <c r="P6786" s="3">
        <f>+Tabella2026[[#This Row],[POPOLAZIONE PER DIFFERENZA ]]/SUM(Tabella2026[[POPOLAZIONE PER DIFFERENZA ]])</f>
        <v>0</v>
      </c>
      <c r="Q6786" s="3">
        <f>+Tabella2026[[#This Row],[INCIDENZA POPOLAZIONE PER DIFFERENZA]]*(PLAFOND-SUM(Tabella2026[CONTRIBUTO SULLA BASE DELLA POPOLAZIONE]))</f>
        <v>0</v>
      </c>
      <c r="R6786" s="3">
        <f>+Tabella2026[[#This Row],[CONTRIBUTO SULLA BASE DELLA POPOLAZIONE]]+Tabella2026[[#This Row],[CONTRIBUTO SULLA BASE DEL REDDITO]]</f>
        <v>2866.902588215718</v>
      </c>
      <c r="S6786" s="3">
        <f>+Tabella2026[[#This Row],[CONTRIBUTO TOTALE]]/(PLAFOND/N_TESSERE)</f>
        <v>5.7338051764314359</v>
      </c>
      <c r="T6786" s="3">
        <f>+MAX(CEILING(Tabella2026[[#This Row],[preDEF1]],1),1)</f>
        <v>6</v>
      </c>
      <c r="U6786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86" s="21">
        <f>+Tabella2026[[#This Row],[DEF - n. card]]*(PLAFOND/N_TESSERE)</f>
        <v>3000</v>
      </c>
      <c r="W6786" s="18"/>
    </row>
    <row r="6787" spans="2:23" x14ac:dyDescent="0.25">
      <c r="B6787" s="1" t="s">
        <v>13447</v>
      </c>
      <c r="C6787" s="2">
        <v>65077</v>
      </c>
      <c r="D6787" s="1" t="s">
        <v>13448</v>
      </c>
      <c r="E6787" s="1" t="s">
        <v>15</v>
      </c>
      <c r="F6787" s="1" t="s">
        <v>82</v>
      </c>
      <c r="G6787" s="1" t="s">
        <v>11807</v>
      </c>
      <c r="H6787" s="1" t="s">
        <v>15836</v>
      </c>
      <c r="I6787" s="5">
        <v>573</v>
      </c>
      <c r="J6787" s="5">
        <v>5435470</v>
      </c>
      <c r="K6787" s="3">
        <f>+Tabella2026[[#This Row],[POP_2024]]/SUM(Tabella2026[POP_2024])</f>
        <v>9.7211796035604555E-6</v>
      </c>
      <c r="L6787" s="3">
        <f>+Tabella2026[[#This Row],[INCIDENZA POPOLAZIONE]]*(PLAFOND/2)</f>
        <v>2861.9079844034954</v>
      </c>
      <c r="M6787" s="3">
        <f>+IFERROR(Tabella2026[[#This Row],[reddito_2024]]/Tabella2026[[#This Row],[POP_2024]],"")</f>
        <v>9485.986038394416</v>
      </c>
      <c r="N6787" s="3">
        <f>+IF(Tabella2026[[#This Row],[REDDITO COMPLESSIVO PROCAPITE]]&lt;media_aggr_reddito_pc,(media_aggr_reddito_pc-Tabella2026[[#This Row],[REDDITO COMPLESSIVO PROCAPITE]]),0)</f>
        <v>8339.080024214325</v>
      </c>
      <c r="O6787" s="3">
        <f>+Tabella2026[[#This Row],[DIFFERENZA REDDITO INFERIORE ALLA MEDIA DALLA MEDIA]]*Tabella2026[[#This Row],[POP_2024]]</f>
        <v>4778292.8538748082</v>
      </c>
      <c r="P6787" s="3">
        <f>+Tabella2026[[#This Row],[POPOLAZIONE PER DIFFERENZA ]]/SUM(Tabella2026[[POPOLAZIONE PER DIFFERENZA ]])</f>
        <v>4.2392159140165499E-5</v>
      </c>
      <c r="Q6787" s="3">
        <f>+Tabella2026[[#This Row],[INCIDENZA POPOLAZIONE PER DIFFERENZA]]*(PLAFOND-SUM(Tabella2026[CONTRIBUTO SULLA BASE DELLA POPOLAZIONE]))</f>
        <v>12480.219856745418</v>
      </c>
      <c r="R6787" s="3">
        <f>+Tabella2026[[#This Row],[CONTRIBUTO SULLA BASE DELLA POPOLAZIONE]]+Tabella2026[[#This Row],[CONTRIBUTO SULLA BASE DEL REDDITO]]</f>
        <v>15342.127841148913</v>
      </c>
      <c r="S6787" s="3">
        <f>+Tabella2026[[#This Row],[CONTRIBUTO TOTALE]]/(PLAFOND/N_TESSERE)</f>
        <v>30.684255682297827</v>
      </c>
      <c r="T6787" s="3">
        <f>+MAX(CEILING(Tabella2026[[#This Row],[preDEF1]],1),1)</f>
        <v>31</v>
      </c>
      <c r="U6787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787" s="21">
        <f>+Tabella2026[[#This Row],[DEF - n. card]]*(PLAFOND/N_TESSERE)</f>
        <v>15500</v>
      </c>
      <c r="W6787" s="18"/>
    </row>
    <row r="6788" spans="2:23" x14ac:dyDescent="0.25">
      <c r="B6788" s="1" t="s">
        <v>13593</v>
      </c>
      <c r="C6788" s="2">
        <v>5086</v>
      </c>
      <c r="D6788" s="1" t="s">
        <v>13594</v>
      </c>
      <c r="E6788" s="1" t="s">
        <v>18</v>
      </c>
      <c r="F6788" s="1" t="s">
        <v>182</v>
      </c>
      <c r="G6788" s="1" t="s">
        <v>11807</v>
      </c>
      <c r="H6788" s="1" t="s">
        <v>15835</v>
      </c>
      <c r="I6788" s="5">
        <v>573</v>
      </c>
      <c r="J6788" s="5">
        <v>10256148</v>
      </c>
      <c r="K6788" s="3">
        <f>+Tabella2026[[#This Row],[POP_2024]]/SUM(Tabella2026[POP_2024])</f>
        <v>9.7211796035604555E-6</v>
      </c>
      <c r="L6788" s="3">
        <f>+Tabella2026[[#This Row],[INCIDENZA POPOLAZIONE]]*(PLAFOND/2)</f>
        <v>2861.9079844034954</v>
      </c>
      <c r="M6788" s="3">
        <f>+IFERROR(Tabella2026[[#This Row],[reddito_2024]]/Tabella2026[[#This Row],[POP_2024]],"")</f>
        <v>17899.03664921466</v>
      </c>
      <c r="N6788" s="3">
        <f>+IF(Tabella2026[[#This Row],[REDDITO COMPLESSIVO PROCAPITE]]&lt;media_aggr_reddito_pc,(media_aggr_reddito_pc-Tabella2026[[#This Row],[REDDITO COMPLESSIVO PROCAPITE]]),0)</f>
        <v>0</v>
      </c>
      <c r="O6788" s="3">
        <f>+Tabella2026[[#This Row],[DIFFERENZA REDDITO INFERIORE ALLA MEDIA DALLA MEDIA]]*Tabella2026[[#This Row],[POP_2024]]</f>
        <v>0</v>
      </c>
      <c r="P6788" s="3">
        <f>+Tabella2026[[#This Row],[POPOLAZIONE PER DIFFERENZA ]]/SUM(Tabella2026[[POPOLAZIONE PER DIFFERENZA ]])</f>
        <v>0</v>
      </c>
      <c r="Q6788" s="3">
        <f>+Tabella2026[[#This Row],[INCIDENZA POPOLAZIONE PER DIFFERENZA]]*(PLAFOND-SUM(Tabella2026[CONTRIBUTO SULLA BASE DELLA POPOLAZIONE]))</f>
        <v>0</v>
      </c>
      <c r="R6788" s="3">
        <f>+Tabella2026[[#This Row],[CONTRIBUTO SULLA BASE DELLA POPOLAZIONE]]+Tabella2026[[#This Row],[CONTRIBUTO SULLA BASE DEL REDDITO]]</f>
        <v>2861.9079844034954</v>
      </c>
      <c r="S6788" s="3">
        <f>+Tabella2026[[#This Row],[CONTRIBUTO TOTALE]]/(PLAFOND/N_TESSERE)</f>
        <v>5.7238159688069912</v>
      </c>
      <c r="T6788" s="3">
        <f>+MAX(CEILING(Tabella2026[[#This Row],[preDEF1]],1),1)</f>
        <v>6</v>
      </c>
      <c r="U6788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88" s="21">
        <f>+Tabella2026[[#This Row],[DEF - n. card]]*(PLAFOND/N_TESSERE)</f>
        <v>3000</v>
      </c>
      <c r="W6788" s="18"/>
    </row>
    <row r="6789" spans="2:23" x14ac:dyDescent="0.25">
      <c r="B6789" s="1" t="s">
        <v>13691</v>
      </c>
      <c r="C6789" s="2">
        <v>14056</v>
      </c>
      <c r="D6789" s="1" t="s">
        <v>13692</v>
      </c>
      <c r="E6789" s="1" t="s">
        <v>12</v>
      </c>
      <c r="F6789" s="1" t="s">
        <v>980</v>
      </c>
      <c r="G6789" s="1" t="s">
        <v>11807</v>
      </c>
      <c r="H6789" s="1" t="s">
        <v>15835</v>
      </c>
      <c r="I6789" s="5">
        <v>573</v>
      </c>
      <c r="J6789" s="5">
        <v>8968656</v>
      </c>
      <c r="K6789" s="3">
        <f>+Tabella2026[[#This Row],[POP_2024]]/SUM(Tabella2026[POP_2024])</f>
        <v>9.7211796035604555E-6</v>
      </c>
      <c r="L6789" s="3">
        <f>+Tabella2026[[#This Row],[INCIDENZA POPOLAZIONE]]*(PLAFOND/2)</f>
        <v>2861.9079844034954</v>
      </c>
      <c r="M6789" s="3">
        <f>+IFERROR(Tabella2026[[#This Row],[reddito_2024]]/Tabella2026[[#This Row],[POP_2024]],"")</f>
        <v>15652.104712041884</v>
      </c>
      <c r="N6789" s="3">
        <f>+IF(Tabella2026[[#This Row],[REDDITO COMPLESSIVO PROCAPITE]]&lt;media_aggr_reddito_pc,(media_aggr_reddito_pc-Tabella2026[[#This Row],[REDDITO COMPLESSIVO PROCAPITE]]),0)</f>
        <v>2172.9613505668567</v>
      </c>
      <c r="O6789" s="3">
        <f>+Tabella2026[[#This Row],[DIFFERENZA REDDITO INFERIORE ALLA MEDIA DALLA MEDIA]]*Tabella2026[[#This Row],[POP_2024]]</f>
        <v>1245106.8538748089</v>
      </c>
      <c r="P6789" s="3">
        <f>+Tabella2026[[#This Row],[POPOLAZIONE PER DIFFERENZA ]]/SUM(Tabella2026[[POPOLAZIONE PER DIFFERENZA ]])</f>
        <v>1.1046365199899614E-5</v>
      </c>
      <c r="Q6789" s="3">
        <f>+Tabella2026[[#This Row],[INCIDENZA POPOLAZIONE PER DIFFERENZA]]*(PLAFOND-SUM(Tabella2026[CONTRIBUTO SULLA BASE DELLA POPOLAZIONE]))</f>
        <v>3252.0416300765596</v>
      </c>
      <c r="R6789" s="3">
        <f>+Tabella2026[[#This Row],[CONTRIBUTO SULLA BASE DELLA POPOLAZIONE]]+Tabella2026[[#This Row],[CONTRIBUTO SULLA BASE DEL REDDITO]]</f>
        <v>6113.9496144800551</v>
      </c>
      <c r="S6789" s="3">
        <f>+Tabella2026[[#This Row],[CONTRIBUTO TOTALE]]/(PLAFOND/N_TESSERE)</f>
        <v>12.22789922896011</v>
      </c>
      <c r="T6789" s="3">
        <f>+MAX(CEILING(Tabella2026[[#This Row],[preDEF1]],1),1)</f>
        <v>13</v>
      </c>
      <c r="U678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789" s="21">
        <f>+Tabella2026[[#This Row],[DEF - n. card]]*(PLAFOND/N_TESSERE)</f>
        <v>6500</v>
      </c>
      <c r="W6789" s="18"/>
    </row>
    <row r="6790" spans="2:23" x14ac:dyDescent="0.25">
      <c r="B6790" s="1" t="s">
        <v>13413</v>
      </c>
      <c r="C6790" s="2">
        <v>41031</v>
      </c>
      <c r="D6790" s="1" t="s">
        <v>13414</v>
      </c>
      <c r="E6790" s="1" t="s">
        <v>117</v>
      </c>
      <c r="F6790" s="1" t="s">
        <v>130</v>
      </c>
      <c r="G6790" s="1" t="s">
        <v>11807</v>
      </c>
      <c r="H6790" s="1" t="s">
        <v>15834</v>
      </c>
      <c r="I6790" s="5">
        <v>572</v>
      </c>
      <c r="J6790" s="5">
        <v>8435335</v>
      </c>
      <c r="K6790" s="3">
        <f>+Tabella2026[[#This Row],[POP_2024]]/SUM(Tabella2026[POP_2024])</f>
        <v>9.7042141941301591E-6</v>
      </c>
      <c r="L6790" s="3">
        <f>+Tabella2026[[#This Row],[INCIDENZA POPOLAZIONE]]*(PLAFOND/2)</f>
        <v>2856.9133805912734</v>
      </c>
      <c r="M6790" s="3">
        <f>+IFERROR(Tabella2026[[#This Row],[reddito_2024]]/Tabella2026[[#This Row],[POP_2024]],"")</f>
        <v>14747.089160839161</v>
      </c>
      <c r="N6790" s="3">
        <f>+IF(Tabella2026[[#This Row],[REDDITO COMPLESSIVO PROCAPITE]]&lt;media_aggr_reddito_pc,(media_aggr_reddito_pc-Tabella2026[[#This Row],[REDDITO COMPLESSIVO PROCAPITE]]),0)</f>
        <v>3077.9769017695799</v>
      </c>
      <c r="O6790" s="3">
        <f>+Tabella2026[[#This Row],[DIFFERENZA REDDITO INFERIORE ALLA MEDIA DALLA MEDIA]]*Tabella2026[[#This Row],[POP_2024]]</f>
        <v>1760602.7878121997</v>
      </c>
      <c r="P6790" s="3">
        <f>+Tabella2026[[#This Row],[POPOLAZIONE PER DIFFERENZA ]]/SUM(Tabella2026[[POPOLAZIONE PER DIFFERENZA ]])</f>
        <v>1.5619752879531075E-5</v>
      </c>
      <c r="Q6790" s="3">
        <f>+Tabella2026[[#This Row],[INCIDENZA POPOLAZIONE PER DIFFERENZA]]*(PLAFOND-SUM(Tabella2026[CONTRIBUTO SULLA BASE DELLA POPOLAZIONE]))</f>
        <v>4598.4435329193075</v>
      </c>
      <c r="R6790" s="3">
        <f>+Tabella2026[[#This Row],[CONTRIBUTO SULLA BASE DELLA POPOLAZIONE]]+Tabella2026[[#This Row],[CONTRIBUTO SULLA BASE DEL REDDITO]]</f>
        <v>7455.3569135105809</v>
      </c>
      <c r="S6790" s="3">
        <f>+Tabella2026[[#This Row],[CONTRIBUTO TOTALE]]/(PLAFOND/N_TESSERE)</f>
        <v>14.910713827021162</v>
      </c>
      <c r="T6790" s="3">
        <f>+MAX(CEILING(Tabella2026[[#This Row],[preDEF1]],1),1)</f>
        <v>15</v>
      </c>
      <c r="U679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790" s="21">
        <f>+Tabella2026[[#This Row],[DEF - n. card]]*(PLAFOND/N_TESSERE)</f>
        <v>7500</v>
      </c>
      <c r="W6790" s="18"/>
    </row>
    <row r="6791" spans="2:23" x14ac:dyDescent="0.25">
      <c r="B6791" s="1" t="s">
        <v>13609</v>
      </c>
      <c r="C6791" s="2">
        <v>96038</v>
      </c>
      <c r="D6791" s="1" t="s">
        <v>13610</v>
      </c>
      <c r="E6791" s="1" t="s">
        <v>18</v>
      </c>
      <c r="F6791" s="1" t="s">
        <v>403</v>
      </c>
      <c r="G6791" s="1" t="s">
        <v>11807</v>
      </c>
      <c r="H6791" s="1" t="s">
        <v>15835</v>
      </c>
      <c r="I6791" s="5">
        <v>572</v>
      </c>
      <c r="J6791" s="5">
        <v>12663805</v>
      </c>
      <c r="K6791" s="3">
        <f>+Tabella2026[[#This Row],[POP_2024]]/SUM(Tabella2026[POP_2024])</f>
        <v>9.7042141941301591E-6</v>
      </c>
      <c r="L6791" s="3">
        <f>+Tabella2026[[#This Row],[INCIDENZA POPOLAZIONE]]*(PLAFOND/2)</f>
        <v>2856.9133805912734</v>
      </c>
      <c r="M6791" s="3">
        <f>+IFERROR(Tabella2026[[#This Row],[reddito_2024]]/Tabella2026[[#This Row],[POP_2024]],"")</f>
        <v>22139.51923076923</v>
      </c>
      <c r="N6791" s="3">
        <f>+IF(Tabella2026[[#This Row],[REDDITO COMPLESSIVO PROCAPITE]]&lt;media_aggr_reddito_pc,(media_aggr_reddito_pc-Tabella2026[[#This Row],[REDDITO COMPLESSIVO PROCAPITE]]),0)</f>
        <v>0</v>
      </c>
      <c r="O6791" s="3">
        <f>+Tabella2026[[#This Row],[DIFFERENZA REDDITO INFERIORE ALLA MEDIA DALLA MEDIA]]*Tabella2026[[#This Row],[POP_2024]]</f>
        <v>0</v>
      </c>
      <c r="P6791" s="3">
        <f>+Tabella2026[[#This Row],[POPOLAZIONE PER DIFFERENZA ]]/SUM(Tabella2026[[POPOLAZIONE PER DIFFERENZA ]])</f>
        <v>0</v>
      </c>
      <c r="Q6791" s="3">
        <f>+Tabella2026[[#This Row],[INCIDENZA POPOLAZIONE PER DIFFERENZA]]*(PLAFOND-SUM(Tabella2026[CONTRIBUTO SULLA BASE DELLA POPOLAZIONE]))</f>
        <v>0</v>
      </c>
      <c r="R6791" s="3">
        <f>+Tabella2026[[#This Row],[CONTRIBUTO SULLA BASE DELLA POPOLAZIONE]]+Tabella2026[[#This Row],[CONTRIBUTO SULLA BASE DEL REDDITO]]</f>
        <v>2856.9133805912734</v>
      </c>
      <c r="S6791" s="3">
        <f>+Tabella2026[[#This Row],[CONTRIBUTO TOTALE]]/(PLAFOND/N_TESSERE)</f>
        <v>5.7138267611825464</v>
      </c>
      <c r="T6791" s="3">
        <f>+MAX(CEILING(Tabella2026[[#This Row],[preDEF1]],1),1)</f>
        <v>6</v>
      </c>
      <c r="U679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91" s="21">
        <f>+Tabella2026[[#This Row],[DEF - n. card]]*(PLAFOND/N_TESSERE)</f>
        <v>3000</v>
      </c>
      <c r="W6791" s="18"/>
    </row>
    <row r="6792" spans="2:23" x14ac:dyDescent="0.25">
      <c r="B6792" s="1" t="s">
        <v>13645</v>
      </c>
      <c r="C6792" s="2">
        <v>16148</v>
      </c>
      <c r="D6792" s="1" t="s">
        <v>13646</v>
      </c>
      <c r="E6792" s="1" t="s">
        <v>12</v>
      </c>
      <c r="F6792" s="1" t="s">
        <v>93</v>
      </c>
      <c r="G6792" s="1" t="s">
        <v>11807</v>
      </c>
      <c r="H6792" s="1" t="s">
        <v>15835</v>
      </c>
      <c r="I6792" s="5">
        <v>572</v>
      </c>
      <c r="J6792" s="5">
        <v>9880692</v>
      </c>
      <c r="K6792" s="3">
        <f>+Tabella2026[[#This Row],[POP_2024]]/SUM(Tabella2026[POP_2024])</f>
        <v>9.7042141941301591E-6</v>
      </c>
      <c r="L6792" s="3">
        <f>+Tabella2026[[#This Row],[INCIDENZA POPOLAZIONE]]*(PLAFOND/2)</f>
        <v>2856.9133805912734</v>
      </c>
      <c r="M6792" s="3">
        <f>+IFERROR(Tabella2026[[#This Row],[reddito_2024]]/Tabella2026[[#This Row],[POP_2024]],"")</f>
        <v>17273.937062937064</v>
      </c>
      <c r="N6792" s="3">
        <f>+IF(Tabella2026[[#This Row],[REDDITO COMPLESSIVO PROCAPITE]]&lt;media_aggr_reddito_pc,(media_aggr_reddito_pc-Tabella2026[[#This Row],[REDDITO COMPLESSIVO PROCAPITE]]),0)</f>
        <v>551.12899967167687</v>
      </c>
      <c r="O6792" s="3">
        <f>+Tabella2026[[#This Row],[DIFFERENZA REDDITO INFERIORE ALLA MEDIA DALLA MEDIA]]*Tabella2026[[#This Row],[POP_2024]]</f>
        <v>315245.78781219915</v>
      </c>
      <c r="P6792" s="3">
        <f>+Tabella2026[[#This Row],[POPOLAZIONE PER DIFFERENZA ]]/SUM(Tabella2026[[POPOLAZIONE PER DIFFERENZA ]])</f>
        <v>2.7968042172979231E-6</v>
      </c>
      <c r="Q6792" s="3">
        <f>+Tabella2026[[#This Row],[INCIDENZA POPOLAZIONE PER DIFFERENZA]]*(PLAFOND-SUM(Tabella2026[CONTRIBUTO SULLA BASE DELLA POPOLAZIONE]))</f>
        <v>823.37706396934891</v>
      </c>
      <c r="R6792" s="3">
        <f>+Tabella2026[[#This Row],[CONTRIBUTO SULLA BASE DELLA POPOLAZIONE]]+Tabella2026[[#This Row],[CONTRIBUTO SULLA BASE DEL REDDITO]]</f>
        <v>3680.2904445606223</v>
      </c>
      <c r="S6792" s="3">
        <f>+Tabella2026[[#This Row],[CONTRIBUTO TOTALE]]/(PLAFOND/N_TESSERE)</f>
        <v>7.3605808891212448</v>
      </c>
      <c r="T6792" s="3">
        <f>+MAX(CEILING(Tabella2026[[#This Row],[preDEF1]],1),1)</f>
        <v>8</v>
      </c>
      <c r="U6792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792" s="21">
        <f>+Tabella2026[[#This Row],[DEF - n. card]]*(PLAFOND/N_TESSERE)</f>
        <v>4000</v>
      </c>
      <c r="W6792" s="18"/>
    </row>
    <row r="6793" spans="2:23" x14ac:dyDescent="0.25">
      <c r="B6793" s="1" t="s">
        <v>13595</v>
      </c>
      <c r="C6793" s="2">
        <v>33034</v>
      </c>
      <c r="D6793" s="1" t="s">
        <v>13596</v>
      </c>
      <c r="E6793" s="1" t="s">
        <v>27</v>
      </c>
      <c r="F6793" s="1" t="s">
        <v>112</v>
      </c>
      <c r="G6793" s="1" t="s">
        <v>11807</v>
      </c>
      <c r="H6793" s="1" t="s">
        <v>15835</v>
      </c>
      <c r="I6793" s="5">
        <v>572</v>
      </c>
      <c r="J6793" s="5">
        <v>11742012</v>
      </c>
      <c r="K6793" s="3">
        <f>+Tabella2026[[#This Row],[POP_2024]]/SUM(Tabella2026[POP_2024])</f>
        <v>9.7042141941301591E-6</v>
      </c>
      <c r="L6793" s="3">
        <f>+Tabella2026[[#This Row],[INCIDENZA POPOLAZIONE]]*(PLAFOND/2)</f>
        <v>2856.9133805912734</v>
      </c>
      <c r="M6793" s="3">
        <f>+IFERROR(Tabella2026[[#This Row],[reddito_2024]]/Tabella2026[[#This Row],[POP_2024]],"")</f>
        <v>20527.993006993009</v>
      </c>
      <c r="N6793" s="3">
        <f>+IF(Tabella2026[[#This Row],[REDDITO COMPLESSIVO PROCAPITE]]&lt;media_aggr_reddito_pc,(media_aggr_reddito_pc-Tabella2026[[#This Row],[REDDITO COMPLESSIVO PROCAPITE]]),0)</f>
        <v>0</v>
      </c>
      <c r="O6793" s="3">
        <f>+Tabella2026[[#This Row],[DIFFERENZA REDDITO INFERIORE ALLA MEDIA DALLA MEDIA]]*Tabella2026[[#This Row],[POP_2024]]</f>
        <v>0</v>
      </c>
      <c r="P6793" s="3">
        <f>+Tabella2026[[#This Row],[POPOLAZIONE PER DIFFERENZA ]]/SUM(Tabella2026[[POPOLAZIONE PER DIFFERENZA ]])</f>
        <v>0</v>
      </c>
      <c r="Q6793" s="3">
        <f>+Tabella2026[[#This Row],[INCIDENZA POPOLAZIONE PER DIFFERENZA]]*(PLAFOND-SUM(Tabella2026[CONTRIBUTO SULLA BASE DELLA POPOLAZIONE]))</f>
        <v>0</v>
      </c>
      <c r="R6793" s="3">
        <f>+Tabella2026[[#This Row],[CONTRIBUTO SULLA BASE DELLA POPOLAZIONE]]+Tabella2026[[#This Row],[CONTRIBUTO SULLA BASE DEL REDDITO]]</f>
        <v>2856.9133805912734</v>
      </c>
      <c r="S6793" s="3">
        <f>+Tabella2026[[#This Row],[CONTRIBUTO TOTALE]]/(PLAFOND/N_TESSERE)</f>
        <v>5.7138267611825464</v>
      </c>
      <c r="T6793" s="3">
        <f>+MAX(CEILING(Tabella2026[[#This Row],[preDEF1]],1),1)</f>
        <v>6</v>
      </c>
      <c r="U6793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93" s="21">
        <f>+Tabella2026[[#This Row],[DEF - n. card]]*(PLAFOND/N_TESSERE)</f>
        <v>3000</v>
      </c>
      <c r="W6793" s="18"/>
    </row>
    <row r="6794" spans="2:23" x14ac:dyDescent="0.25">
      <c r="B6794" s="1" t="s">
        <v>13713</v>
      </c>
      <c r="C6794" s="2">
        <v>24080</v>
      </c>
      <c r="D6794" s="1" t="s">
        <v>13714</v>
      </c>
      <c r="E6794" s="1" t="s">
        <v>38</v>
      </c>
      <c r="F6794" s="1" t="s">
        <v>106</v>
      </c>
      <c r="G6794" s="1" t="s">
        <v>11807</v>
      </c>
      <c r="H6794" s="1" t="s">
        <v>15835</v>
      </c>
      <c r="I6794" s="5">
        <v>572</v>
      </c>
      <c r="J6794" s="5">
        <v>9827517</v>
      </c>
      <c r="K6794" s="3">
        <f>+Tabella2026[[#This Row],[POP_2024]]/SUM(Tabella2026[POP_2024])</f>
        <v>9.7042141941301591E-6</v>
      </c>
      <c r="L6794" s="3">
        <f>+Tabella2026[[#This Row],[INCIDENZA POPOLAZIONE]]*(PLAFOND/2)</f>
        <v>2856.9133805912734</v>
      </c>
      <c r="M6794" s="3">
        <f>+IFERROR(Tabella2026[[#This Row],[reddito_2024]]/Tabella2026[[#This Row],[POP_2024]],"")</f>
        <v>17180.973776223775</v>
      </c>
      <c r="N6794" s="3">
        <f>+IF(Tabella2026[[#This Row],[REDDITO COMPLESSIVO PROCAPITE]]&lt;media_aggr_reddito_pc,(media_aggr_reddito_pc-Tabella2026[[#This Row],[REDDITO COMPLESSIVO PROCAPITE]]),0)</f>
        <v>644.09228638496643</v>
      </c>
      <c r="O6794" s="3">
        <f>+Tabella2026[[#This Row],[DIFFERENZA REDDITO INFERIORE ALLA MEDIA DALLA MEDIA]]*Tabella2026[[#This Row],[POP_2024]]</f>
        <v>368420.78781220078</v>
      </c>
      <c r="P6794" s="3">
        <f>+Tabella2026[[#This Row],[POPOLAZIONE PER DIFFERENZA ]]/SUM(Tabella2026[[POPOLAZIONE PER DIFFERENZA ]])</f>
        <v>3.2685633018107932E-6</v>
      </c>
      <c r="Q6794" s="3">
        <f>+Tabella2026[[#This Row],[INCIDENZA POPOLAZIONE PER DIFFERENZA]]*(PLAFOND-SUM(Tabella2026[CONTRIBUTO SULLA BASE DELLA POPOLAZIONE]))</f>
        <v>962.26258463062504</v>
      </c>
      <c r="R6794" s="3">
        <f>+Tabella2026[[#This Row],[CONTRIBUTO SULLA BASE DELLA POPOLAZIONE]]+Tabella2026[[#This Row],[CONTRIBUTO SULLA BASE DEL REDDITO]]</f>
        <v>3819.1759652218984</v>
      </c>
      <c r="S6794" s="3">
        <f>+Tabella2026[[#This Row],[CONTRIBUTO TOTALE]]/(PLAFOND/N_TESSERE)</f>
        <v>7.6383519304437968</v>
      </c>
      <c r="T6794" s="3">
        <f>+MAX(CEILING(Tabella2026[[#This Row],[preDEF1]],1),1)</f>
        <v>8</v>
      </c>
      <c r="U679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794" s="21">
        <f>+Tabella2026[[#This Row],[DEF - n. card]]*(PLAFOND/N_TESSERE)</f>
        <v>4000</v>
      </c>
      <c r="W6794" s="18"/>
    </row>
    <row r="6795" spans="2:23" x14ac:dyDescent="0.25">
      <c r="B6795" s="1" t="s">
        <v>13784</v>
      </c>
      <c r="C6795" s="2">
        <v>2118</v>
      </c>
      <c r="D6795" s="1" t="s">
        <v>13785</v>
      </c>
      <c r="E6795" s="1" t="s">
        <v>18</v>
      </c>
      <c r="F6795" s="1" t="s">
        <v>381</v>
      </c>
      <c r="G6795" s="1" t="s">
        <v>11807</v>
      </c>
      <c r="H6795" s="1" t="s">
        <v>15835</v>
      </c>
      <c r="I6795" s="5">
        <v>572</v>
      </c>
      <c r="J6795" s="5">
        <v>9401567</v>
      </c>
      <c r="K6795" s="3">
        <f>+Tabella2026[[#This Row],[POP_2024]]/SUM(Tabella2026[POP_2024])</f>
        <v>9.7042141941301591E-6</v>
      </c>
      <c r="L6795" s="3">
        <f>+Tabella2026[[#This Row],[INCIDENZA POPOLAZIONE]]*(PLAFOND/2)</f>
        <v>2856.9133805912734</v>
      </c>
      <c r="M6795" s="3">
        <f>+IFERROR(Tabella2026[[#This Row],[reddito_2024]]/Tabella2026[[#This Row],[POP_2024]],"")</f>
        <v>16436.305944055945</v>
      </c>
      <c r="N6795" s="3">
        <f>+IF(Tabella2026[[#This Row],[REDDITO COMPLESSIVO PROCAPITE]]&lt;media_aggr_reddito_pc,(media_aggr_reddito_pc-Tabella2026[[#This Row],[REDDITO COMPLESSIVO PROCAPITE]]),0)</f>
        <v>1388.7601185527965</v>
      </c>
      <c r="O6795" s="3">
        <f>+Tabella2026[[#This Row],[DIFFERENZA REDDITO INFERIORE ALLA MEDIA DALLA MEDIA]]*Tabella2026[[#This Row],[POP_2024]]</f>
        <v>794370.78781219956</v>
      </c>
      <c r="P6795" s="3">
        <f>+Tabella2026[[#This Row],[POPOLAZIONE PER DIFFERENZA ]]/SUM(Tabella2026[[POPOLAZIONE PER DIFFERENZA ]])</f>
        <v>7.0475154794929814E-6</v>
      </c>
      <c r="Q6795" s="3">
        <f>+Tabella2026[[#This Row],[INCIDENZA POPOLAZIONE PER DIFFERENZA]]*(PLAFOND-SUM(Tabella2026[CONTRIBUTO SULLA BASE DELLA POPOLAZIONE]))</f>
        <v>2074.7832715261325</v>
      </c>
      <c r="R6795" s="3">
        <f>+Tabella2026[[#This Row],[CONTRIBUTO SULLA BASE DELLA POPOLAZIONE]]+Tabella2026[[#This Row],[CONTRIBUTO SULLA BASE DEL REDDITO]]</f>
        <v>4931.6966521174054</v>
      </c>
      <c r="S6795" s="3">
        <f>+Tabella2026[[#This Row],[CONTRIBUTO TOTALE]]/(PLAFOND/N_TESSERE)</f>
        <v>9.8633933042348101</v>
      </c>
      <c r="T6795" s="3">
        <f>+MAX(CEILING(Tabella2026[[#This Row],[preDEF1]],1),1)</f>
        <v>10</v>
      </c>
      <c r="U679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795" s="21">
        <f>+Tabella2026[[#This Row],[DEF - n. card]]*(PLAFOND/N_TESSERE)</f>
        <v>5000</v>
      </c>
      <c r="W6795" s="18"/>
    </row>
    <row r="6796" spans="2:23" x14ac:dyDescent="0.25">
      <c r="B6796" s="1" t="s">
        <v>13513</v>
      </c>
      <c r="C6796" s="2">
        <v>70007</v>
      </c>
      <c r="D6796" s="1" t="s">
        <v>13514</v>
      </c>
      <c r="E6796" s="1" t="s">
        <v>345</v>
      </c>
      <c r="F6796" s="1" t="s">
        <v>344</v>
      </c>
      <c r="G6796" s="1" t="s">
        <v>11807</v>
      </c>
      <c r="H6796" s="1" t="s">
        <v>15836</v>
      </c>
      <c r="I6796" s="5">
        <v>571</v>
      </c>
      <c r="J6796" s="5">
        <v>6476453</v>
      </c>
      <c r="K6796" s="3">
        <f>+Tabella2026[[#This Row],[POP_2024]]/SUM(Tabella2026[POP_2024])</f>
        <v>9.6872487846998611E-6</v>
      </c>
      <c r="L6796" s="3">
        <f>+Tabella2026[[#This Row],[INCIDENZA POPOLAZIONE]]*(PLAFOND/2)</f>
        <v>2851.9187767790504</v>
      </c>
      <c r="M6796" s="3">
        <f>+IFERROR(Tabella2026[[#This Row],[reddito_2024]]/Tabella2026[[#This Row],[POP_2024]],"")</f>
        <v>11342.299474605954</v>
      </c>
      <c r="N6796" s="3">
        <f>+IF(Tabella2026[[#This Row],[REDDITO COMPLESSIVO PROCAPITE]]&lt;media_aggr_reddito_pc,(media_aggr_reddito_pc-Tabella2026[[#This Row],[REDDITO COMPLESSIVO PROCAPITE]]),0)</f>
        <v>6482.7665880027871</v>
      </c>
      <c r="O6796" s="3">
        <f>+Tabella2026[[#This Row],[DIFFERENZA REDDITO INFERIORE ALLA MEDIA DALLA MEDIA]]*Tabella2026[[#This Row],[POP_2024]]</f>
        <v>3701659.7217495916</v>
      </c>
      <c r="P6796" s="3">
        <f>+Tabella2026[[#This Row],[POPOLAZIONE PER DIFFERENZA ]]/SUM(Tabella2026[[POPOLAZIONE PER DIFFERENZA ]])</f>
        <v>3.2840462651823221E-5</v>
      </c>
      <c r="Q6796" s="3">
        <f>+Tabella2026[[#This Row],[INCIDENZA POPOLAZIONE PER DIFFERENZA]]*(PLAFOND-SUM(Tabella2026[CONTRIBUTO SULLA BASE DELLA POPOLAZIONE]))</f>
        <v>9668.2075743498062</v>
      </c>
      <c r="R6796" s="3">
        <f>+Tabella2026[[#This Row],[CONTRIBUTO SULLA BASE DELLA POPOLAZIONE]]+Tabella2026[[#This Row],[CONTRIBUTO SULLA BASE DEL REDDITO]]</f>
        <v>12520.126351128856</v>
      </c>
      <c r="S6796" s="3">
        <f>+Tabella2026[[#This Row],[CONTRIBUTO TOTALE]]/(PLAFOND/N_TESSERE)</f>
        <v>25.040252702257714</v>
      </c>
      <c r="T6796" s="3">
        <f>+MAX(CEILING(Tabella2026[[#This Row],[preDEF1]],1),1)</f>
        <v>26</v>
      </c>
      <c r="U6796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796" s="21">
        <f>+Tabella2026[[#This Row],[DEF - n. card]]*(PLAFOND/N_TESSERE)</f>
        <v>13000</v>
      </c>
      <c r="W6796" s="18"/>
    </row>
    <row r="6797" spans="2:23" x14ac:dyDescent="0.25">
      <c r="B6797" s="1" t="s">
        <v>13423</v>
      </c>
      <c r="C6797" s="2">
        <v>4125</v>
      </c>
      <c r="D6797" s="1" t="s">
        <v>13424</v>
      </c>
      <c r="E6797" s="1" t="s">
        <v>18</v>
      </c>
      <c r="F6797" s="1" t="s">
        <v>263</v>
      </c>
      <c r="G6797" s="1" t="s">
        <v>11807</v>
      </c>
      <c r="H6797" s="1" t="s">
        <v>15835</v>
      </c>
      <c r="I6797" s="5">
        <v>571</v>
      </c>
      <c r="J6797" s="5">
        <v>11914884</v>
      </c>
      <c r="K6797" s="3">
        <f>+Tabella2026[[#This Row],[POP_2024]]/SUM(Tabella2026[POP_2024])</f>
        <v>9.6872487846998611E-6</v>
      </c>
      <c r="L6797" s="3">
        <f>+Tabella2026[[#This Row],[INCIDENZA POPOLAZIONE]]*(PLAFOND/2)</f>
        <v>2851.9187767790504</v>
      </c>
      <c r="M6797" s="3">
        <f>+IFERROR(Tabella2026[[#This Row],[reddito_2024]]/Tabella2026[[#This Row],[POP_2024]],"")</f>
        <v>20866.697022767075</v>
      </c>
      <c r="N6797" s="3">
        <f>+IF(Tabella2026[[#This Row],[REDDITO COMPLESSIVO PROCAPITE]]&lt;media_aggr_reddito_pc,(media_aggr_reddito_pc-Tabella2026[[#This Row],[REDDITO COMPLESSIVO PROCAPITE]]),0)</f>
        <v>0</v>
      </c>
      <c r="O6797" s="3">
        <f>+Tabella2026[[#This Row],[DIFFERENZA REDDITO INFERIORE ALLA MEDIA DALLA MEDIA]]*Tabella2026[[#This Row],[POP_2024]]</f>
        <v>0</v>
      </c>
      <c r="P6797" s="3">
        <f>+Tabella2026[[#This Row],[POPOLAZIONE PER DIFFERENZA ]]/SUM(Tabella2026[[POPOLAZIONE PER DIFFERENZA ]])</f>
        <v>0</v>
      </c>
      <c r="Q6797" s="3">
        <f>+Tabella2026[[#This Row],[INCIDENZA POPOLAZIONE PER DIFFERENZA]]*(PLAFOND-SUM(Tabella2026[CONTRIBUTO SULLA BASE DELLA POPOLAZIONE]))</f>
        <v>0</v>
      </c>
      <c r="R6797" s="3">
        <f>+Tabella2026[[#This Row],[CONTRIBUTO SULLA BASE DELLA POPOLAZIONE]]+Tabella2026[[#This Row],[CONTRIBUTO SULLA BASE DEL REDDITO]]</f>
        <v>2851.9187767790504</v>
      </c>
      <c r="S6797" s="3">
        <f>+Tabella2026[[#This Row],[CONTRIBUTO TOTALE]]/(PLAFOND/N_TESSERE)</f>
        <v>5.7038375535581007</v>
      </c>
      <c r="T6797" s="3">
        <f>+MAX(CEILING(Tabella2026[[#This Row],[preDEF1]],1),1)</f>
        <v>6</v>
      </c>
      <c r="U6797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97" s="21">
        <f>+Tabella2026[[#This Row],[DEF - n. card]]*(PLAFOND/N_TESSERE)</f>
        <v>3000</v>
      </c>
      <c r="W6797" s="18"/>
    </row>
    <row r="6798" spans="2:23" x14ac:dyDescent="0.25">
      <c r="B6798" s="1" t="s">
        <v>13615</v>
      </c>
      <c r="C6798" s="2">
        <v>16237</v>
      </c>
      <c r="D6798" s="1" t="s">
        <v>13616</v>
      </c>
      <c r="E6798" s="1" t="s">
        <v>12</v>
      </c>
      <c r="F6798" s="1" t="s">
        <v>93</v>
      </c>
      <c r="G6798" s="1" t="s">
        <v>11807</v>
      </c>
      <c r="H6798" s="1" t="s">
        <v>15835</v>
      </c>
      <c r="I6798" s="5">
        <v>570</v>
      </c>
      <c r="J6798" s="5">
        <v>9532308</v>
      </c>
      <c r="K6798" s="3">
        <f>+Tabella2026[[#This Row],[POP_2024]]/SUM(Tabella2026[POP_2024])</f>
        <v>9.6702833752695631E-6</v>
      </c>
      <c r="L6798" s="3">
        <f>+Tabella2026[[#This Row],[INCIDENZA POPOLAZIONE]]*(PLAFOND/2)</f>
        <v>2846.9241729668279</v>
      </c>
      <c r="M6798" s="3">
        <f>+IFERROR(Tabella2026[[#This Row],[reddito_2024]]/Tabella2026[[#This Row],[POP_2024]],"")</f>
        <v>16723.347368421051</v>
      </c>
      <c r="N6798" s="3">
        <f>+IF(Tabella2026[[#This Row],[REDDITO COMPLESSIVO PROCAPITE]]&lt;media_aggr_reddito_pc,(media_aggr_reddito_pc-Tabella2026[[#This Row],[REDDITO COMPLESSIVO PROCAPITE]]),0)</f>
        <v>1101.7186941876898</v>
      </c>
      <c r="O6798" s="3">
        <f>+Tabella2026[[#This Row],[DIFFERENZA REDDITO INFERIORE ALLA MEDIA DALLA MEDIA]]*Tabella2026[[#This Row],[POP_2024]]</f>
        <v>627979.65568698326</v>
      </c>
      <c r="P6798" s="3">
        <f>+Tabella2026[[#This Row],[POPOLAZIONE PER DIFFERENZA ]]/SUM(Tabella2026[[POPOLAZIONE PER DIFFERENZA ]])</f>
        <v>5.5713231304107121E-6</v>
      </c>
      <c r="Q6798" s="3">
        <f>+Tabella2026[[#This Row],[INCIDENZA POPOLAZIONE PER DIFFERENZA]]*(PLAFOND-SUM(Tabella2026[CONTRIBUTO SULLA BASE DELLA POPOLAZIONE]))</f>
        <v>1640.1933511005725</v>
      </c>
      <c r="R6798" s="3">
        <f>+Tabella2026[[#This Row],[CONTRIBUTO SULLA BASE DELLA POPOLAZIONE]]+Tabella2026[[#This Row],[CONTRIBUTO SULLA BASE DEL REDDITO]]</f>
        <v>4487.1175240674002</v>
      </c>
      <c r="S6798" s="3">
        <f>+Tabella2026[[#This Row],[CONTRIBUTO TOTALE]]/(PLAFOND/N_TESSERE)</f>
        <v>8.9742350481347994</v>
      </c>
      <c r="T6798" s="3">
        <f>+MAX(CEILING(Tabella2026[[#This Row],[preDEF1]],1),1)</f>
        <v>9</v>
      </c>
      <c r="U6798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798" s="21">
        <f>+Tabella2026[[#This Row],[DEF - n. card]]*(PLAFOND/N_TESSERE)</f>
        <v>4500</v>
      </c>
      <c r="W6798" s="18"/>
    </row>
    <row r="6799" spans="2:23" x14ac:dyDescent="0.25">
      <c r="B6799" s="1" t="s">
        <v>13535</v>
      </c>
      <c r="C6799" s="2">
        <v>13113</v>
      </c>
      <c r="D6799" s="1" t="s">
        <v>13536</v>
      </c>
      <c r="E6799" s="1" t="s">
        <v>12</v>
      </c>
      <c r="F6799" s="1" t="s">
        <v>152</v>
      </c>
      <c r="G6799" s="1" t="s">
        <v>11807</v>
      </c>
      <c r="H6799" s="1" t="s">
        <v>15835</v>
      </c>
      <c r="I6799" s="5">
        <v>568</v>
      </c>
      <c r="J6799" s="5">
        <v>9642231</v>
      </c>
      <c r="K6799" s="3">
        <f>+Tabella2026[[#This Row],[POP_2024]]/SUM(Tabella2026[POP_2024])</f>
        <v>9.6363525564089687E-6</v>
      </c>
      <c r="L6799" s="3">
        <f>+Tabella2026[[#This Row],[INCIDENZA POPOLAZIONE]]*(PLAFOND/2)</f>
        <v>2836.9349653423833</v>
      </c>
      <c r="M6799" s="3">
        <f>+IFERROR(Tabella2026[[#This Row],[reddito_2024]]/Tabella2026[[#This Row],[POP_2024]],"")</f>
        <v>16975.758802816901</v>
      </c>
      <c r="N6799" s="3">
        <f>+IF(Tabella2026[[#This Row],[REDDITO COMPLESSIVO PROCAPITE]]&lt;media_aggr_reddito_pc,(media_aggr_reddito_pc-Tabella2026[[#This Row],[REDDITO COMPLESSIVO PROCAPITE]]),0)</f>
        <v>849.3072597918399</v>
      </c>
      <c r="O6799" s="3">
        <f>+Tabella2026[[#This Row],[DIFFERENZA REDDITO INFERIORE ALLA MEDIA DALLA MEDIA]]*Tabella2026[[#This Row],[POP_2024]]</f>
        <v>482406.52356176509</v>
      </c>
      <c r="P6799" s="3">
        <f>+Tabella2026[[#This Row],[POPOLAZIONE PER DIFFERENZA ]]/SUM(Tabella2026[[POPOLAZIONE PER DIFFERENZA ]])</f>
        <v>4.2798243520174458E-6</v>
      </c>
      <c r="Q6799" s="3">
        <f>+Tabella2026[[#This Row],[INCIDENZA POPOLAZIONE PER DIFFERENZA]]*(PLAFOND-SUM(Tabella2026[CONTRIBUTO SULLA BASE DELLA POPOLAZIONE]))</f>
        <v>1259.9770793656771</v>
      </c>
      <c r="R6799" s="3">
        <f>+Tabella2026[[#This Row],[CONTRIBUTO SULLA BASE DELLA POPOLAZIONE]]+Tabella2026[[#This Row],[CONTRIBUTO SULLA BASE DEL REDDITO]]</f>
        <v>4096.9120447080604</v>
      </c>
      <c r="S6799" s="3">
        <f>+Tabella2026[[#This Row],[CONTRIBUTO TOTALE]]/(PLAFOND/N_TESSERE)</f>
        <v>8.1938240894161201</v>
      </c>
      <c r="T6799" s="3">
        <f>+MAX(CEILING(Tabella2026[[#This Row],[preDEF1]],1),1)</f>
        <v>9</v>
      </c>
      <c r="U6799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799" s="21">
        <f>+Tabella2026[[#This Row],[DEF - n. card]]*(PLAFOND/N_TESSERE)</f>
        <v>4500</v>
      </c>
      <c r="W6799" s="18"/>
    </row>
    <row r="6800" spans="2:23" x14ac:dyDescent="0.25">
      <c r="B6800" s="1" t="s">
        <v>13587</v>
      </c>
      <c r="C6800" s="2">
        <v>11018</v>
      </c>
      <c r="D6800" s="1" t="s">
        <v>13588</v>
      </c>
      <c r="E6800" s="1" t="s">
        <v>24</v>
      </c>
      <c r="F6800" s="1" t="s">
        <v>136</v>
      </c>
      <c r="G6800" s="1" t="s">
        <v>11807</v>
      </c>
      <c r="H6800" s="1" t="s">
        <v>15835</v>
      </c>
      <c r="I6800" s="5">
        <v>568</v>
      </c>
      <c r="J6800" s="5">
        <v>8873393</v>
      </c>
      <c r="K6800" s="3">
        <f>+Tabella2026[[#This Row],[POP_2024]]/SUM(Tabella2026[POP_2024])</f>
        <v>9.6363525564089687E-6</v>
      </c>
      <c r="L6800" s="3">
        <f>+Tabella2026[[#This Row],[INCIDENZA POPOLAZIONE]]*(PLAFOND/2)</f>
        <v>2836.9349653423833</v>
      </c>
      <c r="M6800" s="3">
        <f>+IFERROR(Tabella2026[[#This Row],[reddito_2024]]/Tabella2026[[#This Row],[POP_2024]],"")</f>
        <v>15622.170774647888</v>
      </c>
      <c r="N6800" s="3">
        <f>+IF(Tabella2026[[#This Row],[REDDITO COMPLESSIVO PROCAPITE]]&lt;media_aggr_reddito_pc,(media_aggr_reddito_pc-Tabella2026[[#This Row],[REDDITO COMPLESSIVO PROCAPITE]]),0)</f>
        <v>2202.8952879608532</v>
      </c>
      <c r="O6800" s="3">
        <f>+Tabella2026[[#This Row],[DIFFERENZA REDDITO INFERIORE ALLA MEDIA DALLA MEDIA]]*Tabella2026[[#This Row],[POP_2024]]</f>
        <v>1251244.5235617647</v>
      </c>
      <c r="P6800" s="3">
        <f>+Tabella2026[[#This Row],[POPOLAZIONE PER DIFFERENZA ]]/SUM(Tabella2026[[POPOLAZIONE PER DIFFERENZA ]])</f>
        <v>1.1100817507046969E-5</v>
      </c>
      <c r="Q6800" s="3">
        <f>+Tabella2026[[#This Row],[INCIDENZA POPOLAZIONE PER DIFFERENZA]]*(PLAFOND-SUM(Tabella2026[CONTRIBUTO SULLA BASE DELLA POPOLAZIONE]))</f>
        <v>3268.0723484615105</v>
      </c>
      <c r="R6800" s="3">
        <f>+Tabella2026[[#This Row],[CONTRIBUTO SULLA BASE DELLA POPOLAZIONE]]+Tabella2026[[#This Row],[CONTRIBUTO SULLA BASE DEL REDDITO]]</f>
        <v>6105.0073138038933</v>
      </c>
      <c r="S6800" s="3">
        <f>+Tabella2026[[#This Row],[CONTRIBUTO TOTALE]]/(PLAFOND/N_TESSERE)</f>
        <v>12.210014627607787</v>
      </c>
      <c r="T6800" s="3">
        <f>+MAX(CEILING(Tabella2026[[#This Row],[preDEF1]],1),1)</f>
        <v>13</v>
      </c>
      <c r="U6800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800" s="21">
        <f>+Tabella2026[[#This Row],[DEF - n. card]]*(PLAFOND/N_TESSERE)</f>
        <v>6500</v>
      </c>
      <c r="W6800" s="18"/>
    </row>
    <row r="6801" spans="2:23" x14ac:dyDescent="0.25">
      <c r="B6801" s="1" t="s">
        <v>13517</v>
      </c>
      <c r="C6801" s="2">
        <v>4131</v>
      </c>
      <c r="D6801" s="1" t="s">
        <v>13518</v>
      </c>
      <c r="E6801" s="1" t="s">
        <v>18</v>
      </c>
      <c r="F6801" s="1" t="s">
        <v>263</v>
      </c>
      <c r="G6801" s="1" t="s">
        <v>11807</v>
      </c>
      <c r="H6801" s="1" t="s">
        <v>15835</v>
      </c>
      <c r="I6801" s="5">
        <v>568</v>
      </c>
      <c r="J6801" s="5">
        <v>10877699</v>
      </c>
      <c r="K6801" s="3">
        <f>+Tabella2026[[#This Row],[POP_2024]]/SUM(Tabella2026[POP_2024])</f>
        <v>9.6363525564089687E-6</v>
      </c>
      <c r="L6801" s="3">
        <f>+Tabella2026[[#This Row],[INCIDENZA POPOLAZIONE]]*(PLAFOND/2)</f>
        <v>2836.9349653423833</v>
      </c>
      <c r="M6801" s="3">
        <f>+IFERROR(Tabella2026[[#This Row],[reddito_2024]]/Tabella2026[[#This Row],[POP_2024]],"")</f>
        <v>19150.87852112676</v>
      </c>
      <c r="N6801" s="3">
        <f>+IF(Tabella2026[[#This Row],[REDDITO COMPLESSIVO PROCAPITE]]&lt;media_aggr_reddito_pc,(media_aggr_reddito_pc-Tabella2026[[#This Row],[REDDITO COMPLESSIVO PROCAPITE]]),0)</f>
        <v>0</v>
      </c>
      <c r="O6801" s="3">
        <f>+Tabella2026[[#This Row],[DIFFERENZA REDDITO INFERIORE ALLA MEDIA DALLA MEDIA]]*Tabella2026[[#This Row],[POP_2024]]</f>
        <v>0</v>
      </c>
      <c r="P6801" s="3">
        <f>+Tabella2026[[#This Row],[POPOLAZIONE PER DIFFERENZA ]]/SUM(Tabella2026[[POPOLAZIONE PER DIFFERENZA ]])</f>
        <v>0</v>
      </c>
      <c r="Q6801" s="3">
        <f>+Tabella2026[[#This Row],[INCIDENZA POPOLAZIONE PER DIFFERENZA]]*(PLAFOND-SUM(Tabella2026[CONTRIBUTO SULLA BASE DELLA POPOLAZIONE]))</f>
        <v>0</v>
      </c>
      <c r="R6801" s="3">
        <f>+Tabella2026[[#This Row],[CONTRIBUTO SULLA BASE DELLA POPOLAZIONE]]+Tabella2026[[#This Row],[CONTRIBUTO SULLA BASE DEL REDDITO]]</f>
        <v>2836.9349653423833</v>
      </c>
      <c r="S6801" s="3">
        <f>+Tabella2026[[#This Row],[CONTRIBUTO TOTALE]]/(PLAFOND/N_TESSERE)</f>
        <v>5.6738699306847664</v>
      </c>
      <c r="T6801" s="3">
        <f>+MAX(CEILING(Tabella2026[[#This Row],[preDEF1]],1),1)</f>
        <v>6</v>
      </c>
      <c r="U680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01" s="21">
        <f>+Tabella2026[[#This Row],[DEF - n. card]]*(PLAFOND/N_TESSERE)</f>
        <v>3000</v>
      </c>
      <c r="W6801" s="18"/>
    </row>
    <row r="6802" spans="2:23" x14ac:dyDescent="0.25">
      <c r="B6802" s="1" t="s">
        <v>13715</v>
      </c>
      <c r="C6802" s="2">
        <v>8048</v>
      </c>
      <c r="D6802" s="1" t="s">
        <v>13716</v>
      </c>
      <c r="E6802" s="1" t="s">
        <v>24</v>
      </c>
      <c r="F6802" s="1" t="s">
        <v>286</v>
      </c>
      <c r="G6802" s="1" t="s">
        <v>11807</v>
      </c>
      <c r="H6802" s="1" t="s">
        <v>15835</v>
      </c>
      <c r="I6802" s="5">
        <v>568</v>
      </c>
      <c r="J6802" s="5">
        <v>7643639</v>
      </c>
      <c r="K6802" s="3">
        <f>+Tabella2026[[#This Row],[POP_2024]]/SUM(Tabella2026[POP_2024])</f>
        <v>9.6363525564089687E-6</v>
      </c>
      <c r="L6802" s="3">
        <f>+Tabella2026[[#This Row],[INCIDENZA POPOLAZIONE]]*(PLAFOND/2)</f>
        <v>2836.9349653423833</v>
      </c>
      <c r="M6802" s="3">
        <f>+IFERROR(Tabella2026[[#This Row],[reddito_2024]]/Tabella2026[[#This Row],[POP_2024]],"")</f>
        <v>13457.110915492958</v>
      </c>
      <c r="N6802" s="3">
        <f>+IF(Tabella2026[[#This Row],[REDDITO COMPLESSIVO PROCAPITE]]&lt;media_aggr_reddito_pc,(media_aggr_reddito_pc-Tabella2026[[#This Row],[REDDITO COMPLESSIVO PROCAPITE]]),0)</f>
        <v>4367.9551471157829</v>
      </c>
      <c r="O6802" s="3">
        <f>+Tabella2026[[#This Row],[DIFFERENZA REDDITO INFERIORE ALLA MEDIA DALLA MEDIA]]*Tabella2026[[#This Row],[POP_2024]]</f>
        <v>2480998.5235617645</v>
      </c>
      <c r="P6802" s="3">
        <f>+Tabella2026[[#This Row],[POPOLAZIONE PER DIFFERENZA ]]/SUM(Tabella2026[[POPOLAZIONE PER DIFFERENZA ]])</f>
        <v>2.2010974934710763E-5</v>
      </c>
      <c r="Q6802" s="3">
        <f>+Tabella2026[[#This Row],[INCIDENZA POPOLAZIONE PER DIFFERENZA]]*(PLAFOND-SUM(Tabella2026[CONTRIBUTO SULLA BASE DELLA POPOLAZIONE]))</f>
        <v>6480.0145125476738</v>
      </c>
      <c r="R6802" s="3">
        <f>+Tabella2026[[#This Row],[CONTRIBUTO SULLA BASE DELLA POPOLAZIONE]]+Tabella2026[[#This Row],[CONTRIBUTO SULLA BASE DEL REDDITO]]</f>
        <v>9316.9494778900571</v>
      </c>
      <c r="S6802" s="3">
        <f>+Tabella2026[[#This Row],[CONTRIBUTO TOTALE]]/(PLAFOND/N_TESSERE)</f>
        <v>18.633898955780115</v>
      </c>
      <c r="T6802" s="3">
        <f>+MAX(CEILING(Tabella2026[[#This Row],[preDEF1]],1),1)</f>
        <v>19</v>
      </c>
      <c r="U6802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802" s="21">
        <f>+Tabella2026[[#This Row],[DEF - n. card]]*(PLAFOND/N_TESSERE)</f>
        <v>9500</v>
      </c>
      <c r="W6802" s="18"/>
    </row>
    <row r="6803" spans="2:23" x14ac:dyDescent="0.25">
      <c r="B6803" s="1" t="s">
        <v>13451</v>
      </c>
      <c r="C6803" s="2">
        <v>114050</v>
      </c>
      <c r="D6803" s="1" t="s">
        <v>13452</v>
      </c>
      <c r="E6803" s="1" t="s">
        <v>76</v>
      </c>
      <c r="F6803" s="1" t="s">
        <v>550</v>
      </c>
      <c r="G6803" s="1" t="s">
        <v>11807</v>
      </c>
      <c r="H6803" s="1" t="s">
        <v>15836</v>
      </c>
      <c r="I6803" s="5">
        <v>568</v>
      </c>
      <c r="J6803" s="5">
        <v>7718244</v>
      </c>
      <c r="K6803" s="3">
        <f>+Tabella2026[[#This Row],[POP_2024]]/SUM(Tabella2026[POP_2024])</f>
        <v>9.6363525564089687E-6</v>
      </c>
      <c r="L6803" s="3">
        <f>+Tabella2026[[#This Row],[INCIDENZA POPOLAZIONE]]*(PLAFOND/2)</f>
        <v>2836.9349653423833</v>
      </c>
      <c r="M6803" s="3">
        <f>+IFERROR(Tabella2026[[#This Row],[reddito_2024]]/Tabella2026[[#This Row],[POP_2024]],"")</f>
        <v>13588.457746478873</v>
      </c>
      <c r="N6803" s="3">
        <f>+IF(Tabella2026[[#This Row],[REDDITO COMPLESSIVO PROCAPITE]]&lt;media_aggr_reddito_pc,(media_aggr_reddito_pc-Tabella2026[[#This Row],[REDDITO COMPLESSIVO PROCAPITE]]),0)</f>
        <v>4236.6083161298684</v>
      </c>
      <c r="O6803" s="3">
        <f>+Tabella2026[[#This Row],[DIFFERENZA REDDITO INFERIORE ALLA MEDIA DALLA MEDIA]]*Tabella2026[[#This Row],[POP_2024]]</f>
        <v>2406393.5235617654</v>
      </c>
      <c r="P6803" s="3">
        <f>+Tabella2026[[#This Row],[POPOLAZIONE PER DIFFERENZA ]]/SUM(Tabella2026[[POPOLAZIONE PER DIFFERENZA ]])</f>
        <v>2.1349092725024235E-5</v>
      </c>
      <c r="Q6803" s="3">
        <f>+Tabella2026[[#This Row],[INCIDENZA POPOLAZIONE PER DIFFERENZA]]*(PLAFOND-SUM(Tabella2026[CONTRIBUTO SULLA BASE DELLA POPOLAZIONE]))</f>
        <v>6285.156886427616</v>
      </c>
      <c r="R6803" s="3">
        <f>+Tabella2026[[#This Row],[CONTRIBUTO SULLA BASE DELLA POPOLAZIONE]]+Tabella2026[[#This Row],[CONTRIBUTO SULLA BASE DEL REDDITO]]</f>
        <v>9122.0918517699993</v>
      </c>
      <c r="S6803" s="3">
        <f>+Tabella2026[[#This Row],[CONTRIBUTO TOTALE]]/(PLAFOND/N_TESSERE)</f>
        <v>18.244183703539999</v>
      </c>
      <c r="T6803" s="3">
        <f>+MAX(CEILING(Tabella2026[[#This Row],[preDEF1]],1),1)</f>
        <v>19</v>
      </c>
      <c r="U6803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803" s="21">
        <f>+Tabella2026[[#This Row],[DEF - n. card]]*(PLAFOND/N_TESSERE)</f>
        <v>9500</v>
      </c>
      <c r="W6803" s="18"/>
    </row>
    <row r="6804" spans="2:23" x14ac:dyDescent="0.25">
      <c r="B6804" s="1" t="s">
        <v>13567</v>
      </c>
      <c r="C6804" s="2">
        <v>57024</v>
      </c>
      <c r="D6804" s="1" t="s">
        <v>13568</v>
      </c>
      <c r="E6804" s="1" t="s">
        <v>8</v>
      </c>
      <c r="F6804" s="1" t="s">
        <v>377</v>
      </c>
      <c r="G6804" s="1" t="s">
        <v>11807</v>
      </c>
      <c r="H6804" s="1" t="s">
        <v>15834</v>
      </c>
      <c r="I6804" s="5">
        <v>567</v>
      </c>
      <c r="J6804" s="5">
        <v>7627541</v>
      </c>
      <c r="K6804" s="3">
        <f>+Tabella2026[[#This Row],[POP_2024]]/SUM(Tabella2026[POP_2024])</f>
        <v>9.6193871469786707E-6</v>
      </c>
      <c r="L6804" s="3">
        <f>+Tabella2026[[#This Row],[INCIDENZA POPOLAZIONE]]*(PLAFOND/2)</f>
        <v>2831.9403615301603</v>
      </c>
      <c r="M6804" s="3">
        <f>+IFERROR(Tabella2026[[#This Row],[reddito_2024]]/Tabella2026[[#This Row],[POP_2024]],"")</f>
        <v>13452.453262786596</v>
      </c>
      <c r="N6804" s="3">
        <f>+IF(Tabella2026[[#This Row],[REDDITO COMPLESSIVO PROCAPITE]]&lt;media_aggr_reddito_pc,(media_aggr_reddito_pc-Tabella2026[[#This Row],[REDDITO COMPLESSIVO PROCAPITE]]),0)</f>
        <v>4372.6127998221455</v>
      </c>
      <c r="O6804" s="3">
        <f>+Tabella2026[[#This Row],[DIFFERENZA REDDITO INFERIORE ALLA MEDIA DALLA MEDIA]]*Tabella2026[[#This Row],[POP_2024]]</f>
        <v>2479271.4574991567</v>
      </c>
      <c r="P6804" s="3">
        <f>+Tabella2026[[#This Row],[POPOLAZIONE PER DIFFERENZA ]]/SUM(Tabella2026[[POPOLAZIONE PER DIFFERENZA ]])</f>
        <v>2.1995652713655964E-5</v>
      </c>
      <c r="Q6804" s="3">
        <f>+Tabella2026[[#This Row],[INCIDENZA POPOLAZIONE PER DIFFERENZA]]*(PLAFOND-SUM(Tabella2026[CONTRIBUTO SULLA BASE DELLA POPOLAZIONE]))</f>
        <v>6475.5036621608069</v>
      </c>
      <c r="R6804" s="3">
        <f>+Tabella2026[[#This Row],[CONTRIBUTO SULLA BASE DELLA POPOLAZIONE]]+Tabella2026[[#This Row],[CONTRIBUTO SULLA BASE DEL REDDITO]]</f>
        <v>9307.4440236909668</v>
      </c>
      <c r="S6804" s="3">
        <f>+Tabella2026[[#This Row],[CONTRIBUTO TOTALE]]/(PLAFOND/N_TESSERE)</f>
        <v>18.614888047381932</v>
      </c>
      <c r="T6804" s="3">
        <f>+MAX(CEILING(Tabella2026[[#This Row],[preDEF1]],1),1)</f>
        <v>19</v>
      </c>
      <c r="U6804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804" s="21">
        <f>+Tabella2026[[#This Row],[DEF - n. card]]*(PLAFOND/N_TESSERE)</f>
        <v>9500</v>
      </c>
      <c r="W6804" s="18"/>
    </row>
    <row r="6805" spans="2:23" x14ac:dyDescent="0.25">
      <c r="B6805" s="1" t="s">
        <v>14015</v>
      </c>
      <c r="C6805" s="2">
        <v>66058</v>
      </c>
      <c r="D6805" s="1" t="s">
        <v>14016</v>
      </c>
      <c r="E6805" s="1" t="s">
        <v>96</v>
      </c>
      <c r="F6805" s="1" t="s">
        <v>201</v>
      </c>
      <c r="G6805" s="1" t="s">
        <v>11807</v>
      </c>
      <c r="H6805" s="1" t="s">
        <v>15836</v>
      </c>
      <c r="I6805" s="5">
        <v>567</v>
      </c>
      <c r="J6805" s="5">
        <v>7548083</v>
      </c>
      <c r="K6805" s="3">
        <f>+Tabella2026[[#This Row],[POP_2024]]/SUM(Tabella2026[POP_2024])</f>
        <v>9.6193871469786707E-6</v>
      </c>
      <c r="L6805" s="3">
        <f>+Tabella2026[[#This Row],[INCIDENZA POPOLAZIONE]]*(PLAFOND/2)</f>
        <v>2831.9403615301603</v>
      </c>
      <c r="M6805" s="3">
        <f>+IFERROR(Tabella2026[[#This Row],[reddito_2024]]/Tabella2026[[#This Row],[POP_2024]],"")</f>
        <v>13312.31569664903</v>
      </c>
      <c r="N6805" s="3">
        <f>+IF(Tabella2026[[#This Row],[REDDITO COMPLESSIVO PROCAPITE]]&lt;media_aggr_reddito_pc,(media_aggr_reddito_pc-Tabella2026[[#This Row],[REDDITO COMPLESSIVO PROCAPITE]]),0)</f>
        <v>4512.7503659597114</v>
      </c>
      <c r="O6805" s="3">
        <f>+Tabella2026[[#This Row],[DIFFERENZA REDDITO INFERIORE ALLA MEDIA DALLA MEDIA]]*Tabella2026[[#This Row],[POP_2024]]</f>
        <v>2558729.4574991562</v>
      </c>
      <c r="P6805" s="3">
        <f>+Tabella2026[[#This Row],[POPOLAZIONE PER DIFFERENZA ]]/SUM(Tabella2026[[POPOLAZIONE PER DIFFERENZA ]])</f>
        <v>2.270058987091449E-5</v>
      </c>
      <c r="Q6805" s="3">
        <f>+Tabella2026[[#This Row],[INCIDENZA POPOLAZIONE PER DIFFERENZA]]*(PLAFOND-SUM(Tabella2026[CONTRIBUTO SULLA BASE DELLA POPOLAZIONE]))</f>
        <v>6683.0366325548493</v>
      </c>
      <c r="R6805" s="3">
        <f>+Tabella2026[[#This Row],[CONTRIBUTO SULLA BASE DELLA POPOLAZIONE]]+Tabella2026[[#This Row],[CONTRIBUTO SULLA BASE DEL REDDITO]]</f>
        <v>9514.9769940850092</v>
      </c>
      <c r="S6805" s="3">
        <f>+Tabella2026[[#This Row],[CONTRIBUTO TOTALE]]/(PLAFOND/N_TESSERE)</f>
        <v>19.029953988170018</v>
      </c>
      <c r="T6805" s="3">
        <f>+MAX(CEILING(Tabella2026[[#This Row],[preDEF1]],1),1)</f>
        <v>20</v>
      </c>
      <c r="U6805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805" s="21">
        <f>+Tabella2026[[#This Row],[DEF - n. card]]*(PLAFOND/N_TESSERE)</f>
        <v>10000</v>
      </c>
      <c r="W6805" s="18"/>
    </row>
    <row r="6806" spans="2:23" x14ac:dyDescent="0.25">
      <c r="B6806" s="1" t="s">
        <v>13639</v>
      </c>
      <c r="C6806" s="2">
        <v>19070</v>
      </c>
      <c r="D6806" s="1" t="s">
        <v>13640</v>
      </c>
      <c r="E6806" s="1" t="s">
        <v>12</v>
      </c>
      <c r="F6806" s="1" t="s">
        <v>193</v>
      </c>
      <c r="G6806" s="1" t="s">
        <v>11807</v>
      </c>
      <c r="H6806" s="1" t="s">
        <v>15835</v>
      </c>
      <c r="I6806" s="5">
        <v>567</v>
      </c>
      <c r="J6806" s="5">
        <v>9629063</v>
      </c>
      <c r="K6806" s="3">
        <f>+Tabella2026[[#This Row],[POP_2024]]/SUM(Tabella2026[POP_2024])</f>
        <v>9.6193871469786707E-6</v>
      </c>
      <c r="L6806" s="3">
        <f>+Tabella2026[[#This Row],[INCIDENZA POPOLAZIONE]]*(PLAFOND/2)</f>
        <v>2831.9403615301603</v>
      </c>
      <c r="M6806" s="3">
        <f>+IFERROR(Tabella2026[[#This Row],[reddito_2024]]/Tabella2026[[#This Row],[POP_2024]],"")</f>
        <v>16982.474426807759</v>
      </c>
      <c r="N6806" s="3">
        <f>+IF(Tabella2026[[#This Row],[REDDITO COMPLESSIVO PROCAPITE]]&lt;media_aggr_reddito_pc,(media_aggr_reddito_pc-Tabella2026[[#This Row],[REDDITO COMPLESSIVO PROCAPITE]]),0)</f>
        <v>842.59163580098175</v>
      </c>
      <c r="O6806" s="3">
        <f>+Tabella2026[[#This Row],[DIFFERENZA REDDITO INFERIORE ALLA MEDIA DALLA MEDIA]]*Tabella2026[[#This Row],[POP_2024]]</f>
        <v>477749.45749915665</v>
      </c>
      <c r="P6806" s="3">
        <f>+Tabella2026[[#This Row],[POPOLAZIONE PER DIFFERENZA ]]/SUM(Tabella2026[[POPOLAZIONE PER DIFFERENZA ]])</f>
        <v>4.2385076952762698E-6</v>
      </c>
      <c r="Q6806" s="3">
        <f>+Tabella2026[[#This Row],[INCIDENZA POPOLAZIONE PER DIFFERENZA]]*(PLAFOND-SUM(Tabella2026[CONTRIBUTO SULLA BASE DELLA POPOLAZIONE]))</f>
        <v>1247.8134866085675</v>
      </c>
      <c r="R6806" s="3">
        <f>+Tabella2026[[#This Row],[CONTRIBUTO SULLA BASE DELLA POPOLAZIONE]]+Tabella2026[[#This Row],[CONTRIBUTO SULLA BASE DEL REDDITO]]</f>
        <v>4079.7538481387278</v>
      </c>
      <c r="S6806" s="3">
        <f>+Tabella2026[[#This Row],[CONTRIBUTO TOTALE]]/(PLAFOND/N_TESSERE)</f>
        <v>8.1595076962774549</v>
      </c>
      <c r="T6806" s="3">
        <f>+MAX(CEILING(Tabella2026[[#This Row],[preDEF1]],1),1)</f>
        <v>9</v>
      </c>
      <c r="U680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806" s="21">
        <f>+Tabella2026[[#This Row],[DEF - n. card]]*(PLAFOND/N_TESSERE)</f>
        <v>4500</v>
      </c>
      <c r="W6806" s="18"/>
    </row>
    <row r="6807" spans="2:23" x14ac:dyDescent="0.25">
      <c r="B6807" s="1" t="s">
        <v>13788</v>
      </c>
      <c r="C6807" s="2">
        <v>5021</v>
      </c>
      <c r="D6807" s="1" t="s">
        <v>13789</v>
      </c>
      <c r="E6807" s="1" t="s">
        <v>18</v>
      </c>
      <c r="F6807" s="1" t="s">
        <v>182</v>
      </c>
      <c r="G6807" s="1" t="s">
        <v>11807</v>
      </c>
      <c r="H6807" s="1" t="s">
        <v>15835</v>
      </c>
      <c r="I6807" s="5">
        <v>565</v>
      </c>
      <c r="J6807" s="5">
        <v>8302728</v>
      </c>
      <c r="K6807" s="3">
        <f>+Tabella2026[[#This Row],[POP_2024]]/SUM(Tabella2026[POP_2024])</f>
        <v>9.5854563281180763E-6</v>
      </c>
      <c r="L6807" s="3">
        <f>+Tabella2026[[#This Row],[INCIDENZA POPOLAZIONE]]*(PLAFOND/2)</f>
        <v>2821.9511539057157</v>
      </c>
      <c r="M6807" s="3">
        <f>+IFERROR(Tabella2026[[#This Row],[reddito_2024]]/Tabella2026[[#This Row],[POP_2024]],"")</f>
        <v>14695.093805309734</v>
      </c>
      <c r="N6807" s="3">
        <f>+IF(Tabella2026[[#This Row],[REDDITO COMPLESSIVO PROCAPITE]]&lt;media_aggr_reddito_pc,(media_aggr_reddito_pc-Tabella2026[[#This Row],[REDDITO COMPLESSIVO PROCAPITE]]),0)</f>
        <v>3129.9722572990067</v>
      </c>
      <c r="O6807" s="3">
        <f>+Tabella2026[[#This Row],[DIFFERENZA REDDITO INFERIORE ALLA MEDIA DALLA MEDIA]]*Tabella2026[[#This Row],[POP_2024]]</f>
        <v>1768434.3253739388</v>
      </c>
      <c r="P6807" s="3">
        <f>+Tabella2026[[#This Row],[POPOLAZIONE PER DIFFERENZA ]]/SUM(Tabella2026[[POPOLAZIONE PER DIFFERENZA ]])</f>
        <v>1.5689232879351557E-5</v>
      </c>
      <c r="Q6807" s="3">
        <f>+Tabella2026[[#This Row],[INCIDENZA POPOLAZIONE PER DIFFERENZA]]*(PLAFOND-SUM(Tabella2026[CONTRIBUTO SULLA BASE DELLA POPOLAZIONE]))</f>
        <v>4618.8983927564577</v>
      </c>
      <c r="R6807" s="3">
        <f>+Tabella2026[[#This Row],[CONTRIBUTO SULLA BASE DELLA POPOLAZIONE]]+Tabella2026[[#This Row],[CONTRIBUTO SULLA BASE DEL REDDITO]]</f>
        <v>7440.8495466621735</v>
      </c>
      <c r="S6807" s="3">
        <f>+Tabella2026[[#This Row],[CONTRIBUTO TOTALE]]/(PLAFOND/N_TESSERE)</f>
        <v>14.881699093324347</v>
      </c>
      <c r="T6807" s="3">
        <f>+MAX(CEILING(Tabella2026[[#This Row],[preDEF1]],1),1)</f>
        <v>15</v>
      </c>
      <c r="U6807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807" s="21">
        <f>+Tabella2026[[#This Row],[DEF - n. card]]*(PLAFOND/N_TESSERE)</f>
        <v>7500</v>
      </c>
      <c r="W6807" s="18"/>
    </row>
    <row r="6808" spans="2:23" x14ac:dyDescent="0.25">
      <c r="B6808" s="1" t="s">
        <v>13651</v>
      </c>
      <c r="C6808" s="2">
        <v>96031</v>
      </c>
      <c r="D6808" s="1" t="s">
        <v>13652</v>
      </c>
      <c r="E6808" s="1" t="s">
        <v>18</v>
      </c>
      <c r="F6808" s="1" t="s">
        <v>403</v>
      </c>
      <c r="G6808" s="1" t="s">
        <v>11807</v>
      </c>
      <c r="H6808" s="1" t="s">
        <v>15835</v>
      </c>
      <c r="I6808" s="5">
        <v>565</v>
      </c>
      <c r="J6808" s="5">
        <v>9623641</v>
      </c>
      <c r="K6808" s="3">
        <f>+Tabella2026[[#This Row],[POP_2024]]/SUM(Tabella2026[POP_2024])</f>
        <v>9.5854563281180763E-6</v>
      </c>
      <c r="L6808" s="3">
        <f>+Tabella2026[[#This Row],[INCIDENZA POPOLAZIONE]]*(PLAFOND/2)</f>
        <v>2821.9511539057157</v>
      </c>
      <c r="M6808" s="3">
        <f>+IFERROR(Tabella2026[[#This Row],[reddito_2024]]/Tabella2026[[#This Row],[POP_2024]],"")</f>
        <v>17032.992920353983</v>
      </c>
      <c r="N6808" s="3">
        <f>+IF(Tabella2026[[#This Row],[REDDITO COMPLESSIVO PROCAPITE]]&lt;media_aggr_reddito_pc,(media_aggr_reddito_pc-Tabella2026[[#This Row],[REDDITO COMPLESSIVO PROCAPITE]]),0)</f>
        <v>792.07314225475784</v>
      </c>
      <c r="O6808" s="3">
        <f>+Tabella2026[[#This Row],[DIFFERENZA REDDITO INFERIORE ALLA MEDIA DALLA MEDIA]]*Tabella2026[[#This Row],[POP_2024]]</f>
        <v>447521.32537393819</v>
      </c>
      <c r="P6808" s="3">
        <f>+Tabella2026[[#This Row],[POPOLAZIONE PER DIFFERENZA ]]/SUM(Tabella2026[[POPOLAZIONE PER DIFFERENZA ]])</f>
        <v>3.9703291162837595E-6</v>
      </c>
      <c r="Q6808" s="3">
        <f>+Tabella2026[[#This Row],[INCIDENZA POPOLAZIONE PER DIFFERENZA]]*(PLAFOND-SUM(Tabella2026[CONTRIBUTO SULLA BASE DELLA POPOLAZIONE]))</f>
        <v>1168.8619140871062</v>
      </c>
      <c r="R6808" s="3">
        <f>+Tabella2026[[#This Row],[CONTRIBUTO SULLA BASE DELLA POPOLAZIONE]]+Tabella2026[[#This Row],[CONTRIBUTO SULLA BASE DEL REDDITO]]</f>
        <v>3990.8130679928217</v>
      </c>
      <c r="S6808" s="3">
        <f>+Tabella2026[[#This Row],[CONTRIBUTO TOTALE]]/(PLAFOND/N_TESSERE)</f>
        <v>7.9816261359856435</v>
      </c>
      <c r="T6808" s="3">
        <f>+MAX(CEILING(Tabella2026[[#This Row],[preDEF1]],1),1)</f>
        <v>8</v>
      </c>
      <c r="U6808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808" s="21">
        <f>+Tabella2026[[#This Row],[DEF - n. card]]*(PLAFOND/N_TESSERE)</f>
        <v>4000</v>
      </c>
      <c r="W6808" s="18"/>
    </row>
    <row r="6809" spans="2:23" x14ac:dyDescent="0.25">
      <c r="B6809" s="1" t="s">
        <v>13671</v>
      </c>
      <c r="C6809" s="2">
        <v>6096</v>
      </c>
      <c r="D6809" s="1" t="s">
        <v>13672</v>
      </c>
      <c r="E6809" s="1" t="s">
        <v>18</v>
      </c>
      <c r="F6809" s="1" t="s">
        <v>138</v>
      </c>
      <c r="G6809" s="1" t="s">
        <v>11807</v>
      </c>
      <c r="H6809" s="1" t="s">
        <v>15835</v>
      </c>
      <c r="I6809" s="5">
        <v>565</v>
      </c>
      <c r="J6809" s="5">
        <v>10213939</v>
      </c>
      <c r="K6809" s="3">
        <f>+Tabella2026[[#This Row],[POP_2024]]/SUM(Tabella2026[POP_2024])</f>
        <v>9.5854563281180763E-6</v>
      </c>
      <c r="L6809" s="3">
        <f>+Tabella2026[[#This Row],[INCIDENZA POPOLAZIONE]]*(PLAFOND/2)</f>
        <v>2821.9511539057157</v>
      </c>
      <c r="M6809" s="3">
        <f>+IFERROR(Tabella2026[[#This Row],[reddito_2024]]/Tabella2026[[#This Row],[POP_2024]],"")</f>
        <v>18077.768141592922</v>
      </c>
      <c r="N6809" s="3">
        <f>+IF(Tabella2026[[#This Row],[REDDITO COMPLESSIVO PROCAPITE]]&lt;media_aggr_reddito_pc,(media_aggr_reddito_pc-Tabella2026[[#This Row],[REDDITO COMPLESSIVO PROCAPITE]]),0)</f>
        <v>0</v>
      </c>
      <c r="O6809" s="3">
        <f>+Tabella2026[[#This Row],[DIFFERENZA REDDITO INFERIORE ALLA MEDIA DALLA MEDIA]]*Tabella2026[[#This Row],[POP_2024]]</f>
        <v>0</v>
      </c>
      <c r="P6809" s="3">
        <f>+Tabella2026[[#This Row],[POPOLAZIONE PER DIFFERENZA ]]/SUM(Tabella2026[[POPOLAZIONE PER DIFFERENZA ]])</f>
        <v>0</v>
      </c>
      <c r="Q6809" s="3">
        <f>+Tabella2026[[#This Row],[INCIDENZA POPOLAZIONE PER DIFFERENZA]]*(PLAFOND-SUM(Tabella2026[CONTRIBUTO SULLA BASE DELLA POPOLAZIONE]))</f>
        <v>0</v>
      </c>
      <c r="R6809" s="3">
        <f>+Tabella2026[[#This Row],[CONTRIBUTO SULLA BASE DELLA POPOLAZIONE]]+Tabella2026[[#This Row],[CONTRIBUTO SULLA BASE DEL REDDITO]]</f>
        <v>2821.9511539057157</v>
      </c>
      <c r="S6809" s="3">
        <f>+Tabella2026[[#This Row],[CONTRIBUTO TOTALE]]/(PLAFOND/N_TESSERE)</f>
        <v>5.6439023078114312</v>
      </c>
      <c r="T6809" s="3">
        <f>+MAX(CEILING(Tabella2026[[#This Row],[preDEF1]],1),1)</f>
        <v>6</v>
      </c>
      <c r="U6809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09" s="21">
        <f>+Tabella2026[[#This Row],[DEF - n. card]]*(PLAFOND/N_TESSERE)</f>
        <v>3000</v>
      </c>
      <c r="W6809" s="18"/>
    </row>
    <row r="6810" spans="2:23" x14ac:dyDescent="0.25">
      <c r="B6810" s="1" t="s">
        <v>13727</v>
      </c>
      <c r="C6810" s="2">
        <v>7067</v>
      </c>
      <c r="D6810" s="1" t="s">
        <v>13728</v>
      </c>
      <c r="E6810" s="1" t="s">
        <v>565</v>
      </c>
      <c r="F6810" s="1" t="s">
        <v>565</v>
      </c>
      <c r="G6810" s="1" t="s">
        <v>11807</v>
      </c>
      <c r="H6810" s="1" t="s">
        <v>15835</v>
      </c>
      <c r="I6810" s="5">
        <v>565</v>
      </c>
      <c r="J6810" s="5">
        <v>14219351</v>
      </c>
      <c r="K6810" s="3">
        <f>+Tabella2026[[#This Row],[POP_2024]]/SUM(Tabella2026[POP_2024])</f>
        <v>9.5854563281180763E-6</v>
      </c>
      <c r="L6810" s="3">
        <f>+Tabella2026[[#This Row],[INCIDENZA POPOLAZIONE]]*(PLAFOND/2)</f>
        <v>2821.9511539057157</v>
      </c>
      <c r="M6810" s="3">
        <f>+IFERROR(Tabella2026[[#This Row],[reddito_2024]]/Tabella2026[[#This Row],[POP_2024]],"")</f>
        <v>25166.992920353983</v>
      </c>
      <c r="N6810" s="3">
        <f>+IF(Tabella2026[[#This Row],[REDDITO COMPLESSIVO PROCAPITE]]&lt;media_aggr_reddito_pc,(media_aggr_reddito_pc-Tabella2026[[#This Row],[REDDITO COMPLESSIVO PROCAPITE]]),0)</f>
        <v>0</v>
      </c>
      <c r="O6810" s="3">
        <f>+Tabella2026[[#This Row],[DIFFERENZA REDDITO INFERIORE ALLA MEDIA DALLA MEDIA]]*Tabella2026[[#This Row],[POP_2024]]</f>
        <v>0</v>
      </c>
      <c r="P6810" s="3">
        <f>+Tabella2026[[#This Row],[POPOLAZIONE PER DIFFERENZA ]]/SUM(Tabella2026[[POPOLAZIONE PER DIFFERENZA ]])</f>
        <v>0</v>
      </c>
      <c r="Q6810" s="3">
        <f>+Tabella2026[[#This Row],[INCIDENZA POPOLAZIONE PER DIFFERENZA]]*(PLAFOND-SUM(Tabella2026[CONTRIBUTO SULLA BASE DELLA POPOLAZIONE]))</f>
        <v>0</v>
      </c>
      <c r="R6810" s="3">
        <f>+Tabella2026[[#This Row],[CONTRIBUTO SULLA BASE DELLA POPOLAZIONE]]+Tabella2026[[#This Row],[CONTRIBUTO SULLA BASE DEL REDDITO]]</f>
        <v>2821.9511539057157</v>
      </c>
      <c r="S6810" s="3">
        <f>+Tabella2026[[#This Row],[CONTRIBUTO TOTALE]]/(PLAFOND/N_TESSERE)</f>
        <v>5.6439023078114312</v>
      </c>
      <c r="T6810" s="3">
        <f>+MAX(CEILING(Tabella2026[[#This Row],[preDEF1]],1),1)</f>
        <v>6</v>
      </c>
      <c r="U6810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10" s="21">
        <f>+Tabella2026[[#This Row],[DEF - n. card]]*(PLAFOND/N_TESSERE)</f>
        <v>3000</v>
      </c>
      <c r="W6810" s="18"/>
    </row>
    <row r="6811" spans="2:23" x14ac:dyDescent="0.25">
      <c r="B6811" s="1" t="s">
        <v>13455</v>
      </c>
      <c r="C6811" s="2">
        <v>28010</v>
      </c>
      <c r="D6811" s="1" t="s">
        <v>13456</v>
      </c>
      <c r="E6811" s="1" t="s">
        <v>38</v>
      </c>
      <c r="F6811" s="1" t="s">
        <v>45</v>
      </c>
      <c r="G6811" s="1" t="s">
        <v>11807</v>
      </c>
      <c r="H6811" s="1" t="s">
        <v>15835</v>
      </c>
      <c r="I6811" s="5">
        <v>564</v>
      </c>
      <c r="J6811" s="5">
        <v>11310705</v>
      </c>
      <c r="K6811" s="3">
        <f>+Tabella2026[[#This Row],[POP_2024]]/SUM(Tabella2026[POP_2024])</f>
        <v>9.5684909186877783E-6</v>
      </c>
      <c r="L6811" s="3">
        <f>+Tabella2026[[#This Row],[INCIDENZA POPOLAZIONE]]*(PLAFOND/2)</f>
        <v>2816.9565500934928</v>
      </c>
      <c r="M6811" s="3">
        <f>+IFERROR(Tabella2026[[#This Row],[reddito_2024]]/Tabella2026[[#This Row],[POP_2024]],"")</f>
        <v>20054.441489361703</v>
      </c>
      <c r="N6811" s="3">
        <f>+IF(Tabella2026[[#This Row],[REDDITO COMPLESSIVO PROCAPITE]]&lt;media_aggr_reddito_pc,(media_aggr_reddito_pc-Tabella2026[[#This Row],[REDDITO COMPLESSIVO PROCAPITE]]),0)</f>
        <v>0</v>
      </c>
      <c r="O6811" s="3">
        <f>+Tabella2026[[#This Row],[DIFFERENZA REDDITO INFERIORE ALLA MEDIA DALLA MEDIA]]*Tabella2026[[#This Row],[POP_2024]]</f>
        <v>0</v>
      </c>
      <c r="P6811" s="3">
        <f>+Tabella2026[[#This Row],[POPOLAZIONE PER DIFFERENZA ]]/SUM(Tabella2026[[POPOLAZIONE PER DIFFERENZA ]])</f>
        <v>0</v>
      </c>
      <c r="Q6811" s="3">
        <f>+Tabella2026[[#This Row],[INCIDENZA POPOLAZIONE PER DIFFERENZA]]*(PLAFOND-SUM(Tabella2026[CONTRIBUTO SULLA BASE DELLA POPOLAZIONE]))</f>
        <v>0</v>
      </c>
      <c r="R6811" s="3">
        <f>+Tabella2026[[#This Row],[CONTRIBUTO SULLA BASE DELLA POPOLAZIONE]]+Tabella2026[[#This Row],[CONTRIBUTO SULLA BASE DEL REDDITO]]</f>
        <v>2816.9565500934928</v>
      </c>
      <c r="S6811" s="3">
        <f>+Tabella2026[[#This Row],[CONTRIBUTO TOTALE]]/(PLAFOND/N_TESSERE)</f>
        <v>5.6339131001869855</v>
      </c>
      <c r="T6811" s="3">
        <f>+MAX(CEILING(Tabella2026[[#This Row],[preDEF1]],1),1)</f>
        <v>6</v>
      </c>
      <c r="U681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11" s="21">
        <f>+Tabella2026[[#This Row],[DEF - n. card]]*(PLAFOND/N_TESSERE)</f>
        <v>3000</v>
      </c>
      <c r="W6811" s="18"/>
    </row>
    <row r="6812" spans="2:23" x14ac:dyDescent="0.25">
      <c r="B6812" s="1" t="s">
        <v>13657</v>
      </c>
      <c r="C6812" s="2">
        <v>16102</v>
      </c>
      <c r="D6812" s="1" t="s">
        <v>13658</v>
      </c>
      <c r="E6812" s="1" t="s">
        <v>12</v>
      </c>
      <c r="F6812" s="1" t="s">
        <v>93</v>
      </c>
      <c r="G6812" s="1" t="s">
        <v>11807</v>
      </c>
      <c r="H6812" s="1" t="s">
        <v>15835</v>
      </c>
      <c r="I6812" s="5">
        <v>564</v>
      </c>
      <c r="J6812" s="5">
        <v>9277705</v>
      </c>
      <c r="K6812" s="3">
        <f>+Tabella2026[[#This Row],[POP_2024]]/SUM(Tabella2026[POP_2024])</f>
        <v>9.5684909186877783E-6</v>
      </c>
      <c r="L6812" s="3">
        <f>+Tabella2026[[#This Row],[INCIDENZA POPOLAZIONE]]*(PLAFOND/2)</f>
        <v>2816.9565500934928</v>
      </c>
      <c r="M6812" s="3">
        <f>+IFERROR(Tabella2026[[#This Row],[reddito_2024]]/Tabella2026[[#This Row],[POP_2024]],"")</f>
        <v>16449.831560283688</v>
      </c>
      <c r="N6812" s="3">
        <f>+IF(Tabella2026[[#This Row],[REDDITO COMPLESSIVO PROCAPITE]]&lt;media_aggr_reddito_pc,(media_aggr_reddito_pc-Tabella2026[[#This Row],[REDDITO COMPLESSIVO PROCAPITE]]),0)</f>
        <v>1375.2345023250527</v>
      </c>
      <c r="O6812" s="3">
        <f>+Tabella2026[[#This Row],[DIFFERENZA REDDITO INFERIORE ALLA MEDIA DALLA MEDIA]]*Tabella2026[[#This Row],[POP_2024]]</f>
        <v>775632.25931132981</v>
      </c>
      <c r="P6812" s="3">
        <f>+Tabella2026[[#This Row],[POPOLAZIONE PER DIFFERENZA ]]/SUM(Tabella2026[[POPOLAZIONE PER DIFFERENZA ]])</f>
        <v>6.8812706078298241E-6</v>
      </c>
      <c r="Q6812" s="3">
        <f>+Tabella2026[[#This Row],[INCIDENZA POPOLAZIONE PER DIFFERENZA]]*(PLAFOND-SUM(Tabella2026[CONTRIBUTO SULLA BASE DELLA POPOLAZIONE]))</f>
        <v>2025.8409059921526</v>
      </c>
      <c r="R6812" s="3">
        <f>+Tabella2026[[#This Row],[CONTRIBUTO SULLA BASE DELLA POPOLAZIONE]]+Tabella2026[[#This Row],[CONTRIBUTO SULLA BASE DEL REDDITO]]</f>
        <v>4842.7974560856455</v>
      </c>
      <c r="S6812" s="3">
        <f>+Tabella2026[[#This Row],[CONTRIBUTO TOTALE]]/(PLAFOND/N_TESSERE)</f>
        <v>9.6855949121712914</v>
      </c>
      <c r="T6812" s="3">
        <f>+MAX(CEILING(Tabella2026[[#This Row],[preDEF1]],1),1)</f>
        <v>10</v>
      </c>
      <c r="U6812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812" s="21">
        <f>+Tabella2026[[#This Row],[DEF - n. card]]*(PLAFOND/N_TESSERE)</f>
        <v>5000</v>
      </c>
      <c r="W6812" s="18"/>
    </row>
    <row r="6813" spans="2:23" x14ac:dyDescent="0.25">
      <c r="B6813" s="1" t="s">
        <v>13449</v>
      </c>
      <c r="C6813" s="2">
        <v>78147</v>
      </c>
      <c r="D6813" s="1" t="s">
        <v>13450</v>
      </c>
      <c r="E6813" s="1" t="s">
        <v>61</v>
      </c>
      <c r="F6813" s="1" t="s">
        <v>178</v>
      </c>
      <c r="G6813" s="1" t="s">
        <v>11807</v>
      </c>
      <c r="H6813" s="1" t="s">
        <v>15836</v>
      </c>
      <c r="I6813" s="5">
        <v>564</v>
      </c>
      <c r="J6813" s="5">
        <v>4986982</v>
      </c>
      <c r="K6813" s="3">
        <f>+Tabella2026[[#This Row],[POP_2024]]/SUM(Tabella2026[POP_2024])</f>
        <v>9.5684909186877783E-6</v>
      </c>
      <c r="L6813" s="3">
        <f>+Tabella2026[[#This Row],[INCIDENZA POPOLAZIONE]]*(PLAFOND/2)</f>
        <v>2816.9565500934928</v>
      </c>
      <c r="M6813" s="3">
        <f>+IFERROR(Tabella2026[[#This Row],[reddito_2024]]/Tabella2026[[#This Row],[POP_2024]],"")</f>
        <v>8842.1666666666661</v>
      </c>
      <c r="N6813" s="3">
        <f>+IF(Tabella2026[[#This Row],[REDDITO COMPLESSIVO PROCAPITE]]&lt;media_aggr_reddito_pc,(media_aggr_reddito_pc-Tabella2026[[#This Row],[REDDITO COMPLESSIVO PROCAPITE]]),0)</f>
        <v>8982.899395942075</v>
      </c>
      <c r="O6813" s="3">
        <f>+Tabella2026[[#This Row],[DIFFERENZA REDDITO INFERIORE ALLA MEDIA DALLA MEDIA]]*Tabella2026[[#This Row],[POP_2024]]</f>
        <v>5066355.2593113305</v>
      </c>
      <c r="P6813" s="3">
        <f>+Tabella2026[[#This Row],[POPOLAZIONE PER DIFFERENZA ]]/SUM(Tabella2026[[POPOLAZIONE PER DIFFERENZA ]])</f>
        <v>4.4947797253401136E-5</v>
      </c>
      <c r="Q6813" s="3">
        <f>+Tabella2026[[#This Row],[INCIDENZA POPOLAZIONE PER DIFFERENZA]]*(PLAFOND-SUM(Tabella2026[CONTRIBUTO SULLA BASE DELLA POPOLAZIONE]))</f>
        <v>13232.597800553409</v>
      </c>
      <c r="R6813" s="3">
        <f>+Tabella2026[[#This Row],[CONTRIBUTO SULLA BASE DELLA POPOLAZIONE]]+Tabella2026[[#This Row],[CONTRIBUTO SULLA BASE DEL REDDITO]]</f>
        <v>16049.554350646902</v>
      </c>
      <c r="S6813" s="3">
        <f>+Tabella2026[[#This Row],[CONTRIBUTO TOTALE]]/(PLAFOND/N_TESSERE)</f>
        <v>32.099108701293801</v>
      </c>
      <c r="T6813" s="3">
        <f>+MAX(CEILING(Tabella2026[[#This Row],[preDEF1]],1),1)</f>
        <v>33</v>
      </c>
      <c r="U6813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6813" s="21">
        <f>+Tabella2026[[#This Row],[DEF - n. card]]*(PLAFOND/N_TESSERE)</f>
        <v>16500</v>
      </c>
      <c r="W6813" s="18"/>
    </row>
    <row r="6814" spans="2:23" x14ac:dyDescent="0.25">
      <c r="B6814" s="1" t="s">
        <v>13685</v>
      </c>
      <c r="C6814" s="2">
        <v>4238</v>
      </c>
      <c r="D6814" s="1" t="s">
        <v>13686</v>
      </c>
      <c r="E6814" s="1" t="s">
        <v>18</v>
      </c>
      <c r="F6814" s="1" t="s">
        <v>263</v>
      </c>
      <c r="G6814" s="1" t="s">
        <v>11807</v>
      </c>
      <c r="H6814" s="1" t="s">
        <v>15835</v>
      </c>
      <c r="I6814" s="5">
        <v>564</v>
      </c>
      <c r="J6814" s="5">
        <v>11678903</v>
      </c>
      <c r="K6814" s="3">
        <f>+Tabella2026[[#This Row],[POP_2024]]/SUM(Tabella2026[POP_2024])</f>
        <v>9.5684909186877783E-6</v>
      </c>
      <c r="L6814" s="3">
        <f>+Tabella2026[[#This Row],[INCIDENZA POPOLAZIONE]]*(PLAFOND/2)</f>
        <v>2816.9565500934928</v>
      </c>
      <c r="M6814" s="3">
        <f>+IFERROR(Tabella2026[[#This Row],[reddito_2024]]/Tabella2026[[#This Row],[POP_2024]],"")</f>
        <v>20707.274822695035</v>
      </c>
      <c r="N6814" s="3">
        <f>+IF(Tabella2026[[#This Row],[REDDITO COMPLESSIVO PROCAPITE]]&lt;media_aggr_reddito_pc,(media_aggr_reddito_pc-Tabella2026[[#This Row],[REDDITO COMPLESSIVO PROCAPITE]]),0)</f>
        <v>0</v>
      </c>
      <c r="O6814" s="3">
        <f>+Tabella2026[[#This Row],[DIFFERENZA REDDITO INFERIORE ALLA MEDIA DALLA MEDIA]]*Tabella2026[[#This Row],[POP_2024]]</f>
        <v>0</v>
      </c>
      <c r="P6814" s="3">
        <f>+Tabella2026[[#This Row],[POPOLAZIONE PER DIFFERENZA ]]/SUM(Tabella2026[[POPOLAZIONE PER DIFFERENZA ]])</f>
        <v>0</v>
      </c>
      <c r="Q6814" s="3">
        <f>+Tabella2026[[#This Row],[INCIDENZA POPOLAZIONE PER DIFFERENZA]]*(PLAFOND-SUM(Tabella2026[CONTRIBUTO SULLA BASE DELLA POPOLAZIONE]))</f>
        <v>0</v>
      </c>
      <c r="R6814" s="3">
        <f>+Tabella2026[[#This Row],[CONTRIBUTO SULLA BASE DELLA POPOLAZIONE]]+Tabella2026[[#This Row],[CONTRIBUTO SULLA BASE DEL REDDITO]]</f>
        <v>2816.9565500934928</v>
      </c>
      <c r="S6814" s="3">
        <f>+Tabella2026[[#This Row],[CONTRIBUTO TOTALE]]/(PLAFOND/N_TESSERE)</f>
        <v>5.6339131001869855</v>
      </c>
      <c r="T6814" s="3">
        <f>+MAX(CEILING(Tabella2026[[#This Row],[preDEF1]],1),1)</f>
        <v>6</v>
      </c>
      <c r="U681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14" s="21">
        <f>+Tabella2026[[#This Row],[DEF - n. card]]*(PLAFOND/N_TESSERE)</f>
        <v>3000</v>
      </c>
      <c r="W6814" s="18"/>
    </row>
    <row r="6815" spans="2:23" x14ac:dyDescent="0.25">
      <c r="B6815" s="1" t="s">
        <v>13759</v>
      </c>
      <c r="C6815" s="2">
        <v>16085</v>
      </c>
      <c r="D6815" s="1" t="s">
        <v>13760</v>
      </c>
      <c r="E6815" s="1" t="s">
        <v>12</v>
      </c>
      <c r="F6815" s="1" t="s">
        <v>93</v>
      </c>
      <c r="G6815" s="1" t="s">
        <v>11807</v>
      </c>
      <c r="H6815" s="1" t="s">
        <v>15835</v>
      </c>
      <c r="I6815" s="5">
        <v>563</v>
      </c>
      <c r="J6815" s="5">
        <v>8848219</v>
      </c>
      <c r="K6815" s="3">
        <f>+Tabella2026[[#This Row],[POP_2024]]/SUM(Tabella2026[POP_2024])</f>
        <v>9.5515255092574803E-6</v>
      </c>
      <c r="L6815" s="3">
        <f>+Tabella2026[[#This Row],[INCIDENZA POPOLAZIONE]]*(PLAFOND/2)</f>
        <v>2811.9619462812702</v>
      </c>
      <c r="M6815" s="3">
        <f>+IFERROR(Tabella2026[[#This Row],[reddito_2024]]/Tabella2026[[#This Row],[POP_2024]],"")</f>
        <v>15716.197158081704</v>
      </c>
      <c r="N6815" s="3">
        <f>+IF(Tabella2026[[#This Row],[REDDITO COMPLESSIVO PROCAPITE]]&lt;media_aggr_reddito_pc,(media_aggr_reddito_pc-Tabella2026[[#This Row],[REDDITO COMPLESSIVO PROCAPITE]]),0)</f>
        <v>2108.8689045270366</v>
      </c>
      <c r="O6815" s="3">
        <f>+Tabella2026[[#This Row],[DIFFERENZA REDDITO INFERIORE ALLA MEDIA DALLA MEDIA]]*Tabella2026[[#This Row],[POP_2024]]</f>
        <v>1187293.1932487215</v>
      </c>
      <c r="P6815" s="3">
        <f>+Tabella2026[[#This Row],[POPOLAZIONE PER DIFFERENZA ]]/SUM(Tabella2026[[POPOLAZIONE PER DIFFERENZA ]])</f>
        <v>1.0533452748384806E-5</v>
      </c>
      <c r="Q6815" s="3">
        <f>+Tabella2026[[#This Row],[INCIDENZA POPOLAZIONE PER DIFFERENZA]]*(PLAFOND-SUM(Tabella2026[CONTRIBUTO SULLA BASE DELLA POPOLAZIONE]))</f>
        <v>3101.040589034938</v>
      </c>
      <c r="R6815" s="3">
        <f>+Tabella2026[[#This Row],[CONTRIBUTO SULLA BASE DELLA POPOLAZIONE]]+Tabella2026[[#This Row],[CONTRIBUTO SULLA BASE DEL REDDITO]]</f>
        <v>5913.0025353162082</v>
      </c>
      <c r="S6815" s="3">
        <f>+Tabella2026[[#This Row],[CONTRIBUTO TOTALE]]/(PLAFOND/N_TESSERE)</f>
        <v>11.826005070632416</v>
      </c>
      <c r="T6815" s="3">
        <f>+MAX(CEILING(Tabella2026[[#This Row],[preDEF1]],1),1)</f>
        <v>12</v>
      </c>
      <c r="U6815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815" s="21">
        <f>+Tabella2026[[#This Row],[DEF - n. card]]*(PLAFOND/N_TESSERE)</f>
        <v>6000</v>
      </c>
      <c r="W6815" s="18"/>
    </row>
    <row r="6816" spans="2:23" x14ac:dyDescent="0.25">
      <c r="B6816" s="1" t="s">
        <v>13695</v>
      </c>
      <c r="C6816" s="2">
        <v>17093</v>
      </c>
      <c r="D6816" s="1" t="s">
        <v>13696</v>
      </c>
      <c r="E6816" s="1" t="s">
        <v>12</v>
      </c>
      <c r="F6816" s="1" t="s">
        <v>50</v>
      </c>
      <c r="G6816" s="1" t="s">
        <v>11807</v>
      </c>
      <c r="H6816" s="1" t="s">
        <v>15835</v>
      </c>
      <c r="I6816" s="5">
        <v>563</v>
      </c>
      <c r="J6816" s="5">
        <v>9774268</v>
      </c>
      <c r="K6816" s="3">
        <f>+Tabella2026[[#This Row],[POP_2024]]/SUM(Tabella2026[POP_2024])</f>
        <v>9.5515255092574803E-6</v>
      </c>
      <c r="L6816" s="3">
        <f>+Tabella2026[[#This Row],[INCIDENZA POPOLAZIONE]]*(PLAFOND/2)</f>
        <v>2811.9619462812702</v>
      </c>
      <c r="M6816" s="3">
        <f>+IFERROR(Tabella2026[[#This Row],[reddito_2024]]/Tabella2026[[#This Row],[POP_2024]],"")</f>
        <v>17361.044404973356</v>
      </c>
      <c r="N6816" s="3">
        <f>+IF(Tabella2026[[#This Row],[REDDITO COMPLESSIVO PROCAPITE]]&lt;media_aggr_reddito_pc,(media_aggr_reddito_pc-Tabella2026[[#This Row],[REDDITO COMPLESSIVO PROCAPITE]]),0)</f>
        <v>464.02165763538505</v>
      </c>
      <c r="O6816" s="3">
        <f>+Tabella2026[[#This Row],[DIFFERENZA REDDITO INFERIORE ALLA MEDIA DALLA MEDIA]]*Tabella2026[[#This Row],[POP_2024]]</f>
        <v>261244.19324872177</v>
      </c>
      <c r="P6816" s="3">
        <f>+Tabella2026[[#This Row],[POPOLAZIONE PER DIFFERENZA ]]/SUM(Tabella2026[[POPOLAZIONE PER DIFFERENZA ]])</f>
        <v>2.317711733734209E-6</v>
      </c>
      <c r="Q6816" s="3">
        <f>+Tabella2026[[#This Row],[INCIDENZA POPOLAZIONE PER DIFFERENZA]]*(PLAFOND-SUM(Tabella2026[CONTRIBUTO SULLA BASE DELLA POPOLAZIONE]))</f>
        <v>682.33259612755353</v>
      </c>
      <c r="R6816" s="3">
        <f>+Tabella2026[[#This Row],[CONTRIBUTO SULLA BASE DELLA POPOLAZIONE]]+Tabella2026[[#This Row],[CONTRIBUTO SULLA BASE DEL REDDITO]]</f>
        <v>3494.2945424088239</v>
      </c>
      <c r="S6816" s="3">
        <f>+Tabella2026[[#This Row],[CONTRIBUTO TOTALE]]/(PLAFOND/N_TESSERE)</f>
        <v>6.9885890848176482</v>
      </c>
      <c r="T6816" s="3">
        <f>+MAX(CEILING(Tabella2026[[#This Row],[preDEF1]],1),1)</f>
        <v>7</v>
      </c>
      <c r="U6816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816" s="21">
        <f>+Tabella2026[[#This Row],[DEF - n. card]]*(PLAFOND/N_TESSERE)</f>
        <v>3500</v>
      </c>
      <c r="W6816" s="18"/>
    </row>
    <row r="6817" spans="2:23" x14ac:dyDescent="0.25">
      <c r="B6817" s="1" t="s">
        <v>13775</v>
      </c>
      <c r="C6817" s="2">
        <v>103056</v>
      </c>
      <c r="D6817" s="1" t="s">
        <v>13776</v>
      </c>
      <c r="E6817" s="1" t="s">
        <v>18</v>
      </c>
      <c r="F6817" s="1" t="s">
        <v>648</v>
      </c>
      <c r="G6817" s="1" t="s">
        <v>11807</v>
      </c>
      <c r="H6817" s="1" t="s">
        <v>15835</v>
      </c>
      <c r="I6817" s="5">
        <v>563</v>
      </c>
      <c r="J6817" s="5">
        <v>9523361</v>
      </c>
      <c r="K6817" s="3">
        <f>+Tabella2026[[#This Row],[POP_2024]]/SUM(Tabella2026[POP_2024])</f>
        <v>9.5515255092574803E-6</v>
      </c>
      <c r="L6817" s="3">
        <f>+Tabella2026[[#This Row],[INCIDENZA POPOLAZIONE]]*(PLAFOND/2)</f>
        <v>2811.9619462812702</v>
      </c>
      <c r="M6817" s="3">
        <f>+IFERROR(Tabella2026[[#This Row],[reddito_2024]]/Tabella2026[[#This Row],[POP_2024]],"")</f>
        <v>16915.383658969804</v>
      </c>
      <c r="N6817" s="3">
        <f>+IF(Tabella2026[[#This Row],[REDDITO COMPLESSIVO PROCAPITE]]&lt;media_aggr_reddito_pc,(media_aggr_reddito_pc-Tabella2026[[#This Row],[REDDITO COMPLESSIVO PROCAPITE]]),0)</f>
        <v>909.6824036389371</v>
      </c>
      <c r="O6817" s="3">
        <f>+Tabella2026[[#This Row],[DIFFERENZA REDDITO INFERIORE ALLA MEDIA DALLA MEDIA]]*Tabella2026[[#This Row],[POP_2024]]</f>
        <v>512151.1932487216</v>
      </c>
      <c r="P6817" s="3">
        <f>+Tabella2026[[#This Row],[POPOLAZIONE PER DIFFERENZA ]]/SUM(Tabella2026[[POPOLAZIONE PER DIFFERENZA ]])</f>
        <v>4.5437137387716706E-6</v>
      </c>
      <c r="Q6817" s="3">
        <f>+Tabella2026[[#This Row],[INCIDENZA POPOLAZIONE PER DIFFERENZA]]*(PLAFOND-SUM(Tabella2026[CONTRIBUTO SULLA BASE DELLA POPOLAZIONE]))</f>
        <v>1337.6659169090813</v>
      </c>
      <c r="R6817" s="3">
        <f>+Tabella2026[[#This Row],[CONTRIBUTO SULLA BASE DELLA POPOLAZIONE]]+Tabella2026[[#This Row],[CONTRIBUTO SULLA BASE DEL REDDITO]]</f>
        <v>4149.6278631903515</v>
      </c>
      <c r="S6817" s="3">
        <f>+Tabella2026[[#This Row],[CONTRIBUTO TOTALE]]/(PLAFOND/N_TESSERE)</f>
        <v>8.2992557263807036</v>
      </c>
      <c r="T6817" s="3">
        <f>+MAX(CEILING(Tabella2026[[#This Row],[preDEF1]],1),1)</f>
        <v>9</v>
      </c>
      <c r="U6817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817" s="21">
        <f>+Tabella2026[[#This Row],[DEF - n. card]]*(PLAFOND/N_TESSERE)</f>
        <v>4500</v>
      </c>
      <c r="W6817" s="18"/>
    </row>
    <row r="6818" spans="2:23" x14ac:dyDescent="0.25">
      <c r="B6818" s="1" t="s">
        <v>13709</v>
      </c>
      <c r="C6818" s="2">
        <v>12043</v>
      </c>
      <c r="D6818" s="1" t="s">
        <v>13710</v>
      </c>
      <c r="E6818" s="1" t="s">
        <v>12</v>
      </c>
      <c r="F6818" s="1" t="s">
        <v>157</v>
      </c>
      <c r="G6818" s="1" t="s">
        <v>11807</v>
      </c>
      <c r="H6818" s="1" t="s">
        <v>15835</v>
      </c>
      <c r="I6818" s="5">
        <v>562</v>
      </c>
      <c r="J6818" s="5">
        <v>11034236</v>
      </c>
      <c r="K6818" s="3">
        <f>+Tabella2026[[#This Row],[POP_2024]]/SUM(Tabella2026[POP_2024])</f>
        <v>9.5345600998271839E-6</v>
      </c>
      <c r="L6818" s="3">
        <f>+Tabella2026[[#This Row],[INCIDENZA POPOLAZIONE]]*(PLAFOND/2)</f>
        <v>2806.9673424690482</v>
      </c>
      <c r="M6818" s="3">
        <f>+IFERROR(Tabella2026[[#This Row],[reddito_2024]]/Tabella2026[[#This Row],[POP_2024]],"")</f>
        <v>19633.871886120996</v>
      </c>
      <c r="N6818" s="3">
        <f>+IF(Tabella2026[[#This Row],[REDDITO COMPLESSIVO PROCAPITE]]&lt;media_aggr_reddito_pc,(media_aggr_reddito_pc-Tabella2026[[#This Row],[REDDITO COMPLESSIVO PROCAPITE]]),0)</f>
        <v>0</v>
      </c>
      <c r="O6818" s="3">
        <f>+Tabella2026[[#This Row],[DIFFERENZA REDDITO INFERIORE ALLA MEDIA DALLA MEDIA]]*Tabella2026[[#This Row],[POP_2024]]</f>
        <v>0</v>
      </c>
      <c r="P6818" s="3">
        <f>+Tabella2026[[#This Row],[POPOLAZIONE PER DIFFERENZA ]]/SUM(Tabella2026[[POPOLAZIONE PER DIFFERENZA ]])</f>
        <v>0</v>
      </c>
      <c r="Q6818" s="3">
        <f>+Tabella2026[[#This Row],[INCIDENZA POPOLAZIONE PER DIFFERENZA]]*(PLAFOND-SUM(Tabella2026[CONTRIBUTO SULLA BASE DELLA POPOLAZIONE]))</f>
        <v>0</v>
      </c>
      <c r="R6818" s="3">
        <f>+Tabella2026[[#This Row],[CONTRIBUTO SULLA BASE DELLA POPOLAZIONE]]+Tabella2026[[#This Row],[CONTRIBUTO SULLA BASE DEL REDDITO]]</f>
        <v>2806.9673424690482</v>
      </c>
      <c r="S6818" s="3">
        <f>+Tabella2026[[#This Row],[CONTRIBUTO TOTALE]]/(PLAFOND/N_TESSERE)</f>
        <v>5.613934684938096</v>
      </c>
      <c r="T6818" s="3">
        <f>+MAX(CEILING(Tabella2026[[#This Row],[preDEF1]],1),1)</f>
        <v>6</v>
      </c>
      <c r="U6818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18" s="21">
        <f>+Tabella2026[[#This Row],[DEF - n. card]]*(PLAFOND/N_TESSERE)</f>
        <v>3000</v>
      </c>
      <c r="W6818" s="18"/>
    </row>
    <row r="6819" spans="2:23" x14ac:dyDescent="0.25">
      <c r="B6819" s="1" t="s">
        <v>13485</v>
      </c>
      <c r="C6819" s="2">
        <v>67022</v>
      </c>
      <c r="D6819" s="1" t="s">
        <v>13486</v>
      </c>
      <c r="E6819" s="1" t="s">
        <v>96</v>
      </c>
      <c r="F6819" s="1" t="s">
        <v>298</v>
      </c>
      <c r="G6819" s="1" t="s">
        <v>11807</v>
      </c>
      <c r="H6819" s="1" t="s">
        <v>15836</v>
      </c>
      <c r="I6819" s="5">
        <v>562</v>
      </c>
      <c r="J6819" s="5">
        <v>7218847</v>
      </c>
      <c r="K6819" s="3">
        <f>+Tabella2026[[#This Row],[POP_2024]]/SUM(Tabella2026[POP_2024])</f>
        <v>9.5345600998271839E-6</v>
      </c>
      <c r="L6819" s="3">
        <f>+Tabella2026[[#This Row],[INCIDENZA POPOLAZIONE]]*(PLAFOND/2)</f>
        <v>2806.9673424690482</v>
      </c>
      <c r="M6819" s="3">
        <f>+IFERROR(Tabella2026[[#This Row],[reddito_2024]]/Tabella2026[[#This Row],[POP_2024]],"")</f>
        <v>12844.923487544484</v>
      </c>
      <c r="N6819" s="3">
        <f>+IF(Tabella2026[[#This Row],[REDDITO COMPLESSIVO PROCAPITE]]&lt;media_aggr_reddito_pc,(media_aggr_reddito_pc-Tabella2026[[#This Row],[REDDITO COMPLESSIVO PROCAPITE]]),0)</f>
        <v>4980.1425750642575</v>
      </c>
      <c r="O6819" s="3">
        <f>+Tabella2026[[#This Row],[DIFFERENZA REDDITO INFERIORE ALLA MEDIA DALLA MEDIA]]*Tabella2026[[#This Row],[POP_2024]]</f>
        <v>2798840.1271861126</v>
      </c>
      <c r="P6819" s="3">
        <f>+Tabella2026[[#This Row],[POPOLAZIONE PER DIFFERENZA ]]/SUM(Tabella2026[[POPOLAZIONE PER DIFFERENZA ]])</f>
        <v>2.4830808765381575E-5</v>
      </c>
      <c r="Q6819" s="3">
        <f>+Tabella2026[[#This Row],[INCIDENZA POPOLAZIONE PER DIFFERENZA]]*(PLAFOND-SUM(Tabella2026[CONTRIBUTO SULLA BASE DELLA POPOLAZIONE]))</f>
        <v>7310.1714774217908</v>
      </c>
      <c r="R6819" s="3">
        <f>+Tabella2026[[#This Row],[CONTRIBUTO SULLA BASE DELLA POPOLAZIONE]]+Tabella2026[[#This Row],[CONTRIBUTO SULLA BASE DEL REDDITO]]</f>
        <v>10117.138819890839</v>
      </c>
      <c r="S6819" s="3">
        <f>+Tabella2026[[#This Row],[CONTRIBUTO TOTALE]]/(PLAFOND/N_TESSERE)</f>
        <v>20.234277639781677</v>
      </c>
      <c r="T6819" s="3">
        <f>+MAX(CEILING(Tabella2026[[#This Row],[preDEF1]],1),1)</f>
        <v>21</v>
      </c>
      <c r="U6819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819" s="21">
        <f>+Tabella2026[[#This Row],[DEF - n. card]]*(PLAFOND/N_TESSERE)</f>
        <v>10500</v>
      </c>
      <c r="W6819" s="18"/>
    </row>
    <row r="6820" spans="2:23" x14ac:dyDescent="0.25">
      <c r="B6820" s="1" t="s">
        <v>13549</v>
      </c>
      <c r="C6820" s="2">
        <v>112002</v>
      </c>
      <c r="D6820" s="1" t="s">
        <v>13550</v>
      </c>
      <c r="E6820" s="1" t="s">
        <v>76</v>
      </c>
      <c r="F6820" s="1" t="s">
        <v>88</v>
      </c>
      <c r="G6820" s="1" t="s">
        <v>11807</v>
      </c>
      <c r="H6820" s="1" t="s">
        <v>15836</v>
      </c>
      <c r="I6820" s="5">
        <v>561</v>
      </c>
      <c r="J6820" s="5">
        <v>7955553</v>
      </c>
      <c r="K6820" s="3">
        <f>+Tabella2026[[#This Row],[POP_2024]]/SUM(Tabella2026[POP_2024])</f>
        <v>9.5175946903968859E-6</v>
      </c>
      <c r="L6820" s="3">
        <f>+Tabella2026[[#This Row],[INCIDENZA POPOLAZIONE]]*(PLAFOND/2)</f>
        <v>2801.9727386568256</v>
      </c>
      <c r="M6820" s="3">
        <f>+IFERROR(Tabella2026[[#This Row],[reddito_2024]]/Tabella2026[[#This Row],[POP_2024]],"")</f>
        <v>14181.021390374332</v>
      </c>
      <c r="N6820" s="3">
        <f>+IF(Tabella2026[[#This Row],[REDDITO COMPLESSIVO PROCAPITE]]&lt;media_aggr_reddito_pc,(media_aggr_reddito_pc-Tabella2026[[#This Row],[REDDITO COMPLESSIVO PROCAPITE]]),0)</f>
        <v>3644.0446722344095</v>
      </c>
      <c r="O6820" s="3">
        <f>+Tabella2026[[#This Row],[DIFFERENZA REDDITO INFERIORE ALLA MEDIA DALLA MEDIA]]*Tabella2026[[#This Row],[POP_2024]]</f>
        <v>2044309.0611235038</v>
      </c>
      <c r="P6820" s="3">
        <f>+Tabella2026[[#This Row],[POPOLAZIONE PER DIFFERENZA ]]/SUM(Tabella2026[[POPOLAZIONE PER DIFFERENZA ]])</f>
        <v>1.8136744168066945E-5</v>
      </c>
      <c r="Q6820" s="3">
        <f>+Tabella2026[[#This Row],[INCIDENZA POPOLAZIONE PER DIFFERENZA]]*(PLAFOND-SUM(Tabella2026[CONTRIBUTO SULLA BASE DELLA POPOLAZIONE]))</f>
        <v>5339.4438805208038</v>
      </c>
      <c r="R6820" s="3">
        <f>+Tabella2026[[#This Row],[CONTRIBUTO SULLA BASE DELLA POPOLAZIONE]]+Tabella2026[[#This Row],[CONTRIBUTO SULLA BASE DEL REDDITO]]</f>
        <v>8141.4166191776294</v>
      </c>
      <c r="S6820" s="3">
        <f>+Tabella2026[[#This Row],[CONTRIBUTO TOTALE]]/(PLAFOND/N_TESSERE)</f>
        <v>16.282833238355259</v>
      </c>
      <c r="T6820" s="3">
        <f>+MAX(CEILING(Tabella2026[[#This Row],[preDEF1]],1),1)</f>
        <v>17</v>
      </c>
      <c r="U6820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820" s="21">
        <f>+Tabella2026[[#This Row],[DEF - n. card]]*(PLAFOND/N_TESSERE)</f>
        <v>8500</v>
      </c>
      <c r="W6820" s="18"/>
    </row>
    <row r="6821" spans="2:23" x14ac:dyDescent="0.25">
      <c r="B6821" s="1" t="s">
        <v>13733</v>
      </c>
      <c r="C6821" s="2">
        <v>16125</v>
      </c>
      <c r="D6821" s="1" t="s">
        <v>13734</v>
      </c>
      <c r="E6821" s="1" t="s">
        <v>12</v>
      </c>
      <c r="F6821" s="1" t="s">
        <v>93</v>
      </c>
      <c r="G6821" s="1" t="s">
        <v>11807</v>
      </c>
      <c r="H6821" s="1" t="s">
        <v>15835</v>
      </c>
      <c r="I6821" s="5">
        <v>561</v>
      </c>
      <c r="J6821" s="5">
        <v>10983733</v>
      </c>
      <c r="K6821" s="3">
        <f>+Tabella2026[[#This Row],[POP_2024]]/SUM(Tabella2026[POP_2024])</f>
        <v>9.5175946903968859E-6</v>
      </c>
      <c r="L6821" s="3">
        <f>+Tabella2026[[#This Row],[INCIDENZA POPOLAZIONE]]*(PLAFOND/2)</f>
        <v>2801.9727386568256</v>
      </c>
      <c r="M6821" s="3">
        <f>+IFERROR(Tabella2026[[#This Row],[reddito_2024]]/Tabella2026[[#This Row],[POP_2024]],"")</f>
        <v>19578.846702317289</v>
      </c>
      <c r="N6821" s="3">
        <f>+IF(Tabella2026[[#This Row],[REDDITO COMPLESSIVO PROCAPITE]]&lt;media_aggr_reddito_pc,(media_aggr_reddito_pc-Tabella2026[[#This Row],[REDDITO COMPLESSIVO PROCAPITE]]),0)</f>
        <v>0</v>
      </c>
      <c r="O6821" s="3">
        <f>+Tabella2026[[#This Row],[DIFFERENZA REDDITO INFERIORE ALLA MEDIA DALLA MEDIA]]*Tabella2026[[#This Row],[POP_2024]]</f>
        <v>0</v>
      </c>
      <c r="P6821" s="3">
        <f>+Tabella2026[[#This Row],[POPOLAZIONE PER DIFFERENZA ]]/SUM(Tabella2026[[POPOLAZIONE PER DIFFERENZA ]])</f>
        <v>0</v>
      </c>
      <c r="Q6821" s="3">
        <f>+Tabella2026[[#This Row],[INCIDENZA POPOLAZIONE PER DIFFERENZA]]*(PLAFOND-SUM(Tabella2026[CONTRIBUTO SULLA BASE DELLA POPOLAZIONE]))</f>
        <v>0</v>
      </c>
      <c r="R6821" s="3">
        <f>+Tabella2026[[#This Row],[CONTRIBUTO SULLA BASE DELLA POPOLAZIONE]]+Tabella2026[[#This Row],[CONTRIBUTO SULLA BASE DEL REDDITO]]</f>
        <v>2801.9727386568256</v>
      </c>
      <c r="S6821" s="3">
        <f>+Tabella2026[[#This Row],[CONTRIBUTO TOTALE]]/(PLAFOND/N_TESSERE)</f>
        <v>5.6039454773136512</v>
      </c>
      <c r="T6821" s="3">
        <f>+MAX(CEILING(Tabella2026[[#This Row],[preDEF1]],1),1)</f>
        <v>6</v>
      </c>
      <c r="U682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21" s="21">
        <f>+Tabella2026[[#This Row],[DEF - n. card]]*(PLAFOND/N_TESSERE)</f>
        <v>3000</v>
      </c>
      <c r="W6821" s="18"/>
    </row>
    <row r="6822" spans="2:23" x14ac:dyDescent="0.25">
      <c r="B6822" s="1" t="s">
        <v>13741</v>
      </c>
      <c r="C6822" s="2">
        <v>6101</v>
      </c>
      <c r="D6822" s="1" t="s">
        <v>13742</v>
      </c>
      <c r="E6822" s="1" t="s">
        <v>18</v>
      </c>
      <c r="F6822" s="1" t="s">
        <v>138</v>
      </c>
      <c r="G6822" s="1" t="s">
        <v>11807</v>
      </c>
      <c r="H6822" s="1" t="s">
        <v>15835</v>
      </c>
      <c r="I6822" s="5">
        <v>561</v>
      </c>
      <c r="J6822" s="5">
        <v>11423280</v>
      </c>
      <c r="K6822" s="3">
        <f>+Tabella2026[[#This Row],[POP_2024]]/SUM(Tabella2026[POP_2024])</f>
        <v>9.5175946903968859E-6</v>
      </c>
      <c r="L6822" s="3">
        <f>+Tabella2026[[#This Row],[INCIDENZA POPOLAZIONE]]*(PLAFOND/2)</f>
        <v>2801.9727386568256</v>
      </c>
      <c r="M6822" s="3">
        <f>+IFERROR(Tabella2026[[#This Row],[reddito_2024]]/Tabella2026[[#This Row],[POP_2024]],"")</f>
        <v>20362.352941176472</v>
      </c>
      <c r="N6822" s="3">
        <f>+IF(Tabella2026[[#This Row],[REDDITO COMPLESSIVO PROCAPITE]]&lt;media_aggr_reddito_pc,(media_aggr_reddito_pc-Tabella2026[[#This Row],[REDDITO COMPLESSIVO PROCAPITE]]),0)</f>
        <v>0</v>
      </c>
      <c r="O6822" s="3">
        <f>+Tabella2026[[#This Row],[DIFFERENZA REDDITO INFERIORE ALLA MEDIA DALLA MEDIA]]*Tabella2026[[#This Row],[POP_2024]]</f>
        <v>0</v>
      </c>
      <c r="P6822" s="3">
        <f>+Tabella2026[[#This Row],[POPOLAZIONE PER DIFFERENZA ]]/SUM(Tabella2026[[POPOLAZIONE PER DIFFERENZA ]])</f>
        <v>0</v>
      </c>
      <c r="Q6822" s="3">
        <f>+Tabella2026[[#This Row],[INCIDENZA POPOLAZIONE PER DIFFERENZA]]*(PLAFOND-SUM(Tabella2026[CONTRIBUTO SULLA BASE DELLA POPOLAZIONE]))</f>
        <v>0</v>
      </c>
      <c r="R6822" s="3">
        <f>+Tabella2026[[#This Row],[CONTRIBUTO SULLA BASE DELLA POPOLAZIONE]]+Tabella2026[[#This Row],[CONTRIBUTO SULLA BASE DEL REDDITO]]</f>
        <v>2801.9727386568256</v>
      </c>
      <c r="S6822" s="3">
        <f>+Tabella2026[[#This Row],[CONTRIBUTO TOTALE]]/(PLAFOND/N_TESSERE)</f>
        <v>5.6039454773136512</v>
      </c>
      <c r="T6822" s="3">
        <f>+MAX(CEILING(Tabella2026[[#This Row],[preDEF1]],1),1)</f>
        <v>6</v>
      </c>
      <c r="U6822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22" s="21">
        <f>+Tabella2026[[#This Row],[DEF - n. card]]*(PLAFOND/N_TESSERE)</f>
        <v>3000</v>
      </c>
      <c r="W6822" s="18"/>
    </row>
    <row r="6823" spans="2:23" x14ac:dyDescent="0.25">
      <c r="B6823" s="1" t="s">
        <v>13581</v>
      </c>
      <c r="C6823" s="2">
        <v>16225</v>
      </c>
      <c r="D6823" s="1" t="s">
        <v>13582</v>
      </c>
      <c r="E6823" s="1" t="s">
        <v>12</v>
      </c>
      <c r="F6823" s="1" t="s">
        <v>93</v>
      </c>
      <c r="G6823" s="1" t="s">
        <v>11807</v>
      </c>
      <c r="H6823" s="1" t="s">
        <v>15835</v>
      </c>
      <c r="I6823" s="5">
        <v>561</v>
      </c>
      <c r="J6823" s="5">
        <v>8574567</v>
      </c>
      <c r="K6823" s="3">
        <f>+Tabella2026[[#This Row],[POP_2024]]/SUM(Tabella2026[POP_2024])</f>
        <v>9.5175946903968859E-6</v>
      </c>
      <c r="L6823" s="3">
        <f>+Tabella2026[[#This Row],[INCIDENZA POPOLAZIONE]]*(PLAFOND/2)</f>
        <v>2801.9727386568256</v>
      </c>
      <c r="M6823" s="3">
        <f>+IFERROR(Tabella2026[[#This Row],[reddito_2024]]/Tabella2026[[#This Row],[POP_2024]],"")</f>
        <v>15284.433155080214</v>
      </c>
      <c r="N6823" s="3">
        <f>+IF(Tabella2026[[#This Row],[REDDITO COMPLESSIVO PROCAPITE]]&lt;media_aggr_reddito_pc,(media_aggr_reddito_pc-Tabella2026[[#This Row],[REDDITO COMPLESSIVO PROCAPITE]]),0)</f>
        <v>2540.6329075285266</v>
      </c>
      <c r="O6823" s="3">
        <f>+Tabella2026[[#This Row],[DIFFERENZA REDDITO INFERIORE ALLA MEDIA DALLA MEDIA]]*Tabella2026[[#This Row],[POP_2024]]</f>
        <v>1425295.0611235034</v>
      </c>
      <c r="P6823" s="3">
        <f>+Tabella2026[[#This Row],[POPOLAZIONE PER DIFFERENZA ]]/SUM(Tabella2026[[POPOLAZIONE PER DIFFERENZA ]])</f>
        <v>1.264496273053726E-5</v>
      </c>
      <c r="Q6823" s="3">
        <f>+Tabella2026[[#This Row],[INCIDENZA POPOLAZIONE PER DIFFERENZA]]*(PLAFOND-SUM(Tabella2026[CONTRIBUTO SULLA BASE DELLA POPOLAZIONE]))</f>
        <v>3722.6675441481366</v>
      </c>
      <c r="R6823" s="3">
        <f>+Tabella2026[[#This Row],[CONTRIBUTO SULLA BASE DELLA POPOLAZIONE]]+Tabella2026[[#This Row],[CONTRIBUTO SULLA BASE DEL REDDITO]]</f>
        <v>6524.6402828049622</v>
      </c>
      <c r="S6823" s="3">
        <f>+Tabella2026[[#This Row],[CONTRIBUTO TOTALE]]/(PLAFOND/N_TESSERE)</f>
        <v>13.049280565609925</v>
      </c>
      <c r="T6823" s="3">
        <f>+MAX(CEILING(Tabella2026[[#This Row],[preDEF1]],1),1)</f>
        <v>14</v>
      </c>
      <c r="U6823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823" s="21">
        <f>+Tabella2026[[#This Row],[DEF - n. card]]*(PLAFOND/N_TESSERE)</f>
        <v>7000</v>
      </c>
      <c r="W6823" s="18"/>
    </row>
    <row r="6824" spans="2:23" x14ac:dyDescent="0.25">
      <c r="B6824" s="1" t="s">
        <v>13515</v>
      </c>
      <c r="C6824" s="2">
        <v>65033</v>
      </c>
      <c r="D6824" s="1" t="s">
        <v>13516</v>
      </c>
      <c r="E6824" s="1" t="s">
        <v>15</v>
      </c>
      <c r="F6824" s="1" t="s">
        <v>82</v>
      </c>
      <c r="G6824" s="1" t="s">
        <v>11807</v>
      </c>
      <c r="H6824" s="1" t="s">
        <v>15836</v>
      </c>
      <c r="I6824" s="5">
        <v>560</v>
      </c>
      <c r="J6824" s="5">
        <v>5237307</v>
      </c>
      <c r="K6824" s="3">
        <f>+Tabella2026[[#This Row],[POP_2024]]/SUM(Tabella2026[POP_2024])</f>
        <v>9.5006292809665879E-6</v>
      </c>
      <c r="L6824" s="3">
        <f>+Tabella2026[[#This Row],[INCIDENZA POPOLAZIONE]]*(PLAFOND/2)</f>
        <v>2796.9781348446027</v>
      </c>
      <c r="M6824" s="3">
        <f>+IFERROR(Tabella2026[[#This Row],[reddito_2024]]/Tabella2026[[#This Row],[POP_2024]],"")</f>
        <v>9352.3339285714283</v>
      </c>
      <c r="N6824" s="3">
        <f>+IF(Tabella2026[[#This Row],[REDDITO COMPLESSIVO PROCAPITE]]&lt;media_aggr_reddito_pc,(media_aggr_reddito_pc-Tabella2026[[#This Row],[REDDITO COMPLESSIVO PROCAPITE]]),0)</f>
        <v>8472.7321340373128</v>
      </c>
      <c r="O6824" s="3">
        <f>+Tabella2026[[#This Row],[DIFFERENZA REDDITO INFERIORE ALLA MEDIA DALLA MEDIA]]*Tabella2026[[#This Row],[POP_2024]]</f>
        <v>4744729.9950608956</v>
      </c>
      <c r="P6824" s="3">
        <f>+Tabella2026[[#This Row],[POPOLAZIONE PER DIFFERENZA ]]/SUM(Tabella2026[[POPOLAZIONE PER DIFFERENZA ]])</f>
        <v>4.2094395462729004E-5</v>
      </c>
      <c r="Q6824" s="3">
        <f>+Tabella2026[[#This Row],[INCIDENZA POPOLAZIONE PER DIFFERENZA]]*(PLAFOND-SUM(Tabella2026[CONTRIBUTO SULLA BASE DELLA POPOLAZIONE]))</f>
        <v>12392.558453430873</v>
      </c>
      <c r="R6824" s="3">
        <f>+Tabella2026[[#This Row],[CONTRIBUTO SULLA BASE DELLA POPOLAZIONE]]+Tabella2026[[#This Row],[CONTRIBUTO SULLA BASE DEL REDDITO]]</f>
        <v>15189.536588275476</v>
      </c>
      <c r="S6824" s="3">
        <f>+Tabella2026[[#This Row],[CONTRIBUTO TOTALE]]/(PLAFOND/N_TESSERE)</f>
        <v>30.379073176550953</v>
      </c>
      <c r="T6824" s="3">
        <f>+MAX(CEILING(Tabella2026[[#This Row],[preDEF1]],1),1)</f>
        <v>31</v>
      </c>
      <c r="U6824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824" s="21">
        <f>+Tabella2026[[#This Row],[DEF - n. card]]*(PLAFOND/N_TESSERE)</f>
        <v>15500</v>
      </c>
      <c r="W6824" s="18"/>
    </row>
    <row r="6825" spans="2:23" x14ac:dyDescent="0.25">
      <c r="B6825" s="1" t="s">
        <v>13757</v>
      </c>
      <c r="C6825" s="2">
        <v>7014</v>
      </c>
      <c r="D6825" s="1" t="s">
        <v>13758</v>
      </c>
      <c r="E6825" s="1" t="s">
        <v>565</v>
      </c>
      <c r="F6825" s="1" t="s">
        <v>565</v>
      </c>
      <c r="G6825" s="1" t="s">
        <v>11807</v>
      </c>
      <c r="H6825" s="1" t="s">
        <v>15835</v>
      </c>
      <c r="I6825" s="5">
        <v>560</v>
      </c>
      <c r="J6825" s="5">
        <v>9898749</v>
      </c>
      <c r="K6825" s="3">
        <f>+Tabella2026[[#This Row],[POP_2024]]/SUM(Tabella2026[POP_2024])</f>
        <v>9.5006292809665879E-6</v>
      </c>
      <c r="L6825" s="3">
        <f>+Tabella2026[[#This Row],[INCIDENZA POPOLAZIONE]]*(PLAFOND/2)</f>
        <v>2796.9781348446027</v>
      </c>
      <c r="M6825" s="3">
        <f>+IFERROR(Tabella2026[[#This Row],[reddito_2024]]/Tabella2026[[#This Row],[POP_2024]],"")</f>
        <v>17676.337500000001</v>
      </c>
      <c r="N6825" s="3">
        <f>+IF(Tabella2026[[#This Row],[REDDITO COMPLESSIVO PROCAPITE]]&lt;media_aggr_reddito_pc,(media_aggr_reddito_pc-Tabella2026[[#This Row],[REDDITO COMPLESSIVO PROCAPITE]]),0)</f>
        <v>148.72856260873959</v>
      </c>
      <c r="O6825" s="3">
        <f>+Tabella2026[[#This Row],[DIFFERENZA REDDITO INFERIORE ALLA MEDIA DALLA MEDIA]]*Tabella2026[[#This Row],[POP_2024]]</f>
        <v>83287.995060894173</v>
      </c>
      <c r="P6825" s="3">
        <f>+Tabella2026[[#This Row],[POPOLAZIONE PER DIFFERENZA ]]/SUM(Tabella2026[[POPOLAZIONE PER DIFFERENZA ]])</f>
        <v>7.3891618807407027E-7</v>
      </c>
      <c r="Q6825" s="3">
        <f>+Tabella2026[[#This Row],[INCIDENZA POPOLAZIONE PER DIFFERENZA]]*(PLAFOND-SUM(Tabella2026[CONTRIBUTO SULLA BASE DELLA POPOLAZIONE]))</f>
        <v>217.53637158186612</v>
      </c>
      <c r="R6825" s="3">
        <f>+Tabella2026[[#This Row],[CONTRIBUTO SULLA BASE DELLA POPOLAZIONE]]+Tabella2026[[#This Row],[CONTRIBUTO SULLA BASE DEL REDDITO]]</f>
        <v>3014.5145064264689</v>
      </c>
      <c r="S6825" s="3">
        <f>+Tabella2026[[#This Row],[CONTRIBUTO TOTALE]]/(PLAFOND/N_TESSERE)</f>
        <v>6.0290290128529378</v>
      </c>
      <c r="T6825" s="3">
        <f>+MAX(CEILING(Tabella2026[[#This Row],[preDEF1]],1),1)</f>
        <v>7</v>
      </c>
      <c r="U6825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825" s="21">
        <f>+Tabella2026[[#This Row],[DEF - n. card]]*(PLAFOND/N_TESSERE)</f>
        <v>3500</v>
      </c>
      <c r="W6825" s="18"/>
    </row>
    <row r="6826" spans="2:23" x14ac:dyDescent="0.25">
      <c r="B6826" s="1" t="s">
        <v>13739</v>
      </c>
      <c r="C6826" s="2">
        <v>14030</v>
      </c>
      <c r="D6826" s="1" t="s">
        <v>13740</v>
      </c>
      <c r="E6826" s="1" t="s">
        <v>12</v>
      </c>
      <c r="F6826" s="1" t="s">
        <v>980</v>
      </c>
      <c r="G6826" s="1" t="s">
        <v>11807</v>
      </c>
      <c r="H6826" s="1" t="s">
        <v>15835</v>
      </c>
      <c r="I6826" s="5">
        <v>560</v>
      </c>
      <c r="J6826" s="5">
        <v>10115399</v>
      </c>
      <c r="K6826" s="3">
        <f>+Tabella2026[[#This Row],[POP_2024]]/SUM(Tabella2026[POP_2024])</f>
        <v>9.5006292809665879E-6</v>
      </c>
      <c r="L6826" s="3">
        <f>+Tabella2026[[#This Row],[INCIDENZA POPOLAZIONE]]*(PLAFOND/2)</f>
        <v>2796.9781348446027</v>
      </c>
      <c r="M6826" s="3">
        <f>+IFERROR(Tabella2026[[#This Row],[reddito_2024]]/Tabella2026[[#This Row],[POP_2024]],"")</f>
        <v>18063.212500000001</v>
      </c>
      <c r="N6826" s="3">
        <f>+IF(Tabella2026[[#This Row],[REDDITO COMPLESSIVO PROCAPITE]]&lt;media_aggr_reddito_pc,(media_aggr_reddito_pc-Tabella2026[[#This Row],[REDDITO COMPLESSIVO PROCAPITE]]),0)</f>
        <v>0</v>
      </c>
      <c r="O6826" s="3">
        <f>+Tabella2026[[#This Row],[DIFFERENZA REDDITO INFERIORE ALLA MEDIA DALLA MEDIA]]*Tabella2026[[#This Row],[POP_2024]]</f>
        <v>0</v>
      </c>
      <c r="P6826" s="3">
        <f>+Tabella2026[[#This Row],[POPOLAZIONE PER DIFFERENZA ]]/SUM(Tabella2026[[POPOLAZIONE PER DIFFERENZA ]])</f>
        <v>0</v>
      </c>
      <c r="Q6826" s="3">
        <f>+Tabella2026[[#This Row],[INCIDENZA POPOLAZIONE PER DIFFERENZA]]*(PLAFOND-SUM(Tabella2026[CONTRIBUTO SULLA BASE DELLA POPOLAZIONE]))</f>
        <v>0</v>
      </c>
      <c r="R6826" s="3">
        <f>+Tabella2026[[#This Row],[CONTRIBUTO SULLA BASE DELLA POPOLAZIONE]]+Tabella2026[[#This Row],[CONTRIBUTO SULLA BASE DEL REDDITO]]</f>
        <v>2796.9781348446027</v>
      </c>
      <c r="S6826" s="3">
        <f>+Tabella2026[[#This Row],[CONTRIBUTO TOTALE]]/(PLAFOND/N_TESSERE)</f>
        <v>5.5939562696892056</v>
      </c>
      <c r="T6826" s="3">
        <f>+MAX(CEILING(Tabella2026[[#This Row],[preDEF1]],1),1)</f>
        <v>6</v>
      </c>
      <c r="U6826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26" s="21">
        <f>+Tabella2026[[#This Row],[DEF - n. card]]*(PLAFOND/N_TESSERE)</f>
        <v>3000</v>
      </c>
      <c r="W6826" s="18"/>
    </row>
    <row r="6827" spans="2:23" x14ac:dyDescent="0.25">
      <c r="B6827" s="1" t="s">
        <v>13737</v>
      </c>
      <c r="C6827" s="2">
        <v>18152</v>
      </c>
      <c r="D6827" s="1" t="s">
        <v>13738</v>
      </c>
      <c r="E6827" s="1" t="s">
        <v>12</v>
      </c>
      <c r="F6827" s="1" t="s">
        <v>195</v>
      </c>
      <c r="G6827" s="1" t="s">
        <v>11807</v>
      </c>
      <c r="H6827" s="1" t="s">
        <v>15835</v>
      </c>
      <c r="I6827" s="5">
        <v>560</v>
      </c>
      <c r="J6827" s="5">
        <v>9095924</v>
      </c>
      <c r="K6827" s="3">
        <f>+Tabella2026[[#This Row],[POP_2024]]/SUM(Tabella2026[POP_2024])</f>
        <v>9.5006292809665879E-6</v>
      </c>
      <c r="L6827" s="3">
        <f>+Tabella2026[[#This Row],[INCIDENZA POPOLAZIONE]]*(PLAFOND/2)</f>
        <v>2796.9781348446027</v>
      </c>
      <c r="M6827" s="3">
        <f>+IFERROR(Tabella2026[[#This Row],[reddito_2024]]/Tabella2026[[#This Row],[POP_2024]],"")</f>
        <v>16242.721428571429</v>
      </c>
      <c r="N6827" s="3">
        <f>+IF(Tabella2026[[#This Row],[REDDITO COMPLESSIVO PROCAPITE]]&lt;media_aggr_reddito_pc,(media_aggr_reddito_pc-Tabella2026[[#This Row],[REDDITO COMPLESSIVO PROCAPITE]]),0)</f>
        <v>1582.3446340373121</v>
      </c>
      <c r="O6827" s="3">
        <f>+Tabella2026[[#This Row],[DIFFERENZA REDDITO INFERIORE ALLA MEDIA DALLA MEDIA]]*Tabella2026[[#This Row],[POP_2024]]</f>
        <v>886112.99506089475</v>
      </c>
      <c r="P6827" s="3">
        <f>+Tabella2026[[#This Row],[POPOLAZIONE PER DIFFERENZA ]]/SUM(Tabella2026[[POPOLAZIONE PER DIFFERENZA ]])</f>
        <v>7.861435925244427E-6</v>
      </c>
      <c r="Q6827" s="3">
        <f>+Tabella2026[[#This Row],[INCIDENZA POPOLAZIONE PER DIFFERENZA]]*(PLAFOND-SUM(Tabella2026[CONTRIBUTO SULLA BASE DELLA POPOLAZIONE]))</f>
        <v>2314.4008403150247</v>
      </c>
      <c r="R6827" s="3">
        <f>+Tabella2026[[#This Row],[CONTRIBUTO SULLA BASE DELLA POPOLAZIONE]]+Tabella2026[[#This Row],[CONTRIBUTO SULLA BASE DEL REDDITO]]</f>
        <v>5111.3789751596269</v>
      </c>
      <c r="S6827" s="3">
        <f>+Tabella2026[[#This Row],[CONTRIBUTO TOTALE]]/(PLAFOND/N_TESSERE)</f>
        <v>10.222757950319254</v>
      </c>
      <c r="T6827" s="3">
        <f>+MAX(CEILING(Tabella2026[[#This Row],[preDEF1]],1),1)</f>
        <v>11</v>
      </c>
      <c r="U6827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827" s="21">
        <f>+Tabella2026[[#This Row],[DEF - n. card]]*(PLAFOND/N_TESSERE)</f>
        <v>5500</v>
      </c>
      <c r="W6827" s="18"/>
    </row>
    <row r="6828" spans="2:23" x14ac:dyDescent="0.25">
      <c r="B6828" s="1" t="s">
        <v>13669</v>
      </c>
      <c r="C6828" s="2">
        <v>118017</v>
      </c>
      <c r="D6828" s="1" t="s">
        <v>13670</v>
      </c>
      <c r="E6828" s="1" t="s">
        <v>76</v>
      </c>
      <c r="F6828" s="1" t="s">
        <v>75</v>
      </c>
      <c r="G6828" s="1" t="s">
        <v>11807</v>
      </c>
      <c r="H6828" s="1" t="s">
        <v>15836</v>
      </c>
      <c r="I6828" s="5">
        <v>559</v>
      </c>
      <c r="J6828" s="5">
        <v>6623627</v>
      </c>
      <c r="K6828" s="3">
        <f>+Tabella2026[[#This Row],[POP_2024]]/SUM(Tabella2026[POP_2024])</f>
        <v>9.4836638715362916E-6</v>
      </c>
      <c r="L6828" s="3">
        <f>+Tabella2026[[#This Row],[INCIDENZA POPOLAZIONE]]*(PLAFOND/2)</f>
        <v>2791.9835310323806</v>
      </c>
      <c r="M6828" s="3">
        <f>+IFERROR(Tabella2026[[#This Row],[reddito_2024]]/Tabella2026[[#This Row],[POP_2024]],"")</f>
        <v>11849.064400715564</v>
      </c>
      <c r="N6828" s="3">
        <f>+IF(Tabella2026[[#This Row],[REDDITO COMPLESSIVO PROCAPITE]]&lt;media_aggr_reddito_pc,(media_aggr_reddito_pc-Tabella2026[[#This Row],[REDDITO COMPLESSIVO PROCAPITE]]),0)</f>
        <v>5976.0016618931768</v>
      </c>
      <c r="O6828" s="3">
        <f>+Tabella2026[[#This Row],[DIFFERENZA REDDITO INFERIORE ALLA MEDIA DALLA MEDIA]]*Tabella2026[[#This Row],[POP_2024]]</f>
        <v>3340584.9289982859</v>
      </c>
      <c r="P6828" s="3">
        <f>+Tabella2026[[#This Row],[POPOLAZIONE PER DIFFERENZA ]]/SUM(Tabella2026[[POPOLAZIONE PER DIFFERENZA ]])</f>
        <v>2.9637071703651616E-5</v>
      </c>
      <c r="Q6828" s="3">
        <f>+Tabella2026[[#This Row],[INCIDENZA POPOLAZIONE PER DIFFERENZA]]*(PLAFOND-SUM(Tabella2026[CONTRIBUTO SULLA BASE DELLA POPOLAZIONE]))</f>
        <v>8725.1316817512943</v>
      </c>
      <c r="R6828" s="3">
        <f>+Tabella2026[[#This Row],[CONTRIBUTO SULLA BASE DELLA POPOLAZIONE]]+Tabella2026[[#This Row],[CONTRIBUTO SULLA BASE DEL REDDITO]]</f>
        <v>11517.115212783676</v>
      </c>
      <c r="S6828" s="3">
        <f>+Tabella2026[[#This Row],[CONTRIBUTO TOTALE]]/(PLAFOND/N_TESSERE)</f>
        <v>23.034230425567351</v>
      </c>
      <c r="T6828" s="3">
        <f>+MAX(CEILING(Tabella2026[[#This Row],[preDEF1]],1),1)</f>
        <v>24</v>
      </c>
      <c r="U6828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828" s="21">
        <f>+Tabella2026[[#This Row],[DEF - n. card]]*(PLAFOND/N_TESSERE)</f>
        <v>12000</v>
      </c>
      <c r="W6828" s="18"/>
    </row>
    <row r="6829" spans="2:23" x14ac:dyDescent="0.25">
      <c r="B6829" s="1" t="s">
        <v>13483</v>
      </c>
      <c r="C6829" s="2">
        <v>70077</v>
      </c>
      <c r="D6829" s="1" t="s">
        <v>13484</v>
      </c>
      <c r="E6829" s="1" t="s">
        <v>345</v>
      </c>
      <c r="F6829" s="1" t="s">
        <v>344</v>
      </c>
      <c r="G6829" s="1" t="s">
        <v>11807</v>
      </c>
      <c r="H6829" s="1" t="s">
        <v>15836</v>
      </c>
      <c r="I6829" s="5">
        <v>559</v>
      </c>
      <c r="J6829" s="5">
        <v>6178608</v>
      </c>
      <c r="K6829" s="3">
        <f>+Tabella2026[[#This Row],[POP_2024]]/SUM(Tabella2026[POP_2024])</f>
        <v>9.4836638715362916E-6</v>
      </c>
      <c r="L6829" s="3">
        <f>+Tabella2026[[#This Row],[INCIDENZA POPOLAZIONE]]*(PLAFOND/2)</f>
        <v>2791.9835310323806</v>
      </c>
      <c r="M6829" s="3">
        <f>+IFERROR(Tabella2026[[#This Row],[reddito_2024]]/Tabella2026[[#This Row],[POP_2024]],"")</f>
        <v>11052.966010733453</v>
      </c>
      <c r="N6829" s="3">
        <f>+IF(Tabella2026[[#This Row],[REDDITO COMPLESSIVO PROCAPITE]]&lt;media_aggr_reddito_pc,(media_aggr_reddito_pc-Tabella2026[[#This Row],[REDDITO COMPLESSIVO PROCAPITE]]),0)</f>
        <v>6772.100051875288</v>
      </c>
      <c r="O6829" s="3">
        <f>+Tabella2026[[#This Row],[DIFFERENZA REDDITO INFERIORE ALLA MEDIA DALLA MEDIA]]*Tabella2026[[#This Row],[POP_2024]]</f>
        <v>3785603.9289982859</v>
      </c>
      <c r="P6829" s="3">
        <f>+Tabella2026[[#This Row],[POPOLAZIONE PER DIFFERENZA ]]/SUM(Tabella2026[[POPOLAZIONE PER DIFFERENZA ]])</f>
        <v>3.3585200637000494E-5</v>
      </c>
      <c r="Q6829" s="3">
        <f>+Tabella2026[[#This Row],[INCIDENZA POPOLAZIONE PER DIFFERENZA]]*(PLAFOND-SUM(Tabella2026[CONTRIBUTO SULLA BASE DELLA POPOLAZIONE]))</f>
        <v>9887.4578786325073</v>
      </c>
      <c r="R6829" s="3">
        <f>+Tabella2026[[#This Row],[CONTRIBUTO SULLA BASE DELLA POPOLAZIONE]]+Tabella2026[[#This Row],[CONTRIBUTO SULLA BASE DEL REDDITO]]</f>
        <v>12679.441409664887</v>
      </c>
      <c r="S6829" s="3">
        <f>+Tabella2026[[#This Row],[CONTRIBUTO TOTALE]]/(PLAFOND/N_TESSERE)</f>
        <v>25.358882819329775</v>
      </c>
      <c r="T6829" s="3">
        <f>+MAX(CEILING(Tabella2026[[#This Row],[preDEF1]],1),1)</f>
        <v>26</v>
      </c>
      <c r="U6829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829" s="21">
        <f>+Tabella2026[[#This Row],[DEF - n. card]]*(PLAFOND/N_TESSERE)</f>
        <v>13000</v>
      </c>
      <c r="W6829" s="18"/>
    </row>
    <row r="6830" spans="2:23" x14ac:dyDescent="0.25">
      <c r="B6830" s="1" t="s">
        <v>13771</v>
      </c>
      <c r="C6830" s="2">
        <v>13120</v>
      </c>
      <c r="D6830" s="1" t="s">
        <v>13772</v>
      </c>
      <c r="E6830" s="1" t="s">
        <v>12</v>
      </c>
      <c r="F6830" s="1" t="s">
        <v>152</v>
      </c>
      <c r="G6830" s="1" t="s">
        <v>11807</v>
      </c>
      <c r="H6830" s="1" t="s">
        <v>15835</v>
      </c>
      <c r="I6830" s="5">
        <v>558</v>
      </c>
      <c r="J6830" s="5">
        <v>5789577</v>
      </c>
      <c r="K6830" s="3">
        <f>+Tabella2026[[#This Row],[POP_2024]]/SUM(Tabella2026[POP_2024])</f>
        <v>9.4666984621059935E-6</v>
      </c>
      <c r="L6830" s="3">
        <f>+Tabella2026[[#This Row],[INCIDENZA POPOLAZIONE]]*(PLAFOND/2)</f>
        <v>2786.9889272201581</v>
      </c>
      <c r="M6830" s="3">
        <f>+IFERROR(Tabella2026[[#This Row],[reddito_2024]]/Tabella2026[[#This Row],[POP_2024]],"")</f>
        <v>10375.586021505376</v>
      </c>
      <c r="N6830" s="3">
        <f>+IF(Tabella2026[[#This Row],[REDDITO COMPLESSIVO PROCAPITE]]&lt;media_aggr_reddito_pc,(media_aggr_reddito_pc-Tabella2026[[#This Row],[REDDITO COMPLESSIVO PROCAPITE]]),0)</f>
        <v>7449.4800411033648</v>
      </c>
      <c r="O6830" s="3">
        <f>+Tabella2026[[#This Row],[DIFFERENZA REDDITO INFERIORE ALLA MEDIA DALLA MEDIA]]*Tabella2026[[#This Row],[POP_2024]]</f>
        <v>4156809.8629356776</v>
      </c>
      <c r="P6830" s="3">
        <f>+Tabella2026[[#This Row],[POPOLAZIONE PER DIFFERENZA ]]/SUM(Tabella2026[[POPOLAZIONE PER DIFFERENZA ]])</f>
        <v>3.6878473256841459E-5</v>
      </c>
      <c r="Q6830" s="3">
        <f>+Tabella2026[[#This Row],[INCIDENZA POPOLAZIONE PER DIFFERENZA]]*(PLAFOND-SUM(Tabella2026[CONTRIBUTO SULLA BASE DELLA POPOLAZIONE]))</f>
        <v>10856.994867959227</v>
      </c>
      <c r="R6830" s="3">
        <f>+Tabella2026[[#This Row],[CONTRIBUTO SULLA BASE DELLA POPOLAZIONE]]+Tabella2026[[#This Row],[CONTRIBUTO SULLA BASE DEL REDDITO]]</f>
        <v>13643.983795179385</v>
      </c>
      <c r="S6830" s="3">
        <f>+Tabella2026[[#This Row],[CONTRIBUTO TOTALE]]/(PLAFOND/N_TESSERE)</f>
        <v>27.287967590358772</v>
      </c>
      <c r="T6830" s="3">
        <f>+MAX(CEILING(Tabella2026[[#This Row],[preDEF1]],1),1)</f>
        <v>28</v>
      </c>
      <c r="U6830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830" s="21">
        <f>+Tabella2026[[#This Row],[DEF - n. card]]*(PLAFOND/N_TESSERE)</f>
        <v>14000</v>
      </c>
      <c r="W6830" s="18"/>
    </row>
    <row r="6831" spans="2:23" x14ac:dyDescent="0.25">
      <c r="B6831" s="1" t="s">
        <v>13717</v>
      </c>
      <c r="C6831" s="2">
        <v>17139</v>
      </c>
      <c r="D6831" s="1" t="s">
        <v>13718</v>
      </c>
      <c r="E6831" s="1" t="s">
        <v>12</v>
      </c>
      <c r="F6831" s="1" t="s">
        <v>50</v>
      </c>
      <c r="G6831" s="1" t="s">
        <v>11807</v>
      </c>
      <c r="H6831" s="1" t="s">
        <v>15835</v>
      </c>
      <c r="I6831" s="5">
        <v>558</v>
      </c>
      <c r="J6831" s="5">
        <v>9854240</v>
      </c>
      <c r="K6831" s="3">
        <f>+Tabella2026[[#This Row],[POP_2024]]/SUM(Tabella2026[POP_2024])</f>
        <v>9.4666984621059935E-6</v>
      </c>
      <c r="L6831" s="3">
        <f>+Tabella2026[[#This Row],[INCIDENZA POPOLAZIONE]]*(PLAFOND/2)</f>
        <v>2786.9889272201581</v>
      </c>
      <c r="M6831" s="3">
        <f>+IFERROR(Tabella2026[[#This Row],[reddito_2024]]/Tabella2026[[#This Row],[POP_2024]],"")</f>
        <v>17659.928315412188</v>
      </c>
      <c r="N6831" s="3">
        <f>+IF(Tabella2026[[#This Row],[REDDITO COMPLESSIVO PROCAPITE]]&lt;media_aggr_reddito_pc,(media_aggr_reddito_pc-Tabella2026[[#This Row],[REDDITO COMPLESSIVO PROCAPITE]]),0)</f>
        <v>165.13774719655339</v>
      </c>
      <c r="O6831" s="3">
        <f>+Tabella2026[[#This Row],[DIFFERENZA REDDITO INFERIORE ALLA MEDIA DALLA MEDIA]]*Tabella2026[[#This Row],[POP_2024]]</f>
        <v>92146.862935676792</v>
      </c>
      <c r="P6831" s="3">
        <f>+Tabella2026[[#This Row],[POPOLAZIONE PER DIFFERENZA ]]/SUM(Tabella2026[[POPOLAZIONE PER DIFFERENZA ]])</f>
        <v>8.1751047859457425E-7</v>
      </c>
      <c r="Q6831" s="3">
        <f>+Tabella2026[[#This Row],[INCIDENZA POPOLAZIONE PER DIFFERENZA]]*(PLAFOND-SUM(Tabella2026[CONTRIBUTO SULLA BASE DELLA POPOLAZIONE]))</f>
        <v>240.67447176538468</v>
      </c>
      <c r="R6831" s="3">
        <f>+Tabella2026[[#This Row],[CONTRIBUTO SULLA BASE DELLA POPOLAZIONE]]+Tabella2026[[#This Row],[CONTRIBUTO SULLA BASE DEL REDDITO]]</f>
        <v>3027.6633989855427</v>
      </c>
      <c r="S6831" s="3">
        <f>+Tabella2026[[#This Row],[CONTRIBUTO TOTALE]]/(PLAFOND/N_TESSERE)</f>
        <v>6.0553267979710856</v>
      </c>
      <c r="T6831" s="3">
        <f>+MAX(CEILING(Tabella2026[[#This Row],[preDEF1]],1),1)</f>
        <v>7</v>
      </c>
      <c r="U6831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831" s="21">
        <f>+Tabella2026[[#This Row],[DEF - n. card]]*(PLAFOND/N_TESSERE)</f>
        <v>3500</v>
      </c>
      <c r="W6831" s="18"/>
    </row>
    <row r="6832" spans="2:23" x14ac:dyDescent="0.25">
      <c r="B6832" s="1" t="s">
        <v>13687</v>
      </c>
      <c r="C6832" s="2">
        <v>59003</v>
      </c>
      <c r="D6832" s="1" t="s">
        <v>13688</v>
      </c>
      <c r="E6832" s="1" t="s">
        <v>8</v>
      </c>
      <c r="F6832" s="1" t="s">
        <v>84</v>
      </c>
      <c r="G6832" s="1" t="s">
        <v>11807</v>
      </c>
      <c r="H6832" s="1" t="s">
        <v>15834</v>
      </c>
      <c r="I6832" s="5">
        <v>557</v>
      </c>
      <c r="J6832" s="5">
        <v>7302533</v>
      </c>
      <c r="K6832" s="3">
        <f>+Tabella2026[[#This Row],[POP_2024]]/SUM(Tabella2026[POP_2024])</f>
        <v>9.4497330526756955E-6</v>
      </c>
      <c r="L6832" s="3">
        <f>+Tabella2026[[#This Row],[INCIDENZA POPOLAZIONE]]*(PLAFOND/2)</f>
        <v>2781.9943234079351</v>
      </c>
      <c r="M6832" s="3">
        <f>+IFERROR(Tabella2026[[#This Row],[reddito_2024]]/Tabella2026[[#This Row],[POP_2024]],"")</f>
        <v>13110.472172351885</v>
      </c>
      <c r="N6832" s="3">
        <f>+IF(Tabella2026[[#This Row],[REDDITO COMPLESSIVO PROCAPITE]]&lt;media_aggr_reddito_pc,(media_aggr_reddito_pc-Tabella2026[[#This Row],[REDDITO COMPLESSIVO PROCAPITE]]),0)</f>
        <v>4714.593890256856</v>
      </c>
      <c r="O6832" s="3">
        <f>+Tabella2026[[#This Row],[DIFFERENZA REDDITO INFERIORE ALLA MEDIA DALLA MEDIA]]*Tabella2026[[#This Row],[POP_2024]]</f>
        <v>2626028.7968730689</v>
      </c>
      <c r="P6832" s="3">
        <f>+Tabella2026[[#This Row],[POPOLAZIONE PER DIFFERENZA ]]/SUM(Tabella2026[[POPOLAZIONE PER DIFFERENZA ]])</f>
        <v>2.3297657566849744E-5</v>
      </c>
      <c r="Q6832" s="3">
        <f>+Tabella2026[[#This Row],[INCIDENZA POPOLAZIONE PER DIFFERENZA]]*(PLAFOND-SUM(Tabella2026[CONTRIBUTO SULLA BASE DELLA POPOLAZIONE]))</f>
        <v>6858.812914437417</v>
      </c>
      <c r="R6832" s="3">
        <f>+Tabella2026[[#This Row],[CONTRIBUTO SULLA BASE DELLA POPOLAZIONE]]+Tabella2026[[#This Row],[CONTRIBUTO SULLA BASE DEL REDDITO]]</f>
        <v>9640.8072378453526</v>
      </c>
      <c r="S6832" s="3">
        <f>+Tabella2026[[#This Row],[CONTRIBUTO TOTALE]]/(PLAFOND/N_TESSERE)</f>
        <v>19.281614475690706</v>
      </c>
      <c r="T6832" s="3">
        <f>+MAX(CEILING(Tabella2026[[#This Row],[preDEF1]],1),1)</f>
        <v>20</v>
      </c>
      <c r="U6832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832" s="21">
        <f>+Tabella2026[[#This Row],[DEF - n. card]]*(PLAFOND/N_TESSERE)</f>
        <v>10000</v>
      </c>
      <c r="W6832" s="18"/>
    </row>
    <row r="6833" spans="2:23" x14ac:dyDescent="0.25">
      <c r="B6833" s="1" t="s">
        <v>13569</v>
      </c>
      <c r="C6833" s="2">
        <v>6067</v>
      </c>
      <c r="D6833" s="1" t="s">
        <v>13570</v>
      </c>
      <c r="E6833" s="1" t="s">
        <v>18</v>
      </c>
      <c r="F6833" s="1" t="s">
        <v>138</v>
      </c>
      <c r="G6833" s="1" t="s">
        <v>11807</v>
      </c>
      <c r="H6833" s="1" t="s">
        <v>15835</v>
      </c>
      <c r="I6833" s="5">
        <v>557</v>
      </c>
      <c r="J6833" s="5">
        <v>8293586</v>
      </c>
      <c r="K6833" s="3">
        <f>+Tabella2026[[#This Row],[POP_2024]]/SUM(Tabella2026[POP_2024])</f>
        <v>9.4497330526756955E-6</v>
      </c>
      <c r="L6833" s="3">
        <f>+Tabella2026[[#This Row],[INCIDENZA POPOLAZIONE]]*(PLAFOND/2)</f>
        <v>2781.9943234079351</v>
      </c>
      <c r="M6833" s="3">
        <f>+IFERROR(Tabella2026[[#This Row],[reddito_2024]]/Tabella2026[[#This Row],[POP_2024]],"")</f>
        <v>14889.741472172353</v>
      </c>
      <c r="N6833" s="3">
        <f>+IF(Tabella2026[[#This Row],[REDDITO COMPLESSIVO PROCAPITE]]&lt;media_aggr_reddito_pc,(media_aggr_reddito_pc-Tabella2026[[#This Row],[REDDITO COMPLESSIVO PROCAPITE]]),0)</f>
        <v>2935.3245904363885</v>
      </c>
      <c r="O6833" s="3">
        <f>+Tabella2026[[#This Row],[DIFFERENZA REDDITO INFERIORE ALLA MEDIA DALLA MEDIA]]*Tabella2026[[#This Row],[POP_2024]]</f>
        <v>1634975.7968730684</v>
      </c>
      <c r="P6833" s="3">
        <f>+Tabella2026[[#This Row],[POPOLAZIONE PER DIFFERENZA ]]/SUM(Tabella2026[[POPOLAZIONE PER DIFFERENZA ]])</f>
        <v>1.4505212696445991E-5</v>
      </c>
      <c r="Q6833" s="3">
        <f>+Tabella2026[[#This Row],[INCIDENZA POPOLAZIONE PER DIFFERENZA]]*(PLAFOND-SUM(Tabella2026[CONTRIBUTO SULLA BASE DELLA POPOLAZIONE]))</f>
        <v>4270.3237389241949</v>
      </c>
      <c r="R6833" s="3">
        <f>+Tabella2026[[#This Row],[CONTRIBUTO SULLA BASE DELLA POPOLAZIONE]]+Tabella2026[[#This Row],[CONTRIBUTO SULLA BASE DEL REDDITO]]</f>
        <v>7052.3180623321296</v>
      </c>
      <c r="S6833" s="3">
        <f>+Tabella2026[[#This Row],[CONTRIBUTO TOTALE]]/(PLAFOND/N_TESSERE)</f>
        <v>14.104636124664259</v>
      </c>
      <c r="T6833" s="3">
        <f>+MAX(CEILING(Tabella2026[[#This Row],[preDEF1]],1),1)</f>
        <v>15</v>
      </c>
      <c r="U6833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833" s="21">
        <f>+Tabella2026[[#This Row],[DEF - n. card]]*(PLAFOND/N_TESSERE)</f>
        <v>7500</v>
      </c>
      <c r="W6833" s="18"/>
    </row>
    <row r="6834" spans="2:23" x14ac:dyDescent="0.25">
      <c r="B6834" s="1" t="s">
        <v>13571</v>
      </c>
      <c r="C6834" s="2">
        <v>94019</v>
      </c>
      <c r="D6834" s="1" t="s">
        <v>13572</v>
      </c>
      <c r="E6834" s="1" t="s">
        <v>345</v>
      </c>
      <c r="F6834" s="1" t="s">
        <v>1000</v>
      </c>
      <c r="G6834" s="1" t="s">
        <v>11807</v>
      </c>
      <c r="H6834" s="1" t="s">
        <v>15836</v>
      </c>
      <c r="I6834" s="5">
        <v>557</v>
      </c>
      <c r="J6834" s="5">
        <v>7729302</v>
      </c>
      <c r="K6834" s="3">
        <f>+Tabella2026[[#This Row],[POP_2024]]/SUM(Tabella2026[POP_2024])</f>
        <v>9.4497330526756955E-6</v>
      </c>
      <c r="L6834" s="3">
        <f>+Tabella2026[[#This Row],[INCIDENZA POPOLAZIONE]]*(PLAFOND/2)</f>
        <v>2781.9943234079351</v>
      </c>
      <c r="M6834" s="3">
        <f>+IFERROR(Tabella2026[[#This Row],[reddito_2024]]/Tabella2026[[#This Row],[POP_2024]],"")</f>
        <v>13876.664272890484</v>
      </c>
      <c r="N6834" s="3">
        <f>+IF(Tabella2026[[#This Row],[REDDITO COMPLESSIVO PROCAPITE]]&lt;media_aggr_reddito_pc,(media_aggr_reddito_pc-Tabella2026[[#This Row],[REDDITO COMPLESSIVO PROCAPITE]]),0)</f>
        <v>3948.4017897182566</v>
      </c>
      <c r="O6834" s="3">
        <f>+Tabella2026[[#This Row],[DIFFERENZA REDDITO INFERIORE ALLA MEDIA DALLA MEDIA]]*Tabella2026[[#This Row],[POP_2024]]</f>
        <v>2199259.7968730689</v>
      </c>
      <c r="P6834" s="3">
        <f>+Tabella2026[[#This Row],[POPOLAZIONE PER DIFFERENZA ]]/SUM(Tabella2026[[POPOLAZIONE PER DIFFERENZA ]])</f>
        <v>1.9511439367724837E-5</v>
      </c>
      <c r="Q6834" s="3">
        <f>+Tabella2026[[#This Row],[INCIDENZA POPOLAZIONE PER DIFFERENZA]]*(PLAFOND-SUM(Tabella2026[CONTRIBUTO SULLA BASE DELLA POPOLAZIONE]))</f>
        <v>5744.1531162786896</v>
      </c>
      <c r="R6834" s="3">
        <f>+Tabella2026[[#This Row],[CONTRIBUTO SULLA BASE DELLA POPOLAZIONE]]+Tabella2026[[#This Row],[CONTRIBUTO SULLA BASE DEL REDDITO]]</f>
        <v>8526.1474396866251</v>
      </c>
      <c r="S6834" s="3">
        <f>+Tabella2026[[#This Row],[CONTRIBUTO TOTALE]]/(PLAFOND/N_TESSERE)</f>
        <v>17.05229487937325</v>
      </c>
      <c r="T6834" s="3">
        <f>+MAX(CEILING(Tabella2026[[#This Row],[preDEF1]],1),1)</f>
        <v>18</v>
      </c>
      <c r="U6834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834" s="21">
        <f>+Tabella2026[[#This Row],[DEF - n. card]]*(PLAFOND/N_TESSERE)</f>
        <v>9000</v>
      </c>
      <c r="W6834" s="18"/>
    </row>
    <row r="6835" spans="2:23" x14ac:dyDescent="0.25">
      <c r="B6835" s="1" t="s">
        <v>13862</v>
      </c>
      <c r="C6835" s="2">
        <v>1111</v>
      </c>
      <c r="D6835" s="1" t="s">
        <v>13863</v>
      </c>
      <c r="E6835" s="1" t="s">
        <v>18</v>
      </c>
      <c r="F6835" s="1" t="s">
        <v>17</v>
      </c>
      <c r="G6835" s="1" t="s">
        <v>11807</v>
      </c>
      <c r="H6835" s="1" t="s">
        <v>15835</v>
      </c>
      <c r="I6835" s="5">
        <v>555</v>
      </c>
      <c r="J6835" s="5">
        <v>8734318</v>
      </c>
      <c r="K6835" s="3">
        <f>+Tabella2026[[#This Row],[POP_2024]]/SUM(Tabella2026[POP_2024])</f>
        <v>9.4158022338151011E-6</v>
      </c>
      <c r="L6835" s="3">
        <f>+Tabella2026[[#This Row],[INCIDENZA POPOLAZIONE]]*(PLAFOND/2)</f>
        <v>2772.0051157834905</v>
      </c>
      <c r="M6835" s="3">
        <f>+IFERROR(Tabella2026[[#This Row],[reddito_2024]]/Tabella2026[[#This Row],[POP_2024]],"")</f>
        <v>15737.50990990991</v>
      </c>
      <c r="N6835" s="3">
        <f>+IF(Tabella2026[[#This Row],[REDDITO COMPLESSIVO PROCAPITE]]&lt;media_aggr_reddito_pc,(media_aggr_reddito_pc-Tabella2026[[#This Row],[REDDITO COMPLESSIVO PROCAPITE]]),0)</f>
        <v>2087.5561526988313</v>
      </c>
      <c r="O6835" s="3">
        <f>+Tabella2026[[#This Row],[DIFFERENZA REDDITO INFERIORE ALLA MEDIA DALLA MEDIA]]*Tabella2026[[#This Row],[POP_2024]]</f>
        <v>1158593.6647478514</v>
      </c>
      <c r="P6835" s="3">
        <f>+Tabella2026[[#This Row],[POPOLAZIONE PER DIFFERENZA ]]/SUM(Tabella2026[[POPOLAZIONE PER DIFFERENZA ]])</f>
        <v>1.0278835667209045E-5</v>
      </c>
      <c r="Q6835" s="3">
        <f>+Tabella2026[[#This Row],[INCIDENZA POPOLAZIONE PER DIFFERENZA]]*(PLAFOND-SUM(Tabella2026[CONTRIBUTO SULLA BASE DELLA POPOLAZIONE]))</f>
        <v>3026.0815112996047</v>
      </c>
      <c r="R6835" s="3">
        <f>+Tabella2026[[#This Row],[CONTRIBUTO SULLA BASE DELLA POPOLAZIONE]]+Tabella2026[[#This Row],[CONTRIBUTO SULLA BASE DEL REDDITO]]</f>
        <v>5798.0866270830957</v>
      </c>
      <c r="S6835" s="3">
        <f>+Tabella2026[[#This Row],[CONTRIBUTO TOTALE]]/(PLAFOND/N_TESSERE)</f>
        <v>11.596173254166191</v>
      </c>
      <c r="T6835" s="3">
        <f>+MAX(CEILING(Tabella2026[[#This Row],[preDEF1]],1),1)</f>
        <v>12</v>
      </c>
      <c r="U6835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835" s="21">
        <f>+Tabella2026[[#This Row],[DEF - n. card]]*(PLAFOND/N_TESSERE)</f>
        <v>6000</v>
      </c>
      <c r="W6835" s="18"/>
    </row>
    <row r="6836" spans="2:23" x14ac:dyDescent="0.25">
      <c r="B6836" s="1" t="s">
        <v>13761</v>
      </c>
      <c r="C6836" s="2">
        <v>22237</v>
      </c>
      <c r="D6836" s="1" t="s">
        <v>13762</v>
      </c>
      <c r="E6836" s="1" t="s">
        <v>99</v>
      </c>
      <c r="F6836" s="1" t="s">
        <v>98</v>
      </c>
      <c r="G6836" s="1" t="s">
        <v>11807</v>
      </c>
      <c r="H6836" s="1" t="s">
        <v>15835</v>
      </c>
      <c r="I6836" s="5">
        <v>555</v>
      </c>
      <c r="J6836" s="5">
        <v>13242577</v>
      </c>
      <c r="K6836" s="3">
        <f>+Tabella2026[[#This Row],[POP_2024]]/SUM(Tabella2026[POP_2024])</f>
        <v>9.4158022338151011E-6</v>
      </c>
      <c r="L6836" s="3">
        <f>+Tabella2026[[#This Row],[INCIDENZA POPOLAZIONE]]*(PLAFOND/2)</f>
        <v>2772.0051157834905</v>
      </c>
      <c r="M6836" s="3">
        <f>+IFERROR(Tabella2026[[#This Row],[reddito_2024]]/Tabella2026[[#This Row],[POP_2024]],"")</f>
        <v>23860.499099099099</v>
      </c>
      <c r="N6836" s="3">
        <f>+IF(Tabella2026[[#This Row],[REDDITO COMPLESSIVO PROCAPITE]]&lt;media_aggr_reddito_pc,(media_aggr_reddito_pc-Tabella2026[[#This Row],[REDDITO COMPLESSIVO PROCAPITE]]),0)</f>
        <v>0</v>
      </c>
      <c r="O6836" s="3">
        <f>+Tabella2026[[#This Row],[DIFFERENZA REDDITO INFERIORE ALLA MEDIA DALLA MEDIA]]*Tabella2026[[#This Row],[POP_2024]]</f>
        <v>0</v>
      </c>
      <c r="P6836" s="3">
        <f>+Tabella2026[[#This Row],[POPOLAZIONE PER DIFFERENZA ]]/SUM(Tabella2026[[POPOLAZIONE PER DIFFERENZA ]])</f>
        <v>0</v>
      </c>
      <c r="Q6836" s="3">
        <f>+Tabella2026[[#This Row],[INCIDENZA POPOLAZIONE PER DIFFERENZA]]*(PLAFOND-SUM(Tabella2026[CONTRIBUTO SULLA BASE DELLA POPOLAZIONE]))</f>
        <v>0</v>
      </c>
      <c r="R6836" s="3">
        <f>+Tabella2026[[#This Row],[CONTRIBUTO SULLA BASE DELLA POPOLAZIONE]]+Tabella2026[[#This Row],[CONTRIBUTO SULLA BASE DEL REDDITO]]</f>
        <v>2772.0051157834905</v>
      </c>
      <c r="S6836" s="3">
        <f>+Tabella2026[[#This Row],[CONTRIBUTO TOTALE]]/(PLAFOND/N_TESSERE)</f>
        <v>5.5440102315669808</v>
      </c>
      <c r="T6836" s="3">
        <f>+MAX(CEILING(Tabella2026[[#This Row],[preDEF1]],1),1)</f>
        <v>6</v>
      </c>
      <c r="U6836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36" s="21">
        <f>+Tabella2026[[#This Row],[DEF - n. card]]*(PLAFOND/N_TESSERE)</f>
        <v>3000</v>
      </c>
      <c r="W6836" s="18"/>
    </row>
    <row r="6837" spans="2:23" x14ac:dyDescent="0.25">
      <c r="B6837" s="1" t="s">
        <v>13806</v>
      </c>
      <c r="C6837" s="2">
        <v>13071</v>
      </c>
      <c r="D6837" s="1" t="s">
        <v>13807</v>
      </c>
      <c r="E6837" s="1" t="s">
        <v>12</v>
      </c>
      <c r="F6837" s="1" t="s">
        <v>152</v>
      </c>
      <c r="G6837" s="1" t="s">
        <v>11807</v>
      </c>
      <c r="H6837" s="1" t="s">
        <v>15835</v>
      </c>
      <c r="I6837" s="5">
        <v>554</v>
      </c>
      <c r="J6837" s="5">
        <v>4888796</v>
      </c>
      <c r="K6837" s="3">
        <f>+Tabella2026[[#This Row],[POP_2024]]/SUM(Tabella2026[POP_2024])</f>
        <v>9.3988368243848031E-6</v>
      </c>
      <c r="L6837" s="3">
        <f>+Tabella2026[[#This Row],[INCIDENZA POPOLAZIONE]]*(PLAFOND/2)</f>
        <v>2767.0105119712675</v>
      </c>
      <c r="M6837" s="3">
        <f>+IFERROR(Tabella2026[[#This Row],[reddito_2024]]/Tabella2026[[#This Row],[POP_2024]],"")</f>
        <v>8824.5415162454865</v>
      </c>
      <c r="N6837" s="3">
        <f>+IF(Tabella2026[[#This Row],[REDDITO COMPLESSIVO PROCAPITE]]&lt;media_aggr_reddito_pc,(media_aggr_reddito_pc-Tabella2026[[#This Row],[REDDITO COMPLESSIVO PROCAPITE]]),0)</f>
        <v>9000.5245463632546</v>
      </c>
      <c r="O6837" s="3">
        <f>+Tabella2026[[#This Row],[DIFFERENZA REDDITO INFERIORE ALLA MEDIA DALLA MEDIA]]*Tabella2026[[#This Row],[POP_2024]]</f>
        <v>4986290.5986852432</v>
      </c>
      <c r="P6837" s="3">
        <f>+Tabella2026[[#This Row],[POPOLAZIONE PER DIFFERENZA ]]/SUM(Tabella2026[[POPOLAZIONE PER DIFFERENZA ]])</f>
        <v>4.4237477911627831E-5</v>
      </c>
      <c r="Q6837" s="3">
        <f>+Tabella2026[[#This Row],[INCIDENZA POPOLAZIONE PER DIFFERENZA]]*(PLAFOND-SUM(Tabella2026[CONTRIBUTO SULLA BASE DELLA POPOLAZIONE]))</f>
        <v>13023.480319074852</v>
      </c>
      <c r="R6837" s="3">
        <f>+Tabella2026[[#This Row],[CONTRIBUTO SULLA BASE DELLA POPOLAZIONE]]+Tabella2026[[#This Row],[CONTRIBUTO SULLA BASE DEL REDDITO]]</f>
        <v>15790.49083104612</v>
      </c>
      <c r="S6837" s="3">
        <f>+Tabella2026[[#This Row],[CONTRIBUTO TOTALE]]/(PLAFOND/N_TESSERE)</f>
        <v>31.580981662092238</v>
      </c>
      <c r="T6837" s="3">
        <f>+MAX(CEILING(Tabella2026[[#This Row],[preDEF1]],1),1)</f>
        <v>32</v>
      </c>
      <c r="U6837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6837" s="21">
        <f>+Tabella2026[[#This Row],[DEF - n. card]]*(PLAFOND/N_TESSERE)</f>
        <v>16000</v>
      </c>
      <c r="W6837" s="18"/>
    </row>
    <row r="6838" spans="2:23" x14ac:dyDescent="0.25">
      <c r="B6838" s="1" t="s">
        <v>13617</v>
      </c>
      <c r="C6838" s="2">
        <v>114012</v>
      </c>
      <c r="D6838" s="1" t="s">
        <v>13618</v>
      </c>
      <c r="E6838" s="1" t="s">
        <v>76</v>
      </c>
      <c r="F6838" s="1" t="s">
        <v>550</v>
      </c>
      <c r="G6838" s="1" t="s">
        <v>11807</v>
      </c>
      <c r="H6838" s="1" t="s">
        <v>15836</v>
      </c>
      <c r="I6838" s="5">
        <v>554</v>
      </c>
      <c r="J6838" s="5">
        <v>6575608</v>
      </c>
      <c r="K6838" s="3">
        <f>+Tabella2026[[#This Row],[POP_2024]]/SUM(Tabella2026[POP_2024])</f>
        <v>9.3988368243848031E-6</v>
      </c>
      <c r="L6838" s="3">
        <f>+Tabella2026[[#This Row],[INCIDENZA POPOLAZIONE]]*(PLAFOND/2)</f>
        <v>2767.0105119712675</v>
      </c>
      <c r="M6838" s="3">
        <f>+IFERROR(Tabella2026[[#This Row],[reddito_2024]]/Tabella2026[[#This Row],[POP_2024]],"")</f>
        <v>11869.328519855595</v>
      </c>
      <c r="N6838" s="3">
        <f>+IF(Tabella2026[[#This Row],[REDDITO COMPLESSIVO PROCAPITE]]&lt;media_aggr_reddito_pc,(media_aggr_reddito_pc-Tabella2026[[#This Row],[REDDITO COMPLESSIVO PROCAPITE]]),0)</f>
        <v>5955.737542753146</v>
      </c>
      <c r="O6838" s="3">
        <f>+Tabella2026[[#This Row],[DIFFERENZA REDDITO INFERIORE ALLA MEDIA DALLA MEDIA]]*Tabella2026[[#This Row],[POP_2024]]</f>
        <v>3299478.5986852427</v>
      </c>
      <c r="P6838" s="3">
        <f>+Tabella2026[[#This Row],[POPOLAZIONE PER DIFFERENZA ]]/SUM(Tabella2026[[POPOLAZIONE PER DIFFERENZA ]])</f>
        <v>2.9272383696953649E-5</v>
      </c>
      <c r="Q6838" s="3">
        <f>+Tabella2026[[#This Row],[INCIDENZA POPOLAZIONE PER DIFFERENZA]]*(PLAFOND-SUM(Tabella2026[CONTRIBUTO SULLA BASE DELLA POPOLAZIONE]))</f>
        <v>8617.7678060954167</v>
      </c>
      <c r="R6838" s="3">
        <f>+Tabella2026[[#This Row],[CONTRIBUTO SULLA BASE DELLA POPOLAZIONE]]+Tabella2026[[#This Row],[CONTRIBUTO SULLA BASE DEL REDDITO]]</f>
        <v>11384.778318066685</v>
      </c>
      <c r="S6838" s="3">
        <f>+Tabella2026[[#This Row],[CONTRIBUTO TOTALE]]/(PLAFOND/N_TESSERE)</f>
        <v>22.76955663613337</v>
      </c>
      <c r="T6838" s="3">
        <f>+MAX(CEILING(Tabella2026[[#This Row],[preDEF1]],1),1)</f>
        <v>23</v>
      </c>
      <c r="U6838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838" s="21">
        <f>+Tabella2026[[#This Row],[DEF - n. card]]*(PLAFOND/N_TESSERE)</f>
        <v>11500</v>
      </c>
      <c r="W6838" s="18"/>
    </row>
    <row r="6839" spans="2:23" x14ac:dyDescent="0.25">
      <c r="B6839" s="1" t="s">
        <v>13703</v>
      </c>
      <c r="C6839" s="2">
        <v>46014</v>
      </c>
      <c r="D6839" s="1" t="s">
        <v>13704</v>
      </c>
      <c r="E6839" s="1" t="s">
        <v>30</v>
      </c>
      <c r="F6839" s="1" t="s">
        <v>142</v>
      </c>
      <c r="G6839" s="1" t="s">
        <v>11807</v>
      </c>
      <c r="H6839" s="1" t="s">
        <v>15834</v>
      </c>
      <c r="I6839" s="5">
        <v>554</v>
      </c>
      <c r="J6839" s="5">
        <v>8250504</v>
      </c>
      <c r="K6839" s="3">
        <f>+Tabella2026[[#This Row],[POP_2024]]/SUM(Tabella2026[POP_2024])</f>
        <v>9.3988368243848031E-6</v>
      </c>
      <c r="L6839" s="3">
        <f>+Tabella2026[[#This Row],[INCIDENZA POPOLAZIONE]]*(PLAFOND/2)</f>
        <v>2767.0105119712675</v>
      </c>
      <c r="M6839" s="3">
        <f>+IFERROR(Tabella2026[[#This Row],[reddito_2024]]/Tabella2026[[#This Row],[POP_2024]],"")</f>
        <v>14892.606498194946</v>
      </c>
      <c r="N6839" s="3">
        <f>+IF(Tabella2026[[#This Row],[REDDITO COMPLESSIVO PROCAPITE]]&lt;media_aggr_reddito_pc,(media_aggr_reddito_pc-Tabella2026[[#This Row],[REDDITO COMPLESSIVO PROCAPITE]]),0)</f>
        <v>2932.4595644137953</v>
      </c>
      <c r="O6839" s="3">
        <f>+Tabella2026[[#This Row],[DIFFERENZA REDDITO INFERIORE ALLA MEDIA DALLA MEDIA]]*Tabella2026[[#This Row],[POP_2024]]</f>
        <v>1624582.5986852427</v>
      </c>
      <c r="P6839" s="3">
        <f>+Tabella2026[[#This Row],[POPOLAZIONE PER DIFFERENZA ]]/SUM(Tabella2026[[POPOLAZIONE PER DIFFERENZA ]])</f>
        <v>1.441300610195141E-5</v>
      </c>
      <c r="Q6839" s="3">
        <f>+Tabella2026[[#This Row],[INCIDENZA POPOLAZIONE PER DIFFERENZA]]*(PLAFOND-SUM(Tabella2026[CONTRIBUTO SULLA BASE DELLA POPOLAZIONE]))</f>
        <v>4243.1781866599358</v>
      </c>
      <c r="R6839" s="3">
        <f>+Tabella2026[[#This Row],[CONTRIBUTO SULLA BASE DELLA POPOLAZIONE]]+Tabella2026[[#This Row],[CONTRIBUTO SULLA BASE DEL REDDITO]]</f>
        <v>7010.1886986312038</v>
      </c>
      <c r="S6839" s="3">
        <f>+Tabella2026[[#This Row],[CONTRIBUTO TOTALE]]/(PLAFOND/N_TESSERE)</f>
        <v>14.020377397262408</v>
      </c>
      <c r="T6839" s="3">
        <f>+MAX(CEILING(Tabella2026[[#This Row],[preDEF1]],1),1)</f>
        <v>15</v>
      </c>
      <c r="U6839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839" s="21">
        <f>+Tabella2026[[#This Row],[DEF - n. card]]*(PLAFOND/N_TESSERE)</f>
        <v>7500</v>
      </c>
      <c r="W6839" s="18"/>
    </row>
    <row r="6840" spans="2:23" x14ac:dyDescent="0.25">
      <c r="B6840" s="1" t="s">
        <v>13800</v>
      </c>
      <c r="C6840" s="2">
        <v>1141</v>
      </c>
      <c r="D6840" s="1" t="s">
        <v>13801</v>
      </c>
      <c r="E6840" s="1" t="s">
        <v>18</v>
      </c>
      <c r="F6840" s="1" t="s">
        <v>17</v>
      </c>
      <c r="G6840" s="1" t="s">
        <v>11807</v>
      </c>
      <c r="H6840" s="1" t="s">
        <v>15835</v>
      </c>
      <c r="I6840" s="5">
        <v>554</v>
      </c>
      <c r="J6840" s="5">
        <v>8858440</v>
      </c>
      <c r="K6840" s="3">
        <f>+Tabella2026[[#This Row],[POP_2024]]/SUM(Tabella2026[POP_2024])</f>
        <v>9.3988368243848031E-6</v>
      </c>
      <c r="L6840" s="3">
        <f>+Tabella2026[[#This Row],[INCIDENZA POPOLAZIONE]]*(PLAFOND/2)</f>
        <v>2767.0105119712675</v>
      </c>
      <c r="M6840" s="3">
        <f>+IFERROR(Tabella2026[[#This Row],[reddito_2024]]/Tabella2026[[#This Row],[POP_2024]],"")</f>
        <v>15989.963898916967</v>
      </c>
      <c r="N6840" s="3">
        <f>+IF(Tabella2026[[#This Row],[REDDITO COMPLESSIVO PROCAPITE]]&lt;media_aggr_reddito_pc,(media_aggr_reddito_pc-Tabella2026[[#This Row],[REDDITO COMPLESSIVO PROCAPITE]]),0)</f>
        <v>1835.102163691774</v>
      </c>
      <c r="O6840" s="3">
        <f>+Tabella2026[[#This Row],[DIFFERENZA REDDITO INFERIORE ALLA MEDIA DALLA MEDIA]]*Tabella2026[[#This Row],[POP_2024]]</f>
        <v>1016646.5986852428</v>
      </c>
      <c r="P6840" s="3">
        <f>+Tabella2026[[#This Row],[POPOLAZIONE PER DIFFERENZA ]]/SUM(Tabella2026[[POPOLAZIONE PER DIFFERENZA ]])</f>
        <v>9.0195066980509416E-6</v>
      </c>
      <c r="Q6840" s="3">
        <f>+Tabella2026[[#This Row],[INCIDENZA POPOLAZIONE PER DIFFERENZA]]*(PLAFOND-SUM(Tabella2026[CONTRIBUTO SULLA BASE DELLA POPOLAZIONE]))</f>
        <v>2655.3360072761843</v>
      </c>
      <c r="R6840" s="3">
        <f>+Tabella2026[[#This Row],[CONTRIBUTO SULLA BASE DELLA POPOLAZIONE]]+Tabella2026[[#This Row],[CONTRIBUTO SULLA BASE DEL REDDITO]]</f>
        <v>5422.3465192474523</v>
      </c>
      <c r="S6840" s="3">
        <f>+Tabella2026[[#This Row],[CONTRIBUTO TOTALE]]/(PLAFOND/N_TESSERE)</f>
        <v>10.844693038494905</v>
      </c>
      <c r="T6840" s="3">
        <f>+MAX(CEILING(Tabella2026[[#This Row],[preDEF1]],1),1)</f>
        <v>11</v>
      </c>
      <c r="U6840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840" s="21">
        <f>+Tabella2026[[#This Row],[DEF - n. card]]*(PLAFOND/N_TESSERE)</f>
        <v>5500</v>
      </c>
      <c r="W6840" s="18"/>
    </row>
    <row r="6841" spans="2:23" x14ac:dyDescent="0.25">
      <c r="B6841" s="1" t="s">
        <v>13589</v>
      </c>
      <c r="C6841" s="2">
        <v>1186</v>
      </c>
      <c r="D6841" s="1" t="s">
        <v>13590</v>
      </c>
      <c r="E6841" s="1" t="s">
        <v>18</v>
      </c>
      <c r="F6841" s="1" t="s">
        <v>17</v>
      </c>
      <c r="G6841" s="1" t="s">
        <v>11807</v>
      </c>
      <c r="H6841" s="1" t="s">
        <v>15835</v>
      </c>
      <c r="I6841" s="5">
        <v>554</v>
      </c>
      <c r="J6841" s="5">
        <v>8733343</v>
      </c>
      <c r="K6841" s="3">
        <f>+Tabella2026[[#This Row],[POP_2024]]/SUM(Tabella2026[POP_2024])</f>
        <v>9.3988368243848031E-6</v>
      </c>
      <c r="L6841" s="3">
        <f>+Tabella2026[[#This Row],[INCIDENZA POPOLAZIONE]]*(PLAFOND/2)</f>
        <v>2767.0105119712675</v>
      </c>
      <c r="M6841" s="3">
        <f>+IFERROR(Tabella2026[[#This Row],[reddito_2024]]/Tabella2026[[#This Row],[POP_2024]],"")</f>
        <v>15764.157039711192</v>
      </c>
      <c r="N6841" s="3">
        <f>+IF(Tabella2026[[#This Row],[REDDITO COMPLESSIVO PROCAPITE]]&lt;media_aggr_reddito_pc,(media_aggr_reddito_pc-Tabella2026[[#This Row],[REDDITO COMPLESSIVO PROCAPITE]]),0)</f>
        <v>2060.9090228975492</v>
      </c>
      <c r="O6841" s="3">
        <f>+Tabella2026[[#This Row],[DIFFERENZA REDDITO INFERIORE ALLA MEDIA DALLA MEDIA]]*Tabella2026[[#This Row],[POP_2024]]</f>
        <v>1141743.5986852422</v>
      </c>
      <c r="P6841" s="3">
        <f>+Tabella2026[[#This Row],[POPOLAZIONE PER DIFFERENZA ]]/SUM(Tabella2026[[POPOLAZIONE PER DIFFERENZA ]])</f>
        <v>1.0129344896364143E-5</v>
      </c>
      <c r="Q6841" s="3">
        <f>+Tabella2026[[#This Row],[INCIDENZA POPOLAZIONE PER DIFFERENZA]]*(PLAFOND-SUM(Tabella2026[CONTRIBUTO SULLA BASE DELLA POPOLAZIONE]))</f>
        <v>2982.0715404809434</v>
      </c>
      <c r="R6841" s="3">
        <f>+Tabella2026[[#This Row],[CONTRIBUTO SULLA BASE DELLA POPOLAZIONE]]+Tabella2026[[#This Row],[CONTRIBUTO SULLA BASE DEL REDDITO]]</f>
        <v>5749.0820524522114</v>
      </c>
      <c r="S6841" s="3">
        <f>+Tabella2026[[#This Row],[CONTRIBUTO TOTALE]]/(PLAFOND/N_TESSERE)</f>
        <v>11.498164104904422</v>
      </c>
      <c r="T6841" s="3">
        <f>+MAX(CEILING(Tabella2026[[#This Row],[preDEF1]],1),1)</f>
        <v>12</v>
      </c>
      <c r="U6841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841" s="21">
        <f>+Tabella2026[[#This Row],[DEF - n. card]]*(PLAFOND/N_TESSERE)</f>
        <v>6000</v>
      </c>
      <c r="W6841" s="18"/>
    </row>
    <row r="6842" spans="2:23" x14ac:dyDescent="0.25">
      <c r="B6842" s="1" t="s">
        <v>13786</v>
      </c>
      <c r="C6842" s="2">
        <v>7002</v>
      </c>
      <c r="D6842" s="1" t="s">
        <v>13787</v>
      </c>
      <c r="E6842" s="1" t="s">
        <v>565</v>
      </c>
      <c r="F6842" s="1" t="s">
        <v>565</v>
      </c>
      <c r="G6842" s="1" t="s">
        <v>11807</v>
      </c>
      <c r="H6842" s="1" t="s">
        <v>15835</v>
      </c>
      <c r="I6842" s="5">
        <v>553</v>
      </c>
      <c r="J6842" s="5">
        <v>10019242</v>
      </c>
      <c r="K6842" s="3">
        <f>+Tabella2026[[#This Row],[POP_2024]]/SUM(Tabella2026[POP_2024])</f>
        <v>9.3818714149545068E-6</v>
      </c>
      <c r="L6842" s="3">
        <f>+Tabella2026[[#This Row],[INCIDENZA POPOLAZIONE]]*(PLAFOND/2)</f>
        <v>2762.0159081590455</v>
      </c>
      <c r="M6842" s="3">
        <f>+IFERROR(Tabella2026[[#This Row],[reddito_2024]]/Tabella2026[[#This Row],[POP_2024]],"")</f>
        <v>18117.978300180832</v>
      </c>
      <c r="N6842" s="3">
        <f>+IF(Tabella2026[[#This Row],[REDDITO COMPLESSIVO PROCAPITE]]&lt;media_aggr_reddito_pc,(media_aggr_reddito_pc-Tabella2026[[#This Row],[REDDITO COMPLESSIVO PROCAPITE]]),0)</f>
        <v>0</v>
      </c>
      <c r="O6842" s="3">
        <f>+Tabella2026[[#This Row],[DIFFERENZA REDDITO INFERIORE ALLA MEDIA DALLA MEDIA]]*Tabella2026[[#This Row],[POP_2024]]</f>
        <v>0</v>
      </c>
      <c r="P6842" s="3">
        <f>+Tabella2026[[#This Row],[POPOLAZIONE PER DIFFERENZA ]]/SUM(Tabella2026[[POPOLAZIONE PER DIFFERENZA ]])</f>
        <v>0</v>
      </c>
      <c r="Q6842" s="3">
        <f>+Tabella2026[[#This Row],[INCIDENZA POPOLAZIONE PER DIFFERENZA]]*(PLAFOND-SUM(Tabella2026[CONTRIBUTO SULLA BASE DELLA POPOLAZIONE]))</f>
        <v>0</v>
      </c>
      <c r="R6842" s="3">
        <f>+Tabella2026[[#This Row],[CONTRIBUTO SULLA BASE DELLA POPOLAZIONE]]+Tabella2026[[#This Row],[CONTRIBUTO SULLA BASE DEL REDDITO]]</f>
        <v>2762.0159081590455</v>
      </c>
      <c r="S6842" s="3">
        <f>+Tabella2026[[#This Row],[CONTRIBUTO TOTALE]]/(PLAFOND/N_TESSERE)</f>
        <v>5.5240318163180913</v>
      </c>
      <c r="T6842" s="3">
        <f>+MAX(CEILING(Tabella2026[[#This Row],[preDEF1]],1),1)</f>
        <v>6</v>
      </c>
      <c r="U6842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42" s="21">
        <f>+Tabella2026[[#This Row],[DEF - n. card]]*(PLAFOND/N_TESSERE)</f>
        <v>3000</v>
      </c>
      <c r="W6842" s="18"/>
    </row>
    <row r="6843" spans="2:23" x14ac:dyDescent="0.25">
      <c r="B6843" s="1" t="s">
        <v>13711</v>
      </c>
      <c r="C6843" s="2">
        <v>16048</v>
      </c>
      <c r="D6843" s="1" t="s">
        <v>13712</v>
      </c>
      <c r="E6843" s="1" t="s">
        <v>12</v>
      </c>
      <c r="F6843" s="1" t="s">
        <v>93</v>
      </c>
      <c r="G6843" s="1" t="s">
        <v>11807</v>
      </c>
      <c r="H6843" s="1" t="s">
        <v>15835</v>
      </c>
      <c r="I6843" s="5">
        <v>553</v>
      </c>
      <c r="J6843" s="5">
        <v>8793577</v>
      </c>
      <c r="K6843" s="3">
        <f>+Tabella2026[[#This Row],[POP_2024]]/SUM(Tabella2026[POP_2024])</f>
        <v>9.3818714149545068E-6</v>
      </c>
      <c r="L6843" s="3">
        <f>+Tabella2026[[#This Row],[INCIDENZA POPOLAZIONE]]*(PLAFOND/2)</f>
        <v>2762.0159081590455</v>
      </c>
      <c r="M6843" s="3">
        <f>+IFERROR(Tabella2026[[#This Row],[reddito_2024]]/Tabella2026[[#This Row],[POP_2024]],"")</f>
        <v>15901.585895117541</v>
      </c>
      <c r="N6843" s="3">
        <f>+IF(Tabella2026[[#This Row],[REDDITO COMPLESSIVO PROCAPITE]]&lt;media_aggr_reddito_pc,(media_aggr_reddito_pc-Tabella2026[[#This Row],[REDDITO COMPLESSIVO PROCAPITE]]),0)</f>
        <v>1923.4801674911996</v>
      </c>
      <c r="O6843" s="3">
        <f>+Tabella2026[[#This Row],[DIFFERENZA REDDITO INFERIORE ALLA MEDIA DALLA MEDIA]]*Tabella2026[[#This Row],[POP_2024]]</f>
        <v>1063684.5326226333</v>
      </c>
      <c r="P6843" s="3">
        <f>+Tabella2026[[#This Row],[POPOLAZIONE PER DIFFERENZA ]]/SUM(Tabella2026[[POPOLAZIONE PER DIFFERENZA ]])</f>
        <v>9.4368188306636257E-6</v>
      </c>
      <c r="Q6843" s="3">
        <f>+Tabella2026[[#This Row],[INCIDENZA POPOLAZIONE PER DIFFERENZA]]*(PLAFOND-SUM(Tabella2026[CONTRIBUTO SULLA BASE DELLA POPOLAZIONE]))</f>
        <v>2778.1923861332598</v>
      </c>
      <c r="R6843" s="3">
        <f>+Tabella2026[[#This Row],[CONTRIBUTO SULLA BASE DELLA POPOLAZIONE]]+Tabella2026[[#This Row],[CONTRIBUTO SULLA BASE DEL REDDITO]]</f>
        <v>5540.2082942923053</v>
      </c>
      <c r="S6843" s="3">
        <f>+Tabella2026[[#This Row],[CONTRIBUTO TOTALE]]/(PLAFOND/N_TESSERE)</f>
        <v>11.08041658858461</v>
      </c>
      <c r="T6843" s="3">
        <f>+MAX(CEILING(Tabella2026[[#This Row],[preDEF1]],1),1)</f>
        <v>12</v>
      </c>
      <c r="U6843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843" s="21">
        <f>+Tabella2026[[#This Row],[DEF - n. card]]*(PLAFOND/N_TESSERE)</f>
        <v>6000</v>
      </c>
      <c r="W6843" s="18"/>
    </row>
    <row r="6844" spans="2:23" x14ac:dyDescent="0.25">
      <c r="B6844" s="1" t="s">
        <v>13493</v>
      </c>
      <c r="C6844" s="2">
        <v>11014</v>
      </c>
      <c r="D6844" s="1" t="s">
        <v>13494</v>
      </c>
      <c r="E6844" s="1" t="s">
        <v>24</v>
      </c>
      <c r="F6844" s="1" t="s">
        <v>136</v>
      </c>
      <c r="G6844" s="1" t="s">
        <v>11807</v>
      </c>
      <c r="H6844" s="1" t="s">
        <v>15835</v>
      </c>
      <c r="I6844" s="5">
        <v>553</v>
      </c>
      <c r="J6844" s="5">
        <v>9978113</v>
      </c>
      <c r="K6844" s="3">
        <f>+Tabella2026[[#This Row],[POP_2024]]/SUM(Tabella2026[POP_2024])</f>
        <v>9.3818714149545068E-6</v>
      </c>
      <c r="L6844" s="3">
        <f>+Tabella2026[[#This Row],[INCIDENZA POPOLAZIONE]]*(PLAFOND/2)</f>
        <v>2762.0159081590455</v>
      </c>
      <c r="M6844" s="3">
        <f>+IFERROR(Tabella2026[[#This Row],[reddito_2024]]/Tabella2026[[#This Row],[POP_2024]],"")</f>
        <v>18043.60397830018</v>
      </c>
      <c r="N6844" s="3">
        <f>+IF(Tabella2026[[#This Row],[REDDITO COMPLESSIVO PROCAPITE]]&lt;media_aggr_reddito_pc,(media_aggr_reddito_pc-Tabella2026[[#This Row],[REDDITO COMPLESSIVO PROCAPITE]]),0)</f>
        <v>0</v>
      </c>
      <c r="O6844" s="3">
        <f>+Tabella2026[[#This Row],[DIFFERENZA REDDITO INFERIORE ALLA MEDIA DALLA MEDIA]]*Tabella2026[[#This Row],[POP_2024]]</f>
        <v>0</v>
      </c>
      <c r="P6844" s="3">
        <f>+Tabella2026[[#This Row],[POPOLAZIONE PER DIFFERENZA ]]/SUM(Tabella2026[[POPOLAZIONE PER DIFFERENZA ]])</f>
        <v>0</v>
      </c>
      <c r="Q6844" s="3">
        <f>+Tabella2026[[#This Row],[INCIDENZA POPOLAZIONE PER DIFFERENZA]]*(PLAFOND-SUM(Tabella2026[CONTRIBUTO SULLA BASE DELLA POPOLAZIONE]))</f>
        <v>0</v>
      </c>
      <c r="R6844" s="3">
        <f>+Tabella2026[[#This Row],[CONTRIBUTO SULLA BASE DELLA POPOLAZIONE]]+Tabella2026[[#This Row],[CONTRIBUTO SULLA BASE DEL REDDITO]]</f>
        <v>2762.0159081590455</v>
      </c>
      <c r="S6844" s="3">
        <f>+Tabella2026[[#This Row],[CONTRIBUTO TOTALE]]/(PLAFOND/N_TESSERE)</f>
        <v>5.5240318163180913</v>
      </c>
      <c r="T6844" s="3">
        <f>+MAX(CEILING(Tabella2026[[#This Row],[preDEF1]],1),1)</f>
        <v>6</v>
      </c>
      <c r="U684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44" s="21">
        <f>+Tabella2026[[#This Row],[DEF - n. card]]*(PLAFOND/N_TESSERE)</f>
        <v>3000</v>
      </c>
      <c r="W6844" s="18"/>
    </row>
    <row r="6845" spans="2:23" x14ac:dyDescent="0.25">
      <c r="B6845" s="1" t="s">
        <v>13619</v>
      </c>
      <c r="C6845" s="2">
        <v>17140</v>
      </c>
      <c r="D6845" s="1" t="s">
        <v>13620</v>
      </c>
      <c r="E6845" s="1" t="s">
        <v>12</v>
      </c>
      <c r="F6845" s="1" t="s">
        <v>50</v>
      </c>
      <c r="G6845" s="1" t="s">
        <v>11807</v>
      </c>
      <c r="H6845" s="1" t="s">
        <v>15835</v>
      </c>
      <c r="I6845" s="5">
        <v>553</v>
      </c>
      <c r="J6845" s="5">
        <v>8628118</v>
      </c>
      <c r="K6845" s="3">
        <f>+Tabella2026[[#This Row],[POP_2024]]/SUM(Tabella2026[POP_2024])</f>
        <v>9.3818714149545068E-6</v>
      </c>
      <c r="L6845" s="3">
        <f>+Tabella2026[[#This Row],[INCIDENZA POPOLAZIONE]]*(PLAFOND/2)</f>
        <v>2762.0159081590455</v>
      </c>
      <c r="M6845" s="3">
        <f>+IFERROR(Tabella2026[[#This Row],[reddito_2024]]/Tabella2026[[#This Row],[POP_2024]],"")</f>
        <v>15602.38336347197</v>
      </c>
      <c r="N6845" s="3">
        <f>+IF(Tabella2026[[#This Row],[REDDITO COMPLESSIVO PROCAPITE]]&lt;media_aggr_reddito_pc,(media_aggr_reddito_pc-Tabella2026[[#This Row],[REDDITO COMPLESSIVO PROCAPITE]]),0)</f>
        <v>2222.6826991367707</v>
      </c>
      <c r="O6845" s="3">
        <f>+Tabella2026[[#This Row],[DIFFERENZA REDDITO INFERIORE ALLA MEDIA DALLA MEDIA]]*Tabella2026[[#This Row],[POP_2024]]</f>
        <v>1229143.5326226342</v>
      </c>
      <c r="P6845" s="3">
        <f>+Tabella2026[[#This Row],[POPOLAZIONE PER DIFFERENZA ]]/SUM(Tabella2026[[POPOLAZIONE PER DIFFERENZA ]])</f>
        <v>1.0904741470332889E-5</v>
      </c>
      <c r="Q6845" s="3">
        <f>+Tabella2026[[#This Row],[INCIDENZA POPOLAZIONE PER DIFFERENZA]]*(PLAFOND-SUM(Tabella2026[CONTRIBUTO SULLA BASE DELLA POPOLAZIONE]))</f>
        <v>3210.3477103099126</v>
      </c>
      <c r="R6845" s="3">
        <f>+Tabella2026[[#This Row],[CONTRIBUTO SULLA BASE DELLA POPOLAZIONE]]+Tabella2026[[#This Row],[CONTRIBUTO SULLA BASE DEL REDDITO]]</f>
        <v>5972.3636184689585</v>
      </c>
      <c r="S6845" s="3">
        <f>+Tabella2026[[#This Row],[CONTRIBUTO TOTALE]]/(PLAFOND/N_TESSERE)</f>
        <v>11.944727236937917</v>
      </c>
      <c r="T6845" s="3">
        <f>+MAX(CEILING(Tabella2026[[#This Row],[preDEF1]],1),1)</f>
        <v>12</v>
      </c>
      <c r="U6845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845" s="21">
        <f>+Tabella2026[[#This Row],[DEF - n. card]]*(PLAFOND/N_TESSERE)</f>
        <v>6000</v>
      </c>
      <c r="W6845" s="18"/>
    </row>
    <row r="6846" spans="2:23" x14ac:dyDescent="0.25">
      <c r="B6846" s="1" t="s">
        <v>13767</v>
      </c>
      <c r="C6846" s="2">
        <v>57056</v>
      </c>
      <c r="D6846" s="1" t="s">
        <v>13768</v>
      </c>
      <c r="E6846" s="1" t="s">
        <v>8</v>
      </c>
      <c r="F6846" s="1" t="s">
        <v>377</v>
      </c>
      <c r="G6846" s="1" t="s">
        <v>11807</v>
      </c>
      <c r="H6846" s="1" t="s">
        <v>15834</v>
      </c>
      <c r="I6846" s="5">
        <v>553</v>
      </c>
      <c r="J6846" s="5">
        <v>8203460</v>
      </c>
      <c r="K6846" s="3">
        <f>+Tabella2026[[#This Row],[POP_2024]]/SUM(Tabella2026[POP_2024])</f>
        <v>9.3818714149545068E-6</v>
      </c>
      <c r="L6846" s="3">
        <f>+Tabella2026[[#This Row],[INCIDENZA POPOLAZIONE]]*(PLAFOND/2)</f>
        <v>2762.0159081590455</v>
      </c>
      <c r="M6846" s="3">
        <f>+IFERROR(Tabella2026[[#This Row],[reddito_2024]]/Tabella2026[[#This Row],[POP_2024]],"")</f>
        <v>14834.466546112115</v>
      </c>
      <c r="N6846" s="3">
        <f>+IF(Tabella2026[[#This Row],[REDDITO COMPLESSIVO PROCAPITE]]&lt;media_aggr_reddito_pc,(media_aggr_reddito_pc-Tabella2026[[#This Row],[REDDITO COMPLESSIVO PROCAPITE]]),0)</f>
        <v>2990.5995164966262</v>
      </c>
      <c r="O6846" s="3">
        <f>+Tabella2026[[#This Row],[DIFFERENZA REDDITO INFERIORE ALLA MEDIA DALLA MEDIA]]*Tabella2026[[#This Row],[POP_2024]]</f>
        <v>1653801.5326226342</v>
      </c>
      <c r="P6846" s="3">
        <f>+Tabella2026[[#This Row],[POPOLAZIONE PER DIFFERENZA ]]/SUM(Tabella2026[[POPOLAZIONE PER DIFFERENZA ]])</f>
        <v>1.4672231255214135E-5</v>
      </c>
      <c r="Q6846" s="3">
        <f>+Tabella2026[[#This Row],[INCIDENZA POPOLAZIONE PER DIFFERENZA]]*(PLAFOND-SUM(Tabella2026[CONTRIBUTO SULLA BASE DELLA POPOLAZIONE]))</f>
        <v>4319.4938773616177</v>
      </c>
      <c r="R6846" s="3">
        <f>+Tabella2026[[#This Row],[CONTRIBUTO SULLA BASE DELLA POPOLAZIONE]]+Tabella2026[[#This Row],[CONTRIBUTO SULLA BASE DEL REDDITO]]</f>
        <v>7081.5097855206632</v>
      </c>
      <c r="S6846" s="3">
        <f>+Tabella2026[[#This Row],[CONTRIBUTO TOTALE]]/(PLAFOND/N_TESSERE)</f>
        <v>14.163019571041326</v>
      </c>
      <c r="T6846" s="3">
        <f>+MAX(CEILING(Tabella2026[[#This Row],[preDEF1]],1),1)</f>
        <v>15</v>
      </c>
      <c r="U6846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846" s="21">
        <f>+Tabella2026[[#This Row],[DEF - n. card]]*(PLAFOND/N_TESSERE)</f>
        <v>7500</v>
      </c>
      <c r="W6846" s="18"/>
    </row>
    <row r="6847" spans="2:23" x14ac:dyDescent="0.25">
      <c r="B6847" s="1" t="s">
        <v>13765</v>
      </c>
      <c r="C6847" s="2">
        <v>18130</v>
      </c>
      <c r="D6847" s="1" t="s">
        <v>13766</v>
      </c>
      <c r="E6847" s="1" t="s">
        <v>12</v>
      </c>
      <c r="F6847" s="1" t="s">
        <v>195</v>
      </c>
      <c r="G6847" s="1" t="s">
        <v>11807</v>
      </c>
      <c r="H6847" s="1" t="s">
        <v>15835</v>
      </c>
      <c r="I6847" s="5">
        <v>553</v>
      </c>
      <c r="J6847" s="5">
        <v>9120229</v>
      </c>
      <c r="K6847" s="3">
        <f>+Tabella2026[[#This Row],[POP_2024]]/SUM(Tabella2026[POP_2024])</f>
        <v>9.3818714149545068E-6</v>
      </c>
      <c r="L6847" s="3">
        <f>+Tabella2026[[#This Row],[INCIDENZA POPOLAZIONE]]*(PLAFOND/2)</f>
        <v>2762.0159081590455</v>
      </c>
      <c r="M6847" s="3">
        <f>+IFERROR(Tabella2026[[#This Row],[reddito_2024]]/Tabella2026[[#This Row],[POP_2024]],"")</f>
        <v>16492.276672694396</v>
      </c>
      <c r="N6847" s="3">
        <f>+IF(Tabella2026[[#This Row],[REDDITO COMPLESSIVO PROCAPITE]]&lt;media_aggr_reddito_pc,(media_aggr_reddito_pc-Tabella2026[[#This Row],[REDDITO COMPLESSIVO PROCAPITE]]),0)</f>
        <v>1332.7893899143455</v>
      </c>
      <c r="O6847" s="3">
        <f>+Tabella2026[[#This Row],[DIFFERENZA REDDITO INFERIORE ALLA MEDIA DALLA MEDIA]]*Tabella2026[[#This Row],[POP_2024]]</f>
        <v>737032.53262263304</v>
      </c>
      <c r="P6847" s="3">
        <f>+Tabella2026[[#This Row],[POPOLAZIONE PER DIFFERENZA ]]/SUM(Tabella2026[[POPOLAZIONE PER DIFFERENZA ]])</f>
        <v>6.5388207399387843E-6</v>
      </c>
      <c r="Q6847" s="3">
        <f>+Tabella2026[[#This Row],[INCIDENZA POPOLAZIONE PER DIFFERENZA]]*(PLAFOND-SUM(Tabella2026[CONTRIBUTO SULLA BASE DELLA POPOLAZIONE]))</f>
        <v>1925.0239217224309</v>
      </c>
      <c r="R6847" s="3">
        <f>+Tabella2026[[#This Row],[CONTRIBUTO SULLA BASE DELLA POPOLAZIONE]]+Tabella2026[[#This Row],[CONTRIBUTO SULLA BASE DEL REDDITO]]</f>
        <v>4687.0398298814762</v>
      </c>
      <c r="S6847" s="3">
        <f>+Tabella2026[[#This Row],[CONTRIBUTO TOTALE]]/(PLAFOND/N_TESSERE)</f>
        <v>9.3740796597629519</v>
      </c>
      <c r="T6847" s="3">
        <f>+MAX(CEILING(Tabella2026[[#This Row],[preDEF1]],1),1)</f>
        <v>10</v>
      </c>
      <c r="U6847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847" s="21">
        <f>+Tabella2026[[#This Row],[DEF - n. card]]*(PLAFOND/N_TESSERE)</f>
        <v>5000</v>
      </c>
      <c r="W6847" s="18"/>
    </row>
    <row r="6848" spans="2:23" x14ac:dyDescent="0.25">
      <c r="B6848" s="1" t="s">
        <v>13623</v>
      </c>
      <c r="C6848" s="2">
        <v>4035</v>
      </c>
      <c r="D6848" s="1" t="s">
        <v>13624</v>
      </c>
      <c r="E6848" s="1" t="s">
        <v>18</v>
      </c>
      <c r="F6848" s="1" t="s">
        <v>263</v>
      </c>
      <c r="G6848" s="1" t="s">
        <v>11807</v>
      </c>
      <c r="H6848" s="1" t="s">
        <v>15835</v>
      </c>
      <c r="I6848" s="5">
        <v>552</v>
      </c>
      <c r="J6848" s="5">
        <v>10971948</v>
      </c>
      <c r="K6848" s="3">
        <f>+Tabella2026[[#This Row],[POP_2024]]/SUM(Tabella2026[POP_2024])</f>
        <v>9.3649060055242088E-6</v>
      </c>
      <c r="L6848" s="3">
        <f>+Tabella2026[[#This Row],[INCIDENZA POPOLAZIONE]]*(PLAFOND/2)</f>
        <v>2757.0213043468229</v>
      </c>
      <c r="M6848" s="3">
        <f>+IFERROR(Tabella2026[[#This Row],[reddito_2024]]/Tabella2026[[#This Row],[POP_2024]],"")</f>
        <v>19876.717391304348</v>
      </c>
      <c r="N6848" s="3">
        <f>+IF(Tabella2026[[#This Row],[REDDITO COMPLESSIVO PROCAPITE]]&lt;media_aggr_reddito_pc,(media_aggr_reddito_pc-Tabella2026[[#This Row],[REDDITO COMPLESSIVO PROCAPITE]]),0)</f>
        <v>0</v>
      </c>
      <c r="O6848" s="3">
        <f>+Tabella2026[[#This Row],[DIFFERENZA REDDITO INFERIORE ALLA MEDIA DALLA MEDIA]]*Tabella2026[[#This Row],[POP_2024]]</f>
        <v>0</v>
      </c>
      <c r="P6848" s="3">
        <f>+Tabella2026[[#This Row],[POPOLAZIONE PER DIFFERENZA ]]/SUM(Tabella2026[[POPOLAZIONE PER DIFFERENZA ]])</f>
        <v>0</v>
      </c>
      <c r="Q6848" s="3">
        <f>+Tabella2026[[#This Row],[INCIDENZA POPOLAZIONE PER DIFFERENZA]]*(PLAFOND-SUM(Tabella2026[CONTRIBUTO SULLA BASE DELLA POPOLAZIONE]))</f>
        <v>0</v>
      </c>
      <c r="R6848" s="3">
        <f>+Tabella2026[[#This Row],[CONTRIBUTO SULLA BASE DELLA POPOLAZIONE]]+Tabella2026[[#This Row],[CONTRIBUTO SULLA BASE DEL REDDITO]]</f>
        <v>2757.0213043468229</v>
      </c>
      <c r="S6848" s="3">
        <f>+Tabella2026[[#This Row],[CONTRIBUTO TOTALE]]/(PLAFOND/N_TESSERE)</f>
        <v>5.5140426086936456</v>
      </c>
      <c r="T6848" s="3">
        <f>+MAX(CEILING(Tabella2026[[#This Row],[preDEF1]],1),1)</f>
        <v>6</v>
      </c>
      <c r="U6848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48" s="21">
        <f>+Tabella2026[[#This Row],[DEF - n. card]]*(PLAFOND/N_TESSERE)</f>
        <v>3000</v>
      </c>
      <c r="W6848" s="18"/>
    </row>
    <row r="6849" spans="2:23" x14ac:dyDescent="0.25">
      <c r="B6849" s="1" t="s">
        <v>13565</v>
      </c>
      <c r="C6849" s="2">
        <v>109003</v>
      </c>
      <c r="D6849" s="1" t="s">
        <v>13566</v>
      </c>
      <c r="E6849" s="1" t="s">
        <v>117</v>
      </c>
      <c r="F6849" s="1" t="s">
        <v>506</v>
      </c>
      <c r="G6849" s="1" t="s">
        <v>11807</v>
      </c>
      <c r="H6849" s="1" t="s">
        <v>15834</v>
      </c>
      <c r="I6849" s="5">
        <v>550</v>
      </c>
      <c r="J6849" s="5">
        <v>6956815</v>
      </c>
      <c r="K6849" s="3">
        <f>+Tabella2026[[#This Row],[POP_2024]]/SUM(Tabella2026[POP_2024])</f>
        <v>9.3309751866636144E-6</v>
      </c>
      <c r="L6849" s="3">
        <f>+Tabella2026[[#This Row],[INCIDENZA POPOLAZIONE]]*(PLAFOND/2)</f>
        <v>2747.0320967223779</v>
      </c>
      <c r="M6849" s="3">
        <f>+IFERROR(Tabella2026[[#This Row],[reddito_2024]]/Tabella2026[[#This Row],[POP_2024]],"")</f>
        <v>12648.754545454545</v>
      </c>
      <c r="N6849" s="3">
        <f>+IF(Tabella2026[[#This Row],[REDDITO COMPLESSIVO PROCAPITE]]&lt;media_aggr_reddito_pc,(media_aggr_reddito_pc-Tabella2026[[#This Row],[REDDITO COMPLESSIVO PROCAPITE]]),0)</f>
        <v>5176.3115171541958</v>
      </c>
      <c r="O6849" s="3">
        <f>+Tabella2026[[#This Row],[DIFFERENZA REDDITO INFERIORE ALLA MEDIA DALLA MEDIA]]*Tabella2026[[#This Row],[POP_2024]]</f>
        <v>2846971.3344348078</v>
      </c>
      <c r="P6849" s="3">
        <f>+Tabella2026[[#This Row],[POPOLAZIONE PER DIFFERENZA ]]/SUM(Tabella2026[[POPOLAZIONE PER DIFFERENZA ]])</f>
        <v>2.5257820223174579E-5</v>
      </c>
      <c r="Q6849" s="3">
        <f>+Tabella2026[[#This Row],[INCIDENZA POPOLAZIONE PER DIFFERENZA]]*(PLAFOND-SUM(Tabella2026[CONTRIBUTO SULLA BASE DELLA POPOLAZIONE]))</f>
        <v>7435.8833303374586</v>
      </c>
      <c r="R6849" s="3">
        <f>+Tabella2026[[#This Row],[CONTRIBUTO SULLA BASE DELLA POPOLAZIONE]]+Tabella2026[[#This Row],[CONTRIBUTO SULLA BASE DEL REDDITO]]</f>
        <v>10182.915427059837</v>
      </c>
      <c r="S6849" s="3">
        <f>+Tabella2026[[#This Row],[CONTRIBUTO TOTALE]]/(PLAFOND/N_TESSERE)</f>
        <v>20.365830854119675</v>
      </c>
      <c r="T6849" s="3">
        <f>+MAX(CEILING(Tabella2026[[#This Row],[preDEF1]],1),1)</f>
        <v>21</v>
      </c>
      <c r="U6849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849" s="21">
        <f>+Tabella2026[[#This Row],[DEF - n. card]]*(PLAFOND/N_TESSERE)</f>
        <v>10500</v>
      </c>
      <c r="W6849" s="18"/>
    </row>
    <row r="6850" spans="2:23" x14ac:dyDescent="0.25">
      <c r="B6850" s="1" t="s">
        <v>13611</v>
      </c>
      <c r="C6850" s="2">
        <v>78113</v>
      </c>
      <c r="D6850" s="1" t="s">
        <v>13612</v>
      </c>
      <c r="E6850" s="1" t="s">
        <v>61</v>
      </c>
      <c r="F6850" s="1" t="s">
        <v>178</v>
      </c>
      <c r="G6850" s="1" t="s">
        <v>11807</v>
      </c>
      <c r="H6850" s="1" t="s">
        <v>15836</v>
      </c>
      <c r="I6850" s="5">
        <v>550</v>
      </c>
      <c r="J6850" s="5">
        <v>5175517</v>
      </c>
      <c r="K6850" s="3">
        <f>+Tabella2026[[#This Row],[POP_2024]]/SUM(Tabella2026[POP_2024])</f>
        <v>9.3309751866636144E-6</v>
      </c>
      <c r="L6850" s="3">
        <f>+Tabella2026[[#This Row],[INCIDENZA POPOLAZIONE]]*(PLAFOND/2)</f>
        <v>2747.0320967223779</v>
      </c>
      <c r="M6850" s="3">
        <f>+IFERROR(Tabella2026[[#This Row],[reddito_2024]]/Tabella2026[[#This Row],[POP_2024]],"")</f>
        <v>9410.0309090909086</v>
      </c>
      <c r="N6850" s="3">
        <f>+IF(Tabella2026[[#This Row],[REDDITO COMPLESSIVO PROCAPITE]]&lt;media_aggr_reddito_pc,(media_aggr_reddito_pc-Tabella2026[[#This Row],[REDDITO COMPLESSIVO PROCAPITE]]),0)</f>
        <v>8415.0351535178324</v>
      </c>
      <c r="O6850" s="3">
        <f>+Tabella2026[[#This Row],[DIFFERENZA REDDITO INFERIORE ALLA MEDIA DALLA MEDIA]]*Tabella2026[[#This Row],[POP_2024]]</f>
        <v>4628269.3344348082</v>
      </c>
      <c r="P6850" s="3">
        <f>+Tabella2026[[#This Row],[POPOLAZIONE PER DIFFERENZA ]]/SUM(Tabella2026[[POPOLAZIONE PER DIFFERENZA ]])</f>
        <v>4.106117732189731E-5</v>
      </c>
      <c r="Q6850" s="3">
        <f>+Tabella2026[[#This Row],[INCIDENZA POPOLAZIONE PER DIFFERENZA]]*(PLAFOND-SUM(Tabella2026[CONTRIBUTO SULLA BASE DELLA POPOLAZIONE]))</f>
        <v>12088.379807683626</v>
      </c>
      <c r="R6850" s="3">
        <f>+Tabella2026[[#This Row],[CONTRIBUTO SULLA BASE DELLA POPOLAZIONE]]+Tabella2026[[#This Row],[CONTRIBUTO SULLA BASE DEL REDDITO]]</f>
        <v>14835.411904406004</v>
      </c>
      <c r="S6850" s="3">
        <f>+Tabella2026[[#This Row],[CONTRIBUTO TOTALE]]/(PLAFOND/N_TESSERE)</f>
        <v>29.67082380881201</v>
      </c>
      <c r="T6850" s="3">
        <f>+MAX(CEILING(Tabella2026[[#This Row],[preDEF1]],1),1)</f>
        <v>30</v>
      </c>
      <c r="U6850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850" s="21">
        <f>+Tabella2026[[#This Row],[DEF - n. card]]*(PLAFOND/N_TESSERE)</f>
        <v>15000</v>
      </c>
      <c r="W6850" s="18"/>
    </row>
    <row r="6851" spans="2:23" x14ac:dyDescent="0.25">
      <c r="B6851" s="1" t="s">
        <v>13575</v>
      </c>
      <c r="C6851" s="2">
        <v>70001</v>
      </c>
      <c r="D6851" s="1" t="s">
        <v>13576</v>
      </c>
      <c r="E6851" s="1" t="s">
        <v>345</v>
      </c>
      <c r="F6851" s="1" t="s">
        <v>344</v>
      </c>
      <c r="G6851" s="1" t="s">
        <v>11807</v>
      </c>
      <c r="H6851" s="1" t="s">
        <v>15836</v>
      </c>
      <c r="I6851" s="5">
        <v>549</v>
      </c>
      <c r="J6851" s="5">
        <v>6250554</v>
      </c>
      <c r="K6851" s="3">
        <f>+Tabella2026[[#This Row],[POP_2024]]/SUM(Tabella2026[POP_2024])</f>
        <v>9.3140097772333164E-6</v>
      </c>
      <c r="L6851" s="3">
        <f>+Tabella2026[[#This Row],[INCIDENZA POPOLAZIONE]]*(PLAFOND/2)</f>
        <v>2742.0374929101554</v>
      </c>
      <c r="M6851" s="3">
        <f>+IFERROR(Tabella2026[[#This Row],[reddito_2024]]/Tabella2026[[#This Row],[POP_2024]],"")</f>
        <v>11385.344262295082</v>
      </c>
      <c r="N6851" s="3">
        <f>+IF(Tabella2026[[#This Row],[REDDITO COMPLESSIVO PROCAPITE]]&lt;media_aggr_reddito_pc,(media_aggr_reddito_pc-Tabella2026[[#This Row],[REDDITO COMPLESSIVO PROCAPITE]]),0)</f>
        <v>6439.7218003136586</v>
      </c>
      <c r="O6851" s="3">
        <f>+Tabella2026[[#This Row],[DIFFERENZA REDDITO INFERIORE ALLA MEDIA DALLA MEDIA]]*Tabella2026[[#This Row],[POP_2024]]</f>
        <v>3535407.2683721986</v>
      </c>
      <c r="P6851" s="3">
        <f>+Tabella2026[[#This Row],[POPOLAZIONE PER DIFFERENZA ]]/SUM(Tabella2026[[POPOLAZIONE PER DIFFERENZA ]])</f>
        <v>3.1365500635775547E-5</v>
      </c>
      <c r="Q6851" s="3">
        <f>+Tabella2026[[#This Row],[INCIDENZA POPOLAZIONE PER DIFFERENZA]]*(PLAFOND-SUM(Tabella2026[CONTRIBUTO SULLA BASE DELLA POPOLAZIONE]))</f>
        <v>9233.9798630468813</v>
      </c>
      <c r="R6851" s="3">
        <f>+Tabella2026[[#This Row],[CONTRIBUTO SULLA BASE DELLA POPOLAZIONE]]+Tabella2026[[#This Row],[CONTRIBUTO SULLA BASE DEL REDDITO]]</f>
        <v>11976.017355957036</v>
      </c>
      <c r="S6851" s="3">
        <f>+Tabella2026[[#This Row],[CONTRIBUTO TOTALE]]/(PLAFOND/N_TESSERE)</f>
        <v>23.95203471191407</v>
      </c>
      <c r="T6851" s="3">
        <f>+MAX(CEILING(Tabella2026[[#This Row],[preDEF1]],1),1)</f>
        <v>24</v>
      </c>
      <c r="U6851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851" s="21">
        <f>+Tabella2026[[#This Row],[DEF - n. card]]*(PLAFOND/N_TESSERE)</f>
        <v>12000</v>
      </c>
      <c r="W6851" s="18"/>
    </row>
    <row r="6852" spans="2:23" x14ac:dyDescent="0.25">
      <c r="B6852" s="1" t="s">
        <v>13834</v>
      </c>
      <c r="C6852" s="2">
        <v>18003</v>
      </c>
      <c r="D6852" s="1" t="s">
        <v>13835</v>
      </c>
      <c r="E6852" s="1" t="s">
        <v>12</v>
      </c>
      <c r="F6852" s="1" t="s">
        <v>195</v>
      </c>
      <c r="G6852" s="1" t="s">
        <v>11807</v>
      </c>
      <c r="H6852" s="1" t="s">
        <v>15835</v>
      </c>
      <c r="I6852" s="5">
        <v>548</v>
      </c>
      <c r="J6852" s="5">
        <v>9788672</v>
      </c>
      <c r="K6852" s="3">
        <f>+Tabella2026[[#This Row],[POP_2024]]/SUM(Tabella2026[POP_2024])</f>
        <v>9.2970443678030184E-6</v>
      </c>
      <c r="L6852" s="3">
        <f>+Tabella2026[[#This Row],[INCIDENZA POPOLAZIONE]]*(PLAFOND/2)</f>
        <v>2737.0428890979329</v>
      </c>
      <c r="M6852" s="3">
        <f>+IFERROR(Tabella2026[[#This Row],[reddito_2024]]/Tabella2026[[#This Row],[POP_2024]],"")</f>
        <v>17862.5401459854</v>
      </c>
      <c r="N6852" s="3">
        <f>+IF(Tabella2026[[#This Row],[REDDITO COMPLESSIVO PROCAPITE]]&lt;media_aggr_reddito_pc,(media_aggr_reddito_pc-Tabella2026[[#This Row],[REDDITO COMPLESSIVO PROCAPITE]]),0)</f>
        <v>0</v>
      </c>
      <c r="O6852" s="3">
        <f>+Tabella2026[[#This Row],[DIFFERENZA REDDITO INFERIORE ALLA MEDIA DALLA MEDIA]]*Tabella2026[[#This Row],[POP_2024]]</f>
        <v>0</v>
      </c>
      <c r="P6852" s="3">
        <f>+Tabella2026[[#This Row],[POPOLAZIONE PER DIFFERENZA ]]/SUM(Tabella2026[[POPOLAZIONE PER DIFFERENZA ]])</f>
        <v>0</v>
      </c>
      <c r="Q6852" s="3">
        <f>+Tabella2026[[#This Row],[INCIDENZA POPOLAZIONE PER DIFFERENZA]]*(PLAFOND-SUM(Tabella2026[CONTRIBUTO SULLA BASE DELLA POPOLAZIONE]))</f>
        <v>0</v>
      </c>
      <c r="R6852" s="3">
        <f>+Tabella2026[[#This Row],[CONTRIBUTO SULLA BASE DELLA POPOLAZIONE]]+Tabella2026[[#This Row],[CONTRIBUTO SULLA BASE DEL REDDITO]]</f>
        <v>2737.0428890979329</v>
      </c>
      <c r="S6852" s="3">
        <f>+Tabella2026[[#This Row],[CONTRIBUTO TOTALE]]/(PLAFOND/N_TESSERE)</f>
        <v>5.4740857781958656</v>
      </c>
      <c r="T6852" s="3">
        <f>+MAX(CEILING(Tabella2026[[#This Row],[preDEF1]],1),1)</f>
        <v>6</v>
      </c>
      <c r="U6852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52" s="21">
        <f>+Tabella2026[[#This Row],[DEF - n. card]]*(PLAFOND/N_TESSERE)</f>
        <v>3000</v>
      </c>
      <c r="W6852" s="18"/>
    </row>
    <row r="6853" spans="2:23" x14ac:dyDescent="0.25">
      <c r="B6853" s="1" t="s">
        <v>13637</v>
      </c>
      <c r="C6853" s="2">
        <v>9007</v>
      </c>
      <c r="D6853" s="1" t="s">
        <v>13638</v>
      </c>
      <c r="E6853" s="1" t="s">
        <v>24</v>
      </c>
      <c r="F6853" s="1" t="s">
        <v>246</v>
      </c>
      <c r="G6853" s="1" t="s">
        <v>11807</v>
      </c>
      <c r="H6853" s="1" t="s">
        <v>15835</v>
      </c>
      <c r="I6853" s="5">
        <v>548</v>
      </c>
      <c r="J6853" s="5">
        <v>8476813</v>
      </c>
      <c r="K6853" s="3">
        <f>+Tabella2026[[#This Row],[POP_2024]]/SUM(Tabella2026[POP_2024])</f>
        <v>9.2970443678030184E-6</v>
      </c>
      <c r="L6853" s="3">
        <f>+Tabella2026[[#This Row],[INCIDENZA POPOLAZIONE]]*(PLAFOND/2)</f>
        <v>2737.0428890979329</v>
      </c>
      <c r="M6853" s="3">
        <f>+IFERROR(Tabella2026[[#This Row],[reddito_2024]]/Tabella2026[[#This Row],[POP_2024]],"")</f>
        <v>15468.636861313869</v>
      </c>
      <c r="N6853" s="3">
        <f>+IF(Tabella2026[[#This Row],[REDDITO COMPLESSIVO PROCAPITE]]&lt;media_aggr_reddito_pc,(media_aggr_reddito_pc-Tabella2026[[#This Row],[REDDITO COMPLESSIVO PROCAPITE]]),0)</f>
        <v>2356.4292012948717</v>
      </c>
      <c r="O6853" s="3">
        <f>+Tabella2026[[#This Row],[DIFFERENZA REDDITO INFERIORE ALLA MEDIA DALLA MEDIA]]*Tabella2026[[#This Row],[POP_2024]]</f>
        <v>1291323.2023095898</v>
      </c>
      <c r="P6853" s="3">
        <f>+Tabella2026[[#This Row],[POPOLAZIONE PER DIFFERENZA ]]/SUM(Tabella2026[[POPOLAZIONE PER DIFFERENZA ]])</f>
        <v>1.1456388372953104E-5</v>
      </c>
      <c r="Q6853" s="3">
        <f>+Tabella2026[[#This Row],[INCIDENZA POPOLAZIONE PER DIFFERENZA]]*(PLAFOND-SUM(Tabella2026[CONTRIBUTO SULLA BASE DELLA POPOLAZIONE]))</f>
        <v>3372.7521447061276</v>
      </c>
      <c r="R6853" s="3">
        <f>+Tabella2026[[#This Row],[CONTRIBUTO SULLA BASE DELLA POPOLAZIONE]]+Tabella2026[[#This Row],[CONTRIBUTO SULLA BASE DEL REDDITO]]</f>
        <v>6109.7950338040609</v>
      </c>
      <c r="S6853" s="3">
        <f>+Tabella2026[[#This Row],[CONTRIBUTO TOTALE]]/(PLAFOND/N_TESSERE)</f>
        <v>12.219590067608122</v>
      </c>
      <c r="T6853" s="3">
        <f>+MAX(CEILING(Tabella2026[[#This Row],[preDEF1]],1),1)</f>
        <v>13</v>
      </c>
      <c r="U6853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853" s="21">
        <f>+Tabella2026[[#This Row],[DEF - n. card]]*(PLAFOND/N_TESSERE)</f>
        <v>6500</v>
      </c>
      <c r="W6853" s="18"/>
    </row>
    <row r="6854" spans="2:23" x14ac:dyDescent="0.25">
      <c r="B6854" s="1" t="s">
        <v>13519</v>
      </c>
      <c r="C6854" s="2">
        <v>117021</v>
      </c>
      <c r="D6854" s="1" t="s">
        <v>13520</v>
      </c>
      <c r="E6854" s="1" t="s">
        <v>76</v>
      </c>
      <c r="F6854" s="1" t="s">
        <v>15839</v>
      </c>
      <c r="G6854" s="1" t="s">
        <v>11807</v>
      </c>
      <c r="H6854" s="1" t="s">
        <v>15836</v>
      </c>
      <c r="I6854" s="5">
        <v>548</v>
      </c>
      <c r="J6854" s="5">
        <v>6572456</v>
      </c>
      <c r="K6854" s="3">
        <f>+Tabella2026[[#This Row],[POP_2024]]/SUM(Tabella2026[POP_2024])</f>
        <v>9.2970443678030184E-6</v>
      </c>
      <c r="L6854" s="3">
        <f>+Tabella2026[[#This Row],[INCIDENZA POPOLAZIONE]]*(PLAFOND/2)</f>
        <v>2737.0428890979329</v>
      </c>
      <c r="M6854" s="3">
        <f>+IFERROR(Tabella2026[[#This Row],[reddito_2024]]/Tabella2026[[#This Row],[POP_2024]],"")</f>
        <v>11993.532846715329</v>
      </c>
      <c r="N6854" s="3">
        <f>+IF(Tabella2026[[#This Row],[REDDITO COMPLESSIVO PROCAPITE]]&lt;media_aggr_reddito_pc,(media_aggr_reddito_pc-Tabella2026[[#This Row],[REDDITO COMPLESSIVO PROCAPITE]]),0)</f>
        <v>5831.5332158934125</v>
      </c>
      <c r="O6854" s="3">
        <f>+Tabella2026[[#This Row],[DIFFERENZA REDDITO INFERIORE ALLA MEDIA DALLA MEDIA]]*Tabella2026[[#This Row],[POP_2024]]</f>
        <v>3195680.2023095898</v>
      </c>
      <c r="P6854" s="3">
        <f>+Tabella2026[[#This Row],[POPOLAZIONE PER DIFFERENZA ]]/SUM(Tabella2026[[POPOLAZIONE PER DIFFERENZA ]])</f>
        <v>2.8351502898682272E-5</v>
      </c>
      <c r="Q6854" s="3">
        <f>+Tabella2026[[#This Row],[INCIDENZA POPOLAZIONE PER DIFFERENZA]]*(PLAFOND-SUM(Tabella2026[CONTRIBUTO SULLA BASE DELLA POPOLAZIONE]))</f>
        <v>8346.6611897449202</v>
      </c>
      <c r="R6854" s="3">
        <f>+Tabella2026[[#This Row],[CONTRIBUTO SULLA BASE DELLA POPOLAZIONE]]+Tabella2026[[#This Row],[CONTRIBUTO SULLA BASE DEL REDDITO]]</f>
        <v>11083.704078842853</v>
      </c>
      <c r="S6854" s="3">
        <f>+Tabella2026[[#This Row],[CONTRIBUTO TOTALE]]/(PLAFOND/N_TESSERE)</f>
        <v>22.167408157685706</v>
      </c>
      <c r="T6854" s="3">
        <f>+MAX(CEILING(Tabella2026[[#This Row],[preDEF1]],1),1)</f>
        <v>23</v>
      </c>
      <c r="U6854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854" s="21">
        <f>+Tabella2026[[#This Row],[DEF - n. card]]*(PLAFOND/N_TESSERE)</f>
        <v>11500</v>
      </c>
      <c r="W6854" s="18"/>
    </row>
    <row r="6855" spans="2:23" x14ac:dyDescent="0.25">
      <c r="B6855" s="1" t="s">
        <v>13870</v>
      </c>
      <c r="C6855" s="2">
        <v>97018</v>
      </c>
      <c r="D6855" s="1" t="s">
        <v>13871</v>
      </c>
      <c r="E6855" s="1" t="s">
        <v>12</v>
      </c>
      <c r="F6855" s="1" t="s">
        <v>362</v>
      </c>
      <c r="G6855" s="1" t="s">
        <v>11807</v>
      </c>
      <c r="H6855" s="1" t="s">
        <v>15835</v>
      </c>
      <c r="I6855" s="5">
        <v>547</v>
      </c>
      <c r="J6855" s="5">
        <v>11735532</v>
      </c>
      <c r="K6855" s="3">
        <f>+Tabella2026[[#This Row],[POP_2024]]/SUM(Tabella2026[POP_2024])</f>
        <v>9.280078958372722E-6</v>
      </c>
      <c r="L6855" s="3">
        <f>+Tabella2026[[#This Row],[INCIDENZA POPOLAZIONE]]*(PLAFOND/2)</f>
        <v>2732.0482852857108</v>
      </c>
      <c r="M6855" s="3">
        <f>+IFERROR(Tabella2026[[#This Row],[reddito_2024]]/Tabella2026[[#This Row],[POP_2024]],"")</f>
        <v>21454.354661791589</v>
      </c>
      <c r="N6855" s="3">
        <f>+IF(Tabella2026[[#This Row],[REDDITO COMPLESSIVO PROCAPITE]]&lt;media_aggr_reddito_pc,(media_aggr_reddito_pc-Tabella2026[[#This Row],[REDDITO COMPLESSIVO PROCAPITE]]),0)</f>
        <v>0</v>
      </c>
      <c r="O6855" s="3">
        <f>+Tabella2026[[#This Row],[DIFFERENZA REDDITO INFERIORE ALLA MEDIA DALLA MEDIA]]*Tabella2026[[#This Row],[POP_2024]]</f>
        <v>0</v>
      </c>
      <c r="P6855" s="3">
        <f>+Tabella2026[[#This Row],[POPOLAZIONE PER DIFFERENZA ]]/SUM(Tabella2026[[POPOLAZIONE PER DIFFERENZA ]])</f>
        <v>0</v>
      </c>
      <c r="Q6855" s="3">
        <f>+Tabella2026[[#This Row],[INCIDENZA POPOLAZIONE PER DIFFERENZA]]*(PLAFOND-SUM(Tabella2026[CONTRIBUTO SULLA BASE DELLA POPOLAZIONE]))</f>
        <v>0</v>
      </c>
      <c r="R6855" s="3">
        <f>+Tabella2026[[#This Row],[CONTRIBUTO SULLA BASE DELLA POPOLAZIONE]]+Tabella2026[[#This Row],[CONTRIBUTO SULLA BASE DEL REDDITO]]</f>
        <v>2732.0482852857108</v>
      </c>
      <c r="S6855" s="3">
        <f>+Tabella2026[[#This Row],[CONTRIBUTO TOTALE]]/(PLAFOND/N_TESSERE)</f>
        <v>5.4640965705714217</v>
      </c>
      <c r="T6855" s="3">
        <f>+MAX(CEILING(Tabella2026[[#This Row],[preDEF1]],1),1)</f>
        <v>6</v>
      </c>
      <c r="U6855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55" s="21">
        <f>+Tabella2026[[#This Row],[DEF - n. card]]*(PLAFOND/N_TESSERE)</f>
        <v>3000</v>
      </c>
      <c r="W6855" s="18"/>
    </row>
    <row r="6856" spans="2:23" x14ac:dyDescent="0.25">
      <c r="B6856" s="1" t="s">
        <v>13673</v>
      </c>
      <c r="C6856" s="2">
        <v>30113</v>
      </c>
      <c r="D6856" s="1" t="s">
        <v>13674</v>
      </c>
      <c r="E6856" s="1" t="s">
        <v>48</v>
      </c>
      <c r="F6856" s="1" t="s">
        <v>120</v>
      </c>
      <c r="G6856" s="1" t="s">
        <v>11807</v>
      </c>
      <c r="H6856" s="1" t="s">
        <v>15835</v>
      </c>
      <c r="I6856" s="5">
        <v>547</v>
      </c>
      <c r="J6856" s="5">
        <v>8812665</v>
      </c>
      <c r="K6856" s="3">
        <f>+Tabella2026[[#This Row],[POP_2024]]/SUM(Tabella2026[POP_2024])</f>
        <v>9.280078958372722E-6</v>
      </c>
      <c r="L6856" s="3">
        <f>+Tabella2026[[#This Row],[INCIDENZA POPOLAZIONE]]*(PLAFOND/2)</f>
        <v>2732.0482852857108</v>
      </c>
      <c r="M6856" s="3">
        <f>+IFERROR(Tabella2026[[#This Row],[reddito_2024]]/Tabella2026[[#This Row],[POP_2024]],"")</f>
        <v>16110.904936014625</v>
      </c>
      <c r="N6856" s="3">
        <f>+IF(Tabella2026[[#This Row],[REDDITO COMPLESSIVO PROCAPITE]]&lt;media_aggr_reddito_pc,(media_aggr_reddito_pc-Tabella2026[[#This Row],[REDDITO COMPLESSIVO PROCAPITE]]),0)</f>
        <v>1714.1611265941156</v>
      </c>
      <c r="O6856" s="3">
        <f>+Tabella2026[[#This Row],[DIFFERENZA REDDITO INFERIORE ALLA MEDIA DALLA MEDIA]]*Tabella2026[[#This Row],[POP_2024]]</f>
        <v>937646.13624698122</v>
      </c>
      <c r="P6856" s="3">
        <f>+Tabella2026[[#This Row],[POPOLAZIONE PER DIFFERENZA ]]/SUM(Tabella2026[[POPOLAZIONE PER DIFFERENZA ]])</f>
        <v>8.3186287321653458E-6</v>
      </c>
      <c r="Q6856" s="3">
        <f>+Tabella2026[[#This Row],[INCIDENZA POPOLAZIONE PER DIFFERENZA]]*(PLAFOND-SUM(Tabella2026[CONTRIBUTO SULLA BASE DELLA POPOLAZIONE]))</f>
        <v>2448.9980597779386</v>
      </c>
      <c r="R6856" s="3">
        <f>+Tabella2026[[#This Row],[CONTRIBUTO SULLA BASE DELLA POPOLAZIONE]]+Tabella2026[[#This Row],[CONTRIBUTO SULLA BASE DEL REDDITO]]</f>
        <v>5181.0463450636489</v>
      </c>
      <c r="S6856" s="3">
        <f>+Tabella2026[[#This Row],[CONTRIBUTO TOTALE]]/(PLAFOND/N_TESSERE)</f>
        <v>10.362092690127298</v>
      </c>
      <c r="T6856" s="3">
        <f>+MAX(CEILING(Tabella2026[[#This Row],[preDEF1]],1),1)</f>
        <v>11</v>
      </c>
      <c r="U6856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856" s="21">
        <f>+Tabella2026[[#This Row],[DEF - n. card]]*(PLAFOND/N_TESSERE)</f>
        <v>5500</v>
      </c>
      <c r="W6856" s="18"/>
    </row>
    <row r="6857" spans="2:23" x14ac:dyDescent="0.25">
      <c r="B6857" s="1" t="s">
        <v>13911</v>
      </c>
      <c r="C6857" s="2">
        <v>3164</v>
      </c>
      <c r="D6857" s="1" t="s">
        <v>13912</v>
      </c>
      <c r="E6857" s="1" t="s">
        <v>18</v>
      </c>
      <c r="F6857" s="1" t="s">
        <v>114</v>
      </c>
      <c r="G6857" s="1" t="s">
        <v>11807</v>
      </c>
      <c r="H6857" s="1" t="s">
        <v>15835</v>
      </c>
      <c r="I6857" s="5">
        <v>547</v>
      </c>
      <c r="J6857" s="5">
        <v>8955828</v>
      </c>
      <c r="K6857" s="3">
        <f>+Tabella2026[[#This Row],[POP_2024]]/SUM(Tabella2026[POP_2024])</f>
        <v>9.280078958372722E-6</v>
      </c>
      <c r="L6857" s="3">
        <f>+Tabella2026[[#This Row],[INCIDENZA POPOLAZIONE]]*(PLAFOND/2)</f>
        <v>2732.0482852857108</v>
      </c>
      <c r="M6857" s="3">
        <f>+IFERROR(Tabella2026[[#This Row],[reddito_2024]]/Tabella2026[[#This Row],[POP_2024]],"")</f>
        <v>16372.628884826325</v>
      </c>
      <c r="N6857" s="3">
        <f>+IF(Tabella2026[[#This Row],[REDDITO COMPLESSIVO PROCAPITE]]&lt;media_aggr_reddito_pc,(media_aggr_reddito_pc-Tabella2026[[#This Row],[REDDITO COMPLESSIVO PROCAPITE]]),0)</f>
        <v>1452.4371777824163</v>
      </c>
      <c r="O6857" s="3">
        <f>+Tabella2026[[#This Row],[DIFFERENZA REDDITO INFERIORE ALLA MEDIA DALLA MEDIA]]*Tabella2026[[#This Row],[POP_2024]]</f>
        <v>794483.13624698168</v>
      </c>
      <c r="P6857" s="3">
        <f>+Tabella2026[[#This Row],[POPOLAZIONE PER DIFFERENZA ]]/SUM(Tabella2026[[POPOLAZIONE PER DIFFERENZA ]])</f>
        <v>7.0485122147019938E-6</v>
      </c>
      <c r="Q6857" s="3">
        <f>+Tabella2026[[#This Row],[INCIDENZA POPOLAZIONE PER DIFFERENZA]]*(PLAFOND-SUM(Tabella2026[CONTRIBUTO SULLA BASE DELLA POPOLAZIONE]))</f>
        <v>2075.0767096241143</v>
      </c>
      <c r="R6857" s="3">
        <f>+Tabella2026[[#This Row],[CONTRIBUTO SULLA BASE DELLA POPOLAZIONE]]+Tabella2026[[#This Row],[CONTRIBUTO SULLA BASE DEL REDDITO]]</f>
        <v>4807.1249949098255</v>
      </c>
      <c r="S6857" s="3">
        <f>+Tabella2026[[#This Row],[CONTRIBUTO TOTALE]]/(PLAFOND/N_TESSERE)</f>
        <v>9.6142499898196512</v>
      </c>
      <c r="T6857" s="3">
        <f>+MAX(CEILING(Tabella2026[[#This Row],[preDEF1]],1),1)</f>
        <v>10</v>
      </c>
      <c r="U6857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857" s="21">
        <f>+Tabella2026[[#This Row],[DEF - n. card]]*(PLAFOND/N_TESSERE)</f>
        <v>5000</v>
      </c>
      <c r="W6857" s="18"/>
    </row>
    <row r="6858" spans="2:23" x14ac:dyDescent="0.25">
      <c r="B6858" s="1" t="s">
        <v>13778</v>
      </c>
      <c r="C6858" s="2">
        <v>19013</v>
      </c>
      <c r="D6858" s="1" t="s">
        <v>13779</v>
      </c>
      <c r="E6858" s="1" t="s">
        <v>12</v>
      </c>
      <c r="F6858" s="1" t="s">
        <v>193</v>
      </c>
      <c r="G6858" s="1" t="s">
        <v>11807</v>
      </c>
      <c r="H6858" s="1" t="s">
        <v>15835</v>
      </c>
      <c r="I6858" s="5">
        <v>546</v>
      </c>
      <c r="J6858" s="5">
        <v>10754257</v>
      </c>
      <c r="K6858" s="3">
        <f>+Tabella2026[[#This Row],[POP_2024]]/SUM(Tabella2026[POP_2024])</f>
        <v>9.263113548942424E-6</v>
      </c>
      <c r="L6858" s="3">
        <f>+Tabella2026[[#This Row],[INCIDENZA POPOLAZIONE]]*(PLAFOND/2)</f>
        <v>2727.0536814734878</v>
      </c>
      <c r="M6858" s="3">
        <f>+IFERROR(Tabella2026[[#This Row],[reddito_2024]]/Tabella2026[[#This Row],[POP_2024]],"")</f>
        <v>19696.441391941393</v>
      </c>
      <c r="N6858" s="3">
        <f>+IF(Tabella2026[[#This Row],[REDDITO COMPLESSIVO PROCAPITE]]&lt;media_aggr_reddito_pc,(media_aggr_reddito_pc-Tabella2026[[#This Row],[REDDITO COMPLESSIVO PROCAPITE]]),0)</f>
        <v>0</v>
      </c>
      <c r="O6858" s="3">
        <f>+Tabella2026[[#This Row],[DIFFERENZA REDDITO INFERIORE ALLA MEDIA DALLA MEDIA]]*Tabella2026[[#This Row],[POP_2024]]</f>
        <v>0</v>
      </c>
      <c r="P6858" s="3">
        <f>+Tabella2026[[#This Row],[POPOLAZIONE PER DIFFERENZA ]]/SUM(Tabella2026[[POPOLAZIONE PER DIFFERENZA ]])</f>
        <v>0</v>
      </c>
      <c r="Q6858" s="3">
        <f>+Tabella2026[[#This Row],[INCIDENZA POPOLAZIONE PER DIFFERENZA]]*(PLAFOND-SUM(Tabella2026[CONTRIBUTO SULLA BASE DELLA POPOLAZIONE]))</f>
        <v>0</v>
      </c>
      <c r="R6858" s="3">
        <f>+Tabella2026[[#This Row],[CONTRIBUTO SULLA BASE DELLA POPOLAZIONE]]+Tabella2026[[#This Row],[CONTRIBUTO SULLA BASE DEL REDDITO]]</f>
        <v>2727.0536814734878</v>
      </c>
      <c r="S6858" s="3">
        <f>+Tabella2026[[#This Row],[CONTRIBUTO TOTALE]]/(PLAFOND/N_TESSERE)</f>
        <v>5.4541073629469761</v>
      </c>
      <c r="T6858" s="3">
        <f>+MAX(CEILING(Tabella2026[[#This Row],[preDEF1]],1),1)</f>
        <v>6</v>
      </c>
      <c r="U6858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58" s="21">
        <f>+Tabella2026[[#This Row],[DEF - n. card]]*(PLAFOND/N_TESSERE)</f>
        <v>3000</v>
      </c>
      <c r="W6858" s="18"/>
    </row>
    <row r="6859" spans="2:23" x14ac:dyDescent="0.25">
      <c r="B6859" s="1" t="s">
        <v>13858</v>
      </c>
      <c r="C6859" s="2">
        <v>3051</v>
      </c>
      <c r="D6859" s="1" t="s">
        <v>13859</v>
      </c>
      <c r="E6859" s="1" t="s">
        <v>18</v>
      </c>
      <c r="F6859" s="1" t="s">
        <v>114</v>
      </c>
      <c r="G6859" s="1" t="s">
        <v>11807</v>
      </c>
      <c r="H6859" s="1" t="s">
        <v>15835</v>
      </c>
      <c r="I6859" s="5">
        <v>546</v>
      </c>
      <c r="J6859" s="5">
        <v>11937118</v>
      </c>
      <c r="K6859" s="3">
        <f>+Tabella2026[[#This Row],[POP_2024]]/SUM(Tabella2026[POP_2024])</f>
        <v>9.263113548942424E-6</v>
      </c>
      <c r="L6859" s="3">
        <f>+Tabella2026[[#This Row],[INCIDENZA POPOLAZIONE]]*(PLAFOND/2)</f>
        <v>2727.0536814734878</v>
      </c>
      <c r="M6859" s="3">
        <f>+IFERROR(Tabella2026[[#This Row],[reddito_2024]]/Tabella2026[[#This Row],[POP_2024]],"")</f>
        <v>21862.853479853478</v>
      </c>
      <c r="N6859" s="3">
        <f>+IF(Tabella2026[[#This Row],[REDDITO COMPLESSIVO PROCAPITE]]&lt;media_aggr_reddito_pc,(media_aggr_reddito_pc-Tabella2026[[#This Row],[REDDITO COMPLESSIVO PROCAPITE]]),0)</f>
        <v>0</v>
      </c>
      <c r="O6859" s="3">
        <f>+Tabella2026[[#This Row],[DIFFERENZA REDDITO INFERIORE ALLA MEDIA DALLA MEDIA]]*Tabella2026[[#This Row],[POP_2024]]</f>
        <v>0</v>
      </c>
      <c r="P6859" s="3">
        <f>+Tabella2026[[#This Row],[POPOLAZIONE PER DIFFERENZA ]]/SUM(Tabella2026[[POPOLAZIONE PER DIFFERENZA ]])</f>
        <v>0</v>
      </c>
      <c r="Q6859" s="3">
        <f>+Tabella2026[[#This Row],[INCIDENZA POPOLAZIONE PER DIFFERENZA]]*(PLAFOND-SUM(Tabella2026[CONTRIBUTO SULLA BASE DELLA POPOLAZIONE]))</f>
        <v>0</v>
      </c>
      <c r="R6859" s="3">
        <f>+Tabella2026[[#This Row],[CONTRIBUTO SULLA BASE DELLA POPOLAZIONE]]+Tabella2026[[#This Row],[CONTRIBUTO SULLA BASE DEL REDDITO]]</f>
        <v>2727.0536814734878</v>
      </c>
      <c r="S6859" s="3">
        <f>+Tabella2026[[#This Row],[CONTRIBUTO TOTALE]]/(PLAFOND/N_TESSERE)</f>
        <v>5.4541073629469761</v>
      </c>
      <c r="T6859" s="3">
        <f>+MAX(CEILING(Tabella2026[[#This Row],[preDEF1]],1),1)</f>
        <v>6</v>
      </c>
      <c r="U6859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59" s="21">
        <f>+Tabella2026[[#This Row],[DEF - n. card]]*(PLAFOND/N_TESSERE)</f>
        <v>3000</v>
      </c>
      <c r="W6859" s="18"/>
    </row>
    <row r="6860" spans="2:23" x14ac:dyDescent="0.25">
      <c r="B6860" s="1" t="s">
        <v>13701</v>
      </c>
      <c r="C6860" s="2">
        <v>116005</v>
      </c>
      <c r="D6860" s="1" t="s">
        <v>13702</v>
      </c>
      <c r="E6860" s="1" t="s">
        <v>76</v>
      </c>
      <c r="F6860" s="1" t="s">
        <v>15840</v>
      </c>
      <c r="G6860" s="1" t="s">
        <v>11807</v>
      </c>
      <c r="H6860" s="1" t="s">
        <v>15836</v>
      </c>
      <c r="I6860" s="5">
        <v>546</v>
      </c>
      <c r="J6860" s="5">
        <v>7008367</v>
      </c>
      <c r="K6860" s="3">
        <f>+Tabella2026[[#This Row],[POP_2024]]/SUM(Tabella2026[POP_2024])</f>
        <v>9.263113548942424E-6</v>
      </c>
      <c r="L6860" s="3">
        <f>+Tabella2026[[#This Row],[INCIDENZA POPOLAZIONE]]*(PLAFOND/2)</f>
        <v>2727.0536814734878</v>
      </c>
      <c r="M6860" s="3">
        <f>+IFERROR(Tabella2026[[#This Row],[reddito_2024]]/Tabella2026[[#This Row],[POP_2024]],"")</f>
        <v>12835.836996336997</v>
      </c>
      <c r="N6860" s="3">
        <f>+IF(Tabella2026[[#This Row],[REDDITO COMPLESSIVO PROCAPITE]]&lt;media_aggr_reddito_pc,(media_aggr_reddito_pc-Tabella2026[[#This Row],[REDDITO COMPLESSIVO PROCAPITE]]),0)</f>
        <v>4989.2290662717442</v>
      </c>
      <c r="O6860" s="3">
        <f>+Tabella2026[[#This Row],[DIFFERENZA REDDITO INFERIORE ALLA MEDIA DALLA MEDIA]]*Tabella2026[[#This Row],[POP_2024]]</f>
        <v>2724119.0701843724</v>
      </c>
      <c r="P6860" s="3">
        <f>+Tabella2026[[#This Row],[POPOLAZIONE PER DIFFERENZA ]]/SUM(Tabella2026[[POPOLAZIONE PER DIFFERENZA ]])</f>
        <v>2.4167896918743609E-5</v>
      </c>
      <c r="Q6860" s="3">
        <f>+Tabella2026[[#This Row],[INCIDENZA POPOLAZIONE PER DIFFERENZA]]*(PLAFOND-SUM(Tabella2026[CONTRIBUTO SULLA BASE DELLA POPOLAZIONE]))</f>
        <v>7115.0107269554583</v>
      </c>
      <c r="R6860" s="3">
        <f>+Tabella2026[[#This Row],[CONTRIBUTO SULLA BASE DELLA POPOLAZIONE]]+Tabella2026[[#This Row],[CONTRIBUTO SULLA BASE DEL REDDITO]]</f>
        <v>9842.0644084289452</v>
      </c>
      <c r="S6860" s="3">
        <f>+Tabella2026[[#This Row],[CONTRIBUTO TOTALE]]/(PLAFOND/N_TESSERE)</f>
        <v>19.684128816857889</v>
      </c>
      <c r="T6860" s="3">
        <f>+MAX(CEILING(Tabella2026[[#This Row],[preDEF1]],1),1)</f>
        <v>20</v>
      </c>
      <c r="U6860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860" s="21">
        <f>+Tabella2026[[#This Row],[DEF - n. card]]*(PLAFOND/N_TESSERE)</f>
        <v>10000</v>
      </c>
      <c r="W6860" s="18"/>
    </row>
    <row r="6861" spans="2:23" x14ac:dyDescent="0.25">
      <c r="B6861" s="1" t="s">
        <v>13613</v>
      </c>
      <c r="C6861" s="2">
        <v>5057</v>
      </c>
      <c r="D6861" s="1" t="s">
        <v>13614</v>
      </c>
      <c r="E6861" s="1" t="s">
        <v>18</v>
      </c>
      <c r="F6861" s="1" t="s">
        <v>182</v>
      </c>
      <c r="G6861" s="1" t="s">
        <v>11807</v>
      </c>
      <c r="H6861" s="1" t="s">
        <v>15835</v>
      </c>
      <c r="I6861" s="5">
        <v>546</v>
      </c>
      <c r="J6861" s="5">
        <v>14179164</v>
      </c>
      <c r="K6861" s="3">
        <f>+Tabella2026[[#This Row],[POP_2024]]/SUM(Tabella2026[POP_2024])</f>
        <v>9.263113548942424E-6</v>
      </c>
      <c r="L6861" s="3">
        <f>+Tabella2026[[#This Row],[INCIDENZA POPOLAZIONE]]*(PLAFOND/2)</f>
        <v>2727.0536814734878</v>
      </c>
      <c r="M6861" s="3">
        <f>+IFERROR(Tabella2026[[#This Row],[reddito_2024]]/Tabella2026[[#This Row],[POP_2024]],"")</f>
        <v>25969.164835164836</v>
      </c>
      <c r="N6861" s="3">
        <f>+IF(Tabella2026[[#This Row],[REDDITO COMPLESSIVO PROCAPITE]]&lt;media_aggr_reddito_pc,(media_aggr_reddito_pc-Tabella2026[[#This Row],[REDDITO COMPLESSIVO PROCAPITE]]),0)</f>
        <v>0</v>
      </c>
      <c r="O6861" s="3">
        <f>+Tabella2026[[#This Row],[DIFFERENZA REDDITO INFERIORE ALLA MEDIA DALLA MEDIA]]*Tabella2026[[#This Row],[POP_2024]]</f>
        <v>0</v>
      </c>
      <c r="P6861" s="3">
        <f>+Tabella2026[[#This Row],[POPOLAZIONE PER DIFFERENZA ]]/SUM(Tabella2026[[POPOLAZIONE PER DIFFERENZA ]])</f>
        <v>0</v>
      </c>
      <c r="Q6861" s="3">
        <f>+Tabella2026[[#This Row],[INCIDENZA POPOLAZIONE PER DIFFERENZA]]*(PLAFOND-SUM(Tabella2026[CONTRIBUTO SULLA BASE DELLA POPOLAZIONE]))</f>
        <v>0</v>
      </c>
      <c r="R6861" s="3">
        <f>+Tabella2026[[#This Row],[CONTRIBUTO SULLA BASE DELLA POPOLAZIONE]]+Tabella2026[[#This Row],[CONTRIBUTO SULLA BASE DEL REDDITO]]</f>
        <v>2727.0536814734878</v>
      </c>
      <c r="S6861" s="3">
        <f>+Tabella2026[[#This Row],[CONTRIBUTO TOTALE]]/(PLAFOND/N_TESSERE)</f>
        <v>5.4541073629469761</v>
      </c>
      <c r="T6861" s="3">
        <f>+MAX(CEILING(Tabella2026[[#This Row],[preDEF1]],1),1)</f>
        <v>6</v>
      </c>
      <c r="U686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61" s="21">
        <f>+Tabella2026[[#This Row],[DEF - n. card]]*(PLAFOND/N_TESSERE)</f>
        <v>3000</v>
      </c>
      <c r="W6861" s="18"/>
    </row>
    <row r="6862" spans="2:23" x14ac:dyDescent="0.25">
      <c r="B6862" s="1" t="s">
        <v>13537</v>
      </c>
      <c r="C6862" s="2">
        <v>80079</v>
      </c>
      <c r="D6862" s="1" t="s">
        <v>13538</v>
      </c>
      <c r="E6862" s="1" t="s">
        <v>61</v>
      </c>
      <c r="F6862" s="1" t="s">
        <v>62</v>
      </c>
      <c r="G6862" s="1" t="s">
        <v>11807</v>
      </c>
      <c r="H6862" s="1" t="s">
        <v>15836</v>
      </c>
      <c r="I6862" s="5">
        <v>546</v>
      </c>
      <c r="J6862" s="5">
        <v>6412013</v>
      </c>
      <c r="K6862" s="3">
        <f>+Tabella2026[[#This Row],[POP_2024]]/SUM(Tabella2026[POP_2024])</f>
        <v>9.263113548942424E-6</v>
      </c>
      <c r="L6862" s="3">
        <f>+Tabella2026[[#This Row],[INCIDENZA POPOLAZIONE]]*(PLAFOND/2)</f>
        <v>2727.0536814734878</v>
      </c>
      <c r="M6862" s="3">
        <f>+IFERROR(Tabella2026[[#This Row],[reddito_2024]]/Tabella2026[[#This Row],[POP_2024]],"")</f>
        <v>11743.613553113553</v>
      </c>
      <c r="N6862" s="3">
        <f>+IF(Tabella2026[[#This Row],[REDDITO COMPLESSIVO PROCAPITE]]&lt;media_aggr_reddito_pc,(media_aggr_reddito_pc-Tabella2026[[#This Row],[REDDITO COMPLESSIVO PROCAPITE]]),0)</f>
        <v>6081.4525094951878</v>
      </c>
      <c r="O6862" s="3">
        <f>+Tabella2026[[#This Row],[DIFFERENZA REDDITO INFERIORE ALLA MEDIA DALLA MEDIA]]*Tabella2026[[#This Row],[POP_2024]]</f>
        <v>3320473.0701843724</v>
      </c>
      <c r="P6862" s="3">
        <f>+Tabella2026[[#This Row],[POPOLAZIONE PER DIFFERENZA ]]/SUM(Tabella2026[[POPOLAZIONE PER DIFFERENZA ]])</f>
        <v>2.9458642891203968E-5</v>
      </c>
      <c r="Q6862" s="3">
        <f>+Tabella2026[[#This Row],[INCIDENZA POPOLAZIONE PER DIFFERENZA]]*(PLAFOND-SUM(Tabella2026[CONTRIBUTO SULLA BASE DELLA POPOLAZIONE]))</f>
        <v>8672.6023731883142</v>
      </c>
      <c r="R6862" s="3">
        <f>+Tabella2026[[#This Row],[CONTRIBUTO SULLA BASE DELLA POPOLAZIONE]]+Tabella2026[[#This Row],[CONTRIBUTO SULLA BASE DEL REDDITO]]</f>
        <v>11399.656054661802</v>
      </c>
      <c r="S6862" s="3">
        <f>+Tabella2026[[#This Row],[CONTRIBUTO TOTALE]]/(PLAFOND/N_TESSERE)</f>
        <v>22.799312109323605</v>
      </c>
      <c r="T6862" s="3">
        <f>+MAX(CEILING(Tabella2026[[#This Row],[preDEF1]],1),1)</f>
        <v>23</v>
      </c>
      <c r="U686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862" s="21">
        <f>+Tabella2026[[#This Row],[DEF - n. card]]*(PLAFOND/N_TESSERE)</f>
        <v>11500</v>
      </c>
      <c r="W6862" s="18"/>
    </row>
    <row r="6863" spans="2:23" x14ac:dyDescent="0.25">
      <c r="B6863" s="1" t="s">
        <v>13601</v>
      </c>
      <c r="C6863" s="2">
        <v>76005</v>
      </c>
      <c r="D6863" s="1" t="s">
        <v>13602</v>
      </c>
      <c r="E6863" s="1" t="s">
        <v>213</v>
      </c>
      <c r="F6863" s="1" t="s">
        <v>212</v>
      </c>
      <c r="G6863" s="1" t="s">
        <v>11807</v>
      </c>
      <c r="H6863" s="1" t="s">
        <v>15836</v>
      </c>
      <c r="I6863" s="5">
        <v>543</v>
      </c>
      <c r="J6863" s="5">
        <v>6353723</v>
      </c>
      <c r="K6863" s="3">
        <f>+Tabella2026[[#This Row],[POP_2024]]/SUM(Tabella2026[POP_2024])</f>
        <v>9.2122173206515316E-6</v>
      </c>
      <c r="L6863" s="3">
        <f>+Tabella2026[[#This Row],[INCIDENZA POPOLAZIONE]]*(PLAFOND/2)</f>
        <v>2712.0698700368202</v>
      </c>
      <c r="M6863" s="3">
        <f>+IFERROR(Tabella2026[[#This Row],[reddito_2024]]/Tabella2026[[#This Row],[POP_2024]],"")</f>
        <v>11701.147329650092</v>
      </c>
      <c r="N6863" s="3">
        <f>+IF(Tabella2026[[#This Row],[REDDITO COMPLESSIVO PROCAPITE]]&lt;media_aggr_reddito_pc,(media_aggr_reddito_pc-Tabella2026[[#This Row],[REDDITO COMPLESSIVO PROCAPITE]]),0)</f>
        <v>6123.9187329586493</v>
      </c>
      <c r="O6863" s="3">
        <f>+Tabella2026[[#This Row],[DIFFERENZA REDDITO INFERIORE ALLA MEDIA DALLA MEDIA]]*Tabella2026[[#This Row],[POP_2024]]</f>
        <v>3325287.8719965466</v>
      </c>
      <c r="P6863" s="3">
        <f>+Tabella2026[[#This Row],[POPOLAZIONE PER DIFFERENZA ]]/SUM(Tabella2026[[POPOLAZIONE PER DIFFERENZA ]])</f>
        <v>2.9501358951289012E-5</v>
      </c>
      <c r="Q6863" s="3">
        <f>+Tabella2026[[#This Row],[INCIDENZA POPOLAZIONE PER DIFFERENZA]]*(PLAFOND-SUM(Tabella2026[CONTRIBUTO SULLA BASE DELLA POPOLAZIONE]))</f>
        <v>8685.1779492403075</v>
      </c>
      <c r="R6863" s="3">
        <f>+Tabella2026[[#This Row],[CONTRIBUTO SULLA BASE DELLA POPOLAZIONE]]+Tabella2026[[#This Row],[CONTRIBUTO SULLA BASE DEL REDDITO]]</f>
        <v>11397.247819277127</v>
      </c>
      <c r="S6863" s="3">
        <f>+Tabella2026[[#This Row],[CONTRIBUTO TOTALE]]/(PLAFOND/N_TESSERE)</f>
        <v>22.794495638554253</v>
      </c>
      <c r="T6863" s="3">
        <f>+MAX(CEILING(Tabella2026[[#This Row],[preDEF1]],1),1)</f>
        <v>23</v>
      </c>
      <c r="U6863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863" s="21">
        <f>+Tabella2026[[#This Row],[DEF - n. card]]*(PLAFOND/N_TESSERE)</f>
        <v>11500</v>
      </c>
      <c r="W6863" s="18"/>
    </row>
    <row r="6864" spans="2:23" x14ac:dyDescent="0.25">
      <c r="B6864" s="1" t="s">
        <v>13782</v>
      </c>
      <c r="C6864" s="2">
        <v>118016</v>
      </c>
      <c r="D6864" s="1" t="s">
        <v>13783</v>
      </c>
      <c r="E6864" s="1" t="s">
        <v>76</v>
      </c>
      <c r="F6864" s="1" t="s">
        <v>75</v>
      </c>
      <c r="G6864" s="1" t="s">
        <v>11807</v>
      </c>
      <c r="H6864" s="1" t="s">
        <v>15836</v>
      </c>
      <c r="I6864" s="5">
        <v>543</v>
      </c>
      <c r="J6864" s="5">
        <v>5998716</v>
      </c>
      <c r="K6864" s="3">
        <f>+Tabella2026[[#This Row],[POP_2024]]/SUM(Tabella2026[POP_2024])</f>
        <v>9.2122173206515316E-6</v>
      </c>
      <c r="L6864" s="3">
        <f>+Tabella2026[[#This Row],[INCIDENZA POPOLAZIONE]]*(PLAFOND/2)</f>
        <v>2712.0698700368202</v>
      </c>
      <c r="M6864" s="3">
        <f>+IFERROR(Tabella2026[[#This Row],[reddito_2024]]/Tabella2026[[#This Row],[POP_2024]],"")</f>
        <v>11047.3591160221</v>
      </c>
      <c r="N6864" s="3">
        <f>+IF(Tabella2026[[#This Row],[REDDITO COMPLESSIVO PROCAPITE]]&lt;media_aggr_reddito_pc,(media_aggr_reddito_pc-Tabella2026[[#This Row],[REDDITO COMPLESSIVO PROCAPITE]]),0)</f>
        <v>6777.7069465866407</v>
      </c>
      <c r="O6864" s="3">
        <f>+Tabella2026[[#This Row],[DIFFERENZA REDDITO INFERIORE ALLA MEDIA DALLA MEDIA]]*Tabella2026[[#This Row],[POP_2024]]</f>
        <v>3680294.8719965457</v>
      </c>
      <c r="P6864" s="3">
        <f>+Tabella2026[[#This Row],[POPOLAZIONE PER DIFFERENZA ]]/SUM(Tabella2026[[POPOLAZIONE PER DIFFERENZA ]])</f>
        <v>3.26509175279821E-5</v>
      </c>
      <c r="Q6864" s="3">
        <f>+Tabella2026[[#This Row],[INCIDENZA POPOLAZIONE PER DIFFERENZA]]*(PLAFOND-SUM(Tabella2026[CONTRIBUTO SULLA BASE DELLA POPOLAZIONE]))</f>
        <v>9612.4056320498239</v>
      </c>
      <c r="R6864" s="3">
        <f>+Tabella2026[[#This Row],[CONTRIBUTO SULLA BASE DELLA POPOLAZIONE]]+Tabella2026[[#This Row],[CONTRIBUTO SULLA BASE DEL REDDITO]]</f>
        <v>12324.475502086643</v>
      </c>
      <c r="S6864" s="3">
        <f>+Tabella2026[[#This Row],[CONTRIBUTO TOTALE]]/(PLAFOND/N_TESSERE)</f>
        <v>24.648951004173288</v>
      </c>
      <c r="T6864" s="3">
        <f>+MAX(CEILING(Tabella2026[[#This Row],[preDEF1]],1),1)</f>
        <v>25</v>
      </c>
      <c r="U6864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864" s="21">
        <f>+Tabella2026[[#This Row],[DEF - n. card]]*(PLAFOND/N_TESSERE)</f>
        <v>12500</v>
      </c>
      <c r="W6864" s="18"/>
    </row>
    <row r="6865" spans="2:23" x14ac:dyDescent="0.25">
      <c r="B6865" s="1" t="s">
        <v>13872</v>
      </c>
      <c r="C6865" s="2">
        <v>2070</v>
      </c>
      <c r="D6865" s="1" t="s">
        <v>13873</v>
      </c>
      <c r="E6865" s="1" t="s">
        <v>18</v>
      </c>
      <c r="F6865" s="1" t="s">
        <v>381</v>
      </c>
      <c r="G6865" s="1" t="s">
        <v>11807</v>
      </c>
      <c r="H6865" s="1" t="s">
        <v>15835</v>
      </c>
      <c r="I6865" s="5">
        <v>543</v>
      </c>
      <c r="J6865" s="5">
        <v>9420457</v>
      </c>
      <c r="K6865" s="3">
        <f>+Tabella2026[[#This Row],[POP_2024]]/SUM(Tabella2026[POP_2024])</f>
        <v>9.2122173206515316E-6</v>
      </c>
      <c r="L6865" s="3">
        <f>+Tabella2026[[#This Row],[INCIDENZA POPOLAZIONE]]*(PLAFOND/2)</f>
        <v>2712.0698700368202</v>
      </c>
      <c r="M6865" s="3">
        <f>+IFERROR(Tabella2026[[#This Row],[reddito_2024]]/Tabella2026[[#This Row],[POP_2024]],"")</f>
        <v>17348.907918968693</v>
      </c>
      <c r="N6865" s="3">
        <f>+IF(Tabella2026[[#This Row],[REDDITO COMPLESSIVO PROCAPITE]]&lt;media_aggr_reddito_pc,(media_aggr_reddito_pc-Tabella2026[[#This Row],[REDDITO COMPLESSIVO PROCAPITE]]),0)</f>
        <v>476.15814364004837</v>
      </c>
      <c r="O6865" s="3">
        <f>+Tabella2026[[#This Row],[DIFFERENZA REDDITO INFERIORE ALLA MEDIA DALLA MEDIA]]*Tabella2026[[#This Row],[POP_2024]]</f>
        <v>258553.87199654625</v>
      </c>
      <c r="P6865" s="3">
        <f>+Tabella2026[[#This Row],[POPOLAZIONE PER DIFFERENZA ]]/SUM(Tabella2026[[POPOLAZIONE PER DIFFERENZA ]])</f>
        <v>2.2938436850088341E-6</v>
      </c>
      <c r="Q6865" s="3">
        <f>+Tabella2026[[#This Row],[INCIDENZA POPOLAZIONE PER DIFFERENZA]]*(PLAFOND-SUM(Tabella2026[CONTRIBUTO SULLA BASE DELLA POPOLAZIONE]))</f>
        <v>675.30586048383975</v>
      </c>
      <c r="R6865" s="3">
        <f>+Tabella2026[[#This Row],[CONTRIBUTO SULLA BASE DELLA POPOLAZIONE]]+Tabella2026[[#This Row],[CONTRIBUTO SULLA BASE DEL REDDITO]]</f>
        <v>3387.37573052066</v>
      </c>
      <c r="S6865" s="3">
        <f>+Tabella2026[[#This Row],[CONTRIBUTO TOTALE]]/(PLAFOND/N_TESSERE)</f>
        <v>6.77475146104132</v>
      </c>
      <c r="T6865" s="3">
        <f>+MAX(CEILING(Tabella2026[[#This Row],[preDEF1]],1),1)</f>
        <v>7</v>
      </c>
      <c r="U6865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865" s="21">
        <f>+Tabella2026[[#This Row],[DEF - n. card]]*(PLAFOND/N_TESSERE)</f>
        <v>3500</v>
      </c>
      <c r="W6865" s="18"/>
    </row>
    <row r="6866" spans="2:23" x14ac:dyDescent="0.25">
      <c r="B6866" s="1" t="s">
        <v>13523</v>
      </c>
      <c r="C6866" s="2">
        <v>6120</v>
      </c>
      <c r="D6866" s="1" t="s">
        <v>13524</v>
      </c>
      <c r="E6866" s="1" t="s">
        <v>18</v>
      </c>
      <c r="F6866" s="1" t="s">
        <v>138</v>
      </c>
      <c r="G6866" s="1" t="s">
        <v>11807</v>
      </c>
      <c r="H6866" s="1" t="s">
        <v>15835</v>
      </c>
      <c r="I6866" s="5">
        <v>543</v>
      </c>
      <c r="J6866" s="5">
        <v>8330574</v>
      </c>
      <c r="K6866" s="3">
        <f>+Tabella2026[[#This Row],[POP_2024]]/SUM(Tabella2026[POP_2024])</f>
        <v>9.2122173206515316E-6</v>
      </c>
      <c r="L6866" s="3">
        <f>+Tabella2026[[#This Row],[INCIDENZA POPOLAZIONE]]*(PLAFOND/2)</f>
        <v>2712.0698700368202</v>
      </c>
      <c r="M6866" s="3">
        <f>+IFERROR(Tabella2026[[#This Row],[reddito_2024]]/Tabella2026[[#This Row],[POP_2024]],"")</f>
        <v>15341.756906077348</v>
      </c>
      <c r="N6866" s="3">
        <f>+IF(Tabella2026[[#This Row],[REDDITO COMPLESSIVO PROCAPITE]]&lt;media_aggr_reddito_pc,(media_aggr_reddito_pc-Tabella2026[[#This Row],[REDDITO COMPLESSIVO PROCAPITE]]),0)</f>
        <v>2483.3091565313935</v>
      </c>
      <c r="O6866" s="3">
        <f>+Tabella2026[[#This Row],[DIFFERENZA REDDITO INFERIORE ALLA MEDIA DALLA MEDIA]]*Tabella2026[[#This Row],[POP_2024]]</f>
        <v>1348436.8719965466</v>
      </c>
      <c r="P6866" s="3">
        <f>+Tabella2026[[#This Row],[POPOLAZIONE PER DIFFERENZA ]]/SUM(Tabella2026[[POPOLAZIONE PER DIFFERENZA ]])</f>
        <v>1.1963090630116968E-5</v>
      </c>
      <c r="Q6866" s="3">
        <f>+Tabella2026[[#This Row],[INCIDENZA POPOLAZIONE PER DIFFERENZA]]*(PLAFOND-SUM(Tabella2026[CONTRIBUTO SULLA BASE DELLA POPOLAZIONE]))</f>
        <v>3521.9249091884772</v>
      </c>
      <c r="R6866" s="3">
        <f>+Tabella2026[[#This Row],[CONTRIBUTO SULLA BASE DELLA POPOLAZIONE]]+Tabella2026[[#This Row],[CONTRIBUTO SULLA BASE DEL REDDITO]]</f>
        <v>6233.994779225297</v>
      </c>
      <c r="S6866" s="3">
        <f>+Tabella2026[[#This Row],[CONTRIBUTO TOTALE]]/(PLAFOND/N_TESSERE)</f>
        <v>12.467989558450594</v>
      </c>
      <c r="T6866" s="3">
        <f>+MAX(CEILING(Tabella2026[[#This Row],[preDEF1]],1),1)</f>
        <v>13</v>
      </c>
      <c r="U6866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866" s="21">
        <f>+Tabella2026[[#This Row],[DEF - n. card]]*(PLAFOND/N_TESSERE)</f>
        <v>6500</v>
      </c>
      <c r="W6866" s="18"/>
    </row>
    <row r="6867" spans="2:23" x14ac:dyDescent="0.25">
      <c r="B6867" s="1" t="s">
        <v>13597</v>
      </c>
      <c r="C6867" s="2">
        <v>18128</v>
      </c>
      <c r="D6867" s="1" t="s">
        <v>13598</v>
      </c>
      <c r="E6867" s="1" t="s">
        <v>12</v>
      </c>
      <c r="F6867" s="1" t="s">
        <v>195</v>
      </c>
      <c r="G6867" s="1" t="s">
        <v>11807</v>
      </c>
      <c r="H6867" s="1" t="s">
        <v>15835</v>
      </c>
      <c r="I6867" s="5">
        <v>543</v>
      </c>
      <c r="J6867" s="5">
        <v>10299399</v>
      </c>
      <c r="K6867" s="3">
        <f>+Tabella2026[[#This Row],[POP_2024]]/SUM(Tabella2026[POP_2024])</f>
        <v>9.2122173206515316E-6</v>
      </c>
      <c r="L6867" s="3">
        <f>+Tabella2026[[#This Row],[INCIDENZA POPOLAZIONE]]*(PLAFOND/2)</f>
        <v>2712.0698700368202</v>
      </c>
      <c r="M6867" s="3">
        <f>+IFERROR(Tabella2026[[#This Row],[reddito_2024]]/Tabella2026[[#This Row],[POP_2024]],"")</f>
        <v>18967.585635359115</v>
      </c>
      <c r="N6867" s="3">
        <f>+IF(Tabella2026[[#This Row],[REDDITO COMPLESSIVO PROCAPITE]]&lt;media_aggr_reddito_pc,(media_aggr_reddito_pc-Tabella2026[[#This Row],[REDDITO COMPLESSIVO PROCAPITE]]),0)</f>
        <v>0</v>
      </c>
      <c r="O6867" s="3">
        <f>+Tabella2026[[#This Row],[DIFFERENZA REDDITO INFERIORE ALLA MEDIA DALLA MEDIA]]*Tabella2026[[#This Row],[POP_2024]]</f>
        <v>0</v>
      </c>
      <c r="P6867" s="3">
        <f>+Tabella2026[[#This Row],[POPOLAZIONE PER DIFFERENZA ]]/SUM(Tabella2026[[POPOLAZIONE PER DIFFERENZA ]])</f>
        <v>0</v>
      </c>
      <c r="Q6867" s="3">
        <f>+Tabella2026[[#This Row],[INCIDENZA POPOLAZIONE PER DIFFERENZA]]*(PLAFOND-SUM(Tabella2026[CONTRIBUTO SULLA BASE DELLA POPOLAZIONE]))</f>
        <v>0</v>
      </c>
      <c r="R6867" s="3">
        <f>+Tabella2026[[#This Row],[CONTRIBUTO SULLA BASE DELLA POPOLAZIONE]]+Tabella2026[[#This Row],[CONTRIBUTO SULLA BASE DEL REDDITO]]</f>
        <v>2712.0698700368202</v>
      </c>
      <c r="S6867" s="3">
        <f>+Tabella2026[[#This Row],[CONTRIBUTO TOTALE]]/(PLAFOND/N_TESSERE)</f>
        <v>5.4241397400736409</v>
      </c>
      <c r="T6867" s="3">
        <f>+MAX(CEILING(Tabella2026[[#This Row],[preDEF1]],1),1)</f>
        <v>6</v>
      </c>
      <c r="U6867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67" s="21">
        <f>+Tabella2026[[#This Row],[DEF - n. card]]*(PLAFOND/N_TESSERE)</f>
        <v>3000</v>
      </c>
      <c r="W6867" s="18"/>
    </row>
    <row r="6868" spans="2:23" x14ac:dyDescent="0.25">
      <c r="B6868" s="1" t="s">
        <v>13896</v>
      </c>
      <c r="C6868" s="2">
        <v>6155</v>
      </c>
      <c r="D6868" s="1" t="s">
        <v>13897</v>
      </c>
      <c r="E6868" s="1" t="s">
        <v>18</v>
      </c>
      <c r="F6868" s="1" t="s">
        <v>138</v>
      </c>
      <c r="G6868" s="1" t="s">
        <v>11807</v>
      </c>
      <c r="H6868" s="1" t="s">
        <v>15835</v>
      </c>
      <c r="I6868" s="5">
        <v>543</v>
      </c>
      <c r="J6868" s="5">
        <v>8006906</v>
      </c>
      <c r="K6868" s="3">
        <f>+Tabella2026[[#This Row],[POP_2024]]/SUM(Tabella2026[POP_2024])</f>
        <v>9.2122173206515316E-6</v>
      </c>
      <c r="L6868" s="3">
        <f>+Tabella2026[[#This Row],[INCIDENZA POPOLAZIONE]]*(PLAFOND/2)</f>
        <v>2712.0698700368202</v>
      </c>
      <c r="M6868" s="3">
        <f>+IFERROR(Tabella2026[[#This Row],[reddito_2024]]/Tabella2026[[#This Row],[POP_2024]],"")</f>
        <v>14745.683241252302</v>
      </c>
      <c r="N6868" s="3">
        <f>+IF(Tabella2026[[#This Row],[REDDITO COMPLESSIVO PROCAPITE]]&lt;media_aggr_reddito_pc,(media_aggr_reddito_pc-Tabella2026[[#This Row],[REDDITO COMPLESSIVO PROCAPITE]]),0)</f>
        <v>3079.3828213564393</v>
      </c>
      <c r="O6868" s="3">
        <f>+Tabella2026[[#This Row],[DIFFERENZA REDDITO INFERIORE ALLA MEDIA DALLA MEDIA]]*Tabella2026[[#This Row],[POP_2024]]</f>
        <v>1672104.8719965466</v>
      </c>
      <c r="P6868" s="3">
        <f>+Tabella2026[[#This Row],[POPOLAZIONE PER DIFFERENZA ]]/SUM(Tabella2026[[POPOLAZIONE PER DIFFERENZA ]])</f>
        <v>1.4834615206818555E-5</v>
      </c>
      <c r="Q6868" s="3">
        <f>+Tabella2026[[#This Row],[INCIDENZA POPOLAZIONE PER DIFFERENZA]]*(PLAFOND-SUM(Tabella2026[CONTRIBUTO SULLA BASE DELLA POPOLAZIONE]))</f>
        <v>4367.2995909259953</v>
      </c>
      <c r="R6868" s="3">
        <f>+Tabella2026[[#This Row],[CONTRIBUTO SULLA BASE DELLA POPOLAZIONE]]+Tabella2026[[#This Row],[CONTRIBUTO SULLA BASE DEL REDDITO]]</f>
        <v>7079.3694609628155</v>
      </c>
      <c r="S6868" s="3">
        <f>+Tabella2026[[#This Row],[CONTRIBUTO TOTALE]]/(PLAFOND/N_TESSERE)</f>
        <v>14.158738921925631</v>
      </c>
      <c r="T6868" s="3">
        <f>+MAX(CEILING(Tabella2026[[#This Row],[preDEF1]],1),1)</f>
        <v>15</v>
      </c>
      <c r="U6868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868" s="21">
        <f>+Tabella2026[[#This Row],[DEF - n. card]]*(PLAFOND/N_TESSERE)</f>
        <v>7500</v>
      </c>
      <c r="W6868" s="18"/>
    </row>
    <row r="6869" spans="2:23" x14ac:dyDescent="0.25">
      <c r="B6869" s="1" t="s">
        <v>14063</v>
      </c>
      <c r="C6869" s="2">
        <v>4227</v>
      </c>
      <c r="D6869" s="1" t="s">
        <v>14064</v>
      </c>
      <c r="E6869" s="1" t="s">
        <v>18</v>
      </c>
      <c r="F6869" s="1" t="s">
        <v>263</v>
      </c>
      <c r="G6869" s="1" t="s">
        <v>11807</v>
      </c>
      <c r="H6869" s="1" t="s">
        <v>15835</v>
      </c>
      <c r="I6869" s="5">
        <v>543</v>
      </c>
      <c r="J6869" s="5">
        <v>7474083</v>
      </c>
      <c r="K6869" s="3">
        <f>+Tabella2026[[#This Row],[POP_2024]]/SUM(Tabella2026[POP_2024])</f>
        <v>9.2122173206515316E-6</v>
      </c>
      <c r="L6869" s="3">
        <f>+Tabella2026[[#This Row],[INCIDENZA POPOLAZIONE]]*(PLAFOND/2)</f>
        <v>2712.0698700368202</v>
      </c>
      <c r="M6869" s="3">
        <f>+IFERROR(Tabella2026[[#This Row],[reddito_2024]]/Tabella2026[[#This Row],[POP_2024]],"")</f>
        <v>13764.425414364641</v>
      </c>
      <c r="N6869" s="3">
        <f>+IF(Tabella2026[[#This Row],[REDDITO COMPLESSIVO PROCAPITE]]&lt;media_aggr_reddito_pc,(media_aggr_reddito_pc-Tabella2026[[#This Row],[REDDITO COMPLESSIVO PROCAPITE]]),0)</f>
        <v>4060.6406482440998</v>
      </c>
      <c r="O6869" s="3">
        <f>+Tabella2026[[#This Row],[DIFFERENZA REDDITO INFERIORE ALLA MEDIA DALLA MEDIA]]*Tabella2026[[#This Row],[POP_2024]]</f>
        <v>2204927.8719965462</v>
      </c>
      <c r="P6869" s="3">
        <f>+Tabella2026[[#This Row],[POPOLAZIONE PER DIFFERENZA ]]/SUM(Tabella2026[[POPOLAZIONE PER DIFFERENZA ]])</f>
        <v>1.9561725515937375E-5</v>
      </c>
      <c r="Q6869" s="3">
        <f>+Tabella2026[[#This Row],[INCIDENZA POPOLAZIONE PER DIFFERENZA]]*(PLAFOND-SUM(Tabella2026[CONTRIBUTO SULLA BASE DELLA POPOLAZIONE]))</f>
        <v>5758.9573205978495</v>
      </c>
      <c r="R6869" s="3">
        <f>+Tabella2026[[#This Row],[CONTRIBUTO SULLA BASE DELLA POPOLAZIONE]]+Tabella2026[[#This Row],[CONTRIBUTO SULLA BASE DEL REDDITO]]</f>
        <v>8471.0271906346698</v>
      </c>
      <c r="S6869" s="3">
        <f>+Tabella2026[[#This Row],[CONTRIBUTO TOTALE]]/(PLAFOND/N_TESSERE)</f>
        <v>16.94205438126934</v>
      </c>
      <c r="T6869" s="3">
        <f>+MAX(CEILING(Tabella2026[[#This Row],[preDEF1]],1),1)</f>
        <v>17</v>
      </c>
      <c r="U6869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869" s="21">
        <f>+Tabella2026[[#This Row],[DEF - n. card]]*(PLAFOND/N_TESSERE)</f>
        <v>8500</v>
      </c>
      <c r="W6869" s="18"/>
    </row>
    <row r="6870" spans="2:23" x14ac:dyDescent="0.25">
      <c r="B6870" s="1" t="s">
        <v>13749</v>
      </c>
      <c r="C6870" s="2">
        <v>96034</v>
      </c>
      <c r="D6870" s="1" t="s">
        <v>13750</v>
      </c>
      <c r="E6870" s="1" t="s">
        <v>18</v>
      </c>
      <c r="F6870" s="1" t="s">
        <v>403</v>
      </c>
      <c r="G6870" s="1" t="s">
        <v>11807</v>
      </c>
      <c r="H6870" s="1" t="s">
        <v>15835</v>
      </c>
      <c r="I6870" s="5">
        <v>541</v>
      </c>
      <c r="J6870" s="5">
        <v>8423671</v>
      </c>
      <c r="K6870" s="3">
        <f>+Tabella2026[[#This Row],[POP_2024]]/SUM(Tabella2026[POP_2024])</f>
        <v>9.1782865017909373E-6</v>
      </c>
      <c r="L6870" s="3">
        <f>+Tabella2026[[#This Row],[INCIDENZA POPOLAZIONE]]*(PLAFOND/2)</f>
        <v>2702.0806624123757</v>
      </c>
      <c r="M6870" s="3">
        <f>+IFERROR(Tabella2026[[#This Row],[reddito_2024]]/Tabella2026[[#This Row],[POP_2024]],"")</f>
        <v>15570.556377079482</v>
      </c>
      <c r="N6870" s="3">
        <f>+IF(Tabella2026[[#This Row],[REDDITO COMPLESSIVO PROCAPITE]]&lt;media_aggr_reddito_pc,(media_aggr_reddito_pc-Tabella2026[[#This Row],[REDDITO COMPLESSIVO PROCAPITE]]),0)</f>
        <v>2254.5096855292595</v>
      </c>
      <c r="O6870" s="3">
        <f>+Tabella2026[[#This Row],[DIFFERENZA REDDITO INFERIORE ALLA MEDIA DALLA MEDIA]]*Tabella2026[[#This Row],[POP_2024]]</f>
        <v>1219689.7398713294</v>
      </c>
      <c r="P6870" s="3">
        <f>+Tabella2026[[#This Row],[POPOLAZIONE PER DIFFERENZA ]]/SUM(Tabella2026[[POPOLAZIONE PER DIFFERENZA ]])</f>
        <v>1.0820869112767684E-5</v>
      </c>
      <c r="Q6870" s="3">
        <f>+Tabella2026[[#This Row],[INCIDENZA POPOLAZIONE PER DIFFERENZA]]*(PLAFOND-SUM(Tabella2026[CONTRIBUTO SULLA BASE DELLA POPOLAZIONE]))</f>
        <v>3185.6557511469841</v>
      </c>
      <c r="R6870" s="3">
        <f>+Tabella2026[[#This Row],[CONTRIBUTO SULLA BASE DELLA POPOLAZIONE]]+Tabella2026[[#This Row],[CONTRIBUTO SULLA BASE DEL REDDITO]]</f>
        <v>5887.7364135593598</v>
      </c>
      <c r="S6870" s="3">
        <f>+Tabella2026[[#This Row],[CONTRIBUTO TOTALE]]/(PLAFOND/N_TESSERE)</f>
        <v>11.775472827118719</v>
      </c>
      <c r="T6870" s="3">
        <f>+MAX(CEILING(Tabella2026[[#This Row],[preDEF1]],1),1)</f>
        <v>12</v>
      </c>
      <c r="U6870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870" s="21">
        <f>+Tabella2026[[#This Row],[DEF - n. card]]*(PLAFOND/N_TESSERE)</f>
        <v>6000</v>
      </c>
      <c r="W6870" s="18"/>
    </row>
    <row r="6871" spans="2:23" x14ac:dyDescent="0.25">
      <c r="B6871" s="1" t="s">
        <v>13824</v>
      </c>
      <c r="C6871" s="2">
        <v>6019</v>
      </c>
      <c r="D6871" s="1" t="s">
        <v>13825</v>
      </c>
      <c r="E6871" s="1" t="s">
        <v>18</v>
      </c>
      <c r="F6871" s="1" t="s">
        <v>138</v>
      </c>
      <c r="G6871" s="1" t="s">
        <v>11807</v>
      </c>
      <c r="H6871" s="1" t="s">
        <v>15835</v>
      </c>
      <c r="I6871" s="5">
        <v>539</v>
      </c>
      <c r="J6871" s="5">
        <v>10529284</v>
      </c>
      <c r="K6871" s="3">
        <f>+Tabella2026[[#This Row],[POP_2024]]/SUM(Tabella2026[POP_2024])</f>
        <v>9.1443556829303412E-6</v>
      </c>
      <c r="L6871" s="3">
        <f>+Tabella2026[[#This Row],[INCIDENZA POPOLAZIONE]]*(PLAFOND/2)</f>
        <v>2692.0914547879302</v>
      </c>
      <c r="M6871" s="3">
        <f>+IFERROR(Tabella2026[[#This Row],[reddito_2024]]/Tabella2026[[#This Row],[POP_2024]],"")</f>
        <v>19534.849721706865</v>
      </c>
      <c r="N6871" s="3">
        <f>+IF(Tabella2026[[#This Row],[REDDITO COMPLESSIVO PROCAPITE]]&lt;media_aggr_reddito_pc,(media_aggr_reddito_pc-Tabella2026[[#This Row],[REDDITO COMPLESSIVO PROCAPITE]]),0)</f>
        <v>0</v>
      </c>
      <c r="O6871" s="3">
        <f>+Tabella2026[[#This Row],[DIFFERENZA REDDITO INFERIORE ALLA MEDIA DALLA MEDIA]]*Tabella2026[[#This Row],[POP_2024]]</f>
        <v>0</v>
      </c>
      <c r="P6871" s="3">
        <f>+Tabella2026[[#This Row],[POPOLAZIONE PER DIFFERENZA ]]/SUM(Tabella2026[[POPOLAZIONE PER DIFFERENZA ]])</f>
        <v>0</v>
      </c>
      <c r="Q6871" s="3">
        <f>+Tabella2026[[#This Row],[INCIDENZA POPOLAZIONE PER DIFFERENZA]]*(PLAFOND-SUM(Tabella2026[CONTRIBUTO SULLA BASE DELLA POPOLAZIONE]))</f>
        <v>0</v>
      </c>
      <c r="R6871" s="3">
        <f>+Tabella2026[[#This Row],[CONTRIBUTO SULLA BASE DELLA POPOLAZIONE]]+Tabella2026[[#This Row],[CONTRIBUTO SULLA BASE DEL REDDITO]]</f>
        <v>2692.0914547879302</v>
      </c>
      <c r="S6871" s="3">
        <f>+Tabella2026[[#This Row],[CONTRIBUTO TOTALE]]/(PLAFOND/N_TESSERE)</f>
        <v>5.38418290957586</v>
      </c>
      <c r="T6871" s="3">
        <f>+MAX(CEILING(Tabella2026[[#This Row],[preDEF1]],1),1)</f>
        <v>6</v>
      </c>
      <c r="U687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71" s="21">
        <f>+Tabella2026[[#This Row],[DEF - n. card]]*(PLAFOND/N_TESSERE)</f>
        <v>3000</v>
      </c>
      <c r="W6871" s="18"/>
    </row>
    <row r="6872" spans="2:23" x14ac:dyDescent="0.25">
      <c r="B6872" s="1" t="s">
        <v>13649</v>
      </c>
      <c r="C6872" s="2">
        <v>19023</v>
      </c>
      <c r="D6872" s="1" t="s">
        <v>13650</v>
      </c>
      <c r="E6872" s="1" t="s">
        <v>12</v>
      </c>
      <c r="F6872" s="1" t="s">
        <v>193</v>
      </c>
      <c r="G6872" s="1" t="s">
        <v>11807</v>
      </c>
      <c r="H6872" s="1" t="s">
        <v>15835</v>
      </c>
      <c r="I6872" s="5">
        <v>539</v>
      </c>
      <c r="J6872" s="5">
        <v>8885251</v>
      </c>
      <c r="K6872" s="3">
        <f>+Tabella2026[[#This Row],[POP_2024]]/SUM(Tabella2026[POP_2024])</f>
        <v>9.1443556829303412E-6</v>
      </c>
      <c r="L6872" s="3">
        <f>+Tabella2026[[#This Row],[INCIDENZA POPOLAZIONE]]*(PLAFOND/2)</f>
        <v>2692.0914547879302</v>
      </c>
      <c r="M6872" s="3">
        <f>+IFERROR(Tabella2026[[#This Row],[reddito_2024]]/Tabella2026[[#This Row],[POP_2024]],"")</f>
        <v>16484.695732838591</v>
      </c>
      <c r="N6872" s="3">
        <f>+IF(Tabella2026[[#This Row],[REDDITO COMPLESSIVO PROCAPITE]]&lt;media_aggr_reddito_pc,(media_aggr_reddito_pc-Tabella2026[[#This Row],[REDDITO COMPLESSIVO PROCAPITE]]),0)</f>
        <v>1340.3703297701504</v>
      </c>
      <c r="O6872" s="3">
        <f>+Tabella2026[[#This Row],[DIFFERENZA REDDITO INFERIORE ALLA MEDIA DALLA MEDIA]]*Tabella2026[[#This Row],[POP_2024]]</f>
        <v>722459.60774611111</v>
      </c>
      <c r="P6872" s="3">
        <f>+Tabella2026[[#This Row],[POPOLAZIONE PER DIFFERENZA ]]/SUM(Tabella2026[[POPOLAZIONE PER DIFFERENZA ]])</f>
        <v>6.409532358210104E-6</v>
      </c>
      <c r="Q6872" s="3">
        <f>+Tabella2026[[#This Row],[INCIDENZA POPOLAZIONE PER DIFFERENZA]]*(PLAFOND-SUM(Tabella2026[CONTRIBUTO SULLA BASE DELLA POPOLAZIONE]))</f>
        <v>1886.9615191077937</v>
      </c>
      <c r="R6872" s="3">
        <f>+Tabella2026[[#This Row],[CONTRIBUTO SULLA BASE DELLA POPOLAZIONE]]+Tabella2026[[#This Row],[CONTRIBUTO SULLA BASE DEL REDDITO]]</f>
        <v>4579.0529738957239</v>
      </c>
      <c r="S6872" s="3">
        <f>+Tabella2026[[#This Row],[CONTRIBUTO TOTALE]]/(PLAFOND/N_TESSERE)</f>
        <v>9.1581059477914479</v>
      </c>
      <c r="T6872" s="3">
        <f>+MAX(CEILING(Tabella2026[[#This Row],[preDEF1]],1),1)</f>
        <v>10</v>
      </c>
      <c r="U6872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872" s="21">
        <f>+Tabella2026[[#This Row],[DEF - n. card]]*(PLAFOND/N_TESSERE)</f>
        <v>5000</v>
      </c>
      <c r="W6872" s="18"/>
    </row>
    <row r="6873" spans="2:23" x14ac:dyDescent="0.25">
      <c r="B6873" s="1" t="s">
        <v>13659</v>
      </c>
      <c r="C6873" s="2">
        <v>54031</v>
      </c>
      <c r="D6873" s="1" t="s">
        <v>13660</v>
      </c>
      <c r="E6873" s="1" t="s">
        <v>67</v>
      </c>
      <c r="F6873" s="1" t="s">
        <v>66</v>
      </c>
      <c r="G6873" s="1" t="s">
        <v>11807</v>
      </c>
      <c r="H6873" s="1" t="s">
        <v>15834</v>
      </c>
      <c r="I6873" s="5">
        <v>539</v>
      </c>
      <c r="J6873" s="5">
        <v>6198142</v>
      </c>
      <c r="K6873" s="3">
        <f>+Tabella2026[[#This Row],[POP_2024]]/SUM(Tabella2026[POP_2024])</f>
        <v>9.1443556829303412E-6</v>
      </c>
      <c r="L6873" s="3">
        <f>+Tabella2026[[#This Row],[INCIDENZA POPOLAZIONE]]*(PLAFOND/2)</f>
        <v>2692.0914547879302</v>
      </c>
      <c r="M6873" s="3">
        <f>+IFERROR(Tabella2026[[#This Row],[reddito_2024]]/Tabella2026[[#This Row],[POP_2024]],"")</f>
        <v>11499.335807050093</v>
      </c>
      <c r="N6873" s="3">
        <f>+IF(Tabella2026[[#This Row],[REDDITO COMPLESSIVO PROCAPITE]]&lt;media_aggr_reddito_pc,(media_aggr_reddito_pc-Tabella2026[[#This Row],[REDDITO COMPLESSIVO PROCAPITE]]),0)</f>
        <v>6325.7302555586484</v>
      </c>
      <c r="O6873" s="3">
        <f>+Tabella2026[[#This Row],[DIFFERENZA REDDITO INFERIORE ALLA MEDIA DALLA MEDIA]]*Tabella2026[[#This Row],[POP_2024]]</f>
        <v>3409568.6077461117</v>
      </c>
      <c r="P6873" s="3">
        <f>+Tabella2026[[#This Row],[POPOLAZIONE PER DIFFERENZA ]]/SUM(Tabella2026[[POPOLAZIONE PER DIFFERENZA ]])</f>
        <v>3.0249082557105366E-5</v>
      </c>
      <c r="Q6873" s="3">
        <f>+Tabella2026[[#This Row],[INCIDENZA POPOLAZIONE PER DIFFERENZA]]*(PLAFOND-SUM(Tabella2026[CONTRIBUTO SULLA BASE DELLA POPOLAZIONE]))</f>
        <v>8905.3072179999381</v>
      </c>
      <c r="R6873" s="3">
        <f>+Tabella2026[[#This Row],[CONTRIBUTO SULLA BASE DELLA POPOLAZIONE]]+Tabella2026[[#This Row],[CONTRIBUTO SULLA BASE DEL REDDITO]]</f>
        <v>11597.398672787869</v>
      </c>
      <c r="S6873" s="3">
        <f>+Tabella2026[[#This Row],[CONTRIBUTO TOTALE]]/(PLAFOND/N_TESSERE)</f>
        <v>23.19479734557574</v>
      </c>
      <c r="T6873" s="3">
        <f>+MAX(CEILING(Tabella2026[[#This Row],[preDEF1]],1),1)</f>
        <v>24</v>
      </c>
      <c r="U6873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873" s="21">
        <f>+Tabella2026[[#This Row],[DEF - n. card]]*(PLAFOND/N_TESSERE)</f>
        <v>12000</v>
      </c>
      <c r="W6873" s="18"/>
    </row>
    <row r="6874" spans="2:23" x14ac:dyDescent="0.25">
      <c r="B6874" s="1" t="s">
        <v>13961</v>
      </c>
      <c r="C6874" s="2">
        <v>78140</v>
      </c>
      <c r="D6874" s="1" t="s">
        <v>13962</v>
      </c>
      <c r="E6874" s="1" t="s">
        <v>61</v>
      </c>
      <c r="F6874" s="1" t="s">
        <v>178</v>
      </c>
      <c r="G6874" s="1" t="s">
        <v>11807</v>
      </c>
      <c r="H6874" s="1" t="s">
        <v>15836</v>
      </c>
      <c r="I6874" s="5">
        <v>539</v>
      </c>
      <c r="J6874" s="5">
        <v>5561010</v>
      </c>
      <c r="K6874" s="3">
        <f>+Tabella2026[[#This Row],[POP_2024]]/SUM(Tabella2026[POP_2024])</f>
        <v>9.1443556829303412E-6</v>
      </c>
      <c r="L6874" s="3">
        <f>+Tabella2026[[#This Row],[INCIDENZA POPOLAZIONE]]*(PLAFOND/2)</f>
        <v>2692.0914547879302</v>
      </c>
      <c r="M6874" s="3">
        <f>+IFERROR(Tabella2026[[#This Row],[reddito_2024]]/Tabella2026[[#This Row],[POP_2024]],"")</f>
        <v>10317.272727272728</v>
      </c>
      <c r="N6874" s="3">
        <f>+IF(Tabella2026[[#This Row],[REDDITO COMPLESSIVO PROCAPITE]]&lt;media_aggr_reddito_pc,(media_aggr_reddito_pc-Tabella2026[[#This Row],[REDDITO COMPLESSIVO PROCAPITE]]),0)</f>
        <v>7507.7933353360131</v>
      </c>
      <c r="O6874" s="3">
        <f>+Tabella2026[[#This Row],[DIFFERENZA REDDITO INFERIORE ALLA MEDIA DALLA MEDIA]]*Tabella2026[[#This Row],[POP_2024]]</f>
        <v>4046700.6077461112</v>
      </c>
      <c r="P6874" s="3">
        <f>+Tabella2026[[#This Row],[POPOLAZIONE PER DIFFERENZA ]]/SUM(Tabella2026[[POPOLAZIONE PER DIFFERENZA ]])</f>
        <v>3.5901603648479971E-5</v>
      </c>
      <c r="Q6874" s="3">
        <f>+Tabella2026[[#This Row],[INCIDENZA POPOLAZIONE PER DIFFERENZA]]*(PLAFOND-SUM(Tabella2026[CONTRIBUTO SULLA BASE DELLA POPOLAZIONE]))</f>
        <v>10569.40518790981</v>
      </c>
      <c r="R6874" s="3">
        <f>+Tabella2026[[#This Row],[CONTRIBUTO SULLA BASE DELLA POPOLAZIONE]]+Tabella2026[[#This Row],[CONTRIBUTO SULLA BASE DEL REDDITO]]</f>
        <v>13261.496642697741</v>
      </c>
      <c r="S6874" s="3">
        <f>+Tabella2026[[#This Row],[CONTRIBUTO TOTALE]]/(PLAFOND/N_TESSERE)</f>
        <v>26.522993285395483</v>
      </c>
      <c r="T6874" s="3">
        <f>+MAX(CEILING(Tabella2026[[#This Row],[preDEF1]],1),1)</f>
        <v>27</v>
      </c>
      <c r="U6874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874" s="21">
        <f>+Tabella2026[[#This Row],[DEF - n. card]]*(PLAFOND/N_TESSERE)</f>
        <v>13500</v>
      </c>
      <c r="W6874" s="18"/>
    </row>
    <row r="6875" spans="2:23" x14ac:dyDescent="0.25">
      <c r="B6875" s="1" t="s">
        <v>13707</v>
      </c>
      <c r="C6875" s="2">
        <v>5106</v>
      </c>
      <c r="D6875" s="1" t="s">
        <v>13708</v>
      </c>
      <c r="E6875" s="1" t="s">
        <v>18</v>
      </c>
      <c r="F6875" s="1" t="s">
        <v>182</v>
      </c>
      <c r="G6875" s="1" t="s">
        <v>11807</v>
      </c>
      <c r="H6875" s="1" t="s">
        <v>15835</v>
      </c>
      <c r="I6875" s="5">
        <v>539</v>
      </c>
      <c r="J6875" s="5">
        <v>8065022</v>
      </c>
      <c r="K6875" s="3">
        <f>+Tabella2026[[#This Row],[POP_2024]]/SUM(Tabella2026[POP_2024])</f>
        <v>9.1443556829303412E-6</v>
      </c>
      <c r="L6875" s="3">
        <f>+Tabella2026[[#This Row],[INCIDENZA POPOLAZIONE]]*(PLAFOND/2)</f>
        <v>2692.0914547879302</v>
      </c>
      <c r="M6875" s="3">
        <f>+IFERROR(Tabella2026[[#This Row],[reddito_2024]]/Tabella2026[[#This Row],[POP_2024]],"")</f>
        <v>14962.935064935065</v>
      </c>
      <c r="N6875" s="3">
        <f>+IF(Tabella2026[[#This Row],[REDDITO COMPLESSIVO PROCAPITE]]&lt;media_aggr_reddito_pc,(media_aggr_reddito_pc-Tabella2026[[#This Row],[REDDITO COMPLESSIVO PROCAPITE]]),0)</f>
        <v>2862.1309976736757</v>
      </c>
      <c r="O6875" s="3">
        <f>+Tabella2026[[#This Row],[DIFFERENZA REDDITO INFERIORE ALLA MEDIA DALLA MEDIA]]*Tabella2026[[#This Row],[POP_2024]]</f>
        <v>1542688.6077461112</v>
      </c>
      <c r="P6875" s="3">
        <f>+Tabella2026[[#This Row],[POPOLAZIONE PER DIFFERENZA ]]/SUM(Tabella2026[[POPOLAZIONE PER DIFFERENZA ]])</f>
        <v>1.3686457268993277E-5</v>
      </c>
      <c r="Q6875" s="3">
        <f>+Tabella2026[[#This Row],[INCIDENZA POPOLAZIONE PER DIFFERENZA]]*(PLAFOND-SUM(Tabella2026[CONTRIBUTO SULLA BASE DELLA POPOLAZIONE]))</f>
        <v>4029.2827551486853</v>
      </c>
      <c r="R6875" s="3">
        <f>+Tabella2026[[#This Row],[CONTRIBUTO SULLA BASE DELLA POPOLAZIONE]]+Tabella2026[[#This Row],[CONTRIBUTO SULLA BASE DEL REDDITO]]</f>
        <v>6721.3742099366154</v>
      </c>
      <c r="S6875" s="3">
        <f>+Tabella2026[[#This Row],[CONTRIBUTO TOTALE]]/(PLAFOND/N_TESSERE)</f>
        <v>13.442748419873231</v>
      </c>
      <c r="T6875" s="3">
        <f>+MAX(CEILING(Tabella2026[[#This Row],[preDEF1]],1),1)</f>
        <v>14</v>
      </c>
      <c r="U6875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875" s="21">
        <f>+Tabella2026[[#This Row],[DEF - n. card]]*(PLAFOND/N_TESSERE)</f>
        <v>7000</v>
      </c>
      <c r="W6875" s="18"/>
    </row>
    <row r="6876" spans="2:23" x14ac:dyDescent="0.25">
      <c r="B6876" s="1" t="s">
        <v>13780</v>
      </c>
      <c r="C6876" s="2">
        <v>17054</v>
      </c>
      <c r="D6876" s="1" t="s">
        <v>13781</v>
      </c>
      <c r="E6876" s="1" t="s">
        <v>12</v>
      </c>
      <c r="F6876" s="1" t="s">
        <v>50</v>
      </c>
      <c r="G6876" s="1" t="s">
        <v>11807</v>
      </c>
      <c r="H6876" s="1" t="s">
        <v>15835</v>
      </c>
      <c r="I6876" s="5">
        <v>538</v>
      </c>
      <c r="J6876" s="5">
        <v>9228509</v>
      </c>
      <c r="K6876" s="3">
        <f>+Tabella2026[[#This Row],[POP_2024]]/SUM(Tabella2026[POP_2024])</f>
        <v>9.1273902735000449E-6</v>
      </c>
      <c r="L6876" s="3">
        <f>+Tabella2026[[#This Row],[INCIDENZA POPOLAZIONE]]*(PLAFOND/2)</f>
        <v>2687.0968509757081</v>
      </c>
      <c r="M6876" s="3">
        <f>+IFERROR(Tabella2026[[#This Row],[reddito_2024]]/Tabella2026[[#This Row],[POP_2024]],"")</f>
        <v>17153.362453531598</v>
      </c>
      <c r="N6876" s="3">
        <f>+IF(Tabella2026[[#This Row],[REDDITO COMPLESSIVO PROCAPITE]]&lt;media_aggr_reddito_pc,(media_aggr_reddito_pc-Tabella2026[[#This Row],[REDDITO COMPLESSIVO PROCAPITE]]),0)</f>
        <v>671.70360907714348</v>
      </c>
      <c r="O6876" s="3">
        <f>+Tabella2026[[#This Row],[DIFFERENZA REDDITO INFERIORE ALLA MEDIA DALLA MEDIA]]*Tabella2026[[#This Row],[POP_2024]]</f>
        <v>361376.54168350319</v>
      </c>
      <c r="P6876" s="3">
        <f>+Tabella2026[[#This Row],[POPOLAZIONE PER DIFFERENZA ]]/SUM(Tabella2026[[POPOLAZIONE PER DIFFERENZA ]])</f>
        <v>3.2060680107011064E-6</v>
      </c>
      <c r="Q6876" s="3">
        <f>+Tabella2026[[#This Row],[INCIDENZA POPOLAZIONE PER DIFFERENZA]]*(PLAFOND-SUM(Tabella2026[CONTRIBUTO SULLA BASE DELLA POPOLAZIONE]))</f>
        <v>943.86401779940149</v>
      </c>
      <c r="R6876" s="3">
        <f>+Tabella2026[[#This Row],[CONTRIBUTO SULLA BASE DELLA POPOLAZIONE]]+Tabella2026[[#This Row],[CONTRIBUTO SULLA BASE DEL REDDITO]]</f>
        <v>3630.9608687751097</v>
      </c>
      <c r="S6876" s="3">
        <f>+Tabella2026[[#This Row],[CONTRIBUTO TOTALE]]/(PLAFOND/N_TESSERE)</f>
        <v>7.2619217375502192</v>
      </c>
      <c r="T6876" s="3">
        <f>+MAX(CEILING(Tabella2026[[#This Row],[preDEF1]],1),1)</f>
        <v>8</v>
      </c>
      <c r="U6876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876" s="21">
        <f>+Tabella2026[[#This Row],[DEF - n. card]]*(PLAFOND/N_TESSERE)</f>
        <v>4000</v>
      </c>
      <c r="W6876" s="18"/>
    </row>
    <row r="6877" spans="2:23" x14ac:dyDescent="0.25">
      <c r="B6877" s="1" t="s">
        <v>13675</v>
      </c>
      <c r="C6877" s="2">
        <v>117012</v>
      </c>
      <c r="D6877" s="1" t="s">
        <v>13676</v>
      </c>
      <c r="E6877" s="1" t="s">
        <v>76</v>
      </c>
      <c r="F6877" s="1" t="s">
        <v>15839</v>
      </c>
      <c r="G6877" s="1" t="s">
        <v>11807</v>
      </c>
      <c r="H6877" s="1" t="s">
        <v>15836</v>
      </c>
      <c r="I6877" s="5">
        <v>538</v>
      </c>
      <c r="J6877" s="5">
        <v>5335624</v>
      </c>
      <c r="K6877" s="3">
        <f>+Tabella2026[[#This Row],[POP_2024]]/SUM(Tabella2026[POP_2024])</f>
        <v>9.1273902735000449E-6</v>
      </c>
      <c r="L6877" s="3">
        <f>+Tabella2026[[#This Row],[INCIDENZA POPOLAZIONE]]*(PLAFOND/2)</f>
        <v>2687.0968509757081</v>
      </c>
      <c r="M6877" s="3">
        <f>+IFERROR(Tabella2026[[#This Row],[reddito_2024]]/Tabella2026[[#This Row],[POP_2024]],"")</f>
        <v>9917.516728624536</v>
      </c>
      <c r="N6877" s="3">
        <f>+IF(Tabella2026[[#This Row],[REDDITO COMPLESSIVO PROCAPITE]]&lt;media_aggr_reddito_pc,(media_aggr_reddito_pc-Tabella2026[[#This Row],[REDDITO COMPLESSIVO PROCAPITE]]),0)</f>
        <v>7907.5493339842051</v>
      </c>
      <c r="O6877" s="3">
        <f>+Tabella2026[[#This Row],[DIFFERENZA REDDITO INFERIORE ALLA MEDIA DALLA MEDIA]]*Tabella2026[[#This Row],[POP_2024]]</f>
        <v>4254261.5416835025</v>
      </c>
      <c r="P6877" s="3">
        <f>+Tabella2026[[#This Row],[POPOLAZIONE PER DIFFERENZA ]]/SUM(Tabella2026[[POPOLAZIONE PER DIFFERENZA ]])</f>
        <v>3.7743047112042492E-5</v>
      </c>
      <c r="Q6877" s="3">
        <f>+Tabella2026[[#This Row],[INCIDENZA POPOLAZIONE PER DIFFERENZA]]*(PLAFOND-SUM(Tabella2026[CONTRIBUTO SULLA BASE DELLA POPOLAZIONE]))</f>
        <v>11111.524762500021</v>
      </c>
      <c r="R6877" s="3">
        <f>+Tabella2026[[#This Row],[CONTRIBUTO SULLA BASE DELLA POPOLAZIONE]]+Tabella2026[[#This Row],[CONTRIBUTO SULLA BASE DEL REDDITO]]</f>
        <v>13798.621613475729</v>
      </c>
      <c r="S6877" s="3">
        <f>+Tabella2026[[#This Row],[CONTRIBUTO TOTALE]]/(PLAFOND/N_TESSERE)</f>
        <v>27.597243226951459</v>
      </c>
      <c r="T6877" s="3">
        <f>+MAX(CEILING(Tabella2026[[#This Row],[preDEF1]],1),1)</f>
        <v>28</v>
      </c>
      <c r="U6877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877" s="21">
        <f>+Tabella2026[[#This Row],[DEF - n. card]]*(PLAFOND/N_TESSERE)</f>
        <v>14000</v>
      </c>
      <c r="W6877" s="18"/>
    </row>
    <row r="6878" spans="2:23" x14ac:dyDescent="0.25">
      <c r="B6878" s="1" t="s">
        <v>13661</v>
      </c>
      <c r="C6878" s="2">
        <v>83074</v>
      </c>
      <c r="D6878" s="1" t="s">
        <v>13662</v>
      </c>
      <c r="E6878" s="1" t="s">
        <v>21</v>
      </c>
      <c r="F6878" s="1" t="s">
        <v>42</v>
      </c>
      <c r="G6878" s="1" t="s">
        <v>11807</v>
      </c>
      <c r="H6878" s="1" t="s">
        <v>15836</v>
      </c>
      <c r="I6878" s="5">
        <v>538</v>
      </c>
      <c r="J6878" s="5">
        <v>4275603</v>
      </c>
      <c r="K6878" s="3">
        <f>+Tabella2026[[#This Row],[POP_2024]]/SUM(Tabella2026[POP_2024])</f>
        <v>9.1273902735000449E-6</v>
      </c>
      <c r="L6878" s="3">
        <f>+Tabella2026[[#This Row],[INCIDENZA POPOLAZIONE]]*(PLAFOND/2)</f>
        <v>2687.0968509757081</v>
      </c>
      <c r="M6878" s="3">
        <f>+IFERROR(Tabella2026[[#This Row],[reddito_2024]]/Tabella2026[[#This Row],[POP_2024]],"")</f>
        <v>7947.2174721189594</v>
      </c>
      <c r="N6878" s="3">
        <f>+IF(Tabella2026[[#This Row],[REDDITO COMPLESSIVO PROCAPITE]]&lt;media_aggr_reddito_pc,(media_aggr_reddito_pc-Tabella2026[[#This Row],[REDDITO COMPLESSIVO PROCAPITE]]),0)</f>
        <v>9877.8485904897825</v>
      </c>
      <c r="O6878" s="3">
        <f>+Tabella2026[[#This Row],[DIFFERENZA REDDITO INFERIORE ALLA MEDIA DALLA MEDIA]]*Tabella2026[[#This Row],[POP_2024]]</f>
        <v>5314282.5416835034</v>
      </c>
      <c r="P6878" s="3">
        <f>+Tabella2026[[#This Row],[POPOLAZIONE PER DIFFERENZA ]]/SUM(Tabella2026[[POPOLAZIONE PER DIFFERENZA ]])</f>
        <v>4.7147363736854948E-5</v>
      </c>
      <c r="Q6878" s="3">
        <f>+Tabella2026[[#This Row],[INCIDENZA POPOLAZIONE PER DIFFERENZA]]*(PLAFOND-SUM(Tabella2026[CONTRIBUTO SULLA BASE DELLA POPOLAZIONE]))</f>
        <v>13880.148523607349</v>
      </c>
      <c r="R6878" s="3">
        <f>+Tabella2026[[#This Row],[CONTRIBUTO SULLA BASE DELLA POPOLAZIONE]]+Tabella2026[[#This Row],[CONTRIBUTO SULLA BASE DEL REDDITO]]</f>
        <v>16567.245374583057</v>
      </c>
      <c r="S6878" s="3">
        <f>+Tabella2026[[#This Row],[CONTRIBUTO TOTALE]]/(PLAFOND/N_TESSERE)</f>
        <v>33.134490749166112</v>
      </c>
      <c r="T6878" s="3">
        <f>+MAX(CEILING(Tabella2026[[#This Row],[preDEF1]],1),1)</f>
        <v>34</v>
      </c>
      <c r="U6878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6878" s="21">
        <f>+Tabella2026[[#This Row],[DEF - n. card]]*(PLAFOND/N_TESSERE)</f>
        <v>17000</v>
      </c>
      <c r="W6878" s="18"/>
    </row>
    <row r="6879" spans="2:23" x14ac:dyDescent="0.25">
      <c r="B6879" s="1" t="s">
        <v>13777</v>
      </c>
      <c r="C6879" s="2">
        <v>22165</v>
      </c>
      <c r="D6879" s="1" t="s">
        <v>10141</v>
      </c>
      <c r="E6879" s="1" t="s">
        <v>99</v>
      </c>
      <c r="F6879" s="1" t="s">
        <v>98</v>
      </c>
      <c r="G6879" s="1" t="s">
        <v>11807</v>
      </c>
      <c r="H6879" s="1" t="s">
        <v>15835</v>
      </c>
      <c r="I6879" s="5">
        <v>538</v>
      </c>
      <c r="J6879" s="5">
        <v>9320855</v>
      </c>
      <c r="K6879" s="3">
        <f>+Tabella2026[[#This Row],[POP_2024]]/SUM(Tabella2026[POP_2024])</f>
        <v>9.1273902735000449E-6</v>
      </c>
      <c r="L6879" s="3">
        <f>+Tabella2026[[#This Row],[INCIDENZA POPOLAZIONE]]*(PLAFOND/2)</f>
        <v>2687.0968509757081</v>
      </c>
      <c r="M6879" s="3">
        <f>+IFERROR(Tabella2026[[#This Row],[reddito_2024]]/Tabella2026[[#This Row],[POP_2024]],"")</f>
        <v>17325.009293680298</v>
      </c>
      <c r="N6879" s="3">
        <f>+IF(Tabella2026[[#This Row],[REDDITO COMPLESSIVO PROCAPITE]]&lt;media_aggr_reddito_pc,(media_aggr_reddito_pc-Tabella2026[[#This Row],[REDDITO COMPLESSIVO PROCAPITE]]),0)</f>
        <v>500.05676892844349</v>
      </c>
      <c r="O6879" s="3">
        <f>+Tabella2026[[#This Row],[DIFFERENZA REDDITO INFERIORE ALLA MEDIA DALLA MEDIA]]*Tabella2026[[#This Row],[POP_2024]]</f>
        <v>269030.54168350261</v>
      </c>
      <c r="P6879" s="3">
        <f>+Tabella2026[[#This Row],[POPOLAZIONE PER DIFFERENZA ]]/SUM(Tabella2026[[POPOLAZIONE PER DIFFERENZA ]])</f>
        <v>2.3867908237067584E-6</v>
      </c>
      <c r="Q6879" s="3">
        <f>+Tabella2026[[#This Row],[INCIDENZA POPOLAZIONE PER DIFFERENZA]]*(PLAFOND-SUM(Tabella2026[CONTRIBUTO SULLA BASE DELLA POPOLAZIONE]))</f>
        <v>702.66942840615468</v>
      </c>
      <c r="R6879" s="3">
        <f>+Tabella2026[[#This Row],[CONTRIBUTO SULLA BASE DELLA POPOLAZIONE]]+Tabella2026[[#This Row],[CONTRIBUTO SULLA BASE DEL REDDITO]]</f>
        <v>3389.7662793818627</v>
      </c>
      <c r="S6879" s="3">
        <f>+Tabella2026[[#This Row],[CONTRIBUTO TOTALE]]/(PLAFOND/N_TESSERE)</f>
        <v>6.7795325587637256</v>
      </c>
      <c r="T6879" s="3">
        <f>+MAX(CEILING(Tabella2026[[#This Row],[preDEF1]],1),1)</f>
        <v>7</v>
      </c>
      <c r="U6879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879" s="21">
        <f>+Tabella2026[[#This Row],[DEF - n. card]]*(PLAFOND/N_TESSERE)</f>
        <v>3500</v>
      </c>
      <c r="W6879" s="18"/>
    </row>
    <row r="6880" spans="2:23" x14ac:dyDescent="0.25">
      <c r="B6880" s="1" t="s">
        <v>13743</v>
      </c>
      <c r="C6880" s="2">
        <v>30136</v>
      </c>
      <c r="D6880" s="1" t="s">
        <v>13744</v>
      </c>
      <c r="E6880" s="1" t="s">
        <v>48</v>
      </c>
      <c r="F6880" s="1" t="s">
        <v>120</v>
      </c>
      <c r="G6880" s="1" t="s">
        <v>11807</v>
      </c>
      <c r="H6880" s="1" t="s">
        <v>15835</v>
      </c>
      <c r="I6880" s="5">
        <v>538</v>
      </c>
      <c r="J6880" s="5">
        <v>9858566</v>
      </c>
      <c r="K6880" s="3">
        <f>+Tabella2026[[#This Row],[POP_2024]]/SUM(Tabella2026[POP_2024])</f>
        <v>9.1273902735000449E-6</v>
      </c>
      <c r="L6880" s="3">
        <f>+Tabella2026[[#This Row],[INCIDENZA POPOLAZIONE]]*(PLAFOND/2)</f>
        <v>2687.0968509757081</v>
      </c>
      <c r="M6880" s="3">
        <f>+IFERROR(Tabella2026[[#This Row],[reddito_2024]]/Tabella2026[[#This Row],[POP_2024]],"")</f>
        <v>18324.472118959107</v>
      </c>
      <c r="N6880" s="3">
        <f>+IF(Tabella2026[[#This Row],[REDDITO COMPLESSIVO PROCAPITE]]&lt;media_aggr_reddito_pc,(media_aggr_reddito_pc-Tabella2026[[#This Row],[REDDITO COMPLESSIVO PROCAPITE]]),0)</f>
        <v>0</v>
      </c>
      <c r="O6880" s="3">
        <f>+Tabella2026[[#This Row],[DIFFERENZA REDDITO INFERIORE ALLA MEDIA DALLA MEDIA]]*Tabella2026[[#This Row],[POP_2024]]</f>
        <v>0</v>
      </c>
      <c r="P6880" s="3">
        <f>+Tabella2026[[#This Row],[POPOLAZIONE PER DIFFERENZA ]]/SUM(Tabella2026[[POPOLAZIONE PER DIFFERENZA ]])</f>
        <v>0</v>
      </c>
      <c r="Q6880" s="3">
        <f>+Tabella2026[[#This Row],[INCIDENZA POPOLAZIONE PER DIFFERENZA]]*(PLAFOND-SUM(Tabella2026[CONTRIBUTO SULLA BASE DELLA POPOLAZIONE]))</f>
        <v>0</v>
      </c>
      <c r="R6880" s="3">
        <f>+Tabella2026[[#This Row],[CONTRIBUTO SULLA BASE DELLA POPOLAZIONE]]+Tabella2026[[#This Row],[CONTRIBUTO SULLA BASE DEL REDDITO]]</f>
        <v>2687.0968509757081</v>
      </c>
      <c r="S6880" s="3">
        <f>+Tabella2026[[#This Row],[CONTRIBUTO TOTALE]]/(PLAFOND/N_TESSERE)</f>
        <v>5.3741937019514161</v>
      </c>
      <c r="T6880" s="3">
        <f>+MAX(CEILING(Tabella2026[[#This Row],[preDEF1]],1),1)</f>
        <v>6</v>
      </c>
      <c r="U6880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80" s="21">
        <f>+Tabella2026[[#This Row],[DEF - n. card]]*(PLAFOND/N_TESSERE)</f>
        <v>3000</v>
      </c>
      <c r="W6880" s="18"/>
    </row>
    <row r="6881" spans="2:23" x14ac:dyDescent="0.25">
      <c r="B6881" s="1" t="s">
        <v>13844</v>
      </c>
      <c r="C6881" s="2">
        <v>19082</v>
      </c>
      <c r="D6881" s="1" t="s">
        <v>13845</v>
      </c>
      <c r="E6881" s="1" t="s">
        <v>12</v>
      </c>
      <c r="F6881" s="1" t="s">
        <v>193</v>
      </c>
      <c r="G6881" s="1" t="s">
        <v>11807</v>
      </c>
      <c r="H6881" s="1" t="s">
        <v>15835</v>
      </c>
      <c r="I6881" s="5">
        <v>537</v>
      </c>
      <c r="J6881" s="5">
        <v>11007394</v>
      </c>
      <c r="K6881" s="3">
        <f>+Tabella2026[[#This Row],[POP_2024]]/SUM(Tabella2026[POP_2024])</f>
        <v>9.1104248640697468E-6</v>
      </c>
      <c r="L6881" s="3">
        <f>+Tabella2026[[#This Row],[INCIDENZA POPOLAZIONE]]*(PLAFOND/2)</f>
        <v>2682.1022471634856</v>
      </c>
      <c r="M6881" s="3">
        <f>+IFERROR(Tabella2026[[#This Row],[reddito_2024]]/Tabella2026[[#This Row],[POP_2024]],"")</f>
        <v>20497.940409683426</v>
      </c>
      <c r="N6881" s="3">
        <f>+IF(Tabella2026[[#This Row],[REDDITO COMPLESSIVO PROCAPITE]]&lt;media_aggr_reddito_pc,(media_aggr_reddito_pc-Tabella2026[[#This Row],[REDDITO COMPLESSIVO PROCAPITE]]),0)</f>
        <v>0</v>
      </c>
      <c r="O6881" s="3">
        <f>+Tabella2026[[#This Row],[DIFFERENZA REDDITO INFERIORE ALLA MEDIA DALLA MEDIA]]*Tabella2026[[#This Row],[POP_2024]]</f>
        <v>0</v>
      </c>
      <c r="P6881" s="3">
        <f>+Tabella2026[[#This Row],[POPOLAZIONE PER DIFFERENZA ]]/SUM(Tabella2026[[POPOLAZIONE PER DIFFERENZA ]])</f>
        <v>0</v>
      </c>
      <c r="Q6881" s="3">
        <f>+Tabella2026[[#This Row],[INCIDENZA POPOLAZIONE PER DIFFERENZA]]*(PLAFOND-SUM(Tabella2026[CONTRIBUTO SULLA BASE DELLA POPOLAZIONE]))</f>
        <v>0</v>
      </c>
      <c r="R6881" s="3">
        <f>+Tabella2026[[#This Row],[CONTRIBUTO SULLA BASE DELLA POPOLAZIONE]]+Tabella2026[[#This Row],[CONTRIBUTO SULLA BASE DEL REDDITO]]</f>
        <v>2682.1022471634856</v>
      </c>
      <c r="S6881" s="3">
        <f>+Tabella2026[[#This Row],[CONTRIBUTO TOTALE]]/(PLAFOND/N_TESSERE)</f>
        <v>5.3642044943269713</v>
      </c>
      <c r="T6881" s="3">
        <f>+MAX(CEILING(Tabella2026[[#This Row],[preDEF1]],1),1)</f>
        <v>6</v>
      </c>
      <c r="U688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81" s="21">
        <f>+Tabella2026[[#This Row],[DEF - n. card]]*(PLAFOND/N_TESSERE)</f>
        <v>3000</v>
      </c>
      <c r="W6881" s="18"/>
    </row>
    <row r="6882" spans="2:23" x14ac:dyDescent="0.25">
      <c r="B6882" s="1" t="s">
        <v>13731</v>
      </c>
      <c r="C6882" s="2">
        <v>66094</v>
      </c>
      <c r="D6882" s="1" t="s">
        <v>13732</v>
      </c>
      <c r="E6882" s="1" t="s">
        <v>96</v>
      </c>
      <c r="F6882" s="1" t="s">
        <v>201</v>
      </c>
      <c r="G6882" s="1" t="s">
        <v>11807</v>
      </c>
      <c r="H6882" s="1" t="s">
        <v>15836</v>
      </c>
      <c r="I6882" s="5">
        <v>537</v>
      </c>
      <c r="J6882" s="5">
        <v>6984863</v>
      </c>
      <c r="K6882" s="3">
        <f>+Tabella2026[[#This Row],[POP_2024]]/SUM(Tabella2026[POP_2024])</f>
        <v>9.1104248640697468E-6</v>
      </c>
      <c r="L6882" s="3">
        <f>+Tabella2026[[#This Row],[INCIDENZA POPOLAZIONE]]*(PLAFOND/2)</f>
        <v>2682.1022471634856</v>
      </c>
      <c r="M6882" s="3">
        <f>+IFERROR(Tabella2026[[#This Row],[reddito_2024]]/Tabella2026[[#This Row],[POP_2024]],"")</f>
        <v>13007.193668528864</v>
      </c>
      <c r="N6882" s="3">
        <f>+IF(Tabella2026[[#This Row],[REDDITO COMPLESSIVO PROCAPITE]]&lt;media_aggr_reddito_pc,(media_aggr_reddito_pc-Tabella2026[[#This Row],[REDDITO COMPLESSIVO PROCAPITE]]),0)</f>
        <v>4817.8723940798773</v>
      </c>
      <c r="O6882" s="3">
        <f>+Tabella2026[[#This Row],[DIFFERENZA REDDITO INFERIORE ALLA MEDIA DALLA MEDIA]]*Tabella2026[[#This Row],[POP_2024]]</f>
        <v>2587197.4756208942</v>
      </c>
      <c r="P6882" s="3">
        <f>+Tabella2026[[#This Row],[POPOLAZIONE PER DIFFERENZA ]]/SUM(Tabella2026[[POPOLAZIONE PER DIFFERENZA ]])</f>
        <v>2.2953153033434593E-5</v>
      </c>
      <c r="Q6882" s="3">
        <f>+Tabella2026[[#This Row],[INCIDENZA POPOLAZIONE PER DIFFERENZA]]*(PLAFOND-SUM(Tabella2026[CONTRIBUTO SULLA BASE DELLA POPOLAZIONE]))</f>
        <v>6757.3910381783962</v>
      </c>
      <c r="R6882" s="3">
        <f>+Tabella2026[[#This Row],[CONTRIBUTO SULLA BASE DELLA POPOLAZIONE]]+Tabella2026[[#This Row],[CONTRIBUTO SULLA BASE DEL REDDITO]]</f>
        <v>9439.4932853418813</v>
      </c>
      <c r="S6882" s="3">
        <f>+Tabella2026[[#This Row],[CONTRIBUTO TOTALE]]/(PLAFOND/N_TESSERE)</f>
        <v>18.878986570683761</v>
      </c>
      <c r="T6882" s="3">
        <f>+MAX(CEILING(Tabella2026[[#This Row],[preDEF1]],1),1)</f>
        <v>19</v>
      </c>
      <c r="U6882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882" s="21">
        <f>+Tabella2026[[#This Row],[DEF - n. card]]*(PLAFOND/N_TESSERE)</f>
        <v>9500</v>
      </c>
      <c r="W6882" s="18"/>
    </row>
    <row r="6883" spans="2:23" x14ac:dyDescent="0.25">
      <c r="B6883" s="1" t="s">
        <v>13814</v>
      </c>
      <c r="C6883" s="2">
        <v>16210</v>
      </c>
      <c r="D6883" s="1" t="s">
        <v>13815</v>
      </c>
      <c r="E6883" s="1" t="s">
        <v>12</v>
      </c>
      <c r="F6883" s="1" t="s">
        <v>93</v>
      </c>
      <c r="G6883" s="1" t="s">
        <v>11807</v>
      </c>
      <c r="H6883" s="1" t="s">
        <v>15835</v>
      </c>
      <c r="I6883" s="5">
        <v>537</v>
      </c>
      <c r="J6883" s="5">
        <v>9011061</v>
      </c>
      <c r="K6883" s="3">
        <f>+Tabella2026[[#This Row],[POP_2024]]/SUM(Tabella2026[POP_2024])</f>
        <v>9.1104248640697468E-6</v>
      </c>
      <c r="L6883" s="3">
        <f>+Tabella2026[[#This Row],[INCIDENZA POPOLAZIONE]]*(PLAFOND/2)</f>
        <v>2682.1022471634856</v>
      </c>
      <c r="M6883" s="3">
        <f>+IFERROR(Tabella2026[[#This Row],[reddito_2024]]/Tabella2026[[#This Row],[POP_2024]],"")</f>
        <v>16780.374301675976</v>
      </c>
      <c r="N6883" s="3">
        <f>+IF(Tabella2026[[#This Row],[REDDITO COMPLESSIVO PROCAPITE]]&lt;media_aggr_reddito_pc,(media_aggr_reddito_pc-Tabella2026[[#This Row],[REDDITO COMPLESSIVO PROCAPITE]]),0)</f>
        <v>1044.6917609327647</v>
      </c>
      <c r="O6883" s="3">
        <f>+Tabella2026[[#This Row],[DIFFERENZA REDDITO INFERIORE ALLA MEDIA DALLA MEDIA]]*Tabella2026[[#This Row],[POP_2024]]</f>
        <v>560999.47562089469</v>
      </c>
      <c r="P6883" s="3">
        <f>+Tabella2026[[#This Row],[POPOLAZIONE PER DIFFERENZA ]]/SUM(Tabella2026[[POPOLAZIONE PER DIFFERENZA ]])</f>
        <v>4.9770869587419921E-6</v>
      </c>
      <c r="Q6883" s="3">
        <f>+Tabella2026[[#This Row],[INCIDENZA POPOLAZIONE PER DIFFERENZA]]*(PLAFOND-SUM(Tabella2026[CONTRIBUTO SULLA BASE DELLA POPOLAZIONE]))</f>
        <v>1465.2506678384293</v>
      </c>
      <c r="R6883" s="3">
        <f>+Tabella2026[[#This Row],[CONTRIBUTO SULLA BASE DELLA POPOLAZIONE]]+Tabella2026[[#This Row],[CONTRIBUTO SULLA BASE DEL REDDITO]]</f>
        <v>4147.3529150019149</v>
      </c>
      <c r="S6883" s="3">
        <f>+Tabella2026[[#This Row],[CONTRIBUTO TOTALE]]/(PLAFOND/N_TESSERE)</f>
        <v>8.2947058300038297</v>
      </c>
      <c r="T6883" s="3">
        <f>+MAX(CEILING(Tabella2026[[#This Row],[preDEF1]],1),1)</f>
        <v>9</v>
      </c>
      <c r="U6883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883" s="21">
        <f>+Tabella2026[[#This Row],[DEF - n. card]]*(PLAFOND/N_TESSERE)</f>
        <v>4500</v>
      </c>
      <c r="W6883" s="18"/>
    </row>
    <row r="6884" spans="2:23" x14ac:dyDescent="0.25">
      <c r="B6884" s="1" t="s">
        <v>13693</v>
      </c>
      <c r="C6884" s="2">
        <v>114004</v>
      </c>
      <c r="D6884" s="1" t="s">
        <v>13694</v>
      </c>
      <c r="E6884" s="1" t="s">
        <v>76</v>
      </c>
      <c r="F6884" s="1" t="s">
        <v>550</v>
      </c>
      <c r="G6884" s="1" t="s">
        <v>11807</v>
      </c>
      <c r="H6884" s="1" t="s">
        <v>15836</v>
      </c>
      <c r="I6884" s="5">
        <v>536</v>
      </c>
      <c r="J6884" s="5">
        <v>6336546</v>
      </c>
      <c r="K6884" s="3">
        <f>+Tabella2026[[#This Row],[POP_2024]]/SUM(Tabella2026[POP_2024])</f>
        <v>9.0934594546394488E-6</v>
      </c>
      <c r="L6884" s="3">
        <f>+Tabella2026[[#This Row],[INCIDENZA POPOLAZIONE]]*(PLAFOND/2)</f>
        <v>2677.1076433512626</v>
      </c>
      <c r="M6884" s="3">
        <f>+IFERROR(Tabella2026[[#This Row],[reddito_2024]]/Tabella2026[[#This Row],[POP_2024]],"")</f>
        <v>11821.914179104477</v>
      </c>
      <c r="N6884" s="3">
        <f>+IF(Tabella2026[[#This Row],[REDDITO COMPLESSIVO PROCAPITE]]&lt;media_aggr_reddito_pc,(media_aggr_reddito_pc-Tabella2026[[#This Row],[REDDITO COMPLESSIVO PROCAPITE]]),0)</f>
        <v>6003.1518835042643</v>
      </c>
      <c r="O6884" s="3">
        <f>+Tabella2026[[#This Row],[DIFFERENZA REDDITO INFERIORE ALLA MEDIA DALLA MEDIA]]*Tabella2026[[#This Row],[POP_2024]]</f>
        <v>3217689.4095582855</v>
      </c>
      <c r="P6884" s="3">
        <f>+Tabella2026[[#This Row],[POPOLAZIONE PER DIFFERENZA ]]/SUM(Tabella2026[[POPOLAZIONE PER DIFFERENZA ]])</f>
        <v>2.8546764646919195E-5</v>
      </c>
      <c r="Q6884" s="3">
        <f>+Tabella2026[[#This Row],[INCIDENZA POPOLAZIONE PER DIFFERENZA]]*(PLAFOND-SUM(Tabella2026[CONTRIBUTO SULLA BASE DELLA POPOLAZIONE]))</f>
        <v>8404.1461019795606</v>
      </c>
      <c r="R6884" s="3">
        <f>+Tabella2026[[#This Row],[CONTRIBUTO SULLA BASE DELLA POPOLAZIONE]]+Tabella2026[[#This Row],[CONTRIBUTO SULLA BASE DEL REDDITO]]</f>
        <v>11081.253745330823</v>
      </c>
      <c r="S6884" s="3">
        <f>+Tabella2026[[#This Row],[CONTRIBUTO TOTALE]]/(PLAFOND/N_TESSERE)</f>
        <v>22.162507490661646</v>
      </c>
      <c r="T6884" s="3">
        <f>+MAX(CEILING(Tabella2026[[#This Row],[preDEF1]],1),1)</f>
        <v>23</v>
      </c>
      <c r="U6884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884" s="21">
        <f>+Tabella2026[[#This Row],[DEF - n. card]]*(PLAFOND/N_TESSERE)</f>
        <v>11500</v>
      </c>
      <c r="W6884" s="18"/>
    </row>
    <row r="6885" spans="2:23" x14ac:dyDescent="0.25">
      <c r="B6885" s="1" t="s">
        <v>13603</v>
      </c>
      <c r="C6885" s="2">
        <v>69012</v>
      </c>
      <c r="D6885" s="1" t="s">
        <v>13604</v>
      </c>
      <c r="E6885" s="1" t="s">
        <v>96</v>
      </c>
      <c r="F6885" s="1" t="s">
        <v>328</v>
      </c>
      <c r="G6885" s="1" t="s">
        <v>11807</v>
      </c>
      <c r="H6885" s="1" t="s">
        <v>15836</v>
      </c>
      <c r="I6885" s="5">
        <v>536</v>
      </c>
      <c r="J6885" s="5">
        <v>6565345</v>
      </c>
      <c r="K6885" s="3">
        <f>+Tabella2026[[#This Row],[POP_2024]]/SUM(Tabella2026[POP_2024])</f>
        <v>9.0934594546394488E-6</v>
      </c>
      <c r="L6885" s="3">
        <f>+Tabella2026[[#This Row],[INCIDENZA POPOLAZIONE]]*(PLAFOND/2)</f>
        <v>2677.1076433512626</v>
      </c>
      <c r="M6885" s="3">
        <f>+IFERROR(Tabella2026[[#This Row],[reddito_2024]]/Tabella2026[[#This Row],[POP_2024]],"")</f>
        <v>12248.777985074626</v>
      </c>
      <c r="N6885" s="3">
        <f>+IF(Tabella2026[[#This Row],[REDDITO COMPLESSIVO PROCAPITE]]&lt;media_aggr_reddito_pc,(media_aggr_reddito_pc-Tabella2026[[#This Row],[REDDITO COMPLESSIVO PROCAPITE]]),0)</f>
        <v>5576.2880775341146</v>
      </c>
      <c r="O6885" s="3">
        <f>+Tabella2026[[#This Row],[DIFFERENZA REDDITO INFERIORE ALLA MEDIA DALLA MEDIA]]*Tabella2026[[#This Row],[POP_2024]]</f>
        <v>2988890.4095582855</v>
      </c>
      <c r="P6885" s="3">
        <f>+Tabella2026[[#This Row],[POPOLAZIONE PER DIFFERENZA ]]/SUM(Tabella2026[[POPOLAZIONE PER DIFFERENZA ]])</f>
        <v>2.6516900861729596E-5</v>
      </c>
      <c r="Q6885" s="3">
        <f>+Tabella2026[[#This Row],[INCIDENZA POPOLAZIONE PER DIFFERENZA]]*(PLAFOND-SUM(Tabella2026[CONTRIBUTO SULLA BASE DELLA POPOLAZIONE]))</f>
        <v>7806.5557260175783</v>
      </c>
      <c r="R6885" s="3">
        <f>+Tabella2026[[#This Row],[CONTRIBUTO SULLA BASE DELLA POPOLAZIONE]]+Tabella2026[[#This Row],[CONTRIBUTO SULLA BASE DEL REDDITO]]</f>
        <v>10483.663369368842</v>
      </c>
      <c r="S6885" s="3">
        <f>+Tabella2026[[#This Row],[CONTRIBUTO TOTALE]]/(PLAFOND/N_TESSERE)</f>
        <v>20.967326738737682</v>
      </c>
      <c r="T6885" s="3">
        <f>+MAX(CEILING(Tabella2026[[#This Row],[preDEF1]],1),1)</f>
        <v>21</v>
      </c>
      <c r="U6885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885" s="21">
        <f>+Tabella2026[[#This Row],[DEF - n. card]]*(PLAFOND/N_TESSERE)</f>
        <v>10500</v>
      </c>
      <c r="W6885" s="18"/>
    </row>
    <row r="6886" spans="2:23" x14ac:dyDescent="0.25">
      <c r="B6886" s="1" t="s">
        <v>13945</v>
      </c>
      <c r="C6886" s="2">
        <v>19019</v>
      </c>
      <c r="D6886" s="1" t="s">
        <v>13946</v>
      </c>
      <c r="E6886" s="1" t="s">
        <v>12</v>
      </c>
      <c r="F6886" s="1" t="s">
        <v>193</v>
      </c>
      <c r="G6886" s="1" t="s">
        <v>11807</v>
      </c>
      <c r="H6886" s="1" t="s">
        <v>15835</v>
      </c>
      <c r="I6886" s="5">
        <v>536</v>
      </c>
      <c r="J6886" s="5">
        <v>8482380</v>
      </c>
      <c r="K6886" s="3">
        <f>+Tabella2026[[#This Row],[POP_2024]]/SUM(Tabella2026[POP_2024])</f>
        <v>9.0934594546394488E-6</v>
      </c>
      <c r="L6886" s="3">
        <f>+Tabella2026[[#This Row],[INCIDENZA POPOLAZIONE]]*(PLAFOND/2)</f>
        <v>2677.1076433512626</v>
      </c>
      <c r="M6886" s="3">
        <f>+IFERROR(Tabella2026[[#This Row],[reddito_2024]]/Tabella2026[[#This Row],[POP_2024]],"")</f>
        <v>15825.335820895523</v>
      </c>
      <c r="N6886" s="3">
        <f>+IF(Tabella2026[[#This Row],[REDDITO COMPLESSIVO PROCAPITE]]&lt;media_aggr_reddito_pc,(media_aggr_reddito_pc-Tabella2026[[#This Row],[REDDITO COMPLESSIVO PROCAPITE]]),0)</f>
        <v>1999.7302417132178</v>
      </c>
      <c r="O6886" s="3">
        <f>+Tabella2026[[#This Row],[DIFFERENZA REDDITO INFERIORE ALLA MEDIA DALLA MEDIA]]*Tabella2026[[#This Row],[POP_2024]]</f>
        <v>1071855.4095582848</v>
      </c>
      <c r="P6886" s="3">
        <f>+Tabella2026[[#This Row],[POPOLAZIONE PER DIFFERENZA ]]/SUM(Tabella2026[[POPOLAZIONE PER DIFFERENZA ]])</f>
        <v>9.50930938868582E-6</v>
      </c>
      <c r="Q6886" s="3">
        <f>+Tabella2026[[#This Row],[INCIDENZA POPOLAZIONE PER DIFFERENZA]]*(PLAFOND-SUM(Tabella2026[CONTRIBUTO SULLA BASE DELLA POPOLAZIONE]))</f>
        <v>2799.5335520470753</v>
      </c>
      <c r="R6886" s="3">
        <f>+Tabella2026[[#This Row],[CONTRIBUTO SULLA BASE DELLA POPOLAZIONE]]+Tabella2026[[#This Row],[CONTRIBUTO SULLA BASE DEL REDDITO]]</f>
        <v>5476.6411953983379</v>
      </c>
      <c r="S6886" s="3">
        <f>+Tabella2026[[#This Row],[CONTRIBUTO TOTALE]]/(PLAFOND/N_TESSERE)</f>
        <v>10.953282390796677</v>
      </c>
      <c r="T6886" s="3">
        <f>+MAX(CEILING(Tabella2026[[#This Row],[preDEF1]],1),1)</f>
        <v>11</v>
      </c>
      <c r="U6886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886" s="21">
        <f>+Tabella2026[[#This Row],[DEF - n. card]]*(PLAFOND/N_TESSERE)</f>
        <v>5500</v>
      </c>
      <c r="W6886" s="18"/>
    </row>
    <row r="6887" spans="2:23" x14ac:dyDescent="0.25">
      <c r="B6887" s="1" t="s">
        <v>13521</v>
      </c>
      <c r="C6887" s="2">
        <v>83026</v>
      </c>
      <c r="D6887" s="1" t="s">
        <v>13522</v>
      </c>
      <c r="E6887" s="1" t="s">
        <v>21</v>
      </c>
      <c r="F6887" s="1" t="s">
        <v>42</v>
      </c>
      <c r="G6887" s="1" t="s">
        <v>11807</v>
      </c>
      <c r="H6887" s="1" t="s">
        <v>15836</v>
      </c>
      <c r="I6887" s="5">
        <v>536</v>
      </c>
      <c r="J6887" s="5">
        <v>6480468</v>
      </c>
      <c r="K6887" s="3">
        <f>+Tabella2026[[#This Row],[POP_2024]]/SUM(Tabella2026[POP_2024])</f>
        <v>9.0934594546394488E-6</v>
      </c>
      <c r="L6887" s="3">
        <f>+Tabella2026[[#This Row],[INCIDENZA POPOLAZIONE]]*(PLAFOND/2)</f>
        <v>2677.1076433512626</v>
      </c>
      <c r="M6887" s="3">
        <f>+IFERROR(Tabella2026[[#This Row],[reddito_2024]]/Tabella2026[[#This Row],[POP_2024]],"")</f>
        <v>12090.425373134329</v>
      </c>
      <c r="N6887" s="3">
        <f>+IF(Tabella2026[[#This Row],[REDDITO COMPLESSIVO PROCAPITE]]&lt;media_aggr_reddito_pc,(media_aggr_reddito_pc-Tabella2026[[#This Row],[REDDITO COMPLESSIVO PROCAPITE]]),0)</f>
        <v>5734.6406894744123</v>
      </c>
      <c r="O6887" s="3">
        <f>+Tabella2026[[#This Row],[DIFFERENZA REDDITO INFERIORE ALLA MEDIA DALLA MEDIA]]*Tabella2026[[#This Row],[POP_2024]]</f>
        <v>3073767.409558285</v>
      </c>
      <c r="P6887" s="3">
        <f>+Tabella2026[[#This Row],[POPOLAZIONE PER DIFFERENZA ]]/SUM(Tabella2026[[POPOLAZIONE PER DIFFERENZA ]])</f>
        <v>2.7269914417276327E-5</v>
      </c>
      <c r="Q6887" s="3">
        <f>+Tabella2026[[#This Row],[INCIDENZA POPOLAZIONE PER DIFFERENZA]]*(PLAFOND-SUM(Tabella2026[CONTRIBUTO SULLA BASE DELLA POPOLAZIONE]))</f>
        <v>8028.2423520103703</v>
      </c>
      <c r="R6887" s="3">
        <f>+Tabella2026[[#This Row],[CONTRIBUTO SULLA BASE DELLA POPOLAZIONE]]+Tabella2026[[#This Row],[CONTRIBUTO SULLA BASE DEL REDDITO]]</f>
        <v>10705.349995361634</v>
      </c>
      <c r="S6887" s="3">
        <f>+Tabella2026[[#This Row],[CONTRIBUTO TOTALE]]/(PLAFOND/N_TESSERE)</f>
        <v>21.410699990723266</v>
      </c>
      <c r="T6887" s="3">
        <f>+MAX(CEILING(Tabella2026[[#This Row],[preDEF1]],1),1)</f>
        <v>22</v>
      </c>
      <c r="U6887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6887" s="21">
        <f>+Tabella2026[[#This Row],[DEF - n. card]]*(PLAFOND/N_TESSERE)</f>
        <v>11000</v>
      </c>
      <c r="W6887" s="18"/>
    </row>
    <row r="6888" spans="2:23" x14ac:dyDescent="0.25">
      <c r="B6888" s="1" t="s">
        <v>13957</v>
      </c>
      <c r="C6888" s="2">
        <v>4139</v>
      </c>
      <c r="D6888" s="1" t="s">
        <v>13958</v>
      </c>
      <c r="E6888" s="1" t="s">
        <v>18</v>
      </c>
      <c r="F6888" s="1" t="s">
        <v>263</v>
      </c>
      <c r="G6888" s="1" t="s">
        <v>11807</v>
      </c>
      <c r="H6888" s="1" t="s">
        <v>15835</v>
      </c>
      <c r="I6888" s="5">
        <v>536</v>
      </c>
      <c r="J6888" s="5">
        <v>6883415</v>
      </c>
      <c r="K6888" s="3">
        <f>+Tabella2026[[#This Row],[POP_2024]]/SUM(Tabella2026[POP_2024])</f>
        <v>9.0934594546394488E-6</v>
      </c>
      <c r="L6888" s="3">
        <f>+Tabella2026[[#This Row],[INCIDENZA POPOLAZIONE]]*(PLAFOND/2)</f>
        <v>2677.1076433512626</v>
      </c>
      <c r="M6888" s="3">
        <f>+IFERROR(Tabella2026[[#This Row],[reddito_2024]]/Tabella2026[[#This Row],[POP_2024]],"")</f>
        <v>12842.192164179105</v>
      </c>
      <c r="N6888" s="3">
        <f>+IF(Tabella2026[[#This Row],[REDDITO COMPLESSIVO PROCAPITE]]&lt;media_aggr_reddito_pc,(media_aggr_reddito_pc-Tabella2026[[#This Row],[REDDITO COMPLESSIVO PROCAPITE]]),0)</f>
        <v>4982.873898429636</v>
      </c>
      <c r="O6888" s="3">
        <f>+Tabella2026[[#This Row],[DIFFERENZA REDDITO INFERIORE ALLA MEDIA DALLA MEDIA]]*Tabella2026[[#This Row],[POP_2024]]</f>
        <v>2670820.409558285</v>
      </c>
      <c r="P6888" s="3">
        <f>+Tabella2026[[#This Row],[POPOLAZIONE PER DIFFERENZA ]]/SUM(Tabella2026[[POPOLAZIONE PER DIFFERENZA ]])</f>
        <v>2.3695040739284758E-5</v>
      </c>
      <c r="Q6888" s="3">
        <f>+Tabella2026[[#This Row],[INCIDENZA POPOLAZIONE PER DIFFERENZA]]*(PLAFOND-SUM(Tabella2026[CONTRIBUTO SULLA BASE DELLA POPOLAZIONE]))</f>
        <v>6975.8022223649068</v>
      </c>
      <c r="R6888" s="3">
        <f>+Tabella2026[[#This Row],[CONTRIBUTO SULLA BASE DELLA POPOLAZIONE]]+Tabella2026[[#This Row],[CONTRIBUTO SULLA BASE DEL REDDITO]]</f>
        <v>9652.9098657161703</v>
      </c>
      <c r="S6888" s="3">
        <f>+Tabella2026[[#This Row],[CONTRIBUTO TOTALE]]/(PLAFOND/N_TESSERE)</f>
        <v>19.30581973143234</v>
      </c>
      <c r="T6888" s="3">
        <f>+MAX(CEILING(Tabella2026[[#This Row],[preDEF1]],1),1)</f>
        <v>20</v>
      </c>
      <c r="U6888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888" s="21">
        <f>+Tabella2026[[#This Row],[DEF - n. card]]*(PLAFOND/N_TESSERE)</f>
        <v>10000</v>
      </c>
      <c r="W6888" s="18"/>
    </row>
    <row r="6889" spans="2:23" x14ac:dyDescent="0.25">
      <c r="B6889" s="1" t="s">
        <v>13880</v>
      </c>
      <c r="C6889" s="2">
        <v>56044</v>
      </c>
      <c r="D6889" s="1" t="s">
        <v>13881</v>
      </c>
      <c r="E6889" s="1" t="s">
        <v>8</v>
      </c>
      <c r="F6889" s="1" t="s">
        <v>210</v>
      </c>
      <c r="G6889" s="1" t="s">
        <v>11807</v>
      </c>
      <c r="H6889" s="1" t="s">
        <v>15834</v>
      </c>
      <c r="I6889" s="5">
        <v>536</v>
      </c>
      <c r="J6889" s="5">
        <v>7247645</v>
      </c>
      <c r="K6889" s="3">
        <f>+Tabella2026[[#This Row],[POP_2024]]/SUM(Tabella2026[POP_2024])</f>
        <v>9.0934594546394488E-6</v>
      </c>
      <c r="L6889" s="3">
        <f>+Tabella2026[[#This Row],[INCIDENZA POPOLAZIONE]]*(PLAFOND/2)</f>
        <v>2677.1076433512626</v>
      </c>
      <c r="M6889" s="3">
        <f>+IFERROR(Tabella2026[[#This Row],[reddito_2024]]/Tabella2026[[#This Row],[POP_2024]],"")</f>
        <v>13521.725746268658</v>
      </c>
      <c r="N6889" s="3">
        <f>+IF(Tabella2026[[#This Row],[REDDITO COMPLESSIVO PROCAPITE]]&lt;media_aggr_reddito_pc,(media_aggr_reddito_pc-Tabella2026[[#This Row],[REDDITO COMPLESSIVO PROCAPITE]]),0)</f>
        <v>4303.3403163400835</v>
      </c>
      <c r="O6889" s="3">
        <f>+Tabella2026[[#This Row],[DIFFERENZA REDDITO INFERIORE ALLA MEDIA DALLA MEDIA]]*Tabella2026[[#This Row],[POP_2024]]</f>
        <v>2306590.4095582846</v>
      </c>
      <c r="P6889" s="3">
        <f>+Tabella2026[[#This Row],[POPOLAZIONE PER DIFFERENZA ]]/SUM(Tabella2026[[POPOLAZIONE PER DIFFERENZA ]])</f>
        <v>2.0463657357016443E-5</v>
      </c>
      <c r="Q6889" s="3">
        <f>+Tabella2026[[#This Row],[INCIDENZA POPOLAZIONE PER DIFFERENZA]]*(PLAFOND-SUM(Tabella2026[CONTRIBUTO SULLA BASE DELLA POPOLAZIONE]))</f>
        <v>6024.4853781626471</v>
      </c>
      <c r="R6889" s="3">
        <f>+Tabella2026[[#This Row],[CONTRIBUTO SULLA BASE DELLA POPOLAZIONE]]+Tabella2026[[#This Row],[CONTRIBUTO SULLA BASE DEL REDDITO]]</f>
        <v>8701.5930215139088</v>
      </c>
      <c r="S6889" s="3">
        <f>+Tabella2026[[#This Row],[CONTRIBUTO TOTALE]]/(PLAFOND/N_TESSERE)</f>
        <v>17.403186043027816</v>
      </c>
      <c r="T6889" s="3">
        <f>+MAX(CEILING(Tabella2026[[#This Row],[preDEF1]],1),1)</f>
        <v>18</v>
      </c>
      <c r="U6889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889" s="21">
        <f>+Tabella2026[[#This Row],[DEF - n. card]]*(PLAFOND/N_TESSERE)</f>
        <v>9000</v>
      </c>
      <c r="W6889" s="18"/>
    </row>
    <row r="6890" spans="2:23" x14ac:dyDescent="0.25">
      <c r="B6890" s="1" t="s">
        <v>13763</v>
      </c>
      <c r="C6890" s="2">
        <v>9053</v>
      </c>
      <c r="D6890" s="1" t="s">
        <v>13764</v>
      </c>
      <c r="E6890" s="1" t="s">
        <v>24</v>
      </c>
      <c r="F6890" s="1" t="s">
        <v>246</v>
      </c>
      <c r="G6890" s="1" t="s">
        <v>11807</v>
      </c>
      <c r="H6890" s="1" t="s">
        <v>15835</v>
      </c>
      <c r="I6890" s="5">
        <v>536</v>
      </c>
      <c r="J6890" s="5">
        <v>7882945</v>
      </c>
      <c r="K6890" s="3">
        <f>+Tabella2026[[#This Row],[POP_2024]]/SUM(Tabella2026[POP_2024])</f>
        <v>9.0934594546394488E-6</v>
      </c>
      <c r="L6890" s="3">
        <f>+Tabella2026[[#This Row],[INCIDENZA POPOLAZIONE]]*(PLAFOND/2)</f>
        <v>2677.1076433512626</v>
      </c>
      <c r="M6890" s="3">
        <f>+IFERROR(Tabella2026[[#This Row],[reddito_2024]]/Tabella2026[[#This Row],[POP_2024]],"")</f>
        <v>14706.986940298508</v>
      </c>
      <c r="N6890" s="3">
        <f>+IF(Tabella2026[[#This Row],[REDDITO COMPLESSIVO PROCAPITE]]&lt;media_aggr_reddito_pc,(media_aggr_reddito_pc-Tabella2026[[#This Row],[REDDITO COMPLESSIVO PROCAPITE]]),0)</f>
        <v>3118.0791223102333</v>
      </c>
      <c r="O6890" s="3">
        <f>+Tabella2026[[#This Row],[DIFFERENZA REDDITO INFERIORE ALLA MEDIA DALLA MEDIA]]*Tabella2026[[#This Row],[POP_2024]]</f>
        <v>1671290.409558285</v>
      </c>
      <c r="P6890" s="3">
        <f>+Tabella2026[[#This Row],[POPOLAZIONE PER DIFFERENZA ]]/SUM(Tabella2026[[POPOLAZIONE PER DIFFERENZA ]])</f>
        <v>1.4827389441811609E-5</v>
      </c>
      <c r="Q6890" s="3">
        <f>+Tabella2026[[#This Row],[INCIDENZA POPOLAZIONE PER DIFFERENZA]]*(PLAFOND-SUM(Tabella2026[CONTRIBUTO SULLA BASE DELLA POPOLAZIONE]))</f>
        <v>4365.1723311272744</v>
      </c>
      <c r="R6890" s="3">
        <f>+Tabella2026[[#This Row],[CONTRIBUTO SULLA BASE DELLA POPOLAZIONE]]+Tabella2026[[#This Row],[CONTRIBUTO SULLA BASE DEL REDDITO]]</f>
        <v>7042.279974478537</v>
      </c>
      <c r="S6890" s="3">
        <f>+Tabella2026[[#This Row],[CONTRIBUTO TOTALE]]/(PLAFOND/N_TESSERE)</f>
        <v>14.084559948957073</v>
      </c>
      <c r="T6890" s="3">
        <f>+MAX(CEILING(Tabella2026[[#This Row],[preDEF1]],1),1)</f>
        <v>15</v>
      </c>
      <c r="U689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890" s="21">
        <f>+Tabella2026[[#This Row],[DEF - n. card]]*(PLAFOND/N_TESSERE)</f>
        <v>7500</v>
      </c>
      <c r="W6890" s="18"/>
    </row>
    <row r="6891" spans="2:23" x14ac:dyDescent="0.25">
      <c r="B6891" s="1" t="s">
        <v>13653</v>
      </c>
      <c r="C6891" s="2">
        <v>115012</v>
      </c>
      <c r="D6891" s="1" t="s">
        <v>13654</v>
      </c>
      <c r="E6891" s="1" t="s">
        <v>76</v>
      </c>
      <c r="F6891" s="1" t="s">
        <v>625</v>
      </c>
      <c r="G6891" s="1" t="s">
        <v>11807</v>
      </c>
      <c r="H6891" s="1" t="s">
        <v>15836</v>
      </c>
      <c r="I6891" s="5">
        <v>535</v>
      </c>
      <c r="J6891" s="5">
        <v>6097469</v>
      </c>
      <c r="K6891" s="3">
        <f>+Tabella2026[[#This Row],[POP_2024]]/SUM(Tabella2026[POP_2024])</f>
        <v>9.0764940452091508E-6</v>
      </c>
      <c r="L6891" s="3">
        <f>+Tabella2026[[#This Row],[INCIDENZA POPOLAZIONE]]*(PLAFOND/2)</f>
        <v>2672.1130395390401</v>
      </c>
      <c r="M6891" s="3">
        <f>+IFERROR(Tabella2026[[#This Row],[reddito_2024]]/Tabella2026[[#This Row],[POP_2024]],"")</f>
        <v>11397.13831775701</v>
      </c>
      <c r="N6891" s="3">
        <f>+IF(Tabella2026[[#This Row],[REDDITO COMPLESSIVO PROCAPITE]]&lt;media_aggr_reddito_pc,(media_aggr_reddito_pc-Tabella2026[[#This Row],[REDDITO COMPLESSIVO PROCAPITE]]),0)</f>
        <v>6427.9277448517314</v>
      </c>
      <c r="O6891" s="3">
        <f>+Tabella2026[[#This Row],[DIFFERENZA REDDITO INFERIORE ALLA MEDIA DALLA MEDIA]]*Tabella2026[[#This Row],[POP_2024]]</f>
        <v>3438941.3434956763</v>
      </c>
      <c r="P6891" s="3">
        <f>+Tabella2026[[#This Row],[POPOLAZIONE PER DIFFERENZA ]]/SUM(Tabella2026[[POPOLAZIONE PER DIFFERENZA ]])</f>
        <v>3.0509672212523376E-5</v>
      </c>
      <c r="Q6891" s="3">
        <f>+Tabella2026[[#This Row],[INCIDENZA POPOLAZIONE PER DIFFERENZA]]*(PLAFOND-SUM(Tabella2026[CONTRIBUTO SULLA BASE DELLA POPOLAZIONE]))</f>
        <v>8982.0246171127583</v>
      </c>
      <c r="R6891" s="3">
        <f>+Tabella2026[[#This Row],[CONTRIBUTO SULLA BASE DELLA POPOLAZIONE]]+Tabella2026[[#This Row],[CONTRIBUTO SULLA BASE DEL REDDITO]]</f>
        <v>11654.137656651797</v>
      </c>
      <c r="S6891" s="3">
        <f>+Tabella2026[[#This Row],[CONTRIBUTO TOTALE]]/(PLAFOND/N_TESSERE)</f>
        <v>23.308275313303596</v>
      </c>
      <c r="T6891" s="3">
        <f>+MAX(CEILING(Tabella2026[[#This Row],[preDEF1]],1),1)</f>
        <v>24</v>
      </c>
      <c r="U6891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891" s="21">
        <f>+Tabella2026[[#This Row],[DEF - n. card]]*(PLAFOND/N_TESSERE)</f>
        <v>12000</v>
      </c>
      <c r="W6891" s="18"/>
    </row>
    <row r="6892" spans="2:23" x14ac:dyDescent="0.25">
      <c r="B6892" s="1" t="s">
        <v>13874</v>
      </c>
      <c r="C6892" s="2">
        <v>96025</v>
      </c>
      <c r="D6892" s="1" t="s">
        <v>13875</v>
      </c>
      <c r="E6892" s="1" t="s">
        <v>18</v>
      </c>
      <c r="F6892" s="1" t="s">
        <v>403</v>
      </c>
      <c r="G6892" s="1" t="s">
        <v>11807</v>
      </c>
      <c r="H6892" s="1" t="s">
        <v>15835</v>
      </c>
      <c r="I6892" s="5">
        <v>535</v>
      </c>
      <c r="J6892" s="5">
        <v>9754125</v>
      </c>
      <c r="K6892" s="3">
        <f>+Tabella2026[[#This Row],[POP_2024]]/SUM(Tabella2026[POP_2024])</f>
        <v>9.0764940452091508E-6</v>
      </c>
      <c r="L6892" s="3">
        <f>+Tabella2026[[#This Row],[INCIDENZA POPOLAZIONE]]*(PLAFOND/2)</f>
        <v>2672.1130395390401</v>
      </c>
      <c r="M6892" s="3">
        <f>+IFERROR(Tabella2026[[#This Row],[reddito_2024]]/Tabella2026[[#This Row],[POP_2024]],"")</f>
        <v>18232.009345794391</v>
      </c>
      <c r="N6892" s="3">
        <f>+IF(Tabella2026[[#This Row],[REDDITO COMPLESSIVO PROCAPITE]]&lt;media_aggr_reddito_pc,(media_aggr_reddito_pc-Tabella2026[[#This Row],[REDDITO COMPLESSIVO PROCAPITE]]),0)</f>
        <v>0</v>
      </c>
      <c r="O6892" s="3">
        <f>+Tabella2026[[#This Row],[DIFFERENZA REDDITO INFERIORE ALLA MEDIA DALLA MEDIA]]*Tabella2026[[#This Row],[POP_2024]]</f>
        <v>0</v>
      </c>
      <c r="P6892" s="3">
        <f>+Tabella2026[[#This Row],[POPOLAZIONE PER DIFFERENZA ]]/SUM(Tabella2026[[POPOLAZIONE PER DIFFERENZA ]])</f>
        <v>0</v>
      </c>
      <c r="Q6892" s="3">
        <f>+Tabella2026[[#This Row],[INCIDENZA POPOLAZIONE PER DIFFERENZA]]*(PLAFOND-SUM(Tabella2026[CONTRIBUTO SULLA BASE DELLA POPOLAZIONE]))</f>
        <v>0</v>
      </c>
      <c r="R6892" s="3">
        <f>+Tabella2026[[#This Row],[CONTRIBUTO SULLA BASE DELLA POPOLAZIONE]]+Tabella2026[[#This Row],[CONTRIBUTO SULLA BASE DEL REDDITO]]</f>
        <v>2672.1130395390401</v>
      </c>
      <c r="S6892" s="3">
        <f>+Tabella2026[[#This Row],[CONTRIBUTO TOTALE]]/(PLAFOND/N_TESSERE)</f>
        <v>5.34422607907808</v>
      </c>
      <c r="T6892" s="3">
        <f>+MAX(CEILING(Tabella2026[[#This Row],[preDEF1]],1),1)</f>
        <v>6</v>
      </c>
      <c r="U6892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92" s="21">
        <f>+Tabella2026[[#This Row],[DEF - n. card]]*(PLAFOND/N_TESSERE)</f>
        <v>3000</v>
      </c>
      <c r="W6892" s="18"/>
    </row>
    <row r="6893" spans="2:23" x14ac:dyDescent="0.25">
      <c r="B6893" s="1" t="s">
        <v>13931</v>
      </c>
      <c r="C6893" s="2">
        <v>60034</v>
      </c>
      <c r="D6893" s="1" t="s">
        <v>13932</v>
      </c>
      <c r="E6893" s="1" t="s">
        <v>8</v>
      </c>
      <c r="F6893" s="1" t="s">
        <v>397</v>
      </c>
      <c r="G6893" s="1" t="s">
        <v>11807</v>
      </c>
      <c r="H6893" s="1" t="s">
        <v>15834</v>
      </c>
      <c r="I6893" s="5">
        <v>535</v>
      </c>
      <c r="J6893" s="5">
        <v>6757142</v>
      </c>
      <c r="K6893" s="3">
        <f>+Tabella2026[[#This Row],[POP_2024]]/SUM(Tabella2026[POP_2024])</f>
        <v>9.0764940452091508E-6</v>
      </c>
      <c r="L6893" s="3">
        <f>+Tabella2026[[#This Row],[INCIDENZA POPOLAZIONE]]*(PLAFOND/2)</f>
        <v>2672.1130395390401</v>
      </c>
      <c r="M6893" s="3">
        <f>+IFERROR(Tabella2026[[#This Row],[reddito_2024]]/Tabella2026[[#This Row],[POP_2024]],"")</f>
        <v>12630.171962616823</v>
      </c>
      <c r="N6893" s="3">
        <f>+IF(Tabella2026[[#This Row],[REDDITO COMPLESSIVO PROCAPITE]]&lt;media_aggr_reddito_pc,(media_aggr_reddito_pc-Tabella2026[[#This Row],[REDDITO COMPLESSIVO PROCAPITE]]),0)</f>
        <v>5194.8940999919178</v>
      </c>
      <c r="O6893" s="3">
        <f>+Tabella2026[[#This Row],[DIFFERENZA REDDITO INFERIORE ALLA MEDIA DALLA MEDIA]]*Tabella2026[[#This Row],[POP_2024]]</f>
        <v>2779268.3434956758</v>
      </c>
      <c r="P6893" s="3">
        <f>+Tabella2026[[#This Row],[POPOLAZIONE PER DIFFERENZA ]]/SUM(Tabella2026[[POPOLAZIONE PER DIFFERENZA ]])</f>
        <v>2.4657171402784789E-5</v>
      </c>
      <c r="Q6893" s="3">
        <f>+Tabella2026[[#This Row],[INCIDENZA POPOLAZIONE PER DIFFERENZA]]*(PLAFOND-SUM(Tabella2026[CONTRIBUTO SULLA BASE DELLA POPOLAZIONE]))</f>
        <v>7259.0527681013191</v>
      </c>
      <c r="R6893" s="3">
        <f>+Tabella2026[[#This Row],[CONTRIBUTO SULLA BASE DELLA POPOLAZIONE]]+Tabella2026[[#This Row],[CONTRIBUTO SULLA BASE DEL REDDITO]]</f>
        <v>9931.1658076403583</v>
      </c>
      <c r="S6893" s="3">
        <f>+Tabella2026[[#This Row],[CONTRIBUTO TOTALE]]/(PLAFOND/N_TESSERE)</f>
        <v>19.862331615280716</v>
      </c>
      <c r="T6893" s="3">
        <f>+MAX(CEILING(Tabella2026[[#This Row],[preDEF1]],1),1)</f>
        <v>20</v>
      </c>
      <c r="U6893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893" s="21">
        <f>+Tabella2026[[#This Row],[DEF - n. card]]*(PLAFOND/N_TESSERE)</f>
        <v>10000</v>
      </c>
      <c r="W6893" s="18"/>
    </row>
    <row r="6894" spans="2:23" x14ac:dyDescent="0.25">
      <c r="B6894" s="1" t="s">
        <v>13663</v>
      </c>
      <c r="C6894" s="2">
        <v>57057</v>
      </c>
      <c r="D6894" s="1" t="s">
        <v>13664</v>
      </c>
      <c r="E6894" s="1" t="s">
        <v>8</v>
      </c>
      <c r="F6894" s="1" t="s">
        <v>377</v>
      </c>
      <c r="G6894" s="1" t="s">
        <v>11807</v>
      </c>
      <c r="H6894" s="1" t="s">
        <v>15834</v>
      </c>
      <c r="I6894" s="5">
        <v>535</v>
      </c>
      <c r="J6894" s="5">
        <v>7613603</v>
      </c>
      <c r="K6894" s="3">
        <f>+Tabella2026[[#This Row],[POP_2024]]/SUM(Tabella2026[POP_2024])</f>
        <v>9.0764940452091508E-6</v>
      </c>
      <c r="L6894" s="3">
        <f>+Tabella2026[[#This Row],[INCIDENZA POPOLAZIONE]]*(PLAFOND/2)</f>
        <v>2672.1130395390401</v>
      </c>
      <c r="M6894" s="3">
        <f>+IFERROR(Tabella2026[[#This Row],[reddito_2024]]/Tabella2026[[#This Row],[POP_2024]],"")</f>
        <v>14231.033644859814</v>
      </c>
      <c r="N6894" s="3">
        <f>+IF(Tabella2026[[#This Row],[REDDITO COMPLESSIVO PROCAPITE]]&lt;media_aggr_reddito_pc,(media_aggr_reddito_pc-Tabella2026[[#This Row],[REDDITO COMPLESSIVO PROCAPITE]]),0)</f>
        <v>3594.0324177489274</v>
      </c>
      <c r="O6894" s="3">
        <f>+Tabella2026[[#This Row],[DIFFERENZA REDDITO INFERIORE ALLA MEDIA DALLA MEDIA]]*Tabella2026[[#This Row],[POP_2024]]</f>
        <v>1922807.3434956761</v>
      </c>
      <c r="P6894" s="3">
        <f>+Tabella2026[[#This Row],[POPOLAZIONE PER DIFFERENZA ]]/SUM(Tabella2026[[POPOLAZIONE PER DIFFERENZA ]])</f>
        <v>1.7058802671595983E-5</v>
      </c>
      <c r="Q6894" s="3">
        <f>+Tabella2026[[#This Row],[INCIDENZA POPOLAZIONE PER DIFFERENZA]]*(PLAFOND-SUM(Tabella2026[CONTRIBUTO SULLA BASE DELLA POPOLAZIONE]))</f>
        <v>5022.0987124158746</v>
      </c>
      <c r="R6894" s="3">
        <f>+Tabella2026[[#This Row],[CONTRIBUTO SULLA BASE DELLA POPOLAZIONE]]+Tabella2026[[#This Row],[CONTRIBUTO SULLA BASE DEL REDDITO]]</f>
        <v>7694.2117519549147</v>
      </c>
      <c r="S6894" s="3">
        <f>+Tabella2026[[#This Row],[CONTRIBUTO TOTALE]]/(PLAFOND/N_TESSERE)</f>
        <v>15.388423503909829</v>
      </c>
      <c r="T6894" s="3">
        <f>+MAX(CEILING(Tabella2026[[#This Row],[preDEF1]],1),1)</f>
        <v>16</v>
      </c>
      <c r="U6894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894" s="21">
        <f>+Tabella2026[[#This Row],[DEF - n. card]]*(PLAFOND/N_TESSERE)</f>
        <v>8000</v>
      </c>
      <c r="W6894" s="18"/>
    </row>
    <row r="6895" spans="2:23" x14ac:dyDescent="0.25">
      <c r="B6895" s="1" t="s">
        <v>13729</v>
      </c>
      <c r="C6895" s="2">
        <v>68046</v>
      </c>
      <c r="D6895" s="1" t="s">
        <v>13730</v>
      </c>
      <c r="E6895" s="1" t="s">
        <v>96</v>
      </c>
      <c r="F6895" s="1" t="s">
        <v>95</v>
      </c>
      <c r="G6895" s="1" t="s">
        <v>11807</v>
      </c>
      <c r="H6895" s="1" t="s">
        <v>15836</v>
      </c>
      <c r="I6895" s="5">
        <v>535</v>
      </c>
      <c r="J6895" s="5">
        <v>7361588</v>
      </c>
      <c r="K6895" s="3">
        <f>+Tabella2026[[#This Row],[POP_2024]]/SUM(Tabella2026[POP_2024])</f>
        <v>9.0764940452091508E-6</v>
      </c>
      <c r="L6895" s="3">
        <f>+Tabella2026[[#This Row],[INCIDENZA POPOLAZIONE]]*(PLAFOND/2)</f>
        <v>2672.1130395390401</v>
      </c>
      <c r="M6895" s="3">
        <f>+IFERROR(Tabella2026[[#This Row],[reddito_2024]]/Tabella2026[[#This Row],[POP_2024]],"")</f>
        <v>13759.977570093459</v>
      </c>
      <c r="N6895" s="3">
        <f>+IF(Tabella2026[[#This Row],[REDDITO COMPLESSIVO PROCAPITE]]&lt;media_aggr_reddito_pc,(media_aggr_reddito_pc-Tabella2026[[#This Row],[REDDITO COMPLESSIVO PROCAPITE]]),0)</f>
        <v>4065.0884925152823</v>
      </c>
      <c r="O6895" s="3">
        <f>+Tabella2026[[#This Row],[DIFFERENZA REDDITO INFERIORE ALLA MEDIA DALLA MEDIA]]*Tabella2026[[#This Row],[POP_2024]]</f>
        <v>2174822.3434956758</v>
      </c>
      <c r="P6895" s="3">
        <f>+Tabella2026[[#This Row],[POPOLAZIONE PER DIFFERENZA ]]/SUM(Tabella2026[[POPOLAZIONE PER DIFFERENZA ]])</f>
        <v>1.9294634654360575E-5</v>
      </c>
      <c r="Q6895" s="3">
        <f>+Tabella2026[[#This Row],[INCIDENZA POPOLAZIONE PER DIFFERENZA]]*(PLAFOND-SUM(Tabella2026[CONTRIBUTO SULLA BASE DELLA POPOLAZIONE]))</f>
        <v>5680.3259712677855</v>
      </c>
      <c r="R6895" s="3">
        <f>+Tabella2026[[#This Row],[CONTRIBUTO SULLA BASE DELLA POPOLAZIONE]]+Tabella2026[[#This Row],[CONTRIBUTO SULLA BASE DEL REDDITO]]</f>
        <v>8352.4390108068255</v>
      </c>
      <c r="S6895" s="3">
        <f>+Tabella2026[[#This Row],[CONTRIBUTO TOTALE]]/(PLAFOND/N_TESSERE)</f>
        <v>16.704878021613652</v>
      </c>
      <c r="T6895" s="3">
        <f>+MAX(CEILING(Tabella2026[[#This Row],[preDEF1]],1),1)</f>
        <v>17</v>
      </c>
      <c r="U6895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895" s="21">
        <f>+Tabella2026[[#This Row],[DEF - n. card]]*(PLAFOND/N_TESSERE)</f>
        <v>8500</v>
      </c>
      <c r="W6895" s="18"/>
    </row>
    <row r="6896" spans="2:23" x14ac:dyDescent="0.25">
      <c r="B6896" s="1" t="s">
        <v>13866</v>
      </c>
      <c r="C6896" s="2">
        <v>4134</v>
      </c>
      <c r="D6896" s="1" t="s">
        <v>13867</v>
      </c>
      <c r="E6896" s="1" t="s">
        <v>18</v>
      </c>
      <c r="F6896" s="1" t="s">
        <v>263</v>
      </c>
      <c r="G6896" s="1" t="s">
        <v>11807</v>
      </c>
      <c r="H6896" s="1" t="s">
        <v>15835</v>
      </c>
      <c r="I6896" s="5">
        <v>534</v>
      </c>
      <c r="J6896" s="5">
        <v>8076572</v>
      </c>
      <c r="K6896" s="3">
        <f>+Tabella2026[[#This Row],[POP_2024]]/SUM(Tabella2026[POP_2024])</f>
        <v>9.0595286357788545E-6</v>
      </c>
      <c r="L6896" s="3">
        <f>+Tabella2026[[#This Row],[INCIDENZA POPOLAZIONE]]*(PLAFOND/2)</f>
        <v>2667.118435726818</v>
      </c>
      <c r="M6896" s="3">
        <f>+IFERROR(Tabella2026[[#This Row],[reddito_2024]]/Tabella2026[[#This Row],[POP_2024]],"")</f>
        <v>15124.666666666666</v>
      </c>
      <c r="N6896" s="3">
        <f>+IF(Tabella2026[[#This Row],[REDDITO COMPLESSIVO PROCAPITE]]&lt;media_aggr_reddito_pc,(media_aggr_reddito_pc-Tabella2026[[#This Row],[REDDITO COMPLESSIVO PROCAPITE]]),0)</f>
        <v>2700.399395942075</v>
      </c>
      <c r="O6896" s="3">
        <f>+Tabella2026[[#This Row],[DIFFERENZA REDDITO INFERIORE ALLA MEDIA DALLA MEDIA]]*Tabella2026[[#This Row],[POP_2024]]</f>
        <v>1442013.277433068</v>
      </c>
      <c r="P6896" s="3">
        <f>+Tabella2026[[#This Row],[POPOLAZIONE PER DIFFERENZA ]]/SUM(Tabella2026[[POPOLAZIONE PER DIFFERENZA ]])</f>
        <v>1.2793283753967218E-5</v>
      </c>
      <c r="Q6896" s="3">
        <f>+Tabella2026[[#This Row],[INCIDENZA POPOLAZIONE PER DIFFERENZA]]*(PLAFOND-SUM(Tabella2026[CONTRIBUTO SULLA BASE DELLA POPOLAZIONE]))</f>
        <v>3766.3331422051488</v>
      </c>
      <c r="R6896" s="3">
        <f>+Tabella2026[[#This Row],[CONTRIBUTO SULLA BASE DELLA POPOLAZIONE]]+Tabella2026[[#This Row],[CONTRIBUTO SULLA BASE DEL REDDITO]]</f>
        <v>6433.4515779319663</v>
      </c>
      <c r="S6896" s="3">
        <f>+Tabella2026[[#This Row],[CONTRIBUTO TOTALE]]/(PLAFOND/N_TESSERE)</f>
        <v>12.866903155863932</v>
      </c>
      <c r="T6896" s="3">
        <f>+MAX(CEILING(Tabella2026[[#This Row],[preDEF1]],1),1)</f>
        <v>13</v>
      </c>
      <c r="U6896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896" s="21">
        <f>+Tabella2026[[#This Row],[DEF - n. card]]*(PLAFOND/N_TESSERE)</f>
        <v>6500</v>
      </c>
      <c r="W6896" s="18"/>
    </row>
    <row r="6897" spans="2:23" x14ac:dyDescent="0.25">
      <c r="B6897" s="1" t="s">
        <v>13689</v>
      </c>
      <c r="C6897" s="2">
        <v>2102</v>
      </c>
      <c r="D6897" s="1" t="s">
        <v>13690</v>
      </c>
      <c r="E6897" s="1" t="s">
        <v>18</v>
      </c>
      <c r="F6897" s="1" t="s">
        <v>381</v>
      </c>
      <c r="G6897" s="1" t="s">
        <v>11807</v>
      </c>
      <c r="H6897" s="1" t="s">
        <v>15835</v>
      </c>
      <c r="I6897" s="5">
        <v>533</v>
      </c>
      <c r="J6897" s="5">
        <v>9699299</v>
      </c>
      <c r="K6897" s="3">
        <f>+Tabella2026[[#This Row],[POP_2024]]/SUM(Tabella2026[POP_2024])</f>
        <v>9.0425632263485564E-6</v>
      </c>
      <c r="L6897" s="3">
        <f>+Tabella2026[[#This Row],[INCIDENZA POPOLAZIONE]]*(PLAFOND/2)</f>
        <v>2662.123831914595</v>
      </c>
      <c r="M6897" s="3">
        <f>+IFERROR(Tabella2026[[#This Row],[reddito_2024]]/Tabella2026[[#This Row],[POP_2024]],"")</f>
        <v>18197.559099437149</v>
      </c>
      <c r="N6897" s="3">
        <f>+IF(Tabella2026[[#This Row],[REDDITO COMPLESSIVO PROCAPITE]]&lt;media_aggr_reddito_pc,(media_aggr_reddito_pc-Tabella2026[[#This Row],[REDDITO COMPLESSIVO PROCAPITE]]),0)</f>
        <v>0</v>
      </c>
      <c r="O6897" s="3">
        <f>+Tabella2026[[#This Row],[DIFFERENZA REDDITO INFERIORE ALLA MEDIA DALLA MEDIA]]*Tabella2026[[#This Row],[POP_2024]]</f>
        <v>0</v>
      </c>
      <c r="P6897" s="3">
        <f>+Tabella2026[[#This Row],[POPOLAZIONE PER DIFFERENZA ]]/SUM(Tabella2026[[POPOLAZIONE PER DIFFERENZA ]])</f>
        <v>0</v>
      </c>
      <c r="Q6897" s="3">
        <f>+Tabella2026[[#This Row],[INCIDENZA POPOLAZIONE PER DIFFERENZA]]*(PLAFOND-SUM(Tabella2026[CONTRIBUTO SULLA BASE DELLA POPOLAZIONE]))</f>
        <v>0</v>
      </c>
      <c r="R6897" s="3">
        <f>+Tabella2026[[#This Row],[CONTRIBUTO SULLA BASE DELLA POPOLAZIONE]]+Tabella2026[[#This Row],[CONTRIBUTO SULLA BASE DEL REDDITO]]</f>
        <v>2662.123831914595</v>
      </c>
      <c r="S6897" s="3">
        <f>+Tabella2026[[#This Row],[CONTRIBUTO TOTALE]]/(PLAFOND/N_TESSERE)</f>
        <v>5.3242476638291905</v>
      </c>
      <c r="T6897" s="3">
        <f>+MAX(CEILING(Tabella2026[[#This Row],[preDEF1]],1),1)</f>
        <v>6</v>
      </c>
      <c r="U6897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97" s="21">
        <f>+Tabella2026[[#This Row],[DEF - n. card]]*(PLAFOND/N_TESSERE)</f>
        <v>3000</v>
      </c>
      <c r="W6897" s="18"/>
    </row>
    <row r="6898" spans="2:23" x14ac:dyDescent="0.25">
      <c r="B6898" s="1" t="s">
        <v>13753</v>
      </c>
      <c r="C6898" s="2">
        <v>5120</v>
      </c>
      <c r="D6898" s="1" t="s">
        <v>13754</v>
      </c>
      <c r="E6898" s="1" t="s">
        <v>18</v>
      </c>
      <c r="F6898" s="1" t="s">
        <v>182</v>
      </c>
      <c r="G6898" s="1" t="s">
        <v>11807</v>
      </c>
      <c r="H6898" s="1" t="s">
        <v>15835</v>
      </c>
      <c r="I6898" s="5">
        <v>533</v>
      </c>
      <c r="J6898" s="5">
        <v>8128060</v>
      </c>
      <c r="K6898" s="3">
        <f>+Tabella2026[[#This Row],[POP_2024]]/SUM(Tabella2026[POP_2024])</f>
        <v>9.0425632263485564E-6</v>
      </c>
      <c r="L6898" s="3">
        <f>+Tabella2026[[#This Row],[INCIDENZA POPOLAZIONE]]*(PLAFOND/2)</f>
        <v>2662.123831914595</v>
      </c>
      <c r="M6898" s="3">
        <f>+IFERROR(Tabella2026[[#This Row],[reddito_2024]]/Tabella2026[[#This Row],[POP_2024]],"")</f>
        <v>15249.643527204504</v>
      </c>
      <c r="N6898" s="3">
        <f>+IF(Tabella2026[[#This Row],[REDDITO COMPLESSIVO PROCAPITE]]&lt;media_aggr_reddito_pc,(media_aggr_reddito_pc-Tabella2026[[#This Row],[REDDITO COMPLESSIVO PROCAPITE]]),0)</f>
        <v>2575.4225354042374</v>
      </c>
      <c r="O6898" s="3">
        <f>+Tabella2026[[#This Row],[DIFFERENZA REDDITO INFERIORE ALLA MEDIA DALLA MEDIA]]*Tabella2026[[#This Row],[POP_2024]]</f>
        <v>1372700.2113704586</v>
      </c>
      <c r="P6898" s="3">
        <f>+Tabella2026[[#This Row],[POPOLAZIONE PER DIFFERENZA ]]/SUM(Tabella2026[[POPOLAZIONE PER DIFFERENZA ]])</f>
        <v>1.2178350635199458E-5</v>
      </c>
      <c r="Q6898" s="3">
        <f>+Tabella2026[[#This Row],[INCIDENZA POPOLAZIONE PER DIFFERENZA]]*(PLAFOND-SUM(Tabella2026[CONTRIBUTO SULLA BASE DELLA POPOLAZIONE]))</f>
        <v>3585.2972932397588</v>
      </c>
      <c r="R6898" s="3">
        <f>+Tabella2026[[#This Row],[CONTRIBUTO SULLA BASE DELLA POPOLAZIONE]]+Tabella2026[[#This Row],[CONTRIBUTO SULLA BASE DEL REDDITO]]</f>
        <v>6247.4211251543538</v>
      </c>
      <c r="S6898" s="3">
        <f>+Tabella2026[[#This Row],[CONTRIBUTO TOTALE]]/(PLAFOND/N_TESSERE)</f>
        <v>12.494842250308707</v>
      </c>
      <c r="T6898" s="3">
        <f>+MAX(CEILING(Tabella2026[[#This Row],[preDEF1]],1),1)</f>
        <v>13</v>
      </c>
      <c r="U6898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898" s="21">
        <f>+Tabella2026[[#This Row],[DEF - n. card]]*(PLAFOND/N_TESSERE)</f>
        <v>6500</v>
      </c>
      <c r="W6898" s="18"/>
    </row>
    <row r="6899" spans="2:23" x14ac:dyDescent="0.25">
      <c r="B6899" s="1" t="s">
        <v>13631</v>
      </c>
      <c r="C6899" s="2">
        <v>79052</v>
      </c>
      <c r="D6899" s="1" t="s">
        <v>13632</v>
      </c>
      <c r="E6899" s="1" t="s">
        <v>61</v>
      </c>
      <c r="F6899" s="1" t="s">
        <v>148</v>
      </c>
      <c r="G6899" s="1" t="s">
        <v>11807</v>
      </c>
      <c r="H6899" s="1" t="s">
        <v>15836</v>
      </c>
      <c r="I6899" s="5">
        <v>532</v>
      </c>
      <c r="J6899" s="5">
        <v>5575546</v>
      </c>
      <c r="K6899" s="3">
        <f>+Tabella2026[[#This Row],[POP_2024]]/SUM(Tabella2026[POP_2024])</f>
        <v>9.0255978169182584E-6</v>
      </c>
      <c r="L6899" s="3">
        <f>+Tabella2026[[#This Row],[INCIDENZA POPOLAZIONE]]*(PLAFOND/2)</f>
        <v>2657.1292281023725</v>
      </c>
      <c r="M6899" s="3">
        <f>+IFERROR(Tabella2026[[#This Row],[reddito_2024]]/Tabella2026[[#This Row],[POP_2024]],"")</f>
        <v>10480.349624060151</v>
      </c>
      <c r="N6899" s="3">
        <f>+IF(Tabella2026[[#This Row],[REDDITO COMPLESSIVO PROCAPITE]]&lt;media_aggr_reddito_pc,(media_aggr_reddito_pc-Tabella2026[[#This Row],[REDDITO COMPLESSIVO PROCAPITE]]),0)</f>
        <v>7344.7164385485903</v>
      </c>
      <c r="O6899" s="3">
        <f>+Tabella2026[[#This Row],[DIFFERENZA REDDITO INFERIORE ALLA MEDIA DALLA MEDIA]]*Tabella2026[[#This Row],[POP_2024]]</f>
        <v>3907389.1453078501</v>
      </c>
      <c r="P6899" s="3">
        <f>+Tabella2026[[#This Row],[POPOLAZIONE PER DIFFERENZA ]]/SUM(Tabella2026[[POPOLAZIONE PER DIFFERENZA ]])</f>
        <v>3.466565728304469E-5</v>
      </c>
      <c r="Q6899" s="3">
        <f>+Tabella2026[[#This Row],[INCIDENZA POPOLAZIONE PER DIFFERENZA]]*(PLAFOND-SUM(Tabella2026[CONTRIBUTO SULLA BASE DELLA POPOLAZIONE]))</f>
        <v>10205.543504885436</v>
      </c>
      <c r="R6899" s="3">
        <f>+Tabella2026[[#This Row],[CONTRIBUTO SULLA BASE DELLA POPOLAZIONE]]+Tabella2026[[#This Row],[CONTRIBUTO SULLA BASE DEL REDDITO]]</f>
        <v>12862.672732987809</v>
      </c>
      <c r="S6899" s="3">
        <f>+Tabella2026[[#This Row],[CONTRIBUTO TOTALE]]/(PLAFOND/N_TESSERE)</f>
        <v>25.725345465975618</v>
      </c>
      <c r="T6899" s="3">
        <f>+MAX(CEILING(Tabella2026[[#This Row],[preDEF1]],1),1)</f>
        <v>26</v>
      </c>
      <c r="U6899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899" s="21">
        <f>+Tabella2026[[#This Row],[DEF - n. card]]*(PLAFOND/N_TESSERE)</f>
        <v>13000</v>
      </c>
      <c r="W6899" s="18"/>
    </row>
    <row r="6900" spans="2:23" x14ac:dyDescent="0.25">
      <c r="B6900" s="1" t="s">
        <v>13697</v>
      </c>
      <c r="C6900" s="2">
        <v>70064</v>
      </c>
      <c r="D6900" s="1" t="s">
        <v>13698</v>
      </c>
      <c r="E6900" s="1" t="s">
        <v>345</v>
      </c>
      <c r="F6900" s="1" t="s">
        <v>344</v>
      </c>
      <c r="G6900" s="1" t="s">
        <v>11807</v>
      </c>
      <c r="H6900" s="1" t="s">
        <v>15836</v>
      </c>
      <c r="I6900" s="5">
        <v>532</v>
      </c>
      <c r="J6900" s="5">
        <v>6755061</v>
      </c>
      <c r="K6900" s="3">
        <f>+Tabella2026[[#This Row],[POP_2024]]/SUM(Tabella2026[POP_2024])</f>
        <v>9.0255978169182584E-6</v>
      </c>
      <c r="L6900" s="3">
        <f>+Tabella2026[[#This Row],[INCIDENZA POPOLAZIONE]]*(PLAFOND/2)</f>
        <v>2657.1292281023725</v>
      </c>
      <c r="M6900" s="3">
        <f>+IFERROR(Tabella2026[[#This Row],[reddito_2024]]/Tabella2026[[#This Row],[POP_2024]],"")</f>
        <v>12697.483082706767</v>
      </c>
      <c r="N6900" s="3">
        <f>+IF(Tabella2026[[#This Row],[REDDITO COMPLESSIVO PROCAPITE]]&lt;media_aggr_reddito_pc,(media_aggr_reddito_pc-Tabella2026[[#This Row],[REDDITO COMPLESSIVO PROCAPITE]]),0)</f>
        <v>5127.5829799019739</v>
      </c>
      <c r="O6900" s="3">
        <f>+Tabella2026[[#This Row],[DIFFERENZA REDDITO INFERIORE ALLA MEDIA DALLA MEDIA]]*Tabella2026[[#This Row],[POP_2024]]</f>
        <v>2727874.1453078501</v>
      </c>
      <c r="P6900" s="3">
        <f>+Tabella2026[[#This Row],[POPOLAZIONE PER DIFFERENZA ]]/SUM(Tabella2026[[POPOLAZIONE PER DIFFERENZA ]])</f>
        <v>2.4201211273281057E-5</v>
      </c>
      <c r="Q6900" s="3">
        <f>+Tabella2026[[#This Row],[INCIDENZA POPOLAZIONE PER DIFFERENZA]]*(PLAFOND-SUM(Tabella2026[CONTRIBUTO SULLA BASE DELLA POPOLAZIONE]))</f>
        <v>7124.8184479455167</v>
      </c>
      <c r="R6900" s="3">
        <f>+Tabella2026[[#This Row],[CONTRIBUTO SULLA BASE DELLA POPOLAZIONE]]+Tabella2026[[#This Row],[CONTRIBUTO SULLA BASE DEL REDDITO]]</f>
        <v>9781.9476760478901</v>
      </c>
      <c r="S6900" s="3">
        <f>+Tabella2026[[#This Row],[CONTRIBUTO TOTALE]]/(PLAFOND/N_TESSERE)</f>
        <v>19.563895352095781</v>
      </c>
      <c r="T6900" s="3">
        <f>+MAX(CEILING(Tabella2026[[#This Row],[preDEF1]],1),1)</f>
        <v>20</v>
      </c>
      <c r="U6900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900" s="21">
        <f>+Tabella2026[[#This Row],[DEF - n. card]]*(PLAFOND/N_TESSERE)</f>
        <v>10000</v>
      </c>
      <c r="W6900" s="18"/>
    </row>
    <row r="6901" spans="2:23" x14ac:dyDescent="0.25">
      <c r="B6901" s="1" t="s">
        <v>13983</v>
      </c>
      <c r="C6901" s="2">
        <v>17191</v>
      </c>
      <c r="D6901" s="1" t="s">
        <v>13984</v>
      </c>
      <c r="E6901" s="1" t="s">
        <v>12</v>
      </c>
      <c r="F6901" s="1" t="s">
        <v>50</v>
      </c>
      <c r="G6901" s="1" t="s">
        <v>11807</v>
      </c>
      <c r="H6901" s="1" t="s">
        <v>15835</v>
      </c>
      <c r="I6901" s="5">
        <v>532</v>
      </c>
      <c r="J6901" s="5">
        <v>8603275</v>
      </c>
      <c r="K6901" s="3">
        <f>+Tabella2026[[#This Row],[POP_2024]]/SUM(Tabella2026[POP_2024])</f>
        <v>9.0255978169182584E-6</v>
      </c>
      <c r="L6901" s="3">
        <f>+Tabella2026[[#This Row],[INCIDENZA POPOLAZIONE]]*(PLAFOND/2)</f>
        <v>2657.1292281023725</v>
      </c>
      <c r="M6901" s="3">
        <f>+IFERROR(Tabella2026[[#This Row],[reddito_2024]]/Tabella2026[[#This Row],[POP_2024]],"")</f>
        <v>16171.569548872181</v>
      </c>
      <c r="N6901" s="3">
        <f>+IF(Tabella2026[[#This Row],[REDDITO COMPLESSIVO PROCAPITE]]&lt;media_aggr_reddito_pc,(media_aggr_reddito_pc-Tabella2026[[#This Row],[REDDITO COMPLESSIVO PROCAPITE]]),0)</f>
        <v>1653.4965137365598</v>
      </c>
      <c r="O6901" s="3">
        <f>+Tabella2026[[#This Row],[DIFFERENZA REDDITO INFERIORE ALLA MEDIA DALLA MEDIA]]*Tabella2026[[#This Row],[POP_2024]]</f>
        <v>879660.14530784986</v>
      </c>
      <c r="P6901" s="3">
        <f>+Tabella2026[[#This Row],[POPOLAZIONE PER DIFFERENZA ]]/SUM(Tabella2026[[POPOLAZIONE PER DIFFERENZA ]])</f>
        <v>7.804187396951142E-6</v>
      </c>
      <c r="Q6901" s="3">
        <f>+Tabella2026[[#This Row],[INCIDENZA POPOLAZIONE PER DIFFERENZA]]*(PLAFOND-SUM(Tabella2026[CONTRIBUTO SULLA BASE DELLA POPOLAZIONE]))</f>
        <v>2297.5469165218778</v>
      </c>
      <c r="R6901" s="3">
        <f>+Tabella2026[[#This Row],[CONTRIBUTO SULLA BASE DELLA POPOLAZIONE]]+Tabella2026[[#This Row],[CONTRIBUTO SULLA BASE DEL REDDITO]]</f>
        <v>4954.6761446242508</v>
      </c>
      <c r="S6901" s="3">
        <f>+Tabella2026[[#This Row],[CONTRIBUTO TOTALE]]/(PLAFOND/N_TESSERE)</f>
        <v>9.9093522892485009</v>
      </c>
      <c r="T6901" s="3">
        <f>+MAX(CEILING(Tabella2026[[#This Row],[preDEF1]],1),1)</f>
        <v>10</v>
      </c>
      <c r="U6901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901" s="21">
        <f>+Tabella2026[[#This Row],[DEF - n. card]]*(PLAFOND/N_TESSERE)</f>
        <v>5000</v>
      </c>
      <c r="W6901" s="18"/>
    </row>
    <row r="6902" spans="2:23" x14ac:dyDescent="0.25">
      <c r="B6902" s="1" t="s">
        <v>13719</v>
      </c>
      <c r="C6902" s="2">
        <v>1023</v>
      </c>
      <c r="D6902" s="1" t="s">
        <v>13720</v>
      </c>
      <c r="E6902" s="1" t="s">
        <v>18</v>
      </c>
      <c r="F6902" s="1" t="s">
        <v>17</v>
      </c>
      <c r="G6902" s="1" t="s">
        <v>11807</v>
      </c>
      <c r="H6902" s="1" t="s">
        <v>15835</v>
      </c>
      <c r="I6902" s="5">
        <v>531</v>
      </c>
      <c r="J6902" s="5">
        <v>9656567</v>
      </c>
      <c r="K6902" s="3">
        <f>+Tabella2026[[#This Row],[POP_2024]]/SUM(Tabella2026[POP_2024])</f>
        <v>9.0086324074879621E-6</v>
      </c>
      <c r="L6902" s="3">
        <f>+Tabella2026[[#This Row],[INCIDENZA POPOLAZIONE]]*(PLAFOND/2)</f>
        <v>2652.1346242901504</v>
      </c>
      <c r="M6902" s="3">
        <f>+IFERROR(Tabella2026[[#This Row],[reddito_2024]]/Tabella2026[[#This Row],[POP_2024]],"")</f>
        <v>18185.625235404896</v>
      </c>
      <c r="N6902" s="3">
        <f>+IF(Tabella2026[[#This Row],[REDDITO COMPLESSIVO PROCAPITE]]&lt;media_aggr_reddito_pc,(media_aggr_reddito_pc-Tabella2026[[#This Row],[REDDITO COMPLESSIVO PROCAPITE]]),0)</f>
        <v>0</v>
      </c>
      <c r="O6902" s="3">
        <f>+Tabella2026[[#This Row],[DIFFERENZA REDDITO INFERIORE ALLA MEDIA DALLA MEDIA]]*Tabella2026[[#This Row],[POP_2024]]</f>
        <v>0</v>
      </c>
      <c r="P6902" s="3">
        <f>+Tabella2026[[#This Row],[POPOLAZIONE PER DIFFERENZA ]]/SUM(Tabella2026[[POPOLAZIONE PER DIFFERENZA ]])</f>
        <v>0</v>
      </c>
      <c r="Q6902" s="3">
        <f>+Tabella2026[[#This Row],[INCIDENZA POPOLAZIONE PER DIFFERENZA]]*(PLAFOND-SUM(Tabella2026[CONTRIBUTO SULLA BASE DELLA POPOLAZIONE]))</f>
        <v>0</v>
      </c>
      <c r="R6902" s="3">
        <f>+Tabella2026[[#This Row],[CONTRIBUTO SULLA BASE DELLA POPOLAZIONE]]+Tabella2026[[#This Row],[CONTRIBUTO SULLA BASE DEL REDDITO]]</f>
        <v>2652.1346242901504</v>
      </c>
      <c r="S6902" s="3">
        <f>+Tabella2026[[#This Row],[CONTRIBUTO TOTALE]]/(PLAFOND/N_TESSERE)</f>
        <v>5.3042692485803009</v>
      </c>
      <c r="T6902" s="3">
        <f>+MAX(CEILING(Tabella2026[[#This Row],[preDEF1]],1),1)</f>
        <v>6</v>
      </c>
      <c r="U6902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02" s="21">
        <f>+Tabella2026[[#This Row],[DEF - n. card]]*(PLAFOND/N_TESSERE)</f>
        <v>3000</v>
      </c>
      <c r="W6902" s="18"/>
    </row>
    <row r="6903" spans="2:23" x14ac:dyDescent="0.25">
      <c r="B6903" s="1" t="s">
        <v>13818</v>
      </c>
      <c r="C6903" s="2">
        <v>3083</v>
      </c>
      <c r="D6903" s="1" t="s">
        <v>13819</v>
      </c>
      <c r="E6903" s="1" t="s">
        <v>18</v>
      </c>
      <c r="F6903" s="1" t="s">
        <v>114</v>
      </c>
      <c r="G6903" s="1" t="s">
        <v>11807</v>
      </c>
      <c r="H6903" s="1" t="s">
        <v>15835</v>
      </c>
      <c r="I6903" s="5">
        <v>531</v>
      </c>
      <c r="J6903" s="5">
        <v>10576319</v>
      </c>
      <c r="K6903" s="3">
        <f>+Tabella2026[[#This Row],[POP_2024]]/SUM(Tabella2026[POP_2024])</f>
        <v>9.0086324074879621E-6</v>
      </c>
      <c r="L6903" s="3">
        <f>+Tabella2026[[#This Row],[INCIDENZA POPOLAZIONE]]*(PLAFOND/2)</f>
        <v>2652.1346242901504</v>
      </c>
      <c r="M6903" s="3">
        <f>+IFERROR(Tabella2026[[#This Row],[reddito_2024]]/Tabella2026[[#This Row],[POP_2024]],"")</f>
        <v>19917.738229755178</v>
      </c>
      <c r="N6903" s="3">
        <f>+IF(Tabella2026[[#This Row],[REDDITO COMPLESSIVO PROCAPITE]]&lt;media_aggr_reddito_pc,(media_aggr_reddito_pc-Tabella2026[[#This Row],[REDDITO COMPLESSIVO PROCAPITE]]),0)</f>
        <v>0</v>
      </c>
      <c r="O6903" s="3">
        <f>+Tabella2026[[#This Row],[DIFFERENZA REDDITO INFERIORE ALLA MEDIA DALLA MEDIA]]*Tabella2026[[#This Row],[POP_2024]]</f>
        <v>0</v>
      </c>
      <c r="P6903" s="3">
        <f>+Tabella2026[[#This Row],[POPOLAZIONE PER DIFFERENZA ]]/SUM(Tabella2026[[POPOLAZIONE PER DIFFERENZA ]])</f>
        <v>0</v>
      </c>
      <c r="Q6903" s="3">
        <f>+Tabella2026[[#This Row],[INCIDENZA POPOLAZIONE PER DIFFERENZA]]*(PLAFOND-SUM(Tabella2026[CONTRIBUTO SULLA BASE DELLA POPOLAZIONE]))</f>
        <v>0</v>
      </c>
      <c r="R6903" s="3">
        <f>+Tabella2026[[#This Row],[CONTRIBUTO SULLA BASE DELLA POPOLAZIONE]]+Tabella2026[[#This Row],[CONTRIBUTO SULLA BASE DEL REDDITO]]</f>
        <v>2652.1346242901504</v>
      </c>
      <c r="S6903" s="3">
        <f>+Tabella2026[[#This Row],[CONTRIBUTO TOTALE]]/(PLAFOND/N_TESSERE)</f>
        <v>5.3042692485803009</v>
      </c>
      <c r="T6903" s="3">
        <f>+MAX(CEILING(Tabella2026[[#This Row],[preDEF1]],1),1)</f>
        <v>6</v>
      </c>
      <c r="U6903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03" s="21">
        <f>+Tabella2026[[#This Row],[DEF - n. card]]*(PLAFOND/N_TESSERE)</f>
        <v>3000</v>
      </c>
      <c r="W6903" s="18"/>
    </row>
    <row r="6904" spans="2:23" x14ac:dyDescent="0.25">
      <c r="B6904" s="1" t="s">
        <v>13583</v>
      </c>
      <c r="C6904" s="2">
        <v>94037</v>
      </c>
      <c r="D6904" s="1" t="s">
        <v>13584</v>
      </c>
      <c r="E6904" s="1" t="s">
        <v>345</v>
      </c>
      <c r="F6904" s="1" t="s">
        <v>1000</v>
      </c>
      <c r="G6904" s="1" t="s">
        <v>11807</v>
      </c>
      <c r="H6904" s="1" t="s">
        <v>15836</v>
      </c>
      <c r="I6904" s="5">
        <v>530</v>
      </c>
      <c r="J6904" s="5">
        <v>5290596</v>
      </c>
      <c r="K6904" s="3">
        <f>+Tabella2026[[#This Row],[POP_2024]]/SUM(Tabella2026[POP_2024])</f>
        <v>8.9916669980576641E-6</v>
      </c>
      <c r="L6904" s="3">
        <f>+Tabella2026[[#This Row],[INCIDENZA POPOLAZIONE]]*(PLAFOND/2)</f>
        <v>2647.1400204779279</v>
      </c>
      <c r="M6904" s="3">
        <f>+IFERROR(Tabella2026[[#This Row],[reddito_2024]]/Tabella2026[[#This Row],[POP_2024]],"")</f>
        <v>9982.2566037735851</v>
      </c>
      <c r="N6904" s="3">
        <f>+IF(Tabella2026[[#This Row],[REDDITO COMPLESSIVO PROCAPITE]]&lt;media_aggr_reddito_pc,(media_aggr_reddito_pc-Tabella2026[[#This Row],[REDDITO COMPLESSIVO PROCAPITE]]),0)</f>
        <v>7842.809458835156</v>
      </c>
      <c r="O6904" s="3">
        <f>+Tabella2026[[#This Row],[DIFFERENZA REDDITO INFERIORE ALLA MEDIA DALLA MEDIA]]*Tabella2026[[#This Row],[POP_2024]]</f>
        <v>4156689.0131826326</v>
      </c>
      <c r="P6904" s="3">
        <f>+Tabella2026[[#This Row],[POPOLAZIONE PER DIFFERENZA ]]/SUM(Tabella2026[[POPOLAZIONE PER DIFFERENZA ]])</f>
        <v>3.6877401099458104E-5</v>
      </c>
      <c r="Q6904" s="3">
        <f>+Tabella2026[[#This Row],[INCIDENZA POPOLAZIONE PER DIFFERENZA]]*(PLAFOND-SUM(Tabella2026[CONTRIBUTO SULLA BASE DELLA POPOLAZIONE]))</f>
        <v>10856.679225629685</v>
      </c>
      <c r="R6904" s="3">
        <f>+Tabella2026[[#This Row],[CONTRIBUTO SULLA BASE DELLA POPOLAZIONE]]+Tabella2026[[#This Row],[CONTRIBUTO SULLA BASE DEL REDDITO]]</f>
        <v>13503.819246107612</v>
      </c>
      <c r="S6904" s="3">
        <f>+Tabella2026[[#This Row],[CONTRIBUTO TOTALE]]/(PLAFOND/N_TESSERE)</f>
        <v>27.007638492215225</v>
      </c>
      <c r="T6904" s="3">
        <f>+MAX(CEILING(Tabella2026[[#This Row],[preDEF1]],1),1)</f>
        <v>28</v>
      </c>
      <c r="U6904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904" s="21">
        <f>+Tabella2026[[#This Row],[DEF - n. card]]*(PLAFOND/N_TESSERE)</f>
        <v>14000</v>
      </c>
      <c r="W6904" s="18"/>
    </row>
    <row r="6905" spans="2:23" x14ac:dyDescent="0.25">
      <c r="B6905" s="1" t="s">
        <v>13913</v>
      </c>
      <c r="C6905" s="2">
        <v>10020</v>
      </c>
      <c r="D6905" s="1" t="s">
        <v>13914</v>
      </c>
      <c r="E6905" s="1" t="s">
        <v>24</v>
      </c>
      <c r="F6905" s="1" t="s">
        <v>23</v>
      </c>
      <c r="G6905" s="1" t="s">
        <v>11807</v>
      </c>
      <c r="H6905" s="1" t="s">
        <v>15835</v>
      </c>
      <c r="I6905" s="5">
        <v>530</v>
      </c>
      <c r="J6905" s="5">
        <v>9887188</v>
      </c>
      <c r="K6905" s="3">
        <f>+Tabella2026[[#This Row],[POP_2024]]/SUM(Tabella2026[POP_2024])</f>
        <v>8.9916669980576641E-6</v>
      </c>
      <c r="L6905" s="3">
        <f>+Tabella2026[[#This Row],[INCIDENZA POPOLAZIONE]]*(PLAFOND/2)</f>
        <v>2647.1400204779279</v>
      </c>
      <c r="M6905" s="3">
        <f>+IFERROR(Tabella2026[[#This Row],[reddito_2024]]/Tabella2026[[#This Row],[POP_2024]],"")</f>
        <v>18655.071698113206</v>
      </c>
      <c r="N6905" s="3">
        <f>+IF(Tabella2026[[#This Row],[REDDITO COMPLESSIVO PROCAPITE]]&lt;media_aggr_reddito_pc,(media_aggr_reddito_pc-Tabella2026[[#This Row],[REDDITO COMPLESSIVO PROCAPITE]]),0)</f>
        <v>0</v>
      </c>
      <c r="O6905" s="3">
        <f>+Tabella2026[[#This Row],[DIFFERENZA REDDITO INFERIORE ALLA MEDIA DALLA MEDIA]]*Tabella2026[[#This Row],[POP_2024]]</f>
        <v>0</v>
      </c>
      <c r="P6905" s="3">
        <f>+Tabella2026[[#This Row],[POPOLAZIONE PER DIFFERENZA ]]/SUM(Tabella2026[[POPOLAZIONE PER DIFFERENZA ]])</f>
        <v>0</v>
      </c>
      <c r="Q6905" s="3">
        <f>+Tabella2026[[#This Row],[INCIDENZA POPOLAZIONE PER DIFFERENZA]]*(PLAFOND-SUM(Tabella2026[CONTRIBUTO SULLA BASE DELLA POPOLAZIONE]))</f>
        <v>0</v>
      </c>
      <c r="R6905" s="3">
        <f>+Tabella2026[[#This Row],[CONTRIBUTO SULLA BASE DELLA POPOLAZIONE]]+Tabella2026[[#This Row],[CONTRIBUTO SULLA BASE DEL REDDITO]]</f>
        <v>2647.1400204779279</v>
      </c>
      <c r="S6905" s="3">
        <f>+Tabella2026[[#This Row],[CONTRIBUTO TOTALE]]/(PLAFOND/N_TESSERE)</f>
        <v>5.2942800409558561</v>
      </c>
      <c r="T6905" s="3">
        <f>+MAX(CEILING(Tabella2026[[#This Row],[preDEF1]],1),1)</f>
        <v>6</v>
      </c>
      <c r="U6905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05" s="21">
        <f>+Tabella2026[[#This Row],[DEF - n. card]]*(PLAFOND/N_TESSERE)</f>
        <v>3000</v>
      </c>
      <c r="W6905" s="18"/>
    </row>
    <row r="6906" spans="2:23" x14ac:dyDescent="0.25">
      <c r="B6906" s="1" t="s">
        <v>13860</v>
      </c>
      <c r="C6906" s="2">
        <v>57026</v>
      </c>
      <c r="D6906" s="1" t="s">
        <v>13861</v>
      </c>
      <c r="E6906" s="1" t="s">
        <v>8</v>
      </c>
      <c r="F6906" s="1" t="s">
        <v>377</v>
      </c>
      <c r="G6906" s="1" t="s">
        <v>11807</v>
      </c>
      <c r="H6906" s="1" t="s">
        <v>15834</v>
      </c>
      <c r="I6906" s="5">
        <v>529</v>
      </c>
      <c r="J6906" s="5">
        <v>7387346</v>
      </c>
      <c r="K6906" s="3">
        <f>+Tabella2026[[#This Row],[POP_2024]]/SUM(Tabella2026[POP_2024])</f>
        <v>8.974701588627366E-6</v>
      </c>
      <c r="L6906" s="3">
        <f>+Tabella2026[[#This Row],[INCIDENZA POPOLAZIONE]]*(PLAFOND/2)</f>
        <v>2642.1454166657049</v>
      </c>
      <c r="M6906" s="3">
        <f>+IFERROR(Tabella2026[[#This Row],[reddito_2024]]/Tabella2026[[#This Row],[POP_2024]],"")</f>
        <v>13964.737240075614</v>
      </c>
      <c r="N6906" s="3">
        <f>+IF(Tabella2026[[#This Row],[REDDITO COMPLESSIVO PROCAPITE]]&lt;media_aggr_reddito_pc,(media_aggr_reddito_pc-Tabella2026[[#This Row],[REDDITO COMPLESSIVO PROCAPITE]]),0)</f>
        <v>3860.3288225331271</v>
      </c>
      <c r="O6906" s="3">
        <f>+Tabella2026[[#This Row],[DIFFERENZA REDDITO INFERIORE ALLA MEDIA DALLA MEDIA]]*Tabella2026[[#This Row],[POP_2024]]</f>
        <v>2042113.9471200241</v>
      </c>
      <c r="P6906" s="3">
        <f>+Tabella2026[[#This Row],[POPOLAZIONE PER DIFFERENZA ]]/SUM(Tabella2026[[POPOLAZIONE PER DIFFERENZA ]])</f>
        <v>1.8117269509436333E-5</v>
      </c>
      <c r="Q6906" s="3">
        <f>+Tabella2026[[#This Row],[INCIDENZA POPOLAZIONE PER DIFFERENZA]]*(PLAFOND-SUM(Tabella2026[CONTRIBUTO SULLA BASE DELLA POPOLAZIONE]))</f>
        <v>5333.7105556259457</v>
      </c>
      <c r="R6906" s="3">
        <f>+Tabella2026[[#This Row],[CONTRIBUTO SULLA BASE DELLA POPOLAZIONE]]+Tabella2026[[#This Row],[CONTRIBUTO SULLA BASE DEL REDDITO]]</f>
        <v>7975.8559722916507</v>
      </c>
      <c r="S6906" s="3">
        <f>+Tabella2026[[#This Row],[CONTRIBUTO TOTALE]]/(PLAFOND/N_TESSERE)</f>
        <v>15.951711944583302</v>
      </c>
      <c r="T6906" s="3">
        <f>+MAX(CEILING(Tabella2026[[#This Row],[preDEF1]],1),1)</f>
        <v>16</v>
      </c>
      <c r="U6906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906" s="21">
        <f>+Tabella2026[[#This Row],[DEF - n. card]]*(PLAFOND/N_TESSERE)</f>
        <v>8000</v>
      </c>
      <c r="W6906" s="18"/>
    </row>
    <row r="6907" spans="2:23" x14ac:dyDescent="0.25">
      <c r="B6907" s="1" t="s">
        <v>13884</v>
      </c>
      <c r="C6907" s="2">
        <v>112029</v>
      </c>
      <c r="D6907" s="1" t="s">
        <v>13885</v>
      </c>
      <c r="E6907" s="1" t="s">
        <v>76</v>
      </c>
      <c r="F6907" s="1" t="s">
        <v>88</v>
      </c>
      <c r="G6907" s="1" t="s">
        <v>11807</v>
      </c>
      <c r="H6907" s="1" t="s">
        <v>15836</v>
      </c>
      <c r="I6907" s="5">
        <v>529</v>
      </c>
      <c r="J6907" s="5">
        <v>6129006</v>
      </c>
      <c r="K6907" s="3">
        <f>+Tabella2026[[#This Row],[POP_2024]]/SUM(Tabella2026[POP_2024])</f>
        <v>8.974701588627366E-6</v>
      </c>
      <c r="L6907" s="3">
        <f>+Tabella2026[[#This Row],[INCIDENZA POPOLAZIONE]]*(PLAFOND/2)</f>
        <v>2642.1454166657049</v>
      </c>
      <c r="M6907" s="3">
        <f>+IFERROR(Tabella2026[[#This Row],[reddito_2024]]/Tabella2026[[#This Row],[POP_2024]],"")</f>
        <v>11586.022684310019</v>
      </c>
      <c r="N6907" s="3">
        <f>+IF(Tabella2026[[#This Row],[REDDITO COMPLESSIVO PROCAPITE]]&lt;media_aggr_reddito_pc,(media_aggr_reddito_pc-Tabella2026[[#This Row],[REDDITO COMPLESSIVO PROCAPITE]]),0)</f>
        <v>6239.043378298722</v>
      </c>
      <c r="O6907" s="3">
        <f>+Tabella2026[[#This Row],[DIFFERENZA REDDITO INFERIORE ALLA MEDIA DALLA MEDIA]]*Tabella2026[[#This Row],[POP_2024]]</f>
        <v>3300453.9471200239</v>
      </c>
      <c r="P6907" s="3">
        <f>+Tabella2026[[#This Row],[POPOLAZIONE PER DIFFERENZA ]]/SUM(Tabella2026[[POPOLAZIONE PER DIFFERENZA ]])</f>
        <v>2.9281036813731713E-5</v>
      </c>
      <c r="Q6907" s="3">
        <f>+Tabella2026[[#This Row],[INCIDENZA POPOLAZIONE PER DIFFERENZA]]*(PLAFOND-SUM(Tabella2026[CONTRIBUTO SULLA BASE DELLA POPOLAZIONE]))</f>
        <v>8620.31527718504</v>
      </c>
      <c r="R6907" s="3">
        <f>+Tabella2026[[#This Row],[CONTRIBUTO SULLA BASE DELLA POPOLAZIONE]]+Tabella2026[[#This Row],[CONTRIBUTO SULLA BASE DEL REDDITO]]</f>
        <v>11262.460693850746</v>
      </c>
      <c r="S6907" s="3">
        <f>+Tabella2026[[#This Row],[CONTRIBUTO TOTALE]]/(PLAFOND/N_TESSERE)</f>
        <v>22.524921387701493</v>
      </c>
      <c r="T6907" s="3">
        <f>+MAX(CEILING(Tabella2026[[#This Row],[preDEF1]],1),1)</f>
        <v>23</v>
      </c>
      <c r="U6907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907" s="21">
        <f>+Tabella2026[[#This Row],[DEF - n. card]]*(PLAFOND/N_TESSERE)</f>
        <v>11500</v>
      </c>
      <c r="W6907" s="18"/>
    </row>
    <row r="6908" spans="2:23" x14ac:dyDescent="0.25">
      <c r="B6908" s="1" t="s">
        <v>13810</v>
      </c>
      <c r="C6908" s="2">
        <v>65074</v>
      </c>
      <c r="D6908" s="1" t="s">
        <v>13811</v>
      </c>
      <c r="E6908" s="1" t="s">
        <v>15</v>
      </c>
      <c r="F6908" s="1" t="s">
        <v>82</v>
      </c>
      <c r="G6908" s="1" t="s">
        <v>11807</v>
      </c>
      <c r="H6908" s="1" t="s">
        <v>15836</v>
      </c>
      <c r="I6908" s="5">
        <v>528</v>
      </c>
      <c r="J6908" s="5">
        <v>5145475</v>
      </c>
      <c r="K6908" s="3">
        <f>+Tabella2026[[#This Row],[POP_2024]]/SUM(Tabella2026[POP_2024])</f>
        <v>8.9577361791970697E-6</v>
      </c>
      <c r="L6908" s="3">
        <f>+Tabella2026[[#This Row],[INCIDENZA POPOLAZIONE]]*(PLAFOND/2)</f>
        <v>2637.1508128534829</v>
      </c>
      <c r="M6908" s="3">
        <f>+IFERROR(Tabella2026[[#This Row],[reddito_2024]]/Tabella2026[[#This Row],[POP_2024]],"")</f>
        <v>9745.2178030303039</v>
      </c>
      <c r="N6908" s="3">
        <f>+IF(Tabella2026[[#This Row],[REDDITO COMPLESSIVO PROCAPITE]]&lt;media_aggr_reddito_pc,(media_aggr_reddito_pc-Tabella2026[[#This Row],[REDDITO COMPLESSIVO PROCAPITE]]),0)</f>
        <v>8079.8482595784371</v>
      </c>
      <c r="O6908" s="3">
        <f>+Tabella2026[[#This Row],[DIFFERENZA REDDITO INFERIORE ALLA MEDIA DALLA MEDIA]]*Tabella2026[[#This Row],[POP_2024]]</f>
        <v>4266159.8810574152</v>
      </c>
      <c r="P6908" s="3">
        <f>+Tabella2026[[#This Row],[POPOLAZIONE PER DIFFERENZA ]]/SUM(Tabella2026[[POPOLAZIONE PER DIFFERENZA ]])</f>
        <v>3.784860704980009E-5</v>
      </c>
      <c r="Q6908" s="3">
        <f>+Tabella2026[[#This Row],[INCIDENZA POPOLAZIONE PER DIFFERENZA]]*(PLAFOND-SUM(Tabella2026[CONTRIBUTO SULLA BASE DELLA POPOLAZIONE]))</f>
        <v>11142.601529005904</v>
      </c>
      <c r="R6908" s="3">
        <f>+Tabella2026[[#This Row],[CONTRIBUTO SULLA BASE DELLA POPOLAZIONE]]+Tabella2026[[#This Row],[CONTRIBUTO SULLA BASE DEL REDDITO]]</f>
        <v>13779.752341859386</v>
      </c>
      <c r="S6908" s="3">
        <f>+Tabella2026[[#This Row],[CONTRIBUTO TOTALE]]/(PLAFOND/N_TESSERE)</f>
        <v>27.559504683718774</v>
      </c>
      <c r="T6908" s="3">
        <f>+MAX(CEILING(Tabella2026[[#This Row],[preDEF1]],1),1)</f>
        <v>28</v>
      </c>
      <c r="U6908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908" s="21">
        <f>+Tabella2026[[#This Row],[DEF - n. card]]*(PLAFOND/N_TESSERE)</f>
        <v>14000</v>
      </c>
      <c r="W6908" s="18"/>
    </row>
    <row r="6909" spans="2:23" x14ac:dyDescent="0.25">
      <c r="B6909" s="1" t="s">
        <v>13832</v>
      </c>
      <c r="C6909" s="2">
        <v>64102</v>
      </c>
      <c r="D6909" s="1" t="s">
        <v>13833</v>
      </c>
      <c r="E6909" s="1" t="s">
        <v>15</v>
      </c>
      <c r="F6909" s="1" t="s">
        <v>290</v>
      </c>
      <c r="G6909" s="1" t="s">
        <v>11807</v>
      </c>
      <c r="H6909" s="1" t="s">
        <v>15836</v>
      </c>
      <c r="I6909" s="5">
        <v>528</v>
      </c>
      <c r="J6909" s="5">
        <v>6395261</v>
      </c>
      <c r="K6909" s="3">
        <f>+Tabella2026[[#This Row],[POP_2024]]/SUM(Tabella2026[POP_2024])</f>
        <v>8.9577361791970697E-6</v>
      </c>
      <c r="L6909" s="3">
        <f>+Tabella2026[[#This Row],[INCIDENZA POPOLAZIONE]]*(PLAFOND/2)</f>
        <v>2637.1508128534829</v>
      </c>
      <c r="M6909" s="3">
        <f>+IFERROR(Tabella2026[[#This Row],[reddito_2024]]/Tabella2026[[#This Row],[POP_2024]],"")</f>
        <v>12112.236742424242</v>
      </c>
      <c r="N6909" s="3">
        <f>+IF(Tabella2026[[#This Row],[REDDITO COMPLESSIVO PROCAPITE]]&lt;media_aggr_reddito_pc,(media_aggr_reddito_pc-Tabella2026[[#This Row],[REDDITO COMPLESSIVO PROCAPITE]]),0)</f>
        <v>5712.829320184499</v>
      </c>
      <c r="O6909" s="3">
        <f>+Tabella2026[[#This Row],[DIFFERENZA REDDITO INFERIORE ALLA MEDIA DALLA MEDIA]]*Tabella2026[[#This Row],[POP_2024]]</f>
        <v>3016373.8810574156</v>
      </c>
      <c r="P6909" s="3">
        <f>+Tabella2026[[#This Row],[POPOLAZIONE PER DIFFERENZA ]]/SUM(Tabella2026[[POPOLAZIONE PER DIFFERENZA ]])</f>
        <v>2.6760729302795226E-5</v>
      </c>
      <c r="Q6909" s="3">
        <f>+Tabella2026[[#This Row],[INCIDENZA POPOLAZIONE PER DIFFERENZA]]*(PLAFOND-SUM(Tabella2026[CONTRIBUTO SULLA BASE DELLA POPOLAZIONE]))</f>
        <v>7878.3386361959692</v>
      </c>
      <c r="R6909" s="3">
        <f>+Tabella2026[[#This Row],[CONTRIBUTO SULLA BASE DELLA POPOLAZIONE]]+Tabella2026[[#This Row],[CONTRIBUTO SULLA BASE DEL REDDITO]]</f>
        <v>10515.489449049452</v>
      </c>
      <c r="S6909" s="3">
        <f>+Tabella2026[[#This Row],[CONTRIBUTO TOTALE]]/(PLAFOND/N_TESSERE)</f>
        <v>21.030978898098905</v>
      </c>
      <c r="T6909" s="3">
        <f>+MAX(CEILING(Tabella2026[[#This Row],[preDEF1]],1),1)</f>
        <v>22</v>
      </c>
      <c r="U6909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6909" s="21">
        <f>+Tabella2026[[#This Row],[DEF - n. card]]*(PLAFOND/N_TESSERE)</f>
        <v>11000</v>
      </c>
      <c r="W6909" s="18"/>
    </row>
    <row r="6910" spans="2:23" x14ac:dyDescent="0.25">
      <c r="B6910" s="1" t="s">
        <v>13868</v>
      </c>
      <c r="C6910" s="2">
        <v>34044</v>
      </c>
      <c r="D6910" s="1" t="s">
        <v>13869</v>
      </c>
      <c r="E6910" s="1" t="s">
        <v>27</v>
      </c>
      <c r="F6910" s="1" t="s">
        <v>52</v>
      </c>
      <c r="G6910" s="1" t="s">
        <v>11807</v>
      </c>
      <c r="H6910" s="1" t="s">
        <v>15835</v>
      </c>
      <c r="I6910" s="5">
        <v>528</v>
      </c>
      <c r="J6910" s="5">
        <v>9704270</v>
      </c>
      <c r="K6910" s="3">
        <f>+Tabella2026[[#This Row],[POP_2024]]/SUM(Tabella2026[POP_2024])</f>
        <v>8.9577361791970697E-6</v>
      </c>
      <c r="L6910" s="3">
        <f>+Tabella2026[[#This Row],[INCIDENZA POPOLAZIONE]]*(PLAFOND/2)</f>
        <v>2637.1508128534829</v>
      </c>
      <c r="M6910" s="3">
        <f>+IFERROR(Tabella2026[[#This Row],[reddito_2024]]/Tabella2026[[#This Row],[POP_2024]],"")</f>
        <v>18379.299242424244</v>
      </c>
      <c r="N6910" s="3">
        <f>+IF(Tabella2026[[#This Row],[REDDITO COMPLESSIVO PROCAPITE]]&lt;media_aggr_reddito_pc,(media_aggr_reddito_pc-Tabella2026[[#This Row],[REDDITO COMPLESSIVO PROCAPITE]]),0)</f>
        <v>0</v>
      </c>
      <c r="O6910" s="3">
        <f>+Tabella2026[[#This Row],[DIFFERENZA REDDITO INFERIORE ALLA MEDIA DALLA MEDIA]]*Tabella2026[[#This Row],[POP_2024]]</f>
        <v>0</v>
      </c>
      <c r="P6910" s="3">
        <f>+Tabella2026[[#This Row],[POPOLAZIONE PER DIFFERENZA ]]/SUM(Tabella2026[[POPOLAZIONE PER DIFFERENZA ]])</f>
        <v>0</v>
      </c>
      <c r="Q6910" s="3">
        <f>+Tabella2026[[#This Row],[INCIDENZA POPOLAZIONE PER DIFFERENZA]]*(PLAFOND-SUM(Tabella2026[CONTRIBUTO SULLA BASE DELLA POPOLAZIONE]))</f>
        <v>0</v>
      </c>
      <c r="R6910" s="3">
        <f>+Tabella2026[[#This Row],[CONTRIBUTO SULLA BASE DELLA POPOLAZIONE]]+Tabella2026[[#This Row],[CONTRIBUTO SULLA BASE DEL REDDITO]]</f>
        <v>2637.1508128534829</v>
      </c>
      <c r="S6910" s="3">
        <f>+Tabella2026[[#This Row],[CONTRIBUTO TOTALE]]/(PLAFOND/N_TESSERE)</f>
        <v>5.2743016257069657</v>
      </c>
      <c r="T6910" s="3">
        <f>+MAX(CEILING(Tabella2026[[#This Row],[preDEF1]],1),1)</f>
        <v>6</v>
      </c>
      <c r="U6910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10" s="21">
        <f>+Tabella2026[[#This Row],[DEF - n. card]]*(PLAFOND/N_TESSERE)</f>
        <v>3000</v>
      </c>
      <c r="W6910" s="18"/>
    </row>
    <row r="6911" spans="2:23" x14ac:dyDescent="0.25">
      <c r="B6911" s="1" t="s">
        <v>13898</v>
      </c>
      <c r="C6911" s="2">
        <v>101003</v>
      </c>
      <c r="D6911" s="1" t="s">
        <v>13899</v>
      </c>
      <c r="E6911" s="1" t="s">
        <v>61</v>
      </c>
      <c r="F6911" s="1" t="s">
        <v>239</v>
      </c>
      <c r="G6911" s="1" t="s">
        <v>11807</v>
      </c>
      <c r="H6911" s="1" t="s">
        <v>15836</v>
      </c>
      <c r="I6911" s="5">
        <v>526</v>
      </c>
      <c r="J6911" s="5">
        <v>5744848</v>
      </c>
      <c r="K6911" s="3">
        <f>+Tabella2026[[#This Row],[POP_2024]]/SUM(Tabella2026[POP_2024])</f>
        <v>8.9238053603364736E-6</v>
      </c>
      <c r="L6911" s="3">
        <f>+Tabella2026[[#This Row],[INCIDENZA POPOLAZIONE]]*(PLAFOND/2)</f>
        <v>2627.1616052290374</v>
      </c>
      <c r="M6911" s="3">
        <f>+IFERROR(Tabella2026[[#This Row],[reddito_2024]]/Tabella2026[[#This Row],[POP_2024]],"")</f>
        <v>10921.764258555133</v>
      </c>
      <c r="N6911" s="3">
        <f>+IF(Tabella2026[[#This Row],[REDDITO COMPLESSIVO PROCAPITE]]&lt;media_aggr_reddito_pc,(media_aggr_reddito_pc-Tabella2026[[#This Row],[REDDITO COMPLESSIVO PROCAPITE]]),0)</f>
        <v>6903.3018040536081</v>
      </c>
      <c r="O6911" s="3">
        <f>+Tabella2026[[#This Row],[DIFFERENZA REDDITO INFERIORE ALLA MEDIA DALLA MEDIA]]*Tabella2026[[#This Row],[POP_2024]]</f>
        <v>3631136.7489321977</v>
      </c>
      <c r="P6911" s="3">
        <f>+Tabella2026[[#This Row],[POPOLAZIONE PER DIFFERENZA ]]/SUM(Tabella2026[[POPOLAZIONE PER DIFFERENZA ]])</f>
        <v>3.221479545683575E-5</v>
      </c>
      <c r="Q6911" s="3">
        <f>+Tabella2026[[#This Row],[INCIDENZA POPOLAZIONE PER DIFFERENZA]]*(PLAFOND-SUM(Tabella2026[CONTRIBUTO SULLA BASE DELLA POPOLAZIONE]))</f>
        <v>9484.01162139589</v>
      </c>
      <c r="R6911" s="3">
        <f>+Tabella2026[[#This Row],[CONTRIBUTO SULLA BASE DELLA POPOLAZIONE]]+Tabella2026[[#This Row],[CONTRIBUTO SULLA BASE DEL REDDITO]]</f>
        <v>12111.173226624927</v>
      </c>
      <c r="S6911" s="3">
        <f>+Tabella2026[[#This Row],[CONTRIBUTO TOTALE]]/(PLAFOND/N_TESSERE)</f>
        <v>24.222346453249855</v>
      </c>
      <c r="T6911" s="3">
        <f>+MAX(CEILING(Tabella2026[[#This Row],[preDEF1]],1),1)</f>
        <v>25</v>
      </c>
      <c r="U6911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911" s="21">
        <f>+Tabella2026[[#This Row],[DEF - n. card]]*(PLAFOND/N_TESSERE)</f>
        <v>12500</v>
      </c>
      <c r="W6911" s="18"/>
    </row>
    <row r="6912" spans="2:23" x14ac:dyDescent="0.25">
      <c r="B6912" s="1" t="s">
        <v>13723</v>
      </c>
      <c r="C6912" s="2">
        <v>41021</v>
      </c>
      <c r="D6912" s="1" t="s">
        <v>13724</v>
      </c>
      <c r="E6912" s="1" t="s">
        <v>117</v>
      </c>
      <c r="F6912" s="1" t="s">
        <v>130</v>
      </c>
      <c r="G6912" s="1" t="s">
        <v>11807</v>
      </c>
      <c r="H6912" s="1" t="s">
        <v>15834</v>
      </c>
      <c r="I6912" s="5">
        <v>526</v>
      </c>
      <c r="J6912" s="5">
        <v>9759761</v>
      </c>
      <c r="K6912" s="3">
        <f>+Tabella2026[[#This Row],[POP_2024]]/SUM(Tabella2026[POP_2024])</f>
        <v>8.9238053603364736E-6</v>
      </c>
      <c r="L6912" s="3">
        <f>+Tabella2026[[#This Row],[INCIDENZA POPOLAZIONE]]*(PLAFOND/2)</f>
        <v>2627.1616052290374</v>
      </c>
      <c r="M6912" s="3">
        <f>+IFERROR(Tabella2026[[#This Row],[reddito_2024]]/Tabella2026[[#This Row],[POP_2024]],"")</f>
        <v>18554.678707224335</v>
      </c>
      <c r="N6912" s="3">
        <f>+IF(Tabella2026[[#This Row],[REDDITO COMPLESSIVO PROCAPITE]]&lt;media_aggr_reddito_pc,(media_aggr_reddito_pc-Tabella2026[[#This Row],[REDDITO COMPLESSIVO PROCAPITE]]),0)</f>
        <v>0</v>
      </c>
      <c r="O6912" s="3">
        <f>+Tabella2026[[#This Row],[DIFFERENZA REDDITO INFERIORE ALLA MEDIA DALLA MEDIA]]*Tabella2026[[#This Row],[POP_2024]]</f>
        <v>0</v>
      </c>
      <c r="P6912" s="3">
        <f>+Tabella2026[[#This Row],[POPOLAZIONE PER DIFFERENZA ]]/SUM(Tabella2026[[POPOLAZIONE PER DIFFERENZA ]])</f>
        <v>0</v>
      </c>
      <c r="Q6912" s="3">
        <f>+Tabella2026[[#This Row],[INCIDENZA POPOLAZIONE PER DIFFERENZA]]*(PLAFOND-SUM(Tabella2026[CONTRIBUTO SULLA BASE DELLA POPOLAZIONE]))</f>
        <v>0</v>
      </c>
      <c r="R6912" s="3">
        <f>+Tabella2026[[#This Row],[CONTRIBUTO SULLA BASE DELLA POPOLAZIONE]]+Tabella2026[[#This Row],[CONTRIBUTO SULLA BASE DEL REDDITO]]</f>
        <v>2627.1616052290374</v>
      </c>
      <c r="S6912" s="3">
        <f>+Tabella2026[[#This Row],[CONTRIBUTO TOTALE]]/(PLAFOND/N_TESSERE)</f>
        <v>5.2543232104580744</v>
      </c>
      <c r="T6912" s="3">
        <f>+MAX(CEILING(Tabella2026[[#This Row],[preDEF1]],1),1)</f>
        <v>6</v>
      </c>
      <c r="U6912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12" s="21">
        <f>+Tabella2026[[#This Row],[DEF - n. card]]*(PLAFOND/N_TESSERE)</f>
        <v>3000</v>
      </c>
      <c r="W6912" s="18"/>
    </row>
    <row r="6913" spans="2:23" x14ac:dyDescent="0.25">
      <c r="B6913" s="1" t="s">
        <v>13876</v>
      </c>
      <c r="C6913" s="2">
        <v>44044</v>
      </c>
      <c r="D6913" s="1" t="s">
        <v>13877</v>
      </c>
      <c r="E6913" s="1" t="s">
        <v>117</v>
      </c>
      <c r="F6913" s="1" t="s">
        <v>360</v>
      </c>
      <c r="G6913" s="1" t="s">
        <v>11807</v>
      </c>
      <c r="H6913" s="1" t="s">
        <v>15834</v>
      </c>
      <c r="I6913" s="5">
        <v>526</v>
      </c>
      <c r="J6913" s="5">
        <v>7071554</v>
      </c>
      <c r="K6913" s="3">
        <f>+Tabella2026[[#This Row],[POP_2024]]/SUM(Tabella2026[POP_2024])</f>
        <v>8.9238053603364736E-6</v>
      </c>
      <c r="L6913" s="3">
        <f>+Tabella2026[[#This Row],[INCIDENZA POPOLAZIONE]]*(PLAFOND/2)</f>
        <v>2627.1616052290374</v>
      </c>
      <c r="M6913" s="3">
        <f>+IFERROR(Tabella2026[[#This Row],[reddito_2024]]/Tabella2026[[#This Row],[POP_2024]],"")</f>
        <v>13444.019011406845</v>
      </c>
      <c r="N6913" s="3">
        <f>+IF(Tabella2026[[#This Row],[REDDITO COMPLESSIVO PROCAPITE]]&lt;media_aggr_reddito_pc,(media_aggr_reddito_pc-Tabella2026[[#This Row],[REDDITO COMPLESSIVO PROCAPITE]]),0)</f>
        <v>4381.0470512018965</v>
      </c>
      <c r="O6913" s="3">
        <f>+Tabella2026[[#This Row],[DIFFERENZA REDDITO INFERIORE ALLA MEDIA DALLA MEDIA]]*Tabella2026[[#This Row],[POP_2024]]</f>
        <v>2304430.7489321977</v>
      </c>
      <c r="P6913" s="3">
        <f>+Tabella2026[[#This Row],[POPOLAZIONE PER DIFFERENZA ]]/SUM(Tabella2026[[POPOLAZIONE PER DIFFERENZA ]])</f>
        <v>2.0444497234405796E-5</v>
      </c>
      <c r="Q6913" s="3">
        <f>+Tabella2026[[#This Row],[INCIDENZA POPOLAZIONE PER DIFFERENZA]]*(PLAFOND-SUM(Tabella2026[CONTRIBUTO SULLA BASE DELLA POPOLAZIONE]))</f>
        <v>6018.8446524361652</v>
      </c>
      <c r="R6913" s="3">
        <f>+Tabella2026[[#This Row],[CONTRIBUTO SULLA BASE DELLA POPOLAZIONE]]+Tabella2026[[#This Row],[CONTRIBUTO SULLA BASE DEL REDDITO]]</f>
        <v>8646.0062576652017</v>
      </c>
      <c r="S6913" s="3">
        <f>+Tabella2026[[#This Row],[CONTRIBUTO TOTALE]]/(PLAFOND/N_TESSERE)</f>
        <v>17.292012515330402</v>
      </c>
      <c r="T6913" s="3">
        <f>+MAX(CEILING(Tabella2026[[#This Row],[preDEF1]],1),1)</f>
        <v>18</v>
      </c>
      <c r="U6913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913" s="21">
        <f>+Tabella2026[[#This Row],[DEF - n. card]]*(PLAFOND/N_TESSERE)</f>
        <v>9000</v>
      </c>
      <c r="W6913" s="18"/>
    </row>
    <row r="6914" spans="2:23" x14ac:dyDescent="0.25">
      <c r="B6914" s="1" t="s">
        <v>13751</v>
      </c>
      <c r="C6914" s="2">
        <v>57061</v>
      </c>
      <c r="D6914" s="1" t="s">
        <v>13752</v>
      </c>
      <c r="E6914" s="1" t="s">
        <v>8</v>
      </c>
      <c r="F6914" s="1" t="s">
        <v>377</v>
      </c>
      <c r="G6914" s="1" t="s">
        <v>11807</v>
      </c>
      <c r="H6914" s="1" t="s">
        <v>15834</v>
      </c>
      <c r="I6914" s="5">
        <v>526</v>
      </c>
      <c r="J6914" s="5">
        <v>8098570</v>
      </c>
      <c r="K6914" s="3">
        <f>+Tabella2026[[#This Row],[POP_2024]]/SUM(Tabella2026[POP_2024])</f>
        <v>8.9238053603364736E-6</v>
      </c>
      <c r="L6914" s="3">
        <f>+Tabella2026[[#This Row],[INCIDENZA POPOLAZIONE]]*(PLAFOND/2)</f>
        <v>2627.1616052290374</v>
      </c>
      <c r="M6914" s="3">
        <f>+IFERROR(Tabella2026[[#This Row],[reddito_2024]]/Tabella2026[[#This Row],[POP_2024]],"")</f>
        <v>15396.520912547528</v>
      </c>
      <c r="N6914" s="3">
        <f>+IF(Tabella2026[[#This Row],[REDDITO COMPLESSIVO PROCAPITE]]&lt;media_aggr_reddito_pc,(media_aggr_reddito_pc-Tabella2026[[#This Row],[REDDITO COMPLESSIVO PROCAPITE]]),0)</f>
        <v>2428.5451500612126</v>
      </c>
      <c r="O6914" s="3">
        <f>+Tabella2026[[#This Row],[DIFFERENZA REDDITO INFERIORE ALLA MEDIA DALLA MEDIA]]*Tabella2026[[#This Row],[POP_2024]]</f>
        <v>1277414.7489321977</v>
      </c>
      <c r="P6914" s="3">
        <f>+Tabella2026[[#This Row],[POPOLAZIONE PER DIFFERENZA ]]/SUM(Tabella2026[[POPOLAZIONE PER DIFFERENZA ]])</f>
        <v>1.1332995063459767E-5</v>
      </c>
      <c r="Q6914" s="3">
        <f>+Tabella2026[[#This Row],[INCIDENZA POPOLAZIONE PER DIFFERENZA]]*(PLAFOND-SUM(Tabella2026[CONTRIBUTO SULLA BASE DELLA POPOLAZIONE]))</f>
        <v>3336.4252469362714</v>
      </c>
      <c r="R6914" s="3">
        <f>+Tabella2026[[#This Row],[CONTRIBUTO SULLA BASE DELLA POPOLAZIONE]]+Tabella2026[[#This Row],[CONTRIBUTO SULLA BASE DEL REDDITO]]</f>
        <v>5963.5868521653083</v>
      </c>
      <c r="S6914" s="3">
        <f>+Tabella2026[[#This Row],[CONTRIBUTO TOTALE]]/(PLAFOND/N_TESSERE)</f>
        <v>11.927173704330617</v>
      </c>
      <c r="T6914" s="3">
        <f>+MAX(CEILING(Tabella2026[[#This Row],[preDEF1]],1),1)</f>
        <v>12</v>
      </c>
      <c r="U6914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914" s="21">
        <f>+Tabella2026[[#This Row],[DEF - n. card]]*(PLAFOND/N_TESSERE)</f>
        <v>6000</v>
      </c>
      <c r="W6914" s="18"/>
    </row>
    <row r="6915" spans="2:23" x14ac:dyDescent="0.25">
      <c r="B6915" s="1" t="s">
        <v>13900</v>
      </c>
      <c r="C6915" s="2">
        <v>109028</v>
      </c>
      <c r="D6915" s="1" t="s">
        <v>13901</v>
      </c>
      <c r="E6915" s="1" t="s">
        <v>117</v>
      </c>
      <c r="F6915" s="1" t="s">
        <v>506</v>
      </c>
      <c r="G6915" s="1" t="s">
        <v>11807</v>
      </c>
      <c r="H6915" s="1" t="s">
        <v>15834</v>
      </c>
      <c r="I6915" s="5">
        <v>525</v>
      </c>
      <c r="J6915" s="5">
        <v>8369902</v>
      </c>
      <c r="K6915" s="3">
        <f>+Tabella2026[[#This Row],[POP_2024]]/SUM(Tabella2026[POP_2024])</f>
        <v>8.9068399509061773E-6</v>
      </c>
      <c r="L6915" s="3">
        <f>+Tabella2026[[#This Row],[INCIDENZA POPOLAZIONE]]*(PLAFOND/2)</f>
        <v>2622.1670014168153</v>
      </c>
      <c r="M6915" s="3">
        <f>+IFERROR(Tabella2026[[#This Row],[reddito_2024]]/Tabella2026[[#This Row],[POP_2024]],"")</f>
        <v>15942.670476190477</v>
      </c>
      <c r="N6915" s="3">
        <f>+IF(Tabella2026[[#This Row],[REDDITO COMPLESSIVO PROCAPITE]]&lt;media_aggr_reddito_pc,(media_aggr_reddito_pc-Tabella2026[[#This Row],[REDDITO COMPLESSIVO PROCAPITE]]),0)</f>
        <v>1882.3955864182644</v>
      </c>
      <c r="O6915" s="3">
        <f>+Tabella2026[[#This Row],[DIFFERENZA REDDITO INFERIORE ALLA MEDIA DALLA MEDIA]]*Tabella2026[[#This Row],[POP_2024]]</f>
        <v>988257.68286958884</v>
      </c>
      <c r="P6915" s="3">
        <f>+Tabella2026[[#This Row],[POPOLAZIONE PER DIFFERENZA ]]/SUM(Tabella2026[[POPOLAZIONE PER DIFFERENZA ]])</f>
        <v>8.7676453170353252E-6</v>
      </c>
      <c r="Q6915" s="3">
        <f>+Tabella2026[[#This Row],[INCIDENZA POPOLAZIONE PER DIFFERENZA]]*(PLAFOND-SUM(Tabella2026[CONTRIBUTO SULLA BASE DELLA POPOLAZIONE]))</f>
        <v>2581.1882056012223</v>
      </c>
      <c r="R6915" s="3">
        <f>+Tabella2026[[#This Row],[CONTRIBUTO SULLA BASE DELLA POPOLAZIONE]]+Tabella2026[[#This Row],[CONTRIBUTO SULLA BASE DEL REDDITO]]</f>
        <v>5203.3552070180376</v>
      </c>
      <c r="S6915" s="3">
        <f>+Tabella2026[[#This Row],[CONTRIBUTO TOTALE]]/(PLAFOND/N_TESSERE)</f>
        <v>10.406710414036075</v>
      </c>
      <c r="T6915" s="3">
        <f>+MAX(CEILING(Tabella2026[[#This Row],[preDEF1]],1),1)</f>
        <v>11</v>
      </c>
      <c r="U6915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915" s="21">
        <f>+Tabella2026[[#This Row],[DEF - n. card]]*(PLAFOND/N_TESSERE)</f>
        <v>5500</v>
      </c>
      <c r="W6915" s="18"/>
    </row>
    <row r="6916" spans="2:23" x14ac:dyDescent="0.25">
      <c r="B6916" s="1" t="s">
        <v>13923</v>
      </c>
      <c r="C6916" s="2">
        <v>11021</v>
      </c>
      <c r="D6916" s="1" t="s">
        <v>13924</v>
      </c>
      <c r="E6916" s="1" t="s">
        <v>24</v>
      </c>
      <c r="F6916" s="1" t="s">
        <v>136</v>
      </c>
      <c r="G6916" s="1" t="s">
        <v>11807</v>
      </c>
      <c r="H6916" s="1" t="s">
        <v>15835</v>
      </c>
      <c r="I6916" s="5">
        <v>525</v>
      </c>
      <c r="J6916" s="5">
        <v>9378626</v>
      </c>
      <c r="K6916" s="3">
        <f>+Tabella2026[[#This Row],[POP_2024]]/SUM(Tabella2026[POP_2024])</f>
        <v>8.9068399509061773E-6</v>
      </c>
      <c r="L6916" s="3">
        <f>+Tabella2026[[#This Row],[INCIDENZA POPOLAZIONE]]*(PLAFOND/2)</f>
        <v>2622.1670014168153</v>
      </c>
      <c r="M6916" s="3">
        <f>+IFERROR(Tabella2026[[#This Row],[reddito_2024]]/Tabella2026[[#This Row],[POP_2024]],"")</f>
        <v>17864.049523809525</v>
      </c>
      <c r="N6916" s="3">
        <f>+IF(Tabella2026[[#This Row],[REDDITO COMPLESSIVO PROCAPITE]]&lt;media_aggr_reddito_pc,(media_aggr_reddito_pc-Tabella2026[[#This Row],[REDDITO COMPLESSIVO PROCAPITE]]),0)</f>
        <v>0</v>
      </c>
      <c r="O6916" s="3">
        <f>+Tabella2026[[#This Row],[DIFFERENZA REDDITO INFERIORE ALLA MEDIA DALLA MEDIA]]*Tabella2026[[#This Row],[POP_2024]]</f>
        <v>0</v>
      </c>
      <c r="P6916" s="3">
        <f>+Tabella2026[[#This Row],[POPOLAZIONE PER DIFFERENZA ]]/SUM(Tabella2026[[POPOLAZIONE PER DIFFERENZA ]])</f>
        <v>0</v>
      </c>
      <c r="Q6916" s="3">
        <f>+Tabella2026[[#This Row],[INCIDENZA POPOLAZIONE PER DIFFERENZA]]*(PLAFOND-SUM(Tabella2026[CONTRIBUTO SULLA BASE DELLA POPOLAZIONE]))</f>
        <v>0</v>
      </c>
      <c r="R6916" s="3">
        <f>+Tabella2026[[#This Row],[CONTRIBUTO SULLA BASE DELLA POPOLAZIONE]]+Tabella2026[[#This Row],[CONTRIBUTO SULLA BASE DEL REDDITO]]</f>
        <v>2622.1670014168153</v>
      </c>
      <c r="S6916" s="3">
        <f>+Tabella2026[[#This Row],[CONTRIBUTO TOTALE]]/(PLAFOND/N_TESSERE)</f>
        <v>5.2443340028336305</v>
      </c>
      <c r="T6916" s="3">
        <f>+MAX(CEILING(Tabella2026[[#This Row],[preDEF1]],1),1)</f>
        <v>6</v>
      </c>
      <c r="U6916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16" s="21">
        <f>+Tabella2026[[#This Row],[DEF - n. card]]*(PLAFOND/N_TESSERE)</f>
        <v>3000</v>
      </c>
      <c r="W6916" s="18"/>
    </row>
    <row r="6917" spans="2:23" x14ac:dyDescent="0.25">
      <c r="B6917" s="1" t="s">
        <v>13904</v>
      </c>
      <c r="C6917" s="2">
        <v>43020</v>
      </c>
      <c r="D6917" s="1" t="s">
        <v>13905</v>
      </c>
      <c r="E6917" s="1" t="s">
        <v>117</v>
      </c>
      <c r="F6917" s="1" t="s">
        <v>411</v>
      </c>
      <c r="G6917" s="1" t="s">
        <v>11807</v>
      </c>
      <c r="H6917" s="1" t="s">
        <v>15834</v>
      </c>
      <c r="I6917" s="5">
        <v>524</v>
      </c>
      <c r="J6917" s="5">
        <v>7910978</v>
      </c>
      <c r="K6917" s="3">
        <f>+Tabella2026[[#This Row],[POP_2024]]/SUM(Tabella2026[POP_2024])</f>
        <v>8.8898745414758793E-6</v>
      </c>
      <c r="L6917" s="3">
        <f>+Tabella2026[[#This Row],[INCIDENZA POPOLAZIONE]]*(PLAFOND/2)</f>
        <v>2617.1723976045928</v>
      </c>
      <c r="M6917" s="3">
        <f>+IFERROR(Tabella2026[[#This Row],[reddito_2024]]/Tabella2026[[#This Row],[POP_2024]],"")</f>
        <v>15097.286259541985</v>
      </c>
      <c r="N6917" s="3">
        <f>+IF(Tabella2026[[#This Row],[REDDITO COMPLESSIVO PROCAPITE]]&lt;media_aggr_reddito_pc,(media_aggr_reddito_pc-Tabella2026[[#This Row],[REDDITO COMPLESSIVO PROCAPITE]]),0)</f>
        <v>2727.7798030667564</v>
      </c>
      <c r="O6917" s="3">
        <f>+Tabella2026[[#This Row],[DIFFERENZA REDDITO INFERIORE ALLA MEDIA DALLA MEDIA]]*Tabella2026[[#This Row],[POP_2024]]</f>
        <v>1429356.6168069802</v>
      </c>
      <c r="P6917" s="3">
        <f>+Tabella2026[[#This Row],[POPOLAZIONE PER DIFFERENZA ]]/SUM(Tabella2026[[POPOLAZIONE PER DIFFERENZA ]])</f>
        <v>1.2680996125759356E-5</v>
      </c>
      <c r="Q6917" s="3">
        <f>+Tabella2026[[#This Row],[INCIDENZA POPOLAZIONE PER DIFFERENZA]]*(PLAFOND-SUM(Tabella2026[CONTRIBUTO SULLA BASE DELLA POPOLAZIONE]))</f>
        <v>3733.2757486764754</v>
      </c>
      <c r="R6917" s="3">
        <f>+Tabella2026[[#This Row],[CONTRIBUTO SULLA BASE DELLA POPOLAZIONE]]+Tabella2026[[#This Row],[CONTRIBUTO SULLA BASE DEL REDDITO]]</f>
        <v>6350.4481462810681</v>
      </c>
      <c r="S6917" s="3">
        <f>+Tabella2026[[#This Row],[CONTRIBUTO TOTALE]]/(PLAFOND/N_TESSERE)</f>
        <v>12.700896292562136</v>
      </c>
      <c r="T6917" s="3">
        <f>+MAX(CEILING(Tabella2026[[#This Row],[preDEF1]],1),1)</f>
        <v>13</v>
      </c>
      <c r="U6917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917" s="21">
        <f>+Tabella2026[[#This Row],[DEF - n. card]]*(PLAFOND/N_TESSERE)</f>
        <v>6500</v>
      </c>
      <c r="W6917" s="18"/>
    </row>
    <row r="6918" spans="2:23" x14ac:dyDescent="0.25">
      <c r="B6918" s="1" t="s">
        <v>13629</v>
      </c>
      <c r="C6918" s="2">
        <v>25032</v>
      </c>
      <c r="D6918" s="1" t="s">
        <v>13630</v>
      </c>
      <c r="E6918" s="1" t="s">
        <v>38</v>
      </c>
      <c r="F6918" s="1" t="s">
        <v>514</v>
      </c>
      <c r="G6918" s="1" t="s">
        <v>11807</v>
      </c>
      <c r="H6918" s="1" t="s">
        <v>15835</v>
      </c>
      <c r="I6918" s="5">
        <v>524</v>
      </c>
      <c r="J6918" s="5">
        <v>11144253</v>
      </c>
      <c r="K6918" s="3">
        <f>+Tabella2026[[#This Row],[POP_2024]]/SUM(Tabella2026[POP_2024])</f>
        <v>8.8898745414758793E-6</v>
      </c>
      <c r="L6918" s="3">
        <f>+Tabella2026[[#This Row],[INCIDENZA POPOLAZIONE]]*(PLAFOND/2)</f>
        <v>2617.1723976045928</v>
      </c>
      <c r="M6918" s="3">
        <f>+IFERROR(Tabella2026[[#This Row],[reddito_2024]]/Tabella2026[[#This Row],[POP_2024]],"")</f>
        <v>21267.658396946565</v>
      </c>
      <c r="N6918" s="3">
        <f>+IF(Tabella2026[[#This Row],[REDDITO COMPLESSIVO PROCAPITE]]&lt;media_aggr_reddito_pc,(media_aggr_reddito_pc-Tabella2026[[#This Row],[REDDITO COMPLESSIVO PROCAPITE]]),0)</f>
        <v>0</v>
      </c>
      <c r="O6918" s="3">
        <f>+Tabella2026[[#This Row],[DIFFERENZA REDDITO INFERIORE ALLA MEDIA DALLA MEDIA]]*Tabella2026[[#This Row],[POP_2024]]</f>
        <v>0</v>
      </c>
      <c r="P6918" s="3">
        <f>+Tabella2026[[#This Row],[POPOLAZIONE PER DIFFERENZA ]]/SUM(Tabella2026[[POPOLAZIONE PER DIFFERENZA ]])</f>
        <v>0</v>
      </c>
      <c r="Q6918" s="3">
        <f>+Tabella2026[[#This Row],[INCIDENZA POPOLAZIONE PER DIFFERENZA]]*(PLAFOND-SUM(Tabella2026[CONTRIBUTO SULLA BASE DELLA POPOLAZIONE]))</f>
        <v>0</v>
      </c>
      <c r="R6918" s="3">
        <f>+Tabella2026[[#This Row],[CONTRIBUTO SULLA BASE DELLA POPOLAZIONE]]+Tabella2026[[#This Row],[CONTRIBUTO SULLA BASE DEL REDDITO]]</f>
        <v>2617.1723976045928</v>
      </c>
      <c r="S6918" s="3">
        <f>+Tabella2026[[#This Row],[CONTRIBUTO TOTALE]]/(PLAFOND/N_TESSERE)</f>
        <v>5.2343447952091857</v>
      </c>
      <c r="T6918" s="3">
        <f>+MAX(CEILING(Tabella2026[[#This Row],[preDEF1]],1),1)</f>
        <v>6</v>
      </c>
      <c r="U6918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18" s="21">
        <f>+Tabella2026[[#This Row],[DEF - n. card]]*(PLAFOND/N_TESSERE)</f>
        <v>3000</v>
      </c>
      <c r="W6918" s="18"/>
    </row>
    <row r="6919" spans="2:23" x14ac:dyDescent="0.25">
      <c r="B6919" s="1" t="s">
        <v>13943</v>
      </c>
      <c r="C6919" s="2">
        <v>5103</v>
      </c>
      <c r="D6919" s="1" t="s">
        <v>13944</v>
      </c>
      <c r="E6919" s="1" t="s">
        <v>18</v>
      </c>
      <c r="F6919" s="1" t="s">
        <v>182</v>
      </c>
      <c r="G6919" s="1" t="s">
        <v>11807</v>
      </c>
      <c r="H6919" s="1" t="s">
        <v>15835</v>
      </c>
      <c r="I6919" s="5">
        <v>524</v>
      </c>
      <c r="J6919" s="5">
        <v>9383326</v>
      </c>
      <c r="K6919" s="3">
        <f>+Tabella2026[[#This Row],[POP_2024]]/SUM(Tabella2026[POP_2024])</f>
        <v>8.8898745414758793E-6</v>
      </c>
      <c r="L6919" s="3">
        <f>+Tabella2026[[#This Row],[INCIDENZA POPOLAZIONE]]*(PLAFOND/2)</f>
        <v>2617.1723976045928</v>
      </c>
      <c r="M6919" s="3">
        <f>+IFERROR(Tabella2026[[#This Row],[reddito_2024]]/Tabella2026[[#This Row],[POP_2024]],"")</f>
        <v>17907.110687022901</v>
      </c>
      <c r="N6919" s="3">
        <f>+IF(Tabella2026[[#This Row],[REDDITO COMPLESSIVO PROCAPITE]]&lt;media_aggr_reddito_pc,(media_aggr_reddito_pc-Tabella2026[[#This Row],[REDDITO COMPLESSIVO PROCAPITE]]),0)</f>
        <v>0</v>
      </c>
      <c r="O6919" s="3">
        <f>+Tabella2026[[#This Row],[DIFFERENZA REDDITO INFERIORE ALLA MEDIA DALLA MEDIA]]*Tabella2026[[#This Row],[POP_2024]]</f>
        <v>0</v>
      </c>
      <c r="P6919" s="3">
        <f>+Tabella2026[[#This Row],[POPOLAZIONE PER DIFFERENZA ]]/SUM(Tabella2026[[POPOLAZIONE PER DIFFERENZA ]])</f>
        <v>0</v>
      </c>
      <c r="Q6919" s="3">
        <f>+Tabella2026[[#This Row],[INCIDENZA POPOLAZIONE PER DIFFERENZA]]*(PLAFOND-SUM(Tabella2026[CONTRIBUTO SULLA BASE DELLA POPOLAZIONE]))</f>
        <v>0</v>
      </c>
      <c r="R6919" s="3">
        <f>+Tabella2026[[#This Row],[CONTRIBUTO SULLA BASE DELLA POPOLAZIONE]]+Tabella2026[[#This Row],[CONTRIBUTO SULLA BASE DEL REDDITO]]</f>
        <v>2617.1723976045928</v>
      </c>
      <c r="S6919" s="3">
        <f>+Tabella2026[[#This Row],[CONTRIBUTO TOTALE]]/(PLAFOND/N_TESSERE)</f>
        <v>5.2343447952091857</v>
      </c>
      <c r="T6919" s="3">
        <f>+MAX(CEILING(Tabella2026[[#This Row],[preDEF1]],1),1)</f>
        <v>6</v>
      </c>
      <c r="U6919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19" s="21">
        <f>+Tabella2026[[#This Row],[DEF - n. card]]*(PLAFOND/N_TESSERE)</f>
        <v>3000</v>
      </c>
      <c r="W6919" s="18"/>
    </row>
    <row r="6920" spans="2:23" x14ac:dyDescent="0.25">
      <c r="B6920" s="1" t="s">
        <v>13989</v>
      </c>
      <c r="C6920" s="2">
        <v>1312</v>
      </c>
      <c r="D6920" s="1" t="s">
        <v>13990</v>
      </c>
      <c r="E6920" s="1" t="s">
        <v>18</v>
      </c>
      <c r="F6920" s="1" t="s">
        <v>17</v>
      </c>
      <c r="G6920" s="1" t="s">
        <v>11807</v>
      </c>
      <c r="H6920" s="1" t="s">
        <v>15835</v>
      </c>
      <c r="I6920" s="5">
        <v>524</v>
      </c>
      <c r="J6920" s="5">
        <v>8656018</v>
      </c>
      <c r="K6920" s="3">
        <f>+Tabella2026[[#This Row],[POP_2024]]/SUM(Tabella2026[POP_2024])</f>
        <v>8.8898745414758793E-6</v>
      </c>
      <c r="L6920" s="3">
        <f>+Tabella2026[[#This Row],[INCIDENZA POPOLAZIONE]]*(PLAFOND/2)</f>
        <v>2617.1723976045928</v>
      </c>
      <c r="M6920" s="3">
        <f>+IFERROR(Tabella2026[[#This Row],[reddito_2024]]/Tabella2026[[#This Row],[POP_2024]],"")</f>
        <v>16519.118320610687</v>
      </c>
      <c r="N6920" s="3">
        <f>+IF(Tabella2026[[#This Row],[REDDITO COMPLESSIVO PROCAPITE]]&lt;media_aggr_reddito_pc,(media_aggr_reddito_pc-Tabella2026[[#This Row],[REDDITO COMPLESSIVO PROCAPITE]]),0)</f>
        <v>1305.947741998054</v>
      </c>
      <c r="O6920" s="3">
        <f>+Tabella2026[[#This Row],[DIFFERENZA REDDITO INFERIORE ALLA MEDIA DALLA MEDIA]]*Tabella2026[[#This Row],[POP_2024]]</f>
        <v>684316.61680698022</v>
      </c>
      <c r="P6920" s="3">
        <f>+Tabella2026[[#This Row],[POPOLAZIONE PER DIFFERENZA ]]/SUM(Tabella2026[[POPOLAZIONE PER DIFFERENZA ]])</f>
        <v>6.0711345681578889E-6</v>
      </c>
      <c r="Q6920" s="3">
        <f>+Tabella2026[[#This Row],[INCIDENZA POPOLAZIONE PER DIFFERENZA]]*(PLAFOND-SUM(Tabella2026[CONTRIBUTO SULLA BASE DELLA POPOLAZIONE]))</f>
        <v>1787.3374635147636</v>
      </c>
      <c r="R6920" s="3">
        <f>+Tabella2026[[#This Row],[CONTRIBUTO SULLA BASE DELLA POPOLAZIONE]]+Tabella2026[[#This Row],[CONTRIBUTO SULLA BASE DEL REDDITO]]</f>
        <v>4404.5098611193562</v>
      </c>
      <c r="S6920" s="3">
        <f>+Tabella2026[[#This Row],[CONTRIBUTO TOTALE]]/(PLAFOND/N_TESSERE)</f>
        <v>8.8090197222387125</v>
      </c>
      <c r="T6920" s="3">
        <f>+MAX(CEILING(Tabella2026[[#This Row],[preDEF1]],1),1)</f>
        <v>9</v>
      </c>
      <c r="U692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920" s="21">
        <f>+Tabella2026[[#This Row],[DEF - n. card]]*(PLAFOND/N_TESSERE)</f>
        <v>4500</v>
      </c>
      <c r="W6920" s="18"/>
    </row>
    <row r="6921" spans="2:23" x14ac:dyDescent="0.25">
      <c r="B6921" s="1" t="s">
        <v>13804</v>
      </c>
      <c r="C6921" s="2">
        <v>1026</v>
      </c>
      <c r="D6921" s="1" t="s">
        <v>13805</v>
      </c>
      <c r="E6921" s="1" t="s">
        <v>18</v>
      </c>
      <c r="F6921" s="1" t="s">
        <v>17</v>
      </c>
      <c r="G6921" s="1" t="s">
        <v>11807</v>
      </c>
      <c r="H6921" s="1" t="s">
        <v>15835</v>
      </c>
      <c r="I6921" s="5">
        <v>523</v>
      </c>
      <c r="J6921" s="5">
        <v>7278324</v>
      </c>
      <c r="K6921" s="3">
        <f>+Tabella2026[[#This Row],[POP_2024]]/SUM(Tabella2026[POP_2024])</f>
        <v>8.8729091320455813E-6</v>
      </c>
      <c r="L6921" s="3">
        <f>+Tabella2026[[#This Row],[INCIDENZA POPOLAZIONE]]*(PLAFOND/2)</f>
        <v>2612.1777937923703</v>
      </c>
      <c r="M6921" s="3">
        <f>+IFERROR(Tabella2026[[#This Row],[reddito_2024]]/Tabella2026[[#This Row],[POP_2024]],"")</f>
        <v>13916.489483747609</v>
      </c>
      <c r="N6921" s="3">
        <f>+IF(Tabella2026[[#This Row],[REDDITO COMPLESSIVO PROCAPITE]]&lt;media_aggr_reddito_pc,(media_aggr_reddito_pc-Tabella2026[[#This Row],[REDDITO COMPLESSIVO PROCAPITE]]),0)</f>
        <v>3908.5765788611316</v>
      </c>
      <c r="O6921" s="3">
        <f>+Tabella2026[[#This Row],[DIFFERENZA REDDITO INFERIORE ALLA MEDIA DALLA MEDIA]]*Tabella2026[[#This Row],[POP_2024]]</f>
        <v>2044185.5507443717</v>
      </c>
      <c r="P6921" s="3">
        <f>+Tabella2026[[#This Row],[POPOLAZIONE PER DIFFERENZA ]]/SUM(Tabella2026[[POPOLAZIONE PER DIFFERENZA ]])</f>
        <v>1.8135648406085052E-5</v>
      </c>
      <c r="Q6921" s="3">
        <f>+Tabella2026[[#This Row],[INCIDENZA POPOLAZIONE PER DIFFERENZA]]*(PLAFOND-SUM(Tabella2026[CONTRIBUTO SULLA BASE DELLA POPOLAZIONE]))</f>
        <v>5339.1212890151564</v>
      </c>
      <c r="R6921" s="3">
        <f>+Tabella2026[[#This Row],[CONTRIBUTO SULLA BASE DELLA POPOLAZIONE]]+Tabella2026[[#This Row],[CONTRIBUTO SULLA BASE DEL REDDITO]]</f>
        <v>7951.2990828075272</v>
      </c>
      <c r="S6921" s="3">
        <f>+Tabella2026[[#This Row],[CONTRIBUTO TOTALE]]/(PLAFOND/N_TESSERE)</f>
        <v>15.902598165615053</v>
      </c>
      <c r="T6921" s="3">
        <f>+MAX(CEILING(Tabella2026[[#This Row],[preDEF1]],1),1)</f>
        <v>16</v>
      </c>
      <c r="U6921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921" s="21">
        <f>+Tabella2026[[#This Row],[DEF - n. card]]*(PLAFOND/N_TESSERE)</f>
        <v>8000</v>
      </c>
      <c r="W6921" s="18"/>
    </row>
    <row r="6922" spans="2:23" x14ac:dyDescent="0.25">
      <c r="B6922" s="1" t="s">
        <v>13965</v>
      </c>
      <c r="C6922" s="2">
        <v>8020</v>
      </c>
      <c r="D6922" s="1" t="s">
        <v>13966</v>
      </c>
      <c r="E6922" s="1" t="s">
        <v>24</v>
      </c>
      <c r="F6922" s="1" t="s">
        <v>286</v>
      </c>
      <c r="G6922" s="1" t="s">
        <v>11807</v>
      </c>
      <c r="H6922" s="1" t="s">
        <v>15835</v>
      </c>
      <c r="I6922" s="5">
        <v>523</v>
      </c>
      <c r="J6922" s="5">
        <v>7216820</v>
      </c>
      <c r="K6922" s="3">
        <f>+Tabella2026[[#This Row],[POP_2024]]/SUM(Tabella2026[POP_2024])</f>
        <v>8.8729091320455813E-6</v>
      </c>
      <c r="L6922" s="3">
        <f>+Tabella2026[[#This Row],[INCIDENZA POPOLAZIONE]]*(PLAFOND/2)</f>
        <v>2612.1777937923703</v>
      </c>
      <c r="M6922" s="3">
        <f>+IFERROR(Tabella2026[[#This Row],[reddito_2024]]/Tabella2026[[#This Row],[POP_2024]],"")</f>
        <v>13798.891013384322</v>
      </c>
      <c r="N6922" s="3">
        <f>+IF(Tabella2026[[#This Row],[REDDITO COMPLESSIVO PROCAPITE]]&lt;media_aggr_reddito_pc,(media_aggr_reddito_pc-Tabella2026[[#This Row],[REDDITO COMPLESSIVO PROCAPITE]]),0)</f>
        <v>4026.1750492244191</v>
      </c>
      <c r="O6922" s="3">
        <f>+Tabella2026[[#This Row],[DIFFERENZA REDDITO INFERIORE ALLA MEDIA DALLA MEDIA]]*Tabella2026[[#This Row],[POP_2024]]</f>
        <v>2105689.550744371</v>
      </c>
      <c r="P6922" s="3">
        <f>+Tabella2026[[#This Row],[POPOLAZIONE PER DIFFERENZA ]]/SUM(Tabella2026[[POPOLAZIONE PER DIFFERENZA ]])</f>
        <v>1.8681300888151406E-5</v>
      </c>
      <c r="Q6922" s="3">
        <f>+Tabella2026[[#This Row],[INCIDENZA POPOLAZIONE PER DIFFERENZA]]*(PLAFOND-SUM(Tabella2026[CONTRIBUTO SULLA BASE DELLA POPOLAZIONE]))</f>
        <v>5499.7609704961305</v>
      </c>
      <c r="R6922" s="3">
        <f>+Tabella2026[[#This Row],[CONTRIBUTO SULLA BASE DELLA POPOLAZIONE]]+Tabella2026[[#This Row],[CONTRIBUTO SULLA BASE DEL REDDITO]]</f>
        <v>8111.9387642885013</v>
      </c>
      <c r="S6922" s="3">
        <f>+Tabella2026[[#This Row],[CONTRIBUTO TOTALE]]/(PLAFOND/N_TESSERE)</f>
        <v>16.223877528577002</v>
      </c>
      <c r="T6922" s="3">
        <f>+MAX(CEILING(Tabella2026[[#This Row],[preDEF1]],1),1)</f>
        <v>17</v>
      </c>
      <c r="U6922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922" s="21">
        <f>+Tabella2026[[#This Row],[DEF - n. card]]*(PLAFOND/N_TESSERE)</f>
        <v>8500</v>
      </c>
      <c r="W6922" s="18"/>
    </row>
    <row r="6923" spans="2:23" x14ac:dyDescent="0.25">
      <c r="B6923" s="1" t="s">
        <v>14061</v>
      </c>
      <c r="C6923" s="2">
        <v>66081</v>
      </c>
      <c r="D6923" s="1" t="s">
        <v>14062</v>
      </c>
      <c r="E6923" s="1" t="s">
        <v>96</v>
      </c>
      <c r="F6923" s="1" t="s">
        <v>201</v>
      </c>
      <c r="G6923" s="1" t="s">
        <v>11807</v>
      </c>
      <c r="H6923" s="1" t="s">
        <v>15836</v>
      </c>
      <c r="I6923" s="5">
        <v>523</v>
      </c>
      <c r="J6923" s="5">
        <v>10210319</v>
      </c>
      <c r="K6923" s="3">
        <f>+Tabella2026[[#This Row],[POP_2024]]/SUM(Tabella2026[POP_2024])</f>
        <v>8.8729091320455813E-6</v>
      </c>
      <c r="L6923" s="3">
        <f>+Tabella2026[[#This Row],[INCIDENZA POPOLAZIONE]]*(PLAFOND/2)</f>
        <v>2612.1777937923703</v>
      </c>
      <c r="M6923" s="3">
        <f>+IFERROR(Tabella2026[[#This Row],[reddito_2024]]/Tabella2026[[#This Row],[POP_2024]],"")</f>
        <v>19522.598470363289</v>
      </c>
      <c r="N6923" s="3">
        <f>+IF(Tabella2026[[#This Row],[REDDITO COMPLESSIVO PROCAPITE]]&lt;media_aggr_reddito_pc,(media_aggr_reddito_pc-Tabella2026[[#This Row],[REDDITO COMPLESSIVO PROCAPITE]]),0)</f>
        <v>0</v>
      </c>
      <c r="O6923" s="3">
        <f>+Tabella2026[[#This Row],[DIFFERENZA REDDITO INFERIORE ALLA MEDIA DALLA MEDIA]]*Tabella2026[[#This Row],[POP_2024]]</f>
        <v>0</v>
      </c>
      <c r="P6923" s="3">
        <f>+Tabella2026[[#This Row],[POPOLAZIONE PER DIFFERENZA ]]/SUM(Tabella2026[[POPOLAZIONE PER DIFFERENZA ]])</f>
        <v>0</v>
      </c>
      <c r="Q6923" s="3">
        <f>+Tabella2026[[#This Row],[INCIDENZA POPOLAZIONE PER DIFFERENZA]]*(PLAFOND-SUM(Tabella2026[CONTRIBUTO SULLA BASE DELLA POPOLAZIONE]))</f>
        <v>0</v>
      </c>
      <c r="R6923" s="3">
        <f>+Tabella2026[[#This Row],[CONTRIBUTO SULLA BASE DELLA POPOLAZIONE]]+Tabella2026[[#This Row],[CONTRIBUTO SULLA BASE DEL REDDITO]]</f>
        <v>2612.1777937923703</v>
      </c>
      <c r="S6923" s="3">
        <f>+Tabella2026[[#This Row],[CONTRIBUTO TOTALE]]/(PLAFOND/N_TESSERE)</f>
        <v>5.2243555875847409</v>
      </c>
      <c r="T6923" s="3">
        <f>+MAX(CEILING(Tabella2026[[#This Row],[preDEF1]],1),1)</f>
        <v>6</v>
      </c>
      <c r="U6923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23" s="21">
        <f>+Tabella2026[[#This Row],[DEF - n. card]]*(PLAFOND/N_TESSERE)</f>
        <v>3000</v>
      </c>
      <c r="W6923" s="18"/>
    </row>
    <row r="6924" spans="2:23" x14ac:dyDescent="0.25">
      <c r="B6924" s="1" t="s">
        <v>13790</v>
      </c>
      <c r="C6924" s="2">
        <v>6152</v>
      </c>
      <c r="D6924" s="1" t="s">
        <v>13791</v>
      </c>
      <c r="E6924" s="1" t="s">
        <v>18</v>
      </c>
      <c r="F6924" s="1" t="s">
        <v>138</v>
      </c>
      <c r="G6924" s="1" t="s">
        <v>11807</v>
      </c>
      <c r="H6924" s="1" t="s">
        <v>15835</v>
      </c>
      <c r="I6924" s="5">
        <v>523</v>
      </c>
      <c r="J6924" s="5">
        <v>9525373</v>
      </c>
      <c r="K6924" s="3">
        <f>+Tabella2026[[#This Row],[POP_2024]]/SUM(Tabella2026[POP_2024])</f>
        <v>8.8729091320455813E-6</v>
      </c>
      <c r="L6924" s="3">
        <f>+Tabella2026[[#This Row],[INCIDENZA POPOLAZIONE]]*(PLAFOND/2)</f>
        <v>2612.1777937923703</v>
      </c>
      <c r="M6924" s="3">
        <f>+IFERROR(Tabella2026[[#This Row],[reddito_2024]]/Tabella2026[[#This Row],[POP_2024]],"")</f>
        <v>18212.950286806885</v>
      </c>
      <c r="N6924" s="3">
        <f>+IF(Tabella2026[[#This Row],[REDDITO COMPLESSIVO PROCAPITE]]&lt;media_aggr_reddito_pc,(media_aggr_reddito_pc-Tabella2026[[#This Row],[REDDITO COMPLESSIVO PROCAPITE]]),0)</f>
        <v>0</v>
      </c>
      <c r="O6924" s="3">
        <f>+Tabella2026[[#This Row],[DIFFERENZA REDDITO INFERIORE ALLA MEDIA DALLA MEDIA]]*Tabella2026[[#This Row],[POP_2024]]</f>
        <v>0</v>
      </c>
      <c r="P6924" s="3">
        <f>+Tabella2026[[#This Row],[POPOLAZIONE PER DIFFERENZA ]]/SUM(Tabella2026[[POPOLAZIONE PER DIFFERENZA ]])</f>
        <v>0</v>
      </c>
      <c r="Q6924" s="3">
        <f>+Tabella2026[[#This Row],[INCIDENZA POPOLAZIONE PER DIFFERENZA]]*(PLAFOND-SUM(Tabella2026[CONTRIBUTO SULLA BASE DELLA POPOLAZIONE]))</f>
        <v>0</v>
      </c>
      <c r="R6924" s="3">
        <f>+Tabella2026[[#This Row],[CONTRIBUTO SULLA BASE DELLA POPOLAZIONE]]+Tabella2026[[#This Row],[CONTRIBUTO SULLA BASE DEL REDDITO]]</f>
        <v>2612.1777937923703</v>
      </c>
      <c r="S6924" s="3">
        <f>+Tabella2026[[#This Row],[CONTRIBUTO TOTALE]]/(PLAFOND/N_TESSERE)</f>
        <v>5.2243555875847409</v>
      </c>
      <c r="T6924" s="3">
        <f>+MAX(CEILING(Tabella2026[[#This Row],[preDEF1]],1),1)</f>
        <v>6</v>
      </c>
      <c r="U692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24" s="21">
        <f>+Tabella2026[[#This Row],[DEF - n. card]]*(PLAFOND/N_TESSERE)</f>
        <v>3000</v>
      </c>
      <c r="W6924" s="18"/>
    </row>
    <row r="6925" spans="2:23" x14ac:dyDescent="0.25">
      <c r="B6925" s="1" t="s">
        <v>13647</v>
      </c>
      <c r="C6925" s="2">
        <v>96057</v>
      </c>
      <c r="D6925" s="1" t="s">
        <v>13648</v>
      </c>
      <c r="E6925" s="1" t="s">
        <v>18</v>
      </c>
      <c r="F6925" s="1" t="s">
        <v>403</v>
      </c>
      <c r="G6925" s="1" t="s">
        <v>11807</v>
      </c>
      <c r="H6925" s="1" t="s">
        <v>15835</v>
      </c>
      <c r="I6925" s="5">
        <v>522</v>
      </c>
      <c r="J6925" s="5">
        <v>8839748</v>
      </c>
      <c r="K6925" s="3">
        <f>+Tabella2026[[#This Row],[POP_2024]]/SUM(Tabella2026[POP_2024])</f>
        <v>8.8559437226152849E-6</v>
      </c>
      <c r="L6925" s="3">
        <f>+Tabella2026[[#This Row],[INCIDENZA POPOLAZIONE]]*(PLAFOND/2)</f>
        <v>2607.1831899801477</v>
      </c>
      <c r="M6925" s="3">
        <f>+IFERROR(Tabella2026[[#This Row],[reddito_2024]]/Tabella2026[[#This Row],[POP_2024]],"")</f>
        <v>16934.383141762453</v>
      </c>
      <c r="N6925" s="3">
        <f>+IF(Tabella2026[[#This Row],[REDDITO COMPLESSIVO PROCAPITE]]&lt;media_aggr_reddito_pc,(media_aggr_reddito_pc-Tabella2026[[#This Row],[REDDITO COMPLESSIVO PROCAPITE]]),0)</f>
        <v>890.68292084628774</v>
      </c>
      <c r="O6925" s="3">
        <f>+Tabella2026[[#This Row],[DIFFERENZA REDDITO INFERIORE ALLA MEDIA DALLA MEDIA]]*Tabella2026[[#This Row],[POP_2024]]</f>
        <v>464936.48468176217</v>
      </c>
      <c r="P6925" s="3">
        <f>+Tabella2026[[#This Row],[POPOLAZIONE PER DIFFERENZA ]]/SUM(Tabella2026[[POPOLAZIONE PER DIFFERENZA ]])</f>
        <v>4.1248332932786741E-6</v>
      </c>
      <c r="Q6925" s="3">
        <f>+Tabella2026[[#This Row],[INCIDENZA POPOLAZIONE PER DIFFERENZA]]*(PLAFOND-SUM(Tabella2026[CONTRIBUTO SULLA BASE DELLA POPOLAZIONE]))</f>
        <v>1214.3478279162766</v>
      </c>
      <c r="R6925" s="3">
        <f>+Tabella2026[[#This Row],[CONTRIBUTO SULLA BASE DELLA POPOLAZIONE]]+Tabella2026[[#This Row],[CONTRIBUTO SULLA BASE DEL REDDITO]]</f>
        <v>3821.5310178964246</v>
      </c>
      <c r="S6925" s="3">
        <f>+Tabella2026[[#This Row],[CONTRIBUTO TOTALE]]/(PLAFOND/N_TESSERE)</f>
        <v>7.6430620357928492</v>
      </c>
      <c r="T6925" s="3">
        <f>+MAX(CEILING(Tabella2026[[#This Row],[preDEF1]],1),1)</f>
        <v>8</v>
      </c>
      <c r="U6925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925" s="21">
        <f>+Tabella2026[[#This Row],[DEF - n. card]]*(PLAFOND/N_TESSERE)</f>
        <v>4000</v>
      </c>
      <c r="W6925" s="18"/>
    </row>
    <row r="6926" spans="2:23" x14ac:dyDescent="0.25">
      <c r="B6926" s="1" t="s">
        <v>13830</v>
      </c>
      <c r="C6926" s="2">
        <v>33017</v>
      </c>
      <c r="D6926" s="1" t="s">
        <v>13831</v>
      </c>
      <c r="E6926" s="1" t="s">
        <v>27</v>
      </c>
      <c r="F6926" s="1" t="s">
        <v>112</v>
      </c>
      <c r="G6926" s="1" t="s">
        <v>11807</v>
      </c>
      <c r="H6926" s="1" t="s">
        <v>15835</v>
      </c>
      <c r="I6926" s="5">
        <v>521</v>
      </c>
      <c r="J6926" s="5">
        <v>8604607</v>
      </c>
      <c r="K6926" s="3">
        <f>+Tabella2026[[#This Row],[POP_2024]]/SUM(Tabella2026[POP_2024])</f>
        <v>8.8389783131849869E-6</v>
      </c>
      <c r="L6926" s="3">
        <f>+Tabella2026[[#This Row],[INCIDENZA POPOLAZIONE]]*(PLAFOND/2)</f>
        <v>2602.1885861679252</v>
      </c>
      <c r="M6926" s="3">
        <f>+IFERROR(Tabella2026[[#This Row],[reddito_2024]]/Tabella2026[[#This Row],[POP_2024]],"")</f>
        <v>16515.560460652592</v>
      </c>
      <c r="N6926" s="3">
        <f>+IF(Tabella2026[[#This Row],[REDDITO COMPLESSIVO PROCAPITE]]&lt;media_aggr_reddito_pc,(media_aggr_reddito_pc-Tabella2026[[#This Row],[REDDITO COMPLESSIVO PROCAPITE]]),0)</f>
        <v>1309.5056019561489</v>
      </c>
      <c r="O6926" s="3">
        <f>+Tabella2026[[#This Row],[DIFFERENZA REDDITO INFERIORE ALLA MEDIA DALLA MEDIA]]*Tabella2026[[#This Row],[POP_2024]]</f>
        <v>682252.41861915356</v>
      </c>
      <c r="P6926" s="3">
        <f>+Tabella2026[[#This Row],[POPOLAZIONE PER DIFFERENZA ]]/SUM(Tabella2026[[POPOLAZIONE PER DIFFERENZA ]])</f>
        <v>6.0528213712168036E-6</v>
      </c>
      <c r="Q6926" s="3">
        <f>+Tabella2026[[#This Row],[INCIDENZA POPOLAZIONE PER DIFFERENZA]]*(PLAFOND-SUM(Tabella2026[CONTRIBUTO SULLA BASE DELLA POPOLAZIONE]))</f>
        <v>1781.9460720702057</v>
      </c>
      <c r="R6926" s="3">
        <f>+Tabella2026[[#This Row],[CONTRIBUTO SULLA BASE DELLA POPOLAZIONE]]+Tabella2026[[#This Row],[CONTRIBUTO SULLA BASE DEL REDDITO]]</f>
        <v>4384.1346582381311</v>
      </c>
      <c r="S6926" s="3">
        <f>+Tabella2026[[#This Row],[CONTRIBUTO TOTALE]]/(PLAFOND/N_TESSERE)</f>
        <v>8.7682693164762622</v>
      </c>
      <c r="T6926" s="3">
        <f>+MAX(CEILING(Tabella2026[[#This Row],[preDEF1]],1),1)</f>
        <v>9</v>
      </c>
      <c r="U692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926" s="21">
        <f>+Tabella2026[[#This Row],[DEF - n. card]]*(PLAFOND/N_TESSERE)</f>
        <v>4500</v>
      </c>
      <c r="W6926" s="18"/>
    </row>
    <row r="6927" spans="2:23" x14ac:dyDescent="0.25">
      <c r="B6927" s="1" t="s">
        <v>13949</v>
      </c>
      <c r="C6927" s="2">
        <v>17110</v>
      </c>
      <c r="D6927" s="1" t="s">
        <v>13950</v>
      </c>
      <c r="E6927" s="1" t="s">
        <v>12</v>
      </c>
      <c r="F6927" s="1" t="s">
        <v>50</v>
      </c>
      <c r="G6927" s="1" t="s">
        <v>11807</v>
      </c>
      <c r="H6927" s="1" t="s">
        <v>15835</v>
      </c>
      <c r="I6927" s="5">
        <v>521</v>
      </c>
      <c r="J6927" s="5">
        <v>7974005</v>
      </c>
      <c r="K6927" s="3">
        <f>+Tabella2026[[#This Row],[POP_2024]]/SUM(Tabella2026[POP_2024])</f>
        <v>8.8389783131849869E-6</v>
      </c>
      <c r="L6927" s="3">
        <f>+Tabella2026[[#This Row],[INCIDENZA POPOLAZIONE]]*(PLAFOND/2)</f>
        <v>2602.1885861679252</v>
      </c>
      <c r="M6927" s="3">
        <f>+IFERROR(Tabella2026[[#This Row],[reddito_2024]]/Tabella2026[[#This Row],[POP_2024]],"")</f>
        <v>15305.191938579654</v>
      </c>
      <c r="N6927" s="3">
        <f>+IF(Tabella2026[[#This Row],[REDDITO COMPLESSIVO PROCAPITE]]&lt;media_aggr_reddito_pc,(media_aggr_reddito_pc-Tabella2026[[#This Row],[REDDITO COMPLESSIVO PROCAPITE]]),0)</f>
        <v>2519.8741240290874</v>
      </c>
      <c r="O6927" s="3">
        <f>+Tabella2026[[#This Row],[DIFFERENZA REDDITO INFERIORE ALLA MEDIA DALLA MEDIA]]*Tabella2026[[#This Row],[POP_2024]]</f>
        <v>1312854.4186191545</v>
      </c>
      <c r="P6927" s="3">
        <f>+Tabella2026[[#This Row],[POPOLAZIONE PER DIFFERENZA ]]/SUM(Tabella2026[[POPOLAZIONE PER DIFFERENZA ]])</f>
        <v>1.1647409471112926E-5</v>
      </c>
      <c r="Q6927" s="3">
        <f>+Tabella2026[[#This Row],[INCIDENZA POPOLAZIONE PER DIFFERENZA]]*(PLAFOND-SUM(Tabella2026[CONTRIBUTO SULLA BASE DELLA POPOLAZIONE]))</f>
        <v>3428.9886127385562</v>
      </c>
      <c r="R6927" s="3">
        <f>+Tabella2026[[#This Row],[CONTRIBUTO SULLA BASE DELLA POPOLAZIONE]]+Tabella2026[[#This Row],[CONTRIBUTO SULLA BASE DEL REDDITO]]</f>
        <v>6031.1771989064819</v>
      </c>
      <c r="S6927" s="3">
        <f>+Tabella2026[[#This Row],[CONTRIBUTO TOTALE]]/(PLAFOND/N_TESSERE)</f>
        <v>12.062354397812964</v>
      </c>
      <c r="T6927" s="3">
        <f>+MAX(CEILING(Tabella2026[[#This Row],[preDEF1]],1),1)</f>
        <v>13</v>
      </c>
      <c r="U6927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927" s="21">
        <f>+Tabella2026[[#This Row],[DEF - n. card]]*(PLAFOND/N_TESSERE)</f>
        <v>6500</v>
      </c>
      <c r="W6927" s="18"/>
    </row>
    <row r="6928" spans="2:23" x14ac:dyDescent="0.25">
      <c r="B6928" s="1" t="s">
        <v>13888</v>
      </c>
      <c r="C6928" s="2">
        <v>9008</v>
      </c>
      <c r="D6928" s="1" t="s">
        <v>13889</v>
      </c>
      <c r="E6928" s="1" t="s">
        <v>24</v>
      </c>
      <c r="F6928" s="1" t="s">
        <v>246</v>
      </c>
      <c r="G6928" s="1" t="s">
        <v>11807</v>
      </c>
      <c r="H6928" s="1" t="s">
        <v>15835</v>
      </c>
      <c r="I6928" s="5">
        <v>520</v>
      </c>
      <c r="J6928" s="5">
        <v>9379712</v>
      </c>
      <c r="K6928" s="3">
        <f>+Tabella2026[[#This Row],[POP_2024]]/SUM(Tabella2026[POP_2024])</f>
        <v>8.8220129037546889E-6</v>
      </c>
      <c r="L6928" s="3">
        <f>+Tabella2026[[#This Row],[INCIDENZA POPOLAZIONE]]*(PLAFOND/2)</f>
        <v>2597.1939823557027</v>
      </c>
      <c r="M6928" s="3">
        <f>+IFERROR(Tabella2026[[#This Row],[reddito_2024]]/Tabella2026[[#This Row],[POP_2024]],"")</f>
        <v>18037.907692307694</v>
      </c>
      <c r="N6928" s="3">
        <f>+IF(Tabella2026[[#This Row],[REDDITO COMPLESSIVO PROCAPITE]]&lt;media_aggr_reddito_pc,(media_aggr_reddito_pc-Tabella2026[[#This Row],[REDDITO COMPLESSIVO PROCAPITE]]),0)</f>
        <v>0</v>
      </c>
      <c r="O6928" s="3">
        <f>+Tabella2026[[#This Row],[DIFFERENZA REDDITO INFERIORE ALLA MEDIA DALLA MEDIA]]*Tabella2026[[#This Row],[POP_2024]]</f>
        <v>0</v>
      </c>
      <c r="P6928" s="3">
        <f>+Tabella2026[[#This Row],[POPOLAZIONE PER DIFFERENZA ]]/SUM(Tabella2026[[POPOLAZIONE PER DIFFERENZA ]])</f>
        <v>0</v>
      </c>
      <c r="Q6928" s="3">
        <f>+Tabella2026[[#This Row],[INCIDENZA POPOLAZIONE PER DIFFERENZA]]*(PLAFOND-SUM(Tabella2026[CONTRIBUTO SULLA BASE DELLA POPOLAZIONE]))</f>
        <v>0</v>
      </c>
      <c r="R6928" s="3">
        <f>+Tabella2026[[#This Row],[CONTRIBUTO SULLA BASE DELLA POPOLAZIONE]]+Tabella2026[[#This Row],[CONTRIBUTO SULLA BASE DEL REDDITO]]</f>
        <v>2597.1939823557027</v>
      </c>
      <c r="S6928" s="3">
        <f>+Tabella2026[[#This Row],[CONTRIBUTO TOTALE]]/(PLAFOND/N_TESSERE)</f>
        <v>5.1943879647114057</v>
      </c>
      <c r="T6928" s="3">
        <f>+MAX(CEILING(Tabella2026[[#This Row],[preDEF1]],1),1)</f>
        <v>6</v>
      </c>
      <c r="U6928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28" s="21">
        <f>+Tabella2026[[#This Row],[DEF - n. card]]*(PLAFOND/N_TESSERE)</f>
        <v>3000</v>
      </c>
      <c r="W6928" s="18"/>
    </row>
    <row r="6929" spans="2:23" x14ac:dyDescent="0.25">
      <c r="B6929" s="1" t="s">
        <v>13747</v>
      </c>
      <c r="C6929" s="2">
        <v>30042</v>
      </c>
      <c r="D6929" s="1" t="s">
        <v>13748</v>
      </c>
      <c r="E6929" s="1" t="s">
        <v>48</v>
      </c>
      <c r="F6929" s="1" t="s">
        <v>120</v>
      </c>
      <c r="G6929" s="1" t="s">
        <v>11807</v>
      </c>
      <c r="H6929" s="1" t="s">
        <v>15835</v>
      </c>
      <c r="I6929" s="5">
        <v>520</v>
      </c>
      <c r="J6929" s="5">
        <v>8368900</v>
      </c>
      <c r="K6929" s="3">
        <f>+Tabella2026[[#This Row],[POP_2024]]/SUM(Tabella2026[POP_2024])</f>
        <v>8.8220129037546889E-6</v>
      </c>
      <c r="L6929" s="3">
        <f>+Tabella2026[[#This Row],[INCIDENZA POPOLAZIONE]]*(PLAFOND/2)</f>
        <v>2597.1939823557027</v>
      </c>
      <c r="M6929" s="3">
        <f>+IFERROR(Tabella2026[[#This Row],[reddito_2024]]/Tabella2026[[#This Row],[POP_2024]],"")</f>
        <v>16094.038461538461</v>
      </c>
      <c r="N6929" s="3">
        <f>+IF(Tabella2026[[#This Row],[REDDITO COMPLESSIVO PROCAPITE]]&lt;media_aggr_reddito_pc,(media_aggr_reddito_pc-Tabella2026[[#This Row],[REDDITO COMPLESSIVO PROCAPITE]]),0)</f>
        <v>1731.0276010702801</v>
      </c>
      <c r="O6929" s="3">
        <f>+Tabella2026[[#This Row],[DIFFERENZA REDDITO INFERIORE ALLA MEDIA DALLA MEDIA]]*Tabella2026[[#This Row],[POP_2024]]</f>
        <v>900134.35255654564</v>
      </c>
      <c r="P6929" s="3">
        <f>+Tabella2026[[#This Row],[POPOLAZIONE PER DIFFERENZA ]]/SUM(Tabella2026[[POPOLAZIONE PER DIFFERENZA ]])</f>
        <v>7.9858308998711448E-6</v>
      </c>
      <c r="Q6929" s="3">
        <f>+Tabella2026[[#This Row],[INCIDENZA POPOLAZIONE PER DIFFERENZA]]*(PLAFOND-SUM(Tabella2026[CONTRIBUTO SULLA BASE DELLA POPOLAZIONE]))</f>
        <v>2351.0226275488994</v>
      </c>
      <c r="R6929" s="3">
        <f>+Tabella2026[[#This Row],[CONTRIBUTO SULLA BASE DELLA POPOLAZIONE]]+Tabella2026[[#This Row],[CONTRIBUTO SULLA BASE DEL REDDITO]]</f>
        <v>4948.2166099046026</v>
      </c>
      <c r="S6929" s="3">
        <f>+Tabella2026[[#This Row],[CONTRIBUTO TOTALE]]/(PLAFOND/N_TESSERE)</f>
        <v>9.8964332198092055</v>
      </c>
      <c r="T6929" s="3">
        <f>+MAX(CEILING(Tabella2026[[#This Row],[preDEF1]],1),1)</f>
        <v>10</v>
      </c>
      <c r="U6929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929" s="21">
        <f>+Tabella2026[[#This Row],[DEF - n. card]]*(PLAFOND/N_TESSERE)</f>
        <v>5000</v>
      </c>
      <c r="W6929" s="18"/>
    </row>
    <row r="6930" spans="2:23" x14ac:dyDescent="0.25">
      <c r="B6930" s="1" t="s">
        <v>14017</v>
      </c>
      <c r="C6930" s="2">
        <v>5002</v>
      </c>
      <c r="D6930" s="1" t="s">
        <v>14018</v>
      </c>
      <c r="E6930" s="1" t="s">
        <v>18</v>
      </c>
      <c r="F6930" s="1" t="s">
        <v>182</v>
      </c>
      <c r="G6930" s="1" t="s">
        <v>11807</v>
      </c>
      <c r="H6930" s="1" t="s">
        <v>15835</v>
      </c>
      <c r="I6930" s="5">
        <v>519</v>
      </c>
      <c r="J6930" s="5">
        <v>7827509</v>
      </c>
      <c r="K6930" s="3">
        <f>+Tabella2026[[#This Row],[POP_2024]]/SUM(Tabella2026[POP_2024])</f>
        <v>8.8050474943243925E-6</v>
      </c>
      <c r="L6930" s="3">
        <f>+Tabella2026[[#This Row],[INCIDENZA POPOLAZIONE]]*(PLAFOND/2)</f>
        <v>2592.1993785434806</v>
      </c>
      <c r="M6930" s="3">
        <f>+IFERROR(Tabella2026[[#This Row],[reddito_2024]]/Tabella2026[[#This Row],[POP_2024]],"")</f>
        <v>15081.905587668594</v>
      </c>
      <c r="N6930" s="3">
        <f>+IF(Tabella2026[[#This Row],[REDDITO COMPLESSIVO PROCAPITE]]&lt;media_aggr_reddito_pc,(media_aggr_reddito_pc-Tabella2026[[#This Row],[REDDITO COMPLESSIVO PROCAPITE]]),0)</f>
        <v>2743.1604749401467</v>
      </c>
      <c r="O6930" s="3">
        <f>+Tabella2026[[#This Row],[DIFFERENZA REDDITO INFERIORE ALLA MEDIA DALLA MEDIA]]*Tabella2026[[#This Row],[POP_2024]]</f>
        <v>1423700.2864939361</v>
      </c>
      <c r="P6930" s="3">
        <f>+Tabella2026[[#This Row],[POPOLAZIONE PER DIFFERENZA ]]/SUM(Tabella2026[[POPOLAZIONE PER DIFFERENZA ]])</f>
        <v>1.2630814175403287E-5</v>
      </c>
      <c r="Q6930" s="3">
        <f>+Tabella2026[[#This Row],[INCIDENZA POPOLAZIONE PER DIFFERENZA]]*(PLAFOND-SUM(Tabella2026[CONTRIBUTO SULLA BASE DELLA POPOLAZIONE]))</f>
        <v>3718.5022201281113</v>
      </c>
      <c r="R6930" s="3">
        <f>+Tabella2026[[#This Row],[CONTRIBUTO SULLA BASE DELLA POPOLAZIONE]]+Tabella2026[[#This Row],[CONTRIBUTO SULLA BASE DEL REDDITO]]</f>
        <v>6310.7015986715924</v>
      </c>
      <c r="S6930" s="3">
        <f>+Tabella2026[[#This Row],[CONTRIBUTO TOTALE]]/(PLAFOND/N_TESSERE)</f>
        <v>12.621403197343184</v>
      </c>
      <c r="T6930" s="3">
        <f>+MAX(CEILING(Tabella2026[[#This Row],[preDEF1]],1),1)</f>
        <v>13</v>
      </c>
      <c r="U6930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930" s="21">
        <f>+Tabella2026[[#This Row],[DEF - n. card]]*(PLAFOND/N_TESSERE)</f>
        <v>6500</v>
      </c>
      <c r="W6930" s="18"/>
    </row>
    <row r="6931" spans="2:23" x14ac:dyDescent="0.25">
      <c r="B6931" s="1" t="s">
        <v>13769</v>
      </c>
      <c r="C6931" s="2">
        <v>60017</v>
      </c>
      <c r="D6931" s="1" t="s">
        <v>13770</v>
      </c>
      <c r="E6931" s="1" t="s">
        <v>8</v>
      </c>
      <c r="F6931" s="1" t="s">
        <v>397</v>
      </c>
      <c r="G6931" s="1" t="s">
        <v>11807</v>
      </c>
      <c r="H6931" s="1" t="s">
        <v>15834</v>
      </c>
      <c r="I6931" s="5">
        <v>519</v>
      </c>
      <c r="J6931" s="5">
        <v>3244109</v>
      </c>
      <c r="K6931" s="3">
        <f>+Tabella2026[[#This Row],[POP_2024]]/SUM(Tabella2026[POP_2024])</f>
        <v>8.8050474943243925E-6</v>
      </c>
      <c r="L6931" s="3">
        <f>+Tabella2026[[#This Row],[INCIDENZA POPOLAZIONE]]*(PLAFOND/2)</f>
        <v>2592.1993785434806</v>
      </c>
      <c r="M6931" s="3">
        <f>+IFERROR(Tabella2026[[#This Row],[reddito_2024]]/Tabella2026[[#This Row],[POP_2024]],"")</f>
        <v>6250.6917148362236</v>
      </c>
      <c r="N6931" s="3">
        <f>+IF(Tabella2026[[#This Row],[REDDITO COMPLESSIVO PROCAPITE]]&lt;media_aggr_reddito_pc,(media_aggr_reddito_pc-Tabella2026[[#This Row],[REDDITO COMPLESSIVO PROCAPITE]]),0)</f>
        <v>11574.374347772518</v>
      </c>
      <c r="O6931" s="3">
        <f>+Tabella2026[[#This Row],[DIFFERENZA REDDITO INFERIORE ALLA MEDIA DALLA MEDIA]]*Tabella2026[[#This Row],[POP_2024]]</f>
        <v>6007100.2864939375</v>
      </c>
      <c r="P6931" s="3">
        <f>+Tabella2026[[#This Row],[POPOLAZIONE PER DIFFERENZA ]]/SUM(Tabella2026[[POPOLAZIONE PER DIFFERENZA ]])</f>
        <v>5.3293918791411259E-5</v>
      </c>
      <c r="Q6931" s="3">
        <f>+Tabella2026[[#This Row],[INCIDENZA POPOLAZIONE PER DIFFERENZA]]*(PLAFOND-SUM(Tabella2026[CONTRIBUTO SULLA BASE DELLA POPOLAZIONE]))</f>
        <v>15689.689721752444</v>
      </c>
      <c r="R6931" s="3">
        <f>+Tabella2026[[#This Row],[CONTRIBUTO SULLA BASE DELLA POPOLAZIONE]]+Tabella2026[[#This Row],[CONTRIBUTO SULLA BASE DEL REDDITO]]</f>
        <v>18281.889100295924</v>
      </c>
      <c r="S6931" s="3">
        <f>+Tabella2026[[#This Row],[CONTRIBUTO TOTALE]]/(PLAFOND/N_TESSERE)</f>
        <v>36.563778200591848</v>
      </c>
      <c r="T6931" s="3">
        <f>+MAX(CEILING(Tabella2026[[#This Row],[preDEF1]],1),1)</f>
        <v>37</v>
      </c>
      <c r="U6931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6931" s="21">
        <f>+Tabella2026[[#This Row],[DEF - n. card]]*(PLAFOND/N_TESSERE)</f>
        <v>18500</v>
      </c>
      <c r="W6931" s="18"/>
    </row>
    <row r="6932" spans="2:23" x14ac:dyDescent="0.25">
      <c r="B6932" s="1" t="s">
        <v>13991</v>
      </c>
      <c r="C6932" s="2">
        <v>57038</v>
      </c>
      <c r="D6932" s="1" t="s">
        <v>13992</v>
      </c>
      <c r="E6932" s="1" t="s">
        <v>8</v>
      </c>
      <c r="F6932" s="1" t="s">
        <v>377</v>
      </c>
      <c r="G6932" s="1" t="s">
        <v>11807</v>
      </c>
      <c r="H6932" s="1" t="s">
        <v>15834</v>
      </c>
      <c r="I6932" s="5">
        <v>519</v>
      </c>
      <c r="J6932" s="5">
        <v>7419833</v>
      </c>
      <c r="K6932" s="3">
        <f>+Tabella2026[[#This Row],[POP_2024]]/SUM(Tabella2026[POP_2024])</f>
        <v>8.8050474943243925E-6</v>
      </c>
      <c r="L6932" s="3">
        <f>+Tabella2026[[#This Row],[INCIDENZA POPOLAZIONE]]*(PLAFOND/2)</f>
        <v>2592.1993785434806</v>
      </c>
      <c r="M6932" s="3">
        <f>+IFERROR(Tabella2026[[#This Row],[reddito_2024]]/Tabella2026[[#This Row],[POP_2024]],"")</f>
        <v>14296.402697495183</v>
      </c>
      <c r="N6932" s="3">
        <f>+IF(Tabella2026[[#This Row],[REDDITO COMPLESSIVO PROCAPITE]]&lt;media_aggr_reddito_pc,(media_aggr_reddito_pc-Tabella2026[[#This Row],[REDDITO COMPLESSIVO PROCAPITE]]),0)</f>
        <v>3528.663365113558</v>
      </c>
      <c r="O6932" s="3">
        <f>+Tabella2026[[#This Row],[DIFFERENZA REDDITO INFERIORE ALLA MEDIA DALLA MEDIA]]*Tabella2026[[#This Row],[POP_2024]]</f>
        <v>1831376.2864939366</v>
      </c>
      <c r="P6932" s="3">
        <f>+Tabella2026[[#This Row],[POPOLAZIONE PER DIFFERENZA ]]/SUM(Tabella2026[[POPOLAZIONE PER DIFFERENZA ]])</f>
        <v>1.6247642695156238E-5</v>
      </c>
      <c r="Q6932" s="3">
        <f>+Tabella2026[[#This Row],[INCIDENZA POPOLAZIONE PER DIFFERENZA]]*(PLAFOND-SUM(Tabella2026[CONTRIBUTO SULLA BASE DELLA POPOLAZIONE]))</f>
        <v>4783.2938237219942</v>
      </c>
      <c r="R6932" s="3">
        <f>+Tabella2026[[#This Row],[CONTRIBUTO SULLA BASE DELLA POPOLAZIONE]]+Tabella2026[[#This Row],[CONTRIBUTO SULLA BASE DEL REDDITO]]</f>
        <v>7375.4932022654748</v>
      </c>
      <c r="S6932" s="3">
        <f>+Tabella2026[[#This Row],[CONTRIBUTO TOTALE]]/(PLAFOND/N_TESSERE)</f>
        <v>14.75098640453095</v>
      </c>
      <c r="T6932" s="3">
        <f>+MAX(CEILING(Tabella2026[[#This Row],[preDEF1]],1),1)</f>
        <v>15</v>
      </c>
      <c r="U6932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932" s="21">
        <f>+Tabella2026[[#This Row],[DEF - n. card]]*(PLAFOND/N_TESSERE)</f>
        <v>7500</v>
      </c>
      <c r="W6932" s="18"/>
    </row>
    <row r="6933" spans="2:23" x14ac:dyDescent="0.25">
      <c r="B6933" s="1" t="s">
        <v>13826</v>
      </c>
      <c r="C6933" s="2">
        <v>5048</v>
      </c>
      <c r="D6933" s="1" t="s">
        <v>13827</v>
      </c>
      <c r="E6933" s="1" t="s">
        <v>18</v>
      </c>
      <c r="F6933" s="1" t="s">
        <v>182</v>
      </c>
      <c r="G6933" s="1" t="s">
        <v>11807</v>
      </c>
      <c r="H6933" s="1" t="s">
        <v>15835</v>
      </c>
      <c r="I6933" s="5">
        <v>518</v>
      </c>
      <c r="J6933" s="5">
        <v>8406175</v>
      </c>
      <c r="K6933" s="3">
        <f>+Tabella2026[[#This Row],[POP_2024]]/SUM(Tabella2026[POP_2024])</f>
        <v>8.7880820848940945E-6</v>
      </c>
      <c r="L6933" s="3">
        <f>+Tabella2026[[#This Row],[INCIDENZA POPOLAZIONE]]*(PLAFOND/2)</f>
        <v>2587.2047747312577</v>
      </c>
      <c r="M6933" s="3">
        <f>+IFERROR(Tabella2026[[#This Row],[reddito_2024]]/Tabella2026[[#This Row],[POP_2024]],"")</f>
        <v>16228.137065637065</v>
      </c>
      <c r="N6933" s="3">
        <f>+IF(Tabella2026[[#This Row],[REDDITO COMPLESSIVO PROCAPITE]]&lt;media_aggr_reddito_pc,(media_aggr_reddito_pc-Tabella2026[[#This Row],[REDDITO COMPLESSIVO PROCAPITE]]),0)</f>
        <v>1596.9289969716756</v>
      </c>
      <c r="O6933" s="3">
        <f>+Tabella2026[[#This Row],[DIFFERENZA REDDITO INFERIORE ALLA MEDIA DALLA MEDIA]]*Tabella2026[[#This Row],[POP_2024]]</f>
        <v>827209.22043132794</v>
      </c>
      <c r="P6933" s="3">
        <f>+Tabella2026[[#This Row],[POPOLAZIONE PER DIFFERENZA ]]/SUM(Tabella2026[[POPOLAZIONE PER DIFFERENZA ]])</f>
        <v>7.338852177362978E-6</v>
      </c>
      <c r="Q6933" s="3">
        <f>+Tabella2026[[#This Row],[INCIDENZA POPOLAZIONE PER DIFFERENZA]]*(PLAFOND-SUM(Tabella2026[CONTRIBUTO SULLA BASE DELLA POPOLAZIONE]))</f>
        <v>2160.5525768765365</v>
      </c>
      <c r="R6933" s="3">
        <f>+Tabella2026[[#This Row],[CONTRIBUTO SULLA BASE DELLA POPOLAZIONE]]+Tabella2026[[#This Row],[CONTRIBUTO SULLA BASE DEL REDDITO]]</f>
        <v>4747.7573516077937</v>
      </c>
      <c r="S6933" s="3">
        <f>+Tabella2026[[#This Row],[CONTRIBUTO TOTALE]]/(PLAFOND/N_TESSERE)</f>
        <v>9.4955147032155871</v>
      </c>
      <c r="T6933" s="3">
        <f>+MAX(CEILING(Tabella2026[[#This Row],[preDEF1]],1),1)</f>
        <v>10</v>
      </c>
      <c r="U6933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933" s="21">
        <f>+Tabella2026[[#This Row],[DEF - n. card]]*(PLAFOND/N_TESSERE)</f>
        <v>5000</v>
      </c>
      <c r="W6933" s="18"/>
    </row>
    <row r="6934" spans="2:23" x14ac:dyDescent="0.25">
      <c r="B6934" s="1" t="s">
        <v>13939</v>
      </c>
      <c r="C6934" s="2">
        <v>1169</v>
      </c>
      <c r="D6934" s="1" t="s">
        <v>13940</v>
      </c>
      <c r="E6934" s="1" t="s">
        <v>18</v>
      </c>
      <c r="F6934" s="1" t="s">
        <v>17</v>
      </c>
      <c r="G6934" s="1" t="s">
        <v>11807</v>
      </c>
      <c r="H6934" s="1" t="s">
        <v>15835</v>
      </c>
      <c r="I6934" s="5">
        <v>518</v>
      </c>
      <c r="J6934" s="5">
        <v>9310402</v>
      </c>
      <c r="K6934" s="3">
        <f>+Tabella2026[[#This Row],[POP_2024]]/SUM(Tabella2026[POP_2024])</f>
        <v>8.7880820848940945E-6</v>
      </c>
      <c r="L6934" s="3">
        <f>+Tabella2026[[#This Row],[INCIDENZA POPOLAZIONE]]*(PLAFOND/2)</f>
        <v>2587.2047747312577</v>
      </c>
      <c r="M6934" s="3">
        <f>+IFERROR(Tabella2026[[#This Row],[reddito_2024]]/Tabella2026[[#This Row],[POP_2024]],"")</f>
        <v>17973.749034749035</v>
      </c>
      <c r="N6934" s="3">
        <f>+IF(Tabella2026[[#This Row],[REDDITO COMPLESSIVO PROCAPITE]]&lt;media_aggr_reddito_pc,(media_aggr_reddito_pc-Tabella2026[[#This Row],[REDDITO COMPLESSIVO PROCAPITE]]),0)</f>
        <v>0</v>
      </c>
      <c r="O6934" s="3">
        <f>+Tabella2026[[#This Row],[DIFFERENZA REDDITO INFERIORE ALLA MEDIA DALLA MEDIA]]*Tabella2026[[#This Row],[POP_2024]]</f>
        <v>0</v>
      </c>
      <c r="P6934" s="3">
        <f>+Tabella2026[[#This Row],[POPOLAZIONE PER DIFFERENZA ]]/SUM(Tabella2026[[POPOLAZIONE PER DIFFERENZA ]])</f>
        <v>0</v>
      </c>
      <c r="Q6934" s="3">
        <f>+Tabella2026[[#This Row],[INCIDENZA POPOLAZIONE PER DIFFERENZA]]*(PLAFOND-SUM(Tabella2026[CONTRIBUTO SULLA BASE DELLA POPOLAZIONE]))</f>
        <v>0</v>
      </c>
      <c r="R6934" s="3">
        <f>+Tabella2026[[#This Row],[CONTRIBUTO SULLA BASE DELLA POPOLAZIONE]]+Tabella2026[[#This Row],[CONTRIBUTO SULLA BASE DEL REDDITO]]</f>
        <v>2587.2047747312577</v>
      </c>
      <c r="S6934" s="3">
        <f>+Tabella2026[[#This Row],[CONTRIBUTO TOTALE]]/(PLAFOND/N_TESSERE)</f>
        <v>5.1744095494625153</v>
      </c>
      <c r="T6934" s="3">
        <f>+MAX(CEILING(Tabella2026[[#This Row],[preDEF1]],1),1)</f>
        <v>6</v>
      </c>
      <c r="U693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34" s="21">
        <f>+Tabella2026[[#This Row],[DEF - n. card]]*(PLAFOND/N_TESSERE)</f>
        <v>3000</v>
      </c>
      <c r="W6934" s="18"/>
    </row>
    <row r="6935" spans="2:23" x14ac:dyDescent="0.25">
      <c r="B6935" s="1" t="s">
        <v>13808</v>
      </c>
      <c r="C6935" s="2">
        <v>25025</v>
      </c>
      <c r="D6935" s="1" t="s">
        <v>13809</v>
      </c>
      <c r="E6935" s="1" t="s">
        <v>38</v>
      </c>
      <c r="F6935" s="1" t="s">
        <v>514</v>
      </c>
      <c r="G6935" s="1" t="s">
        <v>11807</v>
      </c>
      <c r="H6935" s="1" t="s">
        <v>15835</v>
      </c>
      <c r="I6935" s="5">
        <v>517</v>
      </c>
      <c r="J6935" s="5">
        <v>10445567</v>
      </c>
      <c r="K6935" s="3">
        <f>+Tabella2026[[#This Row],[POP_2024]]/SUM(Tabella2026[POP_2024])</f>
        <v>8.7711166754637965E-6</v>
      </c>
      <c r="L6935" s="3">
        <f>+Tabella2026[[#This Row],[INCIDENZA POPOLAZIONE]]*(PLAFOND/2)</f>
        <v>2582.2101709190351</v>
      </c>
      <c r="M6935" s="3">
        <f>+IFERROR(Tabella2026[[#This Row],[reddito_2024]]/Tabella2026[[#This Row],[POP_2024]],"")</f>
        <v>20204.191489361703</v>
      </c>
      <c r="N6935" s="3">
        <f>+IF(Tabella2026[[#This Row],[REDDITO COMPLESSIVO PROCAPITE]]&lt;media_aggr_reddito_pc,(media_aggr_reddito_pc-Tabella2026[[#This Row],[REDDITO COMPLESSIVO PROCAPITE]]),0)</f>
        <v>0</v>
      </c>
      <c r="O6935" s="3">
        <f>+Tabella2026[[#This Row],[DIFFERENZA REDDITO INFERIORE ALLA MEDIA DALLA MEDIA]]*Tabella2026[[#This Row],[POP_2024]]</f>
        <v>0</v>
      </c>
      <c r="P6935" s="3">
        <f>+Tabella2026[[#This Row],[POPOLAZIONE PER DIFFERENZA ]]/SUM(Tabella2026[[POPOLAZIONE PER DIFFERENZA ]])</f>
        <v>0</v>
      </c>
      <c r="Q6935" s="3">
        <f>+Tabella2026[[#This Row],[INCIDENZA POPOLAZIONE PER DIFFERENZA]]*(PLAFOND-SUM(Tabella2026[CONTRIBUTO SULLA BASE DELLA POPOLAZIONE]))</f>
        <v>0</v>
      </c>
      <c r="R6935" s="3">
        <f>+Tabella2026[[#This Row],[CONTRIBUTO SULLA BASE DELLA POPOLAZIONE]]+Tabella2026[[#This Row],[CONTRIBUTO SULLA BASE DEL REDDITO]]</f>
        <v>2582.2101709190351</v>
      </c>
      <c r="S6935" s="3">
        <f>+Tabella2026[[#This Row],[CONTRIBUTO TOTALE]]/(PLAFOND/N_TESSERE)</f>
        <v>5.1644203418380705</v>
      </c>
      <c r="T6935" s="3">
        <f>+MAX(CEILING(Tabella2026[[#This Row],[preDEF1]],1),1)</f>
        <v>6</v>
      </c>
      <c r="U6935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35" s="21">
        <f>+Tabella2026[[#This Row],[DEF - n. card]]*(PLAFOND/N_TESSERE)</f>
        <v>3000</v>
      </c>
      <c r="W6935" s="18"/>
    </row>
    <row r="6936" spans="2:23" x14ac:dyDescent="0.25">
      <c r="B6936" s="1" t="s">
        <v>14007</v>
      </c>
      <c r="C6936" s="2">
        <v>24106</v>
      </c>
      <c r="D6936" s="1" t="s">
        <v>14008</v>
      </c>
      <c r="E6936" s="1" t="s">
        <v>38</v>
      </c>
      <c r="F6936" s="1" t="s">
        <v>106</v>
      </c>
      <c r="G6936" s="1" t="s">
        <v>11807</v>
      </c>
      <c r="H6936" s="1" t="s">
        <v>15835</v>
      </c>
      <c r="I6936" s="5">
        <v>516</v>
      </c>
      <c r="J6936" s="5">
        <v>9209004</v>
      </c>
      <c r="K6936" s="3">
        <f>+Tabella2026[[#This Row],[POP_2024]]/SUM(Tabella2026[POP_2024])</f>
        <v>8.7541512660335002E-6</v>
      </c>
      <c r="L6936" s="3">
        <f>+Tabella2026[[#This Row],[INCIDENZA POPOLAZIONE]]*(PLAFOND/2)</f>
        <v>2577.2155671068131</v>
      </c>
      <c r="M6936" s="3">
        <f>+IFERROR(Tabella2026[[#This Row],[reddito_2024]]/Tabella2026[[#This Row],[POP_2024]],"")</f>
        <v>17846.906976744187</v>
      </c>
      <c r="N6936" s="3">
        <f>+IF(Tabella2026[[#This Row],[REDDITO COMPLESSIVO PROCAPITE]]&lt;media_aggr_reddito_pc,(media_aggr_reddito_pc-Tabella2026[[#This Row],[REDDITO COMPLESSIVO PROCAPITE]]),0)</f>
        <v>0</v>
      </c>
      <c r="O6936" s="3">
        <f>+Tabella2026[[#This Row],[DIFFERENZA REDDITO INFERIORE ALLA MEDIA DALLA MEDIA]]*Tabella2026[[#This Row],[POP_2024]]</f>
        <v>0</v>
      </c>
      <c r="P6936" s="3">
        <f>+Tabella2026[[#This Row],[POPOLAZIONE PER DIFFERENZA ]]/SUM(Tabella2026[[POPOLAZIONE PER DIFFERENZA ]])</f>
        <v>0</v>
      </c>
      <c r="Q6936" s="3">
        <f>+Tabella2026[[#This Row],[INCIDENZA POPOLAZIONE PER DIFFERENZA]]*(PLAFOND-SUM(Tabella2026[CONTRIBUTO SULLA BASE DELLA POPOLAZIONE]))</f>
        <v>0</v>
      </c>
      <c r="R6936" s="3">
        <f>+Tabella2026[[#This Row],[CONTRIBUTO SULLA BASE DELLA POPOLAZIONE]]+Tabella2026[[#This Row],[CONTRIBUTO SULLA BASE DEL REDDITO]]</f>
        <v>2577.2155671068131</v>
      </c>
      <c r="S6936" s="3">
        <f>+Tabella2026[[#This Row],[CONTRIBUTO TOTALE]]/(PLAFOND/N_TESSERE)</f>
        <v>5.1544311342136258</v>
      </c>
      <c r="T6936" s="3">
        <f>+MAX(CEILING(Tabella2026[[#This Row],[preDEF1]],1),1)</f>
        <v>6</v>
      </c>
      <c r="U6936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36" s="21">
        <f>+Tabella2026[[#This Row],[DEF - n. card]]*(PLAFOND/N_TESSERE)</f>
        <v>3000</v>
      </c>
      <c r="W6936" s="18"/>
    </row>
    <row r="6937" spans="2:23" x14ac:dyDescent="0.25">
      <c r="B6937" s="1" t="s">
        <v>13906</v>
      </c>
      <c r="C6937" s="2">
        <v>5056</v>
      </c>
      <c r="D6937" s="1" t="s">
        <v>15829</v>
      </c>
      <c r="E6937" s="1" t="s">
        <v>18</v>
      </c>
      <c r="F6937" s="1" t="s">
        <v>182</v>
      </c>
      <c r="G6937" s="1" t="s">
        <v>11807</v>
      </c>
      <c r="H6937" s="1" t="s">
        <v>15835</v>
      </c>
      <c r="I6937" s="5">
        <v>516</v>
      </c>
      <c r="J6937" s="5">
        <v>9677793</v>
      </c>
      <c r="K6937" s="3">
        <f>+Tabella2026[[#This Row],[POP_2024]]/SUM(Tabella2026[POP_2024])</f>
        <v>8.7541512660335002E-6</v>
      </c>
      <c r="L6937" s="3">
        <f>+Tabella2026[[#This Row],[INCIDENZA POPOLAZIONE]]*(PLAFOND/2)</f>
        <v>2577.2155671068131</v>
      </c>
      <c r="M6937" s="3">
        <f>+IFERROR(Tabella2026[[#This Row],[reddito_2024]]/Tabella2026[[#This Row],[POP_2024]],"")</f>
        <v>18755.412790697676</v>
      </c>
      <c r="N6937" s="3">
        <f>+IF(Tabella2026[[#This Row],[REDDITO COMPLESSIVO PROCAPITE]]&lt;media_aggr_reddito_pc,(media_aggr_reddito_pc-Tabella2026[[#This Row],[REDDITO COMPLESSIVO PROCAPITE]]),0)</f>
        <v>0</v>
      </c>
      <c r="O6937" s="3">
        <f>+Tabella2026[[#This Row],[DIFFERENZA REDDITO INFERIORE ALLA MEDIA DALLA MEDIA]]*Tabella2026[[#This Row],[POP_2024]]</f>
        <v>0</v>
      </c>
      <c r="P6937" s="3">
        <f>+Tabella2026[[#This Row],[POPOLAZIONE PER DIFFERENZA ]]/SUM(Tabella2026[[POPOLAZIONE PER DIFFERENZA ]])</f>
        <v>0</v>
      </c>
      <c r="Q6937" s="3">
        <f>+Tabella2026[[#This Row],[INCIDENZA POPOLAZIONE PER DIFFERENZA]]*(PLAFOND-SUM(Tabella2026[CONTRIBUTO SULLA BASE DELLA POPOLAZIONE]))</f>
        <v>0</v>
      </c>
      <c r="R6937" s="3">
        <f>+Tabella2026[[#This Row],[CONTRIBUTO SULLA BASE DELLA POPOLAZIONE]]+Tabella2026[[#This Row],[CONTRIBUTO SULLA BASE DEL REDDITO]]</f>
        <v>2577.2155671068131</v>
      </c>
      <c r="S6937" s="3">
        <f>+Tabella2026[[#This Row],[CONTRIBUTO TOTALE]]/(PLAFOND/N_TESSERE)</f>
        <v>5.1544311342136258</v>
      </c>
      <c r="T6937" s="3">
        <f>+MAX(CEILING(Tabella2026[[#This Row],[preDEF1]],1),1)</f>
        <v>6</v>
      </c>
      <c r="U6937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37" s="21">
        <f>+Tabella2026[[#This Row],[DEF - n. card]]*(PLAFOND/N_TESSERE)</f>
        <v>3000</v>
      </c>
      <c r="W6937" s="18"/>
    </row>
    <row r="6938" spans="2:23" x14ac:dyDescent="0.25">
      <c r="B6938" s="1" t="s">
        <v>13955</v>
      </c>
      <c r="C6938" s="2">
        <v>5063</v>
      </c>
      <c r="D6938" s="1" t="s">
        <v>13956</v>
      </c>
      <c r="E6938" s="1" t="s">
        <v>18</v>
      </c>
      <c r="F6938" s="1" t="s">
        <v>182</v>
      </c>
      <c r="G6938" s="1" t="s">
        <v>11807</v>
      </c>
      <c r="H6938" s="1" t="s">
        <v>15835</v>
      </c>
      <c r="I6938" s="5">
        <v>516</v>
      </c>
      <c r="J6938" s="5">
        <v>10101224</v>
      </c>
      <c r="K6938" s="3">
        <f>+Tabella2026[[#This Row],[POP_2024]]/SUM(Tabella2026[POP_2024])</f>
        <v>8.7541512660335002E-6</v>
      </c>
      <c r="L6938" s="3">
        <f>+Tabella2026[[#This Row],[INCIDENZA POPOLAZIONE]]*(PLAFOND/2)</f>
        <v>2577.2155671068131</v>
      </c>
      <c r="M6938" s="3">
        <f>+IFERROR(Tabella2026[[#This Row],[reddito_2024]]/Tabella2026[[#This Row],[POP_2024]],"")</f>
        <v>19576.015503875969</v>
      </c>
      <c r="N6938" s="3">
        <f>+IF(Tabella2026[[#This Row],[REDDITO COMPLESSIVO PROCAPITE]]&lt;media_aggr_reddito_pc,(media_aggr_reddito_pc-Tabella2026[[#This Row],[REDDITO COMPLESSIVO PROCAPITE]]),0)</f>
        <v>0</v>
      </c>
      <c r="O6938" s="3">
        <f>+Tabella2026[[#This Row],[DIFFERENZA REDDITO INFERIORE ALLA MEDIA DALLA MEDIA]]*Tabella2026[[#This Row],[POP_2024]]</f>
        <v>0</v>
      </c>
      <c r="P6938" s="3">
        <f>+Tabella2026[[#This Row],[POPOLAZIONE PER DIFFERENZA ]]/SUM(Tabella2026[[POPOLAZIONE PER DIFFERENZA ]])</f>
        <v>0</v>
      </c>
      <c r="Q6938" s="3">
        <f>+Tabella2026[[#This Row],[INCIDENZA POPOLAZIONE PER DIFFERENZA]]*(PLAFOND-SUM(Tabella2026[CONTRIBUTO SULLA BASE DELLA POPOLAZIONE]))</f>
        <v>0</v>
      </c>
      <c r="R6938" s="3">
        <f>+Tabella2026[[#This Row],[CONTRIBUTO SULLA BASE DELLA POPOLAZIONE]]+Tabella2026[[#This Row],[CONTRIBUTO SULLA BASE DEL REDDITO]]</f>
        <v>2577.2155671068131</v>
      </c>
      <c r="S6938" s="3">
        <f>+Tabella2026[[#This Row],[CONTRIBUTO TOTALE]]/(PLAFOND/N_TESSERE)</f>
        <v>5.1544311342136258</v>
      </c>
      <c r="T6938" s="3">
        <f>+MAX(CEILING(Tabella2026[[#This Row],[preDEF1]],1),1)</f>
        <v>6</v>
      </c>
      <c r="U6938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38" s="21">
        <f>+Tabella2026[[#This Row],[DEF - n. card]]*(PLAFOND/N_TESSERE)</f>
        <v>3000</v>
      </c>
      <c r="W6938" s="18"/>
    </row>
    <row r="6939" spans="2:23" x14ac:dyDescent="0.25">
      <c r="B6939" s="1" t="s">
        <v>13820</v>
      </c>
      <c r="C6939" s="2">
        <v>83055</v>
      </c>
      <c r="D6939" s="1" t="s">
        <v>13821</v>
      </c>
      <c r="E6939" s="1" t="s">
        <v>21</v>
      </c>
      <c r="F6939" s="1" t="s">
        <v>42</v>
      </c>
      <c r="G6939" s="1" t="s">
        <v>11807</v>
      </c>
      <c r="H6939" s="1" t="s">
        <v>15836</v>
      </c>
      <c r="I6939" s="5">
        <v>516</v>
      </c>
      <c r="J6939" s="5">
        <v>5949216</v>
      </c>
      <c r="K6939" s="3">
        <f>+Tabella2026[[#This Row],[POP_2024]]/SUM(Tabella2026[POP_2024])</f>
        <v>8.7541512660335002E-6</v>
      </c>
      <c r="L6939" s="3">
        <f>+Tabella2026[[#This Row],[INCIDENZA POPOLAZIONE]]*(PLAFOND/2)</f>
        <v>2577.2155671068131</v>
      </c>
      <c r="M6939" s="3">
        <f>+IFERROR(Tabella2026[[#This Row],[reddito_2024]]/Tabella2026[[#This Row],[POP_2024]],"")</f>
        <v>11529.488372093023</v>
      </c>
      <c r="N6939" s="3">
        <f>+IF(Tabella2026[[#This Row],[REDDITO COMPLESSIVO PROCAPITE]]&lt;media_aggr_reddito_pc,(media_aggr_reddito_pc-Tabella2026[[#This Row],[REDDITO COMPLESSIVO PROCAPITE]]),0)</f>
        <v>6295.5776905157181</v>
      </c>
      <c r="O6939" s="3">
        <f>+Tabella2026[[#This Row],[DIFFERENZA REDDITO INFERIORE ALLA MEDIA DALLA MEDIA]]*Tabella2026[[#This Row],[POP_2024]]</f>
        <v>3248518.0883061104</v>
      </c>
      <c r="P6939" s="3">
        <f>+Tabella2026[[#This Row],[POPOLAZIONE PER DIFFERENZA ]]/SUM(Tabella2026[[POPOLAZIONE PER DIFFERENZA ]])</f>
        <v>2.8820271168081674E-5</v>
      </c>
      <c r="Q6939" s="3">
        <f>+Tabella2026[[#This Row],[INCIDENZA POPOLAZIONE PER DIFFERENZA]]*(PLAFOND-SUM(Tabella2026[CONTRIBUTO SULLA BASE DELLA POPOLAZIONE]))</f>
        <v>8484.6662166799033</v>
      </c>
      <c r="R6939" s="3">
        <f>+Tabella2026[[#This Row],[CONTRIBUTO SULLA BASE DELLA POPOLAZIONE]]+Tabella2026[[#This Row],[CONTRIBUTO SULLA BASE DEL REDDITO]]</f>
        <v>11061.881783786717</v>
      </c>
      <c r="S6939" s="3">
        <f>+Tabella2026[[#This Row],[CONTRIBUTO TOTALE]]/(PLAFOND/N_TESSERE)</f>
        <v>22.123763567573434</v>
      </c>
      <c r="T6939" s="3">
        <f>+MAX(CEILING(Tabella2026[[#This Row],[preDEF1]],1),1)</f>
        <v>23</v>
      </c>
      <c r="U693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939" s="21">
        <f>+Tabella2026[[#This Row],[DEF - n. card]]*(PLAFOND/N_TESSERE)</f>
        <v>11500</v>
      </c>
      <c r="W6939" s="18"/>
    </row>
    <row r="6940" spans="2:23" x14ac:dyDescent="0.25">
      <c r="B6940" s="1" t="s">
        <v>13878</v>
      </c>
      <c r="C6940" s="2">
        <v>21068</v>
      </c>
      <c r="D6940" s="1" t="s">
        <v>13879</v>
      </c>
      <c r="E6940" s="1" t="s">
        <v>99</v>
      </c>
      <c r="F6940" s="1" t="s">
        <v>110</v>
      </c>
      <c r="G6940" s="1" t="s">
        <v>11807</v>
      </c>
      <c r="H6940" s="1" t="s">
        <v>15835</v>
      </c>
      <c r="I6940" s="5">
        <v>516</v>
      </c>
      <c r="J6940" s="5">
        <v>9984176</v>
      </c>
      <c r="K6940" s="3">
        <f>+Tabella2026[[#This Row],[POP_2024]]/SUM(Tabella2026[POP_2024])</f>
        <v>8.7541512660335002E-6</v>
      </c>
      <c r="L6940" s="3">
        <f>+Tabella2026[[#This Row],[INCIDENZA POPOLAZIONE]]*(PLAFOND/2)</f>
        <v>2577.2155671068131</v>
      </c>
      <c r="M6940" s="3">
        <f>+IFERROR(Tabella2026[[#This Row],[reddito_2024]]/Tabella2026[[#This Row],[POP_2024]],"")</f>
        <v>19349.178294573645</v>
      </c>
      <c r="N6940" s="3">
        <f>+IF(Tabella2026[[#This Row],[REDDITO COMPLESSIVO PROCAPITE]]&lt;media_aggr_reddito_pc,(media_aggr_reddito_pc-Tabella2026[[#This Row],[REDDITO COMPLESSIVO PROCAPITE]]),0)</f>
        <v>0</v>
      </c>
      <c r="O6940" s="3">
        <f>+Tabella2026[[#This Row],[DIFFERENZA REDDITO INFERIORE ALLA MEDIA DALLA MEDIA]]*Tabella2026[[#This Row],[POP_2024]]</f>
        <v>0</v>
      </c>
      <c r="P6940" s="3">
        <f>+Tabella2026[[#This Row],[POPOLAZIONE PER DIFFERENZA ]]/SUM(Tabella2026[[POPOLAZIONE PER DIFFERENZA ]])</f>
        <v>0</v>
      </c>
      <c r="Q6940" s="3">
        <f>+Tabella2026[[#This Row],[INCIDENZA POPOLAZIONE PER DIFFERENZA]]*(PLAFOND-SUM(Tabella2026[CONTRIBUTO SULLA BASE DELLA POPOLAZIONE]))</f>
        <v>0</v>
      </c>
      <c r="R6940" s="3">
        <f>+Tabella2026[[#This Row],[CONTRIBUTO SULLA BASE DELLA POPOLAZIONE]]+Tabella2026[[#This Row],[CONTRIBUTO SULLA BASE DEL REDDITO]]</f>
        <v>2577.2155671068131</v>
      </c>
      <c r="S6940" s="3">
        <f>+Tabella2026[[#This Row],[CONTRIBUTO TOTALE]]/(PLAFOND/N_TESSERE)</f>
        <v>5.1544311342136258</v>
      </c>
      <c r="T6940" s="3">
        <f>+MAX(CEILING(Tabella2026[[#This Row],[preDEF1]],1),1)</f>
        <v>6</v>
      </c>
      <c r="U6940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40" s="21">
        <f>+Tabella2026[[#This Row],[DEF - n. card]]*(PLAFOND/N_TESSERE)</f>
        <v>3000</v>
      </c>
      <c r="W6940" s="18"/>
    </row>
    <row r="6941" spans="2:23" x14ac:dyDescent="0.25">
      <c r="B6941" s="1" t="s">
        <v>13890</v>
      </c>
      <c r="C6941" s="2">
        <v>18040</v>
      </c>
      <c r="D6941" s="1" t="s">
        <v>13891</v>
      </c>
      <c r="E6941" s="1" t="s">
        <v>12</v>
      </c>
      <c r="F6941" s="1" t="s">
        <v>195</v>
      </c>
      <c r="G6941" s="1" t="s">
        <v>11807</v>
      </c>
      <c r="H6941" s="1" t="s">
        <v>15835</v>
      </c>
      <c r="I6941" s="5">
        <v>515</v>
      </c>
      <c r="J6941" s="5">
        <v>8553299</v>
      </c>
      <c r="K6941" s="3">
        <f>+Tabella2026[[#This Row],[POP_2024]]/SUM(Tabella2026[POP_2024])</f>
        <v>8.7371858566032021E-6</v>
      </c>
      <c r="L6941" s="3">
        <f>+Tabella2026[[#This Row],[INCIDENZA POPOLAZIONE]]*(PLAFOND/2)</f>
        <v>2572.2209632945901</v>
      </c>
      <c r="M6941" s="3">
        <f>+IFERROR(Tabella2026[[#This Row],[reddito_2024]]/Tabella2026[[#This Row],[POP_2024]],"")</f>
        <v>16608.347572815535</v>
      </c>
      <c r="N6941" s="3">
        <f>+IF(Tabella2026[[#This Row],[REDDITO COMPLESSIVO PROCAPITE]]&lt;media_aggr_reddito_pc,(media_aggr_reddito_pc-Tabella2026[[#This Row],[REDDITO COMPLESSIVO PROCAPITE]]),0)</f>
        <v>1216.7184897932057</v>
      </c>
      <c r="O6941" s="3">
        <f>+Tabella2026[[#This Row],[DIFFERENZA REDDITO INFERIORE ALLA MEDIA DALLA MEDIA]]*Tabella2026[[#This Row],[POP_2024]]</f>
        <v>626610.02224350092</v>
      </c>
      <c r="P6941" s="3">
        <f>+Tabella2026[[#This Row],[POPOLAZIONE PER DIFFERENZA ]]/SUM(Tabella2026[[POPOLAZIONE PER DIFFERENZA ]])</f>
        <v>5.5591719875914283E-6</v>
      </c>
      <c r="Q6941" s="3">
        <f>+Tabella2026[[#This Row],[INCIDENZA POPOLAZIONE PER DIFFERENZA]]*(PLAFOND-SUM(Tabella2026[CONTRIBUTO SULLA BASE DELLA POPOLAZIONE]))</f>
        <v>1636.6160637679325</v>
      </c>
      <c r="R6941" s="3">
        <f>+Tabella2026[[#This Row],[CONTRIBUTO SULLA BASE DELLA POPOLAZIONE]]+Tabella2026[[#This Row],[CONTRIBUTO SULLA BASE DEL REDDITO]]</f>
        <v>4208.8370270625228</v>
      </c>
      <c r="S6941" s="3">
        <f>+Tabella2026[[#This Row],[CONTRIBUTO TOTALE]]/(PLAFOND/N_TESSERE)</f>
        <v>8.4176740541250457</v>
      </c>
      <c r="T6941" s="3">
        <f>+MAX(CEILING(Tabella2026[[#This Row],[preDEF1]],1),1)</f>
        <v>9</v>
      </c>
      <c r="U694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941" s="21">
        <f>+Tabella2026[[#This Row],[DEF - n. card]]*(PLAFOND/N_TESSERE)</f>
        <v>4500</v>
      </c>
      <c r="W6941" s="18"/>
    </row>
    <row r="6942" spans="2:23" x14ac:dyDescent="0.25">
      <c r="B6942" s="1" t="s">
        <v>14059</v>
      </c>
      <c r="C6942" s="2">
        <v>9039</v>
      </c>
      <c r="D6942" s="1" t="s">
        <v>14060</v>
      </c>
      <c r="E6942" s="1" t="s">
        <v>24</v>
      </c>
      <c r="F6942" s="1" t="s">
        <v>246</v>
      </c>
      <c r="G6942" s="1" t="s">
        <v>11807</v>
      </c>
      <c r="H6942" s="1" t="s">
        <v>15835</v>
      </c>
      <c r="I6942" s="5">
        <v>515</v>
      </c>
      <c r="J6942" s="5">
        <v>8136095</v>
      </c>
      <c r="K6942" s="3">
        <f>+Tabella2026[[#This Row],[POP_2024]]/SUM(Tabella2026[POP_2024])</f>
        <v>8.7371858566032021E-6</v>
      </c>
      <c r="L6942" s="3">
        <f>+Tabella2026[[#This Row],[INCIDENZA POPOLAZIONE]]*(PLAFOND/2)</f>
        <v>2572.2209632945901</v>
      </c>
      <c r="M6942" s="3">
        <f>+IFERROR(Tabella2026[[#This Row],[reddito_2024]]/Tabella2026[[#This Row],[POP_2024]],"")</f>
        <v>15798.242718446601</v>
      </c>
      <c r="N6942" s="3">
        <f>+IF(Tabella2026[[#This Row],[REDDITO COMPLESSIVO PROCAPITE]]&lt;media_aggr_reddito_pc,(media_aggr_reddito_pc-Tabella2026[[#This Row],[REDDITO COMPLESSIVO PROCAPITE]]),0)</f>
        <v>2026.8233441621396</v>
      </c>
      <c r="O6942" s="3">
        <f>+Tabella2026[[#This Row],[DIFFERENZA REDDITO INFERIORE ALLA MEDIA DALLA MEDIA]]*Tabella2026[[#This Row],[POP_2024]]</f>
        <v>1043814.0222435019</v>
      </c>
      <c r="P6942" s="3">
        <f>+Tabella2026[[#This Row],[POPOLAZIONE PER DIFFERENZA ]]/SUM(Tabella2026[[POPOLAZIONE PER DIFFERENZA ]])</f>
        <v>9.2605312183408758E-6</v>
      </c>
      <c r="Q6942" s="3">
        <f>+Tabella2026[[#This Row],[INCIDENZA POPOLAZIONE PER DIFFERENZA]]*(PLAFOND-SUM(Tabella2026[CONTRIBUTO SULLA BASE DELLA POPOLAZIONE]))</f>
        <v>2726.293445281151</v>
      </c>
      <c r="R6942" s="3">
        <f>+Tabella2026[[#This Row],[CONTRIBUTO SULLA BASE DELLA POPOLAZIONE]]+Tabella2026[[#This Row],[CONTRIBUTO SULLA BASE DEL REDDITO]]</f>
        <v>5298.5144085757411</v>
      </c>
      <c r="S6942" s="3">
        <f>+Tabella2026[[#This Row],[CONTRIBUTO TOTALE]]/(PLAFOND/N_TESSERE)</f>
        <v>10.597028817151482</v>
      </c>
      <c r="T6942" s="3">
        <f>+MAX(CEILING(Tabella2026[[#This Row],[preDEF1]],1),1)</f>
        <v>11</v>
      </c>
      <c r="U6942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942" s="21">
        <f>+Tabella2026[[#This Row],[DEF - n. card]]*(PLAFOND/N_TESSERE)</f>
        <v>5500</v>
      </c>
      <c r="W6942" s="18"/>
    </row>
    <row r="6943" spans="2:23" x14ac:dyDescent="0.25">
      <c r="B6943" s="1" t="s">
        <v>14037</v>
      </c>
      <c r="C6943" s="2">
        <v>6035</v>
      </c>
      <c r="D6943" s="1" t="s">
        <v>14038</v>
      </c>
      <c r="E6943" s="1" t="s">
        <v>18</v>
      </c>
      <c r="F6943" s="1" t="s">
        <v>138</v>
      </c>
      <c r="G6943" s="1" t="s">
        <v>11807</v>
      </c>
      <c r="H6943" s="1" t="s">
        <v>15835</v>
      </c>
      <c r="I6943" s="5">
        <v>514</v>
      </c>
      <c r="J6943" s="5">
        <v>7778190</v>
      </c>
      <c r="K6943" s="3">
        <f>+Tabella2026[[#This Row],[POP_2024]]/SUM(Tabella2026[POP_2024])</f>
        <v>8.7202204471729041E-6</v>
      </c>
      <c r="L6943" s="3">
        <f>+Tabella2026[[#This Row],[INCIDENZA POPOLAZIONE]]*(PLAFOND/2)</f>
        <v>2567.2263594823676</v>
      </c>
      <c r="M6943" s="3">
        <f>+IFERROR(Tabella2026[[#This Row],[reddito_2024]]/Tabella2026[[#This Row],[POP_2024]],"")</f>
        <v>15132.665369649805</v>
      </c>
      <c r="N6943" s="3">
        <f>+IF(Tabella2026[[#This Row],[REDDITO COMPLESSIVO PROCAPITE]]&lt;media_aggr_reddito_pc,(media_aggr_reddito_pc-Tabella2026[[#This Row],[REDDITO COMPLESSIVO PROCAPITE]]),0)</f>
        <v>2692.4006929589359</v>
      </c>
      <c r="O6943" s="3">
        <f>+Tabella2026[[#This Row],[DIFFERENZA REDDITO INFERIORE ALLA MEDIA DALLA MEDIA]]*Tabella2026[[#This Row],[POP_2024]]</f>
        <v>1383893.9561808931</v>
      </c>
      <c r="P6943" s="3">
        <f>+Tabella2026[[#This Row],[POPOLAZIONE PER DIFFERENZA ]]/SUM(Tabella2026[[POPOLAZIONE PER DIFFERENZA ]])</f>
        <v>1.2277659536074701E-5</v>
      </c>
      <c r="Q6943" s="3">
        <f>+Tabella2026[[#This Row],[INCIDENZA POPOLAZIONE PER DIFFERENZA]]*(PLAFOND-SUM(Tabella2026[CONTRIBUTO SULLA BASE DELLA POPOLAZIONE]))</f>
        <v>3614.5337591757548</v>
      </c>
      <c r="R6943" s="3">
        <f>+Tabella2026[[#This Row],[CONTRIBUTO SULLA BASE DELLA POPOLAZIONE]]+Tabella2026[[#This Row],[CONTRIBUTO SULLA BASE DEL REDDITO]]</f>
        <v>6181.7601186581223</v>
      </c>
      <c r="S6943" s="3">
        <f>+Tabella2026[[#This Row],[CONTRIBUTO TOTALE]]/(PLAFOND/N_TESSERE)</f>
        <v>12.363520237316244</v>
      </c>
      <c r="T6943" s="3">
        <f>+MAX(CEILING(Tabella2026[[#This Row],[preDEF1]],1),1)</f>
        <v>13</v>
      </c>
      <c r="U6943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943" s="21">
        <f>+Tabella2026[[#This Row],[DEF - n. card]]*(PLAFOND/N_TESSERE)</f>
        <v>6500</v>
      </c>
      <c r="W6943" s="18"/>
    </row>
    <row r="6944" spans="2:23" x14ac:dyDescent="0.25">
      <c r="B6944" s="1" t="s">
        <v>14001</v>
      </c>
      <c r="C6944" s="2">
        <v>7024</v>
      </c>
      <c r="D6944" s="1" t="s">
        <v>14002</v>
      </c>
      <c r="E6944" s="1" t="s">
        <v>565</v>
      </c>
      <c r="F6944" s="1" t="s">
        <v>565</v>
      </c>
      <c r="G6944" s="1" t="s">
        <v>11807</v>
      </c>
      <c r="H6944" s="1" t="s">
        <v>15835</v>
      </c>
      <c r="I6944" s="5">
        <v>514</v>
      </c>
      <c r="J6944" s="5">
        <v>8957757</v>
      </c>
      <c r="K6944" s="3">
        <f>+Tabella2026[[#This Row],[POP_2024]]/SUM(Tabella2026[POP_2024])</f>
        <v>8.7202204471729041E-6</v>
      </c>
      <c r="L6944" s="3">
        <f>+Tabella2026[[#This Row],[INCIDENZA POPOLAZIONE]]*(PLAFOND/2)</f>
        <v>2567.2263594823676</v>
      </c>
      <c r="M6944" s="3">
        <f>+IFERROR(Tabella2026[[#This Row],[reddito_2024]]/Tabella2026[[#This Row],[POP_2024]],"")</f>
        <v>17427.542801556421</v>
      </c>
      <c r="N6944" s="3">
        <f>+IF(Tabella2026[[#This Row],[REDDITO COMPLESSIVO PROCAPITE]]&lt;media_aggr_reddito_pc,(media_aggr_reddito_pc-Tabella2026[[#This Row],[REDDITO COMPLESSIVO PROCAPITE]]),0)</f>
        <v>397.52326105231987</v>
      </c>
      <c r="O6944" s="3">
        <f>+Tabella2026[[#This Row],[DIFFERENZA REDDITO INFERIORE ALLA MEDIA DALLA MEDIA]]*Tabella2026[[#This Row],[POP_2024]]</f>
        <v>204326.95618089242</v>
      </c>
      <c r="P6944" s="3">
        <f>+Tabella2026[[#This Row],[POPOLAZIONE PER DIFFERENZA ]]/SUM(Tabella2026[[POPOLAZIONE PER DIFFERENZA ]])</f>
        <v>1.8127521916162897E-6</v>
      </c>
      <c r="Q6944" s="3">
        <f>+Tabella2026[[#This Row],[INCIDENZA POPOLAZIONE PER DIFFERENZA]]*(PLAFOND-SUM(Tabella2026[CONTRIBUTO SULLA BASE DELLA POPOLAZIONE]))</f>
        <v>533.6728856476941</v>
      </c>
      <c r="R6944" s="3">
        <f>+Tabella2026[[#This Row],[CONTRIBUTO SULLA BASE DELLA POPOLAZIONE]]+Tabella2026[[#This Row],[CONTRIBUTO SULLA BASE DEL REDDITO]]</f>
        <v>3100.8992451300619</v>
      </c>
      <c r="S6944" s="3">
        <f>+Tabella2026[[#This Row],[CONTRIBUTO TOTALE]]/(PLAFOND/N_TESSERE)</f>
        <v>6.2017984902601242</v>
      </c>
      <c r="T6944" s="3">
        <f>+MAX(CEILING(Tabella2026[[#This Row],[preDEF1]],1),1)</f>
        <v>7</v>
      </c>
      <c r="U6944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944" s="21">
        <f>+Tabella2026[[#This Row],[DEF - n. card]]*(PLAFOND/N_TESSERE)</f>
        <v>3500</v>
      </c>
      <c r="W6944" s="18"/>
    </row>
    <row r="6945" spans="2:23" x14ac:dyDescent="0.25">
      <c r="B6945" s="1" t="s">
        <v>13993</v>
      </c>
      <c r="C6945" s="2">
        <v>14028</v>
      </c>
      <c r="D6945" s="1" t="s">
        <v>13994</v>
      </c>
      <c r="E6945" s="1" t="s">
        <v>12</v>
      </c>
      <c r="F6945" s="1" t="s">
        <v>980</v>
      </c>
      <c r="G6945" s="1" t="s">
        <v>11807</v>
      </c>
      <c r="H6945" s="1" t="s">
        <v>15835</v>
      </c>
      <c r="I6945" s="5">
        <v>514</v>
      </c>
      <c r="J6945" s="5">
        <v>8567185</v>
      </c>
      <c r="K6945" s="3">
        <f>+Tabella2026[[#This Row],[POP_2024]]/SUM(Tabella2026[POP_2024])</f>
        <v>8.7202204471729041E-6</v>
      </c>
      <c r="L6945" s="3">
        <f>+Tabella2026[[#This Row],[INCIDENZA POPOLAZIONE]]*(PLAFOND/2)</f>
        <v>2567.2263594823676</v>
      </c>
      <c r="M6945" s="3">
        <f>+IFERROR(Tabella2026[[#This Row],[reddito_2024]]/Tabella2026[[#This Row],[POP_2024]],"")</f>
        <v>16667.675097276264</v>
      </c>
      <c r="N6945" s="3">
        <f>+IF(Tabella2026[[#This Row],[REDDITO COMPLESSIVO PROCAPITE]]&lt;media_aggr_reddito_pc,(media_aggr_reddito_pc-Tabella2026[[#This Row],[REDDITO COMPLESSIVO PROCAPITE]]),0)</f>
        <v>1157.3909653324772</v>
      </c>
      <c r="O6945" s="3">
        <f>+Tabella2026[[#This Row],[DIFFERENZA REDDITO INFERIORE ALLA MEDIA DALLA MEDIA]]*Tabella2026[[#This Row],[POP_2024]]</f>
        <v>594898.95618089323</v>
      </c>
      <c r="P6945" s="3">
        <f>+Tabella2026[[#This Row],[POPOLAZIONE PER DIFFERENZA ]]/SUM(Tabella2026[[POPOLAZIONE PER DIFFERENZA ]])</f>
        <v>5.277837084072434E-6</v>
      </c>
      <c r="Q6945" s="3">
        <f>+Tabella2026[[#This Row],[INCIDENZA POPOLAZIONE PER DIFFERENZA]]*(PLAFOND-SUM(Tabella2026[CONTRIBUTO SULLA BASE DELLA POPOLAZIONE]))</f>
        <v>1553.7912791731178</v>
      </c>
      <c r="R6945" s="3">
        <f>+Tabella2026[[#This Row],[CONTRIBUTO SULLA BASE DELLA POPOLAZIONE]]+Tabella2026[[#This Row],[CONTRIBUTO SULLA BASE DEL REDDITO]]</f>
        <v>4121.0176386554849</v>
      </c>
      <c r="S6945" s="3">
        <f>+Tabella2026[[#This Row],[CONTRIBUTO TOTALE]]/(PLAFOND/N_TESSERE)</f>
        <v>8.2420352773109702</v>
      </c>
      <c r="T6945" s="3">
        <f>+MAX(CEILING(Tabella2026[[#This Row],[preDEF1]],1),1)</f>
        <v>9</v>
      </c>
      <c r="U6945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945" s="21">
        <f>+Tabella2026[[#This Row],[DEF - n. card]]*(PLAFOND/N_TESSERE)</f>
        <v>4500</v>
      </c>
      <c r="W6945" s="18"/>
    </row>
    <row r="6946" spans="2:23" x14ac:dyDescent="0.25">
      <c r="B6946" s="1" t="s">
        <v>13935</v>
      </c>
      <c r="C6946" s="2">
        <v>60032</v>
      </c>
      <c r="D6946" s="1" t="s">
        <v>13936</v>
      </c>
      <c r="E6946" s="1" t="s">
        <v>8</v>
      </c>
      <c r="F6946" s="1" t="s">
        <v>397</v>
      </c>
      <c r="G6946" s="1" t="s">
        <v>11807</v>
      </c>
      <c r="H6946" s="1" t="s">
        <v>15834</v>
      </c>
      <c r="I6946" s="5">
        <v>514</v>
      </c>
      <c r="J6946" s="5">
        <v>7172243</v>
      </c>
      <c r="K6946" s="3">
        <f>+Tabella2026[[#This Row],[POP_2024]]/SUM(Tabella2026[POP_2024])</f>
        <v>8.7202204471729041E-6</v>
      </c>
      <c r="L6946" s="3">
        <f>+Tabella2026[[#This Row],[INCIDENZA POPOLAZIONE]]*(PLAFOND/2)</f>
        <v>2567.2263594823676</v>
      </c>
      <c r="M6946" s="3">
        <f>+IFERROR(Tabella2026[[#This Row],[reddito_2024]]/Tabella2026[[#This Row],[POP_2024]],"")</f>
        <v>13953.780155642024</v>
      </c>
      <c r="N6946" s="3">
        <f>+IF(Tabella2026[[#This Row],[REDDITO COMPLESSIVO PROCAPITE]]&lt;media_aggr_reddito_pc,(media_aggr_reddito_pc-Tabella2026[[#This Row],[REDDITO COMPLESSIVO PROCAPITE]]),0)</f>
        <v>3871.2859069667174</v>
      </c>
      <c r="O6946" s="3">
        <f>+Tabella2026[[#This Row],[DIFFERENZA REDDITO INFERIORE ALLA MEDIA DALLA MEDIA]]*Tabella2026[[#This Row],[POP_2024]]</f>
        <v>1989840.9561808929</v>
      </c>
      <c r="P6946" s="3">
        <f>+Tabella2026[[#This Row],[POPOLAZIONE PER DIFFERENZA ]]/SUM(Tabella2026[[POPOLAZIONE PER DIFFERENZA ]])</f>
        <v>1.7653512887900019E-5</v>
      </c>
      <c r="Q6946" s="3">
        <f>+Tabella2026[[#This Row],[INCIDENZA POPOLAZIONE PER DIFFERENZA]]*(PLAFOND-SUM(Tabella2026[CONTRIBUTO SULLA BASE DELLA POPOLAZIONE]))</f>
        <v>5197.1809540631211</v>
      </c>
      <c r="R6946" s="3">
        <f>+Tabella2026[[#This Row],[CONTRIBUTO SULLA BASE DELLA POPOLAZIONE]]+Tabella2026[[#This Row],[CONTRIBUTO SULLA BASE DEL REDDITO]]</f>
        <v>7764.4073135454892</v>
      </c>
      <c r="S6946" s="3">
        <f>+Tabella2026[[#This Row],[CONTRIBUTO TOTALE]]/(PLAFOND/N_TESSERE)</f>
        <v>15.528814627090979</v>
      </c>
      <c r="T6946" s="3">
        <f>+MAX(CEILING(Tabella2026[[#This Row],[preDEF1]],1),1)</f>
        <v>16</v>
      </c>
      <c r="U6946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946" s="21">
        <f>+Tabella2026[[#This Row],[DEF - n. card]]*(PLAFOND/N_TESSERE)</f>
        <v>8000</v>
      </c>
      <c r="W6946" s="18"/>
    </row>
    <row r="6947" spans="2:23" x14ac:dyDescent="0.25">
      <c r="B6947" s="1" t="s">
        <v>14137</v>
      </c>
      <c r="C6947" s="2">
        <v>49019</v>
      </c>
      <c r="D6947" s="1" t="s">
        <v>14138</v>
      </c>
      <c r="E6947" s="1" t="s">
        <v>30</v>
      </c>
      <c r="F6947" s="1" t="s">
        <v>71</v>
      </c>
      <c r="G6947" s="1" t="s">
        <v>11807</v>
      </c>
      <c r="H6947" s="1" t="s">
        <v>15834</v>
      </c>
      <c r="I6947" s="5">
        <v>514</v>
      </c>
      <c r="J6947" s="5">
        <v>6447359</v>
      </c>
      <c r="K6947" s="3">
        <f>+Tabella2026[[#This Row],[POP_2024]]/SUM(Tabella2026[POP_2024])</f>
        <v>8.7202204471729041E-6</v>
      </c>
      <c r="L6947" s="3">
        <f>+Tabella2026[[#This Row],[INCIDENZA POPOLAZIONE]]*(PLAFOND/2)</f>
        <v>2567.2263594823676</v>
      </c>
      <c r="M6947" s="3">
        <f>+IFERROR(Tabella2026[[#This Row],[reddito_2024]]/Tabella2026[[#This Row],[POP_2024]],"")</f>
        <v>12543.5</v>
      </c>
      <c r="N6947" s="3">
        <f>+IF(Tabella2026[[#This Row],[REDDITO COMPLESSIVO PROCAPITE]]&lt;media_aggr_reddito_pc,(media_aggr_reddito_pc-Tabella2026[[#This Row],[REDDITO COMPLESSIVO PROCAPITE]]),0)</f>
        <v>5281.566062608741</v>
      </c>
      <c r="O6947" s="3">
        <f>+Tabella2026[[#This Row],[DIFFERENZA REDDITO INFERIORE ALLA MEDIA DALLA MEDIA]]*Tabella2026[[#This Row],[POP_2024]]</f>
        <v>2714724.9561808929</v>
      </c>
      <c r="P6947" s="3">
        <f>+Tabella2026[[#This Row],[POPOLAZIONE PER DIFFERENZA ]]/SUM(Tabella2026[[POPOLAZIONE PER DIFFERENZA ]])</f>
        <v>2.4084554020349798E-5</v>
      </c>
      <c r="Q6947" s="3">
        <f>+Tabella2026[[#This Row],[INCIDENZA POPOLAZIONE PER DIFFERENZA]]*(PLAFOND-SUM(Tabella2026[CONTRIBUTO SULLA BASE DELLA POPOLAZIONE]))</f>
        <v>7090.4746401754937</v>
      </c>
      <c r="R6947" s="3">
        <f>+Tabella2026[[#This Row],[CONTRIBUTO SULLA BASE DELLA POPOLAZIONE]]+Tabella2026[[#This Row],[CONTRIBUTO SULLA BASE DEL REDDITO]]</f>
        <v>9657.7009996578618</v>
      </c>
      <c r="S6947" s="3">
        <f>+Tabella2026[[#This Row],[CONTRIBUTO TOTALE]]/(PLAFOND/N_TESSERE)</f>
        <v>19.315401999315725</v>
      </c>
      <c r="T6947" s="3">
        <f>+MAX(CEILING(Tabella2026[[#This Row],[preDEF1]],1),1)</f>
        <v>20</v>
      </c>
      <c r="U6947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947" s="21">
        <f>+Tabella2026[[#This Row],[DEF - n. card]]*(PLAFOND/N_TESSERE)</f>
        <v>10000</v>
      </c>
      <c r="W6947" s="18"/>
    </row>
    <row r="6948" spans="2:23" x14ac:dyDescent="0.25">
      <c r="B6948" s="1" t="s">
        <v>13927</v>
      </c>
      <c r="C6948" s="2">
        <v>5049</v>
      </c>
      <c r="D6948" s="1" t="s">
        <v>13928</v>
      </c>
      <c r="E6948" s="1" t="s">
        <v>18</v>
      </c>
      <c r="F6948" s="1" t="s">
        <v>182</v>
      </c>
      <c r="G6948" s="1" t="s">
        <v>11807</v>
      </c>
      <c r="H6948" s="1" t="s">
        <v>15835</v>
      </c>
      <c r="I6948" s="5">
        <v>513</v>
      </c>
      <c r="J6948" s="5">
        <v>9173593</v>
      </c>
      <c r="K6948" s="3">
        <f>+Tabella2026[[#This Row],[POP_2024]]/SUM(Tabella2026[POP_2024])</f>
        <v>8.7032550377426078E-6</v>
      </c>
      <c r="L6948" s="3">
        <f>+Tabella2026[[#This Row],[INCIDENZA POPOLAZIONE]]*(PLAFOND/2)</f>
        <v>2562.2317556701455</v>
      </c>
      <c r="M6948" s="3">
        <f>+IFERROR(Tabella2026[[#This Row],[reddito_2024]]/Tabella2026[[#This Row],[POP_2024]],"")</f>
        <v>17882.247563352827</v>
      </c>
      <c r="N6948" s="3">
        <f>+IF(Tabella2026[[#This Row],[REDDITO COMPLESSIVO PROCAPITE]]&lt;media_aggr_reddito_pc,(media_aggr_reddito_pc-Tabella2026[[#This Row],[REDDITO COMPLESSIVO PROCAPITE]]),0)</f>
        <v>0</v>
      </c>
      <c r="O6948" s="3">
        <f>+Tabella2026[[#This Row],[DIFFERENZA REDDITO INFERIORE ALLA MEDIA DALLA MEDIA]]*Tabella2026[[#This Row],[POP_2024]]</f>
        <v>0</v>
      </c>
      <c r="P6948" s="3">
        <f>+Tabella2026[[#This Row],[POPOLAZIONE PER DIFFERENZA ]]/SUM(Tabella2026[[POPOLAZIONE PER DIFFERENZA ]])</f>
        <v>0</v>
      </c>
      <c r="Q6948" s="3">
        <f>+Tabella2026[[#This Row],[INCIDENZA POPOLAZIONE PER DIFFERENZA]]*(PLAFOND-SUM(Tabella2026[CONTRIBUTO SULLA BASE DELLA POPOLAZIONE]))</f>
        <v>0</v>
      </c>
      <c r="R6948" s="3">
        <f>+Tabella2026[[#This Row],[CONTRIBUTO SULLA BASE DELLA POPOLAZIONE]]+Tabella2026[[#This Row],[CONTRIBUTO SULLA BASE DEL REDDITO]]</f>
        <v>2562.2317556701455</v>
      </c>
      <c r="S6948" s="3">
        <f>+Tabella2026[[#This Row],[CONTRIBUTO TOTALE]]/(PLAFOND/N_TESSERE)</f>
        <v>5.1244635113402914</v>
      </c>
      <c r="T6948" s="3">
        <f>+MAX(CEILING(Tabella2026[[#This Row],[preDEF1]],1),1)</f>
        <v>6</v>
      </c>
      <c r="U6948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48" s="21">
        <f>+Tabella2026[[#This Row],[DEF - n. card]]*(PLAFOND/N_TESSERE)</f>
        <v>3000</v>
      </c>
      <c r="W6948" s="18"/>
    </row>
    <row r="6949" spans="2:23" x14ac:dyDescent="0.25">
      <c r="B6949" s="1" t="s">
        <v>13798</v>
      </c>
      <c r="C6949" s="2">
        <v>57034</v>
      </c>
      <c r="D6949" s="1" t="s">
        <v>13799</v>
      </c>
      <c r="E6949" s="1" t="s">
        <v>8</v>
      </c>
      <c r="F6949" s="1" t="s">
        <v>377</v>
      </c>
      <c r="G6949" s="1" t="s">
        <v>11807</v>
      </c>
      <c r="H6949" s="1" t="s">
        <v>15834</v>
      </c>
      <c r="I6949" s="5">
        <v>513</v>
      </c>
      <c r="J6949" s="5">
        <v>6974535</v>
      </c>
      <c r="K6949" s="3">
        <f>+Tabella2026[[#This Row],[POP_2024]]/SUM(Tabella2026[POP_2024])</f>
        <v>8.7032550377426078E-6</v>
      </c>
      <c r="L6949" s="3">
        <f>+Tabella2026[[#This Row],[INCIDENZA POPOLAZIONE]]*(PLAFOND/2)</f>
        <v>2562.2317556701455</v>
      </c>
      <c r="M6949" s="3">
        <f>+IFERROR(Tabella2026[[#This Row],[reddito_2024]]/Tabella2026[[#This Row],[POP_2024]],"")</f>
        <v>13595.584795321638</v>
      </c>
      <c r="N6949" s="3">
        <f>+IF(Tabella2026[[#This Row],[REDDITO COMPLESSIVO PROCAPITE]]&lt;media_aggr_reddito_pc,(media_aggr_reddito_pc-Tabella2026[[#This Row],[REDDITO COMPLESSIVO PROCAPITE]]),0)</f>
        <v>4229.481267287103</v>
      </c>
      <c r="O6949" s="3">
        <f>+Tabella2026[[#This Row],[DIFFERENZA REDDITO INFERIORE ALLA MEDIA DALLA MEDIA]]*Tabella2026[[#This Row],[POP_2024]]</f>
        <v>2169723.8901182837</v>
      </c>
      <c r="P6949" s="3">
        <f>+Tabella2026[[#This Row],[POPOLAZIONE PER DIFFERENZA ]]/SUM(Tabella2026[[POPOLAZIONE PER DIFFERENZA ]])</f>
        <v>1.9249402088347411E-5</v>
      </c>
      <c r="Q6949" s="3">
        <f>+Tabella2026[[#This Row],[INCIDENZA POPOLAZIONE PER DIFFERENZA]]*(PLAFOND-SUM(Tabella2026[CONTRIBUTO SULLA BASE DELLA POPOLAZIONE]))</f>
        <v>5667.0095377579346</v>
      </c>
      <c r="R6949" s="3">
        <f>+Tabella2026[[#This Row],[CONTRIBUTO SULLA BASE DELLA POPOLAZIONE]]+Tabella2026[[#This Row],[CONTRIBUTO SULLA BASE DEL REDDITO]]</f>
        <v>8229.2412934280801</v>
      </c>
      <c r="S6949" s="3">
        <f>+Tabella2026[[#This Row],[CONTRIBUTO TOTALE]]/(PLAFOND/N_TESSERE)</f>
        <v>16.45848258685616</v>
      </c>
      <c r="T6949" s="3">
        <f>+MAX(CEILING(Tabella2026[[#This Row],[preDEF1]],1),1)</f>
        <v>17</v>
      </c>
      <c r="U6949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949" s="21">
        <f>+Tabella2026[[#This Row],[DEF - n. card]]*(PLAFOND/N_TESSERE)</f>
        <v>8500</v>
      </c>
      <c r="W6949" s="18"/>
    </row>
    <row r="6950" spans="2:23" x14ac:dyDescent="0.25">
      <c r="B6950" s="1" t="s">
        <v>13933</v>
      </c>
      <c r="C6950" s="2">
        <v>6125</v>
      </c>
      <c r="D6950" s="1" t="s">
        <v>13934</v>
      </c>
      <c r="E6950" s="1" t="s">
        <v>18</v>
      </c>
      <c r="F6950" s="1" t="s">
        <v>138</v>
      </c>
      <c r="G6950" s="1" t="s">
        <v>11807</v>
      </c>
      <c r="H6950" s="1" t="s">
        <v>15835</v>
      </c>
      <c r="I6950" s="5">
        <v>513</v>
      </c>
      <c r="J6950" s="5">
        <v>8114604</v>
      </c>
      <c r="K6950" s="3">
        <f>+Tabella2026[[#This Row],[POP_2024]]/SUM(Tabella2026[POP_2024])</f>
        <v>8.7032550377426078E-6</v>
      </c>
      <c r="L6950" s="3">
        <f>+Tabella2026[[#This Row],[INCIDENZA POPOLAZIONE]]*(PLAFOND/2)</f>
        <v>2562.2317556701455</v>
      </c>
      <c r="M6950" s="3">
        <f>+IFERROR(Tabella2026[[#This Row],[reddito_2024]]/Tabella2026[[#This Row],[POP_2024]],"")</f>
        <v>15817.941520467837</v>
      </c>
      <c r="N6950" s="3">
        <f>+IF(Tabella2026[[#This Row],[REDDITO COMPLESSIVO PROCAPITE]]&lt;media_aggr_reddito_pc,(media_aggr_reddito_pc-Tabella2026[[#This Row],[REDDITO COMPLESSIVO PROCAPITE]]),0)</f>
        <v>2007.1245421409039</v>
      </c>
      <c r="O6950" s="3">
        <f>+Tabella2026[[#This Row],[DIFFERENZA REDDITO INFERIORE ALLA MEDIA DALLA MEDIA]]*Tabella2026[[#This Row],[POP_2024]]</f>
        <v>1029654.8901182837</v>
      </c>
      <c r="P6950" s="3">
        <f>+Tabella2026[[#This Row],[POPOLAZIONE PER DIFFERENZA ]]/SUM(Tabella2026[[POPOLAZIONE PER DIFFERENZA ]])</f>
        <v>9.1349139318549436E-6</v>
      </c>
      <c r="Q6950" s="3">
        <f>+Tabella2026[[#This Row],[INCIDENZA POPOLAZIONE PER DIFFERENZA]]*(PLAFOND-SUM(Tabella2026[CONTRIBUTO SULLA BASE DELLA POPOLAZIONE]))</f>
        <v>2689.3118103526572</v>
      </c>
      <c r="R6950" s="3">
        <f>+Tabella2026[[#This Row],[CONTRIBUTO SULLA BASE DELLA POPOLAZIONE]]+Tabella2026[[#This Row],[CONTRIBUTO SULLA BASE DEL REDDITO]]</f>
        <v>5251.5435660228031</v>
      </c>
      <c r="S6950" s="3">
        <f>+Tabella2026[[#This Row],[CONTRIBUTO TOTALE]]/(PLAFOND/N_TESSERE)</f>
        <v>10.503087132045605</v>
      </c>
      <c r="T6950" s="3">
        <f>+MAX(CEILING(Tabella2026[[#This Row],[preDEF1]],1),1)</f>
        <v>11</v>
      </c>
      <c r="U6950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950" s="21">
        <f>+Tabella2026[[#This Row],[DEF - n. card]]*(PLAFOND/N_TESSERE)</f>
        <v>5500</v>
      </c>
      <c r="W6950" s="18"/>
    </row>
    <row r="6951" spans="2:23" x14ac:dyDescent="0.25">
      <c r="B6951" s="1" t="s">
        <v>13967</v>
      </c>
      <c r="C6951" s="2">
        <v>62051</v>
      </c>
      <c r="D6951" s="1" t="s">
        <v>13968</v>
      </c>
      <c r="E6951" s="1" t="s">
        <v>15</v>
      </c>
      <c r="F6951" s="1" t="s">
        <v>256</v>
      </c>
      <c r="G6951" s="1" t="s">
        <v>11807</v>
      </c>
      <c r="H6951" s="1" t="s">
        <v>15836</v>
      </c>
      <c r="I6951" s="5">
        <v>513</v>
      </c>
      <c r="J6951" s="5">
        <v>5336880</v>
      </c>
      <c r="K6951" s="3">
        <f>+Tabella2026[[#This Row],[POP_2024]]/SUM(Tabella2026[POP_2024])</f>
        <v>8.7032550377426078E-6</v>
      </c>
      <c r="L6951" s="3">
        <f>+Tabella2026[[#This Row],[INCIDENZA POPOLAZIONE]]*(PLAFOND/2)</f>
        <v>2562.2317556701455</v>
      </c>
      <c r="M6951" s="3">
        <f>+IFERROR(Tabella2026[[#This Row],[reddito_2024]]/Tabella2026[[#This Row],[POP_2024]],"")</f>
        <v>10403.274853801169</v>
      </c>
      <c r="N6951" s="3">
        <f>+IF(Tabella2026[[#This Row],[REDDITO COMPLESSIVO PROCAPITE]]&lt;media_aggr_reddito_pc,(media_aggr_reddito_pc-Tabella2026[[#This Row],[REDDITO COMPLESSIVO PROCAPITE]]),0)</f>
        <v>7421.7912088075718</v>
      </c>
      <c r="O6951" s="3">
        <f>+Tabella2026[[#This Row],[DIFFERENZA REDDITO INFERIORE ALLA MEDIA DALLA MEDIA]]*Tabella2026[[#This Row],[POP_2024]]</f>
        <v>3807378.8901182842</v>
      </c>
      <c r="P6951" s="3">
        <f>+Tabella2026[[#This Row],[POPOLAZIONE PER DIFFERENZA ]]/SUM(Tabella2026[[POPOLAZIONE PER DIFFERENZA ]])</f>
        <v>3.3778384195501165E-5</v>
      </c>
      <c r="Q6951" s="3">
        <f>+Tabella2026[[#This Row],[INCIDENZA POPOLAZIONE PER DIFFERENZA]]*(PLAFOND-SUM(Tabella2026[CONTRIBUTO SULLA BASE DELLA POPOLAZIONE]))</f>
        <v>9944.3309733674359</v>
      </c>
      <c r="R6951" s="3">
        <f>+Tabella2026[[#This Row],[CONTRIBUTO SULLA BASE DELLA POPOLAZIONE]]+Tabella2026[[#This Row],[CONTRIBUTO SULLA BASE DEL REDDITO]]</f>
        <v>12506.562729037581</v>
      </c>
      <c r="S6951" s="3">
        <f>+Tabella2026[[#This Row],[CONTRIBUTO TOTALE]]/(PLAFOND/N_TESSERE)</f>
        <v>25.013125458075162</v>
      </c>
      <c r="T6951" s="3">
        <f>+MAX(CEILING(Tabella2026[[#This Row],[preDEF1]],1),1)</f>
        <v>26</v>
      </c>
      <c r="U6951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951" s="21">
        <f>+Tabella2026[[#This Row],[DEF - n. card]]*(PLAFOND/N_TESSERE)</f>
        <v>13000</v>
      </c>
      <c r="W6951" s="18"/>
    </row>
    <row r="6952" spans="2:23" x14ac:dyDescent="0.25">
      <c r="B6952" s="1" t="s">
        <v>13846</v>
      </c>
      <c r="C6952" s="2">
        <v>19093</v>
      </c>
      <c r="D6952" s="1" t="s">
        <v>13847</v>
      </c>
      <c r="E6952" s="1" t="s">
        <v>12</v>
      </c>
      <c r="F6952" s="1" t="s">
        <v>193</v>
      </c>
      <c r="G6952" s="1" t="s">
        <v>11807</v>
      </c>
      <c r="H6952" s="1" t="s">
        <v>15835</v>
      </c>
      <c r="I6952" s="5">
        <v>513</v>
      </c>
      <c r="J6952" s="5">
        <v>8544889</v>
      </c>
      <c r="K6952" s="3">
        <f>+Tabella2026[[#This Row],[POP_2024]]/SUM(Tabella2026[POP_2024])</f>
        <v>8.7032550377426078E-6</v>
      </c>
      <c r="L6952" s="3">
        <f>+Tabella2026[[#This Row],[INCIDENZA POPOLAZIONE]]*(PLAFOND/2)</f>
        <v>2562.2317556701455</v>
      </c>
      <c r="M6952" s="3">
        <f>+IFERROR(Tabella2026[[#This Row],[reddito_2024]]/Tabella2026[[#This Row],[POP_2024]],"")</f>
        <v>16656.703703703704</v>
      </c>
      <c r="N6952" s="3">
        <f>+IF(Tabella2026[[#This Row],[REDDITO COMPLESSIVO PROCAPITE]]&lt;media_aggr_reddito_pc,(media_aggr_reddito_pc-Tabella2026[[#This Row],[REDDITO COMPLESSIVO PROCAPITE]]),0)</f>
        <v>1168.3623589050367</v>
      </c>
      <c r="O6952" s="3">
        <f>+Tabella2026[[#This Row],[DIFFERENZA REDDITO INFERIORE ALLA MEDIA DALLA MEDIA]]*Tabella2026[[#This Row],[POP_2024]]</f>
        <v>599369.8901182838</v>
      </c>
      <c r="P6952" s="3">
        <f>+Tabella2026[[#This Row],[POPOLAZIONE PER DIFFERENZA ]]/SUM(Tabella2026[[POPOLAZIONE PER DIFFERENZA ]])</f>
        <v>5.3175024099063948E-6</v>
      </c>
      <c r="Q6952" s="3">
        <f>+Tabella2026[[#This Row],[INCIDENZA POPOLAZIONE PER DIFFERENZA]]*(PLAFOND-SUM(Tabella2026[CONTRIBUTO SULLA BASE DELLA POPOLAZIONE]))</f>
        <v>1565.4687213496416</v>
      </c>
      <c r="R6952" s="3">
        <f>+Tabella2026[[#This Row],[CONTRIBUTO SULLA BASE DELLA POPOLAZIONE]]+Tabella2026[[#This Row],[CONTRIBUTO SULLA BASE DEL REDDITO]]</f>
        <v>4127.7004770197873</v>
      </c>
      <c r="S6952" s="3">
        <f>+Tabella2026[[#This Row],[CONTRIBUTO TOTALE]]/(PLAFOND/N_TESSERE)</f>
        <v>8.2554009540395743</v>
      </c>
      <c r="T6952" s="3">
        <f>+MAX(CEILING(Tabella2026[[#This Row],[preDEF1]],1),1)</f>
        <v>9</v>
      </c>
      <c r="U6952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952" s="21">
        <f>+Tabella2026[[#This Row],[DEF - n. card]]*(PLAFOND/N_TESSERE)</f>
        <v>4500</v>
      </c>
      <c r="W6952" s="18"/>
    </row>
    <row r="6953" spans="2:23" x14ac:dyDescent="0.25">
      <c r="B6953" s="1" t="s">
        <v>13856</v>
      </c>
      <c r="C6953" s="2">
        <v>80026</v>
      </c>
      <c r="D6953" s="1" t="s">
        <v>13857</v>
      </c>
      <c r="E6953" s="1" t="s">
        <v>61</v>
      </c>
      <c r="F6953" s="1" t="s">
        <v>62</v>
      </c>
      <c r="G6953" s="1" t="s">
        <v>11807</v>
      </c>
      <c r="H6953" s="1" t="s">
        <v>15836</v>
      </c>
      <c r="I6953" s="5">
        <v>512</v>
      </c>
      <c r="J6953" s="5">
        <v>5063593</v>
      </c>
      <c r="K6953" s="3">
        <f>+Tabella2026[[#This Row],[POP_2024]]/SUM(Tabella2026[POP_2024])</f>
        <v>8.6862896283123098E-6</v>
      </c>
      <c r="L6953" s="3">
        <f>+Tabella2026[[#This Row],[INCIDENZA POPOLAZIONE]]*(PLAFOND/2)</f>
        <v>2557.237151857923</v>
      </c>
      <c r="M6953" s="3">
        <f>+IFERROR(Tabella2026[[#This Row],[reddito_2024]]/Tabella2026[[#This Row],[POP_2024]],"")</f>
        <v>9889.830078125</v>
      </c>
      <c r="N6953" s="3">
        <f>+IF(Tabella2026[[#This Row],[REDDITO COMPLESSIVO PROCAPITE]]&lt;media_aggr_reddito_pc,(media_aggr_reddito_pc-Tabella2026[[#This Row],[REDDITO COMPLESSIVO PROCAPITE]]),0)</f>
        <v>7935.235984483741</v>
      </c>
      <c r="O6953" s="3">
        <f>+Tabella2026[[#This Row],[DIFFERENZA REDDITO INFERIORE ALLA MEDIA DALLA MEDIA]]*Tabella2026[[#This Row],[POP_2024]]</f>
        <v>4062840.8240556754</v>
      </c>
      <c r="P6953" s="3">
        <f>+Tabella2026[[#This Row],[POPOLAZIONE PER DIFFERENZA ]]/SUM(Tabella2026[[POPOLAZIONE PER DIFFERENZA ]])</f>
        <v>3.6044796759341083E-5</v>
      </c>
      <c r="Q6953" s="3">
        <f>+Tabella2026[[#This Row],[INCIDENZA POPOLAZIONE PER DIFFERENZA]]*(PLAFOND-SUM(Tabella2026[CONTRIBUTO SULLA BASE DELLA POPOLAZIONE]))</f>
        <v>10611.561132352488</v>
      </c>
      <c r="R6953" s="3">
        <f>+Tabella2026[[#This Row],[CONTRIBUTO SULLA BASE DELLA POPOLAZIONE]]+Tabella2026[[#This Row],[CONTRIBUTO SULLA BASE DEL REDDITO]]</f>
        <v>13168.79828421041</v>
      </c>
      <c r="S6953" s="3">
        <f>+Tabella2026[[#This Row],[CONTRIBUTO TOTALE]]/(PLAFOND/N_TESSERE)</f>
        <v>26.337596568420821</v>
      </c>
      <c r="T6953" s="3">
        <f>+MAX(CEILING(Tabella2026[[#This Row],[preDEF1]],1),1)</f>
        <v>27</v>
      </c>
      <c r="U6953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953" s="21">
        <f>+Tabella2026[[#This Row],[DEF - n. card]]*(PLAFOND/N_TESSERE)</f>
        <v>13500</v>
      </c>
      <c r="W6953" s="18"/>
    </row>
    <row r="6954" spans="2:23" x14ac:dyDescent="0.25">
      <c r="B6954" s="1" t="s">
        <v>13969</v>
      </c>
      <c r="C6954" s="2">
        <v>66047</v>
      </c>
      <c r="D6954" s="1" t="s">
        <v>13970</v>
      </c>
      <c r="E6954" s="1" t="s">
        <v>96</v>
      </c>
      <c r="F6954" s="1" t="s">
        <v>201</v>
      </c>
      <c r="G6954" s="1" t="s">
        <v>11807</v>
      </c>
      <c r="H6954" s="1" t="s">
        <v>15836</v>
      </c>
      <c r="I6954" s="5">
        <v>512</v>
      </c>
      <c r="J6954" s="5">
        <v>7662835</v>
      </c>
      <c r="K6954" s="3">
        <f>+Tabella2026[[#This Row],[POP_2024]]/SUM(Tabella2026[POP_2024])</f>
        <v>8.6862896283123098E-6</v>
      </c>
      <c r="L6954" s="3">
        <f>+Tabella2026[[#This Row],[INCIDENZA POPOLAZIONE]]*(PLAFOND/2)</f>
        <v>2557.237151857923</v>
      </c>
      <c r="M6954" s="3">
        <f>+IFERROR(Tabella2026[[#This Row],[reddito_2024]]/Tabella2026[[#This Row],[POP_2024]],"")</f>
        <v>14966.474609375</v>
      </c>
      <c r="N6954" s="3">
        <f>+IF(Tabella2026[[#This Row],[REDDITO COMPLESSIVO PROCAPITE]]&lt;media_aggr_reddito_pc,(media_aggr_reddito_pc-Tabella2026[[#This Row],[REDDITO COMPLESSIVO PROCAPITE]]),0)</f>
        <v>2858.591453233741</v>
      </c>
      <c r="O6954" s="3">
        <f>+Tabella2026[[#This Row],[DIFFERENZA REDDITO INFERIORE ALLA MEDIA DALLA MEDIA]]*Tabella2026[[#This Row],[POP_2024]]</f>
        <v>1463598.8240556754</v>
      </c>
      <c r="P6954" s="3">
        <f>+Tabella2026[[#This Row],[POPOLAZIONE PER DIFFERENZA ]]/SUM(Tabella2026[[POPOLAZIONE PER DIFFERENZA ]])</f>
        <v>1.2984786860942129E-5</v>
      </c>
      <c r="Q6954" s="3">
        <f>+Tabella2026[[#This Row],[INCIDENZA POPOLAZIONE PER DIFFERENZA]]*(PLAFOND-SUM(Tabella2026[CONTRIBUTO SULLA BASE DELLA POPOLAZIONE]))</f>
        <v>3822.7115132712324</v>
      </c>
      <c r="R6954" s="3">
        <f>+Tabella2026[[#This Row],[CONTRIBUTO SULLA BASE DELLA POPOLAZIONE]]+Tabella2026[[#This Row],[CONTRIBUTO SULLA BASE DEL REDDITO]]</f>
        <v>6379.9486651291554</v>
      </c>
      <c r="S6954" s="3">
        <f>+Tabella2026[[#This Row],[CONTRIBUTO TOTALE]]/(PLAFOND/N_TESSERE)</f>
        <v>12.75989733025831</v>
      </c>
      <c r="T6954" s="3">
        <f>+MAX(CEILING(Tabella2026[[#This Row],[preDEF1]],1),1)</f>
        <v>13</v>
      </c>
      <c r="U6954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954" s="21">
        <f>+Tabella2026[[#This Row],[DEF - n. card]]*(PLAFOND/N_TESSERE)</f>
        <v>6500</v>
      </c>
      <c r="W6954" s="18"/>
    </row>
    <row r="6955" spans="2:23" x14ac:dyDescent="0.25">
      <c r="B6955" s="1" t="s">
        <v>14009</v>
      </c>
      <c r="C6955" s="2">
        <v>6106</v>
      </c>
      <c r="D6955" s="1" t="s">
        <v>14010</v>
      </c>
      <c r="E6955" s="1" t="s">
        <v>18</v>
      </c>
      <c r="F6955" s="1" t="s">
        <v>138</v>
      </c>
      <c r="G6955" s="1" t="s">
        <v>11807</v>
      </c>
      <c r="H6955" s="1" t="s">
        <v>15835</v>
      </c>
      <c r="I6955" s="5">
        <v>512</v>
      </c>
      <c r="J6955" s="5">
        <v>7822769</v>
      </c>
      <c r="K6955" s="3">
        <f>+Tabella2026[[#This Row],[POP_2024]]/SUM(Tabella2026[POP_2024])</f>
        <v>8.6862896283123098E-6</v>
      </c>
      <c r="L6955" s="3">
        <f>+Tabella2026[[#This Row],[INCIDENZA POPOLAZIONE]]*(PLAFOND/2)</f>
        <v>2557.237151857923</v>
      </c>
      <c r="M6955" s="3">
        <f>+IFERROR(Tabella2026[[#This Row],[reddito_2024]]/Tabella2026[[#This Row],[POP_2024]],"")</f>
        <v>15278.845703125</v>
      </c>
      <c r="N6955" s="3">
        <f>+IF(Tabella2026[[#This Row],[REDDITO COMPLESSIVO PROCAPITE]]&lt;media_aggr_reddito_pc,(media_aggr_reddito_pc-Tabella2026[[#This Row],[REDDITO COMPLESSIVO PROCAPITE]]),0)</f>
        <v>2546.220359483741</v>
      </c>
      <c r="O6955" s="3">
        <f>+Tabella2026[[#This Row],[DIFFERENZA REDDITO INFERIORE ALLA MEDIA DALLA MEDIA]]*Tabella2026[[#This Row],[POP_2024]]</f>
        <v>1303664.8240556754</v>
      </c>
      <c r="P6955" s="3">
        <f>+Tabella2026[[#This Row],[POPOLAZIONE PER DIFFERENZA ]]/SUM(Tabella2026[[POPOLAZIONE PER DIFFERENZA ]])</f>
        <v>1.1565881032592734E-5</v>
      </c>
      <c r="Q6955" s="3">
        <f>+Tabella2026[[#This Row],[INCIDENZA POPOLAZIONE PER DIFFERENZA]]*(PLAFOND-SUM(Tabella2026[CONTRIBUTO SULLA BASE DELLA POPOLAZIONE]))</f>
        <v>3404.9867015845402</v>
      </c>
      <c r="R6955" s="3">
        <f>+Tabella2026[[#This Row],[CONTRIBUTO SULLA BASE DELLA POPOLAZIONE]]+Tabella2026[[#This Row],[CONTRIBUTO SULLA BASE DEL REDDITO]]</f>
        <v>5962.2238534424632</v>
      </c>
      <c r="S6955" s="3">
        <f>+Tabella2026[[#This Row],[CONTRIBUTO TOTALE]]/(PLAFOND/N_TESSERE)</f>
        <v>11.924447706884926</v>
      </c>
      <c r="T6955" s="3">
        <f>+MAX(CEILING(Tabella2026[[#This Row],[preDEF1]],1),1)</f>
        <v>12</v>
      </c>
      <c r="U6955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955" s="21">
        <f>+Tabella2026[[#This Row],[DEF - n. card]]*(PLAFOND/N_TESSERE)</f>
        <v>6000</v>
      </c>
      <c r="W6955" s="18"/>
    </row>
    <row r="6956" spans="2:23" x14ac:dyDescent="0.25">
      <c r="B6956" s="1" t="s">
        <v>13836</v>
      </c>
      <c r="C6956" s="2">
        <v>70048</v>
      </c>
      <c r="D6956" s="1" t="s">
        <v>13837</v>
      </c>
      <c r="E6956" s="1" t="s">
        <v>345</v>
      </c>
      <c r="F6956" s="1" t="s">
        <v>344</v>
      </c>
      <c r="G6956" s="1" t="s">
        <v>11807</v>
      </c>
      <c r="H6956" s="1" t="s">
        <v>15836</v>
      </c>
      <c r="I6956" s="5">
        <v>512</v>
      </c>
      <c r="J6956" s="5">
        <v>5559583</v>
      </c>
      <c r="K6956" s="3">
        <f>+Tabella2026[[#This Row],[POP_2024]]/SUM(Tabella2026[POP_2024])</f>
        <v>8.6862896283123098E-6</v>
      </c>
      <c r="L6956" s="3">
        <f>+Tabella2026[[#This Row],[INCIDENZA POPOLAZIONE]]*(PLAFOND/2)</f>
        <v>2557.237151857923</v>
      </c>
      <c r="M6956" s="3">
        <f>+IFERROR(Tabella2026[[#This Row],[reddito_2024]]/Tabella2026[[#This Row],[POP_2024]],"")</f>
        <v>10858.560546875</v>
      </c>
      <c r="N6956" s="3">
        <f>+IF(Tabella2026[[#This Row],[REDDITO COMPLESSIVO PROCAPITE]]&lt;media_aggr_reddito_pc,(media_aggr_reddito_pc-Tabella2026[[#This Row],[REDDITO COMPLESSIVO PROCAPITE]]),0)</f>
        <v>6966.505515733741</v>
      </c>
      <c r="O6956" s="3">
        <f>+Tabella2026[[#This Row],[DIFFERENZA REDDITO INFERIORE ALLA MEDIA DALLA MEDIA]]*Tabella2026[[#This Row],[POP_2024]]</f>
        <v>3566850.8240556754</v>
      </c>
      <c r="P6956" s="3">
        <f>+Tabella2026[[#This Row],[POPOLAZIONE PER DIFFERENZA ]]/SUM(Tabella2026[[POPOLAZIONE PER DIFFERENZA ]])</f>
        <v>3.1644462235080972E-5</v>
      </c>
      <c r="Q6956" s="3">
        <f>+Tabella2026[[#This Row],[INCIDENZA POPOLAZIONE PER DIFFERENZA]]*(PLAFOND-SUM(Tabella2026[CONTRIBUTO SULLA BASE DELLA POPOLAZIONE]))</f>
        <v>9316.1059486611994</v>
      </c>
      <c r="R6956" s="3">
        <f>+Tabella2026[[#This Row],[CONTRIBUTO SULLA BASE DELLA POPOLAZIONE]]+Tabella2026[[#This Row],[CONTRIBUTO SULLA BASE DEL REDDITO]]</f>
        <v>11873.343100519123</v>
      </c>
      <c r="S6956" s="3">
        <f>+Tabella2026[[#This Row],[CONTRIBUTO TOTALE]]/(PLAFOND/N_TESSERE)</f>
        <v>23.746686201038248</v>
      </c>
      <c r="T6956" s="3">
        <f>+MAX(CEILING(Tabella2026[[#This Row],[preDEF1]],1),1)</f>
        <v>24</v>
      </c>
      <c r="U6956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956" s="21">
        <f>+Tabella2026[[#This Row],[DEF - n. card]]*(PLAFOND/N_TESSERE)</f>
        <v>12000</v>
      </c>
      <c r="W6956" s="18"/>
    </row>
    <row r="6957" spans="2:23" x14ac:dyDescent="0.25">
      <c r="B6957" s="1" t="s">
        <v>13792</v>
      </c>
      <c r="C6957" s="2">
        <v>65124</v>
      </c>
      <c r="D6957" s="1" t="s">
        <v>13793</v>
      </c>
      <c r="E6957" s="1" t="s">
        <v>15</v>
      </c>
      <c r="F6957" s="1" t="s">
        <v>82</v>
      </c>
      <c r="G6957" s="1" t="s">
        <v>11807</v>
      </c>
      <c r="H6957" s="1" t="s">
        <v>15836</v>
      </c>
      <c r="I6957" s="5">
        <v>512</v>
      </c>
      <c r="J6957" s="5">
        <v>5858757</v>
      </c>
      <c r="K6957" s="3">
        <f>+Tabella2026[[#This Row],[POP_2024]]/SUM(Tabella2026[POP_2024])</f>
        <v>8.6862896283123098E-6</v>
      </c>
      <c r="L6957" s="3">
        <f>+Tabella2026[[#This Row],[INCIDENZA POPOLAZIONE]]*(PLAFOND/2)</f>
        <v>2557.237151857923</v>
      </c>
      <c r="M6957" s="3">
        <f>+IFERROR(Tabella2026[[#This Row],[reddito_2024]]/Tabella2026[[#This Row],[POP_2024]],"")</f>
        <v>11442.884765625</v>
      </c>
      <c r="N6957" s="3">
        <f>+IF(Tabella2026[[#This Row],[REDDITO COMPLESSIVO PROCAPITE]]&lt;media_aggr_reddito_pc,(media_aggr_reddito_pc-Tabella2026[[#This Row],[REDDITO COMPLESSIVO PROCAPITE]]),0)</f>
        <v>6382.181296983741</v>
      </c>
      <c r="O6957" s="3">
        <f>+Tabella2026[[#This Row],[DIFFERENZA REDDITO INFERIORE ALLA MEDIA DALLA MEDIA]]*Tabella2026[[#This Row],[POP_2024]]</f>
        <v>3267676.8240556754</v>
      </c>
      <c r="P6957" s="3">
        <f>+Tabella2026[[#This Row],[POPOLAZIONE PER DIFFERENZA ]]/SUM(Tabella2026[[POPOLAZIONE PER DIFFERENZA ]])</f>
        <v>2.8990244043260584E-5</v>
      </c>
      <c r="Q6957" s="3">
        <f>+Tabella2026[[#This Row],[INCIDENZA POPOLAZIONE PER DIFFERENZA]]*(PLAFOND-SUM(Tabella2026[CONTRIBUTO SULLA BASE DELLA POPOLAZIONE]))</f>
        <v>8534.7061036529176</v>
      </c>
      <c r="R6957" s="3">
        <f>+Tabella2026[[#This Row],[CONTRIBUTO SULLA BASE DELLA POPOLAZIONE]]+Tabella2026[[#This Row],[CONTRIBUTO SULLA BASE DEL REDDITO]]</f>
        <v>11091.94325551084</v>
      </c>
      <c r="S6957" s="3">
        <f>+Tabella2026[[#This Row],[CONTRIBUTO TOTALE]]/(PLAFOND/N_TESSERE)</f>
        <v>22.183886511021679</v>
      </c>
      <c r="T6957" s="3">
        <f>+MAX(CEILING(Tabella2026[[#This Row],[preDEF1]],1),1)</f>
        <v>23</v>
      </c>
      <c r="U6957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957" s="21">
        <f>+Tabella2026[[#This Row],[DEF - n. card]]*(PLAFOND/N_TESSERE)</f>
        <v>11500</v>
      </c>
      <c r="W6957" s="18"/>
    </row>
    <row r="6958" spans="2:23" x14ac:dyDescent="0.25">
      <c r="B6958" s="1" t="s">
        <v>13909</v>
      </c>
      <c r="C6958" s="2">
        <v>16191</v>
      </c>
      <c r="D6958" s="1" t="s">
        <v>13910</v>
      </c>
      <c r="E6958" s="1" t="s">
        <v>12</v>
      </c>
      <c r="F6958" s="1" t="s">
        <v>93</v>
      </c>
      <c r="G6958" s="1" t="s">
        <v>11807</v>
      </c>
      <c r="H6958" s="1" t="s">
        <v>15835</v>
      </c>
      <c r="I6958" s="5">
        <v>512</v>
      </c>
      <c r="J6958" s="5">
        <v>8688062</v>
      </c>
      <c r="K6958" s="3">
        <f>+Tabella2026[[#This Row],[POP_2024]]/SUM(Tabella2026[POP_2024])</f>
        <v>8.6862896283123098E-6</v>
      </c>
      <c r="L6958" s="3">
        <f>+Tabella2026[[#This Row],[INCIDENZA POPOLAZIONE]]*(PLAFOND/2)</f>
        <v>2557.237151857923</v>
      </c>
      <c r="M6958" s="3">
        <f>+IFERROR(Tabella2026[[#This Row],[reddito_2024]]/Tabella2026[[#This Row],[POP_2024]],"")</f>
        <v>16968.87109375</v>
      </c>
      <c r="N6958" s="3">
        <f>+IF(Tabella2026[[#This Row],[REDDITO COMPLESSIVO PROCAPITE]]&lt;media_aggr_reddito_pc,(media_aggr_reddito_pc-Tabella2026[[#This Row],[REDDITO COMPLESSIVO PROCAPITE]]),0)</f>
        <v>856.19496885874105</v>
      </c>
      <c r="O6958" s="3">
        <f>+Tabella2026[[#This Row],[DIFFERENZA REDDITO INFERIORE ALLA MEDIA DALLA MEDIA]]*Tabella2026[[#This Row],[POP_2024]]</f>
        <v>438371.82405567542</v>
      </c>
      <c r="P6958" s="3">
        <f>+Tabella2026[[#This Row],[POPOLAZIONE PER DIFFERENZA ]]/SUM(Tabella2026[[POPOLAZIONE PER DIFFERENZA ]])</f>
        <v>3.8891563778605757E-6</v>
      </c>
      <c r="Q6958" s="3">
        <f>+Tabella2026[[#This Row],[INCIDENZA POPOLAZIONE PER DIFFERENZA]]*(PLAFOND-SUM(Tabella2026[CONTRIBUTO SULLA BASE DELLA POPOLAZIONE]))</f>
        <v>1144.9647207748746</v>
      </c>
      <c r="R6958" s="3">
        <f>+Tabella2026[[#This Row],[CONTRIBUTO SULLA BASE DELLA POPOLAZIONE]]+Tabella2026[[#This Row],[CONTRIBUTO SULLA BASE DEL REDDITO]]</f>
        <v>3702.2018726327979</v>
      </c>
      <c r="S6958" s="3">
        <f>+Tabella2026[[#This Row],[CONTRIBUTO TOTALE]]/(PLAFOND/N_TESSERE)</f>
        <v>7.4044037452655953</v>
      </c>
      <c r="T6958" s="3">
        <f>+MAX(CEILING(Tabella2026[[#This Row],[preDEF1]],1),1)</f>
        <v>8</v>
      </c>
      <c r="U6958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958" s="21">
        <f>+Tabella2026[[#This Row],[DEF - n. card]]*(PLAFOND/N_TESSERE)</f>
        <v>4000</v>
      </c>
      <c r="W6958" s="18"/>
    </row>
    <row r="6959" spans="2:23" x14ac:dyDescent="0.25">
      <c r="B6959" s="1" t="s">
        <v>13977</v>
      </c>
      <c r="C6959" s="2">
        <v>97093</v>
      </c>
      <c r="D6959" s="1" t="s">
        <v>13978</v>
      </c>
      <c r="E6959" s="1" t="s">
        <v>12</v>
      </c>
      <c r="F6959" s="1" t="s">
        <v>362</v>
      </c>
      <c r="G6959" s="1" t="s">
        <v>11807</v>
      </c>
      <c r="H6959" s="1" t="s">
        <v>15835</v>
      </c>
      <c r="I6959" s="5">
        <v>512</v>
      </c>
      <c r="J6959" s="5">
        <v>8465169</v>
      </c>
      <c r="K6959" s="3">
        <f>+Tabella2026[[#This Row],[POP_2024]]/SUM(Tabella2026[POP_2024])</f>
        <v>8.6862896283123098E-6</v>
      </c>
      <c r="L6959" s="3">
        <f>+Tabella2026[[#This Row],[INCIDENZA POPOLAZIONE]]*(PLAFOND/2)</f>
        <v>2557.237151857923</v>
      </c>
      <c r="M6959" s="3">
        <f>+IFERROR(Tabella2026[[#This Row],[reddito_2024]]/Tabella2026[[#This Row],[POP_2024]],"")</f>
        <v>16533.533203125</v>
      </c>
      <c r="N6959" s="3">
        <f>+IF(Tabella2026[[#This Row],[REDDITO COMPLESSIVO PROCAPITE]]&lt;media_aggr_reddito_pc,(media_aggr_reddito_pc-Tabella2026[[#This Row],[REDDITO COMPLESSIVO PROCAPITE]]),0)</f>
        <v>1291.532859483741</v>
      </c>
      <c r="O6959" s="3">
        <f>+Tabella2026[[#This Row],[DIFFERENZA REDDITO INFERIORE ALLA MEDIA DALLA MEDIA]]*Tabella2026[[#This Row],[POP_2024]]</f>
        <v>661264.82405567542</v>
      </c>
      <c r="P6959" s="3">
        <f>+Tabella2026[[#This Row],[POPOLAZIONE PER DIFFERENZA ]]/SUM(Tabella2026[[POPOLAZIONE PER DIFFERENZA ]])</f>
        <v>5.8666231879089809E-6</v>
      </c>
      <c r="Q6959" s="3">
        <f>+Tabella2026[[#This Row],[INCIDENZA POPOLAZIONE PER DIFFERENZA]]*(PLAFOND-SUM(Tabella2026[CONTRIBUTO SULLA BASE DELLA POPOLAZIONE]))</f>
        <v>1727.1294665530199</v>
      </c>
      <c r="R6959" s="3">
        <f>+Tabella2026[[#This Row],[CONTRIBUTO SULLA BASE DELLA POPOLAZIONE]]+Tabella2026[[#This Row],[CONTRIBUTO SULLA BASE DEL REDDITO]]</f>
        <v>4284.3666184109425</v>
      </c>
      <c r="S6959" s="3">
        <f>+Tabella2026[[#This Row],[CONTRIBUTO TOTALE]]/(PLAFOND/N_TESSERE)</f>
        <v>8.5687332368218847</v>
      </c>
      <c r="T6959" s="3">
        <f>+MAX(CEILING(Tabella2026[[#This Row],[preDEF1]],1),1)</f>
        <v>9</v>
      </c>
      <c r="U6959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959" s="21">
        <f>+Tabella2026[[#This Row],[DEF - n. card]]*(PLAFOND/N_TESSERE)</f>
        <v>4500</v>
      </c>
      <c r="W6959" s="18"/>
    </row>
    <row r="6960" spans="2:23" x14ac:dyDescent="0.25">
      <c r="B6960" s="1" t="s">
        <v>13842</v>
      </c>
      <c r="C6960" s="2">
        <v>41006</v>
      </c>
      <c r="D6960" s="1" t="s">
        <v>13843</v>
      </c>
      <c r="E6960" s="1" t="s">
        <v>117</v>
      </c>
      <c r="F6960" s="1" t="s">
        <v>130</v>
      </c>
      <c r="G6960" s="1" t="s">
        <v>11807</v>
      </c>
      <c r="H6960" s="1" t="s">
        <v>15834</v>
      </c>
      <c r="I6960" s="5">
        <v>511</v>
      </c>
      <c r="J6960" s="5">
        <v>7441845</v>
      </c>
      <c r="K6960" s="3">
        <f>+Tabella2026[[#This Row],[POP_2024]]/SUM(Tabella2026[POP_2024])</f>
        <v>8.6693242188820117E-6</v>
      </c>
      <c r="L6960" s="3">
        <f>+Tabella2026[[#This Row],[INCIDENZA POPOLAZIONE]]*(PLAFOND/2)</f>
        <v>2552.2425480457</v>
      </c>
      <c r="M6960" s="3">
        <f>+IFERROR(Tabella2026[[#This Row],[reddito_2024]]/Tabella2026[[#This Row],[POP_2024]],"")</f>
        <v>14563.297455968688</v>
      </c>
      <c r="N6960" s="3">
        <f>+IF(Tabella2026[[#This Row],[REDDITO COMPLESSIVO PROCAPITE]]&lt;media_aggr_reddito_pc,(media_aggr_reddito_pc-Tabella2026[[#This Row],[REDDITO COMPLESSIVO PROCAPITE]]),0)</f>
        <v>3261.7686066400529</v>
      </c>
      <c r="O6960" s="3">
        <f>+Tabella2026[[#This Row],[DIFFERENZA REDDITO INFERIORE ALLA MEDIA DALLA MEDIA]]*Tabella2026[[#This Row],[POP_2024]]</f>
        <v>1666763.7579930669</v>
      </c>
      <c r="P6960" s="3">
        <f>+Tabella2026[[#This Row],[POPOLAZIONE PER DIFFERENZA ]]/SUM(Tabella2026[[POPOLAZIONE PER DIFFERENZA ]])</f>
        <v>1.4787229799154045E-5</v>
      </c>
      <c r="Q6960" s="3">
        <f>+Tabella2026[[#This Row],[INCIDENZA POPOLAZIONE PER DIFFERENZA]]*(PLAFOND-SUM(Tabella2026[CONTRIBUTO SULLA BASE DELLA POPOLAZIONE]))</f>
        <v>4353.3493624486191</v>
      </c>
      <c r="R6960" s="3">
        <f>+Tabella2026[[#This Row],[CONTRIBUTO SULLA BASE DELLA POPOLAZIONE]]+Tabella2026[[#This Row],[CONTRIBUTO SULLA BASE DEL REDDITO]]</f>
        <v>6905.5919104943187</v>
      </c>
      <c r="S6960" s="3">
        <f>+Tabella2026[[#This Row],[CONTRIBUTO TOTALE]]/(PLAFOND/N_TESSERE)</f>
        <v>13.811183820988637</v>
      </c>
      <c r="T6960" s="3">
        <f>+MAX(CEILING(Tabella2026[[#This Row],[preDEF1]],1),1)</f>
        <v>14</v>
      </c>
      <c r="U6960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960" s="21">
        <f>+Tabella2026[[#This Row],[DEF - n. card]]*(PLAFOND/N_TESSERE)</f>
        <v>7000</v>
      </c>
      <c r="W6960" s="18"/>
    </row>
    <row r="6961" spans="2:23" x14ac:dyDescent="0.25">
      <c r="B6961" s="1" t="s">
        <v>13721</v>
      </c>
      <c r="C6961" s="2">
        <v>68008</v>
      </c>
      <c r="D6961" s="1" t="s">
        <v>13722</v>
      </c>
      <c r="E6961" s="1" t="s">
        <v>96</v>
      </c>
      <c r="F6961" s="1" t="s">
        <v>95</v>
      </c>
      <c r="G6961" s="1" t="s">
        <v>11807</v>
      </c>
      <c r="H6961" s="1" t="s">
        <v>15836</v>
      </c>
      <c r="I6961" s="5">
        <v>511</v>
      </c>
      <c r="J6961" s="5">
        <v>6117789</v>
      </c>
      <c r="K6961" s="3">
        <f>+Tabella2026[[#This Row],[POP_2024]]/SUM(Tabella2026[POP_2024])</f>
        <v>8.6693242188820117E-6</v>
      </c>
      <c r="L6961" s="3">
        <f>+Tabella2026[[#This Row],[INCIDENZA POPOLAZIONE]]*(PLAFOND/2)</f>
        <v>2552.2425480457</v>
      </c>
      <c r="M6961" s="3">
        <f>+IFERROR(Tabella2026[[#This Row],[reddito_2024]]/Tabella2026[[#This Row],[POP_2024]],"")</f>
        <v>11972.189823874756</v>
      </c>
      <c r="N6961" s="3">
        <f>+IF(Tabella2026[[#This Row],[REDDITO COMPLESSIVO PROCAPITE]]&lt;media_aggr_reddito_pc,(media_aggr_reddito_pc-Tabella2026[[#This Row],[REDDITO COMPLESSIVO PROCAPITE]]),0)</f>
        <v>5852.8762387339848</v>
      </c>
      <c r="O6961" s="3">
        <f>+Tabella2026[[#This Row],[DIFFERENZA REDDITO INFERIORE ALLA MEDIA DALLA MEDIA]]*Tabella2026[[#This Row],[POP_2024]]</f>
        <v>2990819.7579930662</v>
      </c>
      <c r="P6961" s="3">
        <f>+Tabella2026[[#This Row],[POPOLAZIONE PER DIFFERENZA ]]/SUM(Tabella2026[[POPOLAZIONE PER DIFFERENZA ]])</f>
        <v>2.6534017695792569E-5</v>
      </c>
      <c r="Q6961" s="3">
        <f>+Tabella2026[[#This Row],[INCIDENZA POPOLAZIONE PER DIFFERENZA]]*(PLAFOND-SUM(Tabella2026[CONTRIBUTO SULLA BASE DELLA POPOLAZIONE]))</f>
        <v>7811.5949091280918</v>
      </c>
      <c r="R6961" s="3">
        <f>+Tabella2026[[#This Row],[CONTRIBUTO SULLA BASE DELLA POPOLAZIONE]]+Tabella2026[[#This Row],[CONTRIBUTO SULLA BASE DEL REDDITO]]</f>
        <v>10363.837457173791</v>
      </c>
      <c r="S6961" s="3">
        <f>+Tabella2026[[#This Row],[CONTRIBUTO TOTALE]]/(PLAFOND/N_TESSERE)</f>
        <v>20.727674914347581</v>
      </c>
      <c r="T6961" s="3">
        <f>+MAX(CEILING(Tabella2026[[#This Row],[preDEF1]],1),1)</f>
        <v>21</v>
      </c>
      <c r="U6961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961" s="21">
        <f>+Tabella2026[[#This Row],[DEF - n. card]]*(PLAFOND/N_TESSERE)</f>
        <v>10500</v>
      </c>
      <c r="W6961" s="18"/>
    </row>
    <row r="6962" spans="2:23" x14ac:dyDescent="0.25">
      <c r="B6962" s="1" t="s">
        <v>13925</v>
      </c>
      <c r="C6962" s="2">
        <v>22043</v>
      </c>
      <c r="D6962" s="1" t="s">
        <v>13926</v>
      </c>
      <c r="E6962" s="1" t="s">
        <v>99</v>
      </c>
      <c r="F6962" s="1" t="s">
        <v>98</v>
      </c>
      <c r="G6962" s="1" t="s">
        <v>11807</v>
      </c>
      <c r="H6962" s="1" t="s">
        <v>15835</v>
      </c>
      <c r="I6962" s="5">
        <v>511</v>
      </c>
      <c r="J6962" s="5">
        <v>9036390</v>
      </c>
      <c r="K6962" s="3">
        <f>+Tabella2026[[#This Row],[POP_2024]]/SUM(Tabella2026[POP_2024])</f>
        <v>8.6693242188820117E-6</v>
      </c>
      <c r="L6962" s="3">
        <f>+Tabella2026[[#This Row],[INCIDENZA POPOLAZIONE]]*(PLAFOND/2)</f>
        <v>2552.2425480457</v>
      </c>
      <c r="M6962" s="3">
        <f>+IFERROR(Tabella2026[[#This Row],[reddito_2024]]/Tabella2026[[#This Row],[POP_2024]],"")</f>
        <v>17683.737769080235</v>
      </c>
      <c r="N6962" s="3">
        <f>+IF(Tabella2026[[#This Row],[REDDITO COMPLESSIVO PROCAPITE]]&lt;media_aggr_reddito_pc,(media_aggr_reddito_pc-Tabella2026[[#This Row],[REDDITO COMPLESSIVO PROCAPITE]]),0)</f>
        <v>141.32829352850604</v>
      </c>
      <c r="O6962" s="3">
        <f>+Tabella2026[[#This Row],[DIFFERENZA REDDITO INFERIORE ALLA MEDIA DALLA MEDIA]]*Tabella2026[[#This Row],[POP_2024]]</f>
        <v>72218.757993066582</v>
      </c>
      <c r="P6962" s="3">
        <f>+Tabella2026[[#This Row],[POPOLAZIONE PER DIFFERENZA ]]/SUM(Tabella2026[[POPOLAZIONE PER DIFFERENZA ]])</f>
        <v>6.4071189761099348E-7</v>
      </c>
      <c r="Q6962" s="3">
        <f>+Tabella2026[[#This Row],[INCIDENZA POPOLAZIONE PER DIFFERENZA]]*(PLAFOND-SUM(Tabella2026[CONTRIBUTO SULLA BASE DELLA POPOLAZIONE]))</f>
        <v>188.62510212275404</v>
      </c>
      <c r="R6962" s="3">
        <f>+Tabella2026[[#This Row],[CONTRIBUTO SULLA BASE DELLA POPOLAZIONE]]+Tabella2026[[#This Row],[CONTRIBUTO SULLA BASE DEL REDDITO]]</f>
        <v>2740.867650168454</v>
      </c>
      <c r="S6962" s="3">
        <f>+Tabella2026[[#This Row],[CONTRIBUTO TOTALE]]/(PLAFOND/N_TESSERE)</f>
        <v>5.4817353003369078</v>
      </c>
      <c r="T6962" s="3">
        <f>+MAX(CEILING(Tabella2026[[#This Row],[preDEF1]],1),1)</f>
        <v>6</v>
      </c>
      <c r="U6962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62" s="21">
        <f>+Tabella2026[[#This Row],[DEF - n. card]]*(PLAFOND/N_TESSERE)</f>
        <v>3000</v>
      </c>
      <c r="W6962" s="18"/>
    </row>
    <row r="6963" spans="2:23" x14ac:dyDescent="0.25">
      <c r="B6963" s="1" t="s">
        <v>13816</v>
      </c>
      <c r="C6963" s="2">
        <v>65049</v>
      </c>
      <c r="D6963" s="1" t="s">
        <v>13817</v>
      </c>
      <c r="E6963" s="1" t="s">
        <v>15</v>
      </c>
      <c r="F6963" s="1" t="s">
        <v>82</v>
      </c>
      <c r="G6963" s="1" t="s">
        <v>11807</v>
      </c>
      <c r="H6963" s="1" t="s">
        <v>15836</v>
      </c>
      <c r="I6963" s="5">
        <v>511</v>
      </c>
      <c r="J6963" s="5">
        <v>6801152</v>
      </c>
      <c r="K6963" s="3">
        <f>+Tabella2026[[#This Row],[POP_2024]]/SUM(Tabella2026[POP_2024])</f>
        <v>8.6693242188820117E-6</v>
      </c>
      <c r="L6963" s="3">
        <f>+Tabella2026[[#This Row],[INCIDENZA POPOLAZIONE]]*(PLAFOND/2)</f>
        <v>2552.2425480457</v>
      </c>
      <c r="M6963" s="3">
        <f>+IFERROR(Tabella2026[[#This Row],[reddito_2024]]/Tabella2026[[#This Row],[POP_2024]],"")</f>
        <v>13309.495107632094</v>
      </c>
      <c r="N6963" s="3">
        <f>+IF(Tabella2026[[#This Row],[REDDITO COMPLESSIVO PROCAPITE]]&lt;media_aggr_reddito_pc,(media_aggr_reddito_pc-Tabella2026[[#This Row],[REDDITO COMPLESSIVO PROCAPITE]]),0)</f>
        <v>4515.570954976647</v>
      </c>
      <c r="O6963" s="3">
        <f>+Tabella2026[[#This Row],[DIFFERENZA REDDITO INFERIORE ALLA MEDIA DALLA MEDIA]]*Tabella2026[[#This Row],[POP_2024]]</f>
        <v>2307456.7579930667</v>
      </c>
      <c r="P6963" s="3">
        <f>+Tabella2026[[#This Row],[POPOLAZIONE PER DIFFERENZA ]]/SUM(Tabella2026[[POPOLAZIONE PER DIFFERENZA ]])</f>
        <v>2.0471343445299697E-5</v>
      </c>
      <c r="Q6963" s="3">
        <f>+Tabella2026[[#This Row],[INCIDENZA POPOLAZIONE PER DIFFERENZA]]*(PLAFOND-SUM(Tabella2026[CONTRIBUTO SULLA BASE DELLA POPOLAZIONE]))</f>
        <v>6026.7481567886716</v>
      </c>
      <c r="R6963" s="3">
        <f>+Tabella2026[[#This Row],[CONTRIBUTO SULLA BASE DELLA POPOLAZIONE]]+Tabella2026[[#This Row],[CONTRIBUTO SULLA BASE DEL REDDITO]]</f>
        <v>8578.9907048343721</v>
      </c>
      <c r="S6963" s="3">
        <f>+Tabella2026[[#This Row],[CONTRIBUTO TOTALE]]/(PLAFOND/N_TESSERE)</f>
        <v>17.157981409668743</v>
      </c>
      <c r="T6963" s="3">
        <f>+MAX(CEILING(Tabella2026[[#This Row],[preDEF1]],1),1)</f>
        <v>18</v>
      </c>
      <c r="U6963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963" s="21">
        <f>+Tabella2026[[#This Row],[DEF - n. card]]*(PLAFOND/N_TESSERE)</f>
        <v>9000</v>
      </c>
      <c r="W6963" s="18"/>
    </row>
    <row r="6964" spans="2:23" x14ac:dyDescent="0.25">
      <c r="B6964" s="1" t="s">
        <v>13683</v>
      </c>
      <c r="C6964" s="2">
        <v>79065</v>
      </c>
      <c r="D6964" s="1" t="s">
        <v>13684</v>
      </c>
      <c r="E6964" s="1" t="s">
        <v>61</v>
      </c>
      <c r="F6964" s="1" t="s">
        <v>148</v>
      </c>
      <c r="G6964" s="1" t="s">
        <v>11807</v>
      </c>
      <c r="H6964" s="1" t="s">
        <v>15836</v>
      </c>
      <c r="I6964" s="5">
        <v>511</v>
      </c>
      <c r="J6964" s="5">
        <v>6106218</v>
      </c>
      <c r="K6964" s="3">
        <f>+Tabella2026[[#This Row],[POP_2024]]/SUM(Tabella2026[POP_2024])</f>
        <v>8.6693242188820117E-6</v>
      </c>
      <c r="L6964" s="3">
        <f>+Tabella2026[[#This Row],[INCIDENZA POPOLAZIONE]]*(PLAFOND/2)</f>
        <v>2552.2425480457</v>
      </c>
      <c r="M6964" s="3">
        <f>+IFERROR(Tabella2026[[#This Row],[reddito_2024]]/Tabella2026[[#This Row],[POP_2024]],"")</f>
        <v>11949.545988258316</v>
      </c>
      <c r="N6964" s="3">
        <f>+IF(Tabella2026[[#This Row],[REDDITO COMPLESSIVO PROCAPITE]]&lt;media_aggr_reddito_pc,(media_aggr_reddito_pc-Tabella2026[[#This Row],[REDDITO COMPLESSIVO PROCAPITE]]),0)</f>
        <v>5875.5200743504247</v>
      </c>
      <c r="O6964" s="3">
        <f>+Tabella2026[[#This Row],[DIFFERENZA REDDITO INFERIORE ALLA MEDIA DALLA MEDIA]]*Tabella2026[[#This Row],[POP_2024]]</f>
        <v>3002390.7579930671</v>
      </c>
      <c r="P6964" s="3">
        <f>+Tabella2026[[#This Row],[POPOLAZIONE PER DIFFERENZA ]]/SUM(Tabella2026[[POPOLAZIONE PER DIFFERENZA ]])</f>
        <v>2.66366735372011E-5</v>
      </c>
      <c r="Q6964" s="3">
        <f>+Tabella2026[[#This Row],[INCIDENZA POPOLAZIONE PER DIFFERENZA]]*(PLAFOND-SUM(Tabella2026[CONTRIBUTO SULLA BASE DELLA POPOLAZIONE]))</f>
        <v>7841.8167118468828</v>
      </c>
      <c r="R6964" s="3">
        <f>+Tabella2026[[#This Row],[CONTRIBUTO SULLA BASE DELLA POPOLAZIONE]]+Tabella2026[[#This Row],[CONTRIBUTO SULLA BASE DEL REDDITO]]</f>
        <v>10394.059259892583</v>
      </c>
      <c r="S6964" s="3">
        <f>+Tabella2026[[#This Row],[CONTRIBUTO TOTALE]]/(PLAFOND/N_TESSERE)</f>
        <v>20.788118519785165</v>
      </c>
      <c r="T6964" s="3">
        <f>+MAX(CEILING(Tabella2026[[#This Row],[preDEF1]],1),1)</f>
        <v>21</v>
      </c>
      <c r="U6964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964" s="21">
        <f>+Tabella2026[[#This Row],[DEF - n. card]]*(PLAFOND/N_TESSERE)</f>
        <v>10500</v>
      </c>
      <c r="W6964" s="18"/>
    </row>
    <row r="6965" spans="2:23" x14ac:dyDescent="0.25">
      <c r="B6965" s="1" t="s">
        <v>13850</v>
      </c>
      <c r="C6965" s="2">
        <v>68040</v>
      </c>
      <c r="D6965" s="1" t="s">
        <v>13851</v>
      </c>
      <c r="E6965" s="1" t="s">
        <v>96</v>
      </c>
      <c r="F6965" s="1" t="s">
        <v>95</v>
      </c>
      <c r="G6965" s="1" t="s">
        <v>11807</v>
      </c>
      <c r="H6965" s="1" t="s">
        <v>15836</v>
      </c>
      <c r="I6965" s="5">
        <v>510</v>
      </c>
      <c r="J6965" s="5">
        <v>6542685</v>
      </c>
      <c r="K6965" s="3">
        <f>+Tabella2026[[#This Row],[POP_2024]]/SUM(Tabella2026[POP_2024])</f>
        <v>8.6523588094517154E-6</v>
      </c>
      <c r="L6965" s="3">
        <f>+Tabella2026[[#This Row],[INCIDENZA POPOLAZIONE]]*(PLAFOND/2)</f>
        <v>2547.2479442334779</v>
      </c>
      <c r="M6965" s="3">
        <f>+IFERROR(Tabella2026[[#This Row],[reddito_2024]]/Tabella2026[[#This Row],[POP_2024]],"")</f>
        <v>12828.794117647059</v>
      </c>
      <c r="N6965" s="3">
        <f>+IF(Tabella2026[[#This Row],[REDDITO COMPLESSIVO PROCAPITE]]&lt;media_aggr_reddito_pc,(media_aggr_reddito_pc-Tabella2026[[#This Row],[REDDITO COMPLESSIVO PROCAPITE]]),0)</f>
        <v>4996.2719449616816</v>
      </c>
      <c r="O6965" s="3">
        <f>+Tabella2026[[#This Row],[DIFFERENZA REDDITO INFERIORE ALLA MEDIA DALLA MEDIA]]*Tabella2026[[#This Row],[POP_2024]]</f>
        <v>2548098.6919304575</v>
      </c>
      <c r="P6965" s="3">
        <f>+Tabella2026[[#This Row],[POPOLAZIONE PER DIFFERENZA ]]/SUM(Tabella2026[[POPOLAZIONE PER DIFFERENZA ]])</f>
        <v>2.2606275621128687E-5</v>
      </c>
      <c r="Q6965" s="3">
        <f>+Tabella2026[[#This Row],[INCIDENZA POPOLAZIONE PER DIFFERENZA]]*(PLAFOND-SUM(Tabella2026[CONTRIBUTO SULLA BASE DELLA POPOLAZIONE]))</f>
        <v>6655.2705881535967</v>
      </c>
      <c r="R6965" s="3">
        <f>+Tabella2026[[#This Row],[CONTRIBUTO SULLA BASE DELLA POPOLAZIONE]]+Tabella2026[[#This Row],[CONTRIBUTO SULLA BASE DEL REDDITO]]</f>
        <v>9202.5185323870755</v>
      </c>
      <c r="S6965" s="3">
        <f>+Tabella2026[[#This Row],[CONTRIBUTO TOTALE]]/(PLAFOND/N_TESSERE)</f>
        <v>18.405037064774152</v>
      </c>
      <c r="T6965" s="3">
        <f>+MAX(CEILING(Tabella2026[[#This Row],[preDEF1]],1),1)</f>
        <v>19</v>
      </c>
      <c r="U6965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965" s="21">
        <f>+Tabella2026[[#This Row],[DEF - n. card]]*(PLAFOND/N_TESSERE)</f>
        <v>9500</v>
      </c>
      <c r="W6965" s="18"/>
    </row>
    <row r="6966" spans="2:23" x14ac:dyDescent="0.25">
      <c r="B6966" s="1" t="s">
        <v>13745</v>
      </c>
      <c r="C6966" s="2">
        <v>78120</v>
      </c>
      <c r="D6966" s="1" t="s">
        <v>13746</v>
      </c>
      <c r="E6966" s="1" t="s">
        <v>61</v>
      </c>
      <c r="F6966" s="1" t="s">
        <v>178</v>
      </c>
      <c r="G6966" s="1" t="s">
        <v>11807</v>
      </c>
      <c r="H6966" s="1" t="s">
        <v>15836</v>
      </c>
      <c r="I6966" s="5">
        <v>509</v>
      </c>
      <c r="J6966" s="5">
        <v>5146847</v>
      </c>
      <c r="K6966" s="3">
        <f>+Tabella2026[[#This Row],[POP_2024]]/SUM(Tabella2026[POP_2024])</f>
        <v>8.6353934000214174E-6</v>
      </c>
      <c r="L6966" s="3">
        <f>+Tabella2026[[#This Row],[INCIDENZA POPOLAZIONE]]*(PLAFOND/2)</f>
        <v>2542.2533404212554</v>
      </c>
      <c r="M6966" s="3">
        <f>+IFERROR(Tabella2026[[#This Row],[reddito_2024]]/Tabella2026[[#This Row],[POP_2024]],"")</f>
        <v>10111.683693516699</v>
      </c>
      <c r="N6966" s="3">
        <f>+IF(Tabella2026[[#This Row],[REDDITO COMPLESSIVO PROCAPITE]]&lt;media_aggr_reddito_pc,(media_aggr_reddito_pc-Tabella2026[[#This Row],[REDDITO COMPLESSIVO PROCAPITE]]),0)</f>
        <v>7713.3823690920417</v>
      </c>
      <c r="O6966" s="3">
        <f>+Tabella2026[[#This Row],[DIFFERENZA REDDITO INFERIORE ALLA MEDIA DALLA MEDIA]]*Tabella2026[[#This Row],[POP_2024]]</f>
        <v>3926111.6258678492</v>
      </c>
      <c r="P6966" s="3">
        <f>+Tabella2026[[#This Row],[POPOLAZIONE PER DIFFERENZA ]]/SUM(Tabella2026[[POPOLAZIONE PER DIFFERENZA ]])</f>
        <v>3.4831759780248169E-5</v>
      </c>
      <c r="Q6966" s="3">
        <f>+Tabella2026[[#This Row],[INCIDENZA POPOLAZIONE PER DIFFERENZA]]*(PLAFOND-SUM(Tabella2026[CONTRIBUTO SULLA BASE DELLA POPOLAZIONE]))</f>
        <v>10254.443955485267</v>
      </c>
      <c r="R6966" s="3">
        <f>+Tabella2026[[#This Row],[CONTRIBUTO SULLA BASE DELLA POPOLAZIONE]]+Tabella2026[[#This Row],[CONTRIBUTO SULLA BASE DEL REDDITO]]</f>
        <v>12796.697295906522</v>
      </c>
      <c r="S6966" s="3">
        <f>+Tabella2026[[#This Row],[CONTRIBUTO TOTALE]]/(PLAFOND/N_TESSERE)</f>
        <v>25.593394591813045</v>
      </c>
      <c r="T6966" s="3">
        <f>+MAX(CEILING(Tabella2026[[#This Row],[preDEF1]],1),1)</f>
        <v>26</v>
      </c>
      <c r="U6966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966" s="21">
        <f>+Tabella2026[[#This Row],[DEF - n. card]]*(PLAFOND/N_TESSERE)</f>
        <v>13000</v>
      </c>
      <c r="W6966" s="18"/>
    </row>
    <row r="6967" spans="2:23" x14ac:dyDescent="0.25">
      <c r="B6967" s="1" t="s">
        <v>13796</v>
      </c>
      <c r="C6967" s="2">
        <v>76027</v>
      </c>
      <c r="D6967" s="1" t="s">
        <v>13797</v>
      </c>
      <c r="E6967" s="1" t="s">
        <v>213</v>
      </c>
      <c r="F6967" s="1" t="s">
        <v>212</v>
      </c>
      <c r="G6967" s="1" t="s">
        <v>11807</v>
      </c>
      <c r="H6967" s="1" t="s">
        <v>15836</v>
      </c>
      <c r="I6967" s="5">
        <v>508</v>
      </c>
      <c r="J6967" s="5">
        <v>6600131</v>
      </c>
      <c r="K6967" s="3">
        <f>+Tabella2026[[#This Row],[POP_2024]]/SUM(Tabella2026[POP_2024])</f>
        <v>8.6184279905911193E-6</v>
      </c>
      <c r="L6967" s="3">
        <f>+Tabella2026[[#This Row],[INCIDENZA POPOLAZIONE]]*(PLAFOND/2)</f>
        <v>2537.2587366090324</v>
      </c>
      <c r="M6967" s="3">
        <f>+IFERROR(Tabella2026[[#This Row],[reddito_2024]]/Tabella2026[[#This Row],[POP_2024]],"")</f>
        <v>12992.383858267716</v>
      </c>
      <c r="N6967" s="3">
        <f>+IF(Tabella2026[[#This Row],[REDDITO COMPLESSIVO PROCAPITE]]&lt;media_aggr_reddito_pc,(media_aggr_reddito_pc-Tabella2026[[#This Row],[REDDITO COMPLESSIVO PROCAPITE]]),0)</f>
        <v>4832.6822043410248</v>
      </c>
      <c r="O6967" s="3">
        <f>+Tabella2026[[#This Row],[DIFFERENZA REDDITO INFERIORE ALLA MEDIA DALLA MEDIA]]*Tabella2026[[#This Row],[POP_2024]]</f>
        <v>2455002.5598052405</v>
      </c>
      <c r="P6967" s="3">
        <f>+Tabella2026[[#This Row],[POPOLAZIONE PER DIFFERENZA ]]/SUM(Tabella2026[[POPOLAZIONE PER DIFFERENZA ]])</f>
        <v>2.1780343396153037E-5</v>
      </c>
      <c r="Q6967" s="3">
        <f>+Tabella2026[[#This Row],[INCIDENZA POPOLAZIONE PER DIFFERENZA]]*(PLAFOND-SUM(Tabella2026[CONTRIBUTO SULLA BASE DELLA POPOLAZIONE]))</f>
        <v>6412.1167605699329</v>
      </c>
      <c r="R6967" s="3">
        <f>+Tabella2026[[#This Row],[CONTRIBUTO SULLA BASE DELLA POPOLAZIONE]]+Tabella2026[[#This Row],[CONTRIBUTO SULLA BASE DEL REDDITO]]</f>
        <v>8949.3754971789658</v>
      </c>
      <c r="S6967" s="3">
        <f>+Tabella2026[[#This Row],[CONTRIBUTO TOTALE]]/(PLAFOND/N_TESSERE)</f>
        <v>17.898750994357933</v>
      </c>
      <c r="T6967" s="3">
        <f>+MAX(CEILING(Tabella2026[[#This Row],[preDEF1]],1),1)</f>
        <v>18</v>
      </c>
      <c r="U6967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967" s="21">
        <f>+Tabella2026[[#This Row],[DEF - n. card]]*(PLAFOND/N_TESSERE)</f>
        <v>9000</v>
      </c>
      <c r="W6967" s="18"/>
    </row>
    <row r="6968" spans="2:23" x14ac:dyDescent="0.25">
      <c r="B6968" s="1" t="s">
        <v>13919</v>
      </c>
      <c r="C6968" s="2">
        <v>76038</v>
      </c>
      <c r="D6968" s="1" t="s">
        <v>13920</v>
      </c>
      <c r="E6968" s="1" t="s">
        <v>213</v>
      </c>
      <c r="F6968" s="1" t="s">
        <v>212</v>
      </c>
      <c r="G6968" s="1" t="s">
        <v>11807</v>
      </c>
      <c r="H6968" s="1" t="s">
        <v>15836</v>
      </c>
      <c r="I6968" s="5">
        <v>508</v>
      </c>
      <c r="J6968" s="5">
        <v>7133248</v>
      </c>
      <c r="K6968" s="3">
        <f>+Tabella2026[[#This Row],[POP_2024]]/SUM(Tabella2026[POP_2024])</f>
        <v>8.6184279905911193E-6</v>
      </c>
      <c r="L6968" s="3">
        <f>+Tabella2026[[#This Row],[INCIDENZA POPOLAZIONE]]*(PLAFOND/2)</f>
        <v>2537.2587366090324</v>
      </c>
      <c r="M6968" s="3">
        <f>+IFERROR(Tabella2026[[#This Row],[reddito_2024]]/Tabella2026[[#This Row],[POP_2024]],"")</f>
        <v>14041.826771653543</v>
      </c>
      <c r="N6968" s="3">
        <f>+IF(Tabella2026[[#This Row],[REDDITO COMPLESSIVO PROCAPITE]]&lt;media_aggr_reddito_pc,(media_aggr_reddito_pc-Tabella2026[[#This Row],[REDDITO COMPLESSIVO PROCAPITE]]),0)</f>
        <v>3783.2392909551982</v>
      </c>
      <c r="O6968" s="3">
        <f>+Tabella2026[[#This Row],[DIFFERENZA REDDITO INFERIORE ALLA MEDIA DALLA MEDIA]]*Tabella2026[[#This Row],[POP_2024]]</f>
        <v>1921885.5598052407</v>
      </c>
      <c r="P6968" s="3">
        <f>+Tabella2026[[#This Row],[POPOLAZIONE PER DIFFERENZA ]]/SUM(Tabella2026[[POPOLAZIONE PER DIFFERENZA ]])</f>
        <v>1.7050624771644526E-5</v>
      </c>
      <c r="Q6968" s="3">
        <f>+Tabella2026[[#This Row],[INCIDENZA POPOLAZIONE PER DIFFERENZA]]*(PLAFOND-SUM(Tabella2026[CONTRIBUTO SULLA BASE DELLA POPOLAZIONE]))</f>
        <v>5019.6911448035899</v>
      </c>
      <c r="R6968" s="3">
        <f>+Tabella2026[[#This Row],[CONTRIBUTO SULLA BASE DELLA POPOLAZIONE]]+Tabella2026[[#This Row],[CONTRIBUTO SULLA BASE DEL REDDITO]]</f>
        <v>7556.9498814126218</v>
      </c>
      <c r="S6968" s="3">
        <f>+Tabella2026[[#This Row],[CONTRIBUTO TOTALE]]/(PLAFOND/N_TESSERE)</f>
        <v>15.113899762825243</v>
      </c>
      <c r="T6968" s="3">
        <f>+MAX(CEILING(Tabella2026[[#This Row],[preDEF1]],1),1)</f>
        <v>16</v>
      </c>
      <c r="U6968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968" s="21">
        <f>+Tabella2026[[#This Row],[DEF - n. card]]*(PLAFOND/N_TESSERE)</f>
        <v>8000</v>
      </c>
      <c r="W6968" s="18"/>
    </row>
    <row r="6969" spans="2:23" x14ac:dyDescent="0.25">
      <c r="B6969" s="1" t="s">
        <v>14083</v>
      </c>
      <c r="C6969" s="2">
        <v>14025</v>
      </c>
      <c r="D6969" s="1" t="s">
        <v>14084</v>
      </c>
      <c r="E6969" s="1" t="s">
        <v>12</v>
      </c>
      <c r="F6969" s="1" t="s">
        <v>980</v>
      </c>
      <c r="G6969" s="1" t="s">
        <v>11807</v>
      </c>
      <c r="H6969" s="1" t="s">
        <v>15835</v>
      </c>
      <c r="I6969" s="5">
        <v>507</v>
      </c>
      <c r="J6969" s="5">
        <v>10103097</v>
      </c>
      <c r="K6969" s="3">
        <f>+Tabella2026[[#This Row],[POP_2024]]/SUM(Tabella2026[POP_2024])</f>
        <v>8.601462581160823E-6</v>
      </c>
      <c r="L6969" s="3">
        <f>+Tabella2026[[#This Row],[INCIDENZA POPOLAZIONE]]*(PLAFOND/2)</f>
        <v>2532.2641327968104</v>
      </c>
      <c r="M6969" s="3">
        <f>+IFERROR(Tabella2026[[#This Row],[reddito_2024]]/Tabella2026[[#This Row],[POP_2024]],"")</f>
        <v>19927.213017751481</v>
      </c>
      <c r="N6969" s="3">
        <f>+IF(Tabella2026[[#This Row],[REDDITO COMPLESSIVO PROCAPITE]]&lt;media_aggr_reddito_pc,(media_aggr_reddito_pc-Tabella2026[[#This Row],[REDDITO COMPLESSIVO PROCAPITE]]),0)</f>
        <v>0</v>
      </c>
      <c r="O6969" s="3">
        <f>+Tabella2026[[#This Row],[DIFFERENZA REDDITO INFERIORE ALLA MEDIA DALLA MEDIA]]*Tabella2026[[#This Row],[POP_2024]]</f>
        <v>0</v>
      </c>
      <c r="P6969" s="3">
        <f>+Tabella2026[[#This Row],[POPOLAZIONE PER DIFFERENZA ]]/SUM(Tabella2026[[POPOLAZIONE PER DIFFERENZA ]])</f>
        <v>0</v>
      </c>
      <c r="Q6969" s="3">
        <f>+Tabella2026[[#This Row],[INCIDENZA POPOLAZIONE PER DIFFERENZA]]*(PLAFOND-SUM(Tabella2026[CONTRIBUTO SULLA BASE DELLA POPOLAZIONE]))</f>
        <v>0</v>
      </c>
      <c r="R6969" s="3">
        <f>+Tabella2026[[#This Row],[CONTRIBUTO SULLA BASE DELLA POPOLAZIONE]]+Tabella2026[[#This Row],[CONTRIBUTO SULLA BASE DEL REDDITO]]</f>
        <v>2532.2641327968104</v>
      </c>
      <c r="S6969" s="3">
        <f>+Tabella2026[[#This Row],[CONTRIBUTO TOTALE]]/(PLAFOND/N_TESSERE)</f>
        <v>5.064528265593621</v>
      </c>
      <c r="T6969" s="3">
        <f>+MAX(CEILING(Tabella2026[[#This Row],[preDEF1]],1),1)</f>
        <v>6</v>
      </c>
      <c r="U6969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69" s="21">
        <f>+Tabella2026[[#This Row],[DEF - n. card]]*(PLAFOND/N_TESSERE)</f>
        <v>3000</v>
      </c>
      <c r="W6969" s="18"/>
    </row>
    <row r="6970" spans="2:23" x14ac:dyDescent="0.25">
      <c r="B6970" s="1" t="s">
        <v>13985</v>
      </c>
      <c r="C6970" s="2">
        <v>6070</v>
      </c>
      <c r="D6970" s="1" t="s">
        <v>13986</v>
      </c>
      <c r="E6970" s="1" t="s">
        <v>18</v>
      </c>
      <c r="F6970" s="1" t="s">
        <v>138</v>
      </c>
      <c r="G6970" s="1" t="s">
        <v>11807</v>
      </c>
      <c r="H6970" s="1" t="s">
        <v>15835</v>
      </c>
      <c r="I6970" s="5">
        <v>507</v>
      </c>
      <c r="J6970" s="5">
        <v>10982280</v>
      </c>
      <c r="K6970" s="3">
        <f>+Tabella2026[[#This Row],[POP_2024]]/SUM(Tabella2026[POP_2024])</f>
        <v>8.601462581160823E-6</v>
      </c>
      <c r="L6970" s="3">
        <f>+Tabella2026[[#This Row],[INCIDENZA POPOLAZIONE]]*(PLAFOND/2)</f>
        <v>2532.2641327968104</v>
      </c>
      <c r="M6970" s="3">
        <f>+IFERROR(Tabella2026[[#This Row],[reddito_2024]]/Tabella2026[[#This Row],[POP_2024]],"")</f>
        <v>21661.301775147927</v>
      </c>
      <c r="N6970" s="3">
        <f>+IF(Tabella2026[[#This Row],[REDDITO COMPLESSIVO PROCAPITE]]&lt;media_aggr_reddito_pc,(media_aggr_reddito_pc-Tabella2026[[#This Row],[REDDITO COMPLESSIVO PROCAPITE]]),0)</f>
        <v>0</v>
      </c>
      <c r="O6970" s="3">
        <f>+Tabella2026[[#This Row],[DIFFERENZA REDDITO INFERIORE ALLA MEDIA DALLA MEDIA]]*Tabella2026[[#This Row],[POP_2024]]</f>
        <v>0</v>
      </c>
      <c r="P6970" s="3">
        <f>+Tabella2026[[#This Row],[POPOLAZIONE PER DIFFERENZA ]]/SUM(Tabella2026[[POPOLAZIONE PER DIFFERENZA ]])</f>
        <v>0</v>
      </c>
      <c r="Q6970" s="3">
        <f>+Tabella2026[[#This Row],[INCIDENZA POPOLAZIONE PER DIFFERENZA]]*(PLAFOND-SUM(Tabella2026[CONTRIBUTO SULLA BASE DELLA POPOLAZIONE]))</f>
        <v>0</v>
      </c>
      <c r="R6970" s="3">
        <f>+Tabella2026[[#This Row],[CONTRIBUTO SULLA BASE DELLA POPOLAZIONE]]+Tabella2026[[#This Row],[CONTRIBUTO SULLA BASE DEL REDDITO]]</f>
        <v>2532.2641327968104</v>
      </c>
      <c r="S6970" s="3">
        <f>+Tabella2026[[#This Row],[CONTRIBUTO TOTALE]]/(PLAFOND/N_TESSERE)</f>
        <v>5.064528265593621</v>
      </c>
      <c r="T6970" s="3">
        <f>+MAX(CEILING(Tabella2026[[#This Row],[preDEF1]],1),1)</f>
        <v>6</v>
      </c>
      <c r="U6970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70" s="21">
        <f>+Tabella2026[[#This Row],[DEF - n. card]]*(PLAFOND/N_TESSERE)</f>
        <v>3000</v>
      </c>
      <c r="W6970" s="18"/>
    </row>
    <row r="6971" spans="2:23" x14ac:dyDescent="0.25">
      <c r="B6971" s="1" t="s">
        <v>13864</v>
      </c>
      <c r="C6971" s="2">
        <v>14035</v>
      </c>
      <c r="D6971" s="1" t="s">
        <v>13865</v>
      </c>
      <c r="E6971" s="1" t="s">
        <v>12</v>
      </c>
      <c r="F6971" s="1" t="s">
        <v>980</v>
      </c>
      <c r="G6971" s="1" t="s">
        <v>11807</v>
      </c>
      <c r="H6971" s="1" t="s">
        <v>15835</v>
      </c>
      <c r="I6971" s="5">
        <v>507</v>
      </c>
      <c r="J6971" s="5">
        <v>12696593</v>
      </c>
      <c r="K6971" s="3">
        <f>+Tabella2026[[#This Row],[POP_2024]]/SUM(Tabella2026[POP_2024])</f>
        <v>8.601462581160823E-6</v>
      </c>
      <c r="L6971" s="3">
        <f>+Tabella2026[[#This Row],[INCIDENZA POPOLAZIONE]]*(PLAFOND/2)</f>
        <v>2532.2641327968104</v>
      </c>
      <c r="M6971" s="3">
        <f>+IFERROR(Tabella2026[[#This Row],[reddito_2024]]/Tabella2026[[#This Row],[POP_2024]],"")</f>
        <v>25042.589743589742</v>
      </c>
      <c r="N6971" s="3">
        <f>+IF(Tabella2026[[#This Row],[REDDITO COMPLESSIVO PROCAPITE]]&lt;media_aggr_reddito_pc,(media_aggr_reddito_pc-Tabella2026[[#This Row],[REDDITO COMPLESSIVO PROCAPITE]]),0)</f>
        <v>0</v>
      </c>
      <c r="O6971" s="3">
        <f>+Tabella2026[[#This Row],[DIFFERENZA REDDITO INFERIORE ALLA MEDIA DALLA MEDIA]]*Tabella2026[[#This Row],[POP_2024]]</f>
        <v>0</v>
      </c>
      <c r="P6971" s="3">
        <f>+Tabella2026[[#This Row],[POPOLAZIONE PER DIFFERENZA ]]/SUM(Tabella2026[[POPOLAZIONE PER DIFFERENZA ]])</f>
        <v>0</v>
      </c>
      <c r="Q6971" s="3">
        <f>+Tabella2026[[#This Row],[INCIDENZA POPOLAZIONE PER DIFFERENZA]]*(PLAFOND-SUM(Tabella2026[CONTRIBUTO SULLA BASE DELLA POPOLAZIONE]))</f>
        <v>0</v>
      </c>
      <c r="R6971" s="3">
        <f>+Tabella2026[[#This Row],[CONTRIBUTO SULLA BASE DELLA POPOLAZIONE]]+Tabella2026[[#This Row],[CONTRIBUTO SULLA BASE DEL REDDITO]]</f>
        <v>2532.2641327968104</v>
      </c>
      <c r="S6971" s="3">
        <f>+Tabella2026[[#This Row],[CONTRIBUTO TOTALE]]/(PLAFOND/N_TESSERE)</f>
        <v>5.064528265593621</v>
      </c>
      <c r="T6971" s="3">
        <f>+MAX(CEILING(Tabella2026[[#This Row],[preDEF1]],1),1)</f>
        <v>6</v>
      </c>
      <c r="U697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71" s="21">
        <f>+Tabella2026[[#This Row],[DEF - n. card]]*(PLAFOND/N_TESSERE)</f>
        <v>3000</v>
      </c>
      <c r="W6971" s="18"/>
    </row>
    <row r="6972" spans="2:23" x14ac:dyDescent="0.25">
      <c r="B6972" s="1" t="s">
        <v>13828</v>
      </c>
      <c r="C6972" s="2">
        <v>112004</v>
      </c>
      <c r="D6972" s="1" t="s">
        <v>13829</v>
      </c>
      <c r="E6972" s="1" t="s">
        <v>76</v>
      </c>
      <c r="F6972" s="1" t="s">
        <v>88</v>
      </c>
      <c r="G6972" s="1" t="s">
        <v>11807</v>
      </c>
      <c r="H6972" s="1" t="s">
        <v>15836</v>
      </c>
      <c r="I6972" s="5">
        <v>506</v>
      </c>
      <c r="J6972" s="5">
        <v>5775285</v>
      </c>
      <c r="K6972" s="3">
        <f>+Tabella2026[[#This Row],[POP_2024]]/SUM(Tabella2026[POP_2024])</f>
        <v>8.584497171730525E-6</v>
      </c>
      <c r="L6972" s="3">
        <f>+Tabella2026[[#This Row],[INCIDENZA POPOLAZIONE]]*(PLAFOND/2)</f>
        <v>2527.2695289845879</v>
      </c>
      <c r="M6972" s="3">
        <f>+IFERROR(Tabella2026[[#This Row],[reddito_2024]]/Tabella2026[[#This Row],[POP_2024]],"")</f>
        <v>11413.606719367588</v>
      </c>
      <c r="N6972" s="3">
        <f>+IF(Tabella2026[[#This Row],[REDDITO COMPLESSIVO PROCAPITE]]&lt;media_aggr_reddito_pc,(media_aggr_reddito_pc-Tabella2026[[#This Row],[REDDITO COMPLESSIVO PROCAPITE]]),0)</f>
        <v>6411.459343241153</v>
      </c>
      <c r="O6972" s="3">
        <f>+Tabella2026[[#This Row],[DIFFERENZA REDDITO INFERIORE ALLA MEDIA DALLA MEDIA]]*Tabella2026[[#This Row],[POP_2024]]</f>
        <v>3244198.4276800235</v>
      </c>
      <c r="P6972" s="3">
        <f>+Tabella2026[[#This Row],[POPOLAZIONE PER DIFFERENZA ]]/SUM(Tabella2026[[POPOLAZIONE PER DIFFERENZA ]])</f>
        <v>2.8781947911995751E-5</v>
      </c>
      <c r="Q6972" s="3">
        <f>+Tabella2026[[#This Row],[INCIDENZA POPOLAZIONE PER DIFFERENZA]]*(PLAFOND-SUM(Tabella2026[CONTRIBUTO SULLA BASE DELLA POPOLAZIONE]))</f>
        <v>8473.3838788306493</v>
      </c>
      <c r="R6972" s="3">
        <f>+Tabella2026[[#This Row],[CONTRIBUTO SULLA BASE DELLA POPOLAZIONE]]+Tabella2026[[#This Row],[CONTRIBUTO SULLA BASE DEL REDDITO]]</f>
        <v>11000.653407815236</v>
      </c>
      <c r="S6972" s="3">
        <f>+Tabella2026[[#This Row],[CONTRIBUTO TOTALE]]/(PLAFOND/N_TESSERE)</f>
        <v>22.001306815630471</v>
      </c>
      <c r="T6972" s="3">
        <f>+MAX(CEILING(Tabella2026[[#This Row],[preDEF1]],1),1)</f>
        <v>23</v>
      </c>
      <c r="U697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972" s="21">
        <f>+Tabella2026[[#This Row],[DEF - n. card]]*(PLAFOND/N_TESSERE)</f>
        <v>11500</v>
      </c>
      <c r="W6972" s="18"/>
    </row>
    <row r="6973" spans="2:23" x14ac:dyDescent="0.25">
      <c r="B6973" s="1" t="s">
        <v>14067</v>
      </c>
      <c r="C6973" s="2">
        <v>17087</v>
      </c>
      <c r="D6973" s="1" t="s">
        <v>14068</v>
      </c>
      <c r="E6973" s="1" t="s">
        <v>12</v>
      </c>
      <c r="F6973" s="1" t="s">
        <v>50</v>
      </c>
      <c r="G6973" s="1" t="s">
        <v>11807</v>
      </c>
      <c r="H6973" s="1" t="s">
        <v>15835</v>
      </c>
      <c r="I6973" s="5">
        <v>506</v>
      </c>
      <c r="J6973" s="5">
        <v>8839735</v>
      </c>
      <c r="K6973" s="3">
        <f>+Tabella2026[[#This Row],[POP_2024]]/SUM(Tabella2026[POP_2024])</f>
        <v>8.584497171730525E-6</v>
      </c>
      <c r="L6973" s="3">
        <f>+Tabella2026[[#This Row],[INCIDENZA POPOLAZIONE]]*(PLAFOND/2)</f>
        <v>2527.2695289845879</v>
      </c>
      <c r="M6973" s="3">
        <f>+IFERROR(Tabella2026[[#This Row],[reddito_2024]]/Tabella2026[[#This Row],[POP_2024]],"")</f>
        <v>17469.832015810276</v>
      </c>
      <c r="N6973" s="3">
        <f>+IF(Tabella2026[[#This Row],[REDDITO COMPLESSIVO PROCAPITE]]&lt;media_aggr_reddito_pc,(media_aggr_reddito_pc-Tabella2026[[#This Row],[REDDITO COMPLESSIVO PROCAPITE]]),0)</f>
        <v>355.23404679846499</v>
      </c>
      <c r="O6973" s="3">
        <f>+Tabella2026[[#This Row],[DIFFERENZA REDDITO INFERIORE ALLA MEDIA DALLA MEDIA]]*Tabella2026[[#This Row],[POP_2024]]</f>
        <v>179748.42768002328</v>
      </c>
      <c r="P6973" s="3">
        <f>+Tabella2026[[#This Row],[POPOLAZIONE PER DIFFERENZA ]]/SUM(Tabella2026[[POPOLAZIONE PER DIFFERENZA ]])</f>
        <v>1.5946958850014677E-6</v>
      </c>
      <c r="Q6973" s="3">
        <f>+Tabella2026[[#This Row],[INCIDENZA POPOLAZIONE PER DIFFERENZA]]*(PLAFOND-SUM(Tabella2026[CONTRIBUTO SULLA BASE DELLA POPOLAZIONE]))</f>
        <v>469.47727252252025</v>
      </c>
      <c r="R6973" s="3">
        <f>+Tabella2026[[#This Row],[CONTRIBUTO SULLA BASE DELLA POPOLAZIONE]]+Tabella2026[[#This Row],[CONTRIBUTO SULLA BASE DEL REDDITO]]</f>
        <v>2996.7468015071081</v>
      </c>
      <c r="S6973" s="3">
        <f>+Tabella2026[[#This Row],[CONTRIBUTO TOTALE]]/(PLAFOND/N_TESSERE)</f>
        <v>5.9934936030142163</v>
      </c>
      <c r="T6973" s="3">
        <f>+MAX(CEILING(Tabella2026[[#This Row],[preDEF1]],1),1)</f>
        <v>6</v>
      </c>
      <c r="U6973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73" s="21">
        <f>+Tabella2026[[#This Row],[DEF - n. card]]*(PLAFOND/N_TESSERE)</f>
        <v>3000</v>
      </c>
      <c r="W6973" s="18"/>
    </row>
    <row r="6974" spans="2:23" x14ac:dyDescent="0.25">
      <c r="B6974" s="1" t="s">
        <v>14113</v>
      </c>
      <c r="C6974" s="2">
        <v>6139</v>
      </c>
      <c r="D6974" s="1" t="s">
        <v>14114</v>
      </c>
      <c r="E6974" s="1" t="s">
        <v>18</v>
      </c>
      <c r="F6974" s="1" t="s">
        <v>138</v>
      </c>
      <c r="G6974" s="1" t="s">
        <v>11807</v>
      </c>
      <c r="H6974" s="1" t="s">
        <v>15835</v>
      </c>
      <c r="I6974" s="5">
        <v>506</v>
      </c>
      <c r="J6974" s="5">
        <v>7422677</v>
      </c>
      <c r="K6974" s="3">
        <f>+Tabella2026[[#This Row],[POP_2024]]/SUM(Tabella2026[POP_2024])</f>
        <v>8.584497171730525E-6</v>
      </c>
      <c r="L6974" s="3">
        <f>+Tabella2026[[#This Row],[INCIDENZA POPOLAZIONE]]*(PLAFOND/2)</f>
        <v>2527.2695289845879</v>
      </c>
      <c r="M6974" s="3">
        <f>+IFERROR(Tabella2026[[#This Row],[reddito_2024]]/Tabella2026[[#This Row],[POP_2024]],"")</f>
        <v>14669.322134387352</v>
      </c>
      <c r="N6974" s="3">
        <f>+IF(Tabella2026[[#This Row],[REDDITO COMPLESSIVO PROCAPITE]]&lt;media_aggr_reddito_pc,(media_aggr_reddito_pc-Tabella2026[[#This Row],[REDDITO COMPLESSIVO PROCAPITE]]),0)</f>
        <v>3155.7439282213891</v>
      </c>
      <c r="O6974" s="3">
        <f>+Tabella2026[[#This Row],[DIFFERENZA REDDITO INFERIORE ALLA MEDIA DALLA MEDIA]]*Tabella2026[[#This Row],[POP_2024]]</f>
        <v>1596806.4276800228</v>
      </c>
      <c r="P6974" s="3">
        <f>+Tabella2026[[#This Row],[POPOLAZIONE PER DIFFERENZA ]]/SUM(Tabella2026[[POPOLAZIONE PER DIFFERENZA ]])</f>
        <v>1.4166580883245345E-5</v>
      </c>
      <c r="Q6974" s="3">
        <f>+Tabella2026[[#This Row],[INCIDENZA POPOLAZIONE PER DIFFERENZA]]*(PLAFOND-SUM(Tabella2026[CONTRIBUTO SULLA BASE DELLA POPOLAZIONE]))</f>
        <v>4170.6307870917844</v>
      </c>
      <c r="R6974" s="3">
        <f>+Tabella2026[[#This Row],[CONTRIBUTO SULLA BASE DELLA POPOLAZIONE]]+Tabella2026[[#This Row],[CONTRIBUTO SULLA BASE DEL REDDITO]]</f>
        <v>6697.9003160763723</v>
      </c>
      <c r="S6974" s="3">
        <f>+Tabella2026[[#This Row],[CONTRIBUTO TOTALE]]/(PLAFOND/N_TESSERE)</f>
        <v>13.395800632152744</v>
      </c>
      <c r="T6974" s="3">
        <f>+MAX(CEILING(Tabella2026[[#This Row],[preDEF1]],1),1)</f>
        <v>14</v>
      </c>
      <c r="U6974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974" s="21">
        <f>+Tabella2026[[#This Row],[DEF - n. card]]*(PLAFOND/N_TESSERE)</f>
        <v>7000</v>
      </c>
      <c r="W6974" s="18"/>
    </row>
    <row r="6975" spans="2:23" x14ac:dyDescent="0.25">
      <c r="B6975" s="1" t="s">
        <v>13973</v>
      </c>
      <c r="C6975" s="2">
        <v>6159</v>
      </c>
      <c r="D6975" s="1" t="s">
        <v>13974</v>
      </c>
      <c r="E6975" s="1" t="s">
        <v>18</v>
      </c>
      <c r="F6975" s="1" t="s">
        <v>138</v>
      </c>
      <c r="G6975" s="1" t="s">
        <v>11807</v>
      </c>
      <c r="H6975" s="1" t="s">
        <v>15835</v>
      </c>
      <c r="I6975" s="5">
        <v>506</v>
      </c>
      <c r="J6975" s="5">
        <v>8683896</v>
      </c>
      <c r="K6975" s="3">
        <f>+Tabella2026[[#This Row],[POP_2024]]/SUM(Tabella2026[POP_2024])</f>
        <v>8.584497171730525E-6</v>
      </c>
      <c r="L6975" s="3">
        <f>+Tabella2026[[#This Row],[INCIDENZA POPOLAZIONE]]*(PLAFOND/2)</f>
        <v>2527.2695289845879</v>
      </c>
      <c r="M6975" s="3">
        <f>+IFERROR(Tabella2026[[#This Row],[reddito_2024]]/Tabella2026[[#This Row],[POP_2024]],"")</f>
        <v>17161.84980237154</v>
      </c>
      <c r="N6975" s="3">
        <f>+IF(Tabella2026[[#This Row],[REDDITO COMPLESSIVO PROCAPITE]]&lt;media_aggr_reddito_pc,(media_aggr_reddito_pc-Tabella2026[[#This Row],[REDDITO COMPLESSIVO PROCAPITE]]),0)</f>
        <v>663.21626023720091</v>
      </c>
      <c r="O6975" s="3">
        <f>+Tabella2026[[#This Row],[DIFFERENZA REDDITO INFERIORE ALLA MEDIA DALLA MEDIA]]*Tabella2026[[#This Row],[POP_2024]]</f>
        <v>335587.42768002365</v>
      </c>
      <c r="P6975" s="3">
        <f>+Tabella2026[[#This Row],[POPOLAZIONE PER DIFFERENZA ]]/SUM(Tabella2026[[POPOLAZIONE PER DIFFERENZA ]])</f>
        <v>2.9772716061373231E-6</v>
      </c>
      <c r="Q6975" s="3">
        <f>+Tabella2026[[#This Row],[INCIDENZA POPOLAZIONE PER DIFFERENZA]]*(PLAFOND-SUM(Tabella2026[CONTRIBUTO SULLA BASE DELLA POPOLAZIONE]))</f>
        <v>876.50652789312687</v>
      </c>
      <c r="R6975" s="3">
        <f>+Tabella2026[[#This Row],[CONTRIBUTO SULLA BASE DELLA POPOLAZIONE]]+Tabella2026[[#This Row],[CONTRIBUTO SULLA BASE DEL REDDITO]]</f>
        <v>3403.7760568777148</v>
      </c>
      <c r="S6975" s="3">
        <f>+Tabella2026[[#This Row],[CONTRIBUTO TOTALE]]/(PLAFOND/N_TESSERE)</f>
        <v>6.8075521137554293</v>
      </c>
      <c r="T6975" s="3">
        <f>+MAX(CEILING(Tabella2026[[#This Row],[preDEF1]],1),1)</f>
        <v>7</v>
      </c>
      <c r="U6975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975" s="21">
        <f>+Tabella2026[[#This Row],[DEF - n. card]]*(PLAFOND/N_TESSERE)</f>
        <v>3500</v>
      </c>
      <c r="W6975" s="18"/>
    </row>
    <row r="6976" spans="2:23" x14ac:dyDescent="0.25">
      <c r="B6976" s="1" t="s">
        <v>13838</v>
      </c>
      <c r="C6976" s="2">
        <v>76087</v>
      </c>
      <c r="D6976" s="1" t="s">
        <v>13839</v>
      </c>
      <c r="E6976" s="1" t="s">
        <v>213</v>
      </c>
      <c r="F6976" s="1" t="s">
        <v>212</v>
      </c>
      <c r="G6976" s="1" t="s">
        <v>11807</v>
      </c>
      <c r="H6976" s="1" t="s">
        <v>15836</v>
      </c>
      <c r="I6976" s="5">
        <v>506</v>
      </c>
      <c r="J6976" s="5">
        <v>5503489</v>
      </c>
      <c r="K6976" s="3">
        <f>+Tabella2026[[#This Row],[POP_2024]]/SUM(Tabella2026[POP_2024])</f>
        <v>8.584497171730525E-6</v>
      </c>
      <c r="L6976" s="3">
        <f>+Tabella2026[[#This Row],[INCIDENZA POPOLAZIONE]]*(PLAFOND/2)</f>
        <v>2527.2695289845879</v>
      </c>
      <c r="M6976" s="3">
        <f>+IFERROR(Tabella2026[[#This Row],[reddito_2024]]/Tabella2026[[#This Row],[POP_2024]],"")</f>
        <v>10876.4604743083</v>
      </c>
      <c r="N6976" s="3">
        <f>+IF(Tabella2026[[#This Row],[REDDITO COMPLESSIVO PROCAPITE]]&lt;media_aggr_reddito_pc,(media_aggr_reddito_pc-Tabella2026[[#This Row],[REDDITO COMPLESSIVO PROCAPITE]]),0)</f>
        <v>6948.605588300441</v>
      </c>
      <c r="O6976" s="3">
        <f>+Tabella2026[[#This Row],[DIFFERENZA REDDITO INFERIORE ALLA MEDIA DALLA MEDIA]]*Tabella2026[[#This Row],[POP_2024]]</f>
        <v>3515994.427680023</v>
      </c>
      <c r="P6976" s="3">
        <f>+Tabella2026[[#This Row],[POPOLAZIONE PER DIFFERENZA ]]/SUM(Tabella2026[[POPOLAZIONE PER DIFFERENZA ]])</f>
        <v>3.1193273387017015E-5</v>
      </c>
      <c r="Q6976" s="3">
        <f>+Tabella2026[[#This Row],[INCIDENZA POPOLAZIONE PER DIFFERENZA]]*(PLAFOND-SUM(Tabella2026[CONTRIBUTO SULLA BASE DELLA POPOLAZIONE]))</f>
        <v>9183.2762901828064</v>
      </c>
      <c r="R6976" s="3">
        <f>+Tabella2026[[#This Row],[CONTRIBUTO SULLA BASE DELLA POPOLAZIONE]]+Tabella2026[[#This Row],[CONTRIBUTO SULLA BASE DEL REDDITO]]</f>
        <v>11710.545819167393</v>
      </c>
      <c r="S6976" s="3">
        <f>+Tabella2026[[#This Row],[CONTRIBUTO TOTALE]]/(PLAFOND/N_TESSERE)</f>
        <v>23.421091638334786</v>
      </c>
      <c r="T6976" s="3">
        <f>+MAX(CEILING(Tabella2026[[#This Row],[preDEF1]],1),1)</f>
        <v>24</v>
      </c>
      <c r="U6976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976" s="21">
        <f>+Tabella2026[[#This Row],[DEF - n. card]]*(PLAFOND/N_TESSERE)</f>
        <v>12000</v>
      </c>
      <c r="W6976" s="18"/>
    </row>
    <row r="6977" spans="2:23" x14ac:dyDescent="0.25">
      <c r="B6977" s="1" t="s">
        <v>14043</v>
      </c>
      <c r="C6977" s="2">
        <v>30088</v>
      </c>
      <c r="D6977" s="1" t="s">
        <v>14044</v>
      </c>
      <c r="E6977" s="1" t="s">
        <v>48</v>
      </c>
      <c r="F6977" s="1" t="s">
        <v>120</v>
      </c>
      <c r="G6977" s="1" t="s">
        <v>11807</v>
      </c>
      <c r="H6977" s="1" t="s">
        <v>15835</v>
      </c>
      <c r="I6977" s="5">
        <v>505</v>
      </c>
      <c r="J6977" s="5">
        <v>8793192</v>
      </c>
      <c r="K6977" s="3">
        <f>+Tabella2026[[#This Row],[POP_2024]]/SUM(Tabella2026[POP_2024])</f>
        <v>8.567531762300227E-6</v>
      </c>
      <c r="L6977" s="3">
        <f>+Tabella2026[[#This Row],[INCIDENZA POPOLAZIONE]]*(PLAFOND/2)</f>
        <v>2522.2749251723649</v>
      </c>
      <c r="M6977" s="3">
        <f>+IFERROR(Tabella2026[[#This Row],[reddito_2024]]/Tabella2026[[#This Row],[POP_2024]],"")</f>
        <v>17412.261386138613</v>
      </c>
      <c r="N6977" s="3">
        <f>+IF(Tabella2026[[#This Row],[REDDITO COMPLESSIVO PROCAPITE]]&lt;media_aggr_reddito_pc,(media_aggr_reddito_pc-Tabella2026[[#This Row],[REDDITO COMPLESSIVO PROCAPITE]]),0)</f>
        <v>412.80467647012847</v>
      </c>
      <c r="O6977" s="3">
        <f>+Tabella2026[[#This Row],[DIFFERENZA REDDITO INFERIORE ALLA MEDIA DALLA MEDIA]]*Tabella2026[[#This Row],[POP_2024]]</f>
        <v>208466.36161741486</v>
      </c>
      <c r="P6977" s="3">
        <f>+Tabella2026[[#This Row],[POPOLAZIONE PER DIFFERENZA ]]/SUM(Tabella2026[[POPOLAZIONE PER DIFFERENZA ]])</f>
        <v>1.8494762559164564E-6</v>
      </c>
      <c r="Q6977" s="3">
        <f>+Tabella2026[[#This Row],[INCIDENZA POPOLAZIONE PER DIFFERENZA]]*(PLAFOND-SUM(Tabella2026[CONTRIBUTO SULLA BASE DELLA POPOLAZIONE]))</f>
        <v>544.48442263461504</v>
      </c>
      <c r="R6977" s="3">
        <f>+Tabella2026[[#This Row],[CONTRIBUTO SULLA BASE DELLA POPOLAZIONE]]+Tabella2026[[#This Row],[CONTRIBUTO SULLA BASE DEL REDDITO]]</f>
        <v>3066.7593478069798</v>
      </c>
      <c r="S6977" s="3">
        <f>+Tabella2026[[#This Row],[CONTRIBUTO TOTALE]]/(PLAFOND/N_TESSERE)</f>
        <v>6.1335186956139598</v>
      </c>
      <c r="T6977" s="3">
        <f>+MAX(CEILING(Tabella2026[[#This Row],[preDEF1]],1),1)</f>
        <v>7</v>
      </c>
      <c r="U6977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977" s="21">
        <f>+Tabella2026[[#This Row],[DEF - n. card]]*(PLAFOND/N_TESSERE)</f>
        <v>3500</v>
      </c>
      <c r="W6977" s="18"/>
    </row>
    <row r="6978" spans="2:23" x14ac:dyDescent="0.25">
      <c r="B6978" s="1" t="s">
        <v>14029</v>
      </c>
      <c r="C6978" s="2">
        <v>4250</v>
      </c>
      <c r="D6978" s="1" t="s">
        <v>14030</v>
      </c>
      <c r="E6978" s="1" t="s">
        <v>18</v>
      </c>
      <c r="F6978" s="1" t="s">
        <v>263</v>
      </c>
      <c r="G6978" s="1" t="s">
        <v>11807</v>
      </c>
      <c r="H6978" s="1" t="s">
        <v>15835</v>
      </c>
      <c r="I6978" s="5">
        <v>504</v>
      </c>
      <c r="J6978" s="5">
        <v>7562455</v>
      </c>
      <c r="K6978" s="3">
        <f>+Tabella2026[[#This Row],[POP_2024]]/SUM(Tabella2026[POP_2024])</f>
        <v>8.5505663528699289E-6</v>
      </c>
      <c r="L6978" s="3">
        <f>+Tabella2026[[#This Row],[INCIDENZA POPOLAZIONE]]*(PLAFOND/2)</f>
        <v>2517.2803213601424</v>
      </c>
      <c r="M6978" s="3">
        <f>+IFERROR(Tabella2026[[#This Row],[reddito_2024]]/Tabella2026[[#This Row],[POP_2024]],"")</f>
        <v>15004.871031746032</v>
      </c>
      <c r="N6978" s="3">
        <f>+IF(Tabella2026[[#This Row],[REDDITO COMPLESSIVO PROCAPITE]]&lt;media_aggr_reddito_pc,(media_aggr_reddito_pc-Tabella2026[[#This Row],[REDDITO COMPLESSIVO PROCAPITE]]),0)</f>
        <v>2820.1950308627092</v>
      </c>
      <c r="O6978" s="3">
        <f>+Tabella2026[[#This Row],[DIFFERENZA REDDITO INFERIORE ALLA MEDIA DALLA MEDIA]]*Tabella2026[[#This Row],[POP_2024]]</f>
        <v>1421378.2955548055</v>
      </c>
      <c r="P6978" s="3">
        <f>+Tabella2026[[#This Row],[POPOLAZIONE PER DIFFERENZA ]]/SUM(Tabella2026[[POPOLAZIONE PER DIFFERENZA ]])</f>
        <v>1.2610213887303777E-5</v>
      </c>
      <c r="Q6978" s="3">
        <f>+Tabella2026[[#This Row],[INCIDENZA POPOLAZIONE PER DIFFERENZA]]*(PLAFOND-SUM(Tabella2026[CONTRIBUTO SULLA BASE DELLA POPOLAZIONE]))</f>
        <v>3712.4375107618316</v>
      </c>
      <c r="R6978" s="3">
        <f>+Tabella2026[[#This Row],[CONTRIBUTO SULLA BASE DELLA POPOLAZIONE]]+Tabella2026[[#This Row],[CONTRIBUTO SULLA BASE DEL REDDITO]]</f>
        <v>6229.7178321219744</v>
      </c>
      <c r="S6978" s="3">
        <f>+Tabella2026[[#This Row],[CONTRIBUTO TOTALE]]/(PLAFOND/N_TESSERE)</f>
        <v>12.45943566424395</v>
      </c>
      <c r="T6978" s="3">
        <f>+MAX(CEILING(Tabella2026[[#This Row],[preDEF1]],1),1)</f>
        <v>13</v>
      </c>
      <c r="U6978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978" s="21">
        <f>+Tabella2026[[#This Row],[DEF - n. card]]*(PLAFOND/N_TESSERE)</f>
        <v>6500</v>
      </c>
      <c r="W6978" s="18"/>
    </row>
    <row r="6979" spans="2:23" x14ac:dyDescent="0.25">
      <c r="B6979" s="1" t="s">
        <v>13755</v>
      </c>
      <c r="C6979" s="2">
        <v>57001</v>
      </c>
      <c r="D6979" s="1" t="s">
        <v>13756</v>
      </c>
      <c r="E6979" s="1" t="s">
        <v>8</v>
      </c>
      <c r="F6979" s="1" t="s">
        <v>377</v>
      </c>
      <c r="G6979" s="1" t="s">
        <v>11807</v>
      </c>
      <c r="H6979" s="1" t="s">
        <v>15834</v>
      </c>
      <c r="I6979" s="5">
        <v>503</v>
      </c>
      <c r="J6979" s="5">
        <v>6257411</v>
      </c>
      <c r="K6979" s="3">
        <f>+Tabella2026[[#This Row],[POP_2024]]/SUM(Tabella2026[POP_2024])</f>
        <v>8.5336009434396326E-6</v>
      </c>
      <c r="L6979" s="3">
        <f>+Tabella2026[[#This Row],[INCIDENZA POPOLAZIONE]]*(PLAFOND/2)</f>
        <v>2512.2857175479203</v>
      </c>
      <c r="M6979" s="3">
        <f>+IFERROR(Tabella2026[[#This Row],[reddito_2024]]/Tabella2026[[#This Row],[POP_2024]],"")</f>
        <v>12440.180914512923</v>
      </c>
      <c r="N6979" s="3">
        <f>+IF(Tabella2026[[#This Row],[REDDITO COMPLESSIVO PROCAPITE]]&lt;media_aggr_reddito_pc,(media_aggr_reddito_pc-Tabella2026[[#This Row],[REDDITO COMPLESSIVO PROCAPITE]]),0)</f>
        <v>5384.8851480958183</v>
      </c>
      <c r="O6979" s="3">
        <f>+Tabella2026[[#This Row],[DIFFERENZA REDDITO INFERIORE ALLA MEDIA DALLA MEDIA]]*Tabella2026[[#This Row],[POP_2024]]</f>
        <v>2708597.2294921968</v>
      </c>
      <c r="P6979" s="3">
        <f>+Tabella2026[[#This Row],[POPOLAZIONE PER DIFFERENZA ]]/SUM(Tabella2026[[POPOLAZIONE PER DIFFERENZA ]])</f>
        <v>2.4030189925703737E-5</v>
      </c>
      <c r="Q6979" s="3">
        <f>+Tabella2026[[#This Row],[INCIDENZA POPOLAZIONE PER DIFFERENZA]]*(PLAFOND-SUM(Tabella2026[CONTRIBUTO SULLA BASE DELLA POPOLAZIONE]))</f>
        <v>7074.469891484764</v>
      </c>
      <c r="R6979" s="3">
        <f>+Tabella2026[[#This Row],[CONTRIBUTO SULLA BASE DELLA POPOLAZIONE]]+Tabella2026[[#This Row],[CONTRIBUTO SULLA BASE DEL REDDITO]]</f>
        <v>9586.7556090326834</v>
      </c>
      <c r="S6979" s="3">
        <f>+Tabella2026[[#This Row],[CONTRIBUTO TOTALE]]/(PLAFOND/N_TESSERE)</f>
        <v>19.173511218065368</v>
      </c>
      <c r="T6979" s="3">
        <f>+MAX(CEILING(Tabella2026[[#This Row],[preDEF1]],1),1)</f>
        <v>20</v>
      </c>
      <c r="U6979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979" s="21">
        <f>+Tabella2026[[#This Row],[DEF - n. card]]*(PLAFOND/N_TESSERE)</f>
        <v>10000</v>
      </c>
      <c r="W6979" s="18"/>
    </row>
    <row r="6980" spans="2:23" x14ac:dyDescent="0.25">
      <c r="B6980" s="1" t="s">
        <v>14077</v>
      </c>
      <c r="C6980" s="2">
        <v>66105</v>
      </c>
      <c r="D6980" s="1" t="s">
        <v>14078</v>
      </c>
      <c r="E6980" s="1" t="s">
        <v>96</v>
      </c>
      <c r="F6980" s="1" t="s">
        <v>201</v>
      </c>
      <c r="G6980" s="1" t="s">
        <v>11807</v>
      </c>
      <c r="H6980" s="1" t="s">
        <v>15836</v>
      </c>
      <c r="I6980" s="5">
        <v>503</v>
      </c>
      <c r="J6980" s="5">
        <v>7527809</v>
      </c>
      <c r="K6980" s="3">
        <f>+Tabella2026[[#This Row],[POP_2024]]/SUM(Tabella2026[POP_2024])</f>
        <v>8.5336009434396326E-6</v>
      </c>
      <c r="L6980" s="3">
        <f>+Tabella2026[[#This Row],[INCIDENZA POPOLAZIONE]]*(PLAFOND/2)</f>
        <v>2512.2857175479203</v>
      </c>
      <c r="M6980" s="3">
        <f>+IFERROR(Tabella2026[[#This Row],[reddito_2024]]/Tabella2026[[#This Row],[POP_2024]],"")</f>
        <v>14965.823061630219</v>
      </c>
      <c r="N6980" s="3">
        <f>+IF(Tabella2026[[#This Row],[REDDITO COMPLESSIVO PROCAPITE]]&lt;media_aggr_reddito_pc,(media_aggr_reddito_pc-Tabella2026[[#This Row],[REDDITO COMPLESSIVO PROCAPITE]]),0)</f>
        <v>2859.2430009785221</v>
      </c>
      <c r="O6980" s="3">
        <f>+Tabella2026[[#This Row],[DIFFERENZA REDDITO INFERIORE ALLA MEDIA DALLA MEDIA]]*Tabella2026[[#This Row],[POP_2024]]</f>
        <v>1438199.2294921966</v>
      </c>
      <c r="P6980" s="3">
        <f>+Tabella2026[[#This Row],[POPOLAZIONE PER DIFFERENZA ]]/SUM(Tabella2026[[POPOLAZIONE PER DIFFERENZA ]])</f>
        <v>1.275944620314684E-5</v>
      </c>
      <c r="Q6980" s="3">
        <f>+Tabella2026[[#This Row],[INCIDENZA POPOLAZIONE PER DIFFERENZA]]*(PLAFOND-SUM(Tabella2026[CONTRIBUTO SULLA BASE DELLA POPOLAZIONE]))</f>
        <v>3756.3713926217924</v>
      </c>
      <c r="R6980" s="3">
        <f>+Tabella2026[[#This Row],[CONTRIBUTO SULLA BASE DELLA POPOLAZIONE]]+Tabella2026[[#This Row],[CONTRIBUTO SULLA BASE DEL REDDITO]]</f>
        <v>6268.6571101697127</v>
      </c>
      <c r="S6980" s="3">
        <f>+Tabella2026[[#This Row],[CONTRIBUTO TOTALE]]/(PLAFOND/N_TESSERE)</f>
        <v>12.537314220339425</v>
      </c>
      <c r="T6980" s="3">
        <f>+MAX(CEILING(Tabella2026[[#This Row],[preDEF1]],1),1)</f>
        <v>13</v>
      </c>
      <c r="U6980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980" s="21">
        <f>+Tabella2026[[#This Row],[DEF - n. card]]*(PLAFOND/N_TESSERE)</f>
        <v>6500</v>
      </c>
      <c r="W6980" s="18"/>
    </row>
    <row r="6981" spans="2:23" x14ac:dyDescent="0.25">
      <c r="B6981" s="1" t="s">
        <v>14049</v>
      </c>
      <c r="C6981" s="2">
        <v>25054</v>
      </c>
      <c r="D6981" s="1" t="s">
        <v>14050</v>
      </c>
      <c r="E6981" s="1" t="s">
        <v>38</v>
      </c>
      <c r="F6981" s="1" t="s">
        <v>514</v>
      </c>
      <c r="G6981" s="1" t="s">
        <v>11807</v>
      </c>
      <c r="H6981" s="1" t="s">
        <v>15835</v>
      </c>
      <c r="I6981" s="5">
        <v>502</v>
      </c>
      <c r="J6981" s="5">
        <v>12040883</v>
      </c>
      <c r="K6981" s="3">
        <f>+Tabella2026[[#This Row],[POP_2024]]/SUM(Tabella2026[POP_2024])</f>
        <v>8.5166355340093346E-6</v>
      </c>
      <c r="L6981" s="3">
        <f>+Tabella2026[[#This Row],[INCIDENZA POPOLAZIONE]]*(PLAFOND/2)</f>
        <v>2507.2911137356978</v>
      </c>
      <c r="M6981" s="3">
        <f>+IFERROR(Tabella2026[[#This Row],[reddito_2024]]/Tabella2026[[#This Row],[POP_2024]],"")</f>
        <v>23985.822709163345</v>
      </c>
      <c r="N6981" s="3">
        <f>+IF(Tabella2026[[#This Row],[REDDITO COMPLESSIVO PROCAPITE]]&lt;media_aggr_reddito_pc,(media_aggr_reddito_pc-Tabella2026[[#This Row],[REDDITO COMPLESSIVO PROCAPITE]]),0)</f>
        <v>0</v>
      </c>
      <c r="O6981" s="3">
        <f>+Tabella2026[[#This Row],[DIFFERENZA REDDITO INFERIORE ALLA MEDIA DALLA MEDIA]]*Tabella2026[[#This Row],[POP_2024]]</f>
        <v>0</v>
      </c>
      <c r="P6981" s="3">
        <f>+Tabella2026[[#This Row],[POPOLAZIONE PER DIFFERENZA ]]/SUM(Tabella2026[[POPOLAZIONE PER DIFFERENZA ]])</f>
        <v>0</v>
      </c>
      <c r="Q6981" s="3">
        <f>+Tabella2026[[#This Row],[INCIDENZA POPOLAZIONE PER DIFFERENZA]]*(PLAFOND-SUM(Tabella2026[CONTRIBUTO SULLA BASE DELLA POPOLAZIONE]))</f>
        <v>0</v>
      </c>
      <c r="R6981" s="3">
        <f>+Tabella2026[[#This Row],[CONTRIBUTO SULLA BASE DELLA POPOLAZIONE]]+Tabella2026[[#This Row],[CONTRIBUTO SULLA BASE DEL REDDITO]]</f>
        <v>2507.2911137356978</v>
      </c>
      <c r="S6981" s="3">
        <f>+Tabella2026[[#This Row],[CONTRIBUTO TOTALE]]/(PLAFOND/N_TESSERE)</f>
        <v>5.0145822274713954</v>
      </c>
      <c r="T6981" s="3">
        <f>+MAX(CEILING(Tabella2026[[#This Row],[preDEF1]],1),1)</f>
        <v>6</v>
      </c>
      <c r="U698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81" s="21">
        <f>+Tabella2026[[#This Row],[DEF - n. card]]*(PLAFOND/N_TESSERE)</f>
        <v>3000</v>
      </c>
      <c r="W6981" s="18"/>
    </row>
    <row r="6982" spans="2:23" x14ac:dyDescent="0.25">
      <c r="B6982" s="1" t="s">
        <v>13971</v>
      </c>
      <c r="C6982" s="2">
        <v>46008</v>
      </c>
      <c r="D6982" s="1" t="s">
        <v>13972</v>
      </c>
      <c r="E6982" s="1" t="s">
        <v>30</v>
      </c>
      <c r="F6982" s="1" t="s">
        <v>142</v>
      </c>
      <c r="G6982" s="1" t="s">
        <v>11807</v>
      </c>
      <c r="H6982" s="1" t="s">
        <v>15834</v>
      </c>
      <c r="I6982" s="5">
        <v>500</v>
      </c>
      <c r="J6982" s="5">
        <v>6761682</v>
      </c>
      <c r="K6982" s="3">
        <f>+Tabella2026[[#This Row],[POP_2024]]/SUM(Tabella2026[POP_2024])</f>
        <v>8.4827047151487402E-6</v>
      </c>
      <c r="L6982" s="3">
        <f>+Tabella2026[[#This Row],[INCIDENZA POPOLAZIONE]]*(PLAFOND/2)</f>
        <v>2497.3019061112527</v>
      </c>
      <c r="M6982" s="3">
        <f>+IFERROR(Tabella2026[[#This Row],[reddito_2024]]/Tabella2026[[#This Row],[POP_2024]],"")</f>
        <v>13523.364</v>
      </c>
      <c r="N6982" s="3">
        <f>+IF(Tabella2026[[#This Row],[REDDITO COMPLESSIVO PROCAPITE]]&lt;media_aggr_reddito_pc,(media_aggr_reddito_pc-Tabella2026[[#This Row],[REDDITO COMPLESSIVO PROCAPITE]]),0)</f>
        <v>4301.7020626087415</v>
      </c>
      <c r="O6982" s="3">
        <f>+Tabella2026[[#This Row],[DIFFERENZA REDDITO INFERIORE ALLA MEDIA DALLA MEDIA]]*Tabella2026[[#This Row],[POP_2024]]</f>
        <v>2150851.0313043706</v>
      </c>
      <c r="P6982" s="3">
        <f>+Tabella2026[[#This Row],[POPOLAZIONE PER DIFFERENZA ]]/SUM(Tabella2026[[POPOLAZIONE PER DIFFERENZA ]])</f>
        <v>1.9081965462184892E-5</v>
      </c>
      <c r="Q6982" s="3">
        <f>+Tabella2026[[#This Row],[INCIDENZA POPOLAZIONE PER DIFFERENZA]]*(PLAFOND-SUM(Tabella2026[CONTRIBUTO SULLA BASE DELLA POPOLAZIONE]))</f>
        <v>5617.7163205931583</v>
      </c>
      <c r="R6982" s="3">
        <f>+Tabella2026[[#This Row],[CONTRIBUTO SULLA BASE DELLA POPOLAZIONE]]+Tabella2026[[#This Row],[CONTRIBUTO SULLA BASE DEL REDDITO]]</f>
        <v>8115.0182267044111</v>
      </c>
      <c r="S6982" s="3">
        <f>+Tabella2026[[#This Row],[CONTRIBUTO TOTALE]]/(PLAFOND/N_TESSERE)</f>
        <v>16.230036453408822</v>
      </c>
      <c r="T6982" s="3">
        <f>+MAX(CEILING(Tabella2026[[#This Row],[preDEF1]],1),1)</f>
        <v>17</v>
      </c>
      <c r="U6982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982" s="21">
        <f>+Tabella2026[[#This Row],[DEF - n. card]]*(PLAFOND/N_TESSERE)</f>
        <v>8500</v>
      </c>
      <c r="W6982" s="18"/>
    </row>
    <row r="6983" spans="2:23" x14ac:dyDescent="0.25">
      <c r="B6983" s="1" t="s">
        <v>13854</v>
      </c>
      <c r="C6983" s="2">
        <v>69011</v>
      </c>
      <c r="D6983" s="1" t="s">
        <v>13855</v>
      </c>
      <c r="E6983" s="1" t="s">
        <v>96</v>
      </c>
      <c r="F6983" s="1" t="s">
        <v>328</v>
      </c>
      <c r="G6983" s="1" t="s">
        <v>11807</v>
      </c>
      <c r="H6983" s="1" t="s">
        <v>15836</v>
      </c>
      <c r="I6983" s="5">
        <v>500</v>
      </c>
      <c r="J6983" s="5">
        <v>5858495</v>
      </c>
      <c r="K6983" s="3">
        <f>+Tabella2026[[#This Row],[POP_2024]]/SUM(Tabella2026[POP_2024])</f>
        <v>8.4827047151487402E-6</v>
      </c>
      <c r="L6983" s="3">
        <f>+Tabella2026[[#This Row],[INCIDENZA POPOLAZIONE]]*(PLAFOND/2)</f>
        <v>2497.3019061112527</v>
      </c>
      <c r="M6983" s="3">
        <f>+IFERROR(Tabella2026[[#This Row],[reddito_2024]]/Tabella2026[[#This Row],[POP_2024]],"")</f>
        <v>11716.99</v>
      </c>
      <c r="N6983" s="3">
        <f>+IF(Tabella2026[[#This Row],[REDDITO COMPLESSIVO PROCAPITE]]&lt;media_aggr_reddito_pc,(media_aggr_reddito_pc-Tabella2026[[#This Row],[REDDITO COMPLESSIVO PROCAPITE]]),0)</f>
        <v>6108.0760626087413</v>
      </c>
      <c r="O6983" s="3">
        <f>+Tabella2026[[#This Row],[DIFFERENZA REDDITO INFERIORE ALLA MEDIA DALLA MEDIA]]*Tabella2026[[#This Row],[POP_2024]]</f>
        <v>3054038.0313043706</v>
      </c>
      <c r="P6983" s="3">
        <f>+Tabella2026[[#This Row],[POPOLAZIONE PER DIFFERENZA ]]/SUM(Tabella2026[[POPOLAZIONE PER DIFFERENZA ]])</f>
        <v>2.7094878903913385E-5</v>
      </c>
      <c r="Q6983" s="3">
        <f>+Tabella2026[[#This Row],[INCIDENZA POPOLAZIONE PER DIFFERENZA]]*(PLAFOND-SUM(Tabella2026[CONTRIBUTO SULLA BASE DELLA POPOLAZIONE]))</f>
        <v>7976.7120281529551</v>
      </c>
      <c r="R6983" s="3">
        <f>+Tabella2026[[#This Row],[CONTRIBUTO SULLA BASE DELLA POPOLAZIONE]]+Tabella2026[[#This Row],[CONTRIBUTO SULLA BASE DEL REDDITO]]</f>
        <v>10474.013934264207</v>
      </c>
      <c r="S6983" s="3">
        <f>+Tabella2026[[#This Row],[CONTRIBUTO TOTALE]]/(PLAFOND/N_TESSERE)</f>
        <v>20.948027868528413</v>
      </c>
      <c r="T6983" s="3">
        <f>+MAX(CEILING(Tabella2026[[#This Row],[preDEF1]],1),1)</f>
        <v>21</v>
      </c>
      <c r="U6983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983" s="21">
        <f>+Tabella2026[[#This Row],[DEF - n. card]]*(PLAFOND/N_TESSERE)</f>
        <v>10500</v>
      </c>
      <c r="W6983" s="18"/>
    </row>
    <row r="6984" spans="2:23" x14ac:dyDescent="0.25">
      <c r="B6984" s="1" t="s">
        <v>13959</v>
      </c>
      <c r="C6984" s="2">
        <v>65128</v>
      </c>
      <c r="D6984" s="1" t="s">
        <v>13960</v>
      </c>
      <c r="E6984" s="1" t="s">
        <v>15</v>
      </c>
      <c r="F6984" s="1" t="s">
        <v>82</v>
      </c>
      <c r="G6984" s="1" t="s">
        <v>11807</v>
      </c>
      <c r="H6984" s="1" t="s">
        <v>15836</v>
      </c>
      <c r="I6984" s="5">
        <v>500</v>
      </c>
      <c r="J6984" s="5">
        <v>6247034</v>
      </c>
      <c r="K6984" s="3">
        <f>+Tabella2026[[#This Row],[POP_2024]]/SUM(Tabella2026[POP_2024])</f>
        <v>8.4827047151487402E-6</v>
      </c>
      <c r="L6984" s="3">
        <f>+Tabella2026[[#This Row],[INCIDENZA POPOLAZIONE]]*(PLAFOND/2)</f>
        <v>2497.3019061112527</v>
      </c>
      <c r="M6984" s="3">
        <f>+IFERROR(Tabella2026[[#This Row],[reddito_2024]]/Tabella2026[[#This Row],[POP_2024]],"")</f>
        <v>12494.067999999999</v>
      </c>
      <c r="N6984" s="3">
        <f>+IF(Tabella2026[[#This Row],[REDDITO COMPLESSIVO PROCAPITE]]&lt;media_aggr_reddito_pc,(media_aggr_reddito_pc-Tabella2026[[#This Row],[REDDITO COMPLESSIVO PROCAPITE]]),0)</f>
        <v>5330.9980626087417</v>
      </c>
      <c r="O6984" s="3">
        <f>+Tabella2026[[#This Row],[DIFFERENZA REDDITO INFERIORE ALLA MEDIA DALLA MEDIA]]*Tabella2026[[#This Row],[POP_2024]]</f>
        <v>2665499.0313043711</v>
      </c>
      <c r="P6984" s="3">
        <f>+Tabella2026[[#This Row],[POPOLAZIONE PER DIFFERENZA ]]/SUM(Tabella2026[[POPOLAZIONE PER DIFFERENZA ]])</f>
        <v>2.3647830423658748E-5</v>
      </c>
      <c r="Q6984" s="3">
        <f>+Tabella2026[[#This Row],[INCIDENZA POPOLAZIONE PER DIFFERENZA]]*(PLAFOND-SUM(Tabella2026[CONTRIBUTO SULLA BASE DELLA POPOLAZIONE]))</f>
        <v>6961.9035408523459</v>
      </c>
      <c r="R6984" s="3">
        <f>+Tabella2026[[#This Row],[CONTRIBUTO SULLA BASE DELLA POPOLAZIONE]]+Tabella2026[[#This Row],[CONTRIBUTO SULLA BASE DEL REDDITO]]</f>
        <v>9459.2054469635987</v>
      </c>
      <c r="S6984" s="3">
        <f>+Tabella2026[[#This Row],[CONTRIBUTO TOTALE]]/(PLAFOND/N_TESSERE)</f>
        <v>18.918410893927199</v>
      </c>
      <c r="T6984" s="3">
        <f>+MAX(CEILING(Tabella2026[[#This Row],[preDEF1]],1),1)</f>
        <v>19</v>
      </c>
      <c r="U6984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984" s="21">
        <f>+Tabella2026[[#This Row],[DEF - n. card]]*(PLAFOND/N_TESSERE)</f>
        <v>9500</v>
      </c>
      <c r="W6984" s="18"/>
    </row>
    <row r="6985" spans="2:23" x14ac:dyDescent="0.25">
      <c r="B6985" s="1" t="s">
        <v>13947</v>
      </c>
      <c r="C6985" s="2">
        <v>30040</v>
      </c>
      <c r="D6985" s="1" t="s">
        <v>13948</v>
      </c>
      <c r="E6985" s="1" t="s">
        <v>48</v>
      </c>
      <c r="F6985" s="1" t="s">
        <v>120</v>
      </c>
      <c r="G6985" s="1" t="s">
        <v>11807</v>
      </c>
      <c r="H6985" s="1" t="s">
        <v>15835</v>
      </c>
      <c r="I6985" s="5">
        <v>499</v>
      </c>
      <c r="J6985" s="5">
        <v>9023433</v>
      </c>
      <c r="K6985" s="3">
        <f>+Tabella2026[[#This Row],[POP_2024]]/SUM(Tabella2026[POP_2024])</f>
        <v>8.4657393057184422E-6</v>
      </c>
      <c r="L6985" s="3">
        <f>+Tabella2026[[#This Row],[INCIDENZA POPOLAZIONE]]*(PLAFOND/2)</f>
        <v>2492.3073022990302</v>
      </c>
      <c r="M6985" s="3">
        <f>+IFERROR(Tabella2026[[#This Row],[reddito_2024]]/Tabella2026[[#This Row],[POP_2024]],"")</f>
        <v>18083.032064128256</v>
      </c>
      <c r="N6985" s="3">
        <f>+IF(Tabella2026[[#This Row],[REDDITO COMPLESSIVO PROCAPITE]]&lt;media_aggr_reddito_pc,(media_aggr_reddito_pc-Tabella2026[[#This Row],[REDDITO COMPLESSIVO PROCAPITE]]),0)</f>
        <v>0</v>
      </c>
      <c r="O6985" s="3">
        <f>+Tabella2026[[#This Row],[DIFFERENZA REDDITO INFERIORE ALLA MEDIA DALLA MEDIA]]*Tabella2026[[#This Row],[POP_2024]]</f>
        <v>0</v>
      </c>
      <c r="P6985" s="3">
        <f>+Tabella2026[[#This Row],[POPOLAZIONE PER DIFFERENZA ]]/SUM(Tabella2026[[POPOLAZIONE PER DIFFERENZA ]])</f>
        <v>0</v>
      </c>
      <c r="Q6985" s="3">
        <f>+Tabella2026[[#This Row],[INCIDENZA POPOLAZIONE PER DIFFERENZA]]*(PLAFOND-SUM(Tabella2026[CONTRIBUTO SULLA BASE DELLA POPOLAZIONE]))</f>
        <v>0</v>
      </c>
      <c r="R6985" s="3">
        <f>+Tabella2026[[#This Row],[CONTRIBUTO SULLA BASE DELLA POPOLAZIONE]]+Tabella2026[[#This Row],[CONTRIBUTO SULLA BASE DEL REDDITO]]</f>
        <v>2492.3073022990302</v>
      </c>
      <c r="S6985" s="3">
        <f>+Tabella2026[[#This Row],[CONTRIBUTO TOTALE]]/(PLAFOND/N_TESSERE)</f>
        <v>4.9846146045980602</v>
      </c>
      <c r="T6985" s="3">
        <f>+MAX(CEILING(Tabella2026[[#This Row],[preDEF1]],1),1)</f>
        <v>5</v>
      </c>
      <c r="U6985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6985" s="21">
        <f>+Tabella2026[[#This Row],[DEF - n. card]]*(PLAFOND/N_TESSERE)</f>
        <v>2500</v>
      </c>
      <c r="W6985" s="18"/>
    </row>
    <row r="6986" spans="2:23" x14ac:dyDescent="0.25">
      <c r="B6986" s="1" t="s">
        <v>13892</v>
      </c>
      <c r="C6986" s="2">
        <v>1185</v>
      </c>
      <c r="D6986" s="1" t="s">
        <v>13893</v>
      </c>
      <c r="E6986" s="1" t="s">
        <v>18</v>
      </c>
      <c r="F6986" s="1" t="s">
        <v>17</v>
      </c>
      <c r="G6986" s="1" t="s">
        <v>11807</v>
      </c>
      <c r="H6986" s="1" t="s">
        <v>15835</v>
      </c>
      <c r="I6986" s="5">
        <v>499</v>
      </c>
      <c r="J6986" s="5">
        <v>8984612</v>
      </c>
      <c r="K6986" s="3">
        <f>+Tabella2026[[#This Row],[POP_2024]]/SUM(Tabella2026[POP_2024])</f>
        <v>8.4657393057184422E-6</v>
      </c>
      <c r="L6986" s="3">
        <f>+Tabella2026[[#This Row],[INCIDENZA POPOLAZIONE]]*(PLAFOND/2)</f>
        <v>2492.3073022990302</v>
      </c>
      <c r="M6986" s="3">
        <f>+IFERROR(Tabella2026[[#This Row],[reddito_2024]]/Tabella2026[[#This Row],[POP_2024]],"")</f>
        <v>18005.234468937877</v>
      </c>
      <c r="N6986" s="3">
        <f>+IF(Tabella2026[[#This Row],[REDDITO COMPLESSIVO PROCAPITE]]&lt;media_aggr_reddito_pc,(media_aggr_reddito_pc-Tabella2026[[#This Row],[REDDITO COMPLESSIVO PROCAPITE]]),0)</f>
        <v>0</v>
      </c>
      <c r="O6986" s="3">
        <f>+Tabella2026[[#This Row],[DIFFERENZA REDDITO INFERIORE ALLA MEDIA DALLA MEDIA]]*Tabella2026[[#This Row],[POP_2024]]</f>
        <v>0</v>
      </c>
      <c r="P6986" s="3">
        <f>+Tabella2026[[#This Row],[POPOLAZIONE PER DIFFERENZA ]]/SUM(Tabella2026[[POPOLAZIONE PER DIFFERENZA ]])</f>
        <v>0</v>
      </c>
      <c r="Q6986" s="3">
        <f>+Tabella2026[[#This Row],[INCIDENZA POPOLAZIONE PER DIFFERENZA]]*(PLAFOND-SUM(Tabella2026[CONTRIBUTO SULLA BASE DELLA POPOLAZIONE]))</f>
        <v>0</v>
      </c>
      <c r="R6986" s="3">
        <f>+Tabella2026[[#This Row],[CONTRIBUTO SULLA BASE DELLA POPOLAZIONE]]+Tabella2026[[#This Row],[CONTRIBUTO SULLA BASE DEL REDDITO]]</f>
        <v>2492.3073022990302</v>
      </c>
      <c r="S6986" s="3">
        <f>+Tabella2026[[#This Row],[CONTRIBUTO TOTALE]]/(PLAFOND/N_TESSERE)</f>
        <v>4.9846146045980602</v>
      </c>
      <c r="T6986" s="3">
        <f>+MAX(CEILING(Tabella2026[[#This Row],[preDEF1]],1),1)</f>
        <v>5</v>
      </c>
      <c r="U6986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6986" s="21">
        <f>+Tabella2026[[#This Row],[DEF - n. card]]*(PLAFOND/N_TESSERE)</f>
        <v>2500</v>
      </c>
      <c r="W6986" s="18"/>
    </row>
    <row r="6987" spans="2:23" x14ac:dyDescent="0.25">
      <c r="B6987" s="1" t="s">
        <v>13915</v>
      </c>
      <c r="C6987" s="2">
        <v>5084</v>
      </c>
      <c r="D6987" s="1" t="s">
        <v>13916</v>
      </c>
      <c r="E6987" s="1" t="s">
        <v>18</v>
      </c>
      <c r="F6987" s="1" t="s">
        <v>182</v>
      </c>
      <c r="G6987" s="1" t="s">
        <v>11807</v>
      </c>
      <c r="H6987" s="1" t="s">
        <v>15835</v>
      </c>
      <c r="I6987" s="5">
        <v>499</v>
      </c>
      <c r="J6987" s="5">
        <v>8244797</v>
      </c>
      <c r="K6987" s="3">
        <f>+Tabella2026[[#This Row],[POP_2024]]/SUM(Tabella2026[POP_2024])</f>
        <v>8.4657393057184422E-6</v>
      </c>
      <c r="L6987" s="3">
        <f>+Tabella2026[[#This Row],[INCIDENZA POPOLAZIONE]]*(PLAFOND/2)</f>
        <v>2492.3073022990302</v>
      </c>
      <c r="M6987" s="3">
        <f>+IFERROR(Tabella2026[[#This Row],[reddito_2024]]/Tabella2026[[#This Row],[POP_2024]],"")</f>
        <v>16522.639278557115</v>
      </c>
      <c r="N6987" s="3">
        <f>+IF(Tabella2026[[#This Row],[REDDITO COMPLESSIVO PROCAPITE]]&lt;media_aggr_reddito_pc,(media_aggr_reddito_pc-Tabella2026[[#This Row],[REDDITO COMPLESSIVO PROCAPITE]]),0)</f>
        <v>1302.4267840516259</v>
      </c>
      <c r="O6987" s="3">
        <f>+Tabella2026[[#This Row],[DIFFERENZA REDDITO INFERIORE ALLA MEDIA DALLA MEDIA]]*Tabella2026[[#This Row],[POP_2024]]</f>
        <v>649910.9652417613</v>
      </c>
      <c r="P6987" s="3">
        <f>+Tabella2026[[#This Row],[POPOLAZIONE PER DIFFERENZA ]]/SUM(Tabella2026[[POPOLAZIONE PER DIFFERENZA ]])</f>
        <v>5.7658937842467276E-6</v>
      </c>
      <c r="Q6987" s="3">
        <f>+Tabella2026[[#This Row],[INCIDENZA POPOLAZIONE PER DIFFERENZA]]*(PLAFOND-SUM(Tabella2026[CONTRIBUTO SULLA BASE DELLA POPOLAZIONE]))</f>
        <v>1697.4748056619053</v>
      </c>
      <c r="R6987" s="3">
        <f>+Tabella2026[[#This Row],[CONTRIBUTO SULLA BASE DELLA POPOLAZIONE]]+Tabella2026[[#This Row],[CONTRIBUTO SULLA BASE DEL REDDITO]]</f>
        <v>4189.7821079609357</v>
      </c>
      <c r="S6987" s="3">
        <f>+Tabella2026[[#This Row],[CONTRIBUTO TOTALE]]/(PLAFOND/N_TESSERE)</f>
        <v>8.3795642159218708</v>
      </c>
      <c r="T6987" s="3">
        <f>+MAX(CEILING(Tabella2026[[#This Row],[preDEF1]],1),1)</f>
        <v>9</v>
      </c>
      <c r="U6987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987" s="21">
        <f>+Tabella2026[[#This Row],[DEF - n. card]]*(PLAFOND/N_TESSERE)</f>
        <v>4500</v>
      </c>
      <c r="W6987" s="18"/>
    </row>
    <row r="6988" spans="2:23" x14ac:dyDescent="0.25">
      <c r="B6988" s="1" t="s">
        <v>13917</v>
      </c>
      <c r="C6988" s="2">
        <v>96086</v>
      </c>
      <c r="D6988" s="1" t="s">
        <v>13918</v>
      </c>
      <c r="E6988" s="1" t="s">
        <v>18</v>
      </c>
      <c r="F6988" s="1" t="s">
        <v>403</v>
      </c>
      <c r="G6988" s="1" t="s">
        <v>11807</v>
      </c>
      <c r="H6988" s="1" t="s">
        <v>15835</v>
      </c>
      <c r="I6988" s="5">
        <v>499</v>
      </c>
      <c r="J6988" s="5">
        <v>9336215</v>
      </c>
      <c r="K6988" s="3">
        <f>+Tabella2026[[#This Row],[POP_2024]]/SUM(Tabella2026[POP_2024])</f>
        <v>8.4657393057184422E-6</v>
      </c>
      <c r="L6988" s="3">
        <f>+Tabella2026[[#This Row],[INCIDENZA POPOLAZIONE]]*(PLAFOND/2)</f>
        <v>2492.3073022990302</v>
      </c>
      <c r="M6988" s="3">
        <f>+IFERROR(Tabella2026[[#This Row],[reddito_2024]]/Tabella2026[[#This Row],[POP_2024]],"")</f>
        <v>18709.849699398797</v>
      </c>
      <c r="N6988" s="3">
        <f>+IF(Tabella2026[[#This Row],[REDDITO COMPLESSIVO PROCAPITE]]&lt;media_aggr_reddito_pc,(media_aggr_reddito_pc-Tabella2026[[#This Row],[REDDITO COMPLESSIVO PROCAPITE]]),0)</f>
        <v>0</v>
      </c>
      <c r="O6988" s="3">
        <f>+Tabella2026[[#This Row],[DIFFERENZA REDDITO INFERIORE ALLA MEDIA DALLA MEDIA]]*Tabella2026[[#This Row],[POP_2024]]</f>
        <v>0</v>
      </c>
      <c r="P6988" s="3">
        <f>+Tabella2026[[#This Row],[POPOLAZIONE PER DIFFERENZA ]]/SUM(Tabella2026[[POPOLAZIONE PER DIFFERENZA ]])</f>
        <v>0</v>
      </c>
      <c r="Q6988" s="3">
        <f>+Tabella2026[[#This Row],[INCIDENZA POPOLAZIONE PER DIFFERENZA]]*(PLAFOND-SUM(Tabella2026[CONTRIBUTO SULLA BASE DELLA POPOLAZIONE]))</f>
        <v>0</v>
      </c>
      <c r="R6988" s="3">
        <f>+Tabella2026[[#This Row],[CONTRIBUTO SULLA BASE DELLA POPOLAZIONE]]+Tabella2026[[#This Row],[CONTRIBUTO SULLA BASE DEL REDDITO]]</f>
        <v>2492.3073022990302</v>
      </c>
      <c r="S6988" s="3">
        <f>+Tabella2026[[#This Row],[CONTRIBUTO TOTALE]]/(PLAFOND/N_TESSERE)</f>
        <v>4.9846146045980602</v>
      </c>
      <c r="T6988" s="3">
        <f>+MAX(CEILING(Tabella2026[[#This Row],[preDEF1]],1),1)</f>
        <v>5</v>
      </c>
      <c r="U698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6988" s="21">
        <f>+Tabella2026[[#This Row],[DEF - n. card]]*(PLAFOND/N_TESSERE)</f>
        <v>2500</v>
      </c>
      <c r="W6988" s="18"/>
    </row>
    <row r="6989" spans="2:23" x14ac:dyDescent="0.25">
      <c r="B6989" s="1" t="s">
        <v>14229</v>
      </c>
      <c r="C6989" s="2">
        <v>19024</v>
      </c>
      <c r="D6989" s="1" t="s">
        <v>14230</v>
      </c>
      <c r="E6989" s="1" t="s">
        <v>12</v>
      </c>
      <c r="F6989" s="1" t="s">
        <v>193</v>
      </c>
      <c r="G6989" s="1" t="s">
        <v>11807</v>
      </c>
      <c r="H6989" s="1" t="s">
        <v>15835</v>
      </c>
      <c r="I6989" s="5">
        <v>498</v>
      </c>
      <c r="J6989" s="5">
        <v>8024429</v>
      </c>
      <c r="K6989" s="3">
        <f>+Tabella2026[[#This Row],[POP_2024]]/SUM(Tabella2026[POP_2024])</f>
        <v>8.4487738962881442E-6</v>
      </c>
      <c r="L6989" s="3">
        <f>+Tabella2026[[#This Row],[INCIDENZA POPOLAZIONE]]*(PLAFOND/2)</f>
        <v>2487.3126984868072</v>
      </c>
      <c r="M6989" s="3">
        <f>+IFERROR(Tabella2026[[#This Row],[reddito_2024]]/Tabella2026[[#This Row],[POP_2024]],"")</f>
        <v>16113.311244979919</v>
      </c>
      <c r="N6989" s="3">
        <f>+IF(Tabella2026[[#This Row],[REDDITO COMPLESSIVO PROCAPITE]]&lt;media_aggr_reddito_pc,(media_aggr_reddito_pc-Tabella2026[[#This Row],[REDDITO COMPLESSIVO PROCAPITE]]),0)</f>
        <v>1711.7548176288219</v>
      </c>
      <c r="O6989" s="3">
        <f>+Tabella2026[[#This Row],[DIFFERENZA REDDITO INFERIORE ALLA MEDIA DALLA MEDIA]]*Tabella2026[[#This Row],[POP_2024]]</f>
        <v>852453.89917915326</v>
      </c>
      <c r="P6989" s="3">
        <f>+Tabella2026[[#This Row],[POPOLAZIONE PER DIFFERENZA ]]/SUM(Tabella2026[[POPOLAZIONE PER DIFFERENZA ]])</f>
        <v>7.562818449763453E-6</v>
      </c>
      <c r="Q6989" s="3">
        <f>+Tabella2026[[#This Row],[INCIDENZA POPOLAZIONE PER DIFFERENZA]]*(PLAFOND-SUM(Tabella2026[CONTRIBUTO SULLA BASE DELLA POPOLAZIONE]))</f>
        <v>2226.4880794965325</v>
      </c>
      <c r="R6989" s="3">
        <f>+Tabella2026[[#This Row],[CONTRIBUTO SULLA BASE DELLA POPOLAZIONE]]+Tabella2026[[#This Row],[CONTRIBUTO SULLA BASE DEL REDDITO]]</f>
        <v>4713.8007779833397</v>
      </c>
      <c r="S6989" s="3">
        <f>+Tabella2026[[#This Row],[CONTRIBUTO TOTALE]]/(PLAFOND/N_TESSERE)</f>
        <v>9.4276015559666799</v>
      </c>
      <c r="T6989" s="3">
        <f>+MAX(CEILING(Tabella2026[[#This Row],[preDEF1]],1),1)</f>
        <v>10</v>
      </c>
      <c r="U6989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989" s="21">
        <f>+Tabella2026[[#This Row],[DEF - n. card]]*(PLAFOND/N_TESSERE)</f>
        <v>5000</v>
      </c>
      <c r="W6989" s="18"/>
    </row>
    <row r="6990" spans="2:23" x14ac:dyDescent="0.25">
      <c r="B6990" s="1" t="s">
        <v>14081</v>
      </c>
      <c r="C6990" s="2">
        <v>30061</v>
      </c>
      <c r="D6990" s="1" t="s">
        <v>14082</v>
      </c>
      <c r="E6990" s="1" t="s">
        <v>48</v>
      </c>
      <c r="F6990" s="1" t="s">
        <v>120</v>
      </c>
      <c r="G6990" s="1" t="s">
        <v>11807</v>
      </c>
      <c r="H6990" s="1" t="s">
        <v>15835</v>
      </c>
      <c r="I6990" s="5">
        <v>498</v>
      </c>
      <c r="J6990" s="5">
        <v>8548093</v>
      </c>
      <c r="K6990" s="3">
        <f>+Tabella2026[[#This Row],[POP_2024]]/SUM(Tabella2026[POP_2024])</f>
        <v>8.4487738962881442E-6</v>
      </c>
      <c r="L6990" s="3">
        <f>+Tabella2026[[#This Row],[INCIDENZA POPOLAZIONE]]*(PLAFOND/2)</f>
        <v>2487.3126984868072</v>
      </c>
      <c r="M6990" s="3">
        <f>+IFERROR(Tabella2026[[#This Row],[reddito_2024]]/Tabella2026[[#This Row],[POP_2024]],"")</f>
        <v>17164.845381526105</v>
      </c>
      <c r="N6990" s="3">
        <f>+IF(Tabella2026[[#This Row],[REDDITO COMPLESSIVO PROCAPITE]]&lt;media_aggr_reddito_pc,(media_aggr_reddito_pc-Tabella2026[[#This Row],[REDDITO COMPLESSIVO PROCAPITE]]),0)</f>
        <v>660.22068108263556</v>
      </c>
      <c r="O6990" s="3">
        <f>+Tabella2026[[#This Row],[DIFFERENZA REDDITO INFERIORE ALLA MEDIA DALLA MEDIA]]*Tabella2026[[#This Row],[POP_2024]]</f>
        <v>328789.8991791525</v>
      </c>
      <c r="P6990" s="3">
        <f>+Tabella2026[[#This Row],[POPOLAZIONE PER DIFFERENZA ]]/SUM(Tabella2026[[POPOLAZIONE PER DIFFERENZA ]])</f>
        <v>2.9169651496724238E-6</v>
      </c>
      <c r="Q6990" s="3">
        <f>+Tabella2026[[#This Row],[INCIDENZA POPOLAZIONE PER DIFFERENZA]]*(PLAFOND-SUM(Tabella2026[CONTRIBUTO SULLA BASE DELLA POPOLAZIONE]))</f>
        <v>858.75235233970272</v>
      </c>
      <c r="R6990" s="3">
        <f>+Tabella2026[[#This Row],[CONTRIBUTO SULLA BASE DELLA POPOLAZIONE]]+Tabella2026[[#This Row],[CONTRIBUTO SULLA BASE DEL REDDITO]]</f>
        <v>3346.0650508265098</v>
      </c>
      <c r="S6990" s="3">
        <f>+Tabella2026[[#This Row],[CONTRIBUTO TOTALE]]/(PLAFOND/N_TESSERE)</f>
        <v>6.6921301016530199</v>
      </c>
      <c r="T6990" s="3">
        <f>+MAX(CEILING(Tabella2026[[#This Row],[preDEF1]],1),1)</f>
        <v>7</v>
      </c>
      <c r="U6990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990" s="21">
        <f>+Tabella2026[[#This Row],[DEF - n. card]]*(PLAFOND/N_TESSERE)</f>
        <v>3500</v>
      </c>
      <c r="W6990" s="18"/>
    </row>
    <row r="6991" spans="2:23" x14ac:dyDescent="0.25">
      <c r="B6991" s="1" t="s">
        <v>13929</v>
      </c>
      <c r="C6991" s="2">
        <v>18124</v>
      </c>
      <c r="D6991" s="1" t="s">
        <v>13930</v>
      </c>
      <c r="E6991" s="1" t="s">
        <v>12</v>
      </c>
      <c r="F6991" s="1" t="s">
        <v>195</v>
      </c>
      <c r="G6991" s="1" t="s">
        <v>11807</v>
      </c>
      <c r="H6991" s="1" t="s">
        <v>15835</v>
      </c>
      <c r="I6991" s="5">
        <v>498</v>
      </c>
      <c r="J6991" s="5">
        <v>9280655</v>
      </c>
      <c r="K6991" s="3">
        <f>+Tabella2026[[#This Row],[POP_2024]]/SUM(Tabella2026[POP_2024])</f>
        <v>8.4487738962881442E-6</v>
      </c>
      <c r="L6991" s="3">
        <f>+Tabella2026[[#This Row],[INCIDENZA POPOLAZIONE]]*(PLAFOND/2)</f>
        <v>2487.3126984868072</v>
      </c>
      <c r="M6991" s="3">
        <f>+IFERROR(Tabella2026[[#This Row],[reddito_2024]]/Tabella2026[[#This Row],[POP_2024]],"")</f>
        <v>18635.853413654619</v>
      </c>
      <c r="N6991" s="3">
        <f>+IF(Tabella2026[[#This Row],[REDDITO COMPLESSIVO PROCAPITE]]&lt;media_aggr_reddito_pc,(media_aggr_reddito_pc-Tabella2026[[#This Row],[REDDITO COMPLESSIVO PROCAPITE]]),0)</f>
        <v>0</v>
      </c>
      <c r="O6991" s="3">
        <f>+Tabella2026[[#This Row],[DIFFERENZA REDDITO INFERIORE ALLA MEDIA DALLA MEDIA]]*Tabella2026[[#This Row],[POP_2024]]</f>
        <v>0</v>
      </c>
      <c r="P6991" s="3">
        <f>+Tabella2026[[#This Row],[POPOLAZIONE PER DIFFERENZA ]]/SUM(Tabella2026[[POPOLAZIONE PER DIFFERENZA ]])</f>
        <v>0</v>
      </c>
      <c r="Q6991" s="3">
        <f>+Tabella2026[[#This Row],[INCIDENZA POPOLAZIONE PER DIFFERENZA]]*(PLAFOND-SUM(Tabella2026[CONTRIBUTO SULLA BASE DELLA POPOLAZIONE]))</f>
        <v>0</v>
      </c>
      <c r="R6991" s="3">
        <f>+Tabella2026[[#This Row],[CONTRIBUTO SULLA BASE DELLA POPOLAZIONE]]+Tabella2026[[#This Row],[CONTRIBUTO SULLA BASE DEL REDDITO]]</f>
        <v>2487.3126984868072</v>
      </c>
      <c r="S6991" s="3">
        <f>+Tabella2026[[#This Row],[CONTRIBUTO TOTALE]]/(PLAFOND/N_TESSERE)</f>
        <v>4.9746253969736145</v>
      </c>
      <c r="T6991" s="3">
        <f>+MAX(CEILING(Tabella2026[[#This Row],[preDEF1]],1),1)</f>
        <v>5</v>
      </c>
      <c r="U6991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6991" s="21">
        <f>+Tabella2026[[#This Row],[DEF - n. card]]*(PLAFOND/N_TESSERE)</f>
        <v>2500</v>
      </c>
      <c r="W6991" s="18"/>
    </row>
    <row r="6992" spans="2:23" x14ac:dyDescent="0.25">
      <c r="B6992" s="1" t="s">
        <v>14223</v>
      </c>
      <c r="C6992" s="2">
        <v>22159</v>
      </c>
      <c r="D6992" s="1" t="s">
        <v>14224</v>
      </c>
      <c r="E6992" s="1" t="s">
        <v>99</v>
      </c>
      <c r="F6992" s="1" t="s">
        <v>98</v>
      </c>
      <c r="G6992" s="1" t="s">
        <v>11807</v>
      </c>
      <c r="H6992" s="1" t="s">
        <v>15835</v>
      </c>
      <c r="I6992" s="5">
        <v>498</v>
      </c>
      <c r="J6992" s="5">
        <v>10997071</v>
      </c>
      <c r="K6992" s="3">
        <f>+Tabella2026[[#This Row],[POP_2024]]/SUM(Tabella2026[POP_2024])</f>
        <v>8.4487738962881442E-6</v>
      </c>
      <c r="L6992" s="3">
        <f>+Tabella2026[[#This Row],[INCIDENZA POPOLAZIONE]]*(PLAFOND/2)</f>
        <v>2487.3126984868072</v>
      </c>
      <c r="M6992" s="3">
        <f>+IFERROR(Tabella2026[[#This Row],[reddito_2024]]/Tabella2026[[#This Row],[POP_2024]],"")</f>
        <v>22082.4718875502</v>
      </c>
      <c r="N6992" s="3">
        <f>+IF(Tabella2026[[#This Row],[REDDITO COMPLESSIVO PROCAPITE]]&lt;media_aggr_reddito_pc,(media_aggr_reddito_pc-Tabella2026[[#This Row],[REDDITO COMPLESSIVO PROCAPITE]]),0)</f>
        <v>0</v>
      </c>
      <c r="O6992" s="3">
        <f>+Tabella2026[[#This Row],[DIFFERENZA REDDITO INFERIORE ALLA MEDIA DALLA MEDIA]]*Tabella2026[[#This Row],[POP_2024]]</f>
        <v>0</v>
      </c>
      <c r="P6992" s="3">
        <f>+Tabella2026[[#This Row],[POPOLAZIONE PER DIFFERENZA ]]/SUM(Tabella2026[[POPOLAZIONE PER DIFFERENZA ]])</f>
        <v>0</v>
      </c>
      <c r="Q6992" s="3">
        <f>+Tabella2026[[#This Row],[INCIDENZA POPOLAZIONE PER DIFFERENZA]]*(PLAFOND-SUM(Tabella2026[CONTRIBUTO SULLA BASE DELLA POPOLAZIONE]))</f>
        <v>0</v>
      </c>
      <c r="R6992" s="3">
        <f>+Tabella2026[[#This Row],[CONTRIBUTO SULLA BASE DELLA POPOLAZIONE]]+Tabella2026[[#This Row],[CONTRIBUTO SULLA BASE DEL REDDITO]]</f>
        <v>2487.3126984868072</v>
      </c>
      <c r="S6992" s="3">
        <f>+Tabella2026[[#This Row],[CONTRIBUTO TOTALE]]/(PLAFOND/N_TESSERE)</f>
        <v>4.9746253969736145</v>
      </c>
      <c r="T6992" s="3">
        <f>+MAX(CEILING(Tabella2026[[#This Row],[preDEF1]],1),1)</f>
        <v>5</v>
      </c>
      <c r="U6992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6992" s="21">
        <f>+Tabella2026[[#This Row],[DEF - n. card]]*(PLAFOND/N_TESSERE)</f>
        <v>2500</v>
      </c>
      <c r="W6992" s="18"/>
    </row>
    <row r="6993" spans="2:23" x14ac:dyDescent="0.25">
      <c r="B6993" s="1" t="s">
        <v>13979</v>
      </c>
      <c r="C6993" s="2">
        <v>79024</v>
      </c>
      <c r="D6993" s="1" t="s">
        <v>13980</v>
      </c>
      <c r="E6993" s="1" t="s">
        <v>61</v>
      </c>
      <c r="F6993" s="1" t="s">
        <v>148</v>
      </c>
      <c r="G6993" s="1" t="s">
        <v>11807</v>
      </c>
      <c r="H6993" s="1" t="s">
        <v>15836</v>
      </c>
      <c r="I6993" s="5">
        <v>497</v>
      </c>
      <c r="J6993" s="5">
        <v>4447157</v>
      </c>
      <c r="K6993" s="3">
        <f>+Tabella2026[[#This Row],[POP_2024]]/SUM(Tabella2026[POP_2024])</f>
        <v>8.4318084868578478E-6</v>
      </c>
      <c r="L6993" s="3">
        <f>+Tabella2026[[#This Row],[INCIDENZA POPOLAZIONE]]*(PLAFOND/2)</f>
        <v>2482.3180946745852</v>
      </c>
      <c r="M6993" s="3">
        <f>+IFERROR(Tabella2026[[#This Row],[reddito_2024]]/Tabella2026[[#This Row],[POP_2024]],"")</f>
        <v>8948.0020120724348</v>
      </c>
      <c r="N6993" s="3">
        <f>+IF(Tabella2026[[#This Row],[REDDITO COMPLESSIVO PROCAPITE]]&lt;media_aggr_reddito_pc,(media_aggr_reddito_pc-Tabella2026[[#This Row],[REDDITO COMPLESSIVO PROCAPITE]]),0)</f>
        <v>8877.0640505363062</v>
      </c>
      <c r="O6993" s="3">
        <f>+Tabella2026[[#This Row],[DIFFERENZA REDDITO INFERIORE ALLA MEDIA DALLA MEDIA]]*Tabella2026[[#This Row],[POP_2024]]</f>
        <v>4411900.8331165444</v>
      </c>
      <c r="P6993" s="3">
        <f>+Tabella2026[[#This Row],[POPOLAZIONE PER DIFFERENZA ]]/SUM(Tabella2026[[POPOLAZIONE PER DIFFERENZA ]])</f>
        <v>3.9141594696616201E-5</v>
      </c>
      <c r="Q6993" s="3">
        <f>+Tabella2026[[#This Row],[INCIDENZA POPOLAZIONE PER DIFFERENZA]]*(PLAFOND-SUM(Tabella2026[CONTRIBUTO SULLA BASE DELLA POPOLAZIONE]))</f>
        <v>11523.256122487834</v>
      </c>
      <c r="R6993" s="3">
        <f>+Tabella2026[[#This Row],[CONTRIBUTO SULLA BASE DELLA POPOLAZIONE]]+Tabella2026[[#This Row],[CONTRIBUTO SULLA BASE DEL REDDITO]]</f>
        <v>14005.574217162419</v>
      </c>
      <c r="S6993" s="3">
        <f>+Tabella2026[[#This Row],[CONTRIBUTO TOTALE]]/(PLAFOND/N_TESSERE)</f>
        <v>28.011148434324838</v>
      </c>
      <c r="T6993" s="3">
        <f>+MAX(CEILING(Tabella2026[[#This Row],[preDEF1]],1),1)</f>
        <v>29</v>
      </c>
      <c r="U6993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6993" s="21">
        <f>+Tabella2026[[#This Row],[DEF - n. card]]*(PLAFOND/N_TESSERE)</f>
        <v>14500</v>
      </c>
      <c r="W6993" s="18"/>
    </row>
    <row r="6994" spans="2:23" x14ac:dyDescent="0.25">
      <c r="B6994" s="1" t="s">
        <v>13941</v>
      </c>
      <c r="C6994" s="2">
        <v>1239</v>
      </c>
      <c r="D6994" s="1" t="s">
        <v>13942</v>
      </c>
      <c r="E6994" s="1" t="s">
        <v>18</v>
      </c>
      <c r="F6994" s="1" t="s">
        <v>17</v>
      </c>
      <c r="G6994" s="1" t="s">
        <v>11807</v>
      </c>
      <c r="H6994" s="1" t="s">
        <v>15835</v>
      </c>
      <c r="I6994" s="5">
        <v>497</v>
      </c>
      <c r="J6994" s="5">
        <v>9027648</v>
      </c>
      <c r="K6994" s="3">
        <f>+Tabella2026[[#This Row],[POP_2024]]/SUM(Tabella2026[POP_2024])</f>
        <v>8.4318084868578478E-6</v>
      </c>
      <c r="L6994" s="3">
        <f>+Tabella2026[[#This Row],[INCIDENZA POPOLAZIONE]]*(PLAFOND/2)</f>
        <v>2482.3180946745852</v>
      </c>
      <c r="M6994" s="3">
        <f>+IFERROR(Tabella2026[[#This Row],[reddito_2024]]/Tabella2026[[#This Row],[POP_2024]],"")</f>
        <v>18164.281690140844</v>
      </c>
      <c r="N6994" s="3">
        <f>+IF(Tabella2026[[#This Row],[REDDITO COMPLESSIVO PROCAPITE]]&lt;media_aggr_reddito_pc,(media_aggr_reddito_pc-Tabella2026[[#This Row],[REDDITO COMPLESSIVO PROCAPITE]]),0)</f>
        <v>0</v>
      </c>
      <c r="O6994" s="3">
        <f>+Tabella2026[[#This Row],[DIFFERENZA REDDITO INFERIORE ALLA MEDIA DALLA MEDIA]]*Tabella2026[[#This Row],[POP_2024]]</f>
        <v>0</v>
      </c>
      <c r="P6994" s="3">
        <f>+Tabella2026[[#This Row],[POPOLAZIONE PER DIFFERENZA ]]/SUM(Tabella2026[[POPOLAZIONE PER DIFFERENZA ]])</f>
        <v>0</v>
      </c>
      <c r="Q6994" s="3">
        <f>+Tabella2026[[#This Row],[INCIDENZA POPOLAZIONE PER DIFFERENZA]]*(PLAFOND-SUM(Tabella2026[CONTRIBUTO SULLA BASE DELLA POPOLAZIONE]))</f>
        <v>0</v>
      </c>
      <c r="R6994" s="3">
        <f>+Tabella2026[[#This Row],[CONTRIBUTO SULLA BASE DELLA POPOLAZIONE]]+Tabella2026[[#This Row],[CONTRIBUTO SULLA BASE DEL REDDITO]]</f>
        <v>2482.3180946745852</v>
      </c>
      <c r="S6994" s="3">
        <f>+Tabella2026[[#This Row],[CONTRIBUTO TOTALE]]/(PLAFOND/N_TESSERE)</f>
        <v>4.9646361893491706</v>
      </c>
      <c r="T6994" s="3">
        <f>+MAX(CEILING(Tabella2026[[#This Row],[preDEF1]],1),1)</f>
        <v>5</v>
      </c>
      <c r="U6994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6994" s="21">
        <f>+Tabella2026[[#This Row],[DEF - n. card]]*(PLAFOND/N_TESSERE)</f>
        <v>2500</v>
      </c>
      <c r="W6994" s="18"/>
    </row>
    <row r="6995" spans="2:23" x14ac:dyDescent="0.25">
      <c r="B6995" s="1" t="s">
        <v>13735</v>
      </c>
      <c r="C6995" s="2">
        <v>4218</v>
      </c>
      <c r="D6995" s="1" t="s">
        <v>13736</v>
      </c>
      <c r="E6995" s="1" t="s">
        <v>18</v>
      </c>
      <c r="F6995" s="1" t="s">
        <v>263</v>
      </c>
      <c r="G6995" s="1" t="s">
        <v>11807</v>
      </c>
      <c r="H6995" s="1" t="s">
        <v>15835</v>
      </c>
      <c r="I6995" s="5">
        <v>497</v>
      </c>
      <c r="J6995" s="5">
        <v>10083017</v>
      </c>
      <c r="K6995" s="3">
        <f>+Tabella2026[[#This Row],[POP_2024]]/SUM(Tabella2026[POP_2024])</f>
        <v>8.4318084868578478E-6</v>
      </c>
      <c r="L6995" s="3">
        <f>+Tabella2026[[#This Row],[INCIDENZA POPOLAZIONE]]*(PLAFOND/2)</f>
        <v>2482.3180946745852</v>
      </c>
      <c r="M6995" s="3">
        <f>+IFERROR(Tabella2026[[#This Row],[reddito_2024]]/Tabella2026[[#This Row],[POP_2024]],"")</f>
        <v>20287.760563380281</v>
      </c>
      <c r="N6995" s="3">
        <f>+IF(Tabella2026[[#This Row],[REDDITO COMPLESSIVO PROCAPITE]]&lt;media_aggr_reddito_pc,(media_aggr_reddito_pc-Tabella2026[[#This Row],[REDDITO COMPLESSIVO PROCAPITE]]),0)</f>
        <v>0</v>
      </c>
      <c r="O6995" s="3">
        <f>+Tabella2026[[#This Row],[DIFFERENZA REDDITO INFERIORE ALLA MEDIA DALLA MEDIA]]*Tabella2026[[#This Row],[POP_2024]]</f>
        <v>0</v>
      </c>
      <c r="P6995" s="3">
        <f>+Tabella2026[[#This Row],[POPOLAZIONE PER DIFFERENZA ]]/SUM(Tabella2026[[POPOLAZIONE PER DIFFERENZA ]])</f>
        <v>0</v>
      </c>
      <c r="Q6995" s="3">
        <f>+Tabella2026[[#This Row],[INCIDENZA POPOLAZIONE PER DIFFERENZA]]*(PLAFOND-SUM(Tabella2026[CONTRIBUTO SULLA BASE DELLA POPOLAZIONE]))</f>
        <v>0</v>
      </c>
      <c r="R6995" s="3">
        <f>+Tabella2026[[#This Row],[CONTRIBUTO SULLA BASE DELLA POPOLAZIONE]]+Tabella2026[[#This Row],[CONTRIBUTO SULLA BASE DEL REDDITO]]</f>
        <v>2482.3180946745852</v>
      </c>
      <c r="S6995" s="3">
        <f>+Tabella2026[[#This Row],[CONTRIBUTO TOTALE]]/(PLAFOND/N_TESSERE)</f>
        <v>4.9646361893491706</v>
      </c>
      <c r="T6995" s="3">
        <f>+MAX(CEILING(Tabella2026[[#This Row],[preDEF1]],1),1)</f>
        <v>5</v>
      </c>
      <c r="U6995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6995" s="21">
        <f>+Tabella2026[[#This Row],[DEF - n. card]]*(PLAFOND/N_TESSERE)</f>
        <v>2500</v>
      </c>
      <c r="W6995" s="18"/>
    </row>
    <row r="6996" spans="2:23" x14ac:dyDescent="0.25">
      <c r="B6996" s="1" t="s">
        <v>14003</v>
      </c>
      <c r="C6996" s="2">
        <v>8068</v>
      </c>
      <c r="D6996" s="1" t="s">
        <v>14004</v>
      </c>
      <c r="E6996" s="1" t="s">
        <v>24</v>
      </c>
      <c r="F6996" s="1" t="s">
        <v>286</v>
      </c>
      <c r="G6996" s="1" t="s">
        <v>11807</v>
      </c>
      <c r="H6996" s="1" t="s">
        <v>15835</v>
      </c>
      <c r="I6996" s="5">
        <v>497</v>
      </c>
      <c r="J6996" s="5">
        <v>5551220</v>
      </c>
      <c r="K6996" s="3">
        <f>+Tabella2026[[#This Row],[POP_2024]]/SUM(Tabella2026[POP_2024])</f>
        <v>8.4318084868578478E-6</v>
      </c>
      <c r="L6996" s="3">
        <f>+Tabella2026[[#This Row],[INCIDENZA POPOLAZIONE]]*(PLAFOND/2)</f>
        <v>2482.3180946745852</v>
      </c>
      <c r="M6996" s="3">
        <f>+IFERROR(Tabella2026[[#This Row],[reddito_2024]]/Tabella2026[[#This Row],[POP_2024]],"")</f>
        <v>11169.456740442656</v>
      </c>
      <c r="N6996" s="3">
        <f>+IF(Tabella2026[[#This Row],[REDDITO COMPLESSIVO PROCAPITE]]&lt;media_aggr_reddito_pc,(media_aggr_reddito_pc-Tabella2026[[#This Row],[REDDITO COMPLESSIVO PROCAPITE]]),0)</f>
        <v>6655.6093221660849</v>
      </c>
      <c r="O6996" s="3">
        <f>+Tabella2026[[#This Row],[DIFFERENZA REDDITO INFERIORE ALLA MEDIA DALLA MEDIA]]*Tabella2026[[#This Row],[POP_2024]]</f>
        <v>3307837.8331165444</v>
      </c>
      <c r="P6996" s="3">
        <f>+Tabella2026[[#This Row],[POPOLAZIONE PER DIFFERENZA ]]/SUM(Tabella2026[[POPOLAZIONE PER DIFFERENZA ]])</f>
        <v>2.9346545328971314E-5</v>
      </c>
      <c r="Q6996" s="3">
        <f>+Tabella2026[[#This Row],[INCIDENZA POPOLAZIONE PER DIFFERENZA]]*(PLAFOND-SUM(Tabella2026[CONTRIBUTO SULLA BASE DELLA POPOLAZIONE]))</f>
        <v>8639.6009349401938</v>
      </c>
      <c r="R6996" s="3">
        <f>+Tabella2026[[#This Row],[CONTRIBUTO SULLA BASE DELLA POPOLAZIONE]]+Tabella2026[[#This Row],[CONTRIBUTO SULLA BASE DEL REDDITO]]</f>
        <v>11121.919029614779</v>
      </c>
      <c r="S6996" s="3">
        <f>+Tabella2026[[#This Row],[CONTRIBUTO TOTALE]]/(PLAFOND/N_TESSERE)</f>
        <v>22.243838059229557</v>
      </c>
      <c r="T6996" s="3">
        <f>+MAX(CEILING(Tabella2026[[#This Row],[preDEF1]],1),1)</f>
        <v>23</v>
      </c>
      <c r="U6996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996" s="21">
        <f>+Tabella2026[[#This Row],[DEF - n. card]]*(PLAFOND/N_TESSERE)</f>
        <v>11500</v>
      </c>
      <c r="W6996" s="18"/>
    </row>
    <row r="6997" spans="2:23" x14ac:dyDescent="0.25">
      <c r="B6997" s="1" t="s">
        <v>13882</v>
      </c>
      <c r="C6997" s="2">
        <v>103039</v>
      </c>
      <c r="D6997" s="1" t="s">
        <v>13883</v>
      </c>
      <c r="E6997" s="1" t="s">
        <v>18</v>
      </c>
      <c r="F6997" s="1" t="s">
        <v>648</v>
      </c>
      <c r="G6997" s="1" t="s">
        <v>11807</v>
      </c>
      <c r="H6997" s="1" t="s">
        <v>15835</v>
      </c>
      <c r="I6997" s="5">
        <v>496</v>
      </c>
      <c r="J6997" s="5">
        <v>8250660</v>
      </c>
      <c r="K6997" s="3">
        <f>+Tabella2026[[#This Row],[POP_2024]]/SUM(Tabella2026[POP_2024])</f>
        <v>8.4148430774275498E-6</v>
      </c>
      <c r="L6997" s="3">
        <f>+Tabella2026[[#This Row],[INCIDENZA POPOLAZIONE]]*(PLAFOND/2)</f>
        <v>2477.3234908623626</v>
      </c>
      <c r="M6997" s="3">
        <f>+IFERROR(Tabella2026[[#This Row],[reddito_2024]]/Tabella2026[[#This Row],[POP_2024]],"")</f>
        <v>16634.395161290322</v>
      </c>
      <c r="N6997" s="3">
        <f>+IF(Tabella2026[[#This Row],[REDDITO COMPLESSIVO PROCAPITE]]&lt;media_aggr_reddito_pc,(media_aggr_reddito_pc-Tabella2026[[#This Row],[REDDITO COMPLESSIVO PROCAPITE]]),0)</f>
        <v>1190.6709013184191</v>
      </c>
      <c r="O6997" s="3">
        <f>+Tabella2026[[#This Row],[DIFFERENZA REDDITO INFERIORE ALLA MEDIA DALLA MEDIA]]*Tabella2026[[#This Row],[POP_2024]]</f>
        <v>590572.76705393591</v>
      </c>
      <c r="P6997" s="3">
        <f>+Tabella2026[[#This Row],[POPOLAZIONE PER DIFFERENZA ]]/SUM(Tabella2026[[POPOLAZIONE PER DIFFERENZA ]])</f>
        <v>5.2394559082950412E-6</v>
      </c>
      <c r="Q6997" s="3">
        <f>+Tabella2026[[#This Row],[INCIDENZA POPOLAZIONE PER DIFFERENZA]]*(PLAFOND-SUM(Tabella2026[CONTRIBUTO SULLA BASE DELLA POPOLAZIONE]))</f>
        <v>1542.491889810135</v>
      </c>
      <c r="R6997" s="3">
        <f>+Tabella2026[[#This Row],[CONTRIBUTO SULLA BASE DELLA POPOLAZIONE]]+Tabella2026[[#This Row],[CONTRIBUTO SULLA BASE DEL REDDITO]]</f>
        <v>4019.8153806724977</v>
      </c>
      <c r="S6997" s="3">
        <f>+Tabella2026[[#This Row],[CONTRIBUTO TOTALE]]/(PLAFOND/N_TESSERE)</f>
        <v>8.0396307613449949</v>
      </c>
      <c r="T6997" s="3">
        <f>+MAX(CEILING(Tabella2026[[#This Row],[preDEF1]],1),1)</f>
        <v>9</v>
      </c>
      <c r="U6997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997" s="21">
        <f>+Tabella2026[[#This Row],[DEF - n. card]]*(PLAFOND/N_TESSERE)</f>
        <v>4500</v>
      </c>
      <c r="W6997" s="18"/>
    </row>
    <row r="6998" spans="2:23" x14ac:dyDescent="0.25">
      <c r="B6998" s="1" t="s">
        <v>13907</v>
      </c>
      <c r="C6998" s="2">
        <v>51023</v>
      </c>
      <c r="D6998" s="1" t="s">
        <v>13908</v>
      </c>
      <c r="E6998" s="1" t="s">
        <v>30</v>
      </c>
      <c r="F6998" s="1" t="s">
        <v>125</v>
      </c>
      <c r="G6998" s="1" t="s">
        <v>11807</v>
      </c>
      <c r="H6998" s="1" t="s">
        <v>15834</v>
      </c>
      <c r="I6998" s="5">
        <v>496</v>
      </c>
      <c r="J6998" s="5">
        <v>8376508</v>
      </c>
      <c r="K6998" s="3">
        <f>+Tabella2026[[#This Row],[POP_2024]]/SUM(Tabella2026[POP_2024])</f>
        <v>8.4148430774275498E-6</v>
      </c>
      <c r="L6998" s="3">
        <f>+Tabella2026[[#This Row],[INCIDENZA POPOLAZIONE]]*(PLAFOND/2)</f>
        <v>2477.3234908623626</v>
      </c>
      <c r="M6998" s="3">
        <f>+IFERROR(Tabella2026[[#This Row],[reddito_2024]]/Tabella2026[[#This Row],[POP_2024]],"")</f>
        <v>16888.120967741936</v>
      </c>
      <c r="N6998" s="3">
        <f>+IF(Tabella2026[[#This Row],[REDDITO COMPLESSIVO PROCAPITE]]&lt;media_aggr_reddito_pc,(media_aggr_reddito_pc-Tabella2026[[#This Row],[REDDITO COMPLESSIVO PROCAPITE]]),0)</f>
        <v>936.94509486680545</v>
      </c>
      <c r="O6998" s="3">
        <f>+Tabella2026[[#This Row],[DIFFERENZA REDDITO INFERIORE ALLA MEDIA DALLA MEDIA]]*Tabella2026[[#This Row],[POP_2024]]</f>
        <v>464724.7670539355</v>
      </c>
      <c r="P6998" s="3">
        <f>+Tabella2026[[#This Row],[POPOLAZIONE PER DIFFERENZA ]]/SUM(Tabella2026[[POPOLAZIONE PER DIFFERENZA ]])</f>
        <v>4.122954972370753E-6</v>
      </c>
      <c r="Q6998" s="3">
        <f>+Tabella2026[[#This Row],[INCIDENZA POPOLAZIONE PER DIFFERENZA]]*(PLAFOND-SUM(Tabella2026[CONTRIBUTO SULLA BASE DELLA POPOLAZIONE]))</f>
        <v>1213.7948516497254</v>
      </c>
      <c r="R6998" s="3">
        <f>+Tabella2026[[#This Row],[CONTRIBUTO SULLA BASE DELLA POPOLAZIONE]]+Tabella2026[[#This Row],[CONTRIBUTO SULLA BASE DEL REDDITO]]</f>
        <v>3691.118342512088</v>
      </c>
      <c r="S6998" s="3">
        <f>+Tabella2026[[#This Row],[CONTRIBUTO TOTALE]]/(PLAFOND/N_TESSERE)</f>
        <v>7.3822366850241758</v>
      </c>
      <c r="T6998" s="3">
        <f>+MAX(CEILING(Tabella2026[[#This Row],[preDEF1]],1),1)</f>
        <v>8</v>
      </c>
      <c r="U6998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998" s="21">
        <f>+Tabella2026[[#This Row],[DEF - n. card]]*(PLAFOND/N_TESSERE)</f>
        <v>4000</v>
      </c>
      <c r="W6998" s="18"/>
    </row>
    <row r="6999" spans="2:23" x14ac:dyDescent="0.25">
      <c r="B6999" s="1" t="s">
        <v>13822</v>
      </c>
      <c r="C6999" s="2">
        <v>70066</v>
      </c>
      <c r="D6999" s="1" t="s">
        <v>13823</v>
      </c>
      <c r="E6999" s="1" t="s">
        <v>345</v>
      </c>
      <c r="F6999" s="1" t="s">
        <v>344</v>
      </c>
      <c r="G6999" s="1" t="s">
        <v>11807</v>
      </c>
      <c r="H6999" s="1" t="s">
        <v>15836</v>
      </c>
      <c r="I6999" s="5">
        <v>495</v>
      </c>
      <c r="J6999" s="5">
        <v>3273263</v>
      </c>
      <c r="K6999" s="3">
        <f>+Tabella2026[[#This Row],[POP_2024]]/SUM(Tabella2026[POP_2024])</f>
        <v>8.3978776679972518E-6</v>
      </c>
      <c r="L6999" s="3">
        <f>+Tabella2026[[#This Row],[INCIDENZA POPOLAZIONE]]*(PLAFOND/2)</f>
        <v>2472.3288870501401</v>
      </c>
      <c r="M6999" s="3">
        <f>+IFERROR(Tabella2026[[#This Row],[reddito_2024]]/Tabella2026[[#This Row],[POP_2024]],"")</f>
        <v>6612.6525252525253</v>
      </c>
      <c r="N6999" s="3">
        <f>+IF(Tabella2026[[#This Row],[REDDITO COMPLESSIVO PROCAPITE]]&lt;media_aggr_reddito_pc,(media_aggr_reddito_pc-Tabella2026[[#This Row],[REDDITO COMPLESSIVO PROCAPITE]]),0)</f>
        <v>11212.413537356217</v>
      </c>
      <c r="O6999" s="3">
        <f>+Tabella2026[[#This Row],[DIFFERENZA REDDITO INFERIORE ALLA MEDIA DALLA MEDIA]]*Tabella2026[[#This Row],[POP_2024]]</f>
        <v>5550144.7009913269</v>
      </c>
      <c r="P6999" s="3">
        <f>+Tabella2026[[#This Row],[POPOLAZIONE PER DIFFERENZA ]]/SUM(Tabella2026[[POPOLAZIONE PER DIFFERENZA ]])</f>
        <v>4.9239890607494986E-5</v>
      </c>
      <c r="Q6999" s="3">
        <f>+Tabella2026[[#This Row],[INCIDENZA POPOLAZIONE PER DIFFERENZA]]*(PLAFOND-SUM(Tabella2026[CONTRIBUTO SULLA BASE DELLA POPOLAZIONE]))</f>
        <v>14496.186864928626</v>
      </c>
      <c r="R6999" s="3">
        <f>+Tabella2026[[#This Row],[CONTRIBUTO SULLA BASE DELLA POPOLAZIONE]]+Tabella2026[[#This Row],[CONTRIBUTO SULLA BASE DEL REDDITO]]</f>
        <v>16968.515751978768</v>
      </c>
      <c r="S6999" s="3">
        <f>+Tabella2026[[#This Row],[CONTRIBUTO TOTALE]]/(PLAFOND/N_TESSERE)</f>
        <v>33.937031503957535</v>
      </c>
      <c r="T6999" s="3">
        <f>+MAX(CEILING(Tabella2026[[#This Row],[preDEF1]],1),1)</f>
        <v>34</v>
      </c>
      <c r="U6999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6999" s="21">
        <f>+Tabella2026[[#This Row],[DEF - n. card]]*(PLAFOND/N_TESSERE)</f>
        <v>17000</v>
      </c>
      <c r="W6999" s="18"/>
    </row>
    <row r="7000" spans="2:23" x14ac:dyDescent="0.25">
      <c r="B7000" s="1" t="s">
        <v>14135</v>
      </c>
      <c r="C7000" s="2">
        <v>13037</v>
      </c>
      <c r="D7000" s="1" t="s">
        <v>14136</v>
      </c>
      <c r="E7000" s="1" t="s">
        <v>12</v>
      </c>
      <c r="F7000" s="1" t="s">
        <v>152</v>
      </c>
      <c r="G7000" s="1" t="s">
        <v>11807</v>
      </c>
      <c r="H7000" s="1" t="s">
        <v>15835</v>
      </c>
      <c r="I7000" s="5">
        <v>494</v>
      </c>
      <c r="J7000" s="5">
        <v>8112107</v>
      </c>
      <c r="K7000" s="3">
        <f>+Tabella2026[[#This Row],[POP_2024]]/SUM(Tabella2026[POP_2024])</f>
        <v>8.3809122585669554E-6</v>
      </c>
      <c r="L7000" s="3">
        <f>+Tabella2026[[#This Row],[INCIDENZA POPOLAZIONE]]*(PLAFOND/2)</f>
        <v>2467.3342832379176</v>
      </c>
      <c r="M7000" s="3">
        <f>+IFERROR(Tabella2026[[#This Row],[reddito_2024]]/Tabella2026[[#This Row],[POP_2024]],"")</f>
        <v>16421.26923076923</v>
      </c>
      <c r="N7000" s="3">
        <f>+IF(Tabella2026[[#This Row],[REDDITO COMPLESSIVO PROCAPITE]]&lt;media_aggr_reddito_pc,(media_aggr_reddito_pc-Tabella2026[[#This Row],[REDDITO COMPLESSIVO PROCAPITE]]),0)</f>
        <v>1403.7968318395106</v>
      </c>
      <c r="O7000" s="3">
        <f>+Tabella2026[[#This Row],[DIFFERENZA REDDITO INFERIORE ALLA MEDIA DALLA MEDIA]]*Tabella2026[[#This Row],[POP_2024]]</f>
        <v>693475.63492871821</v>
      </c>
      <c r="P7000" s="3">
        <f>+Tabella2026[[#This Row],[POPOLAZIONE PER DIFFERENZA ]]/SUM(Tabella2026[[POPOLAZIONE PER DIFFERENZA ]])</f>
        <v>6.1523917379585048E-6</v>
      </c>
      <c r="Q7000" s="3">
        <f>+Tabella2026[[#This Row],[INCIDENZA POPOLAZIONE PER DIFFERENZA]]*(PLAFOND-SUM(Tabella2026[CONTRIBUTO SULLA BASE DELLA POPOLAZIONE]))</f>
        <v>1811.2595133611876</v>
      </c>
      <c r="R7000" s="3">
        <f>+Tabella2026[[#This Row],[CONTRIBUTO SULLA BASE DELLA POPOLAZIONE]]+Tabella2026[[#This Row],[CONTRIBUTO SULLA BASE DEL REDDITO]]</f>
        <v>4278.5937965991052</v>
      </c>
      <c r="S7000" s="3">
        <f>+Tabella2026[[#This Row],[CONTRIBUTO TOTALE]]/(PLAFOND/N_TESSERE)</f>
        <v>8.5571875931982095</v>
      </c>
      <c r="T7000" s="3">
        <f>+MAX(CEILING(Tabella2026[[#This Row],[preDEF1]],1),1)</f>
        <v>9</v>
      </c>
      <c r="U700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000" s="21">
        <f>+Tabella2026[[#This Row],[DEF - n. card]]*(PLAFOND/N_TESSERE)</f>
        <v>4500</v>
      </c>
      <c r="W7000" s="18"/>
    </row>
    <row r="7001" spans="2:23" x14ac:dyDescent="0.25">
      <c r="B7001" s="1" t="s">
        <v>14103</v>
      </c>
      <c r="C7001" s="2">
        <v>1140</v>
      </c>
      <c r="D7001" s="1" t="s">
        <v>14104</v>
      </c>
      <c r="E7001" s="1" t="s">
        <v>18</v>
      </c>
      <c r="F7001" s="1" t="s">
        <v>17</v>
      </c>
      <c r="G7001" s="1" t="s">
        <v>11807</v>
      </c>
      <c r="H7001" s="1" t="s">
        <v>15835</v>
      </c>
      <c r="I7001" s="5">
        <v>494</v>
      </c>
      <c r="J7001" s="5">
        <v>7952622</v>
      </c>
      <c r="K7001" s="3">
        <f>+Tabella2026[[#This Row],[POP_2024]]/SUM(Tabella2026[POP_2024])</f>
        <v>8.3809122585669554E-6</v>
      </c>
      <c r="L7001" s="3">
        <f>+Tabella2026[[#This Row],[INCIDENZA POPOLAZIONE]]*(PLAFOND/2)</f>
        <v>2467.3342832379176</v>
      </c>
      <c r="M7001" s="3">
        <f>+IFERROR(Tabella2026[[#This Row],[reddito_2024]]/Tabella2026[[#This Row],[POP_2024]],"")</f>
        <v>16098.425101214574</v>
      </c>
      <c r="N7001" s="3">
        <f>+IF(Tabella2026[[#This Row],[REDDITO COMPLESSIVO PROCAPITE]]&lt;media_aggr_reddito_pc,(media_aggr_reddito_pc-Tabella2026[[#This Row],[REDDITO COMPLESSIVO PROCAPITE]]),0)</f>
        <v>1726.6409613941669</v>
      </c>
      <c r="O7001" s="3">
        <f>+Tabella2026[[#This Row],[DIFFERENZA REDDITO INFERIORE ALLA MEDIA DALLA MEDIA]]*Tabella2026[[#This Row],[POP_2024]]</f>
        <v>852960.63492871844</v>
      </c>
      <c r="P7001" s="3">
        <f>+Tabella2026[[#This Row],[POPOLAZIONE PER DIFFERENZA ]]/SUM(Tabella2026[[POPOLAZIONE PER DIFFERENZA ]])</f>
        <v>7.5673141186549396E-6</v>
      </c>
      <c r="Q7001" s="3">
        <f>+Tabella2026[[#This Row],[INCIDENZA POPOLAZIONE PER DIFFERENZA]]*(PLAFOND-SUM(Tabella2026[CONTRIBUTO SULLA BASE DELLA POPOLAZIONE]))</f>
        <v>2227.8116010464341</v>
      </c>
      <c r="R7001" s="3">
        <f>+Tabella2026[[#This Row],[CONTRIBUTO SULLA BASE DELLA POPOLAZIONE]]+Tabella2026[[#This Row],[CONTRIBUTO SULLA BASE DEL REDDITO]]</f>
        <v>4695.1458842843513</v>
      </c>
      <c r="S7001" s="3">
        <f>+Tabella2026[[#This Row],[CONTRIBUTO TOTALE]]/(PLAFOND/N_TESSERE)</f>
        <v>9.3902917685687033</v>
      </c>
      <c r="T7001" s="3">
        <f>+MAX(CEILING(Tabella2026[[#This Row],[preDEF1]],1),1)</f>
        <v>10</v>
      </c>
      <c r="U7001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001" s="21">
        <f>+Tabella2026[[#This Row],[DEF - n. card]]*(PLAFOND/N_TESSERE)</f>
        <v>5000</v>
      </c>
      <c r="W7001" s="18"/>
    </row>
    <row r="7002" spans="2:23" x14ac:dyDescent="0.25">
      <c r="B7002" s="1" t="s">
        <v>14139</v>
      </c>
      <c r="C7002" s="2">
        <v>14059</v>
      </c>
      <c r="D7002" s="1" t="s">
        <v>14140</v>
      </c>
      <c r="E7002" s="1" t="s">
        <v>12</v>
      </c>
      <c r="F7002" s="1" t="s">
        <v>980</v>
      </c>
      <c r="G7002" s="1" t="s">
        <v>11807</v>
      </c>
      <c r="H7002" s="1" t="s">
        <v>15835</v>
      </c>
      <c r="I7002" s="5">
        <v>494</v>
      </c>
      <c r="J7002" s="5">
        <v>8413178</v>
      </c>
      <c r="K7002" s="3">
        <f>+Tabella2026[[#This Row],[POP_2024]]/SUM(Tabella2026[POP_2024])</f>
        <v>8.3809122585669554E-6</v>
      </c>
      <c r="L7002" s="3">
        <f>+Tabella2026[[#This Row],[INCIDENZA POPOLAZIONE]]*(PLAFOND/2)</f>
        <v>2467.3342832379176</v>
      </c>
      <c r="M7002" s="3">
        <f>+IFERROR(Tabella2026[[#This Row],[reddito_2024]]/Tabella2026[[#This Row],[POP_2024]],"")</f>
        <v>17030.724696356276</v>
      </c>
      <c r="N7002" s="3">
        <f>+IF(Tabella2026[[#This Row],[REDDITO COMPLESSIVO PROCAPITE]]&lt;media_aggr_reddito_pc,(media_aggr_reddito_pc-Tabella2026[[#This Row],[REDDITO COMPLESSIVO PROCAPITE]]),0)</f>
        <v>794.34136625246538</v>
      </c>
      <c r="O7002" s="3">
        <f>+Tabella2026[[#This Row],[DIFFERENZA REDDITO INFERIORE ALLA MEDIA DALLA MEDIA]]*Tabella2026[[#This Row],[POP_2024]]</f>
        <v>392404.63492871792</v>
      </c>
      <c r="P7002" s="3">
        <f>+Tabella2026[[#This Row],[POPOLAZIONE PER DIFFERENZA ]]/SUM(Tabella2026[[POPOLAZIONE PER DIFFERENZA ]])</f>
        <v>3.4813437015998751E-6</v>
      </c>
      <c r="Q7002" s="3">
        <f>+Tabella2026[[#This Row],[INCIDENZA POPOLAZIONE PER DIFFERENZA]]*(PLAFOND-SUM(Tabella2026[CONTRIBUTO SULLA BASE DELLA POPOLAZIONE]))</f>
        <v>1024.9049747432312</v>
      </c>
      <c r="R7002" s="3">
        <f>+Tabella2026[[#This Row],[CONTRIBUTO SULLA BASE DELLA POPOLAZIONE]]+Tabella2026[[#This Row],[CONTRIBUTO SULLA BASE DEL REDDITO]]</f>
        <v>3492.2392579811485</v>
      </c>
      <c r="S7002" s="3">
        <f>+Tabella2026[[#This Row],[CONTRIBUTO TOTALE]]/(PLAFOND/N_TESSERE)</f>
        <v>6.9844785159622971</v>
      </c>
      <c r="T7002" s="3">
        <f>+MAX(CEILING(Tabella2026[[#This Row],[preDEF1]],1),1)</f>
        <v>7</v>
      </c>
      <c r="U700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002" s="21">
        <f>+Tabella2026[[#This Row],[DEF - n. card]]*(PLAFOND/N_TESSERE)</f>
        <v>3500</v>
      </c>
      <c r="W7002" s="18"/>
    </row>
    <row r="7003" spans="2:23" x14ac:dyDescent="0.25">
      <c r="B7003" s="1" t="s">
        <v>13981</v>
      </c>
      <c r="C7003" s="2">
        <v>18156</v>
      </c>
      <c r="D7003" s="1" t="s">
        <v>13982</v>
      </c>
      <c r="E7003" s="1" t="s">
        <v>12</v>
      </c>
      <c r="F7003" s="1" t="s">
        <v>195</v>
      </c>
      <c r="G7003" s="1" t="s">
        <v>11807</v>
      </c>
      <c r="H7003" s="1" t="s">
        <v>15835</v>
      </c>
      <c r="I7003" s="5">
        <v>494</v>
      </c>
      <c r="J7003" s="5">
        <v>6734756</v>
      </c>
      <c r="K7003" s="3">
        <f>+Tabella2026[[#This Row],[POP_2024]]/SUM(Tabella2026[POP_2024])</f>
        <v>8.3809122585669554E-6</v>
      </c>
      <c r="L7003" s="3">
        <f>+Tabella2026[[#This Row],[INCIDENZA POPOLAZIONE]]*(PLAFOND/2)</f>
        <v>2467.3342832379176</v>
      </c>
      <c r="M7003" s="3">
        <f>+IFERROR(Tabella2026[[#This Row],[reddito_2024]]/Tabella2026[[#This Row],[POP_2024]],"")</f>
        <v>13633.109311740891</v>
      </c>
      <c r="N7003" s="3">
        <f>+IF(Tabella2026[[#This Row],[REDDITO COMPLESSIVO PROCAPITE]]&lt;media_aggr_reddito_pc,(media_aggr_reddito_pc-Tabella2026[[#This Row],[REDDITO COMPLESSIVO PROCAPITE]]),0)</f>
        <v>4191.9567508678501</v>
      </c>
      <c r="O7003" s="3">
        <f>+Tabella2026[[#This Row],[DIFFERENZA REDDITO INFERIORE ALLA MEDIA DALLA MEDIA]]*Tabella2026[[#This Row],[POP_2024]]</f>
        <v>2070826.634928718</v>
      </c>
      <c r="P7003" s="3">
        <f>+Tabella2026[[#This Row],[POPOLAZIONE PER DIFFERENZA ]]/SUM(Tabella2026[[POPOLAZIONE PER DIFFERENZA ]])</f>
        <v>1.8372003337636292E-5</v>
      </c>
      <c r="Q7003" s="3">
        <f>+Tabella2026[[#This Row],[INCIDENZA POPOLAZIONE PER DIFFERENZA]]*(PLAFOND-SUM(Tabella2026[CONTRIBUTO SULLA BASE DELLA POPOLAZIONE]))</f>
        <v>5408.7040035976434</v>
      </c>
      <c r="R7003" s="3">
        <f>+Tabella2026[[#This Row],[CONTRIBUTO SULLA BASE DELLA POPOLAZIONE]]+Tabella2026[[#This Row],[CONTRIBUTO SULLA BASE DEL REDDITO]]</f>
        <v>7876.0382868355609</v>
      </c>
      <c r="S7003" s="3">
        <f>+Tabella2026[[#This Row],[CONTRIBUTO TOTALE]]/(PLAFOND/N_TESSERE)</f>
        <v>15.752076573671122</v>
      </c>
      <c r="T7003" s="3">
        <f>+MAX(CEILING(Tabella2026[[#This Row],[preDEF1]],1),1)</f>
        <v>16</v>
      </c>
      <c r="U7003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003" s="21">
        <f>+Tabella2026[[#This Row],[DEF - n. card]]*(PLAFOND/N_TESSERE)</f>
        <v>8000</v>
      </c>
      <c r="W7003" s="18"/>
    </row>
    <row r="7004" spans="2:23" x14ac:dyDescent="0.25">
      <c r="B7004" s="1" t="s">
        <v>13999</v>
      </c>
      <c r="C7004" s="2">
        <v>10042</v>
      </c>
      <c r="D7004" s="1" t="s">
        <v>14000</v>
      </c>
      <c r="E7004" s="1" t="s">
        <v>24</v>
      </c>
      <c r="F7004" s="1" t="s">
        <v>23</v>
      </c>
      <c r="G7004" s="1" t="s">
        <v>11807</v>
      </c>
      <c r="H7004" s="1" t="s">
        <v>15835</v>
      </c>
      <c r="I7004" s="5">
        <v>493</v>
      </c>
      <c r="J7004" s="5">
        <v>7926878</v>
      </c>
      <c r="K7004" s="3">
        <f>+Tabella2026[[#This Row],[POP_2024]]/SUM(Tabella2026[POP_2024])</f>
        <v>8.3639468491366574E-6</v>
      </c>
      <c r="L7004" s="3">
        <f>+Tabella2026[[#This Row],[INCIDENZA POPOLAZIONE]]*(PLAFOND/2)</f>
        <v>2462.3396794256951</v>
      </c>
      <c r="M7004" s="3">
        <f>+IFERROR(Tabella2026[[#This Row],[reddito_2024]]/Tabella2026[[#This Row],[POP_2024]],"")</f>
        <v>16078.860040567952</v>
      </c>
      <c r="N7004" s="3">
        <f>+IF(Tabella2026[[#This Row],[REDDITO COMPLESSIVO PROCAPITE]]&lt;media_aggr_reddito_pc,(media_aggr_reddito_pc-Tabella2026[[#This Row],[REDDITO COMPLESSIVO PROCAPITE]]),0)</f>
        <v>1746.2060220407893</v>
      </c>
      <c r="O7004" s="3">
        <f>+Tabella2026[[#This Row],[DIFFERENZA REDDITO INFERIORE ALLA MEDIA DALLA MEDIA]]*Tabella2026[[#This Row],[POP_2024]]</f>
        <v>860879.56886610913</v>
      </c>
      <c r="P7004" s="3">
        <f>+Tabella2026[[#This Row],[POPOLAZIONE PER DIFFERENZA ]]/SUM(Tabella2026[[POPOLAZIONE PER DIFFERENZA ]])</f>
        <v>7.6375694834809139E-6</v>
      </c>
      <c r="Q7004" s="3">
        <f>+Tabella2026[[#This Row],[INCIDENZA POPOLAZIONE PER DIFFERENZA]]*(PLAFOND-SUM(Tabella2026[CONTRIBUTO SULLA BASE DELLA POPOLAZIONE]))</f>
        <v>2248.4947277596775</v>
      </c>
      <c r="R7004" s="3">
        <f>+Tabella2026[[#This Row],[CONTRIBUTO SULLA BASE DELLA POPOLAZIONE]]+Tabella2026[[#This Row],[CONTRIBUTO SULLA BASE DEL REDDITO]]</f>
        <v>4710.8344071853726</v>
      </c>
      <c r="S7004" s="3">
        <f>+Tabella2026[[#This Row],[CONTRIBUTO TOTALE]]/(PLAFOND/N_TESSERE)</f>
        <v>9.4216688143707454</v>
      </c>
      <c r="T7004" s="3">
        <f>+MAX(CEILING(Tabella2026[[#This Row],[preDEF1]],1),1)</f>
        <v>10</v>
      </c>
      <c r="U7004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004" s="21">
        <f>+Tabella2026[[#This Row],[DEF - n. card]]*(PLAFOND/N_TESSERE)</f>
        <v>5000</v>
      </c>
      <c r="W7004" s="18"/>
    </row>
    <row r="7005" spans="2:23" x14ac:dyDescent="0.25">
      <c r="B7005" s="1" t="s">
        <v>14071</v>
      </c>
      <c r="C7005" s="2">
        <v>1279</v>
      </c>
      <c r="D7005" s="1" t="s">
        <v>14072</v>
      </c>
      <c r="E7005" s="1" t="s">
        <v>18</v>
      </c>
      <c r="F7005" s="1" t="s">
        <v>17</v>
      </c>
      <c r="G7005" s="1" t="s">
        <v>11807</v>
      </c>
      <c r="H7005" s="1" t="s">
        <v>15835</v>
      </c>
      <c r="I7005" s="5">
        <v>493</v>
      </c>
      <c r="J7005" s="5">
        <v>8150896</v>
      </c>
      <c r="K7005" s="3">
        <f>+Tabella2026[[#This Row],[POP_2024]]/SUM(Tabella2026[POP_2024])</f>
        <v>8.3639468491366574E-6</v>
      </c>
      <c r="L7005" s="3">
        <f>+Tabella2026[[#This Row],[INCIDENZA POPOLAZIONE]]*(PLAFOND/2)</f>
        <v>2462.3396794256951</v>
      </c>
      <c r="M7005" s="3">
        <f>+IFERROR(Tabella2026[[#This Row],[reddito_2024]]/Tabella2026[[#This Row],[POP_2024]],"")</f>
        <v>16533.257606490872</v>
      </c>
      <c r="N7005" s="3">
        <f>+IF(Tabella2026[[#This Row],[REDDITO COMPLESSIVO PROCAPITE]]&lt;media_aggr_reddito_pc,(media_aggr_reddito_pc-Tabella2026[[#This Row],[REDDITO COMPLESSIVO PROCAPITE]]),0)</f>
        <v>1291.8084561178694</v>
      </c>
      <c r="O7005" s="3">
        <f>+Tabella2026[[#This Row],[DIFFERENZA REDDITO INFERIORE ALLA MEDIA DALLA MEDIA]]*Tabella2026[[#This Row],[POP_2024]]</f>
        <v>636861.56886610959</v>
      </c>
      <c r="P7005" s="3">
        <f>+Tabella2026[[#This Row],[POPOLAZIONE PER DIFFERENZA ]]/SUM(Tabella2026[[POPOLAZIONE PER DIFFERENZA ]])</f>
        <v>5.6501218747474734E-6</v>
      </c>
      <c r="Q7005" s="3">
        <f>+Tabella2026[[#This Row],[INCIDENZA POPOLAZIONE PER DIFFERENZA]]*(PLAFOND-SUM(Tabella2026[CONTRIBUTO SULLA BASE DELLA POPOLAZIONE]))</f>
        <v>1663.3916423342569</v>
      </c>
      <c r="R7005" s="3">
        <f>+Tabella2026[[#This Row],[CONTRIBUTO SULLA BASE DELLA POPOLAZIONE]]+Tabella2026[[#This Row],[CONTRIBUTO SULLA BASE DEL REDDITO]]</f>
        <v>4125.7313217599522</v>
      </c>
      <c r="S7005" s="3">
        <f>+Tabella2026[[#This Row],[CONTRIBUTO TOTALE]]/(PLAFOND/N_TESSERE)</f>
        <v>8.2514626435199041</v>
      </c>
      <c r="T7005" s="3">
        <f>+MAX(CEILING(Tabella2026[[#This Row],[preDEF1]],1),1)</f>
        <v>9</v>
      </c>
      <c r="U7005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005" s="21">
        <f>+Tabella2026[[#This Row],[DEF - n. card]]*(PLAFOND/N_TESSERE)</f>
        <v>4500</v>
      </c>
      <c r="W7005" s="18"/>
    </row>
    <row r="7006" spans="2:23" x14ac:dyDescent="0.25">
      <c r="B7006" s="1" t="s">
        <v>14133</v>
      </c>
      <c r="C7006" s="2">
        <v>18187</v>
      </c>
      <c r="D7006" s="1" t="s">
        <v>14134</v>
      </c>
      <c r="E7006" s="1" t="s">
        <v>12</v>
      </c>
      <c r="F7006" s="1" t="s">
        <v>195</v>
      </c>
      <c r="G7006" s="1" t="s">
        <v>11807</v>
      </c>
      <c r="H7006" s="1" t="s">
        <v>15835</v>
      </c>
      <c r="I7006" s="5">
        <v>493</v>
      </c>
      <c r="J7006" s="5">
        <v>10082331</v>
      </c>
      <c r="K7006" s="3">
        <f>+Tabella2026[[#This Row],[POP_2024]]/SUM(Tabella2026[POP_2024])</f>
        <v>8.3639468491366574E-6</v>
      </c>
      <c r="L7006" s="3">
        <f>+Tabella2026[[#This Row],[INCIDENZA POPOLAZIONE]]*(PLAFOND/2)</f>
        <v>2462.3396794256951</v>
      </c>
      <c r="M7006" s="3">
        <f>+IFERROR(Tabella2026[[#This Row],[reddito_2024]]/Tabella2026[[#This Row],[POP_2024]],"")</f>
        <v>20450.975659229211</v>
      </c>
      <c r="N7006" s="3">
        <f>+IF(Tabella2026[[#This Row],[REDDITO COMPLESSIVO PROCAPITE]]&lt;media_aggr_reddito_pc,(media_aggr_reddito_pc-Tabella2026[[#This Row],[REDDITO COMPLESSIVO PROCAPITE]]),0)</f>
        <v>0</v>
      </c>
      <c r="O7006" s="3">
        <f>+Tabella2026[[#This Row],[DIFFERENZA REDDITO INFERIORE ALLA MEDIA DALLA MEDIA]]*Tabella2026[[#This Row],[POP_2024]]</f>
        <v>0</v>
      </c>
      <c r="P7006" s="3">
        <f>+Tabella2026[[#This Row],[POPOLAZIONE PER DIFFERENZA ]]/SUM(Tabella2026[[POPOLAZIONE PER DIFFERENZA ]])</f>
        <v>0</v>
      </c>
      <c r="Q7006" s="3">
        <f>+Tabella2026[[#This Row],[INCIDENZA POPOLAZIONE PER DIFFERENZA]]*(PLAFOND-SUM(Tabella2026[CONTRIBUTO SULLA BASE DELLA POPOLAZIONE]))</f>
        <v>0</v>
      </c>
      <c r="R7006" s="3">
        <f>+Tabella2026[[#This Row],[CONTRIBUTO SULLA BASE DELLA POPOLAZIONE]]+Tabella2026[[#This Row],[CONTRIBUTO SULLA BASE DEL REDDITO]]</f>
        <v>2462.3396794256951</v>
      </c>
      <c r="S7006" s="3">
        <f>+Tabella2026[[#This Row],[CONTRIBUTO TOTALE]]/(PLAFOND/N_TESSERE)</f>
        <v>4.9246793588513897</v>
      </c>
      <c r="T7006" s="3">
        <f>+MAX(CEILING(Tabella2026[[#This Row],[preDEF1]],1),1)</f>
        <v>5</v>
      </c>
      <c r="U7006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06" s="21">
        <f>+Tabella2026[[#This Row],[DEF - n. card]]*(PLAFOND/N_TESSERE)</f>
        <v>2500</v>
      </c>
      <c r="W7006" s="18"/>
    </row>
    <row r="7007" spans="2:23" x14ac:dyDescent="0.25">
      <c r="B7007" s="1" t="s">
        <v>14011</v>
      </c>
      <c r="C7007" s="2">
        <v>6014</v>
      </c>
      <c r="D7007" s="1" t="s">
        <v>14012</v>
      </c>
      <c r="E7007" s="1" t="s">
        <v>18</v>
      </c>
      <c r="F7007" s="1" t="s">
        <v>138</v>
      </c>
      <c r="G7007" s="1" t="s">
        <v>11807</v>
      </c>
      <c r="H7007" s="1" t="s">
        <v>15835</v>
      </c>
      <c r="I7007" s="5">
        <v>492</v>
      </c>
      <c r="J7007" s="5">
        <v>8617945</v>
      </c>
      <c r="K7007" s="3">
        <f>+Tabella2026[[#This Row],[POP_2024]]/SUM(Tabella2026[POP_2024])</f>
        <v>8.3469814397063594E-6</v>
      </c>
      <c r="L7007" s="3">
        <f>+Tabella2026[[#This Row],[INCIDENZA POPOLAZIONE]]*(PLAFOND/2)</f>
        <v>2457.3450756134725</v>
      </c>
      <c r="M7007" s="3">
        <f>+IFERROR(Tabella2026[[#This Row],[reddito_2024]]/Tabella2026[[#This Row],[POP_2024]],"")</f>
        <v>17516.148373983739</v>
      </c>
      <c r="N7007" s="3">
        <f>+IF(Tabella2026[[#This Row],[REDDITO COMPLESSIVO PROCAPITE]]&lt;media_aggr_reddito_pc,(media_aggr_reddito_pc-Tabella2026[[#This Row],[REDDITO COMPLESSIVO PROCAPITE]]),0)</f>
        <v>308.91768862500248</v>
      </c>
      <c r="O7007" s="3">
        <f>+Tabella2026[[#This Row],[DIFFERENZA REDDITO INFERIORE ALLA MEDIA DALLA MEDIA]]*Tabella2026[[#This Row],[POP_2024]]</f>
        <v>151987.50280350121</v>
      </c>
      <c r="P7007" s="3">
        <f>+Tabella2026[[#This Row],[POPOLAZIONE PER DIFFERENZA ]]/SUM(Tabella2026[[POPOLAZIONE PER DIFFERENZA ]])</f>
        <v>1.3484059272209654E-6</v>
      </c>
      <c r="Q7007" s="3">
        <f>+Tabella2026[[#This Row],[INCIDENZA POPOLAZIONE PER DIFFERENZA]]*(PLAFOND-SUM(Tabella2026[CONTRIBUTO SULLA BASE DELLA POPOLAZIONE]))</f>
        <v>396.9696936694084</v>
      </c>
      <c r="R7007" s="3">
        <f>+Tabella2026[[#This Row],[CONTRIBUTO SULLA BASE DELLA POPOLAZIONE]]+Tabella2026[[#This Row],[CONTRIBUTO SULLA BASE DEL REDDITO]]</f>
        <v>2854.3147692828811</v>
      </c>
      <c r="S7007" s="3">
        <f>+Tabella2026[[#This Row],[CONTRIBUTO TOTALE]]/(PLAFOND/N_TESSERE)</f>
        <v>5.7086295385657619</v>
      </c>
      <c r="T7007" s="3">
        <f>+MAX(CEILING(Tabella2026[[#This Row],[preDEF1]],1),1)</f>
        <v>6</v>
      </c>
      <c r="U7007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007" s="21">
        <f>+Tabella2026[[#This Row],[DEF - n. card]]*(PLAFOND/N_TESSERE)</f>
        <v>3000</v>
      </c>
      <c r="W7007" s="18"/>
    </row>
    <row r="7008" spans="2:23" x14ac:dyDescent="0.25">
      <c r="B7008" s="1" t="s">
        <v>13975</v>
      </c>
      <c r="C7008" s="2">
        <v>114019</v>
      </c>
      <c r="D7008" s="1" t="s">
        <v>13976</v>
      </c>
      <c r="E7008" s="1" t="s">
        <v>76</v>
      </c>
      <c r="F7008" s="1" t="s">
        <v>550</v>
      </c>
      <c r="G7008" s="1" t="s">
        <v>11807</v>
      </c>
      <c r="H7008" s="1" t="s">
        <v>15836</v>
      </c>
      <c r="I7008" s="5">
        <v>492</v>
      </c>
      <c r="J7008" s="5">
        <v>4499827</v>
      </c>
      <c r="K7008" s="3">
        <f>+Tabella2026[[#This Row],[POP_2024]]/SUM(Tabella2026[POP_2024])</f>
        <v>8.3469814397063594E-6</v>
      </c>
      <c r="L7008" s="3">
        <f>+Tabella2026[[#This Row],[INCIDENZA POPOLAZIONE]]*(PLAFOND/2)</f>
        <v>2457.3450756134725</v>
      </c>
      <c r="M7008" s="3">
        <f>+IFERROR(Tabella2026[[#This Row],[reddito_2024]]/Tabella2026[[#This Row],[POP_2024]],"")</f>
        <v>9145.9898373983742</v>
      </c>
      <c r="N7008" s="3">
        <f>+IF(Tabella2026[[#This Row],[REDDITO COMPLESSIVO PROCAPITE]]&lt;media_aggr_reddito_pc,(media_aggr_reddito_pc-Tabella2026[[#This Row],[REDDITO COMPLESSIVO PROCAPITE]]),0)</f>
        <v>8679.0762252103668</v>
      </c>
      <c r="O7008" s="3">
        <f>+Tabella2026[[#This Row],[DIFFERENZA REDDITO INFERIORE ALLA MEDIA DALLA MEDIA]]*Tabella2026[[#This Row],[POP_2024]]</f>
        <v>4270105.5028035007</v>
      </c>
      <c r="P7008" s="3">
        <f>+Tabella2026[[#This Row],[POPOLAZIONE PER DIFFERENZA ]]/SUM(Tabella2026[[POPOLAZIONE PER DIFFERENZA ]])</f>
        <v>3.7883611899875641E-5</v>
      </c>
      <c r="Q7008" s="3">
        <f>+Tabella2026[[#This Row],[INCIDENZA POPOLAZIONE PER DIFFERENZA]]*(PLAFOND-SUM(Tabella2026[CONTRIBUTO SULLA BASE DELLA POPOLAZIONE]))</f>
        <v>11152.906930614508</v>
      </c>
      <c r="R7008" s="3">
        <f>+Tabella2026[[#This Row],[CONTRIBUTO SULLA BASE DELLA POPOLAZIONE]]+Tabella2026[[#This Row],[CONTRIBUTO SULLA BASE DEL REDDITO]]</f>
        <v>13610.25200622798</v>
      </c>
      <c r="S7008" s="3">
        <f>+Tabella2026[[#This Row],[CONTRIBUTO TOTALE]]/(PLAFOND/N_TESSERE)</f>
        <v>27.220504012455962</v>
      </c>
      <c r="T7008" s="3">
        <f>+MAX(CEILING(Tabella2026[[#This Row],[preDEF1]],1),1)</f>
        <v>28</v>
      </c>
      <c r="U7008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7008" s="21">
        <f>+Tabella2026[[#This Row],[DEF - n. card]]*(PLAFOND/N_TESSERE)</f>
        <v>14000</v>
      </c>
      <c r="W7008" s="18"/>
    </row>
    <row r="7009" spans="2:23" x14ac:dyDescent="0.25">
      <c r="B7009" s="1" t="s">
        <v>14207</v>
      </c>
      <c r="C7009" s="2">
        <v>83018</v>
      </c>
      <c r="D7009" s="1" t="s">
        <v>14208</v>
      </c>
      <c r="E7009" s="1" t="s">
        <v>21</v>
      </c>
      <c r="F7009" s="1" t="s">
        <v>42</v>
      </c>
      <c r="G7009" s="1" t="s">
        <v>11807</v>
      </c>
      <c r="H7009" s="1" t="s">
        <v>15836</v>
      </c>
      <c r="I7009" s="5">
        <v>491</v>
      </c>
      <c r="J7009" s="5">
        <v>5228409</v>
      </c>
      <c r="K7009" s="3">
        <f>+Tabella2026[[#This Row],[POP_2024]]/SUM(Tabella2026[POP_2024])</f>
        <v>8.3300160302760631E-6</v>
      </c>
      <c r="L7009" s="3">
        <f>+Tabella2026[[#This Row],[INCIDENZA POPOLAZIONE]]*(PLAFOND/2)</f>
        <v>2452.3504718012505</v>
      </c>
      <c r="M7009" s="3">
        <f>+IFERROR(Tabella2026[[#This Row],[reddito_2024]]/Tabella2026[[#This Row],[POP_2024]],"")</f>
        <v>10648.49083503055</v>
      </c>
      <c r="N7009" s="3">
        <f>+IF(Tabella2026[[#This Row],[REDDITO COMPLESSIVO PROCAPITE]]&lt;media_aggr_reddito_pc,(media_aggr_reddito_pc-Tabella2026[[#This Row],[REDDITO COMPLESSIVO PROCAPITE]]),0)</f>
        <v>7176.5752275781906</v>
      </c>
      <c r="O7009" s="3">
        <f>+Tabella2026[[#This Row],[DIFFERENZA REDDITO INFERIORE ALLA MEDIA DALLA MEDIA]]*Tabella2026[[#This Row],[POP_2024]]</f>
        <v>3523698.4367408915</v>
      </c>
      <c r="P7009" s="3">
        <f>+Tabella2026[[#This Row],[POPOLAZIONE PER DIFFERENZA ]]/SUM(Tabella2026[[POPOLAZIONE PER DIFFERENZA ]])</f>
        <v>3.1261621976798574E-5</v>
      </c>
      <c r="Q7009" s="3">
        <f>+Tabella2026[[#This Row],[INCIDENZA POPOLAZIONE PER DIFFERENZA]]*(PLAFOND-SUM(Tabella2026[CONTRIBUTO SULLA BASE DELLA POPOLAZIONE]))</f>
        <v>9203.3980637530549</v>
      </c>
      <c r="R7009" s="3">
        <f>+Tabella2026[[#This Row],[CONTRIBUTO SULLA BASE DELLA POPOLAZIONE]]+Tabella2026[[#This Row],[CONTRIBUTO SULLA BASE DEL REDDITO]]</f>
        <v>11655.748535554305</v>
      </c>
      <c r="S7009" s="3">
        <f>+Tabella2026[[#This Row],[CONTRIBUTO TOTALE]]/(PLAFOND/N_TESSERE)</f>
        <v>23.311497071108612</v>
      </c>
      <c r="T7009" s="3">
        <f>+MAX(CEILING(Tabella2026[[#This Row],[preDEF1]],1),1)</f>
        <v>24</v>
      </c>
      <c r="U7009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7009" s="21">
        <f>+Tabella2026[[#This Row],[DEF - n. card]]*(PLAFOND/N_TESSERE)</f>
        <v>12000</v>
      </c>
      <c r="W7009" s="18"/>
    </row>
    <row r="7010" spans="2:23" x14ac:dyDescent="0.25">
      <c r="B7010" s="1" t="s">
        <v>14025</v>
      </c>
      <c r="C7010" s="2">
        <v>2059</v>
      </c>
      <c r="D7010" s="1" t="s">
        <v>14026</v>
      </c>
      <c r="E7010" s="1" t="s">
        <v>18</v>
      </c>
      <c r="F7010" s="1" t="s">
        <v>381</v>
      </c>
      <c r="G7010" s="1" t="s">
        <v>11807</v>
      </c>
      <c r="H7010" s="1" t="s">
        <v>15835</v>
      </c>
      <c r="I7010" s="5">
        <v>491</v>
      </c>
      <c r="J7010" s="5">
        <v>7721042</v>
      </c>
      <c r="K7010" s="3">
        <f>+Tabella2026[[#This Row],[POP_2024]]/SUM(Tabella2026[POP_2024])</f>
        <v>8.3300160302760631E-6</v>
      </c>
      <c r="L7010" s="3">
        <f>+Tabella2026[[#This Row],[INCIDENZA POPOLAZIONE]]*(PLAFOND/2)</f>
        <v>2452.3504718012505</v>
      </c>
      <c r="M7010" s="3">
        <f>+IFERROR(Tabella2026[[#This Row],[reddito_2024]]/Tabella2026[[#This Row],[POP_2024]],"")</f>
        <v>15725.136456211812</v>
      </c>
      <c r="N7010" s="3">
        <f>+IF(Tabella2026[[#This Row],[REDDITO COMPLESSIVO PROCAPITE]]&lt;media_aggr_reddito_pc,(media_aggr_reddito_pc-Tabella2026[[#This Row],[REDDITO COMPLESSIVO PROCAPITE]]),0)</f>
        <v>2099.9296063969286</v>
      </c>
      <c r="O7010" s="3">
        <f>+Tabella2026[[#This Row],[DIFFERENZA REDDITO INFERIORE ALLA MEDIA DALLA MEDIA]]*Tabella2026[[#This Row],[POP_2024]]</f>
        <v>1031065.436740892</v>
      </c>
      <c r="P7010" s="3">
        <f>+Tabella2026[[#This Row],[POPOLAZIONE PER DIFFERENZA ]]/SUM(Tabella2026[[POPOLAZIONE PER DIFFERENZA ]])</f>
        <v>9.1474280490781577E-6</v>
      </c>
      <c r="Q7010" s="3">
        <f>+Tabella2026[[#This Row],[INCIDENZA POPOLAZIONE PER DIFFERENZA]]*(PLAFOND-SUM(Tabella2026[CONTRIBUTO SULLA BASE DELLA POPOLAZIONE]))</f>
        <v>2692.9959570775836</v>
      </c>
      <c r="R7010" s="3">
        <f>+Tabella2026[[#This Row],[CONTRIBUTO SULLA BASE DELLA POPOLAZIONE]]+Tabella2026[[#This Row],[CONTRIBUTO SULLA BASE DEL REDDITO]]</f>
        <v>5145.3464288788346</v>
      </c>
      <c r="S7010" s="3">
        <f>+Tabella2026[[#This Row],[CONTRIBUTO TOTALE]]/(PLAFOND/N_TESSERE)</f>
        <v>10.290692857757669</v>
      </c>
      <c r="T7010" s="3">
        <f>+MAX(CEILING(Tabella2026[[#This Row],[preDEF1]],1),1)</f>
        <v>11</v>
      </c>
      <c r="U7010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010" s="21">
        <f>+Tabella2026[[#This Row],[DEF - n. card]]*(PLAFOND/N_TESSERE)</f>
        <v>5500</v>
      </c>
      <c r="W7010" s="18"/>
    </row>
    <row r="7011" spans="2:23" x14ac:dyDescent="0.25">
      <c r="B7011" s="1" t="s">
        <v>14065</v>
      </c>
      <c r="C7011" s="2">
        <v>19028</v>
      </c>
      <c r="D7011" s="1" t="s">
        <v>14066</v>
      </c>
      <c r="E7011" s="1" t="s">
        <v>12</v>
      </c>
      <c r="F7011" s="1" t="s">
        <v>193</v>
      </c>
      <c r="G7011" s="1" t="s">
        <v>11807</v>
      </c>
      <c r="H7011" s="1" t="s">
        <v>15835</v>
      </c>
      <c r="I7011" s="5">
        <v>490</v>
      </c>
      <c r="J7011" s="5">
        <v>8706492</v>
      </c>
      <c r="K7011" s="3">
        <f>+Tabella2026[[#This Row],[POP_2024]]/SUM(Tabella2026[POP_2024])</f>
        <v>8.313050620845765E-6</v>
      </c>
      <c r="L7011" s="3">
        <f>+Tabella2026[[#This Row],[INCIDENZA POPOLAZIONE]]*(PLAFOND/2)</f>
        <v>2447.3558679890275</v>
      </c>
      <c r="M7011" s="3">
        <f>+IFERROR(Tabella2026[[#This Row],[reddito_2024]]/Tabella2026[[#This Row],[POP_2024]],"")</f>
        <v>17768.351020408165</v>
      </c>
      <c r="N7011" s="3">
        <f>+IF(Tabella2026[[#This Row],[REDDITO COMPLESSIVO PROCAPITE]]&lt;media_aggr_reddito_pc,(media_aggr_reddito_pc-Tabella2026[[#This Row],[REDDITO COMPLESSIVO PROCAPITE]]),0)</f>
        <v>56.715042200576136</v>
      </c>
      <c r="O7011" s="3">
        <f>+Tabella2026[[#This Row],[DIFFERENZA REDDITO INFERIORE ALLA MEDIA DALLA MEDIA]]*Tabella2026[[#This Row],[POP_2024]]</f>
        <v>27790.370678282306</v>
      </c>
      <c r="P7011" s="3">
        <f>+Tabella2026[[#This Row],[POPOLAZIONE PER DIFFERENZA ]]/SUM(Tabella2026[[POPOLAZIONE PER DIFFERENZA ]])</f>
        <v>2.465511956644922E-7</v>
      </c>
      <c r="Q7011" s="3">
        <f>+Tabella2026[[#This Row],[INCIDENZA POPOLAZIONE PER DIFFERENZA]]*(PLAFOND-SUM(Tabella2026[CONTRIBUTO SULLA BASE DELLA POPOLAZIONE]))</f>
        <v>72.584487090230056</v>
      </c>
      <c r="R7011" s="3">
        <f>+Tabella2026[[#This Row],[CONTRIBUTO SULLA BASE DELLA POPOLAZIONE]]+Tabella2026[[#This Row],[CONTRIBUTO SULLA BASE DEL REDDITO]]</f>
        <v>2519.9403550792576</v>
      </c>
      <c r="S7011" s="3">
        <f>+Tabella2026[[#This Row],[CONTRIBUTO TOTALE]]/(PLAFOND/N_TESSERE)</f>
        <v>5.0398807101585152</v>
      </c>
      <c r="T7011" s="3">
        <f>+MAX(CEILING(Tabella2026[[#This Row],[preDEF1]],1),1)</f>
        <v>6</v>
      </c>
      <c r="U701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011" s="21">
        <f>+Tabella2026[[#This Row],[DEF - n. card]]*(PLAFOND/N_TESSERE)</f>
        <v>3000</v>
      </c>
      <c r="W7011" s="18"/>
    </row>
    <row r="7012" spans="2:23" x14ac:dyDescent="0.25">
      <c r="B7012" s="1" t="s">
        <v>14073</v>
      </c>
      <c r="C7012" s="2">
        <v>55025</v>
      </c>
      <c r="D7012" s="1" t="s">
        <v>14074</v>
      </c>
      <c r="E7012" s="1" t="s">
        <v>67</v>
      </c>
      <c r="F7012" s="1" t="s">
        <v>108</v>
      </c>
      <c r="G7012" s="1" t="s">
        <v>11807</v>
      </c>
      <c r="H7012" s="1" t="s">
        <v>15834</v>
      </c>
      <c r="I7012" s="5">
        <v>490</v>
      </c>
      <c r="J7012" s="5">
        <v>7381344</v>
      </c>
      <c r="K7012" s="3">
        <f>+Tabella2026[[#This Row],[POP_2024]]/SUM(Tabella2026[POP_2024])</f>
        <v>8.313050620845765E-6</v>
      </c>
      <c r="L7012" s="3">
        <f>+Tabella2026[[#This Row],[INCIDENZA POPOLAZIONE]]*(PLAFOND/2)</f>
        <v>2447.3558679890275</v>
      </c>
      <c r="M7012" s="3">
        <f>+IFERROR(Tabella2026[[#This Row],[reddito_2024]]/Tabella2026[[#This Row],[POP_2024]],"")</f>
        <v>15063.967346938776</v>
      </c>
      <c r="N7012" s="3">
        <f>+IF(Tabella2026[[#This Row],[REDDITO COMPLESSIVO PROCAPITE]]&lt;media_aggr_reddito_pc,(media_aggr_reddito_pc-Tabella2026[[#This Row],[REDDITO COMPLESSIVO PROCAPITE]]),0)</f>
        <v>2761.0987156699648</v>
      </c>
      <c r="O7012" s="3">
        <f>+Tabella2026[[#This Row],[DIFFERENZA REDDITO INFERIORE ALLA MEDIA DALLA MEDIA]]*Tabella2026[[#This Row],[POP_2024]]</f>
        <v>1352938.3706782828</v>
      </c>
      <c r="P7012" s="3">
        <f>+Tabella2026[[#This Row],[POPOLAZIONE PER DIFFERENZA ]]/SUM(Tabella2026[[POPOLAZIONE PER DIFFERENZA ]])</f>
        <v>1.2003027120893303E-5</v>
      </c>
      <c r="Q7012" s="3">
        <f>+Tabella2026[[#This Row],[INCIDENZA POPOLAZIONE PER DIFFERENZA]]*(PLAFOND-SUM(Tabella2026[CONTRIBUTO SULLA BASE DELLA POPOLAZIONE]))</f>
        <v>3533.6821821206622</v>
      </c>
      <c r="R7012" s="3">
        <f>+Tabella2026[[#This Row],[CONTRIBUTO SULLA BASE DELLA POPOLAZIONE]]+Tabella2026[[#This Row],[CONTRIBUTO SULLA BASE DEL REDDITO]]</f>
        <v>5981.0380501096897</v>
      </c>
      <c r="S7012" s="3">
        <f>+Tabella2026[[#This Row],[CONTRIBUTO TOTALE]]/(PLAFOND/N_TESSERE)</f>
        <v>11.962076100219379</v>
      </c>
      <c r="T7012" s="3">
        <f>+MAX(CEILING(Tabella2026[[#This Row],[preDEF1]],1),1)</f>
        <v>12</v>
      </c>
      <c r="U701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012" s="21">
        <f>+Tabella2026[[#This Row],[DEF - n. card]]*(PLAFOND/N_TESSERE)</f>
        <v>6000</v>
      </c>
      <c r="W7012" s="18"/>
    </row>
    <row r="7013" spans="2:23" x14ac:dyDescent="0.25">
      <c r="B7013" s="1" t="s">
        <v>14127</v>
      </c>
      <c r="C7013" s="2">
        <v>4186</v>
      </c>
      <c r="D7013" s="1" t="s">
        <v>14128</v>
      </c>
      <c r="E7013" s="1" t="s">
        <v>18</v>
      </c>
      <c r="F7013" s="1" t="s">
        <v>263</v>
      </c>
      <c r="G7013" s="1" t="s">
        <v>11807</v>
      </c>
      <c r="H7013" s="1" t="s">
        <v>15835</v>
      </c>
      <c r="I7013" s="5">
        <v>489</v>
      </c>
      <c r="J7013" s="5">
        <v>8285496</v>
      </c>
      <c r="K7013" s="3">
        <f>+Tabella2026[[#This Row],[POP_2024]]/SUM(Tabella2026[POP_2024])</f>
        <v>8.296085211415467E-6</v>
      </c>
      <c r="L7013" s="3">
        <f>+Tabella2026[[#This Row],[INCIDENZA POPOLAZIONE]]*(PLAFOND/2)</f>
        <v>2442.361264176805</v>
      </c>
      <c r="M7013" s="3">
        <f>+IFERROR(Tabella2026[[#This Row],[reddito_2024]]/Tabella2026[[#This Row],[POP_2024]],"")</f>
        <v>16943.754601226992</v>
      </c>
      <c r="N7013" s="3">
        <f>+IF(Tabella2026[[#This Row],[REDDITO COMPLESSIVO PROCAPITE]]&lt;media_aggr_reddito_pc,(media_aggr_reddito_pc-Tabella2026[[#This Row],[REDDITO COMPLESSIVO PROCAPITE]]),0)</f>
        <v>881.31146138174881</v>
      </c>
      <c r="O7013" s="3">
        <f>+Tabella2026[[#This Row],[DIFFERENZA REDDITO INFERIORE ALLA MEDIA DALLA MEDIA]]*Tabella2026[[#This Row],[POP_2024]]</f>
        <v>430961.30461567518</v>
      </c>
      <c r="P7013" s="3">
        <f>+Tabella2026[[#This Row],[POPOLAZIONE PER DIFFERENZA ]]/SUM(Tabella2026[[POPOLAZIONE PER DIFFERENZA ]])</f>
        <v>3.8234115754763873E-6</v>
      </c>
      <c r="Q7013" s="3">
        <f>+Tabella2026[[#This Row],[INCIDENZA POPOLAZIONE PER DIFFERENZA]]*(PLAFOND-SUM(Tabella2026[CONTRIBUTO SULLA BASE DELLA POPOLAZIONE]))</f>
        <v>1125.6095002615714</v>
      </c>
      <c r="R7013" s="3">
        <f>+Tabella2026[[#This Row],[CONTRIBUTO SULLA BASE DELLA POPOLAZIONE]]+Tabella2026[[#This Row],[CONTRIBUTO SULLA BASE DEL REDDITO]]</f>
        <v>3567.9707644383761</v>
      </c>
      <c r="S7013" s="3">
        <f>+Tabella2026[[#This Row],[CONTRIBUTO TOTALE]]/(PLAFOND/N_TESSERE)</f>
        <v>7.135941528876752</v>
      </c>
      <c r="T7013" s="3">
        <f>+MAX(CEILING(Tabella2026[[#This Row],[preDEF1]],1),1)</f>
        <v>8</v>
      </c>
      <c r="U7013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013" s="21">
        <f>+Tabella2026[[#This Row],[DEF - n. card]]*(PLAFOND/N_TESSERE)</f>
        <v>4000</v>
      </c>
      <c r="W7013" s="18"/>
    </row>
    <row r="7014" spans="2:23" x14ac:dyDescent="0.25">
      <c r="B7014" s="1" t="s">
        <v>14169</v>
      </c>
      <c r="C7014" s="2">
        <v>112013</v>
      </c>
      <c r="D7014" s="1" t="s">
        <v>14170</v>
      </c>
      <c r="E7014" s="1" t="s">
        <v>76</v>
      </c>
      <c r="F7014" s="1" t="s">
        <v>88</v>
      </c>
      <c r="G7014" s="1" t="s">
        <v>11807</v>
      </c>
      <c r="H7014" s="1" t="s">
        <v>15836</v>
      </c>
      <c r="I7014" s="5">
        <v>488</v>
      </c>
      <c r="J7014" s="5">
        <v>5343872</v>
      </c>
      <c r="K7014" s="3">
        <f>+Tabella2026[[#This Row],[POP_2024]]/SUM(Tabella2026[POP_2024])</f>
        <v>8.2791198019851707E-6</v>
      </c>
      <c r="L7014" s="3">
        <f>+Tabella2026[[#This Row],[INCIDENZA POPOLAZIONE]]*(PLAFOND/2)</f>
        <v>2437.3666603645829</v>
      </c>
      <c r="M7014" s="3">
        <f>+IFERROR(Tabella2026[[#This Row],[reddito_2024]]/Tabella2026[[#This Row],[POP_2024]],"")</f>
        <v>10950.557377049181</v>
      </c>
      <c r="N7014" s="3">
        <f>+IF(Tabella2026[[#This Row],[REDDITO COMPLESSIVO PROCAPITE]]&lt;media_aggr_reddito_pc,(media_aggr_reddito_pc-Tabella2026[[#This Row],[REDDITO COMPLESSIVO PROCAPITE]]),0)</f>
        <v>6874.50868555956</v>
      </c>
      <c r="O7014" s="3">
        <f>+Tabella2026[[#This Row],[DIFFERENZA REDDITO INFERIORE ALLA MEDIA DALLA MEDIA]]*Tabella2026[[#This Row],[POP_2024]]</f>
        <v>3354760.2385530653</v>
      </c>
      <c r="P7014" s="3">
        <f>+Tabella2026[[#This Row],[POPOLAZIONE PER DIFFERENZA ]]/SUM(Tabella2026[[POPOLAZIONE PER DIFFERENZA ]])</f>
        <v>2.9762832513397718E-5</v>
      </c>
      <c r="Q7014" s="3">
        <f>+Tabella2026[[#This Row],[INCIDENZA POPOLAZIONE PER DIFFERENZA]]*(PLAFOND-SUM(Tabella2026[CONTRIBUTO SULLA BASE DELLA POPOLAZIONE]))</f>
        <v>8762.155569819939</v>
      </c>
      <c r="R7014" s="3">
        <f>+Tabella2026[[#This Row],[CONTRIBUTO SULLA BASE DELLA POPOLAZIONE]]+Tabella2026[[#This Row],[CONTRIBUTO SULLA BASE DEL REDDITO]]</f>
        <v>11199.522230184522</v>
      </c>
      <c r="S7014" s="3">
        <f>+Tabella2026[[#This Row],[CONTRIBUTO TOTALE]]/(PLAFOND/N_TESSERE)</f>
        <v>22.399044460369044</v>
      </c>
      <c r="T7014" s="3">
        <f>+MAX(CEILING(Tabella2026[[#This Row],[preDEF1]],1),1)</f>
        <v>23</v>
      </c>
      <c r="U7014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7014" s="21">
        <f>+Tabella2026[[#This Row],[DEF - n. card]]*(PLAFOND/N_TESSERE)</f>
        <v>11500</v>
      </c>
      <c r="W7014" s="18"/>
    </row>
    <row r="7015" spans="2:23" x14ac:dyDescent="0.25">
      <c r="B7015" s="1" t="s">
        <v>13794</v>
      </c>
      <c r="C7015" s="2">
        <v>76019</v>
      </c>
      <c r="D7015" s="1" t="s">
        <v>13795</v>
      </c>
      <c r="E7015" s="1" t="s">
        <v>213</v>
      </c>
      <c r="F7015" s="1" t="s">
        <v>212</v>
      </c>
      <c r="G7015" s="1" t="s">
        <v>11807</v>
      </c>
      <c r="H7015" s="1" t="s">
        <v>15836</v>
      </c>
      <c r="I7015" s="5">
        <v>488</v>
      </c>
      <c r="J7015" s="5">
        <v>5153118</v>
      </c>
      <c r="K7015" s="3">
        <f>+Tabella2026[[#This Row],[POP_2024]]/SUM(Tabella2026[POP_2024])</f>
        <v>8.2791198019851707E-6</v>
      </c>
      <c r="L7015" s="3">
        <f>+Tabella2026[[#This Row],[INCIDENZA POPOLAZIONE]]*(PLAFOND/2)</f>
        <v>2437.3666603645829</v>
      </c>
      <c r="M7015" s="3">
        <f>+IFERROR(Tabella2026[[#This Row],[reddito_2024]]/Tabella2026[[#This Row],[POP_2024]],"")</f>
        <v>10559.668032786885</v>
      </c>
      <c r="N7015" s="3">
        <f>+IF(Tabella2026[[#This Row],[REDDITO COMPLESSIVO PROCAPITE]]&lt;media_aggr_reddito_pc,(media_aggr_reddito_pc-Tabella2026[[#This Row],[REDDITO COMPLESSIVO PROCAPITE]]),0)</f>
        <v>7265.3980298218557</v>
      </c>
      <c r="O7015" s="3">
        <f>+Tabella2026[[#This Row],[DIFFERENZA REDDITO INFERIORE ALLA MEDIA DALLA MEDIA]]*Tabella2026[[#This Row],[POP_2024]]</f>
        <v>3545514.2385530658</v>
      </c>
      <c r="P7015" s="3">
        <f>+Tabella2026[[#This Row],[POPOLAZIONE PER DIFFERENZA ]]/SUM(Tabella2026[[POPOLAZIONE PER DIFFERENZA ]])</f>
        <v>3.1455167866611931E-5</v>
      </c>
      <c r="Q7015" s="3">
        <f>+Tabella2026[[#This Row],[INCIDENZA POPOLAZIONE PER DIFFERENZA]]*(PLAFOND-SUM(Tabella2026[CONTRIBUTO SULLA BASE DELLA POPOLAZIONE]))</f>
        <v>9260.3778285546905</v>
      </c>
      <c r="R7015" s="3">
        <f>+Tabella2026[[#This Row],[CONTRIBUTO SULLA BASE DELLA POPOLAZIONE]]+Tabella2026[[#This Row],[CONTRIBUTO SULLA BASE DEL REDDITO]]</f>
        <v>11697.744488919274</v>
      </c>
      <c r="S7015" s="3">
        <f>+Tabella2026[[#This Row],[CONTRIBUTO TOTALE]]/(PLAFOND/N_TESSERE)</f>
        <v>23.395488977838546</v>
      </c>
      <c r="T7015" s="3">
        <f>+MAX(CEILING(Tabella2026[[#This Row],[preDEF1]],1),1)</f>
        <v>24</v>
      </c>
      <c r="U7015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7015" s="21">
        <f>+Tabella2026[[#This Row],[DEF - n. card]]*(PLAFOND/N_TESSERE)</f>
        <v>12000</v>
      </c>
      <c r="W7015" s="18"/>
    </row>
    <row r="7016" spans="2:23" x14ac:dyDescent="0.25">
      <c r="B7016" s="1" t="s">
        <v>14151</v>
      </c>
      <c r="C7016" s="2">
        <v>97050</v>
      </c>
      <c r="D7016" s="1" t="s">
        <v>14152</v>
      </c>
      <c r="E7016" s="1" t="s">
        <v>12</v>
      </c>
      <c r="F7016" s="1" t="s">
        <v>362</v>
      </c>
      <c r="G7016" s="1" t="s">
        <v>11807</v>
      </c>
      <c r="H7016" s="1" t="s">
        <v>15835</v>
      </c>
      <c r="I7016" s="5">
        <v>488</v>
      </c>
      <c r="J7016" s="5">
        <v>11362280</v>
      </c>
      <c r="K7016" s="3">
        <f>+Tabella2026[[#This Row],[POP_2024]]/SUM(Tabella2026[POP_2024])</f>
        <v>8.2791198019851707E-6</v>
      </c>
      <c r="L7016" s="3">
        <f>+Tabella2026[[#This Row],[INCIDENZA POPOLAZIONE]]*(PLAFOND/2)</f>
        <v>2437.3666603645829</v>
      </c>
      <c r="M7016" s="3">
        <f>+IFERROR(Tabella2026[[#This Row],[reddito_2024]]/Tabella2026[[#This Row],[POP_2024]],"")</f>
        <v>23283.360655737706</v>
      </c>
      <c r="N7016" s="3">
        <f>+IF(Tabella2026[[#This Row],[REDDITO COMPLESSIVO PROCAPITE]]&lt;media_aggr_reddito_pc,(media_aggr_reddito_pc-Tabella2026[[#This Row],[REDDITO COMPLESSIVO PROCAPITE]]),0)</f>
        <v>0</v>
      </c>
      <c r="O7016" s="3">
        <f>+Tabella2026[[#This Row],[DIFFERENZA REDDITO INFERIORE ALLA MEDIA DALLA MEDIA]]*Tabella2026[[#This Row],[POP_2024]]</f>
        <v>0</v>
      </c>
      <c r="P7016" s="3">
        <f>+Tabella2026[[#This Row],[POPOLAZIONE PER DIFFERENZA ]]/SUM(Tabella2026[[POPOLAZIONE PER DIFFERENZA ]])</f>
        <v>0</v>
      </c>
      <c r="Q7016" s="3">
        <f>+Tabella2026[[#This Row],[INCIDENZA POPOLAZIONE PER DIFFERENZA]]*(PLAFOND-SUM(Tabella2026[CONTRIBUTO SULLA BASE DELLA POPOLAZIONE]))</f>
        <v>0</v>
      </c>
      <c r="R7016" s="3">
        <f>+Tabella2026[[#This Row],[CONTRIBUTO SULLA BASE DELLA POPOLAZIONE]]+Tabella2026[[#This Row],[CONTRIBUTO SULLA BASE DEL REDDITO]]</f>
        <v>2437.3666603645829</v>
      </c>
      <c r="S7016" s="3">
        <f>+Tabella2026[[#This Row],[CONTRIBUTO TOTALE]]/(PLAFOND/N_TESSERE)</f>
        <v>4.8747333207291659</v>
      </c>
      <c r="T7016" s="3">
        <f>+MAX(CEILING(Tabella2026[[#This Row],[preDEF1]],1),1)</f>
        <v>5</v>
      </c>
      <c r="U7016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16" s="21">
        <f>+Tabella2026[[#This Row],[DEF - n. card]]*(PLAFOND/N_TESSERE)</f>
        <v>2500</v>
      </c>
      <c r="W7016" s="18"/>
    </row>
    <row r="7017" spans="2:23" x14ac:dyDescent="0.25">
      <c r="B7017" s="1" t="s">
        <v>13921</v>
      </c>
      <c r="C7017" s="2">
        <v>66103</v>
      </c>
      <c r="D7017" s="1" t="s">
        <v>13922</v>
      </c>
      <c r="E7017" s="1" t="s">
        <v>96</v>
      </c>
      <c r="F7017" s="1" t="s">
        <v>201</v>
      </c>
      <c r="G7017" s="1" t="s">
        <v>11807</v>
      </c>
      <c r="H7017" s="1" t="s">
        <v>15836</v>
      </c>
      <c r="I7017" s="5">
        <v>488</v>
      </c>
      <c r="J7017" s="5">
        <v>7734888</v>
      </c>
      <c r="K7017" s="3">
        <f>+Tabella2026[[#This Row],[POP_2024]]/SUM(Tabella2026[POP_2024])</f>
        <v>8.2791198019851707E-6</v>
      </c>
      <c r="L7017" s="3">
        <f>+Tabella2026[[#This Row],[INCIDENZA POPOLAZIONE]]*(PLAFOND/2)</f>
        <v>2437.3666603645829</v>
      </c>
      <c r="M7017" s="3">
        <f>+IFERROR(Tabella2026[[#This Row],[reddito_2024]]/Tabella2026[[#This Row],[POP_2024]],"")</f>
        <v>15850.180327868853</v>
      </c>
      <c r="N7017" s="3">
        <f>+IF(Tabella2026[[#This Row],[REDDITO COMPLESSIVO PROCAPITE]]&lt;media_aggr_reddito_pc,(media_aggr_reddito_pc-Tabella2026[[#This Row],[REDDITO COMPLESSIVO PROCAPITE]]),0)</f>
        <v>1974.885734739888</v>
      </c>
      <c r="O7017" s="3">
        <f>+Tabella2026[[#This Row],[DIFFERENZA REDDITO INFERIORE ALLA MEDIA DALLA MEDIA]]*Tabella2026[[#This Row],[POP_2024]]</f>
        <v>963744.23855306534</v>
      </c>
      <c r="P7017" s="3">
        <f>+Tabella2026[[#This Row],[POPOLAZIONE PER DIFFERENZA ]]/SUM(Tabella2026[[POPOLAZIONE PER DIFFERENZA ]])</f>
        <v>8.5501664256574208E-6</v>
      </c>
      <c r="Q7017" s="3">
        <f>+Tabella2026[[#This Row],[INCIDENZA POPOLAZIONE PER DIFFERENZA]]*(PLAFOND-SUM(Tabella2026[CONTRIBUTO SULLA BASE DELLA POPOLAZIONE]))</f>
        <v>2517.1625830887356</v>
      </c>
      <c r="R7017" s="3">
        <f>+Tabella2026[[#This Row],[CONTRIBUTO SULLA BASE DELLA POPOLAZIONE]]+Tabella2026[[#This Row],[CONTRIBUTO SULLA BASE DEL REDDITO]]</f>
        <v>4954.5292434533185</v>
      </c>
      <c r="S7017" s="3">
        <f>+Tabella2026[[#This Row],[CONTRIBUTO TOTALE]]/(PLAFOND/N_TESSERE)</f>
        <v>9.9090584869066376</v>
      </c>
      <c r="T7017" s="3">
        <f>+MAX(CEILING(Tabella2026[[#This Row],[preDEF1]],1),1)</f>
        <v>10</v>
      </c>
      <c r="U7017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017" s="21">
        <f>+Tabella2026[[#This Row],[DEF - n. card]]*(PLAFOND/N_TESSERE)</f>
        <v>5000</v>
      </c>
      <c r="W7017" s="18"/>
    </row>
    <row r="7018" spans="2:23" x14ac:dyDescent="0.25">
      <c r="B7018" s="1" t="s">
        <v>14021</v>
      </c>
      <c r="C7018" s="2">
        <v>80058</v>
      </c>
      <c r="D7018" s="1" t="s">
        <v>14022</v>
      </c>
      <c r="E7018" s="1" t="s">
        <v>61</v>
      </c>
      <c r="F7018" s="1" t="s">
        <v>62</v>
      </c>
      <c r="G7018" s="1" t="s">
        <v>11807</v>
      </c>
      <c r="H7018" s="1" t="s">
        <v>15836</v>
      </c>
      <c r="I7018" s="5">
        <v>487</v>
      </c>
      <c r="J7018" s="5">
        <v>4959764</v>
      </c>
      <c r="K7018" s="3">
        <f>+Tabella2026[[#This Row],[POP_2024]]/SUM(Tabella2026[POP_2024])</f>
        <v>8.2621543925548727E-6</v>
      </c>
      <c r="L7018" s="3">
        <f>+Tabella2026[[#This Row],[INCIDENZA POPOLAZIONE]]*(PLAFOND/2)</f>
        <v>2432.3720565523599</v>
      </c>
      <c r="M7018" s="3">
        <f>+IFERROR(Tabella2026[[#This Row],[reddito_2024]]/Tabella2026[[#This Row],[POP_2024]],"")</f>
        <v>10184.320328542095</v>
      </c>
      <c r="N7018" s="3">
        <f>+IF(Tabella2026[[#This Row],[REDDITO COMPLESSIVO PROCAPITE]]&lt;media_aggr_reddito_pc,(media_aggr_reddito_pc-Tabella2026[[#This Row],[REDDITO COMPLESSIVO PROCAPITE]]),0)</f>
        <v>7640.745734066646</v>
      </c>
      <c r="O7018" s="3">
        <f>+Tabella2026[[#This Row],[DIFFERENZA REDDITO INFERIORE ALLA MEDIA DALLA MEDIA]]*Tabella2026[[#This Row],[POP_2024]]</f>
        <v>3721043.1724904566</v>
      </c>
      <c r="P7018" s="3">
        <f>+Tabella2026[[#This Row],[POPOLAZIONE PER DIFFERENZA ]]/SUM(Tabella2026[[POPOLAZIONE PER DIFFERENZA ]])</f>
        <v>3.3012429158192953E-5</v>
      </c>
      <c r="Q7018" s="3">
        <f>+Tabella2026[[#This Row],[INCIDENZA POPOLAZIONE PER DIFFERENZA]]*(PLAFOND-SUM(Tabella2026[CONTRIBUTO SULLA BASE DELLA POPOLAZIONE]))</f>
        <v>9718.8343848501754</v>
      </c>
      <c r="R7018" s="3">
        <f>+Tabella2026[[#This Row],[CONTRIBUTO SULLA BASE DELLA POPOLAZIONE]]+Tabella2026[[#This Row],[CONTRIBUTO SULLA BASE DEL REDDITO]]</f>
        <v>12151.206441402535</v>
      </c>
      <c r="S7018" s="3">
        <f>+Tabella2026[[#This Row],[CONTRIBUTO TOTALE]]/(PLAFOND/N_TESSERE)</f>
        <v>24.302412882805072</v>
      </c>
      <c r="T7018" s="3">
        <f>+MAX(CEILING(Tabella2026[[#This Row],[preDEF1]],1),1)</f>
        <v>25</v>
      </c>
      <c r="U7018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7018" s="21">
        <f>+Tabella2026[[#This Row],[DEF - n. card]]*(PLAFOND/N_TESSERE)</f>
        <v>12500</v>
      </c>
      <c r="W7018" s="18"/>
    </row>
    <row r="7019" spans="2:23" x14ac:dyDescent="0.25">
      <c r="B7019" s="1" t="s">
        <v>14211</v>
      </c>
      <c r="C7019" s="2">
        <v>71026</v>
      </c>
      <c r="D7019" s="1" t="s">
        <v>14212</v>
      </c>
      <c r="E7019" s="1" t="s">
        <v>33</v>
      </c>
      <c r="F7019" s="1" t="s">
        <v>78</v>
      </c>
      <c r="G7019" s="1" t="s">
        <v>11807</v>
      </c>
      <c r="H7019" s="1" t="s">
        <v>15836</v>
      </c>
      <c r="I7019" s="5">
        <v>486</v>
      </c>
      <c r="J7019" s="5">
        <v>6298686</v>
      </c>
      <c r="K7019" s="3">
        <f>+Tabella2026[[#This Row],[POP_2024]]/SUM(Tabella2026[POP_2024])</f>
        <v>8.2451889831245746E-6</v>
      </c>
      <c r="L7019" s="3">
        <f>+Tabella2026[[#This Row],[INCIDENZA POPOLAZIONE]]*(PLAFOND/2)</f>
        <v>2427.3774527401374</v>
      </c>
      <c r="M7019" s="3">
        <f>+IFERROR(Tabella2026[[#This Row],[reddito_2024]]/Tabella2026[[#This Row],[POP_2024]],"")</f>
        <v>12960.259259259259</v>
      </c>
      <c r="N7019" s="3">
        <f>+IF(Tabella2026[[#This Row],[REDDITO COMPLESSIVO PROCAPITE]]&lt;media_aggr_reddito_pc,(media_aggr_reddito_pc-Tabella2026[[#This Row],[REDDITO COMPLESSIVO PROCAPITE]]),0)</f>
        <v>4864.8068033494819</v>
      </c>
      <c r="O7019" s="3">
        <f>+Tabella2026[[#This Row],[DIFFERENZA REDDITO INFERIORE ALLA MEDIA DALLA MEDIA]]*Tabella2026[[#This Row],[POP_2024]]</f>
        <v>2364296.1064278483</v>
      </c>
      <c r="P7019" s="3">
        <f>+Tabella2026[[#This Row],[POPOLAZIONE PER DIFFERENZA ]]/SUM(Tabella2026[[POPOLAZIONE PER DIFFERENZA ]])</f>
        <v>2.0975611973403124E-5</v>
      </c>
      <c r="Q7019" s="3">
        <f>+Tabella2026[[#This Row],[INCIDENZA POPOLAZIONE PER DIFFERENZA]]*(PLAFOND-SUM(Tabella2026[CONTRIBUTO SULLA BASE DELLA POPOLAZIONE]))</f>
        <v>6175.2044332609248</v>
      </c>
      <c r="R7019" s="3">
        <f>+Tabella2026[[#This Row],[CONTRIBUTO SULLA BASE DELLA POPOLAZIONE]]+Tabella2026[[#This Row],[CONTRIBUTO SULLA BASE DEL REDDITO]]</f>
        <v>8602.5818860010622</v>
      </c>
      <c r="S7019" s="3">
        <f>+Tabella2026[[#This Row],[CONTRIBUTO TOTALE]]/(PLAFOND/N_TESSERE)</f>
        <v>17.205163772002123</v>
      </c>
      <c r="T7019" s="3">
        <f>+MAX(CEILING(Tabella2026[[#This Row],[preDEF1]],1),1)</f>
        <v>18</v>
      </c>
      <c r="U7019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7019" s="21">
        <f>+Tabella2026[[#This Row],[DEF - n. card]]*(PLAFOND/N_TESSERE)</f>
        <v>9000</v>
      </c>
      <c r="W7019" s="18"/>
    </row>
    <row r="7020" spans="2:23" x14ac:dyDescent="0.25">
      <c r="B7020" s="1" t="s">
        <v>13773</v>
      </c>
      <c r="C7020" s="2">
        <v>6134</v>
      </c>
      <c r="D7020" s="1" t="s">
        <v>13774</v>
      </c>
      <c r="E7020" s="1" t="s">
        <v>18</v>
      </c>
      <c r="F7020" s="1" t="s">
        <v>138</v>
      </c>
      <c r="G7020" s="1" t="s">
        <v>11807</v>
      </c>
      <c r="H7020" s="1" t="s">
        <v>15835</v>
      </c>
      <c r="I7020" s="5">
        <v>486</v>
      </c>
      <c r="J7020" s="5">
        <v>9392382</v>
      </c>
      <c r="K7020" s="3">
        <f>+Tabella2026[[#This Row],[POP_2024]]/SUM(Tabella2026[POP_2024])</f>
        <v>8.2451889831245746E-6</v>
      </c>
      <c r="L7020" s="3">
        <f>+Tabella2026[[#This Row],[INCIDENZA POPOLAZIONE]]*(PLAFOND/2)</f>
        <v>2427.3774527401374</v>
      </c>
      <c r="M7020" s="3">
        <f>+IFERROR(Tabella2026[[#This Row],[reddito_2024]]/Tabella2026[[#This Row],[POP_2024]],"")</f>
        <v>19325.888888888891</v>
      </c>
      <c r="N7020" s="3">
        <f>+IF(Tabella2026[[#This Row],[REDDITO COMPLESSIVO PROCAPITE]]&lt;media_aggr_reddito_pc,(media_aggr_reddito_pc-Tabella2026[[#This Row],[REDDITO COMPLESSIVO PROCAPITE]]),0)</f>
        <v>0</v>
      </c>
      <c r="O7020" s="3">
        <f>+Tabella2026[[#This Row],[DIFFERENZA REDDITO INFERIORE ALLA MEDIA DALLA MEDIA]]*Tabella2026[[#This Row],[POP_2024]]</f>
        <v>0</v>
      </c>
      <c r="P7020" s="3">
        <f>+Tabella2026[[#This Row],[POPOLAZIONE PER DIFFERENZA ]]/SUM(Tabella2026[[POPOLAZIONE PER DIFFERENZA ]])</f>
        <v>0</v>
      </c>
      <c r="Q7020" s="3">
        <f>+Tabella2026[[#This Row],[INCIDENZA POPOLAZIONE PER DIFFERENZA]]*(PLAFOND-SUM(Tabella2026[CONTRIBUTO SULLA BASE DELLA POPOLAZIONE]))</f>
        <v>0</v>
      </c>
      <c r="R7020" s="3">
        <f>+Tabella2026[[#This Row],[CONTRIBUTO SULLA BASE DELLA POPOLAZIONE]]+Tabella2026[[#This Row],[CONTRIBUTO SULLA BASE DEL REDDITO]]</f>
        <v>2427.3774527401374</v>
      </c>
      <c r="S7020" s="3">
        <f>+Tabella2026[[#This Row],[CONTRIBUTO TOTALE]]/(PLAFOND/N_TESSERE)</f>
        <v>4.8547549054802746</v>
      </c>
      <c r="T7020" s="3">
        <f>+MAX(CEILING(Tabella2026[[#This Row],[preDEF1]],1),1)</f>
        <v>5</v>
      </c>
      <c r="U7020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20" s="21">
        <f>+Tabella2026[[#This Row],[DEF - n. card]]*(PLAFOND/N_TESSERE)</f>
        <v>2500</v>
      </c>
      <c r="W7020" s="18"/>
    </row>
    <row r="7021" spans="2:23" x14ac:dyDescent="0.25">
      <c r="B7021" s="1" t="s">
        <v>13894</v>
      </c>
      <c r="C7021" s="2">
        <v>4175</v>
      </c>
      <c r="D7021" s="1" t="s">
        <v>13895</v>
      </c>
      <c r="E7021" s="1" t="s">
        <v>18</v>
      </c>
      <c r="F7021" s="1" t="s">
        <v>263</v>
      </c>
      <c r="G7021" s="1" t="s">
        <v>11807</v>
      </c>
      <c r="H7021" s="1" t="s">
        <v>15835</v>
      </c>
      <c r="I7021" s="5">
        <v>486</v>
      </c>
      <c r="J7021" s="5">
        <v>7193924</v>
      </c>
      <c r="K7021" s="3">
        <f>+Tabella2026[[#This Row],[POP_2024]]/SUM(Tabella2026[POP_2024])</f>
        <v>8.2451889831245746E-6</v>
      </c>
      <c r="L7021" s="3">
        <f>+Tabella2026[[#This Row],[INCIDENZA POPOLAZIONE]]*(PLAFOND/2)</f>
        <v>2427.3774527401374</v>
      </c>
      <c r="M7021" s="3">
        <f>+IFERROR(Tabella2026[[#This Row],[reddito_2024]]/Tabella2026[[#This Row],[POP_2024]],"")</f>
        <v>14802.312757201646</v>
      </c>
      <c r="N7021" s="3">
        <f>+IF(Tabella2026[[#This Row],[REDDITO COMPLESSIVO PROCAPITE]]&lt;media_aggr_reddito_pc,(media_aggr_reddito_pc-Tabella2026[[#This Row],[REDDITO COMPLESSIVO PROCAPITE]]),0)</f>
        <v>3022.7533054070955</v>
      </c>
      <c r="O7021" s="3">
        <f>+Tabella2026[[#This Row],[DIFFERENZA REDDITO INFERIORE ALLA MEDIA DALLA MEDIA]]*Tabella2026[[#This Row],[POP_2024]]</f>
        <v>1469058.1064278483</v>
      </c>
      <c r="P7021" s="3">
        <f>+Tabella2026[[#This Row],[POPOLAZIONE PER DIFFERENZA ]]/SUM(Tabella2026[[POPOLAZIONE PER DIFFERENZA ]])</f>
        <v>1.3033220637227855E-5</v>
      </c>
      <c r="Q7021" s="3">
        <f>+Tabella2026[[#This Row],[INCIDENZA POPOLAZIONE PER DIFFERENZA]]*(PLAFOND-SUM(Tabella2026[CONTRIBUTO SULLA BASE DELLA POPOLAZIONE]))</f>
        <v>3836.9703806844182</v>
      </c>
      <c r="R7021" s="3">
        <f>+Tabella2026[[#This Row],[CONTRIBUTO SULLA BASE DELLA POPOLAZIONE]]+Tabella2026[[#This Row],[CONTRIBUTO SULLA BASE DEL REDDITO]]</f>
        <v>6264.3478334245556</v>
      </c>
      <c r="S7021" s="3">
        <f>+Tabella2026[[#This Row],[CONTRIBUTO TOTALE]]/(PLAFOND/N_TESSERE)</f>
        <v>12.528695666849112</v>
      </c>
      <c r="T7021" s="3">
        <f>+MAX(CEILING(Tabella2026[[#This Row],[preDEF1]],1),1)</f>
        <v>13</v>
      </c>
      <c r="U7021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021" s="21">
        <f>+Tabella2026[[#This Row],[DEF - n. card]]*(PLAFOND/N_TESSERE)</f>
        <v>6500</v>
      </c>
      <c r="W7021" s="18"/>
    </row>
    <row r="7022" spans="2:23" x14ac:dyDescent="0.25">
      <c r="B7022" s="1" t="s">
        <v>13886</v>
      </c>
      <c r="C7022" s="2">
        <v>54045</v>
      </c>
      <c r="D7022" s="1" t="s">
        <v>13887</v>
      </c>
      <c r="E7022" s="1" t="s">
        <v>67</v>
      </c>
      <c r="F7022" s="1" t="s">
        <v>66</v>
      </c>
      <c r="G7022" s="1" t="s">
        <v>11807</v>
      </c>
      <c r="H7022" s="1" t="s">
        <v>15834</v>
      </c>
      <c r="I7022" s="5">
        <v>486</v>
      </c>
      <c r="J7022" s="5">
        <v>7894582</v>
      </c>
      <c r="K7022" s="3">
        <f>+Tabella2026[[#This Row],[POP_2024]]/SUM(Tabella2026[POP_2024])</f>
        <v>8.2451889831245746E-6</v>
      </c>
      <c r="L7022" s="3">
        <f>+Tabella2026[[#This Row],[INCIDENZA POPOLAZIONE]]*(PLAFOND/2)</f>
        <v>2427.3774527401374</v>
      </c>
      <c r="M7022" s="3">
        <f>+IFERROR(Tabella2026[[#This Row],[reddito_2024]]/Tabella2026[[#This Row],[POP_2024]],"")</f>
        <v>16243.995884773663</v>
      </c>
      <c r="N7022" s="3">
        <f>+IF(Tabella2026[[#This Row],[REDDITO COMPLESSIVO PROCAPITE]]&lt;media_aggr_reddito_pc,(media_aggr_reddito_pc-Tabella2026[[#This Row],[REDDITO COMPLESSIVO PROCAPITE]]),0)</f>
        <v>1581.0701778350776</v>
      </c>
      <c r="O7022" s="3">
        <f>+Tabella2026[[#This Row],[DIFFERENZA REDDITO INFERIORE ALLA MEDIA DALLA MEDIA]]*Tabella2026[[#This Row],[POP_2024]]</f>
        <v>768400.10642784776</v>
      </c>
      <c r="P7022" s="3">
        <f>+Tabella2026[[#This Row],[POPOLAZIONE PER DIFFERENZA ]]/SUM(Tabella2026[[POPOLAZIONE PER DIFFERENZA ]])</f>
        <v>6.8171082416169704E-6</v>
      </c>
      <c r="Q7022" s="3">
        <f>+Tabella2026[[#This Row],[INCIDENZA POPOLAZIONE PER DIFFERENZA]]*(PLAFOND-SUM(Tabella2026[CONTRIBUTO SULLA BASE DELLA POPOLAZIONE]))</f>
        <v>2006.9515535008629</v>
      </c>
      <c r="R7022" s="3">
        <f>+Tabella2026[[#This Row],[CONTRIBUTO SULLA BASE DELLA POPOLAZIONE]]+Tabella2026[[#This Row],[CONTRIBUTO SULLA BASE DEL REDDITO]]</f>
        <v>4434.3290062410006</v>
      </c>
      <c r="S7022" s="3">
        <f>+Tabella2026[[#This Row],[CONTRIBUTO TOTALE]]/(PLAFOND/N_TESSERE)</f>
        <v>8.8686580124820011</v>
      </c>
      <c r="T7022" s="3">
        <f>+MAX(CEILING(Tabella2026[[#This Row],[preDEF1]],1),1)</f>
        <v>9</v>
      </c>
      <c r="U7022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022" s="21">
        <f>+Tabella2026[[#This Row],[DEF - n. card]]*(PLAFOND/N_TESSERE)</f>
        <v>4500</v>
      </c>
      <c r="W7022" s="18"/>
    </row>
    <row r="7023" spans="2:23" x14ac:dyDescent="0.25">
      <c r="B7023" s="1" t="s">
        <v>14013</v>
      </c>
      <c r="C7023" s="2">
        <v>114005</v>
      </c>
      <c r="D7023" s="1" t="s">
        <v>14014</v>
      </c>
      <c r="E7023" s="1" t="s">
        <v>76</v>
      </c>
      <c r="F7023" s="1" t="s">
        <v>550</v>
      </c>
      <c r="G7023" s="1" t="s">
        <v>11807</v>
      </c>
      <c r="H7023" s="1" t="s">
        <v>15836</v>
      </c>
      <c r="I7023" s="5">
        <v>485</v>
      </c>
      <c r="J7023" s="5">
        <v>6711434</v>
      </c>
      <c r="K7023" s="3">
        <f>+Tabella2026[[#This Row],[POP_2024]]/SUM(Tabella2026[POP_2024])</f>
        <v>8.2282235736942783E-6</v>
      </c>
      <c r="L7023" s="3">
        <f>+Tabella2026[[#This Row],[INCIDENZA POPOLAZIONE]]*(PLAFOND/2)</f>
        <v>2422.3828489279153</v>
      </c>
      <c r="M7023" s="3">
        <f>+IFERROR(Tabella2026[[#This Row],[reddito_2024]]/Tabella2026[[#This Row],[POP_2024]],"")</f>
        <v>13838.00824742268</v>
      </c>
      <c r="N7023" s="3">
        <f>+IF(Tabella2026[[#This Row],[REDDITO COMPLESSIVO PROCAPITE]]&lt;media_aggr_reddito_pc,(media_aggr_reddito_pc-Tabella2026[[#This Row],[REDDITO COMPLESSIVO PROCAPITE]]),0)</f>
        <v>3987.0578151860609</v>
      </c>
      <c r="O7023" s="3">
        <f>+Tabella2026[[#This Row],[DIFFERENZA REDDITO INFERIORE ALLA MEDIA DALLA MEDIA]]*Tabella2026[[#This Row],[POP_2024]]</f>
        <v>1933723.0403652396</v>
      </c>
      <c r="P7023" s="3">
        <f>+Tabella2026[[#This Row],[POPOLAZIONE PER DIFFERENZA ]]/SUM(Tabella2026[[POPOLAZIONE PER DIFFERENZA ]])</f>
        <v>1.715564478089556E-5</v>
      </c>
      <c r="Q7023" s="3">
        <f>+Tabella2026[[#This Row],[INCIDENZA POPOLAZIONE PER DIFFERENZA]]*(PLAFOND-SUM(Tabella2026[CONTRIBUTO SULLA BASE DELLA POPOLAZIONE]))</f>
        <v>5050.6089567620875</v>
      </c>
      <c r="R7023" s="3">
        <f>+Tabella2026[[#This Row],[CONTRIBUTO SULLA BASE DELLA POPOLAZIONE]]+Tabella2026[[#This Row],[CONTRIBUTO SULLA BASE DEL REDDITO]]</f>
        <v>7472.9918056900024</v>
      </c>
      <c r="S7023" s="3">
        <f>+Tabella2026[[#This Row],[CONTRIBUTO TOTALE]]/(PLAFOND/N_TESSERE)</f>
        <v>14.945983611380004</v>
      </c>
      <c r="T7023" s="3">
        <f>+MAX(CEILING(Tabella2026[[#This Row],[preDEF1]],1),1)</f>
        <v>15</v>
      </c>
      <c r="U7023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023" s="21">
        <f>+Tabella2026[[#This Row],[DEF - n. card]]*(PLAFOND/N_TESSERE)</f>
        <v>7500</v>
      </c>
      <c r="W7023" s="18"/>
    </row>
    <row r="7024" spans="2:23" x14ac:dyDescent="0.25">
      <c r="B7024" s="1" t="s">
        <v>13848</v>
      </c>
      <c r="C7024" s="2">
        <v>83045</v>
      </c>
      <c r="D7024" s="1" t="s">
        <v>13849</v>
      </c>
      <c r="E7024" s="1" t="s">
        <v>21</v>
      </c>
      <c r="F7024" s="1" t="s">
        <v>42</v>
      </c>
      <c r="G7024" s="1" t="s">
        <v>11807</v>
      </c>
      <c r="H7024" s="1" t="s">
        <v>15836</v>
      </c>
      <c r="I7024" s="5">
        <v>485</v>
      </c>
      <c r="J7024" s="5">
        <v>5877965</v>
      </c>
      <c r="K7024" s="3">
        <f>+Tabella2026[[#This Row],[POP_2024]]/SUM(Tabella2026[POP_2024])</f>
        <v>8.2282235736942783E-6</v>
      </c>
      <c r="L7024" s="3">
        <f>+Tabella2026[[#This Row],[INCIDENZA POPOLAZIONE]]*(PLAFOND/2)</f>
        <v>2422.3828489279153</v>
      </c>
      <c r="M7024" s="3">
        <f>+IFERROR(Tabella2026[[#This Row],[reddito_2024]]/Tabella2026[[#This Row],[POP_2024]],"")</f>
        <v>12119.515463917525</v>
      </c>
      <c r="N7024" s="3">
        <f>+IF(Tabella2026[[#This Row],[REDDITO COMPLESSIVO PROCAPITE]]&lt;media_aggr_reddito_pc,(media_aggr_reddito_pc-Tabella2026[[#This Row],[REDDITO COMPLESSIVO PROCAPITE]]),0)</f>
        <v>5705.5505986912158</v>
      </c>
      <c r="O7024" s="3">
        <f>+Tabella2026[[#This Row],[DIFFERENZA REDDITO INFERIORE ALLA MEDIA DALLA MEDIA]]*Tabella2026[[#This Row],[POP_2024]]</f>
        <v>2767192.0403652396</v>
      </c>
      <c r="P7024" s="3">
        <f>+Tabella2026[[#This Row],[POPOLAZIONE PER DIFFERENZA ]]/SUM(Tabella2026[[POPOLAZIONE PER DIFFERENZA ]])</f>
        <v>2.4550032602425327E-5</v>
      </c>
      <c r="Q7024" s="3">
        <f>+Tabella2026[[#This Row],[INCIDENZA POPOLAZIONE PER DIFFERENZA]]*(PLAFOND-SUM(Tabella2026[CONTRIBUTO SULLA BASE DELLA POPOLAZIONE]))</f>
        <v>7227.5111856295935</v>
      </c>
      <c r="R7024" s="3">
        <f>+Tabella2026[[#This Row],[CONTRIBUTO SULLA BASE DELLA POPOLAZIONE]]+Tabella2026[[#This Row],[CONTRIBUTO SULLA BASE DEL REDDITO]]</f>
        <v>9649.8940345575083</v>
      </c>
      <c r="S7024" s="3">
        <f>+Tabella2026[[#This Row],[CONTRIBUTO TOTALE]]/(PLAFOND/N_TESSERE)</f>
        <v>19.299788069115017</v>
      </c>
      <c r="T7024" s="3">
        <f>+MAX(CEILING(Tabella2026[[#This Row],[preDEF1]],1),1)</f>
        <v>20</v>
      </c>
      <c r="U7024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7024" s="21">
        <f>+Tabella2026[[#This Row],[DEF - n. card]]*(PLAFOND/N_TESSERE)</f>
        <v>10000</v>
      </c>
      <c r="W7024" s="18"/>
    </row>
    <row r="7025" spans="2:23" x14ac:dyDescent="0.25">
      <c r="B7025" s="1" t="s">
        <v>14087</v>
      </c>
      <c r="C7025" s="2">
        <v>8047</v>
      </c>
      <c r="D7025" s="1" t="s">
        <v>14088</v>
      </c>
      <c r="E7025" s="1" t="s">
        <v>24</v>
      </c>
      <c r="F7025" s="1" t="s">
        <v>286</v>
      </c>
      <c r="G7025" s="1" t="s">
        <v>11807</v>
      </c>
      <c r="H7025" s="1" t="s">
        <v>15835</v>
      </c>
      <c r="I7025" s="5">
        <v>485</v>
      </c>
      <c r="J7025" s="5">
        <v>5636881</v>
      </c>
      <c r="K7025" s="3">
        <f>+Tabella2026[[#This Row],[POP_2024]]/SUM(Tabella2026[POP_2024])</f>
        <v>8.2282235736942783E-6</v>
      </c>
      <c r="L7025" s="3">
        <f>+Tabella2026[[#This Row],[INCIDENZA POPOLAZIONE]]*(PLAFOND/2)</f>
        <v>2422.3828489279153</v>
      </c>
      <c r="M7025" s="3">
        <f>+IFERROR(Tabella2026[[#This Row],[reddito_2024]]/Tabella2026[[#This Row],[POP_2024]],"")</f>
        <v>11622.435051546392</v>
      </c>
      <c r="N7025" s="3">
        <f>+IF(Tabella2026[[#This Row],[REDDITO COMPLESSIVO PROCAPITE]]&lt;media_aggr_reddito_pc,(media_aggr_reddito_pc-Tabella2026[[#This Row],[REDDITO COMPLESSIVO PROCAPITE]]),0)</f>
        <v>6202.631011062349</v>
      </c>
      <c r="O7025" s="3">
        <f>+Tabella2026[[#This Row],[DIFFERENZA REDDITO INFERIORE ALLA MEDIA DALLA MEDIA]]*Tabella2026[[#This Row],[POP_2024]]</f>
        <v>3008276.0403652391</v>
      </c>
      <c r="P7025" s="3">
        <f>+Tabella2026[[#This Row],[POPOLAZIONE PER DIFFERENZA ]]/SUM(Tabella2026[[POPOLAZIONE PER DIFFERENZA ]])</f>
        <v>2.668888670925555E-5</v>
      </c>
      <c r="Q7025" s="3">
        <f>+Tabella2026[[#This Row],[INCIDENZA POPOLAZIONE PER DIFFERENZA]]*(PLAFOND-SUM(Tabella2026[CONTRIBUTO SULLA BASE DELLA POPOLAZIONE]))</f>
        <v>7857.188230539834</v>
      </c>
      <c r="R7025" s="3">
        <f>+Tabella2026[[#This Row],[CONTRIBUTO SULLA BASE DELLA POPOLAZIONE]]+Tabella2026[[#This Row],[CONTRIBUTO SULLA BASE DEL REDDITO]]</f>
        <v>10279.571079467749</v>
      </c>
      <c r="S7025" s="3">
        <f>+Tabella2026[[#This Row],[CONTRIBUTO TOTALE]]/(PLAFOND/N_TESSERE)</f>
        <v>20.559142158935497</v>
      </c>
      <c r="T7025" s="3">
        <f>+MAX(CEILING(Tabella2026[[#This Row],[preDEF1]],1),1)</f>
        <v>21</v>
      </c>
      <c r="U7025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7025" s="21">
        <f>+Tabella2026[[#This Row],[DEF - n. card]]*(PLAFOND/N_TESSERE)</f>
        <v>10500</v>
      </c>
      <c r="W7025" s="18"/>
    </row>
    <row r="7026" spans="2:23" x14ac:dyDescent="0.25">
      <c r="B7026" s="1" t="s">
        <v>13995</v>
      </c>
      <c r="C7026" s="2">
        <v>80047</v>
      </c>
      <c r="D7026" s="1" t="s">
        <v>13996</v>
      </c>
      <c r="E7026" s="1" t="s">
        <v>61</v>
      </c>
      <c r="F7026" s="1" t="s">
        <v>62</v>
      </c>
      <c r="G7026" s="1" t="s">
        <v>11807</v>
      </c>
      <c r="H7026" s="1" t="s">
        <v>15836</v>
      </c>
      <c r="I7026" s="5">
        <v>483</v>
      </c>
      <c r="J7026" s="5">
        <v>3709851</v>
      </c>
      <c r="K7026" s="3">
        <f>+Tabella2026[[#This Row],[POP_2024]]/SUM(Tabella2026[POP_2024])</f>
        <v>8.1942927548336822E-6</v>
      </c>
      <c r="L7026" s="3">
        <f>+Tabella2026[[#This Row],[INCIDENZA POPOLAZIONE]]*(PLAFOND/2)</f>
        <v>2412.3936413034698</v>
      </c>
      <c r="M7026" s="3">
        <f>+IFERROR(Tabella2026[[#This Row],[reddito_2024]]/Tabella2026[[#This Row],[POP_2024]],"")</f>
        <v>7680.8509316770187</v>
      </c>
      <c r="N7026" s="3">
        <f>+IF(Tabella2026[[#This Row],[REDDITO COMPLESSIVO PROCAPITE]]&lt;media_aggr_reddito_pc,(media_aggr_reddito_pc-Tabella2026[[#This Row],[REDDITO COMPLESSIVO PROCAPITE]]),0)</f>
        <v>10144.215130931723</v>
      </c>
      <c r="O7026" s="3">
        <f>+Tabella2026[[#This Row],[DIFFERENZA REDDITO INFERIORE ALLA MEDIA DALLA MEDIA]]*Tabella2026[[#This Row],[POP_2024]]</f>
        <v>4899655.9082400221</v>
      </c>
      <c r="P7026" s="3">
        <f>+Tabella2026[[#This Row],[POPOLAZIONE PER DIFFERENZA ]]/SUM(Tabella2026[[POPOLAZIONE PER DIFFERENZA ]])</f>
        <v>4.3468870440983876E-5</v>
      </c>
      <c r="Q7026" s="3">
        <f>+Tabella2026[[#This Row],[INCIDENZA POPOLAZIONE PER DIFFERENZA]]*(PLAFOND-SUM(Tabella2026[CONTRIBUTO SULLA BASE DELLA POPOLAZIONE]))</f>
        <v>12797.202856172875</v>
      </c>
      <c r="R7026" s="3">
        <f>+Tabella2026[[#This Row],[CONTRIBUTO SULLA BASE DELLA POPOLAZIONE]]+Tabella2026[[#This Row],[CONTRIBUTO SULLA BASE DEL REDDITO]]</f>
        <v>15209.596497476345</v>
      </c>
      <c r="S7026" s="3">
        <f>+Tabella2026[[#This Row],[CONTRIBUTO TOTALE]]/(PLAFOND/N_TESSERE)</f>
        <v>30.419192994952688</v>
      </c>
      <c r="T7026" s="3">
        <f>+MAX(CEILING(Tabella2026[[#This Row],[preDEF1]],1),1)</f>
        <v>31</v>
      </c>
      <c r="U7026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7026" s="21">
        <f>+Tabella2026[[#This Row],[DEF - n. card]]*(PLAFOND/N_TESSERE)</f>
        <v>15500</v>
      </c>
      <c r="W7026" s="18"/>
    </row>
    <row r="7027" spans="2:23" x14ac:dyDescent="0.25">
      <c r="B7027" s="1" t="s">
        <v>14033</v>
      </c>
      <c r="C7027" s="2">
        <v>96033</v>
      </c>
      <c r="D7027" s="1" t="s">
        <v>14034</v>
      </c>
      <c r="E7027" s="1" t="s">
        <v>18</v>
      </c>
      <c r="F7027" s="1" t="s">
        <v>403</v>
      </c>
      <c r="G7027" s="1" t="s">
        <v>11807</v>
      </c>
      <c r="H7027" s="1" t="s">
        <v>15835</v>
      </c>
      <c r="I7027" s="5">
        <v>483</v>
      </c>
      <c r="J7027" s="5">
        <v>9360459</v>
      </c>
      <c r="K7027" s="3">
        <f>+Tabella2026[[#This Row],[POP_2024]]/SUM(Tabella2026[POP_2024])</f>
        <v>8.1942927548336822E-6</v>
      </c>
      <c r="L7027" s="3">
        <f>+Tabella2026[[#This Row],[INCIDENZA POPOLAZIONE]]*(PLAFOND/2)</f>
        <v>2412.3936413034698</v>
      </c>
      <c r="M7027" s="3">
        <f>+IFERROR(Tabella2026[[#This Row],[reddito_2024]]/Tabella2026[[#This Row],[POP_2024]],"")</f>
        <v>19379.832298136647</v>
      </c>
      <c r="N7027" s="3">
        <f>+IF(Tabella2026[[#This Row],[REDDITO COMPLESSIVO PROCAPITE]]&lt;media_aggr_reddito_pc,(media_aggr_reddito_pc-Tabella2026[[#This Row],[REDDITO COMPLESSIVO PROCAPITE]]),0)</f>
        <v>0</v>
      </c>
      <c r="O7027" s="3">
        <f>+Tabella2026[[#This Row],[DIFFERENZA REDDITO INFERIORE ALLA MEDIA DALLA MEDIA]]*Tabella2026[[#This Row],[POP_2024]]</f>
        <v>0</v>
      </c>
      <c r="P7027" s="3">
        <f>+Tabella2026[[#This Row],[POPOLAZIONE PER DIFFERENZA ]]/SUM(Tabella2026[[POPOLAZIONE PER DIFFERENZA ]])</f>
        <v>0</v>
      </c>
      <c r="Q7027" s="3">
        <f>+Tabella2026[[#This Row],[INCIDENZA POPOLAZIONE PER DIFFERENZA]]*(PLAFOND-SUM(Tabella2026[CONTRIBUTO SULLA BASE DELLA POPOLAZIONE]))</f>
        <v>0</v>
      </c>
      <c r="R7027" s="3">
        <f>+Tabella2026[[#This Row],[CONTRIBUTO SULLA BASE DELLA POPOLAZIONE]]+Tabella2026[[#This Row],[CONTRIBUTO SULLA BASE DEL REDDITO]]</f>
        <v>2412.3936413034698</v>
      </c>
      <c r="S7027" s="3">
        <f>+Tabella2026[[#This Row],[CONTRIBUTO TOTALE]]/(PLAFOND/N_TESSERE)</f>
        <v>4.8247872826069393</v>
      </c>
      <c r="T7027" s="3">
        <f>+MAX(CEILING(Tabella2026[[#This Row],[preDEF1]],1),1)</f>
        <v>5</v>
      </c>
      <c r="U7027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27" s="21">
        <f>+Tabella2026[[#This Row],[DEF - n. card]]*(PLAFOND/N_TESSERE)</f>
        <v>2500</v>
      </c>
      <c r="W7027" s="18"/>
    </row>
    <row r="7028" spans="2:23" x14ac:dyDescent="0.25">
      <c r="B7028" s="1" t="s">
        <v>13852</v>
      </c>
      <c r="C7028" s="2">
        <v>1017</v>
      </c>
      <c r="D7028" s="1" t="s">
        <v>13853</v>
      </c>
      <c r="E7028" s="1" t="s">
        <v>18</v>
      </c>
      <c r="F7028" s="1" t="s">
        <v>17</v>
      </c>
      <c r="G7028" s="1" t="s">
        <v>11807</v>
      </c>
      <c r="H7028" s="1" t="s">
        <v>15835</v>
      </c>
      <c r="I7028" s="5">
        <v>482</v>
      </c>
      <c r="J7028" s="5">
        <v>8264311</v>
      </c>
      <c r="K7028" s="3">
        <f>+Tabella2026[[#This Row],[POP_2024]]/SUM(Tabella2026[POP_2024])</f>
        <v>8.1773273454033859E-6</v>
      </c>
      <c r="L7028" s="3">
        <f>+Tabella2026[[#This Row],[INCIDENZA POPOLAZIONE]]*(PLAFOND/2)</f>
        <v>2407.3990374912478</v>
      </c>
      <c r="M7028" s="3">
        <f>+IFERROR(Tabella2026[[#This Row],[reddito_2024]]/Tabella2026[[#This Row],[POP_2024]],"")</f>
        <v>17145.873443983404</v>
      </c>
      <c r="N7028" s="3">
        <f>+IF(Tabella2026[[#This Row],[REDDITO COMPLESSIVO PROCAPITE]]&lt;media_aggr_reddito_pc,(media_aggr_reddito_pc-Tabella2026[[#This Row],[REDDITO COMPLESSIVO PROCAPITE]]),0)</f>
        <v>679.19261862533676</v>
      </c>
      <c r="O7028" s="3">
        <f>+Tabella2026[[#This Row],[DIFFERENZA REDDITO INFERIORE ALLA MEDIA DALLA MEDIA]]*Tabella2026[[#This Row],[POP_2024]]</f>
        <v>327370.8421774123</v>
      </c>
      <c r="P7028" s="3">
        <f>+Tabella2026[[#This Row],[POPOLAZIONE PER DIFFERENZA ]]/SUM(Tabella2026[[POPOLAZIONE PER DIFFERENZA ]])</f>
        <v>2.9043755298884556E-6</v>
      </c>
      <c r="Q7028" s="3">
        <f>+Tabella2026[[#This Row],[INCIDENZA POPOLAZIONE PER DIFFERENZA]]*(PLAFOND-SUM(Tabella2026[CONTRIBUTO SULLA BASE DELLA POPOLAZIONE]))</f>
        <v>855.04597771751742</v>
      </c>
      <c r="R7028" s="3">
        <f>+Tabella2026[[#This Row],[CONTRIBUTO SULLA BASE DELLA POPOLAZIONE]]+Tabella2026[[#This Row],[CONTRIBUTO SULLA BASE DEL REDDITO]]</f>
        <v>3262.4450152087652</v>
      </c>
      <c r="S7028" s="3">
        <f>+Tabella2026[[#This Row],[CONTRIBUTO TOTALE]]/(PLAFOND/N_TESSERE)</f>
        <v>6.5248900304175308</v>
      </c>
      <c r="T7028" s="3">
        <f>+MAX(CEILING(Tabella2026[[#This Row],[preDEF1]],1),1)</f>
        <v>7</v>
      </c>
      <c r="U7028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028" s="21">
        <f>+Tabella2026[[#This Row],[DEF - n. card]]*(PLAFOND/N_TESSERE)</f>
        <v>3500</v>
      </c>
      <c r="W7028" s="18"/>
    </row>
    <row r="7029" spans="2:23" x14ac:dyDescent="0.25">
      <c r="B7029" s="1" t="s">
        <v>13951</v>
      </c>
      <c r="C7029" s="2">
        <v>18021</v>
      </c>
      <c r="D7029" s="1" t="s">
        <v>13952</v>
      </c>
      <c r="E7029" s="1" t="s">
        <v>12</v>
      </c>
      <c r="F7029" s="1" t="s">
        <v>195</v>
      </c>
      <c r="G7029" s="1" t="s">
        <v>11807</v>
      </c>
      <c r="H7029" s="1" t="s">
        <v>15835</v>
      </c>
      <c r="I7029" s="5">
        <v>481</v>
      </c>
      <c r="J7029" s="5">
        <v>8034597</v>
      </c>
      <c r="K7029" s="3">
        <f>+Tabella2026[[#This Row],[POP_2024]]/SUM(Tabella2026[POP_2024])</f>
        <v>8.1603619359730879E-6</v>
      </c>
      <c r="L7029" s="3">
        <f>+Tabella2026[[#This Row],[INCIDENZA POPOLAZIONE]]*(PLAFOND/2)</f>
        <v>2402.4044336790253</v>
      </c>
      <c r="M7029" s="3">
        <f>+IFERROR(Tabella2026[[#This Row],[reddito_2024]]/Tabella2026[[#This Row],[POP_2024]],"")</f>
        <v>16703.943866943868</v>
      </c>
      <c r="N7029" s="3">
        <f>+IF(Tabella2026[[#This Row],[REDDITO COMPLESSIVO PROCAPITE]]&lt;media_aggr_reddito_pc,(media_aggr_reddito_pc-Tabella2026[[#This Row],[REDDITO COMPLESSIVO PROCAPITE]]),0)</f>
        <v>1121.1221956648733</v>
      </c>
      <c r="O7029" s="3">
        <f>+Tabella2026[[#This Row],[DIFFERENZA REDDITO INFERIORE ALLA MEDIA DALLA MEDIA]]*Tabella2026[[#This Row],[POP_2024]]</f>
        <v>539259.77611480409</v>
      </c>
      <c r="P7029" s="3">
        <f>+Tabella2026[[#This Row],[POPOLAZIONE PER DIFFERENZA ]]/SUM(Tabella2026[[POPOLAZIONE PER DIFFERENZA ]])</f>
        <v>4.7842162349699587E-6</v>
      </c>
      <c r="Q7029" s="3">
        <f>+Tabella2026[[#This Row],[INCIDENZA POPOLAZIONE PER DIFFERENZA]]*(PLAFOND-SUM(Tabella2026[CONTRIBUTO SULLA BASE DELLA POPOLAZIONE]))</f>
        <v>1408.4696714129852</v>
      </c>
      <c r="R7029" s="3">
        <f>+Tabella2026[[#This Row],[CONTRIBUTO SULLA BASE DELLA POPOLAZIONE]]+Tabella2026[[#This Row],[CONTRIBUTO SULLA BASE DEL REDDITO]]</f>
        <v>3810.8741050920107</v>
      </c>
      <c r="S7029" s="3">
        <f>+Tabella2026[[#This Row],[CONTRIBUTO TOTALE]]/(PLAFOND/N_TESSERE)</f>
        <v>7.6217482101840215</v>
      </c>
      <c r="T7029" s="3">
        <f>+MAX(CEILING(Tabella2026[[#This Row],[preDEF1]],1),1)</f>
        <v>8</v>
      </c>
      <c r="U702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029" s="21">
        <f>+Tabella2026[[#This Row],[DEF - n. card]]*(PLAFOND/N_TESSERE)</f>
        <v>4000</v>
      </c>
      <c r="W7029" s="18"/>
    </row>
    <row r="7030" spans="2:23" x14ac:dyDescent="0.25">
      <c r="B7030" s="1" t="s">
        <v>14101</v>
      </c>
      <c r="C7030" s="2">
        <v>78035</v>
      </c>
      <c r="D7030" s="1" t="s">
        <v>14102</v>
      </c>
      <c r="E7030" s="1" t="s">
        <v>61</v>
      </c>
      <c r="F7030" s="1" t="s">
        <v>178</v>
      </c>
      <c r="G7030" s="1" t="s">
        <v>11807</v>
      </c>
      <c r="H7030" s="1" t="s">
        <v>15836</v>
      </c>
      <c r="I7030" s="5">
        <v>481</v>
      </c>
      <c r="J7030" s="5">
        <v>5283407</v>
      </c>
      <c r="K7030" s="3">
        <f>+Tabella2026[[#This Row],[POP_2024]]/SUM(Tabella2026[POP_2024])</f>
        <v>8.1603619359730879E-6</v>
      </c>
      <c r="L7030" s="3">
        <f>+Tabella2026[[#This Row],[INCIDENZA POPOLAZIONE]]*(PLAFOND/2)</f>
        <v>2402.4044336790253</v>
      </c>
      <c r="M7030" s="3">
        <f>+IFERROR(Tabella2026[[#This Row],[reddito_2024]]/Tabella2026[[#This Row],[POP_2024]],"")</f>
        <v>10984.214137214138</v>
      </c>
      <c r="N7030" s="3">
        <f>+IF(Tabella2026[[#This Row],[REDDITO COMPLESSIVO PROCAPITE]]&lt;media_aggr_reddito_pc,(media_aggr_reddito_pc-Tabella2026[[#This Row],[REDDITO COMPLESSIVO PROCAPITE]]),0)</f>
        <v>6840.8519253946033</v>
      </c>
      <c r="O7030" s="3">
        <f>+Tabella2026[[#This Row],[DIFFERENZA REDDITO INFERIORE ALLA MEDIA DALLA MEDIA]]*Tabella2026[[#This Row],[POP_2024]]</f>
        <v>3290449.7761148042</v>
      </c>
      <c r="P7030" s="3">
        <f>+Tabella2026[[#This Row],[POPOLAZIONE PER DIFFERENZA ]]/SUM(Tabella2026[[POPOLAZIONE PER DIFFERENZA ]])</f>
        <v>2.9192281598786106E-5</v>
      </c>
      <c r="Q7030" s="3">
        <f>+Tabella2026[[#This Row],[INCIDENZA POPOLAZIONE PER DIFFERENZA]]*(PLAFOND-SUM(Tabella2026[CONTRIBUTO SULLA BASE DELLA POPOLAZIONE]))</f>
        <v>8594.1858084714659</v>
      </c>
      <c r="R7030" s="3">
        <f>+Tabella2026[[#This Row],[CONTRIBUTO SULLA BASE DELLA POPOLAZIONE]]+Tabella2026[[#This Row],[CONTRIBUTO SULLA BASE DEL REDDITO]]</f>
        <v>10996.590242150491</v>
      </c>
      <c r="S7030" s="3">
        <f>+Tabella2026[[#This Row],[CONTRIBUTO TOTALE]]/(PLAFOND/N_TESSERE)</f>
        <v>21.993180484300982</v>
      </c>
      <c r="T7030" s="3">
        <f>+MAX(CEILING(Tabella2026[[#This Row],[preDEF1]],1),1)</f>
        <v>22</v>
      </c>
      <c r="U7030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7030" s="21">
        <f>+Tabella2026[[#This Row],[DEF - n. card]]*(PLAFOND/N_TESSERE)</f>
        <v>11000</v>
      </c>
      <c r="W7030" s="18"/>
    </row>
    <row r="7031" spans="2:23" x14ac:dyDescent="0.25">
      <c r="B7031" s="1" t="s">
        <v>13902</v>
      </c>
      <c r="C7031" s="2">
        <v>65048</v>
      </c>
      <c r="D7031" s="1" t="s">
        <v>13903</v>
      </c>
      <c r="E7031" s="1" t="s">
        <v>15</v>
      </c>
      <c r="F7031" s="1" t="s">
        <v>82</v>
      </c>
      <c r="G7031" s="1" t="s">
        <v>11807</v>
      </c>
      <c r="H7031" s="1" t="s">
        <v>15836</v>
      </c>
      <c r="I7031" s="5">
        <v>481</v>
      </c>
      <c r="J7031" s="5">
        <v>6091251</v>
      </c>
      <c r="K7031" s="3">
        <f>+Tabella2026[[#This Row],[POP_2024]]/SUM(Tabella2026[POP_2024])</f>
        <v>8.1603619359730879E-6</v>
      </c>
      <c r="L7031" s="3">
        <f>+Tabella2026[[#This Row],[INCIDENZA POPOLAZIONE]]*(PLAFOND/2)</f>
        <v>2402.4044336790253</v>
      </c>
      <c r="M7031" s="3">
        <f>+IFERROR(Tabella2026[[#This Row],[reddito_2024]]/Tabella2026[[#This Row],[POP_2024]],"")</f>
        <v>12663.723492723493</v>
      </c>
      <c r="N7031" s="3">
        <f>+IF(Tabella2026[[#This Row],[REDDITO COMPLESSIVO PROCAPITE]]&lt;media_aggr_reddito_pc,(media_aggr_reddito_pc-Tabella2026[[#This Row],[REDDITO COMPLESSIVO PROCAPITE]]),0)</f>
        <v>5161.3425698852479</v>
      </c>
      <c r="O7031" s="3">
        <f>+Tabella2026[[#This Row],[DIFFERENZA REDDITO INFERIORE ALLA MEDIA DALLA MEDIA]]*Tabella2026[[#This Row],[POP_2024]]</f>
        <v>2482605.7761148042</v>
      </c>
      <c r="P7031" s="3">
        <f>+Tabella2026[[#This Row],[POPOLAZIONE PER DIFFERENZA ]]/SUM(Tabella2026[[POPOLAZIONE PER DIFFERENZA ]])</f>
        <v>2.20252341917489E-5</v>
      </c>
      <c r="Q7031" s="3">
        <f>+Tabella2026[[#This Row],[INCIDENZA POPOLAZIONE PER DIFFERENZA]]*(PLAFOND-SUM(Tabella2026[CONTRIBUTO SULLA BASE DELLA POPOLAZIONE]))</f>
        <v>6484.2124271252587</v>
      </c>
      <c r="R7031" s="3">
        <f>+Tabella2026[[#This Row],[CONTRIBUTO SULLA BASE DELLA POPOLAZIONE]]+Tabella2026[[#This Row],[CONTRIBUTO SULLA BASE DEL REDDITO]]</f>
        <v>8886.6168608042844</v>
      </c>
      <c r="S7031" s="3">
        <f>+Tabella2026[[#This Row],[CONTRIBUTO TOTALE]]/(PLAFOND/N_TESSERE)</f>
        <v>17.77323372160857</v>
      </c>
      <c r="T7031" s="3">
        <f>+MAX(CEILING(Tabella2026[[#This Row],[preDEF1]],1),1)</f>
        <v>18</v>
      </c>
      <c r="U7031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7031" s="21">
        <f>+Tabella2026[[#This Row],[DEF - n. card]]*(PLAFOND/N_TESSERE)</f>
        <v>9000</v>
      </c>
      <c r="W7031" s="18"/>
    </row>
    <row r="7032" spans="2:23" x14ac:dyDescent="0.25">
      <c r="B7032" s="1" t="s">
        <v>13987</v>
      </c>
      <c r="C7032" s="2">
        <v>2067</v>
      </c>
      <c r="D7032" s="1" t="s">
        <v>13988</v>
      </c>
      <c r="E7032" s="1" t="s">
        <v>18</v>
      </c>
      <c r="F7032" s="1" t="s">
        <v>381</v>
      </c>
      <c r="G7032" s="1" t="s">
        <v>11807</v>
      </c>
      <c r="H7032" s="1" t="s">
        <v>15835</v>
      </c>
      <c r="I7032" s="5">
        <v>481</v>
      </c>
      <c r="J7032" s="5">
        <v>6682081</v>
      </c>
      <c r="K7032" s="3">
        <f>+Tabella2026[[#This Row],[POP_2024]]/SUM(Tabella2026[POP_2024])</f>
        <v>8.1603619359730879E-6</v>
      </c>
      <c r="L7032" s="3">
        <f>+Tabella2026[[#This Row],[INCIDENZA POPOLAZIONE]]*(PLAFOND/2)</f>
        <v>2402.4044336790253</v>
      </c>
      <c r="M7032" s="3">
        <f>+IFERROR(Tabella2026[[#This Row],[reddito_2024]]/Tabella2026[[#This Row],[POP_2024]],"")</f>
        <v>13892.06029106029</v>
      </c>
      <c r="N7032" s="3">
        <f>+IF(Tabella2026[[#This Row],[REDDITO COMPLESSIVO PROCAPITE]]&lt;media_aggr_reddito_pc,(media_aggr_reddito_pc-Tabella2026[[#This Row],[REDDITO COMPLESSIVO PROCAPITE]]),0)</f>
        <v>3933.0057715484509</v>
      </c>
      <c r="O7032" s="3">
        <f>+Tabella2026[[#This Row],[DIFFERENZA REDDITO INFERIORE ALLA MEDIA DALLA MEDIA]]*Tabella2026[[#This Row],[POP_2024]]</f>
        <v>1891775.7761148049</v>
      </c>
      <c r="P7032" s="3">
        <f>+Tabella2026[[#This Row],[POPOLAZIONE PER DIFFERENZA ]]/SUM(Tabella2026[[POPOLAZIONE PER DIFFERENZA ]])</f>
        <v>1.6783496158787353E-5</v>
      </c>
      <c r="Q7032" s="3">
        <f>+Tabella2026[[#This Row],[INCIDENZA POPOLAZIONE PER DIFFERENZA]]*(PLAFOND-SUM(Tabella2026[CONTRIBUTO SULLA BASE DELLA POPOLAZIONE]))</f>
        <v>4941.0486815248978</v>
      </c>
      <c r="R7032" s="3">
        <f>+Tabella2026[[#This Row],[CONTRIBUTO SULLA BASE DELLA POPOLAZIONE]]+Tabella2026[[#This Row],[CONTRIBUTO SULLA BASE DEL REDDITO]]</f>
        <v>7343.4531152039235</v>
      </c>
      <c r="S7032" s="3">
        <f>+Tabella2026[[#This Row],[CONTRIBUTO TOTALE]]/(PLAFOND/N_TESSERE)</f>
        <v>14.686906230407846</v>
      </c>
      <c r="T7032" s="3">
        <f>+MAX(CEILING(Tabella2026[[#This Row],[preDEF1]],1),1)</f>
        <v>15</v>
      </c>
      <c r="U7032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032" s="21">
        <f>+Tabella2026[[#This Row],[DEF - n. card]]*(PLAFOND/N_TESSERE)</f>
        <v>7500</v>
      </c>
      <c r="W7032" s="18"/>
    </row>
    <row r="7033" spans="2:23" x14ac:dyDescent="0.25">
      <c r="B7033" s="1" t="s">
        <v>14085</v>
      </c>
      <c r="C7033" s="2">
        <v>79088</v>
      </c>
      <c r="D7033" s="1" t="s">
        <v>14086</v>
      </c>
      <c r="E7033" s="1" t="s">
        <v>61</v>
      </c>
      <c r="F7033" s="1" t="s">
        <v>148</v>
      </c>
      <c r="G7033" s="1" t="s">
        <v>11807</v>
      </c>
      <c r="H7033" s="1" t="s">
        <v>15836</v>
      </c>
      <c r="I7033" s="5">
        <v>481</v>
      </c>
      <c r="J7033" s="5">
        <v>4412722</v>
      </c>
      <c r="K7033" s="3">
        <f>+Tabella2026[[#This Row],[POP_2024]]/SUM(Tabella2026[POP_2024])</f>
        <v>8.1603619359730879E-6</v>
      </c>
      <c r="L7033" s="3">
        <f>+Tabella2026[[#This Row],[INCIDENZA POPOLAZIONE]]*(PLAFOND/2)</f>
        <v>2402.4044336790253</v>
      </c>
      <c r="M7033" s="3">
        <f>+IFERROR(Tabella2026[[#This Row],[reddito_2024]]/Tabella2026[[#This Row],[POP_2024]],"")</f>
        <v>9174.0582120582112</v>
      </c>
      <c r="N7033" s="3">
        <f>+IF(Tabella2026[[#This Row],[REDDITO COMPLESSIVO PROCAPITE]]&lt;media_aggr_reddito_pc,(media_aggr_reddito_pc-Tabella2026[[#This Row],[REDDITO COMPLESSIVO PROCAPITE]]),0)</f>
        <v>8651.0078505505298</v>
      </c>
      <c r="O7033" s="3">
        <f>+Tabella2026[[#This Row],[DIFFERENZA REDDITO INFERIORE ALLA MEDIA DALLA MEDIA]]*Tabella2026[[#This Row],[POP_2024]]</f>
        <v>4161134.7761148047</v>
      </c>
      <c r="P7033" s="3">
        <f>+Tabella2026[[#This Row],[POPOLAZIONE PER DIFFERENZA ]]/SUM(Tabella2026[[POPOLAZIONE PER DIFFERENZA ]])</f>
        <v>3.6916843112638031E-5</v>
      </c>
      <c r="Q7033" s="3">
        <f>+Tabella2026[[#This Row],[INCIDENZA POPOLAZIONE PER DIFFERENZA]]*(PLAFOND-SUM(Tabella2026[CONTRIBUTO SULLA BASE DELLA POPOLAZIONE]))</f>
        <v>10868.290924728346</v>
      </c>
      <c r="R7033" s="3">
        <f>+Tabella2026[[#This Row],[CONTRIBUTO SULLA BASE DELLA POPOLAZIONE]]+Tabella2026[[#This Row],[CONTRIBUTO SULLA BASE DEL REDDITO]]</f>
        <v>13270.695358407371</v>
      </c>
      <c r="S7033" s="3">
        <f>+Tabella2026[[#This Row],[CONTRIBUTO TOTALE]]/(PLAFOND/N_TESSERE)</f>
        <v>26.541390716814742</v>
      </c>
      <c r="T7033" s="3">
        <f>+MAX(CEILING(Tabella2026[[#This Row],[preDEF1]],1),1)</f>
        <v>27</v>
      </c>
      <c r="U7033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7033" s="21">
        <f>+Tabella2026[[#This Row],[DEF - n. card]]*(PLAFOND/N_TESSERE)</f>
        <v>13500</v>
      </c>
      <c r="W7033" s="18"/>
    </row>
    <row r="7034" spans="2:23" x14ac:dyDescent="0.25">
      <c r="B7034" s="1" t="s">
        <v>13953</v>
      </c>
      <c r="C7034" s="2">
        <v>11009</v>
      </c>
      <c r="D7034" s="1" t="s">
        <v>13954</v>
      </c>
      <c r="E7034" s="1" t="s">
        <v>24</v>
      </c>
      <c r="F7034" s="1" t="s">
        <v>136</v>
      </c>
      <c r="G7034" s="1" t="s">
        <v>11807</v>
      </c>
      <c r="H7034" s="1" t="s">
        <v>15835</v>
      </c>
      <c r="I7034" s="5">
        <v>480</v>
      </c>
      <c r="J7034" s="5">
        <v>7600820</v>
      </c>
      <c r="K7034" s="3">
        <f>+Tabella2026[[#This Row],[POP_2024]]/SUM(Tabella2026[POP_2024])</f>
        <v>8.1433965265427899E-6</v>
      </c>
      <c r="L7034" s="3">
        <f>+Tabella2026[[#This Row],[INCIDENZA POPOLAZIONE]]*(PLAFOND/2)</f>
        <v>2397.4098298668023</v>
      </c>
      <c r="M7034" s="3">
        <f>+IFERROR(Tabella2026[[#This Row],[reddito_2024]]/Tabella2026[[#This Row],[POP_2024]],"")</f>
        <v>15835.041666666666</v>
      </c>
      <c r="N7034" s="3">
        <f>+IF(Tabella2026[[#This Row],[REDDITO COMPLESSIVO PROCAPITE]]&lt;media_aggr_reddito_pc,(media_aggr_reddito_pc-Tabella2026[[#This Row],[REDDITO COMPLESSIVO PROCAPITE]]),0)</f>
        <v>1990.024395942075</v>
      </c>
      <c r="O7034" s="3">
        <f>+Tabella2026[[#This Row],[DIFFERENZA REDDITO INFERIORE ALLA MEDIA DALLA MEDIA]]*Tabella2026[[#This Row],[POP_2024]]</f>
        <v>955211.71005219594</v>
      </c>
      <c r="P7034" s="3">
        <f>+Tabella2026[[#This Row],[POPOLAZIONE PER DIFFERENZA ]]/SUM(Tabella2026[[POPOLAZIONE PER DIFFERENZA ]])</f>
        <v>8.4744673596649444E-6</v>
      </c>
      <c r="Q7034" s="3">
        <f>+Tabella2026[[#This Row],[INCIDENZA POPOLAZIONE PER DIFFERENZA]]*(PLAFOND-SUM(Tabella2026[CONTRIBUTO SULLA BASE DELLA POPOLAZIONE]))</f>
        <v>2494.8768348348499</v>
      </c>
      <c r="R7034" s="3">
        <f>+Tabella2026[[#This Row],[CONTRIBUTO SULLA BASE DELLA POPOLAZIONE]]+Tabella2026[[#This Row],[CONTRIBUTO SULLA BASE DEL REDDITO]]</f>
        <v>4892.2866647016526</v>
      </c>
      <c r="S7034" s="3">
        <f>+Tabella2026[[#This Row],[CONTRIBUTO TOTALE]]/(PLAFOND/N_TESSERE)</f>
        <v>9.7845733294033046</v>
      </c>
      <c r="T7034" s="3">
        <f>+MAX(CEILING(Tabella2026[[#This Row],[preDEF1]],1),1)</f>
        <v>10</v>
      </c>
      <c r="U7034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034" s="21">
        <f>+Tabella2026[[#This Row],[DEF - n. card]]*(PLAFOND/N_TESSERE)</f>
        <v>5000</v>
      </c>
      <c r="W7034" s="18"/>
    </row>
    <row r="7035" spans="2:23" x14ac:dyDescent="0.25">
      <c r="B7035" s="1" t="s">
        <v>14129</v>
      </c>
      <c r="C7035" s="2">
        <v>70071</v>
      </c>
      <c r="D7035" s="1" t="s">
        <v>14130</v>
      </c>
      <c r="E7035" s="1" t="s">
        <v>345</v>
      </c>
      <c r="F7035" s="1" t="s">
        <v>344</v>
      </c>
      <c r="G7035" s="1" t="s">
        <v>11807</v>
      </c>
      <c r="H7035" s="1" t="s">
        <v>15836</v>
      </c>
      <c r="I7035" s="5">
        <v>478</v>
      </c>
      <c r="J7035" s="5">
        <v>5265476</v>
      </c>
      <c r="K7035" s="3">
        <f>+Tabella2026[[#This Row],[POP_2024]]/SUM(Tabella2026[POP_2024])</f>
        <v>8.1094657076821955E-6</v>
      </c>
      <c r="L7035" s="3">
        <f>+Tabella2026[[#This Row],[INCIDENZA POPOLAZIONE]]*(PLAFOND/2)</f>
        <v>2387.4206222423577</v>
      </c>
      <c r="M7035" s="3">
        <f>+IFERROR(Tabella2026[[#This Row],[reddito_2024]]/Tabella2026[[#This Row],[POP_2024]],"")</f>
        <v>11015.640167364018</v>
      </c>
      <c r="N7035" s="3">
        <f>+IF(Tabella2026[[#This Row],[REDDITO COMPLESSIVO PROCAPITE]]&lt;media_aggr_reddito_pc,(media_aggr_reddito_pc-Tabella2026[[#This Row],[REDDITO COMPLESSIVO PROCAPITE]]),0)</f>
        <v>6809.4258952447235</v>
      </c>
      <c r="O7035" s="3">
        <f>+Tabella2026[[#This Row],[DIFFERENZA REDDITO INFERIORE ALLA MEDIA DALLA MEDIA]]*Tabella2026[[#This Row],[POP_2024]]</f>
        <v>3254905.577926978</v>
      </c>
      <c r="P7035" s="3">
        <f>+Tabella2026[[#This Row],[POPOLAZIONE PER DIFFERENZA ]]/SUM(Tabella2026[[POPOLAZIONE PER DIFFERENZA ]])</f>
        <v>2.887693983297826E-5</v>
      </c>
      <c r="Q7035" s="3">
        <f>+Tabella2026[[#This Row],[INCIDENZA POPOLAZIONE PER DIFFERENZA]]*(PLAFOND-SUM(Tabella2026[CONTRIBUTO SULLA BASE DELLA POPOLAZIONE]))</f>
        <v>8501.3494291239585</v>
      </c>
      <c r="R7035" s="3">
        <f>+Tabella2026[[#This Row],[CONTRIBUTO SULLA BASE DELLA POPOLAZIONE]]+Tabella2026[[#This Row],[CONTRIBUTO SULLA BASE DEL REDDITO]]</f>
        <v>10888.770051366317</v>
      </c>
      <c r="S7035" s="3">
        <f>+Tabella2026[[#This Row],[CONTRIBUTO TOTALE]]/(PLAFOND/N_TESSERE)</f>
        <v>21.777540102732633</v>
      </c>
      <c r="T7035" s="3">
        <f>+MAX(CEILING(Tabella2026[[#This Row],[preDEF1]],1),1)</f>
        <v>22</v>
      </c>
      <c r="U7035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7035" s="21">
        <f>+Tabella2026[[#This Row],[DEF - n. card]]*(PLAFOND/N_TESSERE)</f>
        <v>11000</v>
      </c>
      <c r="W7035" s="18"/>
    </row>
    <row r="7036" spans="2:23" x14ac:dyDescent="0.25">
      <c r="B7036" s="1" t="s">
        <v>13937</v>
      </c>
      <c r="C7036" s="2">
        <v>18096</v>
      </c>
      <c r="D7036" s="1" t="s">
        <v>13938</v>
      </c>
      <c r="E7036" s="1" t="s">
        <v>12</v>
      </c>
      <c r="F7036" s="1" t="s">
        <v>195</v>
      </c>
      <c r="G7036" s="1" t="s">
        <v>11807</v>
      </c>
      <c r="H7036" s="1" t="s">
        <v>15835</v>
      </c>
      <c r="I7036" s="5">
        <v>477</v>
      </c>
      <c r="J7036" s="5">
        <v>9934680</v>
      </c>
      <c r="K7036" s="3">
        <f>+Tabella2026[[#This Row],[POP_2024]]/SUM(Tabella2026[POP_2024])</f>
        <v>8.0925002982518975E-6</v>
      </c>
      <c r="L7036" s="3">
        <f>+Tabella2026[[#This Row],[INCIDENZA POPOLAZIONE]]*(PLAFOND/2)</f>
        <v>2382.4260184301347</v>
      </c>
      <c r="M7036" s="3">
        <f>+IFERROR(Tabella2026[[#This Row],[reddito_2024]]/Tabella2026[[#This Row],[POP_2024]],"")</f>
        <v>20827.421383647797</v>
      </c>
      <c r="N7036" s="3">
        <f>+IF(Tabella2026[[#This Row],[REDDITO COMPLESSIVO PROCAPITE]]&lt;media_aggr_reddito_pc,(media_aggr_reddito_pc-Tabella2026[[#This Row],[REDDITO COMPLESSIVO PROCAPITE]]),0)</f>
        <v>0</v>
      </c>
      <c r="O7036" s="3">
        <f>+Tabella2026[[#This Row],[DIFFERENZA REDDITO INFERIORE ALLA MEDIA DALLA MEDIA]]*Tabella2026[[#This Row],[POP_2024]]</f>
        <v>0</v>
      </c>
      <c r="P7036" s="3">
        <f>+Tabella2026[[#This Row],[POPOLAZIONE PER DIFFERENZA ]]/SUM(Tabella2026[[POPOLAZIONE PER DIFFERENZA ]])</f>
        <v>0</v>
      </c>
      <c r="Q7036" s="3">
        <f>+Tabella2026[[#This Row],[INCIDENZA POPOLAZIONE PER DIFFERENZA]]*(PLAFOND-SUM(Tabella2026[CONTRIBUTO SULLA BASE DELLA POPOLAZIONE]))</f>
        <v>0</v>
      </c>
      <c r="R7036" s="3">
        <f>+Tabella2026[[#This Row],[CONTRIBUTO SULLA BASE DELLA POPOLAZIONE]]+Tabella2026[[#This Row],[CONTRIBUTO SULLA BASE DEL REDDITO]]</f>
        <v>2382.4260184301347</v>
      </c>
      <c r="S7036" s="3">
        <f>+Tabella2026[[#This Row],[CONTRIBUTO TOTALE]]/(PLAFOND/N_TESSERE)</f>
        <v>4.7648520368602698</v>
      </c>
      <c r="T7036" s="3">
        <f>+MAX(CEILING(Tabella2026[[#This Row],[preDEF1]],1),1)</f>
        <v>5</v>
      </c>
      <c r="U7036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36" s="21">
        <f>+Tabella2026[[#This Row],[DEF - n. card]]*(PLAFOND/N_TESSERE)</f>
        <v>2500</v>
      </c>
      <c r="W7036" s="18"/>
    </row>
    <row r="7037" spans="2:23" x14ac:dyDescent="0.25">
      <c r="B7037" s="1" t="s">
        <v>14159</v>
      </c>
      <c r="C7037" s="2">
        <v>7026</v>
      </c>
      <c r="D7037" s="1" t="s">
        <v>14160</v>
      </c>
      <c r="E7037" s="1" t="s">
        <v>565</v>
      </c>
      <c r="F7037" s="1" t="s">
        <v>565</v>
      </c>
      <c r="G7037" s="1" t="s">
        <v>11807</v>
      </c>
      <c r="H7037" s="1" t="s">
        <v>15835</v>
      </c>
      <c r="I7037" s="5">
        <v>476</v>
      </c>
      <c r="J7037" s="5">
        <v>9639545</v>
      </c>
      <c r="K7037" s="3">
        <f>+Tabella2026[[#This Row],[POP_2024]]/SUM(Tabella2026[POP_2024])</f>
        <v>8.0755348888216011E-6</v>
      </c>
      <c r="L7037" s="3">
        <f>+Tabella2026[[#This Row],[INCIDENZA POPOLAZIONE]]*(PLAFOND/2)</f>
        <v>2377.4314146179127</v>
      </c>
      <c r="M7037" s="3">
        <f>+IFERROR(Tabella2026[[#This Row],[reddito_2024]]/Tabella2026[[#This Row],[POP_2024]],"")</f>
        <v>20251.144957983193</v>
      </c>
      <c r="N7037" s="3">
        <f>+IF(Tabella2026[[#This Row],[REDDITO COMPLESSIVO PROCAPITE]]&lt;media_aggr_reddito_pc,(media_aggr_reddito_pc-Tabella2026[[#This Row],[REDDITO COMPLESSIVO PROCAPITE]]),0)</f>
        <v>0</v>
      </c>
      <c r="O7037" s="3">
        <f>+Tabella2026[[#This Row],[DIFFERENZA REDDITO INFERIORE ALLA MEDIA DALLA MEDIA]]*Tabella2026[[#This Row],[POP_2024]]</f>
        <v>0</v>
      </c>
      <c r="P7037" s="3">
        <f>+Tabella2026[[#This Row],[POPOLAZIONE PER DIFFERENZA ]]/SUM(Tabella2026[[POPOLAZIONE PER DIFFERENZA ]])</f>
        <v>0</v>
      </c>
      <c r="Q7037" s="3">
        <f>+Tabella2026[[#This Row],[INCIDENZA POPOLAZIONE PER DIFFERENZA]]*(PLAFOND-SUM(Tabella2026[CONTRIBUTO SULLA BASE DELLA POPOLAZIONE]))</f>
        <v>0</v>
      </c>
      <c r="R7037" s="3">
        <f>+Tabella2026[[#This Row],[CONTRIBUTO SULLA BASE DELLA POPOLAZIONE]]+Tabella2026[[#This Row],[CONTRIBUTO SULLA BASE DEL REDDITO]]</f>
        <v>2377.4314146179127</v>
      </c>
      <c r="S7037" s="3">
        <f>+Tabella2026[[#This Row],[CONTRIBUTO TOTALE]]/(PLAFOND/N_TESSERE)</f>
        <v>4.754862829235825</v>
      </c>
      <c r="T7037" s="3">
        <f>+MAX(CEILING(Tabella2026[[#This Row],[preDEF1]],1),1)</f>
        <v>5</v>
      </c>
      <c r="U7037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37" s="21">
        <f>+Tabella2026[[#This Row],[DEF - n. card]]*(PLAFOND/N_TESSERE)</f>
        <v>2500</v>
      </c>
      <c r="W7037" s="18"/>
    </row>
    <row r="7038" spans="2:23" x14ac:dyDescent="0.25">
      <c r="B7038" s="1" t="s">
        <v>14105</v>
      </c>
      <c r="C7038" s="2">
        <v>4137</v>
      </c>
      <c r="D7038" s="1" t="s">
        <v>14106</v>
      </c>
      <c r="E7038" s="1" t="s">
        <v>18</v>
      </c>
      <c r="F7038" s="1" t="s">
        <v>263</v>
      </c>
      <c r="G7038" s="1" t="s">
        <v>11807</v>
      </c>
      <c r="H7038" s="1" t="s">
        <v>15835</v>
      </c>
      <c r="I7038" s="5">
        <v>475</v>
      </c>
      <c r="J7038" s="5">
        <v>9267360</v>
      </c>
      <c r="K7038" s="3">
        <f>+Tabella2026[[#This Row],[POP_2024]]/SUM(Tabella2026[POP_2024])</f>
        <v>8.0585694793913031E-6</v>
      </c>
      <c r="L7038" s="3">
        <f>+Tabella2026[[#This Row],[INCIDENZA POPOLAZIONE]]*(PLAFOND/2)</f>
        <v>2372.4368108056901</v>
      </c>
      <c r="M7038" s="3">
        <f>+IFERROR(Tabella2026[[#This Row],[reddito_2024]]/Tabella2026[[#This Row],[POP_2024]],"")</f>
        <v>19510.231578947369</v>
      </c>
      <c r="N7038" s="3">
        <f>+IF(Tabella2026[[#This Row],[REDDITO COMPLESSIVO PROCAPITE]]&lt;media_aggr_reddito_pc,(media_aggr_reddito_pc-Tabella2026[[#This Row],[REDDITO COMPLESSIVO PROCAPITE]]),0)</f>
        <v>0</v>
      </c>
      <c r="O7038" s="3">
        <f>+Tabella2026[[#This Row],[DIFFERENZA REDDITO INFERIORE ALLA MEDIA DALLA MEDIA]]*Tabella2026[[#This Row],[POP_2024]]</f>
        <v>0</v>
      </c>
      <c r="P7038" s="3">
        <f>+Tabella2026[[#This Row],[POPOLAZIONE PER DIFFERENZA ]]/SUM(Tabella2026[[POPOLAZIONE PER DIFFERENZA ]])</f>
        <v>0</v>
      </c>
      <c r="Q7038" s="3">
        <f>+Tabella2026[[#This Row],[INCIDENZA POPOLAZIONE PER DIFFERENZA]]*(PLAFOND-SUM(Tabella2026[CONTRIBUTO SULLA BASE DELLA POPOLAZIONE]))</f>
        <v>0</v>
      </c>
      <c r="R7038" s="3">
        <f>+Tabella2026[[#This Row],[CONTRIBUTO SULLA BASE DELLA POPOLAZIONE]]+Tabella2026[[#This Row],[CONTRIBUTO SULLA BASE DEL REDDITO]]</f>
        <v>2372.4368108056901</v>
      </c>
      <c r="S7038" s="3">
        <f>+Tabella2026[[#This Row],[CONTRIBUTO TOTALE]]/(PLAFOND/N_TESSERE)</f>
        <v>4.7448736216113803</v>
      </c>
      <c r="T7038" s="3">
        <f>+MAX(CEILING(Tabella2026[[#This Row],[preDEF1]],1),1)</f>
        <v>5</v>
      </c>
      <c r="U703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38" s="21">
        <f>+Tabella2026[[#This Row],[DEF - n. card]]*(PLAFOND/N_TESSERE)</f>
        <v>2500</v>
      </c>
      <c r="W7038" s="18"/>
    </row>
    <row r="7039" spans="2:23" x14ac:dyDescent="0.25">
      <c r="B7039" s="1" t="s">
        <v>14209</v>
      </c>
      <c r="C7039" s="2">
        <v>4087</v>
      </c>
      <c r="D7039" s="1" t="s">
        <v>14210</v>
      </c>
      <c r="E7039" s="1" t="s">
        <v>18</v>
      </c>
      <c r="F7039" s="1" t="s">
        <v>263</v>
      </c>
      <c r="G7039" s="1" t="s">
        <v>11807</v>
      </c>
      <c r="H7039" s="1" t="s">
        <v>15835</v>
      </c>
      <c r="I7039" s="5">
        <v>474</v>
      </c>
      <c r="J7039" s="5">
        <v>7676029</v>
      </c>
      <c r="K7039" s="3">
        <f>+Tabella2026[[#This Row],[POP_2024]]/SUM(Tabella2026[POP_2024])</f>
        <v>8.0416040699610051E-6</v>
      </c>
      <c r="L7039" s="3">
        <f>+Tabella2026[[#This Row],[INCIDENZA POPOLAZIONE]]*(PLAFOND/2)</f>
        <v>2367.4422069934676</v>
      </c>
      <c r="M7039" s="3">
        <f>+IFERROR(Tabella2026[[#This Row],[reddito_2024]]/Tabella2026[[#This Row],[POP_2024]],"")</f>
        <v>16194.154008438818</v>
      </c>
      <c r="N7039" s="3">
        <f>+IF(Tabella2026[[#This Row],[REDDITO COMPLESSIVO PROCAPITE]]&lt;media_aggr_reddito_pc,(media_aggr_reddito_pc-Tabella2026[[#This Row],[REDDITO COMPLESSIVO PROCAPITE]]),0)</f>
        <v>1630.9120541699231</v>
      </c>
      <c r="O7039" s="3">
        <f>+Tabella2026[[#This Row],[DIFFERENZA REDDITO INFERIORE ALLA MEDIA DALLA MEDIA]]*Tabella2026[[#This Row],[POP_2024]]</f>
        <v>773052.31367654353</v>
      </c>
      <c r="P7039" s="3">
        <f>+Tabella2026[[#This Row],[POPOLAZIONE PER DIFFERENZA ]]/SUM(Tabella2026[[POPOLAZIONE PER DIFFERENZA ]])</f>
        <v>6.8583817918305818E-6</v>
      </c>
      <c r="Q7039" s="3">
        <f>+Tabella2026[[#This Row],[INCIDENZA POPOLAZIONE PER DIFFERENZA]]*(PLAFOND-SUM(Tabella2026[CONTRIBUTO SULLA BASE DELLA POPOLAZIONE]))</f>
        <v>2019.1024557285875</v>
      </c>
      <c r="R7039" s="3">
        <f>+Tabella2026[[#This Row],[CONTRIBUTO SULLA BASE DELLA POPOLAZIONE]]+Tabella2026[[#This Row],[CONTRIBUTO SULLA BASE DEL REDDITO]]</f>
        <v>4386.5446627220554</v>
      </c>
      <c r="S7039" s="3">
        <f>+Tabella2026[[#This Row],[CONTRIBUTO TOTALE]]/(PLAFOND/N_TESSERE)</f>
        <v>8.7730893254441114</v>
      </c>
      <c r="T7039" s="3">
        <f>+MAX(CEILING(Tabella2026[[#This Row],[preDEF1]],1),1)</f>
        <v>9</v>
      </c>
      <c r="U7039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039" s="21">
        <f>+Tabella2026[[#This Row],[DEF - n. card]]*(PLAFOND/N_TESSERE)</f>
        <v>4500</v>
      </c>
      <c r="W7039" s="18"/>
    </row>
    <row r="7040" spans="2:23" x14ac:dyDescent="0.25">
      <c r="B7040" s="1" t="s">
        <v>14023</v>
      </c>
      <c r="C7040" s="2">
        <v>57063</v>
      </c>
      <c r="D7040" s="1" t="s">
        <v>14024</v>
      </c>
      <c r="E7040" s="1" t="s">
        <v>8</v>
      </c>
      <c r="F7040" s="1" t="s">
        <v>377</v>
      </c>
      <c r="G7040" s="1" t="s">
        <v>11807</v>
      </c>
      <c r="H7040" s="1" t="s">
        <v>15834</v>
      </c>
      <c r="I7040" s="5">
        <v>474</v>
      </c>
      <c r="J7040" s="5">
        <v>6447624</v>
      </c>
      <c r="K7040" s="3">
        <f>+Tabella2026[[#This Row],[POP_2024]]/SUM(Tabella2026[POP_2024])</f>
        <v>8.0416040699610051E-6</v>
      </c>
      <c r="L7040" s="3">
        <f>+Tabella2026[[#This Row],[INCIDENZA POPOLAZIONE]]*(PLAFOND/2)</f>
        <v>2367.4422069934676</v>
      </c>
      <c r="M7040" s="3">
        <f>+IFERROR(Tabella2026[[#This Row],[reddito_2024]]/Tabella2026[[#This Row],[POP_2024]],"")</f>
        <v>13602.582278481013</v>
      </c>
      <c r="N7040" s="3">
        <f>+IF(Tabella2026[[#This Row],[REDDITO COMPLESSIVO PROCAPITE]]&lt;media_aggr_reddito_pc,(media_aggr_reddito_pc-Tabella2026[[#This Row],[REDDITO COMPLESSIVO PROCAPITE]]),0)</f>
        <v>4222.4837841277276</v>
      </c>
      <c r="O7040" s="3">
        <f>+Tabella2026[[#This Row],[DIFFERENZA REDDITO INFERIORE ALLA MEDIA DALLA MEDIA]]*Tabella2026[[#This Row],[POP_2024]]</f>
        <v>2001457.3136765428</v>
      </c>
      <c r="P7040" s="3">
        <f>+Tabella2026[[#This Row],[POPOLAZIONE PER DIFFERENZA ]]/SUM(Tabella2026[[POPOLAZIONE PER DIFFERENZA ]])</f>
        <v>1.775657113289338E-5</v>
      </c>
      <c r="Q7040" s="3">
        <f>+Tabella2026[[#This Row],[INCIDENZA POPOLAZIONE PER DIFFERENZA]]*(PLAFOND-SUM(Tabella2026[CONTRIBUTO SULLA BASE DELLA POPOLAZIONE]))</f>
        <v>5227.5212240954825</v>
      </c>
      <c r="R7040" s="3">
        <f>+Tabella2026[[#This Row],[CONTRIBUTO SULLA BASE DELLA POPOLAZIONE]]+Tabella2026[[#This Row],[CONTRIBUTO SULLA BASE DEL REDDITO]]</f>
        <v>7594.9634310889505</v>
      </c>
      <c r="S7040" s="3">
        <f>+Tabella2026[[#This Row],[CONTRIBUTO TOTALE]]/(PLAFOND/N_TESSERE)</f>
        <v>15.1899268621779</v>
      </c>
      <c r="T7040" s="3">
        <f>+MAX(CEILING(Tabella2026[[#This Row],[preDEF1]],1),1)</f>
        <v>16</v>
      </c>
      <c r="U7040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040" s="21">
        <f>+Tabella2026[[#This Row],[DEF - n. card]]*(PLAFOND/N_TESSERE)</f>
        <v>8000</v>
      </c>
      <c r="W7040" s="18"/>
    </row>
    <row r="7041" spans="2:23" x14ac:dyDescent="0.25">
      <c r="B7041" s="1" t="s">
        <v>14277</v>
      </c>
      <c r="C7041" s="2">
        <v>22015</v>
      </c>
      <c r="D7041" s="1" t="s">
        <v>14278</v>
      </c>
      <c r="E7041" s="1" t="s">
        <v>99</v>
      </c>
      <c r="F7041" s="1" t="s">
        <v>98</v>
      </c>
      <c r="G7041" s="1" t="s">
        <v>11807</v>
      </c>
      <c r="H7041" s="1" t="s">
        <v>15835</v>
      </c>
      <c r="I7041" s="5">
        <v>472</v>
      </c>
      <c r="J7041" s="5">
        <v>8764049</v>
      </c>
      <c r="K7041" s="3">
        <f>+Tabella2026[[#This Row],[POP_2024]]/SUM(Tabella2026[POP_2024])</f>
        <v>8.0076732511004107E-6</v>
      </c>
      <c r="L7041" s="3">
        <f>+Tabella2026[[#This Row],[INCIDENZA POPOLAZIONE]]*(PLAFOND/2)</f>
        <v>2357.4529993690226</v>
      </c>
      <c r="M7041" s="3">
        <f>+IFERROR(Tabella2026[[#This Row],[reddito_2024]]/Tabella2026[[#This Row],[POP_2024]],"")</f>
        <v>18567.900423728814</v>
      </c>
      <c r="N7041" s="3">
        <f>+IF(Tabella2026[[#This Row],[REDDITO COMPLESSIVO PROCAPITE]]&lt;media_aggr_reddito_pc,(media_aggr_reddito_pc-Tabella2026[[#This Row],[REDDITO COMPLESSIVO PROCAPITE]]),0)</f>
        <v>0</v>
      </c>
      <c r="O7041" s="3">
        <f>+Tabella2026[[#This Row],[DIFFERENZA REDDITO INFERIORE ALLA MEDIA DALLA MEDIA]]*Tabella2026[[#This Row],[POP_2024]]</f>
        <v>0</v>
      </c>
      <c r="P7041" s="3">
        <f>+Tabella2026[[#This Row],[POPOLAZIONE PER DIFFERENZA ]]/SUM(Tabella2026[[POPOLAZIONE PER DIFFERENZA ]])</f>
        <v>0</v>
      </c>
      <c r="Q7041" s="3">
        <f>+Tabella2026[[#This Row],[INCIDENZA POPOLAZIONE PER DIFFERENZA]]*(PLAFOND-SUM(Tabella2026[CONTRIBUTO SULLA BASE DELLA POPOLAZIONE]))</f>
        <v>0</v>
      </c>
      <c r="R7041" s="3">
        <f>+Tabella2026[[#This Row],[CONTRIBUTO SULLA BASE DELLA POPOLAZIONE]]+Tabella2026[[#This Row],[CONTRIBUTO SULLA BASE DEL REDDITO]]</f>
        <v>2357.4529993690226</v>
      </c>
      <c r="S7041" s="3">
        <f>+Tabella2026[[#This Row],[CONTRIBUTO TOTALE]]/(PLAFOND/N_TESSERE)</f>
        <v>4.7149059987380451</v>
      </c>
      <c r="T7041" s="3">
        <f>+MAX(CEILING(Tabella2026[[#This Row],[preDEF1]],1),1)</f>
        <v>5</v>
      </c>
      <c r="U7041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41" s="21">
        <f>+Tabella2026[[#This Row],[DEF - n. card]]*(PLAFOND/N_TESSERE)</f>
        <v>2500</v>
      </c>
      <c r="W7041" s="18"/>
    </row>
    <row r="7042" spans="2:23" x14ac:dyDescent="0.25">
      <c r="B7042" s="1" t="s">
        <v>14143</v>
      </c>
      <c r="C7042" s="2">
        <v>11032</v>
      </c>
      <c r="D7042" s="1" t="s">
        <v>14144</v>
      </c>
      <c r="E7042" s="1" t="s">
        <v>24</v>
      </c>
      <c r="F7042" s="1" t="s">
        <v>136</v>
      </c>
      <c r="G7042" s="1" t="s">
        <v>11807</v>
      </c>
      <c r="H7042" s="1" t="s">
        <v>15835</v>
      </c>
      <c r="I7042" s="5">
        <v>472</v>
      </c>
      <c r="J7042" s="5">
        <v>7319011</v>
      </c>
      <c r="K7042" s="3">
        <f>+Tabella2026[[#This Row],[POP_2024]]/SUM(Tabella2026[POP_2024])</f>
        <v>8.0076732511004107E-6</v>
      </c>
      <c r="L7042" s="3">
        <f>+Tabella2026[[#This Row],[INCIDENZA POPOLAZIONE]]*(PLAFOND/2)</f>
        <v>2357.4529993690226</v>
      </c>
      <c r="M7042" s="3">
        <f>+IFERROR(Tabella2026[[#This Row],[reddito_2024]]/Tabella2026[[#This Row],[POP_2024]],"")</f>
        <v>15506.379237288136</v>
      </c>
      <c r="N7042" s="3">
        <f>+IF(Tabella2026[[#This Row],[REDDITO COMPLESSIVO PROCAPITE]]&lt;media_aggr_reddito_pc,(media_aggr_reddito_pc-Tabella2026[[#This Row],[REDDITO COMPLESSIVO PROCAPITE]]),0)</f>
        <v>2318.6868253206048</v>
      </c>
      <c r="O7042" s="3">
        <f>+Tabella2026[[#This Row],[DIFFERENZA REDDITO INFERIORE ALLA MEDIA DALLA MEDIA]]*Tabella2026[[#This Row],[POP_2024]]</f>
        <v>1094420.1815513256</v>
      </c>
      <c r="P7042" s="3">
        <f>+Tabella2026[[#This Row],[POPOLAZIONE PER DIFFERENZA ]]/SUM(Tabella2026[[POPOLAZIONE PER DIFFERENZA ]])</f>
        <v>9.7095000079181343E-6</v>
      </c>
      <c r="Q7042" s="3">
        <f>+Tabella2026[[#This Row],[INCIDENZA POPOLAZIONE PER DIFFERENZA]]*(PLAFOND-SUM(Tabella2026[CONTRIBUTO SULLA BASE DELLA POPOLAZIONE]))</f>
        <v>2858.4695202061043</v>
      </c>
      <c r="R7042" s="3">
        <f>+Tabella2026[[#This Row],[CONTRIBUTO SULLA BASE DELLA POPOLAZIONE]]+Tabella2026[[#This Row],[CONTRIBUTO SULLA BASE DEL REDDITO]]</f>
        <v>5215.9225195751269</v>
      </c>
      <c r="S7042" s="3">
        <f>+Tabella2026[[#This Row],[CONTRIBUTO TOTALE]]/(PLAFOND/N_TESSERE)</f>
        <v>10.431845039150254</v>
      </c>
      <c r="T7042" s="3">
        <f>+MAX(CEILING(Tabella2026[[#This Row],[preDEF1]],1),1)</f>
        <v>11</v>
      </c>
      <c r="U7042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042" s="21">
        <f>+Tabella2026[[#This Row],[DEF - n. card]]*(PLAFOND/N_TESSERE)</f>
        <v>5500</v>
      </c>
      <c r="W7042" s="18"/>
    </row>
    <row r="7043" spans="2:23" x14ac:dyDescent="0.25">
      <c r="B7043" s="1" t="s">
        <v>14091</v>
      </c>
      <c r="C7043" s="2">
        <v>1103</v>
      </c>
      <c r="D7043" s="1" t="s">
        <v>14092</v>
      </c>
      <c r="E7043" s="1" t="s">
        <v>18</v>
      </c>
      <c r="F7043" s="1" t="s">
        <v>17</v>
      </c>
      <c r="G7043" s="1" t="s">
        <v>11807</v>
      </c>
      <c r="H7043" s="1" t="s">
        <v>15835</v>
      </c>
      <c r="I7043" s="5">
        <v>471</v>
      </c>
      <c r="J7043" s="5">
        <v>8167922</v>
      </c>
      <c r="K7043" s="3">
        <f>+Tabella2026[[#This Row],[POP_2024]]/SUM(Tabella2026[POP_2024])</f>
        <v>7.9907078416701127E-6</v>
      </c>
      <c r="L7043" s="3">
        <f>+Tabella2026[[#This Row],[INCIDENZA POPOLAZIONE]]*(PLAFOND/2)</f>
        <v>2352.4583955568</v>
      </c>
      <c r="M7043" s="3">
        <f>+IFERROR(Tabella2026[[#This Row],[reddito_2024]]/Tabella2026[[#This Row],[POP_2024]],"")</f>
        <v>17341.660297239916</v>
      </c>
      <c r="N7043" s="3">
        <f>+IF(Tabella2026[[#This Row],[REDDITO COMPLESSIVO PROCAPITE]]&lt;media_aggr_reddito_pc,(media_aggr_reddito_pc-Tabella2026[[#This Row],[REDDITO COMPLESSIVO PROCAPITE]]),0)</f>
        <v>483.40576536882509</v>
      </c>
      <c r="O7043" s="3">
        <f>+Tabella2026[[#This Row],[DIFFERENZA REDDITO INFERIORE ALLA MEDIA DALLA MEDIA]]*Tabella2026[[#This Row],[POP_2024]]</f>
        <v>227684.1154887166</v>
      </c>
      <c r="P7043" s="3">
        <f>+Tabella2026[[#This Row],[POPOLAZIONE PER DIFFERENZA ]]/SUM(Tabella2026[[POPOLAZIONE PER DIFFERENZA ]])</f>
        <v>2.0199727293103201E-6</v>
      </c>
      <c r="Q7043" s="3">
        <f>+Tabella2026[[#This Row],[INCIDENZA POPOLAZIONE PER DIFFERENZA]]*(PLAFOND-SUM(Tabella2026[CONTRIBUTO SULLA BASE DELLA POPOLAZIONE]))</f>
        <v>594.67845652941367</v>
      </c>
      <c r="R7043" s="3">
        <f>+Tabella2026[[#This Row],[CONTRIBUTO SULLA BASE DELLA POPOLAZIONE]]+Tabella2026[[#This Row],[CONTRIBUTO SULLA BASE DEL REDDITO]]</f>
        <v>2947.1368520862138</v>
      </c>
      <c r="S7043" s="3">
        <f>+Tabella2026[[#This Row],[CONTRIBUTO TOTALE]]/(PLAFOND/N_TESSERE)</f>
        <v>5.894273704172428</v>
      </c>
      <c r="T7043" s="3">
        <f>+MAX(CEILING(Tabella2026[[#This Row],[preDEF1]],1),1)</f>
        <v>6</v>
      </c>
      <c r="U7043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043" s="21">
        <f>+Tabella2026[[#This Row],[DEF - n. card]]*(PLAFOND/N_TESSERE)</f>
        <v>3000</v>
      </c>
      <c r="W7043" s="18"/>
    </row>
    <row r="7044" spans="2:23" x14ac:dyDescent="0.25">
      <c r="B7044" s="1" t="s">
        <v>14147</v>
      </c>
      <c r="C7044" s="2">
        <v>22209</v>
      </c>
      <c r="D7044" s="1" t="s">
        <v>14148</v>
      </c>
      <c r="E7044" s="1" t="s">
        <v>99</v>
      </c>
      <c r="F7044" s="1" t="s">
        <v>98</v>
      </c>
      <c r="G7044" s="1" t="s">
        <v>11807</v>
      </c>
      <c r="H7044" s="1" t="s">
        <v>15835</v>
      </c>
      <c r="I7044" s="5">
        <v>471</v>
      </c>
      <c r="J7044" s="5">
        <v>8101819</v>
      </c>
      <c r="K7044" s="3">
        <f>+Tabella2026[[#This Row],[POP_2024]]/SUM(Tabella2026[POP_2024])</f>
        <v>7.9907078416701127E-6</v>
      </c>
      <c r="L7044" s="3">
        <f>+Tabella2026[[#This Row],[INCIDENZA POPOLAZIONE]]*(PLAFOND/2)</f>
        <v>2352.4583955568</v>
      </c>
      <c r="M7044" s="3">
        <f>+IFERROR(Tabella2026[[#This Row],[reddito_2024]]/Tabella2026[[#This Row],[POP_2024]],"")</f>
        <v>17201.31422505308</v>
      </c>
      <c r="N7044" s="3">
        <f>+IF(Tabella2026[[#This Row],[REDDITO COMPLESSIVO PROCAPITE]]&lt;media_aggr_reddito_pc,(media_aggr_reddito_pc-Tabella2026[[#This Row],[REDDITO COMPLESSIVO PROCAPITE]]),0)</f>
        <v>623.75183755566104</v>
      </c>
      <c r="O7044" s="3">
        <f>+Tabella2026[[#This Row],[DIFFERENZA REDDITO INFERIORE ALLA MEDIA DALLA MEDIA]]*Tabella2026[[#This Row],[POP_2024]]</f>
        <v>293787.11548871634</v>
      </c>
      <c r="P7044" s="3">
        <f>+Tabella2026[[#This Row],[POPOLAZIONE PER DIFFERENZA ]]/SUM(Tabella2026[[POPOLAZIONE PER DIFFERENZA ]])</f>
        <v>2.606426716401118E-6</v>
      </c>
      <c r="Q7044" s="3">
        <f>+Tabella2026[[#This Row],[INCIDENZA POPOLAZIONE PER DIFFERENZA]]*(PLAFOND-SUM(Tabella2026[CONTRIBUTO SULLA BASE DELLA POPOLAZIONE]))</f>
        <v>767.33007048845491</v>
      </c>
      <c r="R7044" s="3">
        <f>+Tabella2026[[#This Row],[CONTRIBUTO SULLA BASE DELLA POPOLAZIONE]]+Tabella2026[[#This Row],[CONTRIBUTO SULLA BASE DEL REDDITO]]</f>
        <v>3119.7884660452551</v>
      </c>
      <c r="S7044" s="3">
        <f>+Tabella2026[[#This Row],[CONTRIBUTO TOTALE]]/(PLAFOND/N_TESSERE)</f>
        <v>6.2395769320905101</v>
      </c>
      <c r="T7044" s="3">
        <f>+MAX(CEILING(Tabella2026[[#This Row],[preDEF1]],1),1)</f>
        <v>7</v>
      </c>
      <c r="U7044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044" s="21">
        <f>+Tabella2026[[#This Row],[DEF - n. card]]*(PLAFOND/N_TESSERE)</f>
        <v>3500</v>
      </c>
      <c r="W7044" s="18"/>
    </row>
    <row r="7045" spans="2:23" x14ac:dyDescent="0.25">
      <c r="B7045" s="1" t="s">
        <v>13963</v>
      </c>
      <c r="C7045" s="2">
        <v>85002</v>
      </c>
      <c r="D7045" s="1" t="s">
        <v>13964</v>
      </c>
      <c r="E7045" s="1" t="s">
        <v>21</v>
      </c>
      <c r="F7045" s="1" t="s">
        <v>189</v>
      </c>
      <c r="G7045" s="1" t="s">
        <v>11807</v>
      </c>
      <c r="H7045" s="1" t="s">
        <v>15836</v>
      </c>
      <c r="I7045" s="5">
        <v>470</v>
      </c>
      <c r="J7045" s="5">
        <v>3079836</v>
      </c>
      <c r="K7045" s="3">
        <f>+Tabella2026[[#This Row],[POP_2024]]/SUM(Tabella2026[POP_2024])</f>
        <v>7.9737424322398147E-6</v>
      </c>
      <c r="L7045" s="3">
        <f>+Tabella2026[[#This Row],[INCIDENZA POPOLAZIONE]]*(PLAFOND/2)</f>
        <v>2347.4637917445771</v>
      </c>
      <c r="M7045" s="3">
        <f>+IFERROR(Tabella2026[[#This Row],[reddito_2024]]/Tabella2026[[#This Row],[POP_2024]],"")</f>
        <v>6552.8425531914891</v>
      </c>
      <c r="N7045" s="3">
        <f>+IF(Tabella2026[[#This Row],[REDDITO COMPLESSIVO PROCAPITE]]&lt;media_aggr_reddito_pc,(media_aggr_reddito_pc-Tabella2026[[#This Row],[REDDITO COMPLESSIVO PROCAPITE]]),0)</f>
        <v>11272.223509417252</v>
      </c>
      <c r="O7045" s="3">
        <f>+Tabella2026[[#This Row],[DIFFERENZA REDDITO INFERIORE ALLA MEDIA DALLA MEDIA]]*Tabella2026[[#This Row],[POP_2024]]</f>
        <v>5297945.0494261086</v>
      </c>
      <c r="P7045" s="3">
        <f>+Tabella2026[[#This Row],[POPOLAZIONE PER DIFFERENZA ]]/SUM(Tabella2026[[POPOLAZIONE PER DIFFERENZA ]])</f>
        <v>4.7002420429086553E-5</v>
      </c>
      <c r="Q7045" s="3">
        <f>+Tabella2026[[#This Row],[INCIDENZA POPOLAZIONE PER DIFFERENZA]]*(PLAFOND-SUM(Tabella2026[CONTRIBUTO SULLA BASE DELLA POPOLAZIONE]))</f>
        <v>13837.477322507815</v>
      </c>
      <c r="R7045" s="3">
        <f>+Tabella2026[[#This Row],[CONTRIBUTO SULLA BASE DELLA POPOLAZIONE]]+Tabella2026[[#This Row],[CONTRIBUTO SULLA BASE DEL REDDITO]]</f>
        <v>16184.941114252393</v>
      </c>
      <c r="S7045" s="3">
        <f>+Tabella2026[[#This Row],[CONTRIBUTO TOTALE]]/(PLAFOND/N_TESSERE)</f>
        <v>32.369882228504785</v>
      </c>
      <c r="T7045" s="3">
        <f>+MAX(CEILING(Tabella2026[[#This Row],[preDEF1]],1),1)</f>
        <v>33</v>
      </c>
      <c r="U7045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7045" s="21">
        <f>+Tabella2026[[#This Row],[DEF - n. card]]*(PLAFOND/N_TESSERE)</f>
        <v>16500</v>
      </c>
      <c r="W7045" s="18"/>
    </row>
    <row r="7046" spans="2:23" x14ac:dyDescent="0.25">
      <c r="B7046" s="1" t="s">
        <v>14047</v>
      </c>
      <c r="C7046" s="2">
        <v>5054</v>
      </c>
      <c r="D7046" s="1" t="s">
        <v>14048</v>
      </c>
      <c r="E7046" s="1" t="s">
        <v>18</v>
      </c>
      <c r="F7046" s="1" t="s">
        <v>182</v>
      </c>
      <c r="G7046" s="1" t="s">
        <v>11807</v>
      </c>
      <c r="H7046" s="1" t="s">
        <v>15835</v>
      </c>
      <c r="I7046" s="5">
        <v>470</v>
      </c>
      <c r="J7046" s="5">
        <v>6916681</v>
      </c>
      <c r="K7046" s="3">
        <f>+Tabella2026[[#This Row],[POP_2024]]/SUM(Tabella2026[POP_2024])</f>
        <v>7.9737424322398147E-6</v>
      </c>
      <c r="L7046" s="3">
        <f>+Tabella2026[[#This Row],[INCIDENZA POPOLAZIONE]]*(PLAFOND/2)</f>
        <v>2347.4637917445771</v>
      </c>
      <c r="M7046" s="3">
        <f>+IFERROR(Tabella2026[[#This Row],[reddito_2024]]/Tabella2026[[#This Row],[POP_2024]],"")</f>
        <v>14716.342553191489</v>
      </c>
      <c r="N7046" s="3">
        <f>+IF(Tabella2026[[#This Row],[REDDITO COMPLESSIVO PROCAPITE]]&lt;media_aggr_reddito_pc,(media_aggr_reddito_pc-Tabella2026[[#This Row],[REDDITO COMPLESSIVO PROCAPITE]]),0)</f>
        <v>3108.723509417252</v>
      </c>
      <c r="O7046" s="3">
        <f>+Tabella2026[[#This Row],[DIFFERENZA REDDITO INFERIORE ALLA MEDIA DALLA MEDIA]]*Tabella2026[[#This Row],[POP_2024]]</f>
        <v>1461100.0494261084</v>
      </c>
      <c r="P7046" s="3">
        <f>+Tabella2026[[#This Row],[POPOLAZIONE PER DIFFERENZA ]]/SUM(Tabella2026[[POPOLAZIONE PER DIFFERENZA ]])</f>
        <v>1.2962618179575914E-5</v>
      </c>
      <c r="Q7046" s="3">
        <f>+Tabella2026[[#This Row],[INCIDENZA POPOLAZIONE PER DIFFERENZA]]*(PLAFOND-SUM(Tabella2026[CONTRIBUTO SULLA BASE DELLA POPOLAZIONE]))</f>
        <v>3816.1850701035301</v>
      </c>
      <c r="R7046" s="3">
        <f>+Tabella2026[[#This Row],[CONTRIBUTO SULLA BASE DELLA POPOLAZIONE]]+Tabella2026[[#This Row],[CONTRIBUTO SULLA BASE DEL REDDITO]]</f>
        <v>6163.6488618481071</v>
      </c>
      <c r="S7046" s="3">
        <f>+Tabella2026[[#This Row],[CONTRIBUTO TOTALE]]/(PLAFOND/N_TESSERE)</f>
        <v>12.327297723696214</v>
      </c>
      <c r="T7046" s="3">
        <f>+MAX(CEILING(Tabella2026[[#This Row],[preDEF1]],1),1)</f>
        <v>13</v>
      </c>
      <c r="U7046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046" s="21">
        <f>+Tabella2026[[#This Row],[DEF - n. card]]*(PLAFOND/N_TESSERE)</f>
        <v>6500</v>
      </c>
      <c r="W7046" s="18"/>
    </row>
    <row r="7047" spans="2:23" x14ac:dyDescent="0.25">
      <c r="B7047" s="1" t="s">
        <v>14093</v>
      </c>
      <c r="C7047" s="2">
        <v>112026</v>
      </c>
      <c r="D7047" s="1" t="s">
        <v>14094</v>
      </c>
      <c r="E7047" s="1" t="s">
        <v>76</v>
      </c>
      <c r="F7047" s="1" t="s">
        <v>88</v>
      </c>
      <c r="G7047" s="1" t="s">
        <v>11807</v>
      </c>
      <c r="H7047" s="1" t="s">
        <v>15836</v>
      </c>
      <c r="I7047" s="5">
        <v>470</v>
      </c>
      <c r="J7047" s="5">
        <v>4662821</v>
      </c>
      <c r="K7047" s="3">
        <f>+Tabella2026[[#This Row],[POP_2024]]/SUM(Tabella2026[POP_2024])</f>
        <v>7.9737424322398147E-6</v>
      </c>
      <c r="L7047" s="3">
        <f>+Tabella2026[[#This Row],[INCIDENZA POPOLAZIONE]]*(PLAFOND/2)</f>
        <v>2347.4637917445771</v>
      </c>
      <c r="M7047" s="3">
        <f>+IFERROR(Tabella2026[[#This Row],[reddito_2024]]/Tabella2026[[#This Row],[POP_2024]],"")</f>
        <v>9920.8957446808508</v>
      </c>
      <c r="N7047" s="3">
        <f>+IF(Tabella2026[[#This Row],[REDDITO COMPLESSIVO PROCAPITE]]&lt;media_aggr_reddito_pc,(media_aggr_reddito_pc-Tabella2026[[#This Row],[REDDITO COMPLESSIVO PROCAPITE]]),0)</f>
        <v>7904.1703179278902</v>
      </c>
      <c r="O7047" s="3">
        <f>+Tabella2026[[#This Row],[DIFFERENZA REDDITO INFERIORE ALLA MEDIA DALLA MEDIA]]*Tabella2026[[#This Row],[POP_2024]]</f>
        <v>3714960.0494261086</v>
      </c>
      <c r="P7047" s="3">
        <f>+Tabella2026[[#This Row],[POPOLAZIONE PER DIFFERENZA ]]/SUM(Tabella2026[[POPOLAZIONE PER DIFFERENZA ]])</f>
        <v>3.2958460778920443E-5</v>
      </c>
      <c r="Q7047" s="3">
        <f>+Tabella2026[[#This Row],[INCIDENZA POPOLAZIONE PER DIFFERENZA]]*(PLAFOND-SUM(Tabella2026[CONTRIBUTO SULLA BASE DELLA POPOLAZIONE]))</f>
        <v>9702.9461344686333</v>
      </c>
      <c r="R7047" s="3">
        <f>+Tabella2026[[#This Row],[CONTRIBUTO SULLA BASE DELLA POPOLAZIONE]]+Tabella2026[[#This Row],[CONTRIBUTO SULLA BASE DEL REDDITO]]</f>
        <v>12050.409926213211</v>
      </c>
      <c r="S7047" s="3">
        <f>+Tabella2026[[#This Row],[CONTRIBUTO TOTALE]]/(PLAFOND/N_TESSERE)</f>
        <v>24.100819852426422</v>
      </c>
      <c r="T7047" s="3">
        <f>+MAX(CEILING(Tabella2026[[#This Row],[preDEF1]],1),1)</f>
        <v>25</v>
      </c>
      <c r="U7047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7047" s="21">
        <f>+Tabella2026[[#This Row],[DEF - n. card]]*(PLAFOND/N_TESSERE)</f>
        <v>12500</v>
      </c>
      <c r="W7047" s="18"/>
    </row>
    <row r="7048" spans="2:23" x14ac:dyDescent="0.25">
      <c r="B7048" s="1" t="s">
        <v>14051</v>
      </c>
      <c r="C7048" s="2">
        <v>94041</v>
      </c>
      <c r="D7048" s="1" t="s">
        <v>14052</v>
      </c>
      <c r="E7048" s="1" t="s">
        <v>345</v>
      </c>
      <c r="F7048" s="1" t="s">
        <v>1000</v>
      </c>
      <c r="G7048" s="1" t="s">
        <v>11807</v>
      </c>
      <c r="H7048" s="1" t="s">
        <v>15836</v>
      </c>
      <c r="I7048" s="5">
        <v>470</v>
      </c>
      <c r="J7048" s="5">
        <v>5622450</v>
      </c>
      <c r="K7048" s="3">
        <f>+Tabella2026[[#This Row],[POP_2024]]/SUM(Tabella2026[POP_2024])</f>
        <v>7.9737424322398147E-6</v>
      </c>
      <c r="L7048" s="3">
        <f>+Tabella2026[[#This Row],[INCIDENZA POPOLAZIONE]]*(PLAFOND/2)</f>
        <v>2347.4637917445771</v>
      </c>
      <c r="M7048" s="3">
        <f>+IFERROR(Tabella2026[[#This Row],[reddito_2024]]/Tabella2026[[#This Row],[POP_2024]],"")</f>
        <v>11962.659574468085</v>
      </c>
      <c r="N7048" s="3">
        <f>+IF(Tabella2026[[#This Row],[REDDITO COMPLESSIVO PROCAPITE]]&lt;media_aggr_reddito_pc,(media_aggr_reddito_pc-Tabella2026[[#This Row],[REDDITO COMPLESSIVO PROCAPITE]]),0)</f>
        <v>5862.4064881406557</v>
      </c>
      <c r="O7048" s="3">
        <f>+Tabella2026[[#This Row],[DIFFERENZA REDDITO INFERIORE ALLA MEDIA DALLA MEDIA]]*Tabella2026[[#This Row],[POP_2024]]</f>
        <v>2755331.0494261081</v>
      </c>
      <c r="P7048" s="3">
        <f>+Tabella2026[[#This Row],[POPOLAZIONE PER DIFFERENZA ]]/SUM(Tabella2026[[POPOLAZIONE PER DIFFERENZA ]])</f>
        <v>2.4444804013297734E-5</v>
      </c>
      <c r="Q7048" s="3">
        <f>+Tabella2026[[#This Row],[INCIDENZA POPOLAZIONE PER DIFFERENZA]]*(PLAFOND-SUM(Tabella2026[CONTRIBUTO SULLA BASE DELLA POPOLAZIONE]))</f>
        <v>7196.531967911872</v>
      </c>
      <c r="R7048" s="3">
        <f>+Tabella2026[[#This Row],[CONTRIBUTO SULLA BASE DELLA POPOLAZIONE]]+Tabella2026[[#This Row],[CONTRIBUTO SULLA BASE DEL REDDITO]]</f>
        <v>9543.9957596564491</v>
      </c>
      <c r="S7048" s="3">
        <f>+Tabella2026[[#This Row],[CONTRIBUTO TOTALE]]/(PLAFOND/N_TESSERE)</f>
        <v>19.087991519312897</v>
      </c>
      <c r="T7048" s="3">
        <f>+MAX(CEILING(Tabella2026[[#This Row],[preDEF1]],1),1)</f>
        <v>20</v>
      </c>
      <c r="U7048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7048" s="21">
        <f>+Tabella2026[[#This Row],[DEF - n. card]]*(PLAFOND/N_TESSERE)</f>
        <v>10000</v>
      </c>
      <c r="W7048" s="18"/>
    </row>
    <row r="7049" spans="2:23" x14ac:dyDescent="0.25">
      <c r="B7049" s="1" t="s">
        <v>14027</v>
      </c>
      <c r="C7049" s="2">
        <v>112048</v>
      </c>
      <c r="D7049" s="1" t="s">
        <v>14028</v>
      </c>
      <c r="E7049" s="1" t="s">
        <v>76</v>
      </c>
      <c r="F7049" s="1" t="s">
        <v>88</v>
      </c>
      <c r="G7049" s="1" t="s">
        <v>11807</v>
      </c>
      <c r="H7049" s="1" t="s">
        <v>15836</v>
      </c>
      <c r="I7049" s="5">
        <v>470</v>
      </c>
      <c r="J7049" s="5">
        <v>4780474</v>
      </c>
      <c r="K7049" s="3">
        <f>+Tabella2026[[#This Row],[POP_2024]]/SUM(Tabella2026[POP_2024])</f>
        <v>7.9737424322398147E-6</v>
      </c>
      <c r="L7049" s="3">
        <f>+Tabella2026[[#This Row],[INCIDENZA POPOLAZIONE]]*(PLAFOND/2)</f>
        <v>2347.4637917445771</v>
      </c>
      <c r="M7049" s="3">
        <f>+IFERROR(Tabella2026[[#This Row],[reddito_2024]]/Tabella2026[[#This Row],[POP_2024]],"")</f>
        <v>10171.221276595745</v>
      </c>
      <c r="N7049" s="3">
        <f>+IF(Tabella2026[[#This Row],[REDDITO COMPLESSIVO PROCAPITE]]&lt;media_aggr_reddito_pc,(media_aggr_reddito_pc-Tabella2026[[#This Row],[REDDITO COMPLESSIVO PROCAPITE]]),0)</f>
        <v>7653.8447860129963</v>
      </c>
      <c r="O7049" s="3">
        <f>+Tabella2026[[#This Row],[DIFFERENZA REDDITO INFERIORE ALLA MEDIA DALLA MEDIA]]*Tabella2026[[#This Row],[POP_2024]]</f>
        <v>3597307.0494261081</v>
      </c>
      <c r="P7049" s="3">
        <f>+Tabella2026[[#This Row],[POPOLAZIONE PER DIFFERENZA ]]/SUM(Tabella2026[[POPOLAZIONE PER DIFFERENZA ]])</f>
        <v>3.1914664416528502E-5</v>
      </c>
      <c r="Q7049" s="3">
        <f>+Tabella2026[[#This Row],[INCIDENZA POPOLAZIONE PER DIFFERENZA]]*(PLAFOND-SUM(Tabella2026[CONTRIBUTO SULLA BASE DELLA POPOLAZIONE]))</f>
        <v>9395.6532682277175</v>
      </c>
      <c r="R7049" s="3">
        <f>+Tabella2026[[#This Row],[CONTRIBUTO SULLA BASE DELLA POPOLAZIONE]]+Tabella2026[[#This Row],[CONTRIBUTO SULLA BASE DEL REDDITO]]</f>
        <v>11743.117059972294</v>
      </c>
      <c r="S7049" s="3">
        <f>+Tabella2026[[#This Row],[CONTRIBUTO TOTALE]]/(PLAFOND/N_TESSERE)</f>
        <v>23.486234119944587</v>
      </c>
      <c r="T7049" s="3">
        <f>+MAX(CEILING(Tabella2026[[#This Row],[preDEF1]],1),1)</f>
        <v>24</v>
      </c>
      <c r="U7049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7049" s="21">
        <f>+Tabella2026[[#This Row],[DEF - n. card]]*(PLAFOND/N_TESSERE)</f>
        <v>12000</v>
      </c>
      <c r="W7049" s="18"/>
    </row>
    <row r="7050" spans="2:23" x14ac:dyDescent="0.25">
      <c r="B7050" s="1" t="s">
        <v>14155</v>
      </c>
      <c r="C7050" s="2">
        <v>65150</v>
      </c>
      <c r="D7050" s="1" t="s">
        <v>14156</v>
      </c>
      <c r="E7050" s="1" t="s">
        <v>15</v>
      </c>
      <c r="F7050" s="1" t="s">
        <v>82</v>
      </c>
      <c r="G7050" s="1" t="s">
        <v>11807</v>
      </c>
      <c r="H7050" s="1" t="s">
        <v>15836</v>
      </c>
      <c r="I7050" s="5">
        <v>470</v>
      </c>
      <c r="J7050" s="5">
        <v>4413958</v>
      </c>
      <c r="K7050" s="3">
        <f>+Tabella2026[[#This Row],[POP_2024]]/SUM(Tabella2026[POP_2024])</f>
        <v>7.9737424322398147E-6</v>
      </c>
      <c r="L7050" s="3">
        <f>+Tabella2026[[#This Row],[INCIDENZA POPOLAZIONE]]*(PLAFOND/2)</f>
        <v>2347.4637917445771</v>
      </c>
      <c r="M7050" s="3">
        <f>+IFERROR(Tabella2026[[#This Row],[reddito_2024]]/Tabella2026[[#This Row],[POP_2024]],"")</f>
        <v>9391.4</v>
      </c>
      <c r="N7050" s="3">
        <f>+IF(Tabella2026[[#This Row],[REDDITO COMPLESSIVO PROCAPITE]]&lt;media_aggr_reddito_pc,(media_aggr_reddito_pc-Tabella2026[[#This Row],[REDDITO COMPLESSIVO PROCAPITE]]),0)</f>
        <v>8433.6660626087414</v>
      </c>
      <c r="O7050" s="3">
        <f>+Tabella2026[[#This Row],[DIFFERENZA REDDITO INFERIORE ALLA MEDIA DALLA MEDIA]]*Tabella2026[[#This Row],[POP_2024]]</f>
        <v>3963823.0494261086</v>
      </c>
      <c r="P7050" s="3">
        <f>+Tabella2026[[#This Row],[POPOLAZIONE PER DIFFERENZA ]]/SUM(Tabella2026[[POPOLAZIONE PER DIFFERENZA ]])</f>
        <v>3.5166328781724822E-5</v>
      </c>
      <c r="Q7050" s="3">
        <f>+Tabella2026[[#This Row],[INCIDENZA POPOLAZIONE PER DIFFERENZA]]*(PLAFOND-SUM(Tabella2026[CONTRIBUTO SULLA BASE DELLA POPOLAZIONE]))</f>
        <v>10352.940818593243</v>
      </c>
      <c r="R7050" s="3">
        <f>+Tabella2026[[#This Row],[CONTRIBUTO SULLA BASE DELLA POPOLAZIONE]]+Tabella2026[[#This Row],[CONTRIBUTO SULLA BASE DEL REDDITO]]</f>
        <v>12700.40461033782</v>
      </c>
      <c r="S7050" s="3">
        <f>+Tabella2026[[#This Row],[CONTRIBUTO TOTALE]]/(PLAFOND/N_TESSERE)</f>
        <v>25.40080922067564</v>
      </c>
      <c r="T7050" s="3">
        <f>+MAX(CEILING(Tabella2026[[#This Row],[preDEF1]],1),1)</f>
        <v>26</v>
      </c>
      <c r="U7050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7050" s="21">
        <f>+Tabella2026[[#This Row],[DEF - n. card]]*(PLAFOND/N_TESSERE)</f>
        <v>13000</v>
      </c>
      <c r="W7050" s="18"/>
    </row>
    <row r="7051" spans="2:23" x14ac:dyDescent="0.25">
      <c r="B7051" s="1" t="s">
        <v>14119</v>
      </c>
      <c r="C7051" s="2">
        <v>11010</v>
      </c>
      <c r="D7051" s="1" t="s">
        <v>14120</v>
      </c>
      <c r="E7051" s="1" t="s">
        <v>24</v>
      </c>
      <c r="F7051" s="1" t="s">
        <v>136</v>
      </c>
      <c r="G7051" s="1" t="s">
        <v>11807</v>
      </c>
      <c r="H7051" s="1" t="s">
        <v>15835</v>
      </c>
      <c r="I7051" s="5">
        <v>469</v>
      </c>
      <c r="J7051" s="5">
        <v>7447773</v>
      </c>
      <c r="K7051" s="3">
        <f>+Tabella2026[[#This Row],[POP_2024]]/SUM(Tabella2026[POP_2024])</f>
        <v>7.9567770228095184E-6</v>
      </c>
      <c r="L7051" s="3">
        <f>+Tabella2026[[#This Row],[INCIDENZA POPOLAZIONE]]*(PLAFOND/2)</f>
        <v>2342.469187932355</v>
      </c>
      <c r="M7051" s="3">
        <f>+IFERROR(Tabella2026[[#This Row],[reddito_2024]]/Tabella2026[[#This Row],[POP_2024]],"")</f>
        <v>15880.113006396588</v>
      </c>
      <c r="N7051" s="3">
        <f>+IF(Tabella2026[[#This Row],[REDDITO COMPLESSIVO PROCAPITE]]&lt;media_aggr_reddito_pc,(media_aggr_reddito_pc-Tabella2026[[#This Row],[REDDITO COMPLESSIVO PROCAPITE]]),0)</f>
        <v>1944.9530562121527</v>
      </c>
      <c r="O7051" s="3">
        <f>+Tabella2026[[#This Row],[DIFFERENZA REDDITO INFERIORE ALLA MEDIA DALLA MEDIA]]*Tabella2026[[#This Row],[POP_2024]]</f>
        <v>912182.98336349963</v>
      </c>
      <c r="P7051" s="3">
        <f>+Tabella2026[[#This Row],[POPOLAZIONE PER DIFFERENZA ]]/SUM(Tabella2026[[POPOLAZIONE PER DIFFERENZA ]])</f>
        <v>8.0927241963285409E-6</v>
      </c>
      <c r="Q7051" s="3">
        <f>+Tabella2026[[#This Row],[INCIDENZA POPOLAZIONE PER DIFFERENZA]]*(PLAFOND-SUM(Tabella2026[CONTRIBUTO SULLA BASE DELLA POPOLAZIONE]))</f>
        <v>2382.4919338559848</v>
      </c>
      <c r="R7051" s="3">
        <f>+Tabella2026[[#This Row],[CONTRIBUTO SULLA BASE DELLA POPOLAZIONE]]+Tabella2026[[#This Row],[CONTRIBUTO SULLA BASE DEL REDDITO]]</f>
        <v>4724.9611217883394</v>
      </c>
      <c r="S7051" s="3">
        <f>+Tabella2026[[#This Row],[CONTRIBUTO TOTALE]]/(PLAFOND/N_TESSERE)</f>
        <v>9.4499222435766779</v>
      </c>
      <c r="T7051" s="3">
        <f>+MAX(CEILING(Tabella2026[[#This Row],[preDEF1]],1),1)</f>
        <v>10</v>
      </c>
      <c r="U7051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051" s="21">
        <f>+Tabella2026[[#This Row],[DEF - n. card]]*(PLAFOND/N_TESSERE)</f>
        <v>5000</v>
      </c>
      <c r="W7051" s="18"/>
    </row>
    <row r="7052" spans="2:23" x14ac:dyDescent="0.25">
      <c r="B7052" s="1" t="s">
        <v>14053</v>
      </c>
      <c r="C7052" s="2">
        <v>10052</v>
      </c>
      <c r="D7052" s="1" t="s">
        <v>14054</v>
      </c>
      <c r="E7052" s="1" t="s">
        <v>24</v>
      </c>
      <c r="F7052" s="1" t="s">
        <v>23</v>
      </c>
      <c r="G7052" s="1" t="s">
        <v>11807</v>
      </c>
      <c r="H7052" s="1" t="s">
        <v>15835</v>
      </c>
      <c r="I7052" s="5">
        <v>469</v>
      </c>
      <c r="J7052" s="5">
        <v>7731927</v>
      </c>
      <c r="K7052" s="3">
        <f>+Tabella2026[[#This Row],[POP_2024]]/SUM(Tabella2026[POP_2024])</f>
        <v>7.9567770228095184E-6</v>
      </c>
      <c r="L7052" s="3">
        <f>+Tabella2026[[#This Row],[INCIDENZA POPOLAZIONE]]*(PLAFOND/2)</f>
        <v>2342.469187932355</v>
      </c>
      <c r="M7052" s="3">
        <f>+IFERROR(Tabella2026[[#This Row],[reddito_2024]]/Tabella2026[[#This Row],[POP_2024]],"")</f>
        <v>16485.985074626864</v>
      </c>
      <c r="N7052" s="3">
        <f>+IF(Tabella2026[[#This Row],[REDDITO COMPLESSIVO PROCAPITE]]&lt;media_aggr_reddito_pc,(media_aggr_reddito_pc-Tabella2026[[#This Row],[REDDITO COMPLESSIVO PROCAPITE]]),0)</f>
        <v>1339.0809879818771</v>
      </c>
      <c r="O7052" s="3">
        <f>+Tabella2026[[#This Row],[DIFFERENZA REDDITO INFERIORE ALLA MEDIA DALLA MEDIA]]*Tabella2026[[#This Row],[POP_2024]]</f>
        <v>628028.98336350033</v>
      </c>
      <c r="P7052" s="3">
        <f>+Tabella2026[[#This Row],[POPOLAZIONE PER DIFFERENZA ]]/SUM(Tabella2026[[POPOLAZIONE PER DIFFERENZA ]])</f>
        <v>5.5717607567297495E-6</v>
      </c>
      <c r="Q7052" s="3">
        <f>+Tabella2026[[#This Row],[INCIDENZA POPOLAZIONE PER DIFFERENZA]]*(PLAFOND-SUM(Tabella2026[CONTRIBUTO SULLA BASE DELLA POPOLAZIONE]))</f>
        <v>1640.3221879606774</v>
      </c>
      <c r="R7052" s="3">
        <f>+Tabella2026[[#This Row],[CONTRIBUTO SULLA BASE DELLA POPOLAZIONE]]+Tabella2026[[#This Row],[CONTRIBUTO SULLA BASE DEL REDDITO]]</f>
        <v>3982.7913758930326</v>
      </c>
      <c r="S7052" s="3">
        <f>+Tabella2026[[#This Row],[CONTRIBUTO TOTALE]]/(PLAFOND/N_TESSERE)</f>
        <v>7.9655827517860649</v>
      </c>
      <c r="T7052" s="3">
        <f>+MAX(CEILING(Tabella2026[[#This Row],[preDEF1]],1),1)</f>
        <v>8</v>
      </c>
      <c r="U7052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052" s="21">
        <f>+Tabella2026[[#This Row],[DEF - n. card]]*(PLAFOND/N_TESSERE)</f>
        <v>4000</v>
      </c>
      <c r="W7052" s="18"/>
    </row>
    <row r="7053" spans="2:23" x14ac:dyDescent="0.25">
      <c r="B7053" s="1" t="s">
        <v>14045</v>
      </c>
      <c r="C7053" s="2">
        <v>79126</v>
      </c>
      <c r="D7053" s="1" t="s">
        <v>14046</v>
      </c>
      <c r="E7053" s="1" t="s">
        <v>61</v>
      </c>
      <c r="F7053" s="1" t="s">
        <v>148</v>
      </c>
      <c r="G7053" s="1" t="s">
        <v>11807</v>
      </c>
      <c r="H7053" s="1" t="s">
        <v>15836</v>
      </c>
      <c r="I7053" s="5">
        <v>469</v>
      </c>
      <c r="J7053" s="5">
        <v>4453187</v>
      </c>
      <c r="K7053" s="3">
        <f>+Tabella2026[[#This Row],[POP_2024]]/SUM(Tabella2026[POP_2024])</f>
        <v>7.9567770228095184E-6</v>
      </c>
      <c r="L7053" s="3">
        <f>+Tabella2026[[#This Row],[INCIDENZA POPOLAZIONE]]*(PLAFOND/2)</f>
        <v>2342.469187932355</v>
      </c>
      <c r="M7053" s="3">
        <f>+IFERROR(Tabella2026[[#This Row],[reddito_2024]]/Tabella2026[[#This Row],[POP_2024]],"")</f>
        <v>9495.0682302771856</v>
      </c>
      <c r="N7053" s="3">
        <f>+IF(Tabella2026[[#This Row],[REDDITO COMPLESSIVO PROCAPITE]]&lt;media_aggr_reddito_pc,(media_aggr_reddito_pc-Tabella2026[[#This Row],[REDDITO COMPLESSIVO PROCAPITE]]),0)</f>
        <v>8329.9978323315554</v>
      </c>
      <c r="O7053" s="3">
        <f>+Tabella2026[[#This Row],[DIFFERENZA REDDITO INFERIORE ALLA MEDIA DALLA MEDIA]]*Tabella2026[[#This Row],[POP_2024]]</f>
        <v>3906768.9833634994</v>
      </c>
      <c r="P7053" s="3">
        <f>+Tabella2026[[#This Row],[POPOLAZIONE PER DIFFERENZA ]]/SUM(Tabella2026[[POPOLAZIONE PER DIFFERENZA ]])</f>
        <v>3.4660155317250303E-5</v>
      </c>
      <c r="Q7053" s="3">
        <f>+Tabella2026[[#This Row],[INCIDENZA POPOLAZIONE PER DIFFERENZA]]*(PLAFOND-SUM(Tabella2026[CONTRIBUTO SULLA BASE DELLA POPOLAZIONE]))</f>
        <v>10203.923730282042</v>
      </c>
      <c r="R7053" s="3">
        <f>+Tabella2026[[#This Row],[CONTRIBUTO SULLA BASE DELLA POPOLAZIONE]]+Tabella2026[[#This Row],[CONTRIBUTO SULLA BASE DEL REDDITO]]</f>
        <v>12546.392918214397</v>
      </c>
      <c r="S7053" s="3">
        <f>+Tabella2026[[#This Row],[CONTRIBUTO TOTALE]]/(PLAFOND/N_TESSERE)</f>
        <v>25.092785836428792</v>
      </c>
      <c r="T7053" s="3">
        <f>+MAX(CEILING(Tabella2026[[#This Row],[preDEF1]],1),1)</f>
        <v>26</v>
      </c>
      <c r="U7053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7053" s="21">
        <f>+Tabella2026[[#This Row],[DEF - n. card]]*(PLAFOND/N_TESSERE)</f>
        <v>13000</v>
      </c>
      <c r="W7053" s="18"/>
    </row>
    <row r="7054" spans="2:23" x14ac:dyDescent="0.25">
      <c r="B7054" s="1" t="s">
        <v>14075</v>
      </c>
      <c r="C7054" s="2">
        <v>115068</v>
      </c>
      <c r="D7054" s="1" t="s">
        <v>14076</v>
      </c>
      <c r="E7054" s="1" t="s">
        <v>76</v>
      </c>
      <c r="F7054" s="1" t="s">
        <v>625</v>
      </c>
      <c r="G7054" s="1" t="s">
        <v>11807</v>
      </c>
      <c r="H7054" s="1" t="s">
        <v>15836</v>
      </c>
      <c r="I7054" s="5">
        <v>469</v>
      </c>
      <c r="J7054" s="5">
        <v>5349727</v>
      </c>
      <c r="K7054" s="3">
        <f>+Tabella2026[[#This Row],[POP_2024]]/SUM(Tabella2026[POP_2024])</f>
        <v>7.9567770228095184E-6</v>
      </c>
      <c r="L7054" s="3">
        <f>+Tabella2026[[#This Row],[INCIDENZA POPOLAZIONE]]*(PLAFOND/2)</f>
        <v>2342.469187932355</v>
      </c>
      <c r="M7054" s="3">
        <f>+IFERROR(Tabella2026[[#This Row],[reddito_2024]]/Tabella2026[[#This Row],[POP_2024]],"")</f>
        <v>11406.66737739872</v>
      </c>
      <c r="N7054" s="3">
        <f>+IF(Tabella2026[[#This Row],[REDDITO COMPLESSIVO PROCAPITE]]&lt;media_aggr_reddito_pc,(media_aggr_reddito_pc-Tabella2026[[#This Row],[REDDITO COMPLESSIVO PROCAPITE]]),0)</f>
        <v>6418.3986852100206</v>
      </c>
      <c r="O7054" s="3">
        <f>+Tabella2026[[#This Row],[DIFFERENZA REDDITO INFERIORE ALLA MEDIA DALLA MEDIA]]*Tabella2026[[#This Row],[POP_2024]]</f>
        <v>3010228.9833634999</v>
      </c>
      <c r="P7054" s="3">
        <f>+Tabella2026[[#This Row],[POPOLAZIONE PER DIFFERENZA ]]/SUM(Tabella2026[[POPOLAZIONE PER DIFFERENZA ]])</f>
        <v>2.6706212870063551E-5</v>
      </c>
      <c r="Q7054" s="3">
        <f>+Tabella2026[[#This Row],[INCIDENZA POPOLAZIONE PER DIFFERENZA]]*(PLAFOND-SUM(Tabella2026[CONTRIBUTO SULLA BASE DELLA POPOLAZIONE]))</f>
        <v>7862.2890392870886</v>
      </c>
      <c r="R7054" s="3">
        <f>+Tabella2026[[#This Row],[CONTRIBUTO SULLA BASE DELLA POPOLAZIONE]]+Tabella2026[[#This Row],[CONTRIBUTO SULLA BASE DEL REDDITO]]</f>
        <v>10204.758227219443</v>
      </c>
      <c r="S7054" s="3">
        <f>+Tabella2026[[#This Row],[CONTRIBUTO TOTALE]]/(PLAFOND/N_TESSERE)</f>
        <v>20.409516454438887</v>
      </c>
      <c r="T7054" s="3">
        <f>+MAX(CEILING(Tabella2026[[#This Row],[preDEF1]],1),1)</f>
        <v>21</v>
      </c>
      <c r="U7054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7054" s="21">
        <f>+Tabella2026[[#This Row],[DEF - n. card]]*(PLAFOND/N_TESSERE)</f>
        <v>10500</v>
      </c>
      <c r="W7054" s="18"/>
    </row>
    <row r="7055" spans="2:23" x14ac:dyDescent="0.25">
      <c r="B7055" s="1" t="s">
        <v>14247</v>
      </c>
      <c r="C7055" s="2">
        <v>64111</v>
      </c>
      <c r="D7055" s="1" t="s">
        <v>14248</v>
      </c>
      <c r="E7055" s="1" t="s">
        <v>15</v>
      </c>
      <c r="F7055" s="1" t="s">
        <v>290</v>
      </c>
      <c r="G7055" s="1" t="s">
        <v>11807</v>
      </c>
      <c r="H7055" s="1" t="s">
        <v>15836</v>
      </c>
      <c r="I7055" s="5">
        <v>469</v>
      </c>
      <c r="J7055" s="5">
        <v>4320561</v>
      </c>
      <c r="K7055" s="3">
        <f>+Tabella2026[[#This Row],[POP_2024]]/SUM(Tabella2026[POP_2024])</f>
        <v>7.9567770228095184E-6</v>
      </c>
      <c r="L7055" s="3">
        <f>+Tabella2026[[#This Row],[INCIDENZA POPOLAZIONE]]*(PLAFOND/2)</f>
        <v>2342.469187932355</v>
      </c>
      <c r="M7055" s="3">
        <f>+IFERROR(Tabella2026[[#This Row],[reddito_2024]]/Tabella2026[[#This Row],[POP_2024]],"")</f>
        <v>9212.2835820895525</v>
      </c>
      <c r="N7055" s="3">
        <f>+IF(Tabella2026[[#This Row],[REDDITO COMPLESSIVO PROCAPITE]]&lt;media_aggr_reddito_pc,(media_aggr_reddito_pc-Tabella2026[[#This Row],[REDDITO COMPLESSIVO PROCAPITE]]),0)</f>
        <v>8612.7824805191885</v>
      </c>
      <c r="O7055" s="3">
        <f>+Tabella2026[[#This Row],[DIFFERENZA REDDITO INFERIORE ALLA MEDIA DALLA MEDIA]]*Tabella2026[[#This Row],[POP_2024]]</f>
        <v>4039394.9833634994</v>
      </c>
      <c r="P7055" s="3">
        <f>+Tabella2026[[#This Row],[POPOLAZIONE PER DIFFERENZA ]]/SUM(Tabella2026[[POPOLAZIONE PER DIFFERENZA ]])</f>
        <v>3.5836789456274313E-5</v>
      </c>
      <c r="Q7055" s="3">
        <f>+Tabella2026[[#This Row],[INCIDENZA POPOLAZIONE PER DIFFERENZA]]*(PLAFOND-SUM(Tabella2026[CONTRIBUTO SULLA BASE DELLA POPOLAZIONE]))</f>
        <v>10550.323938335108</v>
      </c>
      <c r="R7055" s="3">
        <f>+Tabella2026[[#This Row],[CONTRIBUTO SULLA BASE DELLA POPOLAZIONE]]+Tabella2026[[#This Row],[CONTRIBUTO SULLA BASE DEL REDDITO]]</f>
        <v>12892.793126267463</v>
      </c>
      <c r="S7055" s="3">
        <f>+Tabella2026[[#This Row],[CONTRIBUTO TOTALE]]/(PLAFOND/N_TESSERE)</f>
        <v>25.785586252534927</v>
      </c>
      <c r="T7055" s="3">
        <f>+MAX(CEILING(Tabella2026[[#This Row],[preDEF1]],1),1)</f>
        <v>26</v>
      </c>
      <c r="U7055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7055" s="21">
        <f>+Tabella2026[[#This Row],[DEF - n. card]]*(PLAFOND/N_TESSERE)</f>
        <v>13000</v>
      </c>
      <c r="W7055" s="18"/>
    </row>
    <row r="7056" spans="2:23" x14ac:dyDescent="0.25">
      <c r="B7056" s="1" t="s">
        <v>14041</v>
      </c>
      <c r="C7056" s="2">
        <v>112024</v>
      </c>
      <c r="D7056" s="1" t="s">
        <v>14042</v>
      </c>
      <c r="E7056" s="1" t="s">
        <v>76</v>
      </c>
      <c r="F7056" s="1" t="s">
        <v>88</v>
      </c>
      <c r="G7056" s="1" t="s">
        <v>11807</v>
      </c>
      <c r="H7056" s="1" t="s">
        <v>15836</v>
      </c>
      <c r="I7056" s="5">
        <v>468</v>
      </c>
      <c r="J7056" s="5">
        <v>5075027</v>
      </c>
      <c r="K7056" s="3">
        <f>+Tabella2026[[#This Row],[POP_2024]]/SUM(Tabella2026[POP_2024])</f>
        <v>7.9398116133792203E-6</v>
      </c>
      <c r="L7056" s="3">
        <f>+Tabella2026[[#This Row],[INCIDENZA POPOLAZIONE]]*(PLAFOND/2)</f>
        <v>2337.4745841201325</v>
      </c>
      <c r="M7056" s="3">
        <f>+IFERROR(Tabella2026[[#This Row],[reddito_2024]]/Tabella2026[[#This Row],[POP_2024]],"")</f>
        <v>10844.074786324787</v>
      </c>
      <c r="N7056" s="3">
        <f>+IF(Tabella2026[[#This Row],[REDDITO COMPLESSIVO PROCAPITE]]&lt;media_aggr_reddito_pc,(media_aggr_reddito_pc-Tabella2026[[#This Row],[REDDITO COMPLESSIVO PROCAPITE]]),0)</f>
        <v>6980.991276283954</v>
      </c>
      <c r="O7056" s="3">
        <f>+Tabella2026[[#This Row],[DIFFERENZA REDDITO INFERIORE ALLA MEDIA DALLA MEDIA]]*Tabella2026[[#This Row],[POP_2024]]</f>
        <v>3267103.9173008907</v>
      </c>
      <c r="P7056" s="3">
        <f>+Tabella2026[[#This Row],[POPOLAZIONE PER DIFFERENZA ]]/SUM(Tabella2026[[POPOLAZIONE PER DIFFERENZA ]])</f>
        <v>2.8985161317051867E-5</v>
      </c>
      <c r="Q7056" s="3">
        <f>+Tabella2026[[#This Row],[INCIDENZA POPOLAZIONE PER DIFFERENZA]]*(PLAFOND-SUM(Tabella2026[CONTRIBUTO SULLA BASE DELLA POPOLAZIONE]))</f>
        <v>8533.2097528691156</v>
      </c>
      <c r="R7056" s="3">
        <f>+Tabella2026[[#This Row],[CONTRIBUTO SULLA BASE DELLA POPOLAZIONE]]+Tabella2026[[#This Row],[CONTRIBUTO SULLA BASE DEL REDDITO]]</f>
        <v>10870.684336989249</v>
      </c>
      <c r="S7056" s="3">
        <f>+Tabella2026[[#This Row],[CONTRIBUTO TOTALE]]/(PLAFOND/N_TESSERE)</f>
        <v>21.741368673978496</v>
      </c>
      <c r="T7056" s="3">
        <f>+MAX(CEILING(Tabella2026[[#This Row],[preDEF1]],1),1)</f>
        <v>22</v>
      </c>
      <c r="U7056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7056" s="21">
        <f>+Tabella2026[[#This Row],[DEF - n. card]]*(PLAFOND/N_TESSERE)</f>
        <v>11000</v>
      </c>
      <c r="W7056" s="18"/>
    </row>
    <row r="7057" spans="2:23" x14ac:dyDescent="0.25">
      <c r="B7057" s="1" t="s">
        <v>14031</v>
      </c>
      <c r="C7057" s="2">
        <v>65117</v>
      </c>
      <c r="D7057" s="1" t="s">
        <v>14032</v>
      </c>
      <c r="E7057" s="1" t="s">
        <v>15</v>
      </c>
      <c r="F7057" s="1" t="s">
        <v>82</v>
      </c>
      <c r="G7057" s="1" t="s">
        <v>11807</v>
      </c>
      <c r="H7057" s="1" t="s">
        <v>15836</v>
      </c>
      <c r="I7057" s="5">
        <v>468</v>
      </c>
      <c r="J7057" s="5">
        <v>3377718</v>
      </c>
      <c r="K7057" s="3">
        <f>+Tabella2026[[#This Row],[POP_2024]]/SUM(Tabella2026[POP_2024])</f>
        <v>7.9398116133792203E-6</v>
      </c>
      <c r="L7057" s="3">
        <f>+Tabella2026[[#This Row],[INCIDENZA POPOLAZIONE]]*(PLAFOND/2)</f>
        <v>2337.4745841201325</v>
      </c>
      <c r="M7057" s="3">
        <f>+IFERROR(Tabella2026[[#This Row],[reddito_2024]]/Tabella2026[[#This Row],[POP_2024]],"")</f>
        <v>7217.3461538461543</v>
      </c>
      <c r="N7057" s="3">
        <f>+IF(Tabella2026[[#This Row],[REDDITO COMPLESSIVO PROCAPITE]]&lt;media_aggr_reddito_pc,(media_aggr_reddito_pc-Tabella2026[[#This Row],[REDDITO COMPLESSIVO PROCAPITE]]),0)</f>
        <v>10607.719908762587</v>
      </c>
      <c r="O7057" s="3">
        <f>+Tabella2026[[#This Row],[DIFFERENZA REDDITO INFERIORE ALLA MEDIA DALLA MEDIA]]*Tabella2026[[#This Row],[POP_2024]]</f>
        <v>4964412.9173008902</v>
      </c>
      <c r="P7057" s="3">
        <f>+Tabella2026[[#This Row],[POPOLAZIONE PER DIFFERENZA ]]/SUM(Tabella2026[[POPOLAZIONE PER DIFFERENZA ]])</f>
        <v>4.4043383037323246E-5</v>
      </c>
      <c r="Q7057" s="3">
        <f>+Tabella2026[[#This Row],[INCIDENZA POPOLAZIONE PER DIFFERENZA]]*(PLAFOND-SUM(Tabella2026[CONTRIBUTO SULLA BASE DELLA POPOLAZIONE]))</f>
        <v>12966.338933650739</v>
      </c>
      <c r="R7057" s="3">
        <f>+Tabella2026[[#This Row],[CONTRIBUTO SULLA BASE DELLA POPOLAZIONE]]+Tabella2026[[#This Row],[CONTRIBUTO SULLA BASE DEL REDDITO]]</f>
        <v>15303.813517770872</v>
      </c>
      <c r="S7057" s="3">
        <f>+Tabella2026[[#This Row],[CONTRIBUTO TOTALE]]/(PLAFOND/N_TESSERE)</f>
        <v>30.607627035541743</v>
      </c>
      <c r="T7057" s="3">
        <f>+MAX(CEILING(Tabella2026[[#This Row],[preDEF1]],1),1)</f>
        <v>31</v>
      </c>
      <c r="U7057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7057" s="21">
        <f>+Tabella2026[[#This Row],[DEF - n. card]]*(PLAFOND/N_TESSERE)</f>
        <v>15500</v>
      </c>
      <c r="W7057" s="18"/>
    </row>
    <row r="7058" spans="2:23" x14ac:dyDescent="0.25">
      <c r="B7058" s="1" t="s">
        <v>14117</v>
      </c>
      <c r="C7058" s="2">
        <v>4220</v>
      </c>
      <c r="D7058" s="1" t="s">
        <v>14118</v>
      </c>
      <c r="E7058" s="1" t="s">
        <v>18</v>
      </c>
      <c r="F7058" s="1" t="s">
        <v>263</v>
      </c>
      <c r="G7058" s="1" t="s">
        <v>11807</v>
      </c>
      <c r="H7058" s="1" t="s">
        <v>15835</v>
      </c>
      <c r="I7058" s="5">
        <v>468</v>
      </c>
      <c r="J7058" s="5">
        <v>8883246</v>
      </c>
      <c r="K7058" s="3">
        <f>+Tabella2026[[#This Row],[POP_2024]]/SUM(Tabella2026[POP_2024])</f>
        <v>7.9398116133792203E-6</v>
      </c>
      <c r="L7058" s="3">
        <f>+Tabella2026[[#This Row],[INCIDENZA POPOLAZIONE]]*(PLAFOND/2)</f>
        <v>2337.4745841201325</v>
      </c>
      <c r="M7058" s="3">
        <f>+IFERROR(Tabella2026[[#This Row],[reddito_2024]]/Tabella2026[[#This Row],[POP_2024]],"")</f>
        <v>18981.294871794871</v>
      </c>
      <c r="N7058" s="3">
        <f>+IF(Tabella2026[[#This Row],[REDDITO COMPLESSIVO PROCAPITE]]&lt;media_aggr_reddito_pc,(media_aggr_reddito_pc-Tabella2026[[#This Row],[REDDITO COMPLESSIVO PROCAPITE]]),0)</f>
        <v>0</v>
      </c>
      <c r="O7058" s="3">
        <f>+Tabella2026[[#This Row],[DIFFERENZA REDDITO INFERIORE ALLA MEDIA DALLA MEDIA]]*Tabella2026[[#This Row],[POP_2024]]</f>
        <v>0</v>
      </c>
      <c r="P7058" s="3">
        <f>+Tabella2026[[#This Row],[POPOLAZIONE PER DIFFERENZA ]]/SUM(Tabella2026[[POPOLAZIONE PER DIFFERENZA ]])</f>
        <v>0</v>
      </c>
      <c r="Q7058" s="3">
        <f>+Tabella2026[[#This Row],[INCIDENZA POPOLAZIONE PER DIFFERENZA]]*(PLAFOND-SUM(Tabella2026[CONTRIBUTO SULLA BASE DELLA POPOLAZIONE]))</f>
        <v>0</v>
      </c>
      <c r="R7058" s="3">
        <f>+Tabella2026[[#This Row],[CONTRIBUTO SULLA BASE DELLA POPOLAZIONE]]+Tabella2026[[#This Row],[CONTRIBUTO SULLA BASE DEL REDDITO]]</f>
        <v>2337.4745841201325</v>
      </c>
      <c r="S7058" s="3">
        <f>+Tabella2026[[#This Row],[CONTRIBUTO TOTALE]]/(PLAFOND/N_TESSERE)</f>
        <v>4.6749491682402651</v>
      </c>
      <c r="T7058" s="3">
        <f>+MAX(CEILING(Tabella2026[[#This Row],[preDEF1]],1),1)</f>
        <v>5</v>
      </c>
      <c r="U705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58" s="21">
        <f>+Tabella2026[[#This Row],[DEF - n. card]]*(PLAFOND/N_TESSERE)</f>
        <v>2500</v>
      </c>
      <c r="W7058" s="18"/>
    </row>
    <row r="7059" spans="2:23" x14ac:dyDescent="0.25">
      <c r="B7059" s="1" t="s">
        <v>14005</v>
      </c>
      <c r="C7059" s="2">
        <v>43008</v>
      </c>
      <c r="D7059" s="1" t="s">
        <v>14006</v>
      </c>
      <c r="E7059" s="1" t="s">
        <v>117</v>
      </c>
      <c r="F7059" s="1" t="s">
        <v>411</v>
      </c>
      <c r="G7059" s="1" t="s">
        <v>11807</v>
      </c>
      <c r="H7059" s="1" t="s">
        <v>15834</v>
      </c>
      <c r="I7059" s="5">
        <v>467</v>
      </c>
      <c r="J7059" s="5">
        <v>8350943</v>
      </c>
      <c r="K7059" s="3">
        <f>+Tabella2026[[#This Row],[POP_2024]]/SUM(Tabella2026[POP_2024])</f>
        <v>7.9228462039489223E-6</v>
      </c>
      <c r="L7059" s="3">
        <f>+Tabella2026[[#This Row],[INCIDENZA POPOLAZIONE]]*(PLAFOND/2)</f>
        <v>2332.47998030791</v>
      </c>
      <c r="M7059" s="3">
        <f>+IFERROR(Tabella2026[[#This Row],[reddito_2024]]/Tabella2026[[#This Row],[POP_2024]],"")</f>
        <v>17882.104925053532</v>
      </c>
      <c r="N7059" s="3">
        <f>+IF(Tabella2026[[#This Row],[REDDITO COMPLESSIVO PROCAPITE]]&lt;media_aggr_reddito_pc,(media_aggr_reddito_pc-Tabella2026[[#This Row],[REDDITO COMPLESSIVO PROCAPITE]]),0)</f>
        <v>0</v>
      </c>
      <c r="O7059" s="3">
        <f>+Tabella2026[[#This Row],[DIFFERENZA REDDITO INFERIORE ALLA MEDIA DALLA MEDIA]]*Tabella2026[[#This Row],[POP_2024]]</f>
        <v>0</v>
      </c>
      <c r="P7059" s="3">
        <f>+Tabella2026[[#This Row],[POPOLAZIONE PER DIFFERENZA ]]/SUM(Tabella2026[[POPOLAZIONE PER DIFFERENZA ]])</f>
        <v>0</v>
      </c>
      <c r="Q7059" s="3">
        <f>+Tabella2026[[#This Row],[INCIDENZA POPOLAZIONE PER DIFFERENZA]]*(PLAFOND-SUM(Tabella2026[CONTRIBUTO SULLA BASE DELLA POPOLAZIONE]))</f>
        <v>0</v>
      </c>
      <c r="R7059" s="3">
        <f>+Tabella2026[[#This Row],[CONTRIBUTO SULLA BASE DELLA POPOLAZIONE]]+Tabella2026[[#This Row],[CONTRIBUTO SULLA BASE DEL REDDITO]]</f>
        <v>2332.47998030791</v>
      </c>
      <c r="S7059" s="3">
        <f>+Tabella2026[[#This Row],[CONTRIBUTO TOTALE]]/(PLAFOND/N_TESSERE)</f>
        <v>4.6649599606158203</v>
      </c>
      <c r="T7059" s="3">
        <f>+MAX(CEILING(Tabella2026[[#This Row],[preDEF1]],1),1)</f>
        <v>5</v>
      </c>
      <c r="U7059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59" s="21">
        <f>+Tabella2026[[#This Row],[DEF - n. card]]*(PLAFOND/N_TESSERE)</f>
        <v>2500</v>
      </c>
      <c r="W7059" s="18"/>
    </row>
    <row r="7060" spans="2:23" x14ac:dyDescent="0.25">
      <c r="B7060" s="1" t="s">
        <v>14161</v>
      </c>
      <c r="C7060" s="2">
        <v>58037</v>
      </c>
      <c r="D7060" s="1" t="s">
        <v>14162</v>
      </c>
      <c r="E7060" s="1" t="s">
        <v>8</v>
      </c>
      <c r="F7060" s="1" t="s">
        <v>7</v>
      </c>
      <c r="G7060" s="1" t="s">
        <v>11807</v>
      </c>
      <c r="H7060" s="1" t="s">
        <v>15834</v>
      </c>
      <c r="I7060" s="5">
        <v>467</v>
      </c>
      <c r="J7060" s="5">
        <v>5814502</v>
      </c>
      <c r="K7060" s="3">
        <f>+Tabella2026[[#This Row],[POP_2024]]/SUM(Tabella2026[POP_2024])</f>
        <v>7.9228462039489223E-6</v>
      </c>
      <c r="L7060" s="3">
        <f>+Tabella2026[[#This Row],[INCIDENZA POPOLAZIONE]]*(PLAFOND/2)</f>
        <v>2332.47998030791</v>
      </c>
      <c r="M7060" s="3">
        <f>+IFERROR(Tabella2026[[#This Row],[reddito_2024]]/Tabella2026[[#This Row],[POP_2024]],"")</f>
        <v>12450.753747323341</v>
      </c>
      <c r="N7060" s="3">
        <f>+IF(Tabella2026[[#This Row],[REDDITO COMPLESSIVO PROCAPITE]]&lt;media_aggr_reddito_pc,(media_aggr_reddito_pc-Tabella2026[[#This Row],[REDDITO COMPLESSIVO PROCAPITE]]),0)</f>
        <v>5374.3123152854005</v>
      </c>
      <c r="O7060" s="3">
        <f>+Tabella2026[[#This Row],[DIFFERENZA REDDITO INFERIORE ALLA MEDIA DALLA MEDIA]]*Tabella2026[[#This Row],[POP_2024]]</f>
        <v>2509803.8512382819</v>
      </c>
      <c r="P7060" s="3">
        <f>+Tabella2026[[#This Row],[POPOLAZIONE PER DIFFERENZA ]]/SUM(Tabella2026[[POPOLAZIONE PER DIFFERENZA ]])</f>
        <v>2.226653064724046E-5</v>
      </c>
      <c r="Q7060" s="3">
        <f>+Tabella2026[[#This Row],[INCIDENZA POPOLAZIONE PER DIFFERENZA]]*(PLAFOND-SUM(Tabella2026[CONTRIBUTO SULLA BASE DELLA POPOLAZIONE]))</f>
        <v>6555.2499226496329</v>
      </c>
      <c r="R7060" s="3">
        <f>+Tabella2026[[#This Row],[CONTRIBUTO SULLA BASE DELLA POPOLAZIONE]]+Tabella2026[[#This Row],[CONTRIBUTO SULLA BASE DEL REDDITO]]</f>
        <v>8887.7299029575424</v>
      </c>
      <c r="S7060" s="3">
        <f>+Tabella2026[[#This Row],[CONTRIBUTO TOTALE]]/(PLAFOND/N_TESSERE)</f>
        <v>17.775459805915084</v>
      </c>
      <c r="T7060" s="3">
        <f>+MAX(CEILING(Tabella2026[[#This Row],[preDEF1]],1),1)</f>
        <v>18</v>
      </c>
      <c r="U7060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7060" s="21">
        <f>+Tabella2026[[#This Row],[DEF - n. card]]*(PLAFOND/N_TESSERE)</f>
        <v>9000</v>
      </c>
      <c r="W7060" s="18"/>
    </row>
    <row r="7061" spans="2:23" x14ac:dyDescent="0.25">
      <c r="B7061" s="1" t="s">
        <v>14125</v>
      </c>
      <c r="C7061" s="2">
        <v>6085</v>
      </c>
      <c r="D7061" s="1" t="s">
        <v>14126</v>
      </c>
      <c r="E7061" s="1" t="s">
        <v>18</v>
      </c>
      <c r="F7061" s="1" t="s">
        <v>138</v>
      </c>
      <c r="G7061" s="1" t="s">
        <v>11807</v>
      </c>
      <c r="H7061" s="1" t="s">
        <v>15835</v>
      </c>
      <c r="I7061" s="5">
        <v>467</v>
      </c>
      <c r="J7061" s="5">
        <v>9197661</v>
      </c>
      <c r="K7061" s="3">
        <f>+Tabella2026[[#This Row],[POP_2024]]/SUM(Tabella2026[POP_2024])</f>
        <v>7.9228462039489223E-6</v>
      </c>
      <c r="L7061" s="3">
        <f>+Tabella2026[[#This Row],[INCIDENZA POPOLAZIONE]]*(PLAFOND/2)</f>
        <v>2332.47998030791</v>
      </c>
      <c r="M7061" s="3">
        <f>+IFERROR(Tabella2026[[#This Row],[reddito_2024]]/Tabella2026[[#This Row],[POP_2024]],"")</f>
        <v>19695.20556745182</v>
      </c>
      <c r="N7061" s="3">
        <f>+IF(Tabella2026[[#This Row],[REDDITO COMPLESSIVO PROCAPITE]]&lt;media_aggr_reddito_pc,(media_aggr_reddito_pc-Tabella2026[[#This Row],[REDDITO COMPLESSIVO PROCAPITE]]),0)</f>
        <v>0</v>
      </c>
      <c r="O7061" s="3">
        <f>+Tabella2026[[#This Row],[DIFFERENZA REDDITO INFERIORE ALLA MEDIA DALLA MEDIA]]*Tabella2026[[#This Row],[POP_2024]]</f>
        <v>0</v>
      </c>
      <c r="P7061" s="3">
        <f>+Tabella2026[[#This Row],[POPOLAZIONE PER DIFFERENZA ]]/SUM(Tabella2026[[POPOLAZIONE PER DIFFERENZA ]])</f>
        <v>0</v>
      </c>
      <c r="Q7061" s="3">
        <f>+Tabella2026[[#This Row],[INCIDENZA POPOLAZIONE PER DIFFERENZA]]*(PLAFOND-SUM(Tabella2026[CONTRIBUTO SULLA BASE DELLA POPOLAZIONE]))</f>
        <v>0</v>
      </c>
      <c r="R7061" s="3">
        <f>+Tabella2026[[#This Row],[CONTRIBUTO SULLA BASE DELLA POPOLAZIONE]]+Tabella2026[[#This Row],[CONTRIBUTO SULLA BASE DEL REDDITO]]</f>
        <v>2332.47998030791</v>
      </c>
      <c r="S7061" s="3">
        <f>+Tabella2026[[#This Row],[CONTRIBUTO TOTALE]]/(PLAFOND/N_TESSERE)</f>
        <v>4.6649599606158203</v>
      </c>
      <c r="T7061" s="3">
        <f>+MAX(CEILING(Tabella2026[[#This Row],[preDEF1]],1),1)</f>
        <v>5</v>
      </c>
      <c r="U7061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61" s="21">
        <f>+Tabella2026[[#This Row],[DEF - n. card]]*(PLAFOND/N_TESSERE)</f>
        <v>2500</v>
      </c>
      <c r="W7061" s="18"/>
    </row>
    <row r="7062" spans="2:23" x14ac:dyDescent="0.25">
      <c r="B7062" s="1" t="s">
        <v>14165</v>
      </c>
      <c r="C7062" s="2">
        <v>4199</v>
      </c>
      <c r="D7062" s="1" t="s">
        <v>14166</v>
      </c>
      <c r="E7062" s="1" t="s">
        <v>18</v>
      </c>
      <c r="F7062" s="1" t="s">
        <v>263</v>
      </c>
      <c r="G7062" s="1" t="s">
        <v>11807</v>
      </c>
      <c r="H7062" s="1" t="s">
        <v>15835</v>
      </c>
      <c r="I7062" s="5">
        <v>467</v>
      </c>
      <c r="J7062" s="5">
        <v>8620896</v>
      </c>
      <c r="K7062" s="3">
        <f>+Tabella2026[[#This Row],[POP_2024]]/SUM(Tabella2026[POP_2024])</f>
        <v>7.9228462039489223E-6</v>
      </c>
      <c r="L7062" s="3">
        <f>+Tabella2026[[#This Row],[INCIDENZA POPOLAZIONE]]*(PLAFOND/2)</f>
        <v>2332.47998030791</v>
      </c>
      <c r="M7062" s="3">
        <f>+IFERROR(Tabella2026[[#This Row],[reddito_2024]]/Tabella2026[[#This Row],[POP_2024]],"")</f>
        <v>18460.162740899359</v>
      </c>
      <c r="N7062" s="3">
        <f>+IF(Tabella2026[[#This Row],[REDDITO COMPLESSIVO PROCAPITE]]&lt;media_aggr_reddito_pc,(media_aggr_reddito_pc-Tabella2026[[#This Row],[REDDITO COMPLESSIVO PROCAPITE]]),0)</f>
        <v>0</v>
      </c>
      <c r="O7062" s="3">
        <f>+Tabella2026[[#This Row],[DIFFERENZA REDDITO INFERIORE ALLA MEDIA DALLA MEDIA]]*Tabella2026[[#This Row],[POP_2024]]</f>
        <v>0</v>
      </c>
      <c r="P7062" s="3">
        <f>+Tabella2026[[#This Row],[POPOLAZIONE PER DIFFERENZA ]]/SUM(Tabella2026[[POPOLAZIONE PER DIFFERENZA ]])</f>
        <v>0</v>
      </c>
      <c r="Q7062" s="3">
        <f>+Tabella2026[[#This Row],[INCIDENZA POPOLAZIONE PER DIFFERENZA]]*(PLAFOND-SUM(Tabella2026[CONTRIBUTO SULLA BASE DELLA POPOLAZIONE]))</f>
        <v>0</v>
      </c>
      <c r="R7062" s="3">
        <f>+Tabella2026[[#This Row],[CONTRIBUTO SULLA BASE DELLA POPOLAZIONE]]+Tabella2026[[#This Row],[CONTRIBUTO SULLA BASE DEL REDDITO]]</f>
        <v>2332.47998030791</v>
      </c>
      <c r="S7062" s="3">
        <f>+Tabella2026[[#This Row],[CONTRIBUTO TOTALE]]/(PLAFOND/N_TESSERE)</f>
        <v>4.6649599606158203</v>
      </c>
      <c r="T7062" s="3">
        <f>+MAX(CEILING(Tabella2026[[#This Row],[preDEF1]],1),1)</f>
        <v>5</v>
      </c>
      <c r="U7062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62" s="21">
        <f>+Tabella2026[[#This Row],[DEF - n. card]]*(PLAFOND/N_TESSERE)</f>
        <v>2500</v>
      </c>
      <c r="W7062" s="18"/>
    </row>
    <row r="7063" spans="2:23" x14ac:dyDescent="0.25">
      <c r="B7063" s="1" t="s">
        <v>14035</v>
      </c>
      <c r="C7063" s="2">
        <v>80076</v>
      </c>
      <c r="D7063" s="1" t="s">
        <v>14036</v>
      </c>
      <c r="E7063" s="1" t="s">
        <v>61</v>
      </c>
      <c r="F7063" s="1" t="s">
        <v>62</v>
      </c>
      <c r="G7063" s="1" t="s">
        <v>11807</v>
      </c>
      <c r="H7063" s="1" t="s">
        <v>15836</v>
      </c>
      <c r="I7063" s="5">
        <v>467</v>
      </c>
      <c r="J7063" s="5">
        <v>3221182</v>
      </c>
      <c r="K7063" s="3">
        <f>+Tabella2026[[#This Row],[POP_2024]]/SUM(Tabella2026[POP_2024])</f>
        <v>7.9228462039489223E-6</v>
      </c>
      <c r="L7063" s="3">
        <f>+Tabella2026[[#This Row],[INCIDENZA POPOLAZIONE]]*(PLAFOND/2)</f>
        <v>2332.47998030791</v>
      </c>
      <c r="M7063" s="3">
        <f>+IFERROR(Tabella2026[[#This Row],[reddito_2024]]/Tabella2026[[#This Row],[POP_2024]],"")</f>
        <v>6897.6059957173447</v>
      </c>
      <c r="N7063" s="3">
        <f>+IF(Tabella2026[[#This Row],[REDDITO COMPLESSIVO PROCAPITE]]&lt;media_aggr_reddito_pc,(media_aggr_reddito_pc-Tabella2026[[#This Row],[REDDITO COMPLESSIVO PROCAPITE]]),0)</f>
        <v>10927.460066891395</v>
      </c>
      <c r="O7063" s="3">
        <f>+Tabella2026[[#This Row],[DIFFERENZA REDDITO INFERIORE ALLA MEDIA DALLA MEDIA]]*Tabella2026[[#This Row],[POP_2024]]</f>
        <v>5103123.8512382815</v>
      </c>
      <c r="P7063" s="3">
        <f>+Tabella2026[[#This Row],[POPOLAZIONE PER DIFFERENZA ]]/SUM(Tabella2026[[POPOLAZIONE PER DIFFERENZA ]])</f>
        <v>4.5274001621361364E-5</v>
      </c>
      <c r="Q7063" s="3">
        <f>+Tabella2026[[#This Row],[INCIDENZA POPOLAZIONE PER DIFFERENZA]]*(PLAFOND-SUM(Tabella2026[CONTRIBUTO SULLA BASE DELLA POPOLAZIONE]))</f>
        <v>13328.632121827624</v>
      </c>
      <c r="R7063" s="3">
        <f>+Tabella2026[[#This Row],[CONTRIBUTO SULLA BASE DELLA POPOLAZIONE]]+Tabella2026[[#This Row],[CONTRIBUTO SULLA BASE DEL REDDITO]]</f>
        <v>15661.112102135534</v>
      </c>
      <c r="S7063" s="3">
        <f>+Tabella2026[[#This Row],[CONTRIBUTO TOTALE]]/(PLAFOND/N_TESSERE)</f>
        <v>31.322224204271066</v>
      </c>
      <c r="T7063" s="3">
        <f>+MAX(CEILING(Tabella2026[[#This Row],[preDEF1]],1),1)</f>
        <v>32</v>
      </c>
      <c r="U7063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7063" s="21">
        <f>+Tabella2026[[#This Row],[DEF - n. card]]*(PLAFOND/N_TESSERE)</f>
        <v>16000</v>
      </c>
      <c r="W7063" s="18"/>
    </row>
    <row r="7064" spans="2:23" x14ac:dyDescent="0.25">
      <c r="B7064" s="1" t="s">
        <v>14145</v>
      </c>
      <c r="C7064" s="2">
        <v>1010</v>
      </c>
      <c r="D7064" s="1" t="s">
        <v>14146</v>
      </c>
      <c r="E7064" s="1" t="s">
        <v>18</v>
      </c>
      <c r="F7064" s="1" t="s">
        <v>17</v>
      </c>
      <c r="G7064" s="1" t="s">
        <v>11807</v>
      </c>
      <c r="H7064" s="1" t="s">
        <v>15835</v>
      </c>
      <c r="I7064" s="5">
        <v>466</v>
      </c>
      <c r="J7064" s="5">
        <v>8151986</v>
      </c>
      <c r="K7064" s="3">
        <f>+Tabella2026[[#This Row],[POP_2024]]/SUM(Tabella2026[POP_2024])</f>
        <v>7.905880794518626E-6</v>
      </c>
      <c r="L7064" s="3">
        <f>+Tabella2026[[#This Row],[INCIDENZA POPOLAZIONE]]*(PLAFOND/2)</f>
        <v>2327.4853764956874</v>
      </c>
      <c r="M7064" s="3">
        <f>+IFERROR(Tabella2026[[#This Row],[reddito_2024]]/Tabella2026[[#This Row],[POP_2024]],"")</f>
        <v>17493.5321888412</v>
      </c>
      <c r="N7064" s="3">
        <f>+IF(Tabella2026[[#This Row],[REDDITO COMPLESSIVO PROCAPITE]]&lt;media_aggr_reddito_pc,(media_aggr_reddito_pc-Tabella2026[[#This Row],[REDDITO COMPLESSIVO PROCAPITE]]),0)</f>
        <v>331.53387376754108</v>
      </c>
      <c r="O7064" s="3">
        <f>+Tabella2026[[#This Row],[DIFFERENZA REDDITO INFERIORE ALLA MEDIA DALLA MEDIA]]*Tabella2026[[#This Row],[POP_2024]]</f>
        <v>154494.78517567413</v>
      </c>
      <c r="P7064" s="3">
        <f>+Tabella2026[[#This Row],[POPOLAZIONE PER DIFFERENZA ]]/SUM(Tabella2026[[POPOLAZIONE PER DIFFERENZA ]])</f>
        <v>1.3706500877571481E-6</v>
      </c>
      <c r="Q7064" s="3">
        <f>+Tabella2026[[#This Row],[INCIDENZA POPOLAZIONE PER DIFFERENZA]]*(PLAFOND-SUM(Tabella2026[CONTRIBUTO SULLA BASE DELLA POPOLAZIONE]))</f>
        <v>403.51835784814023</v>
      </c>
      <c r="R7064" s="3">
        <f>+Tabella2026[[#This Row],[CONTRIBUTO SULLA BASE DELLA POPOLAZIONE]]+Tabella2026[[#This Row],[CONTRIBUTO SULLA BASE DEL REDDITO]]</f>
        <v>2731.0037343438275</v>
      </c>
      <c r="S7064" s="3">
        <f>+Tabella2026[[#This Row],[CONTRIBUTO TOTALE]]/(PLAFOND/N_TESSERE)</f>
        <v>5.4620074686876547</v>
      </c>
      <c r="T7064" s="3">
        <f>+MAX(CEILING(Tabella2026[[#This Row],[preDEF1]],1),1)</f>
        <v>6</v>
      </c>
      <c r="U706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064" s="21">
        <f>+Tabella2026[[#This Row],[DEF - n. card]]*(PLAFOND/N_TESSERE)</f>
        <v>3000</v>
      </c>
      <c r="W7064" s="18"/>
    </row>
    <row r="7065" spans="2:23" x14ac:dyDescent="0.25">
      <c r="B7065" s="1" t="s">
        <v>14115</v>
      </c>
      <c r="C7065" s="2">
        <v>96043</v>
      </c>
      <c r="D7065" s="1" t="s">
        <v>14116</v>
      </c>
      <c r="E7065" s="1" t="s">
        <v>18</v>
      </c>
      <c r="F7065" s="1" t="s">
        <v>403</v>
      </c>
      <c r="G7065" s="1" t="s">
        <v>11807</v>
      </c>
      <c r="H7065" s="1" t="s">
        <v>15835</v>
      </c>
      <c r="I7065" s="5">
        <v>466</v>
      </c>
      <c r="J7065" s="5">
        <v>10298719</v>
      </c>
      <c r="K7065" s="3">
        <f>+Tabella2026[[#This Row],[POP_2024]]/SUM(Tabella2026[POP_2024])</f>
        <v>7.905880794518626E-6</v>
      </c>
      <c r="L7065" s="3">
        <f>+Tabella2026[[#This Row],[INCIDENZA POPOLAZIONE]]*(PLAFOND/2)</f>
        <v>2327.4853764956874</v>
      </c>
      <c r="M7065" s="3">
        <f>+IFERROR(Tabella2026[[#This Row],[reddito_2024]]/Tabella2026[[#This Row],[POP_2024]],"")</f>
        <v>22100.255364806868</v>
      </c>
      <c r="N7065" s="3">
        <f>+IF(Tabella2026[[#This Row],[REDDITO COMPLESSIVO PROCAPITE]]&lt;media_aggr_reddito_pc,(media_aggr_reddito_pc-Tabella2026[[#This Row],[REDDITO COMPLESSIVO PROCAPITE]]),0)</f>
        <v>0</v>
      </c>
      <c r="O7065" s="3">
        <f>+Tabella2026[[#This Row],[DIFFERENZA REDDITO INFERIORE ALLA MEDIA DALLA MEDIA]]*Tabella2026[[#This Row],[POP_2024]]</f>
        <v>0</v>
      </c>
      <c r="P7065" s="3">
        <f>+Tabella2026[[#This Row],[POPOLAZIONE PER DIFFERENZA ]]/SUM(Tabella2026[[POPOLAZIONE PER DIFFERENZA ]])</f>
        <v>0</v>
      </c>
      <c r="Q7065" s="3">
        <f>+Tabella2026[[#This Row],[INCIDENZA POPOLAZIONE PER DIFFERENZA]]*(PLAFOND-SUM(Tabella2026[CONTRIBUTO SULLA BASE DELLA POPOLAZIONE]))</f>
        <v>0</v>
      </c>
      <c r="R7065" s="3">
        <f>+Tabella2026[[#This Row],[CONTRIBUTO SULLA BASE DELLA POPOLAZIONE]]+Tabella2026[[#This Row],[CONTRIBUTO SULLA BASE DEL REDDITO]]</f>
        <v>2327.4853764956874</v>
      </c>
      <c r="S7065" s="3">
        <f>+Tabella2026[[#This Row],[CONTRIBUTO TOTALE]]/(PLAFOND/N_TESSERE)</f>
        <v>4.6549707529913746</v>
      </c>
      <c r="T7065" s="3">
        <f>+MAX(CEILING(Tabella2026[[#This Row],[preDEF1]],1),1)</f>
        <v>5</v>
      </c>
      <c r="U7065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65" s="21">
        <f>+Tabella2026[[#This Row],[DEF - n. card]]*(PLAFOND/N_TESSERE)</f>
        <v>2500</v>
      </c>
      <c r="W7065" s="18"/>
    </row>
    <row r="7066" spans="2:23" x14ac:dyDescent="0.25">
      <c r="B7066" s="1" t="s">
        <v>14055</v>
      </c>
      <c r="C7066" s="2">
        <v>117024</v>
      </c>
      <c r="D7066" s="1" t="s">
        <v>14056</v>
      </c>
      <c r="E7066" s="1" t="s">
        <v>76</v>
      </c>
      <c r="F7066" s="1" t="s">
        <v>15839</v>
      </c>
      <c r="G7066" s="1" t="s">
        <v>11807</v>
      </c>
      <c r="H7066" s="1" t="s">
        <v>15836</v>
      </c>
      <c r="I7066" s="5">
        <v>466</v>
      </c>
      <c r="J7066" s="5">
        <v>6049288</v>
      </c>
      <c r="K7066" s="3">
        <f>+Tabella2026[[#This Row],[POP_2024]]/SUM(Tabella2026[POP_2024])</f>
        <v>7.905880794518626E-6</v>
      </c>
      <c r="L7066" s="3">
        <f>+Tabella2026[[#This Row],[INCIDENZA POPOLAZIONE]]*(PLAFOND/2)</f>
        <v>2327.4853764956874</v>
      </c>
      <c r="M7066" s="3">
        <f>+IFERROR(Tabella2026[[#This Row],[reddito_2024]]/Tabella2026[[#This Row],[POP_2024]],"")</f>
        <v>12981.304721030043</v>
      </c>
      <c r="N7066" s="3">
        <f>+IF(Tabella2026[[#This Row],[REDDITO COMPLESSIVO PROCAPITE]]&lt;media_aggr_reddito_pc,(media_aggr_reddito_pc-Tabella2026[[#This Row],[REDDITO COMPLESSIVO PROCAPITE]]),0)</f>
        <v>4843.7613415786982</v>
      </c>
      <c r="O7066" s="3">
        <f>+Tabella2026[[#This Row],[DIFFERENZA REDDITO INFERIORE ALLA MEDIA DALLA MEDIA]]*Tabella2026[[#This Row],[POP_2024]]</f>
        <v>2257192.7851756732</v>
      </c>
      <c r="P7066" s="3">
        <f>+Tabella2026[[#This Row],[POPOLAZIONE PER DIFFERENZA ]]/SUM(Tabella2026[[POPOLAZIONE PER DIFFERENZA ]])</f>
        <v>2.0025410473032414E-5</v>
      </c>
      <c r="Q7066" s="3">
        <f>+Tabella2026[[#This Row],[INCIDENZA POPOLAZIONE PER DIFFERENZA]]*(PLAFOND-SUM(Tabella2026[CONTRIBUTO SULLA BASE DELLA POPOLAZIONE]))</f>
        <v>5895.4658242029118</v>
      </c>
      <c r="R7066" s="3">
        <f>+Tabella2026[[#This Row],[CONTRIBUTO SULLA BASE DELLA POPOLAZIONE]]+Tabella2026[[#This Row],[CONTRIBUTO SULLA BASE DEL REDDITO]]</f>
        <v>8222.9512006985988</v>
      </c>
      <c r="S7066" s="3">
        <f>+Tabella2026[[#This Row],[CONTRIBUTO TOTALE]]/(PLAFOND/N_TESSERE)</f>
        <v>16.445902401397198</v>
      </c>
      <c r="T7066" s="3">
        <f>+MAX(CEILING(Tabella2026[[#This Row],[preDEF1]],1),1)</f>
        <v>17</v>
      </c>
      <c r="U7066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7066" s="21">
        <f>+Tabella2026[[#This Row],[DEF - n. card]]*(PLAFOND/N_TESSERE)</f>
        <v>8500</v>
      </c>
      <c r="W7066" s="18"/>
    </row>
    <row r="7067" spans="2:23" x14ac:dyDescent="0.25">
      <c r="B7067" s="1" t="s">
        <v>14185</v>
      </c>
      <c r="C7067" s="2">
        <v>6026</v>
      </c>
      <c r="D7067" s="1" t="s">
        <v>14186</v>
      </c>
      <c r="E7067" s="1" t="s">
        <v>18</v>
      </c>
      <c r="F7067" s="1" t="s">
        <v>138</v>
      </c>
      <c r="G7067" s="1" t="s">
        <v>11807</v>
      </c>
      <c r="H7067" s="1" t="s">
        <v>15835</v>
      </c>
      <c r="I7067" s="5">
        <v>465</v>
      </c>
      <c r="J7067" s="5">
        <v>9473813</v>
      </c>
      <c r="K7067" s="3">
        <f>+Tabella2026[[#This Row],[POP_2024]]/SUM(Tabella2026[POP_2024])</f>
        <v>7.8889153850883279E-6</v>
      </c>
      <c r="L7067" s="3">
        <f>+Tabella2026[[#This Row],[INCIDENZA POPOLAZIONE]]*(PLAFOND/2)</f>
        <v>2322.4907726834649</v>
      </c>
      <c r="M7067" s="3">
        <f>+IFERROR(Tabella2026[[#This Row],[reddito_2024]]/Tabella2026[[#This Row],[POP_2024]],"")</f>
        <v>20373.791397849462</v>
      </c>
      <c r="N7067" s="3">
        <f>+IF(Tabella2026[[#This Row],[REDDITO COMPLESSIVO PROCAPITE]]&lt;media_aggr_reddito_pc,(media_aggr_reddito_pc-Tabella2026[[#This Row],[REDDITO COMPLESSIVO PROCAPITE]]),0)</f>
        <v>0</v>
      </c>
      <c r="O7067" s="3">
        <f>+Tabella2026[[#This Row],[DIFFERENZA REDDITO INFERIORE ALLA MEDIA DALLA MEDIA]]*Tabella2026[[#This Row],[POP_2024]]</f>
        <v>0</v>
      </c>
      <c r="P7067" s="3">
        <f>+Tabella2026[[#This Row],[POPOLAZIONE PER DIFFERENZA ]]/SUM(Tabella2026[[POPOLAZIONE PER DIFFERENZA ]])</f>
        <v>0</v>
      </c>
      <c r="Q7067" s="3">
        <f>+Tabella2026[[#This Row],[INCIDENZA POPOLAZIONE PER DIFFERENZA]]*(PLAFOND-SUM(Tabella2026[CONTRIBUTO SULLA BASE DELLA POPOLAZIONE]))</f>
        <v>0</v>
      </c>
      <c r="R7067" s="3">
        <f>+Tabella2026[[#This Row],[CONTRIBUTO SULLA BASE DELLA POPOLAZIONE]]+Tabella2026[[#This Row],[CONTRIBUTO SULLA BASE DEL REDDITO]]</f>
        <v>2322.4907726834649</v>
      </c>
      <c r="S7067" s="3">
        <f>+Tabella2026[[#This Row],[CONTRIBUTO TOTALE]]/(PLAFOND/N_TESSERE)</f>
        <v>4.6449815453669299</v>
      </c>
      <c r="T7067" s="3">
        <f>+MAX(CEILING(Tabella2026[[#This Row],[preDEF1]],1),1)</f>
        <v>5</v>
      </c>
      <c r="U7067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67" s="21">
        <f>+Tabella2026[[#This Row],[DEF - n. card]]*(PLAFOND/N_TESSERE)</f>
        <v>2500</v>
      </c>
      <c r="W7067" s="18"/>
    </row>
    <row r="7068" spans="2:23" x14ac:dyDescent="0.25">
      <c r="B7068" s="1" t="s">
        <v>14107</v>
      </c>
      <c r="C7068" s="2">
        <v>62078</v>
      </c>
      <c r="D7068" s="1" t="s">
        <v>14108</v>
      </c>
      <c r="E7068" s="1" t="s">
        <v>15</v>
      </c>
      <c r="F7068" s="1" t="s">
        <v>256</v>
      </c>
      <c r="G7068" s="1" t="s">
        <v>11807</v>
      </c>
      <c r="H7068" s="1" t="s">
        <v>15836</v>
      </c>
      <c r="I7068" s="5">
        <v>465</v>
      </c>
      <c r="J7068" s="5">
        <v>5549998</v>
      </c>
      <c r="K7068" s="3">
        <f>+Tabella2026[[#This Row],[POP_2024]]/SUM(Tabella2026[POP_2024])</f>
        <v>7.8889153850883279E-6</v>
      </c>
      <c r="L7068" s="3">
        <f>+Tabella2026[[#This Row],[INCIDENZA POPOLAZIONE]]*(PLAFOND/2)</f>
        <v>2322.4907726834649</v>
      </c>
      <c r="M7068" s="3">
        <f>+IFERROR(Tabella2026[[#This Row],[reddito_2024]]/Tabella2026[[#This Row],[POP_2024]],"")</f>
        <v>11935.479569892474</v>
      </c>
      <c r="N7068" s="3">
        <f>+IF(Tabella2026[[#This Row],[REDDITO COMPLESSIVO PROCAPITE]]&lt;media_aggr_reddito_pc,(media_aggr_reddito_pc-Tabella2026[[#This Row],[REDDITO COMPLESSIVO PROCAPITE]]),0)</f>
        <v>5889.5864927162675</v>
      </c>
      <c r="O7068" s="3">
        <f>+Tabella2026[[#This Row],[DIFFERENZA REDDITO INFERIORE ALLA MEDIA DALLA MEDIA]]*Tabella2026[[#This Row],[POP_2024]]</f>
        <v>2738657.7191130645</v>
      </c>
      <c r="P7068" s="3">
        <f>+Tabella2026[[#This Row],[POPOLAZIONE PER DIFFERENZA ]]/SUM(Tabella2026[[POPOLAZIONE PER DIFFERENZA ]])</f>
        <v>2.4296881210396708E-5</v>
      </c>
      <c r="Q7068" s="3">
        <f>+Tabella2026[[#This Row],[INCIDENZA POPOLAZIONE PER DIFFERENZA]]*(PLAFOND-SUM(Tabella2026[CONTRIBUTO SULLA BASE DELLA POPOLAZIONE]))</f>
        <v>7152.9836056799122</v>
      </c>
      <c r="R7068" s="3">
        <f>+Tabella2026[[#This Row],[CONTRIBUTO SULLA BASE DELLA POPOLAZIONE]]+Tabella2026[[#This Row],[CONTRIBUTO SULLA BASE DEL REDDITO]]</f>
        <v>9475.4743783633767</v>
      </c>
      <c r="S7068" s="3">
        <f>+Tabella2026[[#This Row],[CONTRIBUTO TOTALE]]/(PLAFOND/N_TESSERE)</f>
        <v>18.950948756726753</v>
      </c>
      <c r="T7068" s="3">
        <f>+MAX(CEILING(Tabella2026[[#This Row],[preDEF1]],1),1)</f>
        <v>19</v>
      </c>
      <c r="U7068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7068" s="21">
        <f>+Tabella2026[[#This Row],[DEF - n. card]]*(PLAFOND/N_TESSERE)</f>
        <v>9500</v>
      </c>
      <c r="W7068" s="18"/>
    </row>
    <row r="7069" spans="2:23" x14ac:dyDescent="0.25">
      <c r="B7069" s="1" t="s">
        <v>14177</v>
      </c>
      <c r="C7069" s="2">
        <v>6072</v>
      </c>
      <c r="D7069" s="1" t="s">
        <v>14178</v>
      </c>
      <c r="E7069" s="1" t="s">
        <v>18</v>
      </c>
      <c r="F7069" s="1" t="s">
        <v>138</v>
      </c>
      <c r="G7069" s="1" t="s">
        <v>11807</v>
      </c>
      <c r="H7069" s="1" t="s">
        <v>15835</v>
      </c>
      <c r="I7069" s="5">
        <v>464</v>
      </c>
      <c r="J7069" s="5">
        <v>7847381</v>
      </c>
      <c r="K7069" s="3">
        <f>+Tabella2026[[#This Row],[POP_2024]]/SUM(Tabella2026[POP_2024])</f>
        <v>7.8719499756580299E-6</v>
      </c>
      <c r="L7069" s="3">
        <f>+Tabella2026[[#This Row],[INCIDENZA POPOLAZIONE]]*(PLAFOND/2)</f>
        <v>2317.4961688712424</v>
      </c>
      <c r="M7069" s="3">
        <f>+IFERROR(Tabella2026[[#This Row],[reddito_2024]]/Tabella2026[[#This Row],[POP_2024]],"")</f>
        <v>16912.459051724138</v>
      </c>
      <c r="N7069" s="3">
        <f>+IF(Tabella2026[[#This Row],[REDDITO COMPLESSIVO PROCAPITE]]&lt;media_aggr_reddito_pc,(media_aggr_reddito_pc-Tabella2026[[#This Row],[REDDITO COMPLESSIVO PROCAPITE]]),0)</f>
        <v>912.60701088460337</v>
      </c>
      <c r="O7069" s="3">
        <f>+Tabella2026[[#This Row],[DIFFERENZA REDDITO INFERIORE ALLA MEDIA DALLA MEDIA]]*Tabella2026[[#This Row],[POP_2024]]</f>
        <v>423449.65305045596</v>
      </c>
      <c r="P7069" s="3">
        <f>+Tabella2026[[#This Row],[POPOLAZIONE PER DIFFERENZA ]]/SUM(Tabella2026[[POPOLAZIONE PER DIFFERENZA ]])</f>
        <v>3.7567695469745089E-6</v>
      </c>
      <c r="Q7069" s="3">
        <f>+Tabella2026[[#This Row],[INCIDENZA POPOLAZIONE PER DIFFERENZA]]*(PLAFOND-SUM(Tabella2026[CONTRIBUTO SULLA BASE DELLA POPOLAZIONE]))</f>
        <v>1105.9901370521397</v>
      </c>
      <c r="R7069" s="3">
        <f>+Tabella2026[[#This Row],[CONTRIBUTO SULLA BASE DELLA POPOLAZIONE]]+Tabella2026[[#This Row],[CONTRIBUTO SULLA BASE DEL REDDITO]]</f>
        <v>3423.4863059233821</v>
      </c>
      <c r="S7069" s="3">
        <f>+Tabella2026[[#This Row],[CONTRIBUTO TOTALE]]/(PLAFOND/N_TESSERE)</f>
        <v>6.8469726118467644</v>
      </c>
      <c r="T7069" s="3">
        <f>+MAX(CEILING(Tabella2026[[#This Row],[preDEF1]],1),1)</f>
        <v>7</v>
      </c>
      <c r="U7069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069" s="21">
        <f>+Tabella2026[[#This Row],[DEF - n. card]]*(PLAFOND/N_TESSERE)</f>
        <v>3500</v>
      </c>
      <c r="W7069" s="18"/>
    </row>
    <row r="7070" spans="2:23" x14ac:dyDescent="0.25">
      <c r="B7070" s="1" t="s">
        <v>14109</v>
      </c>
      <c r="C7070" s="2">
        <v>19105</v>
      </c>
      <c r="D7070" s="1" t="s">
        <v>14110</v>
      </c>
      <c r="E7070" s="1" t="s">
        <v>12</v>
      </c>
      <c r="F7070" s="1" t="s">
        <v>193</v>
      </c>
      <c r="G7070" s="1" t="s">
        <v>11807</v>
      </c>
      <c r="H7070" s="1" t="s">
        <v>15835</v>
      </c>
      <c r="I7070" s="5">
        <v>464</v>
      </c>
      <c r="J7070" s="5">
        <v>10928987</v>
      </c>
      <c r="K7070" s="3">
        <f>+Tabella2026[[#This Row],[POP_2024]]/SUM(Tabella2026[POP_2024])</f>
        <v>7.8719499756580299E-6</v>
      </c>
      <c r="L7070" s="3">
        <f>+Tabella2026[[#This Row],[INCIDENZA POPOLAZIONE]]*(PLAFOND/2)</f>
        <v>2317.4961688712424</v>
      </c>
      <c r="M7070" s="3">
        <f>+IFERROR(Tabella2026[[#This Row],[reddito_2024]]/Tabella2026[[#This Row],[POP_2024]],"")</f>
        <v>23553.851293103449</v>
      </c>
      <c r="N7070" s="3">
        <f>+IF(Tabella2026[[#This Row],[REDDITO COMPLESSIVO PROCAPITE]]&lt;media_aggr_reddito_pc,(media_aggr_reddito_pc-Tabella2026[[#This Row],[REDDITO COMPLESSIVO PROCAPITE]]),0)</f>
        <v>0</v>
      </c>
      <c r="O7070" s="3">
        <f>+Tabella2026[[#This Row],[DIFFERENZA REDDITO INFERIORE ALLA MEDIA DALLA MEDIA]]*Tabella2026[[#This Row],[POP_2024]]</f>
        <v>0</v>
      </c>
      <c r="P7070" s="3">
        <f>+Tabella2026[[#This Row],[POPOLAZIONE PER DIFFERENZA ]]/SUM(Tabella2026[[POPOLAZIONE PER DIFFERENZA ]])</f>
        <v>0</v>
      </c>
      <c r="Q7070" s="3">
        <f>+Tabella2026[[#This Row],[INCIDENZA POPOLAZIONE PER DIFFERENZA]]*(PLAFOND-SUM(Tabella2026[CONTRIBUTO SULLA BASE DELLA POPOLAZIONE]))</f>
        <v>0</v>
      </c>
      <c r="R7070" s="3">
        <f>+Tabella2026[[#This Row],[CONTRIBUTO SULLA BASE DELLA POPOLAZIONE]]+Tabella2026[[#This Row],[CONTRIBUTO SULLA BASE DEL REDDITO]]</f>
        <v>2317.4961688712424</v>
      </c>
      <c r="S7070" s="3">
        <f>+Tabella2026[[#This Row],[CONTRIBUTO TOTALE]]/(PLAFOND/N_TESSERE)</f>
        <v>4.6349923377424851</v>
      </c>
      <c r="T7070" s="3">
        <f>+MAX(CEILING(Tabella2026[[#This Row],[preDEF1]],1),1)</f>
        <v>5</v>
      </c>
      <c r="U7070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70" s="21">
        <f>+Tabella2026[[#This Row],[DEF - n. card]]*(PLAFOND/N_TESSERE)</f>
        <v>2500</v>
      </c>
      <c r="W7070" s="18"/>
    </row>
    <row r="7071" spans="2:23" x14ac:dyDescent="0.25">
      <c r="B7071" s="1" t="s">
        <v>14189</v>
      </c>
      <c r="C7071" s="2">
        <v>1003</v>
      </c>
      <c r="D7071" s="1" t="s">
        <v>14190</v>
      </c>
      <c r="E7071" s="1" t="s">
        <v>18</v>
      </c>
      <c r="F7071" s="1" t="s">
        <v>17</v>
      </c>
      <c r="G7071" s="1" t="s">
        <v>11807</v>
      </c>
      <c r="H7071" s="1" t="s">
        <v>15835</v>
      </c>
      <c r="I7071" s="5">
        <v>463</v>
      </c>
      <c r="J7071" s="5">
        <v>10201704</v>
      </c>
      <c r="K7071" s="3">
        <f>+Tabella2026[[#This Row],[POP_2024]]/SUM(Tabella2026[POP_2024])</f>
        <v>7.8549845662277336E-6</v>
      </c>
      <c r="L7071" s="3">
        <f>+Tabella2026[[#This Row],[INCIDENZA POPOLAZIONE]]*(PLAFOND/2)</f>
        <v>2312.5015650590203</v>
      </c>
      <c r="M7071" s="3">
        <f>+IFERROR(Tabella2026[[#This Row],[reddito_2024]]/Tabella2026[[#This Row],[POP_2024]],"")</f>
        <v>22033.917926565875</v>
      </c>
      <c r="N7071" s="3">
        <f>+IF(Tabella2026[[#This Row],[REDDITO COMPLESSIVO PROCAPITE]]&lt;media_aggr_reddito_pc,(media_aggr_reddito_pc-Tabella2026[[#This Row],[REDDITO COMPLESSIVO PROCAPITE]]),0)</f>
        <v>0</v>
      </c>
      <c r="O7071" s="3">
        <f>+Tabella2026[[#This Row],[DIFFERENZA REDDITO INFERIORE ALLA MEDIA DALLA MEDIA]]*Tabella2026[[#This Row],[POP_2024]]</f>
        <v>0</v>
      </c>
      <c r="P7071" s="3">
        <f>+Tabella2026[[#This Row],[POPOLAZIONE PER DIFFERENZA ]]/SUM(Tabella2026[[POPOLAZIONE PER DIFFERENZA ]])</f>
        <v>0</v>
      </c>
      <c r="Q7071" s="3">
        <f>+Tabella2026[[#This Row],[INCIDENZA POPOLAZIONE PER DIFFERENZA]]*(PLAFOND-SUM(Tabella2026[CONTRIBUTO SULLA BASE DELLA POPOLAZIONE]))</f>
        <v>0</v>
      </c>
      <c r="R7071" s="3">
        <f>+Tabella2026[[#This Row],[CONTRIBUTO SULLA BASE DELLA POPOLAZIONE]]+Tabella2026[[#This Row],[CONTRIBUTO SULLA BASE DEL REDDITO]]</f>
        <v>2312.5015650590203</v>
      </c>
      <c r="S7071" s="3">
        <f>+Tabella2026[[#This Row],[CONTRIBUTO TOTALE]]/(PLAFOND/N_TESSERE)</f>
        <v>4.6250031301180403</v>
      </c>
      <c r="T7071" s="3">
        <f>+MAX(CEILING(Tabella2026[[#This Row],[preDEF1]],1),1)</f>
        <v>5</v>
      </c>
      <c r="U7071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71" s="21">
        <f>+Tabella2026[[#This Row],[DEF - n. card]]*(PLAFOND/N_TESSERE)</f>
        <v>2500</v>
      </c>
      <c r="W7071" s="18"/>
    </row>
    <row r="7072" spans="2:23" x14ac:dyDescent="0.25">
      <c r="B7072" s="1" t="s">
        <v>14187</v>
      </c>
      <c r="C7072" s="2">
        <v>64027</v>
      </c>
      <c r="D7072" s="1" t="s">
        <v>14188</v>
      </c>
      <c r="E7072" s="1" t="s">
        <v>15</v>
      </c>
      <c r="F7072" s="1" t="s">
        <v>290</v>
      </c>
      <c r="G7072" s="1" t="s">
        <v>11807</v>
      </c>
      <c r="H7072" s="1" t="s">
        <v>15836</v>
      </c>
      <c r="I7072" s="5">
        <v>463</v>
      </c>
      <c r="J7072" s="5">
        <v>5200061</v>
      </c>
      <c r="K7072" s="3">
        <f>+Tabella2026[[#This Row],[POP_2024]]/SUM(Tabella2026[POP_2024])</f>
        <v>7.8549845662277336E-6</v>
      </c>
      <c r="L7072" s="3">
        <f>+Tabella2026[[#This Row],[INCIDENZA POPOLAZIONE]]*(PLAFOND/2)</f>
        <v>2312.5015650590203</v>
      </c>
      <c r="M7072" s="3">
        <f>+IFERROR(Tabella2026[[#This Row],[reddito_2024]]/Tabella2026[[#This Row],[POP_2024]],"")</f>
        <v>11231.233261339094</v>
      </c>
      <c r="N7072" s="3">
        <f>+IF(Tabella2026[[#This Row],[REDDITO COMPLESSIVO PROCAPITE]]&lt;media_aggr_reddito_pc,(media_aggr_reddito_pc-Tabella2026[[#This Row],[REDDITO COMPLESSIVO PROCAPITE]]),0)</f>
        <v>6593.8328012696475</v>
      </c>
      <c r="O7072" s="3">
        <f>+Tabella2026[[#This Row],[DIFFERENZA REDDITO INFERIORE ALLA MEDIA DALLA MEDIA]]*Tabella2026[[#This Row],[POP_2024]]</f>
        <v>3052944.586987847</v>
      </c>
      <c r="P7072" s="3">
        <f>+Tabella2026[[#This Row],[POPOLAZIONE PER DIFFERENZA ]]/SUM(Tabella2026[[POPOLAZIONE PER DIFFERENZA ]])</f>
        <v>2.7085178061605366E-5</v>
      </c>
      <c r="Q7072" s="3">
        <f>+Tabella2026[[#This Row],[INCIDENZA POPOLAZIONE PER DIFFERENZA]]*(PLAFOND-SUM(Tabella2026[CONTRIBUTO SULLA BASE DELLA POPOLAZIONE]))</f>
        <v>7973.8561074531062</v>
      </c>
      <c r="R7072" s="3">
        <f>+Tabella2026[[#This Row],[CONTRIBUTO SULLA BASE DELLA POPOLAZIONE]]+Tabella2026[[#This Row],[CONTRIBUTO SULLA BASE DEL REDDITO]]</f>
        <v>10286.357672512127</v>
      </c>
      <c r="S7072" s="3">
        <f>+Tabella2026[[#This Row],[CONTRIBUTO TOTALE]]/(PLAFOND/N_TESSERE)</f>
        <v>20.572715345024253</v>
      </c>
      <c r="T7072" s="3">
        <f>+MAX(CEILING(Tabella2026[[#This Row],[preDEF1]],1),1)</f>
        <v>21</v>
      </c>
      <c r="U7072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7072" s="21">
        <f>+Tabella2026[[#This Row],[DEF - n. card]]*(PLAFOND/N_TESSERE)</f>
        <v>10500</v>
      </c>
      <c r="W7072" s="18"/>
    </row>
    <row r="7073" spans="2:23" x14ac:dyDescent="0.25">
      <c r="B7073" s="1" t="s">
        <v>14173</v>
      </c>
      <c r="C7073" s="2">
        <v>22085</v>
      </c>
      <c r="D7073" s="1" t="s">
        <v>14174</v>
      </c>
      <c r="E7073" s="1" t="s">
        <v>99</v>
      </c>
      <c r="F7073" s="1" t="s">
        <v>98</v>
      </c>
      <c r="G7073" s="1" t="s">
        <v>11807</v>
      </c>
      <c r="H7073" s="1" t="s">
        <v>15835</v>
      </c>
      <c r="I7073" s="5">
        <v>463</v>
      </c>
      <c r="J7073" s="5">
        <v>8034209</v>
      </c>
      <c r="K7073" s="3">
        <f>+Tabella2026[[#This Row],[POP_2024]]/SUM(Tabella2026[POP_2024])</f>
        <v>7.8549845662277336E-6</v>
      </c>
      <c r="L7073" s="3">
        <f>+Tabella2026[[#This Row],[INCIDENZA POPOLAZIONE]]*(PLAFOND/2)</f>
        <v>2312.5015650590203</v>
      </c>
      <c r="M7073" s="3">
        <f>+IFERROR(Tabella2026[[#This Row],[reddito_2024]]/Tabella2026[[#This Row],[POP_2024]],"")</f>
        <v>17352.503239740821</v>
      </c>
      <c r="N7073" s="3">
        <f>+IF(Tabella2026[[#This Row],[REDDITO COMPLESSIVO PROCAPITE]]&lt;media_aggr_reddito_pc,(media_aggr_reddito_pc-Tabella2026[[#This Row],[REDDITO COMPLESSIVO PROCAPITE]]),0)</f>
        <v>472.56282286791975</v>
      </c>
      <c r="O7073" s="3">
        <f>+Tabella2026[[#This Row],[DIFFERENZA REDDITO INFERIORE ALLA MEDIA DALLA MEDIA]]*Tabella2026[[#This Row],[POP_2024]]</f>
        <v>218796.58698784685</v>
      </c>
      <c r="P7073" s="3">
        <f>+Tabella2026[[#This Row],[POPOLAZIONE PER DIFFERENZA ]]/SUM(Tabella2026[[POPOLAZIONE PER DIFFERENZA ]])</f>
        <v>1.9411241668438936E-6</v>
      </c>
      <c r="Q7073" s="3">
        <f>+Tabella2026[[#This Row],[INCIDENZA POPOLAZIONE PER DIFFERENZA]]*(PLAFOND-SUM(Tabella2026[CONTRIBUTO SULLA BASE DELLA POPOLAZIONE]))</f>
        <v>571.46549887571939</v>
      </c>
      <c r="R7073" s="3">
        <f>+Tabella2026[[#This Row],[CONTRIBUTO SULLA BASE DELLA POPOLAZIONE]]+Tabella2026[[#This Row],[CONTRIBUTO SULLA BASE DEL REDDITO]]</f>
        <v>2883.9670639347396</v>
      </c>
      <c r="S7073" s="3">
        <f>+Tabella2026[[#This Row],[CONTRIBUTO TOTALE]]/(PLAFOND/N_TESSERE)</f>
        <v>5.7679341278694789</v>
      </c>
      <c r="T7073" s="3">
        <f>+MAX(CEILING(Tabella2026[[#This Row],[preDEF1]],1),1)</f>
        <v>6</v>
      </c>
      <c r="U7073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073" s="21">
        <f>+Tabella2026[[#This Row],[DEF - n. card]]*(PLAFOND/N_TESSERE)</f>
        <v>3000</v>
      </c>
      <c r="W7073" s="18"/>
    </row>
    <row r="7074" spans="2:23" x14ac:dyDescent="0.25">
      <c r="B7074" s="1" t="s">
        <v>14315</v>
      </c>
      <c r="C7074" s="2">
        <v>58028</v>
      </c>
      <c r="D7074" s="1" t="s">
        <v>14316</v>
      </c>
      <c r="E7074" s="1" t="s">
        <v>8</v>
      </c>
      <c r="F7074" s="1" t="s">
        <v>7</v>
      </c>
      <c r="G7074" s="1" t="s">
        <v>11807</v>
      </c>
      <c r="H7074" s="1" t="s">
        <v>15834</v>
      </c>
      <c r="I7074" s="5">
        <v>462</v>
      </c>
      <c r="J7074" s="5">
        <v>8075220</v>
      </c>
      <c r="K7074" s="3">
        <f>+Tabella2026[[#This Row],[POP_2024]]/SUM(Tabella2026[POP_2024])</f>
        <v>7.8380191567974356E-6</v>
      </c>
      <c r="L7074" s="3">
        <f>+Tabella2026[[#This Row],[INCIDENZA POPOLAZIONE]]*(PLAFOND/2)</f>
        <v>2307.5069612467973</v>
      </c>
      <c r="M7074" s="3">
        <f>+IFERROR(Tabella2026[[#This Row],[reddito_2024]]/Tabella2026[[#This Row],[POP_2024]],"")</f>
        <v>17478.83116883117</v>
      </c>
      <c r="N7074" s="3">
        <f>+IF(Tabella2026[[#This Row],[REDDITO COMPLESSIVO PROCAPITE]]&lt;media_aggr_reddito_pc,(media_aggr_reddito_pc-Tabella2026[[#This Row],[REDDITO COMPLESSIVO PROCAPITE]]),0)</f>
        <v>346.23489377757141</v>
      </c>
      <c r="O7074" s="3">
        <f>+Tabella2026[[#This Row],[DIFFERENZA REDDITO INFERIORE ALLA MEDIA DALLA MEDIA]]*Tabella2026[[#This Row],[POP_2024]]</f>
        <v>159960.520925238</v>
      </c>
      <c r="P7074" s="3">
        <f>+Tabella2026[[#This Row],[POPOLAZIONE PER DIFFERENZA ]]/SUM(Tabella2026[[POPOLAZIONE PER DIFFERENZA ]])</f>
        <v>1.4191411172522761E-6</v>
      </c>
      <c r="Q7074" s="3">
        <f>+Tabella2026[[#This Row],[INCIDENZA POPOLAZIONE PER DIFFERENZA]]*(PLAFOND-SUM(Tabella2026[CONTRIBUTO SULLA BASE DELLA POPOLAZIONE]))</f>
        <v>417.79408056323382</v>
      </c>
      <c r="R7074" s="3">
        <f>+Tabella2026[[#This Row],[CONTRIBUTO SULLA BASE DELLA POPOLAZIONE]]+Tabella2026[[#This Row],[CONTRIBUTO SULLA BASE DEL REDDITO]]</f>
        <v>2725.3010418100312</v>
      </c>
      <c r="S7074" s="3">
        <f>+Tabella2026[[#This Row],[CONTRIBUTO TOTALE]]/(PLAFOND/N_TESSERE)</f>
        <v>5.4506020836200619</v>
      </c>
      <c r="T7074" s="3">
        <f>+MAX(CEILING(Tabella2026[[#This Row],[preDEF1]],1),1)</f>
        <v>6</v>
      </c>
      <c r="U707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074" s="21">
        <f>+Tabella2026[[#This Row],[DEF - n. card]]*(PLAFOND/N_TESSERE)</f>
        <v>3000</v>
      </c>
      <c r="W7074" s="18"/>
    </row>
    <row r="7075" spans="2:23" x14ac:dyDescent="0.25">
      <c r="B7075" s="1" t="s">
        <v>14215</v>
      </c>
      <c r="C7075" s="2">
        <v>96023</v>
      </c>
      <c r="D7075" s="1" t="s">
        <v>14216</v>
      </c>
      <c r="E7075" s="1" t="s">
        <v>18</v>
      </c>
      <c r="F7075" s="1" t="s">
        <v>403</v>
      </c>
      <c r="G7075" s="1" t="s">
        <v>11807</v>
      </c>
      <c r="H7075" s="1" t="s">
        <v>15835</v>
      </c>
      <c r="I7075" s="5">
        <v>462</v>
      </c>
      <c r="J7075" s="5">
        <v>6755526</v>
      </c>
      <c r="K7075" s="3">
        <f>+Tabella2026[[#This Row],[POP_2024]]/SUM(Tabella2026[POP_2024])</f>
        <v>7.8380191567974356E-6</v>
      </c>
      <c r="L7075" s="3">
        <f>+Tabella2026[[#This Row],[INCIDENZA POPOLAZIONE]]*(PLAFOND/2)</f>
        <v>2307.5069612467973</v>
      </c>
      <c r="M7075" s="3">
        <f>+IFERROR(Tabella2026[[#This Row],[reddito_2024]]/Tabella2026[[#This Row],[POP_2024]],"")</f>
        <v>14622.35064935065</v>
      </c>
      <c r="N7075" s="3">
        <f>+IF(Tabella2026[[#This Row],[REDDITO COMPLESSIVO PROCAPITE]]&lt;media_aggr_reddito_pc,(media_aggr_reddito_pc-Tabella2026[[#This Row],[REDDITO COMPLESSIVO PROCAPITE]]),0)</f>
        <v>3202.7154132580908</v>
      </c>
      <c r="O7075" s="3">
        <f>+Tabella2026[[#This Row],[DIFFERENZA REDDITO INFERIORE ALLA MEDIA DALLA MEDIA]]*Tabella2026[[#This Row],[POP_2024]]</f>
        <v>1479654.520925238</v>
      </c>
      <c r="P7075" s="3">
        <f>+Tabella2026[[#This Row],[POPOLAZIONE PER DIFFERENZA ]]/SUM(Tabella2026[[POPOLAZIONE PER DIFFERENZA ]])</f>
        <v>1.3127230130456012E-5</v>
      </c>
      <c r="Q7075" s="3">
        <f>+Tabella2026[[#This Row],[INCIDENZA POPOLAZIONE PER DIFFERENZA]]*(PLAFOND-SUM(Tabella2026[CONTRIBUTO SULLA BASE DELLA POPOLAZIONE]))</f>
        <v>3864.6467049836679</v>
      </c>
      <c r="R7075" s="3">
        <f>+Tabella2026[[#This Row],[CONTRIBUTO SULLA BASE DELLA POPOLAZIONE]]+Tabella2026[[#This Row],[CONTRIBUTO SULLA BASE DEL REDDITO]]</f>
        <v>6172.1536662304652</v>
      </c>
      <c r="S7075" s="3">
        <f>+Tabella2026[[#This Row],[CONTRIBUTO TOTALE]]/(PLAFOND/N_TESSERE)</f>
        <v>12.34430733246093</v>
      </c>
      <c r="T7075" s="3">
        <f>+MAX(CEILING(Tabella2026[[#This Row],[preDEF1]],1),1)</f>
        <v>13</v>
      </c>
      <c r="U7075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075" s="21">
        <f>+Tabella2026[[#This Row],[DEF - n. card]]*(PLAFOND/N_TESSERE)</f>
        <v>6500</v>
      </c>
      <c r="W7075" s="18"/>
    </row>
    <row r="7076" spans="2:23" x14ac:dyDescent="0.25">
      <c r="B7076" s="1" t="s">
        <v>14079</v>
      </c>
      <c r="C7076" s="2">
        <v>76049</v>
      </c>
      <c r="D7076" s="1" t="s">
        <v>14080</v>
      </c>
      <c r="E7076" s="1" t="s">
        <v>213</v>
      </c>
      <c r="F7076" s="1" t="s">
        <v>212</v>
      </c>
      <c r="G7076" s="1" t="s">
        <v>11807</v>
      </c>
      <c r="H7076" s="1" t="s">
        <v>15836</v>
      </c>
      <c r="I7076" s="5">
        <v>462</v>
      </c>
      <c r="J7076" s="5">
        <v>5928914</v>
      </c>
      <c r="K7076" s="3">
        <f>+Tabella2026[[#This Row],[POP_2024]]/SUM(Tabella2026[POP_2024])</f>
        <v>7.8380191567974356E-6</v>
      </c>
      <c r="L7076" s="3">
        <f>+Tabella2026[[#This Row],[INCIDENZA POPOLAZIONE]]*(PLAFOND/2)</f>
        <v>2307.5069612467973</v>
      </c>
      <c r="M7076" s="3">
        <f>+IFERROR(Tabella2026[[#This Row],[reddito_2024]]/Tabella2026[[#This Row],[POP_2024]],"")</f>
        <v>12833.147186147185</v>
      </c>
      <c r="N7076" s="3">
        <f>+IF(Tabella2026[[#This Row],[REDDITO COMPLESSIVO PROCAPITE]]&lt;media_aggr_reddito_pc,(media_aggr_reddito_pc-Tabella2026[[#This Row],[REDDITO COMPLESSIVO PROCAPITE]]),0)</f>
        <v>4991.9188764615556</v>
      </c>
      <c r="O7076" s="3">
        <f>+Tabella2026[[#This Row],[DIFFERENZA REDDITO INFERIORE ALLA MEDIA DALLA MEDIA]]*Tabella2026[[#This Row],[POP_2024]]</f>
        <v>2306266.5209252387</v>
      </c>
      <c r="P7076" s="3">
        <f>+Tabella2026[[#This Row],[POPOLAZIONE PER DIFFERENZA ]]/SUM(Tabella2026[[POPOLAZIONE PER DIFFERENZA ]])</f>
        <v>2.0460783875022842E-5</v>
      </c>
      <c r="Q7076" s="3">
        <f>+Tabella2026[[#This Row],[INCIDENZA POPOLAZIONE PER DIFFERENZA]]*(PLAFOND-SUM(Tabella2026[CONTRIBUTO SULLA BASE DELLA POPOLAZIONE]))</f>
        <v>6023.6394272188427</v>
      </c>
      <c r="R7076" s="3">
        <f>+Tabella2026[[#This Row],[CONTRIBUTO SULLA BASE DELLA POPOLAZIONE]]+Tabella2026[[#This Row],[CONTRIBUTO SULLA BASE DEL REDDITO]]</f>
        <v>8331.1463884656405</v>
      </c>
      <c r="S7076" s="3">
        <f>+Tabella2026[[#This Row],[CONTRIBUTO TOTALE]]/(PLAFOND/N_TESSERE)</f>
        <v>16.662292776931281</v>
      </c>
      <c r="T7076" s="3">
        <f>+MAX(CEILING(Tabella2026[[#This Row],[preDEF1]],1),1)</f>
        <v>17</v>
      </c>
      <c r="U7076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7076" s="21">
        <f>+Tabella2026[[#This Row],[DEF - n. card]]*(PLAFOND/N_TESSERE)</f>
        <v>8500</v>
      </c>
      <c r="W7076" s="18"/>
    </row>
    <row r="7077" spans="2:23" x14ac:dyDescent="0.25">
      <c r="B7077" s="1" t="s">
        <v>14239</v>
      </c>
      <c r="C7077" s="2">
        <v>1233</v>
      </c>
      <c r="D7077" s="1" t="s">
        <v>14240</v>
      </c>
      <c r="E7077" s="1" t="s">
        <v>18</v>
      </c>
      <c r="F7077" s="1" t="s">
        <v>17</v>
      </c>
      <c r="G7077" s="1" t="s">
        <v>11807</v>
      </c>
      <c r="H7077" s="1" t="s">
        <v>15835</v>
      </c>
      <c r="I7077" s="5">
        <v>462</v>
      </c>
      <c r="J7077" s="5">
        <v>10335318</v>
      </c>
      <c r="K7077" s="3">
        <f>+Tabella2026[[#This Row],[POP_2024]]/SUM(Tabella2026[POP_2024])</f>
        <v>7.8380191567974356E-6</v>
      </c>
      <c r="L7077" s="3">
        <f>+Tabella2026[[#This Row],[INCIDENZA POPOLAZIONE]]*(PLAFOND/2)</f>
        <v>2307.5069612467973</v>
      </c>
      <c r="M7077" s="3">
        <f>+IFERROR(Tabella2026[[#This Row],[reddito_2024]]/Tabella2026[[#This Row],[POP_2024]],"")</f>
        <v>22370.81818181818</v>
      </c>
      <c r="N7077" s="3">
        <f>+IF(Tabella2026[[#This Row],[REDDITO COMPLESSIVO PROCAPITE]]&lt;media_aggr_reddito_pc,(media_aggr_reddito_pc-Tabella2026[[#This Row],[REDDITO COMPLESSIVO PROCAPITE]]),0)</f>
        <v>0</v>
      </c>
      <c r="O7077" s="3">
        <f>+Tabella2026[[#This Row],[DIFFERENZA REDDITO INFERIORE ALLA MEDIA DALLA MEDIA]]*Tabella2026[[#This Row],[POP_2024]]</f>
        <v>0</v>
      </c>
      <c r="P7077" s="3">
        <f>+Tabella2026[[#This Row],[POPOLAZIONE PER DIFFERENZA ]]/SUM(Tabella2026[[POPOLAZIONE PER DIFFERENZA ]])</f>
        <v>0</v>
      </c>
      <c r="Q7077" s="3">
        <f>+Tabella2026[[#This Row],[INCIDENZA POPOLAZIONE PER DIFFERENZA]]*(PLAFOND-SUM(Tabella2026[CONTRIBUTO SULLA BASE DELLA POPOLAZIONE]))</f>
        <v>0</v>
      </c>
      <c r="R7077" s="3">
        <f>+Tabella2026[[#This Row],[CONTRIBUTO SULLA BASE DELLA POPOLAZIONE]]+Tabella2026[[#This Row],[CONTRIBUTO SULLA BASE DEL REDDITO]]</f>
        <v>2307.5069612467973</v>
      </c>
      <c r="S7077" s="3">
        <f>+Tabella2026[[#This Row],[CONTRIBUTO TOTALE]]/(PLAFOND/N_TESSERE)</f>
        <v>4.6150139224935947</v>
      </c>
      <c r="T7077" s="3">
        <f>+MAX(CEILING(Tabella2026[[#This Row],[preDEF1]],1),1)</f>
        <v>5</v>
      </c>
      <c r="U7077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77" s="21">
        <f>+Tabella2026[[#This Row],[DEF - n. card]]*(PLAFOND/N_TESSERE)</f>
        <v>2500</v>
      </c>
      <c r="W7077" s="18"/>
    </row>
    <row r="7078" spans="2:23" x14ac:dyDescent="0.25">
      <c r="B7078" s="1" t="s">
        <v>14131</v>
      </c>
      <c r="C7078" s="2">
        <v>10061</v>
      </c>
      <c r="D7078" s="1" t="s">
        <v>14132</v>
      </c>
      <c r="E7078" s="1" t="s">
        <v>24</v>
      </c>
      <c r="F7078" s="1" t="s">
        <v>23</v>
      </c>
      <c r="G7078" s="1" t="s">
        <v>11807</v>
      </c>
      <c r="H7078" s="1" t="s">
        <v>15835</v>
      </c>
      <c r="I7078" s="5">
        <v>462</v>
      </c>
      <c r="J7078" s="5">
        <v>8562114</v>
      </c>
      <c r="K7078" s="3">
        <f>+Tabella2026[[#This Row],[POP_2024]]/SUM(Tabella2026[POP_2024])</f>
        <v>7.8380191567974356E-6</v>
      </c>
      <c r="L7078" s="3">
        <f>+Tabella2026[[#This Row],[INCIDENZA POPOLAZIONE]]*(PLAFOND/2)</f>
        <v>2307.5069612467973</v>
      </c>
      <c r="M7078" s="3">
        <f>+IFERROR(Tabella2026[[#This Row],[reddito_2024]]/Tabella2026[[#This Row],[POP_2024]],"")</f>
        <v>18532.714285714286</v>
      </c>
      <c r="N7078" s="3">
        <f>+IF(Tabella2026[[#This Row],[REDDITO COMPLESSIVO PROCAPITE]]&lt;media_aggr_reddito_pc,(media_aggr_reddito_pc-Tabella2026[[#This Row],[REDDITO COMPLESSIVO PROCAPITE]]),0)</f>
        <v>0</v>
      </c>
      <c r="O7078" s="3">
        <f>+Tabella2026[[#This Row],[DIFFERENZA REDDITO INFERIORE ALLA MEDIA DALLA MEDIA]]*Tabella2026[[#This Row],[POP_2024]]</f>
        <v>0</v>
      </c>
      <c r="P7078" s="3">
        <f>+Tabella2026[[#This Row],[POPOLAZIONE PER DIFFERENZA ]]/SUM(Tabella2026[[POPOLAZIONE PER DIFFERENZA ]])</f>
        <v>0</v>
      </c>
      <c r="Q7078" s="3">
        <f>+Tabella2026[[#This Row],[INCIDENZA POPOLAZIONE PER DIFFERENZA]]*(PLAFOND-SUM(Tabella2026[CONTRIBUTO SULLA BASE DELLA POPOLAZIONE]))</f>
        <v>0</v>
      </c>
      <c r="R7078" s="3">
        <f>+Tabella2026[[#This Row],[CONTRIBUTO SULLA BASE DELLA POPOLAZIONE]]+Tabella2026[[#This Row],[CONTRIBUTO SULLA BASE DEL REDDITO]]</f>
        <v>2307.5069612467973</v>
      </c>
      <c r="S7078" s="3">
        <f>+Tabella2026[[#This Row],[CONTRIBUTO TOTALE]]/(PLAFOND/N_TESSERE)</f>
        <v>4.6150139224935947</v>
      </c>
      <c r="T7078" s="3">
        <f>+MAX(CEILING(Tabella2026[[#This Row],[preDEF1]],1),1)</f>
        <v>5</v>
      </c>
      <c r="U707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78" s="21">
        <f>+Tabella2026[[#This Row],[DEF - n. card]]*(PLAFOND/N_TESSERE)</f>
        <v>2500</v>
      </c>
      <c r="W7078" s="18"/>
    </row>
    <row r="7079" spans="2:23" x14ac:dyDescent="0.25">
      <c r="B7079" s="1" t="s">
        <v>14099</v>
      </c>
      <c r="C7079" s="2">
        <v>6182</v>
      </c>
      <c r="D7079" s="1" t="s">
        <v>14100</v>
      </c>
      <c r="E7079" s="1" t="s">
        <v>18</v>
      </c>
      <c r="F7079" s="1" t="s">
        <v>138</v>
      </c>
      <c r="G7079" s="1" t="s">
        <v>11807</v>
      </c>
      <c r="H7079" s="1" t="s">
        <v>15835</v>
      </c>
      <c r="I7079" s="5">
        <v>462</v>
      </c>
      <c r="J7079" s="5">
        <v>7216485</v>
      </c>
      <c r="K7079" s="3">
        <f>+Tabella2026[[#This Row],[POP_2024]]/SUM(Tabella2026[POP_2024])</f>
        <v>7.8380191567974356E-6</v>
      </c>
      <c r="L7079" s="3">
        <f>+Tabella2026[[#This Row],[INCIDENZA POPOLAZIONE]]*(PLAFOND/2)</f>
        <v>2307.5069612467973</v>
      </c>
      <c r="M7079" s="3">
        <f>+IFERROR(Tabella2026[[#This Row],[reddito_2024]]/Tabella2026[[#This Row],[POP_2024]],"")</f>
        <v>15620.097402597403</v>
      </c>
      <c r="N7079" s="3">
        <f>+IF(Tabella2026[[#This Row],[REDDITO COMPLESSIVO PROCAPITE]]&lt;media_aggr_reddito_pc,(media_aggr_reddito_pc-Tabella2026[[#This Row],[REDDITO COMPLESSIVO PROCAPITE]]),0)</f>
        <v>2204.9686600113382</v>
      </c>
      <c r="O7079" s="3">
        <f>+Tabella2026[[#This Row],[DIFFERENZA REDDITO INFERIORE ALLA MEDIA DALLA MEDIA]]*Tabella2026[[#This Row],[POP_2024]]</f>
        <v>1018695.5209252383</v>
      </c>
      <c r="P7079" s="3">
        <f>+Tabella2026[[#This Row],[POPOLAZIONE PER DIFFERENZA ]]/SUM(Tabella2026[[POPOLAZIONE PER DIFFERENZA ]])</f>
        <v>9.0376843695164473E-6</v>
      </c>
      <c r="Q7079" s="3">
        <f>+Tabella2026[[#This Row],[INCIDENZA POPOLAZIONE PER DIFFERENZA]]*(PLAFOND-SUM(Tabella2026[CONTRIBUTO SULLA BASE DELLA POPOLAZIONE]))</f>
        <v>2660.6875001223757</v>
      </c>
      <c r="R7079" s="3">
        <f>+Tabella2026[[#This Row],[CONTRIBUTO SULLA BASE DELLA POPOLAZIONE]]+Tabella2026[[#This Row],[CONTRIBUTO SULLA BASE DEL REDDITO]]</f>
        <v>4968.194461369173</v>
      </c>
      <c r="S7079" s="3">
        <f>+Tabella2026[[#This Row],[CONTRIBUTO TOTALE]]/(PLAFOND/N_TESSERE)</f>
        <v>9.9363889227383453</v>
      </c>
      <c r="T7079" s="3">
        <f>+MAX(CEILING(Tabella2026[[#This Row],[preDEF1]],1),1)</f>
        <v>10</v>
      </c>
      <c r="U7079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079" s="21">
        <f>+Tabella2026[[#This Row],[DEF - n. card]]*(PLAFOND/N_TESSERE)</f>
        <v>5000</v>
      </c>
      <c r="W7079" s="18"/>
    </row>
    <row r="7080" spans="2:23" x14ac:dyDescent="0.25">
      <c r="B7080" s="1" t="s">
        <v>14233</v>
      </c>
      <c r="C7080" s="2">
        <v>57022</v>
      </c>
      <c r="D7080" s="1" t="s">
        <v>14234</v>
      </c>
      <c r="E7080" s="1" t="s">
        <v>8</v>
      </c>
      <c r="F7080" s="1" t="s">
        <v>377</v>
      </c>
      <c r="G7080" s="1" t="s">
        <v>11807</v>
      </c>
      <c r="H7080" s="1" t="s">
        <v>15834</v>
      </c>
      <c r="I7080" s="5">
        <v>461</v>
      </c>
      <c r="J7080" s="5">
        <v>6932135</v>
      </c>
      <c r="K7080" s="3">
        <f>+Tabella2026[[#This Row],[POP_2024]]/SUM(Tabella2026[POP_2024])</f>
        <v>7.8210537473671375E-6</v>
      </c>
      <c r="L7080" s="3">
        <f>+Tabella2026[[#This Row],[INCIDENZA POPOLAZIONE]]*(PLAFOND/2)</f>
        <v>2302.5123574345748</v>
      </c>
      <c r="M7080" s="3">
        <f>+IFERROR(Tabella2026[[#This Row],[reddito_2024]]/Tabella2026[[#This Row],[POP_2024]],"")</f>
        <v>15037.169197396963</v>
      </c>
      <c r="N7080" s="3">
        <f>+IF(Tabella2026[[#This Row],[REDDITO COMPLESSIVO PROCAPITE]]&lt;media_aggr_reddito_pc,(media_aggr_reddito_pc-Tabella2026[[#This Row],[REDDITO COMPLESSIVO PROCAPITE]]),0)</f>
        <v>2787.8968652117783</v>
      </c>
      <c r="O7080" s="3">
        <f>+Tabella2026[[#This Row],[DIFFERENZA REDDITO INFERIORE ALLA MEDIA DALLA MEDIA]]*Tabella2026[[#This Row],[POP_2024]]</f>
        <v>1285220.4548626298</v>
      </c>
      <c r="P7080" s="3">
        <f>+Tabella2026[[#This Row],[POPOLAZIONE PER DIFFERENZA ]]/SUM(Tabella2026[[POPOLAZIONE PER DIFFERENZA ]])</f>
        <v>1.1402245889669776E-5</v>
      </c>
      <c r="Q7080" s="3">
        <f>+Tabella2026[[#This Row],[INCIDENZA POPOLAZIONE PER DIFFERENZA]]*(PLAFOND-SUM(Tabella2026[CONTRIBUTO SULLA BASE DELLA POPOLAZIONE]))</f>
        <v>3356.8126382343785</v>
      </c>
      <c r="R7080" s="3">
        <f>+Tabella2026[[#This Row],[CONTRIBUTO SULLA BASE DELLA POPOLAZIONE]]+Tabella2026[[#This Row],[CONTRIBUTO SULLA BASE DEL REDDITO]]</f>
        <v>5659.3249956689533</v>
      </c>
      <c r="S7080" s="3">
        <f>+Tabella2026[[#This Row],[CONTRIBUTO TOTALE]]/(PLAFOND/N_TESSERE)</f>
        <v>11.318649991337907</v>
      </c>
      <c r="T7080" s="3">
        <f>+MAX(CEILING(Tabella2026[[#This Row],[preDEF1]],1),1)</f>
        <v>12</v>
      </c>
      <c r="U7080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080" s="21">
        <f>+Tabella2026[[#This Row],[DEF - n. card]]*(PLAFOND/N_TESSERE)</f>
        <v>6000</v>
      </c>
      <c r="W7080" s="18"/>
    </row>
    <row r="7081" spans="2:23" x14ac:dyDescent="0.25">
      <c r="B7081" s="1" t="s">
        <v>14201</v>
      </c>
      <c r="C7081" s="2">
        <v>25062</v>
      </c>
      <c r="D7081" s="1" t="s">
        <v>14202</v>
      </c>
      <c r="E7081" s="1" t="s">
        <v>38</v>
      </c>
      <c r="F7081" s="1" t="s">
        <v>514</v>
      </c>
      <c r="G7081" s="1" t="s">
        <v>11807</v>
      </c>
      <c r="H7081" s="1" t="s">
        <v>15835</v>
      </c>
      <c r="I7081" s="5">
        <v>461</v>
      </c>
      <c r="J7081" s="5">
        <v>9928408</v>
      </c>
      <c r="K7081" s="3">
        <f>+Tabella2026[[#This Row],[POP_2024]]/SUM(Tabella2026[POP_2024])</f>
        <v>7.8210537473671375E-6</v>
      </c>
      <c r="L7081" s="3">
        <f>+Tabella2026[[#This Row],[INCIDENZA POPOLAZIONE]]*(PLAFOND/2)</f>
        <v>2302.5123574345748</v>
      </c>
      <c r="M7081" s="3">
        <f>+IFERROR(Tabella2026[[#This Row],[reddito_2024]]/Tabella2026[[#This Row],[POP_2024]],"")</f>
        <v>21536.676789587851</v>
      </c>
      <c r="N7081" s="3">
        <f>+IF(Tabella2026[[#This Row],[REDDITO COMPLESSIVO PROCAPITE]]&lt;media_aggr_reddito_pc,(media_aggr_reddito_pc-Tabella2026[[#This Row],[REDDITO COMPLESSIVO PROCAPITE]]),0)</f>
        <v>0</v>
      </c>
      <c r="O7081" s="3">
        <f>+Tabella2026[[#This Row],[DIFFERENZA REDDITO INFERIORE ALLA MEDIA DALLA MEDIA]]*Tabella2026[[#This Row],[POP_2024]]</f>
        <v>0</v>
      </c>
      <c r="P7081" s="3">
        <f>+Tabella2026[[#This Row],[POPOLAZIONE PER DIFFERENZA ]]/SUM(Tabella2026[[POPOLAZIONE PER DIFFERENZA ]])</f>
        <v>0</v>
      </c>
      <c r="Q7081" s="3">
        <f>+Tabella2026[[#This Row],[INCIDENZA POPOLAZIONE PER DIFFERENZA]]*(PLAFOND-SUM(Tabella2026[CONTRIBUTO SULLA BASE DELLA POPOLAZIONE]))</f>
        <v>0</v>
      </c>
      <c r="R7081" s="3">
        <f>+Tabella2026[[#This Row],[CONTRIBUTO SULLA BASE DELLA POPOLAZIONE]]+Tabella2026[[#This Row],[CONTRIBUTO SULLA BASE DEL REDDITO]]</f>
        <v>2302.5123574345748</v>
      </c>
      <c r="S7081" s="3">
        <f>+Tabella2026[[#This Row],[CONTRIBUTO TOTALE]]/(PLAFOND/N_TESSERE)</f>
        <v>4.6050247148691499</v>
      </c>
      <c r="T7081" s="3">
        <f>+MAX(CEILING(Tabella2026[[#This Row],[preDEF1]],1),1)</f>
        <v>5</v>
      </c>
      <c r="U7081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81" s="21">
        <f>+Tabella2026[[#This Row],[DEF - n. card]]*(PLAFOND/N_TESSERE)</f>
        <v>2500</v>
      </c>
      <c r="W7081" s="18"/>
    </row>
    <row r="7082" spans="2:23" x14ac:dyDescent="0.25">
      <c r="B7082" s="1" t="s">
        <v>14305</v>
      </c>
      <c r="C7082" s="2">
        <v>1133</v>
      </c>
      <c r="D7082" s="1" t="s">
        <v>14306</v>
      </c>
      <c r="E7082" s="1" t="s">
        <v>18</v>
      </c>
      <c r="F7082" s="1" t="s">
        <v>17</v>
      </c>
      <c r="G7082" s="1" t="s">
        <v>11807</v>
      </c>
      <c r="H7082" s="1" t="s">
        <v>15835</v>
      </c>
      <c r="I7082" s="5">
        <v>460</v>
      </c>
      <c r="J7082" s="5">
        <v>8259266</v>
      </c>
      <c r="K7082" s="3">
        <f>+Tabella2026[[#This Row],[POP_2024]]/SUM(Tabella2026[POP_2024])</f>
        <v>7.8040883379368412E-6</v>
      </c>
      <c r="L7082" s="3">
        <f>+Tabella2026[[#This Row],[INCIDENZA POPOLAZIONE]]*(PLAFOND/2)</f>
        <v>2297.5177536223528</v>
      </c>
      <c r="M7082" s="3">
        <f>+IFERROR(Tabella2026[[#This Row],[reddito_2024]]/Tabella2026[[#This Row],[POP_2024]],"")</f>
        <v>17954.926086956522</v>
      </c>
      <c r="N7082" s="3">
        <f>+IF(Tabella2026[[#This Row],[REDDITO COMPLESSIVO PROCAPITE]]&lt;media_aggr_reddito_pc,(media_aggr_reddito_pc-Tabella2026[[#This Row],[REDDITO COMPLESSIVO PROCAPITE]]),0)</f>
        <v>0</v>
      </c>
      <c r="O7082" s="3">
        <f>+Tabella2026[[#This Row],[DIFFERENZA REDDITO INFERIORE ALLA MEDIA DALLA MEDIA]]*Tabella2026[[#This Row],[POP_2024]]</f>
        <v>0</v>
      </c>
      <c r="P7082" s="3">
        <f>+Tabella2026[[#This Row],[POPOLAZIONE PER DIFFERENZA ]]/SUM(Tabella2026[[POPOLAZIONE PER DIFFERENZA ]])</f>
        <v>0</v>
      </c>
      <c r="Q7082" s="3">
        <f>+Tabella2026[[#This Row],[INCIDENZA POPOLAZIONE PER DIFFERENZA]]*(PLAFOND-SUM(Tabella2026[CONTRIBUTO SULLA BASE DELLA POPOLAZIONE]))</f>
        <v>0</v>
      </c>
      <c r="R7082" s="3">
        <f>+Tabella2026[[#This Row],[CONTRIBUTO SULLA BASE DELLA POPOLAZIONE]]+Tabella2026[[#This Row],[CONTRIBUTO SULLA BASE DEL REDDITO]]</f>
        <v>2297.5177536223528</v>
      </c>
      <c r="S7082" s="3">
        <f>+Tabella2026[[#This Row],[CONTRIBUTO TOTALE]]/(PLAFOND/N_TESSERE)</f>
        <v>4.5950355072447051</v>
      </c>
      <c r="T7082" s="3">
        <f>+MAX(CEILING(Tabella2026[[#This Row],[preDEF1]],1),1)</f>
        <v>5</v>
      </c>
      <c r="U7082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82" s="21">
        <f>+Tabella2026[[#This Row],[DEF - n. card]]*(PLAFOND/N_TESSERE)</f>
        <v>2500</v>
      </c>
      <c r="W7082" s="18"/>
    </row>
    <row r="7083" spans="2:23" x14ac:dyDescent="0.25">
      <c r="B7083" s="1" t="s">
        <v>14175</v>
      </c>
      <c r="C7083" s="2">
        <v>83022</v>
      </c>
      <c r="D7083" s="1" t="s">
        <v>14176</v>
      </c>
      <c r="E7083" s="1" t="s">
        <v>21</v>
      </c>
      <c r="F7083" s="1" t="s">
        <v>42</v>
      </c>
      <c r="G7083" s="1" t="s">
        <v>11807</v>
      </c>
      <c r="H7083" s="1" t="s">
        <v>15836</v>
      </c>
      <c r="I7083" s="5">
        <v>459</v>
      </c>
      <c r="J7083" s="5">
        <v>5798062</v>
      </c>
      <c r="K7083" s="3">
        <f>+Tabella2026[[#This Row],[POP_2024]]/SUM(Tabella2026[POP_2024])</f>
        <v>7.7871229285065432E-6</v>
      </c>
      <c r="L7083" s="3">
        <f>+Tabella2026[[#This Row],[INCIDENZA POPOLAZIONE]]*(PLAFOND/2)</f>
        <v>2292.5231498101298</v>
      </c>
      <c r="M7083" s="3">
        <f>+IFERROR(Tabella2026[[#This Row],[reddito_2024]]/Tabella2026[[#This Row],[POP_2024]],"")</f>
        <v>12631.943355119825</v>
      </c>
      <c r="N7083" s="3">
        <f>+IF(Tabella2026[[#This Row],[REDDITO COMPLESSIVO PROCAPITE]]&lt;media_aggr_reddito_pc,(media_aggr_reddito_pc-Tabella2026[[#This Row],[REDDITO COMPLESSIVO PROCAPITE]]),0)</f>
        <v>5193.1227074889157</v>
      </c>
      <c r="O7083" s="3">
        <f>+Tabella2026[[#This Row],[DIFFERENZA REDDITO INFERIORE ALLA MEDIA DALLA MEDIA]]*Tabella2026[[#This Row],[POP_2024]]</f>
        <v>2383643.3227374125</v>
      </c>
      <c r="P7083" s="3">
        <f>+Tabella2026[[#This Row],[POPOLAZIONE PER DIFFERENZA ]]/SUM(Tabella2026[[POPOLAZIONE PER DIFFERENZA ]])</f>
        <v>2.1147257014382385E-5</v>
      </c>
      <c r="Q7083" s="3">
        <f>+Tabella2026[[#This Row],[INCIDENZA POPOLAZIONE PER DIFFERENZA]]*(PLAFOND-SUM(Tabella2026[CONTRIBUTO SULLA BASE DELLA POPOLAZIONE]))</f>
        <v>6225.7366045914387</v>
      </c>
      <c r="R7083" s="3">
        <f>+Tabella2026[[#This Row],[CONTRIBUTO SULLA BASE DELLA POPOLAZIONE]]+Tabella2026[[#This Row],[CONTRIBUTO SULLA BASE DEL REDDITO]]</f>
        <v>8518.259754401568</v>
      </c>
      <c r="S7083" s="3">
        <f>+Tabella2026[[#This Row],[CONTRIBUTO TOTALE]]/(PLAFOND/N_TESSERE)</f>
        <v>17.036519508803135</v>
      </c>
      <c r="T7083" s="3">
        <f>+MAX(CEILING(Tabella2026[[#This Row],[preDEF1]],1),1)</f>
        <v>18</v>
      </c>
      <c r="U7083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7083" s="21">
        <f>+Tabella2026[[#This Row],[DEF - n. card]]*(PLAFOND/N_TESSERE)</f>
        <v>9000</v>
      </c>
      <c r="W7083" s="18"/>
    </row>
    <row r="7084" spans="2:23" x14ac:dyDescent="0.25">
      <c r="B7084" s="1" t="s">
        <v>14293</v>
      </c>
      <c r="C7084" s="2">
        <v>98038</v>
      </c>
      <c r="D7084" s="1" t="s">
        <v>14294</v>
      </c>
      <c r="E7084" s="1" t="s">
        <v>12</v>
      </c>
      <c r="F7084" s="1" t="s">
        <v>389</v>
      </c>
      <c r="G7084" s="1" t="s">
        <v>11807</v>
      </c>
      <c r="H7084" s="1" t="s">
        <v>15835</v>
      </c>
      <c r="I7084" s="5">
        <v>459</v>
      </c>
      <c r="J7084" s="5">
        <v>7986502</v>
      </c>
      <c r="K7084" s="3">
        <f>+Tabella2026[[#This Row],[POP_2024]]/SUM(Tabella2026[POP_2024])</f>
        <v>7.7871229285065432E-6</v>
      </c>
      <c r="L7084" s="3">
        <f>+Tabella2026[[#This Row],[INCIDENZA POPOLAZIONE]]*(PLAFOND/2)</f>
        <v>2292.5231498101298</v>
      </c>
      <c r="M7084" s="3">
        <f>+IFERROR(Tabella2026[[#This Row],[reddito_2024]]/Tabella2026[[#This Row],[POP_2024]],"")</f>
        <v>17399.786492374729</v>
      </c>
      <c r="N7084" s="3">
        <f>+IF(Tabella2026[[#This Row],[REDDITO COMPLESSIVO PROCAPITE]]&lt;media_aggr_reddito_pc,(media_aggr_reddito_pc-Tabella2026[[#This Row],[REDDITO COMPLESSIVO PROCAPITE]]),0)</f>
        <v>425.27957023401177</v>
      </c>
      <c r="O7084" s="3">
        <f>+Tabella2026[[#This Row],[DIFFERENZA REDDITO INFERIORE ALLA MEDIA DALLA MEDIA]]*Tabella2026[[#This Row],[POP_2024]]</f>
        <v>195203.32273741139</v>
      </c>
      <c r="P7084" s="3">
        <f>+Tabella2026[[#This Row],[POPOLAZIONE PER DIFFERENZA ]]/SUM(Tabella2026[[POPOLAZIONE PER DIFFERENZA ]])</f>
        <v>1.7318089483492003E-6</v>
      </c>
      <c r="Q7084" s="3">
        <f>+Tabella2026[[#This Row],[INCIDENZA POPOLAZIONE PER DIFFERENZA]]*(PLAFOND-SUM(Tabella2026[CONTRIBUTO SULLA BASE DELLA POPOLAZIONE]))</f>
        <v>509.84325553729536</v>
      </c>
      <c r="R7084" s="3">
        <f>+Tabella2026[[#This Row],[CONTRIBUTO SULLA BASE DELLA POPOLAZIONE]]+Tabella2026[[#This Row],[CONTRIBUTO SULLA BASE DEL REDDITO]]</f>
        <v>2802.3664053474249</v>
      </c>
      <c r="S7084" s="3">
        <f>+Tabella2026[[#This Row],[CONTRIBUTO TOTALE]]/(PLAFOND/N_TESSERE)</f>
        <v>5.6047328106948502</v>
      </c>
      <c r="T7084" s="3">
        <f>+MAX(CEILING(Tabella2026[[#This Row],[preDEF1]],1),1)</f>
        <v>6</v>
      </c>
      <c r="U708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084" s="21">
        <f>+Tabella2026[[#This Row],[DEF - n. card]]*(PLAFOND/N_TESSERE)</f>
        <v>3000</v>
      </c>
      <c r="W7084" s="18"/>
    </row>
    <row r="7085" spans="2:23" x14ac:dyDescent="0.25">
      <c r="B7085" s="1" t="s">
        <v>14217</v>
      </c>
      <c r="C7085" s="2">
        <v>19114</v>
      </c>
      <c r="D7085" s="1" t="s">
        <v>14218</v>
      </c>
      <c r="E7085" s="1" t="s">
        <v>12</v>
      </c>
      <c r="F7085" s="1" t="s">
        <v>193</v>
      </c>
      <c r="G7085" s="1" t="s">
        <v>11807</v>
      </c>
      <c r="H7085" s="1" t="s">
        <v>15835</v>
      </c>
      <c r="I7085" s="5">
        <v>459</v>
      </c>
      <c r="J7085" s="5">
        <v>7914005</v>
      </c>
      <c r="K7085" s="3">
        <f>+Tabella2026[[#This Row],[POP_2024]]/SUM(Tabella2026[POP_2024])</f>
        <v>7.7871229285065432E-6</v>
      </c>
      <c r="L7085" s="3">
        <f>+Tabella2026[[#This Row],[INCIDENZA POPOLAZIONE]]*(PLAFOND/2)</f>
        <v>2292.5231498101298</v>
      </c>
      <c r="M7085" s="3">
        <f>+IFERROR(Tabella2026[[#This Row],[reddito_2024]]/Tabella2026[[#This Row],[POP_2024]],"")</f>
        <v>17241.840958605666</v>
      </c>
      <c r="N7085" s="3">
        <f>+IF(Tabella2026[[#This Row],[REDDITO COMPLESSIVO PROCAPITE]]&lt;media_aggr_reddito_pc,(media_aggr_reddito_pc-Tabella2026[[#This Row],[REDDITO COMPLESSIVO PROCAPITE]]),0)</f>
        <v>583.2251040030751</v>
      </c>
      <c r="O7085" s="3">
        <f>+Tabella2026[[#This Row],[DIFFERENZA REDDITO INFERIORE ALLA MEDIA DALLA MEDIA]]*Tabella2026[[#This Row],[POP_2024]]</f>
        <v>267700.32273741148</v>
      </c>
      <c r="P7085" s="3">
        <f>+Tabella2026[[#This Row],[POPOLAZIONE PER DIFFERENZA ]]/SUM(Tabella2026[[POPOLAZIONE PER DIFFERENZA ]])</f>
        <v>2.3749893592552379E-6</v>
      </c>
      <c r="Q7085" s="3">
        <f>+Tabella2026[[#This Row],[INCIDENZA POPOLAZIONE PER DIFFERENZA]]*(PLAFOND-SUM(Tabella2026[CONTRIBUTO SULLA BASE DELLA POPOLAZIONE]))</f>
        <v>699.19508612272546</v>
      </c>
      <c r="R7085" s="3">
        <f>+Tabella2026[[#This Row],[CONTRIBUTO SULLA BASE DELLA POPOLAZIONE]]+Tabella2026[[#This Row],[CONTRIBUTO SULLA BASE DEL REDDITO]]</f>
        <v>2991.7182359328554</v>
      </c>
      <c r="S7085" s="3">
        <f>+Tabella2026[[#This Row],[CONTRIBUTO TOTALE]]/(PLAFOND/N_TESSERE)</f>
        <v>5.9834364718657103</v>
      </c>
      <c r="T7085" s="3">
        <f>+MAX(CEILING(Tabella2026[[#This Row],[preDEF1]],1),1)</f>
        <v>6</v>
      </c>
      <c r="U7085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085" s="21">
        <f>+Tabella2026[[#This Row],[DEF - n. card]]*(PLAFOND/N_TESSERE)</f>
        <v>3000</v>
      </c>
      <c r="W7085" s="18"/>
    </row>
    <row r="7086" spans="2:23" x14ac:dyDescent="0.25">
      <c r="B7086" s="1" t="s">
        <v>13997</v>
      </c>
      <c r="C7086" s="2">
        <v>94029</v>
      </c>
      <c r="D7086" s="1" t="s">
        <v>13998</v>
      </c>
      <c r="E7086" s="1" t="s">
        <v>345</v>
      </c>
      <c r="F7086" s="1" t="s">
        <v>1000</v>
      </c>
      <c r="G7086" s="1" t="s">
        <v>11807</v>
      </c>
      <c r="H7086" s="1" t="s">
        <v>15836</v>
      </c>
      <c r="I7086" s="5">
        <v>458</v>
      </c>
      <c r="J7086" s="5">
        <v>5640916</v>
      </c>
      <c r="K7086" s="3">
        <f>+Tabella2026[[#This Row],[POP_2024]]/SUM(Tabella2026[POP_2024])</f>
        <v>7.7701575190762452E-6</v>
      </c>
      <c r="L7086" s="3">
        <f>+Tabella2026[[#This Row],[INCIDENZA POPOLAZIONE]]*(PLAFOND/2)</f>
        <v>2287.5285459979073</v>
      </c>
      <c r="M7086" s="3">
        <f>+IFERROR(Tabella2026[[#This Row],[reddito_2024]]/Tabella2026[[#This Row],[POP_2024]],"")</f>
        <v>12316.410480349345</v>
      </c>
      <c r="N7086" s="3">
        <f>+IF(Tabella2026[[#This Row],[REDDITO COMPLESSIVO PROCAPITE]]&lt;media_aggr_reddito_pc,(media_aggr_reddito_pc-Tabella2026[[#This Row],[REDDITO COMPLESSIVO PROCAPITE]]),0)</f>
        <v>5508.6555822593964</v>
      </c>
      <c r="O7086" s="3">
        <f>+Tabella2026[[#This Row],[DIFFERENZA REDDITO INFERIORE ALLA MEDIA DALLA MEDIA]]*Tabella2026[[#This Row],[POP_2024]]</f>
        <v>2522964.2566748033</v>
      </c>
      <c r="P7086" s="3">
        <f>+Tabella2026[[#This Row],[POPOLAZIONE PER DIFFERENZA ]]/SUM(Tabella2026[[POPOLAZIONE PER DIFFERENZA ]])</f>
        <v>2.2383287409263055E-5</v>
      </c>
      <c r="Q7086" s="3">
        <f>+Tabella2026[[#This Row],[INCIDENZA POPOLAZIONE PER DIFFERENZA]]*(PLAFOND-SUM(Tabella2026[CONTRIBUTO SULLA BASE DELLA POPOLAZIONE]))</f>
        <v>6589.6230258215128</v>
      </c>
      <c r="R7086" s="3">
        <f>+Tabella2026[[#This Row],[CONTRIBUTO SULLA BASE DELLA POPOLAZIONE]]+Tabella2026[[#This Row],[CONTRIBUTO SULLA BASE DEL REDDITO]]</f>
        <v>8877.1515718194205</v>
      </c>
      <c r="S7086" s="3">
        <f>+Tabella2026[[#This Row],[CONTRIBUTO TOTALE]]/(PLAFOND/N_TESSERE)</f>
        <v>17.75430314363884</v>
      </c>
      <c r="T7086" s="3">
        <f>+MAX(CEILING(Tabella2026[[#This Row],[preDEF1]],1),1)</f>
        <v>18</v>
      </c>
      <c r="U7086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7086" s="21">
        <f>+Tabella2026[[#This Row],[DEF - n. card]]*(PLAFOND/N_TESSERE)</f>
        <v>9000</v>
      </c>
      <c r="W7086" s="18"/>
    </row>
    <row r="7087" spans="2:23" x14ac:dyDescent="0.25">
      <c r="B7087" s="1" t="s">
        <v>14069</v>
      </c>
      <c r="C7087" s="2">
        <v>16145</v>
      </c>
      <c r="D7087" s="1" t="s">
        <v>14070</v>
      </c>
      <c r="E7087" s="1" t="s">
        <v>12</v>
      </c>
      <c r="F7087" s="1" t="s">
        <v>93</v>
      </c>
      <c r="G7087" s="1" t="s">
        <v>11807</v>
      </c>
      <c r="H7087" s="1" t="s">
        <v>15835</v>
      </c>
      <c r="I7087" s="5">
        <v>458</v>
      </c>
      <c r="J7087" s="5">
        <v>7408939</v>
      </c>
      <c r="K7087" s="3">
        <f>+Tabella2026[[#This Row],[POP_2024]]/SUM(Tabella2026[POP_2024])</f>
        <v>7.7701575190762452E-6</v>
      </c>
      <c r="L7087" s="3">
        <f>+Tabella2026[[#This Row],[INCIDENZA POPOLAZIONE]]*(PLAFOND/2)</f>
        <v>2287.5285459979073</v>
      </c>
      <c r="M7087" s="3">
        <f>+IFERROR(Tabella2026[[#This Row],[reddito_2024]]/Tabella2026[[#This Row],[POP_2024]],"")</f>
        <v>16176.722707423582</v>
      </c>
      <c r="N7087" s="3">
        <f>+IF(Tabella2026[[#This Row],[REDDITO COMPLESSIVO PROCAPITE]]&lt;media_aggr_reddito_pc,(media_aggr_reddito_pc-Tabella2026[[#This Row],[REDDITO COMPLESSIVO PROCAPITE]]),0)</f>
        <v>1648.3433551851595</v>
      </c>
      <c r="O7087" s="3">
        <f>+Tabella2026[[#This Row],[DIFFERENZA REDDITO INFERIORE ALLA MEDIA DALLA MEDIA]]*Tabella2026[[#This Row],[POP_2024]]</f>
        <v>754941.25667480298</v>
      </c>
      <c r="P7087" s="3">
        <f>+Tabella2026[[#This Row],[POPOLAZIONE PER DIFFERENZA ]]/SUM(Tabella2026[[POPOLAZIONE PER DIFFERENZA ]])</f>
        <v>6.697703735023788E-6</v>
      </c>
      <c r="Q7087" s="3">
        <f>+Tabella2026[[#This Row],[INCIDENZA POPOLAZIONE PER DIFFERENZA]]*(PLAFOND-SUM(Tabella2026[CONTRIBUTO SULLA BASE DELLA POPOLAZIONE]))</f>
        <v>1971.7989563132098</v>
      </c>
      <c r="R7087" s="3">
        <f>+Tabella2026[[#This Row],[CONTRIBUTO SULLA BASE DELLA POPOLAZIONE]]+Tabella2026[[#This Row],[CONTRIBUTO SULLA BASE DEL REDDITO]]</f>
        <v>4259.3275023111173</v>
      </c>
      <c r="S7087" s="3">
        <f>+Tabella2026[[#This Row],[CONTRIBUTO TOTALE]]/(PLAFOND/N_TESSERE)</f>
        <v>8.518655004622234</v>
      </c>
      <c r="T7087" s="3">
        <f>+MAX(CEILING(Tabella2026[[#This Row],[preDEF1]],1),1)</f>
        <v>9</v>
      </c>
      <c r="U7087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087" s="21">
        <f>+Tabella2026[[#This Row],[DEF - n. card]]*(PLAFOND/N_TESSERE)</f>
        <v>4500</v>
      </c>
      <c r="W7087" s="18"/>
    </row>
    <row r="7088" spans="2:23" x14ac:dyDescent="0.25">
      <c r="B7088" s="1" t="s">
        <v>14243</v>
      </c>
      <c r="C7088" s="2">
        <v>13123</v>
      </c>
      <c r="D7088" s="1" t="s">
        <v>14244</v>
      </c>
      <c r="E7088" s="1" t="s">
        <v>12</v>
      </c>
      <c r="F7088" s="1" t="s">
        <v>152</v>
      </c>
      <c r="G7088" s="1" t="s">
        <v>11807</v>
      </c>
      <c r="H7088" s="1" t="s">
        <v>15835</v>
      </c>
      <c r="I7088" s="5">
        <v>457</v>
      </c>
      <c r="J7088" s="5">
        <v>7199836</v>
      </c>
      <c r="K7088" s="3">
        <f>+Tabella2026[[#This Row],[POP_2024]]/SUM(Tabella2026[POP_2024])</f>
        <v>7.7531921096459488E-6</v>
      </c>
      <c r="L7088" s="3">
        <f>+Tabella2026[[#This Row],[INCIDENZA POPOLAZIONE]]*(PLAFOND/2)</f>
        <v>2282.5339421856852</v>
      </c>
      <c r="M7088" s="3">
        <f>+IFERROR(Tabella2026[[#This Row],[reddito_2024]]/Tabella2026[[#This Row],[POP_2024]],"")</f>
        <v>15754.56455142232</v>
      </c>
      <c r="N7088" s="3">
        <f>+IF(Tabella2026[[#This Row],[REDDITO COMPLESSIVO PROCAPITE]]&lt;media_aggr_reddito_pc,(media_aggr_reddito_pc-Tabella2026[[#This Row],[REDDITO COMPLESSIVO PROCAPITE]]),0)</f>
        <v>2070.5015111864213</v>
      </c>
      <c r="O7088" s="3">
        <f>+Tabella2026[[#This Row],[DIFFERENZA REDDITO INFERIORE ALLA MEDIA DALLA MEDIA]]*Tabella2026[[#This Row],[POP_2024]]</f>
        <v>946219.19061219459</v>
      </c>
      <c r="P7088" s="3">
        <f>+Tabella2026[[#This Row],[POPOLAZIONE PER DIFFERENZA ]]/SUM(Tabella2026[[POPOLAZIONE PER DIFFERENZA ]])</f>
        <v>8.3946873363743175E-6</v>
      </c>
      <c r="Q7088" s="3">
        <f>+Tabella2026[[#This Row],[INCIDENZA POPOLAZIONE PER DIFFERENZA]]*(PLAFOND-SUM(Tabella2026[CONTRIBUTO SULLA BASE DELLA POPOLAZIONE]))</f>
        <v>2471.3896558131069</v>
      </c>
      <c r="R7088" s="3">
        <f>+Tabella2026[[#This Row],[CONTRIBUTO SULLA BASE DELLA POPOLAZIONE]]+Tabella2026[[#This Row],[CONTRIBUTO SULLA BASE DEL REDDITO]]</f>
        <v>4753.9235979987916</v>
      </c>
      <c r="S7088" s="3">
        <f>+Tabella2026[[#This Row],[CONTRIBUTO TOTALE]]/(PLAFOND/N_TESSERE)</f>
        <v>9.5078471959975825</v>
      </c>
      <c r="T7088" s="3">
        <f>+MAX(CEILING(Tabella2026[[#This Row],[preDEF1]],1),1)</f>
        <v>10</v>
      </c>
      <c r="U7088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088" s="21">
        <f>+Tabella2026[[#This Row],[DEF - n. card]]*(PLAFOND/N_TESSERE)</f>
        <v>5000</v>
      </c>
      <c r="W7088" s="18"/>
    </row>
    <row r="7089" spans="2:23" x14ac:dyDescent="0.25">
      <c r="B7089" s="1" t="s">
        <v>14153</v>
      </c>
      <c r="C7089" s="2">
        <v>1264</v>
      </c>
      <c r="D7089" s="1" t="s">
        <v>14154</v>
      </c>
      <c r="E7089" s="1" t="s">
        <v>18</v>
      </c>
      <c r="F7089" s="1" t="s">
        <v>17</v>
      </c>
      <c r="G7089" s="1" t="s">
        <v>11807</v>
      </c>
      <c r="H7089" s="1" t="s">
        <v>15835</v>
      </c>
      <c r="I7089" s="5">
        <v>457</v>
      </c>
      <c r="J7089" s="5">
        <v>7995125</v>
      </c>
      <c r="K7089" s="3">
        <f>+Tabella2026[[#This Row],[POP_2024]]/SUM(Tabella2026[POP_2024])</f>
        <v>7.7531921096459488E-6</v>
      </c>
      <c r="L7089" s="3">
        <f>+Tabella2026[[#This Row],[INCIDENZA POPOLAZIONE]]*(PLAFOND/2)</f>
        <v>2282.5339421856852</v>
      </c>
      <c r="M7089" s="3">
        <f>+IFERROR(Tabella2026[[#This Row],[reddito_2024]]/Tabella2026[[#This Row],[POP_2024]],"")</f>
        <v>17494.80306345733</v>
      </c>
      <c r="N7089" s="3">
        <f>+IF(Tabella2026[[#This Row],[REDDITO COMPLESSIVO PROCAPITE]]&lt;media_aggr_reddito_pc,(media_aggr_reddito_pc-Tabella2026[[#This Row],[REDDITO COMPLESSIVO PROCAPITE]]),0)</f>
        <v>330.26299915141135</v>
      </c>
      <c r="O7089" s="3">
        <f>+Tabella2026[[#This Row],[DIFFERENZA REDDITO INFERIORE ALLA MEDIA DALLA MEDIA]]*Tabella2026[[#This Row],[POP_2024]]</f>
        <v>150930.190612195</v>
      </c>
      <c r="P7089" s="3">
        <f>+Tabella2026[[#This Row],[POPOLAZIONE PER DIFFERENZA ]]/SUM(Tabella2026[[POPOLAZIONE PER DIFFERENZA ]])</f>
        <v>1.339025642662152E-6</v>
      </c>
      <c r="Q7089" s="3">
        <f>+Tabella2026[[#This Row],[INCIDENZA POPOLAZIONE PER DIFFERENZA]]*(PLAFOND-SUM(Tabella2026[CONTRIBUTO SULLA BASE DELLA POPOLAZIONE]))</f>
        <v>394.20814493050716</v>
      </c>
      <c r="R7089" s="3">
        <f>+Tabella2026[[#This Row],[CONTRIBUTO SULLA BASE DELLA POPOLAZIONE]]+Tabella2026[[#This Row],[CONTRIBUTO SULLA BASE DEL REDDITO]]</f>
        <v>2676.7420871161921</v>
      </c>
      <c r="S7089" s="3">
        <f>+Tabella2026[[#This Row],[CONTRIBUTO TOTALE]]/(PLAFOND/N_TESSERE)</f>
        <v>5.353484174232384</v>
      </c>
      <c r="T7089" s="3">
        <f>+MAX(CEILING(Tabella2026[[#This Row],[preDEF1]],1),1)</f>
        <v>6</v>
      </c>
      <c r="U7089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089" s="21">
        <f>+Tabella2026[[#This Row],[DEF - n. card]]*(PLAFOND/N_TESSERE)</f>
        <v>3000</v>
      </c>
      <c r="W7089" s="18"/>
    </row>
    <row r="7090" spans="2:23" x14ac:dyDescent="0.25">
      <c r="B7090" s="1" t="s">
        <v>14199</v>
      </c>
      <c r="C7090" s="2">
        <v>80002</v>
      </c>
      <c r="D7090" s="1" t="s">
        <v>14200</v>
      </c>
      <c r="E7090" s="1" t="s">
        <v>61</v>
      </c>
      <c r="F7090" s="1" t="s">
        <v>62</v>
      </c>
      <c r="G7090" s="1" t="s">
        <v>11807</v>
      </c>
      <c r="H7090" s="1" t="s">
        <v>15836</v>
      </c>
      <c r="I7090" s="5">
        <v>456</v>
      </c>
      <c r="J7090" s="5">
        <v>2841749</v>
      </c>
      <c r="K7090" s="3">
        <f>+Tabella2026[[#This Row],[POP_2024]]/SUM(Tabella2026[POP_2024])</f>
        <v>7.7362267002156508E-6</v>
      </c>
      <c r="L7090" s="3">
        <f>+Tabella2026[[#This Row],[INCIDENZA POPOLAZIONE]]*(PLAFOND/2)</f>
        <v>2277.5393383734622</v>
      </c>
      <c r="M7090" s="3">
        <f>+IFERROR(Tabella2026[[#This Row],[reddito_2024]]/Tabella2026[[#This Row],[POP_2024]],"")</f>
        <v>6231.9057017543855</v>
      </c>
      <c r="N7090" s="3">
        <f>+IF(Tabella2026[[#This Row],[REDDITO COMPLESSIVO PROCAPITE]]&lt;media_aggr_reddito_pc,(media_aggr_reddito_pc-Tabella2026[[#This Row],[REDDITO COMPLESSIVO PROCAPITE]]),0)</f>
        <v>11593.160360854356</v>
      </c>
      <c r="O7090" s="3">
        <f>+Tabella2026[[#This Row],[DIFFERENZA REDDITO INFERIORE ALLA MEDIA DALLA MEDIA]]*Tabella2026[[#This Row],[POP_2024]]</f>
        <v>5286481.1245495863</v>
      </c>
      <c r="P7090" s="3">
        <f>+Tabella2026[[#This Row],[POPOLAZIONE PER DIFFERENZA ]]/SUM(Tabella2026[[POPOLAZIONE PER DIFFERENZA ]])</f>
        <v>4.6900714539012792E-5</v>
      </c>
      <c r="Q7090" s="3">
        <f>+Tabella2026[[#This Row],[INCIDENZA POPOLAZIONE PER DIFFERENZA]]*(PLAFOND-SUM(Tabella2026[CONTRIBUTO SULLA BASE DELLA POPOLAZIONE]))</f>
        <v>13807.535184749517</v>
      </c>
      <c r="R7090" s="3">
        <f>+Tabella2026[[#This Row],[CONTRIBUTO SULLA BASE DELLA POPOLAZIONE]]+Tabella2026[[#This Row],[CONTRIBUTO SULLA BASE DEL REDDITO]]</f>
        <v>16085.074523122979</v>
      </c>
      <c r="S7090" s="3">
        <f>+Tabella2026[[#This Row],[CONTRIBUTO TOTALE]]/(PLAFOND/N_TESSERE)</f>
        <v>32.17014904624596</v>
      </c>
      <c r="T7090" s="3">
        <f>+MAX(CEILING(Tabella2026[[#This Row],[preDEF1]],1),1)</f>
        <v>33</v>
      </c>
      <c r="U7090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7090" s="21">
        <f>+Tabella2026[[#This Row],[DEF - n. card]]*(PLAFOND/N_TESSERE)</f>
        <v>16500</v>
      </c>
      <c r="W7090" s="18"/>
    </row>
    <row r="7091" spans="2:23" x14ac:dyDescent="0.25">
      <c r="B7091" s="1" t="s">
        <v>14057</v>
      </c>
      <c r="C7091" s="2">
        <v>70035</v>
      </c>
      <c r="D7091" s="1" t="s">
        <v>14058</v>
      </c>
      <c r="E7091" s="1" t="s">
        <v>345</v>
      </c>
      <c r="F7091" s="1" t="s">
        <v>344</v>
      </c>
      <c r="G7091" s="1" t="s">
        <v>11807</v>
      </c>
      <c r="H7091" s="1" t="s">
        <v>15836</v>
      </c>
      <c r="I7091" s="5">
        <v>456</v>
      </c>
      <c r="J7091" s="5">
        <v>4893623</v>
      </c>
      <c r="K7091" s="3">
        <f>+Tabella2026[[#This Row],[POP_2024]]/SUM(Tabella2026[POP_2024])</f>
        <v>7.7362267002156508E-6</v>
      </c>
      <c r="L7091" s="3">
        <f>+Tabella2026[[#This Row],[INCIDENZA POPOLAZIONE]]*(PLAFOND/2)</f>
        <v>2277.5393383734622</v>
      </c>
      <c r="M7091" s="3">
        <f>+IFERROR(Tabella2026[[#This Row],[reddito_2024]]/Tabella2026[[#This Row],[POP_2024]],"")</f>
        <v>10731.629385964912</v>
      </c>
      <c r="N7091" s="3">
        <f>+IF(Tabella2026[[#This Row],[REDDITO COMPLESSIVO PROCAPITE]]&lt;media_aggr_reddito_pc,(media_aggr_reddito_pc-Tabella2026[[#This Row],[REDDITO COMPLESSIVO PROCAPITE]]),0)</f>
        <v>7093.4366766438288</v>
      </c>
      <c r="O7091" s="3">
        <f>+Tabella2026[[#This Row],[DIFFERENZA REDDITO INFERIORE ALLA MEDIA DALLA MEDIA]]*Tabella2026[[#This Row],[POP_2024]]</f>
        <v>3234607.1245495859</v>
      </c>
      <c r="P7091" s="3">
        <f>+Tabella2026[[#This Row],[POPOLAZIONE PER DIFFERENZA ]]/SUM(Tabella2026[[POPOLAZIONE PER DIFFERENZA ]])</f>
        <v>2.8696855586953896E-5</v>
      </c>
      <c r="Q7091" s="3">
        <f>+Tabella2026[[#This Row],[INCIDENZA POPOLAZIONE PER DIFFERENZA]]*(PLAFOND-SUM(Tabella2026[CONTRIBUTO SULLA BASE DELLA POPOLAZIONE]))</f>
        <v>8448.3327621575718</v>
      </c>
      <c r="R7091" s="3">
        <f>+Tabella2026[[#This Row],[CONTRIBUTO SULLA BASE DELLA POPOLAZIONE]]+Tabella2026[[#This Row],[CONTRIBUTO SULLA BASE DEL REDDITO]]</f>
        <v>10725.872100531034</v>
      </c>
      <c r="S7091" s="3">
        <f>+Tabella2026[[#This Row],[CONTRIBUTO TOTALE]]/(PLAFOND/N_TESSERE)</f>
        <v>21.45174420106207</v>
      </c>
      <c r="T7091" s="3">
        <f>+MAX(CEILING(Tabella2026[[#This Row],[preDEF1]],1),1)</f>
        <v>22</v>
      </c>
      <c r="U7091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7091" s="21">
        <f>+Tabella2026[[#This Row],[DEF - n. card]]*(PLAFOND/N_TESSERE)</f>
        <v>11000</v>
      </c>
      <c r="W7091" s="18"/>
    </row>
    <row r="7092" spans="2:23" x14ac:dyDescent="0.25">
      <c r="B7092" s="1" t="s">
        <v>14237</v>
      </c>
      <c r="C7092" s="2">
        <v>1207</v>
      </c>
      <c r="D7092" s="1" t="s">
        <v>14238</v>
      </c>
      <c r="E7092" s="1" t="s">
        <v>18</v>
      </c>
      <c r="F7092" s="1" t="s">
        <v>17</v>
      </c>
      <c r="G7092" s="1" t="s">
        <v>11807</v>
      </c>
      <c r="H7092" s="1" t="s">
        <v>15835</v>
      </c>
      <c r="I7092" s="5">
        <v>456</v>
      </c>
      <c r="J7092" s="5">
        <v>8634799</v>
      </c>
      <c r="K7092" s="3">
        <f>+Tabella2026[[#This Row],[POP_2024]]/SUM(Tabella2026[POP_2024])</f>
        <v>7.7362267002156508E-6</v>
      </c>
      <c r="L7092" s="3">
        <f>+Tabella2026[[#This Row],[INCIDENZA POPOLAZIONE]]*(PLAFOND/2)</f>
        <v>2277.5393383734622</v>
      </c>
      <c r="M7092" s="3">
        <f>+IFERROR(Tabella2026[[#This Row],[reddito_2024]]/Tabella2026[[#This Row],[POP_2024]],"")</f>
        <v>18935.962719298244</v>
      </c>
      <c r="N7092" s="3">
        <f>+IF(Tabella2026[[#This Row],[REDDITO COMPLESSIVO PROCAPITE]]&lt;media_aggr_reddito_pc,(media_aggr_reddito_pc-Tabella2026[[#This Row],[REDDITO COMPLESSIVO PROCAPITE]]),0)</f>
        <v>0</v>
      </c>
      <c r="O7092" s="3">
        <f>+Tabella2026[[#This Row],[DIFFERENZA REDDITO INFERIORE ALLA MEDIA DALLA MEDIA]]*Tabella2026[[#This Row],[POP_2024]]</f>
        <v>0</v>
      </c>
      <c r="P7092" s="3">
        <f>+Tabella2026[[#This Row],[POPOLAZIONE PER DIFFERENZA ]]/SUM(Tabella2026[[POPOLAZIONE PER DIFFERENZA ]])</f>
        <v>0</v>
      </c>
      <c r="Q7092" s="3">
        <f>+Tabella2026[[#This Row],[INCIDENZA POPOLAZIONE PER DIFFERENZA]]*(PLAFOND-SUM(Tabella2026[CONTRIBUTO SULLA BASE DELLA POPOLAZIONE]))</f>
        <v>0</v>
      </c>
      <c r="R7092" s="3">
        <f>+Tabella2026[[#This Row],[CONTRIBUTO SULLA BASE DELLA POPOLAZIONE]]+Tabella2026[[#This Row],[CONTRIBUTO SULLA BASE DEL REDDITO]]</f>
        <v>2277.5393383734622</v>
      </c>
      <c r="S7092" s="3">
        <f>+Tabella2026[[#This Row],[CONTRIBUTO TOTALE]]/(PLAFOND/N_TESSERE)</f>
        <v>4.5550786767469242</v>
      </c>
      <c r="T7092" s="3">
        <f>+MAX(CEILING(Tabella2026[[#This Row],[preDEF1]],1),1)</f>
        <v>5</v>
      </c>
      <c r="U7092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92" s="21">
        <f>+Tabella2026[[#This Row],[DEF - n. card]]*(PLAFOND/N_TESSERE)</f>
        <v>2500</v>
      </c>
      <c r="W7092" s="18"/>
    </row>
    <row r="7093" spans="2:23" x14ac:dyDescent="0.25">
      <c r="B7093" s="1" t="s">
        <v>14225</v>
      </c>
      <c r="C7093" s="2">
        <v>3144</v>
      </c>
      <c r="D7093" s="1" t="s">
        <v>14226</v>
      </c>
      <c r="E7093" s="1" t="s">
        <v>18</v>
      </c>
      <c r="F7093" s="1" t="s">
        <v>114</v>
      </c>
      <c r="G7093" s="1" t="s">
        <v>11807</v>
      </c>
      <c r="H7093" s="1" t="s">
        <v>15835</v>
      </c>
      <c r="I7093" s="5">
        <v>456</v>
      </c>
      <c r="J7093" s="5">
        <v>9142837</v>
      </c>
      <c r="K7093" s="3">
        <f>+Tabella2026[[#This Row],[POP_2024]]/SUM(Tabella2026[POP_2024])</f>
        <v>7.7362267002156508E-6</v>
      </c>
      <c r="L7093" s="3">
        <f>+Tabella2026[[#This Row],[INCIDENZA POPOLAZIONE]]*(PLAFOND/2)</f>
        <v>2277.5393383734622</v>
      </c>
      <c r="M7093" s="3">
        <f>+IFERROR(Tabella2026[[#This Row],[reddito_2024]]/Tabella2026[[#This Row],[POP_2024]],"")</f>
        <v>20050.081140350878</v>
      </c>
      <c r="N7093" s="3">
        <f>+IF(Tabella2026[[#This Row],[REDDITO COMPLESSIVO PROCAPITE]]&lt;media_aggr_reddito_pc,(media_aggr_reddito_pc-Tabella2026[[#This Row],[REDDITO COMPLESSIVO PROCAPITE]]),0)</f>
        <v>0</v>
      </c>
      <c r="O7093" s="3">
        <f>+Tabella2026[[#This Row],[DIFFERENZA REDDITO INFERIORE ALLA MEDIA DALLA MEDIA]]*Tabella2026[[#This Row],[POP_2024]]</f>
        <v>0</v>
      </c>
      <c r="P7093" s="3">
        <f>+Tabella2026[[#This Row],[POPOLAZIONE PER DIFFERENZA ]]/SUM(Tabella2026[[POPOLAZIONE PER DIFFERENZA ]])</f>
        <v>0</v>
      </c>
      <c r="Q7093" s="3">
        <f>+Tabella2026[[#This Row],[INCIDENZA POPOLAZIONE PER DIFFERENZA]]*(PLAFOND-SUM(Tabella2026[CONTRIBUTO SULLA BASE DELLA POPOLAZIONE]))</f>
        <v>0</v>
      </c>
      <c r="R7093" s="3">
        <f>+Tabella2026[[#This Row],[CONTRIBUTO SULLA BASE DELLA POPOLAZIONE]]+Tabella2026[[#This Row],[CONTRIBUTO SULLA BASE DEL REDDITO]]</f>
        <v>2277.5393383734622</v>
      </c>
      <c r="S7093" s="3">
        <f>+Tabella2026[[#This Row],[CONTRIBUTO TOTALE]]/(PLAFOND/N_TESSERE)</f>
        <v>4.5550786767469242</v>
      </c>
      <c r="T7093" s="3">
        <f>+MAX(CEILING(Tabella2026[[#This Row],[preDEF1]],1),1)</f>
        <v>5</v>
      </c>
      <c r="U7093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93" s="21">
        <f>+Tabella2026[[#This Row],[DEF - n. card]]*(PLAFOND/N_TESSERE)</f>
        <v>2500</v>
      </c>
      <c r="W7093" s="18"/>
    </row>
    <row r="7094" spans="2:23" x14ac:dyDescent="0.25">
      <c r="B7094" s="1" t="s">
        <v>14123</v>
      </c>
      <c r="C7094" s="2">
        <v>103007</v>
      </c>
      <c r="D7094" s="1" t="s">
        <v>14124</v>
      </c>
      <c r="E7094" s="1" t="s">
        <v>18</v>
      </c>
      <c r="F7094" s="1" t="s">
        <v>648</v>
      </c>
      <c r="G7094" s="1" t="s">
        <v>11807</v>
      </c>
      <c r="H7094" s="1" t="s">
        <v>15835</v>
      </c>
      <c r="I7094" s="5">
        <v>455</v>
      </c>
      <c r="J7094" s="5">
        <v>6622114</v>
      </c>
      <c r="K7094" s="3">
        <f>+Tabella2026[[#This Row],[POP_2024]]/SUM(Tabella2026[POP_2024])</f>
        <v>7.7192612907853528E-6</v>
      </c>
      <c r="L7094" s="3">
        <f>+Tabella2026[[#This Row],[INCIDENZA POPOLAZIONE]]*(PLAFOND/2)</f>
        <v>2272.5447345612397</v>
      </c>
      <c r="M7094" s="3">
        <f>+IFERROR(Tabella2026[[#This Row],[reddito_2024]]/Tabella2026[[#This Row],[POP_2024]],"")</f>
        <v>14554.096703296704</v>
      </c>
      <c r="N7094" s="3">
        <f>+IF(Tabella2026[[#This Row],[REDDITO COMPLESSIVO PROCAPITE]]&lt;media_aggr_reddito_pc,(media_aggr_reddito_pc-Tabella2026[[#This Row],[REDDITO COMPLESSIVO PROCAPITE]]),0)</f>
        <v>3270.9693593120373</v>
      </c>
      <c r="O7094" s="3">
        <f>+Tabella2026[[#This Row],[DIFFERENZA REDDITO INFERIORE ALLA MEDIA DALLA MEDIA]]*Tabella2026[[#This Row],[POP_2024]]</f>
        <v>1488291.0584869769</v>
      </c>
      <c r="P7094" s="3">
        <f>+Tabella2026[[#This Row],[POPOLAZIONE PER DIFFERENZA ]]/SUM(Tabella2026[[POPOLAZIONE PER DIFFERENZA ]])</f>
        <v>1.3203851946224453E-5</v>
      </c>
      <c r="Q7094" s="3">
        <f>+Tabella2026[[#This Row],[INCIDENZA POPOLAZIONE PER DIFFERENZA]]*(PLAFOND-SUM(Tabella2026[CONTRIBUTO SULLA BASE DELLA POPOLAZIONE]))</f>
        <v>3887.204110079535</v>
      </c>
      <c r="R7094" s="3">
        <f>+Tabella2026[[#This Row],[CONTRIBUTO SULLA BASE DELLA POPOLAZIONE]]+Tabella2026[[#This Row],[CONTRIBUTO SULLA BASE DEL REDDITO]]</f>
        <v>6159.7488446407751</v>
      </c>
      <c r="S7094" s="3">
        <f>+Tabella2026[[#This Row],[CONTRIBUTO TOTALE]]/(PLAFOND/N_TESSERE)</f>
        <v>12.319497689281551</v>
      </c>
      <c r="T7094" s="3">
        <f>+MAX(CEILING(Tabella2026[[#This Row],[preDEF1]],1),1)</f>
        <v>13</v>
      </c>
      <c r="U7094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094" s="21">
        <f>+Tabella2026[[#This Row],[DEF - n. card]]*(PLAFOND/N_TESSERE)</f>
        <v>6500</v>
      </c>
      <c r="W7094" s="18"/>
    </row>
    <row r="7095" spans="2:23" x14ac:dyDescent="0.25">
      <c r="B7095" s="1" t="s">
        <v>14259</v>
      </c>
      <c r="C7095" s="2">
        <v>18031</v>
      </c>
      <c r="D7095" s="1" t="s">
        <v>14260</v>
      </c>
      <c r="E7095" s="1" t="s">
        <v>12</v>
      </c>
      <c r="F7095" s="1" t="s">
        <v>195</v>
      </c>
      <c r="G7095" s="1" t="s">
        <v>11807</v>
      </c>
      <c r="H7095" s="1" t="s">
        <v>15835</v>
      </c>
      <c r="I7095" s="5">
        <v>455</v>
      </c>
      <c r="J7095" s="5">
        <v>7162352</v>
      </c>
      <c r="K7095" s="3">
        <f>+Tabella2026[[#This Row],[POP_2024]]/SUM(Tabella2026[POP_2024])</f>
        <v>7.7192612907853528E-6</v>
      </c>
      <c r="L7095" s="3">
        <f>+Tabella2026[[#This Row],[INCIDENZA POPOLAZIONE]]*(PLAFOND/2)</f>
        <v>2272.5447345612397</v>
      </c>
      <c r="M7095" s="3">
        <f>+IFERROR(Tabella2026[[#This Row],[reddito_2024]]/Tabella2026[[#This Row],[POP_2024]],"")</f>
        <v>15741.432967032966</v>
      </c>
      <c r="N7095" s="3">
        <f>+IF(Tabella2026[[#This Row],[REDDITO COMPLESSIVO PROCAPITE]]&lt;media_aggr_reddito_pc,(media_aggr_reddito_pc-Tabella2026[[#This Row],[REDDITO COMPLESSIVO PROCAPITE]]),0)</f>
        <v>2083.6330955757749</v>
      </c>
      <c r="O7095" s="3">
        <f>+Tabella2026[[#This Row],[DIFFERENZA REDDITO INFERIORE ALLA MEDIA DALLA MEDIA]]*Tabella2026[[#This Row],[POP_2024]]</f>
        <v>948053.05848697759</v>
      </c>
      <c r="P7095" s="3">
        <f>+Tabella2026[[#This Row],[POPOLAZIONE PER DIFFERENZA ]]/SUM(Tabella2026[[POPOLAZIONE PER DIFFERENZA ]])</f>
        <v>8.4109570839949129E-6</v>
      </c>
      <c r="Q7095" s="3">
        <f>+Tabella2026[[#This Row],[INCIDENZA POPOLAZIONE PER DIFFERENZA]]*(PLAFOND-SUM(Tabella2026[CONTRIBUTO SULLA BASE DELLA POPOLAZIONE]))</f>
        <v>2476.1794573102993</v>
      </c>
      <c r="R7095" s="3">
        <f>+Tabella2026[[#This Row],[CONTRIBUTO SULLA BASE DELLA POPOLAZIONE]]+Tabella2026[[#This Row],[CONTRIBUTO SULLA BASE DEL REDDITO]]</f>
        <v>4748.724191871539</v>
      </c>
      <c r="S7095" s="3">
        <f>+Tabella2026[[#This Row],[CONTRIBUTO TOTALE]]/(PLAFOND/N_TESSERE)</f>
        <v>9.4974483837430785</v>
      </c>
      <c r="T7095" s="3">
        <f>+MAX(CEILING(Tabella2026[[#This Row],[preDEF1]],1),1)</f>
        <v>10</v>
      </c>
      <c r="U709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095" s="21">
        <f>+Tabella2026[[#This Row],[DEF - n. card]]*(PLAFOND/N_TESSERE)</f>
        <v>5000</v>
      </c>
      <c r="W7095" s="18"/>
    </row>
    <row r="7096" spans="2:23" x14ac:dyDescent="0.25">
      <c r="B7096" s="1" t="s">
        <v>14197</v>
      </c>
      <c r="C7096" s="2">
        <v>18091</v>
      </c>
      <c r="D7096" s="1" t="s">
        <v>14198</v>
      </c>
      <c r="E7096" s="1" t="s">
        <v>12</v>
      </c>
      <c r="F7096" s="1" t="s">
        <v>195</v>
      </c>
      <c r="G7096" s="1" t="s">
        <v>11807</v>
      </c>
      <c r="H7096" s="1" t="s">
        <v>15835</v>
      </c>
      <c r="I7096" s="5">
        <v>455</v>
      </c>
      <c r="J7096" s="5">
        <v>7694740</v>
      </c>
      <c r="K7096" s="3">
        <f>+Tabella2026[[#This Row],[POP_2024]]/SUM(Tabella2026[POP_2024])</f>
        <v>7.7192612907853528E-6</v>
      </c>
      <c r="L7096" s="3">
        <f>+Tabella2026[[#This Row],[INCIDENZA POPOLAZIONE]]*(PLAFOND/2)</f>
        <v>2272.5447345612397</v>
      </c>
      <c r="M7096" s="3">
        <f>+IFERROR(Tabella2026[[#This Row],[reddito_2024]]/Tabella2026[[#This Row],[POP_2024]],"")</f>
        <v>16911.516483516483</v>
      </c>
      <c r="N7096" s="3">
        <f>+IF(Tabella2026[[#This Row],[REDDITO COMPLESSIVO PROCAPITE]]&lt;media_aggr_reddito_pc,(media_aggr_reddito_pc-Tabella2026[[#This Row],[REDDITO COMPLESSIVO PROCAPITE]]),0)</f>
        <v>913.54957909225777</v>
      </c>
      <c r="O7096" s="3">
        <f>+Tabella2026[[#This Row],[DIFFERENZA REDDITO INFERIORE ALLA MEDIA DALLA MEDIA]]*Tabella2026[[#This Row],[POP_2024]]</f>
        <v>415665.0584869773</v>
      </c>
      <c r="P7096" s="3">
        <f>+Tabella2026[[#This Row],[POPOLAZIONE PER DIFFERENZA ]]/SUM(Tabella2026[[POPOLAZIONE PER DIFFERENZA ]])</f>
        <v>3.6877060170343031E-6</v>
      </c>
      <c r="Q7096" s="3">
        <f>+Tabella2026[[#This Row],[INCIDENZA POPOLAZIONE PER DIFFERENZA]]*(PLAFOND-SUM(Tabella2026[CONTRIBUTO SULLA BASE DELLA POPOLAZIONE]))</f>
        <v>1085.6578856353904</v>
      </c>
      <c r="R7096" s="3">
        <f>+Tabella2026[[#This Row],[CONTRIBUTO SULLA BASE DELLA POPOLAZIONE]]+Tabella2026[[#This Row],[CONTRIBUTO SULLA BASE DEL REDDITO]]</f>
        <v>3358.2026201966301</v>
      </c>
      <c r="S7096" s="3">
        <f>+Tabella2026[[#This Row],[CONTRIBUTO TOTALE]]/(PLAFOND/N_TESSERE)</f>
        <v>6.7164052403932599</v>
      </c>
      <c r="T7096" s="3">
        <f>+MAX(CEILING(Tabella2026[[#This Row],[preDEF1]],1),1)</f>
        <v>7</v>
      </c>
      <c r="U7096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096" s="21">
        <f>+Tabella2026[[#This Row],[DEF - n. card]]*(PLAFOND/N_TESSERE)</f>
        <v>3500</v>
      </c>
      <c r="W7096" s="18"/>
    </row>
    <row r="7097" spans="2:23" x14ac:dyDescent="0.25">
      <c r="B7097" s="1" t="s">
        <v>14451</v>
      </c>
      <c r="C7097" s="2">
        <v>80011</v>
      </c>
      <c r="D7097" s="1" t="s">
        <v>14452</v>
      </c>
      <c r="E7097" s="1" t="s">
        <v>61</v>
      </c>
      <c r="F7097" s="1" t="s">
        <v>62</v>
      </c>
      <c r="G7097" s="1" t="s">
        <v>11807</v>
      </c>
      <c r="H7097" s="1" t="s">
        <v>15836</v>
      </c>
      <c r="I7097" s="5">
        <v>454</v>
      </c>
      <c r="J7097" s="5">
        <v>4655306</v>
      </c>
      <c r="K7097" s="3">
        <f>+Tabella2026[[#This Row],[POP_2024]]/SUM(Tabella2026[POP_2024])</f>
        <v>7.7022958813550564E-6</v>
      </c>
      <c r="L7097" s="3">
        <f>+Tabella2026[[#This Row],[INCIDENZA POPOLAZIONE]]*(PLAFOND/2)</f>
        <v>2267.5501307490176</v>
      </c>
      <c r="M7097" s="3">
        <f>+IFERROR(Tabella2026[[#This Row],[reddito_2024]]/Tabella2026[[#This Row],[POP_2024]],"")</f>
        <v>10253.977973568282</v>
      </c>
      <c r="N7097" s="3">
        <f>+IF(Tabella2026[[#This Row],[REDDITO COMPLESSIVO PROCAPITE]]&lt;media_aggr_reddito_pc,(media_aggr_reddito_pc-Tabella2026[[#This Row],[REDDITO COMPLESSIVO PROCAPITE]]),0)</f>
        <v>7571.0880890404587</v>
      </c>
      <c r="O7097" s="3">
        <f>+Tabella2026[[#This Row],[DIFFERENZA REDDITO INFERIORE ALLA MEDIA DALLA MEDIA]]*Tabella2026[[#This Row],[POP_2024]]</f>
        <v>3437273.9924243684</v>
      </c>
      <c r="P7097" s="3">
        <f>+Tabella2026[[#This Row],[POPOLAZIONE PER DIFFERENZA ]]/SUM(Tabella2026[[POPOLAZIONE PER DIFFERENZA ]])</f>
        <v>3.049487977218559E-5</v>
      </c>
      <c r="Q7097" s="3">
        <f>+Tabella2026[[#This Row],[INCIDENZA POPOLAZIONE PER DIFFERENZA]]*(PLAFOND-SUM(Tabella2026[CONTRIBUTO SULLA BASE DELLA POPOLAZIONE]))</f>
        <v>8977.669733771645</v>
      </c>
      <c r="R7097" s="3">
        <f>+Tabella2026[[#This Row],[CONTRIBUTO SULLA BASE DELLA POPOLAZIONE]]+Tabella2026[[#This Row],[CONTRIBUTO SULLA BASE DEL REDDITO]]</f>
        <v>11245.219864520663</v>
      </c>
      <c r="S7097" s="3">
        <f>+Tabella2026[[#This Row],[CONTRIBUTO TOTALE]]/(PLAFOND/N_TESSERE)</f>
        <v>22.490439729041324</v>
      </c>
      <c r="T7097" s="3">
        <f>+MAX(CEILING(Tabella2026[[#This Row],[preDEF1]],1),1)</f>
        <v>23</v>
      </c>
      <c r="U7097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7097" s="21">
        <f>+Tabella2026[[#This Row],[DEF - n. card]]*(PLAFOND/N_TESSERE)</f>
        <v>11500</v>
      </c>
      <c r="W7097" s="18"/>
    </row>
    <row r="7098" spans="2:23" x14ac:dyDescent="0.25">
      <c r="B7098" s="1" t="s">
        <v>14195</v>
      </c>
      <c r="C7098" s="2">
        <v>6056</v>
      </c>
      <c r="D7098" s="1" t="s">
        <v>14196</v>
      </c>
      <c r="E7098" s="1" t="s">
        <v>18</v>
      </c>
      <c r="F7098" s="1" t="s">
        <v>138</v>
      </c>
      <c r="G7098" s="1" t="s">
        <v>11807</v>
      </c>
      <c r="H7098" s="1" t="s">
        <v>15835</v>
      </c>
      <c r="I7098" s="5">
        <v>454</v>
      </c>
      <c r="J7098" s="5">
        <v>12143029</v>
      </c>
      <c r="K7098" s="3">
        <f>+Tabella2026[[#This Row],[POP_2024]]/SUM(Tabella2026[POP_2024])</f>
        <v>7.7022958813550564E-6</v>
      </c>
      <c r="L7098" s="3">
        <f>+Tabella2026[[#This Row],[INCIDENZA POPOLAZIONE]]*(PLAFOND/2)</f>
        <v>2267.5501307490176</v>
      </c>
      <c r="M7098" s="3">
        <f>+IFERROR(Tabella2026[[#This Row],[reddito_2024]]/Tabella2026[[#This Row],[POP_2024]],"")</f>
        <v>26746.759911894274</v>
      </c>
      <c r="N7098" s="3">
        <f>+IF(Tabella2026[[#This Row],[REDDITO COMPLESSIVO PROCAPITE]]&lt;media_aggr_reddito_pc,(media_aggr_reddito_pc-Tabella2026[[#This Row],[REDDITO COMPLESSIVO PROCAPITE]]),0)</f>
        <v>0</v>
      </c>
      <c r="O7098" s="3">
        <f>+Tabella2026[[#This Row],[DIFFERENZA REDDITO INFERIORE ALLA MEDIA DALLA MEDIA]]*Tabella2026[[#This Row],[POP_2024]]</f>
        <v>0</v>
      </c>
      <c r="P7098" s="3">
        <f>+Tabella2026[[#This Row],[POPOLAZIONE PER DIFFERENZA ]]/SUM(Tabella2026[[POPOLAZIONE PER DIFFERENZA ]])</f>
        <v>0</v>
      </c>
      <c r="Q7098" s="3">
        <f>+Tabella2026[[#This Row],[INCIDENZA POPOLAZIONE PER DIFFERENZA]]*(PLAFOND-SUM(Tabella2026[CONTRIBUTO SULLA BASE DELLA POPOLAZIONE]))</f>
        <v>0</v>
      </c>
      <c r="R7098" s="3">
        <f>+Tabella2026[[#This Row],[CONTRIBUTO SULLA BASE DELLA POPOLAZIONE]]+Tabella2026[[#This Row],[CONTRIBUTO SULLA BASE DEL REDDITO]]</f>
        <v>2267.5501307490176</v>
      </c>
      <c r="S7098" s="3">
        <f>+Tabella2026[[#This Row],[CONTRIBUTO TOTALE]]/(PLAFOND/N_TESSERE)</f>
        <v>4.5351002614980356</v>
      </c>
      <c r="T7098" s="3">
        <f>+MAX(CEILING(Tabella2026[[#This Row],[preDEF1]],1),1)</f>
        <v>5</v>
      </c>
      <c r="U709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98" s="21">
        <f>+Tabella2026[[#This Row],[DEF - n. card]]*(PLAFOND/N_TESSERE)</f>
        <v>2500</v>
      </c>
      <c r="W7098" s="18"/>
    </row>
    <row r="7099" spans="2:23" x14ac:dyDescent="0.25">
      <c r="B7099" s="1" t="s">
        <v>14255</v>
      </c>
      <c r="C7099" s="2">
        <v>22157</v>
      </c>
      <c r="D7099" s="1" t="s">
        <v>14256</v>
      </c>
      <c r="E7099" s="1" t="s">
        <v>99</v>
      </c>
      <c r="F7099" s="1" t="s">
        <v>98</v>
      </c>
      <c r="G7099" s="1" t="s">
        <v>11807</v>
      </c>
      <c r="H7099" s="1" t="s">
        <v>15835</v>
      </c>
      <c r="I7099" s="5">
        <v>454</v>
      </c>
      <c r="J7099" s="5">
        <v>9896164</v>
      </c>
      <c r="K7099" s="3">
        <f>+Tabella2026[[#This Row],[POP_2024]]/SUM(Tabella2026[POP_2024])</f>
        <v>7.7022958813550564E-6</v>
      </c>
      <c r="L7099" s="3">
        <f>+Tabella2026[[#This Row],[INCIDENZA POPOLAZIONE]]*(PLAFOND/2)</f>
        <v>2267.5501307490176</v>
      </c>
      <c r="M7099" s="3">
        <f>+IFERROR(Tabella2026[[#This Row],[reddito_2024]]/Tabella2026[[#This Row],[POP_2024]],"")</f>
        <v>21797.718061674008</v>
      </c>
      <c r="N7099" s="3">
        <f>+IF(Tabella2026[[#This Row],[REDDITO COMPLESSIVO PROCAPITE]]&lt;media_aggr_reddito_pc,(media_aggr_reddito_pc-Tabella2026[[#This Row],[REDDITO COMPLESSIVO PROCAPITE]]),0)</f>
        <v>0</v>
      </c>
      <c r="O7099" s="3">
        <f>+Tabella2026[[#This Row],[DIFFERENZA REDDITO INFERIORE ALLA MEDIA DALLA MEDIA]]*Tabella2026[[#This Row],[POP_2024]]</f>
        <v>0</v>
      </c>
      <c r="P7099" s="3">
        <f>+Tabella2026[[#This Row],[POPOLAZIONE PER DIFFERENZA ]]/SUM(Tabella2026[[POPOLAZIONE PER DIFFERENZA ]])</f>
        <v>0</v>
      </c>
      <c r="Q7099" s="3">
        <f>+Tabella2026[[#This Row],[INCIDENZA POPOLAZIONE PER DIFFERENZA]]*(PLAFOND-SUM(Tabella2026[CONTRIBUTO SULLA BASE DELLA POPOLAZIONE]))</f>
        <v>0</v>
      </c>
      <c r="R7099" s="3">
        <f>+Tabella2026[[#This Row],[CONTRIBUTO SULLA BASE DELLA POPOLAZIONE]]+Tabella2026[[#This Row],[CONTRIBUTO SULLA BASE DEL REDDITO]]</f>
        <v>2267.5501307490176</v>
      </c>
      <c r="S7099" s="3">
        <f>+Tabella2026[[#This Row],[CONTRIBUTO TOTALE]]/(PLAFOND/N_TESSERE)</f>
        <v>4.5351002614980356</v>
      </c>
      <c r="T7099" s="3">
        <f>+MAX(CEILING(Tabella2026[[#This Row],[preDEF1]],1),1)</f>
        <v>5</v>
      </c>
      <c r="U7099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99" s="21">
        <f>+Tabella2026[[#This Row],[DEF - n. card]]*(PLAFOND/N_TESSERE)</f>
        <v>2500</v>
      </c>
      <c r="W7099" s="18"/>
    </row>
    <row r="7100" spans="2:23" x14ac:dyDescent="0.25">
      <c r="B7100" s="1" t="s">
        <v>14089</v>
      </c>
      <c r="C7100" s="2">
        <v>1298</v>
      </c>
      <c r="D7100" s="1" t="s">
        <v>14090</v>
      </c>
      <c r="E7100" s="1" t="s">
        <v>18</v>
      </c>
      <c r="F7100" s="1" t="s">
        <v>17</v>
      </c>
      <c r="G7100" s="1" t="s">
        <v>11807</v>
      </c>
      <c r="H7100" s="1" t="s">
        <v>15835</v>
      </c>
      <c r="I7100" s="5">
        <v>454</v>
      </c>
      <c r="J7100" s="5">
        <v>6902668</v>
      </c>
      <c r="K7100" s="3">
        <f>+Tabella2026[[#This Row],[POP_2024]]/SUM(Tabella2026[POP_2024])</f>
        <v>7.7022958813550564E-6</v>
      </c>
      <c r="L7100" s="3">
        <f>+Tabella2026[[#This Row],[INCIDENZA POPOLAZIONE]]*(PLAFOND/2)</f>
        <v>2267.5501307490176</v>
      </c>
      <c r="M7100" s="3">
        <f>+IFERROR(Tabella2026[[#This Row],[reddito_2024]]/Tabella2026[[#This Row],[POP_2024]],"")</f>
        <v>15204.114537444933</v>
      </c>
      <c r="N7100" s="3">
        <f>+IF(Tabella2026[[#This Row],[REDDITO COMPLESSIVO PROCAPITE]]&lt;media_aggr_reddito_pc,(media_aggr_reddito_pc-Tabella2026[[#This Row],[REDDITO COMPLESSIVO PROCAPITE]]),0)</f>
        <v>2620.9515251638077</v>
      </c>
      <c r="O7100" s="3">
        <f>+Tabella2026[[#This Row],[DIFFERENZA REDDITO INFERIORE ALLA MEDIA DALLA MEDIA]]*Tabella2026[[#This Row],[POP_2024]]</f>
        <v>1189911.9924243686</v>
      </c>
      <c r="P7100" s="3">
        <f>+Tabella2026[[#This Row],[POPOLAZIONE PER DIFFERENZA ]]/SUM(Tabella2026[[POPOLAZIONE PER DIFFERENZA ]])</f>
        <v>1.0556686266045854E-5</v>
      </c>
      <c r="Q7100" s="3">
        <f>+Tabella2026[[#This Row],[INCIDENZA POPOLAZIONE PER DIFFERENZA]]*(PLAFOND-SUM(Tabella2026[CONTRIBUTO SULLA BASE DELLA POPOLAZIONE]))</f>
        <v>3107.8805192092127</v>
      </c>
      <c r="R7100" s="3">
        <f>+Tabella2026[[#This Row],[CONTRIBUTO SULLA BASE DELLA POPOLAZIONE]]+Tabella2026[[#This Row],[CONTRIBUTO SULLA BASE DEL REDDITO]]</f>
        <v>5375.4306499582308</v>
      </c>
      <c r="S7100" s="3">
        <f>+Tabella2026[[#This Row],[CONTRIBUTO TOTALE]]/(PLAFOND/N_TESSERE)</f>
        <v>10.750861299916462</v>
      </c>
      <c r="T7100" s="3">
        <f>+MAX(CEILING(Tabella2026[[#This Row],[preDEF1]],1),1)</f>
        <v>11</v>
      </c>
      <c r="U7100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100" s="21">
        <f>+Tabella2026[[#This Row],[DEF - n. card]]*(PLAFOND/N_TESSERE)</f>
        <v>5500</v>
      </c>
      <c r="W7100" s="18"/>
    </row>
    <row r="7101" spans="2:23" x14ac:dyDescent="0.25">
      <c r="B7101" s="1" t="s">
        <v>14095</v>
      </c>
      <c r="C7101" s="2">
        <v>13203</v>
      </c>
      <c r="D7101" s="1" t="s">
        <v>14096</v>
      </c>
      <c r="E7101" s="1" t="s">
        <v>12</v>
      </c>
      <c r="F7101" s="1" t="s">
        <v>152</v>
      </c>
      <c r="G7101" s="1" t="s">
        <v>11807</v>
      </c>
      <c r="H7101" s="1" t="s">
        <v>15835</v>
      </c>
      <c r="I7101" s="5">
        <v>453</v>
      </c>
      <c r="J7101" s="5">
        <v>8298823</v>
      </c>
      <c r="K7101" s="3">
        <f>+Tabella2026[[#This Row],[POP_2024]]/SUM(Tabella2026[POP_2024])</f>
        <v>7.6853304719247584E-6</v>
      </c>
      <c r="L7101" s="3">
        <f>+Tabella2026[[#This Row],[INCIDENZA POPOLAZIONE]]*(PLAFOND/2)</f>
        <v>2262.5555269367951</v>
      </c>
      <c r="M7101" s="3">
        <f>+IFERROR(Tabella2026[[#This Row],[reddito_2024]]/Tabella2026[[#This Row],[POP_2024]],"")</f>
        <v>18319.697571743931</v>
      </c>
      <c r="N7101" s="3">
        <f>+IF(Tabella2026[[#This Row],[REDDITO COMPLESSIVO PROCAPITE]]&lt;media_aggr_reddito_pc,(media_aggr_reddito_pc-Tabella2026[[#This Row],[REDDITO COMPLESSIVO PROCAPITE]]),0)</f>
        <v>0</v>
      </c>
      <c r="O7101" s="3">
        <f>+Tabella2026[[#This Row],[DIFFERENZA REDDITO INFERIORE ALLA MEDIA DALLA MEDIA]]*Tabella2026[[#This Row],[POP_2024]]</f>
        <v>0</v>
      </c>
      <c r="P7101" s="3">
        <f>+Tabella2026[[#This Row],[POPOLAZIONE PER DIFFERENZA ]]/SUM(Tabella2026[[POPOLAZIONE PER DIFFERENZA ]])</f>
        <v>0</v>
      </c>
      <c r="Q7101" s="3">
        <f>+Tabella2026[[#This Row],[INCIDENZA POPOLAZIONE PER DIFFERENZA]]*(PLAFOND-SUM(Tabella2026[CONTRIBUTO SULLA BASE DELLA POPOLAZIONE]))</f>
        <v>0</v>
      </c>
      <c r="R7101" s="3">
        <f>+Tabella2026[[#This Row],[CONTRIBUTO SULLA BASE DELLA POPOLAZIONE]]+Tabella2026[[#This Row],[CONTRIBUTO SULLA BASE DEL REDDITO]]</f>
        <v>2262.5555269367951</v>
      </c>
      <c r="S7101" s="3">
        <f>+Tabella2026[[#This Row],[CONTRIBUTO TOTALE]]/(PLAFOND/N_TESSERE)</f>
        <v>4.5251110538735899</v>
      </c>
      <c r="T7101" s="3">
        <f>+MAX(CEILING(Tabella2026[[#This Row],[preDEF1]],1),1)</f>
        <v>5</v>
      </c>
      <c r="U7101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01" s="21">
        <f>+Tabella2026[[#This Row],[DEF - n. card]]*(PLAFOND/N_TESSERE)</f>
        <v>2500</v>
      </c>
      <c r="W7101" s="18"/>
    </row>
    <row r="7102" spans="2:23" x14ac:dyDescent="0.25">
      <c r="B7102" s="1" t="s">
        <v>14181</v>
      </c>
      <c r="C7102" s="2">
        <v>112030</v>
      </c>
      <c r="D7102" s="1" t="s">
        <v>14182</v>
      </c>
      <c r="E7102" s="1" t="s">
        <v>76</v>
      </c>
      <c r="F7102" s="1" t="s">
        <v>88</v>
      </c>
      <c r="G7102" s="1" t="s">
        <v>11807</v>
      </c>
      <c r="H7102" s="1" t="s">
        <v>15836</v>
      </c>
      <c r="I7102" s="5">
        <v>452</v>
      </c>
      <c r="J7102" s="5">
        <v>5283645</v>
      </c>
      <c r="K7102" s="3">
        <f>+Tabella2026[[#This Row],[POP_2024]]/SUM(Tabella2026[POP_2024])</f>
        <v>7.6683650624944604E-6</v>
      </c>
      <c r="L7102" s="3">
        <f>+Tabella2026[[#This Row],[INCIDENZA POPOLAZIONE]]*(PLAFOND/2)</f>
        <v>2257.5609231245721</v>
      </c>
      <c r="M7102" s="3">
        <f>+IFERROR(Tabella2026[[#This Row],[reddito_2024]]/Tabella2026[[#This Row],[POP_2024]],"")</f>
        <v>11689.480088495575</v>
      </c>
      <c r="N7102" s="3">
        <f>+IF(Tabella2026[[#This Row],[REDDITO COMPLESSIVO PROCAPITE]]&lt;media_aggr_reddito_pc,(media_aggr_reddito_pc-Tabella2026[[#This Row],[REDDITO COMPLESSIVO PROCAPITE]]),0)</f>
        <v>6135.5859741131662</v>
      </c>
      <c r="O7102" s="3">
        <f>+Tabella2026[[#This Row],[DIFFERENZA REDDITO INFERIORE ALLA MEDIA DALLA MEDIA]]*Tabella2026[[#This Row],[POP_2024]]</f>
        <v>2773284.8602991509</v>
      </c>
      <c r="P7102" s="3">
        <f>+Tabella2026[[#This Row],[POPOLAZIONE PER DIFFERENZA ]]/SUM(Tabella2026[[POPOLAZIONE PER DIFFERENZA ]])</f>
        <v>2.4604087010589384E-5</v>
      </c>
      <c r="Q7102" s="3">
        <f>+Tabella2026[[#This Row],[INCIDENZA POPOLAZIONE PER DIFFERENZA]]*(PLAFOND-SUM(Tabella2026[CONTRIBUTO SULLA BASE DELLA POPOLAZIONE]))</f>
        <v>7243.4247628522862</v>
      </c>
      <c r="R7102" s="3">
        <f>+Tabella2026[[#This Row],[CONTRIBUTO SULLA BASE DELLA POPOLAZIONE]]+Tabella2026[[#This Row],[CONTRIBUTO SULLA BASE DEL REDDITO]]</f>
        <v>9500.9856859768588</v>
      </c>
      <c r="S7102" s="3">
        <f>+Tabella2026[[#This Row],[CONTRIBUTO TOTALE]]/(PLAFOND/N_TESSERE)</f>
        <v>19.001971371953719</v>
      </c>
      <c r="T7102" s="3">
        <f>+MAX(CEILING(Tabella2026[[#This Row],[preDEF1]],1),1)</f>
        <v>20</v>
      </c>
      <c r="U7102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7102" s="21">
        <f>+Tabella2026[[#This Row],[DEF - n. card]]*(PLAFOND/N_TESSERE)</f>
        <v>10000</v>
      </c>
      <c r="W7102" s="18"/>
    </row>
    <row r="7103" spans="2:23" x14ac:dyDescent="0.25">
      <c r="B7103" s="1" t="s">
        <v>14281</v>
      </c>
      <c r="C7103" s="2">
        <v>94034</v>
      </c>
      <c r="D7103" s="1" t="s">
        <v>14282</v>
      </c>
      <c r="E7103" s="1" t="s">
        <v>345</v>
      </c>
      <c r="F7103" s="1" t="s">
        <v>1000</v>
      </c>
      <c r="G7103" s="1" t="s">
        <v>11807</v>
      </c>
      <c r="H7103" s="1" t="s">
        <v>15836</v>
      </c>
      <c r="I7103" s="5">
        <v>452</v>
      </c>
      <c r="J7103" s="5">
        <v>5022348</v>
      </c>
      <c r="K7103" s="3">
        <f>+Tabella2026[[#This Row],[POP_2024]]/SUM(Tabella2026[POP_2024])</f>
        <v>7.6683650624944604E-6</v>
      </c>
      <c r="L7103" s="3">
        <f>+Tabella2026[[#This Row],[INCIDENZA POPOLAZIONE]]*(PLAFOND/2)</f>
        <v>2257.5609231245721</v>
      </c>
      <c r="M7103" s="3">
        <f>+IFERROR(Tabella2026[[#This Row],[reddito_2024]]/Tabella2026[[#This Row],[POP_2024]],"")</f>
        <v>11111.389380530973</v>
      </c>
      <c r="N7103" s="3">
        <f>+IF(Tabella2026[[#This Row],[REDDITO COMPLESSIVO PROCAPITE]]&lt;media_aggr_reddito_pc,(media_aggr_reddito_pc-Tabella2026[[#This Row],[REDDITO COMPLESSIVO PROCAPITE]]),0)</f>
        <v>6713.6766820777684</v>
      </c>
      <c r="O7103" s="3">
        <f>+Tabella2026[[#This Row],[DIFFERENZA REDDITO INFERIORE ALLA MEDIA DALLA MEDIA]]*Tabella2026[[#This Row],[POP_2024]]</f>
        <v>3034581.8602991514</v>
      </c>
      <c r="P7103" s="3">
        <f>+Tabella2026[[#This Row],[POPOLAZIONE PER DIFFERENZA ]]/SUM(Tabella2026[[POPOLAZIONE PER DIFFERENZA ]])</f>
        <v>2.6922267236371348E-5</v>
      </c>
      <c r="Q7103" s="3">
        <f>+Tabella2026[[#This Row],[INCIDENZA POPOLAZIONE PER DIFFERENZA]]*(PLAFOND-SUM(Tabella2026[CONTRIBUTO SULLA BASE DELLA POPOLAZIONE]))</f>
        <v>7925.8952826873301</v>
      </c>
      <c r="R7103" s="3">
        <f>+Tabella2026[[#This Row],[CONTRIBUTO SULLA BASE DELLA POPOLAZIONE]]+Tabella2026[[#This Row],[CONTRIBUTO SULLA BASE DEL REDDITO]]</f>
        <v>10183.456205811903</v>
      </c>
      <c r="S7103" s="3">
        <f>+Tabella2026[[#This Row],[CONTRIBUTO TOTALE]]/(PLAFOND/N_TESSERE)</f>
        <v>20.366912411623805</v>
      </c>
      <c r="T7103" s="3">
        <f>+MAX(CEILING(Tabella2026[[#This Row],[preDEF1]],1),1)</f>
        <v>21</v>
      </c>
      <c r="U7103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7103" s="21">
        <f>+Tabella2026[[#This Row],[DEF - n. card]]*(PLAFOND/N_TESSERE)</f>
        <v>10500</v>
      </c>
      <c r="W7103" s="18"/>
    </row>
    <row r="7104" spans="2:23" x14ac:dyDescent="0.25">
      <c r="B7104" s="1" t="s">
        <v>14393</v>
      </c>
      <c r="C7104" s="2">
        <v>19104</v>
      </c>
      <c r="D7104" s="1" t="s">
        <v>14394</v>
      </c>
      <c r="E7104" s="1" t="s">
        <v>12</v>
      </c>
      <c r="F7104" s="1" t="s">
        <v>193</v>
      </c>
      <c r="G7104" s="1" t="s">
        <v>11807</v>
      </c>
      <c r="H7104" s="1" t="s">
        <v>15835</v>
      </c>
      <c r="I7104" s="5">
        <v>452</v>
      </c>
      <c r="J7104" s="5">
        <v>6794319</v>
      </c>
      <c r="K7104" s="3">
        <f>+Tabella2026[[#This Row],[POP_2024]]/SUM(Tabella2026[POP_2024])</f>
        <v>7.6683650624944604E-6</v>
      </c>
      <c r="L7104" s="3">
        <f>+Tabella2026[[#This Row],[INCIDENZA POPOLAZIONE]]*(PLAFOND/2)</f>
        <v>2257.5609231245721</v>
      </c>
      <c r="M7104" s="3">
        <f>+IFERROR(Tabella2026[[#This Row],[reddito_2024]]/Tabella2026[[#This Row],[POP_2024]],"")</f>
        <v>15031.679203539823</v>
      </c>
      <c r="N7104" s="3">
        <f>+IF(Tabella2026[[#This Row],[REDDITO COMPLESSIVO PROCAPITE]]&lt;media_aggr_reddito_pc,(media_aggr_reddito_pc-Tabella2026[[#This Row],[REDDITO COMPLESSIVO PROCAPITE]]),0)</f>
        <v>2793.3868590689181</v>
      </c>
      <c r="O7104" s="3">
        <f>+Tabella2026[[#This Row],[DIFFERENZA REDDITO INFERIORE ALLA MEDIA DALLA MEDIA]]*Tabella2026[[#This Row],[POP_2024]]</f>
        <v>1262610.8602991509</v>
      </c>
      <c r="P7104" s="3">
        <f>+Tabella2026[[#This Row],[POPOLAZIONE PER DIFFERENZA ]]/SUM(Tabella2026[[POPOLAZIONE PER DIFFERENZA ]])</f>
        <v>1.1201657612613383E-5</v>
      </c>
      <c r="Q7104" s="3">
        <f>+Tabella2026[[#This Row],[INCIDENZA POPOLAZIONE PER DIFFERENZA]]*(PLAFOND-SUM(Tabella2026[CONTRIBUTO SULLA BASE DELLA POPOLAZIONE]))</f>
        <v>3297.7595999101836</v>
      </c>
      <c r="R7104" s="3">
        <f>+Tabella2026[[#This Row],[CONTRIBUTO SULLA BASE DELLA POPOLAZIONE]]+Tabella2026[[#This Row],[CONTRIBUTO SULLA BASE DEL REDDITO]]</f>
        <v>5555.3205230347558</v>
      </c>
      <c r="S7104" s="3">
        <f>+Tabella2026[[#This Row],[CONTRIBUTO TOTALE]]/(PLAFOND/N_TESSERE)</f>
        <v>11.110641046069512</v>
      </c>
      <c r="T7104" s="3">
        <f>+MAX(CEILING(Tabella2026[[#This Row],[preDEF1]],1),1)</f>
        <v>12</v>
      </c>
      <c r="U7104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104" s="21">
        <f>+Tabella2026[[#This Row],[DEF - n. card]]*(PLAFOND/N_TESSERE)</f>
        <v>6000</v>
      </c>
      <c r="W7104" s="18"/>
    </row>
    <row r="7105" spans="2:23" x14ac:dyDescent="0.25">
      <c r="B7105" s="1" t="s">
        <v>14183</v>
      </c>
      <c r="C7105" s="2">
        <v>6025</v>
      </c>
      <c r="D7105" s="1" t="s">
        <v>14184</v>
      </c>
      <c r="E7105" s="1" t="s">
        <v>18</v>
      </c>
      <c r="F7105" s="1" t="s">
        <v>138</v>
      </c>
      <c r="G7105" s="1" t="s">
        <v>11807</v>
      </c>
      <c r="H7105" s="1" t="s">
        <v>15835</v>
      </c>
      <c r="I7105" s="5">
        <v>451</v>
      </c>
      <c r="J7105" s="5">
        <v>7070733</v>
      </c>
      <c r="K7105" s="3">
        <f>+Tabella2026[[#This Row],[POP_2024]]/SUM(Tabella2026[POP_2024])</f>
        <v>7.6513996530641641E-6</v>
      </c>
      <c r="L7105" s="3">
        <f>+Tabella2026[[#This Row],[INCIDENZA POPOLAZIONE]]*(PLAFOND/2)</f>
        <v>2252.5663193123501</v>
      </c>
      <c r="M7105" s="3">
        <f>+IFERROR(Tabella2026[[#This Row],[reddito_2024]]/Tabella2026[[#This Row],[POP_2024]],"")</f>
        <v>15677.900221729489</v>
      </c>
      <c r="N7105" s="3">
        <f>+IF(Tabella2026[[#This Row],[REDDITO COMPLESSIVO PROCAPITE]]&lt;media_aggr_reddito_pc,(media_aggr_reddito_pc-Tabella2026[[#This Row],[REDDITO COMPLESSIVO PROCAPITE]]),0)</f>
        <v>2147.1658408792518</v>
      </c>
      <c r="O7105" s="3">
        <f>+Tabella2026[[#This Row],[DIFFERENZA REDDITO INFERIORE ALLA MEDIA DALLA MEDIA]]*Tabella2026[[#This Row],[POP_2024]]</f>
        <v>968371.79423654254</v>
      </c>
      <c r="P7105" s="3">
        <f>+Tabella2026[[#This Row],[POPOLAZIONE PER DIFFERENZA ]]/SUM(Tabella2026[[POPOLAZIONE PER DIFFERENZA ]])</f>
        <v>8.5912212715957282E-6</v>
      </c>
      <c r="Q7105" s="3">
        <f>+Tabella2026[[#This Row],[INCIDENZA POPOLAZIONE PER DIFFERENZA]]*(PLAFOND-SUM(Tabella2026[CONTRIBUTO SULLA BASE DELLA POPOLAZIONE]))</f>
        <v>2529.2490989418388</v>
      </c>
      <c r="R7105" s="3">
        <f>+Tabella2026[[#This Row],[CONTRIBUTO SULLA BASE DELLA POPOLAZIONE]]+Tabella2026[[#This Row],[CONTRIBUTO SULLA BASE DEL REDDITO]]</f>
        <v>4781.8154182541894</v>
      </c>
      <c r="S7105" s="3">
        <f>+Tabella2026[[#This Row],[CONTRIBUTO TOTALE]]/(PLAFOND/N_TESSERE)</f>
        <v>9.5636308365083789</v>
      </c>
      <c r="T7105" s="3">
        <f>+MAX(CEILING(Tabella2026[[#This Row],[preDEF1]],1),1)</f>
        <v>10</v>
      </c>
      <c r="U710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105" s="21">
        <f>+Tabella2026[[#This Row],[DEF - n. card]]*(PLAFOND/N_TESSERE)</f>
        <v>5000</v>
      </c>
      <c r="W7105" s="18"/>
    </row>
    <row r="7106" spans="2:23" x14ac:dyDescent="0.25">
      <c r="B7106" s="1" t="s">
        <v>14019</v>
      </c>
      <c r="C7106" s="2">
        <v>103010</v>
      </c>
      <c r="D7106" s="1" t="s">
        <v>14020</v>
      </c>
      <c r="E7106" s="1" t="s">
        <v>18</v>
      </c>
      <c r="F7106" s="1" t="s">
        <v>648</v>
      </c>
      <c r="G7106" s="1" t="s">
        <v>11807</v>
      </c>
      <c r="H7106" s="1" t="s">
        <v>15835</v>
      </c>
      <c r="I7106" s="5">
        <v>450</v>
      </c>
      <c r="J7106" s="5">
        <v>11471757</v>
      </c>
      <c r="K7106" s="3">
        <f>+Tabella2026[[#This Row],[POP_2024]]/SUM(Tabella2026[POP_2024])</f>
        <v>7.634434243633866E-6</v>
      </c>
      <c r="L7106" s="3">
        <f>+Tabella2026[[#This Row],[INCIDENZA POPOLAZIONE]]*(PLAFOND/2)</f>
        <v>2247.5717155001275</v>
      </c>
      <c r="M7106" s="3">
        <f>+IFERROR(Tabella2026[[#This Row],[reddito_2024]]/Tabella2026[[#This Row],[POP_2024]],"")</f>
        <v>25492.793333333335</v>
      </c>
      <c r="N7106" s="3">
        <f>+IF(Tabella2026[[#This Row],[REDDITO COMPLESSIVO PROCAPITE]]&lt;media_aggr_reddito_pc,(media_aggr_reddito_pc-Tabella2026[[#This Row],[REDDITO COMPLESSIVO PROCAPITE]]),0)</f>
        <v>0</v>
      </c>
      <c r="O7106" s="3">
        <f>+Tabella2026[[#This Row],[DIFFERENZA REDDITO INFERIORE ALLA MEDIA DALLA MEDIA]]*Tabella2026[[#This Row],[POP_2024]]</f>
        <v>0</v>
      </c>
      <c r="P7106" s="3">
        <f>+Tabella2026[[#This Row],[POPOLAZIONE PER DIFFERENZA ]]/SUM(Tabella2026[[POPOLAZIONE PER DIFFERENZA ]])</f>
        <v>0</v>
      </c>
      <c r="Q7106" s="3">
        <f>+Tabella2026[[#This Row],[INCIDENZA POPOLAZIONE PER DIFFERENZA]]*(PLAFOND-SUM(Tabella2026[CONTRIBUTO SULLA BASE DELLA POPOLAZIONE]))</f>
        <v>0</v>
      </c>
      <c r="R7106" s="3">
        <f>+Tabella2026[[#This Row],[CONTRIBUTO SULLA BASE DELLA POPOLAZIONE]]+Tabella2026[[#This Row],[CONTRIBUTO SULLA BASE DEL REDDITO]]</f>
        <v>2247.5717155001275</v>
      </c>
      <c r="S7106" s="3">
        <f>+Tabella2026[[#This Row],[CONTRIBUTO TOTALE]]/(PLAFOND/N_TESSERE)</f>
        <v>4.4951434310002547</v>
      </c>
      <c r="T7106" s="3">
        <f>+MAX(CEILING(Tabella2026[[#This Row],[preDEF1]],1),1)</f>
        <v>5</v>
      </c>
      <c r="U7106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06" s="21">
        <f>+Tabella2026[[#This Row],[DEF - n. card]]*(PLAFOND/N_TESSERE)</f>
        <v>2500</v>
      </c>
      <c r="W7106" s="18"/>
    </row>
    <row r="7107" spans="2:23" x14ac:dyDescent="0.25">
      <c r="B7107" s="1" t="s">
        <v>14121</v>
      </c>
      <c r="C7107" s="2">
        <v>67036</v>
      </c>
      <c r="D7107" s="1" t="s">
        <v>14122</v>
      </c>
      <c r="E7107" s="1" t="s">
        <v>96</v>
      </c>
      <c r="F7107" s="1" t="s">
        <v>298</v>
      </c>
      <c r="G7107" s="1" t="s">
        <v>11807</v>
      </c>
      <c r="H7107" s="1" t="s">
        <v>15836</v>
      </c>
      <c r="I7107" s="5">
        <v>449</v>
      </c>
      <c r="J7107" s="5">
        <v>5894768</v>
      </c>
      <c r="K7107" s="3">
        <f>+Tabella2026[[#This Row],[POP_2024]]/SUM(Tabella2026[POP_2024])</f>
        <v>7.617468834203568E-6</v>
      </c>
      <c r="L7107" s="3">
        <f>+Tabella2026[[#This Row],[INCIDENZA POPOLAZIONE]]*(PLAFOND/2)</f>
        <v>2242.5771116879046</v>
      </c>
      <c r="M7107" s="3">
        <f>+IFERROR(Tabella2026[[#This Row],[reddito_2024]]/Tabella2026[[#This Row],[POP_2024]],"")</f>
        <v>13128.659242761692</v>
      </c>
      <c r="N7107" s="3">
        <f>+IF(Tabella2026[[#This Row],[REDDITO COMPLESSIVO PROCAPITE]]&lt;media_aggr_reddito_pc,(media_aggr_reddito_pc-Tabella2026[[#This Row],[REDDITO COMPLESSIVO PROCAPITE]]),0)</f>
        <v>4696.4068198470486</v>
      </c>
      <c r="O7107" s="3">
        <f>+Tabella2026[[#This Row],[DIFFERENZA REDDITO INFERIORE ALLA MEDIA DALLA MEDIA]]*Tabella2026[[#This Row],[POP_2024]]</f>
        <v>2108686.6621113247</v>
      </c>
      <c r="P7107" s="3">
        <f>+Tabella2026[[#This Row],[POPOLAZIONE PER DIFFERENZA ]]/SUM(Tabella2026[[POPOLAZIONE PER DIFFERENZA ]])</f>
        <v>1.8707890723876034E-5</v>
      </c>
      <c r="Q7107" s="3">
        <f>+Tabella2026[[#This Row],[INCIDENZA POPOLAZIONE PER DIFFERENZA]]*(PLAFOND-SUM(Tabella2026[CONTRIBUTO SULLA BASE DELLA POPOLAZIONE]))</f>
        <v>5507.5889981910841</v>
      </c>
      <c r="R7107" s="3">
        <f>+Tabella2026[[#This Row],[CONTRIBUTO SULLA BASE DELLA POPOLAZIONE]]+Tabella2026[[#This Row],[CONTRIBUTO SULLA BASE DEL REDDITO]]</f>
        <v>7750.1661098789882</v>
      </c>
      <c r="S7107" s="3">
        <f>+Tabella2026[[#This Row],[CONTRIBUTO TOTALE]]/(PLAFOND/N_TESSERE)</f>
        <v>15.500332219757976</v>
      </c>
      <c r="T7107" s="3">
        <f>+MAX(CEILING(Tabella2026[[#This Row],[preDEF1]],1),1)</f>
        <v>16</v>
      </c>
      <c r="U7107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107" s="21">
        <f>+Tabella2026[[#This Row],[DEF - n. card]]*(PLAFOND/N_TESSERE)</f>
        <v>8000</v>
      </c>
      <c r="W7107" s="18"/>
    </row>
    <row r="7108" spans="2:23" x14ac:dyDescent="0.25">
      <c r="B7108" s="1" t="s">
        <v>14097</v>
      </c>
      <c r="C7108" s="2">
        <v>78126</v>
      </c>
      <c r="D7108" s="1" t="s">
        <v>14098</v>
      </c>
      <c r="E7108" s="1" t="s">
        <v>61</v>
      </c>
      <c r="F7108" s="1" t="s">
        <v>178</v>
      </c>
      <c r="G7108" s="1" t="s">
        <v>11807</v>
      </c>
      <c r="H7108" s="1" t="s">
        <v>15836</v>
      </c>
      <c r="I7108" s="5">
        <v>449</v>
      </c>
      <c r="J7108" s="5">
        <v>2814589</v>
      </c>
      <c r="K7108" s="3">
        <f>+Tabella2026[[#This Row],[POP_2024]]/SUM(Tabella2026[POP_2024])</f>
        <v>7.617468834203568E-6</v>
      </c>
      <c r="L7108" s="3">
        <f>+Tabella2026[[#This Row],[INCIDENZA POPOLAZIONE]]*(PLAFOND/2)</f>
        <v>2242.5771116879046</v>
      </c>
      <c r="M7108" s="3">
        <f>+IFERROR(Tabella2026[[#This Row],[reddito_2024]]/Tabella2026[[#This Row],[POP_2024]],"")</f>
        <v>6268.5723830734969</v>
      </c>
      <c r="N7108" s="3">
        <f>+IF(Tabella2026[[#This Row],[REDDITO COMPLESSIVO PROCAPITE]]&lt;media_aggr_reddito_pc,(media_aggr_reddito_pc-Tabella2026[[#This Row],[REDDITO COMPLESSIVO PROCAPITE]]),0)</f>
        <v>11556.493679535244</v>
      </c>
      <c r="O7108" s="3">
        <f>+Tabella2026[[#This Row],[DIFFERENZA REDDITO INFERIORE ALLA MEDIA DALLA MEDIA]]*Tabella2026[[#This Row],[POP_2024]]</f>
        <v>5188865.6621113243</v>
      </c>
      <c r="P7108" s="3">
        <f>+Tabella2026[[#This Row],[POPOLAZIONE PER DIFFERENZA ]]/SUM(Tabella2026[[POPOLAZIONE PER DIFFERENZA ]])</f>
        <v>4.6034687624218741E-5</v>
      </c>
      <c r="Q7108" s="3">
        <f>+Tabella2026[[#This Row],[INCIDENZA POPOLAZIONE PER DIFFERENZA]]*(PLAFOND-SUM(Tabella2026[CONTRIBUTO SULLA BASE DELLA POPOLAZIONE]))</f>
        <v>13552.577510554334</v>
      </c>
      <c r="R7108" s="3">
        <f>+Tabella2026[[#This Row],[CONTRIBUTO SULLA BASE DELLA POPOLAZIONE]]+Tabella2026[[#This Row],[CONTRIBUTO SULLA BASE DEL REDDITO]]</f>
        <v>15795.154622242238</v>
      </c>
      <c r="S7108" s="3">
        <f>+Tabella2026[[#This Row],[CONTRIBUTO TOTALE]]/(PLAFOND/N_TESSERE)</f>
        <v>31.590309244484477</v>
      </c>
      <c r="T7108" s="3">
        <f>+MAX(CEILING(Tabella2026[[#This Row],[preDEF1]],1),1)</f>
        <v>32</v>
      </c>
      <c r="U7108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7108" s="21">
        <f>+Tabella2026[[#This Row],[DEF - n. card]]*(PLAFOND/N_TESSERE)</f>
        <v>16000</v>
      </c>
      <c r="W7108" s="18"/>
    </row>
    <row r="7109" spans="2:23" x14ac:dyDescent="0.25">
      <c r="B7109" s="1" t="s">
        <v>14191</v>
      </c>
      <c r="C7109" s="2">
        <v>4020</v>
      </c>
      <c r="D7109" s="1" t="s">
        <v>14192</v>
      </c>
      <c r="E7109" s="1" t="s">
        <v>18</v>
      </c>
      <c r="F7109" s="1" t="s">
        <v>263</v>
      </c>
      <c r="G7109" s="1" t="s">
        <v>11807</v>
      </c>
      <c r="H7109" s="1" t="s">
        <v>15835</v>
      </c>
      <c r="I7109" s="5">
        <v>448</v>
      </c>
      <c r="J7109" s="5">
        <v>10252836</v>
      </c>
      <c r="K7109" s="3">
        <f>+Tabella2026[[#This Row],[POP_2024]]/SUM(Tabella2026[POP_2024])</f>
        <v>7.6005034247732708E-6</v>
      </c>
      <c r="L7109" s="3">
        <f>+Tabella2026[[#This Row],[INCIDENZA POPOLAZIONE]]*(PLAFOND/2)</f>
        <v>2237.5825078756825</v>
      </c>
      <c r="M7109" s="3">
        <f>+IFERROR(Tabella2026[[#This Row],[reddito_2024]]/Tabella2026[[#This Row],[POP_2024]],"")</f>
        <v>22885.794642857141</v>
      </c>
      <c r="N7109" s="3">
        <f>+IF(Tabella2026[[#This Row],[REDDITO COMPLESSIVO PROCAPITE]]&lt;media_aggr_reddito_pc,(media_aggr_reddito_pc-Tabella2026[[#This Row],[REDDITO COMPLESSIVO PROCAPITE]]),0)</f>
        <v>0</v>
      </c>
      <c r="O7109" s="3">
        <f>+Tabella2026[[#This Row],[DIFFERENZA REDDITO INFERIORE ALLA MEDIA DALLA MEDIA]]*Tabella2026[[#This Row],[POP_2024]]</f>
        <v>0</v>
      </c>
      <c r="P7109" s="3">
        <f>+Tabella2026[[#This Row],[POPOLAZIONE PER DIFFERENZA ]]/SUM(Tabella2026[[POPOLAZIONE PER DIFFERENZA ]])</f>
        <v>0</v>
      </c>
      <c r="Q7109" s="3">
        <f>+Tabella2026[[#This Row],[INCIDENZA POPOLAZIONE PER DIFFERENZA]]*(PLAFOND-SUM(Tabella2026[CONTRIBUTO SULLA BASE DELLA POPOLAZIONE]))</f>
        <v>0</v>
      </c>
      <c r="R7109" s="3">
        <f>+Tabella2026[[#This Row],[CONTRIBUTO SULLA BASE DELLA POPOLAZIONE]]+Tabella2026[[#This Row],[CONTRIBUTO SULLA BASE DEL REDDITO]]</f>
        <v>2237.5825078756825</v>
      </c>
      <c r="S7109" s="3">
        <f>+Tabella2026[[#This Row],[CONTRIBUTO TOTALE]]/(PLAFOND/N_TESSERE)</f>
        <v>4.4751650157513652</v>
      </c>
      <c r="T7109" s="3">
        <f>+MAX(CEILING(Tabella2026[[#This Row],[preDEF1]],1),1)</f>
        <v>5</v>
      </c>
      <c r="U7109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09" s="21">
        <f>+Tabella2026[[#This Row],[DEF - n. card]]*(PLAFOND/N_TESSERE)</f>
        <v>2500</v>
      </c>
      <c r="W7109" s="18"/>
    </row>
    <row r="7110" spans="2:23" x14ac:dyDescent="0.25">
      <c r="B7110" s="1" t="s">
        <v>14149</v>
      </c>
      <c r="C7110" s="2">
        <v>66016</v>
      </c>
      <c r="D7110" s="1" t="s">
        <v>14150</v>
      </c>
      <c r="E7110" s="1" t="s">
        <v>96</v>
      </c>
      <c r="F7110" s="1" t="s">
        <v>201</v>
      </c>
      <c r="G7110" s="1" t="s">
        <v>11807</v>
      </c>
      <c r="H7110" s="1" t="s">
        <v>15836</v>
      </c>
      <c r="I7110" s="5">
        <v>448</v>
      </c>
      <c r="J7110" s="5">
        <v>6901837</v>
      </c>
      <c r="K7110" s="3">
        <f>+Tabella2026[[#This Row],[POP_2024]]/SUM(Tabella2026[POP_2024])</f>
        <v>7.6005034247732708E-6</v>
      </c>
      <c r="L7110" s="3">
        <f>+Tabella2026[[#This Row],[INCIDENZA POPOLAZIONE]]*(PLAFOND/2)</f>
        <v>2237.5825078756825</v>
      </c>
      <c r="M7110" s="3">
        <f>+IFERROR(Tabella2026[[#This Row],[reddito_2024]]/Tabella2026[[#This Row],[POP_2024]],"")</f>
        <v>15405.886160714286</v>
      </c>
      <c r="N7110" s="3">
        <f>+IF(Tabella2026[[#This Row],[REDDITO COMPLESSIVO PROCAPITE]]&lt;media_aggr_reddito_pc,(media_aggr_reddito_pc-Tabella2026[[#This Row],[REDDITO COMPLESSIVO PROCAPITE]]),0)</f>
        <v>2419.1799018944548</v>
      </c>
      <c r="O7110" s="3">
        <f>+Tabella2026[[#This Row],[DIFFERENZA REDDITO INFERIORE ALLA MEDIA DALLA MEDIA]]*Tabella2026[[#This Row],[POP_2024]]</f>
        <v>1083792.5960487158</v>
      </c>
      <c r="P7110" s="3">
        <f>+Tabella2026[[#This Row],[POPOLAZIONE PER DIFFERENZA ]]/SUM(Tabella2026[[POPOLAZIONE PER DIFFERENZA ]])</f>
        <v>9.6152139711096093E-6</v>
      </c>
      <c r="Q7110" s="3">
        <f>+Tabella2026[[#This Row],[INCIDENZA POPOLAZIONE PER DIFFERENZA]]*(PLAFOND-SUM(Tabella2026[CONTRIBUTO SULLA BASE DELLA POPOLAZIONE]))</f>
        <v>2830.7117816842019</v>
      </c>
      <c r="R7110" s="3">
        <f>+Tabella2026[[#This Row],[CONTRIBUTO SULLA BASE DELLA POPOLAZIONE]]+Tabella2026[[#This Row],[CONTRIBUTO SULLA BASE DEL REDDITO]]</f>
        <v>5068.2942895598844</v>
      </c>
      <c r="S7110" s="3">
        <f>+Tabella2026[[#This Row],[CONTRIBUTO TOTALE]]/(PLAFOND/N_TESSERE)</f>
        <v>10.136588579119769</v>
      </c>
      <c r="T7110" s="3">
        <f>+MAX(CEILING(Tabella2026[[#This Row],[preDEF1]],1),1)</f>
        <v>11</v>
      </c>
      <c r="U7110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110" s="21">
        <f>+Tabella2026[[#This Row],[DEF - n. card]]*(PLAFOND/N_TESSERE)</f>
        <v>5500</v>
      </c>
      <c r="W7110" s="18"/>
    </row>
    <row r="7111" spans="2:23" x14ac:dyDescent="0.25">
      <c r="B7111" s="1" t="s">
        <v>14265</v>
      </c>
      <c r="C7111" s="2">
        <v>6050</v>
      </c>
      <c r="D7111" s="1" t="s">
        <v>14266</v>
      </c>
      <c r="E7111" s="1" t="s">
        <v>18</v>
      </c>
      <c r="F7111" s="1" t="s">
        <v>138</v>
      </c>
      <c r="G7111" s="1" t="s">
        <v>11807</v>
      </c>
      <c r="H7111" s="1" t="s">
        <v>15835</v>
      </c>
      <c r="I7111" s="5">
        <v>448</v>
      </c>
      <c r="J7111" s="5">
        <v>7187658</v>
      </c>
      <c r="K7111" s="3">
        <f>+Tabella2026[[#This Row],[POP_2024]]/SUM(Tabella2026[POP_2024])</f>
        <v>7.6005034247732708E-6</v>
      </c>
      <c r="L7111" s="3">
        <f>+Tabella2026[[#This Row],[INCIDENZA POPOLAZIONE]]*(PLAFOND/2)</f>
        <v>2237.5825078756825</v>
      </c>
      <c r="M7111" s="3">
        <f>+IFERROR(Tabella2026[[#This Row],[reddito_2024]]/Tabella2026[[#This Row],[POP_2024]],"")</f>
        <v>16043.879464285714</v>
      </c>
      <c r="N7111" s="3">
        <f>+IF(Tabella2026[[#This Row],[REDDITO COMPLESSIVO PROCAPITE]]&lt;media_aggr_reddito_pc,(media_aggr_reddito_pc-Tabella2026[[#This Row],[REDDITO COMPLESSIVO PROCAPITE]]),0)</f>
        <v>1781.1865983230273</v>
      </c>
      <c r="O7111" s="3">
        <f>+Tabella2026[[#This Row],[DIFFERENZA REDDITO INFERIORE ALLA MEDIA DALLA MEDIA]]*Tabella2026[[#This Row],[POP_2024]]</f>
        <v>797971.59604871622</v>
      </c>
      <c r="P7111" s="3">
        <f>+Tabella2026[[#This Row],[POPOLAZIONE PER DIFFERENZA ]]/SUM(Tabella2026[[POPOLAZIONE PER DIFFERENZA ]])</f>
        <v>7.0794612058148511E-6</v>
      </c>
      <c r="Q7111" s="3">
        <f>+Tabella2026[[#This Row],[INCIDENZA POPOLAZIONE PER DIFFERENZA]]*(PLAFOND-SUM(Tabella2026[CONTRIBUTO SULLA BASE DELLA POPOLAZIONE]))</f>
        <v>2084.1880693959961</v>
      </c>
      <c r="R7111" s="3">
        <f>+Tabella2026[[#This Row],[CONTRIBUTO SULLA BASE DELLA POPOLAZIONE]]+Tabella2026[[#This Row],[CONTRIBUTO SULLA BASE DEL REDDITO]]</f>
        <v>4321.7705772716781</v>
      </c>
      <c r="S7111" s="3">
        <f>+Tabella2026[[#This Row],[CONTRIBUTO TOTALE]]/(PLAFOND/N_TESSERE)</f>
        <v>8.6435411545433567</v>
      </c>
      <c r="T7111" s="3">
        <f>+MAX(CEILING(Tabella2026[[#This Row],[preDEF1]],1),1)</f>
        <v>9</v>
      </c>
      <c r="U711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111" s="21">
        <f>+Tabella2026[[#This Row],[DEF - n. card]]*(PLAFOND/N_TESSERE)</f>
        <v>4500</v>
      </c>
      <c r="W7111" s="18"/>
    </row>
    <row r="7112" spans="2:23" x14ac:dyDescent="0.25">
      <c r="B7112" s="1" t="s">
        <v>14163</v>
      </c>
      <c r="C7112" s="2">
        <v>44034</v>
      </c>
      <c r="D7112" s="1" t="s">
        <v>14164</v>
      </c>
      <c r="E7112" s="1" t="s">
        <v>117</v>
      </c>
      <c r="F7112" s="1" t="s">
        <v>360</v>
      </c>
      <c r="G7112" s="1" t="s">
        <v>11807</v>
      </c>
      <c r="H7112" s="1" t="s">
        <v>15834</v>
      </c>
      <c r="I7112" s="5">
        <v>448</v>
      </c>
      <c r="J7112" s="5">
        <v>6732437</v>
      </c>
      <c r="K7112" s="3">
        <f>+Tabella2026[[#This Row],[POP_2024]]/SUM(Tabella2026[POP_2024])</f>
        <v>7.6005034247732708E-6</v>
      </c>
      <c r="L7112" s="3">
        <f>+Tabella2026[[#This Row],[INCIDENZA POPOLAZIONE]]*(PLAFOND/2)</f>
        <v>2237.5825078756825</v>
      </c>
      <c r="M7112" s="3">
        <f>+IFERROR(Tabella2026[[#This Row],[reddito_2024]]/Tabella2026[[#This Row],[POP_2024]],"")</f>
        <v>15027.761160714286</v>
      </c>
      <c r="N7112" s="3">
        <f>+IF(Tabella2026[[#This Row],[REDDITO COMPLESSIVO PROCAPITE]]&lt;media_aggr_reddito_pc,(media_aggr_reddito_pc-Tabella2026[[#This Row],[REDDITO COMPLESSIVO PROCAPITE]]),0)</f>
        <v>2797.3049018944548</v>
      </c>
      <c r="O7112" s="3">
        <f>+Tabella2026[[#This Row],[DIFFERENZA REDDITO INFERIORE ALLA MEDIA DALLA MEDIA]]*Tabella2026[[#This Row],[POP_2024]]</f>
        <v>1253192.5960487158</v>
      </c>
      <c r="P7112" s="3">
        <f>+Tabella2026[[#This Row],[POPOLAZIONE PER DIFFERENZA ]]/SUM(Tabella2026[[POPOLAZIONE PER DIFFERENZA ]])</f>
        <v>1.1118100457550187E-5</v>
      </c>
      <c r="Q7112" s="3">
        <f>+Tabella2026[[#This Row],[INCIDENZA POPOLAZIONE PER DIFFERENZA]]*(PLAFOND-SUM(Tabella2026[CONTRIBUTO SULLA BASE DELLA POPOLAZIONE]))</f>
        <v>3273.1604361274453</v>
      </c>
      <c r="R7112" s="3">
        <f>+Tabella2026[[#This Row],[CONTRIBUTO SULLA BASE DELLA POPOLAZIONE]]+Tabella2026[[#This Row],[CONTRIBUTO SULLA BASE DEL REDDITO]]</f>
        <v>5510.7429440031283</v>
      </c>
      <c r="S7112" s="3">
        <f>+Tabella2026[[#This Row],[CONTRIBUTO TOTALE]]/(PLAFOND/N_TESSERE)</f>
        <v>11.021485888006257</v>
      </c>
      <c r="T7112" s="3">
        <f>+MAX(CEILING(Tabella2026[[#This Row],[preDEF1]],1),1)</f>
        <v>12</v>
      </c>
      <c r="U711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112" s="21">
        <f>+Tabella2026[[#This Row],[DEF - n. card]]*(PLAFOND/N_TESSERE)</f>
        <v>6000</v>
      </c>
      <c r="W7112" s="18"/>
    </row>
    <row r="7113" spans="2:23" x14ac:dyDescent="0.25">
      <c r="B7113" s="1" t="s">
        <v>14235</v>
      </c>
      <c r="C7113" s="2">
        <v>7048</v>
      </c>
      <c r="D7113" s="1" t="s">
        <v>14236</v>
      </c>
      <c r="E7113" s="1" t="s">
        <v>565</v>
      </c>
      <c r="F7113" s="1" t="s">
        <v>565</v>
      </c>
      <c r="G7113" s="1" t="s">
        <v>11807</v>
      </c>
      <c r="H7113" s="1" t="s">
        <v>15835</v>
      </c>
      <c r="I7113" s="5">
        <v>448</v>
      </c>
      <c r="J7113" s="5">
        <v>7685307</v>
      </c>
      <c r="K7113" s="3">
        <f>+Tabella2026[[#This Row],[POP_2024]]/SUM(Tabella2026[POP_2024])</f>
        <v>7.6005034247732708E-6</v>
      </c>
      <c r="L7113" s="3">
        <f>+Tabella2026[[#This Row],[INCIDENZA POPOLAZIONE]]*(PLAFOND/2)</f>
        <v>2237.5825078756825</v>
      </c>
      <c r="M7113" s="3">
        <f>+IFERROR(Tabella2026[[#This Row],[reddito_2024]]/Tabella2026[[#This Row],[POP_2024]],"")</f>
        <v>17154.703125</v>
      </c>
      <c r="N7113" s="3">
        <f>+IF(Tabella2026[[#This Row],[REDDITO COMPLESSIVO PROCAPITE]]&lt;media_aggr_reddito_pc,(media_aggr_reddito_pc-Tabella2026[[#This Row],[REDDITO COMPLESSIVO PROCAPITE]]),0)</f>
        <v>670.36293760874105</v>
      </c>
      <c r="O7113" s="3">
        <f>+Tabella2026[[#This Row],[DIFFERENZA REDDITO INFERIORE ALLA MEDIA DALLA MEDIA]]*Tabella2026[[#This Row],[POP_2024]]</f>
        <v>300322.59604871599</v>
      </c>
      <c r="P7113" s="3">
        <f>+Tabella2026[[#This Row],[POPOLAZIONE PER DIFFERENZA ]]/SUM(Tabella2026[[POPOLAZIONE PER DIFFERENZA ]])</f>
        <v>2.6644083304272017E-6</v>
      </c>
      <c r="Q7113" s="3">
        <f>+Tabella2026[[#This Row],[INCIDENZA POPOLAZIONE PER DIFFERENZA]]*(PLAFOND-SUM(Tabella2026[CONTRIBUTO SULLA BASE DELLA POPOLAZIONE]))</f>
        <v>784.39981417152353</v>
      </c>
      <c r="R7113" s="3">
        <f>+Tabella2026[[#This Row],[CONTRIBUTO SULLA BASE DELLA POPOLAZIONE]]+Tabella2026[[#This Row],[CONTRIBUTO SULLA BASE DEL REDDITO]]</f>
        <v>3021.9823220472063</v>
      </c>
      <c r="S7113" s="3">
        <f>+Tabella2026[[#This Row],[CONTRIBUTO TOTALE]]/(PLAFOND/N_TESSERE)</f>
        <v>6.0439646440944124</v>
      </c>
      <c r="T7113" s="3">
        <f>+MAX(CEILING(Tabella2026[[#This Row],[preDEF1]],1),1)</f>
        <v>7</v>
      </c>
      <c r="U7113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113" s="21">
        <f>+Tabella2026[[#This Row],[DEF - n. card]]*(PLAFOND/N_TESSERE)</f>
        <v>3500</v>
      </c>
      <c r="W7113" s="18"/>
    </row>
    <row r="7114" spans="2:23" x14ac:dyDescent="0.25">
      <c r="B7114" s="1" t="s">
        <v>14365</v>
      </c>
      <c r="C7114" s="2">
        <v>7028</v>
      </c>
      <c r="D7114" s="1" t="s">
        <v>14366</v>
      </c>
      <c r="E7114" s="1" t="s">
        <v>565</v>
      </c>
      <c r="F7114" s="1" t="s">
        <v>565</v>
      </c>
      <c r="G7114" s="1" t="s">
        <v>11807</v>
      </c>
      <c r="H7114" s="1" t="s">
        <v>15835</v>
      </c>
      <c r="I7114" s="5">
        <v>447</v>
      </c>
      <c r="J7114" s="5">
        <v>6025205</v>
      </c>
      <c r="K7114" s="3">
        <f>+Tabella2026[[#This Row],[POP_2024]]/SUM(Tabella2026[POP_2024])</f>
        <v>7.5835380153429736E-6</v>
      </c>
      <c r="L7114" s="3">
        <f>+Tabella2026[[#This Row],[INCIDENZA POPOLAZIONE]]*(PLAFOND/2)</f>
        <v>2232.58790406346</v>
      </c>
      <c r="M7114" s="3">
        <f>+IFERROR(Tabella2026[[#This Row],[reddito_2024]]/Tabella2026[[#This Row],[POP_2024]],"")</f>
        <v>13479.20581655481</v>
      </c>
      <c r="N7114" s="3">
        <f>+IF(Tabella2026[[#This Row],[REDDITO COMPLESSIVO PROCAPITE]]&lt;media_aggr_reddito_pc,(media_aggr_reddito_pc-Tabella2026[[#This Row],[REDDITO COMPLESSIVO PROCAPITE]]),0)</f>
        <v>4345.8602460539314</v>
      </c>
      <c r="O7114" s="3">
        <f>+Tabella2026[[#This Row],[DIFFERENZA REDDITO INFERIORE ALLA MEDIA DALLA MEDIA]]*Tabella2026[[#This Row],[POP_2024]]</f>
        <v>1942599.5299861073</v>
      </c>
      <c r="P7114" s="3">
        <f>+Tabella2026[[#This Row],[POPOLAZIONE PER DIFFERENZA ]]/SUM(Tabella2026[[POPOLAZIONE PER DIFFERENZA ]])</f>
        <v>1.723439540839398E-5</v>
      </c>
      <c r="Q7114" s="3">
        <f>+Tabella2026[[#This Row],[INCIDENZA POPOLAZIONE PER DIFFERENZA]]*(PLAFOND-SUM(Tabella2026[CONTRIBUTO SULLA BASE DELLA POPOLAZIONE]))</f>
        <v>5073.7930824346522</v>
      </c>
      <c r="R7114" s="3">
        <f>+Tabella2026[[#This Row],[CONTRIBUTO SULLA BASE DELLA POPOLAZIONE]]+Tabella2026[[#This Row],[CONTRIBUTO SULLA BASE DEL REDDITO]]</f>
        <v>7306.3809864981122</v>
      </c>
      <c r="S7114" s="3">
        <f>+Tabella2026[[#This Row],[CONTRIBUTO TOTALE]]/(PLAFOND/N_TESSERE)</f>
        <v>14.612761972996225</v>
      </c>
      <c r="T7114" s="3">
        <f>+MAX(CEILING(Tabella2026[[#This Row],[preDEF1]],1),1)</f>
        <v>15</v>
      </c>
      <c r="U7114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114" s="21">
        <f>+Tabella2026[[#This Row],[DEF - n. card]]*(PLAFOND/N_TESSERE)</f>
        <v>7500</v>
      </c>
      <c r="W7114" s="18"/>
    </row>
    <row r="7115" spans="2:23" x14ac:dyDescent="0.25">
      <c r="B7115" s="1" t="s">
        <v>14335</v>
      </c>
      <c r="C7115" s="2">
        <v>5092</v>
      </c>
      <c r="D7115" s="1" t="s">
        <v>14336</v>
      </c>
      <c r="E7115" s="1" t="s">
        <v>18</v>
      </c>
      <c r="F7115" s="1" t="s">
        <v>182</v>
      </c>
      <c r="G7115" s="1" t="s">
        <v>11807</v>
      </c>
      <c r="H7115" s="1" t="s">
        <v>15835</v>
      </c>
      <c r="I7115" s="5">
        <v>446</v>
      </c>
      <c r="J7115" s="5">
        <v>6494447</v>
      </c>
      <c r="K7115" s="3">
        <f>+Tabella2026[[#This Row],[POP_2024]]/SUM(Tabella2026[POP_2024])</f>
        <v>7.5665726059126756E-6</v>
      </c>
      <c r="L7115" s="3">
        <f>+Tabella2026[[#This Row],[INCIDENZA POPOLAZIONE]]*(PLAFOND/2)</f>
        <v>2227.5933002512375</v>
      </c>
      <c r="M7115" s="3">
        <f>+IFERROR(Tabella2026[[#This Row],[reddito_2024]]/Tabella2026[[#This Row],[POP_2024]],"")</f>
        <v>14561.540358744394</v>
      </c>
      <c r="N7115" s="3">
        <f>+IF(Tabella2026[[#This Row],[REDDITO COMPLESSIVO PROCAPITE]]&lt;media_aggr_reddito_pc,(media_aggr_reddito_pc-Tabella2026[[#This Row],[REDDITO COMPLESSIVO PROCAPITE]]),0)</f>
        <v>3263.5257038643467</v>
      </c>
      <c r="O7115" s="3">
        <f>+Tabella2026[[#This Row],[DIFFERENZA REDDITO INFERIORE ALLA MEDIA DALLA MEDIA]]*Tabella2026[[#This Row],[POP_2024]]</f>
        <v>1455532.4639234985</v>
      </c>
      <c r="P7115" s="3">
        <f>+Tabella2026[[#This Row],[POPOLAZIONE PER DIFFERENZA ]]/SUM(Tabella2026[[POPOLAZIONE PER DIFFERENZA ]])</f>
        <v>1.2913223557297431E-5</v>
      </c>
      <c r="Q7115" s="3">
        <f>+Tabella2026[[#This Row],[INCIDENZA POPOLAZIONE PER DIFFERENZA]]*(PLAFOND-SUM(Tabella2026[CONTRIBUTO SULLA BASE DELLA POPOLAZIONE]))</f>
        <v>3801.643330350711</v>
      </c>
      <c r="R7115" s="3">
        <f>+Tabella2026[[#This Row],[CONTRIBUTO SULLA BASE DELLA POPOLAZIONE]]+Tabella2026[[#This Row],[CONTRIBUTO SULLA BASE DEL REDDITO]]</f>
        <v>6029.2366306019485</v>
      </c>
      <c r="S7115" s="3">
        <f>+Tabella2026[[#This Row],[CONTRIBUTO TOTALE]]/(PLAFOND/N_TESSERE)</f>
        <v>12.058473261203897</v>
      </c>
      <c r="T7115" s="3">
        <f>+MAX(CEILING(Tabella2026[[#This Row],[preDEF1]],1),1)</f>
        <v>13</v>
      </c>
      <c r="U7115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115" s="21">
        <f>+Tabella2026[[#This Row],[DEF - n. card]]*(PLAFOND/N_TESSERE)</f>
        <v>6500</v>
      </c>
      <c r="W7115" s="18"/>
    </row>
    <row r="7116" spans="2:23" x14ac:dyDescent="0.25">
      <c r="B7116" s="1" t="s">
        <v>14179</v>
      </c>
      <c r="C7116" s="2">
        <v>114018</v>
      </c>
      <c r="D7116" s="1" t="s">
        <v>14180</v>
      </c>
      <c r="E7116" s="1" t="s">
        <v>76</v>
      </c>
      <c r="F7116" s="1" t="s">
        <v>550</v>
      </c>
      <c r="G7116" s="1" t="s">
        <v>11807</v>
      </c>
      <c r="H7116" s="1" t="s">
        <v>15836</v>
      </c>
      <c r="I7116" s="5">
        <v>445</v>
      </c>
      <c r="J7116" s="5">
        <v>6116265</v>
      </c>
      <c r="K7116" s="3">
        <f>+Tabella2026[[#This Row],[POP_2024]]/SUM(Tabella2026[POP_2024])</f>
        <v>7.5496071964823784E-6</v>
      </c>
      <c r="L7116" s="3">
        <f>+Tabella2026[[#This Row],[INCIDENZA POPOLAZIONE]]*(PLAFOND/2)</f>
        <v>2222.5986964390149</v>
      </c>
      <c r="M7116" s="3">
        <f>+IFERROR(Tabella2026[[#This Row],[reddito_2024]]/Tabella2026[[#This Row],[POP_2024]],"")</f>
        <v>13744.415730337079</v>
      </c>
      <c r="N7116" s="3">
        <f>+IF(Tabella2026[[#This Row],[REDDITO COMPLESSIVO PROCAPITE]]&lt;media_aggr_reddito_pc,(media_aggr_reddito_pc-Tabella2026[[#This Row],[REDDITO COMPLESSIVO PROCAPITE]]),0)</f>
        <v>4080.6503322716617</v>
      </c>
      <c r="O7116" s="3">
        <f>+Tabella2026[[#This Row],[DIFFERENZA REDDITO INFERIORE ALLA MEDIA DALLA MEDIA]]*Tabella2026[[#This Row],[POP_2024]]</f>
        <v>1815889.3978608896</v>
      </c>
      <c r="P7116" s="3">
        <f>+Tabella2026[[#This Row],[POPOLAZIONE PER DIFFERENZA ]]/SUM(Tabella2026[[POPOLAZIONE PER DIFFERENZA ]])</f>
        <v>1.6110245790530402E-5</v>
      </c>
      <c r="Q7116" s="3">
        <f>+Tabella2026[[#This Row],[INCIDENZA POPOLAZIONE PER DIFFERENZA]]*(PLAFOND-SUM(Tabella2026[CONTRIBUTO SULLA BASE DELLA POPOLAZIONE]))</f>
        <v>4742.8442780478263</v>
      </c>
      <c r="R7116" s="3">
        <f>+Tabella2026[[#This Row],[CONTRIBUTO SULLA BASE DELLA POPOLAZIONE]]+Tabella2026[[#This Row],[CONTRIBUTO SULLA BASE DEL REDDITO]]</f>
        <v>6965.4429744868412</v>
      </c>
      <c r="S7116" s="3">
        <f>+Tabella2026[[#This Row],[CONTRIBUTO TOTALE]]/(PLAFOND/N_TESSERE)</f>
        <v>13.930885948973682</v>
      </c>
      <c r="T7116" s="3">
        <f>+MAX(CEILING(Tabella2026[[#This Row],[preDEF1]],1),1)</f>
        <v>14</v>
      </c>
      <c r="U7116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7116" s="21">
        <f>+Tabella2026[[#This Row],[DEF - n. card]]*(PLAFOND/N_TESSERE)</f>
        <v>7000</v>
      </c>
      <c r="W7116" s="18"/>
    </row>
    <row r="7117" spans="2:23" x14ac:dyDescent="0.25">
      <c r="B7117" s="1" t="s">
        <v>14141</v>
      </c>
      <c r="C7117" s="2">
        <v>115079</v>
      </c>
      <c r="D7117" s="1" t="s">
        <v>14142</v>
      </c>
      <c r="E7117" s="1" t="s">
        <v>76</v>
      </c>
      <c r="F7117" s="1" t="s">
        <v>625</v>
      </c>
      <c r="G7117" s="1" t="s">
        <v>11807</v>
      </c>
      <c r="H7117" s="1" t="s">
        <v>15836</v>
      </c>
      <c r="I7117" s="5">
        <v>445</v>
      </c>
      <c r="J7117" s="5">
        <v>4700498</v>
      </c>
      <c r="K7117" s="3">
        <f>+Tabella2026[[#This Row],[POP_2024]]/SUM(Tabella2026[POP_2024])</f>
        <v>7.5496071964823784E-6</v>
      </c>
      <c r="L7117" s="3">
        <f>+Tabella2026[[#This Row],[INCIDENZA POPOLAZIONE]]*(PLAFOND/2)</f>
        <v>2222.5986964390149</v>
      </c>
      <c r="M7117" s="3">
        <f>+IFERROR(Tabella2026[[#This Row],[reddito_2024]]/Tabella2026[[#This Row],[POP_2024]],"")</f>
        <v>10562.916853932584</v>
      </c>
      <c r="N7117" s="3">
        <f>+IF(Tabella2026[[#This Row],[REDDITO COMPLESSIVO PROCAPITE]]&lt;media_aggr_reddito_pc,(media_aggr_reddito_pc-Tabella2026[[#This Row],[REDDITO COMPLESSIVO PROCAPITE]]),0)</f>
        <v>7262.1492086761573</v>
      </c>
      <c r="O7117" s="3">
        <f>+Tabella2026[[#This Row],[DIFFERENZA REDDITO INFERIORE ALLA MEDIA DALLA MEDIA]]*Tabella2026[[#This Row],[POP_2024]]</f>
        <v>3231656.3978608898</v>
      </c>
      <c r="P7117" s="3">
        <f>+Tabella2026[[#This Row],[POPOLAZIONE PER DIFFERENZA ]]/SUM(Tabella2026[[POPOLAZIONE PER DIFFERENZA ]])</f>
        <v>2.8670677267794386E-5</v>
      </c>
      <c r="Q7117" s="3">
        <f>+Tabella2026[[#This Row],[INCIDENZA POPOLAZIONE PER DIFFERENZA]]*(PLAFOND-SUM(Tabella2026[CONTRIBUTO SULLA BASE DELLA POPOLAZIONE]))</f>
        <v>8440.6258846307501</v>
      </c>
      <c r="R7117" s="3">
        <f>+Tabella2026[[#This Row],[CONTRIBUTO SULLA BASE DELLA POPOLAZIONE]]+Tabella2026[[#This Row],[CONTRIBUTO SULLA BASE DEL REDDITO]]</f>
        <v>10663.224581069764</v>
      </c>
      <c r="S7117" s="3">
        <f>+Tabella2026[[#This Row],[CONTRIBUTO TOTALE]]/(PLAFOND/N_TESSERE)</f>
        <v>21.326449162139529</v>
      </c>
      <c r="T7117" s="3">
        <f>+MAX(CEILING(Tabella2026[[#This Row],[preDEF1]],1),1)</f>
        <v>22</v>
      </c>
      <c r="U7117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7117" s="21">
        <f>+Tabella2026[[#This Row],[DEF - n. card]]*(PLAFOND/N_TESSERE)</f>
        <v>11000</v>
      </c>
      <c r="W7117" s="18"/>
    </row>
    <row r="7118" spans="2:23" x14ac:dyDescent="0.25">
      <c r="B7118" s="1" t="s">
        <v>14111</v>
      </c>
      <c r="C7118" s="2">
        <v>70040</v>
      </c>
      <c r="D7118" s="1" t="s">
        <v>14112</v>
      </c>
      <c r="E7118" s="1" t="s">
        <v>345</v>
      </c>
      <c r="F7118" s="1" t="s">
        <v>344</v>
      </c>
      <c r="G7118" s="1" t="s">
        <v>11807</v>
      </c>
      <c r="H7118" s="1" t="s">
        <v>15836</v>
      </c>
      <c r="I7118" s="5">
        <v>444</v>
      </c>
      <c r="J7118" s="5">
        <v>4149545</v>
      </c>
      <c r="K7118" s="3">
        <f>+Tabella2026[[#This Row],[POP_2024]]/SUM(Tabella2026[POP_2024])</f>
        <v>7.5326417870520813E-6</v>
      </c>
      <c r="L7118" s="3">
        <f>+Tabella2026[[#This Row],[INCIDENZA POPOLAZIONE]]*(PLAFOND/2)</f>
        <v>2217.6040926267924</v>
      </c>
      <c r="M7118" s="3">
        <f>+IFERROR(Tabella2026[[#This Row],[reddito_2024]]/Tabella2026[[#This Row],[POP_2024]],"")</f>
        <v>9345.8220720720728</v>
      </c>
      <c r="N7118" s="3">
        <f>+IF(Tabella2026[[#This Row],[REDDITO COMPLESSIVO PROCAPITE]]&lt;media_aggr_reddito_pc,(media_aggr_reddito_pc-Tabella2026[[#This Row],[REDDITO COMPLESSIVO PROCAPITE]]),0)</f>
        <v>8479.2439905366682</v>
      </c>
      <c r="O7118" s="3">
        <f>+Tabella2026[[#This Row],[DIFFERENZA REDDITO INFERIORE ALLA MEDIA DALLA MEDIA]]*Tabella2026[[#This Row],[POP_2024]]</f>
        <v>3764784.3317982806</v>
      </c>
      <c r="P7118" s="3">
        <f>+Tabella2026[[#This Row],[POPOLAZIONE PER DIFFERENZA ]]/SUM(Tabella2026[[POPOLAZIONE PER DIFFERENZA ]])</f>
        <v>3.3400492896238837E-5</v>
      </c>
      <c r="Q7118" s="3">
        <f>+Tabella2026[[#This Row],[INCIDENZA POPOLAZIONE PER DIFFERENZA]]*(PLAFOND-SUM(Tabella2026[CONTRIBUTO SULLA BASE DELLA POPOLAZIONE]))</f>
        <v>9833.0800582830816</v>
      </c>
      <c r="R7118" s="3">
        <f>+Tabella2026[[#This Row],[CONTRIBUTO SULLA BASE DELLA POPOLAZIONE]]+Tabella2026[[#This Row],[CONTRIBUTO SULLA BASE DEL REDDITO]]</f>
        <v>12050.684150909874</v>
      </c>
      <c r="S7118" s="3">
        <f>+Tabella2026[[#This Row],[CONTRIBUTO TOTALE]]/(PLAFOND/N_TESSERE)</f>
        <v>24.101368301819747</v>
      </c>
      <c r="T7118" s="3">
        <f>+MAX(CEILING(Tabella2026[[#This Row],[preDEF1]],1),1)</f>
        <v>25</v>
      </c>
      <c r="U7118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7118" s="21">
        <f>+Tabella2026[[#This Row],[DEF - n. card]]*(PLAFOND/N_TESSERE)</f>
        <v>12500</v>
      </c>
      <c r="W7118" s="18"/>
    </row>
    <row r="7119" spans="2:23" x14ac:dyDescent="0.25">
      <c r="B7119" s="1" t="s">
        <v>14301</v>
      </c>
      <c r="C7119" s="2">
        <v>30089</v>
      </c>
      <c r="D7119" s="1" t="s">
        <v>14302</v>
      </c>
      <c r="E7119" s="1" t="s">
        <v>48</v>
      </c>
      <c r="F7119" s="1" t="s">
        <v>120</v>
      </c>
      <c r="G7119" s="1" t="s">
        <v>11807</v>
      </c>
      <c r="H7119" s="1" t="s">
        <v>15835</v>
      </c>
      <c r="I7119" s="5">
        <v>443</v>
      </c>
      <c r="J7119" s="5">
        <v>7406129</v>
      </c>
      <c r="K7119" s="3">
        <f>+Tabella2026[[#This Row],[POP_2024]]/SUM(Tabella2026[POP_2024])</f>
        <v>7.5156763776217832E-6</v>
      </c>
      <c r="L7119" s="3">
        <f>+Tabella2026[[#This Row],[INCIDENZA POPOLAZIONE]]*(PLAFOND/2)</f>
        <v>2212.6094888145699</v>
      </c>
      <c r="M7119" s="3">
        <f>+IFERROR(Tabella2026[[#This Row],[reddito_2024]]/Tabella2026[[#This Row],[POP_2024]],"")</f>
        <v>16718.124153498873</v>
      </c>
      <c r="N7119" s="3">
        <f>+IF(Tabella2026[[#This Row],[REDDITO COMPLESSIVO PROCAPITE]]&lt;media_aggr_reddito_pc,(media_aggr_reddito_pc-Tabella2026[[#This Row],[REDDITO COMPLESSIVO PROCAPITE]]),0)</f>
        <v>1106.941909109868</v>
      </c>
      <c r="O7119" s="3">
        <f>+Tabella2026[[#This Row],[DIFFERENZA REDDITO INFERIORE ALLA MEDIA DALLA MEDIA]]*Tabella2026[[#This Row],[POP_2024]]</f>
        <v>490375.26573567151</v>
      </c>
      <c r="P7119" s="3">
        <f>+Tabella2026[[#This Row],[POPOLAZIONE PER DIFFERENZA ]]/SUM(Tabella2026[[POPOLAZIONE PER DIFFERENZA ]])</f>
        <v>4.3505216066047721E-6</v>
      </c>
      <c r="Q7119" s="3">
        <f>+Tabella2026[[#This Row],[INCIDENZA POPOLAZIONE PER DIFFERENZA]]*(PLAFOND-SUM(Tabella2026[CONTRIBUTO SULLA BASE DELLA POPOLAZIONE]))</f>
        <v>1280.7902980932452</v>
      </c>
      <c r="R7119" s="3">
        <f>+Tabella2026[[#This Row],[CONTRIBUTO SULLA BASE DELLA POPOLAZIONE]]+Tabella2026[[#This Row],[CONTRIBUTO SULLA BASE DEL REDDITO]]</f>
        <v>3493.3997869078148</v>
      </c>
      <c r="S7119" s="3">
        <f>+Tabella2026[[#This Row],[CONTRIBUTO TOTALE]]/(PLAFOND/N_TESSERE)</f>
        <v>6.9867995738156292</v>
      </c>
      <c r="T7119" s="3">
        <f>+MAX(CEILING(Tabella2026[[#This Row],[preDEF1]],1),1)</f>
        <v>7</v>
      </c>
      <c r="U7119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119" s="21">
        <f>+Tabella2026[[#This Row],[DEF - n. card]]*(PLAFOND/N_TESSERE)</f>
        <v>3500</v>
      </c>
      <c r="W7119" s="18"/>
    </row>
    <row r="7120" spans="2:23" x14ac:dyDescent="0.25">
      <c r="B7120" s="1" t="s">
        <v>14203</v>
      </c>
      <c r="C7120" s="2">
        <v>18133</v>
      </c>
      <c r="D7120" s="1" t="s">
        <v>14204</v>
      </c>
      <c r="E7120" s="1" t="s">
        <v>12</v>
      </c>
      <c r="F7120" s="1" t="s">
        <v>195</v>
      </c>
      <c r="G7120" s="1" t="s">
        <v>11807</v>
      </c>
      <c r="H7120" s="1" t="s">
        <v>15835</v>
      </c>
      <c r="I7120" s="5">
        <v>443</v>
      </c>
      <c r="J7120" s="5">
        <v>7776219</v>
      </c>
      <c r="K7120" s="3">
        <f>+Tabella2026[[#This Row],[POP_2024]]/SUM(Tabella2026[POP_2024])</f>
        <v>7.5156763776217832E-6</v>
      </c>
      <c r="L7120" s="3">
        <f>+Tabella2026[[#This Row],[INCIDENZA POPOLAZIONE]]*(PLAFOND/2)</f>
        <v>2212.6094888145699</v>
      </c>
      <c r="M7120" s="3">
        <f>+IFERROR(Tabella2026[[#This Row],[reddito_2024]]/Tabella2026[[#This Row],[POP_2024]],"")</f>
        <v>17553.541760722346</v>
      </c>
      <c r="N7120" s="3">
        <f>+IF(Tabella2026[[#This Row],[REDDITO COMPLESSIVO PROCAPITE]]&lt;media_aggr_reddito_pc,(media_aggr_reddito_pc-Tabella2026[[#This Row],[REDDITO COMPLESSIVO PROCAPITE]]),0)</f>
        <v>271.52430188639482</v>
      </c>
      <c r="O7120" s="3">
        <f>+Tabella2026[[#This Row],[DIFFERENZA REDDITO INFERIORE ALLA MEDIA DALLA MEDIA]]*Tabella2026[[#This Row],[POP_2024]]</f>
        <v>120285.2657356729</v>
      </c>
      <c r="P7120" s="3">
        <f>+Tabella2026[[#This Row],[POPOLAZIONE PER DIFFERENZA ]]/SUM(Tabella2026[[POPOLAZIONE PER DIFFERENZA ]])</f>
        <v>1.0671493529637355E-6</v>
      </c>
      <c r="Q7120" s="3">
        <f>+Tabella2026[[#This Row],[INCIDENZA POPOLAZIONE PER DIFFERENZA]]*(PLAFOND-SUM(Tabella2026[CONTRIBUTO SULLA BASE DELLA POPOLAZIONE]))</f>
        <v>314.16796915051026</v>
      </c>
      <c r="R7120" s="3">
        <f>+Tabella2026[[#This Row],[CONTRIBUTO SULLA BASE DELLA POPOLAZIONE]]+Tabella2026[[#This Row],[CONTRIBUTO SULLA BASE DEL REDDITO]]</f>
        <v>2526.77745796508</v>
      </c>
      <c r="S7120" s="3">
        <f>+Tabella2026[[#This Row],[CONTRIBUTO TOTALE]]/(PLAFOND/N_TESSERE)</f>
        <v>5.0535549159301603</v>
      </c>
      <c r="T7120" s="3">
        <f>+MAX(CEILING(Tabella2026[[#This Row],[preDEF1]],1),1)</f>
        <v>6</v>
      </c>
      <c r="U7120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120" s="21">
        <f>+Tabella2026[[#This Row],[DEF - n. card]]*(PLAFOND/N_TESSERE)</f>
        <v>3000</v>
      </c>
      <c r="W7120" s="18"/>
    </row>
    <row r="7121" spans="2:23" x14ac:dyDescent="0.25">
      <c r="B7121" s="1" t="s">
        <v>14253</v>
      </c>
      <c r="C7121" s="2">
        <v>6028</v>
      </c>
      <c r="D7121" s="1" t="s">
        <v>14254</v>
      </c>
      <c r="E7121" s="1" t="s">
        <v>18</v>
      </c>
      <c r="F7121" s="1" t="s">
        <v>138</v>
      </c>
      <c r="G7121" s="1" t="s">
        <v>11807</v>
      </c>
      <c r="H7121" s="1" t="s">
        <v>15835</v>
      </c>
      <c r="I7121" s="5">
        <v>441</v>
      </c>
      <c r="J7121" s="5">
        <v>8187838</v>
      </c>
      <c r="K7121" s="3">
        <f>+Tabella2026[[#This Row],[POP_2024]]/SUM(Tabella2026[POP_2024])</f>
        <v>7.4817455587611889E-6</v>
      </c>
      <c r="L7121" s="3">
        <f>+Tabella2026[[#This Row],[INCIDENZA POPOLAZIONE]]*(PLAFOND/2)</f>
        <v>2202.6202811901248</v>
      </c>
      <c r="M7121" s="3">
        <f>+IFERROR(Tabella2026[[#This Row],[reddito_2024]]/Tabella2026[[#This Row],[POP_2024]],"")</f>
        <v>18566.526077097507</v>
      </c>
      <c r="N7121" s="3">
        <f>+IF(Tabella2026[[#This Row],[REDDITO COMPLESSIVO PROCAPITE]]&lt;media_aggr_reddito_pc,(media_aggr_reddito_pc-Tabella2026[[#This Row],[REDDITO COMPLESSIVO PROCAPITE]]),0)</f>
        <v>0</v>
      </c>
      <c r="O7121" s="3">
        <f>+Tabella2026[[#This Row],[DIFFERENZA REDDITO INFERIORE ALLA MEDIA DALLA MEDIA]]*Tabella2026[[#This Row],[POP_2024]]</f>
        <v>0</v>
      </c>
      <c r="P7121" s="3">
        <f>+Tabella2026[[#This Row],[POPOLAZIONE PER DIFFERENZA ]]/SUM(Tabella2026[[POPOLAZIONE PER DIFFERENZA ]])</f>
        <v>0</v>
      </c>
      <c r="Q7121" s="3">
        <f>+Tabella2026[[#This Row],[INCIDENZA POPOLAZIONE PER DIFFERENZA]]*(PLAFOND-SUM(Tabella2026[CONTRIBUTO SULLA BASE DELLA POPOLAZIONE]))</f>
        <v>0</v>
      </c>
      <c r="R7121" s="3">
        <f>+Tabella2026[[#This Row],[CONTRIBUTO SULLA BASE DELLA POPOLAZIONE]]+Tabella2026[[#This Row],[CONTRIBUTO SULLA BASE DEL REDDITO]]</f>
        <v>2202.6202811901248</v>
      </c>
      <c r="S7121" s="3">
        <f>+Tabella2026[[#This Row],[CONTRIBUTO TOTALE]]/(PLAFOND/N_TESSERE)</f>
        <v>4.40524056238025</v>
      </c>
      <c r="T7121" s="3">
        <f>+MAX(CEILING(Tabella2026[[#This Row],[preDEF1]],1),1)</f>
        <v>5</v>
      </c>
      <c r="U7121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21" s="21">
        <f>+Tabella2026[[#This Row],[DEF - n. card]]*(PLAFOND/N_TESSERE)</f>
        <v>2500</v>
      </c>
      <c r="W7121" s="18"/>
    </row>
    <row r="7122" spans="2:23" x14ac:dyDescent="0.25">
      <c r="B7122" s="1" t="s">
        <v>14433</v>
      </c>
      <c r="C7122" s="2">
        <v>69044</v>
      </c>
      <c r="D7122" s="1" t="s">
        <v>14434</v>
      </c>
      <c r="E7122" s="1" t="s">
        <v>96</v>
      </c>
      <c r="F7122" s="1" t="s">
        <v>328</v>
      </c>
      <c r="G7122" s="1" t="s">
        <v>11807</v>
      </c>
      <c r="H7122" s="1" t="s">
        <v>15836</v>
      </c>
      <c r="I7122" s="5">
        <v>441</v>
      </c>
      <c r="J7122" s="5">
        <v>4437506</v>
      </c>
      <c r="K7122" s="3">
        <f>+Tabella2026[[#This Row],[POP_2024]]/SUM(Tabella2026[POP_2024])</f>
        <v>7.4817455587611889E-6</v>
      </c>
      <c r="L7122" s="3">
        <f>+Tabella2026[[#This Row],[INCIDENZA POPOLAZIONE]]*(PLAFOND/2)</f>
        <v>2202.6202811901248</v>
      </c>
      <c r="M7122" s="3">
        <f>+IFERROR(Tabella2026[[#This Row],[reddito_2024]]/Tabella2026[[#This Row],[POP_2024]],"")</f>
        <v>10062.371882086169</v>
      </c>
      <c r="N7122" s="3">
        <f>+IF(Tabella2026[[#This Row],[REDDITO COMPLESSIVO PROCAPITE]]&lt;media_aggr_reddito_pc,(media_aggr_reddito_pc-Tabella2026[[#This Row],[REDDITO COMPLESSIVO PROCAPITE]]),0)</f>
        <v>7762.6941805225724</v>
      </c>
      <c r="O7122" s="3">
        <f>+Tabella2026[[#This Row],[DIFFERENZA REDDITO INFERIORE ALLA MEDIA DALLA MEDIA]]*Tabella2026[[#This Row],[POP_2024]]</f>
        <v>3423348.1336104544</v>
      </c>
      <c r="P7122" s="3">
        <f>+Tabella2026[[#This Row],[POPOLAZIONE PER DIFFERENZA ]]/SUM(Tabella2026[[POPOLAZIONE PER DIFFERENZA ]])</f>
        <v>3.0371332044774076E-5</v>
      </c>
      <c r="Q7122" s="3">
        <f>+Tabella2026[[#This Row],[INCIDENZA POPOLAZIONE PER DIFFERENZA]]*(PLAFOND-SUM(Tabella2026[CONTRIBUTO SULLA BASE DELLA POPOLAZIONE]))</f>
        <v>8941.2973754824907</v>
      </c>
      <c r="R7122" s="3">
        <f>+Tabella2026[[#This Row],[CONTRIBUTO SULLA BASE DELLA POPOLAZIONE]]+Tabella2026[[#This Row],[CONTRIBUTO SULLA BASE DEL REDDITO]]</f>
        <v>11143.917656672616</v>
      </c>
      <c r="S7122" s="3">
        <f>+Tabella2026[[#This Row],[CONTRIBUTO TOTALE]]/(PLAFOND/N_TESSERE)</f>
        <v>22.287835313345234</v>
      </c>
      <c r="T7122" s="3">
        <f>+MAX(CEILING(Tabella2026[[#This Row],[preDEF1]],1),1)</f>
        <v>23</v>
      </c>
      <c r="U712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7122" s="21">
        <f>+Tabella2026[[#This Row],[DEF - n. card]]*(PLAFOND/N_TESSERE)</f>
        <v>11500</v>
      </c>
      <c r="W7122" s="18"/>
    </row>
    <row r="7123" spans="2:23" x14ac:dyDescent="0.25">
      <c r="B7123" s="1" t="s">
        <v>14039</v>
      </c>
      <c r="C7123" s="2">
        <v>61038</v>
      </c>
      <c r="D7123" s="1" t="s">
        <v>14040</v>
      </c>
      <c r="E7123" s="1" t="s">
        <v>15</v>
      </c>
      <c r="F7123" s="1" t="s">
        <v>184</v>
      </c>
      <c r="G7123" s="1" t="s">
        <v>11807</v>
      </c>
      <c r="H7123" s="1" t="s">
        <v>15836</v>
      </c>
      <c r="I7123" s="5">
        <v>440</v>
      </c>
      <c r="J7123" s="5">
        <v>5057128</v>
      </c>
      <c r="K7123" s="3">
        <f>+Tabella2026[[#This Row],[POP_2024]]/SUM(Tabella2026[POP_2024])</f>
        <v>7.4647801493308908E-6</v>
      </c>
      <c r="L7123" s="3">
        <f>+Tabella2026[[#This Row],[INCIDENZA POPOLAZIONE]]*(PLAFOND/2)</f>
        <v>2197.6256773779023</v>
      </c>
      <c r="M7123" s="3">
        <f>+IFERROR(Tabella2026[[#This Row],[reddito_2024]]/Tabella2026[[#This Row],[POP_2024]],"")</f>
        <v>11493.472727272727</v>
      </c>
      <c r="N7123" s="3">
        <f>+IF(Tabella2026[[#This Row],[REDDITO COMPLESSIVO PROCAPITE]]&lt;media_aggr_reddito_pc,(media_aggr_reddito_pc-Tabella2026[[#This Row],[REDDITO COMPLESSIVO PROCAPITE]]),0)</f>
        <v>6331.5933353360142</v>
      </c>
      <c r="O7123" s="3">
        <f>+Tabella2026[[#This Row],[DIFFERENZA REDDITO INFERIORE ALLA MEDIA DALLA MEDIA]]*Tabella2026[[#This Row],[POP_2024]]</f>
        <v>2785901.0675478461</v>
      </c>
      <c r="P7123" s="3">
        <f>+Tabella2026[[#This Row],[POPOLAZIONE PER DIFFERENZA ]]/SUM(Tabella2026[[POPOLAZIONE PER DIFFERENZA ]])</f>
        <v>2.4716015743672017E-5</v>
      </c>
      <c r="Q7123" s="3">
        <f>+Tabella2026[[#This Row],[INCIDENZA POPOLAZIONE PER DIFFERENZA]]*(PLAFOND-SUM(Tabella2026[CONTRIBUTO SULLA BASE DELLA POPOLAZIONE]))</f>
        <v>7276.3764979252637</v>
      </c>
      <c r="R7123" s="3">
        <f>+Tabella2026[[#This Row],[CONTRIBUTO SULLA BASE DELLA POPOLAZIONE]]+Tabella2026[[#This Row],[CONTRIBUTO SULLA BASE DEL REDDITO]]</f>
        <v>9474.0021753031651</v>
      </c>
      <c r="S7123" s="3">
        <f>+Tabella2026[[#This Row],[CONTRIBUTO TOTALE]]/(PLAFOND/N_TESSERE)</f>
        <v>18.948004350606329</v>
      </c>
      <c r="T7123" s="3">
        <f>+MAX(CEILING(Tabella2026[[#This Row],[preDEF1]],1),1)</f>
        <v>19</v>
      </c>
      <c r="U7123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7123" s="21">
        <f>+Tabella2026[[#This Row],[DEF - n. card]]*(PLAFOND/N_TESSERE)</f>
        <v>9500</v>
      </c>
      <c r="W7123" s="18"/>
    </row>
    <row r="7124" spans="2:23" x14ac:dyDescent="0.25">
      <c r="B7124" s="1" t="s">
        <v>14353</v>
      </c>
      <c r="C7124" s="2">
        <v>66060</v>
      </c>
      <c r="D7124" s="1" t="s">
        <v>14354</v>
      </c>
      <c r="E7124" s="1" t="s">
        <v>96</v>
      </c>
      <c r="F7124" s="1" t="s">
        <v>201</v>
      </c>
      <c r="G7124" s="1" t="s">
        <v>11807</v>
      </c>
      <c r="H7124" s="1" t="s">
        <v>15836</v>
      </c>
      <c r="I7124" s="5">
        <v>440</v>
      </c>
      <c r="J7124" s="5">
        <v>4215601</v>
      </c>
      <c r="K7124" s="3">
        <f>+Tabella2026[[#This Row],[POP_2024]]/SUM(Tabella2026[POP_2024])</f>
        <v>7.4647801493308908E-6</v>
      </c>
      <c r="L7124" s="3">
        <f>+Tabella2026[[#This Row],[INCIDENZA POPOLAZIONE]]*(PLAFOND/2)</f>
        <v>2197.6256773779023</v>
      </c>
      <c r="M7124" s="3">
        <f>+IFERROR(Tabella2026[[#This Row],[reddito_2024]]/Tabella2026[[#This Row],[POP_2024]],"")</f>
        <v>9580.9113636363636</v>
      </c>
      <c r="N7124" s="3">
        <f>+IF(Tabella2026[[#This Row],[REDDITO COMPLESSIVO PROCAPITE]]&lt;media_aggr_reddito_pc,(media_aggr_reddito_pc-Tabella2026[[#This Row],[REDDITO COMPLESSIVO PROCAPITE]]),0)</f>
        <v>8244.1546989723774</v>
      </c>
      <c r="O7124" s="3">
        <f>+Tabella2026[[#This Row],[DIFFERENZA REDDITO INFERIORE ALLA MEDIA DALLA MEDIA]]*Tabella2026[[#This Row],[POP_2024]]</f>
        <v>3627428.0675478461</v>
      </c>
      <c r="P7124" s="3">
        <f>+Tabella2026[[#This Row],[POPOLAZIONE PER DIFFERENZA ]]/SUM(Tabella2026[[POPOLAZIONE PER DIFFERENZA ]])</f>
        <v>3.2181892699249824E-5</v>
      </c>
      <c r="Q7124" s="3">
        <f>+Tabella2026[[#This Row],[INCIDENZA POPOLAZIONE PER DIFFERENZA]]*(PLAFOND-SUM(Tabella2026[CONTRIBUTO SULLA BASE DELLA POPOLAZIONE]))</f>
        <v>9474.3250742396613</v>
      </c>
      <c r="R7124" s="3">
        <f>+Tabella2026[[#This Row],[CONTRIBUTO SULLA BASE DELLA POPOLAZIONE]]+Tabella2026[[#This Row],[CONTRIBUTO SULLA BASE DEL REDDITO]]</f>
        <v>11671.950751617564</v>
      </c>
      <c r="S7124" s="3">
        <f>+Tabella2026[[#This Row],[CONTRIBUTO TOTALE]]/(PLAFOND/N_TESSERE)</f>
        <v>23.343901503235127</v>
      </c>
      <c r="T7124" s="3">
        <f>+MAX(CEILING(Tabella2026[[#This Row],[preDEF1]],1),1)</f>
        <v>24</v>
      </c>
      <c r="U7124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7124" s="21">
        <f>+Tabella2026[[#This Row],[DEF - n. card]]*(PLAFOND/N_TESSERE)</f>
        <v>12000</v>
      </c>
      <c r="W7124" s="18"/>
    </row>
    <row r="7125" spans="2:23" x14ac:dyDescent="0.25">
      <c r="B7125" s="1" t="s">
        <v>14171</v>
      </c>
      <c r="C7125" s="2">
        <v>70012</v>
      </c>
      <c r="D7125" s="1" t="s">
        <v>14172</v>
      </c>
      <c r="E7125" s="1" t="s">
        <v>345</v>
      </c>
      <c r="F7125" s="1" t="s">
        <v>344</v>
      </c>
      <c r="G7125" s="1" t="s">
        <v>11807</v>
      </c>
      <c r="H7125" s="1" t="s">
        <v>15836</v>
      </c>
      <c r="I7125" s="5">
        <v>439</v>
      </c>
      <c r="J7125" s="5">
        <v>4991771</v>
      </c>
      <c r="K7125" s="3">
        <f>+Tabella2026[[#This Row],[POP_2024]]/SUM(Tabella2026[POP_2024])</f>
        <v>7.4478147399005937E-6</v>
      </c>
      <c r="L7125" s="3">
        <f>+Tabella2026[[#This Row],[INCIDENZA POPOLAZIONE]]*(PLAFOND/2)</f>
        <v>2192.6310735656798</v>
      </c>
      <c r="M7125" s="3">
        <f>+IFERROR(Tabella2026[[#This Row],[reddito_2024]]/Tabella2026[[#This Row],[POP_2024]],"")</f>
        <v>11370.776765375855</v>
      </c>
      <c r="N7125" s="3">
        <f>+IF(Tabella2026[[#This Row],[REDDITO COMPLESSIVO PROCAPITE]]&lt;media_aggr_reddito_pc,(media_aggr_reddito_pc-Tabella2026[[#This Row],[REDDITO COMPLESSIVO PROCAPITE]]),0)</f>
        <v>6454.2892972328864</v>
      </c>
      <c r="O7125" s="3">
        <f>+Tabella2026[[#This Row],[DIFFERENZA REDDITO INFERIORE ALLA MEDIA DALLA MEDIA]]*Tabella2026[[#This Row],[POP_2024]]</f>
        <v>2833433.0014852369</v>
      </c>
      <c r="P7125" s="3">
        <f>+Tabella2026[[#This Row],[POPOLAZIONE PER DIFFERENZA ]]/SUM(Tabella2026[[POPOLAZIONE PER DIFFERENZA ]])</f>
        <v>2.5137710555885069E-5</v>
      </c>
      <c r="Q7125" s="3">
        <f>+Tabella2026[[#This Row],[INCIDENZA POPOLAZIONE PER DIFFERENZA]]*(PLAFOND-SUM(Tabella2026[CONTRIBUTO SULLA BASE DELLA POPOLAZIONE]))</f>
        <v>7400.5231343696778</v>
      </c>
      <c r="R7125" s="3">
        <f>+Tabella2026[[#This Row],[CONTRIBUTO SULLA BASE DELLA POPOLAZIONE]]+Tabella2026[[#This Row],[CONTRIBUTO SULLA BASE DEL REDDITO]]</f>
        <v>9593.1542079353567</v>
      </c>
      <c r="S7125" s="3">
        <f>+Tabella2026[[#This Row],[CONTRIBUTO TOTALE]]/(PLAFOND/N_TESSERE)</f>
        <v>19.186308415870712</v>
      </c>
      <c r="T7125" s="3">
        <f>+MAX(CEILING(Tabella2026[[#This Row],[preDEF1]],1),1)</f>
        <v>20</v>
      </c>
      <c r="U7125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7125" s="21">
        <f>+Tabella2026[[#This Row],[DEF - n. card]]*(PLAFOND/N_TESSERE)</f>
        <v>10000</v>
      </c>
      <c r="W7125" s="18"/>
    </row>
    <row r="7126" spans="2:23" x14ac:dyDescent="0.25">
      <c r="B7126" s="1" t="s">
        <v>14371</v>
      </c>
      <c r="C7126" s="2">
        <v>2115</v>
      </c>
      <c r="D7126" s="1" t="s">
        <v>14372</v>
      </c>
      <c r="E7126" s="1" t="s">
        <v>18</v>
      </c>
      <c r="F7126" s="1" t="s">
        <v>381</v>
      </c>
      <c r="G7126" s="1" t="s">
        <v>11807</v>
      </c>
      <c r="H7126" s="1" t="s">
        <v>15835</v>
      </c>
      <c r="I7126" s="5">
        <v>439</v>
      </c>
      <c r="J7126" s="5">
        <v>6594584</v>
      </c>
      <c r="K7126" s="3">
        <f>+Tabella2026[[#This Row],[POP_2024]]/SUM(Tabella2026[POP_2024])</f>
        <v>7.4478147399005937E-6</v>
      </c>
      <c r="L7126" s="3">
        <f>+Tabella2026[[#This Row],[INCIDENZA POPOLAZIONE]]*(PLAFOND/2)</f>
        <v>2192.6310735656798</v>
      </c>
      <c r="M7126" s="3">
        <f>+IFERROR(Tabella2026[[#This Row],[reddito_2024]]/Tabella2026[[#This Row],[POP_2024]],"")</f>
        <v>15021.831435079726</v>
      </c>
      <c r="N7126" s="3">
        <f>+IF(Tabella2026[[#This Row],[REDDITO COMPLESSIVO PROCAPITE]]&lt;media_aggr_reddito_pc,(media_aggr_reddito_pc-Tabella2026[[#This Row],[REDDITO COMPLESSIVO PROCAPITE]]),0)</f>
        <v>2803.2346275290147</v>
      </c>
      <c r="O7126" s="3">
        <f>+Tabella2026[[#This Row],[DIFFERENZA REDDITO INFERIORE ALLA MEDIA DALLA MEDIA]]*Tabella2026[[#This Row],[POP_2024]]</f>
        <v>1230620.0014852374</v>
      </c>
      <c r="P7126" s="3">
        <f>+Tabella2026[[#This Row],[POPOLAZIONE PER DIFFERENZA ]]/SUM(Tabella2026[[POPOLAZIONE PER DIFFERENZA ]])</f>
        <v>1.0917840437872774E-5</v>
      </c>
      <c r="Q7126" s="3">
        <f>+Tabella2026[[#This Row],[INCIDENZA POPOLAZIONE PER DIFFERENZA]]*(PLAFOND-SUM(Tabella2026[CONTRIBUTO SULLA BASE DELLA POPOLAZIONE]))</f>
        <v>3214.2040365294292</v>
      </c>
      <c r="R7126" s="3">
        <f>+Tabella2026[[#This Row],[CONTRIBUTO SULLA BASE DELLA POPOLAZIONE]]+Tabella2026[[#This Row],[CONTRIBUTO SULLA BASE DEL REDDITO]]</f>
        <v>5406.8351100951095</v>
      </c>
      <c r="S7126" s="3">
        <f>+Tabella2026[[#This Row],[CONTRIBUTO TOTALE]]/(PLAFOND/N_TESSERE)</f>
        <v>10.813670220190218</v>
      </c>
      <c r="T7126" s="3">
        <f>+MAX(CEILING(Tabella2026[[#This Row],[preDEF1]],1),1)</f>
        <v>11</v>
      </c>
      <c r="U7126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126" s="21">
        <f>+Tabella2026[[#This Row],[DEF - n. card]]*(PLAFOND/N_TESSERE)</f>
        <v>5500</v>
      </c>
      <c r="W7126" s="18"/>
    </row>
    <row r="7127" spans="2:23" x14ac:dyDescent="0.25">
      <c r="B7127" s="1" t="s">
        <v>14157</v>
      </c>
      <c r="C7127" s="2">
        <v>116021</v>
      </c>
      <c r="D7127" s="1" t="s">
        <v>14158</v>
      </c>
      <c r="E7127" s="1" t="s">
        <v>76</v>
      </c>
      <c r="F7127" s="1" t="s">
        <v>15840</v>
      </c>
      <c r="G7127" s="1" t="s">
        <v>11807</v>
      </c>
      <c r="H7127" s="1" t="s">
        <v>15836</v>
      </c>
      <c r="I7127" s="5">
        <v>439</v>
      </c>
      <c r="J7127" s="5">
        <v>6324425</v>
      </c>
      <c r="K7127" s="3">
        <f>+Tabella2026[[#This Row],[POP_2024]]/SUM(Tabella2026[POP_2024])</f>
        <v>7.4478147399005937E-6</v>
      </c>
      <c r="L7127" s="3">
        <f>+Tabella2026[[#This Row],[INCIDENZA POPOLAZIONE]]*(PLAFOND/2)</f>
        <v>2192.6310735656798</v>
      </c>
      <c r="M7127" s="3">
        <f>+IFERROR(Tabella2026[[#This Row],[reddito_2024]]/Tabella2026[[#This Row],[POP_2024]],"")</f>
        <v>14406.435079726651</v>
      </c>
      <c r="N7127" s="3">
        <f>+IF(Tabella2026[[#This Row],[REDDITO COMPLESSIVO PROCAPITE]]&lt;media_aggr_reddito_pc,(media_aggr_reddito_pc-Tabella2026[[#This Row],[REDDITO COMPLESSIVO PROCAPITE]]),0)</f>
        <v>3418.6309828820904</v>
      </c>
      <c r="O7127" s="3">
        <f>+Tabella2026[[#This Row],[DIFFERENZA REDDITO INFERIORE ALLA MEDIA DALLA MEDIA]]*Tabella2026[[#This Row],[POP_2024]]</f>
        <v>1500779.0014852376</v>
      </c>
      <c r="P7127" s="3">
        <f>+Tabella2026[[#This Row],[POPOLAZIONE PER DIFFERENZA ]]/SUM(Tabella2026[[POPOLAZIONE PER DIFFERENZA ]])</f>
        <v>1.3314642741829686E-5</v>
      </c>
      <c r="Q7127" s="3">
        <f>+Tabella2026[[#This Row],[INCIDENZA POPOLAZIONE PER DIFFERENZA]]*(PLAFOND-SUM(Tabella2026[CONTRIBUTO SULLA BASE DELLA POPOLAZIONE]))</f>
        <v>3919.8208372126192</v>
      </c>
      <c r="R7127" s="3">
        <f>+Tabella2026[[#This Row],[CONTRIBUTO SULLA BASE DELLA POPOLAZIONE]]+Tabella2026[[#This Row],[CONTRIBUTO SULLA BASE DEL REDDITO]]</f>
        <v>6112.451910778299</v>
      </c>
      <c r="S7127" s="3">
        <f>+Tabella2026[[#This Row],[CONTRIBUTO TOTALE]]/(PLAFOND/N_TESSERE)</f>
        <v>12.224903821556598</v>
      </c>
      <c r="T7127" s="3">
        <f>+MAX(CEILING(Tabella2026[[#This Row],[preDEF1]],1),1)</f>
        <v>13</v>
      </c>
      <c r="U7127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127" s="21">
        <f>+Tabella2026[[#This Row],[DEF - n. card]]*(PLAFOND/N_TESSERE)</f>
        <v>6500</v>
      </c>
      <c r="W7127" s="18"/>
    </row>
    <row r="7128" spans="2:23" x14ac:dyDescent="0.25">
      <c r="B7128" s="1" t="s">
        <v>14167</v>
      </c>
      <c r="C7128" s="2">
        <v>68029</v>
      </c>
      <c r="D7128" s="1" t="s">
        <v>14168</v>
      </c>
      <c r="E7128" s="1" t="s">
        <v>96</v>
      </c>
      <c r="F7128" s="1" t="s">
        <v>95</v>
      </c>
      <c r="G7128" s="1" t="s">
        <v>11807</v>
      </c>
      <c r="H7128" s="1" t="s">
        <v>15836</v>
      </c>
      <c r="I7128" s="5">
        <v>438</v>
      </c>
      <c r="J7128" s="5">
        <v>5199228</v>
      </c>
      <c r="K7128" s="3">
        <f>+Tabella2026[[#This Row],[POP_2024]]/SUM(Tabella2026[POP_2024])</f>
        <v>7.4308493304702965E-6</v>
      </c>
      <c r="L7128" s="3">
        <f>+Tabella2026[[#This Row],[INCIDENZA POPOLAZIONE]]*(PLAFOND/2)</f>
        <v>2187.6364697534573</v>
      </c>
      <c r="M7128" s="3">
        <f>+IFERROR(Tabella2026[[#This Row],[reddito_2024]]/Tabella2026[[#This Row],[POP_2024]],"")</f>
        <v>11870.383561643835</v>
      </c>
      <c r="N7128" s="3">
        <f>+IF(Tabella2026[[#This Row],[REDDITO COMPLESSIVO PROCAPITE]]&lt;media_aggr_reddito_pc,(media_aggr_reddito_pc-Tabella2026[[#This Row],[REDDITO COMPLESSIVO PROCAPITE]]),0)</f>
        <v>5954.6825009649056</v>
      </c>
      <c r="O7128" s="3">
        <f>+Tabella2026[[#This Row],[DIFFERENZA REDDITO INFERIORE ALLA MEDIA DALLA MEDIA]]*Tabella2026[[#This Row],[POP_2024]]</f>
        <v>2608150.9354226287</v>
      </c>
      <c r="P7128" s="3">
        <f>+Tabella2026[[#This Row],[POPOLAZIONE PER DIFFERENZA ]]/SUM(Tabella2026[[POPOLAZIONE PER DIFFERENZA ]])</f>
        <v>2.3139048379244526E-5</v>
      </c>
      <c r="Q7128" s="3">
        <f>+Tabella2026[[#This Row],[INCIDENZA POPOLAZIONE PER DIFFERENZA]]*(PLAFOND-SUM(Tabella2026[CONTRIBUTO SULLA BASE DELLA POPOLAZIONE]))</f>
        <v>6812.118488563332</v>
      </c>
      <c r="R7128" s="3">
        <f>+Tabella2026[[#This Row],[CONTRIBUTO SULLA BASE DELLA POPOLAZIONE]]+Tabella2026[[#This Row],[CONTRIBUTO SULLA BASE DEL REDDITO]]</f>
        <v>8999.7549583167893</v>
      </c>
      <c r="S7128" s="3">
        <f>+Tabella2026[[#This Row],[CONTRIBUTO TOTALE]]/(PLAFOND/N_TESSERE)</f>
        <v>17.999509916633578</v>
      </c>
      <c r="T7128" s="3">
        <f>+MAX(CEILING(Tabella2026[[#This Row],[preDEF1]],1),1)</f>
        <v>18</v>
      </c>
      <c r="U7128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7128" s="21">
        <f>+Tabella2026[[#This Row],[DEF - n. card]]*(PLAFOND/N_TESSERE)</f>
        <v>9000</v>
      </c>
      <c r="W7128" s="18"/>
    </row>
    <row r="7129" spans="2:23" x14ac:dyDescent="0.25">
      <c r="B7129" s="1" t="s">
        <v>14275</v>
      </c>
      <c r="C7129" s="2">
        <v>17005</v>
      </c>
      <c r="D7129" s="1" t="s">
        <v>14276</v>
      </c>
      <c r="E7129" s="1" t="s">
        <v>12</v>
      </c>
      <c r="F7129" s="1" t="s">
        <v>50</v>
      </c>
      <c r="G7129" s="1" t="s">
        <v>11807</v>
      </c>
      <c r="H7129" s="1" t="s">
        <v>15835</v>
      </c>
      <c r="I7129" s="5">
        <v>436</v>
      </c>
      <c r="J7129" s="5">
        <v>7699249</v>
      </c>
      <c r="K7129" s="3">
        <f>+Tabella2026[[#This Row],[POP_2024]]/SUM(Tabella2026[POP_2024])</f>
        <v>7.3969185116097013E-6</v>
      </c>
      <c r="L7129" s="3">
        <f>+Tabella2026[[#This Row],[INCIDENZA POPOLAZIONE]]*(PLAFOND/2)</f>
        <v>2177.6472621290122</v>
      </c>
      <c r="M7129" s="3">
        <f>+IFERROR(Tabella2026[[#This Row],[reddito_2024]]/Tabella2026[[#This Row],[POP_2024]],"")</f>
        <v>17658.827981651375</v>
      </c>
      <c r="N7129" s="3">
        <f>+IF(Tabella2026[[#This Row],[REDDITO COMPLESSIVO PROCAPITE]]&lt;media_aggr_reddito_pc,(media_aggr_reddito_pc-Tabella2026[[#This Row],[REDDITO COMPLESSIVO PROCAPITE]]),0)</f>
        <v>166.23808095736604</v>
      </c>
      <c r="O7129" s="3">
        <f>+Tabella2026[[#This Row],[DIFFERENZA REDDITO INFERIORE ALLA MEDIA DALLA MEDIA]]*Tabella2026[[#This Row],[POP_2024]]</f>
        <v>72479.803297411592</v>
      </c>
      <c r="P7129" s="3">
        <f>+Tabella2026[[#This Row],[POPOLAZIONE PER DIFFERENZA ]]/SUM(Tabella2026[[POPOLAZIONE PER DIFFERENZA ]])</f>
        <v>6.4302784483796442E-7</v>
      </c>
      <c r="Q7129" s="3">
        <f>+Tabella2026[[#This Row],[INCIDENZA POPOLAZIONE PER DIFFERENZA]]*(PLAFOND-SUM(Tabella2026[CONTRIBUTO SULLA BASE DELLA POPOLAZIONE]))</f>
        <v>189.30691524941386</v>
      </c>
      <c r="R7129" s="3">
        <f>+Tabella2026[[#This Row],[CONTRIBUTO SULLA BASE DELLA POPOLAZIONE]]+Tabella2026[[#This Row],[CONTRIBUTO SULLA BASE DEL REDDITO]]</f>
        <v>2366.9541773784263</v>
      </c>
      <c r="S7129" s="3">
        <f>+Tabella2026[[#This Row],[CONTRIBUTO TOTALE]]/(PLAFOND/N_TESSERE)</f>
        <v>4.7339083547568528</v>
      </c>
      <c r="T7129" s="3">
        <f>+MAX(CEILING(Tabella2026[[#This Row],[preDEF1]],1),1)</f>
        <v>5</v>
      </c>
      <c r="U7129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29" s="21">
        <f>+Tabella2026[[#This Row],[DEF - n. card]]*(PLAFOND/N_TESSERE)</f>
        <v>2500</v>
      </c>
      <c r="W7129" s="18"/>
    </row>
    <row r="7130" spans="2:23" x14ac:dyDescent="0.25">
      <c r="B7130" s="1" t="s">
        <v>14249</v>
      </c>
      <c r="C7130" s="2">
        <v>118021</v>
      </c>
      <c r="D7130" s="1" t="s">
        <v>14250</v>
      </c>
      <c r="E7130" s="1" t="s">
        <v>76</v>
      </c>
      <c r="F7130" s="1" t="s">
        <v>75</v>
      </c>
      <c r="G7130" s="1" t="s">
        <v>11807</v>
      </c>
      <c r="H7130" s="1" t="s">
        <v>15836</v>
      </c>
      <c r="I7130" s="5">
        <v>435</v>
      </c>
      <c r="J7130" s="5">
        <v>4679772</v>
      </c>
      <c r="K7130" s="3">
        <f>+Tabella2026[[#This Row],[POP_2024]]/SUM(Tabella2026[POP_2024])</f>
        <v>7.3799531021794033E-6</v>
      </c>
      <c r="L7130" s="3">
        <f>+Tabella2026[[#This Row],[INCIDENZA POPOLAZIONE]]*(PLAFOND/2)</f>
        <v>2172.6526583167897</v>
      </c>
      <c r="M7130" s="3">
        <f>+IFERROR(Tabella2026[[#This Row],[reddito_2024]]/Tabella2026[[#This Row],[POP_2024]],"")</f>
        <v>10758.096551724138</v>
      </c>
      <c r="N7130" s="3">
        <f>+IF(Tabella2026[[#This Row],[REDDITO COMPLESSIVO PROCAPITE]]&lt;media_aggr_reddito_pc,(media_aggr_reddito_pc-Tabella2026[[#This Row],[REDDITO COMPLESSIVO PROCAPITE]]),0)</f>
        <v>7066.9695108846026</v>
      </c>
      <c r="O7130" s="3">
        <f>+Tabella2026[[#This Row],[DIFFERENZA REDDITO INFERIORE ALLA MEDIA DALLA MEDIA]]*Tabella2026[[#This Row],[POP_2024]]</f>
        <v>3074131.737234802</v>
      </c>
      <c r="P7130" s="3">
        <f>+Tabella2026[[#This Row],[POPOLAZIONE PER DIFFERENZA ]]/SUM(Tabella2026[[POPOLAZIONE PER DIFFERENZA ]])</f>
        <v>2.7273146667227176E-5</v>
      </c>
      <c r="Q7130" s="3">
        <f>+Tabella2026[[#This Row],[INCIDENZA POPOLAZIONE PER DIFFERENZA]]*(PLAFOND-SUM(Tabella2026[CONTRIBUTO SULLA BASE DELLA POPOLAZIONE]))</f>
        <v>8029.193923971713</v>
      </c>
      <c r="R7130" s="3">
        <f>+Tabella2026[[#This Row],[CONTRIBUTO SULLA BASE DELLA POPOLAZIONE]]+Tabella2026[[#This Row],[CONTRIBUTO SULLA BASE DEL REDDITO]]</f>
        <v>10201.846582288503</v>
      </c>
      <c r="S7130" s="3">
        <f>+Tabella2026[[#This Row],[CONTRIBUTO TOTALE]]/(PLAFOND/N_TESSERE)</f>
        <v>20.403693164577007</v>
      </c>
      <c r="T7130" s="3">
        <f>+MAX(CEILING(Tabella2026[[#This Row],[preDEF1]],1),1)</f>
        <v>21</v>
      </c>
      <c r="U7130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7130" s="21">
        <f>+Tabella2026[[#This Row],[DEF - n. card]]*(PLAFOND/N_TESSERE)</f>
        <v>10500</v>
      </c>
      <c r="W7130" s="18"/>
    </row>
    <row r="7131" spans="2:23" x14ac:dyDescent="0.25">
      <c r="B7131" s="1" t="s">
        <v>14323</v>
      </c>
      <c r="C7131" s="2">
        <v>115036</v>
      </c>
      <c r="D7131" s="1" t="s">
        <v>14324</v>
      </c>
      <c r="E7131" s="1" t="s">
        <v>76</v>
      </c>
      <c r="F7131" s="1" t="s">
        <v>625</v>
      </c>
      <c r="G7131" s="1" t="s">
        <v>11807</v>
      </c>
      <c r="H7131" s="1" t="s">
        <v>15836</v>
      </c>
      <c r="I7131" s="5">
        <v>435</v>
      </c>
      <c r="J7131" s="5">
        <v>4531670</v>
      </c>
      <c r="K7131" s="3">
        <f>+Tabella2026[[#This Row],[POP_2024]]/SUM(Tabella2026[POP_2024])</f>
        <v>7.3799531021794033E-6</v>
      </c>
      <c r="L7131" s="3">
        <f>+Tabella2026[[#This Row],[INCIDENZA POPOLAZIONE]]*(PLAFOND/2)</f>
        <v>2172.6526583167897</v>
      </c>
      <c r="M7131" s="3">
        <f>+IFERROR(Tabella2026[[#This Row],[reddito_2024]]/Tabella2026[[#This Row],[POP_2024]],"")</f>
        <v>10417.632183908046</v>
      </c>
      <c r="N7131" s="3">
        <f>+IF(Tabella2026[[#This Row],[REDDITO COMPLESSIVO PROCAPITE]]&lt;media_aggr_reddito_pc,(media_aggr_reddito_pc-Tabella2026[[#This Row],[REDDITO COMPLESSIVO PROCAPITE]]),0)</f>
        <v>7407.4338787006945</v>
      </c>
      <c r="O7131" s="3">
        <f>+Tabella2026[[#This Row],[DIFFERENZA REDDITO INFERIORE ALLA MEDIA DALLA MEDIA]]*Tabella2026[[#This Row],[POP_2024]]</f>
        <v>3222233.737234802</v>
      </c>
      <c r="P7131" s="3">
        <f>+Tabella2026[[#This Row],[POPOLAZIONE PER DIFFERENZA ]]/SUM(Tabella2026[[POPOLAZIONE PER DIFFERENZA ]])</f>
        <v>2.8587081108873116E-5</v>
      </c>
      <c r="Q7131" s="3">
        <f>+Tabella2026[[#This Row],[INCIDENZA POPOLAZIONE PER DIFFERENZA]]*(PLAFOND-SUM(Tabella2026[CONTRIBUTO SULLA BASE DELLA POPOLAZIONE]))</f>
        <v>8416.0152381414482</v>
      </c>
      <c r="R7131" s="3">
        <f>+Tabella2026[[#This Row],[CONTRIBUTO SULLA BASE DELLA POPOLAZIONE]]+Tabella2026[[#This Row],[CONTRIBUTO SULLA BASE DEL REDDITO]]</f>
        <v>10588.667896458239</v>
      </c>
      <c r="S7131" s="3">
        <f>+Tabella2026[[#This Row],[CONTRIBUTO TOTALE]]/(PLAFOND/N_TESSERE)</f>
        <v>21.177335792916477</v>
      </c>
      <c r="T7131" s="3">
        <f>+MAX(CEILING(Tabella2026[[#This Row],[preDEF1]],1),1)</f>
        <v>22</v>
      </c>
      <c r="U7131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7131" s="21">
        <f>+Tabella2026[[#This Row],[DEF - n. card]]*(PLAFOND/N_TESSERE)</f>
        <v>11000</v>
      </c>
      <c r="W7131" s="18"/>
    </row>
    <row r="7132" spans="2:23" x14ac:dyDescent="0.25">
      <c r="B7132" s="1" t="s">
        <v>14287</v>
      </c>
      <c r="C7132" s="2">
        <v>8067</v>
      </c>
      <c r="D7132" s="1" t="s">
        <v>14288</v>
      </c>
      <c r="E7132" s="1" t="s">
        <v>24</v>
      </c>
      <c r="F7132" s="1" t="s">
        <v>286</v>
      </c>
      <c r="G7132" s="1" t="s">
        <v>11807</v>
      </c>
      <c r="H7132" s="1" t="s">
        <v>15835</v>
      </c>
      <c r="I7132" s="5">
        <v>435</v>
      </c>
      <c r="J7132" s="5">
        <v>5436691</v>
      </c>
      <c r="K7132" s="3">
        <f>+Tabella2026[[#This Row],[POP_2024]]/SUM(Tabella2026[POP_2024])</f>
        <v>7.3799531021794033E-6</v>
      </c>
      <c r="L7132" s="3">
        <f>+Tabella2026[[#This Row],[INCIDENZA POPOLAZIONE]]*(PLAFOND/2)</f>
        <v>2172.6526583167897</v>
      </c>
      <c r="M7132" s="3">
        <f>+IFERROR(Tabella2026[[#This Row],[reddito_2024]]/Tabella2026[[#This Row],[POP_2024]],"")</f>
        <v>12498.140229885057</v>
      </c>
      <c r="N7132" s="3">
        <f>+IF(Tabella2026[[#This Row],[REDDITO COMPLESSIVO PROCAPITE]]&lt;media_aggr_reddito_pc,(media_aggr_reddito_pc-Tabella2026[[#This Row],[REDDITO COMPLESSIVO PROCAPITE]]),0)</f>
        <v>5326.9258327236839</v>
      </c>
      <c r="O7132" s="3">
        <f>+Tabella2026[[#This Row],[DIFFERENZA REDDITO INFERIORE ALLA MEDIA DALLA MEDIA]]*Tabella2026[[#This Row],[POP_2024]]</f>
        <v>2317212.7372348025</v>
      </c>
      <c r="P7132" s="3">
        <f>+Tabella2026[[#This Row],[POPOLAZIONE PER DIFFERENZA ]]/SUM(Tabella2026[[POPOLAZIONE PER DIFFERENZA ]])</f>
        <v>2.0557896747332752E-5</v>
      </c>
      <c r="Q7132" s="3">
        <f>+Tabella2026[[#This Row],[INCIDENZA POPOLAZIONE PER DIFFERENZA]]*(PLAFOND-SUM(Tabella2026[CONTRIBUTO SULLA BASE DELLA POPOLAZIONE]))</f>
        <v>6052.2293839922258</v>
      </c>
      <c r="R7132" s="3">
        <f>+Tabella2026[[#This Row],[CONTRIBUTO SULLA BASE DELLA POPOLAZIONE]]+Tabella2026[[#This Row],[CONTRIBUTO SULLA BASE DEL REDDITO]]</f>
        <v>8224.8820423090147</v>
      </c>
      <c r="S7132" s="3">
        <f>+Tabella2026[[#This Row],[CONTRIBUTO TOTALE]]/(PLAFOND/N_TESSERE)</f>
        <v>16.449764084618028</v>
      </c>
      <c r="T7132" s="3">
        <f>+MAX(CEILING(Tabella2026[[#This Row],[preDEF1]],1),1)</f>
        <v>17</v>
      </c>
      <c r="U7132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7132" s="21">
        <f>+Tabella2026[[#This Row],[DEF - n. card]]*(PLAFOND/N_TESSERE)</f>
        <v>8500</v>
      </c>
      <c r="W7132" s="18"/>
    </row>
    <row r="7133" spans="2:23" x14ac:dyDescent="0.25">
      <c r="B7133" s="1" t="s">
        <v>14205</v>
      </c>
      <c r="C7133" s="2">
        <v>103079</v>
      </c>
      <c r="D7133" s="1" t="s">
        <v>14206</v>
      </c>
      <c r="E7133" s="1" t="s">
        <v>18</v>
      </c>
      <c r="F7133" s="1" t="s">
        <v>648</v>
      </c>
      <c r="G7133" s="1" t="s">
        <v>11807</v>
      </c>
      <c r="H7133" s="1" t="s">
        <v>15835</v>
      </c>
      <c r="I7133" s="5">
        <v>435</v>
      </c>
      <c r="J7133" s="5">
        <v>2796410</v>
      </c>
      <c r="K7133" s="3">
        <f>+Tabella2026[[#This Row],[POP_2024]]/SUM(Tabella2026[POP_2024])</f>
        <v>7.3799531021794033E-6</v>
      </c>
      <c r="L7133" s="3">
        <f>+Tabella2026[[#This Row],[INCIDENZA POPOLAZIONE]]*(PLAFOND/2)</f>
        <v>2172.6526583167897</v>
      </c>
      <c r="M7133" s="3">
        <f>+IFERROR(Tabella2026[[#This Row],[reddito_2024]]/Tabella2026[[#This Row],[POP_2024]],"")</f>
        <v>6428.5287356321842</v>
      </c>
      <c r="N7133" s="3">
        <f>+IF(Tabella2026[[#This Row],[REDDITO COMPLESSIVO PROCAPITE]]&lt;media_aggr_reddito_pc,(media_aggr_reddito_pc-Tabella2026[[#This Row],[REDDITO COMPLESSIVO PROCAPITE]]),0)</f>
        <v>11396.537326976557</v>
      </c>
      <c r="O7133" s="3">
        <f>+Tabella2026[[#This Row],[DIFFERENZA REDDITO INFERIORE ALLA MEDIA DALLA MEDIA]]*Tabella2026[[#This Row],[POP_2024]]</f>
        <v>4957493.737234802</v>
      </c>
      <c r="P7133" s="3">
        <f>+Tabella2026[[#This Row],[POPOLAZIONE PER DIFFERENZA ]]/SUM(Tabella2026[[POPOLAZIONE PER DIFFERENZA ]])</f>
        <v>4.398199730994088E-5</v>
      </c>
      <c r="Q7133" s="3">
        <f>+Tabella2026[[#This Row],[INCIDENZA POPOLAZIONE PER DIFFERENZA]]*(PLAFOND-SUM(Tabella2026[CONTRIBUTO SULLA BASE DELLA POPOLAZIONE]))</f>
        <v>12948.267021548665</v>
      </c>
      <c r="R7133" s="3">
        <f>+Tabella2026[[#This Row],[CONTRIBUTO SULLA BASE DELLA POPOLAZIONE]]+Tabella2026[[#This Row],[CONTRIBUTO SULLA BASE DEL REDDITO]]</f>
        <v>15120.919679865456</v>
      </c>
      <c r="S7133" s="3">
        <f>+Tabella2026[[#This Row],[CONTRIBUTO TOTALE]]/(PLAFOND/N_TESSERE)</f>
        <v>30.241839359730911</v>
      </c>
      <c r="T7133" s="3">
        <f>+MAX(CEILING(Tabella2026[[#This Row],[preDEF1]],1),1)</f>
        <v>31</v>
      </c>
      <c r="U7133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7133" s="21">
        <f>+Tabella2026[[#This Row],[DEF - n. card]]*(PLAFOND/N_TESSERE)</f>
        <v>15500</v>
      </c>
      <c r="W7133" s="18"/>
    </row>
    <row r="7134" spans="2:23" x14ac:dyDescent="0.25">
      <c r="B7134" s="1" t="s">
        <v>14251</v>
      </c>
      <c r="C7134" s="2">
        <v>1037</v>
      </c>
      <c r="D7134" s="1" t="s">
        <v>14252</v>
      </c>
      <c r="E7134" s="1" t="s">
        <v>18</v>
      </c>
      <c r="F7134" s="1" t="s">
        <v>17</v>
      </c>
      <c r="G7134" s="1" t="s">
        <v>11807</v>
      </c>
      <c r="H7134" s="1" t="s">
        <v>15835</v>
      </c>
      <c r="I7134" s="5">
        <v>434</v>
      </c>
      <c r="J7134" s="5">
        <v>8853578</v>
      </c>
      <c r="K7134" s="3">
        <f>+Tabella2026[[#This Row],[POP_2024]]/SUM(Tabella2026[POP_2024])</f>
        <v>7.3629876927491061E-6</v>
      </c>
      <c r="L7134" s="3">
        <f>+Tabella2026[[#This Row],[INCIDENZA POPOLAZIONE]]*(PLAFOND/2)</f>
        <v>2167.6580545045672</v>
      </c>
      <c r="M7134" s="3">
        <f>+IFERROR(Tabella2026[[#This Row],[reddito_2024]]/Tabella2026[[#This Row],[POP_2024]],"")</f>
        <v>20399.94930875576</v>
      </c>
      <c r="N7134" s="3">
        <f>+IF(Tabella2026[[#This Row],[REDDITO COMPLESSIVO PROCAPITE]]&lt;media_aggr_reddito_pc,(media_aggr_reddito_pc-Tabella2026[[#This Row],[REDDITO COMPLESSIVO PROCAPITE]]),0)</f>
        <v>0</v>
      </c>
      <c r="O7134" s="3">
        <f>+Tabella2026[[#This Row],[DIFFERENZA REDDITO INFERIORE ALLA MEDIA DALLA MEDIA]]*Tabella2026[[#This Row],[POP_2024]]</f>
        <v>0</v>
      </c>
      <c r="P7134" s="3">
        <f>+Tabella2026[[#This Row],[POPOLAZIONE PER DIFFERENZA ]]/SUM(Tabella2026[[POPOLAZIONE PER DIFFERENZA ]])</f>
        <v>0</v>
      </c>
      <c r="Q7134" s="3">
        <f>+Tabella2026[[#This Row],[INCIDENZA POPOLAZIONE PER DIFFERENZA]]*(PLAFOND-SUM(Tabella2026[CONTRIBUTO SULLA BASE DELLA POPOLAZIONE]))</f>
        <v>0</v>
      </c>
      <c r="R7134" s="3">
        <f>+Tabella2026[[#This Row],[CONTRIBUTO SULLA BASE DELLA POPOLAZIONE]]+Tabella2026[[#This Row],[CONTRIBUTO SULLA BASE DEL REDDITO]]</f>
        <v>2167.6580545045672</v>
      </c>
      <c r="S7134" s="3">
        <f>+Tabella2026[[#This Row],[CONTRIBUTO TOTALE]]/(PLAFOND/N_TESSERE)</f>
        <v>4.3353161090091348</v>
      </c>
      <c r="T7134" s="3">
        <f>+MAX(CEILING(Tabella2026[[#This Row],[preDEF1]],1),1)</f>
        <v>5</v>
      </c>
      <c r="U7134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34" s="21">
        <f>+Tabella2026[[#This Row],[DEF - n. card]]*(PLAFOND/N_TESSERE)</f>
        <v>2500</v>
      </c>
      <c r="W7134" s="18"/>
    </row>
    <row r="7135" spans="2:23" x14ac:dyDescent="0.25">
      <c r="B7135" s="1" t="s">
        <v>14213</v>
      </c>
      <c r="C7135" s="2">
        <v>80021</v>
      </c>
      <c r="D7135" s="1" t="s">
        <v>14214</v>
      </c>
      <c r="E7135" s="1" t="s">
        <v>61</v>
      </c>
      <c r="F7135" s="1" t="s">
        <v>62</v>
      </c>
      <c r="G7135" s="1" t="s">
        <v>11807</v>
      </c>
      <c r="H7135" s="1" t="s">
        <v>15836</v>
      </c>
      <c r="I7135" s="5">
        <v>433</v>
      </c>
      <c r="J7135" s="5">
        <v>6245337</v>
      </c>
      <c r="K7135" s="3">
        <f>+Tabella2026[[#This Row],[POP_2024]]/SUM(Tabella2026[POP_2024])</f>
        <v>7.3460222833188089E-6</v>
      </c>
      <c r="L7135" s="3">
        <f>+Tabella2026[[#This Row],[INCIDENZA POPOLAZIONE]]*(PLAFOND/2)</f>
        <v>2162.6634506923447</v>
      </c>
      <c r="M7135" s="3">
        <f>+IFERROR(Tabella2026[[#This Row],[reddito_2024]]/Tabella2026[[#This Row],[POP_2024]],"")</f>
        <v>14423.411085450347</v>
      </c>
      <c r="N7135" s="3">
        <f>+IF(Tabella2026[[#This Row],[REDDITO COMPLESSIVO PROCAPITE]]&lt;media_aggr_reddito_pc,(media_aggr_reddito_pc-Tabella2026[[#This Row],[REDDITO COMPLESSIVO PROCAPITE]]),0)</f>
        <v>3401.6549771583941</v>
      </c>
      <c r="O7135" s="3">
        <f>+Tabella2026[[#This Row],[DIFFERENZA REDDITO INFERIORE ALLA MEDIA DALLA MEDIA]]*Tabella2026[[#This Row],[POP_2024]]</f>
        <v>1472916.6051095848</v>
      </c>
      <c r="P7135" s="3">
        <f>+Tabella2026[[#This Row],[POPOLAZIONE PER DIFFERENZA ]]/SUM(Tabella2026[[POPOLAZIONE PER DIFFERENZA ]])</f>
        <v>1.3067452547066878E-5</v>
      </c>
      <c r="Q7135" s="3">
        <f>+Tabella2026[[#This Row],[INCIDENZA POPOLAZIONE PER DIFFERENZA]]*(PLAFOND-SUM(Tabella2026[CONTRIBUTO SULLA BASE DELLA POPOLAZIONE]))</f>
        <v>3847.048229267094</v>
      </c>
      <c r="R7135" s="3">
        <f>+Tabella2026[[#This Row],[CONTRIBUTO SULLA BASE DELLA POPOLAZIONE]]+Tabella2026[[#This Row],[CONTRIBUTO SULLA BASE DEL REDDITO]]</f>
        <v>6009.7116799594387</v>
      </c>
      <c r="S7135" s="3">
        <f>+Tabella2026[[#This Row],[CONTRIBUTO TOTALE]]/(PLAFOND/N_TESSERE)</f>
        <v>12.019423359918877</v>
      </c>
      <c r="T7135" s="3">
        <f>+MAX(CEILING(Tabella2026[[#This Row],[preDEF1]],1),1)</f>
        <v>13</v>
      </c>
      <c r="U7135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135" s="21">
        <f>+Tabella2026[[#This Row],[DEF - n. card]]*(PLAFOND/N_TESSERE)</f>
        <v>6500</v>
      </c>
      <c r="W7135" s="18"/>
    </row>
    <row r="7136" spans="2:23" x14ac:dyDescent="0.25">
      <c r="B7136" s="1" t="s">
        <v>14231</v>
      </c>
      <c r="C7136" s="2">
        <v>4057</v>
      </c>
      <c r="D7136" s="1" t="s">
        <v>14232</v>
      </c>
      <c r="E7136" s="1" t="s">
        <v>18</v>
      </c>
      <c r="F7136" s="1" t="s">
        <v>263</v>
      </c>
      <c r="G7136" s="1" t="s">
        <v>11807</v>
      </c>
      <c r="H7136" s="1" t="s">
        <v>15835</v>
      </c>
      <c r="I7136" s="5">
        <v>433</v>
      </c>
      <c r="J7136" s="5">
        <v>6482618</v>
      </c>
      <c r="K7136" s="3">
        <f>+Tabella2026[[#This Row],[POP_2024]]/SUM(Tabella2026[POP_2024])</f>
        <v>7.3460222833188089E-6</v>
      </c>
      <c r="L7136" s="3">
        <f>+Tabella2026[[#This Row],[INCIDENZA POPOLAZIONE]]*(PLAFOND/2)</f>
        <v>2162.6634506923447</v>
      </c>
      <c r="M7136" s="3">
        <f>+IFERROR(Tabella2026[[#This Row],[reddito_2024]]/Tabella2026[[#This Row],[POP_2024]],"")</f>
        <v>14971.40415704388</v>
      </c>
      <c r="N7136" s="3">
        <f>+IF(Tabella2026[[#This Row],[REDDITO COMPLESSIVO PROCAPITE]]&lt;media_aggr_reddito_pc,(media_aggr_reddito_pc-Tabella2026[[#This Row],[REDDITO COMPLESSIVO PROCAPITE]]),0)</f>
        <v>2853.6619055648607</v>
      </c>
      <c r="O7136" s="3">
        <f>+Tabella2026[[#This Row],[DIFFERENZA REDDITO INFERIORE ALLA MEDIA DALLA MEDIA]]*Tabella2026[[#This Row],[POP_2024]]</f>
        <v>1235635.6051095848</v>
      </c>
      <c r="P7136" s="3">
        <f>+Tabella2026[[#This Row],[POPOLAZIONE PER DIFFERENZA ]]/SUM(Tabella2026[[POPOLAZIONE PER DIFFERENZA ]])</f>
        <v>1.096233797570261E-5</v>
      </c>
      <c r="Q7136" s="3">
        <f>+Tabella2026[[#This Row],[INCIDENZA POPOLAZIONE PER DIFFERENZA]]*(PLAFOND-SUM(Tabella2026[CONTRIBUTO SULLA BASE DELLA POPOLAZIONE]))</f>
        <v>3227.3040782933795</v>
      </c>
      <c r="R7136" s="3">
        <f>+Tabella2026[[#This Row],[CONTRIBUTO SULLA BASE DELLA POPOLAZIONE]]+Tabella2026[[#This Row],[CONTRIBUTO SULLA BASE DEL REDDITO]]</f>
        <v>5389.9675289857241</v>
      </c>
      <c r="S7136" s="3">
        <f>+Tabella2026[[#This Row],[CONTRIBUTO TOTALE]]/(PLAFOND/N_TESSERE)</f>
        <v>10.779935057971448</v>
      </c>
      <c r="T7136" s="3">
        <f>+MAX(CEILING(Tabella2026[[#This Row],[preDEF1]],1),1)</f>
        <v>11</v>
      </c>
      <c r="U7136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136" s="21">
        <f>+Tabella2026[[#This Row],[DEF - n. card]]*(PLAFOND/N_TESSERE)</f>
        <v>5500</v>
      </c>
      <c r="W7136" s="18"/>
    </row>
    <row r="7137" spans="2:23" x14ac:dyDescent="0.25">
      <c r="B7137" s="1" t="s">
        <v>14307</v>
      </c>
      <c r="C7137" s="2">
        <v>9046</v>
      </c>
      <c r="D7137" s="1" t="s">
        <v>14308</v>
      </c>
      <c r="E7137" s="1" t="s">
        <v>24</v>
      </c>
      <c r="F7137" s="1" t="s">
        <v>246</v>
      </c>
      <c r="G7137" s="1" t="s">
        <v>11807</v>
      </c>
      <c r="H7137" s="1" t="s">
        <v>15835</v>
      </c>
      <c r="I7137" s="5">
        <v>433</v>
      </c>
      <c r="J7137" s="5">
        <v>5854610</v>
      </c>
      <c r="K7137" s="3">
        <f>+Tabella2026[[#This Row],[POP_2024]]/SUM(Tabella2026[POP_2024])</f>
        <v>7.3460222833188089E-6</v>
      </c>
      <c r="L7137" s="3">
        <f>+Tabella2026[[#This Row],[INCIDENZA POPOLAZIONE]]*(PLAFOND/2)</f>
        <v>2162.6634506923447</v>
      </c>
      <c r="M7137" s="3">
        <f>+IFERROR(Tabella2026[[#This Row],[reddito_2024]]/Tabella2026[[#This Row],[POP_2024]],"")</f>
        <v>13521.039260969977</v>
      </c>
      <c r="N7137" s="3">
        <f>+IF(Tabella2026[[#This Row],[REDDITO COMPLESSIVO PROCAPITE]]&lt;media_aggr_reddito_pc,(media_aggr_reddito_pc-Tabella2026[[#This Row],[REDDITO COMPLESSIVO PROCAPITE]]),0)</f>
        <v>4304.0268016387636</v>
      </c>
      <c r="O7137" s="3">
        <f>+Tabella2026[[#This Row],[DIFFERENZA REDDITO INFERIORE ALLA MEDIA DALLA MEDIA]]*Tabella2026[[#This Row],[POP_2024]]</f>
        <v>1863643.6051095845</v>
      </c>
      <c r="P7137" s="3">
        <f>+Tabella2026[[#This Row],[POPOLAZIONE PER DIFFERENZA ]]/SUM(Tabella2026[[POPOLAZIONE PER DIFFERENZA ]])</f>
        <v>1.6533912571786285E-5</v>
      </c>
      <c r="Q7137" s="3">
        <f>+Tabella2026[[#This Row],[INCIDENZA POPOLAZIONE PER DIFFERENZA]]*(PLAFOND-SUM(Tabella2026[CONTRIBUTO SULLA BASE DELLA POPOLAZIONE]))</f>
        <v>4867.5714606994734</v>
      </c>
      <c r="R7137" s="3">
        <f>+Tabella2026[[#This Row],[CONTRIBUTO SULLA BASE DELLA POPOLAZIONE]]+Tabella2026[[#This Row],[CONTRIBUTO SULLA BASE DEL REDDITO]]</f>
        <v>7030.2349113918181</v>
      </c>
      <c r="S7137" s="3">
        <f>+Tabella2026[[#This Row],[CONTRIBUTO TOTALE]]/(PLAFOND/N_TESSERE)</f>
        <v>14.060469822783636</v>
      </c>
      <c r="T7137" s="3">
        <f>+MAX(CEILING(Tabella2026[[#This Row],[preDEF1]],1),1)</f>
        <v>15</v>
      </c>
      <c r="U7137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137" s="21">
        <f>+Tabella2026[[#This Row],[DEF - n. card]]*(PLAFOND/N_TESSERE)</f>
        <v>7500</v>
      </c>
      <c r="W7137" s="18"/>
    </row>
    <row r="7138" spans="2:23" x14ac:dyDescent="0.25">
      <c r="B7138" s="1" t="s">
        <v>14387</v>
      </c>
      <c r="C7138" s="2">
        <v>43050</v>
      </c>
      <c r="D7138" s="1" t="s">
        <v>14388</v>
      </c>
      <c r="E7138" s="1" t="s">
        <v>117</v>
      </c>
      <c r="F7138" s="1" t="s">
        <v>411</v>
      </c>
      <c r="G7138" s="1" t="s">
        <v>11807</v>
      </c>
      <c r="H7138" s="1" t="s">
        <v>15834</v>
      </c>
      <c r="I7138" s="5">
        <v>433</v>
      </c>
      <c r="J7138" s="5">
        <v>7538837</v>
      </c>
      <c r="K7138" s="3">
        <f>+Tabella2026[[#This Row],[POP_2024]]/SUM(Tabella2026[POP_2024])</f>
        <v>7.3460222833188089E-6</v>
      </c>
      <c r="L7138" s="3">
        <f>+Tabella2026[[#This Row],[INCIDENZA POPOLAZIONE]]*(PLAFOND/2)</f>
        <v>2162.6634506923447</v>
      </c>
      <c r="M7138" s="3">
        <f>+IFERROR(Tabella2026[[#This Row],[reddito_2024]]/Tabella2026[[#This Row],[POP_2024]],"")</f>
        <v>17410.709006928406</v>
      </c>
      <c r="N7138" s="3">
        <f>+IF(Tabella2026[[#This Row],[REDDITO COMPLESSIVO PROCAPITE]]&lt;media_aggr_reddito_pc,(media_aggr_reddito_pc-Tabella2026[[#This Row],[REDDITO COMPLESSIVO PROCAPITE]]),0)</f>
        <v>414.35705568033518</v>
      </c>
      <c r="O7138" s="3">
        <f>+Tabella2026[[#This Row],[DIFFERENZA REDDITO INFERIORE ALLA MEDIA DALLA MEDIA]]*Tabella2026[[#This Row],[POP_2024]]</f>
        <v>179416.60510958513</v>
      </c>
      <c r="P7138" s="3">
        <f>+Tabella2026[[#This Row],[POPOLAZIONE PER DIFFERENZA ]]/SUM(Tabella2026[[POPOLAZIONE PER DIFFERENZA ]])</f>
        <v>1.5917520145350717E-6</v>
      </c>
      <c r="Q7138" s="3">
        <f>+Tabella2026[[#This Row],[INCIDENZA POPOLAZIONE PER DIFFERENZA]]*(PLAFOND-SUM(Tabella2026[CONTRIBUTO SULLA BASE DELLA POPOLAZIONE]))</f>
        <v>468.61059926511609</v>
      </c>
      <c r="R7138" s="3">
        <f>+Tabella2026[[#This Row],[CONTRIBUTO SULLA BASE DELLA POPOLAZIONE]]+Tabella2026[[#This Row],[CONTRIBUTO SULLA BASE DEL REDDITO]]</f>
        <v>2631.2740499574606</v>
      </c>
      <c r="S7138" s="3">
        <f>+Tabella2026[[#This Row],[CONTRIBUTO TOTALE]]/(PLAFOND/N_TESSERE)</f>
        <v>5.2625480999149215</v>
      </c>
      <c r="T7138" s="3">
        <f>+MAX(CEILING(Tabella2026[[#This Row],[preDEF1]],1),1)</f>
        <v>6</v>
      </c>
      <c r="U7138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138" s="21">
        <f>+Tabella2026[[#This Row],[DEF - n. card]]*(PLAFOND/N_TESSERE)</f>
        <v>3000</v>
      </c>
      <c r="W7138" s="18"/>
    </row>
    <row r="7139" spans="2:23" x14ac:dyDescent="0.25">
      <c r="B7139" s="1" t="s">
        <v>14257</v>
      </c>
      <c r="C7139" s="2">
        <v>96075</v>
      </c>
      <c r="D7139" s="1" t="s">
        <v>14258</v>
      </c>
      <c r="E7139" s="1" t="s">
        <v>18</v>
      </c>
      <c r="F7139" s="1" t="s">
        <v>403</v>
      </c>
      <c r="G7139" s="1" t="s">
        <v>11807</v>
      </c>
      <c r="H7139" s="1" t="s">
        <v>15835</v>
      </c>
      <c r="I7139" s="5">
        <v>433</v>
      </c>
      <c r="J7139" s="5">
        <v>7106852</v>
      </c>
      <c r="K7139" s="3">
        <f>+Tabella2026[[#This Row],[POP_2024]]/SUM(Tabella2026[POP_2024])</f>
        <v>7.3460222833188089E-6</v>
      </c>
      <c r="L7139" s="3">
        <f>+Tabella2026[[#This Row],[INCIDENZA POPOLAZIONE]]*(PLAFOND/2)</f>
        <v>2162.6634506923447</v>
      </c>
      <c r="M7139" s="3">
        <f>+IFERROR(Tabella2026[[#This Row],[reddito_2024]]/Tabella2026[[#This Row],[POP_2024]],"")</f>
        <v>16413.053117782911</v>
      </c>
      <c r="N7139" s="3">
        <f>+IF(Tabella2026[[#This Row],[REDDITO COMPLESSIVO PROCAPITE]]&lt;media_aggr_reddito_pc,(media_aggr_reddito_pc-Tabella2026[[#This Row],[REDDITO COMPLESSIVO PROCAPITE]]),0)</f>
        <v>1412.0129448258303</v>
      </c>
      <c r="O7139" s="3">
        <f>+Tabella2026[[#This Row],[DIFFERENZA REDDITO INFERIORE ALLA MEDIA DALLA MEDIA]]*Tabella2026[[#This Row],[POP_2024]]</f>
        <v>611401.60510958452</v>
      </c>
      <c r="P7139" s="3">
        <f>+Tabella2026[[#This Row],[POPOLAZIONE PER DIFFERENZA ]]/SUM(Tabella2026[[POPOLAZIONE PER DIFFERENZA ]])</f>
        <v>5.4242456322743421E-6</v>
      </c>
      <c r="Q7139" s="3">
        <f>+Tabella2026[[#This Row],[INCIDENZA POPOLAZIONE PER DIFFERENZA]]*(PLAFOND-SUM(Tabella2026[CONTRIBUTO SULLA BASE DELLA POPOLAZIONE]))</f>
        <v>1596.8938459573485</v>
      </c>
      <c r="R7139" s="3">
        <f>+Tabella2026[[#This Row],[CONTRIBUTO SULLA BASE DELLA POPOLAZIONE]]+Tabella2026[[#This Row],[CONTRIBUTO SULLA BASE DEL REDDITO]]</f>
        <v>3759.5572966496929</v>
      </c>
      <c r="S7139" s="3">
        <f>+Tabella2026[[#This Row],[CONTRIBUTO TOTALE]]/(PLAFOND/N_TESSERE)</f>
        <v>7.5191145932993857</v>
      </c>
      <c r="T7139" s="3">
        <f>+MAX(CEILING(Tabella2026[[#This Row],[preDEF1]],1),1)</f>
        <v>8</v>
      </c>
      <c r="U713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139" s="21">
        <f>+Tabella2026[[#This Row],[DEF - n. card]]*(PLAFOND/N_TESSERE)</f>
        <v>4000</v>
      </c>
      <c r="W7139" s="18"/>
    </row>
    <row r="7140" spans="2:23" x14ac:dyDescent="0.25">
      <c r="B7140" s="1" t="s">
        <v>14359</v>
      </c>
      <c r="C7140" s="2">
        <v>6032</v>
      </c>
      <c r="D7140" s="1" t="s">
        <v>14360</v>
      </c>
      <c r="E7140" s="1" t="s">
        <v>18</v>
      </c>
      <c r="F7140" s="1" t="s">
        <v>138</v>
      </c>
      <c r="G7140" s="1" t="s">
        <v>11807</v>
      </c>
      <c r="H7140" s="1" t="s">
        <v>15835</v>
      </c>
      <c r="I7140" s="5">
        <v>432</v>
      </c>
      <c r="J7140" s="5">
        <v>8590169</v>
      </c>
      <c r="K7140" s="3">
        <f>+Tabella2026[[#This Row],[POP_2024]]/SUM(Tabella2026[POP_2024])</f>
        <v>7.3290568738885109E-6</v>
      </c>
      <c r="L7140" s="3">
        <f>+Tabella2026[[#This Row],[INCIDENZA POPOLAZIONE]]*(PLAFOND/2)</f>
        <v>2157.6688468801221</v>
      </c>
      <c r="M7140" s="3">
        <f>+IFERROR(Tabella2026[[#This Row],[reddito_2024]]/Tabella2026[[#This Row],[POP_2024]],"")</f>
        <v>19884.650462962964</v>
      </c>
      <c r="N7140" s="3">
        <f>+IF(Tabella2026[[#This Row],[REDDITO COMPLESSIVO PROCAPITE]]&lt;media_aggr_reddito_pc,(media_aggr_reddito_pc-Tabella2026[[#This Row],[REDDITO COMPLESSIVO PROCAPITE]]),0)</f>
        <v>0</v>
      </c>
      <c r="O7140" s="3">
        <f>+Tabella2026[[#This Row],[DIFFERENZA REDDITO INFERIORE ALLA MEDIA DALLA MEDIA]]*Tabella2026[[#This Row],[POP_2024]]</f>
        <v>0</v>
      </c>
      <c r="P7140" s="3">
        <f>+Tabella2026[[#This Row],[POPOLAZIONE PER DIFFERENZA ]]/SUM(Tabella2026[[POPOLAZIONE PER DIFFERENZA ]])</f>
        <v>0</v>
      </c>
      <c r="Q7140" s="3">
        <f>+Tabella2026[[#This Row],[INCIDENZA POPOLAZIONE PER DIFFERENZA]]*(PLAFOND-SUM(Tabella2026[CONTRIBUTO SULLA BASE DELLA POPOLAZIONE]))</f>
        <v>0</v>
      </c>
      <c r="R7140" s="3">
        <f>+Tabella2026[[#This Row],[CONTRIBUTO SULLA BASE DELLA POPOLAZIONE]]+Tabella2026[[#This Row],[CONTRIBUTO SULLA BASE DEL REDDITO]]</f>
        <v>2157.6688468801221</v>
      </c>
      <c r="S7140" s="3">
        <f>+Tabella2026[[#This Row],[CONTRIBUTO TOTALE]]/(PLAFOND/N_TESSERE)</f>
        <v>4.3153376937602443</v>
      </c>
      <c r="T7140" s="3">
        <f>+MAX(CEILING(Tabella2026[[#This Row],[preDEF1]],1),1)</f>
        <v>5</v>
      </c>
      <c r="U7140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40" s="21">
        <f>+Tabella2026[[#This Row],[DEF - n. card]]*(PLAFOND/N_TESSERE)</f>
        <v>2500</v>
      </c>
      <c r="W7140" s="18"/>
    </row>
    <row r="7141" spans="2:23" x14ac:dyDescent="0.25">
      <c r="B7141" s="1" t="s">
        <v>14345</v>
      </c>
      <c r="C7141" s="2">
        <v>4106</v>
      </c>
      <c r="D7141" s="1" t="s">
        <v>14346</v>
      </c>
      <c r="E7141" s="1" t="s">
        <v>18</v>
      </c>
      <c r="F7141" s="1" t="s">
        <v>263</v>
      </c>
      <c r="G7141" s="1" t="s">
        <v>11807</v>
      </c>
      <c r="H7141" s="1" t="s">
        <v>15835</v>
      </c>
      <c r="I7141" s="5">
        <v>431</v>
      </c>
      <c r="J7141" s="5">
        <v>7194830</v>
      </c>
      <c r="K7141" s="3">
        <f>+Tabella2026[[#This Row],[POP_2024]]/SUM(Tabella2026[POP_2024])</f>
        <v>7.3120914644582137E-6</v>
      </c>
      <c r="L7141" s="3">
        <f>+Tabella2026[[#This Row],[INCIDENZA POPOLAZIONE]]*(PLAFOND/2)</f>
        <v>2152.6742430678996</v>
      </c>
      <c r="M7141" s="3">
        <f>+IFERROR(Tabella2026[[#This Row],[reddito_2024]]/Tabella2026[[#This Row],[POP_2024]],"")</f>
        <v>16693.341067285382</v>
      </c>
      <c r="N7141" s="3">
        <f>+IF(Tabella2026[[#This Row],[REDDITO COMPLESSIVO PROCAPITE]]&lt;media_aggr_reddito_pc,(media_aggr_reddito_pc-Tabella2026[[#This Row],[REDDITO COMPLESSIVO PROCAPITE]]),0)</f>
        <v>1131.7249953233586</v>
      </c>
      <c r="O7141" s="3">
        <f>+Tabella2026[[#This Row],[DIFFERENZA REDDITO INFERIORE ALLA MEDIA DALLA MEDIA]]*Tabella2026[[#This Row],[POP_2024]]</f>
        <v>487773.47298436757</v>
      </c>
      <c r="P7141" s="3">
        <f>+Tabella2026[[#This Row],[POPOLAZIONE PER DIFFERENZA ]]/SUM(Tabella2026[[POPOLAZIONE PER DIFFERENZA ]])</f>
        <v>4.3274389668972531E-6</v>
      </c>
      <c r="Q7141" s="3">
        <f>+Tabella2026[[#This Row],[INCIDENZA POPOLAZIONE PER DIFFERENZA]]*(PLAFOND-SUM(Tabella2026[CONTRIBUTO SULLA BASE DELLA POPOLAZIONE]))</f>
        <v>1273.9947862753313</v>
      </c>
      <c r="R7141" s="3">
        <f>+Tabella2026[[#This Row],[CONTRIBUTO SULLA BASE DELLA POPOLAZIONE]]+Tabella2026[[#This Row],[CONTRIBUTO SULLA BASE DEL REDDITO]]</f>
        <v>3426.6690293432312</v>
      </c>
      <c r="S7141" s="3">
        <f>+Tabella2026[[#This Row],[CONTRIBUTO TOTALE]]/(PLAFOND/N_TESSERE)</f>
        <v>6.8533380586864627</v>
      </c>
      <c r="T7141" s="3">
        <f>+MAX(CEILING(Tabella2026[[#This Row],[preDEF1]],1),1)</f>
        <v>7</v>
      </c>
      <c r="U7141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141" s="21">
        <f>+Tabella2026[[#This Row],[DEF - n. card]]*(PLAFOND/N_TESSERE)</f>
        <v>3500</v>
      </c>
      <c r="W7141" s="18"/>
    </row>
    <row r="7142" spans="2:23" x14ac:dyDescent="0.25">
      <c r="B7142" s="1" t="s">
        <v>14271</v>
      </c>
      <c r="C7142" s="2">
        <v>61072</v>
      </c>
      <c r="D7142" s="1" t="s">
        <v>14272</v>
      </c>
      <c r="E7142" s="1" t="s">
        <v>15</v>
      </c>
      <c r="F7142" s="1" t="s">
        <v>184</v>
      </c>
      <c r="G7142" s="1" t="s">
        <v>11807</v>
      </c>
      <c r="H7142" s="1" t="s">
        <v>15836</v>
      </c>
      <c r="I7142" s="5">
        <v>431</v>
      </c>
      <c r="J7142" s="5">
        <v>5060328</v>
      </c>
      <c r="K7142" s="3">
        <f>+Tabella2026[[#This Row],[POP_2024]]/SUM(Tabella2026[POP_2024])</f>
        <v>7.3120914644582137E-6</v>
      </c>
      <c r="L7142" s="3">
        <f>+Tabella2026[[#This Row],[INCIDENZA POPOLAZIONE]]*(PLAFOND/2)</f>
        <v>2152.6742430678996</v>
      </c>
      <c r="M7142" s="3">
        <f>+IFERROR(Tabella2026[[#This Row],[reddito_2024]]/Tabella2026[[#This Row],[POP_2024]],"")</f>
        <v>11740.900232018561</v>
      </c>
      <c r="N7142" s="3">
        <f>+IF(Tabella2026[[#This Row],[REDDITO COMPLESSIVO PROCAPITE]]&lt;media_aggr_reddito_pc,(media_aggr_reddito_pc-Tabella2026[[#This Row],[REDDITO COMPLESSIVO PROCAPITE]]),0)</f>
        <v>6084.1658305901801</v>
      </c>
      <c r="O7142" s="3">
        <f>+Tabella2026[[#This Row],[DIFFERENZA REDDITO INFERIORE ALLA MEDIA DALLA MEDIA]]*Tabella2026[[#This Row],[POP_2024]]</f>
        <v>2622275.4729843675</v>
      </c>
      <c r="P7142" s="3">
        <f>+Tabella2026[[#This Row],[POPOLAZIONE PER DIFFERENZA ]]/SUM(Tabella2026[[POPOLAZIONE PER DIFFERENZA ]])</f>
        <v>2.3264358748953853E-5</v>
      </c>
      <c r="Q7142" s="3">
        <f>+Tabella2026[[#This Row],[INCIDENZA POPOLAZIONE PER DIFFERENZA]]*(PLAFOND-SUM(Tabella2026[CONTRIBUTO SULLA BASE DELLA POPOLAZIONE]))</f>
        <v>6849.0097674229801</v>
      </c>
      <c r="R7142" s="3">
        <f>+Tabella2026[[#This Row],[CONTRIBUTO SULLA BASE DELLA POPOLAZIONE]]+Tabella2026[[#This Row],[CONTRIBUTO SULLA BASE DEL REDDITO]]</f>
        <v>9001.6840104908806</v>
      </c>
      <c r="S7142" s="3">
        <f>+Tabella2026[[#This Row],[CONTRIBUTO TOTALE]]/(PLAFOND/N_TESSERE)</f>
        <v>18.00336802098176</v>
      </c>
      <c r="T7142" s="3">
        <f>+MAX(CEILING(Tabella2026[[#This Row],[preDEF1]],1),1)</f>
        <v>19</v>
      </c>
      <c r="U7142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7142" s="21">
        <f>+Tabella2026[[#This Row],[DEF - n. card]]*(PLAFOND/N_TESSERE)</f>
        <v>9500</v>
      </c>
      <c r="W7142" s="18"/>
    </row>
    <row r="7143" spans="2:23" x14ac:dyDescent="0.25">
      <c r="B7143" s="1" t="s">
        <v>14279</v>
      </c>
      <c r="C7143" s="2">
        <v>6071</v>
      </c>
      <c r="D7143" s="1" t="s">
        <v>14280</v>
      </c>
      <c r="E7143" s="1" t="s">
        <v>18</v>
      </c>
      <c r="F7143" s="1" t="s">
        <v>138</v>
      </c>
      <c r="G7143" s="1" t="s">
        <v>11807</v>
      </c>
      <c r="H7143" s="1" t="s">
        <v>15835</v>
      </c>
      <c r="I7143" s="5">
        <v>430</v>
      </c>
      <c r="J7143" s="5">
        <v>8373271</v>
      </c>
      <c r="K7143" s="3">
        <f>+Tabella2026[[#This Row],[POP_2024]]/SUM(Tabella2026[POP_2024])</f>
        <v>7.2951260550279165E-6</v>
      </c>
      <c r="L7143" s="3">
        <f>+Tabella2026[[#This Row],[INCIDENZA POPOLAZIONE]]*(PLAFOND/2)</f>
        <v>2147.6796392556776</v>
      </c>
      <c r="M7143" s="3">
        <f>+IFERROR(Tabella2026[[#This Row],[reddito_2024]]/Tabella2026[[#This Row],[POP_2024]],"")</f>
        <v>19472.723255813955</v>
      </c>
      <c r="N7143" s="3">
        <f>+IF(Tabella2026[[#This Row],[REDDITO COMPLESSIVO PROCAPITE]]&lt;media_aggr_reddito_pc,(media_aggr_reddito_pc-Tabella2026[[#This Row],[REDDITO COMPLESSIVO PROCAPITE]]),0)</f>
        <v>0</v>
      </c>
      <c r="O7143" s="3">
        <f>+Tabella2026[[#This Row],[DIFFERENZA REDDITO INFERIORE ALLA MEDIA DALLA MEDIA]]*Tabella2026[[#This Row],[POP_2024]]</f>
        <v>0</v>
      </c>
      <c r="P7143" s="3">
        <f>+Tabella2026[[#This Row],[POPOLAZIONE PER DIFFERENZA ]]/SUM(Tabella2026[[POPOLAZIONE PER DIFFERENZA ]])</f>
        <v>0</v>
      </c>
      <c r="Q7143" s="3">
        <f>+Tabella2026[[#This Row],[INCIDENZA POPOLAZIONE PER DIFFERENZA]]*(PLAFOND-SUM(Tabella2026[CONTRIBUTO SULLA BASE DELLA POPOLAZIONE]))</f>
        <v>0</v>
      </c>
      <c r="R7143" s="3">
        <f>+Tabella2026[[#This Row],[CONTRIBUTO SULLA BASE DELLA POPOLAZIONE]]+Tabella2026[[#This Row],[CONTRIBUTO SULLA BASE DEL REDDITO]]</f>
        <v>2147.6796392556776</v>
      </c>
      <c r="S7143" s="3">
        <f>+Tabella2026[[#This Row],[CONTRIBUTO TOTALE]]/(PLAFOND/N_TESSERE)</f>
        <v>4.2953592785113548</v>
      </c>
      <c r="T7143" s="3">
        <f>+MAX(CEILING(Tabella2026[[#This Row],[preDEF1]],1),1)</f>
        <v>5</v>
      </c>
      <c r="U7143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43" s="21">
        <f>+Tabella2026[[#This Row],[DEF - n. card]]*(PLAFOND/N_TESSERE)</f>
        <v>2500</v>
      </c>
      <c r="W7143" s="18"/>
    </row>
    <row r="7144" spans="2:23" x14ac:dyDescent="0.25">
      <c r="B7144" s="1" t="s">
        <v>14313</v>
      </c>
      <c r="C7144" s="2">
        <v>103031</v>
      </c>
      <c r="D7144" s="1" t="s">
        <v>14314</v>
      </c>
      <c r="E7144" s="1" t="s">
        <v>18</v>
      </c>
      <c r="F7144" s="1" t="s">
        <v>648</v>
      </c>
      <c r="G7144" s="1" t="s">
        <v>11807</v>
      </c>
      <c r="H7144" s="1" t="s">
        <v>15835</v>
      </c>
      <c r="I7144" s="5">
        <v>429</v>
      </c>
      <c r="J7144" s="5">
        <v>8018179</v>
      </c>
      <c r="K7144" s="3">
        <f>+Tabella2026[[#This Row],[POP_2024]]/SUM(Tabella2026[POP_2024])</f>
        <v>7.2781606455976185E-6</v>
      </c>
      <c r="L7144" s="3">
        <f>+Tabella2026[[#This Row],[INCIDENZA POPOLAZIONE]]*(PLAFOND/2)</f>
        <v>2142.6850354434546</v>
      </c>
      <c r="M7144" s="3">
        <f>+IFERROR(Tabella2026[[#This Row],[reddito_2024]]/Tabella2026[[#This Row],[POP_2024]],"")</f>
        <v>18690.39393939394</v>
      </c>
      <c r="N7144" s="3">
        <f>+IF(Tabella2026[[#This Row],[REDDITO COMPLESSIVO PROCAPITE]]&lt;media_aggr_reddito_pc,(media_aggr_reddito_pc-Tabella2026[[#This Row],[REDDITO COMPLESSIVO PROCAPITE]]),0)</f>
        <v>0</v>
      </c>
      <c r="O7144" s="3">
        <f>+Tabella2026[[#This Row],[DIFFERENZA REDDITO INFERIORE ALLA MEDIA DALLA MEDIA]]*Tabella2026[[#This Row],[POP_2024]]</f>
        <v>0</v>
      </c>
      <c r="P7144" s="3">
        <f>+Tabella2026[[#This Row],[POPOLAZIONE PER DIFFERENZA ]]/SUM(Tabella2026[[POPOLAZIONE PER DIFFERENZA ]])</f>
        <v>0</v>
      </c>
      <c r="Q7144" s="3">
        <f>+Tabella2026[[#This Row],[INCIDENZA POPOLAZIONE PER DIFFERENZA]]*(PLAFOND-SUM(Tabella2026[CONTRIBUTO SULLA BASE DELLA POPOLAZIONE]))</f>
        <v>0</v>
      </c>
      <c r="R7144" s="3">
        <f>+Tabella2026[[#This Row],[CONTRIBUTO SULLA BASE DELLA POPOLAZIONE]]+Tabella2026[[#This Row],[CONTRIBUTO SULLA BASE DEL REDDITO]]</f>
        <v>2142.6850354434546</v>
      </c>
      <c r="S7144" s="3">
        <f>+Tabella2026[[#This Row],[CONTRIBUTO TOTALE]]/(PLAFOND/N_TESSERE)</f>
        <v>4.2853700708869091</v>
      </c>
      <c r="T7144" s="3">
        <f>+MAX(CEILING(Tabella2026[[#This Row],[preDEF1]],1),1)</f>
        <v>5</v>
      </c>
      <c r="U7144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44" s="21">
        <f>+Tabella2026[[#This Row],[DEF - n. card]]*(PLAFOND/N_TESSERE)</f>
        <v>2500</v>
      </c>
      <c r="W7144" s="18"/>
    </row>
    <row r="7145" spans="2:23" x14ac:dyDescent="0.25">
      <c r="B7145" s="1" t="s">
        <v>14415</v>
      </c>
      <c r="C7145" s="2">
        <v>1124</v>
      </c>
      <c r="D7145" s="1" t="s">
        <v>14416</v>
      </c>
      <c r="E7145" s="1" t="s">
        <v>18</v>
      </c>
      <c r="F7145" s="1" t="s">
        <v>17</v>
      </c>
      <c r="G7145" s="1" t="s">
        <v>11807</v>
      </c>
      <c r="H7145" s="1" t="s">
        <v>15835</v>
      </c>
      <c r="I7145" s="5">
        <v>429</v>
      </c>
      <c r="J7145" s="5">
        <v>6238087</v>
      </c>
      <c r="K7145" s="3">
        <f>+Tabella2026[[#This Row],[POP_2024]]/SUM(Tabella2026[POP_2024])</f>
        <v>7.2781606455976185E-6</v>
      </c>
      <c r="L7145" s="3">
        <f>+Tabella2026[[#This Row],[INCIDENZA POPOLAZIONE]]*(PLAFOND/2)</f>
        <v>2142.6850354434546</v>
      </c>
      <c r="M7145" s="3">
        <f>+IFERROR(Tabella2026[[#This Row],[reddito_2024]]/Tabella2026[[#This Row],[POP_2024]],"")</f>
        <v>14540.995337995339</v>
      </c>
      <c r="N7145" s="3">
        <f>+IF(Tabella2026[[#This Row],[REDDITO COMPLESSIVO PROCAPITE]]&lt;media_aggr_reddito_pc,(media_aggr_reddito_pc-Tabella2026[[#This Row],[REDDITO COMPLESSIVO PROCAPITE]]),0)</f>
        <v>3284.0707246134025</v>
      </c>
      <c r="O7145" s="3">
        <f>+Tabella2026[[#This Row],[DIFFERENZA REDDITO INFERIORE ALLA MEDIA DALLA MEDIA]]*Tabella2026[[#This Row],[POP_2024]]</f>
        <v>1408866.3408591496</v>
      </c>
      <c r="P7145" s="3">
        <f>+Tabella2026[[#This Row],[POPOLAZIONE PER DIFFERENZA ]]/SUM(Tabella2026[[POPOLAZIONE PER DIFFERENZA ]])</f>
        <v>1.2499210064216068E-5</v>
      </c>
      <c r="Q7145" s="3">
        <f>+Tabella2026[[#This Row],[INCIDENZA POPOLAZIONE PER DIFFERENZA]]*(PLAFOND-SUM(Tabella2026[CONTRIBUTO SULLA BASE DELLA POPOLAZIONE]))</f>
        <v>3679.758068497677</v>
      </c>
      <c r="R7145" s="3">
        <f>+Tabella2026[[#This Row],[CONTRIBUTO SULLA BASE DELLA POPOLAZIONE]]+Tabella2026[[#This Row],[CONTRIBUTO SULLA BASE DEL REDDITO]]</f>
        <v>5822.443103941132</v>
      </c>
      <c r="S7145" s="3">
        <f>+Tabella2026[[#This Row],[CONTRIBUTO TOTALE]]/(PLAFOND/N_TESSERE)</f>
        <v>11.644886207882264</v>
      </c>
      <c r="T7145" s="3">
        <f>+MAX(CEILING(Tabella2026[[#This Row],[preDEF1]],1),1)</f>
        <v>12</v>
      </c>
      <c r="U7145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145" s="21">
        <f>+Tabella2026[[#This Row],[DEF - n. card]]*(PLAFOND/N_TESSERE)</f>
        <v>6000</v>
      </c>
      <c r="W7145" s="18"/>
    </row>
    <row r="7146" spans="2:23" x14ac:dyDescent="0.25">
      <c r="B7146" s="1" t="s">
        <v>14399</v>
      </c>
      <c r="C7146" s="2">
        <v>18097</v>
      </c>
      <c r="D7146" s="1" t="s">
        <v>14400</v>
      </c>
      <c r="E7146" s="1" t="s">
        <v>12</v>
      </c>
      <c r="F7146" s="1" t="s">
        <v>195</v>
      </c>
      <c r="G7146" s="1" t="s">
        <v>11807</v>
      </c>
      <c r="H7146" s="1" t="s">
        <v>15835</v>
      </c>
      <c r="I7146" s="5">
        <v>429</v>
      </c>
      <c r="J7146" s="5">
        <v>8693199</v>
      </c>
      <c r="K7146" s="3">
        <f>+Tabella2026[[#This Row],[POP_2024]]/SUM(Tabella2026[POP_2024])</f>
        <v>7.2781606455976185E-6</v>
      </c>
      <c r="L7146" s="3">
        <f>+Tabella2026[[#This Row],[INCIDENZA POPOLAZIONE]]*(PLAFOND/2)</f>
        <v>2142.6850354434546</v>
      </c>
      <c r="M7146" s="3">
        <f>+IFERROR(Tabella2026[[#This Row],[reddito_2024]]/Tabella2026[[#This Row],[POP_2024]],"")</f>
        <v>20263.867132867133</v>
      </c>
      <c r="N7146" s="3">
        <f>+IF(Tabella2026[[#This Row],[REDDITO COMPLESSIVO PROCAPITE]]&lt;media_aggr_reddito_pc,(media_aggr_reddito_pc-Tabella2026[[#This Row],[REDDITO COMPLESSIVO PROCAPITE]]),0)</f>
        <v>0</v>
      </c>
      <c r="O7146" s="3">
        <f>+Tabella2026[[#This Row],[DIFFERENZA REDDITO INFERIORE ALLA MEDIA DALLA MEDIA]]*Tabella2026[[#This Row],[POP_2024]]</f>
        <v>0</v>
      </c>
      <c r="P7146" s="3">
        <f>+Tabella2026[[#This Row],[POPOLAZIONE PER DIFFERENZA ]]/SUM(Tabella2026[[POPOLAZIONE PER DIFFERENZA ]])</f>
        <v>0</v>
      </c>
      <c r="Q7146" s="3">
        <f>+Tabella2026[[#This Row],[INCIDENZA POPOLAZIONE PER DIFFERENZA]]*(PLAFOND-SUM(Tabella2026[CONTRIBUTO SULLA BASE DELLA POPOLAZIONE]))</f>
        <v>0</v>
      </c>
      <c r="R7146" s="3">
        <f>+Tabella2026[[#This Row],[CONTRIBUTO SULLA BASE DELLA POPOLAZIONE]]+Tabella2026[[#This Row],[CONTRIBUTO SULLA BASE DEL REDDITO]]</f>
        <v>2142.6850354434546</v>
      </c>
      <c r="S7146" s="3">
        <f>+Tabella2026[[#This Row],[CONTRIBUTO TOTALE]]/(PLAFOND/N_TESSERE)</f>
        <v>4.2853700708869091</v>
      </c>
      <c r="T7146" s="3">
        <f>+MAX(CEILING(Tabella2026[[#This Row],[preDEF1]],1),1)</f>
        <v>5</v>
      </c>
      <c r="U7146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46" s="21">
        <f>+Tabella2026[[#This Row],[DEF - n. card]]*(PLAFOND/N_TESSERE)</f>
        <v>2500</v>
      </c>
      <c r="W7146" s="18"/>
    </row>
    <row r="7147" spans="2:23" x14ac:dyDescent="0.25">
      <c r="B7147" s="1" t="s">
        <v>14317</v>
      </c>
      <c r="C7147" s="2">
        <v>115041</v>
      </c>
      <c r="D7147" s="1" t="s">
        <v>14318</v>
      </c>
      <c r="E7147" s="1" t="s">
        <v>76</v>
      </c>
      <c r="F7147" s="1" t="s">
        <v>625</v>
      </c>
      <c r="G7147" s="1" t="s">
        <v>11807</v>
      </c>
      <c r="H7147" s="1" t="s">
        <v>15836</v>
      </c>
      <c r="I7147" s="5">
        <v>428</v>
      </c>
      <c r="J7147" s="5">
        <v>4864284</v>
      </c>
      <c r="K7147" s="3">
        <f>+Tabella2026[[#This Row],[POP_2024]]/SUM(Tabella2026[POP_2024])</f>
        <v>7.2611952361673213E-6</v>
      </c>
      <c r="L7147" s="3">
        <f>+Tabella2026[[#This Row],[INCIDENZA POPOLAZIONE]]*(PLAFOND/2)</f>
        <v>2137.6904316312321</v>
      </c>
      <c r="M7147" s="3">
        <f>+IFERROR(Tabella2026[[#This Row],[reddito_2024]]/Tabella2026[[#This Row],[POP_2024]],"")</f>
        <v>11365.14953271028</v>
      </c>
      <c r="N7147" s="3">
        <f>+IF(Tabella2026[[#This Row],[REDDITO COMPLESSIVO PROCAPITE]]&lt;media_aggr_reddito_pc,(media_aggr_reddito_pc-Tabella2026[[#This Row],[REDDITO COMPLESSIVO PROCAPITE]]),0)</f>
        <v>6459.9165298984608</v>
      </c>
      <c r="O7147" s="3">
        <f>+Tabella2026[[#This Row],[DIFFERENZA REDDITO INFERIORE ALLA MEDIA DALLA MEDIA]]*Tabella2026[[#This Row],[POP_2024]]</f>
        <v>2764844.2747965413</v>
      </c>
      <c r="P7147" s="3">
        <f>+Tabella2026[[#This Row],[POPOLAZIONE PER DIFFERENZA ]]/SUM(Tabella2026[[POPOLAZIONE PER DIFFERENZA ]])</f>
        <v>2.4529203646424578E-5</v>
      </c>
      <c r="Q7147" s="3">
        <f>+Tabella2026[[#This Row],[INCIDENZA POPOLAZIONE PER DIFFERENZA]]*(PLAFOND-SUM(Tabella2026[CONTRIBUTO SULLA BASE DELLA POPOLAZIONE]))</f>
        <v>7221.3791566046903</v>
      </c>
      <c r="R7147" s="3">
        <f>+Tabella2026[[#This Row],[CONTRIBUTO SULLA BASE DELLA POPOLAZIONE]]+Tabella2026[[#This Row],[CONTRIBUTO SULLA BASE DEL REDDITO]]</f>
        <v>9359.0695882359214</v>
      </c>
      <c r="S7147" s="3">
        <f>+Tabella2026[[#This Row],[CONTRIBUTO TOTALE]]/(PLAFOND/N_TESSERE)</f>
        <v>18.718139176471844</v>
      </c>
      <c r="T7147" s="3">
        <f>+MAX(CEILING(Tabella2026[[#This Row],[preDEF1]],1),1)</f>
        <v>19</v>
      </c>
      <c r="U7147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7147" s="21">
        <f>+Tabella2026[[#This Row],[DEF - n. card]]*(PLAFOND/N_TESSERE)</f>
        <v>9500</v>
      </c>
      <c r="W7147" s="18"/>
    </row>
    <row r="7148" spans="2:23" x14ac:dyDescent="0.25">
      <c r="B7148" s="1" t="s">
        <v>14349</v>
      </c>
      <c r="C7148" s="2">
        <v>5082</v>
      </c>
      <c r="D7148" s="1" t="s">
        <v>14350</v>
      </c>
      <c r="E7148" s="1" t="s">
        <v>18</v>
      </c>
      <c r="F7148" s="1" t="s">
        <v>182</v>
      </c>
      <c r="G7148" s="1" t="s">
        <v>11807</v>
      </c>
      <c r="H7148" s="1" t="s">
        <v>15835</v>
      </c>
      <c r="I7148" s="5">
        <v>428</v>
      </c>
      <c r="J7148" s="5">
        <v>8384111</v>
      </c>
      <c r="K7148" s="3">
        <f>+Tabella2026[[#This Row],[POP_2024]]/SUM(Tabella2026[POP_2024])</f>
        <v>7.2611952361673213E-6</v>
      </c>
      <c r="L7148" s="3">
        <f>+Tabella2026[[#This Row],[INCIDENZA POPOLAZIONE]]*(PLAFOND/2)</f>
        <v>2137.6904316312321</v>
      </c>
      <c r="M7148" s="3">
        <f>+IFERROR(Tabella2026[[#This Row],[reddito_2024]]/Tabella2026[[#This Row],[POP_2024]],"")</f>
        <v>19589.044392523363</v>
      </c>
      <c r="N7148" s="3">
        <f>+IF(Tabella2026[[#This Row],[REDDITO COMPLESSIVO PROCAPITE]]&lt;media_aggr_reddito_pc,(media_aggr_reddito_pc-Tabella2026[[#This Row],[REDDITO COMPLESSIVO PROCAPITE]]),0)</f>
        <v>0</v>
      </c>
      <c r="O7148" s="3">
        <f>+Tabella2026[[#This Row],[DIFFERENZA REDDITO INFERIORE ALLA MEDIA DALLA MEDIA]]*Tabella2026[[#This Row],[POP_2024]]</f>
        <v>0</v>
      </c>
      <c r="P7148" s="3">
        <f>+Tabella2026[[#This Row],[POPOLAZIONE PER DIFFERENZA ]]/SUM(Tabella2026[[POPOLAZIONE PER DIFFERENZA ]])</f>
        <v>0</v>
      </c>
      <c r="Q7148" s="3">
        <f>+Tabella2026[[#This Row],[INCIDENZA POPOLAZIONE PER DIFFERENZA]]*(PLAFOND-SUM(Tabella2026[CONTRIBUTO SULLA BASE DELLA POPOLAZIONE]))</f>
        <v>0</v>
      </c>
      <c r="R7148" s="3">
        <f>+Tabella2026[[#This Row],[CONTRIBUTO SULLA BASE DELLA POPOLAZIONE]]+Tabella2026[[#This Row],[CONTRIBUTO SULLA BASE DEL REDDITO]]</f>
        <v>2137.6904316312321</v>
      </c>
      <c r="S7148" s="3">
        <f>+Tabella2026[[#This Row],[CONTRIBUTO TOTALE]]/(PLAFOND/N_TESSERE)</f>
        <v>4.2753808632624644</v>
      </c>
      <c r="T7148" s="3">
        <f>+MAX(CEILING(Tabella2026[[#This Row],[preDEF1]],1),1)</f>
        <v>5</v>
      </c>
      <c r="U714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48" s="21">
        <f>+Tabella2026[[#This Row],[DEF - n. card]]*(PLAFOND/N_TESSERE)</f>
        <v>2500</v>
      </c>
      <c r="W7148" s="18"/>
    </row>
    <row r="7149" spans="2:23" x14ac:dyDescent="0.25">
      <c r="B7149" s="1" t="s">
        <v>14263</v>
      </c>
      <c r="C7149" s="2">
        <v>66074</v>
      </c>
      <c r="D7149" s="1" t="s">
        <v>14264</v>
      </c>
      <c r="E7149" s="1" t="s">
        <v>96</v>
      </c>
      <c r="F7149" s="1" t="s">
        <v>201</v>
      </c>
      <c r="G7149" s="1" t="s">
        <v>11807</v>
      </c>
      <c r="H7149" s="1" t="s">
        <v>15836</v>
      </c>
      <c r="I7149" s="5">
        <v>428</v>
      </c>
      <c r="J7149" s="5">
        <v>6850994</v>
      </c>
      <c r="K7149" s="3">
        <f>+Tabella2026[[#This Row],[POP_2024]]/SUM(Tabella2026[POP_2024])</f>
        <v>7.2611952361673213E-6</v>
      </c>
      <c r="L7149" s="3">
        <f>+Tabella2026[[#This Row],[INCIDENZA POPOLAZIONE]]*(PLAFOND/2)</f>
        <v>2137.6904316312321</v>
      </c>
      <c r="M7149" s="3">
        <f>+IFERROR(Tabella2026[[#This Row],[reddito_2024]]/Tabella2026[[#This Row],[POP_2024]],"")</f>
        <v>16006.995327102804</v>
      </c>
      <c r="N7149" s="3">
        <f>+IF(Tabella2026[[#This Row],[REDDITO COMPLESSIVO PROCAPITE]]&lt;media_aggr_reddito_pc,(media_aggr_reddito_pc-Tabella2026[[#This Row],[REDDITO COMPLESSIVO PROCAPITE]]),0)</f>
        <v>1818.0707355059367</v>
      </c>
      <c r="O7149" s="3">
        <f>+Tabella2026[[#This Row],[DIFFERENZA REDDITO INFERIORE ALLA MEDIA DALLA MEDIA]]*Tabella2026[[#This Row],[POP_2024]]</f>
        <v>778134.27479654085</v>
      </c>
      <c r="P7149" s="3">
        <f>+Tabella2026[[#This Row],[POPOLAZIONE PER DIFFERENZA ]]/SUM(Tabella2026[[POPOLAZIONE PER DIFFERENZA ]])</f>
        <v>6.9034680414873731E-6</v>
      </c>
      <c r="Q7149" s="3">
        <f>+Tabella2026[[#This Row],[INCIDENZA POPOLAZIONE PER DIFFERENZA]]*(PLAFOND-SUM(Tabella2026[CONTRIBUTO SULLA BASE DELLA POPOLAZIONE]))</f>
        <v>2032.3758138128599</v>
      </c>
      <c r="R7149" s="3">
        <f>+Tabella2026[[#This Row],[CONTRIBUTO SULLA BASE DELLA POPOLAZIONE]]+Tabella2026[[#This Row],[CONTRIBUTO SULLA BASE DEL REDDITO]]</f>
        <v>4170.0662454440917</v>
      </c>
      <c r="S7149" s="3">
        <f>+Tabella2026[[#This Row],[CONTRIBUTO TOTALE]]/(PLAFOND/N_TESSERE)</f>
        <v>8.340132490888184</v>
      </c>
      <c r="T7149" s="3">
        <f>+MAX(CEILING(Tabella2026[[#This Row],[preDEF1]],1),1)</f>
        <v>9</v>
      </c>
      <c r="U7149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149" s="21">
        <f>+Tabella2026[[#This Row],[DEF - n. card]]*(PLAFOND/N_TESSERE)</f>
        <v>4500</v>
      </c>
      <c r="W7149" s="18"/>
    </row>
    <row r="7150" spans="2:23" x14ac:dyDescent="0.25">
      <c r="B7150" s="1" t="s">
        <v>14219</v>
      </c>
      <c r="C7150" s="2">
        <v>94012</v>
      </c>
      <c r="D7150" s="1" t="s">
        <v>14220</v>
      </c>
      <c r="E7150" s="1" t="s">
        <v>345</v>
      </c>
      <c r="F7150" s="1" t="s">
        <v>1000</v>
      </c>
      <c r="G7150" s="1" t="s">
        <v>11807</v>
      </c>
      <c r="H7150" s="1" t="s">
        <v>15836</v>
      </c>
      <c r="I7150" s="5">
        <v>427</v>
      </c>
      <c r="J7150" s="5">
        <v>5074629</v>
      </c>
      <c r="K7150" s="3">
        <f>+Tabella2026[[#This Row],[POP_2024]]/SUM(Tabella2026[POP_2024])</f>
        <v>7.2442298267370241E-6</v>
      </c>
      <c r="L7150" s="3">
        <f>+Tabella2026[[#This Row],[INCIDENZA POPOLAZIONE]]*(PLAFOND/2)</f>
        <v>2132.69582781901</v>
      </c>
      <c r="M7150" s="3">
        <f>+IFERROR(Tabella2026[[#This Row],[reddito_2024]]/Tabella2026[[#This Row],[POP_2024]],"")</f>
        <v>11884.377049180328</v>
      </c>
      <c r="N7150" s="3">
        <f>+IF(Tabella2026[[#This Row],[REDDITO COMPLESSIVO PROCAPITE]]&lt;media_aggr_reddito_pc,(media_aggr_reddito_pc-Tabella2026[[#This Row],[REDDITO COMPLESSIVO PROCAPITE]]),0)</f>
        <v>5940.6890134284131</v>
      </c>
      <c r="O7150" s="3">
        <f>+Tabella2026[[#This Row],[DIFFERENZA REDDITO INFERIORE ALLA MEDIA DALLA MEDIA]]*Tabella2026[[#This Row],[POP_2024]]</f>
        <v>2536674.2087339326</v>
      </c>
      <c r="P7150" s="3">
        <f>+Tabella2026[[#This Row],[POPOLAZIONE PER DIFFERENZA ]]/SUM(Tabella2026[[POPOLAZIONE PER DIFFERENZA ]])</f>
        <v>2.2504919650581904E-5</v>
      </c>
      <c r="Q7150" s="3">
        <f>+Tabella2026[[#This Row],[INCIDENZA POPOLAZIONE PER DIFFERENZA]]*(PLAFOND-SUM(Tabella2026[CONTRIBUTO SULLA BASE DELLA POPOLAZIONE]))</f>
        <v>6625.4314664416015</v>
      </c>
      <c r="R7150" s="3">
        <f>+Tabella2026[[#This Row],[CONTRIBUTO SULLA BASE DELLA POPOLAZIONE]]+Tabella2026[[#This Row],[CONTRIBUTO SULLA BASE DEL REDDITO]]</f>
        <v>8758.127294260612</v>
      </c>
      <c r="S7150" s="3">
        <f>+Tabella2026[[#This Row],[CONTRIBUTO TOTALE]]/(PLAFOND/N_TESSERE)</f>
        <v>17.516254588521225</v>
      </c>
      <c r="T7150" s="3">
        <f>+MAX(CEILING(Tabella2026[[#This Row],[preDEF1]],1),1)</f>
        <v>18</v>
      </c>
      <c r="U7150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7150" s="21">
        <f>+Tabella2026[[#This Row],[DEF - n. card]]*(PLAFOND/N_TESSERE)</f>
        <v>9000</v>
      </c>
      <c r="W7150" s="18"/>
    </row>
    <row r="7151" spans="2:23" x14ac:dyDescent="0.25">
      <c r="B7151" s="1" t="s">
        <v>14333</v>
      </c>
      <c r="C7151" s="2">
        <v>5051</v>
      </c>
      <c r="D7151" s="1" t="s">
        <v>14334</v>
      </c>
      <c r="E7151" s="1" t="s">
        <v>18</v>
      </c>
      <c r="F7151" s="1" t="s">
        <v>182</v>
      </c>
      <c r="G7151" s="1" t="s">
        <v>11807</v>
      </c>
      <c r="H7151" s="1" t="s">
        <v>15835</v>
      </c>
      <c r="I7151" s="5">
        <v>427</v>
      </c>
      <c r="J7151" s="5">
        <v>6888932</v>
      </c>
      <c r="K7151" s="3">
        <f>+Tabella2026[[#This Row],[POP_2024]]/SUM(Tabella2026[POP_2024])</f>
        <v>7.2442298267370241E-6</v>
      </c>
      <c r="L7151" s="3">
        <f>+Tabella2026[[#This Row],[INCIDENZA POPOLAZIONE]]*(PLAFOND/2)</f>
        <v>2132.69582781901</v>
      </c>
      <c r="M7151" s="3">
        <f>+IFERROR(Tabella2026[[#This Row],[reddito_2024]]/Tabella2026[[#This Row],[POP_2024]],"")</f>
        <v>16133.330210772834</v>
      </c>
      <c r="N7151" s="3">
        <f>+IF(Tabella2026[[#This Row],[REDDITO COMPLESSIVO PROCAPITE]]&lt;media_aggr_reddito_pc,(media_aggr_reddito_pc-Tabella2026[[#This Row],[REDDITO COMPLESSIVO PROCAPITE]]),0)</f>
        <v>1691.7358518359069</v>
      </c>
      <c r="O7151" s="3">
        <f>+Tabella2026[[#This Row],[DIFFERENZA REDDITO INFERIORE ALLA MEDIA DALLA MEDIA]]*Tabella2026[[#This Row],[POP_2024]]</f>
        <v>722371.20873393223</v>
      </c>
      <c r="P7151" s="3">
        <f>+Tabella2026[[#This Row],[POPOLAZIONE PER DIFFERENZA ]]/SUM(Tabella2026[[POPOLAZIONE PER DIFFERENZA ]])</f>
        <v>6.4087480979927578E-6</v>
      </c>
      <c r="Q7151" s="3">
        <f>+Tabella2026[[#This Row],[INCIDENZA POPOLAZIONE PER DIFFERENZA]]*(PLAFOND-SUM(Tabella2026[CONTRIBUTO SULLA BASE DELLA POPOLAZIONE]))</f>
        <v>1886.730633488002</v>
      </c>
      <c r="R7151" s="3">
        <f>+Tabella2026[[#This Row],[CONTRIBUTO SULLA BASE DELLA POPOLAZIONE]]+Tabella2026[[#This Row],[CONTRIBUTO SULLA BASE DEL REDDITO]]</f>
        <v>4019.4264613070118</v>
      </c>
      <c r="S7151" s="3">
        <f>+Tabella2026[[#This Row],[CONTRIBUTO TOTALE]]/(PLAFOND/N_TESSERE)</f>
        <v>8.0388529226140228</v>
      </c>
      <c r="T7151" s="3">
        <f>+MAX(CEILING(Tabella2026[[#This Row],[preDEF1]],1),1)</f>
        <v>9</v>
      </c>
      <c r="U715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151" s="21">
        <f>+Tabella2026[[#This Row],[DEF - n. card]]*(PLAFOND/N_TESSERE)</f>
        <v>4500</v>
      </c>
      <c r="W7151" s="18"/>
    </row>
    <row r="7152" spans="2:23" x14ac:dyDescent="0.25">
      <c r="B7152" s="1" t="s">
        <v>14325</v>
      </c>
      <c r="C7152" s="2">
        <v>43011</v>
      </c>
      <c r="D7152" s="1" t="s">
        <v>14326</v>
      </c>
      <c r="E7152" s="1" t="s">
        <v>117</v>
      </c>
      <c r="F7152" s="1" t="s">
        <v>411</v>
      </c>
      <c r="G7152" s="1" t="s">
        <v>11807</v>
      </c>
      <c r="H7152" s="1" t="s">
        <v>15834</v>
      </c>
      <c r="I7152" s="5">
        <v>426</v>
      </c>
      <c r="J7152" s="5">
        <v>5969184</v>
      </c>
      <c r="K7152" s="3">
        <f>+Tabella2026[[#This Row],[POP_2024]]/SUM(Tabella2026[POP_2024])</f>
        <v>7.2272644173067261E-6</v>
      </c>
      <c r="L7152" s="3">
        <f>+Tabella2026[[#This Row],[INCIDENZA POPOLAZIONE]]*(PLAFOND/2)</f>
        <v>2127.701224006787</v>
      </c>
      <c r="M7152" s="3">
        <f>+IFERROR(Tabella2026[[#This Row],[reddito_2024]]/Tabella2026[[#This Row],[POP_2024]],"")</f>
        <v>14012.169014084508</v>
      </c>
      <c r="N7152" s="3">
        <f>+IF(Tabella2026[[#This Row],[REDDITO COMPLESSIVO PROCAPITE]]&lt;media_aggr_reddito_pc,(media_aggr_reddito_pc-Tabella2026[[#This Row],[REDDITO COMPLESSIVO PROCAPITE]]),0)</f>
        <v>3812.8970485242335</v>
      </c>
      <c r="O7152" s="3">
        <f>+Tabella2026[[#This Row],[DIFFERENZA REDDITO INFERIORE ALLA MEDIA DALLA MEDIA]]*Tabella2026[[#This Row],[POP_2024]]</f>
        <v>1624294.1426713234</v>
      </c>
      <c r="P7152" s="3">
        <f>+Tabella2026[[#This Row],[POPOLAZIONE PER DIFFERENZA ]]/SUM(Tabella2026[[POPOLAZIONE PER DIFFERENZA ]])</f>
        <v>1.4410446971814151E-5</v>
      </c>
      <c r="Q7152" s="3">
        <f>+Tabella2026[[#This Row],[INCIDENZA POPOLAZIONE PER DIFFERENZA]]*(PLAFOND-SUM(Tabella2026[CONTRIBUTO SULLA BASE DELLA POPOLAZIONE]))</f>
        <v>4242.4247806668745</v>
      </c>
      <c r="R7152" s="3">
        <f>+Tabella2026[[#This Row],[CONTRIBUTO SULLA BASE DELLA POPOLAZIONE]]+Tabella2026[[#This Row],[CONTRIBUTO SULLA BASE DEL REDDITO]]</f>
        <v>6370.1260046736616</v>
      </c>
      <c r="S7152" s="3">
        <f>+Tabella2026[[#This Row],[CONTRIBUTO TOTALE]]/(PLAFOND/N_TESSERE)</f>
        <v>12.740252009347323</v>
      </c>
      <c r="T7152" s="3">
        <f>+MAX(CEILING(Tabella2026[[#This Row],[preDEF1]],1),1)</f>
        <v>13</v>
      </c>
      <c r="U7152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152" s="21">
        <f>+Tabella2026[[#This Row],[DEF - n. card]]*(PLAFOND/N_TESSERE)</f>
        <v>6500</v>
      </c>
      <c r="W7152" s="18"/>
    </row>
    <row r="7153" spans="2:23" x14ac:dyDescent="0.25">
      <c r="B7153" s="1" t="s">
        <v>14285</v>
      </c>
      <c r="C7153" s="2">
        <v>18142</v>
      </c>
      <c r="D7153" s="1" t="s">
        <v>14286</v>
      </c>
      <c r="E7153" s="1" t="s">
        <v>12</v>
      </c>
      <c r="F7153" s="1" t="s">
        <v>195</v>
      </c>
      <c r="G7153" s="1" t="s">
        <v>11807</v>
      </c>
      <c r="H7153" s="1" t="s">
        <v>15835</v>
      </c>
      <c r="I7153" s="5">
        <v>426</v>
      </c>
      <c r="J7153" s="5">
        <v>7388284</v>
      </c>
      <c r="K7153" s="3">
        <f>+Tabella2026[[#This Row],[POP_2024]]/SUM(Tabella2026[POP_2024])</f>
        <v>7.2272644173067261E-6</v>
      </c>
      <c r="L7153" s="3">
        <f>+Tabella2026[[#This Row],[INCIDENZA POPOLAZIONE]]*(PLAFOND/2)</f>
        <v>2127.701224006787</v>
      </c>
      <c r="M7153" s="3">
        <f>+IFERROR(Tabella2026[[#This Row],[reddito_2024]]/Tabella2026[[#This Row],[POP_2024]],"")</f>
        <v>17343.389671361503</v>
      </c>
      <c r="N7153" s="3">
        <f>+IF(Tabella2026[[#This Row],[REDDITO COMPLESSIVO PROCAPITE]]&lt;media_aggr_reddito_pc,(media_aggr_reddito_pc-Tabella2026[[#This Row],[REDDITO COMPLESSIVO PROCAPITE]]),0)</f>
        <v>481.67639124723792</v>
      </c>
      <c r="O7153" s="3">
        <f>+Tabella2026[[#This Row],[DIFFERENZA REDDITO INFERIORE ALLA MEDIA DALLA MEDIA]]*Tabella2026[[#This Row],[POP_2024]]</f>
        <v>205194.14267132335</v>
      </c>
      <c r="P7153" s="3">
        <f>+Tabella2026[[#This Row],[POPOLAZIONE PER DIFFERENZA ]]/SUM(Tabella2026[[POPOLAZIONE PER DIFFERENZA ]])</f>
        <v>1.8204457149792914E-6</v>
      </c>
      <c r="Q7153" s="3">
        <f>+Tabella2026[[#This Row],[INCIDENZA POPOLAZIONE PER DIFFERENZA]]*(PLAFOND-SUM(Tabella2026[CONTRIBUTO SULLA BASE DELLA POPOLAZIONE]))</f>
        <v>535.93785315561934</v>
      </c>
      <c r="R7153" s="3">
        <f>+Tabella2026[[#This Row],[CONTRIBUTO SULLA BASE DELLA POPOLAZIONE]]+Tabella2026[[#This Row],[CONTRIBUTO SULLA BASE DEL REDDITO]]</f>
        <v>2663.6390771624065</v>
      </c>
      <c r="S7153" s="3">
        <f>+Tabella2026[[#This Row],[CONTRIBUTO TOTALE]]/(PLAFOND/N_TESSERE)</f>
        <v>5.3272781543248131</v>
      </c>
      <c r="T7153" s="3">
        <f>+MAX(CEILING(Tabella2026[[#This Row],[preDEF1]],1),1)</f>
        <v>6</v>
      </c>
      <c r="U7153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153" s="21">
        <f>+Tabella2026[[#This Row],[DEF - n. card]]*(PLAFOND/N_TESSERE)</f>
        <v>3000</v>
      </c>
      <c r="W7153" s="18"/>
    </row>
    <row r="7154" spans="2:23" x14ac:dyDescent="0.25">
      <c r="B7154" s="1" t="s">
        <v>14273</v>
      </c>
      <c r="C7154" s="2">
        <v>54047</v>
      </c>
      <c r="D7154" s="1" t="s">
        <v>14274</v>
      </c>
      <c r="E7154" s="1" t="s">
        <v>67</v>
      </c>
      <c r="F7154" s="1" t="s">
        <v>66</v>
      </c>
      <c r="G7154" s="1" t="s">
        <v>11807</v>
      </c>
      <c r="H7154" s="1" t="s">
        <v>15834</v>
      </c>
      <c r="I7154" s="5">
        <v>426</v>
      </c>
      <c r="J7154" s="5">
        <v>6771541</v>
      </c>
      <c r="K7154" s="3">
        <f>+Tabella2026[[#This Row],[POP_2024]]/SUM(Tabella2026[POP_2024])</f>
        <v>7.2272644173067261E-6</v>
      </c>
      <c r="L7154" s="3">
        <f>+Tabella2026[[#This Row],[INCIDENZA POPOLAZIONE]]*(PLAFOND/2)</f>
        <v>2127.701224006787</v>
      </c>
      <c r="M7154" s="3">
        <f>+IFERROR(Tabella2026[[#This Row],[reddito_2024]]/Tabella2026[[#This Row],[POP_2024]],"")</f>
        <v>15895.636150234743</v>
      </c>
      <c r="N7154" s="3">
        <f>+IF(Tabella2026[[#This Row],[REDDITO COMPLESSIVO PROCAPITE]]&lt;media_aggr_reddito_pc,(media_aggr_reddito_pc-Tabella2026[[#This Row],[REDDITO COMPLESSIVO PROCAPITE]]),0)</f>
        <v>1929.4299123739984</v>
      </c>
      <c r="O7154" s="3">
        <f>+Tabella2026[[#This Row],[DIFFERENZA REDDITO INFERIORE ALLA MEDIA DALLA MEDIA]]*Tabella2026[[#This Row],[POP_2024]]</f>
        <v>821937.14267132326</v>
      </c>
      <c r="P7154" s="3">
        <f>+Tabella2026[[#This Row],[POPOLAZIONE PER DIFFERENZA ]]/SUM(Tabella2026[[POPOLAZIONE PER DIFFERENZA ]])</f>
        <v>7.2920792468967745E-6</v>
      </c>
      <c r="Q7154" s="3">
        <f>+Tabella2026[[#This Row],[INCIDENZA POPOLAZIONE PER DIFFERENZA]]*(PLAFOND-SUM(Tabella2026[CONTRIBUTO SULLA BASE DELLA POPOLAZIONE]))</f>
        <v>2146.7826612269837</v>
      </c>
      <c r="R7154" s="3">
        <f>+Tabella2026[[#This Row],[CONTRIBUTO SULLA BASE DELLA POPOLAZIONE]]+Tabella2026[[#This Row],[CONTRIBUTO SULLA BASE DEL REDDITO]]</f>
        <v>4274.4838852337707</v>
      </c>
      <c r="S7154" s="3">
        <f>+Tabella2026[[#This Row],[CONTRIBUTO TOTALE]]/(PLAFOND/N_TESSERE)</f>
        <v>8.5489677704675415</v>
      </c>
      <c r="T7154" s="3">
        <f>+MAX(CEILING(Tabella2026[[#This Row],[preDEF1]],1),1)</f>
        <v>9</v>
      </c>
      <c r="U7154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154" s="21">
        <f>+Tabella2026[[#This Row],[DEF - n. card]]*(PLAFOND/N_TESSERE)</f>
        <v>4500</v>
      </c>
      <c r="W7154" s="18"/>
    </row>
    <row r="7155" spans="2:23" x14ac:dyDescent="0.25">
      <c r="B7155" s="1" t="s">
        <v>14303</v>
      </c>
      <c r="C7155" s="2">
        <v>114051</v>
      </c>
      <c r="D7155" s="1" t="s">
        <v>14304</v>
      </c>
      <c r="E7155" s="1" t="s">
        <v>76</v>
      </c>
      <c r="F7155" s="1" t="s">
        <v>550</v>
      </c>
      <c r="G7155" s="1" t="s">
        <v>11807</v>
      </c>
      <c r="H7155" s="1" t="s">
        <v>15836</v>
      </c>
      <c r="I7155" s="5">
        <v>426</v>
      </c>
      <c r="J7155" s="5">
        <v>5468525</v>
      </c>
      <c r="K7155" s="3">
        <f>+Tabella2026[[#This Row],[POP_2024]]/SUM(Tabella2026[POP_2024])</f>
        <v>7.2272644173067261E-6</v>
      </c>
      <c r="L7155" s="3">
        <f>+Tabella2026[[#This Row],[INCIDENZA POPOLAZIONE]]*(PLAFOND/2)</f>
        <v>2127.701224006787</v>
      </c>
      <c r="M7155" s="3">
        <f>+IFERROR(Tabella2026[[#This Row],[reddito_2024]]/Tabella2026[[#This Row],[POP_2024]],"")</f>
        <v>12836.913145539906</v>
      </c>
      <c r="N7155" s="3">
        <f>+IF(Tabella2026[[#This Row],[REDDITO COMPLESSIVO PROCAPITE]]&lt;media_aggr_reddito_pc,(media_aggr_reddito_pc-Tabella2026[[#This Row],[REDDITO COMPLESSIVO PROCAPITE]]),0)</f>
        <v>4988.1529170688354</v>
      </c>
      <c r="O7155" s="3">
        <f>+Tabella2026[[#This Row],[DIFFERENZA REDDITO INFERIORE ALLA MEDIA DALLA MEDIA]]*Tabella2026[[#This Row],[POP_2024]]</f>
        <v>2124953.1426713238</v>
      </c>
      <c r="P7155" s="3">
        <f>+Tabella2026[[#This Row],[POPOLAZIONE PER DIFFERENZA ]]/SUM(Tabella2026[[POPOLAZIONE PER DIFFERENZA ]])</f>
        <v>1.885220402857244E-5</v>
      </c>
      <c r="Q7155" s="3">
        <f>+Tabella2026[[#This Row],[INCIDENZA POPOLAZIONE PER DIFFERENZA]]*(PLAFOND-SUM(Tabella2026[CONTRIBUTO SULLA BASE DELLA POPOLAZIONE]))</f>
        <v>5550.0747268587274</v>
      </c>
      <c r="R7155" s="3">
        <f>+Tabella2026[[#This Row],[CONTRIBUTO SULLA BASE DELLA POPOLAZIONE]]+Tabella2026[[#This Row],[CONTRIBUTO SULLA BASE DEL REDDITO]]</f>
        <v>7677.7759508655145</v>
      </c>
      <c r="S7155" s="3">
        <f>+Tabella2026[[#This Row],[CONTRIBUTO TOTALE]]/(PLAFOND/N_TESSERE)</f>
        <v>15.35555190173103</v>
      </c>
      <c r="T7155" s="3">
        <f>+MAX(CEILING(Tabella2026[[#This Row],[preDEF1]],1),1)</f>
        <v>16</v>
      </c>
      <c r="U7155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155" s="21">
        <f>+Tabella2026[[#This Row],[DEF - n. card]]*(PLAFOND/N_TESSERE)</f>
        <v>8000</v>
      </c>
      <c r="W7155" s="18"/>
    </row>
    <row r="7156" spans="2:23" x14ac:dyDescent="0.25">
      <c r="B7156" s="1" t="s">
        <v>14395</v>
      </c>
      <c r="C7156" s="2">
        <v>19014</v>
      </c>
      <c r="D7156" s="1" t="s">
        <v>14396</v>
      </c>
      <c r="E7156" s="1" t="s">
        <v>12</v>
      </c>
      <c r="F7156" s="1" t="s">
        <v>193</v>
      </c>
      <c r="G7156" s="1" t="s">
        <v>11807</v>
      </c>
      <c r="H7156" s="1" t="s">
        <v>15835</v>
      </c>
      <c r="I7156" s="5">
        <v>425</v>
      </c>
      <c r="J7156" s="5">
        <v>6402994</v>
      </c>
      <c r="K7156" s="3">
        <f>+Tabella2026[[#This Row],[POP_2024]]/SUM(Tabella2026[POP_2024])</f>
        <v>7.2102990078764289E-6</v>
      </c>
      <c r="L7156" s="3">
        <f>+Tabella2026[[#This Row],[INCIDENZA POPOLAZIONE]]*(PLAFOND/2)</f>
        <v>2122.7066201945649</v>
      </c>
      <c r="M7156" s="3">
        <f>+IFERROR(Tabella2026[[#This Row],[reddito_2024]]/Tabella2026[[#This Row],[POP_2024]],"")</f>
        <v>15065.868235294118</v>
      </c>
      <c r="N7156" s="3">
        <f>+IF(Tabella2026[[#This Row],[REDDITO COMPLESSIVO PROCAPITE]]&lt;media_aggr_reddito_pc,(media_aggr_reddito_pc-Tabella2026[[#This Row],[REDDITO COMPLESSIVO PROCAPITE]]),0)</f>
        <v>2759.1978273146233</v>
      </c>
      <c r="O7156" s="3">
        <f>+Tabella2026[[#This Row],[DIFFERENZA REDDITO INFERIORE ALLA MEDIA DALLA MEDIA]]*Tabella2026[[#This Row],[POP_2024]]</f>
        <v>1172659.0766087149</v>
      </c>
      <c r="P7156" s="3">
        <f>+Tabella2026[[#This Row],[POPOLAZIONE PER DIFFERENZA ]]/SUM(Tabella2026[[POPOLAZIONE PER DIFFERENZA ]])</f>
        <v>1.0403621484280548E-5</v>
      </c>
      <c r="Q7156" s="3">
        <f>+Tabella2026[[#This Row],[INCIDENZA POPOLAZIONE PER DIFFERENZA]]*(PLAFOND-SUM(Tabella2026[CONTRIBUTO SULLA BASE DELLA POPOLAZIONE]))</f>
        <v>3062.8183622560923</v>
      </c>
      <c r="R7156" s="3">
        <f>+Tabella2026[[#This Row],[CONTRIBUTO SULLA BASE DELLA POPOLAZIONE]]+Tabella2026[[#This Row],[CONTRIBUTO SULLA BASE DEL REDDITO]]</f>
        <v>5185.5249824506573</v>
      </c>
      <c r="S7156" s="3">
        <f>+Tabella2026[[#This Row],[CONTRIBUTO TOTALE]]/(PLAFOND/N_TESSERE)</f>
        <v>10.371049964901314</v>
      </c>
      <c r="T7156" s="3">
        <f>+MAX(CEILING(Tabella2026[[#This Row],[preDEF1]],1),1)</f>
        <v>11</v>
      </c>
      <c r="U7156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156" s="21">
        <f>+Tabella2026[[#This Row],[DEF - n. card]]*(PLAFOND/N_TESSERE)</f>
        <v>5500</v>
      </c>
      <c r="W7156" s="18"/>
    </row>
    <row r="7157" spans="2:23" x14ac:dyDescent="0.25">
      <c r="B7157" s="1" t="s">
        <v>14289</v>
      </c>
      <c r="C7157" s="2">
        <v>13074</v>
      </c>
      <c r="D7157" s="1" t="s">
        <v>14290</v>
      </c>
      <c r="E7157" s="1" t="s">
        <v>12</v>
      </c>
      <c r="F7157" s="1" t="s">
        <v>152</v>
      </c>
      <c r="G7157" s="1" t="s">
        <v>11807</v>
      </c>
      <c r="H7157" s="1" t="s">
        <v>15835</v>
      </c>
      <c r="I7157" s="5">
        <v>425</v>
      </c>
      <c r="J7157" s="5">
        <v>8397772</v>
      </c>
      <c r="K7157" s="3">
        <f>+Tabella2026[[#This Row],[POP_2024]]/SUM(Tabella2026[POP_2024])</f>
        <v>7.2102990078764289E-6</v>
      </c>
      <c r="L7157" s="3">
        <f>+Tabella2026[[#This Row],[INCIDENZA POPOLAZIONE]]*(PLAFOND/2)</f>
        <v>2122.7066201945649</v>
      </c>
      <c r="M7157" s="3">
        <f>+IFERROR(Tabella2026[[#This Row],[reddito_2024]]/Tabella2026[[#This Row],[POP_2024]],"")</f>
        <v>19759.463529411765</v>
      </c>
      <c r="N7157" s="3">
        <f>+IF(Tabella2026[[#This Row],[REDDITO COMPLESSIVO PROCAPITE]]&lt;media_aggr_reddito_pc,(media_aggr_reddito_pc-Tabella2026[[#This Row],[REDDITO COMPLESSIVO PROCAPITE]]),0)</f>
        <v>0</v>
      </c>
      <c r="O7157" s="3">
        <f>+Tabella2026[[#This Row],[DIFFERENZA REDDITO INFERIORE ALLA MEDIA DALLA MEDIA]]*Tabella2026[[#This Row],[POP_2024]]</f>
        <v>0</v>
      </c>
      <c r="P7157" s="3">
        <f>+Tabella2026[[#This Row],[POPOLAZIONE PER DIFFERENZA ]]/SUM(Tabella2026[[POPOLAZIONE PER DIFFERENZA ]])</f>
        <v>0</v>
      </c>
      <c r="Q7157" s="3">
        <f>+Tabella2026[[#This Row],[INCIDENZA POPOLAZIONE PER DIFFERENZA]]*(PLAFOND-SUM(Tabella2026[CONTRIBUTO SULLA BASE DELLA POPOLAZIONE]))</f>
        <v>0</v>
      </c>
      <c r="R7157" s="3">
        <f>+Tabella2026[[#This Row],[CONTRIBUTO SULLA BASE DELLA POPOLAZIONE]]+Tabella2026[[#This Row],[CONTRIBUTO SULLA BASE DEL REDDITO]]</f>
        <v>2122.7066201945649</v>
      </c>
      <c r="S7157" s="3">
        <f>+Tabella2026[[#This Row],[CONTRIBUTO TOTALE]]/(PLAFOND/N_TESSERE)</f>
        <v>4.24541324038913</v>
      </c>
      <c r="T7157" s="3">
        <f>+MAX(CEILING(Tabella2026[[#This Row],[preDEF1]],1),1)</f>
        <v>5</v>
      </c>
      <c r="U7157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57" s="21">
        <f>+Tabella2026[[#This Row],[DEF - n. card]]*(PLAFOND/N_TESSERE)</f>
        <v>2500</v>
      </c>
      <c r="W7157" s="18"/>
    </row>
    <row r="7158" spans="2:23" x14ac:dyDescent="0.25">
      <c r="B7158" s="1" t="s">
        <v>14337</v>
      </c>
      <c r="C7158" s="2">
        <v>115025</v>
      </c>
      <c r="D7158" s="1" t="s">
        <v>14338</v>
      </c>
      <c r="E7158" s="1" t="s">
        <v>76</v>
      </c>
      <c r="F7158" s="1" t="s">
        <v>625</v>
      </c>
      <c r="G7158" s="1" t="s">
        <v>11807</v>
      </c>
      <c r="H7158" s="1" t="s">
        <v>15836</v>
      </c>
      <c r="I7158" s="5">
        <v>425</v>
      </c>
      <c r="J7158" s="5">
        <v>5719211</v>
      </c>
      <c r="K7158" s="3">
        <f>+Tabella2026[[#This Row],[POP_2024]]/SUM(Tabella2026[POP_2024])</f>
        <v>7.2102990078764289E-6</v>
      </c>
      <c r="L7158" s="3">
        <f>+Tabella2026[[#This Row],[INCIDENZA POPOLAZIONE]]*(PLAFOND/2)</f>
        <v>2122.7066201945649</v>
      </c>
      <c r="M7158" s="3">
        <f>+IFERROR(Tabella2026[[#This Row],[reddito_2024]]/Tabella2026[[#This Row],[POP_2024]],"")</f>
        <v>13456.967058823529</v>
      </c>
      <c r="N7158" s="3">
        <f>+IF(Tabella2026[[#This Row],[REDDITO COMPLESSIVO PROCAPITE]]&lt;media_aggr_reddito_pc,(media_aggr_reddito_pc-Tabella2026[[#This Row],[REDDITO COMPLESSIVO PROCAPITE]]),0)</f>
        <v>4368.0990037852116</v>
      </c>
      <c r="O7158" s="3">
        <f>+Tabella2026[[#This Row],[DIFFERENZA REDDITO INFERIORE ALLA MEDIA DALLA MEDIA]]*Tabella2026[[#This Row],[POP_2024]]</f>
        <v>1856442.0766087149</v>
      </c>
      <c r="P7158" s="3">
        <f>+Tabella2026[[#This Row],[POPOLAZIONE PER DIFFERENZA ]]/SUM(Tabella2026[[POPOLAZIONE PER DIFFERENZA ]])</f>
        <v>1.6470021899615838E-5</v>
      </c>
      <c r="Q7158" s="3">
        <f>+Tabella2026[[#This Row],[INCIDENZA POPOLAZIONE PER DIFFERENZA]]*(PLAFOND-SUM(Tabella2026[CONTRIBUTO SULLA BASE DELLA POPOLAZIONE]))</f>
        <v>4848.7620947304977</v>
      </c>
      <c r="R7158" s="3">
        <f>+Tabella2026[[#This Row],[CONTRIBUTO SULLA BASE DELLA POPOLAZIONE]]+Tabella2026[[#This Row],[CONTRIBUTO SULLA BASE DEL REDDITO]]</f>
        <v>6971.4687149250622</v>
      </c>
      <c r="S7158" s="3">
        <f>+Tabella2026[[#This Row],[CONTRIBUTO TOTALE]]/(PLAFOND/N_TESSERE)</f>
        <v>13.942937429850124</v>
      </c>
      <c r="T7158" s="3">
        <f>+MAX(CEILING(Tabella2026[[#This Row],[preDEF1]],1),1)</f>
        <v>14</v>
      </c>
      <c r="U7158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7158" s="21">
        <f>+Tabella2026[[#This Row],[DEF - n. card]]*(PLAFOND/N_TESSERE)</f>
        <v>7000</v>
      </c>
      <c r="W7158" s="18"/>
    </row>
    <row r="7159" spans="2:23" x14ac:dyDescent="0.25">
      <c r="B7159" s="1" t="s">
        <v>14295</v>
      </c>
      <c r="C7159" s="2">
        <v>5083</v>
      </c>
      <c r="D7159" s="1" t="s">
        <v>14296</v>
      </c>
      <c r="E7159" s="1" t="s">
        <v>18</v>
      </c>
      <c r="F7159" s="1" t="s">
        <v>182</v>
      </c>
      <c r="G7159" s="1" t="s">
        <v>11807</v>
      </c>
      <c r="H7159" s="1" t="s">
        <v>15835</v>
      </c>
      <c r="I7159" s="5">
        <v>425</v>
      </c>
      <c r="J7159" s="5">
        <v>6576776</v>
      </c>
      <c r="K7159" s="3">
        <f>+Tabella2026[[#This Row],[POP_2024]]/SUM(Tabella2026[POP_2024])</f>
        <v>7.2102990078764289E-6</v>
      </c>
      <c r="L7159" s="3">
        <f>+Tabella2026[[#This Row],[INCIDENZA POPOLAZIONE]]*(PLAFOND/2)</f>
        <v>2122.7066201945649</v>
      </c>
      <c r="M7159" s="3">
        <f>+IFERROR(Tabella2026[[#This Row],[reddito_2024]]/Tabella2026[[#This Row],[POP_2024]],"")</f>
        <v>15474.767058823529</v>
      </c>
      <c r="N7159" s="3">
        <f>+IF(Tabella2026[[#This Row],[REDDITO COMPLESSIVO PROCAPITE]]&lt;media_aggr_reddito_pc,(media_aggr_reddito_pc-Tabella2026[[#This Row],[REDDITO COMPLESSIVO PROCAPITE]]),0)</f>
        <v>2350.2990037852123</v>
      </c>
      <c r="O7159" s="3">
        <f>+Tabella2026[[#This Row],[DIFFERENZA REDDITO INFERIORE ALLA MEDIA DALLA MEDIA]]*Tabella2026[[#This Row],[POP_2024]]</f>
        <v>998877.07660871523</v>
      </c>
      <c r="P7159" s="3">
        <f>+Tabella2026[[#This Row],[POPOLAZIONE PER DIFFERENZA ]]/SUM(Tabella2026[[POPOLAZIONE PER DIFFERENZA ]])</f>
        <v>8.8618586779841131E-6</v>
      </c>
      <c r="Q7159" s="3">
        <f>+Tabella2026[[#This Row],[INCIDENZA POPOLAZIONE PER DIFFERENZA]]*(PLAFOND-SUM(Tabella2026[CONTRIBUTO SULLA BASE DELLA POPOLAZIONE]))</f>
        <v>2608.924548404525</v>
      </c>
      <c r="R7159" s="3">
        <f>+Tabella2026[[#This Row],[CONTRIBUTO SULLA BASE DELLA POPOLAZIONE]]+Tabella2026[[#This Row],[CONTRIBUTO SULLA BASE DEL REDDITO]]</f>
        <v>4731.6311685990895</v>
      </c>
      <c r="S7159" s="3">
        <f>+Tabella2026[[#This Row],[CONTRIBUTO TOTALE]]/(PLAFOND/N_TESSERE)</f>
        <v>9.463262337198179</v>
      </c>
      <c r="T7159" s="3">
        <f>+MAX(CEILING(Tabella2026[[#This Row],[preDEF1]],1),1)</f>
        <v>10</v>
      </c>
      <c r="U7159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159" s="21">
        <f>+Tabella2026[[#This Row],[DEF - n. card]]*(PLAFOND/N_TESSERE)</f>
        <v>5000</v>
      </c>
      <c r="W7159" s="18"/>
    </row>
    <row r="7160" spans="2:23" x14ac:dyDescent="0.25">
      <c r="B7160" s="1" t="s">
        <v>14193</v>
      </c>
      <c r="C7160" s="2">
        <v>82016</v>
      </c>
      <c r="D7160" s="1" t="s">
        <v>14194</v>
      </c>
      <c r="E7160" s="1" t="s">
        <v>21</v>
      </c>
      <c r="F7160" s="1" t="s">
        <v>20</v>
      </c>
      <c r="G7160" s="1" t="s">
        <v>11807</v>
      </c>
      <c r="H7160" s="1" t="s">
        <v>15836</v>
      </c>
      <c r="I7160" s="5">
        <v>424</v>
      </c>
      <c r="J7160" s="5">
        <v>4147019</v>
      </c>
      <c r="K7160" s="3">
        <f>+Tabella2026[[#This Row],[POP_2024]]/SUM(Tabella2026[POP_2024])</f>
        <v>7.1933335984461318E-6</v>
      </c>
      <c r="L7160" s="3">
        <f>+Tabella2026[[#This Row],[INCIDENZA POPOLAZIONE]]*(PLAFOND/2)</f>
        <v>2117.7120163823424</v>
      </c>
      <c r="M7160" s="3">
        <f>+IFERROR(Tabella2026[[#This Row],[reddito_2024]]/Tabella2026[[#This Row],[POP_2024]],"")</f>
        <v>9780.7051886792451</v>
      </c>
      <c r="N7160" s="3">
        <f>+IF(Tabella2026[[#This Row],[REDDITO COMPLESSIVO PROCAPITE]]&lt;media_aggr_reddito_pc,(media_aggr_reddito_pc-Tabella2026[[#This Row],[REDDITO COMPLESSIVO PROCAPITE]]),0)</f>
        <v>8044.3608739294959</v>
      </c>
      <c r="O7160" s="3">
        <f>+Tabella2026[[#This Row],[DIFFERENZA REDDITO INFERIORE ALLA MEDIA DALLA MEDIA]]*Tabella2026[[#This Row],[POP_2024]]</f>
        <v>3410809.0105461064</v>
      </c>
      <c r="P7160" s="3">
        <f>+Tabella2026[[#This Row],[POPOLAZIONE PER DIFFERENZA ]]/SUM(Tabella2026[[POPOLAZIONE PER DIFFERENZA ]])</f>
        <v>3.0260087188781018E-5</v>
      </c>
      <c r="Q7160" s="3">
        <f>+Tabella2026[[#This Row],[INCIDENZA POPOLAZIONE PER DIFFERENZA]]*(PLAFOND-SUM(Tabella2026[CONTRIBUTO SULLA BASE DELLA POPOLAZIONE]))</f>
        <v>8908.5469733117752</v>
      </c>
      <c r="R7160" s="3">
        <f>+Tabella2026[[#This Row],[CONTRIBUTO SULLA BASE DELLA POPOLAZIONE]]+Tabella2026[[#This Row],[CONTRIBUTO SULLA BASE DEL REDDITO]]</f>
        <v>11026.258989694117</v>
      </c>
      <c r="S7160" s="3">
        <f>+Tabella2026[[#This Row],[CONTRIBUTO TOTALE]]/(PLAFOND/N_TESSERE)</f>
        <v>22.052517979388234</v>
      </c>
      <c r="T7160" s="3">
        <f>+MAX(CEILING(Tabella2026[[#This Row],[preDEF1]],1),1)</f>
        <v>23</v>
      </c>
      <c r="U7160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7160" s="21">
        <f>+Tabella2026[[#This Row],[DEF - n. card]]*(PLAFOND/N_TESSERE)</f>
        <v>11500</v>
      </c>
      <c r="W7160" s="18"/>
    </row>
    <row r="7161" spans="2:23" x14ac:dyDescent="0.25">
      <c r="B7161" s="1" t="s">
        <v>14297</v>
      </c>
      <c r="C7161" s="2">
        <v>70014</v>
      </c>
      <c r="D7161" s="1" t="s">
        <v>14298</v>
      </c>
      <c r="E7161" s="1" t="s">
        <v>345</v>
      </c>
      <c r="F7161" s="1" t="s">
        <v>344</v>
      </c>
      <c r="G7161" s="1" t="s">
        <v>11807</v>
      </c>
      <c r="H7161" s="1" t="s">
        <v>15836</v>
      </c>
      <c r="I7161" s="5">
        <v>423</v>
      </c>
      <c r="J7161" s="5">
        <v>4209578</v>
      </c>
      <c r="K7161" s="3">
        <f>+Tabella2026[[#This Row],[POP_2024]]/SUM(Tabella2026[POP_2024])</f>
        <v>7.1763681890158337E-6</v>
      </c>
      <c r="L7161" s="3">
        <f>+Tabella2026[[#This Row],[INCIDENZA POPOLAZIONE]]*(PLAFOND/2)</f>
        <v>2112.7174125701199</v>
      </c>
      <c r="M7161" s="3">
        <f>+IFERROR(Tabella2026[[#This Row],[reddito_2024]]/Tabella2026[[#This Row],[POP_2024]],"")</f>
        <v>9951.7210401891261</v>
      </c>
      <c r="N7161" s="3">
        <f>+IF(Tabella2026[[#This Row],[REDDITO COMPLESSIVO PROCAPITE]]&lt;media_aggr_reddito_pc,(media_aggr_reddito_pc-Tabella2026[[#This Row],[REDDITO COMPLESSIVO PROCAPITE]]),0)</f>
        <v>7873.3450224196149</v>
      </c>
      <c r="O7161" s="3">
        <f>+Tabella2026[[#This Row],[DIFFERENZA REDDITO INFERIORE ALLA MEDIA DALLA MEDIA]]*Tabella2026[[#This Row],[POP_2024]]</f>
        <v>3330424.9444834972</v>
      </c>
      <c r="P7161" s="3">
        <f>+Tabella2026[[#This Row],[POPOLAZIONE PER DIFFERENZA ]]/SUM(Tabella2026[[POPOLAZIONE PER DIFFERENZA ]])</f>
        <v>2.9546934139131419E-5</v>
      </c>
      <c r="Q7161" s="3">
        <f>+Tabella2026[[#This Row],[INCIDENZA POPOLAZIONE PER DIFFERENZA]]*(PLAFOND-SUM(Tabella2026[CONTRIBUTO SULLA BASE DELLA POPOLAZIONE]))</f>
        <v>8698.59525035972</v>
      </c>
      <c r="R7161" s="3">
        <f>+Tabella2026[[#This Row],[CONTRIBUTO SULLA BASE DELLA POPOLAZIONE]]+Tabella2026[[#This Row],[CONTRIBUTO SULLA BASE DEL REDDITO]]</f>
        <v>10811.31266292984</v>
      </c>
      <c r="S7161" s="3">
        <f>+Tabella2026[[#This Row],[CONTRIBUTO TOTALE]]/(PLAFOND/N_TESSERE)</f>
        <v>21.62262532585968</v>
      </c>
      <c r="T7161" s="3">
        <f>+MAX(CEILING(Tabella2026[[#This Row],[preDEF1]],1),1)</f>
        <v>22</v>
      </c>
      <c r="U7161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7161" s="21">
        <f>+Tabella2026[[#This Row],[DEF - n. card]]*(PLAFOND/N_TESSERE)</f>
        <v>11000</v>
      </c>
      <c r="W7161" s="18"/>
    </row>
    <row r="7162" spans="2:23" x14ac:dyDescent="0.25">
      <c r="B7162" s="1" t="s">
        <v>14291</v>
      </c>
      <c r="C7162" s="2">
        <v>6060</v>
      </c>
      <c r="D7162" s="1" t="s">
        <v>14292</v>
      </c>
      <c r="E7162" s="1" t="s">
        <v>18</v>
      </c>
      <c r="F7162" s="1" t="s">
        <v>138</v>
      </c>
      <c r="G7162" s="1" t="s">
        <v>11807</v>
      </c>
      <c r="H7162" s="1" t="s">
        <v>15835</v>
      </c>
      <c r="I7162" s="5">
        <v>423</v>
      </c>
      <c r="J7162" s="5">
        <v>9513305</v>
      </c>
      <c r="K7162" s="3">
        <f>+Tabella2026[[#This Row],[POP_2024]]/SUM(Tabella2026[POP_2024])</f>
        <v>7.1763681890158337E-6</v>
      </c>
      <c r="L7162" s="3">
        <f>+Tabella2026[[#This Row],[INCIDENZA POPOLAZIONE]]*(PLAFOND/2)</f>
        <v>2112.7174125701199</v>
      </c>
      <c r="M7162" s="3">
        <f>+IFERROR(Tabella2026[[#This Row],[reddito_2024]]/Tabella2026[[#This Row],[POP_2024]],"")</f>
        <v>22490.082742316787</v>
      </c>
      <c r="N7162" s="3">
        <f>+IF(Tabella2026[[#This Row],[REDDITO COMPLESSIVO PROCAPITE]]&lt;media_aggr_reddito_pc,(media_aggr_reddito_pc-Tabella2026[[#This Row],[REDDITO COMPLESSIVO PROCAPITE]]),0)</f>
        <v>0</v>
      </c>
      <c r="O7162" s="3">
        <f>+Tabella2026[[#This Row],[DIFFERENZA REDDITO INFERIORE ALLA MEDIA DALLA MEDIA]]*Tabella2026[[#This Row],[POP_2024]]</f>
        <v>0</v>
      </c>
      <c r="P7162" s="3">
        <f>+Tabella2026[[#This Row],[POPOLAZIONE PER DIFFERENZA ]]/SUM(Tabella2026[[POPOLAZIONE PER DIFFERENZA ]])</f>
        <v>0</v>
      </c>
      <c r="Q7162" s="3">
        <f>+Tabella2026[[#This Row],[INCIDENZA POPOLAZIONE PER DIFFERENZA]]*(PLAFOND-SUM(Tabella2026[CONTRIBUTO SULLA BASE DELLA POPOLAZIONE]))</f>
        <v>0</v>
      </c>
      <c r="R7162" s="3">
        <f>+Tabella2026[[#This Row],[CONTRIBUTO SULLA BASE DELLA POPOLAZIONE]]+Tabella2026[[#This Row],[CONTRIBUTO SULLA BASE DEL REDDITO]]</f>
        <v>2112.7174125701199</v>
      </c>
      <c r="S7162" s="3">
        <f>+Tabella2026[[#This Row],[CONTRIBUTO TOTALE]]/(PLAFOND/N_TESSERE)</f>
        <v>4.2254348251402396</v>
      </c>
      <c r="T7162" s="3">
        <f>+MAX(CEILING(Tabella2026[[#This Row],[preDEF1]],1),1)</f>
        <v>5</v>
      </c>
      <c r="U7162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62" s="21">
        <f>+Tabella2026[[#This Row],[DEF - n. card]]*(PLAFOND/N_TESSERE)</f>
        <v>2500</v>
      </c>
      <c r="W7162" s="18"/>
    </row>
    <row r="7163" spans="2:23" x14ac:dyDescent="0.25">
      <c r="B7163" s="1" t="s">
        <v>14379</v>
      </c>
      <c r="C7163" s="2">
        <v>16184</v>
      </c>
      <c r="D7163" s="1" t="s">
        <v>14380</v>
      </c>
      <c r="E7163" s="1" t="s">
        <v>12</v>
      </c>
      <c r="F7163" s="1" t="s">
        <v>93</v>
      </c>
      <c r="G7163" s="1" t="s">
        <v>11807</v>
      </c>
      <c r="H7163" s="1" t="s">
        <v>15835</v>
      </c>
      <c r="I7163" s="5">
        <v>423</v>
      </c>
      <c r="J7163" s="5">
        <v>7952972</v>
      </c>
      <c r="K7163" s="3">
        <f>+Tabella2026[[#This Row],[POP_2024]]/SUM(Tabella2026[POP_2024])</f>
        <v>7.1763681890158337E-6</v>
      </c>
      <c r="L7163" s="3">
        <f>+Tabella2026[[#This Row],[INCIDENZA POPOLAZIONE]]*(PLAFOND/2)</f>
        <v>2112.7174125701199</v>
      </c>
      <c r="M7163" s="3">
        <f>+IFERROR(Tabella2026[[#This Row],[reddito_2024]]/Tabella2026[[#This Row],[POP_2024]],"")</f>
        <v>18801.352245862883</v>
      </c>
      <c r="N7163" s="3">
        <f>+IF(Tabella2026[[#This Row],[REDDITO COMPLESSIVO PROCAPITE]]&lt;media_aggr_reddito_pc,(media_aggr_reddito_pc-Tabella2026[[#This Row],[REDDITO COMPLESSIVO PROCAPITE]]),0)</f>
        <v>0</v>
      </c>
      <c r="O7163" s="3">
        <f>+Tabella2026[[#This Row],[DIFFERENZA REDDITO INFERIORE ALLA MEDIA DALLA MEDIA]]*Tabella2026[[#This Row],[POP_2024]]</f>
        <v>0</v>
      </c>
      <c r="P7163" s="3">
        <f>+Tabella2026[[#This Row],[POPOLAZIONE PER DIFFERENZA ]]/SUM(Tabella2026[[POPOLAZIONE PER DIFFERENZA ]])</f>
        <v>0</v>
      </c>
      <c r="Q7163" s="3">
        <f>+Tabella2026[[#This Row],[INCIDENZA POPOLAZIONE PER DIFFERENZA]]*(PLAFOND-SUM(Tabella2026[CONTRIBUTO SULLA BASE DELLA POPOLAZIONE]))</f>
        <v>0</v>
      </c>
      <c r="R7163" s="3">
        <f>+Tabella2026[[#This Row],[CONTRIBUTO SULLA BASE DELLA POPOLAZIONE]]+Tabella2026[[#This Row],[CONTRIBUTO SULLA BASE DEL REDDITO]]</f>
        <v>2112.7174125701199</v>
      </c>
      <c r="S7163" s="3">
        <f>+Tabella2026[[#This Row],[CONTRIBUTO TOTALE]]/(PLAFOND/N_TESSERE)</f>
        <v>4.2254348251402396</v>
      </c>
      <c r="T7163" s="3">
        <f>+MAX(CEILING(Tabella2026[[#This Row],[preDEF1]],1),1)</f>
        <v>5</v>
      </c>
      <c r="U7163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63" s="21">
        <f>+Tabella2026[[#This Row],[DEF - n. card]]*(PLAFOND/N_TESSERE)</f>
        <v>2500</v>
      </c>
      <c r="W7163" s="18"/>
    </row>
    <row r="7164" spans="2:23" x14ac:dyDescent="0.25">
      <c r="B7164" s="1" t="s">
        <v>14357</v>
      </c>
      <c r="C7164" s="2">
        <v>6024</v>
      </c>
      <c r="D7164" s="1" t="s">
        <v>14358</v>
      </c>
      <c r="E7164" s="1" t="s">
        <v>18</v>
      </c>
      <c r="F7164" s="1" t="s">
        <v>138</v>
      </c>
      <c r="G7164" s="1" t="s">
        <v>11807</v>
      </c>
      <c r="H7164" s="1" t="s">
        <v>15835</v>
      </c>
      <c r="I7164" s="5">
        <v>422</v>
      </c>
      <c r="J7164" s="5">
        <v>6694600</v>
      </c>
      <c r="K7164" s="3">
        <f>+Tabella2026[[#This Row],[POP_2024]]/SUM(Tabella2026[POP_2024])</f>
        <v>7.1594027795855365E-6</v>
      </c>
      <c r="L7164" s="3">
        <f>+Tabella2026[[#This Row],[INCIDENZA POPOLAZIONE]]*(PLAFOND/2)</f>
        <v>2107.7228087578974</v>
      </c>
      <c r="M7164" s="3">
        <f>+IFERROR(Tabella2026[[#This Row],[reddito_2024]]/Tabella2026[[#This Row],[POP_2024]],"")</f>
        <v>15863.981042654028</v>
      </c>
      <c r="N7164" s="3">
        <f>+IF(Tabella2026[[#This Row],[REDDITO COMPLESSIVO PROCAPITE]]&lt;media_aggr_reddito_pc,(media_aggr_reddito_pc-Tabella2026[[#This Row],[REDDITO COMPLESSIVO PROCAPITE]]),0)</f>
        <v>1961.0850199547131</v>
      </c>
      <c r="O7164" s="3">
        <f>+Tabella2026[[#This Row],[DIFFERENZA REDDITO INFERIORE ALLA MEDIA DALLA MEDIA]]*Tabella2026[[#This Row],[POP_2024]]</f>
        <v>827577.87842088891</v>
      </c>
      <c r="P7164" s="3">
        <f>+Tabella2026[[#This Row],[POPOLAZIONE PER DIFFERENZA ]]/SUM(Tabella2026[[POPOLAZIONE PER DIFFERENZA ]])</f>
        <v>7.3421228450762577E-6</v>
      </c>
      <c r="Q7164" s="3">
        <f>+Tabella2026[[#This Row],[INCIDENZA POPOLAZIONE PER DIFFERENZA]]*(PLAFOND-SUM(Tabella2026[CONTRIBUTO SULLA BASE DELLA POPOLAZIONE]))</f>
        <v>2161.5154589983254</v>
      </c>
      <c r="R7164" s="3">
        <f>+Tabella2026[[#This Row],[CONTRIBUTO SULLA BASE DELLA POPOLAZIONE]]+Tabella2026[[#This Row],[CONTRIBUTO SULLA BASE DEL REDDITO]]</f>
        <v>4269.2382677562227</v>
      </c>
      <c r="S7164" s="3">
        <f>+Tabella2026[[#This Row],[CONTRIBUTO TOTALE]]/(PLAFOND/N_TESSERE)</f>
        <v>8.5384765355124461</v>
      </c>
      <c r="T7164" s="3">
        <f>+MAX(CEILING(Tabella2026[[#This Row],[preDEF1]],1),1)</f>
        <v>9</v>
      </c>
      <c r="U7164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164" s="21">
        <f>+Tabella2026[[#This Row],[DEF - n. card]]*(PLAFOND/N_TESSERE)</f>
        <v>4500</v>
      </c>
      <c r="W7164" s="18"/>
    </row>
    <row r="7165" spans="2:23" x14ac:dyDescent="0.25">
      <c r="B7165" s="1" t="s">
        <v>14311</v>
      </c>
      <c r="C7165" s="2">
        <v>30029</v>
      </c>
      <c r="D7165" s="1" t="s">
        <v>14312</v>
      </c>
      <c r="E7165" s="1" t="s">
        <v>48</v>
      </c>
      <c r="F7165" s="1" t="s">
        <v>120</v>
      </c>
      <c r="G7165" s="1" t="s">
        <v>11807</v>
      </c>
      <c r="H7165" s="1" t="s">
        <v>15835</v>
      </c>
      <c r="I7165" s="5">
        <v>422</v>
      </c>
      <c r="J7165" s="5">
        <v>8566017</v>
      </c>
      <c r="K7165" s="3">
        <f>+Tabella2026[[#This Row],[POP_2024]]/SUM(Tabella2026[POP_2024])</f>
        <v>7.1594027795855365E-6</v>
      </c>
      <c r="L7165" s="3">
        <f>+Tabella2026[[#This Row],[INCIDENZA POPOLAZIONE]]*(PLAFOND/2)</f>
        <v>2107.7228087578974</v>
      </c>
      <c r="M7165" s="3">
        <f>+IFERROR(Tabella2026[[#This Row],[reddito_2024]]/Tabella2026[[#This Row],[POP_2024]],"")</f>
        <v>20298.618483412323</v>
      </c>
      <c r="N7165" s="3">
        <f>+IF(Tabella2026[[#This Row],[REDDITO COMPLESSIVO PROCAPITE]]&lt;media_aggr_reddito_pc,(media_aggr_reddito_pc-Tabella2026[[#This Row],[REDDITO COMPLESSIVO PROCAPITE]]),0)</f>
        <v>0</v>
      </c>
      <c r="O7165" s="3">
        <f>+Tabella2026[[#This Row],[DIFFERENZA REDDITO INFERIORE ALLA MEDIA DALLA MEDIA]]*Tabella2026[[#This Row],[POP_2024]]</f>
        <v>0</v>
      </c>
      <c r="P7165" s="3">
        <f>+Tabella2026[[#This Row],[POPOLAZIONE PER DIFFERENZA ]]/SUM(Tabella2026[[POPOLAZIONE PER DIFFERENZA ]])</f>
        <v>0</v>
      </c>
      <c r="Q7165" s="3">
        <f>+Tabella2026[[#This Row],[INCIDENZA POPOLAZIONE PER DIFFERENZA]]*(PLAFOND-SUM(Tabella2026[CONTRIBUTO SULLA BASE DELLA POPOLAZIONE]))</f>
        <v>0</v>
      </c>
      <c r="R7165" s="3">
        <f>+Tabella2026[[#This Row],[CONTRIBUTO SULLA BASE DELLA POPOLAZIONE]]+Tabella2026[[#This Row],[CONTRIBUTO SULLA BASE DEL REDDITO]]</f>
        <v>2107.7228087578974</v>
      </c>
      <c r="S7165" s="3">
        <f>+Tabella2026[[#This Row],[CONTRIBUTO TOTALE]]/(PLAFOND/N_TESSERE)</f>
        <v>4.2154456175157948</v>
      </c>
      <c r="T7165" s="3">
        <f>+MAX(CEILING(Tabella2026[[#This Row],[preDEF1]],1),1)</f>
        <v>5</v>
      </c>
      <c r="U7165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65" s="21">
        <f>+Tabella2026[[#This Row],[DEF - n. card]]*(PLAFOND/N_TESSERE)</f>
        <v>2500</v>
      </c>
      <c r="W7165" s="18"/>
    </row>
    <row r="7166" spans="2:23" x14ac:dyDescent="0.25">
      <c r="B7166" s="1" t="s">
        <v>14331</v>
      </c>
      <c r="C7166" s="2">
        <v>25017</v>
      </c>
      <c r="D7166" s="1" t="s">
        <v>14332</v>
      </c>
      <c r="E7166" s="1" t="s">
        <v>38</v>
      </c>
      <c r="F7166" s="1" t="s">
        <v>514</v>
      </c>
      <c r="G7166" s="1" t="s">
        <v>11807</v>
      </c>
      <c r="H7166" s="1" t="s">
        <v>15835</v>
      </c>
      <c r="I7166" s="5">
        <v>422</v>
      </c>
      <c r="J7166" s="5">
        <v>7925936</v>
      </c>
      <c r="K7166" s="3">
        <f>+Tabella2026[[#This Row],[POP_2024]]/SUM(Tabella2026[POP_2024])</f>
        <v>7.1594027795855365E-6</v>
      </c>
      <c r="L7166" s="3">
        <f>+Tabella2026[[#This Row],[INCIDENZA POPOLAZIONE]]*(PLAFOND/2)</f>
        <v>2107.7228087578974</v>
      </c>
      <c r="M7166" s="3">
        <f>+IFERROR(Tabella2026[[#This Row],[reddito_2024]]/Tabella2026[[#This Row],[POP_2024]],"")</f>
        <v>18781.838862559242</v>
      </c>
      <c r="N7166" s="3">
        <f>+IF(Tabella2026[[#This Row],[REDDITO COMPLESSIVO PROCAPITE]]&lt;media_aggr_reddito_pc,(media_aggr_reddito_pc-Tabella2026[[#This Row],[REDDITO COMPLESSIVO PROCAPITE]]),0)</f>
        <v>0</v>
      </c>
      <c r="O7166" s="3">
        <f>+Tabella2026[[#This Row],[DIFFERENZA REDDITO INFERIORE ALLA MEDIA DALLA MEDIA]]*Tabella2026[[#This Row],[POP_2024]]</f>
        <v>0</v>
      </c>
      <c r="P7166" s="3">
        <f>+Tabella2026[[#This Row],[POPOLAZIONE PER DIFFERENZA ]]/SUM(Tabella2026[[POPOLAZIONE PER DIFFERENZA ]])</f>
        <v>0</v>
      </c>
      <c r="Q7166" s="3">
        <f>+Tabella2026[[#This Row],[INCIDENZA POPOLAZIONE PER DIFFERENZA]]*(PLAFOND-SUM(Tabella2026[CONTRIBUTO SULLA BASE DELLA POPOLAZIONE]))</f>
        <v>0</v>
      </c>
      <c r="R7166" s="3">
        <f>+Tabella2026[[#This Row],[CONTRIBUTO SULLA BASE DELLA POPOLAZIONE]]+Tabella2026[[#This Row],[CONTRIBUTO SULLA BASE DEL REDDITO]]</f>
        <v>2107.7228087578974</v>
      </c>
      <c r="S7166" s="3">
        <f>+Tabella2026[[#This Row],[CONTRIBUTO TOTALE]]/(PLAFOND/N_TESSERE)</f>
        <v>4.2154456175157948</v>
      </c>
      <c r="T7166" s="3">
        <f>+MAX(CEILING(Tabella2026[[#This Row],[preDEF1]],1),1)</f>
        <v>5</v>
      </c>
      <c r="U7166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66" s="21">
        <f>+Tabella2026[[#This Row],[DEF - n. card]]*(PLAFOND/N_TESSERE)</f>
        <v>2500</v>
      </c>
      <c r="W7166" s="18"/>
    </row>
    <row r="7167" spans="2:23" x14ac:dyDescent="0.25">
      <c r="B7167" s="1" t="s">
        <v>14339</v>
      </c>
      <c r="C7167" s="2">
        <v>68032</v>
      </c>
      <c r="D7167" s="1" t="s">
        <v>14340</v>
      </c>
      <c r="E7167" s="1" t="s">
        <v>96</v>
      </c>
      <c r="F7167" s="1" t="s">
        <v>95</v>
      </c>
      <c r="G7167" s="1" t="s">
        <v>11807</v>
      </c>
      <c r="H7167" s="1" t="s">
        <v>15836</v>
      </c>
      <c r="I7167" s="5">
        <v>422</v>
      </c>
      <c r="J7167" s="5">
        <v>5532373</v>
      </c>
      <c r="K7167" s="3">
        <f>+Tabella2026[[#This Row],[POP_2024]]/SUM(Tabella2026[POP_2024])</f>
        <v>7.1594027795855365E-6</v>
      </c>
      <c r="L7167" s="3">
        <f>+Tabella2026[[#This Row],[INCIDENZA POPOLAZIONE]]*(PLAFOND/2)</f>
        <v>2107.7228087578974</v>
      </c>
      <c r="M7167" s="3">
        <f>+IFERROR(Tabella2026[[#This Row],[reddito_2024]]/Tabella2026[[#This Row],[POP_2024]],"")</f>
        <v>13109.888625592417</v>
      </c>
      <c r="N7167" s="3">
        <f>+IF(Tabella2026[[#This Row],[REDDITO COMPLESSIVO PROCAPITE]]&lt;media_aggr_reddito_pc,(media_aggr_reddito_pc-Tabella2026[[#This Row],[REDDITO COMPLESSIVO PROCAPITE]]),0)</f>
        <v>4715.1774370163239</v>
      </c>
      <c r="O7167" s="3">
        <f>+Tabella2026[[#This Row],[DIFFERENZA REDDITO INFERIORE ALLA MEDIA DALLA MEDIA]]*Tabella2026[[#This Row],[POP_2024]]</f>
        <v>1989804.8784208887</v>
      </c>
      <c r="P7167" s="3">
        <f>+Tabella2026[[#This Row],[POPOLAZIONE PER DIFFERENZA ]]/SUM(Tabella2026[[POPOLAZIONE PER DIFFERENZA ]])</f>
        <v>1.7653192812469257E-5</v>
      </c>
      <c r="Q7167" s="3">
        <f>+Tabella2026[[#This Row],[INCIDENZA POPOLAZIONE PER DIFFERENZA]]*(PLAFOND-SUM(Tabella2026[CONTRIBUTO SULLA BASE DELLA POPOLAZIONE]))</f>
        <v>5197.0867240963607</v>
      </c>
      <c r="R7167" s="3">
        <f>+Tabella2026[[#This Row],[CONTRIBUTO SULLA BASE DELLA POPOLAZIONE]]+Tabella2026[[#This Row],[CONTRIBUTO SULLA BASE DEL REDDITO]]</f>
        <v>7304.8095328542586</v>
      </c>
      <c r="S7167" s="3">
        <f>+Tabella2026[[#This Row],[CONTRIBUTO TOTALE]]/(PLAFOND/N_TESSERE)</f>
        <v>14.609619065708516</v>
      </c>
      <c r="T7167" s="3">
        <f>+MAX(CEILING(Tabella2026[[#This Row],[preDEF1]],1),1)</f>
        <v>15</v>
      </c>
      <c r="U7167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167" s="21">
        <f>+Tabella2026[[#This Row],[DEF - n. card]]*(PLAFOND/N_TESSERE)</f>
        <v>7500</v>
      </c>
      <c r="W7167" s="18"/>
    </row>
    <row r="7168" spans="2:23" x14ac:dyDescent="0.25">
      <c r="B7168" s="1" t="s">
        <v>14377</v>
      </c>
      <c r="C7168" s="2">
        <v>14016</v>
      </c>
      <c r="D7168" s="1" t="s">
        <v>14378</v>
      </c>
      <c r="E7168" s="1" t="s">
        <v>12</v>
      </c>
      <c r="F7168" s="1" t="s">
        <v>980</v>
      </c>
      <c r="G7168" s="1" t="s">
        <v>11807</v>
      </c>
      <c r="H7168" s="1" t="s">
        <v>15835</v>
      </c>
      <c r="I7168" s="5">
        <v>420</v>
      </c>
      <c r="J7168" s="5">
        <v>7526545</v>
      </c>
      <c r="K7168" s="3">
        <f>+Tabella2026[[#This Row],[POP_2024]]/SUM(Tabella2026[POP_2024])</f>
        <v>7.1254719607249413E-6</v>
      </c>
      <c r="L7168" s="3">
        <f>+Tabella2026[[#This Row],[INCIDENZA POPOLAZIONE]]*(PLAFOND/2)</f>
        <v>2097.7336011334523</v>
      </c>
      <c r="M7168" s="3">
        <f>+IFERROR(Tabella2026[[#This Row],[reddito_2024]]/Tabella2026[[#This Row],[POP_2024]],"")</f>
        <v>17920.345238095237</v>
      </c>
      <c r="N7168" s="3">
        <f>+IF(Tabella2026[[#This Row],[REDDITO COMPLESSIVO PROCAPITE]]&lt;media_aggr_reddito_pc,(media_aggr_reddito_pc-Tabella2026[[#This Row],[REDDITO COMPLESSIVO PROCAPITE]]),0)</f>
        <v>0</v>
      </c>
      <c r="O7168" s="3">
        <f>+Tabella2026[[#This Row],[DIFFERENZA REDDITO INFERIORE ALLA MEDIA DALLA MEDIA]]*Tabella2026[[#This Row],[POP_2024]]</f>
        <v>0</v>
      </c>
      <c r="P7168" s="3">
        <f>+Tabella2026[[#This Row],[POPOLAZIONE PER DIFFERENZA ]]/SUM(Tabella2026[[POPOLAZIONE PER DIFFERENZA ]])</f>
        <v>0</v>
      </c>
      <c r="Q7168" s="3">
        <f>+Tabella2026[[#This Row],[INCIDENZA POPOLAZIONE PER DIFFERENZA]]*(PLAFOND-SUM(Tabella2026[CONTRIBUTO SULLA BASE DELLA POPOLAZIONE]))</f>
        <v>0</v>
      </c>
      <c r="R7168" s="3">
        <f>+Tabella2026[[#This Row],[CONTRIBUTO SULLA BASE DELLA POPOLAZIONE]]+Tabella2026[[#This Row],[CONTRIBUTO SULLA BASE DEL REDDITO]]</f>
        <v>2097.7336011334523</v>
      </c>
      <c r="S7168" s="3">
        <f>+Tabella2026[[#This Row],[CONTRIBUTO TOTALE]]/(PLAFOND/N_TESSERE)</f>
        <v>4.1954672022669044</v>
      </c>
      <c r="T7168" s="3">
        <f>+MAX(CEILING(Tabella2026[[#This Row],[preDEF1]],1),1)</f>
        <v>5</v>
      </c>
      <c r="U716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68" s="21">
        <f>+Tabella2026[[#This Row],[DEF - n. card]]*(PLAFOND/N_TESSERE)</f>
        <v>2500</v>
      </c>
      <c r="W7168" s="18"/>
    </row>
    <row r="7169" spans="2:23" x14ac:dyDescent="0.25">
      <c r="B7169" s="1" t="s">
        <v>14267</v>
      </c>
      <c r="C7169" s="2">
        <v>5034</v>
      </c>
      <c r="D7169" s="1" t="s">
        <v>14268</v>
      </c>
      <c r="E7169" s="1" t="s">
        <v>18</v>
      </c>
      <c r="F7169" s="1" t="s">
        <v>182</v>
      </c>
      <c r="G7169" s="1" t="s">
        <v>11807</v>
      </c>
      <c r="H7169" s="1" t="s">
        <v>15835</v>
      </c>
      <c r="I7169" s="5">
        <v>419</v>
      </c>
      <c r="J7169" s="5">
        <v>8223249</v>
      </c>
      <c r="K7169" s="3">
        <f>+Tabella2026[[#This Row],[POP_2024]]/SUM(Tabella2026[POP_2024])</f>
        <v>7.1085065512946442E-6</v>
      </c>
      <c r="L7169" s="3">
        <f>+Tabella2026[[#This Row],[INCIDENZA POPOLAZIONE]]*(PLAFOND/2)</f>
        <v>2092.7389973212298</v>
      </c>
      <c r="M7169" s="3">
        <f>+IFERROR(Tabella2026[[#This Row],[reddito_2024]]/Tabella2026[[#This Row],[POP_2024]],"")</f>
        <v>19625.89260143198</v>
      </c>
      <c r="N7169" s="3">
        <f>+IF(Tabella2026[[#This Row],[REDDITO COMPLESSIVO PROCAPITE]]&lt;media_aggr_reddito_pc,(media_aggr_reddito_pc-Tabella2026[[#This Row],[REDDITO COMPLESSIVO PROCAPITE]]),0)</f>
        <v>0</v>
      </c>
      <c r="O7169" s="3">
        <f>+Tabella2026[[#This Row],[DIFFERENZA REDDITO INFERIORE ALLA MEDIA DALLA MEDIA]]*Tabella2026[[#This Row],[POP_2024]]</f>
        <v>0</v>
      </c>
      <c r="P7169" s="3">
        <f>+Tabella2026[[#This Row],[POPOLAZIONE PER DIFFERENZA ]]/SUM(Tabella2026[[POPOLAZIONE PER DIFFERENZA ]])</f>
        <v>0</v>
      </c>
      <c r="Q7169" s="3">
        <f>+Tabella2026[[#This Row],[INCIDENZA POPOLAZIONE PER DIFFERENZA]]*(PLAFOND-SUM(Tabella2026[CONTRIBUTO SULLA BASE DELLA POPOLAZIONE]))</f>
        <v>0</v>
      </c>
      <c r="R7169" s="3">
        <f>+Tabella2026[[#This Row],[CONTRIBUTO SULLA BASE DELLA POPOLAZIONE]]+Tabella2026[[#This Row],[CONTRIBUTO SULLA BASE DEL REDDITO]]</f>
        <v>2092.7389973212298</v>
      </c>
      <c r="S7169" s="3">
        <f>+Tabella2026[[#This Row],[CONTRIBUTO TOTALE]]/(PLAFOND/N_TESSERE)</f>
        <v>4.1854779946424596</v>
      </c>
      <c r="T7169" s="3">
        <f>+MAX(CEILING(Tabella2026[[#This Row],[preDEF1]],1),1)</f>
        <v>5</v>
      </c>
      <c r="U7169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69" s="21">
        <f>+Tabella2026[[#This Row],[DEF - n. card]]*(PLAFOND/N_TESSERE)</f>
        <v>2500</v>
      </c>
      <c r="W7169" s="18"/>
    </row>
    <row r="7170" spans="2:23" x14ac:dyDescent="0.25">
      <c r="B7170" s="1" t="s">
        <v>14327</v>
      </c>
      <c r="C7170" s="2">
        <v>69026</v>
      </c>
      <c r="D7170" s="1" t="s">
        <v>14328</v>
      </c>
      <c r="E7170" s="1" t="s">
        <v>96</v>
      </c>
      <c r="F7170" s="1" t="s">
        <v>328</v>
      </c>
      <c r="G7170" s="1" t="s">
        <v>11807</v>
      </c>
      <c r="H7170" s="1" t="s">
        <v>15836</v>
      </c>
      <c r="I7170" s="5">
        <v>419</v>
      </c>
      <c r="J7170" s="5">
        <v>3833646</v>
      </c>
      <c r="K7170" s="3">
        <f>+Tabella2026[[#This Row],[POP_2024]]/SUM(Tabella2026[POP_2024])</f>
        <v>7.1085065512946442E-6</v>
      </c>
      <c r="L7170" s="3">
        <f>+Tabella2026[[#This Row],[INCIDENZA POPOLAZIONE]]*(PLAFOND/2)</f>
        <v>2092.7389973212298</v>
      </c>
      <c r="M7170" s="3">
        <f>+IFERROR(Tabella2026[[#This Row],[reddito_2024]]/Tabella2026[[#This Row],[POP_2024]],"")</f>
        <v>9149.5131264916472</v>
      </c>
      <c r="N7170" s="3">
        <f>+IF(Tabella2026[[#This Row],[REDDITO COMPLESSIVO PROCAPITE]]&lt;media_aggr_reddito_pc,(media_aggr_reddito_pc-Tabella2026[[#This Row],[REDDITO COMPLESSIVO PROCAPITE]]),0)</f>
        <v>8675.5529361170939</v>
      </c>
      <c r="O7170" s="3">
        <f>+Tabella2026[[#This Row],[DIFFERENZA REDDITO INFERIORE ALLA MEDIA DALLA MEDIA]]*Tabella2026[[#This Row],[POP_2024]]</f>
        <v>3635056.6802330622</v>
      </c>
      <c r="P7170" s="3">
        <f>+Tabella2026[[#This Row],[POPOLAZIONE PER DIFFERENZA ]]/SUM(Tabella2026[[POPOLAZIONE PER DIFFERENZA ]])</f>
        <v>3.2249572385878518E-5</v>
      </c>
      <c r="Q7170" s="3">
        <f>+Tabella2026[[#This Row],[INCIDENZA POPOLAZIONE PER DIFFERENZA]]*(PLAFOND-SUM(Tabella2026[CONTRIBUTO SULLA BASE DELLA POPOLAZIONE]))</f>
        <v>9494.249923223384</v>
      </c>
      <c r="R7170" s="3">
        <f>+Tabella2026[[#This Row],[CONTRIBUTO SULLA BASE DELLA POPOLAZIONE]]+Tabella2026[[#This Row],[CONTRIBUTO SULLA BASE DEL REDDITO]]</f>
        <v>11586.988920544614</v>
      </c>
      <c r="S7170" s="3">
        <f>+Tabella2026[[#This Row],[CONTRIBUTO TOTALE]]/(PLAFOND/N_TESSERE)</f>
        <v>23.173977841089229</v>
      </c>
      <c r="T7170" s="3">
        <f>+MAX(CEILING(Tabella2026[[#This Row],[preDEF1]],1),1)</f>
        <v>24</v>
      </c>
      <c r="U7170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7170" s="21">
        <f>+Tabella2026[[#This Row],[DEF - n. card]]*(PLAFOND/N_TESSERE)</f>
        <v>12000</v>
      </c>
      <c r="W7170" s="18"/>
    </row>
    <row r="7171" spans="2:23" x14ac:dyDescent="0.25">
      <c r="B7171" s="1" t="s">
        <v>14347</v>
      </c>
      <c r="C7171" s="2">
        <v>7042</v>
      </c>
      <c r="D7171" s="1" t="s">
        <v>14348</v>
      </c>
      <c r="E7171" s="1" t="s">
        <v>565</v>
      </c>
      <c r="F7171" s="1" t="s">
        <v>565</v>
      </c>
      <c r="G7171" s="1" t="s">
        <v>11807</v>
      </c>
      <c r="H7171" s="1" t="s">
        <v>15835</v>
      </c>
      <c r="I7171" s="5">
        <v>419</v>
      </c>
      <c r="J7171" s="5">
        <v>6517310</v>
      </c>
      <c r="K7171" s="3">
        <f>+Tabella2026[[#This Row],[POP_2024]]/SUM(Tabella2026[POP_2024])</f>
        <v>7.1085065512946442E-6</v>
      </c>
      <c r="L7171" s="3">
        <f>+Tabella2026[[#This Row],[INCIDENZA POPOLAZIONE]]*(PLAFOND/2)</f>
        <v>2092.7389973212298</v>
      </c>
      <c r="M7171" s="3">
        <f>+IFERROR(Tabella2026[[#This Row],[reddito_2024]]/Tabella2026[[#This Row],[POP_2024]],"")</f>
        <v>15554.439140811455</v>
      </c>
      <c r="N7171" s="3">
        <f>+IF(Tabella2026[[#This Row],[REDDITO COMPLESSIVO PROCAPITE]]&lt;media_aggr_reddito_pc,(media_aggr_reddito_pc-Tabella2026[[#This Row],[REDDITO COMPLESSIVO PROCAPITE]]),0)</f>
        <v>2270.6269217972858</v>
      </c>
      <c r="O7171" s="3">
        <f>+Tabella2026[[#This Row],[DIFFERENZA REDDITO INFERIORE ALLA MEDIA DALLA MEDIA]]*Tabella2026[[#This Row],[POP_2024]]</f>
        <v>951392.68023306271</v>
      </c>
      <c r="P7171" s="3">
        <f>+Tabella2026[[#This Row],[POPOLAZIONE PER DIFFERENZA ]]/SUM(Tabella2026[[POPOLAZIONE PER DIFFERENZA ]])</f>
        <v>8.4405856105121164E-6</v>
      </c>
      <c r="Q7171" s="3">
        <f>+Tabella2026[[#This Row],[INCIDENZA POPOLAZIONE PER DIFFERENZA]]*(PLAFOND-SUM(Tabella2026[CONTRIBUTO SULLA BASE DELLA POPOLAZIONE]))</f>
        <v>2484.9020732955692</v>
      </c>
      <c r="R7171" s="3">
        <f>+Tabella2026[[#This Row],[CONTRIBUTO SULLA BASE DELLA POPOLAZIONE]]+Tabella2026[[#This Row],[CONTRIBUTO SULLA BASE DEL REDDITO]]</f>
        <v>4577.641070616799</v>
      </c>
      <c r="S7171" s="3">
        <f>+Tabella2026[[#This Row],[CONTRIBUTO TOTALE]]/(PLAFOND/N_TESSERE)</f>
        <v>9.1552821412335987</v>
      </c>
      <c r="T7171" s="3">
        <f>+MAX(CEILING(Tabella2026[[#This Row],[preDEF1]],1),1)</f>
        <v>10</v>
      </c>
      <c r="U7171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171" s="21">
        <f>+Tabella2026[[#This Row],[DEF - n. card]]*(PLAFOND/N_TESSERE)</f>
        <v>5000</v>
      </c>
      <c r="W7171" s="18"/>
    </row>
    <row r="7172" spans="2:23" x14ac:dyDescent="0.25">
      <c r="B7172" s="1" t="s">
        <v>14245</v>
      </c>
      <c r="C7172" s="2">
        <v>70058</v>
      </c>
      <c r="D7172" s="1" t="s">
        <v>14246</v>
      </c>
      <c r="E7172" s="1" t="s">
        <v>345</v>
      </c>
      <c r="F7172" s="1" t="s">
        <v>344</v>
      </c>
      <c r="G7172" s="1" t="s">
        <v>11807</v>
      </c>
      <c r="H7172" s="1" t="s">
        <v>15836</v>
      </c>
      <c r="I7172" s="5">
        <v>419</v>
      </c>
      <c r="J7172" s="5">
        <v>3039462</v>
      </c>
      <c r="K7172" s="3">
        <f>+Tabella2026[[#This Row],[POP_2024]]/SUM(Tabella2026[POP_2024])</f>
        <v>7.1085065512946442E-6</v>
      </c>
      <c r="L7172" s="3">
        <f>+Tabella2026[[#This Row],[INCIDENZA POPOLAZIONE]]*(PLAFOND/2)</f>
        <v>2092.7389973212298</v>
      </c>
      <c r="M7172" s="3">
        <f>+IFERROR(Tabella2026[[#This Row],[reddito_2024]]/Tabella2026[[#This Row],[POP_2024]],"")</f>
        <v>7254.0859188544155</v>
      </c>
      <c r="N7172" s="3">
        <f>+IF(Tabella2026[[#This Row],[REDDITO COMPLESSIVO PROCAPITE]]&lt;media_aggr_reddito_pc,(media_aggr_reddito_pc-Tabella2026[[#This Row],[REDDITO COMPLESSIVO PROCAPITE]]),0)</f>
        <v>10570.980143754325</v>
      </c>
      <c r="O7172" s="3">
        <f>+Tabella2026[[#This Row],[DIFFERENZA REDDITO INFERIORE ALLA MEDIA DALLA MEDIA]]*Tabella2026[[#This Row],[POP_2024]]</f>
        <v>4429240.6802330622</v>
      </c>
      <c r="P7172" s="3">
        <f>+Tabella2026[[#This Row],[POPOLAZIONE PER DIFFERENZA ]]/SUM(Tabella2026[[POPOLAZIONE PER DIFFERENZA ]])</f>
        <v>3.9295430717326716E-5</v>
      </c>
      <c r="Q7172" s="3">
        <f>+Tabella2026[[#This Row],[INCIDENZA POPOLAZIONE PER DIFFERENZA]]*(PLAFOND-SUM(Tabella2026[CONTRIBUTO SULLA BASE DELLA POPOLAZIONE]))</f>
        <v>11568.545331607995</v>
      </c>
      <c r="R7172" s="3">
        <f>+Tabella2026[[#This Row],[CONTRIBUTO SULLA BASE DELLA POPOLAZIONE]]+Tabella2026[[#This Row],[CONTRIBUTO SULLA BASE DEL REDDITO]]</f>
        <v>13661.284328929225</v>
      </c>
      <c r="S7172" s="3">
        <f>+Tabella2026[[#This Row],[CONTRIBUTO TOTALE]]/(PLAFOND/N_TESSERE)</f>
        <v>27.322568657858451</v>
      </c>
      <c r="T7172" s="3">
        <f>+MAX(CEILING(Tabella2026[[#This Row],[preDEF1]],1),1)</f>
        <v>28</v>
      </c>
      <c r="U7172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7172" s="21">
        <f>+Tabella2026[[#This Row],[DEF - n. card]]*(PLAFOND/N_TESSERE)</f>
        <v>14000</v>
      </c>
      <c r="W7172" s="18"/>
    </row>
    <row r="7173" spans="2:23" x14ac:dyDescent="0.25">
      <c r="B7173" s="1" t="s">
        <v>14385</v>
      </c>
      <c r="C7173" s="2">
        <v>80019</v>
      </c>
      <c r="D7173" s="1" t="s">
        <v>14386</v>
      </c>
      <c r="E7173" s="1" t="s">
        <v>61</v>
      </c>
      <c r="F7173" s="1" t="s">
        <v>62</v>
      </c>
      <c r="G7173" s="1" t="s">
        <v>11807</v>
      </c>
      <c r="H7173" s="1" t="s">
        <v>15836</v>
      </c>
      <c r="I7173" s="5">
        <v>417</v>
      </c>
      <c r="J7173" s="5">
        <v>3483293</v>
      </c>
      <c r="K7173" s="3">
        <f>+Tabella2026[[#This Row],[POP_2024]]/SUM(Tabella2026[POP_2024])</f>
        <v>7.074575732434049E-6</v>
      </c>
      <c r="L7173" s="3">
        <f>+Tabella2026[[#This Row],[INCIDENZA POPOLAZIONE]]*(PLAFOND/2)</f>
        <v>2082.7497896967848</v>
      </c>
      <c r="M7173" s="3">
        <f>+IFERROR(Tabella2026[[#This Row],[reddito_2024]]/Tabella2026[[#This Row],[POP_2024]],"")</f>
        <v>8353.2206235011981</v>
      </c>
      <c r="N7173" s="3">
        <f>+IF(Tabella2026[[#This Row],[REDDITO COMPLESSIVO PROCAPITE]]&lt;media_aggr_reddito_pc,(media_aggr_reddito_pc-Tabella2026[[#This Row],[REDDITO COMPLESSIVO PROCAPITE]]),0)</f>
        <v>9471.8454391075429</v>
      </c>
      <c r="O7173" s="3">
        <f>+Tabella2026[[#This Row],[DIFFERENZA REDDITO INFERIORE ALLA MEDIA DALLA MEDIA]]*Tabella2026[[#This Row],[POP_2024]]</f>
        <v>3949759.5481078452</v>
      </c>
      <c r="P7173" s="3">
        <f>+Tabella2026[[#This Row],[POPOLAZIONE PER DIFFERENZA ]]/SUM(Tabella2026[[POPOLAZIONE PER DIFFERENZA ]])</f>
        <v>3.5041559914645375E-5</v>
      </c>
      <c r="Q7173" s="3">
        <f>+Tabella2026[[#This Row],[INCIDENZA POPOLAZIONE PER DIFFERENZA]]*(PLAFOND-SUM(Tabella2026[CONTRIBUTO SULLA BASE DELLA POPOLAZIONE]))</f>
        <v>10316.208957701705</v>
      </c>
      <c r="R7173" s="3">
        <f>+Tabella2026[[#This Row],[CONTRIBUTO SULLA BASE DELLA POPOLAZIONE]]+Tabella2026[[#This Row],[CONTRIBUTO SULLA BASE DEL REDDITO]]</f>
        <v>12398.95874739849</v>
      </c>
      <c r="S7173" s="3">
        <f>+Tabella2026[[#This Row],[CONTRIBUTO TOTALE]]/(PLAFOND/N_TESSERE)</f>
        <v>24.79791749479698</v>
      </c>
      <c r="T7173" s="3">
        <f>+MAX(CEILING(Tabella2026[[#This Row],[preDEF1]],1),1)</f>
        <v>25</v>
      </c>
      <c r="U7173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7173" s="21">
        <f>+Tabella2026[[#This Row],[DEF - n. card]]*(PLAFOND/N_TESSERE)</f>
        <v>12500</v>
      </c>
      <c r="W7173" s="18"/>
    </row>
    <row r="7174" spans="2:23" x14ac:dyDescent="0.25">
      <c r="B7174" s="1" t="s">
        <v>14465</v>
      </c>
      <c r="C7174" s="2">
        <v>6046</v>
      </c>
      <c r="D7174" s="1" t="s">
        <v>14466</v>
      </c>
      <c r="E7174" s="1" t="s">
        <v>18</v>
      </c>
      <c r="F7174" s="1" t="s">
        <v>138</v>
      </c>
      <c r="G7174" s="1" t="s">
        <v>11807</v>
      </c>
      <c r="H7174" s="1" t="s">
        <v>15835</v>
      </c>
      <c r="I7174" s="5">
        <v>417</v>
      </c>
      <c r="J7174" s="5">
        <v>7632796</v>
      </c>
      <c r="K7174" s="3">
        <f>+Tabella2026[[#This Row],[POP_2024]]/SUM(Tabella2026[POP_2024])</f>
        <v>7.074575732434049E-6</v>
      </c>
      <c r="L7174" s="3">
        <f>+Tabella2026[[#This Row],[INCIDENZA POPOLAZIONE]]*(PLAFOND/2)</f>
        <v>2082.7497896967848</v>
      </c>
      <c r="M7174" s="3">
        <f>+IFERROR(Tabella2026[[#This Row],[reddito_2024]]/Tabella2026[[#This Row],[POP_2024]],"")</f>
        <v>18304.067146282974</v>
      </c>
      <c r="N7174" s="3">
        <f>+IF(Tabella2026[[#This Row],[REDDITO COMPLESSIVO PROCAPITE]]&lt;media_aggr_reddito_pc,(media_aggr_reddito_pc-Tabella2026[[#This Row],[REDDITO COMPLESSIVO PROCAPITE]]),0)</f>
        <v>0</v>
      </c>
      <c r="O7174" s="3">
        <f>+Tabella2026[[#This Row],[DIFFERENZA REDDITO INFERIORE ALLA MEDIA DALLA MEDIA]]*Tabella2026[[#This Row],[POP_2024]]</f>
        <v>0</v>
      </c>
      <c r="P7174" s="3">
        <f>+Tabella2026[[#This Row],[POPOLAZIONE PER DIFFERENZA ]]/SUM(Tabella2026[[POPOLAZIONE PER DIFFERENZA ]])</f>
        <v>0</v>
      </c>
      <c r="Q7174" s="3">
        <f>+Tabella2026[[#This Row],[INCIDENZA POPOLAZIONE PER DIFFERENZA]]*(PLAFOND-SUM(Tabella2026[CONTRIBUTO SULLA BASE DELLA POPOLAZIONE]))</f>
        <v>0</v>
      </c>
      <c r="R7174" s="3">
        <f>+Tabella2026[[#This Row],[CONTRIBUTO SULLA BASE DELLA POPOLAZIONE]]+Tabella2026[[#This Row],[CONTRIBUTO SULLA BASE DEL REDDITO]]</f>
        <v>2082.7497896967848</v>
      </c>
      <c r="S7174" s="3">
        <f>+Tabella2026[[#This Row],[CONTRIBUTO TOTALE]]/(PLAFOND/N_TESSERE)</f>
        <v>4.1654995793935692</v>
      </c>
      <c r="T7174" s="3">
        <f>+MAX(CEILING(Tabella2026[[#This Row],[preDEF1]],1),1)</f>
        <v>5</v>
      </c>
      <c r="U7174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74" s="21">
        <f>+Tabella2026[[#This Row],[DEF - n. card]]*(PLAFOND/N_TESSERE)</f>
        <v>2500</v>
      </c>
      <c r="W7174" s="18"/>
    </row>
    <row r="7175" spans="2:23" x14ac:dyDescent="0.25">
      <c r="B7175" s="1" t="s">
        <v>14343</v>
      </c>
      <c r="C7175" s="2">
        <v>10023</v>
      </c>
      <c r="D7175" s="1" t="s">
        <v>14344</v>
      </c>
      <c r="E7175" s="1" t="s">
        <v>24</v>
      </c>
      <c r="F7175" s="1" t="s">
        <v>23</v>
      </c>
      <c r="G7175" s="1" t="s">
        <v>11807</v>
      </c>
      <c r="H7175" s="1" t="s">
        <v>15835</v>
      </c>
      <c r="I7175" s="5">
        <v>416</v>
      </c>
      <c r="J7175" s="5">
        <v>5109522</v>
      </c>
      <c r="K7175" s="3">
        <f>+Tabella2026[[#This Row],[POP_2024]]/SUM(Tabella2026[POP_2024])</f>
        <v>7.0576103230037518E-6</v>
      </c>
      <c r="L7175" s="3">
        <f>+Tabella2026[[#This Row],[INCIDENZA POPOLAZIONE]]*(PLAFOND/2)</f>
        <v>2077.7551858845623</v>
      </c>
      <c r="M7175" s="3">
        <f>+IFERROR(Tabella2026[[#This Row],[reddito_2024]]/Tabella2026[[#This Row],[POP_2024]],"")</f>
        <v>12282.504807692309</v>
      </c>
      <c r="N7175" s="3">
        <f>+IF(Tabella2026[[#This Row],[REDDITO COMPLESSIVO PROCAPITE]]&lt;media_aggr_reddito_pc,(media_aggr_reddito_pc-Tabella2026[[#This Row],[REDDITO COMPLESSIVO PROCAPITE]]),0)</f>
        <v>5542.5612549164325</v>
      </c>
      <c r="O7175" s="3">
        <f>+Tabella2026[[#This Row],[DIFFERENZA REDDITO INFERIORE ALLA MEDIA DALLA MEDIA]]*Tabella2026[[#This Row],[POP_2024]]</f>
        <v>2305705.482045236</v>
      </c>
      <c r="P7175" s="3">
        <f>+Tabella2026[[#This Row],[POPOLAZIONE PER DIFFERENZA ]]/SUM(Tabella2026[[POPOLAZIONE PER DIFFERENZA ]])</f>
        <v>2.0455806438475473E-5</v>
      </c>
      <c r="Q7175" s="3">
        <f>+Tabella2026[[#This Row],[INCIDENZA POPOLAZIONE PER DIFFERENZA]]*(PLAFOND-SUM(Tabella2026[CONTRIBUTO SULLA BASE DELLA POPOLAZIONE]))</f>
        <v>6022.1740736323745</v>
      </c>
      <c r="R7175" s="3">
        <f>+Tabella2026[[#This Row],[CONTRIBUTO SULLA BASE DELLA POPOLAZIONE]]+Tabella2026[[#This Row],[CONTRIBUTO SULLA BASE DEL REDDITO]]</f>
        <v>8099.9292595169372</v>
      </c>
      <c r="S7175" s="3">
        <f>+Tabella2026[[#This Row],[CONTRIBUTO TOTALE]]/(PLAFOND/N_TESSERE)</f>
        <v>16.199858519033874</v>
      </c>
      <c r="T7175" s="3">
        <f>+MAX(CEILING(Tabella2026[[#This Row],[preDEF1]],1),1)</f>
        <v>17</v>
      </c>
      <c r="U7175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7175" s="21">
        <f>+Tabella2026[[#This Row],[DEF - n. card]]*(PLAFOND/N_TESSERE)</f>
        <v>8500</v>
      </c>
      <c r="W7175" s="18"/>
    </row>
    <row r="7176" spans="2:23" x14ac:dyDescent="0.25">
      <c r="B7176" s="1" t="s">
        <v>14321</v>
      </c>
      <c r="C7176" s="2">
        <v>79055</v>
      </c>
      <c r="D7176" s="1" t="s">
        <v>14322</v>
      </c>
      <c r="E7176" s="1" t="s">
        <v>61</v>
      </c>
      <c r="F7176" s="1" t="s">
        <v>148</v>
      </c>
      <c r="G7176" s="1" t="s">
        <v>11807</v>
      </c>
      <c r="H7176" s="1" t="s">
        <v>15836</v>
      </c>
      <c r="I7176" s="5">
        <v>416</v>
      </c>
      <c r="J7176" s="5">
        <v>3836077</v>
      </c>
      <c r="K7176" s="3">
        <f>+Tabella2026[[#This Row],[POP_2024]]/SUM(Tabella2026[POP_2024])</f>
        <v>7.0576103230037518E-6</v>
      </c>
      <c r="L7176" s="3">
        <f>+Tabella2026[[#This Row],[INCIDENZA POPOLAZIONE]]*(PLAFOND/2)</f>
        <v>2077.7551858845623</v>
      </c>
      <c r="M7176" s="3">
        <f>+IFERROR(Tabella2026[[#This Row],[reddito_2024]]/Tabella2026[[#This Row],[POP_2024]],"")</f>
        <v>9221.3389423076915</v>
      </c>
      <c r="N7176" s="3">
        <f>+IF(Tabella2026[[#This Row],[REDDITO COMPLESSIVO PROCAPITE]]&lt;media_aggr_reddito_pc,(media_aggr_reddito_pc-Tabella2026[[#This Row],[REDDITO COMPLESSIVO PROCAPITE]]),0)</f>
        <v>8603.7271203010496</v>
      </c>
      <c r="O7176" s="3">
        <f>+Tabella2026[[#This Row],[DIFFERENZA REDDITO INFERIORE ALLA MEDIA DALLA MEDIA]]*Tabella2026[[#This Row],[POP_2024]]</f>
        <v>3579150.4820452365</v>
      </c>
      <c r="P7176" s="3">
        <f>+Tabella2026[[#This Row],[POPOLAZIONE PER DIFFERENZA ]]/SUM(Tabella2026[[POPOLAZIONE PER DIFFERENZA ]])</f>
        <v>3.1753582599781988E-5</v>
      </c>
      <c r="Q7176" s="3">
        <f>+Tabella2026[[#This Row],[INCIDENZA POPOLAZIONE PER DIFFERENZA]]*(PLAFOND-SUM(Tabella2026[CONTRIBUTO SULLA BASE DELLA POPOLAZIONE]))</f>
        <v>9348.230902188905</v>
      </c>
      <c r="R7176" s="3">
        <f>+Tabella2026[[#This Row],[CONTRIBUTO SULLA BASE DELLA POPOLAZIONE]]+Tabella2026[[#This Row],[CONTRIBUTO SULLA BASE DEL REDDITO]]</f>
        <v>11425.986088073467</v>
      </c>
      <c r="S7176" s="3">
        <f>+Tabella2026[[#This Row],[CONTRIBUTO TOTALE]]/(PLAFOND/N_TESSERE)</f>
        <v>22.851972176146933</v>
      </c>
      <c r="T7176" s="3">
        <f>+MAX(CEILING(Tabella2026[[#This Row],[preDEF1]],1),1)</f>
        <v>23</v>
      </c>
      <c r="U7176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7176" s="21">
        <f>+Tabella2026[[#This Row],[DEF - n. card]]*(PLAFOND/N_TESSERE)</f>
        <v>11500</v>
      </c>
      <c r="W7176" s="18"/>
    </row>
    <row r="7177" spans="2:23" x14ac:dyDescent="0.25">
      <c r="B7177" s="1" t="s">
        <v>14381</v>
      </c>
      <c r="C7177" s="2">
        <v>1143</v>
      </c>
      <c r="D7177" s="1" t="s">
        <v>14382</v>
      </c>
      <c r="E7177" s="1" t="s">
        <v>18</v>
      </c>
      <c r="F7177" s="1" t="s">
        <v>17</v>
      </c>
      <c r="G7177" s="1" t="s">
        <v>11807</v>
      </c>
      <c r="H7177" s="1" t="s">
        <v>15835</v>
      </c>
      <c r="I7177" s="5">
        <v>415</v>
      </c>
      <c r="J7177" s="5">
        <v>7266228</v>
      </c>
      <c r="K7177" s="3">
        <f>+Tabella2026[[#This Row],[POP_2024]]/SUM(Tabella2026[POP_2024])</f>
        <v>7.0406449135734538E-6</v>
      </c>
      <c r="L7177" s="3">
        <f>+Tabella2026[[#This Row],[INCIDENZA POPOLAZIONE]]*(PLAFOND/2)</f>
        <v>2072.7605820723397</v>
      </c>
      <c r="M7177" s="3">
        <f>+IFERROR(Tabella2026[[#This Row],[reddito_2024]]/Tabella2026[[#This Row],[POP_2024]],"")</f>
        <v>17508.98313253012</v>
      </c>
      <c r="N7177" s="3">
        <f>+IF(Tabella2026[[#This Row],[REDDITO COMPLESSIVO PROCAPITE]]&lt;media_aggr_reddito_pc,(media_aggr_reddito_pc-Tabella2026[[#This Row],[REDDITO COMPLESSIVO PROCAPITE]]),0)</f>
        <v>316.08293007862085</v>
      </c>
      <c r="O7177" s="3">
        <f>+Tabella2026[[#This Row],[DIFFERENZA REDDITO INFERIORE ALLA MEDIA DALLA MEDIA]]*Tabella2026[[#This Row],[POP_2024]]</f>
        <v>131174.41598262766</v>
      </c>
      <c r="P7177" s="3">
        <f>+Tabella2026[[#This Row],[POPOLAZIONE PER DIFFERENZA ]]/SUM(Tabella2026[[POPOLAZIONE PER DIFFERENZA ]])</f>
        <v>1.1637559453779585E-6</v>
      </c>
      <c r="Q7177" s="3">
        <f>+Tabella2026[[#This Row],[INCIDENZA POPOLAZIONE PER DIFFERENZA]]*(PLAFOND-SUM(Tabella2026[CONTRIBUTO SULLA BASE DELLA POPOLAZIONE]))</f>
        <v>342.60887750231336</v>
      </c>
      <c r="R7177" s="3">
        <f>+Tabella2026[[#This Row],[CONTRIBUTO SULLA BASE DELLA POPOLAZIONE]]+Tabella2026[[#This Row],[CONTRIBUTO SULLA BASE DEL REDDITO]]</f>
        <v>2415.3694595746529</v>
      </c>
      <c r="S7177" s="3">
        <f>+Tabella2026[[#This Row],[CONTRIBUTO TOTALE]]/(PLAFOND/N_TESSERE)</f>
        <v>4.8307389191493053</v>
      </c>
      <c r="T7177" s="3">
        <f>+MAX(CEILING(Tabella2026[[#This Row],[preDEF1]],1),1)</f>
        <v>5</v>
      </c>
      <c r="U7177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77" s="21">
        <f>+Tabella2026[[#This Row],[DEF - n. card]]*(PLAFOND/N_TESSERE)</f>
        <v>2500</v>
      </c>
      <c r="W7177" s="18"/>
    </row>
    <row r="7178" spans="2:23" x14ac:dyDescent="0.25">
      <c r="B7178" s="1" t="s">
        <v>14221</v>
      </c>
      <c r="C7178" s="2">
        <v>80094</v>
      </c>
      <c r="D7178" s="1" t="s">
        <v>14222</v>
      </c>
      <c r="E7178" s="1" t="s">
        <v>61</v>
      </c>
      <c r="F7178" s="1" t="s">
        <v>62</v>
      </c>
      <c r="G7178" s="1" t="s">
        <v>11807</v>
      </c>
      <c r="H7178" s="1" t="s">
        <v>15836</v>
      </c>
      <c r="I7178" s="5">
        <v>415</v>
      </c>
      <c r="J7178" s="5">
        <v>4227651</v>
      </c>
      <c r="K7178" s="3">
        <f>+Tabella2026[[#This Row],[POP_2024]]/SUM(Tabella2026[POP_2024])</f>
        <v>7.0406449135734538E-6</v>
      </c>
      <c r="L7178" s="3">
        <f>+Tabella2026[[#This Row],[INCIDENZA POPOLAZIONE]]*(PLAFOND/2)</f>
        <v>2072.7605820723397</v>
      </c>
      <c r="M7178" s="3">
        <f>+IFERROR(Tabella2026[[#This Row],[reddito_2024]]/Tabella2026[[#This Row],[POP_2024]],"")</f>
        <v>10187.110843373493</v>
      </c>
      <c r="N7178" s="3">
        <f>+IF(Tabella2026[[#This Row],[REDDITO COMPLESSIVO PROCAPITE]]&lt;media_aggr_reddito_pc,(media_aggr_reddito_pc-Tabella2026[[#This Row],[REDDITO COMPLESSIVO PROCAPITE]]),0)</f>
        <v>7637.9552192352476</v>
      </c>
      <c r="O7178" s="3">
        <f>+Tabella2026[[#This Row],[DIFFERENZA REDDITO INFERIORE ALLA MEDIA DALLA MEDIA]]*Tabella2026[[#This Row],[POP_2024]]</f>
        <v>3169751.4159826278</v>
      </c>
      <c r="P7178" s="3">
        <f>+Tabella2026[[#This Row],[POPOLAZIONE PER DIFFERENZA ]]/SUM(Tabella2026[[POPOLAZIONE PER DIFFERENZA ]])</f>
        <v>2.8121467346258444E-5</v>
      </c>
      <c r="Q7178" s="3">
        <f>+Tabella2026[[#This Row],[INCIDENZA POPOLAZIONE PER DIFFERENZA]]*(PLAFOND-SUM(Tabella2026[CONTRIBUTO SULLA BASE DELLA POPOLAZIONE]))</f>
        <v>8278.9388956380099</v>
      </c>
      <c r="R7178" s="3">
        <f>+Tabella2026[[#This Row],[CONTRIBUTO SULLA BASE DELLA POPOLAZIONE]]+Tabella2026[[#This Row],[CONTRIBUTO SULLA BASE DEL REDDITO]]</f>
        <v>10351.69947771035</v>
      </c>
      <c r="S7178" s="3">
        <f>+Tabella2026[[#This Row],[CONTRIBUTO TOTALE]]/(PLAFOND/N_TESSERE)</f>
        <v>20.703398955420699</v>
      </c>
      <c r="T7178" s="3">
        <f>+MAX(CEILING(Tabella2026[[#This Row],[preDEF1]],1),1)</f>
        <v>21</v>
      </c>
      <c r="U7178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7178" s="21">
        <f>+Tabella2026[[#This Row],[DEF - n. card]]*(PLAFOND/N_TESSERE)</f>
        <v>10500</v>
      </c>
      <c r="W7178" s="18"/>
    </row>
    <row r="7179" spans="2:23" x14ac:dyDescent="0.25">
      <c r="B7179" s="1" t="s">
        <v>14499</v>
      </c>
      <c r="C7179" s="2">
        <v>22091</v>
      </c>
      <c r="D7179" s="1" t="s">
        <v>14500</v>
      </c>
      <c r="E7179" s="1" t="s">
        <v>99</v>
      </c>
      <c r="F7179" s="1" t="s">
        <v>98</v>
      </c>
      <c r="G7179" s="1" t="s">
        <v>11807</v>
      </c>
      <c r="H7179" s="1" t="s">
        <v>15835</v>
      </c>
      <c r="I7179" s="5">
        <v>414</v>
      </c>
      <c r="J7179" s="5">
        <v>7419180</v>
      </c>
      <c r="K7179" s="3">
        <f>+Tabella2026[[#This Row],[POP_2024]]/SUM(Tabella2026[POP_2024])</f>
        <v>7.0236795041431566E-6</v>
      </c>
      <c r="L7179" s="3">
        <f>+Tabella2026[[#This Row],[INCIDENZA POPOLAZIONE]]*(PLAFOND/2)</f>
        <v>2067.7659782601172</v>
      </c>
      <c r="M7179" s="3">
        <f>+IFERROR(Tabella2026[[#This Row],[reddito_2024]]/Tabella2026[[#This Row],[POP_2024]],"")</f>
        <v>17920.72463768116</v>
      </c>
      <c r="N7179" s="3">
        <f>+IF(Tabella2026[[#This Row],[REDDITO COMPLESSIVO PROCAPITE]]&lt;media_aggr_reddito_pc,(media_aggr_reddito_pc-Tabella2026[[#This Row],[REDDITO COMPLESSIVO PROCAPITE]]),0)</f>
        <v>0</v>
      </c>
      <c r="O7179" s="3">
        <f>+Tabella2026[[#This Row],[DIFFERENZA REDDITO INFERIORE ALLA MEDIA DALLA MEDIA]]*Tabella2026[[#This Row],[POP_2024]]</f>
        <v>0</v>
      </c>
      <c r="P7179" s="3">
        <f>+Tabella2026[[#This Row],[POPOLAZIONE PER DIFFERENZA ]]/SUM(Tabella2026[[POPOLAZIONE PER DIFFERENZA ]])</f>
        <v>0</v>
      </c>
      <c r="Q7179" s="3">
        <f>+Tabella2026[[#This Row],[INCIDENZA POPOLAZIONE PER DIFFERENZA]]*(PLAFOND-SUM(Tabella2026[CONTRIBUTO SULLA BASE DELLA POPOLAZIONE]))</f>
        <v>0</v>
      </c>
      <c r="R7179" s="3">
        <f>+Tabella2026[[#This Row],[CONTRIBUTO SULLA BASE DELLA POPOLAZIONE]]+Tabella2026[[#This Row],[CONTRIBUTO SULLA BASE DEL REDDITO]]</f>
        <v>2067.7659782601172</v>
      </c>
      <c r="S7179" s="3">
        <f>+Tabella2026[[#This Row],[CONTRIBUTO TOTALE]]/(PLAFOND/N_TESSERE)</f>
        <v>4.135531956520234</v>
      </c>
      <c r="T7179" s="3">
        <f>+MAX(CEILING(Tabella2026[[#This Row],[preDEF1]],1),1)</f>
        <v>5</v>
      </c>
      <c r="U7179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79" s="21">
        <f>+Tabella2026[[#This Row],[DEF - n. card]]*(PLAFOND/N_TESSERE)</f>
        <v>2500</v>
      </c>
      <c r="W7179" s="18"/>
    </row>
    <row r="7180" spans="2:23" x14ac:dyDescent="0.25">
      <c r="B7180" s="1" t="s">
        <v>14411</v>
      </c>
      <c r="C7180" s="2">
        <v>1179</v>
      </c>
      <c r="D7180" s="1" t="s">
        <v>14412</v>
      </c>
      <c r="E7180" s="1" t="s">
        <v>18</v>
      </c>
      <c r="F7180" s="1" t="s">
        <v>17</v>
      </c>
      <c r="G7180" s="1" t="s">
        <v>11807</v>
      </c>
      <c r="H7180" s="1" t="s">
        <v>15835</v>
      </c>
      <c r="I7180" s="5">
        <v>413</v>
      </c>
      <c r="J7180" s="5">
        <v>9668718</v>
      </c>
      <c r="K7180" s="3">
        <f>+Tabella2026[[#This Row],[POP_2024]]/SUM(Tabella2026[POP_2024])</f>
        <v>7.0067140947128594E-6</v>
      </c>
      <c r="L7180" s="3">
        <f>+Tabella2026[[#This Row],[INCIDENZA POPOLAZIONE]]*(PLAFOND/2)</f>
        <v>2062.7713744478947</v>
      </c>
      <c r="M7180" s="3">
        <f>+IFERROR(Tabella2026[[#This Row],[reddito_2024]]/Tabella2026[[#This Row],[POP_2024]],"")</f>
        <v>23410.93946731235</v>
      </c>
      <c r="N7180" s="3">
        <f>+IF(Tabella2026[[#This Row],[REDDITO COMPLESSIVO PROCAPITE]]&lt;media_aggr_reddito_pc,(media_aggr_reddito_pc-Tabella2026[[#This Row],[REDDITO COMPLESSIVO PROCAPITE]]),0)</f>
        <v>0</v>
      </c>
      <c r="O7180" s="3">
        <f>+Tabella2026[[#This Row],[DIFFERENZA REDDITO INFERIORE ALLA MEDIA DALLA MEDIA]]*Tabella2026[[#This Row],[POP_2024]]</f>
        <v>0</v>
      </c>
      <c r="P7180" s="3">
        <f>+Tabella2026[[#This Row],[POPOLAZIONE PER DIFFERENZA ]]/SUM(Tabella2026[[POPOLAZIONE PER DIFFERENZA ]])</f>
        <v>0</v>
      </c>
      <c r="Q7180" s="3">
        <f>+Tabella2026[[#This Row],[INCIDENZA POPOLAZIONE PER DIFFERENZA]]*(PLAFOND-SUM(Tabella2026[CONTRIBUTO SULLA BASE DELLA POPOLAZIONE]))</f>
        <v>0</v>
      </c>
      <c r="R7180" s="3">
        <f>+Tabella2026[[#This Row],[CONTRIBUTO SULLA BASE DELLA POPOLAZIONE]]+Tabella2026[[#This Row],[CONTRIBUTO SULLA BASE DEL REDDITO]]</f>
        <v>2062.7713744478947</v>
      </c>
      <c r="S7180" s="3">
        <f>+Tabella2026[[#This Row],[CONTRIBUTO TOTALE]]/(PLAFOND/N_TESSERE)</f>
        <v>4.1255427488957892</v>
      </c>
      <c r="T7180" s="3">
        <f>+MAX(CEILING(Tabella2026[[#This Row],[preDEF1]],1),1)</f>
        <v>5</v>
      </c>
      <c r="U7180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80" s="21">
        <f>+Tabella2026[[#This Row],[DEF - n. card]]*(PLAFOND/N_TESSERE)</f>
        <v>2500</v>
      </c>
      <c r="W7180" s="18"/>
    </row>
    <row r="7181" spans="2:23" x14ac:dyDescent="0.25">
      <c r="B7181" s="1" t="s">
        <v>14363</v>
      </c>
      <c r="C7181" s="2">
        <v>19106</v>
      </c>
      <c r="D7181" s="1" t="s">
        <v>14364</v>
      </c>
      <c r="E7181" s="1" t="s">
        <v>12</v>
      </c>
      <c r="F7181" s="1" t="s">
        <v>193</v>
      </c>
      <c r="G7181" s="1" t="s">
        <v>11807</v>
      </c>
      <c r="H7181" s="1" t="s">
        <v>15835</v>
      </c>
      <c r="I7181" s="5">
        <v>413</v>
      </c>
      <c r="J7181" s="5">
        <v>8126687</v>
      </c>
      <c r="K7181" s="3">
        <f>+Tabella2026[[#This Row],[POP_2024]]/SUM(Tabella2026[POP_2024])</f>
        <v>7.0067140947128594E-6</v>
      </c>
      <c r="L7181" s="3">
        <f>+Tabella2026[[#This Row],[INCIDENZA POPOLAZIONE]]*(PLAFOND/2)</f>
        <v>2062.7713744478947</v>
      </c>
      <c r="M7181" s="3">
        <f>+IFERROR(Tabella2026[[#This Row],[reddito_2024]]/Tabella2026[[#This Row],[POP_2024]],"")</f>
        <v>19677.208232445522</v>
      </c>
      <c r="N7181" s="3">
        <f>+IF(Tabella2026[[#This Row],[REDDITO COMPLESSIVO PROCAPITE]]&lt;media_aggr_reddito_pc,(media_aggr_reddito_pc-Tabella2026[[#This Row],[REDDITO COMPLESSIVO PROCAPITE]]),0)</f>
        <v>0</v>
      </c>
      <c r="O7181" s="3">
        <f>+Tabella2026[[#This Row],[DIFFERENZA REDDITO INFERIORE ALLA MEDIA DALLA MEDIA]]*Tabella2026[[#This Row],[POP_2024]]</f>
        <v>0</v>
      </c>
      <c r="P7181" s="3">
        <f>+Tabella2026[[#This Row],[POPOLAZIONE PER DIFFERENZA ]]/SUM(Tabella2026[[POPOLAZIONE PER DIFFERENZA ]])</f>
        <v>0</v>
      </c>
      <c r="Q7181" s="3">
        <f>+Tabella2026[[#This Row],[INCIDENZA POPOLAZIONE PER DIFFERENZA]]*(PLAFOND-SUM(Tabella2026[CONTRIBUTO SULLA BASE DELLA POPOLAZIONE]))</f>
        <v>0</v>
      </c>
      <c r="R7181" s="3">
        <f>+Tabella2026[[#This Row],[CONTRIBUTO SULLA BASE DELLA POPOLAZIONE]]+Tabella2026[[#This Row],[CONTRIBUTO SULLA BASE DEL REDDITO]]</f>
        <v>2062.7713744478947</v>
      </c>
      <c r="S7181" s="3">
        <f>+Tabella2026[[#This Row],[CONTRIBUTO TOTALE]]/(PLAFOND/N_TESSERE)</f>
        <v>4.1255427488957892</v>
      </c>
      <c r="T7181" s="3">
        <f>+MAX(CEILING(Tabella2026[[#This Row],[preDEF1]],1),1)</f>
        <v>5</v>
      </c>
      <c r="U7181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81" s="21">
        <f>+Tabella2026[[#This Row],[DEF - n. card]]*(PLAFOND/N_TESSERE)</f>
        <v>2500</v>
      </c>
      <c r="W7181" s="18"/>
    </row>
    <row r="7182" spans="2:23" x14ac:dyDescent="0.25">
      <c r="B7182" s="1" t="s">
        <v>14227</v>
      </c>
      <c r="C7182" s="2">
        <v>79007</v>
      </c>
      <c r="D7182" s="1" t="s">
        <v>14228</v>
      </c>
      <c r="E7182" s="1" t="s">
        <v>61</v>
      </c>
      <c r="F7182" s="1" t="s">
        <v>148</v>
      </c>
      <c r="G7182" s="1" t="s">
        <v>11807</v>
      </c>
      <c r="H7182" s="1" t="s">
        <v>15836</v>
      </c>
      <c r="I7182" s="5">
        <v>411</v>
      </c>
      <c r="J7182" s="5">
        <v>3877567</v>
      </c>
      <c r="K7182" s="3">
        <f>+Tabella2026[[#This Row],[POP_2024]]/SUM(Tabella2026[POP_2024])</f>
        <v>6.9727832758522642E-6</v>
      </c>
      <c r="L7182" s="3">
        <f>+Tabella2026[[#This Row],[INCIDENZA POPOLAZIONE]]*(PLAFOND/2)</f>
        <v>2052.7821668234496</v>
      </c>
      <c r="M7182" s="3">
        <f>+IFERROR(Tabella2026[[#This Row],[reddito_2024]]/Tabella2026[[#This Row],[POP_2024]],"")</f>
        <v>9434.4695863746965</v>
      </c>
      <c r="N7182" s="3">
        <f>+IF(Tabella2026[[#This Row],[REDDITO COMPLESSIVO PROCAPITE]]&lt;media_aggr_reddito_pc,(media_aggr_reddito_pc-Tabella2026[[#This Row],[REDDITO COMPLESSIVO PROCAPITE]]),0)</f>
        <v>8390.5964762340445</v>
      </c>
      <c r="O7182" s="3">
        <f>+Tabella2026[[#This Row],[DIFFERENZA REDDITO INFERIORE ALLA MEDIA DALLA MEDIA]]*Tabella2026[[#This Row],[POP_2024]]</f>
        <v>3448535.1517321924</v>
      </c>
      <c r="P7182" s="3">
        <f>+Tabella2026[[#This Row],[POPOLAZIONE PER DIFFERENZA ]]/SUM(Tabella2026[[POPOLAZIONE PER DIFFERENZA ]])</f>
        <v>3.0594786762418078E-5</v>
      </c>
      <c r="Q7182" s="3">
        <f>+Tabella2026[[#This Row],[INCIDENZA POPOLAZIONE PER DIFFERENZA]]*(PLAFOND-SUM(Tabella2026[CONTRIBUTO SULLA BASE DELLA POPOLAZIONE]))</f>
        <v>9007.0822767658465</v>
      </c>
      <c r="R7182" s="3">
        <f>+Tabella2026[[#This Row],[CONTRIBUTO SULLA BASE DELLA POPOLAZIONE]]+Tabella2026[[#This Row],[CONTRIBUTO SULLA BASE DEL REDDITO]]</f>
        <v>11059.864443589297</v>
      </c>
      <c r="S7182" s="3">
        <f>+Tabella2026[[#This Row],[CONTRIBUTO TOTALE]]/(PLAFOND/N_TESSERE)</f>
        <v>22.119728887178592</v>
      </c>
      <c r="T7182" s="3">
        <f>+MAX(CEILING(Tabella2026[[#This Row],[preDEF1]],1),1)</f>
        <v>23</v>
      </c>
      <c r="U718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7182" s="21">
        <f>+Tabella2026[[#This Row],[DEF - n. card]]*(PLAFOND/N_TESSERE)</f>
        <v>11500</v>
      </c>
      <c r="W7182" s="18"/>
    </row>
    <row r="7183" spans="2:23" x14ac:dyDescent="0.25">
      <c r="B7183" s="1" t="s">
        <v>14485</v>
      </c>
      <c r="C7183" s="2">
        <v>18006</v>
      </c>
      <c r="D7183" s="1" t="s">
        <v>14486</v>
      </c>
      <c r="E7183" s="1" t="s">
        <v>12</v>
      </c>
      <c r="F7183" s="1" t="s">
        <v>195</v>
      </c>
      <c r="G7183" s="1" t="s">
        <v>11807</v>
      </c>
      <c r="H7183" s="1" t="s">
        <v>15835</v>
      </c>
      <c r="I7183" s="5">
        <v>411</v>
      </c>
      <c r="J7183" s="5">
        <v>6428789</v>
      </c>
      <c r="K7183" s="3">
        <f>+Tabella2026[[#This Row],[POP_2024]]/SUM(Tabella2026[POP_2024])</f>
        <v>6.9727832758522642E-6</v>
      </c>
      <c r="L7183" s="3">
        <f>+Tabella2026[[#This Row],[INCIDENZA POPOLAZIONE]]*(PLAFOND/2)</f>
        <v>2052.7821668234496</v>
      </c>
      <c r="M7183" s="3">
        <f>+IFERROR(Tabella2026[[#This Row],[reddito_2024]]/Tabella2026[[#This Row],[POP_2024]],"")</f>
        <v>15641.822384428224</v>
      </c>
      <c r="N7183" s="3">
        <f>+IF(Tabella2026[[#This Row],[REDDITO COMPLESSIVO PROCAPITE]]&lt;media_aggr_reddito_pc,(media_aggr_reddito_pc-Tabella2026[[#This Row],[REDDITO COMPLESSIVO PROCAPITE]]),0)</f>
        <v>2183.2436781805172</v>
      </c>
      <c r="O7183" s="3">
        <f>+Tabella2026[[#This Row],[DIFFERENZA REDDITO INFERIORE ALLA MEDIA DALLA MEDIA]]*Tabella2026[[#This Row],[POP_2024]]</f>
        <v>897313.15173219261</v>
      </c>
      <c r="P7183" s="3">
        <f>+Tabella2026[[#This Row],[POPOLAZIONE PER DIFFERENZA ]]/SUM(Tabella2026[[POPOLAZIONE PER DIFFERENZA ]])</f>
        <v>7.9608017110018694E-6</v>
      </c>
      <c r="Q7183" s="3">
        <f>+Tabella2026[[#This Row],[INCIDENZA POPOLAZIONE PER DIFFERENZA]]*(PLAFOND-SUM(Tabella2026[CONTRIBUTO SULLA BASE DELLA POPOLAZIONE]))</f>
        <v>2343.6540531176765</v>
      </c>
      <c r="R7183" s="3">
        <f>+Tabella2026[[#This Row],[CONTRIBUTO SULLA BASE DELLA POPOLAZIONE]]+Tabella2026[[#This Row],[CONTRIBUTO SULLA BASE DEL REDDITO]]</f>
        <v>4396.4362199411262</v>
      </c>
      <c r="S7183" s="3">
        <f>+Tabella2026[[#This Row],[CONTRIBUTO TOTALE]]/(PLAFOND/N_TESSERE)</f>
        <v>8.7928724398822524</v>
      </c>
      <c r="T7183" s="3">
        <f>+MAX(CEILING(Tabella2026[[#This Row],[preDEF1]],1),1)</f>
        <v>9</v>
      </c>
      <c r="U7183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183" s="21">
        <f>+Tabella2026[[#This Row],[DEF - n. card]]*(PLAFOND/N_TESSERE)</f>
        <v>4500</v>
      </c>
      <c r="W7183" s="18"/>
    </row>
    <row r="7184" spans="2:23" x14ac:dyDescent="0.25">
      <c r="B7184" s="1" t="s">
        <v>14467</v>
      </c>
      <c r="C7184" s="2">
        <v>5009</v>
      </c>
      <c r="D7184" s="1" t="s">
        <v>14468</v>
      </c>
      <c r="E7184" s="1" t="s">
        <v>18</v>
      </c>
      <c r="F7184" s="1" t="s">
        <v>182</v>
      </c>
      <c r="G7184" s="1" t="s">
        <v>11807</v>
      </c>
      <c r="H7184" s="1" t="s">
        <v>15835</v>
      </c>
      <c r="I7184" s="5">
        <v>411</v>
      </c>
      <c r="J7184" s="5">
        <v>6097897</v>
      </c>
      <c r="K7184" s="3">
        <f>+Tabella2026[[#This Row],[POP_2024]]/SUM(Tabella2026[POP_2024])</f>
        <v>6.9727832758522642E-6</v>
      </c>
      <c r="L7184" s="3">
        <f>+Tabella2026[[#This Row],[INCIDENZA POPOLAZIONE]]*(PLAFOND/2)</f>
        <v>2052.7821668234496</v>
      </c>
      <c r="M7184" s="3">
        <f>+IFERROR(Tabella2026[[#This Row],[reddito_2024]]/Tabella2026[[#This Row],[POP_2024]],"")</f>
        <v>14836.732360097323</v>
      </c>
      <c r="N7184" s="3">
        <f>+IF(Tabella2026[[#This Row],[REDDITO COMPLESSIVO PROCAPITE]]&lt;media_aggr_reddito_pc,(media_aggr_reddito_pc-Tabella2026[[#This Row],[REDDITO COMPLESSIVO PROCAPITE]]),0)</f>
        <v>2988.3337025114179</v>
      </c>
      <c r="O7184" s="3">
        <f>+Tabella2026[[#This Row],[DIFFERENZA REDDITO INFERIORE ALLA MEDIA DALLA MEDIA]]*Tabella2026[[#This Row],[POP_2024]]</f>
        <v>1228205.1517321928</v>
      </c>
      <c r="P7184" s="3">
        <f>+Tabella2026[[#This Row],[POPOLAZIONE PER DIFFERENZA ]]/SUM(Tabella2026[[POPOLAZIONE PER DIFFERENZA ]])</f>
        <v>1.0896416322992994E-5</v>
      </c>
      <c r="Q7184" s="3">
        <f>+Tabella2026[[#This Row],[INCIDENZA POPOLAZIONE PER DIFFERENZA]]*(PLAFOND-SUM(Tabella2026[CONTRIBUTO SULLA BASE DELLA POPOLAZIONE]))</f>
        <v>3207.896793176908</v>
      </c>
      <c r="R7184" s="3">
        <f>+Tabella2026[[#This Row],[CONTRIBUTO SULLA BASE DELLA POPOLAZIONE]]+Tabella2026[[#This Row],[CONTRIBUTO SULLA BASE DEL REDDITO]]</f>
        <v>5260.6789600003576</v>
      </c>
      <c r="S7184" s="3">
        <f>+Tabella2026[[#This Row],[CONTRIBUTO TOTALE]]/(PLAFOND/N_TESSERE)</f>
        <v>10.521357920000716</v>
      </c>
      <c r="T7184" s="3">
        <f>+MAX(CEILING(Tabella2026[[#This Row],[preDEF1]],1),1)</f>
        <v>11</v>
      </c>
      <c r="U7184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184" s="21">
        <f>+Tabella2026[[#This Row],[DEF - n. card]]*(PLAFOND/N_TESSERE)</f>
        <v>5500</v>
      </c>
      <c r="W7184" s="18"/>
    </row>
    <row r="7185" spans="2:23" x14ac:dyDescent="0.25">
      <c r="B7185" s="1" t="s">
        <v>14319</v>
      </c>
      <c r="C7185" s="2">
        <v>1095</v>
      </c>
      <c r="D7185" s="1" t="s">
        <v>14320</v>
      </c>
      <c r="E7185" s="1" t="s">
        <v>18</v>
      </c>
      <c r="F7185" s="1" t="s">
        <v>17</v>
      </c>
      <c r="G7185" s="1" t="s">
        <v>11807</v>
      </c>
      <c r="H7185" s="1" t="s">
        <v>15835</v>
      </c>
      <c r="I7185" s="5">
        <v>411</v>
      </c>
      <c r="J7185" s="5">
        <v>6373945</v>
      </c>
      <c r="K7185" s="3">
        <f>+Tabella2026[[#This Row],[POP_2024]]/SUM(Tabella2026[POP_2024])</f>
        <v>6.9727832758522642E-6</v>
      </c>
      <c r="L7185" s="3">
        <f>+Tabella2026[[#This Row],[INCIDENZA POPOLAZIONE]]*(PLAFOND/2)</f>
        <v>2052.7821668234496</v>
      </c>
      <c r="M7185" s="3">
        <f>+IFERROR(Tabella2026[[#This Row],[reddito_2024]]/Tabella2026[[#This Row],[POP_2024]],"")</f>
        <v>15508.381995133819</v>
      </c>
      <c r="N7185" s="3">
        <f>+IF(Tabella2026[[#This Row],[REDDITO COMPLESSIVO PROCAPITE]]&lt;media_aggr_reddito_pc,(media_aggr_reddito_pc-Tabella2026[[#This Row],[REDDITO COMPLESSIVO PROCAPITE]]),0)</f>
        <v>2316.6840674749219</v>
      </c>
      <c r="O7185" s="3">
        <f>+Tabella2026[[#This Row],[DIFFERENZA REDDITO INFERIORE ALLA MEDIA DALLA MEDIA]]*Tabella2026[[#This Row],[POP_2024]]</f>
        <v>952157.15173219296</v>
      </c>
      <c r="P7185" s="3">
        <f>+Tabella2026[[#This Row],[POPOLAZIONE PER DIFFERENZA ]]/SUM(Tabella2026[[POPOLAZIONE PER DIFFERENZA ]])</f>
        <v>8.4473678648528005E-6</v>
      </c>
      <c r="Q7185" s="3">
        <f>+Tabella2026[[#This Row],[INCIDENZA POPOLAZIONE PER DIFFERENZA]]*(PLAFOND-SUM(Tabella2026[CONTRIBUTO SULLA BASE DELLA POPOLAZIONE]))</f>
        <v>2486.8987638867761</v>
      </c>
      <c r="R7185" s="3">
        <f>+Tabella2026[[#This Row],[CONTRIBUTO SULLA BASE DELLA POPOLAZIONE]]+Tabella2026[[#This Row],[CONTRIBUTO SULLA BASE DEL REDDITO]]</f>
        <v>4539.6809307102258</v>
      </c>
      <c r="S7185" s="3">
        <f>+Tabella2026[[#This Row],[CONTRIBUTO TOTALE]]/(PLAFOND/N_TESSERE)</f>
        <v>9.0793618614204519</v>
      </c>
      <c r="T7185" s="3">
        <f>+MAX(CEILING(Tabella2026[[#This Row],[preDEF1]],1),1)</f>
        <v>10</v>
      </c>
      <c r="U718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185" s="21">
        <f>+Tabella2026[[#This Row],[DEF - n. card]]*(PLAFOND/N_TESSERE)</f>
        <v>5000</v>
      </c>
      <c r="W7185" s="18"/>
    </row>
    <row r="7186" spans="2:23" x14ac:dyDescent="0.25">
      <c r="B7186" s="1" t="s">
        <v>14571</v>
      </c>
      <c r="C7186" s="2">
        <v>97047</v>
      </c>
      <c r="D7186" s="1" t="s">
        <v>14572</v>
      </c>
      <c r="E7186" s="1" t="s">
        <v>12</v>
      </c>
      <c r="F7186" s="1" t="s">
        <v>362</v>
      </c>
      <c r="G7186" s="1" t="s">
        <v>11807</v>
      </c>
      <c r="H7186" s="1" t="s">
        <v>15835</v>
      </c>
      <c r="I7186" s="5">
        <v>411</v>
      </c>
      <c r="J7186" s="5">
        <v>6223869</v>
      </c>
      <c r="K7186" s="3">
        <f>+Tabella2026[[#This Row],[POP_2024]]/SUM(Tabella2026[POP_2024])</f>
        <v>6.9727832758522642E-6</v>
      </c>
      <c r="L7186" s="3">
        <f>+Tabella2026[[#This Row],[INCIDENZA POPOLAZIONE]]*(PLAFOND/2)</f>
        <v>2052.7821668234496</v>
      </c>
      <c r="M7186" s="3">
        <f>+IFERROR(Tabella2026[[#This Row],[reddito_2024]]/Tabella2026[[#This Row],[POP_2024]],"")</f>
        <v>15143.233576642337</v>
      </c>
      <c r="N7186" s="3">
        <f>+IF(Tabella2026[[#This Row],[REDDITO COMPLESSIVO PROCAPITE]]&lt;media_aggr_reddito_pc,(media_aggr_reddito_pc-Tabella2026[[#This Row],[REDDITO COMPLESSIVO PROCAPITE]]),0)</f>
        <v>2681.8324859664044</v>
      </c>
      <c r="O7186" s="3">
        <f>+Tabella2026[[#This Row],[DIFFERENZA REDDITO INFERIORE ALLA MEDIA DALLA MEDIA]]*Tabella2026[[#This Row],[POP_2024]]</f>
        <v>1102233.1517321921</v>
      </c>
      <c r="P7186" s="3">
        <f>+Tabella2026[[#This Row],[POPOLAZIONE PER DIFFERENZA ]]/SUM(Tabella2026[[POPOLAZIONE PER DIFFERENZA ]])</f>
        <v>9.7788152812580843E-6</v>
      </c>
      <c r="Q7186" s="3">
        <f>+Tabella2026[[#This Row],[INCIDENZA POPOLAZIONE PER DIFFERENZA]]*(PLAFOND-SUM(Tabella2026[CONTRIBUTO SULLA BASE DELLA POPOLAZIONE]))</f>
        <v>2878.8758846909309</v>
      </c>
      <c r="R7186" s="3">
        <f>+Tabella2026[[#This Row],[CONTRIBUTO SULLA BASE DELLA POPOLAZIONE]]+Tabella2026[[#This Row],[CONTRIBUTO SULLA BASE DEL REDDITO]]</f>
        <v>4931.6580515143805</v>
      </c>
      <c r="S7186" s="3">
        <f>+Tabella2026[[#This Row],[CONTRIBUTO TOTALE]]/(PLAFOND/N_TESSERE)</f>
        <v>9.8633161030287617</v>
      </c>
      <c r="T7186" s="3">
        <f>+MAX(CEILING(Tabella2026[[#This Row],[preDEF1]],1),1)</f>
        <v>10</v>
      </c>
      <c r="U7186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186" s="21">
        <f>+Tabella2026[[#This Row],[DEF - n. card]]*(PLAFOND/N_TESSERE)</f>
        <v>5000</v>
      </c>
      <c r="W7186" s="18"/>
    </row>
    <row r="7187" spans="2:23" x14ac:dyDescent="0.25">
      <c r="B7187" s="1" t="s">
        <v>14403</v>
      </c>
      <c r="C7187" s="2">
        <v>4207</v>
      </c>
      <c r="D7187" s="1" t="s">
        <v>14404</v>
      </c>
      <c r="E7187" s="1" t="s">
        <v>18</v>
      </c>
      <c r="F7187" s="1" t="s">
        <v>263</v>
      </c>
      <c r="G7187" s="1" t="s">
        <v>11807</v>
      </c>
      <c r="H7187" s="1" t="s">
        <v>15835</v>
      </c>
      <c r="I7187" s="5">
        <v>409</v>
      </c>
      <c r="J7187" s="5">
        <v>5878667</v>
      </c>
      <c r="K7187" s="3">
        <f>+Tabella2026[[#This Row],[POP_2024]]/SUM(Tabella2026[POP_2024])</f>
        <v>6.938852456991669E-6</v>
      </c>
      <c r="L7187" s="3">
        <f>+Tabella2026[[#This Row],[INCIDENZA POPOLAZIONE]]*(PLAFOND/2)</f>
        <v>2042.7929591990046</v>
      </c>
      <c r="M7187" s="3">
        <f>+IFERROR(Tabella2026[[#This Row],[reddito_2024]]/Tabella2026[[#This Row],[POP_2024]],"")</f>
        <v>14373.268948655257</v>
      </c>
      <c r="N7187" s="3">
        <f>+IF(Tabella2026[[#This Row],[REDDITO COMPLESSIVO PROCAPITE]]&lt;media_aggr_reddito_pc,(media_aggr_reddito_pc-Tabella2026[[#This Row],[REDDITO COMPLESSIVO PROCAPITE]]),0)</f>
        <v>3451.7971139534839</v>
      </c>
      <c r="O7187" s="3">
        <f>+Tabella2026[[#This Row],[DIFFERENZA REDDITO INFERIORE ALLA MEDIA DALLA MEDIA]]*Tabella2026[[#This Row],[POP_2024]]</f>
        <v>1411785.0196069749</v>
      </c>
      <c r="P7187" s="3">
        <f>+Tabella2026[[#This Row],[POPOLAZIONE PER DIFFERENZA ]]/SUM(Tabella2026[[POPOLAZIONE PER DIFFERENZA ]])</f>
        <v>1.2525104059779043E-5</v>
      </c>
      <c r="Q7187" s="3">
        <f>+Tabella2026[[#This Row],[INCIDENZA POPOLAZIONE PER DIFFERENZA]]*(PLAFOND-SUM(Tabella2026[CONTRIBUTO SULLA BASE DELLA POPOLAZIONE]))</f>
        <v>3687.3812413709202</v>
      </c>
      <c r="R7187" s="3">
        <f>+Tabella2026[[#This Row],[CONTRIBUTO SULLA BASE DELLA POPOLAZIONE]]+Tabella2026[[#This Row],[CONTRIBUTO SULLA BASE DEL REDDITO]]</f>
        <v>5730.1742005699252</v>
      </c>
      <c r="S7187" s="3">
        <f>+Tabella2026[[#This Row],[CONTRIBUTO TOTALE]]/(PLAFOND/N_TESSERE)</f>
        <v>11.46034840113985</v>
      </c>
      <c r="T7187" s="3">
        <f>+MAX(CEILING(Tabella2026[[#This Row],[preDEF1]],1),1)</f>
        <v>12</v>
      </c>
      <c r="U7187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187" s="21">
        <f>+Tabella2026[[#This Row],[DEF - n. card]]*(PLAFOND/N_TESSERE)</f>
        <v>6000</v>
      </c>
      <c r="W7187" s="18"/>
    </row>
    <row r="7188" spans="2:23" x14ac:dyDescent="0.25">
      <c r="B7188" s="1" t="s">
        <v>14429</v>
      </c>
      <c r="C7188" s="2">
        <v>5016</v>
      </c>
      <c r="D7188" s="1" t="s">
        <v>14430</v>
      </c>
      <c r="E7188" s="1" t="s">
        <v>18</v>
      </c>
      <c r="F7188" s="1" t="s">
        <v>182</v>
      </c>
      <c r="G7188" s="1" t="s">
        <v>11807</v>
      </c>
      <c r="H7188" s="1" t="s">
        <v>15835</v>
      </c>
      <c r="I7188" s="5">
        <v>408</v>
      </c>
      <c r="J7188" s="5">
        <v>6460699</v>
      </c>
      <c r="K7188" s="3">
        <f>+Tabella2026[[#This Row],[POP_2024]]/SUM(Tabella2026[POP_2024])</f>
        <v>6.9218870475613718E-6</v>
      </c>
      <c r="L7188" s="3">
        <f>+Tabella2026[[#This Row],[INCIDENZA POPOLAZIONE]]*(PLAFOND/2)</f>
        <v>2037.7983553867821</v>
      </c>
      <c r="M7188" s="3">
        <f>+IFERROR(Tabella2026[[#This Row],[reddito_2024]]/Tabella2026[[#This Row],[POP_2024]],"")</f>
        <v>15835.046568627451</v>
      </c>
      <c r="N7188" s="3">
        <f>+IF(Tabella2026[[#This Row],[REDDITO COMPLESSIVO PROCAPITE]]&lt;media_aggr_reddito_pc,(media_aggr_reddito_pc-Tabella2026[[#This Row],[REDDITO COMPLESSIVO PROCAPITE]]),0)</f>
        <v>1990.01949398129</v>
      </c>
      <c r="O7188" s="3">
        <f>+Tabella2026[[#This Row],[DIFFERENZA REDDITO INFERIORE ALLA MEDIA DALLA MEDIA]]*Tabella2026[[#This Row],[POP_2024]]</f>
        <v>811927.95354436629</v>
      </c>
      <c r="P7188" s="3">
        <f>+Tabella2026[[#This Row],[POPOLAZIONE PER DIFFERENZA ]]/SUM(Tabella2026[[POPOLAZIONE PER DIFFERENZA ]])</f>
        <v>7.2032795120730934E-6</v>
      </c>
      <c r="Q7188" s="3">
        <f>+Tabella2026[[#This Row],[INCIDENZA POPOLAZIONE PER DIFFERENZA]]*(PLAFOND-SUM(Tabella2026[CONTRIBUTO SULLA BASE DELLA POPOLAZIONE]))</f>
        <v>2120.6400858946931</v>
      </c>
      <c r="R7188" s="3">
        <f>+Tabella2026[[#This Row],[CONTRIBUTO SULLA BASE DELLA POPOLAZIONE]]+Tabella2026[[#This Row],[CONTRIBUTO SULLA BASE DEL REDDITO]]</f>
        <v>4158.4384412814752</v>
      </c>
      <c r="S7188" s="3">
        <f>+Tabella2026[[#This Row],[CONTRIBUTO TOTALE]]/(PLAFOND/N_TESSERE)</f>
        <v>8.3168768825629495</v>
      </c>
      <c r="T7188" s="3">
        <f>+MAX(CEILING(Tabella2026[[#This Row],[preDEF1]],1),1)</f>
        <v>9</v>
      </c>
      <c r="U7188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188" s="21">
        <f>+Tabella2026[[#This Row],[DEF - n. card]]*(PLAFOND/N_TESSERE)</f>
        <v>4500</v>
      </c>
      <c r="W7188" s="18"/>
    </row>
    <row r="7189" spans="2:23" x14ac:dyDescent="0.25">
      <c r="B7189" s="1" t="s">
        <v>14309</v>
      </c>
      <c r="C7189" s="2">
        <v>65113</v>
      </c>
      <c r="D7189" s="1" t="s">
        <v>14310</v>
      </c>
      <c r="E7189" s="1" t="s">
        <v>15</v>
      </c>
      <c r="F7189" s="1" t="s">
        <v>82</v>
      </c>
      <c r="G7189" s="1" t="s">
        <v>11807</v>
      </c>
      <c r="H7189" s="1" t="s">
        <v>15836</v>
      </c>
      <c r="I7189" s="5">
        <v>408</v>
      </c>
      <c r="J7189" s="5">
        <v>4336220</v>
      </c>
      <c r="K7189" s="3">
        <f>+Tabella2026[[#This Row],[POP_2024]]/SUM(Tabella2026[POP_2024])</f>
        <v>6.9218870475613718E-6</v>
      </c>
      <c r="L7189" s="3">
        <f>+Tabella2026[[#This Row],[INCIDENZA POPOLAZIONE]]*(PLAFOND/2)</f>
        <v>2037.7983553867821</v>
      </c>
      <c r="M7189" s="3">
        <f>+IFERROR(Tabella2026[[#This Row],[reddito_2024]]/Tabella2026[[#This Row],[POP_2024]],"")</f>
        <v>10627.990196078432</v>
      </c>
      <c r="N7189" s="3">
        <f>+IF(Tabella2026[[#This Row],[REDDITO COMPLESSIVO PROCAPITE]]&lt;media_aggr_reddito_pc,(media_aggr_reddito_pc-Tabella2026[[#This Row],[REDDITO COMPLESSIVO PROCAPITE]]),0)</f>
        <v>7197.0758665303092</v>
      </c>
      <c r="O7189" s="3">
        <f>+Tabella2026[[#This Row],[DIFFERENZA REDDITO INFERIORE ALLA MEDIA DALLA MEDIA]]*Tabella2026[[#This Row],[POP_2024]]</f>
        <v>2936406.9535443662</v>
      </c>
      <c r="P7189" s="3">
        <f>+Tabella2026[[#This Row],[POPOLAZIONE PER DIFFERENZA ]]/SUM(Tabella2026[[POPOLAZIONE PER DIFFERENZA ]])</f>
        <v>2.6051277031711781E-5</v>
      </c>
      <c r="Q7189" s="3">
        <f>+Tabella2026[[#This Row],[INCIDENZA POPOLAZIONE PER DIFFERENZA]]*(PLAFOND-SUM(Tabella2026[CONTRIBUTO SULLA BASE DELLA POPOLAZIONE]))</f>
        <v>7669.4764196782053</v>
      </c>
      <c r="R7189" s="3">
        <f>+Tabella2026[[#This Row],[CONTRIBUTO SULLA BASE DELLA POPOLAZIONE]]+Tabella2026[[#This Row],[CONTRIBUTO SULLA BASE DEL REDDITO]]</f>
        <v>9707.2747750649869</v>
      </c>
      <c r="S7189" s="3">
        <f>+Tabella2026[[#This Row],[CONTRIBUTO TOTALE]]/(PLAFOND/N_TESSERE)</f>
        <v>19.414549550129973</v>
      </c>
      <c r="T7189" s="3">
        <f>+MAX(CEILING(Tabella2026[[#This Row],[preDEF1]],1),1)</f>
        <v>20</v>
      </c>
      <c r="U7189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7189" s="21">
        <f>+Tabella2026[[#This Row],[DEF - n. card]]*(PLAFOND/N_TESSERE)</f>
        <v>10000</v>
      </c>
      <c r="W7189" s="18"/>
    </row>
    <row r="7190" spans="2:23" x14ac:dyDescent="0.25">
      <c r="B7190" s="1" t="s">
        <v>14475</v>
      </c>
      <c r="C7190" s="2">
        <v>5122</v>
      </c>
      <c r="D7190" s="1" t="s">
        <v>14476</v>
      </c>
      <c r="E7190" s="1" t="s">
        <v>18</v>
      </c>
      <c r="F7190" s="1" t="s">
        <v>182</v>
      </c>
      <c r="G7190" s="1" t="s">
        <v>11807</v>
      </c>
      <c r="H7190" s="1" t="s">
        <v>15835</v>
      </c>
      <c r="I7190" s="5">
        <v>408</v>
      </c>
      <c r="J7190" s="5">
        <v>6496567</v>
      </c>
      <c r="K7190" s="3">
        <f>+Tabella2026[[#This Row],[POP_2024]]/SUM(Tabella2026[POP_2024])</f>
        <v>6.9218870475613718E-6</v>
      </c>
      <c r="L7190" s="3">
        <f>+Tabella2026[[#This Row],[INCIDENZA POPOLAZIONE]]*(PLAFOND/2)</f>
        <v>2037.7983553867821</v>
      </c>
      <c r="M7190" s="3">
        <f>+IFERROR(Tabella2026[[#This Row],[reddito_2024]]/Tabella2026[[#This Row],[POP_2024]],"")</f>
        <v>15922.958333333334</v>
      </c>
      <c r="N7190" s="3">
        <f>+IF(Tabella2026[[#This Row],[REDDITO COMPLESSIVO PROCAPITE]]&lt;media_aggr_reddito_pc,(media_aggr_reddito_pc-Tabella2026[[#This Row],[REDDITO COMPLESSIVO PROCAPITE]]),0)</f>
        <v>1902.1077292754071</v>
      </c>
      <c r="O7190" s="3">
        <f>+Tabella2026[[#This Row],[DIFFERENZA REDDITO INFERIORE ALLA MEDIA DALLA MEDIA]]*Tabella2026[[#This Row],[POP_2024]]</f>
        <v>776059.95354436606</v>
      </c>
      <c r="P7190" s="3">
        <f>+Tabella2026[[#This Row],[POPOLAZIONE PER DIFFERENZA ]]/SUM(Tabella2026[[POPOLAZIONE PER DIFFERENZA ]])</f>
        <v>6.8850650345308791E-6</v>
      </c>
      <c r="Q7190" s="3">
        <f>+Tabella2026[[#This Row],[INCIDENZA POPOLAZIONE PER DIFFERENZA]]*(PLAFOND-SUM(Tabella2026[CONTRIBUTO SULLA BASE DELLA POPOLAZIONE]))</f>
        <v>2026.9579823671231</v>
      </c>
      <c r="R7190" s="3">
        <f>+Tabella2026[[#This Row],[CONTRIBUTO SULLA BASE DELLA POPOLAZIONE]]+Tabella2026[[#This Row],[CONTRIBUTO SULLA BASE DEL REDDITO]]</f>
        <v>4064.7563377539054</v>
      </c>
      <c r="S7190" s="3">
        <f>+Tabella2026[[#This Row],[CONTRIBUTO TOTALE]]/(PLAFOND/N_TESSERE)</f>
        <v>8.1295126755078115</v>
      </c>
      <c r="T7190" s="3">
        <f>+MAX(CEILING(Tabella2026[[#This Row],[preDEF1]],1),1)</f>
        <v>9</v>
      </c>
      <c r="U719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190" s="21">
        <f>+Tabella2026[[#This Row],[DEF - n. card]]*(PLAFOND/N_TESSERE)</f>
        <v>4500</v>
      </c>
      <c r="W7190" s="18"/>
    </row>
    <row r="7191" spans="2:23" x14ac:dyDescent="0.25">
      <c r="B7191" s="1" t="s">
        <v>14441</v>
      </c>
      <c r="C7191" s="2">
        <v>1067</v>
      </c>
      <c r="D7191" s="1" t="s">
        <v>14442</v>
      </c>
      <c r="E7191" s="1" t="s">
        <v>18</v>
      </c>
      <c r="F7191" s="1" t="s">
        <v>17</v>
      </c>
      <c r="G7191" s="1" t="s">
        <v>11807</v>
      </c>
      <c r="H7191" s="1" t="s">
        <v>15835</v>
      </c>
      <c r="I7191" s="5">
        <v>407</v>
      </c>
      <c r="J7191" s="5">
        <v>6557970</v>
      </c>
      <c r="K7191" s="3">
        <f>+Tabella2026[[#This Row],[POP_2024]]/SUM(Tabella2026[POP_2024])</f>
        <v>6.9049216381310746E-6</v>
      </c>
      <c r="L7191" s="3">
        <f>+Tabella2026[[#This Row],[INCIDENZA POPOLAZIONE]]*(PLAFOND/2)</f>
        <v>2032.8037515745598</v>
      </c>
      <c r="M7191" s="3">
        <f>+IFERROR(Tabella2026[[#This Row],[reddito_2024]]/Tabella2026[[#This Row],[POP_2024]],"")</f>
        <v>16112.948402948403</v>
      </c>
      <c r="N7191" s="3">
        <f>+IF(Tabella2026[[#This Row],[REDDITO COMPLESSIVO PROCAPITE]]&lt;media_aggr_reddito_pc,(media_aggr_reddito_pc-Tabella2026[[#This Row],[REDDITO COMPLESSIVO PROCAPITE]]),0)</f>
        <v>1712.1176596603382</v>
      </c>
      <c r="O7191" s="3">
        <f>+Tabella2026[[#This Row],[DIFFERENZA REDDITO INFERIORE ALLA MEDIA DALLA MEDIA]]*Tabella2026[[#This Row],[POP_2024]]</f>
        <v>696831.88748175767</v>
      </c>
      <c r="P7191" s="3">
        <f>+Tabella2026[[#This Row],[POPOLAZIONE PER DIFFERENZA ]]/SUM(Tabella2026[[POPOLAZIONE PER DIFFERENZA ]])</f>
        <v>6.1821678100189809E-6</v>
      </c>
      <c r="Q7191" s="3">
        <f>+Tabella2026[[#This Row],[INCIDENZA POPOLAZIONE PER DIFFERENZA]]*(PLAFOND-SUM(Tabella2026[CONTRIBUTO SULLA BASE DELLA POPOLAZIONE]))</f>
        <v>1820.0255666437379</v>
      </c>
      <c r="R7191" s="3">
        <f>+Tabella2026[[#This Row],[CONTRIBUTO SULLA BASE DELLA POPOLAZIONE]]+Tabella2026[[#This Row],[CONTRIBUTO SULLA BASE DEL REDDITO]]</f>
        <v>3852.8293182182979</v>
      </c>
      <c r="S7191" s="3">
        <f>+Tabella2026[[#This Row],[CONTRIBUTO TOTALE]]/(PLAFOND/N_TESSERE)</f>
        <v>7.7056586364365955</v>
      </c>
      <c r="T7191" s="3">
        <f>+MAX(CEILING(Tabella2026[[#This Row],[preDEF1]],1),1)</f>
        <v>8</v>
      </c>
      <c r="U7191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191" s="21">
        <f>+Tabella2026[[#This Row],[DEF - n. card]]*(PLAFOND/N_TESSERE)</f>
        <v>4000</v>
      </c>
      <c r="W7191" s="18"/>
    </row>
    <row r="7192" spans="2:23" x14ac:dyDescent="0.25">
      <c r="B7192" s="1" t="s">
        <v>14269</v>
      </c>
      <c r="C7192" s="2">
        <v>67010</v>
      </c>
      <c r="D7192" s="1" t="s">
        <v>14270</v>
      </c>
      <c r="E7192" s="1" t="s">
        <v>96</v>
      </c>
      <c r="F7192" s="1" t="s">
        <v>298</v>
      </c>
      <c r="G7192" s="1" t="s">
        <v>11807</v>
      </c>
      <c r="H7192" s="1" t="s">
        <v>15836</v>
      </c>
      <c r="I7192" s="5">
        <v>406</v>
      </c>
      <c r="J7192" s="5">
        <v>5080920</v>
      </c>
      <c r="K7192" s="3">
        <f>+Tabella2026[[#This Row],[POP_2024]]/SUM(Tabella2026[POP_2024])</f>
        <v>6.8879562287007766E-6</v>
      </c>
      <c r="L7192" s="3">
        <f>+Tabella2026[[#This Row],[INCIDENZA POPOLAZIONE]]*(PLAFOND/2)</f>
        <v>2027.809147762337</v>
      </c>
      <c r="M7192" s="3">
        <f>+IFERROR(Tabella2026[[#This Row],[reddito_2024]]/Tabella2026[[#This Row],[POP_2024]],"")</f>
        <v>12514.581280788178</v>
      </c>
      <c r="N7192" s="3">
        <f>+IF(Tabella2026[[#This Row],[REDDITO COMPLESSIVO PROCAPITE]]&lt;media_aggr_reddito_pc,(media_aggr_reddito_pc-Tabella2026[[#This Row],[REDDITO COMPLESSIVO PROCAPITE]]),0)</f>
        <v>5310.4847818205635</v>
      </c>
      <c r="O7192" s="3">
        <f>+Tabella2026[[#This Row],[DIFFERENZA REDDITO INFERIORE ALLA MEDIA DALLA MEDIA]]*Tabella2026[[#This Row],[POP_2024]]</f>
        <v>2156056.8214191487</v>
      </c>
      <c r="P7192" s="3">
        <f>+Tabella2026[[#This Row],[POPOLAZIONE PER DIFFERENZA ]]/SUM(Tabella2026[[POPOLAZIONE PER DIFFERENZA ]])</f>
        <v>1.9128150300524597E-5</v>
      </c>
      <c r="Q7192" s="3">
        <f>+Tabella2026[[#This Row],[INCIDENZA POPOLAZIONE PER DIFFERENZA]]*(PLAFOND-SUM(Tabella2026[CONTRIBUTO SULLA BASE DELLA POPOLAZIONE]))</f>
        <v>5631.3131023617389</v>
      </c>
      <c r="R7192" s="3">
        <f>+Tabella2026[[#This Row],[CONTRIBUTO SULLA BASE DELLA POPOLAZIONE]]+Tabella2026[[#This Row],[CONTRIBUTO SULLA BASE DEL REDDITO]]</f>
        <v>7659.1222501240754</v>
      </c>
      <c r="S7192" s="3">
        <f>+Tabella2026[[#This Row],[CONTRIBUTO TOTALE]]/(PLAFOND/N_TESSERE)</f>
        <v>15.31824450024815</v>
      </c>
      <c r="T7192" s="3">
        <f>+MAX(CEILING(Tabella2026[[#This Row],[preDEF1]],1),1)</f>
        <v>16</v>
      </c>
      <c r="U7192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192" s="21">
        <f>+Tabella2026[[#This Row],[DEF - n. card]]*(PLAFOND/N_TESSERE)</f>
        <v>8000</v>
      </c>
      <c r="W7192" s="18"/>
    </row>
    <row r="7193" spans="2:23" x14ac:dyDescent="0.25">
      <c r="B7193" s="1" t="s">
        <v>14355</v>
      </c>
      <c r="C7193" s="2">
        <v>22162</v>
      </c>
      <c r="D7193" s="1" t="s">
        <v>14356</v>
      </c>
      <c r="E7193" s="1" t="s">
        <v>99</v>
      </c>
      <c r="F7193" s="1" t="s">
        <v>98</v>
      </c>
      <c r="G7193" s="1" t="s">
        <v>11807</v>
      </c>
      <c r="H7193" s="1" t="s">
        <v>15835</v>
      </c>
      <c r="I7193" s="5">
        <v>406</v>
      </c>
      <c r="J7193" s="5">
        <v>8031823</v>
      </c>
      <c r="K7193" s="3">
        <f>+Tabella2026[[#This Row],[POP_2024]]/SUM(Tabella2026[POP_2024])</f>
        <v>6.8879562287007766E-6</v>
      </c>
      <c r="L7193" s="3">
        <f>+Tabella2026[[#This Row],[INCIDENZA POPOLAZIONE]]*(PLAFOND/2)</f>
        <v>2027.809147762337</v>
      </c>
      <c r="M7193" s="3">
        <f>+IFERROR(Tabella2026[[#This Row],[reddito_2024]]/Tabella2026[[#This Row],[POP_2024]],"")</f>
        <v>19782.81527093596</v>
      </c>
      <c r="N7193" s="3">
        <f>+IF(Tabella2026[[#This Row],[REDDITO COMPLESSIVO PROCAPITE]]&lt;media_aggr_reddito_pc,(media_aggr_reddito_pc-Tabella2026[[#This Row],[REDDITO COMPLESSIVO PROCAPITE]]),0)</f>
        <v>0</v>
      </c>
      <c r="O7193" s="3">
        <f>+Tabella2026[[#This Row],[DIFFERENZA REDDITO INFERIORE ALLA MEDIA DALLA MEDIA]]*Tabella2026[[#This Row],[POP_2024]]</f>
        <v>0</v>
      </c>
      <c r="P7193" s="3">
        <f>+Tabella2026[[#This Row],[POPOLAZIONE PER DIFFERENZA ]]/SUM(Tabella2026[[POPOLAZIONE PER DIFFERENZA ]])</f>
        <v>0</v>
      </c>
      <c r="Q7193" s="3">
        <f>+Tabella2026[[#This Row],[INCIDENZA POPOLAZIONE PER DIFFERENZA]]*(PLAFOND-SUM(Tabella2026[CONTRIBUTO SULLA BASE DELLA POPOLAZIONE]))</f>
        <v>0</v>
      </c>
      <c r="R7193" s="3">
        <f>+Tabella2026[[#This Row],[CONTRIBUTO SULLA BASE DELLA POPOLAZIONE]]+Tabella2026[[#This Row],[CONTRIBUTO SULLA BASE DEL REDDITO]]</f>
        <v>2027.809147762337</v>
      </c>
      <c r="S7193" s="3">
        <f>+Tabella2026[[#This Row],[CONTRIBUTO TOTALE]]/(PLAFOND/N_TESSERE)</f>
        <v>4.055618295524674</v>
      </c>
      <c r="T7193" s="3">
        <f>+MAX(CEILING(Tabella2026[[#This Row],[preDEF1]],1),1)</f>
        <v>5</v>
      </c>
      <c r="U7193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93" s="21">
        <f>+Tabella2026[[#This Row],[DEF - n. card]]*(PLAFOND/N_TESSERE)</f>
        <v>2500</v>
      </c>
      <c r="W7193" s="18"/>
    </row>
    <row r="7194" spans="2:23" x14ac:dyDescent="0.25">
      <c r="B7194" s="1" t="s">
        <v>14449</v>
      </c>
      <c r="C7194" s="2">
        <v>22018</v>
      </c>
      <c r="D7194" s="1" t="s">
        <v>14450</v>
      </c>
      <c r="E7194" s="1" t="s">
        <v>99</v>
      </c>
      <c r="F7194" s="1" t="s">
        <v>98</v>
      </c>
      <c r="G7194" s="1" t="s">
        <v>11807</v>
      </c>
      <c r="H7194" s="1" t="s">
        <v>15835</v>
      </c>
      <c r="I7194" s="5">
        <v>405</v>
      </c>
      <c r="J7194" s="5">
        <v>10372636</v>
      </c>
      <c r="K7194" s="3">
        <f>+Tabella2026[[#This Row],[POP_2024]]/SUM(Tabella2026[POP_2024])</f>
        <v>6.8709908192704794E-6</v>
      </c>
      <c r="L7194" s="3">
        <f>+Tabella2026[[#This Row],[INCIDENZA POPOLAZIONE]]*(PLAFOND/2)</f>
        <v>2022.8145439501147</v>
      </c>
      <c r="M7194" s="3">
        <f>+IFERROR(Tabella2026[[#This Row],[reddito_2024]]/Tabella2026[[#This Row],[POP_2024]],"")</f>
        <v>25611.446913580246</v>
      </c>
      <c r="N7194" s="3">
        <f>+IF(Tabella2026[[#This Row],[REDDITO COMPLESSIVO PROCAPITE]]&lt;media_aggr_reddito_pc,(media_aggr_reddito_pc-Tabella2026[[#This Row],[REDDITO COMPLESSIVO PROCAPITE]]),0)</f>
        <v>0</v>
      </c>
      <c r="O7194" s="3">
        <f>+Tabella2026[[#This Row],[DIFFERENZA REDDITO INFERIORE ALLA MEDIA DALLA MEDIA]]*Tabella2026[[#This Row],[POP_2024]]</f>
        <v>0</v>
      </c>
      <c r="P7194" s="3">
        <f>+Tabella2026[[#This Row],[POPOLAZIONE PER DIFFERENZA ]]/SUM(Tabella2026[[POPOLAZIONE PER DIFFERENZA ]])</f>
        <v>0</v>
      </c>
      <c r="Q7194" s="3">
        <f>+Tabella2026[[#This Row],[INCIDENZA POPOLAZIONE PER DIFFERENZA]]*(PLAFOND-SUM(Tabella2026[CONTRIBUTO SULLA BASE DELLA POPOLAZIONE]))</f>
        <v>0</v>
      </c>
      <c r="R7194" s="3">
        <f>+Tabella2026[[#This Row],[CONTRIBUTO SULLA BASE DELLA POPOLAZIONE]]+Tabella2026[[#This Row],[CONTRIBUTO SULLA BASE DEL REDDITO]]</f>
        <v>2022.8145439501147</v>
      </c>
      <c r="S7194" s="3">
        <f>+Tabella2026[[#This Row],[CONTRIBUTO TOTALE]]/(PLAFOND/N_TESSERE)</f>
        <v>4.0456290879002292</v>
      </c>
      <c r="T7194" s="3">
        <f>+MAX(CEILING(Tabella2026[[#This Row],[preDEF1]],1),1)</f>
        <v>5</v>
      </c>
      <c r="U7194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94" s="21">
        <f>+Tabella2026[[#This Row],[DEF - n. card]]*(PLAFOND/N_TESSERE)</f>
        <v>2500</v>
      </c>
      <c r="W7194" s="18"/>
    </row>
    <row r="7195" spans="2:23" x14ac:dyDescent="0.25">
      <c r="B7195" s="1" t="s">
        <v>14453</v>
      </c>
      <c r="C7195" s="2">
        <v>109025</v>
      </c>
      <c r="D7195" s="1" t="s">
        <v>14454</v>
      </c>
      <c r="E7195" s="1" t="s">
        <v>117</v>
      </c>
      <c r="F7195" s="1" t="s">
        <v>506</v>
      </c>
      <c r="G7195" s="1" t="s">
        <v>11807</v>
      </c>
      <c r="H7195" s="1" t="s">
        <v>15834</v>
      </c>
      <c r="I7195" s="5">
        <v>404</v>
      </c>
      <c r="J7195" s="5">
        <v>5210384</v>
      </c>
      <c r="K7195" s="3">
        <f>+Tabella2026[[#This Row],[POP_2024]]/SUM(Tabella2026[POP_2024])</f>
        <v>6.8540254098401814E-6</v>
      </c>
      <c r="L7195" s="3">
        <f>+Tabella2026[[#This Row],[INCIDENZA POPOLAZIONE]]*(PLAFOND/2)</f>
        <v>2017.819940137892</v>
      </c>
      <c r="M7195" s="3">
        <f>+IFERROR(Tabella2026[[#This Row],[reddito_2024]]/Tabella2026[[#This Row],[POP_2024]],"")</f>
        <v>12896.990099009901</v>
      </c>
      <c r="N7195" s="3">
        <f>+IF(Tabella2026[[#This Row],[REDDITO COMPLESSIVO PROCAPITE]]&lt;media_aggr_reddito_pc,(media_aggr_reddito_pc-Tabella2026[[#This Row],[REDDITO COMPLESSIVO PROCAPITE]]),0)</f>
        <v>4928.0759635988397</v>
      </c>
      <c r="O7195" s="3">
        <f>+Tabella2026[[#This Row],[DIFFERENZA REDDITO INFERIORE ALLA MEDIA DALLA MEDIA]]*Tabella2026[[#This Row],[POP_2024]]</f>
        <v>1990942.6892939312</v>
      </c>
      <c r="P7195" s="3">
        <f>+Tabella2026[[#This Row],[POPOLAZIONE PER DIFFERENZA ]]/SUM(Tabella2026[[POPOLAZIONE PER DIFFERENZA ]])</f>
        <v>1.7663287266927466E-5</v>
      </c>
      <c r="Q7195" s="3">
        <f>+Tabella2026[[#This Row],[INCIDENZA POPOLAZIONE PER DIFFERENZA]]*(PLAFOND-SUM(Tabella2026[CONTRIBUTO SULLA BASE DELLA POPOLAZIONE]))</f>
        <v>5200.0585239180173</v>
      </c>
      <c r="R7195" s="3">
        <f>+Tabella2026[[#This Row],[CONTRIBUTO SULLA BASE DELLA POPOLAZIONE]]+Tabella2026[[#This Row],[CONTRIBUTO SULLA BASE DEL REDDITO]]</f>
        <v>7217.8784640559097</v>
      </c>
      <c r="S7195" s="3">
        <f>+Tabella2026[[#This Row],[CONTRIBUTO TOTALE]]/(PLAFOND/N_TESSERE)</f>
        <v>14.43575692811182</v>
      </c>
      <c r="T7195" s="3">
        <f>+MAX(CEILING(Tabella2026[[#This Row],[preDEF1]],1),1)</f>
        <v>15</v>
      </c>
      <c r="U7195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195" s="21">
        <f>+Tabella2026[[#This Row],[DEF - n. card]]*(PLAFOND/N_TESSERE)</f>
        <v>7500</v>
      </c>
      <c r="W7195" s="18"/>
    </row>
    <row r="7196" spans="2:23" x14ac:dyDescent="0.25">
      <c r="B7196" s="1" t="s">
        <v>14369</v>
      </c>
      <c r="C7196" s="2">
        <v>7029</v>
      </c>
      <c r="D7196" s="1" t="s">
        <v>14370</v>
      </c>
      <c r="E7196" s="1" t="s">
        <v>565</v>
      </c>
      <c r="F7196" s="1" t="s">
        <v>565</v>
      </c>
      <c r="G7196" s="1" t="s">
        <v>11807</v>
      </c>
      <c r="H7196" s="1" t="s">
        <v>15835</v>
      </c>
      <c r="I7196" s="5">
        <v>403</v>
      </c>
      <c r="J7196" s="5">
        <v>9628944</v>
      </c>
      <c r="K7196" s="3">
        <f>+Tabella2026[[#This Row],[POP_2024]]/SUM(Tabella2026[POP_2024])</f>
        <v>6.8370600004098842E-6</v>
      </c>
      <c r="L7196" s="3">
        <f>+Tabella2026[[#This Row],[INCIDENZA POPOLAZIONE]]*(PLAFOND/2)</f>
        <v>2012.8253363256697</v>
      </c>
      <c r="M7196" s="3">
        <f>+IFERROR(Tabella2026[[#This Row],[reddito_2024]]/Tabella2026[[#This Row],[POP_2024]],"")</f>
        <v>23893.16129032258</v>
      </c>
      <c r="N7196" s="3">
        <f>+IF(Tabella2026[[#This Row],[REDDITO COMPLESSIVO PROCAPITE]]&lt;media_aggr_reddito_pc,(media_aggr_reddito_pc-Tabella2026[[#This Row],[REDDITO COMPLESSIVO PROCAPITE]]),0)</f>
        <v>0</v>
      </c>
      <c r="O7196" s="3">
        <f>+Tabella2026[[#This Row],[DIFFERENZA REDDITO INFERIORE ALLA MEDIA DALLA MEDIA]]*Tabella2026[[#This Row],[POP_2024]]</f>
        <v>0</v>
      </c>
      <c r="P7196" s="3">
        <f>+Tabella2026[[#This Row],[POPOLAZIONE PER DIFFERENZA ]]/SUM(Tabella2026[[POPOLAZIONE PER DIFFERENZA ]])</f>
        <v>0</v>
      </c>
      <c r="Q7196" s="3">
        <f>+Tabella2026[[#This Row],[INCIDENZA POPOLAZIONE PER DIFFERENZA]]*(PLAFOND-SUM(Tabella2026[CONTRIBUTO SULLA BASE DELLA POPOLAZIONE]))</f>
        <v>0</v>
      </c>
      <c r="R7196" s="3">
        <f>+Tabella2026[[#This Row],[CONTRIBUTO SULLA BASE DELLA POPOLAZIONE]]+Tabella2026[[#This Row],[CONTRIBUTO SULLA BASE DEL REDDITO]]</f>
        <v>2012.8253363256697</v>
      </c>
      <c r="S7196" s="3">
        <f>+Tabella2026[[#This Row],[CONTRIBUTO TOTALE]]/(PLAFOND/N_TESSERE)</f>
        <v>4.0256506726513397</v>
      </c>
      <c r="T7196" s="3">
        <f>+MAX(CEILING(Tabella2026[[#This Row],[preDEF1]],1),1)</f>
        <v>5</v>
      </c>
      <c r="U7196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96" s="21">
        <f>+Tabella2026[[#This Row],[DEF - n. card]]*(PLAFOND/N_TESSERE)</f>
        <v>2500</v>
      </c>
      <c r="W7196" s="18"/>
    </row>
    <row r="7197" spans="2:23" x14ac:dyDescent="0.25">
      <c r="B7197" s="1" t="s">
        <v>14515</v>
      </c>
      <c r="C7197" s="2">
        <v>6110</v>
      </c>
      <c r="D7197" s="1" t="s">
        <v>14516</v>
      </c>
      <c r="E7197" s="1" t="s">
        <v>18</v>
      </c>
      <c r="F7197" s="1" t="s">
        <v>138</v>
      </c>
      <c r="G7197" s="1" t="s">
        <v>11807</v>
      </c>
      <c r="H7197" s="1" t="s">
        <v>15835</v>
      </c>
      <c r="I7197" s="5">
        <v>403</v>
      </c>
      <c r="J7197" s="5">
        <v>7106224</v>
      </c>
      <c r="K7197" s="3">
        <f>+Tabella2026[[#This Row],[POP_2024]]/SUM(Tabella2026[POP_2024])</f>
        <v>6.8370600004098842E-6</v>
      </c>
      <c r="L7197" s="3">
        <f>+Tabella2026[[#This Row],[INCIDENZA POPOLAZIONE]]*(PLAFOND/2)</f>
        <v>2012.8253363256697</v>
      </c>
      <c r="M7197" s="3">
        <f>+IFERROR(Tabella2026[[#This Row],[reddito_2024]]/Tabella2026[[#This Row],[POP_2024]],"")</f>
        <v>17633.310173697271</v>
      </c>
      <c r="N7197" s="3">
        <f>+IF(Tabella2026[[#This Row],[REDDITO COMPLESSIVO PROCAPITE]]&lt;media_aggr_reddito_pc,(media_aggr_reddito_pc-Tabella2026[[#This Row],[REDDITO COMPLESSIVO PROCAPITE]]),0)</f>
        <v>191.75588891146981</v>
      </c>
      <c r="O7197" s="3">
        <f>+Tabella2026[[#This Row],[DIFFERENZA REDDITO INFERIORE ALLA MEDIA DALLA MEDIA]]*Tabella2026[[#This Row],[POP_2024]]</f>
        <v>77277.62323132233</v>
      </c>
      <c r="P7197" s="3">
        <f>+Tabella2026[[#This Row],[POPOLAZIONE PER DIFFERENZA ]]/SUM(Tabella2026[[POPOLAZIONE PER DIFFERENZA ]])</f>
        <v>6.8559324473790345E-7</v>
      </c>
      <c r="Q7197" s="3">
        <f>+Tabella2026[[#This Row],[INCIDENZA POPOLAZIONE PER DIFFERENZA]]*(PLAFOND-SUM(Tabella2026[CONTRIBUTO SULLA BASE DELLA POPOLAZIONE]))</f>
        <v>201.83813705590603</v>
      </c>
      <c r="R7197" s="3">
        <f>+Tabella2026[[#This Row],[CONTRIBUTO SULLA BASE DELLA POPOLAZIONE]]+Tabella2026[[#This Row],[CONTRIBUTO SULLA BASE DEL REDDITO]]</f>
        <v>2214.6634733815758</v>
      </c>
      <c r="S7197" s="3">
        <f>+Tabella2026[[#This Row],[CONTRIBUTO TOTALE]]/(PLAFOND/N_TESSERE)</f>
        <v>4.429326946763152</v>
      </c>
      <c r="T7197" s="3">
        <f>+MAX(CEILING(Tabella2026[[#This Row],[preDEF1]],1),1)</f>
        <v>5</v>
      </c>
      <c r="U7197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97" s="21">
        <f>+Tabella2026[[#This Row],[DEF - n. card]]*(PLAFOND/N_TESSERE)</f>
        <v>2500</v>
      </c>
      <c r="W7197" s="18"/>
    </row>
    <row r="7198" spans="2:23" x14ac:dyDescent="0.25">
      <c r="B7198" s="1" t="s">
        <v>14431</v>
      </c>
      <c r="C7198" s="2">
        <v>6116</v>
      </c>
      <c r="D7198" s="1" t="s">
        <v>14432</v>
      </c>
      <c r="E7198" s="1" t="s">
        <v>18</v>
      </c>
      <c r="F7198" s="1" t="s">
        <v>138</v>
      </c>
      <c r="G7198" s="1" t="s">
        <v>11807</v>
      </c>
      <c r="H7198" s="1" t="s">
        <v>15835</v>
      </c>
      <c r="I7198" s="5">
        <v>403</v>
      </c>
      <c r="J7198" s="5">
        <v>6008382</v>
      </c>
      <c r="K7198" s="3">
        <f>+Tabella2026[[#This Row],[POP_2024]]/SUM(Tabella2026[POP_2024])</f>
        <v>6.8370600004098842E-6</v>
      </c>
      <c r="L7198" s="3">
        <f>+Tabella2026[[#This Row],[INCIDENZA POPOLAZIONE]]*(PLAFOND/2)</f>
        <v>2012.8253363256697</v>
      </c>
      <c r="M7198" s="3">
        <f>+IFERROR(Tabella2026[[#This Row],[reddito_2024]]/Tabella2026[[#This Row],[POP_2024]],"")</f>
        <v>14909.136476426798</v>
      </c>
      <c r="N7198" s="3">
        <f>+IF(Tabella2026[[#This Row],[REDDITO COMPLESSIVO PROCAPITE]]&lt;media_aggr_reddito_pc,(media_aggr_reddito_pc-Tabella2026[[#This Row],[REDDITO COMPLESSIVO PROCAPITE]]),0)</f>
        <v>2915.9295861819428</v>
      </c>
      <c r="O7198" s="3">
        <f>+Tabella2026[[#This Row],[DIFFERENZA REDDITO INFERIORE ALLA MEDIA DALLA MEDIA]]*Tabella2026[[#This Row],[POP_2024]]</f>
        <v>1175119.623231323</v>
      </c>
      <c r="P7198" s="3">
        <f>+Tabella2026[[#This Row],[POPOLAZIONE PER DIFFERENZA ]]/SUM(Tabella2026[[POPOLAZIONE PER DIFFERENZA ]])</f>
        <v>1.0425451013609796E-5</v>
      </c>
      <c r="Q7198" s="3">
        <f>+Tabella2026[[#This Row],[INCIDENZA POPOLAZIONE PER DIFFERENZA]]*(PLAFOND-SUM(Tabella2026[CONTRIBUTO SULLA BASE DELLA POPOLAZIONE]))</f>
        <v>3069.2449593184765</v>
      </c>
      <c r="R7198" s="3">
        <f>+Tabella2026[[#This Row],[CONTRIBUTO SULLA BASE DELLA POPOLAZIONE]]+Tabella2026[[#This Row],[CONTRIBUTO SULLA BASE DEL REDDITO]]</f>
        <v>5082.0702956441464</v>
      </c>
      <c r="S7198" s="3">
        <f>+Tabella2026[[#This Row],[CONTRIBUTO TOTALE]]/(PLAFOND/N_TESSERE)</f>
        <v>10.164140591288293</v>
      </c>
      <c r="T7198" s="3">
        <f>+MAX(CEILING(Tabella2026[[#This Row],[preDEF1]],1),1)</f>
        <v>11</v>
      </c>
      <c r="U7198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198" s="21">
        <f>+Tabella2026[[#This Row],[DEF - n. card]]*(PLAFOND/N_TESSERE)</f>
        <v>5500</v>
      </c>
      <c r="W7198" s="18"/>
    </row>
    <row r="7199" spans="2:23" x14ac:dyDescent="0.25">
      <c r="B7199" s="1" t="s">
        <v>14413</v>
      </c>
      <c r="C7199" s="2">
        <v>58014</v>
      </c>
      <c r="D7199" s="1" t="s">
        <v>14414</v>
      </c>
      <c r="E7199" s="1" t="s">
        <v>8</v>
      </c>
      <c r="F7199" s="1" t="s">
        <v>7</v>
      </c>
      <c r="G7199" s="1" t="s">
        <v>11807</v>
      </c>
      <c r="H7199" s="1" t="s">
        <v>15834</v>
      </c>
      <c r="I7199" s="5">
        <v>402</v>
      </c>
      <c r="J7199" s="5">
        <v>5452439</v>
      </c>
      <c r="K7199" s="3">
        <f>+Tabella2026[[#This Row],[POP_2024]]/SUM(Tabella2026[POP_2024])</f>
        <v>6.820094590979587E-6</v>
      </c>
      <c r="L7199" s="3">
        <f>+Tabella2026[[#This Row],[INCIDENZA POPOLAZIONE]]*(PLAFOND/2)</f>
        <v>2007.8307325134472</v>
      </c>
      <c r="M7199" s="3">
        <f>+IFERROR(Tabella2026[[#This Row],[reddito_2024]]/Tabella2026[[#This Row],[POP_2024]],"")</f>
        <v>13563.281094527363</v>
      </c>
      <c r="N7199" s="3">
        <f>+IF(Tabella2026[[#This Row],[REDDITO COMPLESSIVO PROCAPITE]]&lt;media_aggr_reddito_pc,(media_aggr_reddito_pc-Tabella2026[[#This Row],[REDDITO COMPLESSIVO PROCAPITE]]),0)</f>
        <v>4261.7849680813779</v>
      </c>
      <c r="O7199" s="3">
        <f>+Tabella2026[[#This Row],[DIFFERENZA REDDITO INFERIORE ALLA MEDIA DALLA MEDIA]]*Tabella2026[[#This Row],[POP_2024]]</f>
        <v>1713237.557168714</v>
      </c>
      <c r="P7199" s="3">
        <f>+Tabella2026[[#This Row],[POPOLAZIONE PER DIFFERENZA ]]/SUM(Tabella2026[[POPOLAZIONE PER DIFFERENZA ]])</f>
        <v>1.5199537029110558E-5</v>
      </c>
      <c r="Q7199" s="3">
        <f>+Tabella2026[[#This Row],[INCIDENZA POPOLAZIONE PER DIFFERENZA]]*(PLAFOND-SUM(Tabella2026[CONTRIBUTO SULLA BASE DELLA POPOLAZIONE]))</f>
        <v>4474.7323017173949</v>
      </c>
      <c r="R7199" s="3">
        <f>+Tabella2026[[#This Row],[CONTRIBUTO SULLA BASE DELLA POPOLAZIONE]]+Tabella2026[[#This Row],[CONTRIBUTO SULLA BASE DEL REDDITO]]</f>
        <v>6482.5630342308423</v>
      </c>
      <c r="S7199" s="3">
        <f>+Tabella2026[[#This Row],[CONTRIBUTO TOTALE]]/(PLAFOND/N_TESSERE)</f>
        <v>12.965126068461684</v>
      </c>
      <c r="T7199" s="3">
        <f>+MAX(CEILING(Tabella2026[[#This Row],[preDEF1]],1),1)</f>
        <v>13</v>
      </c>
      <c r="U719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199" s="21">
        <f>+Tabella2026[[#This Row],[DEF - n. card]]*(PLAFOND/N_TESSERE)</f>
        <v>6500</v>
      </c>
      <c r="W7199" s="18"/>
    </row>
    <row r="7200" spans="2:23" x14ac:dyDescent="0.25">
      <c r="B7200" s="1" t="s">
        <v>14419</v>
      </c>
      <c r="C7200" s="2">
        <v>4195</v>
      </c>
      <c r="D7200" s="1" t="s">
        <v>14420</v>
      </c>
      <c r="E7200" s="1" t="s">
        <v>18</v>
      </c>
      <c r="F7200" s="1" t="s">
        <v>263</v>
      </c>
      <c r="G7200" s="1" t="s">
        <v>11807</v>
      </c>
      <c r="H7200" s="1" t="s">
        <v>15835</v>
      </c>
      <c r="I7200" s="5">
        <v>402</v>
      </c>
      <c r="J7200" s="5">
        <v>6777640</v>
      </c>
      <c r="K7200" s="3">
        <f>+Tabella2026[[#This Row],[POP_2024]]/SUM(Tabella2026[POP_2024])</f>
        <v>6.820094590979587E-6</v>
      </c>
      <c r="L7200" s="3">
        <f>+Tabella2026[[#This Row],[INCIDENZA POPOLAZIONE]]*(PLAFOND/2)</f>
        <v>2007.8307325134472</v>
      </c>
      <c r="M7200" s="3">
        <f>+IFERROR(Tabella2026[[#This Row],[reddito_2024]]/Tabella2026[[#This Row],[POP_2024]],"")</f>
        <v>16859.800995024874</v>
      </c>
      <c r="N7200" s="3">
        <f>+IF(Tabella2026[[#This Row],[REDDITO COMPLESSIVO PROCAPITE]]&lt;media_aggr_reddito_pc,(media_aggr_reddito_pc-Tabella2026[[#This Row],[REDDITO COMPLESSIVO PROCAPITE]]),0)</f>
        <v>965.26506758386677</v>
      </c>
      <c r="O7200" s="3">
        <f>+Tabella2026[[#This Row],[DIFFERENZA REDDITO INFERIORE ALLA MEDIA DALLA MEDIA]]*Tabella2026[[#This Row],[POP_2024]]</f>
        <v>388036.55716871447</v>
      </c>
      <c r="P7200" s="3">
        <f>+Tabella2026[[#This Row],[POPOLAZIONE PER DIFFERENZA ]]/SUM(Tabella2026[[POPOLAZIONE PER DIFFERENZA ]])</f>
        <v>3.4425908973659269E-6</v>
      </c>
      <c r="Q7200" s="3">
        <f>+Tabella2026[[#This Row],[INCIDENZA POPOLAZIONE PER DIFFERENZA]]*(PLAFOND-SUM(Tabella2026[CONTRIBUTO SULLA BASE DELLA POPOLAZIONE]))</f>
        <v>1013.49617824136</v>
      </c>
      <c r="R7200" s="3">
        <f>+Tabella2026[[#This Row],[CONTRIBUTO SULLA BASE DELLA POPOLAZIONE]]+Tabella2026[[#This Row],[CONTRIBUTO SULLA BASE DEL REDDITO]]</f>
        <v>3021.3269107548072</v>
      </c>
      <c r="S7200" s="3">
        <f>+Tabella2026[[#This Row],[CONTRIBUTO TOTALE]]/(PLAFOND/N_TESSERE)</f>
        <v>6.0426538215096146</v>
      </c>
      <c r="T7200" s="3">
        <f>+MAX(CEILING(Tabella2026[[#This Row],[preDEF1]],1),1)</f>
        <v>7</v>
      </c>
      <c r="U7200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200" s="21">
        <f>+Tabella2026[[#This Row],[DEF - n. card]]*(PLAFOND/N_TESSERE)</f>
        <v>3500</v>
      </c>
      <c r="W7200" s="18"/>
    </row>
    <row r="7201" spans="2:23" x14ac:dyDescent="0.25">
      <c r="B7201" s="1" t="s">
        <v>14383</v>
      </c>
      <c r="C7201" s="2">
        <v>80072</v>
      </c>
      <c r="D7201" s="1" t="s">
        <v>14384</v>
      </c>
      <c r="E7201" s="1" t="s">
        <v>61</v>
      </c>
      <c r="F7201" s="1" t="s">
        <v>62</v>
      </c>
      <c r="G7201" s="1" t="s">
        <v>11807</v>
      </c>
      <c r="H7201" s="1" t="s">
        <v>15836</v>
      </c>
      <c r="I7201" s="5">
        <v>401</v>
      </c>
      <c r="J7201" s="5">
        <v>4028380</v>
      </c>
      <c r="K7201" s="3">
        <f>+Tabella2026[[#This Row],[POP_2024]]/SUM(Tabella2026[POP_2024])</f>
        <v>6.803129181549289E-6</v>
      </c>
      <c r="L7201" s="3">
        <f>+Tabella2026[[#This Row],[INCIDENZA POPOLAZIONE]]*(PLAFOND/2)</f>
        <v>2002.8361287012244</v>
      </c>
      <c r="M7201" s="3">
        <f>+IFERROR(Tabella2026[[#This Row],[reddito_2024]]/Tabella2026[[#This Row],[POP_2024]],"")</f>
        <v>10045.835411471322</v>
      </c>
      <c r="N7201" s="3">
        <f>+IF(Tabella2026[[#This Row],[REDDITO COMPLESSIVO PROCAPITE]]&lt;media_aggr_reddito_pc,(media_aggr_reddito_pc-Tabella2026[[#This Row],[REDDITO COMPLESSIVO PROCAPITE]]),0)</f>
        <v>7779.230651137419</v>
      </c>
      <c r="O7201" s="3">
        <f>+Tabella2026[[#This Row],[DIFFERENZA REDDITO INFERIORE ALLA MEDIA DALLA MEDIA]]*Tabella2026[[#This Row],[POP_2024]]</f>
        <v>3119471.491106105</v>
      </c>
      <c r="P7201" s="3">
        <f>+Tabella2026[[#This Row],[POPOLAZIONE PER DIFFERENZA ]]/SUM(Tabella2026[[POPOLAZIONE PER DIFFERENZA ]])</f>
        <v>2.7675392850177138E-5</v>
      </c>
      <c r="Q7201" s="3">
        <f>+Tabella2026[[#This Row],[INCIDENZA POPOLAZIONE PER DIFFERENZA]]*(PLAFOND-SUM(Tabella2026[CONTRIBUTO SULLA BASE DELLA POPOLAZIONE]))</f>
        <v>8147.6148985475447</v>
      </c>
      <c r="R7201" s="3">
        <f>+Tabella2026[[#This Row],[CONTRIBUTO SULLA BASE DELLA POPOLAZIONE]]+Tabella2026[[#This Row],[CONTRIBUTO SULLA BASE DEL REDDITO]]</f>
        <v>10150.45102724877</v>
      </c>
      <c r="S7201" s="3">
        <f>+Tabella2026[[#This Row],[CONTRIBUTO TOTALE]]/(PLAFOND/N_TESSERE)</f>
        <v>20.300902054497538</v>
      </c>
      <c r="T7201" s="3">
        <f>+MAX(CEILING(Tabella2026[[#This Row],[preDEF1]],1),1)</f>
        <v>21</v>
      </c>
      <c r="U7201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7201" s="21">
        <f>+Tabella2026[[#This Row],[DEF - n. card]]*(PLAFOND/N_TESSERE)</f>
        <v>10500</v>
      </c>
      <c r="W7201" s="18"/>
    </row>
    <row r="7202" spans="2:23" x14ac:dyDescent="0.25">
      <c r="B7202" s="1" t="s">
        <v>14261</v>
      </c>
      <c r="C7202" s="2">
        <v>8041</v>
      </c>
      <c r="D7202" s="1" t="s">
        <v>14262</v>
      </c>
      <c r="E7202" s="1" t="s">
        <v>24</v>
      </c>
      <c r="F7202" s="1" t="s">
        <v>286</v>
      </c>
      <c r="G7202" s="1" t="s">
        <v>11807</v>
      </c>
      <c r="H7202" s="1" t="s">
        <v>15835</v>
      </c>
      <c r="I7202" s="5">
        <v>400</v>
      </c>
      <c r="J7202" s="5">
        <v>4447142</v>
      </c>
      <c r="K7202" s="3">
        <f>+Tabella2026[[#This Row],[POP_2024]]/SUM(Tabella2026[POP_2024])</f>
        <v>6.7861637721189918E-6</v>
      </c>
      <c r="L7202" s="3">
        <f>+Tabella2026[[#This Row],[INCIDENZA POPOLAZIONE]]*(PLAFOND/2)</f>
        <v>1997.8415248890021</v>
      </c>
      <c r="M7202" s="3">
        <f>+IFERROR(Tabella2026[[#This Row],[reddito_2024]]/Tabella2026[[#This Row],[POP_2024]],"")</f>
        <v>11117.855</v>
      </c>
      <c r="N7202" s="3">
        <f>+IF(Tabella2026[[#This Row],[REDDITO COMPLESSIVO PROCAPITE]]&lt;media_aggr_reddito_pc,(media_aggr_reddito_pc-Tabella2026[[#This Row],[REDDITO COMPLESSIVO PROCAPITE]]),0)</f>
        <v>6707.2110626087415</v>
      </c>
      <c r="O7202" s="3">
        <f>+Tabella2026[[#This Row],[DIFFERENZA REDDITO INFERIORE ALLA MEDIA DALLA MEDIA]]*Tabella2026[[#This Row],[POP_2024]]</f>
        <v>2682884.4250434968</v>
      </c>
      <c r="P7202" s="3">
        <f>+Tabella2026[[#This Row],[POPOLAZIONE PER DIFFERENZA ]]/SUM(Tabella2026[[POPOLAZIONE PER DIFFERENZA ]])</f>
        <v>2.380207052585462E-5</v>
      </c>
      <c r="Q7202" s="3">
        <f>+Tabella2026[[#This Row],[INCIDENZA POPOLAZIONE PER DIFFERENZA]]*(PLAFOND-SUM(Tabella2026[CONTRIBUTO SULLA BASE DELLA POPOLAZIONE]))</f>
        <v>7007.3117112587342</v>
      </c>
      <c r="R7202" s="3">
        <f>+Tabella2026[[#This Row],[CONTRIBUTO SULLA BASE DELLA POPOLAZIONE]]+Tabella2026[[#This Row],[CONTRIBUTO SULLA BASE DEL REDDITO]]</f>
        <v>9005.1532361477366</v>
      </c>
      <c r="S7202" s="3">
        <f>+Tabella2026[[#This Row],[CONTRIBUTO TOTALE]]/(PLAFOND/N_TESSERE)</f>
        <v>18.010306472295472</v>
      </c>
      <c r="T7202" s="3">
        <f>+MAX(CEILING(Tabella2026[[#This Row],[preDEF1]],1),1)</f>
        <v>19</v>
      </c>
      <c r="U7202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7202" s="21">
        <f>+Tabella2026[[#This Row],[DEF - n. card]]*(PLAFOND/N_TESSERE)</f>
        <v>9500</v>
      </c>
      <c r="W7202" s="18"/>
    </row>
    <row r="7203" spans="2:23" x14ac:dyDescent="0.25">
      <c r="B7203" s="1" t="s">
        <v>14351</v>
      </c>
      <c r="C7203" s="2">
        <v>118001</v>
      </c>
      <c r="D7203" s="1" t="s">
        <v>14352</v>
      </c>
      <c r="E7203" s="1" t="s">
        <v>76</v>
      </c>
      <c r="F7203" s="1" t="s">
        <v>75</v>
      </c>
      <c r="G7203" s="1" t="s">
        <v>11807</v>
      </c>
      <c r="H7203" s="1" t="s">
        <v>15836</v>
      </c>
      <c r="I7203" s="5">
        <v>399</v>
      </c>
      <c r="J7203" s="5">
        <v>5042103</v>
      </c>
      <c r="K7203" s="3">
        <f>+Tabella2026[[#This Row],[POP_2024]]/SUM(Tabella2026[POP_2024])</f>
        <v>6.7691983626886947E-6</v>
      </c>
      <c r="L7203" s="3">
        <f>+Tabella2026[[#This Row],[INCIDENZA POPOLAZIONE]]*(PLAFOND/2)</f>
        <v>1992.8469210767796</v>
      </c>
      <c r="M7203" s="3">
        <f>+IFERROR(Tabella2026[[#This Row],[reddito_2024]]/Tabella2026[[#This Row],[POP_2024]],"")</f>
        <v>12636.849624060151</v>
      </c>
      <c r="N7203" s="3">
        <f>+IF(Tabella2026[[#This Row],[REDDITO COMPLESSIVO PROCAPITE]]&lt;media_aggr_reddito_pc,(media_aggr_reddito_pc-Tabella2026[[#This Row],[REDDITO COMPLESSIVO PROCAPITE]]),0)</f>
        <v>5188.2164385485903</v>
      </c>
      <c r="O7203" s="3">
        <f>+Tabella2026[[#This Row],[DIFFERENZA REDDITO INFERIORE ALLA MEDIA DALLA MEDIA]]*Tabella2026[[#This Row],[POP_2024]]</f>
        <v>2070098.3589808876</v>
      </c>
      <c r="P7203" s="3">
        <f>+Tabella2026[[#This Row],[POPOLAZIONE PER DIFFERENZA ]]/SUM(Tabella2026[[POPOLAZIONE PER DIFFERENZA ]])</f>
        <v>1.8365542203749666E-5</v>
      </c>
      <c r="Q7203" s="3">
        <f>+Tabella2026[[#This Row],[INCIDENZA POPOLAZIONE PER DIFFERENZA]]*(PLAFOND-SUM(Tabella2026[CONTRIBUTO SULLA BASE DELLA POPOLAZIONE]))</f>
        <v>5406.8018506272711</v>
      </c>
      <c r="R7203" s="3">
        <f>+Tabella2026[[#This Row],[CONTRIBUTO SULLA BASE DELLA POPOLAZIONE]]+Tabella2026[[#This Row],[CONTRIBUTO SULLA BASE DEL REDDITO]]</f>
        <v>7399.6487717040509</v>
      </c>
      <c r="S7203" s="3">
        <f>+Tabella2026[[#This Row],[CONTRIBUTO TOTALE]]/(PLAFOND/N_TESSERE)</f>
        <v>14.799297543408102</v>
      </c>
      <c r="T7203" s="3">
        <f>+MAX(CEILING(Tabella2026[[#This Row],[preDEF1]],1),1)</f>
        <v>15</v>
      </c>
      <c r="U7203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203" s="21">
        <f>+Tabella2026[[#This Row],[DEF - n. card]]*(PLAFOND/N_TESSERE)</f>
        <v>7500</v>
      </c>
      <c r="W7203" s="18"/>
    </row>
    <row r="7204" spans="2:23" x14ac:dyDescent="0.25">
      <c r="B7204" s="1" t="s">
        <v>14425</v>
      </c>
      <c r="C7204" s="2">
        <v>19039</v>
      </c>
      <c r="D7204" s="1" t="s">
        <v>14426</v>
      </c>
      <c r="E7204" s="1" t="s">
        <v>12</v>
      </c>
      <c r="F7204" s="1" t="s">
        <v>193</v>
      </c>
      <c r="G7204" s="1" t="s">
        <v>11807</v>
      </c>
      <c r="H7204" s="1" t="s">
        <v>15835</v>
      </c>
      <c r="I7204" s="5">
        <v>399</v>
      </c>
      <c r="J7204" s="5">
        <v>6899177</v>
      </c>
      <c r="K7204" s="3">
        <f>+Tabella2026[[#This Row],[POP_2024]]/SUM(Tabella2026[POP_2024])</f>
        <v>6.7691983626886947E-6</v>
      </c>
      <c r="L7204" s="3">
        <f>+Tabella2026[[#This Row],[INCIDENZA POPOLAZIONE]]*(PLAFOND/2)</f>
        <v>1992.8469210767796</v>
      </c>
      <c r="M7204" s="3">
        <f>+IFERROR(Tabella2026[[#This Row],[reddito_2024]]/Tabella2026[[#This Row],[POP_2024]],"")</f>
        <v>17291.170426065164</v>
      </c>
      <c r="N7204" s="3">
        <f>+IF(Tabella2026[[#This Row],[REDDITO COMPLESSIVO PROCAPITE]]&lt;media_aggr_reddito_pc,(media_aggr_reddito_pc-Tabella2026[[#This Row],[REDDITO COMPLESSIVO PROCAPITE]]),0)</f>
        <v>533.89563654357698</v>
      </c>
      <c r="O7204" s="3">
        <f>+Tabella2026[[#This Row],[DIFFERENZA REDDITO INFERIORE ALLA MEDIA DALLA MEDIA]]*Tabella2026[[#This Row],[POP_2024]]</f>
        <v>213024.35898088722</v>
      </c>
      <c r="P7204" s="3">
        <f>+Tabella2026[[#This Row],[POPOLAZIONE PER DIFFERENZA ]]/SUM(Tabella2026[[POPOLAZIONE PER DIFFERENZA ]])</f>
        <v>1.8899139928869075E-6</v>
      </c>
      <c r="Q7204" s="3">
        <f>+Tabella2026[[#This Row],[INCIDENZA POPOLAZIONE PER DIFFERENZA]]*(PLAFOND-SUM(Tabella2026[CONTRIBUTO SULLA BASE DELLA POPOLAZIONE]))</f>
        <v>556.38926207041311</v>
      </c>
      <c r="R7204" s="3">
        <f>+Tabella2026[[#This Row],[CONTRIBUTO SULLA BASE DELLA POPOLAZIONE]]+Tabella2026[[#This Row],[CONTRIBUTO SULLA BASE DEL REDDITO]]</f>
        <v>2549.2361831471926</v>
      </c>
      <c r="S7204" s="3">
        <f>+Tabella2026[[#This Row],[CONTRIBUTO TOTALE]]/(PLAFOND/N_TESSERE)</f>
        <v>5.0984723662943852</v>
      </c>
      <c r="T7204" s="3">
        <f>+MAX(CEILING(Tabella2026[[#This Row],[preDEF1]],1),1)</f>
        <v>6</v>
      </c>
      <c r="U720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204" s="21">
        <f>+Tabella2026[[#This Row],[DEF - n. card]]*(PLAFOND/N_TESSERE)</f>
        <v>3000</v>
      </c>
      <c r="W7204" s="18"/>
    </row>
    <row r="7205" spans="2:23" x14ac:dyDescent="0.25">
      <c r="B7205" s="1" t="s">
        <v>14523</v>
      </c>
      <c r="C7205" s="2">
        <v>1153</v>
      </c>
      <c r="D7205" s="1" t="s">
        <v>14524</v>
      </c>
      <c r="E7205" s="1" t="s">
        <v>18</v>
      </c>
      <c r="F7205" s="1" t="s">
        <v>17</v>
      </c>
      <c r="G7205" s="1" t="s">
        <v>11807</v>
      </c>
      <c r="H7205" s="1" t="s">
        <v>15835</v>
      </c>
      <c r="I7205" s="5">
        <v>399</v>
      </c>
      <c r="J7205" s="5">
        <v>7084355</v>
      </c>
      <c r="K7205" s="3">
        <f>+Tabella2026[[#This Row],[POP_2024]]/SUM(Tabella2026[POP_2024])</f>
        <v>6.7691983626886947E-6</v>
      </c>
      <c r="L7205" s="3">
        <f>+Tabella2026[[#This Row],[INCIDENZA POPOLAZIONE]]*(PLAFOND/2)</f>
        <v>1992.8469210767796</v>
      </c>
      <c r="M7205" s="3">
        <f>+IFERROR(Tabella2026[[#This Row],[reddito_2024]]/Tabella2026[[#This Row],[POP_2024]],"")</f>
        <v>17755.275689223057</v>
      </c>
      <c r="N7205" s="3">
        <f>+IF(Tabella2026[[#This Row],[REDDITO COMPLESSIVO PROCAPITE]]&lt;media_aggr_reddito_pc,(media_aggr_reddito_pc-Tabella2026[[#This Row],[REDDITO COMPLESSIVO PROCAPITE]]),0)</f>
        <v>69.790373385683779</v>
      </c>
      <c r="O7205" s="3">
        <f>+Tabella2026[[#This Row],[DIFFERENZA REDDITO INFERIORE ALLA MEDIA DALLA MEDIA]]*Tabella2026[[#This Row],[POP_2024]]</f>
        <v>27846.358980887828</v>
      </c>
      <c r="P7205" s="3">
        <f>+Tabella2026[[#This Row],[POPOLAZIONE PER DIFFERENZA ]]/SUM(Tabella2026[[POPOLAZIONE PER DIFFERENZA ]])</f>
        <v>2.4704791386629022E-7</v>
      </c>
      <c r="Q7205" s="3">
        <f>+Tabella2026[[#This Row],[INCIDENZA POPOLAZIONE PER DIFFERENZA]]*(PLAFOND-SUM(Tabella2026[CONTRIBUTO SULLA BASE DELLA POPOLAZIONE]))</f>
        <v>72.730720556300739</v>
      </c>
      <c r="R7205" s="3">
        <f>+Tabella2026[[#This Row],[CONTRIBUTO SULLA BASE DELLA POPOLAZIONE]]+Tabella2026[[#This Row],[CONTRIBUTO SULLA BASE DEL REDDITO]]</f>
        <v>2065.5776416330805</v>
      </c>
      <c r="S7205" s="3">
        <f>+Tabella2026[[#This Row],[CONTRIBUTO TOTALE]]/(PLAFOND/N_TESSERE)</f>
        <v>4.1311552832661613</v>
      </c>
      <c r="T7205" s="3">
        <f>+MAX(CEILING(Tabella2026[[#This Row],[preDEF1]],1),1)</f>
        <v>5</v>
      </c>
      <c r="U7205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205" s="21">
        <f>+Tabella2026[[#This Row],[DEF - n. card]]*(PLAFOND/N_TESSERE)</f>
        <v>2500</v>
      </c>
      <c r="W7205" s="18"/>
    </row>
    <row r="7206" spans="2:23" x14ac:dyDescent="0.25">
      <c r="B7206" s="1" t="s">
        <v>14389</v>
      </c>
      <c r="C7206" s="2">
        <v>18017</v>
      </c>
      <c r="D7206" s="1" t="s">
        <v>14390</v>
      </c>
      <c r="E7206" s="1" t="s">
        <v>12</v>
      </c>
      <c r="F7206" s="1" t="s">
        <v>195</v>
      </c>
      <c r="G7206" s="1" t="s">
        <v>11807</v>
      </c>
      <c r="H7206" s="1" t="s">
        <v>15835</v>
      </c>
      <c r="I7206" s="5">
        <v>398</v>
      </c>
      <c r="J7206" s="5">
        <v>6019341</v>
      </c>
      <c r="K7206" s="3">
        <f>+Tabella2026[[#This Row],[POP_2024]]/SUM(Tabella2026[POP_2024])</f>
        <v>6.7522329532583966E-6</v>
      </c>
      <c r="L7206" s="3">
        <f>+Tabella2026[[#This Row],[INCIDENZA POPOLAZIONE]]*(PLAFOND/2)</f>
        <v>1987.8523172645571</v>
      </c>
      <c r="M7206" s="3">
        <f>+IFERROR(Tabella2026[[#This Row],[reddito_2024]]/Tabella2026[[#This Row],[POP_2024]],"")</f>
        <v>15123.972361809045</v>
      </c>
      <c r="N7206" s="3">
        <f>+IF(Tabella2026[[#This Row],[REDDITO COMPLESSIVO PROCAPITE]]&lt;media_aggr_reddito_pc,(media_aggr_reddito_pc-Tabella2026[[#This Row],[REDDITO COMPLESSIVO PROCAPITE]]),0)</f>
        <v>2701.0937007996963</v>
      </c>
      <c r="O7206" s="3">
        <f>+Tabella2026[[#This Row],[DIFFERENZA REDDITO INFERIORE ALLA MEDIA DALLA MEDIA]]*Tabella2026[[#This Row],[POP_2024]]</f>
        <v>1075035.2929182791</v>
      </c>
      <c r="P7206" s="3">
        <f>+Tabella2026[[#This Row],[POPOLAZIONE PER DIFFERENZA ]]/SUM(Tabella2026[[POPOLAZIONE PER DIFFERENZA ]])</f>
        <v>9.5375207448262735E-6</v>
      </c>
      <c r="Q7206" s="3">
        <f>+Tabella2026[[#This Row],[INCIDENZA POPOLAZIONE PER DIFFERENZA]]*(PLAFOND-SUM(Tabella2026[CONTRIBUTO SULLA BASE DELLA POPOLAZIONE]))</f>
        <v>2807.8389541363076</v>
      </c>
      <c r="R7206" s="3">
        <f>+Tabella2026[[#This Row],[CONTRIBUTO SULLA BASE DELLA POPOLAZIONE]]+Tabella2026[[#This Row],[CONTRIBUTO SULLA BASE DEL REDDITO]]</f>
        <v>4795.6912714008649</v>
      </c>
      <c r="S7206" s="3">
        <f>+Tabella2026[[#This Row],[CONTRIBUTO TOTALE]]/(PLAFOND/N_TESSERE)</f>
        <v>9.5913825428017301</v>
      </c>
      <c r="T7206" s="3">
        <f>+MAX(CEILING(Tabella2026[[#This Row],[preDEF1]],1),1)</f>
        <v>10</v>
      </c>
      <c r="U7206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206" s="21">
        <f>+Tabella2026[[#This Row],[DEF - n. card]]*(PLAFOND/N_TESSERE)</f>
        <v>5000</v>
      </c>
      <c r="W7206" s="18"/>
    </row>
    <row r="7207" spans="2:23" x14ac:dyDescent="0.25">
      <c r="B7207" s="1" t="s">
        <v>14375</v>
      </c>
      <c r="C7207" s="2">
        <v>5039</v>
      </c>
      <c r="D7207" s="1" t="s">
        <v>14376</v>
      </c>
      <c r="E7207" s="1" t="s">
        <v>18</v>
      </c>
      <c r="F7207" s="1" t="s">
        <v>182</v>
      </c>
      <c r="G7207" s="1" t="s">
        <v>11807</v>
      </c>
      <c r="H7207" s="1" t="s">
        <v>15835</v>
      </c>
      <c r="I7207" s="5">
        <v>398</v>
      </c>
      <c r="J7207" s="5">
        <v>6529264</v>
      </c>
      <c r="K7207" s="3">
        <f>+Tabella2026[[#This Row],[POP_2024]]/SUM(Tabella2026[POP_2024])</f>
        <v>6.7522329532583966E-6</v>
      </c>
      <c r="L7207" s="3">
        <f>+Tabella2026[[#This Row],[INCIDENZA POPOLAZIONE]]*(PLAFOND/2)</f>
        <v>1987.8523172645571</v>
      </c>
      <c r="M7207" s="3">
        <f>+IFERROR(Tabella2026[[#This Row],[reddito_2024]]/Tabella2026[[#This Row],[POP_2024]],"")</f>
        <v>16405.18592964824</v>
      </c>
      <c r="N7207" s="3">
        <f>+IF(Tabella2026[[#This Row],[REDDITO COMPLESSIVO PROCAPITE]]&lt;media_aggr_reddito_pc,(media_aggr_reddito_pc-Tabella2026[[#This Row],[REDDITO COMPLESSIVO PROCAPITE]]),0)</f>
        <v>1419.8801329605012</v>
      </c>
      <c r="O7207" s="3">
        <f>+Tabella2026[[#This Row],[DIFFERENZA REDDITO INFERIORE ALLA MEDIA DALLA MEDIA]]*Tabella2026[[#This Row],[POP_2024]]</f>
        <v>565112.29291827953</v>
      </c>
      <c r="P7207" s="3">
        <f>+Tabella2026[[#This Row],[POPOLAZIONE PER DIFFERENZA ]]/SUM(Tabella2026[[POPOLAZIONE PER DIFFERENZA ]])</f>
        <v>5.013575137829588E-6</v>
      </c>
      <c r="Q7207" s="3">
        <f>+Tabella2026[[#This Row],[INCIDENZA POPOLAZIONE PER DIFFERENZA]]*(PLAFOND-SUM(Tabella2026[CONTRIBUTO SULLA BASE DELLA POPOLAZIONE]))</f>
        <v>1475.9927603956833</v>
      </c>
      <c r="R7207" s="3">
        <f>+Tabella2026[[#This Row],[CONTRIBUTO SULLA BASE DELLA POPOLAZIONE]]+Tabella2026[[#This Row],[CONTRIBUTO SULLA BASE DEL REDDITO]]</f>
        <v>3463.8450776602403</v>
      </c>
      <c r="S7207" s="3">
        <f>+Tabella2026[[#This Row],[CONTRIBUTO TOTALE]]/(PLAFOND/N_TESSERE)</f>
        <v>6.927690155320481</v>
      </c>
      <c r="T7207" s="3">
        <f>+MAX(CEILING(Tabella2026[[#This Row],[preDEF1]],1),1)</f>
        <v>7</v>
      </c>
      <c r="U7207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207" s="21">
        <f>+Tabella2026[[#This Row],[DEF - n. card]]*(PLAFOND/N_TESSERE)</f>
        <v>3500</v>
      </c>
      <c r="W7207" s="18"/>
    </row>
    <row r="7208" spans="2:23" x14ac:dyDescent="0.25">
      <c r="B7208" s="1" t="s">
        <v>14459</v>
      </c>
      <c r="C7208" s="2">
        <v>21003</v>
      </c>
      <c r="D7208" s="1" t="s">
        <v>14460</v>
      </c>
      <c r="E7208" s="1" t="s">
        <v>99</v>
      </c>
      <c r="F7208" s="1" t="s">
        <v>110</v>
      </c>
      <c r="G7208" s="1" t="s">
        <v>11807</v>
      </c>
      <c r="H7208" s="1" t="s">
        <v>15835</v>
      </c>
      <c r="I7208" s="5">
        <v>397</v>
      </c>
      <c r="J7208" s="5">
        <v>6762476</v>
      </c>
      <c r="K7208" s="3">
        <f>+Tabella2026[[#This Row],[POP_2024]]/SUM(Tabella2026[POP_2024])</f>
        <v>6.7352675438280995E-6</v>
      </c>
      <c r="L7208" s="3">
        <f>+Tabella2026[[#This Row],[INCIDENZA POPOLAZIONE]]*(PLAFOND/2)</f>
        <v>1982.8577134523346</v>
      </c>
      <c r="M7208" s="3">
        <f>+IFERROR(Tabella2026[[#This Row],[reddito_2024]]/Tabella2026[[#This Row],[POP_2024]],"")</f>
        <v>17033.944584382873</v>
      </c>
      <c r="N7208" s="3">
        <f>+IF(Tabella2026[[#This Row],[REDDITO COMPLESSIVO PROCAPITE]]&lt;media_aggr_reddito_pc,(media_aggr_reddito_pc-Tabella2026[[#This Row],[REDDITO COMPLESSIVO PROCAPITE]]),0)</f>
        <v>791.12147822586849</v>
      </c>
      <c r="O7208" s="3">
        <f>+Tabella2026[[#This Row],[DIFFERENZA REDDITO INFERIORE ALLA MEDIA DALLA MEDIA]]*Tabella2026[[#This Row],[POP_2024]]</f>
        <v>314075.22685566981</v>
      </c>
      <c r="P7208" s="3">
        <f>+Tabella2026[[#This Row],[POPOLAZIONE PER DIFFERENZA ]]/SUM(Tabella2026[[POPOLAZIONE PER DIFFERENZA ]])</f>
        <v>2.7864192099595353E-6</v>
      </c>
      <c r="Q7208" s="3">
        <f>+Tabella2026[[#This Row],[INCIDENZA POPOLAZIONE PER DIFFERENZA]]*(PLAFOND-SUM(Tabella2026[CONTRIBUTO SULLA BASE DELLA POPOLAZIONE]))</f>
        <v>820.31972559768303</v>
      </c>
      <c r="R7208" s="3">
        <f>+Tabella2026[[#This Row],[CONTRIBUTO SULLA BASE DELLA POPOLAZIONE]]+Tabella2026[[#This Row],[CONTRIBUTO SULLA BASE DEL REDDITO]]</f>
        <v>2803.1774390500177</v>
      </c>
      <c r="S7208" s="3">
        <f>+Tabella2026[[#This Row],[CONTRIBUTO TOTALE]]/(PLAFOND/N_TESSERE)</f>
        <v>5.6063548781000359</v>
      </c>
      <c r="T7208" s="3">
        <f>+MAX(CEILING(Tabella2026[[#This Row],[preDEF1]],1),1)</f>
        <v>6</v>
      </c>
      <c r="U7208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208" s="21">
        <f>+Tabella2026[[#This Row],[DEF - n. card]]*(PLAFOND/N_TESSERE)</f>
        <v>3000</v>
      </c>
      <c r="W7208" s="18"/>
    </row>
    <row r="7209" spans="2:23" x14ac:dyDescent="0.25">
      <c r="B7209" s="1" t="s">
        <v>14299</v>
      </c>
      <c r="C7209" s="2">
        <v>33030</v>
      </c>
      <c r="D7209" s="1" t="s">
        <v>14300</v>
      </c>
      <c r="E7209" s="1" t="s">
        <v>27</v>
      </c>
      <c r="F7209" s="1" t="s">
        <v>112</v>
      </c>
      <c r="G7209" s="1" t="s">
        <v>11807</v>
      </c>
      <c r="H7209" s="1" t="s">
        <v>15835</v>
      </c>
      <c r="I7209" s="5">
        <v>397</v>
      </c>
      <c r="J7209" s="5">
        <v>6533665</v>
      </c>
      <c r="K7209" s="3">
        <f>+Tabella2026[[#This Row],[POP_2024]]/SUM(Tabella2026[POP_2024])</f>
        <v>6.7352675438280995E-6</v>
      </c>
      <c r="L7209" s="3">
        <f>+Tabella2026[[#This Row],[INCIDENZA POPOLAZIONE]]*(PLAFOND/2)</f>
        <v>1982.8577134523346</v>
      </c>
      <c r="M7209" s="3">
        <f>+IFERROR(Tabella2026[[#This Row],[reddito_2024]]/Tabella2026[[#This Row],[POP_2024]],"")</f>
        <v>16457.594458438289</v>
      </c>
      <c r="N7209" s="3">
        <f>+IF(Tabella2026[[#This Row],[REDDITO COMPLESSIVO PROCAPITE]]&lt;media_aggr_reddito_pc,(media_aggr_reddito_pc-Tabella2026[[#This Row],[REDDITO COMPLESSIVO PROCAPITE]]),0)</f>
        <v>1367.4716041704523</v>
      </c>
      <c r="O7209" s="3">
        <f>+Tabella2026[[#This Row],[DIFFERENZA REDDITO INFERIORE ALLA MEDIA DALLA MEDIA]]*Tabella2026[[#This Row],[POP_2024]]</f>
        <v>542886.22685566964</v>
      </c>
      <c r="P7209" s="3">
        <f>+Tabella2026[[#This Row],[POPOLAZIONE PER DIFFERENZA ]]/SUM(Tabella2026[[POPOLAZIONE PER DIFFERENZA ]])</f>
        <v>4.8163894570017724E-6</v>
      </c>
      <c r="Q7209" s="3">
        <f>+Tabella2026[[#This Row],[INCIDENZA POPOLAZIONE PER DIFFERENZA]]*(PLAFOND-SUM(Tabella2026[CONTRIBUTO SULLA BASE DELLA POPOLAZIONE]))</f>
        <v>1417.9414438492347</v>
      </c>
      <c r="R7209" s="3">
        <f>+Tabella2026[[#This Row],[CONTRIBUTO SULLA BASE DELLA POPOLAZIONE]]+Tabella2026[[#This Row],[CONTRIBUTO SULLA BASE DEL REDDITO]]</f>
        <v>3400.7991573015693</v>
      </c>
      <c r="S7209" s="3">
        <f>+Tabella2026[[#This Row],[CONTRIBUTO TOTALE]]/(PLAFOND/N_TESSERE)</f>
        <v>6.8015983146031385</v>
      </c>
      <c r="T7209" s="3">
        <f>+MAX(CEILING(Tabella2026[[#This Row],[preDEF1]],1),1)</f>
        <v>7</v>
      </c>
      <c r="U7209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209" s="21">
        <f>+Tabella2026[[#This Row],[DEF - n. card]]*(PLAFOND/N_TESSERE)</f>
        <v>3500</v>
      </c>
      <c r="W7209" s="18"/>
    </row>
    <row r="7210" spans="2:23" x14ac:dyDescent="0.25">
      <c r="B7210" s="1" t="s">
        <v>14397</v>
      </c>
      <c r="C7210" s="2">
        <v>22071</v>
      </c>
      <c r="D7210" s="1" t="s">
        <v>14398</v>
      </c>
      <c r="E7210" s="1" t="s">
        <v>99</v>
      </c>
      <c r="F7210" s="1" t="s">
        <v>98</v>
      </c>
      <c r="G7210" s="1" t="s">
        <v>11807</v>
      </c>
      <c r="H7210" s="1" t="s">
        <v>15835</v>
      </c>
      <c r="I7210" s="5">
        <v>396</v>
      </c>
      <c r="J7210" s="5">
        <v>6198907</v>
      </c>
      <c r="K7210" s="3">
        <f>+Tabella2026[[#This Row],[POP_2024]]/SUM(Tabella2026[POP_2024])</f>
        <v>6.7183021343978023E-6</v>
      </c>
      <c r="L7210" s="3">
        <f>+Tabella2026[[#This Row],[INCIDENZA POPOLAZIONE]]*(PLAFOND/2)</f>
        <v>1977.8631096401123</v>
      </c>
      <c r="M7210" s="3">
        <f>+IFERROR(Tabella2026[[#This Row],[reddito_2024]]/Tabella2026[[#This Row],[POP_2024]],"")</f>
        <v>15653.805555555555</v>
      </c>
      <c r="N7210" s="3">
        <f>+IF(Tabella2026[[#This Row],[REDDITO COMPLESSIVO PROCAPITE]]&lt;media_aggr_reddito_pc,(media_aggr_reddito_pc-Tabella2026[[#This Row],[REDDITO COMPLESSIVO PROCAPITE]]),0)</f>
        <v>2171.2605070531863</v>
      </c>
      <c r="O7210" s="3">
        <f>+Tabella2026[[#This Row],[DIFFERENZA REDDITO INFERIORE ALLA MEDIA DALLA MEDIA]]*Tabella2026[[#This Row],[POP_2024]]</f>
        <v>859819.16079306183</v>
      </c>
      <c r="P7210" s="3">
        <f>+Tabella2026[[#This Row],[POPOLAZIONE PER DIFFERENZA ]]/SUM(Tabella2026[[POPOLAZIONE PER DIFFERENZA ]])</f>
        <v>7.628161732813292E-6</v>
      </c>
      <c r="Q7210" s="3">
        <f>+Tabella2026[[#This Row],[INCIDENZA POPOLAZIONE PER DIFFERENZA]]*(PLAFOND-SUM(Tabella2026[CONTRIBUTO SULLA BASE DELLA POPOLAZIONE]))</f>
        <v>2245.7250930189425</v>
      </c>
      <c r="R7210" s="3">
        <f>+Tabella2026[[#This Row],[CONTRIBUTO SULLA BASE DELLA POPOLAZIONE]]+Tabella2026[[#This Row],[CONTRIBUTO SULLA BASE DEL REDDITO]]</f>
        <v>4223.5882026590552</v>
      </c>
      <c r="S7210" s="3">
        <f>+Tabella2026[[#This Row],[CONTRIBUTO TOTALE]]/(PLAFOND/N_TESSERE)</f>
        <v>8.4471764053181104</v>
      </c>
      <c r="T7210" s="3">
        <f>+MAX(CEILING(Tabella2026[[#This Row],[preDEF1]],1),1)</f>
        <v>9</v>
      </c>
      <c r="U721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210" s="21">
        <f>+Tabella2026[[#This Row],[DEF - n. card]]*(PLAFOND/N_TESSERE)</f>
        <v>4500</v>
      </c>
      <c r="W7210" s="18"/>
    </row>
    <row r="7211" spans="2:23" x14ac:dyDescent="0.25">
      <c r="B7211" s="1" t="s">
        <v>14435</v>
      </c>
      <c r="C7211" s="2">
        <v>57039</v>
      </c>
      <c r="D7211" s="1" t="s">
        <v>14436</v>
      </c>
      <c r="E7211" s="1" t="s">
        <v>8</v>
      </c>
      <c r="F7211" s="1" t="s">
        <v>377</v>
      </c>
      <c r="G7211" s="1" t="s">
        <v>11807</v>
      </c>
      <c r="H7211" s="1" t="s">
        <v>15834</v>
      </c>
      <c r="I7211" s="5">
        <v>396</v>
      </c>
      <c r="J7211" s="5">
        <v>5100157</v>
      </c>
      <c r="K7211" s="3">
        <f>+Tabella2026[[#This Row],[POP_2024]]/SUM(Tabella2026[POP_2024])</f>
        <v>6.7183021343978023E-6</v>
      </c>
      <c r="L7211" s="3">
        <f>+Tabella2026[[#This Row],[INCIDENZA POPOLAZIONE]]*(PLAFOND/2)</f>
        <v>1977.8631096401123</v>
      </c>
      <c r="M7211" s="3">
        <f>+IFERROR(Tabella2026[[#This Row],[reddito_2024]]/Tabella2026[[#This Row],[POP_2024]],"")</f>
        <v>12879.184343434343</v>
      </c>
      <c r="N7211" s="3">
        <f>+IF(Tabella2026[[#This Row],[REDDITO COMPLESSIVO PROCAPITE]]&lt;media_aggr_reddito_pc,(media_aggr_reddito_pc-Tabella2026[[#This Row],[REDDITO COMPLESSIVO PROCAPITE]]),0)</f>
        <v>4945.8817191743983</v>
      </c>
      <c r="O7211" s="3">
        <f>+Tabella2026[[#This Row],[DIFFERENZA REDDITO INFERIORE ALLA MEDIA DALLA MEDIA]]*Tabella2026[[#This Row],[POP_2024]]</f>
        <v>1958569.1607930618</v>
      </c>
      <c r="P7211" s="3">
        <f>+Tabella2026[[#This Row],[POPOLAZIONE PER DIFFERENZA ]]/SUM(Tabella2026[[POPOLAZIONE PER DIFFERENZA ]])</f>
        <v>1.7376075115201637E-5</v>
      </c>
      <c r="Q7211" s="3">
        <f>+Tabella2026[[#This Row],[INCIDENZA POPOLAZIONE PER DIFFERENZA]]*(PLAFOND-SUM(Tabella2026[CONTRIBUTO SULLA BASE DELLA POPOLAZIONE]))</f>
        <v>5115.5034818590466</v>
      </c>
      <c r="R7211" s="3">
        <f>+Tabella2026[[#This Row],[CONTRIBUTO SULLA BASE DELLA POPOLAZIONE]]+Tabella2026[[#This Row],[CONTRIBUTO SULLA BASE DEL REDDITO]]</f>
        <v>7093.3665914991589</v>
      </c>
      <c r="S7211" s="3">
        <f>+Tabella2026[[#This Row],[CONTRIBUTO TOTALE]]/(PLAFOND/N_TESSERE)</f>
        <v>14.186733182998317</v>
      </c>
      <c r="T7211" s="3">
        <f>+MAX(CEILING(Tabella2026[[#This Row],[preDEF1]],1),1)</f>
        <v>15</v>
      </c>
      <c r="U7211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211" s="21">
        <f>+Tabella2026[[#This Row],[DEF - n. card]]*(PLAFOND/N_TESSERE)</f>
        <v>7500</v>
      </c>
      <c r="W7211" s="18"/>
    </row>
    <row r="7212" spans="2:23" x14ac:dyDescent="0.25">
      <c r="B7212" s="1" t="s">
        <v>14491</v>
      </c>
      <c r="C7212" s="2">
        <v>6145</v>
      </c>
      <c r="D7212" s="1" t="s">
        <v>14492</v>
      </c>
      <c r="E7212" s="1" t="s">
        <v>18</v>
      </c>
      <c r="F7212" s="1" t="s">
        <v>138</v>
      </c>
      <c r="G7212" s="1" t="s">
        <v>11807</v>
      </c>
      <c r="H7212" s="1" t="s">
        <v>15835</v>
      </c>
      <c r="I7212" s="5">
        <v>396</v>
      </c>
      <c r="J7212" s="5">
        <v>6388983</v>
      </c>
      <c r="K7212" s="3">
        <f>+Tabella2026[[#This Row],[POP_2024]]/SUM(Tabella2026[POP_2024])</f>
        <v>6.7183021343978023E-6</v>
      </c>
      <c r="L7212" s="3">
        <f>+Tabella2026[[#This Row],[INCIDENZA POPOLAZIONE]]*(PLAFOND/2)</f>
        <v>1977.8631096401123</v>
      </c>
      <c r="M7212" s="3">
        <f>+IFERROR(Tabella2026[[#This Row],[reddito_2024]]/Tabella2026[[#This Row],[POP_2024]],"")</f>
        <v>16133.795454545454</v>
      </c>
      <c r="N7212" s="3">
        <f>+IF(Tabella2026[[#This Row],[REDDITO COMPLESSIVO PROCAPITE]]&lt;media_aggr_reddito_pc,(media_aggr_reddito_pc-Tabella2026[[#This Row],[REDDITO COMPLESSIVO PROCAPITE]]),0)</f>
        <v>1691.270608063287</v>
      </c>
      <c r="O7212" s="3">
        <f>+Tabella2026[[#This Row],[DIFFERENZA REDDITO INFERIORE ALLA MEDIA DALLA MEDIA]]*Tabella2026[[#This Row],[POP_2024]]</f>
        <v>669743.1607930616</v>
      </c>
      <c r="P7212" s="3">
        <f>+Tabella2026[[#This Row],[POPOLAZIONE PER DIFFERENZA ]]/SUM(Tabella2026[[POPOLAZIONE PER DIFFERENZA ]])</f>
        <v>5.9418414742732697E-6</v>
      </c>
      <c r="Q7212" s="3">
        <f>+Tabella2026[[#This Row],[INCIDENZA POPOLAZIONE PER DIFFERENZA]]*(PLAFOND-SUM(Tabella2026[CONTRIBUTO SULLA BASE DELLA POPOLAZIONE]))</f>
        <v>1749.2736736449519</v>
      </c>
      <c r="R7212" s="3">
        <f>+Tabella2026[[#This Row],[CONTRIBUTO SULLA BASE DELLA POPOLAZIONE]]+Tabella2026[[#This Row],[CONTRIBUTO SULLA BASE DEL REDDITO]]</f>
        <v>3727.1367832850642</v>
      </c>
      <c r="S7212" s="3">
        <f>+Tabella2026[[#This Row],[CONTRIBUTO TOTALE]]/(PLAFOND/N_TESSERE)</f>
        <v>7.4542735665701283</v>
      </c>
      <c r="T7212" s="3">
        <f>+MAX(CEILING(Tabella2026[[#This Row],[preDEF1]],1),1)</f>
        <v>8</v>
      </c>
      <c r="U7212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212" s="21">
        <f>+Tabella2026[[#This Row],[DEF - n. card]]*(PLAFOND/N_TESSERE)</f>
        <v>4000</v>
      </c>
      <c r="W7212" s="18"/>
    </row>
    <row r="7213" spans="2:23" x14ac:dyDescent="0.25">
      <c r="B7213" s="1" t="s">
        <v>14329</v>
      </c>
      <c r="C7213" s="2">
        <v>94043</v>
      </c>
      <c r="D7213" s="1" t="s">
        <v>14330</v>
      </c>
      <c r="E7213" s="1" t="s">
        <v>345</v>
      </c>
      <c r="F7213" s="1" t="s">
        <v>1000</v>
      </c>
      <c r="G7213" s="1" t="s">
        <v>11807</v>
      </c>
      <c r="H7213" s="1" t="s">
        <v>15836</v>
      </c>
      <c r="I7213" s="5">
        <v>396</v>
      </c>
      <c r="J7213" s="5">
        <v>5798470</v>
      </c>
      <c r="K7213" s="3">
        <f>+Tabella2026[[#This Row],[POP_2024]]/SUM(Tabella2026[POP_2024])</f>
        <v>6.7183021343978023E-6</v>
      </c>
      <c r="L7213" s="3">
        <f>+Tabella2026[[#This Row],[INCIDENZA POPOLAZIONE]]*(PLAFOND/2)</f>
        <v>1977.8631096401123</v>
      </c>
      <c r="M7213" s="3">
        <f>+IFERROR(Tabella2026[[#This Row],[reddito_2024]]/Tabella2026[[#This Row],[POP_2024]],"")</f>
        <v>14642.601010101011</v>
      </c>
      <c r="N7213" s="3">
        <f>+IF(Tabella2026[[#This Row],[REDDITO COMPLESSIVO PROCAPITE]]&lt;media_aggr_reddito_pc,(media_aggr_reddito_pc-Tabella2026[[#This Row],[REDDITO COMPLESSIVO PROCAPITE]]),0)</f>
        <v>3182.4650525077304</v>
      </c>
      <c r="O7213" s="3">
        <f>+Tabella2026[[#This Row],[DIFFERENZA REDDITO INFERIORE ALLA MEDIA DALLA MEDIA]]*Tabella2026[[#This Row],[POP_2024]]</f>
        <v>1260256.1607930614</v>
      </c>
      <c r="P7213" s="3">
        <f>+Tabella2026[[#This Row],[POPOLAZIONE PER DIFFERENZA ]]/SUM(Tabella2026[[POPOLAZIONE PER DIFFERENZA ]])</f>
        <v>1.1180767139960903E-5</v>
      </c>
      <c r="Q7213" s="3">
        <f>+Tabella2026[[#This Row],[INCIDENZA POPOLAZIONE PER DIFFERENZA]]*(PLAFOND-SUM(Tabella2026[CONTRIBUTO SULLA BASE DELLA POPOLAZIONE]))</f>
        <v>3291.6094604291484</v>
      </c>
      <c r="R7213" s="3">
        <f>+Tabella2026[[#This Row],[CONTRIBUTO SULLA BASE DELLA POPOLAZIONE]]+Tabella2026[[#This Row],[CONTRIBUTO SULLA BASE DEL REDDITO]]</f>
        <v>5269.4725700692607</v>
      </c>
      <c r="S7213" s="3">
        <f>+Tabella2026[[#This Row],[CONTRIBUTO TOTALE]]/(PLAFOND/N_TESSERE)</f>
        <v>10.538945140138521</v>
      </c>
      <c r="T7213" s="3">
        <f>+MAX(CEILING(Tabella2026[[#This Row],[preDEF1]],1),1)</f>
        <v>11</v>
      </c>
      <c r="U7213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213" s="21">
        <f>+Tabella2026[[#This Row],[DEF - n. card]]*(PLAFOND/N_TESSERE)</f>
        <v>5500</v>
      </c>
      <c r="W7213" s="18"/>
    </row>
    <row r="7214" spans="2:23" x14ac:dyDescent="0.25">
      <c r="B7214" s="1" t="s">
        <v>14361</v>
      </c>
      <c r="C7214" s="2">
        <v>115022</v>
      </c>
      <c r="D7214" s="1" t="s">
        <v>14362</v>
      </c>
      <c r="E7214" s="1" t="s">
        <v>76</v>
      </c>
      <c r="F7214" s="1" t="s">
        <v>625</v>
      </c>
      <c r="G7214" s="1" t="s">
        <v>11807</v>
      </c>
      <c r="H7214" s="1" t="s">
        <v>15836</v>
      </c>
      <c r="I7214" s="5">
        <v>395</v>
      </c>
      <c r="J7214" s="5">
        <v>4464091</v>
      </c>
      <c r="K7214" s="3">
        <f>+Tabella2026[[#This Row],[POP_2024]]/SUM(Tabella2026[POP_2024])</f>
        <v>6.7013367249675042E-6</v>
      </c>
      <c r="L7214" s="3">
        <f>+Tabella2026[[#This Row],[INCIDENZA POPOLAZIONE]]*(PLAFOND/2)</f>
        <v>1972.8685058278895</v>
      </c>
      <c r="M7214" s="3">
        <f>+IFERROR(Tabella2026[[#This Row],[reddito_2024]]/Tabella2026[[#This Row],[POP_2024]],"")</f>
        <v>11301.496202531645</v>
      </c>
      <c r="N7214" s="3">
        <f>+IF(Tabella2026[[#This Row],[REDDITO COMPLESSIVO PROCAPITE]]&lt;media_aggr_reddito_pc,(media_aggr_reddito_pc-Tabella2026[[#This Row],[REDDITO COMPLESSIVO PROCAPITE]]),0)</f>
        <v>6523.5698600770957</v>
      </c>
      <c r="O7214" s="3">
        <f>+Tabella2026[[#This Row],[DIFFERENZA REDDITO INFERIORE ALLA MEDIA DALLA MEDIA]]*Tabella2026[[#This Row],[POP_2024]]</f>
        <v>2576810.0947304526</v>
      </c>
      <c r="P7214" s="3">
        <f>+Tabella2026[[#This Row],[POPOLAZIONE PER DIFFERENZA ]]/SUM(Tabella2026[[POPOLAZIONE PER DIFFERENZA ]])</f>
        <v>2.286099804896142E-5</v>
      </c>
      <c r="Q7214" s="3">
        <f>+Tabella2026[[#This Row],[INCIDENZA POPOLAZIONE PER DIFFERENZA]]*(PLAFOND-SUM(Tabella2026[CONTRIBUTO SULLA BASE DELLA POPOLAZIONE]))</f>
        <v>6730.2606798657325</v>
      </c>
      <c r="R7214" s="3">
        <f>+Tabella2026[[#This Row],[CONTRIBUTO SULLA BASE DELLA POPOLAZIONE]]+Tabella2026[[#This Row],[CONTRIBUTO SULLA BASE DEL REDDITO]]</f>
        <v>8703.1291856936223</v>
      </c>
      <c r="S7214" s="3">
        <f>+Tabella2026[[#This Row],[CONTRIBUTO TOTALE]]/(PLAFOND/N_TESSERE)</f>
        <v>17.406258371387246</v>
      </c>
      <c r="T7214" s="3">
        <f>+MAX(CEILING(Tabella2026[[#This Row],[preDEF1]],1),1)</f>
        <v>18</v>
      </c>
      <c r="U7214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7214" s="21">
        <f>+Tabella2026[[#This Row],[DEF - n. card]]*(PLAFOND/N_TESSERE)</f>
        <v>9000</v>
      </c>
      <c r="W7214" s="18"/>
    </row>
    <row r="7215" spans="2:23" x14ac:dyDescent="0.25">
      <c r="B7215" s="1" t="s">
        <v>14519</v>
      </c>
      <c r="C7215" s="2">
        <v>18119</v>
      </c>
      <c r="D7215" s="1" t="s">
        <v>14520</v>
      </c>
      <c r="E7215" s="1" t="s">
        <v>12</v>
      </c>
      <c r="F7215" s="1" t="s">
        <v>195</v>
      </c>
      <c r="G7215" s="1" t="s">
        <v>11807</v>
      </c>
      <c r="H7215" s="1" t="s">
        <v>15835</v>
      </c>
      <c r="I7215" s="5">
        <v>395</v>
      </c>
      <c r="J7215" s="5">
        <v>5928759</v>
      </c>
      <c r="K7215" s="3">
        <f>+Tabella2026[[#This Row],[POP_2024]]/SUM(Tabella2026[POP_2024])</f>
        <v>6.7013367249675042E-6</v>
      </c>
      <c r="L7215" s="3">
        <f>+Tabella2026[[#This Row],[INCIDENZA POPOLAZIONE]]*(PLAFOND/2)</f>
        <v>1972.8685058278895</v>
      </c>
      <c r="M7215" s="3">
        <f>+IFERROR(Tabella2026[[#This Row],[reddito_2024]]/Tabella2026[[#This Row],[POP_2024]],"")</f>
        <v>15009.516455696203</v>
      </c>
      <c r="N7215" s="3">
        <f>+IF(Tabella2026[[#This Row],[REDDITO COMPLESSIVO PROCAPITE]]&lt;media_aggr_reddito_pc,(media_aggr_reddito_pc-Tabella2026[[#This Row],[REDDITO COMPLESSIVO PROCAPITE]]),0)</f>
        <v>2815.5496069125384</v>
      </c>
      <c r="O7215" s="3">
        <f>+Tabella2026[[#This Row],[DIFFERENZA REDDITO INFERIORE ALLA MEDIA DALLA MEDIA]]*Tabella2026[[#This Row],[POP_2024]]</f>
        <v>1112142.0947304526</v>
      </c>
      <c r="P7215" s="3">
        <f>+Tabella2026[[#This Row],[POPOLAZIONE PER DIFFERENZA ]]/SUM(Tabella2026[[POPOLAZIONE PER DIFFERENZA ]])</f>
        <v>9.8667256503666776E-6</v>
      </c>
      <c r="Q7215" s="3">
        <f>+Tabella2026[[#This Row],[INCIDENZA POPOLAZIONE PER DIFFERENZA]]*(PLAFOND-SUM(Tabella2026[CONTRIBUTO SULLA BASE DELLA POPOLAZIONE]))</f>
        <v>2904.7566314237238</v>
      </c>
      <c r="R7215" s="3">
        <f>+Tabella2026[[#This Row],[CONTRIBUTO SULLA BASE DELLA POPOLAZIONE]]+Tabella2026[[#This Row],[CONTRIBUTO SULLA BASE DEL REDDITO]]</f>
        <v>4877.6251372516135</v>
      </c>
      <c r="S7215" s="3">
        <f>+Tabella2026[[#This Row],[CONTRIBUTO TOTALE]]/(PLAFOND/N_TESSERE)</f>
        <v>9.7552502745032275</v>
      </c>
      <c r="T7215" s="3">
        <f>+MAX(CEILING(Tabella2026[[#This Row],[preDEF1]],1),1)</f>
        <v>10</v>
      </c>
      <c r="U721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215" s="21">
        <f>+Tabella2026[[#This Row],[DEF - n. card]]*(PLAFOND/N_TESSERE)</f>
        <v>5000</v>
      </c>
      <c r="W7215" s="18"/>
    </row>
    <row r="7216" spans="2:23" x14ac:dyDescent="0.25">
      <c r="B7216" s="1" t="s">
        <v>14401</v>
      </c>
      <c r="C7216" s="2">
        <v>70034</v>
      </c>
      <c r="D7216" s="1" t="s">
        <v>14402</v>
      </c>
      <c r="E7216" s="1" t="s">
        <v>345</v>
      </c>
      <c r="F7216" s="1" t="s">
        <v>344</v>
      </c>
      <c r="G7216" s="1" t="s">
        <v>11807</v>
      </c>
      <c r="H7216" s="1" t="s">
        <v>15836</v>
      </c>
      <c r="I7216" s="5">
        <v>394</v>
      </c>
      <c r="J7216" s="5">
        <v>4603845</v>
      </c>
      <c r="K7216" s="3">
        <f>+Tabella2026[[#This Row],[POP_2024]]/SUM(Tabella2026[POP_2024])</f>
        <v>6.6843713155372071E-6</v>
      </c>
      <c r="L7216" s="3">
        <f>+Tabella2026[[#This Row],[INCIDENZA POPOLAZIONE]]*(PLAFOND/2)</f>
        <v>1967.873902015667</v>
      </c>
      <c r="M7216" s="3">
        <f>+IFERROR(Tabella2026[[#This Row],[reddito_2024]]/Tabella2026[[#This Row],[POP_2024]],"")</f>
        <v>11684.885786802031</v>
      </c>
      <c r="N7216" s="3">
        <f>+IF(Tabella2026[[#This Row],[REDDITO COMPLESSIVO PROCAPITE]]&lt;media_aggr_reddito_pc,(media_aggr_reddito_pc-Tabella2026[[#This Row],[REDDITO COMPLESSIVO PROCAPITE]]),0)</f>
        <v>6140.1802758067097</v>
      </c>
      <c r="O7216" s="3">
        <f>+Tabella2026[[#This Row],[DIFFERENZA REDDITO INFERIORE ALLA MEDIA DALLA MEDIA]]*Tabella2026[[#This Row],[POP_2024]]</f>
        <v>2419231.0286678434</v>
      </c>
      <c r="P7216" s="3">
        <f>+Tabella2026[[#This Row],[POPOLAZIONE PER DIFFERENZA ]]/SUM(Tabella2026[[POPOLAZIONE PER DIFFERENZA ]])</f>
        <v>2.1462984773097061E-5</v>
      </c>
      <c r="Q7216" s="3">
        <f>+Tabella2026[[#This Row],[INCIDENZA POPOLAZIONE PER DIFFERENZA]]*(PLAFOND-SUM(Tabella2026[CONTRIBUTO SULLA BASE DELLA POPOLAZIONE]))</f>
        <v>6318.6866199612205</v>
      </c>
      <c r="R7216" s="3">
        <f>+Tabella2026[[#This Row],[CONTRIBUTO SULLA BASE DELLA POPOLAZIONE]]+Tabella2026[[#This Row],[CONTRIBUTO SULLA BASE DEL REDDITO]]</f>
        <v>8286.5605219768877</v>
      </c>
      <c r="S7216" s="3">
        <f>+Tabella2026[[#This Row],[CONTRIBUTO TOTALE]]/(PLAFOND/N_TESSERE)</f>
        <v>16.573121043953776</v>
      </c>
      <c r="T7216" s="3">
        <f>+MAX(CEILING(Tabella2026[[#This Row],[preDEF1]],1),1)</f>
        <v>17</v>
      </c>
      <c r="U7216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7216" s="21">
        <f>+Tabella2026[[#This Row],[DEF - n. card]]*(PLAFOND/N_TESSERE)</f>
        <v>8500</v>
      </c>
      <c r="W7216" s="18"/>
    </row>
    <row r="7217" spans="2:23" x14ac:dyDescent="0.25">
      <c r="B7217" s="1" t="s">
        <v>14447</v>
      </c>
      <c r="C7217" s="2">
        <v>103001</v>
      </c>
      <c r="D7217" s="1" t="s">
        <v>14448</v>
      </c>
      <c r="E7217" s="1" t="s">
        <v>18</v>
      </c>
      <c r="F7217" s="1" t="s">
        <v>648</v>
      </c>
      <c r="G7217" s="1" t="s">
        <v>11807</v>
      </c>
      <c r="H7217" s="1" t="s">
        <v>15835</v>
      </c>
      <c r="I7217" s="5">
        <v>393</v>
      </c>
      <c r="J7217" s="5">
        <v>7257918</v>
      </c>
      <c r="K7217" s="3">
        <f>+Tabella2026[[#This Row],[POP_2024]]/SUM(Tabella2026[POP_2024])</f>
        <v>6.6674059061069099E-6</v>
      </c>
      <c r="L7217" s="3">
        <f>+Tabella2026[[#This Row],[INCIDENZA POPOLAZIONE]]*(PLAFOND/2)</f>
        <v>1962.8792982034447</v>
      </c>
      <c r="M7217" s="3">
        <f>+IFERROR(Tabella2026[[#This Row],[reddito_2024]]/Tabella2026[[#This Row],[POP_2024]],"")</f>
        <v>18467.984732824429</v>
      </c>
      <c r="N7217" s="3">
        <f>+IF(Tabella2026[[#This Row],[REDDITO COMPLESSIVO PROCAPITE]]&lt;media_aggr_reddito_pc,(media_aggr_reddito_pc-Tabella2026[[#This Row],[REDDITO COMPLESSIVO PROCAPITE]]),0)</f>
        <v>0</v>
      </c>
      <c r="O7217" s="3">
        <f>+Tabella2026[[#This Row],[DIFFERENZA REDDITO INFERIORE ALLA MEDIA DALLA MEDIA]]*Tabella2026[[#This Row],[POP_2024]]</f>
        <v>0</v>
      </c>
      <c r="P7217" s="3">
        <f>+Tabella2026[[#This Row],[POPOLAZIONE PER DIFFERENZA ]]/SUM(Tabella2026[[POPOLAZIONE PER DIFFERENZA ]])</f>
        <v>0</v>
      </c>
      <c r="Q7217" s="3">
        <f>+Tabella2026[[#This Row],[INCIDENZA POPOLAZIONE PER DIFFERENZA]]*(PLAFOND-SUM(Tabella2026[CONTRIBUTO SULLA BASE DELLA POPOLAZIONE]))</f>
        <v>0</v>
      </c>
      <c r="R7217" s="3">
        <f>+Tabella2026[[#This Row],[CONTRIBUTO SULLA BASE DELLA POPOLAZIONE]]+Tabella2026[[#This Row],[CONTRIBUTO SULLA BASE DEL REDDITO]]</f>
        <v>1962.8792982034447</v>
      </c>
      <c r="S7217" s="3">
        <f>+Tabella2026[[#This Row],[CONTRIBUTO TOTALE]]/(PLAFOND/N_TESSERE)</f>
        <v>3.9257585964068893</v>
      </c>
      <c r="T7217" s="3">
        <f>+MAX(CEILING(Tabella2026[[#This Row],[preDEF1]],1),1)</f>
        <v>4</v>
      </c>
      <c r="U7217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17" s="21">
        <f>+Tabella2026[[#This Row],[DEF - n. card]]*(PLAFOND/N_TESSERE)</f>
        <v>2000</v>
      </c>
      <c r="W7217" s="18"/>
    </row>
    <row r="7218" spans="2:23" x14ac:dyDescent="0.25">
      <c r="B7218" s="1" t="s">
        <v>14541</v>
      </c>
      <c r="C7218" s="2">
        <v>3044</v>
      </c>
      <c r="D7218" s="1" t="s">
        <v>14542</v>
      </c>
      <c r="E7218" s="1" t="s">
        <v>18</v>
      </c>
      <c r="F7218" s="1" t="s">
        <v>114</v>
      </c>
      <c r="G7218" s="1" t="s">
        <v>11807</v>
      </c>
      <c r="H7218" s="1" t="s">
        <v>15835</v>
      </c>
      <c r="I7218" s="5">
        <v>393</v>
      </c>
      <c r="J7218" s="5">
        <v>6792127</v>
      </c>
      <c r="K7218" s="3">
        <f>+Tabella2026[[#This Row],[POP_2024]]/SUM(Tabella2026[POP_2024])</f>
        <v>6.6674059061069099E-6</v>
      </c>
      <c r="L7218" s="3">
        <f>+Tabella2026[[#This Row],[INCIDENZA POPOLAZIONE]]*(PLAFOND/2)</f>
        <v>1962.8792982034447</v>
      </c>
      <c r="M7218" s="3">
        <f>+IFERROR(Tabella2026[[#This Row],[reddito_2024]]/Tabella2026[[#This Row],[POP_2024]],"")</f>
        <v>17282.765903307889</v>
      </c>
      <c r="N7218" s="3">
        <f>+IF(Tabella2026[[#This Row],[REDDITO COMPLESSIVO PROCAPITE]]&lt;media_aggr_reddito_pc,(media_aggr_reddito_pc-Tabella2026[[#This Row],[REDDITO COMPLESSIVO PROCAPITE]]),0)</f>
        <v>542.3001593008521</v>
      </c>
      <c r="O7218" s="3">
        <f>+Tabella2026[[#This Row],[DIFFERENZA REDDITO INFERIORE ALLA MEDIA DALLA MEDIA]]*Tabella2026[[#This Row],[POP_2024]]</f>
        <v>213123.96260523488</v>
      </c>
      <c r="P7218" s="3">
        <f>+Tabella2026[[#This Row],[POPOLAZIONE PER DIFFERENZA ]]/SUM(Tabella2026[[POPOLAZIONE PER DIFFERENZA ]])</f>
        <v>1.8907976584183868E-6</v>
      </c>
      <c r="Q7218" s="3">
        <f>+Tabella2026[[#This Row],[INCIDENZA POPOLAZIONE PER DIFFERENZA]]*(PLAFOND-SUM(Tabella2026[CONTRIBUTO SULLA BASE DELLA POPOLAZIONE]))</f>
        <v>556.64941254013149</v>
      </c>
      <c r="R7218" s="3">
        <f>+Tabella2026[[#This Row],[CONTRIBUTO SULLA BASE DELLA POPOLAZIONE]]+Tabella2026[[#This Row],[CONTRIBUTO SULLA BASE DEL REDDITO]]</f>
        <v>2519.5287107435761</v>
      </c>
      <c r="S7218" s="3">
        <f>+Tabella2026[[#This Row],[CONTRIBUTO TOTALE]]/(PLAFOND/N_TESSERE)</f>
        <v>5.0390574214871524</v>
      </c>
      <c r="T7218" s="3">
        <f>+MAX(CEILING(Tabella2026[[#This Row],[preDEF1]],1),1)</f>
        <v>6</v>
      </c>
      <c r="U7218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218" s="21">
        <f>+Tabella2026[[#This Row],[DEF - n. card]]*(PLAFOND/N_TESSERE)</f>
        <v>3000</v>
      </c>
      <c r="W7218" s="18"/>
    </row>
    <row r="7219" spans="2:23" x14ac:dyDescent="0.25">
      <c r="B7219" s="1" t="s">
        <v>14619</v>
      </c>
      <c r="C7219" s="2">
        <v>103045</v>
      </c>
      <c r="D7219" s="1" t="s">
        <v>14620</v>
      </c>
      <c r="E7219" s="1" t="s">
        <v>18</v>
      </c>
      <c r="F7219" s="1" t="s">
        <v>648</v>
      </c>
      <c r="G7219" s="1" t="s">
        <v>11807</v>
      </c>
      <c r="H7219" s="1" t="s">
        <v>15835</v>
      </c>
      <c r="I7219" s="5">
        <v>393</v>
      </c>
      <c r="J7219" s="5">
        <v>7590693</v>
      </c>
      <c r="K7219" s="3">
        <f>+Tabella2026[[#This Row],[POP_2024]]/SUM(Tabella2026[POP_2024])</f>
        <v>6.6674059061069099E-6</v>
      </c>
      <c r="L7219" s="3">
        <f>+Tabella2026[[#This Row],[INCIDENZA POPOLAZIONE]]*(PLAFOND/2)</f>
        <v>1962.8792982034447</v>
      </c>
      <c r="M7219" s="3">
        <f>+IFERROR(Tabella2026[[#This Row],[reddito_2024]]/Tabella2026[[#This Row],[POP_2024]],"")</f>
        <v>19314.740458015269</v>
      </c>
      <c r="N7219" s="3">
        <f>+IF(Tabella2026[[#This Row],[REDDITO COMPLESSIVO PROCAPITE]]&lt;media_aggr_reddito_pc,(media_aggr_reddito_pc-Tabella2026[[#This Row],[REDDITO COMPLESSIVO PROCAPITE]]),0)</f>
        <v>0</v>
      </c>
      <c r="O7219" s="3">
        <f>+Tabella2026[[#This Row],[DIFFERENZA REDDITO INFERIORE ALLA MEDIA DALLA MEDIA]]*Tabella2026[[#This Row],[POP_2024]]</f>
        <v>0</v>
      </c>
      <c r="P7219" s="3">
        <f>+Tabella2026[[#This Row],[POPOLAZIONE PER DIFFERENZA ]]/SUM(Tabella2026[[POPOLAZIONE PER DIFFERENZA ]])</f>
        <v>0</v>
      </c>
      <c r="Q7219" s="3">
        <f>+Tabella2026[[#This Row],[INCIDENZA POPOLAZIONE PER DIFFERENZA]]*(PLAFOND-SUM(Tabella2026[CONTRIBUTO SULLA BASE DELLA POPOLAZIONE]))</f>
        <v>0</v>
      </c>
      <c r="R7219" s="3">
        <f>+Tabella2026[[#This Row],[CONTRIBUTO SULLA BASE DELLA POPOLAZIONE]]+Tabella2026[[#This Row],[CONTRIBUTO SULLA BASE DEL REDDITO]]</f>
        <v>1962.8792982034447</v>
      </c>
      <c r="S7219" s="3">
        <f>+Tabella2026[[#This Row],[CONTRIBUTO TOTALE]]/(PLAFOND/N_TESSERE)</f>
        <v>3.9257585964068893</v>
      </c>
      <c r="T7219" s="3">
        <f>+MAX(CEILING(Tabella2026[[#This Row],[preDEF1]],1),1)</f>
        <v>4</v>
      </c>
      <c r="U7219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19" s="21">
        <f>+Tabella2026[[#This Row],[DEF - n. card]]*(PLAFOND/N_TESSERE)</f>
        <v>2000</v>
      </c>
      <c r="W7219" s="18"/>
    </row>
    <row r="7220" spans="2:23" x14ac:dyDescent="0.25">
      <c r="B7220" s="1" t="s">
        <v>14409</v>
      </c>
      <c r="C7220" s="2">
        <v>115034</v>
      </c>
      <c r="D7220" s="1" t="s">
        <v>14410</v>
      </c>
      <c r="E7220" s="1" t="s">
        <v>76</v>
      </c>
      <c r="F7220" s="1" t="s">
        <v>625</v>
      </c>
      <c r="G7220" s="1" t="s">
        <v>11807</v>
      </c>
      <c r="H7220" s="1" t="s">
        <v>15836</v>
      </c>
      <c r="I7220" s="5">
        <v>393</v>
      </c>
      <c r="J7220" s="5">
        <v>4232272</v>
      </c>
      <c r="K7220" s="3">
        <f>+Tabella2026[[#This Row],[POP_2024]]/SUM(Tabella2026[POP_2024])</f>
        <v>6.6674059061069099E-6</v>
      </c>
      <c r="L7220" s="3">
        <f>+Tabella2026[[#This Row],[INCIDENZA POPOLAZIONE]]*(PLAFOND/2)</f>
        <v>1962.8792982034447</v>
      </c>
      <c r="M7220" s="3">
        <f>+IFERROR(Tabella2026[[#This Row],[reddito_2024]]/Tabella2026[[#This Row],[POP_2024]],"")</f>
        <v>10769.139949109414</v>
      </c>
      <c r="N7220" s="3">
        <f>+IF(Tabella2026[[#This Row],[REDDITO COMPLESSIVO PROCAPITE]]&lt;media_aggr_reddito_pc,(media_aggr_reddito_pc-Tabella2026[[#This Row],[REDDITO COMPLESSIVO PROCAPITE]]),0)</f>
        <v>7055.9261134993267</v>
      </c>
      <c r="O7220" s="3">
        <f>+Tabella2026[[#This Row],[DIFFERENZA REDDITO INFERIORE ALLA MEDIA DALLA MEDIA]]*Tabella2026[[#This Row],[POP_2024]]</f>
        <v>2772978.9626052352</v>
      </c>
      <c r="P7220" s="3">
        <f>+Tabella2026[[#This Row],[POPOLAZIONE PER DIFFERENZA ]]/SUM(Tabella2026[[POPOLAZIONE PER DIFFERENZA ]])</f>
        <v>2.4601373140988327E-5</v>
      </c>
      <c r="Q7220" s="3">
        <f>+Tabella2026[[#This Row],[INCIDENZA POPOLAZIONE PER DIFFERENZA]]*(PLAFOND-SUM(Tabella2026[CONTRIBUTO SULLA BASE DELLA POPOLAZIONE]))</f>
        <v>7242.6258016771371</v>
      </c>
      <c r="R7220" s="3">
        <f>+Tabella2026[[#This Row],[CONTRIBUTO SULLA BASE DELLA POPOLAZIONE]]+Tabella2026[[#This Row],[CONTRIBUTO SULLA BASE DEL REDDITO]]</f>
        <v>9205.5050998805818</v>
      </c>
      <c r="S7220" s="3">
        <f>+Tabella2026[[#This Row],[CONTRIBUTO TOTALE]]/(PLAFOND/N_TESSERE)</f>
        <v>18.411010199761165</v>
      </c>
      <c r="T7220" s="3">
        <f>+MAX(CEILING(Tabella2026[[#This Row],[preDEF1]],1),1)</f>
        <v>19</v>
      </c>
      <c r="U7220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7220" s="21">
        <f>+Tabella2026[[#This Row],[DEF - n. card]]*(PLAFOND/N_TESSERE)</f>
        <v>9500</v>
      </c>
      <c r="W7220" s="18"/>
    </row>
    <row r="7221" spans="2:23" x14ac:dyDescent="0.25">
      <c r="B7221" s="1" t="s">
        <v>14443</v>
      </c>
      <c r="C7221" s="2">
        <v>9032</v>
      </c>
      <c r="D7221" s="1" t="s">
        <v>14444</v>
      </c>
      <c r="E7221" s="1" t="s">
        <v>24</v>
      </c>
      <c r="F7221" s="1" t="s">
        <v>246</v>
      </c>
      <c r="G7221" s="1" t="s">
        <v>11807</v>
      </c>
      <c r="H7221" s="1" t="s">
        <v>15835</v>
      </c>
      <c r="I7221" s="5">
        <v>392</v>
      </c>
      <c r="J7221" s="5">
        <v>7056274</v>
      </c>
      <c r="K7221" s="3">
        <f>+Tabella2026[[#This Row],[POP_2024]]/SUM(Tabella2026[POP_2024])</f>
        <v>6.6504404966766119E-6</v>
      </c>
      <c r="L7221" s="3">
        <f>+Tabella2026[[#This Row],[INCIDENZA POPOLAZIONE]]*(PLAFOND/2)</f>
        <v>1957.884694391222</v>
      </c>
      <c r="M7221" s="3">
        <f>+IFERROR(Tabella2026[[#This Row],[reddito_2024]]/Tabella2026[[#This Row],[POP_2024]],"")</f>
        <v>18000.698979591838</v>
      </c>
      <c r="N7221" s="3">
        <f>+IF(Tabella2026[[#This Row],[REDDITO COMPLESSIVO PROCAPITE]]&lt;media_aggr_reddito_pc,(media_aggr_reddito_pc-Tabella2026[[#This Row],[REDDITO COMPLESSIVO PROCAPITE]]),0)</f>
        <v>0</v>
      </c>
      <c r="O7221" s="3">
        <f>+Tabella2026[[#This Row],[DIFFERENZA REDDITO INFERIORE ALLA MEDIA DALLA MEDIA]]*Tabella2026[[#This Row],[POP_2024]]</f>
        <v>0</v>
      </c>
      <c r="P7221" s="3">
        <f>+Tabella2026[[#This Row],[POPOLAZIONE PER DIFFERENZA ]]/SUM(Tabella2026[[POPOLAZIONE PER DIFFERENZA ]])</f>
        <v>0</v>
      </c>
      <c r="Q7221" s="3">
        <f>+Tabella2026[[#This Row],[INCIDENZA POPOLAZIONE PER DIFFERENZA]]*(PLAFOND-SUM(Tabella2026[CONTRIBUTO SULLA BASE DELLA POPOLAZIONE]))</f>
        <v>0</v>
      </c>
      <c r="R7221" s="3">
        <f>+Tabella2026[[#This Row],[CONTRIBUTO SULLA BASE DELLA POPOLAZIONE]]+Tabella2026[[#This Row],[CONTRIBUTO SULLA BASE DEL REDDITO]]</f>
        <v>1957.884694391222</v>
      </c>
      <c r="S7221" s="3">
        <f>+Tabella2026[[#This Row],[CONTRIBUTO TOTALE]]/(PLAFOND/N_TESSERE)</f>
        <v>3.9157693887824441</v>
      </c>
      <c r="T7221" s="3">
        <f>+MAX(CEILING(Tabella2026[[#This Row],[preDEF1]],1),1)</f>
        <v>4</v>
      </c>
      <c r="U7221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21" s="21">
        <f>+Tabella2026[[#This Row],[DEF - n. card]]*(PLAFOND/N_TESSERE)</f>
        <v>2000</v>
      </c>
      <c r="W7221" s="18"/>
    </row>
    <row r="7222" spans="2:23" x14ac:dyDescent="0.25">
      <c r="B7222" s="1" t="s">
        <v>14283</v>
      </c>
      <c r="C7222" s="2">
        <v>44038</v>
      </c>
      <c r="D7222" s="1" t="s">
        <v>14284</v>
      </c>
      <c r="E7222" s="1" t="s">
        <v>117</v>
      </c>
      <c r="F7222" s="1" t="s">
        <v>360</v>
      </c>
      <c r="G7222" s="1" t="s">
        <v>11807</v>
      </c>
      <c r="H7222" s="1" t="s">
        <v>15834</v>
      </c>
      <c r="I7222" s="5">
        <v>391</v>
      </c>
      <c r="J7222" s="5">
        <v>6422303</v>
      </c>
      <c r="K7222" s="3">
        <f>+Tabella2026[[#This Row],[POP_2024]]/SUM(Tabella2026[POP_2024])</f>
        <v>6.6334750872463147E-6</v>
      </c>
      <c r="L7222" s="3">
        <f>+Tabella2026[[#This Row],[INCIDENZA POPOLAZIONE]]*(PLAFOND/2)</f>
        <v>1952.8900905789997</v>
      </c>
      <c r="M7222" s="3">
        <f>+IFERROR(Tabella2026[[#This Row],[reddito_2024]]/Tabella2026[[#This Row],[POP_2024]],"")</f>
        <v>16425.327365728899</v>
      </c>
      <c r="N7222" s="3">
        <f>+IF(Tabella2026[[#This Row],[REDDITO COMPLESSIVO PROCAPITE]]&lt;media_aggr_reddito_pc,(media_aggr_reddito_pc-Tabella2026[[#This Row],[REDDITO COMPLESSIVO PROCAPITE]]),0)</f>
        <v>1399.7386968798419</v>
      </c>
      <c r="O7222" s="3">
        <f>+Tabella2026[[#This Row],[DIFFERENZA REDDITO INFERIORE ALLA MEDIA DALLA MEDIA]]*Tabella2026[[#This Row],[POP_2024]]</f>
        <v>547297.83048001816</v>
      </c>
      <c r="P7222" s="3">
        <f>+Tabella2026[[#This Row],[POPOLAZIONE PER DIFFERENZA ]]/SUM(Tabella2026[[POPOLAZIONE PER DIFFERENZA ]])</f>
        <v>4.8555284149153829E-6</v>
      </c>
      <c r="Q7222" s="3">
        <f>+Tabella2026[[#This Row],[INCIDENZA POPOLAZIONE PER DIFFERENZA]]*(PLAFOND-SUM(Tabella2026[CONTRIBUTO SULLA BASE DELLA POPOLAZIONE]))</f>
        <v>1429.4639237047834</v>
      </c>
      <c r="R7222" s="3">
        <f>+Tabella2026[[#This Row],[CONTRIBUTO SULLA BASE DELLA POPOLAZIONE]]+Tabella2026[[#This Row],[CONTRIBUTO SULLA BASE DEL REDDITO]]</f>
        <v>3382.3540142837828</v>
      </c>
      <c r="S7222" s="3">
        <f>+Tabella2026[[#This Row],[CONTRIBUTO TOTALE]]/(PLAFOND/N_TESSERE)</f>
        <v>6.7647080285675658</v>
      </c>
      <c r="T7222" s="3">
        <f>+MAX(CEILING(Tabella2026[[#This Row],[preDEF1]],1),1)</f>
        <v>7</v>
      </c>
      <c r="U722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222" s="21">
        <f>+Tabella2026[[#This Row],[DEF - n. card]]*(PLAFOND/N_TESSERE)</f>
        <v>3500</v>
      </c>
      <c r="W7222" s="18"/>
    </row>
    <row r="7223" spans="2:23" x14ac:dyDescent="0.25">
      <c r="B7223" s="1" t="s">
        <v>14517</v>
      </c>
      <c r="C7223" s="2">
        <v>16165</v>
      </c>
      <c r="D7223" s="1" t="s">
        <v>14518</v>
      </c>
      <c r="E7223" s="1" t="s">
        <v>12</v>
      </c>
      <c r="F7223" s="1" t="s">
        <v>93</v>
      </c>
      <c r="G7223" s="1" t="s">
        <v>11807</v>
      </c>
      <c r="H7223" s="1" t="s">
        <v>15835</v>
      </c>
      <c r="I7223" s="5">
        <v>391</v>
      </c>
      <c r="J7223" s="5">
        <v>7672572</v>
      </c>
      <c r="K7223" s="3">
        <f>+Tabella2026[[#This Row],[POP_2024]]/SUM(Tabella2026[POP_2024])</f>
        <v>6.6334750872463147E-6</v>
      </c>
      <c r="L7223" s="3">
        <f>+Tabella2026[[#This Row],[INCIDENZA POPOLAZIONE]]*(PLAFOND/2)</f>
        <v>1952.8900905789997</v>
      </c>
      <c r="M7223" s="3">
        <f>+IFERROR(Tabella2026[[#This Row],[reddito_2024]]/Tabella2026[[#This Row],[POP_2024]],"")</f>
        <v>19622.946291560103</v>
      </c>
      <c r="N7223" s="3">
        <f>+IF(Tabella2026[[#This Row],[REDDITO COMPLESSIVO PROCAPITE]]&lt;media_aggr_reddito_pc,(media_aggr_reddito_pc-Tabella2026[[#This Row],[REDDITO COMPLESSIVO PROCAPITE]]),0)</f>
        <v>0</v>
      </c>
      <c r="O7223" s="3">
        <f>+Tabella2026[[#This Row],[DIFFERENZA REDDITO INFERIORE ALLA MEDIA DALLA MEDIA]]*Tabella2026[[#This Row],[POP_2024]]</f>
        <v>0</v>
      </c>
      <c r="P7223" s="3">
        <f>+Tabella2026[[#This Row],[POPOLAZIONE PER DIFFERENZA ]]/SUM(Tabella2026[[POPOLAZIONE PER DIFFERENZA ]])</f>
        <v>0</v>
      </c>
      <c r="Q7223" s="3">
        <f>+Tabella2026[[#This Row],[INCIDENZA POPOLAZIONE PER DIFFERENZA]]*(PLAFOND-SUM(Tabella2026[CONTRIBUTO SULLA BASE DELLA POPOLAZIONE]))</f>
        <v>0</v>
      </c>
      <c r="R7223" s="3">
        <f>+Tabella2026[[#This Row],[CONTRIBUTO SULLA BASE DELLA POPOLAZIONE]]+Tabella2026[[#This Row],[CONTRIBUTO SULLA BASE DEL REDDITO]]</f>
        <v>1952.8900905789997</v>
      </c>
      <c r="S7223" s="3">
        <f>+Tabella2026[[#This Row],[CONTRIBUTO TOTALE]]/(PLAFOND/N_TESSERE)</f>
        <v>3.9057801811579993</v>
      </c>
      <c r="T7223" s="3">
        <f>+MAX(CEILING(Tabella2026[[#This Row],[preDEF1]],1),1)</f>
        <v>4</v>
      </c>
      <c r="U7223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23" s="21">
        <f>+Tabella2026[[#This Row],[DEF - n. card]]*(PLAFOND/N_TESSERE)</f>
        <v>2000</v>
      </c>
      <c r="W7223" s="18"/>
    </row>
    <row r="7224" spans="2:23" x14ac:dyDescent="0.25">
      <c r="B7224" s="1" t="s">
        <v>14423</v>
      </c>
      <c r="C7224" s="2">
        <v>8009</v>
      </c>
      <c r="D7224" s="1" t="s">
        <v>14424</v>
      </c>
      <c r="E7224" s="1" t="s">
        <v>24</v>
      </c>
      <c r="F7224" s="1" t="s">
        <v>286</v>
      </c>
      <c r="G7224" s="1" t="s">
        <v>11807</v>
      </c>
      <c r="H7224" s="1" t="s">
        <v>15835</v>
      </c>
      <c r="I7224" s="5">
        <v>390</v>
      </c>
      <c r="J7224" s="5">
        <v>5367685</v>
      </c>
      <c r="K7224" s="3">
        <f>+Tabella2026[[#This Row],[POP_2024]]/SUM(Tabella2026[POP_2024])</f>
        <v>6.6165096778160167E-6</v>
      </c>
      <c r="L7224" s="3">
        <f>+Tabella2026[[#This Row],[INCIDENZA POPOLAZIONE]]*(PLAFOND/2)</f>
        <v>1947.8954867667769</v>
      </c>
      <c r="M7224" s="3">
        <f>+IFERROR(Tabella2026[[#This Row],[reddito_2024]]/Tabella2026[[#This Row],[POP_2024]],"")</f>
        <v>13763.294871794871</v>
      </c>
      <c r="N7224" s="3">
        <f>+IF(Tabella2026[[#This Row],[REDDITO COMPLESSIVO PROCAPITE]]&lt;media_aggr_reddito_pc,(media_aggr_reddito_pc-Tabella2026[[#This Row],[REDDITO COMPLESSIVO PROCAPITE]]),0)</f>
        <v>4061.7711908138699</v>
      </c>
      <c r="O7224" s="3">
        <f>+Tabella2026[[#This Row],[DIFFERENZA REDDITO INFERIORE ALLA MEDIA DALLA MEDIA]]*Tabella2026[[#This Row],[POP_2024]]</f>
        <v>1584090.7644174092</v>
      </c>
      <c r="P7224" s="3">
        <f>+Tabella2026[[#This Row],[POPOLAZIONE PER DIFFERENZA ]]/SUM(Tabella2026[[POPOLAZIONE PER DIFFERENZA ]])</f>
        <v>1.4053769794204549E-5</v>
      </c>
      <c r="Q7224" s="3">
        <f>+Tabella2026[[#This Row],[INCIDENZA POPOLAZIONE PER DIFFERENZA]]*(PLAFOND-SUM(Tabella2026[CONTRIBUTO SULLA BASE DELLA POPOLAZIONE]))</f>
        <v>4137.4192870864899</v>
      </c>
      <c r="R7224" s="3">
        <f>+Tabella2026[[#This Row],[CONTRIBUTO SULLA BASE DELLA POPOLAZIONE]]+Tabella2026[[#This Row],[CONTRIBUTO SULLA BASE DEL REDDITO]]</f>
        <v>6085.3147738532671</v>
      </c>
      <c r="S7224" s="3">
        <f>+Tabella2026[[#This Row],[CONTRIBUTO TOTALE]]/(PLAFOND/N_TESSERE)</f>
        <v>12.170629547706534</v>
      </c>
      <c r="T7224" s="3">
        <f>+MAX(CEILING(Tabella2026[[#This Row],[preDEF1]],1),1)</f>
        <v>13</v>
      </c>
      <c r="U7224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224" s="21">
        <f>+Tabella2026[[#This Row],[DEF - n. card]]*(PLAFOND/N_TESSERE)</f>
        <v>6500</v>
      </c>
      <c r="W7224" s="18"/>
    </row>
    <row r="7225" spans="2:23" x14ac:dyDescent="0.25">
      <c r="B7225" s="1" t="s">
        <v>14487</v>
      </c>
      <c r="C7225" s="2">
        <v>1036</v>
      </c>
      <c r="D7225" s="1" t="s">
        <v>14488</v>
      </c>
      <c r="E7225" s="1" t="s">
        <v>18</v>
      </c>
      <c r="F7225" s="1" t="s">
        <v>17</v>
      </c>
      <c r="G7225" s="1" t="s">
        <v>11807</v>
      </c>
      <c r="H7225" s="1" t="s">
        <v>15835</v>
      </c>
      <c r="I7225" s="5">
        <v>390</v>
      </c>
      <c r="J7225" s="5">
        <v>5934075</v>
      </c>
      <c r="K7225" s="3">
        <f>+Tabella2026[[#This Row],[POP_2024]]/SUM(Tabella2026[POP_2024])</f>
        <v>6.6165096778160167E-6</v>
      </c>
      <c r="L7225" s="3">
        <f>+Tabella2026[[#This Row],[INCIDENZA POPOLAZIONE]]*(PLAFOND/2)</f>
        <v>1947.8954867667769</v>
      </c>
      <c r="M7225" s="3">
        <f>+IFERROR(Tabella2026[[#This Row],[reddito_2024]]/Tabella2026[[#This Row],[POP_2024]],"")</f>
        <v>15215.576923076924</v>
      </c>
      <c r="N7225" s="3">
        <f>+IF(Tabella2026[[#This Row],[REDDITO COMPLESSIVO PROCAPITE]]&lt;media_aggr_reddito_pc,(media_aggr_reddito_pc-Tabella2026[[#This Row],[REDDITO COMPLESSIVO PROCAPITE]]),0)</f>
        <v>2609.4891395318173</v>
      </c>
      <c r="O7225" s="3">
        <f>+Tabella2026[[#This Row],[DIFFERENZA REDDITO INFERIORE ALLA MEDIA DALLA MEDIA]]*Tabella2026[[#This Row],[POP_2024]]</f>
        <v>1017700.7644174087</v>
      </c>
      <c r="P7225" s="3">
        <f>+Tabella2026[[#This Row],[POPOLAZIONE PER DIFFERENZA ]]/SUM(Tabella2026[[POPOLAZIONE PER DIFFERENZA ]])</f>
        <v>9.0288590677873103E-6</v>
      </c>
      <c r="Q7225" s="3">
        <f>+Tabella2026[[#This Row],[INCIDENZA POPOLAZIONE PER DIFFERENZA]]*(PLAFOND-SUM(Tabella2026[CONTRIBUTO SULLA BASE DELLA POPOLAZIONE]))</f>
        <v>2658.089337912294</v>
      </c>
      <c r="R7225" s="3">
        <f>+Tabella2026[[#This Row],[CONTRIBUTO SULLA BASE DELLA POPOLAZIONE]]+Tabella2026[[#This Row],[CONTRIBUTO SULLA BASE DEL REDDITO]]</f>
        <v>4605.9848246790707</v>
      </c>
      <c r="S7225" s="3">
        <f>+Tabella2026[[#This Row],[CONTRIBUTO TOTALE]]/(PLAFOND/N_TESSERE)</f>
        <v>9.2119696493581422</v>
      </c>
      <c r="T7225" s="3">
        <f>+MAX(CEILING(Tabella2026[[#This Row],[preDEF1]],1),1)</f>
        <v>10</v>
      </c>
      <c r="U722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225" s="21">
        <f>+Tabella2026[[#This Row],[DEF - n. card]]*(PLAFOND/N_TESSERE)</f>
        <v>5000</v>
      </c>
      <c r="W7225" s="18"/>
    </row>
    <row r="7226" spans="2:23" x14ac:dyDescent="0.25">
      <c r="B7226" s="1" t="s">
        <v>14471</v>
      </c>
      <c r="C7226" s="2">
        <v>70022</v>
      </c>
      <c r="D7226" s="1" t="s">
        <v>14472</v>
      </c>
      <c r="E7226" s="1" t="s">
        <v>345</v>
      </c>
      <c r="F7226" s="1" t="s">
        <v>344</v>
      </c>
      <c r="G7226" s="1" t="s">
        <v>11807</v>
      </c>
      <c r="H7226" s="1" t="s">
        <v>15836</v>
      </c>
      <c r="I7226" s="5">
        <v>390</v>
      </c>
      <c r="J7226" s="5">
        <v>2971746</v>
      </c>
      <c r="K7226" s="3">
        <f>+Tabella2026[[#This Row],[POP_2024]]/SUM(Tabella2026[POP_2024])</f>
        <v>6.6165096778160167E-6</v>
      </c>
      <c r="L7226" s="3">
        <f>+Tabella2026[[#This Row],[INCIDENZA POPOLAZIONE]]*(PLAFOND/2)</f>
        <v>1947.8954867667769</v>
      </c>
      <c r="M7226" s="3">
        <f>+IFERROR(Tabella2026[[#This Row],[reddito_2024]]/Tabella2026[[#This Row],[POP_2024]],"")</f>
        <v>7619.8615384615387</v>
      </c>
      <c r="N7226" s="3">
        <f>+IF(Tabella2026[[#This Row],[REDDITO COMPLESSIVO PROCAPITE]]&lt;media_aggr_reddito_pc,(media_aggr_reddito_pc-Tabella2026[[#This Row],[REDDITO COMPLESSIVO PROCAPITE]]),0)</f>
        <v>10205.204524147202</v>
      </c>
      <c r="O7226" s="3">
        <f>+Tabella2026[[#This Row],[DIFFERENZA REDDITO INFERIORE ALLA MEDIA DALLA MEDIA]]*Tabella2026[[#This Row],[POP_2024]]</f>
        <v>3980029.764417409</v>
      </c>
      <c r="P7226" s="3">
        <f>+Tabella2026[[#This Row],[POPOLAZIONE PER DIFFERENZA ]]/SUM(Tabella2026[[POPOLAZIONE PER DIFFERENZA ]])</f>
        <v>3.5310111856990574E-5</v>
      </c>
      <c r="Q7226" s="3">
        <f>+Tabella2026[[#This Row],[INCIDENZA POPOLAZIONE PER DIFFERENZA]]*(PLAFOND-SUM(Tabella2026[CONTRIBUTO SULLA BASE DELLA POPOLAZIONE]))</f>
        <v>10395.270448114174</v>
      </c>
      <c r="R7226" s="3">
        <f>+Tabella2026[[#This Row],[CONTRIBUTO SULLA BASE DELLA POPOLAZIONE]]+Tabella2026[[#This Row],[CONTRIBUTO SULLA BASE DEL REDDITO]]</f>
        <v>12343.16593488095</v>
      </c>
      <c r="S7226" s="3">
        <f>+Tabella2026[[#This Row],[CONTRIBUTO TOTALE]]/(PLAFOND/N_TESSERE)</f>
        <v>24.686331869761901</v>
      </c>
      <c r="T7226" s="3">
        <f>+MAX(CEILING(Tabella2026[[#This Row],[preDEF1]],1),1)</f>
        <v>25</v>
      </c>
      <c r="U7226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7226" s="21">
        <f>+Tabella2026[[#This Row],[DEF - n. card]]*(PLAFOND/N_TESSERE)</f>
        <v>12500</v>
      </c>
      <c r="W7226" s="18"/>
    </row>
    <row r="7227" spans="2:23" x14ac:dyDescent="0.25">
      <c r="B7227" s="1" t="s">
        <v>14479</v>
      </c>
      <c r="C7227" s="2">
        <v>22138</v>
      </c>
      <c r="D7227" s="1" t="s">
        <v>14480</v>
      </c>
      <c r="E7227" s="1" t="s">
        <v>99</v>
      </c>
      <c r="F7227" s="1" t="s">
        <v>98</v>
      </c>
      <c r="G7227" s="1" t="s">
        <v>11807</v>
      </c>
      <c r="H7227" s="1" t="s">
        <v>15835</v>
      </c>
      <c r="I7227" s="5">
        <v>390</v>
      </c>
      <c r="J7227" s="5">
        <v>8515213</v>
      </c>
      <c r="K7227" s="3">
        <f>+Tabella2026[[#This Row],[POP_2024]]/SUM(Tabella2026[POP_2024])</f>
        <v>6.6165096778160167E-6</v>
      </c>
      <c r="L7227" s="3">
        <f>+Tabella2026[[#This Row],[INCIDENZA POPOLAZIONE]]*(PLAFOND/2)</f>
        <v>1947.8954867667769</v>
      </c>
      <c r="M7227" s="3">
        <f>+IFERROR(Tabella2026[[#This Row],[reddito_2024]]/Tabella2026[[#This Row],[POP_2024]],"")</f>
        <v>21833.879487179489</v>
      </c>
      <c r="N7227" s="3">
        <f>+IF(Tabella2026[[#This Row],[REDDITO COMPLESSIVO PROCAPITE]]&lt;media_aggr_reddito_pc,(media_aggr_reddito_pc-Tabella2026[[#This Row],[REDDITO COMPLESSIVO PROCAPITE]]),0)</f>
        <v>0</v>
      </c>
      <c r="O7227" s="3">
        <f>+Tabella2026[[#This Row],[DIFFERENZA REDDITO INFERIORE ALLA MEDIA DALLA MEDIA]]*Tabella2026[[#This Row],[POP_2024]]</f>
        <v>0</v>
      </c>
      <c r="P7227" s="3">
        <f>+Tabella2026[[#This Row],[POPOLAZIONE PER DIFFERENZA ]]/SUM(Tabella2026[[POPOLAZIONE PER DIFFERENZA ]])</f>
        <v>0</v>
      </c>
      <c r="Q7227" s="3">
        <f>+Tabella2026[[#This Row],[INCIDENZA POPOLAZIONE PER DIFFERENZA]]*(PLAFOND-SUM(Tabella2026[CONTRIBUTO SULLA BASE DELLA POPOLAZIONE]))</f>
        <v>0</v>
      </c>
      <c r="R7227" s="3">
        <f>+Tabella2026[[#This Row],[CONTRIBUTO SULLA BASE DELLA POPOLAZIONE]]+Tabella2026[[#This Row],[CONTRIBUTO SULLA BASE DEL REDDITO]]</f>
        <v>1947.8954867667769</v>
      </c>
      <c r="S7227" s="3">
        <f>+Tabella2026[[#This Row],[CONTRIBUTO TOTALE]]/(PLAFOND/N_TESSERE)</f>
        <v>3.8957909735335536</v>
      </c>
      <c r="T7227" s="3">
        <f>+MAX(CEILING(Tabella2026[[#This Row],[preDEF1]],1),1)</f>
        <v>4</v>
      </c>
      <c r="U7227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27" s="21">
        <f>+Tabella2026[[#This Row],[DEF - n. card]]*(PLAFOND/N_TESSERE)</f>
        <v>2000</v>
      </c>
      <c r="W7227" s="18"/>
    </row>
    <row r="7228" spans="2:23" x14ac:dyDescent="0.25">
      <c r="B7228" s="1" t="s">
        <v>14509</v>
      </c>
      <c r="C7228" s="2">
        <v>30107</v>
      </c>
      <c r="D7228" s="1" t="s">
        <v>14510</v>
      </c>
      <c r="E7228" s="1" t="s">
        <v>48</v>
      </c>
      <c r="F7228" s="1" t="s">
        <v>120</v>
      </c>
      <c r="G7228" s="1" t="s">
        <v>11807</v>
      </c>
      <c r="H7228" s="1" t="s">
        <v>15835</v>
      </c>
      <c r="I7228" s="5">
        <v>390</v>
      </c>
      <c r="J7228" s="5">
        <v>6321941</v>
      </c>
      <c r="K7228" s="3">
        <f>+Tabella2026[[#This Row],[POP_2024]]/SUM(Tabella2026[POP_2024])</f>
        <v>6.6165096778160167E-6</v>
      </c>
      <c r="L7228" s="3">
        <f>+Tabella2026[[#This Row],[INCIDENZA POPOLAZIONE]]*(PLAFOND/2)</f>
        <v>1947.8954867667769</v>
      </c>
      <c r="M7228" s="3">
        <f>+IFERROR(Tabella2026[[#This Row],[reddito_2024]]/Tabella2026[[#This Row],[POP_2024]],"")</f>
        <v>16210.105128205128</v>
      </c>
      <c r="N7228" s="3">
        <f>+IF(Tabella2026[[#This Row],[REDDITO COMPLESSIVO PROCAPITE]]&lt;media_aggr_reddito_pc,(media_aggr_reddito_pc-Tabella2026[[#This Row],[REDDITO COMPLESSIVO PROCAPITE]]),0)</f>
        <v>1614.9609344036126</v>
      </c>
      <c r="O7228" s="3">
        <f>+Tabella2026[[#This Row],[DIFFERENZA REDDITO INFERIORE ALLA MEDIA DALLA MEDIA]]*Tabella2026[[#This Row],[POP_2024]]</f>
        <v>629834.76441740885</v>
      </c>
      <c r="P7228" s="3">
        <f>+Tabella2026[[#This Row],[POPOLAZIONE PER DIFFERENZA ]]/SUM(Tabella2026[[POPOLAZIONE PER DIFFERENZA ]])</f>
        <v>5.5877813231015891E-6</v>
      </c>
      <c r="Q7228" s="3">
        <f>+Tabella2026[[#This Row],[INCIDENZA POPOLAZIONE PER DIFFERENZA]]*(PLAFOND-SUM(Tabella2026[CONTRIBUTO SULLA BASE DELLA POPOLAZIONE]))</f>
        <v>1645.0386306851221</v>
      </c>
      <c r="R7228" s="3">
        <f>+Tabella2026[[#This Row],[CONTRIBUTO SULLA BASE DELLA POPOLAZIONE]]+Tabella2026[[#This Row],[CONTRIBUTO SULLA BASE DEL REDDITO]]</f>
        <v>3592.9341174518991</v>
      </c>
      <c r="S7228" s="3">
        <f>+Tabella2026[[#This Row],[CONTRIBUTO TOTALE]]/(PLAFOND/N_TESSERE)</f>
        <v>7.1858682349037979</v>
      </c>
      <c r="T7228" s="3">
        <f>+MAX(CEILING(Tabella2026[[#This Row],[preDEF1]],1),1)</f>
        <v>8</v>
      </c>
      <c r="U7228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228" s="21">
        <f>+Tabella2026[[#This Row],[DEF - n. card]]*(PLAFOND/N_TESSERE)</f>
        <v>4000</v>
      </c>
      <c r="W7228" s="18"/>
    </row>
    <row r="7229" spans="2:23" x14ac:dyDescent="0.25">
      <c r="B7229" s="1" t="s">
        <v>14489</v>
      </c>
      <c r="C7229" s="2">
        <v>4153</v>
      </c>
      <c r="D7229" s="1" t="s">
        <v>14490</v>
      </c>
      <c r="E7229" s="1" t="s">
        <v>18</v>
      </c>
      <c r="F7229" s="1" t="s">
        <v>263</v>
      </c>
      <c r="G7229" s="1" t="s">
        <v>11807</v>
      </c>
      <c r="H7229" s="1" t="s">
        <v>15835</v>
      </c>
      <c r="I7229" s="5">
        <v>389</v>
      </c>
      <c r="J7229" s="5">
        <v>7003622</v>
      </c>
      <c r="K7229" s="3">
        <f>+Tabella2026[[#This Row],[POP_2024]]/SUM(Tabella2026[POP_2024])</f>
        <v>6.5995442683857195E-6</v>
      </c>
      <c r="L7229" s="3">
        <f>+Tabella2026[[#This Row],[INCIDENZA POPOLAZIONE]]*(PLAFOND/2)</f>
        <v>1942.9008829545546</v>
      </c>
      <c r="M7229" s="3">
        <f>+IFERROR(Tabella2026[[#This Row],[reddito_2024]]/Tabella2026[[#This Row],[POP_2024]],"")</f>
        <v>18004.169665809768</v>
      </c>
      <c r="N7229" s="3">
        <f>+IF(Tabella2026[[#This Row],[REDDITO COMPLESSIVO PROCAPITE]]&lt;media_aggr_reddito_pc,(media_aggr_reddito_pc-Tabella2026[[#This Row],[REDDITO COMPLESSIVO PROCAPITE]]),0)</f>
        <v>0</v>
      </c>
      <c r="O7229" s="3">
        <f>+Tabella2026[[#This Row],[DIFFERENZA REDDITO INFERIORE ALLA MEDIA DALLA MEDIA]]*Tabella2026[[#This Row],[POP_2024]]</f>
        <v>0</v>
      </c>
      <c r="P7229" s="3">
        <f>+Tabella2026[[#This Row],[POPOLAZIONE PER DIFFERENZA ]]/SUM(Tabella2026[[POPOLAZIONE PER DIFFERENZA ]])</f>
        <v>0</v>
      </c>
      <c r="Q7229" s="3">
        <f>+Tabella2026[[#This Row],[INCIDENZA POPOLAZIONE PER DIFFERENZA]]*(PLAFOND-SUM(Tabella2026[CONTRIBUTO SULLA BASE DELLA POPOLAZIONE]))</f>
        <v>0</v>
      </c>
      <c r="R7229" s="3">
        <f>+Tabella2026[[#This Row],[CONTRIBUTO SULLA BASE DELLA POPOLAZIONE]]+Tabella2026[[#This Row],[CONTRIBUTO SULLA BASE DEL REDDITO]]</f>
        <v>1942.9008829545546</v>
      </c>
      <c r="S7229" s="3">
        <f>+Tabella2026[[#This Row],[CONTRIBUTO TOTALE]]/(PLAFOND/N_TESSERE)</f>
        <v>3.8858017659091093</v>
      </c>
      <c r="T7229" s="3">
        <f>+MAX(CEILING(Tabella2026[[#This Row],[preDEF1]],1),1)</f>
        <v>4</v>
      </c>
      <c r="U7229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29" s="21">
        <f>+Tabella2026[[#This Row],[DEF - n. card]]*(PLAFOND/N_TESSERE)</f>
        <v>2000</v>
      </c>
      <c r="W7229" s="18"/>
    </row>
    <row r="7230" spans="2:23" x14ac:dyDescent="0.25">
      <c r="B7230" s="1" t="s">
        <v>14421</v>
      </c>
      <c r="C7230" s="2">
        <v>103066</v>
      </c>
      <c r="D7230" s="1" t="s">
        <v>14422</v>
      </c>
      <c r="E7230" s="1" t="s">
        <v>18</v>
      </c>
      <c r="F7230" s="1" t="s">
        <v>648</v>
      </c>
      <c r="G7230" s="1" t="s">
        <v>11807</v>
      </c>
      <c r="H7230" s="1" t="s">
        <v>15835</v>
      </c>
      <c r="I7230" s="5">
        <v>389</v>
      </c>
      <c r="J7230" s="5">
        <v>3754633</v>
      </c>
      <c r="K7230" s="3">
        <f>+Tabella2026[[#This Row],[POP_2024]]/SUM(Tabella2026[POP_2024])</f>
        <v>6.5995442683857195E-6</v>
      </c>
      <c r="L7230" s="3">
        <f>+Tabella2026[[#This Row],[INCIDENZA POPOLAZIONE]]*(PLAFOND/2)</f>
        <v>1942.9008829545546</v>
      </c>
      <c r="M7230" s="3">
        <f>+IFERROR(Tabella2026[[#This Row],[reddito_2024]]/Tabella2026[[#This Row],[POP_2024]],"")</f>
        <v>9652.0128534704363</v>
      </c>
      <c r="N7230" s="3">
        <f>+IF(Tabella2026[[#This Row],[REDDITO COMPLESSIVO PROCAPITE]]&lt;media_aggr_reddito_pc,(media_aggr_reddito_pc-Tabella2026[[#This Row],[REDDITO COMPLESSIVO PROCAPITE]]),0)</f>
        <v>8173.0532091383047</v>
      </c>
      <c r="O7230" s="3">
        <f>+Tabella2026[[#This Row],[DIFFERENZA REDDITO INFERIORE ALLA MEDIA DALLA MEDIA]]*Tabella2026[[#This Row],[POP_2024]]</f>
        <v>3179317.6983548007</v>
      </c>
      <c r="P7230" s="3">
        <f>+Tabella2026[[#This Row],[POPOLAZIONE PER DIFFERENZA ]]/SUM(Tabella2026[[POPOLAZIONE PER DIFFERENZA ]])</f>
        <v>2.8206337691610353E-5</v>
      </c>
      <c r="Q7230" s="3">
        <f>+Tabella2026[[#This Row],[INCIDENZA POPOLAZIONE PER DIFFERENZA]]*(PLAFOND-SUM(Tabella2026[CONTRIBUTO SULLA BASE DELLA POPOLAZIONE]))</f>
        <v>8303.9246616568525</v>
      </c>
      <c r="R7230" s="3">
        <f>+Tabella2026[[#This Row],[CONTRIBUTO SULLA BASE DELLA POPOLAZIONE]]+Tabella2026[[#This Row],[CONTRIBUTO SULLA BASE DEL REDDITO]]</f>
        <v>10246.825544611407</v>
      </c>
      <c r="S7230" s="3">
        <f>+Tabella2026[[#This Row],[CONTRIBUTO TOTALE]]/(PLAFOND/N_TESSERE)</f>
        <v>20.493651089222816</v>
      </c>
      <c r="T7230" s="3">
        <f>+MAX(CEILING(Tabella2026[[#This Row],[preDEF1]],1),1)</f>
        <v>21</v>
      </c>
      <c r="U7230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7230" s="21">
        <f>+Tabella2026[[#This Row],[DEF - n. card]]*(PLAFOND/N_TESSERE)</f>
        <v>10500</v>
      </c>
      <c r="W7230" s="18"/>
    </row>
    <row r="7231" spans="2:23" x14ac:dyDescent="0.25">
      <c r="B7231" s="1" t="s">
        <v>14663</v>
      </c>
      <c r="C7231" s="2">
        <v>8061</v>
      </c>
      <c r="D7231" s="1" t="s">
        <v>14664</v>
      </c>
      <c r="E7231" s="1" t="s">
        <v>24</v>
      </c>
      <c r="F7231" s="1" t="s">
        <v>286</v>
      </c>
      <c r="G7231" s="1" t="s">
        <v>11807</v>
      </c>
      <c r="H7231" s="1" t="s">
        <v>15835</v>
      </c>
      <c r="I7231" s="5">
        <v>389</v>
      </c>
      <c r="J7231" s="5">
        <v>4682019</v>
      </c>
      <c r="K7231" s="3">
        <f>+Tabella2026[[#This Row],[POP_2024]]/SUM(Tabella2026[POP_2024])</f>
        <v>6.5995442683857195E-6</v>
      </c>
      <c r="L7231" s="3">
        <f>+Tabella2026[[#This Row],[INCIDENZA POPOLAZIONE]]*(PLAFOND/2)</f>
        <v>1942.9008829545546</v>
      </c>
      <c r="M7231" s="3">
        <f>+IFERROR(Tabella2026[[#This Row],[reddito_2024]]/Tabella2026[[#This Row],[POP_2024]],"")</f>
        <v>12036.038560411311</v>
      </c>
      <c r="N7231" s="3">
        <f>+IF(Tabella2026[[#This Row],[REDDITO COMPLESSIVO PROCAPITE]]&lt;media_aggr_reddito_pc,(media_aggr_reddito_pc-Tabella2026[[#This Row],[REDDITO COMPLESSIVO PROCAPITE]]),0)</f>
        <v>5789.0275021974303</v>
      </c>
      <c r="O7231" s="3">
        <f>+Tabella2026[[#This Row],[DIFFERENZA REDDITO INFERIORE ALLA MEDIA DALLA MEDIA]]*Tabella2026[[#This Row],[POP_2024]]</f>
        <v>2251931.6983548002</v>
      </c>
      <c r="P7231" s="3">
        <f>+Tabella2026[[#This Row],[POPOLAZIONE PER DIFFERENZA ]]/SUM(Tabella2026[[POPOLAZIONE PER DIFFERENZA ]])</f>
        <v>1.9978735052211397E-5</v>
      </c>
      <c r="Q7231" s="3">
        <f>+Tabella2026[[#This Row],[INCIDENZA POPOLAZIONE PER DIFFERENZA]]*(PLAFOND-SUM(Tabella2026[CONTRIBUTO SULLA BASE DELLA POPOLAZIONE]))</f>
        <v>5881.7246153197702</v>
      </c>
      <c r="R7231" s="3">
        <f>+Tabella2026[[#This Row],[CONTRIBUTO SULLA BASE DELLA POPOLAZIONE]]+Tabella2026[[#This Row],[CONTRIBUTO SULLA BASE DEL REDDITO]]</f>
        <v>7824.6254982743249</v>
      </c>
      <c r="S7231" s="3">
        <f>+Tabella2026[[#This Row],[CONTRIBUTO TOTALE]]/(PLAFOND/N_TESSERE)</f>
        <v>15.64925099654865</v>
      </c>
      <c r="T7231" s="3">
        <f>+MAX(CEILING(Tabella2026[[#This Row],[preDEF1]],1),1)</f>
        <v>16</v>
      </c>
      <c r="U7231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231" s="21">
        <f>+Tabella2026[[#This Row],[DEF - n. card]]*(PLAFOND/N_TESSERE)</f>
        <v>8000</v>
      </c>
      <c r="W7231" s="18"/>
    </row>
    <row r="7232" spans="2:23" x14ac:dyDescent="0.25">
      <c r="B7232" s="1" t="s">
        <v>14463</v>
      </c>
      <c r="C7232" s="2">
        <v>57047</v>
      </c>
      <c r="D7232" s="1" t="s">
        <v>14464</v>
      </c>
      <c r="E7232" s="1" t="s">
        <v>8</v>
      </c>
      <c r="F7232" s="1" t="s">
        <v>377</v>
      </c>
      <c r="G7232" s="1" t="s">
        <v>11807</v>
      </c>
      <c r="H7232" s="1" t="s">
        <v>15834</v>
      </c>
      <c r="I7232" s="5">
        <v>387</v>
      </c>
      <c r="J7232" s="5">
        <v>5627940</v>
      </c>
      <c r="K7232" s="3">
        <f>+Tabella2026[[#This Row],[POP_2024]]/SUM(Tabella2026[POP_2024])</f>
        <v>6.5656134495251243E-6</v>
      </c>
      <c r="L7232" s="3">
        <f>+Tabella2026[[#This Row],[INCIDENZA POPOLAZIONE]]*(PLAFOND/2)</f>
        <v>1932.9116753301093</v>
      </c>
      <c r="M7232" s="3">
        <f>+IFERROR(Tabella2026[[#This Row],[reddito_2024]]/Tabella2026[[#This Row],[POP_2024]],"")</f>
        <v>14542.480620155038</v>
      </c>
      <c r="N7232" s="3">
        <f>+IF(Tabella2026[[#This Row],[REDDITO COMPLESSIVO PROCAPITE]]&lt;media_aggr_reddito_pc,(media_aggr_reddito_pc-Tabella2026[[#This Row],[REDDITO COMPLESSIVO PROCAPITE]]),0)</f>
        <v>3282.5854424537029</v>
      </c>
      <c r="O7232" s="3">
        <f>+Tabella2026[[#This Row],[DIFFERENZA REDDITO INFERIORE ALLA MEDIA DALLA MEDIA]]*Tabella2026[[#This Row],[POP_2024]]</f>
        <v>1270360.566229583</v>
      </c>
      <c r="P7232" s="3">
        <f>+Tabella2026[[#This Row],[POPOLAZIONE PER DIFFERENZA ]]/SUM(Tabella2026[[POPOLAZIONE PER DIFFERENZA ]])</f>
        <v>1.1270411616844403E-5</v>
      </c>
      <c r="Q7232" s="3">
        <f>+Tabella2026[[#This Row],[INCIDENZA POPOLAZIONE PER DIFFERENZA]]*(PLAFOND-SUM(Tabella2026[CONTRIBUTO SULLA BASE DELLA POPOLAZIONE]))</f>
        <v>3318.0007271902932</v>
      </c>
      <c r="R7232" s="3">
        <f>+Tabella2026[[#This Row],[CONTRIBUTO SULLA BASE DELLA POPOLAZIONE]]+Tabella2026[[#This Row],[CONTRIBUTO SULLA BASE DEL REDDITO]]</f>
        <v>5250.9124025204028</v>
      </c>
      <c r="S7232" s="3">
        <f>+Tabella2026[[#This Row],[CONTRIBUTO TOTALE]]/(PLAFOND/N_TESSERE)</f>
        <v>10.501824805040805</v>
      </c>
      <c r="T7232" s="3">
        <f>+MAX(CEILING(Tabella2026[[#This Row],[preDEF1]],1),1)</f>
        <v>11</v>
      </c>
      <c r="U7232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232" s="21">
        <f>+Tabella2026[[#This Row],[DEF - n. card]]*(PLAFOND/N_TESSERE)</f>
        <v>5500</v>
      </c>
      <c r="W7232" s="18"/>
    </row>
    <row r="7233" spans="2:23" x14ac:dyDescent="0.25">
      <c r="B7233" s="1" t="s">
        <v>14547</v>
      </c>
      <c r="C7233" s="2">
        <v>5062</v>
      </c>
      <c r="D7233" s="1" t="s">
        <v>14548</v>
      </c>
      <c r="E7233" s="1" t="s">
        <v>18</v>
      </c>
      <c r="F7233" s="1" t="s">
        <v>182</v>
      </c>
      <c r="G7233" s="1" t="s">
        <v>11807</v>
      </c>
      <c r="H7233" s="1" t="s">
        <v>15835</v>
      </c>
      <c r="I7233" s="5">
        <v>386</v>
      </c>
      <c r="J7233" s="5">
        <v>6292159</v>
      </c>
      <c r="K7233" s="3">
        <f>+Tabella2026[[#This Row],[POP_2024]]/SUM(Tabella2026[POP_2024])</f>
        <v>6.5486480400948271E-6</v>
      </c>
      <c r="L7233" s="3">
        <f>+Tabella2026[[#This Row],[INCIDENZA POPOLAZIONE]]*(PLAFOND/2)</f>
        <v>1927.9170715178871</v>
      </c>
      <c r="M7233" s="3">
        <f>+IFERROR(Tabella2026[[#This Row],[reddito_2024]]/Tabella2026[[#This Row],[POP_2024]],"")</f>
        <v>16300.930051813471</v>
      </c>
      <c r="N7233" s="3">
        <f>+IF(Tabella2026[[#This Row],[REDDITO COMPLESSIVO PROCAPITE]]&lt;media_aggr_reddito_pc,(media_aggr_reddito_pc-Tabella2026[[#This Row],[REDDITO COMPLESSIVO PROCAPITE]]),0)</f>
        <v>1524.1360107952696</v>
      </c>
      <c r="O7233" s="3">
        <f>+Tabella2026[[#This Row],[DIFFERENZA REDDITO INFERIORE ALLA MEDIA DALLA MEDIA]]*Tabella2026[[#This Row],[POP_2024]]</f>
        <v>588316.50016697403</v>
      </c>
      <c r="P7233" s="3">
        <f>+Tabella2026[[#This Row],[POPOLAZIONE PER DIFFERENZA ]]/SUM(Tabella2026[[POPOLAZIONE PER DIFFERENZA ]])</f>
        <v>5.2194387122252754E-6</v>
      </c>
      <c r="Q7233" s="3">
        <f>+Tabella2026[[#This Row],[INCIDENZA POPOLAZIONE PER DIFFERENZA]]*(PLAFOND-SUM(Tabella2026[CONTRIBUTO SULLA BASE DELLA POPOLAZIONE]))</f>
        <v>1536.5988423000931</v>
      </c>
      <c r="R7233" s="3">
        <f>+Tabella2026[[#This Row],[CONTRIBUTO SULLA BASE DELLA POPOLAZIONE]]+Tabella2026[[#This Row],[CONTRIBUTO SULLA BASE DEL REDDITO]]</f>
        <v>3464.5159138179802</v>
      </c>
      <c r="S7233" s="3">
        <f>+Tabella2026[[#This Row],[CONTRIBUTO TOTALE]]/(PLAFOND/N_TESSERE)</f>
        <v>6.9290318276359599</v>
      </c>
      <c r="T7233" s="3">
        <f>+MAX(CEILING(Tabella2026[[#This Row],[preDEF1]],1),1)</f>
        <v>7</v>
      </c>
      <c r="U7233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233" s="21">
        <f>+Tabella2026[[#This Row],[DEF - n. card]]*(PLAFOND/N_TESSERE)</f>
        <v>3500</v>
      </c>
      <c r="W7233" s="18"/>
    </row>
    <row r="7234" spans="2:23" x14ac:dyDescent="0.25">
      <c r="B7234" s="1" t="s">
        <v>14643</v>
      </c>
      <c r="C7234" s="2">
        <v>103059</v>
      </c>
      <c r="D7234" s="1" t="s">
        <v>14644</v>
      </c>
      <c r="E7234" s="1" t="s">
        <v>18</v>
      </c>
      <c r="F7234" s="1" t="s">
        <v>648</v>
      </c>
      <c r="G7234" s="1" t="s">
        <v>11807</v>
      </c>
      <c r="H7234" s="1" t="s">
        <v>15835</v>
      </c>
      <c r="I7234" s="5">
        <v>386</v>
      </c>
      <c r="J7234" s="5">
        <v>6108750</v>
      </c>
      <c r="K7234" s="3">
        <f>+Tabella2026[[#This Row],[POP_2024]]/SUM(Tabella2026[POP_2024])</f>
        <v>6.5486480400948271E-6</v>
      </c>
      <c r="L7234" s="3">
        <f>+Tabella2026[[#This Row],[INCIDENZA POPOLAZIONE]]*(PLAFOND/2)</f>
        <v>1927.9170715178871</v>
      </c>
      <c r="M7234" s="3">
        <f>+IFERROR(Tabella2026[[#This Row],[reddito_2024]]/Tabella2026[[#This Row],[POP_2024]],"")</f>
        <v>15825.777202072539</v>
      </c>
      <c r="N7234" s="3">
        <f>+IF(Tabella2026[[#This Row],[REDDITO COMPLESSIVO PROCAPITE]]&lt;media_aggr_reddito_pc,(media_aggr_reddito_pc-Tabella2026[[#This Row],[REDDITO COMPLESSIVO PROCAPITE]]),0)</f>
        <v>1999.2888605362023</v>
      </c>
      <c r="O7234" s="3">
        <f>+Tabella2026[[#This Row],[DIFFERENZA REDDITO INFERIORE ALLA MEDIA DALLA MEDIA]]*Tabella2026[[#This Row],[POP_2024]]</f>
        <v>771725.50016697403</v>
      </c>
      <c r="P7234" s="3">
        <f>+Tabella2026[[#This Row],[POPOLAZIONE PER DIFFERENZA ]]/SUM(Tabella2026[[POPOLAZIONE PER DIFFERENZA ]])</f>
        <v>6.8466105398024901E-6</v>
      </c>
      <c r="Q7234" s="3">
        <f>+Tabella2026[[#This Row],[INCIDENZA POPOLAZIONE PER DIFFERENZA]]*(PLAFOND-SUM(Tabella2026[CONTRIBUTO SULLA BASE DELLA POPOLAZIONE]))</f>
        <v>2015.6370079599565</v>
      </c>
      <c r="R7234" s="3">
        <f>+Tabella2026[[#This Row],[CONTRIBUTO SULLA BASE DELLA POPOLAZIONE]]+Tabella2026[[#This Row],[CONTRIBUTO SULLA BASE DEL REDDITO]]</f>
        <v>3943.5540794778435</v>
      </c>
      <c r="S7234" s="3">
        <f>+Tabella2026[[#This Row],[CONTRIBUTO TOTALE]]/(PLAFOND/N_TESSERE)</f>
        <v>7.8871081589556873</v>
      </c>
      <c r="T7234" s="3">
        <f>+MAX(CEILING(Tabella2026[[#This Row],[preDEF1]],1),1)</f>
        <v>8</v>
      </c>
      <c r="U723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234" s="21">
        <f>+Tabella2026[[#This Row],[DEF - n. card]]*(PLAFOND/N_TESSERE)</f>
        <v>4000</v>
      </c>
      <c r="W7234" s="18"/>
    </row>
    <row r="7235" spans="2:23" x14ac:dyDescent="0.25">
      <c r="B7235" s="1" t="s">
        <v>14501</v>
      </c>
      <c r="C7235" s="2">
        <v>2108</v>
      </c>
      <c r="D7235" s="1" t="s">
        <v>14502</v>
      </c>
      <c r="E7235" s="1" t="s">
        <v>18</v>
      </c>
      <c r="F7235" s="1" t="s">
        <v>381</v>
      </c>
      <c r="G7235" s="1" t="s">
        <v>11807</v>
      </c>
      <c r="H7235" s="1" t="s">
        <v>15835</v>
      </c>
      <c r="I7235" s="5">
        <v>386</v>
      </c>
      <c r="J7235" s="5">
        <v>7001734</v>
      </c>
      <c r="K7235" s="3">
        <f>+Tabella2026[[#This Row],[POP_2024]]/SUM(Tabella2026[POP_2024])</f>
        <v>6.5486480400948271E-6</v>
      </c>
      <c r="L7235" s="3">
        <f>+Tabella2026[[#This Row],[INCIDENZA POPOLAZIONE]]*(PLAFOND/2)</f>
        <v>1927.9170715178871</v>
      </c>
      <c r="M7235" s="3">
        <f>+IFERROR(Tabella2026[[#This Row],[reddito_2024]]/Tabella2026[[#This Row],[POP_2024]],"")</f>
        <v>18139.207253886012</v>
      </c>
      <c r="N7235" s="3">
        <f>+IF(Tabella2026[[#This Row],[REDDITO COMPLESSIVO PROCAPITE]]&lt;media_aggr_reddito_pc,(media_aggr_reddito_pc-Tabella2026[[#This Row],[REDDITO COMPLESSIVO PROCAPITE]]),0)</f>
        <v>0</v>
      </c>
      <c r="O7235" s="3">
        <f>+Tabella2026[[#This Row],[DIFFERENZA REDDITO INFERIORE ALLA MEDIA DALLA MEDIA]]*Tabella2026[[#This Row],[POP_2024]]</f>
        <v>0</v>
      </c>
      <c r="P7235" s="3">
        <f>+Tabella2026[[#This Row],[POPOLAZIONE PER DIFFERENZA ]]/SUM(Tabella2026[[POPOLAZIONE PER DIFFERENZA ]])</f>
        <v>0</v>
      </c>
      <c r="Q7235" s="3">
        <f>+Tabella2026[[#This Row],[INCIDENZA POPOLAZIONE PER DIFFERENZA]]*(PLAFOND-SUM(Tabella2026[CONTRIBUTO SULLA BASE DELLA POPOLAZIONE]))</f>
        <v>0</v>
      </c>
      <c r="R7235" s="3">
        <f>+Tabella2026[[#This Row],[CONTRIBUTO SULLA BASE DELLA POPOLAZIONE]]+Tabella2026[[#This Row],[CONTRIBUTO SULLA BASE DEL REDDITO]]</f>
        <v>1927.9170715178871</v>
      </c>
      <c r="S7235" s="3">
        <f>+Tabella2026[[#This Row],[CONTRIBUTO TOTALE]]/(PLAFOND/N_TESSERE)</f>
        <v>3.8558341430357741</v>
      </c>
      <c r="T7235" s="3">
        <f>+MAX(CEILING(Tabella2026[[#This Row],[preDEF1]],1),1)</f>
        <v>4</v>
      </c>
      <c r="U723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35" s="21">
        <f>+Tabella2026[[#This Row],[DEF - n. card]]*(PLAFOND/N_TESSERE)</f>
        <v>2000</v>
      </c>
      <c r="W7235" s="18"/>
    </row>
    <row r="7236" spans="2:23" x14ac:dyDescent="0.25">
      <c r="B7236" s="1" t="s">
        <v>14439</v>
      </c>
      <c r="C7236" s="2">
        <v>112017</v>
      </c>
      <c r="D7236" s="1" t="s">
        <v>14440</v>
      </c>
      <c r="E7236" s="1" t="s">
        <v>76</v>
      </c>
      <c r="F7236" s="1" t="s">
        <v>88</v>
      </c>
      <c r="G7236" s="1" t="s">
        <v>11807</v>
      </c>
      <c r="H7236" s="1" t="s">
        <v>15836</v>
      </c>
      <c r="I7236" s="5">
        <v>385</v>
      </c>
      <c r="J7236" s="5">
        <v>5158159</v>
      </c>
      <c r="K7236" s="3">
        <f>+Tabella2026[[#This Row],[POP_2024]]/SUM(Tabella2026[POP_2024])</f>
        <v>6.5316826306645299E-6</v>
      </c>
      <c r="L7236" s="3">
        <f>+Tabella2026[[#This Row],[INCIDENZA POPOLAZIONE]]*(PLAFOND/2)</f>
        <v>1922.9224677056645</v>
      </c>
      <c r="M7236" s="3">
        <f>+IFERROR(Tabella2026[[#This Row],[reddito_2024]]/Tabella2026[[#This Row],[POP_2024]],"")</f>
        <v>13397.815584415584</v>
      </c>
      <c r="N7236" s="3">
        <f>+IF(Tabella2026[[#This Row],[REDDITO COMPLESSIVO PROCAPITE]]&lt;media_aggr_reddito_pc,(media_aggr_reddito_pc-Tabella2026[[#This Row],[REDDITO COMPLESSIVO PROCAPITE]]),0)</f>
        <v>4427.2504781931566</v>
      </c>
      <c r="O7236" s="3">
        <f>+Tabella2026[[#This Row],[DIFFERENZA REDDITO INFERIORE ALLA MEDIA DALLA MEDIA]]*Tabella2026[[#This Row],[POP_2024]]</f>
        <v>1704491.4341043653</v>
      </c>
      <c r="P7236" s="3">
        <f>+Tabella2026[[#This Row],[POPOLAZIONE PER DIFFERENZA ]]/SUM(Tabella2026[[POPOLAZIONE PER DIFFERENZA ]])</f>
        <v>1.5121942990372919E-5</v>
      </c>
      <c r="Q7236" s="3">
        <f>+Tabella2026[[#This Row],[INCIDENZA POPOLAZIONE PER DIFFERENZA]]*(PLAFOND-SUM(Tabella2026[CONTRIBUTO SULLA BASE DELLA POPOLAZIONE]))</f>
        <v>4451.8886749085623</v>
      </c>
      <c r="R7236" s="3">
        <f>+Tabella2026[[#This Row],[CONTRIBUTO SULLA BASE DELLA POPOLAZIONE]]+Tabella2026[[#This Row],[CONTRIBUTO SULLA BASE DEL REDDITO]]</f>
        <v>6374.8111426142268</v>
      </c>
      <c r="S7236" s="3">
        <f>+Tabella2026[[#This Row],[CONTRIBUTO TOTALE]]/(PLAFOND/N_TESSERE)</f>
        <v>12.749622285228453</v>
      </c>
      <c r="T7236" s="3">
        <f>+MAX(CEILING(Tabella2026[[#This Row],[preDEF1]],1),1)</f>
        <v>13</v>
      </c>
      <c r="U7236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236" s="21">
        <f>+Tabella2026[[#This Row],[DEF - n. card]]*(PLAFOND/N_TESSERE)</f>
        <v>6500</v>
      </c>
      <c r="W7236" s="18"/>
    </row>
    <row r="7237" spans="2:23" x14ac:dyDescent="0.25">
      <c r="B7237" s="1" t="s">
        <v>14481</v>
      </c>
      <c r="C7237" s="2">
        <v>18188</v>
      </c>
      <c r="D7237" s="1" t="s">
        <v>14482</v>
      </c>
      <c r="E7237" s="1" t="s">
        <v>12</v>
      </c>
      <c r="F7237" s="1" t="s">
        <v>195</v>
      </c>
      <c r="G7237" s="1" t="s">
        <v>11807</v>
      </c>
      <c r="H7237" s="1" t="s">
        <v>15835</v>
      </c>
      <c r="I7237" s="5">
        <v>385</v>
      </c>
      <c r="J7237" s="5">
        <v>7029111</v>
      </c>
      <c r="K7237" s="3">
        <f>+Tabella2026[[#This Row],[POP_2024]]/SUM(Tabella2026[POP_2024])</f>
        <v>6.5316826306645299E-6</v>
      </c>
      <c r="L7237" s="3">
        <f>+Tabella2026[[#This Row],[INCIDENZA POPOLAZIONE]]*(PLAFOND/2)</f>
        <v>1922.9224677056645</v>
      </c>
      <c r="M7237" s="3">
        <f>+IFERROR(Tabella2026[[#This Row],[reddito_2024]]/Tabella2026[[#This Row],[POP_2024]],"")</f>
        <v>18257.431168831168</v>
      </c>
      <c r="N7237" s="3">
        <f>+IF(Tabella2026[[#This Row],[REDDITO COMPLESSIVO PROCAPITE]]&lt;media_aggr_reddito_pc,(media_aggr_reddito_pc-Tabella2026[[#This Row],[REDDITO COMPLESSIVO PROCAPITE]]),0)</f>
        <v>0</v>
      </c>
      <c r="O7237" s="3">
        <f>+Tabella2026[[#This Row],[DIFFERENZA REDDITO INFERIORE ALLA MEDIA DALLA MEDIA]]*Tabella2026[[#This Row],[POP_2024]]</f>
        <v>0</v>
      </c>
      <c r="P7237" s="3">
        <f>+Tabella2026[[#This Row],[POPOLAZIONE PER DIFFERENZA ]]/SUM(Tabella2026[[POPOLAZIONE PER DIFFERENZA ]])</f>
        <v>0</v>
      </c>
      <c r="Q7237" s="3">
        <f>+Tabella2026[[#This Row],[INCIDENZA POPOLAZIONE PER DIFFERENZA]]*(PLAFOND-SUM(Tabella2026[CONTRIBUTO SULLA BASE DELLA POPOLAZIONE]))</f>
        <v>0</v>
      </c>
      <c r="R7237" s="3">
        <f>+Tabella2026[[#This Row],[CONTRIBUTO SULLA BASE DELLA POPOLAZIONE]]+Tabella2026[[#This Row],[CONTRIBUTO SULLA BASE DEL REDDITO]]</f>
        <v>1922.9224677056645</v>
      </c>
      <c r="S7237" s="3">
        <f>+Tabella2026[[#This Row],[CONTRIBUTO TOTALE]]/(PLAFOND/N_TESSERE)</f>
        <v>3.8458449354113289</v>
      </c>
      <c r="T7237" s="3">
        <f>+MAX(CEILING(Tabella2026[[#This Row],[preDEF1]],1),1)</f>
        <v>4</v>
      </c>
      <c r="U7237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37" s="21">
        <f>+Tabella2026[[#This Row],[DEF - n. card]]*(PLAFOND/N_TESSERE)</f>
        <v>2000</v>
      </c>
      <c r="W7237" s="18"/>
    </row>
    <row r="7238" spans="2:23" x14ac:dyDescent="0.25">
      <c r="B7238" s="1" t="s">
        <v>14493</v>
      </c>
      <c r="C7238" s="2">
        <v>6054</v>
      </c>
      <c r="D7238" s="1" t="s">
        <v>14494</v>
      </c>
      <c r="E7238" s="1" t="s">
        <v>18</v>
      </c>
      <c r="F7238" s="1" t="s">
        <v>138</v>
      </c>
      <c r="G7238" s="1" t="s">
        <v>11807</v>
      </c>
      <c r="H7238" s="1" t="s">
        <v>15835</v>
      </c>
      <c r="I7238" s="5">
        <v>384</v>
      </c>
      <c r="J7238" s="5">
        <v>6659183</v>
      </c>
      <c r="K7238" s="3">
        <f>+Tabella2026[[#This Row],[POP_2024]]/SUM(Tabella2026[POP_2024])</f>
        <v>6.5147172212342319E-6</v>
      </c>
      <c r="L7238" s="3">
        <f>+Tabella2026[[#This Row],[INCIDENZA POPOLAZIONE]]*(PLAFOND/2)</f>
        <v>1917.927863893442</v>
      </c>
      <c r="M7238" s="3">
        <f>+IFERROR(Tabella2026[[#This Row],[reddito_2024]]/Tabella2026[[#This Row],[POP_2024]],"")</f>
        <v>17341.622395833332</v>
      </c>
      <c r="N7238" s="3">
        <f>+IF(Tabella2026[[#This Row],[REDDITO COMPLESSIVO PROCAPITE]]&lt;media_aggr_reddito_pc,(media_aggr_reddito_pc-Tabella2026[[#This Row],[REDDITO COMPLESSIVO PROCAPITE]]),0)</f>
        <v>483.44366677540893</v>
      </c>
      <c r="O7238" s="3">
        <f>+Tabella2026[[#This Row],[DIFFERENZA REDDITO INFERIORE ALLA MEDIA DALLA MEDIA]]*Tabella2026[[#This Row],[POP_2024]]</f>
        <v>185642.36804175703</v>
      </c>
      <c r="P7238" s="3">
        <f>+Tabella2026[[#This Row],[POPOLAZIONE PER DIFFERENZA ]]/SUM(Tabella2026[[POPOLAZIONE PER DIFFERENZA ]])</f>
        <v>1.6469858691899939E-6</v>
      </c>
      <c r="Q7238" s="3">
        <f>+Tabella2026[[#This Row],[INCIDENZA POPOLAZIONE PER DIFFERENZA]]*(PLAFOND-SUM(Tabella2026[CONTRIBUTO SULLA BASE DELLA POPOLAZIONE]))</f>
        <v>484.87140465013425</v>
      </c>
      <c r="R7238" s="3">
        <f>+Tabella2026[[#This Row],[CONTRIBUTO SULLA BASE DELLA POPOLAZIONE]]+Tabella2026[[#This Row],[CONTRIBUTO SULLA BASE DEL REDDITO]]</f>
        <v>2402.7992685435761</v>
      </c>
      <c r="S7238" s="3">
        <f>+Tabella2026[[#This Row],[CONTRIBUTO TOTALE]]/(PLAFOND/N_TESSERE)</f>
        <v>4.8055985370871523</v>
      </c>
      <c r="T7238" s="3">
        <f>+MAX(CEILING(Tabella2026[[#This Row],[preDEF1]],1),1)</f>
        <v>5</v>
      </c>
      <c r="U723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238" s="21">
        <f>+Tabella2026[[#This Row],[DEF - n. card]]*(PLAFOND/N_TESSERE)</f>
        <v>2500</v>
      </c>
      <c r="W7238" s="18"/>
    </row>
    <row r="7239" spans="2:23" x14ac:dyDescent="0.25">
      <c r="B7239" s="1" t="s">
        <v>14437</v>
      </c>
      <c r="C7239" s="2">
        <v>4063</v>
      </c>
      <c r="D7239" s="1" t="s">
        <v>14438</v>
      </c>
      <c r="E7239" s="1" t="s">
        <v>18</v>
      </c>
      <c r="F7239" s="1" t="s">
        <v>263</v>
      </c>
      <c r="G7239" s="1" t="s">
        <v>11807</v>
      </c>
      <c r="H7239" s="1" t="s">
        <v>15835</v>
      </c>
      <c r="I7239" s="5">
        <v>384</v>
      </c>
      <c r="J7239" s="5">
        <v>6660444</v>
      </c>
      <c r="K7239" s="3">
        <f>+Tabella2026[[#This Row],[POP_2024]]/SUM(Tabella2026[POP_2024])</f>
        <v>6.5147172212342319E-6</v>
      </c>
      <c r="L7239" s="3">
        <f>+Tabella2026[[#This Row],[INCIDENZA POPOLAZIONE]]*(PLAFOND/2)</f>
        <v>1917.927863893442</v>
      </c>
      <c r="M7239" s="3">
        <f>+IFERROR(Tabella2026[[#This Row],[reddito_2024]]/Tabella2026[[#This Row],[POP_2024]],"")</f>
        <v>17344.90625</v>
      </c>
      <c r="N7239" s="3">
        <f>+IF(Tabella2026[[#This Row],[REDDITO COMPLESSIVO PROCAPITE]]&lt;media_aggr_reddito_pc,(media_aggr_reddito_pc-Tabella2026[[#This Row],[REDDITO COMPLESSIVO PROCAPITE]]),0)</f>
        <v>480.15981260874105</v>
      </c>
      <c r="O7239" s="3">
        <f>+Tabella2026[[#This Row],[DIFFERENZA REDDITO INFERIORE ALLA MEDIA DALLA MEDIA]]*Tabella2026[[#This Row],[POP_2024]]</f>
        <v>184381.36804175656</v>
      </c>
      <c r="P7239" s="3">
        <f>+Tabella2026[[#This Row],[POPOLAZIONE PER DIFFERENZA ]]/SUM(Tabella2026[[POPOLAZIONE PER DIFFERENZA ]])</f>
        <v>1.6357985028416926E-6</v>
      </c>
      <c r="Q7239" s="3">
        <f>+Tabella2026[[#This Row],[INCIDENZA POPOLAZIONE PER DIFFERENZA]]*(PLAFOND-SUM(Tabella2026[CONTRIBUTO SULLA BASE DELLA POPOLAZIONE]))</f>
        <v>481.57785238771913</v>
      </c>
      <c r="R7239" s="3">
        <f>+Tabella2026[[#This Row],[CONTRIBUTO SULLA BASE DELLA POPOLAZIONE]]+Tabella2026[[#This Row],[CONTRIBUTO SULLA BASE DEL REDDITO]]</f>
        <v>2399.5057162811613</v>
      </c>
      <c r="S7239" s="3">
        <f>+Tabella2026[[#This Row],[CONTRIBUTO TOTALE]]/(PLAFOND/N_TESSERE)</f>
        <v>4.799011432562323</v>
      </c>
      <c r="T7239" s="3">
        <f>+MAX(CEILING(Tabella2026[[#This Row],[preDEF1]],1),1)</f>
        <v>5</v>
      </c>
      <c r="U7239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239" s="21">
        <f>+Tabella2026[[#This Row],[DEF - n. card]]*(PLAFOND/N_TESSERE)</f>
        <v>2500</v>
      </c>
      <c r="W7239" s="18"/>
    </row>
    <row r="7240" spans="2:23" x14ac:dyDescent="0.25">
      <c r="B7240" s="1" t="s">
        <v>14391</v>
      </c>
      <c r="C7240" s="2">
        <v>62036</v>
      </c>
      <c r="D7240" s="1" t="s">
        <v>14392</v>
      </c>
      <c r="E7240" s="1" t="s">
        <v>15</v>
      </c>
      <c r="F7240" s="1" t="s">
        <v>256</v>
      </c>
      <c r="G7240" s="1" t="s">
        <v>11807</v>
      </c>
      <c r="H7240" s="1" t="s">
        <v>15836</v>
      </c>
      <c r="I7240" s="5">
        <v>384</v>
      </c>
      <c r="J7240" s="5">
        <v>2621895</v>
      </c>
      <c r="K7240" s="3">
        <f>+Tabella2026[[#This Row],[POP_2024]]/SUM(Tabella2026[POP_2024])</f>
        <v>6.5147172212342319E-6</v>
      </c>
      <c r="L7240" s="3">
        <f>+Tabella2026[[#This Row],[INCIDENZA POPOLAZIONE]]*(PLAFOND/2)</f>
        <v>1917.927863893442</v>
      </c>
      <c r="M7240" s="3">
        <f>+IFERROR(Tabella2026[[#This Row],[reddito_2024]]/Tabella2026[[#This Row],[POP_2024]],"")</f>
        <v>6827.8515625</v>
      </c>
      <c r="N7240" s="3">
        <f>+IF(Tabella2026[[#This Row],[REDDITO COMPLESSIVO PROCAPITE]]&lt;media_aggr_reddito_pc,(media_aggr_reddito_pc-Tabella2026[[#This Row],[REDDITO COMPLESSIVO PROCAPITE]]),0)</f>
        <v>10997.214500108741</v>
      </c>
      <c r="O7240" s="3">
        <f>+Tabella2026[[#This Row],[DIFFERENZA REDDITO INFERIORE ALLA MEDIA DALLA MEDIA]]*Tabella2026[[#This Row],[POP_2024]]</f>
        <v>4222930.3680417566</v>
      </c>
      <c r="P7240" s="3">
        <f>+Tabella2026[[#This Row],[POPOLAZIONE PER DIFFERENZA ]]/SUM(Tabella2026[[POPOLAZIONE PER DIFFERENZA ]])</f>
        <v>3.7465082546100917E-5</v>
      </c>
      <c r="Q7240" s="3">
        <f>+Tabella2026[[#This Row],[INCIDENZA POPOLAZIONE PER DIFFERENZA]]*(PLAFOND-SUM(Tabella2026[CONTRIBUTO SULLA BASE DELLA POPOLAZIONE]))</f>
        <v>11029.692202760245</v>
      </c>
      <c r="R7240" s="3">
        <f>+Tabella2026[[#This Row],[CONTRIBUTO SULLA BASE DELLA POPOLAZIONE]]+Tabella2026[[#This Row],[CONTRIBUTO SULLA BASE DEL REDDITO]]</f>
        <v>12947.620066653686</v>
      </c>
      <c r="S7240" s="3">
        <f>+Tabella2026[[#This Row],[CONTRIBUTO TOTALE]]/(PLAFOND/N_TESSERE)</f>
        <v>25.895240133307372</v>
      </c>
      <c r="T7240" s="3">
        <f>+MAX(CEILING(Tabella2026[[#This Row],[preDEF1]],1),1)</f>
        <v>26</v>
      </c>
      <c r="U7240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7240" s="21">
        <f>+Tabella2026[[#This Row],[DEF - n. card]]*(PLAFOND/N_TESSERE)</f>
        <v>13000</v>
      </c>
      <c r="W7240" s="18"/>
    </row>
    <row r="7241" spans="2:23" x14ac:dyDescent="0.25">
      <c r="B7241" s="1" t="s">
        <v>14455</v>
      </c>
      <c r="C7241" s="2">
        <v>6119</v>
      </c>
      <c r="D7241" s="1" t="s">
        <v>14456</v>
      </c>
      <c r="E7241" s="1" t="s">
        <v>18</v>
      </c>
      <c r="F7241" s="1" t="s">
        <v>138</v>
      </c>
      <c r="G7241" s="1" t="s">
        <v>11807</v>
      </c>
      <c r="H7241" s="1" t="s">
        <v>15835</v>
      </c>
      <c r="I7241" s="5">
        <v>384</v>
      </c>
      <c r="J7241" s="5">
        <v>5606680</v>
      </c>
      <c r="K7241" s="3">
        <f>+Tabella2026[[#This Row],[POP_2024]]/SUM(Tabella2026[POP_2024])</f>
        <v>6.5147172212342319E-6</v>
      </c>
      <c r="L7241" s="3">
        <f>+Tabella2026[[#This Row],[INCIDENZA POPOLAZIONE]]*(PLAFOND/2)</f>
        <v>1917.927863893442</v>
      </c>
      <c r="M7241" s="3">
        <f>+IFERROR(Tabella2026[[#This Row],[reddito_2024]]/Tabella2026[[#This Row],[POP_2024]],"")</f>
        <v>14600.729166666666</v>
      </c>
      <c r="N7241" s="3">
        <f>+IF(Tabella2026[[#This Row],[REDDITO COMPLESSIVO PROCAPITE]]&lt;media_aggr_reddito_pc,(media_aggr_reddito_pc-Tabella2026[[#This Row],[REDDITO COMPLESSIVO PROCAPITE]]),0)</f>
        <v>3224.336895942075</v>
      </c>
      <c r="O7241" s="3">
        <f>+Tabella2026[[#This Row],[DIFFERENZA REDDITO INFERIORE ALLA MEDIA DALLA MEDIA]]*Tabella2026[[#This Row],[POP_2024]]</f>
        <v>1238145.3680417568</v>
      </c>
      <c r="P7241" s="3">
        <f>+Tabella2026[[#This Row],[POPOLAZIONE PER DIFFERENZA ]]/SUM(Tabella2026[[POPOLAZIONE PER DIFFERENZA ]])</f>
        <v>1.0984604143323217E-5</v>
      </c>
      <c r="Q7241" s="3">
        <f>+Tabella2026[[#This Row],[INCIDENZA POPOLAZIONE PER DIFFERENZA]]*(PLAFOND-SUM(Tabella2026[CONTRIBUTO SULLA BASE DELLA POPOLAZIONE]))</f>
        <v>3233.8592213412608</v>
      </c>
      <c r="R7241" s="3">
        <f>+Tabella2026[[#This Row],[CONTRIBUTO SULLA BASE DELLA POPOLAZIONE]]+Tabella2026[[#This Row],[CONTRIBUTO SULLA BASE DEL REDDITO]]</f>
        <v>5151.7870852347023</v>
      </c>
      <c r="S7241" s="3">
        <f>+Tabella2026[[#This Row],[CONTRIBUTO TOTALE]]/(PLAFOND/N_TESSERE)</f>
        <v>10.303574170469405</v>
      </c>
      <c r="T7241" s="3">
        <f>+MAX(CEILING(Tabella2026[[#This Row],[preDEF1]],1),1)</f>
        <v>11</v>
      </c>
      <c r="U7241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241" s="21">
        <f>+Tabella2026[[#This Row],[DEF - n. card]]*(PLAFOND/N_TESSERE)</f>
        <v>5500</v>
      </c>
      <c r="W7241" s="18"/>
    </row>
    <row r="7242" spans="2:23" x14ac:dyDescent="0.25">
      <c r="B7242" s="1" t="s">
        <v>14367</v>
      </c>
      <c r="C7242" s="2">
        <v>69064</v>
      </c>
      <c r="D7242" s="1" t="s">
        <v>14368</v>
      </c>
      <c r="E7242" s="1" t="s">
        <v>96</v>
      </c>
      <c r="F7242" s="1" t="s">
        <v>328</v>
      </c>
      <c r="G7242" s="1" t="s">
        <v>11807</v>
      </c>
      <c r="H7242" s="1" t="s">
        <v>15836</v>
      </c>
      <c r="I7242" s="5">
        <v>384</v>
      </c>
      <c r="J7242" s="5">
        <v>4825137</v>
      </c>
      <c r="K7242" s="3">
        <f>+Tabella2026[[#This Row],[POP_2024]]/SUM(Tabella2026[POP_2024])</f>
        <v>6.5147172212342319E-6</v>
      </c>
      <c r="L7242" s="3">
        <f>+Tabella2026[[#This Row],[INCIDENZA POPOLAZIONE]]*(PLAFOND/2)</f>
        <v>1917.927863893442</v>
      </c>
      <c r="M7242" s="3">
        <f>+IFERROR(Tabella2026[[#This Row],[reddito_2024]]/Tabella2026[[#This Row],[POP_2024]],"")</f>
        <v>12565.4609375</v>
      </c>
      <c r="N7242" s="3">
        <f>+IF(Tabella2026[[#This Row],[REDDITO COMPLESSIVO PROCAPITE]]&lt;media_aggr_reddito_pc,(media_aggr_reddito_pc-Tabella2026[[#This Row],[REDDITO COMPLESSIVO PROCAPITE]]),0)</f>
        <v>5259.605125108741</v>
      </c>
      <c r="O7242" s="3">
        <f>+Tabella2026[[#This Row],[DIFFERENZA REDDITO INFERIORE ALLA MEDIA DALLA MEDIA]]*Tabella2026[[#This Row],[POP_2024]]</f>
        <v>2019688.3680417566</v>
      </c>
      <c r="P7242" s="3">
        <f>+Tabella2026[[#This Row],[POPOLAZIONE PER DIFFERENZA ]]/SUM(Tabella2026[[POPOLAZIONE PER DIFFERENZA ]])</f>
        <v>1.7918313784835782E-5</v>
      </c>
      <c r="Q7242" s="3">
        <f>+Tabella2026[[#This Row],[INCIDENZA POPOLAZIONE PER DIFFERENZA]]*(PLAFOND-SUM(Tabella2026[CONTRIBUTO SULLA BASE DELLA POPOLAZIONE]))</f>
        <v>5275.1381395203371</v>
      </c>
      <c r="R7242" s="3">
        <f>+Tabella2026[[#This Row],[CONTRIBUTO SULLA BASE DELLA POPOLAZIONE]]+Tabella2026[[#This Row],[CONTRIBUTO SULLA BASE DEL REDDITO]]</f>
        <v>7193.0660034137791</v>
      </c>
      <c r="S7242" s="3">
        <f>+Tabella2026[[#This Row],[CONTRIBUTO TOTALE]]/(PLAFOND/N_TESSERE)</f>
        <v>14.386132006827559</v>
      </c>
      <c r="T7242" s="3">
        <f>+MAX(CEILING(Tabella2026[[#This Row],[preDEF1]],1),1)</f>
        <v>15</v>
      </c>
      <c r="U7242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242" s="21">
        <f>+Tabella2026[[#This Row],[DEF - n. card]]*(PLAFOND/N_TESSERE)</f>
        <v>7500</v>
      </c>
      <c r="W7242" s="18"/>
    </row>
    <row r="7243" spans="2:23" x14ac:dyDescent="0.25">
      <c r="B7243" s="1" t="s">
        <v>14241</v>
      </c>
      <c r="C7243" s="2">
        <v>66026</v>
      </c>
      <c r="D7243" s="1" t="s">
        <v>14242</v>
      </c>
      <c r="E7243" s="1" t="s">
        <v>96</v>
      </c>
      <c r="F7243" s="1" t="s">
        <v>201</v>
      </c>
      <c r="G7243" s="1" t="s">
        <v>11807</v>
      </c>
      <c r="H7243" s="1" t="s">
        <v>15836</v>
      </c>
      <c r="I7243" s="5">
        <v>383</v>
      </c>
      <c r="J7243" s="5">
        <v>4895792</v>
      </c>
      <c r="K7243" s="3">
        <f>+Tabella2026[[#This Row],[POP_2024]]/SUM(Tabella2026[POP_2024])</f>
        <v>6.4977518118039347E-6</v>
      </c>
      <c r="L7243" s="3">
        <f>+Tabella2026[[#This Row],[INCIDENZA POPOLAZIONE]]*(PLAFOND/2)</f>
        <v>1912.9332600812195</v>
      </c>
      <c r="M7243" s="3">
        <f>+IFERROR(Tabella2026[[#This Row],[reddito_2024]]/Tabella2026[[#This Row],[POP_2024]],"")</f>
        <v>12782.746736292429</v>
      </c>
      <c r="N7243" s="3">
        <f>+IF(Tabella2026[[#This Row],[REDDITO COMPLESSIVO PROCAPITE]]&lt;media_aggr_reddito_pc,(media_aggr_reddito_pc-Tabella2026[[#This Row],[REDDITO COMPLESSIVO PROCAPITE]]),0)</f>
        <v>5042.3193263163121</v>
      </c>
      <c r="O7243" s="3">
        <f>+Tabella2026[[#This Row],[DIFFERENZA REDDITO INFERIORE ALLA MEDIA DALLA MEDIA]]*Tabella2026[[#This Row],[POP_2024]]</f>
        <v>1931208.3019791476</v>
      </c>
      <c r="P7243" s="3">
        <f>+Tabella2026[[#This Row],[POPOLAZIONE PER DIFFERENZA ]]/SUM(Tabella2026[[POPOLAZIONE PER DIFFERENZA ]])</f>
        <v>1.7133334471938119E-5</v>
      </c>
      <c r="Q7243" s="3">
        <f>+Tabella2026[[#This Row],[INCIDENZA POPOLAZIONE PER DIFFERENZA]]*(PLAFOND-SUM(Tabella2026[CONTRIBUTO SULLA BASE DELLA POPOLAZIONE]))</f>
        <v>5044.0408185377482</v>
      </c>
      <c r="R7243" s="3">
        <f>+Tabella2026[[#This Row],[CONTRIBUTO SULLA BASE DELLA POPOLAZIONE]]+Tabella2026[[#This Row],[CONTRIBUTO SULLA BASE DEL REDDITO]]</f>
        <v>6956.9740786189677</v>
      </c>
      <c r="S7243" s="3">
        <f>+Tabella2026[[#This Row],[CONTRIBUTO TOTALE]]/(PLAFOND/N_TESSERE)</f>
        <v>13.913948157237936</v>
      </c>
      <c r="T7243" s="3">
        <f>+MAX(CEILING(Tabella2026[[#This Row],[preDEF1]],1),1)</f>
        <v>14</v>
      </c>
      <c r="U7243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7243" s="21">
        <f>+Tabella2026[[#This Row],[DEF - n. card]]*(PLAFOND/N_TESSERE)</f>
        <v>7000</v>
      </c>
      <c r="W7243" s="18"/>
    </row>
    <row r="7244" spans="2:23" x14ac:dyDescent="0.25">
      <c r="B7244" s="1" t="s">
        <v>14507</v>
      </c>
      <c r="C7244" s="2">
        <v>57018</v>
      </c>
      <c r="D7244" s="1" t="s">
        <v>14508</v>
      </c>
      <c r="E7244" s="1" t="s">
        <v>8</v>
      </c>
      <c r="F7244" s="1" t="s">
        <v>377</v>
      </c>
      <c r="G7244" s="1" t="s">
        <v>11807</v>
      </c>
      <c r="H7244" s="1" t="s">
        <v>15834</v>
      </c>
      <c r="I7244" s="5">
        <v>383</v>
      </c>
      <c r="J7244" s="5">
        <v>6030058</v>
      </c>
      <c r="K7244" s="3">
        <f>+Tabella2026[[#This Row],[POP_2024]]/SUM(Tabella2026[POP_2024])</f>
        <v>6.4977518118039347E-6</v>
      </c>
      <c r="L7244" s="3">
        <f>+Tabella2026[[#This Row],[INCIDENZA POPOLAZIONE]]*(PLAFOND/2)</f>
        <v>1912.9332600812195</v>
      </c>
      <c r="M7244" s="3">
        <f>+IFERROR(Tabella2026[[#This Row],[reddito_2024]]/Tabella2026[[#This Row],[POP_2024]],"")</f>
        <v>15744.276762402089</v>
      </c>
      <c r="N7244" s="3">
        <f>+IF(Tabella2026[[#This Row],[REDDITO COMPLESSIVO PROCAPITE]]&lt;media_aggr_reddito_pc,(media_aggr_reddito_pc-Tabella2026[[#This Row],[REDDITO COMPLESSIVO PROCAPITE]]),0)</f>
        <v>2080.7893002066521</v>
      </c>
      <c r="O7244" s="3">
        <f>+Tabella2026[[#This Row],[DIFFERENZA REDDITO INFERIORE ALLA MEDIA DALLA MEDIA]]*Tabella2026[[#This Row],[POP_2024]]</f>
        <v>796942.30197914771</v>
      </c>
      <c r="P7244" s="3">
        <f>+Tabella2026[[#This Row],[POPOLAZIONE PER DIFFERENZA ]]/SUM(Tabella2026[[POPOLAZIONE PER DIFFERENZA ]])</f>
        <v>7.0703294930183468E-6</v>
      </c>
      <c r="Q7244" s="3">
        <f>+Tabella2026[[#This Row],[INCIDENZA POPOLAZIONE PER DIFFERENZA]]*(PLAFOND-SUM(Tabella2026[CONTRIBUTO SULLA BASE DELLA POPOLAZIONE]))</f>
        <v>2081.4996999974901</v>
      </c>
      <c r="R7244" s="3">
        <f>+Tabella2026[[#This Row],[CONTRIBUTO SULLA BASE DELLA POPOLAZIONE]]+Tabella2026[[#This Row],[CONTRIBUTO SULLA BASE DEL REDDITO]]</f>
        <v>3994.4329600787096</v>
      </c>
      <c r="S7244" s="3">
        <f>+Tabella2026[[#This Row],[CONTRIBUTO TOTALE]]/(PLAFOND/N_TESSERE)</f>
        <v>7.9888659201574193</v>
      </c>
      <c r="T7244" s="3">
        <f>+MAX(CEILING(Tabella2026[[#This Row],[preDEF1]],1),1)</f>
        <v>8</v>
      </c>
      <c r="U724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244" s="21">
        <f>+Tabella2026[[#This Row],[DEF - n. card]]*(PLAFOND/N_TESSERE)</f>
        <v>4000</v>
      </c>
      <c r="W7244" s="18"/>
    </row>
    <row r="7245" spans="2:23" x14ac:dyDescent="0.25">
      <c r="B7245" s="1" t="s">
        <v>14953</v>
      </c>
      <c r="C7245" s="2">
        <v>1224</v>
      </c>
      <c r="D7245" s="1" t="s">
        <v>14954</v>
      </c>
      <c r="E7245" s="1" t="s">
        <v>18</v>
      </c>
      <c r="F7245" s="1" t="s">
        <v>17</v>
      </c>
      <c r="G7245" s="1" t="s">
        <v>11807</v>
      </c>
      <c r="H7245" s="1" t="s">
        <v>15835</v>
      </c>
      <c r="I7245" s="5">
        <v>383</v>
      </c>
      <c r="J7245" s="5">
        <v>4227309</v>
      </c>
      <c r="K7245" s="3">
        <f>+Tabella2026[[#This Row],[POP_2024]]/SUM(Tabella2026[POP_2024])</f>
        <v>6.4977518118039347E-6</v>
      </c>
      <c r="L7245" s="3">
        <f>+Tabella2026[[#This Row],[INCIDENZA POPOLAZIONE]]*(PLAFOND/2)</f>
        <v>1912.9332600812195</v>
      </c>
      <c r="M7245" s="3">
        <f>+IFERROR(Tabella2026[[#This Row],[reddito_2024]]/Tabella2026[[#This Row],[POP_2024]],"")</f>
        <v>11037.360313315927</v>
      </c>
      <c r="N7245" s="3">
        <f>+IF(Tabella2026[[#This Row],[REDDITO COMPLESSIVO PROCAPITE]]&lt;media_aggr_reddito_pc,(media_aggr_reddito_pc-Tabella2026[[#This Row],[REDDITO COMPLESSIVO PROCAPITE]]),0)</f>
        <v>6787.7057492928143</v>
      </c>
      <c r="O7245" s="3">
        <f>+Tabella2026[[#This Row],[DIFFERENZA REDDITO INFERIORE ALLA MEDIA DALLA MEDIA]]*Tabella2026[[#This Row],[POP_2024]]</f>
        <v>2599691.3019791478</v>
      </c>
      <c r="P7245" s="3">
        <f>+Tabella2026[[#This Row],[POPOLAZIONE PER DIFFERENZA ]]/SUM(Tabella2026[[POPOLAZIONE PER DIFFERENZA ]])</f>
        <v>2.3063996025156876E-5</v>
      </c>
      <c r="Q7245" s="3">
        <f>+Tabella2026[[#This Row],[INCIDENZA POPOLAZIONE PER DIFFERENZA]]*(PLAFOND-SUM(Tabella2026[CONTRIBUTO SULLA BASE DELLA POPOLAZIONE]))</f>
        <v>6790.0231318091928</v>
      </c>
      <c r="R7245" s="3">
        <f>+Tabella2026[[#This Row],[CONTRIBUTO SULLA BASE DELLA POPOLAZIONE]]+Tabella2026[[#This Row],[CONTRIBUTO SULLA BASE DEL REDDITO]]</f>
        <v>8702.9563918904132</v>
      </c>
      <c r="S7245" s="3">
        <f>+Tabella2026[[#This Row],[CONTRIBUTO TOTALE]]/(PLAFOND/N_TESSERE)</f>
        <v>17.405912783780828</v>
      </c>
      <c r="T7245" s="3">
        <f>+MAX(CEILING(Tabella2026[[#This Row],[preDEF1]],1),1)</f>
        <v>18</v>
      </c>
      <c r="U7245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7245" s="21">
        <f>+Tabella2026[[#This Row],[DEF - n. card]]*(PLAFOND/N_TESSERE)</f>
        <v>9000</v>
      </c>
      <c r="W7245" s="18"/>
    </row>
    <row r="7246" spans="2:23" x14ac:dyDescent="0.25">
      <c r="B7246" s="1" t="s">
        <v>14457</v>
      </c>
      <c r="C7246" s="2">
        <v>6007</v>
      </c>
      <c r="D7246" s="1" t="s">
        <v>14458</v>
      </c>
      <c r="E7246" s="1" t="s">
        <v>18</v>
      </c>
      <c r="F7246" s="1" t="s">
        <v>138</v>
      </c>
      <c r="G7246" s="1" t="s">
        <v>11807</v>
      </c>
      <c r="H7246" s="1" t="s">
        <v>15835</v>
      </c>
      <c r="I7246" s="5">
        <v>382</v>
      </c>
      <c r="J7246" s="5">
        <v>7343590</v>
      </c>
      <c r="K7246" s="3">
        <f>+Tabella2026[[#This Row],[POP_2024]]/SUM(Tabella2026[POP_2024])</f>
        <v>6.4807864023736375E-6</v>
      </c>
      <c r="L7246" s="3">
        <f>+Tabella2026[[#This Row],[INCIDENZA POPOLAZIONE]]*(PLAFOND/2)</f>
        <v>1907.9386562689972</v>
      </c>
      <c r="M7246" s="3">
        <f>+IFERROR(Tabella2026[[#This Row],[reddito_2024]]/Tabella2026[[#This Row],[POP_2024]],"")</f>
        <v>19224.057591623037</v>
      </c>
      <c r="N7246" s="3">
        <f>+IF(Tabella2026[[#This Row],[REDDITO COMPLESSIVO PROCAPITE]]&lt;media_aggr_reddito_pc,(media_aggr_reddito_pc-Tabella2026[[#This Row],[REDDITO COMPLESSIVO PROCAPITE]]),0)</f>
        <v>0</v>
      </c>
      <c r="O7246" s="3">
        <f>+Tabella2026[[#This Row],[DIFFERENZA REDDITO INFERIORE ALLA MEDIA DALLA MEDIA]]*Tabella2026[[#This Row],[POP_2024]]</f>
        <v>0</v>
      </c>
      <c r="P7246" s="3">
        <f>+Tabella2026[[#This Row],[POPOLAZIONE PER DIFFERENZA ]]/SUM(Tabella2026[[POPOLAZIONE PER DIFFERENZA ]])</f>
        <v>0</v>
      </c>
      <c r="Q7246" s="3">
        <f>+Tabella2026[[#This Row],[INCIDENZA POPOLAZIONE PER DIFFERENZA]]*(PLAFOND-SUM(Tabella2026[CONTRIBUTO SULLA BASE DELLA POPOLAZIONE]))</f>
        <v>0</v>
      </c>
      <c r="R7246" s="3">
        <f>+Tabella2026[[#This Row],[CONTRIBUTO SULLA BASE DELLA POPOLAZIONE]]+Tabella2026[[#This Row],[CONTRIBUTO SULLA BASE DEL REDDITO]]</f>
        <v>1907.9386562689972</v>
      </c>
      <c r="S7246" s="3">
        <f>+Tabella2026[[#This Row],[CONTRIBUTO TOTALE]]/(PLAFOND/N_TESSERE)</f>
        <v>3.8158773125379946</v>
      </c>
      <c r="T7246" s="3">
        <f>+MAX(CEILING(Tabella2026[[#This Row],[preDEF1]],1),1)</f>
        <v>4</v>
      </c>
      <c r="U7246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46" s="21">
        <f>+Tabella2026[[#This Row],[DEF - n. card]]*(PLAFOND/N_TESSERE)</f>
        <v>2000</v>
      </c>
      <c r="W7246" s="18"/>
    </row>
    <row r="7247" spans="2:23" x14ac:dyDescent="0.25">
      <c r="B7247" s="1" t="s">
        <v>14595</v>
      </c>
      <c r="C7247" s="2">
        <v>93016</v>
      </c>
      <c r="D7247" s="1" t="s">
        <v>14596</v>
      </c>
      <c r="E7247" s="1" t="s">
        <v>48</v>
      </c>
      <c r="F7247" s="1" t="s">
        <v>300</v>
      </c>
      <c r="G7247" s="1" t="s">
        <v>11807</v>
      </c>
      <c r="H7247" s="1" t="s">
        <v>15835</v>
      </c>
      <c r="I7247" s="5">
        <v>382</v>
      </c>
      <c r="J7247" s="5">
        <v>6775275</v>
      </c>
      <c r="K7247" s="3">
        <f>+Tabella2026[[#This Row],[POP_2024]]/SUM(Tabella2026[POP_2024])</f>
        <v>6.4807864023736375E-6</v>
      </c>
      <c r="L7247" s="3">
        <f>+Tabella2026[[#This Row],[INCIDENZA POPOLAZIONE]]*(PLAFOND/2)</f>
        <v>1907.9386562689972</v>
      </c>
      <c r="M7247" s="3">
        <f>+IFERROR(Tabella2026[[#This Row],[reddito_2024]]/Tabella2026[[#This Row],[POP_2024]],"")</f>
        <v>17736.321989528795</v>
      </c>
      <c r="N7247" s="3">
        <f>+IF(Tabella2026[[#This Row],[REDDITO COMPLESSIVO PROCAPITE]]&lt;media_aggr_reddito_pc,(media_aggr_reddito_pc-Tabella2026[[#This Row],[REDDITO COMPLESSIVO PROCAPITE]]),0)</f>
        <v>88.744073079946247</v>
      </c>
      <c r="O7247" s="3">
        <f>+Tabella2026[[#This Row],[DIFFERENZA REDDITO INFERIORE ALLA MEDIA DALLA MEDIA]]*Tabella2026[[#This Row],[POP_2024]]</f>
        <v>33900.235916539466</v>
      </c>
      <c r="P7247" s="3">
        <f>+Tabella2026[[#This Row],[POPOLAZIONE PER DIFFERENZA ]]/SUM(Tabella2026[[POPOLAZIONE PER DIFFERENZA ]])</f>
        <v>3.0075682671850478E-7</v>
      </c>
      <c r="Q7247" s="3">
        <f>+Tabella2026[[#This Row],[INCIDENZA POPOLAZIONE PER DIFFERENZA]]*(PLAFOND-SUM(Tabella2026[CONTRIBUTO SULLA BASE DELLA POPOLAZIONE]))</f>
        <v>88.542584218308122</v>
      </c>
      <c r="R7247" s="3">
        <f>+Tabella2026[[#This Row],[CONTRIBUTO SULLA BASE DELLA POPOLAZIONE]]+Tabella2026[[#This Row],[CONTRIBUTO SULLA BASE DEL REDDITO]]</f>
        <v>1996.4812404873053</v>
      </c>
      <c r="S7247" s="3">
        <f>+Tabella2026[[#This Row],[CONTRIBUTO TOTALE]]/(PLAFOND/N_TESSERE)</f>
        <v>3.9929624809746107</v>
      </c>
      <c r="T7247" s="3">
        <f>+MAX(CEILING(Tabella2026[[#This Row],[preDEF1]],1),1)</f>
        <v>4</v>
      </c>
      <c r="U7247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47" s="21">
        <f>+Tabella2026[[#This Row],[DEF - n. card]]*(PLAFOND/N_TESSERE)</f>
        <v>2000</v>
      </c>
      <c r="W7247" s="18"/>
    </row>
    <row r="7248" spans="2:23" x14ac:dyDescent="0.25">
      <c r="B7248" s="1" t="s">
        <v>14427</v>
      </c>
      <c r="C7248" s="2">
        <v>12001</v>
      </c>
      <c r="D7248" s="1" t="s">
        <v>14428</v>
      </c>
      <c r="E7248" s="1" t="s">
        <v>12</v>
      </c>
      <c r="F7248" s="1" t="s">
        <v>157</v>
      </c>
      <c r="G7248" s="1" t="s">
        <v>11807</v>
      </c>
      <c r="H7248" s="1" t="s">
        <v>15835</v>
      </c>
      <c r="I7248" s="5">
        <v>381</v>
      </c>
      <c r="J7248" s="5">
        <v>3845900</v>
      </c>
      <c r="K7248" s="3">
        <f>+Tabella2026[[#This Row],[POP_2024]]/SUM(Tabella2026[POP_2024])</f>
        <v>6.4638209929433395E-6</v>
      </c>
      <c r="L7248" s="3">
        <f>+Tabella2026[[#This Row],[INCIDENZA POPOLAZIONE]]*(PLAFOND/2)</f>
        <v>1902.9440524567744</v>
      </c>
      <c r="M7248" s="3">
        <f>+IFERROR(Tabella2026[[#This Row],[reddito_2024]]/Tabella2026[[#This Row],[POP_2024]],"")</f>
        <v>10094.225721784776</v>
      </c>
      <c r="N7248" s="3">
        <f>+IF(Tabella2026[[#This Row],[REDDITO COMPLESSIVO PROCAPITE]]&lt;media_aggr_reddito_pc,(media_aggr_reddito_pc-Tabella2026[[#This Row],[REDDITO COMPLESSIVO PROCAPITE]]),0)</f>
        <v>7730.8403408239647</v>
      </c>
      <c r="O7248" s="3">
        <f>+Tabella2026[[#This Row],[DIFFERENZA REDDITO INFERIORE ALLA MEDIA DALLA MEDIA]]*Tabella2026[[#This Row],[POP_2024]]</f>
        <v>2945450.1698539304</v>
      </c>
      <c r="P7248" s="3">
        <f>+Tabella2026[[#This Row],[POPOLAZIONE PER DIFFERENZA ]]/SUM(Tabella2026[[POPOLAZIONE PER DIFFERENZA ]])</f>
        <v>2.6131506828557138E-5</v>
      </c>
      <c r="Q7248" s="3">
        <f>+Tabella2026[[#This Row],[INCIDENZA POPOLAZIONE PER DIFFERENZA]]*(PLAFOND-SUM(Tabella2026[CONTRIBUTO SULLA BASE DELLA POPOLAZIONE]))</f>
        <v>7693.096011697131</v>
      </c>
      <c r="R7248" s="3">
        <f>+Tabella2026[[#This Row],[CONTRIBUTO SULLA BASE DELLA POPOLAZIONE]]+Tabella2026[[#This Row],[CONTRIBUTO SULLA BASE DEL REDDITO]]</f>
        <v>9596.0400641539054</v>
      </c>
      <c r="S7248" s="3">
        <f>+Tabella2026[[#This Row],[CONTRIBUTO TOTALE]]/(PLAFOND/N_TESSERE)</f>
        <v>19.192080128307811</v>
      </c>
      <c r="T7248" s="3">
        <f>+MAX(CEILING(Tabella2026[[#This Row],[preDEF1]],1),1)</f>
        <v>20</v>
      </c>
      <c r="U7248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7248" s="21">
        <f>+Tabella2026[[#This Row],[DEF - n. card]]*(PLAFOND/N_TESSERE)</f>
        <v>10000</v>
      </c>
      <c r="W7248" s="18"/>
    </row>
    <row r="7249" spans="2:23" x14ac:dyDescent="0.25">
      <c r="B7249" s="1" t="s">
        <v>14521</v>
      </c>
      <c r="C7249" s="2">
        <v>21014</v>
      </c>
      <c r="D7249" s="1" t="s">
        <v>14522</v>
      </c>
      <c r="E7249" s="1" t="s">
        <v>99</v>
      </c>
      <c r="F7249" s="1" t="s">
        <v>110</v>
      </c>
      <c r="G7249" s="1" t="s">
        <v>11807</v>
      </c>
      <c r="H7249" s="1" t="s">
        <v>15835</v>
      </c>
      <c r="I7249" s="5">
        <v>381</v>
      </c>
      <c r="J7249" s="5">
        <v>7206331</v>
      </c>
      <c r="K7249" s="3">
        <f>+Tabella2026[[#This Row],[POP_2024]]/SUM(Tabella2026[POP_2024])</f>
        <v>6.4638209929433395E-6</v>
      </c>
      <c r="L7249" s="3">
        <f>+Tabella2026[[#This Row],[INCIDENZA POPOLAZIONE]]*(PLAFOND/2)</f>
        <v>1902.9440524567744</v>
      </c>
      <c r="M7249" s="3">
        <f>+IFERROR(Tabella2026[[#This Row],[reddito_2024]]/Tabella2026[[#This Row],[POP_2024]],"")</f>
        <v>18914.254593175854</v>
      </c>
      <c r="N7249" s="3">
        <f>+IF(Tabella2026[[#This Row],[REDDITO COMPLESSIVO PROCAPITE]]&lt;media_aggr_reddito_pc,(media_aggr_reddito_pc-Tabella2026[[#This Row],[REDDITO COMPLESSIVO PROCAPITE]]),0)</f>
        <v>0</v>
      </c>
      <c r="O7249" s="3">
        <f>+Tabella2026[[#This Row],[DIFFERENZA REDDITO INFERIORE ALLA MEDIA DALLA MEDIA]]*Tabella2026[[#This Row],[POP_2024]]</f>
        <v>0</v>
      </c>
      <c r="P7249" s="3">
        <f>+Tabella2026[[#This Row],[POPOLAZIONE PER DIFFERENZA ]]/SUM(Tabella2026[[POPOLAZIONE PER DIFFERENZA ]])</f>
        <v>0</v>
      </c>
      <c r="Q7249" s="3">
        <f>+Tabella2026[[#This Row],[INCIDENZA POPOLAZIONE PER DIFFERENZA]]*(PLAFOND-SUM(Tabella2026[CONTRIBUTO SULLA BASE DELLA POPOLAZIONE]))</f>
        <v>0</v>
      </c>
      <c r="R7249" s="3">
        <f>+Tabella2026[[#This Row],[CONTRIBUTO SULLA BASE DELLA POPOLAZIONE]]+Tabella2026[[#This Row],[CONTRIBUTO SULLA BASE DEL REDDITO]]</f>
        <v>1902.9440524567744</v>
      </c>
      <c r="S7249" s="3">
        <f>+Tabella2026[[#This Row],[CONTRIBUTO TOTALE]]/(PLAFOND/N_TESSERE)</f>
        <v>3.8058881049135489</v>
      </c>
      <c r="T7249" s="3">
        <f>+MAX(CEILING(Tabella2026[[#This Row],[preDEF1]],1),1)</f>
        <v>4</v>
      </c>
      <c r="U7249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49" s="21">
        <f>+Tabella2026[[#This Row],[DEF - n. card]]*(PLAFOND/N_TESSERE)</f>
        <v>2000</v>
      </c>
      <c r="W7249" s="18"/>
    </row>
    <row r="7250" spans="2:23" x14ac:dyDescent="0.25">
      <c r="B7250" s="1" t="s">
        <v>14407</v>
      </c>
      <c r="C7250" s="2">
        <v>10030</v>
      </c>
      <c r="D7250" s="1" t="s">
        <v>14408</v>
      </c>
      <c r="E7250" s="1" t="s">
        <v>24</v>
      </c>
      <c r="F7250" s="1" t="s">
        <v>23</v>
      </c>
      <c r="G7250" s="1" t="s">
        <v>11807</v>
      </c>
      <c r="H7250" s="1" t="s">
        <v>15835</v>
      </c>
      <c r="I7250" s="5">
        <v>381</v>
      </c>
      <c r="J7250" s="5">
        <v>5662161</v>
      </c>
      <c r="K7250" s="3">
        <f>+Tabella2026[[#This Row],[POP_2024]]/SUM(Tabella2026[POP_2024])</f>
        <v>6.4638209929433395E-6</v>
      </c>
      <c r="L7250" s="3">
        <f>+Tabella2026[[#This Row],[INCIDENZA POPOLAZIONE]]*(PLAFOND/2)</f>
        <v>1902.9440524567744</v>
      </c>
      <c r="M7250" s="3">
        <f>+IFERROR(Tabella2026[[#This Row],[reddito_2024]]/Tabella2026[[#This Row],[POP_2024]],"")</f>
        <v>14861.314960629921</v>
      </c>
      <c r="N7250" s="3">
        <f>+IF(Tabella2026[[#This Row],[REDDITO COMPLESSIVO PROCAPITE]]&lt;media_aggr_reddito_pc,(media_aggr_reddito_pc-Tabella2026[[#This Row],[REDDITO COMPLESSIVO PROCAPITE]]),0)</f>
        <v>2963.7511019788199</v>
      </c>
      <c r="O7250" s="3">
        <f>+Tabella2026[[#This Row],[DIFFERENZA REDDITO INFERIORE ALLA MEDIA DALLA MEDIA]]*Tabella2026[[#This Row],[POP_2024]]</f>
        <v>1129189.1698539304</v>
      </c>
      <c r="P7250" s="3">
        <f>+Tabella2026[[#This Row],[POPOLAZIONE PER DIFFERENZA ]]/SUM(Tabella2026[[POPOLAZIONE PER DIFFERENZA ]])</f>
        <v>1.0017964250345496E-5</v>
      </c>
      <c r="Q7250" s="3">
        <f>+Tabella2026[[#This Row],[INCIDENZA POPOLAZIONE PER DIFFERENZA]]*(PLAFOND-SUM(Tabella2026[CONTRIBUTO SULLA BASE DELLA POPOLAZIONE]))</f>
        <v>2949.2811618285382</v>
      </c>
      <c r="R7250" s="3">
        <f>+Tabella2026[[#This Row],[CONTRIBUTO SULLA BASE DELLA POPOLAZIONE]]+Tabella2026[[#This Row],[CONTRIBUTO SULLA BASE DEL REDDITO]]</f>
        <v>4852.2252142853122</v>
      </c>
      <c r="S7250" s="3">
        <f>+Tabella2026[[#This Row],[CONTRIBUTO TOTALE]]/(PLAFOND/N_TESSERE)</f>
        <v>9.7044504285706239</v>
      </c>
      <c r="T7250" s="3">
        <f>+MAX(CEILING(Tabella2026[[#This Row],[preDEF1]],1),1)</f>
        <v>10</v>
      </c>
      <c r="U7250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250" s="21">
        <f>+Tabella2026[[#This Row],[DEF - n. card]]*(PLAFOND/N_TESSERE)</f>
        <v>5000</v>
      </c>
      <c r="W7250" s="18"/>
    </row>
    <row r="7251" spans="2:23" x14ac:dyDescent="0.25">
      <c r="B7251" s="1" t="s">
        <v>14601</v>
      </c>
      <c r="C7251" s="2">
        <v>2135</v>
      </c>
      <c r="D7251" s="1" t="s">
        <v>14602</v>
      </c>
      <c r="E7251" s="1" t="s">
        <v>18</v>
      </c>
      <c r="F7251" s="1" t="s">
        <v>381</v>
      </c>
      <c r="G7251" s="1" t="s">
        <v>11807</v>
      </c>
      <c r="H7251" s="1" t="s">
        <v>15835</v>
      </c>
      <c r="I7251" s="5">
        <v>381</v>
      </c>
      <c r="J7251" s="5">
        <v>7480981</v>
      </c>
      <c r="K7251" s="3">
        <f>+Tabella2026[[#This Row],[POP_2024]]/SUM(Tabella2026[POP_2024])</f>
        <v>6.4638209929433395E-6</v>
      </c>
      <c r="L7251" s="3">
        <f>+Tabella2026[[#This Row],[INCIDENZA POPOLAZIONE]]*(PLAFOND/2)</f>
        <v>1902.9440524567744</v>
      </c>
      <c r="M7251" s="3">
        <f>+IFERROR(Tabella2026[[#This Row],[reddito_2024]]/Tabella2026[[#This Row],[POP_2024]],"")</f>
        <v>19635.120734908138</v>
      </c>
      <c r="N7251" s="3">
        <f>+IF(Tabella2026[[#This Row],[REDDITO COMPLESSIVO PROCAPITE]]&lt;media_aggr_reddito_pc,(media_aggr_reddito_pc-Tabella2026[[#This Row],[REDDITO COMPLESSIVO PROCAPITE]]),0)</f>
        <v>0</v>
      </c>
      <c r="O7251" s="3">
        <f>+Tabella2026[[#This Row],[DIFFERENZA REDDITO INFERIORE ALLA MEDIA DALLA MEDIA]]*Tabella2026[[#This Row],[POP_2024]]</f>
        <v>0</v>
      </c>
      <c r="P7251" s="3">
        <f>+Tabella2026[[#This Row],[POPOLAZIONE PER DIFFERENZA ]]/SUM(Tabella2026[[POPOLAZIONE PER DIFFERENZA ]])</f>
        <v>0</v>
      </c>
      <c r="Q7251" s="3">
        <f>+Tabella2026[[#This Row],[INCIDENZA POPOLAZIONE PER DIFFERENZA]]*(PLAFOND-SUM(Tabella2026[CONTRIBUTO SULLA BASE DELLA POPOLAZIONE]))</f>
        <v>0</v>
      </c>
      <c r="R7251" s="3">
        <f>+Tabella2026[[#This Row],[CONTRIBUTO SULLA BASE DELLA POPOLAZIONE]]+Tabella2026[[#This Row],[CONTRIBUTO SULLA BASE DEL REDDITO]]</f>
        <v>1902.9440524567744</v>
      </c>
      <c r="S7251" s="3">
        <f>+Tabella2026[[#This Row],[CONTRIBUTO TOTALE]]/(PLAFOND/N_TESSERE)</f>
        <v>3.8058881049135489</v>
      </c>
      <c r="T7251" s="3">
        <f>+MAX(CEILING(Tabella2026[[#This Row],[preDEF1]],1),1)</f>
        <v>4</v>
      </c>
      <c r="U7251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51" s="21">
        <f>+Tabella2026[[#This Row],[DEF - n. card]]*(PLAFOND/N_TESSERE)</f>
        <v>2000</v>
      </c>
      <c r="W7251" s="18"/>
    </row>
    <row r="7252" spans="2:23" x14ac:dyDescent="0.25">
      <c r="B7252" s="1" t="s">
        <v>14417</v>
      </c>
      <c r="C7252" s="2">
        <v>4178</v>
      </c>
      <c r="D7252" s="1" t="s">
        <v>14418</v>
      </c>
      <c r="E7252" s="1" t="s">
        <v>18</v>
      </c>
      <c r="F7252" s="1" t="s">
        <v>263</v>
      </c>
      <c r="G7252" s="1" t="s">
        <v>11807</v>
      </c>
      <c r="H7252" s="1" t="s">
        <v>15835</v>
      </c>
      <c r="I7252" s="5">
        <v>380</v>
      </c>
      <c r="J7252" s="5">
        <v>6191334</v>
      </c>
      <c r="K7252" s="3">
        <f>+Tabella2026[[#This Row],[POP_2024]]/SUM(Tabella2026[POP_2024])</f>
        <v>6.4468555835130423E-6</v>
      </c>
      <c r="L7252" s="3">
        <f>+Tabella2026[[#This Row],[INCIDENZA POPOLAZIONE]]*(PLAFOND/2)</f>
        <v>1897.9494486445519</v>
      </c>
      <c r="M7252" s="3">
        <f>+IFERROR(Tabella2026[[#This Row],[reddito_2024]]/Tabella2026[[#This Row],[POP_2024]],"")</f>
        <v>16292.984210526316</v>
      </c>
      <c r="N7252" s="3">
        <f>+IF(Tabella2026[[#This Row],[REDDITO COMPLESSIVO PROCAPITE]]&lt;media_aggr_reddito_pc,(media_aggr_reddito_pc-Tabella2026[[#This Row],[REDDITO COMPLESSIVO PROCAPITE]]),0)</f>
        <v>1532.081852082425</v>
      </c>
      <c r="O7252" s="3">
        <f>+Tabella2026[[#This Row],[DIFFERENZA REDDITO INFERIORE ALLA MEDIA DALLA MEDIA]]*Tabella2026[[#This Row],[POP_2024]]</f>
        <v>582191.10379132151</v>
      </c>
      <c r="P7252" s="3">
        <f>+Tabella2026[[#This Row],[POPOLAZIONE PER DIFFERENZA ]]/SUM(Tabella2026[[POPOLAZIONE PER DIFFERENZA ]])</f>
        <v>5.1650952916995364E-6</v>
      </c>
      <c r="Q7252" s="3">
        <f>+Tabella2026[[#This Row],[INCIDENZA POPOLAZIONE PER DIFFERENZA]]*(PLAFOND-SUM(Tabella2026[CONTRIBUTO SULLA BASE DELLA POPOLAZIONE]))</f>
        <v>1520.6001800548809</v>
      </c>
      <c r="R7252" s="3">
        <f>+Tabella2026[[#This Row],[CONTRIBUTO SULLA BASE DELLA POPOLAZIONE]]+Tabella2026[[#This Row],[CONTRIBUTO SULLA BASE DEL REDDITO]]</f>
        <v>3418.549628699433</v>
      </c>
      <c r="S7252" s="3">
        <f>+Tabella2026[[#This Row],[CONTRIBUTO TOTALE]]/(PLAFOND/N_TESSERE)</f>
        <v>6.837099257398866</v>
      </c>
      <c r="T7252" s="3">
        <f>+MAX(CEILING(Tabella2026[[#This Row],[preDEF1]],1),1)</f>
        <v>7</v>
      </c>
      <c r="U725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252" s="21">
        <f>+Tabella2026[[#This Row],[DEF - n. card]]*(PLAFOND/N_TESSERE)</f>
        <v>3500</v>
      </c>
      <c r="W7252" s="18"/>
    </row>
    <row r="7253" spans="2:23" x14ac:dyDescent="0.25">
      <c r="B7253" s="1" t="s">
        <v>14461</v>
      </c>
      <c r="C7253" s="2">
        <v>115002</v>
      </c>
      <c r="D7253" s="1" t="s">
        <v>14462</v>
      </c>
      <c r="E7253" s="1" t="s">
        <v>76</v>
      </c>
      <c r="F7253" s="1" t="s">
        <v>625</v>
      </c>
      <c r="G7253" s="1" t="s">
        <v>11807</v>
      </c>
      <c r="H7253" s="1" t="s">
        <v>15836</v>
      </c>
      <c r="I7253" s="5">
        <v>379</v>
      </c>
      <c r="J7253" s="5">
        <v>4347126</v>
      </c>
      <c r="K7253" s="3">
        <f>+Tabella2026[[#This Row],[POP_2024]]/SUM(Tabella2026[POP_2024])</f>
        <v>6.4298901740827451E-6</v>
      </c>
      <c r="L7253" s="3">
        <f>+Tabella2026[[#This Row],[INCIDENZA POPOLAZIONE]]*(PLAFOND/2)</f>
        <v>1892.9548448323296</v>
      </c>
      <c r="M7253" s="3">
        <f>+IFERROR(Tabella2026[[#This Row],[reddito_2024]]/Tabella2026[[#This Row],[POP_2024]],"")</f>
        <v>11469.989445910291</v>
      </c>
      <c r="N7253" s="3">
        <f>+IF(Tabella2026[[#This Row],[REDDITO COMPLESSIVO PROCAPITE]]&lt;media_aggr_reddito_pc,(media_aggr_reddito_pc-Tabella2026[[#This Row],[REDDITO COMPLESSIVO PROCAPITE]]),0)</f>
        <v>6355.0766166984504</v>
      </c>
      <c r="O7253" s="3">
        <f>+Tabella2026[[#This Row],[DIFFERENZA REDDITO INFERIORE ALLA MEDIA DALLA MEDIA]]*Tabella2026[[#This Row],[POP_2024]]</f>
        <v>2408574.0377287129</v>
      </c>
      <c r="P7253" s="3">
        <f>+Tabella2026[[#This Row],[POPOLAZIONE PER DIFFERENZA ]]/SUM(Tabella2026[[POPOLAZIONE PER DIFFERENZA ]])</f>
        <v>2.1368437856517726E-5</v>
      </c>
      <c r="Q7253" s="3">
        <f>+Tabella2026[[#This Row],[INCIDENZA POPOLAZIONE PER DIFFERENZA]]*(PLAFOND-SUM(Tabella2026[CONTRIBUTO SULLA BASE DELLA POPOLAZIONE]))</f>
        <v>6290.8520786304516</v>
      </c>
      <c r="R7253" s="3">
        <f>+Tabella2026[[#This Row],[CONTRIBUTO SULLA BASE DELLA POPOLAZIONE]]+Tabella2026[[#This Row],[CONTRIBUTO SULLA BASE DEL REDDITO]]</f>
        <v>8183.806923462781</v>
      </c>
      <c r="S7253" s="3">
        <f>+Tabella2026[[#This Row],[CONTRIBUTO TOTALE]]/(PLAFOND/N_TESSERE)</f>
        <v>16.367613846925561</v>
      </c>
      <c r="T7253" s="3">
        <f>+MAX(CEILING(Tabella2026[[#This Row],[preDEF1]],1),1)</f>
        <v>17</v>
      </c>
      <c r="U7253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7253" s="21">
        <f>+Tabella2026[[#This Row],[DEF - n. card]]*(PLAFOND/N_TESSERE)</f>
        <v>8500</v>
      </c>
      <c r="W7253" s="18"/>
    </row>
    <row r="7254" spans="2:23" x14ac:dyDescent="0.25">
      <c r="B7254" s="1" t="s">
        <v>14341</v>
      </c>
      <c r="C7254" s="2">
        <v>66063</v>
      </c>
      <c r="D7254" s="1" t="s">
        <v>14342</v>
      </c>
      <c r="E7254" s="1" t="s">
        <v>96</v>
      </c>
      <c r="F7254" s="1" t="s">
        <v>201</v>
      </c>
      <c r="G7254" s="1" t="s">
        <v>11807</v>
      </c>
      <c r="H7254" s="1" t="s">
        <v>15836</v>
      </c>
      <c r="I7254" s="5">
        <v>379</v>
      </c>
      <c r="J7254" s="5">
        <v>6579895</v>
      </c>
      <c r="K7254" s="3">
        <f>+Tabella2026[[#This Row],[POP_2024]]/SUM(Tabella2026[POP_2024])</f>
        <v>6.4298901740827451E-6</v>
      </c>
      <c r="L7254" s="3">
        <f>+Tabella2026[[#This Row],[INCIDENZA POPOLAZIONE]]*(PLAFOND/2)</f>
        <v>1892.9548448323296</v>
      </c>
      <c r="M7254" s="3">
        <f>+IFERROR(Tabella2026[[#This Row],[reddito_2024]]/Tabella2026[[#This Row],[POP_2024]],"")</f>
        <v>17361.200527704485</v>
      </c>
      <c r="N7254" s="3">
        <f>+IF(Tabella2026[[#This Row],[REDDITO COMPLESSIVO PROCAPITE]]&lt;media_aggr_reddito_pc,(media_aggr_reddito_pc-Tabella2026[[#This Row],[REDDITO COMPLESSIVO PROCAPITE]]),0)</f>
        <v>463.86553490425649</v>
      </c>
      <c r="O7254" s="3">
        <f>+Tabella2026[[#This Row],[DIFFERENZA REDDITO INFERIORE ALLA MEDIA DALLA MEDIA]]*Tabella2026[[#This Row],[POP_2024]]</f>
        <v>175805.03772871321</v>
      </c>
      <c r="P7254" s="3">
        <f>+Tabella2026[[#This Row],[POPOLAZIONE PER DIFFERENZA ]]/SUM(Tabella2026[[POPOLAZIONE PER DIFFERENZA ]])</f>
        <v>1.5597108350097943E-6</v>
      </c>
      <c r="Q7254" s="3">
        <f>+Tabella2026[[#This Row],[INCIDENZA POPOLAZIONE PER DIFFERENZA]]*(PLAFOND-SUM(Tabella2026[CONTRIBUTO SULLA BASE DELLA POPOLAZIONE]))</f>
        <v>459.17770004375905</v>
      </c>
      <c r="R7254" s="3">
        <f>+Tabella2026[[#This Row],[CONTRIBUTO SULLA BASE DELLA POPOLAZIONE]]+Tabella2026[[#This Row],[CONTRIBUTO SULLA BASE DEL REDDITO]]</f>
        <v>2352.1325448760886</v>
      </c>
      <c r="S7254" s="3">
        <f>+Tabella2026[[#This Row],[CONTRIBUTO TOTALE]]/(PLAFOND/N_TESSERE)</f>
        <v>4.7042650897521767</v>
      </c>
      <c r="T7254" s="3">
        <f>+MAX(CEILING(Tabella2026[[#This Row],[preDEF1]],1),1)</f>
        <v>5</v>
      </c>
      <c r="U7254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254" s="21">
        <f>+Tabella2026[[#This Row],[DEF - n. card]]*(PLAFOND/N_TESSERE)</f>
        <v>2500</v>
      </c>
      <c r="W7254" s="18"/>
    </row>
    <row r="7255" spans="2:23" x14ac:dyDescent="0.25">
      <c r="B7255" s="1" t="s">
        <v>14587</v>
      </c>
      <c r="C7255" s="2">
        <v>2134</v>
      </c>
      <c r="D7255" s="1" t="s">
        <v>14588</v>
      </c>
      <c r="E7255" s="1" t="s">
        <v>18</v>
      </c>
      <c r="F7255" s="1" t="s">
        <v>381</v>
      </c>
      <c r="G7255" s="1" t="s">
        <v>11807</v>
      </c>
      <c r="H7255" s="1" t="s">
        <v>15835</v>
      </c>
      <c r="I7255" s="5">
        <v>379</v>
      </c>
      <c r="J7255" s="5">
        <v>6952361</v>
      </c>
      <c r="K7255" s="3">
        <f>+Tabella2026[[#This Row],[POP_2024]]/SUM(Tabella2026[POP_2024])</f>
        <v>6.4298901740827451E-6</v>
      </c>
      <c r="L7255" s="3">
        <f>+Tabella2026[[#This Row],[INCIDENZA POPOLAZIONE]]*(PLAFOND/2)</f>
        <v>1892.9548448323296</v>
      </c>
      <c r="M7255" s="3">
        <f>+IFERROR(Tabella2026[[#This Row],[reddito_2024]]/Tabella2026[[#This Row],[POP_2024]],"")</f>
        <v>18343.960422163589</v>
      </c>
      <c r="N7255" s="3">
        <f>+IF(Tabella2026[[#This Row],[REDDITO COMPLESSIVO PROCAPITE]]&lt;media_aggr_reddito_pc,(media_aggr_reddito_pc-Tabella2026[[#This Row],[REDDITO COMPLESSIVO PROCAPITE]]),0)</f>
        <v>0</v>
      </c>
      <c r="O7255" s="3">
        <f>+Tabella2026[[#This Row],[DIFFERENZA REDDITO INFERIORE ALLA MEDIA DALLA MEDIA]]*Tabella2026[[#This Row],[POP_2024]]</f>
        <v>0</v>
      </c>
      <c r="P7255" s="3">
        <f>+Tabella2026[[#This Row],[POPOLAZIONE PER DIFFERENZA ]]/SUM(Tabella2026[[POPOLAZIONE PER DIFFERENZA ]])</f>
        <v>0</v>
      </c>
      <c r="Q7255" s="3">
        <f>+Tabella2026[[#This Row],[INCIDENZA POPOLAZIONE PER DIFFERENZA]]*(PLAFOND-SUM(Tabella2026[CONTRIBUTO SULLA BASE DELLA POPOLAZIONE]))</f>
        <v>0</v>
      </c>
      <c r="R7255" s="3">
        <f>+Tabella2026[[#This Row],[CONTRIBUTO SULLA BASE DELLA POPOLAZIONE]]+Tabella2026[[#This Row],[CONTRIBUTO SULLA BASE DEL REDDITO]]</f>
        <v>1892.9548448323296</v>
      </c>
      <c r="S7255" s="3">
        <f>+Tabella2026[[#This Row],[CONTRIBUTO TOTALE]]/(PLAFOND/N_TESSERE)</f>
        <v>3.7859096896646593</v>
      </c>
      <c r="T7255" s="3">
        <f>+MAX(CEILING(Tabella2026[[#This Row],[preDEF1]],1),1)</f>
        <v>4</v>
      </c>
      <c r="U725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55" s="21">
        <f>+Tabella2026[[#This Row],[DEF - n. card]]*(PLAFOND/N_TESSERE)</f>
        <v>2000</v>
      </c>
      <c r="W7255" s="18"/>
    </row>
    <row r="7256" spans="2:23" x14ac:dyDescent="0.25">
      <c r="B7256" s="1" t="s">
        <v>14511</v>
      </c>
      <c r="C7256" s="2">
        <v>103070</v>
      </c>
      <c r="D7256" s="1" t="s">
        <v>14512</v>
      </c>
      <c r="E7256" s="1" t="s">
        <v>18</v>
      </c>
      <c r="F7256" s="1" t="s">
        <v>648</v>
      </c>
      <c r="G7256" s="1" t="s">
        <v>11807</v>
      </c>
      <c r="H7256" s="1" t="s">
        <v>15835</v>
      </c>
      <c r="I7256" s="5">
        <v>379</v>
      </c>
      <c r="J7256" s="5">
        <v>6562992</v>
      </c>
      <c r="K7256" s="3">
        <f>+Tabella2026[[#This Row],[POP_2024]]/SUM(Tabella2026[POP_2024])</f>
        <v>6.4298901740827451E-6</v>
      </c>
      <c r="L7256" s="3">
        <f>+Tabella2026[[#This Row],[INCIDENZA POPOLAZIONE]]*(PLAFOND/2)</f>
        <v>1892.9548448323296</v>
      </c>
      <c r="M7256" s="3">
        <f>+IFERROR(Tabella2026[[#This Row],[reddito_2024]]/Tabella2026[[#This Row],[POP_2024]],"")</f>
        <v>17316.601583113457</v>
      </c>
      <c r="N7256" s="3">
        <f>+IF(Tabella2026[[#This Row],[REDDITO COMPLESSIVO PROCAPITE]]&lt;media_aggr_reddito_pc,(media_aggr_reddito_pc-Tabella2026[[#This Row],[REDDITO COMPLESSIVO PROCAPITE]]),0)</f>
        <v>508.46447949528374</v>
      </c>
      <c r="O7256" s="3">
        <f>+Tabella2026[[#This Row],[DIFFERENZA REDDITO INFERIORE ALLA MEDIA DALLA MEDIA]]*Tabella2026[[#This Row],[POP_2024]]</f>
        <v>192708.03772871254</v>
      </c>
      <c r="P7256" s="3">
        <f>+Tabella2026[[#This Row],[POPOLAZIONE PER DIFFERENZA ]]/SUM(Tabella2026[[POPOLAZIONE PER DIFFERENZA ]])</f>
        <v>1.7096712262748717E-6</v>
      </c>
      <c r="Q7256" s="3">
        <f>+Tabella2026[[#This Row],[INCIDENZA POPOLAZIONE PER DIFFERENZA]]*(PLAFOND-SUM(Tabella2026[CONTRIBUTO SULLA BASE DELLA POPOLAZIONE]))</f>
        <v>503.32592676190455</v>
      </c>
      <c r="R7256" s="3">
        <f>+Tabella2026[[#This Row],[CONTRIBUTO SULLA BASE DELLA POPOLAZIONE]]+Tabella2026[[#This Row],[CONTRIBUTO SULLA BASE DEL REDDITO]]</f>
        <v>2396.280771594234</v>
      </c>
      <c r="S7256" s="3">
        <f>+Tabella2026[[#This Row],[CONTRIBUTO TOTALE]]/(PLAFOND/N_TESSERE)</f>
        <v>4.7925615431884676</v>
      </c>
      <c r="T7256" s="3">
        <f>+MAX(CEILING(Tabella2026[[#This Row],[preDEF1]],1),1)</f>
        <v>5</v>
      </c>
      <c r="U7256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256" s="21">
        <f>+Tabella2026[[#This Row],[DEF - n. card]]*(PLAFOND/N_TESSERE)</f>
        <v>2500</v>
      </c>
      <c r="W7256" s="18"/>
    </row>
    <row r="7257" spans="2:23" x14ac:dyDescent="0.25">
      <c r="B7257" s="1" t="s">
        <v>14667</v>
      </c>
      <c r="C7257" s="2">
        <v>4249</v>
      </c>
      <c r="D7257" s="1" t="s">
        <v>14668</v>
      </c>
      <c r="E7257" s="1" t="s">
        <v>18</v>
      </c>
      <c r="F7257" s="1" t="s">
        <v>263</v>
      </c>
      <c r="G7257" s="1" t="s">
        <v>11807</v>
      </c>
      <c r="H7257" s="1" t="s">
        <v>15835</v>
      </c>
      <c r="I7257" s="5">
        <v>379</v>
      </c>
      <c r="J7257" s="5">
        <v>5596034</v>
      </c>
      <c r="K7257" s="3">
        <f>+Tabella2026[[#This Row],[POP_2024]]/SUM(Tabella2026[POP_2024])</f>
        <v>6.4298901740827451E-6</v>
      </c>
      <c r="L7257" s="3">
        <f>+Tabella2026[[#This Row],[INCIDENZA POPOLAZIONE]]*(PLAFOND/2)</f>
        <v>1892.9548448323296</v>
      </c>
      <c r="M7257" s="3">
        <f>+IFERROR(Tabella2026[[#This Row],[reddito_2024]]/Tabella2026[[#This Row],[POP_2024]],"")</f>
        <v>14765.261213720316</v>
      </c>
      <c r="N7257" s="3">
        <f>+IF(Tabella2026[[#This Row],[REDDITO COMPLESSIVO PROCAPITE]]&lt;media_aggr_reddito_pc,(media_aggr_reddito_pc-Tabella2026[[#This Row],[REDDITO COMPLESSIVO PROCAPITE]]),0)</f>
        <v>3059.8048488884251</v>
      </c>
      <c r="O7257" s="3">
        <f>+Tabella2026[[#This Row],[DIFFERENZA REDDITO INFERIORE ALLA MEDIA DALLA MEDIA]]*Tabella2026[[#This Row],[POP_2024]]</f>
        <v>1159666.0377287131</v>
      </c>
      <c r="P7257" s="3">
        <f>+Tabella2026[[#This Row],[POPOLAZIONE PER DIFFERENZA ]]/SUM(Tabella2026[[POPOLAZIONE PER DIFFERENZA ]])</f>
        <v>1.0288349568397715E-5</v>
      </c>
      <c r="Q7257" s="3">
        <f>+Tabella2026[[#This Row],[INCIDENZA POPOLAZIONE PER DIFFERENZA]]*(PLAFOND-SUM(Tabella2026[CONTRIBUTO SULLA BASE DELLA POPOLAZIONE]))</f>
        <v>3028.8823966741234</v>
      </c>
      <c r="R7257" s="3">
        <f>+Tabella2026[[#This Row],[CONTRIBUTO SULLA BASE DELLA POPOLAZIONE]]+Tabella2026[[#This Row],[CONTRIBUTO SULLA BASE DEL REDDITO]]</f>
        <v>4921.8372415064532</v>
      </c>
      <c r="S7257" s="3">
        <f>+Tabella2026[[#This Row],[CONTRIBUTO TOTALE]]/(PLAFOND/N_TESSERE)</f>
        <v>9.8436744830129062</v>
      </c>
      <c r="T7257" s="3">
        <f>+MAX(CEILING(Tabella2026[[#This Row],[preDEF1]],1),1)</f>
        <v>10</v>
      </c>
      <c r="U7257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257" s="21">
        <f>+Tabella2026[[#This Row],[DEF - n. card]]*(PLAFOND/N_TESSERE)</f>
        <v>5000</v>
      </c>
      <c r="W7257" s="18"/>
    </row>
    <row r="7258" spans="2:23" x14ac:dyDescent="0.25">
      <c r="B7258" s="1" t="s">
        <v>14539</v>
      </c>
      <c r="C7258" s="2">
        <v>103002</v>
      </c>
      <c r="D7258" s="1" t="s">
        <v>14540</v>
      </c>
      <c r="E7258" s="1" t="s">
        <v>18</v>
      </c>
      <c r="F7258" s="1" t="s">
        <v>648</v>
      </c>
      <c r="G7258" s="1" t="s">
        <v>11807</v>
      </c>
      <c r="H7258" s="1" t="s">
        <v>15835</v>
      </c>
      <c r="I7258" s="5">
        <v>378</v>
      </c>
      <c r="J7258" s="5">
        <v>7264477</v>
      </c>
      <c r="K7258" s="3">
        <f>+Tabella2026[[#This Row],[POP_2024]]/SUM(Tabella2026[POP_2024])</f>
        <v>6.4129247646524471E-6</v>
      </c>
      <c r="L7258" s="3">
        <f>+Tabella2026[[#This Row],[INCIDENZA POPOLAZIONE]]*(PLAFOND/2)</f>
        <v>1887.9602410201069</v>
      </c>
      <c r="M7258" s="3">
        <f>+IFERROR(Tabella2026[[#This Row],[reddito_2024]]/Tabella2026[[#This Row],[POP_2024]],"")</f>
        <v>19218.193121693123</v>
      </c>
      <c r="N7258" s="3">
        <f>+IF(Tabella2026[[#This Row],[REDDITO COMPLESSIVO PROCAPITE]]&lt;media_aggr_reddito_pc,(media_aggr_reddito_pc-Tabella2026[[#This Row],[REDDITO COMPLESSIVO PROCAPITE]]),0)</f>
        <v>0</v>
      </c>
      <c r="O7258" s="3">
        <f>+Tabella2026[[#This Row],[DIFFERENZA REDDITO INFERIORE ALLA MEDIA DALLA MEDIA]]*Tabella2026[[#This Row],[POP_2024]]</f>
        <v>0</v>
      </c>
      <c r="P7258" s="3">
        <f>+Tabella2026[[#This Row],[POPOLAZIONE PER DIFFERENZA ]]/SUM(Tabella2026[[POPOLAZIONE PER DIFFERENZA ]])</f>
        <v>0</v>
      </c>
      <c r="Q7258" s="3">
        <f>+Tabella2026[[#This Row],[INCIDENZA POPOLAZIONE PER DIFFERENZA]]*(PLAFOND-SUM(Tabella2026[CONTRIBUTO SULLA BASE DELLA POPOLAZIONE]))</f>
        <v>0</v>
      </c>
      <c r="R7258" s="3">
        <f>+Tabella2026[[#This Row],[CONTRIBUTO SULLA BASE DELLA POPOLAZIONE]]+Tabella2026[[#This Row],[CONTRIBUTO SULLA BASE DEL REDDITO]]</f>
        <v>1887.9602410201069</v>
      </c>
      <c r="S7258" s="3">
        <f>+Tabella2026[[#This Row],[CONTRIBUTO TOTALE]]/(PLAFOND/N_TESSERE)</f>
        <v>3.7759204820402137</v>
      </c>
      <c r="T7258" s="3">
        <f>+MAX(CEILING(Tabella2026[[#This Row],[preDEF1]],1),1)</f>
        <v>4</v>
      </c>
      <c r="U7258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58" s="21">
        <f>+Tabella2026[[#This Row],[DEF - n. card]]*(PLAFOND/N_TESSERE)</f>
        <v>2000</v>
      </c>
      <c r="W7258" s="18"/>
    </row>
    <row r="7259" spans="2:23" x14ac:dyDescent="0.25">
      <c r="B7259" s="1" t="s">
        <v>14551</v>
      </c>
      <c r="C7259" s="2">
        <v>5119</v>
      </c>
      <c r="D7259" s="1" t="s">
        <v>14552</v>
      </c>
      <c r="E7259" s="1" t="s">
        <v>18</v>
      </c>
      <c r="F7259" s="1" t="s">
        <v>182</v>
      </c>
      <c r="G7259" s="1" t="s">
        <v>11807</v>
      </c>
      <c r="H7259" s="1" t="s">
        <v>15835</v>
      </c>
      <c r="I7259" s="5">
        <v>378</v>
      </c>
      <c r="J7259" s="5">
        <v>6636841</v>
      </c>
      <c r="K7259" s="3">
        <f>+Tabella2026[[#This Row],[POP_2024]]/SUM(Tabella2026[POP_2024])</f>
        <v>6.4129247646524471E-6</v>
      </c>
      <c r="L7259" s="3">
        <f>+Tabella2026[[#This Row],[INCIDENZA POPOLAZIONE]]*(PLAFOND/2)</f>
        <v>1887.9602410201069</v>
      </c>
      <c r="M7259" s="3">
        <f>+IFERROR(Tabella2026[[#This Row],[reddito_2024]]/Tabella2026[[#This Row],[POP_2024]],"")</f>
        <v>17557.780423280423</v>
      </c>
      <c r="N7259" s="3">
        <f>+IF(Tabella2026[[#This Row],[REDDITO COMPLESSIVO PROCAPITE]]&lt;media_aggr_reddito_pc,(media_aggr_reddito_pc-Tabella2026[[#This Row],[REDDITO COMPLESSIVO PROCAPITE]]),0)</f>
        <v>267.28563932831821</v>
      </c>
      <c r="O7259" s="3">
        <f>+Tabella2026[[#This Row],[DIFFERENZA REDDITO INFERIORE ALLA MEDIA DALLA MEDIA]]*Tabella2026[[#This Row],[POP_2024]]</f>
        <v>101033.97166610428</v>
      </c>
      <c r="P7259" s="3">
        <f>+Tabella2026[[#This Row],[POPOLAZIONE PER DIFFERENZA ]]/SUM(Tabella2026[[POPOLAZIONE PER DIFFERENZA ]])</f>
        <v>8.9635531693275344E-7</v>
      </c>
      <c r="Q7259" s="3">
        <f>+Tabella2026[[#This Row],[INCIDENZA POPOLAZIONE PER DIFFERENZA]]*(PLAFOND-SUM(Tabella2026[CONTRIBUTO SULLA BASE DELLA POPOLAZIONE]))</f>
        <v>263.886333038516</v>
      </c>
      <c r="R7259" s="3">
        <f>+Tabella2026[[#This Row],[CONTRIBUTO SULLA BASE DELLA POPOLAZIONE]]+Tabella2026[[#This Row],[CONTRIBUTO SULLA BASE DEL REDDITO]]</f>
        <v>2151.846574058623</v>
      </c>
      <c r="S7259" s="3">
        <f>+Tabella2026[[#This Row],[CONTRIBUTO TOTALE]]/(PLAFOND/N_TESSERE)</f>
        <v>4.3036931481172456</v>
      </c>
      <c r="T7259" s="3">
        <f>+MAX(CEILING(Tabella2026[[#This Row],[preDEF1]],1),1)</f>
        <v>5</v>
      </c>
      <c r="U7259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259" s="21">
        <f>+Tabella2026[[#This Row],[DEF - n. card]]*(PLAFOND/N_TESSERE)</f>
        <v>2500</v>
      </c>
      <c r="W7259" s="18"/>
    </row>
    <row r="7260" spans="2:23" x14ac:dyDescent="0.25">
      <c r="B7260" s="1" t="s">
        <v>14495</v>
      </c>
      <c r="C7260" s="2">
        <v>96081</v>
      </c>
      <c r="D7260" s="1" t="s">
        <v>14496</v>
      </c>
      <c r="E7260" s="1" t="s">
        <v>18</v>
      </c>
      <c r="F7260" s="1" t="s">
        <v>403</v>
      </c>
      <c r="G7260" s="1" t="s">
        <v>11807</v>
      </c>
      <c r="H7260" s="1" t="s">
        <v>15835</v>
      </c>
      <c r="I7260" s="5">
        <v>378</v>
      </c>
      <c r="J7260" s="5">
        <v>6273827</v>
      </c>
      <c r="K7260" s="3">
        <f>+Tabella2026[[#This Row],[POP_2024]]/SUM(Tabella2026[POP_2024])</f>
        <v>6.4129247646524471E-6</v>
      </c>
      <c r="L7260" s="3">
        <f>+Tabella2026[[#This Row],[INCIDENZA POPOLAZIONE]]*(PLAFOND/2)</f>
        <v>1887.9602410201069</v>
      </c>
      <c r="M7260" s="3">
        <f>+IFERROR(Tabella2026[[#This Row],[reddito_2024]]/Tabella2026[[#This Row],[POP_2024]],"")</f>
        <v>16597.425925925927</v>
      </c>
      <c r="N7260" s="3">
        <f>+IF(Tabella2026[[#This Row],[REDDITO COMPLESSIVO PROCAPITE]]&lt;media_aggr_reddito_pc,(media_aggr_reddito_pc-Tabella2026[[#This Row],[REDDITO COMPLESSIVO PROCAPITE]]),0)</f>
        <v>1227.640136682814</v>
      </c>
      <c r="O7260" s="3">
        <f>+Tabella2026[[#This Row],[DIFFERENZA REDDITO INFERIORE ALLA MEDIA DALLA MEDIA]]*Tabella2026[[#This Row],[POP_2024]]</f>
        <v>464047.97166610369</v>
      </c>
      <c r="P7260" s="3">
        <f>+Tabella2026[[#This Row],[POPOLAZIONE PER DIFFERENZA ]]/SUM(Tabella2026[[POPOLAZIONE PER DIFFERENZA ]])</f>
        <v>4.1169505648001636E-6</v>
      </c>
      <c r="Q7260" s="3">
        <f>+Tabella2026[[#This Row],[INCIDENZA POPOLAZIONE PER DIFFERENZA]]*(PLAFOND-SUM(Tabella2026[CONTRIBUTO SULLA BASE DELLA POPOLAZIONE]))</f>
        <v>1212.0271585642495</v>
      </c>
      <c r="R7260" s="3">
        <f>+Tabella2026[[#This Row],[CONTRIBUTO SULLA BASE DELLA POPOLAZIONE]]+Tabella2026[[#This Row],[CONTRIBUTO SULLA BASE DEL REDDITO]]</f>
        <v>3099.9873995843564</v>
      </c>
      <c r="S7260" s="3">
        <f>+Tabella2026[[#This Row],[CONTRIBUTO TOTALE]]/(PLAFOND/N_TESSERE)</f>
        <v>6.1999747991687126</v>
      </c>
      <c r="T7260" s="3">
        <f>+MAX(CEILING(Tabella2026[[#This Row],[preDEF1]],1),1)</f>
        <v>7</v>
      </c>
      <c r="U7260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260" s="21">
        <f>+Tabella2026[[#This Row],[DEF - n. card]]*(PLAFOND/N_TESSERE)</f>
        <v>3500</v>
      </c>
      <c r="W7260" s="18"/>
    </row>
    <row r="7261" spans="2:23" x14ac:dyDescent="0.25">
      <c r="B7261" s="1" t="s">
        <v>14575</v>
      </c>
      <c r="C7261" s="2">
        <v>65110</v>
      </c>
      <c r="D7261" s="1" t="s">
        <v>14576</v>
      </c>
      <c r="E7261" s="1" t="s">
        <v>15</v>
      </c>
      <c r="F7261" s="1" t="s">
        <v>82</v>
      </c>
      <c r="G7261" s="1" t="s">
        <v>11807</v>
      </c>
      <c r="H7261" s="1" t="s">
        <v>15836</v>
      </c>
      <c r="I7261" s="5">
        <v>377</v>
      </c>
      <c r="J7261" s="5">
        <v>3887676</v>
      </c>
      <c r="K7261" s="3">
        <f>+Tabella2026[[#This Row],[POP_2024]]/SUM(Tabella2026[POP_2024])</f>
        <v>6.3959593552221499E-6</v>
      </c>
      <c r="L7261" s="3">
        <f>+Tabella2026[[#This Row],[INCIDENZA POPOLAZIONE]]*(PLAFOND/2)</f>
        <v>1882.9656372078846</v>
      </c>
      <c r="M7261" s="3">
        <f>+IFERROR(Tabella2026[[#This Row],[reddito_2024]]/Tabella2026[[#This Row],[POP_2024]],"")</f>
        <v>10312.137931034482</v>
      </c>
      <c r="N7261" s="3">
        <f>+IF(Tabella2026[[#This Row],[REDDITO COMPLESSIVO PROCAPITE]]&lt;media_aggr_reddito_pc,(media_aggr_reddito_pc-Tabella2026[[#This Row],[REDDITO COMPLESSIVO PROCAPITE]]),0)</f>
        <v>7512.9281315742592</v>
      </c>
      <c r="O7261" s="3">
        <f>+Tabella2026[[#This Row],[DIFFERENZA REDDITO INFERIORE ALLA MEDIA DALLA MEDIA]]*Tabella2026[[#This Row],[POP_2024]]</f>
        <v>2832373.9056034959</v>
      </c>
      <c r="P7261" s="3">
        <f>+Tabella2026[[#This Row],[POPOLAZIONE PER DIFFERENZA ]]/SUM(Tabella2026[[POPOLAZIONE PER DIFFERENZA ]])</f>
        <v>2.5128314446743902E-5</v>
      </c>
      <c r="Q7261" s="3">
        <f>+Tabella2026[[#This Row],[INCIDENZA POPOLAZIONE PER DIFFERENZA]]*(PLAFOND-SUM(Tabella2026[CONTRIBUTO SULLA BASE DELLA POPOLAZIONE]))</f>
        <v>7397.7569268855996</v>
      </c>
      <c r="R7261" s="3">
        <f>+Tabella2026[[#This Row],[CONTRIBUTO SULLA BASE DELLA POPOLAZIONE]]+Tabella2026[[#This Row],[CONTRIBUTO SULLA BASE DEL REDDITO]]</f>
        <v>9280.7225640934848</v>
      </c>
      <c r="S7261" s="3">
        <f>+Tabella2026[[#This Row],[CONTRIBUTO TOTALE]]/(PLAFOND/N_TESSERE)</f>
        <v>18.561445128186971</v>
      </c>
      <c r="T7261" s="3">
        <f>+MAX(CEILING(Tabella2026[[#This Row],[preDEF1]],1),1)</f>
        <v>19</v>
      </c>
      <c r="U7261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7261" s="21">
        <f>+Tabella2026[[#This Row],[DEF - n. card]]*(PLAFOND/N_TESSERE)</f>
        <v>9500</v>
      </c>
      <c r="W7261" s="18"/>
    </row>
    <row r="7262" spans="2:23" x14ac:dyDescent="0.25">
      <c r="B7262" s="1" t="s">
        <v>14529</v>
      </c>
      <c r="C7262" s="2">
        <v>6157</v>
      </c>
      <c r="D7262" s="1" t="s">
        <v>14530</v>
      </c>
      <c r="E7262" s="1" t="s">
        <v>18</v>
      </c>
      <c r="F7262" s="1" t="s">
        <v>138</v>
      </c>
      <c r="G7262" s="1" t="s">
        <v>11807</v>
      </c>
      <c r="H7262" s="1" t="s">
        <v>15835</v>
      </c>
      <c r="I7262" s="5">
        <v>377</v>
      </c>
      <c r="J7262" s="5">
        <v>7767647</v>
      </c>
      <c r="K7262" s="3">
        <f>+Tabella2026[[#This Row],[POP_2024]]/SUM(Tabella2026[POP_2024])</f>
        <v>6.3959593552221499E-6</v>
      </c>
      <c r="L7262" s="3">
        <f>+Tabella2026[[#This Row],[INCIDENZA POPOLAZIONE]]*(PLAFOND/2)</f>
        <v>1882.9656372078846</v>
      </c>
      <c r="M7262" s="3">
        <f>+IFERROR(Tabella2026[[#This Row],[reddito_2024]]/Tabella2026[[#This Row],[POP_2024]],"")</f>
        <v>20603.838196286473</v>
      </c>
      <c r="N7262" s="3">
        <f>+IF(Tabella2026[[#This Row],[REDDITO COMPLESSIVO PROCAPITE]]&lt;media_aggr_reddito_pc,(media_aggr_reddito_pc-Tabella2026[[#This Row],[REDDITO COMPLESSIVO PROCAPITE]]),0)</f>
        <v>0</v>
      </c>
      <c r="O7262" s="3">
        <f>+Tabella2026[[#This Row],[DIFFERENZA REDDITO INFERIORE ALLA MEDIA DALLA MEDIA]]*Tabella2026[[#This Row],[POP_2024]]</f>
        <v>0</v>
      </c>
      <c r="P7262" s="3">
        <f>+Tabella2026[[#This Row],[POPOLAZIONE PER DIFFERENZA ]]/SUM(Tabella2026[[POPOLAZIONE PER DIFFERENZA ]])</f>
        <v>0</v>
      </c>
      <c r="Q7262" s="3">
        <f>+Tabella2026[[#This Row],[INCIDENZA POPOLAZIONE PER DIFFERENZA]]*(PLAFOND-SUM(Tabella2026[CONTRIBUTO SULLA BASE DELLA POPOLAZIONE]))</f>
        <v>0</v>
      </c>
      <c r="R7262" s="3">
        <f>+Tabella2026[[#This Row],[CONTRIBUTO SULLA BASE DELLA POPOLAZIONE]]+Tabella2026[[#This Row],[CONTRIBUTO SULLA BASE DEL REDDITO]]</f>
        <v>1882.9656372078846</v>
      </c>
      <c r="S7262" s="3">
        <f>+Tabella2026[[#This Row],[CONTRIBUTO TOTALE]]/(PLAFOND/N_TESSERE)</f>
        <v>3.7659312744157694</v>
      </c>
      <c r="T7262" s="3">
        <f>+MAX(CEILING(Tabella2026[[#This Row],[preDEF1]],1),1)</f>
        <v>4</v>
      </c>
      <c r="U7262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62" s="21">
        <f>+Tabella2026[[#This Row],[DEF - n. card]]*(PLAFOND/N_TESSERE)</f>
        <v>2000</v>
      </c>
      <c r="W7262" s="18"/>
    </row>
    <row r="7263" spans="2:23" x14ac:dyDescent="0.25">
      <c r="B7263" s="1" t="s">
        <v>14555</v>
      </c>
      <c r="C7263" s="2">
        <v>7036</v>
      </c>
      <c r="D7263" s="1" t="s">
        <v>14556</v>
      </c>
      <c r="E7263" s="1" t="s">
        <v>565</v>
      </c>
      <c r="F7263" s="1" t="s">
        <v>565</v>
      </c>
      <c r="G7263" s="1" t="s">
        <v>11807</v>
      </c>
      <c r="H7263" s="1" t="s">
        <v>15835</v>
      </c>
      <c r="I7263" s="5">
        <v>376</v>
      </c>
      <c r="J7263" s="5">
        <v>8872585</v>
      </c>
      <c r="K7263" s="3">
        <f>+Tabella2026[[#This Row],[POP_2024]]/SUM(Tabella2026[POP_2024])</f>
        <v>6.3789939457918528E-6</v>
      </c>
      <c r="L7263" s="3">
        <f>+Tabella2026[[#This Row],[INCIDENZA POPOLAZIONE]]*(PLAFOND/2)</f>
        <v>1877.9710333956621</v>
      </c>
      <c r="M7263" s="3">
        <f>+IFERROR(Tabella2026[[#This Row],[reddito_2024]]/Tabella2026[[#This Row],[POP_2024]],"")</f>
        <v>23597.300531914894</v>
      </c>
      <c r="N7263" s="3">
        <f>+IF(Tabella2026[[#This Row],[REDDITO COMPLESSIVO PROCAPITE]]&lt;media_aggr_reddito_pc,(media_aggr_reddito_pc-Tabella2026[[#This Row],[REDDITO COMPLESSIVO PROCAPITE]]),0)</f>
        <v>0</v>
      </c>
      <c r="O7263" s="3">
        <f>+Tabella2026[[#This Row],[DIFFERENZA REDDITO INFERIORE ALLA MEDIA DALLA MEDIA]]*Tabella2026[[#This Row],[POP_2024]]</f>
        <v>0</v>
      </c>
      <c r="P7263" s="3">
        <f>+Tabella2026[[#This Row],[POPOLAZIONE PER DIFFERENZA ]]/SUM(Tabella2026[[POPOLAZIONE PER DIFFERENZA ]])</f>
        <v>0</v>
      </c>
      <c r="Q7263" s="3">
        <f>+Tabella2026[[#This Row],[INCIDENZA POPOLAZIONE PER DIFFERENZA]]*(PLAFOND-SUM(Tabella2026[CONTRIBUTO SULLA BASE DELLA POPOLAZIONE]))</f>
        <v>0</v>
      </c>
      <c r="R7263" s="3">
        <f>+Tabella2026[[#This Row],[CONTRIBUTO SULLA BASE DELLA POPOLAZIONE]]+Tabella2026[[#This Row],[CONTRIBUTO SULLA BASE DEL REDDITO]]</f>
        <v>1877.9710333956621</v>
      </c>
      <c r="S7263" s="3">
        <f>+Tabella2026[[#This Row],[CONTRIBUTO TOTALE]]/(PLAFOND/N_TESSERE)</f>
        <v>3.7559420667913241</v>
      </c>
      <c r="T7263" s="3">
        <f>+MAX(CEILING(Tabella2026[[#This Row],[preDEF1]],1),1)</f>
        <v>4</v>
      </c>
      <c r="U7263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63" s="21">
        <f>+Tabella2026[[#This Row],[DEF - n. card]]*(PLAFOND/N_TESSERE)</f>
        <v>2000</v>
      </c>
      <c r="W7263" s="18"/>
    </row>
    <row r="7264" spans="2:23" x14ac:dyDescent="0.25">
      <c r="B7264" s="1" t="s">
        <v>14445</v>
      </c>
      <c r="C7264" s="2">
        <v>65131</v>
      </c>
      <c r="D7264" s="1" t="s">
        <v>14446</v>
      </c>
      <c r="E7264" s="1" t="s">
        <v>15</v>
      </c>
      <c r="F7264" s="1" t="s">
        <v>82</v>
      </c>
      <c r="G7264" s="1" t="s">
        <v>11807</v>
      </c>
      <c r="H7264" s="1" t="s">
        <v>15836</v>
      </c>
      <c r="I7264" s="5">
        <v>376</v>
      </c>
      <c r="J7264" s="5">
        <v>3489009</v>
      </c>
      <c r="K7264" s="3">
        <f>+Tabella2026[[#This Row],[POP_2024]]/SUM(Tabella2026[POP_2024])</f>
        <v>6.3789939457918528E-6</v>
      </c>
      <c r="L7264" s="3">
        <f>+Tabella2026[[#This Row],[INCIDENZA POPOLAZIONE]]*(PLAFOND/2)</f>
        <v>1877.9710333956621</v>
      </c>
      <c r="M7264" s="3">
        <f>+IFERROR(Tabella2026[[#This Row],[reddito_2024]]/Tabella2026[[#This Row],[POP_2024]],"")</f>
        <v>9279.2792553191484</v>
      </c>
      <c r="N7264" s="3">
        <f>+IF(Tabella2026[[#This Row],[REDDITO COMPLESSIVO PROCAPITE]]&lt;media_aggr_reddito_pc,(media_aggr_reddito_pc-Tabella2026[[#This Row],[REDDITO COMPLESSIVO PROCAPITE]]),0)</f>
        <v>8545.7868072895926</v>
      </c>
      <c r="O7264" s="3">
        <f>+Tabella2026[[#This Row],[DIFFERENZA REDDITO INFERIORE ALLA MEDIA DALLA MEDIA]]*Tabella2026[[#This Row],[POP_2024]]</f>
        <v>3213215.8395408867</v>
      </c>
      <c r="P7264" s="3">
        <f>+Tabella2026[[#This Row],[POPOLAZIONE PER DIFFERENZA ]]/SUM(Tabella2026[[POPOLAZIONE PER DIFFERENZA ]])</f>
        <v>2.850707593425512E-5</v>
      </c>
      <c r="Q7264" s="3">
        <f>+Tabella2026[[#This Row],[INCIDENZA POPOLAZIONE PER DIFFERENZA]]*(PLAFOND-SUM(Tabella2026[CONTRIBUTO SULLA BASE DELLA POPOLAZIONE]))</f>
        <v>8392.4617747377906</v>
      </c>
      <c r="R7264" s="3">
        <f>+Tabella2026[[#This Row],[CONTRIBUTO SULLA BASE DELLA POPOLAZIONE]]+Tabella2026[[#This Row],[CONTRIBUTO SULLA BASE DEL REDDITO]]</f>
        <v>10270.432808133453</v>
      </c>
      <c r="S7264" s="3">
        <f>+Tabella2026[[#This Row],[CONTRIBUTO TOTALE]]/(PLAFOND/N_TESSERE)</f>
        <v>20.540865616266906</v>
      </c>
      <c r="T7264" s="3">
        <f>+MAX(CEILING(Tabella2026[[#This Row],[preDEF1]],1),1)</f>
        <v>21</v>
      </c>
      <c r="U7264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7264" s="21">
        <f>+Tabella2026[[#This Row],[DEF - n. card]]*(PLAFOND/N_TESSERE)</f>
        <v>10500</v>
      </c>
      <c r="W7264" s="18"/>
    </row>
    <row r="7265" spans="2:23" x14ac:dyDescent="0.25">
      <c r="B7265" s="1" t="s">
        <v>14373</v>
      </c>
      <c r="C7265" s="2">
        <v>115061</v>
      </c>
      <c r="D7265" s="1" t="s">
        <v>14374</v>
      </c>
      <c r="E7265" s="1" t="s">
        <v>76</v>
      </c>
      <c r="F7265" s="1" t="s">
        <v>625</v>
      </c>
      <c r="G7265" s="1" t="s">
        <v>11807</v>
      </c>
      <c r="H7265" s="1" t="s">
        <v>15836</v>
      </c>
      <c r="I7265" s="5">
        <v>376</v>
      </c>
      <c r="J7265" s="5">
        <v>3739526</v>
      </c>
      <c r="K7265" s="3">
        <f>+Tabella2026[[#This Row],[POP_2024]]/SUM(Tabella2026[POP_2024])</f>
        <v>6.3789939457918528E-6</v>
      </c>
      <c r="L7265" s="3">
        <f>+Tabella2026[[#This Row],[INCIDENZA POPOLAZIONE]]*(PLAFOND/2)</f>
        <v>1877.9710333956621</v>
      </c>
      <c r="M7265" s="3">
        <f>+IFERROR(Tabella2026[[#This Row],[reddito_2024]]/Tabella2026[[#This Row],[POP_2024]],"")</f>
        <v>9945.5478723404249</v>
      </c>
      <c r="N7265" s="3">
        <f>+IF(Tabella2026[[#This Row],[REDDITO COMPLESSIVO PROCAPITE]]&lt;media_aggr_reddito_pc,(media_aggr_reddito_pc-Tabella2026[[#This Row],[REDDITO COMPLESSIVO PROCAPITE]]),0)</f>
        <v>7879.5181902683162</v>
      </c>
      <c r="O7265" s="3">
        <f>+Tabella2026[[#This Row],[DIFFERENZA REDDITO INFERIORE ALLA MEDIA DALLA MEDIA]]*Tabella2026[[#This Row],[POP_2024]]</f>
        <v>2962698.8395408867</v>
      </c>
      <c r="P7265" s="3">
        <f>+Tabella2026[[#This Row],[POPOLAZIONE PER DIFFERENZA ]]/SUM(Tabella2026[[POPOLAZIONE PER DIFFERENZA ]])</f>
        <v>2.6284533939428469E-5</v>
      </c>
      <c r="Q7265" s="3">
        <f>+Tabella2026[[#This Row],[INCIDENZA POPOLAZIONE PER DIFFERENZA]]*(PLAFOND-SUM(Tabella2026[CONTRIBUTO SULLA BASE DELLA POPOLAZIONE]))</f>
        <v>7738.1470783673185</v>
      </c>
      <c r="R7265" s="3">
        <f>+Tabella2026[[#This Row],[CONTRIBUTO SULLA BASE DELLA POPOLAZIONE]]+Tabella2026[[#This Row],[CONTRIBUTO SULLA BASE DEL REDDITO]]</f>
        <v>9616.1181117629803</v>
      </c>
      <c r="S7265" s="3">
        <f>+Tabella2026[[#This Row],[CONTRIBUTO TOTALE]]/(PLAFOND/N_TESSERE)</f>
        <v>19.232236223525959</v>
      </c>
      <c r="T7265" s="3">
        <f>+MAX(CEILING(Tabella2026[[#This Row],[preDEF1]],1),1)</f>
        <v>20</v>
      </c>
      <c r="U7265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7265" s="21">
        <f>+Tabella2026[[#This Row],[DEF - n. card]]*(PLAFOND/N_TESSERE)</f>
        <v>10000</v>
      </c>
      <c r="W7265" s="18"/>
    </row>
    <row r="7266" spans="2:23" x14ac:dyDescent="0.25">
      <c r="B7266" s="1" t="s">
        <v>14611</v>
      </c>
      <c r="C7266" s="2">
        <v>22173</v>
      </c>
      <c r="D7266" s="1" t="s">
        <v>14612</v>
      </c>
      <c r="E7266" s="1" t="s">
        <v>99</v>
      </c>
      <c r="F7266" s="1" t="s">
        <v>98</v>
      </c>
      <c r="G7266" s="1" t="s">
        <v>11807</v>
      </c>
      <c r="H7266" s="1" t="s">
        <v>15835</v>
      </c>
      <c r="I7266" s="5">
        <v>375</v>
      </c>
      <c r="J7266" s="5">
        <v>6693592</v>
      </c>
      <c r="K7266" s="3">
        <f>+Tabella2026[[#This Row],[POP_2024]]/SUM(Tabella2026[POP_2024])</f>
        <v>6.3620285363615547E-6</v>
      </c>
      <c r="L7266" s="3">
        <f>+Tabella2026[[#This Row],[INCIDENZA POPOLAZIONE]]*(PLAFOND/2)</f>
        <v>1872.9764295834395</v>
      </c>
      <c r="M7266" s="3">
        <f>+IFERROR(Tabella2026[[#This Row],[reddito_2024]]/Tabella2026[[#This Row],[POP_2024]],"")</f>
        <v>17849.578666666668</v>
      </c>
      <c r="N7266" s="3">
        <f>+IF(Tabella2026[[#This Row],[REDDITO COMPLESSIVO PROCAPITE]]&lt;media_aggr_reddito_pc,(media_aggr_reddito_pc-Tabella2026[[#This Row],[REDDITO COMPLESSIVO PROCAPITE]]),0)</f>
        <v>0</v>
      </c>
      <c r="O7266" s="3">
        <f>+Tabella2026[[#This Row],[DIFFERENZA REDDITO INFERIORE ALLA MEDIA DALLA MEDIA]]*Tabella2026[[#This Row],[POP_2024]]</f>
        <v>0</v>
      </c>
      <c r="P7266" s="3">
        <f>+Tabella2026[[#This Row],[POPOLAZIONE PER DIFFERENZA ]]/SUM(Tabella2026[[POPOLAZIONE PER DIFFERENZA ]])</f>
        <v>0</v>
      </c>
      <c r="Q7266" s="3">
        <f>+Tabella2026[[#This Row],[INCIDENZA POPOLAZIONE PER DIFFERENZA]]*(PLAFOND-SUM(Tabella2026[CONTRIBUTO SULLA BASE DELLA POPOLAZIONE]))</f>
        <v>0</v>
      </c>
      <c r="R7266" s="3">
        <f>+Tabella2026[[#This Row],[CONTRIBUTO SULLA BASE DELLA POPOLAZIONE]]+Tabella2026[[#This Row],[CONTRIBUTO SULLA BASE DEL REDDITO]]</f>
        <v>1872.9764295834395</v>
      </c>
      <c r="S7266" s="3">
        <f>+Tabella2026[[#This Row],[CONTRIBUTO TOTALE]]/(PLAFOND/N_TESSERE)</f>
        <v>3.7459528591668789</v>
      </c>
      <c r="T7266" s="3">
        <f>+MAX(CEILING(Tabella2026[[#This Row],[preDEF1]],1),1)</f>
        <v>4</v>
      </c>
      <c r="U7266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66" s="21">
        <f>+Tabella2026[[#This Row],[DEF - n. card]]*(PLAFOND/N_TESSERE)</f>
        <v>2000</v>
      </c>
      <c r="W7266" s="18"/>
    </row>
    <row r="7267" spans="2:23" x14ac:dyDescent="0.25">
      <c r="B7267" s="1" t="s">
        <v>14405</v>
      </c>
      <c r="C7267" s="2">
        <v>57017</v>
      </c>
      <c r="D7267" s="1" t="s">
        <v>14406</v>
      </c>
      <c r="E7267" s="1" t="s">
        <v>8</v>
      </c>
      <c r="F7267" s="1" t="s">
        <v>377</v>
      </c>
      <c r="G7267" s="1" t="s">
        <v>11807</v>
      </c>
      <c r="H7267" s="1" t="s">
        <v>15834</v>
      </c>
      <c r="I7267" s="5">
        <v>374</v>
      </c>
      <c r="J7267" s="5">
        <v>5687725</v>
      </c>
      <c r="K7267" s="3">
        <f>+Tabella2026[[#This Row],[POP_2024]]/SUM(Tabella2026[POP_2024])</f>
        <v>6.3450631269312576E-6</v>
      </c>
      <c r="L7267" s="3">
        <f>+Tabella2026[[#This Row],[INCIDENZA POPOLAZIONE]]*(PLAFOND/2)</f>
        <v>1867.981825771217</v>
      </c>
      <c r="M7267" s="3">
        <f>+IFERROR(Tabella2026[[#This Row],[reddito_2024]]/Tabella2026[[#This Row],[POP_2024]],"")</f>
        <v>15207.820855614973</v>
      </c>
      <c r="N7267" s="3">
        <f>+IF(Tabella2026[[#This Row],[REDDITO COMPLESSIVO PROCAPITE]]&lt;media_aggr_reddito_pc,(media_aggr_reddito_pc-Tabella2026[[#This Row],[REDDITO COMPLESSIVO PROCAPITE]]),0)</f>
        <v>2617.2452069937681</v>
      </c>
      <c r="O7267" s="3">
        <f>+Tabella2026[[#This Row],[DIFFERENZA REDDITO INFERIORE ALLA MEDIA DALLA MEDIA]]*Tabella2026[[#This Row],[POP_2024]]</f>
        <v>978849.70741566923</v>
      </c>
      <c r="P7267" s="3">
        <f>+Tabella2026[[#This Row],[POPOLAZIONE PER DIFFERENZA ]]/SUM(Tabella2026[[POPOLAZIONE PER DIFFERENZA ]])</f>
        <v>8.6841794423336695E-6</v>
      </c>
      <c r="Q7267" s="3">
        <f>+Tabella2026[[#This Row],[INCIDENZA POPOLAZIONE PER DIFFERENZA]]*(PLAFOND-SUM(Tabella2026[CONTRIBUTO SULLA BASE DELLA POPOLAZIONE]))</f>
        <v>2556.6159146884611</v>
      </c>
      <c r="R7267" s="3">
        <f>+Tabella2026[[#This Row],[CONTRIBUTO SULLA BASE DELLA POPOLAZIONE]]+Tabella2026[[#This Row],[CONTRIBUTO SULLA BASE DEL REDDITO]]</f>
        <v>4424.5977404596779</v>
      </c>
      <c r="S7267" s="3">
        <f>+Tabella2026[[#This Row],[CONTRIBUTO TOTALE]]/(PLAFOND/N_TESSERE)</f>
        <v>8.8491954809193558</v>
      </c>
      <c r="T7267" s="3">
        <f>+MAX(CEILING(Tabella2026[[#This Row],[preDEF1]],1),1)</f>
        <v>9</v>
      </c>
      <c r="U7267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267" s="21">
        <f>+Tabella2026[[#This Row],[DEF - n. card]]*(PLAFOND/N_TESSERE)</f>
        <v>4500</v>
      </c>
      <c r="W7267" s="18"/>
    </row>
    <row r="7268" spans="2:23" x14ac:dyDescent="0.25">
      <c r="B7268" s="1" t="s">
        <v>14563</v>
      </c>
      <c r="C7268" s="2">
        <v>25046</v>
      </c>
      <c r="D7268" s="1" t="s">
        <v>14564</v>
      </c>
      <c r="E7268" s="1" t="s">
        <v>38</v>
      </c>
      <c r="F7268" s="1" t="s">
        <v>514</v>
      </c>
      <c r="G7268" s="1" t="s">
        <v>11807</v>
      </c>
      <c r="H7268" s="1" t="s">
        <v>15835</v>
      </c>
      <c r="I7268" s="5">
        <v>374</v>
      </c>
      <c r="J7268" s="5">
        <v>6517688</v>
      </c>
      <c r="K7268" s="3">
        <f>+Tabella2026[[#This Row],[POP_2024]]/SUM(Tabella2026[POP_2024])</f>
        <v>6.3450631269312576E-6</v>
      </c>
      <c r="L7268" s="3">
        <f>+Tabella2026[[#This Row],[INCIDENZA POPOLAZIONE]]*(PLAFOND/2)</f>
        <v>1867.981825771217</v>
      </c>
      <c r="M7268" s="3">
        <f>+IFERROR(Tabella2026[[#This Row],[reddito_2024]]/Tabella2026[[#This Row],[POP_2024]],"")</f>
        <v>17426.973262032086</v>
      </c>
      <c r="N7268" s="3">
        <f>+IF(Tabella2026[[#This Row],[REDDITO COMPLESSIVO PROCAPITE]]&lt;media_aggr_reddito_pc,(media_aggr_reddito_pc-Tabella2026[[#This Row],[REDDITO COMPLESSIVO PROCAPITE]]),0)</f>
        <v>398.09280057665455</v>
      </c>
      <c r="O7268" s="3">
        <f>+Tabella2026[[#This Row],[DIFFERENZA REDDITO INFERIORE ALLA MEDIA DALLA MEDIA]]*Tabella2026[[#This Row],[POP_2024]]</f>
        <v>148886.70741566882</v>
      </c>
      <c r="P7268" s="3">
        <f>+Tabella2026[[#This Row],[POPOLAZIONE PER DIFFERENZA ]]/SUM(Tabella2026[[POPOLAZIONE PER DIFFERENZA ]])</f>
        <v>1.3208962254170067E-6</v>
      </c>
      <c r="Q7268" s="3">
        <f>+Tabella2026[[#This Row],[INCIDENZA POPOLAZIONE PER DIFFERENZA]]*(PLAFOND-SUM(Tabella2026[CONTRIBUTO SULLA BASE DELLA POPOLAZIONE]))</f>
        <v>388.87085809059931</v>
      </c>
      <c r="R7268" s="3">
        <f>+Tabella2026[[#This Row],[CONTRIBUTO SULLA BASE DELLA POPOLAZIONE]]+Tabella2026[[#This Row],[CONTRIBUTO SULLA BASE DEL REDDITO]]</f>
        <v>2256.8526838618163</v>
      </c>
      <c r="S7268" s="3">
        <f>+Tabella2026[[#This Row],[CONTRIBUTO TOTALE]]/(PLAFOND/N_TESSERE)</f>
        <v>4.5137053677236327</v>
      </c>
      <c r="T7268" s="3">
        <f>+MAX(CEILING(Tabella2026[[#This Row],[preDEF1]],1),1)</f>
        <v>5</v>
      </c>
      <c r="U726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268" s="21">
        <f>+Tabella2026[[#This Row],[DEF - n. card]]*(PLAFOND/N_TESSERE)</f>
        <v>2500</v>
      </c>
      <c r="W7268" s="18"/>
    </row>
    <row r="7269" spans="2:23" x14ac:dyDescent="0.25">
      <c r="B7269" s="1" t="s">
        <v>14473</v>
      </c>
      <c r="C7269" s="2">
        <v>19091</v>
      </c>
      <c r="D7269" s="1" t="s">
        <v>14474</v>
      </c>
      <c r="E7269" s="1" t="s">
        <v>12</v>
      </c>
      <c r="F7269" s="1" t="s">
        <v>193</v>
      </c>
      <c r="G7269" s="1" t="s">
        <v>11807</v>
      </c>
      <c r="H7269" s="1" t="s">
        <v>15835</v>
      </c>
      <c r="I7269" s="5">
        <v>373</v>
      </c>
      <c r="J7269" s="5">
        <v>6464248</v>
      </c>
      <c r="K7269" s="3">
        <f>+Tabella2026[[#This Row],[POP_2024]]/SUM(Tabella2026[POP_2024])</f>
        <v>6.3280977175009595E-6</v>
      </c>
      <c r="L7269" s="3">
        <f>+Tabella2026[[#This Row],[INCIDENZA POPOLAZIONE]]*(PLAFOND/2)</f>
        <v>1862.9872219589943</v>
      </c>
      <c r="M7269" s="3">
        <f>+IFERROR(Tabella2026[[#This Row],[reddito_2024]]/Tabella2026[[#This Row],[POP_2024]],"")</f>
        <v>17330.423592493298</v>
      </c>
      <c r="N7269" s="3">
        <f>+IF(Tabella2026[[#This Row],[REDDITO COMPLESSIVO PROCAPITE]]&lt;media_aggr_reddito_pc,(media_aggr_reddito_pc-Tabella2026[[#This Row],[REDDITO COMPLESSIVO PROCAPITE]]),0)</f>
        <v>494.64247011544285</v>
      </c>
      <c r="O7269" s="3">
        <f>+Tabella2026[[#This Row],[DIFFERENZA REDDITO INFERIORE ALLA MEDIA DALLA MEDIA]]*Tabella2026[[#This Row],[POP_2024]]</f>
        <v>184501.64135306017</v>
      </c>
      <c r="P7269" s="3">
        <f>+Tabella2026[[#This Row],[POPOLAZIONE PER DIFFERENZA ]]/SUM(Tabella2026[[POPOLAZIONE PER DIFFERENZA ]])</f>
        <v>1.6368655461370742E-6</v>
      </c>
      <c r="Q7269" s="3">
        <f>+Tabella2026[[#This Row],[INCIDENZA POPOLAZIONE PER DIFFERENZA]]*(PLAFOND-SUM(Tabella2026[CONTRIBUTO SULLA BASE DELLA POPOLAZIONE]))</f>
        <v>481.89198913359701</v>
      </c>
      <c r="R7269" s="3">
        <f>+Tabella2026[[#This Row],[CONTRIBUTO SULLA BASE DELLA POPOLAZIONE]]+Tabella2026[[#This Row],[CONTRIBUTO SULLA BASE DEL REDDITO]]</f>
        <v>2344.8792110925915</v>
      </c>
      <c r="S7269" s="3">
        <f>+Tabella2026[[#This Row],[CONTRIBUTO TOTALE]]/(PLAFOND/N_TESSERE)</f>
        <v>4.6897584221851831</v>
      </c>
      <c r="T7269" s="3">
        <f>+MAX(CEILING(Tabella2026[[#This Row],[preDEF1]],1),1)</f>
        <v>5</v>
      </c>
      <c r="U7269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269" s="21">
        <f>+Tabella2026[[#This Row],[DEF - n. card]]*(PLAFOND/N_TESSERE)</f>
        <v>2500</v>
      </c>
      <c r="W7269" s="18"/>
    </row>
    <row r="7270" spans="2:23" x14ac:dyDescent="0.25">
      <c r="B7270" s="1" t="s">
        <v>14503</v>
      </c>
      <c r="C7270" s="2">
        <v>117023</v>
      </c>
      <c r="D7270" s="1" t="s">
        <v>14504</v>
      </c>
      <c r="E7270" s="1" t="s">
        <v>76</v>
      </c>
      <c r="F7270" s="1" t="s">
        <v>15839</v>
      </c>
      <c r="G7270" s="1" t="s">
        <v>11807</v>
      </c>
      <c r="H7270" s="1" t="s">
        <v>15836</v>
      </c>
      <c r="I7270" s="5">
        <v>372</v>
      </c>
      <c r="J7270" s="5">
        <v>4340105</v>
      </c>
      <c r="K7270" s="3">
        <f>+Tabella2026[[#This Row],[POP_2024]]/SUM(Tabella2026[POP_2024])</f>
        <v>6.3111323080706624E-6</v>
      </c>
      <c r="L7270" s="3">
        <f>+Tabella2026[[#This Row],[INCIDENZA POPOLAZIONE]]*(PLAFOND/2)</f>
        <v>1857.992618146772</v>
      </c>
      <c r="M7270" s="3">
        <f>+IFERROR(Tabella2026[[#This Row],[reddito_2024]]/Tabella2026[[#This Row],[POP_2024]],"")</f>
        <v>11666.948924731183</v>
      </c>
      <c r="N7270" s="3">
        <f>+IF(Tabella2026[[#This Row],[REDDITO COMPLESSIVO PROCAPITE]]&lt;media_aggr_reddito_pc,(media_aggr_reddito_pc-Tabella2026[[#This Row],[REDDITO COMPLESSIVO PROCAPITE]]),0)</f>
        <v>6158.117137877558</v>
      </c>
      <c r="O7270" s="3">
        <f>+Tabella2026[[#This Row],[DIFFERENZA REDDITO INFERIORE ALLA MEDIA DALLA MEDIA]]*Tabella2026[[#This Row],[POP_2024]]</f>
        <v>2290819.5752904518</v>
      </c>
      <c r="P7270" s="3">
        <f>+Tabella2026[[#This Row],[POPOLAZIONE PER DIFFERENZA ]]/SUM(Tabella2026[[POPOLAZIONE PER DIFFERENZA ]])</f>
        <v>2.0323741337529902E-5</v>
      </c>
      <c r="Q7270" s="3">
        <f>+Tabella2026[[#This Row],[INCIDENZA POPOLAZIONE PER DIFFERENZA]]*(PLAFOND-SUM(Tabella2026[CONTRIBUTO SULLA BASE DELLA POPOLAZIONE]))</f>
        <v>5983.2942069628243</v>
      </c>
      <c r="R7270" s="3">
        <f>+Tabella2026[[#This Row],[CONTRIBUTO SULLA BASE DELLA POPOLAZIONE]]+Tabella2026[[#This Row],[CONTRIBUTO SULLA BASE DEL REDDITO]]</f>
        <v>7841.2868251095961</v>
      </c>
      <c r="S7270" s="3">
        <f>+Tabella2026[[#This Row],[CONTRIBUTO TOTALE]]/(PLAFOND/N_TESSERE)</f>
        <v>15.682573650219192</v>
      </c>
      <c r="T7270" s="3">
        <f>+MAX(CEILING(Tabella2026[[#This Row],[preDEF1]],1),1)</f>
        <v>16</v>
      </c>
      <c r="U7270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270" s="21">
        <f>+Tabella2026[[#This Row],[DEF - n. card]]*(PLAFOND/N_TESSERE)</f>
        <v>8000</v>
      </c>
      <c r="W7270" s="18"/>
    </row>
    <row r="7271" spans="2:23" x14ac:dyDescent="0.25">
      <c r="B7271" s="1" t="s">
        <v>14565</v>
      </c>
      <c r="C7271" s="2">
        <v>18174</v>
      </c>
      <c r="D7271" s="1" t="s">
        <v>14566</v>
      </c>
      <c r="E7271" s="1" t="s">
        <v>12</v>
      </c>
      <c r="F7271" s="1" t="s">
        <v>195</v>
      </c>
      <c r="G7271" s="1" t="s">
        <v>11807</v>
      </c>
      <c r="H7271" s="1" t="s">
        <v>15835</v>
      </c>
      <c r="I7271" s="5">
        <v>372</v>
      </c>
      <c r="J7271" s="5">
        <v>5895611</v>
      </c>
      <c r="K7271" s="3">
        <f>+Tabella2026[[#This Row],[POP_2024]]/SUM(Tabella2026[POP_2024])</f>
        <v>6.3111323080706624E-6</v>
      </c>
      <c r="L7271" s="3">
        <f>+Tabella2026[[#This Row],[INCIDENZA POPOLAZIONE]]*(PLAFOND/2)</f>
        <v>1857.992618146772</v>
      </c>
      <c r="M7271" s="3">
        <f>+IFERROR(Tabella2026[[#This Row],[reddito_2024]]/Tabella2026[[#This Row],[POP_2024]],"")</f>
        <v>15848.416666666666</v>
      </c>
      <c r="N7271" s="3">
        <f>+IF(Tabella2026[[#This Row],[REDDITO COMPLESSIVO PROCAPITE]]&lt;media_aggr_reddito_pc,(media_aggr_reddito_pc-Tabella2026[[#This Row],[REDDITO COMPLESSIVO PROCAPITE]]),0)</f>
        <v>1976.649395942075</v>
      </c>
      <c r="O7271" s="3">
        <f>+Tabella2026[[#This Row],[DIFFERENZA REDDITO INFERIORE ALLA MEDIA DALLA MEDIA]]*Tabella2026[[#This Row],[POP_2024]]</f>
        <v>735313.57529045187</v>
      </c>
      <c r="P7271" s="3">
        <f>+Tabella2026[[#This Row],[POPOLAZIONE PER DIFFERENZA ]]/SUM(Tabella2026[[POPOLAZIONE PER DIFFERENZA ]])</f>
        <v>6.5235704580892983E-6</v>
      </c>
      <c r="Q7271" s="3">
        <f>+Tabella2026[[#This Row],[INCIDENZA POPOLAZIONE PER DIFFERENZA]]*(PLAFOND-SUM(Tabella2026[CONTRIBUTO SULLA BASE DELLA POPOLAZIONE]))</f>
        <v>1920.5342501836537</v>
      </c>
      <c r="R7271" s="3">
        <f>+Tabella2026[[#This Row],[CONTRIBUTO SULLA BASE DELLA POPOLAZIONE]]+Tabella2026[[#This Row],[CONTRIBUTO SULLA BASE DEL REDDITO]]</f>
        <v>3778.5268683304257</v>
      </c>
      <c r="S7271" s="3">
        <f>+Tabella2026[[#This Row],[CONTRIBUTO TOTALE]]/(PLAFOND/N_TESSERE)</f>
        <v>7.5570537366608512</v>
      </c>
      <c r="T7271" s="3">
        <f>+MAX(CEILING(Tabella2026[[#This Row],[preDEF1]],1),1)</f>
        <v>8</v>
      </c>
      <c r="U7271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271" s="21">
        <f>+Tabella2026[[#This Row],[DEF - n. card]]*(PLAFOND/N_TESSERE)</f>
        <v>4000</v>
      </c>
      <c r="W7271" s="18"/>
    </row>
    <row r="7272" spans="2:23" x14ac:dyDescent="0.25">
      <c r="B7272" s="1" t="s">
        <v>14533</v>
      </c>
      <c r="C7272" s="2">
        <v>5006</v>
      </c>
      <c r="D7272" s="1" t="s">
        <v>14534</v>
      </c>
      <c r="E7272" s="1" t="s">
        <v>18</v>
      </c>
      <c r="F7272" s="1" t="s">
        <v>182</v>
      </c>
      <c r="G7272" s="1" t="s">
        <v>11807</v>
      </c>
      <c r="H7272" s="1" t="s">
        <v>15835</v>
      </c>
      <c r="I7272" s="5">
        <v>371</v>
      </c>
      <c r="J7272" s="5">
        <v>7030278</v>
      </c>
      <c r="K7272" s="3">
        <f>+Tabella2026[[#This Row],[POP_2024]]/SUM(Tabella2026[POP_2024])</f>
        <v>6.2941668986403652E-6</v>
      </c>
      <c r="L7272" s="3">
        <f>+Tabella2026[[#This Row],[INCIDENZA POPOLAZIONE]]*(PLAFOND/2)</f>
        <v>1852.9980143345495</v>
      </c>
      <c r="M7272" s="3">
        <f>+IFERROR(Tabella2026[[#This Row],[reddito_2024]]/Tabella2026[[#This Row],[POP_2024]],"")</f>
        <v>18949.536388140161</v>
      </c>
      <c r="N7272" s="3">
        <f>+IF(Tabella2026[[#This Row],[REDDITO COMPLESSIVO PROCAPITE]]&lt;media_aggr_reddito_pc,(media_aggr_reddito_pc-Tabella2026[[#This Row],[REDDITO COMPLESSIVO PROCAPITE]]),0)</f>
        <v>0</v>
      </c>
      <c r="O7272" s="3">
        <f>+Tabella2026[[#This Row],[DIFFERENZA REDDITO INFERIORE ALLA MEDIA DALLA MEDIA]]*Tabella2026[[#This Row],[POP_2024]]</f>
        <v>0</v>
      </c>
      <c r="P7272" s="3">
        <f>+Tabella2026[[#This Row],[POPOLAZIONE PER DIFFERENZA ]]/SUM(Tabella2026[[POPOLAZIONE PER DIFFERENZA ]])</f>
        <v>0</v>
      </c>
      <c r="Q7272" s="3">
        <f>+Tabella2026[[#This Row],[INCIDENZA POPOLAZIONE PER DIFFERENZA]]*(PLAFOND-SUM(Tabella2026[CONTRIBUTO SULLA BASE DELLA POPOLAZIONE]))</f>
        <v>0</v>
      </c>
      <c r="R7272" s="3">
        <f>+Tabella2026[[#This Row],[CONTRIBUTO SULLA BASE DELLA POPOLAZIONE]]+Tabella2026[[#This Row],[CONTRIBUTO SULLA BASE DEL REDDITO]]</f>
        <v>1852.9980143345495</v>
      </c>
      <c r="S7272" s="3">
        <f>+Tabella2026[[#This Row],[CONTRIBUTO TOTALE]]/(PLAFOND/N_TESSERE)</f>
        <v>3.7059960286690989</v>
      </c>
      <c r="T7272" s="3">
        <f>+MAX(CEILING(Tabella2026[[#This Row],[preDEF1]],1),1)</f>
        <v>4</v>
      </c>
      <c r="U7272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72" s="21">
        <f>+Tabella2026[[#This Row],[DEF - n. card]]*(PLAFOND/N_TESSERE)</f>
        <v>2000</v>
      </c>
      <c r="W7272" s="18"/>
    </row>
    <row r="7273" spans="2:23" x14ac:dyDescent="0.25">
      <c r="B7273" s="1" t="s">
        <v>14477</v>
      </c>
      <c r="C7273" s="2">
        <v>6057</v>
      </c>
      <c r="D7273" s="1" t="s">
        <v>14478</v>
      </c>
      <c r="E7273" s="1" t="s">
        <v>18</v>
      </c>
      <c r="F7273" s="1" t="s">
        <v>138</v>
      </c>
      <c r="G7273" s="1" t="s">
        <v>11807</v>
      </c>
      <c r="H7273" s="1" t="s">
        <v>15835</v>
      </c>
      <c r="I7273" s="5">
        <v>371</v>
      </c>
      <c r="J7273" s="5">
        <v>6966346</v>
      </c>
      <c r="K7273" s="3">
        <f>+Tabella2026[[#This Row],[POP_2024]]/SUM(Tabella2026[POP_2024])</f>
        <v>6.2941668986403652E-6</v>
      </c>
      <c r="L7273" s="3">
        <f>+Tabella2026[[#This Row],[INCIDENZA POPOLAZIONE]]*(PLAFOND/2)</f>
        <v>1852.9980143345495</v>
      </c>
      <c r="M7273" s="3">
        <f>+IFERROR(Tabella2026[[#This Row],[reddito_2024]]/Tabella2026[[#This Row],[POP_2024]],"")</f>
        <v>18777.212938005392</v>
      </c>
      <c r="N7273" s="3">
        <f>+IF(Tabella2026[[#This Row],[REDDITO COMPLESSIVO PROCAPITE]]&lt;media_aggr_reddito_pc,(media_aggr_reddito_pc-Tabella2026[[#This Row],[REDDITO COMPLESSIVO PROCAPITE]]),0)</f>
        <v>0</v>
      </c>
      <c r="O7273" s="3">
        <f>+Tabella2026[[#This Row],[DIFFERENZA REDDITO INFERIORE ALLA MEDIA DALLA MEDIA]]*Tabella2026[[#This Row],[POP_2024]]</f>
        <v>0</v>
      </c>
      <c r="P7273" s="3">
        <f>+Tabella2026[[#This Row],[POPOLAZIONE PER DIFFERENZA ]]/SUM(Tabella2026[[POPOLAZIONE PER DIFFERENZA ]])</f>
        <v>0</v>
      </c>
      <c r="Q7273" s="3">
        <f>+Tabella2026[[#This Row],[INCIDENZA POPOLAZIONE PER DIFFERENZA]]*(PLAFOND-SUM(Tabella2026[CONTRIBUTO SULLA BASE DELLA POPOLAZIONE]))</f>
        <v>0</v>
      </c>
      <c r="R7273" s="3">
        <f>+Tabella2026[[#This Row],[CONTRIBUTO SULLA BASE DELLA POPOLAZIONE]]+Tabella2026[[#This Row],[CONTRIBUTO SULLA BASE DEL REDDITO]]</f>
        <v>1852.9980143345495</v>
      </c>
      <c r="S7273" s="3">
        <f>+Tabella2026[[#This Row],[CONTRIBUTO TOTALE]]/(PLAFOND/N_TESSERE)</f>
        <v>3.7059960286690989</v>
      </c>
      <c r="T7273" s="3">
        <f>+MAX(CEILING(Tabella2026[[#This Row],[preDEF1]],1),1)</f>
        <v>4</v>
      </c>
      <c r="U7273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73" s="21">
        <f>+Tabella2026[[#This Row],[DEF - n. card]]*(PLAFOND/N_TESSERE)</f>
        <v>2000</v>
      </c>
      <c r="W7273" s="18"/>
    </row>
    <row r="7274" spans="2:23" x14ac:dyDescent="0.25">
      <c r="B7274" s="1" t="s">
        <v>14579</v>
      </c>
      <c r="C7274" s="2">
        <v>66061</v>
      </c>
      <c r="D7274" s="1" t="s">
        <v>14580</v>
      </c>
      <c r="E7274" s="1" t="s">
        <v>96</v>
      </c>
      <c r="F7274" s="1" t="s">
        <v>201</v>
      </c>
      <c r="G7274" s="1" t="s">
        <v>11807</v>
      </c>
      <c r="H7274" s="1" t="s">
        <v>15836</v>
      </c>
      <c r="I7274" s="5">
        <v>371</v>
      </c>
      <c r="J7274" s="5">
        <v>5243891</v>
      </c>
      <c r="K7274" s="3">
        <f>+Tabella2026[[#This Row],[POP_2024]]/SUM(Tabella2026[POP_2024])</f>
        <v>6.2941668986403652E-6</v>
      </c>
      <c r="L7274" s="3">
        <f>+Tabella2026[[#This Row],[INCIDENZA POPOLAZIONE]]*(PLAFOND/2)</f>
        <v>1852.9980143345495</v>
      </c>
      <c r="M7274" s="3">
        <f>+IFERROR(Tabella2026[[#This Row],[reddito_2024]]/Tabella2026[[#This Row],[POP_2024]],"")</f>
        <v>14134.477088948786</v>
      </c>
      <c r="N7274" s="3">
        <f>+IF(Tabella2026[[#This Row],[REDDITO COMPLESSIVO PROCAPITE]]&lt;media_aggr_reddito_pc,(media_aggr_reddito_pc-Tabella2026[[#This Row],[REDDITO COMPLESSIVO PROCAPITE]]),0)</f>
        <v>3690.5889736599547</v>
      </c>
      <c r="O7274" s="3">
        <f>+Tabella2026[[#This Row],[DIFFERENZA REDDITO INFERIORE ALLA MEDIA DALLA MEDIA]]*Tabella2026[[#This Row],[POP_2024]]</f>
        <v>1369208.5092278433</v>
      </c>
      <c r="P7274" s="3">
        <f>+Tabella2026[[#This Row],[POPOLAZIONE PER DIFFERENZA ]]/SUM(Tabella2026[[POPOLAZIONE PER DIFFERENZA ]])</f>
        <v>1.2147372878618511E-5</v>
      </c>
      <c r="Q7274" s="3">
        <f>+Tabella2026[[#This Row],[INCIDENZA POPOLAZIONE PER DIFFERENZA]]*(PLAFOND-SUM(Tabella2026[CONTRIBUTO SULLA BASE DELLA POPOLAZIONE]))</f>
        <v>3576.1774649356453</v>
      </c>
      <c r="R7274" s="3">
        <f>+Tabella2026[[#This Row],[CONTRIBUTO SULLA BASE DELLA POPOLAZIONE]]+Tabella2026[[#This Row],[CONTRIBUTO SULLA BASE DEL REDDITO]]</f>
        <v>5429.175479270195</v>
      </c>
      <c r="S7274" s="3">
        <f>+Tabella2026[[#This Row],[CONTRIBUTO TOTALE]]/(PLAFOND/N_TESSERE)</f>
        <v>10.85835095854039</v>
      </c>
      <c r="T7274" s="3">
        <f>+MAX(CEILING(Tabella2026[[#This Row],[preDEF1]],1),1)</f>
        <v>11</v>
      </c>
      <c r="U7274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274" s="21">
        <f>+Tabella2026[[#This Row],[DEF - n. card]]*(PLAFOND/N_TESSERE)</f>
        <v>5500</v>
      </c>
      <c r="W7274" s="18"/>
    </row>
    <row r="7275" spans="2:23" x14ac:dyDescent="0.25">
      <c r="B7275" s="1" t="s">
        <v>14699</v>
      </c>
      <c r="C7275" s="2">
        <v>58085</v>
      </c>
      <c r="D7275" s="1" t="s">
        <v>14700</v>
      </c>
      <c r="E7275" s="1" t="s">
        <v>8</v>
      </c>
      <c r="F7275" s="1" t="s">
        <v>7</v>
      </c>
      <c r="G7275" s="1" t="s">
        <v>11807</v>
      </c>
      <c r="H7275" s="1" t="s">
        <v>15834</v>
      </c>
      <c r="I7275" s="5">
        <v>371</v>
      </c>
      <c r="J7275" s="5">
        <v>5152002</v>
      </c>
      <c r="K7275" s="3">
        <f>+Tabella2026[[#This Row],[POP_2024]]/SUM(Tabella2026[POP_2024])</f>
        <v>6.2941668986403652E-6</v>
      </c>
      <c r="L7275" s="3">
        <f>+Tabella2026[[#This Row],[INCIDENZA POPOLAZIONE]]*(PLAFOND/2)</f>
        <v>1852.9980143345495</v>
      </c>
      <c r="M7275" s="3">
        <f>+IFERROR(Tabella2026[[#This Row],[reddito_2024]]/Tabella2026[[#This Row],[POP_2024]],"")</f>
        <v>13886.797843665769</v>
      </c>
      <c r="N7275" s="3">
        <f>+IF(Tabella2026[[#This Row],[REDDITO COMPLESSIVO PROCAPITE]]&lt;media_aggr_reddito_pc,(media_aggr_reddito_pc-Tabella2026[[#This Row],[REDDITO COMPLESSIVO PROCAPITE]]),0)</f>
        <v>3938.2682189429725</v>
      </c>
      <c r="O7275" s="3">
        <f>+Tabella2026[[#This Row],[DIFFERENZA REDDITO INFERIORE ALLA MEDIA DALLA MEDIA]]*Tabella2026[[#This Row],[POP_2024]]</f>
        <v>1461097.5092278428</v>
      </c>
      <c r="P7275" s="3">
        <f>+Tabella2026[[#This Row],[POPOLAZIONE PER DIFFERENZA ]]/SUM(Tabella2026[[POPOLAZIONE PER DIFFERENZA ]])</f>
        <v>1.2962595643391461E-5</v>
      </c>
      <c r="Q7275" s="3">
        <f>+Tabella2026[[#This Row],[INCIDENZA POPOLAZIONE PER DIFFERENZA]]*(PLAFOND-SUM(Tabella2026[CONTRIBUTO SULLA BASE DELLA POPOLAZIONE]))</f>
        <v>3816.1784354677288</v>
      </c>
      <c r="R7275" s="3">
        <f>+Tabella2026[[#This Row],[CONTRIBUTO SULLA BASE DELLA POPOLAZIONE]]+Tabella2026[[#This Row],[CONTRIBUTO SULLA BASE DEL REDDITO]]</f>
        <v>5669.1764498022785</v>
      </c>
      <c r="S7275" s="3">
        <f>+Tabella2026[[#This Row],[CONTRIBUTO TOTALE]]/(PLAFOND/N_TESSERE)</f>
        <v>11.338352899604557</v>
      </c>
      <c r="T7275" s="3">
        <f>+MAX(CEILING(Tabella2026[[#This Row],[preDEF1]],1),1)</f>
        <v>12</v>
      </c>
      <c r="U7275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275" s="21">
        <f>+Tabella2026[[#This Row],[DEF - n. card]]*(PLAFOND/N_TESSERE)</f>
        <v>6000</v>
      </c>
      <c r="W7275" s="18"/>
    </row>
    <row r="7276" spans="2:23" x14ac:dyDescent="0.25">
      <c r="B7276" s="1" t="s">
        <v>14617</v>
      </c>
      <c r="C7276" s="2">
        <v>14058</v>
      </c>
      <c r="D7276" s="1" t="s">
        <v>14618</v>
      </c>
      <c r="E7276" s="1" t="s">
        <v>12</v>
      </c>
      <c r="F7276" s="1" t="s">
        <v>980</v>
      </c>
      <c r="G7276" s="1" t="s">
        <v>11807</v>
      </c>
      <c r="H7276" s="1" t="s">
        <v>15835</v>
      </c>
      <c r="I7276" s="5">
        <v>371</v>
      </c>
      <c r="J7276" s="5">
        <v>3928996</v>
      </c>
      <c r="K7276" s="3">
        <f>+Tabella2026[[#This Row],[POP_2024]]/SUM(Tabella2026[POP_2024])</f>
        <v>6.2941668986403652E-6</v>
      </c>
      <c r="L7276" s="3">
        <f>+Tabella2026[[#This Row],[INCIDENZA POPOLAZIONE]]*(PLAFOND/2)</f>
        <v>1852.9980143345495</v>
      </c>
      <c r="M7276" s="3">
        <f>+IFERROR(Tabella2026[[#This Row],[reddito_2024]]/Tabella2026[[#This Row],[POP_2024]],"")</f>
        <v>10590.285714285714</v>
      </c>
      <c r="N7276" s="3">
        <f>+IF(Tabella2026[[#This Row],[REDDITO COMPLESSIVO PROCAPITE]]&lt;media_aggr_reddito_pc,(media_aggr_reddito_pc-Tabella2026[[#This Row],[REDDITO COMPLESSIVO PROCAPITE]]),0)</f>
        <v>7234.7803483230273</v>
      </c>
      <c r="O7276" s="3">
        <f>+Tabella2026[[#This Row],[DIFFERENZA REDDITO INFERIORE ALLA MEDIA DALLA MEDIA]]*Tabella2026[[#This Row],[POP_2024]]</f>
        <v>2684103.509227843</v>
      </c>
      <c r="P7276" s="3">
        <f>+Tabella2026[[#This Row],[POPOLAZIONE PER DIFFERENZA ]]/SUM(Tabella2026[[POPOLAZIONE PER DIFFERENZA ]])</f>
        <v>2.3812886022587132E-5</v>
      </c>
      <c r="Q7276" s="3">
        <f>+Tabella2026[[#This Row],[INCIDENZA POPOLAZIONE PER DIFFERENZA]]*(PLAFOND-SUM(Tabella2026[CONTRIBUTO SULLA BASE DELLA POPOLAZIONE]))</f>
        <v>7010.4957853851629</v>
      </c>
      <c r="R7276" s="3">
        <f>+Tabella2026[[#This Row],[CONTRIBUTO SULLA BASE DELLA POPOLAZIONE]]+Tabella2026[[#This Row],[CONTRIBUTO SULLA BASE DEL REDDITO]]</f>
        <v>8863.4937997197121</v>
      </c>
      <c r="S7276" s="3">
        <f>+Tabella2026[[#This Row],[CONTRIBUTO TOTALE]]/(PLAFOND/N_TESSERE)</f>
        <v>17.726987599439425</v>
      </c>
      <c r="T7276" s="3">
        <f>+MAX(CEILING(Tabella2026[[#This Row],[preDEF1]],1),1)</f>
        <v>18</v>
      </c>
      <c r="U7276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7276" s="21">
        <f>+Tabella2026[[#This Row],[DEF - n. card]]*(PLAFOND/N_TESSERE)</f>
        <v>9000</v>
      </c>
      <c r="W7276" s="18"/>
    </row>
    <row r="7277" spans="2:23" x14ac:dyDescent="0.25">
      <c r="B7277" s="1" t="s">
        <v>14531</v>
      </c>
      <c r="C7277" s="2">
        <v>2163</v>
      </c>
      <c r="D7277" s="1" t="s">
        <v>14532</v>
      </c>
      <c r="E7277" s="1" t="s">
        <v>18</v>
      </c>
      <c r="F7277" s="1" t="s">
        <v>381</v>
      </c>
      <c r="G7277" s="1" t="s">
        <v>11807</v>
      </c>
      <c r="H7277" s="1" t="s">
        <v>15835</v>
      </c>
      <c r="I7277" s="5">
        <v>371</v>
      </c>
      <c r="J7277" s="5">
        <v>5883617</v>
      </c>
      <c r="K7277" s="3">
        <f>+Tabella2026[[#This Row],[POP_2024]]/SUM(Tabella2026[POP_2024])</f>
        <v>6.2941668986403652E-6</v>
      </c>
      <c r="L7277" s="3">
        <f>+Tabella2026[[#This Row],[INCIDENZA POPOLAZIONE]]*(PLAFOND/2)</f>
        <v>1852.9980143345495</v>
      </c>
      <c r="M7277" s="3">
        <f>+IFERROR(Tabella2026[[#This Row],[reddito_2024]]/Tabella2026[[#This Row],[POP_2024]],"")</f>
        <v>15858.805929919137</v>
      </c>
      <c r="N7277" s="3">
        <f>+IF(Tabella2026[[#This Row],[REDDITO COMPLESSIVO PROCAPITE]]&lt;media_aggr_reddito_pc,(media_aggr_reddito_pc-Tabella2026[[#This Row],[REDDITO COMPLESSIVO PROCAPITE]]),0)</f>
        <v>1966.2601326896038</v>
      </c>
      <c r="O7277" s="3">
        <f>+Tabella2026[[#This Row],[DIFFERENZA REDDITO INFERIORE ALLA MEDIA DALLA MEDIA]]*Tabella2026[[#This Row],[POP_2024]]</f>
        <v>729482.50922784302</v>
      </c>
      <c r="P7277" s="3">
        <f>+Tabella2026[[#This Row],[POPOLAZIONE PER DIFFERENZA ]]/SUM(Tabella2026[[POPOLAZIONE PER DIFFERENZA ]])</f>
        <v>6.4718382834314638E-6</v>
      </c>
      <c r="Q7277" s="3">
        <f>+Tabella2026[[#This Row],[INCIDENZA POPOLAZIONE PER DIFFERENZA]]*(PLAFOND-SUM(Tabella2026[CONTRIBUTO SULLA BASE DELLA POPOLAZIONE]))</f>
        <v>1905.304336763518</v>
      </c>
      <c r="R7277" s="3">
        <f>+Tabella2026[[#This Row],[CONTRIBUTO SULLA BASE DELLA POPOLAZIONE]]+Tabella2026[[#This Row],[CONTRIBUTO SULLA BASE DEL REDDITO]]</f>
        <v>3758.3023510980674</v>
      </c>
      <c r="S7277" s="3">
        <f>+Tabella2026[[#This Row],[CONTRIBUTO TOTALE]]/(PLAFOND/N_TESSERE)</f>
        <v>7.5166047021961351</v>
      </c>
      <c r="T7277" s="3">
        <f>+MAX(CEILING(Tabella2026[[#This Row],[preDEF1]],1),1)</f>
        <v>8</v>
      </c>
      <c r="U7277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277" s="21">
        <f>+Tabella2026[[#This Row],[DEF - n. card]]*(PLAFOND/N_TESSERE)</f>
        <v>4000</v>
      </c>
      <c r="W7277" s="18"/>
    </row>
    <row r="7278" spans="2:23" x14ac:dyDescent="0.25">
      <c r="B7278" s="1" t="s">
        <v>14497</v>
      </c>
      <c r="C7278" s="2">
        <v>112006</v>
      </c>
      <c r="D7278" s="1" t="s">
        <v>14498</v>
      </c>
      <c r="E7278" s="1" t="s">
        <v>76</v>
      </c>
      <c r="F7278" s="1" t="s">
        <v>88</v>
      </c>
      <c r="G7278" s="1" t="s">
        <v>11807</v>
      </c>
      <c r="H7278" s="1" t="s">
        <v>15836</v>
      </c>
      <c r="I7278" s="5">
        <v>370</v>
      </c>
      <c r="J7278" s="5">
        <v>5330487</v>
      </c>
      <c r="K7278" s="3">
        <f>+Tabella2026[[#This Row],[POP_2024]]/SUM(Tabella2026[POP_2024])</f>
        <v>6.2772014892100672E-6</v>
      </c>
      <c r="L7278" s="3">
        <f>+Tabella2026[[#This Row],[INCIDENZA POPOLAZIONE]]*(PLAFOND/2)</f>
        <v>1848.0034105223269</v>
      </c>
      <c r="M7278" s="3">
        <f>+IFERROR(Tabella2026[[#This Row],[reddito_2024]]/Tabella2026[[#This Row],[POP_2024]],"")</f>
        <v>14406.721621621622</v>
      </c>
      <c r="N7278" s="3">
        <f>+IF(Tabella2026[[#This Row],[REDDITO COMPLESSIVO PROCAPITE]]&lt;media_aggr_reddito_pc,(media_aggr_reddito_pc-Tabella2026[[#This Row],[REDDITO COMPLESSIVO PROCAPITE]]),0)</f>
        <v>3418.344440987119</v>
      </c>
      <c r="O7278" s="3">
        <f>+Tabella2026[[#This Row],[DIFFERENZA REDDITO INFERIORE ALLA MEDIA DALLA MEDIA]]*Tabella2026[[#This Row],[POP_2024]]</f>
        <v>1264787.4431652341</v>
      </c>
      <c r="P7278" s="3">
        <f>+Tabella2026[[#This Row],[POPOLAZIONE PER DIFFERENZA ]]/SUM(Tabella2026[[POPOLAZIONE PER DIFFERENZA ]])</f>
        <v>1.1220967866309101E-5</v>
      </c>
      <c r="Q7278" s="3">
        <f>+Tabella2026[[#This Row],[INCIDENZA POPOLAZIONE PER DIFFERENZA]]*(PLAFOND-SUM(Tabella2026[CONTRIBUTO SULLA BASE DELLA POPOLAZIONE]))</f>
        <v>3303.4445241155131</v>
      </c>
      <c r="R7278" s="3">
        <f>+Tabella2026[[#This Row],[CONTRIBUTO SULLA BASE DELLA POPOLAZIONE]]+Tabella2026[[#This Row],[CONTRIBUTO SULLA BASE DEL REDDITO]]</f>
        <v>5151.4479346378403</v>
      </c>
      <c r="S7278" s="3">
        <f>+Tabella2026[[#This Row],[CONTRIBUTO TOTALE]]/(PLAFOND/N_TESSERE)</f>
        <v>10.30289586927568</v>
      </c>
      <c r="T7278" s="3">
        <f>+MAX(CEILING(Tabella2026[[#This Row],[preDEF1]],1),1)</f>
        <v>11</v>
      </c>
      <c r="U7278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278" s="21">
        <f>+Tabella2026[[#This Row],[DEF - n. card]]*(PLAFOND/N_TESSERE)</f>
        <v>5500</v>
      </c>
      <c r="W7278" s="18"/>
    </row>
    <row r="7279" spans="2:23" x14ac:dyDescent="0.25">
      <c r="B7279" s="1" t="s">
        <v>14543</v>
      </c>
      <c r="C7279" s="2">
        <v>68045</v>
      </c>
      <c r="D7279" s="1" t="s">
        <v>14544</v>
      </c>
      <c r="E7279" s="1" t="s">
        <v>96</v>
      </c>
      <c r="F7279" s="1" t="s">
        <v>95</v>
      </c>
      <c r="G7279" s="1" t="s">
        <v>11807</v>
      </c>
      <c r="H7279" s="1" t="s">
        <v>15836</v>
      </c>
      <c r="I7279" s="5">
        <v>370</v>
      </c>
      <c r="J7279" s="5">
        <v>4535334</v>
      </c>
      <c r="K7279" s="3">
        <f>+Tabella2026[[#This Row],[POP_2024]]/SUM(Tabella2026[POP_2024])</f>
        <v>6.2772014892100672E-6</v>
      </c>
      <c r="L7279" s="3">
        <f>+Tabella2026[[#This Row],[INCIDENZA POPOLAZIONE]]*(PLAFOND/2)</f>
        <v>1848.0034105223269</v>
      </c>
      <c r="M7279" s="3">
        <f>+IFERROR(Tabella2026[[#This Row],[reddito_2024]]/Tabella2026[[#This Row],[POP_2024]],"")</f>
        <v>12257.659459459459</v>
      </c>
      <c r="N7279" s="3">
        <f>+IF(Tabella2026[[#This Row],[REDDITO COMPLESSIVO PROCAPITE]]&lt;media_aggr_reddito_pc,(media_aggr_reddito_pc-Tabella2026[[#This Row],[REDDITO COMPLESSIVO PROCAPITE]]),0)</f>
        <v>5567.4066031492821</v>
      </c>
      <c r="O7279" s="3">
        <f>+Tabella2026[[#This Row],[DIFFERENZA REDDITO INFERIORE ALLA MEDIA DALLA MEDIA]]*Tabella2026[[#This Row],[POP_2024]]</f>
        <v>2059940.4431652343</v>
      </c>
      <c r="P7279" s="3">
        <f>+Tabella2026[[#This Row],[POPOLAZIONE PER DIFFERENZA ]]/SUM(Tabella2026[[POPOLAZIONE PER DIFFERENZA ]])</f>
        <v>1.8275422992358012E-5</v>
      </c>
      <c r="Q7279" s="3">
        <f>+Tabella2026[[#This Row],[INCIDENZA POPOLAZIONE PER DIFFERENZA]]*(PLAFOND-SUM(Tabella2026[CONTRIBUTO SULLA BASE DELLA POPOLAZIONE]))</f>
        <v>5380.2708223829759</v>
      </c>
      <c r="R7279" s="3">
        <f>+Tabella2026[[#This Row],[CONTRIBUTO SULLA BASE DELLA POPOLAZIONE]]+Tabella2026[[#This Row],[CONTRIBUTO SULLA BASE DEL REDDITO]]</f>
        <v>7228.2742329053026</v>
      </c>
      <c r="S7279" s="3">
        <f>+Tabella2026[[#This Row],[CONTRIBUTO TOTALE]]/(PLAFOND/N_TESSERE)</f>
        <v>14.456548465810606</v>
      </c>
      <c r="T7279" s="3">
        <f>+MAX(CEILING(Tabella2026[[#This Row],[preDEF1]],1),1)</f>
        <v>15</v>
      </c>
      <c r="U7279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279" s="21">
        <f>+Tabella2026[[#This Row],[DEF - n. card]]*(PLAFOND/N_TESSERE)</f>
        <v>7500</v>
      </c>
      <c r="W7279" s="18"/>
    </row>
    <row r="7280" spans="2:23" x14ac:dyDescent="0.25">
      <c r="B7280" s="1" t="s">
        <v>14655</v>
      </c>
      <c r="C7280" s="2">
        <v>8001</v>
      </c>
      <c r="D7280" s="1" t="s">
        <v>14656</v>
      </c>
      <c r="E7280" s="1" t="s">
        <v>24</v>
      </c>
      <c r="F7280" s="1" t="s">
        <v>286</v>
      </c>
      <c r="G7280" s="1" t="s">
        <v>11807</v>
      </c>
      <c r="H7280" s="1" t="s">
        <v>15835</v>
      </c>
      <c r="I7280" s="5">
        <v>369</v>
      </c>
      <c r="J7280" s="5">
        <v>4144816</v>
      </c>
      <c r="K7280" s="3">
        <f>+Tabella2026[[#This Row],[POP_2024]]/SUM(Tabella2026[POP_2024])</f>
        <v>6.26023607977977E-6</v>
      </c>
      <c r="L7280" s="3">
        <f>+Tabella2026[[#This Row],[INCIDENZA POPOLAZIONE]]*(PLAFOND/2)</f>
        <v>1843.0088067101044</v>
      </c>
      <c r="M7280" s="3">
        <f>+IFERROR(Tabella2026[[#This Row],[reddito_2024]]/Tabella2026[[#This Row],[POP_2024]],"")</f>
        <v>11232.563685636856</v>
      </c>
      <c r="N7280" s="3">
        <f>+IF(Tabella2026[[#This Row],[REDDITO COMPLESSIVO PROCAPITE]]&lt;media_aggr_reddito_pc,(media_aggr_reddito_pc-Tabella2026[[#This Row],[REDDITO COMPLESSIVO PROCAPITE]]),0)</f>
        <v>6592.5023769718846</v>
      </c>
      <c r="O7280" s="3">
        <f>+Tabella2026[[#This Row],[DIFFERENZA REDDITO INFERIORE ALLA MEDIA DALLA MEDIA]]*Tabella2026[[#This Row],[POP_2024]]</f>
        <v>2432633.3771026256</v>
      </c>
      <c r="P7280" s="3">
        <f>+Tabella2026[[#This Row],[POPOLAZIONE PER DIFFERENZA ]]/SUM(Tabella2026[[POPOLAZIONE PER DIFFERENZA ]])</f>
        <v>2.1581888010105338E-5</v>
      </c>
      <c r="Q7280" s="3">
        <f>+Tabella2026[[#This Row],[INCIDENZA POPOLAZIONE PER DIFFERENZA]]*(PLAFOND-SUM(Tabella2026[CONTRIBUTO SULLA BASE DELLA POPOLAZIONE]))</f>
        <v>6353.6916437590298</v>
      </c>
      <c r="R7280" s="3">
        <f>+Tabella2026[[#This Row],[CONTRIBUTO SULLA BASE DELLA POPOLAZIONE]]+Tabella2026[[#This Row],[CONTRIBUTO SULLA BASE DEL REDDITO]]</f>
        <v>8196.700450469134</v>
      </c>
      <c r="S7280" s="3">
        <f>+Tabella2026[[#This Row],[CONTRIBUTO TOTALE]]/(PLAFOND/N_TESSERE)</f>
        <v>16.393400900938268</v>
      </c>
      <c r="T7280" s="3">
        <f>+MAX(CEILING(Tabella2026[[#This Row],[preDEF1]],1),1)</f>
        <v>17</v>
      </c>
      <c r="U7280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7280" s="21">
        <f>+Tabella2026[[#This Row],[DEF - n. card]]*(PLAFOND/N_TESSERE)</f>
        <v>8500</v>
      </c>
      <c r="W7280" s="18"/>
    </row>
    <row r="7281" spans="2:23" x14ac:dyDescent="0.25">
      <c r="B7281" s="1" t="s">
        <v>14577</v>
      </c>
      <c r="C7281" s="2">
        <v>7018</v>
      </c>
      <c r="D7281" s="1" t="s">
        <v>14578</v>
      </c>
      <c r="E7281" s="1" t="s">
        <v>565</v>
      </c>
      <c r="F7281" s="1" t="s">
        <v>565</v>
      </c>
      <c r="G7281" s="1" t="s">
        <v>11807</v>
      </c>
      <c r="H7281" s="1" t="s">
        <v>15835</v>
      </c>
      <c r="I7281" s="5">
        <v>369</v>
      </c>
      <c r="J7281" s="5">
        <v>6566372</v>
      </c>
      <c r="K7281" s="3">
        <f>+Tabella2026[[#This Row],[POP_2024]]/SUM(Tabella2026[POP_2024])</f>
        <v>6.26023607977977E-6</v>
      </c>
      <c r="L7281" s="3">
        <f>+Tabella2026[[#This Row],[INCIDENZA POPOLAZIONE]]*(PLAFOND/2)</f>
        <v>1843.0088067101044</v>
      </c>
      <c r="M7281" s="3">
        <f>+IFERROR(Tabella2026[[#This Row],[reddito_2024]]/Tabella2026[[#This Row],[POP_2024]],"")</f>
        <v>17795.046070460703</v>
      </c>
      <c r="N7281" s="3">
        <f>+IF(Tabella2026[[#This Row],[REDDITO COMPLESSIVO PROCAPITE]]&lt;media_aggr_reddito_pc,(media_aggr_reddito_pc-Tabella2026[[#This Row],[REDDITO COMPLESSIVO PROCAPITE]]),0)</f>
        <v>30.019992148038</v>
      </c>
      <c r="O7281" s="3">
        <f>+Tabella2026[[#This Row],[DIFFERENZA REDDITO INFERIORE ALLA MEDIA DALLA MEDIA]]*Tabella2026[[#This Row],[POP_2024]]</f>
        <v>11077.377102626022</v>
      </c>
      <c r="P7281" s="3">
        <f>+Tabella2026[[#This Row],[POPOLAZIONE PER DIFFERENZA ]]/SUM(Tabella2026[[POPOLAZIONE PER DIFFERENZA ]])</f>
        <v>9.8276507395176735E-8</v>
      </c>
      <c r="Q7281" s="3">
        <f>+Tabella2026[[#This Row],[INCIDENZA POPOLAZIONE PER DIFFERENZA]]*(PLAFOND-SUM(Tabella2026[CONTRIBUTO SULLA BASE DELLA POPOLAZIONE]))</f>
        <v>28.932530069759601</v>
      </c>
      <c r="R7281" s="3">
        <f>+Tabella2026[[#This Row],[CONTRIBUTO SULLA BASE DELLA POPOLAZIONE]]+Tabella2026[[#This Row],[CONTRIBUTO SULLA BASE DEL REDDITO]]</f>
        <v>1871.9413367798641</v>
      </c>
      <c r="S7281" s="3">
        <f>+Tabella2026[[#This Row],[CONTRIBUTO TOTALE]]/(PLAFOND/N_TESSERE)</f>
        <v>3.7438826735597281</v>
      </c>
      <c r="T7281" s="3">
        <f>+MAX(CEILING(Tabella2026[[#This Row],[preDEF1]],1),1)</f>
        <v>4</v>
      </c>
      <c r="U7281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81" s="21">
        <f>+Tabella2026[[#This Row],[DEF - n. card]]*(PLAFOND/N_TESSERE)</f>
        <v>2000</v>
      </c>
      <c r="W7281" s="18"/>
    </row>
    <row r="7282" spans="2:23" x14ac:dyDescent="0.25">
      <c r="B7282" s="1" t="s">
        <v>14527</v>
      </c>
      <c r="C7282" s="2">
        <v>4024</v>
      </c>
      <c r="D7282" s="1" t="s">
        <v>14528</v>
      </c>
      <c r="E7282" s="1" t="s">
        <v>18</v>
      </c>
      <c r="F7282" s="1" t="s">
        <v>263</v>
      </c>
      <c r="G7282" s="1" t="s">
        <v>11807</v>
      </c>
      <c r="H7282" s="1" t="s">
        <v>15835</v>
      </c>
      <c r="I7282" s="5">
        <v>368</v>
      </c>
      <c r="J7282" s="5">
        <v>6351619</v>
      </c>
      <c r="K7282" s="3">
        <f>+Tabella2026[[#This Row],[POP_2024]]/SUM(Tabella2026[POP_2024])</f>
        <v>6.2432706703494728E-6</v>
      </c>
      <c r="L7282" s="3">
        <f>+Tabella2026[[#This Row],[INCIDENZA POPOLAZIONE]]*(PLAFOND/2)</f>
        <v>1838.0142028978821</v>
      </c>
      <c r="M7282" s="3">
        <f>+IFERROR(Tabella2026[[#This Row],[reddito_2024]]/Tabella2026[[#This Row],[POP_2024]],"")</f>
        <v>17259.834239130436</v>
      </c>
      <c r="N7282" s="3">
        <f>+IF(Tabella2026[[#This Row],[REDDITO COMPLESSIVO PROCAPITE]]&lt;media_aggr_reddito_pc,(media_aggr_reddito_pc-Tabella2026[[#This Row],[REDDITO COMPLESSIVO PROCAPITE]]),0)</f>
        <v>565.23182347830516</v>
      </c>
      <c r="O7282" s="3">
        <f>+Tabella2026[[#This Row],[DIFFERENZA REDDITO INFERIORE ALLA MEDIA DALLA MEDIA]]*Tabella2026[[#This Row],[POP_2024]]</f>
        <v>208005.3110400163</v>
      </c>
      <c r="P7282" s="3">
        <f>+Tabella2026[[#This Row],[POPOLAZIONE PER DIFFERENZA ]]/SUM(Tabella2026[[POPOLAZIONE PER DIFFERENZA ]])</f>
        <v>1.8453858976972243E-6</v>
      </c>
      <c r="Q7282" s="3">
        <f>+Tabella2026[[#This Row],[INCIDENZA POPOLAZIONE PER DIFFERENZA]]*(PLAFOND-SUM(Tabella2026[CONTRIBUTO SULLA BASE DELLA POPOLAZIONE]))</f>
        <v>543.28022424264179</v>
      </c>
      <c r="R7282" s="3">
        <f>+Tabella2026[[#This Row],[CONTRIBUTO SULLA BASE DELLA POPOLAZIONE]]+Tabella2026[[#This Row],[CONTRIBUTO SULLA BASE DEL REDDITO]]</f>
        <v>2381.294427140524</v>
      </c>
      <c r="S7282" s="3">
        <f>+Tabella2026[[#This Row],[CONTRIBUTO TOTALE]]/(PLAFOND/N_TESSERE)</f>
        <v>4.7625888542810477</v>
      </c>
      <c r="T7282" s="3">
        <f>+MAX(CEILING(Tabella2026[[#This Row],[preDEF1]],1),1)</f>
        <v>5</v>
      </c>
      <c r="U7282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282" s="21">
        <f>+Tabella2026[[#This Row],[DEF - n. card]]*(PLAFOND/N_TESSERE)</f>
        <v>2500</v>
      </c>
      <c r="W7282" s="18"/>
    </row>
    <row r="7283" spans="2:23" x14ac:dyDescent="0.25">
      <c r="B7283" s="1" t="s">
        <v>14707</v>
      </c>
      <c r="C7283" s="2">
        <v>18064</v>
      </c>
      <c r="D7283" s="1" t="s">
        <v>14708</v>
      </c>
      <c r="E7283" s="1" t="s">
        <v>12</v>
      </c>
      <c r="F7283" s="1" t="s">
        <v>195</v>
      </c>
      <c r="G7283" s="1" t="s">
        <v>11807</v>
      </c>
      <c r="H7283" s="1" t="s">
        <v>15835</v>
      </c>
      <c r="I7283" s="5">
        <v>368</v>
      </c>
      <c r="J7283" s="5">
        <v>6120661</v>
      </c>
      <c r="K7283" s="3">
        <f>+Tabella2026[[#This Row],[POP_2024]]/SUM(Tabella2026[POP_2024])</f>
        <v>6.2432706703494728E-6</v>
      </c>
      <c r="L7283" s="3">
        <f>+Tabella2026[[#This Row],[INCIDENZA POPOLAZIONE]]*(PLAFOND/2)</f>
        <v>1838.0142028978821</v>
      </c>
      <c r="M7283" s="3">
        <f>+IFERROR(Tabella2026[[#This Row],[reddito_2024]]/Tabella2026[[#This Row],[POP_2024]],"")</f>
        <v>16632.230978260868</v>
      </c>
      <c r="N7283" s="3">
        <f>+IF(Tabella2026[[#This Row],[REDDITO COMPLESSIVO PROCAPITE]]&lt;media_aggr_reddito_pc,(media_aggr_reddito_pc-Tabella2026[[#This Row],[REDDITO COMPLESSIVO PROCAPITE]]),0)</f>
        <v>1192.8350843478729</v>
      </c>
      <c r="O7283" s="3">
        <f>+Tabella2026[[#This Row],[DIFFERENZA REDDITO INFERIORE ALLA MEDIA DALLA MEDIA]]*Tabella2026[[#This Row],[POP_2024]]</f>
        <v>438963.31104001723</v>
      </c>
      <c r="P7283" s="3">
        <f>+Tabella2026[[#This Row],[POPOLAZIONE PER DIFFERENZA ]]/SUM(Tabella2026[[POPOLAZIONE PER DIFFERENZA ]])</f>
        <v>3.8944039445410527E-6</v>
      </c>
      <c r="Q7283" s="3">
        <f>+Tabella2026[[#This Row],[INCIDENZA POPOLAZIONE PER DIFFERENZA]]*(PLAFOND-SUM(Tabella2026[CONTRIBUTO SULLA BASE DELLA POPOLAZIONE]))</f>
        <v>1146.5096004699321</v>
      </c>
      <c r="R7283" s="3">
        <f>+Tabella2026[[#This Row],[CONTRIBUTO SULLA BASE DELLA POPOLAZIONE]]+Tabella2026[[#This Row],[CONTRIBUTO SULLA BASE DEL REDDITO]]</f>
        <v>2984.5238033678143</v>
      </c>
      <c r="S7283" s="3">
        <f>+Tabella2026[[#This Row],[CONTRIBUTO TOTALE]]/(PLAFOND/N_TESSERE)</f>
        <v>5.9690476067356286</v>
      </c>
      <c r="T7283" s="3">
        <f>+MAX(CEILING(Tabella2026[[#This Row],[preDEF1]],1),1)</f>
        <v>6</v>
      </c>
      <c r="U7283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283" s="21">
        <f>+Tabella2026[[#This Row],[DEF - n. card]]*(PLAFOND/N_TESSERE)</f>
        <v>3000</v>
      </c>
      <c r="W7283" s="18"/>
    </row>
    <row r="7284" spans="2:23" x14ac:dyDescent="0.25">
      <c r="B7284" s="1" t="s">
        <v>14469</v>
      </c>
      <c r="C7284" s="2">
        <v>96014</v>
      </c>
      <c r="D7284" s="1" t="s">
        <v>14470</v>
      </c>
      <c r="E7284" s="1" t="s">
        <v>18</v>
      </c>
      <c r="F7284" s="1" t="s">
        <v>403</v>
      </c>
      <c r="G7284" s="1" t="s">
        <v>11807</v>
      </c>
      <c r="H7284" s="1" t="s">
        <v>15835</v>
      </c>
      <c r="I7284" s="5">
        <v>367</v>
      </c>
      <c r="J7284" s="5">
        <v>6902476</v>
      </c>
      <c r="K7284" s="3">
        <f>+Tabella2026[[#This Row],[POP_2024]]/SUM(Tabella2026[POP_2024])</f>
        <v>6.2263052609191748E-6</v>
      </c>
      <c r="L7284" s="3">
        <f>+Tabella2026[[#This Row],[INCIDENZA POPOLAZIONE]]*(PLAFOND/2)</f>
        <v>1833.0195990856594</v>
      </c>
      <c r="M7284" s="3">
        <f>+IFERROR(Tabella2026[[#This Row],[reddito_2024]]/Tabella2026[[#This Row],[POP_2024]],"")</f>
        <v>18807.83651226158</v>
      </c>
      <c r="N7284" s="3">
        <f>+IF(Tabella2026[[#This Row],[REDDITO COMPLESSIVO PROCAPITE]]&lt;media_aggr_reddito_pc,(media_aggr_reddito_pc-Tabella2026[[#This Row],[REDDITO COMPLESSIVO PROCAPITE]]),0)</f>
        <v>0</v>
      </c>
      <c r="O7284" s="3">
        <f>+Tabella2026[[#This Row],[DIFFERENZA REDDITO INFERIORE ALLA MEDIA DALLA MEDIA]]*Tabella2026[[#This Row],[POP_2024]]</f>
        <v>0</v>
      </c>
      <c r="P7284" s="3">
        <f>+Tabella2026[[#This Row],[POPOLAZIONE PER DIFFERENZA ]]/SUM(Tabella2026[[POPOLAZIONE PER DIFFERENZA ]])</f>
        <v>0</v>
      </c>
      <c r="Q7284" s="3">
        <f>+Tabella2026[[#This Row],[INCIDENZA POPOLAZIONE PER DIFFERENZA]]*(PLAFOND-SUM(Tabella2026[CONTRIBUTO SULLA BASE DELLA POPOLAZIONE]))</f>
        <v>0</v>
      </c>
      <c r="R7284" s="3">
        <f>+Tabella2026[[#This Row],[CONTRIBUTO SULLA BASE DELLA POPOLAZIONE]]+Tabella2026[[#This Row],[CONTRIBUTO SULLA BASE DEL REDDITO]]</f>
        <v>1833.0195990856594</v>
      </c>
      <c r="S7284" s="3">
        <f>+Tabella2026[[#This Row],[CONTRIBUTO TOTALE]]/(PLAFOND/N_TESSERE)</f>
        <v>3.6660391981713185</v>
      </c>
      <c r="T7284" s="3">
        <f>+MAX(CEILING(Tabella2026[[#This Row],[preDEF1]],1),1)</f>
        <v>4</v>
      </c>
      <c r="U7284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84" s="21">
        <f>+Tabella2026[[#This Row],[DEF - n. card]]*(PLAFOND/N_TESSERE)</f>
        <v>2000</v>
      </c>
      <c r="W7284" s="18"/>
    </row>
    <row r="7285" spans="2:23" x14ac:dyDescent="0.25">
      <c r="B7285" s="1" t="s">
        <v>14615</v>
      </c>
      <c r="C7285" s="2">
        <v>30094</v>
      </c>
      <c r="D7285" s="1" t="s">
        <v>14616</v>
      </c>
      <c r="E7285" s="1" t="s">
        <v>48</v>
      </c>
      <c r="F7285" s="1" t="s">
        <v>120</v>
      </c>
      <c r="G7285" s="1" t="s">
        <v>11807</v>
      </c>
      <c r="H7285" s="1" t="s">
        <v>15835</v>
      </c>
      <c r="I7285" s="5">
        <v>367</v>
      </c>
      <c r="J7285" s="5">
        <v>6698323</v>
      </c>
      <c r="K7285" s="3">
        <f>+Tabella2026[[#This Row],[POP_2024]]/SUM(Tabella2026[POP_2024])</f>
        <v>6.2263052609191748E-6</v>
      </c>
      <c r="L7285" s="3">
        <f>+Tabella2026[[#This Row],[INCIDENZA POPOLAZIONE]]*(PLAFOND/2)</f>
        <v>1833.0195990856594</v>
      </c>
      <c r="M7285" s="3">
        <f>+IFERROR(Tabella2026[[#This Row],[reddito_2024]]/Tabella2026[[#This Row],[POP_2024]],"")</f>
        <v>18251.561307901906</v>
      </c>
      <c r="N7285" s="3">
        <f>+IF(Tabella2026[[#This Row],[REDDITO COMPLESSIVO PROCAPITE]]&lt;media_aggr_reddito_pc,(media_aggr_reddito_pc-Tabella2026[[#This Row],[REDDITO COMPLESSIVO PROCAPITE]]),0)</f>
        <v>0</v>
      </c>
      <c r="O7285" s="3">
        <f>+Tabella2026[[#This Row],[DIFFERENZA REDDITO INFERIORE ALLA MEDIA DALLA MEDIA]]*Tabella2026[[#This Row],[POP_2024]]</f>
        <v>0</v>
      </c>
      <c r="P7285" s="3">
        <f>+Tabella2026[[#This Row],[POPOLAZIONE PER DIFFERENZA ]]/SUM(Tabella2026[[POPOLAZIONE PER DIFFERENZA ]])</f>
        <v>0</v>
      </c>
      <c r="Q7285" s="3">
        <f>+Tabella2026[[#This Row],[INCIDENZA POPOLAZIONE PER DIFFERENZA]]*(PLAFOND-SUM(Tabella2026[CONTRIBUTO SULLA BASE DELLA POPOLAZIONE]))</f>
        <v>0</v>
      </c>
      <c r="R7285" s="3">
        <f>+Tabella2026[[#This Row],[CONTRIBUTO SULLA BASE DELLA POPOLAZIONE]]+Tabella2026[[#This Row],[CONTRIBUTO SULLA BASE DEL REDDITO]]</f>
        <v>1833.0195990856594</v>
      </c>
      <c r="S7285" s="3">
        <f>+Tabella2026[[#This Row],[CONTRIBUTO TOTALE]]/(PLAFOND/N_TESSERE)</f>
        <v>3.6660391981713185</v>
      </c>
      <c r="T7285" s="3">
        <f>+MAX(CEILING(Tabella2026[[#This Row],[preDEF1]],1),1)</f>
        <v>4</v>
      </c>
      <c r="U728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85" s="21">
        <f>+Tabella2026[[#This Row],[DEF - n. card]]*(PLAFOND/N_TESSERE)</f>
        <v>2000</v>
      </c>
      <c r="W7285" s="18"/>
    </row>
    <row r="7286" spans="2:23" x14ac:dyDescent="0.25">
      <c r="B7286" s="1" t="s">
        <v>14623</v>
      </c>
      <c r="C7286" s="2">
        <v>5094</v>
      </c>
      <c r="D7286" s="1" t="s">
        <v>14624</v>
      </c>
      <c r="E7286" s="1" t="s">
        <v>18</v>
      </c>
      <c r="F7286" s="1" t="s">
        <v>182</v>
      </c>
      <c r="G7286" s="1" t="s">
        <v>11807</v>
      </c>
      <c r="H7286" s="1" t="s">
        <v>15835</v>
      </c>
      <c r="I7286" s="5">
        <v>366</v>
      </c>
      <c r="J7286" s="5">
        <v>5586938</v>
      </c>
      <c r="K7286" s="3">
        <f>+Tabella2026[[#This Row],[POP_2024]]/SUM(Tabella2026[POP_2024])</f>
        <v>6.2093398514888776E-6</v>
      </c>
      <c r="L7286" s="3">
        <f>+Tabella2026[[#This Row],[INCIDENZA POPOLAZIONE]]*(PLAFOND/2)</f>
        <v>1828.0249952734368</v>
      </c>
      <c r="M7286" s="3">
        <f>+IFERROR(Tabella2026[[#This Row],[reddito_2024]]/Tabella2026[[#This Row],[POP_2024]],"")</f>
        <v>15264.857923497268</v>
      </c>
      <c r="N7286" s="3">
        <f>+IF(Tabella2026[[#This Row],[REDDITO COMPLESSIVO PROCAPITE]]&lt;media_aggr_reddito_pc,(media_aggr_reddito_pc-Tabella2026[[#This Row],[REDDITO COMPLESSIVO PROCAPITE]]),0)</f>
        <v>2560.2081391114734</v>
      </c>
      <c r="O7286" s="3">
        <f>+Tabella2026[[#This Row],[DIFFERENZA REDDITO INFERIORE ALLA MEDIA DALLA MEDIA]]*Tabella2026[[#This Row],[POP_2024]]</f>
        <v>937036.17891479924</v>
      </c>
      <c r="P7286" s="3">
        <f>+Tabella2026[[#This Row],[POPOLAZIONE PER DIFFERENZA ]]/SUM(Tabella2026[[POPOLAZIONE PER DIFFERENZA ]])</f>
        <v>8.3132172998640376E-6</v>
      </c>
      <c r="Q7286" s="3">
        <f>+Tabella2026[[#This Row],[INCIDENZA POPOLAZIONE PER DIFFERENZA]]*(PLAFOND-SUM(Tabella2026[CONTRIBUTO SULLA BASE DELLA POPOLAZIONE]))</f>
        <v>2447.4049381670075</v>
      </c>
      <c r="R7286" s="3">
        <f>+Tabella2026[[#This Row],[CONTRIBUTO SULLA BASE DELLA POPOLAZIONE]]+Tabella2026[[#This Row],[CONTRIBUTO SULLA BASE DEL REDDITO]]</f>
        <v>4275.4299334404441</v>
      </c>
      <c r="S7286" s="3">
        <f>+Tabella2026[[#This Row],[CONTRIBUTO TOTALE]]/(PLAFOND/N_TESSERE)</f>
        <v>8.5508598668808879</v>
      </c>
      <c r="T7286" s="3">
        <f>+MAX(CEILING(Tabella2026[[#This Row],[preDEF1]],1),1)</f>
        <v>9</v>
      </c>
      <c r="U728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286" s="21">
        <f>+Tabella2026[[#This Row],[DEF - n. card]]*(PLAFOND/N_TESSERE)</f>
        <v>4500</v>
      </c>
      <c r="W7286" s="18"/>
    </row>
    <row r="7287" spans="2:23" x14ac:dyDescent="0.25">
      <c r="B7287" s="1" t="s">
        <v>14647</v>
      </c>
      <c r="C7287" s="2">
        <v>1083</v>
      </c>
      <c r="D7287" s="1" t="s">
        <v>14648</v>
      </c>
      <c r="E7287" s="1" t="s">
        <v>18</v>
      </c>
      <c r="F7287" s="1" t="s">
        <v>17</v>
      </c>
      <c r="G7287" s="1" t="s">
        <v>11807</v>
      </c>
      <c r="H7287" s="1" t="s">
        <v>15835</v>
      </c>
      <c r="I7287" s="5">
        <v>365</v>
      </c>
      <c r="J7287" s="5">
        <v>6573544</v>
      </c>
      <c r="K7287" s="3">
        <f>+Tabella2026[[#This Row],[POP_2024]]/SUM(Tabella2026[POP_2024])</f>
        <v>6.1923744420585804E-6</v>
      </c>
      <c r="L7287" s="3">
        <f>+Tabella2026[[#This Row],[INCIDENZA POPOLAZIONE]]*(PLAFOND/2)</f>
        <v>1823.0303914612145</v>
      </c>
      <c r="M7287" s="3">
        <f>+IFERROR(Tabella2026[[#This Row],[reddito_2024]]/Tabella2026[[#This Row],[POP_2024]],"")</f>
        <v>18009.709589041096</v>
      </c>
      <c r="N7287" s="3">
        <f>+IF(Tabella2026[[#This Row],[REDDITO COMPLESSIVO PROCAPITE]]&lt;media_aggr_reddito_pc,(media_aggr_reddito_pc-Tabella2026[[#This Row],[REDDITO COMPLESSIVO PROCAPITE]]),0)</f>
        <v>0</v>
      </c>
      <c r="O7287" s="3">
        <f>+Tabella2026[[#This Row],[DIFFERENZA REDDITO INFERIORE ALLA MEDIA DALLA MEDIA]]*Tabella2026[[#This Row],[POP_2024]]</f>
        <v>0</v>
      </c>
      <c r="P7287" s="3">
        <f>+Tabella2026[[#This Row],[POPOLAZIONE PER DIFFERENZA ]]/SUM(Tabella2026[[POPOLAZIONE PER DIFFERENZA ]])</f>
        <v>0</v>
      </c>
      <c r="Q7287" s="3">
        <f>+Tabella2026[[#This Row],[INCIDENZA POPOLAZIONE PER DIFFERENZA]]*(PLAFOND-SUM(Tabella2026[CONTRIBUTO SULLA BASE DELLA POPOLAZIONE]))</f>
        <v>0</v>
      </c>
      <c r="R7287" s="3">
        <f>+Tabella2026[[#This Row],[CONTRIBUTO SULLA BASE DELLA POPOLAZIONE]]+Tabella2026[[#This Row],[CONTRIBUTO SULLA BASE DEL REDDITO]]</f>
        <v>1823.0303914612145</v>
      </c>
      <c r="S7287" s="3">
        <f>+Tabella2026[[#This Row],[CONTRIBUTO TOTALE]]/(PLAFOND/N_TESSERE)</f>
        <v>3.646060782922429</v>
      </c>
      <c r="T7287" s="3">
        <f>+MAX(CEILING(Tabella2026[[#This Row],[preDEF1]],1),1)</f>
        <v>4</v>
      </c>
      <c r="U7287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87" s="21">
        <f>+Tabella2026[[#This Row],[DEF - n. card]]*(PLAFOND/N_TESSERE)</f>
        <v>2000</v>
      </c>
      <c r="W7287" s="18"/>
    </row>
    <row r="7288" spans="2:23" x14ac:dyDescent="0.25">
      <c r="B7288" s="1" t="s">
        <v>14605</v>
      </c>
      <c r="C7288" s="2">
        <v>7059</v>
      </c>
      <c r="D7288" s="1" t="s">
        <v>14606</v>
      </c>
      <c r="E7288" s="1" t="s">
        <v>565</v>
      </c>
      <c r="F7288" s="1" t="s">
        <v>565</v>
      </c>
      <c r="G7288" s="1" t="s">
        <v>11807</v>
      </c>
      <c r="H7288" s="1" t="s">
        <v>15835</v>
      </c>
      <c r="I7288" s="5">
        <v>365</v>
      </c>
      <c r="J7288" s="5">
        <v>6398907</v>
      </c>
      <c r="K7288" s="3">
        <f>+Tabella2026[[#This Row],[POP_2024]]/SUM(Tabella2026[POP_2024])</f>
        <v>6.1923744420585804E-6</v>
      </c>
      <c r="L7288" s="3">
        <f>+Tabella2026[[#This Row],[INCIDENZA POPOLAZIONE]]*(PLAFOND/2)</f>
        <v>1823.0303914612145</v>
      </c>
      <c r="M7288" s="3">
        <f>+IFERROR(Tabella2026[[#This Row],[reddito_2024]]/Tabella2026[[#This Row],[POP_2024]],"")</f>
        <v>17531.252054794521</v>
      </c>
      <c r="N7288" s="3">
        <f>+IF(Tabella2026[[#This Row],[REDDITO COMPLESSIVO PROCAPITE]]&lt;media_aggr_reddito_pc,(media_aggr_reddito_pc-Tabella2026[[#This Row],[REDDITO COMPLESSIVO PROCAPITE]]),0)</f>
        <v>293.81400781422053</v>
      </c>
      <c r="O7288" s="3">
        <f>+Tabella2026[[#This Row],[DIFFERENZA REDDITO INFERIORE ALLA MEDIA DALLA MEDIA]]*Tabella2026[[#This Row],[POP_2024]]</f>
        <v>107242.11285219049</v>
      </c>
      <c r="P7288" s="3">
        <f>+Tabella2026[[#This Row],[POPOLAZIONE PER DIFFERENZA ]]/SUM(Tabella2026[[POPOLAZIONE PER DIFFERENZA ]])</f>
        <v>9.5143283460975551E-7</v>
      </c>
      <c r="Q7288" s="3">
        <f>+Tabella2026[[#This Row],[INCIDENZA POPOLAZIONE PER DIFFERENZA]]*(PLAFOND-SUM(Tabella2026[CONTRIBUTO SULLA BASE DELLA POPOLAZIONE]))</f>
        <v>280.10111293448722</v>
      </c>
      <c r="R7288" s="3">
        <f>+Tabella2026[[#This Row],[CONTRIBUTO SULLA BASE DELLA POPOLAZIONE]]+Tabella2026[[#This Row],[CONTRIBUTO SULLA BASE DEL REDDITO]]</f>
        <v>2103.131504395702</v>
      </c>
      <c r="S7288" s="3">
        <f>+Tabella2026[[#This Row],[CONTRIBUTO TOTALE]]/(PLAFOND/N_TESSERE)</f>
        <v>4.2062630087914039</v>
      </c>
      <c r="T7288" s="3">
        <f>+MAX(CEILING(Tabella2026[[#This Row],[preDEF1]],1),1)</f>
        <v>5</v>
      </c>
      <c r="U728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288" s="21">
        <f>+Tabella2026[[#This Row],[DEF - n. card]]*(PLAFOND/N_TESSERE)</f>
        <v>2500</v>
      </c>
      <c r="W7288" s="18"/>
    </row>
    <row r="7289" spans="2:23" x14ac:dyDescent="0.25">
      <c r="B7289" s="1" t="s">
        <v>14525</v>
      </c>
      <c r="C7289" s="2">
        <v>82069</v>
      </c>
      <c r="D7289" s="1" t="s">
        <v>14526</v>
      </c>
      <c r="E7289" s="1" t="s">
        <v>21</v>
      </c>
      <c r="F7289" s="1" t="s">
        <v>20</v>
      </c>
      <c r="G7289" s="1" t="s">
        <v>11807</v>
      </c>
      <c r="H7289" s="1" t="s">
        <v>15836</v>
      </c>
      <c r="I7289" s="5">
        <v>364</v>
      </c>
      <c r="J7289" s="5">
        <v>3893215</v>
      </c>
      <c r="K7289" s="3">
        <f>+Tabella2026[[#This Row],[POP_2024]]/SUM(Tabella2026[POP_2024])</f>
        <v>6.1754090326282824E-6</v>
      </c>
      <c r="L7289" s="3">
        <f>+Tabella2026[[#This Row],[INCIDENZA POPOLAZIONE]]*(PLAFOND/2)</f>
        <v>1818.0357876489918</v>
      </c>
      <c r="M7289" s="3">
        <f>+IFERROR(Tabella2026[[#This Row],[reddito_2024]]/Tabella2026[[#This Row],[POP_2024]],"")</f>
        <v>10695.645604395604</v>
      </c>
      <c r="N7289" s="3">
        <f>+IF(Tabella2026[[#This Row],[REDDITO COMPLESSIVO PROCAPITE]]&lt;media_aggr_reddito_pc,(media_aggr_reddito_pc-Tabella2026[[#This Row],[REDDITO COMPLESSIVO PROCAPITE]]),0)</f>
        <v>7129.420458213137</v>
      </c>
      <c r="O7289" s="3">
        <f>+Tabella2026[[#This Row],[DIFFERENZA REDDITO INFERIORE ALLA MEDIA DALLA MEDIA]]*Tabella2026[[#This Row],[POP_2024]]</f>
        <v>2595109.0467895819</v>
      </c>
      <c r="P7289" s="3">
        <f>+Tabella2026[[#This Row],[POPOLAZIONE PER DIFFERENZA ]]/SUM(Tabella2026[[POPOLAZIONE PER DIFFERENZA ]])</f>
        <v>2.3023343077094179E-5</v>
      </c>
      <c r="Q7289" s="3">
        <f>+Tabella2026[[#This Row],[INCIDENZA POPOLAZIONE PER DIFFERENZA]]*(PLAFOND-SUM(Tabella2026[CONTRIBUTO SULLA BASE DELLA POPOLAZIONE]))</f>
        <v>6778.0549343892462</v>
      </c>
      <c r="R7289" s="3">
        <f>+Tabella2026[[#This Row],[CONTRIBUTO SULLA BASE DELLA POPOLAZIONE]]+Tabella2026[[#This Row],[CONTRIBUTO SULLA BASE DEL REDDITO]]</f>
        <v>8596.0907220382378</v>
      </c>
      <c r="S7289" s="3">
        <f>+Tabella2026[[#This Row],[CONTRIBUTO TOTALE]]/(PLAFOND/N_TESSERE)</f>
        <v>17.192181444076475</v>
      </c>
      <c r="T7289" s="3">
        <f>+MAX(CEILING(Tabella2026[[#This Row],[preDEF1]],1),1)</f>
        <v>18</v>
      </c>
      <c r="U7289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7289" s="21">
        <f>+Tabella2026[[#This Row],[DEF - n. card]]*(PLAFOND/N_TESSERE)</f>
        <v>9000</v>
      </c>
      <c r="W7289" s="18"/>
    </row>
    <row r="7290" spans="2:23" x14ac:dyDescent="0.25">
      <c r="B7290" s="1" t="s">
        <v>14645</v>
      </c>
      <c r="C7290" s="2">
        <v>10066</v>
      </c>
      <c r="D7290" s="1" t="s">
        <v>14646</v>
      </c>
      <c r="E7290" s="1" t="s">
        <v>24</v>
      </c>
      <c r="F7290" s="1" t="s">
        <v>23</v>
      </c>
      <c r="G7290" s="1" t="s">
        <v>11807</v>
      </c>
      <c r="H7290" s="1" t="s">
        <v>15835</v>
      </c>
      <c r="I7290" s="5">
        <v>364</v>
      </c>
      <c r="J7290" s="5">
        <v>6265959</v>
      </c>
      <c r="K7290" s="3">
        <f>+Tabella2026[[#This Row],[POP_2024]]/SUM(Tabella2026[POP_2024])</f>
        <v>6.1754090326282824E-6</v>
      </c>
      <c r="L7290" s="3">
        <f>+Tabella2026[[#This Row],[INCIDENZA POPOLAZIONE]]*(PLAFOND/2)</f>
        <v>1818.0357876489918</v>
      </c>
      <c r="M7290" s="3">
        <f>+IFERROR(Tabella2026[[#This Row],[reddito_2024]]/Tabella2026[[#This Row],[POP_2024]],"")</f>
        <v>17214.173076923078</v>
      </c>
      <c r="N7290" s="3">
        <f>+IF(Tabella2026[[#This Row],[REDDITO COMPLESSIVO PROCAPITE]]&lt;media_aggr_reddito_pc,(media_aggr_reddito_pc-Tabella2026[[#This Row],[REDDITO COMPLESSIVO PROCAPITE]]),0)</f>
        <v>610.89298568566301</v>
      </c>
      <c r="O7290" s="3">
        <f>+Tabella2026[[#This Row],[DIFFERENZA REDDITO INFERIORE ALLA MEDIA DALLA MEDIA]]*Tabella2026[[#This Row],[POP_2024]]</f>
        <v>222365.04678958133</v>
      </c>
      <c r="P7290" s="3">
        <f>+Tabella2026[[#This Row],[POPOLAZIONE PER DIFFERENZA ]]/SUM(Tabella2026[[POPOLAZIONE PER DIFFERENZA ]])</f>
        <v>1.9727829036410196E-6</v>
      </c>
      <c r="Q7290" s="3">
        <f>+Tabella2026[[#This Row],[INCIDENZA POPOLAZIONE PER DIFFERENZA]]*(PLAFOND-SUM(Tabella2026[CONTRIBUTO SULLA BASE DELLA POPOLAZIONE]))</f>
        <v>580.78580724474079</v>
      </c>
      <c r="R7290" s="3">
        <f>+Tabella2026[[#This Row],[CONTRIBUTO SULLA BASE DELLA POPOLAZIONE]]+Tabella2026[[#This Row],[CONTRIBUTO SULLA BASE DEL REDDITO]]</f>
        <v>2398.8215948937327</v>
      </c>
      <c r="S7290" s="3">
        <f>+Tabella2026[[#This Row],[CONTRIBUTO TOTALE]]/(PLAFOND/N_TESSERE)</f>
        <v>4.7976431897874656</v>
      </c>
      <c r="T7290" s="3">
        <f>+MAX(CEILING(Tabella2026[[#This Row],[preDEF1]],1),1)</f>
        <v>5</v>
      </c>
      <c r="U7290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290" s="21">
        <f>+Tabella2026[[#This Row],[DEF - n. card]]*(PLAFOND/N_TESSERE)</f>
        <v>2500</v>
      </c>
      <c r="W7290" s="18"/>
    </row>
    <row r="7291" spans="2:23" x14ac:dyDescent="0.25">
      <c r="B7291" s="1" t="s">
        <v>14549</v>
      </c>
      <c r="C7291" s="2">
        <v>103047</v>
      </c>
      <c r="D7291" s="1" t="s">
        <v>14550</v>
      </c>
      <c r="E7291" s="1" t="s">
        <v>18</v>
      </c>
      <c r="F7291" s="1" t="s">
        <v>648</v>
      </c>
      <c r="G7291" s="1" t="s">
        <v>11807</v>
      </c>
      <c r="H7291" s="1" t="s">
        <v>15835</v>
      </c>
      <c r="I7291" s="5">
        <v>363</v>
      </c>
      <c r="J7291" s="5">
        <v>5552511</v>
      </c>
      <c r="K7291" s="3">
        <f>+Tabella2026[[#This Row],[POP_2024]]/SUM(Tabella2026[POP_2024])</f>
        <v>6.1584436231979852E-6</v>
      </c>
      <c r="L7291" s="3">
        <f>+Tabella2026[[#This Row],[INCIDENZA POPOLAZIONE]]*(PLAFOND/2)</f>
        <v>1813.0411838367695</v>
      </c>
      <c r="M7291" s="3">
        <f>+IFERROR(Tabella2026[[#This Row],[reddito_2024]]/Tabella2026[[#This Row],[POP_2024]],"")</f>
        <v>15296.173553719009</v>
      </c>
      <c r="N7291" s="3">
        <f>+IF(Tabella2026[[#This Row],[REDDITO COMPLESSIVO PROCAPITE]]&lt;media_aggr_reddito_pc,(media_aggr_reddito_pc-Tabella2026[[#This Row],[REDDITO COMPLESSIVO PROCAPITE]]),0)</f>
        <v>2528.8925088897322</v>
      </c>
      <c r="O7291" s="3">
        <f>+Tabella2026[[#This Row],[DIFFERENZA REDDITO INFERIORE ALLA MEDIA DALLA MEDIA]]*Tabella2026[[#This Row],[POP_2024]]</f>
        <v>917987.9807269728</v>
      </c>
      <c r="P7291" s="3">
        <f>+Tabella2026[[#This Row],[POPOLAZIONE PER DIFFERENZA ]]/SUM(Tabella2026[[POPOLAZIONE PER DIFFERENZA ]])</f>
        <v>8.1442250941525494E-6</v>
      </c>
      <c r="Q7291" s="3">
        <f>+Tabella2026[[#This Row],[INCIDENZA POPOLAZIONE PER DIFFERENZA]]*(PLAFOND-SUM(Tabella2026[CONTRIBUTO SULLA BASE DELLA POPOLAZIONE]))</f>
        <v>2397.6537595496998</v>
      </c>
      <c r="R7291" s="3">
        <f>+Tabella2026[[#This Row],[CONTRIBUTO SULLA BASE DELLA POPOLAZIONE]]+Tabella2026[[#This Row],[CONTRIBUTO SULLA BASE DEL REDDITO]]</f>
        <v>4210.6949433864693</v>
      </c>
      <c r="S7291" s="3">
        <f>+Tabella2026[[#This Row],[CONTRIBUTO TOTALE]]/(PLAFOND/N_TESSERE)</f>
        <v>8.4213898867729391</v>
      </c>
      <c r="T7291" s="3">
        <f>+MAX(CEILING(Tabella2026[[#This Row],[preDEF1]],1),1)</f>
        <v>9</v>
      </c>
      <c r="U729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291" s="21">
        <f>+Tabella2026[[#This Row],[DEF - n. card]]*(PLAFOND/N_TESSERE)</f>
        <v>4500</v>
      </c>
      <c r="W7291" s="18"/>
    </row>
    <row r="7292" spans="2:23" x14ac:dyDescent="0.25">
      <c r="B7292" s="1" t="s">
        <v>14649</v>
      </c>
      <c r="C7292" s="2">
        <v>4198</v>
      </c>
      <c r="D7292" s="1" t="s">
        <v>14650</v>
      </c>
      <c r="E7292" s="1" t="s">
        <v>18</v>
      </c>
      <c r="F7292" s="1" t="s">
        <v>263</v>
      </c>
      <c r="G7292" s="1" t="s">
        <v>11807</v>
      </c>
      <c r="H7292" s="1" t="s">
        <v>15835</v>
      </c>
      <c r="I7292" s="5">
        <v>363</v>
      </c>
      <c r="J7292" s="5">
        <v>4953717</v>
      </c>
      <c r="K7292" s="3">
        <f>+Tabella2026[[#This Row],[POP_2024]]/SUM(Tabella2026[POP_2024])</f>
        <v>6.1584436231979852E-6</v>
      </c>
      <c r="L7292" s="3">
        <f>+Tabella2026[[#This Row],[INCIDENZA POPOLAZIONE]]*(PLAFOND/2)</f>
        <v>1813.0411838367695</v>
      </c>
      <c r="M7292" s="3">
        <f>+IFERROR(Tabella2026[[#This Row],[reddito_2024]]/Tabella2026[[#This Row],[POP_2024]],"")</f>
        <v>13646.603305785124</v>
      </c>
      <c r="N7292" s="3">
        <f>+IF(Tabella2026[[#This Row],[REDDITO COMPLESSIVO PROCAPITE]]&lt;media_aggr_reddito_pc,(media_aggr_reddito_pc-Tabella2026[[#This Row],[REDDITO COMPLESSIVO PROCAPITE]]),0)</f>
        <v>4178.4627568236174</v>
      </c>
      <c r="O7292" s="3">
        <f>+Tabella2026[[#This Row],[DIFFERENZA REDDITO INFERIORE ALLA MEDIA DALLA MEDIA]]*Tabella2026[[#This Row],[POP_2024]]</f>
        <v>1516781.9807269732</v>
      </c>
      <c r="P7292" s="3">
        <f>+Tabella2026[[#This Row],[POPOLAZIONE PER DIFFERENZA ]]/SUM(Tabella2026[[POPOLAZIONE PER DIFFERENZA ]])</f>
        <v>1.3456618309983129E-5</v>
      </c>
      <c r="Q7292" s="3">
        <f>+Tabella2026[[#This Row],[INCIDENZA POPOLAZIONE PER DIFFERENZA]]*(PLAFOND-SUM(Tabella2026[CONTRIBUTO SULLA BASE DELLA POPOLAZIONE]))</f>
        <v>3961.6183379953168</v>
      </c>
      <c r="R7292" s="3">
        <f>+Tabella2026[[#This Row],[CONTRIBUTO SULLA BASE DELLA POPOLAZIONE]]+Tabella2026[[#This Row],[CONTRIBUTO SULLA BASE DEL REDDITO]]</f>
        <v>5774.6595218320863</v>
      </c>
      <c r="S7292" s="3">
        <f>+Tabella2026[[#This Row],[CONTRIBUTO TOTALE]]/(PLAFOND/N_TESSERE)</f>
        <v>11.549319043664173</v>
      </c>
      <c r="T7292" s="3">
        <f>+MAX(CEILING(Tabella2026[[#This Row],[preDEF1]],1),1)</f>
        <v>12</v>
      </c>
      <c r="U729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292" s="21">
        <f>+Tabella2026[[#This Row],[DEF - n. card]]*(PLAFOND/N_TESSERE)</f>
        <v>6000</v>
      </c>
      <c r="W7292" s="18"/>
    </row>
    <row r="7293" spans="2:23" x14ac:dyDescent="0.25">
      <c r="B7293" s="1" t="s">
        <v>14651</v>
      </c>
      <c r="C7293" s="2">
        <v>25057</v>
      </c>
      <c r="D7293" s="1" t="s">
        <v>14652</v>
      </c>
      <c r="E7293" s="1" t="s">
        <v>38</v>
      </c>
      <c r="F7293" s="1" t="s">
        <v>514</v>
      </c>
      <c r="G7293" s="1" t="s">
        <v>11807</v>
      </c>
      <c r="H7293" s="1" t="s">
        <v>15835</v>
      </c>
      <c r="I7293" s="5">
        <v>363</v>
      </c>
      <c r="J7293" s="5">
        <v>7839106</v>
      </c>
      <c r="K7293" s="3">
        <f>+Tabella2026[[#This Row],[POP_2024]]/SUM(Tabella2026[POP_2024])</f>
        <v>6.1584436231979852E-6</v>
      </c>
      <c r="L7293" s="3">
        <f>+Tabella2026[[#This Row],[INCIDENZA POPOLAZIONE]]*(PLAFOND/2)</f>
        <v>1813.0411838367695</v>
      </c>
      <c r="M7293" s="3">
        <f>+IFERROR(Tabella2026[[#This Row],[reddito_2024]]/Tabella2026[[#This Row],[POP_2024]],"")</f>
        <v>21595.333333333332</v>
      </c>
      <c r="N7293" s="3">
        <f>+IF(Tabella2026[[#This Row],[REDDITO COMPLESSIVO PROCAPITE]]&lt;media_aggr_reddito_pc,(media_aggr_reddito_pc-Tabella2026[[#This Row],[REDDITO COMPLESSIVO PROCAPITE]]),0)</f>
        <v>0</v>
      </c>
      <c r="O7293" s="3">
        <f>+Tabella2026[[#This Row],[DIFFERENZA REDDITO INFERIORE ALLA MEDIA DALLA MEDIA]]*Tabella2026[[#This Row],[POP_2024]]</f>
        <v>0</v>
      </c>
      <c r="P7293" s="3">
        <f>+Tabella2026[[#This Row],[POPOLAZIONE PER DIFFERENZA ]]/SUM(Tabella2026[[POPOLAZIONE PER DIFFERENZA ]])</f>
        <v>0</v>
      </c>
      <c r="Q7293" s="3">
        <f>+Tabella2026[[#This Row],[INCIDENZA POPOLAZIONE PER DIFFERENZA]]*(PLAFOND-SUM(Tabella2026[CONTRIBUTO SULLA BASE DELLA POPOLAZIONE]))</f>
        <v>0</v>
      </c>
      <c r="R7293" s="3">
        <f>+Tabella2026[[#This Row],[CONTRIBUTO SULLA BASE DELLA POPOLAZIONE]]+Tabella2026[[#This Row],[CONTRIBUTO SULLA BASE DEL REDDITO]]</f>
        <v>1813.0411838367695</v>
      </c>
      <c r="S7293" s="3">
        <f>+Tabella2026[[#This Row],[CONTRIBUTO TOTALE]]/(PLAFOND/N_TESSERE)</f>
        <v>3.626082367673539</v>
      </c>
      <c r="T7293" s="3">
        <f>+MAX(CEILING(Tabella2026[[#This Row],[preDEF1]],1),1)</f>
        <v>4</v>
      </c>
      <c r="U7293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93" s="21">
        <f>+Tabella2026[[#This Row],[DEF - n. card]]*(PLAFOND/N_TESSERE)</f>
        <v>2000</v>
      </c>
      <c r="W7293" s="18"/>
    </row>
    <row r="7294" spans="2:23" x14ac:dyDescent="0.25">
      <c r="B7294" s="1" t="s">
        <v>14687</v>
      </c>
      <c r="C7294" s="2">
        <v>17095</v>
      </c>
      <c r="D7294" s="1" t="s">
        <v>14688</v>
      </c>
      <c r="E7294" s="1" t="s">
        <v>12</v>
      </c>
      <c r="F7294" s="1" t="s">
        <v>50</v>
      </c>
      <c r="G7294" s="1" t="s">
        <v>11807</v>
      </c>
      <c r="H7294" s="1" t="s">
        <v>15835</v>
      </c>
      <c r="I7294" s="5">
        <v>362</v>
      </c>
      <c r="J7294" s="5">
        <v>5867872</v>
      </c>
      <c r="K7294" s="3">
        <f>+Tabella2026[[#This Row],[POP_2024]]/SUM(Tabella2026[POP_2024])</f>
        <v>6.141478213767688E-6</v>
      </c>
      <c r="L7294" s="3">
        <f>+Tabella2026[[#This Row],[INCIDENZA POPOLAZIONE]]*(PLAFOND/2)</f>
        <v>1808.046580024547</v>
      </c>
      <c r="M7294" s="3">
        <f>+IFERROR(Tabella2026[[#This Row],[reddito_2024]]/Tabella2026[[#This Row],[POP_2024]],"")</f>
        <v>16209.591160220994</v>
      </c>
      <c r="N7294" s="3">
        <f>+IF(Tabella2026[[#This Row],[REDDITO COMPLESSIVO PROCAPITE]]&lt;media_aggr_reddito_pc,(media_aggr_reddito_pc-Tabella2026[[#This Row],[REDDITO COMPLESSIVO PROCAPITE]]),0)</f>
        <v>1615.4749023877466</v>
      </c>
      <c r="O7294" s="3">
        <f>+Tabella2026[[#This Row],[DIFFERENZA REDDITO INFERIORE ALLA MEDIA DALLA MEDIA]]*Tabella2026[[#This Row],[POP_2024]]</f>
        <v>584801.9146643643</v>
      </c>
      <c r="P7294" s="3">
        <f>+Tabella2026[[#This Row],[POPOLAZIONE PER DIFFERENZA ]]/SUM(Tabella2026[[POPOLAZIONE PER DIFFERENZA ]])</f>
        <v>5.1882579385693599E-6</v>
      </c>
      <c r="Q7294" s="3">
        <f>+Tabella2026[[#This Row],[INCIDENZA POPOLAZIONE PER DIFFERENZA]]*(PLAFOND-SUM(Tabella2026[CONTRIBUTO SULLA BASE DELLA POPOLAZIONE]))</f>
        <v>1527.4192459213718</v>
      </c>
      <c r="R7294" s="3">
        <f>+Tabella2026[[#This Row],[CONTRIBUTO SULLA BASE DELLA POPOLAZIONE]]+Tabella2026[[#This Row],[CONTRIBUTO SULLA BASE DEL REDDITO]]</f>
        <v>3335.4658259459188</v>
      </c>
      <c r="S7294" s="3">
        <f>+Tabella2026[[#This Row],[CONTRIBUTO TOTALE]]/(PLAFOND/N_TESSERE)</f>
        <v>6.6709316518918378</v>
      </c>
      <c r="T7294" s="3">
        <f>+MAX(CEILING(Tabella2026[[#This Row],[preDEF1]],1),1)</f>
        <v>7</v>
      </c>
      <c r="U7294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294" s="21">
        <f>+Tabella2026[[#This Row],[DEF - n. card]]*(PLAFOND/N_TESSERE)</f>
        <v>3500</v>
      </c>
      <c r="W7294" s="18"/>
    </row>
    <row r="7295" spans="2:23" x14ac:dyDescent="0.25">
      <c r="B7295" s="1" t="s">
        <v>14665</v>
      </c>
      <c r="C7295" s="2">
        <v>66090</v>
      </c>
      <c r="D7295" s="1" t="s">
        <v>14666</v>
      </c>
      <c r="E7295" s="1" t="s">
        <v>96</v>
      </c>
      <c r="F7295" s="1" t="s">
        <v>201</v>
      </c>
      <c r="G7295" s="1" t="s">
        <v>11807</v>
      </c>
      <c r="H7295" s="1" t="s">
        <v>15836</v>
      </c>
      <c r="I7295" s="5">
        <v>362</v>
      </c>
      <c r="J7295" s="5">
        <v>6050822</v>
      </c>
      <c r="K7295" s="3">
        <f>+Tabella2026[[#This Row],[POP_2024]]/SUM(Tabella2026[POP_2024])</f>
        <v>6.141478213767688E-6</v>
      </c>
      <c r="L7295" s="3">
        <f>+Tabella2026[[#This Row],[INCIDENZA POPOLAZIONE]]*(PLAFOND/2)</f>
        <v>1808.046580024547</v>
      </c>
      <c r="M7295" s="3">
        <f>+IFERROR(Tabella2026[[#This Row],[reddito_2024]]/Tabella2026[[#This Row],[POP_2024]],"")</f>
        <v>16714.977900552487</v>
      </c>
      <c r="N7295" s="3">
        <f>+IF(Tabella2026[[#This Row],[REDDITO COMPLESSIVO PROCAPITE]]&lt;media_aggr_reddito_pc,(media_aggr_reddito_pc-Tabella2026[[#This Row],[REDDITO COMPLESSIVO PROCAPITE]]),0)</f>
        <v>1110.0881620562541</v>
      </c>
      <c r="O7295" s="3">
        <f>+Tabella2026[[#This Row],[DIFFERENZA REDDITO INFERIORE ALLA MEDIA DALLA MEDIA]]*Tabella2026[[#This Row],[POP_2024]]</f>
        <v>401851.91466436395</v>
      </c>
      <c r="P7295" s="3">
        <f>+Tabella2026[[#This Row],[POPOLAZIONE PER DIFFERENZA ]]/SUM(Tabella2026[[POPOLAZIONE PER DIFFERENZA ]])</f>
        <v>3.5651582768556384E-6</v>
      </c>
      <c r="Q7295" s="3">
        <f>+Tabella2026[[#This Row],[INCIDENZA POPOLAZIONE PER DIFFERENZA]]*(PLAFOND-SUM(Tabella2026[CONTRIBUTO SULLA BASE DELLA POPOLAZIONE]))</f>
        <v>1049.5799228375965</v>
      </c>
      <c r="R7295" s="3">
        <f>+Tabella2026[[#This Row],[CONTRIBUTO SULLA BASE DELLA POPOLAZIONE]]+Tabella2026[[#This Row],[CONTRIBUTO SULLA BASE DEL REDDITO]]</f>
        <v>2857.6265028621438</v>
      </c>
      <c r="S7295" s="3">
        <f>+Tabella2026[[#This Row],[CONTRIBUTO TOTALE]]/(PLAFOND/N_TESSERE)</f>
        <v>5.7152530057242874</v>
      </c>
      <c r="T7295" s="3">
        <f>+MAX(CEILING(Tabella2026[[#This Row],[preDEF1]],1),1)</f>
        <v>6</v>
      </c>
      <c r="U7295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295" s="21">
        <f>+Tabella2026[[#This Row],[DEF - n. card]]*(PLAFOND/N_TESSERE)</f>
        <v>3000</v>
      </c>
      <c r="W7295" s="18"/>
    </row>
    <row r="7296" spans="2:23" x14ac:dyDescent="0.25">
      <c r="B7296" s="1" t="s">
        <v>14535</v>
      </c>
      <c r="C7296" s="2">
        <v>112022</v>
      </c>
      <c r="D7296" s="1" t="s">
        <v>14536</v>
      </c>
      <c r="E7296" s="1" t="s">
        <v>76</v>
      </c>
      <c r="F7296" s="1" t="s">
        <v>88</v>
      </c>
      <c r="G7296" s="1" t="s">
        <v>11807</v>
      </c>
      <c r="H7296" s="1" t="s">
        <v>15836</v>
      </c>
      <c r="I7296" s="5">
        <v>361</v>
      </c>
      <c r="J7296" s="5">
        <v>4054820</v>
      </c>
      <c r="K7296" s="3">
        <f>+Tabella2026[[#This Row],[POP_2024]]/SUM(Tabella2026[POP_2024])</f>
        <v>6.12451280433739E-6</v>
      </c>
      <c r="L7296" s="3">
        <f>+Tabella2026[[#This Row],[INCIDENZA POPOLAZIONE]]*(PLAFOND/2)</f>
        <v>1803.0519762123245</v>
      </c>
      <c r="M7296" s="3">
        <f>+IFERROR(Tabella2026[[#This Row],[reddito_2024]]/Tabella2026[[#This Row],[POP_2024]],"")</f>
        <v>11232.188365650969</v>
      </c>
      <c r="N7296" s="3">
        <f>+IF(Tabella2026[[#This Row],[REDDITO COMPLESSIVO PROCAPITE]]&lt;media_aggr_reddito_pc,(media_aggr_reddito_pc-Tabella2026[[#This Row],[REDDITO COMPLESSIVO PROCAPITE]]),0)</f>
        <v>6592.8776969577721</v>
      </c>
      <c r="O7296" s="3">
        <f>+Tabella2026[[#This Row],[DIFFERENZA REDDITO INFERIORE ALLA MEDIA DALLA MEDIA]]*Tabella2026[[#This Row],[POP_2024]]</f>
        <v>2380028.8486017557</v>
      </c>
      <c r="P7296" s="3">
        <f>+Tabella2026[[#This Row],[POPOLAZIONE PER DIFFERENZA ]]/SUM(Tabella2026[[POPOLAZIONE PER DIFFERENZA ]])</f>
        <v>2.1115190046648812E-5</v>
      </c>
      <c r="Q7296" s="3">
        <f>+Tabella2026[[#This Row],[INCIDENZA POPOLAZIONE PER DIFFERENZA]]*(PLAFOND-SUM(Tabella2026[CONTRIBUTO SULLA BASE DELLA POPOLAZIONE]))</f>
        <v>6216.2961133408999</v>
      </c>
      <c r="R7296" s="3">
        <f>+Tabella2026[[#This Row],[CONTRIBUTO SULLA BASE DELLA POPOLAZIONE]]+Tabella2026[[#This Row],[CONTRIBUTO SULLA BASE DEL REDDITO]]</f>
        <v>8019.3480895532248</v>
      </c>
      <c r="S7296" s="3">
        <f>+Tabella2026[[#This Row],[CONTRIBUTO TOTALE]]/(PLAFOND/N_TESSERE)</f>
        <v>16.038696179106449</v>
      </c>
      <c r="T7296" s="3">
        <f>+MAX(CEILING(Tabella2026[[#This Row],[preDEF1]],1),1)</f>
        <v>17</v>
      </c>
      <c r="U7296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7296" s="21">
        <f>+Tabella2026[[#This Row],[DEF - n. card]]*(PLAFOND/N_TESSERE)</f>
        <v>8500</v>
      </c>
      <c r="W7296" s="18"/>
    </row>
    <row r="7297" spans="2:23" x14ac:dyDescent="0.25">
      <c r="B7297" s="1" t="s">
        <v>14537</v>
      </c>
      <c r="C7297" s="2">
        <v>18079</v>
      </c>
      <c r="D7297" s="1" t="s">
        <v>14538</v>
      </c>
      <c r="E7297" s="1" t="s">
        <v>12</v>
      </c>
      <c r="F7297" s="1" t="s">
        <v>195</v>
      </c>
      <c r="G7297" s="1" t="s">
        <v>11807</v>
      </c>
      <c r="H7297" s="1" t="s">
        <v>15835</v>
      </c>
      <c r="I7297" s="5">
        <v>361</v>
      </c>
      <c r="J7297" s="5">
        <v>5608655</v>
      </c>
      <c r="K7297" s="3">
        <f>+Tabella2026[[#This Row],[POP_2024]]/SUM(Tabella2026[POP_2024])</f>
        <v>6.12451280433739E-6</v>
      </c>
      <c r="L7297" s="3">
        <f>+Tabella2026[[#This Row],[INCIDENZA POPOLAZIONE]]*(PLAFOND/2)</f>
        <v>1803.0519762123245</v>
      </c>
      <c r="M7297" s="3">
        <f>+IFERROR(Tabella2026[[#This Row],[reddito_2024]]/Tabella2026[[#This Row],[POP_2024]],"")</f>
        <v>15536.440443213296</v>
      </c>
      <c r="N7297" s="3">
        <f>+IF(Tabella2026[[#This Row],[REDDITO COMPLESSIVO PROCAPITE]]&lt;media_aggr_reddito_pc,(media_aggr_reddito_pc-Tabella2026[[#This Row],[REDDITO COMPLESSIVO PROCAPITE]]),0)</f>
        <v>2288.625619395445</v>
      </c>
      <c r="O7297" s="3">
        <f>+Tabella2026[[#This Row],[DIFFERENZA REDDITO INFERIORE ALLA MEDIA DALLA MEDIA]]*Tabella2026[[#This Row],[POP_2024]]</f>
        <v>826193.84860175569</v>
      </c>
      <c r="P7297" s="3">
        <f>+Tabella2026[[#This Row],[POPOLAZIONE PER DIFFERENZA ]]/SUM(Tabella2026[[POPOLAZIONE PER DIFFERENZA ]])</f>
        <v>7.3298439801883822E-6</v>
      </c>
      <c r="Q7297" s="3">
        <f>+Tabella2026[[#This Row],[INCIDENZA POPOLAZIONE PER DIFFERENZA]]*(PLAFOND-SUM(Tabella2026[CONTRIBUTO SULLA BASE DELLA POPOLAZIONE]))</f>
        <v>2157.9005703844832</v>
      </c>
      <c r="R7297" s="3">
        <f>+Tabella2026[[#This Row],[CONTRIBUTO SULLA BASE DELLA POPOLAZIONE]]+Tabella2026[[#This Row],[CONTRIBUTO SULLA BASE DEL REDDITO]]</f>
        <v>3960.9525465968077</v>
      </c>
      <c r="S7297" s="3">
        <f>+Tabella2026[[#This Row],[CONTRIBUTO TOTALE]]/(PLAFOND/N_TESSERE)</f>
        <v>7.9219050931936152</v>
      </c>
      <c r="T7297" s="3">
        <f>+MAX(CEILING(Tabella2026[[#This Row],[preDEF1]],1),1)</f>
        <v>8</v>
      </c>
      <c r="U7297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297" s="21">
        <f>+Tabella2026[[#This Row],[DEF - n. card]]*(PLAFOND/N_TESSERE)</f>
        <v>4000</v>
      </c>
      <c r="W7297" s="18"/>
    </row>
    <row r="7298" spans="2:23" x14ac:dyDescent="0.25">
      <c r="B7298" s="1" t="s">
        <v>14653</v>
      </c>
      <c r="C7298" s="2">
        <v>68001</v>
      </c>
      <c r="D7298" s="1" t="s">
        <v>14654</v>
      </c>
      <c r="E7298" s="1" t="s">
        <v>96</v>
      </c>
      <c r="F7298" s="1" t="s">
        <v>95</v>
      </c>
      <c r="G7298" s="1" t="s">
        <v>11807</v>
      </c>
      <c r="H7298" s="1" t="s">
        <v>15836</v>
      </c>
      <c r="I7298" s="5">
        <v>360</v>
      </c>
      <c r="J7298" s="5">
        <v>5158968</v>
      </c>
      <c r="K7298" s="3">
        <f>+Tabella2026[[#This Row],[POP_2024]]/SUM(Tabella2026[POP_2024])</f>
        <v>6.1075473949070928E-6</v>
      </c>
      <c r="L7298" s="3">
        <f>+Tabella2026[[#This Row],[INCIDENZA POPOLAZIONE]]*(PLAFOND/2)</f>
        <v>1798.0573724001019</v>
      </c>
      <c r="M7298" s="3">
        <f>+IFERROR(Tabella2026[[#This Row],[reddito_2024]]/Tabella2026[[#This Row],[POP_2024]],"")</f>
        <v>14330.466666666667</v>
      </c>
      <c r="N7298" s="3">
        <f>+IF(Tabella2026[[#This Row],[REDDITO COMPLESSIVO PROCAPITE]]&lt;media_aggr_reddito_pc,(media_aggr_reddito_pc-Tabella2026[[#This Row],[REDDITO COMPLESSIVO PROCAPITE]]),0)</f>
        <v>3494.5993959420739</v>
      </c>
      <c r="O7298" s="3">
        <f>+Tabella2026[[#This Row],[DIFFERENZA REDDITO INFERIORE ALLA MEDIA DALLA MEDIA]]*Tabella2026[[#This Row],[POP_2024]]</f>
        <v>1258055.7825391465</v>
      </c>
      <c r="P7298" s="3">
        <f>+Tabella2026[[#This Row],[POPOLAZIONE PER DIFFERENZA ]]/SUM(Tabella2026[[POPOLAZIONE PER DIFFERENZA ]])</f>
        <v>1.1161245777842447E-5</v>
      </c>
      <c r="Q7298" s="3">
        <f>+Tabella2026[[#This Row],[INCIDENZA POPOLAZIONE PER DIFFERENZA]]*(PLAFOND-SUM(Tabella2026[CONTRIBUTO SULLA BASE DELLA POPOLAZIONE]))</f>
        <v>3285.8623860624962</v>
      </c>
      <c r="R7298" s="3">
        <f>+Tabella2026[[#This Row],[CONTRIBUTO SULLA BASE DELLA POPOLAZIONE]]+Tabella2026[[#This Row],[CONTRIBUTO SULLA BASE DEL REDDITO]]</f>
        <v>5083.9197584625981</v>
      </c>
      <c r="S7298" s="3">
        <f>+Tabella2026[[#This Row],[CONTRIBUTO TOTALE]]/(PLAFOND/N_TESSERE)</f>
        <v>10.167839516925197</v>
      </c>
      <c r="T7298" s="3">
        <f>+MAX(CEILING(Tabella2026[[#This Row],[preDEF1]],1),1)</f>
        <v>11</v>
      </c>
      <c r="U7298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298" s="21">
        <f>+Tabella2026[[#This Row],[DEF - n. card]]*(PLAFOND/N_TESSERE)</f>
        <v>5500</v>
      </c>
      <c r="W7298" s="18"/>
    </row>
    <row r="7299" spans="2:23" x14ac:dyDescent="0.25">
      <c r="B7299" s="1" t="s">
        <v>14589</v>
      </c>
      <c r="C7299" s="2">
        <v>16017</v>
      </c>
      <c r="D7299" s="1" t="s">
        <v>14590</v>
      </c>
      <c r="E7299" s="1" t="s">
        <v>12</v>
      </c>
      <c r="F7299" s="1" t="s">
        <v>93</v>
      </c>
      <c r="G7299" s="1" t="s">
        <v>11807</v>
      </c>
      <c r="H7299" s="1" t="s">
        <v>15835</v>
      </c>
      <c r="I7299" s="5">
        <v>360</v>
      </c>
      <c r="J7299" s="5">
        <v>5638783</v>
      </c>
      <c r="K7299" s="3">
        <f>+Tabella2026[[#This Row],[POP_2024]]/SUM(Tabella2026[POP_2024])</f>
        <v>6.1075473949070928E-6</v>
      </c>
      <c r="L7299" s="3">
        <f>+Tabella2026[[#This Row],[INCIDENZA POPOLAZIONE]]*(PLAFOND/2)</f>
        <v>1798.0573724001019</v>
      </c>
      <c r="M7299" s="3">
        <f>+IFERROR(Tabella2026[[#This Row],[reddito_2024]]/Tabella2026[[#This Row],[POP_2024]],"")</f>
        <v>15663.286111111111</v>
      </c>
      <c r="N7299" s="3">
        <f>+IF(Tabella2026[[#This Row],[REDDITO COMPLESSIVO PROCAPITE]]&lt;media_aggr_reddito_pc,(media_aggr_reddito_pc-Tabella2026[[#This Row],[REDDITO COMPLESSIVO PROCAPITE]]),0)</f>
        <v>2161.7799514976305</v>
      </c>
      <c r="O7299" s="3">
        <f>+Tabella2026[[#This Row],[DIFFERENZA REDDITO INFERIORE ALLA MEDIA DALLA MEDIA]]*Tabella2026[[#This Row],[POP_2024]]</f>
        <v>778240.78253914695</v>
      </c>
      <c r="P7299" s="3">
        <f>+Tabella2026[[#This Row],[POPOLAZIONE PER DIFFERENZA ]]/SUM(Tabella2026[[POPOLAZIONE PER DIFFERENZA ]])</f>
        <v>6.9044129591205722E-6</v>
      </c>
      <c r="Q7299" s="3">
        <f>+Tabella2026[[#This Row],[INCIDENZA POPOLAZIONE PER DIFFERENZA]]*(PLAFOND-SUM(Tabella2026[CONTRIBUTO SULLA BASE DELLA POPOLAZIONE]))</f>
        <v>2032.6539968553852</v>
      </c>
      <c r="R7299" s="3">
        <f>+Tabella2026[[#This Row],[CONTRIBUTO SULLA BASE DELLA POPOLAZIONE]]+Tabella2026[[#This Row],[CONTRIBUTO SULLA BASE DEL REDDITO]]</f>
        <v>3830.7113692554872</v>
      </c>
      <c r="S7299" s="3">
        <f>+Tabella2026[[#This Row],[CONTRIBUTO TOTALE]]/(PLAFOND/N_TESSERE)</f>
        <v>7.6614227385109741</v>
      </c>
      <c r="T7299" s="3">
        <f>+MAX(CEILING(Tabella2026[[#This Row],[preDEF1]],1),1)</f>
        <v>8</v>
      </c>
      <c r="U729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299" s="21">
        <f>+Tabella2026[[#This Row],[DEF - n. card]]*(PLAFOND/N_TESSERE)</f>
        <v>4000</v>
      </c>
      <c r="W7299" s="18"/>
    </row>
    <row r="7300" spans="2:23" x14ac:dyDescent="0.25">
      <c r="B7300" s="1" t="s">
        <v>14591</v>
      </c>
      <c r="C7300" s="2">
        <v>8007</v>
      </c>
      <c r="D7300" s="1" t="s">
        <v>14592</v>
      </c>
      <c r="E7300" s="1" t="s">
        <v>24</v>
      </c>
      <c r="F7300" s="1" t="s">
        <v>286</v>
      </c>
      <c r="G7300" s="1" t="s">
        <v>11807</v>
      </c>
      <c r="H7300" s="1" t="s">
        <v>15835</v>
      </c>
      <c r="I7300" s="5">
        <v>360</v>
      </c>
      <c r="J7300" s="5">
        <v>2845738</v>
      </c>
      <c r="K7300" s="3">
        <f>+Tabella2026[[#This Row],[POP_2024]]/SUM(Tabella2026[POP_2024])</f>
        <v>6.1075473949070928E-6</v>
      </c>
      <c r="L7300" s="3">
        <f>+Tabella2026[[#This Row],[INCIDENZA POPOLAZIONE]]*(PLAFOND/2)</f>
        <v>1798.0573724001019</v>
      </c>
      <c r="M7300" s="3">
        <f>+IFERROR(Tabella2026[[#This Row],[reddito_2024]]/Tabella2026[[#This Row],[POP_2024]],"")</f>
        <v>7904.8277777777776</v>
      </c>
      <c r="N7300" s="3">
        <f>+IF(Tabella2026[[#This Row],[REDDITO COMPLESSIVO PROCAPITE]]&lt;media_aggr_reddito_pc,(media_aggr_reddito_pc-Tabella2026[[#This Row],[REDDITO COMPLESSIVO PROCAPITE]]),0)</f>
        <v>9920.2382848309644</v>
      </c>
      <c r="O7300" s="3">
        <f>+Tabella2026[[#This Row],[DIFFERENZA REDDITO INFERIORE ALLA MEDIA DALLA MEDIA]]*Tabella2026[[#This Row],[POP_2024]]</f>
        <v>3571285.782539147</v>
      </c>
      <c r="P7300" s="3">
        <f>+Tabella2026[[#This Row],[POPOLAZIONE PER DIFFERENZA ]]/SUM(Tabella2026[[POPOLAZIONE PER DIFFERENZA ]])</f>
        <v>3.1683808393125445E-5</v>
      </c>
      <c r="Q7300" s="3">
        <f>+Tabella2026[[#This Row],[INCIDENZA POPOLAZIONE PER DIFFERENZA]]*(PLAFOND-SUM(Tabella2026[CONTRIBUTO SULLA BASE DELLA POPOLAZIONE]))</f>
        <v>9327.6894280798733</v>
      </c>
      <c r="R7300" s="3">
        <f>+Tabella2026[[#This Row],[CONTRIBUTO SULLA BASE DELLA POPOLAZIONE]]+Tabella2026[[#This Row],[CONTRIBUTO SULLA BASE DEL REDDITO]]</f>
        <v>11125.746800479976</v>
      </c>
      <c r="S7300" s="3">
        <f>+Tabella2026[[#This Row],[CONTRIBUTO TOTALE]]/(PLAFOND/N_TESSERE)</f>
        <v>22.25149360095995</v>
      </c>
      <c r="T7300" s="3">
        <f>+MAX(CEILING(Tabella2026[[#This Row],[preDEF1]],1),1)</f>
        <v>23</v>
      </c>
      <c r="U7300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7300" s="21">
        <f>+Tabella2026[[#This Row],[DEF - n. card]]*(PLAFOND/N_TESSERE)</f>
        <v>11500</v>
      </c>
      <c r="W7300" s="18"/>
    </row>
    <row r="7301" spans="2:23" x14ac:dyDescent="0.25">
      <c r="B7301" s="1" t="s">
        <v>14581</v>
      </c>
      <c r="C7301" s="2">
        <v>93019</v>
      </c>
      <c r="D7301" s="1" t="s">
        <v>14582</v>
      </c>
      <c r="E7301" s="1" t="s">
        <v>48</v>
      </c>
      <c r="F7301" s="1" t="s">
        <v>300</v>
      </c>
      <c r="G7301" s="1" t="s">
        <v>11807</v>
      </c>
      <c r="H7301" s="1" t="s">
        <v>15835</v>
      </c>
      <c r="I7301" s="5">
        <v>360</v>
      </c>
      <c r="J7301" s="5">
        <v>6387707</v>
      </c>
      <c r="K7301" s="3">
        <f>+Tabella2026[[#This Row],[POP_2024]]/SUM(Tabella2026[POP_2024])</f>
        <v>6.1075473949070928E-6</v>
      </c>
      <c r="L7301" s="3">
        <f>+Tabella2026[[#This Row],[INCIDENZA POPOLAZIONE]]*(PLAFOND/2)</f>
        <v>1798.0573724001019</v>
      </c>
      <c r="M7301" s="3">
        <f>+IFERROR(Tabella2026[[#This Row],[reddito_2024]]/Tabella2026[[#This Row],[POP_2024]],"")</f>
        <v>17743.630555555555</v>
      </c>
      <c r="N7301" s="3">
        <f>+IF(Tabella2026[[#This Row],[REDDITO COMPLESSIVO PROCAPITE]]&lt;media_aggr_reddito_pc,(media_aggr_reddito_pc-Tabella2026[[#This Row],[REDDITO COMPLESSIVO PROCAPITE]]),0)</f>
        <v>81.435507053185574</v>
      </c>
      <c r="O7301" s="3">
        <f>+Tabella2026[[#This Row],[DIFFERENZA REDDITO INFERIORE ALLA MEDIA DALLA MEDIA]]*Tabella2026[[#This Row],[POP_2024]]</f>
        <v>29316.782539146807</v>
      </c>
      <c r="P7301" s="3">
        <f>+Tabella2026[[#This Row],[POPOLAZIONE PER DIFFERENZA ]]/SUM(Tabella2026[[POPOLAZIONE PER DIFFERENZA ]])</f>
        <v>2.6009324854782086E-7</v>
      </c>
      <c r="Q7301" s="3">
        <f>+Tabella2026[[#This Row],[INCIDENZA POPOLAZIONE PER DIFFERENZA]]*(PLAFOND-SUM(Tabella2026[CONTRIBUTO SULLA BASE DELLA POPOLAZIONE]))</f>
        <v>76.571257302542364</v>
      </c>
      <c r="R7301" s="3">
        <f>+Tabella2026[[#This Row],[CONTRIBUTO SULLA BASE DELLA POPOLAZIONE]]+Tabella2026[[#This Row],[CONTRIBUTO SULLA BASE DEL REDDITO]]</f>
        <v>1874.6286297026443</v>
      </c>
      <c r="S7301" s="3">
        <f>+Tabella2026[[#This Row],[CONTRIBUTO TOTALE]]/(PLAFOND/N_TESSERE)</f>
        <v>3.7492572594052884</v>
      </c>
      <c r="T7301" s="3">
        <f>+MAX(CEILING(Tabella2026[[#This Row],[preDEF1]],1),1)</f>
        <v>4</v>
      </c>
      <c r="U7301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01" s="21">
        <f>+Tabella2026[[#This Row],[DEF - n. card]]*(PLAFOND/N_TESSERE)</f>
        <v>2000</v>
      </c>
      <c r="W7301" s="18"/>
    </row>
    <row r="7302" spans="2:23" x14ac:dyDescent="0.25">
      <c r="B7302" s="1" t="s">
        <v>14553</v>
      </c>
      <c r="C7302" s="2">
        <v>49005</v>
      </c>
      <c r="D7302" s="1" t="s">
        <v>14554</v>
      </c>
      <c r="E7302" s="1" t="s">
        <v>30</v>
      </c>
      <c r="F7302" s="1" t="s">
        <v>71</v>
      </c>
      <c r="G7302" s="1" t="s">
        <v>11807</v>
      </c>
      <c r="H7302" s="1" t="s">
        <v>15834</v>
      </c>
      <c r="I7302" s="5">
        <v>358</v>
      </c>
      <c r="J7302" s="5">
        <v>4929750</v>
      </c>
      <c r="K7302" s="3">
        <f>+Tabella2026[[#This Row],[POP_2024]]/SUM(Tabella2026[POP_2024])</f>
        <v>6.0736165760464976E-6</v>
      </c>
      <c r="L7302" s="3">
        <f>+Tabella2026[[#This Row],[INCIDENZA POPOLAZIONE]]*(PLAFOND/2)</f>
        <v>1788.0681647756569</v>
      </c>
      <c r="M7302" s="3">
        <f>+IFERROR(Tabella2026[[#This Row],[reddito_2024]]/Tabella2026[[#This Row],[POP_2024]],"")</f>
        <v>13770.251396648046</v>
      </c>
      <c r="N7302" s="3">
        <f>+IF(Tabella2026[[#This Row],[REDDITO COMPLESSIVO PROCAPITE]]&lt;media_aggr_reddito_pc,(media_aggr_reddito_pc-Tabella2026[[#This Row],[REDDITO COMPLESSIVO PROCAPITE]]),0)</f>
        <v>4054.8146659606955</v>
      </c>
      <c r="O7302" s="3">
        <f>+Tabella2026[[#This Row],[DIFFERENZA REDDITO INFERIORE ALLA MEDIA DALLA MEDIA]]*Tabella2026[[#This Row],[POP_2024]]</f>
        <v>1451623.650413929</v>
      </c>
      <c r="P7302" s="3">
        <f>+Tabella2026[[#This Row],[POPOLAZIONE PER DIFFERENZA ]]/SUM(Tabella2026[[POPOLAZIONE PER DIFFERENZA ]])</f>
        <v>1.2878545263309543E-5</v>
      </c>
      <c r="Q7302" s="3">
        <f>+Tabella2026[[#This Row],[INCIDENZA POPOLAZIONE PER DIFFERENZA]]*(PLAFOND-SUM(Tabella2026[CONTRIBUTO SULLA BASE DELLA POPOLAZIONE]))</f>
        <v>3791.4340666093972</v>
      </c>
      <c r="R7302" s="3">
        <f>+Tabella2026[[#This Row],[CONTRIBUTO SULLA BASE DELLA POPOLAZIONE]]+Tabella2026[[#This Row],[CONTRIBUTO SULLA BASE DEL REDDITO]]</f>
        <v>5579.5022313850541</v>
      </c>
      <c r="S7302" s="3">
        <f>+Tabella2026[[#This Row],[CONTRIBUTO TOTALE]]/(PLAFOND/N_TESSERE)</f>
        <v>11.159004462770108</v>
      </c>
      <c r="T7302" s="3">
        <f>+MAX(CEILING(Tabella2026[[#This Row],[preDEF1]],1),1)</f>
        <v>12</v>
      </c>
      <c r="U730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302" s="21">
        <f>+Tabella2026[[#This Row],[DEF - n. card]]*(PLAFOND/N_TESSERE)</f>
        <v>6000</v>
      </c>
      <c r="W7302" s="18"/>
    </row>
    <row r="7303" spans="2:23" x14ac:dyDescent="0.25">
      <c r="B7303" s="1" t="s">
        <v>14573</v>
      </c>
      <c r="C7303" s="2">
        <v>109014</v>
      </c>
      <c r="D7303" s="1" t="s">
        <v>14574</v>
      </c>
      <c r="E7303" s="1" t="s">
        <v>117</v>
      </c>
      <c r="F7303" s="1" t="s">
        <v>506</v>
      </c>
      <c r="G7303" s="1" t="s">
        <v>11807</v>
      </c>
      <c r="H7303" s="1" t="s">
        <v>15834</v>
      </c>
      <c r="I7303" s="5">
        <v>358</v>
      </c>
      <c r="J7303" s="5">
        <v>5285254</v>
      </c>
      <c r="K7303" s="3">
        <f>+Tabella2026[[#This Row],[POP_2024]]/SUM(Tabella2026[POP_2024])</f>
        <v>6.0736165760464976E-6</v>
      </c>
      <c r="L7303" s="3">
        <f>+Tabella2026[[#This Row],[INCIDENZA POPOLAZIONE]]*(PLAFOND/2)</f>
        <v>1788.0681647756569</v>
      </c>
      <c r="M7303" s="3">
        <f>+IFERROR(Tabella2026[[#This Row],[reddito_2024]]/Tabella2026[[#This Row],[POP_2024]],"")</f>
        <v>14763.279329608938</v>
      </c>
      <c r="N7303" s="3">
        <f>+IF(Tabella2026[[#This Row],[REDDITO COMPLESSIVO PROCAPITE]]&lt;media_aggr_reddito_pc,(media_aggr_reddito_pc-Tabella2026[[#This Row],[REDDITO COMPLESSIVO PROCAPITE]]),0)</f>
        <v>3061.7867329998026</v>
      </c>
      <c r="O7303" s="3">
        <f>+Tabella2026[[#This Row],[DIFFERENZA REDDITO INFERIORE ALLA MEDIA DALLA MEDIA]]*Tabella2026[[#This Row],[POP_2024]]</f>
        <v>1096119.6504139293</v>
      </c>
      <c r="P7303" s="3">
        <f>+Tabella2026[[#This Row],[POPOLAZIONE PER DIFFERENZA ]]/SUM(Tabella2026[[POPOLAZIONE PER DIFFERENZA ]])</f>
        <v>9.7245773915529252E-6</v>
      </c>
      <c r="Q7303" s="3">
        <f>+Tabella2026[[#This Row],[INCIDENZA POPOLAZIONE PER DIFFERENZA]]*(PLAFOND-SUM(Tabella2026[CONTRIBUTO SULLA BASE DELLA POPOLAZIONE]))</f>
        <v>2862.9082906401491</v>
      </c>
      <c r="R7303" s="3">
        <f>+Tabella2026[[#This Row],[CONTRIBUTO SULLA BASE DELLA POPOLAZIONE]]+Tabella2026[[#This Row],[CONTRIBUTO SULLA BASE DEL REDDITO]]</f>
        <v>4650.9764554158064</v>
      </c>
      <c r="S7303" s="3">
        <f>+Tabella2026[[#This Row],[CONTRIBUTO TOTALE]]/(PLAFOND/N_TESSERE)</f>
        <v>9.3019529108316128</v>
      </c>
      <c r="T7303" s="3">
        <f>+MAX(CEILING(Tabella2026[[#This Row],[preDEF1]],1),1)</f>
        <v>10</v>
      </c>
      <c r="U7303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303" s="21">
        <f>+Tabella2026[[#This Row],[DEF - n. card]]*(PLAFOND/N_TESSERE)</f>
        <v>5000</v>
      </c>
      <c r="W7303" s="18"/>
    </row>
    <row r="7304" spans="2:23" x14ac:dyDescent="0.25">
      <c r="B7304" s="1" t="s">
        <v>14585</v>
      </c>
      <c r="C7304" s="2">
        <v>25037</v>
      </c>
      <c r="D7304" s="1" t="s">
        <v>14586</v>
      </c>
      <c r="E7304" s="1" t="s">
        <v>38</v>
      </c>
      <c r="F7304" s="1" t="s">
        <v>514</v>
      </c>
      <c r="G7304" s="1" t="s">
        <v>11807</v>
      </c>
      <c r="H7304" s="1" t="s">
        <v>15835</v>
      </c>
      <c r="I7304" s="5">
        <v>358</v>
      </c>
      <c r="J7304" s="5">
        <v>6445055</v>
      </c>
      <c r="K7304" s="3">
        <f>+Tabella2026[[#This Row],[POP_2024]]/SUM(Tabella2026[POP_2024])</f>
        <v>6.0736165760464976E-6</v>
      </c>
      <c r="L7304" s="3">
        <f>+Tabella2026[[#This Row],[INCIDENZA POPOLAZIONE]]*(PLAFOND/2)</f>
        <v>1788.0681647756569</v>
      </c>
      <c r="M7304" s="3">
        <f>+IFERROR(Tabella2026[[#This Row],[reddito_2024]]/Tabella2026[[#This Row],[POP_2024]],"")</f>
        <v>18002.946927374302</v>
      </c>
      <c r="N7304" s="3">
        <f>+IF(Tabella2026[[#This Row],[REDDITO COMPLESSIVO PROCAPITE]]&lt;media_aggr_reddito_pc,(media_aggr_reddito_pc-Tabella2026[[#This Row],[REDDITO COMPLESSIVO PROCAPITE]]),0)</f>
        <v>0</v>
      </c>
      <c r="O7304" s="3">
        <f>+Tabella2026[[#This Row],[DIFFERENZA REDDITO INFERIORE ALLA MEDIA DALLA MEDIA]]*Tabella2026[[#This Row],[POP_2024]]</f>
        <v>0</v>
      </c>
      <c r="P7304" s="3">
        <f>+Tabella2026[[#This Row],[POPOLAZIONE PER DIFFERENZA ]]/SUM(Tabella2026[[POPOLAZIONE PER DIFFERENZA ]])</f>
        <v>0</v>
      </c>
      <c r="Q7304" s="3">
        <f>+Tabella2026[[#This Row],[INCIDENZA POPOLAZIONE PER DIFFERENZA]]*(PLAFOND-SUM(Tabella2026[CONTRIBUTO SULLA BASE DELLA POPOLAZIONE]))</f>
        <v>0</v>
      </c>
      <c r="R7304" s="3">
        <f>+Tabella2026[[#This Row],[CONTRIBUTO SULLA BASE DELLA POPOLAZIONE]]+Tabella2026[[#This Row],[CONTRIBUTO SULLA BASE DEL REDDITO]]</f>
        <v>1788.0681647756569</v>
      </c>
      <c r="S7304" s="3">
        <f>+Tabella2026[[#This Row],[CONTRIBUTO TOTALE]]/(PLAFOND/N_TESSERE)</f>
        <v>3.5761363295513138</v>
      </c>
      <c r="T7304" s="3">
        <f>+MAX(CEILING(Tabella2026[[#This Row],[preDEF1]],1),1)</f>
        <v>4</v>
      </c>
      <c r="U7304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04" s="21">
        <f>+Tabella2026[[#This Row],[DEF - n. card]]*(PLAFOND/N_TESSERE)</f>
        <v>2000</v>
      </c>
      <c r="W7304" s="18"/>
    </row>
    <row r="7305" spans="2:23" x14ac:dyDescent="0.25">
      <c r="B7305" s="1" t="s">
        <v>14673</v>
      </c>
      <c r="C7305" s="2">
        <v>1238</v>
      </c>
      <c r="D7305" s="1" t="s">
        <v>14674</v>
      </c>
      <c r="E7305" s="1" t="s">
        <v>18</v>
      </c>
      <c r="F7305" s="1" t="s">
        <v>17</v>
      </c>
      <c r="G7305" s="1" t="s">
        <v>11807</v>
      </c>
      <c r="H7305" s="1" t="s">
        <v>15835</v>
      </c>
      <c r="I7305" s="5">
        <v>358</v>
      </c>
      <c r="J7305" s="5">
        <v>6276801</v>
      </c>
      <c r="K7305" s="3">
        <f>+Tabella2026[[#This Row],[POP_2024]]/SUM(Tabella2026[POP_2024])</f>
        <v>6.0736165760464976E-6</v>
      </c>
      <c r="L7305" s="3">
        <f>+Tabella2026[[#This Row],[INCIDENZA POPOLAZIONE]]*(PLAFOND/2)</f>
        <v>1788.0681647756569</v>
      </c>
      <c r="M7305" s="3">
        <f>+IFERROR(Tabella2026[[#This Row],[reddito_2024]]/Tabella2026[[#This Row],[POP_2024]],"")</f>
        <v>17532.963687150837</v>
      </c>
      <c r="N7305" s="3">
        <f>+IF(Tabella2026[[#This Row],[REDDITO COMPLESSIVO PROCAPITE]]&lt;media_aggr_reddito_pc,(media_aggr_reddito_pc-Tabella2026[[#This Row],[REDDITO COMPLESSIVO PROCAPITE]]),0)</f>
        <v>292.10237545790369</v>
      </c>
      <c r="O7305" s="3">
        <f>+Tabella2026[[#This Row],[DIFFERENZA REDDITO INFERIORE ALLA MEDIA DALLA MEDIA]]*Tabella2026[[#This Row],[POP_2024]]</f>
        <v>104572.65041392951</v>
      </c>
      <c r="P7305" s="3">
        <f>+Tabella2026[[#This Row],[POPOLAZIONE PER DIFFERENZA ]]/SUM(Tabella2026[[POPOLAZIONE PER DIFFERENZA ]])</f>
        <v>9.2774984154881614E-7</v>
      </c>
      <c r="Q7305" s="3">
        <f>+Tabella2026[[#This Row],[INCIDENZA POPOLAZIONE PER DIFFERENZA]]*(PLAFOND-SUM(Tabella2026[CONTRIBUTO SULLA BASE DELLA POPOLAZIONE]))</f>
        <v>273.12885753959142</v>
      </c>
      <c r="R7305" s="3">
        <f>+Tabella2026[[#This Row],[CONTRIBUTO SULLA BASE DELLA POPOLAZIONE]]+Tabella2026[[#This Row],[CONTRIBUTO SULLA BASE DEL REDDITO]]</f>
        <v>2061.1970223152484</v>
      </c>
      <c r="S7305" s="3">
        <f>+Tabella2026[[#This Row],[CONTRIBUTO TOTALE]]/(PLAFOND/N_TESSERE)</f>
        <v>4.1223940446304965</v>
      </c>
      <c r="T7305" s="3">
        <f>+MAX(CEILING(Tabella2026[[#This Row],[preDEF1]],1),1)</f>
        <v>5</v>
      </c>
      <c r="U7305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305" s="21">
        <f>+Tabella2026[[#This Row],[DEF - n. card]]*(PLAFOND/N_TESSERE)</f>
        <v>2500</v>
      </c>
      <c r="W7305" s="18"/>
    </row>
    <row r="7306" spans="2:23" x14ac:dyDescent="0.25">
      <c r="B7306" s="1" t="s">
        <v>14703</v>
      </c>
      <c r="C7306" s="2">
        <v>6008</v>
      </c>
      <c r="D7306" s="1" t="s">
        <v>14704</v>
      </c>
      <c r="E7306" s="1" t="s">
        <v>18</v>
      </c>
      <c r="F7306" s="1" t="s">
        <v>138</v>
      </c>
      <c r="G7306" s="1" t="s">
        <v>11807</v>
      </c>
      <c r="H7306" s="1" t="s">
        <v>15835</v>
      </c>
      <c r="I7306" s="5">
        <v>357</v>
      </c>
      <c r="J7306" s="5">
        <v>6282017</v>
      </c>
      <c r="K7306" s="3">
        <f>+Tabella2026[[#This Row],[POP_2024]]/SUM(Tabella2026[POP_2024])</f>
        <v>6.0566511666162004E-6</v>
      </c>
      <c r="L7306" s="3">
        <f>+Tabella2026[[#This Row],[INCIDENZA POPOLAZIONE]]*(PLAFOND/2)</f>
        <v>1783.0735609634344</v>
      </c>
      <c r="M7306" s="3">
        <f>+IFERROR(Tabella2026[[#This Row],[reddito_2024]]/Tabella2026[[#This Row],[POP_2024]],"")</f>
        <v>17596.686274509804</v>
      </c>
      <c r="N7306" s="3">
        <f>+IF(Tabella2026[[#This Row],[REDDITO COMPLESSIVO PROCAPITE]]&lt;media_aggr_reddito_pc,(media_aggr_reddito_pc-Tabella2026[[#This Row],[REDDITO COMPLESSIVO PROCAPITE]]),0)</f>
        <v>228.37978809893684</v>
      </c>
      <c r="O7306" s="3">
        <f>+Tabella2026[[#This Row],[DIFFERENZA REDDITO INFERIORE ALLA MEDIA DALLA MEDIA]]*Tabella2026[[#This Row],[POP_2024]]</f>
        <v>81531.58435132046</v>
      </c>
      <c r="P7306" s="3">
        <f>+Tabella2026[[#This Row],[POPOLAZIONE PER DIFFERENZA ]]/SUM(Tabella2026[[POPOLAZIONE PER DIFFERENZA ]])</f>
        <v>7.2333362656251281E-7</v>
      </c>
      <c r="Q7306" s="3">
        <f>+Tabella2026[[#This Row],[INCIDENZA POPOLAZIONE PER DIFFERENZA]]*(PLAFOND-SUM(Tabella2026[CONTRIBUTO SULLA BASE DELLA POPOLAZIONE]))</f>
        <v>212.9488771597847</v>
      </c>
      <c r="R7306" s="3">
        <f>+Tabella2026[[#This Row],[CONTRIBUTO SULLA BASE DELLA POPOLAZIONE]]+Tabella2026[[#This Row],[CONTRIBUTO SULLA BASE DEL REDDITO]]</f>
        <v>1996.022438123219</v>
      </c>
      <c r="S7306" s="3">
        <f>+Tabella2026[[#This Row],[CONTRIBUTO TOTALE]]/(PLAFOND/N_TESSERE)</f>
        <v>3.992044876246438</v>
      </c>
      <c r="T7306" s="3">
        <f>+MAX(CEILING(Tabella2026[[#This Row],[preDEF1]],1),1)</f>
        <v>4</v>
      </c>
      <c r="U7306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06" s="21">
        <f>+Tabella2026[[#This Row],[DEF - n. card]]*(PLAFOND/N_TESSERE)</f>
        <v>2000</v>
      </c>
      <c r="W7306" s="18"/>
    </row>
    <row r="7307" spans="2:23" x14ac:dyDescent="0.25">
      <c r="B7307" s="1" t="s">
        <v>14597</v>
      </c>
      <c r="C7307" s="2">
        <v>2052</v>
      </c>
      <c r="D7307" s="1" t="s">
        <v>14598</v>
      </c>
      <c r="E7307" s="1" t="s">
        <v>18</v>
      </c>
      <c r="F7307" s="1" t="s">
        <v>381</v>
      </c>
      <c r="G7307" s="1" t="s">
        <v>11807</v>
      </c>
      <c r="H7307" s="1" t="s">
        <v>15835</v>
      </c>
      <c r="I7307" s="5">
        <v>357</v>
      </c>
      <c r="J7307" s="5">
        <v>5221900</v>
      </c>
      <c r="K7307" s="3">
        <f>+Tabella2026[[#This Row],[POP_2024]]/SUM(Tabella2026[POP_2024])</f>
        <v>6.0566511666162004E-6</v>
      </c>
      <c r="L7307" s="3">
        <f>+Tabella2026[[#This Row],[INCIDENZA POPOLAZIONE]]*(PLAFOND/2)</f>
        <v>1783.0735609634344</v>
      </c>
      <c r="M7307" s="3">
        <f>+IFERROR(Tabella2026[[#This Row],[reddito_2024]]/Tabella2026[[#This Row],[POP_2024]],"")</f>
        <v>14627.170868347339</v>
      </c>
      <c r="N7307" s="3">
        <f>+IF(Tabella2026[[#This Row],[REDDITO COMPLESSIVO PROCAPITE]]&lt;media_aggr_reddito_pc,(media_aggr_reddito_pc-Tabella2026[[#This Row],[REDDITO COMPLESSIVO PROCAPITE]]),0)</f>
        <v>3197.8951942614021</v>
      </c>
      <c r="O7307" s="3">
        <f>+Tabella2026[[#This Row],[DIFFERENZA REDDITO INFERIORE ALLA MEDIA DALLA MEDIA]]*Tabella2026[[#This Row],[POP_2024]]</f>
        <v>1141648.5843513205</v>
      </c>
      <c r="P7307" s="3">
        <f>+Tabella2026[[#This Row],[POPOLAZIONE PER DIFFERENZA ]]/SUM(Tabella2026[[POPOLAZIONE PER DIFFERENZA ]])</f>
        <v>1.0128501946196084E-5</v>
      </c>
      <c r="Q7307" s="3">
        <f>+Tabella2026[[#This Row],[INCIDENZA POPOLAZIONE PER DIFFERENZA]]*(PLAFOND-SUM(Tabella2026[CONTRIBUTO SULLA BASE DELLA POPOLAZIONE]))</f>
        <v>2981.8233765836799</v>
      </c>
      <c r="R7307" s="3">
        <f>+Tabella2026[[#This Row],[CONTRIBUTO SULLA BASE DELLA POPOLAZIONE]]+Tabella2026[[#This Row],[CONTRIBUTO SULLA BASE DEL REDDITO]]</f>
        <v>4764.8969375471142</v>
      </c>
      <c r="S7307" s="3">
        <f>+Tabella2026[[#This Row],[CONTRIBUTO TOTALE]]/(PLAFOND/N_TESSERE)</f>
        <v>9.5297938750942279</v>
      </c>
      <c r="T7307" s="3">
        <f>+MAX(CEILING(Tabella2026[[#This Row],[preDEF1]],1),1)</f>
        <v>10</v>
      </c>
      <c r="U7307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307" s="21">
        <f>+Tabella2026[[#This Row],[DEF - n. card]]*(PLAFOND/N_TESSERE)</f>
        <v>5000</v>
      </c>
      <c r="W7307" s="18"/>
    </row>
    <row r="7308" spans="2:23" x14ac:dyDescent="0.25">
      <c r="B7308" s="1" t="s">
        <v>14483</v>
      </c>
      <c r="C7308" s="2">
        <v>79071</v>
      </c>
      <c r="D7308" s="1" t="s">
        <v>14484</v>
      </c>
      <c r="E7308" s="1" t="s">
        <v>61</v>
      </c>
      <c r="F7308" s="1" t="s">
        <v>148</v>
      </c>
      <c r="G7308" s="1" t="s">
        <v>11807</v>
      </c>
      <c r="H7308" s="1" t="s">
        <v>15836</v>
      </c>
      <c r="I7308" s="5">
        <v>357</v>
      </c>
      <c r="J7308" s="5">
        <v>3178761</v>
      </c>
      <c r="K7308" s="3">
        <f>+Tabella2026[[#This Row],[POP_2024]]/SUM(Tabella2026[POP_2024])</f>
        <v>6.0566511666162004E-6</v>
      </c>
      <c r="L7308" s="3">
        <f>+Tabella2026[[#This Row],[INCIDENZA POPOLAZIONE]]*(PLAFOND/2)</f>
        <v>1783.0735609634344</v>
      </c>
      <c r="M7308" s="3">
        <f>+IFERROR(Tabella2026[[#This Row],[reddito_2024]]/Tabella2026[[#This Row],[POP_2024]],"")</f>
        <v>8904.09243697479</v>
      </c>
      <c r="N7308" s="3">
        <f>+IF(Tabella2026[[#This Row],[REDDITO COMPLESSIVO PROCAPITE]]&lt;media_aggr_reddito_pc,(media_aggr_reddito_pc-Tabella2026[[#This Row],[REDDITO COMPLESSIVO PROCAPITE]]),0)</f>
        <v>8920.9736256339511</v>
      </c>
      <c r="O7308" s="3">
        <f>+Tabella2026[[#This Row],[DIFFERENZA REDDITO INFERIORE ALLA MEDIA DALLA MEDIA]]*Tabella2026[[#This Row],[POP_2024]]</f>
        <v>3184787.5843513208</v>
      </c>
      <c r="P7308" s="3">
        <f>+Tabella2026[[#This Row],[POPOLAZIONE PER DIFFERENZA ]]/SUM(Tabella2026[[POPOLAZIONE PER DIFFERENZA ]])</f>
        <v>2.8254865541353804E-5</v>
      </c>
      <c r="Q7308" s="3">
        <f>+Tabella2026[[#This Row],[INCIDENZA POPOLAZIONE PER DIFFERENZA]]*(PLAFOND-SUM(Tabella2026[CONTRIBUTO SULLA BASE DELLA POPOLAZIONE]))</f>
        <v>8318.211224225437</v>
      </c>
      <c r="R7308" s="3">
        <f>+Tabella2026[[#This Row],[CONTRIBUTO SULLA BASE DELLA POPOLAZIONE]]+Tabella2026[[#This Row],[CONTRIBUTO SULLA BASE DEL REDDITO]]</f>
        <v>10101.284785188871</v>
      </c>
      <c r="S7308" s="3">
        <f>+Tabella2026[[#This Row],[CONTRIBUTO TOTALE]]/(PLAFOND/N_TESSERE)</f>
        <v>20.20256957037774</v>
      </c>
      <c r="T7308" s="3">
        <f>+MAX(CEILING(Tabella2026[[#This Row],[preDEF1]],1),1)</f>
        <v>21</v>
      </c>
      <c r="U7308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7308" s="21">
        <f>+Tabella2026[[#This Row],[DEF - n. card]]*(PLAFOND/N_TESSERE)</f>
        <v>10500</v>
      </c>
      <c r="W7308" s="18"/>
    </row>
    <row r="7309" spans="2:23" x14ac:dyDescent="0.25">
      <c r="B7309" s="1" t="s">
        <v>14631</v>
      </c>
      <c r="C7309" s="2">
        <v>6166</v>
      </c>
      <c r="D7309" s="1" t="s">
        <v>14632</v>
      </c>
      <c r="E7309" s="1" t="s">
        <v>18</v>
      </c>
      <c r="F7309" s="1" t="s">
        <v>138</v>
      </c>
      <c r="G7309" s="1" t="s">
        <v>11807</v>
      </c>
      <c r="H7309" s="1" t="s">
        <v>15835</v>
      </c>
      <c r="I7309" s="5">
        <v>356</v>
      </c>
      <c r="J7309" s="5">
        <v>6398242</v>
      </c>
      <c r="K7309" s="3">
        <f>+Tabella2026[[#This Row],[POP_2024]]/SUM(Tabella2026[POP_2024])</f>
        <v>6.0396857571859024E-6</v>
      </c>
      <c r="L7309" s="3">
        <f>+Tabella2026[[#This Row],[INCIDENZA POPOLAZIONE]]*(PLAFOND/2)</f>
        <v>1778.0789571512119</v>
      </c>
      <c r="M7309" s="3">
        <f>+IFERROR(Tabella2026[[#This Row],[reddito_2024]]/Tabella2026[[#This Row],[POP_2024]],"")</f>
        <v>17972.58988764045</v>
      </c>
      <c r="N7309" s="3">
        <f>+IF(Tabella2026[[#This Row],[REDDITO COMPLESSIVO PROCAPITE]]&lt;media_aggr_reddito_pc,(media_aggr_reddito_pc-Tabella2026[[#This Row],[REDDITO COMPLESSIVO PROCAPITE]]),0)</f>
        <v>0</v>
      </c>
      <c r="O7309" s="3">
        <f>+Tabella2026[[#This Row],[DIFFERENZA REDDITO INFERIORE ALLA MEDIA DALLA MEDIA]]*Tabella2026[[#This Row],[POP_2024]]</f>
        <v>0</v>
      </c>
      <c r="P7309" s="3">
        <f>+Tabella2026[[#This Row],[POPOLAZIONE PER DIFFERENZA ]]/SUM(Tabella2026[[POPOLAZIONE PER DIFFERENZA ]])</f>
        <v>0</v>
      </c>
      <c r="Q7309" s="3">
        <f>+Tabella2026[[#This Row],[INCIDENZA POPOLAZIONE PER DIFFERENZA]]*(PLAFOND-SUM(Tabella2026[CONTRIBUTO SULLA BASE DELLA POPOLAZIONE]))</f>
        <v>0</v>
      </c>
      <c r="R7309" s="3">
        <f>+Tabella2026[[#This Row],[CONTRIBUTO SULLA BASE DELLA POPOLAZIONE]]+Tabella2026[[#This Row],[CONTRIBUTO SULLA BASE DEL REDDITO]]</f>
        <v>1778.0789571512119</v>
      </c>
      <c r="S7309" s="3">
        <f>+Tabella2026[[#This Row],[CONTRIBUTO TOTALE]]/(PLAFOND/N_TESSERE)</f>
        <v>3.5561579143024238</v>
      </c>
      <c r="T7309" s="3">
        <f>+MAX(CEILING(Tabella2026[[#This Row],[preDEF1]],1),1)</f>
        <v>4</v>
      </c>
      <c r="U7309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09" s="21">
        <f>+Tabella2026[[#This Row],[DEF - n. card]]*(PLAFOND/N_TESSERE)</f>
        <v>2000</v>
      </c>
      <c r="W7309" s="18"/>
    </row>
    <row r="7310" spans="2:23" x14ac:dyDescent="0.25">
      <c r="B7310" s="1" t="s">
        <v>14625</v>
      </c>
      <c r="C7310" s="2">
        <v>4149</v>
      </c>
      <c r="D7310" s="1" t="s">
        <v>14626</v>
      </c>
      <c r="E7310" s="1" t="s">
        <v>18</v>
      </c>
      <c r="F7310" s="1" t="s">
        <v>263</v>
      </c>
      <c r="G7310" s="1" t="s">
        <v>11807</v>
      </c>
      <c r="H7310" s="1" t="s">
        <v>15835</v>
      </c>
      <c r="I7310" s="5">
        <v>355</v>
      </c>
      <c r="J7310" s="5">
        <v>5453499</v>
      </c>
      <c r="K7310" s="3">
        <f>+Tabella2026[[#This Row],[POP_2024]]/SUM(Tabella2026[POP_2024])</f>
        <v>6.0227203477556052E-6</v>
      </c>
      <c r="L7310" s="3">
        <f>+Tabella2026[[#This Row],[INCIDENZA POPOLAZIONE]]*(PLAFOND/2)</f>
        <v>1773.0843533389893</v>
      </c>
      <c r="M7310" s="3">
        <f>+IFERROR(Tabella2026[[#This Row],[reddito_2024]]/Tabella2026[[#This Row],[POP_2024]],"")</f>
        <v>15361.969014084507</v>
      </c>
      <c r="N7310" s="3">
        <f>+IF(Tabella2026[[#This Row],[REDDITO COMPLESSIVO PROCAPITE]]&lt;media_aggr_reddito_pc,(media_aggr_reddito_pc-Tabella2026[[#This Row],[REDDITO COMPLESSIVO PROCAPITE]]),0)</f>
        <v>2463.0970485242342</v>
      </c>
      <c r="O7310" s="3">
        <f>+Tabella2026[[#This Row],[DIFFERENZA REDDITO INFERIORE ALLA MEDIA DALLA MEDIA]]*Tabella2026[[#This Row],[POP_2024]]</f>
        <v>874399.45222610317</v>
      </c>
      <c r="P7310" s="3">
        <f>+Tabella2026[[#This Row],[POPOLAZIONE PER DIFFERENZA ]]/SUM(Tabella2026[[POPOLAZIONE PER DIFFERENZA ]])</f>
        <v>7.7575154693131929E-6</v>
      </c>
      <c r="Q7310" s="3">
        <f>+Tabella2026[[#This Row],[INCIDENZA POPOLAZIONE PER DIFFERENZA]]*(PLAFOND-SUM(Tabella2026[CONTRIBUTO SULLA BASE DELLA POPOLAZIONE]))</f>
        <v>2283.8067360292112</v>
      </c>
      <c r="R7310" s="3">
        <f>+Tabella2026[[#This Row],[CONTRIBUTO SULLA BASE DELLA POPOLAZIONE]]+Tabella2026[[#This Row],[CONTRIBUTO SULLA BASE DEL REDDITO]]</f>
        <v>4056.8910893682005</v>
      </c>
      <c r="S7310" s="3">
        <f>+Tabella2026[[#This Row],[CONTRIBUTO TOTALE]]/(PLAFOND/N_TESSERE)</f>
        <v>8.1137821787364004</v>
      </c>
      <c r="T7310" s="3">
        <f>+MAX(CEILING(Tabella2026[[#This Row],[preDEF1]],1),1)</f>
        <v>9</v>
      </c>
      <c r="U731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310" s="21">
        <f>+Tabella2026[[#This Row],[DEF - n. card]]*(PLAFOND/N_TESSERE)</f>
        <v>4500</v>
      </c>
      <c r="W7310" s="18"/>
    </row>
    <row r="7311" spans="2:23" x14ac:dyDescent="0.25">
      <c r="B7311" s="1" t="s">
        <v>14767</v>
      </c>
      <c r="C7311" s="2">
        <v>13021</v>
      </c>
      <c r="D7311" s="1" t="s">
        <v>14768</v>
      </c>
      <c r="E7311" s="1" t="s">
        <v>12</v>
      </c>
      <c r="F7311" s="1" t="s">
        <v>152</v>
      </c>
      <c r="G7311" s="1" t="s">
        <v>11807</v>
      </c>
      <c r="H7311" s="1" t="s">
        <v>15835</v>
      </c>
      <c r="I7311" s="5">
        <v>354</v>
      </c>
      <c r="J7311" s="5">
        <v>3273163</v>
      </c>
      <c r="K7311" s="3">
        <f>+Tabella2026[[#This Row],[POP_2024]]/SUM(Tabella2026[POP_2024])</f>
        <v>6.0057549383253081E-6</v>
      </c>
      <c r="L7311" s="3">
        <f>+Tabella2026[[#This Row],[INCIDENZA POPOLAZIONE]]*(PLAFOND/2)</f>
        <v>1768.089749526767</v>
      </c>
      <c r="M7311" s="3">
        <f>+IFERROR(Tabella2026[[#This Row],[reddito_2024]]/Tabella2026[[#This Row],[POP_2024]],"")</f>
        <v>9246.223163841807</v>
      </c>
      <c r="N7311" s="3">
        <f>+IF(Tabella2026[[#This Row],[REDDITO COMPLESSIVO PROCAPITE]]&lt;media_aggr_reddito_pc,(media_aggr_reddito_pc-Tabella2026[[#This Row],[REDDITO COMPLESSIVO PROCAPITE]]),0)</f>
        <v>8578.842898766934</v>
      </c>
      <c r="O7311" s="3">
        <f>+Tabella2026[[#This Row],[DIFFERENZA REDDITO INFERIORE ALLA MEDIA DALLA MEDIA]]*Tabella2026[[#This Row],[POP_2024]]</f>
        <v>3036910.3861634945</v>
      </c>
      <c r="P7311" s="3">
        <f>+Tabella2026[[#This Row],[POPOLAZIONE PER DIFFERENZA ]]/SUM(Tabella2026[[POPOLAZIONE PER DIFFERENZA ]])</f>
        <v>2.694292550115794E-5</v>
      </c>
      <c r="Q7311" s="3">
        <f>+Tabella2026[[#This Row],[INCIDENZA POPOLAZIONE PER DIFFERENZA]]*(PLAFOND-SUM(Tabella2026[CONTRIBUTO SULLA BASE DELLA POPOLAZIONE]))</f>
        <v>7931.9770603468041</v>
      </c>
      <c r="R7311" s="3">
        <f>+Tabella2026[[#This Row],[CONTRIBUTO SULLA BASE DELLA POPOLAZIONE]]+Tabella2026[[#This Row],[CONTRIBUTO SULLA BASE DEL REDDITO]]</f>
        <v>9700.0668098735714</v>
      </c>
      <c r="S7311" s="3">
        <f>+Tabella2026[[#This Row],[CONTRIBUTO TOTALE]]/(PLAFOND/N_TESSERE)</f>
        <v>19.400133619747145</v>
      </c>
      <c r="T7311" s="3">
        <f>+MAX(CEILING(Tabella2026[[#This Row],[preDEF1]],1),1)</f>
        <v>20</v>
      </c>
      <c r="U7311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7311" s="21">
        <f>+Tabella2026[[#This Row],[DEF - n. card]]*(PLAFOND/N_TESSERE)</f>
        <v>10000</v>
      </c>
      <c r="W7311" s="18"/>
    </row>
    <row r="7312" spans="2:23" x14ac:dyDescent="0.25">
      <c r="B7312" s="1" t="s">
        <v>14609</v>
      </c>
      <c r="C7312" s="2">
        <v>99021</v>
      </c>
      <c r="D7312" s="1" t="s">
        <v>14610</v>
      </c>
      <c r="E7312" s="1" t="s">
        <v>27</v>
      </c>
      <c r="F7312" s="1" t="s">
        <v>73</v>
      </c>
      <c r="G7312" s="1" t="s">
        <v>11807</v>
      </c>
      <c r="H7312" s="1" t="s">
        <v>15835</v>
      </c>
      <c r="I7312" s="5">
        <v>354</v>
      </c>
      <c r="J7312" s="5">
        <v>5164464</v>
      </c>
      <c r="K7312" s="3">
        <f>+Tabella2026[[#This Row],[POP_2024]]/SUM(Tabella2026[POP_2024])</f>
        <v>6.0057549383253081E-6</v>
      </c>
      <c r="L7312" s="3">
        <f>+Tabella2026[[#This Row],[INCIDENZA POPOLAZIONE]]*(PLAFOND/2)</f>
        <v>1768.089749526767</v>
      </c>
      <c r="M7312" s="3">
        <f>+IFERROR(Tabella2026[[#This Row],[reddito_2024]]/Tabella2026[[#This Row],[POP_2024]],"")</f>
        <v>14588.881355932202</v>
      </c>
      <c r="N7312" s="3">
        <f>+IF(Tabella2026[[#This Row],[REDDITO COMPLESSIVO PROCAPITE]]&lt;media_aggr_reddito_pc,(media_aggr_reddito_pc-Tabella2026[[#This Row],[REDDITO COMPLESSIVO PROCAPITE]]),0)</f>
        <v>3236.1847066765386</v>
      </c>
      <c r="O7312" s="3">
        <f>+Tabella2026[[#This Row],[DIFFERENZA REDDITO INFERIORE ALLA MEDIA DALLA MEDIA]]*Tabella2026[[#This Row],[POP_2024]]</f>
        <v>1145609.3861634945</v>
      </c>
      <c r="P7312" s="3">
        <f>+Tabella2026[[#This Row],[POPOLAZIONE PER DIFFERENZA ]]/SUM(Tabella2026[[POPOLAZIONE PER DIFFERENZA ]])</f>
        <v>1.0163641471101549E-5</v>
      </c>
      <c r="Q7312" s="3">
        <f>+Tabella2026[[#This Row],[INCIDENZA POPOLAZIONE PER DIFFERENZA]]*(PLAFOND-SUM(Tabella2026[CONTRIBUTO SULLA BASE DELLA POPOLAZIONE]))</f>
        <v>2992.1684263612046</v>
      </c>
      <c r="R7312" s="3">
        <f>+Tabella2026[[#This Row],[CONTRIBUTO SULLA BASE DELLA POPOLAZIONE]]+Tabella2026[[#This Row],[CONTRIBUTO SULLA BASE DEL REDDITO]]</f>
        <v>4760.2581758879714</v>
      </c>
      <c r="S7312" s="3">
        <f>+Tabella2026[[#This Row],[CONTRIBUTO TOTALE]]/(PLAFOND/N_TESSERE)</f>
        <v>9.5205163517759424</v>
      </c>
      <c r="T7312" s="3">
        <f>+MAX(CEILING(Tabella2026[[#This Row],[preDEF1]],1),1)</f>
        <v>10</v>
      </c>
      <c r="U7312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312" s="21">
        <f>+Tabella2026[[#This Row],[DEF - n. card]]*(PLAFOND/N_TESSERE)</f>
        <v>5000</v>
      </c>
      <c r="W7312" s="18"/>
    </row>
    <row r="7313" spans="2:23" x14ac:dyDescent="0.25">
      <c r="B7313" s="1" t="s">
        <v>14709</v>
      </c>
      <c r="C7313" s="2">
        <v>4094</v>
      </c>
      <c r="D7313" s="1" t="s">
        <v>14710</v>
      </c>
      <c r="E7313" s="1" t="s">
        <v>18</v>
      </c>
      <c r="F7313" s="1" t="s">
        <v>263</v>
      </c>
      <c r="G7313" s="1" t="s">
        <v>11807</v>
      </c>
      <c r="H7313" s="1" t="s">
        <v>15835</v>
      </c>
      <c r="I7313" s="5">
        <v>354</v>
      </c>
      <c r="J7313" s="5">
        <v>5094384</v>
      </c>
      <c r="K7313" s="3">
        <f>+Tabella2026[[#This Row],[POP_2024]]/SUM(Tabella2026[POP_2024])</f>
        <v>6.0057549383253081E-6</v>
      </c>
      <c r="L7313" s="3">
        <f>+Tabella2026[[#This Row],[INCIDENZA POPOLAZIONE]]*(PLAFOND/2)</f>
        <v>1768.089749526767</v>
      </c>
      <c r="M7313" s="3">
        <f>+IFERROR(Tabella2026[[#This Row],[reddito_2024]]/Tabella2026[[#This Row],[POP_2024]],"")</f>
        <v>14390.915254237289</v>
      </c>
      <c r="N7313" s="3">
        <f>+IF(Tabella2026[[#This Row],[REDDITO COMPLESSIVO PROCAPITE]]&lt;media_aggr_reddito_pc,(media_aggr_reddito_pc-Tabella2026[[#This Row],[REDDITO COMPLESSIVO PROCAPITE]]),0)</f>
        <v>3434.1508083714525</v>
      </c>
      <c r="O7313" s="3">
        <f>+Tabella2026[[#This Row],[DIFFERENZA REDDITO INFERIORE ALLA MEDIA DALLA MEDIA]]*Tabella2026[[#This Row],[POP_2024]]</f>
        <v>1215689.3861634941</v>
      </c>
      <c r="P7313" s="3">
        <f>+Tabella2026[[#This Row],[POPOLAZIONE PER DIFFERENZA ]]/SUM(Tabella2026[[POPOLAZIONE PER DIFFERENZA ]])</f>
        <v>1.0785378690521591E-5</v>
      </c>
      <c r="Q7313" s="3">
        <f>+Tabella2026[[#This Row],[INCIDENZA POPOLAZIONE PER DIFFERENZA]]*(PLAFOND-SUM(Tabella2026[CONTRIBUTO SULLA BASE DELLA POPOLAZIONE]))</f>
        <v>3175.2073974555515</v>
      </c>
      <c r="R7313" s="3">
        <f>+Tabella2026[[#This Row],[CONTRIBUTO SULLA BASE DELLA POPOLAZIONE]]+Tabella2026[[#This Row],[CONTRIBUTO SULLA BASE DEL REDDITO]]</f>
        <v>4943.2971469823187</v>
      </c>
      <c r="S7313" s="3">
        <f>+Tabella2026[[#This Row],[CONTRIBUTO TOTALE]]/(PLAFOND/N_TESSERE)</f>
        <v>9.8865942939646381</v>
      </c>
      <c r="T7313" s="3">
        <f>+MAX(CEILING(Tabella2026[[#This Row],[preDEF1]],1),1)</f>
        <v>10</v>
      </c>
      <c r="U7313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313" s="21">
        <f>+Tabella2026[[#This Row],[DEF - n. card]]*(PLAFOND/N_TESSERE)</f>
        <v>5000</v>
      </c>
      <c r="W7313" s="18"/>
    </row>
    <row r="7314" spans="2:23" x14ac:dyDescent="0.25">
      <c r="B7314" s="1" t="s">
        <v>14621</v>
      </c>
      <c r="C7314" s="2">
        <v>5091</v>
      </c>
      <c r="D7314" s="1" t="s">
        <v>14622</v>
      </c>
      <c r="E7314" s="1" t="s">
        <v>18</v>
      </c>
      <c r="F7314" s="1" t="s">
        <v>182</v>
      </c>
      <c r="G7314" s="1" t="s">
        <v>11807</v>
      </c>
      <c r="H7314" s="1" t="s">
        <v>15835</v>
      </c>
      <c r="I7314" s="5">
        <v>354</v>
      </c>
      <c r="J7314" s="5">
        <v>6528626</v>
      </c>
      <c r="K7314" s="3">
        <f>+Tabella2026[[#This Row],[POP_2024]]/SUM(Tabella2026[POP_2024])</f>
        <v>6.0057549383253081E-6</v>
      </c>
      <c r="L7314" s="3">
        <f>+Tabella2026[[#This Row],[INCIDENZA POPOLAZIONE]]*(PLAFOND/2)</f>
        <v>1768.089749526767</v>
      </c>
      <c r="M7314" s="3">
        <f>+IFERROR(Tabella2026[[#This Row],[reddito_2024]]/Tabella2026[[#This Row],[POP_2024]],"")</f>
        <v>18442.446327683614</v>
      </c>
      <c r="N7314" s="3">
        <f>+IF(Tabella2026[[#This Row],[REDDITO COMPLESSIVO PROCAPITE]]&lt;media_aggr_reddito_pc,(media_aggr_reddito_pc-Tabella2026[[#This Row],[REDDITO COMPLESSIVO PROCAPITE]]),0)</f>
        <v>0</v>
      </c>
      <c r="O7314" s="3">
        <f>+Tabella2026[[#This Row],[DIFFERENZA REDDITO INFERIORE ALLA MEDIA DALLA MEDIA]]*Tabella2026[[#This Row],[POP_2024]]</f>
        <v>0</v>
      </c>
      <c r="P7314" s="3">
        <f>+Tabella2026[[#This Row],[POPOLAZIONE PER DIFFERENZA ]]/SUM(Tabella2026[[POPOLAZIONE PER DIFFERENZA ]])</f>
        <v>0</v>
      </c>
      <c r="Q7314" s="3">
        <f>+Tabella2026[[#This Row],[INCIDENZA POPOLAZIONE PER DIFFERENZA]]*(PLAFOND-SUM(Tabella2026[CONTRIBUTO SULLA BASE DELLA POPOLAZIONE]))</f>
        <v>0</v>
      </c>
      <c r="R7314" s="3">
        <f>+Tabella2026[[#This Row],[CONTRIBUTO SULLA BASE DELLA POPOLAZIONE]]+Tabella2026[[#This Row],[CONTRIBUTO SULLA BASE DEL REDDITO]]</f>
        <v>1768.089749526767</v>
      </c>
      <c r="S7314" s="3">
        <f>+Tabella2026[[#This Row],[CONTRIBUTO TOTALE]]/(PLAFOND/N_TESSERE)</f>
        <v>3.5361794990535342</v>
      </c>
      <c r="T7314" s="3">
        <f>+MAX(CEILING(Tabella2026[[#This Row],[preDEF1]],1),1)</f>
        <v>4</v>
      </c>
      <c r="U7314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14" s="21">
        <f>+Tabella2026[[#This Row],[DEF - n. card]]*(PLAFOND/N_TESSERE)</f>
        <v>2000</v>
      </c>
      <c r="W7314" s="18"/>
    </row>
    <row r="7315" spans="2:23" x14ac:dyDescent="0.25">
      <c r="B7315" s="1" t="s">
        <v>14545</v>
      </c>
      <c r="C7315" s="2">
        <v>18058</v>
      </c>
      <c r="D7315" s="1" t="s">
        <v>14546</v>
      </c>
      <c r="E7315" s="1" t="s">
        <v>12</v>
      </c>
      <c r="F7315" s="1" t="s">
        <v>195</v>
      </c>
      <c r="G7315" s="1" t="s">
        <v>11807</v>
      </c>
      <c r="H7315" s="1" t="s">
        <v>15835</v>
      </c>
      <c r="I7315" s="5">
        <v>353</v>
      </c>
      <c r="J7315" s="5">
        <v>5891540</v>
      </c>
      <c r="K7315" s="3">
        <f>+Tabella2026[[#This Row],[POP_2024]]/SUM(Tabella2026[POP_2024])</f>
        <v>5.98878952889501E-6</v>
      </c>
      <c r="L7315" s="3">
        <f>+Tabella2026[[#This Row],[INCIDENZA POPOLAZIONE]]*(PLAFOND/2)</f>
        <v>1763.0951457145443</v>
      </c>
      <c r="M7315" s="3">
        <f>+IFERROR(Tabella2026[[#This Row],[reddito_2024]]/Tabella2026[[#This Row],[POP_2024]],"")</f>
        <v>16689.915014164308</v>
      </c>
      <c r="N7315" s="3">
        <f>+IF(Tabella2026[[#This Row],[REDDITO COMPLESSIVO PROCAPITE]]&lt;media_aggr_reddito_pc,(media_aggr_reddito_pc-Tabella2026[[#This Row],[REDDITO COMPLESSIVO PROCAPITE]]),0)</f>
        <v>1135.1510484444334</v>
      </c>
      <c r="O7315" s="3">
        <f>+Tabella2026[[#This Row],[DIFFERENZA REDDITO INFERIORE ALLA MEDIA DALLA MEDIA]]*Tabella2026[[#This Row],[POP_2024]]</f>
        <v>400708.320100885</v>
      </c>
      <c r="P7315" s="3">
        <f>+Tabella2026[[#This Row],[POPOLAZIONE PER DIFFERENZA ]]/SUM(Tabella2026[[POPOLAZIONE PER DIFFERENZA ]])</f>
        <v>3.5550125105308484E-6</v>
      </c>
      <c r="Q7315" s="3">
        <f>+Tabella2026[[#This Row],[INCIDENZA POPOLAZIONE PER DIFFERENZA]]*(PLAFOND-SUM(Tabella2026[CONTRIBUTO SULLA BASE DELLA POPOLAZIONE]))</f>
        <v>1046.5930168409031</v>
      </c>
      <c r="R7315" s="3">
        <f>+Tabella2026[[#This Row],[CONTRIBUTO SULLA BASE DELLA POPOLAZIONE]]+Tabella2026[[#This Row],[CONTRIBUTO SULLA BASE DEL REDDITO]]</f>
        <v>2809.6881625554474</v>
      </c>
      <c r="S7315" s="3">
        <f>+Tabella2026[[#This Row],[CONTRIBUTO TOTALE]]/(PLAFOND/N_TESSERE)</f>
        <v>5.6193763251108946</v>
      </c>
      <c r="T7315" s="3">
        <f>+MAX(CEILING(Tabella2026[[#This Row],[preDEF1]],1),1)</f>
        <v>6</v>
      </c>
      <c r="U7315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315" s="21">
        <f>+Tabella2026[[#This Row],[DEF - n. card]]*(PLAFOND/N_TESSERE)</f>
        <v>3000</v>
      </c>
      <c r="W7315" s="18"/>
    </row>
    <row r="7316" spans="2:23" x14ac:dyDescent="0.25">
      <c r="B7316" s="1" t="s">
        <v>14583</v>
      </c>
      <c r="C7316" s="2">
        <v>114031</v>
      </c>
      <c r="D7316" s="1" t="s">
        <v>14584</v>
      </c>
      <c r="E7316" s="1" t="s">
        <v>76</v>
      </c>
      <c r="F7316" s="1" t="s">
        <v>550</v>
      </c>
      <c r="G7316" s="1" t="s">
        <v>11807</v>
      </c>
      <c r="H7316" s="1" t="s">
        <v>15836</v>
      </c>
      <c r="I7316" s="5">
        <v>353</v>
      </c>
      <c r="J7316" s="5">
        <v>3503860</v>
      </c>
      <c r="K7316" s="3">
        <f>+Tabella2026[[#This Row],[POP_2024]]/SUM(Tabella2026[POP_2024])</f>
        <v>5.98878952889501E-6</v>
      </c>
      <c r="L7316" s="3">
        <f>+Tabella2026[[#This Row],[INCIDENZA POPOLAZIONE]]*(PLAFOND/2)</f>
        <v>1763.0951457145443</v>
      </c>
      <c r="M7316" s="3">
        <f>+IFERROR(Tabella2026[[#This Row],[reddito_2024]]/Tabella2026[[#This Row],[POP_2024]],"")</f>
        <v>9925.9490084985828</v>
      </c>
      <c r="N7316" s="3">
        <f>+IF(Tabella2026[[#This Row],[REDDITO COMPLESSIVO PROCAPITE]]&lt;media_aggr_reddito_pc,(media_aggr_reddito_pc-Tabella2026[[#This Row],[REDDITO COMPLESSIVO PROCAPITE]]),0)</f>
        <v>7899.1170541101583</v>
      </c>
      <c r="O7316" s="3">
        <f>+Tabella2026[[#This Row],[DIFFERENZA REDDITO INFERIORE ALLA MEDIA DALLA MEDIA]]*Tabella2026[[#This Row],[POP_2024]]</f>
        <v>2788388.3201008858</v>
      </c>
      <c r="P7316" s="3">
        <f>+Tabella2026[[#This Row],[POPOLAZIONE PER DIFFERENZA ]]/SUM(Tabella2026[[POPOLAZIONE PER DIFFERENZA ]])</f>
        <v>2.4738082203237116E-5</v>
      </c>
      <c r="Q7316" s="3">
        <f>+Tabella2026[[#This Row],[INCIDENZA POPOLAZIONE PER DIFFERENZA]]*(PLAFOND-SUM(Tabella2026[CONTRIBUTO SULLA BASE DELLA POPOLAZIONE]))</f>
        <v>7282.8728470713841</v>
      </c>
      <c r="R7316" s="3">
        <f>+Tabella2026[[#This Row],[CONTRIBUTO SULLA BASE DELLA POPOLAZIONE]]+Tabella2026[[#This Row],[CONTRIBUTO SULLA BASE DEL REDDITO]]</f>
        <v>9045.9679927859288</v>
      </c>
      <c r="S7316" s="3">
        <f>+Tabella2026[[#This Row],[CONTRIBUTO TOTALE]]/(PLAFOND/N_TESSERE)</f>
        <v>18.091935985571858</v>
      </c>
      <c r="T7316" s="3">
        <f>+MAX(CEILING(Tabella2026[[#This Row],[preDEF1]],1),1)</f>
        <v>19</v>
      </c>
      <c r="U7316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7316" s="21">
        <f>+Tabella2026[[#This Row],[DEF - n. card]]*(PLAFOND/N_TESSERE)</f>
        <v>9500</v>
      </c>
      <c r="W7316" s="18"/>
    </row>
    <row r="7317" spans="2:23" x14ac:dyDescent="0.25">
      <c r="B7317" s="1" t="s">
        <v>14693</v>
      </c>
      <c r="C7317" s="2">
        <v>30108</v>
      </c>
      <c r="D7317" s="1" t="s">
        <v>14694</v>
      </c>
      <c r="E7317" s="1" t="s">
        <v>48</v>
      </c>
      <c r="F7317" s="1" t="s">
        <v>120</v>
      </c>
      <c r="G7317" s="1" t="s">
        <v>11807</v>
      </c>
      <c r="H7317" s="1" t="s">
        <v>15835</v>
      </c>
      <c r="I7317" s="5">
        <v>353</v>
      </c>
      <c r="J7317" s="5">
        <v>6201452</v>
      </c>
      <c r="K7317" s="3">
        <f>+Tabella2026[[#This Row],[POP_2024]]/SUM(Tabella2026[POP_2024])</f>
        <v>5.98878952889501E-6</v>
      </c>
      <c r="L7317" s="3">
        <f>+Tabella2026[[#This Row],[INCIDENZA POPOLAZIONE]]*(PLAFOND/2)</f>
        <v>1763.0951457145443</v>
      </c>
      <c r="M7317" s="3">
        <f>+IFERROR(Tabella2026[[#This Row],[reddito_2024]]/Tabella2026[[#This Row],[POP_2024]],"")</f>
        <v>17567.85269121813</v>
      </c>
      <c r="N7317" s="3">
        <f>+IF(Tabella2026[[#This Row],[REDDITO COMPLESSIVO PROCAPITE]]&lt;media_aggr_reddito_pc,(media_aggr_reddito_pc-Tabella2026[[#This Row],[REDDITO COMPLESSIVO PROCAPITE]]),0)</f>
        <v>257.21337139061143</v>
      </c>
      <c r="O7317" s="3">
        <f>+Tabella2026[[#This Row],[DIFFERENZA REDDITO INFERIORE ALLA MEDIA DALLA MEDIA]]*Tabella2026[[#This Row],[POP_2024]]</f>
        <v>90796.32010088583</v>
      </c>
      <c r="P7317" s="3">
        <f>+Tabella2026[[#This Row],[POPOLAZIONE PER DIFFERENZA ]]/SUM(Tabella2026[[POPOLAZIONE PER DIFFERENZA ]])</f>
        <v>8.055287042394002E-7</v>
      </c>
      <c r="Q7317" s="3">
        <f>+Tabella2026[[#This Row],[INCIDENZA POPOLAZIONE PER DIFFERENZA]]*(PLAFOND-SUM(Tabella2026[CONTRIBUTO SULLA BASE DELLA POPOLAZIONE]))</f>
        <v>237.1470463815522</v>
      </c>
      <c r="R7317" s="3">
        <f>+Tabella2026[[#This Row],[CONTRIBUTO SULLA BASE DELLA POPOLAZIONE]]+Tabella2026[[#This Row],[CONTRIBUTO SULLA BASE DEL REDDITO]]</f>
        <v>2000.2421920960965</v>
      </c>
      <c r="S7317" s="3">
        <f>+Tabella2026[[#This Row],[CONTRIBUTO TOTALE]]/(PLAFOND/N_TESSERE)</f>
        <v>4.0004843841921929</v>
      </c>
      <c r="T7317" s="3">
        <f>+MAX(CEILING(Tabella2026[[#This Row],[preDEF1]],1),1)</f>
        <v>5</v>
      </c>
      <c r="U7317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317" s="21">
        <f>+Tabella2026[[#This Row],[DEF - n. card]]*(PLAFOND/N_TESSERE)</f>
        <v>2500</v>
      </c>
      <c r="W7317" s="18"/>
    </row>
    <row r="7318" spans="2:23" x14ac:dyDescent="0.25">
      <c r="B7318" s="1" t="s">
        <v>14505</v>
      </c>
      <c r="C7318" s="2">
        <v>71061</v>
      </c>
      <c r="D7318" s="1" t="s">
        <v>14506</v>
      </c>
      <c r="E7318" s="1" t="s">
        <v>33</v>
      </c>
      <c r="F7318" s="1" t="s">
        <v>78</v>
      </c>
      <c r="G7318" s="1" t="s">
        <v>11807</v>
      </c>
      <c r="H7318" s="1" t="s">
        <v>15836</v>
      </c>
      <c r="I7318" s="5">
        <v>353</v>
      </c>
      <c r="J7318" s="5">
        <v>4141302</v>
      </c>
      <c r="K7318" s="3">
        <f>+Tabella2026[[#This Row],[POP_2024]]/SUM(Tabella2026[POP_2024])</f>
        <v>5.98878952889501E-6</v>
      </c>
      <c r="L7318" s="3">
        <f>+Tabella2026[[#This Row],[INCIDENZA POPOLAZIONE]]*(PLAFOND/2)</f>
        <v>1763.0951457145443</v>
      </c>
      <c r="M7318" s="3">
        <f>+IFERROR(Tabella2026[[#This Row],[reddito_2024]]/Tabella2026[[#This Row],[POP_2024]],"")</f>
        <v>11731.733711048159</v>
      </c>
      <c r="N7318" s="3">
        <f>+IF(Tabella2026[[#This Row],[REDDITO COMPLESSIVO PROCAPITE]]&lt;media_aggr_reddito_pc,(media_aggr_reddito_pc-Tabella2026[[#This Row],[REDDITO COMPLESSIVO PROCAPITE]]),0)</f>
        <v>6093.3323515605825</v>
      </c>
      <c r="O7318" s="3">
        <f>+Tabella2026[[#This Row],[DIFFERENZA REDDITO INFERIORE ALLA MEDIA DALLA MEDIA]]*Tabella2026[[#This Row],[POP_2024]]</f>
        <v>2150946.3201008858</v>
      </c>
      <c r="P7318" s="3">
        <f>+Tabella2026[[#This Row],[POPOLAZIONE PER DIFFERENZA ]]/SUM(Tabella2026[[POPOLAZIONE PER DIFFERENZA ]])</f>
        <v>1.9082810847335965E-5</v>
      </c>
      <c r="Q7318" s="3">
        <f>+Tabella2026[[#This Row],[INCIDENZA POPOLAZIONE PER DIFFERENZA]]*(PLAFOND-SUM(Tabella2026[CONTRIBUTO SULLA BASE DELLA POPOLAZIONE]))</f>
        <v>5617.9652013475952</v>
      </c>
      <c r="R7318" s="3">
        <f>+Tabella2026[[#This Row],[CONTRIBUTO SULLA BASE DELLA POPOLAZIONE]]+Tabella2026[[#This Row],[CONTRIBUTO SULLA BASE DEL REDDITO]]</f>
        <v>7381.060347062139</v>
      </c>
      <c r="S7318" s="3">
        <f>+Tabella2026[[#This Row],[CONTRIBUTO TOTALE]]/(PLAFOND/N_TESSERE)</f>
        <v>14.762120694124278</v>
      </c>
      <c r="T7318" s="3">
        <f>+MAX(CEILING(Tabella2026[[#This Row],[preDEF1]],1),1)</f>
        <v>15</v>
      </c>
      <c r="U7318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318" s="21">
        <f>+Tabella2026[[#This Row],[DEF - n. card]]*(PLAFOND/N_TESSERE)</f>
        <v>7500</v>
      </c>
      <c r="W7318" s="18"/>
    </row>
    <row r="7319" spans="2:23" x14ac:dyDescent="0.25">
      <c r="B7319" s="1" t="s">
        <v>14657</v>
      </c>
      <c r="C7319" s="2">
        <v>78007</v>
      </c>
      <c r="D7319" s="1" t="s">
        <v>14658</v>
      </c>
      <c r="E7319" s="1" t="s">
        <v>61</v>
      </c>
      <c r="F7319" s="1" t="s">
        <v>178</v>
      </c>
      <c r="G7319" s="1" t="s">
        <v>11807</v>
      </c>
      <c r="H7319" s="1" t="s">
        <v>15836</v>
      </c>
      <c r="I7319" s="5">
        <v>352</v>
      </c>
      <c r="J7319" s="5">
        <v>3053796</v>
      </c>
      <c r="K7319" s="3">
        <f>+Tabella2026[[#This Row],[POP_2024]]/SUM(Tabella2026[POP_2024])</f>
        <v>5.9718241194647128E-6</v>
      </c>
      <c r="L7319" s="3">
        <f>+Tabella2026[[#This Row],[INCIDENZA POPOLAZIONE]]*(PLAFOND/2)</f>
        <v>1758.1005419023218</v>
      </c>
      <c r="M7319" s="3">
        <f>+IFERROR(Tabella2026[[#This Row],[reddito_2024]]/Tabella2026[[#This Row],[POP_2024]],"")</f>
        <v>8675.556818181818</v>
      </c>
      <c r="N7319" s="3">
        <f>+IF(Tabella2026[[#This Row],[REDDITO COMPLESSIVO PROCAPITE]]&lt;media_aggr_reddito_pc,(media_aggr_reddito_pc-Tabella2026[[#This Row],[REDDITO COMPLESSIVO PROCAPITE]]),0)</f>
        <v>9149.509244426923</v>
      </c>
      <c r="O7319" s="3">
        <f>+Tabella2026[[#This Row],[DIFFERENZA REDDITO INFERIORE ALLA MEDIA DALLA MEDIA]]*Tabella2026[[#This Row],[POP_2024]]</f>
        <v>3220627.2540382771</v>
      </c>
      <c r="P7319" s="3">
        <f>+Tabella2026[[#This Row],[POPOLAZIONE PER DIFFERENZA ]]/SUM(Tabella2026[[POPOLAZIONE PER DIFFERENZA ]])</f>
        <v>2.8572828677428306E-5</v>
      </c>
      <c r="Q7319" s="3">
        <f>+Tabella2026[[#This Row],[INCIDENZA POPOLAZIONE PER DIFFERENZA]]*(PLAFOND-SUM(Tabella2026[CONTRIBUTO SULLA BASE DELLA POPOLAZIONE]))</f>
        <v>8411.81933301342</v>
      </c>
      <c r="R7319" s="3">
        <f>+Tabella2026[[#This Row],[CONTRIBUTO SULLA BASE DELLA POPOLAZIONE]]+Tabella2026[[#This Row],[CONTRIBUTO SULLA BASE DEL REDDITO]]</f>
        <v>10169.919874915742</v>
      </c>
      <c r="S7319" s="3">
        <f>+Tabella2026[[#This Row],[CONTRIBUTO TOTALE]]/(PLAFOND/N_TESSERE)</f>
        <v>20.339839749831484</v>
      </c>
      <c r="T7319" s="3">
        <f>+MAX(CEILING(Tabella2026[[#This Row],[preDEF1]],1),1)</f>
        <v>21</v>
      </c>
      <c r="U7319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7319" s="21">
        <f>+Tabella2026[[#This Row],[DEF - n. card]]*(PLAFOND/N_TESSERE)</f>
        <v>10500</v>
      </c>
      <c r="W7319" s="18"/>
    </row>
    <row r="7320" spans="2:23" x14ac:dyDescent="0.25">
      <c r="B7320" s="1" t="s">
        <v>14671</v>
      </c>
      <c r="C7320" s="2">
        <v>76016</v>
      </c>
      <c r="D7320" s="1" t="s">
        <v>14672</v>
      </c>
      <c r="E7320" s="1" t="s">
        <v>213</v>
      </c>
      <c r="F7320" s="1" t="s">
        <v>212</v>
      </c>
      <c r="G7320" s="1" t="s">
        <v>11807</v>
      </c>
      <c r="H7320" s="1" t="s">
        <v>15836</v>
      </c>
      <c r="I7320" s="5">
        <v>352</v>
      </c>
      <c r="J7320" s="5">
        <v>2816531</v>
      </c>
      <c r="K7320" s="3">
        <f>+Tabella2026[[#This Row],[POP_2024]]/SUM(Tabella2026[POP_2024])</f>
        <v>5.9718241194647128E-6</v>
      </c>
      <c r="L7320" s="3">
        <f>+Tabella2026[[#This Row],[INCIDENZA POPOLAZIONE]]*(PLAFOND/2)</f>
        <v>1758.1005419023218</v>
      </c>
      <c r="M7320" s="3">
        <f>+IFERROR(Tabella2026[[#This Row],[reddito_2024]]/Tabella2026[[#This Row],[POP_2024]],"")</f>
        <v>8001.508522727273</v>
      </c>
      <c r="N7320" s="3">
        <f>+IF(Tabella2026[[#This Row],[REDDITO COMPLESSIVO PROCAPITE]]&lt;media_aggr_reddito_pc,(media_aggr_reddito_pc-Tabella2026[[#This Row],[REDDITO COMPLESSIVO PROCAPITE]]),0)</f>
        <v>9823.557539881469</v>
      </c>
      <c r="O7320" s="3">
        <f>+Tabella2026[[#This Row],[DIFFERENZA REDDITO INFERIORE ALLA MEDIA DALLA MEDIA]]*Tabella2026[[#This Row],[POP_2024]]</f>
        <v>3457892.2540382771</v>
      </c>
      <c r="P7320" s="3">
        <f>+Tabella2026[[#This Row],[POPOLAZIONE PER DIFFERENZA ]]/SUM(Tabella2026[[POPOLAZIONE PER DIFFERENZA ]])</f>
        <v>3.0677801299655722E-5</v>
      </c>
      <c r="Q7320" s="3">
        <f>+Tabella2026[[#This Row],[INCIDENZA POPOLAZIONE PER DIFFERENZA]]*(PLAFOND-SUM(Tabella2026[CONTRIBUTO SULLA BASE DELLA POPOLAZIONE]))</f>
        <v>9031.5216942677071</v>
      </c>
      <c r="R7320" s="3">
        <f>+Tabella2026[[#This Row],[CONTRIBUTO SULLA BASE DELLA POPOLAZIONE]]+Tabella2026[[#This Row],[CONTRIBUTO SULLA BASE DEL REDDITO]]</f>
        <v>10789.622236170029</v>
      </c>
      <c r="S7320" s="3">
        <f>+Tabella2026[[#This Row],[CONTRIBUTO TOTALE]]/(PLAFOND/N_TESSERE)</f>
        <v>21.579244472340058</v>
      </c>
      <c r="T7320" s="3">
        <f>+MAX(CEILING(Tabella2026[[#This Row],[preDEF1]],1),1)</f>
        <v>22</v>
      </c>
      <c r="U7320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7320" s="21">
        <f>+Tabella2026[[#This Row],[DEF - n. card]]*(PLAFOND/N_TESSERE)</f>
        <v>11000</v>
      </c>
      <c r="W7320" s="18"/>
    </row>
    <row r="7321" spans="2:23" x14ac:dyDescent="0.25">
      <c r="B7321" s="1" t="s">
        <v>14569</v>
      </c>
      <c r="C7321" s="2">
        <v>1123</v>
      </c>
      <c r="D7321" s="1" t="s">
        <v>14570</v>
      </c>
      <c r="E7321" s="1" t="s">
        <v>18</v>
      </c>
      <c r="F7321" s="1" t="s">
        <v>17</v>
      </c>
      <c r="G7321" s="1" t="s">
        <v>11807</v>
      </c>
      <c r="H7321" s="1" t="s">
        <v>15835</v>
      </c>
      <c r="I7321" s="5">
        <v>351</v>
      </c>
      <c r="J7321" s="5">
        <v>6171709</v>
      </c>
      <c r="K7321" s="3">
        <f>+Tabella2026[[#This Row],[POP_2024]]/SUM(Tabella2026[POP_2024])</f>
        <v>5.9548587100344157E-6</v>
      </c>
      <c r="L7321" s="3">
        <f>+Tabella2026[[#This Row],[INCIDENZA POPOLAZIONE]]*(PLAFOND/2)</f>
        <v>1753.1059380900995</v>
      </c>
      <c r="M7321" s="3">
        <f>+IFERROR(Tabella2026[[#This Row],[reddito_2024]]/Tabella2026[[#This Row],[POP_2024]],"")</f>
        <v>17583.216524216525</v>
      </c>
      <c r="N7321" s="3">
        <f>+IF(Tabella2026[[#This Row],[REDDITO COMPLESSIVO PROCAPITE]]&lt;media_aggr_reddito_pc,(media_aggr_reddito_pc-Tabella2026[[#This Row],[REDDITO COMPLESSIVO PROCAPITE]]),0)</f>
        <v>241.84953839221635</v>
      </c>
      <c r="O7321" s="3">
        <f>+Tabella2026[[#This Row],[DIFFERENZA REDDITO INFERIORE ALLA MEDIA DALLA MEDIA]]*Tabella2026[[#This Row],[POP_2024]]</f>
        <v>84889.187975667941</v>
      </c>
      <c r="P7321" s="3">
        <f>+Tabella2026[[#This Row],[POPOLAZIONE PER DIFFERENZA ]]/SUM(Tabella2026[[POPOLAZIONE PER DIFFERENZA ]])</f>
        <v>7.5312168508586429E-7</v>
      </c>
      <c r="Q7321" s="3">
        <f>+Tabella2026[[#This Row],[INCIDENZA POPOLAZIONE PER DIFFERENZA]]*(PLAFOND-SUM(Tabella2026[CONTRIBUTO SULLA BASE DELLA POPOLAZIONE]))</f>
        <v>221.71845924801553</v>
      </c>
      <c r="R7321" s="3">
        <f>+Tabella2026[[#This Row],[CONTRIBUTO SULLA BASE DELLA POPOLAZIONE]]+Tabella2026[[#This Row],[CONTRIBUTO SULLA BASE DEL REDDITO]]</f>
        <v>1974.824397338115</v>
      </c>
      <c r="S7321" s="3">
        <f>+Tabella2026[[#This Row],[CONTRIBUTO TOTALE]]/(PLAFOND/N_TESSERE)</f>
        <v>3.94964879467623</v>
      </c>
      <c r="T7321" s="3">
        <f>+MAX(CEILING(Tabella2026[[#This Row],[preDEF1]],1),1)</f>
        <v>4</v>
      </c>
      <c r="U7321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21" s="21">
        <f>+Tabella2026[[#This Row],[DEF - n. card]]*(PLAFOND/N_TESSERE)</f>
        <v>2000</v>
      </c>
      <c r="W7321" s="18"/>
    </row>
    <row r="7322" spans="2:23" x14ac:dyDescent="0.25">
      <c r="B7322" s="1" t="s">
        <v>14603</v>
      </c>
      <c r="C7322" s="2">
        <v>103040</v>
      </c>
      <c r="D7322" s="1" t="s">
        <v>14604</v>
      </c>
      <c r="E7322" s="1" t="s">
        <v>18</v>
      </c>
      <c r="F7322" s="1" t="s">
        <v>648</v>
      </c>
      <c r="G7322" s="1" t="s">
        <v>11807</v>
      </c>
      <c r="H7322" s="1" t="s">
        <v>15835</v>
      </c>
      <c r="I7322" s="5">
        <v>351</v>
      </c>
      <c r="J7322" s="5">
        <v>6025147</v>
      </c>
      <c r="K7322" s="3">
        <f>+Tabella2026[[#This Row],[POP_2024]]/SUM(Tabella2026[POP_2024])</f>
        <v>5.9548587100344157E-6</v>
      </c>
      <c r="L7322" s="3">
        <f>+Tabella2026[[#This Row],[INCIDENZA POPOLAZIONE]]*(PLAFOND/2)</f>
        <v>1753.1059380900995</v>
      </c>
      <c r="M7322" s="3">
        <f>+IFERROR(Tabella2026[[#This Row],[reddito_2024]]/Tabella2026[[#This Row],[POP_2024]],"")</f>
        <v>17165.66096866097</v>
      </c>
      <c r="N7322" s="3">
        <f>+IF(Tabella2026[[#This Row],[REDDITO COMPLESSIVO PROCAPITE]]&lt;media_aggr_reddito_pc,(media_aggr_reddito_pc-Tabella2026[[#This Row],[REDDITO COMPLESSIVO PROCAPITE]]),0)</f>
        <v>659.40509394777109</v>
      </c>
      <c r="O7322" s="3">
        <f>+Tabella2026[[#This Row],[DIFFERENZA REDDITO INFERIORE ALLA MEDIA DALLA MEDIA]]*Tabella2026[[#This Row],[POP_2024]]</f>
        <v>231451.18797566765</v>
      </c>
      <c r="P7322" s="3">
        <f>+Tabella2026[[#This Row],[POPOLAZIONE PER DIFFERENZA ]]/SUM(Tabella2026[[POPOLAZIONE PER DIFFERENZA ]])</f>
        <v>2.0533935223096165E-6</v>
      </c>
      <c r="Q7322" s="3">
        <f>+Tabella2026[[#This Row],[INCIDENZA POPOLAZIONE PER DIFFERENZA]]*(PLAFOND-SUM(Tabella2026[CONTRIBUTO SULLA BASE DELLA POPOLAZIONE]))</f>
        <v>604.51751292281176</v>
      </c>
      <c r="R7322" s="3">
        <f>+Tabella2026[[#This Row],[CONTRIBUTO SULLA BASE DELLA POPOLAZIONE]]+Tabella2026[[#This Row],[CONTRIBUTO SULLA BASE DEL REDDITO]]</f>
        <v>2357.6234510129111</v>
      </c>
      <c r="S7322" s="3">
        <f>+Tabella2026[[#This Row],[CONTRIBUTO TOTALE]]/(PLAFOND/N_TESSERE)</f>
        <v>4.7152469020258225</v>
      </c>
      <c r="T7322" s="3">
        <f>+MAX(CEILING(Tabella2026[[#This Row],[preDEF1]],1),1)</f>
        <v>5</v>
      </c>
      <c r="U7322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322" s="21">
        <f>+Tabella2026[[#This Row],[DEF - n. card]]*(PLAFOND/N_TESSERE)</f>
        <v>2500</v>
      </c>
      <c r="W7322" s="18"/>
    </row>
    <row r="7323" spans="2:23" x14ac:dyDescent="0.25">
      <c r="B7323" s="1" t="s">
        <v>14613</v>
      </c>
      <c r="C7323" s="2">
        <v>10044</v>
      </c>
      <c r="D7323" s="1" t="s">
        <v>14614</v>
      </c>
      <c r="E7323" s="1" t="s">
        <v>24</v>
      </c>
      <c r="F7323" s="1" t="s">
        <v>23</v>
      </c>
      <c r="G7323" s="1" t="s">
        <v>11807</v>
      </c>
      <c r="H7323" s="1" t="s">
        <v>15835</v>
      </c>
      <c r="I7323" s="5">
        <v>351</v>
      </c>
      <c r="J7323" s="5">
        <v>20079975</v>
      </c>
      <c r="K7323" s="3">
        <f>+Tabella2026[[#This Row],[POP_2024]]/SUM(Tabella2026[POP_2024])</f>
        <v>5.9548587100344157E-6</v>
      </c>
      <c r="L7323" s="3">
        <f>+Tabella2026[[#This Row],[INCIDENZA POPOLAZIONE]]*(PLAFOND/2)</f>
        <v>1753.1059380900995</v>
      </c>
      <c r="M7323" s="3">
        <f>+IFERROR(Tabella2026[[#This Row],[reddito_2024]]/Tabella2026[[#This Row],[POP_2024]],"")</f>
        <v>57207.905982905984</v>
      </c>
      <c r="N7323" s="3">
        <f>+IF(Tabella2026[[#This Row],[REDDITO COMPLESSIVO PROCAPITE]]&lt;media_aggr_reddito_pc,(media_aggr_reddito_pc-Tabella2026[[#This Row],[REDDITO COMPLESSIVO PROCAPITE]]),0)</f>
        <v>0</v>
      </c>
      <c r="O7323" s="3">
        <f>+Tabella2026[[#This Row],[DIFFERENZA REDDITO INFERIORE ALLA MEDIA DALLA MEDIA]]*Tabella2026[[#This Row],[POP_2024]]</f>
        <v>0</v>
      </c>
      <c r="P7323" s="3">
        <f>+Tabella2026[[#This Row],[POPOLAZIONE PER DIFFERENZA ]]/SUM(Tabella2026[[POPOLAZIONE PER DIFFERENZA ]])</f>
        <v>0</v>
      </c>
      <c r="Q7323" s="3">
        <f>+Tabella2026[[#This Row],[INCIDENZA POPOLAZIONE PER DIFFERENZA]]*(PLAFOND-SUM(Tabella2026[CONTRIBUTO SULLA BASE DELLA POPOLAZIONE]))</f>
        <v>0</v>
      </c>
      <c r="R7323" s="3">
        <f>+Tabella2026[[#This Row],[CONTRIBUTO SULLA BASE DELLA POPOLAZIONE]]+Tabella2026[[#This Row],[CONTRIBUTO SULLA BASE DEL REDDITO]]</f>
        <v>1753.1059380900995</v>
      </c>
      <c r="S7323" s="3">
        <f>+Tabella2026[[#This Row],[CONTRIBUTO TOTALE]]/(PLAFOND/N_TESSERE)</f>
        <v>3.506211876180199</v>
      </c>
      <c r="T7323" s="3">
        <f>+MAX(CEILING(Tabella2026[[#This Row],[preDEF1]],1),1)</f>
        <v>4</v>
      </c>
      <c r="U7323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23" s="21">
        <f>+Tabella2026[[#This Row],[DEF - n. card]]*(PLAFOND/N_TESSERE)</f>
        <v>2000</v>
      </c>
      <c r="W7323" s="18"/>
    </row>
    <row r="7324" spans="2:23" x14ac:dyDescent="0.25">
      <c r="B7324" s="1" t="s">
        <v>14679</v>
      </c>
      <c r="C7324" s="2">
        <v>58017</v>
      </c>
      <c r="D7324" s="1" t="s">
        <v>14680</v>
      </c>
      <c r="E7324" s="1" t="s">
        <v>8</v>
      </c>
      <c r="F7324" s="1" t="s">
        <v>7</v>
      </c>
      <c r="G7324" s="1" t="s">
        <v>11807</v>
      </c>
      <c r="H7324" s="1" t="s">
        <v>15834</v>
      </c>
      <c r="I7324" s="5">
        <v>350</v>
      </c>
      <c r="J7324" s="5">
        <v>4573116</v>
      </c>
      <c r="K7324" s="3">
        <f>+Tabella2026[[#This Row],[POP_2024]]/SUM(Tabella2026[POP_2024])</f>
        <v>5.9378933006041176E-6</v>
      </c>
      <c r="L7324" s="3">
        <f>+Tabella2026[[#This Row],[INCIDENZA POPOLAZIONE]]*(PLAFOND/2)</f>
        <v>1748.1113342778767</v>
      </c>
      <c r="M7324" s="3">
        <f>+IFERROR(Tabella2026[[#This Row],[reddito_2024]]/Tabella2026[[#This Row],[POP_2024]],"")</f>
        <v>13066.045714285714</v>
      </c>
      <c r="N7324" s="3">
        <f>+IF(Tabella2026[[#This Row],[REDDITO COMPLESSIVO PROCAPITE]]&lt;media_aggr_reddito_pc,(media_aggr_reddito_pc-Tabella2026[[#This Row],[REDDITO COMPLESSIVO PROCAPITE]]),0)</f>
        <v>4759.0203483230271</v>
      </c>
      <c r="O7324" s="3">
        <f>+Tabella2026[[#This Row],[DIFFERENZA REDDITO INFERIORE ALLA MEDIA DALLA MEDIA]]*Tabella2026[[#This Row],[POP_2024]]</f>
        <v>1665657.1219130594</v>
      </c>
      <c r="P7324" s="3">
        <f>+Tabella2026[[#This Row],[POPOLAZIONE PER DIFFERENZA ]]/SUM(Tabella2026[[POPOLAZIONE PER DIFFERENZA ]])</f>
        <v>1.4777411921881017E-5</v>
      </c>
      <c r="Q7324" s="3">
        <f>+Tabella2026[[#This Row],[INCIDENZA POPOLAZIONE PER DIFFERENZA]]*(PLAFOND-SUM(Tabella2026[CONTRIBUTO SULLA BASE DELLA POPOLAZIONE]))</f>
        <v>4350.4589867428476</v>
      </c>
      <c r="R7324" s="3">
        <f>+Tabella2026[[#This Row],[CONTRIBUTO SULLA BASE DELLA POPOLAZIONE]]+Tabella2026[[#This Row],[CONTRIBUTO SULLA BASE DEL REDDITO]]</f>
        <v>6098.5703210207248</v>
      </c>
      <c r="S7324" s="3">
        <f>+Tabella2026[[#This Row],[CONTRIBUTO TOTALE]]/(PLAFOND/N_TESSERE)</f>
        <v>12.19714064204145</v>
      </c>
      <c r="T7324" s="3">
        <f>+MAX(CEILING(Tabella2026[[#This Row],[preDEF1]],1),1)</f>
        <v>13</v>
      </c>
      <c r="U7324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324" s="21">
        <f>+Tabella2026[[#This Row],[DEF - n. card]]*(PLAFOND/N_TESSERE)</f>
        <v>6500</v>
      </c>
      <c r="W7324" s="18"/>
    </row>
    <row r="7325" spans="2:23" x14ac:dyDescent="0.25">
      <c r="B7325" s="1" t="s">
        <v>14593</v>
      </c>
      <c r="C7325" s="2">
        <v>61030</v>
      </c>
      <c r="D7325" s="1" t="s">
        <v>14594</v>
      </c>
      <c r="E7325" s="1" t="s">
        <v>15</v>
      </c>
      <c r="F7325" s="1" t="s">
        <v>184</v>
      </c>
      <c r="G7325" s="1" t="s">
        <v>11807</v>
      </c>
      <c r="H7325" s="1" t="s">
        <v>15836</v>
      </c>
      <c r="I7325" s="5">
        <v>350</v>
      </c>
      <c r="J7325" s="5">
        <v>4220071</v>
      </c>
      <c r="K7325" s="3">
        <f>+Tabella2026[[#This Row],[POP_2024]]/SUM(Tabella2026[POP_2024])</f>
        <v>5.9378933006041176E-6</v>
      </c>
      <c r="L7325" s="3">
        <f>+Tabella2026[[#This Row],[INCIDENZA POPOLAZIONE]]*(PLAFOND/2)</f>
        <v>1748.1113342778767</v>
      </c>
      <c r="M7325" s="3">
        <f>+IFERROR(Tabella2026[[#This Row],[reddito_2024]]/Tabella2026[[#This Row],[POP_2024]],"")</f>
        <v>12057.345714285715</v>
      </c>
      <c r="N7325" s="3">
        <f>+IF(Tabella2026[[#This Row],[REDDITO COMPLESSIVO PROCAPITE]]&lt;media_aggr_reddito_pc,(media_aggr_reddito_pc-Tabella2026[[#This Row],[REDDITO COMPLESSIVO PROCAPITE]]),0)</f>
        <v>5767.720348323026</v>
      </c>
      <c r="O7325" s="3">
        <f>+Tabella2026[[#This Row],[DIFFERENZA REDDITO INFERIORE ALLA MEDIA DALLA MEDIA]]*Tabella2026[[#This Row],[POP_2024]]</f>
        <v>2018702.1219130591</v>
      </c>
      <c r="P7325" s="3">
        <f>+Tabella2026[[#This Row],[POPOLAZIONE PER DIFFERENZA ]]/SUM(Tabella2026[[POPOLAZIONE PER DIFFERENZA ]])</f>
        <v>1.7909563985667403E-5</v>
      </c>
      <c r="Q7325" s="3">
        <f>+Tabella2026[[#This Row],[INCIDENZA POPOLAZIONE PER DIFFERENZA]]*(PLAFOND-SUM(Tabella2026[CONTRIBUTO SULLA BASE DELLA POPOLAZIONE]))</f>
        <v>5272.5622052075159</v>
      </c>
      <c r="R7325" s="3">
        <f>+Tabella2026[[#This Row],[CONTRIBUTO SULLA BASE DELLA POPOLAZIONE]]+Tabella2026[[#This Row],[CONTRIBUTO SULLA BASE DEL REDDITO]]</f>
        <v>7020.6735394853931</v>
      </c>
      <c r="S7325" s="3">
        <f>+Tabella2026[[#This Row],[CONTRIBUTO TOTALE]]/(PLAFOND/N_TESSERE)</f>
        <v>14.041347078970785</v>
      </c>
      <c r="T7325" s="3">
        <f>+MAX(CEILING(Tabella2026[[#This Row],[preDEF1]],1),1)</f>
        <v>15</v>
      </c>
      <c r="U7325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325" s="21">
        <f>+Tabella2026[[#This Row],[DEF - n. card]]*(PLAFOND/N_TESSERE)</f>
        <v>7500</v>
      </c>
      <c r="W7325" s="18"/>
    </row>
    <row r="7326" spans="2:23" x14ac:dyDescent="0.25">
      <c r="B7326" s="1" t="s">
        <v>14557</v>
      </c>
      <c r="C7326" s="2">
        <v>43056</v>
      </c>
      <c r="D7326" s="1" t="s">
        <v>14558</v>
      </c>
      <c r="E7326" s="1" t="s">
        <v>117</v>
      </c>
      <c r="F7326" s="1" t="s">
        <v>411</v>
      </c>
      <c r="G7326" s="1" t="s">
        <v>11807</v>
      </c>
      <c r="H7326" s="1" t="s">
        <v>15834</v>
      </c>
      <c r="I7326" s="5">
        <v>350</v>
      </c>
      <c r="J7326" s="5">
        <v>5716588</v>
      </c>
      <c r="K7326" s="3">
        <f>+Tabella2026[[#This Row],[POP_2024]]/SUM(Tabella2026[POP_2024])</f>
        <v>5.9378933006041176E-6</v>
      </c>
      <c r="L7326" s="3">
        <f>+Tabella2026[[#This Row],[INCIDENZA POPOLAZIONE]]*(PLAFOND/2)</f>
        <v>1748.1113342778767</v>
      </c>
      <c r="M7326" s="3">
        <f>+IFERROR(Tabella2026[[#This Row],[reddito_2024]]/Tabella2026[[#This Row],[POP_2024]],"")</f>
        <v>16333.108571428571</v>
      </c>
      <c r="N7326" s="3">
        <f>+IF(Tabella2026[[#This Row],[REDDITO COMPLESSIVO PROCAPITE]]&lt;media_aggr_reddito_pc,(media_aggr_reddito_pc-Tabella2026[[#This Row],[REDDITO COMPLESSIVO PROCAPITE]]),0)</f>
        <v>1491.9574911801701</v>
      </c>
      <c r="O7326" s="3">
        <f>+Tabella2026[[#This Row],[DIFFERENZA REDDITO INFERIORE ALLA MEDIA DALLA MEDIA]]*Tabella2026[[#This Row],[POP_2024]]</f>
        <v>522185.12191305956</v>
      </c>
      <c r="P7326" s="3">
        <f>+Tabella2026[[#This Row],[POPOLAZIONE PER DIFFERENZA ]]/SUM(Tabella2026[[POPOLAZIONE PER DIFFERENZA ]])</f>
        <v>4.6327329583439386E-6</v>
      </c>
      <c r="Q7326" s="3">
        <f>+Tabella2026[[#This Row],[INCIDENZA POPOLAZIONE PER DIFFERENZA]]*(PLAFOND-SUM(Tabella2026[CONTRIBUTO SULLA BASE DELLA POPOLAZIONE]))</f>
        <v>1363.8731083867424</v>
      </c>
      <c r="R7326" s="3">
        <f>+Tabella2026[[#This Row],[CONTRIBUTO SULLA BASE DELLA POPOLAZIONE]]+Tabella2026[[#This Row],[CONTRIBUTO SULLA BASE DEL REDDITO]]</f>
        <v>3111.9844426646191</v>
      </c>
      <c r="S7326" s="3">
        <f>+Tabella2026[[#This Row],[CONTRIBUTO TOTALE]]/(PLAFOND/N_TESSERE)</f>
        <v>6.2239688853292385</v>
      </c>
      <c r="T7326" s="3">
        <f>+MAX(CEILING(Tabella2026[[#This Row],[preDEF1]],1),1)</f>
        <v>7</v>
      </c>
      <c r="U7326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326" s="21">
        <f>+Tabella2026[[#This Row],[DEF - n. card]]*(PLAFOND/N_TESSERE)</f>
        <v>3500</v>
      </c>
      <c r="W7326" s="18"/>
    </row>
    <row r="7327" spans="2:23" x14ac:dyDescent="0.25">
      <c r="B7327" s="1" t="s">
        <v>14661</v>
      </c>
      <c r="C7327" s="2">
        <v>57019</v>
      </c>
      <c r="D7327" s="1" t="s">
        <v>14662</v>
      </c>
      <c r="E7327" s="1" t="s">
        <v>8</v>
      </c>
      <c r="F7327" s="1" t="s">
        <v>377</v>
      </c>
      <c r="G7327" s="1" t="s">
        <v>11807</v>
      </c>
      <c r="H7327" s="1" t="s">
        <v>15834</v>
      </c>
      <c r="I7327" s="5">
        <v>349</v>
      </c>
      <c r="J7327" s="5">
        <v>4249051</v>
      </c>
      <c r="K7327" s="3">
        <f>+Tabella2026[[#This Row],[POP_2024]]/SUM(Tabella2026[POP_2024])</f>
        <v>5.9209278911738205E-6</v>
      </c>
      <c r="L7327" s="3">
        <f>+Tabella2026[[#This Row],[INCIDENZA POPOLAZIONE]]*(PLAFOND/2)</f>
        <v>1743.1167304656544</v>
      </c>
      <c r="M7327" s="3">
        <f>+IFERROR(Tabella2026[[#This Row],[reddito_2024]]/Tabella2026[[#This Row],[POP_2024]],"")</f>
        <v>12174.931232091691</v>
      </c>
      <c r="N7327" s="3">
        <f>+IF(Tabella2026[[#This Row],[REDDITO COMPLESSIVO PROCAPITE]]&lt;media_aggr_reddito_pc,(media_aggr_reddito_pc-Tabella2026[[#This Row],[REDDITO COMPLESSIVO PROCAPITE]]),0)</f>
        <v>5650.1348305170504</v>
      </c>
      <c r="O7327" s="3">
        <f>+Tabella2026[[#This Row],[DIFFERENZA REDDITO INFERIORE ALLA MEDIA DALLA MEDIA]]*Tabella2026[[#This Row],[POP_2024]]</f>
        <v>1971897.0558504506</v>
      </c>
      <c r="P7327" s="3">
        <f>+Tabella2026[[#This Row],[POPOLAZIONE PER DIFFERENZA ]]/SUM(Tabella2026[[POPOLAZIONE PER DIFFERENZA ]])</f>
        <v>1.7494317815168861E-5</v>
      </c>
      <c r="Q7327" s="3">
        <f>+Tabella2026[[#This Row],[INCIDENZA POPOLAZIONE PER DIFFERENZA]]*(PLAFOND-SUM(Tabella2026[CONTRIBUTO SULLA BASE DELLA POPOLAZIONE]))</f>
        <v>5150.3140440473726</v>
      </c>
      <c r="R7327" s="3">
        <f>+Tabella2026[[#This Row],[CONTRIBUTO SULLA BASE DELLA POPOLAZIONE]]+Tabella2026[[#This Row],[CONTRIBUTO SULLA BASE DEL REDDITO]]</f>
        <v>6893.4307745130272</v>
      </c>
      <c r="S7327" s="3">
        <f>+Tabella2026[[#This Row],[CONTRIBUTO TOTALE]]/(PLAFOND/N_TESSERE)</f>
        <v>13.786861549026055</v>
      </c>
      <c r="T7327" s="3">
        <f>+MAX(CEILING(Tabella2026[[#This Row],[preDEF1]],1),1)</f>
        <v>14</v>
      </c>
      <c r="U7327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7327" s="21">
        <f>+Tabella2026[[#This Row],[DEF - n. card]]*(PLAFOND/N_TESSERE)</f>
        <v>7000</v>
      </c>
      <c r="W7327" s="18"/>
    </row>
    <row r="7328" spans="2:23" x14ac:dyDescent="0.25">
      <c r="B7328" s="1" t="s">
        <v>14637</v>
      </c>
      <c r="C7328" s="2">
        <v>77019</v>
      </c>
      <c r="D7328" s="1" t="s">
        <v>14638</v>
      </c>
      <c r="E7328" s="1" t="s">
        <v>213</v>
      </c>
      <c r="F7328" s="1" t="s">
        <v>237</v>
      </c>
      <c r="G7328" s="1" t="s">
        <v>11807</v>
      </c>
      <c r="H7328" s="1" t="s">
        <v>15836</v>
      </c>
      <c r="I7328" s="5">
        <v>349</v>
      </c>
      <c r="J7328" s="5">
        <v>4011000</v>
      </c>
      <c r="K7328" s="3">
        <f>+Tabella2026[[#This Row],[POP_2024]]/SUM(Tabella2026[POP_2024])</f>
        <v>5.9209278911738205E-6</v>
      </c>
      <c r="L7328" s="3">
        <f>+Tabella2026[[#This Row],[INCIDENZA POPOLAZIONE]]*(PLAFOND/2)</f>
        <v>1743.1167304656544</v>
      </c>
      <c r="M7328" s="3">
        <f>+IFERROR(Tabella2026[[#This Row],[reddito_2024]]/Tabella2026[[#This Row],[POP_2024]],"")</f>
        <v>11492.836676217765</v>
      </c>
      <c r="N7328" s="3">
        <f>+IF(Tabella2026[[#This Row],[REDDITO COMPLESSIVO PROCAPITE]]&lt;media_aggr_reddito_pc,(media_aggr_reddito_pc-Tabella2026[[#This Row],[REDDITO COMPLESSIVO PROCAPITE]]),0)</f>
        <v>6332.2293863909763</v>
      </c>
      <c r="O7328" s="3">
        <f>+Tabella2026[[#This Row],[DIFFERENZA REDDITO INFERIORE ALLA MEDIA DALLA MEDIA]]*Tabella2026[[#This Row],[POP_2024]]</f>
        <v>2209948.0558504509</v>
      </c>
      <c r="P7328" s="3">
        <f>+Tabella2026[[#This Row],[POPOLAZIONE PER DIFFERENZA ]]/SUM(Tabella2026[[POPOLAZIONE PER DIFFERENZA ]])</f>
        <v>1.9606263688744225E-5</v>
      </c>
      <c r="Q7328" s="3">
        <f>+Tabella2026[[#This Row],[INCIDENZA POPOLAZIONE PER DIFFERENZA]]*(PLAFOND-SUM(Tabella2026[CONTRIBUTO SULLA BASE DELLA POPOLAZIONE]))</f>
        <v>5772.0693252685569</v>
      </c>
      <c r="R7328" s="3">
        <f>+Tabella2026[[#This Row],[CONTRIBUTO SULLA BASE DELLA POPOLAZIONE]]+Tabella2026[[#This Row],[CONTRIBUTO SULLA BASE DEL REDDITO]]</f>
        <v>7515.1860557342115</v>
      </c>
      <c r="S7328" s="3">
        <f>+Tabella2026[[#This Row],[CONTRIBUTO TOTALE]]/(PLAFOND/N_TESSERE)</f>
        <v>15.030372111468424</v>
      </c>
      <c r="T7328" s="3">
        <f>+MAX(CEILING(Tabella2026[[#This Row],[preDEF1]],1),1)</f>
        <v>16</v>
      </c>
      <c r="U7328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328" s="21">
        <f>+Tabella2026[[#This Row],[DEF - n. card]]*(PLAFOND/N_TESSERE)</f>
        <v>8000</v>
      </c>
      <c r="W7328" s="18"/>
    </row>
    <row r="7329" spans="2:23" x14ac:dyDescent="0.25">
      <c r="B7329" s="1" t="s">
        <v>14629</v>
      </c>
      <c r="C7329" s="2">
        <v>6156</v>
      </c>
      <c r="D7329" s="1" t="s">
        <v>14630</v>
      </c>
      <c r="E7329" s="1" t="s">
        <v>18</v>
      </c>
      <c r="F7329" s="1" t="s">
        <v>138</v>
      </c>
      <c r="G7329" s="1" t="s">
        <v>11807</v>
      </c>
      <c r="H7329" s="1" t="s">
        <v>15835</v>
      </c>
      <c r="I7329" s="5">
        <v>349</v>
      </c>
      <c r="J7329" s="5">
        <v>5675786</v>
      </c>
      <c r="K7329" s="3">
        <f>+Tabella2026[[#This Row],[POP_2024]]/SUM(Tabella2026[POP_2024])</f>
        <v>5.9209278911738205E-6</v>
      </c>
      <c r="L7329" s="3">
        <f>+Tabella2026[[#This Row],[INCIDENZA POPOLAZIONE]]*(PLAFOND/2)</f>
        <v>1743.1167304656544</v>
      </c>
      <c r="M7329" s="3">
        <f>+IFERROR(Tabella2026[[#This Row],[reddito_2024]]/Tabella2026[[#This Row],[POP_2024]],"")</f>
        <v>16262.997134670488</v>
      </c>
      <c r="N7329" s="3">
        <f>+IF(Tabella2026[[#This Row],[REDDITO COMPLESSIVO PROCAPITE]]&lt;media_aggr_reddito_pc,(media_aggr_reddito_pc-Tabella2026[[#This Row],[REDDITO COMPLESSIVO PROCAPITE]]),0)</f>
        <v>1562.0689279382532</v>
      </c>
      <c r="O7329" s="3">
        <f>+Tabella2026[[#This Row],[DIFFERENZA REDDITO INFERIORE ALLA MEDIA DALLA MEDIA]]*Tabella2026[[#This Row],[POP_2024]]</f>
        <v>545162.05585045042</v>
      </c>
      <c r="P7329" s="3">
        <f>+Tabella2026[[#This Row],[POPOLAZIONE PER DIFFERENZA ]]/SUM(Tabella2026[[POPOLAZIONE PER DIFFERENZA ]])</f>
        <v>4.8365802045915341E-6</v>
      </c>
      <c r="Q7329" s="3">
        <f>+Tabella2026[[#This Row],[INCIDENZA POPOLAZIONE PER DIFFERENZA]]*(PLAFOND-SUM(Tabella2026[CONTRIBUTO SULLA BASE DELLA POPOLAZIONE]))</f>
        <v>1423.8855847965999</v>
      </c>
      <c r="R7329" s="3">
        <f>+Tabella2026[[#This Row],[CONTRIBUTO SULLA BASE DELLA POPOLAZIONE]]+Tabella2026[[#This Row],[CONTRIBUTO SULLA BASE DEL REDDITO]]</f>
        <v>3167.0023152622543</v>
      </c>
      <c r="S7329" s="3">
        <f>+Tabella2026[[#This Row],[CONTRIBUTO TOTALE]]/(PLAFOND/N_TESSERE)</f>
        <v>6.3340046305245084</v>
      </c>
      <c r="T7329" s="3">
        <f>+MAX(CEILING(Tabella2026[[#This Row],[preDEF1]],1),1)</f>
        <v>7</v>
      </c>
      <c r="U7329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329" s="21">
        <f>+Tabella2026[[#This Row],[DEF - n. card]]*(PLAFOND/N_TESSERE)</f>
        <v>3500</v>
      </c>
      <c r="W7329" s="18"/>
    </row>
    <row r="7330" spans="2:23" x14ac:dyDescent="0.25">
      <c r="B7330" s="1" t="s">
        <v>14639</v>
      </c>
      <c r="C7330" s="2">
        <v>8064</v>
      </c>
      <c r="D7330" s="1" t="s">
        <v>14640</v>
      </c>
      <c r="E7330" s="1" t="s">
        <v>24</v>
      </c>
      <c r="F7330" s="1" t="s">
        <v>286</v>
      </c>
      <c r="G7330" s="1" t="s">
        <v>11807</v>
      </c>
      <c r="H7330" s="1" t="s">
        <v>15835</v>
      </c>
      <c r="I7330" s="5">
        <v>348</v>
      </c>
      <c r="J7330" s="5">
        <v>5269771</v>
      </c>
      <c r="K7330" s="3">
        <f>+Tabella2026[[#This Row],[POP_2024]]/SUM(Tabella2026[POP_2024])</f>
        <v>5.9039624817435233E-6</v>
      </c>
      <c r="L7330" s="3">
        <f>+Tabella2026[[#This Row],[INCIDENZA POPOLAZIONE]]*(PLAFOND/2)</f>
        <v>1738.1221266534319</v>
      </c>
      <c r="M7330" s="3">
        <f>+IFERROR(Tabella2026[[#This Row],[reddito_2024]]/Tabella2026[[#This Row],[POP_2024]],"")</f>
        <v>15143.020114942528</v>
      </c>
      <c r="N7330" s="3">
        <f>+IF(Tabella2026[[#This Row],[REDDITO COMPLESSIVO PROCAPITE]]&lt;media_aggr_reddito_pc,(media_aggr_reddito_pc-Tabella2026[[#This Row],[REDDITO COMPLESSIVO PROCAPITE]]),0)</f>
        <v>2682.0459476662127</v>
      </c>
      <c r="O7330" s="3">
        <f>+Tabella2026[[#This Row],[DIFFERENZA REDDITO INFERIORE ALLA MEDIA DALLA MEDIA]]*Tabella2026[[#This Row],[POP_2024]]</f>
        <v>933351.98978784203</v>
      </c>
      <c r="P7330" s="3">
        <f>+Tabella2026[[#This Row],[POPOLAZIONE PER DIFFERENZA ]]/SUM(Tabella2026[[POPOLAZIONE PER DIFFERENZA ]])</f>
        <v>8.2805318332029079E-6</v>
      </c>
      <c r="Q7330" s="3">
        <f>+Tabella2026[[#This Row],[INCIDENZA POPOLAZIONE PER DIFFERENZA]]*(PLAFOND-SUM(Tabella2026[CONTRIBUTO SULLA BASE DELLA POPOLAZIONE]))</f>
        <v>2437.782361296071</v>
      </c>
      <c r="R7330" s="3">
        <f>+Tabella2026[[#This Row],[CONTRIBUTO SULLA BASE DELLA POPOLAZIONE]]+Tabella2026[[#This Row],[CONTRIBUTO SULLA BASE DEL REDDITO]]</f>
        <v>4175.9044879495032</v>
      </c>
      <c r="S7330" s="3">
        <f>+Tabella2026[[#This Row],[CONTRIBUTO TOTALE]]/(PLAFOND/N_TESSERE)</f>
        <v>8.3518089758990062</v>
      </c>
      <c r="T7330" s="3">
        <f>+MAX(CEILING(Tabella2026[[#This Row],[preDEF1]],1),1)</f>
        <v>9</v>
      </c>
      <c r="U733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330" s="21">
        <f>+Tabella2026[[#This Row],[DEF - n. card]]*(PLAFOND/N_TESSERE)</f>
        <v>4500</v>
      </c>
      <c r="W7330" s="18"/>
    </row>
    <row r="7331" spans="2:23" x14ac:dyDescent="0.25">
      <c r="B7331" s="1" t="s">
        <v>14559</v>
      </c>
      <c r="C7331" s="2">
        <v>94001</v>
      </c>
      <c r="D7331" s="1" t="s">
        <v>14560</v>
      </c>
      <c r="E7331" s="1" t="s">
        <v>345</v>
      </c>
      <c r="F7331" s="1" t="s">
        <v>1000</v>
      </c>
      <c r="G7331" s="1" t="s">
        <v>11807</v>
      </c>
      <c r="H7331" s="1" t="s">
        <v>15836</v>
      </c>
      <c r="I7331" s="5">
        <v>347</v>
      </c>
      <c r="J7331" s="5">
        <v>4400826</v>
      </c>
      <c r="K7331" s="3">
        <f>+Tabella2026[[#This Row],[POP_2024]]/SUM(Tabella2026[POP_2024])</f>
        <v>5.8869970723132253E-6</v>
      </c>
      <c r="L7331" s="3">
        <f>+Tabella2026[[#This Row],[INCIDENZA POPOLAZIONE]]*(PLAFOND/2)</f>
        <v>1733.1275228412094</v>
      </c>
      <c r="M7331" s="3">
        <f>+IFERROR(Tabella2026[[#This Row],[reddito_2024]]/Tabella2026[[#This Row],[POP_2024]],"")</f>
        <v>12682.49567723343</v>
      </c>
      <c r="N7331" s="3">
        <f>+IF(Tabella2026[[#This Row],[REDDITO COMPLESSIVO PROCAPITE]]&lt;media_aggr_reddito_pc,(media_aggr_reddito_pc-Tabella2026[[#This Row],[REDDITO COMPLESSIVO PROCAPITE]]),0)</f>
        <v>5142.5703853753112</v>
      </c>
      <c r="O7331" s="3">
        <f>+Tabella2026[[#This Row],[DIFFERENZA REDDITO INFERIORE ALLA MEDIA DALLA MEDIA]]*Tabella2026[[#This Row],[POP_2024]]</f>
        <v>1784471.9237252329</v>
      </c>
      <c r="P7331" s="3">
        <f>+Tabella2026[[#This Row],[POPOLAZIONE PER DIFFERENZA ]]/SUM(Tabella2026[[POPOLAZIONE PER DIFFERENZA ]])</f>
        <v>1.5831515582050033E-5</v>
      </c>
      <c r="Q7331" s="3">
        <f>+Tabella2026[[#This Row],[INCIDENZA POPOLAZIONE PER DIFFERENZA]]*(PLAFOND-SUM(Tabella2026[CONTRIBUTO SULLA BASE DELLA POPOLAZIONE]))</f>
        <v>4660.7863137188624</v>
      </c>
      <c r="R7331" s="3">
        <f>+Tabella2026[[#This Row],[CONTRIBUTO SULLA BASE DELLA POPOLAZIONE]]+Tabella2026[[#This Row],[CONTRIBUTO SULLA BASE DEL REDDITO]]</f>
        <v>6393.913836560072</v>
      </c>
      <c r="S7331" s="3">
        <f>+Tabella2026[[#This Row],[CONTRIBUTO TOTALE]]/(PLAFOND/N_TESSERE)</f>
        <v>12.787827673120145</v>
      </c>
      <c r="T7331" s="3">
        <f>+MAX(CEILING(Tabella2026[[#This Row],[preDEF1]],1),1)</f>
        <v>13</v>
      </c>
      <c r="U7331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331" s="21">
        <f>+Tabella2026[[#This Row],[DEF - n. card]]*(PLAFOND/N_TESSERE)</f>
        <v>6500</v>
      </c>
      <c r="W7331" s="18"/>
    </row>
    <row r="7332" spans="2:23" x14ac:dyDescent="0.25">
      <c r="B7332" s="1" t="s">
        <v>14739</v>
      </c>
      <c r="C7332" s="2">
        <v>22059</v>
      </c>
      <c r="D7332" s="1" t="s">
        <v>14740</v>
      </c>
      <c r="E7332" s="1" t="s">
        <v>99</v>
      </c>
      <c r="F7332" s="1" t="s">
        <v>98</v>
      </c>
      <c r="G7332" s="1" t="s">
        <v>11807</v>
      </c>
      <c r="H7332" s="1" t="s">
        <v>15835</v>
      </c>
      <c r="I7332" s="5">
        <v>347</v>
      </c>
      <c r="J7332" s="5">
        <v>6743635</v>
      </c>
      <c r="K7332" s="3">
        <f>+Tabella2026[[#This Row],[POP_2024]]/SUM(Tabella2026[POP_2024])</f>
        <v>5.8869970723132253E-6</v>
      </c>
      <c r="L7332" s="3">
        <f>+Tabella2026[[#This Row],[INCIDENZA POPOLAZIONE]]*(PLAFOND/2)</f>
        <v>1733.1275228412094</v>
      </c>
      <c r="M7332" s="3">
        <f>+IFERROR(Tabella2026[[#This Row],[reddito_2024]]/Tabella2026[[#This Row],[POP_2024]],"")</f>
        <v>19434.106628242076</v>
      </c>
      <c r="N7332" s="3">
        <f>+IF(Tabella2026[[#This Row],[REDDITO COMPLESSIVO PROCAPITE]]&lt;media_aggr_reddito_pc,(media_aggr_reddito_pc-Tabella2026[[#This Row],[REDDITO COMPLESSIVO PROCAPITE]]),0)</f>
        <v>0</v>
      </c>
      <c r="O7332" s="3">
        <f>+Tabella2026[[#This Row],[DIFFERENZA REDDITO INFERIORE ALLA MEDIA DALLA MEDIA]]*Tabella2026[[#This Row],[POP_2024]]</f>
        <v>0</v>
      </c>
      <c r="P7332" s="3">
        <f>+Tabella2026[[#This Row],[POPOLAZIONE PER DIFFERENZA ]]/SUM(Tabella2026[[POPOLAZIONE PER DIFFERENZA ]])</f>
        <v>0</v>
      </c>
      <c r="Q7332" s="3">
        <f>+Tabella2026[[#This Row],[INCIDENZA POPOLAZIONE PER DIFFERENZA]]*(PLAFOND-SUM(Tabella2026[CONTRIBUTO SULLA BASE DELLA POPOLAZIONE]))</f>
        <v>0</v>
      </c>
      <c r="R7332" s="3">
        <f>+Tabella2026[[#This Row],[CONTRIBUTO SULLA BASE DELLA POPOLAZIONE]]+Tabella2026[[#This Row],[CONTRIBUTO SULLA BASE DEL REDDITO]]</f>
        <v>1733.1275228412094</v>
      </c>
      <c r="S7332" s="3">
        <f>+Tabella2026[[#This Row],[CONTRIBUTO TOTALE]]/(PLAFOND/N_TESSERE)</f>
        <v>3.4662550456824186</v>
      </c>
      <c r="T7332" s="3">
        <f>+MAX(CEILING(Tabella2026[[#This Row],[preDEF1]],1),1)</f>
        <v>4</v>
      </c>
      <c r="U7332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32" s="21">
        <f>+Tabella2026[[#This Row],[DEF - n. card]]*(PLAFOND/N_TESSERE)</f>
        <v>2000</v>
      </c>
      <c r="W7332" s="18"/>
    </row>
    <row r="7333" spans="2:23" x14ac:dyDescent="0.25">
      <c r="B7333" s="1" t="s">
        <v>14635</v>
      </c>
      <c r="C7333" s="2">
        <v>70047</v>
      </c>
      <c r="D7333" s="1" t="s">
        <v>14636</v>
      </c>
      <c r="E7333" s="1" t="s">
        <v>345</v>
      </c>
      <c r="F7333" s="1" t="s">
        <v>344</v>
      </c>
      <c r="G7333" s="1" t="s">
        <v>11807</v>
      </c>
      <c r="H7333" s="1" t="s">
        <v>15836</v>
      </c>
      <c r="I7333" s="5">
        <v>347</v>
      </c>
      <c r="J7333" s="5">
        <v>3853264</v>
      </c>
      <c r="K7333" s="3">
        <f>+Tabella2026[[#This Row],[POP_2024]]/SUM(Tabella2026[POP_2024])</f>
        <v>5.8869970723132253E-6</v>
      </c>
      <c r="L7333" s="3">
        <f>+Tabella2026[[#This Row],[INCIDENZA POPOLAZIONE]]*(PLAFOND/2)</f>
        <v>1733.1275228412094</v>
      </c>
      <c r="M7333" s="3">
        <f>+IFERROR(Tabella2026[[#This Row],[reddito_2024]]/Tabella2026[[#This Row],[POP_2024]],"")</f>
        <v>11104.507204610951</v>
      </c>
      <c r="N7333" s="3">
        <f>+IF(Tabella2026[[#This Row],[REDDITO COMPLESSIVO PROCAPITE]]&lt;media_aggr_reddito_pc,(media_aggr_reddito_pc-Tabella2026[[#This Row],[REDDITO COMPLESSIVO PROCAPITE]]),0)</f>
        <v>6720.5588579977903</v>
      </c>
      <c r="O7333" s="3">
        <f>+Tabella2026[[#This Row],[DIFFERENZA REDDITO INFERIORE ALLA MEDIA DALLA MEDIA]]*Tabella2026[[#This Row],[POP_2024]]</f>
        <v>2332033.9237252334</v>
      </c>
      <c r="P7333" s="3">
        <f>+Tabella2026[[#This Row],[POPOLAZIONE PER DIFFERENZA ]]/SUM(Tabella2026[[POPOLAZIONE PER DIFFERENZA ]])</f>
        <v>2.0689387661674454E-5</v>
      </c>
      <c r="Q7333" s="3">
        <f>+Tabella2026[[#This Row],[INCIDENZA POPOLAZIONE PER DIFFERENZA]]*(PLAFOND-SUM(Tabella2026[CONTRIBUTO SULLA BASE DELLA POPOLAZIONE]))</f>
        <v>6090.9402105562376</v>
      </c>
      <c r="R7333" s="3">
        <f>+Tabella2026[[#This Row],[CONTRIBUTO SULLA BASE DELLA POPOLAZIONE]]+Tabella2026[[#This Row],[CONTRIBUTO SULLA BASE DEL REDDITO]]</f>
        <v>7824.0677333974472</v>
      </c>
      <c r="S7333" s="3">
        <f>+Tabella2026[[#This Row],[CONTRIBUTO TOTALE]]/(PLAFOND/N_TESSERE)</f>
        <v>15.648135466794894</v>
      </c>
      <c r="T7333" s="3">
        <f>+MAX(CEILING(Tabella2026[[#This Row],[preDEF1]],1),1)</f>
        <v>16</v>
      </c>
      <c r="U7333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333" s="21">
        <f>+Tabella2026[[#This Row],[DEF - n. card]]*(PLAFOND/N_TESSERE)</f>
        <v>8000</v>
      </c>
      <c r="W7333" s="18"/>
    </row>
    <row r="7334" spans="2:23" x14ac:dyDescent="0.25">
      <c r="B7334" s="1" t="s">
        <v>14513</v>
      </c>
      <c r="C7334" s="2">
        <v>5032</v>
      </c>
      <c r="D7334" s="1" t="s">
        <v>14514</v>
      </c>
      <c r="E7334" s="1" t="s">
        <v>18</v>
      </c>
      <c r="F7334" s="1" t="s">
        <v>182</v>
      </c>
      <c r="G7334" s="1" t="s">
        <v>11807</v>
      </c>
      <c r="H7334" s="1" t="s">
        <v>15835</v>
      </c>
      <c r="I7334" s="5">
        <v>346</v>
      </c>
      <c r="J7334" s="5">
        <v>5311195</v>
      </c>
      <c r="K7334" s="3">
        <f>+Tabella2026[[#This Row],[POP_2024]]/SUM(Tabella2026[POP_2024])</f>
        <v>5.8700316628829281E-6</v>
      </c>
      <c r="L7334" s="3">
        <f>+Tabella2026[[#This Row],[INCIDENZA POPOLAZIONE]]*(PLAFOND/2)</f>
        <v>1728.1329190289869</v>
      </c>
      <c r="M7334" s="3">
        <f>+IFERROR(Tabella2026[[#This Row],[reddito_2024]]/Tabella2026[[#This Row],[POP_2024]],"")</f>
        <v>15350.274566473989</v>
      </c>
      <c r="N7334" s="3">
        <f>+IF(Tabella2026[[#This Row],[REDDITO COMPLESSIVO PROCAPITE]]&lt;media_aggr_reddito_pc,(media_aggr_reddito_pc-Tabella2026[[#This Row],[REDDITO COMPLESSIVO PROCAPITE]]),0)</f>
        <v>2474.7914961347524</v>
      </c>
      <c r="O7334" s="3">
        <f>+Tabella2026[[#This Row],[DIFFERENZA REDDITO INFERIORE ALLA MEDIA DALLA MEDIA]]*Tabella2026[[#This Row],[POP_2024]]</f>
        <v>856277.85766262433</v>
      </c>
      <c r="P7334" s="3">
        <f>+Tabella2026[[#This Row],[POPOLAZIONE PER DIFFERENZA ]]/SUM(Tabella2026[[POPOLAZIONE PER DIFFERENZA ]])</f>
        <v>7.5967439251443171E-6</v>
      </c>
      <c r="Q7334" s="3">
        <f>+Tabella2026[[#This Row],[INCIDENZA POPOLAZIONE PER DIFFERENZA]]*(PLAFOND-SUM(Tabella2026[CONTRIBUTO SULLA BASE DELLA POPOLAZIONE]))</f>
        <v>2236.4757140045522</v>
      </c>
      <c r="R7334" s="3">
        <f>+Tabella2026[[#This Row],[CONTRIBUTO SULLA BASE DELLA POPOLAZIONE]]+Tabella2026[[#This Row],[CONTRIBUTO SULLA BASE DEL REDDITO]]</f>
        <v>3964.6086330335393</v>
      </c>
      <c r="S7334" s="3">
        <f>+Tabella2026[[#This Row],[CONTRIBUTO TOTALE]]/(PLAFOND/N_TESSERE)</f>
        <v>7.9292172660670781</v>
      </c>
      <c r="T7334" s="3">
        <f>+MAX(CEILING(Tabella2026[[#This Row],[preDEF1]],1),1)</f>
        <v>8</v>
      </c>
      <c r="U733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334" s="21">
        <f>+Tabella2026[[#This Row],[DEF - n. card]]*(PLAFOND/N_TESSERE)</f>
        <v>4000</v>
      </c>
      <c r="W7334" s="18"/>
    </row>
    <row r="7335" spans="2:23" x14ac:dyDescent="0.25">
      <c r="B7335" s="1" t="s">
        <v>14729</v>
      </c>
      <c r="C7335" s="2">
        <v>79025</v>
      </c>
      <c r="D7335" s="1" t="s">
        <v>14730</v>
      </c>
      <c r="E7335" s="1" t="s">
        <v>61</v>
      </c>
      <c r="F7335" s="1" t="s">
        <v>148</v>
      </c>
      <c r="G7335" s="1" t="s">
        <v>11807</v>
      </c>
      <c r="H7335" s="1" t="s">
        <v>15836</v>
      </c>
      <c r="I7335" s="5">
        <v>346</v>
      </c>
      <c r="J7335" s="5">
        <v>2574437</v>
      </c>
      <c r="K7335" s="3">
        <f>+Tabella2026[[#This Row],[POP_2024]]/SUM(Tabella2026[POP_2024])</f>
        <v>5.8700316628829281E-6</v>
      </c>
      <c r="L7335" s="3">
        <f>+Tabella2026[[#This Row],[INCIDENZA POPOLAZIONE]]*(PLAFOND/2)</f>
        <v>1728.1329190289869</v>
      </c>
      <c r="M7335" s="3">
        <f>+IFERROR(Tabella2026[[#This Row],[reddito_2024]]/Tabella2026[[#This Row],[POP_2024]],"")</f>
        <v>7440.56936416185</v>
      </c>
      <c r="N7335" s="3">
        <f>+IF(Tabella2026[[#This Row],[REDDITO COMPLESSIVO PROCAPITE]]&lt;media_aggr_reddito_pc,(media_aggr_reddito_pc-Tabella2026[[#This Row],[REDDITO COMPLESSIVO PROCAPITE]]),0)</f>
        <v>10384.496698446892</v>
      </c>
      <c r="O7335" s="3">
        <f>+Tabella2026[[#This Row],[DIFFERENZA REDDITO INFERIORE ALLA MEDIA DALLA MEDIA]]*Tabella2026[[#This Row],[POP_2024]]</f>
        <v>3593035.8576626247</v>
      </c>
      <c r="P7335" s="3">
        <f>+Tabella2026[[#This Row],[POPOLAZIONE PER DIFFERENZA ]]/SUM(Tabella2026[[POPOLAZIONE PER DIFFERENZA ]])</f>
        <v>3.1876771167518255E-5</v>
      </c>
      <c r="Q7335" s="3">
        <f>+Tabella2026[[#This Row],[INCIDENZA POPOLAZIONE PER DIFFERENZA]]*(PLAFOND-SUM(Tabella2026[CONTRIBUTO SULLA BASE DELLA POPOLAZIONE]))</f>
        <v>9384.4975241390366</v>
      </c>
      <c r="R7335" s="3">
        <f>+Tabella2026[[#This Row],[CONTRIBUTO SULLA BASE DELLA POPOLAZIONE]]+Tabella2026[[#This Row],[CONTRIBUTO SULLA BASE DEL REDDITO]]</f>
        <v>11112.630443168024</v>
      </c>
      <c r="S7335" s="3">
        <f>+Tabella2026[[#This Row],[CONTRIBUTO TOTALE]]/(PLAFOND/N_TESSERE)</f>
        <v>22.225260886336049</v>
      </c>
      <c r="T7335" s="3">
        <f>+MAX(CEILING(Tabella2026[[#This Row],[preDEF1]],1),1)</f>
        <v>23</v>
      </c>
      <c r="U7335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7335" s="21">
        <f>+Tabella2026[[#This Row],[DEF - n. card]]*(PLAFOND/N_TESSERE)</f>
        <v>11500</v>
      </c>
      <c r="W7335" s="18"/>
    </row>
    <row r="7336" spans="2:23" x14ac:dyDescent="0.25">
      <c r="B7336" s="1" t="s">
        <v>14599</v>
      </c>
      <c r="C7336" s="2">
        <v>57032</v>
      </c>
      <c r="D7336" s="1" t="s">
        <v>14600</v>
      </c>
      <c r="E7336" s="1" t="s">
        <v>8</v>
      </c>
      <c r="F7336" s="1" t="s">
        <v>377</v>
      </c>
      <c r="G7336" s="1" t="s">
        <v>11807</v>
      </c>
      <c r="H7336" s="1" t="s">
        <v>15834</v>
      </c>
      <c r="I7336" s="5">
        <v>346</v>
      </c>
      <c r="J7336" s="5">
        <v>5810930</v>
      </c>
      <c r="K7336" s="3">
        <f>+Tabella2026[[#This Row],[POP_2024]]/SUM(Tabella2026[POP_2024])</f>
        <v>5.8700316628829281E-6</v>
      </c>
      <c r="L7336" s="3">
        <f>+Tabella2026[[#This Row],[INCIDENZA POPOLAZIONE]]*(PLAFOND/2)</f>
        <v>1728.1329190289869</v>
      </c>
      <c r="M7336" s="3">
        <f>+IFERROR(Tabella2026[[#This Row],[reddito_2024]]/Tabella2026[[#This Row],[POP_2024]],"")</f>
        <v>16794.595375722543</v>
      </c>
      <c r="N7336" s="3">
        <f>+IF(Tabella2026[[#This Row],[REDDITO COMPLESSIVO PROCAPITE]]&lt;media_aggr_reddito_pc,(media_aggr_reddito_pc-Tabella2026[[#This Row],[REDDITO COMPLESSIVO PROCAPITE]]),0)</f>
        <v>1030.4706868861977</v>
      </c>
      <c r="O7336" s="3">
        <f>+Tabella2026[[#This Row],[DIFFERENZA REDDITO INFERIORE ALLA MEDIA DALLA MEDIA]]*Tabella2026[[#This Row],[POP_2024]]</f>
        <v>356542.85766262439</v>
      </c>
      <c r="P7336" s="3">
        <f>+Tabella2026[[#This Row],[POPOLAZIONE PER DIFFERENZA ]]/SUM(Tabella2026[[POPOLAZIONE PER DIFFERENZA ]])</f>
        <v>3.1631844310393443E-6</v>
      </c>
      <c r="Q7336" s="3">
        <f>+Tabella2026[[#This Row],[INCIDENZA POPOLAZIONE PER DIFFERENZA]]*(PLAFOND-SUM(Tabella2026[CONTRIBUTO SULLA BASE DELLA POPOLAZIONE]))</f>
        <v>931.23912410966341</v>
      </c>
      <c r="R7336" s="3">
        <f>+Tabella2026[[#This Row],[CONTRIBUTO SULLA BASE DELLA POPOLAZIONE]]+Tabella2026[[#This Row],[CONTRIBUTO SULLA BASE DEL REDDITO]]</f>
        <v>2659.37204313865</v>
      </c>
      <c r="S7336" s="3">
        <f>+Tabella2026[[#This Row],[CONTRIBUTO TOTALE]]/(PLAFOND/N_TESSERE)</f>
        <v>5.3187440862772997</v>
      </c>
      <c r="T7336" s="3">
        <f>+MAX(CEILING(Tabella2026[[#This Row],[preDEF1]],1),1)</f>
        <v>6</v>
      </c>
      <c r="U7336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336" s="21">
        <f>+Tabella2026[[#This Row],[DEF - n. card]]*(PLAFOND/N_TESSERE)</f>
        <v>3000</v>
      </c>
      <c r="W7336" s="18"/>
    </row>
    <row r="7337" spans="2:23" x14ac:dyDescent="0.25">
      <c r="B7337" s="1" t="s">
        <v>14607</v>
      </c>
      <c r="C7337" s="2">
        <v>6038</v>
      </c>
      <c r="D7337" s="1" t="s">
        <v>14608</v>
      </c>
      <c r="E7337" s="1" t="s">
        <v>18</v>
      </c>
      <c r="F7337" s="1" t="s">
        <v>138</v>
      </c>
      <c r="G7337" s="1" t="s">
        <v>11807</v>
      </c>
      <c r="H7337" s="1" t="s">
        <v>15835</v>
      </c>
      <c r="I7337" s="5">
        <v>344</v>
      </c>
      <c r="J7337" s="5">
        <v>6466019</v>
      </c>
      <c r="K7337" s="3">
        <f>+Tabella2026[[#This Row],[POP_2024]]/SUM(Tabella2026[POP_2024])</f>
        <v>5.8361008440223329E-6</v>
      </c>
      <c r="L7337" s="3">
        <f>+Tabella2026[[#This Row],[INCIDENZA POPOLAZIONE]]*(PLAFOND/2)</f>
        <v>1718.1437114045418</v>
      </c>
      <c r="M7337" s="3">
        <f>+IFERROR(Tabella2026[[#This Row],[reddito_2024]]/Tabella2026[[#This Row],[POP_2024]],"")</f>
        <v>18796.566860465115</v>
      </c>
      <c r="N7337" s="3">
        <f>+IF(Tabella2026[[#This Row],[REDDITO COMPLESSIVO PROCAPITE]]&lt;media_aggr_reddito_pc,(media_aggr_reddito_pc-Tabella2026[[#This Row],[REDDITO COMPLESSIVO PROCAPITE]]),0)</f>
        <v>0</v>
      </c>
      <c r="O7337" s="3">
        <f>+Tabella2026[[#This Row],[DIFFERENZA REDDITO INFERIORE ALLA MEDIA DALLA MEDIA]]*Tabella2026[[#This Row],[POP_2024]]</f>
        <v>0</v>
      </c>
      <c r="P7337" s="3">
        <f>+Tabella2026[[#This Row],[POPOLAZIONE PER DIFFERENZA ]]/SUM(Tabella2026[[POPOLAZIONE PER DIFFERENZA ]])</f>
        <v>0</v>
      </c>
      <c r="Q7337" s="3">
        <f>+Tabella2026[[#This Row],[INCIDENZA POPOLAZIONE PER DIFFERENZA]]*(PLAFOND-SUM(Tabella2026[CONTRIBUTO SULLA BASE DELLA POPOLAZIONE]))</f>
        <v>0</v>
      </c>
      <c r="R7337" s="3">
        <f>+Tabella2026[[#This Row],[CONTRIBUTO SULLA BASE DELLA POPOLAZIONE]]+Tabella2026[[#This Row],[CONTRIBUTO SULLA BASE DEL REDDITO]]</f>
        <v>1718.1437114045418</v>
      </c>
      <c r="S7337" s="3">
        <f>+Tabella2026[[#This Row],[CONTRIBUTO TOTALE]]/(PLAFOND/N_TESSERE)</f>
        <v>3.4362874228090838</v>
      </c>
      <c r="T7337" s="3">
        <f>+MAX(CEILING(Tabella2026[[#This Row],[preDEF1]],1),1)</f>
        <v>4</v>
      </c>
      <c r="U7337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37" s="21">
        <f>+Tabella2026[[#This Row],[DEF - n. card]]*(PLAFOND/N_TESSERE)</f>
        <v>2000</v>
      </c>
      <c r="W7337" s="18"/>
    </row>
    <row r="7338" spans="2:23" x14ac:dyDescent="0.25">
      <c r="B7338" s="1" t="s">
        <v>14817</v>
      </c>
      <c r="C7338" s="2">
        <v>3042</v>
      </c>
      <c r="D7338" s="1" t="s">
        <v>14818</v>
      </c>
      <c r="E7338" s="1" t="s">
        <v>18</v>
      </c>
      <c r="F7338" s="1" t="s">
        <v>114</v>
      </c>
      <c r="G7338" s="1" t="s">
        <v>11807</v>
      </c>
      <c r="H7338" s="1" t="s">
        <v>15835</v>
      </c>
      <c r="I7338" s="5">
        <v>344</v>
      </c>
      <c r="J7338" s="5">
        <v>4287216</v>
      </c>
      <c r="K7338" s="3">
        <f>+Tabella2026[[#This Row],[POP_2024]]/SUM(Tabella2026[POP_2024])</f>
        <v>5.8361008440223329E-6</v>
      </c>
      <c r="L7338" s="3">
        <f>+Tabella2026[[#This Row],[INCIDENZA POPOLAZIONE]]*(PLAFOND/2)</f>
        <v>1718.1437114045418</v>
      </c>
      <c r="M7338" s="3">
        <f>+IFERROR(Tabella2026[[#This Row],[reddito_2024]]/Tabella2026[[#This Row],[POP_2024]],"")</f>
        <v>12462.837209302326</v>
      </c>
      <c r="N7338" s="3">
        <f>+IF(Tabella2026[[#This Row],[REDDITO COMPLESSIVO PROCAPITE]]&lt;media_aggr_reddito_pc,(media_aggr_reddito_pc-Tabella2026[[#This Row],[REDDITO COMPLESSIVO PROCAPITE]]),0)</f>
        <v>5362.2288533064147</v>
      </c>
      <c r="O7338" s="3">
        <f>+Tabella2026[[#This Row],[DIFFERENZA REDDITO INFERIORE ALLA MEDIA DALLA MEDIA]]*Tabella2026[[#This Row],[POP_2024]]</f>
        <v>1844606.7255374067</v>
      </c>
      <c r="P7338" s="3">
        <f>+Tabella2026[[#This Row],[POPOLAZIONE PER DIFFERENZA ]]/SUM(Tabella2026[[POPOLAZIONE PER DIFFERENZA ]])</f>
        <v>1.6365020782807404E-5</v>
      </c>
      <c r="Q7338" s="3">
        <f>+Tabella2026[[#This Row],[INCIDENZA POPOLAZIONE PER DIFFERENZA]]*(PLAFOND-SUM(Tabella2026[CONTRIBUTO SULLA BASE DELLA POPOLAZIONE]))</f>
        <v>4817.8498446929325</v>
      </c>
      <c r="R7338" s="3">
        <f>+Tabella2026[[#This Row],[CONTRIBUTO SULLA BASE DELLA POPOLAZIONE]]+Tabella2026[[#This Row],[CONTRIBUTO SULLA BASE DEL REDDITO]]</f>
        <v>6535.9935560974745</v>
      </c>
      <c r="S7338" s="3">
        <f>+Tabella2026[[#This Row],[CONTRIBUTO TOTALE]]/(PLAFOND/N_TESSERE)</f>
        <v>13.071987112194948</v>
      </c>
      <c r="T7338" s="3">
        <f>+MAX(CEILING(Tabella2026[[#This Row],[preDEF1]],1),1)</f>
        <v>14</v>
      </c>
      <c r="U7338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7338" s="21">
        <f>+Tabella2026[[#This Row],[DEF - n. card]]*(PLAFOND/N_TESSERE)</f>
        <v>7000</v>
      </c>
      <c r="W7338" s="18"/>
    </row>
    <row r="7339" spans="2:23" x14ac:dyDescent="0.25">
      <c r="B7339" s="1" t="s">
        <v>14715</v>
      </c>
      <c r="C7339" s="2">
        <v>17083</v>
      </c>
      <c r="D7339" s="1" t="s">
        <v>14716</v>
      </c>
      <c r="E7339" s="1" t="s">
        <v>12</v>
      </c>
      <c r="F7339" s="1" t="s">
        <v>50</v>
      </c>
      <c r="G7339" s="1" t="s">
        <v>11807</v>
      </c>
      <c r="H7339" s="1" t="s">
        <v>15835</v>
      </c>
      <c r="I7339" s="5">
        <v>344</v>
      </c>
      <c r="J7339" s="5">
        <v>4881541</v>
      </c>
      <c r="K7339" s="3">
        <f>+Tabella2026[[#This Row],[POP_2024]]/SUM(Tabella2026[POP_2024])</f>
        <v>5.8361008440223329E-6</v>
      </c>
      <c r="L7339" s="3">
        <f>+Tabella2026[[#This Row],[INCIDENZA POPOLAZIONE]]*(PLAFOND/2)</f>
        <v>1718.1437114045418</v>
      </c>
      <c r="M7339" s="3">
        <f>+IFERROR(Tabella2026[[#This Row],[reddito_2024]]/Tabella2026[[#This Row],[POP_2024]],"")</f>
        <v>14190.526162790698</v>
      </c>
      <c r="N7339" s="3">
        <f>+IF(Tabella2026[[#This Row],[REDDITO COMPLESSIVO PROCAPITE]]&lt;media_aggr_reddito_pc,(media_aggr_reddito_pc-Tabella2026[[#This Row],[REDDITO COMPLESSIVO PROCAPITE]]),0)</f>
        <v>3634.5398998180426</v>
      </c>
      <c r="O7339" s="3">
        <f>+Tabella2026[[#This Row],[DIFFERENZA REDDITO INFERIORE ALLA MEDIA DALLA MEDIA]]*Tabella2026[[#This Row],[POP_2024]]</f>
        <v>1250281.7255374067</v>
      </c>
      <c r="P7339" s="3">
        <f>+Tabella2026[[#This Row],[POPOLAZIONE PER DIFFERENZA ]]/SUM(Tabella2026[[POPOLAZIONE PER DIFFERENZA ]])</f>
        <v>1.1092275735264328E-5</v>
      </c>
      <c r="Q7339" s="3">
        <f>+Tabella2026[[#This Row],[INCIDENZA POPOLAZIONE PER DIFFERENZA]]*(PLAFOND-SUM(Tabella2026[CONTRIBUTO SULLA BASE DELLA POPOLAZIONE]))</f>
        <v>3265.5576572550299</v>
      </c>
      <c r="R7339" s="3">
        <f>+Tabella2026[[#This Row],[CONTRIBUTO SULLA BASE DELLA POPOLAZIONE]]+Tabella2026[[#This Row],[CONTRIBUTO SULLA BASE DEL REDDITO]]</f>
        <v>4983.7013686595719</v>
      </c>
      <c r="S7339" s="3">
        <f>+Tabella2026[[#This Row],[CONTRIBUTO TOTALE]]/(PLAFOND/N_TESSERE)</f>
        <v>9.9674027373191443</v>
      </c>
      <c r="T7339" s="3">
        <f>+MAX(CEILING(Tabella2026[[#This Row],[preDEF1]],1),1)</f>
        <v>10</v>
      </c>
      <c r="U7339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339" s="21">
        <f>+Tabella2026[[#This Row],[DEF - n. card]]*(PLAFOND/N_TESSERE)</f>
        <v>5000</v>
      </c>
      <c r="W7339" s="18"/>
    </row>
    <row r="7340" spans="2:23" x14ac:dyDescent="0.25">
      <c r="B7340" s="1" t="s">
        <v>14675</v>
      </c>
      <c r="C7340" s="2">
        <v>109019</v>
      </c>
      <c r="D7340" s="1" t="s">
        <v>14676</v>
      </c>
      <c r="E7340" s="1" t="s">
        <v>117</v>
      </c>
      <c r="F7340" s="1" t="s">
        <v>506</v>
      </c>
      <c r="G7340" s="1" t="s">
        <v>11807</v>
      </c>
      <c r="H7340" s="1" t="s">
        <v>15834</v>
      </c>
      <c r="I7340" s="5">
        <v>344</v>
      </c>
      <c r="J7340" s="5">
        <v>5176051</v>
      </c>
      <c r="K7340" s="3">
        <f>+Tabella2026[[#This Row],[POP_2024]]/SUM(Tabella2026[POP_2024])</f>
        <v>5.8361008440223329E-6</v>
      </c>
      <c r="L7340" s="3">
        <f>+Tabella2026[[#This Row],[INCIDENZA POPOLAZIONE]]*(PLAFOND/2)</f>
        <v>1718.1437114045418</v>
      </c>
      <c r="M7340" s="3">
        <f>+IFERROR(Tabella2026[[#This Row],[reddito_2024]]/Tabella2026[[#This Row],[POP_2024]],"")</f>
        <v>15046.659883720929</v>
      </c>
      <c r="N7340" s="3">
        <f>+IF(Tabella2026[[#This Row],[REDDITO COMPLESSIVO PROCAPITE]]&lt;media_aggr_reddito_pc,(media_aggr_reddito_pc-Tabella2026[[#This Row],[REDDITO COMPLESSIVO PROCAPITE]]),0)</f>
        <v>2778.4061788878116</v>
      </c>
      <c r="O7340" s="3">
        <f>+Tabella2026[[#This Row],[DIFFERENZA REDDITO INFERIORE ALLA MEDIA DALLA MEDIA]]*Tabella2026[[#This Row],[POP_2024]]</f>
        <v>955771.72553740721</v>
      </c>
      <c r="P7340" s="3">
        <f>+Tabella2026[[#This Row],[POPOLAZIONE PER DIFFERENZA ]]/SUM(Tabella2026[[POPOLAZIONE PER DIFFERENZA ]])</f>
        <v>8.4794357168368542E-6</v>
      </c>
      <c r="Q7340" s="3">
        <f>+Tabella2026[[#This Row],[INCIDENZA POPOLAZIONE PER DIFFERENZA]]*(PLAFOND-SUM(Tabella2026[CONTRIBUTO SULLA BASE DELLA POPOLAZIONE]))</f>
        <v>2496.3395154599925</v>
      </c>
      <c r="R7340" s="3">
        <f>+Tabella2026[[#This Row],[CONTRIBUTO SULLA BASE DELLA POPOLAZIONE]]+Tabella2026[[#This Row],[CONTRIBUTO SULLA BASE DEL REDDITO]]</f>
        <v>4214.4832268645341</v>
      </c>
      <c r="S7340" s="3">
        <f>+Tabella2026[[#This Row],[CONTRIBUTO TOTALE]]/(PLAFOND/N_TESSERE)</f>
        <v>8.4289664537290676</v>
      </c>
      <c r="T7340" s="3">
        <f>+MAX(CEILING(Tabella2026[[#This Row],[preDEF1]],1),1)</f>
        <v>9</v>
      </c>
      <c r="U734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340" s="21">
        <f>+Tabella2026[[#This Row],[DEF - n. card]]*(PLAFOND/N_TESSERE)</f>
        <v>4500</v>
      </c>
      <c r="W7340" s="18"/>
    </row>
    <row r="7341" spans="2:23" x14ac:dyDescent="0.25">
      <c r="B7341" s="1" t="s">
        <v>14561</v>
      </c>
      <c r="C7341" s="2">
        <v>4076</v>
      </c>
      <c r="D7341" s="1" t="s">
        <v>14562</v>
      </c>
      <c r="E7341" s="1" t="s">
        <v>18</v>
      </c>
      <c r="F7341" s="1" t="s">
        <v>263</v>
      </c>
      <c r="G7341" s="1" t="s">
        <v>11807</v>
      </c>
      <c r="H7341" s="1" t="s">
        <v>15835</v>
      </c>
      <c r="I7341" s="5">
        <v>343</v>
      </c>
      <c r="J7341" s="5">
        <v>5393850</v>
      </c>
      <c r="K7341" s="3">
        <f>+Tabella2026[[#This Row],[POP_2024]]/SUM(Tabella2026[POP_2024])</f>
        <v>5.8191354345920357E-6</v>
      </c>
      <c r="L7341" s="3">
        <f>+Tabella2026[[#This Row],[INCIDENZA POPOLAZIONE]]*(PLAFOND/2)</f>
        <v>1713.1491075923193</v>
      </c>
      <c r="M7341" s="3">
        <f>+IFERROR(Tabella2026[[#This Row],[reddito_2024]]/Tabella2026[[#This Row],[POP_2024]],"")</f>
        <v>15725.510204081633</v>
      </c>
      <c r="N7341" s="3">
        <f>+IF(Tabella2026[[#This Row],[REDDITO COMPLESSIVO PROCAPITE]]&lt;media_aggr_reddito_pc,(media_aggr_reddito_pc-Tabella2026[[#This Row],[REDDITO COMPLESSIVO PROCAPITE]]),0)</f>
        <v>2099.5558585271083</v>
      </c>
      <c r="O7341" s="3">
        <f>+Tabella2026[[#This Row],[DIFFERENZA REDDITO INFERIORE ALLA MEDIA DALLA MEDIA]]*Tabella2026[[#This Row],[POP_2024]]</f>
        <v>720147.65947479813</v>
      </c>
      <c r="P7341" s="3">
        <f>+Tabella2026[[#This Row],[POPOLAZIONE PER DIFFERENZA ]]/SUM(Tabella2026[[POPOLAZIONE PER DIFFERENZA ]])</f>
        <v>6.3890211668623711E-6</v>
      </c>
      <c r="Q7341" s="3">
        <f>+Tabella2026[[#This Row],[INCIDENZA POPOLAZIONE PER DIFFERENZA]]*(PLAFOND-SUM(Tabella2026[CONTRIBUTO SULLA BASE DELLA POPOLAZIONE]))</f>
        <v>1880.9230397584145</v>
      </c>
      <c r="R7341" s="3">
        <f>+Tabella2026[[#This Row],[CONTRIBUTO SULLA BASE DELLA POPOLAZIONE]]+Tabella2026[[#This Row],[CONTRIBUTO SULLA BASE DEL REDDITO]]</f>
        <v>3594.0721473507338</v>
      </c>
      <c r="S7341" s="3">
        <f>+Tabella2026[[#This Row],[CONTRIBUTO TOTALE]]/(PLAFOND/N_TESSERE)</f>
        <v>7.1881442947014671</v>
      </c>
      <c r="T7341" s="3">
        <f>+MAX(CEILING(Tabella2026[[#This Row],[preDEF1]],1),1)</f>
        <v>8</v>
      </c>
      <c r="U7341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341" s="21">
        <f>+Tabella2026[[#This Row],[DEF - n. card]]*(PLAFOND/N_TESSERE)</f>
        <v>4000</v>
      </c>
      <c r="W7341" s="18"/>
    </row>
    <row r="7342" spans="2:23" x14ac:dyDescent="0.25">
      <c r="B7342" s="1" t="s">
        <v>14741</v>
      </c>
      <c r="C7342" s="2">
        <v>22090</v>
      </c>
      <c r="D7342" s="1" t="s">
        <v>14742</v>
      </c>
      <c r="E7342" s="1" t="s">
        <v>99</v>
      </c>
      <c r="F7342" s="1" t="s">
        <v>98</v>
      </c>
      <c r="G7342" s="1" t="s">
        <v>11807</v>
      </c>
      <c r="H7342" s="1" t="s">
        <v>15835</v>
      </c>
      <c r="I7342" s="5">
        <v>343</v>
      </c>
      <c r="J7342" s="5">
        <v>6024033</v>
      </c>
      <c r="K7342" s="3">
        <f>+Tabella2026[[#This Row],[POP_2024]]/SUM(Tabella2026[POP_2024])</f>
        <v>5.8191354345920357E-6</v>
      </c>
      <c r="L7342" s="3">
        <f>+Tabella2026[[#This Row],[INCIDENZA POPOLAZIONE]]*(PLAFOND/2)</f>
        <v>1713.1491075923193</v>
      </c>
      <c r="M7342" s="3">
        <f>+IFERROR(Tabella2026[[#This Row],[reddito_2024]]/Tabella2026[[#This Row],[POP_2024]],"")</f>
        <v>17562.778425655975</v>
      </c>
      <c r="N7342" s="3">
        <f>+IF(Tabella2026[[#This Row],[REDDITO COMPLESSIVO PROCAPITE]]&lt;media_aggr_reddito_pc,(media_aggr_reddito_pc-Tabella2026[[#This Row],[REDDITO COMPLESSIVO PROCAPITE]]),0)</f>
        <v>262.28763695276575</v>
      </c>
      <c r="O7342" s="3">
        <f>+Tabella2026[[#This Row],[DIFFERENZA REDDITO INFERIORE ALLA MEDIA DALLA MEDIA]]*Tabella2026[[#This Row],[POP_2024]]</f>
        <v>89964.659474798653</v>
      </c>
      <c r="P7342" s="3">
        <f>+Tabella2026[[#This Row],[POPOLAZIONE PER DIFFERENZA ]]/SUM(Tabella2026[[POPOLAZIONE PER DIFFERENZA ]])</f>
        <v>7.9815035998762249E-7</v>
      </c>
      <c r="Q7342" s="3">
        <f>+Tabella2026[[#This Row],[INCIDENZA POPOLAZIONE PER DIFFERENZA]]*(PLAFOND-SUM(Tabella2026[CONTRIBUTO SULLA BASE DELLA POPOLAZIONE]))</f>
        <v>234.97486736758702</v>
      </c>
      <c r="R7342" s="3">
        <f>+Tabella2026[[#This Row],[CONTRIBUTO SULLA BASE DELLA POPOLAZIONE]]+Tabella2026[[#This Row],[CONTRIBUTO SULLA BASE DEL REDDITO]]</f>
        <v>1948.1239749599063</v>
      </c>
      <c r="S7342" s="3">
        <f>+Tabella2026[[#This Row],[CONTRIBUTO TOTALE]]/(PLAFOND/N_TESSERE)</f>
        <v>3.8962479499198124</v>
      </c>
      <c r="T7342" s="3">
        <f>+MAX(CEILING(Tabella2026[[#This Row],[preDEF1]],1),1)</f>
        <v>4</v>
      </c>
      <c r="U7342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42" s="21">
        <f>+Tabella2026[[#This Row],[DEF - n. card]]*(PLAFOND/N_TESSERE)</f>
        <v>2000</v>
      </c>
      <c r="W7342" s="18"/>
    </row>
    <row r="7343" spans="2:23" x14ac:dyDescent="0.25">
      <c r="B7343" s="1" t="s">
        <v>14889</v>
      </c>
      <c r="C7343" s="2">
        <v>69007</v>
      </c>
      <c r="D7343" s="1" t="s">
        <v>14890</v>
      </c>
      <c r="E7343" s="1" t="s">
        <v>96</v>
      </c>
      <c r="F7343" s="1" t="s">
        <v>328</v>
      </c>
      <c r="G7343" s="1" t="s">
        <v>11807</v>
      </c>
      <c r="H7343" s="1" t="s">
        <v>15836</v>
      </c>
      <c r="I7343" s="5">
        <v>341</v>
      </c>
      <c r="J7343" s="5">
        <v>4156628</v>
      </c>
      <c r="K7343" s="3">
        <f>+Tabella2026[[#This Row],[POP_2024]]/SUM(Tabella2026[POP_2024])</f>
        <v>5.7852046157314405E-6</v>
      </c>
      <c r="L7343" s="3">
        <f>+Tabella2026[[#This Row],[INCIDENZA POPOLAZIONE]]*(PLAFOND/2)</f>
        <v>1703.1598999678743</v>
      </c>
      <c r="M7343" s="3">
        <f>+IFERROR(Tabella2026[[#This Row],[reddito_2024]]/Tabella2026[[#This Row],[POP_2024]],"")</f>
        <v>12189.524926686217</v>
      </c>
      <c r="N7343" s="3">
        <f>+IF(Tabella2026[[#This Row],[REDDITO COMPLESSIVO PROCAPITE]]&lt;media_aggr_reddito_pc,(media_aggr_reddito_pc-Tabella2026[[#This Row],[REDDITO COMPLESSIVO PROCAPITE]]),0)</f>
        <v>5635.5411359225236</v>
      </c>
      <c r="O7343" s="3">
        <f>+Tabella2026[[#This Row],[DIFFERENZA REDDITO INFERIORE ALLA MEDIA DALLA MEDIA]]*Tabella2026[[#This Row],[POP_2024]]</f>
        <v>1921719.5273495805</v>
      </c>
      <c r="P7343" s="3">
        <f>+Tabella2026[[#This Row],[POPOLAZIONE PER DIFFERENZA ]]/SUM(Tabella2026[[POPOLAZIONE PER DIFFERENZA ]])</f>
        <v>1.7049151761408859E-5</v>
      </c>
      <c r="Q7343" s="3">
        <f>+Tabella2026[[#This Row],[INCIDENZA POPOLAZIONE PER DIFFERENZA]]*(PLAFOND-SUM(Tabella2026[CONTRIBUTO SULLA BASE DELLA POPOLAZIONE]))</f>
        <v>5019.257491694967</v>
      </c>
      <c r="R7343" s="3">
        <f>+Tabella2026[[#This Row],[CONTRIBUTO SULLA BASE DELLA POPOLAZIONE]]+Tabella2026[[#This Row],[CONTRIBUTO SULLA BASE DEL REDDITO]]</f>
        <v>6722.4173916628415</v>
      </c>
      <c r="S7343" s="3">
        <f>+Tabella2026[[#This Row],[CONTRIBUTO TOTALE]]/(PLAFOND/N_TESSERE)</f>
        <v>13.444834783325684</v>
      </c>
      <c r="T7343" s="3">
        <f>+MAX(CEILING(Tabella2026[[#This Row],[preDEF1]],1),1)</f>
        <v>14</v>
      </c>
      <c r="U7343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7343" s="21">
        <f>+Tabella2026[[#This Row],[DEF - n. card]]*(PLAFOND/N_TESSERE)</f>
        <v>7000</v>
      </c>
      <c r="W7343" s="18"/>
    </row>
    <row r="7344" spans="2:23" x14ac:dyDescent="0.25">
      <c r="B7344" s="1" t="s">
        <v>14713</v>
      </c>
      <c r="C7344" s="2">
        <v>17036</v>
      </c>
      <c r="D7344" s="1" t="s">
        <v>14714</v>
      </c>
      <c r="E7344" s="1" t="s">
        <v>12</v>
      </c>
      <c r="F7344" s="1" t="s">
        <v>50</v>
      </c>
      <c r="G7344" s="1" t="s">
        <v>11807</v>
      </c>
      <c r="H7344" s="1" t="s">
        <v>15835</v>
      </c>
      <c r="I7344" s="5">
        <v>341</v>
      </c>
      <c r="J7344" s="5">
        <v>5553194</v>
      </c>
      <c r="K7344" s="3">
        <f>+Tabella2026[[#This Row],[POP_2024]]/SUM(Tabella2026[POP_2024])</f>
        <v>5.7852046157314405E-6</v>
      </c>
      <c r="L7344" s="3">
        <f>+Tabella2026[[#This Row],[INCIDENZA POPOLAZIONE]]*(PLAFOND/2)</f>
        <v>1703.1598999678743</v>
      </c>
      <c r="M7344" s="3">
        <f>+IFERROR(Tabella2026[[#This Row],[reddito_2024]]/Tabella2026[[#This Row],[POP_2024]],"")</f>
        <v>16285.026392961878</v>
      </c>
      <c r="N7344" s="3">
        <f>+IF(Tabella2026[[#This Row],[REDDITO COMPLESSIVO PROCAPITE]]&lt;media_aggr_reddito_pc,(media_aggr_reddito_pc-Tabella2026[[#This Row],[REDDITO COMPLESSIVO PROCAPITE]]),0)</f>
        <v>1540.0396696468633</v>
      </c>
      <c r="O7344" s="3">
        <f>+Tabella2026[[#This Row],[DIFFERENZA REDDITO INFERIORE ALLA MEDIA DALLA MEDIA]]*Tabella2026[[#This Row],[POP_2024]]</f>
        <v>525153.52734958043</v>
      </c>
      <c r="P7344" s="3">
        <f>+Tabella2026[[#This Row],[POPOLAZIONE PER DIFFERENZA ]]/SUM(Tabella2026[[POPOLAZIONE PER DIFFERENZA ]])</f>
        <v>4.6590681201905972E-6</v>
      </c>
      <c r="Q7344" s="3">
        <f>+Tabella2026[[#This Row],[INCIDENZA POPOLAZIONE PER DIFFERENZA]]*(PLAFOND-SUM(Tabella2026[CONTRIBUTO SULLA BASE DELLA POPOLAZIONE]))</f>
        <v>1371.6261602830273</v>
      </c>
      <c r="R7344" s="3">
        <f>+Tabella2026[[#This Row],[CONTRIBUTO SULLA BASE DELLA POPOLAZIONE]]+Tabella2026[[#This Row],[CONTRIBUTO SULLA BASE DEL REDDITO]]</f>
        <v>3074.7860602509018</v>
      </c>
      <c r="S7344" s="3">
        <f>+Tabella2026[[#This Row],[CONTRIBUTO TOTALE]]/(PLAFOND/N_TESSERE)</f>
        <v>6.1495721205018032</v>
      </c>
      <c r="T7344" s="3">
        <f>+MAX(CEILING(Tabella2026[[#This Row],[preDEF1]],1),1)</f>
        <v>7</v>
      </c>
      <c r="U7344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344" s="21">
        <f>+Tabella2026[[#This Row],[DEF - n. card]]*(PLAFOND/N_TESSERE)</f>
        <v>3500</v>
      </c>
      <c r="W7344" s="18"/>
    </row>
    <row r="7345" spans="2:23" x14ac:dyDescent="0.25">
      <c r="B7345" s="1" t="s">
        <v>14743</v>
      </c>
      <c r="C7345" s="2">
        <v>8005</v>
      </c>
      <c r="D7345" s="1" t="s">
        <v>14744</v>
      </c>
      <c r="E7345" s="1" t="s">
        <v>24</v>
      </c>
      <c r="F7345" s="1" t="s">
        <v>286</v>
      </c>
      <c r="G7345" s="1" t="s">
        <v>11807</v>
      </c>
      <c r="H7345" s="1" t="s">
        <v>15835</v>
      </c>
      <c r="I7345" s="5">
        <v>340</v>
      </c>
      <c r="J7345" s="5">
        <v>4190832</v>
      </c>
      <c r="K7345" s="3">
        <f>+Tabella2026[[#This Row],[POP_2024]]/SUM(Tabella2026[POP_2024])</f>
        <v>5.7682392063011433E-6</v>
      </c>
      <c r="L7345" s="3">
        <f>+Tabella2026[[#This Row],[INCIDENZA POPOLAZIONE]]*(PLAFOND/2)</f>
        <v>1698.165296155652</v>
      </c>
      <c r="M7345" s="3">
        <f>+IFERROR(Tabella2026[[#This Row],[reddito_2024]]/Tabella2026[[#This Row],[POP_2024]],"")</f>
        <v>12325.976470588235</v>
      </c>
      <c r="N7345" s="3">
        <f>+IF(Tabella2026[[#This Row],[REDDITO COMPLESSIVO PROCAPITE]]&lt;media_aggr_reddito_pc,(media_aggr_reddito_pc-Tabella2026[[#This Row],[REDDITO COMPLESSIVO PROCAPITE]]),0)</f>
        <v>5499.0895920205057</v>
      </c>
      <c r="O7345" s="3">
        <f>+Tabella2026[[#This Row],[DIFFERENZA REDDITO INFERIORE ALLA MEDIA DALLA MEDIA]]*Tabella2026[[#This Row],[POP_2024]]</f>
        <v>1869690.461286972</v>
      </c>
      <c r="P7345" s="3">
        <f>+Tabella2026[[#This Row],[POPOLAZIONE PER DIFFERENZA ]]/SUM(Tabella2026[[POPOLAZIONE PER DIFFERENZA ]])</f>
        <v>1.658755919772752E-5</v>
      </c>
      <c r="Q7345" s="3">
        <f>+Tabella2026[[#This Row],[INCIDENZA POPOLAZIONE PER DIFFERENZA]]*(PLAFOND-SUM(Tabella2026[CONTRIBUTO SULLA BASE DELLA POPOLAZIONE]))</f>
        <v>4883.3649871416037</v>
      </c>
      <c r="R7345" s="3">
        <f>+Tabella2026[[#This Row],[CONTRIBUTO SULLA BASE DELLA POPOLAZIONE]]+Tabella2026[[#This Row],[CONTRIBUTO SULLA BASE DEL REDDITO]]</f>
        <v>6581.5302832972557</v>
      </c>
      <c r="S7345" s="3">
        <f>+Tabella2026[[#This Row],[CONTRIBUTO TOTALE]]/(PLAFOND/N_TESSERE)</f>
        <v>13.163060566594512</v>
      </c>
      <c r="T7345" s="3">
        <f>+MAX(CEILING(Tabella2026[[#This Row],[preDEF1]],1),1)</f>
        <v>14</v>
      </c>
      <c r="U7345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7345" s="21">
        <f>+Tabella2026[[#This Row],[DEF - n. card]]*(PLAFOND/N_TESSERE)</f>
        <v>7000</v>
      </c>
      <c r="W7345" s="18"/>
    </row>
    <row r="7346" spans="2:23" x14ac:dyDescent="0.25">
      <c r="B7346" s="1" t="s">
        <v>14685</v>
      </c>
      <c r="C7346" s="2">
        <v>25014</v>
      </c>
      <c r="D7346" s="1" t="s">
        <v>14686</v>
      </c>
      <c r="E7346" s="1" t="s">
        <v>38</v>
      </c>
      <c r="F7346" s="1" t="s">
        <v>514</v>
      </c>
      <c r="G7346" s="1" t="s">
        <v>11807</v>
      </c>
      <c r="H7346" s="1" t="s">
        <v>15835</v>
      </c>
      <c r="I7346" s="5">
        <v>340</v>
      </c>
      <c r="J7346" s="5">
        <v>6977683</v>
      </c>
      <c r="K7346" s="3">
        <f>+Tabella2026[[#This Row],[POP_2024]]/SUM(Tabella2026[POP_2024])</f>
        <v>5.7682392063011433E-6</v>
      </c>
      <c r="L7346" s="3">
        <f>+Tabella2026[[#This Row],[INCIDENZA POPOLAZIONE]]*(PLAFOND/2)</f>
        <v>1698.165296155652</v>
      </c>
      <c r="M7346" s="3">
        <f>+IFERROR(Tabella2026[[#This Row],[reddito_2024]]/Tabella2026[[#This Row],[POP_2024]],"")</f>
        <v>20522.597058823529</v>
      </c>
      <c r="N7346" s="3">
        <f>+IF(Tabella2026[[#This Row],[REDDITO COMPLESSIVO PROCAPITE]]&lt;media_aggr_reddito_pc,(media_aggr_reddito_pc-Tabella2026[[#This Row],[REDDITO COMPLESSIVO PROCAPITE]]),0)</f>
        <v>0</v>
      </c>
      <c r="O7346" s="3">
        <f>+Tabella2026[[#This Row],[DIFFERENZA REDDITO INFERIORE ALLA MEDIA DALLA MEDIA]]*Tabella2026[[#This Row],[POP_2024]]</f>
        <v>0</v>
      </c>
      <c r="P7346" s="3">
        <f>+Tabella2026[[#This Row],[POPOLAZIONE PER DIFFERENZA ]]/SUM(Tabella2026[[POPOLAZIONE PER DIFFERENZA ]])</f>
        <v>0</v>
      </c>
      <c r="Q7346" s="3">
        <f>+Tabella2026[[#This Row],[INCIDENZA POPOLAZIONE PER DIFFERENZA]]*(PLAFOND-SUM(Tabella2026[CONTRIBUTO SULLA BASE DELLA POPOLAZIONE]))</f>
        <v>0</v>
      </c>
      <c r="R7346" s="3">
        <f>+Tabella2026[[#This Row],[CONTRIBUTO SULLA BASE DELLA POPOLAZIONE]]+Tabella2026[[#This Row],[CONTRIBUTO SULLA BASE DEL REDDITO]]</f>
        <v>1698.165296155652</v>
      </c>
      <c r="S7346" s="3">
        <f>+Tabella2026[[#This Row],[CONTRIBUTO TOTALE]]/(PLAFOND/N_TESSERE)</f>
        <v>3.3963305923113039</v>
      </c>
      <c r="T7346" s="3">
        <f>+MAX(CEILING(Tabella2026[[#This Row],[preDEF1]],1),1)</f>
        <v>4</v>
      </c>
      <c r="U7346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46" s="21">
        <f>+Tabella2026[[#This Row],[DEF - n. card]]*(PLAFOND/N_TESSERE)</f>
        <v>2000</v>
      </c>
      <c r="W7346" s="18"/>
    </row>
    <row r="7347" spans="2:23" x14ac:dyDescent="0.25">
      <c r="B7347" s="1" t="s">
        <v>14725</v>
      </c>
      <c r="C7347" s="2">
        <v>93014</v>
      </c>
      <c r="D7347" s="1" t="s">
        <v>14726</v>
      </c>
      <c r="E7347" s="1" t="s">
        <v>48</v>
      </c>
      <c r="F7347" s="1" t="s">
        <v>300</v>
      </c>
      <c r="G7347" s="1" t="s">
        <v>11807</v>
      </c>
      <c r="H7347" s="1" t="s">
        <v>15835</v>
      </c>
      <c r="I7347" s="5">
        <v>339</v>
      </c>
      <c r="J7347" s="5">
        <v>7042618</v>
      </c>
      <c r="K7347" s="3">
        <f>+Tabella2026[[#This Row],[POP_2024]]/SUM(Tabella2026[POP_2024])</f>
        <v>5.7512737968708453E-6</v>
      </c>
      <c r="L7347" s="3">
        <f>+Tabella2026[[#This Row],[INCIDENZA POPOLAZIONE]]*(PLAFOND/2)</f>
        <v>1693.1706923434292</v>
      </c>
      <c r="M7347" s="3">
        <f>+IFERROR(Tabella2026[[#This Row],[reddito_2024]]/Tabella2026[[#This Row],[POP_2024]],"")</f>
        <v>20774.684365781712</v>
      </c>
      <c r="N7347" s="3">
        <f>+IF(Tabella2026[[#This Row],[REDDITO COMPLESSIVO PROCAPITE]]&lt;media_aggr_reddito_pc,(media_aggr_reddito_pc-Tabella2026[[#This Row],[REDDITO COMPLESSIVO PROCAPITE]]),0)</f>
        <v>0</v>
      </c>
      <c r="O7347" s="3">
        <f>+Tabella2026[[#This Row],[DIFFERENZA REDDITO INFERIORE ALLA MEDIA DALLA MEDIA]]*Tabella2026[[#This Row],[POP_2024]]</f>
        <v>0</v>
      </c>
      <c r="P7347" s="3">
        <f>+Tabella2026[[#This Row],[POPOLAZIONE PER DIFFERENZA ]]/SUM(Tabella2026[[POPOLAZIONE PER DIFFERENZA ]])</f>
        <v>0</v>
      </c>
      <c r="Q7347" s="3">
        <f>+Tabella2026[[#This Row],[INCIDENZA POPOLAZIONE PER DIFFERENZA]]*(PLAFOND-SUM(Tabella2026[CONTRIBUTO SULLA BASE DELLA POPOLAZIONE]))</f>
        <v>0</v>
      </c>
      <c r="R7347" s="3">
        <f>+Tabella2026[[#This Row],[CONTRIBUTO SULLA BASE DELLA POPOLAZIONE]]+Tabella2026[[#This Row],[CONTRIBUTO SULLA BASE DEL REDDITO]]</f>
        <v>1693.1706923434292</v>
      </c>
      <c r="S7347" s="3">
        <f>+Tabella2026[[#This Row],[CONTRIBUTO TOTALE]]/(PLAFOND/N_TESSERE)</f>
        <v>3.3863413846868586</v>
      </c>
      <c r="T7347" s="3">
        <f>+MAX(CEILING(Tabella2026[[#This Row],[preDEF1]],1),1)</f>
        <v>4</v>
      </c>
      <c r="U7347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47" s="21">
        <f>+Tabella2026[[#This Row],[DEF - n. card]]*(PLAFOND/N_TESSERE)</f>
        <v>2000</v>
      </c>
      <c r="W7347" s="18"/>
    </row>
    <row r="7348" spans="2:23" x14ac:dyDescent="0.25">
      <c r="B7348" s="1" t="s">
        <v>14799</v>
      </c>
      <c r="C7348" s="2">
        <v>97032</v>
      </c>
      <c r="D7348" s="1" t="s">
        <v>14800</v>
      </c>
      <c r="E7348" s="1" t="s">
        <v>12</v>
      </c>
      <c r="F7348" s="1" t="s">
        <v>362</v>
      </c>
      <c r="G7348" s="1" t="s">
        <v>11807</v>
      </c>
      <c r="H7348" s="1" t="s">
        <v>15835</v>
      </c>
      <c r="I7348" s="5">
        <v>339</v>
      </c>
      <c r="J7348" s="5">
        <v>5991010</v>
      </c>
      <c r="K7348" s="3">
        <f>+Tabella2026[[#This Row],[POP_2024]]/SUM(Tabella2026[POP_2024])</f>
        <v>5.7512737968708453E-6</v>
      </c>
      <c r="L7348" s="3">
        <f>+Tabella2026[[#This Row],[INCIDENZA POPOLAZIONE]]*(PLAFOND/2)</f>
        <v>1693.1706923434292</v>
      </c>
      <c r="M7348" s="3">
        <f>+IFERROR(Tabella2026[[#This Row],[reddito_2024]]/Tabella2026[[#This Row],[POP_2024]],"")</f>
        <v>17672.595870206489</v>
      </c>
      <c r="N7348" s="3">
        <f>+IF(Tabella2026[[#This Row],[REDDITO COMPLESSIVO PROCAPITE]]&lt;media_aggr_reddito_pc,(media_aggr_reddito_pc-Tabella2026[[#This Row],[REDDITO COMPLESSIVO PROCAPITE]]),0)</f>
        <v>152.470192402252</v>
      </c>
      <c r="O7348" s="3">
        <f>+Tabella2026[[#This Row],[DIFFERENZA REDDITO INFERIORE ALLA MEDIA DALLA MEDIA]]*Tabella2026[[#This Row],[POP_2024]]</f>
        <v>51687.395224363427</v>
      </c>
      <c r="P7348" s="3">
        <f>+Tabella2026[[#This Row],[POPOLAZIONE PER DIFFERENZA ]]/SUM(Tabella2026[[POPOLAZIONE PER DIFFERENZA ]])</f>
        <v>4.5856132114527211E-7</v>
      </c>
      <c r="Q7348" s="3">
        <f>+Tabella2026[[#This Row],[INCIDENZA POPOLAZIONE PER DIFFERENZA]]*(PLAFOND-SUM(Tabella2026[CONTRIBUTO SULLA BASE DELLA POPOLAZIONE]))</f>
        <v>135.00010902417779</v>
      </c>
      <c r="R7348" s="3">
        <f>+Tabella2026[[#This Row],[CONTRIBUTO SULLA BASE DELLA POPOLAZIONE]]+Tabella2026[[#This Row],[CONTRIBUTO SULLA BASE DEL REDDITO]]</f>
        <v>1828.1708013676071</v>
      </c>
      <c r="S7348" s="3">
        <f>+Tabella2026[[#This Row],[CONTRIBUTO TOTALE]]/(PLAFOND/N_TESSERE)</f>
        <v>3.656341602735214</v>
      </c>
      <c r="T7348" s="3">
        <f>+MAX(CEILING(Tabella2026[[#This Row],[preDEF1]],1),1)</f>
        <v>4</v>
      </c>
      <c r="U7348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48" s="21">
        <f>+Tabella2026[[#This Row],[DEF - n. card]]*(PLAFOND/N_TESSERE)</f>
        <v>2000</v>
      </c>
      <c r="W7348" s="18"/>
    </row>
    <row r="7349" spans="2:23" x14ac:dyDescent="0.25">
      <c r="B7349" s="1" t="s">
        <v>14633</v>
      </c>
      <c r="C7349" s="2">
        <v>96030</v>
      </c>
      <c r="D7349" s="1" t="s">
        <v>14634</v>
      </c>
      <c r="E7349" s="1" t="s">
        <v>18</v>
      </c>
      <c r="F7349" s="1" t="s">
        <v>403</v>
      </c>
      <c r="G7349" s="1" t="s">
        <v>11807</v>
      </c>
      <c r="H7349" s="1" t="s">
        <v>15835</v>
      </c>
      <c r="I7349" s="5">
        <v>339</v>
      </c>
      <c r="J7349" s="5">
        <v>6563342</v>
      </c>
      <c r="K7349" s="3">
        <f>+Tabella2026[[#This Row],[POP_2024]]/SUM(Tabella2026[POP_2024])</f>
        <v>5.7512737968708453E-6</v>
      </c>
      <c r="L7349" s="3">
        <f>+Tabella2026[[#This Row],[INCIDENZA POPOLAZIONE]]*(PLAFOND/2)</f>
        <v>1693.1706923434292</v>
      </c>
      <c r="M7349" s="3">
        <f>+IFERROR(Tabella2026[[#This Row],[reddito_2024]]/Tabella2026[[#This Row],[POP_2024]],"")</f>
        <v>19360.890855457226</v>
      </c>
      <c r="N7349" s="3">
        <f>+IF(Tabella2026[[#This Row],[REDDITO COMPLESSIVO PROCAPITE]]&lt;media_aggr_reddito_pc,(media_aggr_reddito_pc-Tabella2026[[#This Row],[REDDITO COMPLESSIVO PROCAPITE]]),0)</f>
        <v>0</v>
      </c>
      <c r="O7349" s="3">
        <f>+Tabella2026[[#This Row],[DIFFERENZA REDDITO INFERIORE ALLA MEDIA DALLA MEDIA]]*Tabella2026[[#This Row],[POP_2024]]</f>
        <v>0</v>
      </c>
      <c r="P7349" s="3">
        <f>+Tabella2026[[#This Row],[POPOLAZIONE PER DIFFERENZA ]]/SUM(Tabella2026[[POPOLAZIONE PER DIFFERENZA ]])</f>
        <v>0</v>
      </c>
      <c r="Q7349" s="3">
        <f>+Tabella2026[[#This Row],[INCIDENZA POPOLAZIONE PER DIFFERENZA]]*(PLAFOND-SUM(Tabella2026[CONTRIBUTO SULLA BASE DELLA POPOLAZIONE]))</f>
        <v>0</v>
      </c>
      <c r="R7349" s="3">
        <f>+Tabella2026[[#This Row],[CONTRIBUTO SULLA BASE DELLA POPOLAZIONE]]+Tabella2026[[#This Row],[CONTRIBUTO SULLA BASE DEL REDDITO]]</f>
        <v>1693.1706923434292</v>
      </c>
      <c r="S7349" s="3">
        <f>+Tabella2026[[#This Row],[CONTRIBUTO TOTALE]]/(PLAFOND/N_TESSERE)</f>
        <v>3.3863413846868586</v>
      </c>
      <c r="T7349" s="3">
        <f>+MAX(CEILING(Tabella2026[[#This Row],[preDEF1]],1),1)</f>
        <v>4</v>
      </c>
      <c r="U7349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49" s="21">
        <f>+Tabella2026[[#This Row],[DEF - n. card]]*(PLAFOND/N_TESSERE)</f>
        <v>2000</v>
      </c>
      <c r="W7349" s="18"/>
    </row>
    <row r="7350" spans="2:23" x14ac:dyDescent="0.25">
      <c r="B7350" s="1" t="s">
        <v>14669</v>
      </c>
      <c r="C7350" s="2">
        <v>115005</v>
      </c>
      <c r="D7350" s="1" t="s">
        <v>14670</v>
      </c>
      <c r="E7350" s="1" t="s">
        <v>76</v>
      </c>
      <c r="F7350" s="1" t="s">
        <v>625</v>
      </c>
      <c r="G7350" s="1" t="s">
        <v>11807</v>
      </c>
      <c r="H7350" s="1" t="s">
        <v>15836</v>
      </c>
      <c r="I7350" s="5">
        <v>338</v>
      </c>
      <c r="J7350" s="5">
        <v>4482884</v>
      </c>
      <c r="K7350" s="3">
        <f>+Tabella2026[[#This Row],[POP_2024]]/SUM(Tabella2026[POP_2024])</f>
        <v>5.7343083874405481E-6</v>
      </c>
      <c r="L7350" s="3">
        <f>+Tabella2026[[#This Row],[INCIDENZA POPOLAZIONE]]*(PLAFOND/2)</f>
        <v>1688.1760885312067</v>
      </c>
      <c r="M7350" s="3">
        <f>+IFERROR(Tabella2026[[#This Row],[reddito_2024]]/Tabella2026[[#This Row],[POP_2024]],"")</f>
        <v>13262.970414201183</v>
      </c>
      <c r="N7350" s="3">
        <f>+IF(Tabella2026[[#This Row],[REDDITO COMPLESSIVO PROCAPITE]]&lt;media_aggr_reddito_pc,(media_aggr_reddito_pc-Tabella2026[[#This Row],[REDDITO COMPLESSIVO PROCAPITE]]),0)</f>
        <v>4562.0956484075577</v>
      </c>
      <c r="O7350" s="3">
        <f>+Tabella2026[[#This Row],[DIFFERENZA REDDITO INFERIORE ALLA MEDIA DALLA MEDIA]]*Tabella2026[[#This Row],[POP_2024]]</f>
        <v>1541988.3291617546</v>
      </c>
      <c r="P7350" s="3">
        <f>+Tabella2026[[#This Row],[POPOLAZIONE PER DIFFERENZA ]]/SUM(Tabella2026[[POPOLAZIONE PER DIFFERENZA ]])</f>
        <v>1.3680244522705358E-5</v>
      </c>
      <c r="Q7350" s="3">
        <f>+Tabella2026[[#This Row],[INCIDENZA POPOLAZIONE PER DIFFERENZA]]*(PLAFOND-SUM(Tabella2026[CONTRIBUTO SULLA BASE DELLA POPOLAZIONE]))</f>
        <v>4027.4537273010819</v>
      </c>
      <c r="R7350" s="3">
        <f>+Tabella2026[[#This Row],[CONTRIBUTO SULLA BASE DELLA POPOLAZIONE]]+Tabella2026[[#This Row],[CONTRIBUTO SULLA BASE DEL REDDITO]]</f>
        <v>5715.6298158322888</v>
      </c>
      <c r="S7350" s="3">
        <f>+Tabella2026[[#This Row],[CONTRIBUTO TOTALE]]/(PLAFOND/N_TESSERE)</f>
        <v>11.431259631664577</v>
      </c>
      <c r="T7350" s="3">
        <f>+MAX(CEILING(Tabella2026[[#This Row],[preDEF1]],1),1)</f>
        <v>12</v>
      </c>
      <c r="U7350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350" s="21">
        <f>+Tabella2026[[#This Row],[DEF - n. card]]*(PLAFOND/N_TESSERE)</f>
        <v>6000</v>
      </c>
      <c r="W7350" s="18"/>
    </row>
    <row r="7351" spans="2:23" x14ac:dyDescent="0.25">
      <c r="B7351" s="1" t="s">
        <v>14793</v>
      </c>
      <c r="C7351" s="2">
        <v>1085</v>
      </c>
      <c r="D7351" s="1" t="s">
        <v>14794</v>
      </c>
      <c r="E7351" s="1" t="s">
        <v>18</v>
      </c>
      <c r="F7351" s="1" t="s">
        <v>17</v>
      </c>
      <c r="G7351" s="1" t="s">
        <v>11807</v>
      </c>
      <c r="H7351" s="1" t="s">
        <v>15835</v>
      </c>
      <c r="I7351" s="5">
        <v>338</v>
      </c>
      <c r="J7351" s="5">
        <v>7339183</v>
      </c>
      <c r="K7351" s="3">
        <f>+Tabella2026[[#This Row],[POP_2024]]/SUM(Tabella2026[POP_2024])</f>
        <v>5.7343083874405481E-6</v>
      </c>
      <c r="L7351" s="3">
        <f>+Tabella2026[[#This Row],[INCIDENZA POPOLAZIONE]]*(PLAFOND/2)</f>
        <v>1688.1760885312067</v>
      </c>
      <c r="M7351" s="3">
        <f>+IFERROR(Tabella2026[[#This Row],[reddito_2024]]/Tabella2026[[#This Row],[POP_2024]],"")</f>
        <v>21713.559171597633</v>
      </c>
      <c r="N7351" s="3">
        <f>+IF(Tabella2026[[#This Row],[REDDITO COMPLESSIVO PROCAPITE]]&lt;media_aggr_reddito_pc,(media_aggr_reddito_pc-Tabella2026[[#This Row],[REDDITO COMPLESSIVO PROCAPITE]]),0)</f>
        <v>0</v>
      </c>
      <c r="O7351" s="3">
        <f>+Tabella2026[[#This Row],[DIFFERENZA REDDITO INFERIORE ALLA MEDIA DALLA MEDIA]]*Tabella2026[[#This Row],[POP_2024]]</f>
        <v>0</v>
      </c>
      <c r="P7351" s="3">
        <f>+Tabella2026[[#This Row],[POPOLAZIONE PER DIFFERENZA ]]/SUM(Tabella2026[[POPOLAZIONE PER DIFFERENZA ]])</f>
        <v>0</v>
      </c>
      <c r="Q7351" s="3">
        <f>+Tabella2026[[#This Row],[INCIDENZA POPOLAZIONE PER DIFFERENZA]]*(PLAFOND-SUM(Tabella2026[CONTRIBUTO SULLA BASE DELLA POPOLAZIONE]))</f>
        <v>0</v>
      </c>
      <c r="R7351" s="3">
        <f>+Tabella2026[[#This Row],[CONTRIBUTO SULLA BASE DELLA POPOLAZIONE]]+Tabella2026[[#This Row],[CONTRIBUTO SULLA BASE DEL REDDITO]]</f>
        <v>1688.1760885312067</v>
      </c>
      <c r="S7351" s="3">
        <f>+Tabella2026[[#This Row],[CONTRIBUTO TOTALE]]/(PLAFOND/N_TESSERE)</f>
        <v>3.3763521770624134</v>
      </c>
      <c r="T7351" s="3">
        <f>+MAX(CEILING(Tabella2026[[#This Row],[preDEF1]],1),1)</f>
        <v>4</v>
      </c>
      <c r="U7351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51" s="21">
        <f>+Tabella2026[[#This Row],[DEF - n. card]]*(PLAFOND/N_TESSERE)</f>
        <v>2000</v>
      </c>
      <c r="W7351" s="18"/>
    </row>
    <row r="7352" spans="2:23" x14ac:dyDescent="0.25">
      <c r="B7352" s="1" t="s">
        <v>14769</v>
      </c>
      <c r="C7352" s="2">
        <v>7064</v>
      </c>
      <c r="D7352" s="1" t="s">
        <v>14770</v>
      </c>
      <c r="E7352" s="1" t="s">
        <v>565</v>
      </c>
      <c r="F7352" s="1" t="s">
        <v>565</v>
      </c>
      <c r="G7352" s="1" t="s">
        <v>11807</v>
      </c>
      <c r="H7352" s="1" t="s">
        <v>15835</v>
      </c>
      <c r="I7352" s="5">
        <v>338</v>
      </c>
      <c r="J7352" s="5">
        <v>7694693</v>
      </c>
      <c r="K7352" s="3">
        <f>+Tabella2026[[#This Row],[POP_2024]]/SUM(Tabella2026[POP_2024])</f>
        <v>5.7343083874405481E-6</v>
      </c>
      <c r="L7352" s="3">
        <f>+Tabella2026[[#This Row],[INCIDENZA POPOLAZIONE]]*(PLAFOND/2)</f>
        <v>1688.1760885312067</v>
      </c>
      <c r="M7352" s="3">
        <f>+IFERROR(Tabella2026[[#This Row],[reddito_2024]]/Tabella2026[[#This Row],[POP_2024]],"")</f>
        <v>22765.363905325445</v>
      </c>
      <c r="N7352" s="3">
        <f>+IF(Tabella2026[[#This Row],[REDDITO COMPLESSIVO PROCAPITE]]&lt;media_aggr_reddito_pc,(media_aggr_reddito_pc-Tabella2026[[#This Row],[REDDITO COMPLESSIVO PROCAPITE]]),0)</f>
        <v>0</v>
      </c>
      <c r="O7352" s="3">
        <f>+Tabella2026[[#This Row],[DIFFERENZA REDDITO INFERIORE ALLA MEDIA DALLA MEDIA]]*Tabella2026[[#This Row],[POP_2024]]</f>
        <v>0</v>
      </c>
      <c r="P7352" s="3">
        <f>+Tabella2026[[#This Row],[POPOLAZIONE PER DIFFERENZA ]]/SUM(Tabella2026[[POPOLAZIONE PER DIFFERENZA ]])</f>
        <v>0</v>
      </c>
      <c r="Q7352" s="3">
        <f>+Tabella2026[[#This Row],[INCIDENZA POPOLAZIONE PER DIFFERENZA]]*(PLAFOND-SUM(Tabella2026[CONTRIBUTO SULLA BASE DELLA POPOLAZIONE]))</f>
        <v>0</v>
      </c>
      <c r="R7352" s="3">
        <f>+Tabella2026[[#This Row],[CONTRIBUTO SULLA BASE DELLA POPOLAZIONE]]+Tabella2026[[#This Row],[CONTRIBUTO SULLA BASE DEL REDDITO]]</f>
        <v>1688.1760885312067</v>
      </c>
      <c r="S7352" s="3">
        <f>+Tabella2026[[#This Row],[CONTRIBUTO TOTALE]]/(PLAFOND/N_TESSERE)</f>
        <v>3.3763521770624134</v>
      </c>
      <c r="T7352" s="3">
        <f>+MAX(CEILING(Tabella2026[[#This Row],[preDEF1]],1),1)</f>
        <v>4</v>
      </c>
      <c r="U7352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52" s="21">
        <f>+Tabella2026[[#This Row],[DEF - n. card]]*(PLAFOND/N_TESSERE)</f>
        <v>2000</v>
      </c>
      <c r="W7352" s="18"/>
    </row>
    <row r="7353" spans="2:23" x14ac:dyDescent="0.25">
      <c r="B7353" s="1" t="s">
        <v>14745</v>
      </c>
      <c r="C7353" s="2">
        <v>4018</v>
      </c>
      <c r="D7353" s="1" t="s">
        <v>14746</v>
      </c>
      <c r="E7353" s="1" t="s">
        <v>18</v>
      </c>
      <c r="F7353" s="1" t="s">
        <v>263</v>
      </c>
      <c r="G7353" s="1" t="s">
        <v>11807</v>
      </c>
      <c r="H7353" s="1" t="s">
        <v>15835</v>
      </c>
      <c r="I7353" s="5">
        <v>337</v>
      </c>
      <c r="J7353" s="5">
        <v>5210353</v>
      </c>
      <c r="K7353" s="3">
        <f>+Tabella2026[[#This Row],[POP_2024]]/SUM(Tabella2026[POP_2024])</f>
        <v>5.7173429780102509E-6</v>
      </c>
      <c r="L7353" s="3">
        <f>+Tabella2026[[#This Row],[INCIDENZA POPOLAZIONE]]*(PLAFOND/2)</f>
        <v>1683.1814847189844</v>
      </c>
      <c r="M7353" s="3">
        <f>+IFERROR(Tabella2026[[#This Row],[reddito_2024]]/Tabella2026[[#This Row],[POP_2024]],"")</f>
        <v>15460.988130563797</v>
      </c>
      <c r="N7353" s="3">
        <f>+IF(Tabella2026[[#This Row],[REDDITO COMPLESSIVO PROCAPITE]]&lt;media_aggr_reddito_pc,(media_aggr_reddito_pc-Tabella2026[[#This Row],[REDDITO COMPLESSIVO PROCAPITE]]),0)</f>
        <v>2364.0779320449437</v>
      </c>
      <c r="O7353" s="3">
        <f>+Tabella2026[[#This Row],[DIFFERENZA REDDITO INFERIORE ALLA MEDIA DALLA MEDIA]]*Tabella2026[[#This Row],[POP_2024]]</f>
        <v>796694.26309914608</v>
      </c>
      <c r="P7353" s="3">
        <f>+Tabella2026[[#This Row],[POPOLAZIONE PER DIFFERENZA ]]/SUM(Tabella2026[[POPOLAZIONE PER DIFFERENZA ]])</f>
        <v>7.0681289364606937E-6</v>
      </c>
      <c r="Q7353" s="3">
        <f>+Tabella2026[[#This Row],[INCIDENZA POPOLAZIONE PER DIFFERENZA]]*(PLAFOND-SUM(Tabella2026[CONTRIBUTO SULLA BASE DELLA POPOLAZIONE]))</f>
        <v>2080.8518577973341</v>
      </c>
      <c r="R7353" s="3">
        <f>+Tabella2026[[#This Row],[CONTRIBUTO SULLA BASE DELLA POPOLAZIONE]]+Tabella2026[[#This Row],[CONTRIBUTO SULLA BASE DEL REDDITO]]</f>
        <v>3764.0333425163185</v>
      </c>
      <c r="S7353" s="3">
        <f>+Tabella2026[[#This Row],[CONTRIBUTO TOTALE]]/(PLAFOND/N_TESSERE)</f>
        <v>7.5280666850326368</v>
      </c>
      <c r="T7353" s="3">
        <f>+MAX(CEILING(Tabella2026[[#This Row],[preDEF1]],1),1)</f>
        <v>8</v>
      </c>
      <c r="U7353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353" s="21">
        <f>+Tabella2026[[#This Row],[DEF - n. card]]*(PLAFOND/N_TESSERE)</f>
        <v>4000</v>
      </c>
      <c r="W7353" s="18"/>
    </row>
    <row r="7354" spans="2:23" x14ac:dyDescent="0.25">
      <c r="B7354" s="1" t="s">
        <v>14757</v>
      </c>
      <c r="C7354" s="2">
        <v>14021</v>
      </c>
      <c r="D7354" s="1" t="s">
        <v>14758</v>
      </c>
      <c r="E7354" s="1" t="s">
        <v>12</v>
      </c>
      <c r="F7354" s="1" t="s">
        <v>980</v>
      </c>
      <c r="G7354" s="1" t="s">
        <v>11807</v>
      </c>
      <c r="H7354" s="1" t="s">
        <v>15835</v>
      </c>
      <c r="I7354" s="5">
        <v>337</v>
      </c>
      <c r="J7354" s="5">
        <v>5234617</v>
      </c>
      <c r="K7354" s="3">
        <f>+Tabella2026[[#This Row],[POP_2024]]/SUM(Tabella2026[POP_2024])</f>
        <v>5.7173429780102509E-6</v>
      </c>
      <c r="L7354" s="3">
        <f>+Tabella2026[[#This Row],[INCIDENZA POPOLAZIONE]]*(PLAFOND/2)</f>
        <v>1683.1814847189844</v>
      </c>
      <c r="M7354" s="3">
        <f>+IFERROR(Tabella2026[[#This Row],[reddito_2024]]/Tabella2026[[#This Row],[POP_2024]],"")</f>
        <v>15532.988130563797</v>
      </c>
      <c r="N7354" s="3">
        <f>+IF(Tabella2026[[#This Row],[REDDITO COMPLESSIVO PROCAPITE]]&lt;media_aggr_reddito_pc,(media_aggr_reddito_pc-Tabella2026[[#This Row],[REDDITO COMPLESSIVO PROCAPITE]]),0)</f>
        <v>2292.0779320449437</v>
      </c>
      <c r="O7354" s="3">
        <f>+Tabella2026[[#This Row],[DIFFERENZA REDDITO INFERIORE ALLA MEDIA DALLA MEDIA]]*Tabella2026[[#This Row],[POP_2024]]</f>
        <v>772430.26309914608</v>
      </c>
      <c r="P7354" s="3">
        <f>+Tabella2026[[#This Row],[POPOLAZIONE PER DIFFERENZA ]]/SUM(Tabella2026[[POPOLAZIONE PER DIFFERENZA ]])</f>
        <v>6.8528630704217675E-6</v>
      </c>
      <c r="Q7354" s="3">
        <f>+Tabella2026[[#This Row],[INCIDENZA POPOLAZIONE PER DIFFERENZA]]*(PLAFOND-SUM(Tabella2026[CONTRIBUTO SULLA BASE DELLA POPOLAZIONE]))</f>
        <v>2017.4777482848738</v>
      </c>
      <c r="R7354" s="3">
        <f>+Tabella2026[[#This Row],[CONTRIBUTO SULLA BASE DELLA POPOLAZIONE]]+Tabella2026[[#This Row],[CONTRIBUTO SULLA BASE DEL REDDITO]]</f>
        <v>3700.6592330038584</v>
      </c>
      <c r="S7354" s="3">
        <f>+Tabella2026[[#This Row],[CONTRIBUTO TOTALE]]/(PLAFOND/N_TESSERE)</f>
        <v>7.4013184660077167</v>
      </c>
      <c r="T7354" s="3">
        <f>+MAX(CEILING(Tabella2026[[#This Row],[preDEF1]],1),1)</f>
        <v>8</v>
      </c>
      <c r="U735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354" s="21">
        <f>+Tabella2026[[#This Row],[DEF - n. card]]*(PLAFOND/N_TESSERE)</f>
        <v>4000</v>
      </c>
      <c r="W7354" s="18"/>
    </row>
    <row r="7355" spans="2:23" x14ac:dyDescent="0.25">
      <c r="B7355" s="1" t="s">
        <v>14681</v>
      </c>
      <c r="C7355" s="2">
        <v>18059</v>
      </c>
      <c r="D7355" s="1" t="s">
        <v>14682</v>
      </c>
      <c r="E7355" s="1" t="s">
        <v>12</v>
      </c>
      <c r="F7355" s="1" t="s">
        <v>195</v>
      </c>
      <c r="G7355" s="1" t="s">
        <v>11807</v>
      </c>
      <c r="H7355" s="1" t="s">
        <v>15835</v>
      </c>
      <c r="I7355" s="5">
        <v>337</v>
      </c>
      <c r="J7355" s="5">
        <v>5284001</v>
      </c>
      <c r="K7355" s="3">
        <f>+Tabella2026[[#This Row],[POP_2024]]/SUM(Tabella2026[POP_2024])</f>
        <v>5.7173429780102509E-6</v>
      </c>
      <c r="L7355" s="3">
        <f>+Tabella2026[[#This Row],[INCIDENZA POPOLAZIONE]]*(PLAFOND/2)</f>
        <v>1683.1814847189844</v>
      </c>
      <c r="M7355" s="3">
        <f>+IFERROR(Tabella2026[[#This Row],[reddito_2024]]/Tabella2026[[#This Row],[POP_2024]],"")</f>
        <v>15679.52818991098</v>
      </c>
      <c r="N7355" s="3">
        <f>+IF(Tabella2026[[#This Row],[REDDITO COMPLESSIVO PROCAPITE]]&lt;media_aggr_reddito_pc,(media_aggr_reddito_pc-Tabella2026[[#This Row],[REDDITO COMPLESSIVO PROCAPITE]]),0)</f>
        <v>2145.5378726977615</v>
      </c>
      <c r="O7355" s="3">
        <f>+Tabella2026[[#This Row],[DIFFERENZA REDDITO INFERIORE ALLA MEDIA DALLA MEDIA]]*Tabella2026[[#This Row],[POP_2024]]</f>
        <v>723046.26309914561</v>
      </c>
      <c r="P7355" s="3">
        <f>+Tabella2026[[#This Row],[POPOLAZIONE PER DIFFERENZA ]]/SUM(Tabella2026[[POPOLAZIONE PER DIFFERENZA ]])</f>
        <v>6.4147370595222259E-6</v>
      </c>
      <c r="Q7355" s="3">
        <f>+Tabella2026[[#This Row],[INCIDENZA POPOLAZIONE PER DIFFERENZA]]*(PLAFOND-SUM(Tabella2026[CONTRIBUTO SULLA BASE DELLA POPOLAZIONE]))</f>
        <v>1888.4937792705564</v>
      </c>
      <c r="R7355" s="3">
        <f>+Tabella2026[[#This Row],[CONTRIBUTO SULLA BASE DELLA POPOLAZIONE]]+Tabella2026[[#This Row],[CONTRIBUTO SULLA BASE DEL REDDITO]]</f>
        <v>3571.6752639895408</v>
      </c>
      <c r="S7355" s="3">
        <f>+Tabella2026[[#This Row],[CONTRIBUTO TOTALE]]/(PLAFOND/N_TESSERE)</f>
        <v>7.1433505279790817</v>
      </c>
      <c r="T7355" s="3">
        <f>+MAX(CEILING(Tabella2026[[#This Row],[preDEF1]],1),1)</f>
        <v>8</v>
      </c>
      <c r="U7355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355" s="21">
        <f>+Tabella2026[[#This Row],[DEF - n. card]]*(PLAFOND/N_TESSERE)</f>
        <v>4000</v>
      </c>
      <c r="W7355" s="18"/>
    </row>
    <row r="7356" spans="2:23" x14ac:dyDescent="0.25">
      <c r="B7356" s="1" t="s">
        <v>14721</v>
      </c>
      <c r="C7356" s="2">
        <v>115065</v>
      </c>
      <c r="D7356" s="1" t="s">
        <v>14722</v>
      </c>
      <c r="E7356" s="1" t="s">
        <v>76</v>
      </c>
      <c r="F7356" s="1" t="s">
        <v>625</v>
      </c>
      <c r="G7356" s="1" t="s">
        <v>11807</v>
      </c>
      <c r="H7356" s="1" t="s">
        <v>15836</v>
      </c>
      <c r="I7356" s="5">
        <v>337</v>
      </c>
      <c r="J7356" s="5">
        <v>3754447</v>
      </c>
      <c r="K7356" s="3">
        <f>+Tabella2026[[#This Row],[POP_2024]]/SUM(Tabella2026[POP_2024])</f>
        <v>5.7173429780102509E-6</v>
      </c>
      <c r="L7356" s="3">
        <f>+Tabella2026[[#This Row],[INCIDENZA POPOLAZIONE]]*(PLAFOND/2)</f>
        <v>1683.1814847189844</v>
      </c>
      <c r="M7356" s="3">
        <f>+IFERROR(Tabella2026[[#This Row],[reddito_2024]]/Tabella2026[[#This Row],[POP_2024]],"")</f>
        <v>11140.792284866469</v>
      </c>
      <c r="N7356" s="3">
        <f>+IF(Tabella2026[[#This Row],[REDDITO COMPLESSIVO PROCAPITE]]&lt;media_aggr_reddito_pc,(media_aggr_reddito_pc-Tabella2026[[#This Row],[REDDITO COMPLESSIVO PROCAPITE]]),0)</f>
        <v>6684.2737777422717</v>
      </c>
      <c r="O7356" s="3">
        <f>+Tabella2026[[#This Row],[DIFFERENZA REDDITO INFERIORE ALLA MEDIA DALLA MEDIA]]*Tabella2026[[#This Row],[POP_2024]]</f>
        <v>2252600.2630991456</v>
      </c>
      <c r="P7356" s="3">
        <f>+Tabella2026[[#This Row],[POPOLAZIONE PER DIFFERENZA ]]/SUM(Tabella2026[[POPOLAZIONE PER DIFFERENZA ]])</f>
        <v>1.9984666438985818E-5</v>
      </c>
      <c r="Q7356" s="3">
        <f>+Tabella2026[[#This Row],[INCIDENZA POPOLAZIONE PER DIFFERENZA]]*(PLAFOND-SUM(Tabella2026[CONTRIBUTO SULLA BASE DELLA POPOLAZIONE]))</f>
        <v>5883.4708111376194</v>
      </c>
      <c r="R7356" s="3">
        <f>+Tabella2026[[#This Row],[CONTRIBUTO SULLA BASE DELLA POPOLAZIONE]]+Tabella2026[[#This Row],[CONTRIBUTO SULLA BASE DEL REDDITO]]</f>
        <v>7566.6522958566038</v>
      </c>
      <c r="S7356" s="3">
        <f>+Tabella2026[[#This Row],[CONTRIBUTO TOTALE]]/(PLAFOND/N_TESSERE)</f>
        <v>15.133304591713207</v>
      </c>
      <c r="T7356" s="3">
        <f>+MAX(CEILING(Tabella2026[[#This Row],[preDEF1]],1),1)</f>
        <v>16</v>
      </c>
      <c r="U7356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356" s="21">
        <f>+Tabella2026[[#This Row],[DEF - n. card]]*(PLAFOND/N_TESSERE)</f>
        <v>8000</v>
      </c>
      <c r="W7356" s="18"/>
    </row>
    <row r="7357" spans="2:23" x14ac:dyDescent="0.25">
      <c r="B7357" s="1" t="s">
        <v>14659</v>
      </c>
      <c r="C7357" s="2">
        <v>5037</v>
      </c>
      <c r="D7357" s="1" t="s">
        <v>14660</v>
      </c>
      <c r="E7357" s="1" t="s">
        <v>18</v>
      </c>
      <c r="F7357" s="1" t="s">
        <v>182</v>
      </c>
      <c r="G7357" s="1" t="s">
        <v>11807</v>
      </c>
      <c r="H7357" s="1" t="s">
        <v>15835</v>
      </c>
      <c r="I7357" s="5">
        <v>336</v>
      </c>
      <c r="J7357" s="5">
        <v>4570228</v>
      </c>
      <c r="K7357" s="3">
        <f>+Tabella2026[[#This Row],[POP_2024]]/SUM(Tabella2026[POP_2024])</f>
        <v>5.7003775685799529E-6</v>
      </c>
      <c r="L7357" s="3">
        <f>+Tabella2026[[#This Row],[INCIDENZA POPOLAZIONE]]*(PLAFOND/2)</f>
        <v>1678.1868809067616</v>
      </c>
      <c r="M7357" s="3">
        <f>+IFERROR(Tabella2026[[#This Row],[reddito_2024]]/Tabella2026[[#This Row],[POP_2024]],"")</f>
        <v>13601.869047619048</v>
      </c>
      <c r="N7357" s="3">
        <f>+IF(Tabella2026[[#This Row],[REDDITO COMPLESSIVO PROCAPITE]]&lt;media_aggr_reddito_pc,(media_aggr_reddito_pc-Tabella2026[[#This Row],[REDDITO COMPLESSIVO PROCAPITE]]),0)</f>
        <v>4223.1970149896933</v>
      </c>
      <c r="O7357" s="3">
        <f>+Tabella2026[[#This Row],[DIFFERENZA REDDITO INFERIORE ALLA MEDIA DALLA MEDIA]]*Tabella2026[[#This Row],[POP_2024]]</f>
        <v>1418994.1970365369</v>
      </c>
      <c r="P7357" s="3">
        <f>+Tabella2026[[#This Row],[POPOLAZIONE PER DIFFERENZA ]]/SUM(Tabella2026[[POPOLAZIONE PER DIFFERENZA ]])</f>
        <v>1.2589062591876099E-5</v>
      </c>
      <c r="Q7357" s="3">
        <f>+Tabella2026[[#This Row],[INCIDENZA POPOLAZIONE PER DIFFERENZA]]*(PLAFOND-SUM(Tabella2026[CONTRIBUTO SULLA BASE DELLA POPOLAZIONE]))</f>
        <v>3706.2105852513946</v>
      </c>
      <c r="R7357" s="3">
        <f>+Tabella2026[[#This Row],[CONTRIBUTO SULLA BASE DELLA POPOLAZIONE]]+Tabella2026[[#This Row],[CONTRIBUTO SULLA BASE DEL REDDITO]]</f>
        <v>5384.397466158156</v>
      </c>
      <c r="S7357" s="3">
        <f>+Tabella2026[[#This Row],[CONTRIBUTO TOTALE]]/(PLAFOND/N_TESSERE)</f>
        <v>10.768794932316313</v>
      </c>
      <c r="T7357" s="3">
        <f>+MAX(CEILING(Tabella2026[[#This Row],[preDEF1]],1),1)</f>
        <v>11</v>
      </c>
      <c r="U7357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357" s="21">
        <f>+Tabella2026[[#This Row],[DEF - n. card]]*(PLAFOND/N_TESSERE)</f>
        <v>5500</v>
      </c>
      <c r="W7357" s="18"/>
    </row>
    <row r="7358" spans="2:23" x14ac:dyDescent="0.25">
      <c r="B7358" s="1" t="s">
        <v>14695</v>
      </c>
      <c r="C7358" s="2">
        <v>25013</v>
      </c>
      <c r="D7358" s="1" t="s">
        <v>14696</v>
      </c>
      <c r="E7358" s="1" t="s">
        <v>38</v>
      </c>
      <c r="F7358" s="1" t="s">
        <v>514</v>
      </c>
      <c r="G7358" s="1" t="s">
        <v>11807</v>
      </c>
      <c r="H7358" s="1" t="s">
        <v>15835</v>
      </c>
      <c r="I7358" s="5">
        <v>336</v>
      </c>
      <c r="J7358" s="5">
        <v>5888330</v>
      </c>
      <c r="K7358" s="3">
        <f>+Tabella2026[[#This Row],[POP_2024]]/SUM(Tabella2026[POP_2024])</f>
        <v>5.7003775685799529E-6</v>
      </c>
      <c r="L7358" s="3">
        <f>+Tabella2026[[#This Row],[INCIDENZA POPOLAZIONE]]*(PLAFOND/2)</f>
        <v>1678.1868809067616</v>
      </c>
      <c r="M7358" s="3">
        <f>+IFERROR(Tabella2026[[#This Row],[reddito_2024]]/Tabella2026[[#This Row],[POP_2024]],"")</f>
        <v>17524.791666666668</v>
      </c>
      <c r="N7358" s="3">
        <f>+IF(Tabella2026[[#This Row],[REDDITO COMPLESSIVO PROCAPITE]]&lt;media_aggr_reddito_pc,(media_aggr_reddito_pc-Tabella2026[[#This Row],[REDDITO COMPLESSIVO PROCAPITE]]),0)</f>
        <v>300.27439594207317</v>
      </c>
      <c r="O7358" s="3">
        <f>+Tabella2026[[#This Row],[DIFFERENZA REDDITO INFERIORE ALLA MEDIA DALLA MEDIA]]*Tabella2026[[#This Row],[POP_2024]]</f>
        <v>100892.19703653659</v>
      </c>
      <c r="P7358" s="3">
        <f>+Tabella2026[[#This Row],[POPOLAZIONE PER DIFFERENZA ]]/SUM(Tabella2026[[POPOLAZIONE PER DIFFERENZA ]])</f>
        <v>8.9509751778932132E-7</v>
      </c>
      <c r="Q7358" s="3">
        <f>+Tabella2026[[#This Row],[INCIDENZA POPOLAZIONE PER DIFFERENZA]]*(PLAFOND-SUM(Tabella2026[CONTRIBUTO SULLA BASE DELLA POPOLAZIONE]))</f>
        <v>263.51603791403892</v>
      </c>
      <c r="R7358" s="3">
        <f>+Tabella2026[[#This Row],[CONTRIBUTO SULLA BASE DELLA POPOLAZIONE]]+Tabella2026[[#This Row],[CONTRIBUTO SULLA BASE DEL REDDITO]]</f>
        <v>1941.7029188208005</v>
      </c>
      <c r="S7358" s="3">
        <f>+Tabella2026[[#This Row],[CONTRIBUTO TOTALE]]/(PLAFOND/N_TESSERE)</f>
        <v>3.8834058376416012</v>
      </c>
      <c r="T7358" s="3">
        <f>+MAX(CEILING(Tabella2026[[#This Row],[preDEF1]],1),1)</f>
        <v>4</v>
      </c>
      <c r="U7358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58" s="21">
        <f>+Tabella2026[[#This Row],[DEF - n. card]]*(PLAFOND/N_TESSERE)</f>
        <v>2000</v>
      </c>
      <c r="W7358" s="18"/>
    </row>
    <row r="7359" spans="2:23" x14ac:dyDescent="0.25">
      <c r="B7359" s="1" t="s">
        <v>14567</v>
      </c>
      <c r="C7359" s="2">
        <v>66042</v>
      </c>
      <c r="D7359" s="1" t="s">
        <v>14568</v>
      </c>
      <c r="E7359" s="1" t="s">
        <v>96</v>
      </c>
      <c r="F7359" s="1" t="s">
        <v>201</v>
      </c>
      <c r="G7359" s="1" t="s">
        <v>11807</v>
      </c>
      <c r="H7359" s="1" t="s">
        <v>15836</v>
      </c>
      <c r="I7359" s="5">
        <v>336</v>
      </c>
      <c r="J7359" s="5">
        <v>5264951</v>
      </c>
      <c r="K7359" s="3">
        <f>+Tabella2026[[#This Row],[POP_2024]]/SUM(Tabella2026[POP_2024])</f>
        <v>5.7003775685799529E-6</v>
      </c>
      <c r="L7359" s="3">
        <f>+Tabella2026[[#This Row],[INCIDENZA POPOLAZIONE]]*(PLAFOND/2)</f>
        <v>1678.1868809067616</v>
      </c>
      <c r="M7359" s="3">
        <f>+IFERROR(Tabella2026[[#This Row],[reddito_2024]]/Tabella2026[[#This Row],[POP_2024]],"")</f>
        <v>15669.497023809523</v>
      </c>
      <c r="N7359" s="3">
        <f>+IF(Tabella2026[[#This Row],[REDDITO COMPLESSIVO PROCAPITE]]&lt;media_aggr_reddito_pc,(media_aggr_reddito_pc-Tabella2026[[#This Row],[REDDITO COMPLESSIVO PROCAPITE]]),0)</f>
        <v>2155.5690387992181</v>
      </c>
      <c r="O7359" s="3">
        <f>+Tabella2026[[#This Row],[DIFFERENZA REDDITO INFERIORE ALLA MEDIA DALLA MEDIA]]*Tabella2026[[#This Row],[POP_2024]]</f>
        <v>724271.19703653734</v>
      </c>
      <c r="P7359" s="3">
        <f>+Tabella2026[[#This Row],[POPOLAZIONE PER DIFFERENZA ]]/SUM(Tabella2026[[POPOLAZIONE PER DIFFERENZA ]])</f>
        <v>6.4256044542169635E-6</v>
      </c>
      <c r="Q7359" s="3">
        <f>+Tabella2026[[#This Row],[INCIDENZA POPOLAZIONE PER DIFFERENZA]]*(PLAFOND-SUM(Tabella2026[CONTRIBUTO SULLA BASE DELLA POPOLAZIONE]))</f>
        <v>1891.693132118141</v>
      </c>
      <c r="R7359" s="3">
        <f>+Tabella2026[[#This Row],[CONTRIBUTO SULLA BASE DELLA POPOLAZIONE]]+Tabella2026[[#This Row],[CONTRIBUTO SULLA BASE DEL REDDITO]]</f>
        <v>3569.8800130249028</v>
      </c>
      <c r="S7359" s="3">
        <f>+Tabella2026[[#This Row],[CONTRIBUTO TOTALE]]/(PLAFOND/N_TESSERE)</f>
        <v>7.1397600260498058</v>
      </c>
      <c r="T7359" s="3">
        <f>+MAX(CEILING(Tabella2026[[#This Row],[preDEF1]],1),1)</f>
        <v>8</v>
      </c>
      <c r="U735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359" s="21">
        <f>+Tabella2026[[#This Row],[DEF - n. card]]*(PLAFOND/N_TESSERE)</f>
        <v>4000</v>
      </c>
      <c r="W7359" s="18"/>
    </row>
    <row r="7360" spans="2:23" x14ac:dyDescent="0.25">
      <c r="B7360" s="1" t="s">
        <v>14697</v>
      </c>
      <c r="C7360" s="2">
        <v>64051</v>
      </c>
      <c r="D7360" s="1" t="s">
        <v>14698</v>
      </c>
      <c r="E7360" s="1" t="s">
        <v>15</v>
      </c>
      <c r="F7360" s="1" t="s">
        <v>290</v>
      </c>
      <c r="G7360" s="1" t="s">
        <v>11807</v>
      </c>
      <c r="H7360" s="1" t="s">
        <v>15836</v>
      </c>
      <c r="I7360" s="5">
        <v>336</v>
      </c>
      <c r="J7360" s="5">
        <v>3954517</v>
      </c>
      <c r="K7360" s="3">
        <f>+Tabella2026[[#This Row],[POP_2024]]/SUM(Tabella2026[POP_2024])</f>
        <v>5.7003775685799529E-6</v>
      </c>
      <c r="L7360" s="3">
        <f>+Tabella2026[[#This Row],[INCIDENZA POPOLAZIONE]]*(PLAFOND/2)</f>
        <v>1678.1868809067616</v>
      </c>
      <c r="M7360" s="3">
        <f>+IFERROR(Tabella2026[[#This Row],[reddito_2024]]/Tabella2026[[#This Row],[POP_2024]],"")</f>
        <v>11769.395833333334</v>
      </c>
      <c r="N7360" s="3">
        <f>+IF(Tabella2026[[#This Row],[REDDITO COMPLESSIVO PROCAPITE]]&lt;media_aggr_reddito_pc,(media_aggr_reddito_pc-Tabella2026[[#This Row],[REDDITO COMPLESSIVO PROCAPITE]]),0)</f>
        <v>6055.6702292754071</v>
      </c>
      <c r="O7360" s="3">
        <f>+Tabella2026[[#This Row],[DIFFERENZA REDDITO INFERIORE ALLA MEDIA DALLA MEDIA]]*Tabella2026[[#This Row],[POP_2024]]</f>
        <v>2034705.1970365369</v>
      </c>
      <c r="P7360" s="3">
        <f>+Tabella2026[[#This Row],[POPOLAZIONE PER DIFFERENZA ]]/SUM(Tabella2026[[POPOLAZIONE PER DIFFERENZA ]])</f>
        <v>1.8051540404466507E-5</v>
      </c>
      <c r="Q7360" s="3">
        <f>+Tabella2026[[#This Row],[INCIDENZA POPOLAZIONE PER DIFFERENZA]]*(PLAFOND-SUM(Tabella2026[CONTRIBUTO SULLA BASE DELLA POPOLAZIONE]))</f>
        <v>5314.3599564196575</v>
      </c>
      <c r="R7360" s="3">
        <f>+Tabella2026[[#This Row],[CONTRIBUTO SULLA BASE DELLA POPOLAZIONE]]+Tabella2026[[#This Row],[CONTRIBUTO SULLA BASE DEL REDDITO]]</f>
        <v>6992.5468373264193</v>
      </c>
      <c r="S7360" s="3">
        <f>+Tabella2026[[#This Row],[CONTRIBUTO TOTALE]]/(PLAFOND/N_TESSERE)</f>
        <v>13.985093674652839</v>
      </c>
      <c r="T7360" s="3">
        <f>+MAX(CEILING(Tabella2026[[#This Row],[preDEF1]],1),1)</f>
        <v>14</v>
      </c>
      <c r="U7360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7360" s="21">
        <f>+Tabella2026[[#This Row],[DEF - n. card]]*(PLAFOND/N_TESSERE)</f>
        <v>7000</v>
      </c>
      <c r="W7360" s="18"/>
    </row>
    <row r="7361" spans="2:23" x14ac:dyDescent="0.25">
      <c r="B7361" s="1" t="s">
        <v>14847</v>
      </c>
      <c r="C7361" s="2">
        <v>18158</v>
      </c>
      <c r="D7361" s="1" t="s">
        <v>14848</v>
      </c>
      <c r="E7361" s="1" t="s">
        <v>12</v>
      </c>
      <c r="F7361" s="1" t="s">
        <v>195</v>
      </c>
      <c r="G7361" s="1" t="s">
        <v>11807</v>
      </c>
      <c r="H7361" s="1" t="s">
        <v>15835</v>
      </c>
      <c r="I7361" s="5">
        <v>336</v>
      </c>
      <c r="J7361" s="5">
        <v>5184054</v>
      </c>
      <c r="K7361" s="3">
        <f>+Tabella2026[[#This Row],[POP_2024]]/SUM(Tabella2026[POP_2024])</f>
        <v>5.7003775685799529E-6</v>
      </c>
      <c r="L7361" s="3">
        <f>+Tabella2026[[#This Row],[INCIDENZA POPOLAZIONE]]*(PLAFOND/2)</f>
        <v>1678.1868809067616</v>
      </c>
      <c r="M7361" s="3">
        <f>+IFERROR(Tabella2026[[#This Row],[reddito_2024]]/Tabella2026[[#This Row],[POP_2024]],"")</f>
        <v>15428.732142857143</v>
      </c>
      <c r="N7361" s="3">
        <f>+IF(Tabella2026[[#This Row],[REDDITO COMPLESSIVO PROCAPITE]]&lt;media_aggr_reddito_pc,(media_aggr_reddito_pc-Tabella2026[[#This Row],[REDDITO COMPLESSIVO PROCAPITE]]),0)</f>
        <v>2396.3339197515979</v>
      </c>
      <c r="O7361" s="3">
        <f>+Tabella2026[[#This Row],[DIFFERENZA REDDITO INFERIORE ALLA MEDIA DALLA MEDIA]]*Tabella2026[[#This Row],[POP_2024]]</f>
        <v>805168.19703653688</v>
      </c>
      <c r="P7361" s="3">
        <f>+Tabella2026[[#This Row],[POPOLAZIONE PER DIFFERENZA ]]/SUM(Tabella2026[[POPOLAZIONE PER DIFFERENZA ]])</f>
        <v>7.1433081619712894E-6</v>
      </c>
      <c r="Q7361" s="3">
        <f>+Tabella2026[[#This Row],[INCIDENZA POPOLAZIONE PER DIFFERENZA]]*(PLAFOND-SUM(Tabella2026[CONTRIBUTO SULLA BASE DELLA POPOLAZIONE]))</f>
        <v>2102.9845654032347</v>
      </c>
      <c r="R7361" s="3">
        <f>+Tabella2026[[#This Row],[CONTRIBUTO SULLA BASE DELLA POPOLAZIONE]]+Tabella2026[[#This Row],[CONTRIBUTO SULLA BASE DEL REDDITO]]</f>
        <v>3781.1714463099961</v>
      </c>
      <c r="S7361" s="3">
        <f>+Tabella2026[[#This Row],[CONTRIBUTO TOTALE]]/(PLAFOND/N_TESSERE)</f>
        <v>7.5623428926199923</v>
      </c>
      <c r="T7361" s="3">
        <f>+MAX(CEILING(Tabella2026[[#This Row],[preDEF1]],1),1)</f>
        <v>8</v>
      </c>
      <c r="U7361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361" s="21">
        <f>+Tabella2026[[#This Row],[DEF - n. card]]*(PLAFOND/N_TESSERE)</f>
        <v>4000</v>
      </c>
      <c r="W7361" s="18"/>
    </row>
    <row r="7362" spans="2:23" x14ac:dyDescent="0.25">
      <c r="B7362" s="1" t="s">
        <v>14737</v>
      </c>
      <c r="C7362" s="2">
        <v>93046</v>
      </c>
      <c r="D7362" s="1" t="s">
        <v>14738</v>
      </c>
      <c r="E7362" s="1" t="s">
        <v>48</v>
      </c>
      <c r="F7362" s="1" t="s">
        <v>300</v>
      </c>
      <c r="G7362" s="1" t="s">
        <v>11807</v>
      </c>
      <c r="H7362" s="1" t="s">
        <v>15835</v>
      </c>
      <c r="I7362" s="5">
        <v>336</v>
      </c>
      <c r="J7362" s="5">
        <v>6545031</v>
      </c>
      <c r="K7362" s="3">
        <f>+Tabella2026[[#This Row],[POP_2024]]/SUM(Tabella2026[POP_2024])</f>
        <v>5.7003775685799529E-6</v>
      </c>
      <c r="L7362" s="3">
        <f>+Tabella2026[[#This Row],[INCIDENZA POPOLAZIONE]]*(PLAFOND/2)</f>
        <v>1678.1868809067616</v>
      </c>
      <c r="M7362" s="3">
        <f>+IFERROR(Tabella2026[[#This Row],[reddito_2024]]/Tabella2026[[#This Row],[POP_2024]],"")</f>
        <v>19479.258928571428</v>
      </c>
      <c r="N7362" s="3">
        <f>+IF(Tabella2026[[#This Row],[REDDITO COMPLESSIVO PROCAPITE]]&lt;media_aggr_reddito_pc,(media_aggr_reddito_pc-Tabella2026[[#This Row],[REDDITO COMPLESSIVO PROCAPITE]]),0)</f>
        <v>0</v>
      </c>
      <c r="O7362" s="3">
        <f>+Tabella2026[[#This Row],[DIFFERENZA REDDITO INFERIORE ALLA MEDIA DALLA MEDIA]]*Tabella2026[[#This Row],[POP_2024]]</f>
        <v>0</v>
      </c>
      <c r="P7362" s="3">
        <f>+Tabella2026[[#This Row],[POPOLAZIONE PER DIFFERENZA ]]/SUM(Tabella2026[[POPOLAZIONE PER DIFFERENZA ]])</f>
        <v>0</v>
      </c>
      <c r="Q7362" s="3">
        <f>+Tabella2026[[#This Row],[INCIDENZA POPOLAZIONE PER DIFFERENZA]]*(PLAFOND-SUM(Tabella2026[CONTRIBUTO SULLA BASE DELLA POPOLAZIONE]))</f>
        <v>0</v>
      </c>
      <c r="R7362" s="3">
        <f>+Tabella2026[[#This Row],[CONTRIBUTO SULLA BASE DELLA POPOLAZIONE]]+Tabella2026[[#This Row],[CONTRIBUTO SULLA BASE DEL REDDITO]]</f>
        <v>1678.1868809067616</v>
      </c>
      <c r="S7362" s="3">
        <f>+Tabella2026[[#This Row],[CONTRIBUTO TOTALE]]/(PLAFOND/N_TESSERE)</f>
        <v>3.3563737618135234</v>
      </c>
      <c r="T7362" s="3">
        <f>+MAX(CEILING(Tabella2026[[#This Row],[preDEF1]],1),1)</f>
        <v>4</v>
      </c>
      <c r="U7362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62" s="21">
        <f>+Tabella2026[[#This Row],[DEF - n. card]]*(PLAFOND/N_TESSERE)</f>
        <v>2000</v>
      </c>
      <c r="W7362" s="18"/>
    </row>
    <row r="7363" spans="2:23" x14ac:dyDescent="0.25">
      <c r="B7363" s="1" t="s">
        <v>14641</v>
      </c>
      <c r="C7363" s="2">
        <v>9066</v>
      </c>
      <c r="D7363" s="1" t="s">
        <v>14642</v>
      </c>
      <c r="E7363" s="1" t="s">
        <v>24</v>
      </c>
      <c r="F7363" s="1" t="s">
        <v>246</v>
      </c>
      <c r="G7363" s="1" t="s">
        <v>11807</v>
      </c>
      <c r="H7363" s="1" t="s">
        <v>15835</v>
      </c>
      <c r="I7363" s="5">
        <v>336</v>
      </c>
      <c r="J7363" s="5">
        <v>5210549</v>
      </c>
      <c r="K7363" s="3">
        <f>+Tabella2026[[#This Row],[POP_2024]]/SUM(Tabella2026[POP_2024])</f>
        <v>5.7003775685799529E-6</v>
      </c>
      <c r="L7363" s="3">
        <f>+Tabella2026[[#This Row],[INCIDENZA POPOLAZIONE]]*(PLAFOND/2)</f>
        <v>1678.1868809067616</v>
      </c>
      <c r="M7363" s="3">
        <f>+IFERROR(Tabella2026[[#This Row],[reddito_2024]]/Tabella2026[[#This Row],[POP_2024]],"")</f>
        <v>15507.586309523809</v>
      </c>
      <c r="N7363" s="3">
        <f>+IF(Tabella2026[[#This Row],[REDDITO COMPLESSIVO PROCAPITE]]&lt;media_aggr_reddito_pc,(media_aggr_reddito_pc-Tabella2026[[#This Row],[REDDITO COMPLESSIVO PROCAPITE]]),0)</f>
        <v>2317.4797530849319</v>
      </c>
      <c r="O7363" s="3">
        <f>+Tabella2026[[#This Row],[DIFFERENZA REDDITO INFERIORE ALLA MEDIA DALLA MEDIA]]*Tabella2026[[#This Row],[POP_2024]]</f>
        <v>778673.19703653711</v>
      </c>
      <c r="P7363" s="3">
        <f>+Tabella2026[[#This Row],[POPOLAZIONE PER DIFFERENZA ]]/SUM(Tabella2026[[POPOLAZIONE PER DIFFERENZA ]])</f>
        <v>6.9082492631622998E-6</v>
      </c>
      <c r="Q7363" s="3">
        <f>+Tabella2026[[#This Row],[INCIDENZA POPOLAZIONE PER DIFFERENZA]]*(PLAFOND-SUM(Tabella2026[CONTRIBUTO SULLA BASE DELLA POPOLAZIONE]))</f>
        <v>2033.7834018880419</v>
      </c>
      <c r="R7363" s="3">
        <f>+Tabella2026[[#This Row],[CONTRIBUTO SULLA BASE DELLA POPOLAZIONE]]+Tabella2026[[#This Row],[CONTRIBUTO SULLA BASE DEL REDDITO]]</f>
        <v>3711.9702827948036</v>
      </c>
      <c r="S7363" s="3">
        <f>+Tabella2026[[#This Row],[CONTRIBUTO TOTALE]]/(PLAFOND/N_TESSERE)</f>
        <v>7.4239405655896071</v>
      </c>
      <c r="T7363" s="3">
        <f>+MAX(CEILING(Tabella2026[[#This Row],[preDEF1]],1),1)</f>
        <v>8</v>
      </c>
      <c r="U7363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363" s="21">
        <f>+Tabella2026[[#This Row],[DEF - n. card]]*(PLAFOND/N_TESSERE)</f>
        <v>4000</v>
      </c>
      <c r="W7363" s="18"/>
    </row>
    <row r="7364" spans="2:23" x14ac:dyDescent="0.25">
      <c r="B7364" s="1" t="s">
        <v>14777</v>
      </c>
      <c r="C7364" s="2">
        <v>57045</v>
      </c>
      <c r="D7364" s="1" t="s">
        <v>14778</v>
      </c>
      <c r="E7364" s="1" t="s">
        <v>8</v>
      </c>
      <c r="F7364" s="1" t="s">
        <v>377</v>
      </c>
      <c r="G7364" s="1" t="s">
        <v>11807</v>
      </c>
      <c r="H7364" s="1" t="s">
        <v>15834</v>
      </c>
      <c r="I7364" s="5">
        <v>335</v>
      </c>
      <c r="J7364" s="5">
        <v>4413308</v>
      </c>
      <c r="K7364" s="3">
        <f>+Tabella2026[[#This Row],[POP_2024]]/SUM(Tabella2026[POP_2024])</f>
        <v>5.6834121591496557E-6</v>
      </c>
      <c r="L7364" s="3">
        <f>+Tabella2026[[#This Row],[INCIDENZA POPOLAZIONE]]*(PLAFOND/2)</f>
        <v>1673.1922770945393</v>
      </c>
      <c r="M7364" s="3">
        <f>+IFERROR(Tabella2026[[#This Row],[reddito_2024]]/Tabella2026[[#This Row],[POP_2024]],"")</f>
        <v>13174.053731343283</v>
      </c>
      <c r="N7364" s="3">
        <f>+IF(Tabella2026[[#This Row],[REDDITO COMPLESSIVO PROCAPITE]]&lt;media_aggr_reddito_pc,(media_aggr_reddito_pc-Tabella2026[[#This Row],[REDDITO COMPLESSIVO PROCAPITE]]),0)</f>
        <v>4651.0123312654578</v>
      </c>
      <c r="O7364" s="3">
        <f>+Tabella2026[[#This Row],[DIFFERENZA REDDITO INFERIORE ALLA MEDIA DALLA MEDIA]]*Tabella2026[[#This Row],[POP_2024]]</f>
        <v>1558089.1309739284</v>
      </c>
      <c r="P7364" s="3">
        <f>+Tabella2026[[#This Row],[POPOLAZIONE PER DIFFERENZA ]]/SUM(Tabella2026[[POPOLAZIONE PER DIFFERENZA ]])</f>
        <v>1.3823087955198712E-5</v>
      </c>
      <c r="Q7364" s="3">
        <f>+Tabella2026[[#This Row],[INCIDENZA POPOLAZIONE PER DIFFERENZA]]*(PLAFOND-SUM(Tabella2026[CONTRIBUTO SULLA BASE DELLA POPOLAZIONE]))</f>
        <v>4069.5067266945507</v>
      </c>
      <c r="R7364" s="3">
        <f>+Tabella2026[[#This Row],[CONTRIBUTO SULLA BASE DELLA POPOLAZIONE]]+Tabella2026[[#This Row],[CONTRIBUTO SULLA BASE DEL REDDITO]]</f>
        <v>5742.6990037890901</v>
      </c>
      <c r="S7364" s="3">
        <f>+Tabella2026[[#This Row],[CONTRIBUTO TOTALE]]/(PLAFOND/N_TESSERE)</f>
        <v>11.48539800757818</v>
      </c>
      <c r="T7364" s="3">
        <f>+MAX(CEILING(Tabella2026[[#This Row],[preDEF1]],1),1)</f>
        <v>12</v>
      </c>
      <c r="U7364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364" s="21">
        <f>+Tabella2026[[#This Row],[DEF - n. card]]*(PLAFOND/N_TESSERE)</f>
        <v>6000</v>
      </c>
      <c r="W7364" s="18"/>
    </row>
    <row r="7365" spans="2:23" x14ac:dyDescent="0.25">
      <c r="B7365" s="1" t="s">
        <v>14731</v>
      </c>
      <c r="C7365" s="2">
        <v>6150</v>
      </c>
      <c r="D7365" s="1" t="s">
        <v>14732</v>
      </c>
      <c r="E7365" s="1" t="s">
        <v>18</v>
      </c>
      <c r="F7365" s="1" t="s">
        <v>138</v>
      </c>
      <c r="G7365" s="1" t="s">
        <v>11807</v>
      </c>
      <c r="H7365" s="1" t="s">
        <v>15835</v>
      </c>
      <c r="I7365" s="5">
        <v>335</v>
      </c>
      <c r="J7365" s="5">
        <v>5182014</v>
      </c>
      <c r="K7365" s="3">
        <f>+Tabella2026[[#This Row],[POP_2024]]/SUM(Tabella2026[POP_2024])</f>
        <v>5.6834121591496557E-6</v>
      </c>
      <c r="L7365" s="3">
        <f>+Tabella2026[[#This Row],[INCIDENZA POPOLAZIONE]]*(PLAFOND/2)</f>
        <v>1673.1922770945393</v>
      </c>
      <c r="M7365" s="3">
        <f>+IFERROR(Tabella2026[[#This Row],[reddito_2024]]/Tabella2026[[#This Row],[POP_2024]],"")</f>
        <v>15468.698507462686</v>
      </c>
      <c r="N7365" s="3">
        <f>+IF(Tabella2026[[#This Row],[REDDITO COMPLESSIVO PROCAPITE]]&lt;media_aggr_reddito_pc,(media_aggr_reddito_pc-Tabella2026[[#This Row],[REDDITO COMPLESSIVO PROCAPITE]]),0)</f>
        <v>2356.3675551460547</v>
      </c>
      <c r="O7365" s="3">
        <f>+Tabella2026[[#This Row],[DIFFERENZA REDDITO INFERIORE ALLA MEDIA DALLA MEDIA]]*Tabella2026[[#This Row],[POP_2024]]</f>
        <v>789383.13097392826</v>
      </c>
      <c r="P7365" s="3">
        <f>+Tabella2026[[#This Row],[POPOLAZIONE PER DIFFERENZA ]]/SUM(Tabella2026[[POPOLAZIONE PER DIFFERENZA ]])</f>
        <v>7.0032658805482296E-6</v>
      </c>
      <c r="Q7365" s="3">
        <f>+Tabella2026[[#This Row],[INCIDENZA POPOLAZIONE PER DIFFERENZA]]*(PLAFOND-SUM(Tabella2026[CONTRIBUTO SULLA BASE DELLA POPOLAZIONE]))</f>
        <v>2061.7562227839967</v>
      </c>
      <c r="R7365" s="3">
        <f>+Tabella2026[[#This Row],[CONTRIBUTO SULLA BASE DELLA POPOLAZIONE]]+Tabella2026[[#This Row],[CONTRIBUTO SULLA BASE DEL REDDITO]]</f>
        <v>3734.948499878536</v>
      </c>
      <c r="S7365" s="3">
        <f>+Tabella2026[[#This Row],[CONTRIBUTO TOTALE]]/(PLAFOND/N_TESSERE)</f>
        <v>7.4698969997570721</v>
      </c>
      <c r="T7365" s="3">
        <f>+MAX(CEILING(Tabella2026[[#This Row],[preDEF1]],1),1)</f>
        <v>8</v>
      </c>
      <c r="U7365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365" s="21">
        <f>+Tabella2026[[#This Row],[DEF - n. card]]*(PLAFOND/N_TESSERE)</f>
        <v>4000</v>
      </c>
      <c r="W7365" s="18"/>
    </row>
    <row r="7366" spans="2:23" x14ac:dyDescent="0.25">
      <c r="B7366" s="1" t="s">
        <v>14733</v>
      </c>
      <c r="C7366" s="2">
        <v>54058</v>
      </c>
      <c r="D7366" s="1" t="s">
        <v>14734</v>
      </c>
      <c r="E7366" s="1" t="s">
        <v>67</v>
      </c>
      <c r="F7366" s="1" t="s">
        <v>66</v>
      </c>
      <c r="G7366" s="1" t="s">
        <v>11807</v>
      </c>
      <c r="H7366" s="1" t="s">
        <v>15834</v>
      </c>
      <c r="I7366" s="5">
        <v>334</v>
      </c>
      <c r="J7366" s="5">
        <v>4469170</v>
      </c>
      <c r="K7366" s="3">
        <f>+Tabella2026[[#This Row],[POP_2024]]/SUM(Tabella2026[POP_2024])</f>
        <v>5.6664467497193585E-6</v>
      </c>
      <c r="L7366" s="3">
        <f>+Tabella2026[[#This Row],[INCIDENZA POPOLAZIONE]]*(PLAFOND/2)</f>
        <v>1668.1976732823168</v>
      </c>
      <c r="M7366" s="3">
        <f>+IFERROR(Tabella2026[[#This Row],[reddito_2024]]/Tabella2026[[#This Row],[POP_2024]],"")</f>
        <v>13380.748502994013</v>
      </c>
      <c r="N7366" s="3">
        <f>+IF(Tabella2026[[#This Row],[REDDITO COMPLESSIVO PROCAPITE]]&lt;media_aggr_reddito_pc,(media_aggr_reddito_pc-Tabella2026[[#This Row],[REDDITO COMPLESSIVO PROCAPITE]]),0)</f>
        <v>4444.3175596147285</v>
      </c>
      <c r="O7366" s="3">
        <f>+Tabella2026[[#This Row],[DIFFERENZA REDDITO INFERIORE ALLA MEDIA DALLA MEDIA]]*Tabella2026[[#This Row],[POP_2024]]</f>
        <v>1484402.0649113194</v>
      </c>
      <c r="P7366" s="3">
        <f>+Tabella2026[[#This Row],[POPOLAZIONE PER DIFFERENZA ]]/SUM(Tabella2026[[POPOLAZIONE PER DIFFERENZA ]])</f>
        <v>1.3169349491143522E-5</v>
      </c>
      <c r="Q7366" s="3">
        <f>+Tabella2026[[#This Row],[INCIDENZA POPOLAZIONE PER DIFFERENZA]]*(PLAFOND-SUM(Tabella2026[CONTRIBUTO SULLA BASE DELLA POPOLAZIONE]))</f>
        <v>3877.0466131805501</v>
      </c>
      <c r="R7366" s="3">
        <f>+Tabella2026[[#This Row],[CONTRIBUTO SULLA BASE DELLA POPOLAZIONE]]+Tabella2026[[#This Row],[CONTRIBUTO SULLA BASE DEL REDDITO]]</f>
        <v>5545.2442864628665</v>
      </c>
      <c r="S7366" s="3">
        <f>+Tabella2026[[#This Row],[CONTRIBUTO TOTALE]]/(PLAFOND/N_TESSERE)</f>
        <v>11.090488572925732</v>
      </c>
      <c r="T7366" s="3">
        <f>+MAX(CEILING(Tabella2026[[#This Row],[preDEF1]],1),1)</f>
        <v>12</v>
      </c>
      <c r="U7366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366" s="21">
        <f>+Tabella2026[[#This Row],[DEF - n. card]]*(PLAFOND/N_TESSERE)</f>
        <v>6000</v>
      </c>
      <c r="W7366" s="18"/>
    </row>
    <row r="7367" spans="2:23" x14ac:dyDescent="0.25">
      <c r="B7367" s="1" t="s">
        <v>14683</v>
      </c>
      <c r="C7367" s="2">
        <v>66055</v>
      </c>
      <c r="D7367" s="1" t="s">
        <v>14684</v>
      </c>
      <c r="E7367" s="1" t="s">
        <v>96</v>
      </c>
      <c r="F7367" s="1" t="s">
        <v>201</v>
      </c>
      <c r="G7367" s="1" t="s">
        <v>11807</v>
      </c>
      <c r="H7367" s="1" t="s">
        <v>15836</v>
      </c>
      <c r="I7367" s="5">
        <v>334</v>
      </c>
      <c r="J7367" s="5">
        <v>5170335</v>
      </c>
      <c r="K7367" s="3">
        <f>+Tabella2026[[#This Row],[POP_2024]]/SUM(Tabella2026[POP_2024])</f>
        <v>5.6664467497193585E-6</v>
      </c>
      <c r="L7367" s="3">
        <f>+Tabella2026[[#This Row],[INCIDENZA POPOLAZIONE]]*(PLAFOND/2)</f>
        <v>1668.1976732823168</v>
      </c>
      <c r="M7367" s="3">
        <f>+IFERROR(Tabella2026[[#This Row],[reddito_2024]]/Tabella2026[[#This Row],[POP_2024]],"")</f>
        <v>15480.04491017964</v>
      </c>
      <c r="N7367" s="3">
        <f>+IF(Tabella2026[[#This Row],[REDDITO COMPLESSIVO PROCAPITE]]&lt;media_aggr_reddito_pc,(media_aggr_reddito_pc-Tabella2026[[#This Row],[REDDITO COMPLESSIVO PROCAPITE]]),0)</f>
        <v>2345.0211524291008</v>
      </c>
      <c r="O7367" s="3">
        <f>+Tabella2026[[#This Row],[DIFFERENZA REDDITO INFERIORE ALLA MEDIA DALLA MEDIA]]*Tabella2026[[#This Row],[POP_2024]]</f>
        <v>783237.06491131964</v>
      </c>
      <c r="P7367" s="3">
        <f>+Tabella2026[[#This Row],[POPOLAZIONE PER DIFFERENZA ]]/SUM(Tabella2026[[POPOLAZIONE PER DIFFERENZA ]])</f>
        <v>6.9487390822585866E-6</v>
      </c>
      <c r="Q7367" s="3">
        <f>+Tabella2026[[#This Row],[INCIDENZA POPOLAZIONE PER DIFFERENZA]]*(PLAFOND-SUM(Tabella2026[CONTRIBUTO SULLA BASE DELLA POPOLAZIONE]))</f>
        <v>2045.7035742626244</v>
      </c>
      <c r="R7367" s="3">
        <f>+Tabella2026[[#This Row],[CONTRIBUTO SULLA BASE DELLA POPOLAZIONE]]+Tabella2026[[#This Row],[CONTRIBUTO SULLA BASE DEL REDDITO]]</f>
        <v>3713.9012475449413</v>
      </c>
      <c r="S7367" s="3">
        <f>+Tabella2026[[#This Row],[CONTRIBUTO TOTALE]]/(PLAFOND/N_TESSERE)</f>
        <v>7.4278024950898827</v>
      </c>
      <c r="T7367" s="3">
        <f>+MAX(CEILING(Tabella2026[[#This Row],[preDEF1]],1),1)</f>
        <v>8</v>
      </c>
      <c r="U7367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367" s="21">
        <f>+Tabella2026[[#This Row],[DEF - n. card]]*(PLAFOND/N_TESSERE)</f>
        <v>4000</v>
      </c>
      <c r="W7367" s="18"/>
    </row>
    <row r="7368" spans="2:23" x14ac:dyDescent="0.25">
      <c r="B7368" s="1" t="s">
        <v>14775</v>
      </c>
      <c r="C7368" s="2">
        <v>1155</v>
      </c>
      <c r="D7368" s="1" t="s">
        <v>14776</v>
      </c>
      <c r="E7368" s="1" t="s">
        <v>18</v>
      </c>
      <c r="F7368" s="1" t="s">
        <v>17</v>
      </c>
      <c r="G7368" s="1" t="s">
        <v>11807</v>
      </c>
      <c r="H7368" s="1" t="s">
        <v>15835</v>
      </c>
      <c r="I7368" s="5">
        <v>332</v>
      </c>
      <c r="J7368" s="5">
        <v>5339300</v>
      </c>
      <c r="K7368" s="3">
        <f>+Tabella2026[[#This Row],[POP_2024]]/SUM(Tabella2026[POP_2024])</f>
        <v>5.6325159308587633E-6</v>
      </c>
      <c r="L7368" s="3">
        <f>+Tabella2026[[#This Row],[INCIDENZA POPOLAZIONE]]*(PLAFOND/2)</f>
        <v>1658.2084656578718</v>
      </c>
      <c r="M7368" s="3">
        <f>+IFERROR(Tabella2026[[#This Row],[reddito_2024]]/Tabella2026[[#This Row],[POP_2024]],"")</f>
        <v>16082.22891566265</v>
      </c>
      <c r="N7368" s="3">
        <f>+IF(Tabella2026[[#This Row],[REDDITO COMPLESSIVO PROCAPITE]]&lt;media_aggr_reddito_pc,(media_aggr_reddito_pc-Tabella2026[[#This Row],[REDDITO COMPLESSIVO PROCAPITE]]),0)</f>
        <v>1742.8371469460908</v>
      </c>
      <c r="O7368" s="3">
        <f>+Tabella2026[[#This Row],[DIFFERENZA REDDITO INFERIORE ALLA MEDIA DALLA MEDIA]]*Tabella2026[[#This Row],[POP_2024]]</f>
        <v>578621.93278610217</v>
      </c>
      <c r="P7368" s="3">
        <f>+Tabella2026[[#This Row],[POPOLAZIONE PER DIFFERENZA ]]/SUM(Tabella2026[[POPOLAZIONE PER DIFFERENZA ]])</f>
        <v>5.13343024523236E-6</v>
      </c>
      <c r="Q7368" s="3">
        <f>+Tabella2026[[#This Row],[INCIDENZA POPOLAZIONE PER DIFFERENZA]]*(PLAFOND-SUM(Tabella2026[CONTRIBUTO SULLA BASE DELLA POPOLAZIONE]))</f>
        <v>1511.278014123729</v>
      </c>
      <c r="R7368" s="3">
        <f>+Tabella2026[[#This Row],[CONTRIBUTO SULLA BASE DELLA POPOLAZIONE]]+Tabella2026[[#This Row],[CONTRIBUTO SULLA BASE DEL REDDITO]]</f>
        <v>3169.4864797816008</v>
      </c>
      <c r="S7368" s="3">
        <f>+Tabella2026[[#This Row],[CONTRIBUTO TOTALE]]/(PLAFOND/N_TESSERE)</f>
        <v>6.3389729595632014</v>
      </c>
      <c r="T7368" s="3">
        <f>+MAX(CEILING(Tabella2026[[#This Row],[preDEF1]],1),1)</f>
        <v>7</v>
      </c>
      <c r="U7368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368" s="21">
        <f>+Tabella2026[[#This Row],[DEF - n. card]]*(PLAFOND/N_TESSERE)</f>
        <v>3500</v>
      </c>
      <c r="W7368" s="18"/>
    </row>
    <row r="7369" spans="2:23" x14ac:dyDescent="0.25">
      <c r="B7369" s="1" t="s">
        <v>14895</v>
      </c>
      <c r="C7369" s="2">
        <v>2091</v>
      </c>
      <c r="D7369" s="1" t="s">
        <v>14896</v>
      </c>
      <c r="E7369" s="1" t="s">
        <v>18</v>
      </c>
      <c r="F7369" s="1" t="s">
        <v>381</v>
      </c>
      <c r="G7369" s="1" t="s">
        <v>11807</v>
      </c>
      <c r="H7369" s="1" t="s">
        <v>15835</v>
      </c>
      <c r="I7369" s="5">
        <v>332</v>
      </c>
      <c r="J7369" s="5">
        <v>5195929</v>
      </c>
      <c r="K7369" s="3">
        <f>+Tabella2026[[#This Row],[POP_2024]]/SUM(Tabella2026[POP_2024])</f>
        <v>5.6325159308587633E-6</v>
      </c>
      <c r="L7369" s="3">
        <f>+Tabella2026[[#This Row],[INCIDENZA POPOLAZIONE]]*(PLAFOND/2)</f>
        <v>1658.2084656578718</v>
      </c>
      <c r="M7369" s="3">
        <f>+IFERROR(Tabella2026[[#This Row],[reddito_2024]]/Tabella2026[[#This Row],[POP_2024]],"")</f>
        <v>15650.388554216868</v>
      </c>
      <c r="N7369" s="3">
        <f>+IF(Tabella2026[[#This Row],[REDDITO COMPLESSIVO PROCAPITE]]&lt;media_aggr_reddito_pc,(media_aggr_reddito_pc-Tabella2026[[#This Row],[REDDITO COMPLESSIVO PROCAPITE]]),0)</f>
        <v>2174.6775083918728</v>
      </c>
      <c r="O7369" s="3">
        <f>+Tabella2026[[#This Row],[DIFFERENZA REDDITO INFERIORE ALLA MEDIA DALLA MEDIA]]*Tabella2026[[#This Row],[POP_2024]]</f>
        <v>721992.93278610182</v>
      </c>
      <c r="P7369" s="3">
        <f>+Tabella2026[[#This Row],[POPOLAZIONE PER DIFFERENZA ]]/SUM(Tabella2026[[POPOLAZIONE PER DIFFERENZA ]])</f>
        <v>6.4053921014748134E-6</v>
      </c>
      <c r="Q7369" s="3">
        <f>+Tabella2026[[#This Row],[INCIDENZA POPOLAZIONE PER DIFFERENZA]]*(PLAFOND-SUM(Tabella2026[CONTRIBUTO SULLA BASE DELLA POPOLAZIONE]))</f>
        <v>1885.7426306301165</v>
      </c>
      <c r="R7369" s="3">
        <f>+Tabella2026[[#This Row],[CONTRIBUTO SULLA BASE DELLA POPOLAZIONE]]+Tabella2026[[#This Row],[CONTRIBUTO SULLA BASE DEL REDDITO]]</f>
        <v>3543.9510962879885</v>
      </c>
      <c r="S7369" s="3">
        <f>+Tabella2026[[#This Row],[CONTRIBUTO TOTALE]]/(PLAFOND/N_TESSERE)</f>
        <v>7.0879021925759771</v>
      </c>
      <c r="T7369" s="3">
        <f>+MAX(CEILING(Tabella2026[[#This Row],[preDEF1]],1),1)</f>
        <v>8</v>
      </c>
      <c r="U736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369" s="21">
        <f>+Tabella2026[[#This Row],[DEF - n. card]]*(PLAFOND/N_TESSERE)</f>
        <v>4000</v>
      </c>
      <c r="W7369" s="18"/>
    </row>
    <row r="7370" spans="2:23" x14ac:dyDescent="0.25">
      <c r="B7370" s="1" t="s">
        <v>14691</v>
      </c>
      <c r="C7370" s="2">
        <v>18089</v>
      </c>
      <c r="D7370" s="1" t="s">
        <v>14692</v>
      </c>
      <c r="E7370" s="1" t="s">
        <v>12</v>
      </c>
      <c r="F7370" s="1" t="s">
        <v>195</v>
      </c>
      <c r="G7370" s="1" t="s">
        <v>11807</v>
      </c>
      <c r="H7370" s="1" t="s">
        <v>15835</v>
      </c>
      <c r="I7370" s="5">
        <v>331</v>
      </c>
      <c r="J7370" s="5">
        <v>5810021</v>
      </c>
      <c r="K7370" s="3">
        <f>+Tabella2026[[#This Row],[POP_2024]]/SUM(Tabella2026[POP_2024])</f>
        <v>5.6155505214284662E-6</v>
      </c>
      <c r="L7370" s="3">
        <f>+Tabella2026[[#This Row],[INCIDENZA POPOLAZIONE]]*(PLAFOND/2)</f>
        <v>1653.2138618456493</v>
      </c>
      <c r="M7370" s="3">
        <f>+IFERROR(Tabella2026[[#This Row],[reddito_2024]]/Tabella2026[[#This Row],[POP_2024]],"")</f>
        <v>17552.933534743202</v>
      </c>
      <c r="N7370" s="3">
        <f>+IF(Tabella2026[[#This Row],[REDDITO COMPLESSIVO PROCAPITE]]&lt;media_aggr_reddito_pc,(media_aggr_reddito_pc-Tabella2026[[#This Row],[REDDITO COMPLESSIVO PROCAPITE]]),0)</f>
        <v>272.13252786553858</v>
      </c>
      <c r="O7370" s="3">
        <f>+Tabella2026[[#This Row],[DIFFERENZA REDDITO INFERIORE ALLA MEDIA DALLA MEDIA]]*Tabella2026[[#This Row],[POP_2024]]</f>
        <v>90075.866723493265</v>
      </c>
      <c r="P7370" s="3">
        <f>+Tabella2026[[#This Row],[POPOLAZIONE PER DIFFERENZA ]]/SUM(Tabella2026[[POPOLAZIONE PER DIFFERENZA ]])</f>
        <v>7.9913697079787853E-7</v>
      </c>
      <c r="Q7370" s="3">
        <f>+Tabella2026[[#This Row],[INCIDENZA POPOLAZIONE PER DIFFERENZA]]*(PLAFOND-SUM(Tabella2026[CONTRIBUTO SULLA BASE DELLA POPOLAZIONE]))</f>
        <v>235.2653248501683</v>
      </c>
      <c r="R7370" s="3">
        <f>+Tabella2026[[#This Row],[CONTRIBUTO SULLA BASE DELLA POPOLAZIONE]]+Tabella2026[[#This Row],[CONTRIBUTO SULLA BASE DEL REDDITO]]</f>
        <v>1888.4791866958176</v>
      </c>
      <c r="S7370" s="3">
        <f>+Tabella2026[[#This Row],[CONTRIBUTO TOTALE]]/(PLAFOND/N_TESSERE)</f>
        <v>3.776958373391635</v>
      </c>
      <c r="T7370" s="3">
        <f>+MAX(CEILING(Tabella2026[[#This Row],[preDEF1]],1),1)</f>
        <v>4</v>
      </c>
      <c r="U7370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70" s="21">
        <f>+Tabella2026[[#This Row],[DEF - n. card]]*(PLAFOND/N_TESSERE)</f>
        <v>2000</v>
      </c>
      <c r="W7370" s="18"/>
    </row>
    <row r="7371" spans="2:23" x14ac:dyDescent="0.25">
      <c r="B7371" s="1" t="s">
        <v>14727</v>
      </c>
      <c r="C7371" s="2">
        <v>5095</v>
      </c>
      <c r="D7371" s="1" t="s">
        <v>14728</v>
      </c>
      <c r="E7371" s="1" t="s">
        <v>18</v>
      </c>
      <c r="F7371" s="1" t="s">
        <v>182</v>
      </c>
      <c r="G7371" s="1" t="s">
        <v>11807</v>
      </c>
      <c r="H7371" s="1" t="s">
        <v>15835</v>
      </c>
      <c r="I7371" s="5">
        <v>331</v>
      </c>
      <c r="J7371" s="5">
        <v>5057645</v>
      </c>
      <c r="K7371" s="3">
        <f>+Tabella2026[[#This Row],[POP_2024]]/SUM(Tabella2026[POP_2024])</f>
        <v>5.6155505214284662E-6</v>
      </c>
      <c r="L7371" s="3">
        <f>+Tabella2026[[#This Row],[INCIDENZA POPOLAZIONE]]*(PLAFOND/2)</f>
        <v>1653.2138618456493</v>
      </c>
      <c r="M7371" s="3">
        <f>+IFERROR(Tabella2026[[#This Row],[reddito_2024]]/Tabella2026[[#This Row],[POP_2024]],"")</f>
        <v>15279.894259818731</v>
      </c>
      <c r="N7371" s="3">
        <f>+IF(Tabella2026[[#This Row],[REDDITO COMPLESSIVO PROCAPITE]]&lt;media_aggr_reddito_pc,(media_aggr_reddito_pc-Tabella2026[[#This Row],[REDDITO COMPLESSIVO PROCAPITE]]),0)</f>
        <v>2545.1718027900097</v>
      </c>
      <c r="O7371" s="3">
        <f>+Tabella2026[[#This Row],[DIFFERENZA REDDITO INFERIORE ALLA MEDIA DALLA MEDIA]]*Tabella2026[[#This Row],[POP_2024]]</f>
        <v>842451.86672349321</v>
      </c>
      <c r="P7371" s="3">
        <f>+Tabella2026[[#This Row],[POPOLAZIONE PER DIFFERENZA ]]/SUM(Tabella2026[[POPOLAZIONE PER DIFFERENZA ]])</f>
        <v>7.4740822076468559E-6</v>
      </c>
      <c r="Q7371" s="3">
        <f>+Tabella2026[[#This Row],[INCIDENZA POPOLAZIONE PER DIFFERENZA]]*(PLAFOND-SUM(Tabella2026[CONTRIBUTO SULLA BASE DELLA POPOLAZIONE]))</f>
        <v>2200.3641963695877</v>
      </c>
      <c r="R7371" s="3">
        <f>+Tabella2026[[#This Row],[CONTRIBUTO SULLA BASE DELLA POPOLAZIONE]]+Tabella2026[[#This Row],[CONTRIBUTO SULLA BASE DEL REDDITO]]</f>
        <v>3853.578058215237</v>
      </c>
      <c r="S7371" s="3">
        <f>+Tabella2026[[#This Row],[CONTRIBUTO TOTALE]]/(PLAFOND/N_TESSERE)</f>
        <v>7.7071561164304736</v>
      </c>
      <c r="T7371" s="3">
        <f>+MAX(CEILING(Tabella2026[[#This Row],[preDEF1]],1),1)</f>
        <v>8</v>
      </c>
      <c r="U7371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371" s="21">
        <f>+Tabella2026[[#This Row],[DEF - n. card]]*(PLAFOND/N_TESSERE)</f>
        <v>4000</v>
      </c>
      <c r="W7371" s="18"/>
    </row>
    <row r="7372" spans="2:23" x14ac:dyDescent="0.25">
      <c r="B7372" s="1" t="s">
        <v>14701</v>
      </c>
      <c r="C7372" s="2">
        <v>115072</v>
      </c>
      <c r="D7372" s="1" t="s">
        <v>14702</v>
      </c>
      <c r="E7372" s="1" t="s">
        <v>76</v>
      </c>
      <c r="F7372" s="1" t="s">
        <v>625</v>
      </c>
      <c r="G7372" s="1" t="s">
        <v>11807</v>
      </c>
      <c r="H7372" s="1" t="s">
        <v>15836</v>
      </c>
      <c r="I7372" s="5">
        <v>331</v>
      </c>
      <c r="J7372" s="5">
        <v>2409238</v>
      </c>
      <c r="K7372" s="3">
        <f>+Tabella2026[[#This Row],[POP_2024]]/SUM(Tabella2026[POP_2024])</f>
        <v>5.6155505214284662E-6</v>
      </c>
      <c r="L7372" s="3">
        <f>+Tabella2026[[#This Row],[INCIDENZA POPOLAZIONE]]*(PLAFOND/2)</f>
        <v>1653.2138618456493</v>
      </c>
      <c r="M7372" s="3">
        <f>+IFERROR(Tabella2026[[#This Row],[reddito_2024]]/Tabella2026[[#This Row],[POP_2024]],"")</f>
        <v>7278.6646525679762</v>
      </c>
      <c r="N7372" s="3">
        <f>+IF(Tabella2026[[#This Row],[REDDITO COMPLESSIVO PROCAPITE]]&lt;media_aggr_reddito_pc,(media_aggr_reddito_pc-Tabella2026[[#This Row],[REDDITO COMPLESSIVO PROCAPITE]]),0)</f>
        <v>10546.401410040766</v>
      </c>
      <c r="O7372" s="3">
        <f>+Tabella2026[[#This Row],[DIFFERENZA REDDITO INFERIORE ALLA MEDIA DALLA MEDIA]]*Tabella2026[[#This Row],[POP_2024]]</f>
        <v>3490858.8667234937</v>
      </c>
      <c r="P7372" s="3">
        <f>+Tabella2026[[#This Row],[POPOLAZIONE PER DIFFERENZA ]]/SUM(Tabella2026[[POPOLAZIONE PER DIFFERENZA ]])</f>
        <v>3.097027518813466E-5</v>
      </c>
      <c r="Q7372" s="3">
        <f>+Tabella2026[[#This Row],[INCIDENZA POPOLAZIONE PER DIFFERENZA]]*(PLAFOND-SUM(Tabella2026[CONTRIBUTO SULLA BASE DELLA POPOLAZIONE]))</f>
        <v>9117.6257876804902</v>
      </c>
      <c r="R7372" s="3">
        <f>+Tabella2026[[#This Row],[CONTRIBUTO SULLA BASE DELLA POPOLAZIONE]]+Tabella2026[[#This Row],[CONTRIBUTO SULLA BASE DEL REDDITO]]</f>
        <v>10770.83964952614</v>
      </c>
      <c r="S7372" s="3">
        <f>+Tabella2026[[#This Row],[CONTRIBUTO TOTALE]]/(PLAFOND/N_TESSERE)</f>
        <v>21.54167929905228</v>
      </c>
      <c r="T7372" s="3">
        <f>+MAX(CEILING(Tabella2026[[#This Row],[preDEF1]],1),1)</f>
        <v>22</v>
      </c>
      <c r="U7372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7372" s="21">
        <f>+Tabella2026[[#This Row],[DEF - n. card]]*(PLAFOND/N_TESSERE)</f>
        <v>11000</v>
      </c>
      <c r="W7372" s="18"/>
    </row>
    <row r="7373" spans="2:23" x14ac:dyDescent="0.25">
      <c r="B7373" s="1" t="s">
        <v>14689</v>
      </c>
      <c r="C7373" s="2">
        <v>80041</v>
      </c>
      <c r="D7373" s="1" t="s">
        <v>14690</v>
      </c>
      <c r="E7373" s="1" t="s">
        <v>61</v>
      </c>
      <c r="F7373" s="1" t="s">
        <v>62</v>
      </c>
      <c r="G7373" s="1" t="s">
        <v>11807</v>
      </c>
      <c r="H7373" s="1" t="s">
        <v>15836</v>
      </c>
      <c r="I7373" s="5">
        <v>329</v>
      </c>
      <c r="J7373" s="5">
        <v>3042791</v>
      </c>
      <c r="K7373" s="3">
        <f>+Tabella2026[[#This Row],[POP_2024]]/SUM(Tabella2026[POP_2024])</f>
        <v>5.581619702567871E-6</v>
      </c>
      <c r="L7373" s="3">
        <f>+Tabella2026[[#This Row],[INCIDENZA POPOLAZIONE]]*(PLAFOND/2)</f>
        <v>1643.2246542212042</v>
      </c>
      <c r="M7373" s="3">
        <f>+IFERROR(Tabella2026[[#This Row],[reddito_2024]]/Tabella2026[[#This Row],[POP_2024]],"")</f>
        <v>9248.6048632218844</v>
      </c>
      <c r="N7373" s="3">
        <f>+IF(Tabella2026[[#This Row],[REDDITO COMPLESSIVO PROCAPITE]]&lt;media_aggr_reddito_pc,(media_aggr_reddito_pc-Tabella2026[[#This Row],[REDDITO COMPLESSIVO PROCAPITE]]),0)</f>
        <v>8576.4611993868566</v>
      </c>
      <c r="O7373" s="3">
        <f>+Tabella2026[[#This Row],[DIFFERENZA REDDITO INFERIORE ALLA MEDIA DALLA MEDIA]]*Tabella2026[[#This Row],[POP_2024]]</f>
        <v>2821655.7345982757</v>
      </c>
      <c r="P7373" s="3">
        <f>+Tabella2026[[#This Row],[POPOLAZIONE PER DIFFERENZA ]]/SUM(Tabella2026[[POPOLAZIONE PER DIFFERENZA ]])</f>
        <v>2.503322475156619E-5</v>
      </c>
      <c r="Q7373" s="3">
        <f>+Tabella2026[[#This Row],[INCIDENZA POPOLAZIONE PER DIFFERENZA]]*(PLAFOND-SUM(Tabella2026[CONTRIBUTO SULLA BASE DELLA POPOLAZIONE]))</f>
        <v>7369.7625919425527</v>
      </c>
      <c r="R7373" s="3">
        <f>+Tabella2026[[#This Row],[CONTRIBUTO SULLA BASE DELLA POPOLAZIONE]]+Tabella2026[[#This Row],[CONTRIBUTO SULLA BASE DEL REDDITO]]</f>
        <v>9012.9872461637569</v>
      </c>
      <c r="S7373" s="3">
        <f>+Tabella2026[[#This Row],[CONTRIBUTO TOTALE]]/(PLAFOND/N_TESSERE)</f>
        <v>18.025974492327514</v>
      </c>
      <c r="T7373" s="3">
        <f>+MAX(CEILING(Tabella2026[[#This Row],[preDEF1]],1),1)</f>
        <v>19</v>
      </c>
      <c r="U7373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7373" s="21">
        <f>+Tabella2026[[#This Row],[DEF - n. card]]*(PLAFOND/N_TESSERE)</f>
        <v>9500</v>
      </c>
      <c r="W7373" s="18"/>
    </row>
    <row r="7374" spans="2:23" x14ac:dyDescent="0.25">
      <c r="B7374" s="1" t="s">
        <v>14717</v>
      </c>
      <c r="C7374" s="2">
        <v>16159</v>
      </c>
      <c r="D7374" s="1" t="s">
        <v>14718</v>
      </c>
      <c r="E7374" s="1" t="s">
        <v>12</v>
      </c>
      <c r="F7374" s="1" t="s">
        <v>93</v>
      </c>
      <c r="G7374" s="1" t="s">
        <v>11807</v>
      </c>
      <c r="H7374" s="1" t="s">
        <v>15835</v>
      </c>
      <c r="I7374" s="5">
        <v>329</v>
      </c>
      <c r="J7374" s="5">
        <v>5655473</v>
      </c>
      <c r="K7374" s="3">
        <f>+Tabella2026[[#This Row],[POP_2024]]/SUM(Tabella2026[POP_2024])</f>
        <v>5.581619702567871E-6</v>
      </c>
      <c r="L7374" s="3">
        <f>+Tabella2026[[#This Row],[INCIDENZA POPOLAZIONE]]*(PLAFOND/2)</f>
        <v>1643.2246542212042</v>
      </c>
      <c r="M7374" s="3">
        <f>+IFERROR(Tabella2026[[#This Row],[reddito_2024]]/Tabella2026[[#This Row],[POP_2024]],"")</f>
        <v>17189.88753799392</v>
      </c>
      <c r="N7374" s="3">
        <f>+IF(Tabella2026[[#This Row],[REDDITO COMPLESSIVO PROCAPITE]]&lt;media_aggr_reddito_pc,(media_aggr_reddito_pc-Tabella2026[[#This Row],[REDDITO COMPLESSIVO PROCAPITE]]),0)</f>
        <v>635.17852461482107</v>
      </c>
      <c r="O7374" s="3">
        <f>+Tabella2026[[#This Row],[DIFFERENZA REDDITO INFERIORE ALLA MEDIA DALLA MEDIA]]*Tabella2026[[#This Row],[POP_2024]]</f>
        <v>208973.73459827615</v>
      </c>
      <c r="P7374" s="3">
        <f>+Tabella2026[[#This Row],[POPOLAZIONE PER DIFFERENZA ]]/SUM(Tabella2026[[POPOLAZIONE PER DIFFERENZA ]])</f>
        <v>1.8539775782099718E-6</v>
      </c>
      <c r="Q7374" s="3">
        <f>+Tabella2026[[#This Row],[INCIDENZA POPOLAZIONE PER DIFFERENZA]]*(PLAFOND-SUM(Tabella2026[CONTRIBUTO SULLA BASE DELLA POPOLAZIONE]))</f>
        <v>545.80960854183422</v>
      </c>
      <c r="R7374" s="3">
        <f>+Tabella2026[[#This Row],[CONTRIBUTO SULLA BASE DELLA POPOLAZIONE]]+Tabella2026[[#This Row],[CONTRIBUTO SULLA BASE DEL REDDITO]]</f>
        <v>2189.0342627630384</v>
      </c>
      <c r="S7374" s="3">
        <f>+Tabella2026[[#This Row],[CONTRIBUTO TOTALE]]/(PLAFOND/N_TESSERE)</f>
        <v>4.3780685255260767</v>
      </c>
      <c r="T7374" s="3">
        <f>+MAX(CEILING(Tabella2026[[#This Row],[preDEF1]],1),1)</f>
        <v>5</v>
      </c>
      <c r="U7374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374" s="21">
        <f>+Tabella2026[[#This Row],[DEF - n. card]]*(PLAFOND/N_TESSERE)</f>
        <v>2500</v>
      </c>
      <c r="W7374" s="18"/>
    </row>
    <row r="7375" spans="2:23" x14ac:dyDescent="0.25">
      <c r="B7375" s="1" t="s">
        <v>14781</v>
      </c>
      <c r="C7375" s="2">
        <v>19115</v>
      </c>
      <c r="D7375" s="1" t="s">
        <v>14782</v>
      </c>
      <c r="E7375" s="1" t="s">
        <v>12</v>
      </c>
      <c r="F7375" s="1" t="s">
        <v>193</v>
      </c>
      <c r="G7375" s="1" t="s">
        <v>11807</v>
      </c>
      <c r="H7375" s="1" t="s">
        <v>15835</v>
      </c>
      <c r="I7375" s="5">
        <v>329</v>
      </c>
      <c r="J7375" s="5">
        <v>5717194</v>
      </c>
      <c r="K7375" s="3">
        <f>+Tabella2026[[#This Row],[POP_2024]]/SUM(Tabella2026[POP_2024])</f>
        <v>5.581619702567871E-6</v>
      </c>
      <c r="L7375" s="3">
        <f>+Tabella2026[[#This Row],[INCIDENZA POPOLAZIONE]]*(PLAFOND/2)</f>
        <v>1643.2246542212042</v>
      </c>
      <c r="M7375" s="3">
        <f>+IFERROR(Tabella2026[[#This Row],[reddito_2024]]/Tabella2026[[#This Row],[POP_2024]],"")</f>
        <v>17377.489361702126</v>
      </c>
      <c r="N7375" s="3">
        <f>+IF(Tabella2026[[#This Row],[REDDITO COMPLESSIVO PROCAPITE]]&lt;media_aggr_reddito_pc,(media_aggr_reddito_pc-Tabella2026[[#This Row],[REDDITO COMPLESSIVO PROCAPITE]]),0)</f>
        <v>447.57670090661486</v>
      </c>
      <c r="O7375" s="3">
        <f>+Tabella2026[[#This Row],[DIFFERENZA REDDITO INFERIORE ALLA MEDIA DALLA MEDIA]]*Tabella2026[[#This Row],[POP_2024]]</f>
        <v>147252.73459827629</v>
      </c>
      <c r="P7375" s="3">
        <f>+Tabella2026[[#This Row],[POPOLAZIONE PER DIFFERENZA ]]/SUM(Tabella2026[[POPOLAZIONE PER DIFFERENZA ]])</f>
        <v>1.3063999109750323E-6</v>
      </c>
      <c r="Q7375" s="3">
        <f>+Tabella2026[[#This Row],[INCIDENZA POPOLAZIONE PER DIFFERENZA]]*(PLAFOND-SUM(Tabella2026[CONTRIBUTO SULLA BASE DELLA POPOLAZIONE]))</f>
        <v>384.60315399111784</v>
      </c>
      <c r="R7375" s="3">
        <f>+Tabella2026[[#This Row],[CONTRIBUTO SULLA BASE DELLA POPOLAZIONE]]+Tabella2026[[#This Row],[CONTRIBUTO SULLA BASE DEL REDDITO]]</f>
        <v>2027.827808212322</v>
      </c>
      <c r="S7375" s="3">
        <f>+Tabella2026[[#This Row],[CONTRIBUTO TOTALE]]/(PLAFOND/N_TESSERE)</f>
        <v>4.0556556164246436</v>
      </c>
      <c r="T7375" s="3">
        <f>+MAX(CEILING(Tabella2026[[#This Row],[preDEF1]],1),1)</f>
        <v>5</v>
      </c>
      <c r="U7375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375" s="21">
        <f>+Tabella2026[[#This Row],[DEF - n. card]]*(PLAFOND/N_TESSERE)</f>
        <v>2500</v>
      </c>
      <c r="W7375" s="18"/>
    </row>
    <row r="7376" spans="2:23" x14ac:dyDescent="0.25">
      <c r="B7376" s="1" t="s">
        <v>14719</v>
      </c>
      <c r="C7376" s="2">
        <v>1075</v>
      </c>
      <c r="D7376" s="1" t="s">
        <v>14720</v>
      </c>
      <c r="E7376" s="1" t="s">
        <v>18</v>
      </c>
      <c r="F7376" s="1" t="s">
        <v>17</v>
      </c>
      <c r="G7376" s="1" t="s">
        <v>11807</v>
      </c>
      <c r="H7376" s="1" t="s">
        <v>15835</v>
      </c>
      <c r="I7376" s="5">
        <v>328</v>
      </c>
      <c r="J7376" s="5">
        <v>5693694</v>
      </c>
      <c r="K7376" s="3">
        <f>+Tabella2026[[#This Row],[POP_2024]]/SUM(Tabella2026[POP_2024])</f>
        <v>5.5646542931375729E-6</v>
      </c>
      <c r="L7376" s="3">
        <f>+Tabella2026[[#This Row],[INCIDENZA POPOLAZIONE]]*(PLAFOND/2)</f>
        <v>1638.2300504089817</v>
      </c>
      <c r="M7376" s="3">
        <f>+IFERROR(Tabella2026[[#This Row],[reddito_2024]]/Tabella2026[[#This Row],[POP_2024]],"")</f>
        <v>17358.823170731706</v>
      </c>
      <c r="N7376" s="3">
        <f>+IF(Tabella2026[[#This Row],[REDDITO COMPLESSIVO PROCAPITE]]&lt;media_aggr_reddito_pc,(media_aggr_reddito_pc-Tabella2026[[#This Row],[REDDITO COMPLESSIVO PROCAPITE]]),0)</f>
        <v>466.24289187703471</v>
      </c>
      <c r="O7376" s="3">
        <f>+Tabella2026[[#This Row],[DIFFERENZA REDDITO INFERIORE ALLA MEDIA DALLA MEDIA]]*Tabella2026[[#This Row],[POP_2024]]</f>
        <v>152927.66853566738</v>
      </c>
      <c r="P7376" s="3">
        <f>+Tabella2026[[#This Row],[POPOLAZIONE PER DIFFERENZA ]]/SUM(Tabella2026[[POPOLAZIONE PER DIFFERENZA ]])</f>
        <v>1.3567469093572525E-6</v>
      </c>
      <c r="Q7376" s="3">
        <f>+Tabella2026[[#This Row],[INCIDENZA POPOLAZIONE PER DIFFERENZA]]*(PLAFOND-SUM(Tabella2026[CONTRIBUTO SULLA BASE DELLA POPOLAZIONE]))</f>
        <v>399.42527255459476</v>
      </c>
      <c r="R7376" s="3">
        <f>+Tabella2026[[#This Row],[CONTRIBUTO SULLA BASE DELLA POPOLAZIONE]]+Tabella2026[[#This Row],[CONTRIBUTO SULLA BASE DEL REDDITO]]</f>
        <v>2037.6553229635765</v>
      </c>
      <c r="S7376" s="3">
        <f>+Tabella2026[[#This Row],[CONTRIBUTO TOTALE]]/(PLAFOND/N_TESSERE)</f>
        <v>4.0753106459271526</v>
      </c>
      <c r="T7376" s="3">
        <f>+MAX(CEILING(Tabella2026[[#This Row],[preDEF1]],1),1)</f>
        <v>5</v>
      </c>
      <c r="U7376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376" s="21">
        <f>+Tabella2026[[#This Row],[DEF - n. card]]*(PLAFOND/N_TESSERE)</f>
        <v>2500</v>
      </c>
      <c r="W7376" s="18"/>
    </row>
    <row r="7377" spans="2:23" x14ac:dyDescent="0.25">
      <c r="B7377" s="1" t="s">
        <v>14831</v>
      </c>
      <c r="C7377" s="2">
        <v>6135</v>
      </c>
      <c r="D7377" s="1" t="s">
        <v>14832</v>
      </c>
      <c r="E7377" s="1" t="s">
        <v>18</v>
      </c>
      <c r="F7377" s="1" t="s">
        <v>138</v>
      </c>
      <c r="G7377" s="1" t="s">
        <v>11807</v>
      </c>
      <c r="H7377" s="1" t="s">
        <v>15835</v>
      </c>
      <c r="I7377" s="5">
        <v>328</v>
      </c>
      <c r="J7377" s="5">
        <v>5391215</v>
      </c>
      <c r="K7377" s="3">
        <f>+Tabella2026[[#This Row],[POP_2024]]/SUM(Tabella2026[POP_2024])</f>
        <v>5.5646542931375729E-6</v>
      </c>
      <c r="L7377" s="3">
        <f>+Tabella2026[[#This Row],[INCIDENZA POPOLAZIONE]]*(PLAFOND/2)</f>
        <v>1638.2300504089817</v>
      </c>
      <c r="M7377" s="3">
        <f>+IFERROR(Tabella2026[[#This Row],[reddito_2024]]/Tabella2026[[#This Row],[POP_2024]],"")</f>
        <v>16436.631097560974</v>
      </c>
      <c r="N7377" s="3">
        <f>+IF(Tabella2026[[#This Row],[REDDITO COMPLESSIVO PROCAPITE]]&lt;media_aggr_reddito_pc,(media_aggr_reddito_pc-Tabella2026[[#This Row],[REDDITO COMPLESSIVO PROCAPITE]]),0)</f>
        <v>1388.434965047767</v>
      </c>
      <c r="O7377" s="3">
        <f>+Tabella2026[[#This Row],[DIFFERENZA REDDITO INFERIORE ALLA MEDIA DALLA MEDIA]]*Tabella2026[[#This Row],[POP_2024]]</f>
        <v>455406.66853566759</v>
      </c>
      <c r="P7377" s="3">
        <f>+Tabella2026[[#This Row],[POPOLAZIONE PER DIFFERENZA ]]/SUM(Tabella2026[[POPOLAZIONE PER DIFFERENZA ]])</f>
        <v>4.0402864697590237E-6</v>
      </c>
      <c r="Q7377" s="3">
        <f>+Tabella2026[[#This Row],[INCIDENZA POPOLAZIONE PER DIFFERENZA]]*(PLAFOND-SUM(Tabella2026[CONTRIBUTO SULLA BASE DELLA POPOLAZIONE]))</f>
        <v>1189.4573064822091</v>
      </c>
      <c r="R7377" s="3">
        <f>+Tabella2026[[#This Row],[CONTRIBUTO SULLA BASE DELLA POPOLAZIONE]]+Tabella2026[[#This Row],[CONTRIBUTO SULLA BASE DEL REDDITO]]</f>
        <v>2827.6873568911906</v>
      </c>
      <c r="S7377" s="3">
        <f>+Tabella2026[[#This Row],[CONTRIBUTO TOTALE]]/(PLAFOND/N_TESSERE)</f>
        <v>5.6553747137823809</v>
      </c>
      <c r="T7377" s="3">
        <f>+MAX(CEILING(Tabella2026[[#This Row],[preDEF1]],1),1)</f>
        <v>6</v>
      </c>
      <c r="U7377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377" s="21">
        <f>+Tabella2026[[#This Row],[DEF - n. card]]*(PLAFOND/N_TESSERE)</f>
        <v>3000</v>
      </c>
      <c r="W7377" s="18"/>
    </row>
    <row r="7378" spans="2:23" x14ac:dyDescent="0.25">
      <c r="B7378" s="1" t="s">
        <v>14735</v>
      </c>
      <c r="C7378" s="2">
        <v>1209</v>
      </c>
      <c r="D7378" s="1" t="s">
        <v>14736</v>
      </c>
      <c r="E7378" s="1" t="s">
        <v>18</v>
      </c>
      <c r="F7378" s="1" t="s">
        <v>17</v>
      </c>
      <c r="G7378" s="1" t="s">
        <v>11807</v>
      </c>
      <c r="H7378" s="1" t="s">
        <v>15835</v>
      </c>
      <c r="I7378" s="5">
        <v>328</v>
      </c>
      <c r="J7378" s="5">
        <v>5473626</v>
      </c>
      <c r="K7378" s="3">
        <f>+Tabella2026[[#This Row],[POP_2024]]/SUM(Tabella2026[POP_2024])</f>
        <v>5.5646542931375729E-6</v>
      </c>
      <c r="L7378" s="3">
        <f>+Tabella2026[[#This Row],[INCIDENZA POPOLAZIONE]]*(PLAFOND/2)</f>
        <v>1638.2300504089817</v>
      </c>
      <c r="M7378" s="3">
        <f>+IFERROR(Tabella2026[[#This Row],[reddito_2024]]/Tabella2026[[#This Row],[POP_2024]],"")</f>
        <v>16687.884146341465</v>
      </c>
      <c r="N7378" s="3">
        <f>+IF(Tabella2026[[#This Row],[REDDITO COMPLESSIVO PROCAPITE]]&lt;media_aggr_reddito_pc,(media_aggr_reddito_pc-Tabella2026[[#This Row],[REDDITO COMPLESSIVO PROCAPITE]]),0)</f>
        <v>1137.1819162672764</v>
      </c>
      <c r="O7378" s="3">
        <f>+Tabella2026[[#This Row],[DIFFERENZA REDDITO INFERIORE ALLA MEDIA DALLA MEDIA]]*Tabella2026[[#This Row],[POP_2024]]</f>
        <v>372995.66853566666</v>
      </c>
      <c r="P7378" s="3">
        <f>+Tabella2026[[#This Row],[POPOLAZIONE PER DIFFERENZA ]]/SUM(Tabella2026[[POPOLAZIONE PER DIFFERENZA ]])</f>
        <v>3.3091508249298862E-6</v>
      </c>
      <c r="Q7378" s="3">
        <f>+Tabella2026[[#This Row],[INCIDENZA POPOLAZIONE PER DIFFERENZA]]*(PLAFOND-SUM(Tabella2026[CONTRIBUTO SULLA BASE DELLA POPOLAZIONE]))</f>
        <v>974.21152099624373</v>
      </c>
      <c r="R7378" s="3">
        <f>+Tabella2026[[#This Row],[CONTRIBUTO SULLA BASE DELLA POPOLAZIONE]]+Tabella2026[[#This Row],[CONTRIBUTO SULLA BASE DEL REDDITO]]</f>
        <v>2612.4415714052257</v>
      </c>
      <c r="S7378" s="3">
        <f>+Tabella2026[[#This Row],[CONTRIBUTO TOTALE]]/(PLAFOND/N_TESSERE)</f>
        <v>5.2248831428104516</v>
      </c>
      <c r="T7378" s="3">
        <f>+MAX(CEILING(Tabella2026[[#This Row],[preDEF1]],1),1)</f>
        <v>6</v>
      </c>
      <c r="U7378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378" s="21">
        <f>+Tabella2026[[#This Row],[DEF - n. card]]*(PLAFOND/N_TESSERE)</f>
        <v>3000</v>
      </c>
      <c r="W7378" s="18"/>
    </row>
    <row r="7379" spans="2:23" x14ac:dyDescent="0.25">
      <c r="B7379" s="1" t="s">
        <v>14677</v>
      </c>
      <c r="C7379" s="2">
        <v>69097</v>
      </c>
      <c r="D7379" s="1" t="s">
        <v>14678</v>
      </c>
      <c r="E7379" s="1" t="s">
        <v>96</v>
      </c>
      <c r="F7379" s="1" t="s">
        <v>328</v>
      </c>
      <c r="G7379" s="1" t="s">
        <v>11807</v>
      </c>
      <c r="H7379" s="1" t="s">
        <v>15836</v>
      </c>
      <c r="I7379" s="5">
        <v>327</v>
      </c>
      <c r="J7379" s="5">
        <v>4060966</v>
      </c>
      <c r="K7379" s="3">
        <f>+Tabella2026[[#This Row],[POP_2024]]/SUM(Tabella2026[POP_2024])</f>
        <v>5.5476888837072758E-6</v>
      </c>
      <c r="L7379" s="3">
        <f>+Tabella2026[[#This Row],[INCIDENZA POPOLAZIONE]]*(PLAFOND/2)</f>
        <v>1633.2354465967592</v>
      </c>
      <c r="M7379" s="3">
        <f>+IFERROR(Tabella2026[[#This Row],[reddito_2024]]/Tabella2026[[#This Row],[POP_2024]],"")</f>
        <v>12418.85626911315</v>
      </c>
      <c r="N7379" s="3">
        <f>+IF(Tabella2026[[#This Row],[REDDITO COMPLESSIVO PROCAPITE]]&lt;media_aggr_reddito_pc,(media_aggr_reddito_pc-Tabella2026[[#This Row],[REDDITO COMPLESSIVO PROCAPITE]]),0)</f>
        <v>5406.2097934955909</v>
      </c>
      <c r="O7379" s="3">
        <f>+Tabella2026[[#This Row],[DIFFERENZA REDDITO INFERIORE ALLA MEDIA DALLA MEDIA]]*Tabella2026[[#This Row],[POP_2024]]</f>
        <v>1767830.6024730583</v>
      </c>
      <c r="P7379" s="3">
        <f>+Tabella2026[[#This Row],[POPOLAZIONE PER DIFFERENZA ]]/SUM(Tabella2026[[POPOLAZIONE PER DIFFERENZA ]])</f>
        <v>1.5683876757809124E-5</v>
      </c>
      <c r="Q7379" s="3">
        <f>+Tabella2026[[#This Row],[INCIDENZA POPOLAZIONE PER DIFFERENZA]]*(PLAFOND-SUM(Tabella2026[CONTRIBUTO SULLA BASE DELLA POPOLAZIONE]))</f>
        <v>4617.3215545914563</v>
      </c>
      <c r="R7379" s="3">
        <f>+Tabella2026[[#This Row],[CONTRIBUTO SULLA BASE DELLA POPOLAZIONE]]+Tabella2026[[#This Row],[CONTRIBUTO SULLA BASE DEL REDDITO]]</f>
        <v>6250.5570011882155</v>
      </c>
      <c r="S7379" s="3">
        <f>+Tabella2026[[#This Row],[CONTRIBUTO TOTALE]]/(PLAFOND/N_TESSERE)</f>
        <v>12.501114002376431</v>
      </c>
      <c r="T7379" s="3">
        <f>+MAX(CEILING(Tabella2026[[#This Row],[preDEF1]],1),1)</f>
        <v>13</v>
      </c>
      <c r="U737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379" s="21">
        <f>+Tabella2026[[#This Row],[DEF - n. card]]*(PLAFOND/N_TESSERE)</f>
        <v>6500</v>
      </c>
      <c r="W7379" s="18"/>
    </row>
    <row r="7380" spans="2:23" x14ac:dyDescent="0.25">
      <c r="B7380" s="1" t="s">
        <v>14705</v>
      </c>
      <c r="C7380" s="2">
        <v>115008</v>
      </c>
      <c r="D7380" s="1" t="s">
        <v>14706</v>
      </c>
      <c r="E7380" s="1" t="s">
        <v>76</v>
      </c>
      <c r="F7380" s="1" t="s">
        <v>625</v>
      </c>
      <c r="G7380" s="1" t="s">
        <v>11807</v>
      </c>
      <c r="H7380" s="1" t="s">
        <v>15836</v>
      </c>
      <c r="I7380" s="5">
        <v>326</v>
      </c>
      <c r="J7380" s="5">
        <v>3118803</v>
      </c>
      <c r="K7380" s="3">
        <f>+Tabella2026[[#This Row],[POP_2024]]/SUM(Tabella2026[POP_2024])</f>
        <v>5.5307234742769786E-6</v>
      </c>
      <c r="L7380" s="3">
        <f>+Tabella2026[[#This Row],[INCIDENZA POPOLAZIONE]]*(PLAFOND/2)</f>
        <v>1628.2408427845369</v>
      </c>
      <c r="M7380" s="3">
        <f>+IFERROR(Tabella2026[[#This Row],[reddito_2024]]/Tabella2026[[#This Row],[POP_2024]],"")</f>
        <v>9566.88036809816</v>
      </c>
      <c r="N7380" s="3">
        <f>+IF(Tabella2026[[#This Row],[REDDITO COMPLESSIVO PROCAPITE]]&lt;media_aggr_reddito_pc,(media_aggr_reddito_pc-Tabella2026[[#This Row],[REDDITO COMPLESSIVO PROCAPITE]]),0)</f>
        <v>8258.185694510581</v>
      </c>
      <c r="O7380" s="3">
        <f>+Tabella2026[[#This Row],[DIFFERENZA REDDITO INFERIORE ALLA MEDIA DALLA MEDIA]]*Tabella2026[[#This Row],[POP_2024]]</f>
        <v>2692168.5364104495</v>
      </c>
      <c r="P7380" s="3">
        <f>+Tabella2026[[#This Row],[POPOLAZIONE PER DIFFERENZA ]]/SUM(Tabella2026[[POPOLAZIONE PER DIFFERENZA ]])</f>
        <v>2.3884437500541766E-5</v>
      </c>
      <c r="Q7380" s="3">
        <f>+Tabella2026[[#This Row],[INCIDENZA POPOLAZIONE PER DIFFERENZA]]*(PLAFOND-SUM(Tabella2026[CONTRIBUTO SULLA BASE DELLA POPOLAZIONE]))</f>
        <v>7031.5604868313994</v>
      </c>
      <c r="R7380" s="3">
        <f>+Tabella2026[[#This Row],[CONTRIBUTO SULLA BASE DELLA POPOLAZIONE]]+Tabella2026[[#This Row],[CONTRIBUTO SULLA BASE DEL REDDITO]]</f>
        <v>8659.801329615937</v>
      </c>
      <c r="S7380" s="3">
        <f>+Tabella2026[[#This Row],[CONTRIBUTO TOTALE]]/(PLAFOND/N_TESSERE)</f>
        <v>17.319602659231872</v>
      </c>
      <c r="T7380" s="3">
        <f>+MAX(CEILING(Tabella2026[[#This Row],[preDEF1]],1),1)</f>
        <v>18</v>
      </c>
      <c r="U7380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7380" s="21">
        <f>+Tabella2026[[#This Row],[DEF - n. card]]*(PLAFOND/N_TESSERE)</f>
        <v>9000</v>
      </c>
      <c r="W7380" s="18"/>
    </row>
    <row r="7381" spans="2:23" x14ac:dyDescent="0.25">
      <c r="B7381" s="1" t="s">
        <v>14751</v>
      </c>
      <c r="C7381" s="2">
        <v>109039</v>
      </c>
      <c r="D7381" s="1" t="s">
        <v>14752</v>
      </c>
      <c r="E7381" s="1" t="s">
        <v>117</v>
      </c>
      <c r="F7381" s="1" t="s">
        <v>506</v>
      </c>
      <c r="G7381" s="1" t="s">
        <v>11807</v>
      </c>
      <c r="H7381" s="1" t="s">
        <v>15834</v>
      </c>
      <c r="I7381" s="5">
        <v>326</v>
      </c>
      <c r="J7381" s="5">
        <v>4500697</v>
      </c>
      <c r="K7381" s="3">
        <f>+Tabella2026[[#This Row],[POP_2024]]/SUM(Tabella2026[POP_2024])</f>
        <v>5.5307234742769786E-6</v>
      </c>
      <c r="L7381" s="3">
        <f>+Tabella2026[[#This Row],[INCIDENZA POPOLAZIONE]]*(PLAFOND/2)</f>
        <v>1628.2408427845369</v>
      </c>
      <c r="M7381" s="3">
        <f>+IFERROR(Tabella2026[[#This Row],[reddito_2024]]/Tabella2026[[#This Row],[POP_2024]],"")</f>
        <v>13805.819018404907</v>
      </c>
      <c r="N7381" s="3">
        <f>+IF(Tabella2026[[#This Row],[REDDITO COMPLESSIVO PROCAPITE]]&lt;media_aggr_reddito_pc,(media_aggr_reddito_pc-Tabella2026[[#This Row],[REDDITO COMPLESSIVO PROCAPITE]]),0)</f>
        <v>4019.2470442038339</v>
      </c>
      <c r="O7381" s="3">
        <f>+Tabella2026[[#This Row],[DIFFERENZA REDDITO INFERIORE ALLA MEDIA DALLA MEDIA]]*Tabella2026[[#This Row],[POP_2024]]</f>
        <v>1310274.5364104498</v>
      </c>
      <c r="P7381" s="3">
        <f>+Tabella2026[[#This Row],[POPOLAZIONE PER DIFFERENZA ]]/SUM(Tabella2026[[POPOLAZIONE PER DIFFERENZA ]])</f>
        <v>1.162452121781853E-5</v>
      </c>
      <c r="Q7381" s="3">
        <f>+Tabella2026[[#This Row],[INCIDENZA POPOLAZIONE PER DIFFERENZA]]*(PLAFOND-SUM(Tabella2026[CONTRIBUTO SULLA BASE DELLA POPOLAZIONE]))</f>
        <v>3422.2503281348759</v>
      </c>
      <c r="R7381" s="3">
        <f>+Tabella2026[[#This Row],[CONTRIBUTO SULLA BASE DELLA POPOLAZIONE]]+Tabella2026[[#This Row],[CONTRIBUTO SULLA BASE DEL REDDITO]]</f>
        <v>5050.491170919413</v>
      </c>
      <c r="S7381" s="3">
        <f>+Tabella2026[[#This Row],[CONTRIBUTO TOTALE]]/(PLAFOND/N_TESSERE)</f>
        <v>10.100982341838826</v>
      </c>
      <c r="T7381" s="3">
        <f>+MAX(CEILING(Tabella2026[[#This Row],[preDEF1]],1),1)</f>
        <v>11</v>
      </c>
      <c r="U7381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381" s="21">
        <f>+Tabella2026[[#This Row],[DEF - n. card]]*(PLAFOND/N_TESSERE)</f>
        <v>5500</v>
      </c>
      <c r="W7381" s="18"/>
    </row>
    <row r="7382" spans="2:23" x14ac:dyDescent="0.25">
      <c r="B7382" s="1" t="s">
        <v>14881</v>
      </c>
      <c r="C7382" s="2">
        <v>58019</v>
      </c>
      <c r="D7382" s="1" t="s">
        <v>14882</v>
      </c>
      <c r="E7382" s="1" t="s">
        <v>8</v>
      </c>
      <c r="F7382" s="1" t="s">
        <v>7</v>
      </c>
      <c r="G7382" s="1" t="s">
        <v>11807</v>
      </c>
      <c r="H7382" s="1" t="s">
        <v>15834</v>
      </c>
      <c r="I7382" s="5">
        <v>325</v>
      </c>
      <c r="J7382" s="5">
        <v>3755396</v>
      </c>
      <c r="K7382" s="3">
        <f>+Tabella2026[[#This Row],[POP_2024]]/SUM(Tabella2026[POP_2024])</f>
        <v>5.5137580648466805E-6</v>
      </c>
      <c r="L7382" s="3">
        <f>+Tabella2026[[#This Row],[INCIDENZA POPOLAZIONE]]*(PLAFOND/2)</f>
        <v>1623.2462389723141</v>
      </c>
      <c r="M7382" s="3">
        <f>+IFERROR(Tabella2026[[#This Row],[reddito_2024]]/Tabella2026[[#This Row],[POP_2024]],"")</f>
        <v>11555.064615384616</v>
      </c>
      <c r="N7382" s="3">
        <f>+IF(Tabella2026[[#This Row],[REDDITO COMPLESSIVO PROCAPITE]]&lt;media_aggr_reddito_pc,(media_aggr_reddito_pc-Tabella2026[[#This Row],[REDDITO COMPLESSIVO PROCAPITE]]),0)</f>
        <v>6270.0014472241255</v>
      </c>
      <c r="O7382" s="3">
        <f>+Tabella2026[[#This Row],[DIFFERENZA REDDITO INFERIORE ALLA MEDIA DALLA MEDIA]]*Tabella2026[[#This Row],[POP_2024]]</f>
        <v>2037750.4703478408</v>
      </c>
      <c r="P7382" s="3">
        <f>+Tabella2026[[#This Row],[POPOLAZIONE PER DIFFERENZA ]]/SUM(Tabella2026[[POPOLAZIONE PER DIFFERENZA ]])</f>
        <v>1.8078557524342992E-5</v>
      </c>
      <c r="Q7382" s="3">
        <f>+Tabella2026[[#This Row],[INCIDENZA POPOLAZIONE PER DIFFERENZA]]*(PLAFOND-SUM(Tabella2026[CONTRIBUTO SULLA BASE DELLA POPOLAZIONE]))</f>
        <v>5322.3137762484548</v>
      </c>
      <c r="R7382" s="3">
        <f>+Tabella2026[[#This Row],[CONTRIBUTO SULLA BASE DELLA POPOLAZIONE]]+Tabella2026[[#This Row],[CONTRIBUTO SULLA BASE DEL REDDITO]]</f>
        <v>6945.5600152207689</v>
      </c>
      <c r="S7382" s="3">
        <f>+Tabella2026[[#This Row],[CONTRIBUTO TOTALE]]/(PLAFOND/N_TESSERE)</f>
        <v>13.891120030441538</v>
      </c>
      <c r="T7382" s="3">
        <f>+MAX(CEILING(Tabella2026[[#This Row],[preDEF1]],1),1)</f>
        <v>14</v>
      </c>
      <c r="U7382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7382" s="21">
        <f>+Tabella2026[[#This Row],[DEF - n. card]]*(PLAFOND/N_TESSERE)</f>
        <v>7000</v>
      </c>
      <c r="W7382" s="18"/>
    </row>
    <row r="7383" spans="2:23" x14ac:dyDescent="0.25">
      <c r="B7383" s="1" t="s">
        <v>14849</v>
      </c>
      <c r="C7383" s="2">
        <v>1091</v>
      </c>
      <c r="D7383" s="1" t="s">
        <v>14850</v>
      </c>
      <c r="E7383" s="1" t="s">
        <v>18</v>
      </c>
      <c r="F7383" s="1" t="s">
        <v>17</v>
      </c>
      <c r="G7383" s="1" t="s">
        <v>11807</v>
      </c>
      <c r="H7383" s="1" t="s">
        <v>15835</v>
      </c>
      <c r="I7383" s="5">
        <v>324</v>
      </c>
      <c r="J7383" s="5">
        <v>4997610</v>
      </c>
      <c r="K7383" s="3">
        <f>+Tabella2026[[#This Row],[POP_2024]]/SUM(Tabella2026[POP_2024])</f>
        <v>5.4967926554163834E-6</v>
      </c>
      <c r="L7383" s="3">
        <f>+Tabella2026[[#This Row],[INCIDENZA POPOLAZIONE]]*(PLAFOND/2)</f>
        <v>1618.2516351600916</v>
      </c>
      <c r="M7383" s="3">
        <f>+IFERROR(Tabella2026[[#This Row],[reddito_2024]]/Tabella2026[[#This Row],[POP_2024]],"")</f>
        <v>15424.722222222223</v>
      </c>
      <c r="N7383" s="3">
        <f>+IF(Tabella2026[[#This Row],[REDDITO COMPLESSIVO PROCAPITE]]&lt;media_aggr_reddito_pc,(media_aggr_reddito_pc-Tabella2026[[#This Row],[REDDITO COMPLESSIVO PROCAPITE]]),0)</f>
        <v>2400.3438403865184</v>
      </c>
      <c r="O7383" s="3">
        <f>+Tabella2026[[#This Row],[DIFFERENZA REDDITO INFERIORE ALLA MEDIA DALLA MEDIA]]*Tabella2026[[#This Row],[POP_2024]]</f>
        <v>777711.40428523195</v>
      </c>
      <c r="P7383" s="3">
        <f>+Tabella2026[[#This Row],[POPOLAZIONE PER DIFFERENZA ]]/SUM(Tabella2026[[POPOLAZIONE PER DIFFERENZA ]])</f>
        <v>6.8997164099822938E-6</v>
      </c>
      <c r="Q7383" s="3">
        <f>+Tabella2026[[#This Row],[INCIDENZA POPOLAZIONE PER DIFFERENZA]]*(PLAFOND-SUM(Tabella2026[CONTRIBUTO SULLA BASE DELLA POPOLAZIONE]))</f>
        <v>2031.2713363114881</v>
      </c>
      <c r="R7383" s="3">
        <f>+Tabella2026[[#This Row],[CONTRIBUTO SULLA BASE DELLA POPOLAZIONE]]+Tabella2026[[#This Row],[CONTRIBUTO SULLA BASE DEL REDDITO]]</f>
        <v>3649.5229714715797</v>
      </c>
      <c r="S7383" s="3">
        <f>+Tabella2026[[#This Row],[CONTRIBUTO TOTALE]]/(PLAFOND/N_TESSERE)</f>
        <v>7.2990459429431596</v>
      </c>
      <c r="T7383" s="3">
        <f>+MAX(CEILING(Tabella2026[[#This Row],[preDEF1]],1),1)</f>
        <v>8</v>
      </c>
      <c r="U7383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383" s="21">
        <f>+Tabella2026[[#This Row],[DEF - n. card]]*(PLAFOND/N_TESSERE)</f>
        <v>4000</v>
      </c>
      <c r="W7383" s="18"/>
    </row>
    <row r="7384" spans="2:23" x14ac:dyDescent="0.25">
      <c r="B7384" s="1" t="s">
        <v>14801</v>
      </c>
      <c r="C7384" s="2">
        <v>7061</v>
      </c>
      <c r="D7384" s="1" t="s">
        <v>14802</v>
      </c>
      <c r="E7384" s="1" t="s">
        <v>565</v>
      </c>
      <c r="F7384" s="1" t="s">
        <v>565</v>
      </c>
      <c r="G7384" s="1" t="s">
        <v>11807</v>
      </c>
      <c r="H7384" s="1" t="s">
        <v>15835</v>
      </c>
      <c r="I7384" s="5">
        <v>324</v>
      </c>
      <c r="J7384" s="5">
        <v>6428214</v>
      </c>
      <c r="K7384" s="3">
        <f>+Tabella2026[[#This Row],[POP_2024]]/SUM(Tabella2026[POP_2024])</f>
        <v>5.4967926554163834E-6</v>
      </c>
      <c r="L7384" s="3">
        <f>+Tabella2026[[#This Row],[INCIDENZA POPOLAZIONE]]*(PLAFOND/2)</f>
        <v>1618.2516351600916</v>
      </c>
      <c r="M7384" s="3">
        <f>+IFERROR(Tabella2026[[#This Row],[reddito_2024]]/Tabella2026[[#This Row],[POP_2024]],"")</f>
        <v>19840.166666666668</v>
      </c>
      <c r="N7384" s="3">
        <f>+IF(Tabella2026[[#This Row],[REDDITO COMPLESSIVO PROCAPITE]]&lt;media_aggr_reddito_pc,(media_aggr_reddito_pc-Tabella2026[[#This Row],[REDDITO COMPLESSIVO PROCAPITE]]),0)</f>
        <v>0</v>
      </c>
      <c r="O7384" s="3">
        <f>+Tabella2026[[#This Row],[DIFFERENZA REDDITO INFERIORE ALLA MEDIA DALLA MEDIA]]*Tabella2026[[#This Row],[POP_2024]]</f>
        <v>0</v>
      </c>
      <c r="P7384" s="3">
        <f>+Tabella2026[[#This Row],[POPOLAZIONE PER DIFFERENZA ]]/SUM(Tabella2026[[POPOLAZIONE PER DIFFERENZA ]])</f>
        <v>0</v>
      </c>
      <c r="Q7384" s="3">
        <f>+Tabella2026[[#This Row],[INCIDENZA POPOLAZIONE PER DIFFERENZA]]*(PLAFOND-SUM(Tabella2026[CONTRIBUTO SULLA BASE DELLA POPOLAZIONE]))</f>
        <v>0</v>
      </c>
      <c r="R7384" s="3">
        <f>+Tabella2026[[#This Row],[CONTRIBUTO SULLA BASE DELLA POPOLAZIONE]]+Tabella2026[[#This Row],[CONTRIBUTO SULLA BASE DEL REDDITO]]</f>
        <v>1618.2516351600916</v>
      </c>
      <c r="S7384" s="3">
        <f>+Tabella2026[[#This Row],[CONTRIBUTO TOTALE]]/(PLAFOND/N_TESSERE)</f>
        <v>3.236503270320183</v>
      </c>
      <c r="T7384" s="3">
        <f>+MAX(CEILING(Tabella2026[[#This Row],[preDEF1]],1),1)</f>
        <v>4</v>
      </c>
      <c r="U7384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84" s="21">
        <f>+Tabella2026[[#This Row],[DEF - n. card]]*(PLAFOND/N_TESSERE)</f>
        <v>2000</v>
      </c>
      <c r="W7384" s="18"/>
    </row>
    <row r="7385" spans="2:23" x14ac:dyDescent="0.25">
      <c r="B7385" s="1" t="s">
        <v>14747</v>
      </c>
      <c r="C7385" s="2">
        <v>83031</v>
      </c>
      <c r="D7385" s="1" t="s">
        <v>14748</v>
      </c>
      <c r="E7385" s="1" t="s">
        <v>21</v>
      </c>
      <c r="F7385" s="1" t="s">
        <v>42</v>
      </c>
      <c r="G7385" s="1" t="s">
        <v>11807</v>
      </c>
      <c r="H7385" s="1" t="s">
        <v>15836</v>
      </c>
      <c r="I7385" s="5">
        <v>323</v>
      </c>
      <c r="J7385" s="5">
        <v>3694246</v>
      </c>
      <c r="K7385" s="3">
        <f>+Tabella2026[[#This Row],[POP_2024]]/SUM(Tabella2026[POP_2024])</f>
        <v>5.4798272459860862E-6</v>
      </c>
      <c r="L7385" s="3">
        <f>+Tabella2026[[#This Row],[INCIDENZA POPOLAZIONE]]*(PLAFOND/2)</f>
        <v>1613.2570313478693</v>
      </c>
      <c r="M7385" s="3">
        <f>+IFERROR(Tabella2026[[#This Row],[reddito_2024]]/Tabella2026[[#This Row],[POP_2024]],"")</f>
        <v>11437.294117647059</v>
      </c>
      <c r="N7385" s="3">
        <f>+IF(Tabella2026[[#This Row],[REDDITO COMPLESSIVO PROCAPITE]]&lt;media_aggr_reddito_pc,(media_aggr_reddito_pc-Tabella2026[[#This Row],[REDDITO COMPLESSIVO PROCAPITE]]),0)</f>
        <v>6387.7719449616816</v>
      </c>
      <c r="O7385" s="3">
        <f>+Tabella2026[[#This Row],[DIFFERENZA REDDITO INFERIORE ALLA MEDIA DALLA MEDIA]]*Tabella2026[[#This Row],[POP_2024]]</f>
        <v>2063250.3382226231</v>
      </c>
      <c r="P7385" s="3">
        <f>+Tabella2026[[#This Row],[POPOLAZIONE PER DIFFERENZA ]]/SUM(Tabella2026[[POPOLAZIONE PER DIFFERENZA ]])</f>
        <v>1.8304787789012596E-5</v>
      </c>
      <c r="Q7385" s="3">
        <f>+Tabella2026[[#This Row],[INCIDENZA POPOLAZIONE PER DIFFERENZA]]*(PLAFOND-SUM(Tabella2026[CONTRIBUTO SULLA BASE DELLA POPOLAZIONE]))</f>
        <v>5388.9157964944879</v>
      </c>
      <c r="R7385" s="3">
        <f>+Tabella2026[[#This Row],[CONTRIBUTO SULLA BASE DELLA POPOLAZIONE]]+Tabella2026[[#This Row],[CONTRIBUTO SULLA BASE DEL REDDITO]]</f>
        <v>7002.172827842357</v>
      </c>
      <c r="S7385" s="3">
        <f>+Tabella2026[[#This Row],[CONTRIBUTO TOTALE]]/(PLAFOND/N_TESSERE)</f>
        <v>14.004345655684714</v>
      </c>
      <c r="T7385" s="3">
        <f>+MAX(CEILING(Tabella2026[[#This Row],[preDEF1]],1),1)</f>
        <v>15</v>
      </c>
      <c r="U7385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385" s="21">
        <f>+Tabella2026[[#This Row],[DEF - n. card]]*(PLAFOND/N_TESSERE)</f>
        <v>7500</v>
      </c>
      <c r="W7385" s="18"/>
    </row>
    <row r="7386" spans="2:23" x14ac:dyDescent="0.25">
      <c r="B7386" s="1" t="s">
        <v>14843</v>
      </c>
      <c r="C7386" s="2">
        <v>6131</v>
      </c>
      <c r="D7386" s="1" t="s">
        <v>14844</v>
      </c>
      <c r="E7386" s="1" t="s">
        <v>18</v>
      </c>
      <c r="F7386" s="1" t="s">
        <v>138</v>
      </c>
      <c r="G7386" s="1" t="s">
        <v>11807</v>
      </c>
      <c r="H7386" s="1" t="s">
        <v>15835</v>
      </c>
      <c r="I7386" s="5">
        <v>323</v>
      </c>
      <c r="J7386" s="5">
        <v>6078330</v>
      </c>
      <c r="K7386" s="3">
        <f>+Tabella2026[[#This Row],[POP_2024]]/SUM(Tabella2026[POP_2024])</f>
        <v>5.4798272459860862E-6</v>
      </c>
      <c r="L7386" s="3">
        <f>+Tabella2026[[#This Row],[INCIDENZA POPOLAZIONE]]*(PLAFOND/2)</f>
        <v>1613.2570313478693</v>
      </c>
      <c r="M7386" s="3">
        <f>+IFERROR(Tabella2026[[#This Row],[reddito_2024]]/Tabella2026[[#This Row],[POP_2024]],"")</f>
        <v>18818.359133126934</v>
      </c>
      <c r="N7386" s="3">
        <f>+IF(Tabella2026[[#This Row],[REDDITO COMPLESSIVO PROCAPITE]]&lt;media_aggr_reddito_pc,(media_aggr_reddito_pc-Tabella2026[[#This Row],[REDDITO COMPLESSIVO PROCAPITE]]),0)</f>
        <v>0</v>
      </c>
      <c r="O7386" s="3">
        <f>+Tabella2026[[#This Row],[DIFFERENZA REDDITO INFERIORE ALLA MEDIA DALLA MEDIA]]*Tabella2026[[#This Row],[POP_2024]]</f>
        <v>0</v>
      </c>
      <c r="P7386" s="3">
        <f>+Tabella2026[[#This Row],[POPOLAZIONE PER DIFFERENZA ]]/SUM(Tabella2026[[POPOLAZIONE PER DIFFERENZA ]])</f>
        <v>0</v>
      </c>
      <c r="Q7386" s="3">
        <f>+Tabella2026[[#This Row],[INCIDENZA POPOLAZIONE PER DIFFERENZA]]*(PLAFOND-SUM(Tabella2026[CONTRIBUTO SULLA BASE DELLA POPOLAZIONE]))</f>
        <v>0</v>
      </c>
      <c r="R7386" s="3">
        <f>+Tabella2026[[#This Row],[CONTRIBUTO SULLA BASE DELLA POPOLAZIONE]]+Tabella2026[[#This Row],[CONTRIBUTO SULLA BASE DEL REDDITO]]</f>
        <v>1613.2570313478693</v>
      </c>
      <c r="S7386" s="3">
        <f>+Tabella2026[[#This Row],[CONTRIBUTO TOTALE]]/(PLAFOND/N_TESSERE)</f>
        <v>3.2265140626957387</v>
      </c>
      <c r="T7386" s="3">
        <f>+MAX(CEILING(Tabella2026[[#This Row],[preDEF1]],1),1)</f>
        <v>4</v>
      </c>
      <c r="U7386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86" s="21">
        <f>+Tabella2026[[#This Row],[DEF - n. card]]*(PLAFOND/N_TESSERE)</f>
        <v>2000</v>
      </c>
      <c r="W7386" s="18"/>
    </row>
    <row r="7387" spans="2:23" x14ac:dyDescent="0.25">
      <c r="B7387" s="1" t="s">
        <v>14763</v>
      </c>
      <c r="C7387" s="2">
        <v>7032</v>
      </c>
      <c r="D7387" s="1" t="s">
        <v>14764</v>
      </c>
      <c r="E7387" s="1" t="s">
        <v>565</v>
      </c>
      <c r="F7387" s="1" t="s">
        <v>565</v>
      </c>
      <c r="G7387" s="1" t="s">
        <v>11807</v>
      </c>
      <c r="H7387" s="1" t="s">
        <v>15835</v>
      </c>
      <c r="I7387" s="5">
        <v>322</v>
      </c>
      <c r="J7387" s="5">
        <v>8628499</v>
      </c>
      <c r="K7387" s="3">
        <f>+Tabella2026[[#This Row],[POP_2024]]/SUM(Tabella2026[POP_2024])</f>
        <v>5.4628618365557882E-6</v>
      </c>
      <c r="L7387" s="3">
        <f>+Tabella2026[[#This Row],[INCIDENZA POPOLAZIONE]]*(PLAFOND/2)</f>
        <v>1608.2624275356466</v>
      </c>
      <c r="M7387" s="3">
        <f>+IFERROR(Tabella2026[[#This Row],[reddito_2024]]/Tabella2026[[#This Row],[POP_2024]],"")</f>
        <v>26796.580745341616</v>
      </c>
      <c r="N7387" s="3">
        <f>+IF(Tabella2026[[#This Row],[REDDITO COMPLESSIVO PROCAPITE]]&lt;media_aggr_reddito_pc,(media_aggr_reddito_pc-Tabella2026[[#This Row],[REDDITO COMPLESSIVO PROCAPITE]]),0)</f>
        <v>0</v>
      </c>
      <c r="O7387" s="3">
        <f>+Tabella2026[[#This Row],[DIFFERENZA REDDITO INFERIORE ALLA MEDIA DALLA MEDIA]]*Tabella2026[[#This Row],[POP_2024]]</f>
        <v>0</v>
      </c>
      <c r="P7387" s="3">
        <f>+Tabella2026[[#This Row],[POPOLAZIONE PER DIFFERENZA ]]/SUM(Tabella2026[[POPOLAZIONE PER DIFFERENZA ]])</f>
        <v>0</v>
      </c>
      <c r="Q7387" s="3">
        <f>+Tabella2026[[#This Row],[INCIDENZA POPOLAZIONE PER DIFFERENZA]]*(PLAFOND-SUM(Tabella2026[CONTRIBUTO SULLA BASE DELLA POPOLAZIONE]))</f>
        <v>0</v>
      </c>
      <c r="R7387" s="3">
        <f>+Tabella2026[[#This Row],[CONTRIBUTO SULLA BASE DELLA POPOLAZIONE]]+Tabella2026[[#This Row],[CONTRIBUTO SULLA BASE DEL REDDITO]]</f>
        <v>1608.2624275356466</v>
      </c>
      <c r="S7387" s="3">
        <f>+Tabella2026[[#This Row],[CONTRIBUTO TOTALE]]/(PLAFOND/N_TESSERE)</f>
        <v>3.216524855071293</v>
      </c>
      <c r="T7387" s="3">
        <f>+MAX(CEILING(Tabella2026[[#This Row],[preDEF1]],1),1)</f>
        <v>4</v>
      </c>
      <c r="U7387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87" s="21">
        <f>+Tabella2026[[#This Row],[DEF - n. card]]*(PLAFOND/N_TESSERE)</f>
        <v>2000</v>
      </c>
      <c r="W7387" s="18"/>
    </row>
    <row r="7388" spans="2:23" x14ac:dyDescent="0.25">
      <c r="B7388" s="1" t="s">
        <v>14815</v>
      </c>
      <c r="C7388" s="2">
        <v>9020</v>
      </c>
      <c r="D7388" s="1" t="s">
        <v>14816</v>
      </c>
      <c r="E7388" s="1" t="s">
        <v>24</v>
      </c>
      <c r="F7388" s="1" t="s">
        <v>246</v>
      </c>
      <c r="G7388" s="1" t="s">
        <v>11807</v>
      </c>
      <c r="H7388" s="1" t="s">
        <v>15835</v>
      </c>
      <c r="I7388" s="5">
        <v>321</v>
      </c>
      <c r="J7388" s="5">
        <v>3791356</v>
      </c>
      <c r="K7388" s="3">
        <f>+Tabella2026[[#This Row],[POP_2024]]/SUM(Tabella2026[POP_2024])</f>
        <v>5.445896427125491E-6</v>
      </c>
      <c r="L7388" s="3">
        <f>+Tabella2026[[#This Row],[INCIDENZA POPOLAZIONE]]*(PLAFOND/2)</f>
        <v>1603.2678237234243</v>
      </c>
      <c r="M7388" s="3">
        <f>+IFERROR(Tabella2026[[#This Row],[reddito_2024]]/Tabella2026[[#This Row],[POP_2024]],"")</f>
        <v>11811.077881619938</v>
      </c>
      <c r="N7388" s="3">
        <f>+IF(Tabella2026[[#This Row],[REDDITO COMPLESSIVO PROCAPITE]]&lt;media_aggr_reddito_pc,(media_aggr_reddito_pc-Tabella2026[[#This Row],[REDDITO COMPLESSIVO PROCAPITE]]),0)</f>
        <v>6013.9881809888029</v>
      </c>
      <c r="O7388" s="3">
        <f>+Tabella2026[[#This Row],[DIFFERENZA REDDITO INFERIORE ALLA MEDIA DALLA MEDIA]]*Tabella2026[[#This Row],[POP_2024]]</f>
        <v>1930490.2060974056</v>
      </c>
      <c r="P7388" s="3">
        <f>+Tabella2026[[#This Row],[POPOLAZIONE PER DIFFERENZA ]]/SUM(Tabella2026[[POPOLAZIONE PER DIFFERENZA ]])</f>
        <v>1.7126963653776142E-5</v>
      </c>
      <c r="Q7388" s="3">
        <f>+Tabella2026[[#This Row],[INCIDENZA POPOLAZIONE PER DIFFERENZA]]*(PLAFOND-SUM(Tabella2026[CONTRIBUTO SULLA BASE DELLA POPOLAZIONE]))</f>
        <v>5042.1652544489762</v>
      </c>
      <c r="R7388" s="3">
        <f>+Tabella2026[[#This Row],[CONTRIBUTO SULLA BASE DELLA POPOLAZIONE]]+Tabella2026[[#This Row],[CONTRIBUTO SULLA BASE DEL REDDITO]]</f>
        <v>6645.4330781724002</v>
      </c>
      <c r="S7388" s="3">
        <f>+Tabella2026[[#This Row],[CONTRIBUTO TOTALE]]/(PLAFOND/N_TESSERE)</f>
        <v>13.2908661563448</v>
      </c>
      <c r="T7388" s="3">
        <f>+MAX(CEILING(Tabella2026[[#This Row],[preDEF1]],1),1)</f>
        <v>14</v>
      </c>
      <c r="U7388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7388" s="21">
        <f>+Tabella2026[[#This Row],[DEF - n. card]]*(PLAFOND/N_TESSERE)</f>
        <v>7000</v>
      </c>
      <c r="W7388" s="18"/>
    </row>
    <row r="7389" spans="2:23" x14ac:dyDescent="0.25">
      <c r="B7389" s="1" t="s">
        <v>14773</v>
      </c>
      <c r="C7389" s="2">
        <v>2065</v>
      </c>
      <c r="D7389" s="1" t="s">
        <v>14774</v>
      </c>
      <c r="E7389" s="1" t="s">
        <v>18</v>
      </c>
      <c r="F7389" s="1" t="s">
        <v>381</v>
      </c>
      <c r="G7389" s="1" t="s">
        <v>11807</v>
      </c>
      <c r="H7389" s="1" t="s">
        <v>15835</v>
      </c>
      <c r="I7389" s="5">
        <v>321</v>
      </c>
      <c r="J7389" s="5">
        <v>4774212</v>
      </c>
      <c r="K7389" s="3">
        <f>+Tabella2026[[#This Row],[POP_2024]]/SUM(Tabella2026[POP_2024])</f>
        <v>5.445896427125491E-6</v>
      </c>
      <c r="L7389" s="3">
        <f>+Tabella2026[[#This Row],[INCIDENZA POPOLAZIONE]]*(PLAFOND/2)</f>
        <v>1603.2678237234243</v>
      </c>
      <c r="M7389" s="3">
        <f>+IFERROR(Tabella2026[[#This Row],[reddito_2024]]/Tabella2026[[#This Row],[POP_2024]],"")</f>
        <v>14872.934579439252</v>
      </c>
      <c r="N7389" s="3">
        <f>+IF(Tabella2026[[#This Row],[REDDITO COMPLESSIVO PROCAPITE]]&lt;media_aggr_reddito_pc,(media_aggr_reddito_pc-Tabella2026[[#This Row],[REDDITO COMPLESSIVO PROCAPITE]]),0)</f>
        <v>2952.131483169489</v>
      </c>
      <c r="O7389" s="3">
        <f>+Tabella2026[[#This Row],[DIFFERENZA REDDITO INFERIORE ALLA MEDIA DALLA MEDIA]]*Tabella2026[[#This Row],[POP_2024]]</f>
        <v>947634.20609740599</v>
      </c>
      <c r="P7389" s="3">
        <f>+Tabella2026[[#This Row],[POPOLAZIONE PER DIFFERENZA ]]/SUM(Tabella2026[[POPOLAZIONE PER DIFFERENZA ]])</f>
        <v>8.4072411005468565E-6</v>
      </c>
      <c r="Q7389" s="3">
        <f>+Tabella2026[[#This Row],[INCIDENZA POPOLAZIONE PER DIFFERENZA]]*(PLAFOND-SUM(Tabella2026[CONTRIBUTO SULLA BASE DELLA POPOLAZIONE]))</f>
        <v>2475.085474570179</v>
      </c>
      <c r="R7389" s="3">
        <f>+Tabella2026[[#This Row],[CONTRIBUTO SULLA BASE DELLA POPOLAZIONE]]+Tabella2026[[#This Row],[CONTRIBUTO SULLA BASE DEL REDDITO]]</f>
        <v>4078.3532982936031</v>
      </c>
      <c r="S7389" s="3">
        <f>+Tabella2026[[#This Row],[CONTRIBUTO TOTALE]]/(PLAFOND/N_TESSERE)</f>
        <v>8.1567065965872061</v>
      </c>
      <c r="T7389" s="3">
        <f>+MAX(CEILING(Tabella2026[[#This Row],[preDEF1]],1),1)</f>
        <v>9</v>
      </c>
      <c r="U7389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389" s="21">
        <f>+Tabella2026[[#This Row],[DEF - n. card]]*(PLAFOND/N_TESSERE)</f>
        <v>4500</v>
      </c>
      <c r="W7389" s="18"/>
    </row>
    <row r="7390" spans="2:23" x14ac:dyDescent="0.25">
      <c r="B7390" s="1" t="s">
        <v>14783</v>
      </c>
      <c r="C7390" s="2">
        <v>65023</v>
      </c>
      <c r="D7390" s="1" t="s">
        <v>14784</v>
      </c>
      <c r="E7390" s="1" t="s">
        <v>15</v>
      </c>
      <c r="F7390" s="1" t="s">
        <v>82</v>
      </c>
      <c r="G7390" s="1" t="s">
        <v>11807</v>
      </c>
      <c r="H7390" s="1" t="s">
        <v>15836</v>
      </c>
      <c r="I7390" s="5">
        <v>320</v>
      </c>
      <c r="J7390" s="5">
        <v>3517564</v>
      </c>
      <c r="K7390" s="3">
        <f>+Tabella2026[[#This Row],[POP_2024]]/SUM(Tabella2026[POP_2024])</f>
        <v>5.4289310176951938E-6</v>
      </c>
      <c r="L7390" s="3">
        <f>+Tabella2026[[#This Row],[INCIDENZA POPOLAZIONE]]*(PLAFOND/2)</f>
        <v>1598.2732199112017</v>
      </c>
      <c r="M7390" s="3">
        <f>+IFERROR(Tabella2026[[#This Row],[reddito_2024]]/Tabella2026[[#This Row],[POP_2024]],"")</f>
        <v>10992.387500000001</v>
      </c>
      <c r="N7390" s="3">
        <f>+IF(Tabella2026[[#This Row],[REDDITO COMPLESSIVO PROCAPITE]]&lt;media_aggr_reddito_pc,(media_aggr_reddito_pc-Tabella2026[[#This Row],[REDDITO COMPLESSIVO PROCAPITE]]),0)</f>
        <v>6832.6785626087403</v>
      </c>
      <c r="O7390" s="3">
        <f>+Tabella2026[[#This Row],[DIFFERENZA REDDITO INFERIORE ALLA MEDIA DALLA MEDIA]]*Tabella2026[[#This Row],[POP_2024]]</f>
        <v>2186457.1400347967</v>
      </c>
      <c r="P7390" s="3">
        <f>+Tabella2026[[#This Row],[POPOLAZIONE PER DIFFERENZA ]]/SUM(Tabella2026[[POPOLAZIONE PER DIFFERENZA ]])</f>
        <v>1.9397856487248004E-5</v>
      </c>
      <c r="Q7390" s="3">
        <f>+Tabella2026[[#This Row],[INCIDENZA POPOLAZIONE PER DIFFERENZA]]*(PLAFOND-SUM(Tabella2026[CONTRIBUTO SULLA BASE DELLA POPOLAZIONE]))</f>
        <v>5710.7144014534697</v>
      </c>
      <c r="R7390" s="3">
        <f>+Tabella2026[[#This Row],[CONTRIBUTO SULLA BASE DELLA POPOLAZIONE]]+Tabella2026[[#This Row],[CONTRIBUTO SULLA BASE DEL REDDITO]]</f>
        <v>7308.9876213646712</v>
      </c>
      <c r="S7390" s="3">
        <f>+Tabella2026[[#This Row],[CONTRIBUTO TOTALE]]/(PLAFOND/N_TESSERE)</f>
        <v>14.617975242729342</v>
      </c>
      <c r="T7390" s="3">
        <f>+MAX(CEILING(Tabella2026[[#This Row],[preDEF1]],1),1)</f>
        <v>15</v>
      </c>
      <c r="U739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390" s="21">
        <f>+Tabella2026[[#This Row],[DEF - n. card]]*(PLAFOND/N_TESSERE)</f>
        <v>7500</v>
      </c>
      <c r="W7390" s="18"/>
    </row>
    <row r="7391" spans="2:23" x14ac:dyDescent="0.25">
      <c r="B7391" s="1" t="s">
        <v>14749</v>
      </c>
      <c r="C7391" s="2">
        <v>58048</v>
      </c>
      <c r="D7391" s="1" t="s">
        <v>14750</v>
      </c>
      <c r="E7391" s="1" t="s">
        <v>8</v>
      </c>
      <c r="F7391" s="1" t="s">
        <v>7</v>
      </c>
      <c r="G7391" s="1" t="s">
        <v>11807</v>
      </c>
      <c r="H7391" s="1" t="s">
        <v>15834</v>
      </c>
      <c r="I7391" s="5">
        <v>320</v>
      </c>
      <c r="J7391" s="5">
        <v>5348014</v>
      </c>
      <c r="K7391" s="3">
        <f>+Tabella2026[[#This Row],[POP_2024]]/SUM(Tabella2026[POP_2024])</f>
        <v>5.4289310176951938E-6</v>
      </c>
      <c r="L7391" s="3">
        <f>+Tabella2026[[#This Row],[INCIDENZA POPOLAZIONE]]*(PLAFOND/2)</f>
        <v>1598.2732199112017</v>
      </c>
      <c r="M7391" s="3">
        <f>+IFERROR(Tabella2026[[#This Row],[reddito_2024]]/Tabella2026[[#This Row],[POP_2024]],"")</f>
        <v>16712.543750000001</v>
      </c>
      <c r="N7391" s="3">
        <f>+IF(Tabella2026[[#This Row],[REDDITO COMPLESSIVO PROCAPITE]]&lt;media_aggr_reddito_pc,(media_aggr_reddito_pc-Tabella2026[[#This Row],[REDDITO COMPLESSIVO PROCAPITE]]),0)</f>
        <v>1112.5223126087403</v>
      </c>
      <c r="O7391" s="3">
        <f>+Tabella2026[[#This Row],[DIFFERENZA REDDITO INFERIORE ALLA MEDIA DALLA MEDIA]]*Tabella2026[[#This Row],[POP_2024]]</f>
        <v>356007.1400347969</v>
      </c>
      <c r="P7391" s="3">
        <f>+Tabella2026[[#This Row],[POPOLAZIONE PER DIFFERENZA ]]/SUM(Tabella2026[[POPOLAZIONE PER DIFFERENZA ]])</f>
        <v>3.1584316401101237E-6</v>
      </c>
      <c r="Q7391" s="3">
        <f>+Tabella2026[[#This Row],[INCIDENZA POPOLAZIONE PER DIFFERENZA]]*(PLAFOND-SUM(Tabella2026[CONTRIBUTO SULLA BASE DELLA POPOLAZIONE]))</f>
        <v>929.83990602469407</v>
      </c>
      <c r="R7391" s="3">
        <f>+Tabella2026[[#This Row],[CONTRIBUTO SULLA BASE DELLA POPOLAZIONE]]+Tabella2026[[#This Row],[CONTRIBUTO SULLA BASE DEL REDDITO]]</f>
        <v>2528.1131259358958</v>
      </c>
      <c r="S7391" s="3">
        <f>+Tabella2026[[#This Row],[CONTRIBUTO TOTALE]]/(PLAFOND/N_TESSERE)</f>
        <v>5.0562262518717915</v>
      </c>
      <c r="T7391" s="3">
        <f>+MAX(CEILING(Tabella2026[[#This Row],[preDEF1]],1),1)</f>
        <v>6</v>
      </c>
      <c r="U739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391" s="21">
        <f>+Tabella2026[[#This Row],[DEF - n. card]]*(PLAFOND/N_TESSERE)</f>
        <v>3000</v>
      </c>
      <c r="W7391" s="18"/>
    </row>
    <row r="7392" spans="2:23" x14ac:dyDescent="0.25">
      <c r="B7392" s="1" t="s">
        <v>14711</v>
      </c>
      <c r="C7392" s="2">
        <v>4150</v>
      </c>
      <c r="D7392" s="1" t="s">
        <v>14712</v>
      </c>
      <c r="E7392" s="1" t="s">
        <v>18</v>
      </c>
      <c r="F7392" s="1" t="s">
        <v>263</v>
      </c>
      <c r="G7392" s="1" t="s">
        <v>11807</v>
      </c>
      <c r="H7392" s="1" t="s">
        <v>15835</v>
      </c>
      <c r="I7392" s="5">
        <v>320</v>
      </c>
      <c r="J7392" s="5">
        <v>4918556</v>
      </c>
      <c r="K7392" s="3">
        <f>+Tabella2026[[#This Row],[POP_2024]]/SUM(Tabella2026[POP_2024])</f>
        <v>5.4289310176951938E-6</v>
      </c>
      <c r="L7392" s="3">
        <f>+Tabella2026[[#This Row],[INCIDENZA POPOLAZIONE]]*(PLAFOND/2)</f>
        <v>1598.2732199112017</v>
      </c>
      <c r="M7392" s="3">
        <f>+IFERROR(Tabella2026[[#This Row],[reddito_2024]]/Tabella2026[[#This Row],[POP_2024]],"")</f>
        <v>15370.487499999999</v>
      </c>
      <c r="N7392" s="3">
        <f>+IF(Tabella2026[[#This Row],[REDDITO COMPLESSIVO PROCAPITE]]&lt;media_aggr_reddito_pc,(media_aggr_reddito_pc-Tabella2026[[#This Row],[REDDITO COMPLESSIVO PROCAPITE]]),0)</f>
        <v>2454.5785626087418</v>
      </c>
      <c r="O7392" s="3">
        <f>+Tabella2026[[#This Row],[DIFFERENZA REDDITO INFERIORE ALLA MEDIA DALLA MEDIA]]*Tabella2026[[#This Row],[POP_2024]]</f>
        <v>785465.14003479737</v>
      </c>
      <c r="P7392" s="3">
        <f>+Tabella2026[[#This Row],[POPOLAZIONE PER DIFFERENZA ]]/SUM(Tabella2026[[POPOLAZIONE PER DIFFERENZA ]])</f>
        <v>6.9685061660475423E-6</v>
      </c>
      <c r="Q7392" s="3">
        <f>+Tabella2026[[#This Row],[INCIDENZA POPOLAZIONE PER DIFFERENZA]]*(PLAFOND-SUM(Tabella2026[CONTRIBUTO SULLA BASE DELLA POPOLAZIONE]))</f>
        <v>2051.52298890478</v>
      </c>
      <c r="R7392" s="3">
        <f>+Tabella2026[[#This Row],[CONTRIBUTO SULLA BASE DELLA POPOLAZIONE]]+Tabella2026[[#This Row],[CONTRIBUTO SULLA BASE DEL REDDITO]]</f>
        <v>3649.796208815982</v>
      </c>
      <c r="S7392" s="3">
        <f>+Tabella2026[[#This Row],[CONTRIBUTO TOTALE]]/(PLAFOND/N_TESSERE)</f>
        <v>7.2995924176319642</v>
      </c>
      <c r="T7392" s="3">
        <f>+MAX(CEILING(Tabella2026[[#This Row],[preDEF1]],1),1)</f>
        <v>8</v>
      </c>
      <c r="U7392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392" s="21">
        <f>+Tabella2026[[#This Row],[DEF - n. card]]*(PLAFOND/N_TESSERE)</f>
        <v>4000</v>
      </c>
      <c r="W7392" s="18"/>
    </row>
    <row r="7393" spans="2:23" x14ac:dyDescent="0.25">
      <c r="B7393" s="1" t="s">
        <v>14879</v>
      </c>
      <c r="C7393" s="2">
        <v>4221</v>
      </c>
      <c r="D7393" s="1" t="s">
        <v>14880</v>
      </c>
      <c r="E7393" s="1" t="s">
        <v>18</v>
      </c>
      <c r="F7393" s="1" t="s">
        <v>263</v>
      </c>
      <c r="G7393" s="1" t="s">
        <v>11807</v>
      </c>
      <c r="H7393" s="1" t="s">
        <v>15835</v>
      </c>
      <c r="I7393" s="5">
        <v>320</v>
      </c>
      <c r="J7393" s="5">
        <v>4602062</v>
      </c>
      <c r="K7393" s="3">
        <f>+Tabella2026[[#This Row],[POP_2024]]/SUM(Tabella2026[POP_2024])</f>
        <v>5.4289310176951938E-6</v>
      </c>
      <c r="L7393" s="3">
        <f>+Tabella2026[[#This Row],[INCIDENZA POPOLAZIONE]]*(PLAFOND/2)</f>
        <v>1598.2732199112017</v>
      </c>
      <c r="M7393" s="3">
        <f>+IFERROR(Tabella2026[[#This Row],[reddito_2024]]/Tabella2026[[#This Row],[POP_2024]],"")</f>
        <v>14381.44375</v>
      </c>
      <c r="N7393" s="3">
        <f>+IF(Tabella2026[[#This Row],[REDDITO COMPLESSIVO PROCAPITE]]&lt;media_aggr_reddito_pc,(media_aggr_reddito_pc-Tabella2026[[#This Row],[REDDITO COMPLESSIVO PROCAPITE]]),0)</f>
        <v>3443.6223126087407</v>
      </c>
      <c r="O7393" s="3">
        <f>+Tabella2026[[#This Row],[DIFFERENZA REDDITO INFERIORE ALLA MEDIA DALLA MEDIA]]*Tabella2026[[#This Row],[POP_2024]]</f>
        <v>1101959.1400347971</v>
      </c>
      <c r="P7393" s="3">
        <f>+Tabella2026[[#This Row],[POPOLAZIONE PER DIFFERENZA ]]/SUM(Tabella2026[[POPOLAZIONE PER DIFFERENZA ]])</f>
        <v>9.7763842985122657E-6</v>
      </c>
      <c r="Q7393" s="3">
        <f>+Tabella2026[[#This Row],[INCIDENZA POPOLAZIONE PER DIFFERENZA]]*(PLAFOND-SUM(Tabella2026[CONTRIBUTO SULLA BASE DELLA POPOLAZIONE]))</f>
        <v>2878.1602051937989</v>
      </c>
      <c r="R7393" s="3">
        <f>+Tabella2026[[#This Row],[CONTRIBUTO SULLA BASE DELLA POPOLAZIONE]]+Tabella2026[[#This Row],[CONTRIBUTO SULLA BASE DEL REDDITO]]</f>
        <v>4476.4334251050004</v>
      </c>
      <c r="S7393" s="3">
        <f>+Tabella2026[[#This Row],[CONTRIBUTO TOTALE]]/(PLAFOND/N_TESSERE)</f>
        <v>8.9528668502100004</v>
      </c>
      <c r="T7393" s="3">
        <f>+MAX(CEILING(Tabella2026[[#This Row],[preDEF1]],1),1)</f>
        <v>9</v>
      </c>
      <c r="U7393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393" s="21">
        <f>+Tabella2026[[#This Row],[DEF - n. card]]*(PLAFOND/N_TESSERE)</f>
        <v>4500</v>
      </c>
      <c r="W7393" s="18"/>
    </row>
    <row r="7394" spans="2:23" x14ac:dyDescent="0.25">
      <c r="B7394" s="1" t="s">
        <v>14971</v>
      </c>
      <c r="C7394" s="2">
        <v>13025</v>
      </c>
      <c r="D7394" s="1" t="s">
        <v>14972</v>
      </c>
      <c r="E7394" s="1" t="s">
        <v>12</v>
      </c>
      <c r="F7394" s="1" t="s">
        <v>152</v>
      </c>
      <c r="G7394" s="1" t="s">
        <v>11807</v>
      </c>
      <c r="H7394" s="1" t="s">
        <v>15835</v>
      </c>
      <c r="I7394" s="5">
        <v>319</v>
      </c>
      <c r="J7394" s="5">
        <v>3214090</v>
      </c>
      <c r="K7394" s="3">
        <f>+Tabella2026[[#This Row],[POP_2024]]/SUM(Tabella2026[POP_2024])</f>
        <v>5.4119656082648958E-6</v>
      </c>
      <c r="L7394" s="3">
        <f>+Tabella2026[[#This Row],[INCIDENZA POPOLAZIONE]]*(PLAFOND/2)</f>
        <v>1593.2786160989792</v>
      </c>
      <c r="M7394" s="3">
        <f>+IFERROR(Tabella2026[[#This Row],[reddito_2024]]/Tabella2026[[#This Row],[POP_2024]],"")</f>
        <v>10075.51724137931</v>
      </c>
      <c r="N7394" s="3">
        <f>+IF(Tabella2026[[#This Row],[REDDITO COMPLESSIVO PROCAPITE]]&lt;media_aggr_reddito_pc,(media_aggr_reddito_pc-Tabella2026[[#This Row],[REDDITO COMPLESSIVO PROCAPITE]]),0)</f>
        <v>7749.5488212294313</v>
      </c>
      <c r="O7394" s="3">
        <f>+Tabella2026[[#This Row],[DIFFERENZA REDDITO INFERIORE ALLA MEDIA DALLA MEDIA]]*Tabella2026[[#This Row],[POP_2024]]</f>
        <v>2472106.0739721884</v>
      </c>
      <c r="P7394" s="3">
        <f>+Tabella2026[[#This Row],[POPOLAZIONE PER DIFFERENZA ]]/SUM(Tabella2026[[POPOLAZIONE PER DIFFERENZA ]])</f>
        <v>2.1932082713225947E-5</v>
      </c>
      <c r="Q7394" s="3">
        <f>+Tabella2026[[#This Row],[INCIDENZA POPOLAZIONE PER DIFFERENZA]]*(PLAFOND-SUM(Tabella2026[CONTRIBUTO SULLA BASE DELLA POPOLAZIONE]))</f>
        <v>6456.78870171171</v>
      </c>
      <c r="R7394" s="3">
        <f>+Tabella2026[[#This Row],[CONTRIBUTO SULLA BASE DELLA POPOLAZIONE]]+Tabella2026[[#This Row],[CONTRIBUTO SULLA BASE DEL REDDITO]]</f>
        <v>8050.067317810689</v>
      </c>
      <c r="S7394" s="3">
        <f>+Tabella2026[[#This Row],[CONTRIBUTO TOTALE]]/(PLAFOND/N_TESSERE)</f>
        <v>16.100134635621377</v>
      </c>
      <c r="T7394" s="3">
        <f>+MAX(CEILING(Tabella2026[[#This Row],[preDEF1]],1),1)</f>
        <v>17</v>
      </c>
      <c r="U7394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7394" s="21">
        <f>+Tabella2026[[#This Row],[DEF - n. card]]*(PLAFOND/N_TESSERE)</f>
        <v>8500</v>
      </c>
      <c r="W7394" s="18"/>
    </row>
    <row r="7395" spans="2:23" x14ac:dyDescent="0.25">
      <c r="B7395" s="1" t="s">
        <v>14917</v>
      </c>
      <c r="C7395" s="2">
        <v>4219</v>
      </c>
      <c r="D7395" s="1" t="s">
        <v>14918</v>
      </c>
      <c r="E7395" s="1" t="s">
        <v>18</v>
      </c>
      <c r="F7395" s="1" t="s">
        <v>263</v>
      </c>
      <c r="G7395" s="1" t="s">
        <v>11807</v>
      </c>
      <c r="H7395" s="1" t="s">
        <v>15835</v>
      </c>
      <c r="I7395" s="5">
        <v>319</v>
      </c>
      <c r="J7395" s="5">
        <v>5626297</v>
      </c>
      <c r="K7395" s="3">
        <f>+Tabella2026[[#This Row],[POP_2024]]/SUM(Tabella2026[POP_2024])</f>
        <v>5.4119656082648958E-6</v>
      </c>
      <c r="L7395" s="3">
        <f>+Tabella2026[[#This Row],[INCIDENZA POPOLAZIONE]]*(PLAFOND/2)</f>
        <v>1593.2786160989792</v>
      </c>
      <c r="M7395" s="3">
        <f>+IFERROR(Tabella2026[[#This Row],[reddito_2024]]/Tabella2026[[#This Row],[POP_2024]],"")</f>
        <v>17637.294670846393</v>
      </c>
      <c r="N7395" s="3">
        <f>+IF(Tabella2026[[#This Row],[REDDITO COMPLESSIVO PROCAPITE]]&lt;media_aggr_reddito_pc,(media_aggr_reddito_pc-Tabella2026[[#This Row],[REDDITO COMPLESSIVO PROCAPITE]]),0)</f>
        <v>187.77139176234778</v>
      </c>
      <c r="O7395" s="3">
        <f>+Tabella2026[[#This Row],[DIFFERENZA REDDITO INFERIORE ALLA MEDIA DALLA MEDIA]]*Tabella2026[[#This Row],[POP_2024]]</f>
        <v>59899.07397218894</v>
      </c>
      <c r="P7395" s="3">
        <f>+Tabella2026[[#This Row],[POPOLAZIONE PER DIFFERENZA ]]/SUM(Tabella2026[[POPOLAZIONE PER DIFFERENZA ]])</f>
        <v>5.3141386554372698E-7</v>
      </c>
      <c r="Q7395" s="3">
        <f>+Tabella2026[[#This Row],[INCIDENZA POPOLAZIONE PER DIFFERENZA]]*(PLAFOND-SUM(Tabella2026[CONTRIBUTO SULLA BASE DELLA POPOLAZIONE]))</f>
        <v>156.4478434556747</v>
      </c>
      <c r="R7395" s="3">
        <f>+Tabella2026[[#This Row],[CONTRIBUTO SULLA BASE DELLA POPOLAZIONE]]+Tabella2026[[#This Row],[CONTRIBUTO SULLA BASE DEL REDDITO]]</f>
        <v>1749.726459554654</v>
      </c>
      <c r="S7395" s="3">
        <f>+Tabella2026[[#This Row],[CONTRIBUTO TOTALE]]/(PLAFOND/N_TESSERE)</f>
        <v>3.499452919109308</v>
      </c>
      <c r="T7395" s="3">
        <f>+MAX(CEILING(Tabella2026[[#This Row],[preDEF1]],1),1)</f>
        <v>4</v>
      </c>
      <c r="U739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95" s="21">
        <f>+Tabella2026[[#This Row],[DEF - n. card]]*(PLAFOND/N_TESSERE)</f>
        <v>2000</v>
      </c>
      <c r="W7395" s="18"/>
    </row>
    <row r="7396" spans="2:23" x14ac:dyDescent="0.25">
      <c r="B7396" s="1" t="s">
        <v>14861</v>
      </c>
      <c r="C7396" s="2">
        <v>5045</v>
      </c>
      <c r="D7396" s="1" t="s">
        <v>14862</v>
      </c>
      <c r="E7396" s="1" t="s">
        <v>18</v>
      </c>
      <c r="F7396" s="1" t="s">
        <v>182</v>
      </c>
      <c r="G7396" s="1" t="s">
        <v>11807</v>
      </c>
      <c r="H7396" s="1" t="s">
        <v>15835</v>
      </c>
      <c r="I7396" s="5">
        <v>318</v>
      </c>
      <c r="J7396" s="5">
        <v>4748144</v>
      </c>
      <c r="K7396" s="3">
        <f>+Tabella2026[[#This Row],[POP_2024]]/SUM(Tabella2026[POP_2024])</f>
        <v>5.3950001988345986E-6</v>
      </c>
      <c r="L7396" s="3">
        <f>+Tabella2026[[#This Row],[INCIDENZA POPOLAZIONE]]*(PLAFOND/2)</f>
        <v>1588.2840122867567</v>
      </c>
      <c r="M7396" s="3">
        <f>+IFERROR(Tabella2026[[#This Row],[reddito_2024]]/Tabella2026[[#This Row],[POP_2024]],"")</f>
        <v>14931.270440251572</v>
      </c>
      <c r="N7396" s="3">
        <f>+IF(Tabella2026[[#This Row],[REDDITO COMPLESSIVO PROCAPITE]]&lt;media_aggr_reddito_pc,(media_aggr_reddito_pc-Tabella2026[[#This Row],[REDDITO COMPLESSIVO PROCAPITE]]),0)</f>
        <v>2893.7956223571691</v>
      </c>
      <c r="O7396" s="3">
        <f>+Tabella2026[[#This Row],[DIFFERENZA REDDITO INFERIORE ALLA MEDIA DALLA MEDIA]]*Tabella2026[[#This Row],[POP_2024]]</f>
        <v>920227.00790957978</v>
      </c>
      <c r="P7396" s="3">
        <f>+Tabella2026[[#This Row],[POPOLAZIONE PER DIFFERENZA ]]/SUM(Tabella2026[[POPOLAZIONE PER DIFFERENZA ]])</f>
        <v>8.1640893426502655E-6</v>
      </c>
      <c r="Q7396" s="3">
        <f>+Tabella2026[[#This Row],[INCIDENZA POPOLAZIONE PER DIFFERENZA]]*(PLAFOND-SUM(Tabella2026[CONTRIBUTO SULLA BASE DELLA POPOLAZIONE]))</f>
        <v>2403.501779409241</v>
      </c>
      <c r="R7396" s="3">
        <f>+Tabella2026[[#This Row],[CONTRIBUTO SULLA BASE DELLA POPOLAZIONE]]+Tabella2026[[#This Row],[CONTRIBUTO SULLA BASE DEL REDDITO]]</f>
        <v>3991.7857916959974</v>
      </c>
      <c r="S7396" s="3">
        <f>+Tabella2026[[#This Row],[CONTRIBUTO TOTALE]]/(PLAFOND/N_TESSERE)</f>
        <v>7.9835715833919947</v>
      </c>
      <c r="T7396" s="3">
        <f>+MAX(CEILING(Tabella2026[[#This Row],[preDEF1]],1),1)</f>
        <v>8</v>
      </c>
      <c r="U7396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396" s="21">
        <f>+Tabella2026[[#This Row],[DEF - n. card]]*(PLAFOND/N_TESSERE)</f>
        <v>4000</v>
      </c>
      <c r="W7396" s="18"/>
    </row>
    <row r="7397" spans="2:23" x14ac:dyDescent="0.25">
      <c r="B7397" s="1" t="s">
        <v>14761</v>
      </c>
      <c r="C7397" s="2">
        <v>115082</v>
      </c>
      <c r="D7397" s="1" t="s">
        <v>14762</v>
      </c>
      <c r="E7397" s="1" t="s">
        <v>76</v>
      </c>
      <c r="F7397" s="1" t="s">
        <v>625</v>
      </c>
      <c r="G7397" s="1" t="s">
        <v>11807</v>
      </c>
      <c r="H7397" s="1" t="s">
        <v>15836</v>
      </c>
      <c r="I7397" s="5">
        <v>318</v>
      </c>
      <c r="J7397" s="5">
        <v>3869584</v>
      </c>
      <c r="K7397" s="3">
        <f>+Tabella2026[[#This Row],[POP_2024]]/SUM(Tabella2026[POP_2024])</f>
        <v>5.3950001988345986E-6</v>
      </c>
      <c r="L7397" s="3">
        <f>+Tabella2026[[#This Row],[INCIDENZA POPOLAZIONE]]*(PLAFOND/2)</f>
        <v>1588.2840122867567</v>
      </c>
      <c r="M7397" s="3">
        <f>+IFERROR(Tabella2026[[#This Row],[reddito_2024]]/Tabella2026[[#This Row],[POP_2024]],"")</f>
        <v>12168.503144654089</v>
      </c>
      <c r="N7397" s="3">
        <f>+IF(Tabella2026[[#This Row],[REDDITO COMPLESSIVO PROCAPITE]]&lt;media_aggr_reddito_pc,(media_aggr_reddito_pc-Tabella2026[[#This Row],[REDDITO COMPLESSIVO PROCAPITE]]),0)</f>
        <v>5656.5629179546522</v>
      </c>
      <c r="O7397" s="3">
        <f>+Tabella2026[[#This Row],[DIFFERENZA REDDITO INFERIORE ALLA MEDIA DALLA MEDIA]]*Tabella2026[[#This Row],[POP_2024]]</f>
        <v>1798787.0079095794</v>
      </c>
      <c r="P7397" s="3">
        <f>+Tabella2026[[#This Row],[POPOLAZIONE PER DIFFERENZA ]]/SUM(Tabella2026[[POPOLAZIONE PER DIFFERENZA ]])</f>
        <v>1.5958516447297456E-5</v>
      </c>
      <c r="Q7397" s="3">
        <f>+Tabella2026[[#This Row],[INCIDENZA POPOLAZIONE PER DIFFERENZA]]*(PLAFOND-SUM(Tabella2026[CONTRIBUTO SULLA BASE DELLA POPOLAZIONE]))</f>
        <v>4698.1752731970546</v>
      </c>
      <c r="R7397" s="3">
        <f>+Tabella2026[[#This Row],[CONTRIBUTO SULLA BASE DELLA POPOLAZIONE]]+Tabella2026[[#This Row],[CONTRIBUTO SULLA BASE DEL REDDITO]]</f>
        <v>6286.4592854838111</v>
      </c>
      <c r="S7397" s="3">
        <f>+Tabella2026[[#This Row],[CONTRIBUTO TOTALE]]/(PLAFOND/N_TESSERE)</f>
        <v>12.572918570967623</v>
      </c>
      <c r="T7397" s="3">
        <f>+MAX(CEILING(Tabella2026[[#This Row],[preDEF1]],1),1)</f>
        <v>13</v>
      </c>
      <c r="U7397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397" s="21">
        <f>+Tabella2026[[#This Row],[DEF - n. card]]*(PLAFOND/N_TESSERE)</f>
        <v>6500</v>
      </c>
      <c r="W7397" s="18"/>
    </row>
    <row r="7398" spans="2:23" x14ac:dyDescent="0.25">
      <c r="B7398" s="1" t="s">
        <v>14859</v>
      </c>
      <c r="C7398" s="2">
        <v>96009</v>
      </c>
      <c r="D7398" s="1" t="s">
        <v>14860</v>
      </c>
      <c r="E7398" s="1" t="s">
        <v>18</v>
      </c>
      <c r="F7398" s="1" t="s">
        <v>403</v>
      </c>
      <c r="G7398" s="1" t="s">
        <v>11807</v>
      </c>
      <c r="H7398" s="1" t="s">
        <v>15835</v>
      </c>
      <c r="I7398" s="5">
        <v>317</v>
      </c>
      <c r="J7398" s="5">
        <v>5652094</v>
      </c>
      <c r="K7398" s="3">
        <f>+Tabella2026[[#This Row],[POP_2024]]/SUM(Tabella2026[POP_2024])</f>
        <v>5.3780347894043014E-6</v>
      </c>
      <c r="L7398" s="3">
        <f>+Tabella2026[[#This Row],[INCIDENZA POPOLAZIONE]]*(PLAFOND/2)</f>
        <v>1583.2894084745342</v>
      </c>
      <c r="M7398" s="3">
        <f>+IFERROR(Tabella2026[[#This Row],[reddito_2024]]/Tabella2026[[#This Row],[POP_2024]],"")</f>
        <v>17829.949526813882</v>
      </c>
      <c r="N7398" s="3">
        <f>+IF(Tabella2026[[#This Row],[REDDITO COMPLESSIVO PROCAPITE]]&lt;media_aggr_reddito_pc,(media_aggr_reddito_pc-Tabella2026[[#This Row],[REDDITO COMPLESSIVO PROCAPITE]]),0)</f>
        <v>0</v>
      </c>
      <c r="O7398" s="3">
        <f>+Tabella2026[[#This Row],[DIFFERENZA REDDITO INFERIORE ALLA MEDIA DALLA MEDIA]]*Tabella2026[[#This Row],[POP_2024]]</f>
        <v>0</v>
      </c>
      <c r="P7398" s="3">
        <f>+Tabella2026[[#This Row],[POPOLAZIONE PER DIFFERENZA ]]/SUM(Tabella2026[[POPOLAZIONE PER DIFFERENZA ]])</f>
        <v>0</v>
      </c>
      <c r="Q7398" s="3">
        <f>+Tabella2026[[#This Row],[INCIDENZA POPOLAZIONE PER DIFFERENZA]]*(PLAFOND-SUM(Tabella2026[CONTRIBUTO SULLA BASE DELLA POPOLAZIONE]))</f>
        <v>0</v>
      </c>
      <c r="R7398" s="3">
        <f>+Tabella2026[[#This Row],[CONTRIBUTO SULLA BASE DELLA POPOLAZIONE]]+Tabella2026[[#This Row],[CONTRIBUTO SULLA BASE DEL REDDITO]]</f>
        <v>1583.2894084745342</v>
      </c>
      <c r="S7398" s="3">
        <f>+Tabella2026[[#This Row],[CONTRIBUTO TOTALE]]/(PLAFOND/N_TESSERE)</f>
        <v>3.1665788169490683</v>
      </c>
      <c r="T7398" s="3">
        <f>+MAX(CEILING(Tabella2026[[#This Row],[preDEF1]],1),1)</f>
        <v>4</v>
      </c>
      <c r="U7398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98" s="21">
        <f>+Tabella2026[[#This Row],[DEF - n. card]]*(PLAFOND/N_TESSERE)</f>
        <v>2000</v>
      </c>
      <c r="W7398" s="18"/>
    </row>
    <row r="7399" spans="2:23" x14ac:dyDescent="0.25">
      <c r="B7399" s="1" t="s">
        <v>14723</v>
      </c>
      <c r="C7399" s="2">
        <v>9014</v>
      </c>
      <c r="D7399" s="1" t="s">
        <v>14724</v>
      </c>
      <c r="E7399" s="1" t="s">
        <v>24</v>
      </c>
      <c r="F7399" s="1" t="s">
        <v>246</v>
      </c>
      <c r="G7399" s="1" t="s">
        <v>11807</v>
      </c>
      <c r="H7399" s="1" t="s">
        <v>15835</v>
      </c>
      <c r="I7399" s="5">
        <v>316</v>
      </c>
      <c r="J7399" s="5">
        <v>5519398</v>
      </c>
      <c r="K7399" s="3">
        <f>+Tabella2026[[#This Row],[POP_2024]]/SUM(Tabella2026[POP_2024])</f>
        <v>5.3610693799740034E-6</v>
      </c>
      <c r="L7399" s="3">
        <f>+Tabella2026[[#This Row],[INCIDENZA POPOLAZIONE]]*(PLAFOND/2)</f>
        <v>1578.2948046623117</v>
      </c>
      <c r="M7399" s="3">
        <f>+IFERROR(Tabella2026[[#This Row],[reddito_2024]]/Tabella2026[[#This Row],[POP_2024]],"")</f>
        <v>17466.449367088608</v>
      </c>
      <c r="N7399" s="3">
        <f>+IF(Tabella2026[[#This Row],[REDDITO COMPLESSIVO PROCAPITE]]&lt;media_aggr_reddito_pc,(media_aggr_reddito_pc-Tabella2026[[#This Row],[REDDITO COMPLESSIVO PROCAPITE]]),0)</f>
        <v>358.61669552013336</v>
      </c>
      <c r="O7399" s="3">
        <f>+Tabella2026[[#This Row],[DIFFERENZA REDDITO INFERIORE ALLA MEDIA DALLA MEDIA]]*Tabella2026[[#This Row],[POP_2024]]</f>
        <v>113322.87578436214</v>
      </c>
      <c r="P7399" s="3">
        <f>+Tabella2026[[#This Row],[POPOLAZIONE PER DIFFERENZA ]]/SUM(Tabella2026[[POPOLAZIONE PER DIFFERENZA ]])</f>
        <v>1.005380275211937E-6</v>
      </c>
      <c r="Q7399" s="3">
        <f>+Tabella2026[[#This Row],[INCIDENZA POPOLAZIONE PER DIFFERENZA]]*(PLAFOND-SUM(Tabella2026[CONTRIBUTO SULLA BASE DELLA POPOLAZIONE]))</f>
        <v>295.98319898718904</v>
      </c>
      <c r="R7399" s="3">
        <f>+Tabella2026[[#This Row],[CONTRIBUTO SULLA BASE DELLA POPOLAZIONE]]+Tabella2026[[#This Row],[CONTRIBUTO SULLA BASE DEL REDDITO]]</f>
        <v>1874.2780036495008</v>
      </c>
      <c r="S7399" s="3">
        <f>+Tabella2026[[#This Row],[CONTRIBUTO TOTALE]]/(PLAFOND/N_TESSERE)</f>
        <v>3.7485560072990016</v>
      </c>
      <c r="T7399" s="3">
        <f>+MAX(CEILING(Tabella2026[[#This Row],[preDEF1]],1),1)</f>
        <v>4</v>
      </c>
      <c r="U7399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99" s="21">
        <f>+Tabella2026[[#This Row],[DEF - n. card]]*(PLAFOND/N_TESSERE)</f>
        <v>2000</v>
      </c>
      <c r="W7399" s="18"/>
    </row>
    <row r="7400" spans="2:23" x14ac:dyDescent="0.25">
      <c r="B7400" s="1" t="s">
        <v>14857</v>
      </c>
      <c r="C7400" s="2">
        <v>6023</v>
      </c>
      <c r="D7400" s="1" t="s">
        <v>14858</v>
      </c>
      <c r="E7400" s="1" t="s">
        <v>18</v>
      </c>
      <c r="F7400" s="1" t="s">
        <v>138</v>
      </c>
      <c r="G7400" s="1" t="s">
        <v>11807</v>
      </c>
      <c r="H7400" s="1" t="s">
        <v>15835</v>
      </c>
      <c r="I7400" s="5">
        <v>316</v>
      </c>
      <c r="J7400" s="5">
        <v>4411104</v>
      </c>
      <c r="K7400" s="3">
        <f>+Tabella2026[[#This Row],[POP_2024]]/SUM(Tabella2026[POP_2024])</f>
        <v>5.3610693799740034E-6</v>
      </c>
      <c r="L7400" s="3">
        <f>+Tabella2026[[#This Row],[INCIDENZA POPOLAZIONE]]*(PLAFOND/2)</f>
        <v>1578.2948046623117</v>
      </c>
      <c r="M7400" s="3">
        <f>+IFERROR(Tabella2026[[#This Row],[reddito_2024]]/Tabella2026[[#This Row],[POP_2024]],"")</f>
        <v>13959.189873417721</v>
      </c>
      <c r="N7400" s="3">
        <f>+IF(Tabella2026[[#This Row],[REDDITO COMPLESSIVO PROCAPITE]]&lt;media_aggr_reddito_pc,(media_aggr_reddito_pc-Tabella2026[[#This Row],[REDDITO COMPLESSIVO PROCAPITE]]),0)</f>
        <v>3865.8761891910199</v>
      </c>
      <c r="O7400" s="3">
        <f>+Tabella2026[[#This Row],[DIFFERENZA REDDITO INFERIORE ALLA MEDIA DALLA MEDIA]]*Tabella2026[[#This Row],[POP_2024]]</f>
        <v>1221616.8757843622</v>
      </c>
      <c r="P7400" s="3">
        <f>+Tabella2026[[#This Row],[POPOLAZIONE PER DIFFERENZA ]]/SUM(Tabella2026[[POPOLAZIONE PER DIFFERENZA ]])</f>
        <v>1.083796631773363E-5</v>
      </c>
      <c r="Q7400" s="3">
        <f>+Tabella2026[[#This Row],[INCIDENZA POPOLAZIONE PER DIFFERENZA]]*(PLAFOND-SUM(Tabella2026[CONTRIBUTO SULLA BASE DELLA POPOLAZIONE]))</f>
        <v>3190.6891554660551</v>
      </c>
      <c r="R7400" s="3">
        <f>+Tabella2026[[#This Row],[CONTRIBUTO SULLA BASE DELLA POPOLAZIONE]]+Tabella2026[[#This Row],[CONTRIBUTO SULLA BASE DEL REDDITO]]</f>
        <v>4768.9839601283666</v>
      </c>
      <c r="S7400" s="3">
        <f>+Tabella2026[[#This Row],[CONTRIBUTO TOTALE]]/(PLAFOND/N_TESSERE)</f>
        <v>9.5379679202567331</v>
      </c>
      <c r="T7400" s="3">
        <f>+MAX(CEILING(Tabella2026[[#This Row],[preDEF1]],1),1)</f>
        <v>10</v>
      </c>
      <c r="U7400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400" s="21">
        <f>+Tabella2026[[#This Row],[DEF - n. card]]*(PLAFOND/N_TESSERE)</f>
        <v>5000</v>
      </c>
      <c r="W7400" s="18"/>
    </row>
    <row r="7401" spans="2:23" x14ac:dyDescent="0.25">
      <c r="B7401" s="1" t="s">
        <v>14893</v>
      </c>
      <c r="C7401" s="2">
        <v>4030</v>
      </c>
      <c r="D7401" s="1" t="s">
        <v>14894</v>
      </c>
      <c r="E7401" s="1" t="s">
        <v>18</v>
      </c>
      <c r="F7401" s="1" t="s">
        <v>263</v>
      </c>
      <c r="G7401" s="1" t="s">
        <v>11807</v>
      </c>
      <c r="H7401" s="1" t="s">
        <v>15835</v>
      </c>
      <c r="I7401" s="5">
        <v>316</v>
      </c>
      <c r="J7401" s="5">
        <v>5773546</v>
      </c>
      <c r="K7401" s="3">
        <f>+Tabella2026[[#This Row],[POP_2024]]/SUM(Tabella2026[POP_2024])</f>
        <v>5.3610693799740034E-6</v>
      </c>
      <c r="L7401" s="3">
        <f>+Tabella2026[[#This Row],[INCIDENZA POPOLAZIONE]]*(PLAFOND/2)</f>
        <v>1578.2948046623117</v>
      </c>
      <c r="M7401" s="3">
        <f>+IFERROR(Tabella2026[[#This Row],[reddito_2024]]/Tabella2026[[#This Row],[POP_2024]],"")</f>
        <v>18270.715189873419</v>
      </c>
      <c r="N7401" s="3">
        <f>+IF(Tabella2026[[#This Row],[REDDITO COMPLESSIVO PROCAPITE]]&lt;media_aggr_reddito_pc,(media_aggr_reddito_pc-Tabella2026[[#This Row],[REDDITO COMPLESSIVO PROCAPITE]]),0)</f>
        <v>0</v>
      </c>
      <c r="O7401" s="3">
        <f>+Tabella2026[[#This Row],[DIFFERENZA REDDITO INFERIORE ALLA MEDIA DALLA MEDIA]]*Tabella2026[[#This Row],[POP_2024]]</f>
        <v>0</v>
      </c>
      <c r="P7401" s="3">
        <f>+Tabella2026[[#This Row],[POPOLAZIONE PER DIFFERENZA ]]/SUM(Tabella2026[[POPOLAZIONE PER DIFFERENZA ]])</f>
        <v>0</v>
      </c>
      <c r="Q7401" s="3">
        <f>+Tabella2026[[#This Row],[INCIDENZA POPOLAZIONE PER DIFFERENZA]]*(PLAFOND-SUM(Tabella2026[CONTRIBUTO SULLA BASE DELLA POPOLAZIONE]))</f>
        <v>0</v>
      </c>
      <c r="R7401" s="3">
        <f>+Tabella2026[[#This Row],[CONTRIBUTO SULLA BASE DELLA POPOLAZIONE]]+Tabella2026[[#This Row],[CONTRIBUTO SULLA BASE DEL REDDITO]]</f>
        <v>1578.2948046623117</v>
      </c>
      <c r="S7401" s="3">
        <f>+Tabella2026[[#This Row],[CONTRIBUTO TOTALE]]/(PLAFOND/N_TESSERE)</f>
        <v>3.1565896093246235</v>
      </c>
      <c r="T7401" s="3">
        <f>+MAX(CEILING(Tabella2026[[#This Row],[preDEF1]],1),1)</f>
        <v>4</v>
      </c>
      <c r="U7401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401" s="21">
        <f>+Tabella2026[[#This Row],[DEF - n. card]]*(PLAFOND/N_TESSERE)</f>
        <v>2000</v>
      </c>
      <c r="W7401" s="18"/>
    </row>
    <row r="7402" spans="2:23" x14ac:dyDescent="0.25">
      <c r="B7402" s="1" t="s">
        <v>14827</v>
      </c>
      <c r="C7402" s="2">
        <v>18108</v>
      </c>
      <c r="D7402" s="1" t="s">
        <v>14828</v>
      </c>
      <c r="E7402" s="1" t="s">
        <v>12</v>
      </c>
      <c r="F7402" s="1" t="s">
        <v>195</v>
      </c>
      <c r="G7402" s="1" t="s">
        <v>11807</v>
      </c>
      <c r="H7402" s="1" t="s">
        <v>15835</v>
      </c>
      <c r="I7402" s="5">
        <v>316</v>
      </c>
      <c r="J7402" s="5">
        <v>5072281</v>
      </c>
      <c r="K7402" s="3">
        <f>+Tabella2026[[#This Row],[POP_2024]]/SUM(Tabella2026[POP_2024])</f>
        <v>5.3610693799740034E-6</v>
      </c>
      <c r="L7402" s="3">
        <f>+Tabella2026[[#This Row],[INCIDENZA POPOLAZIONE]]*(PLAFOND/2)</f>
        <v>1578.2948046623117</v>
      </c>
      <c r="M7402" s="3">
        <f>+IFERROR(Tabella2026[[#This Row],[reddito_2024]]/Tabella2026[[#This Row],[POP_2024]],"")</f>
        <v>16051.522151898735</v>
      </c>
      <c r="N7402" s="3">
        <f>+IF(Tabella2026[[#This Row],[REDDITO COMPLESSIVO PROCAPITE]]&lt;media_aggr_reddito_pc,(media_aggr_reddito_pc-Tabella2026[[#This Row],[REDDITO COMPLESSIVO PROCAPITE]]),0)</f>
        <v>1773.5439107100065</v>
      </c>
      <c r="O7402" s="3">
        <f>+Tabella2026[[#This Row],[DIFFERENZA REDDITO INFERIORE ALLA MEDIA DALLA MEDIA]]*Tabella2026[[#This Row],[POP_2024]]</f>
        <v>560439.87578436208</v>
      </c>
      <c r="P7402" s="3">
        <f>+Tabella2026[[#This Row],[POPOLAZIONE PER DIFFERENZA ]]/SUM(Tabella2026[[POPOLAZIONE PER DIFFERENZA ]])</f>
        <v>4.9721222891307803E-6</v>
      </c>
      <c r="Q7402" s="3">
        <f>+Tabella2026[[#This Row],[INCIDENZA POPOLAZIONE PER DIFFERENZA]]*(PLAFOND-SUM(Tabella2026[CONTRIBUTO SULLA BASE DELLA POPOLAZIONE]))</f>
        <v>1463.7890728283908</v>
      </c>
      <c r="R7402" s="3">
        <f>+Tabella2026[[#This Row],[CONTRIBUTO SULLA BASE DELLA POPOLAZIONE]]+Tabella2026[[#This Row],[CONTRIBUTO SULLA BASE DEL REDDITO]]</f>
        <v>3042.0838774907024</v>
      </c>
      <c r="S7402" s="3">
        <f>+Tabella2026[[#This Row],[CONTRIBUTO TOTALE]]/(PLAFOND/N_TESSERE)</f>
        <v>6.0841677549814053</v>
      </c>
      <c r="T7402" s="3">
        <f>+MAX(CEILING(Tabella2026[[#This Row],[preDEF1]],1),1)</f>
        <v>7</v>
      </c>
      <c r="U740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402" s="21">
        <f>+Tabella2026[[#This Row],[DEF - n. card]]*(PLAFOND/N_TESSERE)</f>
        <v>3500</v>
      </c>
      <c r="W7402" s="18"/>
    </row>
    <row r="7403" spans="2:23" x14ac:dyDescent="0.25">
      <c r="B7403" s="1" t="s">
        <v>14941</v>
      </c>
      <c r="C7403" s="2">
        <v>19027</v>
      </c>
      <c r="D7403" s="1" t="s">
        <v>14942</v>
      </c>
      <c r="E7403" s="1" t="s">
        <v>12</v>
      </c>
      <c r="F7403" s="1" t="s">
        <v>193</v>
      </c>
      <c r="G7403" s="1" t="s">
        <v>11807</v>
      </c>
      <c r="H7403" s="1" t="s">
        <v>15835</v>
      </c>
      <c r="I7403" s="5">
        <v>315</v>
      </c>
      <c r="J7403" s="5">
        <v>4023985</v>
      </c>
      <c r="K7403" s="3">
        <f>+Tabella2026[[#This Row],[POP_2024]]/SUM(Tabella2026[POP_2024])</f>
        <v>5.3441039705437062E-6</v>
      </c>
      <c r="L7403" s="3">
        <f>+Tabella2026[[#This Row],[INCIDENZA POPOLAZIONE]]*(PLAFOND/2)</f>
        <v>1573.3002008500891</v>
      </c>
      <c r="M7403" s="3">
        <f>+IFERROR(Tabella2026[[#This Row],[reddito_2024]]/Tabella2026[[#This Row],[POP_2024]],"")</f>
        <v>12774.555555555555</v>
      </c>
      <c r="N7403" s="3">
        <f>+IF(Tabella2026[[#This Row],[REDDITO COMPLESSIVO PROCAPITE]]&lt;media_aggr_reddito_pc,(media_aggr_reddito_pc-Tabella2026[[#This Row],[REDDITO COMPLESSIVO PROCAPITE]]),0)</f>
        <v>5050.5105070531863</v>
      </c>
      <c r="O7403" s="3">
        <f>+Tabella2026[[#This Row],[DIFFERENZA REDDITO INFERIORE ALLA MEDIA DALLA MEDIA]]*Tabella2026[[#This Row],[POP_2024]]</f>
        <v>1590910.8097217537</v>
      </c>
      <c r="P7403" s="3">
        <f>+Tabella2026[[#This Row],[POPOLAZIONE PER DIFFERENZA ]]/SUM(Tabella2026[[POPOLAZIONE PER DIFFERENZA ]])</f>
        <v>1.4114276015720556E-5</v>
      </c>
      <c r="Q7403" s="3">
        <f>+Tabella2026[[#This Row],[INCIDENZA POPOLAZIONE PER DIFFERENZA]]*(PLAFOND-SUM(Tabella2026[CONTRIBUTO SULLA BASE DELLA POPOLAZIONE]))</f>
        <v>4155.2322733211367</v>
      </c>
      <c r="R7403" s="3">
        <f>+Tabella2026[[#This Row],[CONTRIBUTO SULLA BASE DELLA POPOLAZIONE]]+Tabella2026[[#This Row],[CONTRIBUTO SULLA BASE DEL REDDITO]]</f>
        <v>5728.5324741712257</v>
      </c>
      <c r="S7403" s="3">
        <f>+Tabella2026[[#This Row],[CONTRIBUTO TOTALE]]/(PLAFOND/N_TESSERE)</f>
        <v>11.457064948342451</v>
      </c>
      <c r="T7403" s="3">
        <f>+MAX(CEILING(Tabella2026[[#This Row],[preDEF1]],1),1)</f>
        <v>12</v>
      </c>
      <c r="U7403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403" s="21">
        <f>+Tabella2026[[#This Row],[DEF - n. card]]*(PLAFOND/N_TESSERE)</f>
        <v>6000</v>
      </c>
      <c r="W7403" s="18"/>
    </row>
    <row r="7404" spans="2:23" x14ac:dyDescent="0.25">
      <c r="B7404" s="1" t="s">
        <v>14785</v>
      </c>
      <c r="C7404" s="2">
        <v>21043</v>
      </c>
      <c r="D7404" s="1" t="s">
        <v>14786</v>
      </c>
      <c r="E7404" s="1" t="s">
        <v>99</v>
      </c>
      <c r="F7404" s="1" t="s">
        <v>110</v>
      </c>
      <c r="G7404" s="1" t="s">
        <v>11807</v>
      </c>
      <c r="H7404" s="1" t="s">
        <v>15835</v>
      </c>
      <c r="I7404" s="5">
        <v>315</v>
      </c>
      <c r="J7404" s="5">
        <v>5803667</v>
      </c>
      <c r="K7404" s="3">
        <f>+Tabella2026[[#This Row],[POP_2024]]/SUM(Tabella2026[POP_2024])</f>
        <v>5.3441039705437062E-6</v>
      </c>
      <c r="L7404" s="3">
        <f>+Tabella2026[[#This Row],[INCIDENZA POPOLAZIONE]]*(PLAFOND/2)</f>
        <v>1573.3002008500891</v>
      </c>
      <c r="M7404" s="3">
        <f>+IFERROR(Tabella2026[[#This Row],[reddito_2024]]/Tabella2026[[#This Row],[POP_2024]],"")</f>
        <v>18424.339682539681</v>
      </c>
      <c r="N7404" s="3">
        <f>+IF(Tabella2026[[#This Row],[REDDITO COMPLESSIVO PROCAPITE]]&lt;media_aggr_reddito_pc,(media_aggr_reddito_pc-Tabella2026[[#This Row],[REDDITO COMPLESSIVO PROCAPITE]]),0)</f>
        <v>0</v>
      </c>
      <c r="O7404" s="3">
        <f>+Tabella2026[[#This Row],[DIFFERENZA REDDITO INFERIORE ALLA MEDIA DALLA MEDIA]]*Tabella2026[[#This Row],[POP_2024]]</f>
        <v>0</v>
      </c>
      <c r="P7404" s="3">
        <f>+Tabella2026[[#This Row],[POPOLAZIONE PER DIFFERENZA ]]/SUM(Tabella2026[[POPOLAZIONE PER DIFFERENZA ]])</f>
        <v>0</v>
      </c>
      <c r="Q7404" s="3">
        <f>+Tabella2026[[#This Row],[INCIDENZA POPOLAZIONE PER DIFFERENZA]]*(PLAFOND-SUM(Tabella2026[CONTRIBUTO SULLA BASE DELLA POPOLAZIONE]))</f>
        <v>0</v>
      </c>
      <c r="R7404" s="3">
        <f>+Tabella2026[[#This Row],[CONTRIBUTO SULLA BASE DELLA POPOLAZIONE]]+Tabella2026[[#This Row],[CONTRIBUTO SULLA BASE DEL REDDITO]]</f>
        <v>1573.3002008500891</v>
      </c>
      <c r="S7404" s="3">
        <f>+Tabella2026[[#This Row],[CONTRIBUTO TOTALE]]/(PLAFOND/N_TESSERE)</f>
        <v>3.1466004017001783</v>
      </c>
      <c r="T7404" s="3">
        <f>+MAX(CEILING(Tabella2026[[#This Row],[preDEF1]],1),1)</f>
        <v>4</v>
      </c>
      <c r="U7404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404" s="21">
        <f>+Tabella2026[[#This Row],[DEF - n. card]]*(PLAFOND/N_TESSERE)</f>
        <v>2000</v>
      </c>
      <c r="W7404" s="18"/>
    </row>
    <row r="7405" spans="2:23" x14ac:dyDescent="0.25">
      <c r="B7405" s="1" t="s">
        <v>14759</v>
      </c>
      <c r="C7405" s="2">
        <v>1208</v>
      </c>
      <c r="D7405" s="1" t="s">
        <v>14760</v>
      </c>
      <c r="E7405" s="1" t="s">
        <v>18</v>
      </c>
      <c r="F7405" s="1" t="s">
        <v>17</v>
      </c>
      <c r="G7405" s="1" t="s">
        <v>11807</v>
      </c>
      <c r="H7405" s="1" t="s">
        <v>15835</v>
      </c>
      <c r="I7405" s="5">
        <v>315</v>
      </c>
      <c r="J7405" s="5">
        <v>7877288</v>
      </c>
      <c r="K7405" s="3">
        <f>+Tabella2026[[#This Row],[POP_2024]]/SUM(Tabella2026[POP_2024])</f>
        <v>5.3441039705437062E-6</v>
      </c>
      <c r="L7405" s="3">
        <f>+Tabella2026[[#This Row],[INCIDENZA POPOLAZIONE]]*(PLAFOND/2)</f>
        <v>1573.3002008500891</v>
      </c>
      <c r="M7405" s="3">
        <f>+IFERROR(Tabella2026[[#This Row],[reddito_2024]]/Tabella2026[[#This Row],[POP_2024]],"")</f>
        <v>25007.263492063492</v>
      </c>
      <c r="N7405" s="3">
        <f>+IF(Tabella2026[[#This Row],[REDDITO COMPLESSIVO PROCAPITE]]&lt;media_aggr_reddito_pc,(media_aggr_reddito_pc-Tabella2026[[#This Row],[REDDITO COMPLESSIVO PROCAPITE]]),0)</f>
        <v>0</v>
      </c>
      <c r="O7405" s="3">
        <f>+Tabella2026[[#This Row],[DIFFERENZA REDDITO INFERIORE ALLA MEDIA DALLA MEDIA]]*Tabella2026[[#This Row],[POP_2024]]</f>
        <v>0</v>
      </c>
      <c r="P7405" s="3">
        <f>+Tabella2026[[#This Row],[POPOLAZIONE PER DIFFERENZA ]]/SUM(Tabella2026[[POPOLAZIONE PER DIFFERENZA ]])</f>
        <v>0</v>
      </c>
      <c r="Q7405" s="3">
        <f>+Tabella2026[[#This Row],[INCIDENZA POPOLAZIONE PER DIFFERENZA]]*(PLAFOND-SUM(Tabella2026[CONTRIBUTO SULLA BASE DELLA POPOLAZIONE]))</f>
        <v>0</v>
      </c>
      <c r="R7405" s="3">
        <f>+Tabella2026[[#This Row],[CONTRIBUTO SULLA BASE DELLA POPOLAZIONE]]+Tabella2026[[#This Row],[CONTRIBUTO SULLA BASE DEL REDDITO]]</f>
        <v>1573.3002008500891</v>
      </c>
      <c r="S7405" s="3">
        <f>+Tabella2026[[#This Row],[CONTRIBUTO TOTALE]]/(PLAFOND/N_TESSERE)</f>
        <v>3.1466004017001783</v>
      </c>
      <c r="T7405" s="3">
        <f>+MAX(CEILING(Tabella2026[[#This Row],[preDEF1]],1),1)</f>
        <v>4</v>
      </c>
      <c r="U740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405" s="21">
        <f>+Tabella2026[[#This Row],[DEF - n. card]]*(PLAFOND/N_TESSERE)</f>
        <v>2000</v>
      </c>
      <c r="W7405" s="18"/>
    </row>
    <row r="7406" spans="2:23" x14ac:dyDescent="0.25">
      <c r="B7406" s="1" t="s">
        <v>14835</v>
      </c>
      <c r="C7406" s="2">
        <v>6002</v>
      </c>
      <c r="D7406" s="1" t="s">
        <v>14836</v>
      </c>
      <c r="E7406" s="1" t="s">
        <v>18</v>
      </c>
      <c r="F7406" s="1" t="s">
        <v>138</v>
      </c>
      <c r="G7406" s="1" t="s">
        <v>11807</v>
      </c>
      <c r="H7406" s="1" t="s">
        <v>15835</v>
      </c>
      <c r="I7406" s="5">
        <v>313</v>
      </c>
      <c r="J7406" s="5">
        <v>5109500</v>
      </c>
      <c r="K7406" s="3">
        <f>+Tabella2026[[#This Row],[POP_2024]]/SUM(Tabella2026[POP_2024])</f>
        <v>5.310173151683111E-6</v>
      </c>
      <c r="L7406" s="3">
        <f>+Tabella2026[[#This Row],[INCIDENZA POPOLAZIONE]]*(PLAFOND/2)</f>
        <v>1563.3109932256441</v>
      </c>
      <c r="M7406" s="3">
        <f>+IFERROR(Tabella2026[[#This Row],[reddito_2024]]/Tabella2026[[#This Row],[POP_2024]],"")</f>
        <v>16324.281150159744</v>
      </c>
      <c r="N7406" s="3">
        <f>+IF(Tabella2026[[#This Row],[REDDITO COMPLESSIVO PROCAPITE]]&lt;media_aggr_reddito_pc,(media_aggr_reddito_pc-Tabella2026[[#This Row],[REDDITO COMPLESSIVO PROCAPITE]]),0)</f>
        <v>1500.7849124489967</v>
      </c>
      <c r="O7406" s="3">
        <f>+Tabella2026[[#This Row],[DIFFERENZA REDDITO INFERIORE ALLA MEDIA DALLA MEDIA]]*Tabella2026[[#This Row],[POP_2024]]</f>
        <v>469745.67759653594</v>
      </c>
      <c r="P7406" s="3">
        <f>+Tabella2026[[#This Row],[POPOLAZIONE PER DIFFERENZA ]]/SUM(Tabella2026[[POPOLAZIONE PER DIFFERENZA ]])</f>
        <v>4.1674995922296735E-6</v>
      </c>
      <c r="Q7406" s="3">
        <f>+Tabella2026[[#This Row],[INCIDENZA POPOLAZIONE PER DIFFERENZA]]*(PLAFOND-SUM(Tabella2026[CONTRIBUTO SULLA BASE DELLA POPOLAZIONE]))</f>
        <v>1226.9087543277267</v>
      </c>
      <c r="R7406" s="3">
        <f>+Tabella2026[[#This Row],[CONTRIBUTO SULLA BASE DELLA POPOLAZIONE]]+Tabella2026[[#This Row],[CONTRIBUTO SULLA BASE DEL REDDITO]]</f>
        <v>2790.2197475533708</v>
      </c>
      <c r="S7406" s="3">
        <f>+Tabella2026[[#This Row],[CONTRIBUTO TOTALE]]/(PLAFOND/N_TESSERE)</f>
        <v>5.5804394951067415</v>
      </c>
      <c r="T7406" s="3">
        <f>+MAX(CEILING(Tabella2026[[#This Row],[preDEF1]],1),1)</f>
        <v>6</v>
      </c>
      <c r="U7406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406" s="21">
        <f>+Tabella2026[[#This Row],[DEF - n. card]]*(PLAFOND/N_TESSERE)</f>
        <v>3000</v>
      </c>
      <c r="W7406" s="18"/>
    </row>
    <row r="7407" spans="2:23" x14ac:dyDescent="0.25">
      <c r="B7407" s="1" t="s">
        <v>14819</v>
      </c>
      <c r="C7407" s="2">
        <v>6062</v>
      </c>
      <c r="D7407" s="1" t="s">
        <v>14820</v>
      </c>
      <c r="E7407" s="1" t="s">
        <v>18</v>
      </c>
      <c r="F7407" s="1" t="s">
        <v>138</v>
      </c>
      <c r="G7407" s="1" t="s">
        <v>11807</v>
      </c>
      <c r="H7407" s="1" t="s">
        <v>15835</v>
      </c>
      <c r="I7407" s="5">
        <v>313</v>
      </c>
      <c r="J7407" s="5">
        <v>5009113</v>
      </c>
      <c r="K7407" s="3">
        <f>+Tabella2026[[#This Row],[POP_2024]]/SUM(Tabella2026[POP_2024])</f>
        <v>5.310173151683111E-6</v>
      </c>
      <c r="L7407" s="3">
        <f>+Tabella2026[[#This Row],[INCIDENZA POPOLAZIONE]]*(PLAFOND/2)</f>
        <v>1563.3109932256441</v>
      </c>
      <c r="M7407" s="3">
        <f>+IFERROR(Tabella2026[[#This Row],[reddito_2024]]/Tabella2026[[#This Row],[POP_2024]],"")</f>
        <v>16003.555910543131</v>
      </c>
      <c r="N7407" s="3">
        <f>+IF(Tabella2026[[#This Row],[REDDITO COMPLESSIVO PROCAPITE]]&lt;media_aggr_reddito_pc,(media_aggr_reddito_pc-Tabella2026[[#This Row],[REDDITO COMPLESSIVO PROCAPITE]]),0)</f>
        <v>1821.5101520656099</v>
      </c>
      <c r="O7407" s="3">
        <f>+Tabella2026[[#This Row],[DIFFERENZA REDDITO INFERIORE ALLA MEDIA DALLA MEDIA]]*Tabella2026[[#This Row],[POP_2024]]</f>
        <v>570132.67759653588</v>
      </c>
      <c r="P7407" s="3">
        <f>+Tabella2026[[#This Row],[POPOLAZIONE PER DIFFERENZA ]]/SUM(Tabella2026[[POPOLAZIONE PER DIFFERENZA ]])</f>
        <v>5.0581150923141501E-6</v>
      </c>
      <c r="Q7407" s="3">
        <f>+Tabella2026[[#This Row],[INCIDENZA POPOLAZIONE PER DIFFERENZA]]*(PLAFOND-SUM(Tabella2026[CONTRIBUTO SULLA BASE DELLA POPOLAZIONE]))</f>
        <v>1489.1052895909727</v>
      </c>
      <c r="R7407" s="3">
        <f>+Tabella2026[[#This Row],[CONTRIBUTO SULLA BASE DELLA POPOLAZIONE]]+Tabella2026[[#This Row],[CONTRIBUTO SULLA BASE DEL REDDITO]]</f>
        <v>3052.4162828166168</v>
      </c>
      <c r="S7407" s="3">
        <f>+Tabella2026[[#This Row],[CONTRIBUTO TOTALE]]/(PLAFOND/N_TESSERE)</f>
        <v>6.1048325656332336</v>
      </c>
      <c r="T7407" s="3">
        <f>+MAX(CEILING(Tabella2026[[#This Row],[preDEF1]],1),1)</f>
        <v>7</v>
      </c>
      <c r="U7407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407" s="21">
        <f>+Tabella2026[[#This Row],[DEF - n. card]]*(PLAFOND/N_TESSERE)</f>
        <v>3500</v>
      </c>
      <c r="W7407" s="18"/>
    </row>
    <row r="7408" spans="2:23" x14ac:dyDescent="0.25">
      <c r="B7408" s="1" t="s">
        <v>14875</v>
      </c>
      <c r="C7408" s="2">
        <v>12099</v>
      </c>
      <c r="D7408" s="1" t="s">
        <v>14876</v>
      </c>
      <c r="E7408" s="1" t="s">
        <v>12</v>
      </c>
      <c r="F7408" s="1" t="s">
        <v>157</v>
      </c>
      <c r="G7408" s="1" t="s">
        <v>11807</v>
      </c>
      <c r="H7408" s="1" t="s">
        <v>15835</v>
      </c>
      <c r="I7408" s="5">
        <v>313</v>
      </c>
      <c r="J7408" s="5">
        <v>3808765</v>
      </c>
      <c r="K7408" s="3">
        <f>+Tabella2026[[#This Row],[POP_2024]]/SUM(Tabella2026[POP_2024])</f>
        <v>5.310173151683111E-6</v>
      </c>
      <c r="L7408" s="3">
        <f>+Tabella2026[[#This Row],[INCIDENZA POPOLAZIONE]]*(PLAFOND/2)</f>
        <v>1563.3109932256441</v>
      </c>
      <c r="M7408" s="3">
        <f>+IFERROR(Tabella2026[[#This Row],[reddito_2024]]/Tabella2026[[#This Row],[POP_2024]],"")</f>
        <v>12168.578274760383</v>
      </c>
      <c r="N7408" s="3">
        <f>+IF(Tabella2026[[#This Row],[REDDITO COMPLESSIVO PROCAPITE]]&lt;media_aggr_reddito_pc,(media_aggr_reddito_pc-Tabella2026[[#This Row],[REDDITO COMPLESSIVO PROCAPITE]]),0)</f>
        <v>5656.4877878483585</v>
      </c>
      <c r="O7408" s="3">
        <f>+Tabella2026[[#This Row],[DIFFERENZA REDDITO INFERIORE ALLA MEDIA DALLA MEDIA]]*Tabella2026[[#This Row],[POP_2024]]</f>
        <v>1770480.6775965362</v>
      </c>
      <c r="P7408" s="3">
        <f>+Tabella2026[[#This Row],[POPOLAZIONE PER DIFFERENZA ]]/SUM(Tabella2026[[POPOLAZIONE PER DIFFERENZA ]])</f>
        <v>1.5707387750082606E-5</v>
      </c>
      <c r="Q7408" s="3">
        <f>+Tabella2026[[#This Row],[INCIDENZA POPOLAZIONE PER DIFFERENZA]]*(PLAFOND-SUM(Tabella2026[CONTRIBUTO SULLA BASE DELLA POPOLAZIONE]))</f>
        <v>4624.2431730835251</v>
      </c>
      <c r="R7408" s="3">
        <f>+Tabella2026[[#This Row],[CONTRIBUTO SULLA BASE DELLA POPOLAZIONE]]+Tabella2026[[#This Row],[CONTRIBUTO SULLA BASE DEL REDDITO]]</f>
        <v>6187.554166309169</v>
      </c>
      <c r="S7408" s="3">
        <f>+Tabella2026[[#This Row],[CONTRIBUTO TOTALE]]/(PLAFOND/N_TESSERE)</f>
        <v>12.375108332618337</v>
      </c>
      <c r="T7408" s="3">
        <f>+MAX(CEILING(Tabella2026[[#This Row],[preDEF1]],1),1)</f>
        <v>13</v>
      </c>
      <c r="U7408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408" s="21">
        <f>+Tabella2026[[#This Row],[DEF - n. card]]*(PLAFOND/N_TESSERE)</f>
        <v>6500</v>
      </c>
      <c r="W7408" s="18"/>
    </row>
    <row r="7409" spans="2:23" x14ac:dyDescent="0.25">
      <c r="B7409" s="1" t="s">
        <v>14865</v>
      </c>
      <c r="C7409" s="2">
        <v>69029</v>
      </c>
      <c r="D7409" s="1" t="s">
        <v>14866</v>
      </c>
      <c r="E7409" s="1" t="s">
        <v>96</v>
      </c>
      <c r="F7409" s="1" t="s">
        <v>328</v>
      </c>
      <c r="G7409" s="1" t="s">
        <v>11807</v>
      </c>
      <c r="H7409" s="1" t="s">
        <v>15836</v>
      </c>
      <c r="I7409" s="5">
        <v>312</v>
      </c>
      <c r="J7409" s="5">
        <v>3337626</v>
      </c>
      <c r="K7409" s="3">
        <f>+Tabella2026[[#This Row],[POP_2024]]/SUM(Tabella2026[POP_2024])</f>
        <v>5.2932077422528138E-6</v>
      </c>
      <c r="L7409" s="3">
        <f>+Tabella2026[[#This Row],[INCIDENZA POPOLAZIONE]]*(PLAFOND/2)</f>
        <v>1558.3163894134218</v>
      </c>
      <c r="M7409" s="3">
        <f>+IFERROR(Tabella2026[[#This Row],[reddito_2024]]/Tabella2026[[#This Row],[POP_2024]],"")</f>
        <v>10697.51923076923</v>
      </c>
      <c r="N7409" s="3">
        <f>+IF(Tabella2026[[#This Row],[REDDITO COMPLESSIVO PROCAPITE]]&lt;media_aggr_reddito_pc,(media_aggr_reddito_pc-Tabella2026[[#This Row],[REDDITO COMPLESSIVO PROCAPITE]]),0)</f>
        <v>7127.5468318395106</v>
      </c>
      <c r="O7409" s="3">
        <f>+Tabella2026[[#This Row],[DIFFERENZA REDDITO INFERIORE ALLA MEDIA DALLA MEDIA]]*Tabella2026[[#This Row],[POP_2024]]</f>
        <v>2223794.6115339273</v>
      </c>
      <c r="P7409" s="3">
        <f>+Tabella2026[[#This Row],[POPOLAZIONE PER DIFFERENZA ]]/SUM(Tabella2026[[POPOLAZIONE PER DIFFERENZA ]])</f>
        <v>1.9729107852973528E-5</v>
      </c>
      <c r="Q7409" s="3">
        <f>+Tabella2026[[#This Row],[INCIDENZA POPOLAZIONE PER DIFFERENZA]]*(PLAFOND-SUM(Tabella2026[CONTRIBUTO SULLA BASE DELLA POPOLAZIONE]))</f>
        <v>5808.2345550845403</v>
      </c>
      <c r="R7409" s="3">
        <f>+Tabella2026[[#This Row],[CONTRIBUTO SULLA BASE DELLA POPOLAZIONE]]+Tabella2026[[#This Row],[CONTRIBUTO SULLA BASE DEL REDDITO]]</f>
        <v>7366.5509444979616</v>
      </c>
      <c r="S7409" s="3">
        <f>+Tabella2026[[#This Row],[CONTRIBUTO TOTALE]]/(PLAFOND/N_TESSERE)</f>
        <v>14.733101888995924</v>
      </c>
      <c r="T7409" s="3">
        <f>+MAX(CEILING(Tabella2026[[#This Row],[preDEF1]],1),1)</f>
        <v>15</v>
      </c>
      <c r="U7409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409" s="21">
        <f>+Tabella2026[[#This Row],[DEF - n. card]]*(PLAFOND/N_TESSERE)</f>
        <v>7500</v>
      </c>
      <c r="W7409" s="18"/>
    </row>
    <row r="7410" spans="2:23" x14ac:dyDescent="0.25">
      <c r="B7410" s="1" t="s">
        <v>14753</v>
      </c>
      <c r="C7410" s="2">
        <v>13030</v>
      </c>
      <c r="D7410" s="1" t="s">
        <v>14754</v>
      </c>
      <c r="E7410" s="1" t="s">
        <v>12</v>
      </c>
      <c r="F7410" s="1" t="s">
        <v>152</v>
      </c>
      <c r="G7410" s="1" t="s">
        <v>11807</v>
      </c>
      <c r="H7410" s="1" t="s">
        <v>15835</v>
      </c>
      <c r="I7410" s="5">
        <v>311</v>
      </c>
      <c r="J7410" s="5">
        <v>6432354</v>
      </c>
      <c r="K7410" s="3">
        <f>+Tabella2026[[#This Row],[POP_2024]]/SUM(Tabella2026[POP_2024])</f>
        <v>5.2762423328225158E-6</v>
      </c>
      <c r="L7410" s="3">
        <f>+Tabella2026[[#This Row],[INCIDENZA POPOLAZIONE]]*(PLAFOND/2)</f>
        <v>1553.3217856011991</v>
      </c>
      <c r="M7410" s="3">
        <f>+IFERROR(Tabella2026[[#This Row],[reddito_2024]]/Tabella2026[[#This Row],[POP_2024]],"")</f>
        <v>20682.810289389068</v>
      </c>
      <c r="N7410" s="3">
        <f>+IF(Tabella2026[[#This Row],[REDDITO COMPLESSIVO PROCAPITE]]&lt;media_aggr_reddito_pc,(media_aggr_reddito_pc-Tabella2026[[#This Row],[REDDITO COMPLESSIVO PROCAPITE]]),0)</f>
        <v>0</v>
      </c>
      <c r="O7410" s="3">
        <f>+Tabella2026[[#This Row],[DIFFERENZA REDDITO INFERIORE ALLA MEDIA DALLA MEDIA]]*Tabella2026[[#This Row],[POP_2024]]</f>
        <v>0</v>
      </c>
      <c r="P7410" s="3">
        <f>+Tabella2026[[#This Row],[POPOLAZIONE PER DIFFERENZA ]]/SUM(Tabella2026[[POPOLAZIONE PER DIFFERENZA ]])</f>
        <v>0</v>
      </c>
      <c r="Q7410" s="3">
        <f>+Tabella2026[[#This Row],[INCIDENZA POPOLAZIONE PER DIFFERENZA]]*(PLAFOND-SUM(Tabella2026[CONTRIBUTO SULLA BASE DELLA POPOLAZIONE]))</f>
        <v>0</v>
      </c>
      <c r="R7410" s="3">
        <f>+Tabella2026[[#This Row],[CONTRIBUTO SULLA BASE DELLA POPOLAZIONE]]+Tabella2026[[#This Row],[CONTRIBUTO SULLA BASE DEL REDDITO]]</f>
        <v>1553.3217856011991</v>
      </c>
      <c r="S7410" s="3">
        <f>+Tabella2026[[#This Row],[CONTRIBUTO TOTALE]]/(PLAFOND/N_TESSERE)</f>
        <v>3.1066435712023983</v>
      </c>
      <c r="T7410" s="3">
        <f>+MAX(CEILING(Tabella2026[[#This Row],[preDEF1]],1),1)</f>
        <v>4</v>
      </c>
      <c r="U7410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410" s="21">
        <f>+Tabella2026[[#This Row],[DEF - n. card]]*(PLAFOND/N_TESSERE)</f>
        <v>2000</v>
      </c>
      <c r="W7410" s="18"/>
    </row>
    <row r="7411" spans="2:23" x14ac:dyDescent="0.25">
      <c r="B7411" s="1" t="s">
        <v>14755</v>
      </c>
      <c r="C7411" s="2">
        <v>2066</v>
      </c>
      <c r="D7411" s="1" t="s">
        <v>14756</v>
      </c>
      <c r="E7411" s="1" t="s">
        <v>18</v>
      </c>
      <c r="F7411" s="1" t="s">
        <v>381</v>
      </c>
      <c r="G7411" s="1" t="s">
        <v>11807</v>
      </c>
      <c r="H7411" s="1" t="s">
        <v>15835</v>
      </c>
      <c r="I7411" s="5">
        <v>311</v>
      </c>
      <c r="J7411" s="5">
        <v>5372464</v>
      </c>
      <c r="K7411" s="3">
        <f>+Tabella2026[[#This Row],[POP_2024]]/SUM(Tabella2026[POP_2024])</f>
        <v>5.2762423328225158E-6</v>
      </c>
      <c r="L7411" s="3">
        <f>+Tabella2026[[#This Row],[INCIDENZA POPOLAZIONE]]*(PLAFOND/2)</f>
        <v>1553.3217856011991</v>
      </c>
      <c r="M7411" s="3">
        <f>+IFERROR(Tabella2026[[#This Row],[reddito_2024]]/Tabella2026[[#This Row],[POP_2024]],"")</f>
        <v>17274.8038585209</v>
      </c>
      <c r="N7411" s="3">
        <f>+IF(Tabella2026[[#This Row],[REDDITO COMPLESSIVO PROCAPITE]]&lt;media_aggr_reddito_pc,(media_aggr_reddito_pc-Tabella2026[[#This Row],[REDDITO COMPLESSIVO PROCAPITE]]),0)</f>
        <v>550.26220408784138</v>
      </c>
      <c r="O7411" s="3">
        <f>+Tabella2026[[#This Row],[DIFFERENZA REDDITO INFERIORE ALLA MEDIA DALLA MEDIA]]*Tabella2026[[#This Row],[POP_2024]]</f>
        <v>171131.54547131868</v>
      </c>
      <c r="P7411" s="3">
        <f>+Tabella2026[[#This Row],[POPOLAZIONE PER DIFFERENZA ]]/SUM(Tabella2026[[POPOLAZIONE PER DIFFERENZA ]])</f>
        <v>1.5182484480078881E-6</v>
      </c>
      <c r="Q7411" s="3">
        <f>+Tabella2026[[#This Row],[INCIDENZA POPOLAZIONE PER DIFFERENZA]]*(PLAFOND-SUM(Tabella2026[CONTRIBUTO SULLA BASE DELLA POPOLAZIONE]))</f>
        <v>446.97120440718805</v>
      </c>
      <c r="R7411" s="3">
        <f>+Tabella2026[[#This Row],[CONTRIBUTO SULLA BASE DELLA POPOLAZIONE]]+Tabella2026[[#This Row],[CONTRIBUTO SULLA BASE DEL REDDITO]]</f>
        <v>2000.2929900083871</v>
      </c>
      <c r="S7411" s="3">
        <f>+Tabella2026[[#This Row],[CONTRIBUTO TOTALE]]/(PLAFOND/N_TESSERE)</f>
        <v>4.0005859800167745</v>
      </c>
      <c r="T7411" s="3">
        <f>+MAX(CEILING(Tabella2026[[#This Row],[preDEF1]],1),1)</f>
        <v>5</v>
      </c>
      <c r="U7411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411" s="21">
        <f>+Tabella2026[[#This Row],[DEF - n. card]]*(PLAFOND/N_TESSERE)</f>
        <v>2500</v>
      </c>
      <c r="W7411" s="18"/>
    </row>
    <row r="7412" spans="2:23" x14ac:dyDescent="0.25">
      <c r="B7412" s="1" t="s">
        <v>14871</v>
      </c>
      <c r="C7412" s="2">
        <v>2003</v>
      </c>
      <c r="D7412" s="1" t="s">
        <v>14872</v>
      </c>
      <c r="E7412" s="1" t="s">
        <v>18</v>
      </c>
      <c r="F7412" s="1" t="s">
        <v>381</v>
      </c>
      <c r="G7412" s="1" t="s">
        <v>11807</v>
      </c>
      <c r="H7412" s="1" t="s">
        <v>15835</v>
      </c>
      <c r="I7412" s="5">
        <v>310</v>
      </c>
      <c r="J7412" s="5">
        <v>4537233</v>
      </c>
      <c r="K7412" s="3">
        <f>+Tabella2026[[#This Row],[POP_2024]]/SUM(Tabella2026[POP_2024])</f>
        <v>5.2592769233922186E-6</v>
      </c>
      <c r="L7412" s="3">
        <f>+Tabella2026[[#This Row],[INCIDENZA POPOLAZIONE]]*(PLAFOND/2)</f>
        <v>1548.3271817889765</v>
      </c>
      <c r="M7412" s="3">
        <f>+IFERROR(Tabella2026[[#This Row],[reddito_2024]]/Tabella2026[[#This Row],[POP_2024]],"")</f>
        <v>14636.235483870967</v>
      </c>
      <c r="N7412" s="3">
        <f>+IF(Tabella2026[[#This Row],[REDDITO COMPLESSIVO PROCAPITE]]&lt;media_aggr_reddito_pc,(media_aggr_reddito_pc-Tabella2026[[#This Row],[REDDITO COMPLESSIVO PROCAPITE]]),0)</f>
        <v>3188.830578737774</v>
      </c>
      <c r="O7412" s="3">
        <f>+Tabella2026[[#This Row],[DIFFERENZA REDDITO INFERIORE ALLA MEDIA DALLA MEDIA]]*Tabella2026[[#This Row],[POP_2024]]</f>
        <v>988537.47940870991</v>
      </c>
      <c r="P7412" s="3">
        <f>+Tabella2026[[#This Row],[POPOLAZIONE PER DIFFERENZA ]]/SUM(Tabella2026[[POPOLAZIONE PER DIFFERENZA ]])</f>
        <v>8.7701276218617589E-6</v>
      </c>
      <c r="Q7412" s="3">
        <f>+Tabella2026[[#This Row],[INCIDENZA POPOLAZIONE PER DIFFERENZA]]*(PLAFOND-SUM(Tabella2026[CONTRIBUTO SULLA BASE DELLA POPOLAZIONE]))</f>
        <v>2581.918994280396</v>
      </c>
      <c r="R7412" s="3">
        <f>+Tabella2026[[#This Row],[CONTRIBUTO SULLA BASE DELLA POPOLAZIONE]]+Tabella2026[[#This Row],[CONTRIBUTO SULLA BASE DEL REDDITO]]</f>
        <v>4130.2461760693723</v>
      </c>
      <c r="S7412" s="3">
        <f>+Tabella2026[[#This Row],[CONTRIBUTO TOTALE]]/(PLAFOND/N_TESSERE)</f>
        <v>8.2604923521387441</v>
      </c>
      <c r="T7412" s="3">
        <f>+MAX(CEILING(Tabella2026[[#This Row],[preDEF1]],1),1)</f>
        <v>9</v>
      </c>
      <c r="U7412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412" s="21">
        <f>+Tabella2026[[#This Row],[DEF - n. card]]*(PLAFOND/N_TESSERE)</f>
        <v>4500</v>
      </c>
      <c r="W7412" s="18"/>
    </row>
    <row r="7413" spans="2:23" x14ac:dyDescent="0.25">
      <c r="B7413" s="1" t="s">
        <v>14779</v>
      </c>
      <c r="C7413" s="2">
        <v>97063</v>
      </c>
      <c r="D7413" s="1" t="s">
        <v>14780</v>
      </c>
      <c r="E7413" s="1" t="s">
        <v>12</v>
      </c>
      <c r="F7413" s="1" t="s">
        <v>362</v>
      </c>
      <c r="G7413" s="1" t="s">
        <v>11807</v>
      </c>
      <c r="H7413" s="1" t="s">
        <v>15835</v>
      </c>
      <c r="I7413" s="5">
        <v>310</v>
      </c>
      <c r="J7413" s="5">
        <v>4183269</v>
      </c>
      <c r="K7413" s="3">
        <f>+Tabella2026[[#This Row],[POP_2024]]/SUM(Tabella2026[POP_2024])</f>
        <v>5.2592769233922186E-6</v>
      </c>
      <c r="L7413" s="3">
        <f>+Tabella2026[[#This Row],[INCIDENZA POPOLAZIONE]]*(PLAFOND/2)</f>
        <v>1548.3271817889765</v>
      </c>
      <c r="M7413" s="3">
        <f>+IFERROR(Tabella2026[[#This Row],[reddito_2024]]/Tabella2026[[#This Row],[POP_2024]],"")</f>
        <v>13494.416129032257</v>
      </c>
      <c r="N7413" s="3">
        <f>+IF(Tabella2026[[#This Row],[REDDITO COMPLESSIVO PROCAPITE]]&lt;media_aggr_reddito_pc,(media_aggr_reddito_pc-Tabella2026[[#This Row],[REDDITO COMPLESSIVO PROCAPITE]]),0)</f>
        <v>4330.6499335764838</v>
      </c>
      <c r="O7413" s="3">
        <f>+Tabella2026[[#This Row],[DIFFERENZA REDDITO INFERIORE ALLA MEDIA DALLA MEDIA]]*Tabella2026[[#This Row],[POP_2024]]</f>
        <v>1342501.47940871</v>
      </c>
      <c r="P7413" s="3">
        <f>+Tabella2026[[#This Row],[POPOLAZIONE PER DIFFERENZA ]]/SUM(Tabella2026[[POPOLAZIONE PER DIFFERENZA ]])</f>
        <v>1.1910432889196192E-5</v>
      </c>
      <c r="Q7413" s="3">
        <f>+Tabella2026[[#This Row],[INCIDENZA POPOLAZIONE PER DIFFERENZA]]*(PLAFOND-SUM(Tabella2026[CONTRIBUTO SULLA BASE DELLA POPOLAZIONE]))</f>
        <v>3506.4225097547064</v>
      </c>
      <c r="R7413" s="3">
        <f>+Tabella2026[[#This Row],[CONTRIBUTO SULLA BASE DELLA POPOLAZIONE]]+Tabella2026[[#This Row],[CONTRIBUTO SULLA BASE DEL REDDITO]]</f>
        <v>5054.7496915436832</v>
      </c>
      <c r="S7413" s="3">
        <f>+Tabella2026[[#This Row],[CONTRIBUTO TOTALE]]/(PLAFOND/N_TESSERE)</f>
        <v>10.109499383087366</v>
      </c>
      <c r="T7413" s="3">
        <f>+MAX(CEILING(Tabella2026[[#This Row],[preDEF1]],1),1)</f>
        <v>11</v>
      </c>
      <c r="U7413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413" s="21">
        <f>+Tabella2026[[#This Row],[DEF - n. card]]*(PLAFOND/N_TESSERE)</f>
        <v>5500</v>
      </c>
      <c r="W7413" s="18"/>
    </row>
    <row r="7414" spans="2:23" x14ac:dyDescent="0.25">
      <c r="B7414" s="1" t="s">
        <v>14789</v>
      </c>
      <c r="C7414" s="2">
        <v>94046</v>
      </c>
      <c r="D7414" s="1" t="s">
        <v>14790</v>
      </c>
      <c r="E7414" s="1" t="s">
        <v>345</v>
      </c>
      <c r="F7414" s="1" t="s">
        <v>1000</v>
      </c>
      <c r="G7414" s="1" t="s">
        <v>11807</v>
      </c>
      <c r="H7414" s="1" t="s">
        <v>15836</v>
      </c>
      <c r="I7414" s="5">
        <v>310</v>
      </c>
      <c r="J7414" s="5">
        <v>3944839</v>
      </c>
      <c r="K7414" s="3">
        <f>+Tabella2026[[#This Row],[POP_2024]]/SUM(Tabella2026[POP_2024])</f>
        <v>5.2592769233922186E-6</v>
      </c>
      <c r="L7414" s="3">
        <f>+Tabella2026[[#This Row],[INCIDENZA POPOLAZIONE]]*(PLAFOND/2)</f>
        <v>1548.3271817889765</v>
      </c>
      <c r="M7414" s="3">
        <f>+IFERROR(Tabella2026[[#This Row],[reddito_2024]]/Tabella2026[[#This Row],[POP_2024]],"")</f>
        <v>12725.287096774193</v>
      </c>
      <c r="N7414" s="3">
        <f>+IF(Tabella2026[[#This Row],[REDDITO COMPLESSIVO PROCAPITE]]&lt;media_aggr_reddito_pc,(media_aggr_reddito_pc-Tabella2026[[#This Row],[REDDITO COMPLESSIVO PROCAPITE]]),0)</f>
        <v>5099.7789658345482</v>
      </c>
      <c r="O7414" s="3">
        <f>+Tabella2026[[#This Row],[DIFFERENZA REDDITO INFERIORE ALLA MEDIA DALLA MEDIA]]*Tabella2026[[#This Row],[POP_2024]]</f>
        <v>1580931.47940871</v>
      </c>
      <c r="P7414" s="3">
        <f>+Tabella2026[[#This Row],[POPOLAZIONE PER DIFFERENZA ]]/SUM(Tabella2026[[POPOLAZIONE PER DIFFERENZA ]])</f>
        <v>1.4025741182950781E-5</v>
      </c>
      <c r="Q7414" s="3">
        <f>+Tabella2026[[#This Row],[INCIDENZA POPOLAZIONE PER DIFFERENZA]]*(PLAFOND-SUM(Tabella2026[CONTRIBUTO SULLA BASE DELLA POPOLAZIONE]))</f>
        <v>4129.1676849548394</v>
      </c>
      <c r="R7414" s="3">
        <f>+Tabella2026[[#This Row],[CONTRIBUTO SULLA BASE DELLA POPOLAZIONE]]+Tabella2026[[#This Row],[CONTRIBUTO SULLA BASE DEL REDDITO]]</f>
        <v>5677.4948667438157</v>
      </c>
      <c r="S7414" s="3">
        <f>+Tabella2026[[#This Row],[CONTRIBUTO TOTALE]]/(PLAFOND/N_TESSERE)</f>
        <v>11.354989733487631</v>
      </c>
      <c r="T7414" s="3">
        <f>+MAX(CEILING(Tabella2026[[#This Row],[preDEF1]],1),1)</f>
        <v>12</v>
      </c>
      <c r="U7414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414" s="21">
        <f>+Tabella2026[[#This Row],[DEF - n. card]]*(PLAFOND/N_TESSERE)</f>
        <v>6000</v>
      </c>
      <c r="W7414" s="18"/>
    </row>
    <row r="7415" spans="2:23" x14ac:dyDescent="0.25">
      <c r="B7415" s="1" t="s">
        <v>14809</v>
      </c>
      <c r="C7415" s="2">
        <v>1278</v>
      </c>
      <c r="D7415" s="1" t="s">
        <v>14810</v>
      </c>
      <c r="E7415" s="1" t="s">
        <v>18</v>
      </c>
      <c r="F7415" s="1" t="s">
        <v>17</v>
      </c>
      <c r="G7415" s="1" t="s">
        <v>11807</v>
      </c>
      <c r="H7415" s="1" t="s">
        <v>15835</v>
      </c>
      <c r="I7415" s="5">
        <v>310</v>
      </c>
      <c r="J7415" s="5">
        <v>3904402</v>
      </c>
      <c r="K7415" s="3">
        <f>+Tabella2026[[#This Row],[POP_2024]]/SUM(Tabella2026[POP_2024])</f>
        <v>5.2592769233922186E-6</v>
      </c>
      <c r="L7415" s="3">
        <f>+Tabella2026[[#This Row],[INCIDENZA POPOLAZIONE]]*(PLAFOND/2)</f>
        <v>1548.3271817889765</v>
      </c>
      <c r="M7415" s="3">
        <f>+IFERROR(Tabella2026[[#This Row],[reddito_2024]]/Tabella2026[[#This Row],[POP_2024]],"")</f>
        <v>12594.845161290323</v>
      </c>
      <c r="N7415" s="3">
        <f>+IF(Tabella2026[[#This Row],[REDDITO COMPLESSIVO PROCAPITE]]&lt;media_aggr_reddito_pc,(media_aggr_reddito_pc-Tabella2026[[#This Row],[REDDITO COMPLESSIVO PROCAPITE]]),0)</f>
        <v>5230.2209013184183</v>
      </c>
      <c r="O7415" s="3">
        <f>+Tabella2026[[#This Row],[DIFFERENZA REDDITO INFERIORE ALLA MEDIA DALLA MEDIA]]*Tabella2026[[#This Row],[POP_2024]]</f>
        <v>1621368.4794087098</v>
      </c>
      <c r="P7415" s="3">
        <f>+Tabella2026[[#This Row],[POPOLAZIONE PER DIFFERENZA ]]/SUM(Tabella2026[[POPOLAZIONE PER DIFFERENZA ]])</f>
        <v>1.438449101088583E-5</v>
      </c>
      <c r="Q7415" s="3">
        <f>+Tabella2026[[#This Row],[INCIDENZA POPOLAZIONE PER DIFFERENZA]]*(PLAFOND-SUM(Tabella2026[CONTRIBUTO SULLA BASE DELLA POPOLAZIONE]))</f>
        <v>4234.7833652365471</v>
      </c>
      <c r="R7415" s="3">
        <f>+Tabella2026[[#This Row],[CONTRIBUTO SULLA BASE DELLA POPOLAZIONE]]+Tabella2026[[#This Row],[CONTRIBUTO SULLA BASE DEL REDDITO]]</f>
        <v>5783.1105470255234</v>
      </c>
      <c r="S7415" s="3">
        <f>+Tabella2026[[#This Row],[CONTRIBUTO TOTALE]]/(PLAFOND/N_TESSERE)</f>
        <v>11.566221094051047</v>
      </c>
      <c r="T7415" s="3">
        <f>+MAX(CEILING(Tabella2026[[#This Row],[preDEF1]],1),1)</f>
        <v>12</v>
      </c>
      <c r="U7415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415" s="21">
        <f>+Tabella2026[[#This Row],[DEF - n. card]]*(PLAFOND/N_TESSERE)</f>
        <v>6000</v>
      </c>
      <c r="W7415" s="18"/>
    </row>
    <row r="7416" spans="2:23" x14ac:dyDescent="0.25">
      <c r="B7416" s="1" t="s">
        <v>14823</v>
      </c>
      <c r="C7416" s="2">
        <v>96078</v>
      </c>
      <c r="D7416" s="1" t="s">
        <v>14824</v>
      </c>
      <c r="E7416" s="1" t="s">
        <v>18</v>
      </c>
      <c r="F7416" s="1" t="s">
        <v>403</v>
      </c>
      <c r="G7416" s="1" t="s">
        <v>11807</v>
      </c>
      <c r="H7416" s="1" t="s">
        <v>15835</v>
      </c>
      <c r="I7416" s="5">
        <v>310</v>
      </c>
      <c r="J7416" s="5">
        <v>5612861</v>
      </c>
      <c r="K7416" s="3">
        <f>+Tabella2026[[#This Row],[POP_2024]]/SUM(Tabella2026[POP_2024])</f>
        <v>5.2592769233922186E-6</v>
      </c>
      <c r="L7416" s="3">
        <f>+Tabella2026[[#This Row],[INCIDENZA POPOLAZIONE]]*(PLAFOND/2)</f>
        <v>1548.3271817889765</v>
      </c>
      <c r="M7416" s="3">
        <f>+IFERROR(Tabella2026[[#This Row],[reddito_2024]]/Tabella2026[[#This Row],[POP_2024]],"")</f>
        <v>18106.003225806453</v>
      </c>
      <c r="N7416" s="3">
        <f>+IF(Tabella2026[[#This Row],[REDDITO COMPLESSIVO PROCAPITE]]&lt;media_aggr_reddito_pc,(media_aggr_reddito_pc-Tabella2026[[#This Row],[REDDITO COMPLESSIVO PROCAPITE]]),0)</f>
        <v>0</v>
      </c>
      <c r="O7416" s="3">
        <f>+Tabella2026[[#This Row],[DIFFERENZA REDDITO INFERIORE ALLA MEDIA DALLA MEDIA]]*Tabella2026[[#This Row],[POP_2024]]</f>
        <v>0</v>
      </c>
      <c r="P7416" s="3">
        <f>+Tabella2026[[#This Row],[POPOLAZIONE PER DIFFERENZA ]]/SUM(Tabella2026[[POPOLAZIONE PER DIFFERENZA ]])</f>
        <v>0</v>
      </c>
      <c r="Q7416" s="3">
        <f>+Tabella2026[[#This Row],[INCIDENZA POPOLAZIONE PER DIFFERENZA]]*(PLAFOND-SUM(Tabella2026[CONTRIBUTO SULLA BASE DELLA POPOLAZIONE]))</f>
        <v>0</v>
      </c>
      <c r="R7416" s="3">
        <f>+Tabella2026[[#This Row],[CONTRIBUTO SULLA BASE DELLA POPOLAZIONE]]+Tabella2026[[#This Row],[CONTRIBUTO SULLA BASE DEL REDDITO]]</f>
        <v>1548.3271817889765</v>
      </c>
      <c r="S7416" s="3">
        <f>+Tabella2026[[#This Row],[CONTRIBUTO TOTALE]]/(PLAFOND/N_TESSERE)</f>
        <v>3.0966543635779531</v>
      </c>
      <c r="T7416" s="3">
        <f>+MAX(CEILING(Tabella2026[[#This Row],[preDEF1]],1),1)</f>
        <v>4</v>
      </c>
      <c r="U7416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416" s="21">
        <f>+Tabella2026[[#This Row],[DEF - n. card]]*(PLAFOND/N_TESSERE)</f>
        <v>2000</v>
      </c>
      <c r="W7416" s="18"/>
    </row>
    <row r="7417" spans="2:23" x14ac:dyDescent="0.25">
      <c r="B7417" s="1" t="s">
        <v>14791</v>
      </c>
      <c r="C7417" s="2">
        <v>109021</v>
      </c>
      <c r="D7417" s="1" t="s">
        <v>14792</v>
      </c>
      <c r="E7417" s="1" t="s">
        <v>117</v>
      </c>
      <c r="F7417" s="1" t="s">
        <v>506</v>
      </c>
      <c r="G7417" s="1" t="s">
        <v>11807</v>
      </c>
      <c r="H7417" s="1" t="s">
        <v>15834</v>
      </c>
      <c r="I7417" s="5">
        <v>308</v>
      </c>
      <c r="J7417" s="5">
        <v>3980653</v>
      </c>
      <c r="K7417" s="3">
        <f>+Tabella2026[[#This Row],[POP_2024]]/SUM(Tabella2026[POP_2024])</f>
        <v>5.2253461045316234E-6</v>
      </c>
      <c r="L7417" s="3">
        <f>+Tabella2026[[#This Row],[INCIDENZA POPOLAZIONE]]*(PLAFOND/2)</f>
        <v>1538.3379741645315</v>
      </c>
      <c r="M7417" s="3">
        <f>+IFERROR(Tabella2026[[#This Row],[reddito_2024]]/Tabella2026[[#This Row],[POP_2024]],"")</f>
        <v>12924.198051948051</v>
      </c>
      <c r="N7417" s="3">
        <f>+IF(Tabella2026[[#This Row],[REDDITO COMPLESSIVO PROCAPITE]]&lt;media_aggr_reddito_pc,(media_aggr_reddito_pc-Tabella2026[[#This Row],[REDDITO COMPLESSIVO PROCAPITE]]),0)</f>
        <v>4900.8680106606898</v>
      </c>
      <c r="O7417" s="3">
        <f>+Tabella2026[[#This Row],[DIFFERENZA REDDITO INFERIORE ALLA MEDIA DALLA MEDIA]]*Tabella2026[[#This Row],[POP_2024]]</f>
        <v>1509467.3472834926</v>
      </c>
      <c r="P7417" s="3">
        <f>+Tabella2026[[#This Row],[POPOLAZIONE PER DIFFERENZA ]]/SUM(Tabella2026[[POPOLAZIONE PER DIFFERENZA ]])</f>
        <v>1.3391724191001588E-5</v>
      </c>
      <c r="Q7417" s="3">
        <f>+Tabella2026[[#This Row],[INCIDENZA POPOLAZIONE PER DIFFERENZA]]*(PLAFOND-SUM(Tabella2026[CONTRIBUTO SULLA BASE DELLA POPOLAZIONE]))</f>
        <v>3942.51355803774</v>
      </c>
      <c r="R7417" s="3">
        <f>+Tabella2026[[#This Row],[CONTRIBUTO SULLA BASE DELLA POPOLAZIONE]]+Tabella2026[[#This Row],[CONTRIBUTO SULLA BASE DEL REDDITO]]</f>
        <v>5480.8515322022713</v>
      </c>
      <c r="S7417" s="3">
        <f>+Tabella2026[[#This Row],[CONTRIBUTO TOTALE]]/(PLAFOND/N_TESSERE)</f>
        <v>10.961703064404542</v>
      </c>
      <c r="T7417" s="3">
        <f>+MAX(CEILING(Tabella2026[[#This Row],[preDEF1]],1),1)</f>
        <v>11</v>
      </c>
      <c r="U7417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417" s="21">
        <f>+Tabella2026[[#This Row],[DEF - n. card]]*(PLAFOND/N_TESSERE)</f>
        <v>5500</v>
      </c>
      <c r="W7417" s="18"/>
    </row>
    <row r="7418" spans="2:23" x14ac:dyDescent="0.25">
      <c r="B7418" s="1" t="s">
        <v>14891</v>
      </c>
      <c r="C7418" s="2">
        <v>5019</v>
      </c>
      <c r="D7418" s="1" t="s">
        <v>14892</v>
      </c>
      <c r="E7418" s="1" t="s">
        <v>18</v>
      </c>
      <c r="F7418" s="1" t="s">
        <v>182</v>
      </c>
      <c r="G7418" s="1" t="s">
        <v>11807</v>
      </c>
      <c r="H7418" s="1" t="s">
        <v>15835</v>
      </c>
      <c r="I7418" s="5">
        <v>307</v>
      </c>
      <c r="J7418" s="5">
        <v>4364465</v>
      </c>
      <c r="K7418" s="3">
        <f>+Tabella2026[[#This Row],[POP_2024]]/SUM(Tabella2026[POP_2024])</f>
        <v>5.2083806951013262E-6</v>
      </c>
      <c r="L7418" s="3">
        <f>+Tabella2026[[#This Row],[INCIDENZA POPOLAZIONE]]*(PLAFOND/2)</f>
        <v>1533.3433703523092</v>
      </c>
      <c r="M7418" s="3">
        <f>+IFERROR(Tabella2026[[#This Row],[reddito_2024]]/Tabella2026[[#This Row],[POP_2024]],"")</f>
        <v>14216.498371335505</v>
      </c>
      <c r="N7418" s="3">
        <f>+IF(Tabella2026[[#This Row],[REDDITO COMPLESSIVO PROCAPITE]]&lt;media_aggr_reddito_pc,(media_aggr_reddito_pc-Tabella2026[[#This Row],[REDDITO COMPLESSIVO PROCAPITE]]),0)</f>
        <v>3608.5676912732361</v>
      </c>
      <c r="O7418" s="3">
        <f>+Tabella2026[[#This Row],[DIFFERENZA REDDITO INFERIORE ALLA MEDIA DALLA MEDIA]]*Tabella2026[[#This Row],[POP_2024]]</f>
        <v>1107830.2812208834</v>
      </c>
      <c r="P7418" s="3">
        <f>+Tabella2026[[#This Row],[POPOLAZIONE PER DIFFERENZA ]]/SUM(Tabella2026[[POPOLAZIONE PER DIFFERENZA ]])</f>
        <v>9.8284720124942824E-6</v>
      </c>
      <c r="Q7418" s="3">
        <f>+Tabella2026[[#This Row],[INCIDENZA POPOLAZIONE PER DIFFERENZA]]*(PLAFOND-SUM(Tabella2026[CONTRIBUTO SULLA BASE DELLA POPOLAZIONE]))</f>
        <v>2893.4947891243191</v>
      </c>
      <c r="R7418" s="3">
        <f>+Tabella2026[[#This Row],[CONTRIBUTO SULLA BASE DELLA POPOLAZIONE]]+Tabella2026[[#This Row],[CONTRIBUTO SULLA BASE DEL REDDITO]]</f>
        <v>4426.8381594766288</v>
      </c>
      <c r="S7418" s="3">
        <f>+Tabella2026[[#This Row],[CONTRIBUTO TOTALE]]/(PLAFOND/N_TESSERE)</f>
        <v>8.8536763189532568</v>
      </c>
      <c r="T7418" s="3">
        <f>+MAX(CEILING(Tabella2026[[#This Row],[preDEF1]],1),1)</f>
        <v>9</v>
      </c>
      <c r="U7418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418" s="21">
        <f>+Tabella2026[[#This Row],[DEF - n. card]]*(PLAFOND/N_TESSERE)</f>
        <v>4500</v>
      </c>
      <c r="W7418" s="18"/>
    </row>
    <row r="7419" spans="2:23" x14ac:dyDescent="0.25">
      <c r="B7419" s="1" t="s">
        <v>14805</v>
      </c>
      <c r="C7419" s="2">
        <v>69048</v>
      </c>
      <c r="D7419" s="1" t="s">
        <v>14806</v>
      </c>
      <c r="E7419" s="1" t="s">
        <v>96</v>
      </c>
      <c r="F7419" s="1" t="s">
        <v>328</v>
      </c>
      <c r="G7419" s="1" t="s">
        <v>11807</v>
      </c>
      <c r="H7419" s="1" t="s">
        <v>15836</v>
      </c>
      <c r="I7419" s="5">
        <v>307</v>
      </c>
      <c r="J7419" s="5">
        <v>4433204</v>
      </c>
      <c r="K7419" s="3">
        <f>+Tabella2026[[#This Row],[POP_2024]]/SUM(Tabella2026[POP_2024])</f>
        <v>5.2083806951013262E-6</v>
      </c>
      <c r="L7419" s="3">
        <f>+Tabella2026[[#This Row],[INCIDENZA POPOLAZIONE]]*(PLAFOND/2)</f>
        <v>1533.3433703523092</v>
      </c>
      <c r="M7419" s="3">
        <f>+IFERROR(Tabella2026[[#This Row],[reddito_2024]]/Tabella2026[[#This Row],[POP_2024]],"")</f>
        <v>14440.403908794788</v>
      </c>
      <c r="N7419" s="3">
        <f>+IF(Tabella2026[[#This Row],[REDDITO COMPLESSIVO PROCAPITE]]&lt;media_aggr_reddito_pc,(media_aggr_reddito_pc-Tabella2026[[#This Row],[REDDITO COMPLESSIVO PROCAPITE]]),0)</f>
        <v>3384.6621538139534</v>
      </c>
      <c r="O7419" s="3">
        <f>+Tabella2026[[#This Row],[DIFFERENZA REDDITO INFERIORE ALLA MEDIA DALLA MEDIA]]*Tabella2026[[#This Row],[POP_2024]]</f>
        <v>1039091.2812208837</v>
      </c>
      <c r="P7419" s="3">
        <f>+Tabella2026[[#This Row],[POPOLAZIONE PER DIFFERENZA ]]/SUM(Tabella2026[[POPOLAZIONE PER DIFFERENZA ]])</f>
        <v>9.2186319051068068E-6</v>
      </c>
      <c r="Q7419" s="3">
        <f>+Tabella2026[[#This Row],[INCIDENZA POPOLAZIONE PER DIFFERENZA]]*(PLAFOND-SUM(Tabella2026[CONTRIBUTO SULLA BASE DELLA POPOLAZIONE]))</f>
        <v>2713.9583188895263</v>
      </c>
      <c r="R7419" s="3">
        <f>+Tabella2026[[#This Row],[CONTRIBUTO SULLA BASE DELLA POPOLAZIONE]]+Tabella2026[[#This Row],[CONTRIBUTO SULLA BASE DEL REDDITO]]</f>
        <v>4247.3016892418354</v>
      </c>
      <c r="S7419" s="3">
        <f>+Tabella2026[[#This Row],[CONTRIBUTO TOTALE]]/(PLAFOND/N_TESSERE)</f>
        <v>8.4946033784836708</v>
      </c>
      <c r="T7419" s="3">
        <f>+MAX(CEILING(Tabella2026[[#This Row],[preDEF1]],1),1)</f>
        <v>9</v>
      </c>
      <c r="U7419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419" s="21">
        <f>+Tabella2026[[#This Row],[DEF - n. card]]*(PLAFOND/N_TESSERE)</f>
        <v>4500</v>
      </c>
      <c r="W7419" s="18"/>
    </row>
    <row r="7420" spans="2:23" x14ac:dyDescent="0.25">
      <c r="B7420" s="1" t="s">
        <v>14821</v>
      </c>
      <c r="C7420" s="2">
        <v>78090</v>
      </c>
      <c r="D7420" s="1" t="s">
        <v>14822</v>
      </c>
      <c r="E7420" s="1" t="s">
        <v>61</v>
      </c>
      <c r="F7420" s="1" t="s">
        <v>178</v>
      </c>
      <c r="G7420" s="1" t="s">
        <v>11807</v>
      </c>
      <c r="H7420" s="1" t="s">
        <v>15836</v>
      </c>
      <c r="I7420" s="5">
        <v>307</v>
      </c>
      <c r="J7420" s="5">
        <v>3819195</v>
      </c>
      <c r="K7420" s="3">
        <f>+Tabella2026[[#This Row],[POP_2024]]/SUM(Tabella2026[POP_2024])</f>
        <v>5.2083806951013262E-6</v>
      </c>
      <c r="L7420" s="3">
        <f>+Tabella2026[[#This Row],[INCIDENZA POPOLAZIONE]]*(PLAFOND/2)</f>
        <v>1533.3433703523092</v>
      </c>
      <c r="M7420" s="3">
        <f>+IFERROR(Tabella2026[[#This Row],[reddito_2024]]/Tabella2026[[#This Row],[POP_2024]],"")</f>
        <v>12440.374592833876</v>
      </c>
      <c r="N7420" s="3">
        <f>+IF(Tabella2026[[#This Row],[REDDITO COMPLESSIVO PROCAPITE]]&lt;media_aggr_reddito_pc,(media_aggr_reddito_pc-Tabella2026[[#This Row],[REDDITO COMPLESSIVO PROCAPITE]]),0)</f>
        <v>5384.6914697748653</v>
      </c>
      <c r="O7420" s="3">
        <f>+Tabella2026[[#This Row],[DIFFERENZA REDDITO INFERIORE ALLA MEDIA DALLA MEDIA]]*Tabella2026[[#This Row],[POP_2024]]</f>
        <v>1653100.2812208836</v>
      </c>
      <c r="P7420" s="3">
        <f>+Tabella2026[[#This Row],[POPOLAZIONE PER DIFFERENZA ]]/SUM(Tabella2026[[POPOLAZIONE PER DIFFERENZA ]])</f>
        <v>1.4666009878264381E-5</v>
      </c>
      <c r="Q7420" s="3">
        <f>+Tabella2026[[#This Row],[INCIDENZA POPOLAZIONE PER DIFFERENZA]]*(PLAFOND-SUM(Tabella2026[CONTRIBUTO SULLA BASE DELLA POPOLAZIONE]))</f>
        <v>4317.6623086536429</v>
      </c>
      <c r="R7420" s="3">
        <f>+Tabella2026[[#This Row],[CONTRIBUTO SULLA BASE DELLA POPOLAZIONE]]+Tabella2026[[#This Row],[CONTRIBUTO SULLA BASE DEL REDDITO]]</f>
        <v>5851.0056790059516</v>
      </c>
      <c r="S7420" s="3">
        <f>+Tabella2026[[#This Row],[CONTRIBUTO TOTALE]]/(PLAFOND/N_TESSERE)</f>
        <v>11.702011358011903</v>
      </c>
      <c r="T7420" s="3">
        <f>+MAX(CEILING(Tabella2026[[#This Row],[preDEF1]],1),1)</f>
        <v>12</v>
      </c>
      <c r="U7420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420" s="21">
        <f>+Tabella2026[[#This Row],[DEF - n. card]]*(PLAFOND/N_TESSERE)</f>
        <v>6000</v>
      </c>
      <c r="W7420" s="18"/>
    </row>
    <row r="7421" spans="2:23" x14ac:dyDescent="0.25">
      <c r="B7421" s="1" t="s">
        <v>14765</v>
      </c>
      <c r="C7421" s="2">
        <v>80080</v>
      </c>
      <c r="D7421" s="1" t="s">
        <v>14766</v>
      </c>
      <c r="E7421" s="1" t="s">
        <v>61</v>
      </c>
      <c r="F7421" s="1" t="s">
        <v>62</v>
      </c>
      <c r="G7421" s="1" t="s">
        <v>11807</v>
      </c>
      <c r="H7421" s="1" t="s">
        <v>15836</v>
      </c>
      <c r="I7421" s="5">
        <v>307</v>
      </c>
      <c r="J7421" s="5">
        <v>1770854</v>
      </c>
      <c r="K7421" s="3">
        <f>+Tabella2026[[#This Row],[POP_2024]]/SUM(Tabella2026[POP_2024])</f>
        <v>5.2083806951013262E-6</v>
      </c>
      <c r="L7421" s="3">
        <f>+Tabella2026[[#This Row],[INCIDENZA POPOLAZIONE]]*(PLAFOND/2)</f>
        <v>1533.3433703523092</v>
      </c>
      <c r="M7421" s="3">
        <f>+IFERROR(Tabella2026[[#This Row],[reddito_2024]]/Tabella2026[[#This Row],[POP_2024]],"")</f>
        <v>5768.2540716612375</v>
      </c>
      <c r="N7421" s="3">
        <f>+IF(Tabella2026[[#This Row],[REDDITO COMPLESSIVO PROCAPITE]]&lt;media_aggr_reddito_pc,(media_aggr_reddito_pc-Tabella2026[[#This Row],[REDDITO COMPLESSIVO PROCAPITE]]),0)</f>
        <v>12056.811990947503</v>
      </c>
      <c r="O7421" s="3">
        <f>+Tabella2026[[#This Row],[DIFFERENZA REDDITO INFERIORE ALLA MEDIA DALLA MEDIA]]*Tabella2026[[#This Row],[POP_2024]]</f>
        <v>3701441.2812208831</v>
      </c>
      <c r="P7421" s="3">
        <f>+Tabella2026[[#This Row],[POPOLAZIONE PER DIFFERENZA ]]/SUM(Tabella2026[[POPOLAZIONE PER DIFFERENZA ]])</f>
        <v>3.2838524686541718E-5</v>
      </c>
      <c r="Q7421" s="3">
        <f>+Tabella2026[[#This Row],[INCIDENZA POPOLAZIONE PER DIFFERENZA]]*(PLAFOND-SUM(Tabella2026[CONTRIBUTO SULLA BASE DELLA POPOLAZIONE]))</f>
        <v>9667.6370388244068</v>
      </c>
      <c r="R7421" s="3">
        <f>+Tabella2026[[#This Row],[CONTRIBUTO SULLA BASE DELLA POPOLAZIONE]]+Tabella2026[[#This Row],[CONTRIBUTO SULLA BASE DEL REDDITO]]</f>
        <v>11200.980409176716</v>
      </c>
      <c r="S7421" s="3">
        <f>+Tabella2026[[#This Row],[CONTRIBUTO TOTALE]]/(PLAFOND/N_TESSERE)</f>
        <v>22.401960818353434</v>
      </c>
      <c r="T7421" s="3">
        <f>+MAX(CEILING(Tabella2026[[#This Row],[preDEF1]],1),1)</f>
        <v>23</v>
      </c>
      <c r="U7421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7421" s="21">
        <f>+Tabella2026[[#This Row],[DEF - n. card]]*(PLAFOND/N_TESSERE)</f>
        <v>11500</v>
      </c>
      <c r="W7421" s="18"/>
    </row>
    <row r="7422" spans="2:23" x14ac:dyDescent="0.25">
      <c r="B7422" s="1" t="s">
        <v>14851</v>
      </c>
      <c r="C7422" s="2">
        <v>8049</v>
      </c>
      <c r="D7422" s="1" t="s">
        <v>14852</v>
      </c>
      <c r="E7422" s="1" t="s">
        <v>24</v>
      </c>
      <c r="F7422" s="1" t="s">
        <v>286</v>
      </c>
      <c r="G7422" s="1" t="s">
        <v>11807</v>
      </c>
      <c r="H7422" s="1" t="s">
        <v>15835</v>
      </c>
      <c r="I7422" s="5">
        <v>306</v>
      </c>
      <c r="J7422" s="5">
        <v>4478441</v>
      </c>
      <c r="K7422" s="3">
        <f>+Tabella2026[[#This Row],[POP_2024]]/SUM(Tabella2026[POP_2024])</f>
        <v>5.1914152856710291E-6</v>
      </c>
      <c r="L7422" s="3">
        <f>+Tabella2026[[#This Row],[INCIDENZA POPOLAZIONE]]*(PLAFOND/2)</f>
        <v>1528.3487665400867</v>
      </c>
      <c r="M7422" s="3">
        <f>+IFERROR(Tabella2026[[#This Row],[reddito_2024]]/Tabella2026[[#This Row],[POP_2024]],"")</f>
        <v>14635.428104575163</v>
      </c>
      <c r="N7422" s="3">
        <f>+IF(Tabella2026[[#This Row],[REDDITO COMPLESSIVO PROCAPITE]]&lt;media_aggr_reddito_pc,(media_aggr_reddito_pc-Tabella2026[[#This Row],[REDDITO COMPLESSIVO PROCAPITE]]),0)</f>
        <v>3189.6379580335779</v>
      </c>
      <c r="O7422" s="3">
        <f>+Tabella2026[[#This Row],[DIFFERENZA REDDITO INFERIORE ALLA MEDIA DALLA MEDIA]]*Tabella2026[[#This Row],[POP_2024]]</f>
        <v>976029.21515827486</v>
      </c>
      <c r="P7422" s="3">
        <f>+Tabella2026[[#This Row],[POPOLAZIONE PER DIFFERENZA ]]/SUM(Tabella2026[[POPOLAZIONE PER DIFFERENZA ]])</f>
        <v>8.659156539743656E-6</v>
      </c>
      <c r="Q7422" s="3">
        <f>+Tabella2026[[#This Row],[INCIDENZA POPOLAZIONE PER DIFFERENZA]]*(PLAFOND-SUM(Tabella2026[CONTRIBUTO SULLA BASE DELLA POPOLAZIONE]))</f>
        <v>2549.2491909331379</v>
      </c>
      <c r="R7422" s="3">
        <f>+Tabella2026[[#This Row],[CONTRIBUTO SULLA BASE DELLA POPOLAZIONE]]+Tabella2026[[#This Row],[CONTRIBUTO SULLA BASE DEL REDDITO]]</f>
        <v>4077.5979574732246</v>
      </c>
      <c r="S7422" s="3">
        <f>+Tabella2026[[#This Row],[CONTRIBUTO TOTALE]]/(PLAFOND/N_TESSERE)</f>
        <v>8.1551959149464484</v>
      </c>
      <c r="T7422" s="3">
        <f>+MAX(CEILING(Tabella2026[[#This Row],[preDEF1]],1),1)</f>
        <v>9</v>
      </c>
      <c r="U7422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422" s="21">
        <f>+Tabella2026[[#This Row],[DEF - n. card]]*(PLAFOND/N_TESSERE)</f>
        <v>4500</v>
      </c>
      <c r="W7422" s="18"/>
    </row>
    <row r="7423" spans="2:23" x14ac:dyDescent="0.25">
      <c r="B7423" s="1" t="s">
        <v>14795</v>
      </c>
      <c r="C7423" s="2">
        <v>94009</v>
      </c>
      <c r="D7423" s="1" t="s">
        <v>14796</v>
      </c>
      <c r="E7423" s="1" t="s">
        <v>345</v>
      </c>
      <c r="F7423" s="1" t="s">
        <v>1000</v>
      </c>
      <c r="G7423" s="1" t="s">
        <v>11807</v>
      </c>
      <c r="H7423" s="1" t="s">
        <v>15836</v>
      </c>
      <c r="I7423" s="5">
        <v>305</v>
      </c>
      <c r="J7423" s="5">
        <v>4444171</v>
      </c>
      <c r="K7423" s="3">
        <f>+Tabella2026[[#This Row],[POP_2024]]/SUM(Tabella2026[POP_2024])</f>
        <v>5.174449876240731E-6</v>
      </c>
      <c r="L7423" s="3">
        <f>+Tabella2026[[#This Row],[INCIDENZA POPOLAZIONE]]*(PLAFOND/2)</f>
        <v>1523.3541627278641</v>
      </c>
      <c r="M7423" s="3">
        <f>+IFERROR(Tabella2026[[#This Row],[reddito_2024]]/Tabella2026[[#This Row],[POP_2024]],"")</f>
        <v>14571.052459016393</v>
      </c>
      <c r="N7423" s="3">
        <f>+IF(Tabella2026[[#This Row],[REDDITO COMPLESSIVO PROCAPITE]]&lt;media_aggr_reddito_pc,(media_aggr_reddito_pc-Tabella2026[[#This Row],[REDDITO COMPLESSIVO PROCAPITE]]),0)</f>
        <v>3254.0136035923479</v>
      </c>
      <c r="O7423" s="3">
        <f>+Tabella2026[[#This Row],[DIFFERENZA REDDITO INFERIORE ALLA MEDIA DALLA MEDIA]]*Tabella2026[[#This Row],[POP_2024]]</f>
        <v>992474.14909566613</v>
      </c>
      <c r="P7423" s="3">
        <f>+Tabella2026[[#This Row],[POPOLAZIONE PER DIFFERENZA ]]/SUM(Tabella2026[[POPOLAZIONE PER DIFFERENZA ]])</f>
        <v>8.8050530508706537E-6</v>
      </c>
      <c r="Q7423" s="3">
        <f>+Tabella2026[[#This Row],[INCIDENZA POPOLAZIONE PER DIFFERENZA]]*(PLAFOND-SUM(Tabella2026[CONTRIBUTO SULLA BASE DELLA POPOLAZIONE]))</f>
        <v>2592.2010143865427</v>
      </c>
      <c r="R7423" s="3">
        <f>+Tabella2026[[#This Row],[CONTRIBUTO SULLA BASE DELLA POPOLAZIONE]]+Tabella2026[[#This Row],[CONTRIBUTO SULLA BASE DEL REDDITO]]</f>
        <v>4115.5551771144073</v>
      </c>
      <c r="S7423" s="3">
        <f>+Tabella2026[[#This Row],[CONTRIBUTO TOTALE]]/(PLAFOND/N_TESSERE)</f>
        <v>8.2311103542288144</v>
      </c>
      <c r="T7423" s="3">
        <f>+MAX(CEILING(Tabella2026[[#This Row],[preDEF1]],1),1)</f>
        <v>9</v>
      </c>
      <c r="U7423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423" s="21">
        <f>+Tabella2026[[#This Row],[DEF - n. card]]*(PLAFOND/N_TESSERE)</f>
        <v>4500</v>
      </c>
      <c r="W7423" s="18"/>
    </row>
    <row r="7424" spans="2:23" x14ac:dyDescent="0.25">
      <c r="B7424" s="1" t="s">
        <v>14933</v>
      </c>
      <c r="C7424" s="2">
        <v>16249</v>
      </c>
      <c r="D7424" s="1" t="s">
        <v>14934</v>
      </c>
      <c r="E7424" s="1" t="s">
        <v>12</v>
      </c>
      <c r="F7424" s="1" t="s">
        <v>93</v>
      </c>
      <c r="G7424" s="1" t="s">
        <v>11807</v>
      </c>
      <c r="H7424" s="1" t="s">
        <v>15835</v>
      </c>
      <c r="I7424" s="5">
        <v>305</v>
      </c>
      <c r="J7424" s="5">
        <v>4958218</v>
      </c>
      <c r="K7424" s="3">
        <f>+Tabella2026[[#This Row],[POP_2024]]/SUM(Tabella2026[POP_2024])</f>
        <v>5.174449876240731E-6</v>
      </c>
      <c r="L7424" s="3">
        <f>+Tabella2026[[#This Row],[INCIDENZA POPOLAZIONE]]*(PLAFOND/2)</f>
        <v>1523.3541627278641</v>
      </c>
      <c r="M7424" s="3">
        <f>+IFERROR(Tabella2026[[#This Row],[reddito_2024]]/Tabella2026[[#This Row],[POP_2024]],"")</f>
        <v>16256.452459016393</v>
      </c>
      <c r="N7424" s="3">
        <f>+IF(Tabella2026[[#This Row],[REDDITO COMPLESSIVO PROCAPITE]]&lt;media_aggr_reddito_pc,(media_aggr_reddito_pc-Tabella2026[[#This Row],[REDDITO COMPLESSIVO PROCAPITE]]),0)</f>
        <v>1568.6136035923482</v>
      </c>
      <c r="O7424" s="3">
        <f>+Tabella2026[[#This Row],[DIFFERENZA REDDITO INFERIORE ALLA MEDIA DALLA MEDIA]]*Tabella2026[[#This Row],[POP_2024]]</f>
        <v>478427.14909566619</v>
      </c>
      <c r="P7424" s="3">
        <f>+Tabella2026[[#This Row],[POPOLAZIONE PER DIFFERENZA ]]/SUM(Tabella2026[[POPOLAZIONE PER DIFFERENZA ]])</f>
        <v>4.2445200538498735E-6</v>
      </c>
      <c r="Q7424" s="3">
        <f>+Tabella2026[[#This Row],[INCIDENZA POPOLAZIONE PER DIFFERENZA]]*(PLAFOND-SUM(Tabella2026[CONTRIBUTO SULLA BASE DELLA POPOLAZIONE]))</f>
        <v>1249.5835204633674</v>
      </c>
      <c r="R7424" s="3">
        <f>+Tabella2026[[#This Row],[CONTRIBUTO SULLA BASE DELLA POPOLAZIONE]]+Tabella2026[[#This Row],[CONTRIBUTO SULLA BASE DEL REDDITO]]</f>
        <v>2772.9376831912314</v>
      </c>
      <c r="S7424" s="3">
        <f>+Tabella2026[[#This Row],[CONTRIBUTO TOTALE]]/(PLAFOND/N_TESSERE)</f>
        <v>5.5458753663824627</v>
      </c>
      <c r="T7424" s="3">
        <f>+MAX(CEILING(Tabella2026[[#This Row],[preDEF1]],1),1)</f>
        <v>6</v>
      </c>
      <c r="U742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424" s="21">
        <f>+Tabella2026[[#This Row],[DEF - n. card]]*(PLAFOND/N_TESSERE)</f>
        <v>3000</v>
      </c>
      <c r="W7424" s="18"/>
    </row>
    <row r="7425" spans="2:23" x14ac:dyDescent="0.25">
      <c r="B7425" s="1" t="s">
        <v>14949</v>
      </c>
      <c r="C7425" s="2">
        <v>8033</v>
      </c>
      <c r="D7425" s="1" t="s">
        <v>14950</v>
      </c>
      <c r="E7425" s="1" t="s">
        <v>24</v>
      </c>
      <c r="F7425" s="1" t="s">
        <v>286</v>
      </c>
      <c r="G7425" s="1" t="s">
        <v>11807</v>
      </c>
      <c r="H7425" s="1" t="s">
        <v>15835</v>
      </c>
      <c r="I7425" s="5">
        <v>305</v>
      </c>
      <c r="J7425" s="5">
        <v>3643904</v>
      </c>
      <c r="K7425" s="3">
        <f>+Tabella2026[[#This Row],[POP_2024]]/SUM(Tabella2026[POP_2024])</f>
        <v>5.174449876240731E-6</v>
      </c>
      <c r="L7425" s="3">
        <f>+Tabella2026[[#This Row],[INCIDENZA POPOLAZIONE]]*(PLAFOND/2)</f>
        <v>1523.3541627278641</v>
      </c>
      <c r="M7425" s="3">
        <f>+IFERROR(Tabella2026[[#This Row],[reddito_2024]]/Tabella2026[[#This Row],[POP_2024]],"")</f>
        <v>11947.226229508196</v>
      </c>
      <c r="N7425" s="3">
        <f>+IF(Tabella2026[[#This Row],[REDDITO COMPLESSIVO PROCAPITE]]&lt;media_aggr_reddito_pc,(media_aggr_reddito_pc-Tabella2026[[#This Row],[REDDITO COMPLESSIVO PROCAPITE]]),0)</f>
        <v>5877.8398331005446</v>
      </c>
      <c r="O7425" s="3">
        <f>+Tabella2026[[#This Row],[DIFFERENZA REDDITO INFERIORE ALLA MEDIA DALLA MEDIA]]*Tabella2026[[#This Row],[POP_2024]]</f>
        <v>1792741.1490956661</v>
      </c>
      <c r="P7425" s="3">
        <f>+Tabella2026[[#This Row],[POPOLAZIONE PER DIFFERENZA ]]/SUM(Tabella2026[[POPOLAZIONE PER DIFFERENZA ]])</f>
        <v>1.5904878669786489E-5</v>
      </c>
      <c r="Q7425" s="3">
        <f>+Tabella2026[[#This Row],[INCIDENZA POPOLAZIONE PER DIFFERENZA]]*(PLAFOND-SUM(Tabella2026[CONTRIBUTO SULLA BASE DELLA POPOLAZIONE]))</f>
        <v>4682.3843517261594</v>
      </c>
      <c r="R7425" s="3">
        <f>+Tabella2026[[#This Row],[CONTRIBUTO SULLA BASE DELLA POPOLAZIONE]]+Tabella2026[[#This Row],[CONTRIBUTO SULLA BASE DEL REDDITO]]</f>
        <v>6205.738514454024</v>
      </c>
      <c r="S7425" s="3">
        <f>+Tabella2026[[#This Row],[CONTRIBUTO TOTALE]]/(PLAFOND/N_TESSERE)</f>
        <v>12.411477028908047</v>
      </c>
      <c r="T7425" s="3">
        <f>+MAX(CEILING(Tabella2026[[#This Row],[preDEF1]],1),1)</f>
        <v>13</v>
      </c>
      <c r="U7425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425" s="21">
        <f>+Tabella2026[[#This Row],[DEF - n. card]]*(PLAFOND/N_TESSERE)</f>
        <v>6500</v>
      </c>
      <c r="W7425" s="18"/>
    </row>
    <row r="7426" spans="2:23" x14ac:dyDescent="0.25">
      <c r="B7426" s="1" t="s">
        <v>14869</v>
      </c>
      <c r="C7426" s="2">
        <v>6108</v>
      </c>
      <c r="D7426" s="1" t="s">
        <v>14870</v>
      </c>
      <c r="E7426" s="1" t="s">
        <v>18</v>
      </c>
      <c r="F7426" s="1" t="s">
        <v>138</v>
      </c>
      <c r="G7426" s="1" t="s">
        <v>11807</v>
      </c>
      <c r="H7426" s="1" t="s">
        <v>15835</v>
      </c>
      <c r="I7426" s="5">
        <v>305</v>
      </c>
      <c r="J7426" s="5">
        <v>5778847</v>
      </c>
      <c r="K7426" s="3">
        <f>+Tabella2026[[#This Row],[POP_2024]]/SUM(Tabella2026[POP_2024])</f>
        <v>5.174449876240731E-6</v>
      </c>
      <c r="L7426" s="3">
        <f>+Tabella2026[[#This Row],[INCIDENZA POPOLAZIONE]]*(PLAFOND/2)</f>
        <v>1523.3541627278641</v>
      </c>
      <c r="M7426" s="3">
        <f>+IFERROR(Tabella2026[[#This Row],[reddito_2024]]/Tabella2026[[#This Row],[POP_2024]],"")</f>
        <v>18947.039344262295</v>
      </c>
      <c r="N7426" s="3">
        <f>+IF(Tabella2026[[#This Row],[REDDITO COMPLESSIVO PROCAPITE]]&lt;media_aggr_reddito_pc,(media_aggr_reddito_pc-Tabella2026[[#This Row],[REDDITO COMPLESSIVO PROCAPITE]]),0)</f>
        <v>0</v>
      </c>
      <c r="O7426" s="3">
        <f>+Tabella2026[[#This Row],[DIFFERENZA REDDITO INFERIORE ALLA MEDIA DALLA MEDIA]]*Tabella2026[[#This Row],[POP_2024]]</f>
        <v>0</v>
      </c>
      <c r="P7426" s="3">
        <f>+Tabella2026[[#This Row],[POPOLAZIONE PER DIFFERENZA ]]/SUM(Tabella2026[[POPOLAZIONE PER DIFFERENZA ]])</f>
        <v>0</v>
      </c>
      <c r="Q7426" s="3">
        <f>+Tabella2026[[#This Row],[INCIDENZA POPOLAZIONE PER DIFFERENZA]]*(PLAFOND-SUM(Tabella2026[CONTRIBUTO SULLA BASE DELLA POPOLAZIONE]))</f>
        <v>0</v>
      </c>
      <c r="R7426" s="3">
        <f>+Tabella2026[[#This Row],[CONTRIBUTO SULLA BASE DELLA POPOLAZIONE]]+Tabella2026[[#This Row],[CONTRIBUTO SULLA BASE DEL REDDITO]]</f>
        <v>1523.3541627278641</v>
      </c>
      <c r="S7426" s="3">
        <f>+Tabella2026[[#This Row],[CONTRIBUTO TOTALE]]/(PLAFOND/N_TESSERE)</f>
        <v>3.0467083254557283</v>
      </c>
      <c r="T7426" s="3">
        <f>+MAX(CEILING(Tabella2026[[#This Row],[preDEF1]],1),1)</f>
        <v>4</v>
      </c>
      <c r="U7426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426" s="21">
        <f>+Tabella2026[[#This Row],[DEF - n. card]]*(PLAFOND/N_TESSERE)</f>
        <v>2000</v>
      </c>
      <c r="W7426" s="18"/>
    </row>
    <row r="7427" spans="2:23" x14ac:dyDescent="0.25">
      <c r="B7427" s="1" t="s">
        <v>14883</v>
      </c>
      <c r="C7427" s="2">
        <v>57058</v>
      </c>
      <c r="D7427" s="1" t="s">
        <v>14884</v>
      </c>
      <c r="E7427" s="1" t="s">
        <v>8</v>
      </c>
      <c r="F7427" s="1" t="s">
        <v>377</v>
      </c>
      <c r="G7427" s="1" t="s">
        <v>11807</v>
      </c>
      <c r="H7427" s="1" t="s">
        <v>15834</v>
      </c>
      <c r="I7427" s="5">
        <v>305</v>
      </c>
      <c r="J7427" s="5">
        <v>4032431</v>
      </c>
      <c r="K7427" s="3">
        <f>+Tabella2026[[#This Row],[POP_2024]]/SUM(Tabella2026[POP_2024])</f>
        <v>5.174449876240731E-6</v>
      </c>
      <c r="L7427" s="3">
        <f>+Tabella2026[[#This Row],[INCIDENZA POPOLAZIONE]]*(PLAFOND/2)</f>
        <v>1523.3541627278641</v>
      </c>
      <c r="M7427" s="3">
        <f>+IFERROR(Tabella2026[[#This Row],[reddito_2024]]/Tabella2026[[#This Row],[POP_2024]],"")</f>
        <v>13221.085245901639</v>
      </c>
      <c r="N7427" s="3">
        <f>+IF(Tabella2026[[#This Row],[REDDITO COMPLESSIVO PROCAPITE]]&lt;media_aggr_reddito_pc,(media_aggr_reddito_pc-Tabella2026[[#This Row],[REDDITO COMPLESSIVO PROCAPITE]]),0)</f>
        <v>4603.9808167071023</v>
      </c>
      <c r="O7427" s="3">
        <f>+Tabella2026[[#This Row],[DIFFERENZA REDDITO INFERIORE ALLA MEDIA DALLA MEDIA]]*Tabella2026[[#This Row],[POP_2024]]</f>
        <v>1404214.1490956661</v>
      </c>
      <c r="P7427" s="3">
        <f>+Tabella2026[[#This Row],[POPOLAZIONE PER DIFFERENZA ]]/SUM(Tabella2026[[POPOLAZIONE PER DIFFERENZA ]])</f>
        <v>1.2457936651384489E-5</v>
      </c>
      <c r="Q7427" s="3">
        <f>+Tabella2026[[#This Row],[INCIDENZA POPOLAZIONE PER DIFFERENZA]]*(PLAFOND-SUM(Tabella2026[CONTRIBUTO SULLA BASE DELLA POPOLAZIONE]))</f>
        <v>3667.6072067151199</v>
      </c>
      <c r="R7427" s="3">
        <f>+Tabella2026[[#This Row],[CONTRIBUTO SULLA BASE DELLA POPOLAZIONE]]+Tabella2026[[#This Row],[CONTRIBUTO SULLA BASE DEL REDDITO]]</f>
        <v>5190.9613694429845</v>
      </c>
      <c r="S7427" s="3">
        <f>+Tabella2026[[#This Row],[CONTRIBUTO TOTALE]]/(PLAFOND/N_TESSERE)</f>
        <v>10.381922738885969</v>
      </c>
      <c r="T7427" s="3">
        <f>+MAX(CEILING(Tabella2026[[#This Row],[preDEF1]],1),1)</f>
        <v>11</v>
      </c>
      <c r="U7427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427" s="21">
        <f>+Tabella2026[[#This Row],[DEF - n. card]]*(PLAFOND/N_TESSERE)</f>
        <v>5500</v>
      </c>
      <c r="W7427" s="18"/>
    </row>
    <row r="7428" spans="2:23" x14ac:dyDescent="0.25">
      <c r="B7428" s="1" t="s">
        <v>14797</v>
      </c>
      <c r="C7428" s="2">
        <v>6031</v>
      </c>
      <c r="D7428" s="1" t="s">
        <v>14798</v>
      </c>
      <c r="E7428" s="1" t="s">
        <v>18</v>
      </c>
      <c r="F7428" s="1" t="s">
        <v>138</v>
      </c>
      <c r="G7428" s="1" t="s">
        <v>11807</v>
      </c>
      <c r="H7428" s="1" t="s">
        <v>15835</v>
      </c>
      <c r="I7428" s="5">
        <v>304</v>
      </c>
      <c r="J7428" s="5">
        <v>5283499</v>
      </c>
      <c r="K7428" s="3">
        <f>+Tabella2026[[#This Row],[POP_2024]]/SUM(Tabella2026[POP_2024])</f>
        <v>5.1574844668104339E-6</v>
      </c>
      <c r="L7428" s="3">
        <f>+Tabella2026[[#This Row],[INCIDENZA POPOLAZIONE]]*(PLAFOND/2)</f>
        <v>1518.3595589156416</v>
      </c>
      <c r="M7428" s="3">
        <f>+IFERROR(Tabella2026[[#This Row],[reddito_2024]]/Tabella2026[[#This Row],[POP_2024]],"")</f>
        <v>17379.93092105263</v>
      </c>
      <c r="N7428" s="3">
        <f>+IF(Tabella2026[[#This Row],[REDDITO COMPLESSIVO PROCAPITE]]&lt;media_aggr_reddito_pc,(media_aggr_reddito_pc-Tabella2026[[#This Row],[REDDITO COMPLESSIVO PROCAPITE]]),0)</f>
        <v>445.13514155611119</v>
      </c>
      <c r="O7428" s="3">
        <f>+Tabella2026[[#This Row],[DIFFERENZA REDDITO INFERIORE ALLA MEDIA DALLA MEDIA]]*Tabella2026[[#This Row],[POP_2024]]</f>
        <v>135321.0830330578</v>
      </c>
      <c r="P7428" s="3">
        <f>+Tabella2026[[#This Row],[POPOLAZIONE PER DIFFERENZA ]]/SUM(Tabella2026[[POPOLAZIONE PER DIFFERENZA ]])</f>
        <v>1.2005444334172729E-6</v>
      </c>
      <c r="Q7428" s="3">
        <f>+Tabella2026[[#This Row],[INCIDENZA POPOLAZIONE PER DIFFERENZA]]*(PLAFOND-SUM(Tabella2026[CONTRIBUTO SULLA BASE DELLA POPOLAZIONE]))</f>
        <v>353.4393807897215</v>
      </c>
      <c r="R7428" s="3">
        <f>+Tabella2026[[#This Row],[CONTRIBUTO SULLA BASE DELLA POPOLAZIONE]]+Tabella2026[[#This Row],[CONTRIBUTO SULLA BASE DEL REDDITO]]</f>
        <v>1871.7989397053632</v>
      </c>
      <c r="S7428" s="3">
        <f>+Tabella2026[[#This Row],[CONTRIBUTO TOTALE]]/(PLAFOND/N_TESSERE)</f>
        <v>3.7435978794107263</v>
      </c>
      <c r="T7428" s="3">
        <f>+MAX(CEILING(Tabella2026[[#This Row],[preDEF1]],1),1)</f>
        <v>4</v>
      </c>
      <c r="U7428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428" s="21">
        <f>+Tabella2026[[#This Row],[DEF - n. card]]*(PLAFOND/N_TESSERE)</f>
        <v>2000</v>
      </c>
      <c r="W7428" s="18"/>
    </row>
    <row r="7429" spans="2:23" x14ac:dyDescent="0.25">
      <c r="B7429" s="1" t="s">
        <v>14927</v>
      </c>
      <c r="C7429" s="2">
        <v>64071</v>
      </c>
      <c r="D7429" s="1" t="s">
        <v>14928</v>
      </c>
      <c r="E7429" s="1" t="s">
        <v>15</v>
      </c>
      <c r="F7429" s="1" t="s">
        <v>290</v>
      </c>
      <c r="G7429" s="1" t="s">
        <v>11807</v>
      </c>
      <c r="H7429" s="1" t="s">
        <v>15836</v>
      </c>
      <c r="I7429" s="5">
        <v>304</v>
      </c>
      <c r="J7429" s="5">
        <v>2510746</v>
      </c>
      <c r="K7429" s="3">
        <f>+Tabella2026[[#This Row],[POP_2024]]/SUM(Tabella2026[POP_2024])</f>
        <v>5.1574844668104339E-6</v>
      </c>
      <c r="L7429" s="3">
        <f>+Tabella2026[[#This Row],[INCIDENZA POPOLAZIONE]]*(PLAFOND/2)</f>
        <v>1518.3595589156416</v>
      </c>
      <c r="M7429" s="3">
        <f>+IFERROR(Tabella2026[[#This Row],[reddito_2024]]/Tabella2026[[#This Row],[POP_2024]],"")</f>
        <v>8259.0328947368416</v>
      </c>
      <c r="N7429" s="3">
        <f>+IF(Tabella2026[[#This Row],[REDDITO COMPLESSIVO PROCAPITE]]&lt;media_aggr_reddito_pc,(media_aggr_reddito_pc-Tabella2026[[#This Row],[REDDITO COMPLESSIVO PROCAPITE]]),0)</f>
        <v>9566.0331678718994</v>
      </c>
      <c r="O7429" s="3">
        <f>+Tabella2026[[#This Row],[DIFFERENZA REDDITO INFERIORE ALLA MEDIA DALLA MEDIA]]*Tabella2026[[#This Row],[POP_2024]]</f>
        <v>2908074.0830330574</v>
      </c>
      <c r="P7429" s="3">
        <f>+Tabella2026[[#This Row],[POPOLAZIONE PER DIFFERENZA ]]/SUM(Tabella2026[[POPOLAZIONE PER DIFFERENZA ]])</f>
        <v>2.5799912874607196E-5</v>
      </c>
      <c r="Q7429" s="3">
        <f>+Tabella2026[[#This Row],[INCIDENZA POPOLAZIONE PER DIFFERENZA]]*(PLAFOND-SUM(Tabella2026[CONTRIBUTO SULLA BASE DELLA POPOLAZIONE]))</f>
        <v>7595.4750003497338</v>
      </c>
      <c r="R7429" s="3">
        <f>+Tabella2026[[#This Row],[CONTRIBUTO SULLA BASE DELLA POPOLAZIONE]]+Tabella2026[[#This Row],[CONTRIBUTO SULLA BASE DEL REDDITO]]</f>
        <v>9113.834559265375</v>
      </c>
      <c r="S7429" s="3">
        <f>+Tabella2026[[#This Row],[CONTRIBUTO TOTALE]]/(PLAFOND/N_TESSERE)</f>
        <v>18.227669118530748</v>
      </c>
      <c r="T7429" s="3">
        <f>+MAX(CEILING(Tabella2026[[#This Row],[preDEF1]],1),1)</f>
        <v>19</v>
      </c>
      <c r="U7429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7429" s="21">
        <f>+Tabella2026[[#This Row],[DEF - n. card]]*(PLAFOND/N_TESSERE)</f>
        <v>9500</v>
      </c>
      <c r="W7429" s="18"/>
    </row>
    <row r="7430" spans="2:23" x14ac:dyDescent="0.25">
      <c r="B7430" s="1" t="s">
        <v>14947</v>
      </c>
      <c r="C7430" s="2">
        <v>30045</v>
      </c>
      <c r="D7430" s="1" t="s">
        <v>14948</v>
      </c>
      <c r="E7430" s="1" t="s">
        <v>48</v>
      </c>
      <c r="F7430" s="1" t="s">
        <v>120</v>
      </c>
      <c r="G7430" s="1" t="s">
        <v>11807</v>
      </c>
      <c r="H7430" s="1" t="s">
        <v>15835</v>
      </c>
      <c r="I7430" s="5">
        <v>302</v>
      </c>
      <c r="J7430" s="5">
        <v>4471376</v>
      </c>
      <c r="K7430" s="3">
        <f>+Tabella2026[[#This Row],[POP_2024]]/SUM(Tabella2026[POP_2024])</f>
        <v>5.1235536479498387E-6</v>
      </c>
      <c r="L7430" s="3">
        <f>+Tabella2026[[#This Row],[INCIDENZA POPOLAZIONE]]*(PLAFOND/2)</f>
        <v>1508.3703512911966</v>
      </c>
      <c r="M7430" s="3">
        <f>+IFERROR(Tabella2026[[#This Row],[reddito_2024]]/Tabella2026[[#This Row],[POP_2024]],"")</f>
        <v>14805.880794701987</v>
      </c>
      <c r="N7430" s="3">
        <f>+IF(Tabella2026[[#This Row],[REDDITO COMPLESSIVO PROCAPITE]]&lt;media_aggr_reddito_pc,(media_aggr_reddito_pc-Tabella2026[[#This Row],[REDDITO COMPLESSIVO PROCAPITE]]),0)</f>
        <v>3019.1852679067542</v>
      </c>
      <c r="O7430" s="3">
        <f>+Tabella2026[[#This Row],[DIFFERENZA REDDITO INFERIORE ALLA MEDIA DALLA MEDIA]]*Tabella2026[[#This Row],[POP_2024]]</f>
        <v>911793.95090783981</v>
      </c>
      <c r="P7430" s="3">
        <f>+Tabella2026[[#This Row],[POPOLAZIONE PER DIFFERENZA ]]/SUM(Tabella2026[[POPOLAZIONE PER DIFFERENZA ]])</f>
        <v>8.0892727699979746E-6</v>
      </c>
      <c r="Q7430" s="3">
        <f>+Tabella2026[[#This Row],[INCIDENZA POPOLAZIONE PER DIFFERENZA]]*(PLAFOND-SUM(Tabella2026[CONTRIBUTO SULLA BASE DELLA POPOLAZIONE]))</f>
        <v>2381.4758365328357</v>
      </c>
      <c r="R7430" s="3">
        <f>+Tabella2026[[#This Row],[CONTRIBUTO SULLA BASE DELLA POPOLAZIONE]]+Tabella2026[[#This Row],[CONTRIBUTO SULLA BASE DEL REDDITO]]</f>
        <v>3889.8461878240323</v>
      </c>
      <c r="S7430" s="3">
        <f>+Tabella2026[[#This Row],[CONTRIBUTO TOTALE]]/(PLAFOND/N_TESSERE)</f>
        <v>7.7796923756480645</v>
      </c>
      <c r="T7430" s="3">
        <f>+MAX(CEILING(Tabella2026[[#This Row],[preDEF1]],1),1)</f>
        <v>8</v>
      </c>
      <c r="U7430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430" s="21">
        <f>+Tabella2026[[#This Row],[DEF - n. card]]*(PLAFOND/N_TESSERE)</f>
        <v>4000</v>
      </c>
      <c r="W7430" s="18"/>
    </row>
    <row r="7431" spans="2:23" x14ac:dyDescent="0.25">
      <c r="B7431" s="1" t="s">
        <v>14919</v>
      </c>
      <c r="C7431" s="2">
        <v>7006</v>
      </c>
      <c r="D7431" s="1" t="s">
        <v>14920</v>
      </c>
      <c r="E7431" s="1" t="s">
        <v>565</v>
      </c>
      <c r="F7431" s="1" t="s">
        <v>565</v>
      </c>
      <c r="G7431" s="1" t="s">
        <v>11807</v>
      </c>
      <c r="H7431" s="1" t="s">
        <v>15835</v>
      </c>
      <c r="I7431" s="5">
        <v>301</v>
      </c>
      <c r="J7431" s="5">
        <v>5309170</v>
      </c>
      <c r="K7431" s="3">
        <f>+Tabella2026[[#This Row],[POP_2024]]/SUM(Tabella2026[POP_2024])</f>
        <v>5.1065882385195415E-6</v>
      </c>
      <c r="L7431" s="3">
        <f>+Tabella2026[[#This Row],[INCIDENZA POPOLAZIONE]]*(PLAFOND/2)</f>
        <v>1503.3757474789741</v>
      </c>
      <c r="M7431" s="3">
        <f>+IFERROR(Tabella2026[[#This Row],[reddito_2024]]/Tabella2026[[#This Row],[POP_2024]],"")</f>
        <v>17638.438538205981</v>
      </c>
      <c r="N7431" s="3">
        <f>+IF(Tabella2026[[#This Row],[REDDITO COMPLESSIVO PROCAPITE]]&lt;media_aggr_reddito_pc,(media_aggr_reddito_pc-Tabella2026[[#This Row],[REDDITO COMPLESSIVO PROCAPITE]]),0)</f>
        <v>186.62752440276017</v>
      </c>
      <c r="O7431" s="3">
        <f>+Tabella2026[[#This Row],[DIFFERENZA REDDITO INFERIORE ALLA MEDIA DALLA MEDIA]]*Tabella2026[[#This Row],[POP_2024]]</f>
        <v>56174.884845230816</v>
      </c>
      <c r="P7431" s="3">
        <f>+Tabella2026[[#This Row],[POPOLAZIONE PER DIFFERENZA ]]/SUM(Tabella2026[[POPOLAZIONE PER DIFFERENZA ]])</f>
        <v>4.9837352604045478E-7</v>
      </c>
      <c r="Q7431" s="3">
        <f>+Tabella2026[[#This Row],[INCIDENZA POPOLAZIONE PER DIFFERENZA]]*(PLAFOND-SUM(Tabella2026[CONTRIBUTO SULLA BASE DELLA POPOLAZIONE]))</f>
        <v>146.72079228616596</v>
      </c>
      <c r="R7431" s="3">
        <f>+Tabella2026[[#This Row],[CONTRIBUTO SULLA BASE DELLA POPOLAZIONE]]+Tabella2026[[#This Row],[CONTRIBUTO SULLA BASE DEL REDDITO]]</f>
        <v>1650.0965397651401</v>
      </c>
      <c r="S7431" s="3">
        <f>+Tabella2026[[#This Row],[CONTRIBUTO TOTALE]]/(PLAFOND/N_TESSERE)</f>
        <v>3.3001930795302803</v>
      </c>
      <c r="T7431" s="3">
        <f>+MAX(CEILING(Tabella2026[[#This Row],[preDEF1]],1),1)</f>
        <v>4</v>
      </c>
      <c r="U7431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431" s="21">
        <f>+Tabella2026[[#This Row],[DEF - n. card]]*(PLAFOND/N_TESSERE)</f>
        <v>2000</v>
      </c>
      <c r="W7431" s="18"/>
    </row>
    <row r="7432" spans="2:23" x14ac:dyDescent="0.25">
      <c r="B7432" s="1" t="s">
        <v>14931</v>
      </c>
      <c r="C7432" s="2">
        <v>5010</v>
      </c>
      <c r="D7432" s="1" t="s">
        <v>14932</v>
      </c>
      <c r="E7432" s="1" t="s">
        <v>18</v>
      </c>
      <c r="F7432" s="1" t="s">
        <v>182</v>
      </c>
      <c r="G7432" s="1" t="s">
        <v>11807</v>
      </c>
      <c r="H7432" s="1" t="s">
        <v>15835</v>
      </c>
      <c r="I7432" s="5">
        <v>301</v>
      </c>
      <c r="J7432" s="5">
        <v>4936570</v>
      </c>
      <c r="K7432" s="3">
        <f>+Tabella2026[[#This Row],[POP_2024]]/SUM(Tabella2026[POP_2024])</f>
        <v>5.1065882385195415E-6</v>
      </c>
      <c r="L7432" s="3">
        <f>+Tabella2026[[#This Row],[INCIDENZA POPOLAZIONE]]*(PLAFOND/2)</f>
        <v>1503.3757474789741</v>
      </c>
      <c r="M7432" s="3">
        <f>+IFERROR(Tabella2026[[#This Row],[reddito_2024]]/Tabella2026[[#This Row],[POP_2024]],"")</f>
        <v>16400.564784053156</v>
      </c>
      <c r="N7432" s="3">
        <f>+IF(Tabella2026[[#This Row],[REDDITO COMPLESSIVO PROCAPITE]]&lt;media_aggr_reddito_pc,(media_aggr_reddito_pc-Tabella2026[[#This Row],[REDDITO COMPLESSIVO PROCAPITE]]),0)</f>
        <v>1424.5012785555846</v>
      </c>
      <c r="O7432" s="3">
        <f>+Tabella2026[[#This Row],[DIFFERENZA REDDITO INFERIORE ALLA MEDIA DALLA MEDIA]]*Tabella2026[[#This Row],[POP_2024]]</f>
        <v>428774.88484523096</v>
      </c>
      <c r="P7432" s="3">
        <f>+Tabella2026[[#This Row],[POPOLAZIONE PER DIFFERENZA ]]/SUM(Tabella2026[[POPOLAZIONE PER DIFFERENZA ]])</f>
        <v>3.8040140505254597E-6</v>
      </c>
      <c r="Q7432" s="3">
        <f>+Tabella2026[[#This Row],[INCIDENZA POPOLAZIONE PER DIFFERENZA]]*(PLAFOND-SUM(Tabella2026[CONTRIBUTO SULLA BASE DELLA POPOLAZIONE]))</f>
        <v>1119.8988834641621</v>
      </c>
      <c r="R7432" s="3">
        <f>+Tabella2026[[#This Row],[CONTRIBUTO SULLA BASE DELLA POPOLAZIONE]]+Tabella2026[[#This Row],[CONTRIBUTO SULLA BASE DEL REDDITO]]</f>
        <v>2623.2746309431359</v>
      </c>
      <c r="S7432" s="3">
        <f>+Tabella2026[[#This Row],[CONTRIBUTO TOTALE]]/(PLAFOND/N_TESSERE)</f>
        <v>5.2465492618862717</v>
      </c>
      <c r="T7432" s="3">
        <f>+MAX(CEILING(Tabella2026[[#This Row],[preDEF1]],1),1)</f>
        <v>6</v>
      </c>
      <c r="U7432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432" s="21">
        <f>+Tabella2026[[#This Row],[DEF - n. card]]*(PLAFOND/N_TESSERE)</f>
        <v>3000</v>
      </c>
      <c r="W7432" s="18"/>
    </row>
    <row r="7433" spans="2:23" x14ac:dyDescent="0.25">
      <c r="B7433" s="1" t="s">
        <v>14807</v>
      </c>
      <c r="C7433" s="2">
        <v>115043</v>
      </c>
      <c r="D7433" s="1" t="s">
        <v>14808</v>
      </c>
      <c r="E7433" s="1" t="s">
        <v>76</v>
      </c>
      <c r="F7433" s="1" t="s">
        <v>625</v>
      </c>
      <c r="G7433" s="1" t="s">
        <v>11807</v>
      </c>
      <c r="H7433" s="1" t="s">
        <v>15836</v>
      </c>
      <c r="I7433" s="5">
        <v>301</v>
      </c>
      <c r="J7433" s="5">
        <v>1793816</v>
      </c>
      <c r="K7433" s="3">
        <f>+Tabella2026[[#This Row],[POP_2024]]/SUM(Tabella2026[POP_2024])</f>
        <v>5.1065882385195415E-6</v>
      </c>
      <c r="L7433" s="3">
        <f>+Tabella2026[[#This Row],[INCIDENZA POPOLAZIONE]]*(PLAFOND/2)</f>
        <v>1503.3757474789741</v>
      </c>
      <c r="M7433" s="3">
        <f>+IFERROR(Tabella2026[[#This Row],[reddito_2024]]/Tabella2026[[#This Row],[POP_2024]],"")</f>
        <v>5959.5215946843855</v>
      </c>
      <c r="N7433" s="3">
        <f>+IF(Tabella2026[[#This Row],[REDDITO COMPLESSIVO PROCAPITE]]&lt;media_aggr_reddito_pc,(media_aggr_reddito_pc-Tabella2026[[#This Row],[REDDITO COMPLESSIVO PROCAPITE]]),0)</f>
        <v>11865.544467924356</v>
      </c>
      <c r="O7433" s="3">
        <f>+Tabella2026[[#This Row],[DIFFERENZA REDDITO INFERIORE ALLA MEDIA DALLA MEDIA]]*Tabella2026[[#This Row],[POP_2024]]</f>
        <v>3571528.8848452312</v>
      </c>
      <c r="P7433" s="3">
        <f>+Tabella2026[[#This Row],[POPOLAZIONE PER DIFFERENZA ]]/SUM(Tabella2026[[POPOLAZIONE PER DIFFERENZA ]])</f>
        <v>3.1685965153282686E-5</v>
      </c>
      <c r="Q7433" s="3">
        <f>+Tabella2026[[#This Row],[INCIDENZA POPOLAZIONE PER DIFFERENZA]]*(PLAFOND-SUM(Tabella2026[CONTRIBUTO SULLA BASE DELLA POPOLAZIONE]))</f>
        <v>9328.3243766525957</v>
      </c>
      <c r="R7433" s="3">
        <f>+Tabella2026[[#This Row],[CONTRIBUTO SULLA BASE DELLA POPOLAZIONE]]+Tabella2026[[#This Row],[CONTRIBUTO SULLA BASE DEL REDDITO]]</f>
        <v>10831.70012413157</v>
      </c>
      <c r="S7433" s="3">
        <f>+Tabella2026[[#This Row],[CONTRIBUTO TOTALE]]/(PLAFOND/N_TESSERE)</f>
        <v>21.663400248263141</v>
      </c>
      <c r="T7433" s="3">
        <f>+MAX(CEILING(Tabella2026[[#This Row],[preDEF1]],1),1)</f>
        <v>22</v>
      </c>
      <c r="U7433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7433" s="21">
        <f>+Tabella2026[[#This Row],[DEF - n. card]]*(PLAFOND/N_TESSERE)</f>
        <v>11000</v>
      </c>
      <c r="W7433" s="18"/>
    </row>
    <row r="7434" spans="2:23" x14ac:dyDescent="0.25">
      <c r="B7434" s="1" t="s">
        <v>14813</v>
      </c>
      <c r="C7434" s="2">
        <v>70073</v>
      </c>
      <c r="D7434" s="1" t="s">
        <v>14814</v>
      </c>
      <c r="E7434" s="1" t="s">
        <v>345</v>
      </c>
      <c r="F7434" s="1" t="s">
        <v>344</v>
      </c>
      <c r="G7434" s="1" t="s">
        <v>11807</v>
      </c>
      <c r="H7434" s="1" t="s">
        <v>15836</v>
      </c>
      <c r="I7434" s="5">
        <v>301</v>
      </c>
      <c r="J7434" s="5">
        <v>3485584</v>
      </c>
      <c r="K7434" s="3">
        <f>+Tabella2026[[#This Row],[POP_2024]]/SUM(Tabella2026[POP_2024])</f>
        <v>5.1065882385195415E-6</v>
      </c>
      <c r="L7434" s="3">
        <f>+Tabella2026[[#This Row],[INCIDENZA POPOLAZIONE]]*(PLAFOND/2)</f>
        <v>1503.3757474789741</v>
      </c>
      <c r="M7434" s="3">
        <f>+IFERROR(Tabella2026[[#This Row],[reddito_2024]]/Tabella2026[[#This Row],[POP_2024]],"")</f>
        <v>11580.013289036546</v>
      </c>
      <c r="N7434" s="3">
        <f>+IF(Tabella2026[[#This Row],[REDDITO COMPLESSIVO PROCAPITE]]&lt;media_aggr_reddito_pc,(media_aggr_reddito_pc-Tabella2026[[#This Row],[REDDITO COMPLESSIVO PROCAPITE]]),0)</f>
        <v>6245.0527735721953</v>
      </c>
      <c r="O7434" s="3">
        <f>+Tabella2026[[#This Row],[DIFFERENZA REDDITO INFERIORE ALLA MEDIA DALLA MEDIA]]*Tabella2026[[#This Row],[POP_2024]]</f>
        <v>1879760.8848452307</v>
      </c>
      <c r="P7434" s="3">
        <f>+Tabella2026[[#This Row],[POPOLAZIONE PER DIFFERENZA ]]/SUM(Tabella2026[[POPOLAZIONE PER DIFFERENZA ]])</f>
        <v>1.6676902193468016E-5</v>
      </c>
      <c r="Q7434" s="3">
        <f>+Tabella2026[[#This Row],[INCIDENZA POPOLAZIONE PER DIFFERENZA]]*(PLAFOND-SUM(Tabella2026[CONTRIBUTO SULLA BASE DELLA POPOLAZIONE]))</f>
        <v>4909.6674980803582</v>
      </c>
      <c r="R7434" s="3">
        <f>+Tabella2026[[#This Row],[CONTRIBUTO SULLA BASE DELLA POPOLAZIONE]]+Tabella2026[[#This Row],[CONTRIBUTO SULLA BASE DEL REDDITO]]</f>
        <v>6413.0432455593327</v>
      </c>
      <c r="S7434" s="3">
        <f>+Tabella2026[[#This Row],[CONTRIBUTO TOTALE]]/(PLAFOND/N_TESSERE)</f>
        <v>12.826086491118666</v>
      </c>
      <c r="T7434" s="3">
        <f>+MAX(CEILING(Tabella2026[[#This Row],[preDEF1]],1),1)</f>
        <v>13</v>
      </c>
      <c r="U7434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434" s="21">
        <f>+Tabella2026[[#This Row],[DEF - n. card]]*(PLAFOND/N_TESSERE)</f>
        <v>6500</v>
      </c>
      <c r="W7434" s="18"/>
    </row>
    <row r="7435" spans="2:23" x14ac:dyDescent="0.25">
      <c r="B7435" s="1" t="s">
        <v>14905</v>
      </c>
      <c r="C7435" s="2">
        <v>66004</v>
      </c>
      <c r="D7435" s="1" t="s">
        <v>14906</v>
      </c>
      <c r="E7435" s="1" t="s">
        <v>96</v>
      </c>
      <c r="F7435" s="1" t="s">
        <v>201</v>
      </c>
      <c r="G7435" s="1" t="s">
        <v>11807</v>
      </c>
      <c r="H7435" s="1" t="s">
        <v>15836</v>
      </c>
      <c r="I7435" s="5">
        <v>300</v>
      </c>
      <c r="J7435" s="5">
        <v>4553203</v>
      </c>
      <c r="K7435" s="3">
        <f>+Tabella2026[[#This Row],[POP_2024]]/SUM(Tabella2026[POP_2024])</f>
        <v>5.0896228290892443E-6</v>
      </c>
      <c r="L7435" s="3">
        <f>+Tabella2026[[#This Row],[INCIDENZA POPOLAZIONE]]*(PLAFOND/2)</f>
        <v>1498.3811436667518</v>
      </c>
      <c r="M7435" s="3">
        <f>+IFERROR(Tabella2026[[#This Row],[reddito_2024]]/Tabella2026[[#This Row],[POP_2024]],"")</f>
        <v>15177.343333333334</v>
      </c>
      <c r="N7435" s="3">
        <f>+IF(Tabella2026[[#This Row],[REDDITO COMPLESSIVO PROCAPITE]]&lt;media_aggr_reddito_pc,(media_aggr_reddito_pc-Tabella2026[[#This Row],[REDDITO COMPLESSIVO PROCAPITE]]),0)</f>
        <v>2647.7227292754069</v>
      </c>
      <c r="O7435" s="3">
        <f>+Tabella2026[[#This Row],[DIFFERENZA REDDITO INFERIORE ALLA MEDIA DALLA MEDIA]]*Tabella2026[[#This Row],[POP_2024]]</f>
        <v>794316.81878262211</v>
      </c>
      <c r="P7435" s="3">
        <f>+Tabella2026[[#This Row],[POPOLAZIONE PER DIFFERENZA ]]/SUM(Tabella2026[[POPOLAZIONE PER DIFFERENZA ]])</f>
        <v>7.0470366759201461E-6</v>
      </c>
      <c r="Q7435" s="3">
        <f>+Tabella2026[[#This Row],[INCIDENZA POPOLAZIONE PER DIFFERENZA]]*(PLAFOND-SUM(Tabella2026[CONTRIBUTO SULLA BASE DELLA POPOLAZIONE]))</f>
        <v>2074.6423121133926</v>
      </c>
      <c r="R7435" s="3">
        <f>+Tabella2026[[#This Row],[CONTRIBUTO SULLA BASE DELLA POPOLAZIONE]]+Tabella2026[[#This Row],[CONTRIBUTO SULLA BASE DEL REDDITO]]</f>
        <v>3573.0234557801441</v>
      </c>
      <c r="S7435" s="3">
        <f>+Tabella2026[[#This Row],[CONTRIBUTO TOTALE]]/(PLAFOND/N_TESSERE)</f>
        <v>7.1460469115602878</v>
      </c>
      <c r="T7435" s="3">
        <f>+MAX(CEILING(Tabella2026[[#This Row],[preDEF1]],1),1)</f>
        <v>8</v>
      </c>
      <c r="U7435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435" s="21">
        <f>+Tabella2026[[#This Row],[DEF - n. card]]*(PLAFOND/N_TESSERE)</f>
        <v>4000</v>
      </c>
      <c r="W7435" s="18"/>
    </row>
    <row r="7436" spans="2:23" x14ac:dyDescent="0.25">
      <c r="B7436" s="1" t="s">
        <v>14943</v>
      </c>
      <c r="C7436" s="2">
        <v>4088</v>
      </c>
      <c r="D7436" s="1" t="s">
        <v>14944</v>
      </c>
      <c r="E7436" s="1" t="s">
        <v>18</v>
      </c>
      <c r="F7436" s="1" t="s">
        <v>263</v>
      </c>
      <c r="G7436" s="1" t="s">
        <v>11807</v>
      </c>
      <c r="H7436" s="1" t="s">
        <v>15835</v>
      </c>
      <c r="I7436" s="5">
        <v>300</v>
      </c>
      <c r="J7436" s="5">
        <v>5593176</v>
      </c>
      <c r="K7436" s="3">
        <f>+Tabella2026[[#This Row],[POP_2024]]/SUM(Tabella2026[POP_2024])</f>
        <v>5.0896228290892443E-6</v>
      </c>
      <c r="L7436" s="3">
        <f>+Tabella2026[[#This Row],[INCIDENZA POPOLAZIONE]]*(PLAFOND/2)</f>
        <v>1498.3811436667518</v>
      </c>
      <c r="M7436" s="3">
        <f>+IFERROR(Tabella2026[[#This Row],[reddito_2024]]/Tabella2026[[#This Row],[POP_2024]],"")</f>
        <v>18643.919999999998</v>
      </c>
      <c r="N7436" s="3">
        <f>+IF(Tabella2026[[#This Row],[REDDITO COMPLESSIVO PROCAPITE]]&lt;media_aggr_reddito_pc,(media_aggr_reddito_pc-Tabella2026[[#This Row],[REDDITO COMPLESSIVO PROCAPITE]]),0)</f>
        <v>0</v>
      </c>
      <c r="O7436" s="3">
        <f>+Tabella2026[[#This Row],[DIFFERENZA REDDITO INFERIORE ALLA MEDIA DALLA MEDIA]]*Tabella2026[[#This Row],[POP_2024]]</f>
        <v>0</v>
      </c>
      <c r="P7436" s="3">
        <f>+Tabella2026[[#This Row],[POPOLAZIONE PER DIFFERENZA ]]/SUM(Tabella2026[[POPOLAZIONE PER DIFFERENZA ]])</f>
        <v>0</v>
      </c>
      <c r="Q7436" s="3">
        <f>+Tabella2026[[#This Row],[INCIDENZA POPOLAZIONE PER DIFFERENZA]]*(PLAFOND-SUM(Tabella2026[CONTRIBUTO SULLA BASE DELLA POPOLAZIONE]))</f>
        <v>0</v>
      </c>
      <c r="R7436" s="3">
        <f>+Tabella2026[[#This Row],[CONTRIBUTO SULLA BASE DELLA POPOLAZIONE]]+Tabella2026[[#This Row],[CONTRIBUTO SULLA BASE DEL REDDITO]]</f>
        <v>1498.3811436667518</v>
      </c>
      <c r="S7436" s="3">
        <f>+Tabella2026[[#This Row],[CONTRIBUTO TOTALE]]/(PLAFOND/N_TESSERE)</f>
        <v>2.9967622873335036</v>
      </c>
      <c r="T7436" s="3">
        <f>+MAX(CEILING(Tabella2026[[#This Row],[preDEF1]],1),1)</f>
        <v>3</v>
      </c>
      <c r="U7436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436" s="21">
        <f>+Tabella2026[[#This Row],[DEF - n. card]]*(PLAFOND/N_TESSERE)</f>
        <v>1500</v>
      </c>
      <c r="W7436" s="18"/>
    </row>
    <row r="7437" spans="2:23" x14ac:dyDescent="0.25">
      <c r="B7437" s="1" t="s">
        <v>14867</v>
      </c>
      <c r="C7437" s="2">
        <v>5072</v>
      </c>
      <c r="D7437" s="1" t="s">
        <v>14868</v>
      </c>
      <c r="E7437" s="1" t="s">
        <v>18</v>
      </c>
      <c r="F7437" s="1" t="s">
        <v>182</v>
      </c>
      <c r="G7437" s="1" t="s">
        <v>11807</v>
      </c>
      <c r="H7437" s="1" t="s">
        <v>15835</v>
      </c>
      <c r="I7437" s="5">
        <v>300</v>
      </c>
      <c r="J7437" s="5">
        <v>3979800</v>
      </c>
      <c r="K7437" s="3">
        <f>+Tabella2026[[#This Row],[POP_2024]]/SUM(Tabella2026[POP_2024])</f>
        <v>5.0896228290892443E-6</v>
      </c>
      <c r="L7437" s="3">
        <f>+Tabella2026[[#This Row],[INCIDENZA POPOLAZIONE]]*(PLAFOND/2)</f>
        <v>1498.3811436667518</v>
      </c>
      <c r="M7437" s="3">
        <f>+IFERROR(Tabella2026[[#This Row],[reddito_2024]]/Tabella2026[[#This Row],[POP_2024]],"")</f>
        <v>13266</v>
      </c>
      <c r="N7437" s="3">
        <f>+IF(Tabella2026[[#This Row],[REDDITO COMPLESSIVO PROCAPITE]]&lt;media_aggr_reddito_pc,(media_aggr_reddito_pc-Tabella2026[[#This Row],[REDDITO COMPLESSIVO PROCAPITE]]),0)</f>
        <v>4559.066062608741</v>
      </c>
      <c r="O7437" s="3">
        <f>+Tabella2026[[#This Row],[DIFFERENZA REDDITO INFERIORE ALLA MEDIA DALLA MEDIA]]*Tabella2026[[#This Row],[POP_2024]]</f>
        <v>1367719.8187826222</v>
      </c>
      <c r="P7437" s="3">
        <f>+Tabella2026[[#This Row],[POPOLAZIONE PER DIFFERENZA ]]/SUM(Tabella2026[[POPOLAZIONE PER DIFFERENZA ]])</f>
        <v>1.2134165483384651E-5</v>
      </c>
      <c r="Q7437" s="3">
        <f>+Tabella2026[[#This Row],[INCIDENZA POPOLAZIONE PER DIFFERENZA]]*(PLAFOND-SUM(Tabella2026[CONTRIBUTO SULLA BASE DELLA POPOLAZIONE]))</f>
        <v>3572.2892176843434</v>
      </c>
      <c r="R7437" s="3">
        <f>+Tabella2026[[#This Row],[CONTRIBUTO SULLA BASE DELLA POPOLAZIONE]]+Tabella2026[[#This Row],[CONTRIBUTO SULLA BASE DEL REDDITO]]</f>
        <v>5070.6703613510954</v>
      </c>
      <c r="S7437" s="3">
        <f>+Tabella2026[[#This Row],[CONTRIBUTO TOTALE]]/(PLAFOND/N_TESSERE)</f>
        <v>10.141340722702191</v>
      </c>
      <c r="T7437" s="3">
        <f>+MAX(CEILING(Tabella2026[[#This Row],[preDEF1]],1),1)</f>
        <v>11</v>
      </c>
      <c r="U7437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437" s="21">
        <f>+Tabella2026[[#This Row],[DEF - n. card]]*(PLAFOND/N_TESSERE)</f>
        <v>5500</v>
      </c>
      <c r="W7437" s="18"/>
    </row>
    <row r="7438" spans="2:23" x14ac:dyDescent="0.25">
      <c r="B7438" s="1" t="s">
        <v>14829</v>
      </c>
      <c r="C7438" s="2">
        <v>94036</v>
      </c>
      <c r="D7438" s="1" t="s">
        <v>14830</v>
      </c>
      <c r="E7438" s="1" t="s">
        <v>345</v>
      </c>
      <c r="F7438" s="1" t="s">
        <v>1000</v>
      </c>
      <c r="G7438" s="1" t="s">
        <v>11807</v>
      </c>
      <c r="H7438" s="1" t="s">
        <v>15836</v>
      </c>
      <c r="I7438" s="5">
        <v>300</v>
      </c>
      <c r="J7438" s="5">
        <v>3963862</v>
      </c>
      <c r="K7438" s="3">
        <f>+Tabella2026[[#This Row],[POP_2024]]/SUM(Tabella2026[POP_2024])</f>
        <v>5.0896228290892443E-6</v>
      </c>
      <c r="L7438" s="3">
        <f>+Tabella2026[[#This Row],[INCIDENZA POPOLAZIONE]]*(PLAFOND/2)</f>
        <v>1498.3811436667518</v>
      </c>
      <c r="M7438" s="3">
        <f>+IFERROR(Tabella2026[[#This Row],[reddito_2024]]/Tabella2026[[#This Row],[POP_2024]],"")</f>
        <v>13212.873333333333</v>
      </c>
      <c r="N7438" s="3">
        <f>+IF(Tabella2026[[#This Row],[REDDITO COMPLESSIVO PROCAPITE]]&lt;media_aggr_reddito_pc,(media_aggr_reddito_pc-Tabella2026[[#This Row],[REDDITO COMPLESSIVO PROCAPITE]]),0)</f>
        <v>4612.1927292754081</v>
      </c>
      <c r="O7438" s="3">
        <f>+Tabella2026[[#This Row],[DIFFERENZA REDDITO INFERIORE ALLA MEDIA DALLA MEDIA]]*Tabella2026[[#This Row],[POP_2024]]</f>
        <v>1383657.8187826225</v>
      </c>
      <c r="P7438" s="3">
        <f>+Tabella2026[[#This Row],[POPOLAZIONE PER DIFFERENZA ]]/SUM(Tabella2026[[POPOLAZIONE PER DIFFERENZA ]])</f>
        <v>1.2275564567333237E-5</v>
      </c>
      <c r="Q7438" s="3">
        <f>+Tabella2026[[#This Row],[INCIDENZA POPOLAZIONE PER DIFFERENZA]]*(PLAFOND-SUM(Tabella2026[CONTRIBUTO SULLA BASE DELLA POPOLAZIONE]))</f>
        <v>3613.9170019494941</v>
      </c>
      <c r="R7438" s="3">
        <f>+Tabella2026[[#This Row],[CONTRIBUTO SULLA BASE DELLA POPOLAZIONE]]+Tabella2026[[#This Row],[CONTRIBUTO SULLA BASE DEL REDDITO]]</f>
        <v>5112.2981456162461</v>
      </c>
      <c r="S7438" s="3">
        <f>+Tabella2026[[#This Row],[CONTRIBUTO TOTALE]]/(PLAFOND/N_TESSERE)</f>
        <v>10.224596291232492</v>
      </c>
      <c r="T7438" s="3">
        <f>+MAX(CEILING(Tabella2026[[#This Row],[preDEF1]],1),1)</f>
        <v>11</v>
      </c>
      <c r="U7438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438" s="21">
        <f>+Tabella2026[[#This Row],[DEF - n. card]]*(PLAFOND/N_TESSERE)</f>
        <v>5500</v>
      </c>
      <c r="W7438" s="18"/>
    </row>
    <row r="7439" spans="2:23" x14ac:dyDescent="0.25">
      <c r="B7439" s="1" t="s">
        <v>14885</v>
      </c>
      <c r="C7439" s="2">
        <v>13195</v>
      </c>
      <c r="D7439" s="1" t="s">
        <v>14886</v>
      </c>
      <c r="E7439" s="1" t="s">
        <v>12</v>
      </c>
      <c r="F7439" s="1" t="s">
        <v>152</v>
      </c>
      <c r="G7439" s="1" t="s">
        <v>11807</v>
      </c>
      <c r="H7439" s="1" t="s">
        <v>15835</v>
      </c>
      <c r="I7439" s="5">
        <v>300</v>
      </c>
      <c r="J7439" s="5">
        <v>5659154</v>
      </c>
      <c r="K7439" s="3">
        <f>+Tabella2026[[#This Row],[POP_2024]]/SUM(Tabella2026[POP_2024])</f>
        <v>5.0896228290892443E-6</v>
      </c>
      <c r="L7439" s="3">
        <f>+Tabella2026[[#This Row],[INCIDENZA POPOLAZIONE]]*(PLAFOND/2)</f>
        <v>1498.3811436667518</v>
      </c>
      <c r="M7439" s="3">
        <f>+IFERROR(Tabella2026[[#This Row],[reddito_2024]]/Tabella2026[[#This Row],[POP_2024]],"")</f>
        <v>18863.846666666668</v>
      </c>
      <c r="N7439" s="3">
        <f>+IF(Tabella2026[[#This Row],[REDDITO COMPLESSIVO PROCAPITE]]&lt;media_aggr_reddito_pc,(media_aggr_reddito_pc-Tabella2026[[#This Row],[REDDITO COMPLESSIVO PROCAPITE]]),0)</f>
        <v>0</v>
      </c>
      <c r="O7439" s="3">
        <f>+Tabella2026[[#This Row],[DIFFERENZA REDDITO INFERIORE ALLA MEDIA DALLA MEDIA]]*Tabella2026[[#This Row],[POP_2024]]</f>
        <v>0</v>
      </c>
      <c r="P7439" s="3">
        <f>+Tabella2026[[#This Row],[POPOLAZIONE PER DIFFERENZA ]]/SUM(Tabella2026[[POPOLAZIONE PER DIFFERENZA ]])</f>
        <v>0</v>
      </c>
      <c r="Q7439" s="3">
        <f>+Tabella2026[[#This Row],[INCIDENZA POPOLAZIONE PER DIFFERENZA]]*(PLAFOND-SUM(Tabella2026[CONTRIBUTO SULLA BASE DELLA POPOLAZIONE]))</f>
        <v>0</v>
      </c>
      <c r="R7439" s="3">
        <f>+Tabella2026[[#This Row],[CONTRIBUTO SULLA BASE DELLA POPOLAZIONE]]+Tabella2026[[#This Row],[CONTRIBUTO SULLA BASE DEL REDDITO]]</f>
        <v>1498.3811436667518</v>
      </c>
      <c r="S7439" s="3">
        <f>+Tabella2026[[#This Row],[CONTRIBUTO TOTALE]]/(PLAFOND/N_TESSERE)</f>
        <v>2.9967622873335036</v>
      </c>
      <c r="T7439" s="3">
        <f>+MAX(CEILING(Tabella2026[[#This Row],[preDEF1]],1),1)</f>
        <v>3</v>
      </c>
      <c r="U7439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439" s="21">
        <f>+Tabella2026[[#This Row],[DEF - n. card]]*(PLAFOND/N_TESSERE)</f>
        <v>1500</v>
      </c>
      <c r="W7439" s="18"/>
    </row>
    <row r="7440" spans="2:23" x14ac:dyDescent="0.25">
      <c r="B7440" s="1" t="s">
        <v>14627</v>
      </c>
      <c r="C7440" s="2">
        <v>80066</v>
      </c>
      <c r="D7440" s="1" t="s">
        <v>14628</v>
      </c>
      <c r="E7440" s="1" t="s">
        <v>61</v>
      </c>
      <c r="F7440" s="1" t="s">
        <v>62</v>
      </c>
      <c r="G7440" s="1" t="s">
        <v>11807</v>
      </c>
      <c r="H7440" s="1" t="s">
        <v>15836</v>
      </c>
      <c r="I7440" s="5">
        <v>300</v>
      </c>
      <c r="J7440" s="5">
        <v>3987956</v>
      </c>
      <c r="K7440" s="3">
        <f>+Tabella2026[[#This Row],[POP_2024]]/SUM(Tabella2026[POP_2024])</f>
        <v>5.0896228290892443E-6</v>
      </c>
      <c r="L7440" s="3">
        <f>+Tabella2026[[#This Row],[INCIDENZA POPOLAZIONE]]*(PLAFOND/2)</f>
        <v>1498.3811436667518</v>
      </c>
      <c r="M7440" s="3">
        <f>+IFERROR(Tabella2026[[#This Row],[reddito_2024]]/Tabella2026[[#This Row],[POP_2024]],"")</f>
        <v>13293.186666666666</v>
      </c>
      <c r="N7440" s="3">
        <f>+IF(Tabella2026[[#This Row],[REDDITO COMPLESSIVO PROCAPITE]]&lt;media_aggr_reddito_pc,(media_aggr_reddito_pc-Tabella2026[[#This Row],[REDDITO COMPLESSIVO PROCAPITE]]),0)</f>
        <v>4531.8793959420746</v>
      </c>
      <c r="O7440" s="3">
        <f>+Tabella2026[[#This Row],[DIFFERENZA REDDITO INFERIORE ALLA MEDIA DALLA MEDIA]]*Tabella2026[[#This Row],[POP_2024]]</f>
        <v>1359563.8187826225</v>
      </c>
      <c r="P7440" s="3">
        <f>+Tabella2026[[#This Row],[POPOLAZIONE PER DIFFERENZA ]]/SUM(Tabella2026[[POPOLAZIONE PER DIFFERENZA ]])</f>
        <v>1.2061806910873382E-5</v>
      </c>
      <c r="Q7440" s="3">
        <f>+Tabella2026[[#This Row],[INCIDENZA POPOLAZIONE PER DIFFERENZA]]*(PLAFOND-SUM(Tabella2026[CONTRIBUTO SULLA BASE DELLA POPOLAZIONE]))</f>
        <v>3550.9869082059549</v>
      </c>
      <c r="R7440" s="3">
        <f>+Tabella2026[[#This Row],[CONTRIBUTO SULLA BASE DELLA POPOLAZIONE]]+Tabella2026[[#This Row],[CONTRIBUTO SULLA BASE DEL REDDITO]]</f>
        <v>5049.3680518727069</v>
      </c>
      <c r="S7440" s="3">
        <f>+Tabella2026[[#This Row],[CONTRIBUTO TOTALE]]/(PLAFOND/N_TESSERE)</f>
        <v>10.098736103745415</v>
      </c>
      <c r="T7440" s="3">
        <f>+MAX(CEILING(Tabella2026[[#This Row],[preDEF1]],1),1)</f>
        <v>11</v>
      </c>
      <c r="U7440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440" s="21">
        <f>+Tabella2026[[#This Row],[DEF - n. card]]*(PLAFOND/N_TESSERE)</f>
        <v>5500</v>
      </c>
      <c r="W7440" s="18"/>
    </row>
    <row r="7441" spans="2:23" x14ac:dyDescent="0.25">
      <c r="B7441" s="1" t="s">
        <v>14863</v>
      </c>
      <c r="C7441" s="2">
        <v>115021</v>
      </c>
      <c r="D7441" s="1" t="s">
        <v>14864</v>
      </c>
      <c r="E7441" s="1" t="s">
        <v>76</v>
      </c>
      <c r="F7441" s="1" t="s">
        <v>625</v>
      </c>
      <c r="G7441" s="1" t="s">
        <v>11807</v>
      </c>
      <c r="H7441" s="1" t="s">
        <v>15836</v>
      </c>
      <c r="I7441" s="5">
        <v>299</v>
      </c>
      <c r="J7441" s="5">
        <v>3164331</v>
      </c>
      <c r="K7441" s="3">
        <f>+Tabella2026[[#This Row],[POP_2024]]/SUM(Tabella2026[POP_2024])</f>
        <v>5.0726574196589463E-6</v>
      </c>
      <c r="L7441" s="3">
        <f>+Tabella2026[[#This Row],[INCIDENZA POPOLAZIONE]]*(PLAFOND/2)</f>
        <v>1493.386539854529</v>
      </c>
      <c r="M7441" s="3">
        <f>+IFERROR(Tabella2026[[#This Row],[reddito_2024]]/Tabella2026[[#This Row],[POP_2024]],"")</f>
        <v>10583.046822742475</v>
      </c>
      <c r="N7441" s="3">
        <f>+IF(Tabella2026[[#This Row],[REDDITO COMPLESSIVO PROCAPITE]]&lt;media_aggr_reddito_pc,(media_aggr_reddito_pc-Tabella2026[[#This Row],[REDDITO COMPLESSIVO PROCAPITE]]),0)</f>
        <v>7242.0192398662657</v>
      </c>
      <c r="O7441" s="3">
        <f>+Tabella2026[[#This Row],[DIFFERENZA REDDITO INFERIORE ALLA MEDIA DALLA MEDIA]]*Tabella2026[[#This Row],[POP_2024]]</f>
        <v>2165363.7527200133</v>
      </c>
      <c r="P7441" s="3">
        <f>+Tabella2026[[#This Row],[POPOLAZIONE PER DIFFERENZA ]]/SUM(Tabella2026[[POPOLAZIONE PER DIFFERENZA ]])</f>
        <v>1.9210719729581859E-5</v>
      </c>
      <c r="Q7441" s="3">
        <f>+Tabella2026[[#This Row],[INCIDENZA POPOLAZIONE PER DIFFERENZA]]*(PLAFOND-SUM(Tabella2026[CONTRIBUTO SULLA BASE DELLA POPOLAZIONE]))</f>
        <v>5655.6214803491248</v>
      </c>
      <c r="R7441" s="3">
        <f>+Tabella2026[[#This Row],[CONTRIBUTO SULLA BASE DELLA POPOLAZIONE]]+Tabella2026[[#This Row],[CONTRIBUTO SULLA BASE DEL REDDITO]]</f>
        <v>7149.0080202036534</v>
      </c>
      <c r="S7441" s="3">
        <f>+Tabella2026[[#This Row],[CONTRIBUTO TOTALE]]/(PLAFOND/N_TESSERE)</f>
        <v>14.298016040407306</v>
      </c>
      <c r="T7441" s="3">
        <f>+MAX(CEILING(Tabella2026[[#This Row],[preDEF1]],1),1)</f>
        <v>15</v>
      </c>
      <c r="U7441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441" s="21">
        <f>+Tabella2026[[#This Row],[DEF - n. card]]*(PLAFOND/N_TESSERE)</f>
        <v>7500</v>
      </c>
      <c r="W7441" s="18"/>
    </row>
    <row r="7442" spans="2:23" x14ac:dyDescent="0.25">
      <c r="B7442" s="1" t="s">
        <v>14907</v>
      </c>
      <c r="C7442" s="2">
        <v>6069</v>
      </c>
      <c r="D7442" s="1" t="s">
        <v>14908</v>
      </c>
      <c r="E7442" s="1" t="s">
        <v>18</v>
      </c>
      <c r="F7442" s="1" t="s">
        <v>138</v>
      </c>
      <c r="G7442" s="1" t="s">
        <v>11807</v>
      </c>
      <c r="H7442" s="1" t="s">
        <v>15835</v>
      </c>
      <c r="I7442" s="5">
        <v>299</v>
      </c>
      <c r="J7442" s="5">
        <v>5452830</v>
      </c>
      <c r="K7442" s="3">
        <f>+Tabella2026[[#This Row],[POP_2024]]/SUM(Tabella2026[POP_2024])</f>
        <v>5.0726574196589463E-6</v>
      </c>
      <c r="L7442" s="3">
        <f>+Tabella2026[[#This Row],[INCIDENZA POPOLAZIONE]]*(PLAFOND/2)</f>
        <v>1493.386539854529</v>
      </c>
      <c r="M7442" s="3">
        <f>+IFERROR(Tabella2026[[#This Row],[reddito_2024]]/Tabella2026[[#This Row],[POP_2024]],"")</f>
        <v>18236.889632107024</v>
      </c>
      <c r="N7442" s="3">
        <f>+IF(Tabella2026[[#This Row],[REDDITO COMPLESSIVO PROCAPITE]]&lt;media_aggr_reddito_pc,(media_aggr_reddito_pc-Tabella2026[[#This Row],[REDDITO COMPLESSIVO PROCAPITE]]),0)</f>
        <v>0</v>
      </c>
      <c r="O7442" s="3">
        <f>+Tabella2026[[#This Row],[DIFFERENZA REDDITO INFERIORE ALLA MEDIA DALLA MEDIA]]*Tabella2026[[#This Row],[POP_2024]]</f>
        <v>0</v>
      </c>
      <c r="P7442" s="3">
        <f>+Tabella2026[[#This Row],[POPOLAZIONE PER DIFFERENZA ]]/SUM(Tabella2026[[POPOLAZIONE PER DIFFERENZA ]])</f>
        <v>0</v>
      </c>
      <c r="Q7442" s="3">
        <f>+Tabella2026[[#This Row],[INCIDENZA POPOLAZIONE PER DIFFERENZA]]*(PLAFOND-SUM(Tabella2026[CONTRIBUTO SULLA BASE DELLA POPOLAZIONE]))</f>
        <v>0</v>
      </c>
      <c r="R7442" s="3">
        <f>+Tabella2026[[#This Row],[CONTRIBUTO SULLA BASE DELLA POPOLAZIONE]]+Tabella2026[[#This Row],[CONTRIBUTO SULLA BASE DEL REDDITO]]</f>
        <v>1493.386539854529</v>
      </c>
      <c r="S7442" s="3">
        <f>+Tabella2026[[#This Row],[CONTRIBUTO TOTALE]]/(PLAFOND/N_TESSERE)</f>
        <v>2.9867730797090579</v>
      </c>
      <c r="T7442" s="3">
        <f>+MAX(CEILING(Tabella2026[[#This Row],[preDEF1]],1),1)</f>
        <v>3</v>
      </c>
      <c r="U7442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442" s="21">
        <f>+Tabella2026[[#This Row],[DEF - n. card]]*(PLAFOND/N_TESSERE)</f>
        <v>1500</v>
      </c>
      <c r="W7442" s="18"/>
    </row>
    <row r="7443" spans="2:23" x14ac:dyDescent="0.25">
      <c r="B7443" s="1" t="s">
        <v>14803</v>
      </c>
      <c r="C7443" s="2">
        <v>66097</v>
      </c>
      <c r="D7443" s="1" t="s">
        <v>14804</v>
      </c>
      <c r="E7443" s="1" t="s">
        <v>96</v>
      </c>
      <c r="F7443" s="1" t="s">
        <v>201</v>
      </c>
      <c r="G7443" s="1" t="s">
        <v>11807</v>
      </c>
      <c r="H7443" s="1" t="s">
        <v>15836</v>
      </c>
      <c r="I7443" s="5">
        <v>299</v>
      </c>
      <c r="J7443" s="5">
        <v>2127496</v>
      </c>
      <c r="K7443" s="3">
        <f>+Tabella2026[[#This Row],[POP_2024]]/SUM(Tabella2026[POP_2024])</f>
        <v>5.0726574196589463E-6</v>
      </c>
      <c r="L7443" s="3">
        <f>+Tabella2026[[#This Row],[INCIDENZA POPOLAZIONE]]*(PLAFOND/2)</f>
        <v>1493.386539854529</v>
      </c>
      <c r="M7443" s="3">
        <f>+IFERROR(Tabella2026[[#This Row],[reddito_2024]]/Tabella2026[[#This Row],[POP_2024]],"")</f>
        <v>7115.3712374581937</v>
      </c>
      <c r="N7443" s="3">
        <f>+IF(Tabella2026[[#This Row],[REDDITO COMPLESSIVO PROCAPITE]]&lt;media_aggr_reddito_pc,(media_aggr_reddito_pc-Tabella2026[[#This Row],[REDDITO COMPLESSIVO PROCAPITE]]),0)</f>
        <v>10709.694825150547</v>
      </c>
      <c r="O7443" s="3">
        <f>+Tabella2026[[#This Row],[DIFFERENZA REDDITO INFERIORE ALLA MEDIA DALLA MEDIA]]*Tabella2026[[#This Row],[POP_2024]]</f>
        <v>3202198.7527200137</v>
      </c>
      <c r="P7443" s="3">
        <f>+Tabella2026[[#This Row],[POPOLAZIONE PER DIFFERENZA ]]/SUM(Tabella2026[[POPOLAZIONE PER DIFFERENZA ]])</f>
        <v>2.8409334311450913E-5</v>
      </c>
      <c r="Q7443" s="3">
        <f>+Tabella2026[[#This Row],[INCIDENZA POPOLAZIONE PER DIFFERENZA]]*(PLAFOND-SUM(Tabella2026[CONTRIBUTO SULLA BASE DELLA POPOLAZIONE]))</f>
        <v>8363.6867142904484</v>
      </c>
      <c r="R7443" s="3">
        <f>+Tabella2026[[#This Row],[CONTRIBUTO SULLA BASE DELLA POPOLAZIONE]]+Tabella2026[[#This Row],[CONTRIBUTO SULLA BASE DEL REDDITO]]</f>
        <v>9857.0732541449779</v>
      </c>
      <c r="S7443" s="3">
        <f>+Tabella2026[[#This Row],[CONTRIBUTO TOTALE]]/(PLAFOND/N_TESSERE)</f>
        <v>19.714146508289957</v>
      </c>
      <c r="T7443" s="3">
        <f>+MAX(CEILING(Tabella2026[[#This Row],[preDEF1]],1),1)</f>
        <v>20</v>
      </c>
      <c r="U7443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7443" s="21">
        <f>+Tabella2026[[#This Row],[DEF - n. card]]*(PLAFOND/N_TESSERE)</f>
        <v>10000</v>
      </c>
      <c r="W7443" s="18"/>
    </row>
    <row r="7444" spans="2:23" x14ac:dyDescent="0.25">
      <c r="B7444" s="1" t="s">
        <v>14839</v>
      </c>
      <c r="C7444" s="2">
        <v>70019</v>
      </c>
      <c r="D7444" s="1" t="s">
        <v>14840</v>
      </c>
      <c r="E7444" s="1" t="s">
        <v>345</v>
      </c>
      <c r="F7444" s="1" t="s">
        <v>344</v>
      </c>
      <c r="G7444" s="1" t="s">
        <v>11807</v>
      </c>
      <c r="H7444" s="1" t="s">
        <v>15836</v>
      </c>
      <c r="I7444" s="5">
        <v>298</v>
      </c>
      <c r="J7444" s="5">
        <v>2922707</v>
      </c>
      <c r="K7444" s="3">
        <f>+Tabella2026[[#This Row],[POP_2024]]/SUM(Tabella2026[POP_2024])</f>
        <v>5.0556920102286491E-6</v>
      </c>
      <c r="L7444" s="3">
        <f>+Tabella2026[[#This Row],[INCIDENZA POPOLAZIONE]]*(PLAFOND/2)</f>
        <v>1488.3919360423067</v>
      </c>
      <c r="M7444" s="3">
        <f>+IFERROR(Tabella2026[[#This Row],[reddito_2024]]/Tabella2026[[#This Row],[POP_2024]],"")</f>
        <v>9807.7416107382542</v>
      </c>
      <c r="N7444" s="3">
        <f>+IF(Tabella2026[[#This Row],[REDDITO COMPLESSIVO PROCAPITE]]&lt;media_aggr_reddito_pc,(media_aggr_reddito_pc-Tabella2026[[#This Row],[REDDITO COMPLESSIVO PROCAPITE]]),0)</f>
        <v>8017.3244518704869</v>
      </c>
      <c r="O7444" s="3">
        <f>+Tabella2026[[#This Row],[DIFFERENZA REDDITO INFERIORE ALLA MEDIA DALLA MEDIA]]*Tabella2026[[#This Row],[POP_2024]]</f>
        <v>2389162.686657405</v>
      </c>
      <c r="P7444" s="3">
        <f>+Tabella2026[[#This Row],[POPOLAZIONE PER DIFFERENZA ]]/SUM(Tabella2026[[POPOLAZIONE PER DIFFERENZA ]])</f>
        <v>2.1196223823408976E-5</v>
      </c>
      <c r="Q7444" s="3">
        <f>+Tabella2026[[#This Row],[INCIDENZA POPOLAZIONE PER DIFFERENZA]]*(PLAFOND-SUM(Tabella2026[CONTRIBUTO SULLA BASE DELLA POPOLAZIONE]))</f>
        <v>6240.1523964437602</v>
      </c>
      <c r="R7444" s="3">
        <f>+Tabella2026[[#This Row],[CONTRIBUTO SULLA BASE DELLA POPOLAZIONE]]+Tabella2026[[#This Row],[CONTRIBUTO SULLA BASE DEL REDDITO]]</f>
        <v>7728.5443324860671</v>
      </c>
      <c r="S7444" s="3">
        <f>+Tabella2026[[#This Row],[CONTRIBUTO TOTALE]]/(PLAFOND/N_TESSERE)</f>
        <v>15.457088664972135</v>
      </c>
      <c r="T7444" s="3">
        <f>+MAX(CEILING(Tabella2026[[#This Row],[preDEF1]],1),1)</f>
        <v>16</v>
      </c>
      <c r="U7444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444" s="21">
        <f>+Tabella2026[[#This Row],[DEF - n. card]]*(PLAFOND/N_TESSERE)</f>
        <v>8000</v>
      </c>
      <c r="W7444" s="18"/>
    </row>
    <row r="7445" spans="2:23" x14ac:dyDescent="0.25">
      <c r="B7445" s="1" t="s">
        <v>14997</v>
      </c>
      <c r="C7445" s="2">
        <v>41017</v>
      </c>
      <c r="D7445" s="1" t="s">
        <v>14998</v>
      </c>
      <c r="E7445" s="1" t="s">
        <v>117</v>
      </c>
      <c r="F7445" s="1" t="s">
        <v>130</v>
      </c>
      <c r="G7445" s="1" t="s">
        <v>11807</v>
      </c>
      <c r="H7445" s="1" t="s">
        <v>15834</v>
      </c>
      <c r="I7445" s="5">
        <v>298</v>
      </c>
      <c r="J7445" s="5">
        <v>3765241</v>
      </c>
      <c r="K7445" s="3">
        <f>+Tabella2026[[#This Row],[POP_2024]]/SUM(Tabella2026[POP_2024])</f>
        <v>5.0556920102286491E-6</v>
      </c>
      <c r="L7445" s="3">
        <f>+Tabella2026[[#This Row],[INCIDENZA POPOLAZIONE]]*(PLAFOND/2)</f>
        <v>1488.3919360423067</v>
      </c>
      <c r="M7445" s="3">
        <f>+IFERROR(Tabella2026[[#This Row],[reddito_2024]]/Tabella2026[[#This Row],[POP_2024]],"")</f>
        <v>12635.036912751679</v>
      </c>
      <c r="N7445" s="3">
        <f>+IF(Tabella2026[[#This Row],[REDDITO COMPLESSIVO PROCAPITE]]&lt;media_aggr_reddito_pc,(media_aggr_reddito_pc-Tabella2026[[#This Row],[REDDITO COMPLESSIVO PROCAPITE]]),0)</f>
        <v>5190.0291498570623</v>
      </c>
      <c r="O7445" s="3">
        <f>+Tabella2026[[#This Row],[DIFFERENZA REDDITO INFERIORE ALLA MEDIA DALLA MEDIA]]*Tabella2026[[#This Row],[POP_2024]]</f>
        <v>1546628.6866574045</v>
      </c>
      <c r="P7445" s="3">
        <f>+Tabella2026[[#This Row],[POPOLAZIONE PER DIFFERENZA ]]/SUM(Tabella2026[[POPOLAZIONE PER DIFFERENZA ]])</f>
        <v>1.372141294403042E-5</v>
      </c>
      <c r="Q7445" s="3">
        <f>+Tabella2026[[#This Row],[INCIDENZA POPOLAZIONE PER DIFFERENZA]]*(PLAFOND-SUM(Tabella2026[CONTRIBUTO SULLA BASE DELLA POPOLAZIONE]))</f>
        <v>4039.5736796628639</v>
      </c>
      <c r="R7445" s="3">
        <f>+Tabella2026[[#This Row],[CONTRIBUTO SULLA BASE DELLA POPOLAZIONE]]+Tabella2026[[#This Row],[CONTRIBUTO SULLA BASE DEL REDDITO]]</f>
        <v>5527.9656157051704</v>
      </c>
      <c r="S7445" s="3">
        <f>+Tabella2026[[#This Row],[CONTRIBUTO TOTALE]]/(PLAFOND/N_TESSERE)</f>
        <v>11.055931231410341</v>
      </c>
      <c r="T7445" s="3">
        <f>+MAX(CEILING(Tabella2026[[#This Row],[preDEF1]],1),1)</f>
        <v>12</v>
      </c>
      <c r="U7445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445" s="21">
        <f>+Tabella2026[[#This Row],[DEF - n. card]]*(PLAFOND/N_TESSERE)</f>
        <v>6000</v>
      </c>
      <c r="W7445" s="18"/>
    </row>
    <row r="7446" spans="2:23" x14ac:dyDescent="0.25">
      <c r="B7446" s="1" t="s">
        <v>14841</v>
      </c>
      <c r="C7446" s="2">
        <v>117005</v>
      </c>
      <c r="D7446" s="1" t="s">
        <v>14842</v>
      </c>
      <c r="E7446" s="1" t="s">
        <v>76</v>
      </c>
      <c r="F7446" s="1" t="s">
        <v>15839</v>
      </c>
      <c r="G7446" s="1" t="s">
        <v>11807</v>
      </c>
      <c r="H7446" s="1" t="s">
        <v>15836</v>
      </c>
      <c r="I7446" s="5">
        <v>298</v>
      </c>
      <c r="J7446" s="5">
        <v>3273786</v>
      </c>
      <c r="K7446" s="3">
        <f>+Tabella2026[[#This Row],[POP_2024]]/SUM(Tabella2026[POP_2024])</f>
        <v>5.0556920102286491E-6</v>
      </c>
      <c r="L7446" s="3">
        <f>+Tabella2026[[#This Row],[INCIDENZA POPOLAZIONE]]*(PLAFOND/2)</f>
        <v>1488.3919360423067</v>
      </c>
      <c r="M7446" s="3">
        <f>+IFERROR(Tabella2026[[#This Row],[reddito_2024]]/Tabella2026[[#This Row],[POP_2024]],"")</f>
        <v>10985.859060402685</v>
      </c>
      <c r="N7446" s="3">
        <f>+IF(Tabella2026[[#This Row],[REDDITO COMPLESSIVO PROCAPITE]]&lt;media_aggr_reddito_pc,(media_aggr_reddito_pc-Tabella2026[[#This Row],[REDDITO COMPLESSIVO PROCAPITE]]),0)</f>
        <v>6839.2070022060561</v>
      </c>
      <c r="O7446" s="3">
        <f>+Tabella2026[[#This Row],[DIFFERENZA REDDITO INFERIORE ALLA MEDIA DALLA MEDIA]]*Tabella2026[[#This Row],[POP_2024]]</f>
        <v>2038083.6866574048</v>
      </c>
      <c r="P7446" s="3">
        <f>+Tabella2026[[#This Row],[POPOLAZIONE PER DIFFERENZA ]]/SUM(Tabella2026[[POPOLAZIONE PER DIFFERENZA ]])</f>
        <v>1.8081513759813509E-5</v>
      </c>
      <c r="Q7446" s="3">
        <f>+Tabella2026[[#This Row],[INCIDENZA POPOLAZIONE PER DIFFERENZA]]*(PLAFOND-SUM(Tabella2026[CONTRIBUTO SULLA BASE DELLA POPOLAZIONE]))</f>
        <v>5323.1840897537986</v>
      </c>
      <c r="R7446" s="3">
        <f>+Tabella2026[[#This Row],[CONTRIBUTO SULLA BASE DELLA POPOLAZIONE]]+Tabella2026[[#This Row],[CONTRIBUTO SULLA BASE DEL REDDITO]]</f>
        <v>6811.5760257961056</v>
      </c>
      <c r="S7446" s="3">
        <f>+Tabella2026[[#This Row],[CONTRIBUTO TOTALE]]/(PLAFOND/N_TESSERE)</f>
        <v>13.623152051592211</v>
      </c>
      <c r="T7446" s="3">
        <f>+MAX(CEILING(Tabella2026[[#This Row],[preDEF1]],1),1)</f>
        <v>14</v>
      </c>
      <c r="U7446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7446" s="21">
        <f>+Tabella2026[[#This Row],[DEF - n. card]]*(PLAFOND/N_TESSERE)</f>
        <v>7000</v>
      </c>
      <c r="W7446" s="18"/>
    </row>
    <row r="7447" spans="2:23" x14ac:dyDescent="0.25">
      <c r="B7447" s="1" t="s">
        <v>14845</v>
      </c>
      <c r="C7447" s="2">
        <v>60061</v>
      </c>
      <c r="D7447" s="1" t="s">
        <v>14846</v>
      </c>
      <c r="E7447" s="1" t="s">
        <v>8</v>
      </c>
      <c r="F7447" s="1" t="s">
        <v>397</v>
      </c>
      <c r="G7447" s="1" t="s">
        <v>11807</v>
      </c>
      <c r="H7447" s="1" t="s">
        <v>15834</v>
      </c>
      <c r="I7447" s="5">
        <v>298</v>
      </c>
      <c r="J7447" s="5">
        <v>2601094</v>
      </c>
      <c r="K7447" s="3">
        <f>+Tabella2026[[#This Row],[POP_2024]]/SUM(Tabella2026[POP_2024])</f>
        <v>5.0556920102286491E-6</v>
      </c>
      <c r="L7447" s="3">
        <f>+Tabella2026[[#This Row],[INCIDENZA POPOLAZIONE]]*(PLAFOND/2)</f>
        <v>1488.3919360423067</v>
      </c>
      <c r="M7447" s="3">
        <f>+IFERROR(Tabella2026[[#This Row],[reddito_2024]]/Tabella2026[[#This Row],[POP_2024]],"")</f>
        <v>8728.5033557046972</v>
      </c>
      <c r="N7447" s="3">
        <f>+IF(Tabella2026[[#This Row],[REDDITO COMPLESSIVO PROCAPITE]]&lt;media_aggr_reddito_pc,(media_aggr_reddito_pc-Tabella2026[[#This Row],[REDDITO COMPLESSIVO PROCAPITE]]),0)</f>
        <v>9096.5627069040438</v>
      </c>
      <c r="O7447" s="3">
        <f>+Tabella2026[[#This Row],[DIFFERENZA REDDITO INFERIORE ALLA MEDIA DALLA MEDIA]]*Tabella2026[[#This Row],[POP_2024]]</f>
        <v>2710775.686657405</v>
      </c>
      <c r="P7447" s="3">
        <f>+Tabella2026[[#This Row],[POPOLAZIONE PER DIFFERENZA ]]/SUM(Tabella2026[[POPOLAZIONE PER DIFFERENZA ]])</f>
        <v>2.4049516807845894E-5</v>
      </c>
      <c r="Q7447" s="3">
        <f>+Tabella2026[[#This Row],[INCIDENZA POPOLAZIONE PER DIFFERENZA]]*(PLAFOND-SUM(Tabella2026[CONTRIBUTO SULLA BASE DELLA POPOLAZIONE]))</f>
        <v>7080.1597110922539</v>
      </c>
      <c r="R7447" s="3">
        <f>+Tabella2026[[#This Row],[CONTRIBUTO SULLA BASE DELLA POPOLAZIONE]]+Tabella2026[[#This Row],[CONTRIBUTO SULLA BASE DEL REDDITO]]</f>
        <v>8568.55164713456</v>
      </c>
      <c r="S7447" s="3">
        <f>+Tabella2026[[#This Row],[CONTRIBUTO TOTALE]]/(PLAFOND/N_TESSERE)</f>
        <v>17.137103294269121</v>
      </c>
      <c r="T7447" s="3">
        <f>+MAX(CEILING(Tabella2026[[#This Row],[preDEF1]],1),1)</f>
        <v>18</v>
      </c>
      <c r="U7447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7447" s="21">
        <f>+Tabella2026[[#This Row],[DEF - n. card]]*(PLAFOND/N_TESSERE)</f>
        <v>9000</v>
      </c>
      <c r="W7447" s="18"/>
    </row>
    <row r="7448" spans="2:23" x14ac:dyDescent="0.25">
      <c r="B7448" s="1" t="s">
        <v>14837</v>
      </c>
      <c r="C7448" s="2">
        <v>5008</v>
      </c>
      <c r="D7448" s="1" t="s">
        <v>14838</v>
      </c>
      <c r="E7448" s="1" t="s">
        <v>18</v>
      </c>
      <c r="F7448" s="1" t="s">
        <v>182</v>
      </c>
      <c r="G7448" s="1" t="s">
        <v>11807</v>
      </c>
      <c r="H7448" s="1" t="s">
        <v>15835</v>
      </c>
      <c r="I7448" s="5">
        <v>297</v>
      </c>
      <c r="J7448" s="5">
        <v>4703726</v>
      </c>
      <c r="K7448" s="3">
        <f>+Tabella2026[[#This Row],[POP_2024]]/SUM(Tabella2026[POP_2024])</f>
        <v>5.0387266007983511E-6</v>
      </c>
      <c r="L7448" s="3">
        <f>+Tabella2026[[#This Row],[INCIDENZA POPOLAZIONE]]*(PLAFOND/2)</f>
        <v>1483.397332230084</v>
      </c>
      <c r="M7448" s="3">
        <f>+IFERROR(Tabella2026[[#This Row],[reddito_2024]]/Tabella2026[[#This Row],[POP_2024]],"")</f>
        <v>15837.46127946128</v>
      </c>
      <c r="N7448" s="3">
        <f>+IF(Tabella2026[[#This Row],[REDDITO COMPLESSIVO PROCAPITE]]&lt;media_aggr_reddito_pc,(media_aggr_reddito_pc-Tabella2026[[#This Row],[REDDITO COMPLESSIVO PROCAPITE]]),0)</f>
        <v>1987.6047831474607</v>
      </c>
      <c r="O7448" s="3">
        <f>+Tabella2026[[#This Row],[DIFFERENZA REDDITO INFERIORE ALLA MEDIA DALLA MEDIA]]*Tabella2026[[#This Row],[POP_2024]]</f>
        <v>590318.62059479579</v>
      </c>
      <c r="P7448" s="3">
        <f>+Tabella2026[[#This Row],[POPOLAZIONE PER DIFFERENZA ]]/SUM(Tabella2026[[POPOLAZIONE PER DIFFERENZA ]])</f>
        <v>5.2372011663882035E-6</v>
      </c>
      <c r="Q7448" s="3">
        <f>+Tabella2026[[#This Row],[INCIDENZA POPOLAZIONE PER DIFFERENZA]]*(PLAFOND-SUM(Tabella2026[CONTRIBUTO SULLA BASE DELLA POPOLAZIONE]))</f>
        <v>1541.8280954838185</v>
      </c>
      <c r="R7448" s="3">
        <f>+Tabella2026[[#This Row],[CONTRIBUTO SULLA BASE DELLA POPOLAZIONE]]+Tabella2026[[#This Row],[CONTRIBUTO SULLA BASE DEL REDDITO]]</f>
        <v>3025.2254277139027</v>
      </c>
      <c r="S7448" s="3">
        <f>+Tabella2026[[#This Row],[CONTRIBUTO TOTALE]]/(PLAFOND/N_TESSERE)</f>
        <v>6.0504508554278056</v>
      </c>
      <c r="T7448" s="3">
        <f>+MAX(CEILING(Tabella2026[[#This Row],[preDEF1]],1),1)</f>
        <v>7</v>
      </c>
      <c r="U7448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448" s="21">
        <f>+Tabella2026[[#This Row],[DEF - n. card]]*(PLAFOND/N_TESSERE)</f>
        <v>3500</v>
      </c>
      <c r="W7448" s="18"/>
    </row>
    <row r="7449" spans="2:23" x14ac:dyDescent="0.25">
      <c r="B7449" s="1" t="s">
        <v>14877</v>
      </c>
      <c r="C7449" s="2">
        <v>4164</v>
      </c>
      <c r="D7449" s="1" t="s">
        <v>14878</v>
      </c>
      <c r="E7449" s="1" t="s">
        <v>18</v>
      </c>
      <c r="F7449" s="1" t="s">
        <v>263</v>
      </c>
      <c r="G7449" s="1" t="s">
        <v>11807</v>
      </c>
      <c r="H7449" s="1" t="s">
        <v>15835</v>
      </c>
      <c r="I7449" s="5">
        <v>297</v>
      </c>
      <c r="J7449" s="5">
        <v>3509280</v>
      </c>
      <c r="K7449" s="3">
        <f>+Tabella2026[[#This Row],[POP_2024]]/SUM(Tabella2026[POP_2024])</f>
        <v>5.0387266007983511E-6</v>
      </c>
      <c r="L7449" s="3">
        <f>+Tabella2026[[#This Row],[INCIDENZA POPOLAZIONE]]*(PLAFOND/2)</f>
        <v>1483.397332230084</v>
      </c>
      <c r="M7449" s="3">
        <f>+IFERROR(Tabella2026[[#This Row],[reddito_2024]]/Tabella2026[[#This Row],[POP_2024]],"")</f>
        <v>11815.757575757576</v>
      </c>
      <c r="N7449" s="3">
        <f>+IF(Tabella2026[[#This Row],[REDDITO COMPLESSIVO PROCAPITE]]&lt;media_aggr_reddito_pc,(media_aggr_reddito_pc-Tabella2026[[#This Row],[REDDITO COMPLESSIVO PROCAPITE]]),0)</f>
        <v>6009.3084868511651</v>
      </c>
      <c r="O7449" s="3">
        <f>+Tabella2026[[#This Row],[DIFFERENZA REDDITO INFERIORE ALLA MEDIA DALLA MEDIA]]*Tabella2026[[#This Row],[POP_2024]]</f>
        <v>1784764.620594796</v>
      </c>
      <c r="P7449" s="3">
        <f>+Tabella2026[[#This Row],[POPOLAZIONE PER DIFFERENZA ]]/SUM(Tabella2026[[POPOLAZIONE PER DIFFERENZA ]])</f>
        <v>1.5834112336299677E-5</v>
      </c>
      <c r="Q7449" s="3">
        <f>+Tabella2026[[#This Row],[INCIDENZA POPOLAZIONE PER DIFFERENZA]]*(PLAFOND-SUM(Tabella2026[CONTRIBUTO SULLA BASE DELLA POPOLAZIONE]))</f>
        <v>4661.5507962223919</v>
      </c>
      <c r="R7449" s="3">
        <f>+Tabella2026[[#This Row],[CONTRIBUTO SULLA BASE DELLA POPOLAZIONE]]+Tabella2026[[#This Row],[CONTRIBUTO SULLA BASE DEL REDDITO]]</f>
        <v>6144.9481284524754</v>
      </c>
      <c r="S7449" s="3">
        <f>+Tabella2026[[#This Row],[CONTRIBUTO TOTALE]]/(PLAFOND/N_TESSERE)</f>
        <v>12.289896256904951</v>
      </c>
      <c r="T7449" s="3">
        <f>+MAX(CEILING(Tabella2026[[#This Row],[preDEF1]],1),1)</f>
        <v>13</v>
      </c>
      <c r="U744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449" s="21">
        <f>+Tabella2026[[#This Row],[DEF - n. card]]*(PLAFOND/N_TESSERE)</f>
        <v>6500</v>
      </c>
      <c r="W7449" s="18"/>
    </row>
    <row r="7450" spans="2:23" x14ac:dyDescent="0.25">
      <c r="B7450" s="1" t="s">
        <v>14771</v>
      </c>
      <c r="C7450" s="2">
        <v>69089</v>
      </c>
      <c r="D7450" s="1" t="s">
        <v>14772</v>
      </c>
      <c r="E7450" s="1" t="s">
        <v>96</v>
      </c>
      <c r="F7450" s="1" t="s">
        <v>328</v>
      </c>
      <c r="G7450" s="1" t="s">
        <v>11807</v>
      </c>
      <c r="H7450" s="1" t="s">
        <v>15836</v>
      </c>
      <c r="I7450" s="5">
        <v>297</v>
      </c>
      <c r="J7450" s="5">
        <v>4731601</v>
      </c>
      <c r="K7450" s="3">
        <f>+Tabella2026[[#This Row],[POP_2024]]/SUM(Tabella2026[POP_2024])</f>
        <v>5.0387266007983511E-6</v>
      </c>
      <c r="L7450" s="3">
        <f>+Tabella2026[[#This Row],[INCIDENZA POPOLAZIONE]]*(PLAFOND/2)</f>
        <v>1483.397332230084</v>
      </c>
      <c r="M7450" s="3">
        <f>+IFERROR(Tabella2026[[#This Row],[reddito_2024]]/Tabella2026[[#This Row],[POP_2024]],"")</f>
        <v>15931.316498316499</v>
      </c>
      <c r="N7450" s="3">
        <f>+IF(Tabella2026[[#This Row],[REDDITO COMPLESSIVO PROCAPITE]]&lt;media_aggr_reddito_pc,(media_aggr_reddito_pc-Tabella2026[[#This Row],[REDDITO COMPLESSIVO PROCAPITE]]),0)</f>
        <v>1893.7495642922422</v>
      </c>
      <c r="O7450" s="3">
        <f>+Tabella2026[[#This Row],[DIFFERENZA REDDITO INFERIORE ALLA MEDIA DALLA MEDIA]]*Tabella2026[[#This Row],[POP_2024]]</f>
        <v>562443.62059479591</v>
      </c>
      <c r="P7450" s="3">
        <f>+Tabella2026[[#This Row],[POPOLAZIONE PER DIFFERENZA ]]/SUM(Tabella2026[[POPOLAZIONE PER DIFFERENZA ]])</f>
        <v>4.9898991545255649E-6</v>
      </c>
      <c r="Q7450" s="3">
        <f>+Tabella2026[[#This Row],[INCIDENZA POPOLAZIONE PER DIFFERENZA]]*(PLAFOND-SUM(Tabella2026[CONTRIBUTO SULLA BASE DELLA POPOLAZIONE]))</f>
        <v>1469.0225686679664</v>
      </c>
      <c r="R7450" s="3">
        <f>+Tabella2026[[#This Row],[CONTRIBUTO SULLA BASE DELLA POPOLAZIONE]]+Tabella2026[[#This Row],[CONTRIBUTO SULLA BASE DEL REDDITO]]</f>
        <v>2952.4199008980504</v>
      </c>
      <c r="S7450" s="3">
        <f>+Tabella2026[[#This Row],[CONTRIBUTO TOTALE]]/(PLAFOND/N_TESSERE)</f>
        <v>5.9048398017961006</v>
      </c>
      <c r="T7450" s="3">
        <f>+MAX(CEILING(Tabella2026[[#This Row],[preDEF1]],1),1)</f>
        <v>6</v>
      </c>
      <c r="U7450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450" s="21">
        <f>+Tabella2026[[#This Row],[DEF - n. card]]*(PLAFOND/N_TESSERE)</f>
        <v>3000</v>
      </c>
      <c r="W7450" s="18"/>
    </row>
    <row r="7451" spans="2:23" x14ac:dyDescent="0.25">
      <c r="B7451" s="1" t="s">
        <v>14855</v>
      </c>
      <c r="C7451" s="2">
        <v>115009</v>
      </c>
      <c r="D7451" s="1" t="s">
        <v>14856</v>
      </c>
      <c r="E7451" s="1" t="s">
        <v>76</v>
      </c>
      <c r="F7451" s="1" t="s">
        <v>625</v>
      </c>
      <c r="G7451" s="1" t="s">
        <v>11807</v>
      </c>
      <c r="H7451" s="1" t="s">
        <v>15836</v>
      </c>
      <c r="I7451" s="5">
        <v>296</v>
      </c>
      <c r="J7451" s="5">
        <v>3106834</v>
      </c>
      <c r="K7451" s="3">
        <f>+Tabella2026[[#This Row],[POP_2024]]/SUM(Tabella2026[POP_2024])</f>
        <v>5.0217611913680539E-6</v>
      </c>
      <c r="L7451" s="3">
        <f>+Tabella2026[[#This Row],[INCIDENZA POPOLAZIONE]]*(PLAFOND/2)</f>
        <v>1478.4027284178615</v>
      </c>
      <c r="M7451" s="3">
        <f>+IFERROR(Tabella2026[[#This Row],[reddito_2024]]/Tabella2026[[#This Row],[POP_2024]],"")</f>
        <v>10496.06081081081</v>
      </c>
      <c r="N7451" s="3">
        <f>+IF(Tabella2026[[#This Row],[REDDITO COMPLESSIVO PROCAPITE]]&lt;media_aggr_reddito_pc,(media_aggr_reddito_pc-Tabella2026[[#This Row],[REDDITO COMPLESSIVO PROCAPITE]]),0)</f>
        <v>7329.0052517979311</v>
      </c>
      <c r="O7451" s="3">
        <f>+Tabella2026[[#This Row],[DIFFERENZA REDDITO INFERIORE ALLA MEDIA DALLA MEDIA]]*Tabella2026[[#This Row],[POP_2024]]</f>
        <v>2169385.5545321875</v>
      </c>
      <c r="P7451" s="3">
        <f>+Tabella2026[[#This Row],[POPOLAZIONE PER DIFFERENZA ]]/SUM(Tabella2026[[POPOLAZIONE PER DIFFERENZA ]])</f>
        <v>1.9246400435571578E-5</v>
      </c>
      <c r="Q7451" s="3">
        <f>+Tabella2026[[#This Row],[INCIDENZA POPOLAZIONE PER DIFFERENZA]]*(PLAFOND-SUM(Tabella2026[CONTRIBUTO SULLA BASE DELLA POPOLAZIONE]))</f>
        <v>5666.1258534319686</v>
      </c>
      <c r="R7451" s="3">
        <f>+Tabella2026[[#This Row],[CONTRIBUTO SULLA BASE DELLA POPOLAZIONE]]+Tabella2026[[#This Row],[CONTRIBUTO SULLA BASE DEL REDDITO]]</f>
        <v>7144.5285818498305</v>
      </c>
      <c r="S7451" s="3">
        <f>+Tabella2026[[#This Row],[CONTRIBUTO TOTALE]]/(PLAFOND/N_TESSERE)</f>
        <v>14.289057163699662</v>
      </c>
      <c r="T7451" s="3">
        <f>+MAX(CEILING(Tabella2026[[#This Row],[preDEF1]],1),1)</f>
        <v>15</v>
      </c>
      <c r="U7451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451" s="21">
        <f>+Tabella2026[[#This Row],[DEF - n. card]]*(PLAFOND/N_TESSERE)</f>
        <v>7500</v>
      </c>
      <c r="W7451" s="18"/>
    </row>
    <row r="7452" spans="2:23" x14ac:dyDescent="0.25">
      <c r="B7452" s="1" t="s">
        <v>14887</v>
      </c>
      <c r="C7452" s="2">
        <v>114021</v>
      </c>
      <c r="D7452" s="1" t="s">
        <v>14888</v>
      </c>
      <c r="E7452" s="1" t="s">
        <v>76</v>
      </c>
      <c r="F7452" s="1" t="s">
        <v>550</v>
      </c>
      <c r="G7452" s="1" t="s">
        <v>11807</v>
      </c>
      <c r="H7452" s="1" t="s">
        <v>15836</v>
      </c>
      <c r="I7452" s="5">
        <v>295</v>
      </c>
      <c r="J7452" s="5">
        <v>3315076</v>
      </c>
      <c r="K7452" s="3">
        <f>+Tabella2026[[#This Row],[POP_2024]]/SUM(Tabella2026[POP_2024])</f>
        <v>5.0047957819377567E-6</v>
      </c>
      <c r="L7452" s="3">
        <f>+Tabella2026[[#This Row],[INCIDENZA POPOLAZIONE]]*(PLAFOND/2)</f>
        <v>1473.4081246056392</v>
      </c>
      <c r="M7452" s="3">
        <f>+IFERROR(Tabella2026[[#This Row],[reddito_2024]]/Tabella2026[[#This Row],[POP_2024]],"")</f>
        <v>11237.545762711865</v>
      </c>
      <c r="N7452" s="3">
        <f>+IF(Tabella2026[[#This Row],[REDDITO COMPLESSIVO PROCAPITE]]&lt;media_aggr_reddito_pc,(media_aggr_reddito_pc-Tabella2026[[#This Row],[REDDITO COMPLESSIVO PROCAPITE]]),0)</f>
        <v>6587.5202998968762</v>
      </c>
      <c r="O7452" s="3">
        <f>+Tabella2026[[#This Row],[DIFFERENZA REDDITO INFERIORE ALLA MEDIA DALLA MEDIA]]*Tabella2026[[#This Row],[POP_2024]]</f>
        <v>1943318.4884695786</v>
      </c>
      <c r="P7452" s="3">
        <f>+Tabella2026[[#This Row],[POPOLAZIONE PER DIFFERENZA ]]/SUM(Tabella2026[[POPOLAZIONE PER DIFFERENZA ]])</f>
        <v>1.724077387940414E-5</v>
      </c>
      <c r="Q7452" s="3">
        <f>+Tabella2026[[#This Row],[INCIDENZA POPOLAZIONE PER DIFFERENZA]]*(PLAFOND-SUM(Tabella2026[CONTRIBUTO SULLA BASE DELLA POPOLAZIONE]))</f>
        <v>5075.6708995161898</v>
      </c>
      <c r="R7452" s="3">
        <f>+Tabella2026[[#This Row],[CONTRIBUTO SULLA BASE DELLA POPOLAZIONE]]+Tabella2026[[#This Row],[CONTRIBUTO SULLA BASE DEL REDDITO]]</f>
        <v>6549.0790241218292</v>
      </c>
      <c r="S7452" s="3">
        <f>+Tabella2026[[#This Row],[CONTRIBUTO TOTALE]]/(PLAFOND/N_TESSERE)</f>
        <v>13.098158048243658</v>
      </c>
      <c r="T7452" s="3">
        <f>+MAX(CEILING(Tabella2026[[#This Row],[preDEF1]],1),1)</f>
        <v>14</v>
      </c>
      <c r="U7452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7452" s="21">
        <f>+Tabella2026[[#This Row],[DEF - n. card]]*(PLAFOND/N_TESSERE)</f>
        <v>7000</v>
      </c>
      <c r="W7452" s="18"/>
    </row>
    <row r="7453" spans="2:23" x14ac:dyDescent="0.25">
      <c r="B7453" s="1" t="s">
        <v>14925</v>
      </c>
      <c r="C7453" s="2">
        <v>4122</v>
      </c>
      <c r="D7453" s="1" t="s">
        <v>14926</v>
      </c>
      <c r="E7453" s="1" t="s">
        <v>18</v>
      </c>
      <c r="F7453" s="1" t="s">
        <v>263</v>
      </c>
      <c r="G7453" s="1" t="s">
        <v>11807</v>
      </c>
      <c r="H7453" s="1" t="s">
        <v>15835</v>
      </c>
      <c r="I7453" s="5">
        <v>295</v>
      </c>
      <c r="J7453" s="5">
        <v>4168756</v>
      </c>
      <c r="K7453" s="3">
        <f>+Tabella2026[[#This Row],[POP_2024]]/SUM(Tabella2026[POP_2024])</f>
        <v>5.0047957819377567E-6</v>
      </c>
      <c r="L7453" s="3">
        <f>+Tabella2026[[#This Row],[INCIDENZA POPOLAZIONE]]*(PLAFOND/2)</f>
        <v>1473.4081246056392</v>
      </c>
      <c r="M7453" s="3">
        <f>+IFERROR(Tabella2026[[#This Row],[reddito_2024]]/Tabella2026[[#This Row],[POP_2024]],"")</f>
        <v>14131.37627118644</v>
      </c>
      <c r="N7453" s="3">
        <f>+IF(Tabella2026[[#This Row],[REDDITO COMPLESSIVO PROCAPITE]]&lt;media_aggr_reddito_pc,(media_aggr_reddito_pc-Tabella2026[[#This Row],[REDDITO COMPLESSIVO PROCAPITE]]),0)</f>
        <v>3693.6897914223009</v>
      </c>
      <c r="O7453" s="3">
        <f>+Tabella2026[[#This Row],[DIFFERENZA REDDITO INFERIORE ALLA MEDIA DALLA MEDIA]]*Tabella2026[[#This Row],[POP_2024]]</f>
        <v>1089638.4884695788</v>
      </c>
      <c r="P7453" s="3">
        <f>+Tabella2026[[#This Row],[POPOLAZIONE PER DIFFERENZA ]]/SUM(Tabella2026[[POPOLAZIONE PER DIFFERENZA ]])</f>
        <v>9.6670776825647477E-6</v>
      </c>
      <c r="Q7453" s="3">
        <f>+Tabella2026[[#This Row],[INCIDENZA POPOLAZIONE PER DIFFERENZA]]*(PLAFOND-SUM(Tabella2026[CONTRIBUTO SULLA BASE DELLA POPOLAZIONE]))</f>
        <v>2845.9804194388112</v>
      </c>
      <c r="R7453" s="3">
        <f>+Tabella2026[[#This Row],[CONTRIBUTO SULLA BASE DELLA POPOLAZIONE]]+Tabella2026[[#This Row],[CONTRIBUTO SULLA BASE DEL REDDITO]]</f>
        <v>4319.3885440444501</v>
      </c>
      <c r="S7453" s="3">
        <f>+Tabella2026[[#This Row],[CONTRIBUTO TOTALE]]/(PLAFOND/N_TESSERE)</f>
        <v>8.6387770880889008</v>
      </c>
      <c r="T7453" s="3">
        <f>+MAX(CEILING(Tabella2026[[#This Row],[preDEF1]],1),1)</f>
        <v>9</v>
      </c>
      <c r="U7453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453" s="21">
        <f>+Tabella2026[[#This Row],[DEF - n. card]]*(PLAFOND/N_TESSERE)</f>
        <v>4500</v>
      </c>
      <c r="W7453" s="18"/>
    </row>
    <row r="7454" spans="2:23" x14ac:dyDescent="0.25">
      <c r="B7454" s="1" t="s">
        <v>14965</v>
      </c>
      <c r="C7454" s="2">
        <v>14001</v>
      </c>
      <c r="D7454" s="1" t="s">
        <v>14966</v>
      </c>
      <c r="E7454" s="1" t="s">
        <v>12</v>
      </c>
      <c r="F7454" s="1" t="s">
        <v>980</v>
      </c>
      <c r="G7454" s="1" t="s">
        <v>11807</v>
      </c>
      <c r="H7454" s="1" t="s">
        <v>15835</v>
      </c>
      <c r="I7454" s="5">
        <v>294</v>
      </c>
      <c r="J7454" s="5">
        <v>3940306</v>
      </c>
      <c r="K7454" s="3">
        <f>+Tabella2026[[#This Row],[POP_2024]]/SUM(Tabella2026[POP_2024])</f>
        <v>4.9878303725074587E-6</v>
      </c>
      <c r="L7454" s="3">
        <f>+Tabella2026[[#This Row],[INCIDENZA POPOLAZIONE]]*(PLAFOND/2)</f>
        <v>1468.4135207934164</v>
      </c>
      <c r="M7454" s="3">
        <f>+IFERROR(Tabella2026[[#This Row],[reddito_2024]]/Tabella2026[[#This Row],[POP_2024]],"")</f>
        <v>13402.401360544218</v>
      </c>
      <c r="N7454" s="3">
        <f>+IF(Tabella2026[[#This Row],[REDDITO COMPLESSIVO PROCAPITE]]&lt;media_aggr_reddito_pc,(media_aggr_reddito_pc-Tabella2026[[#This Row],[REDDITO COMPLESSIVO PROCAPITE]]),0)</f>
        <v>4422.6647020645232</v>
      </c>
      <c r="O7454" s="3">
        <f>+Tabella2026[[#This Row],[DIFFERENZA REDDITO INFERIORE ALLA MEDIA DALLA MEDIA]]*Tabella2026[[#This Row],[POP_2024]]</f>
        <v>1300263.4224069698</v>
      </c>
      <c r="P7454" s="3">
        <f>+Tabella2026[[#This Row],[POPOLAZIONE PER DIFFERENZA ]]/SUM(Tabella2026[[POPOLAZIONE PER DIFFERENZA ]])</f>
        <v>1.1535704405834786E-5</v>
      </c>
      <c r="Q7454" s="3">
        <f>+Tabella2026[[#This Row],[INCIDENZA POPOLAZIONE PER DIFFERENZA]]*(PLAFOND-SUM(Tabella2026[CONTRIBUTO SULLA BASE DELLA POPOLAZIONE]))</f>
        <v>3396.1027252994704</v>
      </c>
      <c r="R7454" s="3">
        <f>+Tabella2026[[#This Row],[CONTRIBUTO SULLA BASE DELLA POPOLAZIONE]]+Tabella2026[[#This Row],[CONTRIBUTO SULLA BASE DEL REDDITO]]</f>
        <v>4864.5162460928868</v>
      </c>
      <c r="S7454" s="3">
        <f>+Tabella2026[[#This Row],[CONTRIBUTO TOTALE]]/(PLAFOND/N_TESSERE)</f>
        <v>9.7290324921857732</v>
      </c>
      <c r="T7454" s="3">
        <f>+MAX(CEILING(Tabella2026[[#This Row],[preDEF1]],1),1)</f>
        <v>10</v>
      </c>
      <c r="U7454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454" s="21">
        <f>+Tabella2026[[#This Row],[DEF - n. card]]*(PLAFOND/N_TESSERE)</f>
        <v>5000</v>
      </c>
      <c r="W7454" s="18"/>
    </row>
    <row r="7455" spans="2:23" x14ac:dyDescent="0.25">
      <c r="B7455" s="1" t="s">
        <v>14913</v>
      </c>
      <c r="C7455" s="2">
        <v>6058</v>
      </c>
      <c r="D7455" s="1" t="s">
        <v>14914</v>
      </c>
      <c r="E7455" s="1" t="s">
        <v>18</v>
      </c>
      <c r="F7455" s="1" t="s">
        <v>138</v>
      </c>
      <c r="G7455" s="1" t="s">
        <v>11807</v>
      </c>
      <c r="H7455" s="1" t="s">
        <v>15835</v>
      </c>
      <c r="I7455" s="5">
        <v>294</v>
      </c>
      <c r="J7455" s="5">
        <v>5193026</v>
      </c>
      <c r="K7455" s="3">
        <f>+Tabella2026[[#This Row],[POP_2024]]/SUM(Tabella2026[POP_2024])</f>
        <v>4.9878303725074587E-6</v>
      </c>
      <c r="L7455" s="3">
        <f>+Tabella2026[[#This Row],[INCIDENZA POPOLAZIONE]]*(PLAFOND/2)</f>
        <v>1468.4135207934164</v>
      </c>
      <c r="M7455" s="3">
        <f>+IFERROR(Tabella2026[[#This Row],[reddito_2024]]/Tabella2026[[#This Row],[POP_2024]],"")</f>
        <v>17663.353741496598</v>
      </c>
      <c r="N7455" s="3">
        <f>+IF(Tabella2026[[#This Row],[REDDITO COMPLESSIVO PROCAPITE]]&lt;media_aggr_reddito_pc,(media_aggr_reddito_pc-Tabella2026[[#This Row],[REDDITO COMPLESSIVO PROCAPITE]]),0)</f>
        <v>161.7123211121434</v>
      </c>
      <c r="O7455" s="3">
        <f>+Tabella2026[[#This Row],[DIFFERENZA REDDITO INFERIORE ALLA MEDIA DALLA MEDIA]]*Tabella2026[[#This Row],[POP_2024]]</f>
        <v>47543.422406970159</v>
      </c>
      <c r="P7455" s="3">
        <f>+Tabella2026[[#This Row],[POPOLAZIONE PER DIFFERENZA ]]/SUM(Tabella2026[[POPOLAZIONE PER DIFFERENZA ]])</f>
        <v>4.2179673585933684E-7</v>
      </c>
      <c r="Q7455" s="3">
        <f>+Tabella2026[[#This Row],[INCIDENZA POPOLAZIONE PER DIFFERENZA]]*(PLAFOND-SUM(Tabella2026[CONTRIBUTO SULLA BASE DELLA POPOLAZIONE]))</f>
        <v>124.17664268943737</v>
      </c>
      <c r="R7455" s="3">
        <f>+Tabella2026[[#This Row],[CONTRIBUTO SULLA BASE DELLA POPOLAZIONE]]+Tabella2026[[#This Row],[CONTRIBUTO SULLA BASE DEL REDDITO]]</f>
        <v>1592.5901634828538</v>
      </c>
      <c r="S7455" s="3">
        <f>+Tabella2026[[#This Row],[CONTRIBUTO TOTALE]]/(PLAFOND/N_TESSERE)</f>
        <v>3.1851803269657077</v>
      </c>
      <c r="T7455" s="3">
        <f>+MAX(CEILING(Tabella2026[[#This Row],[preDEF1]],1),1)</f>
        <v>4</v>
      </c>
      <c r="U745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455" s="21">
        <f>+Tabella2026[[#This Row],[DEF - n. card]]*(PLAFOND/N_TESSERE)</f>
        <v>2000</v>
      </c>
      <c r="W7455" s="18"/>
    </row>
    <row r="7456" spans="2:23" x14ac:dyDescent="0.25">
      <c r="B7456" s="1" t="s">
        <v>14937</v>
      </c>
      <c r="C7456" s="2">
        <v>5060</v>
      </c>
      <c r="D7456" s="1" t="s">
        <v>14938</v>
      </c>
      <c r="E7456" s="1" t="s">
        <v>18</v>
      </c>
      <c r="F7456" s="1" t="s">
        <v>182</v>
      </c>
      <c r="G7456" s="1" t="s">
        <v>11807</v>
      </c>
      <c r="H7456" s="1" t="s">
        <v>15835</v>
      </c>
      <c r="I7456" s="5">
        <v>294</v>
      </c>
      <c r="J7456" s="5">
        <v>4308097</v>
      </c>
      <c r="K7456" s="3">
        <f>+Tabella2026[[#This Row],[POP_2024]]/SUM(Tabella2026[POP_2024])</f>
        <v>4.9878303725074587E-6</v>
      </c>
      <c r="L7456" s="3">
        <f>+Tabella2026[[#This Row],[INCIDENZA POPOLAZIONE]]*(PLAFOND/2)</f>
        <v>1468.4135207934164</v>
      </c>
      <c r="M7456" s="3">
        <f>+IFERROR(Tabella2026[[#This Row],[reddito_2024]]/Tabella2026[[#This Row],[POP_2024]],"")</f>
        <v>14653.391156462585</v>
      </c>
      <c r="N7456" s="3">
        <f>+IF(Tabella2026[[#This Row],[REDDITO COMPLESSIVO PROCAPITE]]&lt;media_aggr_reddito_pc,(media_aggr_reddito_pc-Tabella2026[[#This Row],[REDDITO COMPLESSIVO PROCAPITE]]),0)</f>
        <v>3171.674906146156</v>
      </c>
      <c r="O7456" s="3">
        <f>+Tabella2026[[#This Row],[DIFFERENZA REDDITO INFERIORE ALLA MEDIA DALLA MEDIA]]*Tabella2026[[#This Row],[POP_2024]]</f>
        <v>932472.42240696982</v>
      </c>
      <c r="P7456" s="3">
        <f>+Tabella2026[[#This Row],[POPOLAZIONE PER DIFFERENZA ]]/SUM(Tabella2026[[POPOLAZIONE PER DIFFERENZA ]])</f>
        <v>8.2727284687954308E-6</v>
      </c>
      <c r="Q7456" s="3">
        <f>+Tabella2026[[#This Row],[INCIDENZA POPOLAZIONE PER DIFFERENZA]]*(PLAFOND-SUM(Tabella2026[CONTRIBUTO SULLA BASE DELLA POPOLAZIONE]))</f>
        <v>2435.4850566670329</v>
      </c>
      <c r="R7456" s="3">
        <f>+Tabella2026[[#This Row],[CONTRIBUTO SULLA BASE DELLA POPOLAZIONE]]+Tabella2026[[#This Row],[CONTRIBUTO SULLA BASE DEL REDDITO]]</f>
        <v>3903.8985774604494</v>
      </c>
      <c r="S7456" s="3">
        <f>+Tabella2026[[#This Row],[CONTRIBUTO TOTALE]]/(PLAFOND/N_TESSERE)</f>
        <v>7.8077971549208991</v>
      </c>
      <c r="T7456" s="3">
        <f>+MAX(CEILING(Tabella2026[[#This Row],[preDEF1]],1),1)</f>
        <v>8</v>
      </c>
      <c r="U7456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456" s="21">
        <f>+Tabella2026[[#This Row],[DEF - n. card]]*(PLAFOND/N_TESSERE)</f>
        <v>4000</v>
      </c>
      <c r="W7456" s="18"/>
    </row>
    <row r="7457" spans="2:23" x14ac:dyDescent="0.25">
      <c r="B7457" s="1" t="s">
        <v>14787</v>
      </c>
      <c r="C7457" s="2">
        <v>78086</v>
      </c>
      <c r="D7457" s="1" t="s">
        <v>14788</v>
      </c>
      <c r="E7457" s="1" t="s">
        <v>61</v>
      </c>
      <c r="F7457" s="1" t="s">
        <v>178</v>
      </c>
      <c r="G7457" s="1" t="s">
        <v>11807</v>
      </c>
      <c r="H7457" s="1" t="s">
        <v>15836</v>
      </c>
      <c r="I7457" s="5">
        <v>294</v>
      </c>
      <c r="J7457" s="5">
        <v>2849863</v>
      </c>
      <c r="K7457" s="3">
        <f>+Tabella2026[[#This Row],[POP_2024]]/SUM(Tabella2026[POP_2024])</f>
        <v>4.9878303725074587E-6</v>
      </c>
      <c r="L7457" s="3">
        <f>+Tabella2026[[#This Row],[INCIDENZA POPOLAZIONE]]*(PLAFOND/2)</f>
        <v>1468.4135207934164</v>
      </c>
      <c r="M7457" s="3">
        <f>+IFERROR(Tabella2026[[#This Row],[reddito_2024]]/Tabella2026[[#This Row],[POP_2024]],"")</f>
        <v>9693.4115646258506</v>
      </c>
      <c r="N7457" s="3">
        <f>+IF(Tabella2026[[#This Row],[REDDITO COMPLESSIVO PROCAPITE]]&lt;media_aggr_reddito_pc,(media_aggr_reddito_pc-Tabella2026[[#This Row],[REDDITO COMPLESSIVO PROCAPITE]]),0)</f>
        <v>8131.6544979828905</v>
      </c>
      <c r="O7457" s="3">
        <f>+Tabella2026[[#This Row],[DIFFERENZA REDDITO INFERIORE ALLA MEDIA DALLA MEDIA]]*Tabella2026[[#This Row],[POP_2024]]</f>
        <v>2390706.4224069696</v>
      </c>
      <c r="P7457" s="3">
        <f>+Tabella2026[[#This Row],[POPOLAZIONE PER DIFFERENZA ]]/SUM(Tabella2026[[POPOLAZIONE PER DIFFERENZA ]])</f>
        <v>2.1209919570732799E-5</v>
      </c>
      <c r="Q7457" s="3">
        <f>+Tabella2026[[#This Row],[INCIDENZA POPOLAZIONE PER DIFFERENZA]]*(PLAFOND-SUM(Tabella2026[CONTRIBUTO SULLA BASE DELLA POPOLAZIONE]))</f>
        <v>6244.1844141840829</v>
      </c>
      <c r="R7457" s="3">
        <f>+Tabella2026[[#This Row],[CONTRIBUTO SULLA BASE DELLA POPOLAZIONE]]+Tabella2026[[#This Row],[CONTRIBUTO SULLA BASE DEL REDDITO]]</f>
        <v>7712.5979349774989</v>
      </c>
      <c r="S7457" s="3">
        <f>+Tabella2026[[#This Row],[CONTRIBUTO TOTALE]]/(PLAFOND/N_TESSERE)</f>
        <v>15.425195869954997</v>
      </c>
      <c r="T7457" s="3">
        <f>+MAX(CEILING(Tabella2026[[#This Row],[preDEF1]],1),1)</f>
        <v>16</v>
      </c>
      <c r="U7457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457" s="21">
        <f>+Tabella2026[[#This Row],[DEF - n. card]]*(PLAFOND/N_TESSERE)</f>
        <v>8000</v>
      </c>
      <c r="W7457" s="18"/>
    </row>
    <row r="7458" spans="2:23" x14ac:dyDescent="0.25">
      <c r="B7458" s="1" t="s">
        <v>14939</v>
      </c>
      <c r="C7458" s="2">
        <v>6137</v>
      </c>
      <c r="D7458" s="1" t="s">
        <v>14940</v>
      </c>
      <c r="E7458" s="1" t="s">
        <v>18</v>
      </c>
      <c r="F7458" s="1" t="s">
        <v>138</v>
      </c>
      <c r="G7458" s="1" t="s">
        <v>11807</v>
      </c>
      <c r="H7458" s="1" t="s">
        <v>15835</v>
      </c>
      <c r="I7458" s="5">
        <v>293</v>
      </c>
      <c r="J7458" s="5">
        <v>5780715</v>
      </c>
      <c r="K7458" s="3">
        <f>+Tabella2026[[#This Row],[POP_2024]]/SUM(Tabella2026[POP_2024])</f>
        <v>4.9708649630771615E-6</v>
      </c>
      <c r="L7458" s="3">
        <f>+Tabella2026[[#This Row],[INCIDENZA POPOLAZIONE]]*(PLAFOND/2)</f>
        <v>1463.4189169811941</v>
      </c>
      <c r="M7458" s="3">
        <f>+IFERROR(Tabella2026[[#This Row],[reddito_2024]]/Tabella2026[[#This Row],[POP_2024]],"")</f>
        <v>19729.402730375426</v>
      </c>
      <c r="N7458" s="3">
        <f>+IF(Tabella2026[[#This Row],[REDDITO COMPLESSIVO PROCAPITE]]&lt;media_aggr_reddito_pc,(media_aggr_reddito_pc-Tabella2026[[#This Row],[REDDITO COMPLESSIVO PROCAPITE]]),0)</f>
        <v>0</v>
      </c>
      <c r="O7458" s="3">
        <f>+Tabella2026[[#This Row],[DIFFERENZA REDDITO INFERIORE ALLA MEDIA DALLA MEDIA]]*Tabella2026[[#This Row],[POP_2024]]</f>
        <v>0</v>
      </c>
      <c r="P7458" s="3">
        <f>+Tabella2026[[#This Row],[POPOLAZIONE PER DIFFERENZA ]]/SUM(Tabella2026[[POPOLAZIONE PER DIFFERENZA ]])</f>
        <v>0</v>
      </c>
      <c r="Q7458" s="3">
        <f>+Tabella2026[[#This Row],[INCIDENZA POPOLAZIONE PER DIFFERENZA]]*(PLAFOND-SUM(Tabella2026[CONTRIBUTO SULLA BASE DELLA POPOLAZIONE]))</f>
        <v>0</v>
      </c>
      <c r="R7458" s="3">
        <f>+Tabella2026[[#This Row],[CONTRIBUTO SULLA BASE DELLA POPOLAZIONE]]+Tabella2026[[#This Row],[CONTRIBUTO SULLA BASE DEL REDDITO]]</f>
        <v>1463.4189169811941</v>
      </c>
      <c r="S7458" s="3">
        <f>+Tabella2026[[#This Row],[CONTRIBUTO TOTALE]]/(PLAFOND/N_TESSERE)</f>
        <v>2.9268378339623884</v>
      </c>
      <c r="T7458" s="3">
        <f>+MAX(CEILING(Tabella2026[[#This Row],[preDEF1]],1),1)</f>
        <v>3</v>
      </c>
      <c r="U7458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458" s="21">
        <f>+Tabella2026[[#This Row],[DEF - n. card]]*(PLAFOND/N_TESSERE)</f>
        <v>1500</v>
      </c>
      <c r="W7458" s="18"/>
    </row>
    <row r="7459" spans="2:23" x14ac:dyDescent="0.25">
      <c r="B7459" s="1" t="s">
        <v>14967</v>
      </c>
      <c r="C7459" s="2">
        <v>5026</v>
      </c>
      <c r="D7459" s="1" t="s">
        <v>14968</v>
      </c>
      <c r="E7459" s="1" t="s">
        <v>18</v>
      </c>
      <c r="F7459" s="1" t="s">
        <v>182</v>
      </c>
      <c r="G7459" s="1" t="s">
        <v>11807</v>
      </c>
      <c r="H7459" s="1" t="s">
        <v>15835</v>
      </c>
      <c r="I7459" s="5">
        <v>292</v>
      </c>
      <c r="J7459" s="5">
        <v>5460274</v>
      </c>
      <c r="K7459" s="3">
        <f>+Tabella2026[[#This Row],[POP_2024]]/SUM(Tabella2026[POP_2024])</f>
        <v>4.9538995536468643E-6</v>
      </c>
      <c r="L7459" s="3">
        <f>+Tabella2026[[#This Row],[INCIDENZA POPOLAZIONE]]*(PLAFOND/2)</f>
        <v>1458.4243131689716</v>
      </c>
      <c r="M7459" s="3">
        <f>+IFERROR(Tabella2026[[#This Row],[reddito_2024]]/Tabella2026[[#This Row],[POP_2024]],"")</f>
        <v>18699.568493150684</v>
      </c>
      <c r="N7459" s="3">
        <f>+IF(Tabella2026[[#This Row],[REDDITO COMPLESSIVO PROCAPITE]]&lt;media_aggr_reddito_pc,(media_aggr_reddito_pc-Tabella2026[[#This Row],[REDDITO COMPLESSIVO PROCAPITE]]),0)</f>
        <v>0</v>
      </c>
      <c r="O7459" s="3">
        <f>+Tabella2026[[#This Row],[DIFFERENZA REDDITO INFERIORE ALLA MEDIA DALLA MEDIA]]*Tabella2026[[#This Row],[POP_2024]]</f>
        <v>0</v>
      </c>
      <c r="P7459" s="3">
        <f>+Tabella2026[[#This Row],[POPOLAZIONE PER DIFFERENZA ]]/SUM(Tabella2026[[POPOLAZIONE PER DIFFERENZA ]])</f>
        <v>0</v>
      </c>
      <c r="Q7459" s="3">
        <f>+Tabella2026[[#This Row],[INCIDENZA POPOLAZIONE PER DIFFERENZA]]*(PLAFOND-SUM(Tabella2026[CONTRIBUTO SULLA BASE DELLA POPOLAZIONE]))</f>
        <v>0</v>
      </c>
      <c r="R7459" s="3">
        <f>+Tabella2026[[#This Row],[CONTRIBUTO SULLA BASE DELLA POPOLAZIONE]]+Tabella2026[[#This Row],[CONTRIBUTO SULLA BASE DEL REDDITO]]</f>
        <v>1458.4243131689716</v>
      </c>
      <c r="S7459" s="3">
        <f>+Tabella2026[[#This Row],[CONTRIBUTO TOTALE]]/(PLAFOND/N_TESSERE)</f>
        <v>2.9168486263379432</v>
      </c>
      <c r="T7459" s="3">
        <f>+MAX(CEILING(Tabella2026[[#This Row],[preDEF1]],1),1)</f>
        <v>3</v>
      </c>
      <c r="U7459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459" s="21">
        <f>+Tabella2026[[#This Row],[DEF - n. card]]*(PLAFOND/N_TESSERE)</f>
        <v>1500</v>
      </c>
      <c r="W7459" s="18"/>
    </row>
    <row r="7460" spans="2:23" x14ac:dyDescent="0.25">
      <c r="B7460" s="1" t="s">
        <v>14945</v>
      </c>
      <c r="C7460" s="2">
        <v>5041</v>
      </c>
      <c r="D7460" s="1" t="s">
        <v>14946</v>
      </c>
      <c r="E7460" s="1" t="s">
        <v>18</v>
      </c>
      <c r="F7460" s="1" t="s">
        <v>182</v>
      </c>
      <c r="G7460" s="1" t="s">
        <v>11807</v>
      </c>
      <c r="H7460" s="1" t="s">
        <v>15835</v>
      </c>
      <c r="I7460" s="5">
        <v>292</v>
      </c>
      <c r="J7460" s="5">
        <v>4328229</v>
      </c>
      <c r="K7460" s="3">
        <f>+Tabella2026[[#This Row],[POP_2024]]/SUM(Tabella2026[POP_2024])</f>
        <v>4.9538995536468643E-6</v>
      </c>
      <c r="L7460" s="3">
        <f>+Tabella2026[[#This Row],[INCIDENZA POPOLAZIONE]]*(PLAFOND/2)</f>
        <v>1458.4243131689716</v>
      </c>
      <c r="M7460" s="3">
        <f>+IFERROR(Tabella2026[[#This Row],[reddito_2024]]/Tabella2026[[#This Row],[POP_2024]],"")</f>
        <v>14822.702054794521</v>
      </c>
      <c r="N7460" s="3">
        <f>+IF(Tabella2026[[#This Row],[REDDITO COMPLESSIVO PROCAPITE]]&lt;media_aggr_reddito_pc,(media_aggr_reddito_pc-Tabella2026[[#This Row],[REDDITO COMPLESSIVO PROCAPITE]]),0)</f>
        <v>3002.3640078142198</v>
      </c>
      <c r="O7460" s="3">
        <f>+Tabella2026[[#This Row],[DIFFERENZA REDDITO INFERIORE ALLA MEDIA DALLA MEDIA]]*Tabella2026[[#This Row],[POP_2024]]</f>
        <v>876690.29028175212</v>
      </c>
      <c r="P7460" s="3">
        <f>+Tabella2026[[#This Row],[POPOLAZIONE PER DIFFERENZA ]]/SUM(Tabella2026[[POPOLAZIONE PER DIFFERENZA ]])</f>
        <v>7.7778393746051561E-6</v>
      </c>
      <c r="Q7460" s="3">
        <f>+Tabella2026[[#This Row],[INCIDENZA POPOLAZIONE PER DIFFERENZA]]*(PLAFOND-SUM(Tabella2026[CONTRIBUTO SULLA BASE DELLA POPOLAZIONE]))</f>
        <v>2289.7900785042361</v>
      </c>
      <c r="R7460" s="3">
        <f>+Tabella2026[[#This Row],[CONTRIBUTO SULLA BASE DELLA POPOLAZIONE]]+Tabella2026[[#This Row],[CONTRIBUTO SULLA BASE DEL REDDITO]]</f>
        <v>3748.2143916732075</v>
      </c>
      <c r="S7460" s="3">
        <f>+Tabella2026[[#This Row],[CONTRIBUTO TOTALE]]/(PLAFOND/N_TESSERE)</f>
        <v>7.4964287833464152</v>
      </c>
      <c r="T7460" s="3">
        <f>+MAX(CEILING(Tabella2026[[#This Row],[preDEF1]],1),1)</f>
        <v>8</v>
      </c>
      <c r="U7460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460" s="21">
        <f>+Tabella2026[[#This Row],[DEF - n. card]]*(PLAFOND/N_TESSERE)</f>
        <v>4000</v>
      </c>
      <c r="W7460" s="18"/>
    </row>
    <row r="7461" spans="2:23" x14ac:dyDescent="0.25">
      <c r="B7461" s="1" t="s">
        <v>14955</v>
      </c>
      <c r="C7461" s="2">
        <v>115084</v>
      </c>
      <c r="D7461" s="1" t="s">
        <v>14956</v>
      </c>
      <c r="E7461" s="1" t="s">
        <v>76</v>
      </c>
      <c r="F7461" s="1" t="s">
        <v>625</v>
      </c>
      <c r="G7461" s="1" t="s">
        <v>11807</v>
      </c>
      <c r="H7461" s="1" t="s">
        <v>15836</v>
      </c>
      <c r="I7461" s="5">
        <v>292</v>
      </c>
      <c r="J7461" s="5">
        <v>3285163</v>
      </c>
      <c r="K7461" s="3">
        <f>+Tabella2026[[#This Row],[POP_2024]]/SUM(Tabella2026[POP_2024])</f>
        <v>4.9538995536468643E-6</v>
      </c>
      <c r="L7461" s="3">
        <f>+Tabella2026[[#This Row],[INCIDENZA POPOLAZIONE]]*(PLAFOND/2)</f>
        <v>1458.4243131689716</v>
      </c>
      <c r="M7461" s="3">
        <f>+IFERROR(Tabella2026[[#This Row],[reddito_2024]]/Tabella2026[[#This Row],[POP_2024]],"")</f>
        <v>11250.558219178081</v>
      </c>
      <c r="N7461" s="3">
        <f>+IF(Tabella2026[[#This Row],[REDDITO COMPLESSIVO PROCAPITE]]&lt;media_aggr_reddito_pc,(media_aggr_reddito_pc-Tabella2026[[#This Row],[REDDITO COMPLESSIVO PROCAPITE]]),0)</f>
        <v>6574.5078434306597</v>
      </c>
      <c r="O7461" s="3">
        <f>+Tabella2026[[#This Row],[DIFFERENZA REDDITO INFERIORE ALLA MEDIA DALLA MEDIA]]*Tabella2026[[#This Row],[POP_2024]]</f>
        <v>1919756.2902817526</v>
      </c>
      <c r="P7461" s="3">
        <f>+Tabella2026[[#This Row],[POPOLAZIONE PER DIFFERENZA ]]/SUM(Tabella2026[[POPOLAZIONE PER DIFFERENZA ]])</f>
        <v>1.7031734273457748E-5</v>
      </c>
      <c r="Q7461" s="3">
        <f>+Tabella2026[[#This Row],[INCIDENZA POPOLAZIONE PER DIFFERENZA]]*(PLAFOND-SUM(Tabella2026[CONTRIBUTO SULLA BASE DELLA POPOLAZIONE]))</f>
        <v>5014.1297963052757</v>
      </c>
      <c r="R7461" s="3">
        <f>+Tabella2026[[#This Row],[CONTRIBUTO SULLA BASE DELLA POPOLAZIONE]]+Tabella2026[[#This Row],[CONTRIBUTO SULLA BASE DEL REDDITO]]</f>
        <v>6472.5541094742475</v>
      </c>
      <c r="S7461" s="3">
        <f>+Tabella2026[[#This Row],[CONTRIBUTO TOTALE]]/(PLAFOND/N_TESSERE)</f>
        <v>12.945108218948494</v>
      </c>
      <c r="T7461" s="3">
        <f>+MAX(CEILING(Tabella2026[[#This Row],[preDEF1]],1),1)</f>
        <v>13</v>
      </c>
      <c r="U7461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461" s="21">
        <f>+Tabella2026[[#This Row],[DEF - n. card]]*(PLAFOND/N_TESSERE)</f>
        <v>6500</v>
      </c>
      <c r="W7461" s="18"/>
    </row>
    <row r="7462" spans="2:23" x14ac:dyDescent="0.25">
      <c r="B7462" s="1" t="s">
        <v>14833</v>
      </c>
      <c r="C7462" s="2">
        <v>96001</v>
      </c>
      <c r="D7462" s="1" t="s">
        <v>14834</v>
      </c>
      <c r="E7462" s="1" t="s">
        <v>18</v>
      </c>
      <c r="F7462" s="1" t="s">
        <v>403</v>
      </c>
      <c r="G7462" s="1" t="s">
        <v>11807</v>
      </c>
      <c r="H7462" s="1" t="s">
        <v>15835</v>
      </c>
      <c r="I7462" s="5">
        <v>291</v>
      </c>
      <c r="J7462" s="5">
        <v>5013698</v>
      </c>
      <c r="K7462" s="3">
        <f>+Tabella2026[[#This Row],[POP_2024]]/SUM(Tabella2026[POP_2024])</f>
        <v>4.9369341442165663E-6</v>
      </c>
      <c r="L7462" s="3">
        <f>+Tabella2026[[#This Row],[INCIDENZA POPOLAZIONE]]*(PLAFOND/2)</f>
        <v>1453.4297093567488</v>
      </c>
      <c r="M7462" s="3">
        <f>+IFERROR(Tabella2026[[#This Row],[reddito_2024]]/Tabella2026[[#This Row],[POP_2024]],"")</f>
        <v>17229.202749140892</v>
      </c>
      <c r="N7462" s="3">
        <f>+IF(Tabella2026[[#This Row],[REDDITO COMPLESSIVO PROCAPITE]]&lt;media_aggr_reddito_pc,(media_aggr_reddito_pc-Tabella2026[[#This Row],[REDDITO COMPLESSIVO PROCAPITE]]),0)</f>
        <v>595.86331346784937</v>
      </c>
      <c r="O7462" s="3">
        <f>+Tabella2026[[#This Row],[DIFFERENZA REDDITO INFERIORE ALLA MEDIA DALLA MEDIA]]*Tabella2026[[#This Row],[POP_2024]]</f>
        <v>173396.22421914418</v>
      </c>
      <c r="P7462" s="3">
        <f>+Tabella2026[[#This Row],[POPOLAZIONE PER DIFFERENZA ]]/SUM(Tabella2026[[POPOLAZIONE PER DIFFERENZA ]])</f>
        <v>1.5383402726019619E-6</v>
      </c>
      <c r="Q7462" s="3">
        <f>+Tabella2026[[#This Row],[INCIDENZA POPOLAZIONE PER DIFFERENZA]]*(PLAFOND-SUM(Tabella2026[CONTRIBUTO SULLA BASE DELLA POPOLAZIONE]))</f>
        <v>452.88622249881496</v>
      </c>
      <c r="R7462" s="3">
        <f>+Tabella2026[[#This Row],[CONTRIBUTO SULLA BASE DELLA POPOLAZIONE]]+Tabella2026[[#This Row],[CONTRIBUTO SULLA BASE DEL REDDITO]]</f>
        <v>1906.3159318555638</v>
      </c>
      <c r="S7462" s="3">
        <f>+Tabella2026[[#This Row],[CONTRIBUTO TOTALE]]/(PLAFOND/N_TESSERE)</f>
        <v>3.8126318637111276</v>
      </c>
      <c r="T7462" s="3">
        <f>+MAX(CEILING(Tabella2026[[#This Row],[preDEF1]],1),1)</f>
        <v>4</v>
      </c>
      <c r="U7462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462" s="21">
        <f>+Tabella2026[[#This Row],[DEF - n. card]]*(PLAFOND/N_TESSERE)</f>
        <v>2000</v>
      </c>
      <c r="W7462" s="18"/>
    </row>
    <row r="7463" spans="2:23" x14ac:dyDescent="0.25">
      <c r="B7463" s="1" t="s">
        <v>14983</v>
      </c>
      <c r="C7463" s="2">
        <v>56051</v>
      </c>
      <c r="D7463" s="1" t="s">
        <v>14984</v>
      </c>
      <c r="E7463" s="1" t="s">
        <v>8</v>
      </c>
      <c r="F7463" s="1" t="s">
        <v>210</v>
      </c>
      <c r="G7463" s="1" t="s">
        <v>11807</v>
      </c>
      <c r="H7463" s="1" t="s">
        <v>15834</v>
      </c>
      <c r="I7463" s="5">
        <v>291</v>
      </c>
      <c r="J7463" s="5">
        <v>3717120</v>
      </c>
      <c r="K7463" s="3">
        <f>+Tabella2026[[#This Row],[POP_2024]]/SUM(Tabella2026[POP_2024])</f>
        <v>4.9369341442165663E-6</v>
      </c>
      <c r="L7463" s="3">
        <f>+Tabella2026[[#This Row],[INCIDENZA POPOLAZIONE]]*(PLAFOND/2)</f>
        <v>1453.4297093567488</v>
      </c>
      <c r="M7463" s="3">
        <f>+IFERROR(Tabella2026[[#This Row],[reddito_2024]]/Tabella2026[[#This Row],[POP_2024]],"")</f>
        <v>12773.608247422681</v>
      </c>
      <c r="N7463" s="3">
        <f>+IF(Tabella2026[[#This Row],[REDDITO COMPLESSIVO PROCAPITE]]&lt;media_aggr_reddito_pc,(media_aggr_reddito_pc-Tabella2026[[#This Row],[REDDITO COMPLESSIVO PROCAPITE]]),0)</f>
        <v>5051.4578151860605</v>
      </c>
      <c r="O7463" s="3">
        <f>+Tabella2026[[#This Row],[DIFFERENZA REDDITO INFERIORE ALLA MEDIA DALLA MEDIA]]*Tabella2026[[#This Row],[POP_2024]]</f>
        <v>1469974.2242191436</v>
      </c>
      <c r="P7463" s="3">
        <f>+Tabella2026[[#This Row],[POPOLAZIONE PER DIFFERENZA ]]/SUM(Tabella2026[[POPOLAZIONE PER DIFFERENZA ]])</f>
        <v>1.3041348270336033E-5</v>
      </c>
      <c r="Q7463" s="3">
        <f>+Tabella2026[[#This Row],[INCIDENZA POPOLAZIONE PER DIFFERENZA]]*(PLAFOND-SUM(Tabella2026[CONTRIBUTO SULLA BASE DELLA POPOLAZIONE]))</f>
        <v>3839.363149775741</v>
      </c>
      <c r="R7463" s="3">
        <f>+Tabella2026[[#This Row],[CONTRIBUTO SULLA BASE DELLA POPOLAZIONE]]+Tabella2026[[#This Row],[CONTRIBUTO SULLA BASE DEL REDDITO]]</f>
        <v>5292.7928591324899</v>
      </c>
      <c r="S7463" s="3">
        <f>+Tabella2026[[#This Row],[CONTRIBUTO TOTALE]]/(PLAFOND/N_TESSERE)</f>
        <v>10.58558571826498</v>
      </c>
      <c r="T7463" s="3">
        <f>+MAX(CEILING(Tabella2026[[#This Row],[preDEF1]],1),1)</f>
        <v>11</v>
      </c>
      <c r="U7463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463" s="21">
        <f>+Tabella2026[[#This Row],[DEF - n. card]]*(PLAFOND/N_TESSERE)</f>
        <v>5500</v>
      </c>
      <c r="W7463" s="18"/>
    </row>
    <row r="7464" spans="2:23" x14ac:dyDescent="0.25">
      <c r="B7464" s="1" t="s">
        <v>14915</v>
      </c>
      <c r="C7464" s="2">
        <v>103021</v>
      </c>
      <c r="D7464" s="1" t="s">
        <v>14916</v>
      </c>
      <c r="E7464" s="1" t="s">
        <v>18</v>
      </c>
      <c r="F7464" s="1" t="s">
        <v>648</v>
      </c>
      <c r="G7464" s="1" t="s">
        <v>11807</v>
      </c>
      <c r="H7464" s="1" t="s">
        <v>15835</v>
      </c>
      <c r="I7464" s="5">
        <v>290</v>
      </c>
      <c r="J7464" s="5">
        <v>4633700</v>
      </c>
      <c r="K7464" s="3">
        <f>+Tabella2026[[#This Row],[POP_2024]]/SUM(Tabella2026[POP_2024])</f>
        <v>4.9199687347862691E-6</v>
      </c>
      <c r="L7464" s="3">
        <f>+Tabella2026[[#This Row],[INCIDENZA POPOLAZIONE]]*(PLAFOND/2)</f>
        <v>1448.4351055445266</v>
      </c>
      <c r="M7464" s="3">
        <f>+IFERROR(Tabella2026[[#This Row],[reddito_2024]]/Tabella2026[[#This Row],[POP_2024]],"")</f>
        <v>15978.275862068966</v>
      </c>
      <c r="N7464" s="3">
        <f>+IF(Tabella2026[[#This Row],[REDDITO COMPLESSIVO PROCAPITE]]&lt;media_aggr_reddito_pc,(media_aggr_reddito_pc-Tabella2026[[#This Row],[REDDITO COMPLESSIVO PROCAPITE]]),0)</f>
        <v>1846.7902005397755</v>
      </c>
      <c r="O7464" s="3">
        <f>+Tabella2026[[#This Row],[DIFFERENZA REDDITO INFERIORE ALLA MEDIA DALLA MEDIA]]*Tabella2026[[#This Row],[POP_2024]]</f>
        <v>535569.15815653489</v>
      </c>
      <c r="P7464" s="3">
        <f>+Tabella2026[[#This Row],[POPOLAZIONE PER DIFFERENZA ]]/SUM(Tabella2026[[POPOLAZIONE PER DIFFERENZA ]])</f>
        <v>4.7514737328678473E-6</v>
      </c>
      <c r="Q7464" s="3">
        <f>+Tabella2026[[#This Row],[INCIDENZA POPOLAZIONE PER DIFFERENZA]]*(PLAFOND-SUM(Tabella2026[CONTRIBUTO SULLA BASE DELLA POPOLAZIONE]))</f>
        <v>1398.8303033510003</v>
      </c>
      <c r="R7464" s="3">
        <f>+Tabella2026[[#This Row],[CONTRIBUTO SULLA BASE DELLA POPOLAZIONE]]+Tabella2026[[#This Row],[CONTRIBUTO SULLA BASE DEL REDDITO]]</f>
        <v>2847.2654088955269</v>
      </c>
      <c r="S7464" s="3">
        <f>+Tabella2026[[#This Row],[CONTRIBUTO TOTALE]]/(PLAFOND/N_TESSERE)</f>
        <v>5.6945308177910539</v>
      </c>
      <c r="T7464" s="3">
        <f>+MAX(CEILING(Tabella2026[[#This Row],[preDEF1]],1),1)</f>
        <v>6</v>
      </c>
      <c r="U746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464" s="21">
        <f>+Tabella2026[[#This Row],[DEF - n. card]]*(PLAFOND/N_TESSERE)</f>
        <v>3000</v>
      </c>
      <c r="W7464" s="18"/>
    </row>
    <row r="7465" spans="2:23" x14ac:dyDescent="0.25">
      <c r="B7465" s="1" t="s">
        <v>14985</v>
      </c>
      <c r="C7465" s="2">
        <v>66035</v>
      </c>
      <c r="D7465" s="1" t="s">
        <v>14986</v>
      </c>
      <c r="E7465" s="1" t="s">
        <v>96</v>
      </c>
      <c r="F7465" s="1" t="s">
        <v>201</v>
      </c>
      <c r="G7465" s="1" t="s">
        <v>11807</v>
      </c>
      <c r="H7465" s="1" t="s">
        <v>15836</v>
      </c>
      <c r="I7465" s="5">
        <v>290</v>
      </c>
      <c r="J7465" s="5">
        <v>4271455</v>
      </c>
      <c r="K7465" s="3">
        <f>+Tabella2026[[#This Row],[POP_2024]]/SUM(Tabella2026[POP_2024])</f>
        <v>4.9199687347862691E-6</v>
      </c>
      <c r="L7465" s="3">
        <f>+Tabella2026[[#This Row],[INCIDENZA POPOLAZIONE]]*(PLAFOND/2)</f>
        <v>1448.4351055445266</v>
      </c>
      <c r="M7465" s="3">
        <f>+IFERROR(Tabella2026[[#This Row],[reddito_2024]]/Tabella2026[[#This Row],[POP_2024]],"")</f>
        <v>14729.155172413793</v>
      </c>
      <c r="N7465" s="3">
        <f>+IF(Tabella2026[[#This Row],[REDDITO COMPLESSIVO PROCAPITE]]&lt;media_aggr_reddito_pc,(media_aggr_reddito_pc-Tabella2026[[#This Row],[REDDITO COMPLESSIVO PROCAPITE]]),0)</f>
        <v>3095.9108901949476</v>
      </c>
      <c r="O7465" s="3">
        <f>+Tabella2026[[#This Row],[DIFFERENZA REDDITO INFERIORE ALLA MEDIA DALLA MEDIA]]*Tabella2026[[#This Row],[POP_2024]]</f>
        <v>897814.15815653477</v>
      </c>
      <c r="P7465" s="3">
        <f>+Tabella2026[[#This Row],[POPOLAZIONE PER DIFFERENZA ]]/SUM(Tabella2026[[POPOLAZIONE PER DIFFERENZA ]])</f>
        <v>7.9652465503452211E-6</v>
      </c>
      <c r="Q7465" s="3">
        <f>+Tabella2026[[#This Row],[INCIDENZA POPOLAZIONE PER DIFFERENZA]]*(PLAFOND-SUM(Tabella2026[CONTRIBUTO SULLA BASE DELLA POPOLAZIONE]))</f>
        <v>2344.9626104867298</v>
      </c>
      <c r="R7465" s="3">
        <f>+Tabella2026[[#This Row],[CONTRIBUTO SULLA BASE DELLA POPOLAZIONE]]+Tabella2026[[#This Row],[CONTRIBUTO SULLA BASE DEL REDDITO]]</f>
        <v>3793.3977160312561</v>
      </c>
      <c r="S7465" s="3">
        <f>+Tabella2026[[#This Row],[CONTRIBUTO TOTALE]]/(PLAFOND/N_TESSERE)</f>
        <v>7.5867954320625124</v>
      </c>
      <c r="T7465" s="3">
        <f>+MAX(CEILING(Tabella2026[[#This Row],[preDEF1]],1),1)</f>
        <v>8</v>
      </c>
      <c r="U7465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465" s="21">
        <f>+Tabella2026[[#This Row],[DEF - n. card]]*(PLAFOND/N_TESSERE)</f>
        <v>4000</v>
      </c>
      <c r="W7465" s="18"/>
    </row>
    <row r="7466" spans="2:23" x14ac:dyDescent="0.25">
      <c r="B7466" s="1" t="s">
        <v>15001</v>
      </c>
      <c r="C7466" s="2">
        <v>115066</v>
      </c>
      <c r="D7466" s="1" t="s">
        <v>15002</v>
      </c>
      <c r="E7466" s="1" t="s">
        <v>76</v>
      </c>
      <c r="F7466" s="1" t="s">
        <v>625</v>
      </c>
      <c r="G7466" s="1" t="s">
        <v>11807</v>
      </c>
      <c r="H7466" s="1" t="s">
        <v>15836</v>
      </c>
      <c r="I7466" s="5">
        <v>290</v>
      </c>
      <c r="J7466" s="5">
        <v>3757401</v>
      </c>
      <c r="K7466" s="3">
        <f>+Tabella2026[[#This Row],[POP_2024]]/SUM(Tabella2026[POP_2024])</f>
        <v>4.9199687347862691E-6</v>
      </c>
      <c r="L7466" s="3">
        <f>+Tabella2026[[#This Row],[INCIDENZA POPOLAZIONE]]*(PLAFOND/2)</f>
        <v>1448.4351055445266</v>
      </c>
      <c r="M7466" s="3">
        <f>+IFERROR(Tabella2026[[#This Row],[reddito_2024]]/Tabella2026[[#This Row],[POP_2024]],"")</f>
        <v>12956.555172413793</v>
      </c>
      <c r="N7466" s="3">
        <f>+IF(Tabella2026[[#This Row],[REDDITO COMPLESSIVO PROCAPITE]]&lt;media_aggr_reddito_pc,(media_aggr_reddito_pc-Tabella2026[[#This Row],[REDDITO COMPLESSIVO PROCAPITE]]),0)</f>
        <v>4868.5108901949479</v>
      </c>
      <c r="O7466" s="3">
        <f>+Tabella2026[[#This Row],[DIFFERENZA REDDITO INFERIORE ALLA MEDIA DALLA MEDIA]]*Tabella2026[[#This Row],[POP_2024]]</f>
        <v>1411868.1581565349</v>
      </c>
      <c r="P7466" s="3">
        <f>+Tabella2026[[#This Row],[POPOLAZIONE PER DIFFERENZA ]]/SUM(Tabella2026[[POPOLAZIONE PER DIFFERENZA ]])</f>
        <v>1.2525841650113376E-5</v>
      </c>
      <c r="Q7466" s="3">
        <f>+Tabella2026[[#This Row],[INCIDENZA POPOLAZIONE PER DIFFERENZA]]*(PLAFOND-SUM(Tabella2026[CONTRIBUTO SULLA BASE DELLA POPOLAZIONE]))</f>
        <v>3687.5983874121553</v>
      </c>
      <c r="R7466" s="3">
        <f>+Tabella2026[[#This Row],[CONTRIBUTO SULLA BASE DELLA POPOLAZIONE]]+Tabella2026[[#This Row],[CONTRIBUTO SULLA BASE DEL REDDITO]]</f>
        <v>5136.0334929566816</v>
      </c>
      <c r="S7466" s="3">
        <f>+Tabella2026[[#This Row],[CONTRIBUTO TOTALE]]/(PLAFOND/N_TESSERE)</f>
        <v>10.272066985913364</v>
      </c>
      <c r="T7466" s="3">
        <f>+MAX(CEILING(Tabella2026[[#This Row],[preDEF1]],1),1)</f>
        <v>11</v>
      </c>
      <c r="U7466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466" s="21">
        <f>+Tabella2026[[#This Row],[DEF - n. card]]*(PLAFOND/N_TESSERE)</f>
        <v>5500</v>
      </c>
      <c r="W7466" s="18"/>
    </row>
    <row r="7467" spans="2:23" x14ac:dyDescent="0.25">
      <c r="B7467" s="1" t="s">
        <v>14811</v>
      </c>
      <c r="C7467" s="2">
        <v>31004</v>
      </c>
      <c r="D7467" s="1" t="s">
        <v>14812</v>
      </c>
      <c r="E7467" s="1" t="s">
        <v>48</v>
      </c>
      <c r="F7467" s="1" t="s">
        <v>562</v>
      </c>
      <c r="G7467" s="1" t="s">
        <v>11807</v>
      </c>
      <c r="H7467" s="1" t="s">
        <v>15835</v>
      </c>
      <c r="I7467" s="5">
        <v>289</v>
      </c>
      <c r="J7467" s="5">
        <v>5758094</v>
      </c>
      <c r="K7467" s="3">
        <f>+Tabella2026[[#This Row],[POP_2024]]/SUM(Tabella2026[POP_2024])</f>
        <v>4.9030033253559719E-6</v>
      </c>
      <c r="L7467" s="3">
        <f>+Tabella2026[[#This Row],[INCIDENZA POPOLAZIONE]]*(PLAFOND/2)</f>
        <v>1443.440501732304</v>
      </c>
      <c r="M7467" s="3">
        <f>+IFERROR(Tabella2026[[#This Row],[reddito_2024]]/Tabella2026[[#This Row],[POP_2024]],"")</f>
        <v>19924.200692041522</v>
      </c>
      <c r="N7467" s="3">
        <f>+IF(Tabella2026[[#This Row],[REDDITO COMPLESSIVO PROCAPITE]]&lt;media_aggr_reddito_pc,(media_aggr_reddito_pc-Tabella2026[[#This Row],[REDDITO COMPLESSIVO PROCAPITE]]),0)</f>
        <v>0</v>
      </c>
      <c r="O7467" s="3">
        <f>+Tabella2026[[#This Row],[DIFFERENZA REDDITO INFERIORE ALLA MEDIA DALLA MEDIA]]*Tabella2026[[#This Row],[POP_2024]]</f>
        <v>0</v>
      </c>
      <c r="P7467" s="3">
        <f>+Tabella2026[[#This Row],[POPOLAZIONE PER DIFFERENZA ]]/SUM(Tabella2026[[POPOLAZIONE PER DIFFERENZA ]])</f>
        <v>0</v>
      </c>
      <c r="Q7467" s="3">
        <f>+Tabella2026[[#This Row],[INCIDENZA POPOLAZIONE PER DIFFERENZA]]*(PLAFOND-SUM(Tabella2026[CONTRIBUTO SULLA BASE DELLA POPOLAZIONE]))</f>
        <v>0</v>
      </c>
      <c r="R7467" s="3">
        <f>+Tabella2026[[#This Row],[CONTRIBUTO SULLA BASE DELLA POPOLAZIONE]]+Tabella2026[[#This Row],[CONTRIBUTO SULLA BASE DEL REDDITO]]</f>
        <v>1443.440501732304</v>
      </c>
      <c r="S7467" s="3">
        <f>+Tabella2026[[#This Row],[CONTRIBUTO TOTALE]]/(PLAFOND/N_TESSERE)</f>
        <v>2.886881003464608</v>
      </c>
      <c r="T7467" s="3">
        <f>+MAX(CEILING(Tabella2026[[#This Row],[preDEF1]],1),1)</f>
        <v>3</v>
      </c>
      <c r="U7467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467" s="21">
        <f>+Tabella2026[[#This Row],[DEF - n. card]]*(PLAFOND/N_TESSERE)</f>
        <v>1500</v>
      </c>
      <c r="W7467" s="18"/>
    </row>
    <row r="7468" spans="2:23" x14ac:dyDescent="0.25">
      <c r="B7468" s="1" t="s">
        <v>14911</v>
      </c>
      <c r="C7468" s="2">
        <v>4231</v>
      </c>
      <c r="D7468" s="1" t="s">
        <v>14912</v>
      </c>
      <c r="E7468" s="1" t="s">
        <v>18</v>
      </c>
      <c r="F7468" s="1" t="s">
        <v>263</v>
      </c>
      <c r="G7468" s="1" t="s">
        <v>11807</v>
      </c>
      <c r="H7468" s="1" t="s">
        <v>15835</v>
      </c>
      <c r="I7468" s="5">
        <v>288</v>
      </c>
      <c r="J7468" s="5">
        <v>4820225</v>
      </c>
      <c r="K7468" s="3">
        <f>+Tabella2026[[#This Row],[POP_2024]]/SUM(Tabella2026[POP_2024])</f>
        <v>4.8860379159256739E-6</v>
      </c>
      <c r="L7468" s="3">
        <f>+Tabella2026[[#This Row],[INCIDENZA POPOLAZIONE]]*(PLAFOND/2)</f>
        <v>1438.4458979200815</v>
      </c>
      <c r="M7468" s="3">
        <f>+IFERROR(Tabella2026[[#This Row],[reddito_2024]]/Tabella2026[[#This Row],[POP_2024]],"")</f>
        <v>16736.892361111109</v>
      </c>
      <c r="N7468" s="3">
        <f>+IF(Tabella2026[[#This Row],[REDDITO COMPLESSIVO PROCAPITE]]&lt;media_aggr_reddito_pc,(media_aggr_reddito_pc-Tabella2026[[#This Row],[REDDITO COMPLESSIVO PROCAPITE]]),0)</f>
        <v>1088.1737014976316</v>
      </c>
      <c r="O7468" s="3">
        <f>+Tabella2026[[#This Row],[DIFFERENZA REDDITO INFERIORE ALLA MEDIA DALLA MEDIA]]*Tabella2026[[#This Row],[POP_2024]]</f>
        <v>313394.02603131789</v>
      </c>
      <c r="P7468" s="3">
        <f>+Tabella2026[[#This Row],[POPOLAZIONE PER DIFFERENZA ]]/SUM(Tabella2026[[POPOLAZIONE PER DIFFERENZA ]])</f>
        <v>2.7803757181444779E-6</v>
      </c>
      <c r="Q7468" s="3">
        <f>+Tabella2026[[#This Row],[INCIDENZA POPOLAZIONE PER DIFFERENZA]]*(PLAFOND-SUM(Tabella2026[CONTRIBUTO SULLA BASE DELLA POPOLAZIONE]))</f>
        <v>818.54052613994895</v>
      </c>
      <c r="R7468" s="3">
        <f>+Tabella2026[[#This Row],[CONTRIBUTO SULLA BASE DELLA POPOLAZIONE]]+Tabella2026[[#This Row],[CONTRIBUTO SULLA BASE DEL REDDITO]]</f>
        <v>2256.9864240600305</v>
      </c>
      <c r="S7468" s="3">
        <f>+Tabella2026[[#This Row],[CONTRIBUTO TOTALE]]/(PLAFOND/N_TESSERE)</f>
        <v>4.5139728481200612</v>
      </c>
      <c r="T7468" s="3">
        <f>+MAX(CEILING(Tabella2026[[#This Row],[preDEF1]],1),1)</f>
        <v>5</v>
      </c>
      <c r="U746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468" s="21">
        <f>+Tabella2026[[#This Row],[DEF - n. card]]*(PLAFOND/N_TESSERE)</f>
        <v>2500</v>
      </c>
      <c r="W7468" s="18"/>
    </row>
    <row r="7469" spans="2:23" x14ac:dyDescent="0.25">
      <c r="B7469" s="1" t="s">
        <v>15137</v>
      </c>
      <c r="C7469" s="2">
        <v>8066</v>
      </c>
      <c r="D7469" s="1" t="s">
        <v>15138</v>
      </c>
      <c r="E7469" s="1" t="s">
        <v>24</v>
      </c>
      <c r="F7469" s="1" t="s">
        <v>286</v>
      </c>
      <c r="G7469" s="1" t="s">
        <v>11807</v>
      </c>
      <c r="H7469" s="1" t="s">
        <v>15835</v>
      </c>
      <c r="I7469" s="5">
        <v>288</v>
      </c>
      <c r="J7469" s="5">
        <v>2856859</v>
      </c>
      <c r="K7469" s="3">
        <f>+Tabella2026[[#This Row],[POP_2024]]/SUM(Tabella2026[POP_2024])</f>
        <v>4.8860379159256739E-6</v>
      </c>
      <c r="L7469" s="3">
        <f>+Tabella2026[[#This Row],[INCIDENZA POPOLAZIONE]]*(PLAFOND/2)</f>
        <v>1438.4458979200815</v>
      </c>
      <c r="M7469" s="3">
        <f>+IFERROR(Tabella2026[[#This Row],[reddito_2024]]/Tabella2026[[#This Row],[POP_2024]],"")</f>
        <v>9919.6493055555547</v>
      </c>
      <c r="N7469" s="3">
        <f>+IF(Tabella2026[[#This Row],[REDDITO COMPLESSIVO PROCAPITE]]&lt;media_aggr_reddito_pc,(media_aggr_reddito_pc-Tabella2026[[#This Row],[REDDITO COMPLESSIVO PROCAPITE]]),0)</f>
        <v>7905.4167570531863</v>
      </c>
      <c r="O7469" s="3">
        <f>+Tabella2026[[#This Row],[DIFFERENZA REDDITO INFERIORE ALLA MEDIA DALLA MEDIA]]*Tabella2026[[#This Row],[POP_2024]]</f>
        <v>2276760.0260313177</v>
      </c>
      <c r="P7469" s="3">
        <f>+Tabella2026[[#This Row],[POPOLAZIONE PER DIFFERENZA ]]/SUM(Tabella2026[[POPOLAZIONE PER DIFFERENZA ]])</f>
        <v>2.0199007532411849E-5</v>
      </c>
      <c r="Q7469" s="3">
        <f>+Tabella2026[[#This Row],[INCIDENZA POPOLAZIONE PER DIFFERENZA]]*(PLAFOND-SUM(Tabella2026[CONTRIBUTO SULLA BASE DELLA POPOLAZIONE]))</f>
        <v>5946.5726682864233</v>
      </c>
      <c r="R7469" s="3">
        <f>+Tabella2026[[#This Row],[CONTRIBUTO SULLA BASE DELLA POPOLAZIONE]]+Tabella2026[[#This Row],[CONTRIBUTO SULLA BASE DEL REDDITO]]</f>
        <v>7385.0185662065051</v>
      </c>
      <c r="S7469" s="3">
        <f>+Tabella2026[[#This Row],[CONTRIBUTO TOTALE]]/(PLAFOND/N_TESSERE)</f>
        <v>14.770037132413011</v>
      </c>
      <c r="T7469" s="3">
        <f>+MAX(CEILING(Tabella2026[[#This Row],[preDEF1]],1),1)</f>
        <v>15</v>
      </c>
      <c r="U7469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469" s="21">
        <f>+Tabella2026[[#This Row],[DEF - n. card]]*(PLAFOND/N_TESSERE)</f>
        <v>7500</v>
      </c>
      <c r="W7469" s="18"/>
    </row>
    <row r="7470" spans="2:23" x14ac:dyDescent="0.25">
      <c r="B7470" s="1" t="s">
        <v>14899</v>
      </c>
      <c r="C7470" s="2">
        <v>22060</v>
      </c>
      <c r="D7470" s="1" t="s">
        <v>14900</v>
      </c>
      <c r="E7470" s="1" t="s">
        <v>99</v>
      </c>
      <c r="F7470" s="1" t="s">
        <v>98</v>
      </c>
      <c r="G7470" s="1" t="s">
        <v>11807</v>
      </c>
      <c r="H7470" s="1" t="s">
        <v>15835</v>
      </c>
      <c r="I7470" s="5">
        <v>287</v>
      </c>
      <c r="J7470" s="5">
        <v>5751566</v>
      </c>
      <c r="K7470" s="3">
        <f>+Tabella2026[[#This Row],[POP_2024]]/SUM(Tabella2026[POP_2024])</f>
        <v>4.8690725064953767E-6</v>
      </c>
      <c r="L7470" s="3">
        <f>+Tabella2026[[#This Row],[INCIDENZA POPOLAZIONE]]*(PLAFOND/2)</f>
        <v>1433.451294107859</v>
      </c>
      <c r="M7470" s="3">
        <f>+IFERROR(Tabella2026[[#This Row],[reddito_2024]]/Tabella2026[[#This Row],[POP_2024]],"")</f>
        <v>20040.299651567944</v>
      </c>
      <c r="N7470" s="3">
        <f>+IF(Tabella2026[[#This Row],[REDDITO COMPLESSIVO PROCAPITE]]&lt;media_aggr_reddito_pc,(media_aggr_reddito_pc-Tabella2026[[#This Row],[REDDITO COMPLESSIVO PROCAPITE]]),0)</f>
        <v>0</v>
      </c>
      <c r="O7470" s="3">
        <f>+Tabella2026[[#This Row],[DIFFERENZA REDDITO INFERIORE ALLA MEDIA DALLA MEDIA]]*Tabella2026[[#This Row],[POP_2024]]</f>
        <v>0</v>
      </c>
      <c r="P7470" s="3">
        <f>+Tabella2026[[#This Row],[POPOLAZIONE PER DIFFERENZA ]]/SUM(Tabella2026[[POPOLAZIONE PER DIFFERENZA ]])</f>
        <v>0</v>
      </c>
      <c r="Q7470" s="3">
        <f>+Tabella2026[[#This Row],[INCIDENZA POPOLAZIONE PER DIFFERENZA]]*(PLAFOND-SUM(Tabella2026[CONTRIBUTO SULLA BASE DELLA POPOLAZIONE]))</f>
        <v>0</v>
      </c>
      <c r="R7470" s="3">
        <f>+Tabella2026[[#This Row],[CONTRIBUTO SULLA BASE DELLA POPOLAZIONE]]+Tabella2026[[#This Row],[CONTRIBUTO SULLA BASE DEL REDDITO]]</f>
        <v>1433.451294107859</v>
      </c>
      <c r="S7470" s="3">
        <f>+Tabella2026[[#This Row],[CONTRIBUTO TOTALE]]/(PLAFOND/N_TESSERE)</f>
        <v>2.866902588215718</v>
      </c>
      <c r="T7470" s="3">
        <f>+MAX(CEILING(Tabella2026[[#This Row],[preDEF1]],1),1)</f>
        <v>3</v>
      </c>
      <c r="U7470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470" s="21">
        <f>+Tabella2026[[#This Row],[DEF - n. card]]*(PLAFOND/N_TESSERE)</f>
        <v>1500</v>
      </c>
      <c r="W7470" s="18"/>
    </row>
    <row r="7471" spans="2:23" x14ac:dyDescent="0.25">
      <c r="B7471" s="1" t="s">
        <v>14961</v>
      </c>
      <c r="C7471" s="2">
        <v>6086</v>
      </c>
      <c r="D7471" s="1" t="s">
        <v>14962</v>
      </c>
      <c r="E7471" s="1" t="s">
        <v>18</v>
      </c>
      <c r="F7471" s="1" t="s">
        <v>138</v>
      </c>
      <c r="G7471" s="1" t="s">
        <v>11807</v>
      </c>
      <c r="H7471" s="1" t="s">
        <v>15835</v>
      </c>
      <c r="I7471" s="5">
        <v>287</v>
      </c>
      <c r="J7471" s="5">
        <v>4093919</v>
      </c>
      <c r="K7471" s="3">
        <f>+Tabella2026[[#This Row],[POP_2024]]/SUM(Tabella2026[POP_2024])</f>
        <v>4.8690725064953767E-6</v>
      </c>
      <c r="L7471" s="3">
        <f>+Tabella2026[[#This Row],[INCIDENZA POPOLAZIONE]]*(PLAFOND/2)</f>
        <v>1433.451294107859</v>
      </c>
      <c r="M7471" s="3">
        <f>+IFERROR(Tabella2026[[#This Row],[reddito_2024]]/Tabella2026[[#This Row],[POP_2024]],"")</f>
        <v>14264.52613240418</v>
      </c>
      <c r="N7471" s="3">
        <f>+IF(Tabella2026[[#This Row],[REDDITO COMPLESSIVO PROCAPITE]]&lt;media_aggr_reddito_pc,(media_aggr_reddito_pc-Tabella2026[[#This Row],[REDDITO COMPLESSIVO PROCAPITE]]),0)</f>
        <v>3560.5399302045607</v>
      </c>
      <c r="O7471" s="3">
        <f>+Tabella2026[[#This Row],[DIFFERENZA REDDITO INFERIORE ALLA MEDIA DALLA MEDIA]]*Tabella2026[[#This Row],[POP_2024]]</f>
        <v>1021874.9599687089</v>
      </c>
      <c r="P7471" s="3">
        <f>+Tabella2026[[#This Row],[POPOLAZIONE PER DIFFERENZA ]]/SUM(Tabella2026[[POPOLAZIONE PER DIFFERENZA ]])</f>
        <v>9.0658917837602123E-6</v>
      </c>
      <c r="Q7471" s="3">
        <f>+Tabella2026[[#This Row],[INCIDENZA POPOLAZIONE PER DIFFERENZA]]*(PLAFOND-SUM(Tabella2026[CONTRIBUTO SULLA BASE DELLA POPOLAZIONE]))</f>
        <v>2668.9917417201796</v>
      </c>
      <c r="R7471" s="3">
        <f>+Tabella2026[[#This Row],[CONTRIBUTO SULLA BASE DELLA POPOLAZIONE]]+Tabella2026[[#This Row],[CONTRIBUTO SULLA BASE DEL REDDITO]]</f>
        <v>4102.4430358280388</v>
      </c>
      <c r="S7471" s="3">
        <f>+Tabella2026[[#This Row],[CONTRIBUTO TOTALE]]/(PLAFOND/N_TESSERE)</f>
        <v>8.2048860716560768</v>
      </c>
      <c r="T7471" s="3">
        <f>+MAX(CEILING(Tabella2026[[#This Row],[preDEF1]],1),1)</f>
        <v>9</v>
      </c>
      <c r="U747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471" s="21">
        <f>+Tabella2026[[#This Row],[DEF - n. card]]*(PLAFOND/N_TESSERE)</f>
        <v>4500</v>
      </c>
      <c r="W7471" s="18"/>
    </row>
    <row r="7472" spans="2:23" x14ac:dyDescent="0.25">
      <c r="B7472" s="1" t="s">
        <v>14923</v>
      </c>
      <c r="C7472" s="2">
        <v>6184</v>
      </c>
      <c r="D7472" s="1" t="s">
        <v>14924</v>
      </c>
      <c r="E7472" s="1" t="s">
        <v>18</v>
      </c>
      <c r="F7472" s="1" t="s">
        <v>138</v>
      </c>
      <c r="G7472" s="1" t="s">
        <v>11807</v>
      </c>
      <c r="H7472" s="1" t="s">
        <v>15835</v>
      </c>
      <c r="I7472" s="5">
        <v>286</v>
      </c>
      <c r="J7472" s="5">
        <v>4331473</v>
      </c>
      <c r="K7472" s="3">
        <f>+Tabella2026[[#This Row],[POP_2024]]/SUM(Tabella2026[POP_2024])</f>
        <v>4.8521070970650796E-6</v>
      </c>
      <c r="L7472" s="3">
        <f>+Tabella2026[[#This Row],[INCIDENZA POPOLAZIONE]]*(PLAFOND/2)</f>
        <v>1428.4566902956367</v>
      </c>
      <c r="M7472" s="3">
        <f>+IFERROR(Tabella2026[[#This Row],[reddito_2024]]/Tabella2026[[#This Row],[POP_2024]],"")</f>
        <v>15145.010489510489</v>
      </c>
      <c r="N7472" s="3">
        <f>+IF(Tabella2026[[#This Row],[REDDITO COMPLESSIVO PROCAPITE]]&lt;media_aggr_reddito_pc,(media_aggr_reddito_pc-Tabella2026[[#This Row],[REDDITO COMPLESSIVO PROCAPITE]]),0)</f>
        <v>2680.0555730982524</v>
      </c>
      <c r="O7472" s="3">
        <f>+Tabella2026[[#This Row],[DIFFERENZA REDDITO INFERIORE ALLA MEDIA DALLA MEDIA]]*Tabella2026[[#This Row],[POP_2024]]</f>
        <v>766495.89390610019</v>
      </c>
      <c r="P7472" s="3">
        <f>+Tabella2026[[#This Row],[POPOLAZIONE PER DIFFERENZA ]]/SUM(Tabella2026[[POPOLAZIONE PER DIFFERENZA ]])</f>
        <v>6.8002144088764431E-6</v>
      </c>
      <c r="Q7472" s="3">
        <f>+Tabella2026[[#This Row],[INCIDENZA POPOLAZIONE PER DIFFERENZA]]*(PLAFOND-SUM(Tabella2026[CONTRIBUTO SULLA BASE DELLA POPOLAZIONE]))</f>
        <v>2001.9780218124263</v>
      </c>
      <c r="R7472" s="3">
        <f>+Tabella2026[[#This Row],[CONTRIBUTO SULLA BASE DELLA POPOLAZIONE]]+Tabella2026[[#This Row],[CONTRIBUTO SULLA BASE DEL REDDITO]]</f>
        <v>3430.4347121080627</v>
      </c>
      <c r="S7472" s="3">
        <f>+Tabella2026[[#This Row],[CONTRIBUTO TOTALE]]/(PLAFOND/N_TESSERE)</f>
        <v>6.8608694242161254</v>
      </c>
      <c r="T7472" s="3">
        <f>+MAX(CEILING(Tabella2026[[#This Row],[preDEF1]],1),1)</f>
        <v>7</v>
      </c>
      <c r="U747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472" s="21">
        <f>+Tabella2026[[#This Row],[DEF - n. card]]*(PLAFOND/N_TESSERE)</f>
        <v>3500</v>
      </c>
      <c r="W7472" s="18"/>
    </row>
    <row r="7473" spans="2:23" x14ac:dyDescent="0.25">
      <c r="B7473" s="1" t="s">
        <v>14903</v>
      </c>
      <c r="C7473" s="2">
        <v>60091</v>
      </c>
      <c r="D7473" s="1" t="s">
        <v>14904</v>
      </c>
      <c r="E7473" s="1" t="s">
        <v>8</v>
      </c>
      <c r="F7473" s="1" t="s">
        <v>397</v>
      </c>
      <c r="G7473" s="1" t="s">
        <v>11807</v>
      </c>
      <c r="H7473" s="1" t="s">
        <v>15834</v>
      </c>
      <c r="I7473" s="5">
        <v>286</v>
      </c>
      <c r="J7473" s="5">
        <v>2854223</v>
      </c>
      <c r="K7473" s="3">
        <f>+Tabella2026[[#This Row],[POP_2024]]/SUM(Tabella2026[POP_2024])</f>
        <v>4.8521070970650796E-6</v>
      </c>
      <c r="L7473" s="3">
        <f>+Tabella2026[[#This Row],[INCIDENZA POPOLAZIONE]]*(PLAFOND/2)</f>
        <v>1428.4566902956367</v>
      </c>
      <c r="M7473" s="3">
        <f>+IFERROR(Tabella2026[[#This Row],[reddito_2024]]/Tabella2026[[#This Row],[POP_2024]],"")</f>
        <v>9979.8006993006984</v>
      </c>
      <c r="N7473" s="3">
        <f>+IF(Tabella2026[[#This Row],[REDDITO COMPLESSIVO PROCAPITE]]&lt;media_aggr_reddito_pc,(media_aggr_reddito_pc-Tabella2026[[#This Row],[REDDITO COMPLESSIVO PROCAPITE]]),0)</f>
        <v>7845.2653633080427</v>
      </c>
      <c r="O7473" s="3">
        <f>+Tabella2026[[#This Row],[DIFFERENZA REDDITO INFERIORE ALLA MEDIA DALLA MEDIA]]*Tabella2026[[#This Row],[POP_2024]]</f>
        <v>2243745.8939061002</v>
      </c>
      <c r="P7473" s="3">
        <f>+Tabella2026[[#This Row],[POPOLAZIONE PER DIFFERENZA ]]/SUM(Tabella2026[[POPOLAZIONE PER DIFFERENZA ]])</f>
        <v>1.9906112059964666E-5</v>
      </c>
      <c r="Q7473" s="3">
        <f>+Tabella2026[[#This Row],[INCIDENZA POPOLAZIONE PER DIFFERENZA]]*(PLAFOND-SUM(Tabella2026[CONTRIBUTO SULLA BASE DELLA POPOLAZIONE]))</f>
        <v>5860.3444608695763</v>
      </c>
      <c r="R7473" s="3">
        <f>+Tabella2026[[#This Row],[CONTRIBUTO SULLA BASE DELLA POPOLAZIONE]]+Tabella2026[[#This Row],[CONTRIBUTO SULLA BASE DEL REDDITO]]</f>
        <v>7288.801151165213</v>
      </c>
      <c r="S7473" s="3">
        <f>+Tabella2026[[#This Row],[CONTRIBUTO TOTALE]]/(PLAFOND/N_TESSERE)</f>
        <v>14.577602302330426</v>
      </c>
      <c r="T7473" s="3">
        <f>+MAX(CEILING(Tabella2026[[#This Row],[preDEF1]],1),1)</f>
        <v>15</v>
      </c>
      <c r="U7473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473" s="21">
        <f>+Tabella2026[[#This Row],[DEF - n. card]]*(PLAFOND/N_TESSERE)</f>
        <v>7500</v>
      </c>
      <c r="W7473" s="18"/>
    </row>
    <row r="7474" spans="2:23" x14ac:dyDescent="0.25">
      <c r="B7474" s="1" t="s">
        <v>14963</v>
      </c>
      <c r="C7474" s="2">
        <v>103078</v>
      </c>
      <c r="D7474" s="1" t="s">
        <v>14964</v>
      </c>
      <c r="E7474" s="1" t="s">
        <v>18</v>
      </c>
      <c r="F7474" s="1" t="s">
        <v>648</v>
      </c>
      <c r="G7474" s="1" t="s">
        <v>11807</v>
      </c>
      <c r="H7474" s="1" t="s">
        <v>15835</v>
      </c>
      <c r="I7474" s="5">
        <v>286</v>
      </c>
      <c r="J7474" s="5">
        <v>4415495</v>
      </c>
      <c r="K7474" s="3">
        <f>+Tabella2026[[#This Row],[POP_2024]]/SUM(Tabella2026[POP_2024])</f>
        <v>4.8521070970650796E-6</v>
      </c>
      <c r="L7474" s="3">
        <f>+Tabella2026[[#This Row],[INCIDENZA POPOLAZIONE]]*(PLAFOND/2)</f>
        <v>1428.4566902956367</v>
      </c>
      <c r="M7474" s="3">
        <f>+IFERROR(Tabella2026[[#This Row],[reddito_2024]]/Tabella2026[[#This Row],[POP_2024]],"")</f>
        <v>15438.793706293707</v>
      </c>
      <c r="N7474" s="3">
        <f>+IF(Tabella2026[[#This Row],[REDDITO COMPLESSIVO PROCAPITE]]&lt;media_aggr_reddito_pc,(media_aggr_reddito_pc-Tabella2026[[#This Row],[REDDITO COMPLESSIVO PROCAPITE]]),0)</f>
        <v>2386.2723563150339</v>
      </c>
      <c r="O7474" s="3">
        <f>+Tabella2026[[#This Row],[DIFFERENZA REDDITO INFERIORE ALLA MEDIA DALLA MEDIA]]*Tabella2026[[#This Row],[POP_2024]]</f>
        <v>682473.89390609972</v>
      </c>
      <c r="P7474" s="3">
        <f>+Tabella2026[[#This Row],[POPOLAZIONE PER DIFFERENZA ]]/SUM(Tabella2026[[POPOLAZIONE PER DIFFERENZA ]])</f>
        <v>6.0547862603303333E-6</v>
      </c>
      <c r="Q7474" s="3">
        <f>+Tabella2026[[#This Row],[INCIDENZA POPOLAZIONE PER DIFFERENZA]]*(PLAFOND-SUM(Tabella2026[CONTRIBUTO SULLA BASE DELLA POPOLAZIONE]))</f>
        <v>1782.524533951562</v>
      </c>
      <c r="R7474" s="3">
        <f>+Tabella2026[[#This Row],[CONTRIBUTO SULLA BASE DELLA POPOLAZIONE]]+Tabella2026[[#This Row],[CONTRIBUTO SULLA BASE DEL REDDITO]]</f>
        <v>3210.981224247199</v>
      </c>
      <c r="S7474" s="3">
        <f>+Tabella2026[[#This Row],[CONTRIBUTO TOTALE]]/(PLAFOND/N_TESSERE)</f>
        <v>6.4219624484943978</v>
      </c>
      <c r="T7474" s="3">
        <f>+MAX(CEILING(Tabella2026[[#This Row],[preDEF1]],1),1)</f>
        <v>7</v>
      </c>
      <c r="U7474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474" s="21">
        <f>+Tabella2026[[#This Row],[DEF - n. card]]*(PLAFOND/N_TESSERE)</f>
        <v>3500</v>
      </c>
      <c r="W7474" s="18"/>
    </row>
    <row r="7475" spans="2:23" x14ac:dyDescent="0.25">
      <c r="B7475" s="1" t="s">
        <v>14969</v>
      </c>
      <c r="C7475" s="2">
        <v>14055</v>
      </c>
      <c r="D7475" s="1" t="s">
        <v>14970</v>
      </c>
      <c r="E7475" s="1" t="s">
        <v>12</v>
      </c>
      <c r="F7475" s="1" t="s">
        <v>980</v>
      </c>
      <c r="G7475" s="1" t="s">
        <v>11807</v>
      </c>
      <c r="H7475" s="1" t="s">
        <v>15835</v>
      </c>
      <c r="I7475" s="5">
        <v>285</v>
      </c>
      <c r="J7475" s="5">
        <v>4255809</v>
      </c>
      <c r="K7475" s="3">
        <f>+Tabella2026[[#This Row],[POP_2024]]/SUM(Tabella2026[POP_2024])</f>
        <v>4.8351416876347815E-6</v>
      </c>
      <c r="L7475" s="3">
        <f>+Tabella2026[[#This Row],[INCIDENZA POPOLAZIONE]]*(PLAFOND/2)</f>
        <v>1423.4620864834139</v>
      </c>
      <c r="M7475" s="3">
        <f>+IFERROR(Tabella2026[[#This Row],[reddito_2024]]/Tabella2026[[#This Row],[POP_2024]],"")</f>
        <v>14932.663157894736</v>
      </c>
      <c r="N7475" s="3">
        <f>+IF(Tabella2026[[#This Row],[REDDITO COMPLESSIVO PROCAPITE]]&lt;media_aggr_reddito_pc,(media_aggr_reddito_pc-Tabella2026[[#This Row],[REDDITO COMPLESSIVO PROCAPITE]]),0)</f>
        <v>2892.4029047140048</v>
      </c>
      <c r="O7475" s="3">
        <f>+Tabella2026[[#This Row],[DIFFERENZA REDDITO INFERIORE ALLA MEDIA DALLA MEDIA]]*Tabella2026[[#This Row],[POP_2024]]</f>
        <v>824334.82784349134</v>
      </c>
      <c r="P7475" s="3">
        <f>+Tabella2026[[#This Row],[POPOLAZIONE PER DIFFERENZA ]]/SUM(Tabella2026[[POPOLAZIONE PER DIFFERENZA ]])</f>
        <v>7.313351080686564E-6</v>
      </c>
      <c r="Q7475" s="3">
        <f>+Tabella2026[[#This Row],[INCIDENZA POPOLAZIONE PER DIFFERENZA]]*(PLAFOND-SUM(Tabella2026[CONTRIBUTO SULLA BASE DELLA POPOLAZIONE]))</f>
        <v>2153.0450731408228</v>
      </c>
      <c r="R7475" s="3">
        <f>+Tabella2026[[#This Row],[CONTRIBUTO SULLA BASE DELLA POPOLAZIONE]]+Tabella2026[[#This Row],[CONTRIBUTO SULLA BASE DEL REDDITO]]</f>
        <v>3576.5071596242369</v>
      </c>
      <c r="S7475" s="3">
        <f>+Tabella2026[[#This Row],[CONTRIBUTO TOTALE]]/(PLAFOND/N_TESSERE)</f>
        <v>7.1530143192484736</v>
      </c>
      <c r="T7475" s="3">
        <f>+MAX(CEILING(Tabella2026[[#This Row],[preDEF1]],1),1)</f>
        <v>8</v>
      </c>
      <c r="U7475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475" s="21">
        <f>+Tabella2026[[#This Row],[DEF - n. card]]*(PLAFOND/N_TESSERE)</f>
        <v>4000</v>
      </c>
      <c r="W7475" s="18"/>
    </row>
    <row r="7476" spans="2:23" x14ac:dyDescent="0.25">
      <c r="B7476" s="1" t="s">
        <v>14935</v>
      </c>
      <c r="C7476" s="2">
        <v>66027</v>
      </c>
      <c r="D7476" s="1" t="s">
        <v>14936</v>
      </c>
      <c r="E7476" s="1" t="s">
        <v>96</v>
      </c>
      <c r="F7476" s="1" t="s">
        <v>201</v>
      </c>
      <c r="G7476" s="1" t="s">
        <v>11807</v>
      </c>
      <c r="H7476" s="1" t="s">
        <v>15836</v>
      </c>
      <c r="I7476" s="5">
        <v>284</v>
      </c>
      <c r="J7476" s="5">
        <v>4038788</v>
      </c>
      <c r="K7476" s="3">
        <f>+Tabella2026[[#This Row],[POP_2024]]/SUM(Tabella2026[POP_2024])</f>
        <v>4.8181762782044844E-6</v>
      </c>
      <c r="L7476" s="3">
        <f>+Tabella2026[[#This Row],[INCIDENZA POPOLAZIONE]]*(PLAFOND/2)</f>
        <v>1418.4674826711916</v>
      </c>
      <c r="M7476" s="3">
        <f>+IFERROR(Tabella2026[[#This Row],[reddito_2024]]/Tabella2026[[#This Row],[POP_2024]],"")</f>
        <v>14221.084507042253</v>
      </c>
      <c r="N7476" s="3">
        <f>+IF(Tabella2026[[#This Row],[REDDITO COMPLESSIVO PROCAPITE]]&lt;media_aggr_reddito_pc,(media_aggr_reddito_pc-Tabella2026[[#This Row],[REDDITO COMPLESSIVO PROCAPITE]]),0)</f>
        <v>3603.9815555664882</v>
      </c>
      <c r="O7476" s="3">
        <f>+Tabella2026[[#This Row],[DIFFERENZA REDDITO INFERIORE ALLA MEDIA DALLA MEDIA]]*Tabella2026[[#This Row],[POP_2024]]</f>
        <v>1023530.7617808826</v>
      </c>
      <c r="P7476" s="3">
        <f>+Tabella2026[[#This Row],[POPOLAZIONE PER DIFFERENZA ]]/SUM(Tabella2026[[POPOLAZIONE PER DIFFERENZA ]])</f>
        <v>9.0805817611376591E-6</v>
      </c>
      <c r="Q7476" s="3">
        <f>+Tabella2026[[#This Row],[INCIDENZA POPOLAZIONE PER DIFFERENZA]]*(PLAFOND-SUM(Tabella2026[CONTRIBUTO SULLA BASE DELLA POPOLAZIONE]))</f>
        <v>2673.3164600426167</v>
      </c>
      <c r="R7476" s="3">
        <f>+Tabella2026[[#This Row],[CONTRIBUTO SULLA BASE DELLA POPOLAZIONE]]+Tabella2026[[#This Row],[CONTRIBUTO SULLA BASE DEL REDDITO]]</f>
        <v>4091.7839427138083</v>
      </c>
      <c r="S7476" s="3">
        <f>+Tabella2026[[#This Row],[CONTRIBUTO TOTALE]]/(PLAFOND/N_TESSERE)</f>
        <v>8.1835678854276175</v>
      </c>
      <c r="T7476" s="3">
        <f>+MAX(CEILING(Tabella2026[[#This Row],[preDEF1]],1),1)</f>
        <v>9</v>
      </c>
      <c r="U747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476" s="21">
        <f>+Tabella2026[[#This Row],[DEF - n. card]]*(PLAFOND/N_TESSERE)</f>
        <v>4500</v>
      </c>
      <c r="W7476" s="18"/>
    </row>
    <row r="7477" spans="2:23" x14ac:dyDescent="0.25">
      <c r="B7477" s="1" t="s">
        <v>14909</v>
      </c>
      <c r="C7477" s="2">
        <v>12100</v>
      </c>
      <c r="D7477" s="1" t="s">
        <v>14910</v>
      </c>
      <c r="E7477" s="1" t="s">
        <v>12</v>
      </c>
      <c r="F7477" s="1" t="s">
        <v>157</v>
      </c>
      <c r="G7477" s="1" t="s">
        <v>11807</v>
      </c>
      <c r="H7477" s="1" t="s">
        <v>15835</v>
      </c>
      <c r="I7477" s="5">
        <v>284</v>
      </c>
      <c r="J7477" s="5">
        <v>3383551</v>
      </c>
      <c r="K7477" s="3">
        <f>+Tabella2026[[#This Row],[POP_2024]]/SUM(Tabella2026[POP_2024])</f>
        <v>4.8181762782044844E-6</v>
      </c>
      <c r="L7477" s="3">
        <f>+Tabella2026[[#This Row],[INCIDENZA POPOLAZIONE]]*(PLAFOND/2)</f>
        <v>1418.4674826711916</v>
      </c>
      <c r="M7477" s="3">
        <f>+IFERROR(Tabella2026[[#This Row],[reddito_2024]]/Tabella2026[[#This Row],[POP_2024]],"")</f>
        <v>11913.911971830987</v>
      </c>
      <c r="N7477" s="3">
        <f>+IF(Tabella2026[[#This Row],[REDDITO COMPLESSIVO PROCAPITE]]&lt;media_aggr_reddito_pc,(media_aggr_reddito_pc-Tabella2026[[#This Row],[REDDITO COMPLESSIVO PROCAPITE]]),0)</f>
        <v>5911.1540907777544</v>
      </c>
      <c r="O7477" s="3">
        <f>+Tabella2026[[#This Row],[DIFFERENZA REDDITO INFERIORE ALLA MEDIA DALLA MEDIA]]*Tabella2026[[#This Row],[POP_2024]]</f>
        <v>1678767.7617808823</v>
      </c>
      <c r="P7477" s="3">
        <f>+Tabella2026[[#This Row],[POPOLAZIONE PER DIFFERENZA ]]/SUM(Tabella2026[[POPOLAZIONE PER DIFFERENZA ]])</f>
        <v>1.4893727172683497E-5</v>
      </c>
      <c r="Q7477" s="3">
        <f>+Tabella2026[[#This Row],[INCIDENZA POPOLAZIONE PER DIFFERENZA]]*(PLAFOND-SUM(Tabella2026[CONTRIBUTO SULLA BASE DELLA POPOLAZIONE]))</f>
        <v>4384.7021093426602</v>
      </c>
      <c r="R7477" s="3">
        <f>+Tabella2026[[#This Row],[CONTRIBUTO SULLA BASE DELLA POPOLAZIONE]]+Tabella2026[[#This Row],[CONTRIBUTO SULLA BASE DEL REDDITO]]</f>
        <v>5803.1695920138518</v>
      </c>
      <c r="S7477" s="3">
        <f>+Tabella2026[[#This Row],[CONTRIBUTO TOTALE]]/(PLAFOND/N_TESSERE)</f>
        <v>11.606339184027703</v>
      </c>
      <c r="T7477" s="3">
        <f>+MAX(CEILING(Tabella2026[[#This Row],[preDEF1]],1),1)</f>
        <v>12</v>
      </c>
      <c r="U7477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477" s="21">
        <f>+Tabella2026[[#This Row],[DEF - n. card]]*(PLAFOND/N_TESSERE)</f>
        <v>6000</v>
      </c>
      <c r="W7477" s="18"/>
    </row>
    <row r="7478" spans="2:23" x14ac:dyDescent="0.25">
      <c r="B7478" s="1" t="s">
        <v>15011</v>
      </c>
      <c r="C7478" s="2">
        <v>8057</v>
      </c>
      <c r="D7478" s="1" t="s">
        <v>15012</v>
      </c>
      <c r="E7478" s="1" t="s">
        <v>24</v>
      </c>
      <c r="F7478" s="1" t="s">
        <v>286</v>
      </c>
      <c r="G7478" s="1" t="s">
        <v>11807</v>
      </c>
      <c r="H7478" s="1" t="s">
        <v>15835</v>
      </c>
      <c r="I7478" s="5">
        <v>284</v>
      </c>
      <c r="J7478" s="5">
        <v>3198824</v>
      </c>
      <c r="K7478" s="3">
        <f>+Tabella2026[[#This Row],[POP_2024]]/SUM(Tabella2026[POP_2024])</f>
        <v>4.8181762782044844E-6</v>
      </c>
      <c r="L7478" s="3">
        <f>+Tabella2026[[#This Row],[INCIDENZA POPOLAZIONE]]*(PLAFOND/2)</f>
        <v>1418.4674826711916</v>
      </c>
      <c r="M7478" s="3">
        <f>+IFERROR(Tabella2026[[#This Row],[reddito_2024]]/Tabella2026[[#This Row],[POP_2024]],"")</f>
        <v>11263.464788732394</v>
      </c>
      <c r="N7478" s="3">
        <f>+IF(Tabella2026[[#This Row],[REDDITO COMPLESSIVO PROCAPITE]]&lt;media_aggr_reddito_pc,(media_aggr_reddito_pc-Tabella2026[[#This Row],[REDDITO COMPLESSIVO PROCAPITE]]),0)</f>
        <v>6561.6012738763475</v>
      </c>
      <c r="O7478" s="3">
        <f>+Tabella2026[[#This Row],[DIFFERENZA REDDITO INFERIORE ALLA MEDIA DALLA MEDIA]]*Tabella2026[[#This Row],[POP_2024]]</f>
        <v>1863494.7617808827</v>
      </c>
      <c r="P7478" s="3">
        <f>+Tabella2026[[#This Row],[POPOLAZIONE PER DIFFERENZA ]]/SUM(Tabella2026[[POPOLAZIONE PER DIFFERENZA ]])</f>
        <v>1.6532592060409055E-5</v>
      </c>
      <c r="Q7478" s="3">
        <f>+Tabella2026[[#This Row],[INCIDENZA POPOLAZIONE PER DIFFERENZA]]*(PLAFOND-SUM(Tabella2026[CONTRIBUTO SULLA BASE DELLA POPOLAZIONE]))</f>
        <v>4867.1827031404</v>
      </c>
      <c r="R7478" s="3">
        <f>+Tabella2026[[#This Row],[CONTRIBUTO SULLA BASE DELLA POPOLAZIONE]]+Tabella2026[[#This Row],[CONTRIBUTO SULLA BASE DEL REDDITO]]</f>
        <v>6285.6501858115917</v>
      </c>
      <c r="S7478" s="3">
        <f>+Tabella2026[[#This Row],[CONTRIBUTO TOTALE]]/(PLAFOND/N_TESSERE)</f>
        <v>12.571300371623183</v>
      </c>
      <c r="T7478" s="3">
        <f>+MAX(CEILING(Tabella2026[[#This Row],[preDEF1]],1),1)</f>
        <v>13</v>
      </c>
      <c r="U7478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478" s="21">
        <f>+Tabella2026[[#This Row],[DEF - n. card]]*(PLAFOND/N_TESSERE)</f>
        <v>6500</v>
      </c>
      <c r="W7478" s="18"/>
    </row>
    <row r="7479" spans="2:23" x14ac:dyDescent="0.25">
      <c r="B7479" s="1" t="s">
        <v>14901</v>
      </c>
      <c r="C7479" s="2">
        <v>30111</v>
      </c>
      <c r="D7479" s="1" t="s">
        <v>14902</v>
      </c>
      <c r="E7479" s="1" t="s">
        <v>48</v>
      </c>
      <c r="F7479" s="1" t="s">
        <v>120</v>
      </c>
      <c r="G7479" s="1" t="s">
        <v>11807</v>
      </c>
      <c r="H7479" s="1" t="s">
        <v>15835</v>
      </c>
      <c r="I7479" s="5">
        <v>284</v>
      </c>
      <c r="J7479" s="5">
        <v>4363121</v>
      </c>
      <c r="K7479" s="3">
        <f>+Tabella2026[[#This Row],[POP_2024]]/SUM(Tabella2026[POP_2024])</f>
        <v>4.8181762782044844E-6</v>
      </c>
      <c r="L7479" s="3">
        <f>+Tabella2026[[#This Row],[INCIDENZA POPOLAZIONE]]*(PLAFOND/2)</f>
        <v>1418.4674826711916</v>
      </c>
      <c r="M7479" s="3">
        <f>+IFERROR(Tabella2026[[#This Row],[reddito_2024]]/Tabella2026[[#This Row],[POP_2024]],"")</f>
        <v>15363.102112676057</v>
      </c>
      <c r="N7479" s="3">
        <f>+IF(Tabella2026[[#This Row],[REDDITO COMPLESSIVO PROCAPITE]]&lt;media_aggr_reddito_pc,(media_aggr_reddito_pc-Tabella2026[[#This Row],[REDDITO COMPLESSIVO PROCAPITE]]),0)</f>
        <v>2461.963949932684</v>
      </c>
      <c r="O7479" s="3">
        <f>+Tabella2026[[#This Row],[DIFFERENZA REDDITO INFERIORE ALLA MEDIA DALLA MEDIA]]*Tabella2026[[#This Row],[POP_2024]]</f>
        <v>699197.76178088225</v>
      </c>
      <c r="P7479" s="3">
        <f>+Tabella2026[[#This Row],[POPOLAZIONE PER DIFFERENZA ]]/SUM(Tabella2026[[POPOLAZIONE PER DIFFERENZA ]])</f>
        <v>6.2031574234355778E-6</v>
      </c>
      <c r="Q7479" s="3">
        <f>+Tabella2026[[#This Row],[INCIDENZA POPOLAZIONE PER DIFFERENZA]]*(PLAFOND-SUM(Tabella2026[CONTRIBUTO SULLA BASE DELLA POPOLAZIONE]))</f>
        <v>1826.2048930913738</v>
      </c>
      <c r="R7479" s="3">
        <f>+Tabella2026[[#This Row],[CONTRIBUTO SULLA BASE DELLA POPOLAZIONE]]+Tabella2026[[#This Row],[CONTRIBUTO SULLA BASE DEL REDDITO]]</f>
        <v>3244.6723757625655</v>
      </c>
      <c r="S7479" s="3">
        <f>+Tabella2026[[#This Row],[CONTRIBUTO TOTALE]]/(PLAFOND/N_TESSERE)</f>
        <v>6.489344751525131</v>
      </c>
      <c r="T7479" s="3">
        <f>+MAX(CEILING(Tabella2026[[#This Row],[preDEF1]],1),1)</f>
        <v>7</v>
      </c>
      <c r="U7479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479" s="21">
        <f>+Tabella2026[[#This Row],[DEF - n. card]]*(PLAFOND/N_TESSERE)</f>
        <v>3500</v>
      </c>
      <c r="W7479" s="18"/>
    </row>
    <row r="7480" spans="2:23" x14ac:dyDescent="0.25">
      <c r="B7480" s="1" t="s">
        <v>15033</v>
      </c>
      <c r="C7480" s="2">
        <v>64013</v>
      </c>
      <c r="D7480" s="1" t="s">
        <v>15034</v>
      </c>
      <c r="E7480" s="1" t="s">
        <v>15</v>
      </c>
      <c r="F7480" s="1" t="s">
        <v>290</v>
      </c>
      <c r="G7480" s="1" t="s">
        <v>11807</v>
      </c>
      <c r="H7480" s="1" t="s">
        <v>15836</v>
      </c>
      <c r="I7480" s="5">
        <v>282</v>
      </c>
      <c r="J7480" s="5">
        <v>2073253</v>
      </c>
      <c r="K7480" s="3">
        <f>+Tabella2026[[#This Row],[POP_2024]]/SUM(Tabella2026[POP_2024])</f>
        <v>4.7842454593438892E-6</v>
      </c>
      <c r="L7480" s="3">
        <f>+Tabella2026[[#This Row],[INCIDENZA POPOLAZIONE]]*(PLAFOND/2)</f>
        <v>1408.4782750467464</v>
      </c>
      <c r="M7480" s="3">
        <f>+IFERROR(Tabella2026[[#This Row],[reddito_2024]]/Tabella2026[[#This Row],[POP_2024]],"")</f>
        <v>7351.9609929078015</v>
      </c>
      <c r="N7480" s="3">
        <f>+IF(Tabella2026[[#This Row],[REDDITO COMPLESSIVO PROCAPITE]]&lt;media_aggr_reddito_pc,(media_aggr_reddito_pc-Tabella2026[[#This Row],[REDDITO COMPLESSIVO PROCAPITE]]),0)</f>
        <v>10473.10506970094</v>
      </c>
      <c r="O7480" s="3">
        <f>+Tabella2026[[#This Row],[DIFFERENZA REDDITO INFERIORE ALLA MEDIA DALLA MEDIA]]*Tabella2026[[#This Row],[POP_2024]]</f>
        <v>2953415.6296556648</v>
      </c>
      <c r="P7480" s="3">
        <f>+Tabella2026[[#This Row],[POPOLAZIONE PER DIFFERENZA ]]/SUM(Tabella2026[[POPOLAZIONE PER DIFFERENZA ]])</f>
        <v>2.6202174962525924E-5</v>
      </c>
      <c r="Q7480" s="3">
        <f>+Tabella2026[[#This Row],[INCIDENZA POPOLAZIONE PER DIFFERENZA]]*(PLAFOND-SUM(Tabella2026[CONTRIBUTO SULLA BASE DELLA POPOLAZIONE]))</f>
        <v>7713.9006573364413</v>
      </c>
      <c r="R7480" s="3">
        <f>+Tabella2026[[#This Row],[CONTRIBUTO SULLA BASE DELLA POPOLAZIONE]]+Tabella2026[[#This Row],[CONTRIBUTO SULLA BASE DEL REDDITO]]</f>
        <v>9122.3789323831879</v>
      </c>
      <c r="S7480" s="3">
        <f>+Tabella2026[[#This Row],[CONTRIBUTO TOTALE]]/(PLAFOND/N_TESSERE)</f>
        <v>18.244757864766378</v>
      </c>
      <c r="T7480" s="3">
        <f>+MAX(CEILING(Tabella2026[[#This Row],[preDEF1]],1),1)</f>
        <v>19</v>
      </c>
      <c r="U7480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7480" s="21">
        <f>+Tabella2026[[#This Row],[DEF - n. card]]*(PLAFOND/N_TESSERE)</f>
        <v>9500</v>
      </c>
      <c r="W7480" s="18"/>
    </row>
    <row r="7481" spans="2:23" x14ac:dyDescent="0.25">
      <c r="B7481" s="1" t="s">
        <v>14873</v>
      </c>
      <c r="C7481" s="2">
        <v>4050</v>
      </c>
      <c r="D7481" s="1" t="s">
        <v>14874</v>
      </c>
      <c r="E7481" s="1" t="s">
        <v>18</v>
      </c>
      <c r="F7481" s="1" t="s">
        <v>263</v>
      </c>
      <c r="G7481" s="1" t="s">
        <v>11807</v>
      </c>
      <c r="H7481" s="1" t="s">
        <v>15835</v>
      </c>
      <c r="I7481" s="5">
        <v>282</v>
      </c>
      <c r="J7481" s="5">
        <v>4941980</v>
      </c>
      <c r="K7481" s="3">
        <f>+Tabella2026[[#This Row],[POP_2024]]/SUM(Tabella2026[POP_2024])</f>
        <v>4.7842454593438892E-6</v>
      </c>
      <c r="L7481" s="3">
        <f>+Tabella2026[[#This Row],[INCIDENZA POPOLAZIONE]]*(PLAFOND/2)</f>
        <v>1408.4782750467464</v>
      </c>
      <c r="M7481" s="3">
        <f>+IFERROR(Tabella2026[[#This Row],[reddito_2024]]/Tabella2026[[#This Row],[POP_2024]],"")</f>
        <v>17524.751773049644</v>
      </c>
      <c r="N7481" s="3">
        <f>+IF(Tabella2026[[#This Row],[REDDITO COMPLESSIVO PROCAPITE]]&lt;media_aggr_reddito_pc,(media_aggr_reddito_pc-Tabella2026[[#This Row],[REDDITO COMPLESSIVO PROCAPITE]]),0)</f>
        <v>300.31428955909723</v>
      </c>
      <c r="O7481" s="3">
        <f>+Tabella2026[[#This Row],[DIFFERENZA REDDITO INFERIORE ALLA MEDIA DALLA MEDIA]]*Tabella2026[[#This Row],[POP_2024]]</f>
        <v>84688.629655665427</v>
      </c>
      <c r="P7481" s="3">
        <f>+Tabella2026[[#This Row],[POPOLAZIONE PER DIFFERENZA ]]/SUM(Tabella2026[[POPOLAZIONE PER DIFFERENZA ]])</f>
        <v>7.5134236756003782E-7</v>
      </c>
      <c r="Q7481" s="3">
        <f>+Tabella2026[[#This Row],[INCIDENZA POPOLAZIONE PER DIFFERENZA]]*(PLAFOND-SUM(Tabella2026[CONTRIBUTO SULLA BASE DELLA POPOLAZIONE]))</f>
        <v>221.19462950290037</v>
      </c>
      <c r="R7481" s="3">
        <f>+Tabella2026[[#This Row],[CONTRIBUTO SULLA BASE DELLA POPOLAZIONE]]+Tabella2026[[#This Row],[CONTRIBUTO SULLA BASE DEL REDDITO]]</f>
        <v>1629.6729045496468</v>
      </c>
      <c r="S7481" s="3">
        <f>+Tabella2026[[#This Row],[CONTRIBUTO TOTALE]]/(PLAFOND/N_TESSERE)</f>
        <v>3.2593458090992935</v>
      </c>
      <c r="T7481" s="3">
        <f>+MAX(CEILING(Tabella2026[[#This Row],[preDEF1]],1),1)</f>
        <v>4</v>
      </c>
      <c r="U7481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481" s="21">
        <f>+Tabella2026[[#This Row],[DEF - n. card]]*(PLAFOND/N_TESSERE)</f>
        <v>2000</v>
      </c>
      <c r="W7481" s="18"/>
    </row>
    <row r="7482" spans="2:23" x14ac:dyDescent="0.25">
      <c r="B7482" s="1" t="s">
        <v>14951</v>
      </c>
      <c r="C7482" s="2">
        <v>8051</v>
      </c>
      <c r="D7482" s="1" t="s">
        <v>14952</v>
      </c>
      <c r="E7482" s="1" t="s">
        <v>24</v>
      </c>
      <c r="F7482" s="1" t="s">
        <v>286</v>
      </c>
      <c r="G7482" s="1" t="s">
        <v>11807</v>
      </c>
      <c r="H7482" s="1" t="s">
        <v>15835</v>
      </c>
      <c r="I7482" s="5">
        <v>281</v>
      </c>
      <c r="J7482" s="5">
        <v>2562379</v>
      </c>
      <c r="K7482" s="3">
        <f>+Tabella2026[[#This Row],[POP_2024]]/SUM(Tabella2026[POP_2024])</f>
        <v>4.767280049913592E-6</v>
      </c>
      <c r="L7482" s="3">
        <f>+Tabella2026[[#This Row],[INCIDENZA POPOLAZIONE]]*(PLAFOND/2)</f>
        <v>1403.4836712345241</v>
      </c>
      <c r="M7482" s="3">
        <f>+IFERROR(Tabella2026[[#This Row],[reddito_2024]]/Tabella2026[[#This Row],[POP_2024]],"")</f>
        <v>9118.7864768683266</v>
      </c>
      <c r="N7482" s="3">
        <f>+IF(Tabella2026[[#This Row],[REDDITO COMPLESSIVO PROCAPITE]]&lt;media_aggr_reddito_pc,(media_aggr_reddito_pc-Tabella2026[[#This Row],[REDDITO COMPLESSIVO PROCAPITE]]),0)</f>
        <v>8706.2795857404144</v>
      </c>
      <c r="O7482" s="3">
        <f>+Tabella2026[[#This Row],[DIFFERENZA REDDITO INFERIORE ALLA MEDIA DALLA MEDIA]]*Tabella2026[[#This Row],[POP_2024]]</f>
        <v>2446464.5635930565</v>
      </c>
      <c r="P7482" s="3">
        <f>+Tabella2026[[#This Row],[POPOLAZIONE PER DIFFERENZA ]]/SUM(Tabella2026[[POPOLAZIONE PER DIFFERENZA ]])</f>
        <v>2.1704595821604204E-5</v>
      </c>
      <c r="Q7482" s="3">
        <f>+Tabella2026[[#This Row],[INCIDENZA POPOLAZIONE PER DIFFERENZA]]*(PLAFOND-SUM(Tabella2026[CONTRIBUTO SULLA BASE DELLA POPOLAZIONE]))</f>
        <v>6389.8167314334369</v>
      </c>
      <c r="R7482" s="3">
        <f>+Tabella2026[[#This Row],[CONTRIBUTO SULLA BASE DELLA POPOLAZIONE]]+Tabella2026[[#This Row],[CONTRIBUTO SULLA BASE DEL REDDITO]]</f>
        <v>7793.300402667961</v>
      </c>
      <c r="S7482" s="3">
        <f>+Tabella2026[[#This Row],[CONTRIBUTO TOTALE]]/(PLAFOND/N_TESSERE)</f>
        <v>15.586600805335921</v>
      </c>
      <c r="T7482" s="3">
        <f>+MAX(CEILING(Tabella2026[[#This Row],[preDEF1]],1),1)</f>
        <v>16</v>
      </c>
      <c r="U7482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482" s="21">
        <f>+Tabella2026[[#This Row],[DEF - n. card]]*(PLAFOND/N_TESSERE)</f>
        <v>8000</v>
      </c>
      <c r="W7482" s="18"/>
    </row>
    <row r="7483" spans="2:23" x14ac:dyDescent="0.25">
      <c r="B7483" s="1" t="s">
        <v>15043</v>
      </c>
      <c r="C7483" s="2">
        <v>94047</v>
      </c>
      <c r="D7483" s="1" t="s">
        <v>15044</v>
      </c>
      <c r="E7483" s="1" t="s">
        <v>345</v>
      </c>
      <c r="F7483" s="1" t="s">
        <v>1000</v>
      </c>
      <c r="G7483" s="1" t="s">
        <v>11807</v>
      </c>
      <c r="H7483" s="1" t="s">
        <v>15836</v>
      </c>
      <c r="I7483" s="5">
        <v>280</v>
      </c>
      <c r="J7483" s="5">
        <v>3034824</v>
      </c>
      <c r="K7483" s="3">
        <f>+Tabella2026[[#This Row],[POP_2024]]/SUM(Tabella2026[POP_2024])</f>
        <v>4.7503146404832939E-6</v>
      </c>
      <c r="L7483" s="3">
        <f>+Tabella2026[[#This Row],[INCIDENZA POPOLAZIONE]]*(PLAFOND/2)</f>
        <v>1398.4890674223013</v>
      </c>
      <c r="M7483" s="3">
        <f>+IFERROR(Tabella2026[[#This Row],[reddito_2024]]/Tabella2026[[#This Row],[POP_2024]],"")</f>
        <v>10838.657142857142</v>
      </c>
      <c r="N7483" s="3">
        <f>+IF(Tabella2026[[#This Row],[REDDITO COMPLESSIVO PROCAPITE]]&lt;media_aggr_reddito_pc,(media_aggr_reddito_pc-Tabella2026[[#This Row],[REDDITO COMPLESSIVO PROCAPITE]]),0)</f>
        <v>6986.4089197515987</v>
      </c>
      <c r="O7483" s="3">
        <f>+Tabella2026[[#This Row],[DIFFERENZA REDDITO INFERIORE ALLA MEDIA DALLA MEDIA]]*Tabella2026[[#This Row],[POP_2024]]</f>
        <v>1956194.4975304476</v>
      </c>
      <c r="P7483" s="3">
        <f>+Tabella2026[[#This Row],[POPOLAZIONE PER DIFFERENZA ]]/SUM(Tabella2026[[POPOLAZIONE PER DIFFERENZA ]])</f>
        <v>1.7355007527673714E-5</v>
      </c>
      <c r="Q7483" s="3">
        <f>+Tabella2026[[#This Row],[INCIDENZA POPOLAZIONE PER DIFFERENZA]]*(PLAFOND-SUM(Tabella2026[CONTRIBUTO SULLA BASE DELLA POPOLAZIONE]))</f>
        <v>5109.3011998915163</v>
      </c>
      <c r="R7483" s="3">
        <f>+Tabella2026[[#This Row],[CONTRIBUTO SULLA BASE DELLA POPOLAZIONE]]+Tabella2026[[#This Row],[CONTRIBUTO SULLA BASE DEL REDDITO]]</f>
        <v>6507.7902673138178</v>
      </c>
      <c r="S7483" s="3">
        <f>+Tabella2026[[#This Row],[CONTRIBUTO TOTALE]]/(PLAFOND/N_TESSERE)</f>
        <v>13.015580534627636</v>
      </c>
      <c r="T7483" s="3">
        <f>+MAX(CEILING(Tabella2026[[#This Row],[preDEF1]],1),1)</f>
        <v>14</v>
      </c>
      <c r="U7483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7483" s="21">
        <f>+Tabella2026[[#This Row],[DEF - n. card]]*(PLAFOND/N_TESSERE)</f>
        <v>7000</v>
      </c>
      <c r="W7483" s="18"/>
    </row>
    <row r="7484" spans="2:23" x14ac:dyDescent="0.25">
      <c r="B7484" s="1" t="s">
        <v>15017</v>
      </c>
      <c r="C7484" s="2">
        <v>57023</v>
      </c>
      <c r="D7484" s="1" t="s">
        <v>15018</v>
      </c>
      <c r="E7484" s="1" t="s">
        <v>8</v>
      </c>
      <c r="F7484" s="1" t="s">
        <v>377</v>
      </c>
      <c r="G7484" s="1" t="s">
        <v>11807</v>
      </c>
      <c r="H7484" s="1" t="s">
        <v>15834</v>
      </c>
      <c r="I7484" s="5">
        <v>280</v>
      </c>
      <c r="J7484" s="5">
        <v>3807594</v>
      </c>
      <c r="K7484" s="3">
        <f>+Tabella2026[[#This Row],[POP_2024]]/SUM(Tabella2026[POP_2024])</f>
        <v>4.7503146404832939E-6</v>
      </c>
      <c r="L7484" s="3">
        <f>+Tabella2026[[#This Row],[INCIDENZA POPOLAZIONE]]*(PLAFOND/2)</f>
        <v>1398.4890674223013</v>
      </c>
      <c r="M7484" s="3">
        <f>+IFERROR(Tabella2026[[#This Row],[reddito_2024]]/Tabella2026[[#This Row],[POP_2024]],"")</f>
        <v>13598.55</v>
      </c>
      <c r="N7484" s="3">
        <f>+IF(Tabella2026[[#This Row],[REDDITO COMPLESSIVO PROCAPITE]]&lt;media_aggr_reddito_pc,(media_aggr_reddito_pc-Tabella2026[[#This Row],[REDDITO COMPLESSIVO PROCAPITE]]),0)</f>
        <v>4226.5160626087418</v>
      </c>
      <c r="O7484" s="3">
        <f>+Tabella2026[[#This Row],[DIFFERENZA REDDITO INFERIORE ALLA MEDIA DALLA MEDIA]]*Tabella2026[[#This Row],[POP_2024]]</f>
        <v>1183424.4975304478</v>
      </c>
      <c r="P7484" s="3">
        <f>+Tabella2026[[#This Row],[POPOLAZIONE PER DIFFERENZA ]]/SUM(Tabella2026[[POPOLAZIONE PER DIFFERENZA ]])</f>
        <v>1.0499130372262349E-5</v>
      </c>
      <c r="Q7484" s="3">
        <f>+Tabella2026[[#This Row],[INCIDENZA POPOLAZIONE PER DIFFERENZA]]*(PLAFOND-SUM(Tabella2026[CONTRIBUTO SULLA BASE DELLA POPOLAZIONE]))</f>
        <v>3090.9361072462689</v>
      </c>
      <c r="R7484" s="3">
        <f>+Tabella2026[[#This Row],[CONTRIBUTO SULLA BASE DELLA POPOLAZIONE]]+Tabella2026[[#This Row],[CONTRIBUTO SULLA BASE DEL REDDITO]]</f>
        <v>4489.4251746685704</v>
      </c>
      <c r="S7484" s="3">
        <f>+Tabella2026[[#This Row],[CONTRIBUTO TOTALE]]/(PLAFOND/N_TESSERE)</f>
        <v>8.9788503493371401</v>
      </c>
      <c r="T7484" s="3">
        <f>+MAX(CEILING(Tabella2026[[#This Row],[preDEF1]],1),1)</f>
        <v>9</v>
      </c>
      <c r="U7484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484" s="21">
        <f>+Tabella2026[[#This Row],[DEF - n. card]]*(PLAFOND/N_TESSERE)</f>
        <v>4500</v>
      </c>
      <c r="W7484" s="18"/>
    </row>
    <row r="7485" spans="2:23" x14ac:dyDescent="0.25">
      <c r="B7485" s="1" t="s">
        <v>15089</v>
      </c>
      <c r="C7485" s="2">
        <v>23034</v>
      </c>
      <c r="D7485" s="1" t="s">
        <v>15090</v>
      </c>
      <c r="E7485" s="1" t="s">
        <v>38</v>
      </c>
      <c r="F7485" s="1" t="s">
        <v>37</v>
      </c>
      <c r="G7485" s="1" t="s">
        <v>11807</v>
      </c>
      <c r="H7485" s="1" t="s">
        <v>15835</v>
      </c>
      <c r="I7485" s="5">
        <v>280</v>
      </c>
      <c r="J7485" s="5">
        <v>4931746</v>
      </c>
      <c r="K7485" s="3">
        <f>+Tabella2026[[#This Row],[POP_2024]]/SUM(Tabella2026[POP_2024])</f>
        <v>4.7503146404832939E-6</v>
      </c>
      <c r="L7485" s="3">
        <f>+Tabella2026[[#This Row],[INCIDENZA POPOLAZIONE]]*(PLAFOND/2)</f>
        <v>1398.4890674223013</v>
      </c>
      <c r="M7485" s="3">
        <f>+IFERROR(Tabella2026[[#This Row],[reddito_2024]]/Tabella2026[[#This Row],[POP_2024]],"")</f>
        <v>17613.378571428573</v>
      </c>
      <c r="N7485" s="3">
        <f>+IF(Tabella2026[[#This Row],[REDDITO COMPLESSIVO PROCAPITE]]&lt;media_aggr_reddito_pc,(media_aggr_reddito_pc-Tabella2026[[#This Row],[REDDITO COMPLESSIVO PROCAPITE]]),0)</f>
        <v>211.68749118016785</v>
      </c>
      <c r="O7485" s="3">
        <f>+Tabella2026[[#This Row],[DIFFERENZA REDDITO INFERIORE ALLA MEDIA DALLA MEDIA]]*Tabella2026[[#This Row],[POP_2024]]</f>
        <v>59272.497530446999</v>
      </c>
      <c r="P7485" s="3">
        <f>+Tabella2026[[#This Row],[POPOLAZIONE PER DIFFERENZA ]]/SUM(Tabella2026[[POPOLAZIONE PER DIFFERENZA ]])</f>
        <v>5.258549914763363E-7</v>
      </c>
      <c r="Q7485" s="3">
        <f>+Tabella2026[[#This Row],[INCIDENZA POPOLAZIONE PER DIFFERENZA]]*(PLAFOND-SUM(Tabella2026[CONTRIBUTO SULLA BASE DELLA POPOLAZIONE]))</f>
        <v>154.81131509939041</v>
      </c>
      <c r="R7485" s="3">
        <f>+Tabella2026[[#This Row],[CONTRIBUTO SULLA BASE DELLA POPOLAZIONE]]+Tabella2026[[#This Row],[CONTRIBUTO SULLA BASE DEL REDDITO]]</f>
        <v>1553.3003825216917</v>
      </c>
      <c r="S7485" s="3">
        <f>+Tabella2026[[#This Row],[CONTRIBUTO TOTALE]]/(PLAFOND/N_TESSERE)</f>
        <v>3.1066007650433836</v>
      </c>
      <c r="T7485" s="3">
        <f>+MAX(CEILING(Tabella2026[[#This Row],[preDEF1]],1),1)</f>
        <v>4</v>
      </c>
      <c r="U748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485" s="21">
        <f>+Tabella2026[[#This Row],[DEF - n. card]]*(PLAFOND/N_TESSERE)</f>
        <v>2000</v>
      </c>
      <c r="W7485" s="18"/>
    </row>
    <row r="7486" spans="2:23" x14ac:dyDescent="0.25">
      <c r="B7486" s="1" t="s">
        <v>14979</v>
      </c>
      <c r="C7486" s="2">
        <v>66043</v>
      </c>
      <c r="D7486" s="1" t="s">
        <v>14980</v>
      </c>
      <c r="E7486" s="1" t="s">
        <v>96</v>
      </c>
      <c r="F7486" s="1" t="s">
        <v>201</v>
      </c>
      <c r="G7486" s="1" t="s">
        <v>11807</v>
      </c>
      <c r="H7486" s="1" t="s">
        <v>15836</v>
      </c>
      <c r="I7486" s="5">
        <v>280</v>
      </c>
      <c r="J7486" s="5">
        <v>3817036</v>
      </c>
      <c r="K7486" s="3">
        <f>+Tabella2026[[#This Row],[POP_2024]]/SUM(Tabella2026[POP_2024])</f>
        <v>4.7503146404832939E-6</v>
      </c>
      <c r="L7486" s="3">
        <f>+Tabella2026[[#This Row],[INCIDENZA POPOLAZIONE]]*(PLAFOND/2)</f>
        <v>1398.4890674223013</v>
      </c>
      <c r="M7486" s="3">
        <f>+IFERROR(Tabella2026[[#This Row],[reddito_2024]]/Tabella2026[[#This Row],[POP_2024]],"")</f>
        <v>13632.271428571428</v>
      </c>
      <c r="N7486" s="3">
        <f>+IF(Tabella2026[[#This Row],[REDDITO COMPLESSIVO PROCAPITE]]&lt;media_aggr_reddito_pc,(media_aggr_reddito_pc-Tabella2026[[#This Row],[REDDITO COMPLESSIVO PROCAPITE]]),0)</f>
        <v>4192.7946340373128</v>
      </c>
      <c r="O7486" s="3">
        <f>+Tabella2026[[#This Row],[DIFFERENZA REDDITO INFERIORE ALLA MEDIA DALLA MEDIA]]*Tabella2026[[#This Row],[POP_2024]]</f>
        <v>1173982.4975304476</v>
      </c>
      <c r="P7486" s="3">
        <f>+Tabella2026[[#This Row],[POPOLAZIONE PER DIFFERENZA ]]/SUM(Tabella2026[[POPOLAZIONE PER DIFFERENZA ]])</f>
        <v>1.0415362637876445E-5</v>
      </c>
      <c r="Q7486" s="3">
        <f>+Tabella2026[[#This Row],[INCIDENZA POPOLAZIONE PER DIFFERENZA]]*(PLAFOND-SUM(Tabella2026[CONTRIBUTO SULLA BASE DELLA POPOLAZIONE]))</f>
        <v>3066.2749490688593</v>
      </c>
      <c r="R7486" s="3">
        <f>+Tabella2026[[#This Row],[CONTRIBUTO SULLA BASE DELLA POPOLAZIONE]]+Tabella2026[[#This Row],[CONTRIBUTO SULLA BASE DEL REDDITO]]</f>
        <v>4464.7640164911609</v>
      </c>
      <c r="S7486" s="3">
        <f>+Tabella2026[[#This Row],[CONTRIBUTO TOTALE]]/(PLAFOND/N_TESSERE)</f>
        <v>8.9295280329823221</v>
      </c>
      <c r="T7486" s="3">
        <f>+MAX(CEILING(Tabella2026[[#This Row],[preDEF1]],1),1)</f>
        <v>9</v>
      </c>
      <c r="U748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486" s="21">
        <f>+Tabella2026[[#This Row],[DEF - n. card]]*(PLAFOND/N_TESSERE)</f>
        <v>4500</v>
      </c>
      <c r="W7486" s="18"/>
    </row>
    <row r="7487" spans="2:23" x14ac:dyDescent="0.25">
      <c r="B7487" s="1" t="s">
        <v>14897</v>
      </c>
      <c r="C7487" s="2">
        <v>69019</v>
      </c>
      <c r="D7487" s="1" t="s">
        <v>14898</v>
      </c>
      <c r="E7487" s="1" t="s">
        <v>96</v>
      </c>
      <c r="F7487" s="1" t="s">
        <v>328</v>
      </c>
      <c r="G7487" s="1" t="s">
        <v>11807</v>
      </c>
      <c r="H7487" s="1" t="s">
        <v>15836</v>
      </c>
      <c r="I7487" s="5">
        <v>279</v>
      </c>
      <c r="J7487" s="5">
        <v>3664697</v>
      </c>
      <c r="K7487" s="3">
        <f>+Tabella2026[[#This Row],[POP_2024]]/SUM(Tabella2026[POP_2024])</f>
        <v>4.7333492310529968E-6</v>
      </c>
      <c r="L7487" s="3">
        <f>+Tabella2026[[#This Row],[INCIDENZA POPOLAZIONE]]*(PLAFOND/2)</f>
        <v>1393.494463610079</v>
      </c>
      <c r="M7487" s="3">
        <f>+IFERROR(Tabella2026[[#This Row],[reddito_2024]]/Tabella2026[[#This Row],[POP_2024]],"")</f>
        <v>13135.114695340502</v>
      </c>
      <c r="N7487" s="3">
        <f>+IF(Tabella2026[[#This Row],[REDDITO COMPLESSIVO PROCAPITE]]&lt;media_aggr_reddito_pc,(media_aggr_reddito_pc-Tabella2026[[#This Row],[REDDITO COMPLESSIVO PROCAPITE]]),0)</f>
        <v>4689.9513672682388</v>
      </c>
      <c r="O7487" s="3">
        <f>+Tabella2026[[#This Row],[DIFFERENZA REDDITO INFERIORE ALLA MEDIA DALLA MEDIA]]*Tabella2026[[#This Row],[POP_2024]]</f>
        <v>1308496.4314678386</v>
      </c>
      <c r="P7487" s="3">
        <f>+Tabella2026[[#This Row],[POPOLAZIONE PER DIFFERENZA ]]/SUM(Tabella2026[[POPOLAZIONE PER DIFFERENZA ]])</f>
        <v>1.1608746188953573E-5</v>
      </c>
      <c r="Q7487" s="3">
        <f>+Tabella2026[[#This Row],[INCIDENZA POPOLAZIONE PER DIFFERENZA]]*(PLAFOND-SUM(Tabella2026[CONTRIBUTO SULLA BASE DELLA POPOLAZIONE]))</f>
        <v>3417.6061714683037</v>
      </c>
      <c r="R7487" s="3">
        <f>+Tabella2026[[#This Row],[CONTRIBUTO SULLA BASE DELLA POPOLAZIONE]]+Tabella2026[[#This Row],[CONTRIBUTO SULLA BASE DEL REDDITO]]</f>
        <v>4811.1006350783828</v>
      </c>
      <c r="S7487" s="3">
        <f>+Tabella2026[[#This Row],[CONTRIBUTO TOTALE]]/(PLAFOND/N_TESSERE)</f>
        <v>9.622201270156765</v>
      </c>
      <c r="T7487" s="3">
        <f>+MAX(CEILING(Tabella2026[[#This Row],[preDEF1]],1),1)</f>
        <v>10</v>
      </c>
      <c r="U7487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487" s="21">
        <f>+Tabella2026[[#This Row],[DEF - n. card]]*(PLAFOND/N_TESSERE)</f>
        <v>5000</v>
      </c>
      <c r="W7487" s="18"/>
    </row>
    <row r="7488" spans="2:23" x14ac:dyDescent="0.25">
      <c r="B7488" s="1" t="s">
        <v>14957</v>
      </c>
      <c r="C7488" s="2">
        <v>69023</v>
      </c>
      <c r="D7488" s="1" t="s">
        <v>14958</v>
      </c>
      <c r="E7488" s="1" t="s">
        <v>96</v>
      </c>
      <c r="F7488" s="1" t="s">
        <v>328</v>
      </c>
      <c r="G7488" s="1" t="s">
        <v>11807</v>
      </c>
      <c r="H7488" s="1" t="s">
        <v>15836</v>
      </c>
      <c r="I7488" s="5">
        <v>279</v>
      </c>
      <c r="J7488" s="5">
        <v>2670232</v>
      </c>
      <c r="K7488" s="3">
        <f>+Tabella2026[[#This Row],[POP_2024]]/SUM(Tabella2026[POP_2024])</f>
        <v>4.7333492310529968E-6</v>
      </c>
      <c r="L7488" s="3">
        <f>+Tabella2026[[#This Row],[INCIDENZA POPOLAZIONE]]*(PLAFOND/2)</f>
        <v>1393.494463610079</v>
      </c>
      <c r="M7488" s="3">
        <f>+IFERROR(Tabella2026[[#This Row],[reddito_2024]]/Tabella2026[[#This Row],[POP_2024]],"")</f>
        <v>9570.7240143369181</v>
      </c>
      <c r="N7488" s="3">
        <f>+IF(Tabella2026[[#This Row],[REDDITO COMPLESSIVO PROCAPITE]]&lt;media_aggr_reddito_pc,(media_aggr_reddito_pc-Tabella2026[[#This Row],[REDDITO COMPLESSIVO PROCAPITE]]),0)</f>
        <v>8254.3420482718229</v>
      </c>
      <c r="O7488" s="3">
        <f>+Tabella2026[[#This Row],[DIFFERENZA REDDITO INFERIORE ALLA MEDIA DALLA MEDIA]]*Tabella2026[[#This Row],[POP_2024]]</f>
        <v>2302961.4314678386</v>
      </c>
      <c r="P7488" s="3">
        <f>+Tabella2026[[#This Row],[POPOLAZIONE PER DIFFERENZA ]]/SUM(Tabella2026[[POPOLAZIONE PER DIFFERENZA ]])</f>
        <v>2.0431461712791414E-5</v>
      </c>
      <c r="Q7488" s="3">
        <f>+Tabella2026[[#This Row],[INCIDENZA POPOLAZIONE PER DIFFERENZA]]*(PLAFOND-SUM(Tabella2026[CONTRIBUTO SULLA BASE DELLA POPOLAZIONE]))</f>
        <v>6015.0070046495321</v>
      </c>
      <c r="R7488" s="3">
        <f>+Tabella2026[[#This Row],[CONTRIBUTO SULLA BASE DELLA POPOLAZIONE]]+Tabella2026[[#This Row],[CONTRIBUTO SULLA BASE DEL REDDITO]]</f>
        <v>7408.5014682596111</v>
      </c>
      <c r="S7488" s="3">
        <f>+Tabella2026[[#This Row],[CONTRIBUTO TOTALE]]/(PLAFOND/N_TESSERE)</f>
        <v>14.817002936519222</v>
      </c>
      <c r="T7488" s="3">
        <f>+MAX(CEILING(Tabella2026[[#This Row],[preDEF1]],1),1)</f>
        <v>15</v>
      </c>
      <c r="U7488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488" s="21">
        <f>+Tabella2026[[#This Row],[DEF - n. card]]*(PLAFOND/N_TESSERE)</f>
        <v>7500</v>
      </c>
      <c r="W7488" s="18"/>
    </row>
    <row r="7489" spans="2:23" x14ac:dyDescent="0.25">
      <c r="B7489" s="1" t="s">
        <v>14991</v>
      </c>
      <c r="C7489" s="2">
        <v>19040</v>
      </c>
      <c r="D7489" s="1" t="s">
        <v>14992</v>
      </c>
      <c r="E7489" s="1" t="s">
        <v>12</v>
      </c>
      <c r="F7489" s="1" t="s">
        <v>193</v>
      </c>
      <c r="G7489" s="1" t="s">
        <v>11807</v>
      </c>
      <c r="H7489" s="1" t="s">
        <v>15835</v>
      </c>
      <c r="I7489" s="5">
        <v>279</v>
      </c>
      <c r="J7489" s="5">
        <v>5858708</v>
      </c>
      <c r="K7489" s="3">
        <f>+Tabella2026[[#This Row],[POP_2024]]/SUM(Tabella2026[POP_2024])</f>
        <v>4.7333492310529968E-6</v>
      </c>
      <c r="L7489" s="3">
        <f>+Tabella2026[[#This Row],[INCIDENZA POPOLAZIONE]]*(PLAFOND/2)</f>
        <v>1393.494463610079</v>
      </c>
      <c r="M7489" s="3">
        <f>+IFERROR(Tabella2026[[#This Row],[reddito_2024]]/Tabella2026[[#This Row],[POP_2024]],"")</f>
        <v>20998.953405017921</v>
      </c>
      <c r="N7489" s="3">
        <f>+IF(Tabella2026[[#This Row],[REDDITO COMPLESSIVO PROCAPITE]]&lt;media_aggr_reddito_pc,(media_aggr_reddito_pc-Tabella2026[[#This Row],[REDDITO COMPLESSIVO PROCAPITE]]),0)</f>
        <v>0</v>
      </c>
      <c r="O7489" s="3">
        <f>+Tabella2026[[#This Row],[DIFFERENZA REDDITO INFERIORE ALLA MEDIA DALLA MEDIA]]*Tabella2026[[#This Row],[POP_2024]]</f>
        <v>0</v>
      </c>
      <c r="P7489" s="3">
        <f>+Tabella2026[[#This Row],[POPOLAZIONE PER DIFFERENZA ]]/SUM(Tabella2026[[POPOLAZIONE PER DIFFERENZA ]])</f>
        <v>0</v>
      </c>
      <c r="Q7489" s="3">
        <f>+Tabella2026[[#This Row],[INCIDENZA POPOLAZIONE PER DIFFERENZA]]*(PLAFOND-SUM(Tabella2026[CONTRIBUTO SULLA BASE DELLA POPOLAZIONE]))</f>
        <v>0</v>
      </c>
      <c r="R7489" s="3">
        <f>+Tabella2026[[#This Row],[CONTRIBUTO SULLA BASE DELLA POPOLAZIONE]]+Tabella2026[[#This Row],[CONTRIBUTO SULLA BASE DEL REDDITO]]</f>
        <v>1393.494463610079</v>
      </c>
      <c r="S7489" s="3">
        <f>+Tabella2026[[#This Row],[CONTRIBUTO TOTALE]]/(PLAFOND/N_TESSERE)</f>
        <v>2.786988927220158</v>
      </c>
      <c r="T7489" s="3">
        <f>+MAX(CEILING(Tabella2026[[#This Row],[preDEF1]],1),1)</f>
        <v>3</v>
      </c>
      <c r="U7489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489" s="21">
        <f>+Tabella2026[[#This Row],[DEF - n. card]]*(PLAFOND/N_TESSERE)</f>
        <v>1500</v>
      </c>
      <c r="W7489" s="18"/>
    </row>
    <row r="7490" spans="2:23" x14ac:dyDescent="0.25">
      <c r="B7490" s="1" t="s">
        <v>14825</v>
      </c>
      <c r="C7490" s="2">
        <v>70044</v>
      </c>
      <c r="D7490" s="1" t="s">
        <v>14826</v>
      </c>
      <c r="E7490" s="1" t="s">
        <v>345</v>
      </c>
      <c r="F7490" s="1" t="s">
        <v>344</v>
      </c>
      <c r="G7490" s="1" t="s">
        <v>11807</v>
      </c>
      <c r="H7490" s="1" t="s">
        <v>15836</v>
      </c>
      <c r="I7490" s="5">
        <v>279</v>
      </c>
      <c r="J7490" s="5">
        <v>2928915</v>
      </c>
      <c r="K7490" s="3">
        <f>+Tabella2026[[#This Row],[POP_2024]]/SUM(Tabella2026[POP_2024])</f>
        <v>4.7333492310529968E-6</v>
      </c>
      <c r="L7490" s="3">
        <f>+Tabella2026[[#This Row],[INCIDENZA POPOLAZIONE]]*(PLAFOND/2)</f>
        <v>1393.494463610079</v>
      </c>
      <c r="M7490" s="3">
        <f>+IFERROR(Tabella2026[[#This Row],[reddito_2024]]/Tabella2026[[#This Row],[POP_2024]],"")</f>
        <v>10497.903225806451</v>
      </c>
      <c r="N7490" s="3">
        <f>+IF(Tabella2026[[#This Row],[REDDITO COMPLESSIVO PROCAPITE]]&lt;media_aggr_reddito_pc,(media_aggr_reddito_pc-Tabella2026[[#This Row],[REDDITO COMPLESSIVO PROCAPITE]]),0)</f>
        <v>7327.1628368022903</v>
      </c>
      <c r="O7490" s="3">
        <f>+Tabella2026[[#This Row],[DIFFERENZA REDDITO INFERIORE ALLA MEDIA DALLA MEDIA]]*Tabella2026[[#This Row],[POP_2024]]</f>
        <v>2044278.4314678391</v>
      </c>
      <c r="P7490" s="3">
        <f>+Tabella2026[[#This Row],[POPOLAZIONE PER DIFFERENZA ]]/SUM(Tabella2026[[POPOLAZIONE PER DIFFERENZA ]])</f>
        <v>1.8136472427242963E-5</v>
      </c>
      <c r="Q7490" s="3">
        <f>+Tabella2026[[#This Row],[INCIDENZA POPOLAZIONE PER DIFFERENZA]]*(PLAFOND-SUM(Tabella2026[CONTRIBUTO SULLA BASE DELLA POPOLAZIONE]))</f>
        <v>5339.3638802260293</v>
      </c>
      <c r="R7490" s="3">
        <f>+Tabella2026[[#This Row],[CONTRIBUTO SULLA BASE DELLA POPOLAZIONE]]+Tabella2026[[#This Row],[CONTRIBUTO SULLA BASE DEL REDDITO]]</f>
        <v>6732.8583438361084</v>
      </c>
      <c r="S7490" s="3">
        <f>+Tabella2026[[#This Row],[CONTRIBUTO TOTALE]]/(PLAFOND/N_TESSERE)</f>
        <v>13.465716687672217</v>
      </c>
      <c r="T7490" s="3">
        <f>+MAX(CEILING(Tabella2026[[#This Row],[preDEF1]],1),1)</f>
        <v>14</v>
      </c>
      <c r="U7490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7490" s="21">
        <f>+Tabella2026[[#This Row],[DEF - n. card]]*(PLAFOND/N_TESSERE)</f>
        <v>7000</v>
      </c>
      <c r="W7490" s="18"/>
    </row>
    <row r="7491" spans="2:23" x14ac:dyDescent="0.25">
      <c r="B7491" s="1" t="s">
        <v>14995</v>
      </c>
      <c r="C7491" s="2">
        <v>9069</v>
      </c>
      <c r="D7491" s="1" t="s">
        <v>14996</v>
      </c>
      <c r="E7491" s="1" t="s">
        <v>24</v>
      </c>
      <c r="F7491" s="1" t="s">
        <v>246</v>
      </c>
      <c r="G7491" s="1" t="s">
        <v>11807</v>
      </c>
      <c r="H7491" s="1" t="s">
        <v>15835</v>
      </c>
      <c r="I7491" s="5">
        <v>279</v>
      </c>
      <c r="J7491" s="5">
        <v>3875599</v>
      </c>
      <c r="K7491" s="3">
        <f>+Tabella2026[[#This Row],[POP_2024]]/SUM(Tabella2026[POP_2024])</f>
        <v>4.7333492310529968E-6</v>
      </c>
      <c r="L7491" s="3">
        <f>+Tabella2026[[#This Row],[INCIDENZA POPOLAZIONE]]*(PLAFOND/2)</f>
        <v>1393.494463610079</v>
      </c>
      <c r="M7491" s="3">
        <f>+IFERROR(Tabella2026[[#This Row],[reddito_2024]]/Tabella2026[[#This Row],[POP_2024]],"")</f>
        <v>13891.035842293906</v>
      </c>
      <c r="N7491" s="3">
        <f>+IF(Tabella2026[[#This Row],[REDDITO COMPLESSIVO PROCAPITE]]&lt;media_aggr_reddito_pc,(media_aggr_reddito_pc-Tabella2026[[#This Row],[REDDITO COMPLESSIVO PROCAPITE]]),0)</f>
        <v>3934.0302203148349</v>
      </c>
      <c r="O7491" s="3">
        <f>+Tabella2026[[#This Row],[DIFFERENZA REDDITO INFERIORE ALLA MEDIA DALLA MEDIA]]*Tabella2026[[#This Row],[POP_2024]]</f>
        <v>1097594.4314678388</v>
      </c>
      <c r="P7491" s="3">
        <f>+Tabella2026[[#This Row],[POPOLAZIONE PER DIFFERENZA ]]/SUM(Tabella2026[[POPOLAZIONE PER DIFFERENZA ]])</f>
        <v>9.7376613851561081E-6</v>
      </c>
      <c r="Q7491" s="3">
        <f>+Tabella2026[[#This Row],[INCIDENZA POPOLAZIONE PER DIFFERENZA]]*(PLAFOND-SUM(Tabella2026[CONTRIBUTO SULLA BASE DELLA POPOLAZIONE]))</f>
        <v>2866.7602085439312</v>
      </c>
      <c r="R7491" s="3">
        <f>+Tabella2026[[#This Row],[CONTRIBUTO SULLA BASE DELLA POPOLAZIONE]]+Tabella2026[[#This Row],[CONTRIBUTO SULLA BASE DEL REDDITO]]</f>
        <v>4260.2546721540102</v>
      </c>
      <c r="S7491" s="3">
        <f>+Tabella2026[[#This Row],[CONTRIBUTO TOTALE]]/(PLAFOND/N_TESSERE)</f>
        <v>8.5205093443080209</v>
      </c>
      <c r="T7491" s="3">
        <f>+MAX(CEILING(Tabella2026[[#This Row],[preDEF1]],1),1)</f>
        <v>9</v>
      </c>
      <c r="U749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491" s="21">
        <f>+Tabella2026[[#This Row],[DEF - n. card]]*(PLAFOND/N_TESSERE)</f>
        <v>4500</v>
      </c>
      <c r="W7491" s="18"/>
    </row>
    <row r="7492" spans="2:23" x14ac:dyDescent="0.25">
      <c r="B7492" s="1" t="s">
        <v>14853</v>
      </c>
      <c r="C7492" s="2">
        <v>60077</v>
      </c>
      <c r="D7492" s="1" t="s">
        <v>14854</v>
      </c>
      <c r="E7492" s="1" t="s">
        <v>8</v>
      </c>
      <c r="F7492" s="1" t="s">
        <v>397</v>
      </c>
      <c r="G7492" s="1" t="s">
        <v>11807</v>
      </c>
      <c r="H7492" s="1" t="s">
        <v>15834</v>
      </c>
      <c r="I7492" s="5">
        <v>278</v>
      </c>
      <c r="J7492" s="5">
        <v>3031198</v>
      </c>
      <c r="K7492" s="3">
        <f>+Tabella2026[[#This Row],[POP_2024]]/SUM(Tabella2026[POP_2024])</f>
        <v>4.7163838216226996E-6</v>
      </c>
      <c r="L7492" s="3">
        <f>+Tabella2026[[#This Row],[INCIDENZA POPOLAZIONE]]*(PLAFOND/2)</f>
        <v>1388.4998597978565</v>
      </c>
      <c r="M7492" s="3">
        <f>+IFERROR(Tabella2026[[#This Row],[reddito_2024]]/Tabella2026[[#This Row],[POP_2024]],"")</f>
        <v>10903.589928057554</v>
      </c>
      <c r="N7492" s="3">
        <f>+IF(Tabella2026[[#This Row],[REDDITO COMPLESSIVO PROCAPITE]]&lt;media_aggr_reddito_pc,(media_aggr_reddito_pc-Tabella2026[[#This Row],[REDDITO COMPLESSIVO PROCAPITE]]),0)</f>
        <v>6921.476134551187</v>
      </c>
      <c r="O7492" s="3">
        <f>+Tabella2026[[#This Row],[DIFFERENZA REDDITO INFERIORE ALLA MEDIA DALLA MEDIA]]*Tabella2026[[#This Row],[POP_2024]]</f>
        <v>1924170.3654052301</v>
      </c>
      <c r="P7492" s="3">
        <f>+Tabella2026[[#This Row],[POPOLAZIONE PER DIFFERENZA ]]/SUM(Tabella2026[[POPOLAZIONE PER DIFFERENZA ]])</f>
        <v>1.7070895158069364E-5</v>
      </c>
      <c r="Q7492" s="3">
        <f>+Tabella2026[[#This Row],[INCIDENZA POPOLAZIONE PER DIFFERENZA]]*(PLAFOND-SUM(Tabella2026[CONTRIBUTO SULLA BASE DELLA POPOLAZIONE]))</f>
        <v>5025.6587313642731</v>
      </c>
      <c r="R7492" s="3">
        <f>+Tabella2026[[#This Row],[CONTRIBUTO SULLA BASE DELLA POPOLAZIONE]]+Tabella2026[[#This Row],[CONTRIBUTO SULLA BASE DEL REDDITO]]</f>
        <v>6414.1585911621296</v>
      </c>
      <c r="S7492" s="3">
        <f>+Tabella2026[[#This Row],[CONTRIBUTO TOTALE]]/(PLAFOND/N_TESSERE)</f>
        <v>12.828317182324259</v>
      </c>
      <c r="T7492" s="3">
        <f>+MAX(CEILING(Tabella2026[[#This Row],[preDEF1]],1),1)</f>
        <v>13</v>
      </c>
      <c r="U7492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492" s="21">
        <f>+Tabella2026[[#This Row],[DEF - n. card]]*(PLAFOND/N_TESSERE)</f>
        <v>6500</v>
      </c>
      <c r="W7492" s="18"/>
    </row>
    <row r="7493" spans="2:23" x14ac:dyDescent="0.25">
      <c r="B7493" s="1" t="s">
        <v>14989</v>
      </c>
      <c r="C7493" s="2">
        <v>16056</v>
      </c>
      <c r="D7493" s="1" t="s">
        <v>14990</v>
      </c>
      <c r="E7493" s="1" t="s">
        <v>12</v>
      </c>
      <c r="F7493" s="1" t="s">
        <v>93</v>
      </c>
      <c r="G7493" s="1" t="s">
        <v>11807</v>
      </c>
      <c r="H7493" s="1" t="s">
        <v>15835</v>
      </c>
      <c r="I7493" s="5">
        <v>277</v>
      </c>
      <c r="J7493" s="5">
        <v>5255185</v>
      </c>
      <c r="K7493" s="3">
        <f>+Tabella2026[[#This Row],[POP_2024]]/SUM(Tabella2026[POP_2024])</f>
        <v>4.6994184121924016E-6</v>
      </c>
      <c r="L7493" s="3">
        <f>+Tabella2026[[#This Row],[INCIDENZA POPOLAZIONE]]*(PLAFOND/2)</f>
        <v>1383.5052559856338</v>
      </c>
      <c r="M7493" s="3">
        <f>+IFERROR(Tabella2026[[#This Row],[reddito_2024]]/Tabella2026[[#This Row],[POP_2024]],"")</f>
        <v>18971.787003610109</v>
      </c>
      <c r="N7493" s="3">
        <f>+IF(Tabella2026[[#This Row],[REDDITO COMPLESSIVO PROCAPITE]]&lt;media_aggr_reddito_pc,(media_aggr_reddito_pc-Tabella2026[[#This Row],[REDDITO COMPLESSIVO PROCAPITE]]),0)</f>
        <v>0</v>
      </c>
      <c r="O7493" s="3">
        <f>+Tabella2026[[#This Row],[DIFFERENZA REDDITO INFERIORE ALLA MEDIA DALLA MEDIA]]*Tabella2026[[#This Row],[POP_2024]]</f>
        <v>0</v>
      </c>
      <c r="P7493" s="3">
        <f>+Tabella2026[[#This Row],[POPOLAZIONE PER DIFFERENZA ]]/SUM(Tabella2026[[POPOLAZIONE PER DIFFERENZA ]])</f>
        <v>0</v>
      </c>
      <c r="Q7493" s="3">
        <f>+Tabella2026[[#This Row],[INCIDENZA POPOLAZIONE PER DIFFERENZA]]*(PLAFOND-SUM(Tabella2026[CONTRIBUTO SULLA BASE DELLA POPOLAZIONE]))</f>
        <v>0</v>
      </c>
      <c r="R7493" s="3">
        <f>+Tabella2026[[#This Row],[CONTRIBUTO SULLA BASE DELLA POPOLAZIONE]]+Tabella2026[[#This Row],[CONTRIBUTO SULLA BASE DEL REDDITO]]</f>
        <v>1383.5052559856338</v>
      </c>
      <c r="S7493" s="3">
        <f>+Tabella2026[[#This Row],[CONTRIBUTO TOTALE]]/(PLAFOND/N_TESSERE)</f>
        <v>2.7670105119712676</v>
      </c>
      <c r="T7493" s="3">
        <f>+MAX(CEILING(Tabella2026[[#This Row],[preDEF1]],1),1)</f>
        <v>3</v>
      </c>
      <c r="U7493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493" s="21">
        <f>+Tabella2026[[#This Row],[DEF - n. card]]*(PLAFOND/N_TESSERE)</f>
        <v>1500</v>
      </c>
      <c r="W7493" s="18"/>
    </row>
    <row r="7494" spans="2:23" x14ac:dyDescent="0.25">
      <c r="B7494" s="1" t="s">
        <v>14975</v>
      </c>
      <c r="C7494" s="2">
        <v>6105</v>
      </c>
      <c r="D7494" s="1" t="s">
        <v>14976</v>
      </c>
      <c r="E7494" s="1" t="s">
        <v>18</v>
      </c>
      <c r="F7494" s="1" t="s">
        <v>138</v>
      </c>
      <c r="G7494" s="1" t="s">
        <v>11807</v>
      </c>
      <c r="H7494" s="1" t="s">
        <v>15835</v>
      </c>
      <c r="I7494" s="5">
        <v>276</v>
      </c>
      <c r="J7494" s="5">
        <v>4559468</v>
      </c>
      <c r="K7494" s="3">
        <f>+Tabella2026[[#This Row],[POP_2024]]/SUM(Tabella2026[POP_2024])</f>
        <v>4.6824530027621044E-6</v>
      </c>
      <c r="L7494" s="3">
        <f>+Tabella2026[[#This Row],[INCIDENZA POPOLAZIONE]]*(PLAFOND/2)</f>
        <v>1378.5106521734115</v>
      </c>
      <c r="M7494" s="3">
        <f>+IFERROR(Tabella2026[[#This Row],[reddito_2024]]/Tabella2026[[#This Row],[POP_2024]],"")</f>
        <v>16519.8115942029</v>
      </c>
      <c r="N7494" s="3">
        <f>+IF(Tabella2026[[#This Row],[REDDITO COMPLESSIVO PROCAPITE]]&lt;media_aggr_reddito_pc,(media_aggr_reddito_pc-Tabella2026[[#This Row],[REDDITO COMPLESSIVO PROCAPITE]]),0)</f>
        <v>1305.2544684058412</v>
      </c>
      <c r="O7494" s="3">
        <f>+Tabella2026[[#This Row],[DIFFERENZA REDDITO INFERIORE ALLA MEDIA DALLA MEDIA]]*Tabella2026[[#This Row],[POP_2024]]</f>
        <v>360250.23328001215</v>
      </c>
      <c r="P7494" s="3">
        <f>+Tabella2026[[#This Row],[POPOLAZIONE PER DIFFERENZA ]]/SUM(Tabella2026[[POPOLAZIONE PER DIFFERENZA ]])</f>
        <v>3.1960756040944291E-6</v>
      </c>
      <c r="Q7494" s="3">
        <f>+Tabella2026[[#This Row],[INCIDENZA POPOLAZIONE PER DIFFERENZA]]*(PLAFOND-SUM(Tabella2026[CONTRIBUTO SULLA BASE DELLA POPOLAZIONE]))</f>
        <v>940.92226078870067</v>
      </c>
      <c r="R7494" s="3">
        <f>+Tabella2026[[#This Row],[CONTRIBUTO SULLA BASE DELLA POPOLAZIONE]]+Tabella2026[[#This Row],[CONTRIBUTO SULLA BASE DEL REDDITO]]</f>
        <v>2319.4329129621119</v>
      </c>
      <c r="S7494" s="3">
        <f>+Tabella2026[[#This Row],[CONTRIBUTO TOTALE]]/(PLAFOND/N_TESSERE)</f>
        <v>4.6388658259242241</v>
      </c>
      <c r="T7494" s="3">
        <f>+MAX(CEILING(Tabella2026[[#This Row],[preDEF1]],1),1)</f>
        <v>5</v>
      </c>
      <c r="U7494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494" s="21">
        <f>+Tabella2026[[#This Row],[DEF - n. card]]*(PLAFOND/N_TESSERE)</f>
        <v>2500</v>
      </c>
      <c r="W7494" s="18"/>
    </row>
    <row r="7495" spans="2:23" x14ac:dyDescent="0.25">
      <c r="B7495" s="1" t="s">
        <v>15031</v>
      </c>
      <c r="C7495" s="2">
        <v>98001</v>
      </c>
      <c r="D7495" s="1" t="s">
        <v>15032</v>
      </c>
      <c r="E7495" s="1" t="s">
        <v>12</v>
      </c>
      <c r="F7495" s="1" t="s">
        <v>389</v>
      </c>
      <c r="G7495" s="1" t="s">
        <v>11807</v>
      </c>
      <c r="H7495" s="1" t="s">
        <v>15835</v>
      </c>
      <c r="I7495" s="5">
        <v>275</v>
      </c>
      <c r="J7495" s="5">
        <v>4361266</v>
      </c>
      <c r="K7495" s="3">
        <f>+Tabella2026[[#This Row],[POP_2024]]/SUM(Tabella2026[POP_2024])</f>
        <v>4.6654875933318072E-6</v>
      </c>
      <c r="L7495" s="3">
        <f>+Tabella2026[[#This Row],[INCIDENZA POPOLAZIONE]]*(PLAFOND/2)</f>
        <v>1373.516048361189</v>
      </c>
      <c r="M7495" s="3">
        <f>+IFERROR(Tabella2026[[#This Row],[reddito_2024]]/Tabella2026[[#This Row],[POP_2024]],"")</f>
        <v>15859.149090909092</v>
      </c>
      <c r="N7495" s="3">
        <f>+IF(Tabella2026[[#This Row],[REDDITO COMPLESSIVO PROCAPITE]]&lt;media_aggr_reddito_pc,(media_aggr_reddito_pc-Tabella2026[[#This Row],[REDDITO COMPLESSIVO PROCAPITE]]),0)</f>
        <v>1965.9169716996494</v>
      </c>
      <c r="O7495" s="3">
        <f>+Tabella2026[[#This Row],[DIFFERENZA REDDITO INFERIORE ALLA MEDIA DALLA MEDIA]]*Tabella2026[[#This Row],[POP_2024]]</f>
        <v>540627.16721740353</v>
      </c>
      <c r="P7495" s="3">
        <f>+Tabella2026[[#This Row],[POPOLAZIONE PER DIFFERENZA ]]/SUM(Tabella2026[[POPOLAZIONE PER DIFFERENZA ]])</f>
        <v>4.7963474841421889E-6</v>
      </c>
      <c r="Q7495" s="3">
        <f>+Tabella2026[[#This Row],[INCIDENZA POPOLAZIONE PER DIFFERENZA]]*(PLAFOND-SUM(Tabella2026[CONTRIBUTO SULLA BASE DELLA POPOLAZIONE]))</f>
        <v>1412.041102070853</v>
      </c>
      <c r="R7495" s="3">
        <f>+Tabella2026[[#This Row],[CONTRIBUTO SULLA BASE DELLA POPOLAZIONE]]+Tabella2026[[#This Row],[CONTRIBUTO SULLA BASE DEL REDDITO]]</f>
        <v>2785.5571504320419</v>
      </c>
      <c r="S7495" s="3">
        <f>+Tabella2026[[#This Row],[CONTRIBUTO TOTALE]]/(PLAFOND/N_TESSERE)</f>
        <v>5.5711143008640835</v>
      </c>
      <c r="T7495" s="3">
        <f>+MAX(CEILING(Tabella2026[[#This Row],[preDEF1]],1),1)</f>
        <v>6</v>
      </c>
      <c r="U7495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495" s="21">
        <f>+Tabella2026[[#This Row],[DEF - n. card]]*(PLAFOND/N_TESSERE)</f>
        <v>3000</v>
      </c>
      <c r="W7495" s="18"/>
    </row>
    <row r="7496" spans="2:23" x14ac:dyDescent="0.25">
      <c r="B7496" s="1" t="s">
        <v>15023</v>
      </c>
      <c r="C7496" s="2">
        <v>18103</v>
      </c>
      <c r="D7496" s="1" t="s">
        <v>15024</v>
      </c>
      <c r="E7496" s="1" t="s">
        <v>12</v>
      </c>
      <c r="F7496" s="1" t="s">
        <v>195</v>
      </c>
      <c r="G7496" s="1" t="s">
        <v>11807</v>
      </c>
      <c r="H7496" s="1" t="s">
        <v>15835</v>
      </c>
      <c r="I7496" s="5">
        <v>275</v>
      </c>
      <c r="J7496" s="5">
        <v>3792813</v>
      </c>
      <c r="K7496" s="3">
        <f>+Tabella2026[[#This Row],[POP_2024]]/SUM(Tabella2026[POP_2024])</f>
        <v>4.6654875933318072E-6</v>
      </c>
      <c r="L7496" s="3">
        <f>+Tabella2026[[#This Row],[INCIDENZA POPOLAZIONE]]*(PLAFOND/2)</f>
        <v>1373.516048361189</v>
      </c>
      <c r="M7496" s="3">
        <f>+IFERROR(Tabella2026[[#This Row],[reddito_2024]]/Tabella2026[[#This Row],[POP_2024]],"")</f>
        <v>13792.047272727274</v>
      </c>
      <c r="N7496" s="3">
        <f>+IF(Tabella2026[[#This Row],[REDDITO COMPLESSIVO PROCAPITE]]&lt;media_aggr_reddito_pc,(media_aggr_reddito_pc-Tabella2026[[#This Row],[REDDITO COMPLESSIVO PROCAPITE]]),0)</f>
        <v>4033.0187898814675</v>
      </c>
      <c r="O7496" s="3">
        <f>+Tabella2026[[#This Row],[DIFFERENZA REDDITO INFERIORE ALLA MEDIA DALLA MEDIA]]*Tabella2026[[#This Row],[POP_2024]]</f>
        <v>1109080.1672174037</v>
      </c>
      <c r="P7496" s="3">
        <f>+Tabella2026[[#This Row],[POPOLAZIONE PER DIFFERENZA ]]/SUM(Tabella2026[[POPOLAZIONE PER DIFFERENZA ]])</f>
        <v>9.8395607773925211E-6</v>
      </c>
      <c r="Q7496" s="3">
        <f>+Tabella2026[[#This Row],[INCIDENZA POPOLAZIONE PER DIFFERENZA]]*(PLAFOND-SUM(Tabella2026[CONTRIBUTO SULLA BASE DELLA POPOLAZIONE]))</f>
        <v>2896.759313193787</v>
      </c>
      <c r="R7496" s="3">
        <f>+Tabella2026[[#This Row],[CONTRIBUTO SULLA BASE DELLA POPOLAZIONE]]+Tabella2026[[#This Row],[CONTRIBUTO SULLA BASE DEL REDDITO]]</f>
        <v>4270.2753615549755</v>
      </c>
      <c r="S7496" s="3">
        <f>+Tabella2026[[#This Row],[CONTRIBUTO TOTALE]]/(PLAFOND/N_TESSERE)</f>
        <v>8.5405507231099502</v>
      </c>
      <c r="T7496" s="3">
        <f>+MAX(CEILING(Tabella2026[[#This Row],[preDEF1]],1),1)</f>
        <v>9</v>
      </c>
      <c r="U749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496" s="21">
        <f>+Tabella2026[[#This Row],[DEF - n. card]]*(PLAFOND/N_TESSERE)</f>
        <v>4500</v>
      </c>
      <c r="W7496" s="18"/>
    </row>
    <row r="7497" spans="2:23" x14ac:dyDescent="0.25">
      <c r="B7497" s="1" t="s">
        <v>15039</v>
      </c>
      <c r="C7497" s="2">
        <v>103076</v>
      </c>
      <c r="D7497" s="1" t="s">
        <v>15040</v>
      </c>
      <c r="E7497" s="1" t="s">
        <v>18</v>
      </c>
      <c r="F7497" s="1" t="s">
        <v>648</v>
      </c>
      <c r="G7497" s="1" t="s">
        <v>11807</v>
      </c>
      <c r="H7497" s="1" t="s">
        <v>15835</v>
      </c>
      <c r="I7497" s="5">
        <v>275</v>
      </c>
      <c r="J7497" s="5">
        <v>2425330</v>
      </c>
      <c r="K7497" s="3">
        <f>+Tabella2026[[#This Row],[POP_2024]]/SUM(Tabella2026[POP_2024])</f>
        <v>4.6654875933318072E-6</v>
      </c>
      <c r="L7497" s="3">
        <f>+Tabella2026[[#This Row],[INCIDENZA POPOLAZIONE]]*(PLAFOND/2)</f>
        <v>1373.516048361189</v>
      </c>
      <c r="M7497" s="3">
        <f>+IFERROR(Tabella2026[[#This Row],[reddito_2024]]/Tabella2026[[#This Row],[POP_2024]],"")</f>
        <v>8819.3818181818187</v>
      </c>
      <c r="N7497" s="3">
        <f>+IF(Tabella2026[[#This Row],[REDDITO COMPLESSIVO PROCAPITE]]&lt;media_aggr_reddito_pc,(media_aggr_reddito_pc-Tabella2026[[#This Row],[REDDITO COMPLESSIVO PROCAPITE]]),0)</f>
        <v>9005.6842444269223</v>
      </c>
      <c r="O7497" s="3">
        <f>+Tabella2026[[#This Row],[DIFFERENZA REDDITO INFERIORE ALLA MEDIA DALLA MEDIA]]*Tabella2026[[#This Row],[POP_2024]]</f>
        <v>2476563.1672174037</v>
      </c>
      <c r="P7497" s="3">
        <f>+Tabella2026[[#This Row],[POPOLAZIONE PER DIFFERENZA ]]/SUM(Tabella2026[[POPOLAZIONE PER DIFFERENZA ]])</f>
        <v>2.1971625246915674E-5</v>
      </c>
      <c r="Q7497" s="3">
        <f>+Tabella2026[[#This Row],[INCIDENZA POPOLAZIONE PER DIFFERENZA]]*(PLAFOND-SUM(Tabella2026[CONTRIBUTO SULLA BASE DELLA POPOLAZIONE]))</f>
        <v>6468.4299939730654</v>
      </c>
      <c r="R7497" s="3">
        <f>+Tabella2026[[#This Row],[CONTRIBUTO SULLA BASE DELLA POPOLAZIONE]]+Tabella2026[[#This Row],[CONTRIBUTO SULLA BASE DEL REDDITO]]</f>
        <v>7841.9460423342543</v>
      </c>
      <c r="S7497" s="3">
        <f>+Tabella2026[[#This Row],[CONTRIBUTO TOTALE]]/(PLAFOND/N_TESSERE)</f>
        <v>15.683892084668509</v>
      </c>
      <c r="T7497" s="3">
        <f>+MAX(CEILING(Tabella2026[[#This Row],[preDEF1]],1),1)</f>
        <v>16</v>
      </c>
      <c r="U7497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497" s="21">
        <f>+Tabella2026[[#This Row],[DEF - n. card]]*(PLAFOND/N_TESSERE)</f>
        <v>8000</v>
      </c>
      <c r="W7497" s="18"/>
    </row>
    <row r="7498" spans="2:23" x14ac:dyDescent="0.25">
      <c r="B7498" s="1" t="s">
        <v>14921</v>
      </c>
      <c r="C7498" s="2">
        <v>70045</v>
      </c>
      <c r="D7498" s="1" t="s">
        <v>14922</v>
      </c>
      <c r="E7498" s="1" t="s">
        <v>345</v>
      </c>
      <c r="F7498" s="1" t="s">
        <v>344</v>
      </c>
      <c r="G7498" s="1" t="s">
        <v>11807</v>
      </c>
      <c r="H7498" s="1" t="s">
        <v>15836</v>
      </c>
      <c r="I7498" s="5">
        <v>274</v>
      </c>
      <c r="J7498" s="5">
        <v>3562240</v>
      </c>
      <c r="K7498" s="3">
        <f>+Tabella2026[[#This Row],[POP_2024]]/SUM(Tabella2026[POP_2024])</f>
        <v>4.6485221839015092E-6</v>
      </c>
      <c r="L7498" s="3">
        <f>+Tabella2026[[#This Row],[INCIDENZA POPOLAZIONE]]*(PLAFOND/2)</f>
        <v>1368.5214445489664</v>
      </c>
      <c r="M7498" s="3">
        <f>+IFERROR(Tabella2026[[#This Row],[reddito_2024]]/Tabella2026[[#This Row],[POP_2024]],"")</f>
        <v>13000.875912408759</v>
      </c>
      <c r="N7498" s="3">
        <f>+IF(Tabella2026[[#This Row],[REDDITO COMPLESSIVO PROCAPITE]]&lt;media_aggr_reddito_pc,(media_aggr_reddito_pc-Tabella2026[[#This Row],[REDDITO COMPLESSIVO PROCAPITE]]),0)</f>
        <v>4824.1901501999819</v>
      </c>
      <c r="O7498" s="3">
        <f>+Tabella2026[[#This Row],[DIFFERENZA REDDITO INFERIORE ALLA MEDIA DALLA MEDIA]]*Tabella2026[[#This Row],[POP_2024]]</f>
        <v>1321828.1011547949</v>
      </c>
      <c r="P7498" s="3">
        <f>+Tabella2026[[#This Row],[POPOLAZIONE PER DIFFERENZA ]]/SUM(Tabella2026[[POPOLAZIONE PER DIFFERENZA ]])</f>
        <v>1.1727022376758864E-5</v>
      </c>
      <c r="Q7498" s="3">
        <f>+Tabella2026[[#This Row],[INCIDENZA POPOLAZIONE PER DIFFERENZA]]*(PLAFOND-SUM(Tabella2026[CONTRIBUTO SULLA BASE DELLA POPOLAZIONE]))</f>
        <v>3452.426592451041</v>
      </c>
      <c r="R7498" s="3">
        <f>+Tabella2026[[#This Row],[CONTRIBUTO SULLA BASE DELLA POPOLAZIONE]]+Tabella2026[[#This Row],[CONTRIBUTO SULLA BASE DEL REDDITO]]</f>
        <v>4820.9480370000074</v>
      </c>
      <c r="S7498" s="3">
        <f>+Tabella2026[[#This Row],[CONTRIBUTO TOTALE]]/(PLAFOND/N_TESSERE)</f>
        <v>9.6418960740000141</v>
      </c>
      <c r="T7498" s="3">
        <f>+MAX(CEILING(Tabella2026[[#This Row],[preDEF1]],1),1)</f>
        <v>10</v>
      </c>
      <c r="U7498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498" s="21">
        <f>+Tabella2026[[#This Row],[DEF - n. card]]*(PLAFOND/N_TESSERE)</f>
        <v>5000</v>
      </c>
      <c r="W7498" s="18"/>
    </row>
    <row r="7499" spans="2:23" x14ac:dyDescent="0.25">
      <c r="B7499" s="1" t="s">
        <v>15053</v>
      </c>
      <c r="C7499" s="2">
        <v>57013</v>
      </c>
      <c r="D7499" s="1" t="s">
        <v>15054</v>
      </c>
      <c r="E7499" s="1" t="s">
        <v>8</v>
      </c>
      <c r="F7499" s="1" t="s">
        <v>377</v>
      </c>
      <c r="G7499" s="1" t="s">
        <v>11807</v>
      </c>
      <c r="H7499" s="1" t="s">
        <v>15834</v>
      </c>
      <c r="I7499" s="5">
        <v>273</v>
      </c>
      <c r="J7499" s="5">
        <v>3237982</v>
      </c>
      <c r="K7499" s="3">
        <f>+Tabella2026[[#This Row],[POP_2024]]/SUM(Tabella2026[POP_2024])</f>
        <v>4.631556774471212E-6</v>
      </c>
      <c r="L7499" s="3">
        <f>+Tabella2026[[#This Row],[INCIDENZA POPOLAZIONE]]*(PLAFOND/2)</f>
        <v>1363.5268407367439</v>
      </c>
      <c r="M7499" s="3">
        <f>+IFERROR(Tabella2026[[#This Row],[reddito_2024]]/Tabella2026[[#This Row],[POP_2024]],"")</f>
        <v>11860.739926739927</v>
      </c>
      <c r="N7499" s="3">
        <f>+IF(Tabella2026[[#This Row],[REDDITO COMPLESSIVO PROCAPITE]]&lt;media_aggr_reddito_pc,(media_aggr_reddito_pc-Tabella2026[[#This Row],[REDDITO COMPLESSIVO PROCAPITE]]),0)</f>
        <v>5964.3261358688142</v>
      </c>
      <c r="O7499" s="3">
        <f>+Tabella2026[[#This Row],[DIFFERENZA REDDITO INFERIORE ALLA MEDIA DALLA MEDIA]]*Tabella2026[[#This Row],[POP_2024]]</f>
        <v>1628261.0350921862</v>
      </c>
      <c r="P7499" s="3">
        <f>+Tabella2026[[#This Row],[POPOLAZIONE PER DIFFERENZA ]]/SUM(Tabella2026[[POPOLAZIONE PER DIFFERENZA ]])</f>
        <v>1.4445640531510009E-5</v>
      </c>
      <c r="Q7499" s="3">
        <f>+Tabella2026[[#This Row],[INCIDENZA POPOLAZIONE PER DIFFERENZA]]*(PLAFOND-SUM(Tabella2026[CONTRIBUTO SULLA BASE DELLA POPOLAZIONE]))</f>
        <v>4252.7857382461652</v>
      </c>
      <c r="R7499" s="3">
        <f>+Tabella2026[[#This Row],[CONTRIBUTO SULLA BASE DELLA POPOLAZIONE]]+Tabella2026[[#This Row],[CONTRIBUTO SULLA BASE DEL REDDITO]]</f>
        <v>5616.3125789829091</v>
      </c>
      <c r="S7499" s="3">
        <f>+Tabella2026[[#This Row],[CONTRIBUTO TOTALE]]/(PLAFOND/N_TESSERE)</f>
        <v>11.232625157965819</v>
      </c>
      <c r="T7499" s="3">
        <f>+MAX(CEILING(Tabella2026[[#This Row],[preDEF1]],1),1)</f>
        <v>12</v>
      </c>
      <c r="U7499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499" s="21">
        <f>+Tabella2026[[#This Row],[DEF - n. card]]*(PLAFOND/N_TESSERE)</f>
        <v>6000</v>
      </c>
      <c r="W7499" s="18"/>
    </row>
    <row r="7500" spans="2:23" x14ac:dyDescent="0.25">
      <c r="B7500" s="1" t="s">
        <v>15007</v>
      </c>
      <c r="C7500" s="2">
        <v>4052</v>
      </c>
      <c r="D7500" s="1" t="s">
        <v>15008</v>
      </c>
      <c r="E7500" s="1" t="s">
        <v>18</v>
      </c>
      <c r="F7500" s="1" t="s">
        <v>263</v>
      </c>
      <c r="G7500" s="1" t="s">
        <v>11807</v>
      </c>
      <c r="H7500" s="1" t="s">
        <v>15835</v>
      </c>
      <c r="I7500" s="5">
        <v>272</v>
      </c>
      <c r="J7500" s="5">
        <v>4436224</v>
      </c>
      <c r="K7500" s="3">
        <f>+Tabella2026[[#This Row],[POP_2024]]/SUM(Tabella2026[POP_2024])</f>
        <v>4.6145913650409148E-6</v>
      </c>
      <c r="L7500" s="3">
        <f>+Tabella2026[[#This Row],[INCIDENZA POPOLAZIONE]]*(PLAFOND/2)</f>
        <v>1358.5322369245216</v>
      </c>
      <c r="M7500" s="3">
        <f>+IFERROR(Tabella2026[[#This Row],[reddito_2024]]/Tabella2026[[#This Row],[POP_2024]],"")</f>
        <v>16309.64705882353</v>
      </c>
      <c r="N7500" s="3">
        <f>+IF(Tabella2026[[#This Row],[REDDITO COMPLESSIVO PROCAPITE]]&lt;media_aggr_reddito_pc,(media_aggr_reddito_pc-Tabella2026[[#This Row],[REDDITO COMPLESSIVO PROCAPITE]]),0)</f>
        <v>1515.4190037852113</v>
      </c>
      <c r="O7500" s="3">
        <f>+Tabella2026[[#This Row],[DIFFERENZA REDDITO INFERIORE ALLA MEDIA DALLA MEDIA]]*Tabella2026[[#This Row],[POP_2024]]</f>
        <v>412193.96902957745</v>
      </c>
      <c r="P7500" s="3">
        <f>+Tabella2026[[#This Row],[POPOLAZIONE PER DIFFERENZA ]]/SUM(Tabella2026[[POPOLAZIONE PER DIFFERENZA ]])</f>
        <v>3.6569111325080184E-6</v>
      </c>
      <c r="Q7500" s="3">
        <f>+Tabella2026[[#This Row],[INCIDENZA POPOLAZIONE PER DIFFERENZA]]*(PLAFOND-SUM(Tabella2026[CONTRIBUTO SULLA BASE DELLA POPOLAZIONE]))</f>
        <v>1076.5918947270156</v>
      </c>
      <c r="R7500" s="3">
        <f>+Tabella2026[[#This Row],[CONTRIBUTO SULLA BASE DELLA POPOLAZIONE]]+Tabella2026[[#This Row],[CONTRIBUTO SULLA BASE DEL REDDITO]]</f>
        <v>2435.124131651537</v>
      </c>
      <c r="S7500" s="3">
        <f>+Tabella2026[[#This Row],[CONTRIBUTO TOTALE]]/(PLAFOND/N_TESSERE)</f>
        <v>4.8702482633030737</v>
      </c>
      <c r="T7500" s="3">
        <f>+MAX(CEILING(Tabella2026[[#This Row],[preDEF1]],1),1)</f>
        <v>5</v>
      </c>
      <c r="U7500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500" s="21">
        <f>+Tabella2026[[#This Row],[DEF - n. card]]*(PLAFOND/N_TESSERE)</f>
        <v>2500</v>
      </c>
      <c r="W7500" s="18"/>
    </row>
    <row r="7501" spans="2:23" x14ac:dyDescent="0.25">
      <c r="B7501" s="1" t="s">
        <v>14973</v>
      </c>
      <c r="C7501" s="2">
        <v>77005</v>
      </c>
      <c r="D7501" s="1" t="s">
        <v>14974</v>
      </c>
      <c r="E7501" s="1" t="s">
        <v>213</v>
      </c>
      <c r="F7501" s="1" t="s">
        <v>237</v>
      </c>
      <c r="G7501" s="1" t="s">
        <v>11807</v>
      </c>
      <c r="H7501" s="1" t="s">
        <v>15836</v>
      </c>
      <c r="I7501" s="5">
        <v>272</v>
      </c>
      <c r="J7501" s="5">
        <v>3168411</v>
      </c>
      <c r="K7501" s="3">
        <f>+Tabella2026[[#This Row],[POP_2024]]/SUM(Tabella2026[POP_2024])</f>
        <v>4.6145913650409148E-6</v>
      </c>
      <c r="L7501" s="3">
        <f>+Tabella2026[[#This Row],[INCIDENZA POPOLAZIONE]]*(PLAFOND/2)</f>
        <v>1358.5322369245216</v>
      </c>
      <c r="M7501" s="3">
        <f>+IFERROR(Tabella2026[[#This Row],[reddito_2024]]/Tabella2026[[#This Row],[POP_2024]],"")</f>
        <v>11648.569852941177</v>
      </c>
      <c r="N7501" s="3">
        <f>+IF(Tabella2026[[#This Row],[REDDITO COMPLESSIVO PROCAPITE]]&lt;media_aggr_reddito_pc,(media_aggr_reddito_pc-Tabella2026[[#This Row],[REDDITO COMPLESSIVO PROCAPITE]]),0)</f>
        <v>6176.4962096675645</v>
      </c>
      <c r="O7501" s="3">
        <f>+Tabella2026[[#This Row],[DIFFERENZA REDDITO INFERIORE ALLA MEDIA DALLA MEDIA]]*Tabella2026[[#This Row],[POP_2024]]</f>
        <v>1680006.9690295774</v>
      </c>
      <c r="P7501" s="3">
        <f>+Tabella2026[[#This Row],[POPOLAZIONE PER DIFFERENZA ]]/SUM(Tabella2026[[POPOLAZIONE PER DIFFERENZA ]])</f>
        <v>1.4904721197641957E-5</v>
      </c>
      <c r="Q7501" s="3">
        <f>+Tabella2026[[#This Row],[INCIDENZA POPOLAZIONE PER DIFFERENZA]]*(PLAFOND-SUM(Tabella2026[CONTRIBUTO SULLA BASE DELLA POPOLAZIONE]))</f>
        <v>4387.938742044912</v>
      </c>
      <c r="R7501" s="3">
        <f>+Tabella2026[[#This Row],[CONTRIBUTO SULLA BASE DELLA POPOLAZIONE]]+Tabella2026[[#This Row],[CONTRIBUTO SULLA BASE DEL REDDITO]]</f>
        <v>5746.4709789694334</v>
      </c>
      <c r="S7501" s="3">
        <f>+Tabella2026[[#This Row],[CONTRIBUTO TOTALE]]/(PLAFOND/N_TESSERE)</f>
        <v>11.492941957938866</v>
      </c>
      <c r="T7501" s="3">
        <f>+MAX(CEILING(Tabella2026[[#This Row],[preDEF1]],1),1)</f>
        <v>12</v>
      </c>
      <c r="U7501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501" s="21">
        <f>+Tabella2026[[#This Row],[DEF - n. card]]*(PLAFOND/N_TESSERE)</f>
        <v>6000</v>
      </c>
      <c r="W7501" s="18"/>
    </row>
    <row r="7502" spans="2:23" x14ac:dyDescent="0.25">
      <c r="B7502" s="1" t="s">
        <v>15015</v>
      </c>
      <c r="C7502" s="2">
        <v>1108</v>
      </c>
      <c r="D7502" s="1" t="s">
        <v>15016</v>
      </c>
      <c r="E7502" s="1" t="s">
        <v>18</v>
      </c>
      <c r="F7502" s="1" t="s">
        <v>17</v>
      </c>
      <c r="G7502" s="1" t="s">
        <v>11807</v>
      </c>
      <c r="H7502" s="1" t="s">
        <v>15835</v>
      </c>
      <c r="I7502" s="5">
        <v>272</v>
      </c>
      <c r="J7502" s="5">
        <v>3882735</v>
      </c>
      <c r="K7502" s="3">
        <f>+Tabella2026[[#This Row],[POP_2024]]/SUM(Tabella2026[POP_2024])</f>
        <v>4.6145913650409148E-6</v>
      </c>
      <c r="L7502" s="3">
        <f>+Tabella2026[[#This Row],[INCIDENZA POPOLAZIONE]]*(PLAFOND/2)</f>
        <v>1358.5322369245216</v>
      </c>
      <c r="M7502" s="3">
        <f>+IFERROR(Tabella2026[[#This Row],[reddito_2024]]/Tabella2026[[#This Row],[POP_2024]],"")</f>
        <v>14274.761029411764</v>
      </c>
      <c r="N7502" s="3">
        <f>+IF(Tabella2026[[#This Row],[REDDITO COMPLESSIVO PROCAPITE]]&lt;media_aggr_reddito_pc,(media_aggr_reddito_pc-Tabella2026[[#This Row],[REDDITO COMPLESSIVO PROCAPITE]]),0)</f>
        <v>3550.3050331969771</v>
      </c>
      <c r="O7502" s="3">
        <f>+Tabella2026[[#This Row],[DIFFERENZA REDDITO INFERIORE ALLA MEDIA DALLA MEDIA]]*Tabella2026[[#This Row],[POP_2024]]</f>
        <v>965682.9690295778</v>
      </c>
      <c r="P7502" s="3">
        <f>+Tabella2026[[#This Row],[POPOLAZIONE PER DIFFERENZA ]]/SUM(Tabella2026[[POPOLAZIONE PER DIFFERENZA ]])</f>
        <v>8.567366495515752E-6</v>
      </c>
      <c r="Q7502" s="3">
        <f>+Tabella2026[[#This Row],[INCIDENZA POPOLAZIONE PER DIFFERENZA]]*(PLAFOND-SUM(Tabella2026[CONTRIBUTO SULLA BASE DELLA POPOLAZIONE]))</f>
        <v>2522.2262707549758</v>
      </c>
      <c r="R7502" s="3">
        <f>+Tabella2026[[#This Row],[CONTRIBUTO SULLA BASE DELLA POPOLAZIONE]]+Tabella2026[[#This Row],[CONTRIBUTO SULLA BASE DEL REDDITO]]</f>
        <v>3880.7585076794976</v>
      </c>
      <c r="S7502" s="3">
        <f>+Tabella2026[[#This Row],[CONTRIBUTO TOTALE]]/(PLAFOND/N_TESSERE)</f>
        <v>7.7615170153589954</v>
      </c>
      <c r="T7502" s="3">
        <f>+MAX(CEILING(Tabella2026[[#This Row],[preDEF1]],1),1)</f>
        <v>8</v>
      </c>
      <c r="U7502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502" s="21">
        <f>+Tabella2026[[#This Row],[DEF - n. card]]*(PLAFOND/N_TESSERE)</f>
        <v>4000</v>
      </c>
      <c r="W7502" s="18"/>
    </row>
    <row r="7503" spans="2:23" x14ac:dyDescent="0.25">
      <c r="B7503" s="1" t="s">
        <v>14959</v>
      </c>
      <c r="C7503" s="2">
        <v>6083</v>
      </c>
      <c r="D7503" s="1" t="s">
        <v>14960</v>
      </c>
      <c r="E7503" s="1" t="s">
        <v>18</v>
      </c>
      <c r="F7503" s="1" t="s">
        <v>138</v>
      </c>
      <c r="G7503" s="1" t="s">
        <v>11807</v>
      </c>
      <c r="H7503" s="1" t="s">
        <v>15835</v>
      </c>
      <c r="I7503" s="5">
        <v>272</v>
      </c>
      <c r="J7503" s="5">
        <v>4642717</v>
      </c>
      <c r="K7503" s="3">
        <f>+Tabella2026[[#This Row],[POP_2024]]/SUM(Tabella2026[POP_2024])</f>
        <v>4.6145913650409148E-6</v>
      </c>
      <c r="L7503" s="3">
        <f>+Tabella2026[[#This Row],[INCIDENZA POPOLAZIONE]]*(PLAFOND/2)</f>
        <v>1358.5322369245216</v>
      </c>
      <c r="M7503" s="3">
        <f>+IFERROR(Tabella2026[[#This Row],[reddito_2024]]/Tabella2026[[#This Row],[POP_2024]],"")</f>
        <v>17068.8125</v>
      </c>
      <c r="N7503" s="3">
        <f>+IF(Tabella2026[[#This Row],[REDDITO COMPLESSIVO PROCAPITE]]&lt;media_aggr_reddito_pc,(media_aggr_reddito_pc-Tabella2026[[#This Row],[REDDITO COMPLESSIVO PROCAPITE]]),0)</f>
        <v>756.25356260874105</v>
      </c>
      <c r="O7503" s="3">
        <f>+Tabella2026[[#This Row],[DIFFERENZA REDDITO INFERIORE ALLA MEDIA DALLA MEDIA]]*Tabella2026[[#This Row],[POP_2024]]</f>
        <v>205700.96902957757</v>
      </c>
      <c r="P7503" s="3">
        <f>+Tabella2026[[#This Row],[POPOLAZIONE PER DIFFERENZA ]]/SUM(Tabella2026[[POPOLAZIONE PER DIFFERENZA ]])</f>
        <v>1.8249421877348531E-6</v>
      </c>
      <c r="Q7503" s="3">
        <f>+Tabella2026[[#This Row],[INCIDENZA POPOLAZIONE PER DIFFERENZA]]*(PLAFOND-SUM(Tabella2026[CONTRIBUTO SULLA BASE DELLA POPOLAZIONE]))</f>
        <v>537.26161136250209</v>
      </c>
      <c r="R7503" s="3">
        <f>+Tabella2026[[#This Row],[CONTRIBUTO SULLA BASE DELLA POPOLAZIONE]]+Tabella2026[[#This Row],[CONTRIBUTO SULLA BASE DEL REDDITO]]</f>
        <v>1895.7938482870236</v>
      </c>
      <c r="S7503" s="3">
        <f>+Tabella2026[[#This Row],[CONTRIBUTO TOTALE]]/(PLAFOND/N_TESSERE)</f>
        <v>3.7915876965740472</v>
      </c>
      <c r="T7503" s="3">
        <f>+MAX(CEILING(Tabella2026[[#This Row],[preDEF1]],1),1)</f>
        <v>4</v>
      </c>
      <c r="U7503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503" s="21">
        <f>+Tabella2026[[#This Row],[DEF - n. card]]*(PLAFOND/N_TESSERE)</f>
        <v>2000</v>
      </c>
      <c r="W7503" s="18"/>
    </row>
    <row r="7504" spans="2:23" x14ac:dyDescent="0.25">
      <c r="B7504" s="1" t="s">
        <v>15003</v>
      </c>
      <c r="C7504" s="2">
        <v>1167</v>
      </c>
      <c r="D7504" s="1" t="s">
        <v>15004</v>
      </c>
      <c r="E7504" s="1" t="s">
        <v>18</v>
      </c>
      <c r="F7504" s="1" t="s">
        <v>17</v>
      </c>
      <c r="G7504" s="1" t="s">
        <v>11807</v>
      </c>
      <c r="H7504" s="1" t="s">
        <v>15835</v>
      </c>
      <c r="I7504" s="5">
        <v>271</v>
      </c>
      <c r="J7504" s="5">
        <v>5150599</v>
      </c>
      <c r="K7504" s="3">
        <f>+Tabella2026[[#This Row],[POP_2024]]/SUM(Tabella2026[POP_2024])</f>
        <v>4.5976259556106168E-6</v>
      </c>
      <c r="L7504" s="3">
        <f>+Tabella2026[[#This Row],[INCIDENZA POPOLAZIONE]]*(PLAFOND/2)</f>
        <v>1353.5376331122989</v>
      </c>
      <c r="M7504" s="3">
        <f>+IFERROR(Tabella2026[[#This Row],[reddito_2024]]/Tabella2026[[#This Row],[POP_2024]],"")</f>
        <v>19005.900369003692</v>
      </c>
      <c r="N7504" s="3">
        <f>+IF(Tabella2026[[#This Row],[REDDITO COMPLESSIVO PROCAPITE]]&lt;media_aggr_reddito_pc,(media_aggr_reddito_pc-Tabella2026[[#This Row],[REDDITO COMPLESSIVO PROCAPITE]]),0)</f>
        <v>0</v>
      </c>
      <c r="O7504" s="3">
        <f>+Tabella2026[[#This Row],[DIFFERENZA REDDITO INFERIORE ALLA MEDIA DALLA MEDIA]]*Tabella2026[[#This Row],[POP_2024]]</f>
        <v>0</v>
      </c>
      <c r="P7504" s="3">
        <f>+Tabella2026[[#This Row],[POPOLAZIONE PER DIFFERENZA ]]/SUM(Tabella2026[[POPOLAZIONE PER DIFFERENZA ]])</f>
        <v>0</v>
      </c>
      <c r="Q7504" s="3">
        <f>+Tabella2026[[#This Row],[INCIDENZA POPOLAZIONE PER DIFFERENZA]]*(PLAFOND-SUM(Tabella2026[CONTRIBUTO SULLA BASE DELLA POPOLAZIONE]))</f>
        <v>0</v>
      </c>
      <c r="R7504" s="3">
        <f>+Tabella2026[[#This Row],[CONTRIBUTO SULLA BASE DELLA POPOLAZIONE]]+Tabella2026[[#This Row],[CONTRIBUTO SULLA BASE DEL REDDITO]]</f>
        <v>1353.5376331122989</v>
      </c>
      <c r="S7504" s="3">
        <f>+Tabella2026[[#This Row],[CONTRIBUTO TOTALE]]/(PLAFOND/N_TESSERE)</f>
        <v>2.7070752662245976</v>
      </c>
      <c r="T7504" s="3">
        <f>+MAX(CEILING(Tabella2026[[#This Row],[preDEF1]],1),1)</f>
        <v>3</v>
      </c>
      <c r="U7504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04" s="21">
        <f>+Tabella2026[[#This Row],[DEF - n. card]]*(PLAFOND/N_TESSERE)</f>
        <v>1500</v>
      </c>
      <c r="W7504" s="18"/>
    </row>
    <row r="7505" spans="2:23" x14ac:dyDescent="0.25">
      <c r="B7505" s="1" t="s">
        <v>15091</v>
      </c>
      <c r="C7505" s="2">
        <v>30093</v>
      </c>
      <c r="D7505" s="1" t="s">
        <v>15092</v>
      </c>
      <c r="E7505" s="1" t="s">
        <v>48</v>
      </c>
      <c r="F7505" s="1" t="s">
        <v>120</v>
      </c>
      <c r="G7505" s="1" t="s">
        <v>11807</v>
      </c>
      <c r="H7505" s="1" t="s">
        <v>15835</v>
      </c>
      <c r="I7505" s="5">
        <v>269</v>
      </c>
      <c r="J7505" s="5">
        <v>4631619</v>
      </c>
      <c r="K7505" s="3">
        <f>+Tabella2026[[#This Row],[POP_2024]]/SUM(Tabella2026[POP_2024])</f>
        <v>4.5636951367500224E-6</v>
      </c>
      <c r="L7505" s="3">
        <f>+Tabella2026[[#This Row],[INCIDENZA POPOLAZIONE]]*(PLAFOND/2)</f>
        <v>1343.548425487854</v>
      </c>
      <c r="M7505" s="3">
        <f>+IFERROR(Tabella2026[[#This Row],[reddito_2024]]/Tabella2026[[#This Row],[POP_2024]],"")</f>
        <v>17217.914498141265</v>
      </c>
      <c r="N7505" s="3">
        <f>+IF(Tabella2026[[#This Row],[REDDITO COMPLESSIVO PROCAPITE]]&lt;media_aggr_reddito_pc,(media_aggr_reddito_pc-Tabella2026[[#This Row],[REDDITO COMPLESSIVO PROCAPITE]]),0)</f>
        <v>607.15156446747642</v>
      </c>
      <c r="O7505" s="3">
        <f>+Tabella2026[[#This Row],[DIFFERENZA REDDITO INFERIORE ALLA MEDIA DALLA MEDIA]]*Tabella2026[[#This Row],[POP_2024]]</f>
        <v>163323.77084175116</v>
      </c>
      <c r="P7505" s="3">
        <f>+Tabella2026[[#This Row],[POPOLAZIONE PER DIFFERENZA ]]/SUM(Tabella2026[[POPOLAZIONE PER DIFFERENZA ]])</f>
        <v>1.4489792686693366E-6</v>
      </c>
      <c r="Q7505" s="3">
        <f>+Tabella2026[[#This Row],[INCIDENZA POPOLAZIONE PER DIFFERENZA]]*(PLAFOND-SUM(Tabella2026[CONTRIBUTO SULLA BASE DELLA POPOLAZIONE]))</f>
        <v>426.57840996180295</v>
      </c>
      <c r="R7505" s="3">
        <f>+Tabella2026[[#This Row],[CONTRIBUTO SULLA BASE DELLA POPOLAZIONE]]+Tabella2026[[#This Row],[CONTRIBUTO SULLA BASE DEL REDDITO]]</f>
        <v>1770.1268354496569</v>
      </c>
      <c r="S7505" s="3">
        <f>+Tabella2026[[#This Row],[CONTRIBUTO TOTALE]]/(PLAFOND/N_TESSERE)</f>
        <v>3.5402536708993138</v>
      </c>
      <c r="T7505" s="3">
        <f>+MAX(CEILING(Tabella2026[[#This Row],[preDEF1]],1),1)</f>
        <v>4</v>
      </c>
      <c r="U750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505" s="21">
        <f>+Tabella2026[[#This Row],[DEF - n. card]]*(PLAFOND/N_TESSERE)</f>
        <v>2000</v>
      </c>
      <c r="W7505" s="18"/>
    </row>
    <row r="7506" spans="2:23" x14ac:dyDescent="0.25">
      <c r="B7506" s="1" t="s">
        <v>15041</v>
      </c>
      <c r="C7506" s="2">
        <v>93045</v>
      </c>
      <c r="D7506" s="1" t="s">
        <v>15042</v>
      </c>
      <c r="E7506" s="1" t="s">
        <v>48</v>
      </c>
      <c r="F7506" s="1" t="s">
        <v>300</v>
      </c>
      <c r="G7506" s="1" t="s">
        <v>11807</v>
      </c>
      <c r="H7506" s="1" t="s">
        <v>15835</v>
      </c>
      <c r="I7506" s="5">
        <v>268</v>
      </c>
      <c r="J7506" s="5">
        <v>4988658</v>
      </c>
      <c r="K7506" s="3">
        <f>+Tabella2026[[#This Row],[POP_2024]]/SUM(Tabella2026[POP_2024])</f>
        <v>4.5467297273197244E-6</v>
      </c>
      <c r="L7506" s="3">
        <f>+Tabella2026[[#This Row],[INCIDENZA POPOLAZIONE]]*(PLAFOND/2)</f>
        <v>1338.5538216756313</v>
      </c>
      <c r="M7506" s="3">
        <f>+IFERROR(Tabella2026[[#This Row],[reddito_2024]]/Tabella2026[[#This Row],[POP_2024]],"")</f>
        <v>18614.395522388058</v>
      </c>
      <c r="N7506" s="3">
        <f>+IF(Tabella2026[[#This Row],[REDDITO COMPLESSIVO PROCAPITE]]&lt;media_aggr_reddito_pc,(media_aggr_reddito_pc-Tabella2026[[#This Row],[REDDITO COMPLESSIVO PROCAPITE]]),0)</f>
        <v>0</v>
      </c>
      <c r="O7506" s="3">
        <f>+Tabella2026[[#This Row],[DIFFERENZA REDDITO INFERIORE ALLA MEDIA DALLA MEDIA]]*Tabella2026[[#This Row],[POP_2024]]</f>
        <v>0</v>
      </c>
      <c r="P7506" s="3">
        <f>+Tabella2026[[#This Row],[POPOLAZIONE PER DIFFERENZA ]]/SUM(Tabella2026[[POPOLAZIONE PER DIFFERENZA ]])</f>
        <v>0</v>
      </c>
      <c r="Q7506" s="3">
        <f>+Tabella2026[[#This Row],[INCIDENZA POPOLAZIONE PER DIFFERENZA]]*(PLAFOND-SUM(Tabella2026[CONTRIBUTO SULLA BASE DELLA POPOLAZIONE]))</f>
        <v>0</v>
      </c>
      <c r="R7506" s="3">
        <f>+Tabella2026[[#This Row],[CONTRIBUTO SULLA BASE DELLA POPOLAZIONE]]+Tabella2026[[#This Row],[CONTRIBUTO SULLA BASE DEL REDDITO]]</f>
        <v>1338.5538216756313</v>
      </c>
      <c r="S7506" s="3">
        <f>+Tabella2026[[#This Row],[CONTRIBUTO TOTALE]]/(PLAFOND/N_TESSERE)</f>
        <v>2.6771076433512624</v>
      </c>
      <c r="T7506" s="3">
        <f>+MAX(CEILING(Tabella2026[[#This Row],[preDEF1]],1),1)</f>
        <v>3</v>
      </c>
      <c r="U7506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06" s="21">
        <f>+Tabella2026[[#This Row],[DEF - n. card]]*(PLAFOND/N_TESSERE)</f>
        <v>1500</v>
      </c>
      <c r="W7506" s="18"/>
    </row>
    <row r="7507" spans="2:23" x14ac:dyDescent="0.25">
      <c r="B7507" s="1" t="s">
        <v>14977</v>
      </c>
      <c r="C7507" s="2">
        <v>65139</v>
      </c>
      <c r="D7507" s="1" t="s">
        <v>14978</v>
      </c>
      <c r="E7507" s="1" t="s">
        <v>15</v>
      </c>
      <c r="F7507" s="1" t="s">
        <v>82</v>
      </c>
      <c r="G7507" s="1" t="s">
        <v>11807</v>
      </c>
      <c r="H7507" s="1" t="s">
        <v>15836</v>
      </c>
      <c r="I7507" s="5">
        <v>267</v>
      </c>
      <c r="J7507" s="5">
        <v>2718522</v>
      </c>
      <c r="K7507" s="3">
        <f>+Tabella2026[[#This Row],[POP_2024]]/SUM(Tabella2026[POP_2024])</f>
        <v>4.5297643178894272E-6</v>
      </c>
      <c r="L7507" s="3">
        <f>+Tabella2026[[#This Row],[INCIDENZA POPOLAZIONE]]*(PLAFOND/2)</f>
        <v>1333.559217863409</v>
      </c>
      <c r="M7507" s="3">
        <f>+IFERROR(Tabella2026[[#This Row],[reddito_2024]]/Tabella2026[[#This Row],[POP_2024]],"")</f>
        <v>10181.730337078652</v>
      </c>
      <c r="N7507" s="3">
        <f>+IF(Tabella2026[[#This Row],[REDDITO COMPLESSIVO PROCAPITE]]&lt;media_aggr_reddito_pc,(media_aggr_reddito_pc-Tabella2026[[#This Row],[REDDITO COMPLESSIVO PROCAPITE]]),0)</f>
        <v>7643.3357255300889</v>
      </c>
      <c r="O7507" s="3">
        <f>+Tabella2026[[#This Row],[DIFFERENZA REDDITO INFERIORE ALLA MEDIA DALLA MEDIA]]*Tabella2026[[#This Row],[POP_2024]]</f>
        <v>2040770.6387165338</v>
      </c>
      <c r="P7507" s="3">
        <f>+Tabella2026[[#This Row],[POPOLAZIONE PER DIFFERENZA ]]/SUM(Tabella2026[[POPOLAZIONE PER DIFFERENZA ]])</f>
        <v>1.8105351917661079E-5</v>
      </c>
      <c r="Q7507" s="3">
        <f>+Tabella2026[[#This Row],[INCIDENZA POPOLAZIONE PER DIFFERENZA]]*(PLAFOND-SUM(Tabella2026[CONTRIBUTO SULLA BASE DELLA POPOLAZIONE]))</f>
        <v>5330.2020255455054</v>
      </c>
      <c r="R7507" s="3">
        <f>+Tabella2026[[#This Row],[CONTRIBUTO SULLA BASE DELLA POPOLAZIONE]]+Tabella2026[[#This Row],[CONTRIBUTO SULLA BASE DEL REDDITO]]</f>
        <v>6663.7612434089142</v>
      </c>
      <c r="S7507" s="3">
        <f>+Tabella2026[[#This Row],[CONTRIBUTO TOTALE]]/(PLAFOND/N_TESSERE)</f>
        <v>13.327522486817829</v>
      </c>
      <c r="T7507" s="3">
        <f>+MAX(CEILING(Tabella2026[[#This Row],[preDEF1]],1),1)</f>
        <v>14</v>
      </c>
      <c r="U7507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7507" s="21">
        <f>+Tabella2026[[#This Row],[DEF - n. card]]*(PLAFOND/N_TESSERE)</f>
        <v>7000</v>
      </c>
      <c r="W7507" s="18"/>
    </row>
    <row r="7508" spans="2:23" x14ac:dyDescent="0.25">
      <c r="B7508" s="1" t="s">
        <v>14987</v>
      </c>
      <c r="C7508" s="2">
        <v>1052</v>
      </c>
      <c r="D7508" s="1" t="s">
        <v>14988</v>
      </c>
      <c r="E7508" s="1" t="s">
        <v>18</v>
      </c>
      <c r="F7508" s="1" t="s">
        <v>17</v>
      </c>
      <c r="G7508" s="1" t="s">
        <v>11807</v>
      </c>
      <c r="H7508" s="1" t="s">
        <v>15835</v>
      </c>
      <c r="I7508" s="5">
        <v>266</v>
      </c>
      <c r="J7508" s="5">
        <v>4717303</v>
      </c>
      <c r="K7508" s="3">
        <f>+Tabella2026[[#This Row],[POP_2024]]/SUM(Tabella2026[POP_2024])</f>
        <v>4.5127989084591292E-6</v>
      </c>
      <c r="L7508" s="3">
        <f>+Tabella2026[[#This Row],[INCIDENZA POPOLAZIONE]]*(PLAFOND/2)</f>
        <v>1328.5646140511863</v>
      </c>
      <c r="M7508" s="3">
        <f>+IFERROR(Tabella2026[[#This Row],[reddito_2024]]/Tabella2026[[#This Row],[POP_2024]],"")</f>
        <v>17734.221804511279</v>
      </c>
      <c r="N7508" s="3">
        <f>+IF(Tabella2026[[#This Row],[REDDITO COMPLESSIVO PROCAPITE]]&lt;media_aggr_reddito_pc,(media_aggr_reddito_pc-Tabella2026[[#This Row],[REDDITO COMPLESSIVO PROCAPITE]]),0)</f>
        <v>90.844258097462443</v>
      </c>
      <c r="O7508" s="3">
        <f>+Tabella2026[[#This Row],[DIFFERENZA REDDITO INFERIORE ALLA MEDIA DALLA MEDIA]]*Tabella2026[[#This Row],[POP_2024]]</f>
        <v>24164.57265392501</v>
      </c>
      <c r="P7508" s="3">
        <f>+Tabella2026[[#This Row],[POPOLAZIONE PER DIFFERENZA ]]/SUM(Tabella2026[[POPOLAZIONE PER DIFFERENZA ]])</f>
        <v>2.1438376441673816E-7</v>
      </c>
      <c r="Q7508" s="3">
        <f>+Tabella2026[[#This Row],[INCIDENZA POPOLAZIONE PER DIFFERENZA]]*(PLAFOND-SUM(Tabella2026[CONTRIBUTO SULLA BASE DELLA POPOLAZIONE]))</f>
        <v>63.11441945646466</v>
      </c>
      <c r="R7508" s="3">
        <f>+Tabella2026[[#This Row],[CONTRIBUTO SULLA BASE DELLA POPOLAZIONE]]+Tabella2026[[#This Row],[CONTRIBUTO SULLA BASE DEL REDDITO]]</f>
        <v>1391.679033507651</v>
      </c>
      <c r="S7508" s="3">
        <f>+Tabella2026[[#This Row],[CONTRIBUTO TOTALE]]/(PLAFOND/N_TESSERE)</f>
        <v>2.783358067015302</v>
      </c>
      <c r="T7508" s="3">
        <f>+MAX(CEILING(Tabella2026[[#This Row],[preDEF1]],1),1)</f>
        <v>3</v>
      </c>
      <c r="U7508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08" s="21">
        <f>+Tabella2026[[#This Row],[DEF - n. card]]*(PLAFOND/N_TESSERE)</f>
        <v>1500</v>
      </c>
      <c r="W7508" s="18"/>
    </row>
    <row r="7509" spans="2:23" x14ac:dyDescent="0.25">
      <c r="B7509" s="1" t="s">
        <v>15009</v>
      </c>
      <c r="C7509" s="2">
        <v>69039</v>
      </c>
      <c r="D7509" s="1" t="s">
        <v>15010</v>
      </c>
      <c r="E7509" s="1" t="s">
        <v>96</v>
      </c>
      <c r="F7509" s="1" t="s">
        <v>328</v>
      </c>
      <c r="G7509" s="1" t="s">
        <v>11807</v>
      </c>
      <c r="H7509" s="1" t="s">
        <v>15836</v>
      </c>
      <c r="I7509" s="5">
        <v>266</v>
      </c>
      <c r="J7509" s="5">
        <v>3441799</v>
      </c>
      <c r="K7509" s="3">
        <f>+Tabella2026[[#This Row],[POP_2024]]/SUM(Tabella2026[POP_2024])</f>
        <v>4.5127989084591292E-6</v>
      </c>
      <c r="L7509" s="3">
        <f>+Tabella2026[[#This Row],[INCIDENZA POPOLAZIONE]]*(PLAFOND/2)</f>
        <v>1328.5646140511863</v>
      </c>
      <c r="M7509" s="3">
        <f>+IFERROR(Tabella2026[[#This Row],[reddito_2024]]/Tabella2026[[#This Row],[POP_2024]],"")</f>
        <v>12939.093984962406</v>
      </c>
      <c r="N7509" s="3">
        <f>+IF(Tabella2026[[#This Row],[REDDITO COMPLESSIVO PROCAPITE]]&lt;media_aggr_reddito_pc,(media_aggr_reddito_pc-Tabella2026[[#This Row],[REDDITO COMPLESSIVO PROCAPITE]]),0)</f>
        <v>4885.9720776463346</v>
      </c>
      <c r="O7509" s="3">
        <f>+Tabella2026[[#This Row],[DIFFERENZA REDDITO INFERIORE ALLA MEDIA DALLA MEDIA]]*Tabella2026[[#This Row],[POP_2024]]</f>
        <v>1299668.572653925</v>
      </c>
      <c r="P7509" s="3">
        <f>+Tabella2026[[#This Row],[POPOLAZIONE PER DIFFERENZA ]]/SUM(Tabella2026[[POPOLAZIONE PER DIFFERENZA ]])</f>
        <v>1.1530427005272132E-5</v>
      </c>
      <c r="Q7509" s="3">
        <f>+Tabella2026[[#This Row],[INCIDENZA POPOLAZIONE PER DIFFERENZA]]*(PLAFOND-SUM(Tabella2026[CONTRIBUTO SULLA BASE DELLA POPOLAZIONE]))</f>
        <v>3394.5490625318757</v>
      </c>
      <c r="R7509" s="3">
        <f>+Tabella2026[[#This Row],[CONTRIBUTO SULLA BASE DELLA POPOLAZIONE]]+Tabella2026[[#This Row],[CONTRIBUTO SULLA BASE DEL REDDITO]]</f>
        <v>4723.1136765830615</v>
      </c>
      <c r="S7509" s="3">
        <f>+Tabella2026[[#This Row],[CONTRIBUTO TOTALE]]/(PLAFOND/N_TESSERE)</f>
        <v>9.4462273531661225</v>
      </c>
      <c r="T7509" s="3">
        <f>+MAX(CEILING(Tabella2026[[#This Row],[preDEF1]],1),1)</f>
        <v>10</v>
      </c>
      <c r="U7509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509" s="21">
        <f>+Tabella2026[[#This Row],[DEF - n. card]]*(PLAFOND/N_TESSERE)</f>
        <v>5000</v>
      </c>
      <c r="W7509" s="18"/>
    </row>
    <row r="7510" spans="2:23" x14ac:dyDescent="0.25">
      <c r="B7510" s="1" t="s">
        <v>15045</v>
      </c>
      <c r="C7510" s="2">
        <v>22109</v>
      </c>
      <c r="D7510" s="1" t="s">
        <v>15046</v>
      </c>
      <c r="E7510" s="1" t="s">
        <v>99</v>
      </c>
      <c r="F7510" s="1" t="s">
        <v>98</v>
      </c>
      <c r="G7510" s="1" t="s">
        <v>11807</v>
      </c>
      <c r="H7510" s="1" t="s">
        <v>15835</v>
      </c>
      <c r="I7510" s="5">
        <v>266</v>
      </c>
      <c r="J7510" s="5">
        <v>4176681</v>
      </c>
      <c r="K7510" s="3">
        <f>+Tabella2026[[#This Row],[POP_2024]]/SUM(Tabella2026[POP_2024])</f>
        <v>4.5127989084591292E-6</v>
      </c>
      <c r="L7510" s="3">
        <f>+Tabella2026[[#This Row],[INCIDENZA POPOLAZIONE]]*(PLAFOND/2)</f>
        <v>1328.5646140511863</v>
      </c>
      <c r="M7510" s="3">
        <f>+IFERROR(Tabella2026[[#This Row],[reddito_2024]]/Tabella2026[[#This Row],[POP_2024]],"")</f>
        <v>15701.808270676691</v>
      </c>
      <c r="N7510" s="3">
        <f>+IF(Tabella2026[[#This Row],[REDDITO COMPLESSIVO PROCAPITE]]&lt;media_aggr_reddito_pc,(media_aggr_reddito_pc-Tabella2026[[#This Row],[REDDITO COMPLESSIVO PROCAPITE]]),0)</f>
        <v>2123.2577919320502</v>
      </c>
      <c r="O7510" s="3">
        <f>+Tabella2026[[#This Row],[DIFFERENZA REDDITO INFERIORE ALLA MEDIA DALLA MEDIA]]*Tabella2026[[#This Row],[POP_2024]]</f>
        <v>564786.5726539254</v>
      </c>
      <c r="P7510" s="3">
        <f>+Tabella2026[[#This Row],[POPOLAZIONE PER DIFFERENZA ]]/SUM(Tabella2026[[POPOLAZIONE PER DIFFERENZA ]])</f>
        <v>5.0106854059307821E-6</v>
      </c>
      <c r="Q7510" s="3">
        <f>+Tabella2026[[#This Row],[INCIDENZA POPOLAZIONE PER DIFFERENZA]]*(PLAFOND-SUM(Tabella2026[CONTRIBUTO SULLA BASE DELLA POPOLAZIONE]))</f>
        <v>1475.1420254919738</v>
      </c>
      <c r="R7510" s="3">
        <f>+Tabella2026[[#This Row],[CONTRIBUTO SULLA BASE DELLA POPOLAZIONE]]+Tabella2026[[#This Row],[CONTRIBUTO SULLA BASE DEL REDDITO]]</f>
        <v>2803.7066395431602</v>
      </c>
      <c r="S7510" s="3">
        <f>+Tabella2026[[#This Row],[CONTRIBUTO TOTALE]]/(PLAFOND/N_TESSERE)</f>
        <v>5.6074132790863205</v>
      </c>
      <c r="T7510" s="3">
        <f>+MAX(CEILING(Tabella2026[[#This Row],[preDEF1]],1),1)</f>
        <v>6</v>
      </c>
      <c r="U7510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510" s="21">
        <f>+Tabella2026[[#This Row],[DEF - n. card]]*(PLAFOND/N_TESSERE)</f>
        <v>3000</v>
      </c>
      <c r="W7510" s="18"/>
    </row>
    <row r="7511" spans="2:23" x14ac:dyDescent="0.25">
      <c r="B7511" s="1" t="s">
        <v>14999</v>
      </c>
      <c r="C7511" s="2">
        <v>6107</v>
      </c>
      <c r="D7511" s="1" t="s">
        <v>15000</v>
      </c>
      <c r="E7511" s="1" t="s">
        <v>18</v>
      </c>
      <c r="F7511" s="1" t="s">
        <v>138</v>
      </c>
      <c r="G7511" s="1" t="s">
        <v>11807</v>
      </c>
      <c r="H7511" s="1" t="s">
        <v>15835</v>
      </c>
      <c r="I7511" s="5">
        <v>266</v>
      </c>
      <c r="J7511" s="5">
        <v>4229167</v>
      </c>
      <c r="K7511" s="3">
        <f>+Tabella2026[[#This Row],[POP_2024]]/SUM(Tabella2026[POP_2024])</f>
        <v>4.5127989084591292E-6</v>
      </c>
      <c r="L7511" s="3">
        <f>+Tabella2026[[#This Row],[INCIDENZA POPOLAZIONE]]*(PLAFOND/2)</f>
        <v>1328.5646140511863</v>
      </c>
      <c r="M7511" s="3">
        <f>+IFERROR(Tabella2026[[#This Row],[reddito_2024]]/Tabella2026[[#This Row],[POP_2024]],"")</f>
        <v>15899.124060150376</v>
      </c>
      <c r="N7511" s="3">
        <f>+IF(Tabella2026[[#This Row],[REDDITO COMPLESSIVO PROCAPITE]]&lt;media_aggr_reddito_pc,(media_aggr_reddito_pc-Tabella2026[[#This Row],[REDDITO COMPLESSIVO PROCAPITE]]),0)</f>
        <v>1925.9420024583651</v>
      </c>
      <c r="O7511" s="3">
        <f>+Tabella2026[[#This Row],[DIFFERENZA REDDITO INFERIORE ALLA MEDIA DALLA MEDIA]]*Tabella2026[[#This Row],[POP_2024]]</f>
        <v>512300.5726539251</v>
      </c>
      <c r="P7511" s="3">
        <f>+Tabella2026[[#This Row],[POPOLAZIONE PER DIFFERENZA ]]/SUM(Tabella2026[[POPOLAZIONE PER DIFFERENZA ]])</f>
        <v>4.5450390061236947E-6</v>
      </c>
      <c r="Q7511" s="3">
        <f>+Tabella2026[[#This Row],[INCIDENZA POPOLAZIONE PER DIFFERENZA]]*(PLAFOND-SUM(Tabella2026[CONTRIBUTO SULLA BASE DELLA POPOLAZIONE]))</f>
        <v>1338.0560746235665</v>
      </c>
      <c r="R7511" s="3">
        <f>+Tabella2026[[#This Row],[CONTRIBUTO SULLA BASE DELLA POPOLAZIONE]]+Tabella2026[[#This Row],[CONTRIBUTO SULLA BASE DEL REDDITO]]</f>
        <v>2666.6206886747527</v>
      </c>
      <c r="S7511" s="3">
        <f>+Tabella2026[[#This Row],[CONTRIBUTO TOTALE]]/(PLAFOND/N_TESSERE)</f>
        <v>5.3332413773495055</v>
      </c>
      <c r="T7511" s="3">
        <f>+MAX(CEILING(Tabella2026[[#This Row],[preDEF1]],1),1)</f>
        <v>6</v>
      </c>
      <c r="U751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511" s="21">
        <f>+Tabella2026[[#This Row],[DEF - n. card]]*(PLAFOND/N_TESSERE)</f>
        <v>3000</v>
      </c>
      <c r="W7511" s="18"/>
    </row>
    <row r="7512" spans="2:23" x14ac:dyDescent="0.25">
      <c r="B7512" s="1" t="s">
        <v>14993</v>
      </c>
      <c r="C7512" s="2">
        <v>114026</v>
      </c>
      <c r="D7512" s="1" t="s">
        <v>14994</v>
      </c>
      <c r="E7512" s="1" t="s">
        <v>76</v>
      </c>
      <c r="F7512" s="1" t="s">
        <v>550</v>
      </c>
      <c r="G7512" s="1" t="s">
        <v>11807</v>
      </c>
      <c r="H7512" s="1" t="s">
        <v>15836</v>
      </c>
      <c r="I7512" s="5">
        <v>266</v>
      </c>
      <c r="J7512" s="5">
        <v>2973496</v>
      </c>
      <c r="K7512" s="3">
        <f>+Tabella2026[[#This Row],[POP_2024]]/SUM(Tabella2026[POP_2024])</f>
        <v>4.5127989084591292E-6</v>
      </c>
      <c r="L7512" s="3">
        <f>+Tabella2026[[#This Row],[INCIDENZA POPOLAZIONE]]*(PLAFOND/2)</f>
        <v>1328.5646140511863</v>
      </c>
      <c r="M7512" s="3">
        <f>+IFERROR(Tabella2026[[#This Row],[reddito_2024]]/Tabella2026[[#This Row],[POP_2024]],"")</f>
        <v>11178.556390977443</v>
      </c>
      <c r="N7512" s="3">
        <f>+IF(Tabella2026[[#This Row],[REDDITO COMPLESSIVO PROCAPITE]]&lt;media_aggr_reddito_pc,(media_aggr_reddito_pc-Tabella2026[[#This Row],[REDDITO COMPLESSIVO PROCAPITE]]),0)</f>
        <v>6646.5096716312983</v>
      </c>
      <c r="O7512" s="3">
        <f>+Tabella2026[[#This Row],[DIFFERENZA REDDITO INFERIORE ALLA MEDIA DALLA MEDIA]]*Tabella2026[[#This Row],[POP_2024]]</f>
        <v>1767971.5726539253</v>
      </c>
      <c r="P7512" s="3">
        <f>+Tabella2026[[#This Row],[POPOLAZIONE PER DIFFERENZA ]]/SUM(Tabella2026[[POPOLAZIONE PER DIFFERENZA ]])</f>
        <v>1.5685127420027637E-5</v>
      </c>
      <c r="Q7512" s="3">
        <f>+Tabella2026[[#This Row],[INCIDENZA POPOLAZIONE PER DIFFERENZA]]*(PLAFOND-SUM(Tabella2026[CONTRIBUTO SULLA BASE DELLA POPOLAZIONE]))</f>
        <v>4617.68974861059</v>
      </c>
      <c r="R7512" s="3">
        <f>+Tabella2026[[#This Row],[CONTRIBUTO SULLA BASE DELLA POPOLAZIONE]]+Tabella2026[[#This Row],[CONTRIBUTO SULLA BASE DEL REDDITO]]</f>
        <v>5946.2543626617762</v>
      </c>
      <c r="S7512" s="3">
        <f>+Tabella2026[[#This Row],[CONTRIBUTO TOTALE]]/(PLAFOND/N_TESSERE)</f>
        <v>11.892508725323552</v>
      </c>
      <c r="T7512" s="3">
        <f>+MAX(CEILING(Tabella2026[[#This Row],[preDEF1]],1),1)</f>
        <v>12</v>
      </c>
      <c r="U751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512" s="21">
        <f>+Tabella2026[[#This Row],[DEF - n. card]]*(PLAFOND/N_TESSERE)</f>
        <v>6000</v>
      </c>
      <c r="W7512" s="18"/>
    </row>
    <row r="7513" spans="2:23" x14ac:dyDescent="0.25">
      <c r="B7513" s="1" t="s">
        <v>15027</v>
      </c>
      <c r="C7513" s="2">
        <v>115047</v>
      </c>
      <c r="D7513" s="1" t="s">
        <v>15028</v>
      </c>
      <c r="E7513" s="1" t="s">
        <v>76</v>
      </c>
      <c r="F7513" s="1" t="s">
        <v>625</v>
      </c>
      <c r="G7513" s="1" t="s">
        <v>11807</v>
      </c>
      <c r="H7513" s="1" t="s">
        <v>15836</v>
      </c>
      <c r="I7513" s="5">
        <v>266</v>
      </c>
      <c r="J7513" s="5">
        <v>2810045</v>
      </c>
      <c r="K7513" s="3">
        <f>+Tabella2026[[#This Row],[POP_2024]]/SUM(Tabella2026[POP_2024])</f>
        <v>4.5127989084591292E-6</v>
      </c>
      <c r="L7513" s="3">
        <f>+Tabella2026[[#This Row],[INCIDENZA POPOLAZIONE]]*(PLAFOND/2)</f>
        <v>1328.5646140511863</v>
      </c>
      <c r="M7513" s="3">
        <f>+IFERROR(Tabella2026[[#This Row],[reddito_2024]]/Tabella2026[[#This Row],[POP_2024]],"")</f>
        <v>10564.078947368422</v>
      </c>
      <c r="N7513" s="3">
        <f>+IF(Tabella2026[[#This Row],[REDDITO COMPLESSIVO PROCAPITE]]&lt;media_aggr_reddito_pc,(media_aggr_reddito_pc-Tabella2026[[#This Row],[REDDITO COMPLESSIVO PROCAPITE]]),0)</f>
        <v>7260.9871152403193</v>
      </c>
      <c r="O7513" s="3">
        <f>+Tabella2026[[#This Row],[DIFFERENZA REDDITO INFERIORE ALLA MEDIA DALLA MEDIA]]*Tabella2026[[#This Row],[POP_2024]]</f>
        <v>1931422.572653925</v>
      </c>
      <c r="P7513" s="3">
        <f>+Tabella2026[[#This Row],[POPOLAZIONE PER DIFFERENZA ]]/SUM(Tabella2026[[POPOLAZIONE PER DIFFERENZA ]])</f>
        <v>1.7135235443021729E-5</v>
      </c>
      <c r="Q7513" s="3">
        <f>+Tabella2026[[#This Row],[INCIDENZA POPOLAZIONE PER DIFFERENZA]]*(PLAFOND-SUM(Tabella2026[CONTRIBUTO SULLA BASE DELLA POPOLAZIONE]))</f>
        <v>5044.6004629990348</v>
      </c>
      <c r="R7513" s="3">
        <f>+Tabella2026[[#This Row],[CONTRIBUTO SULLA BASE DELLA POPOLAZIONE]]+Tabella2026[[#This Row],[CONTRIBUTO SULLA BASE DEL REDDITO]]</f>
        <v>6373.165077050221</v>
      </c>
      <c r="S7513" s="3">
        <f>+Tabella2026[[#This Row],[CONTRIBUTO TOTALE]]/(PLAFOND/N_TESSERE)</f>
        <v>12.746330154100441</v>
      </c>
      <c r="T7513" s="3">
        <f>+MAX(CEILING(Tabella2026[[#This Row],[preDEF1]],1),1)</f>
        <v>13</v>
      </c>
      <c r="U7513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513" s="21">
        <f>+Tabella2026[[#This Row],[DEF - n. card]]*(PLAFOND/N_TESSERE)</f>
        <v>6500</v>
      </c>
      <c r="W7513" s="18"/>
    </row>
    <row r="7514" spans="2:23" x14ac:dyDescent="0.25">
      <c r="B7514" s="1" t="s">
        <v>14929</v>
      </c>
      <c r="C7514" s="2">
        <v>58109</v>
      </c>
      <c r="D7514" s="1" t="s">
        <v>14930</v>
      </c>
      <c r="E7514" s="1" t="s">
        <v>8</v>
      </c>
      <c r="F7514" s="1" t="s">
        <v>7</v>
      </c>
      <c r="G7514" s="1" t="s">
        <v>11807</v>
      </c>
      <c r="H7514" s="1" t="s">
        <v>15834</v>
      </c>
      <c r="I7514" s="5">
        <v>266</v>
      </c>
      <c r="J7514" s="5">
        <v>3714262</v>
      </c>
      <c r="K7514" s="3">
        <f>+Tabella2026[[#This Row],[POP_2024]]/SUM(Tabella2026[POP_2024])</f>
        <v>4.5127989084591292E-6</v>
      </c>
      <c r="L7514" s="3">
        <f>+Tabella2026[[#This Row],[INCIDENZA POPOLAZIONE]]*(PLAFOND/2)</f>
        <v>1328.5646140511863</v>
      </c>
      <c r="M7514" s="3">
        <f>+IFERROR(Tabella2026[[#This Row],[reddito_2024]]/Tabella2026[[#This Row],[POP_2024]],"")</f>
        <v>13963.390977443609</v>
      </c>
      <c r="N7514" s="3">
        <f>+IF(Tabella2026[[#This Row],[REDDITO COMPLESSIVO PROCAPITE]]&lt;media_aggr_reddito_pc,(media_aggr_reddito_pc-Tabella2026[[#This Row],[REDDITO COMPLESSIVO PROCAPITE]]),0)</f>
        <v>3861.6750851651323</v>
      </c>
      <c r="O7514" s="3">
        <f>+Tabella2026[[#This Row],[DIFFERENZA REDDITO INFERIORE ALLA MEDIA DALLA MEDIA]]*Tabella2026[[#This Row],[POP_2024]]</f>
        <v>1027205.5726539252</v>
      </c>
      <c r="P7514" s="3">
        <f>+Tabella2026[[#This Row],[POPOLAZIONE PER DIFFERENZA ]]/SUM(Tabella2026[[POPOLAZIONE PER DIFFERENZA ]])</f>
        <v>9.1131840256082648E-6</v>
      </c>
      <c r="Q7514" s="3">
        <f>+Tabella2026[[#This Row],[INCIDENZA POPOLAZIONE PER DIFFERENZA]]*(PLAFOND-SUM(Tabella2026[CONTRIBUTO SULLA BASE DELLA POPOLAZIONE]))</f>
        <v>2682.9145422510646</v>
      </c>
      <c r="R7514" s="3">
        <f>+Tabella2026[[#This Row],[CONTRIBUTO SULLA BASE DELLA POPOLAZIONE]]+Tabella2026[[#This Row],[CONTRIBUTO SULLA BASE DEL REDDITO]]</f>
        <v>4011.4791563022509</v>
      </c>
      <c r="S7514" s="3">
        <f>+Tabella2026[[#This Row],[CONTRIBUTO TOTALE]]/(PLAFOND/N_TESSERE)</f>
        <v>8.0229583126045014</v>
      </c>
      <c r="T7514" s="3">
        <f>+MAX(CEILING(Tabella2026[[#This Row],[preDEF1]],1),1)</f>
        <v>9</v>
      </c>
      <c r="U7514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514" s="21">
        <f>+Tabella2026[[#This Row],[DEF - n. card]]*(PLAFOND/N_TESSERE)</f>
        <v>4500</v>
      </c>
      <c r="W7514" s="18"/>
    </row>
    <row r="7515" spans="2:23" x14ac:dyDescent="0.25">
      <c r="B7515" s="1" t="s">
        <v>15075</v>
      </c>
      <c r="C7515" s="2">
        <v>4032</v>
      </c>
      <c r="D7515" s="1" t="s">
        <v>15076</v>
      </c>
      <c r="E7515" s="1" t="s">
        <v>18</v>
      </c>
      <c r="F7515" s="1" t="s">
        <v>263</v>
      </c>
      <c r="G7515" s="1" t="s">
        <v>11807</v>
      </c>
      <c r="H7515" s="1" t="s">
        <v>15835</v>
      </c>
      <c r="I7515" s="5">
        <v>265</v>
      </c>
      <c r="J7515" s="5">
        <v>3582040</v>
      </c>
      <c r="K7515" s="3">
        <f>+Tabella2026[[#This Row],[POP_2024]]/SUM(Tabella2026[POP_2024])</f>
        <v>4.495833499028832E-6</v>
      </c>
      <c r="L7515" s="3">
        <f>+Tabella2026[[#This Row],[INCIDENZA POPOLAZIONE]]*(PLAFOND/2)</f>
        <v>1323.570010238964</v>
      </c>
      <c r="M7515" s="3">
        <f>+IFERROR(Tabella2026[[#This Row],[reddito_2024]]/Tabella2026[[#This Row],[POP_2024]],"")</f>
        <v>13517.132075471698</v>
      </c>
      <c r="N7515" s="3">
        <f>+IF(Tabella2026[[#This Row],[REDDITO COMPLESSIVO PROCAPITE]]&lt;media_aggr_reddito_pc,(media_aggr_reddito_pc-Tabella2026[[#This Row],[REDDITO COMPLESSIVO PROCAPITE]]),0)</f>
        <v>4307.933987137043</v>
      </c>
      <c r="O7515" s="3">
        <f>+Tabella2026[[#This Row],[DIFFERENZA REDDITO INFERIORE ALLA MEDIA DALLA MEDIA]]*Tabella2026[[#This Row],[POP_2024]]</f>
        <v>1141602.5065913163</v>
      </c>
      <c r="P7515" s="3">
        <f>+Tabella2026[[#This Row],[POPOLAZIONE PER DIFFERENZA ]]/SUM(Tabella2026[[POPOLAZIONE PER DIFFERENZA ]])</f>
        <v>1.0128093152554787E-5</v>
      </c>
      <c r="Q7515" s="3">
        <f>+Tabella2026[[#This Row],[INCIDENZA POPOLAZIONE PER DIFFERENZA]]*(PLAFOND-SUM(Tabella2026[CONTRIBUTO SULLA BASE DELLA POPOLAZIONE]))</f>
        <v>2981.7030280422769</v>
      </c>
      <c r="R7515" s="3">
        <f>+Tabella2026[[#This Row],[CONTRIBUTO SULLA BASE DELLA POPOLAZIONE]]+Tabella2026[[#This Row],[CONTRIBUTO SULLA BASE DEL REDDITO]]</f>
        <v>4305.2730382812406</v>
      </c>
      <c r="S7515" s="3">
        <f>+Tabella2026[[#This Row],[CONTRIBUTO TOTALE]]/(PLAFOND/N_TESSERE)</f>
        <v>8.6105460765624819</v>
      </c>
      <c r="T7515" s="3">
        <f>+MAX(CEILING(Tabella2026[[#This Row],[preDEF1]],1),1)</f>
        <v>9</v>
      </c>
      <c r="U7515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515" s="21">
        <f>+Tabella2026[[#This Row],[DEF - n. card]]*(PLAFOND/N_TESSERE)</f>
        <v>4500</v>
      </c>
      <c r="W7515" s="18"/>
    </row>
    <row r="7516" spans="2:23" x14ac:dyDescent="0.25">
      <c r="B7516" s="1" t="s">
        <v>15013</v>
      </c>
      <c r="C7516" s="2">
        <v>57042</v>
      </c>
      <c r="D7516" s="1" t="s">
        <v>15014</v>
      </c>
      <c r="E7516" s="1" t="s">
        <v>8</v>
      </c>
      <c r="F7516" s="1" t="s">
        <v>377</v>
      </c>
      <c r="G7516" s="1" t="s">
        <v>11807</v>
      </c>
      <c r="H7516" s="1" t="s">
        <v>15834</v>
      </c>
      <c r="I7516" s="5">
        <v>265</v>
      </c>
      <c r="J7516" s="5">
        <v>3780417</v>
      </c>
      <c r="K7516" s="3">
        <f>+Tabella2026[[#This Row],[POP_2024]]/SUM(Tabella2026[POP_2024])</f>
        <v>4.495833499028832E-6</v>
      </c>
      <c r="L7516" s="3">
        <f>+Tabella2026[[#This Row],[INCIDENZA POPOLAZIONE]]*(PLAFOND/2)</f>
        <v>1323.570010238964</v>
      </c>
      <c r="M7516" s="3">
        <f>+IFERROR(Tabella2026[[#This Row],[reddito_2024]]/Tabella2026[[#This Row],[POP_2024]],"")</f>
        <v>14265.724528301887</v>
      </c>
      <c r="N7516" s="3">
        <f>+IF(Tabella2026[[#This Row],[REDDITO COMPLESSIVO PROCAPITE]]&lt;media_aggr_reddito_pc,(media_aggr_reddito_pc-Tabella2026[[#This Row],[REDDITO COMPLESSIVO PROCAPITE]]),0)</f>
        <v>3559.3415343068536</v>
      </c>
      <c r="O7516" s="3">
        <f>+Tabella2026[[#This Row],[DIFFERENZA REDDITO INFERIORE ALLA MEDIA DALLA MEDIA]]*Tabella2026[[#This Row],[POP_2024]]</f>
        <v>943225.5065913162</v>
      </c>
      <c r="P7516" s="3">
        <f>+Tabella2026[[#This Row],[POPOLAZIONE PER DIFFERENZA ]]/SUM(Tabella2026[[POPOLAZIONE PER DIFFERENZA ]])</f>
        <v>8.3681279074507563E-6</v>
      </c>
      <c r="Q7516" s="3">
        <f>+Tabella2026[[#This Row],[INCIDENZA POPOLAZIONE PER DIFFERENZA]]*(PLAFOND-SUM(Tabella2026[CONTRIBUTO SULLA BASE DELLA POPOLAZIONE]))</f>
        <v>2463.5705798575818</v>
      </c>
      <c r="R7516" s="3">
        <f>+Tabella2026[[#This Row],[CONTRIBUTO SULLA BASE DELLA POPOLAZIONE]]+Tabella2026[[#This Row],[CONTRIBUTO SULLA BASE DEL REDDITO]]</f>
        <v>3787.1405900965456</v>
      </c>
      <c r="S7516" s="3">
        <f>+Tabella2026[[#This Row],[CONTRIBUTO TOTALE]]/(PLAFOND/N_TESSERE)</f>
        <v>7.5742811801930907</v>
      </c>
      <c r="T7516" s="3">
        <f>+MAX(CEILING(Tabella2026[[#This Row],[preDEF1]],1),1)</f>
        <v>8</v>
      </c>
      <c r="U7516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516" s="21">
        <f>+Tabella2026[[#This Row],[DEF - n. card]]*(PLAFOND/N_TESSERE)</f>
        <v>4000</v>
      </c>
      <c r="W7516" s="18"/>
    </row>
    <row r="7517" spans="2:23" x14ac:dyDescent="0.25">
      <c r="B7517" s="1" t="s">
        <v>15087</v>
      </c>
      <c r="C7517" s="2">
        <v>96067</v>
      </c>
      <c r="D7517" s="1" t="s">
        <v>15088</v>
      </c>
      <c r="E7517" s="1" t="s">
        <v>18</v>
      </c>
      <c r="F7517" s="1" t="s">
        <v>403</v>
      </c>
      <c r="G7517" s="1" t="s">
        <v>11807</v>
      </c>
      <c r="H7517" s="1" t="s">
        <v>15835</v>
      </c>
      <c r="I7517" s="5">
        <v>265</v>
      </c>
      <c r="J7517" s="5">
        <v>4599764</v>
      </c>
      <c r="K7517" s="3">
        <f>+Tabella2026[[#This Row],[POP_2024]]/SUM(Tabella2026[POP_2024])</f>
        <v>4.495833499028832E-6</v>
      </c>
      <c r="L7517" s="3">
        <f>+Tabella2026[[#This Row],[INCIDENZA POPOLAZIONE]]*(PLAFOND/2)</f>
        <v>1323.570010238964</v>
      </c>
      <c r="M7517" s="3">
        <f>+IFERROR(Tabella2026[[#This Row],[reddito_2024]]/Tabella2026[[#This Row],[POP_2024]],"")</f>
        <v>17357.599999999999</v>
      </c>
      <c r="N7517" s="3">
        <f>+IF(Tabella2026[[#This Row],[REDDITO COMPLESSIVO PROCAPITE]]&lt;media_aggr_reddito_pc,(media_aggr_reddito_pc-Tabella2026[[#This Row],[REDDITO COMPLESSIVO PROCAPITE]]),0)</f>
        <v>467.4660626087425</v>
      </c>
      <c r="O7517" s="3">
        <f>+Tabella2026[[#This Row],[DIFFERENZA REDDITO INFERIORE ALLA MEDIA DALLA MEDIA]]*Tabella2026[[#This Row],[POP_2024]]</f>
        <v>123878.50659131676</v>
      </c>
      <c r="P7517" s="3">
        <f>+Tabella2026[[#This Row],[POPOLAZIONE PER DIFFERENZA ]]/SUM(Tabella2026[[POPOLAZIONE PER DIFFERENZA ]])</f>
        <v>1.0990279428366595E-6</v>
      </c>
      <c r="Q7517" s="3">
        <f>+Tabella2026[[#This Row],[INCIDENZA POPOLAZIONE PER DIFFERENZA]]*(PLAFOND-SUM(Tabella2026[CONTRIBUTO SULLA BASE DELLA POPOLAZIONE]))</f>
        <v>323.55300210015673</v>
      </c>
      <c r="R7517" s="3">
        <f>+Tabella2026[[#This Row],[CONTRIBUTO SULLA BASE DELLA POPOLAZIONE]]+Tabella2026[[#This Row],[CONTRIBUTO SULLA BASE DEL REDDITO]]</f>
        <v>1647.1230123391206</v>
      </c>
      <c r="S7517" s="3">
        <f>+Tabella2026[[#This Row],[CONTRIBUTO TOTALE]]/(PLAFOND/N_TESSERE)</f>
        <v>3.294246024678241</v>
      </c>
      <c r="T7517" s="3">
        <f>+MAX(CEILING(Tabella2026[[#This Row],[preDEF1]],1),1)</f>
        <v>4</v>
      </c>
      <c r="U7517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517" s="21">
        <f>+Tabella2026[[#This Row],[DEF - n. card]]*(PLAFOND/N_TESSERE)</f>
        <v>2000</v>
      </c>
      <c r="W7517" s="18"/>
    </row>
    <row r="7518" spans="2:23" x14ac:dyDescent="0.25">
      <c r="B7518" s="1" t="s">
        <v>15097</v>
      </c>
      <c r="C7518" s="2">
        <v>6175</v>
      </c>
      <c r="D7518" s="1" t="s">
        <v>15098</v>
      </c>
      <c r="E7518" s="1" t="s">
        <v>18</v>
      </c>
      <c r="F7518" s="1" t="s">
        <v>138</v>
      </c>
      <c r="G7518" s="1" t="s">
        <v>11807</v>
      </c>
      <c r="H7518" s="1" t="s">
        <v>15835</v>
      </c>
      <c r="I7518" s="5">
        <v>265</v>
      </c>
      <c r="J7518" s="5">
        <v>4337840</v>
      </c>
      <c r="K7518" s="3">
        <f>+Tabella2026[[#This Row],[POP_2024]]/SUM(Tabella2026[POP_2024])</f>
        <v>4.495833499028832E-6</v>
      </c>
      <c r="L7518" s="3">
        <f>+Tabella2026[[#This Row],[INCIDENZA POPOLAZIONE]]*(PLAFOND/2)</f>
        <v>1323.570010238964</v>
      </c>
      <c r="M7518" s="3">
        <f>+IFERROR(Tabella2026[[#This Row],[reddito_2024]]/Tabella2026[[#This Row],[POP_2024]],"")</f>
        <v>16369.207547169812</v>
      </c>
      <c r="N7518" s="3">
        <f>+IF(Tabella2026[[#This Row],[REDDITO COMPLESSIVO PROCAPITE]]&lt;media_aggr_reddito_pc,(media_aggr_reddito_pc-Tabella2026[[#This Row],[REDDITO COMPLESSIVO PROCAPITE]]),0)</f>
        <v>1455.8585154389293</v>
      </c>
      <c r="O7518" s="3">
        <f>+Tabella2026[[#This Row],[DIFFERENZA REDDITO INFERIORE ALLA MEDIA DALLA MEDIA]]*Tabella2026[[#This Row],[POP_2024]]</f>
        <v>385802.50659131625</v>
      </c>
      <c r="P7518" s="3">
        <f>+Tabella2026[[#This Row],[POPOLAZIONE PER DIFFERENZA ]]/SUM(Tabella2026[[POPOLAZIONE PER DIFFERENZA ]])</f>
        <v>3.4227708004190759E-6</v>
      </c>
      <c r="Q7518" s="3">
        <f>+Tabella2026[[#This Row],[INCIDENZA POPOLAZIONE PER DIFFERENZA]]*(PLAFOND-SUM(Tabella2026[CONTRIBUTO SULLA BASE DELLA POPOLAZIONE]))</f>
        <v>1007.6611565652797</v>
      </c>
      <c r="R7518" s="3">
        <f>+Tabella2026[[#This Row],[CONTRIBUTO SULLA BASE DELLA POPOLAZIONE]]+Tabella2026[[#This Row],[CONTRIBUTO SULLA BASE DEL REDDITO]]</f>
        <v>2331.2311668042439</v>
      </c>
      <c r="S7518" s="3">
        <f>+Tabella2026[[#This Row],[CONTRIBUTO TOTALE]]/(PLAFOND/N_TESSERE)</f>
        <v>4.6624623336084881</v>
      </c>
      <c r="T7518" s="3">
        <f>+MAX(CEILING(Tabella2026[[#This Row],[preDEF1]],1),1)</f>
        <v>5</v>
      </c>
      <c r="U751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518" s="21">
        <f>+Tabella2026[[#This Row],[DEF - n. card]]*(PLAFOND/N_TESSERE)</f>
        <v>2500</v>
      </c>
      <c r="W7518" s="18"/>
    </row>
    <row r="7519" spans="2:23" x14ac:dyDescent="0.25">
      <c r="B7519" s="1" t="s">
        <v>15029</v>
      </c>
      <c r="C7519" s="2">
        <v>5111</v>
      </c>
      <c r="D7519" s="1" t="s">
        <v>15030</v>
      </c>
      <c r="E7519" s="1" t="s">
        <v>18</v>
      </c>
      <c r="F7519" s="1" t="s">
        <v>182</v>
      </c>
      <c r="G7519" s="1" t="s">
        <v>11807</v>
      </c>
      <c r="H7519" s="1" t="s">
        <v>15835</v>
      </c>
      <c r="I7519" s="5">
        <v>265</v>
      </c>
      <c r="J7519" s="5">
        <v>4353546</v>
      </c>
      <c r="K7519" s="3">
        <f>+Tabella2026[[#This Row],[POP_2024]]/SUM(Tabella2026[POP_2024])</f>
        <v>4.495833499028832E-6</v>
      </c>
      <c r="L7519" s="3">
        <f>+Tabella2026[[#This Row],[INCIDENZA POPOLAZIONE]]*(PLAFOND/2)</f>
        <v>1323.570010238964</v>
      </c>
      <c r="M7519" s="3">
        <f>+IFERROR(Tabella2026[[#This Row],[reddito_2024]]/Tabella2026[[#This Row],[POP_2024]],"")</f>
        <v>16428.475471698112</v>
      </c>
      <c r="N7519" s="3">
        <f>+IF(Tabella2026[[#This Row],[REDDITO COMPLESSIVO PROCAPITE]]&lt;media_aggr_reddito_pc,(media_aggr_reddito_pc-Tabella2026[[#This Row],[REDDITO COMPLESSIVO PROCAPITE]]),0)</f>
        <v>1396.5905909106295</v>
      </c>
      <c r="O7519" s="3">
        <f>+Tabella2026[[#This Row],[DIFFERENZA REDDITO INFERIORE ALLA MEDIA DALLA MEDIA]]*Tabella2026[[#This Row],[POP_2024]]</f>
        <v>370096.50659131684</v>
      </c>
      <c r="P7519" s="3">
        <f>+Tabella2026[[#This Row],[POPOLAZIONE PER DIFFERENZA ]]/SUM(Tabella2026[[POPOLAZIONE PER DIFFERENZA ]])</f>
        <v>3.2834299789548796E-6</v>
      </c>
      <c r="Q7519" s="3">
        <f>+Tabella2026[[#This Row],[INCIDENZA POPOLAZIONE PER DIFFERENZA]]*(PLAFOND-SUM(Tabella2026[CONTRIBUTO SULLA BASE DELLA POPOLAZIONE]))</f>
        <v>966.63932323183622</v>
      </c>
      <c r="R7519" s="3">
        <f>+Tabella2026[[#This Row],[CONTRIBUTO SULLA BASE DELLA POPOLAZIONE]]+Tabella2026[[#This Row],[CONTRIBUTO SULLA BASE DEL REDDITO]]</f>
        <v>2290.2093334708002</v>
      </c>
      <c r="S7519" s="3">
        <f>+Tabella2026[[#This Row],[CONTRIBUTO TOTALE]]/(PLAFOND/N_TESSERE)</f>
        <v>4.5804186669416005</v>
      </c>
      <c r="T7519" s="3">
        <f>+MAX(CEILING(Tabella2026[[#This Row],[preDEF1]],1),1)</f>
        <v>5</v>
      </c>
      <c r="U7519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519" s="21">
        <f>+Tabella2026[[#This Row],[DEF - n. card]]*(PLAFOND/N_TESSERE)</f>
        <v>2500</v>
      </c>
      <c r="W7519" s="18"/>
    </row>
    <row r="7520" spans="2:23" x14ac:dyDescent="0.25">
      <c r="B7520" s="1" t="s">
        <v>15047</v>
      </c>
      <c r="C7520" s="2">
        <v>4159</v>
      </c>
      <c r="D7520" s="1" t="s">
        <v>15048</v>
      </c>
      <c r="E7520" s="1" t="s">
        <v>18</v>
      </c>
      <c r="F7520" s="1" t="s">
        <v>263</v>
      </c>
      <c r="G7520" s="1" t="s">
        <v>11807</v>
      </c>
      <c r="H7520" s="1" t="s">
        <v>15835</v>
      </c>
      <c r="I7520" s="5">
        <v>263</v>
      </c>
      <c r="J7520" s="5">
        <v>5023599</v>
      </c>
      <c r="K7520" s="3">
        <f>+Tabella2026[[#This Row],[POP_2024]]/SUM(Tabella2026[POP_2024])</f>
        <v>4.4619026801682368E-6</v>
      </c>
      <c r="L7520" s="3">
        <f>+Tabella2026[[#This Row],[INCIDENZA POPOLAZIONE]]*(PLAFOND/2)</f>
        <v>1313.5808026145187</v>
      </c>
      <c r="M7520" s="3">
        <f>+IFERROR(Tabella2026[[#This Row],[reddito_2024]]/Tabella2026[[#This Row],[POP_2024]],"")</f>
        <v>19101.136882129278</v>
      </c>
      <c r="N7520" s="3">
        <f>+IF(Tabella2026[[#This Row],[REDDITO COMPLESSIVO PROCAPITE]]&lt;media_aggr_reddito_pc,(media_aggr_reddito_pc-Tabella2026[[#This Row],[REDDITO COMPLESSIVO PROCAPITE]]),0)</f>
        <v>0</v>
      </c>
      <c r="O7520" s="3">
        <f>+Tabella2026[[#This Row],[DIFFERENZA REDDITO INFERIORE ALLA MEDIA DALLA MEDIA]]*Tabella2026[[#This Row],[POP_2024]]</f>
        <v>0</v>
      </c>
      <c r="P7520" s="3">
        <f>+Tabella2026[[#This Row],[POPOLAZIONE PER DIFFERENZA ]]/SUM(Tabella2026[[POPOLAZIONE PER DIFFERENZA ]])</f>
        <v>0</v>
      </c>
      <c r="Q7520" s="3">
        <f>+Tabella2026[[#This Row],[INCIDENZA POPOLAZIONE PER DIFFERENZA]]*(PLAFOND-SUM(Tabella2026[CONTRIBUTO SULLA BASE DELLA POPOLAZIONE]))</f>
        <v>0</v>
      </c>
      <c r="R7520" s="3">
        <f>+Tabella2026[[#This Row],[CONTRIBUTO SULLA BASE DELLA POPOLAZIONE]]+Tabella2026[[#This Row],[CONTRIBUTO SULLA BASE DEL REDDITO]]</f>
        <v>1313.5808026145187</v>
      </c>
      <c r="S7520" s="3">
        <f>+Tabella2026[[#This Row],[CONTRIBUTO TOTALE]]/(PLAFOND/N_TESSERE)</f>
        <v>2.6271616052290372</v>
      </c>
      <c r="T7520" s="3">
        <f>+MAX(CEILING(Tabella2026[[#This Row],[preDEF1]],1),1)</f>
        <v>3</v>
      </c>
      <c r="U7520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20" s="21">
        <f>+Tabella2026[[#This Row],[DEF - n. card]]*(PLAFOND/N_TESSERE)</f>
        <v>1500</v>
      </c>
      <c r="W7520" s="18"/>
    </row>
    <row r="7521" spans="2:23" x14ac:dyDescent="0.25">
      <c r="B7521" s="1" t="s">
        <v>15051</v>
      </c>
      <c r="C7521" s="2">
        <v>97027</v>
      </c>
      <c r="D7521" s="1" t="s">
        <v>15052</v>
      </c>
      <c r="E7521" s="1" t="s">
        <v>12</v>
      </c>
      <c r="F7521" s="1" t="s">
        <v>362</v>
      </c>
      <c r="G7521" s="1" t="s">
        <v>11807</v>
      </c>
      <c r="H7521" s="1" t="s">
        <v>15835</v>
      </c>
      <c r="I7521" s="5">
        <v>262</v>
      </c>
      <c r="J7521" s="5">
        <v>4032987</v>
      </c>
      <c r="K7521" s="3">
        <f>+Tabella2026[[#This Row],[POP_2024]]/SUM(Tabella2026[POP_2024])</f>
        <v>4.4449372707379396E-6</v>
      </c>
      <c r="L7521" s="3">
        <f>+Tabella2026[[#This Row],[INCIDENZA POPOLAZIONE]]*(PLAFOND/2)</f>
        <v>1308.5861988022964</v>
      </c>
      <c r="M7521" s="3">
        <f>+IFERROR(Tabella2026[[#This Row],[reddito_2024]]/Tabella2026[[#This Row],[POP_2024]],"")</f>
        <v>15393.080152671755</v>
      </c>
      <c r="N7521" s="3">
        <f>+IF(Tabella2026[[#This Row],[REDDITO COMPLESSIVO PROCAPITE]]&lt;media_aggr_reddito_pc,(media_aggr_reddito_pc-Tabella2026[[#This Row],[REDDITO COMPLESSIVO PROCAPITE]]),0)</f>
        <v>2431.985909936986</v>
      </c>
      <c r="O7521" s="3">
        <f>+Tabella2026[[#This Row],[DIFFERENZA REDDITO INFERIORE ALLA MEDIA DALLA MEDIA]]*Tabella2026[[#This Row],[POP_2024]]</f>
        <v>637180.30840349034</v>
      </c>
      <c r="P7521" s="3">
        <f>+Tabella2026[[#This Row],[POPOLAZIONE PER DIFFERENZA ]]/SUM(Tabella2026[[POPOLAZIONE PER DIFFERENZA ]])</f>
        <v>5.6529496748857492E-6</v>
      </c>
      <c r="Q7521" s="3">
        <f>+Tabella2026[[#This Row],[INCIDENZA POPOLAZIONE PER DIFFERENZA]]*(PLAFOND-SUM(Tabella2026[CONTRIBUTO SULLA BASE DELLA POPOLAZIONE]))</f>
        <v>1664.2241445741151</v>
      </c>
      <c r="R7521" s="3">
        <f>+Tabella2026[[#This Row],[CONTRIBUTO SULLA BASE DELLA POPOLAZIONE]]+Tabella2026[[#This Row],[CONTRIBUTO SULLA BASE DEL REDDITO]]</f>
        <v>2972.8103433764118</v>
      </c>
      <c r="S7521" s="3">
        <f>+Tabella2026[[#This Row],[CONTRIBUTO TOTALE]]/(PLAFOND/N_TESSERE)</f>
        <v>5.9456206867528234</v>
      </c>
      <c r="T7521" s="3">
        <f>+MAX(CEILING(Tabella2026[[#This Row],[preDEF1]],1),1)</f>
        <v>6</v>
      </c>
      <c r="U752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521" s="21">
        <f>+Tabella2026[[#This Row],[DEF - n. card]]*(PLAFOND/N_TESSERE)</f>
        <v>3000</v>
      </c>
      <c r="W7521" s="18"/>
    </row>
    <row r="7522" spans="2:23" x14ac:dyDescent="0.25">
      <c r="B7522" s="1" t="s">
        <v>15049</v>
      </c>
      <c r="C7522" s="2">
        <v>68036</v>
      </c>
      <c r="D7522" s="1" t="s">
        <v>15050</v>
      </c>
      <c r="E7522" s="1" t="s">
        <v>96</v>
      </c>
      <c r="F7522" s="1" t="s">
        <v>95</v>
      </c>
      <c r="G7522" s="1" t="s">
        <v>11807</v>
      </c>
      <c r="H7522" s="1" t="s">
        <v>15836</v>
      </c>
      <c r="I7522" s="5">
        <v>262</v>
      </c>
      <c r="J7522" s="5">
        <v>3417853</v>
      </c>
      <c r="K7522" s="3">
        <f>+Tabella2026[[#This Row],[POP_2024]]/SUM(Tabella2026[POP_2024])</f>
        <v>4.4449372707379396E-6</v>
      </c>
      <c r="L7522" s="3">
        <f>+Tabella2026[[#This Row],[INCIDENZA POPOLAZIONE]]*(PLAFOND/2)</f>
        <v>1308.5861988022964</v>
      </c>
      <c r="M7522" s="3">
        <f>+IFERROR(Tabella2026[[#This Row],[reddito_2024]]/Tabella2026[[#This Row],[POP_2024]],"")</f>
        <v>13045.240458015267</v>
      </c>
      <c r="N7522" s="3">
        <f>+IF(Tabella2026[[#This Row],[REDDITO COMPLESSIVO PROCAPITE]]&lt;media_aggr_reddito_pc,(media_aggr_reddito_pc-Tabella2026[[#This Row],[REDDITO COMPLESSIVO PROCAPITE]]),0)</f>
        <v>4779.8256045934741</v>
      </c>
      <c r="O7522" s="3">
        <f>+Tabella2026[[#This Row],[DIFFERENZA REDDITO INFERIORE ALLA MEDIA DALLA MEDIA]]*Tabella2026[[#This Row],[POP_2024]]</f>
        <v>1252314.3084034901</v>
      </c>
      <c r="P7522" s="3">
        <f>+Tabella2026[[#This Row],[POPOLAZIONE PER DIFFERENZA ]]/SUM(Tabella2026[[POPOLAZIONE PER DIFFERENZA ]])</f>
        <v>1.1110308446728361E-5</v>
      </c>
      <c r="Q7522" s="3">
        <f>+Tabella2026[[#This Row],[INCIDENZA POPOLAZIONE PER DIFFERENZA]]*(PLAFOND-SUM(Tabella2026[CONTRIBUTO SULLA BASE DELLA POPOLAZIONE]))</f>
        <v>3270.8664739855076</v>
      </c>
      <c r="R7522" s="3">
        <f>+Tabella2026[[#This Row],[CONTRIBUTO SULLA BASE DELLA POPOLAZIONE]]+Tabella2026[[#This Row],[CONTRIBUTO SULLA BASE DEL REDDITO]]</f>
        <v>4579.4526727878037</v>
      </c>
      <c r="S7522" s="3">
        <f>+Tabella2026[[#This Row],[CONTRIBUTO TOTALE]]/(PLAFOND/N_TESSERE)</f>
        <v>9.158905345575608</v>
      </c>
      <c r="T7522" s="3">
        <f>+MAX(CEILING(Tabella2026[[#This Row],[preDEF1]],1),1)</f>
        <v>10</v>
      </c>
      <c r="U7522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522" s="21">
        <f>+Tabella2026[[#This Row],[DEF - n. card]]*(PLAFOND/N_TESSERE)</f>
        <v>5000</v>
      </c>
      <c r="W7522" s="18"/>
    </row>
    <row r="7523" spans="2:23" x14ac:dyDescent="0.25">
      <c r="B7523" s="1" t="s">
        <v>15121</v>
      </c>
      <c r="C7523" s="2">
        <v>4124</v>
      </c>
      <c r="D7523" s="1" t="s">
        <v>15122</v>
      </c>
      <c r="E7523" s="1" t="s">
        <v>18</v>
      </c>
      <c r="F7523" s="1" t="s">
        <v>263</v>
      </c>
      <c r="G7523" s="1" t="s">
        <v>11807</v>
      </c>
      <c r="H7523" s="1" t="s">
        <v>15835</v>
      </c>
      <c r="I7523" s="5">
        <v>261</v>
      </c>
      <c r="J7523" s="5">
        <v>3956239</v>
      </c>
      <c r="K7523" s="3">
        <f>+Tabella2026[[#This Row],[POP_2024]]/SUM(Tabella2026[POP_2024])</f>
        <v>4.4279718613076425E-6</v>
      </c>
      <c r="L7523" s="3">
        <f>+Tabella2026[[#This Row],[INCIDENZA POPOLAZIONE]]*(PLAFOND/2)</f>
        <v>1303.5915949900739</v>
      </c>
      <c r="M7523" s="3">
        <f>+IFERROR(Tabella2026[[#This Row],[reddito_2024]]/Tabella2026[[#This Row],[POP_2024]],"")</f>
        <v>15158.003831417625</v>
      </c>
      <c r="N7523" s="3">
        <f>+IF(Tabella2026[[#This Row],[REDDITO COMPLESSIVO PROCAPITE]]&lt;media_aggr_reddito_pc,(media_aggr_reddito_pc-Tabella2026[[#This Row],[REDDITO COMPLESSIVO PROCAPITE]]),0)</f>
        <v>2667.0622311911156</v>
      </c>
      <c r="O7523" s="3">
        <f>+Tabella2026[[#This Row],[DIFFERENZA REDDITO INFERIORE ALLA MEDIA DALLA MEDIA]]*Tabella2026[[#This Row],[POP_2024]]</f>
        <v>696103.24234088114</v>
      </c>
      <c r="P7523" s="3">
        <f>+Tabella2026[[#This Row],[POPOLAZIONE PER DIFFERENZA ]]/SUM(Tabella2026[[POPOLAZIONE PER DIFFERENZA ]])</f>
        <v>6.1757034007177186E-6</v>
      </c>
      <c r="Q7523" s="3">
        <f>+Tabella2026[[#This Row],[INCIDENZA POPOLAZIONE PER DIFFERENZA]]*(PLAFOND-SUM(Tabella2026[CONTRIBUTO SULLA BASE DELLA POPOLAZIONE]))</f>
        <v>1818.1224493937532</v>
      </c>
      <c r="R7523" s="3">
        <f>+Tabella2026[[#This Row],[CONTRIBUTO SULLA BASE DELLA POPOLAZIONE]]+Tabella2026[[#This Row],[CONTRIBUTO SULLA BASE DEL REDDITO]]</f>
        <v>3121.7140443838271</v>
      </c>
      <c r="S7523" s="3">
        <f>+Tabella2026[[#This Row],[CONTRIBUTO TOTALE]]/(PLAFOND/N_TESSERE)</f>
        <v>6.2434280887676543</v>
      </c>
      <c r="T7523" s="3">
        <f>+MAX(CEILING(Tabella2026[[#This Row],[preDEF1]],1),1)</f>
        <v>7</v>
      </c>
      <c r="U7523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523" s="21">
        <f>+Tabella2026[[#This Row],[DEF - n. card]]*(PLAFOND/N_TESSERE)</f>
        <v>3500</v>
      </c>
      <c r="W7523" s="18"/>
    </row>
    <row r="7524" spans="2:23" x14ac:dyDescent="0.25">
      <c r="B7524" s="1" t="s">
        <v>15059</v>
      </c>
      <c r="C7524" s="2">
        <v>25035</v>
      </c>
      <c r="D7524" s="1" t="s">
        <v>15060</v>
      </c>
      <c r="E7524" s="1" t="s">
        <v>38</v>
      </c>
      <c r="F7524" s="1" t="s">
        <v>514</v>
      </c>
      <c r="G7524" s="1" t="s">
        <v>11807</v>
      </c>
      <c r="H7524" s="1" t="s">
        <v>15835</v>
      </c>
      <c r="I7524" s="5">
        <v>261</v>
      </c>
      <c r="J7524" s="5">
        <v>4095103</v>
      </c>
      <c r="K7524" s="3">
        <f>+Tabella2026[[#This Row],[POP_2024]]/SUM(Tabella2026[POP_2024])</f>
        <v>4.4279718613076425E-6</v>
      </c>
      <c r="L7524" s="3">
        <f>+Tabella2026[[#This Row],[INCIDENZA POPOLAZIONE]]*(PLAFOND/2)</f>
        <v>1303.5915949900739</v>
      </c>
      <c r="M7524" s="3">
        <f>+IFERROR(Tabella2026[[#This Row],[reddito_2024]]/Tabella2026[[#This Row],[POP_2024]],"")</f>
        <v>15690.049808429119</v>
      </c>
      <c r="N7524" s="3">
        <f>+IF(Tabella2026[[#This Row],[REDDITO COMPLESSIVO PROCAPITE]]&lt;media_aggr_reddito_pc,(media_aggr_reddito_pc-Tabella2026[[#This Row],[REDDITO COMPLESSIVO PROCAPITE]]),0)</f>
        <v>2135.0162541796217</v>
      </c>
      <c r="O7524" s="3">
        <f>+Tabella2026[[#This Row],[DIFFERENZA REDDITO INFERIORE ALLA MEDIA DALLA MEDIA]]*Tabella2026[[#This Row],[POP_2024]]</f>
        <v>557239.24234088126</v>
      </c>
      <c r="P7524" s="3">
        <f>+Tabella2026[[#This Row],[POPOLAZIONE PER DIFFERENZA ]]/SUM(Tabella2026[[POPOLAZIONE PER DIFFERENZA ]])</f>
        <v>4.9437268419627928E-6</v>
      </c>
      <c r="Q7524" s="3">
        <f>+Tabella2026[[#This Row],[INCIDENZA POPOLAZIONE PER DIFFERENZA]]*(PLAFOND-SUM(Tabella2026[CONTRIBUTO SULLA BASE DELLA POPOLAZIONE]))</f>
        <v>1455.4294744787205</v>
      </c>
      <c r="R7524" s="3">
        <f>+Tabella2026[[#This Row],[CONTRIBUTO SULLA BASE DELLA POPOLAZIONE]]+Tabella2026[[#This Row],[CONTRIBUTO SULLA BASE DEL REDDITO]]</f>
        <v>2759.0210694687944</v>
      </c>
      <c r="S7524" s="3">
        <f>+Tabella2026[[#This Row],[CONTRIBUTO TOTALE]]/(PLAFOND/N_TESSERE)</f>
        <v>5.5180421389375889</v>
      </c>
      <c r="T7524" s="3">
        <f>+MAX(CEILING(Tabella2026[[#This Row],[preDEF1]],1),1)</f>
        <v>6</v>
      </c>
      <c r="U752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524" s="21">
        <f>+Tabella2026[[#This Row],[DEF - n. card]]*(PLAFOND/N_TESSERE)</f>
        <v>3000</v>
      </c>
      <c r="W7524" s="18"/>
    </row>
    <row r="7525" spans="2:23" x14ac:dyDescent="0.25">
      <c r="B7525" s="1" t="s">
        <v>15019</v>
      </c>
      <c r="C7525" s="2">
        <v>13207</v>
      </c>
      <c r="D7525" s="1" t="s">
        <v>15020</v>
      </c>
      <c r="E7525" s="1" t="s">
        <v>12</v>
      </c>
      <c r="F7525" s="1" t="s">
        <v>152</v>
      </c>
      <c r="G7525" s="1" t="s">
        <v>11807</v>
      </c>
      <c r="H7525" s="1" t="s">
        <v>15835</v>
      </c>
      <c r="I7525" s="5">
        <v>261</v>
      </c>
      <c r="J7525" s="5">
        <v>1586949</v>
      </c>
      <c r="K7525" s="3">
        <f>+Tabella2026[[#This Row],[POP_2024]]/SUM(Tabella2026[POP_2024])</f>
        <v>4.4279718613076425E-6</v>
      </c>
      <c r="L7525" s="3">
        <f>+Tabella2026[[#This Row],[INCIDENZA POPOLAZIONE]]*(PLAFOND/2)</f>
        <v>1303.5915949900739</v>
      </c>
      <c r="M7525" s="3">
        <f>+IFERROR(Tabella2026[[#This Row],[reddito_2024]]/Tabella2026[[#This Row],[POP_2024]],"")</f>
        <v>6080.2643678160921</v>
      </c>
      <c r="N7525" s="3">
        <f>+IF(Tabella2026[[#This Row],[REDDITO COMPLESSIVO PROCAPITE]]&lt;media_aggr_reddito_pc,(media_aggr_reddito_pc-Tabella2026[[#This Row],[REDDITO COMPLESSIVO PROCAPITE]]),0)</f>
        <v>11744.801694792648</v>
      </c>
      <c r="O7525" s="3">
        <f>+Tabella2026[[#This Row],[DIFFERENZA REDDITO INFERIORE ALLA MEDIA DALLA MEDIA]]*Tabella2026[[#This Row],[POP_2024]]</f>
        <v>3065393.2423408809</v>
      </c>
      <c r="P7525" s="3">
        <f>+Tabella2026[[#This Row],[POPOLAZIONE PER DIFFERENZA ]]/SUM(Tabella2026[[POPOLAZIONE PER DIFFERENZA ]])</f>
        <v>2.7195620304252536E-5</v>
      </c>
      <c r="Q7525" s="3">
        <f>+Tabella2026[[#This Row],[INCIDENZA POPOLAZIONE PER DIFFERENZA]]*(PLAFOND-SUM(Tabella2026[CONTRIBUTO SULLA BASE DELLA POPOLAZIONE]))</f>
        <v>8006.3702208567511</v>
      </c>
      <c r="R7525" s="3">
        <f>+Tabella2026[[#This Row],[CONTRIBUTO SULLA BASE DELLA POPOLAZIONE]]+Tabella2026[[#This Row],[CONTRIBUTO SULLA BASE DEL REDDITO]]</f>
        <v>9309.9618158468256</v>
      </c>
      <c r="S7525" s="3">
        <f>+Tabella2026[[#This Row],[CONTRIBUTO TOTALE]]/(PLAFOND/N_TESSERE)</f>
        <v>18.619923631693652</v>
      </c>
      <c r="T7525" s="3">
        <f>+MAX(CEILING(Tabella2026[[#This Row],[preDEF1]],1),1)</f>
        <v>19</v>
      </c>
      <c r="U7525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7525" s="21">
        <f>+Tabella2026[[#This Row],[DEF - n. card]]*(PLAFOND/N_TESSERE)</f>
        <v>9500</v>
      </c>
      <c r="W7525" s="18"/>
    </row>
    <row r="7526" spans="2:23" x14ac:dyDescent="0.25">
      <c r="B7526" s="1" t="s">
        <v>15079</v>
      </c>
      <c r="C7526" s="2">
        <v>6055</v>
      </c>
      <c r="D7526" s="1" t="s">
        <v>15080</v>
      </c>
      <c r="E7526" s="1" t="s">
        <v>18</v>
      </c>
      <c r="F7526" s="1" t="s">
        <v>138</v>
      </c>
      <c r="G7526" s="1" t="s">
        <v>11807</v>
      </c>
      <c r="H7526" s="1" t="s">
        <v>15835</v>
      </c>
      <c r="I7526" s="5">
        <v>260</v>
      </c>
      <c r="J7526" s="5">
        <v>3951458</v>
      </c>
      <c r="K7526" s="3">
        <f>+Tabella2026[[#This Row],[POP_2024]]/SUM(Tabella2026[POP_2024])</f>
        <v>4.4110064518773444E-6</v>
      </c>
      <c r="L7526" s="3">
        <f>+Tabella2026[[#This Row],[INCIDENZA POPOLAZIONE]]*(PLAFOND/2)</f>
        <v>1298.5969911778514</v>
      </c>
      <c r="M7526" s="3">
        <f>+IFERROR(Tabella2026[[#This Row],[reddito_2024]]/Tabella2026[[#This Row],[POP_2024]],"")</f>
        <v>15197.915384615384</v>
      </c>
      <c r="N7526" s="3">
        <f>+IF(Tabella2026[[#This Row],[REDDITO COMPLESSIVO PROCAPITE]]&lt;media_aggr_reddito_pc,(media_aggr_reddito_pc-Tabella2026[[#This Row],[REDDITO COMPLESSIVO PROCAPITE]]),0)</f>
        <v>2627.150677993357</v>
      </c>
      <c r="O7526" s="3">
        <f>+Tabella2026[[#This Row],[DIFFERENZA REDDITO INFERIORE ALLA MEDIA DALLA MEDIA]]*Tabella2026[[#This Row],[POP_2024]]</f>
        <v>683059.17627827288</v>
      </c>
      <c r="P7526" s="3">
        <f>+Tabella2026[[#This Row],[POPOLAZIONE PER DIFFERENZA ]]/SUM(Tabella2026[[POPOLAZIONE PER DIFFERENZA ]])</f>
        <v>6.0599787808019438E-6</v>
      </c>
      <c r="Q7526" s="3">
        <f>+Tabella2026[[#This Row],[INCIDENZA POPOLAZIONE PER DIFFERENZA]]*(PLAFOND-SUM(Tabella2026[CONTRIBUTO SULLA BASE DELLA POPOLAZIONE]))</f>
        <v>1784.0532080840139</v>
      </c>
      <c r="R7526" s="3">
        <f>+Tabella2026[[#This Row],[CONTRIBUTO SULLA BASE DELLA POPOLAZIONE]]+Tabella2026[[#This Row],[CONTRIBUTO SULLA BASE DEL REDDITO]]</f>
        <v>3082.6501992618651</v>
      </c>
      <c r="S7526" s="3">
        <f>+Tabella2026[[#This Row],[CONTRIBUTO TOTALE]]/(PLAFOND/N_TESSERE)</f>
        <v>6.1653003985237298</v>
      </c>
      <c r="T7526" s="3">
        <f>+MAX(CEILING(Tabella2026[[#This Row],[preDEF1]],1),1)</f>
        <v>7</v>
      </c>
      <c r="U7526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526" s="21">
        <f>+Tabella2026[[#This Row],[DEF - n. card]]*(PLAFOND/N_TESSERE)</f>
        <v>3500</v>
      </c>
      <c r="W7526" s="18"/>
    </row>
    <row r="7527" spans="2:23" x14ac:dyDescent="0.25">
      <c r="B7527" s="1" t="s">
        <v>14981</v>
      </c>
      <c r="C7527" s="2">
        <v>115083</v>
      </c>
      <c r="D7527" s="1" t="s">
        <v>14982</v>
      </c>
      <c r="E7527" s="1" t="s">
        <v>76</v>
      </c>
      <c r="F7527" s="1" t="s">
        <v>625</v>
      </c>
      <c r="G7527" s="1" t="s">
        <v>11807</v>
      </c>
      <c r="H7527" s="1" t="s">
        <v>15836</v>
      </c>
      <c r="I7527" s="5">
        <v>258</v>
      </c>
      <c r="J7527" s="5">
        <v>3044637</v>
      </c>
      <c r="K7527" s="3">
        <f>+Tabella2026[[#This Row],[POP_2024]]/SUM(Tabella2026[POP_2024])</f>
        <v>4.3770756330167501E-6</v>
      </c>
      <c r="L7527" s="3">
        <f>+Tabella2026[[#This Row],[INCIDENZA POPOLAZIONE]]*(PLAFOND/2)</f>
        <v>1288.6077835534065</v>
      </c>
      <c r="M7527" s="3">
        <f>+IFERROR(Tabella2026[[#This Row],[reddito_2024]]/Tabella2026[[#This Row],[POP_2024]],"")</f>
        <v>11800.918604651162</v>
      </c>
      <c r="N7527" s="3">
        <f>+IF(Tabella2026[[#This Row],[REDDITO COMPLESSIVO PROCAPITE]]&lt;media_aggr_reddito_pc,(media_aggr_reddito_pc-Tabella2026[[#This Row],[REDDITO COMPLESSIVO PROCAPITE]]),0)</f>
        <v>6024.1474579575788</v>
      </c>
      <c r="O7527" s="3">
        <f>+Tabella2026[[#This Row],[DIFFERENZA REDDITO INFERIORE ALLA MEDIA DALLA MEDIA]]*Tabella2026[[#This Row],[POP_2024]]</f>
        <v>1554230.0441530554</v>
      </c>
      <c r="P7527" s="3">
        <f>+Tabella2026[[#This Row],[POPOLAZIONE PER DIFFERENZA ]]/SUM(Tabella2026[[POPOLAZIONE PER DIFFERENZA ]])</f>
        <v>1.3788850827494515E-5</v>
      </c>
      <c r="Q7527" s="3">
        <f>+Tabella2026[[#This Row],[INCIDENZA POPOLAZIONE PER DIFFERENZA]]*(PLAFOND-SUM(Tabella2026[CONTRIBUTO SULLA BASE DELLA POPOLAZIONE]))</f>
        <v>4059.4273419762812</v>
      </c>
      <c r="R7527" s="3">
        <f>+Tabella2026[[#This Row],[CONTRIBUTO SULLA BASE DELLA POPOLAZIONE]]+Tabella2026[[#This Row],[CONTRIBUTO SULLA BASE DEL REDDITO]]</f>
        <v>5348.0351255296882</v>
      </c>
      <c r="S7527" s="3">
        <f>+Tabella2026[[#This Row],[CONTRIBUTO TOTALE]]/(PLAFOND/N_TESSERE)</f>
        <v>10.696070251059377</v>
      </c>
      <c r="T7527" s="3">
        <f>+MAX(CEILING(Tabella2026[[#This Row],[preDEF1]],1),1)</f>
        <v>11</v>
      </c>
      <c r="U7527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527" s="21">
        <f>+Tabella2026[[#This Row],[DEF - n. card]]*(PLAFOND/N_TESSERE)</f>
        <v>5500</v>
      </c>
      <c r="W7527" s="18"/>
    </row>
    <row r="7528" spans="2:23" x14ac:dyDescent="0.25">
      <c r="B7528" s="1" t="s">
        <v>15021</v>
      </c>
      <c r="C7528" s="2">
        <v>2035</v>
      </c>
      <c r="D7528" s="1" t="s">
        <v>15022</v>
      </c>
      <c r="E7528" s="1" t="s">
        <v>18</v>
      </c>
      <c r="F7528" s="1" t="s">
        <v>381</v>
      </c>
      <c r="G7528" s="1" t="s">
        <v>11807</v>
      </c>
      <c r="H7528" s="1" t="s">
        <v>15835</v>
      </c>
      <c r="I7528" s="5">
        <v>257</v>
      </c>
      <c r="J7528" s="5">
        <v>4175062</v>
      </c>
      <c r="K7528" s="3">
        <f>+Tabella2026[[#This Row],[POP_2024]]/SUM(Tabella2026[POP_2024])</f>
        <v>4.3601102235864521E-6</v>
      </c>
      <c r="L7528" s="3">
        <f>+Tabella2026[[#This Row],[INCIDENZA POPOLAZIONE]]*(PLAFOND/2)</f>
        <v>1283.6131797411838</v>
      </c>
      <c r="M7528" s="3">
        <f>+IFERROR(Tabella2026[[#This Row],[reddito_2024]]/Tabella2026[[#This Row],[POP_2024]],"")</f>
        <v>16245.377431906614</v>
      </c>
      <c r="N7528" s="3">
        <f>+IF(Tabella2026[[#This Row],[REDDITO COMPLESSIVO PROCAPITE]]&lt;media_aggr_reddito_pc,(media_aggr_reddito_pc-Tabella2026[[#This Row],[REDDITO COMPLESSIVO PROCAPITE]]),0)</f>
        <v>1579.6886307021268</v>
      </c>
      <c r="O7528" s="3">
        <f>+Tabella2026[[#This Row],[DIFFERENZA REDDITO INFERIORE ALLA MEDIA DALLA MEDIA]]*Tabella2026[[#This Row],[POP_2024]]</f>
        <v>405979.97809044662</v>
      </c>
      <c r="P7528" s="3">
        <f>+Tabella2026[[#This Row],[POPOLAZIONE PER DIFFERENZA ]]/SUM(Tabella2026[[POPOLAZIONE PER DIFFERENZA ]])</f>
        <v>3.601781716868798E-6</v>
      </c>
      <c r="Q7528" s="3">
        <f>+Tabella2026[[#This Row],[INCIDENZA POPOLAZIONE PER DIFFERENZA]]*(PLAFOND-SUM(Tabella2026[CONTRIBUTO SULLA BASE DELLA POPOLAZIONE]))</f>
        <v>1060.3618361098909</v>
      </c>
      <c r="R7528" s="3">
        <f>+Tabella2026[[#This Row],[CONTRIBUTO SULLA BASE DELLA POPOLAZIONE]]+Tabella2026[[#This Row],[CONTRIBUTO SULLA BASE DEL REDDITO]]</f>
        <v>2343.9750158510747</v>
      </c>
      <c r="S7528" s="3">
        <f>+Tabella2026[[#This Row],[CONTRIBUTO TOTALE]]/(PLAFOND/N_TESSERE)</f>
        <v>4.6879500317021492</v>
      </c>
      <c r="T7528" s="3">
        <f>+MAX(CEILING(Tabella2026[[#This Row],[preDEF1]],1),1)</f>
        <v>5</v>
      </c>
      <c r="U752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528" s="21">
        <f>+Tabella2026[[#This Row],[DEF - n. card]]*(PLAFOND/N_TESSERE)</f>
        <v>2500</v>
      </c>
      <c r="W7528" s="18"/>
    </row>
    <row r="7529" spans="2:23" x14ac:dyDescent="0.25">
      <c r="B7529" s="1" t="s">
        <v>15065</v>
      </c>
      <c r="C7529" s="2">
        <v>5046</v>
      </c>
      <c r="D7529" s="1" t="s">
        <v>15066</v>
      </c>
      <c r="E7529" s="1" t="s">
        <v>18</v>
      </c>
      <c r="F7529" s="1" t="s">
        <v>182</v>
      </c>
      <c r="G7529" s="1" t="s">
        <v>11807</v>
      </c>
      <c r="H7529" s="1" t="s">
        <v>15835</v>
      </c>
      <c r="I7529" s="5">
        <v>256</v>
      </c>
      <c r="J7529" s="5">
        <v>3442597</v>
      </c>
      <c r="K7529" s="3">
        <f>+Tabella2026[[#This Row],[POP_2024]]/SUM(Tabella2026[POP_2024])</f>
        <v>4.3431448141561549E-6</v>
      </c>
      <c r="L7529" s="3">
        <f>+Tabella2026[[#This Row],[INCIDENZA POPOLAZIONE]]*(PLAFOND/2)</f>
        <v>1278.6185759289615</v>
      </c>
      <c r="M7529" s="3">
        <f>+IFERROR(Tabella2026[[#This Row],[reddito_2024]]/Tabella2026[[#This Row],[POP_2024]],"")</f>
        <v>13447.64453125</v>
      </c>
      <c r="N7529" s="3">
        <f>+IF(Tabella2026[[#This Row],[REDDITO COMPLESSIVO PROCAPITE]]&lt;media_aggr_reddito_pc,(media_aggr_reddito_pc-Tabella2026[[#This Row],[REDDITO COMPLESSIVO PROCAPITE]]),0)</f>
        <v>4377.421531358741</v>
      </c>
      <c r="O7529" s="3">
        <f>+Tabella2026[[#This Row],[DIFFERENZA REDDITO INFERIORE ALLA MEDIA DALLA MEDIA]]*Tabella2026[[#This Row],[POP_2024]]</f>
        <v>1120619.9120278377</v>
      </c>
      <c r="P7529" s="3">
        <f>+Tabella2026[[#This Row],[POPOLAZIONE PER DIFFERENZA ]]/SUM(Tabella2026[[POPOLAZIONE PER DIFFERENZA ]])</f>
        <v>9.9419393283522276E-6</v>
      </c>
      <c r="Q7529" s="3">
        <f>+Tabella2026[[#This Row],[INCIDENZA POPOLAZIONE PER DIFFERENZA]]*(PLAFOND-SUM(Tabella2026[CONTRIBUTO SULLA BASE DELLA POPOLAZIONE]))</f>
        <v>2926.8994818124115</v>
      </c>
      <c r="R7529" s="3">
        <f>+Tabella2026[[#This Row],[CONTRIBUTO SULLA BASE DELLA POPOLAZIONE]]+Tabella2026[[#This Row],[CONTRIBUTO SULLA BASE DEL REDDITO]]</f>
        <v>4205.518057741373</v>
      </c>
      <c r="S7529" s="3">
        <f>+Tabella2026[[#This Row],[CONTRIBUTO TOTALE]]/(PLAFOND/N_TESSERE)</f>
        <v>8.4110361154827462</v>
      </c>
      <c r="T7529" s="3">
        <f>+MAX(CEILING(Tabella2026[[#This Row],[preDEF1]],1),1)</f>
        <v>9</v>
      </c>
      <c r="U7529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529" s="21">
        <f>+Tabella2026[[#This Row],[DEF - n. card]]*(PLAFOND/N_TESSERE)</f>
        <v>4500</v>
      </c>
      <c r="W7529" s="18"/>
    </row>
    <row r="7530" spans="2:23" x14ac:dyDescent="0.25">
      <c r="B7530" s="1" t="s">
        <v>15125</v>
      </c>
      <c r="C7530" s="2">
        <v>1202</v>
      </c>
      <c r="D7530" s="1" t="s">
        <v>15126</v>
      </c>
      <c r="E7530" s="1" t="s">
        <v>18</v>
      </c>
      <c r="F7530" s="1" t="s">
        <v>17</v>
      </c>
      <c r="G7530" s="1" t="s">
        <v>11807</v>
      </c>
      <c r="H7530" s="1" t="s">
        <v>15835</v>
      </c>
      <c r="I7530" s="5">
        <v>256</v>
      </c>
      <c r="J7530" s="5">
        <v>3601004</v>
      </c>
      <c r="K7530" s="3">
        <f>+Tabella2026[[#This Row],[POP_2024]]/SUM(Tabella2026[POP_2024])</f>
        <v>4.3431448141561549E-6</v>
      </c>
      <c r="L7530" s="3">
        <f>+Tabella2026[[#This Row],[INCIDENZA POPOLAZIONE]]*(PLAFOND/2)</f>
        <v>1278.6185759289615</v>
      </c>
      <c r="M7530" s="3">
        <f>+IFERROR(Tabella2026[[#This Row],[reddito_2024]]/Tabella2026[[#This Row],[POP_2024]],"")</f>
        <v>14066.421875</v>
      </c>
      <c r="N7530" s="3">
        <f>+IF(Tabella2026[[#This Row],[REDDITO COMPLESSIVO PROCAPITE]]&lt;media_aggr_reddito_pc,(media_aggr_reddito_pc-Tabella2026[[#This Row],[REDDITO COMPLESSIVO PROCAPITE]]),0)</f>
        <v>3758.644187608741</v>
      </c>
      <c r="O7530" s="3">
        <f>+Tabella2026[[#This Row],[DIFFERENZA REDDITO INFERIORE ALLA MEDIA DALLA MEDIA]]*Tabella2026[[#This Row],[POP_2024]]</f>
        <v>962212.91202783771</v>
      </c>
      <c r="P7530" s="3">
        <f>+Tabella2026[[#This Row],[POPOLAZIONE PER DIFFERENZA ]]/SUM(Tabella2026[[POPOLAZIONE PER DIFFERENZA ]])</f>
        <v>8.5365807707513259E-6</v>
      </c>
      <c r="Q7530" s="3">
        <f>+Tabella2026[[#This Row],[INCIDENZA POPOLAZIONE PER DIFFERENZA]]*(PLAFOND-SUM(Tabella2026[CONTRIBUTO SULLA BASE DELLA POPOLAZIONE]))</f>
        <v>2513.1629764736226</v>
      </c>
      <c r="R7530" s="3">
        <f>+Tabella2026[[#This Row],[CONTRIBUTO SULLA BASE DELLA POPOLAZIONE]]+Tabella2026[[#This Row],[CONTRIBUTO SULLA BASE DEL REDDITO]]</f>
        <v>3791.7815524025841</v>
      </c>
      <c r="S7530" s="3">
        <f>+Tabella2026[[#This Row],[CONTRIBUTO TOTALE]]/(PLAFOND/N_TESSERE)</f>
        <v>7.5835631048051679</v>
      </c>
      <c r="T7530" s="3">
        <f>+MAX(CEILING(Tabella2026[[#This Row],[preDEF1]],1),1)</f>
        <v>8</v>
      </c>
      <c r="U7530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530" s="21">
        <f>+Tabella2026[[#This Row],[DEF - n. card]]*(PLAFOND/N_TESSERE)</f>
        <v>4000</v>
      </c>
      <c r="W7530" s="18"/>
    </row>
    <row r="7531" spans="2:23" x14ac:dyDescent="0.25">
      <c r="B7531" s="1" t="s">
        <v>15099</v>
      </c>
      <c r="C7531" s="2">
        <v>67024</v>
      </c>
      <c r="D7531" s="1" t="s">
        <v>15100</v>
      </c>
      <c r="E7531" s="1" t="s">
        <v>96</v>
      </c>
      <c r="F7531" s="1" t="s">
        <v>298</v>
      </c>
      <c r="G7531" s="1" t="s">
        <v>11807</v>
      </c>
      <c r="H7531" s="1" t="s">
        <v>15836</v>
      </c>
      <c r="I7531" s="5">
        <v>255</v>
      </c>
      <c r="J7531" s="5">
        <v>4716686</v>
      </c>
      <c r="K7531" s="3">
        <f>+Tabella2026[[#This Row],[POP_2024]]/SUM(Tabella2026[POP_2024])</f>
        <v>4.3261794047258577E-6</v>
      </c>
      <c r="L7531" s="3">
        <f>+Tabella2026[[#This Row],[INCIDENZA POPOLAZIONE]]*(PLAFOND/2)</f>
        <v>1273.623972116739</v>
      </c>
      <c r="M7531" s="3">
        <f>+IFERROR(Tabella2026[[#This Row],[reddito_2024]]/Tabella2026[[#This Row],[POP_2024]],"")</f>
        <v>18496.807843137256</v>
      </c>
      <c r="N7531" s="3">
        <f>+IF(Tabella2026[[#This Row],[REDDITO COMPLESSIVO PROCAPITE]]&lt;media_aggr_reddito_pc,(media_aggr_reddito_pc-Tabella2026[[#This Row],[REDDITO COMPLESSIVO PROCAPITE]]),0)</f>
        <v>0</v>
      </c>
      <c r="O7531" s="3">
        <f>+Tabella2026[[#This Row],[DIFFERENZA REDDITO INFERIORE ALLA MEDIA DALLA MEDIA]]*Tabella2026[[#This Row],[POP_2024]]</f>
        <v>0</v>
      </c>
      <c r="P7531" s="3">
        <f>+Tabella2026[[#This Row],[POPOLAZIONE PER DIFFERENZA ]]/SUM(Tabella2026[[POPOLAZIONE PER DIFFERENZA ]])</f>
        <v>0</v>
      </c>
      <c r="Q7531" s="3">
        <f>+Tabella2026[[#This Row],[INCIDENZA POPOLAZIONE PER DIFFERENZA]]*(PLAFOND-SUM(Tabella2026[CONTRIBUTO SULLA BASE DELLA POPOLAZIONE]))</f>
        <v>0</v>
      </c>
      <c r="R7531" s="3">
        <f>+Tabella2026[[#This Row],[CONTRIBUTO SULLA BASE DELLA POPOLAZIONE]]+Tabella2026[[#This Row],[CONTRIBUTO SULLA BASE DEL REDDITO]]</f>
        <v>1273.623972116739</v>
      </c>
      <c r="S7531" s="3">
        <f>+Tabella2026[[#This Row],[CONTRIBUTO TOTALE]]/(PLAFOND/N_TESSERE)</f>
        <v>2.5472479442334781</v>
      </c>
      <c r="T7531" s="3">
        <f>+MAX(CEILING(Tabella2026[[#This Row],[preDEF1]],1),1)</f>
        <v>3</v>
      </c>
      <c r="U7531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31" s="21">
        <f>+Tabella2026[[#This Row],[DEF - n. card]]*(PLAFOND/N_TESSERE)</f>
        <v>1500</v>
      </c>
      <c r="W7531" s="18"/>
    </row>
    <row r="7532" spans="2:23" x14ac:dyDescent="0.25">
      <c r="B7532" s="1" t="s">
        <v>15073</v>
      </c>
      <c r="C7532" s="2">
        <v>4092</v>
      </c>
      <c r="D7532" s="1" t="s">
        <v>15074</v>
      </c>
      <c r="E7532" s="1" t="s">
        <v>18</v>
      </c>
      <c r="F7532" s="1" t="s">
        <v>263</v>
      </c>
      <c r="G7532" s="1" t="s">
        <v>11807</v>
      </c>
      <c r="H7532" s="1" t="s">
        <v>15835</v>
      </c>
      <c r="I7532" s="5">
        <v>254</v>
      </c>
      <c r="J7532" s="5">
        <v>3679106</v>
      </c>
      <c r="K7532" s="3">
        <f>+Tabella2026[[#This Row],[POP_2024]]/SUM(Tabella2026[POP_2024])</f>
        <v>4.3092139952955597E-6</v>
      </c>
      <c r="L7532" s="3">
        <f>+Tabella2026[[#This Row],[INCIDENZA POPOLAZIONE]]*(PLAFOND/2)</f>
        <v>1268.6293683045162</v>
      </c>
      <c r="M7532" s="3">
        <f>+IFERROR(Tabella2026[[#This Row],[reddito_2024]]/Tabella2026[[#This Row],[POP_2024]],"")</f>
        <v>14484.669291338583</v>
      </c>
      <c r="N7532" s="3">
        <f>+IF(Tabella2026[[#This Row],[REDDITO COMPLESSIVO PROCAPITE]]&lt;media_aggr_reddito_pc,(media_aggr_reddito_pc-Tabella2026[[#This Row],[REDDITO COMPLESSIVO PROCAPITE]]),0)</f>
        <v>3340.3967712701578</v>
      </c>
      <c r="O7532" s="3">
        <f>+Tabella2026[[#This Row],[DIFFERENZA REDDITO INFERIORE ALLA MEDIA DALLA MEDIA]]*Tabella2026[[#This Row],[POP_2024]]</f>
        <v>848460.77990262012</v>
      </c>
      <c r="P7532" s="3">
        <f>+Tabella2026[[#This Row],[POPOLAZIONE PER DIFFERENZA ]]/SUM(Tabella2026[[POPOLAZIONE PER DIFFERENZA ]])</f>
        <v>7.5273922100972957E-6</v>
      </c>
      <c r="Q7532" s="3">
        <f>+Tabella2026[[#This Row],[INCIDENZA POPOLAZIONE PER DIFFERENZA]]*(PLAFOND-SUM(Tabella2026[CONTRIBUTO SULLA BASE DELLA POPOLAZIONE]))</f>
        <v>2216.0586211084951</v>
      </c>
      <c r="R7532" s="3">
        <f>+Tabella2026[[#This Row],[CONTRIBUTO SULLA BASE DELLA POPOLAZIONE]]+Tabella2026[[#This Row],[CONTRIBUTO SULLA BASE DEL REDDITO]]</f>
        <v>3484.6879894130116</v>
      </c>
      <c r="S7532" s="3">
        <f>+Tabella2026[[#This Row],[CONTRIBUTO TOTALE]]/(PLAFOND/N_TESSERE)</f>
        <v>6.9693759788260232</v>
      </c>
      <c r="T7532" s="3">
        <f>+MAX(CEILING(Tabella2026[[#This Row],[preDEF1]],1),1)</f>
        <v>7</v>
      </c>
      <c r="U753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532" s="21">
        <f>+Tabella2026[[#This Row],[DEF - n. card]]*(PLAFOND/N_TESSERE)</f>
        <v>3500</v>
      </c>
      <c r="W7532" s="18"/>
    </row>
    <row r="7533" spans="2:23" x14ac:dyDescent="0.25">
      <c r="B7533" s="1" t="s">
        <v>15143</v>
      </c>
      <c r="C7533" s="2">
        <v>18042</v>
      </c>
      <c r="D7533" s="1" t="s">
        <v>15144</v>
      </c>
      <c r="E7533" s="1" t="s">
        <v>12</v>
      </c>
      <c r="F7533" s="1" t="s">
        <v>195</v>
      </c>
      <c r="G7533" s="1" t="s">
        <v>11807</v>
      </c>
      <c r="H7533" s="1" t="s">
        <v>15835</v>
      </c>
      <c r="I7533" s="5">
        <v>253</v>
      </c>
      <c r="J7533" s="5">
        <v>4018136</v>
      </c>
      <c r="K7533" s="3">
        <f>+Tabella2026[[#This Row],[POP_2024]]/SUM(Tabella2026[POP_2024])</f>
        <v>4.2922485858652625E-6</v>
      </c>
      <c r="L7533" s="3">
        <f>+Tabella2026[[#This Row],[INCIDENZA POPOLAZIONE]]*(PLAFOND/2)</f>
        <v>1263.6347644922939</v>
      </c>
      <c r="M7533" s="3">
        <f>+IFERROR(Tabella2026[[#This Row],[reddito_2024]]/Tabella2026[[#This Row],[POP_2024]],"")</f>
        <v>15881.9604743083</v>
      </c>
      <c r="N7533" s="3">
        <f>+IF(Tabella2026[[#This Row],[REDDITO COMPLESSIVO PROCAPITE]]&lt;media_aggr_reddito_pc,(media_aggr_reddito_pc-Tabella2026[[#This Row],[REDDITO COMPLESSIVO PROCAPITE]]),0)</f>
        <v>1943.105588300441</v>
      </c>
      <c r="O7533" s="3">
        <f>+Tabella2026[[#This Row],[DIFFERENZA REDDITO INFERIORE ALLA MEDIA DALLA MEDIA]]*Tabella2026[[#This Row],[POP_2024]]</f>
        <v>491605.71384001157</v>
      </c>
      <c r="P7533" s="3">
        <f>+Tabella2026[[#This Row],[POPOLAZIONE PER DIFFERENZA ]]/SUM(Tabella2026[[POPOLAZIONE PER DIFFERENZA ]])</f>
        <v>4.3614379220019333E-6</v>
      </c>
      <c r="Q7533" s="3">
        <f>+Tabella2026[[#This Row],[INCIDENZA POPOLAZIONE PER DIFFERENZA]]*(PLAFOND-SUM(Tabella2026[CONTRIBUTO SULLA BASE DELLA POPOLAZIONE]))</f>
        <v>1284.0040531589329</v>
      </c>
      <c r="R7533" s="3">
        <f>+Tabella2026[[#This Row],[CONTRIBUTO SULLA BASE DELLA POPOLAZIONE]]+Tabella2026[[#This Row],[CONTRIBUTO SULLA BASE DEL REDDITO]]</f>
        <v>2547.6388176512269</v>
      </c>
      <c r="S7533" s="3">
        <f>+Tabella2026[[#This Row],[CONTRIBUTO TOTALE]]/(PLAFOND/N_TESSERE)</f>
        <v>5.0952776353024536</v>
      </c>
      <c r="T7533" s="3">
        <f>+MAX(CEILING(Tabella2026[[#This Row],[preDEF1]],1),1)</f>
        <v>6</v>
      </c>
      <c r="U7533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533" s="21">
        <f>+Tabella2026[[#This Row],[DEF - n. card]]*(PLAFOND/N_TESSERE)</f>
        <v>3000</v>
      </c>
      <c r="W7533" s="18"/>
    </row>
    <row r="7534" spans="2:23" x14ac:dyDescent="0.25">
      <c r="B7534" s="1" t="s">
        <v>15061</v>
      </c>
      <c r="C7534" s="2">
        <v>66100</v>
      </c>
      <c r="D7534" s="1" t="s">
        <v>15062</v>
      </c>
      <c r="E7534" s="1" t="s">
        <v>96</v>
      </c>
      <c r="F7534" s="1" t="s">
        <v>201</v>
      </c>
      <c r="G7534" s="1" t="s">
        <v>11807</v>
      </c>
      <c r="H7534" s="1" t="s">
        <v>15836</v>
      </c>
      <c r="I7534" s="5">
        <v>253</v>
      </c>
      <c r="J7534" s="5">
        <v>3431961</v>
      </c>
      <c r="K7534" s="3">
        <f>+Tabella2026[[#This Row],[POP_2024]]/SUM(Tabella2026[POP_2024])</f>
        <v>4.2922485858652625E-6</v>
      </c>
      <c r="L7534" s="3">
        <f>+Tabella2026[[#This Row],[INCIDENZA POPOLAZIONE]]*(PLAFOND/2)</f>
        <v>1263.6347644922939</v>
      </c>
      <c r="M7534" s="3">
        <f>+IFERROR(Tabella2026[[#This Row],[reddito_2024]]/Tabella2026[[#This Row],[POP_2024]],"")</f>
        <v>13565.06324110672</v>
      </c>
      <c r="N7534" s="3">
        <f>+IF(Tabella2026[[#This Row],[REDDITO COMPLESSIVO PROCAPITE]]&lt;media_aggr_reddito_pc,(media_aggr_reddito_pc-Tabella2026[[#This Row],[REDDITO COMPLESSIVO PROCAPITE]]),0)</f>
        <v>4260.0028215020211</v>
      </c>
      <c r="O7534" s="3">
        <f>+Tabella2026[[#This Row],[DIFFERENZA REDDITO INFERIORE ALLA MEDIA DALLA MEDIA]]*Tabella2026[[#This Row],[POP_2024]]</f>
        <v>1077780.7138400113</v>
      </c>
      <c r="P7534" s="3">
        <f>+Tabella2026[[#This Row],[POPOLAZIONE PER DIFFERENZA ]]/SUM(Tabella2026[[POPOLAZIONE PER DIFFERENZA ]])</f>
        <v>9.5618776279600552E-6</v>
      </c>
      <c r="Q7534" s="3">
        <f>+Tabella2026[[#This Row],[INCIDENZA POPOLAZIONE PER DIFFERENZA]]*(PLAFOND-SUM(Tabella2026[CONTRIBUTO SULLA BASE DELLA POPOLAZIONE]))</f>
        <v>2815.0096022632306</v>
      </c>
      <c r="R7534" s="3">
        <f>+Tabella2026[[#This Row],[CONTRIBUTO SULLA BASE DELLA POPOLAZIONE]]+Tabella2026[[#This Row],[CONTRIBUTO SULLA BASE DEL REDDITO]]</f>
        <v>4078.6443667555245</v>
      </c>
      <c r="S7534" s="3">
        <f>+Tabella2026[[#This Row],[CONTRIBUTO TOTALE]]/(PLAFOND/N_TESSERE)</f>
        <v>8.1572887335110487</v>
      </c>
      <c r="T7534" s="3">
        <f>+MAX(CEILING(Tabella2026[[#This Row],[preDEF1]],1),1)</f>
        <v>9</v>
      </c>
      <c r="U7534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534" s="21">
        <f>+Tabella2026[[#This Row],[DEF - n. card]]*(PLAFOND/N_TESSERE)</f>
        <v>4500</v>
      </c>
      <c r="W7534" s="18"/>
    </row>
    <row r="7535" spans="2:23" x14ac:dyDescent="0.25">
      <c r="B7535" s="1" t="s">
        <v>15101</v>
      </c>
      <c r="C7535" s="2">
        <v>1296</v>
      </c>
      <c r="D7535" s="1" t="s">
        <v>15102</v>
      </c>
      <c r="E7535" s="1" t="s">
        <v>18</v>
      </c>
      <c r="F7535" s="1" t="s">
        <v>17</v>
      </c>
      <c r="G7535" s="1" t="s">
        <v>11807</v>
      </c>
      <c r="H7535" s="1" t="s">
        <v>15835</v>
      </c>
      <c r="I7535" s="5">
        <v>253</v>
      </c>
      <c r="J7535" s="5">
        <v>6025364</v>
      </c>
      <c r="K7535" s="3">
        <f>+Tabella2026[[#This Row],[POP_2024]]/SUM(Tabella2026[POP_2024])</f>
        <v>4.2922485858652625E-6</v>
      </c>
      <c r="L7535" s="3">
        <f>+Tabella2026[[#This Row],[INCIDENZA POPOLAZIONE]]*(PLAFOND/2)</f>
        <v>1263.6347644922939</v>
      </c>
      <c r="M7535" s="3">
        <f>+IFERROR(Tabella2026[[#This Row],[reddito_2024]]/Tabella2026[[#This Row],[POP_2024]],"")</f>
        <v>23815.667984189724</v>
      </c>
      <c r="N7535" s="3">
        <f>+IF(Tabella2026[[#This Row],[REDDITO COMPLESSIVO PROCAPITE]]&lt;media_aggr_reddito_pc,(media_aggr_reddito_pc-Tabella2026[[#This Row],[REDDITO COMPLESSIVO PROCAPITE]]),0)</f>
        <v>0</v>
      </c>
      <c r="O7535" s="3">
        <f>+Tabella2026[[#This Row],[DIFFERENZA REDDITO INFERIORE ALLA MEDIA DALLA MEDIA]]*Tabella2026[[#This Row],[POP_2024]]</f>
        <v>0</v>
      </c>
      <c r="P7535" s="3">
        <f>+Tabella2026[[#This Row],[POPOLAZIONE PER DIFFERENZA ]]/SUM(Tabella2026[[POPOLAZIONE PER DIFFERENZA ]])</f>
        <v>0</v>
      </c>
      <c r="Q7535" s="3">
        <f>+Tabella2026[[#This Row],[INCIDENZA POPOLAZIONE PER DIFFERENZA]]*(PLAFOND-SUM(Tabella2026[CONTRIBUTO SULLA BASE DELLA POPOLAZIONE]))</f>
        <v>0</v>
      </c>
      <c r="R7535" s="3">
        <f>+Tabella2026[[#This Row],[CONTRIBUTO SULLA BASE DELLA POPOLAZIONE]]+Tabella2026[[#This Row],[CONTRIBUTO SULLA BASE DEL REDDITO]]</f>
        <v>1263.6347644922939</v>
      </c>
      <c r="S7535" s="3">
        <f>+Tabella2026[[#This Row],[CONTRIBUTO TOTALE]]/(PLAFOND/N_TESSERE)</f>
        <v>2.5272695289845877</v>
      </c>
      <c r="T7535" s="3">
        <f>+MAX(CEILING(Tabella2026[[#This Row],[preDEF1]],1),1)</f>
        <v>3</v>
      </c>
      <c r="U7535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35" s="21">
        <f>+Tabella2026[[#This Row],[DEF - n. card]]*(PLAFOND/N_TESSERE)</f>
        <v>1500</v>
      </c>
      <c r="W7535" s="18"/>
    </row>
    <row r="7536" spans="2:23" x14ac:dyDescent="0.25">
      <c r="B7536" s="1" t="s">
        <v>15119</v>
      </c>
      <c r="C7536" s="2">
        <v>5038</v>
      </c>
      <c r="D7536" s="1" t="s">
        <v>15120</v>
      </c>
      <c r="E7536" s="1" t="s">
        <v>18</v>
      </c>
      <c r="F7536" s="1" t="s">
        <v>182</v>
      </c>
      <c r="G7536" s="1" t="s">
        <v>11807</v>
      </c>
      <c r="H7536" s="1" t="s">
        <v>15835</v>
      </c>
      <c r="I7536" s="5">
        <v>252</v>
      </c>
      <c r="J7536" s="5">
        <v>3883388</v>
      </c>
      <c r="K7536" s="3">
        <f>+Tabella2026[[#This Row],[POP_2024]]/SUM(Tabella2026[POP_2024])</f>
        <v>4.2752831764349645E-6</v>
      </c>
      <c r="L7536" s="3">
        <f>+Tabella2026[[#This Row],[INCIDENZA POPOLAZIONE]]*(PLAFOND/2)</f>
        <v>1258.6401606800712</v>
      </c>
      <c r="M7536" s="3">
        <f>+IFERROR(Tabella2026[[#This Row],[reddito_2024]]/Tabella2026[[#This Row],[POP_2024]],"")</f>
        <v>15410.269841269841</v>
      </c>
      <c r="N7536" s="3">
        <f>+IF(Tabella2026[[#This Row],[REDDITO COMPLESSIVO PROCAPITE]]&lt;media_aggr_reddito_pc,(media_aggr_reddito_pc-Tabella2026[[#This Row],[REDDITO COMPLESSIVO PROCAPITE]]),0)</f>
        <v>2414.7962213389001</v>
      </c>
      <c r="O7536" s="3">
        <f>+Tabella2026[[#This Row],[DIFFERENZA REDDITO INFERIORE ALLA MEDIA DALLA MEDIA]]*Tabella2026[[#This Row],[POP_2024]]</f>
        <v>608528.64777740277</v>
      </c>
      <c r="P7536" s="3">
        <f>+Tabella2026[[#This Row],[POPOLAZIONE PER DIFFERENZA ]]/SUM(Tabella2026[[POPOLAZIONE PER DIFFERENZA ]])</f>
        <v>5.3987572689292641E-6</v>
      </c>
      <c r="Q7536" s="3">
        <f>+Tabella2026[[#This Row],[INCIDENZA POPOLAZIONE PER DIFFERENZA]]*(PLAFOND-SUM(Tabella2026[CONTRIBUTO SULLA BASE DELLA POPOLAZIONE]))</f>
        <v>1589.39009090483</v>
      </c>
      <c r="R7536" s="3">
        <f>+Tabella2026[[#This Row],[CONTRIBUTO SULLA BASE DELLA POPOLAZIONE]]+Tabella2026[[#This Row],[CONTRIBUTO SULLA BASE DEL REDDITO]]</f>
        <v>2848.0302515849012</v>
      </c>
      <c r="S7536" s="3">
        <f>+Tabella2026[[#This Row],[CONTRIBUTO TOTALE]]/(PLAFOND/N_TESSERE)</f>
        <v>5.6960605031698019</v>
      </c>
      <c r="T7536" s="3">
        <f>+MAX(CEILING(Tabella2026[[#This Row],[preDEF1]],1),1)</f>
        <v>6</v>
      </c>
      <c r="U7536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536" s="21">
        <f>+Tabella2026[[#This Row],[DEF - n. card]]*(PLAFOND/N_TESSERE)</f>
        <v>3000</v>
      </c>
      <c r="W7536" s="18"/>
    </row>
    <row r="7537" spans="2:23" x14ac:dyDescent="0.25">
      <c r="B7537" s="1" t="s">
        <v>15083</v>
      </c>
      <c r="C7537" s="2">
        <v>4161</v>
      </c>
      <c r="D7537" s="1" t="s">
        <v>15084</v>
      </c>
      <c r="E7537" s="1" t="s">
        <v>18</v>
      </c>
      <c r="F7537" s="1" t="s">
        <v>263</v>
      </c>
      <c r="G7537" s="1" t="s">
        <v>11807</v>
      </c>
      <c r="H7537" s="1" t="s">
        <v>15835</v>
      </c>
      <c r="I7537" s="5">
        <v>252</v>
      </c>
      <c r="J7537" s="5">
        <v>3870326</v>
      </c>
      <c r="K7537" s="3">
        <f>+Tabella2026[[#This Row],[POP_2024]]/SUM(Tabella2026[POP_2024])</f>
        <v>4.2752831764349645E-6</v>
      </c>
      <c r="L7537" s="3">
        <f>+Tabella2026[[#This Row],[INCIDENZA POPOLAZIONE]]*(PLAFOND/2)</f>
        <v>1258.6401606800712</v>
      </c>
      <c r="M7537" s="3">
        <f>+IFERROR(Tabella2026[[#This Row],[reddito_2024]]/Tabella2026[[#This Row],[POP_2024]],"")</f>
        <v>15358.436507936507</v>
      </c>
      <c r="N7537" s="3">
        <f>+IF(Tabella2026[[#This Row],[REDDITO COMPLESSIVO PROCAPITE]]&lt;media_aggr_reddito_pc,(media_aggr_reddito_pc-Tabella2026[[#This Row],[REDDITO COMPLESSIVO PROCAPITE]]),0)</f>
        <v>2466.629554672234</v>
      </c>
      <c r="O7537" s="3">
        <f>+Tabella2026[[#This Row],[DIFFERENZA REDDITO INFERIORE ALLA MEDIA DALLA MEDIA]]*Tabella2026[[#This Row],[POP_2024]]</f>
        <v>621590.64777740301</v>
      </c>
      <c r="P7537" s="3">
        <f>+Tabella2026[[#This Row],[POPOLAZIONE PER DIFFERENZA ]]/SUM(Tabella2026[[POPOLAZIONE PER DIFFERENZA ]])</f>
        <v>5.5146409955283616E-6</v>
      </c>
      <c r="Q7537" s="3">
        <f>+Tabella2026[[#This Row],[INCIDENZA POPOLAZIONE PER DIFFERENZA]]*(PLAFOND-SUM(Tabella2026[CONTRIBUTO SULLA BASE DELLA POPOLAZIONE]))</f>
        <v>1623.5061731028095</v>
      </c>
      <c r="R7537" s="3">
        <f>+Tabella2026[[#This Row],[CONTRIBUTO SULLA BASE DELLA POPOLAZIONE]]+Tabella2026[[#This Row],[CONTRIBUTO SULLA BASE DEL REDDITO]]</f>
        <v>2882.1463337828809</v>
      </c>
      <c r="S7537" s="3">
        <f>+Tabella2026[[#This Row],[CONTRIBUTO TOTALE]]/(PLAFOND/N_TESSERE)</f>
        <v>5.764292667565762</v>
      </c>
      <c r="T7537" s="3">
        <f>+MAX(CEILING(Tabella2026[[#This Row],[preDEF1]],1),1)</f>
        <v>6</v>
      </c>
      <c r="U7537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537" s="21">
        <f>+Tabella2026[[#This Row],[DEF - n. card]]*(PLAFOND/N_TESSERE)</f>
        <v>3000</v>
      </c>
      <c r="W7537" s="18"/>
    </row>
    <row r="7538" spans="2:23" x14ac:dyDescent="0.25">
      <c r="B7538" s="1" t="s">
        <v>15151</v>
      </c>
      <c r="C7538" s="2">
        <v>4173</v>
      </c>
      <c r="D7538" s="1" t="s">
        <v>15152</v>
      </c>
      <c r="E7538" s="1" t="s">
        <v>18</v>
      </c>
      <c r="F7538" s="1" t="s">
        <v>263</v>
      </c>
      <c r="G7538" s="1" t="s">
        <v>11807</v>
      </c>
      <c r="H7538" s="1" t="s">
        <v>15835</v>
      </c>
      <c r="I7538" s="5">
        <v>252</v>
      </c>
      <c r="J7538" s="5">
        <v>3737228</v>
      </c>
      <c r="K7538" s="3">
        <f>+Tabella2026[[#This Row],[POP_2024]]/SUM(Tabella2026[POP_2024])</f>
        <v>4.2752831764349645E-6</v>
      </c>
      <c r="L7538" s="3">
        <f>+Tabella2026[[#This Row],[INCIDENZA POPOLAZIONE]]*(PLAFOND/2)</f>
        <v>1258.6401606800712</v>
      </c>
      <c r="M7538" s="3">
        <f>+IFERROR(Tabella2026[[#This Row],[reddito_2024]]/Tabella2026[[#This Row],[POP_2024]],"")</f>
        <v>14830.269841269841</v>
      </c>
      <c r="N7538" s="3">
        <f>+IF(Tabella2026[[#This Row],[REDDITO COMPLESSIVO PROCAPITE]]&lt;media_aggr_reddito_pc,(media_aggr_reddito_pc-Tabella2026[[#This Row],[REDDITO COMPLESSIVO PROCAPITE]]),0)</f>
        <v>2994.7962213389001</v>
      </c>
      <c r="O7538" s="3">
        <f>+Tabella2026[[#This Row],[DIFFERENZA REDDITO INFERIORE ALLA MEDIA DALLA MEDIA]]*Tabella2026[[#This Row],[POP_2024]]</f>
        <v>754688.64777740277</v>
      </c>
      <c r="P7538" s="3">
        <f>+Tabella2026[[#This Row],[POPOLAZIONE PER DIFFERENZA ]]/SUM(Tabella2026[[POPOLAZIONE PER DIFFERENZA ]])</f>
        <v>6.6954626340895647E-6</v>
      </c>
      <c r="Q7538" s="3">
        <f>+Tabella2026[[#This Row],[INCIDENZA POPOLAZIONE PER DIFFERENZA]]*(PLAFOND-SUM(Tabella2026[CONTRIBUTO SULLA BASE DELLA POPOLAZIONE]))</f>
        <v>1971.1391778790003</v>
      </c>
      <c r="R7538" s="3">
        <f>+Tabella2026[[#This Row],[CONTRIBUTO SULLA BASE DELLA POPOLAZIONE]]+Tabella2026[[#This Row],[CONTRIBUTO SULLA BASE DEL REDDITO]]</f>
        <v>3229.7793385590712</v>
      </c>
      <c r="S7538" s="3">
        <f>+Tabella2026[[#This Row],[CONTRIBUTO TOTALE]]/(PLAFOND/N_TESSERE)</f>
        <v>6.4595586771181424</v>
      </c>
      <c r="T7538" s="3">
        <f>+MAX(CEILING(Tabella2026[[#This Row],[preDEF1]],1),1)</f>
        <v>7</v>
      </c>
      <c r="U7538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538" s="21">
        <f>+Tabella2026[[#This Row],[DEF - n. card]]*(PLAFOND/N_TESSERE)</f>
        <v>3500</v>
      </c>
      <c r="W7538" s="18"/>
    </row>
    <row r="7539" spans="2:23" x14ac:dyDescent="0.25">
      <c r="B7539" s="1" t="s">
        <v>15315</v>
      </c>
      <c r="C7539" s="2">
        <v>21065</v>
      </c>
      <c r="D7539" s="1" t="s">
        <v>15316</v>
      </c>
      <c r="E7539" s="1" t="s">
        <v>99</v>
      </c>
      <c r="F7539" s="1" t="s">
        <v>110</v>
      </c>
      <c r="G7539" s="1" t="s">
        <v>11807</v>
      </c>
      <c r="H7539" s="1" t="s">
        <v>15835</v>
      </c>
      <c r="I7539" s="5">
        <v>251</v>
      </c>
      <c r="J7539" s="5">
        <v>5081982</v>
      </c>
      <c r="K7539" s="3">
        <f>+Tabella2026[[#This Row],[POP_2024]]/SUM(Tabella2026[POP_2024])</f>
        <v>4.2583177670046673E-6</v>
      </c>
      <c r="L7539" s="3">
        <f>+Tabella2026[[#This Row],[INCIDENZA POPOLAZIONE]]*(PLAFOND/2)</f>
        <v>1253.6455568678489</v>
      </c>
      <c r="M7539" s="3">
        <f>+IFERROR(Tabella2026[[#This Row],[reddito_2024]]/Tabella2026[[#This Row],[POP_2024]],"")</f>
        <v>20246.940239043826</v>
      </c>
      <c r="N7539" s="3">
        <f>+IF(Tabella2026[[#This Row],[REDDITO COMPLESSIVO PROCAPITE]]&lt;media_aggr_reddito_pc,(media_aggr_reddito_pc-Tabella2026[[#This Row],[REDDITO COMPLESSIVO PROCAPITE]]),0)</f>
        <v>0</v>
      </c>
      <c r="O7539" s="3">
        <f>+Tabella2026[[#This Row],[DIFFERENZA REDDITO INFERIORE ALLA MEDIA DALLA MEDIA]]*Tabella2026[[#This Row],[POP_2024]]</f>
        <v>0</v>
      </c>
      <c r="P7539" s="3">
        <f>+Tabella2026[[#This Row],[POPOLAZIONE PER DIFFERENZA ]]/SUM(Tabella2026[[POPOLAZIONE PER DIFFERENZA ]])</f>
        <v>0</v>
      </c>
      <c r="Q7539" s="3">
        <f>+Tabella2026[[#This Row],[INCIDENZA POPOLAZIONE PER DIFFERENZA]]*(PLAFOND-SUM(Tabella2026[CONTRIBUTO SULLA BASE DELLA POPOLAZIONE]))</f>
        <v>0</v>
      </c>
      <c r="R7539" s="3">
        <f>+Tabella2026[[#This Row],[CONTRIBUTO SULLA BASE DELLA POPOLAZIONE]]+Tabella2026[[#This Row],[CONTRIBUTO SULLA BASE DEL REDDITO]]</f>
        <v>1253.6455568678489</v>
      </c>
      <c r="S7539" s="3">
        <f>+Tabella2026[[#This Row],[CONTRIBUTO TOTALE]]/(PLAFOND/N_TESSERE)</f>
        <v>2.5072911137356977</v>
      </c>
      <c r="T7539" s="3">
        <f>+MAX(CEILING(Tabella2026[[#This Row],[preDEF1]],1),1)</f>
        <v>3</v>
      </c>
      <c r="U7539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39" s="21">
        <f>+Tabella2026[[#This Row],[DEF - n. card]]*(PLAFOND/N_TESSERE)</f>
        <v>1500</v>
      </c>
      <c r="W7539" s="18"/>
    </row>
    <row r="7540" spans="2:23" x14ac:dyDescent="0.25">
      <c r="B7540" s="1" t="s">
        <v>15105</v>
      </c>
      <c r="C7540" s="2">
        <v>6010</v>
      </c>
      <c r="D7540" s="1" t="s">
        <v>15106</v>
      </c>
      <c r="E7540" s="1" t="s">
        <v>18</v>
      </c>
      <c r="F7540" s="1" t="s">
        <v>138</v>
      </c>
      <c r="G7540" s="1" t="s">
        <v>11807</v>
      </c>
      <c r="H7540" s="1" t="s">
        <v>15835</v>
      </c>
      <c r="I7540" s="5">
        <v>250</v>
      </c>
      <c r="J7540" s="5">
        <v>4158917</v>
      </c>
      <c r="K7540" s="3">
        <f>+Tabella2026[[#This Row],[POP_2024]]/SUM(Tabella2026[POP_2024])</f>
        <v>4.2413523575743701E-6</v>
      </c>
      <c r="L7540" s="3">
        <f>+Tabella2026[[#This Row],[INCIDENZA POPOLAZIONE]]*(PLAFOND/2)</f>
        <v>1248.6509530556264</v>
      </c>
      <c r="M7540" s="3">
        <f>+IFERROR(Tabella2026[[#This Row],[reddito_2024]]/Tabella2026[[#This Row],[POP_2024]],"")</f>
        <v>16635.668000000001</v>
      </c>
      <c r="N7540" s="3">
        <f>+IF(Tabella2026[[#This Row],[REDDITO COMPLESSIVO PROCAPITE]]&lt;media_aggr_reddito_pc,(media_aggr_reddito_pc-Tabella2026[[#This Row],[REDDITO COMPLESSIVO PROCAPITE]]),0)</f>
        <v>1189.3980626087396</v>
      </c>
      <c r="O7540" s="3">
        <f>+Tabella2026[[#This Row],[DIFFERENZA REDDITO INFERIORE ALLA MEDIA DALLA MEDIA]]*Tabella2026[[#This Row],[POP_2024]]</f>
        <v>297349.5156521849</v>
      </c>
      <c r="P7540" s="3">
        <f>+Tabella2026[[#This Row],[POPOLAZIONE PER DIFFERENZA ]]/SUM(Tabella2026[[POPOLAZIONE PER DIFFERENZA ]])</f>
        <v>2.6380316931719007E-6</v>
      </c>
      <c r="Q7540" s="3">
        <f>+Tabella2026[[#This Row],[INCIDENZA POPOLAZIONE PER DIFFERENZA]]*(PLAFOND-SUM(Tabella2026[CONTRIBUTO SULLA BASE DELLA POPOLAZIONE]))</f>
        <v>776.6345519460408</v>
      </c>
      <c r="R7540" s="3">
        <f>+Tabella2026[[#This Row],[CONTRIBUTO SULLA BASE DELLA POPOLAZIONE]]+Tabella2026[[#This Row],[CONTRIBUTO SULLA BASE DEL REDDITO]]</f>
        <v>2025.2855050016672</v>
      </c>
      <c r="S7540" s="3">
        <f>+Tabella2026[[#This Row],[CONTRIBUTO TOTALE]]/(PLAFOND/N_TESSERE)</f>
        <v>4.0505710100033347</v>
      </c>
      <c r="T7540" s="3">
        <f>+MAX(CEILING(Tabella2026[[#This Row],[preDEF1]],1),1)</f>
        <v>5</v>
      </c>
      <c r="U7540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540" s="21">
        <f>+Tabella2026[[#This Row],[DEF - n. card]]*(PLAFOND/N_TESSERE)</f>
        <v>2500</v>
      </c>
      <c r="W7540" s="18"/>
    </row>
    <row r="7541" spans="2:23" x14ac:dyDescent="0.25">
      <c r="B7541" s="1" t="s">
        <v>15071</v>
      </c>
      <c r="C7541" s="2">
        <v>8012</v>
      </c>
      <c r="D7541" s="1" t="s">
        <v>15072</v>
      </c>
      <c r="E7541" s="1" t="s">
        <v>24</v>
      </c>
      <c r="F7541" s="1" t="s">
        <v>286</v>
      </c>
      <c r="G7541" s="1" t="s">
        <v>11807</v>
      </c>
      <c r="H7541" s="1" t="s">
        <v>15835</v>
      </c>
      <c r="I7541" s="5">
        <v>250</v>
      </c>
      <c r="J7541" s="5">
        <v>3845115</v>
      </c>
      <c r="K7541" s="3">
        <f>+Tabella2026[[#This Row],[POP_2024]]/SUM(Tabella2026[POP_2024])</f>
        <v>4.2413523575743701E-6</v>
      </c>
      <c r="L7541" s="3">
        <f>+Tabella2026[[#This Row],[INCIDENZA POPOLAZIONE]]*(PLAFOND/2)</f>
        <v>1248.6509530556264</v>
      </c>
      <c r="M7541" s="3">
        <f>+IFERROR(Tabella2026[[#This Row],[reddito_2024]]/Tabella2026[[#This Row],[POP_2024]],"")</f>
        <v>15380.46</v>
      </c>
      <c r="N7541" s="3">
        <f>+IF(Tabella2026[[#This Row],[REDDITO COMPLESSIVO PROCAPITE]]&lt;media_aggr_reddito_pc,(media_aggr_reddito_pc-Tabella2026[[#This Row],[REDDITO COMPLESSIVO PROCAPITE]]),0)</f>
        <v>2444.6060626087419</v>
      </c>
      <c r="O7541" s="3">
        <f>+Tabella2026[[#This Row],[DIFFERENZA REDDITO INFERIORE ALLA MEDIA DALLA MEDIA]]*Tabella2026[[#This Row],[POP_2024]]</f>
        <v>611151.51565218554</v>
      </c>
      <c r="P7541" s="3">
        <f>+Tabella2026[[#This Row],[POPOLAZIONE PER DIFFERENZA ]]/SUM(Tabella2026[[POPOLAZIONE PER DIFFERENZA ]])</f>
        <v>5.4220268833609649E-6</v>
      </c>
      <c r="Q7541" s="3">
        <f>+Tabella2026[[#This Row],[INCIDENZA POPOLAZIONE PER DIFFERENZA]]*(PLAFOND-SUM(Tabella2026[CONTRIBUTO SULLA BASE DELLA POPOLAZIONE]))</f>
        <v>1596.2406479413121</v>
      </c>
      <c r="R7541" s="3">
        <f>+Tabella2026[[#This Row],[CONTRIBUTO SULLA BASE DELLA POPOLAZIONE]]+Tabella2026[[#This Row],[CONTRIBUTO SULLA BASE DEL REDDITO]]</f>
        <v>2844.8916009969385</v>
      </c>
      <c r="S7541" s="3">
        <f>+Tabella2026[[#This Row],[CONTRIBUTO TOTALE]]/(PLAFOND/N_TESSERE)</f>
        <v>5.689783201993877</v>
      </c>
      <c r="T7541" s="3">
        <f>+MAX(CEILING(Tabella2026[[#This Row],[preDEF1]],1),1)</f>
        <v>6</v>
      </c>
      <c r="U754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541" s="21">
        <f>+Tabella2026[[#This Row],[DEF - n. card]]*(PLAFOND/N_TESSERE)</f>
        <v>3000</v>
      </c>
      <c r="W7541" s="18"/>
    </row>
    <row r="7542" spans="2:23" x14ac:dyDescent="0.25">
      <c r="B7542" s="1" t="s">
        <v>15025</v>
      </c>
      <c r="C7542" s="2">
        <v>60001</v>
      </c>
      <c r="D7542" s="1" t="s">
        <v>15026</v>
      </c>
      <c r="E7542" s="1" t="s">
        <v>8</v>
      </c>
      <c r="F7542" s="1" t="s">
        <v>397</v>
      </c>
      <c r="G7542" s="1" t="s">
        <v>11807</v>
      </c>
      <c r="H7542" s="1" t="s">
        <v>15834</v>
      </c>
      <c r="I7542" s="5">
        <v>249</v>
      </c>
      <c r="J7542" s="5">
        <v>2546640</v>
      </c>
      <c r="K7542" s="3">
        <f>+Tabella2026[[#This Row],[POP_2024]]/SUM(Tabella2026[POP_2024])</f>
        <v>4.2243869481440721E-6</v>
      </c>
      <c r="L7542" s="3">
        <f>+Tabella2026[[#This Row],[INCIDENZA POPOLAZIONE]]*(PLAFOND/2)</f>
        <v>1243.6563492434036</v>
      </c>
      <c r="M7542" s="3">
        <f>+IFERROR(Tabella2026[[#This Row],[reddito_2024]]/Tabella2026[[#This Row],[POP_2024]],"")</f>
        <v>10227.469879518072</v>
      </c>
      <c r="N7542" s="3">
        <f>+IF(Tabella2026[[#This Row],[REDDITO COMPLESSIVO PROCAPITE]]&lt;media_aggr_reddito_pc,(media_aggr_reddito_pc-Tabella2026[[#This Row],[REDDITO COMPLESSIVO PROCAPITE]]),0)</f>
        <v>7597.596183090669</v>
      </c>
      <c r="O7542" s="3">
        <f>+Tabella2026[[#This Row],[DIFFERENZA REDDITO INFERIORE ALLA MEDIA DALLA MEDIA]]*Tabella2026[[#This Row],[POP_2024]]</f>
        <v>1891801.4495895766</v>
      </c>
      <c r="P7542" s="3">
        <f>+Tabella2026[[#This Row],[POPOLAZIONE PER DIFFERENZA ]]/SUM(Tabella2026[[POPOLAZIONE PER DIFFERENZA ]])</f>
        <v>1.6783723929261347E-5</v>
      </c>
      <c r="Q7542" s="3">
        <f>+Tabella2026[[#This Row],[INCIDENZA POPOLAZIONE PER DIFFERENZA]]*(PLAFOND-SUM(Tabella2026[CONTRIBUTO SULLA BASE DELLA POPOLAZIONE]))</f>
        <v>4941.1157369816137</v>
      </c>
      <c r="R7542" s="3">
        <f>+Tabella2026[[#This Row],[CONTRIBUTO SULLA BASE DELLA POPOLAZIONE]]+Tabella2026[[#This Row],[CONTRIBUTO SULLA BASE DEL REDDITO]]</f>
        <v>6184.7720862250171</v>
      </c>
      <c r="S7542" s="3">
        <f>+Tabella2026[[#This Row],[CONTRIBUTO TOTALE]]/(PLAFOND/N_TESSERE)</f>
        <v>12.369544172450034</v>
      </c>
      <c r="T7542" s="3">
        <f>+MAX(CEILING(Tabella2026[[#This Row],[preDEF1]],1),1)</f>
        <v>13</v>
      </c>
      <c r="U7542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542" s="21">
        <f>+Tabella2026[[#This Row],[DEF - n. card]]*(PLAFOND/N_TESSERE)</f>
        <v>6500</v>
      </c>
      <c r="W7542" s="18"/>
    </row>
    <row r="7543" spans="2:23" x14ac:dyDescent="0.25">
      <c r="B7543" s="1" t="s">
        <v>15153</v>
      </c>
      <c r="C7543" s="2">
        <v>1007</v>
      </c>
      <c r="D7543" s="1" t="s">
        <v>15154</v>
      </c>
      <c r="E7543" s="1" t="s">
        <v>18</v>
      </c>
      <c r="F7543" s="1" t="s">
        <v>17</v>
      </c>
      <c r="G7543" s="1" t="s">
        <v>11807</v>
      </c>
      <c r="H7543" s="1" t="s">
        <v>15835</v>
      </c>
      <c r="I7543" s="5">
        <v>248</v>
      </c>
      <c r="J7543" s="5">
        <v>4081344</v>
      </c>
      <c r="K7543" s="3">
        <f>+Tabella2026[[#This Row],[POP_2024]]/SUM(Tabella2026[POP_2024])</f>
        <v>4.2074215387137749E-6</v>
      </c>
      <c r="L7543" s="3">
        <f>+Tabella2026[[#This Row],[INCIDENZA POPOLAZIONE]]*(PLAFOND/2)</f>
        <v>1238.6617454311813</v>
      </c>
      <c r="M7543" s="3">
        <f>+IFERROR(Tabella2026[[#This Row],[reddito_2024]]/Tabella2026[[#This Row],[POP_2024]],"")</f>
        <v>16457.032258064515</v>
      </c>
      <c r="N7543" s="3">
        <f>+IF(Tabella2026[[#This Row],[REDDITO COMPLESSIVO PROCAPITE]]&lt;media_aggr_reddito_pc,(media_aggr_reddito_pc-Tabella2026[[#This Row],[REDDITO COMPLESSIVO PROCAPITE]]),0)</f>
        <v>1368.0338045442259</v>
      </c>
      <c r="O7543" s="3">
        <f>+Tabella2026[[#This Row],[DIFFERENZA REDDITO INFERIORE ALLA MEDIA DALLA MEDIA]]*Tabella2026[[#This Row],[POP_2024]]</f>
        <v>339272.38352696801</v>
      </c>
      <c r="P7543" s="3">
        <f>+Tabella2026[[#This Row],[POPOLAZIONE PER DIFFERENZA ]]/SUM(Tabella2026[[POPOLAZIONE PER DIFFERENZA ]])</f>
        <v>3.0099638750009765E-6</v>
      </c>
      <c r="Q7543" s="3">
        <f>+Tabella2026[[#This Row],[INCIDENZA POPOLAZIONE PER DIFFERENZA]]*(PLAFOND-SUM(Tabella2026[CONTRIBUTO SULLA BASE DELLA POPOLAZIONE]))</f>
        <v>886.13110732738483</v>
      </c>
      <c r="R7543" s="3">
        <f>+Tabella2026[[#This Row],[CONTRIBUTO SULLA BASE DELLA POPOLAZIONE]]+Tabella2026[[#This Row],[CONTRIBUTO SULLA BASE DEL REDDITO]]</f>
        <v>2124.7928527585664</v>
      </c>
      <c r="S7543" s="3">
        <f>+Tabella2026[[#This Row],[CONTRIBUTO TOTALE]]/(PLAFOND/N_TESSERE)</f>
        <v>4.2495857055171324</v>
      </c>
      <c r="T7543" s="3">
        <f>+MAX(CEILING(Tabella2026[[#This Row],[preDEF1]],1),1)</f>
        <v>5</v>
      </c>
      <c r="U7543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543" s="21">
        <f>+Tabella2026[[#This Row],[DEF - n. card]]*(PLAFOND/N_TESSERE)</f>
        <v>2500</v>
      </c>
      <c r="W7543" s="18"/>
    </row>
    <row r="7544" spans="2:23" x14ac:dyDescent="0.25">
      <c r="B7544" s="1" t="s">
        <v>15095</v>
      </c>
      <c r="C7544" s="2">
        <v>21069</v>
      </c>
      <c r="D7544" s="1" t="s">
        <v>15096</v>
      </c>
      <c r="E7544" s="1" t="s">
        <v>99</v>
      </c>
      <c r="F7544" s="1" t="s">
        <v>110</v>
      </c>
      <c r="G7544" s="1" t="s">
        <v>11807</v>
      </c>
      <c r="H7544" s="1" t="s">
        <v>15835</v>
      </c>
      <c r="I7544" s="5">
        <v>248</v>
      </c>
      <c r="J7544" s="5">
        <v>4240180</v>
      </c>
      <c r="K7544" s="3">
        <f>+Tabella2026[[#This Row],[POP_2024]]/SUM(Tabella2026[POP_2024])</f>
        <v>4.2074215387137749E-6</v>
      </c>
      <c r="L7544" s="3">
        <f>+Tabella2026[[#This Row],[INCIDENZA POPOLAZIONE]]*(PLAFOND/2)</f>
        <v>1238.6617454311813</v>
      </c>
      <c r="M7544" s="3">
        <f>+IFERROR(Tabella2026[[#This Row],[reddito_2024]]/Tabella2026[[#This Row],[POP_2024]],"")</f>
        <v>17097.5</v>
      </c>
      <c r="N7544" s="3">
        <f>+IF(Tabella2026[[#This Row],[REDDITO COMPLESSIVO PROCAPITE]]&lt;media_aggr_reddito_pc,(media_aggr_reddito_pc-Tabella2026[[#This Row],[REDDITO COMPLESSIVO PROCAPITE]]),0)</f>
        <v>727.56606260874105</v>
      </c>
      <c r="O7544" s="3">
        <f>+Tabella2026[[#This Row],[DIFFERENZA REDDITO INFERIORE ALLA MEDIA DALLA MEDIA]]*Tabella2026[[#This Row],[POP_2024]]</f>
        <v>180436.38352696778</v>
      </c>
      <c r="P7544" s="3">
        <f>+Tabella2026[[#This Row],[POPOLAZIONE PER DIFFERENZA ]]/SUM(Tabella2026[[POPOLAZIONE PER DIFFERENZA ]])</f>
        <v>1.6007993061681778E-6</v>
      </c>
      <c r="Q7544" s="3">
        <f>+Tabella2026[[#This Row],[INCIDENZA POPOLAZIONE PER DIFFERENZA]]*(PLAFOND-SUM(Tabella2026[CONTRIBUTO SULLA BASE DELLA POPOLAZIONE]))</f>
        <v>471.27411513643381</v>
      </c>
      <c r="R7544" s="3">
        <f>+Tabella2026[[#This Row],[CONTRIBUTO SULLA BASE DELLA POPOLAZIONE]]+Tabella2026[[#This Row],[CONTRIBUTO SULLA BASE DEL REDDITO]]</f>
        <v>1709.9358605676152</v>
      </c>
      <c r="S7544" s="3">
        <f>+Tabella2026[[#This Row],[CONTRIBUTO TOTALE]]/(PLAFOND/N_TESSERE)</f>
        <v>3.4198717211352303</v>
      </c>
      <c r="T7544" s="3">
        <f>+MAX(CEILING(Tabella2026[[#This Row],[preDEF1]],1),1)</f>
        <v>4</v>
      </c>
      <c r="U7544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544" s="21">
        <f>+Tabella2026[[#This Row],[DEF - n. card]]*(PLAFOND/N_TESSERE)</f>
        <v>2000</v>
      </c>
      <c r="W7544" s="18"/>
    </row>
    <row r="7545" spans="2:23" x14ac:dyDescent="0.25">
      <c r="B7545" s="1" t="s">
        <v>15005</v>
      </c>
      <c r="C7545" s="2">
        <v>66001</v>
      </c>
      <c r="D7545" s="1" t="s">
        <v>15006</v>
      </c>
      <c r="E7545" s="1" t="s">
        <v>96</v>
      </c>
      <c r="F7545" s="1" t="s">
        <v>201</v>
      </c>
      <c r="G7545" s="1" t="s">
        <v>11807</v>
      </c>
      <c r="H7545" s="1" t="s">
        <v>15836</v>
      </c>
      <c r="I7545" s="5">
        <v>247</v>
      </c>
      <c r="J7545" s="5">
        <v>4215124</v>
      </c>
      <c r="K7545" s="3">
        <f>+Tabella2026[[#This Row],[POP_2024]]/SUM(Tabella2026[POP_2024])</f>
        <v>4.1904561292834777E-6</v>
      </c>
      <c r="L7545" s="3">
        <f>+Tabella2026[[#This Row],[INCIDENZA POPOLAZIONE]]*(PLAFOND/2)</f>
        <v>1233.6671416189588</v>
      </c>
      <c r="M7545" s="3">
        <f>+IFERROR(Tabella2026[[#This Row],[reddito_2024]]/Tabella2026[[#This Row],[POP_2024]],"")</f>
        <v>17065.27935222672</v>
      </c>
      <c r="N7545" s="3">
        <f>+IF(Tabella2026[[#This Row],[REDDITO COMPLESSIVO PROCAPITE]]&lt;media_aggr_reddito_pc,(media_aggr_reddito_pc-Tabella2026[[#This Row],[REDDITO COMPLESSIVO PROCAPITE]]),0)</f>
        <v>759.78671038202083</v>
      </c>
      <c r="O7545" s="3">
        <f>+Tabella2026[[#This Row],[DIFFERENZA REDDITO INFERIORE ALLA MEDIA DALLA MEDIA]]*Tabella2026[[#This Row],[POP_2024]]</f>
        <v>187667.31746435913</v>
      </c>
      <c r="P7545" s="3">
        <f>+Tabella2026[[#This Row],[POPOLAZIONE PER DIFFERENZA ]]/SUM(Tabella2026[[POPOLAZIONE PER DIFFERENZA ]])</f>
        <v>1.6649508581094411E-6</v>
      </c>
      <c r="Q7545" s="3">
        <f>+Tabella2026[[#This Row],[INCIDENZA POPOLAZIONE PER DIFFERENZA]]*(PLAFOND-SUM(Tabella2026[CONTRIBUTO SULLA BASE DELLA POPOLAZIONE]))</f>
        <v>490.16028391427784</v>
      </c>
      <c r="R7545" s="3">
        <f>+Tabella2026[[#This Row],[CONTRIBUTO SULLA BASE DELLA POPOLAZIONE]]+Tabella2026[[#This Row],[CONTRIBUTO SULLA BASE DEL REDDITO]]</f>
        <v>1723.8274255332367</v>
      </c>
      <c r="S7545" s="3">
        <f>+Tabella2026[[#This Row],[CONTRIBUTO TOTALE]]/(PLAFOND/N_TESSERE)</f>
        <v>3.4476548510664733</v>
      </c>
      <c r="T7545" s="3">
        <f>+MAX(CEILING(Tabella2026[[#This Row],[preDEF1]],1),1)</f>
        <v>4</v>
      </c>
      <c r="U754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545" s="21">
        <f>+Tabella2026[[#This Row],[DEF - n. card]]*(PLAFOND/N_TESSERE)</f>
        <v>2000</v>
      </c>
      <c r="W7545" s="18"/>
    </row>
    <row r="7546" spans="2:23" x14ac:dyDescent="0.25">
      <c r="B7546" s="1" t="s">
        <v>15093</v>
      </c>
      <c r="C7546" s="2">
        <v>58087</v>
      </c>
      <c r="D7546" s="1" t="s">
        <v>15094</v>
      </c>
      <c r="E7546" s="1" t="s">
        <v>8</v>
      </c>
      <c r="F7546" s="1" t="s">
        <v>7</v>
      </c>
      <c r="G7546" s="1" t="s">
        <v>11807</v>
      </c>
      <c r="H7546" s="1" t="s">
        <v>15834</v>
      </c>
      <c r="I7546" s="5">
        <v>247</v>
      </c>
      <c r="J7546" s="5">
        <v>3486848</v>
      </c>
      <c r="K7546" s="3">
        <f>+Tabella2026[[#This Row],[POP_2024]]/SUM(Tabella2026[POP_2024])</f>
        <v>4.1904561292834777E-6</v>
      </c>
      <c r="L7546" s="3">
        <f>+Tabella2026[[#This Row],[INCIDENZA POPOLAZIONE]]*(PLAFOND/2)</f>
        <v>1233.6671416189588</v>
      </c>
      <c r="M7546" s="3">
        <f>+IFERROR(Tabella2026[[#This Row],[reddito_2024]]/Tabella2026[[#This Row],[POP_2024]],"")</f>
        <v>14116.793522267206</v>
      </c>
      <c r="N7546" s="3">
        <f>+IF(Tabella2026[[#This Row],[REDDITO COMPLESSIVO PROCAPITE]]&lt;media_aggr_reddito_pc,(media_aggr_reddito_pc-Tabella2026[[#This Row],[REDDITO COMPLESSIVO PROCAPITE]]),0)</f>
        <v>3708.2725403415352</v>
      </c>
      <c r="O7546" s="3">
        <f>+Tabella2026[[#This Row],[DIFFERENZA REDDITO INFERIORE ALLA MEDIA DALLA MEDIA]]*Tabella2026[[#This Row],[POP_2024]]</f>
        <v>915943.31746435922</v>
      </c>
      <c r="P7546" s="3">
        <f>+Tabella2026[[#This Row],[POPOLAZIONE PER DIFFERENZA ]]/SUM(Tabella2026[[POPOLAZIONE PER DIFFERENZA ]])</f>
        <v>8.1260852075722447E-6</v>
      </c>
      <c r="Q7546" s="3">
        <f>+Tabella2026[[#This Row],[INCIDENZA POPOLAZIONE PER DIFFERENZA]]*(PLAFOND-SUM(Tabella2026[CONTRIBUTO SULLA BASE DELLA POPOLAZIONE]))</f>
        <v>2392.3133905453728</v>
      </c>
      <c r="R7546" s="3">
        <f>+Tabella2026[[#This Row],[CONTRIBUTO SULLA BASE DELLA POPOLAZIONE]]+Tabella2026[[#This Row],[CONTRIBUTO SULLA BASE DEL REDDITO]]</f>
        <v>3625.9805321643316</v>
      </c>
      <c r="S7546" s="3">
        <f>+Tabella2026[[#This Row],[CONTRIBUTO TOTALE]]/(PLAFOND/N_TESSERE)</f>
        <v>7.2519610643286629</v>
      </c>
      <c r="T7546" s="3">
        <f>+MAX(CEILING(Tabella2026[[#This Row],[preDEF1]],1),1)</f>
        <v>8</v>
      </c>
      <c r="U7546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546" s="21">
        <f>+Tabella2026[[#This Row],[DEF - n. card]]*(PLAFOND/N_TESSERE)</f>
        <v>4000</v>
      </c>
      <c r="W7546" s="18"/>
    </row>
    <row r="7547" spans="2:23" x14ac:dyDescent="0.25">
      <c r="B7547" s="1" t="s">
        <v>15141</v>
      </c>
      <c r="C7547" s="2">
        <v>93001</v>
      </c>
      <c r="D7547" s="1" t="s">
        <v>15142</v>
      </c>
      <c r="E7547" s="1" t="s">
        <v>48</v>
      </c>
      <c r="F7547" s="1" t="s">
        <v>300</v>
      </c>
      <c r="G7547" s="1" t="s">
        <v>11807</v>
      </c>
      <c r="H7547" s="1" t="s">
        <v>15835</v>
      </c>
      <c r="I7547" s="5">
        <v>246</v>
      </c>
      <c r="J7547" s="5">
        <v>4077555</v>
      </c>
      <c r="K7547" s="3">
        <f>+Tabella2026[[#This Row],[POP_2024]]/SUM(Tabella2026[POP_2024])</f>
        <v>4.1734907198531797E-6</v>
      </c>
      <c r="L7547" s="3">
        <f>+Tabella2026[[#This Row],[INCIDENZA POPOLAZIONE]]*(PLAFOND/2)</f>
        <v>1228.6725378067363</v>
      </c>
      <c r="M7547" s="3">
        <f>+IFERROR(Tabella2026[[#This Row],[reddito_2024]]/Tabella2026[[#This Row],[POP_2024]],"")</f>
        <v>16575.426829268294</v>
      </c>
      <c r="N7547" s="3">
        <f>+IF(Tabella2026[[#This Row],[REDDITO COMPLESSIVO PROCAPITE]]&lt;media_aggr_reddito_pc,(media_aggr_reddito_pc-Tabella2026[[#This Row],[REDDITO COMPLESSIVO PROCAPITE]]),0)</f>
        <v>1249.6392333404474</v>
      </c>
      <c r="O7547" s="3">
        <f>+Tabella2026[[#This Row],[DIFFERENZA REDDITO INFERIORE ALLA MEDIA DALLA MEDIA]]*Tabella2026[[#This Row],[POP_2024]]</f>
        <v>307411.25140175008</v>
      </c>
      <c r="P7547" s="3">
        <f>+Tabella2026[[#This Row],[POPOLAZIONE PER DIFFERENZA ]]/SUM(Tabella2026[[POPOLAZIONE PER DIFFERENZA ]])</f>
        <v>2.7272976122283211E-6</v>
      </c>
      <c r="Q7547" s="3">
        <f>+Tabella2026[[#This Row],[INCIDENZA POPOLAZIONE PER DIFFERENZA]]*(PLAFOND-SUM(Tabella2026[CONTRIBUTO SULLA BASE DELLA POPOLAZIONE]))</f>
        <v>802.91437156681184</v>
      </c>
      <c r="R7547" s="3">
        <f>+Tabella2026[[#This Row],[CONTRIBUTO SULLA BASE DELLA POPOLAZIONE]]+Tabella2026[[#This Row],[CONTRIBUTO SULLA BASE DEL REDDITO]]</f>
        <v>2031.5869093735482</v>
      </c>
      <c r="S7547" s="3">
        <f>+Tabella2026[[#This Row],[CONTRIBUTO TOTALE]]/(PLAFOND/N_TESSERE)</f>
        <v>4.0631738187470967</v>
      </c>
      <c r="T7547" s="3">
        <f>+MAX(CEILING(Tabella2026[[#This Row],[preDEF1]],1),1)</f>
        <v>5</v>
      </c>
      <c r="U7547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547" s="21">
        <f>+Tabella2026[[#This Row],[DEF - n. card]]*(PLAFOND/N_TESSERE)</f>
        <v>2500</v>
      </c>
      <c r="W7547" s="18"/>
    </row>
    <row r="7548" spans="2:23" x14ac:dyDescent="0.25">
      <c r="B7548" s="1" t="s">
        <v>15037</v>
      </c>
      <c r="C7548" s="2">
        <v>8018</v>
      </c>
      <c r="D7548" s="1" t="s">
        <v>15038</v>
      </c>
      <c r="E7548" s="1" t="s">
        <v>24</v>
      </c>
      <c r="F7548" s="1" t="s">
        <v>286</v>
      </c>
      <c r="G7548" s="1" t="s">
        <v>11807</v>
      </c>
      <c r="H7548" s="1" t="s">
        <v>15835</v>
      </c>
      <c r="I7548" s="5">
        <v>246</v>
      </c>
      <c r="J7548" s="5">
        <v>3430334</v>
      </c>
      <c r="K7548" s="3">
        <f>+Tabella2026[[#This Row],[POP_2024]]/SUM(Tabella2026[POP_2024])</f>
        <v>4.1734907198531797E-6</v>
      </c>
      <c r="L7548" s="3">
        <f>+Tabella2026[[#This Row],[INCIDENZA POPOLAZIONE]]*(PLAFOND/2)</f>
        <v>1228.6725378067363</v>
      </c>
      <c r="M7548" s="3">
        <f>+IFERROR(Tabella2026[[#This Row],[reddito_2024]]/Tabella2026[[#This Row],[POP_2024]],"")</f>
        <v>13944.447154471545</v>
      </c>
      <c r="N7548" s="3">
        <f>+IF(Tabella2026[[#This Row],[REDDITO COMPLESSIVO PROCAPITE]]&lt;media_aggr_reddito_pc,(media_aggr_reddito_pc-Tabella2026[[#This Row],[REDDITO COMPLESSIVO PROCAPITE]]),0)</f>
        <v>3880.6189081371958</v>
      </c>
      <c r="O7548" s="3">
        <f>+Tabella2026[[#This Row],[DIFFERENZA REDDITO INFERIORE ALLA MEDIA DALLA MEDIA]]*Tabella2026[[#This Row],[POP_2024]]</f>
        <v>954632.25140175014</v>
      </c>
      <c r="P7548" s="3">
        <f>+Tabella2026[[#This Row],[POPOLAZIONE PER DIFFERENZA ]]/SUM(Tabella2026[[POPOLAZIONE PER DIFFERENZA ]])</f>
        <v>8.4693265062103621E-6</v>
      </c>
      <c r="Q7548" s="3">
        <f>+Tabella2026[[#This Row],[INCIDENZA POPOLAZIONE PER DIFFERENZA]]*(PLAFOND-SUM(Tabella2026[CONTRIBUTO SULLA BASE DELLA POPOLAZIONE]))</f>
        <v>2493.363371433461</v>
      </c>
      <c r="R7548" s="3">
        <f>+Tabella2026[[#This Row],[CONTRIBUTO SULLA BASE DELLA POPOLAZIONE]]+Tabella2026[[#This Row],[CONTRIBUTO SULLA BASE DEL REDDITO]]</f>
        <v>3722.0359092401973</v>
      </c>
      <c r="S7548" s="3">
        <f>+Tabella2026[[#This Row],[CONTRIBUTO TOTALE]]/(PLAFOND/N_TESSERE)</f>
        <v>7.4440718184803947</v>
      </c>
      <c r="T7548" s="3">
        <f>+MAX(CEILING(Tabella2026[[#This Row],[preDEF1]],1),1)</f>
        <v>8</v>
      </c>
      <c r="U7548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548" s="21">
        <f>+Tabella2026[[#This Row],[DEF - n. card]]*(PLAFOND/N_TESSERE)</f>
        <v>4000</v>
      </c>
      <c r="W7548" s="18"/>
    </row>
    <row r="7549" spans="2:23" x14ac:dyDescent="0.25">
      <c r="B7549" s="1" t="s">
        <v>15055</v>
      </c>
      <c r="C7549" s="2">
        <v>2048</v>
      </c>
      <c r="D7549" s="1" t="s">
        <v>15056</v>
      </c>
      <c r="E7549" s="1" t="s">
        <v>18</v>
      </c>
      <c r="F7549" s="1" t="s">
        <v>381</v>
      </c>
      <c r="G7549" s="1" t="s">
        <v>11807</v>
      </c>
      <c r="H7549" s="1" t="s">
        <v>15835</v>
      </c>
      <c r="I7549" s="5">
        <v>246</v>
      </c>
      <c r="J7549" s="5">
        <v>4503530</v>
      </c>
      <c r="K7549" s="3">
        <f>+Tabella2026[[#This Row],[POP_2024]]/SUM(Tabella2026[POP_2024])</f>
        <v>4.1734907198531797E-6</v>
      </c>
      <c r="L7549" s="3">
        <f>+Tabella2026[[#This Row],[INCIDENZA POPOLAZIONE]]*(PLAFOND/2)</f>
        <v>1228.6725378067363</v>
      </c>
      <c r="M7549" s="3">
        <f>+IFERROR(Tabella2026[[#This Row],[reddito_2024]]/Tabella2026[[#This Row],[POP_2024]],"")</f>
        <v>18307.032520325203</v>
      </c>
      <c r="N7549" s="3">
        <f>+IF(Tabella2026[[#This Row],[REDDITO COMPLESSIVO PROCAPITE]]&lt;media_aggr_reddito_pc,(media_aggr_reddito_pc-Tabella2026[[#This Row],[REDDITO COMPLESSIVO PROCAPITE]]),0)</f>
        <v>0</v>
      </c>
      <c r="O7549" s="3">
        <f>+Tabella2026[[#This Row],[DIFFERENZA REDDITO INFERIORE ALLA MEDIA DALLA MEDIA]]*Tabella2026[[#This Row],[POP_2024]]</f>
        <v>0</v>
      </c>
      <c r="P7549" s="3">
        <f>+Tabella2026[[#This Row],[POPOLAZIONE PER DIFFERENZA ]]/SUM(Tabella2026[[POPOLAZIONE PER DIFFERENZA ]])</f>
        <v>0</v>
      </c>
      <c r="Q7549" s="3">
        <f>+Tabella2026[[#This Row],[INCIDENZA POPOLAZIONE PER DIFFERENZA]]*(PLAFOND-SUM(Tabella2026[CONTRIBUTO SULLA BASE DELLA POPOLAZIONE]))</f>
        <v>0</v>
      </c>
      <c r="R7549" s="3">
        <f>+Tabella2026[[#This Row],[CONTRIBUTO SULLA BASE DELLA POPOLAZIONE]]+Tabella2026[[#This Row],[CONTRIBUTO SULLA BASE DEL REDDITO]]</f>
        <v>1228.6725378067363</v>
      </c>
      <c r="S7549" s="3">
        <f>+Tabella2026[[#This Row],[CONTRIBUTO TOTALE]]/(PLAFOND/N_TESSERE)</f>
        <v>2.4573450756134725</v>
      </c>
      <c r="T7549" s="3">
        <f>+MAX(CEILING(Tabella2026[[#This Row],[preDEF1]],1),1)</f>
        <v>3</v>
      </c>
      <c r="U7549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49" s="21">
        <f>+Tabella2026[[#This Row],[DEF - n. card]]*(PLAFOND/N_TESSERE)</f>
        <v>1500</v>
      </c>
      <c r="W7549" s="18"/>
    </row>
    <row r="7550" spans="2:23" x14ac:dyDescent="0.25">
      <c r="B7550" s="1" t="s">
        <v>15035</v>
      </c>
      <c r="C7550" s="2">
        <v>69034</v>
      </c>
      <c r="D7550" s="1" t="s">
        <v>15036</v>
      </c>
      <c r="E7550" s="1" t="s">
        <v>96</v>
      </c>
      <c r="F7550" s="1" t="s">
        <v>328</v>
      </c>
      <c r="G7550" s="1" t="s">
        <v>11807</v>
      </c>
      <c r="H7550" s="1" t="s">
        <v>15836</v>
      </c>
      <c r="I7550" s="5">
        <v>246</v>
      </c>
      <c r="J7550" s="5">
        <v>2879038</v>
      </c>
      <c r="K7550" s="3">
        <f>+Tabella2026[[#This Row],[POP_2024]]/SUM(Tabella2026[POP_2024])</f>
        <v>4.1734907198531797E-6</v>
      </c>
      <c r="L7550" s="3">
        <f>+Tabella2026[[#This Row],[INCIDENZA POPOLAZIONE]]*(PLAFOND/2)</f>
        <v>1228.6725378067363</v>
      </c>
      <c r="M7550" s="3">
        <f>+IFERROR(Tabella2026[[#This Row],[reddito_2024]]/Tabella2026[[#This Row],[POP_2024]],"")</f>
        <v>11703.40650406504</v>
      </c>
      <c r="N7550" s="3">
        <f>+IF(Tabella2026[[#This Row],[REDDITO COMPLESSIVO PROCAPITE]]&lt;media_aggr_reddito_pc,(media_aggr_reddito_pc-Tabella2026[[#This Row],[REDDITO COMPLESSIVO PROCAPITE]]),0)</f>
        <v>6121.6595585437008</v>
      </c>
      <c r="O7550" s="3">
        <f>+Tabella2026[[#This Row],[DIFFERENZA REDDITO INFERIORE ALLA MEDIA DALLA MEDIA]]*Tabella2026[[#This Row],[POP_2024]]</f>
        <v>1505928.2514017504</v>
      </c>
      <c r="P7550" s="3">
        <f>+Tabella2026[[#This Row],[POPOLAZIONE PER DIFFERENZA ]]/SUM(Tabella2026[[POPOLAZIONE PER DIFFERENZA ]])</f>
        <v>1.3360325965648058E-5</v>
      </c>
      <c r="Q7550" s="3">
        <f>+Tabella2026[[#This Row],[INCIDENZA POPOLAZIONE PER DIFFERENZA]]*(PLAFOND-SUM(Tabella2026[CONTRIBUTO SULLA BASE DELLA POPOLAZIONE]))</f>
        <v>3933.2699440423298</v>
      </c>
      <c r="R7550" s="3">
        <f>+Tabella2026[[#This Row],[CONTRIBUTO SULLA BASE DELLA POPOLAZIONE]]+Tabella2026[[#This Row],[CONTRIBUTO SULLA BASE DEL REDDITO]]</f>
        <v>5161.9424818490661</v>
      </c>
      <c r="S7550" s="3">
        <f>+Tabella2026[[#This Row],[CONTRIBUTO TOTALE]]/(PLAFOND/N_TESSERE)</f>
        <v>10.323884963698132</v>
      </c>
      <c r="T7550" s="3">
        <f>+MAX(CEILING(Tabella2026[[#This Row],[preDEF1]],1),1)</f>
        <v>11</v>
      </c>
      <c r="U7550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550" s="21">
        <f>+Tabella2026[[#This Row],[DEF - n. card]]*(PLAFOND/N_TESSERE)</f>
        <v>5500</v>
      </c>
      <c r="W7550" s="18"/>
    </row>
    <row r="7551" spans="2:23" x14ac:dyDescent="0.25">
      <c r="B7551" s="1" t="s">
        <v>15163</v>
      </c>
      <c r="C7551" s="2">
        <v>115076</v>
      </c>
      <c r="D7551" s="1" t="s">
        <v>15164</v>
      </c>
      <c r="E7551" s="1" t="s">
        <v>76</v>
      </c>
      <c r="F7551" s="1" t="s">
        <v>625</v>
      </c>
      <c r="G7551" s="1" t="s">
        <v>11807</v>
      </c>
      <c r="H7551" s="1" t="s">
        <v>15836</v>
      </c>
      <c r="I7551" s="5">
        <v>246</v>
      </c>
      <c r="J7551" s="5">
        <v>3498421</v>
      </c>
      <c r="K7551" s="3">
        <f>+Tabella2026[[#This Row],[POP_2024]]/SUM(Tabella2026[POP_2024])</f>
        <v>4.1734907198531797E-6</v>
      </c>
      <c r="L7551" s="3">
        <f>+Tabella2026[[#This Row],[INCIDENZA POPOLAZIONE]]*(PLAFOND/2)</f>
        <v>1228.6725378067363</v>
      </c>
      <c r="M7551" s="3">
        <f>+IFERROR(Tabella2026[[#This Row],[reddito_2024]]/Tabella2026[[#This Row],[POP_2024]],"")</f>
        <v>14221.223577235773</v>
      </c>
      <c r="N7551" s="3">
        <f>+IF(Tabella2026[[#This Row],[REDDITO COMPLESSIVO PROCAPITE]]&lt;media_aggr_reddito_pc,(media_aggr_reddito_pc-Tabella2026[[#This Row],[REDDITO COMPLESSIVO PROCAPITE]]),0)</f>
        <v>3603.8424853729684</v>
      </c>
      <c r="O7551" s="3">
        <f>+Tabella2026[[#This Row],[DIFFERENZA REDDITO INFERIORE ALLA MEDIA DALLA MEDIA]]*Tabella2026[[#This Row],[POP_2024]]</f>
        <v>886545.25140175025</v>
      </c>
      <c r="P7551" s="3">
        <f>+Tabella2026[[#This Row],[POPOLAZIONE PER DIFFERENZA ]]/SUM(Tabella2026[[POPOLAZIONE PER DIFFERENZA ]])</f>
        <v>7.8652708261496806E-6</v>
      </c>
      <c r="Q7551" s="3">
        <f>+Tabella2026[[#This Row],[INCIDENZA POPOLAZIONE PER DIFFERENZA]]*(PLAFOND-SUM(Tabella2026[CONTRIBUTO SULLA BASE DELLA POPOLAZIONE]))</f>
        <v>2315.5298322653557</v>
      </c>
      <c r="R7551" s="3">
        <f>+Tabella2026[[#This Row],[CONTRIBUTO SULLA BASE DELLA POPOLAZIONE]]+Tabella2026[[#This Row],[CONTRIBUTO SULLA BASE DEL REDDITO]]</f>
        <v>3544.202370072092</v>
      </c>
      <c r="S7551" s="3">
        <f>+Tabella2026[[#This Row],[CONTRIBUTO TOTALE]]/(PLAFOND/N_TESSERE)</f>
        <v>7.0884047401441839</v>
      </c>
      <c r="T7551" s="3">
        <f>+MAX(CEILING(Tabella2026[[#This Row],[preDEF1]],1),1)</f>
        <v>8</v>
      </c>
      <c r="U7551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551" s="21">
        <f>+Tabella2026[[#This Row],[DEF - n. card]]*(PLAFOND/N_TESSERE)</f>
        <v>4000</v>
      </c>
      <c r="W7551" s="18"/>
    </row>
    <row r="7552" spans="2:23" x14ac:dyDescent="0.25">
      <c r="B7552" s="1" t="s">
        <v>15149</v>
      </c>
      <c r="C7552" s="2">
        <v>1100</v>
      </c>
      <c r="D7552" s="1" t="s">
        <v>15150</v>
      </c>
      <c r="E7552" s="1" t="s">
        <v>18</v>
      </c>
      <c r="F7552" s="1" t="s">
        <v>17</v>
      </c>
      <c r="G7552" s="1" t="s">
        <v>11807</v>
      </c>
      <c r="H7552" s="1" t="s">
        <v>15835</v>
      </c>
      <c r="I7552" s="5">
        <v>245</v>
      </c>
      <c r="J7552" s="5">
        <v>4086792</v>
      </c>
      <c r="K7552" s="3">
        <f>+Tabella2026[[#This Row],[POP_2024]]/SUM(Tabella2026[POP_2024])</f>
        <v>4.1565253104228825E-6</v>
      </c>
      <c r="L7552" s="3">
        <f>+Tabella2026[[#This Row],[INCIDENZA POPOLAZIONE]]*(PLAFOND/2)</f>
        <v>1223.6779339945138</v>
      </c>
      <c r="M7552" s="3">
        <f>+IFERROR(Tabella2026[[#This Row],[reddito_2024]]/Tabella2026[[#This Row],[POP_2024]],"")</f>
        <v>16680.783673469388</v>
      </c>
      <c r="N7552" s="3">
        <f>+IF(Tabella2026[[#This Row],[REDDITO COMPLESSIVO PROCAPITE]]&lt;media_aggr_reddito_pc,(media_aggr_reddito_pc-Tabella2026[[#This Row],[REDDITO COMPLESSIVO PROCAPITE]]),0)</f>
        <v>1144.2823891393527</v>
      </c>
      <c r="O7552" s="3">
        <f>+Tabella2026[[#This Row],[DIFFERENZA REDDITO INFERIORE ALLA MEDIA DALLA MEDIA]]*Tabella2026[[#This Row],[POP_2024]]</f>
        <v>280349.1853391414</v>
      </c>
      <c r="P7552" s="3">
        <f>+Tabella2026[[#This Row],[POPOLAZIONE PER DIFFERENZA ]]/SUM(Tabella2026[[POPOLAZIONE PER DIFFERENZA ]])</f>
        <v>2.4872078047864273E-6</v>
      </c>
      <c r="Q7552" s="3">
        <f>+Tabella2026[[#This Row],[INCIDENZA POPOLAZIONE PER DIFFERENZA]]*(PLAFOND-SUM(Tabella2026[CONTRIBUTO SULLA BASE DELLA POPOLAZIONE]))</f>
        <v>732.23211232327355</v>
      </c>
      <c r="R7552" s="3">
        <f>+Tabella2026[[#This Row],[CONTRIBUTO SULLA BASE DELLA POPOLAZIONE]]+Tabella2026[[#This Row],[CONTRIBUTO SULLA BASE DEL REDDITO]]</f>
        <v>1955.9100463177874</v>
      </c>
      <c r="S7552" s="3">
        <f>+Tabella2026[[#This Row],[CONTRIBUTO TOTALE]]/(PLAFOND/N_TESSERE)</f>
        <v>3.9118200926355748</v>
      </c>
      <c r="T7552" s="3">
        <f>+MAX(CEILING(Tabella2026[[#This Row],[preDEF1]],1),1)</f>
        <v>4</v>
      </c>
      <c r="U7552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552" s="21">
        <f>+Tabella2026[[#This Row],[DEF - n. card]]*(PLAFOND/N_TESSERE)</f>
        <v>2000</v>
      </c>
      <c r="W7552" s="18"/>
    </row>
    <row r="7553" spans="2:23" x14ac:dyDescent="0.25">
      <c r="B7553" s="1" t="s">
        <v>15057</v>
      </c>
      <c r="C7553" s="2">
        <v>10019</v>
      </c>
      <c r="D7553" s="1" t="s">
        <v>15058</v>
      </c>
      <c r="E7553" s="1" t="s">
        <v>24</v>
      </c>
      <c r="F7553" s="1" t="s">
        <v>23</v>
      </c>
      <c r="G7553" s="1" t="s">
        <v>11807</v>
      </c>
      <c r="H7553" s="1" t="s">
        <v>15835</v>
      </c>
      <c r="I7553" s="5">
        <v>244</v>
      </c>
      <c r="J7553" s="5">
        <v>3557166</v>
      </c>
      <c r="K7553" s="3">
        <f>+Tabella2026[[#This Row],[POP_2024]]/SUM(Tabella2026[POP_2024])</f>
        <v>4.1395599009925853E-6</v>
      </c>
      <c r="L7553" s="3">
        <f>+Tabella2026[[#This Row],[INCIDENZA POPOLAZIONE]]*(PLAFOND/2)</f>
        <v>1218.6833301822915</v>
      </c>
      <c r="M7553" s="3">
        <f>+IFERROR(Tabella2026[[#This Row],[reddito_2024]]/Tabella2026[[#This Row],[POP_2024]],"")</f>
        <v>14578.549180327869</v>
      </c>
      <c r="N7553" s="3">
        <f>+IF(Tabella2026[[#This Row],[REDDITO COMPLESSIVO PROCAPITE]]&lt;media_aggr_reddito_pc,(media_aggr_reddito_pc-Tabella2026[[#This Row],[REDDITO COMPLESSIVO PROCAPITE]]),0)</f>
        <v>3246.5168822808719</v>
      </c>
      <c r="O7553" s="3">
        <f>+Tabella2026[[#This Row],[DIFFERENZA REDDITO INFERIORE ALLA MEDIA DALLA MEDIA]]*Tabella2026[[#This Row],[POP_2024]]</f>
        <v>792150.11927653279</v>
      </c>
      <c r="P7553" s="3">
        <f>+Tabella2026[[#This Row],[POPOLAZIONE PER DIFFERENZA ]]/SUM(Tabella2026[[POPOLAZIONE PER DIFFERENZA ]])</f>
        <v>7.0278141056257004E-6</v>
      </c>
      <c r="Q7553" s="3">
        <f>+Tabella2026[[#This Row],[INCIDENZA POPOLAZIONE PER DIFFERENZA]]*(PLAFOND-SUM(Tabella2026[CONTRIBUTO SULLA BASE DELLA POPOLAZIONE]))</f>
        <v>2068.9832018356356</v>
      </c>
      <c r="R7553" s="3">
        <f>+Tabella2026[[#This Row],[CONTRIBUTO SULLA BASE DELLA POPOLAZIONE]]+Tabella2026[[#This Row],[CONTRIBUTO SULLA BASE DEL REDDITO]]</f>
        <v>3287.6665320179272</v>
      </c>
      <c r="S7553" s="3">
        <f>+Tabella2026[[#This Row],[CONTRIBUTO TOTALE]]/(PLAFOND/N_TESSERE)</f>
        <v>6.5753330640358545</v>
      </c>
      <c r="T7553" s="3">
        <f>+MAX(CEILING(Tabella2026[[#This Row],[preDEF1]],1),1)</f>
        <v>7</v>
      </c>
      <c r="U7553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553" s="21">
        <f>+Tabella2026[[#This Row],[DEF - n. card]]*(PLAFOND/N_TESSERE)</f>
        <v>3500</v>
      </c>
      <c r="W7553" s="18"/>
    </row>
    <row r="7554" spans="2:23" x14ac:dyDescent="0.25">
      <c r="B7554" s="1" t="s">
        <v>15103</v>
      </c>
      <c r="C7554" s="2">
        <v>4097</v>
      </c>
      <c r="D7554" s="1" t="s">
        <v>15104</v>
      </c>
      <c r="E7554" s="1" t="s">
        <v>18</v>
      </c>
      <c r="F7554" s="1" t="s">
        <v>263</v>
      </c>
      <c r="G7554" s="1" t="s">
        <v>11807</v>
      </c>
      <c r="H7554" s="1" t="s">
        <v>15835</v>
      </c>
      <c r="I7554" s="5">
        <v>244</v>
      </c>
      <c r="J7554" s="5">
        <v>3803390</v>
      </c>
      <c r="K7554" s="3">
        <f>+Tabella2026[[#This Row],[POP_2024]]/SUM(Tabella2026[POP_2024])</f>
        <v>4.1395599009925853E-6</v>
      </c>
      <c r="L7554" s="3">
        <f>+Tabella2026[[#This Row],[INCIDENZA POPOLAZIONE]]*(PLAFOND/2)</f>
        <v>1218.6833301822915</v>
      </c>
      <c r="M7554" s="3">
        <f>+IFERROR(Tabella2026[[#This Row],[reddito_2024]]/Tabella2026[[#This Row],[POP_2024]],"")</f>
        <v>15587.663934426229</v>
      </c>
      <c r="N7554" s="3">
        <f>+IF(Tabella2026[[#This Row],[REDDITO COMPLESSIVO PROCAPITE]]&lt;media_aggr_reddito_pc,(media_aggr_reddito_pc-Tabella2026[[#This Row],[REDDITO COMPLESSIVO PROCAPITE]]),0)</f>
        <v>2237.4021281825117</v>
      </c>
      <c r="O7554" s="3">
        <f>+Tabella2026[[#This Row],[DIFFERENZA REDDITO INFERIORE ALLA MEDIA DALLA MEDIA]]*Tabella2026[[#This Row],[POP_2024]]</f>
        <v>545926.1192765329</v>
      </c>
      <c r="P7554" s="3">
        <f>+Tabella2026[[#This Row],[POPOLAZIONE PER DIFFERENZA ]]/SUM(Tabella2026[[POPOLAZIONE PER DIFFERENZA ]])</f>
        <v>4.8433588385811612E-6</v>
      </c>
      <c r="Q7554" s="3">
        <f>+Tabella2026[[#This Row],[INCIDENZA POPOLAZIONE PER DIFFERENZA]]*(PLAFOND-SUM(Tabella2026[CONTRIBUTO SULLA BASE DELLA POPOLAZIONE]))</f>
        <v>1425.8812095591707</v>
      </c>
      <c r="R7554" s="3">
        <f>+Tabella2026[[#This Row],[CONTRIBUTO SULLA BASE DELLA POPOLAZIONE]]+Tabella2026[[#This Row],[CONTRIBUTO SULLA BASE DEL REDDITO]]</f>
        <v>2644.5645397414619</v>
      </c>
      <c r="S7554" s="3">
        <f>+Tabella2026[[#This Row],[CONTRIBUTO TOTALE]]/(PLAFOND/N_TESSERE)</f>
        <v>5.2891290794829242</v>
      </c>
      <c r="T7554" s="3">
        <f>+MAX(CEILING(Tabella2026[[#This Row],[preDEF1]],1),1)</f>
        <v>6</v>
      </c>
      <c r="U755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554" s="21">
        <f>+Tabella2026[[#This Row],[DEF - n. card]]*(PLAFOND/N_TESSERE)</f>
        <v>3000</v>
      </c>
      <c r="W7554" s="18"/>
    </row>
    <row r="7555" spans="2:23" x14ac:dyDescent="0.25">
      <c r="B7555" s="1" t="s">
        <v>15069</v>
      </c>
      <c r="C7555" s="2">
        <v>18098</v>
      </c>
      <c r="D7555" s="1" t="s">
        <v>15070</v>
      </c>
      <c r="E7555" s="1" t="s">
        <v>12</v>
      </c>
      <c r="F7555" s="1" t="s">
        <v>195</v>
      </c>
      <c r="G7555" s="1" t="s">
        <v>11807</v>
      </c>
      <c r="H7555" s="1" t="s">
        <v>15835</v>
      </c>
      <c r="I7555" s="5">
        <v>244</v>
      </c>
      <c r="J7555" s="5">
        <v>4177621</v>
      </c>
      <c r="K7555" s="3">
        <f>+Tabella2026[[#This Row],[POP_2024]]/SUM(Tabella2026[POP_2024])</f>
        <v>4.1395599009925853E-6</v>
      </c>
      <c r="L7555" s="3">
        <f>+Tabella2026[[#This Row],[INCIDENZA POPOLAZIONE]]*(PLAFOND/2)</f>
        <v>1218.6833301822915</v>
      </c>
      <c r="M7555" s="3">
        <f>+IFERROR(Tabella2026[[#This Row],[reddito_2024]]/Tabella2026[[#This Row],[POP_2024]],"")</f>
        <v>17121.397540983606</v>
      </c>
      <c r="N7555" s="3">
        <f>+IF(Tabella2026[[#This Row],[REDDITO COMPLESSIVO PROCAPITE]]&lt;media_aggr_reddito_pc,(media_aggr_reddito_pc-Tabella2026[[#This Row],[REDDITO COMPLESSIVO PROCAPITE]]),0)</f>
        <v>703.66852162513533</v>
      </c>
      <c r="O7555" s="3">
        <f>+Tabella2026[[#This Row],[DIFFERENZA REDDITO INFERIORE ALLA MEDIA DALLA MEDIA]]*Tabella2026[[#This Row],[POP_2024]]</f>
        <v>171695.11927653302</v>
      </c>
      <c r="P7555" s="3">
        <f>+Tabella2026[[#This Row],[POPOLAZIONE PER DIFFERENZA ]]/SUM(Tabella2026[[POPOLAZIONE PER DIFFERENZA ]])</f>
        <v>1.5232483739581155E-6</v>
      </c>
      <c r="Q7555" s="3">
        <f>+Tabella2026[[#This Row],[INCIDENZA POPOLAZIONE PER DIFFERENZA]]*(PLAFOND-SUM(Tabella2026[CONTRIBUTO SULLA BASE DELLA POPOLAZIONE]))</f>
        <v>448.44317885699053</v>
      </c>
      <c r="R7555" s="3">
        <f>+Tabella2026[[#This Row],[CONTRIBUTO SULLA BASE DELLA POPOLAZIONE]]+Tabella2026[[#This Row],[CONTRIBUTO SULLA BASE DEL REDDITO]]</f>
        <v>1667.1265090392819</v>
      </c>
      <c r="S7555" s="3">
        <f>+Tabella2026[[#This Row],[CONTRIBUTO TOTALE]]/(PLAFOND/N_TESSERE)</f>
        <v>3.3342530180785639</v>
      </c>
      <c r="T7555" s="3">
        <f>+MAX(CEILING(Tabella2026[[#This Row],[preDEF1]],1),1)</f>
        <v>4</v>
      </c>
      <c r="U755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555" s="21">
        <f>+Tabella2026[[#This Row],[DEF - n. card]]*(PLAFOND/N_TESSERE)</f>
        <v>2000</v>
      </c>
      <c r="W7555" s="18"/>
    </row>
    <row r="7556" spans="2:23" x14ac:dyDescent="0.25">
      <c r="B7556" s="1" t="s">
        <v>15067</v>
      </c>
      <c r="C7556" s="2">
        <v>68037</v>
      </c>
      <c r="D7556" s="1" t="s">
        <v>15068</v>
      </c>
      <c r="E7556" s="1" t="s">
        <v>96</v>
      </c>
      <c r="F7556" s="1" t="s">
        <v>95</v>
      </c>
      <c r="G7556" s="1" t="s">
        <v>11807</v>
      </c>
      <c r="H7556" s="1" t="s">
        <v>15836</v>
      </c>
      <c r="I7556" s="5">
        <v>244</v>
      </c>
      <c r="J7556" s="5">
        <v>3143732</v>
      </c>
      <c r="K7556" s="3">
        <f>+Tabella2026[[#This Row],[POP_2024]]/SUM(Tabella2026[POP_2024])</f>
        <v>4.1395599009925853E-6</v>
      </c>
      <c r="L7556" s="3">
        <f>+Tabella2026[[#This Row],[INCIDENZA POPOLAZIONE]]*(PLAFOND/2)</f>
        <v>1218.6833301822915</v>
      </c>
      <c r="M7556" s="3">
        <f>+IFERROR(Tabella2026[[#This Row],[reddito_2024]]/Tabella2026[[#This Row],[POP_2024]],"")</f>
        <v>12884.147540983606</v>
      </c>
      <c r="N7556" s="3">
        <f>+IF(Tabella2026[[#This Row],[REDDITO COMPLESSIVO PROCAPITE]]&lt;media_aggr_reddito_pc,(media_aggr_reddito_pc-Tabella2026[[#This Row],[REDDITO COMPLESSIVO PROCAPITE]]),0)</f>
        <v>4940.9185216251353</v>
      </c>
      <c r="O7556" s="3">
        <f>+Tabella2026[[#This Row],[DIFFERENZA REDDITO INFERIORE ALLA MEDIA DALLA MEDIA]]*Tabella2026[[#This Row],[POP_2024]]</f>
        <v>1205584.1192765329</v>
      </c>
      <c r="P7556" s="3">
        <f>+Tabella2026[[#This Row],[POPOLAZIONE PER DIFFERENZA ]]/SUM(Tabella2026[[POPOLAZIONE PER DIFFERENZA ]])</f>
        <v>1.0695726571003944E-5</v>
      </c>
      <c r="Q7556" s="3">
        <f>+Tabella2026[[#This Row],[INCIDENZA POPOLAZIONE PER DIFFERENZA]]*(PLAFOND-SUM(Tabella2026[CONTRIBUTO SULLA BASE DELLA POPOLAZIONE]))</f>
        <v>3148.8138807086457</v>
      </c>
      <c r="R7556" s="3">
        <f>+Tabella2026[[#This Row],[CONTRIBUTO SULLA BASE DELLA POPOLAZIONE]]+Tabella2026[[#This Row],[CONTRIBUTO SULLA BASE DEL REDDITO]]</f>
        <v>4367.4972108909369</v>
      </c>
      <c r="S7556" s="3">
        <f>+Tabella2026[[#This Row],[CONTRIBUTO TOTALE]]/(PLAFOND/N_TESSERE)</f>
        <v>8.7349944217818738</v>
      </c>
      <c r="T7556" s="3">
        <f>+MAX(CEILING(Tabella2026[[#This Row],[preDEF1]],1),1)</f>
        <v>9</v>
      </c>
      <c r="U755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556" s="21">
        <f>+Tabella2026[[#This Row],[DEF - n. card]]*(PLAFOND/N_TESSERE)</f>
        <v>4500</v>
      </c>
      <c r="W7556" s="18"/>
    </row>
    <row r="7557" spans="2:23" x14ac:dyDescent="0.25">
      <c r="B7557" s="1" t="s">
        <v>15237</v>
      </c>
      <c r="C7557" s="2">
        <v>13085</v>
      </c>
      <c r="D7557" s="1" t="s">
        <v>15238</v>
      </c>
      <c r="E7557" s="1" t="s">
        <v>12</v>
      </c>
      <c r="F7557" s="1" t="s">
        <v>152</v>
      </c>
      <c r="G7557" s="1" t="s">
        <v>11807</v>
      </c>
      <c r="H7557" s="1" t="s">
        <v>15835</v>
      </c>
      <c r="I7557" s="5">
        <v>243</v>
      </c>
      <c r="J7557" s="5">
        <v>1917558</v>
      </c>
      <c r="K7557" s="3">
        <f>+Tabella2026[[#This Row],[POP_2024]]/SUM(Tabella2026[POP_2024])</f>
        <v>4.1225944915622873E-6</v>
      </c>
      <c r="L7557" s="3">
        <f>+Tabella2026[[#This Row],[INCIDENZA POPOLAZIONE]]*(PLAFOND/2)</f>
        <v>1213.6887263700687</v>
      </c>
      <c r="M7557" s="3">
        <f>+IFERROR(Tabella2026[[#This Row],[reddito_2024]]/Tabella2026[[#This Row],[POP_2024]],"")</f>
        <v>7891.1851851851852</v>
      </c>
      <c r="N7557" s="3">
        <f>+IF(Tabella2026[[#This Row],[REDDITO COMPLESSIVO PROCAPITE]]&lt;media_aggr_reddito_pc,(media_aggr_reddito_pc-Tabella2026[[#This Row],[REDDITO COMPLESSIVO PROCAPITE]]),0)</f>
        <v>9933.8808774235549</v>
      </c>
      <c r="O7557" s="3">
        <f>+Tabella2026[[#This Row],[DIFFERENZA REDDITO INFERIORE ALLA MEDIA DALLA MEDIA]]*Tabella2026[[#This Row],[POP_2024]]</f>
        <v>2413933.0532139237</v>
      </c>
      <c r="P7557" s="3">
        <f>+Tabella2026[[#This Row],[POPOLAZIONE PER DIFFERENZA ]]/SUM(Tabella2026[[POPOLAZIONE PER DIFFERENZA ]])</f>
        <v>2.1415982082924746E-5</v>
      </c>
      <c r="Q7557" s="3">
        <f>+Tabella2026[[#This Row],[INCIDENZA POPOLAZIONE PER DIFFERENZA]]*(PLAFOND-SUM(Tabella2026[CONTRIBUTO SULLA BASE DELLA POPOLAZIONE]))</f>
        <v>6304.8490632265084</v>
      </c>
      <c r="R7557" s="3">
        <f>+Tabella2026[[#This Row],[CONTRIBUTO SULLA BASE DELLA POPOLAZIONE]]+Tabella2026[[#This Row],[CONTRIBUTO SULLA BASE DEL REDDITO]]</f>
        <v>7518.5377895965776</v>
      </c>
      <c r="S7557" s="3">
        <f>+Tabella2026[[#This Row],[CONTRIBUTO TOTALE]]/(PLAFOND/N_TESSERE)</f>
        <v>15.037075579193155</v>
      </c>
      <c r="T7557" s="3">
        <f>+MAX(CEILING(Tabella2026[[#This Row],[preDEF1]],1),1)</f>
        <v>16</v>
      </c>
      <c r="U7557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557" s="21">
        <f>+Tabella2026[[#This Row],[DEF - n. card]]*(PLAFOND/N_TESSERE)</f>
        <v>8000</v>
      </c>
      <c r="W7557" s="18"/>
    </row>
    <row r="7558" spans="2:23" x14ac:dyDescent="0.25">
      <c r="B7558" s="1" t="s">
        <v>15107</v>
      </c>
      <c r="C7558" s="2">
        <v>30084</v>
      </c>
      <c r="D7558" s="1" t="s">
        <v>15108</v>
      </c>
      <c r="E7558" s="1" t="s">
        <v>48</v>
      </c>
      <c r="F7558" s="1" t="s">
        <v>120</v>
      </c>
      <c r="G7558" s="1" t="s">
        <v>11807</v>
      </c>
      <c r="H7558" s="1" t="s">
        <v>15835</v>
      </c>
      <c r="I7558" s="5">
        <v>243</v>
      </c>
      <c r="J7558" s="5">
        <v>4254824</v>
      </c>
      <c r="K7558" s="3">
        <f>+Tabella2026[[#This Row],[POP_2024]]/SUM(Tabella2026[POP_2024])</f>
        <v>4.1225944915622873E-6</v>
      </c>
      <c r="L7558" s="3">
        <f>+Tabella2026[[#This Row],[INCIDENZA POPOLAZIONE]]*(PLAFOND/2)</f>
        <v>1213.6887263700687</v>
      </c>
      <c r="M7558" s="3">
        <f>+IFERROR(Tabella2026[[#This Row],[reddito_2024]]/Tabella2026[[#This Row],[POP_2024]],"")</f>
        <v>17509.563786008232</v>
      </c>
      <c r="N7558" s="3">
        <f>+IF(Tabella2026[[#This Row],[REDDITO COMPLESSIVO PROCAPITE]]&lt;media_aggr_reddito_pc,(media_aggr_reddito_pc-Tabella2026[[#This Row],[REDDITO COMPLESSIVO PROCAPITE]]),0)</f>
        <v>315.5022766005095</v>
      </c>
      <c r="O7558" s="3">
        <f>+Tabella2026[[#This Row],[DIFFERENZA REDDITO INFERIORE ALLA MEDIA DALLA MEDIA]]*Tabella2026[[#This Row],[POP_2024]]</f>
        <v>76667.053213923806</v>
      </c>
      <c r="P7558" s="3">
        <f>+Tabella2026[[#This Row],[POPOLAZIONE PER DIFFERENZA ]]/SUM(Tabella2026[[POPOLAZIONE PER DIFFERENZA ]])</f>
        <v>6.8017637680299182E-7</v>
      </c>
      <c r="Q7558" s="3">
        <f>+Tabella2026[[#This Row],[INCIDENZA POPOLAZIONE PER DIFFERENZA]]*(PLAFOND-SUM(Tabella2026[CONTRIBUTO SULLA BASE DELLA POPOLAZIONE]))</f>
        <v>200.24341519851899</v>
      </c>
      <c r="R7558" s="3">
        <f>+Tabella2026[[#This Row],[CONTRIBUTO SULLA BASE DELLA POPOLAZIONE]]+Tabella2026[[#This Row],[CONTRIBUTO SULLA BASE DEL REDDITO]]</f>
        <v>1413.9321415685877</v>
      </c>
      <c r="S7558" s="3">
        <f>+Tabella2026[[#This Row],[CONTRIBUTO TOTALE]]/(PLAFOND/N_TESSERE)</f>
        <v>2.8278642831371754</v>
      </c>
      <c r="T7558" s="3">
        <f>+MAX(CEILING(Tabella2026[[#This Row],[preDEF1]],1),1)</f>
        <v>3</v>
      </c>
      <c r="U7558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58" s="21">
        <f>+Tabella2026[[#This Row],[DEF - n. card]]*(PLAFOND/N_TESSERE)</f>
        <v>1500</v>
      </c>
      <c r="W7558" s="18"/>
    </row>
    <row r="7559" spans="2:23" x14ac:dyDescent="0.25">
      <c r="B7559" s="1" t="s">
        <v>15081</v>
      </c>
      <c r="C7559" s="2">
        <v>112010</v>
      </c>
      <c r="D7559" s="1" t="s">
        <v>15082</v>
      </c>
      <c r="E7559" s="1" t="s">
        <v>76</v>
      </c>
      <c r="F7559" s="1" t="s">
        <v>88</v>
      </c>
      <c r="G7559" s="1" t="s">
        <v>11807</v>
      </c>
      <c r="H7559" s="1" t="s">
        <v>15836</v>
      </c>
      <c r="I7559" s="5">
        <v>242</v>
      </c>
      <c r="J7559" s="5">
        <v>2399278</v>
      </c>
      <c r="K7559" s="3">
        <f>+Tabella2026[[#This Row],[POP_2024]]/SUM(Tabella2026[POP_2024])</f>
        <v>4.1056290821319901E-6</v>
      </c>
      <c r="L7559" s="3">
        <f>+Tabella2026[[#This Row],[INCIDENZA POPOLAZIONE]]*(PLAFOND/2)</f>
        <v>1208.6941225578462</v>
      </c>
      <c r="M7559" s="3">
        <f>+IFERROR(Tabella2026[[#This Row],[reddito_2024]]/Tabella2026[[#This Row],[POP_2024]],"")</f>
        <v>9914.371900826447</v>
      </c>
      <c r="N7559" s="3">
        <f>+IF(Tabella2026[[#This Row],[REDDITO COMPLESSIVO PROCAPITE]]&lt;media_aggr_reddito_pc,(media_aggr_reddito_pc-Tabella2026[[#This Row],[REDDITO COMPLESSIVO PROCAPITE]]),0)</f>
        <v>7910.694161782294</v>
      </c>
      <c r="O7559" s="3">
        <f>+Tabella2026[[#This Row],[DIFFERENZA REDDITO INFERIORE ALLA MEDIA DALLA MEDIA]]*Tabella2026[[#This Row],[POP_2024]]</f>
        <v>1914387.9871513152</v>
      </c>
      <c r="P7559" s="3">
        <f>+Tabella2026[[#This Row],[POPOLAZIONE PER DIFFERENZA ]]/SUM(Tabella2026[[POPOLAZIONE PER DIFFERENZA ]])</f>
        <v>1.698410764872427E-5</v>
      </c>
      <c r="Q7559" s="3">
        <f>+Tabella2026[[#This Row],[INCIDENZA POPOLAZIONE PER DIFFERENZA]]*(PLAFOND-SUM(Tabella2026[CONTRIBUTO SULLA BASE DELLA POPOLAZIONE]))</f>
        <v>5000.1085537037088</v>
      </c>
      <c r="R7559" s="3">
        <f>+Tabella2026[[#This Row],[CONTRIBUTO SULLA BASE DELLA POPOLAZIONE]]+Tabella2026[[#This Row],[CONTRIBUTO SULLA BASE DEL REDDITO]]</f>
        <v>6208.8026762615555</v>
      </c>
      <c r="S7559" s="3">
        <f>+Tabella2026[[#This Row],[CONTRIBUTO TOTALE]]/(PLAFOND/N_TESSERE)</f>
        <v>12.417605352523111</v>
      </c>
      <c r="T7559" s="3">
        <f>+MAX(CEILING(Tabella2026[[#This Row],[preDEF1]],1),1)</f>
        <v>13</v>
      </c>
      <c r="U755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559" s="21">
        <f>+Tabella2026[[#This Row],[DEF - n. card]]*(PLAFOND/N_TESSERE)</f>
        <v>6500</v>
      </c>
      <c r="W7559" s="18"/>
    </row>
    <row r="7560" spans="2:23" x14ac:dyDescent="0.25">
      <c r="B7560" s="1" t="s">
        <v>15109</v>
      </c>
      <c r="C7560" s="2">
        <v>103058</v>
      </c>
      <c r="D7560" s="1" t="s">
        <v>15110</v>
      </c>
      <c r="E7560" s="1" t="s">
        <v>18</v>
      </c>
      <c r="F7560" s="1" t="s">
        <v>648</v>
      </c>
      <c r="G7560" s="1" t="s">
        <v>11807</v>
      </c>
      <c r="H7560" s="1" t="s">
        <v>15835</v>
      </c>
      <c r="I7560" s="5">
        <v>242</v>
      </c>
      <c r="J7560" s="5">
        <v>4517215</v>
      </c>
      <c r="K7560" s="3">
        <f>+Tabella2026[[#This Row],[POP_2024]]/SUM(Tabella2026[POP_2024])</f>
        <v>4.1056290821319901E-6</v>
      </c>
      <c r="L7560" s="3">
        <f>+Tabella2026[[#This Row],[INCIDENZA POPOLAZIONE]]*(PLAFOND/2)</f>
        <v>1208.6941225578462</v>
      </c>
      <c r="M7560" s="3">
        <f>+IFERROR(Tabella2026[[#This Row],[reddito_2024]]/Tabella2026[[#This Row],[POP_2024]],"")</f>
        <v>18666.177685950413</v>
      </c>
      <c r="N7560" s="3">
        <f>+IF(Tabella2026[[#This Row],[REDDITO COMPLESSIVO PROCAPITE]]&lt;media_aggr_reddito_pc,(media_aggr_reddito_pc-Tabella2026[[#This Row],[REDDITO COMPLESSIVO PROCAPITE]]),0)</f>
        <v>0</v>
      </c>
      <c r="O7560" s="3">
        <f>+Tabella2026[[#This Row],[DIFFERENZA REDDITO INFERIORE ALLA MEDIA DALLA MEDIA]]*Tabella2026[[#This Row],[POP_2024]]</f>
        <v>0</v>
      </c>
      <c r="P7560" s="3">
        <f>+Tabella2026[[#This Row],[POPOLAZIONE PER DIFFERENZA ]]/SUM(Tabella2026[[POPOLAZIONE PER DIFFERENZA ]])</f>
        <v>0</v>
      </c>
      <c r="Q7560" s="3">
        <f>+Tabella2026[[#This Row],[INCIDENZA POPOLAZIONE PER DIFFERENZA]]*(PLAFOND-SUM(Tabella2026[CONTRIBUTO SULLA BASE DELLA POPOLAZIONE]))</f>
        <v>0</v>
      </c>
      <c r="R7560" s="3">
        <f>+Tabella2026[[#This Row],[CONTRIBUTO SULLA BASE DELLA POPOLAZIONE]]+Tabella2026[[#This Row],[CONTRIBUTO SULLA BASE DEL REDDITO]]</f>
        <v>1208.6941225578462</v>
      </c>
      <c r="S7560" s="3">
        <f>+Tabella2026[[#This Row],[CONTRIBUTO TOTALE]]/(PLAFOND/N_TESSERE)</f>
        <v>2.4173882451156925</v>
      </c>
      <c r="T7560" s="3">
        <f>+MAX(CEILING(Tabella2026[[#This Row],[preDEF1]],1),1)</f>
        <v>3</v>
      </c>
      <c r="U7560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60" s="21">
        <f>+Tabella2026[[#This Row],[DEF - n. card]]*(PLAFOND/N_TESSERE)</f>
        <v>1500</v>
      </c>
      <c r="W7560" s="18"/>
    </row>
    <row r="7561" spans="2:23" x14ac:dyDescent="0.25">
      <c r="B7561" s="1" t="s">
        <v>15063</v>
      </c>
      <c r="C7561" s="2">
        <v>68004</v>
      </c>
      <c r="D7561" s="1" t="s">
        <v>15064</v>
      </c>
      <c r="E7561" s="1" t="s">
        <v>96</v>
      </c>
      <c r="F7561" s="1" t="s">
        <v>95</v>
      </c>
      <c r="G7561" s="1" t="s">
        <v>11807</v>
      </c>
      <c r="H7561" s="1" t="s">
        <v>15836</v>
      </c>
      <c r="I7561" s="5">
        <v>241</v>
      </c>
      <c r="J7561" s="5">
        <v>3143175</v>
      </c>
      <c r="K7561" s="3">
        <f>+Tabella2026[[#This Row],[POP_2024]]/SUM(Tabella2026[POP_2024])</f>
        <v>4.088663672701693E-6</v>
      </c>
      <c r="L7561" s="3">
        <f>+Tabella2026[[#This Row],[INCIDENZA POPOLAZIONE]]*(PLAFOND/2)</f>
        <v>1203.6995187456239</v>
      </c>
      <c r="M7561" s="3">
        <f>+IFERROR(Tabella2026[[#This Row],[reddito_2024]]/Tabella2026[[#This Row],[POP_2024]],"")</f>
        <v>13042.219917012448</v>
      </c>
      <c r="N7561" s="3">
        <f>+IF(Tabella2026[[#This Row],[REDDITO COMPLESSIVO PROCAPITE]]&lt;media_aggr_reddito_pc,(media_aggr_reddito_pc-Tabella2026[[#This Row],[REDDITO COMPLESSIVO PROCAPITE]]),0)</f>
        <v>4782.8461455962934</v>
      </c>
      <c r="O7561" s="3">
        <f>+Tabella2026[[#This Row],[DIFFERENZA REDDITO INFERIORE ALLA MEDIA DALLA MEDIA]]*Tabella2026[[#This Row],[POP_2024]]</f>
        <v>1152665.9210887067</v>
      </c>
      <c r="P7561" s="3">
        <f>+Tabella2026[[#This Row],[POPOLAZIONE PER DIFFERENZA ]]/SUM(Tabella2026[[POPOLAZIONE PER DIFFERENZA ]])</f>
        <v>1.0226245786214874E-5</v>
      </c>
      <c r="Q7561" s="3">
        <f>+Tabella2026[[#This Row],[INCIDENZA POPOLAZIONE PER DIFFERENZA]]*(PLAFOND-SUM(Tabella2026[CONTRIBUTO SULLA BASE DELLA POPOLAZIONE]))</f>
        <v>3010.5990897773313</v>
      </c>
      <c r="R7561" s="3">
        <f>+Tabella2026[[#This Row],[CONTRIBUTO SULLA BASE DELLA POPOLAZIONE]]+Tabella2026[[#This Row],[CONTRIBUTO SULLA BASE DEL REDDITO]]</f>
        <v>4214.298608522955</v>
      </c>
      <c r="S7561" s="3">
        <f>+Tabella2026[[#This Row],[CONTRIBUTO TOTALE]]/(PLAFOND/N_TESSERE)</f>
        <v>8.42859721704591</v>
      </c>
      <c r="T7561" s="3">
        <f>+MAX(CEILING(Tabella2026[[#This Row],[preDEF1]],1),1)</f>
        <v>9</v>
      </c>
      <c r="U756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561" s="21">
        <f>+Tabella2026[[#This Row],[DEF - n. card]]*(PLAFOND/N_TESSERE)</f>
        <v>4500</v>
      </c>
      <c r="W7561" s="18"/>
    </row>
    <row r="7562" spans="2:23" x14ac:dyDescent="0.25">
      <c r="B7562" s="1" t="s">
        <v>15147</v>
      </c>
      <c r="C7562" s="2">
        <v>103004</v>
      </c>
      <c r="D7562" s="1" t="s">
        <v>15148</v>
      </c>
      <c r="E7562" s="1" t="s">
        <v>18</v>
      </c>
      <c r="F7562" s="1" t="s">
        <v>648</v>
      </c>
      <c r="G7562" s="1" t="s">
        <v>11807</v>
      </c>
      <c r="H7562" s="1" t="s">
        <v>15835</v>
      </c>
      <c r="I7562" s="5">
        <v>240</v>
      </c>
      <c r="J7562" s="5">
        <v>3653033</v>
      </c>
      <c r="K7562" s="3">
        <f>+Tabella2026[[#This Row],[POP_2024]]/SUM(Tabella2026[POP_2024])</f>
        <v>4.0716982632713949E-6</v>
      </c>
      <c r="L7562" s="3">
        <f>+Tabella2026[[#This Row],[INCIDENZA POPOLAZIONE]]*(PLAFOND/2)</f>
        <v>1198.7049149334011</v>
      </c>
      <c r="M7562" s="3">
        <f>+IFERROR(Tabella2026[[#This Row],[reddito_2024]]/Tabella2026[[#This Row],[POP_2024]],"")</f>
        <v>15220.970833333333</v>
      </c>
      <c r="N7562" s="3">
        <f>+IF(Tabella2026[[#This Row],[REDDITO COMPLESSIVO PROCAPITE]]&lt;media_aggr_reddito_pc,(media_aggr_reddito_pc-Tabella2026[[#This Row],[REDDITO COMPLESSIVO PROCAPITE]]),0)</f>
        <v>2604.0952292754082</v>
      </c>
      <c r="O7562" s="3">
        <f>+Tabella2026[[#This Row],[DIFFERENZA REDDITO INFERIORE ALLA MEDIA DALLA MEDIA]]*Tabella2026[[#This Row],[POP_2024]]</f>
        <v>624982.85502609797</v>
      </c>
      <c r="P7562" s="3">
        <f>+Tabella2026[[#This Row],[POPOLAZIONE PER DIFFERENZA ]]/SUM(Tabella2026[[POPOLAZIONE PER DIFFERENZA ]])</f>
        <v>5.5447360512147221E-6</v>
      </c>
      <c r="Q7562" s="3">
        <f>+Tabella2026[[#This Row],[INCIDENZA POPOLAZIONE PER DIFFERENZA]]*(PLAFOND-SUM(Tabella2026[CONTRIBUTO SULLA BASE DELLA POPOLAZIONE]))</f>
        <v>1632.3661349255824</v>
      </c>
      <c r="R7562" s="3">
        <f>+Tabella2026[[#This Row],[CONTRIBUTO SULLA BASE DELLA POPOLAZIONE]]+Tabella2026[[#This Row],[CONTRIBUTO SULLA BASE DEL REDDITO]]</f>
        <v>2831.0710498589833</v>
      </c>
      <c r="S7562" s="3">
        <f>+Tabella2026[[#This Row],[CONTRIBUTO TOTALE]]/(PLAFOND/N_TESSERE)</f>
        <v>5.6621420997179666</v>
      </c>
      <c r="T7562" s="3">
        <f>+MAX(CEILING(Tabella2026[[#This Row],[preDEF1]],1),1)</f>
        <v>6</v>
      </c>
      <c r="U7562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562" s="21">
        <f>+Tabella2026[[#This Row],[DEF - n. card]]*(PLAFOND/N_TESSERE)</f>
        <v>3000</v>
      </c>
      <c r="W7562" s="18"/>
    </row>
    <row r="7563" spans="2:23" x14ac:dyDescent="0.25">
      <c r="B7563" s="1" t="s">
        <v>15085</v>
      </c>
      <c r="C7563" s="2">
        <v>1268</v>
      </c>
      <c r="D7563" s="1" t="s">
        <v>15086</v>
      </c>
      <c r="E7563" s="1" t="s">
        <v>18</v>
      </c>
      <c r="F7563" s="1" t="s">
        <v>17</v>
      </c>
      <c r="G7563" s="1" t="s">
        <v>11807</v>
      </c>
      <c r="H7563" s="1" t="s">
        <v>15835</v>
      </c>
      <c r="I7563" s="5">
        <v>240</v>
      </c>
      <c r="J7563" s="5">
        <v>4044039</v>
      </c>
      <c r="K7563" s="3">
        <f>+Tabella2026[[#This Row],[POP_2024]]/SUM(Tabella2026[POP_2024])</f>
        <v>4.0716982632713949E-6</v>
      </c>
      <c r="L7563" s="3">
        <f>+Tabella2026[[#This Row],[INCIDENZA POPOLAZIONE]]*(PLAFOND/2)</f>
        <v>1198.7049149334011</v>
      </c>
      <c r="M7563" s="3">
        <f>+IFERROR(Tabella2026[[#This Row],[reddito_2024]]/Tabella2026[[#This Row],[POP_2024]],"")</f>
        <v>16850.162499999999</v>
      </c>
      <c r="N7563" s="3">
        <f>+IF(Tabella2026[[#This Row],[REDDITO COMPLESSIVO PROCAPITE]]&lt;media_aggr_reddito_pc,(media_aggr_reddito_pc-Tabella2026[[#This Row],[REDDITO COMPLESSIVO PROCAPITE]]),0)</f>
        <v>974.9035626087425</v>
      </c>
      <c r="O7563" s="3">
        <f>+Tabella2026[[#This Row],[DIFFERENZA REDDITO INFERIORE ALLA MEDIA DALLA MEDIA]]*Tabella2026[[#This Row],[POP_2024]]</f>
        <v>233976.8550260982</v>
      </c>
      <c r="P7563" s="3">
        <f>+Tabella2026[[#This Row],[POPOLAZIONE PER DIFFERENZA ]]/SUM(Tabella2026[[POPOLAZIONE PER DIFFERENZA ]])</f>
        <v>2.0758007884214247E-6</v>
      </c>
      <c r="Q7563" s="3">
        <f>+Tabella2026[[#This Row],[INCIDENZA POPOLAZIONE PER DIFFERENZA]]*(PLAFOND-SUM(Tabella2026[CONTRIBUTO SULLA BASE DELLA POPOLAZIONE]))</f>
        <v>611.11419526067857</v>
      </c>
      <c r="R7563" s="3">
        <f>+Tabella2026[[#This Row],[CONTRIBUTO SULLA BASE DELLA POPOLAZIONE]]+Tabella2026[[#This Row],[CONTRIBUTO SULLA BASE DEL REDDITO]]</f>
        <v>1809.8191101940797</v>
      </c>
      <c r="S7563" s="3">
        <f>+Tabella2026[[#This Row],[CONTRIBUTO TOTALE]]/(PLAFOND/N_TESSERE)</f>
        <v>3.6196382203881594</v>
      </c>
      <c r="T7563" s="3">
        <f>+MAX(CEILING(Tabella2026[[#This Row],[preDEF1]],1),1)</f>
        <v>4</v>
      </c>
      <c r="U7563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563" s="21">
        <f>+Tabella2026[[#This Row],[DEF - n. card]]*(PLAFOND/N_TESSERE)</f>
        <v>2000</v>
      </c>
      <c r="W7563" s="18"/>
    </row>
    <row r="7564" spans="2:23" x14ac:dyDescent="0.25">
      <c r="B7564" s="1" t="s">
        <v>15117</v>
      </c>
      <c r="C7564" s="2">
        <v>22026</v>
      </c>
      <c r="D7564" s="1" t="s">
        <v>15118</v>
      </c>
      <c r="E7564" s="1" t="s">
        <v>99</v>
      </c>
      <c r="F7564" s="1" t="s">
        <v>98</v>
      </c>
      <c r="G7564" s="1" t="s">
        <v>11807</v>
      </c>
      <c r="H7564" s="1" t="s">
        <v>15835</v>
      </c>
      <c r="I7564" s="5">
        <v>239</v>
      </c>
      <c r="J7564" s="5">
        <v>4185720</v>
      </c>
      <c r="K7564" s="3">
        <f>+Tabella2026[[#This Row],[POP_2024]]/SUM(Tabella2026[POP_2024])</f>
        <v>4.0547328538410978E-6</v>
      </c>
      <c r="L7564" s="3">
        <f>+Tabella2026[[#This Row],[INCIDENZA POPOLAZIONE]]*(PLAFOND/2)</f>
        <v>1193.7103111211788</v>
      </c>
      <c r="M7564" s="3">
        <f>+IFERROR(Tabella2026[[#This Row],[reddito_2024]]/Tabella2026[[#This Row],[POP_2024]],"")</f>
        <v>17513.472803347282</v>
      </c>
      <c r="N7564" s="3">
        <f>+IF(Tabella2026[[#This Row],[REDDITO COMPLESSIVO PROCAPITE]]&lt;media_aggr_reddito_pc,(media_aggr_reddito_pc-Tabella2026[[#This Row],[REDDITO COMPLESSIVO PROCAPITE]]),0)</f>
        <v>311.59325926145902</v>
      </c>
      <c r="O7564" s="3">
        <f>+Tabella2026[[#This Row],[DIFFERENZA REDDITO INFERIORE ALLA MEDIA DALLA MEDIA]]*Tabella2026[[#This Row],[POP_2024]]</f>
        <v>74470.788963488711</v>
      </c>
      <c r="P7564" s="3">
        <f>+Tabella2026[[#This Row],[POPOLAZIONE PER DIFFERENZA ]]/SUM(Tabella2026[[POPOLAZIONE PER DIFFERENZA ]])</f>
        <v>6.6069151338722175E-7</v>
      </c>
      <c r="Q7564" s="3">
        <f>+Tabella2026[[#This Row],[INCIDENZA POPOLAZIONE PER DIFFERENZA]]*(PLAFOND-SUM(Tabella2026[CONTRIBUTO SULLA BASE DELLA POPOLAZIONE]))</f>
        <v>194.50708602256384</v>
      </c>
      <c r="R7564" s="3">
        <f>+Tabella2026[[#This Row],[CONTRIBUTO SULLA BASE DELLA POPOLAZIONE]]+Tabella2026[[#This Row],[CONTRIBUTO SULLA BASE DEL REDDITO]]</f>
        <v>1388.2173971437428</v>
      </c>
      <c r="S7564" s="3">
        <f>+Tabella2026[[#This Row],[CONTRIBUTO TOTALE]]/(PLAFOND/N_TESSERE)</f>
        <v>2.7764347942874856</v>
      </c>
      <c r="T7564" s="3">
        <f>+MAX(CEILING(Tabella2026[[#This Row],[preDEF1]],1),1)</f>
        <v>3</v>
      </c>
      <c r="U7564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64" s="21">
        <f>+Tabella2026[[#This Row],[DEF - n. card]]*(PLAFOND/N_TESSERE)</f>
        <v>1500</v>
      </c>
      <c r="W7564" s="18"/>
    </row>
    <row r="7565" spans="2:23" x14ac:dyDescent="0.25">
      <c r="B7565" s="1" t="s">
        <v>15129</v>
      </c>
      <c r="C7565" s="2">
        <v>13184</v>
      </c>
      <c r="D7565" s="1" t="s">
        <v>15130</v>
      </c>
      <c r="E7565" s="1" t="s">
        <v>12</v>
      </c>
      <c r="F7565" s="1" t="s">
        <v>152</v>
      </c>
      <c r="G7565" s="1" t="s">
        <v>11807</v>
      </c>
      <c r="H7565" s="1" t="s">
        <v>15835</v>
      </c>
      <c r="I7565" s="5">
        <v>239</v>
      </c>
      <c r="J7565" s="5">
        <v>2637615</v>
      </c>
      <c r="K7565" s="3">
        <f>+Tabella2026[[#This Row],[POP_2024]]/SUM(Tabella2026[POP_2024])</f>
        <v>4.0547328538410978E-6</v>
      </c>
      <c r="L7565" s="3">
        <f>+Tabella2026[[#This Row],[INCIDENZA POPOLAZIONE]]*(PLAFOND/2)</f>
        <v>1193.7103111211788</v>
      </c>
      <c r="M7565" s="3">
        <f>+IFERROR(Tabella2026[[#This Row],[reddito_2024]]/Tabella2026[[#This Row],[POP_2024]],"")</f>
        <v>11036.046025104602</v>
      </c>
      <c r="N7565" s="3">
        <f>+IF(Tabella2026[[#This Row],[REDDITO COMPLESSIVO PROCAPITE]]&lt;media_aggr_reddito_pc,(media_aggr_reddito_pc-Tabella2026[[#This Row],[REDDITO COMPLESSIVO PROCAPITE]]),0)</f>
        <v>6789.0200375041386</v>
      </c>
      <c r="O7565" s="3">
        <f>+Tabella2026[[#This Row],[DIFFERENZA REDDITO INFERIORE ALLA MEDIA DALLA MEDIA]]*Tabella2026[[#This Row],[POP_2024]]</f>
        <v>1622575.7889634892</v>
      </c>
      <c r="P7565" s="3">
        <f>+Tabella2026[[#This Row],[POPOLAZIONE PER DIFFERENZA ]]/SUM(Tabella2026[[POPOLAZIONE PER DIFFERENZA ]])</f>
        <v>1.4395202045211853E-5</v>
      </c>
      <c r="Q7565" s="3">
        <f>+Tabella2026[[#This Row],[INCIDENZA POPOLAZIONE PER DIFFERENZA]]*(PLAFOND-SUM(Tabella2026[CONTRIBUTO SULLA BASE DELLA POPOLAZIONE]))</f>
        <v>4237.9366857088526</v>
      </c>
      <c r="R7565" s="3">
        <f>+Tabella2026[[#This Row],[CONTRIBUTO SULLA BASE DELLA POPOLAZIONE]]+Tabella2026[[#This Row],[CONTRIBUTO SULLA BASE DEL REDDITO]]</f>
        <v>5431.6469968300316</v>
      </c>
      <c r="S7565" s="3">
        <f>+Tabella2026[[#This Row],[CONTRIBUTO TOTALE]]/(PLAFOND/N_TESSERE)</f>
        <v>10.863293993660063</v>
      </c>
      <c r="T7565" s="3">
        <f>+MAX(CEILING(Tabella2026[[#This Row],[preDEF1]],1),1)</f>
        <v>11</v>
      </c>
      <c r="U7565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565" s="21">
        <f>+Tabella2026[[#This Row],[DEF - n. card]]*(PLAFOND/N_TESSERE)</f>
        <v>5500</v>
      </c>
      <c r="W7565" s="18"/>
    </row>
    <row r="7566" spans="2:23" x14ac:dyDescent="0.25">
      <c r="B7566" s="1" t="s">
        <v>15205</v>
      </c>
      <c r="C7566" s="2">
        <v>57071</v>
      </c>
      <c r="D7566" s="1" t="s">
        <v>15206</v>
      </c>
      <c r="E7566" s="1" t="s">
        <v>8</v>
      </c>
      <c r="F7566" s="1" t="s">
        <v>377</v>
      </c>
      <c r="G7566" s="1" t="s">
        <v>11807</v>
      </c>
      <c r="H7566" s="1" t="s">
        <v>15834</v>
      </c>
      <c r="I7566" s="5">
        <v>238</v>
      </c>
      <c r="J7566" s="5">
        <v>3370483</v>
      </c>
      <c r="K7566" s="3">
        <f>+Tabella2026[[#This Row],[POP_2024]]/SUM(Tabella2026[POP_2024])</f>
        <v>4.0377674444108006E-6</v>
      </c>
      <c r="L7566" s="3">
        <f>+Tabella2026[[#This Row],[INCIDENZA POPOLAZIONE]]*(PLAFOND/2)</f>
        <v>1188.7157073089563</v>
      </c>
      <c r="M7566" s="3">
        <f>+IFERROR(Tabella2026[[#This Row],[reddito_2024]]/Tabella2026[[#This Row],[POP_2024]],"")</f>
        <v>14161.693277310924</v>
      </c>
      <c r="N7566" s="3">
        <f>+IF(Tabella2026[[#This Row],[REDDITO COMPLESSIVO PROCAPITE]]&lt;media_aggr_reddito_pc,(media_aggr_reddito_pc-Tabella2026[[#This Row],[REDDITO COMPLESSIVO PROCAPITE]]),0)</f>
        <v>3663.3727852978172</v>
      </c>
      <c r="O7566" s="3">
        <f>+Tabella2026[[#This Row],[DIFFERENZA REDDITO INFERIORE ALLA MEDIA DALLA MEDIA]]*Tabella2026[[#This Row],[POP_2024]]</f>
        <v>871882.7229008805</v>
      </c>
      <c r="P7566" s="3">
        <f>+Tabella2026[[#This Row],[POPOLAZIONE PER DIFFERENZA ]]/SUM(Tabella2026[[POPOLAZIONE PER DIFFERENZA ]])</f>
        <v>7.7351874971000532E-6</v>
      </c>
      <c r="Q7566" s="3">
        <f>+Tabella2026[[#This Row],[INCIDENZA POPOLAZIONE PER DIFFERENZA]]*(PLAFOND-SUM(Tabella2026[CONTRIBUTO SULLA BASE DELLA POPOLAZIONE]))</f>
        <v>2277.2333977556418</v>
      </c>
      <c r="R7566" s="3">
        <f>+Tabella2026[[#This Row],[CONTRIBUTO SULLA BASE DELLA POPOLAZIONE]]+Tabella2026[[#This Row],[CONTRIBUTO SULLA BASE DEL REDDITO]]</f>
        <v>3465.9491050645984</v>
      </c>
      <c r="S7566" s="3">
        <f>+Tabella2026[[#This Row],[CONTRIBUTO TOTALE]]/(PLAFOND/N_TESSERE)</f>
        <v>6.931898210129197</v>
      </c>
      <c r="T7566" s="3">
        <f>+MAX(CEILING(Tabella2026[[#This Row],[preDEF1]],1),1)</f>
        <v>7</v>
      </c>
      <c r="U7566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566" s="21">
        <f>+Tabella2026[[#This Row],[DEF - n. card]]*(PLAFOND/N_TESSERE)</f>
        <v>3500</v>
      </c>
      <c r="W7566" s="18"/>
    </row>
    <row r="7567" spans="2:23" x14ac:dyDescent="0.25">
      <c r="B7567" s="1" t="s">
        <v>15189</v>
      </c>
      <c r="C7567" s="2">
        <v>18126</v>
      </c>
      <c r="D7567" s="1" t="s">
        <v>15190</v>
      </c>
      <c r="E7567" s="1" t="s">
        <v>12</v>
      </c>
      <c r="F7567" s="1" t="s">
        <v>195</v>
      </c>
      <c r="G7567" s="1" t="s">
        <v>11807</v>
      </c>
      <c r="H7567" s="1" t="s">
        <v>15835</v>
      </c>
      <c r="I7567" s="5">
        <v>238</v>
      </c>
      <c r="J7567" s="5">
        <v>4507259</v>
      </c>
      <c r="K7567" s="3">
        <f>+Tabella2026[[#This Row],[POP_2024]]/SUM(Tabella2026[POP_2024])</f>
        <v>4.0377674444108006E-6</v>
      </c>
      <c r="L7567" s="3">
        <f>+Tabella2026[[#This Row],[INCIDENZA POPOLAZIONE]]*(PLAFOND/2)</f>
        <v>1188.7157073089563</v>
      </c>
      <c r="M7567" s="3">
        <f>+IFERROR(Tabella2026[[#This Row],[reddito_2024]]/Tabella2026[[#This Row],[POP_2024]],"")</f>
        <v>18938.063025210085</v>
      </c>
      <c r="N7567" s="3">
        <f>+IF(Tabella2026[[#This Row],[REDDITO COMPLESSIVO PROCAPITE]]&lt;media_aggr_reddito_pc,(media_aggr_reddito_pc-Tabella2026[[#This Row],[REDDITO COMPLESSIVO PROCAPITE]]),0)</f>
        <v>0</v>
      </c>
      <c r="O7567" s="3">
        <f>+Tabella2026[[#This Row],[DIFFERENZA REDDITO INFERIORE ALLA MEDIA DALLA MEDIA]]*Tabella2026[[#This Row],[POP_2024]]</f>
        <v>0</v>
      </c>
      <c r="P7567" s="3">
        <f>+Tabella2026[[#This Row],[POPOLAZIONE PER DIFFERENZA ]]/SUM(Tabella2026[[POPOLAZIONE PER DIFFERENZA ]])</f>
        <v>0</v>
      </c>
      <c r="Q7567" s="3">
        <f>+Tabella2026[[#This Row],[INCIDENZA POPOLAZIONE PER DIFFERENZA]]*(PLAFOND-SUM(Tabella2026[CONTRIBUTO SULLA BASE DELLA POPOLAZIONE]))</f>
        <v>0</v>
      </c>
      <c r="R7567" s="3">
        <f>+Tabella2026[[#This Row],[CONTRIBUTO SULLA BASE DELLA POPOLAZIONE]]+Tabella2026[[#This Row],[CONTRIBUTO SULLA BASE DEL REDDITO]]</f>
        <v>1188.7157073089563</v>
      </c>
      <c r="S7567" s="3">
        <f>+Tabella2026[[#This Row],[CONTRIBUTO TOTALE]]/(PLAFOND/N_TESSERE)</f>
        <v>2.3774314146179125</v>
      </c>
      <c r="T7567" s="3">
        <f>+MAX(CEILING(Tabella2026[[#This Row],[preDEF1]],1),1)</f>
        <v>3</v>
      </c>
      <c r="U7567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67" s="21">
        <f>+Tabella2026[[#This Row],[DEF - n. card]]*(PLAFOND/N_TESSERE)</f>
        <v>1500</v>
      </c>
      <c r="W7567" s="18"/>
    </row>
    <row r="7568" spans="2:23" x14ac:dyDescent="0.25">
      <c r="B7568" s="1" t="s">
        <v>15271</v>
      </c>
      <c r="C7568" s="2">
        <v>4015</v>
      </c>
      <c r="D7568" s="1" t="s">
        <v>15272</v>
      </c>
      <c r="E7568" s="1" t="s">
        <v>18</v>
      </c>
      <c r="F7568" s="1" t="s">
        <v>263</v>
      </c>
      <c r="G7568" s="1" t="s">
        <v>11807</v>
      </c>
      <c r="H7568" s="1" t="s">
        <v>15835</v>
      </c>
      <c r="I7568" s="5">
        <v>237</v>
      </c>
      <c r="J7568" s="5">
        <v>3727775</v>
      </c>
      <c r="K7568" s="3">
        <f>+Tabella2026[[#This Row],[POP_2024]]/SUM(Tabella2026[POP_2024])</f>
        <v>4.0208020349805025E-6</v>
      </c>
      <c r="L7568" s="3">
        <f>+Tabella2026[[#This Row],[INCIDENZA POPOLAZIONE]]*(PLAFOND/2)</f>
        <v>1183.7211034967338</v>
      </c>
      <c r="M7568" s="3">
        <f>+IFERROR(Tabella2026[[#This Row],[reddito_2024]]/Tabella2026[[#This Row],[POP_2024]],"")</f>
        <v>15729.008438818566</v>
      </c>
      <c r="N7568" s="3">
        <f>+IF(Tabella2026[[#This Row],[REDDITO COMPLESSIVO PROCAPITE]]&lt;media_aggr_reddito_pc,(media_aggr_reddito_pc-Tabella2026[[#This Row],[REDDITO COMPLESSIVO PROCAPITE]]),0)</f>
        <v>2096.0576237901751</v>
      </c>
      <c r="O7568" s="3">
        <f>+Tabella2026[[#This Row],[DIFFERENZA REDDITO INFERIORE ALLA MEDIA DALLA MEDIA]]*Tabella2026[[#This Row],[POP_2024]]</f>
        <v>496765.65683827148</v>
      </c>
      <c r="P7568" s="3">
        <f>+Tabella2026[[#This Row],[POPOLAZIONE PER DIFFERENZA ]]/SUM(Tabella2026[[POPOLAZIONE PER DIFFERENZA ]])</f>
        <v>4.4072160129280753E-6</v>
      </c>
      <c r="Q7568" s="3">
        <f>+Tabella2026[[#This Row],[INCIDENZA POPOLAZIONE PER DIFFERENZA]]*(PLAFOND-SUM(Tabella2026[CONTRIBUTO SULLA BASE DELLA POPOLAZIONE]))</f>
        <v>1297.4810887940209</v>
      </c>
      <c r="R7568" s="3">
        <f>+Tabella2026[[#This Row],[CONTRIBUTO SULLA BASE DELLA POPOLAZIONE]]+Tabella2026[[#This Row],[CONTRIBUTO SULLA BASE DEL REDDITO]]</f>
        <v>2481.2021922907547</v>
      </c>
      <c r="S7568" s="3">
        <f>+Tabella2026[[#This Row],[CONTRIBUTO TOTALE]]/(PLAFOND/N_TESSERE)</f>
        <v>4.9624043845815091</v>
      </c>
      <c r="T7568" s="3">
        <f>+MAX(CEILING(Tabella2026[[#This Row],[preDEF1]],1),1)</f>
        <v>5</v>
      </c>
      <c r="U756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568" s="21">
        <f>+Tabella2026[[#This Row],[DEF - n. card]]*(PLAFOND/N_TESSERE)</f>
        <v>2500</v>
      </c>
      <c r="W7568" s="18"/>
    </row>
    <row r="7569" spans="2:23" x14ac:dyDescent="0.25">
      <c r="B7569" s="1" t="s">
        <v>15167</v>
      </c>
      <c r="C7569" s="2">
        <v>13092</v>
      </c>
      <c r="D7569" s="1" t="s">
        <v>15168</v>
      </c>
      <c r="E7569" s="1" t="s">
        <v>12</v>
      </c>
      <c r="F7569" s="1" t="s">
        <v>152</v>
      </c>
      <c r="G7569" s="1" t="s">
        <v>11807</v>
      </c>
      <c r="H7569" s="1" t="s">
        <v>15835</v>
      </c>
      <c r="I7569" s="5">
        <v>237</v>
      </c>
      <c r="J7569" s="5">
        <v>2807499</v>
      </c>
      <c r="K7569" s="3">
        <f>+Tabella2026[[#This Row],[POP_2024]]/SUM(Tabella2026[POP_2024])</f>
        <v>4.0208020349805025E-6</v>
      </c>
      <c r="L7569" s="3">
        <f>+Tabella2026[[#This Row],[INCIDENZA POPOLAZIONE]]*(PLAFOND/2)</f>
        <v>1183.7211034967338</v>
      </c>
      <c r="M7569" s="3">
        <f>+IFERROR(Tabella2026[[#This Row],[reddito_2024]]/Tabella2026[[#This Row],[POP_2024]],"")</f>
        <v>11845.987341772152</v>
      </c>
      <c r="N7569" s="3">
        <f>+IF(Tabella2026[[#This Row],[REDDITO COMPLESSIVO PROCAPITE]]&lt;media_aggr_reddito_pc,(media_aggr_reddito_pc-Tabella2026[[#This Row],[REDDITO COMPLESSIVO PROCAPITE]]),0)</f>
        <v>5979.0787208365891</v>
      </c>
      <c r="O7569" s="3">
        <f>+Tabella2026[[#This Row],[DIFFERENZA REDDITO INFERIORE ALLA MEDIA DALLA MEDIA]]*Tabella2026[[#This Row],[POP_2024]]</f>
        <v>1417041.6568382715</v>
      </c>
      <c r="P7569" s="3">
        <f>+Tabella2026[[#This Row],[POPOLAZIONE PER DIFFERENZA ]]/SUM(Tabella2026[[POPOLAZIONE PER DIFFERENZA ]])</f>
        <v>1.257174000463758E-5</v>
      </c>
      <c r="Q7569" s="3">
        <f>+Tabella2026[[#This Row],[INCIDENZA POPOLAZIONE PER DIFFERENZA]]*(PLAFOND-SUM(Tabella2026[CONTRIBUTO SULLA BASE DELLA POPOLAZIONE]))</f>
        <v>3701.110828560315</v>
      </c>
      <c r="R7569" s="3">
        <f>+Tabella2026[[#This Row],[CONTRIBUTO SULLA BASE DELLA POPOLAZIONE]]+Tabella2026[[#This Row],[CONTRIBUTO SULLA BASE DEL REDDITO]]</f>
        <v>4884.831932057049</v>
      </c>
      <c r="S7569" s="3">
        <f>+Tabella2026[[#This Row],[CONTRIBUTO TOTALE]]/(PLAFOND/N_TESSERE)</f>
        <v>9.7696638641140972</v>
      </c>
      <c r="T7569" s="3">
        <f>+MAX(CEILING(Tabella2026[[#This Row],[preDEF1]],1),1)</f>
        <v>10</v>
      </c>
      <c r="U7569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569" s="21">
        <f>+Tabella2026[[#This Row],[DEF - n. card]]*(PLAFOND/N_TESSERE)</f>
        <v>5000</v>
      </c>
      <c r="W7569" s="18"/>
    </row>
    <row r="7570" spans="2:23" x14ac:dyDescent="0.25">
      <c r="B7570" s="1" t="s">
        <v>15135</v>
      </c>
      <c r="C7570" s="2">
        <v>22054</v>
      </c>
      <c r="D7570" s="1" t="s">
        <v>15136</v>
      </c>
      <c r="E7570" s="1" t="s">
        <v>99</v>
      </c>
      <c r="F7570" s="1" t="s">
        <v>98</v>
      </c>
      <c r="G7570" s="1" t="s">
        <v>11807</v>
      </c>
      <c r="H7570" s="1" t="s">
        <v>15835</v>
      </c>
      <c r="I7570" s="5">
        <v>236</v>
      </c>
      <c r="J7570" s="5">
        <v>4583106</v>
      </c>
      <c r="K7570" s="3">
        <f>+Tabella2026[[#This Row],[POP_2024]]/SUM(Tabella2026[POP_2024])</f>
        <v>4.0038366255502054E-6</v>
      </c>
      <c r="L7570" s="3">
        <f>+Tabella2026[[#This Row],[INCIDENZA POPOLAZIONE]]*(PLAFOND/2)</f>
        <v>1178.7264996845113</v>
      </c>
      <c r="M7570" s="3">
        <f>+IFERROR(Tabella2026[[#This Row],[reddito_2024]]/Tabella2026[[#This Row],[POP_2024]],"")</f>
        <v>19419.9406779661</v>
      </c>
      <c r="N7570" s="3">
        <f>+IF(Tabella2026[[#This Row],[REDDITO COMPLESSIVO PROCAPITE]]&lt;media_aggr_reddito_pc,(media_aggr_reddito_pc-Tabella2026[[#This Row],[REDDITO COMPLESSIVO PROCAPITE]]),0)</f>
        <v>0</v>
      </c>
      <c r="O7570" s="3">
        <f>+Tabella2026[[#This Row],[DIFFERENZA REDDITO INFERIORE ALLA MEDIA DALLA MEDIA]]*Tabella2026[[#This Row],[POP_2024]]</f>
        <v>0</v>
      </c>
      <c r="P7570" s="3">
        <f>+Tabella2026[[#This Row],[POPOLAZIONE PER DIFFERENZA ]]/SUM(Tabella2026[[POPOLAZIONE PER DIFFERENZA ]])</f>
        <v>0</v>
      </c>
      <c r="Q7570" s="3">
        <f>+Tabella2026[[#This Row],[INCIDENZA POPOLAZIONE PER DIFFERENZA]]*(PLAFOND-SUM(Tabella2026[CONTRIBUTO SULLA BASE DELLA POPOLAZIONE]))</f>
        <v>0</v>
      </c>
      <c r="R7570" s="3">
        <f>+Tabella2026[[#This Row],[CONTRIBUTO SULLA BASE DELLA POPOLAZIONE]]+Tabella2026[[#This Row],[CONTRIBUTO SULLA BASE DEL REDDITO]]</f>
        <v>1178.7264996845113</v>
      </c>
      <c r="S7570" s="3">
        <f>+Tabella2026[[#This Row],[CONTRIBUTO TOTALE]]/(PLAFOND/N_TESSERE)</f>
        <v>2.3574529993690225</v>
      </c>
      <c r="T7570" s="3">
        <f>+MAX(CEILING(Tabella2026[[#This Row],[preDEF1]],1),1)</f>
        <v>3</v>
      </c>
      <c r="U7570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70" s="21">
        <f>+Tabella2026[[#This Row],[DEF - n. card]]*(PLAFOND/N_TESSERE)</f>
        <v>1500</v>
      </c>
      <c r="W7570" s="18"/>
    </row>
    <row r="7571" spans="2:23" x14ac:dyDescent="0.25">
      <c r="B7571" s="1" t="s">
        <v>15161</v>
      </c>
      <c r="C7571" s="2">
        <v>5105</v>
      </c>
      <c r="D7571" s="1" t="s">
        <v>15162</v>
      </c>
      <c r="E7571" s="1" t="s">
        <v>18</v>
      </c>
      <c r="F7571" s="1" t="s">
        <v>182</v>
      </c>
      <c r="G7571" s="1" t="s">
        <v>11807</v>
      </c>
      <c r="H7571" s="1" t="s">
        <v>15835</v>
      </c>
      <c r="I7571" s="5">
        <v>235</v>
      </c>
      <c r="J7571" s="5">
        <v>3098897</v>
      </c>
      <c r="K7571" s="3">
        <f>+Tabella2026[[#This Row],[POP_2024]]/SUM(Tabella2026[POP_2024])</f>
        <v>3.9868712161199073E-6</v>
      </c>
      <c r="L7571" s="3">
        <f>+Tabella2026[[#This Row],[INCIDENZA POPOLAZIONE]]*(PLAFOND/2)</f>
        <v>1173.7318958722885</v>
      </c>
      <c r="M7571" s="3">
        <f>+IFERROR(Tabella2026[[#This Row],[reddito_2024]]/Tabella2026[[#This Row],[POP_2024]],"")</f>
        <v>13186.79574468085</v>
      </c>
      <c r="N7571" s="3">
        <f>+IF(Tabella2026[[#This Row],[REDDITO COMPLESSIVO PROCAPITE]]&lt;media_aggr_reddito_pc,(media_aggr_reddito_pc-Tabella2026[[#This Row],[REDDITO COMPLESSIVO PROCAPITE]]),0)</f>
        <v>4638.2703179278906</v>
      </c>
      <c r="O7571" s="3">
        <f>+Tabella2026[[#This Row],[DIFFERENZA REDDITO INFERIORE ALLA MEDIA DALLA MEDIA]]*Tabella2026[[#This Row],[POP_2024]]</f>
        <v>1089993.5247130543</v>
      </c>
      <c r="P7571" s="3">
        <f>+Tabella2026[[#This Row],[POPOLAZIONE PER DIFFERENZA ]]/SUM(Tabella2026[[POPOLAZIONE PER DIFFERENZA ]])</f>
        <v>9.6702275005843219E-6</v>
      </c>
      <c r="Q7571" s="3">
        <f>+Tabella2026[[#This Row],[INCIDENZA POPOLAZIONE PER DIFFERENZA]]*(PLAFOND-SUM(Tabella2026[CONTRIBUTO SULLA BASE DELLA POPOLAZIONE]))</f>
        <v>2846.9077235014106</v>
      </c>
      <c r="R7571" s="3">
        <f>+Tabella2026[[#This Row],[CONTRIBUTO SULLA BASE DELLA POPOLAZIONE]]+Tabella2026[[#This Row],[CONTRIBUTO SULLA BASE DEL REDDITO]]</f>
        <v>4020.6396193736991</v>
      </c>
      <c r="S7571" s="3">
        <f>+Tabella2026[[#This Row],[CONTRIBUTO TOTALE]]/(PLAFOND/N_TESSERE)</f>
        <v>8.0412792387473981</v>
      </c>
      <c r="T7571" s="3">
        <f>+MAX(CEILING(Tabella2026[[#This Row],[preDEF1]],1),1)</f>
        <v>9</v>
      </c>
      <c r="U757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571" s="21">
        <f>+Tabella2026[[#This Row],[DEF - n. card]]*(PLAFOND/N_TESSERE)</f>
        <v>4500</v>
      </c>
      <c r="W7571" s="18"/>
    </row>
    <row r="7572" spans="2:23" x14ac:dyDescent="0.25">
      <c r="B7572" s="1" t="s">
        <v>15127</v>
      </c>
      <c r="C7572" s="2">
        <v>16229</v>
      </c>
      <c r="D7572" s="1" t="s">
        <v>15128</v>
      </c>
      <c r="E7572" s="1" t="s">
        <v>12</v>
      </c>
      <c r="F7572" s="1" t="s">
        <v>93</v>
      </c>
      <c r="G7572" s="1" t="s">
        <v>11807</v>
      </c>
      <c r="H7572" s="1" t="s">
        <v>15835</v>
      </c>
      <c r="I7572" s="5">
        <v>235</v>
      </c>
      <c r="J7572" s="5">
        <v>3562808</v>
      </c>
      <c r="K7572" s="3">
        <f>+Tabella2026[[#This Row],[POP_2024]]/SUM(Tabella2026[POP_2024])</f>
        <v>3.9868712161199073E-6</v>
      </c>
      <c r="L7572" s="3">
        <f>+Tabella2026[[#This Row],[INCIDENZA POPOLAZIONE]]*(PLAFOND/2)</f>
        <v>1173.7318958722885</v>
      </c>
      <c r="M7572" s="3">
        <f>+IFERROR(Tabella2026[[#This Row],[reddito_2024]]/Tabella2026[[#This Row],[POP_2024]],"")</f>
        <v>15160.885106382979</v>
      </c>
      <c r="N7572" s="3">
        <f>+IF(Tabella2026[[#This Row],[REDDITO COMPLESSIVO PROCAPITE]]&lt;media_aggr_reddito_pc,(media_aggr_reddito_pc-Tabella2026[[#This Row],[REDDITO COMPLESSIVO PROCAPITE]]),0)</f>
        <v>2664.1809562257622</v>
      </c>
      <c r="O7572" s="3">
        <f>+Tabella2026[[#This Row],[DIFFERENZA REDDITO INFERIORE ALLA MEDIA DALLA MEDIA]]*Tabella2026[[#This Row],[POP_2024]]</f>
        <v>626082.52471305407</v>
      </c>
      <c r="P7572" s="3">
        <f>+Tabella2026[[#This Row],[POPOLAZIONE PER DIFFERENZA ]]/SUM(Tabella2026[[POPOLAZIONE PER DIFFERENZA ]])</f>
        <v>5.5544921238952099E-6</v>
      </c>
      <c r="Q7572" s="3">
        <f>+Tabella2026[[#This Row],[INCIDENZA POPOLAZIONE PER DIFFERENZA]]*(PLAFOND-SUM(Tabella2026[CONTRIBUTO SULLA BASE DELLA POPOLAZIONE]))</f>
        <v>1635.2383154056636</v>
      </c>
      <c r="R7572" s="3">
        <f>+Tabella2026[[#This Row],[CONTRIBUTO SULLA BASE DELLA POPOLAZIONE]]+Tabella2026[[#This Row],[CONTRIBUTO SULLA BASE DEL REDDITO]]</f>
        <v>2808.9702112779523</v>
      </c>
      <c r="S7572" s="3">
        <f>+Tabella2026[[#This Row],[CONTRIBUTO TOTALE]]/(PLAFOND/N_TESSERE)</f>
        <v>5.6179404225559049</v>
      </c>
      <c r="T7572" s="3">
        <f>+MAX(CEILING(Tabella2026[[#This Row],[preDEF1]],1),1)</f>
        <v>6</v>
      </c>
      <c r="U7572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572" s="21">
        <f>+Tabella2026[[#This Row],[DEF - n. card]]*(PLAFOND/N_TESSERE)</f>
        <v>3000</v>
      </c>
      <c r="W7572" s="18"/>
    </row>
    <row r="7573" spans="2:23" x14ac:dyDescent="0.25">
      <c r="B7573" s="1" t="s">
        <v>15077</v>
      </c>
      <c r="C7573" s="2">
        <v>8015</v>
      </c>
      <c r="D7573" s="1" t="s">
        <v>15078</v>
      </c>
      <c r="E7573" s="1" t="s">
        <v>24</v>
      </c>
      <c r="F7573" s="1" t="s">
        <v>286</v>
      </c>
      <c r="G7573" s="1" t="s">
        <v>11807</v>
      </c>
      <c r="H7573" s="1" t="s">
        <v>15835</v>
      </c>
      <c r="I7573" s="5">
        <v>234</v>
      </c>
      <c r="J7573" s="5">
        <v>1663885</v>
      </c>
      <c r="K7573" s="3">
        <f>+Tabella2026[[#This Row],[POP_2024]]/SUM(Tabella2026[POP_2024])</f>
        <v>3.9699058066896102E-6</v>
      </c>
      <c r="L7573" s="3">
        <f>+Tabella2026[[#This Row],[INCIDENZA POPOLAZIONE]]*(PLAFOND/2)</f>
        <v>1168.7372920600662</v>
      </c>
      <c r="M7573" s="3">
        <f>+IFERROR(Tabella2026[[#This Row],[reddito_2024]]/Tabella2026[[#This Row],[POP_2024]],"")</f>
        <v>7110.6196581196582</v>
      </c>
      <c r="N7573" s="3">
        <f>+IF(Tabella2026[[#This Row],[REDDITO COMPLESSIVO PROCAPITE]]&lt;media_aggr_reddito_pc,(media_aggr_reddito_pc-Tabella2026[[#This Row],[REDDITO COMPLESSIVO PROCAPITE]]),0)</f>
        <v>10714.446404489083</v>
      </c>
      <c r="O7573" s="3">
        <f>+Tabella2026[[#This Row],[DIFFERENZA REDDITO INFERIORE ALLA MEDIA DALLA MEDIA]]*Tabella2026[[#This Row],[POP_2024]]</f>
        <v>2507180.4586504456</v>
      </c>
      <c r="P7573" s="3">
        <f>+Tabella2026[[#This Row],[POPOLAZIONE PER DIFFERENZA ]]/SUM(Tabella2026[[POPOLAZIONE PER DIFFERENZA ]])</f>
        <v>2.2243256377648444E-5</v>
      </c>
      <c r="Q7573" s="3">
        <f>+Tabella2026[[#This Row],[INCIDENZA POPOLAZIONE PER DIFFERENZA]]*(PLAFOND-SUM(Tabella2026[CONTRIBUTO SULLA BASE DELLA POPOLAZIONE]))</f>
        <v>6548.3979951374449</v>
      </c>
      <c r="R7573" s="3">
        <f>+Tabella2026[[#This Row],[CONTRIBUTO SULLA BASE DELLA POPOLAZIONE]]+Tabella2026[[#This Row],[CONTRIBUTO SULLA BASE DEL REDDITO]]</f>
        <v>7717.1352871975114</v>
      </c>
      <c r="S7573" s="3">
        <f>+Tabella2026[[#This Row],[CONTRIBUTO TOTALE]]/(PLAFOND/N_TESSERE)</f>
        <v>15.434270574395022</v>
      </c>
      <c r="T7573" s="3">
        <f>+MAX(CEILING(Tabella2026[[#This Row],[preDEF1]],1),1)</f>
        <v>16</v>
      </c>
      <c r="U7573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573" s="21">
        <f>+Tabella2026[[#This Row],[DEF - n. card]]*(PLAFOND/N_TESSERE)</f>
        <v>8000</v>
      </c>
      <c r="W7573" s="18"/>
    </row>
    <row r="7574" spans="2:23" x14ac:dyDescent="0.25">
      <c r="B7574" s="1" t="s">
        <v>15265</v>
      </c>
      <c r="C7574" s="2">
        <v>4138</v>
      </c>
      <c r="D7574" s="1" t="s">
        <v>15266</v>
      </c>
      <c r="E7574" s="1" t="s">
        <v>18</v>
      </c>
      <c r="F7574" s="1" t="s">
        <v>263</v>
      </c>
      <c r="G7574" s="1" t="s">
        <v>11807</v>
      </c>
      <c r="H7574" s="1" t="s">
        <v>15835</v>
      </c>
      <c r="I7574" s="5">
        <v>234</v>
      </c>
      <c r="J7574" s="5">
        <v>4129651</v>
      </c>
      <c r="K7574" s="3">
        <f>+Tabella2026[[#This Row],[POP_2024]]/SUM(Tabella2026[POP_2024])</f>
        <v>3.9699058066896102E-6</v>
      </c>
      <c r="L7574" s="3">
        <f>+Tabella2026[[#This Row],[INCIDENZA POPOLAZIONE]]*(PLAFOND/2)</f>
        <v>1168.7372920600662</v>
      </c>
      <c r="M7574" s="3">
        <f>+IFERROR(Tabella2026[[#This Row],[reddito_2024]]/Tabella2026[[#This Row],[POP_2024]],"")</f>
        <v>17648.081196581195</v>
      </c>
      <c r="N7574" s="3">
        <f>+IF(Tabella2026[[#This Row],[REDDITO COMPLESSIVO PROCAPITE]]&lt;media_aggr_reddito_pc,(media_aggr_reddito_pc-Tabella2026[[#This Row],[REDDITO COMPLESSIVO PROCAPITE]]),0)</f>
        <v>176.98486602754565</v>
      </c>
      <c r="O7574" s="3">
        <f>+Tabella2026[[#This Row],[DIFFERENZA REDDITO INFERIORE ALLA MEDIA DALLA MEDIA]]*Tabella2026[[#This Row],[POP_2024]]</f>
        <v>41414.458650445682</v>
      </c>
      <c r="P7574" s="3">
        <f>+Tabella2026[[#This Row],[POPOLAZIONE PER DIFFERENZA ]]/SUM(Tabella2026[[POPOLAZIONE PER DIFFERENZA ]])</f>
        <v>3.6742166616887211E-7</v>
      </c>
      <c r="Q7574" s="3">
        <f>+Tabella2026[[#This Row],[INCIDENZA POPOLAZIONE PER DIFFERENZA]]*(PLAFOND-SUM(Tabella2026[CONTRIBUTO SULLA BASE DELLA POPOLAZIONE]))</f>
        <v>108.16866295386676</v>
      </c>
      <c r="R7574" s="3">
        <f>+Tabella2026[[#This Row],[CONTRIBUTO SULLA BASE DELLA POPOLAZIONE]]+Tabella2026[[#This Row],[CONTRIBUTO SULLA BASE DEL REDDITO]]</f>
        <v>1276.905955013933</v>
      </c>
      <c r="S7574" s="3">
        <f>+Tabella2026[[#This Row],[CONTRIBUTO TOTALE]]/(PLAFOND/N_TESSERE)</f>
        <v>2.553811910027866</v>
      </c>
      <c r="T7574" s="3">
        <f>+MAX(CEILING(Tabella2026[[#This Row],[preDEF1]],1),1)</f>
        <v>3</v>
      </c>
      <c r="U7574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74" s="21">
        <f>+Tabella2026[[#This Row],[DEF - n. card]]*(PLAFOND/N_TESSERE)</f>
        <v>1500</v>
      </c>
      <c r="W7574" s="18"/>
    </row>
    <row r="7575" spans="2:23" x14ac:dyDescent="0.25">
      <c r="B7575" s="1" t="s">
        <v>15131</v>
      </c>
      <c r="C7575" s="2">
        <v>1251</v>
      </c>
      <c r="D7575" s="1" t="s">
        <v>15132</v>
      </c>
      <c r="E7575" s="1" t="s">
        <v>18</v>
      </c>
      <c r="F7575" s="1" t="s">
        <v>17</v>
      </c>
      <c r="G7575" s="1" t="s">
        <v>11807</v>
      </c>
      <c r="H7575" s="1" t="s">
        <v>15835</v>
      </c>
      <c r="I7575" s="5">
        <v>234</v>
      </c>
      <c r="J7575" s="5">
        <v>3879121</v>
      </c>
      <c r="K7575" s="3">
        <f>+Tabella2026[[#This Row],[POP_2024]]/SUM(Tabella2026[POP_2024])</f>
        <v>3.9699058066896102E-6</v>
      </c>
      <c r="L7575" s="3">
        <f>+Tabella2026[[#This Row],[INCIDENZA POPOLAZIONE]]*(PLAFOND/2)</f>
        <v>1168.7372920600662</v>
      </c>
      <c r="M7575" s="3">
        <f>+IFERROR(Tabella2026[[#This Row],[reddito_2024]]/Tabella2026[[#This Row],[POP_2024]],"")</f>
        <v>16577.440170940172</v>
      </c>
      <c r="N7575" s="3">
        <f>+IF(Tabella2026[[#This Row],[REDDITO COMPLESSIVO PROCAPITE]]&lt;media_aggr_reddito_pc,(media_aggr_reddito_pc-Tabella2026[[#This Row],[REDDITO COMPLESSIVO PROCAPITE]]),0)</f>
        <v>1247.6258916685692</v>
      </c>
      <c r="O7575" s="3">
        <f>+Tabella2026[[#This Row],[DIFFERENZA REDDITO INFERIORE ALLA MEDIA DALLA MEDIA]]*Tabella2026[[#This Row],[POP_2024]]</f>
        <v>291944.45865044522</v>
      </c>
      <c r="P7575" s="3">
        <f>+Tabella2026[[#This Row],[POPOLAZIONE PER DIFFERENZA ]]/SUM(Tabella2026[[POPOLAZIONE PER DIFFERENZA ]])</f>
        <v>2.5900789946692113E-6</v>
      </c>
      <c r="Q7575" s="3">
        <f>+Tabella2026[[#This Row],[INCIDENZA POPOLAZIONE PER DIFFERENZA]]*(PLAFOND-SUM(Tabella2026[CONTRIBUTO SULLA BASE DELLA POPOLAZIONE]))</f>
        <v>762.51731347137286</v>
      </c>
      <c r="R7575" s="3">
        <f>+Tabella2026[[#This Row],[CONTRIBUTO SULLA BASE DELLA POPOLAZIONE]]+Tabella2026[[#This Row],[CONTRIBUTO SULLA BASE DEL REDDITO]]</f>
        <v>1931.2546055314392</v>
      </c>
      <c r="S7575" s="3">
        <f>+Tabella2026[[#This Row],[CONTRIBUTO TOTALE]]/(PLAFOND/N_TESSERE)</f>
        <v>3.8625092110628785</v>
      </c>
      <c r="T7575" s="3">
        <f>+MAX(CEILING(Tabella2026[[#This Row],[preDEF1]],1),1)</f>
        <v>4</v>
      </c>
      <c r="U757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575" s="21">
        <f>+Tabella2026[[#This Row],[DEF - n. card]]*(PLAFOND/N_TESSERE)</f>
        <v>2000</v>
      </c>
      <c r="W7575" s="18"/>
    </row>
    <row r="7576" spans="2:23" x14ac:dyDescent="0.25">
      <c r="B7576" s="1" t="s">
        <v>15225</v>
      </c>
      <c r="C7576" s="2">
        <v>7025</v>
      </c>
      <c r="D7576" s="1" t="s">
        <v>15226</v>
      </c>
      <c r="E7576" s="1" t="s">
        <v>565</v>
      </c>
      <c r="F7576" s="1" t="s">
        <v>565</v>
      </c>
      <c r="G7576" s="1" t="s">
        <v>11807</v>
      </c>
      <c r="H7576" s="1" t="s">
        <v>15835</v>
      </c>
      <c r="I7576" s="5">
        <v>233</v>
      </c>
      <c r="J7576" s="5">
        <v>3810753</v>
      </c>
      <c r="K7576" s="3">
        <f>+Tabella2026[[#This Row],[POP_2024]]/SUM(Tabella2026[POP_2024])</f>
        <v>3.952940397259313E-6</v>
      </c>
      <c r="L7576" s="3">
        <f>+Tabella2026[[#This Row],[INCIDENZA POPOLAZIONE]]*(PLAFOND/2)</f>
        <v>1163.7426882478437</v>
      </c>
      <c r="M7576" s="3">
        <f>+IFERROR(Tabella2026[[#This Row],[reddito_2024]]/Tabella2026[[#This Row],[POP_2024]],"")</f>
        <v>16355.163090128755</v>
      </c>
      <c r="N7576" s="3">
        <f>+IF(Tabella2026[[#This Row],[REDDITO COMPLESSIVO PROCAPITE]]&lt;media_aggr_reddito_pc,(media_aggr_reddito_pc-Tabella2026[[#This Row],[REDDITO COMPLESSIVO PROCAPITE]]),0)</f>
        <v>1469.9029724799857</v>
      </c>
      <c r="O7576" s="3">
        <f>+Tabella2026[[#This Row],[DIFFERENZA REDDITO INFERIORE ALLA MEDIA DALLA MEDIA]]*Tabella2026[[#This Row],[POP_2024]]</f>
        <v>342487.39258783666</v>
      </c>
      <c r="P7576" s="3">
        <f>+Tabella2026[[#This Row],[POPOLAZIONE PER DIFFERENZA ]]/SUM(Tabella2026[[POPOLAZIONE PER DIFFERENZA ]])</f>
        <v>3.0384868600739604E-6</v>
      </c>
      <c r="Q7576" s="3">
        <f>+Tabella2026[[#This Row],[INCIDENZA POPOLAZIONE PER DIFFERENZA]]*(PLAFOND-SUM(Tabella2026[CONTRIBUTO SULLA BASE DELLA POPOLAZIONE]))</f>
        <v>894.52825274063252</v>
      </c>
      <c r="R7576" s="3">
        <f>+Tabella2026[[#This Row],[CONTRIBUTO SULLA BASE DELLA POPOLAZIONE]]+Tabella2026[[#This Row],[CONTRIBUTO SULLA BASE DEL REDDITO]]</f>
        <v>2058.2709409884765</v>
      </c>
      <c r="S7576" s="3">
        <f>+Tabella2026[[#This Row],[CONTRIBUTO TOTALE]]/(PLAFOND/N_TESSERE)</f>
        <v>4.1165418819769526</v>
      </c>
      <c r="T7576" s="3">
        <f>+MAX(CEILING(Tabella2026[[#This Row],[preDEF1]],1),1)</f>
        <v>5</v>
      </c>
      <c r="U7576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576" s="21">
        <f>+Tabella2026[[#This Row],[DEF - n. card]]*(PLAFOND/N_TESSERE)</f>
        <v>2500</v>
      </c>
      <c r="W7576" s="18"/>
    </row>
    <row r="7577" spans="2:23" x14ac:dyDescent="0.25">
      <c r="B7577" s="1" t="s">
        <v>15185</v>
      </c>
      <c r="C7577" s="2">
        <v>13187</v>
      </c>
      <c r="D7577" s="1" t="s">
        <v>15186</v>
      </c>
      <c r="E7577" s="1" t="s">
        <v>12</v>
      </c>
      <c r="F7577" s="1" t="s">
        <v>152</v>
      </c>
      <c r="G7577" s="1" t="s">
        <v>11807</v>
      </c>
      <c r="H7577" s="1" t="s">
        <v>15835</v>
      </c>
      <c r="I7577" s="5">
        <v>233</v>
      </c>
      <c r="J7577" s="5">
        <v>2463266</v>
      </c>
      <c r="K7577" s="3">
        <f>+Tabella2026[[#This Row],[POP_2024]]/SUM(Tabella2026[POP_2024])</f>
        <v>3.952940397259313E-6</v>
      </c>
      <c r="L7577" s="3">
        <f>+Tabella2026[[#This Row],[INCIDENZA POPOLAZIONE]]*(PLAFOND/2)</f>
        <v>1163.7426882478437</v>
      </c>
      <c r="M7577" s="3">
        <f>+IFERROR(Tabella2026[[#This Row],[reddito_2024]]/Tabella2026[[#This Row],[POP_2024]],"")</f>
        <v>10571.957081545064</v>
      </c>
      <c r="N7577" s="3">
        <f>+IF(Tabella2026[[#This Row],[REDDITO COMPLESSIVO PROCAPITE]]&lt;media_aggr_reddito_pc,(media_aggr_reddito_pc-Tabella2026[[#This Row],[REDDITO COMPLESSIVO PROCAPITE]]),0)</f>
        <v>7253.1089810636768</v>
      </c>
      <c r="O7577" s="3">
        <f>+Tabella2026[[#This Row],[DIFFERENZA REDDITO INFERIORE ALLA MEDIA DALLA MEDIA]]*Tabella2026[[#This Row],[POP_2024]]</f>
        <v>1689974.3925878366</v>
      </c>
      <c r="P7577" s="3">
        <f>+Tabella2026[[#This Row],[POPOLAZIONE PER DIFFERENZA ]]/SUM(Tabella2026[[POPOLAZIONE PER DIFFERENZA ]])</f>
        <v>1.499315039581396E-5</v>
      </c>
      <c r="Q7577" s="3">
        <f>+Tabella2026[[#This Row],[INCIDENZA POPOLAZIONE PER DIFFERENZA]]*(PLAFOND-SUM(Tabella2026[CONTRIBUTO SULLA BASE DELLA POPOLAZIONE]))</f>
        <v>4413.9722316648513</v>
      </c>
      <c r="R7577" s="3">
        <f>+Tabella2026[[#This Row],[CONTRIBUTO SULLA BASE DELLA POPOLAZIONE]]+Tabella2026[[#This Row],[CONTRIBUTO SULLA BASE DEL REDDITO]]</f>
        <v>5577.7149199126952</v>
      </c>
      <c r="S7577" s="3">
        <f>+Tabella2026[[#This Row],[CONTRIBUTO TOTALE]]/(PLAFOND/N_TESSERE)</f>
        <v>11.155429839825391</v>
      </c>
      <c r="T7577" s="3">
        <f>+MAX(CEILING(Tabella2026[[#This Row],[preDEF1]],1),1)</f>
        <v>12</v>
      </c>
      <c r="U7577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577" s="21">
        <f>+Tabella2026[[#This Row],[DEF - n. card]]*(PLAFOND/N_TESSERE)</f>
        <v>6000</v>
      </c>
      <c r="W7577" s="18"/>
    </row>
    <row r="7578" spans="2:23" x14ac:dyDescent="0.25">
      <c r="B7578" s="1" t="s">
        <v>15165</v>
      </c>
      <c r="C7578" s="2">
        <v>13226</v>
      </c>
      <c r="D7578" s="1" t="s">
        <v>15166</v>
      </c>
      <c r="E7578" s="1" t="s">
        <v>12</v>
      </c>
      <c r="F7578" s="1" t="s">
        <v>152</v>
      </c>
      <c r="G7578" s="1" t="s">
        <v>11807</v>
      </c>
      <c r="H7578" s="1" t="s">
        <v>15835</v>
      </c>
      <c r="I7578" s="5">
        <v>233</v>
      </c>
      <c r="J7578" s="5">
        <v>3442715</v>
      </c>
      <c r="K7578" s="3">
        <f>+Tabella2026[[#This Row],[POP_2024]]/SUM(Tabella2026[POP_2024])</f>
        <v>3.952940397259313E-6</v>
      </c>
      <c r="L7578" s="3">
        <f>+Tabella2026[[#This Row],[INCIDENZA POPOLAZIONE]]*(PLAFOND/2)</f>
        <v>1163.7426882478437</v>
      </c>
      <c r="M7578" s="3">
        <f>+IFERROR(Tabella2026[[#This Row],[reddito_2024]]/Tabella2026[[#This Row],[POP_2024]],"")</f>
        <v>14775.600858369098</v>
      </c>
      <c r="N7578" s="3">
        <f>+IF(Tabella2026[[#This Row],[REDDITO COMPLESSIVO PROCAPITE]]&lt;media_aggr_reddito_pc,(media_aggr_reddito_pc-Tabella2026[[#This Row],[REDDITO COMPLESSIVO PROCAPITE]]),0)</f>
        <v>3049.4652042396428</v>
      </c>
      <c r="O7578" s="3">
        <f>+Tabella2026[[#This Row],[DIFFERENZA REDDITO INFERIORE ALLA MEDIA DALLA MEDIA]]*Tabella2026[[#This Row],[POP_2024]]</f>
        <v>710525.39258783683</v>
      </c>
      <c r="P7578" s="3">
        <f>+Tabella2026[[#This Row],[POPOLAZIONE PER DIFFERENZA ]]/SUM(Tabella2026[[POPOLAZIONE PER DIFFERENZA ]])</f>
        <v>6.3036541369134996E-6</v>
      </c>
      <c r="Q7578" s="3">
        <f>+Tabella2026[[#This Row],[INCIDENZA POPOLAZIONE PER DIFFERENZA]]*(PLAFOND-SUM(Tabella2026[CONTRIBUTO SULLA BASE DELLA POPOLAZIONE]))</f>
        <v>1855.7910501667391</v>
      </c>
      <c r="R7578" s="3">
        <f>+Tabella2026[[#This Row],[CONTRIBUTO SULLA BASE DELLA POPOLAZIONE]]+Tabella2026[[#This Row],[CONTRIBUTO SULLA BASE DEL REDDITO]]</f>
        <v>3019.5337384145828</v>
      </c>
      <c r="S7578" s="3">
        <f>+Tabella2026[[#This Row],[CONTRIBUTO TOTALE]]/(PLAFOND/N_TESSERE)</f>
        <v>6.0390674768291657</v>
      </c>
      <c r="T7578" s="3">
        <f>+MAX(CEILING(Tabella2026[[#This Row],[preDEF1]],1),1)</f>
        <v>7</v>
      </c>
      <c r="U7578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578" s="21">
        <f>+Tabella2026[[#This Row],[DEF - n. card]]*(PLAFOND/N_TESSERE)</f>
        <v>3500</v>
      </c>
      <c r="W7578" s="18"/>
    </row>
    <row r="7579" spans="2:23" x14ac:dyDescent="0.25">
      <c r="B7579" s="1" t="s">
        <v>15155</v>
      </c>
      <c r="C7579" s="2">
        <v>1084</v>
      </c>
      <c r="D7579" s="1" t="s">
        <v>15156</v>
      </c>
      <c r="E7579" s="1" t="s">
        <v>18</v>
      </c>
      <c r="F7579" s="1" t="s">
        <v>17</v>
      </c>
      <c r="G7579" s="1" t="s">
        <v>11807</v>
      </c>
      <c r="H7579" s="1" t="s">
        <v>15835</v>
      </c>
      <c r="I7579" s="5">
        <v>232</v>
      </c>
      <c r="J7579" s="5">
        <v>3516926</v>
      </c>
      <c r="K7579" s="3">
        <f>+Tabella2026[[#This Row],[POP_2024]]/SUM(Tabella2026[POP_2024])</f>
        <v>3.935974987829015E-6</v>
      </c>
      <c r="L7579" s="3">
        <f>+Tabella2026[[#This Row],[INCIDENZA POPOLAZIONE]]*(PLAFOND/2)</f>
        <v>1158.7480844356212</v>
      </c>
      <c r="M7579" s="3">
        <f>+IFERROR(Tabella2026[[#This Row],[reddito_2024]]/Tabella2026[[#This Row],[POP_2024]],"")</f>
        <v>15159.163793103447</v>
      </c>
      <c r="N7579" s="3">
        <f>+IF(Tabella2026[[#This Row],[REDDITO COMPLESSIVO PROCAPITE]]&lt;media_aggr_reddito_pc,(media_aggr_reddito_pc-Tabella2026[[#This Row],[REDDITO COMPLESSIVO PROCAPITE]]),0)</f>
        <v>2665.9022695052936</v>
      </c>
      <c r="O7579" s="3">
        <f>+Tabella2026[[#This Row],[DIFFERENZA REDDITO INFERIORE ALLA MEDIA DALLA MEDIA]]*Tabella2026[[#This Row],[POP_2024]]</f>
        <v>618489.3265252281</v>
      </c>
      <c r="P7579" s="3">
        <f>+Tabella2026[[#This Row],[POPOLAZIONE PER DIFFERENZA ]]/SUM(Tabella2026[[POPOLAZIONE PER DIFFERENZA ]])</f>
        <v>5.4871266283500575E-6</v>
      </c>
      <c r="Q7579" s="3">
        <f>+Tabella2026[[#This Row],[INCIDENZA POPOLAZIONE PER DIFFERENZA]]*(PLAFOND-SUM(Tabella2026[CONTRIBUTO SULLA BASE DELLA POPOLAZIONE]))</f>
        <v>1615.4059640412922</v>
      </c>
      <c r="R7579" s="3">
        <f>+Tabella2026[[#This Row],[CONTRIBUTO SULLA BASE DELLA POPOLAZIONE]]+Tabella2026[[#This Row],[CONTRIBUTO SULLA BASE DEL REDDITO]]</f>
        <v>2774.1540484769134</v>
      </c>
      <c r="S7579" s="3">
        <f>+Tabella2026[[#This Row],[CONTRIBUTO TOTALE]]/(PLAFOND/N_TESSERE)</f>
        <v>5.5483080969538268</v>
      </c>
      <c r="T7579" s="3">
        <f>+MAX(CEILING(Tabella2026[[#This Row],[preDEF1]],1),1)</f>
        <v>6</v>
      </c>
      <c r="U7579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579" s="21">
        <f>+Tabella2026[[#This Row],[DEF - n. card]]*(PLAFOND/N_TESSERE)</f>
        <v>3000</v>
      </c>
      <c r="W7579" s="18"/>
    </row>
    <row r="7580" spans="2:23" x14ac:dyDescent="0.25">
      <c r="B7580" s="1" t="s">
        <v>15249</v>
      </c>
      <c r="C7580" s="2">
        <v>2089</v>
      </c>
      <c r="D7580" s="1" t="s">
        <v>15250</v>
      </c>
      <c r="E7580" s="1" t="s">
        <v>18</v>
      </c>
      <c r="F7580" s="1" t="s">
        <v>381</v>
      </c>
      <c r="G7580" s="1" t="s">
        <v>11807</v>
      </c>
      <c r="H7580" s="1" t="s">
        <v>15835</v>
      </c>
      <c r="I7580" s="5">
        <v>232</v>
      </c>
      <c r="J7580" s="5">
        <v>3793531</v>
      </c>
      <c r="K7580" s="3">
        <f>+Tabella2026[[#This Row],[POP_2024]]/SUM(Tabella2026[POP_2024])</f>
        <v>3.935974987829015E-6</v>
      </c>
      <c r="L7580" s="3">
        <f>+Tabella2026[[#This Row],[INCIDENZA POPOLAZIONE]]*(PLAFOND/2)</f>
        <v>1158.7480844356212</v>
      </c>
      <c r="M7580" s="3">
        <f>+IFERROR(Tabella2026[[#This Row],[reddito_2024]]/Tabella2026[[#This Row],[POP_2024]],"")</f>
        <v>16351.426724137931</v>
      </c>
      <c r="N7580" s="3">
        <f>+IF(Tabella2026[[#This Row],[REDDITO COMPLESSIVO PROCAPITE]]&lt;media_aggr_reddito_pc,(media_aggr_reddito_pc-Tabella2026[[#This Row],[REDDITO COMPLESSIVO PROCAPITE]]),0)</f>
        <v>1473.6393384708099</v>
      </c>
      <c r="O7580" s="3">
        <f>+Tabella2026[[#This Row],[DIFFERENZA REDDITO INFERIORE ALLA MEDIA DALLA MEDIA]]*Tabella2026[[#This Row],[POP_2024]]</f>
        <v>341884.32652522787</v>
      </c>
      <c r="P7580" s="3">
        <f>+Tabella2026[[#This Row],[POPOLAZIONE PER DIFFERENZA ]]/SUM(Tabella2026[[POPOLAZIONE PER DIFFERENZA ]])</f>
        <v>3.0331365658831358E-6</v>
      </c>
      <c r="Q7580" s="3">
        <f>+Tabella2026[[#This Row],[INCIDENZA POPOLAZIONE PER DIFFERENZA]]*(PLAFOND-SUM(Tabella2026[CONTRIBUTO SULLA BASE DELLA POPOLAZIONE]))</f>
        <v>892.95313014357441</v>
      </c>
      <c r="R7580" s="3">
        <f>+Tabella2026[[#This Row],[CONTRIBUTO SULLA BASE DELLA POPOLAZIONE]]+Tabella2026[[#This Row],[CONTRIBUTO SULLA BASE DEL REDDITO]]</f>
        <v>2051.7012145791955</v>
      </c>
      <c r="S7580" s="3">
        <f>+Tabella2026[[#This Row],[CONTRIBUTO TOTALE]]/(PLAFOND/N_TESSERE)</f>
        <v>4.1034024291583906</v>
      </c>
      <c r="T7580" s="3">
        <f>+MAX(CEILING(Tabella2026[[#This Row],[preDEF1]],1),1)</f>
        <v>5</v>
      </c>
      <c r="U7580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580" s="21">
        <f>+Tabella2026[[#This Row],[DEF - n. card]]*(PLAFOND/N_TESSERE)</f>
        <v>2500</v>
      </c>
      <c r="W7580" s="18"/>
    </row>
    <row r="7581" spans="2:23" x14ac:dyDescent="0.25">
      <c r="B7581" s="1" t="s">
        <v>15193</v>
      </c>
      <c r="C7581" s="2">
        <v>93006</v>
      </c>
      <c r="D7581" s="1" t="s">
        <v>15194</v>
      </c>
      <c r="E7581" s="1" t="s">
        <v>48</v>
      </c>
      <c r="F7581" s="1" t="s">
        <v>300</v>
      </c>
      <c r="G7581" s="1" t="s">
        <v>11807</v>
      </c>
      <c r="H7581" s="1" t="s">
        <v>15835</v>
      </c>
      <c r="I7581" s="5">
        <v>231</v>
      </c>
      <c r="J7581" s="5">
        <v>3838117</v>
      </c>
      <c r="K7581" s="3">
        <f>+Tabella2026[[#This Row],[POP_2024]]/SUM(Tabella2026[POP_2024])</f>
        <v>3.9190095783987178E-6</v>
      </c>
      <c r="L7581" s="3">
        <f>+Tabella2026[[#This Row],[INCIDENZA POPOLAZIONE]]*(PLAFOND/2)</f>
        <v>1153.7534806233987</v>
      </c>
      <c r="M7581" s="3">
        <f>+IFERROR(Tabella2026[[#This Row],[reddito_2024]]/Tabella2026[[#This Row],[POP_2024]],"")</f>
        <v>16615.22510822511</v>
      </c>
      <c r="N7581" s="3">
        <f>+IF(Tabella2026[[#This Row],[REDDITO COMPLESSIVO PROCAPITE]]&lt;media_aggr_reddito_pc,(media_aggr_reddito_pc-Tabella2026[[#This Row],[REDDITO COMPLESSIVO PROCAPITE]]),0)</f>
        <v>1209.8409543836315</v>
      </c>
      <c r="O7581" s="3">
        <f>+Tabella2026[[#This Row],[DIFFERENZA REDDITO INFERIORE ALLA MEDIA DALLA MEDIA]]*Tabella2026[[#This Row],[POP_2024]]</f>
        <v>279473.2604626189</v>
      </c>
      <c r="P7581" s="3">
        <f>+Tabella2026[[#This Row],[POPOLAZIONE PER DIFFERENZA ]]/SUM(Tabella2026[[POPOLAZIONE PER DIFFERENZA ]])</f>
        <v>2.4794367560257259E-6</v>
      </c>
      <c r="Q7581" s="3">
        <f>+Tabella2026[[#This Row],[INCIDENZA POPOLAZIONE PER DIFFERENZA]]*(PLAFOND-SUM(Tabella2026[CONTRIBUTO SULLA BASE DELLA POPOLAZIONE]))</f>
        <v>729.94432139640969</v>
      </c>
      <c r="R7581" s="3">
        <f>+Tabella2026[[#This Row],[CONTRIBUTO SULLA BASE DELLA POPOLAZIONE]]+Tabella2026[[#This Row],[CONTRIBUTO SULLA BASE DEL REDDITO]]</f>
        <v>1883.6978020198085</v>
      </c>
      <c r="S7581" s="3">
        <f>+Tabella2026[[#This Row],[CONTRIBUTO TOTALE]]/(PLAFOND/N_TESSERE)</f>
        <v>3.767395604039617</v>
      </c>
      <c r="T7581" s="3">
        <f>+MAX(CEILING(Tabella2026[[#This Row],[preDEF1]],1),1)</f>
        <v>4</v>
      </c>
      <c r="U7581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581" s="21">
        <f>+Tabella2026[[#This Row],[DEF - n. card]]*(PLAFOND/N_TESSERE)</f>
        <v>2000</v>
      </c>
      <c r="W7581" s="18"/>
    </row>
    <row r="7582" spans="2:23" x14ac:dyDescent="0.25">
      <c r="B7582" s="1" t="s">
        <v>15219</v>
      </c>
      <c r="C7582" s="2">
        <v>2025</v>
      </c>
      <c r="D7582" s="1" t="s">
        <v>15220</v>
      </c>
      <c r="E7582" s="1" t="s">
        <v>18</v>
      </c>
      <c r="F7582" s="1" t="s">
        <v>381</v>
      </c>
      <c r="G7582" s="1" t="s">
        <v>11807</v>
      </c>
      <c r="H7582" s="1" t="s">
        <v>15835</v>
      </c>
      <c r="I7582" s="5">
        <v>231</v>
      </c>
      <c r="J7582" s="5">
        <v>4197201</v>
      </c>
      <c r="K7582" s="3">
        <f>+Tabella2026[[#This Row],[POP_2024]]/SUM(Tabella2026[POP_2024])</f>
        <v>3.9190095783987178E-6</v>
      </c>
      <c r="L7582" s="3">
        <f>+Tabella2026[[#This Row],[INCIDENZA POPOLAZIONE]]*(PLAFOND/2)</f>
        <v>1153.7534806233987</v>
      </c>
      <c r="M7582" s="3">
        <f>+IFERROR(Tabella2026[[#This Row],[reddito_2024]]/Tabella2026[[#This Row],[POP_2024]],"")</f>
        <v>18169.7012987013</v>
      </c>
      <c r="N7582" s="3">
        <f>+IF(Tabella2026[[#This Row],[REDDITO COMPLESSIVO PROCAPITE]]&lt;media_aggr_reddito_pc,(media_aggr_reddito_pc-Tabella2026[[#This Row],[REDDITO COMPLESSIVO PROCAPITE]]),0)</f>
        <v>0</v>
      </c>
      <c r="O7582" s="3">
        <f>+Tabella2026[[#This Row],[DIFFERENZA REDDITO INFERIORE ALLA MEDIA DALLA MEDIA]]*Tabella2026[[#This Row],[POP_2024]]</f>
        <v>0</v>
      </c>
      <c r="P7582" s="3">
        <f>+Tabella2026[[#This Row],[POPOLAZIONE PER DIFFERENZA ]]/SUM(Tabella2026[[POPOLAZIONE PER DIFFERENZA ]])</f>
        <v>0</v>
      </c>
      <c r="Q7582" s="3">
        <f>+Tabella2026[[#This Row],[INCIDENZA POPOLAZIONE PER DIFFERENZA]]*(PLAFOND-SUM(Tabella2026[CONTRIBUTO SULLA BASE DELLA POPOLAZIONE]))</f>
        <v>0</v>
      </c>
      <c r="R7582" s="3">
        <f>+Tabella2026[[#This Row],[CONTRIBUTO SULLA BASE DELLA POPOLAZIONE]]+Tabella2026[[#This Row],[CONTRIBUTO SULLA BASE DEL REDDITO]]</f>
        <v>1153.7534806233987</v>
      </c>
      <c r="S7582" s="3">
        <f>+Tabella2026[[#This Row],[CONTRIBUTO TOTALE]]/(PLAFOND/N_TESSERE)</f>
        <v>2.3075069612467973</v>
      </c>
      <c r="T7582" s="3">
        <f>+MAX(CEILING(Tabella2026[[#This Row],[preDEF1]],1),1)</f>
        <v>3</v>
      </c>
      <c r="U7582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82" s="21">
        <f>+Tabella2026[[#This Row],[DEF - n. card]]*(PLAFOND/N_TESSERE)</f>
        <v>1500</v>
      </c>
      <c r="W7582" s="18"/>
    </row>
    <row r="7583" spans="2:23" x14ac:dyDescent="0.25">
      <c r="B7583" s="1" t="s">
        <v>15175</v>
      </c>
      <c r="C7583" s="2">
        <v>94033</v>
      </c>
      <c r="D7583" s="1" t="s">
        <v>15176</v>
      </c>
      <c r="E7583" s="1" t="s">
        <v>345</v>
      </c>
      <c r="F7583" s="1" t="s">
        <v>1000</v>
      </c>
      <c r="G7583" s="1" t="s">
        <v>11807</v>
      </c>
      <c r="H7583" s="1" t="s">
        <v>15836</v>
      </c>
      <c r="I7583" s="5">
        <v>231</v>
      </c>
      <c r="J7583" s="5">
        <v>3725370</v>
      </c>
      <c r="K7583" s="3">
        <f>+Tabella2026[[#This Row],[POP_2024]]/SUM(Tabella2026[POP_2024])</f>
        <v>3.9190095783987178E-6</v>
      </c>
      <c r="L7583" s="3">
        <f>+Tabella2026[[#This Row],[INCIDENZA POPOLAZIONE]]*(PLAFOND/2)</f>
        <v>1153.7534806233987</v>
      </c>
      <c r="M7583" s="3">
        <f>+IFERROR(Tabella2026[[#This Row],[reddito_2024]]/Tabella2026[[#This Row],[POP_2024]],"")</f>
        <v>16127.142857142857</v>
      </c>
      <c r="N7583" s="3">
        <f>+IF(Tabella2026[[#This Row],[REDDITO COMPLESSIVO PROCAPITE]]&lt;media_aggr_reddito_pc,(media_aggr_reddito_pc-Tabella2026[[#This Row],[REDDITO COMPLESSIVO PROCAPITE]]),0)</f>
        <v>1697.9232054658842</v>
      </c>
      <c r="O7583" s="3">
        <f>+Tabella2026[[#This Row],[DIFFERENZA REDDITO INFERIORE ALLA MEDIA DALLA MEDIA]]*Tabella2026[[#This Row],[POP_2024]]</f>
        <v>392220.26046261925</v>
      </c>
      <c r="P7583" s="3">
        <f>+Tabella2026[[#This Row],[POPOLAZIONE PER DIFFERENZA ]]/SUM(Tabella2026[[POPOLAZIONE PER DIFFERENZA ]])</f>
        <v>3.4797079643298372E-6</v>
      </c>
      <c r="Q7583" s="3">
        <f>+Tabella2026[[#This Row],[INCIDENZA POPOLAZIONE PER DIFFERENZA]]*(PLAFOND-SUM(Tabella2026[CONTRIBUTO SULLA BASE DELLA POPOLAZIONE]))</f>
        <v>1024.423414917735</v>
      </c>
      <c r="R7583" s="3">
        <f>+Tabella2026[[#This Row],[CONTRIBUTO SULLA BASE DELLA POPOLAZIONE]]+Tabella2026[[#This Row],[CONTRIBUTO SULLA BASE DEL REDDITO]]</f>
        <v>2178.1768955411335</v>
      </c>
      <c r="S7583" s="3">
        <f>+Tabella2026[[#This Row],[CONTRIBUTO TOTALE]]/(PLAFOND/N_TESSERE)</f>
        <v>4.3563537910822667</v>
      </c>
      <c r="T7583" s="3">
        <f>+MAX(CEILING(Tabella2026[[#This Row],[preDEF1]],1),1)</f>
        <v>5</v>
      </c>
      <c r="U7583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583" s="21">
        <f>+Tabella2026[[#This Row],[DEF - n. card]]*(PLAFOND/N_TESSERE)</f>
        <v>2500</v>
      </c>
      <c r="W7583" s="18"/>
    </row>
    <row r="7584" spans="2:23" x14ac:dyDescent="0.25">
      <c r="B7584" s="1" t="s">
        <v>15303</v>
      </c>
      <c r="C7584" s="2">
        <v>66018</v>
      </c>
      <c r="D7584" s="1" t="s">
        <v>15304</v>
      </c>
      <c r="E7584" s="1" t="s">
        <v>96</v>
      </c>
      <c r="F7584" s="1" t="s">
        <v>201</v>
      </c>
      <c r="G7584" s="1" t="s">
        <v>11807</v>
      </c>
      <c r="H7584" s="1" t="s">
        <v>15836</v>
      </c>
      <c r="I7584" s="5">
        <v>229</v>
      </c>
      <c r="J7584" s="5">
        <v>3039990</v>
      </c>
      <c r="K7584" s="3">
        <f>+Tabella2026[[#This Row],[POP_2024]]/SUM(Tabella2026[POP_2024])</f>
        <v>3.8850787595381226E-6</v>
      </c>
      <c r="L7584" s="3">
        <f>+Tabella2026[[#This Row],[INCIDENZA POPOLAZIONE]]*(PLAFOND/2)</f>
        <v>1143.7642729989536</v>
      </c>
      <c r="M7584" s="3">
        <f>+IFERROR(Tabella2026[[#This Row],[reddito_2024]]/Tabella2026[[#This Row],[POP_2024]],"")</f>
        <v>13275.065502183406</v>
      </c>
      <c r="N7584" s="3">
        <f>+IF(Tabella2026[[#This Row],[REDDITO COMPLESSIVO PROCAPITE]]&lt;media_aggr_reddito_pc,(media_aggr_reddito_pc-Tabella2026[[#This Row],[REDDITO COMPLESSIVO PROCAPITE]]),0)</f>
        <v>4550.0005604253347</v>
      </c>
      <c r="O7584" s="3">
        <f>+Tabella2026[[#This Row],[DIFFERENZA REDDITO INFERIORE ALLA MEDIA DALLA MEDIA]]*Tabella2026[[#This Row],[POP_2024]]</f>
        <v>1041950.1283374017</v>
      </c>
      <c r="P7584" s="3">
        <f>+Tabella2026[[#This Row],[POPOLAZIONE PER DIFFERENZA ]]/SUM(Tabella2026[[POPOLAZIONE PER DIFFERENZA ]])</f>
        <v>9.2439950851434922E-6</v>
      </c>
      <c r="Q7584" s="3">
        <f>+Tabella2026[[#This Row],[INCIDENZA POPOLAZIONE PER DIFFERENZA]]*(PLAFOND-SUM(Tabella2026[CONTRIBUTO SULLA BASE DELLA POPOLAZIONE]))</f>
        <v>2721.4252200699411</v>
      </c>
      <c r="R7584" s="3">
        <f>+Tabella2026[[#This Row],[CONTRIBUTO SULLA BASE DELLA POPOLAZIONE]]+Tabella2026[[#This Row],[CONTRIBUTO SULLA BASE DEL REDDITO]]</f>
        <v>3865.189493068895</v>
      </c>
      <c r="S7584" s="3">
        <f>+Tabella2026[[#This Row],[CONTRIBUTO TOTALE]]/(PLAFOND/N_TESSERE)</f>
        <v>7.7303789861377901</v>
      </c>
      <c r="T7584" s="3">
        <f>+MAX(CEILING(Tabella2026[[#This Row],[preDEF1]],1),1)</f>
        <v>8</v>
      </c>
      <c r="U758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584" s="21">
        <f>+Tabella2026[[#This Row],[DEF - n. card]]*(PLAFOND/N_TESSERE)</f>
        <v>4000</v>
      </c>
      <c r="W7584" s="18"/>
    </row>
    <row r="7585" spans="2:23" x14ac:dyDescent="0.25">
      <c r="B7585" s="1" t="s">
        <v>15181</v>
      </c>
      <c r="C7585" s="2">
        <v>1079</v>
      </c>
      <c r="D7585" s="1" t="s">
        <v>15182</v>
      </c>
      <c r="E7585" s="1" t="s">
        <v>18</v>
      </c>
      <c r="F7585" s="1" t="s">
        <v>17</v>
      </c>
      <c r="G7585" s="1" t="s">
        <v>11807</v>
      </c>
      <c r="H7585" s="1" t="s">
        <v>15835</v>
      </c>
      <c r="I7585" s="5">
        <v>229</v>
      </c>
      <c r="J7585" s="5">
        <v>2972323</v>
      </c>
      <c r="K7585" s="3">
        <f>+Tabella2026[[#This Row],[POP_2024]]/SUM(Tabella2026[POP_2024])</f>
        <v>3.8850787595381226E-6</v>
      </c>
      <c r="L7585" s="3">
        <f>+Tabella2026[[#This Row],[INCIDENZA POPOLAZIONE]]*(PLAFOND/2)</f>
        <v>1143.7642729989536</v>
      </c>
      <c r="M7585" s="3">
        <f>+IFERROR(Tabella2026[[#This Row],[reddito_2024]]/Tabella2026[[#This Row],[POP_2024]],"")</f>
        <v>12979.576419213974</v>
      </c>
      <c r="N7585" s="3">
        <f>+IF(Tabella2026[[#This Row],[REDDITO COMPLESSIVO PROCAPITE]]&lt;media_aggr_reddito_pc,(media_aggr_reddito_pc-Tabella2026[[#This Row],[REDDITO COMPLESSIVO PROCAPITE]]),0)</f>
        <v>4845.489643394767</v>
      </c>
      <c r="O7585" s="3">
        <f>+Tabella2026[[#This Row],[DIFFERENZA REDDITO INFERIORE ALLA MEDIA DALLA MEDIA]]*Tabella2026[[#This Row],[POP_2024]]</f>
        <v>1109617.1283374017</v>
      </c>
      <c r="P7585" s="3">
        <f>+Tabella2026[[#This Row],[POPOLAZIONE PER DIFFERENZA ]]/SUM(Tabella2026[[POPOLAZIONE PER DIFFERENZA ]])</f>
        <v>9.8443246003617595E-6</v>
      </c>
      <c r="Q7585" s="3">
        <f>+Tabella2026[[#This Row],[INCIDENZA POPOLAZIONE PER DIFFERENZA]]*(PLAFOND-SUM(Tabella2026[CONTRIBUTO SULLA BASE DELLA POPOLAZIONE]))</f>
        <v>2898.1617791030635</v>
      </c>
      <c r="R7585" s="3">
        <f>+Tabella2026[[#This Row],[CONTRIBUTO SULLA BASE DELLA POPOLAZIONE]]+Tabella2026[[#This Row],[CONTRIBUTO SULLA BASE DEL REDDITO]]</f>
        <v>4041.9260521020169</v>
      </c>
      <c r="S7585" s="3">
        <f>+Tabella2026[[#This Row],[CONTRIBUTO TOTALE]]/(PLAFOND/N_TESSERE)</f>
        <v>8.0838521042040341</v>
      </c>
      <c r="T7585" s="3">
        <f>+MAX(CEILING(Tabella2026[[#This Row],[preDEF1]],1),1)</f>
        <v>9</v>
      </c>
      <c r="U7585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585" s="21">
        <f>+Tabella2026[[#This Row],[DEF - n. card]]*(PLAFOND/N_TESSERE)</f>
        <v>4500</v>
      </c>
      <c r="W7585" s="18"/>
    </row>
    <row r="7586" spans="2:23" x14ac:dyDescent="0.25">
      <c r="B7586" s="1" t="s">
        <v>15169</v>
      </c>
      <c r="C7586" s="2">
        <v>66045</v>
      </c>
      <c r="D7586" s="1" t="s">
        <v>15170</v>
      </c>
      <c r="E7586" s="1" t="s">
        <v>96</v>
      </c>
      <c r="F7586" s="1" t="s">
        <v>201</v>
      </c>
      <c r="G7586" s="1" t="s">
        <v>11807</v>
      </c>
      <c r="H7586" s="1" t="s">
        <v>15836</v>
      </c>
      <c r="I7586" s="5">
        <v>229</v>
      </c>
      <c r="J7586" s="5">
        <v>3037350</v>
      </c>
      <c r="K7586" s="3">
        <f>+Tabella2026[[#This Row],[POP_2024]]/SUM(Tabella2026[POP_2024])</f>
        <v>3.8850787595381226E-6</v>
      </c>
      <c r="L7586" s="3">
        <f>+Tabella2026[[#This Row],[INCIDENZA POPOLAZIONE]]*(PLAFOND/2)</f>
        <v>1143.7642729989536</v>
      </c>
      <c r="M7586" s="3">
        <f>+IFERROR(Tabella2026[[#This Row],[reddito_2024]]/Tabella2026[[#This Row],[POP_2024]],"")</f>
        <v>13263.53711790393</v>
      </c>
      <c r="N7586" s="3">
        <f>+IF(Tabella2026[[#This Row],[REDDITO COMPLESSIVO PROCAPITE]]&lt;media_aggr_reddito_pc,(media_aggr_reddito_pc-Tabella2026[[#This Row],[REDDITO COMPLESSIVO PROCAPITE]]),0)</f>
        <v>4561.5289447048108</v>
      </c>
      <c r="O7586" s="3">
        <f>+Tabella2026[[#This Row],[DIFFERENZA REDDITO INFERIORE ALLA MEDIA DALLA MEDIA]]*Tabella2026[[#This Row],[POP_2024]]</f>
        <v>1044590.1283374017</v>
      </c>
      <c r="P7586" s="3">
        <f>+Tabella2026[[#This Row],[POPOLAZIONE PER DIFFERENZA ]]/SUM(Tabella2026[[POPOLAZIONE PER DIFFERENZA ]])</f>
        <v>9.2674166927243838E-6</v>
      </c>
      <c r="Q7586" s="3">
        <f>+Tabella2026[[#This Row],[INCIDENZA POPOLAZIONE PER DIFFERENZA]]*(PLAFOND-SUM(Tabella2026[CONTRIBUTO SULLA BASE DELLA POPOLAZIONE]))</f>
        <v>2728.3205237755501</v>
      </c>
      <c r="R7586" s="3">
        <f>+Tabella2026[[#This Row],[CONTRIBUTO SULLA BASE DELLA POPOLAZIONE]]+Tabella2026[[#This Row],[CONTRIBUTO SULLA BASE DEL REDDITO]]</f>
        <v>3872.084796774504</v>
      </c>
      <c r="S7586" s="3">
        <f>+Tabella2026[[#This Row],[CONTRIBUTO TOTALE]]/(PLAFOND/N_TESSERE)</f>
        <v>7.7441695935490076</v>
      </c>
      <c r="T7586" s="3">
        <f>+MAX(CEILING(Tabella2026[[#This Row],[preDEF1]],1),1)</f>
        <v>8</v>
      </c>
      <c r="U7586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586" s="21">
        <f>+Tabella2026[[#This Row],[DEF - n. card]]*(PLAFOND/N_TESSERE)</f>
        <v>4000</v>
      </c>
      <c r="W7586" s="18"/>
    </row>
    <row r="7587" spans="2:23" x14ac:dyDescent="0.25">
      <c r="B7587" s="1" t="s">
        <v>15113</v>
      </c>
      <c r="C7587" s="2">
        <v>6102</v>
      </c>
      <c r="D7587" s="1" t="s">
        <v>15114</v>
      </c>
      <c r="E7587" s="1" t="s">
        <v>18</v>
      </c>
      <c r="F7587" s="1" t="s">
        <v>138</v>
      </c>
      <c r="G7587" s="1" t="s">
        <v>11807</v>
      </c>
      <c r="H7587" s="1" t="s">
        <v>15835</v>
      </c>
      <c r="I7587" s="5">
        <v>229</v>
      </c>
      <c r="J7587" s="5">
        <v>3481691</v>
      </c>
      <c r="K7587" s="3">
        <f>+Tabella2026[[#This Row],[POP_2024]]/SUM(Tabella2026[POP_2024])</f>
        <v>3.8850787595381226E-6</v>
      </c>
      <c r="L7587" s="3">
        <f>+Tabella2026[[#This Row],[INCIDENZA POPOLAZIONE]]*(PLAFOND/2)</f>
        <v>1143.7642729989536</v>
      </c>
      <c r="M7587" s="3">
        <f>+IFERROR(Tabella2026[[#This Row],[reddito_2024]]/Tabella2026[[#This Row],[POP_2024]],"")</f>
        <v>15203.890829694323</v>
      </c>
      <c r="N7587" s="3">
        <f>+IF(Tabella2026[[#This Row],[REDDITO COMPLESSIVO PROCAPITE]]&lt;media_aggr_reddito_pc,(media_aggr_reddito_pc-Tabella2026[[#This Row],[REDDITO COMPLESSIVO PROCAPITE]]),0)</f>
        <v>2621.1752329144183</v>
      </c>
      <c r="O7587" s="3">
        <f>+Tabella2026[[#This Row],[DIFFERENZA REDDITO INFERIORE ALLA MEDIA DALLA MEDIA]]*Tabella2026[[#This Row],[POP_2024]]</f>
        <v>600249.12833740178</v>
      </c>
      <c r="P7587" s="3">
        <f>+Tabella2026[[#This Row],[POPOLAZIONE PER DIFFERENZA ]]/SUM(Tabella2026[[POPOLAZIONE PER DIFFERENZA ]])</f>
        <v>5.3253028540496912E-6</v>
      </c>
      <c r="Q7587" s="3">
        <f>+Tabella2026[[#This Row],[INCIDENZA POPOLAZIONE PER DIFFERENZA]]*(PLAFOND-SUM(Tabella2026[CONTRIBUTO SULLA BASE DELLA POPOLAZIONE]))</f>
        <v>1567.765166255095</v>
      </c>
      <c r="R7587" s="3">
        <f>+Tabella2026[[#This Row],[CONTRIBUTO SULLA BASE DELLA POPOLAZIONE]]+Tabella2026[[#This Row],[CONTRIBUTO SULLA BASE DEL REDDITO]]</f>
        <v>2711.5294392540486</v>
      </c>
      <c r="S7587" s="3">
        <f>+Tabella2026[[#This Row],[CONTRIBUTO TOTALE]]/(PLAFOND/N_TESSERE)</f>
        <v>5.4230588785080975</v>
      </c>
      <c r="T7587" s="3">
        <f>+MAX(CEILING(Tabella2026[[#This Row],[preDEF1]],1),1)</f>
        <v>6</v>
      </c>
      <c r="U7587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587" s="21">
        <f>+Tabella2026[[#This Row],[DEF - n. card]]*(PLAFOND/N_TESSERE)</f>
        <v>3000</v>
      </c>
      <c r="W7587" s="18"/>
    </row>
    <row r="7588" spans="2:23" x14ac:dyDescent="0.25">
      <c r="B7588" s="1" t="s">
        <v>15229</v>
      </c>
      <c r="C7588" s="2">
        <v>65153</v>
      </c>
      <c r="D7588" s="1" t="s">
        <v>15230</v>
      </c>
      <c r="E7588" s="1" t="s">
        <v>15</v>
      </c>
      <c r="F7588" s="1" t="s">
        <v>82</v>
      </c>
      <c r="G7588" s="1" t="s">
        <v>11807</v>
      </c>
      <c r="H7588" s="1" t="s">
        <v>15836</v>
      </c>
      <c r="I7588" s="5">
        <v>229</v>
      </c>
      <c r="J7588" s="5">
        <v>2990531</v>
      </c>
      <c r="K7588" s="3">
        <f>+Tabella2026[[#This Row],[POP_2024]]/SUM(Tabella2026[POP_2024])</f>
        <v>3.8850787595381226E-6</v>
      </c>
      <c r="L7588" s="3">
        <f>+Tabella2026[[#This Row],[INCIDENZA POPOLAZIONE]]*(PLAFOND/2)</f>
        <v>1143.7642729989536</v>
      </c>
      <c r="M7588" s="3">
        <f>+IFERROR(Tabella2026[[#This Row],[reddito_2024]]/Tabella2026[[#This Row],[POP_2024]],"")</f>
        <v>13059.087336244542</v>
      </c>
      <c r="N7588" s="3">
        <f>+IF(Tabella2026[[#This Row],[REDDITO COMPLESSIVO PROCAPITE]]&lt;media_aggr_reddito_pc,(media_aggr_reddito_pc-Tabella2026[[#This Row],[REDDITO COMPLESSIVO PROCAPITE]]),0)</f>
        <v>4765.9787263641992</v>
      </c>
      <c r="O7588" s="3">
        <f>+Tabella2026[[#This Row],[DIFFERENZA REDDITO INFERIORE ALLA MEDIA DALLA MEDIA]]*Tabella2026[[#This Row],[POP_2024]]</f>
        <v>1091409.1283374017</v>
      </c>
      <c r="P7588" s="3">
        <f>+Tabella2026[[#This Row],[POPOLAZIONE PER DIFFERENZA ]]/SUM(Tabella2026[[POPOLAZIONE PER DIFFERENZA ]])</f>
        <v>9.6827864826220311E-6</v>
      </c>
      <c r="Q7588" s="3">
        <f>+Tabella2026[[#This Row],[INCIDENZA POPOLAZIONE PER DIFFERENZA]]*(PLAFOND-SUM(Tabella2026[CONTRIBUTO SULLA BASE DELLA POPOLAZIONE]))</f>
        <v>2850.6050783940755</v>
      </c>
      <c r="R7588" s="3">
        <f>+Tabella2026[[#This Row],[CONTRIBUTO SULLA BASE DELLA POPOLAZIONE]]+Tabella2026[[#This Row],[CONTRIBUTO SULLA BASE DEL REDDITO]]</f>
        <v>3994.3693513930293</v>
      </c>
      <c r="S7588" s="3">
        <f>+Tabella2026[[#This Row],[CONTRIBUTO TOTALE]]/(PLAFOND/N_TESSERE)</f>
        <v>7.9887387027860584</v>
      </c>
      <c r="T7588" s="3">
        <f>+MAX(CEILING(Tabella2026[[#This Row],[preDEF1]],1),1)</f>
        <v>8</v>
      </c>
      <c r="U7588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588" s="21">
        <f>+Tabella2026[[#This Row],[DEF - n. card]]*(PLAFOND/N_TESSERE)</f>
        <v>4000</v>
      </c>
      <c r="W7588" s="18"/>
    </row>
    <row r="7589" spans="2:23" x14ac:dyDescent="0.25">
      <c r="B7589" s="1" t="s">
        <v>15111</v>
      </c>
      <c r="C7589" s="2">
        <v>70013</v>
      </c>
      <c r="D7589" s="1" t="s">
        <v>15112</v>
      </c>
      <c r="E7589" s="1" t="s">
        <v>345</v>
      </c>
      <c r="F7589" s="1" t="s">
        <v>344</v>
      </c>
      <c r="G7589" s="1" t="s">
        <v>11807</v>
      </c>
      <c r="H7589" s="1" t="s">
        <v>15836</v>
      </c>
      <c r="I7589" s="5">
        <v>228</v>
      </c>
      <c r="J7589" s="5">
        <v>2521504</v>
      </c>
      <c r="K7589" s="3">
        <f>+Tabella2026[[#This Row],[POP_2024]]/SUM(Tabella2026[POP_2024])</f>
        <v>3.8681133501078254E-6</v>
      </c>
      <c r="L7589" s="3">
        <f>+Tabella2026[[#This Row],[INCIDENZA POPOLAZIONE]]*(PLAFOND/2)</f>
        <v>1138.7696691867311</v>
      </c>
      <c r="M7589" s="3">
        <f>+IFERROR(Tabella2026[[#This Row],[reddito_2024]]/Tabella2026[[#This Row],[POP_2024]],"")</f>
        <v>11059.228070175439</v>
      </c>
      <c r="N7589" s="3">
        <f>+IF(Tabella2026[[#This Row],[REDDITO COMPLESSIVO PROCAPITE]]&lt;media_aggr_reddito_pc,(media_aggr_reddito_pc-Tabella2026[[#This Row],[REDDITO COMPLESSIVO PROCAPITE]]),0)</f>
        <v>6765.8379924333021</v>
      </c>
      <c r="O7589" s="3">
        <f>+Tabella2026[[#This Row],[DIFFERENZA REDDITO INFERIORE ALLA MEDIA DALLA MEDIA]]*Tabella2026[[#This Row],[POP_2024]]</f>
        <v>1542611.0622747929</v>
      </c>
      <c r="P7589" s="3">
        <f>+Tabella2026[[#This Row],[POPOLAZIONE PER DIFFERENZA ]]/SUM(Tabella2026[[POPOLAZIONE PER DIFFERENZA ]])</f>
        <v>1.3685769299448241E-5</v>
      </c>
      <c r="Q7589" s="3">
        <f>+Tabella2026[[#This Row],[INCIDENZA POPOLAZIONE PER DIFFERENZA]]*(PLAFOND-SUM(Tabella2026[CONTRIBUTO SULLA BASE DELLA POPOLAZIONE]))</f>
        <v>4029.0802174306041</v>
      </c>
      <c r="R7589" s="3">
        <f>+Tabella2026[[#This Row],[CONTRIBUTO SULLA BASE DELLA POPOLAZIONE]]+Tabella2026[[#This Row],[CONTRIBUTO SULLA BASE DEL REDDITO]]</f>
        <v>5167.849886617335</v>
      </c>
      <c r="S7589" s="3">
        <f>+Tabella2026[[#This Row],[CONTRIBUTO TOTALE]]/(PLAFOND/N_TESSERE)</f>
        <v>10.335699773234669</v>
      </c>
      <c r="T7589" s="3">
        <f>+MAX(CEILING(Tabella2026[[#This Row],[preDEF1]],1),1)</f>
        <v>11</v>
      </c>
      <c r="U7589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589" s="21">
        <f>+Tabella2026[[#This Row],[DEF - n. card]]*(PLAFOND/N_TESSERE)</f>
        <v>5500</v>
      </c>
      <c r="W7589" s="18"/>
    </row>
    <row r="7590" spans="2:23" x14ac:dyDescent="0.25">
      <c r="B7590" s="1" t="s">
        <v>15221</v>
      </c>
      <c r="C7590" s="2">
        <v>6084</v>
      </c>
      <c r="D7590" s="1" t="s">
        <v>15222</v>
      </c>
      <c r="E7590" s="1" t="s">
        <v>18</v>
      </c>
      <c r="F7590" s="1" t="s">
        <v>138</v>
      </c>
      <c r="G7590" s="1" t="s">
        <v>11807</v>
      </c>
      <c r="H7590" s="1" t="s">
        <v>15835</v>
      </c>
      <c r="I7590" s="5">
        <v>228</v>
      </c>
      <c r="J7590" s="5">
        <v>3736124</v>
      </c>
      <c r="K7590" s="3">
        <f>+Tabella2026[[#This Row],[POP_2024]]/SUM(Tabella2026[POP_2024])</f>
        <v>3.8681133501078254E-6</v>
      </c>
      <c r="L7590" s="3">
        <f>+Tabella2026[[#This Row],[INCIDENZA POPOLAZIONE]]*(PLAFOND/2)</f>
        <v>1138.7696691867311</v>
      </c>
      <c r="M7590" s="3">
        <f>+IFERROR(Tabella2026[[#This Row],[reddito_2024]]/Tabella2026[[#This Row],[POP_2024]],"")</f>
        <v>16386.508771929824</v>
      </c>
      <c r="N7590" s="3">
        <f>+IF(Tabella2026[[#This Row],[REDDITO COMPLESSIVO PROCAPITE]]&lt;media_aggr_reddito_pc,(media_aggr_reddito_pc-Tabella2026[[#This Row],[REDDITO COMPLESSIVO PROCAPITE]]),0)</f>
        <v>1438.5572906789166</v>
      </c>
      <c r="O7590" s="3">
        <f>+Tabella2026[[#This Row],[DIFFERENZA REDDITO INFERIORE ALLA MEDIA DALLA MEDIA]]*Tabella2026[[#This Row],[POP_2024]]</f>
        <v>327991.06227479299</v>
      </c>
      <c r="P7590" s="3">
        <f>+Tabella2026[[#This Row],[POPOLAZIONE PER DIFFERENZA ]]/SUM(Tabella2026[[POPOLAZIONE PER DIFFERENZA ]])</f>
        <v>2.9098780116061197E-6</v>
      </c>
      <c r="Q7590" s="3">
        <f>+Tabella2026[[#This Row],[INCIDENZA POPOLAZIONE PER DIFFERENZA]]*(PLAFOND-SUM(Tabella2026[CONTRIBUTO SULLA BASE DELLA POPOLAZIONE]))</f>
        <v>856.66590420833643</v>
      </c>
      <c r="R7590" s="3">
        <f>+Tabella2026[[#This Row],[CONTRIBUTO SULLA BASE DELLA POPOLAZIONE]]+Tabella2026[[#This Row],[CONTRIBUTO SULLA BASE DEL REDDITO]]</f>
        <v>1995.4355733950674</v>
      </c>
      <c r="S7590" s="3">
        <f>+Tabella2026[[#This Row],[CONTRIBUTO TOTALE]]/(PLAFOND/N_TESSERE)</f>
        <v>3.990871146790135</v>
      </c>
      <c r="T7590" s="3">
        <f>+MAX(CEILING(Tabella2026[[#This Row],[preDEF1]],1),1)</f>
        <v>4</v>
      </c>
      <c r="U7590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590" s="21">
        <f>+Tabella2026[[#This Row],[DEF - n. card]]*(PLAFOND/N_TESSERE)</f>
        <v>2000</v>
      </c>
      <c r="W7590" s="18"/>
    </row>
    <row r="7591" spans="2:23" x14ac:dyDescent="0.25">
      <c r="B7591" s="1" t="s">
        <v>15207</v>
      </c>
      <c r="C7591" s="2">
        <v>115069</v>
      </c>
      <c r="D7591" s="1" t="s">
        <v>15208</v>
      </c>
      <c r="E7591" s="1" t="s">
        <v>76</v>
      </c>
      <c r="F7591" s="1" t="s">
        <v>625</v>
      </c>
      <c r="G7591" s="1" t="s">
        <v>11807</v>
      </c>
      <c r="H7591" s="1" t="s">
        <v>15836</v>
      </c>
      <c r="I7591" s="5">
        <v>228</v>
      </c>
      <c r="J7591" s="5">
        <v>2333630</v>
      </c>
      <c r="K7591" s="3">
        <f>+Tabella2026[[#This Row],[POP_2024]]/SUM(Tabella2026[POP_2024])</f>
        <v>3.8681133501078254E-6</v>
      </c>
      <c r="L7591" s="3">
        <f>+Tabella2026[[#This Row],[INCIDENZA POPOLAZIONE]]*(PLAFOND/2)</f>
        <v>1138.7696691867311</v>
      </c>
      <c r="M7591" s="3">
        <f>+IFERROR(Tabella2026[[#This Row],[reddito_2024]]/Tabella2026[[#This Row],[POP_2024]],"")</f>
        <v>10235.219298245614</v>
      </c>
      <c r="N7591" s="3">
        <f>+IF(Tabella2026[[#This Row],[REDDITO COMPLESSIVO PROCAPITE]]&lt;media_aggr_reddito_pc,(media_aggr_reddito_pc-Tabella2026[[#This Row],[REDDITO COMPLESSIVO PROCAPITE]]),0)</f>
        <v>7589.8467643631266</v>
      </c>
      <c r="O7591" s="3">
        <f>+Tabella2026[[#This Row],[DIFFERENZA REDDITO INFERIORE ALLA MEDIA DALLA MEDIA]]*Tabella2026[[#This Row],[POP_2024]]</f>
        <v>1730485.0622747929</v>
      </c>
      <c r="P7591" s="3">
        <f>+Tabella2026[[#This Row],[POPOLAZIONE PER DIFFERENZA ]]/SUM(Tabella2026[[POPOLAZIONE PER DIFFERENZA ]])</f>
        <v>1.5352553808028744E-5</v>
      </c>
      <c r="Q7591" s="3">
        <f>+Tabella2026[[#This Row],[INCIDENZA POPOLAZIONE PER DIFFERENZA]]*(PLAFOND-SUM(Tabella2026[CONTRIBUTO SULLA BASE DELLA POPOLAZIONE]))</f>
        <v>4519.780326668325</v>
      </c>
      <c r="R7591" s="3">
        <f>+Tabella2026[[#This Row],[CONTRIBUTO SULLA BASE DELLA POPOLAZIONE]]+Tabella2026[[#This Row],[CONTRIBUTO SULLA BASE DEL REDDITO]]</f>
        <v>5658.5499958550563</v>
      </c>
      <c r="S7591" s="3">
        <f>+Tabella2026[[#This Row],[CONTRIBUTO TOTALE]]/(PLAFOND/N_TESSERE)</f>
        <v>11.317099991710112</v>
      </c>
      <c r="T7591" s="3">
        <f>+MAX(CEILING(Tabella2026[[#This Row],[preDEF1]],1),1)</f>
        <v>12</v>
      </c>
      <c r="U7591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591" s="21">
        <f>+Tabella2026[[#This Row],[DEF - n. card]]*(PLAFOND/N_TESSERE)</f>
        <v>6000</v>
      </c>
      <c r="W7591" s="18"/>
    </row>
    <row r="7592" spans="2:23" x14ac:dyDescent="0.25">
      <c r="B7592" s="1" t="s">
        <v>15133</v>
      </c>
      <c r="C7592" s="2">
        <v>58108</v>
      </c>
      <c r="D7592" s="1" t="s">
        <v>15134</v>
      </c>
      <c r="E7592" s="1" t="s">
        <v>8</v>
      </c>
      <c r="F7592" s="1" t="s">
        <v>7</v>
      </c>
      <c r="G7592" s="1" t="s">
        <v>11807</v>
      </c>
      <c r="H7592" s="1" t="s">
        <v>15834</v>
      </c>
      <c r="I7592" s="5">
        <v>228</v>
      </c>
      <c r="J7592" s="5">
        <v>2134395</v>
      </c>
      <c r="K7592" s="3">
        <f>+Tabella2026[[#This Row],[POP_2024]]/SUM(Tabella2026[POP_2024])</f>
        <v>3.8681133501078254E-6</v>
      </c>
      <c r="L7592" s="3">
        <f>+Tabella2026[[#This Row],[INCIDENZA POPOLAZIONE]]*(PLAFOND/2)</f>
        <v>1138.7696691867311</v>
      </c>
      <c r="M7592" s="3">
        <f>+IFERROR(Tabella2026[[#This Row],[reddito_2024]]/Tabella2026[[#This Row],[POP_2024]],"")</f>
        <v>9361.3815789473683</v>
      </c>
      <c r="N7592" s="3">
        <f>+IF(Tabella2026[[#This Row],[REDDITO COMPLESSIVO PROCAPITE]]&lt;media_aggr_reddito_pc,(media_aggr_reddito_pc-Tabella2026[[#This Row],[REDDITO COMPLESSIVO PROCAPITE]]),0)</f>
        <v>8463.6844836613727</v>
      </c>
      <c r="O7592" s="3">
        <f>+Tabella2026[[#This Row],[DIFFERENZA REDDITO INFERIORE ALLA MEDIA DALLA MEDIA]]*Tabella2026[[#This Row],[POP_2024]]</f>
        <v>1929720.0622747929</v>
      </c>
      <c r="P7592" s="3">
        <f>+Tabella2026[[#This Row],[POPOLAZIONE PER DIFFERENZA ]]/SUM(Tabella2026[[POPOLAZIONE PER DIFFERENZA ]])</f>
        <v>1.7120131075596566E-5</v>
      </c>
      <c r="Q7592" s="3">
        <f>+Tabella2026[[#This Row],[INCIDENZA POPOLAZIONE PER DIFFERENZA]]*(PLAFOND-SUM(Tabella2026[CONTRIBUTO SULLA BASE DELLA POPOLAZIONE]))</f>
        <v>5040.1537485573426</v>
      </c>
      <c r="R7592" s="3">
        <f>+Tabella2026[[#This Row],[CONTRIBUTO SULLA BASE DELLA POPOLAZIONE]]+Tabella2026[[#This Row],[CONTRIBUTO SULLA BASE DEL REDDITO]]</f>
        <v>6178.923417744074</v>
      </c>
      <c r="S7592" s="3">
        <f>+Tabella2026[[#This Row],[CONTRIBUTO TOTALE]]/(PLAFOND/N_TESSERE)</f>
        <v>12.357846835488148</v>
      </c>
      <c r="T7592" s="3">
        <f>+MAX(CEILING(Tabella2026[[#This Row],[preDEF1]],1),1)</f>
        <v>13</v>
      </c>
      <c r="U7592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592" s="21">
        <f>+Tabella2026[[#This Row],[DEF - n. card]]*(PLAFOND/N_TESSERE)</f>
        <v>6500</v>
      </c>
      <c r="W7592" s="18"/>
    </row>
    <row r="7593" spans="2:23" x14ac:dyDescent="0.25">
      <c r="B7593" s="1" t="s">
        <v>15139</v>
      </c>
      <c r="C7593" s="2">
        <v>115003</v>
      </c>
      <c r="D7593" s="1" t="s">
        <v>15140</v>
      </c>
      <c r="E7593" s="1" t="s">
        <v>76</v>
      </c>
      <c r="F7593" s="1" t="s">
        <v>625</v>
      </c>
      <c r="G7593" s="1" t="s">
        <v>11807</v>
      </c>
      <c r="H7593" s="1" t="s">
        <v>15836</v>
      </c>
      <c r="I7593" s="5">
        <v>227</v>
      </c>
      <c r="J7593" s="5">
        <v>2914771</v>
      </c>
      <c r="K7593" s="3">
        <f>+Tabella2026[[#This Row],[POP_2024]]/SUM(Tabella2026[POP_2024])</f>
        <v>3.8511479406775282E-6</v>
      </c>
      <c r="L7593" s="3">
        <f>+Tabella2026[[#This Row],[INCIDENZA POPOLAZIONE]]*(PLAFOND/2)</f>
        <v>1133.7750653745088</v>
      </c>
      <c r="M7593" s="3">
        <f>+IFERROR(Tabella2026[[#This Row],[reddito_2024]]/Tabella2026[[#This Row],[POP_2024]],"")</f>
        <v>12840.400881057269</v>
      </c>
      <c r="N7593" s="3">
        <f>+IF(Tabella2026[[#This Row],[REDDITO COMPLESSIVO PROCAPITE]]&lt;media_aggr_reddito_pc,(media_aggr_reddito_pc-Tabella2026[[#This Row],[REDDITO COMPLESSIVO PROCAPITE]]),0)</f>
        <v>4984.6651815514724</v>
      </c>
      <c r="O7593" s="3">
        <f>+Tabella2026[[#This Row],[DIFFERENZA REDDITO INFERIORE ALLA MEDIA DALLA MEDIA]]*Tabella2026[[#This Row],[POP_2024]]</f>
        <v>1131518.9962121842</v>
      </c>
      <c r="P7593" s="3">
        <f>+Tabella2026[[#This Row],[POPOLAZIONE PER DIFFERENZA ]]/SUM(Tabella2026[[POPOLAZIONE PER DIFFERENZA ]])</f>
        <v>1.0038634052881345E-5</v>
      </c>
      <c r="Q7593" s="3">
        <f>+Tabella2026[[#This Row],[INCIDENZA POPOLAZIONE PER DIFFERENZA]]*(PLAFOND-SUM(Tabella2026[CONTRIBUTO SULLA BASE DELLA POPOLAZIONE]))</f>
        <v>2955.3663361927402</v>
      </c>
      <c r="R7593" s="3">
        <f>+Tabella2026[[#This Row],[CONTRIBUTO SULLA BASE DELLA POPOLAZIONE]]+Tabella2026[[#This Row],[CONTRIBUTO SULLA BASE DEL REDDITO]]</f>
        <v>4089.141401567249</v>
      </c>
      <c r="S7593" s="3">
        <f>+Tabella2026[[#This Row],[CONTRIBUTO TOTALE]]/(PLAFOND/N_TESSERE)</f>
        <v>8.1782828031344987</v>
      </c>
      <c r="T7593" s="3">
        <f>+MAX(CEILING(Tabella2026[[#This Row],[preDEF1]],1),1)</f>
        <v>9</v>
      </c>
      <c r="U7593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593" s="21">
        <f>+Tabella2026[[#This Row],[DEF - n. card]]*(PLAFOND/N_TESSERE)</f>
        <v>4500</v>
      </c>
      <c r="W7593" s="18"/>
    </row>
    <row r="7594" spans="2:23" x14ac:dyDescent="0.25">
      <c r="B7594" s="1" t="s">
        <v>15123</v>
      </c>
      <c r="C7594" s="2">
        <v>5114</v>
      </c>
      <c r="D7594" s="1" t="s">
        <v>15124</v>
      </c>
      <c r="E7594" s="1" t="s">
        <v>18</v>
      </c>
      <c r="F7594" s="1" t="s">
        <v>182</v>
      </c>
      <c r="G7594" s="1" t="s">
        <v>11807</v>
      </c>
      <c r="H7594" s="1" t="s">
        <v>15835</v>
      </c>
      <c r="I7594" s="5">
        <v>227</v>
      </c>
      <c r="J7594" s="5">
        <v>3325183</v>
      </c>
      <c r="K7594" s="3">
        <f>+Tabella2026[[#This Row],[POP_2024]]/SUM(Tabella2026[POP_2024])</f>
        <v>3.8511479406775282E-6</v>
      </c>
      <c r="L7594" s="3">
        <f>+Tabella2026[[#This Row],[INCIDENZA POPOLAZIONE]]*(PLAFOND/2)</f>
        <v>1133.7750653745088</v>
      </c>
      <c r="M7594" s="3">
        <f>+IFERROR(Tabella2026[[#This Row],[reddito_2024]]/Tabella2026[[#This Row],[POP_2024]],"")</f>
        <v>14648.383259911894</v>
      </c>
      <c r="N7594" s="3">
        <f>+IF(Tabella2026[[#This Row],[REDDITO COMPLESSIVO PROCAPITE]]&lt;media_aggr_reddito_pc,(media_aggr_reddito_pc-Tabella2026[[#This Row],[REDDITO COMPLESSIVO PROCAPITE]]),0)</f>
        <v>3176.6828026968469</v>
      </c>
      <c r="O7594" s="3">
        <f>+Tabella2026[[#This Row],[DIFFERENZA REDDITO INFERIORE ALLA MEDIA DALLA MEDIA]]*Tabella2026[[#This Row],[POP_2024]]</f>
        <v>721106.9962121842</v>
      </c>
      <c r="P7594" s="3">
        <f>+Tabella2026[[#This Row],[POPOLAZIONE PER DIFFERENZA ]]/SUM(Tabella2026[[POPOLAZIONE PER DIFFERENZA ]])</f>
        <v>6.397532230726382E-6</v>
      </c>
      <c r="Q7594" s="3">
        <f>+Tabella2026[[#This Row],[INCIDENZA POPOLAZIONE PER DIFFERENZA]]*(PLAFOND-SUM(Tabella2026[CONTRIBUTO SULLA BASE DELLA POPOLAZIONE]))</f>
        <v>1883.4286905766814</v>
      </c>
      <c r="R7594" s="3">
        <f>+Tabella2026[[#This Row],[CONTRIBUTO SULLA BASE DELLA POPOLAZIONE]]+Tabella2026[[#This Row],[CONTRIBUTO SULLA BASE DEL REDDITO]]</f>
        <v>3017.20375595119</v>
      </c>
      <c r="S7594" s="3">
        <f>+Tabella2026[[#This Row],[CONTRIBUTO TOTALE]]/(PLAFOND/N_TESSERE)</f>
        <v>6.0344075119023799</v>
      </c>
      <c r="T7594" s="3">
        <f>+MAX(CEILING(Tabella2026[[#This Row],[preDEF1]],1),1)</f>
        <v>7</v>
      </c>
      <c r="U7594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594" s="21">
        <f>+Tabella2026[[#This Row],[DEF - n. card]]*(PLAFOND/N_TESSERE)</f>
        <v>3500</v>
      </c>
      <c r="W7594" s="18"/>
    </row>
    <row r="7595" spans="2:23" x14ac:dyDescent="0.25">
      <c r="B7595" s="1" t="s">
        <v>15115</v>
      </c>
      <c r="C7595" s="2">
        <v>1258</v>
      </c>
      <c r="D7595" s="1" t="s">
        <v>15116</v>
      </c>
      <c r="E7595" s="1" t="s">
        <v>18</v>
      </c>
      <c r="F7595" s="1" t="s">
        <v>17</v>
      </c>
      <c r="G7595" s="1" t="s">
        <v>11807</v>
      </c>
      <c r="H7595" s="1" t="s">
        <v>15835</v>
      </c>
      <c r="I7595" s="5">
        <v>226</v>
      </c>
      <c r="J7595" s="5">
        <v>6490314</v>
      </c>
      <c r="K7595" s="3">
        <f>+Tabella2026[[#This Row],[POP_2024]]/SUM(Tabella2026[POP_2024])</f>
        <v>3.8341825312472302E-6</v>
      </c>
      <c r="L7595" s="3">
        <f>+Tabella2026[[#This Row],[INCIDENZA POPOLAZIONE]]*(PLAFOND/2)</f>
        <v>1128.7804615622861</v>
      </c>
      <c r="M7595" s="3">
        <f>+IFERROR(Tabella2026[[#This Row],[reddito_2024]]/Tabella2026[[#This Row],[POP_2024]],"")</f>
        <v>28718.203539823007</v>
      </c>
      <c r="N7595" s="3">
        <f>+IF(Tabella2026[[#This Row],[REDDITO COMPLESSIVO PROCAPITE]]&lt;media_aggr_reddito_pc,(media_aggr_reddito_pc-Tabella2026[[#This Row],[REDDITO COMPLESSIVO PROCAPITE]]),0)</f>
        <v>0</v>
      </c>
      <c r="O7595" s="3">
        <f>+Tabella2026[[#This Row],[DIFFERENZA REDDITO INFERIORE ALLA MEDIA DALLA MEDIA]]*Tabella2026[[#This Row],[POP_2024]]</f>
        <v>0</v>
      </c>
      <c r="P7595" s="3">
        <f>+Tabella2026[[#This Row],[POPOLAZIONE PER DIFFERENZA ]]/SUM(Tabella2026[[POPOLAZIONE PER DIFFERENZA ]])</f>
        <v>0</v>
      </c>
      <c r="Q7595" s="3">
        <f>+Tabella2026[[#This Row],[INCIDENZA POPOLAZIONE PER DIFFERENZA]]*(PLAFOND-SUM(Tabella2026[CONTRIBUTO SULLA BASE DELLA POPOLAZIONE]))</f>
        <v>0</v>
      </c>
      <c r="R7595" s="3">
        <f>+Tabella2026[[#This Row],[CONTRIBUTO SULLA BASE DELLA POPOLAZIONE]]+Tabella2026[[#This Row],[CONTRIBUTO SULLA BASE DEL REDDITO]]</f>
        <v>1128.7804615622861</v>
      </c>
      <c r="S7595" s="3">
        <f>+Tabella2026[[#This Row],[CONTRIBUTO TOTALE]]/(PLAFOND/N_TESSERE)</f>
        <v>2.2575609231245721</v>
      </c>
      <c r="T7595" s="3">
        <f>+MAX(CEILING(Tabella2026[[#This Row],[preDEF1]],1),1)</f>
        <v>3</v>
      </c>
      <c r="U7595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95" s="21">
        <f>+Tabella2026[[#This Row],[DEF - n. card]]*(PLAFOND/N_TESSERE)</f>
        <v>1500</v>
      </c>
      <c r="W7595" s="18"/>
    </row>
    <row r="7596" spans="2:23" x14ac:dyDescent="0.25">
      <c r="B7596" s="1" t="s">
        <v>15159</v>
      </c>
      <c r="C7596" s="2">
        <v>6117</v>
      </c>
      <c r="D7596" s="1" t="s">
        <v>15160</v>
      </c>
      <c r="E7596" s="1" t="s">
        <v>18</v>
      </c>
      <c r="F7596" s="1" t="s">
        <v>138</v>
      </c>
      <c r="G7596" s="1" t="s">
        <v>11807</v>
      </c>
      <c r="H7596" s="1" t="s">
        <v>15835</v>
      </c>
      <c r="I7596" s="5">
        <v>225</v>
      </c>
      <c r="J7596" s="5">
        <v>4203042</v>
      </c>
      <c r="K7596" s="3">
        <f>+Tabella2026[[#This Row],[POP_2024]]/SUM(Tabella2026[POP_2024])</f>
        <v>3.817217121816933E-6</v>
      </c>
      <c r="L7596" s="3">
        <f>+Tabella2026[[#This Row],[INCIDENZA POPOLAZIONE]]*(PLAFOND/2)</f>
        <v>1123.7858577500638</v>
      </c>
      <c r="M7596" s="3">
        <f>+IFERROR(Tabella2026[[#This Row],[reddito_2024]]/Tabella2026[[#This Row],[POP_2024]],"")</f>
        <v>18680.186666666668</v>
      </c>
      <c r="N7596" s="3">
        <f>+IF(Tabella2026[[#This Row],[REDDITO COMPLESSIVO PROCAPITE]]&lt;media_aggr_reddito_pc,(media_aggr_reddito_pc-Tabella2026[[#This Row],[REDDITO COMPLESSIVO PROCAPITE]]),0)</f>
        <v>0</v>
      </c>
      <c r="O7596" s="3">
        <f>+Tabella2026[[#This Row],[DIFFERENZA REDDITO INFERIORE ALLA MEDIA DALLA MEDIA]]*Tabella2026[[#This Row],[POP_2024]]</f>
        <v>0</v>
      </c>
      <c r="P7596" s="3">
        <f>+Tabella2026[[#This Row],[POPOLAZIONE PER DIFFERENZA ]]/SUM(Tabella2026[[POPOLAZIONE PER DIFFERENZA ]])</f>
        <v>0</v>
      </c>
      <c r="Q7596" s="3">
        <f>+Tabella2026[[#This Row],[INCIDENZA POPOLAZIONE PER DIFFERENZA]]*(PLAFOND-SUM(Tabella2026[CONTRIBUTO SULLA BASE DELLA POPOLAZIONE]))</f>
        <v>0</v>
      </c>
      <c r="R7596" s="3">
        <f>+Tabella2026[[#This Row],[CONTRIBUTO SULLA BASE DELLA POPOLAZIONE]]+Tabella2026[[#This Row],[CONTRIBUTO SULLA BASE DEL REDDITO]]</f>
        <v>1123.7858577500638</v>
      </c>
      <c r="S7596" s="3">
        <f>+Tabella2026[[#This Row],[CONTRIBUTO TOTALE]]/(PLAFOND/N_TESSERE)</f>
        <v>2.2475717155001274</v>
      </c>
      <c r="T7596" s="3">
        <f>+MAX(CEILING(Tabella2026[[#This Row],[preDEF1]],1),1)</f>
        <v>3</v>
      </c>
      <c r="U7596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96" s="21">
        <f>+Tabella2026[[#This Row],[DEF - n. card]]*(PLAFOND/N_TESSERE)</f>
        <v>1500</v>
      </c>
      <c r="W7596" s="18"/>
    </row>
    <row r="7597" spans="2:23" x14ac:dyDescent="0.25">
      <c r="B7597" s="1" t="s">
        <v>15197</v>
      </c>
      <c r="C7597" s="2">
        <v>12129</v>
      </c>
      <c r="D7597" s="1" t="s">
        <v>15198</v>
      </c>
      <c r="E7597" s="1" t="s">
        <v>12</v>
      </c>
      <c r="F7597" s="1" t="s">
        <v>157</v>
      </c>
      <c r="G7597" s="1" t="s">
        <v>11807</v>
      </c>
      <c r="H7597" s="1" t="s">
        <v>15835</v>
      </c>
      <c r="I7597" s="5">
        <v>223</v>
      </c>
      <c r="J7597" s="5">
        <v>1618835</v>
      </c>
      <c r="K7597" s="3">
        <f>+Tabella2026[[#This Row],[POP_2024]]/SUM(Tabella2026[POP_2024])</f>
        <v>3.7832863029563378E-6</v>
      </c>
      <c r="L7597" s="3">
        <f>+Tabella2026[[#This Row],[INCIDENZA POPOLAZIONE]]*(PLAFOND/2)</f>
        <v>1113.7966501256187</v>
      </c>
      <c r="M7597" s="3">
        <f>+IFERROR(Tabella2026[[#This Row],[reddito_2024]]/Tabella2026[[#This Row],[POP_2024]],"")</f>
        <v>7259.3497757847535</v>
      </c>
      <c r="N7597" s="3">
        <f>+IF(Tabella2026[[#This Row],[REDDITO COMPLESSIVO PROCAPITE]]&lt;media_aggr_reddito_pc,(media_aggr_reddito_pc-Tabella2026[[#This Row],[REDDITO COMPLESSIVO PROCAPITE]]),0)</f>
        <v>10565.716286823987</v>
      </c>
      <c r="O7597" s="3">
        <f>+Tabella2026[[#This Row],[DIFFERENZA REDDITO INFERIORE ALLA MEDIA DALLA MEDIA]]*Tabella2026[[#This Row],[POP_2024]]</f>
        <v>2356154.731961749</v>
      </c>
      <c r="P7597" s="3">
        <f>+Tabella2026[[#This Row],[POPOLAZIONE PER DIFFERENZA ]]/SUM(Tabella2026[[POPOLAZIONE PER DIFFERENZA ]])</f>
        <v>2.0903383156011431E-5</v>
      </c>
      <c r="Q7597" s="3">
        <f>+Tabella2026[[#This Row],[INCIDENZA POPOLAZIONE PER DIFFERENZA]]*(PLAFOND-SUM(Tabella2026[CONTRIBUTO SULLA BASE DELLA POPOLAZIONE]))</f>
        <v>6153.9403235924237</v>
      </c>
      <c r="R7597" s="3">
        <f>+Tabella2026[[#This Row],[CONTRIBUTO SULLA BASE DELLA POPOLAZIONE]]+Tabella2026[[#This Row],[CONTRIBUTO SULLA BASE DEL REDDITO]]</f>
        <v>7267.7369737180425</v>
      </c>
      <c r="S7597" s="3">
        <f>+Tabella2026[[#This Row],[CONTRIBUTO TOTALE]]/(PLAFOND/N_TESSERE)</f>
        <v>14.535473947436085</v>
      </c>
      <c r="T7597" s="3">
        <f>+MAX(CEILING(Tabella2026[[#This Row],[preDEF1]],1),1)</f>
        <v>15</v>
      </c>
      <c r="U7597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597" s="21">
        <f>+Tabella2026[[#This Row],[DEF - n. card]]*(PLAFOND/N_TESSERE)</f>
        <v>7500</v>
      </c>
      <c r="W7597" s="18"/>
    </row>
    <row r="7598" spans="2:23" x14ac:dyDescent="0.25">
      <c r="B7598" s="1" t="s">
        <v>15209</v>
      </c>
      <c r="C7598" s="2">
        <v>2033</v>
      </c>
      <c r="D7598" s="1" t="s">
        <v>15210</v>
      </c>
      <c r="E7598" s="1" t="s">
        <v>18</v>
      </c>
      <c r="F7598" s="1" t="s">
        <v>381</v>
      </c>
      <c r="G7598" s="1" t="s">
        <v>11807</v>
      </c>
      <c r="H7598" s="1" t="s">
        <v>15835</v>
      </c>
      <c r="I7598" s="5">
        <v>223</v>
      </c>
      <c r="J7598" s="5">
        <v>3482767</v>
      </c>
      <c r="K7598" s="3">
        <f>+Tabella2026[[#This Row],[POP_2024]]/SUM(Tabella2026[POP_2024])</f>
        <v>3.7832863029563378E-6</v>
      </c>
      <c r="L7598" s="3">
        <f>+Tabella2026[[#This Row],[INCIDENZA POPOLAZIONE]]*(PLAFOND/2)</f>
        <v>1113.7966501256187</v>
      </c>
      <c r="M7598" s="3">
        <f>+IFERROR(Tabella2026[[#This Row],[reddito_2024]]/Tabella2026[[#This Row],[POP_2024]],"")</f>
        <v>15617.789237668161</v>
      </c>
      <c r="N7598" s="3">
        <f>+IF(Tabella2026[[#This Row],[REDDITO COMPLESSIVO PROCAPITE]]&lt;media_aggr_reddito_pc,(media_aggr_reddito_pc-Tabella2026[[#This Row],[REDDITO COMPLESSIVO PROCAPITE]]),0)</f>
        <v>2207.2768249405799</v>
      </c>
      <c r="O7598" s="3">
        <f>+Tabella2026[[#This Row],[DIFFERENZA REDDITO INFERIORE ALLA MEDIA DALLA MEDIA]]*Tabella2026[[#This Row],[POP_2024]]</f>
        <v>492222.73196174932</v>
      </c>
      <c r="P7598" s="3">
        <f>+Tabella2026[[#This Row],[POPOLAZIONE PER DIFFERENZA ]]/SUM(Tabella2026[[POPOLAZIONE PER DIFFERENZA ]])</f>
        <v>4.366911996364676E-6</v>
      </c>
      <c r="Q7598" s="3">
        <f>+Tabella2026[[#This Row],[INCIDENZA POPOLAZIONE PER DIFFERENZA]]*(PLAFOND-SUM(Tabella2026[CONTRIBUTO SULLA BASE DELLA POPOLAZIONE]))</f>
        <v>1285.6156165457685</v>
      </c>
      <c r="R7598" s="3">
        <f>+Tabella2026[[#This Row],[CONTRIBUTO SULLA BASE DELLA POPOLAZIONE]]+Tabella2026[[#This Row],[CONTRIBUTO SULLA BASE DEL REDDITO]]</f>
        <v>2399.4122666713874</v>
      </c>
      <c r="S7598" s="3">
        <f>+Tabella2026[[#This Row],[CONTRIBUTO TOTALE]]/(PLAFOND/N_TESSERE)</f>
        <v>4.798824533342775</v>
      </c>
      <c r="T7598" s="3">
        <f>+MAX(CEILING(Tabella2026[[#This Row],[preDEF1]],1),1)</f>
        <v>5</v>
      </c>
      <c r="U759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598" s="21">
        <f>+Tabella2026[[#This Row],[DEF - n. card]]*(PLAFOND/N_TESSERE)</f>
        <v>2500</v>
      </c>
      <c r="W7598" s="18"/>
    </row>
    <row r="7599" spans="2:23" x14ac:dyDescent="0.25">
      <c r="B7599" s="1" t="s">
        <v>15195</v>
      </c>
      <c r="C7599" s="2">
        <v>57072</v>
      </c>
      <c r="D7599" s="1" t="s">
        <v>15196</v>
      </c>
      <c r="E7599" s="1" t="s">
        <v>8</v>
      </c>
      <c r="F7599" s="1" t="s">
        <v>377</v>
      </c>
      <c r="G7599" s="1" t="s">
        <v>11807</v>
      </c>
      <c r="H7599" s="1" t="s">
        <v>15834</v>
      </c>
      <c r="I7599" s="5">
        <v>223</v>
      </c>
      <c r="J7599" s="5">
        <v>3341232</v>
      </c>
      <c r="K7599" s="3">
        <f>+Tabella2026[[#This Row],[POP_2024]]/SUM(Tabella2026[POP_2024])</f>
        <v>3.7832863029563378E-6</v>
      </c>
      <c r="L7599" s="3">
        <f>+Tabella2026[[#This Row],[INCIDENZA POPOLAZIONE]]*(PLAFOND/2)</f>
        <v>1113.7966501256187</v>
      </c>
      <c r="M7599" s="3">
        <f>+IFERROR(Tabella2026[[#This Row],[reddito_2024]]/Tabella2026[[#This Row],[POP_2024]],"")</f>
        <v>14983.103139013452</v>
      </c>
      <c r="N7599" s="3">
        <f>+IF(Tabella2026[[#This Row],[REDDITO COMPLESSIVO PROCAPITE]]&lt;media_aggr_reddito_pc,(media_aggr_reddito_pc-Tabella2026[[#This Row],[REDDITO COMPLESSIVO PROCAPITE]]),0)</f>
        <v>2841.9629235952889</v>
      </c>
      <c r="O7599" s="3">
        <f>+Tabella2026[[#This Row],[DIFFERENZA REDDITO INFERIORE ALLA MEDIA DALLA MEDIA]]*Tabella2026[[#This Row],[POP_2024]]</f>
        <v>633757.73196174938</v>
      </c>
      <c r="P7599" s="3">
        <f>+Tabella2026[[#This Row],[POPOLAZIONE PER DIFFERENZA ]]/SUM(Tabella2026[[POPOLAZIONE PER DIFFERENZA ]])</f>
        <v>5.6225851891531492E-6</v>
      </c>
      <c r="Q7599" s="3">
        <f>+Tabella2026[[#This Row],[INCIDENZA POPOLAZIONE PER DIFFERENZA]]*(PLAFOND-SUM(Tabella2026[CONTRIBUTO SULLA BASE DELLA POPOLAZIONE]))</f>
        <v>1655.284862747802</v>
      </c>
      <c r="R7599" s="3">
        <f>+Tabella2026[[#This Row],[CONTRIBUTO SULLA BASE DELLA POPOLAZIONE]]+Tabella2026[[#This Row],[CONTRIBUTO SULLA BASE DEL REDDITO]]</f>
        <v>2769.0815128734207</v>
      </c>
      <c r="S7599" s="3">
        <f>+Tabella2026[[#This Row],[CONTRIBUTO TOTALE]]/(PLAFOND/N_TESSERE)</f>
        <v>5.5381630257468411</v>
      </c>
      <c r="T7599" s="3">
        <f>+MAX(CEILING(Tabella2026[[#This Row],[preDEF1]],1),1)</f>
        <v>6</v>
      </c>
      <c r="U7599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599" s="21">
        <f>+Tabella2026[[#This Row],[DEF - n. card]]*(PLAFOND/N_TESSERE)</f>
        <v>3000</v>
      </c>
      <c r="W7599" s="18"/>
    </row>
    <row r="7600" spans="2:23" x14ac:dyDescent="0.25">
      <c r="B7600" s="1" t="s">
        <v>15173</v>
      </c>
      <c r="C7600" s="2">
        <v>2043</v>
      </c>
      <c r="D7600" s="1" t="s">
        <v>15174</v>
      </c>
      <c r="E7600" s="1" t="s">
        <v>18</v>
      </c>
      <c r="F7600" s="1" t="s">
        <v>381</v>
      </c>
      <c r="G7600" s="1" t="s">
        <v>11807</v>
      </c>
      <c r="H7600" s="1" t="s">
        <v>15835</v>
      </c>
      <c r="I7600" s="5">
        <v>222</v>
      </c>
      <c r="J7600" s="5">
        <v>4545837</v>
      </c>
      <c r="K7600" s="3">
        <f>+Tabella2026[[#This Row],[POP_2024]]/SUM(Tabella2026[POP_2024])</f>
        <v>3.7663208935260406E-6</v>
      </c>
      <c r="L7600" s="3">
        <f>+Tabella2026[[#This Row],[INCIDENZA POPOLAZIONE]]*(PLAFOND/2)</f>
        <v>1108.8020463133962</v>
      </c>
      <c r="M7600" s="3">
        <f>+IFERROR(Tabella2026[[#This Row],[reddito_2024]]/Tabella2026[[#This Row],[POP_2024]],"")</f>
        <v>20476.743243243243</v>
      </c>
      <c r="N7600" s="3">
        <f>+IF(Tabella2026[[#This Row],[REDDITO COMPLESSIVO PROCAPITE]]&lt;media_aggr_reddito_pc,(media_aggr_reddito_pc-Tabella2026[[#This Row],[REDDITO COMPLESSIVO PROCAPITE]]),0)</f>
        <v>0</v>
      </c>
      <c r="O7600" s="3">
        <f>+Tabella2026[[#This Row],[DIFFERENZA REDDITO INFERIORE ALLA MEDIA DALLA MEDIA]]*Tabella2026[[#This Row],[POP_2024]]</f>
        <v>0</v>
      </c>
      <c r="P7600" s="3">
        <f>+Tabella2026[[#This Row],[POPOLAZIONE PER DIFFERENZA ]]/SUM(Tabella2026[[POPOLAZIONE PER DIFFERENZA ]])</f>
        <v>0</v>
      </c>
      <c r="Q7600" s="3">
        <f>+Tabella2026[[#This Row],[INCIDENZA POPOLAZIONE PER DIFFERENZA]]*(PLAFOND-SUM(Tabella2026[CONTRIBUTO SULLA BASE DELLA POPOLAZIONE]))</f>
        <v>0</v>
      </c>
      <c r="R7600" s="3">
        <f>+Tabella2026[[#This Row],[CONTRIBUTO SULLA BASE DELLA POPOLAZIONE]]+Tabella2026[[#This Row],[CONTRIBUTO SULLA BASE DEL REDDITO]]</f>
        <v>1108.8020463133962</v>
      </c>
      <c r="S7600" s="3">
        <f>+Tabella2026[[#This Row],[CONTRIBUTO TOTALE]]/(PLAFOND/N_TESSERE)</f>
        <v>2.2176040926267926</v>
      </c>
      <c r="T7600" s="3">
        <f>+MAX(CEILING(Tabella2026[[#This Row],[preDEF1]],1),1)</f>
        <v>3</v>
      </c>
      <c r="U7600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600" s="21">
        <f>+Tabella2026[[#This Row],[DEF - n. card]]*(PLAFOND/N_TESSERE)</f>
        <v>1500</v>
      </c>
      <c r="W7600" s="18"/>
    </row>
    <row r="7601" spans="2:23" x14ac:dyDescent="0.25">
      <c r="B7601" s="1" t="s">
        <v>15201</v>
      </c>
      <c r="C7601" s="2">
        <v>4141</v>
      </c>
      <c r="D7601" s="1" t="s">
        <v>15202</v>
      </c>
      <c r="E7601" s="1" t="s">
        <v>18</v>
      </c>
      <c r="F7601" s="1" t="s">
        <v>263</v>
      </c>
      <c r="G7601" s="1" t="s">
        <v>11807</v>
      </c>
      <c r="H7601" s="1" t="s">
        <v>15835</v>
      </c>
      <c r="I7601" s="5">
        <v>222</v>
      </c>
      <c r="J7601" s="5">
        <v>3630918</v>
      </c>
      <c r="K7601" s="3">
        <f>+Tabella2026[[#This Row],[POP_2024]]/SUM(Tabella2026[POP_2024])</f>
        <v>3.7663208935260406E-6</v>
      </c>
      <c r="L7601" s="3">
        <f>+Tabella2026[[#This Row],[INCIDENZA POPOLAZIONE]]*(PLAFOND/2)</f>
        <v>1108.8020463133962</v>
      </c>
      <c r="M7601" s="3">
        <f>+IFERROR(Tabella2026[[#This Row],[reddito_2024]]/Tabella2026[[#This Row],[POP_2024]],"")</f>
        <v>16355.486486486487</v>
      </c>
      <c r="N7601" s="3">
        <f>+IF(Tabella2026[[#This Row],[REDDITO COMPLESSIVO PROCAPITE]]&lt;media_aggr_reddito_pc,(media_aggr_reddito_pc-Tabella2026[[#This Row],[REDDITO COMPLESSIVO PROCAPITE]]),0)</f>
        <v>1469.5795761222544</v>
      </c>
      <c r="O7601" s="3">
        <f>+Tabella2026[[#This Row],[DIFFERENZA REDDITO INFERIORE ALLA MEDIA DALLA MEDIA]]*Tabella2026[[#This Row],[POP_2024]]</f>
        <v>326246.66589914047</v>
      </c>
      <c r="P7601" s="3">
        <f>+Tabella2026[[#This Row],[POPOLAZIONE PER DIFFERENZA ]]/SUM(Tabella2026[[POPOLAZIONE PER DIFFERENZA ]])</f>
        <v>2.8944020391151864E-6</v>
      </c>
      <c r="Q7601" s="3">
        <f>+Tabella2026[[#This Row],[INCIDENZA POPOLAZIONE PER DIFFERENZA]]*(PLAFOND-SUM(Tabella2026[CONTRIBUTO SULLA BASE DELLA POPOLAZIONE]))</f>
        <v>852.10978951398499</v>
      </c>
      <c r="R7601" s="3">
        <f>+Tabella2026[[#This Row],[CONTRIBUTO SULLA BASE DELLA POPOLAZIONE]]+Tabella2026[[#This Row],[CONTRIBUTO SULLA BASE DEL REDDITO]]</f>
        <v>1960.9118358273813</v>
      </c>
      <c r="S7601" s="3">
        <f>+Tabella2026[[#This Row],[CONTRIBUTO TOTALE]]/(PLAFOND/N_TESSERE)</f>
        <v>3.9218236716547628</v>
      </c>
      <c r="T7601" s="3">
        <f>+MAX(CEILING(Tabella2026[[#This Row],[preDEF1]],1),1)</f>
        <v>4</v>
      </c>
      <c r="U7601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601" s="21">
        <f>+Tabella2026[[#This Row],[DEF - n. card]]*(PLAFOND/N_TESSERE)</f>
        <v>2000</v>
      </c>
      <c r="W7601" s="18"/>
    </row>
    <row r="7602" spans="2:23" x14ac:dyDescent="0.25">
      <c r="B7602" s="1" t="s">
        <v>15305</v>
      </c>
      <c r="C7602" s="2">
        <v>5085</v>
      </c>
      <c r="D7602" s="1" t="s">
        <v>15306</v>
      </c>
      <c r="E7602" s="1" t="s">
        <v>18</v>
      </c>
      <c r="F7602" s="1" t="s">
        <v>182</v>
      </c>
      <c r="G7602" s="1" t="s">
        <v>11807</v>
      </c>
      <c r="H7602" s="1" t="s">
        <v>15835</v>
      </c>
      <c r="I7602" s="5">
        <v>222</v>
      </c>
      <c r="J7602" s="5">
        <v>3203692</v>
      </c>
      <c r="K7602" s="3">
        <f>+Tabella2026[[#This Row],[POP_2024]]/SUM(Tabella2026[POP_2024])</f>
        <v>3.7663208935260406E-6</v>
      </c>
      <c r="L7602" s="3">
        <f>+Tabella2026[[#This Row],[INCIDENZA POPOLAZIONE]]*(PLAFOND/2)</f>
        <v>1108.8020463133962</v>
      </c>
      <c r="M7602" s="3">
        <f>+IFERROR(Tabella2026[[#This Row],[reddito_2024]]/Tabella2026[[#This Row],[POP_2024]],"")</f>
        <v>14431.045045045044</v>
      </c>
      <c r="N7602" s="3">
        <f>+IF(Tabella2026[[#This Row],[REDDITO COMPLESSIVO PROCAPITE]]&lt;media_aggr_reddito_pc,(media_aggr_reddito_pc-Tabella2026[[#This Row],[REDDITO COMPLESSIVO PROCAPITE]]),0)</f>
        <v>3394.0210175636967</v>
      </c>
      <c r="O7602" s="3">
        <f>+Tabella2026[[#This Row],[DIFFERENZA REDDITO INFERIORE ALLA MEDIA DALLA MEDIA]]*Tabella2026[[#This Row],[POP_2024]]</f>
        <v>753472.66589914064</v>
      </c>
      <c r="P7602" s="3">
        <f>+Tabella2026[[#This Row],[POPOLAZIONE PER DIFFERENZA ]]/SUM(Tabella2026[[POPOLAZIONE PER DIFFERENZA ]])</f>
        <v>6.6846746604614844E-6</v>
      </c>
      <c r="Q7602" s="3">
        <f>+Tabella2026[[#This Row],[INCIDENZA POPOLAZIONE PER DIFFERENZA]]*(PLAFOND-SUM(Tabella2026[CONTRIBUTO SULLA BASE DELLA POPOLAZIONE]))</f>
        <v>1967.9632065338737</v>
      </c>
      <c r="R7602" s="3">
        <f>+Tabella2026[[#This Row],[CONTRIBUTO SULLA BASE DELLA POPOLAZIONE]]+Tabella2026[[#This Row],[CONTRIBUTO SULLA BASE DEL REDDITO]]</f>
        <v>3076.7652528472699</v>
      </c>
      <c r="S7602" s="3">
        <f>+Tabella2026[[#This Row],[CONTRIBUTO TOTALE]]/(PLAFOND/N_TESSERE)</f>
        <v>6.1535305056945395</v>
      </c>
      <c r="T7602" s="3">
        <f>+MAX(CEILING(Tabella2026[[#This Row],[preDEF1]],1),1)</f>
        <v>7</v>
      </c>
      <c r="U760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602" s="21">
        <f>+Tabella2026[[#This Row],[DEF - n. card]]*(PLAFOND/N_TESSERE)</f>
        <v>3500</v>
      </c>
      <c r="W7602" s="18"/>
    </row>
    <row r="7603" spans="2:23" x14ac:dyDescent="0.25">
      <c r="B7603" s="1" t="s">
        <v>15191</v>
      </c>
      <c r="C7603" s="2">
        <v>1226</v>
      </c>
      <c r="D7603" s="1" t="s">
        <v>15192</v>
      </c>
      <c r="E7603" s="1" t="s">
        <v>18</v>
      </c>
      <c r="F7603" s="1" t="s">
        <v>17</v>
      </c>
      <c r="G7603" s="1" t="s">
        <v>11807</v>
      </c>
      <c r="H7603" s="1" t="s">
        <v>15835</v>
      </c>
      <c r="I7603" s="5">
        <v>221</v>
      </c>
      <c r="J7603" s="5">
        <v>2808740</v>
      </c>
      <c r="K7603" s="3">
        <f>+Tabella2026[[#This Row],[POP_2024]]/SUM(Tabella2026[POP_2024])</f>
        <v>3.749355484095743E-6</v>
      </c>
      <c r="L7603" s="3">
        <f>+Tabella2026[[#This Row],[INCIDENZA POPOLAZIONE]]*(PLAFOND/2)</f>
        <v>1103.8074425011737</v>
      </c>
      <c r="M7603" s="3">
        <f>+IFERROR(Tabella2026[[#This Row],[reddito_2024]]/Tabella2026[[#This Row],[POP_2024]],"")</f>
        <v>12709.23076923077</v>
      </c>
      <c r="N7603" s="3">
        <f>+IF(Tabella2026[[#This Row],[REDDITO COMPLESSIVO PROCAPITE]]&lt;media_aggr_reddito_pc,(media_aggr_reddito_pc-Tabella2026[[#This Row],[REDDITO COMPLESSIVO PROCAPITE]]),0)</f>
        <v>5115.8352933779715</v>
      </c>
      <c r="O7603" s="3">
        <f>+Tabella2026[[#This Row],[DIFFERENZA REDDITO INFERIORE ALLA MEDIA DALLA MEDIA]]*Tabella2026[[#This Row],[POP_2024]]</f>
        <v>1130599.5998365318</v>
      </c>
      <c r="P7603" s="3">
        <f>+Tabella2026[[#This Row],[POPOLAZIONE PER DIFFERENZA ]]/SUM(Tabella2026[[POPOLAZIONE PER DIFFERENZA ]])</f>
        <v>1.0030477332759442E-5</v>
      </c>
      <c r="Q7603" s="3">
        <f>+Tabella2026[[#This Row],[INCIDENZA POPOLAZIONE PER DIFFERENZA]]*(PLAFOND-SUM(Tabella2026[CONTRIBUTO SULLA BASE DELLA POPOLAZIONE]))</f>
        <v>2952.9650039063918</v>
      </c>
      <c r="R7603" s="3">
        <f>+Tabella2026[[#This Row],[CONTRIBUTO SULLA BASE DELLA POPOLAZIONE]]+Tabella2026[[#This Row],[CONTRIBUTO SULLA BASE DEL REDDITO]]</f>
        <v>4056.7724464075654</v>
      </c>
      <c r="S7603" s="3">
        <f>+Tabella2026[[#This Row],[CONTRIBUTO TOTALE]]/(PLAFOND/N_TESSERE)</f>
        <v>8.1135448928151312</v>
      </c>
      <c r="T7603" s="3">
        <f>+MAX(CEILING(Tabella2026[[#This Row],[preDEF1]],1),1)</f>
        <v>9</v>
      </c>
      <c r="U7603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603" s="21">
        <f>+Tabella2026[[#This Row],[DEF - n. card]]*(PLAFOND/N_TESSERE)</f>
        <v>4500</v>
      </c>
      <c r="W7603" s="18"/>
    </row>
    <row r="7604" spans="2:23" x14ac:dyDescent="0.25">
      <c r="B7604" s="1" t="s">
        <v>15253</v>
      </c>
      <c r="C7604" s="2">
        <v>9028</v>
      </c>
      <c r="D7604" s="1" t="s">
        <v>15254</v>
      </c>
      <c r="E7604" s="1" t="s">
        <v>24</v>
      </c>
      <c r="F7604" s="1" t="s">
        <v>246</v>
      </c>
      <c r="G7604" s="1" t="s">
        <v>11807</v>
      </c>
      <c r="H7604" s="1" t="s">
        <v>15835</v>
      </c>
      <c r="I7604" s="5">
        <v>220</v>
      </c>
      <c r="J7604" s="5">
        <v>2563295</v>
      </c>
      <c r="K7604" s="3">
        <f>+Tabella2026[[#This Row],[POP_2024]]/SUM(Tabella2026[POP_2024])</f>
        <v>3.7323900746654454E-6</v>
      </c>
      <c r="L7604" s="3">
        <f>+Tabella2026[[#This Row],[INCIDENZA POPOLAZIONE]]*(PLAFOND/2)</f>
        <v>1098.8128386889512</v>
      </c>
      <c r="M7604" s="3">
        <f>+IFERROR(Tabella2026[[#This Row],[reddito_2024]]/Tabella2026[[#This Row],[POP_2024]],"")</f>
        <v>11651.34090909091</v>
      </c>
      <c r="N7604" s="3">
        <f>+IF(Tabella2026[[#This Row],[REDDITO COMPLESSIVO PROCAPITE]]&lt;media_aggr_reddito_pc,(media_aggr_reddito_pc-Tabella2026[[#This Row],[REDDITO COMPLESSIVO PROCAPITE]]),0)</f>
        <v>6173.7251535178311</v>
      </c>
      <c r="O7604" s="3">
        <f>+Tabella2026[[#This Row],[DIFFERENZA REDDITO INFERIORE ALLA MEDIA DALLA MEDIA]]*Tabella2026[[#This Row],[POP_2024]]</f>
        <v>1358219.5337739228</v>
      </c>
      <c r="P7604" s="3">
        <f>+Tabella2026[[#This Row],[POPOLAZIONE PER DIFFERENZA ]]/SUM(Tabella2026[[POPOLAZIONE PER DIFFERENZA ]])</f>
        <v>1.2049880654831475E-5</v>
      </c>
      <c r="Q7604" s="3">
        <f>+Tabella2026[[#This Row],[INCIDENZA POPOLAZIONE PER DIFFERENZA]]*(PLAFOND-SUM(Tabella2026[CONTRIBUTO SULLA BASE DELLA POPOLAZIONE]))</f>
        <v>3547.4758273719094</v>
      </c>
      <c r="R7604" s="3">
        <f>+Tabella2026[[#This Row],[CONTRIBUTO SULLA BASE DELLA POPOLAZIONE]]+Tabella2026[[#This Row],[CONTRIBUTO SULLA BASE DEL REDDITO]]</f>
        <v>4646.2886660608601</v>
      </c>
      <c r="S7604" s="3">
        <f>+Tabella2026[[#This Row],[CONTRIBUTO TOTALE]]/(PLAFOND/N_TESSERE)</f>
        <v>9.29257733212172</v>
      </c>
      <c r="T7604" s="3">
        <f>+MAX(CEILING(Tabella2026[[#This Row],[preDEF1]],1),1)</f>
        <v>10</v>
      </c>
      <c r="U7604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604" s="21">
        <f>+Tabella2026[[#This Row],[DEF - n. card]]*(PLAFOND/N_TESSERE)</f>
        <v>5000</v>
      </c>
      <c r="W7604" s="18"/>
    </row>
    <row r="7605" spans="2:23" x14ac:dyDescent="0.25">
      <c r="B7605" s="1" t="s">
        <v>15289</v>
      </c>
      <c r="C7605" s="2">
        <v>55027</v>
      </c>
      <c r="D7605" s="1" t="s">
        <v>15290</v>
      </c>
      <c r="E7605" s="1" t="s">
        <v>67</v>
      </c>
      <c r="F7605" s="1" t="s">
        <v>108</v>
      </c>
      <c r="G7605" s="1" t="s">
        <v>11807</v>
      </c>
      <c r="H7605" s="1" t="s">
        <v>15834</v>
      </c>
      <c r="I7605" s="5">
        <v>220</v>
      </c>
      <c r="J7605" s="5">
        <v>3141723</v>
      </c>
      <c r="K7605" s="3">
        <f>+Tabella2026[[#This Row],[POP_2024]]/SUM(Tabella2026[POP_2024])</f>
        <v>3.7323900746654454E-6</v>
      </c>
      <c r="L7605" s="3">
        <f>+Tabella2026[[#This Row],[INCIDENZA POPOLAZIONE]]*(PLAFOND/2)</f>
        <v>1098.8128386889512</v>
      </c>
      <c r="M7605" s="3">
        <f>+IFERROR(Tabella2026[[#This Row],[reddito_2024]]/Tabella2026[[#This Row],[POP_2024]],"")</f>
        <v>14280.559090909092</v>
      </c>
      <c r="N7605" s="3">
        <f>+IF(Tabella2026[[#This Row],[REDDITO COMPLESSIVO PROCAPITE]]&lt;media_aggr_reddito_pc,(media_aggr_reddito_pc-Tabella2026[[#This Row],[REDDITO COMPLESSIVO PROCAPITE]]),0)</f>
        <v>3544.5069716996495</v>
      </c>
      <c r="O7605" s="3">
        <f>+Tabella2026[[#This Row],[DIFFERENZA REDDITO INFERIORE ALLA MEDIA DALLA MEDIA]]*Tabella2026[[#This Row],[POP_2024]]</f>
        <v>779791.53377392294</v>
      </c>
      <c r="P7605" s="3">
        <f>+Tabella2026[[#This Row],[POPOLAZIONE PER DIFFERENZA ]]/SUM(Tabella2026[[POPOLAZIONE PER DIFFERENZA ]])</f>
        <v>6.9181709465737949E-6</v>
      </c>
      <c r="Q7605" s="3">
        <f>+Tabella2026[[#This Row],[INCIDENZA POPOLAZIONE PER DIFFERENZA]]*(PLAFOND-SUM(Tabella2026[CONTRIBUTO SULLA BASE DELLA POPOLAZIONE]))</f>
        <v>2036.7043380431235</v>
      </c>
      <c r="R7605" s="3">
        <f>+Tabella2026[[#This Row],[CONTRIBUTO SULLA BASE DELLA POPOLAZIONE]]+Tabella2026[[#This Row],[CONTRIBUTO SULLA BASE DEL REDDITO]]</f>
        <v>3135.5171767320744</v>
      </c>
      <c r="S7605" s="3">
        <f>+Tabella2026[[#This Row],[CONTRIBUTO TOTALE]]/(PLAFOND/N_TESSERE)</f>
        <v>6.2710343534641488</v>
      </c>
      <c r="T7605" s="3">
        <f>+MAX(CEILING(Tabella2026[[#This Row],[preDEF1]],1),1)</f>
        <v>7</v>
      </c>
      <c r="U7605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605" s="21">
        <f>+Tabella2026[[#This Row],[DEF - n. card]]*(PLAFOND/N_TESSERE)</f>
        <v>3500</v>
      </c>
      <c r="W7605" s="18"/>
    </row>
    <row r="7606" spans="2:23" x14ac:dyDescent="0.25">
      <c r="B7606" s="1" t="s">
        <v>15235</v>
      </c>
      <c r="C7606" s="2">
        <v>7010</v>
      </c>
      <c r="D7606" s="1" t="s">
        <v>15236</v>
      </c>
      <c r="E7606" s="1" t="s">
        <v>565</v>
      </c>
      <c r="F7606" s="1" t="s">
        <v>565</v>
      </c>
      <c r="G7606" s="1" t="s">
        <v>11807</v>
      </c>
      <c r="H7606" s="1" t="s">
        <v>15835</v>
      </c>
      <c r="I7606" s="5">
        <v>217</v>
      </c>
      <c r="J7606" s="5">
        <v>4147918</v>
      </c>
      <c r="K7606" s="3">
        <f>+Tabella2026[[#This Row],[POP_2024]]/SUM(Tabella2026[POP_2024])</f>
        <v>3.681493846374553E-6</v>
      </c>
      <c r="L7606" s="3">
        <f>+Tabella2026[[#This Row],[INCIDENZA POPOLAZIONE]]*(PLAFOND/2)</f>
        <v>1083.8290272522836</v>
      </c>
      <c r="M7606" s="3">
        <f>+IFERROR(Tabella2026[[#This Row],[reddito_2024]]/Tabella2026[[#This Row],[POP_2024]],"")</f>
        <v>19114.829493087556</v>
      </c>
      <c r="N7606" s="3">
        <f>+IF(Tabella2026[[#This Row],[REDDITO COMPLESSIVO PROCAPITE]]&lt;media_aggr_reddito_pc,(media_aggr_reddito_pc-Tabella2026[[#This Row],[REDDITO COMPLESSIVO PROCAPITE]]),0)</f>
        <v>0</v>
      </c>
      <c r="O7606" s="3">
        <f>+Tabella2026[[#This Row],[DIFFERENZA REDDITO INFERIORE ALLA MEDIA DALLA MEDIA]]*Tabella2026[[#This Row],[POP_2024]]</f>
        <v>0</v>
      </c>
      <c r="P7606" s="3">
        <f>+Tabella2026[[#This Row],[POPOLAZIONE PER DIFFERENZA ]]/SUM(Tabella2026[[POPOLAZIONE PER DIFFERENZA ]])</f>
        <v>0</v>
      </c>
      <c r="Q7606" s="3">
        <f>+Tabella2026[[#This Row],[INCIDENZA POPOLAZIONE PER DIFFERENZA]]*(PLAFOND-SUM(Tabella2026[CONTRIBUTO SULLA BASE DELLA POPOLAZIONE]))</f>
        <v>0</v>
      </c>
      <c r="R7606" s="3">
        <f>+Tabella2026[[#This Row],[CONTRIBUTO SULLA BASE DELLA POPOLAZIONE]]+Tabella2026[[#This Row],[CONTRIBUTO SULLA BASE DEL REDDITO]]</f>
        <v>1083.8290272522836</v>
      </c>
      <c r="S7606" s="3">
        <f>+Tabella2026[[#This Row],[CONTRIBUTO TOTALE]]/(PLAFOND/N_TESSERE)</f>
        <v>2.1676580545045674</v>
      </c>
      <c r="T7606" s="3">
        <f>+MAX(CEILING(Tabella2026[[#This Row],[preDEF1]],1),1)</f>
        <v>3</v>
      </c>
      <c r="U7606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606" s="21">
        <f>+Tabella2026[[#This Row],[DEF - n. card]]*(PLAFOND/N_TESSERE)</f>
        <v>1500</v>
      </c>
      <c r="W7606" s="18"/>
    </row>
    <row r="7607" spans="2:23" x14ac:dyDescent="0.25">
      <c r="B7607" s="1" t="s">
        <v>15257</v>
      </c>
      <c r="C7607" s="2">
        <v>58076</v>
      </c>
      <c r="D7607" s="1" t="s">
        <v>15258</v>
      </c>
      <c r="E7607" s="1" t="s">
        <v>8</v>
      </c>
      <c r="F7607" s="1" t="s">
        <v>7</v>
      </c>
      <c r="G7607" s="1" t="s">
        <v>11807</v>
      </c>
      <c r="H7607" s="1" t="s">
        <v>15834</v>
      </c>
      <c r="I7607" s="5">
        <v>217</v>
      </c>
      <c r="J7607" s="5">
        <v>2076411</v>
      </c>
      <c r="K7607" s="3">
        <f>+Tabella2026[[#This Row],[POP_2024]]/SUM(Tabella2026[POP_2024])</f>
        <v>3.681493846374553E-6</v>
      </c>
      <c r="L7607" s="3">
        <f>+Tabella2026[[#This Row],[INCIDENZA POPOLAZIONE]]*(PLAFOND/2)</f>
        <v>1083.8290272522836</v>
      </c>
      <c r="M7607" s="3">
        <f>+IFERROR(Tabella2026[[#This Row],[reddito_2024]]/Tabella2026[[#This Row],[POP_2024]],"")</f>
        <v>9568.7142857142862</v>
      </c>
      <c r="N7607" s="3">
        <f>+IF(Tabella2026[[#This Row],[REDDITO COMPLESSIVO PROCAPITE]]&lt;media_aggr_reddito_pc,(media_aggr_reddito_pc-Tabella2026[[#This Row],[REDDITO COMPLESSIVO PROCAPITE]]),0)</f>
        <v>8256.3517768944548</v>
      </c>
      <c r="O7607" s="3">
        <f>+Tabella2026[[#This Row],[DIFFERENZA REDDITO INFERIORE ALLA MEDIA DALLA MEDIA]]*Tabella2026[[#This Row],[POP_2024]]</f>
        <v>1791628.3355860966</v>
      </c>
      <c r="P7607" s="3">
        <f>+Tabella2026[[#This Row],[POPOLAZIONE PER DIFFERENZA ]]/SUM(Tabella2026[[POPOLAZIONE PER DIFFERENZA ]])</f>
        <v>1.5895005987463817E-5</v>
      </c>
      <c r="Q7607" s="3">
        <f>+Tabella2026[[#This Row],[INCIDENZA POPOLAZIONE PER DIFFERENZA]]*(PLAFOND-SUM(Tabella2026[CONTRIBUTO SULLA BASE DELLA POPOLAZIONE]))</f>
        <v>4679.4778414548764</v>
      </c>
      <c r="R7607" s="3">
        <f>+Tabella2026[[#This Row],[CONTRIBUTO SULLA BASE DELLA POPOLAZIONE]]+Tabella2026[[#This Row],[CONTRIBUTO SULLA BASE DEL REDDITO]]</f>
        <v>5763.30686870716</v>
      </c>
      <c r="S7607" s="3">
        <f>+Tabella2026[[#This Row],[CONTRIBUTO TOTALE]]/(PLAFOND/N_TESSERE)</f>
        <v>11.526613737414319</v>
      </c>
      <c r="T7607" s="3">
        <f>+MAX(CEILING(Tabella2026[[#This Row],[preDEF1]],1),1)</f>
        <v>12</v>
      </c>
      <c r="U7607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607" s="21">
        <f>+Tabella2026[[#This Row],[DEF - n. card]]*(PLAFOND/N_TESSERE)</f>
        <v>6000</v>
      </c>
      <c r="W7607" s="18"/>
    </row>
    <row r="7608" spans="2:23" x14ac:dyDescent="0.25">
      <c r="B7608" s="1" t="s">
        <v>15145</v>
      </c>
      <c r="C7608" s="2">
        <v>10024</v>
      </c>
      <c r="D7608" s="1" t="s">
        <v>15146</v>
      </c>
      <c r="E7608" s="1" t="s">
        <v>24</v>
      </c>
      <c r="F7608" s="1" t="s">
        <v>23</v>
      </c>
      <c r="G7608" s="1" t="s">
        <v>11807</v>
      </c>
      <c r="H7608" s="1" t="s">
        <v>15835</v>
      </c>
      <c r="I7608" s="5">
        <v>216</v>
      </c>
      <c r="J7608" s="5">
        <v>3471118</v>
      </c>
      <c r="K7608" s="3">
        <f>+Tabella2026[[#This Row],[POP_2024]]/SUM(Tabella2026[POP_2024])</f>
        <v>3.6645284369442554E-6</v>
      </c>
      <c r="L7608" s="3">
        <f>+Tabella2026[[#This Row],[INCIDENZA POPOLAZIONE]]*(PLAFOND/2)</f>
        <v>1078.8344234400611</v>
      </c>
      <c r="M7608" s="3">
        <f>+IFERROR(Tabella2026[[#This Row],[reddito_2024]]/Tabella2026[[#This Row],[POP_2024]],"")</f>
        <v>16069.990740740741</v>
      </c>
      <c r="N7608" s="3">
        <f>+IF(Tabella2026[[#This Row],[REDDITO COMPLESSIVO PROCAPITE]]&lt;media_aggr_reddito_pc,(media_aggr_reddito_pc-Tabella2026[[#This Row],[REDDITO COMPLESSIVO PROCAPITE]]),0)</f>
        <v>1755.0753218680002</v>
      </c>
      <c r="O7608" s="3">
        <f>+Tabella2026[[#This Row],[DIFFERENZA REDDITO INFERIORE ALLA MEDIA DALLA MEDIA]]*Tabella2026[[#This Row],[POP_2024]]</f>
        <v>379096.26952348801</v>
      </c>
      <c r="P7608" s="3">
        <f>+Tabella2026[[#This Row],[POPOLAZIONE PER DIFFERENZA ]]/SUM(Tabella2026[[POPOLAZIONE PER DIFFERENZA ]])</f>
        <v>3.3632742652118389E-6</v>
      </c>
      <c r="Q7608" s="3">
        <f>+Tabella2026[[#This Row],[INCIDENZA POPOLAZIONE PER DIFFERENZA]]*(PLAFOND-SUM(Tabella2026[CONTRIBUTO SULLA BASE DELLA POPOLAZIONE]))</f>
        <v>990.14542122267051</v>
      </c>
      <c r="R7608" s="3">
        <f>+Tabella2026[[#This Row],[CONTRIBUTO SULLA BASE DELLA POPOLAZIONE]]+Tabella2026[[#This Row],[CONTRIBUTO SULLA BASE DEL REDDITO]]</f>
        <v>2068.9798446627315</v>
      </c>
      <c r="S7608" s="3">
        <f>+Tabella2026[[#This Row],[CONTRIBUTO TOTALE]]/(PLAFOND/N_TESSERE)</f>
        <v>4.1379596893254629</v>
      </c>
      <c r="T7608" s="3">
        <f>+MAX(CEILING(Tabella2026[[#This Row],[preDEF1]],1),1)</f>
        <v>5</v>
      </c>
      <c r="U760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08" s="21">
        <f>+Tabella2026[[#This Row],[DEF - n. card]]*(PLAFOND/N_TESSERE)</f>
        <v>2500</v>
      </c>
      <c r="W7608" s="18"/>
    </row>
    <row r="7609" spans="2:23" x14ac:dyDescent="0.25">
      <c r="B7609" s="1" t="s">
        <v>15239</v>
      </c>
      <c r="C7609" s="2">
        <v>4123</v>
      </c>
      <c r="D7609" s="1" t="s">
        <v>15240</v>
      </c>
      <c r="E7609" s="1" t="s">
        <v>18</v>
      </c>
      <c r="F7609" s="1" t="s">
        <v>263</v>
      </c>
      <c r="G7609" s="1" t="s">
        <v>11807</v>
      </c>
      <c r="H7609" s="1" t="s">
        <v>15835</v>
      </c>
      <c r="I7609" s="5">
        <v>216</v>
      </c>
      <c r="J7609" s="5">
        <v>3468674</v>
      </c>
      <c r="K7609" s="3">
        <f>+Tabella2026[[#This Row],[POP_2024]]/SUM(Tabella2026[POP_2024])</f>
        <v>3.6645284369442554E-6</v>
      </c>
      <c r="L7609" s="3">
        <f>+Tabella2026[[#This Row],[INCIDENZA POPOLAZIONE]]*(PLAFOND/2)</f>
        <v>1078.8344234400611</v>
      </c>
      <c r="M7609" s="3">
        <f>+IFERROR(Tabella2026[[#This Row],[reddito_2024]]/Tabella2026[[#This Row],[POP_2024]],"")</f>
        <v>16058.675925925925</v>
      </c>
      <c r="N7609" s="3">
        <f>+IF(Tabella2026[[#This Row],[REDDITO COMPLESSIVO PROCAPITE]]&lt;media_aggr_reddito_pc,(media_aggr_reddito_pc-Tabella2026[[#This Row],[REDDITO COMPLESSIVO PROCAPITE]]),0)</f>
        <v>1766.3901366828159</v>
      </c>
      <c r="O7609" s="3">
        <f>+Tabella2026[[#This Row],[DIFFERENZA REDDITO INFERIORE ALLA MEDIA DALLA MEDIA]]*Tabella2026[[#This Row],[POP_2024]]</f>
        <v>381540.26952348824</v>
      </c>
      <c r="P7609" s="3">
        <f>+Tabella2026[[#This Row],[POPOLAZIONE PER DIFFERENZA ]]/SUM(Tabella2026[[POPOLAZIONE PER DIFFERENZA ]])</f>
        <v>3.384956995866273E-6</v>
      </c>
      <c r="Q7609" s="3">
        <f>+Tabella2026[[#This Row],[INCIDENZA POPOLAZIONE PER DIFFERENZA]]*(PLAFOND-SUM(Tabella2026[CONTRIBUTO SULLA BASE DELLA POPOLAZIONE]))</f>
        <v>996.52880086528796</v>
      </c>
      <c r="R7609" s="3">
        <f>+Tabella2026[[#This Row],[CONTRIBUTO SULLA BASE DELLA POPOLAZIONE]]+Tabella2026[[#This Row],[CONTRIBUTO SULLA BASE DEL REDDITO]]</f>
        <v>2075.3632243053489</v>
      </c>
      <c r="S7609" s="3">
        <f>+Tabella2026[[#This Row],[CONTRIBUTO TOTALE]]/(PLAFOND/N_TESSERE)</f>
        <v>4.1507264486106976</v>
      </c>
      <c r="T7609" s="3">
        <f>+MAX(CEILING(Tabella2026[[#This Row],[preDEF1]],1),1)</f>
        <v>5</v>
      </c>
      <c r="U7609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09" s="21">
        <f>+Tabella2026[[#This Row],[DEF - n. card]]*(PLAFOND/N_TESSERE)</f>
        <v>2500</v>
      </c>
      <c r="W7609" s="18"/>
    </row>
    <row r="7610" spans="2:23" x14ac:dyDescent="0.25">
      <c r="B7610" s="1" t="s">
        <v>15215</v>
      </c>
      <c r="C7610" s="2">
        <v>1204</v>
      </c>
      <c r="D7610" s="1" t="s">
        <v>15216</v>
      </c>
      <c r="E7610" s="1" t="s">
        <v>18</v>
      </c>
      <c r="F7610" s="1" t="s">
        <v>17</v>
      </c>
      <c r="G7610" s="1" t="s">
        <v>11807</v>
      </c>
      <c r="H7610" s="1" t="s">
        <v>15835</v>
      </c>
      <c r="I7610" s="5">
        <v>216</v>
      </c>
      <c r="J7610" s="5">
        <v>3104724</v>
      </c>
      <c r="K7610" s="3">
        <f>+Tabella2026[[#This Row],[POP_2024]]/SUM(Tabella2026[POP_2024])</f>
        <v>3.6645284369442554E-6</v>
      </c>
      <c r="L7610" s="3">
        <f>+Tabella2026[[#This Row],[INCIDENZA POPOLAZIONE]]*(PLAFOND/2)</f>
        <v>1078.8344234400611</v>
      </c>
      <c r="M7610" s="3">
        <f>+IFERROR(Tabella2026[[#This Row],[reddito_2024]]/Tabella2026[[#This Row],[POP_2024]],"")</f>
        <v>14373.722222222223</v>
      </c>
      <c r="N7610" s="3">
        <f>+IF(Tabella2026[[#This Row],[REDDITO COMPLESSIVO PROCAPITE]]&lt;media_aggr_reddito_pc,(media_aggr_reddito_pc-Tabella2026[[#This Row],[REDDITO COMPLESSIVO PROCAPITE]]),0)</f>
        <v>3451.3438403865184</v>
      </c>
      <c r="O7610" s="3">
        <f>+Tabella2026[[#This Row],[DIFFERENZA REDDITO INFERIORE ALLA MEDIA DALLA MEDIA]]*Tabella2026[[#This Row],[POP_2024]]</f>
        <v>745490.26952348801</v>
      </c>
      <c r="P7610" s="3">
        <f>+Tabella2026[[#This Row],[POPOLAZIONE PER DIFFERENZA ]]/SUM(Tabella2026[[POPOLAZIONE PER DIFFERENZA ]])</f>
        <v>6.6138562682396388E-6</v>
      </c>
      <c r="Q7610" s="3">
        <f>+Tabella2026[[#This Row],[INCIDENZA POPOLAZIONE PER DIFFERENZA]]*(PLAFOND-SUM(Tabella2026[CONTRIBUTO SULLA BASE DELLA POPOLAZIONE]))</f>
        <v>1947.1143249775564</v>
      </c>
      <c r="R7610" s="3">
        <f>+Tabella2026[[#This Row],[CONTRIBUTO SULLA BASE DELLA POPOLAZIONE]]+Tabella2026[[#This Row],[CONTRIBUTO SULLA BASE DEL REDDITO]]</f>
        <v>3025.9487484176175</v>
      </c>
      <c r="S7610" s="3">
        <f>+Tabella2026[[#This Row],[CONTRIBUTO TOTALE]]/(PLAFOND/N_TESSERE)</f>
        <v>6.0518974968352346</v>
      </c>
      <c r="T7610" s="3">
        <f>+MAX(CEILING(Tabella2026[[#This Row],[preDEF1]],1),1)</f>
        <v>7</v>
      </c>
      <c r="U7610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610" s="21">
        <f>+Tabella2026[[#This Row],[DEF - n. card]]*(PLAFOND/N_TESSERE)</f>
        <v>3500</v>
      </c>
      <c r="W7610" s="18"/>
    </row>
    <row r="7611" spans="2:23" x14ac:dyDescent="0.25">
      <c r="B7611" s="1" t="s">
        <v>15243</v>
      </c>
      <c r="C7611" s="2">
        <v>6148</v>
      </c>
      <c r="D7611" s="1" t="s">
        <v>15244</v>
      </c>
      <c r="E7611" s="1" t="s">
        <v>18</v>
      </c>
      <c r="F7611" s="1" t="s">
        <v>138</v>
      </c>
      <c r="G7611" s="1" t="s">
        <v>11807</v>
      </c>
      <c r="H7611" s="1" t="s">
        <v>15835</v>
      </c>
      <c r="I7611" s="5">
        <v>216</v>
      </c>
      <c r="J7611" s="5">
        <v>3035965</v>
      </c>
      <c r="K7611" s="3">
        <f>+Tabella2026[[#This Row],[POP_2024]]/SUM(Tabella2026[POP_2024])</f>
        <v>3.6645284369442554E-6</v>
      </c>
      <c r="L7611" s="3">
        <f>+Tabella2026[[#This Row],[INCIDENZA POPOLAZIONE]]*(PLAFOND/2)</f>
        <v>1078.8344234400611</v>
      </c>
      <c r="M7611" s="3">
        <f>+IFERROR(Tabella2026[[#This Row],[reddito_2024]]/Tabella2026[[#This Row],[POP_2024]],"")</f>
        <v>14055.393518518518</v>
      </c>
      <c r="N7611" s="3">
        <f>+IF(Tabella2026[[#This Row],[REDDITO COMPLESSIVO PROCAPITE]]&lt;media_aggr_reddito_pc,(media_aggr_reddito_pc-Tabella2026[[#This Row],[REDDITO COMPLESSIVO PROCAPITE]]),0)</f>
        <v>3769.6725440902228</v>
      </c>
      <c r="O7611" s="3">
        <f>+Tabella2026[[#This Row],[DIFFERENZA REDDITO INFERIORE ALLA MEDIA DALLA MEDIA]]*Tabella2026[[#This Row],[POP_2024]]</f>
        <v>814249.26952348812</v>
      </c>
      <c r="P7611" s="3">
        <f>+Tabella2026[[#This Row],[POPOLAZIONE PER DIFFERENZA ]]/SUM(Tabella2026[[POPOLAZIONE PER DIFFERENZA ]])</f>
        <v>7.2238738120481867E-6</v>
      </c>
      <c r="Q7611" s="3">
        <f>+Tabella2026[[#This Row],[INCIDENZA POPOLAZIONE PER DIFFERENZA]]*(PLAFOND-SUM(Tabella2026[CONTRIBUTO SULLA BASE DELLA POPOLAZIONE]))</f>
        <v>2126.7030323616359</v>
      </c>
      <c r="R7611" s="3">
        <f>+Tabella2026[[#This Row],[CONTRIBUTO SULLA BASE DELLA POPOLAZIONE]]+Tabella2026[[#This Row],[CONTRIBUTO SULLA BASE DEL REDDITO]]</f>
        <v>3205.537455801697</v>
      </c>
      <c r="S7611" s="3">
        <f>+Tabella2026[[#This Row],[CONTRIBUTO TOTALE]]/(PLAFOND/N_TESSERE)</f>
        <v>6.4110749116033938</v>
      </c>
      <c r="T7611" s="3">
        <f>+MAX(CEILING(Tabella2026[[#This Row],[preDEF1]],1),1)</f>
        <v>7</v>
      </c>
      <c r="U7611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611" s="21">
        <f>+Tabella2026[[#This Row],[DEF - n. card]]*(PLAFOND/N_TESSERE)</f>
        <v>3500</v>
      </c>
      <c r="W7611" s="18"/>
    </row>
    <row r="7612" spans="2:23" x14ac:dyDescent="0.25">
      <c r="B7612" s="1" t="s">
        <v>15171</v>
      </c>
      <c r="C7612" s="2">
        <v>8060</v>
      </c>
      <c r="D7612" s="1" t="s">
        <v>15172</v>
      </c>
      <c r="E7612" s="1" t="s">
        <v>24</v>
      </c>
      <c r="F7612" s="1" t="s">
        <v>286</v>
      </c>
      <c r="G7612" s="1" t="s">
        <v>11807</v>
      </c>
      <c r="H7612" s="1" t="s">
        <v>15835</v>
      </c>
      <c r="I7612" s="5">
        <v>216</v>
      </c>
      <c r="J7612" s="5">
        <v>2724410</v>
      </c>
      <c r="K7612" s="3">
        <f>+Tabella2026[[#This Row],[POP_2024]]/SUM(Tabella2026[POP_2024])</f>
        <v>3.6645284369442554E-6</v>
      </c>
      <c r="L7612" s="3">
        <f>+Tabella2026[[#This Row],[INCIDENZA POPOLAZIONE]]*(PLAFOND/2)</f>
        <v>1078.8344234400611</v>
      </c>
      <c r="M7612" s="3">
        <f>+IFERROR(Tabella2026[[#This Row],[reddito_2024]]/Tabella2026[[#This Row],[POP_2024]],"")</f>
        <v>12613.009259259259</v>
      </c>
      <c r="N7612" s="3">
        <f>+IF(Tabella2026[[#This Row],[REDDITO COMPLESSIVO PROCAPITE]]&lt;media_aggr_reddito_pc,(media_aggr_reddito_pc-Tabella2026[[#This Row],[REDDITO COMPLESSIVO PROCAPITE]]),0)</f>
        <v>5212.0568033494819</v>
      </c>
      <c r="O7612" s="3">
        <f>+Tabella2026[[#This Row],[DIFFERENZA REDDITO INFERIORE ALLA MEDIA DALLA MEDIA]]*Tabella2026[[#This Row],[POP_2024]]</f>
        <v>1125804.2695234881</v>
      </c>
      <c r="P7612" s="3">
        <f>+Tabella2026[[#This Row],[POPOLAZIONE PER DIFFERENZA ]]/SUM(Tabella2026[[POPOLAZIONE PER DIFFERENZA ]])</f>
        <v>9.9879340203303266E-6</v>
      </c>
      <c r="Q7612" s="3">
        <f>+Tabella2026[[#This Row],[INCIDENZA POPOLAZIONE PER DIFFERENZA]]*(PLAFOND-SUM(Tabella2026[CONTRIBUTO SULLA BASE DELLA POPOLAZIONE]))</f>
        <v>2940.4402846347448</v>
      </c>
      <c r="R7612" s="3">
        <f>+Tabella2026[[#This Row],[CONTRIBUTO SULLA BASE DELLA POPOLAZIONE]]+Tabella2026[[#This Row],[CONTRIBUTO SULLA BASE DEL REDDITO]]</f>
        <v>4019.2747080748059</v>
      </c>
      <c r="S7612" s="3">
        <f>+Tabella2026[[#This Row],[CONTRIBUTO TOTALE]]/(PLAFOND/N_TESSERE)</f>
        <v>8.0385494161496123</v>
      </c>
      <c r="T7612" s="3">
        <f>+MAX(CEILING(Tabella2026[[#This Row],[preDEF1]],1),1)</f>
        <v>9</v>
      </c>
      <c r="U7612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612" s="21">
        <f>+Tabella2026[[#This Row],[DEF - n. card]]*(PLAFOND/N_TESSERE)</f>
        <v>4500</v>
      </c>
      <c r="W7612" s="18"/>
    </row>
    <row r="7613" spans="2:23" x14ac:dyDescent="0.25">
      <c r="B7613" s="1" t="s">
        <v>15217</v>
      </c>
      <c r="C7613" s="2">
        <v>4004</v>
      </c>
      <c r="D7613" s="1" t="s">
        <v>15218</v>
      </c>
      <c r="E7613" s="1" t="s">
        <v>18</v>
      </c>
      <c r="F7613" s="1" t="s">
        <v>263</v>
      </c>
      <c r="G7613" s="1" t="s">
        <v>11807</v>
      </c>
      <c r="H7613" s="1" t="s">
        <v>15835</v>
      </c>
      <c r="I7613" s="5">
        <v>215</v>
      </c>
      <c r="J7613" s="5">
        <v>3959409</v>
      </c>
      <c r="K7613" s="3">
        <f>+Tabella2026[[#This Row],[POP_2024]]/SUM(Tabella2026[POP_2024])</f>
        <v>3.6475630275139583E-6</v>
      </c>
      <c r="L7613" s="3">
        <f>+Tabella2026[[#This Row],[INCIDENZA POPOLAZIONE]]*(PLAFOND/2)</f>
        <v>1073.8398196278388</v>
      </c>
      <c r="M7613" s="3">
        <f>+IFERROR(Tabella2026[[#This Row],[reddito_2024]]/Tabella2026[[#This Row],[POP_2024]],"")</f>
        <v>18415.855813953487</v>
      </c>
      <c r="N7613" s="3">
        <f>+IF(Tabella2026[[#This Row],[REDDITO COMPLESSIVO PROCAPITE]]&lt;media_aggr_reddito_pc,(media_aggr_reddito_pc-Tabella2026[[#This Row],[REDDITO COMPLESSIVO PROCAPITE]]),0)</f>
        <v>0</v>
      </c>
      <c r="O7613" s="3">
        <f>+Tabella2026[[#This Row],[DIFFERENZA REDDITO INFERIORE ALLA MEDIA DALLA MEDIA]]*Tabella2026[[#This Row],[POP_2024]]</f>
        <v>0</v>
      </c>
      <c r="P7613" s="3">
        <f>+Tabella2026[[#This Row],[POPOLAZIONE PER DIFFERENZA ]]/SUM(Tabella2026[[POPOLAZIONE PER DIFFERENZA ]])</f>
        <v>0</v>
      </c>
      <c r="Q7613" s="3">
        <f>+Tabella2026[[#This Row],[INCIDENZA POPOLAZIONE PER DIFFERENZA]]*(PLAFOND-SUM(Tabella2026[CONTRIBUTO SULLA BASE DELLA POPOLAZIONE]))</f>
        <v>0</v>
      </c>
      <c r="R7613" s="3">
        <f>+Tabella2026[[#This Row],[CONTRIBUTO SULLA BASE DELLA POPOLAZIONE]]+Tabella2026[[#This Row],[CONTRIBUTO SULLA BASE DEL REDDITO]]</f>
        <v>1073.8398196278388</v>
      </c>
      <c r="S7613" s="3">
        <f>+Tabella2026[[#This Row],[CONTRIBUTO TOTALE]]/(PLAFOND/N_TESSERE)</f>
        <v>2.1476796392556774</v>
      </c>
      <c r="T7613" s="3">
        <f>+MAX(CEILING(Tabella2026[[#This Row],[preDEF1]],1),1)</f>
        <v>3</v>
      </c>
      <c r="U7613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613" s="21">
        <f>+Tabella2026[[#This Row],[DEF - n. card]]*(PLAFOND/N_TESSERE)</f>
        <v>1500</v>
      </c>
      <c r="W7613" s="18"/>
    </row>
    <row r="7614" spans="2:23" x14ac:dyDescent="0.25">
      <c r="B7614" s="1" t="s">
        <v>15263</v>
      </c>
      <c r="C7614" s="2">
        <v>4120</v>
      </c>
      <c r="D7614" s="1" t="s">
        <v>15264</v>
      </c>
      <c r="E7614" s="1" t="s">
        <v>18</v>
      </c>
      <c r="F7614" s="1" t="s">
        <v>263</v>
      </c>
      <c r="G7614" s="1" t="s">
        <v>11807</v>
      </c>
      <c r="H7614" s="1" t="s">
        <v>15835</v>
      </c>
      <c r="I7614" s="5">
        <v>215</v>
      </c>
      <c r="J7614" s="5">
        <v>3104799</v>
      </c>
      <c r="K7614" s="3">
        <f>+Tabella2026[[#This Row],[POP_2024]]/SUM(Tabella2026[POP_2024])</f>
        <v>3.6475630275139583E-6</v>
      </c>
      <c r="L7614" s="3">
        <f>+Tabella2026[[#This Row],[INCIDENZA POPOLAZIONE]]*(PLAFOND/2)</f>
        <v>1073.8398196278388</v>
      </c>
      <c r="M7614" s="3">
        <f>+IFERROR(Tabella2026[[#This Row],[reddito_2024]]/Tabella2026[[#This Row],[POP_2024]],"")</f>
        <v>14440.92558139535</v>
      </c>
      <c r="N7614" s="3">
        <f>+IF(Tabella2026[[#This Row],[REDDITO COMPLESSIVO PROCAPITE]]&lt;media_aggr_reddito_pc,(media_aggr_reddito_pc-Tabella2026[[#This Row],[REDDITO COMPLESSIVO PROCAPITE]]),0)</f>
        <v>3384.1404812133915</v>
      </c>
      <c r="O7614" s="3">
        <f>+Tabella2026[[#This Row],[DIFFERENZA REDDITO INFERIORE ALLA MEDIA DALLA MEDIA]]*Tabella2026[[#This Row],[POP_2024]]</f>
        <v>727590.20346087916</v>
      </c>
      <c r="P7614" s="3">
        <f>+Tabella2026[[#This Row],[POPOLAZIONE PER DIFFERENZA ]]/SUM(Tabella2026[[POPOLAZIONE PER DIFFERENZA ]])</f>
        <v>6.4550500852887039E-6</v>
      </c>
      <c r="Q7614" s="3">
        <f>+Tabella2026[[#This Row],[INCIDENZA POPOLAZIONE PER DIFFERENZA]]*(PLAFOND-SUM(Tabella2026[CONTRIBUTO SULLA BASE DELLA POPOLAZIONE]))</f>
        <v>1900.3619038214381</v>
      </c>
      <c r="R7614" s="3">
        <f>+Tabella2026[[#This Row],[CONTRIBUTO SULLA BASE DELLA POPOLAZIONE]]+Tabella2026[[#This Row],[CONTRIBUTO SULLA BASE DEL REDDITO]]</f>
        <v>2974.2017234492769</v>
      </c>
      <c r="S7614" s="3">
        <f>+Tabella2026[[#This Row],[CONTRIBUTO TOTALE]]/(PLAFOND/N_TESSERE)</f>
        <v>5.9484034468985536</v>
      </c>
      <c r="T7614" s="3">
        <f>+MAX(CEILING(Tabella2026[[#This Row],[preDEF1]],1),1)</f>
        <v>6</v>
      </c>
      <c r="U761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614" s="21">
        <f>+Tabella2026[[#This Row],[DEF - n. card]]*(PLAFOND/N_TESSERE)</f>
        <v>3000</v>
      </c>
      <c r="W7614" s="18"/>
    </row>
    <row r="7615" spans="2:23" x14ac:dyDescent="0.25">
      <c r="B7615" s="1" t="s">
        <v>15259</v>
      </c>
      <c r="C7615" s="2">
        <v>115049</v>
      </c>
      <c r="D7615" s="1" t="s">
        <v>15260</v>
      </c>
      <c r="E7615" s="1" t="s">
        <v>76</v>
      </c>
      <c r="F7615" s="1" t="s">
        <v>625</v>
      </c>
      <c r="G7615" s="1" t="s">
        <v>11807</v>
      </c>
      <c r="H7615" s="1" t="s">
        <v>15836</v>
      </c>
      <c r="I7615" s="5">
        <v>215</v>
      </c>
      <c r="J7615" s="5">
        <v>2205378</v>
      </c>
      <c r="K7615" s="3">
        <f>+Tabella2026[[#This Row],[POP_2024]]/SUM(Tabella2026[POP_2024])</f>
        <v>3.6475630275139583E-6</v>
      </c>
      <c r="L7615" s="3">
        <f>+Tabella2026[[#This Row],[INCIDENZA POPOLAZIONE]]*(PLAFOND/2)</f>
        <v>1073.8398196278388</v>
      </c>
      <c r="M7615" s="3">
        <f>+IFERROR(Tabella2026[[#This Row],[reddito_2024]]/Tabella2026[[#This Row],[POP_2024]],"")</f>
        <v>10257.572093023256</v>
      </c>
      <c r="N7615" s="3">
        <f>+IF(Tabella2026[[#This Row],[REDDITO COMPLESSIVO PROCAPITE]]&lt;media_aggr_reddito_pc,(media_aggr_reddito_pc-Tabella2026[[#This Row],[REDDITO COMPLESSIVO PROCAPITE]]),0)</f>
        <v>7567.4939695854846</v>
      </c>
      <c r="O7615" s="3">
        <f>+Tabella2026[[#This Row],[DIFFERENZA REDDITO INFERIORE ALLA MEDIA DALLA MEDIA]]*Tabella2026[[#This Row],[POP_2024]]</f>
        <v>1627011.2034608792</v>
      </c>
      <c r="P7615" s="3">
        <f>+Tabella2026[[#This Row],[POPOLAZIONE PER DIFFERENZA ]]/SUM(Tabella2026[[POPOLAZIONE PER DIFFERENZA ]])</f>
        <v>1.4434552248930213E-5</v>
      </c>
      <c r="Q7615" s="3">
        <f>+Tabella2026[[#This Row],[INCIDENZA POPOLAZIONE PER DIFFERENZA]]*(PLAFOND-SUM(Tabella2026[CONTRIBUTO SULLA BASE DELLA POPOLAZIONE]))</f>
        <v>4249.5213561708852</v>
      </c>
      <c r="R7615" s="3">
        <f>+Tabella2026[[#This Row],[CONTRIBUTO SULLA BASE DELLA POPOLAZIONE]]+Tabella2026[[#This Row],[CONTRIBUTO SULLA BASE DEL REDDITO]]</f>
        <v>5323.3611757987237</v>
      </c>
      <c r="S7615" s="3">
        <f>+Tabella2026[[#This Row],[CONTRIBUTO TOTALE]]/(PLAFOND/N_TESSERE)</f>
        <v>10.646722351597447</v>
      </c>
      <c r="T7615" s="3">
        <f>+MAX(CEILING(Tabella2026[[#This Row],[preDEF1]],1),1)</f>
        <v>11</v>
      </c>
      <c r="U7615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615" s="21">
        <f>+Tabella2026[[#This Row],[DEF - n. card]]*(PLAFOND/N_TESSERE)</f>
        <v>5500</v>
      </c>
      <c r="W7615" s="18"/>
    </row>
    <row r="7616" spans="2:23" x14ac:dyDescent="0.25">
      <c r="B7616" s="1" t="s">
        <v>15203</v>
      </c>
      <c r="C7616" s="2">
        <v>22045</v>
      </c>
      <c r="D7616" s="1" t="s">
        <v>15204</v>
      </c>
      <c r="E7616" s="1" t="s">
        <v>99</v>
      </c>
      <c r="F7616" s="1" t="s">
        <v>98</v>
      </c>
      <c r="G7616" s="1" t="s">
        <v>11807</v>
      </c>
      <c r="H7616" s="1" t="s">
        <v>15835</v>
      </c>
      <c r="I7616" s="5">
        <v>214</v>
      </c>
      <c r="J7616" s="5">
        <v>4137207</v>
      </c>
      <c r="K7616" s="3">
        <f>+Tabella2026[[#This Row],[POP_2024]]/SUM(Tabella2026[POP_2024])</f>
        <v>3.6305976180836607E-6</v>
      </c>
      <c r="L7616" s="3">
        <f>+Tabella2026[[#This Row],[INCIDENZA POPOLAZIONE]]*(PLAFOND/2)</f>
        <v>1068.845215815616</v>
      </c>
      <c r="M7616" s="3">
        <f>+IFERROR(Tabella2026[[#This Row],[reddito_2024]]/Tabella2026[[#This Row],[POP_2024]],"")</f>
        <v>19332.742990654206</v>
      </c>
      <c r="N7616" s="3">
        <f>+IF(Tabella2026[[#This Row],[REDDITO COMPLESSIVO PROCAPITE]]&lt;media_aggr_reddito_pc,(media_aggr_reddito_pc-Tabella2026[[#This Row],[REDDITO COMPLESSIVO PROCAPITE]]),0)</f>
        <v>0</v>
      </c>
      <c r="O7616" s="3">
        <f>+Tabella2026[[#This Row],[DIFFERENZA REDDITO INFERIORE ALLA MEDIA DALLA MEDIA]]*Tabella2026[[#This Row],[POP_2024]]</f>
        <v>0</v>
      </c>
      <c r="P7616" s="3">
        <f>+Tabella2026[[#This Row],[POPOLAZIONE PER DIFFERENZA ]]/SUM(Tabella2026[[POPOLAZIONE PER DIFFERENZA ]])</f>
        <v>0</v>
      </c>
      <c r="Q7616" s="3">
        <f>+Tabella2026[[#This Row],[INCIDENZA POPOLAZIONE PER DIFFERENZA]]*(PLAFOND-SUM(Tabella2026[CONTRIBUTO SULLA BASE DELLA POPOLAZIONE]))</f>
        <v>0</v>
      </c>
      <c r="R7616" s="3">
        <f>+Tabella2026[[#This Row],[CONTRIBUTO SULLA BASE DELLA POPOLAZIONE]]+Tabella2026[[#This Row],[CONTRIBUTO SULLA BASE DEL REDDITO]]</f>
        <v>1068.845215815616</v>
      </c>
      <c r="S7616" s="3">
        <f>+Tabella2026[[#This Row],[CONTRIBUTO TOTALE]]/(PLAFOND/N_TESSERE)</f>
        <v>2.1376904316312322</v>
      </c>
      <c r="T7616" s="3">
        <f>+MAX(CEILING(Tabella2026[[#This Row],[preDEF1]],1),1)</f>
        <v>3</v>
      </c>
      <c r="U7616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616" s="21">
        <f>+Tabella2026[[#This Row],[DEF - n. card]]*(PLAFOND/N_TESSERE)</f>
        <v>1500</v>
      </c>
      <c r="W7616" s="18"/>
    </row>
    <row r="7617" spans="2:23" x14ac:dyDescent="0.25">
      <c r="B7617" s="1" t="s">
        <v>15211</v>
      </c>
      <c r="C7617" s="2">
        <v>5035</v>
      </c>
      <c r="D7617" s="1" t="s">
        <v>15212</v>
      </c>
      <c r="E7617" s="1" t="s">
        <v>18</v>
      </c>
      <c r="F7617" s="1" t="s">
        <v>182</v>
      </c>
      <c r="G7617" s="1" t="s">
        <v>11807</v>
      </c>
      <c r="H7617" s="1" t="s">
        <v>15835</v>
      </c>
      <c r="I7617" s="5">
        <v>214</v>
      </c>
      <c r="J7617" s="5">
        <v>2903457</v>
      </c>
      <c r="K7617" s="3">
        <f>+Tabella2026[[#This Row],[POP_2024]]/SUM(Tabella2026[POP_2024])</f>
        <v>3.6305976180836607E-6</v>
      </c>
      <c r="L7617" s="3">
        <f>+Tabella2026[[#This Row],[INCIDENZA POPOLAZIONE]]*(PLAFOND/2)</f>
        <v>1068.845215815616</v>
      </c>
      <c r="M7617" s="3">
        <f>+IFERROR(Tabella2026[[#This Row],[reddito_2024]]/Tabella2026[[#This Row],[POP_2024]],"")</f>
        <v>13567.556074766355</v>
      </c>
      <c r="N7617" s="3">
        <f>+IF(Tabella2026[[#This Row],[REDDITO COMPLESSIVO PROCAPITE]]&lt;media_aggr_reddito_pc,(media_aggr_reddito_pc-Tabella2026[[#This Row],[REDDITO COMPLESSIVO PROCAPITE]]),0)</f>
        <v>4257.5099878423862</v>
      </c>
      <c r="O7617" s="3">
        <f>+Tabella2026[[#This Row],[DIFFERENZA REDDITO INFERIORE ALLA MEDIA DALLA MEDIA]]*Tabella2026[[#This Row],[POP_2024]]</f>
        <v>911107.13739827066</v>
      </c>
      <c r="P7617" s="3">
        <f>+Tabella2026[[#This Row],[POPOLAZIONE PER DIFFERENZA ]]/SUM(Tabella2026[[POPOLAZIONE PER DIFFERENZA ]])</f>
        <v>8.0831794834440411E-6</v>
      </c>
      <c r="Q7617" s="3">
        <f>+Tabella2026[[#This Row],[INCIDENZA POPOLAZIONE PER DIFFERENZA]]*(PLAFOND-SUM(Tabella2026[CONTRIBUTO SULLA BASE DELLA POPOLAZIONE]))</f>
        <v>2379.6819775413228</v>
      </c>
      <c r="R7617" s="3">
        <f>+Tabella2026[[#This Row],[CONTRIBUTO SULLA BASE DELLA POPOLAZIONE]]+Tabella2026[[#This Row],[CONTRIBUTO SULLA BASE DEL REDDITO]]</f>
        <v>3448.5271933569388</v>
      </c>
      <c r="S7617" s="3">
        <f>+Tabella2026[[#This Row],[CONTRIBUTO TOTALE]]/(PLAFOND/N_TESSERE)</f>
        <v>6.8970543867138776</v>
      </c>
      <c r="T7617" s="3">
        <f>+MAX(CEILING(Tabella2026[[#This Row],[preDEF1]],1),1)</f>
        <v>7</v>
      </c>
      <c r="U7617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617" s="21">
        <f>+Tabella2026[[#This Row],[DEF - n. card]]*(PLAFOND/N_TESSERE)</f>
        <v>3500</v>
      </c>
      <c r="W7617" s="18"/>
    </row>
    <row r="7618" spans="2:23" x14ac:dyDescent="0.25">
      <c r="B7618" s="1" t="s">
        <v>15233</v>
      </c>
      <c r="C7618" s="2">
        <v>114040</v>
      </c>
      <c r="D7618" s="1" t="s">
        <v>15234</v>
      </c>
      <c r="E7618" s="1" t="s">
        <v>76</v>
      </c>
      <c r="F7618" s="1" t="s">
        <v>550</v>
      </c>
      <c r="G7618" s="1" t="s">
        <v>11807</v>
      </c>
      <c r="H7618" s="1" t="s">
        <v>15836</v>
      </c>
      <c r="I7618" s="5">
        <v>214</v>
      </c>
      <c r="J7618" s="5">
        <v>1315763</v>
      </c>
      <c r="K7618" s="3">
        <f>+Tabella2026[[#This Row],[POP_2024]]/SUM(Tabella2026[POP_2024])</f>
        <v>3.6305976180836607E-6</v>
      </c>
      <c r="L7618" s="3">
        <f>+Tabella2026[[#This Row],[INCIDENZA POPOLAZIONE]]*(PLAFOND/2)</f>
        <v>1068.845215815616</v>
      </c>
      <c r="M7618" s="3">
        <f>+IFERROR(Tabella2026[[#This Row],[reddito_2024]]/Tabella2026[[#This Row],[POP_2024]],"")</f>
        <v>6148.4252336448599</v>
      </c>
      <c r="N7618" s="3">
        <f>+IF(Tabella2026[[#This Row],[REDDITO COMPLESSIVO PROCAPITE]]&lt;media_aggr_reddito_pc,(media_aggr_reddito_pc-Tabella2026[[#This Row],[REDDITO COMPLESSIVO PROCAPITE]]),0)</f>
        <v>11676.640828963882</v>
      </c>
      <c r="O7618" s="3">
        <f>+Tabella2026[[#This Row],[DIFFERENZA REDDITO INFERIORE ALLA MEDIA DALLA MEDIA]]*Tabella2026[[#This Row],[POP_2024]]</f>
        <v>2498801.1373982709</v>
      </c>
      <c r="P7618" s="3">
        <f>+Tabella2026[[#This Row],[POPOLAZIONE PER DIFFERENZA ]]/SUM(Tabella2026[[POPOLAZIONE PER DIFFERENZA ]])</f>
        <v>2.2168916538950467E-5</v>
      </c>
      <c r="Q7618" s="3">
        <f>+Tabella2026[[#This Row],[INCIDENZA POPOLAZIONE PER DIFFERENZA]]*(PLAFOND-SUM(Tabella2026[CONTRIBUTO SULLA BASE DELLA POPOLAZIONE]))</f>
        <v>6526.5124023796398</v>
      </c>
      <c r="R7618" s="3">
        <f>+Tabella2026[[#This Row],[CONTRIBUTO SULLA BASE DELLA POPOLAZIONE]]+Tabella2026[[#This Row],[CONTRIBUTO SULLA BASE DEL REDDITO]]</f>
        <v>7595.3576181952558</v>
      </c>
      <c r="S7618" s="3">
        <f>+Tabella2026[[#This Row],[CONTRIBUTO TOTALE]]/(PLAFOND/N_TESSERE)</f>
        <v>15.190715236390512</v>
      </c>
      <c r="T7618" s="3">
        <f>+MAX(CEILING(Tabella2026[[#This Row],[preDEF1]],1),1)</f>
        <v>16</v>
      </c>
      <c r="U7618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618" s="21">
        <f>+Tabella2026[[#This Row],[DEF - n. card]]*(PLAFOND/N_TESSERE)</f>
        <v>8000</v>
      </c>
      <c r="W7618" s="18"/>
    </row>
    <row r="7619" spans="2:23" x14ac:dyDescent="0.25">
      <c r="B7619" s="1" t="s">
        <v>15183</v>
      </c>
      <c r="C7619" s="2">
        <v>5061</v>
      </c>
      <c r="D7619" s="1" t="s">
        <v>15184</v>
      </c>
      <c r="E7619" s="1" t="s">
        <v>18</v>
      </c>
      <c r="F7619" s="1" t="s">
        <v>182</v>
      </c>
      <c r="G7619" s="1" t="s">
        <v>11807</v>
      </c>
      <c r="H7619" s="1" t="s">
        <v>15835</v>
      </c>
      <c r="I7619" s="5">
        <v>213</v>
      </c>
      <c r="J7619" s="5">
        <v>3820806</v>
      </c>
      <c r="K7619" s="3">
        <f>+Tabella2026[[#This Row],[POP_2024]]/SUM(Tabella2026[POP_2024])</f>
        <v>3.6136322086533631E-6</v>
      </c>
      <c r="L7619" s="3">
        <f>+Tabella2026[[#This Row],[INCIDENZA POPOLAZIONE]]*(PLAFOND/2)</f>
        <v>1063.8506120033935</v>
      </c>
      <c r="M7619" s="3">
        <f>+IFERROR(Tabella2026[[#This Row],[reddito_2024]]/Tabella2026[[#This Row],[POP_2024]],"")</f>
        <v>17938.056338028167</v>
      </c>
      <c r="N7619" s="3">
        <f>+IF(Tabella2026[[#This Row],[REDDITO COMPLESSIVO PROCAPITE]]&lt;media_aggr_reddito_pc,(media_aggr_reddito_pc-Tabella2026[[#This Row],[REDDITO COMPLESSIVO PROCAPITE]]),0)</f>
        <v>0</v>
      </c>
      <c r="O7619" s="3">
        <f>+Tabella2026[[#This Row],[DIFFERENZA REDDITO INFERIORE ALLA MEDIA DALLA MEDIA]]*Tabella2026[[#This Row],[POP_2024]]</f>
        <v>0</v>
      </c>
      <c r="P7619" s="3">
        <f>+Tabella2026[[#This Row],[POPOLAZIONE PER DIFFERENZA ]]/SUM(Tabella2026[[POPOLAZIONE PER DIFFERENZA ]])</f>
        <v>0</v>
      </c>
      <c r="Q7619" s="3">
        <f>+Tabella2026[[#This Row],[INCIDENZA POPOLAZIONE PER DIFFERENZA]]*(PLAFOND-SUM(Tabella2026[CONTRIBUTO SULLA BASE DELLA POPOLAZIONE]))</f>
        <v>0</v>
      </c>
      <c r="R7619" s="3">
        <f>+Tabella2026[[#This Row],[CONTRIBUTO SULLA BASE DELLA POPOLAZIONE]]+Tabella2026[[#This Row],[CONTRIBUTO SULLA BASE DEL REDDITO]]</f>
        <v>1063.8506120033935</v>
      </c>
      <c r="S7619" s="3">
        <f>+Tabella2026[[#This Row],[CONTRIBUTO TOTALE]]/(PLAFOND/N_TESSERE)</f>
        <v>2.127701224006787</v>
      </c>
      <c r="T7619" s="3">
        <f>+MAX(CEILING(Tabella2026[[#This Row],[preDEF1]],1),1)</f>
        <v>3</v>
      </c>
      <c r="U7619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619" s="21">
        <f>+Tabella2026[[#This Row],[DEF - n. card]]*(PLAFOND/N_TESSERE)</f>
        <v>1500</v>
      </c>
      <c r="W7619" s="18"/>
    </row>
    <row r="7620" spans="2:23" x14ac:dyDescent="0.25">
      <c r="B7620" s="1" t="s">
        <v>15281</v>
      </c>
      <c r="C7620" s="2">
        <v>66011</v>
      </c>
      <c r="D7620" s="1" t="s">
        <v>15282</v>
      </c>
      <c r="E7620" s="1" t="s">
        <v>96</v>
      </c>
      <c r="F7620" s="1" t="s">
        <v>201</v>
      </c>
      <c r="G7620" s="1" t="s">
        <v>11807</v>
      </c>
      <c r="H7620" s="1" t="s">
        <v>15836</v>
      </c>
      <c r="I7620" s="5">
        <v>212</v>
      </c>
      <c r="J7620" s="5">
        <v>2338841</v>
      </c>
      <c r="K7620" s="3">
        <f>+Tabella2026[[#This Row],[POP_2024]]/SUM(Tabella2026[POP_2024])</f>
        <v>3.5966667992230659E-6</v>
      </c>
      <c r="L7620" s="3">
        <f>+Tabella2026[[#This Row],[INCIDENZA POPOLAZIONE]]*(PLAFOND/2)</f>
        <v>1058.8560081911712</v>
      </c>
      <c r="M7620" s="3">
        <f>+IFERROR(Tabella2026[[#This Row],[reddito_2024]]/Tabella2026[[#This Row],[POP_2024]],"")</f>
        <v>11032.268867924528</v>
      </c>
      <c r="N7620" s="3">
        <f>+IF(Tabella2026[[#This Row],[REDDITO COMPLESSIVO PROCAPITE]]&lt;media_aggr_reddito_pc,(media_aggr_reddito_pc-Tabella2026[[#This Row],[REDDITO COMPLESSIVO PROCAPITE]]),0)</f>
        <v>6792.7971946842135</v>
      </c>
      <c r="O7620" s="3">
        <f>+Tabella2026[[#This Row],[DIFFERENZA REDDITO INFERIORE ALLA MEDIA DALLA MEDIA]]*Tabella2026[[#This Row],[POP_2024]]</f>
        <v>1440073.0052730532</v>
      </c>
      <c r="P7620" s="3">
        <f>+Tabella2026[[#This Row],[POPOLAZIONE PER DIFFERENZA ]]/SUM(Tabella2026[[POPOLAZIONE PER DIFFERENZA ]])</f>
        <v>1.2776070006568735E-5</v>
      </c>
      <c r="Q7620" s="3">
        <f>+Tabella2026[[#This Row],[INCIDENZA POPOLAZIONE PER DIFFERENZA]]*(PLAFOND-SUM(Tabella2026[CONTRIBUTO SULLA BASE DELLA POPOLAZIONE]))</f>
        <v>3761.2654278813457</v>
      </c>
      <c r="R7620" s="3">
        <f>+Tabella2026[[#This Row],[CONTRIBUTO SULLA BASE DELLA POPOLAZIONE]]+Tabella2026[[#This Row],[CONTRIBUTO SULLA BASE DEL REDDITO]]</f>
        <v>4820.1214360725171</v>
      </c>
      <c r="S7620" s="3">
        <f>+Tabella2026[[#This Row],[CONTRIBUTO TOTALE]]/(PLAFOND/N_TESSERE)</f>
        <v>9.6402428721450342</v>
      </c>
      <c r="T7620" s="3">
        <f>+MAX(CEILING(Tabella2026[[#This Row],[preDEF1]],1),1)</f>
        <v>10</v>
      </c>
      <c r="U7620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620" s="21">
        <f>+Tabella2026[[#This Row],[DEF - n. card]]*(PLAFOND/N_TESSERE)</f>
        <v>5000</v>
      </c>
      <c r="W7620" s="18"/>
    </row>
    <row r="7621" spans="2:23" x14ac:dyDescent="0.25">
      <c r="B7621" s="1" t="s">
        <v>15177</v>
      </c>
      <c r="C7621" s="2">
        <v>43010</v>
      </c>
      <c r="D7621" s="1" t="s">
        <v>15178</v>
      </c>
      <c r="E7621" s="1" t="s">
        <v>117</v>
      </c>
      <c r="F7621" s="1" t="s">
        <v>411</v>
      </c>
      <c r="G7621" s="1" t="s">
        <v>11807</v>
      </c>
      <c r="H7621" s="1" t="s">
        <v>15834</v>
      </c>
      <c r="I7621" s="5">
        <v>212</v>
      </c>
      <c r="J7621" s="5">
        <v>3112524</v>
      </c>
      <c r="K7621" s="3">
        <f>+Tabella2026[[#This Row],[POP_2024]]/SUM(Tabella2026[POP_2024])</f>
        <v>3.5966667992230659E-6</v>
      </c>
      <c r="L7621" s="3">
        <f>+Tabella2026[[#This Row],[INCIDENZA POPOLAZIONE]]*(PLAFOND/2)</f>
        <v>1058.8560081911712</v>
      </c>
      <c r="M7621" s="3">
        <f>+IFERROR(Tabella2026[[#This Row],[reddito_2024]]/Tabella2026[[#This Row],[POP_2024]],"")</f>
        <v>14681.716981132075</v>
      </c>
      <c r="N7621" s="3">
        <f>+IF(Tabella2026[[#This Row],[REDDITO COMPLESSIVO PROCAPITE]]&lt;media_aggr_reddito_pc,(media_aggr_reddito_pc-Tabella2026[[#This Row],[REDDITO COMPLESSIVO PROCAPITE]]),0)</f>
        <v>3143.3490814766665</v>
      </c>
      <c r="O7621" s="3">
        <f>+Tabella2026[[#This Row],[DIFFERENZA REDDITO INFERIORE ALLA MEDIA DALLA MEDIA]]*Tabella2026[[#This Row],[POP_2024]]</f>
        <v>666390.00527305331</v>
      </c>
      <c r="P7621" s="3">
        <f>+Tabella2026[[#This Row],[POPOLAZIONE PER DIFFERENZA ]]/SUM(Tabella2026[[POPOLAZIONE PER DIFFERENZA ]])</f>
        <v>5.9120928785356419E-6</v>
      </c>
      <c r="Q7621" s="3">
        <f>+Tabella2026[[#This Row],[INCIDENZA POPOLAZIONE PER DIFFERENZA]]*(PLAFOND-SUM(Tabella2026[CONTRIBUTO SULLA BASE DELLA POPOLAZIONE]))</f>
        <v>1740.5157093712412</v>
      </c>
      <c r="R7621" s="3">
        <f>+Tabella2026[[#This Row],[CONTRIBUTO SULLA BASE DELLA POPOLAZIONE]]+Tabella2026[[#This Row],[CONTRIBUTO SULLA BASE DEL REDDITO]]</f>
        <v>2799.3717175624124</v>
      </c>
      <c r="S7621" s="3">
        <f>+Tabella2026[[#This Row],[CONTRIBUTO TOTALE]]/(PLAFOND/N_TESSERE)</f>
        <v>5.5987434351248249</v>
      </c>
      <c r="T7621" s="3">
        <f>+MAX(CEILING(Tabella2026[[#This Row],[preDEF1]],1),1)</f>
        <v>6</v>
      </c>
      <c r="U762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621" s="21">
        <f>+Tabella2026[[#This Row],[DEF - n. card]]*(PLAFOND/N_TESSERE)</f>
        <v>3000</v>
      </c>
      <c r="W7621" s="18"/>
    </row>
    <row r="7622" spans="2:23" x14ac:dyDescent="0.25">
      <c r="B7622" s="1" t="s">
        <v>15245</v>
      </c>
      <c r="C7622" s="2">
        <v>2009</v>
      </c>
      <c r="D7622" s="1" t="s">
        <v>15246</v>
      </c>
      <c r="E7622" s="1" t="s">
        <v>18</v>
      </c>
      <c r="F7622" s="1" t="s">
        <v>381</v>
      </c>
      <c r="G7622" s="1" t="s">
        <v>11807</v>
      </c>
      <c r="H7622" s="1" t="s">
        <v>15835</v>
      </c>
      <c r="I7622" s="5">
        <v>211</v>
      </c>
      <c r="J7622" s="5">
        <v>3177901</v>
      </c>
      <c r="K7622" s="3">
        <f>+Tabella2026[[#This Row],[POP_2024]]/SUM(Tabella2026[POP_2024])</f>
        <v>3.5797013897927683E-6</v>
      </c>
      <c r="L7622" s="3">
        <f>+Tabella2026[[#This Row],[INCIDENZA POPOLAZIONE]]*(PLAFOND/2)</f>
        <v>1053.8614043789487</v>
      </c>
      <c r="M7622" s="3">
        <f>+IFERROR(Tabella2026[[#This Row],[reddito_2024]]/Tabella2026[[#This Row],[POP_2024]],"")</f>
        <v>15061.142180094786</v>
      </c>
      <c r="N7622" s="3">
        <f>+IF(Tabella2026[[#This Row],[REDDITO COMPLESSIVO PROCAPITE]]&lt;media_aggr_reddito_pc,(media_aggr_reddito_pc-Tabella2026[[#This Row],[REDDITO COMPLESSIVO PROCAPITE]]),0)</f>
        <v>2763.9238825139546</v>
      </c>
      <c r="O7622" s="3">
        <f>+Tabella2026[[#This Row],[DIFFERENZA REDDITO INFERIORE ALLA MEDIA DALLA MEDIA]]*Tabella2026[[#This Row],[POP_2024]]</f>
        <v>583187.93921044446</v>
      </c>
      <c r="P7622" s="3">
        <f>+Tabella2026[[#This Row],[POPOLAZIONE PER DIFFERENZA ]]/SUM(Tabella2026[[POPOLAZIONE PER DIFFERENZA ]])</f>
        <v>5.1739390371576538E-6</v>
      </c>
      <c r="Q7622" s="3">
        <f>+Tabella2026[[#This Row],[INCIDENZA POPOLAZIONE PER DIFFERENZA]]*(PLAFOND-SUM(Tabella2026[CONTRIBUTO SULLA BASE DELLA POPOLAZIONE]))</f>
        <v>1523.2037720849416</v>
      </c>
      <c r="R7622" s="3">
        <f>+Tabella2026[[#This Row],[CONTRIBUTO SULLA BASE DELLA POPOLAZIONE]]+Tabella2026[[#This Row],[CONTRIBUTO SULLA BASE DEL REDDITO]]</f>
        <v>2577.0651764638906</v>
      </c>
      <c r="S7622" s="3">
        <f>+Tabella2026[[#This Row],[CONTRIBUTO TOTALE]]/(PLAFOND/N_TESSERE)</f>
        <v>5.1541303529277815</v>
      </c>
      <c r="T7622" s="3">
        <f>+MAX(CEILING(Tabella2026[[#This Row],[preDEF1]],1),1)</f>
        <v>6</v>
      </c>
      <c r="U7622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622" s="21">
        <f>+Tabella2026[[#This Row],[DEF - n. card]]*(PLAFOND/N_TESSERE)</f>
        <v>3000</v>
      </c>
      <c r="W7622" s="18"/>
    </row>
    <row r="7623" spans="2:23" x14ac:dyDescent="0.25">
      <c r="B7623" s="1" t="s">
        <v>15223</v>
      </c>
      <c r="C7623" s="2">
        <v>76020</v>
      </c>
      <c r="D7623" s="1" t="s">
        <v>15224</v>
      </c>
      <c r="E7623" s="1" t="s">
        <v>213</v>
      </c>
      <c r="F7623" s="1" t="s">
        <v>212</v>
      </c>
      <c r="G7623" s="1" t="s">
        <v>11807</v>
      </c>
      <c r="H7623" s="1" t="s">
        <v>15836</v>
      </c>
      <c r="I7623" s="5">
        <v>211</v>
      </c>
      <c r="J7623" s="5">
        <v>3200884</v>
      </c>
      <c r="K7623" s="3">
        <f>+Tabella2026[[#This Row],[POP_2024]]/SUM(Tabella2026[POP_2024])</f>
        <v>3.5797013897927683E-6</v>
      </c>
      <c r="L7623" s="3">
        <f>+Tabella2026[[#This Row],[INCIDENZA POPOLAZIONE]]*(PLAFOND/2)</f>
        <v>1053.8614043789487</v>
      </c>
      <c r="M7623" s="3">
        <f>+IFERROR(Tabella2026[[#This Row],[reddito_2024]]/Tabella2026[[#This Row],[POP_2024]],"")</f>
        <v>15170.0663507109</v>
      </c>
      <c r="N7623" s="3">
        <f>+IF(Tabella2026[[#This Row],[REDDITO COMPLESSIVO PROCAPITE]]&lt;media_aggr_reddito_pc,(media_aggr_reddito_pc-Tabella2026[[#This Row],[REDDITO COMPLESSIVO PROCAPITE]]),0)</f>
        <v>2654.9997118978408</v>
      </c>
      <c r="O7623" s="3">
        <f>+Tabella2026[[#This Row],[DIFFERENZA REDDITO INFERIORE ALLA MEDIA DALLA MEDIA]]*Tabella2026[[#This Row],[POP_2024]]</f>
        <v>560204.93921044446</v>
      </c>
      <c r="P7623" s="3">
        <f>+Tabella2026[[#This Row],[POPOLAZIONE PER DIFFERENZA ]]/SUM(Tabella2026[[POPOLAZIONE PER DIFFERENZA ]])</f>
        <v>4.9700379738880923E-6</v>
      </c>
      <c r="Q7623" s="3">
        <f>+Tabella2026[[#This Row],[INCIDENZA POPOLAZIONE PER DIFFERENZA]]*(PLAFOND-SUM(Tabella2026[CONTRIBUTO SULLA BASE DELLA POPOLAZIONE]))</f>
        <v>1463.17545198418</v>
      </c>
      <c r="R7623" s="3">
        <f>+Tabella2026[[#This Row],[CONTRIBUTO SULLA BASE DELLA POPOLAZIONE]]+Tabella2026[[#This Row],[CONTRIBUTO SULLA BASE DEL REDDITO]]</f>
        <v>2517.0368563631287</v>
      </c>
      <c r="S7623" s="3">
        <f>+Tabella2026[[#This Row],[CONTRIBUTO TOTALE]]/(PLAFOND/N_TESSERE)</f>
        <v>5.0340737127262569</v>
      </c>
      <c r="T7623" s="3">
        <f>+MAX(CEILING(Tabella2026[[#This Row],[preDEF1]],1),1)</f>
        <v>6</v>
      </c>
      <c r="U7623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623" s="21">
        <f>+Tabella2026[[#This Row],[DEF - n. card]]*(PLAFOND/N_TESSERE)</f>
        <v>3000</v>
      </c>
      <c r="W7623" s="18"/>
    </row>
    <row r="7624" spans="2:23" x14ac:dyDescent="0.25">
      <c r="B7624" s="1" t="s">
        <v>15231</v>
      </c>
      <c r="C7624" s="2">
        <v>9043</v>
      </c>
      <c r="D7624" s="1" t="s">
        <v>15232</v>
      </c>
      <c r="E7624" s="1" t="s">
        <v>24</v>
      </c>
      <c r="F7624" s="1" t="s">
        <v>246</v>
      </c>
      <c r="G7624" s="1" t="s">
        <v>11807</v>
      </c>
      <c r="H7624" s="1" t="s">
        <v>15835</v>
      </c>
      <c r="I7624" s="5">
        <v>211</v>
      </c>
      <c r="J7624" s="5">
        <v>2407695</v>
      </c>
      <c r="K7624" s="3">
        <f>+Tabella2026[[#This Row],[POP_2024]]/SUM(Tabella2026[POP_2024])</f>
        <v>3.5797013897927683E-6</v>
      </c>
      <c r="L7624" s="3">
        <f>+Tabella2026[[#This Row],[INCIDENZA POPOLAZIONE]]*(PLAFOND/2)</f>
        <v>1053.8614043789487</v>
      </c>
      <c r="M7624" s="3">
        <f>+IFERROR(Tabella2026[[#This Row],[reddito_2024]]/Tabella2026[[#This Row],[POP_2024]],"")</f>
        <v>11410.876777251186</v>
      </c>
      <c r="N7624" s="3">
        <f>+IF(Tabella2026[[#This Row],[REDDITO COMPLESSIVO PROCAPITE]]&lt;media_aggr_reddito_pc,(media_aggr_reddito_pc-Tabella2026[[#This Row],[REDDITO COMPLESSIVO PROCAPITE]]),0)</f>
        <v>6414.1892853575555</v>
      </c>
      <c r="O7624" s="3">
        <f>+Tabella2026[[#This Row],[DIFFERENZA REDDITO INFERIORE ALLA MEDIA DALLA MEDIA]]*Tabella2026[[#This Row],[POP_2024]]</f>
        <v>1353393.9392104442</v>
      </c>
      <c r="P7624" s="3">
        <f>+Tabella2026[[#This Row],[POPOLAZIONE PER DIFFERENZA ]]/SUM(Tabella2026[[POPOLAZIONE PER DIFFERENZA ]])</f>
        <v>1.2007068843388185E-5</v>
      </c>
      <c r="Q7624" s="3">
        <f>+Tabella2026[[#This Row],[INCIDENZA POPOLAZIONE PER DIFFERENZA]]*(PLAFOND-SUM(Tabella2026[CONTRIBUTO SULLA BASE DELLA POPOLAZIONE]))</f>
        <v>3534.8720621918633</v>
      </c>
      <c r="R7624" s="3">
        <f>+Tabella2026[[#This Row],[CONTRIBUTO SULLA BASE DELLA POPOLAZIONE]]+Tabella2026[[#This Row],[CONTRIBUTO SULLA BASE DEL REDDITO]]</f>
        <v>4588.7334665708122</v>
      </c>
      <c r="S7624" s="3">
        <f>+Tabella2026[[#This Row],[CONTRIBUTO TOTALE]]/(PLAFOND/N_TESSERE)</f>
        <v>9.1774669331416252</v>
      </c>
      <c r="T7624" s="3">
        <f>+MAX(CEILING(Tabella2026[[#This Row],[preDEF1]],1),1)</f>
        <v>10</v>
      </c>
      <c r="U7624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624" s="21">
        <f>+Tabella2026[[#This Row],[DEF - n. card]]*(PLAFOND/N_TESSERE)</f>
        <v>5000</v>
      </c>
      <c r="W7624" s="18"/>
    </row>
    <row r="7625" spans="2:23" x14ac:dyDescent="0.25">
      <c r="B7625" s="1" t="s">
        <v>15255</v>
      </c>
      <c r="C7625" s="2">
        <v>117009</v>
      </c>
      <c r="D7625" s="1" t="s">
        <v>15256</v>
      </c>
      <c r="E7625" s="1" t="s">
        <v>76</v>
      </c>
      <c r="F7625" s="1" t="s">
        <v>15839</v>
      </c>
      <c r="G7625" s="1" t="s">
        <v>11807</v>
      </c>
      <c r="H7625" s="1" t="s">
        <v>15836</v>
      </c>
      <c r="I7625" s="5">
        <v>210</v>
      </c>
      <c r="J7625" s="5">
        <v>1976098</v>
      </c>
      <c r="K7625" s="3">
        <f>+Tabella2026[[#This Row],[POP_2024]]/SUM(Tabella2026[POP_2024])</f>
        <v>3.5627359803624707E-6</v>
      </c>
      <c r="L7625" s="3">
        <f>+Tabella2026[[#This Row],[INCIDENZA POPOLAZIONE]]*(PLAFOND/2)</f>
        <v>1048.8668005667262</v>
      </c>
      <c r="M7625" s="3">
        <f>+IFERROR(Tabella2026[[#This Row],[reddito_2024]]/Tabella2026[[#This Row],[POP_2024]],"")</f>
        <v>9409.9904761904763</v>
      </c>
      <c r="N7625" s="3">
        <f>+IF(Tabella2026[[#This Row],[REDDITO COMPLESSIVO PROCAPITE]]&lt;media_aggr_reddito_pc,(media_aggr_reddito_pc-Tabella2026[[#This Row],[REDDITO COMPLESSIVO PROCAPITE]]),0)</f>
        <v>8415.0755864182647</v>
      </c>
      <c r="O7625" s="3">
        <f>+Tabella2026[[#This Row],[DIFFERENZA REDDITO INFERIORE ALLA MEDIA DALLA MEDIA]]*Tabella2026[[#This Row],[POP_2024]]</f>
        <v>1767165.8731478355</v>
      </c>
      <c r="P7625" s="3">
        <f>+Tabella2026[[#This Row],[POPOLAZIONE PER DIFFERENZA ]]/SUM(Tabella2026[[POPOLAZIONE PER DIFFERENZA ]])</f>
        <v>1.5677979398186821E-5</v>
      </c>
      <c r="Q7625" s="3">
        <f>+Tabella2026[[#This Row],[INCIDENZA POPOLAZIONE PER DIFFERENZA]]*(PLAFOND-SUM(Tabella2026[CONTRIBUTO SULLA BASE DELLA POPOLAZIONE]))</f>
        <v>4615.5853763416699</v>
      </c>
      <c r="R7625" s="3">
        <f>+Tabella2026[[#This Row],[CONTRIBUTO SULLA BASE DELLA POPOLAZIONE]]+Tabella2026[[#This Row],[CONTRIBUTO SULLA BASE DEL REDDITO]]</f>
        <v>5664.4521769083958</v>
      </c>
      <c r="S7625" s="3">
        <f>+Tabella2026[[#This Row],[CONTRIBUTO TOTALE]]/(PLAFOND/N_TESSERE)</f>
        <v>11.328904353816792</v>
      </c>
      <c r="T7625" s="3">
        <f>+MAX(CEILING(Tabella2026[[#This Row],[preDEF1]],1),1)</f>
        <v>12</v>
      </c>
      <c r="U7625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625" s="21">
        <f>+Tabella2026[[#This Row],[DEF - n. card]]*(PLAFOND/N_TESSERE)</f>
        <v>6000</v>
      </c>
      <c r="W7625" s="18"/>
    </row>
    <row r="7626" spans="2:23" x14ac:dyDescent="0.25">
      <c r="B7626" s="1" t="s">
        <v>15406</v>
      </c>
      <c r="C7626" s="2">
        <v>22216</v>
      </c>
      <c r="D7626" s="1" t="s">
        <v>15407</v>
      </c>
      <c r="E7626" s="1" t="s">
        <v>99</v>
      </c>
      <c r="F7626" s="1" t="s">
        <v>98</v>
      </c>
      <c r="G7626" s="1" t="s">
        <v>11807</v>
      </c>
      <c r="H7626" s="1" t="s">
        <v>15835</v>
      </c>
      <c r="I7626" s="5">
        <v>209</v>
      </c>
      <c r="J7626" s="5">
        <v>3157340</v>
      </c>
      <c r="K7626" s="3">
        <f>+Tabella2026[[#This Row],[POP_2024]]/SUM(Tabella2026[POP_2024])</f>
        <v>3.5457705709321731E-6</v>
      </c>
      <c r="L7626" s="3">
        <f>+Tabella2026[[#This Row],[INCIDENZA POPOLAZIONE]]*(PLAFOND/2)</f>
        <v>1043.8721967545036</v>
      </c>
      <c r="M7626" s="3">
        <f>+IFERROR(Tabella2026[[#This Row],[reddito_2024]]/Tabella2026[[#This Row],[POP_2024]],"")</f>
        <v>15106.889952153109</v>
      </c>
      <c r="N7626" s="3">
        <f>+IF(Tabella2026[[#This Row],[REDDITO COMPLESSIVO PROCAPITE]]&lt;media_aggr_reddito_pc,(media_aggr_reddito_pc-Tabella2026[[#This Row],[REDDITO COMPLESSIVO PROCAPITE]]),0)</f>
        <v>2718.1761104556317</v>
      </c>
      <c r="O7626" s="3">
        <f>+Tabella2026[[#This Row],[DIFFERENZA REDDITO INFERIORE ALLA MEDIA DALLA MEDIA]]*Tabella2026[[#This Row],[POP_2024]]</f>
        <v>568098.80708522699</v>
      </c>
      <c r="P7626" s="3">
        <f>+Tabella2026[[#This Row],[POPOLAZIONE PER DIFFERENZA ]]/SUM(Tabella2026[[POPOLAZIONE PER DIFFERENZA ]])</f>
        <v>5.0400709570920952E-6</v>
      </c>
      <c r="Q7626" s="3">
        <f>+Tabella2026[[#This Row],[INCIDENZA POPOLAZIONE PER DIFFERENZA]]*(PLAFOND-SUM(Tabella2026[CONTRIBUTO SULLA BASE DELLA POPOLAZIONE]))</f>
        <v>1483.7931097147009</v>
      </c>
      <c r="R7626" s="3">
        <f>+Tabella2026[[#This Row],[CONTRIBUTO SULLA BASE DELLA POPOLAZIONE]]+Tabella2026[[#This Row],[CONTRIBUTO SULLA BASE DEL REDDITO]]</f>
        <v>2527.6653064692046</v>
      </c>
      <c r="S7626" s="3">
        <f>+Tabella2026[[#This Row],[CONTRIBUTO TOTALE]]/(PLAFOND/N_TESSERE)</f>
        <v>5.055330612938409</v>
      </c>
      <c r="T7626" s="3">
        <f>+MAX(CEILING(Tabella2026[[#This Row],[preDEF1]],1),1)</f>
        <v>6</v>
      </c>
      <c r="U7626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626" s="21">
        <f>+Tabella2026[[#This Row],[DEF - n. card]]*(PLAFOND/N_TESSERE)</f>
        <v>3000</v>
      </c>
      <c r="W7626" s="18"/>
    </row>
    <row r="7627" spans="2:23" x14ac:dyDescent="0.25">
      <c r="B7627" s="1" t="s">
        <v>15179</v>
      </c>
      <c r="C7627" s="2">
        <v>6103</v>
      </c>
      <c r="D7627" s="1" t="s">
        <v>15180</v>
      </c>
      <c r="E7627" s="1" t="s">
        <v>18</v>
      </c>
      <c r="F7627" s="1" t="s">
        <v>138</v>
      </c>
      <c r="G7627" s="1" t="s">
        <v>11807</v>
      </c>
      <c r="H7627" s="1" t="s">
        <v>15835</v>
      </c>
      <c r="I7627" s="5">
        <v>208</v>
      </c>
      <c r="J7627" s="5">
        <v>3021630</v>
      </c>
      <c r="K7627" s="3">
        <f>+Tabella2026[[#This Row],[POP_2024]]/SUM(Tabella2026[POP_2024])</f>
        <v>3.5288051615018759E-6</v>
      </c>
      <c r="L7627" s="3">
        <f>+Tabella2026[[#This Row],[INCIDENZA POPOLAZIONE]]*(PLAFOND/2)</f>
        <v>1038.8775929422811</v>
      </c>
      <c r="M7627" s="3">
        <f>+IFERROR(Tabella2026[[#This Row],[reddito_2024]]/Tabella2026[[#This Row],[POP_2024]],"")</f>
        <v>14527.067307692309</v>
      </c>
      <c r="N7627" s="3">
        <f>+IF(Tabella2026[[#This Row],[REDDITO COMPLESSIVO PROCAPITE]]&lt;media_aggr_reddito_pc,(media_aggr_reddito_pc-Tabella2026[[#This Row],[REDDITO COMPLESSIVO PROCAPITE]]),0)</f>
        <v>3297.9987549164325</v>
      </c>
      <c r="O7627" s="3">
        <f>+Tabella2026[[#This Row],[DIFFERENZA REDDITO INFERIORE ALLA MEDIA DALLA MEDIA]]*Tabella2026[[#This Row],[POP_2024]]</f>
        <v>685983.74102261802</v>
      </c>
      <c r="P7627" s="3">
        <f>+Tabella2026[[#This Row],[POPOLAZIONE PER DIFFERENZA ]]/SUM(Tabella2026[[POPOLAZIONE PER DIFFERENZA ]])</f>
        <v>6.0859249958727639E-6</v>
      </c>
      <c r="Q7627" s="3">
        <f>+Tabella2026[[#This Row],[INCIDENZA POPOLAZIONE PER DIFFERENZA]]*(PLAFOND-SUM(Tabella2026[CONTRIBUTO SULLA BASE DELLA POPOLAZIONE]))</f>
        <v>1791.6917543412021</v>
      </c>
      <c r="R7627" s="3">
        <f>+Tabella2026[[#This Row],[CONTRIBUTO SULLA BASE DELLA POPOLAZIONE]]+Tabella2026[[#This Row],[CONTRIBUTO SULLA BASE DEL REDDITO]]</f>
        <v>2830.5693472834832</v>
      </c>
      <c r="S7627" s="3">
        <f>+Tabella2026[[#This Row],[CONTRIBUTO TOTALE]]/(PLAFOND/N_TESSERE)</f>
        <v>5.6611386945669668</v>
      </c>
      <c r="T7627" s="3">
        <f>+MAX(CEILING(Tabella2026[[#This Row],[preDEF1]],1),1)</f>
        <v>6</v>
      </c>
      <c r="U7627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627" s="21">
        <f>+Tabella2026[[#This Row],[DEF - n. card]]*(PLAFOND/N_TESSERE)</f>
        <v>3000</v>
      </c>
      <c r="W7627" s="18"/>
    </row>
    <row r="7628" spans="2:23" x14ac:dyDescent="0.25">
      <c r="B7628" s="1" t="s">
        <v>15157</v>
      </c>
      <c r="C7628" s="2">
        <v>78032</v>
      </c>
      <c r="D7628" s="1" t="s">
        <v>15158</v>
      </c>
      <c r="E7628" s="1" t="s">
        <v>61</v>
      </c>
      <c r="F7628" s="1" t="s">
        <v>178</v>
      </c>
      <c r="G7628" s="1" t="s">
        <v>11807</v>
      </c>
      <c r="H7628" s="1" t="s">
        <v>15836</v>
      </c>
      <c r="I7628" s="5">
        <v>207</v>
      </c>
      <c r="J7628" s="5">
        <v>2152768</v>
      </c>
      <c r="K7628" s="3">
        <f>+Tabella2026[[#This Row],[POP_2024]]/SUM(Tabella2026[POP_2024])</f>
        <v>3.5118397520715783E-6</v>
      </c>
      <c r="L7628" s="3">
        <f>+Tabella2026[[#This Row],[INCIDENZA POPOLAZIONE]]*(PLAFOND/2)</f>
        <v>1033.8829891300586</v>
      </c>
      <c r="M7628" s="3">
        <f>+IFERROR(Tabella2026[[#This Row],[reddito_2024]]/Tabella2026[[#This Row],[POP_2024]],"")</f>
        <v>10399.845410628019</v>
      </c>
      <c r="N7628" s="3">
        <f>+IF(Tabella2026[[#This Row],[REDDITO COMPLESSIVO PROCAPITE]]&lt;media_aggr_reddito_pc,(media_aggr_reddito_pc-Tabella2026[[#This Row],[REDDITO COMPLESSIVO PROCAPITE]]),0)</f>
        <v>7425.2206519807223</v>
      </c>
      <c r="O7628" s="3">
        <f>+Tabella2026[[#This Row],[DIFFERENZA REDDITO INFERIORE ALLA MEDIA DALLA MEDIA]]*Tabella2026[[#This Row],[POP_2024]]</f>
        <v>1537020.6749600095</v>
      </c>
      <c r="P7628" s="3">
        <f>+Tabella2026[[#This Row],[POPOLAZIONE PER DIFFERENZA ]]/SUM(Tabella2026[[POPOLAZIONE PER DIFFERENZA ]])</f>
        <v>1.3636172383572463E-5</v>
      </c>
      <c r="Q7628" s="3">
        <f>+Tabella2026[[#This Row],[INCIDENZA POPOLAZIONE PER DIFFERENZA]]*(PLAFOND-SUM(Tabella2026[CONTRIBUTO SULLA BASE DELLA POPOLAZIONE]))</f>
        <v>4014.4789225944619</v>
      </c>
      <c r="R7628" s="3">
        <f>+Tabella2026[[#This Row],[CONTRIBUTO SULLA BASE DELLA POPOLAZIONE]]+Tabella2026[[#This Row],[CONTRIBUTO SULLA BASE DEL REDDITO]]</f>
        <v>5048.3619117245207</v>
      </c>
      <c r="S7628" s="3">
        <f>+Tabella2026[[#This Row],[CONTRIBUTO TOTALE]]/(PLAFOND/N_TESSERE)</f>
        <v>10.096723823449041</v>
      </c>
      <c r="T7628" s="3">
        <f>+MAX(CEILING(Tabella2026[[#This Row],[preDEF1]],1),1)</f>
        <v>11</v>
      </c>
      <c r="U7628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628" s="21">
        <f>+Tabella2026[[#This Row],[DEF - n. card]]*(PLAFOND/N_TESSERE)</f>
        <v>5500</v>
      </c>
      <c r="W7628" s="18"/>
    </row>
    <row r="7629" spans="2:23" x14ac:dyDescent="0.25">
      <c r="B7629" s="1" t="s">
        <v>15199</v>
      </c>
      <c r="C7629" s="2">
        <v>43040</v>
      </c>
      <c r="D7629" s="1" t="s">
        <v>15200</v>
      </c>
      <c r="E7629" s="1" t="s">
        <v>117</v>
      </c>
      <c r="F7629" s="1" t="s">
        <v>411</v>
      </c>
      <c r="G7629" s="1" t="s">
        <v>11807</v>
      </c>
      <c r="H7629" s="1" t="s">
        <v>15834</v>
      </c>
      <c r="I7629" s="5">
        <v>207</v>
      </c>
      <c r="J7629" s="5">
        <v>2871866</v>
      </c>
      <c r="K7629" s="3">
        <f>+Tabella2026[[#This Row],[POP_2024]]/SUM(Tabella2026[POP_2024])</f>
        <v>3.5118397520715783E-6</v>
      </c>
      <c r="L7629" s="3">
        <f>+Tabella2026[[#This Row],[INCIDENZA POPOLAZIONE]]*(PLAFOND/2)</f>
        <v>1033.8829891300586</v>
      </c>
      <c r="M7629" s="3">
        <f>+IFERROR(Tabella2026[[#This Row],[reddito_2024]]/Tabella2026[[#This Row],[POP_2024]],"")</f>
        <v>13873.748792270531</v>
      </c>
      <c r="N7629" s="3">
        <f>+IF(Tabella2026[[#This Row],[REDDITO COMPLESSIVO PROCAPITE]]&lt;media_aggr_reddito_pc,(media_aggr_reddito_pc-Tabella2026[[#This Row],[REDDITO COMPLESSIVO PROCAPITE]]),0)</f>
        <v>3951.3172703382097</v>
      </c>
      <c r="O7629" s="3">
        <f>+Tabella2026[[#This Row],[DIFFERENZA REDDITO INFERIORE ALLA MEDIA DALLA MEDIA]]*Tabella2026[[#This Row],[POP_2024]]</f>
        <v>817922.6749600094</v>
      </c>
      <c r="P7629" s="3">
        <f>+Tabella2026[[#This Row],[POPOLAZIONE PER DIFFERENZA ]]/SUM(Tabella2026[[POPOLAZIONE PER DIFFERENZA ]])</f>
        <v>7.2564636077374732E-6</v>
      </c>
      <c r="Q7629" s="3">
        <f>+Tabella2026[[#This Row],[INCIDENZA POPOLAZIONE PER DIFFERENZA]]*(PLAFOND-SUM(Tabella2026[CONTRIBUTO SULLA BASE DELLA POPOLAZIONE]))</f>
        <v>2136.2974437702151</v>
      </c>
      <c r="R7629" s="3">
        <f>+Tabella2026[[#This Row],[CONTRIBUTO SULLA BASE DELLA POPOLAZIONE]]+Tabella2026[[#This Row],[CONTRIBUTO SULLA BASE DEL REDDITO]]</f>
        <v>3170.1804329002734</v>
      </c>
      <c r="S7629" s="3">
        <f>+Tabella2026[[#This Row],[CONTRIBUTO TOTALE]]/(PLAFOND/N_TESSERE)</f>
        <v>6.3403608658005473</v>
      </c>
      <c r="T7629" s="3">
        <f>+MAX(CEILING(Tabella2026[[#This Row],[preDEF1]],1),1)</f>
        <v>7</v>
      </c>
      <c r="U7629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629" s="21">
        <f>+Tabella2026[[#This Row],[DEF - n. card]]*(PLAFOND/N_TESSERE)</f>
        <v>3500</v>
      </c>
      <c r="W7629" s="18"/>
    </row>
    <row r="7630" spans="2:23" x14ac:dyDescent="0.25">
      <c r="B7630" s="1" t="s">
        <v>15187</v>
      </c>
      <c r="C7630" s="2">
        <v>3090</v>
      </c>
      <c r="D7630" s="1" t="s">
        <v>15188</v>
      </c>
      <c r="E7630" s="1" t="s">
        <v>18</v>
      </c>
      <c r="F7630" s="1" t="s">
        <v>114</v>
      </c>
      <c r="G7630" s="1" t="s">
        <v>11807</v>
      </c>
      <c r="H7630" s="1" t="s">
        <v>15835</v>
      </c>
      <c r="I7630" s="5">
        <v>206</v>
      </c>
      <c r="J7630" s="5">
        <v>3935847</v>
      </c>
      <c r="K7630" s="3">
        <f>+Tabella2026[[#This Row],[POP_2024]]/SUM(Tabella2026[POP_2024])</f>
        <v>3.4948743426412807E-6</v>
      </c>
      <c r="L7630" s="3">
        <f>+Tabella2026[[#This Row],[INCIDENZA POPOLAZIONE]]*(PLAFOND/2)</f>
        <v>1028.8883853178361</v>
      </c>
      <c r="M7630" s="3">
        <f>+IFERROR(Tabella2026[[#This Row],[reddito_2024]]/Tabella2026[[#This Row],[POP_2024]],"")</f>
        <v>19106.053398058251</v>
      </c>
      <c r="N7630" s="3">
        <f>+IF(Tabella2026[[#This Row],[REDDITO COMPLESSIVO PROCAPITE]]&lt;media_aggr_reddito_pc,(media_aggr_reddito_pc-Tabella2026[[#This Row],[REDDITO COMPLESSIVO PROCAPITE]]),0)</f>
        <v>0</v>
      </c>
      <c r="O7630" s="3">
        <f>+Tabella2026[[#This Row],[DIFFERENZA REDDITO INFERIORE ALLA MEDIA DALLA MEDIA]]*Tabella2026[[#This Row],[POP_2024]]</f>
        <v>0</v>
      </c>
      <c r="P7630" s="3">
        <f>+Tabella2026[[#This Row],[POPOLAZIONE PER DIFFERENZA ]]/SUM(Tabella2026[[POPOLAZIONE PER DIFFERENZA ]])</f>
        <v>0</v>
      </c>
      <c r="Q7630" s="3">
        <f>+Tabella2026[[#This Row],[INCIDENZA POPOLAZIONE PER DIFFERENZA]]*(PLAFOND-SUM(Tabella2026[CONTRIBUTO SULLA BASE DELLA POPOLAZIONE]))</f>
        <v>0</v>
      </c>
      <c r="R7630" s="3">
        <f>+Tabella2026[[#This Row],[CONTRIBUTO SULLA BASE DELLA POPOLAZIONE]]+Tabella2026[[#This Row],[CONTRIBUTO SULLA BASE DEL REDDITO]]</f>
        <v>1028.8883853178361</v>
      </c>
      <c r="S7630" s="3">
        <f>+Tabella2026[[#This Row],[CONTRIBUTO TOTALE]]/(PLAFOND/N_TESSERE)</f>
        <v>2.0577767706356722</v>
      </c>
      <c r="T7630" s="3">
        <f>+MAX(CEILING(Tabella2026[[#This Row],[preDEF1]],1),1)</f>
        <v>3</v>
      </c>
      <c r="U7630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630" s="21">
        <f>+Tabella2026[[#This Row],[DEF - n. card]]*(PLAFOND/N_TESSERE)</f>
        <v>1500</v>
      </c>
      <c r="W7630" s="18"/>
    </row>
    <row r="7631" spans="2:23" x14ac:dyDescent="0.25">
      <c r="B7631" s="1" t="s">
        <v>15269</v>
      </c>
      <c r="C7631" s="2">
        <v>7001</v>
      </c>
      <c r="D7631" s="1" t="s">
        <v>15270</v>
      </c>
      <c r="E7631" s="1" t="s">
        <v>565</v>
      </c>
      <c r="F7631" s="1" t="s">
        <v>565</v>
      </c>
      <c r="G7631" s="1" t="s">
        <v>11807</v>
      </c>
      <c r="H7631" s="1" t="s">
        <v>15835</v>
      </c>
      <c r="I7631" s="5">
        <v>205</v>
      </c>
      <c r="J7631" s="5">
        <v>3540899</v>
      </c>
      <c r="K7631" s="3">
        <f>+Tabella2026[[#This Row],[POP_2024]]/SUM(Tabella2026[POP_2024])</f>
        <v>3.4779089332109835E-6</v>
      </c>
      <c r="L7631" s="3">
        <f>+Tabella2026[[#This Row],[INCIDENZA POPOLAZIONE]]*(PLAFOND/2)</f>
        <v>1023.8937815056137</v>
      </c>
      <c r="M7631" s="3">
        <f>+IFERROR(Tabella2026[[#This Row],[reddito_2024]]/Tabella2026[[#This Row],[POP_2024]],"")</f>
        <v>17272.678048780486</v>
      </c>
      <c r="N7631" s="3">
        <f>+IF(Tabella2026[[#This Row],[REDDITO COMPLESSIVO PROCAPITE]]&lt;media_aggr_reddito_pc,(media_aggr_reddito_pc-Tabella2026[[#This Row],[REDDITO COMPLESSIVO PROCAPITE]]),0)</f>
        <v>552.38801382825477</v>
      </c>
      <c r="O7631" s="3">
        <f>+Tabella2026[[#This Row],[DIFFERENZA REDDITO INFERIORE ALLA MEDIA DALLA MEDIA]]*Tabella2026[[#This Row],[POP_2024]]</f>
        <v>113239.54283479223</v>
      </c>
      <c r="P7631" s="3">
        <f>+Tabella2026[[#This Row],[POPOLAZIONE PER DIFFERENZA ]]/SUM(Tabella2026[[POPOLAZIONE PER DIFFERENZA ]])</f>
        <v>1.0046409601955035E-6</v>
      </c>
      <c r="Q7631" s="3">
        <f>+Tabella2026[[#This Row],[INCIDENZA POPOLAZIONE PER DIFFERENZA]]*(PLAFOND-SUM(Tabella2026[CONTRIBUTO SULLA BASE DELLA POPOLAZIONE]))</f>
        <v>295.76554520083727</v>
      </c>
      <c r="R7631" s="3">
        <f>+Tabella2026[[#This Row],[CONTRIBUTO SULLA BASE DELLA POPOLAZIONE]]+Tabella2026[[#This Row],[CONTRIBUTO SULLA BASE DEL REDDITO]]</f>
        <v>1319.6593267064509</v>
      </c>
      <c r="S7631" s="3">
        <f>+Tabella2026[[#This Row],[CONTRIBUTO TOTALE]]/(PLAFOND/N_TESSERE)</f>
        <v>2.6393186534129018</v>
      </c>
      <c r="T7631" s="3">
        <f>+MAX(CEILING(Tabella2026[[#This Row],[preDEF1]],1),1)</f>
        <v>3</v>
      </c>
      <c r="U7631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631" s="21">
        <f>+Tabella2026[[#This Row],[DEF - n. card]]*(PLAFOND/N_TESSERE)</f>
        <v>1500</v>
      </c>
      <c r="W7631" s="18"/>
    </row>
    <row r="7632" spans="2:23" x14ac:dyDescent="0.25">
      <c r="B7632" s="1" t="s">
        <v>15247</v>
      </c>
      <c r="C7632" s="2">
        <v>103038</v>
      </c>
      <c r="D7632" s="1" t="s">
        <v>15248</v>
      </c>
      <c r="E7632" s="1" t="s">
        <v>18</v>
      </c>
      <c r="F7632" s="1" t="s">
        <v>648</v>
      </c>
      <c r="G7632" s="1" t="s">
        <v>11807</v>
      </c>
      <c r="H7632" s="1" t="s">
        <v>15835</v>
      </c>
      <c r="I7632" s="5">
        <v>205</v>
      </c>
      <c r="J7632" s="5">
        <v>3389447</v>
      </c>
      <c r="K7632" s="3">
        <f>+Tabella2026[[#This Row],[POP_2024]]/SUM(Tabella2026[POP_2024])</f>
        <v>3.4779089332109835E-6</v>
      </c>
      <c r="L7632" s="3">
        <f>+Tabella2026[[#This Row],[INCIDENZA POPOLAZIONE]]*(PLAFOND/2)</f>
        <v>1023.8937815056137</v>
      </c>
      <c r="M7632" s="3">
        <f>+IFERROR(Tabella2026[[#This Row],[reddito_2024]]/Tabella2026[[#This Row],[POP_2024]],"")</f>
        <v>16533.88780487805</v>
      </c>
      <c r="N7632" s="3">
        <f>+IF(Tabella2026[[#This Row],[REDDITO COMPLESSIVO PROCAPITE]]&lt;media_aggr_reddito_pc,(media_aggr_reddito_pc-Tabella2026[[#This Row],[REDDITO COMPLESSIVO PROCAPITE]]),0)</f>
        <v>1291.1782577306913</v>
      </c>
      <c r="O7632" s="3">
        <f>+Tabella2026[[#This Row],[DIFFERENZA REDDITO INFERIORE ALLA MEDIA DALLA MEDIA]]*Tabella2026[[#This Row],[POP_2024]]</f>
        <v>264691.5428347917</v>
      </c>
      <c r="P7632" s="3">
        <f>+Tabella2026[[#This Row],[POPOLAZIONE PER DIFFERENZA ]]/SUM(Tabella2026[[POPOLAZIONE PER DIFFERENZA ]])</f>
        <v>2.3482960023702243E-6</v>
      </c>
      <c r="Q7632" s="3">
        <f>+Tabella2026[[#This Row],[INCIDENZA POPOLAZIONE PER DIFFERENZA]]*(PLAFOND-SUM(Tabella2026[CONTRIBUTO SULLA BASE DELLA POPOLAZIONE]))</f>
        <v>691.33658187579499</v>
      </c>
      <c r="R7632" s="3">
        <f>+Tabella2026[[#This Row],[CONTRIBUTO SULLA BASE DELLA POPOLAZIONE]]+Tabella2026[[#This Row],[CONTRIBUTO SULLA BASE DEL REDDITO]]</f>
        <v>1715.2303633814086</v>
      </c>
      <c r="S7632" s="3">
        <f>+Tabella2026[[#This Row],[CONTRIBUTO TOTALE]]/(PLAFOND/N_TESSERE)</f>
        <v>3.4304607267628171</v>
      </c>
      <c r="T7632" s="3">
        <f>+MAX(CEILING(Tabella2026[[#This Row],[preDEF1]],1),1)</f>
        <v>4</v>
      </c>
      <c r="U7632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632" s="21">
        <f>+Tabella2026[[#This Row],[DEF - n. card]]*(PLAFOND/N_TESSERE)</f>
        <v>2000</v>
      </c>
      <c r="W7632" s="18"/>
    </row>
    <row r="7633" spans="2:23" x14ac:dyDescent="0.25">
      <c r="B7633" s="1" t="s">
        <v>15365</v>
      </c>
      <c r="C7633" s="2">
        <v>57046</v>
      </c>
      <c r="D7633" s="1" t="s">
        <v>15366</v>
      </c>
      <c r="E7633" s="1" t="s">
        <v>8</v>
      </c>
      <c r="F7633" s="1" t="s">
        <v>377</v>
      </c>
      <c r="G7633" s="1" t="s">
        <v>11807</v>
      </c>
      <c r="H7633" s="1" t="s">
        <v>15834</v>
      </c>
      <c r="I7633" s="5">
        <v>205</v>
      </c>
      <c r="J7633" s="5">
        <v>2670936</v>
      </c>
      <c r="K7633" s="3">
        <f>+Tabella2026[[#This Row],[POP_2024]]/SUM(Tabella2026[POP_2024])</f>
        <v>3.4779089332109835E-6</v>
      </c>
      <c r="L7633" s="3">
        <f>+Tabella2026[[#This Row],[INCIDENZA POPOLAZIONE]]*(PLAFOND/2)</f>
        <v>1023.8937815056137</v>
      </c>
      <c r="M7633" s="3">
        <f>+IFERROR(Tabella2026[[#This Row],[reddito_2024]]/Tabella2026[[#This Row],[POP_2024]],"")</f>
        <v>13028.956097560975</v>
      </c>
      <c r="N7633" s="3">
        <f>+IF(Tabella2026[[#This Row],[REDDITO COMPLESSIVO PROCAPITE]]&lt;media_aggr_reddito_pc,(media_aggr_reddito_pc-Tabella2026[[#This Row],[REDDITO COMPLESSIVO PROCAPITE]]),0)</f>
        <v>4796.1099650477663</v>
      </c>
      <c r="O7633" s="3">
        <f>+Tabella2026[[#This Row],[DIFFERENZA REDDITO INFERIORE ALLA MEDIA DALLA MEDIA]]*Tabella2026[[#This Row],[POP_2024]]</f>
        <v>983202.54283479205</v>
      </c>
      <c r="P7633" s="3">
        <f>+Tabella2026[[#This Row],[POPOLAZIONE PER DIFFERENZA ]]/SUM(Tabella2026[[POPOLAZIONE PER DIFFERENZA ]])</f>
        <v>8.7227970192468898E-6</v>
      </c>
      <c r="Q7633" s="3">
        <f>+Tabella2026[[#This Row],[INCIDENZA POPOLAZIONE PER DIFFERENZA]]*(PLAFOND-SUM(Tabella2026[CONTRIBUTO SULLA BASE DELLA POPOLAZIONE]))</f>
        <v>2567.9849003685304</v>
      </c>
      <c r="R7633" s="3">
        <f>+Tabella2026[[#This Row],[CONTRIBUTO SULLA BASE DELLA POPOLAZIONE]]+Tabella2026[[#This Row],[CONTRIBUTO SULLA BASE DEL REDDITO]]</f>
        <v>3591.8786818741441</v>
      </c>
      <c r="S7633" s="3">
        <f>+Tabella2026[[#This Row],[CONTRIBUTO TOTALE]]/(PLAFOND/N_TESSERE)</f>
        <v>7.1837573637482883</v>
      </c>
      <c r="T7633" s="3">
        <f>+MAX(CEILING(Tabella2026[[#This Row],[preDEF1]],1),1)</f>
        <v>8</v>
      </c>
      <c r="U7633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633" s="21">
        <f>+Tabella2026[[#This Row],[DEF - n. card]]*(PLAFOND/N_TESSERE)</f>
        <v>4000</v>
      </c>
      <c r="W7633" s="18"/>
    </row>
    <row r="7634" spans="2:23" x14ac:dyDescent="0.25">
      <c r="B7634" s="1" t="s">
        <v>15317</v>
      </c>
      <c r="C7634" s="2">
        <v>14076</v>
      </c>
      <c r="D7634" s="1" t="s">
        <v>15318</v>
      </c>
      <c r="E7634" s="1" t="s">
        <v>12</v>
      </c>
      <c r="F7634" s="1" t="s">
        <v>980</v>
      </c>
      <c r="G7634" s="1" t="s">
        <v>11807</v>
      </c>
      <c r="H7634" s="1" t="s">
        <v>15835</v>
      </c>
      <c r="I7634" s="5">
        <v>205</v>
      </c>
      <c r="J7634" s="5">
        <v>3137809</v>
      </c>
      <c r="K7634" s="3">
        <f>+Tabella2026[[#This Row],[POP_2024]]/SUM(Tabella2026[POP_2024])</f>
        <v>3.4779089332109835E-6</v>
      </c>
      <c r="L7634" s="3">
        <f>+Tabella2026[[#This Row],[INCIDENZA POPOLAZIONE]]*(PLAFOND/2)</f>
        <v>1023.8937815056137</v>
      </c>
      <c r="M7634" s="3">
        <f>+IFERROR(Tabella2026[[#This Row],[reddito_2024]]/Tabella2026[[#This Row],[POP_2024]],"")</f>
        <v>15306.385365853659</v>
      </c>
      <c r="N7634" s="3">
        <f>+IF(Tabella2026[[#This Row],[REDDITO COMPLESSIVO PROCAPITE]]&lt;media_aggr_reddito_pc,(media_aggr_reddito_pc-Tabella2026[[#This Row],[REDDITO COMPLESSIVO PROCAPITE]]),0)</f>
        <v>2518.680696755082</v>
      </c>
      <c r="O7634" s="3">
        <f>+Tabella2026[[#This Row],[DIFFERENZA REDDITO INFERIORE ALLA MEDIA DALLA MEDIA]]*Tabella2026[[#This Row],[POP_2024]]</f>
        <v>516329.54283479182</v>
      </c>
      <c r="P7634" s="3">
        <f>+Tabella2026[[#This Row],[POPOLAZIONE PER DIFFERENZA ]]/SUM(Tabella2026[[POPOLAZIONE PER DIFFERENZA ]])</f>
        <v>4.5807833085977006E-6</v>
      </c>
      <c r="Q7634" s="3">
        <f>+Tabella2026[[#This Row],[INCIDENZA POPOLAZIONE PER DIFFERENZA]]*(PLAFOND-SUM(Tabella2026[CONTRIBUTO SULLA BASE DELLA POPOLAZIONE]))</f>
        <v>1348.579170463687</v>
      </c>
      <c r="R7634" s="3">
        <f>+Tabella2026[[#This Row],[CONTRIBUTO SULLA BASE DELLA POPOLAZIONE]]+Tabella2026[[#This Row],[CONTRIBUTO SULLA BASE DEL REDDITO]]</f>
        <v>2372.4729519693005</v>
      </c>
      <c r="S7634" s="3">
        <f>+Tabella2026[[#This Row],[CONTRIBUTO TOTALE]]/(PLAFOND/N_TESSERE)</f>
        <v>4.7449459039386008</v>
      </c>
      <c r="T7634" s="3">
        <f>+MAX(CEILING(Tabella2026[[#This Row],[preDEF1]],1),1)</f>
        <v>5</v>
      </c>
      <c r="U7634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34" s="21">
        <f>+Tabella2026[[#This Row],[DEF - n. card]]*(PLAFOND/N_TESSERE)</f>
        <v>2500</v>
      </c>
      <c r="W7634" s="18"/>
    </row>
    <row r="7635" spans="2:23" x14ac:dyDescent="0.25">
      <c r="B7635" s="1" t="s">
        <v>15301</v>
      </c>
      <c r="C7635" s="2">
        <v>4002</v>
      </c>
      <c r="D7635" s="1" t="s">
        <v>15302</v>
      </c>
      <c r="E7635" s="1" t="s">
        <v>18</v>
      </c>
      <c r="F7635" s="1" t="s">
        <v>263</v>
      </c>
      <c r="G7635" s="1" t="s">
        <v>11807</v>
      </c>
      <c r="H7635" s="1" t="s">
        <v>15835</v>
      </c>
      <c r="I7635" s="5">
        <v>204</v>
      </c>
      <c r="J7635" s="5">
        <v>3997658</v>
      </c>
      <c r="K7635" s="3">
        <f>+Tabella2026[[#This Row],[POP_2024]]/SUM(Tabella2026[POP_2024])</f>
        <v>3.4609435237806859E-6</v>
      </c>
      <c r="L7635" s="3">
        <f>+Tabella2026[[#This Row],[INCIDENZA POPOLAZIONE]]*(PLAFOND/2)</f>
        <v>1018.899177693391</v>
      </c>
      <c r="M7635" s="3">
        <f>+IFERROR(Tabella2026[[#This Row],[reddito_2024]]/Tabella2026[[#This Row],[POP_2024]],"")</f>
        <v>19596.362745098038</v>
      </c>
      <c r="N7635" s="3">
        <f>+IF(Tabella2026[[#This Row],[REDDITO COMPLESSIVO PROCAPITE]]&lt;media_aggr_reddito_pc,(media_aggr_reddito_pc-Tabella2026[[#This Row],[REDDITO COMPLESSIVO PROCAPITE]]),0)</f>
        <v>0</v>
      </c>
      <c r="O7635" s="3">
        <f>+Tabella2026[[#This Row],[DIFFERENZA REDDITO INFERIORE ALLA MEDIA DALLA MEDIA]]*Tabella2026[[#This Row],[POP_2024]]</f>
        <v>0</v>
      </c>
      <c r="P7635" s="3">
        <f>+Tabella2026[[#This Row],[POPOLAZIONE PER DIFFERENZA ]]/SUM(Tabella2026[[POPOLAZIONE PER DIFFERENZA ]])</f>
        <v>0</v>
      </c>
      <c r="Q7635" s="3">
        <f>+Tabella2026[[#This Row],[INCIDENZA POPOLAZIONE PER DIFFERENZA]]*(PLAFOND-SUM(Tabella2026[CONTRIBUTO SULLA BASE DELLA POPOLAZIONE]))</f>
        <v>0</v>
      </c>
      <c r="R7635" s="3">
        <f>+Tabella2026[[#This Row],[CONTRIBUTO SULLA BASE DELLA POPOLAZIONE]]+Tabella2026[[#This Row],[CONTRIBUTO SULLA BASE DEL REDDITO]]</f>
        <v>1018.899177693391</v>
      </c>
      <c r="S7635" s="3">
        <f>+Tabella2026[[#This Row],[CONTRIBUTO TOTALE]]/(PLAFOND/N_TESSERE)</f>
        <v>2.0377983553867822</v>
      </c>
      <c r="T7635" s="3">
        <f>+MAX(CEILING(Tabella2026[[#This Row],[preDEF1]],1),1)</f>
        <v>3</v>
      </c>
      <c r="U7635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635" s="21">
        <f>+Tabella2026[[#This Row],[DEF - n. card]]*(PLAFOND/N_TESSERE)</f>
        <v>1500</v>
      </c>
      <c r="W7635" s="18"/>
    </row>
    <row r="7636" spans="2:23" x14ac:dyDescent="0.25">
      <c r="B7636" s="1" t="s">
        <v>15293</v>
      </c>
      <c r="C7636" s="2">
        <v>66022</v>
      </c>
      <c r="D7636" s="1" t="s">
        <v>15294</v>
      </c>
      <c r="E7636" s="1" t="s">
        <v>96</v>
      </c>
      <c r="F7636" s="1" t="s">
        <v>201</v>
      </c>
      <c r="G7636" s="1" t="s">
        <v>11807</v>
      </c>
      <c r="H7636" s="1" t="s">
        <v>15836</v>
      </c>
      <c r="I7636" s="5">
        <v>204</v>
      </c>
      <c r="J7636" s="5">
        <v>3366905</v>
      </c>
      <c r="K7636" s="3">
        <f>+Tabella2026[[#This Row],[POP_2024]]/SUM(Tabella2026[POP_2024])</f>
        <v>3.4609435237806859E-6</v>
      </c>
      <c r="L7636" s="3">
        <f>+Tabella2026[[#This Row],[INCIDENZA POPOLAZIONE]]*(PLAFOND/2)</f>
        <v>1018.899177693391</v>
      </c>
      <c r="M7636" s="3">
        <f>+IFERROR(Tabella2026[[#This Row],[reddito_2024]]/Tabella2026[[#This Row],[POP_2024]],"")</f>
        <v>16504.436274509804</v>
      </c>
      <c r="N7636" s="3">
        <f>+IF(Tabella2026[[#This Row],[REDDITO COMPLESSIVO PROCAPITE]]&lt;media_aggr_reddito_pc,(media_aggr_reddito_pc-Tabella2026[[#This Row],[REDDITO COMPLESSIVO PROCAPITE]]),0)</f>
        <v>1320.6297880989368</v>
      </c>
      <c r="O7636" s="3">
        <f>+Tabella2026[[#This Row],[DIFFERENZA REDDITO INFERIORE ALLA MEDIA DALLA MEDIA]]*Tabella2026[[#This Row],[POP_2024]]</f>
        <v>269408.47677218309</v>
      </c>
      <c r="P7636" s="3">
        <f>+Tabella2026[[#This Row],[POPOLAZIONE PER DIFFERENZA ]]/SUM(Tabella2026[[POPOLAZIONE PER DIFFERENZA ]])</f>
        <v>2.3901437961833202E-6</v>
      </c>
      <c r="Q7636" s="3">
        <f>+Tabella2026[[#This Row],[INCIDENZA POPOLAZIONE PER DIFFERENZA]]*(PLAFOND-SUM(Tabella2026[CONTRIBUTO SULLA BASE DELLA POPOLAZIONE]))</f>
        <v>703.65654098852519</v>
      </c>
      <c r="R7636" s="3">
        <f>+Tabella2026[[#This Row],[CONTRIBUTO SULLA BASE DELLA POPOLAZIONE]]+Tabella2026[[#This Row],[CONTRIBUTO SULLA BASE DEL REDDITO]]</f>
        <v>1722.5557186819162</v>
      </c>
      <c r="S7636" s="3">
        <f>+Tabella2026[[#This Row],[CONTRIBUTO TOTALE]]/(PLAFOND/N_TESSERE)</f>
        <v>3.4451114373638325</v>
      </c>
      <c r="T7636" s="3">
        <f>+MAX(CEILING(Tabella2026[[#This Row],[preDEF1]],1),1)</f>
        <v>4</v>
      </c>
      <c r="U7636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636" s="21">
        <f>+Tabella2026[[#This Row],[DEF - n. card]]*(PLAFOND/N_TESSERE)</f>
        <v>2000</v>
      </c>
      <c r="W7636" s="18"/>
    </row>
    <row r="7637" spans="2:23" x14ac:dyDescent="0.25">
      <c r="B7637" s="1" t="s">
        <v>15267</v>
      </c>
      <c r="C7637" s="2">
        <v>66037</v>
      </c>
      <c r="D7637" s="1" t="s">
        <v>15268</v>
      </c>
      <c r="E7637" s="1" t="s">
        <v>96</v>
      </c>
      <c r="F7637" s="1" t="s">
        <v>201</v>
      </c>
      <c r="G7637" s="1" t="s">
        <v>11807</v>
      </c>
      <c r="H7637" s="1" t="s">
        <v>15836</v>
      </c>
      <c r="I7637" s="5">
        <v>204</v>
      </c>
      <c r="J7637" s="5">
        <v>2943479</v>
      </c>
      <c r="K7637" s="3">
        <f>+Tabella2026[[#This Row],[POP_2024]]/SUM(Tabella2026[POP_2024])</f>
        <v>3.4609435237806859E-6</v>
      </c>
      <c r="L7637" s="3">
        <f>+Tabella2026[[#This Row],[INCIDENZA POPOLAZIONE]]*(PLAFOND/2)</f>
        <v>1018.899177693391</v>
      </c>
      <c r="M7637" s="3">
        <f>+IFERROR(Tabella2026[[#This Row],[reddito_2024]]/Tabella2026[[#This Row],[POP_2024]],"")</f>
        <v>14428.818627450981</v>
      </c>
      <c r="N7637" s="3">
        <f>+IF(Tabella2026[[#This Row],[REDDITO COMPLESSIVO PROCAPITE]]&lt;media_aggr_reddito_pc,(media_aggr_reddito_pc-Tabella2026[[#This Row],[REDDITO COMPLESSIVO PROCAPITE]]),0)</f>
        <v>3396.2474351577603</v>
      </c>
      <c r="O7637" s="3">
        <f>+Tabella2026[[#This Row],[DIFFERENZA REDDITO INFERIORE ALLA MEDIA DALLA MEDIA]]*Tabella2026[[#This Row],[POP_2024]]</f>
        <v>692834.47677218309</v>
      </c>
      <c r="P7637" s="3">
        <f>+Tabella2026[[#This Row],[POPOLAZIONE PER DIFFERENZA ]]/SUM(Tabella2026[[POPOLAZIONE PER DIFFERENZA ]])</f>
        <v>6.1467034975268175E-6</v>
      </c>
      <c r="Q7637" s="3">
        <f>+Tabella2026[[#This Row],[INCIDENZA POPOLAZIONE PER DIFFERENZA]]*(PLAFOND-SUM(Tabella2026[CONTRIBUTO SULLA BASE DELLA POPOLAZIONE]))</f>
        <v>1809.5848996442792</v>
      </c>
      <c r="R7637" s="3">
        <f>+Tabella2026[[#This Row],[CONTRIBUTO SULLA BASE DELLA POPOLAZIONE]]+Tabella2026[[#This Row],[CONTRIBUTO SULLA BASE DEL REDDITO]]</f>
        <v>2828.48407733767</v>
      </c>
      <c r="S7637" s="3">
        <f>+Tabella2026[[#This Row],[CONTRIBUTO TOTALE]]/(PLAFOND/N_TESSERE)</f>
        <v>5.6569681546753401</v>
      </c>
      <c r="T7637" s="3">
        <f>+MAX(CEILING(Tabella2026[[#This Row],[preDEF1]],1),1)</f>
        <v>6</v>
      </c>
      <c r="U7637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637" s="21">
        <f>+Tabella2026[[#This Row],[DEF - n. card]]*(PLAFOND/N_TESSERE)</f>
        <v>3000</v>
      </c>
      <c r="W7637" s="18"/>
    </row>
    <row r="7638" spans="2:23" x14ac:dyDescent="0.25">
      <c r="B7638" s="1" t="s">
        <v>15339</v>
      </c>
      <c r="C7638" s="2">
        <v>16136</v>
      </c>
      <c r="D7638" s="1" t="s">
        <v>15340</v>
      </c>
      <c r="E7638" s="1" t="s">
        <v>12</v>
      </c>
      <c r="F7638" s="1" t="s">
        <v>93</v>
      </c>
      <c r="G7638" s="1" t="s">
        <v>11807</v>
      </c>
      <c r="H7638" s="1" t="s">
        <v>15835</v>
      </c>
      <c r="I7638" s="5">
        <v>204</v>
      </c>
      <c r="J7638" s="5">
        <v>3805089</v>
      </c>
      <c r="K7638" s="3">
        <f>+Tabella2026[[#This Row],[POP_2024]]/SUM(Tabella2026[POP_2024])</f>
        <v>3.4609435237806859E-6</v>
      </c>
      <c r="L7638" s="3">
        <f>+Tabella2026[[#This Row],[INCIDENZA POPOLAZIONE]]*(PLAFOND/2)</f>
        <v>1018.899177693391</v>
      </c>
      <c r="M7638" s="3">
        <f>+IFERROR(Tabella2026[[#This Row],[reddito_2024]]/Tabella2026[[#This Row],[POP_2024]],"")</f>
        <v>18652.397058823528</v>
      </c>
      <c r="N7638" s="3">
        <f>+IF(Tabella2026[[#This Row],[REDDITO COMPLESSIVO PROCAPITE]]&lt;media_aggr_reddito_pc,(media_aggr_reddito_pc-Tabella2026[[#This Row],[REDDITO COMPLESSIVO PROCAPITE]]),0)</f>
        <v>0</v>
      </c>
      <c r="O7638" s="3">
        <f>+Tabella2026[[#This Row],[DIFFERENZA REDDITO INFERIORE ALLA MEDIA DALLA MEDIA]]*Tabella2026[[#This Row],[POP_2024]]</f>
        <v>0</v>
      </c>
      <c r="P7638" s="3">
        <f>+Tabella2026[[#This Row],[POPOLAZIONE PER DIFFERENZA ]]/SUM(Tabella2026[[POPOLAZIONE PER DIFFERENZA ]])</f>
        <v>0</v>
      </c>
      <c r="Q7638" s="3">
        <f>+Tabella2026[[#This Row],[INCIDENZA POPOLAZIONE PER DIFFERENZA]]*(PLAFOND-SUM(Tabella2026[CONTRIBUTO SULLA BASE DELLA POPOLAZIONE]))</f>
        <v>0</v>
      </c>
      <c r="R7638" s="3">
        <f>+Tabella2026[[#This Row],[CONTRIBUTO SULLA BASE DELLA POPOLAZIONE]]+Tabella2026[[#This Row],[CONTRIBUTO SULLA BASE DEL REDDITO]]</f>
        <v>1018.899177693391</v>
      </c>
      <c r="S7638" s="3">
        <f>+Tabella2026[[#This Row],[CONTRIBUTO TOTALE]]/(PLAFOND/N_TESSERE)</f>
        <v>2.0377983553867822</v>
      </c>
      <c r="T7638" s="3">
        <f>+MAX(CEILING(Tabella2026[[#This Row],[preDEF1]],1),1)</f>
        <v>3</v>
      </c>
      <c r="U7638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638" s="21">
        <f>+Tabella2026[[#This Row],[DEF - n. card]]*(PLAFOND/N_TESSERE)</f>
        <v>1500</v>
      </c>
      <c r="W7638" s="18"/>
    </row>
    <row r="7639" spans="2:23" x14ac:dyDescent="0.25">
      <c r="B7639" s="1" t="s">
        <v>15241</v>
      </c>
      <c r="C7639" s="2">
        <v>69063</v>
      </c>
      <c r="D7639" s="1" t="s">
        <v>15242</v>
      </c>
      <c r="E7639" s="1" t="s">
        <v>96</v>
      </c>
      <c r="F7639" s="1" t="s">
        <v>328</v>
      </c>
      <c r="G7639" s="1" t="s">
        <v>11807</v>
      </c>
      <c r="H7639" s="1" t="s">
        <v>15836</v>
      </c>
      <c r="I7639" s="5">
        <v>204</v>
      </c>
      <c r="J7639" s="5">
        <v>3113398</v>
      </c>
      <c r="K7639" s="3">
        <f>+Tabella2026[[#This Row],[POP_2024]]/SUM(Tabella2026[POP_2024])</f>
        <v>3.4609435237806859E-6</v>
      </c>
      <c r="L7639" s="3">
        <f>+Tabella2026[[#This Row],[INCIDENZA POPOLAZIONE]]*(PLAFOND/2)</f>
        <v>1018.899177693391</v>
      </c>
      <c r="M7639" s="3">
        <f>+IFERROR(Tabella2026[[#This Row],[reddito_2024]]/Tabella2026[[#This Row],[POP_2024]],"")</f>
        <v>15261.754901960785</v>
      </c>
      <c r="N7639" s="3">
        <f>+IF(Tabella2026[[#This Row],[REDDITO COMPLESSIVO PROCAPITE]]&lt;media_aggr_reddito_pc,(media_aggr_reddito_pc-Tabella2026[[#This Row],[REDDITO COMPLESSIVO PROCAPITE]]),0)</f>
        <v>2563.3111606479561</v>
      </c>
      <c r="O7639" s="3">
        <f>+Tabella2026[[#This Row],[DIFFERENZA REDDITO INFERIORE ALLA MEDIA DALLA MEDIA]]*Tabella2026[[#This Row],[POP_2024]]</f>
        <v>522915.47677218303</v>
      </c>
      <c r="P7639" s="3">
        <f>+Tabella2026[[#This Row],[POPOLAZIONE PER DIFFERENZA ]]/SUM(Tabella2026[[POPOLAZIONE PER DIFFERENZA ]])</f>
        <v>4.6392125359595408E-6</v>
      </c>
      <c r="Q7639" s="3">
        <f>+Tabella2026[[#This Row],[INCIDENZA POPOLAZIONE PER DIFFERENZA]]*(PLAFOND-SUM(Tabella2026[CONTRIBUTO SULLA BASE DELLA POPOLAZIONE]))</f>
        <v>1365.7806911770924</v>
      </c>
      <c r="R7639" s="3">
        <f>+Tabella2026[[#This Row],[CONTRIBUTO SULLA BASE DELLA POPOLAZIONE]]+Tabella2026[[#This Row],[CONTRIBUTO SULLA BASE DEL REDDITO]]</f>
        <v>2384.6798688704835</v>
      </c>
      <c r="S7639" s="3">
        <f>+Tabella2026[[#This Row],[CONTRIBUTO TOTALE]]/(PLAFOND/N_TESSERE)</f>
        <v>4.7693597377409667</v>
      </c>
      <c r="T7639" s="3">
        <f>+MAX(CEILING(Tabella2026[[#This Row],[preDEF1]],1),1)</f>
        <v>5</v>
      </c>
      <c r="U7639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39" s="21">
        <f>+Tabella2026[[#This Row],[DEF - n. card]]*(PLAFOND/N_TESSERE)</f>
        <v>2500</v>
      </c>
      <c r="W7639" s="18"/>
    </row>
    <row r="7640" spans="2:23" x14ac:dyDescent="0.25">
      <c r="B7640" s="1" t="s">
        <v>15251</v>
      </c>
      <c r="C7640" s="2">
        <v>57004</v>
      </c>
      <c r="D7640" s="1" t="s">
        <v>15252</v>
      </c>
      <c r="E7640" s="1" t="s">
        <v>8</v>
      </c>
      <c r="F7640" s="1" t="s">
        <v>377</v>
      </c>
      <c r="G7640" s="1" t="s">
        <v>11807</v>
      </c>
      <c r="H7640" s="1" t="s">
        <v>15834</v>
      </c>
      <c r="I7640" s="5">
        <v>203</v>
      </c>
      <c r="J7640" s="5">
        <v>2778748</v>
      </c>
      <c r="K7640" s="3">
        <f>+Tabella2026[[#This Row],[POP_2024]]/SUM(Tabella2026[POP_2024])</f>
        <v>3.4439781143503883E-6</v>
      </c>
      <c r="L7640" s="3">
        <f>+Tabella2026[[#This Row],[INCIDENZA POPOLAZIONE]]*(PLAFOND/2)</f>
        <v>1013.9045738811685</v>
      </c>
      <c r="M7640" s="3">
        <f>+IFERROR(Tabella2026[[#This Row],[reddito_2024]]/Tabella2026[[#This Row],[POP_2024]],"")</f>
        <v>13688.413793103447</v>
      </c>
      <c r="N7640" s="3">
        <f>+IF(Tabella2026[[#This Row],[REDDITO COMPLESSIVO PROCAPITE]]&lt;media_aggr_reddito_pc,(media_aggr_reddito_pc-Tabella2026[[#This Row],[REDDITO COMPLESSIVO PROCAPITE]]),0)</f>
        <v>4136.6522695052936</v>
      </c>
      <c r="O7640" s="3">
        <f>+Tabella2026[[#This Row],[DIFFERENZA REDDITO INFERIORE ALLA MEDIA DALLA MEDIA]]*Tabella2026[[#This Row],[POP_2024]]</f>
        <v>839740.41070957459</v>
      </c>
      <c r="P7640" s="3">
        <f>+Tabella2026[[#This Row],[POPOLAZIONE PER DIFFERENZA ]]/SUM(Tabella2026[[POPOLAZIONE PER DIFFERENZA ]])</f>
        <v>7.4500266550972907E-6</v>
      </c>
      <c r="Q7640" s="3">
        <f>+Tabella2026[[#This Row],[INCIDENZA POPOLAZIONE PER DIFFERENZA]]*(PLAFOND-SUM(Tabella2026[CONTRIBUTO SULLA BASE DELLA POPOLAZIONE]))</f>
        <v>2193.2822597406598</v>
      </c>
      <c r="R7640" s="3">
        <f>+Tabella2026[[#This Row],[CONTRIBUTO SULLA BASE DELLA POPOLAZIONE]]+Tabella2026[[#This Row],[CONTRIBUTO SULLA BASE DEL REDDITO]]</f>
        <v>3207.1868336218286</v>
      </c>
      <c r="S7640" s="3">
        <f>+Tabella2026[[#This Row],[CONTRIBUTO TOTALE]]/(PLAFOND/N_TESSERE)</f>
        <v>6.4143736672436571</v>
      </c>
      <c r="T7640" s="3">
        <f>+MAX(CEILING(Tabella2026[[#This Row],[preDEF1]],1),1)</f>
        <v>7</v>
      </c>
      <c r="U7640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640" s="21">
        <f>+Tabella2026[[#This Row],[DEF - n. card]]*(PLAFOND/N_TESSERE)</f>
        <v>3500</v>
      </c>
      <c r="W7640" s="18"/>
    </row>
    <row r="7641" spans="2:23" x14ac:dyDescent="0.25">
      <c r="B7641" s="1" t="s">
        <v>15227</v>
      </c>
      <c r="C7641" s="2">
        <v>13155</v>
      </c>
      <c r="D7641" s="1" t="s">
        <v>15228</v>
      </c>
      <c r="E7641" s="1" t="s">
        <v>12</v>
      </c>
      <c r="F7641" s="1" t="s">
        <v>152</v>
      </c>
      <c r="G7641" s="1" t="s">
        <v>11807</v>
      </c>
      <c r="H7641" s="1" t="s">
        <v>15835</v>
      </c>
      <c r="I7641" s="5">
        <v>203</v>
      </c>
      <c r="J7641" s="5">
        <v>3106645</v>
      </c>
      <c r="K7641" s="3">
        <f>+Tabella2026[[#This Row],[POP_2024]]/SUM(Tabella2026[POP_2024])</f>
        <v>3.4439781143503883E-6</v>
      </c>
      <c r="L7641" s="3">
        <f>+Tabella2026[[#This Row],[INCIDENZA POPOLAZIONE]]*(PLAFOND/2)</f>
        <v>1013.9045738811685</v>
      </c>
      <c r="M7641" s="3">
        <f>+IFERROR(Tabella2026[[#This Row],[reddito_2024]]/Tabella2026[[#This Row],[POP_2024]],"")</f>
        <v>15303.669950738917</v>
      </c>
      <c r="N7641" s="3">
        <f>+IF(Tabella2026[[#This Row],[REDDITO COMPLESSIVO PROCAPITE]]&lt;media_aggr_reddito_pc,(media_aggr_reddito_pc-Tabella2026[[#This Row],[REDDITO COMPLESSIVO PROCAPITE]]),0)</f>
        <v>2521.3961118698244</v>
      </c>
      <c r="O7641" s="3">
        <f>+Tabella2026[[#This Row],[DIFFERENZA REDDITO INFERIORE ALLA MEDIA DALLA MEDIA]]*Tabella2026[[#This Row],[POP_2024]]</f>
        <v>511843.41070957435</v>
      </c>
      <c r="P7641" s="3">
        <f>+Tabella2026[[#This Row],[POPOLAZIONE PER DIFFERENZA ]]/SUM(Tabella2026[[POPOLAZIONE PER DIFFERENZA ]])</f>
        <v>4.5409831471610051E-6</v>
      </c>
      <c r="Q7641" s="3">
        <f>+Tabella2026[[#This Row],[INCIDENZA POPOLAZIONE PER DIFFERENZA]]*(PLAFOND-SUM(Tabella2026[CONTRIBUTO SULLA BASE DELLA POPOLAZIONE]))</f>
        <v>1336.862032786845</v>
      </c>
      <c r="R7641" s="3">
        <f>+Tabella2026[[#This Row],[CONTRIBUTO SULLA BASE DELLA POPOLAZIONE]]+Tabella2026[[#This Row],[CONTRIBUTO SULLA BASE DEL REDDITO]]</f>
        <v>2350.7666066680135</v>
      </c>
      <c r="S7641" s="3">
        <f>+Tabella2026[[#This Row],[CONTRIBUTO TOTALE]]/(PLAFOND/N_TESSERE)</f>
        <v>4.7015332133360275</v>
      </c>
      <c r="T7641" s="3">
        <f>+MAX(CEILING(Tabella2026[[#This Row],[preDEF1]],1),1)</f>
        <v>5</v>
      </c>
      <c r="U7641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41" s="21">
        <f>+Tabella2026[[#This Row],[DEF - n. card]]*(PLAFOND/N_TESSERE)</f>
        <v>2500</v>
      </c>
      <c r="W7641" s="18"/>
    </row>
    <row r="7642" spans="2:23" x14ac:dyDescent="0.25">
      <c r="B7642" s="1" t="s">
        <v>15279</v>
      </c>
      <c r="C7642" s="2">
        <v>16106</v>
      </c>
      <c r="D7642" s="1" t="s">
        <v>15280</v>
      </c>
      <c r="E7642" s="1" t="s">
        <v>12</v>
      </c>
      <c r="F7642" s="1" t="s">
        <v>93</v>
      </c>
      <c r="G7642" s="1" t="s">
        <v>11807</v>
      </c>
      <c r="H7642" s="1" t="s">
        <v>15835</v>
      </c>
      <c r="I7642" s="5">
        <v>202</v>
      </c>
      <c r="J7642" s="5">
        <v>3176575</v>
      </c>
      <c r="K7642" s="3">
        <f>+Tabella2026[[#This Row],[POP_2024]]/SUM(Tabella2026[POP_2024])</f>
        <v>3.4270127049200907E-6</v>
      </c>
      <c r="L7642" s="3">
        <f>+Tabella2026[[#This Row],[INCIDENZA POPOLAZIONE]]*(PLAFOND/2)</f>
        <v>1008.909970068946</v>
      </c>
      <c r="M7642" s="3">
        <f>+IFERROR(Tabella2026[[#This Row],[reddito_2024]]/Tabella2026[[#This Row],[POP_2024]],"")</f>
        <v>15725.618811881188</v>
      </c>
      <c r="N7642" s="3">
        <f>+IF(Tabella2026[[#This Row],[REDDITO COMPLESSIVO PROCAPITE]]&lt;media_aggr_reddito_pc,(media_aggr_reddito_pc-Tabella2026[[#This Row],[REDDITO COMPLESSIVO PROCAPITE]]),0)</f>
        <v>2099.4472507275532</v>
      </c>
      <c r="O7642" s="3">
        <f>+Tabella2026[[#This Row],[DIFFERENZA REDDITO INFERIORE ALLA MEDIA DALLA MEDIA]]*Tabella2026[[#This Row],[POP_2024]]</f>
        <v>424088.34464696574</v>
      </c>
      <c r="P7642" s="3">
        <f>+Tabella2026[[#This Row],[POPOLAZIONE PER DIFFERENZA ]]/SUM(Tabella2026[[POPOLAZIONE PER DIFFERENZA ]])</f>
        <v>3.7624359045270336E-6</v>
      </c>
      <c r="Q7642" s="3">
        <f>+Tabella2026[[#This Row],[INCIDENZA POPOLAZIONE PER DIFFERENZA]]*(PLAFOND-SUM(Tabella2026[CONTRIBUTO SULLA BASE DELLA POPOLAZIONE]))</f>
        <v>1107.6583084658348</v>
      </c>
      <c r="R7642" s="3">
        <f>+Tabella2026[[#This Row],[CONTRIBUTO SULLA BASE DELLA POPOLAZIONE]]+Tabella2026[[#This Row],[CONTRIBUTO SULLA BASE DEL REDDITO]]</f>
        <v>2116.5682785347808</v>
      </c>
      <c r="S7642" s="3">
        <f>+Tabella2026[[#This Row],[CONTRIBUTO TOTALE]]/(PLAFOND/N_TESSERE)</f>
        <v>4.233136557069562</v>
      </c>
      <c r="T7642" s="3">
        <f>+MAX(CEILING(Tabella2026[[#This Row],[preDEF1]],1),1)</f>
        <v>5</v>
      </c>
      <c r="U7642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42" s="21">
        <f>+Tabella2026[[#This Row],[DEF - n. card]]*(PLAFOND/N_TESSERE)</f>
        <v>2500</v>
      </c>
      <c r="W7642" s="18"/>
    </row>
    <row r="7643" spans="2:23" x14ac:dyDescent="0.25">
      <c r="B7643" s="1" t="s">
        <v>15319</v>
      </c>
      <c r="C7643" s="2">
        <v>8038</v>
      </c>
      <c r="D7643" s="1" t="s">
        <v>15320</v>
      </c>
      <c r="E7643" s="1" t="s">
        <v>24</v>
      </c>
      <c r="F7643" s="1" t="s">
        <v>286</v>
      </c>
      <c r="G7643" s="1" t="s">
        <v>11807</v>
      </c>
      <c r="H7643" s="1" t="s">
        <v>15835</v>
      </c>
      <c r="I7643" s="5">
        <v>202</v>
      </c>
      <c r="J7643" s="5">
        <v>2000040</v>
      </c>
      <c r="K7643" s="3">
        <f>+Tabella2026[[#This Row],[POP_2024]]/SUM(Tabella2026[POP_2024])</f>
        <v>3.4270127049200907E-6</v>
      </c>
      <c r="L7643" s="3">
        <f>+Tabella2026[[#This Row],[INCIDENZA POPOLAZIONE]]*(PLAFOND/2)</f>
        <v>1008.909970068946</v>
      </c>
      <c r="M7643" s="3">
        <f>+IFERROR(Tabella2026[[#This Row],[reddito_2024]]/Tabella2026[[#This Row],[POP_2024]],"")</f>
        <v>9901.1881188118805</v>
      </c>
      <c r="N7643" s="3">
        <f>+IF(Tabella2026[[#This Row],[REDDITO COMPLESSIVO PROCAPITE]]&lt;media_aggr_reddito_pc,(media_aggr_reddito_pc-Tabella2026[[#This Row],[REDDITO COMPLESSIVO PROCAPITE]]),0)</f>
        <v>7923.8779437968606</v>
      </c>
      <c r="O7643" s="3">
        <f>+Tabella2026[[#This Row],[DIFFERENZA REDDITO INFERIORE ALLA MEDIA DALLA MEDIA]]*Tabella2026[[#This Row],[POP_2024]]</f>
        <v>1600623.3446469659</v>
      </c>
      <c r="P7643" s="3">
        <f>+Tabella2026[[#This Row],[POPOLAZIONE PER DIFFERENZA ]]/SUM(Tabella2026[[POPOLAZIONE PER DIFFERENZA ]])</f>
        <v>1.4200443887551629E-5</v>
      </c>
      <c r="Q7643" s="3">
        <f>+Tabella2026[[#This Row],[INCIDENZA POPOLAZIONE PER DIFFERENZA]]*(PLAFOND-SUM(Tabella2026[CONTRIBUTO SULLA BASE DELLA POPOLAZIONE]))</f>
        <v>4180.6000301623008</v>
      </c>
      <c r="R7643" s="3">
        <f>+Tabella2026[[#This Row],[CONTRIBUTO SULLA BASE DELLA POPOLAZIONE]]+Tabella2026[[#This Row],[CONTRIBUTO SULLA BASE DEL REDDITO]]</f>
        <v>5189.5100002312465</v>
      </c>
      <c r="S7643" s="3">
        <f>+Tabella2026[[#This Row],[CONTRIBUTO TOTALE]]/(PLAFOND/N_TESSERE)</f>
        <v>10.379020000462493</v>
      </c>
      <c r="T7643" s="3">
        <f>+MAX(CEILING(Tabella2026[[#This Row],[preDEF1]],1),1)</f>
        <v>11</v>
      </c>
      <c r="U7643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643" s="21">
        <f>+Tabella2026[[#This Row],[DEF - n. card]]*(PLAFOND/N_TESSERE)</f>
        <v>5500</v>
      </c>
      <c r="W7643" s="18"/>
    </row>
    <row r="7644" spans="2:23" x14ac:dyDescent="0.25">
      <c r="B7644" s="1" t="s">
        <v>15327</v>
      </c>
      <c r="C7644" s="2">
        <v>6124</v>
      </c>
      <c r="D7644" s="1" t="s">
        <v>15328</v>
      </c>
      <c r="E7644" s="1" t="s">
        <v>18</v>
      </c>
      <c r="F7644" s="1" t="s">
        <v>138</v>
      </c>
      <c r="G7644" s="1" t="s">
        <v>11807</v>
      </c>
      <c r="H7644" s="1" t="s">
        <v>15835</v>
      </c>
      <c r="I7644" s="5">
        <v>202</v>
      </c>
      <c r="J7644" s="5">
        <v>3807410</v>
      </c>
      <c r="K7644" s="3">
        <f>+Tabella2026[[#This Row],[POP_2024]]/SUM(Tabella2026[POP_2024])</f>
        <v>3.4270127049200907E-6</v>
      </c>
      <c r="L7644" s="3">
        <f>+Tabella2026[[#This Row],[INCIDENZA POPOLAZIONE]]*(PLAFOND/2)</f>
        <v>1008.909970068946</v>
      </c>
      <c r="M7644" s="3">
        <f>+IFERROR(Tabella2026[[#This Row],[reddito_2024]]/Tabella2026[[#This Row],[POP_2024]],"")</f>
        <v>18848.564356435643</v>
      </c>
      <c r="N7644" s="3">
        <f>+IF(Tabella2026[[#This Row],[REDDITO COMPLESSIVO PROCAPITE]]&lt;media_aggr_reddito_pc,(media_aggr_reddito_pc-Tabella2026[[#This Row],[REDDITO COMPLESSIVO PROCAPITE]]),0)</f>
        <v>0</v>
      </c>
      <c r="O7644" s="3">
        <f>+Tabella2026[[#This Row],[DIFFERENZA REDDITO INFERIORE ALLA MEDIA DALLA MEDIA]]*Tabella2026[[#This Row],[POP_2024]]</f>
        <v>0</v>
      </c>
      <c r="P7644" s="3">
        <f>+Tabella2026[[#This Row],[POPOLAZIONE PER DIFFERENZA ]]/SUM(Tabella2026[[POPOLAZIONE PER DIFFERENZA ]])</f>
        <v>0</v>
      </c>
      <c r="Q7644" s="3">
        <f>+Tabella2026[[#This Row],[INCIDENZA POPOLAZIONE PER DIFFERENZA]]*(PLAFOND-SUM(Tabella2026[CONTRIBUTO SULLA BASE DELLA POPOLAZIONE]))</f>
        <v>0</v>
      </c>
      <c r="R7644" s="3">
        <f>+Tabella2026[[#This Row],[CONTRIBUTO SULLA BASE DELLA POPOLAZIONE]]+Tabella2026[[#This Row],[CONTRIBUTO SULLA BASE DEL REDDITO]]</f>
        <v>1008.909970068946</v>
      </c>
      <c r="S7644" s="3">
        <f>+Tabella2026[[#This Row],[CONTRIBUTO TOTALE]]/(PLAFOND/N_TESSERE)</f>
        <v>2.0178199401378918</v>
      </c>
      <c r="T7644" s="3">
        <f>+MAX(CEILING(Tabella2026[[#This Row],[preDEF1]],1),1)</f>
        <v>3</v>
      </c>
      <c r="U7644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644" s="21">
        <f>+Tabella2026[[#This Row],[DEF - n. card]]*(PLAFOND/N_TESSERE)</f>
        <v>1500</v>
      </c>
      <c r="W7644" s="18"/>
    </row>
    <row r="7645" spans="2:23" x14ac:dyDescent="0.25">
      <c r="B7645" s="1" t="s">
        <v>15341</v>
      </c>
      <c r="C7645" s="2">
        <v>6098</v>
      </c>
      <c r="D7645" s="1" t="s">
        <v>15342</v>
      </c>
      <c r="E7645" s="1" t="s">
        <v>18</v>
      </c>
      <c r="F7645" s="1" t="s">
        <v>138</v>
      </c>
      <c r="G7645" s="1" t="s">
        <v>11807</v>
      </c>
      <c r="H7645" s="1" t="s">
        <v>15835</v>
      </c>
      <c r="I7645" s="5">
        <v>201</v>
      </c>
      <c r="J7645" s="5">
        <v>2735796</v>
      </c>
      <c r="K7645" s="3">
        <f>+Tabella2026[[#This Row],[POP_2024]]/SUM(Tabella2026[POP_2024])</f>
        <v>3.4100472954897935E-6</v>
      </c>
      <c r="L7645" s="3">
        <f>+Tabella2026[[#This Row],[INCIDENZA POPOLAZIONE]]*(PLAFOND/2)</f>
        <v>1003.9153662567236</v>
      </c>
      <c r="M7645" s="3">
        <f>+IFERROR(Tabella2026[[#This Row],[reddito_2024]]/Tabella2026[[#This Row],[POP_2024]],"")</f>
        <v>13610.925373134329</v>
      </c>
      <c r="N7645" s="3">
        <f>+IF(Tabella2026[[#This Row],[REDDITO COMPLESSIVO PROCAPITE]]&lt;media_aggr_reddito_pc,(media_aggr_reddito_pc-Tabella2026[[#This Row],[REDDITO COMPLESSIVO PROCAPITE]]),0)</f>
        <v>4214.1406894744123</v>
      </c>
      <c r="O7645" s="3">
        <f>+Tabella2026[[#This Row],[DIFFERENZA REDDITO INFERIORE ALLA MEDIA DALLA MEDIA]]*Tabella2026[[#This Row],[POP_2024]]</f>
        <v>847042.27858435689</v>
      </c>
      <c r="P7645" s="3">
        <f>+Tabella2026[[#This Row],[POPOLAZIONE PER DIFFERENZA ]]/SUM(Tabella2026[[POPOLAZIONE PER DIFFERENZA ]])</f>
        <v>7.5148075202376967E-6</v>
      </c>
      <c r="Q7645" s="3">
        <f>+Tabella2026[[#This Row],[INCIDENZA POPOLAZIONE PER DIFFERENZA]]*(PLAFOND-SUM(Tabella2026[CONTRIBUTO SULLA BASE DELLA POPOLAZIONE]))</f>
        <v>2212.3536978523466</v>
      </c>
      <c r="R7645" s="3">
        <f>+Tabella2026[[#This Row],[CONTRIBUTO SULLA BASE DELLA POPOLAZIONE]]+Tabella2026[[#This Row],[CONTRIBUTO SULLA BASE DEL REDDITO]]</f>
        <v>3216.2690641090703</v>
      </c>
      <c r="S7645" s="3">
        <f>+Tabella2026[[#This Row],[CONTRIBUTO TOTALE]]/(PLAFOND/N_TESSERE)</f>
        <v>6.4325381282181402</v>
      </c>
      <c r="T7645" s="3">
        <f>+MAX(CEILING(Tabella2026[[#This Row],[preDEF1]],1),1)</f>
        <v>7</v>
      </c>
      <c r="U7645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645" s="21">
        <f>+Tabella2026[[#This Row],[DEF - n. card]]*(PLAFOND/N_TESSERE)</f>
        <v>3500</v>
      </c>
      <c r="W7645" s="18"/>
    </row>
    <row r="7646" spans="2:23" x14ac:dyDescent="0.25">
      <c r="B7646" s="1" t="s">
        <v>15285</v>
      </c>
      <c r="C7646" s="2">
        <v>10038</v>
      </c>
      <c r="D7646" s="1" t="s">
        <v>15286</v>
      </c>
      <c r="E7646" s="1" t="s">
        <v>24</v>
      </c>
      <c r="F7646" s="1" t="s">
        <v>23</v>
      </c>
      <c r="G7646" s="1" t="s">
        <v>11807</v>
      </c>
      <c r="H7646" s="1" t="s">
        <v>15835</v>
      </c>
      <c r="I7646" s="5">
        <v>201</v>
      </c>
      <c r="J7646" s="5">
        <v>3101306</v>
      </c>
      <c r="K7646" s="3">
        <f>+Tabella2026[[#This Row],[POP_2024]]/SUM(Tabella2026[POP_2024])</f>
        <v>3.4100472954897935E-6</v>
      </c>
      <c r="L7646" s="3">
        <f>+Tabella2026[[#This Row],[INCIDENZA POPOLAZIONE]]*(PLAFOND/2)</f>
        <v>1003.9153662567236</v>
      </c>
      <c r="M7646" s="3">
        <f>+IFERROR(Tabella2026[[#This Row],[reddito_2024]]/Tabella2026[[#This Row],[POP_2024]],"")</f>
        <v>15429.383084577114</v>
      </c>
      <c r="N7646" s="3">
        <f>+IF(Tabella2026[[#This Row],[REDDITO COMPLESSIVO PROCAPITE]]&lt;media_aggr_reddito_pc,(media_aggr_reddito_pc-Tabella2026[[#This Row],[REDDITO COMPLESSIVO PROCAPITE]]),0)</f>
        <v>2395.6829780316275</v>
      </c>
      <c r="O7646" s="3">
        <f>+Tabella2026[[#This Row],[DIFFERENZA REDDITO INFERIORE ALLA MEDIA DALLA MEDIA]]*Tabella2026[[#This Row],[POP_2024]]</f>
        <v>481532.27858435712</v>
      </c>
      <c r="P7646" s="3">
        <f>+Tabella2026[[#This Row],[POPOLAZIONE PER DIFFERENZA ]]/SUM(Tabella2026[[POPOLAZIONE PER DIFFERENZA ]])</f>
        <v>4.2720682070210764E-6</v>
      </c>
      <c r="Q7646" s="3">
        <f>+Tabella2026[[#This Row],[INCIDENZA POPOLAZIONE PER DIFFERENZA]]*(PLAFOND-SUM(Tabella2026[CONTRIBUTO SULLA BASE DELLA POPOLAZIONE]))</f>
        <v>1257.6936760958547</v>
      </c>
      <c r="R7646" s="3">
        <f>+Tabella2026[[#This Row],[CONTRIBUTO SULLA BASE DELLA POPOLAZIONE]]+Tabella2026[[#This Row],[CONTRIBUTO SULLA BASE DEL REDDITO]]</f>
        <v>2261.6090423525784</v>
      </c>
      <c r="S7646" s="3">
        <f>+Tabella2026[[#This Row],[CONTRIBUTO TOTALE]]/(PLAFOND/N_TESSERE)</f>
        <v>4.5232180847051566</v>
      </c>
      <c r="T7646" s="3">
        <f>+MAX(CEILING(Tabella2026[[#This Row],[preDEF1]],1),1)</f>
        <v>5</v>
      </c>
      <c r="U7646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46" s="21">
        <f>+Tabella2026[[#This Row],[DEF - n. card]]*(PLAFOND/N_TESSERE)</f>
        <v>2500</v>
      </c>
      <c r="W7646" s="18"/>
    </row>
    <row r="7647" spans="2:23" x14ac:dyDescent="0.25">
      <c r="B7647" s="1" t="s">
        <v>15277</v>
      </c>
      <c r="C7647" s="2">
        <v>7047</v>
      </c>
      <c r="D7647" s="1" t="s">
        <v>15278</v>
      </c>
      <c r="E7647" s="1" t="s">
        <v>565</v>
      </c>
      <c r="F7647" s="1" t="s">
        <v>565</v>
      </c>
      <c r="G7647" s="1" t="s">
        <v>11807</v>
      </c>
      <c r="H7647" s="1" t="s">
        <v>15835</v>
      </c>
      <c r="I7647" s="5">
        <v>201</v>
      </c>
      <c r="J7647" s="5">
        <v>3597958</v>
      </c>
      <c r="K7647" s="3">
        <f>+Tabella2026[[#This Row],[POP_2024]]/SUM(Tabella2026[POP_2024])</f>
        <v>3.4100472954897935E-6</v>
      </c>
      <c r="L7647" s="3">
        <f>+Tabella2026[[#This Row],[INCIDENZA POPOLAZIONE]]*(PLAFOND/2)</f>
        <v>1003.9153662567236</v>
      </c>
      <c r="M7647" s="3">
        <f>+IFERROR(Tabella2026[[#This Row],[reddito_2024]]/Tabella2026[[#This Row],[POP_2024]],"")</f>
        <v>17900.288557213931</v>
      </c>
      <c r="N7647" s="3">
        <f>+IF(Tabella2026[[#This Row],[REDDITO COMPLESSIVO PROCAPITE]]&lt;media_aggr_reddito_pc,(media_aggr_reddito_pc-Tabella2026[[#This Row],[REDDITO COMPLESSIVO PROCAPITE]]),0)</f>
        <v>0</v>
      </c>
      <c r="O7647" s="3">
        <f>+Tabella2026[[#This Row],[DIFFERENZA REDDITO INFERIORE ALLA MEDIA DALLA MEDIA]]*Tabella2026[[#This Row],[POP_2024]]</f>
        <v>0</v>
      </c>
      <c r="P7647" s="3">
        <f>+Tabella2026[[#This Row],[POPOLAZIONE PER DIFFERENZA ]]/SUM(Tabella2026[[POPOLAZIONE PER DIFFERENZA ]])</f>
        <v>0</v>
      </c>
      <c r="Q7647" s="3">
        <f>+Tabella2026[[#This Row],[INCIDENZA POPOLAZIONE PER DIFFERENZA]]*(PLAFOND-SUM(Tabella2026[CONTRIBUTO SULLA BASE DELLA POPOLAZIONE]))</f>
        <v>0</v>
      </c>
      <c r="R7647" s="3">
        <f>+Tabella2026[[#This Row],[CONTRIBUTO SULLA BASE DELLA POPOLAZIONE]]+Tabella2026[[#This Row],[CONTRIBUTO SULLA BASE DEL REDDITO]]</f>
        <v>1003.9153662567236</v>
      </c>
      <c r="S7647" s="3">
        <f>+Tabella2026[[#This Row],[CONTRIBUTO TOTALE]]/(PLAFOND/N_TESSERE)</f>
        <v>2.007830732513447</v>
      </c>
      <c r="T7647" s="3">
        <f>+MAX(CEILING(Tabella2026[[#This Row],[preDEF1]],1),1)</f>
        <v>3</v>
      </c>
      <c r="U7647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647" s="21">
        <f>+Tabella2026[[#This Row],[DEF - n. card]]*(PLAFOND/N_TESSERE)</f>
        <v>1500</v>
      </c>
      <c r="W7647" s="18"/>
    </row>
    <row r="7648" spans="2:23" x14ac:dyDescent="0.25">
      <c r="B7648" s="1" t="s">
        <v>15291</v>
      </c>
      <c r="C7648" s="2">
        <v>2126</v>
      </c>
      <c r="D7648" s="1" t="s">
        <v>15292</v>
      </c>
      <c r="E7648" s="1" t="s">
        <v>18</v>
      </c>
      <c r="F7648" s="1" t="s">
        <v>381</v>
      </c>
      <c r="G7648" s="1" t="s">
        <v>11807</v>
      </c>
      <c r="H7648" s="1" t="s">
        <v>15835</v>
      </c>
      <c r="I7648" s="5">
        <v>201</v>
      </c>
      <c r="J7648" s="5">
        <v>2714895</v>
      </c>
      <c r="K7648" s="3">
        <f>+Tabella2026[[#This Row],[POP_2024]]/SUM(Tabella2026[POP_2024])</f>
        <v>3.4100472954897935E-6</v>
      </c>
      <c r="L7648" s="3">
        <f>+Tabella2026[[#This Row],[INCIDENZA POPOLAZIONE]]*(PLAFOND/2)</f>
        <v>1003.9153662567236</v>
      </c>
      <c r="M7648" s="3">
        <f>+IFERROR(Tabella2026[[#This Row],[reddito_2024]]/Tabella2026[[#This Row],[POP_2024]],"")</f>
        <v>13506.940298507463</v>
      </c>
      <c r="N7648" s="3">
        <f>+IF(Tabella2026[[#This Row],[REDDITO COMPLESSIVO PROCAPITE]]&lt;media_aggr_reddito_pc,(media_aggr_reddito_pc-Tabella2026[[#This Row],[REDDITO COMPLESSIVO PROCAPITE]]),0)</f>
        <v>4318.125764101278</v>
      </c>
      <c r="O7648" s="3">
        <f>+Tabella2026[[#This Row],[DIFFERENZA REDDITO INFERIORE ALLA MEDIA DALLA MEDIA]]*Tabella2026[[#This Row],[POP_2024]]</f>
        <v>867943.27858435689</v>
      </c>
      <c r="P7648" s="3">
        <f>+Tabella2026[[#This Row],[POPOLAZIONE PER DIFFERENZA ]]/SUM(Tabella2026[[POPOLAZIONE PER DIFFERENZA ]])</f>
        <v>7.7002374520741462E-6</v>
      </c>
      <c r="Q7648" s="3">
        <f>+Tabella2026[[#This Row],[INCIDENZA POPOLAZIONE PER DIFFERENZA]]*(PLAFOND-SUM(Tabella2026[CONTRIBUTO SULLA BASE DELLA POPOLAZIONE]))</f>
        <v>2266.9441307125489</v>
      </c>
      <c r="R7648" s="3">
        <f>+Tabella2026[[#This Row],[CONTRIBUTO SULLA BASE DELLA POPOLAZIONE]]+Tabella2026[[#This Row],[CONTRIBUTO SULLA BASE DEL REDDITO]]</f>
        <v>3270.8594969692726</v>
      </c>
      <c r="S7648" s="3">
        <f>+Tabella2026[[#This Row],[CONTRIBUTO TOTALE]]/(PLAFOND/N_TESSERE)</f>
        <v>6.5417189939385452</v>
      </c>
      <c r="T7648" s="3">
        <f>+MAX(CEILING(Tabella2026[[#This Row],[preDEF1]],1),1)</f>
        <v>7</v>
      </c>
      <c r="U7648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648" s="21">
        <f>+Tabella2026[[#This Row],[DEF - n. card]]*(PLAFOND/N_TESSERE)</f>
        <v>3500</v>
      </c>
      <c r="W7648" s="18"/>
    </row>
    <row r="7649" spans="2:23" x14ac:dyDescent="0.25">
      <c r="B7649" s="1" t="s">
        <v>15337</v>
      </c>
      <c r="C7649" s="2">
        <v>14064</v>
      </c>
      <c r="D7649" s="1" t="s">
        <v>15338</v>
      </c>
      <c r="E7649" s="1" t="s">
        <v>12</v>
      </c>
      <c r="F7649" s="1" t="s">
        <v>980</v>
      </c>
      <c r="G7649" s="1" t="s">
        <v>11807</v>
      </c>
      <c r="H7649" s="1" t="s">
        <v>15835</v>
      </c>
      <c r="I7649" s="5">
        <v>201</v>
      </c>
      <c r="J7649" s="5">
        <v>2995553</v>
      </c>
      <c r="K7649" s="3">
        <f>+Tabella2026[[#This Row],[POP_2024]]/SUM(Tabella2026[POP_2024])</f>
        <v>3.4100472954897935E-6</v>
      </c>
      <c r="L7649" s="3">
        <f>+Tabella2026[[#This Row],[INCIDENZA POPOLAZIONE]]*(PLAFOND/2)</f>
        <v>1003.9153662567236</v>
      </c>
      <c r="M7649" s="3">
        <f>+IFERROR(Tabella2026[[#This Row],[reddito_2024]]/Tabella2026[[#This Row],[POP_2024]],"")</f>
        <v>14903.248756218905</v>
      </c>
      <c r="N7649" s="3">
        <f>+IF(Tabella2026[[#This Row],[REDDITO COMPLESSIVO PROCAPITE]]&lt;media_aggr_reddito_pc,(media_aggr_reddito_pc-Tabella2026[[#This Row],[REDDITO COMPLESSIVO PROCAPITE]]),0)</f>
        <v>2921.8173063898357</v>
      </c>
      <c r="O7649" s="3">
        <f>+Tabella2026[[#This Row],[DIFFERENZA REDDITO INFERIORE ALLA MEDIA DALLA MEDIA]]*Tabella2026[[#This Row],[POP_2024]]</f>
        <v>587285.278584357</v>
      </c>
      <c r="P7649" s="3">
        <f>+Tabella2026[[#This Row],[POPOLAZIONE PER DIFFERENZA ]]/SUM(Tabella2026[[POPOLAZIONE PER DIFFERENZA ]])</f>
        <v>5.2102898988779262E-6</v>
      </c>
      <c r="Q7649" s="3">
        <f>+Tabella2026[[#This Row],[INCIDENZA POPOLAZIONE PER DIFFERENZA]]*(PLAFOND-SUM(Tabella2026[CONTRIBUTO SULLA BASE DELLA POPOLAZIONE]))</f>
        <v>1533.9054385122436</v>
      </c>
      <c r="R7649" s="3">
        <f>+Tabella2026[[#This Row],[CONTRIBUTO SULLA BASE DELLA POPOLAZIONE]]+Tabella2026[[#This Row],[CONTRIBUTO SULLA BASE DEL REDDITO]]</f>
        <v>2537.8208047689673</v>
      </c>
      <c r="S7649" s="3">
        <f>+Tabella2026[[#This Row],[CONTRIBUTO TOTALE]]/(PLAFOND/N_TESSERE)</f>
        <v>5.0756416095379349</v>
      </c>
      <c r="T7649" s="3">
        <f>+MAX(CEILING(Tabella2026[[#This Row],[preDEF1]],1),1)</f>
        <v>6</v>
      </c>
      <c r="U7649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649" s="21">
        <f>+Tabella2026[[#This Row],[DEF - n. card]]*(PLAFOND/N_TESSERE)</f>
        <v>3000</v>
      </c>
      <c r="W7649" s="18"/>
    </row>
    <row r="7650" spans="2:23" x14ac:dyDescent="0.25">
      <c r="B7650" s="1" t="s">
        <v>15375</v>
      </c>
      <c r="C7650" s="2">
        <v>13178</v>
      </c>
      <c r="D7650" s="1" t="s">
        <v>13288</v>
      </c>
      <c r="E7650" s="1" t="s">
        <v>12</v>
      </c>
      <c r="F7650" s="1" t="s">
        <v>152</v>
      </c>
      <c r="G7650" s="1" t="s">
        <v>11807</v>
      </c>
      <c r="H7650" s="1" t="s">
        <v>15835</v>
      </c>
      <c r="I7650" s="5">
        <v>200</v>
      </c>
      <c r="J7650" s="5">
        <v>2235639</v>
      </c>
      <c r="K7650" s="3">
        <f>+Tabella2026[[#This Row],[POP_2024]]/SUM(Tabella2026[POP_2024])</f>
        <v>3.3930818860594959E-6</v>
      </c>
      <c r="L7650" s="3">
        <f>+Tabella2026[[#This Row],[INCIDENZA POPOLAZIONE]]*(PLAFOND/2)</f>
        <v>998.92076244450107</v>
      </c>
      <c r="M7650" s="3">
        <f>+IFERROR(Tabella2026[[#This Row],[reddito_2024]]/Tabella2026[[#This Row],[POP_2024]],"")</f>
        <v>11178.195</v>
      </c>
      <c r="N7650" s="3">
        <f>+IF(Tabella2026[[#This Row],[REDDITO COMPLESSIVO PROCAPITE]]&lt;media_aggr_reddito_pc,(media_aggr_reddito_pc-Tabella2026[[#This Row],[REDDITO COMPLESSIVO PROCAPITE]]),0)</f>
        <v>6646.8710626087413</v>
      </c>
      <c r="O7650" s="3">
        <f>+Tabella2026[[#This Row],[DIFFERENZA REDDITO INFERIORE ALLA MEDIA DALLA MEDIA]]*Tabella2026[[#This Row],[POP_2024]]</f>
        <v>1329374.2125217482</v>
      </c>
      <c r="P7650" s="3">
        <f>+Tabella2026[[#This Row],[POPOLAZIONE PER DIFFERENZA ]]/SUM(Tabella2026[[POPOLAZIONE PER DIFFERENZA ]])</f>
        <v>1.179397012645526E-5</v>
      </c>
      <c r="Q7650" s="3">
        <f>+Tabella2026[[#This Row],[INCIDENZA POPOLAZIONE PER DIFFERENZA]]*(PLAFOND-SUM(Tabella2026[CONTRIBUTO SULLA BASE DELLA POPOLAZIONE]))</f>
        <v>3472.1359597508476</v>
      </c>
      <c r="R7650" s="3">
        <f>+Tabella2026[[#This Row],[CONTRIBUTO SULLA BASE DELLA POPOLAZIONE]]+Tabella2026[[#This Row],[CONTRIBUTO SULLA BASE DEL REDDITO]]</f>
        <v>4471.0567221953488</v>
      </c>
      <c r="S7650" s="3">
        <f>+Tabella2026[[#This Row],[CONTRIBUTO TOTALE]]/(PLAFOND/N_TESSERE)</f>
        <v>8.9421134443906976</v>
      </c>
      <c r="T7650" s="3">
        <f>+MAX(CEILING(Tabella2026[[#This Row],[preDEF1]],1),1)</f>
        <v>9</v>
      </c>
      <c r="U765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650" s="21">
        <f>+Tabella2026[[#This Row],[DEF - n. card]]*(PLAFOND/N_TESSERE)</f>
        <v>4500</v>
      </c>
      <c r="W7650" s="18"/>
    </row>
    <row r="7651" spans="2:23" x14ac:dyDescent="0.25">
      <c r="B7651" s="1" t="s">
        <v>15297</v>
      </c>
      <c r="C7651" s="2">
        <v>68016</v>
      </c>
      <c r="D7651" s="1" t="s">
        <v>15298</v>
      </c>
      <c r="E7651" s="1" t="s">
        <v>96</v>
      </c>
      <c r="F7651" s="1" t="s">
        <v>95</v>
      </c>
      <c r="G7651" s="1" t="s">
        <v>11807</v>
      </c>
      <c r="H7651" s="1" t="s">
        <v>15836</v>
      </c>
      <c r="I7651" s="5">
        <v>199</v>
      </c>
      <c r="J7651" s="5">
        <v>1935026</v>
      </c>
      <c r="K7651" s="3">
        <f>+Tabella2026[[#This Row],[POP_2024]]/SUM(Tabella2026[POP_2024])</f>
        <v>3.3761164766291983E-6</v>
      </c>
      <c r="L7651" s="3">
        <f>+Tabella2026[[#This Row],[INCIDENZA POPOLAZIONE]]*(PLAFOND/2)</f>
        <v>993.92615863227854</v>
      </c>
      <c r="M7651" s="3">
        <f>+IFERROR(Tabella2026[[#This Row],[reddito_2024]]/Tabella2026[[#This Row],[POP_2024]],"")</f>
        <v>9723.7487437185937</v>
      </c>
      <c r="N7651" s="3">
        <f>+IF(Tabella2026[[#This Row],[REDDITO COMPLESSIVO PROCAPITE]]&lt;media_aggr_reddito_pc,(media_aggr_reddito_pc-Tabella2026[[#This Row],[REDDITO COMPLESSIVO PROCAPITE]]),0)</f>
        <v>8101.3173188901474</v>
      </c>
      <c r="O7651" s="3">
        <f>+Tabella2026[[#This Row],[DIFFERENZA REDDITO INFERIORE ALLA MEDIA DALLA MEDIA]]*Tabella2026[[#This Row],[POP_2024]]</f>
        <v>1612162.1464591394</v>
      </c>
      <c r="P7651" s="3">
        <f>+Tabella2026[[#This Row],[POPOLAZIONE PER DIFFERENZA ]]/SUM(Tabella2026[[POPOLAZIONE PER DIFFERENZA ]])</f>
        <v>1.4302814072399514E-5</v>
      </c>
      <c r="Q7651" s="3">
        <f>+Tabella2026[[#This Row],[INCIDENZA POPOLAZIONE PER DIFFERENZA]]*(PLAFOND-SUM(Tabella2026[CONTRIBUTO SULLA BASE DELLA POPOLAZIONE]))</f>
        <v>4210.7377358038793</v>
      </c>
      <c r="R7651" s="3">
        <f>+Tabella2026[[#This Row],[CONTRIBUTO SULLA BASE DELLA POPOLAZIONE]]+Tabella2026[[#This Row],[CONTRIBUTO SULLA BASE DEL REDDITO]]</f>
        <v>5204.6638944361575</v>
      </c>
      <c r="S7651" s="3">
        <f>+Tabella2026[[#This Row],[CONTRIBUTO TOTALE]]/(PLAFOND/N_TESSERE)</f>
        <v>10.409327788872314</v>
      </c>
      <c r="T7651" s="3">
        <f>+MAX(CEILING(Tabella2026[[#This Row],[preDEF1]],1),1)</f>
        <v>11</v>
      </c>
      <c r="U7651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651" s="21">
        <f>+Tabella2026[[#This Row],[DEF - n. card]]*(PLAFOND/N_TESSERE)</f>
        <v>5500</v>
      </c>
      <c r="W7651" s="18"/>
    </row>
    <row r="7652" spans="2:23" x14ac:dyDescent="0.25">
      <c r="B7652" s="1" t="s">
        <v>15335</v>
      </c>
      <c r="C7652" s="2">
        <v>6099</v>
      </c>
      <c r="D7652" s="1" t="s">
        <v>15336</v>
      </c>
      <c r="E7652" s="1" t="s">
        <v>18</v>
      </c>
      <c r="F7652" s="1" t="s">
        <v>138</v>
      </c>
      <c r="G7652" s="1" t="s">
        <v>11807</v>
      </c>
      <c r="H7652" s="1" t="s">
        <v>15835</v>
      </c>
      <c r="I7652" s="5">
        <v>199</v>
      </c>
      <c r="J7652" s="5">
        <v>2832182</v>
      </c>
      <c r="K7652" s="3">
        <f>+Tabella2026[[#This Row],[POP_2024]]/SUM(Tabella2026[POP_2024])</f>
        <v>3.3761164766291983E-6</v>
      </c>
      <c r="L7652" s="3">
        <f>+Tabella2026[[#This Row],[INCIDENZA POPOLAZIONE]]*(PLAFOND/2)</f>
        <v>993.92615863227854</v>
      </c>
      <c r="M7652" s="3">
        <f>+IFERROR(Tabella2026[[#This Row],[reddito_2024]]/Tabella2026[[#This Row],[POP_2024]],"")</f>
        <v>14232.070351758794</v>
      </c>
      <c r="N7652" s="3">
        <f>+IF(Tabella2026[[#This Row],[REDDITO COMPLESSIVO PROCAPITE]]&lt;media_aggr_reddito_pc,(media_aggr_reddito_pc-Tabella2026[[#This Row],[REDDITO COMPLESSIVO PROCAPITE]]),0)</f>
        <v>3592.9957108499475</v>
      </c>
      <c r="O7652" s="3">
        <f>+Tabella2026[[#This Row],[DIFFERENZA REDDITO INFERIORE ALLA MEDIA DALLA MEDIA]]*Tabella2026[[#This Row],[POP_2024]]</f>
        <v>715006.14645913953</v>
      </c>
      <c r="P7652" s="3">
        <f>+Tabella2026[[#This Row],[POPOLAZIONE PER DIFFERENZA ]]/SUM(Tabella2026[[POPOLAZIONE PER DIFFERENZA ]])</f>
        <v>6.3434065834438842E-6</v>
      </c>
      <c r="Q7652" s="3">
        <f>+Tabella2026[[#This Row],[INCIDENZA POPOLAZIONE PER DIFFERENZA]]*(PLAFOND-SUM(Tabella2026[CONTRIBUTO SULLA BASE DELLA POPOLAZIONE]))</f>
        <v>1867.4941406109494</v>
      </c>
      <c r="R7652" s="3">
        <f>+Tabella2026[[#This Row],[CONTRIBUTO SULLA BASE DELLA POPOLAZIONE]]+Tabella2026[[#This Row],[CONTRIBUTO SULLA BASE DEL REDDITO]]</f>
        <v>2861.4202992432279</v>
      </c>
      <c r="S7652" s="3">
        <f>+Tabella2026[[#This Row],[CONTRIBUTO TOTALE]]/(PLAFOND/N_TESSERE)</f>
        <v>5.7228405984864557</v>
      </c>
      <c r="T7652" s="3">
        <f>+MAX(CEILING(Tabella2026[[#This Row],[preDEF1]],1),1)</f>
        <v>6</v>
      </c>
      <c r="U7652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652" s="21">
        <f>+Tabella2026[[#This Row],[DEF - n. card]]*(PLAFOND/N_TESSERE)</f>
        <v>3000</v>
      </c>
      <c r="W7652" s="18"/>
    </row>
    <row r="7653" spans="2:23" x14ac:dyDescent="0.25">
      <c r="B7653" s="1" t="s">
        <v>15213</v>
      </c>
      <c r="C7653" s="2">
        <v>67034</v>
      </c>
      <c r="D7653" s="1" t="s">
        <v>15214</v>
      </c>
      <c r="E7653" s="1" t="s">
        <v>96</v>
      </c>
      <c r="F7653" s="1" t="s">
        <v>298</v>
      </c>
      <c r="G7653" s="1" t="s">
        <v>11807</v>
      </c>
      <c r="H7653" s="1" t="s">
        <v>15836</v>
      </c>
      <c r="I7653" s="5">
        <v>199</v>
      </c>
      <c r="J7653" s="5">
        <v>3007990</v>
      </c>
      <c r="K7653" s="3">
        <f>+Tabella2026[[#This Row],[POP_2024]]/SUM(Tabella2026[POP_2024])</f>
        <v>3.3761164766291983E-6</v>
      </c>
      <c r="L7653" s="3">
        <f>+Tabella2026[[#This Row],[INCIDENZA POPOLAZIONE]]*(PLAFOND/2)</f>
        <v>993.92615863227854</v>
      </c>
      <c r="M7653" s="3">
        <f>+IFERROR(Tabella2026[[#This Row],[reddito_2024]]/Tabella2026[[#This Row],[POP_2024]],"")</f>
        <v>15115.527638190955</v>
      </c>
      <c r="N7653" s="3">
        <f>+IF(Tabella2026[[#This Row],[REDDITO COMPLESSIVO PROCAPITE]]&lt;media_aggr_reddito_pc,(media_aggr_reddito_pc-Tabella2026[[#This Row],[REDDITO COMPLESSIVO PROCAPITE]]),0)</f>
        <v>2709.5384244177858</v>
      </c>
      <c r="O7653" s="3">
        <f>+Tabella2026[[#This Row],[DIFFERENZA REDDITO INFERIORE ALLA MEDIA DALLA MEDIA]]*Tabella2026[[#This Row],[POP_2024]]</f>
        <v>539198.14645913942</v>
      </c>
      <c r="P7653" s="3">
        <f>+Tabella2026[[#This Row],[POPOLAZIONE PER DIFFERENZA ]]/SUM(Tabella2026[[POPOLAZIONE PER DIFFERENZA ]])</f>
        <v>4.783669467693321E-6</v>
      </c>
      <c r="Q7653" s="3">
        <f>+Tabella2026[[#This Row],[INCIDENZA POPOLAZIONE PER DIFFERENZA]]*(PLAFOND-SUM(Tabella2026[CONTRIBUTO SULLA BASE DELLA POPOLAZIONE]))</f>
        <v>1408.3087035368187</v>
      </c>
      <c r="R7653" s="3">
        <f>+Tabella2026[[#This Row],[CONTRIBUTO SULLA BASE DELLA POPOLAZIONE]]+Tabella2026[[#This Row],[CONTRIBUTO SULLA BASE DEL REDDITO]]</f>
        <v>2402.2348621690971</v>
      </c>
      <c r="S7653" s="3">
        <f>+Tabella2026[[#This Row],[CONTRIBUTO TOTALE]]/(PLAFOND/N_TESSERE)</f>
        <v>4.804469724338194</v>
      </c>
      <c r="T7653" s="3">
        <f>+MAX(CEILING(Tabella2026[[#This Row],[preDEF1]],1),1)</f>
        <v>5</v>
      </c>
      <c r="U7653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53" s="21">
        <f>+Tabella2026[[#This Row],[DEF - n. card]]*(PLAFOND/N_TESSERE)</f>
        <v>2500</v>
      </c>
      <c r="W7653" s="18"/>
    </row>
    <row r="7654" spans="2:23" x14ac:dyDescent="0.25">
      <c r="B7654" s="1" t="s">
        <v>15261</v>
      </c>
      <c r="C7654" s="2">
        <v>16227</v>
      </c>
      <c r="D7654" s="1" t="s">
        <v>15262</v>
      </c>
      <c r="E7654" s="1" t="s">
        <v>12</v>
      </c>
      <c r="F7654" s="1" t="s">
        <v>93</v>
      </c>
      <c r="G7654" s="1" t="s">
        <v>11807</v>
      </c>
      <c r="H7654" s="1" t="s">
        <v>15835</v>
      </c>
      <c r="I7654" s="5">
        <v>199</v>
      </c>
      <c r="J7654" s="5">
        <v>3300187</v>
      </c>
      <c r="K7654" s="3">
        <f>+Tabella2026[[#This Row],[POP_2024]]/SUM(Tabella2026[POP_2024])</f>
        <v>3.3761164766291983E-6</v>
      </c>
      <c r="L7654" s="3">
        <f>+Tabella2026[[#This Row],[INCIDENZA POPOLAZIONE]]*(PLAFOND/2)</f>
        <v>993.92615863227854</v>
      </c>
      <c r="M7654" s="3">
        <f>+IFERROR(Tabella2026[[#This Row],[reddito_2024]]/Tabella2026[[#This Row],[POP_2024]],"")</f>
        <v>16583.854271356784</v>
      </c>
      <c r="N7654" s="3">
        <f>+IF(Tabella2026[[#This Row],[REDDITO COMPLESSIVO PROCAPITE]]&lt;media_aggr_reddito_pc,(media_aggr_reddito_pc-Tabella2026[[#This Row],[REDDITO COMPLESSIVO PROCAPITE]]),0)</f>
        <v>1241.211791251957</v>
      </c>
      <c r="O7654" s="3">
        <f>+Tabella2026[[#This Row],[DIFFERENZA REDDITO INFERIORE ALLA MEDIA DALLA MEDIA]]*Tabella2026[[#This Row],[POP_2024]]</f>
        <v>247001.14645913945</v>
      </c>
      <c r="P7654" s="3">
        <f>+Tabella2026[[#This Row],[POPOLAZIONE PER DIFFERENZA ]]/SUM(Tabella2026[[POPOLAZIONE PER DIFFERENZA ]])</f>
        <v>2.1913499713622838E-6</v>
      </c>
      <c r="Q7654" s="3">
        <f>+Tabella2026[[#This Row],[INCIDENZA POPOLAZIONE PER DIFFERENZA]]*(PLAFOND-SUM(Tabella2026[CONTRIBUTO SULLA BASE DELLA POPOLAZIONE]))</f>
        <v>645.13178805658049</v>
      </c>
      <c r="R7654" s="3">
        <f>+Tabella2026[[#This Row],[CONTRIBUTO SULLA BASE DELLA POPOLAZIONE]]+Tabella2026[[#This Row],[CONTRIBUTO SULLA BASE DEL REDDITO]]</f>
        <v>1639.0579466888589</v>
      </c>
      <c r="S7654" s="3">
        <f>+Tabella2026[[#This Row],[CONTRIBUTO TOTALE]]/(PLAFOND/N_TESSERE)</f>
        <v>3.2781158933777177</v>
      </c>
      <c r="T7654" s="3">
        <f>+MAX(CEILING(Tabella2026[[#This Row],[preDEF1]],1),1)</f>
        <v>4</v>
      </c>
      <c r="U7654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654" s="21">
        <f>+Tabella2026[[#This Row],[DEF - n. card]]*(PLAFOND/N_TESSERE)</f>
        <v>2000</v>
      </c>
      <c r="W7654" s="18"/>
    </row>
    <row r="7655" spans="2:23" x14ac:dyDescent="0.25">
      <c r="B7655" s="1" t="s">
        <v>15359</v>
      </c>
      <c r="C7655" s="2">
        <v>103012</v>
      </c>
      <c r="D7655" s="1" t="s">
        <v>15360</v>
      </c>
      <c r="E7655" s="1" t="s">
        <v>18</v>
      </c>
      <c r="F7655" s="1" t="s">
        <v>648</v>
      </c>
      <c r="G7655" s="1" t="s">
        <v>11807</v>
      </c>
      <c r="H7655" s="1" t="s">
        <v>15835</v>
      </c>
      <c r="I7655" s="5">
        <v>198</v>
      </c>
      <c r="J7655" s="5">
        <v>2882743</v>
      </c>
      <c r="K7655" s="3">
        <f>+Tabella2026[[#This Row],[POP_2024]]/SUM(Tabella2026[POP_2024])</f>
        <v>3.3591510671989011E-6</v>
      </c>
      <c r="L7655" s="3">
        <f>+Tabella2026[[#This Row],[INCIDENZA POPOLAZIONE]]*(PLAFOND/2)</f>
        <v>988.93155482005614</v>
      </c>
      <c r="M7655" s="3">
        <f>+IFERROR(Tabella2026[[#This Row],[reddito_2024]]/Tabella2026[[#This Row],[POP_2024]],"")</f>
        <v>14559.308080808081</v>
      </c>
      <c r="N7655" s="3">
        <f>+IF(Tabella2026[[#This Row],[REDDITO COMPLESSIVO PROCAPITE]]&lt;media_aggr_reddito_pc,(media_aggr_reddito_pc-Tabella2026[[#This Row],[REDDITO COMPLESSIVO PROCAPITE]]),0)</f>
        <v>3265.7579818006598</v>
      </c>
      <c r="O7655" s="3">
        <f>+Tabella2026[[#This Row],[DIFFERENZA REDDITO INFERIORE ALLA MEDIA DALLA MEDIA]]*Tabella2026[[#This Row],[POP_2024]]</f>
        <v>646620.08039653068</v>
      </c>
      <c r="P7655" s="3">
        <f>+Tabella2026[[#This Row],[POPOLAZIONE PER DIFFERENZA ]]/SUM(Tabella2026[[POPOLAZIONE PER DIFFERENZA ]])</f>
        <v>5.7366976427926003E-6</v>
      </c>
      <c r="Q7655" s="3">
        <f>+Tabella2026[[#This Row],[INCIDENZA POPOLAZIONE PER DIFFERENZA]]*(PLAFOND-SUM(Tabella2026[CONTRIBUTO SULLA BASE DELLA POPOLAZIONE]))</f>
        <v>1688.8794835149163</v>
      </c>
      <c r="R7655" s="3">
        <f>+Tabella2026[[#This Row],[CONTRIBUTO SULLA BASE DELLA POPOLAZIONE]]+Tabella2026[[#This Row],[CONTRIBUTO SULLA BASE DEL REDDITO]]</f>
        <v>2677.8110383349722</v>
      </c>
      <c r="S7655" s="3">
        <f>+Tabella2026[[#This Row],[CONTRIBUTO TOTALE]]/(PLAFOND/N_TESSERE)</f>
        <v>5.3556220766699445</v>
      </c>
      <c r="T7655" s="3">
        <f>+MAX(CEILING(Tabella2026[[#This Row],[preDEF1]],1),1)</f>
        <v>6</v>
      </c>
      <c r="U7655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655" s="21">
        <f>+Tabella2026[[#This Row],[DEF - n. card]]*(PLAFOND/N_TESSERE)</f>
        <v>3000</v>
      </c>
      <c r="W7655" s="18"/>
    </row>
    <row r="7656" spans="2:23" x14ac:dyDescent="0.25">
      <c r="B7656" s="1" t="s">
        <v>15382</v>
      </c>
      <c r="C7656" s="2">
        <v>16230</v>
      </c>
      <c r="D7656" s="1" t="s">
        <v>15383</v>
      </c>
      <c r="E7656" s="1" t="s">
        <v>12</v>
      </c>
      <c r="F7656" s="1" t="s">
        <v>93</v>
      </c>
      <c r="G7656" s="1" t="s">
        <v>11807</v>
      </c>
      <c r="H7656" s="1" t="s">
        <v>15835</v>
      </c>
      <c r="I7656" s="5">
        <v>198</v>
      </c>
      <c r="J7656" s="5">
        <v>3114813</v>
      </c>
      <c r="K7656" s="3">
        <f>+Tabella2026[[#This Row],[POP_2024]]/SUM(Tabella2026[POP_2024])</f>
        <v>3.3591510671989011E-6</v>
      </c>
      <c r="L7656" s="3">
        <f>+Tabella2026[[#This Row],[INCIDENZA POPOLAZIONE]]*(PLAFOND/2)</f>
        <v>988.93155482005614</v>
      </c>
      <c r="M7656" s="3">
        <f>+IFERROR(Tabella2026[[#This Row],[reddito_2024]]/Tabella2026[[#This Row],[POP_2024]],"")</f>
        <v>15731.378787878788</v>
      </c>
      <c r="N7656" s="3">
        <f>+IF(Tabella2026[[#This Row],[REDDITO COMPLESSIVO PROCAPITE]]&lt;media_aggr_reddito_pc,(media_aggr_reddito_pc-Tabella2026[[#This Row],[REDDITO COMPLESSIVO PROCAPITE]]),0)</f>
        <v>2093.6872747299531</v>
      </c>
      <c r="O7656" s="3">
        <f>+Tabella2026[[#This Row],[DIFFERENZA REDDITO INFERIORE ALLA MEDIA DALLA MEDIA]]*Tabella2026[[#This Row],[POP_2024]]</f>
        <v>414550.08039653068</v>
      </c>
      <c r="P7656" s="3">
        <f>+Tabella2026[[#This Row],[POPOLAZIONE PER DIFFERENZA ]]/SUM(Tabella2026[[POPOLAZIONE PER DIFFERENZA ]])</f>
        <v>3.6778141309374342E-6</v>
      </c>
      <c r="Q7656" s="3">
        <f>+Tabella2026[[#This Row],[INCIDENZA POPOLAZIONE PER DIFFERENZA]]*(PLAFOND-SUM(Tabella2026[CONTRIBUTO SULLA BASE DELLA POPOLAZIONE]))</f>
        <v>1082.7457217873869</v>
      </c>
      <c r="R7656" s="3">
        <f>+Tabella2026[[#This Row],[CONTRIBUTO SULLA BASE DELLA POPOLAZIONE]]+Tabella2026[[#This Row],[CONTRIBUTO SULLA BASE DEL REDDITO]]</f>
        <v>2071.6772766074428</v>
      </c>
      <c r="S7656" s="3">
        <f>+Tabella2026[[#This Row],[CONTRIBUTO TOTALE]]/(PLAFOND/N_TESSERE)</f>
        <v>4.1433545532148859</v>
      </c>
      <c r="T7656" s="3">
        <f>+MAX(CEILING(Tabella2026[[#This Row],[preDEF1]],1),1)</f>
        <v>5</v>
      </c>
      <c r="U7656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56" s="21">
        <f>+Tabella2026[[#This Row],[DEF - n. card]]*(PLAFOND/N_TESSERE)</f>
        <v>2500</v>
      </c>
      <c r="W7656" s="18"/>
    </row>
    <row r="7657" spans="2:23" x14ac:dyDescent="0.25">
      <c r="B7657" s="1" t="s">
        <v>15321</v>
      </c>
      <c r="C7657" s="2">
        <v>66040</v>
      </c>
      <c r="D7657" s="1" t="s">
        <v>15322</v>
      </c>
      <c r="E7657" s="1" t="s">
        <v>96</v>
      </c>
      <c r="F7657" s="1" t="s">
        <v>201</v>
      </c>
      <c r="G7657" s="1" t="s">
        <v>11807</v>
      </c>
      <c r="H7657" s="1" t="s">
        <v>15836</v>
      </c>
      <c r="I7657" s="5">
        <v>196</v>
      </c>
      <c r="J7657" s="5">
        <v>2170564</v>
      </c>
      <c r="K7657" s="3">
        <f>+Tabella2026[[#This Row],[POP_2024]]/SUM(Tabella2026[POP_2024])</f>
        <v>3.3252202483383059E-6</v>
      </c>
      <c r="L7657" s="3">
        <f>+Tabella2026[[#This Row],[INCIDENZA POPOLAZIONE]]*(PLAFOND/2)</f>
        <v>978.94234719561098</v>
      </c>
      <c r="M7657" s="3">
        <f>+IFERROR(Tabella2026[[#This Row],[reddito_2024]]/Tabella2026[[#This Row],[POP_2024]],"")</f>
        <v>11074.306122448979</v>
      </c>
      <c r="N7657" s="3">
        <f>+IF(Tabella2026[[#This Row],[REDDITO COMPLESSIVO PROCAPITE]]&lt;media_aggr_reddito_pc,(media_aggr_reddito_pc-Tabella2026[[#This Row],[REDDITO COMPLESSIVO PROCAPITE]]),0)</f>
        <v>6750.7599401597618</v>
      </c>
      <c r="O7657" s="3">
        <f>+Tabella2026[[#This Row],[DIFFERENZA REDDITO INFERIORE ALLA MEDIA DALLA MEDIA]]*Tabella2026[[#This Row],[POP_2024]]</f>
        <v>1323148.9482713132</v>
      </c>
      <c r="P7657" s="3">
        <f>+Tabella2026[[#This Row],[POPOLAZIONE PER DIFFERENZA ]]/SUM(Tabella2026[[POPOLAZIONE PER DIFFERENZA ]])</f>
        <v>1.1738740696015471E-5</v>
      </c>
      <c r="Q7657" s="3">
        <f>+Tabella2026[[#This Row],[INCIDENZA POPOLAZIONE PER DIFFERENZA]]*(PLAFOND-SUM(Tabella2026[CONTRIBUTO SULLA BASE DELLA POPOLAZIONE]))</f>
        <v>3455.8764568514466</v>
      </c>
      <c r="R7657" s="3">
        <f>+Tabella2026[[#This Row],[CONTRIBUTO SULLA BASE DELLA POPOLAZIONE]]+Tabella2026[[#This Row],[CONTRIBUTO SULLA BASE DEL REDDITO]]</f>
        <v>4434.8188040470577</v>
      </c>
      <c r="S7657" s="3">
        <f>+Tabella2026[[#This Row],[CONTRIBUTO TOTALE]]/(PLAFOND/N_TESSERE)</f>
        <v>8.8696376080941146</v>
      </c>
      <c r="T7657" s="3">
        <f>+MAX(CEILING(Tabella2026[[#This Row],[preDEF1]],1),1)</f>
        <v>9</v>
      </c>
      <c r="U7657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657" s="21">
        <f>+Tabella2026[[#This Row],[DEF - n. card]]*(PLAFOND/N_TESSERE)</f>
        <v>4500</v>
      </c>
      <c r="W7657" s="18"/>
    </row>
    <row r="7658" spans="2:23" x14ac:dyDescent="0.25">
      <c r="B7658" s="1" t="s">
        <v>15275</v>
      </c>
      <c r="C7658" s="2">
        <v>16090</v>
      </c>
      <c r="D7658" s="1" t="s">
        <v>15276</v>
      </c>
      <c r="E7658" s="1" t="s">
        <v>12</v>
      </c>
      <c r="F7658" s="1" t="s">
        <v>93</v>
      </c>
      <c r="G7658" s="1" t="s">
        <v>11807</v>
      </c>
      <c r="H7658" s="1" t="s">
        <v>15835</v>
      </c>
      <c r="I7658" s="5">
        <v>196</v>
      </c>
      <c r="J7658" s="5">
        <v>3291700</v>
      </c>
      <c r="K7658" s="3">
        <f>+Tabella2026[[#This Row],[POP_2024]]/SUM(Tabella2026[POP_2024])</f>
        <v>3.3252202483383059E-6</v>
      </c>
      <c r="L7658" s="3">
        <f>+Tabella2026[[#This Row],[INCIDENZA POPOLAZIONE]]*(PLAFOND/2)</f>
        <v>978.94234719561098</v>
      </c>
      <c r="M7658" s="3">
        <f>+IFERROR(Tabella2026[[#This Row],[reddito_2024]]/Tabella2026[[#This Row],[POP_2024]],"")</f>
        <v>16794.387755102041</v>
      </c>
      <c r="N7658" s="3">
        <f>+IF(Tabella2026[[#This Row],[REDDITO COMPLESSIVO PROCAPITE]]&lt;media_aggr_reddito_pc,(media_aggr_reddito_pc-Tabella2026[[#This Row],[REDDITO COMPLESSIVO PROCAPITE]]),0)</f>
        <v>1030.6783075066996</v>
      </c>
      <c r="O7658" s="3">
        <f>+Tabella2026[[#This Row],[DIFFERENZA REDDITO INFERIORE ALLA MEDIA DALLA MEDIA]]*Tabella2026[[#This Row],[POP_2024]]</f>
        <v>202012.94827131313</v>
      </c>
      <c r="P7658" s="3">
        <f>+Tabella2026[[#This Row],[POPOLAZIONE PER DIFFERENZA ]]/SUM(Tabella2026[[POPOLAZIONE PER DIFFERENZA ]])</f>
        <v>1.7922227275264235E-6</v>
      </c>
      <c r="Q7658" s="3">
        <f>+Tabella2026[[#This Row],[INCIDENZA POPOLAZIONE PER DIFFERENZA]]*(PLAFOND-SUM(Tabella2026[CONTRIBUTO SULLA BASE DELLA POPOLAZIONE]))</f>
        <v>527.62902681673552</v>
      </c>
      <c r="R7658" s="3">
        <f>+Tabella2026[[#This Row],[CONTRIBUTO SULLA BASE DELLA POPOLAZIONE]]+Tabella2026[[#This Row],[CONTRIBUTO SULLA BASE DEL REDDITO]]</f>
        <v>1506.5713740123465</v>
      </c>
      <c r="S7658" s="3">
        <f>+Tabella2026[[#This Row],[CONTRIBUTO TOTALE]]/(PLAFOND/N_TESSERE)</f>
        <v>3.0131427480246931</v>
      </c>
      <c r="T7658" s="3">
        <f>+MAX(CEILING(Tabella2026[[#This Row],[preDEF1]],1),1)</f>
        <v>4</v>
      </c>
      <c r="U7658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658" s="21">
        <f>+Tabella2026[[#This Row],[DEF - n. card]]*(PLAFOND/N_TESSERE)</f>
        <v>2000</v>
      </c>
      <c r="W7658" s="18"/>
    </row>
    <row r="7659" spans="2:23" x14ac:dyDescent="0.25">
      <c r="B7659" s="1" t="s">
        <v>15361</v>
      </c>
      <c r="C7659" s="2">
        <v>1118</v>
      </c>
      <c r="D7659" s="1" t="s">
        <v>15362</v>
      </c>
      <c r="E7659" s="1" t="s">
        <v>18</v>
      </c>
      <c r="F7659" s="1" t="s">
        <v>17</v>
      </c>
      <c r="G7659" s="1" t="s">
        <v>11807</v>
      </c>
      <c r="H7659" s="1" t="s">
        <v>15835</v>
      </c>
      <c r="I7659" s="5">
        <v>196</v>
      </c>
      <c r="J7659" s="5">
        <v>2395913</v>
      </c>
      <c r="K7659" s="3">
        <f>+Tabella2026[[#This Row],[POP_2024]]/SUM(Tabella2026[POP_2024])</f>
        <v>3.3252202483383059E-6</v>
      </c>
      <c r="L7659" s="3">
        <f>+Tabella2026[[#This Row],[INCIDENZA POPOLAZIONE]]*(PLAFOND/2)</f>
        <v>978.94234719561098</v>
      </c>
      <c r="M7659" s="3">
        <f>+IFERROR(Tabella2026[[#This Row],[reddito_2024]]/Tabella2026[[#This Row],[POP_2024]],"")</f>
        <v>12224.045918367347</v>
      </c>
      <c r="N7659" s="3">
        <f>+IF(Tabella2026[[#This Row],[REDDITO COMPLESSIVO PROCAPITE]]&lt;media_aggr_reddito_pc,(media_aggr_reddito_pc-Tabella2026[[#This Row],[REDDITO COMPLESSIVO PROCAPITE]]),0)</f>
        <v>5601.0201442413945</v>
      </c>
      <c r="O7659" s="3">
        <f>+Tabella2026[[#This Row],[DIFFERENZA REDDITO INFERIORE ALLA MEDIA DALLA MEDIA]]*Tabella2026[[#This Row],[POP_2024]]</f>
        <v>1097799.9482713132</v>
      </c>
      <c r="P7659" s="3">
        <f>+Tabella2026[[#This Row],[POPOLAZIONE PER DIFFERENZA ]]/SUM(Tabella2026[[POPOLAZIONE PER DIFFERENZA ]])</f>
        <v>9.7394846934599939E-6</v>
      </c>
      <c r="Q7659" s="3">
        <f>+Tabella2026[[#This Row],[INCIDENZA POPOLAZIONE PER DIFFERENZA]]*(PLAFOND-SUM(Tabella2026[CONTRIBUTO SULLA BASE DELLA POPOLAZIONE]))</f>
        <v>2867.2969891411135</v>
      </c>
      <c r="R7659" s="3">
        <f>+Tabella2026[[#This Row],[CONTRIBUTO SULLA BASE DELLA POPOLAZIONE]]+Tabella2026[[#This Row],[CONTRIBUTO SULLA BASE DEL REDDITO]]</f>
        <v>3846.2393363367246</v>
      </c>
      <c r="S7659" s="3">
        <f>+Tabella2026[[#This Row],[CONTRIBUTO TOTALE]]/(PLAFOND/N_TESSERE)</f>
        <v>7.6924786726734489</v>
      </c>
      <c r="T7659" s="3">
        <f>+MAX(CEILING(Tabella2026[[#This Row],[preDEF1]],1),1)</f>
        <v>8</v>
      </c>
      <c r="U765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659" s="21">
        <f>+Tabella2026[[#This Row],[DEF - n. card]]*(PLAFOND/N_TESSERE)</f>
        <v>4000</v>
      </c>
      <c r="W7659" s="18"/>
    </row>
    <row r="7660" spans="2:23" x14ac:dyDescent="0.25">
      <c r="B7660" s="1" t="s">
        <v>15299</v>
      </c>
      <c r="C7660" s="2">
        <v>96072</v>
      </c>
      <c r="D7660" s="1" t="s">
        <v>15300</v>
      </c>
      <c r="E7660" s="1" t="s">
        <v>18</v>
      </c>
      <c r="F7660" s="1" t="s">
        <v>403</v>
      </c>
      <c r="G7660" s="1" t="s">
        <v>11807</v>
      </c>
      <c r="H7660" s="1" t="s">
        <v>15835</v>
      </c>
      <c r="I7660" s="5">
        <v>196</v>
      </c>
      <c r="J7660" s="5">
        <v>3645169</v>
      </c>
      <c r="K7660" s="3">
        <f>+Tabella2026[[#This Row],[POP_2024]]/SUM(Tabella2026[POP_2024])</f>
        <v>3.3252202483383059E-6</v>
      </c>
      <c r="L7660" s="3">
        <f>+Tabella2026[[#This Row],[INCIDENZA POPOLAZIONE]]*(PLAFOND/2)</f>
        <v>978.94234719561098</v>
      </c>
      <c r="M7660" s="3">
        <f>+IFERROR(Tabella2026[[#This Row],[reddito_2024]]/Tabella2026[[#This Row],[POP_2024]],"")</f>
        <v>18597.801020408162</v>
      </c>
      <c r="N7660" s="3">
        <f>+IF(Tabella2026[[#This Row],[REDDITO COMPLESSIVO PROCAPITE]]&lt;media_aggr_reddito_pc,(media_aggr_reddito_pc-Tabella2026[[#This Row],[REDDITO COMPLESSIVO PROCAPITE]]),0)</f>
        <v>0</v>
      </c>
      <c r="O7660" s="3">
        <f>+Tabella2026[[#This Row],[DIFFERENZA REDDITO INFERIORE ALLA MEDIA DALLA MEDIA]]*Tabella2026[[#This Row],[POP_2024]]</f>
        <v>0</v>
      </c>
      <c r="P7660" s="3">
        <f>+Tabella2026[[#This Row],[POPOLAZIONE PER DIFFERENZA ]]/SUM(Tabella2026[[POPOLAZIONE PER DIFFERENZA ]])</f>
        <v>0</v>
      </c>
      <c r="Q7660" s="3">
        <f>+Tabella2026[[#This Row],[INCIDENZA POPOLAZIONE PER DIFFERENZA]]*(PLAFOND-SUM(Tabella2026[CONTRIBUTO SULLA BASE DELLA POPOLAZIONE]))</f>
        <v>0</v>
      </c>
      <c r="R7660" s="3">
        <f>+Tabella2026[[#This Row],[CONTRIBUTO SULLA BASE DELLA POPOLAZIONE]]+Tabella2026[[#This Row],[CONTRIBUTO SULLA BASE DEL REDDITO]]</f>
        <v>978.94234719561098</v>
      </c>
      <c r="S7660" s="3">
        <f>+Tabella2026[[#This Row],[CONTRIBUTO TOTALE]]/(PLAFOND/N_TESSERE)</f>
        <v>1.957884694391222</v>
      </c>
      <c r="T7660" s="3">
        <f>+MAX(CEILING(Tabella2026[[#This Row],[preDEF1]],1),1)</f>
        <v>2</v>
      </c>
      <c r="U7660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660" s="21">
        <f>+Tabella2026[[#This Row],[DEF - n. card]]*(PLAFOND/N_TESSERE)</f>
        <v>1000</v>
      </c>
      <c r="W7660" s="18"/>
    </row>
    <row r="7661" spans="2:23" x14ac:dyDescent="0.25">
      <c r="B7661" s="1" t="s">
        <v>15283</v>
      </c>
      <c r="C7661" s="2">
        <v>98023</v>
      </c>
      <c r="D7661" s="1" t="s">
        <v>15284</v>
      </c>
      <c r="E7661" s="1" t="s">
        <v>12</v>
      </c>
      <c r="F7661" s="1" t="s">
        <v>389</v>
      </c>
      <c r="G7661" s="1" t="s">
        <v>11807</v>
      </c>
      <c r="H7661" s="1" t="s">
        <v>15835</v>
      </c>
      <c r="I7661" s="5">
        <v>195</v>
      </c>
      <c r="J7661" s="5">
        <v>2908166</v>
      </c>
      <c r="K7661" s="3">
        <f>+Tabella2026[[#This Row],[POP_2024]]/SUM(Tabella2026[POP_2024])</f>
        <v>3.3082548389080083E-6</v>
      </c>
      <c r="L7661" s="3">
        <f>+Tabella2026[[#This Row],[INCIDENZA POPOLAZIONE]]*(PLAFOND/2)</f>
        <v>973.94774338338846</v>
      </c>
      <c r="M7661" s="3">
        <f>+IFERROR(Tabella2026[[#This Row],[reddito_2024]]/Tabella2026[[#This Row],[POP_2024]],"")</f>
        <v>14913.671794871794</v>
      </c>
      <c r="N7661" s="3">
        <f>+IF(Tabella2026[[#This Row],[REDDITO COMPLESSIVO PROCAPITE]]&lt;media_aggr_reddito_pc,(media_aggr_reddito_pc-Tabella2026[[#This Row],[REDDITO COMPLESSIVO PROCAPITE]]),0)</f>
        <v>2911.3942677369469</v>
      </c>
      <c r="O7661" s="3">
        <f>+Tabella2026[[#This Row],[DIFFERENZA REDDITO INFERIORE ALLA MEDIA DALLA MEDIA]]*Tabella2026[[#This Row],[POP_2024]]</f>
        <v>567721.8822087046</v>
      </c>
      <c r="P7661" s="3">
        <f>+Tabella2026[[#This Row],[POPOLAZIONE PER DIFFERENZA ]]/SUM(Tabella2026[[POPOLAZIONE PER DIFFERENZA ]])</f>
        <v>5.0367269470370255E-6</v>
      </c>
      <c r="Q7661" s="3">
        <f>+Tabella2026[[#This Row],[INCIDENZA POPOLAZIONE PER DIFFERENZA]]*(PLAFOND-SUM(Tabella2026[CONTRIBUTO SULLA BASE DELLA POPOLAZIONE]))</f>
        <v>1482.808635662496</v>
      </c>
      <c r="R7661" s="3">
        <f>+Tabella2026[[#This Row],[CONTRIBUTO SULLA BASE DELLA POPOLAZIONE]]+Tabella2026[[#This Row],[CONTRIBUTO SULLA BASE DEL REDDITO]]</f>
        <v>2456.7563790458844</v>
      </c>
      <c r="S7661" s="3">
        <f>+Tabella2026[[#This Row],[CONTRIBUTO TOTALE]]/(PLAFOND/N_TESSERE)</f>
        <v>4.9135127580917688</v>
      </c>
      <c r="T7661" s="3">
        <f>+MAX(CEILING(Tabella2026[[#This Row],[preDEF1]],1),1)</f>
        <v>5</v>
      </c>
      <c r="U7661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61" s="21">
        <f>+Tabella2026[[#This Row],[DEF - n. card]]*(PLAFOND/N_TESSERE)</f>
        <v>2500</v>
      </c>
      <c r="W7661" s="18"/>
    </row>
    <row r="7662" spans="2:23" x14ac:dyDescent="0.25">
      <c r="B7662" s="1" t="s">
        <v>15351</v>
      </c>
      <c r="C7662" s="2">
        <v>18167</v>
      </c>
      <c r="D7662" s="1" t="s">
        <v>15352</v>
      </c>
      <c r="E7662" s="1" t="s">
        <v>12</v>
      </c>
      <c r="F7662" s="1" t="s">
        <v>195</v>
      </c>
      <c r="G7662" s="1" t="s">
        <v>11807</v>
      </c>
      <c r="H7662" s="1" t="s">
        <v>15835</v>
      </c>
      <c r="I7662" s="5">
        <v>195</v>
      </c>
      <c r="J7662" s="5">
        <v>2693608</v>
      </c>
      <c r="K7662" s="3">
        <f>+Tabella2026[[#This Row],[POP_2024]]/SUM(Tabella2026[POP_2024])</f>
        <v>3.3082548389080083E-6</v>
      </c>
      <c r="L7662" s="3">
        <f>+Tabella2026[[#This Row],[INCIDENZA POPOLAZIONE]]*(PLAFOND/2)</f>
        <v>973.94774338338846</v>
      </c>
      <c r="M7662" s="3">
        <f>+IFERROR(Tabella2026[[#This Row],[reddito_2024]]/Tabella2026[[#This Row],[POP_2024]],"")</f>
        <v>13813.374358974359</v>
      </c>
      <c r="N7662" s="3">
        <f>+IF(Tabella2026[[#This Row],[REDDITO COMPLESSIVO PROCAPITE]]&lt;media_aggr_reddito_pc,(media_aggr_reddito_pc-Tabella2026[[#This Row],[REDDITO COMPLESSIVO PROCAPITE]]),0)</f>
        <v>4011.6917036343821</v>
      </c>
      <c r="O7662" s="3">
        <f>+Tabella2026[[#This Row],[DIFFERENZA REDDITO INFERIORE ALLA MEDIA DALLA MEDIA]]*Tabella2026[[#This Row],[POP_2024]]</f>
        <v>782279.88220870448</v>
      </c>
      <c r="P7662" s="3">
        <f>+Tabella2026[[#This Row],[POPOLAZIONE PER DIFFERENZA ]]/SUM(Tabella2026[[POPOLAZIONE PER DIFFERENZA ]])</f>
        <v>6.9402471286056056E-6</v>
      </c>
      <c r="Q7662" s="3">
        <f>+Tabella2026[[#This Row],[INCIDENZA POPOLAZIONE PER DIFFERENZA]]*(PLAFOND-SUM(Tabella2026[CONTRIBUTO SULLA BASE DELLA POPOLAZIONE]))</f>
        <v>2043.2035494761521</v>
      </c>
      <c r="R7662" s="3">
        <f>+Tabella2026[[#This Row],[CONTRIBUTO SULLA BASE DELLA POPOLAZIONE]]+Tabella2026[[#This Row],[CONTRIBUTO SULLA BASE DEL REDDITO]]</f>
        <v>3017.1512928595407</v>
      </c>
      <c r="S7662" s="3">
        <f>+Tabella2026[[#This Row],[CONTRIBUTO TOTALE]]/(PLAFOND/N_TESSERE)</f>
        <v>6.0343025857190815</v>
      </c>
      <c r="T7662" s="3">
        <f>+MAX(CEILING(Tabella2026[[#This Row],[preDEF1]],1),1)</f>
        <v>7</v>
      </c>
      <c r="U766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662" s="21">
        <f>+Tabella2026[[#This Row],[DEF - n. card]]*(PLAFOND/N_TESSERE)</f>
        <v>3500</v>
      </c>
      <c r="W7662" s="18"/>
    </row>
    <row r="7663" spans="2:23" x14ac:dyDescent="0.25">
      <c r="B7663" s="1" t="s">
        <v>15325</v>
      </c>
      <c r="C7663" s="2">
        <v>4007</v>
      </c>
      <c r="D7663" s="1" t="s">
        <v>15326</v>
      </c>
      <c r="E7663" s="1" t="s">
        <v>18</v>
      </c>
      <c r="F7663" s="1" t="s">
        <v>263</v>
      </c>
      <c r="G7663" s="1" t="s">
        <v>11807</v>
      </c>
      <c r="H7663" s="1" t="s">
        <v>15835</v>
      </c>
      <c r="I7663" s="5">
        <v>194</v>
      </c>
      <c r="J7663" s="5">
        <v>2965800</v>
      </c>
      <c r="K7663" s="3">
        <f>+Tabella2026[[#This Row],[POP_2024]]/SUM(Tabella2026[POP_2024])</f>
        <v>3.2912894294777111E-6</v>
      </c>
      <c r="L7663" s="3">
        <f>+Tabella2026[[#This Row],[INCIDENZA POPOLAZIONE]]*(PLAFOND/2)</f>
        <v>968.95313957116605</v>
      </c>
      <c r="M7663" s="3">
        <f>+IFERROR(Tabella2026[[#This Row],[reddito_2024]]/Tabella2026[[#This Row],[POP_2024]],"")</f>
        <v>15287.628865979381</v>
      </c>
      <c r="N7663" s="3">
        <f>+IF(Tabella2026[[#This Row],[REDDITO COMPLESSIVO PROCAPITE]]&lt;media_aggr_reddito_pc,(media_aggr_reddito_pc-Tabella2026[[#This Row],[REDDITO COMPLESSIVO PROCAPITE]]),0)</f>
        <v>2537.4371966293602</v>
      </c>
      <c r="O7663" s="3">
        <f>+Tabella2026[[#This Row],[DIFFERENZA REDDITO INFERIORE ALLA MEDIA DALLA MEDIA]]*Tabella2026[[#This Row],[POP_2024]]</f>
        <v>492262.81614609587</v>
      </c>
      <c r="P7663" s="3">
        <f>+Tabella2026[[#This Row],[POPOLAZIONE PER DIFFERENZA ]]/SUM(Tabella2026[[POPOLAZIONE PER DIFFERENZA ]])</f>
        <v>4.367267616075269E-6</v>
      </c>
      <c r="Q7663" s="3">
        <f>+Tabella2026[[#This Row],[INCIDENZA POPOLAZIONE PER DIFFERENZA]]*(PLAFOND-SUM(Tabella2026[CONTRIBUTO SULLA BASE DELLA POPOLAZIONE]))</f>
        <v>1285.7203107218522</v>
      </c>
      <c r="R7663" s="3">
        <f>+Tabella2026[[#This Row],[CONTRIBUTO SULLA BASE DELLA POPOLAZIONE]]+Tabella2026[[#This Row],[CONTRIBUTO SULLA BASE DEL REDDITO]]</f>
        <v>2254.6734502930185</v>
      </c>
      <c r="S7663" s="3">
        <f>+Tabella2026[[#This Row],[CONTRIBUTO TOTALE]]/(PLAFOND/N_TESSERE)</f>
        <v>4.5093469005860367</v>
      </c>
      <c r="T7663" s="3">
        <f>+MAX(CEILING(Tabella2026[[#This Row],[preDEF1]],1),1)</f>
        <v>5</v>
      </c>
      <c r="U7663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63" s="21">
        <f>+Tabella2026[[#This Row],[DEF - n. card]]*(PLAFOND/N_TESSERE)</f>
        <v>2500</v>
      </c>
      <c r="W7663" s="18"/>
    </row>
    <row r="7664" spans="2:23" x14ac:dyDescent="0.25">
      <c r="B7664" s="1" t="s">
        <v>15392</v>
      </c>
      <c r="C7664" s="2">
        <v>4069</v>
      </c>
      <c r="D7664" s="1" t="s">
        <v>15393</v>
      </c>
      <c r="E7664" s="1" t="s">
        <v>18</v>
      </c>
      <c r="F7664" s="1" t="s">
        <v>263</v>
      </c>
      <c r="G7664" s="1" t="s">
        <v>11807</v>
      </c>
      <c r="H7664" s="1" t="s">
        <v>15835</v>
      </c>
      <c r="I7664" s="5">
        <v>194</v>
      </c>
      <c r="J7664" s="5">
        <v>3178997</v>
      </c>
      <c r="K7664" s="3">
        <f>+Tabella2026[[#This Row],[POP_2024]]/SUM(Tabella2026[POP_2024])</f>
        <v>3.2912894294777111E-6</v>
      </c>
      <c r="L7664" s="3">
        <f>+Tabella2026[[#This Row],[INCIDENZA POPOLAZIONE]]*(PLAFOND/2)</f>
        <v>968.95313957116605</v>
      </c>
      <c r="M7664" s="3">
        <f>+IFERROR(Tabella2026[[#This Row],[reddito_2024]]/Tabella2026[[#This Row],[POP_2024]],"")</f>
        <v>16386.582474226805</v>
      </c>
      <c r="N7664" s="3">
        <f>+IF(Tabella2026[[#This Row],[REDDITO COMPLESSIVO PROCAPITE]]&lt;media_aggr_reddito_pc,(media_aggr_reddito_pc-Tabella2026[[#This Row],[REDDITO COMPLESSIVO PROCAPITE]]),0)</f>
        <v>1438.483588381936</v>
      </c>
      <c r="O7664" s="3">
        <f>+Tabella2026[[#This Row],[DIFFERENZA REDDITO INFERIORE ALLA MEDIA DALLA MEDIA]]*Tabella2026[[#This Row],[POP_2024]]</f>
        <v>279065.81614609557</v>
      </c>
      <c r="P7664" s="3">
        <f>+Tabella2026[[#This Row],[POPOLAZIONE PER DIFFERENZA ]]/SUM(Tabella2026[[POPOLAZIONE PER DIFFERENZA ]])</f>
        <v>2.4758219829603194E-6</v>
      </c>
      <c r="Q7664" s="3">
        <f>+Tabella2026[[#This Row],[INCIDENZA POPOLAZIONE PER DIFFERENZA]]*(PLAFOND-SUM(Tabella2026[CONTRIBUTO SULLA BASE DELLA POPOLAZIONE]))</f>
        <v>728.88013491703373</v>
      </c>
      <c r="R7664" s="3">
        <f>+Tabella2026[[#This Row],[CONTRIBUTO SULLA BASE DELLA POPOLAZIONE]]+Tabella2026[[#This Row],[CONTRIBUTO SULLA BASE DEL REDDITO]]</f>
        <v>1697.8332744881998</v>
      </c>
      <c r="S7664" s="3">
        <f>+Tabella2026[[#This Row],[CONTRIBUTO TOTALE]]/(PLAFOND/N_TESSERE)</f>
        <v>3.3956665489763997</v>
      </c>
      <c r="T7664" s="3">
        <f>+MAX(CEILING(Tabella2026[[#This Row],[preDEF1]],1),1)</f>
        <v>4</v>
      </c>
      <c r="U7664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664" s="21">
        <f>+Tabella2026[[#This Row],[DEF - n. card]]*(PLAFOND/N_TESSERE)</f>
        <v>2000</v>
      </c>
      <c r="W7664" s="18"/>
    </row>
    <row r="7665" spans="2:23" x14ac:dyDescent="0.25">
      <c r="B7665" s="1" t="s">
        <v>15295</v>
      </c>
      <c r="C7665" s="2">
        <v>94015</v>
      </c>
      <c r="D7665" s="1" t="s">
        <v>15296</v>
      </c>
      <c r="E7665" s="1" t="s">
        <v>345</v>
      </c>
      <c r="F7665" s="1" t="s">
        <v>1000</v>
      </c>
      <c r="G7665" s="1" t="s">
        <v>11807</v>
      </c>
      <c r="H7665" s="1" t="s">
        <v>15836</v>
      </c>
      <c r="I7665" s="5">
        <v>193</v>
      </c>
      <c r="J7665" s="5">
        <v>2615317</v>
      </c>
      <c r="K7665" s="3">
        <f>+Tabella2026[[#This Row],[POP_2024]]/SUM(Tabella2026[POP_2024])</f>
        <v>3.2743240200474135E-6</v>
      </c>
      <c r="L7665" s="3">
        <f>+Tabella2026[[#This Row],[INCIDENZA POPOLAZIONE]]*(PLAFOND/2)</f>
        <v>963.95853575894353</v>
      </c>
      <c r="M7665" s="3">
        <f>+IFERROR(Tabella2026[[#This Row],[reddito_2024]]/Tabella2026[[#This Row],[POP_2024]],"")</f>
        <v>13550.865284974094</v>
      </c>
      <c r="N7665" s="3">
        <f>+IF(Tabella2026[[#This Row],[REDDITO COMPLESSIVO PROCAPITE]]&lt;media_aggr_reddito_pc,(media_aggr_reddito_pc-Tabella2026[[#This Row],[REDDITO COMPLESSIVO PROCAPITE]]),0)</f>
        <v>4274.2007776346472</v>
      </c>
      <c r="O7665" s="3">
        <f>+Tabella2026[[#This Row],[DIFFERENZA REDDITO INFERIORE ALLA MEDIA DALLA MEDIA]]*Tabella2026[[#This Row],[POP_2024]]</f>
        <v>824920.7500834869</v>
      </c>
      <c r="P7665" s="3">
        <f>+Tabella2026[[#This Row],[POPOLAZIONE PER DIFFERENZA ]]/SUM(Tabella2026[[POPOLAZIONE PER DIFFERENZA ]])</f>
        <v>7.3185492779509929E-6</v>
      </c>
      <c r="Q7665" s="3">
        <f>+Tabella2026[[#This Row],[INCIDENZA POPOLAZIONE PER DIFFERENZA]]*(PLAFOND-SUM(Tabella2026[CONTRIBUTO SULLA BASE DELLA POPOLAZIONE]))</f>
        <v>2154.5754185168225</v>
      </c>
      <c r="R7665" s="3">
        <f>+Tabella2026[[#This Row],[CONTRIBUTO SULLA BASE DELLA POPOLAZIONE]]+Tabella2026[[#This Row],[CONTRIBUTO SULLA BASE DEL REDDITO]]</f>
        <v>3118.5339542757661</v>
      </c>
      <c r="S7665" s="3">
        <f>+Tabella2026[[#This Row],[CONTRIBUTO TOTALE]]/(PLAFOND/N_TESSERE)</f>
        <v>6.2370679085515324</v>
      </c>
      <c r="T7665" s="3">
        <f>+MAX(CEILING(Tabella2026[[#This Row],[preDEF1]],1),1)</f>
        <v>7</v>
      </c>
      <c r="U7665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665" s="21">
        <f>+Tabella2026[[#This Row],[DEF - n. card]]*(PLAFOND/N_TESSERE)</f>
        <v>3500</v>
      </c>
      <c r="W7665" s="18"/>
    </row>
    <row r="7666" spans="2:23" x14ac:dyDescent="0.25">
      <c r="B7666" s="1" t="s">
        <v>15347</v>
      </c>
      <c r="C7666" s="2">
        <v>6164</v>
      </c>
      <c r="D7666" s="1" t="s">
        <v>15348</v>
      </c>
      <c r="E7666" s="1" t="s">
        <v>18</v>
      </c>
      <c r="F7666" s="1" t="s">
        <v>138</v>
      </c>
      <c r="G7666" s="1" t="s">
        <v>11807</v>
      </c>
      <c r="H7666" s="1" t="s">
        <v>15835</v>
      </c>
      <c r="I7666" s="5">
        <v>193</v>
      </c>
      <c r="J7666" s="5">
        <v>3450738</v>
      </c>
      <c r="K7666" s="3">
        <f>+Tabella2026[[#This Row],[POP_2024]]/SUM(Tabella2026[POP_2024])</f>
        <v>3.2743240200474135E-6</v>
      </c>
      <c r="L7666" s="3">
        <f>+Tabella2026[[#This Row],[INCIDENZA POPOLAZIONE]]*(PLAFOND/2)</f>
        <v>963.95853575894353</v>
      </c>
      <c r="M7666" s="3">
        <f>+IFERROR(Tabella2026[[#This Row],[reddito_2024]]/Tabella2026[[#This Row],[POP_2024]],"")</f>
        <v>17879.471502590673</v>
      </c>
      <c r="N7666" s="3">
        <f>+IF(Tabella2026[[#This Row],[REDDITO COMPLESSIVO PROCAPITE]]&lt;media_aggr_reddito_pc,(media_aggr_reddito_pc-Tabella2026[[#This Row],[REDDITO COMPLESSIVO PROCAPITE]]),0)</f>
        <v>0</v>
      </c>
      <c r="O7666" s="3">
        <f>+Tabella2026[[#This Row],[DIFFERENZA REDDITO INFERIORE ALLA MEDIA DALLA MEDIA]]*Tabella2026[[#This Row],[POP_2024]]</f>
        <v>0</v>
      </c>
      <c r="P7666" s="3">
        <f>+Tabella2026[[#This Row],[POPOLAZIONE PER DIFFERENZA ]]/SUM(Tabella2026[[POPOLAZIONE PER DIFFERENZA ]])</f>
        <v>0</v>
      </c>
      <c r="Q7666" s="3">
        <f>+Tabella2026[[#This Row],[INCIDENZA POPOLAZIONE PER DIFFERENZA]]*(PLAFOND-SUM(Tabella2026[CONTRIBUTO SULLA BASE DELLA POPOLAZIONE]))</f>
        <v>0</v>
      </c>
      <c r="R7666" s="3">
        <f>+Tabella2026[[#This Row],[CONTRIBUTO SULLA BASE DELLA POPOLAZIONE]]+Tabella2026[[#This Row],[CONTRIBUTO SULLA BASE DEL REDDITO]]</f>
        <v>963.95853575894353</v>
      </c>
      <c r="S7666" s="3">
        <f>+Tabella2026[[#This Row],[CONTRIBUTO TOTALE]]/(PLAFOND/N_TESSERE)</f>
        <v>1.927917071517887</v>
      </c>
      <c r="T7666" s="3">
        <f>+MAX(CEILING(Tabella2026[[#This Row],[preDEF1]],1),1)</f>
        <v>2</v>
      </c>
      <c r="U7666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666" s="21">
        <f>+Tabella2026[[#This Row],[DEF - n. card]]*(PLAFOND/N_TESSERE)</f>
        <v>1000</v>
      </c>
      <c r="W7666" s="18"/>
    </row>
    <row r="7667" spans="2:23" x14ac:dyDescent="0.25">
      <c r="B7667" s="1" t="s">
        <v>15313</v>
      </c>
      <c r="C7667" s="2">
        <v>13236</v>
      </c>
      <c r="D7667" s="1" t="s">
        <v>15314</v>
      </c>
      <c r="E7667" s="1" t="s">
        <v>12</v>
      </c>
      <c r="F7667" s="1" t="s">
        <v>152</v>
      </c>
      <c r="G7667" s="1" t="s">
        <v>11807</v>
      </c>
      <c r="H7667" s="1" t="s">
        <v>15835</v>
      </c>
      <c r="I7667" s="5">
        <v>193</v>
      </c>
      <c r="J7667" s="5">
        <v>3168874</v>
      </c>
      <c r="K7667" s="3">
        <f>+Tabella2026[[#This Row],[POP_2024]]/SUM(Tabella2026[POP_2024])</f>
        <v>3.2743240200474135E-6</v>
      </c>
      <c r="L7667" s="3">
        <f>+Tabella2026[[#This Row],[INCIDENZA POPOLAZIONE]]*(PLAFOND/2)</f>
        <v>963.95853575894353</v>
      </c>
      <c r="M7667" s="3">
        <f>+IFERROR(Tabella2026[[#This Row],[reddito_2024]]/Tabella2026[[#This Row],[POP_2024]],"")</f>
        <v>16419.036269430053</v>
      </c>
      <c r="N7667" s="3">
        <f>+IF(Tabella2026[[#This Row],[REDDITO COMPLESSIVO PROCAPITE]]&lt;media_aggr_reddito_pc,(media_aggr_reddito_pc-Tabella2026[[#This Row],[REDDITO COMPLESSIVO PROCAPITE]]),0)</f>
        <v>1406.0297931786881</v>
      </c>
      <c r="O7667" s="3">
        <f>+Tabella2026[[#This Row],[DIFFERENZA REDDITO INFERIORE ALLA MEDIA DALLA MEDIA]]*Tabella2026[[#This Row],[POP_2024]]</f>
        <v>271363.75008348678</v>
      </c>
      <c r="P7667" s="3">
        <f>+Tabella2026[[#This Row],[POPOLAZIONE PER DIFFERENZA ]]/SUM(Tabella2026[[POPOLAZIONE PER DIFFERENZA ]])</f>
        <v>2.4074906311116337E-6</v>
      </c>
      <c r="Q7667" s="3">
        <f>+Tabella2026[[#This Row],[INCIDENZA POPOLAZIONE PER DIFFERENZA]]*(PLAFOND-SUM(Tabella2026[CONTRIBUTO SULLA BASE DELLA POPOLAZIONE]))</f>
        <v>708.76343618129454</v>
      </c>
      <c r="R7667" s="3">
        <f>+Tabella2026[[#This Row],[CONTRIBUTO SULLA BASE DELLA POPOLAZIONE]]+Tabella2026[[#This Row],[CONTRIBUTO SULLA BASE DEL REDDITO]]</f>
        <v>1672.7219719402381</v>
      </c>
      <c r="S7667" s="3">
        <f>+Tabella2026[[#This Row],[CONTRIBUTO TOTALE]]/(PLAFOND/N_TESSERE)</f>
        <v>3.3454439438804759</v>
      </c>
      <c r="T7667" s="3">
        <f>+MAX(CEILING(Tabella2026[[#This Row],[preDEF1]],1),1)</f>
        <v>4</v>
      </c>
      <c r="U7667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667" s="21">
        <f>+Tabella2026[[#This Row],[DEF - n. card]]*(PLAFOND/N_TESSERE)</f>
        <v>2000</v>
      </c>
      <c r="W7667" s="18"/>
    </row>
    <row r="7668" spans="2:23" x14ac:dyDescent="0.25">
      <c r="B7668" s="1" t="s">
        <v>15355</v>
      </c>
      <c r="C7668" s="2">
        <v>5044</v>
      </c>
      <c r="D7668" s="1" t="s">
        <v>15356</v>
      </c>
      <c r="E7668" s="1" t="s">
        <v>18</v>
      </c>
      <c r="F7668" s="1" t="s">
        <v>182</v>
      </c>
      <c r="G7668" s="1" t="s">
        <v>11807</v>
      </c>
      <c r="H7668" s="1" t="s">
        <v>15835</v>
      </c>
      <c r="I7668" s="5">
        <v>192</v>
      </c>
      <c r="J7668" s="5">
        <v>3517613</v>
      </c>
      <c r="K7668" s="3">
        <f>+Tabella2026[[#This Row],[POP_2024]]/SUM(Tabella2026[POP_2024])</f>
        <v>3.2573586106171159E-6</v>
      </c>
      <c r="L7668" s="3">
        <f>+Tabella2026[[#This Row],[INCIDENZA POPOLAZIONE]]*(PLAFOND/2)</f>
        <v>958.963931946721</v>
      </c>
      <c r="M7668" s="3">
        <f>+IFERROR(Tabella2026[[#This Row],[reddito_2024]]/Tabella2026[[#This Row],[POP_2024]],"")</f>
        <v>18320.901041666668</v>
      </c>
      <c r="N7668" s="3">
        <f>+IF(Tabella2026[[#This Row],[REDDITO COMPLESSIVO PROCAPITE]]&lt;media_aggr_reddito_pc,(media_aggr_reddito_pc-Tabella2026[[#This Row],[REDDITO COMPLESSIVO PROCAPITE]]),0)</f>
        <v>0</v>
      </c>
      <c r="O7668" s="3">
        <f>+Tabella2026[[#This Row],[DIFFERENZA REDDITO INFERIORE ALLA MEDIA DALLA MEDIA]]*Tabella2026[[#This Row],[POP_2024]]</f>
        <v>0</v>
      </c>
      <c r="P7668" s="3">
        <f>+Tabella2026[[#This Row],[POPOLAZIONE PER DIFFERENZA ]]/SUM(Tabella2026[[POPOLAZIONE PER DIFFERENZA ]])</f>
        <v>0</v>
      </c>
      <c r="Q7668" s="3">
        <f>+Tabella2026[[#This Row],[INCIDENZA POPOLAZIONE PER DIFFERENZA]]*(PLAFOND-SUM(Tabella2026[CONTRIBUTO SULLA BASE DELLA POPOLAZIONE]))</f>
        <v>0</v>
      </c>
      <c r="R7668" s="3">
        <f>+Tabella2026[[#This Row],[CONTRIBUTO SULLA BASE DELLA POPOLAZIONE]]+Tabella2026[[#This Row],[CONTRIBUTO SULLA BASE DEL REDDITO]]</f>
        <v>958.963931946721</v>
      </c>
      <c r="S7668" s="3">
        <f>+Tabella2026[[#This Row],[CONTRIBUTO TOTALE]]/(PLAFOND/N_TESSERE)</f>
        <v>1.9179278638934421</v>
      </c>
      <c r="T7668" s="3">
        <f>+MAX(CEILING(Tabella2026[[#This Row],[preDEF1]],1),1)</f>
        <v>2</v>
      </c>
      <c r="U7668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668" s="21">
        <f>+Tabella2026[[#This Row],[DEF - n. card]]*(PLAFOND/N_TESSERE)</f>
        <v>1000</v>
      </c>
      <c r="W7668" s="18"/>
    </row>
    <row r="7669" spans="2:23" x14ac:dyDescent="0.25">
      <c r="B7669" s="1" t="s">
        <v>15353</v>
      </c>
      <c r="C7669" s="2">
        <v>5064</v>
      </c>
      <c r="D7669" s="1" t="s">
        <v>15354</v>
      </c>
      <c r="E7669" s="1" t="s">
        <v>18</v>
      </c>
      <c r="F7669" s="1" t="s">
        <v>182</v>
      </c>
      <c r="G7669" s="1" t="s">
        <v>11807</v>
      </c>
      <c r="H7669" s="1" t="s">
        <v>15835</v>
      </c>
      <c r="I7669" s="5">
        <v>192</v>
      </c>
      <c r="J7669" s="5">
        <v>2862025</v>
      </c>
      <c r="K7669" s="3">
        <f>+Tabella2026[[#This Row],[POP_2024]]/SUM(Tabella2026[POP_2024])</f>
        <v>3.2573586106171159E-6</v>
      </c>
      <c r="L7669" s="3">
        <f>+Tabella2026[[#This Row],[INCIDENZA POPOLAZIONE]]*(PLAFOND/2)</f>
        <v>958.963931946721</v>
      </c>
      <c r="M7669" s="3">
        <f>+IFERROR(Tabella2026[[#This Row],[reddito_2024]]/Tabella2026[[#This Row],[POP_2024]],"")</f>
        <v>14906.380208333334</v>
      </c>
      <c r="N7669" s="3">
        <f>+IF(Tabella2026[[#This Row],[REDDITO COMPLESSIVO PROCAPITE]]&lt;media_aggr_reddito_pc,(media_aggr_reddito_pc-Tabella2026[[#This Row],[REDDITO COMPLESSIVO PROCAPITE]]),0)</f>
        <v>2918.6858542754071</v>
      </c>
      <c r="O7669" s="3">
        <f>+Tabella2026[[#This Row],[DIFFERENZA REDDITO INFERIORE ALLA MEDIA DALLA MEDIA]]*Tabella2026[[#This Row],[POP_2024]]</f>
        <v>560387.68402087817</v>
      </c>
      <c r="P7669" s="3">
        <f>+Tabella2026[[#This Row],[POPOLAZIONE PER DIFFERENZA ]]/SUM(Tabella2026[[POPOLAZIONE PER DIFFERENZA ]])</f>
        <v>4.9716592531446915E-6</v>
      </c>
      <c r="Q7669" s="3">
        <f>+Tabella2026[[#This Row],[INCIDENZA POPOLAZIONE PER DIFFERENZA]]*(PLAFOND-SUM(Tabella2026[CONTRIBUTO SULLA BASE DELLA POPOLAZIONE]))</f>
        <v>1463.6527553813632</v>
      </c>
      <c r="R7669" s="3">
        <f>+Tabella2026[[#This Row],[CONTRIBUTO SULLA BASE DELLA POPOLAZIONE]]+Tabella2026[[#This Row],[CONTRIBUTO SULLA BASE DEL REDDITO]]</f>
        <v>2422.6166873280845</v>
      </c>
      <c r="S7669" s="3">
        <f>+Tabella2026[[#This Row],[CONTRIBUTO TOTALE]]/(PLAFOND/N_TESSERE)</f>
        <v>4.8452333746561687</v>
      </c>
      <c r="T7669" s="3">
        <f>+MAX(CEILING(Tabella2026[[#This Row],[preDEF1]],1),1)</f>
        <v>5</v>
      </c>
      <c r="U7669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69" s="21">
        <f>+Tabella2026[[#This Row],[DEF - n. card]]*(PLAFOND/N_TESSERE)</f>
        <v>2500</v>
      </c>
      <c r="W7669" s="18"/>
    </row>
    <row r="7670" spans="2:23" x14ac:dyDescent="0.25">
      <c r="B7670" s="1" t="s">
        <v>15345</v>
      </c>
      <c r="C7670" s="2">
        <v>115052</v>
      </c>
      <c r="D7670" s="1" t="s">
        <v>15346</v>
      </c>
      <c r="E7670" s="1" t="s">
        <v>76</v>
      </c>
      <c r="F7670" s="1" t="s">
        <v>625</v>
      </c>
      <c r="G7670" s="1" t="s">
        <v>11807</v>
      </c>
      <c r="H7670" s="1" t="s">
        <v>15836</v>
      </c>
      <c r="I7670" s="5">
        <v>191</v>
      </c>
      <c r="J7670" s="5">
        <v>1768844</v>
      </c>
      <c r="K7670" s="3">
        <f>+Tabella2026[[#This Row],[POP_2024]]/SUM(Tabella2026[POP_2024])</f>
        <v>3.2403932011868188E-6</v>
      </c>
      <c r="L7670" s="3">
        <f>+Tabella2026[[#This Row],[INCIDENZA POPOLAZIONE]]*(PLAFOND/2)</f>
        <v>953.9693281344986</v>
      </c>
      <c r="M7670" s="3">
        <f>+IFERROR(Tabella2026[[#This Row],[reddito_2024]]/Tabella2026[[#This Row],[POP_2024]],"")</f>
        <v>9260.9633507853396</v>
      </c>
      <c r="N7670" s="3">
        <f>+IF(Tabella2026[[#This Row],[REDDITO COMPLESSIVO PROCAPITE]]&lt;media_aggr_reddito_pc,(media_aggr_reddito_pc-Tabella2026[[#This Row],[REDDITO COMPLESSIVO PROCAPITE]]),0)</f>
        <v>8564.1027118234015</v>
      </c>
      <c r="O7670" s="3">
        <f>+Tabella2026[[#This Row],[DIFFERENZA REDDITO INFERIORE ALLA MEDIA DALLA MEDIA]]*Tabella2026[[#This Row],[POP_2024]]</f>
        <v>1635743.6179582698</v>
      </c>
      <c r="P7670" s="3">
        <f>+Tabella2026[[#This Row],[POPOLAZIONE PER DIFFERENZA ]]/SUM(Tabella2026[[POPOLAZIONE PER DIFFERENZA ]])</f>
        <v>1.4512024667714902E-5</v>
      </c>
      <c r="Q7670" s="3">
        <f>+Tabella2026[[#This Row],[INCIDENZA POPOLAZIONE PER DIFFERENZA]]*(PLAFOND-SUM(Tabella2026[CONTRIBUTO SULLA BASE DELLA POPOLAZIONE]))</f>
        <v>4272.3291781567832</v>
      </c>
      <c r="R7670" s="3">
        <f>+Tabella2026[[#This Row],[CONTRIBUTO SULLA BASE DELLA POPOLAZIONE]]+Tabella2026[[#This Row],[CONTRIBUTO SULLA BASE DEL REDDITO]]</f>
        <v>5226.2985062912821</v>
      </c>
      <c r="S7670" s="3">
        <f>+Tabella2026[[#This Row],[CONTRIBUTO TOTALE]]/(PLAFOND/N_TESSERE)</f>
        <v>10.452597012582565</v>
      </c>
      <c r="T7670" s="3">
        <f>+MAX(CEILING(Tabella2026[[#This Row],[preDEF1]],1),1)</f>
        <v>11</v>
      </c>
      <c r="U7670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670" s="21">
        <f>+Tabella2026[[#This Row],[DEF - n. card]]*(PLAFOND/N_TESSERE)</f>
        <v>5500</v>
      </c>
      <c r="W7670" s="18"/>
    </row>
    <row r="7671" spans="2:23" x14ac:dyDescent="0.25">
      <c r="B7671" s="1" t="s">
        <v>15329</v>
      </c>
      <c r="C7671" s="2">
        <v>7062</v>
      </c>
      <c r="D7671" s="1" t="s">
        <v>15330</v>
      </c>
      <c r="E7671" s="1" t="s">
        <v>565</v>
      </c>
      <c r="F7671" s="1" t="s">
        <v>565</v>
      </c>
      <c r="G7671" s="1" t="s">
        <v>11807</v>
      </c>
      <c r="H7671" s="1" t="s">
        <v>15835</v>
      </c>
      <c r="I7671" s="5">
        <v>191</v>
      </c>
      <c r="J7671" s="5">
        <v>3164115</v>
      </c>
      <c r="K7671" s="3">
        <f>+Tabella2026[[#This Row],[POP_2024]]/SUM(Tabella2026[POP_2024])</f>
        <v>3.2403932011868188E-6</v>
      </c>
      <c r="L7671" s="3">
        <f>+Tabella2026[[#This Row],[INCIDENZA POPOLAZIONE]]*(PLAFOND/2)</f>
        <v>953.9693281344986</v>
      </c>
      <c r="M7671" s="3">
        <f>+IFERROR(Tabella2026[[#This Row],[reddito_2024]]/Tabella2026[[#This Row],[POP_2024]],"")</f>
        <v>16566.047120418847</v>
      </c>
      <c r="N7671" s="3">
        <f>+IF(Tabella2026[[#This Row],[REDDITO COMPLESSIVO PROCAPITE]]&lt;media_aggr_reddito_pc,(media_aggr_reddito_pc-Tabella2026[[#This Row],[REDDITO COMPLESSIVO PROCAPITE]]),0)</f>
        <v>1259.018942189894</v>
      </c>
      <c r="O7671" s="3">
        <f>+Tabella2026[[#This Row],[DIFFERENZA REDDITO INFERIORE ALLA MEDIA DALLA MEDIA]]*Tabella2026[[#This Row],[POP_2024]]</f>
        <v>240472.61795826975</v>
      </c>
      <c r="P7671" s="3">
        <f>+Tabella2026[[#This Row],[POPOLAZIONE PER DIFFERENZA ]]/SUM(Tabella2026[[POPOLAZIONE PER DIFFERENZA ]])</f>
        <v>2.1334300347607534E-6</v>
      </c>
      <c r="Q7671" s="3">
        <f>+Tabella2026[[#This Row],[INCIDENZA POPOLAZIONE PER DIFFERENZA]]*(PLAFOND-SUM(Tabella2026[CONTRIBUTO SULLA BASE DELLA POPOLAZIONE]))</f>
        <v>628.08020216104228</v>
      </c>
      <c r="R7671" s="3">
        <f>+Tabella2026[[#This Row],[CONTRIBUTO SULLA BASE DELLA POPOLAZIONE]]+Tabella2026[[#This Row],[CONTRIBUTO SULLA BASE DEL REDDITO]]</f>
        <v>1582.049530295541</v>
      </c>
      <c r="S7671" s="3">
        <f>+Tabella2026[[#This Row],[CONTRIBUTO TOTALE]]/(PLAFOND/N_TESSERE)</f>
        <v>3.1640990605910821</v>
      </c>
      <c r="T7671" s="3">
        <f>+MAX(CEILING(Tabella2026[[#This Row],[preDEF1]],1),1)</f>
        <v>4</v>
      </c>
      <c r="U7671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671" s="21">
        <f>+Tabella2026[[#This Row],[DEF - n. card]]*(PLAFOND/N_TESSERE)</f>
        <v>2000</v>
      </c>
      <c r="W7671" s="18"/>
    </row>
    <row r="7672" spans="2:23" x14ac:dyDescent="0.25">
      <c r="B7672" s="1" t="s">
        <v>15349</v>
      </c>
      <c r="C7672" s="2">
        <v>1282</v>
      </c>
      <c r="D7672" s="1" t="s">
        <v>15350</v>
      </c>
      <c r="E7672" s="1" t="s">
        <v>18</v>
      </c>
      <c r="F7672" s="1" t="s">
        <v>17</v>
      </c>
      <c r="G7672" s="1" t="s">
        <v>11807</v>
      </c>
      <c r="H7672" s="1" t="s">
        <v>15835</v>
      </c>
      <c r="I7672" s="5">
        <v>191</v>
      </c>
      <c r="J7672" s="5">
        <v>3193778</v>
      </c>
      <c r="K7672" s="3">
        <f>+Tabella2026[[#This Row],[POP_2024]]/SUM(Tabella2026[POP_2024])</f>
        <v>3.2403932011868188E-6</v>
      </c>
      <c r="L7672" s="3">
        <f>+Tabella2026[[#This Row],[INCIDENZA POPOLAZIONE]]*(PLAFOND/2)</f>
        <v>953.9693281344986</v>
      </c>
      <c r="M7672" s="3">
        <f>+IFERROR(Tabella2026[[#This Row],[reddito_2024]]/Tabella2026[[#This Row],[POP_2024]],"")</f>
        <v>16721.350785340313</v>
      </c>
      <c r="N7672" s="3">
        <f>+IF(Tabella2026[[#This Row],[REDDITO COMPLESSIVO PROCAPITE]]&lt;media_aggr_reddito_pc,(media_aggr_reddito_pc-Tabella2026[[#This Row],[REDDITO COMPLESSIVO PROCAPITE]]),0)</f>
        <v>1103.7152772684276</v>
      </c>
      <c r="O7672" s="3">
        <f>+Tabella2026[[#This Row],[DIFFERENZA REDDITO INFERIORE ALLA MEDIA DALLA MEDIA]]*Tabella2026[[#This Row],[POP_2024]]</f>
        <v>210809.61795826966</v>
      </c>
      <c r="P7672" s="3">
        <f>+Tabella2026[[#This Row],[POPOLAZIONE PER DIFFERENZA ]]/SUM(Tabella2026[[POPOLAZIONE PER DIFFERENZA ]])</f>
        <v>1.8702652068546907E-6</v>
      </c>
      <c r="Q7672" s="3">
        <f>+Tabella2026[[#This Row],[INCIDENZA POPOLAZIONE PER DIFFERENZA]]*(PLAFOND-SUM(Tabella2026[CONTRIBUTO SULLA BASE DELLA POPOLAZIONE]))</f>
        <v>550.60467419911799</v>
      </c>
      <c r="R7672" s="3">
        <f>+Tabella2026[[#This Row],[CONTRIBUTO SULLA BASE DELLA POPOLAZIONE]]+Tabella2026[[#This Row],[CONTRIBUTO SULLA BASE DEL REDDITO]]</f>
        <v>1504.5740023336166</v>
      </c>
      <c r="S7672" s="3">
        <f>+Tabella2026[[#This Row],[CONTRIBUTO TOTALE]]/(PLAFOND/N_TESSERE)</f>
        <v>3.009148004667233</v>
      </c>
      <c r="T7672" s="3">
        <f>+MAX(CEILING(Tabella2026[[#This Row],[preDEF1]],1),1)</f>
        <v>4</v>
      </c>
      <c r="U7672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672" s="21">
        <f>+Tabella2026[[#This Row],[DEF - n. card]]*(PLAFOND/N_TESSERE)</f>
        <v>2000</v>
      </c>
      <c r="W7672" s="18"/>
    </row>
    <row r="7673" spans="2:23" x14ac:dyDescent="0.25">
      <c r="B7673" s="1" t="s">
        <v>15309</v>
      </c>
      <c r="C7673" s="2">
        <v>1087</v>
      </c>
      <c r="D7673" s="1" t="s">
        <v>15310</v>
      </c>
      <c r="E7673" s="1" t="s">
        <v>18</v>
      </c>
      <c r="F7673" s="1" t="s">
        <v>17</v>
      </c>
      <c r="G7673" s="1" t="s">
        <v>11807</v>
      </c>
      <c r="H7673" s="1" t="s">
        <v>15835</v>
      </c>
      <c r="I7673" s="5">
        <v>190</v>
      </c>
      <c r="J7673" s="5">
        <v>3478920</v>
      </c>
      <c r="K7673" s="3">
        <f>+Tabella2026[[#This Row],[POP_2024]]/SUM(Tabella2026[POP_2024])</f>
        <v>3.2234277917565212E-6</v>
      </c>
      <c r="L7673" s="3">
        <f>+Tabella2026[[#This Row],[INCIDENZA POPOLAZIONE]]*(PLAFOND/2)</f>
        <v>948.97472432227596</v>
      </c>
      <c r="M7673" s="3">
        <f>+IFERROR(Tabella2026[[#This Row],[reddito_2024]]/Tabella2026[[#This Row],[POP_2024]],"")</f>
        <v>18310.105263157893</v>
      </c>
      <c r="N7673" s="3">
        <f>+IF(Tabella2026[[#This Row],[REDDITO COMPLESSIVO PROCAPITE]]&lt;media_aggr_reddito_pc,(media_aggr_reddito_pc-Tabella2026[[#This Row],[REDDITO COMPLESSIVO PROCAPITE]]),0)</f>
        <v>0</v>
      </c>
      <c r="O7673" s="3">
        <f>+Tabella2026[[#This Row],[DIFFERENZA REDDITO INFERIORE ALLA MEDIA DALLA MEDIA]]*Tabella2026[[#This Row],[POP_2024]]</f>
        <v>0</v>
      </c>
      <c r="P7673" s="3">
        <f>+Tabella2026[[#This Row],[POPOLAZIONE PER DIFFERENZA ]]/SUM(Tabella2026[[POPOLAZIONE PER DIFFERENZA ]])</f>
        <v>0</v>
      </c>
      <c r="Q7673" s="3">
        <f>+Tabella2026[[#This Row],[INCIDENZA POPOLAZIONE PER DIFFERENZA]]*(PLAFOND-SUM(Tabella2026[CONTRIBUTO SULLA BASE DELLA POPOLAZIONE]))</f>
        <v>0</v>
      </c>
      <c r="R7673" s="3">
        <f>+Tabella2026[[#This Row],[CONTRIBUTO SULLA BASE DELLA POPOLAZIONE]]+Tabella2026[[#This Row],[CONTRIBUTO SULLA BASE DEL REDDITO]]</f>
        <v>948.97472432227596</v>
      </c>
      <c r="S7673" s="3">
        <f>+Tabella2026[[#This Row],[CONTRIBUTO TOTALE]]/(PLAFOND/N_TESSERE)</f>
        <v>1.8979494486445518</v>
      </c>
      <c r="T7673" s="3">
        <f>+MAX(CEILING(Tabella2026[[#This Row],[preDEF1]],1),1)</f>
        <v>2</v>
      </c>
      <c r="U7673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673" s="21">
        <f>+Tabella2026[[#This Row],[DEF - n. card]]*(PLAFOND/N_TESSERE)</f>
        <v>1000</v>
      </c>
      <c r="W7673" s="18"/>
    </row>
    <row r="7674" spans="2:23" x14ac:dyDescent="0.25">
      <c r="B7674" s="1" t="s">
        <v>15287</v>
      </c>
      <c r="C7674" s="2">
        <v>70054</v>
      </c>
      <c r="D7674" s="1" t="s">
        <v>15288</v>
      </c>
      <c r="E7674" s="1" t="s">
        <v>345</v>
      </c>
      <c r="F7674" s="1" t="s">
        <v>344</v>
      </c>
      <c r="G7674" s="1" t="s">
        <v>11807</v>
      </c>
      <c r="H7674" s="1" t="s">
        <v>15836</v>
      </c>
      <c r="I7674" s="5">
        <v>190</v>
      </c>
      <c r="J7674" s="5">
        <v>2169292</v>
      </c>
      <c r="K7674" s="3">
        <f>+Tabella2026[[#This Row],[POP_2024]]/SUM(Tabella2026[POP_2024])</f>
        <v>3.2234277917565212E-6</v>
      </c>
      <c r="L7674" s="3">
        <f>+Tabella2026[[#This Row],[INCIDENZA POPOLAZIONE]]*(PLAFOND/2)</f>
        <v>948.97472432227596</v>
      </c>
      <c r="M7674" s="3">
        <f>+IFERROR(Tabella2026[[#This Row],[reddito_2024]]/Tabella2026[[#This Row],[POP_2024]],"")</f>
        <v>11417.326315789474</v>
      </c>
      <c r="N7674" s="3">
        <f>+IF(Tabella2026[[#This Row],[REDDITO COMPLESSIVO PROCAPITE]]&lt;media_aggr_reddito_pc,(media_aggr_reddito_pc-Tabella2026[[#This Row],[REDDITO COMPLESSIVO PROCAPITE]]),0)</f>
        <v>6407.7397468192667</v>
      </c>
      <c r="O7674" s="3">
        <f>+Tabella2026[[#This Row],[DIFFERENZA REDDITO INFERIORE ALLA MEDIA DALLA MEDIA]]*Tabella2026[[#This Row],[POP_2024]]</f>
        <v>1217470.5518956606</v>
      </c>
      <c r="P7674" s="3">
        <f>+Tabella2026[[#This Row],[POPOLAZIONE PER DIFFERENZA ]]/SUM(Tabella2026[[POPOLAZIONE PER DIFFERENZA ]])</f>
        <v>1.0801180874163763E-5</v>
      </c>
      <c r="Q7674" s="3">
        <f>+Tabella2026[[#This Row],[INCIDENZA POPOLAZIONE PER DIFFERENZA]]*(PLAFOND-SUM(Tabella2026[CONTRIBUTO SULLA BASE DELLA POPOLAZIONE]))</f>
        <v>3179.8595484681691</v>
      </c>
      <c r="R7674" s="3">
        <f>+Tabella2026[[#This Row],[CONTRIBUTO SULLA BASE DELLA POPOLAZIONE]]+Tabella2026[[#This Row],[CONTRIBUTO SULLA BASE DEL REDDITO]]</f>
        <v>4128.8342727904455</v>
      </c>
      <c r="S7674" s="3">
        <f>+Tabella2026[[#This Row],[CONTRIBUTO TOTALE]]/(PLAFOND/N_TESSERE)</f>
        <v>8.2576685455808914</v>
      </c>
      <c r="T7674" s="3">
        <f>+MAX(CEILING(Tabella2026[[#This Row],[preDEF1]],1),1)</f>
        <v>9</v>
      </c>
      <c r="U7674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674" s="21">
        <f>+Tabella2026[[#This Row],[DEF - n. card]]*(PLAFOND/N_TESSERE)</f>
        <v>4500</v>
      </c>
      <c r="W7674" s="18"/>
    </row>
    <row r="7675" spans="2:23" x14ac:dyDescent="0.25">
      <c r="B7675" s="1" t="s">
        <v>15331</v>
      </c>
      <c r="C7675" s="2">
        <v>18148</v>
      </c>
      <c r="D7675" s="1" t="s">
        <v>15332</v>
      </c>
      <c r="E7675" s="1" t="s">
        <v>12</v>
      </c>
      <c r="F7675" s="1" t="s">
        <v>195</v>
      </c>
      <c r="G7675" s="1" t="s">
        <v>11807</v>
      </c>
      <c r="H7675" s="1" t="s">
        <v>15835</v>
      </c>
      <c r="I7675" s="5">
        <v>189</v>
      </c>
      <c r="J7675" s="5">
        <v>2947133</v>
      </c>
      <c r="K7675" s="3">
        <f>+Tabella2026[[#This Row],[POP_2024]]/SUM(Tabella2026[POP_2024])</f>
        <v>3.2064623823262236E-6</v>
      </c>
      <c r="L7675" s="3">
        <f>+Tabella2026[[#This Row],[INCIDENZA POPOLAZIONE]]*(PLAFOND/2)</f>
        <v>943.98012051005344</v>
      </c>
      <c r="M7675" s="3">
        <f>+IFERROR(Tabella2026[[#This Row],[reddito_2024]]/Tabella2026[[#This Row],[POP_2024]],"")</f>
        <v>15593.296296296296</v>
      </c>
      <c r="N7675" s="3">
        <f>+IF(Tabella2026[[#This Row],[REDDITO COMPLESSIVO PROCAPITE]]&lt;media_aggr_reddito_pc,(media_aggr_reddito_pc-Tabella2026[[#This Row],[REDDITO COMPLESSIVO PROCAPITE]]),0)</f>
        <v>2231.7697663124454</v>
      </c>
      <c r="O7675" s="3">
        <f>+Tabella2026[[#This Row],[DIFFERENZA REDDITO INFERIORE ALLA MEDIA DALLA MEDIA]]*Tabella2026[[#This Row],[POP_2024]]</f>
        <v>421804.4858330522</v>
      </c>
      <c r="P7675" s="3">
        <f>+Tabella2026[[#This Row],[POPOLAZIONE PER DIFFERENZA ]]/SUM(Tabella2026[[POPOLAZIONE PER DIFFERENZA ]])</f>
        <v>3.7421739178188349E-6</v>
      </c>
      <c r="Q7675" s="3">
        <f>+Tabella2026[[#This Row],[INCIDENZA POPOLAZIONE PER DIFFERENZA]]*(PLAFOND-SUM(Tabella2026[CONTRIBUTO SULLA BASE DELLA POPOLAZIONE]))</f>
        <v>1101.693194775431</v>
      </c>
      <c r="R7675" s="3">
        <f>+Tabella2026[[#This Row],[CONTRIBUTO SULLA BASE DELLA POPOLAZIONE]]+Tabella2026[[#This Row],[CONTRIBUTO SULLA BASE DEL REDDITO]]</f>
        <v>2045.6733152854845</v>
      </c>
      <c r="S7675" s="3">
        <f>+Tabella2026[[#This Row],[CONTRIBUTO TOTALE]]/(PLAFOND/N_TESSERE)</f>
        <v>4.0913466305709694</v>
      </c>
      <c r="T7675" s="3">
        <f>+MAX(CEILING(Tabella2026[[#This Row],[preDEF1]],1),1)</f>
        <v>5</v>
      </c>
      <c r="U7675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75" s="21">
        <f>+Tabella2026[[#This Row],[DEF - n. card]]*(PLAFOND/N_TESSERE)</f>
        <v>2500</v>
      </c>
      <c r="W7675" s="18"/>
    </row>
    <row r="7676" spans="2:23" x14ac:dyDescent="0.25">
      <c r="B7676" s="1" t="s">
        <v>15307</v>
      </c>
      <c r="C7676" s="2">
        <v>96069</v>
      </c>
      <c r="D7676" s="1" t="s">
        <v>15308</v>
      </c>
      <c r="E7676" s="1" t="s">
        <v>18</v>
      </c>
      <c r="F7676" s="1" t="s">
        <v>403</v>
      </c>
      <c r="G7676" s="1" t="s">
        <v>11807</v>
      </c>
      <c r="H7676" s="1" t="s">
        <v>15835</v>
      </c>
      <c r="I7676" s="5">
        <v>189</v>
      </c>
      <c r="J7676" s="5">
        <v>3125192</v>
      </c>
      <c r="K7676" s="3">
        <f>+Tabella2026[[#This Row],[POP_2024]]/SUM(Tabella2026[POP_2024])</f>
        <v>3.2064623823262236E-6</v>
      </c>
      <c r="L7676" s="3">
        <f>+Tabella2026[[#This Row],[INCIDENZA POPOLAZIONE]]*(PLAFOND/2)</f>
        <v>943.98012051005344</v>
      </c>
      <c r="M7676" s="3">
        <f>+IFERROR(Tabella2026[[#This Row],[reddito_2024]]/Tabella2026[[#This Row],[POP_2024]],"")</f>
        <v>16535.407407407409</v>
      </c>
      <c r="N7676" s="3">
        <f>+IF(Tabella2026[[#This Row],[REDDITO COMPLESSIVO PROCAPITE]]&lt;media_aggr_reddito_pc,(media_aggr_reddito_pc-Tabella2026[[#This Row],[REDDITO COMPLESSIVO PROCAPITE]]),0)</f>
        <v>1289.6586552013323</v>
      </c>
      <c r="O7676" s="3">
        <f>+Tabella2026[[#This Row],[DIFFERENZA REDDITO INFERIORE ALLA MEDIA DALLA MEDIA]]*Tabella2026[[#This Row],[POP_2024]]</f>
        <v>243745.48583305179</v>
      </c>
      <c r="P7676" s="3">
        <f>+Tabella2026[[#This Row],[POPOLAZIONE PER DIFFERENZA ]]/SUM(Tabella2026[[POPOLAZIONE PER DIFFERENZA ]])</f>
        <v>2.1624663328771372E-6</v>
      </c>
      <c r="Q7676" s="3">
        <f>+Tabella2026[[#This Row],[INCIDENZA POPOLAZIONE PER DIFFERENZA]]*(PLAFOND-SUM(Tabella2026[CONTRIBUTO SULLA BASE DELLA POPOLAZIONE]))</f>
        <v>636.62846654928217</v>
      </c>
      <c r="R7676" s="3">
        <f>+Tabella2026[[#This Row],[CONTRIBUTO SULLA BASE DELLA POPOLAZIONE]]+Tabella2026[[#This Row],[CONTRIBUTO SULLA BASE DEL REDDITO]]</f>
        <v>1580.6085870593356</v>
      </c>
      <c r="S7676" s="3">
        <f>+Tabella2026[[#This Row],[CONTRIBUTO TOTALE]]/(PLAFOND/N_TESSERE)</f>
        <v>3.1612171741186712</v>
      </c>
      <c r="T7676" s="3">
        <f>+MAX(CEILING(Tabella2026[[#This Row],[preDEF1]],1),1)</f>
        <v>4</v>
      </c>
      <c r="U7676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676" s="21">
        <f>+Tabella2026[[#This Row],[DEF - n. card]]*(PLAFOND/N_TESSERE)</f>
        <v>2000</v>
      </c>
      <c r="W7676" s="18"/>
    </row>
    <row r="7677" spans="2:23" x14ac:dyDescent="0.25">
      <c r="B7677" s="1" t="s">
        <v>15483</v>
      </c>
      <c r="C7677" s="2">
        <v>4226</v>
      </c>
      <c r="D7677" s="1" t="s">
        <v>15484</v>
      </c>
      <c r="E7677" s="1" t="s">
        <v>18</v>
      </c>
      <c r="F7677" s="1" t="s">
        <v>263</v>
      </c>
      <c r="G7677" s="1" t="s">
        <v>11807</v>
      </c>
      <c r="H7677" s="1" t="s">
        <v>15835</v>
      </c>
      <c r="I7677" s="5">
        <v>189</v>
      </c>
      <c r="J7677" s="5">
        <v>2905643</v>
      </c>
      <c r="K7677" s="3">
        <f>+Tabella2026[[#This Row],[POP_2024]]/SUM(Tabella2026[POP_2024])</f>
        <v>3.2064623823262236E-6</v>
      </c>
      <c r="L7677" s="3">
        <f>+Tabella2026[[#This Row],[INCIDENZA POPOLAZIONE]]*(PLAFOND/2)</f>
        <v>943.98012051005344</v>
      </c>
      <c r="M7677" s="3">
        <f>+IFERROR(Tabella2026[[#This Row],[reddito_2024]]/Tabella2026[[#This Row],[POP_2024]],"")</f>
        <v>15373.772486772486</v>
      </c>
      <c r="N7677" s="3">
        <f>+IF(Tabella2026[[#This Row],[REDDITO COMPLESSIVO PROCAPITE]]&lt;media_aggr_reddito_pc,(media_aggr_reddito_pc-Tabella2026[[#This Row],[REDDITO COMPLESSIVO PROCAPITE]]),0)</f>
        <v>2451.2935758362546</v>
      </c>
      <c r="O7677" s="3">
        <f>+Tabella2026[[#This Row],[DIFFERENZA REDDITO INFERIORE ALLA MEDIA DALLA MEDIA]]*Tabella2026[[#This Row],[POP_2024]]</f>
        <v>463294.48583305214</v>
      </c>
      <c r="P7677" s="3">
        <f>+Tabella2026[[#This Row],[POPOLAZIONE PER DIFFERENZA ]]/SUM(Tabella2026[[POPOLAZIONE PER DIFFERENZA ]])</f>
        <v>4.1102657733230826E-6</v>
      </c>
      <c r="Q7677" s="3">
        <f>+Tabella2026[[#This Row],[INCIDENZA POPOLAZIONE PER DIFFERENZA]]*(PLAFOND-SUM(Tabella2026[CONTRIBUTO SULLA BASE DELLA POPOLAZIONE]))</f>
        <v>1210.0591609669905</v>
      </c>
      <c r="R7677" s="3">
        <f>+Tabella2026[[#This Row],[CONTRIBUTO SULLA BASE DELLA POPOLAZIONE]]+Tabella2026[[#This Row],[CONTRIBUTO SULLA BASE DEL REDDITO]]</f>
        <v>2154.0392814770439</v>
      </c>
      <c r="S7677" s="3">
        <f>+Tabella2026[[#This Row],[CONTRIBUTO TOTALE]]/(PLAFOND/N_TESSERE)</f>
        <v>4.3080785629540879</v>
      </c>
      <c r="T7677" s="3">
        <f>+MAX(CEILING(Tabella2026[[#This Row],[preDEF1]],1),1)</f>
        <v>5</v>
      </c>
      <c r="U7677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77" s="21">
        <f>+Tabella2026[[#This Row],[DEF - n. card]]*(PLAFOND/N_TESSERE)</f>
        <v>2500</v>
      </c>
      <c r="W7677" s="18"/>
    </row>
    <row r="7678" spans="2:23" x14ac:dyDescent="0.25">
      <c r="B7678" s="1" t="s">
        <v>15380</v>
      </c>
      <c r="C7678" s="2">
        <v>4172</v>
      </c>
      <c r="D7678" s="1" t="s">
        <v>15381</v>
      </c>
      <c r="E7678" s="1" t="s">
        <v>18</v>
      </c>
      <c r="F7678" s="1" t="s">
        <v>263</v>
      </c>
      <c r="G7678" s="1" t="s">
        <v>11807</v>
      </c>
      <c r="H7678" s="1" t="s">
        <v>15835</v>
      </c>
      <c r="I7678" s="5">
        <v>188</v>
      </c>
      <c r="J7678" s="5">
        <v>2557500</v>
      </c>
      <c r="K7678" s="3">
        <f>+Tabella2026[[#This Row],[POP_2024]]/SUM(Tabella2026[POP_2024])</f>
        <v>3.1894969728959264E-6</v>
      </c>
      <c r="L7678" s="3">
        <f>+Tabella2026[[#This Row],[INCIDENZA POPOLAZIONE]]*(PLAFOND/2)</f>
        <v>938.98551669783103</v>
      </c>
      <c r="M7678" s="3">
        <f>+IFERROR(Tabella2026[[#This Row],[reddito_2024]]/Tabella2026[[#This Row],[POP_2024]],"")</f>
        <v>13603.723404255319</v>
      </c>
      <c r="N7678" s="3">
        <f>+IF(Tabella2026[[#This Row],[REDDITO COMPLESSIVO PROCAPITE]]&lt;media_aggr_reddito_pc,(media_aggr_reddito_pc-Tabella2026[[#This Row],[REDDITO COMPLESSIVO PROCAPITE]]),0)</f>
        <v>4221.3426583534219</v>
      </c>
      <c r="O7678" s="3">
        <f>+Tabella2026[[#This Row],[DIFFERENZA REDDITO INFERIORE ALLA MEDIA DALLA MEDIA]]*Tabella2026[[#This Row],[POP_2024]]</f>
        <v>793612.41977044335</v>
      </c>
      <c r="P7678" s="3">
        <f>+Tabella2026[[#This Row],[POPOLAZIONE PER DIFFERENZA ]]/SUM(Tabella2026[[POPOLAZIONE PER DIFFERENZA ]])</f>
        <v>7.0407873739339269E-6</v>
      </c>
      <c r="Q7678" s="3">
        <f>+Tabella2026[[#This Row],[INCIDENZA POPOLAZIONE PER DIFFERENZA]]*(PLAFOND-SUM(Tabella2026[CONTRIBUTO SULLA BASE DELLA POPOLAZIONE]))</f>
        <v>2072.8025222956262</v>
      </c>
      <c r="R7678" s="3">
        <f>+Tabella2026[[#This Row],[CONTRIBUTO SULLA BASE DELLA POPOLAZIONE]]+Tabella2026[[#This Row],[CONTRIBUTO SULLA BASE DEL REDDITO]]</f>
        <v>3011.7880389934571</v>
      </c>
      <c r="S7678" s="3">
        <f>+Tabella2026[[#This Row],[CONTRIBUTO TOTALE]]/(PLAFOND/N_TESSERE)</f>
        <v>6.0235760779869141</v>
      </c>
      <c r="T7678" s="3">
        <f>+MAX(CEILING(Tabella2026[[#This Row],[preDEF1]],1),1)</f>
        <v>7</v>
      </c>
      <c r="U7678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678" s="21">
        <f>+Tabella2026[[#This Row],[DEF - n. card]]*(PLAFOND/N_TESSERE)</f>
        <v>3500</v>
      </c>
      <c r="W7678" s="18"/>
    </row>
    <row r="7679" spans="2:23" x14ac:dyDescent="0.25">
      <c r="B7679" s="1" t="s">
        <v>15357</v>
      </c>
      <c r="C7679" s="2">
        <v>7068</v>
      </c>
      <c r="D7679" s="1" t="s">
        <v>15358</v>
      </c>
      <c r="E7679" s="1" t="s">
        <v>565</v>
      </c>
      <c r="F7679" s="1" t="s">
        <v>565</v>
      </c>
      <c r="G7679" s="1" t="s">
        <v>11807</v>
      </c>
      <c r="H7679" s="1" t="s">
        <v>15835</v>
      </c>
      <c r="I7679" s="5">
        <v>188</v>
      </c>
      <c r="J7679" s="5">
        <v>3875215</v>
      </c>
      <c r="K7679" s="3">
        <f>+Tabella2026[[#This Row],[POP_2024]]/SUM(Tabella2026[POP_2024])</f>
        <v>3.1894969728959264E-6</v>
      </c>
      <c r="L7679" s="3">
        <f>+Tabella2026[[#This Row],[INCIDENZA POPOLAZIONE]]*(PLAFOND/2)</f>
        <v>938.98551669783103</v>
      </c>
      <c r="M7679" s="3">
        <f>+IFERROR(Tabella2026[[#This Row],[reddito_2024]]/Tabella2026[[#This Row],[POP_2024]],"")</f>
        <v>20612.84574468085</v>
      </c>
      <c r="N7679" s="3">
        <f>+IF(Tabella2026[[#This Row],[REDDITO COMPLESSIVO PROCAPITE]]&lt;media_aggr_reddito_pc,(media_aggr_reddito_pc-Tabella2026[[#This Row],[REDDITO COMPLESSIVO PROCAPITE]]),0)</f>
        <v>0</v>
      </c>
      <c r="O7679" s="3">
        <f>+Tabella2026[[#This Row],[DIFFERENZA REDDITO INFERIORE ALLA MEDIA DALLA MEDIA]]*Tabella2026[[#This Row],[POP_2024]]</f>
        <v>0</v>
      </c>
      <c r="P7679" s="3">
        <f>+Tabella2026[[#This Row],[POPOLAZIONE PER DIFFERENZA ]]/SUM(Tabella2026[[POPOLAZIONE PER DIFFERENZA ]])</f>
        <v>0</v>
      </c>
      <c r="Q7679" s="3">
        <f>+Tabella2026[[#This Row],[INCIDENZA POPOLAZIONE PER DIFFERENZA]]*(PLAFOND-SUM(Tabella2026[CONTRIBUTO SULLA BASE DELLA POPOLAZIONE]))</f>
        <v>0</v>
      </c>
      <c r="R7679" s="3">
        <f>+Tabella2026[[#This Row],[CONTRIBUTO SULLA BASE DELLA POPOLAZIONE]]+Tabella2026[[#This Row],[CONTRIBUTO SULLA BASE DEL REDDITO]]</f>
        <v>938.98551669783103</v>
      </c>
      <c r="S7679" s="3">
        <f>+Tabella2026[[#This Row],[CONTRIBUTO TOTALE]]/(PLAFOND/N_TESSERE)</f>
        <v>1.8779710333956621</v>
      </c>
      <c r="T7679" s="3">
        <f>+MAX(CEILING(Tabella2026[[#This Row],[preDEF1]],1),1)</f>
        <v>2</v>
      </c>
      <c r="U7679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679" s="21">
        <f>+Tabella2026[[#This Row],[DEF - n. card]]*(PLAFOND/N_TESSERE)</f>
        <v>1000</v>
      </c>
      <c r="W7679" s="18"/>
    </row>
    <row r="7680" spans="2:23" x14ac:dyDescent="0.25">
      <c r="B7680" s="1" t="s">
        <v>15333</v>
      </c>
      <c r="C7680" s="2">
        <v>96013</v>
      </c>
      <c r="D7680" s="1" t="s">
        <v>15334</v>
      </c>
      <c r="E7680" s="1" t="s">
        <v>18</v>
      </c>
      <c r="F7680" s="1" t="s">
        <v>403</v>
      </c>
      <c r="G7680" s="1" t="s">
        <v>11807</v>
      </c>
      <c r="H7680" s="1" t="s">
        <v>15835</v>
      </c>
      <c r="I7680" s="5">
        <v>187</v>
      </c>
      <c r="J7680" s="5">
        <v>3061338</v>
      </c>
      <c r="K7680" s="3">
        <f>+Tabella2026[[#This Row],[POP_2024]]/SUM(Tabella2026[POP_2024])</f>
        <v>3.1725315634656288E-6</v>
      </c>
      <c r="L7680" s="3">
        <f>+Tabella2026[[#This Row],[INCIDENZA POPOLAZIONE]]*(PLAFOND/2)</f>
        <v>933.99091288560851</v>
      </c>
      <c r="M7680" s="3">
        <f>+IFERROR(Tabella2026[[#This Row],[reddito_2024]]/Tabella2026[[#This Row],[POP_2024]],"")</f>
        <v>16370.791443850267</v>
      </c>
      <c r="N7680" s="3">
        <f>+IF(Tabella2026[[#This Row],[REDDITO COMPLESSIVO PROCAPITE]]&lt;media_aggr_reddito_pc,(media_aggr_reddito_pc-Tabella2026[[#This Row],[REDDITO COMPLESSIVO PROCAPITE]]),0)</f>
        <v>1454.2746187584744</v>
      </c>
      <c r="O7680" s="3">
        <f>+Tabella2026[[#This Row],[DIFFERENZA REDDITO INFERIORE ALLA MEDIA DALLA MEDIA]]*Tabella2026[[#This Row],[POP_2024]]</f>
        <v>271949.35370783473</v>
      </c>
      <c r="P7680" s="3">
        <f>+Tabella2026[[#This Row],[POPOLAZIONE PER DIFFERENZA ]]/SUM(Tabella2026[[POPOLAZIONE PER DIFFERENZA ]])</f>
        <v>2.4126860016750524E-6</v>
      </c>
      <c r="Q7680" s="3">
        <f>+Tabella2026[[#This Row],[INCIDENZA POPOLAZIONE PER DIFFERENZA]]*(PLAFOND-SUM(Tabella2026[CONTRIBUTO SULLA BASE DELLA POPOLAZIONE]))</f>
        <v>710.29294937863699</v>
      </c>
      <c r="R7680" s="3">
        <f>+Tabella2026[[#This Row],[CONTRIBUTO SULLA BASE DELLA POPOLAZIONE]]+Tabella2026[[#This Row],[CONTRIBUTO SULLA BASE DEL REDDITO]]</f>
        <v>1644.2838622642455</v>
      </c>
      <c r="S7680" s="3">
        <f>+Tabella2026[[#This Row],[CONTRIBUTO TOTALE]]/(PLAFOND/N_TESSERE)</f>
        <v>3.288567724528491</v>
      </c>
      <c r="T7680" s="3">
        <f>+MAX(CEILING(Tabella2026[[#This Row],[preDEF1]],1),1)</f>
        <v>4</v>
      </c>
      <c r="U7680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680" s="21">
        <f>+Tabella2026[[#This Row],[DEF - n. card]]*(PLAFOND/N_TESSERE)</f>
        <v>2000</v>
      </c>
      <c r="W7680" s="18"/>
    </row>
    <row r="7681" spans="2:23" x14ac:dyDescent="0.25">
      <c r="B7681" s="1" t="s">
        <v>15410</v>
      </c>
      <c r="C7681" s="2">
        <v>18044</v>
      </c>
      <c r="D7681" s="1" t="s">
        <v>15411</v>
      </c>
      <c r="E7681" s="1" t="s">
        <v>12</v>
      </c>
      <c r="F7681" s="1" t="s">
        <v>195</v>
      </c>
      <c r="G7681" s="1" t="s">
        <v>11807</v>
      </c>
      <c r="H7681" s="1" t="s">
        <v>15835</v>
      </c>
      <c r="I7681" s="5">
        <v>187</v>
      </c>
      <c r="J7681" s="5">
        <v>2541650</v>
      </c>
      <c r="K7681" s="3">
        <f>+Tabella2026[[#This Row],[POP_2024]]/SUM(Tabella2026[POP_2024])</f>
        <v>3.1725315634656288E-6</v>
      </c>
      <c r="L7681" s="3">
        <f>+Tabella2026[[#This Row],[INCIDENZA POPOLAZIONE]]*(PLAFOND/2)</f>
        <v>933.99091288560851</v>
      </c>
      <c r="M7681" s="3">
        <f>+IFERROR(Tabella2026[[#This Row],[reddito_2024]]/Tabella2026[[#This Row],[POP_2024]],"")</f>
        <v>13591.711229946524</v>
      </c>
      <c r="N7681" s="3">
        <f>+IF(Tabella2026[[#This Row],[REDDITO COMPLESSIVO PROCAPITE]]&lt;media_aggr_reddito_pc,(media_aggr_reddito_pc-Tabella2026[[#This Row],[REDDITO COMPLESSIVO PROCAPITE]]),0)</f>
        <v>4233.3548326622167</v>
      </c>
      <c r="O7681" s="3">
        <f>+Tabella2026[[#This Row],[DIFFERENZA REDDITO INFERIORE ALLA MEDIA DALLA MEDIA]]*Tabella2026[[#This Row],[POP_2024]]</f>
        <v>791637.3537078345</v>
      </c>
      <c r="P7681" s="3">
        <f>+Tabella2026[[#This Row],[POPOLAZIONE PER DIFFERENZA ]]/SUM(Tabella2026[[POPOLAZIONE PER DIFFERENZA ]])</f>
        <v>7.0232649412578808E-6</v>
      </c>
      <c r="Q7681" s="3">
        <f>+Tabella2026[[#This Row],[INCIDENZA POPOLAZIONE PER DIFFERENZA]]*(PLAFOND-SUM(Tabella2026[CONTRIBUTO SULLA BASE DELLA POPOLAZIONE]))</f>
        <v>2067.6439312576226</v>
      </c>
      <c r="R7681" s="3">
        <f>+Tabella2026[[#This Row],[CONTRIBUTO SULLA BASE DELLA POPOLAZIONE]]+Tabella2026[[#This Row],[CONTRIBUTO SULLA BASE DEL REDDITO]]</f>
        <v>3001.634844143231</v>
      </c>
      <c r="S7681" s="3">
        <f>+Tabella2026[[#This Row],[CONTRIBUTO TOTALE]]/(PLAFOND/N_TESSERE)</f>
        <v>6.003269688286462</v>
      </c>
      <c r="T7681" s="3">
        <f>+MAX(CEILING(Tabella2026[[#This Row],[preDEF1]],1),1)</f>
        <v>7</v>
      </c>
      <c r="U7681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681" s="21">
        <f>+Tabella2026[[#This Row],[DEF - n. card]]*(PLAFOND/N_TESSERE)</f>
        <v>3500</v>
      </c>
      <c r="W7681" s="18"/>
    </row>
    <row r="7682" spans="2:23" x14ac:dyDescent="0.25">
      <c r="B7682" s="1" t="s">
        <v>15378</v>
      </c>
      <c r="C7682" s="2">
        <v>2097</v>
      </c>
      <c r="D7682" s="1" t="s">
        <v>15379</v>
      </c>
      <c r="E7682" s="1" t="s">
        <v>18</v>
      </c>
      <c r="F7682" s="1" t="s">
        <v>381</v>
      </c>
      <c r="G7682" s="1" t="s">
        <v>11807</v>
      </c>
      <c r="H7682" s="1" t="s">
        <v>15835</v>
      </c>
      <c r="I7682" s="5">
        <v>187</v>
      </c>
      <c r="J7682" s="5">
        <v>3196549</v>
      </c>
      <c r="K7682" s="3">
        <f>+Tabella2026[[#This Row],[POP_2024]]/SUM(Tabella2026[POP_2024])</f>
        <v>3.1725315634656288E-6</v>
      </c>
      <c r="L7682" s="3">
        <f>+Tabella2026[[#This Row],[INCIDENZA POPOLAZIONE]]*(PLAFOND/2)</f>
        <v>933.99091288560851</v>
      </c>
      <c r="M7682" s="3">
        <f>+IFERROR(Tabella2026[[#This Row],[reddito_2024]]/Tabella2026[[#This Row],[POP_2024]],"")</f>
        <v>17093.844919786097</v>
      </c>
      <c r="N7682" s="3">
        <f>+IF(Tabella2026[[#This Row],[REDDITO COMPLESSIVO PROCAPITE]]&lt;media_aggr_reddito_pc,(media_aggr_reddito_pc-Tabella2026[[#This Row],[REDDITO COMPLESSIVO PROCAPITE]]),0)</f>
        <v>731.22114282264374</v>
      </c>
      <c r="O7682" s="3">
        <f>+Tabella2026[[#This Row],[DIFFERENZA REDDITO INFERIORE ALLA MEDIA DALLA MEDIA]]*Tabella2026[[#This Row],[POP_2024]]</f>
        <v>136738.35370783438</v>
      </c>
      <c r="P7682" s="3">
        <f>+Tabella2026[[#This Row],[POPOLAZIONE PER DIFFERENZA ]]/SUM(Tabella2026[[POPOLAZIONE PER DIFFERENZA ]])</f>
        <v>1.2131182052280771E-6</v>
      </c>
      <c r="Q7682" s="3">
        <f>+Tabella2026[[#This Row],[INCIDENZA POPOLAZIONE PER DIFFERENZA]]*(PLAFOND-SUM(Tabella2026[CONTRIBUTO SULLA BASE DELLA POPOLAZIONE]))</f>
        <v>357.14108978049342</v>
      </c>
      <c r="R7682" s="3">
        <f>+Tabella2026[[#This Row],[CONTRIBUTO SULLA BASE DELLA POPOLAZIONE]]+Tabella2026[[#This Row],[CONTRIBUTO SULLA BASE DEL REDDITO]]</f>
        <v>1291.1320026661019</v>
      </c>
      <c r="S7682" s="3">
        <f>+Tabella2026[[#This Row],[CONTRIBUTO TOTALE]]/(PLAFOND/N_TESSERE)</f>
        <v>2.5822640053322039</v>
      </c>
      <c r="T7682" s="3">
        <f>+MAX(CEILING(Tabella2026[[#This Row],[preDEF1]],1),1)</f>
        <v>3</v>
      </c>
      <c r="U7682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682" s="21">
        <f>+Tabella2026[[#This Row],[DEF - n. card]]*(PLAFOND/N_TESSERE)</f>
        <v>1500</v>
      </c>
      <c r="W7682" s="18"/>
    </row>
    <row r="7683" spans="2:23" x14ac:dyDescent="0.25">
      <c r="B7683" s="1" t="s">
        <v>15273</v>
      </c>
      <c r="C7683" s="2">
        <v>78027</v>
      </c>
      <c r="D7683" s="1" t="s">
        <v>15274</v>
      </c>
      <c r="E7683" s="1" t="s">
        <v>61</v>
      </c>
      <c r="F7683" s="1" t="s">
        <v>178</v>
      </c>
      <c r="G7683" s="1" t="s">
        <v>11807</v>
      </c>
      <c r="H7683" s="1" t="s">
        <v>15836</v>
      </c>
      <c r="I7683" s="5">
        <v>186</v>
      </c>
      <c r="J7683" s="5">
        <v>2132238</v>
      </c>
      <c r="K7683" s="3">
        <f>+Tabella2026[[#This Row],[POP_2024]]/SUM(Tabella2026[POP_2024])</f>
        <v>3.1555661540353312E-6</v>
      </c>
      <c r="L7683" s="3">
        <f>+Tabella2026[[#This Row],[INCIDENZA POPOLAZIONE]]*(PLAFOND/2)</f>
        <v>928.99630907338599</v>
      </c>
      <c r="M7683" s="3">
        <f>+IFERROR(Tabella2026[[#This Row],[reddito_2024]]/Tabella2026[[#This Row],[POP_2024]],"")</f>
        <v>11463.645161290322</v>
      </c>
      <c r="N7683" s="3">
        <f>+IF(Tabella2026[[#This Row],[REDDITO COMPLESSIVO PROCAPITE]]&lt;media_aggr_reddito_pc,(media_aggr_reddito_pc-Tabella2026[[#This Row],[REDDITO COMPLESSIVO PROCAPITE]]),0)</f>
        <v>6361.4209013184191</v>
      </c>
      <c r="O7683" s="3">
        <f>+Tabella2026[[#This Row],[DIFFERENZA REDDITO INFERIORE ALLA MEDIA DALLA MEDIA]]*Tabella2026[[#This Row],[POP_2024]]</f>
        <v>1183224.2876452259</v>
      </c>
      <c r="P7683" s="3">
        <f>+Tabella2026[[#This Row],[POPOLAZIONE PER DIFFERENZA ]]/SUM(Tabella2026[[POPOLAZIONE PER DIFFERENZA ]])</f>
        <v>1.0497354145987544E-5</v>
      </c>
      <c r="Q7683" s="3">
        <f>+Tabella2026[[#This Row],[INCIDENZA POPOLAZIONE PER DIFFERENZA]]*(PLAFOND-SUM(Tabella2026[CONTRIBUTO SULLA BASE DELLA POPOLAZIONE]))</f>
        <v>3090.413187563136</v>
      </c>
      <c r="R7683" s="3">
        <f>+Tabella2026[[#This Row],[CONTRIBUTO SULLA BASE DELLA POPOLAZIONE]]+Tabella2026[[#This Row],[CONTRIBUTO SULLA BASE DEL REDDITO]]</f>
        <v>4019.4094966365219</v>
      </c>
      <c r="S7683" s="3">
        <f>+Tabella2026[[#This Row],[CONTRIBUTO TOTALE]]/(PLAFOND/N_TESSERE)</f>
        <v>8.0388189932730434</v>
      </c>
      <c r="T7683" s="3">
        <f>+MAX(CEILING(Tabella2026[[#This Row],[preDEF1]],1),1)</f>
        <v>9</v>
      </c>
      <c r="U7683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683" s="21">
        <f>+Tabella2026[[#This Row],[DEF - n. card]]*(PLAFOND/N_TESSERE)</f>
        <v>4500</v>
      </c>
      <c r="W7683" s="18"/>
    </row>
    <row r="7684" spans="2:23" x14ac:dyDescent="0.25">
      <c r="B7684" s="1" t="s">
        <v>15343</v>
      </c>
      <c r="C7684" s="2">
        <v>4160</v>
      </c>
      <c r="D7684" s="1" t="s">
        <v>15344</v>
      </c>
      <c r="E7684" s="1" t="s">
        <v>18</v>
      </c>
      <c r="F7684" s="1" t="s">
        <v>263</v>
      </c>
      <c r="G7684" s="1" t="s">
        <v>11807</v>
      </c>
      <c r="H7684" s="1" t="s">
        <v>15835</v>
      </c>
      <c r="I7684" s="5">
        <v>186</v>
      </c>
      <c r="J7684" s="5">
        <v>2830576</v>
      </c>
      <c r="K7684" s="3">
        <f>+Tabella2026[[#This Row],[POP_2024]]/SUM(Tabella2026[POP_2024])</f>
        <v>3.1555661540353312E-6</v>
      </c>
      <c r="L7684" s="3">
        <f>+Tabella2026[[#This Row],[INCIDENZA POPOLAZIONE]]*(PLAFOND/2)</f>
        <v>928.99630907338599</v>
      </c>
      <c r="M7684" s="3">
        <f>+IFERROR(Tabella2026[[#This Row],[reddito_2024]]/Tabella2026[[#This Row],[POP_2024]],"")</f>
        <v>15218.150537634408</v>
      </c>
      <c r="N7684" s="3">
        <f>+IF(Tabella2026[[#This Row],[REDDITO COMPLESSIVO PROCAPITE]]&lt;media_aggr_reddito_pc,(media_aggr_reddito_pc-Tabella2026[[#This Row],[REDDITO COMPLESSIVO PROCAPITE]]),0)</f>
        <v>2606.9155249743326</v>
      </c>
      <c r="O7684" s="3">
        <f>+Tabella2026[[#This Row],[DIFFERENZA REDDITO INFERIORE ALLA MEDIA DALLA MEDIA]]*Tabella2026[[#This Row],[POP_2024]]</f>
        <v>484886.28764522588</v>
      </c>
      <c r="P7684" s="3">
        <f>+Tabella2026[[#This Row],[POPOLAZIONE PER DIFFERENZA ]]/SUM(Tabella2026[[POPOLAZIONE PER DIFFERENZA ]])</f>
        <v>4.3018243752204793E-6</v>
      </c>
      <c r="Q7684" s="3">
        <f>+Tabella2026[[#This Row],[INCIDENZA POPOLAZIONE PER DIFFERENZA]]*(PLAFOND-SUM(Tabella2026[CONTRIBUTO SULLA BASE DELLA POPOLAZIONE]))</f>
        <v>1266.4538696966329</v>
      </c>
      <c r="R7684" s="3">
        <f>+Tabella2026[[#This Row],[CONTRIBUTO SULLA BASE DELLA POPOLAZIONE]]+Tabella2026[[#This Row],[CONTRIBUTO SULLA BASE DEL REDDITO]]</f>
        <v>2195.4501787700187</v>
      </c>
      <c r="S7684" s="3">
        <f>+Tabella2026[[#This Row],[CONTRIBUTO TOTALE]]/(PLAFOND/N_TESSERE)</f>
        <v>4.3909003575400378</v>
      </c>
      <c r="T7684" s="3">
        <f>+MAX(CEILING(Tabella2026[[#This Row],[preDEF1]],1),1)</f>
        <v>5</v>
      </c>
      <c r="U7684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84" s="21">
        <f>+Tabella2026[[#This Row],[DEF - n. card]]*(PLAFOND/N_TESSERE)</f>
        <v>2500</v>
      </c>
      <c r="W7684" s="18"/>
    </row>
    <row r="7685" spans="2:23" x14ac:dyDescent="0.25">
      <c r="B7685" s="1" t="s">
        <v>15384</v>
      </c>
      <c r="C7685" s="2">
        <v>2057</v>
      </c>
      <c r="D7685" s="1" t="s">
        <v>15385</v>
      </c>
      <c r="E7685" s="1" t="s">
        <v>18</v>
      </c>
      <c r="F7685" s="1" t="s">
        <v>381</v>
      </c>
      <c r="G7685" s="1" t="s">
        <v>11807</v>
      </c>
      <c r="H7685" s="1" t="s">
        <v>15835</v>
      </c>
      <c r="I7685" s="5">
        <v>185</v>
      </c>
      <c r="J7685" s="5">
        <v>2988075</v>
      </c>
      <c r="K7685" s="3">
        <f>+Tabella2026[[#This Row],[POP_2024]]/SUM(Tabella2026[POP_2024])</f>
        <v>3.1386007446050336E-6</v>
      </c>
      <c r="L7685" s="3">
        <f>+Tabella2026[[#This Row],[INCIDENZA POPOLAZIONE]]*(PLAFOND/2)</f>
        <v>924.00170526116347</v>
      </c>
      <c r="M7685" s="3">
        <f>+IFERROR(Tabella2026[[#This Row],[reddito_2024]]/Tabella2026[[#This Row],[POP_2024]],"")</f>
        <v>16151.756756756757</v>
      </c>
      <c r="N7685" s="3">
        <f>+IF(Tabella2026[[#This Row],[REDDITO COMPLESSIVO PROCAPITE]]&lt;media_aggr_reddito_pc,(media_aggr_reddito_pc-Tabella2026[[#This Row],[REDDITO COMPLESSIVO PROCAPITE]]),0)</f>
        <v>1673.3093058519844</v>
      </c>
      <c r="O7685" s="3">
        <f>+Tabella2026[[#This Row],[DIFFERENZA REDDITO INFERIORE ALLA MEDIA DALLA MEDIA]]*Tabella2026[[#This Row],[POP_2024]]</f>
        <v>309562.22158261709</v>
      </c>
      <c r="P7685" s="3">
        <f>+Tabella2026[[#This Row],[POPOLAZIONE PER DIFFERENZA ]]/SUM(Tabella2026[[POPOLAZIONE PER DIFFERENZA ]])</f>
        <v>2.7463806347641041E-6</v>
      </c>
      <c r="Q7685" s="3">
        <f>+Tabella2026[[#This Row],[INCIDENZA POPOLAZIONE PER DIFFERENZA]]*(PLAFOND-SUM(Tabella2026[CONTRIBUTO SULLA BASE DELLA POPOLAZIONE]))</f>
        <v>808.53239908907949</v>
      </c>
      <c r="R7685" s="3">
        <f>+Tabella2026[[#This Row],[CONTRIBUTO SULLA BASE DELLA POPOLAZIONE]]+Tabella2026[[#This Row],[CONTRIBUTO SULLA BASE DEL REDDITO]]</f>
        <v>1732.5341043502431</v>
      </c>
      <c r="S7685" s="3">
        <f>+Tabella2026[[#This Row],[CONTRIBUTO TOTALE]]/(PLAFOND/N_TESSERE)</f>
        <v>3.4650682087004863</v>
      </c>
      <c r="T7685" s="3">
        <f>+MAX(CEILING(Tabella2026[[#This Row],[preDEF1]],1),1)</f>
        <v>4</v>
      </c>
      <c r="U768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685" s="21">
        <f>+Tabella2026[[#This Row],[DEF - n. card]]*(PLAFOND/N_TESSERE)</f>
        <v>2000</v>
      </c>
      <c r="W7685" s="18"/>
    </row>
    <row r="7686" spans="2:23" x14ac:dyDescent="0.25">
      <c r="B7686" s="1" t="s">
        <v>15363</v>
      </c>
      <c r="C7686" s="2">
        <v>4111</v>
      </c>
      <c r="D7686" s="1" t="s">
        <v>15364</v>
      </c>
      <c r="E7686" s="1" t="s">
        <v>18</v>
      </c>
      <c r="F7686" s="1" t="s">
        <v>263</v>
      </c>
      <c r="G7686" s="1" t="s">
        <v>11807</v>
      </c>
      <c r="H7686" s="1" t="s">
        <v>15835</v>
      </c>
      <c r="I7686" s="5">
        <v>185</v>
      </c>
      <c r="J7686" s="5">
        <v>2699492</v>
      </c>
      <c r="K7686" s="3">
        <f>+Tabella2026[[#This Row],[POP_2024]]/SUM(Tabella2026[POP_2024])</f>
        <v>3.1386007446050336E-6</v>
      </c>
      <c r="L7686" s="3">
        <f>+Tabella2026[[#This Row],[INCIDENZA POPOLAZIONE]]*(PLAFOND/2)</f>
        <v>924.00170526116347</v>
      </c>
      <c r="M7686" s="3">
        <f>+IFERROR(Tabella2026[[#This Row],[reddito_2024]]/Tabella2026[[#This Row],[POP_2024]],"")</f>
        <v>14591.848648648649</v>
      </c>
      <c r="N7686" s="3">
        <f>+IF(Tabella2026[[#This Row],[REDDITO COMPLESSIVO PROCAPITE]]&lt;media_aggr_reddito_pc,(media_aggr_reddito_pc-Tabella2026[[#This Row],[REDDITO COMPLESSIVO PROCAPITE]]),0)</f>
        <v>3233.217413960092</v>
      </c>
      <c r="O7686" s="3">
        <f>+Tabella2026[[#This Row],[DIFFERENZA REDDITO INFERIORE ALLA MEDIA DALLA MEDIA]]*Tabella2026[[#This Row],[POP_2024]]</f>
        <v>598145.22158261703</v>
      </c>
      <c r="P7686" s="3">
        <f>+Tabella2026[[#This Row],[POPOLAZIONE PER DIFFERENZA ]]/SUM(Tabella2026[[POPOLAZIONE PER DIFFERENZA ]])</f>
        <v>5.3066373698082681E-6</v>
      </c>
      <c r="Q7686" s="3">
        <f>+Tabella2026[[#This Row],[INCIDENZA POPOLAZIONE PER DIFFERENZA]]*(PLAFOND-SUM(Tabella2026[CONTRIBUTO SULLA BASE DELLA POPOLAZIONE]))</f>
        <v>1562.2700616935331</v>
      </c>
      <c r="R7686" s="3">
        <f>+Tabella2026[[#This Row],[CONTRIBUTO SULLA BASE DELLA POPOLAZIONE]]+Tabella2026[[#This Row],[CONTRIBUTO SULLA BASE DEL REDDITO]]</f>
        <v>2486.2717669546964</v>
      </c>
      <c r="S7686" s="3">
        <f>+Tabella2026[[#This Row],[CONTRIBUTO TOTALE]]/(PLAFOND/N_TESSERE)</f>
        <v>4.9725435339093931</v>
      </c>
      <c r="T7686" s="3">
        <f>+MAX(CEILING(Tabella2026[[#This Row],[preDEF1]],1),1)</f>
        <v>5</v>
      </c>
      <c r="U7686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86" s="21">
        <f>+Tabella2026[[#This Row],[DEF - n. card]]*(PLAFOND/N_TESSERE)</f>
        <v>2500</v>
      </c>
      <c r="W7686" s="18"/>
    </row>
    <row r="7687" spans="2:23" x14ac:dyDescent="0.25">
      <c r="B7687" s="1" t="s">
        <v>15402</v>
      </c>
      <c r="C7687" s="2">
        <v>13246</v>
      </c>
      <c r="D7687" s="1" t="s">
        <v>15403</v>
      </c>
      <c r="E7687" s="1" t="s">
        <v>12</v>
      </c>
      <c r="F7687" s="1" t="s">
        <v>152</v>
      </c>
      <c r="G7687" s="1" t="s">
        <v>11807</v>
      </c>
      <c r="H7687" s="1" t="s">
        <v>15835</v>
      </c>
      <c r="I7687" s="5">
        <v>184</v>
      </c>
      <c r="J7687" s="5">
        <v>2540351</v>
      </c>
      <c r="K7687" s="3">
        <f>+Tabella2026[[#This Row],[POP_2024]]/SUM(Tabella2026[POP_2024])</f>
        <v>3.1216353351747364E-6</v>
      </c>
      <c r="L7687" s="3">
        <f>+Tabella2026[[#This Row],[INCIDENZA POPOLAZIONE]]*(PLAFOND/2)</f>
        <v>919.00710144894106</v>
      </c>
      <c r="M7687" s="3">
        <f>+IFERROR(Tabella2026[[#This Row],[reddito_2024]]/Tabella2026[[#This Row],[POP_2024]],"")</f>
        <v>13806.255434782608</v>
      </c>
      <c r="N7687" s="3">
        <f>+IF(Tabella2026[[#This Row],[REDDITO COMPLESSIVO PROCAPITE]]&lt;media_aggr_reddito_pc,(media_aggr_reddito_pc-Tabella2026[[#This Row],[REDDITO COMPLESSIVO PROCAPITE]]),0)</f>
        <v>4018.810627826133</v>
      </c>
      <c r="O7687" s="3">
        <f>+Tabella2026[[#This Row],[DIFFERENZA REDDITO INFERIORE ALLA MEDIA DALLA MEDIA]]*Tabella2026[[#This Row],[POP_2024]]</f>
        <v>739461.15552000841</v>
      </c>
      <c r="P7687" s="3">
        <f>+Tabella2026[[#This Row],[POPOLAZIONE PER DIFFERENZA ]]/SUM(Tabella2026[[POPOLAZIONE PER DIFFERENZA ]])</f>
        <v>6.5603670476904118E-6</v>
      </c>
      <c r="Q7687" s="3">
        <f>+Tabella2026[[#This Row],[INCIDENZA POPOLAZIONE PER DIFFERENZA]]*(PLAFOND-SUM(Tabella2026[CONTRIBUTO SULLA BASE DELLA POPOLAZIONE]))</f>
        <v>1931.3671385647792</v>
      </c>
      <c r="R7687" s="3">
        <f>+Tabella2026[[#This Row],[CONTRIBUTO SULLA BASE DELLA POPOLAZIONE]]+Tabella2026[[#This Row],[CONTRIBUTO SULLA BASE DEL REDDITO]]</f>
        <v>2850.3742400137203</v>
      </c>
      <c r="S7687" s="3">
        <f>+Tabella2026[[#This Row],[CONTRIBUTO TOTALE]]/(PLAFOND/N_TESSERE)</f>
        <v>5.7007484800274408</v>
      </c>
      <c r="T7687" s="3">
        <f>+MAX(CEILING(Tabella2026[[#This Row],[preDEF1]],1),1)</f>
        <v>6</v>
      </c>
      <c r="U7687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687" s="21">
        <f>+Tabella2026[[#This Row],[DEF - n. card]]*(PLAFOND/N_TESSERE)</f>
        <v>3000</v>
      </c>
      <c r="W7687" s="18"/>
    </row>
    <row r="7688" spans="2:23" x14ac:dyDescent="0.25">
      <c r="B7688" s="1" t="s">
        <v>15404</v>
      </c>
      <c r="C7688" s="2">
        <v>103032</v>
      </c>
      <c r="D7688" s="1" t="s">
        <v>15405</v>
      </c>
      <c r="E7688" s="1" t="s">
        <v>18</v>
      </c>
      <c r="F7688" s="1" t="s">
        <v>648</v>
      </c>
      <c r="G7688" s="1" t="s">
        <v>11807</v>
      </c>
      <c r="H7688" s="1" t="s">
        <v>15835</v>
      </c>
      <c r="I7688" s="5">
        <v>183</v>
      </c>
      <c r="J7688" s="5">
        <v>3529878</v>
      </c>
      <c r="K7688" s="3">
        <f>+Tabella2026[[#This Row],[POP_2024]]/SUM(Tabella2026[POP_2024])</f>
        <v>3.1046699257444388E-6</v>
      </c>
      <c r="L7688" s="3">
        <f>+Tabella2026[[#This Row],[INCIDENZA POPOLAZIONE]]*(PLAFOND/2)</f>
        <v>914.01249763671842</v>
      </c>
      <c r="M7688" s="3">
        <f>+IFERROR(Tabella2026[[#This Row],[reddito_2024]]/Tabella2026[[#This Row],[POP_2024]],"")</f>
        <v>19288.950819672133</v>
      </c>
      <c r="N7688" s="3">
        <f>+IF(Tabella2026[[#This Row],[REDDITO COMPLESSIVO PROCAPITE]]&lt;media_aggr_reddito_pc,(media_aggr_reddito_pc-Tabella2026[[#This Row],[REDDITO COMPLESSIVO PROCAPITE]]),0)</f>
        <v>0</v>
      </c>
      <c r="O7688" s="3">
        <f>+Tabella2026[[#This Row],[DIFFERENZA REDDITO INFERIORE ALLA MEDIA DALLA MEDIA]]*Tabella2026[[#This Row],[POP_2024]]</f>
        <v>0</v>
      </c>
      <c r="P7688" s="3">
        <f>+Tabella2026[[#This Row],[POPOLAZIONE PER DIFFERENZA ]]/SUM(Tabella2026[[POPOLAZIONE PER DIFFERENZA ]])</f>
        <v>0</v>
      </c>
      <c r="Q7688" s="3">
        <f>+Tabella2026[[#This Row],[INCIDENZA POPOLAZIONE PER DIFFERENZA]]*(PLAFOND-SUM(Tabella2026[CONTRIBUTO SULLA BASE DELLA POPOLAZIONE]))</f>
        <v>0</v>
      </c>
      <c r="R7688" s="3">
        <f>+Tabella2026[[#This Row],[CONTRIBUTO SULLA BASE DELLA POPOLAZIONE]]+Tabella2026[[#This Row],[CONTRIBUTO SULLA BASE DEL REDDITO]]</f>
        <v>914.01249763671842</v>
      </c>
      <c r="S7688" s="3">
        <f>+Tabella2026[[#This Row],[CONTRIBUTO TOTALE]]/(PLAFOND/N_TESSERE)</f>
        <v>1.8280249952734369</v>
      </c>
      <c r="T7688" s="3">
        <f>+MAX(CEILING(Tabella2026[[#This Row],[preDEF1]],1),1)</f>
        <v>2</v>
      </c>
      <c r="U7688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688" s="21">
        <f>+Tabella2026[[#This Row],[DEF - n. card]]*(PLAFOND/N_TESSERE)</f>
        <v>1000</v>
      </c>
      <c r="W7688" s="18"/>
    </row>
    <row r="7689" spans="2:23" x14ac:dyDescent="0.25">
      <c r="B7689" s="1" t="s">
        <v>15311</v>
      </c>
      <c r="C7689" s="2">
        <v>4109</v>
      </c>
      <c r="D7689" s="1" t="s">
        <v>15312</v>
      </c>
      <c r="E7689" s="1" t="s">
        <v>18</v>
      </c>
      <c r="F7689" s="1" t="s">
        <v>263</v>
      </c>
      <c r="G7689" s="1" t="s">
        <v>11807</v>
      </c>
      <c r="H7689" s="1" t="s">
        <v>15835</v>
      </c>
      <c r="I7689" s="5">
        <v>183</v>
      </c>
      <c r="J7689" s="5">
        <v>2934425</v>
      </c>
      <c r="K7689" s="3">
        <f>+Tabella2026[[#This Row],[POP_2024]]/SUM(Tabella2026[POP_2024])</f>
        <v>3.1046699257444388E-6</v>
      </c>
      <c r="L7689" s="3">
        <f>+Tabella2026[[#This Row],[INCIDENZA POPOLAZIONE]]*(PLAFOND/2)</f>
        <v>914.01249763671842</v>
      </c>
      <c r="M7689" s="3">
        <f>+IFERROR(Tabella2026[[#This Row],[reddito_2024]]/Tabella2026[[#This Row],[POP_2024]],"")</f>
        <v>16035.109289617487</v>
      </c>
      <c r="N7689" s="3">
        <f>+IF(Tabella2026[[#This Row],[REDDITO COMPLESSIVO PROCAPITE]]&lt;media_aggr_reddito_pc,(media_aggr_reddito_pc-Tabella2026[[#This Row],[REDDITO COMPLESSIVO PROCAPITE]]),0)</f>
        <v>1789.9567729912542</v>
      </c>
      <c r="O7689" s="3">
        <f>+Tabella2026[[#This Row],[DIFFERENZA REDDITO INFERIORE ALLA MEDIA DALLA MEDIA]]*Tabella2026[[#This Row],[POP_2024]]</f>
        <v>327562.0894573995</v>
      </c>
      <c r="P7689" s="3">
        <f>+Tabella2026[[#This Row],[POPOLAZIONE PER DIFFERENZA ]]/SUM(Tabella2026[[POPOLAZIONE PER DIFFERENZA ]])</f>
        <v>2.9060722415334453E-6</v>
      </c>
      <c r="Q7689" s="3">
        <f>+Tabella2026[[#This Row],[INCIDENZA POPOLAZIONE PER DIFFERENZA]]*(PLAFOND-SUM(Tabella2026[CONTRIBUTO SULLA BASE DELLA POPOLAZIONE]))</f>
        <v>855.54548835326864</v>
      </c>
      <c r="R7689" s="3">
        <f>+Tabella2026[[#This Row],[CONTRIBUTO SULLA BASE DELLA POPOLAZIONE]]+Tabella2026[[#This Row],[CONTRIBUTO SULLA BASE DEL REDDITO]]</f>
        <v>1769.5579859899872</v>
      </c>
      <c r="S7689" s="3">
        <f>+Tabella2026[[#This Row],[CONTRIBUTO TOTALE]]/(PLAFOND/N_TESSERE)</f>
        <v>3.5391159719799745</v>
      </c>
      <c r="T7689" s="3">
        <f>+MAX(CEILING(Tabella2026[[#This Row],[preDEF1]],1),1)</f>
        <v>4</v>
      </c>
      <c r="U7689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689" s="21">
        <f>+Tabella2026[[#This Row],[DEF - n. card]]*(PLAFOND/N_TESSERE)</f>
        <v>2000</v>
      </c>
      <c r="W7689" s="18"/>
    </row>
    <row r="7690" spans="2:23" x14ac:dyDescent="0.25">
      <c r="B7690" s="1" t="s">
        <v>15323</v>
      </c>
      <c r="C7690" s="2">
        <v>18067</v>
      </c>
      <c r="D7690" s="1" t="s">
        <v>15324</v>
      </c>
      <c r="E7690" s="1" t="s">
        <v>12</v>
      </c>
      <c r="F7690" s="1" t="s">
        <v>195</v>
      </c>
      <c r="G7690" s="1" t="s">
        <v>11807</v>
      </c>
      <c r="H7690" s="1" t="s">
        <v>15835</v>
      </c>
      <c r="I7690" s="5">
        <v>182</v>
      </c>
      <c r="J7690" s="5">
        <v>2691102</v>
      </c>
      <c r="K7690" s="3">
        <f>+Tabella2026[[#This Row],[POP_2024]]/SUM(Tabella2026[POP_2024])</f>
        <v>3.0877045163141412E-6</v>
      </c>
      <c r="L7690" s="3">
        <f>+Tabella2026[[#This Row],[INCIDENZA POPOLAZIONE]]*(PLAFOND/2)</f>
        <v>909.0178938244959</v>
      </c>
      <c r="M7690" s="3">
        <f>+IFERROR(Tabella2026[[#This Row],[reddito_2024]]/Tabella2026[[#This Row],[POP_2024]],"")</f>
        <v>14786.274725274725</v>
      </c>
      <c r="N7690" s="3">
        <f>+IF(Tabella2026[[#This Row],[REDDITO COMPLESSIVO PROCAPITE]]&lt;media_aggr_reddito_pc,(media_aggr_reddito_pc-Tabella2026[[#This Row],[REDDITO COMPLESSIVO PROCAPITE]]),0)</f>
        <v>3038.7913373340161</v>
      </c>
      <c r="O7690" s="3">
        <f>+Tabella2026[[#This Row],[DIFFERENZA REDDITO INFERIORE ALLA MEDIA DALLA MEDIA]]*Tabella2026[[#This Row],[POP_2024]]</f>
        <v>553060.02339479094</v>
      </c>
      <c r="P7690" s="3">
        <f>+Tabella2026[[#This Row],[POPOLAZIONE PER DIFFERENZA ]]/SUM(Tabella2026[[POPOLAZIONE PER DIFFERENZA ]])</f>
        <v>4.9066495593302332E-6</v>
      </c>
      <c r="Q7690" s="3">
        <f>+Tabella2026[[#This Row],[INCIDENZA POPOLAZIONE PER DIFFERENZA]]*(PLAFOND-SUM(Tabella2026[CONTRIBUTO SULLA BASE DELLA POPOLAZIONE]))</f>
        <v>1444.5139502796569</v>
      </c>
      <c r="R7690" s="3">
        <f>+Tabella2026[[#This Row],[CONTRIBUTO SULLA BASE DELLA POPOLAZIONE]]+Tabella2026[[#This Row],[CONTRIBUTO SULLA BASE DEL REDDITO]]</f>
        <v>2353.5318441041527</v>
      </c>
      <c r="S7690" s="3">
        <f>+Tabella2026[[#This Row],[CONTRIBUTO TOTALE]]/(PLAFOND/N_TESSERE)</f>
        <v>4.7070636882083052</v>
      </c>
      <c r="T7690" s="3">
        <f>+MAX(CEILING(Tabella2026[[#This Row],[preDEF1]],1),1)</f>
        <v>5</v>
      </c>
      <c r="U7690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90" s="21">
        <f>+Tabella2026[[#This Row],[DEF - n. card]]*(PLAFOND/N_TESSERE)</f>
        <v>2500</v>
      </c>
      <c r="W7690" s="18"/>
    </row>
    <row r="7691" spans="2:23" x14ac:dyDescent="0.25">
      <c r="B7691" s="1" t="s">
        <v>15464</v>
      </c>
      <c r="C7691" s="2">
        <v>58101</v>
      </c>
      <c r="D7691" s="1" t="s">
        <v>15465</v>
      </c>
      <c r="E7691" s="1" t="s">
        <v>8</v>
      </c>
      <c r="F7691" s="1" t="s">
        <v>7</v>
      </c>
      <c r="G7691" s="1" t="s">
        <v>11807</v>
      </c>
      <c r="H7691" s="1" t="s">
        <v>15834</v>
      </c>
      <c r="I7691" s="5">
        <v>182</v>
      </c>
      <c r="J7691" s="5">
        <v>2030989</v>
      </c>
      <c r="K7691" s="3">
        <f>+Tabella2026[[#This Row],[POP_2024]]/SUM(Tabella2026[POP_2024])</f>
        <v>3.0877045163141412E-6</v>
      </c>
      <c r="L7691" s="3">
        <f>+Tabella2026[[#This Row],[INCIDENZA POPOLAZIONE]]*(PLAFOND/2)</f>
        <v>909.0178938244959</v>
      </c>
      <c r="M7691" s="3">
        <f>+IFERROR(Tabella2026[[#This Row],[reddito_2024]]/Tabella2026[[#This Row],[POP_2024]],"")</f>
        <v>11159.280219780219</v>
      </c>
      <c r="N7691" s="3">
        <f>+IF(Tabella2026[[#This Row],[REDDITO COMPLESSIVO PROCAPITE]]&lt;media_aggr_reddito_pc,(media_aggr_reddito_pc-Tabella2026[[#This Row],[REDDITO COMPLESSIVO PROCAPITE]]),0)</f>
        <v>6665.7858428285217</v>
      </c>
      <c r="O7691" s="3">
        <f>+Tabella2026[[#This Row],[DIFFERENZA REDDITO INFERIORE ALLA MEDIA DALLA MEDIA]]*Tabella2026[[#This Row],[POP_2024]]</f>
        <v>1213173.0233947909</v>
      </c>
      <c r="P7691" s="3">
        <f>+Tabella2026[[#This Row],[POPOLAZIONE PER DIFFERENZA ]]/SUM(Tabella2026[[POPOLAZIONE PER DIFFERENZA ]])</f>
        <v>1.0763053970332298E-5</v>
      </c>
      <c r="Q7691" s="3">
        <f>+Tabella2026[[#This Row],[INCIDENZA POPOLAZIONE PER DIFFERENZA]]*(PLAFOND-SUM(Tabella2026[CONTRIBUTO SULLA BASE DELLA POPOLAZIONE]))</f>
        <v>3168.6350165753634</v>
      </c>
      <c r="R7691" s="3">
        <f>+Tabella2026[[#This Row],[CONTRIBUTO SULLA BASE DELLA POPOLAZIONE]]+Tabella2026[[#This Row],[CONTRIBUTO SULLA BASE DEL REDDITO]]</f>
        <v>4077.6529103998591</v>
      </c>
      <c r="S7691" s="3">
        <f>+Tabella2026[[#This Row],[CONTRIBUTO TOTALE]]/(PLAFOND/N_TESSERE)</f>
        <v>8.1553058207997182</v>
      </c>
      <c r="T7691" s="3">
        <f>+MAX(CEILING(Tabella2026[[#This Row],[preDEF1]],1),1)</f>
        <v>9</v>
      </c>
      <c r="U769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691" s="21">
        <f>+Tabella2026[[#This Row],[DEF - n. card]]*(PLAFOND/N_TESSERE)</f>
        <v>4500</v>
      </c>
      <c r="W7691" s="18"/>
    </row>
    <row r="7692" spans="2:23" x14ac:dyDescent="0.25">
      <c r="B7692" s="1" t="s">
        <v>15367</v>
      </c>
      <c r="C7692" s="2">
        <v>25069</v>
      </c>
      <c r="D7692" s="1" t="s">
        <v>15368</v>
      </c>
      <c r="E7692" s="1" t="s">
        <v>38</v>
      </c>
      <c r="F7692" s="1" t="s">
        <v>514</v>
      </c>
      <c r="G7692" s="1" t="s">
        <v>11807</v>
      </c>
      <c r="H7692" s="1" t="s">
        <v>15835</v>
      </c>
      <c r="I7692" s="5">
        <v>180</v>
      </c>
      <c r="J7692" s="5">
        <v>2169280</v>
      </c>
      <c r="K7692" s="3">
        <f>+Tabella2026[[#This Row],[POP_2024]]/SUM(Tabella2026[POP_2024])</f>
        <v>3.0537736974535464E-6</v>
      </c>
      <c r="L7692" s="3">
        <f>+Tabella2026[[#This Row],[INCIDENZA POPOLAZIONE]]*(PLAFOND/2)</f>
        <v>899.02868620005097</v>
      </c>
      <c r="M7692" s="3">
        <f>+IFERROR(Tabella2026[[#This Row],[reddito_2024]]/Tabella2026[[#This Row],[POP_2024]],"")</f>
        <v>12051.555555555555</v>
      </c>
      <c r="N7692" s="3">
        <f>+IF(Tabella2026[[#This Row],[REDDITO COMPLESSIVO PROCAPITE]]&lt;media_aggr_reddito_pc,(media_aggr_reddito_pc-Tabella2026[[#This Row],[REDDITO COMPLESSIVO PROCAPITE]]),0)</f>
        <v>5773.5105070531863</v>
      </c>
      <c r="O7692" s="3">
        <f>+Tabella2026[[#This Row],[DIFFERENZA REDDITO INFERIORE ALLA MEDIA DALLA MEDIA]]*Tabella2026[[#This Row],[POP_2024]]</f>
        <v>1039231.8912695735</v>
      </c>
      <c r="P7692" s="3">
        <f>+Tabella2026[[#This Row],[POPOLAZIONE PER DIFFERENZA ]]/SUM(Tabella2026[[POPOLAZIONE PER DIFFERENZA ]])</f>
        <v>9.2198793722970881E-6</v>
      </c>
      <c r="Q7692" s="3">
        <f>+Tabella2026[[#This Row],[INCIDENZA POPOLAZIONE PER DIFFERENZA]]*(PLAFOND-SUM(Tabella2026[CONTRIBUTO SULLA BASE DELLA POPOLAZIONE]))</f>
        <v>2714.3255722947447</v>
      </c>
      <c r="R7692" s="3">
        <f>+Tabella2026[[#This Row],[CONTRIBUTO SULLA BASE DELLA POPOLAZIONE]]+Tabella2026[[#This Row],[CONTRIBUTO SULLA BASE DEL REDDITO]]</f>
        <v>3613.3542584947954</v>
      </c>
      <c r="S7692" s="3">
        <f>+Tabella2026[[#This Row],[CONTRIBUTO TOTALE]]/(PLAFOND/N_TESSERE)</f>
        <v>7.226708516989591</v>
      </c>
      <c r="T7692" s="3">
        <f>+MAX(CEILING(Tabella2026[[#This Row],[preDEF1]],1),1)</f>
        <v>8</v>
      </c>
      <c r="U7692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692" s="21">
        <f>+Tabella2026[[#This Row],[DEF - n. card]]*(PLAFOND/N_TESSERE)</f>
        <v>4000</v>
      </c>
      <c r="W7692" s="18"/>
    </row>
    <row r="7693" spans="2:23" x14ac:dyDescent="0.25">
      <c r="B7693" s="1" t="s">
        <v>15440</v>
      </c>
      <c r="C7693" s="2">
        <v>16014</v>
      </c>
      <c r="D7693" s="1" t="s">
        <v>15441</v>
      </c>
      <c r="E7693" s="1" t="s">
        <v>12</v>
      </c>
      <c r="F7693" s="1" t="s">
        <v>93</v>
      </c>
      <c r="G7693" s="1" t="s">
        <v>11807</v>
      </c>
      <c r="H7693" s="1" t="s">
        <v>15835</v>
      </c>
      <c r="I7693" s="5">
        <v>178</v>
      </c>
      <c r="J7693" s="5">
        <v>2814360</v>
      </c>
      <c r="K7693" s="3">
        <f>+Tabella2026[[#This Row],[POP_2024]]/SUM(Tabella2026[POP_2024])</f>
        <v>3.0198428785929512E-6</v>
      </c>
      <c r="L7693" s="3">
        <f>+Tabella2026[[#This Row],[INCIDENZA POPOLAZIONE]]*(PLAFOND/2)</f>
        <v>889.03947857560593</v>
      </c>
      <c r="M7693" s="3">
        <f>+IFERROR(Tabella2026[[#This Row],[reddito_2024]]/Tabella2026[[#This Row],[POP_2024]],"")</f>
        <v>15811.011235955057</v>
      </c>
      <c r="N7693" s="3">
        <f>+IF(Tabella2026[[#This Row],[REDDITO COMPLESSIVO PROCAPITE]]&lt;media_aggr_reddito_pc,(media_aggr_reddito_pc-Tabella2026[[#This Row],[REDDITO COMPLESSIVO PROCAPITE]]),0)</f>
        <v>2014.0548266536844</v>
      </c>
      <c r="O7693" s="3">
        <f>+Tabella2026[[#This Row],[DIFFERENZA REDDITO INFERIORE ALLA MEDIA DALLA MEDIA]]*Tabella2026[[#This Row],[POP_2024]]</f>
        <v>358501.75914435583</v>
      </c>
      <c r="P7693" s="3">
        <f>+Tabella2026[[#This Row],[POPOLAZIONE PER DIFFERENZA ]]/SUM(Tabella2026[[POPOLAZIONE PER DIFFERENZA ]])</f>
        <v>3.1805634544464434E-6</v>
      </c>
      <c r="Q7693" s="3">
        <f>+Tabella2026[[#This Row],[INCIDENZA POPOLAZIONE PER DIFFERENZA]]*(PLAFOND-SUM(Tabella2026[CONTRIBUTO SULLA BASE DELLA POPOLAZIONE]))</f>
        <v>936.35549556644594</v>
      </c>
      <c r="R7693" s="3">
        <f>+Tabella2026[[#This Row],[CONTRIBUTO SULLA BASE DELLA POPOLAZIONE]]+Tabella2026[[#This Row],[CONTRIBUTO SULLA BASE DEL REDDITO]]</f>
        <v>1825.394974142052</v>
      </c>
      <c r="S7693" s="3">
        <f>+Tabella2026[[#This Row],[CONTRIBUTO TOTALE]]/(PLAFOND/N_TESSERE)</f>
        <v>3.6507899482841037</v>
      </c>
      <c r="T7693" s="3">
        <f>+MAX(CEILING(Tabella2026[[#This Row],[preDEF1]],1),1)</f>
        <v>4</v>
      </c>
      <c r="U7693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693" s="21">
        <f>+Tabella2026[[#This Row],[DEF - n. card]]*(PLAFOND/N_TESSERE)</f>
        <v>2000</v>
      </c>
      <c r="W7693" s="18"/>
    </row>
    <row r="7694" spans="2:23" x14ac:dyDescent="0.25">
      <c r="B7694" s="1" t="s">
        <v>15408</v>
      </c>
      <c r="C7694" s="2">
        <v>6066</v>
      </c>
      <c r="D7694" s="1" t="s">
        <v>15409</v>
      </c>
      <c r="E7694" s="1" t="s">
        <v>18</v>
      </c>
      <c r="F7694" s="1" t="s">
        <v>138</v>
      </c>
      <c r="G7694" s="1" t="s">
        <v>11807</v>
      </c>
      <c r="H7694" s="1" t="s">
        <v>15835</v>
      </c>
      <c r="I7694" s="5">
        <v>178</v>
      </c>
      <c r="J7694" s="5">
        <v>2887727</v>
      </c>
      <c r="K7694" s="3">
        <f>+Tabella2026[[#This Row],[POP_2024]]/SUM(Tabella2026[POP_2024])</f>
        <v>3.0198428785929512E-6</v>
      </c>
      <c r="L7694" s="3">
        <f>+Tabella2026[[#This Row],[INCIDENZA POPOLAZIONE]]*(PLAFOND/2)</f>
        <v>889.03947857560593</v>
      </c>
      <c r="M7694" s="3">
        <f>+IFERROR(Tabella2026[[#This Row],[reddito_2024]]/Tabella2026[[#This Row],[POP_2024]],"")</f>
        <v>16223.185393258427</v>
      </c>
      <c r="N7694" s="3">
        <f>+IF(Tabella2026[[#This Row],[REDDITO COMPLESSIVO PROCAPITE]]&lt;media_aggr_reddito_pc,(media_aggr_reddito_pc-Tabella2026[[#This Row],[REDDITO COMPLESSIVO PROCAPITE]]),0)</f>
        <v>1601.8806693503138</v>
      </c>
      <c r="O7694" s="3">
        <f>+Tabella2026[[#This Row],[DIFFERENZA REDDITO INFERIORE ALLA MEDIA DALLA MEDIA]]*Tabella2026[[#This Row],[POP_2024]]</f>
        <v>285134.75914435589</v>
      </c>
      <c r="P7694" s="3">
        <f>+Tabella2026[[#This Row],[POPOLAZIONE PER DIFFERENZA ]]/SUM(Tabella2026[[POPOLAZIONE PER DIFFERENZA ]])</f>
        <v>2.5296645592239767E-6</v>
      </c>
      <c r="Q7694" s="3">
        <f>+Tabella2026[[#This Row],[INCIDENZA POPOLAZIONE PER DIFFERENZA]]*(PLAFOND-SUM(Tabella2026[CONTRIBUTO SULLA BASE DELLA POPOLAZIONE]))</f>
        <v>744.73134898712237</v>
      </c>
      <c r="R7694" s="3">
        <f>+Tabella2026[[#This Row],[CONTRIBUTO SULLA BASE DELLA POPOLAZIONE]]+Tabella2026[[#This Row],[CONTRIBUTO SULLA BASE DEL REDDITO]]</f>
        <v>1633.7708275627283</v>
      </c>
      <c r="S7694" s="3">
        <f>+Tabella2026[[#This Row],[CONTRIBUTO TOTALE]]/(PLAFOND/N_TESSERE)</f>
        <v>3.2675416551254566</v>
      </c>
      <c r="T7694" s="3">
        <f>+MAX(CEILING(Tabella2026[[#This Row],[preDEF1]],1),1)</f>
        <v>4</v>
      </c>
      <c r="U7694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694" s="21">
        <f>+Tabella2026[[#This Row],[DEF - n. card]]*(PLAFOND/N_TESSERE)</f>
        <v>2000</v>
      </c>
      <c r="W7694" s="18"/>
    </row>
    <row r="7695" spans="2:23" x14ac:dyDescent="0.25">
      <c r="B7695" s="1" t="s">
        <v>15390</v>
      </c>
      <c r="C7695" s="2">
        <v>6093</v>
      </c>
      <c r="D7695" s="1" t="s">
        <v>15391</v>
      </c>
      <c r="E7695" s="1" t="s">
        <v>18</v>
      </c>
      <c r="F7695" s="1" t="s">
        <v>138</v>
      </c>
      <c r="G7695" s="1" t="s">
        <v>11807</v>
      </c>
      <c r="H7695" s="1" t="s">
        <v>15835</v>
      </c>
      <c r="I7695" s="5">
        <v>178</v>
      </c>
      <c r="J7695" s="5">
        <v>2568124</v>
      </c>
      <c r="K7695" s="3">
        <f>+Tabella2026[[#This Row],[POP_2024]]/SUM(Tabella2026[POP_2024])</f>
        <v>3.0198428785929512E-6</v>
      </c>
      <c r="L7695" s="3">
        <f>+Tabella2026[[#This Row],[INCIDENZA POPOLAZIONE]]*(PLAFOND/2)</f>
        <v>889.03947857560593</v>
      </c>
      <c r="M7695" s="3">
        <f>+IFERROR(Tabella2026[[#This Row],[reddito_2024]]/Tabella2026[[#This Row],[POP_2024]],"")</f>
        <v>14427.662921348314</v>
      </c>
      <c r="N7695" s="3">
        <f>+IF(Tabella2026[[#This Row],[REDDITO COMPLESSIVO PROCAPITE]]&lt;media_aggr_reddito_pc,(media_aggr_reddito_pc-Tabella2026[[#This Row],[REDDITO COMPLESSIVO PROCAPITE]]),0)</f>
        <v>3397.4031412604272</v>
      </c>
      <c r="O7695" s="3">
        <f>+Tabella2026[[#This Row],[DIFFERENZA REDDITO INFERIORE ALLA MEDIA DALLA MEDIA]]*Tabella2026[[#This Row],[POP_2024]]</f>
        <v>604737.75914435601</v>
      </c>
      <c r="P7695" s="3">
        <f>+Tabella2026[[#This Row],[POPOLAZIONE PER DIFFERENZA ]]/SUM(Tabella2026[[POPOLAZIONE PER DIFFERENZA ]])</f>
        <v>5.3651251833436252E-6</v>
      </c>
      <c r="Q7695" s="3">
        <f>+Tabella2026[[#This Row],[INCIDENZA POPOLAZIONE PER DIFFERENZA]]*(PLAFOND-SUM(Tabella2026[CONTRIBUTO SULLA BASE DELLA POPOLAZIONE]))</f>
        <v>1579.4888301324822</v>
      </c>
      <c r="R7695" s="3">
        <f>+Tabella2026[[#This Row],[CONTRIBUTO SULLA BASE DELLA POPOLAZIONE]]+Tabella2026[[#This Row],[CONTRIBUTO SULLA BASE DEL REDDITO]]</f>
        <v>2468.5283087080879</v>
      </c>
      <c r="S7695" s="3">
        <f>+Tabella2026[[#This Row],[CONTRIBUTO TOTALE]]/(PLAFOND/N_TESSERE)</f>
        <v>4.9370566174161761</v>
      </c>
      <c r="T7695" s="3">
        <f>+MAX(CEILING(Tabella2026[[#This Row],[preDEF1]],1),1)</f>
        <v>5</v>
      </c>
      <c r="U7695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95" s="21">
        <f>+Tabella2026[[#This Row],[DEF - n. card]]*(PLAFOND/N_TESSERE)</f>
        <v>2500</v>
      </c>
      <c r="W7695" s="18"/>
    </row>
    <row r="7696" spans="2:23" x14ac:dyDescent="0.25">
      <c r="B7696" s="1" t="s">
        <v>15398</v>
      </c>
      <c r="C7696" s="2">
        <v>103067</v>
      </c>
      <c r="D7696" s="1" t="s">
        <v>15399</v>
      </c>
      <c r="E7696" s="1" t="s">
        <v>18</v>
      </c>
      <c r="F7696" s="1" t="s">
        <v>648</v>
      </c>
      <c r="G7696" s="1" t="s">
        <v>11807</v>
      </c>
      <c r="H7696" s="1" t="s">
        <v>15835</v>
      </c>
      <c r="I7696" s="5">
        <v>178</v>
      </c>
      <c r="J7696" s="5">
        <v>2198820</v>
      </c>
      <c r="K7696" s="3">
        <f>+Tabella2026[[#This Row],[POP_2024]]/SUM(Tabella2026[POP_2024])</f>
        <v>3.0198428785929512E-6</v>
      </c>
      <c r="L7696" s="3">
        <f>+Tabella2026[[#This Row],[INCIDENZA POPOLAZIONE]]*(PLAFOND/2)</f>
        <v>889.03947857560593</v>
      </c>
      <c r="M7696" s="3">
        <f>+IFERROR(Tabella2026[[#This Row],[reddito_2024]]/Tabella2026[[#This Row],[POP_2024]],"")</f>
        <v>12352.921348314607</v>
      </c>
      <c r="N7696" s="3">
        <f>+IF(Tabella2026[[#This Row],[REDDITO COMPLESSIVO PROCAPITE]]&lt;media_aggr_reddito_pc,(media_aggr_reddito_pc-Tabella2026[[#This Row],[REDDITO COMPLESSIVO PROCAPITE]]),0)</f>
        <v>5472.1447142941342</v>
      </c>
      <c r="O7696" s="3">
        <f>+Tabella2026[[#This Row],[DIFFERENZA REDDITO INFERIORE ALLA MEDIA DALLA MEDIA]]*Tabella2026[[#This Row],[POP_2024]]</f>
        <v>974041.75914435589</v>
      </c>
      <c r="P7696" s="3">
        <f>+Tabella2026[[#This Row],[POPOLAZIONE PER DIFFERENZA ]]/SUM(Tabella2026[[POPOLAZIONE PER DIFFERENZA ]])</f>
        <v>8.6415241856367258E-6</v>
      </c>
      <c r="Q7696" s="3">
        <f>+Tabella2026[[#This Row],[INCIDENZA POPOLAZIONE PER DIFFERENZA]]*(PLAFOND-SUM(Tabella2026[CONTRIBUTO SULLA BASE DELLA POPOLAZIONE]))</f>
        <v>2544.0582391083231</v>
      </c>
      <c r="R7696" s="3">
        <f>+Tabella2026[[#This Row],[CONTRIBUTO SULLA BASE DELLA POPOLAZIONE]]+Tabella2026[[#This Row],[CONTRIBUTO SULLA BASE DEL REDDITO]]</f>
        <v>3433.0977176839287</v>
      </c>
      <c r="S7696" s="3">
        <f>+Tabella2026[[#This Row],[CONTRIBUTO TOTALE]]/(PLAFOND/N_TESSERE)</f>
        <v>6.8661954353678576</v>
      </c>
      <c r="T7696" s="3">
        <f>+MAX(CEILING(Tabella2026[[#This Row],[preDEF1]],1),1)</f>
        <v>7</v>
      </c>
      <c r="U7696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696" s="21">
        <f>+Tabella2026[[#This Row],[DEF - n. card]]*(PLAFOND/N_TESSERE)</f>
        <v>3500</v>
      </c>
      <c r="W7696" s="18"/>
    </row>
    <row r="7697" spans="2:23" x14ac:dyDescent="0.25">
      <c r="B7697" s="1" t="s">
        <v>15444</v>
      </c>
      <c r="C7697" s="2">
        <v>103018</v>
      </c>
      <c r="D7697" s="1" t="s">
        <v>15445</v>
      </c>
      <c r="E7697" s="1" t="s">
        <v>18</v>
      </c>
      <c r="F7697" s="1" t="s">
        <v>648</v>
      </c>
      <c r="G7697" s="1" t="s">
        <v>11807</v>
      </c>
      <c r="H7697" s="1" t="s">
        <v>15835</v>
      </c>
      <c r="I7697" s="5">
        <v>177</v>
      </c>
      <c r="J7697" s="5">
        <v>2315401</v>
      </c>
      <c r="K7697" s="3">
        <f>+Tabella2026[[#This Row],[POP_2024]]/SUM(Tabella2026[POP_2024])</f>
        <v>3.002877469162654E-6</v>
      </c>
      <c r="L7697" s="3">
        <f>+Tabella2026[[#This Row],[INCIDENZA POPOLAZIONE]]*(PLAFOND/2)</f>
        <v>884.04487476338352</v>
      </c>
      <c r="M7697" s="3">
        <f>+IFERROR(Tabella2026[[#This Row],[reddito_2024]]/Tabella2026[[#This Row],[POP_2024]],"")</f>
        <v>13081.361581920904</v>
      </c>
      <c r="N7697" s="3">
        <f>+IF(Tabella2026[[#This Row],[REDDITO COMPLESSIVO PROCAPITE]]&lt;media_aggr_reddito_pc,(media_aggr_reddito_pc-Tabella2026[[#This Row],[REDDITO COMPLESSIVO PROCAPITE]]),0)</f>
        <v>4743.7044806878366</v>
      </c>
      <c r="O7697" s="3">
        <f>+Tabella2026[[#This Row],[DIFFERENZA REDDITO INFERIORE ALLA MEDIA DALLA MEDIA]]*Tabella2026[[#This Row],[POP_2024]]</f>
        <v>839635.69308174704</v>
      </c>
      <c r="P7697" s="3">
        <f>+Tabella2026[[#This Row],[POPOLAZIONE PER DIFFERENZA ]]/SUM(Tabella2026[[POPOLAZIONE PER DIFFERENZA ]])</f>
        <v>7.4490976190420708E-6</v>
      </c>
      <c r="Q7697" s="3">
        <f>+Tabella2026[[#This Row],[INCIDENZA POPOLAZIONE PER DIFFERENZA]]*(PLAFOND-SUM(Tabella2026[CONTRIBUTO SULLA BASE DELLA POPOLAZIONE]))</f>
        <v>2193.00875222278</v>
      </c>
      <c r="R7697" s="3">
        <f>+Tabella2026[[#This Row],[CONTRIBUTO SULLA BASE DELLA POPOLAZIONE]]+Tabella2026[[#This Row],[CONTRIBUTO SULLA BASE DEL REDDITO]]</f>
        <v>3077.0536269861636</v>
      </c>
      <c r="S7697" s="3">
        <f>+Tabella2026[[#This Row],[CONTRIBUTO TOTALE]]/(PLAFOND/N_TESSERE)</f>
        <v>6.1541072539723274</v>
      </c>
      <c r="T7697" s="3">
        <f>+MAX(CEILING(Tabella2026[[#This Row],[preDEF1]],1),1)</f>
        <v>7</v>
      </c>
      <c r="U7697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697" s="21">
        <f>+Tabella2026[[#This Row],[DEF - n. card]]*(PLAFOND/N_TESSERE)</f>
        <v>3500</v>
      </c>
      <c r="W7697" s="18"/>
    </row>
    <row r="7698" spans="2:23" x14ac:dyDescent="0.25">
      <c r="B7698" s="1" t="s">
        <v>15373</v>
      </c>
      <c r="C7698" s="2">
        <v>24050</v>
      </c>
      <c r="D7698" s="1" t="s">
        <v>15374</v>
      </c>
      <c r="E7698" s="1" t="s">
        <v>38</v>
      </c>
      <c r="F7698" s="1" t="s">
        <v>106</v>
      </c>
      <c r="G7698" s="1" t="s">
        <v>11807</v>
      </c>
      <c r="H7698" s="1" t="s">
        <v>15835</v>
      </c>
      <c r="I7698" s="5">
        <v>177</v>
      </c>
      <c r="J7698" s="5">
        <v>2877339</v>
      </c>
      <c r="K7698" s="3">
        <f>+Tabella2026[[#This Row],[POP_2024]]/SUM(Tabella2026[POP_2024])</f>
        <v>3.002877469162654E-6</v>
      </c>
      <c r="L7698" s="3">
        <f>+Tabella2026[[#This Row],[INCIDENZA POPOLAZIONE]]*(PLAFOND/2)</f>
        <v>884.04487476338352</v>
      </c>
      <c r="M7698" s="3">
        <f>+IFERROR(Tabella2026[[#This Row],[reddito_2024]]/Tabella2026[[#This Row],[POP_2024]],"")</f>
        <v>16256.152542372882</v>
      </c>
      <c r="N7698" s="3">
        <f>+IF(Tabella2026[[#This Row],[REDDITO COMPLESSIVO PROCAPITE]]&lt;media_aggr_reddito_pc,(media_aggr_reddito_pc-Tabella2026[[#This Row],[REDDITO COMPLESSIVO PROCAPITE]]),0)</f>
        <v>1568.9135202358593</v>
      </c>
      <c r="O7698" s="3">
        <f>+Tabella2026[[#This Row],[DIFFERENZA REDDITO INFERIORE ALLA MEDIA DALLA MEDIA]]*Tabella2026[[#This Row],[POP_2024]]</f>
        <v>277697.6930817471</v>
      </c>
      <c r="P7698" s="3">
        <f>+Tabella2026[[#This Row],[POPOLAZIONE PER DIFFERENZA ]]/SUM(Tabella2026[[POPOLAZIONE PER DIFFERENZA ]])</f>
        <v>2.4636842399544337E-6</v>
      </c>
      <c r="Q7698" s="3">
        <f>+Tabella2026[[#This Row],[INCIDENZA POPOLAZIONE PER DIFFERENZA]]*(PLAFOND-SUM(Tabella2026[CONTRIBUTO SULLA BASE DELLA POPOLAZIONE]))</f>
        <v>725.30679247940827</v>
      </c>
      <c r="R7698" s="3">
        <f>+Tabella2026[[#This Row],[CONTRIBUTO SULLA BASE DELLA POPOLAZIONE]]+Tabella2026[[#This Row],[CONTRIBUTO SULLA BASE DEL REDDITO]]</f>
        <v>1609.3516672427918</v>
      </c>
      <c r="S7698" s="3">
        <f>+Tabella2026[[#This Row],[CONTRIBUTO TOTALE]]/(PLAFOND/N_TESSERE)</f>
        <v>3.2187033344855838</v>
      </c>
      <c r="T7698" s="3">
        <f>+MAX(CEILING(Tabella2026[[#This Row],[preDEF1]],1),1)</f>
        <v>4</v>
      </c>
      <c r="U7698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698" s="21">
        <f>+Tabella2026[[#This Row],[DEF - n. card]]*(PLAFOND/N_TESSERE)</f>
        <v>2000</v>
      </c>
      <c r="W7698" s="18"/>
    </row>
    <row r="7699" spans="2:23" x14ac:dyDescent="0.25">
      <c r="B7699" s="1" t="s">
        <v>15414</v>
      </c>
      <c r="C7699" s="2">
        <v>22164</v>
      </c>
      <c r="D7699" s="1" t="s">
        <v>15415</v>
      </c>
      <c r="E7699" s="1" t="s">
        <v>99</v>
      </c>
      <c r="F7699" s="1" t="s">
        <v>98</v>
      </c>
      <c r="G7699" s="1" t="s">
        <v>11807</v>
      </c>
      <c r="H7699" s="1" t="s">
        <v>15835</v>
      </c>
      <c r="I7699" s="5">
        <v>177</v>
      </c>
      <c r="J7699" s="5">
        <v>3369363</v>
      </c>
      <c r="K7699" s="3">
        <f>+Tabella2026[[#This Row],[POP_2024]]/SUM(Tabella2026[POP_2024])</f>
        <v>3.002877469162654E-6</v>
      </c>
      <c r="L7699" s="3">
        <f>+Tabella2026[[#This Row],[INCIDENZA POPOLAZIONE]]*(PLAFOND/2)</f>
        <v>884.04487476338352</v>
      </c>
      <c r="M7699" s="3">
        <f>+IFERROR(Tabella2026[[#This Row],[reddito_2024]]/Tabella2026[[#This Row],[POP_2024]],"")</f>
        <v>19035.949152542373</v>
      </c>
      <c r="N7699" s="3">
        <f>+IF(Tabella2026[[#This Row],[REDDITO COMPLESSIVO PROCAPITE]]&lt;media_aggr_reddito_pc,(media_aggr_reddito_pc-Tabella2026[[#This Row],[REDDITO COMPLESSIVO PROCAPITE]]),0)</f>
        <v>0</v>
      </c>
      <c r="O7699" s="3">
        <f>+Tabella2026[[#This Row],[DIFFERENZA REDDITO INFERIORE ALLA MEDIA DALLA MEDIA]]*Tabella2026[[#This Row],[POP_2024]]</f>
        <v>0</v>
      </c>
      <c r="P7699" s="3">
        <f>+Tabella2026[[#This Row],[POPOLAZIONE PER DIFFERENZA ]]/SUM(Tabella2026[[POPOLAZIONE PER DIFFERENZA ]])</f>
        <v>0</v>
      </c>
      <c r="Q7699" s="3">
        <f>+Tabella2026[[#This Row],[INCIDENZA POPOLAZIONE PER DIFFERENZA]]*(PLAFOND-SUM(Tabella2026[CONTRIBUTO SULLA BASE DELLA POPOLAZIONE]))</f>
        <v>0</v>
      </c>
      <c r="R7699" s="3">
        <f>+Tabella2026[[#This Row],[CONTRIBUTO SULLA BASE DELLA POPOLAZIONE]]+Tabella2026[[#This Row],[CONTRIBUTO SULLA BASE DEL REDDITO]]</f>
        <v>884.04487476338352</v>
      </c>
      <c r="S7699" s="3">
        <f>+Tabella2026[[#This Row],[CONTRIBUTO TOTALE]]/(PLAFOND/N_TESSERE)</f>
        <v>1.7680897495267671</v>
      </c>
      <c r="T7699" s="3">
        <f>+MAX(CEILING(Tabella2026[[#This Row],[preDEF1]],1),1)</f>
        <v>2</v>
      </c>
      <c r="U7699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699" s="21">
        <f>+Tabella2026[[#This Row],[DEF - n. card]]*(PLAFOND/N_TESSERE)</f>
        <v>1000</v>
      </c>
      <c r="W7699" s="18"/>
    </row>
    <row r="7700" spans="2:23" x14ac:dyDescent="0.25">
      <c r="B7700" s="1" t="s">
        <v>15452</v>
      </c>
      <c r="C7700" s="2">
        <v>7050</v>
      </c>
      <c r="D7700" s="1" t="s">
        <v>15453</v>
      </c>
      <c r="E7700" s="1" t="s">
        <v>565</v>
      </c>
      <c r="F7700" s="1" t="s">
        <v>565</v>
      </c>
      <c r="G7700" s="1" t="s">
        <v>11807</v>
      </c>
      <c r="H7700" s="1" t="s">
        <v>15835</v>
      </c>
      <c r="I7700" s="5">
        <v>176</v>
      </c>
      <c r="J7700" s="5">
        <v>2819831</v>
      </c>
      <c r="K7700" s="3">
        <f>+Tabella2026[[#This Row],[POP_2024]]/SUM(Tabella2026[POP_2024])</f>
        <v>2.9859120597323564E-6</v>
      </c>
      <c r="L7700" s="3">
        <f>+Tabella2026[[#This Row],[INCIDENZA POPOLAZIONE]]*(PLAFOND/2)</f>
        <v>879.05027095116088</v>
      </c>
      <c r="M7700" s="3">
        <f>+IFERROR(Tabella2026[[#This Row],[reddito_2024]]/Tabella2026[[#This Row],[POP_2024]],"")</f>
        <v>16021.767045454546</v>
      </c>
      <c r="N7700" s="3">
        <f>+IF(Tabella2026[[#This Row],[REDDITO COMPLESSIVO PROCAPITE]]&lt;media_aggr_reddito_pc,(media_aggr_reddito_pc-Tabella2026[[#This Row],[REDDITO COMPLESSIVO PROCAPITE]]),0)</f>
        <v>1803.2990171541951</v>
      </c>
      <c r="O7700" s="3">
        <f>+Tabella2026[[#This Row],[DIFFERENZA REDDITO INFERIORE ALLA MEDIA DALLA MEDIA]]*Tabella2026[[#This Row],[POP_2024]]</f>
        <v>317380.62701913831</v>
      </c>
      <c r="P7700" s="3">
        <f>+Tabella2026[[#This Row],[POPOLAZIONE PER DIFFERENZA ]]/SUM(Tabella2026[[POPOLAZIONE PER DIFFERENZA ]])</f>
        <v>2.8157441287196019E-6</v>
      </c>
      <c r="Q7700" s="3">
        <f>+Tabella2026[[#This Row],[INCIDENZA POPOLAZIONE PER DIFFERENZA]]*(PLAFOND-SUM(Tabella2026[CONTRIBUTO SULLA BASE DELLA POPOLAZIONE]))</f>
        <v>828.95295968695757</v>
      </c>
      <c r="R7700" s="3">
        <f>+Tabella2026[[#This Row],[CONTRIBUTO SULLA BASE DELLA POPOLAZIONE]]+Tabella2026[[#This Row],[CONTRIBUTO SULLA BASE DEL REDDITO]]</f>
        <v>1708.0032306381186</v>
      </c>
      <c r="S7700" s="3">
        <f>+Tabella2026[[#This Row],[CONTRIBUTO TOTALE]]/(PLAFOND/N_TESSERE)</f>
        <v>3.4160064612762371</v>
      </c>
      <c r="T7700" s="3">
        <f>+MAX(CEILING(Tabella2026[[#This Row],[preDEF1]],1),1)</f>
        <v>4</v>
      </c>
      <c r="U7700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00" s="21">
        <f>+Tabella2026[[#This Row],[DEF - n. card]]*(PLAFOND/N_TESSERE)</f>
        <v>2000</v>
      </c>
      <c r="W7700" s="18"/>
    </row>
    <row r="7701" spans="2:23" x14ac:dyDescent="0.25">
      <c r="B7701" s="1" t="s">
        <v>15418</v>
      </c>
      <c r="C7701" s="2">
        <v>4174</v>
      </c>
      <c r="D7701" s="1" t="s">
        <v>15419</v>
      </c>
      <c r="E7701" s="1" t="s">
        <v>18</v>
      </c>
      <c r="F7701" s="1" t="s">
        <v>263</v>
      </c>
      <c r="G7701" s="1" t="s">
        <v>11807</v>
      </c>
      <c r="H7701" s="1" t="s">
        <v>15835</v>
      </c>
      <c r="I7701" s="5">
        <v>175</v>
      </c>
      <c r="J7701" s="5">
        <v>2261047</v>
      </c>
      <c r="K7701" s="3">
        <f>+Tabella2026[[#This Row],[POP_2024]]/SUM(Tabella2026[POP_2024])</f>
        <v>2.9689466503020588E-6</v>
      </c>
      <c r="L7701" s="3">
        <f>+Tabella2026[[#This Row],[INCIDENZA POPOLAZIONE]]*(PLAFOND/2)</f>
        <v>874.05566713893836</v>
      </c>
      <c r="M7701" s="3">
        <f>+IFERROR(Tabella2026[[#This Row],[reddito_2024]]/Tabella2026[[#This Row],[POP_2024]],"")</f>
        <v>12920.268571428571</v>
      </c>
      <c r="N7701" s="3">
        <f>+IF(Tabella2026[[#This Row],[REDDITO COMPLESSIVO PROCAPITE]]&lt;media_aggr_reddito_pc,(media_aggr_reddito_pc-Tabella2026[[#This Row],[REDDITO COMPLESSIVO PROCAPITE]]),0)</f>
        <v>4904.7974911801703</v>
      </c>
      <c r="O7701" s="3">
        <f>+Tabella2026[[#This Row],[DIFFERENZA REDDITO INFERIORE ALLA MEDIA DALLA MEDIA]]*Tabella2026[[#This Row],[POP_2024]]</f>
        <v>858339.56095652981</v>
      </c>
      <c r="P7701" s="3">
        <f>+Tabella2026[[#This Row],[POPOLAZIONE PER DIFFERENZA ]]/SUM(Tabella2026[[POPOLAZIONE PER DIFFERENZA ]])</f>
        <v>7.6150349878329865E-6</v>
      </c>
      <c r="Q7701" s="3">
        <f>+Tabella2026[[#This Row],[INCIDENZA POPOLAZIONE PER DIFFERENZA]]*(PLAFOND-SUM(Tabella2026[CONTRIBUTO SULLA BASE DELLA POPOLAZIONE]))</f>
        <v>2241.8605891417992</v>
      </c>
      <c r="R7701" s="3">
        <f>+Tabella2026[[#This Row],[CONTRIBUTO SULLA BASE DELLA POPOLAZIONE]]+Tabella2026[[#This Row],[CONTRIBUTO SULLA BASE DEL REDDITO]]</f>
        <v>3115.9162562807378</v>
      </c>
      <c r="S7701" s="3">
        <f>+Tabella2026[[#This Row],[CONTRIBUTO TOTALE]]/(PLAFOND/N_TESSERE)</f>
        <v>6.2318325125614757</v>
      </c>
      <c r="T7701" s="3">
        <f>+MAX(CEILING(Tabella2026[[#This Row],[preDEF1]],1),1)</f>
        <v>7</v>
      </c>
      <c r="U7701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701" s="21">
        <f>+Tabella2026[[#This Row],[DEF - n. card]]*(PLAFOND/N_TESSERE)</f>
        <v>3500</v>
      </c>
      <c r="W7701" s="18"/>
    </row>
    <row r="7702" spans="2:23" x14ac:dyDescent="0.25">
      <c r="B7702" s="1" t="s">
        <v>15454</v>
      </c>
      <c r="C7702" s="2">
        <v>4026</v>
      </c>
      <c r="D7702" s="1" t="s">
        <v>15455</v>
      </c>
      <c r="E7702" s="1" t="s">
        <v>18</v>
      </c>
      <c r="F7702" s="1" t="s">
        <v>263</v>
      </c>
      <c r="G7702" s="1" t="s">
        <v>11807</v>
      </c>
      <c r="H7702" s="1" t="s">
        <v>15835</v>
      </c>
      <c r="I7702" s="5">
        <v>174</v>
      </c>
      <c r="J7702" s="5">
        <v>2518835</v>
      </c>
      <c r="K7702" s="3">
        <f>+Tabella2026[[#This Row],[POP_2024]]/SUM(Tabella2026[POP_2024])</f>
        <v>2.9519812408717616E-6</v>
      </c>
      <c r="L7702" s="3">
        <f>+Tabella2026[[#This Row],[INCIDENZA POPOLAZIONE]]*(PLAFOND/2)</f>
        <v>869.06106332671595</v>
      </c>
      <c r="M7702" s="3">
        <f>+IFERROR(Tabella2026[[#This Row],[reddito_2024]]/Tabella2026[[#This Row],[POP_2024]],"")</f>
        <v>14476.063218390804</v>
      </c>
      <c r="N7702" s="3">
        <f>+IF(Tabella2026[[#This Row],[REDDITO COMPLESSIVO PROCAPITE]]&lt;media_aggr_reddito_pc,(media_aggr_reddito_pc-Tabella2026[[#This Row],[REDDITO COMPLESSIVO PROCAPITE]]),0)</f>
        <v>3349.0028442179373</v>
      </c>
      <c r="O7702" s="3">
        <f>+Tabella2026[[#This Row],[DIFFERENZA REDDITO INFERIORE ALLA MEDIA DALLA MEDIA]]*Tabella2026[[#This Row],[POP_2024]]</f>
        <v>582726.49489392107</v>
      </c>
      <c r="P7702" s="3">
        <f>+Tabella2026[[#This Row],[POPOLAZIONE PER DIFFERENZA ]]/SUM(Tabella2026[[POPOLAZIONE PER DIFFERENZA ]])</f>
        <v>5.1698451857553653E-6</v>
      </c>
      <c r="Q7702" s="3">
        <f>+Tabella2026[[#This Row],[INCIDENZA POPOLAZIONE PER DIFFERENZA]]*(PLAFOND-SUM(Tabella2026[CONTRIBUTO SULLA BASE DELLA POPOLAZIONE]))</f>
        <v>1521.9985453024965</v>
      </c>
      <c r="R7702" s="3">
        <f>+Tabella2026[[#This Row],[CONTRIBUTO SULLA BASE DELLA POPOLAZIONE]]+Tabella2026[[#This Row],[CONTRIBUTO SULLA BASE DEL REDDITO]]</f>
        <v>2391.0596086292126</v>
      </c>
      <c r="S7702" s="3">
        <f>+Tabella2026[[#This Row],[CONTRIBUTO TOTALE]]/(PLAFOND/N_TESSERE)</f>
        <v>4.7821192172584253</v>
      </c>
      <c r="T7702" s="3">
        <f>+MAX(CEILING(Tabella2026[[#This Row],[preDEF1]],1),1)</f>
        <v>5</v>
      </c>
      <c r="U7702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702" s="21">
        <f>+Tabella2026[[#This Row],[DEF - n. card]]*(PLAFOND/N_TESSERE)</f>
        <v>2500</v>
      </c>
      <c r="W7702" s="18"/>
    </row>
    <row r="7703" spans="2:23" x14ac:dyDescent="0.25">
      <c r="B7703" s="1" t="s">
        <v>15416</v>
      </c>
      <c r="C7703" s="2">
        <v>1281</v>
      </c>
      <c r="D7703" s="1" t="s">
        <v>15417</v>
      </c>
      <c r="E7703" s="1" t="s">
        <v>18</v>
      </c>
      <c r="F7703" s="1" t="s">
        <v>17</v>
      </c>
      <c r="G7703" s="1" t="s">
        <v>11807</v>
      </c>
      <c r="H7703" s="1" t="s">
        <v>15835</v>
      </c>
      <c r="I7703" s="5">
        <v>174</v>
      </c>
      <c r="J7703" s="5">
        <v>2801022</v>
      </c>
      <c r="K7703" s="3">
        <f>+Tabella2026[[#This Row],[POP_2024]]/SUM(Tabella2026[POP_2024])</f>
        <v>2.9519812408717616E-6</v>
      </c>
      <c r="L7703" s="3">
        <f>+Tabella2026[[#This Row],[INCIDENZA POPOLAZIONE]]*(PLAFOND/2)</f>
        <v>869.06106332671595</v>
      </c>
      <c r="M7703" s="3">
        <f>+IFERROR(Tabella2026[[#This Row],[reddito_2024]]/Tabella2026[[#This Row],[POP_2024]],"")</f>
        <v>16097.827586206897</v>
      </c>
      <c r="N7703" s="3">
        <f>+IF(Tabella2026[[#This Row],[REDDITO COMPLESSIVO PROCAPITE]]&lt;media_aggr_reddito_pc,(media_aggr_reddito_pc-Tabella2026[[#This Row],[REDDITO COMPLESSIVO PROCAPITE]]),0)</f>
        <v>1727.2384764018443</v>
      </c>
      <c r="O7703" s="3">
        <f>+Tabella2026[[#This Row],[DIFFERENZA REDDITO INFERIORE ALLA MEDIA DALLA MEDIA]]*Tabella2026[[#This Row],[POP_2024]]</f>
        <v>300539.4948939209</v>
      </c>
      <c r="P7703" s="3">
        <f>+Tabella2026[[#This Row],[POPOLAZIONE PER DIFFERENZA ]]/SUM(Tabella2026[[POPOLAZIONE PER DIFFERENZA ]])</f>
        <v>2.6663326181685419E-6</v>
      </c>
      <c r="Q7703" s="3">
        <f>+Tabella2026[[#This Row],[INCIDENZA POPOLAZIONE PER DIFFERENZA]]*(PLAFOND-SUM(Tabella2026[CONTRIBUTO SULLA BASE DELLA POPOLAZIONE]))</f>
        <v>784.96632303935826</v>
      </c>
      <c r="R7703" s="3">
        <f>+Tabella2026[[#This Row],[CONTRIBUTO SULLA BASE DELLA POPOLAZIONE]]+Tabella2026[[#This Row],[CONTRIBUTO SULLA BASE DEL REDDITO]]</f>
        <v>1654.0273863660741</v>
      </c>
      <c r="S7703" s="3">
        <f>+Tabella2026[[#This Row],[CONTRIBUTO TOTALE]]/(PLAFOND/N_TESSERE)</f>
        <v>3.3080547727321483</v>
      </c>
      <c r="T7703" s="3">
        <f>+MAX(CEILING(Tabella2026[[#This Row],[preDEF1]],1),1)</f>
        <v>4</v>
      </c>
      <c r="U7703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03" s="21">
        <f>+Tabella2026[[#This Row],[DEF - n. card]]*(PLAFOND/N_TESSERE)</f>
        <v>2000</v>
      </c>
      <c r="W7703" s="18"/>
    </row>
    <row r="7704" spans="2:23" x14ac:dyDescent="0.25">
      <c r="B7704" s="1" t="s">
        <v>15400</v>
      </c>
      <c r="C7704" s="2">
        <v>96079</v>
      </c>
      <c r="D7704" s="1" t="s">
        <v>15401</v>
      </c>
      <c r="E7704" s="1" t="s">
        <v>18</v>
      </c>
      <c r="F7704" s="1" t="s">
        <v>403</v>
      </c>
      <c r="G7704" s="1" t="s">
        <v>11807</v>
      </c>
      <c r="H7704" s="1" t="s">
        <v>15835</v>
      </c>
      <c r="I7704" s="5">
        <v>174</v>
      </c>
      <c r="J7704" s="5">
        <v>2753851</v>
      </c>
      <c r="K7704" s="3">
        <f>+Tabella2026[[#This Row],[POP_2024]]/SUM(Tabella2026[POP_2024])</f>
        <v>2.9519812408717616E-6</v>
      </c>
      <c r="L7704" s="3">
        <f>+Tabella2026[[#This Row],[INCIDENZA POPOLAZIONE]]*(PLAFOND/2)</f>
        <v>869.06106332671595</v>
      </c>
      <c r="M7704" s="3">
        <f>+IFERROR(Tabella2026[[#This Row],[reddito_2024]]/Tabella2026[[#This Row],[POP_2024]],"")</f>
        <v>15826.729885057472</v>
      </c>
      <c r="N7704" s="3">
        <f>+IF(Tabella2026[[#This Row],[REDDITO COMPLESSIVO PROCAPITE]]&lt;media_aggr_reddito_pc,(media_aggr_reddito_pc-Tabella2026[[#This Row],[REDDITO COMPLESSIVO PROCAPITE]]),0)</f>
        <v>1998.3361775512694</v>
      </c>
      <c r="O7704" s="3">
        <f>+Tabella2026[[#This Row],[DIFFERENZA REDDITO INFERIORE ALLA MEDIA DALLA MEDIA]]*Tabella2026[[#This Row],[POP_2024]]</f>
        <v>347710.4948939209</v>
      </c>
      <c r="P7704" s="3">
        <f>+Tabella2026[[#This Row],[POPOLAZIONE PER DIFFERENZA ]]/SUM(Tabella2026[[POPOLAZIONE PER DIFFERENZA ]])</f>
        <v>3.0848252890769748E-6</v>
      </c>
      <c r="Q7704" s="3">
        <f>+Tabella2026[[#This Row],[INCIDENZA POPOLAZIONE PER DIFFERENZA]]*(PLAFOND-SUM(Tabella2026[CONTRIBUTO SULLA BASE DELLA POPOLAZIONE]))</f>
        <v>908.17025148529819</v>
      </c>
      <c r="R7704" s="3">
        <f>+Tabella2026[[#This Row],[CONTRIBUTO SULLA BASE DELLA POPOLAZIONE]]+Tabella2026[[#This Row],[CONTRIBUTO SULLA BASE DEL REDDITO]]</f>
        <v>1777.2313148120143</v>
      </c>
      <c r="S7704" s="3">
        <f>+Tabella2026[[#This Row],[CONTRIBUTO TOTALE]]/(PLAFOND/N_TESSERE)</f>
        <v>3.5544626296240285</v>
      </c>
      <c r="T7704" s="3">
        <f>+MAX(CEILING(Tabella2026[[#This Row],[preDEF1]],1),1)</f>
        <v>4</v>
      </c>
      <c r="U7704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04" s="21">
        <f>+Tabella2026[[#This Row],[DEF - n. card]]*(PLAFOND/N_TESSERE)</f>
        <v>2000</v>
      </c>
      <c r="W7704" s="18"/>
    </row>
    <row r="7705" spans="2:23" x14ac:dyDescent="0.25">
      <c r="B7705" s="1" t="s">
        <v>15475</v>
      </c>
      <c r="C7705" s="2">
        <v>2014</v>
      </c>
      <c r="D7705" s="1" t="s">
        <v>15476</v>
      </c>
      <c r="E7705" s="1" t="s">
        <v>18</v>
      </c>
      <c r="F7705" s="1" t="s">
        <v>381</v>
      </c>
      <c r="G7705" s="1" t="s">
        <v>11807</v>
      </c>
      <c r="H7705" s="1" t="s">
        <v>15835</v>
      </c>
      <c r="I7705" s="5">
        <v>173</v>
      </c>
      <c r="J7705" s="5">
        <v>2610184</v>
      </c>
      <c r="K7705" s="3">
        <f>+Tabella2026[[#This Row],[POP_2024]]/SUM(Tabella2026[POP_2024])</f>
        <v>2.935015831441464E-6</v>
      </c>
      <c r="L7705" s="3">
        <f>+Tabella2026[[#This Row],[INCIDENZA POPOLAZIONE]]*(PLAFOND/2)</f>
        <v>864.06645951449343</v>
      </c>
      <c r="M7705" s="3">
        <f>+IFERROR(Tabella2026[[#This Row],[reddito_2024]]/Tabella2026[[#This Row],[POP_2024]],"")</f>
        <v>15087.768786127168</v>
      </c>
      <c r="N7705" s="3">
        <f>+IF(Tabella2026[[#This Row],[REDDITO COMPLESSIVO PROCAPITE]]&lt;media_aggr_reddito_pc,(media_aggr_reddito_pc-Tabella2026[[#This Row],[REDDITO COMPLESSIVO PROCAPITE]]),0)</f>
        <v>2737.2972764815731</v>
      </c>
      <c r="O7705" s="3">
        <f>+Tabella2026[[#This Row],[DIFFERENZA REDDITO INFERIORE ALLA MEDIA DALLA MEDIA]]*Tabella2026[[#This Row],[POP_2024]]</f>
        <v>473552.42883131217</v>
      </c>
      <c r="P7705" s="3">
        <f>+Tabella2026[[#This Row],[POPOLAZIONE PER DIFFERENZA ]]/SUM(Tabella2026[[POPOLAZIONE PER DIFFERENZA ]])</f>
        <v>4.2012724079792966E-6</v>
      </c>
      <c r="Q7705" s="3">
        <f>+Tabella2026[[#This Row],[INCIDENZA POPOLAZIONE PER DIFFERENZA]]*(PLAFOND-SUM(Tabella2026[CONTRIBUTO SULLA BASE DELLA POPOLAZIONE]))</f>
        <v>1236.8514459548039</v>
      </c>
      <c r="R7705" s="3">
        <f>+Tabella2026[[#This Row],[CONTRIBUTO SULLA BASE DELLA POPOLAZIONE]]+Tabella2026[[#This Row],[CONTRIBUTO SULLA BASE DEL REDDITO]]</f>
        <v>2100.9179054692972</v>
      </c>
      <c r="S7705" s="3">
        <f>+Tabella2026[[#This Row],[CONTRIBUTO TOTALE]]/(PLAFOND/N_TESSERE)</f>
        <v>4.2018358109385945</v>
      </c>
      <c r="T7705" s="3">
        <f>+MAX(CEILING(Tabella2026[[#This Row],[preDEF1]],1),1)</f>
        <v>5</v>
      </c>
      <c r="U7705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705" s="21">
        <f>+Tabella2026[[#This Row],[DEF - n. card]]*(PLAFOND/N_TESSERE)</f>
        <v>2500</v>
      </c>
      <c r="W7705" s="18"/>
    </row>
    <row r="7706" spans="2:23" x14ac:dyDescent="0.25">
      <c r="B7706" s="1" t="s">
        <v>15371</v>
      </c>
      <c r="C7706" s="2">
        <v>13062</v>
      </c>
      <c r="D7706" s="1" t="s">
        <v>15372</v>
      </c>
      <c r="E7706" s="1" t="s">
        <v>12</v>
      </c>
      <c r="F7706" s="1" t="s">
        <v>152</v>
      </c>
      <c r="G7706" s="1" t="s">
        <v>11807</v>
      </c>
      <c r="H7706" s="1" t="s">
        <v>15835</v>
      </c>
      <c r="I7706" s="5">
        <v>171</v>
      </c>
      <c r="J7706" s="5">
        <v>530783</v>
      </c>
      <c r="K7706" s="3">
        <f>+Tabella2026[[#This Row],[POP_2024]]/SUM(Tabella2026[POP_2024])</f>
        <v>2.9010850125808688E-6</v>
      </c>
      <c r="L7706" s="3">
        <f>+Tabella2026[[#This Row],[INCIDENZA POPOLAZIONE]]*(PLAFOND/2)</f>
        <v>854.07725189004839</v>
      </c>
      <c r="M7706" s="3">
        <f>+IFERROR(Tabella2026[[#This Row],[reddito_2024]]/Tabella2026[[#This Row],[POP_2024]],"")</f>
        <v>3103.9941520467837</v>
      </c>
      <c r="N7706" s="3">
        <f>+IF(Tabella2026[[#This Row],[REDDITO COMPLESSIVO PROCAPITE]]&lt;media_aggr_reddito_pc,(media_aggr_reddito_pc-Tabella2026[[#This Row],[REDDITO COMPLESSIVO PROCAPITE]]),0)</f>
        <v>14721.071910561957</v>
      </c>
      <c r="O7706" s="3">
        <f>+Tabella2026[[#This Row],[DIFFERENZA REDDITO INFERIORE ALLA MEDIA DALLA MEDIA]]*Tabella2026[[#This Row],[POP_2024]]</f>
        <v>2517303.2967060949</v>
      </c>
      <c r="P7706" s="3">
        <f>+Tabella2026[[#This Row],[POPOLAZIONE PER DIFFERENZA ]]/SUM(Tabella2026[[POPOLAZIONE PER DIFFERENZA ]])</f>
        <v>2.2333064385430392E-5</v>
      </c>
      <c r="Q7706" s="3">
        <f>+Tabella2026[[#This Row],[INCIDENZA POPOLAZIONE PER DIFFERENZA]]*(PLAFOND-SUM(Tabella2026[CONTRIBUTO SULLA BASE DELLA POPOLAZIONE]))</f>
        <v>6574.8374052724448</v>
      </c>
      <c r="R7706" s="3">
        <f>+Tabella2026[[#This Row],[CONTRIBUTO SULLA BASE DELLA POPOLAZIONE]]+Tabella2026[[#This Row],[CONTRIBUTO SULLA BASE DEL REDDITO]]</f>
        <v>7428.9146571624933</v>
      </c>
      <c r="S7706" s="3">
        <f>+Tabella2026[[#This Row],[CONTRIBUTO TOTALE]]/(PLAFOND/N_TESSERE)</f>
        <v>14.857829314324986</v>
      </c>
      <c r="T7706" s="3">
        <f>+MAX(CEILING(Tabella2026[[#This Row],[preDEF1]],1),1)</f>
        <v>15</v>
      </c>
      <c r="U7706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706" s="21">
        <f>+Tabella2026[[#This Row],[DEF - n. card]]*(PLAFOND/N_TESSERE)</f>
        <v>7500</v>
      </c>
      <c r="W7706" s="18"/>
    </row>
    <row r="7707" spans="2:23" x14ac:dyDescent="0.25">
      <c r="B7707" s="1" t="s">
        <v>15430</v>
      </c>
      <c r="C7707" s="2">
        <v>18074</v>
      </c>
      <c r="D7707" s="1" t="s">
        <v>15431</v>
      </c>
      <c r="E7707" s="1" t="s">
        <v>12</v>
      </c>
      <c r="F7707" s="1" t="s">
        <v>195</v>
      </c>
      <c r="G7707" s="1" t="s">
        <v>11807</v>
      </c>
      <c r="H7707" s="1" t="s">
        <v>15835</v>
      </c>
      <c r="I7707" s="5">
        <v>171</v>
      </c>
      <c r="J7707" s="5">
        <v>2735255</v>
      </c>
      <c r="K7707" s="3">
        <f>+Tabella2026[[#This Row],[POP_2024]]/SUM(Tabella2026[POP_2024])</f>
        <v>2.9010850125808688E-6</v>
      </c>
      <c r="L7707" s="3">
        <f>+Tabella2026[[#This Row],[INCIDENZA POPOLAZIONE]]*(PLAFOND/2)</f>
        <v>854.07725189004839</v>
      </c>
      <c r="M7707" s="3">
        <f>+IFERROR(Tabella2026[[#This Row],[reddito_2024]]/Tabella2026[[#This Row],[POP_2024]],"")</f>
        <v>15995.643274853801</v>
      </c>
      <c r="N7707" s="3">
        <f>+IF(Tabella2026[[#This Row],[REDDITO COMPLESSIVO PROCAPITE]]&lt;media_aggr_reddito_pc,(media_aggr_reddito_pc-Tabella2026[[#This Row],[REDDITO COMPLESSIVO PROCAPITE]]),0)</f>
        <v>1829.4227877549401</v>
      </c>
      <c r="O7707" s="3">
        <f>+Tabella2026[[#This Row],[DIFFERENZA REDDITO INFERIORE ALLA MEDIA DALLA MEDIA]]*Tabella2026[[#This Row],[POP_2024]]</f>
        <v>312831.29670609476</v>
      </c>
      <c r="P7707" s="3">
        <f>+Tabella2026[[#This Row],[POPOLAZIONE PER DIFFERENZA ]]/SUM(Tabella2026[[POPOLAZIONE PER DIFFERENZA ]])</f>
        <v>2.7753832842696157E-6</v>
      </c>
      <c r="Q7707" s="3">
        <f>+Tabella2026[[#This Row],[INCIDENZA POPOLAZIONE PER DIFFERENZA]]*(PLAFOND-SUM(Tabella2026[CONTRIBUTO SULLA BASE DELLA POPOLAZIONE]))</f>
        <v>817.070757351515</v>
      </c>
      <c r="R7707" s="3">
        <f>+Tabella2026[[#This Row],[CONTRIBUTO SULLA BASE DELLA POPOLAZIONE]]+Tabella2026[[#This Row],[CONTRIBUTO SULLA BASE DEL REDDITO]]</f>
        <v>1671.1480092415634</v>
      </c>
      <c r="S7707" s="3">
        <f>+Tabella2026[[#This Row],[CONTRIBUTO TOTALE]]/(PLAFOND/N_TESSERE)</f>
        <v>3.3422960184831267</v>
      </c>
      <c r="T7707" s="3">
        <f>+MAX(CEILING(Tabella2026[[#This Row],[preDEF1]],1),1)</f>
        <v>4</v>
      </c>
      <c r="U7707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07" s="21">
        <f>+Tabella2026[[#This Row],[DEF - n. card]]*(PLAFOND/N_TESSERE)</f>
        <v>2000</v>
      </c>
      <c r="W7707" s="18"/>
    </row>
    <row r="7708" spans="2:23" x14ac:dyDescent="0.25">
      <c r="B7708" s="1" t="s">
        <v>15481</v>
      </c>
      <c r="C7708" s="2">
        <v>13233</v>
      </c>
      <c r="D7708" s="1" t="s">
        <v>15482</v>
      </c>
      <c r="E7708" s="1" t="s">
        <v>12</v>
      </c>
      <c r="F7708" s="1" t="s">
        <v>152</v>
      </c>
      <c r="G7708" s="1" t="s">
        <v>11807</v>
      </c>
      <c r="H7708" s="1" t="s">
        <v>15835</v>
      </c>
      <c r="I7708" s="5">
        <v>171</v>
      </c>
      <c r="J7708" s="5">
        <v>335858</v>
      </c>
      <c r="K7708" s="3">
        <f>+Tabella2026[[#This Row],[POP_2024]]/SUM(Tabella2026[POP_2024])</f>
        <v>2.9010850125808688E-6</v>
      </c>
      <c r="L7708" s="3">
        <f>+Tabella2026[[#This Row],[INCIDENZA POPOLAZIONE]]*(PLAFOND/2)</f>
        <v>854.07725189004839</v>
      </c>
      <c r="M7708" s="3">
        <f>+IFERROR(Tabella2026[[#This Row],[reddito_2024]]/Tabella2026[[#This Row],[POP_2024]],"")</f>
        <v>1964.0818713450292</v>
      </c>
      <c r="N7708" s="3">
        <f>+IF(Tabella2026[[#This Row],[REDDITO COMPLESSIVO PROCAPITE]]&lt;media_aggr_reddito_pc,(media_aggr_reddito_pc-Tabella2026[[#This Row],[REDDITO COMPLESSIVO PROCAPITE]]),0)</f>
        <v>15860.984191263711</v>
      </c>
      <c r="O7708" s="3">
        <f>+Tabella2026[[#This Row],[DIFFERENZA REDDITO INFERIORE ALLA MEDIA DALLA MEDIA]]*Tabella2026[[#This Row],[POP_2024]]</f>
        <v>2712228.2967060944</v>
      </c>
      <c r="P7708" s="3">
        <f>+Tabella2026[[#This Row],[POPOLAZIONE PER DIFFERENZA ]]/SUM(Tabella2026[[POPOLAZIONE PER DIFFERENZA ]])</f>
        <v>2.4062404104258192E-5</v>
      </c>
      <c r="Q7708" s="3">
        <f>+Tabella2026[[#This Row],[INCIDENZA POPOLAZIONE PER DIFFERENZA]]*(PLAFOND-SUM(Tabella2026[CONTRIBUTO SULLA BASE DELLA POPOLAZIONE]))</f>
        <v>7083.9537214905622</v>
      </c>
      <c r="R7708" s="3">
        <f>+Tabella2026[[#This Row],[CONTRIBUTO SULLA BASE DELLA POPOLAZIONE]]+Tabella2026[[#This Row],[CONTRIBUTO SULLA BASE DEL REDDITO]]</f>
        <v>7938.0309733806107</v>
      </c>
      <c r="S7708" s="3">
        <f>+Tabella2026[[#This Row],[CONTRIBUTO TOTALE]]/(PLAFOND/N_TESSERE)</f>
        <v>15.876061946761222</v>
      </c>
      <c r="T7708" s="3">
        <f>+MAX(CEILING(Tabella2026[[#This Row],[preDEF1]],1),1)</f>
        <v>16</v>
      </c>
      <c r="U7708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708" s="21">
        <f>+Tabella2026[[#This Row],[DEF - n. card]]*(PLAFOND/N_TESSERE)</f>
        <v>8000</v>
      </c>
      <c r="W7708" s="18"/>
    </row>
    <row r="7709" spans="2:23" x14ac:dyDescent="0.25">
      <c r="B7709" s="1" t="s">
        <v>15428</v>
      </c>
      <c r="C7709" s="2">
        <v>8023</v>
      </c>
      <c r="D7709" s="1" t="s">
        <v>15429</v>
      </c>
      <c r="E7709" s="1" t="s">
        <v>24</v>
      </c>
      <c r="F7709" s="1" t="s">
        <v>286</v>
      </c>
      <c r="G7709" s="1" t="s">
        <v>11807</v>
      </c>
      <c r="H7709" s="1" t="s">
        <v>15835</v>
      </c>
      <c r="I7709" s="5">
        <v>170</v>
      </c>
      <c r="J7709" s="5">
        <v>2352337</v>
      </c>
      <c r="K7709" s="3">
        <f>+Tabella2026[[#This Row],[POP_2024]]/SUM(Tabella2026[POP_2024])</f>
        <v>2.8841196031505717E-6</v>
      </c>
      <c r="L7709" s="3">
        <f>+Tabella2026[[#This Row],[INCIDENZA POPOLAZIONE]]*(PLAFOND/2)</f>
        <v>849.08264807782598</v>
      </c>
      <c r="M7709" s="3">
        <f>+IFERROR(Tabella2026[[#This Row],[reddito_2024]]/Tabella2026[[#This Row],[POP_2024]],"")</f>
        <v>13837.276470588235</v>
      </c>
      <c r="N7709" s="3">
        <f>+IF(Tabella2026[[#This Row],[REDDITO COMPLESSIVO PROCAPITE]]&lt;media_aggr_reddito_pc,(media_aggr_reddito_pc-Tabella2026[[#This Row],[REDDITO COMPLESSIVO PROCAPITE]]),0)</f>
        <v>3987.7895920205065</v>
      </c>
      <c r="O7709" s="3">
        <f>+Tabella2026[[#This Row],[DIFFERENZA REDDITO INFERIORE ALLA MEDIA DALLA MEDIA]]*Tabella2026[[#This Row],[POP_2024]]</f>
        <v>677924.23064348614</v>
      </c>
      <c r="P7709" s="3">
        <f>+Tabella2026[[#This Row],[POPOLAZIONE PER DIFFERENZA ]]/SUM(Tabella2026[[POPOLAZIONE PER DIFFERENZA ]])</f>
        <v>6.0144224620113417E-6</v>
      </c>
      <c r="Q7709" s="3">
        <f>+Tabella2026[[#This Row],[INCIDENZA POPOLAZIONE PER DIFFERENZA]]*(PLAFOND-SUM(Tabella2026[CONTRIBUTO SULLA BASE DELLA POPOLAZIONE]))</f>
        <v>1770.6414619992997</v>
      </c>
      <c r="R7709" s="3">
        <f>+Tabella2026[[#This Row],[CONTRIBUTO SULLA BASE DELLA POPOLAZIONE]]+Tabella2026[[#This Row],[CONTRIBUTO SULLA BASE DEL REDDITO]]</f>
        <v>2619.7241100771257</v>
      </c>
      <c r="S7709" s="3">
        <f>+Tabella2026[[#This Row],[CONTRIBUTO TOTALE]]/(PLAFOND/N_TESSERE)</f>
        <v>5.2394482201542516</v>
      </c>
      <c r="T7709" s="3">
        <f>+MAX(CEILING(Tabella2026[[#This Row],[preDEF1]],1),1)</f>
        <v>6</v>
      </c>
      <c r="U7709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709" s="21">
        <f>+Tabella2026[[#This Row],[DEF - n. card]]*(PLAFOND/N_TESSERE)</f>
        <v>3000</v>
      </c>
      <c r="W7709" s="18"/>
    </row>
    <row r="7710" spans="2:23" x14ac:dyDescent="0.25">
      <c r="B7710" s="1" t="s">
        <v>15504</v>
      </c>
      <c r="C7710" s="2">
        <v>115033</v>
      </c>
      <c r="D7710" s="1" t="s">
        <v>15505</v>
      </c>
      <c r="E7710" s="1" t="s">
        <v>76</v>
      </c>
      <c r="F7710" s="1" t="s">
        <v>625</v>
      </c>
      <c r="G7710" s="1" t="s">
        <v>11807</v>
      </c>
      <c r="H7710" s="1" t="s">
        <v>15836</v>
      </c>
      <c r="I7710" s="5">
        <v>170</v>
      </c>
      <c r="J7710" s="5">
        <v>1915075</v>
      </c>
      <c r="K7710" s="3">
        <f>+Tabella2026[[#This Row],[POP_2024]]/SUM(Tabella2026[POP_2024])</f>
        <v>2.8841196031505717E-6</v>
      </c>
      <c r="L7710" s="3">
        <f>+Tabella2026[[#This Row],[INCIDENZA POPOLAZIONE]]*(PLAFOND/2)</f>
        <v>849.08264807782598</v>
      </c>
      <c r="M7710" s="3">
        <f>+IFERROR(Tabella2026[[#This Row],[reddito_2024]]/Tabella2026[[#This Row],[POP_2024]],"")</f>
        <v>11265.14705882353</v>
      </c>
      <c r="N7710" s="3">
        <f>+IF(Tabella2026[[#This Row],[REDDITO COMPLESSIVO PROCAPITE]]&lt;media_aggr_reddito_pc,(media_aggr_reddito_pc-Tabella2026[[#This Row],[REDDITO COMPLESSIVO PROCAPITE]]),0)</f>
        <v>6559.9190037852113</v>
      </c>
      <c r="O7710" s="3">
        <f>+Tabella2026[[#This Row],[DIFFERENZA REDDITO INFERIORE ALLA MEDIA DALLA MEDIA]]*Tabella2026[[#This Row],[POP_2024]]</f>
        <v>1115186.2306434859</v>
      </c>
      <c r="P7710" s="3">
        <f>+Tabella2026[[#This Row],[POPOLAZIONE PER DIFFERENZA ]]/SUM(Tabella2026[[POPOLAZIONE PER DIFFERENZA ]])</f>
        <v>9.8937326794492395E-6</v>
      </c>
      <c r="Q7710" s="3">
        <f>+Tabella2026[[#This Row],[INCIDENZA POPOLAZIONE PER DIFFERENZA]]*(PLAFOND-SUM(Tabella2026[CONTRIBUTO SULLA BASE DELLA POPOLAZIONE]))</f>
        <v>2912.7074805303582</v>
      </c>
      <c r="R7710" s="3">
        <f>+Tabella2026[[#This Row],[CONTRIBUTO SULLA BASE DELLA POPOLAZIONE]]+Tabella2026[[#This Row],[CONTRIBUTO SULLA BASE DEL REDDITO]]</f>
        <v>3761.7901286081842</v>
      </c>
      <c r="S7710" s="3">
        <f>+Tabella2026[[#This Row],[CONTRIBUTO TOTALE]]/(PLAFOND/N_TESSERE)</f>
        <v>7.5235802572163681</v>
      </c>
      <c r="T7710" s="3">
        <f>+MAX(CEILING(Tabella2026[[#This Row],[preDEF1]],1),1)</f>
        <v>8</v>
      </c>
      <c r="U7710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710" s="21">
        <f>+Tabella2026[[#This Row],[DEF - n. card]]*(PLAFOND/N_TESSERE)</f>
        <v>4000</v>
      </c>
      <c r="W7710" s="18"/>
    </row>
    <row r="7711" spans="2:23" x14ac:dyDescent="0.25">
      <c r="B7711" s="1" t="s">
        <v>15394</v>
      </c>
      <c r="C7711" s="2">
        <v>58084</v>
      </c>
      <c r="D7711" s="1" t="s">
        <v>15395</v>
      </c>
      <c r="E7711" s="1" t="s">
        <v>8</v>
      </c>
      <c r="F7711" s="1" t="s">
        <v>7</v>
      </c>
      <c r="G7711" s="1" t="s">
        <v>11807</v>
      </c>
      <c r="H7711" s="1" t="s">
        <v>15834</v>
      </c>
      <c r="I7711" s="5">
        <v>170</v>
      </c>
      <c r="J7711" s="5">
        <v>2875739</v>
      </c>
      <c r="K7711" s="3">
        <f>+Tabella2026[[#This Row],[POP_2024]]/SUM(Tabella2026[POP_2024])</f>
        <v>2.8841196031505717E-6</v>
      </c>
      <c r="L7711" s="3">
        <f>+Tabella2026[[#This Row],[INCIDENZA POPOLAZIONE]]*(PLAFOND/2)</f>
        <v>849.08264807782598</v>
      </c>
      <c r="M7711" s="3">
        <f>+IFERROR(Tabella2026[[#This Row],[reddito_2024]]/Tabella2026[[#This Row],[POP_2024]],"")</f>
        <v>16916.111764705882</v>
      </c>
      <c r="N7711" s="3">
        <f>+IF(Tabella2026[[#This Row],[REDDITO COMPLESSIVO PROCAPITE]]&lt;media_aggr_reddito_pc,(media_aggr_reddito_pc-Tabella2026[[#This Row],[REDDITO COMPLESSIVO PROCAPITE]]),0)</f>
        <v>908.95429790285925</v>
      </c>
      <c r="O7711" s="3">
        <f>+Tabella2026[[#This Row],[DIFFERENZA REDDITO INFERIORE ALLA MEDIA DALLA MEDIA]]*Tabella2026[[#This Row],[POP_2024]]</f>
        <v>154522.23064348608</v>
      </c>
      <c r="P7711" s="3">
        <f>+Tabella2026[[#This Row],[POPOLAZIONE PER DIFFERENZA ]]/SUM(Tabella2026[[POPOLAZIONE PER DIFFERENZA ]])</f>
        <v>1.3708935790363017E-6</v>
      </c>
      <c r="Q7711" s="3">
        <f>+Tabella2026[[#This Row],[INCIDENZA POPOLAZIONE PER DIFFERENZA]]*(PLAFOND-SUM(Tabella2026[CONTRIBUTO SULLA BASE DELLA POPOLAZIONE]))</f>
        <v>403.5900414981046</v>
      </c>
      <c r="R7711" s="3">
        <f>+Tabella2026[[#This Row],[CONTRIBUTO SULLA BASE DELLA POPOLAZIONE]]+Tabella2026[[#This Row],[CONTRIBUTO SULLA BASE DEL REDDITO]]</f>
        <v>1252.6726895759307</v>
      </c>
      <c r="S7711" s="3">
        <f>+Tabella2026[[#This Row],[CONTRIBUTO TOTALE]]/(PLAFOND/N_TESSERE)</f>
        <v>2.5053453791518612</v>
      </c>
      <c r="T7711" s="3">
        <f>+MAX(CEILING(Tabella2026[[#This Row],[preDEF1]],1),1)</f>
        <v>3</v>
      </c>
      <c r="U7711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11" s="21">
        <f>+Tabella2026[[#This Row],[DEF - n. card]]*(PLAFOND/N_TESSERE)</f>
        <v>1500</v>
      </c>
      <c r="W7711" s="18"/>
    </row>
    <row r="7712" spans="2:23" x14ac:dyDescent="0.25">
      <c r="B7712" s="1" t="s">
        <v>15432</v>
      </c>
      <c r="C7712" s="2">
        <v>2121</v>
      </c>
      <c r="D7712" s="1" t="s">
        <v>15433</v>
      </c>
      <c r="E7712" s="1" t="s">
        <v>18</v>
      </c>
      <c r="F7712" s="1" t="s">
        <v>381</v>
      </c>
      <c r="G7712" s="1" t="s">
        <v>11807</v>
      </c>
      <c r="H7712" s="1" t="s">
        <v>15835</v>
      </c>
      <c r="I7712" s="5">
        <v>170</v>
      </c>
      <c r="J7712" s="5">
        <v>2857813</v>
      </c>
      <c r="K7712" s="3">
        <f>+Tabella2026[[#This Row],[POP_2024]]/SUM(Tabella2026[POP_2024])</f>
        <v>2.8841196031505717E-6</v>
      </c>
      <c r="L7712" s="3">
        <f>+Tabella2026[[#This Row],[INCIDENZA POPOLAZIONE]]*(PLAFOND/2)</f>
        <v>849.08264807782598</v>
      </c>
      <c r="M7712" s="3">
        <f>+IFERROR(Tabella2026[[#This Row],[reddito_2024]]/Tabella2026[[#This Row],[POP_2024]],"")</f>
        <v>16810.664705882355</v>
      </c>
      <c r="N7712" s="3">
        <f>+IF(Tabella2026[[#This Row],[REDDITO COMPLESSIVO PROCAPITE]]&lt;media_aggr_reddito_pc,(media_aggr_reddito_pc-Tabella2026[[#This Row],[REDDITO COMPLESSIVO PROCAPITE]]),0)</f>
        <v>1014.4013567263864</v>
      </c>
      <c r="O7712" s="3">
        <f>+Tabella2026[[#This Row],[DIFFERENZA REDDITO INFERIORE ALLA MEDIA DALLA MEDIA]]*Tabella2026[[#This Row],[POP_2024]]</f>
        <v>172448.2306434857</v>
      </c>
      <c r="P7712" s="3">
        <f>+Tabella2026[[#This Row],[POPOLAZIONE PER DIFFERENZA ]]/SUM(Tabella2026[[POPOLAZIONE PER DIFFERENZA ]])</f>
        <v>1.5299298432389773E-6</v>
      </c>
      <c r="Q7712" s="3">
        <f>+Tabella2026[[#This Row],[INCIDENZA POPOLAZIONE PER DIFFERENZA]]*(PLAFOND-SUM(Tabella2026[CONTRIBUTO SULLA BASE DELLA POPOLAZIONE]))</f>
        <v>450.41019840217433</v>
      </c>
      <c r="R7712" s="3">
        <f>+Tabella2026[[#This Row],[CONTRIBUTO SULLA BASE DELLA POPOLAZIONE]]+Tabella2026[[#This Row],[CONTRIBUTO SULLA BASE DEL REDDITO]]</f>
        <v>1299.4928464800003</v>
      </c>
      <c r="S7712" s="3">
        <f>+Tabella2026[[#This Row],[CONTRIBUTO TOTALE]]/(PLAFOND/N_TESSERE)</f>
        <v>2.5989856929600004</v>
      </c>
      <c r="T7712" s="3">
        <f>+MAX(CEILING(Tabella2026[[#This Row],[preDEF1]],1),1)</f>
        <v>3</v>
      </c>
      <c r="U7712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12" s="21">
        <f>+Tabella2026[[#This Row],[DEF - n. card]]*(PLAFOND/N_TESSERE)</f>
        <v>1500</v>
      </c>
      <c r="W7712" s="18"/>
    </row>
    <row r="7713" spans="2:23" x14ac:dyDescent="0.25">
      <c r="B7713" s="1" t="s">
        <v>15496</v>
      </c>
      <c r="C7713" s="2">
        <v>6016</v>
      </c>
      <c r="D7713" s="1" t="s">
        <v>15497</v>
      </c>
      <c r="E7713" s="1" t="s">
        <v>18</v>
      </c>
      <c r="F7713" s="1" t="s">
        <v>138</v>
      </c>
      <c r="G7713" s="1" t="s">
        <v>11807</v>
      </c>
      <c r="H7713" s="1" t="s">
        <v>15835</v>
      </c>
      <c r="I7713" s="5">
        <v>169</v>
      </c>
      <c r="J7713" s="5">
        <v>2159733</v>
      </c>
      <c r="K7713" s="3">
        <f>+Tabella2026[[#This Row],[POP_2024]]/SUM(Tabella2026[POP_2024])</f>
        <v>2.8671541937202741E-6</v>
      </c>
      <c r="L7713" s="3">
        <f>+Tabella2026[[#This Row],[INCIDENZA POPOLAZIONE]]*(PLAFOND/2)</f>
        <v>844.08804426560334</v>
      </c>
      <c r="M7713" s="3">
        <f>+IFERROR(Tabella2026[[#This Row],[reddito_2024]]/Tabella2026[[#This Row],[POP_2024]],"")</f>
        <v>12779.485207100592</v>
      </c>
      <c r="N7713" s="3">
        <f>+IF(Tabella2026[[#This Row],[REDDITO COMPLESSIVO PROCAPITE]]&lt;media_aggr_reddito_pc,(media_aggr_reddito_pc-Tabella2026[[#This Row],[REDDITO COMPLESSIVO PROCAPITE]]),0)</f>
        <v>5045.5808555081494</v>
      </c>
      <c r="O7713" s="3">
        <f>+Tabella2026[[#This Row],[DIFFERENZA REDDITO INFERIORE ALLA MEDIA DALLA MEDIA]]*Tabella2026[[#This Row],[POP_2024]]</f>
        <v>852703.16458087729</v>
      </c>
      <c r="P7713" s="3">
        <f>+Tabella2026[[#This Row],[POPOLAZIONE PER DIFFERENZA ]]/SUM(Tabella2026[[POPOLAZIONE PER DIFFERENZA ]])</f>
        <v>7.5650298878023444E-6</v>
      </c>
      <c r="Q7713" s="3">
        <f>+Tabella2026[[#This Row],[INCIDENZA POPOLAZIONE PER DIFFERENZA]]*(PLAFOND-SUM(Tabella2026[CONTRIBUTO SULLA BASE DELLA POPOLAZIONE]))</f>
        <v>2227.1391251966033</v>
      </c>
      <c r="R7713" s="3">
        <f>+Tabella2026[[#This Row],[CONTRIBUTO SULLA BASE DELLA POPOLAZIONE]]+Tabella2026[[#This Row],[CONTRIBUTO SULLA BASE DEL REDDITO]]</f>
        <v>3071.2271694622068</v>
      </c>
      <c r="S7713" s="3">
        <f>+Tabella2026[[#This Row],[CONTRIBUTO TOTALE]]/(PLAFOND/N_TESSERE)</f>
        <v>6.1424543389244137</v>
      </c>
      <c r="T7713" s="3">
        <f>+MAX(CEILING(Tabella2026[[#This Row],[preDEF1]],1),1)</f>
        <v>7</v>
      </c>
      <c r="U7713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713" s="21">
        <f>+Tabella2026[[#This Row],[DEF - n. card]]*(PLAFOND/N_TESSERE)</f>
        <v>3500</v>
      </c>
      <c r="W7713" s="18"/>
    </row>
    <row r="7714" spans="2:23" x14ac:dyDescent="0.25">
      <c r="B7714" s="1" t="s">
        <v>15412</v>
      </c>
      <c r="C7714" s="2">
        <v>66083</v>
      </c>
      <c r="D7714" s="1" t="s">
        <v>15413</v>
      </c>
      <c r="E7714" s="1" t="s">
        <v>96</v>
      </c>
      <c r="F7714" s="1" t="s">
        <v>201</v>
      </c>
      <c r="G7714" s="1" t="s">
        <v>11807</v>
      </c>
      <c r="H7714" s="1" t="s">
        <v>15836</v>
      </c>
      <c r="I7714" s="5">
        <v>169</v>
      </c>
      <c r="J7714" s="5">
        <v>2311328</v>
      </c>
      <c r="K7714" s="3">
        <f>+Tabella2026[[#This Row],[POP_2024]]/SUM(Tabella2026[POP_2024])</f>
        <v>2.8671541937202741E-6</v>
      </c>
      <c r="L7714" s="3">
        <f>+Tabella2026[[#This Row],[INCIDENZA POPOLAZIONE]]*(PLAFOND/2)</f>
        <v>844.08804426560334</v>
      </c>
      <c r="M7714" s="3">
        <f>+IFERROR(Tabella2026[[#This Row],[reddito_2024]]/Tabella2026[[#This Row],[POP_2024]],"")</f>
        <v>13676.497041420118</v>
      </c>
      <c r="N7714" s="3">
        <f>+IF(Tabella2026[[#This Row],[REDDITO COMPLESSIVO PROCAPITE]]&lt;media_aggr_reddito_pc,(media_aggr_reddito_pc-Tabella2026[[#This Row],[REDDITO COMPLESSIVO PROCAPITE]]),0)</f>
        <v>4148.5690211886231</v>
      </c>
      <c r="O7714" s="3">
        <f>+Tabella2026[[#This Row],[DIFFERENZA REDDITO INFERIORE ALLA MEDIA DALLA MEDIA]]*Tabella2026[[#This Row],[POP_2024]]</f>
        <v>701108.16458087729</v>
      </c>
      <c r="P7714" s="3">
        <f>+Tabella2026[[#This Row],[POPOLAZIONE PER DIFFERENZA ]]/SUM(Tabella2026[[POPOLAZIONE PER DIFFERENZA ]])</f>
        <v>6.220106175216987E-6</v>
      </c>
      <c r="Q7714" s="3">
        <f>+Tabella2026[[#This Row],[INCIDENZA POPOLAZIONE PER DIFFERENZA]]*(PLAFOND-SUM(Tabella2026[CONTRIBUTO SULLA BASE DELLA POPOLAZIONE]))</f>
        <v>1831.194592904257</v>
      </c>
      <c r="R7714" s="3">
        <f>+Tabella2026[[#This Row],[CONTRIBUTO SULLA BASE DELLA POPOLAZIONE]]+Tabella2026[[#This Row],[CONTRIBUTO SULLA BASE DEL REDDITO]]</f>
        <v>2675.2826371698602</v>
      </c>
      <c r="S7714" s="3">
        <f>+Tabella2026[[#This Row],[CONTRIBUTO TOTALE]]/(PLAFOND/N_TESSERE)</f>
        <v>5.3505652743397203</v>
      </c>
      <c r="T7714" s="3">
        <f>+MAX(CEILING(Tabella2026[[#This Row],[preDEF1]],1),1)</f>
        <v>6</v>
      </c>
      <c r="U771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714" s="21">
        <f>+Tabella2026[[#This Row],[DEF - n. card]]*(PLAFOND/N_TESSERE)</f>
        <v>3000</v>
      </c>
      <c r="W7714" s="18"/>
    </row>
    <row r="7715" spans="2:23" x14ac:dyDescent="0.25">
      <c r="B7715" s="1" t="s">
        <v>15450</v>
      </c>
      <c r="C7715" s="2">
        <v>16121</v>
      </c>
      <c r="D7715" s="1" t="s">
        <v>15451</v>
      </c>
      <c r="E7715" s="1" t="s">
        <v>12</v>
      </c>
      <c r="F7715" s="1" t="s">
        <v>93</v>
      </c>
      <c r="G7715" s="1" t="s">
        <v>11807</v>
      </c>
      <c r="H7715" s="1" t="s">
        <v>15835</v>
      </c>
      <c r="I7715" s="5">
        <v>168</v>
      </c>
      <c r="J7715" s="5">
        <v>2891193</v>
      </c>
      <c r="K7715" s="3">
        <f>+Tabella2026[[#This Row],[POP_2024]]/SUM(Tabella2026[POP_2024])</f>
        <v>2.8501887842899765E-6</v>
      </c>
      <c r="L7715" s="3">
        <f>+Tabella2026[[#This Row],[INCIDENZA POPOLAZIONE]]*(PLAFOND/2)</f>
        <v>839.09344045338082</v>
      </c>
      <c r="M7715" s="3">
        <f>+IFERROR(Tabella2026[[#This Row],[reddito_2024]]/Tabella2026[[#This Row],[POP_2024]],"")</f>
        <v>17209.482142857141</v>
      </c>
      <c r="N7715" s="3">
        <f>+IF(Tabella2026[[#This Row],[REDDITO COMPLESSIVO PROCAPITE]]&lt;media_aggr_reddito_pc,(media_aggr_reddito_pc-Tabella2026[[#This Row],[REDDITO COMPLESSIVO PROCAPITE]]),0)</f>
        <v>615.58391975159975</v>
      </c>
      <c r="O7715" s="3">
        <f>+Tabella2026[[#This Row],[DIFFERENZA REDDITO INFERIORE ALLA MEDIA DALLA MEDIA]]*Tabella2026[[#This Row],[POP_2024]]</f>
        <v>103418.09851826876</v>
      </c>
      <c r="P7715" s="3">
        <f>+Tabella2026[[#This Row],[POPOLAZIONE PER DIFFERENZA ]]/SUM(Tabella2026[[POPOLAZIONE PER DIFFERENZA ]])</f>
        <v>9.1750686373368683E-7</v>
      </c>
      <c r="Q7715" s="3">
        <f>+Tabella2026[[#This Row],[INCIDENZA POPOLAZIONE PER DIFFERENZA]]*(PLAFOND-SUM(Tabella2026[CONTRIBUTO SULLA BASE DELLA POPOLAZIONE]))</f>
        <v>270.11333255305067</v>
      </c>
      <c r="R7715" s="3">
        <f>+Tabella2026[[#This Row],[CONTRIBUTO SULLA BASE DELLA POPOLAZIONE]]+Tabella2026[[#This Row],[CONTRIBUTO SULLA BASE DEL REDDITO]]</f>
        <v>1109.2067730064314</v>
      </c>
      <c r="S7715" s="3">
        <f>+Tabella2026[[#This Row],[CONTRIBUTO TOTALE]]/(PLAFOND/N_TESSERE)</f>
        <v>2.2184135460128629</v>
      </c>
      <c r="T7715" s="3">
        <f>+MAX(CEILING(Tabella2026[[#This Row],[preDEF1]],1),1)</f>
        <v>3</v>
      </c>
      <c r="U7715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15" s="21">
        <f>+Tabella2026[[#This Row],[DEF - n. card]]*(PLAFOND/N_TESSERE)</f>
        <v>1500</v>
      </c>
      <c r="W7715" s="18"/>
    </row>
    <row r="7716" spans="2:23" x14ac:dyDescent="0.25">
      <c r="B7716" s="1" t="s">
        <v>15492</v>
      </c>
      <c r="C7716" s="2">
        <v>7046</v>
      </c>
      <c r="D7716" s="1" t="s">
        <v>15493</v>
      </c>
      <c r="E7716" s="1" t="s">
        <v>565</v>
      </c>
      <c r="F7716" s="1" t="s">
        <v>565</v>
      </c>
      <c r="G7716" s="1" t="s">
        <v>11807</v>
      </c>
      <c r="H7716" s="1" t="s">
        <v>15835</v>
      </c>
      <c r="I7716" s="5">
        <v>168</v>
      </c>
      <c r="J7716" s="5">
        <v>2678836</v>
      </c>
      <c r="K7716" s="3">
        <f>+Tabella2026[[#This Row],[POP_2024]]/SUM(Tabella2026[POP_2024])</f>
        <v>2.8501887842899765E-6</v>
      </c>
      <c r="L7716" s="3">
        <f>+Tabella2026[[#This Row],[INCIDENZA POPOLAZIONE]]*(PLAFOND/2)</f>
        <v>839.09344045338082</v>
      </c>
      <c r="M7716" s="3">
        <f>+IFERROR(Tabella2026[[#This Row],[reddito_2024]]/Tabella2026[[#This Row],[POP_2024]],"")</f>
        <v>15945.452380952382</v>
      </c>
      <c r="N7716" s="3">
        <f>+IF(Tabella2026[[#This Row],[REDDITO COMPLESSIVO PROCAPITE]]&lt;media_aggr_reddito_pc,(media_aggr_reddito_pc-Tabella2026[[#This Row],[REDDITO COMPLESSIVO PROCAPITE]]),0)</f>
        <v>1879.6136816563594</v>
      </c>
      <c r="O7716" s="3">
        <f>+Tabella2026[[#This Row],[DIFFERENZA REDDITO INFERIORE ALLA MEDIA DALLA MEDIA]]*Tabella2026[[#This Row],[POP_2024]]</f>
        <v>315775.09851826838</v>
      </c>
      <c r="P7716" s="3">
        <f>+Tabella2026[[#This Row],[POPOLAZIONE PER DIFFERENZA ]]/SUM(Tabella2026[[POPOLAZIONE PER DIFFERENZA ]])</f>
        <v>2.8015001671638014E-6</v>
      </c>
      <c r="Q7716" s="3">
        <f>+Tabella2026[[#This Row],[INCIDENZA POPOLAZIONE PER DIFFERENZA]]*(PLAFOND-SUM(Tabella2026[CONTRIBUTO SULLA BASE DELLA POPOLAZIONE]))</f>
        <v>824.75954808790107</v>
      </c>
      <c r="R7716" s="3">
        <f>+Tabella2026[[#This Row],[CONTRIBUTO SULLA BASE DELLA POPOLAZIONE]]+Tabella2026[[#This Row],[CONTRIBUTO SULLA BASE DEL REDDITO]]</f>
        <v>1663.8529885412818</v>
      </c>
      <c r="S7716" s="3">
        <f>+Tabella2026[[#This Row],[CONTRIBUTO TOTALE]]/(PLAFOND/N_TESSERE)</f>
        <v>3.3277059770825637</v>
      </c>
      <c r="T7716" s="3">
        <f>+MAX(CEILING(Tabella2026[[#This Row],[preDEF1]],1),1)</f>
        <v>4</v>
      </c>
      <c r="U7716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16" s="21">
        <f>+Tabella2026[[#This Row],[DEF - n. card]]*(PLAFOND/N_TESSERE)</f>
        <v>2000</v>
      </c>
      <c r="W7716" s="18"/>
    </row>
    <row r="7717" spans="2:23" x14ac:dyDescent="0.25">
      <c r="B7717" s="1" t="s">
        <v>15436</v>
      </c>
      <c r="C7717" s="2">
        <v>96044</v>
      </c>
      <c r="D7717" s="1" t="s">
        <v>15437</v>
      </c>
      <c r="E7717" s="1" t="s">
        <v>18</v>
      </c>
      <c r="F7717" s="1" t="s">
        <v>403</v>
      </c>
      <c r="G7717" s="1" t="s">
        <v>11807</v>
      </c>
      <c r="H7717" s="1" t="s">
        <v>15835</v>
      </c>
      <c r="I7717" s="5">
        <v>168</v>
      </c>
      <c r="J7717" s="5">
        <v>2638797</v>
      </c>
      <c r="K7717" s="3">
        <f>+Tabella2026[[#This Row],[POP_2024]]/SUM(Tabella2026[POP_2024])</f>
        <v>2.8501887842899765E-6</v>
      </c>
      <c r="L7717" s="3">
        <f>+Tabella2026[[#This Row],[INCIDENZA POPOLAZIONE]]*(PLAFOND/2)</f>
        <v>839.09344045338082</v>
      </c>
      <c r="M7717" s="3">
        <f>+IFERROR(Tabella2026[[#This Row],[reddito_2024]]/Tabella2026[[#This Row],[POP_2024]],"")</f>
        <v>15707.125</v>
      </c>
      <c r="N7717" s="3">
        <f>+IF(Tabella2026[[#This Row],[REDDITO COMPLESSIVO PROCAPITE]]&lt;media_aggr_reddito_pc,(media_aggr_reddito_pc-Tabella2026[[#This Row],[REDDITO COMPLESSIVO PROCAPITE]]),0)</f>
        <v>2117.941062608741</v>
      </c>
      <c r="O7717" s="3">
        <f>+Tabella2026[[#This Row],[DIFFERENZA REDDITO INFERIORE ALLA MEDIA DALLA MEDIA]]*Tabella2026[[#This Row],[POP_2024]]</f>
        <v>355814.0985182685</v>
      </c>
      <c r="P7717" s="3">
        <f>+Tabella2026[[#This Row],[POPOLAZIONE PER DIFFERENZA ]]/SUM(Tabella2026[[POPOLAZIONE PER DIFFERENZA ]])</f>
        <v>3.156719010319613E-6</v>
      </c>
      <c r="Q7717" s="3">
        <f>+Tabella2026[[#This Row],[INCIDENZA POPOLAZIONE PER DIFFERENZA]]*(PLAFOND-SUM(Tabella2026[CONTRIBUTO SULLA BASE DELLA POPOLAZIONE]))</f>
        <v>929.33570909884008</v>
      </c>
      <c r="R7717" s="3">
        <f>+Tabella2026[[#This Row],[CONTRIBUTO SULLA BASE DELLA POPOLAZIONE]]+Tabella2026[[#This Row],[CONTRIBUTO SULLA BASE DEL REDDITO]]</f>
        <v>1768.4291495522209</v>
      </c>
      <c r="S7717" s="3">
        <f>+Tabella2026[[#This Row],[CONTRIBUTO TOTALE]]/(PLAFOND/N_TESSERE)</f>
        <v>3.5368582991044417</v>
      </c>
      <c r="T7717" s="3">
        <f>+MAX(CEILING(Tabella2026[[#This Row],[preDEF1]],1),1)</f>
        <v>4</v>
      </c>
      <c r="U7717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17" s="21">
        <f>+Tabella2026[[#This Row],[DEF - n. card]]*(PLAFOND/N_TESSERE)</f>
        <v>2000</v>
      </c>
      <c r="W7717" s="18"/>
    </row>
    <row r="7718" spans="2:23" x14ac:dyDescent="0.25">
      <c r="B7718" s="1" t="s">
        <v>15462</v>
      </c>
      <c r="C7718" s="2">
        <v>7056</v>
      </c>
      <c r="D7718" s="1" t="s">
        <v>15463</v>
      </c>
      <c r="E7718" s="1" t="s">
        <v>565</v>
      </c>
      <c r="F7718" s="1" t="s">
        <v>565</v>
      </c>
      <c r="G7718" s="1" t="s">
        <v>11807</v>
      </c>
      <c r="H7718" s="1" t="s">
        <v>15835</v>
      </c>
      <c r="I7718" s="5">
        <v>168</v>
      </c>
      <c r="J7718" s="5">
        <v>3588015</v>
      </c>
      <c r="K7718" s="3">
        <f>+Tabella2026[[#This Row],[POP_2024]]/SUM(Tabella2026[POP_2024])</f>
        <v>2.8501887842899765E-6</v>
      </c>
      <c r="L7718" s="3">
        <f>+Tabella2026[[#This Row],[INCIDENZA POPOLAZIONE]]*(PLAFOND/2)</f>
        <v>839.09344045338082</v>
      </c>
      <c r="M7718" s="3">
        <f>+IFERROR(Tabella2026[[#This Row],[reddito_2024]]/Tabella2026[[#This Row],[POP_2024]],"")</f>
        <v>21357.232142857141</v>
      </c>
      <c r="N7718" s="3">
        <f>+IF(Tabella2026[[#This Row],[REDDITO COMPLESSIVO PROCAPITE]]&lt;media_aggr_reddito_pc,(media_aggr_reddito_pc-Tabella2026[[#This Row],[REDDITO COMPLESSIVO PROCAPITE]]),0)</f>
        <v>0</v>
      </c>
      <c r="O7718" s="3">
        <f>+Tabella2026[[#This Row],[DIFFERENZA REDDITO INFERIORE ALLA MEDIA DALLA MEDIA]]*Tabella2026[[#This Row],[POP_2024]]</f>
        <v>0</v>
      </c>
      <c r="P7718" s="3">
        <f>+Tabella2026[[#This Row],[POPOLAZIONE PER DIFFERENZA ]]/SUM(Tabella2026[[POPOLAZIONE PER DIFFERENZA ]])</f>
        <v>0</v>
      </c>
      <c r="Q7718" s="3">
        <f>+Tabella2026[[#This Row],[INCIDENZA POPOLAZIONE PER DIFFERENZA]]*(PLAFOND-SUM(Tabella2026[CONTRIBUTO SULLA BASE DELLA POPOLAZIONE]))</f>
        <v>0</v>
      </c>
      <c r="R7718" s="3">
        <f>+Tabella2026[[#This Row],[CONTRIBUTO SULLA BASE DELLA POPOLAZIONE]]+Tabella2026[[#This Row],[CONTRIBUTO SULLA BASE DEL REDDITO]]</f>
        <v>839.09344045338082</v>
      </c>
      <c r="S7718" s="3">
        <f>+Tabella2026[[#This Row],[CONTRIBUTO TOTALE]]/(PLAFOND/N_TESSERE)</f>
        <v>1.6781868809067617</v>
      </c>
      <c r="T7718" s="3">
        <f>+MAX(CEILING(Tabella2026[[#This Row],[preDEF1]],1),1)</f>
        <v>2</v>
      </c>
      <c r="U7718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718" s="21">
        <f>+Tabella2026[[#This Row],[DEF - n. card]]*(PLAFOND/N_TESSERE)</f>
        <v>1000</v>
      </c>
      <c r="W7718" s="18"/>
    </row>
    <row r="7719" spans="2:23" x14ac:dyDescent="0.25">
      <c r="B7719" s="1" t="s">
        <v>15386</v>
      </c>
      <c r="C7719" s="2">
        <v>69078</v>
      </c>
      <c r="D7719" s="1" t="s">
        <v>15387</v>
      </c>
      <c r="E7719" s="1" t="s">
        <v>96</v>
      </c>
      <c r="F7719" s="1" t="s">
        <v>328</v>
      </c>
      <c r="G7719" s="1" t="s">
        <v>11807</v>
      </c>
      <c r="H7719" s="1" t="s">
        <v>15836</v>
      </c>
      <c r="I7719" s="5">
        <v>168</v>
      </c>
      <c r="J7719" s="5">
        <v>2232228</v>
      </c>
      <c r="K7719" s="3">
        <f>+Tabella2026[[#This Row],[POP_2024]]/SUM(Tabella2026[POP_2024])</f>
        <v>2.8501887842899765E-6</v>
      </c>
      <c r="L7719" s="3">
        <f>+Tabella2026[[#This Row],[INCIDENZA POPOLAZIONE]]*(PLAFOND/2)</f>
        <v>839.09344045338082</v>
      </c>
      <c r="M7719" s="3">
        <f>+IFERROR(Tabella2026[[#This Row],[reddito_2024]]/Tabella2026[[#This Row],[POP_2024]],"")</f>
        <v>13287.071428571429</v>
      </c>
      <c r="N7719" s="3">
        <f>+IF(Tabella2026[[#This Row],[REDDITO COMPLESSIVO PROCAPITE]]&lt;media_aggr_reddito_pc,(media_aggr_reddito_pc-Tabella2026[[#This Row],[REDDITO COMPLESSIVO PROCAPITE]]),0)</f>
        <v>4537.9946340373117</v>
      </c>
      <c r="O7719" s="3">
        <f>+Tabella2026[[#This Row],[DIFFERENZA REDDITO INFERIORE ALLA MEDIA DALLA MEDIA]]*Tabella2026[[#This Row],[POP_2024]]</f>
        <v>762383.09851826832</v>
      </c>
      <c r="P7719" s="3">
        <f>+Tabella2026[[#This Row],[POPOLAZIONE PER DIFFERENZA ]]/SUM(Tabella2026[[POPOLAZIONE PER DIFFERENZA ]])</f>
        <v>6.7637264241664804E-6</v>
      </c>
      <c r="Q7719" s="3">
        <f>+Tabella2026[[#This Row],[INCIDENZA POPOLAZIONE PER DIFFERENZA]]*(PLAFOND-SUM(Tabella2026[CONTRIBUTO SULLA BASE DELLA POPOLAZIONE]))</f>
        <v>1991.2359864798018</v>
      </c>
      <c r="R7719" s="3">
        <f>+Tabella2026[[#This Row],[CONTRIBUTO SULLA BASE DELLA POPOLAZIONE]]+Tabella2026[[#This Row],[CONTRIBUTO SULLA BASE DEL REDDITO]]</f>
        <v>2830.3294269331827</v>
      </c>
      <c r="S7719" s="3">
        <f>+Tabella2026[[#This Row],[CONTRIBUTO TOTALE]]/(PLAFOND/N_TESSERE)</f>
        <v>5.6606588538663658</v>
      </c>
      <c r="T7719" s="3">
        <f>+MAX(CEILING(Tabella2026[[#This Row],[preDEF1]],1),1)</f>
        <v>6</v>
      </c>
      <c r="U7719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719" s="21">
        <f>+Tabella2026[[#This Row],[DEF - n. card]]*(PLAFOND/N_TESSERE)</f>
        <v>3000</v>
      </c>
      <c r="W7719" s="18"/>
    </row>
    <row r="7720" spans="2:23" x14ac:dyDescent="0.25">
      <c r="B7720" s="1" t="s">
        <v>15438</v>
      </c>
      <c r="C7720" s="2">
        <v>4216</v>
      </c>
      <c r="D7720" s="1" t="s">
        <v>15439</v>
      </c>
      <c r="E7720" s="1" t="s">
        <v>18</v>
      </c>
      <c r="F7720" s="1" t="s">
        <v>263</v>
      </c>
      <c r="G7720" s="1" t="s">
        <v>11807</v>
      </c>
      <c r="H7720" s="1" t="s">
        <v>15835</v>
      </c>
      <c r="I7720" s="5">
        <v>168</v>
      </c>
      <c r="J7720" s="5">
        <v>2222448</v>
      </c>
      <c r="K7720" s="3">
        <f>+Tabella2026[[#This Row],[POP_2024]]/SUM(Tabella2026[POP_2024])</f>
        <v>2.8501887842899765E-6</v>
      </c>
      <c r="L7720" s="3">
        <f>+Tabella2026[[#This Row],[INCIDENZA POPOLAZIONE]]*(PLAFOND/2)</f>
        <v>839.09344045338082</v>
      </c>
      <c r="M7720" s="3">
        <f>+IFERROR(Tabella2026[[#This Row],[reddito_2024]]/Tabella2026[[#This Row],[POP_2024]],"")</f>
        <v>13228.857142857143</v>
      </c>
      <c r="N7720" s="3">
        <f>+IF(Tabella2026[[#This Row],[REDDITO COMPLESSIVO PROCAPITE]]&lt;media_aggr_reddito_pc,(media_aggr_reddito_pc-Tabella2026[[#This Row],[REDDITO COMPLESSIVO PROCAPITE]]),0)</f>
        <v>4596.2089197515979</v>
      </c>
      <c r="O7720" s="3">
        <f>+Tabella2026[[#This Row],[DIFFERENZA REDDITO INFERIORE ALLA MEDIA DALLA MEDIA]]*Tabella2026[[#This Row],[POP_2024]]</f>
        <v>772163.09851826844</v>
      </c>
      <c r="P7720" s="3">
        <f>+Tabella2026[[#This Row],[POPOLAZIONE PER DIFFERENZA ]]/SUM(Tabella2026[[POPOLAZIONE PER DIFFERENZA ]])</f>
        <v>6.8504928340684224E-6</v>
      </c>
      <c r="Q7720" s="3">
        <f>+Tabella2026[[#This Row],[INCIDENZA POPOLAZIONE PER DIFFERENZA]]*(PLAFOND-SUM(Tabella2026[CONTRIBUTO SULLA BASE DELLA POPOLAZIONE]))</f>
        <v>2016.7799524801262</v>
      </c>
      <c r="R7720" s="3">
        <f>+Tabella2026[[#This Row],[CONTRIBUTO SULLA BASE DELLA POPOLAZIONE]]+Tabella2026[[#This Row],[CONTRIBUTO SULLA BASE DEL REDDITO]]</f>
        <v>2855.8733929335071</v>
      </c>
      <c r="S7720" s="3">
        <f>+Tabella2026[[#This Row],[CONTRIBUTO TOTALE]]/(PLAFOND/N_TESSERE)</f>
        <v>5.7117467858670139</v>
      </c>
      <c r="T7720" s="3">
        <f>+MAX(CEILING(Tabella2026[[#This Row],[preDEF1]],1),1)</f>
        <v>6</v>
      </c>
      <c r="U7720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720" s="21">
        <f>+Tabella2026[[#This Row],[DEF - n. card]]*(PLAFOND/N_TESSERE)</f>
        <v>3000</v>
      </c>
      <c r="W7720" s="18"/>
    </row>
    <row r="7721" spans="2:23" x14ac:dyDescent="0.25">
      <c r="B7721" s="1" t="s">
        <v>15456</v>
      </c>
      <c r="C7721" s="2">
        <v>18105</v>
      </c>
      <c r="D7721" s="1" t="s">
        <v>15457</v>
      </c>
      <c r="E7721" s="1" t="s">
        <v>12</v>
      </c>
      <c r="F7721" s="1" t="s">
        <v>195</v>
      </c>
      <c r="G7721" s="1" t="s">
        <v>11807</v>
      </c>
      <c r="H7721" s="1" t="s">
        <v>15835</v>
      </c>
      <c r="I7721" s="5">
        <v>167</v>
      </c>
      <c r="J7721" s="5">
        <v>2294962</v>
      </c>
      <c r="K7721" s="3">
        <f>+Tabella2026[[#This Row],[POP_2024]]/SUM(Tabella2026[POP_2024])</f>
        <v>2.8332233748596793E-6</v>
      </c>
      <c r="L7721" s="3">
        <f>+Tabella2026[[#This Row],[INCIDENZA POPOLAZIONE]]*(PLAFOND/2)</f>
        <v>834.09883664115841</v>
      </c>
      <c r="M7721" s="3">
        <f>+IFERROR(Tabella2026[[#This Row],[reddito_2024]]/Tabella2026[[#This Row],[POP_2024]],"")</f>
        <v>13742.287425149701</v>
      </c>
      <c r="N7721" s="3">
        <f>+IF(Tabella2026[[#This Row],[REDDITO COMPLESSIVO PROCAPITE]]&lt;media_aggr_reddito_pc,(media_aggr_reddito_pc-Tabella2026[[#This Row],[REDDITO COMPLESSIVO PROCAPITE]]),0)</f>
        <v>4082.7786374590396</v>
      </c>
      <c r="O7721" s="3">
        <f>+Tabella2026[[#This Row],[DIFFERENZA REDDITO INFERIORE ALLA MEDIA DALLA MEDIA]]*Tabella2026[[#This Row],[POP_2024]]</f>
        <v>681824.03245565959</v>
      </c>
      <c r="P7721" s="3">
        <f>+Tabella2026[[#This Row],[POPOLAZIONE PER DIFFERENZA ]]/SUM(Tabella2026[[POPOLAZIONE PER DIFFERENZA ]])</f>
        <v>6.0490208058325461E-6</v>
      </c>
      <c r="Q7721" s="3">
        <f>+Tabella2026[[#This Row],[INCIDENZA POPOLAZIONE PER DIFFERENZA]]*(PLAFOND-SUM(Tabella2026[CONTRIBUTO SULLA BASE DELLA POPOLAZIONE]))</f>
        <v>1780.8271884715043</v>
      </c>
      <c r="R7721" s="3">
        <f>+Tabella2026[[#This Row],[CONTRIBUTO SULLA BASE DELLA POPOLAZIONE]]+Tabella2026[[#This Row],[CONTRIBUTO SULLA BASE DEL REDDITO]]</f>
        <v>2614.9260251126625</v>
      </c>
      <c r="S7721" s="3">
        <f>+Tabella2026[[#This Row],[CONTRIBUTO TOTALE]]/(PLAFOND/N_TESSERE)</f>
        <v>5.2298520502253254</v>
      </c>
      <c r="T7721" s="3">
        <f>+MAX(CEILING(Tabella2026[[#This Row],[preDEF1]],1),1)</f>
        <v>6</v>
      </c>
      <c r="U772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721" s="21">
        <f>+Tabella2026[[#This Row],[DEF - n. card]]*(PLAFOND/N_TESSERE)</f>
        <v>3000</v>
      </c>
      <c r="W7721" s="18"/>
    </row>
    <row r="7722" spans="2:23" x14ac:dyDescent="0.25">
      <c r="B7722" s="1" t="s">
        <v>15420</v>
      </c>
      <c r="C7722" s="2">
        <v>9060</v>
      </c>
      <c r="D7722" s="1" t="s">
        <v>15421</v>
      </c>
      <c r="E7722" s="1" t="s">
        <v>24</v>
      </c>
      <c r="F7722" s="1" t="s">
        <v>246</v>
      </c>
      <c r="G7722" s="1" t="s">
        <v>11807</v>
      </c>
      <c r="H7722" s="1" t="s">
        <v>15835</v>
      </c>
      <c r="I7722" s="5">
        <v>167</v>
      </c>
      <c r="J7722" s="5">
        <v>1630568</v>
      </c>
      <c r="K7722" s="3">
        <f>+Tabella2026[[#This Row],[POP_2024]]/SUM(Tabella2026[POP_2024])</f>
        <v>2.8332233748596793E-6</v>
      </c>
      <c r="L7722" s="3">
        <f>+Tabella2026[[#This Row],[INCIDENZA POPOLAZIONE]]*(PLAFOND/2)</f>
        <v>834.09883664115841</v>
      </c>
      <c r="M7722" s="3">
        <f>+IFERROR(Tabella2026[[#This Row],[reddito_2024]]/Tabella2026[[#This Row],[POP_2024]],"")</f>
        <v>9763.8802395209586</v>
      </c>
      <c r="N7722" s="3">
        <f>+IF(Tabella2026[[#This Row],[REDDITO COMPLESSIVO PROCAPITE]]&lt;media_aggr_reddito_pc,(media_aggr_reddito_pc-Tabella2026[[#This Row],[REDDITO COMPLESSIVO PROCAPITE]]),0)</f>
        <v>8061.1858230877824</v>
      </c>
      <c r="O7722" s="3">
        <f>+Tabella2026[[#This Row],[DIFFERENZA REDDITO INFERIORE ALLA MEDIA DALLA MEDIA]]*Tabella2026[[#This Row],[POP_2024]]</f>
        <v>1346218.0324556597</v>
      </c>
      <c r="P7722" s="3">
        <f>+Tabella2026[[#This Row],[POPOLAZIONE PER DIFFERENZA ]]/SUM(Tabella2026[[POPOLAZIONE PER DIFFERENZA ]])</f>
        <v>1.1943405482764081E-5</v>
      </c>
      <c r="Q7722" s="3">
        <f>+Tabella2026[[#This Row],[INCIDENZA POPOLAZIONE PER DIFFERENZA]]*(PLAFOND-SUM(Tabella2026[CONTRIBUTO SULLA BASE DELLA POPOLAZIONE]))</f>
        <v>3516.1296165716476</v>
      </c>
      <c r="R7722" s="3">
        <f>+Tabella2026[[#This Row],[CONTRIBUTO SULLA BASE DELLA POPOLAZIONE]]+Tabella2026[[#This Row],[CONTRIBUTO SULLA BASE DEL REDDITO]]</f>
        <v>4350.228453212806</v>
      </c>
      <c r="S7722" s="3">
        <f>+Tabella2026[[#This Row],[CONTRIBUTO TOTALE]]/(PLAFOND/N_TESSERE)</f>
        <v>8.7004569064256128</v>
      </c>
      <c r="T7722" s="3">
        <f>+MAX(CEILING(Tabella2026[[#This Row],[preDEF1]],1),1)</f>
        <v>9</v>
      </c>
      <c r="U7722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722" s="21">
        <f>+Tabella2026[[#This Row],[DEF - n. card]]*(PLAFOND/N_TESSERE)</f>
        <v>4500</v>
      </c>
      <c r="W7722" s="18"/>
    </row>
    <row r="7723" spans="2:23" x14ac:dyDescent="0.25">
      <c r="B7723" s="1" t="s">
        <v>15442</v>
      </c>
      <c r="C7723" s="2">
        <v>17194</v>
      </c>
      <c r="D7723" s="1" t="s">
        <v>15443</v>
      </c>
      <c r="E7723" s="1" t="s">
        <v>12</v>
      </c>
      <c r="F7723" s="1" t="s">
        <v>50</v>
      </c>
      <c r="G7723" s="1" t="s">
        <v>11807</v>
      </c>
      <c r="H7723" s="1" t="s">
        <v>15835</v>
      </c>
      <c r="I7723" s="5">
        <v>167</v>
      </c>
      <c r="J7723" s="5">
        <v>2856512</v>
      </c>
      <c r="K7723" s="3">
        <f>+Tabella2026[[#This Row],[POP_2024]]/SUM(Tabella2026[POP_2024])</f>
        <v>2.8332233748596793E-6</v>
      </c>
      <c r="L7723" s="3">
        <f>+Tabella2026[[#This Row],[INCIDENZA POPOLAZIONE]]*(PLAFOND/2)</f>
        <v>834.09883664115841</v>
      </c>
      <c r="M7723" s="3">
        <f>+IFERROR(Tabella2026[[#This Row],[reddito_2024]]/Tabella2026[[#This Row],[POP_2024]],"")</f>
        <v>17104.862275449101</v>
      </c>
      <c r="N7723" s="3">
        <f>+IF(Tabella2026[[#This Row],[REDDITO COMPLESSIVO PROCAPITE]]&lt;media_aggr_reddito_pc,(media_aggr_reddito_pc-Tabella2026[[#This Row],[REDDITO COMPLESSIVO PROCAPITE]]),0)</f>
        <v>720.20378715964034</v>
      </c>
      <c r="O7723" s="3">
        <f>+Tabella2026[[#This Row],[DIFFERENZA REDDITO INFERIORE ALLA MEDIA DALLA MEDIA]]*Tabella2026[[#This Row],[POP_2024]]</f>
        <v>120274.03245565994</v>
      </c>
      <c r="P7723" s="3">
        <f>+Tabella2026[[#This Row],[POPOLAZIONE PER DIFFERENZA ]]/SUM(Tabella2026[[POPOLAZIONE PER DIFFERENZA ]])</f>
        <v>1.067049693313618E-6</v>
      </c>
      <c r="Q7723" s="3">
        <f>+Tabella2026[[#This Row],[INCIDENZA POPOLAZIONE PER DIFFERENZA]]*(PLAFOND-SUM(Tabella2026[CONTRIBUTO SULLA BASE DELLA POPOLAZIONE]))</f>
        <v>314.13862942426044</v>
      </c>
      <c r="R7723" s="3">
        <f>+Tabella2026[[#This Row],[CONTRIBUTO SULLA BASE DELLA POPOLAZIONE]]+Tabella2026[[#This Row],[CONTRIBUTO SULLA BASE DEL REDDITO]]</f>
        <v>1148.2374660654189</v>
      </c>
      <c r="S7723" s="3">
        <f>+Tabella2026[[#This Row],[CONTRIBUTO TOTALE]]/(PLAFOND/N_TESSERE)</f>
        <v>2.2964749321308378</v>
      </c>
      <c r="T7723" s="3">
        <f>+MAX(CEILING(Tabella2026[[#This Row],[preDEF1]],1),1)</f>
        <v>3</v>
      </c>
      <c r="U7723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23" s="21">
        <f>+Tabella2026[[#This Row],[DEF - n. card]]*(PLAFOND/N_TESSERE)</f>
        <v>1500</v>
      </c>
      <c r="W7723" s="18"/>
    </row>
    <row r="7724" spans="2:23" x14ac:dyDescent="0.25">
      <c r="B7724" s="1" t="s">
        <v>15473</v>
      </c>
      <c r="C7724" s="2">
        <v>16134</v>
      </c>
      <c r="D7724" s="1" t="s">
        <v>15474</v>
      </c>
      <c r="E7724" s="1" t="s">
        <v>12</v>
      </c>
      <c r="F7724" s="1" t="s">
        <v>93</v>
      </c>
      <c r="G7724" s="1" t="s">
        <v>11807</v>
      </c>
      <c r="H7724" s="1" t="s">
        <v>15835</v>
      </c>
      <c r="I7724" s="5">
        <v>166</v>
      </c>
      <c r="J7724" s="5">
        <v>2787747</v>
      </c>
      <c r="K7724" s="3">
        <f>+Tabella2026[[#This Row],[POP_2024]]/SUM(Tabella2026[POP_2024])</f>
        <v>2.8162579654293817E-6</v>
      </c>
      <c r="L7724" s="3">
        <f>+Tabella2026[[#This Row],[INCIDENZA POPOLAZIONE]]*(PLAFOND/2)</f>
        <v>829.10423282893589</v>
      </c>
      <c r="M7724" s="3">
        <f>+IFERROR(Tabella2026[[#This Row],[reddito_2024]]/Tabella2026[[#This Row],[POP_2024]],"")</f>
        <v>16793.656626506025</v>
      </c>
      <c r="N7724" s="3">
        <f>+IF(Tabella2026[[#This Row],[REDDITO COMPLESSIVO PROCAPITE]]&lt;media_aggr_reddito_pc,(media_aggr_reddito_pc-Tabella2026[[#This Row],[REDDITO COMPLESSIVO PROCAPITE]]),0)</f>
        <v>1031.4094361027164</v>
      </c>
      <c r="O7724" s="3">
        <f>+Tabella2026[[#This Row],[DIFFERENZA REDDITO INFERIORE ALLA MEDIA DALLA MEDIA]]*Tabella2026[[#This Row],[POP_2024]]</f>
        <v>171213.96639305091</v>
      </c>
      <c r="P7724" s="3">
        <f>+Tabella2026[[#This Row],[POPOLAZIONE PER DIFFERENZA ]]/SUM(Tabella2026[[POPOLAZIONE PER DIFFERENZA ]])</f>
        <v>1.51897967167655E-6</v>
      </c>
      <c r="Q7724" s="3">
        <f>+Tabella2026[[#This Row],[INCIDENZA POPOLAZIONE PER DIFFERENZA]]*(PLAFOND-SUM(Tabella2026[CONTRIBUTO SULLA BASE DELLA POPOLAZIONE]))</f>
        <v>447.18647610682439</v>
      </c>
      <c r="R7724" s="3">
        <f>+Tabella2026[[#This Row],[CONTRIBUTO SULLA BASE DELLA POPOLAZIONE]]+Tabella2026[[#This Row],[CONTRIBUTO SULLA BASE DEL REDDITO]]</f>
        <v>1276.2907089357602</v>
      </c>
      <c r="S7724" s="3">
        <f>+Tabella2026[[#This Row],[CONTRIBUTO TOTALE]]/(PLAFOND/N_TESSERE)</f>
        <v>2.5525814178715205</v>
      </c>
      <c r="T7724" s="3">
        <f>+MAX(CEILING(Tabella2026[[#This Row],[preDEF1]],1),1)</f>
        <v>3</v>
      </c>
      <c r="U7724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24" s="21">
        <f>+Tabella2026[[#This Row],[DEF - n. card]]*(PLAFOND/N_TESSERE)</f>
        <v>1500</v>
      </c>
      <c r="W7724" s="18"/>
    </row>
    <row r="7725" spans="2:23" x14ac:dyDescent="0.25">
      <c r="B7725" s="1" t="s">
        <v>15422</v>
      </c>
      <c r="C7725" s="2">
        <v>17131</v>
      </c>
      <c r="D7725" s="1" t="s">
        <v>15423</v>
      </c>
      <c r="E7725" s="1" t="s">
        <v>12</v>
      </c>
      <c r="F7725" s="1" t="s">
        <v>50</v>
      </c>
      <c r="G7725" s="1" t="s">
        <v>11807</v>
      </c>
      <c r="H7725" s="1" t="s">
        <v>15835</v>
      </c>
      <c r="I7725" s="5">
        <v>166</v>
      </c>
      <c r="J7725" s="5">
        <v>2527298</v>
      </c>
      <c r="K7725" s="3">
        <f>+Tabella2026[[#This Row],[POP_2024]]/SUM(Tabella2026[POP_2024])</f>
        <v>2.8162579654293817E-6</v>
      </c>
      <c r="L7725" s="3">
        <f>+Tabella2026[[#This Row],[INCIDENZA POPOLAZIONE]]*(PLAFOND/2)</f>
        <v>829.10423282893589</v>
      </c>
      <c r="M7725" s="3">
        <f>+IFERROR(Tabella2026[[#This Row],[reddito_2024]]/Tabella2026[[#This Row],[POP_2024]],"")</f>
        <v>15224.686746987953</v>
      </c>
      <c r="N7725" s="3">
        <f>+IF(Tabella2026[[#This Row],[REDDITO COMPLESSIVO PROCAPITE]]&lt;media_aggr_reddito_pc,(media_aggr_reddito_pc-Tabella2026[[#This Row],[REDDITO COMPLESSIVO PROCAPITE]]),0)</f>
        <v>2600.3793156207885</v>
      </c>
      <c r="O7725" s="3">
        <f>+Tabella2026[[#This Row],[DIFFERENZA REDDITO INFERIORE ALLA MEDIA DALLA MEDIA]]*Tabella2026[[#This Row],[POP_2024]]</f>
        <v>431662.96639305091</v>
      </c>
      <c r="P7725" s="3">
        <f>+Tabella2026[[#This Row],[POPOLAZIONE PER DIFFERENZA ]]/SUM(Tabella2026[[POPOLAZIONE PER DIFFERENZA ]])</f>
        <v>3.8296365932052528E-6</v>
      </c>
      <c r="Q7725" s="3">
        <f>+Tabella2026[[#This Row],[INCIDENZA POPOLAZIONE PER DIFFERENZA]]*(PLAFOND-SUM(Tabella2026[CONTRIBUTO SULLA BASE DELLA POPOLAZIONE]))</f>
        <v>1127.4421408121862</v>
      </c>
      <c r="R7725" s="3">
        <f>+Tabella2026[[#This Row],[CONTRIBUTO SULLA BASE DELLA POPOLAZIONE]]+Tabella2026[[#This Row],[CONTRIBUTO SULLA BASE DEL REDDITO]]</f>
        <v>1956.546373641122</v>
      </c>
      <c r="S7725" s="3">
        <f>+Tabella2026[[#This Row],[CONTRIBUTO TOTALE]]/(PLAFOND/N_TESSERE)</f>
        <v>3.9130927472822439</v>
      </c>
      <c r="T7725" s="3">
        <f>+MAX(CEILING(Tabella2026[[#This Row],[preDEF1]],1),1)</f>
        <v>4</v>
      </c>
      <c r="U772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25" s="21">
        <f>+Tabella2026[[#This Row],[DEF - n. card]]*(PLAFOND/N_TESSERE)</f>
        <v>2000</v>
      </c>
      <c r="W7725" s="18"/>
    </row>
    <row r="7726" spans="2:23" x14ac:dyDescent="0.25">
      <c r="B7726" s="1" t="s">
        <v>15376</v>
      </c>
      <c r="C7726" s="2">
        <v>80090</v>
      </c>
      <c r="D7726" s="1" t="s">
        <v>15377</v>
      </c>
      <c r="E7726" s="1" t="s">
        <v>61</v>
      </c>
      <c r="F7726" s="1" t="s">
        <v>62</v>
      </c>
      <c r="G7726" s="1" t="s">
        <v>11807</v>
      </c>
      <c r="H7726" s="1" t="s">
        <v>15836</v>
      </c>
      <c r="I7726" s="5">
        <v>165</v>
      </c>
      <c r="J7726" s="5">
        <v>1763774</v>
      </c>
      <c r="K7726" s="3">
        <f>+Tabella2026[[#This Row],[POP_2024]]/SUM(Tabella2026[POP_2024])</f>
        <v>2.7992925559990841E-6</v>
      </c>
      <c r="L7726" s="3">
        <f>+Tabella2026[[#This Row],[INCIDENZA POPOLAZIONE]]*(PLAFOND/2)</f>
        <v>824.10962901671337</v>
      </c>
      <c r="M7726" s="3">
        <f>+IFERROR(Tabella2026[[#This Row],[reddito_2024]]/Tabella2026[[#This Row],[POP_2024]],"")</f>
        <v>10689.539393939394</v>
      </c>
      <c r="N7726" s="3">
        <f>+IF(Tabella2026[[#This Row],[REDDITO COMPLESSIVO PROCAPITE]]&lt;media_aggr_reddito_pc,(media_aggr_reddito_pc-Tabella2026[[#This Row],[REDDITO COMPLESSIVO PROCAPITE]]),0)</f>
        <v>7135.5266686693467</v>
      </c>
      <c r="O7726" s="3">
        <f>+Tabella2026[[#This Row],[DIFFERENZA REDDITO INFERIORE ALLA MEDIA DALLA MEDIA]]*Tabella2026[[#This Row],[POP_2024]]</f>
        <v>1177361.9003304422</v>
      </c>
      <c r="P7726" s="3">
        <f>+Tabella2026[[#This Row],[POPOLAZIONE PER DIFFERENZA ]]/SUM(Tabella2026[[POPOLAZIONE PER DIFFERENZA ]])</f>
        <v>1.0445344094785248E-5</v>
      </c>
      <c r="Q7726" s="3">
        <f>+Tabella2026[[#This Row],[INCIDENZA POPOLAZIONE PER DIFFERENZA]]*(PLAFOND-SUM(Tabella2026[CONTRIBUTO SULLA BASE DELLA POPOLAZIONE]))</f>
        <v>3075.1014674967187</v>
      </c>
      <c r="R7726" s="3">
        <f>+Tabella2026[[#This Row],[CONTRIBUTO SULLA BASE DELLA POPOLAZIONE]]+Tabella2026[[#This Row],[CONTRIBUTO SULLA BASE DEL REDDITO]]</f>
        <v>3899.211096513432</v>
      </c>
      <c r="S7726" s="3">
        <f>+Tabella2026[[#This Row],[CONTRIBUTO TOTALE]]/(PLAFOND/N_TESSERE)</f>
        <v>7.7984221930268642</v>
      </c>
      <c r="T7726" s="3">
        <f>+MAX(CEILING(Tabella2026[[#This Row],[preDEF1]],1),1)</f>
        <v>8</v>
      </c>
      <c r="U7726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726" s="21">
        <f>+Tabella2026[[#This Row],[DEF - n. card]]*(PLAFOND/N_TESSERE)</f>
        <v>4000</v>
      </c>
      <c r="W7726" s="18"/>
    </row>
    <row r="7727" spans="2:23" x14ac:dyDescent="0.25">
      <c r="B7727" s="1" t="s">
        <v>15494</v>
      </c>
      <c r="C7727" s="2">
        <v>4001</v>
      </c>
      <c r="D7727" s="1" t="s">
        <v>15495</v>
      </c>
      <c r="E7727" s="1" t="s">
        <v>18</v>
      </c>
      <c r="F7727" s="1" t="s">
        <v>263</v>
      </c>
      <c r="G7727" s="1" t="s">
        <v>11807</v>
      </c>
      <c r="H7727" s="1" t="s">
        <v>15835</v>
      </c>
      <c r="I7727" s="5">
        <v>164</v>
      </c>
      <c r="J7727" s="5">
        <v>2046897</v>
      </c>
      <c r="K7727" s="3">
        <f>+Tabella2026[[#This Row],[POP_2024]]/SUM(Tabella2026[POP_2024])</f>
        <v>2.7823271465687865E-6</v>
      </c>
      <c r="L7727" s="3">
        <f>+Tabella2026[[#This Row],[INCIDENZA POPOLAZIONE]]*(PLAFOND/2)</f>
        <v>819.11502520449085</v>
      </c>
      <c r="M7727" s="3">
        <f>+IFERROR(Tabella2026[[#This Row],[reddito_2024]]/Tabella2026[[#This Row],[POP_2024]],"")</f>
        <v>12481.079268292682</v>
      </c>
      <c r="N7727" s="3">
        <f>+IF(Tabella2026[[#This Row],[REDDITO COMPLESSIVO PROCAPITE]]&lt;media_aggr_reddito_pc,(media_aggr_reddito_pc-Tabella2026[[#This Row],[REDDITO COMPLESSIVO PROCAPITE]]),0)</f>
        <v>5343.9867943160589</v>
      </c>
      <c r="O7727" s="3">
        <f>+Tabella2026[[#This Row],[DIFFERENZA REDDITO INFERIORE ALLA MEDIA DALLA MEDIA]]*Tabella2026[[#This Row],[POP_2024]]</f>
        <v>876413.83426783362</v>
      </c>
      <c r="P7727" s="3">
        <f>+Tabella2026[[#This Row],[POPOLAZIONE PER DIFFERENZA ]]/SUM(Tabella2026[[POPOLAZIONE PER DIFFERENZA ]])</f>
        <v>7.7753867063205427E-6</v>
      </c>
      <c r="Q7727" s="3">
        <f>+Tabella2026[[#This Row],[INCIDENZA POPOLAZIONE PER DIFFERENZA]]*(PLAFOND-SUM(Tabella2026[CONTRIBUTO SULLA BASE DELLA POPOLAZIONE]))</f>
        <v>2289.0680148007473</v>
      </c>
      <c r="R7727" s="3">
        <f>+Tabella2026[[#This Row],[CONTRIBUTO SULLA BASE DELLA POPOLAZIONE]]+Tabella2026[[#This Row],[CONTRIBUTO SULLA BASE DEL REDDITO]]</f>
        <v>3108.1830400052381</v>
      </c>
      <c r="S7727" s="3">
        <f>+Tabella2026[[#This Row],[CONTRIBUTO TOTALE]]/(PLAFOND/N_TESSERE)</f>
        <v>6.2163660800104763</v>
      </c>
      <c r="T7727" s="3">
        <f>+MAX(CEILING(Tabella2026[[#This Row],[preDEF1]],1),1)</f>
        <v>7</v>
      </c>
      <c r="U7727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727" s="21">
        <f>+Tabella2026[[#This Row],[DEF - n. card]]*(PLAFOND/N_TESSERE)</f>
        <v>3500</v>
      </c>
      <c r="W7727" s="18"/>
    </row>
    <row r="7728" spans="2:23" x14ac:dyDescent="0.25">
      <c r="B7728" s="1" t="s">
        <v>15448</v>
      </c>
      <c r="C7728" s="2">
        <v>18066</v>
      </c>
      <c r="D7728" s="1" t="s">
        <v>15449</v>
      </c>
      <c r="E7728" s="1" t="s">
        <v>12</v>
      </c>
      <c r="F7728" s="1" t="s">
        <v>195</v>
      </c>
      <c r="G7728" s="1" t="s">
        <v>11807</v>
      </c>
      <c r="H7728" s="1" t="s">
        <v>15835</v>
      </c>
      <c r="I7728" s="5">
        <v>164</v>
      </c>
      <c r="J7728" s="5">
        <v>2593491</v>
      </c>
      <c r="K7728" s="3">
        <f>+Tabella2026[[#This Row],[POP_2024]]/SUM(Tabella2026[POP_2024])</f>
        <v>2.7823271465687865E-6</v>
      </c>
      <c r="L7728" s="3">
        <f>+Tabella2026[[#This Row],[INCIDENZA POPOLAZIONE]]*(PLAFOND/2)</f>
        <v>819.11502520449085</v>
      </c>
      <c r="M7728" s="3">
        <f>+IFERROR(Tabella2026[[#This Row],[reddito_2024]]/Tabella2026[[#This Row],[POP_2024]],"")</f>
        <v>15813.969512195123</v>
      </c>
      <c r="N7728" s="3">
        <f>+IF(Tabella2026[[#This Row],[REDDITO COMPLESSIVO PROCAPITE]]&lt;media_aggr_reddito_pc,(media_aggr_reddito_pc-Tabella2026[[#This Row],[REDDITO COMPLESSIVO PROCAPITE]]),0)</f>
        <v>2011.0965504136184</v>
      </c>
      <c r="O7728" s="3">
        <f>+Tabella2026[[#This Row],[DIFFERENZA REDDITO INFERIORE ALLA MEDIA DALLA MEDIA]]*Tabella2026[[#This Row],[POP_2024]]</f>
        <v>329819.83426783339</v>
      </c>
      <c r="P7728" s="3">
        <f>+Tabella2026[[#This Row],[POPOLAZIONE PER DIFFERENZA ]]/SUM(Tabella2026[[POPOLAZIONE PER DIFFERENZA ]])</f>
        <v>2.9261025494757857E-6</v>
      </c>
      <c r="Q7728" s="3">
        <f>+Tabella2026[[#This Row],[INCIDENZA POPOLAZIONE PER DIFFERENZA]]*(PLAFOND-SUM(Tabella2026[CONTRIBUTO SULLA BASE DELLA POPOLAZIONE]))</f>
        <v>861.44239598876266</v>
      </c>
      <c r="R7728" s="3">
        <f>+Tabella2026[[#This Row],[CONTRIBUTO SULLA BASE DELLA POPOLAZIONE]]+Tabella2026[[#This Row],[CONTRIBUTO SULLA BASE DEL REDDITO]]</f>
        <v>1680.5574211932535</v>
      </c>
      <c r="S7728" s="3">
        <f>+Tabella2026[[#This Row],[CONTRIBUTO TOTALE]]/(PLAFOND/N_TESSERE)</f>
        <v>3.3611148423865069</v>
      </c>
      <c r="T7728" s="3">
        <f>+MAX(CEILING(Tabella2026[[#This Row],[preDEF1]],1),1)</f>
        <v>4</v>
      </c>
      <c r="U7728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28" s="21">
        <f>+Tabella2026[[#This Row],[DEF - n. card]]*(PLAFOND/N_TESSERE)</f>
        <v>2000</v>
      </c>
      <c r="W7728" s="18"/>
    </row>
    <row r="7729" spans="2:23" x14ac:dyDescent="0.25">
      <c r="B7729" s="1" t="s">
        <v>15426</v>
      </c>
      <c r="C7729" s="2">
        <v>94018</v>
      </c>
      <c r="D7729" s="1" t="s">
        <v>15427</v>
      </c>
      <c r="E7729" s="1" t="s">
        <v>345</v>
      </c>
      <c r="F7729" s="1" t="s">
        <v>1000</v>
      </c>
      <c r="G7729" s="1" t="s">
        <v>11807</v>
      </c>
      <c r="H7729" s="1" t="s">
        <v>15836</v>
      </c>
      <c r="I7729" s="5">
        <v>162</v>
      </c>
      <c r="J7729" s="5">
        <v>1971933</v>
      </c>
      <c r="K7729" s="3">
        <f>+Tabella2026[[#This Row],[POP_2024]]/SUM(Tabella2026[POP_2024])</f>
        <v>2.7483963277081917E-6</v>
      </c>
      <c r="L7729" s="3">
        <f>+Tabella2026[[#This Row],[INCIDENZA POPOLAZIONE]]*(PLAFOND/2)</f>
        <v>809.1258175800458</v>
      </c>
      <c r="M7729" s="3">
        <f>+IFERROR(Tabella2026[[#This Row],[reddito_2024]]/Tabella2026[[#This Row],[POP_2024]],"")</f>
        <v>12172.425925925925</v>
      </c>
      <c r="N7729" s="3">
        <f>+IF(Tabella2026[[#This Row],[REDDITO COMPLESSIVO PROCAPITE]]&lt;media_aggr_reddito_pc,(media_aggr_reddito_pc-Tabella2026[[#This Row],[REDDITO COMPLESSIVO PROCAPITE]]),0)</f>
        <v>5652.6401366828159</v>
      </c>
      <c r="O7729" s="3">
        <f>+Tabella2026[[#This Row],[DIFFERENZA REDDITO INFERIORE ALLA MEDIA DALLA MEDIA]]*Tabella2026[[#This Row],[POP_2024]]</f>
        <v>915727.70214261615</v>
      </c>
      <c r="P7729" s="3">
        <f>+Tabella2026[[#This Row],[POPOLAZIONE PER DIFFERENZA ]]/SUM(Tabella2026[[POPOLAZIONE PER DIFFERENZA ]])</f>
        <v>8.1241723070213754E-6</v>
      </c>
      <c r="Q7729" s="3">
        <f>+Tabella2026[[#This Row],[INCIDENZA POPOLAZIONE PER DIFFERENZA]]*(PLAFOND-SUM(Tabella2026[CONTRIBUTO SULLA BASE DELLA POPOLAZIONE]))</f>
        <v>2391.7502340578721</v>
      </c>
      <c r="R7729" s="3">
        <f>+Tabella2026[[#This Row],[CONTRIBUTO SULLA BASE DELLA POPOLAZIONE]]+Tabella2026[[#This Row],[CONTRIBUTO SULLA BASE DEL REDDITO]]</f>
        <v>3200.876051637918</v>
      </c>
      <c r="S7729" s="3">
        <f>+Tabella2026[[#This Row],[CONTRIBUTO TOTALE]]/(PLAFOND/N_TESSERE)</f>
        <v>6.401752103275836</v>
      </c>
      <c r="T7729" s="3">
        <f>+MAX(CEILING(Tabella2026[[#This Row],[preDEF1]],1),1)</f>
        <v>7</v>
      </c>
      <c r="U7729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729" s="21">
        <f>+Tabella2026[[#This Row],[DEF - n. card]]*(PLAFOND/N_TESSERE)</f>
        <v>3500</v>
      </c>
      <c r="W7729" s="18"/>
    </row>
    <row r="7730" spans="2:23" x14ac:dyDescent="0.25">
      <c r="B7730" s="1" t="s">
        <v>15446</v>
      </c>
      <c r="C7730" s="2">
        <v>6065</v>
      </c>
      <c r="D7730" s="1" t="s">
        <v>15447</v>
      </c>
      <c r="E7730" s="1" t="s">
        <v>18</v>
      </c>
      <c r="F7730" s="1" t="s">
        <v>138</v>
      </c>
      <c r="G7730" s="1" t="s">
        <v>11807</v>
      </c>
      <c r="H7730" s="1" t="s">
        <v>15835</v>
      </c>
      <c r="I7730" s="5">
        <v>162</v>
      </c>
      <c r="J7730" s="5">
        <v>2945631</v>
      </c>
      <c r="K7730" s="3">
        <f>+Tabella2026[[#This Row],[POP_2024]]/SUM(Tabella2026[POP_2024])</f>
        <v>2.7483963277081917E-6</v>
      </c>
      <c r="L7730" s="3">
        <f>+Tabella2026[[#This Row],[INCIDENZA POPOLAZIONE]]*(PLAFOND/2)</f>
        <v>809.1258175800458</v>
      </c>
      <c r="M7730" s="3">
        <f>+IFERROR(Tabella2026[[#This Row],[reddito_2024]]/Tabella2026[[#This Row],[POP_2024]],"")</f>
        <v>18182.907407407409</v>
      </c>
      <c r="N7730" s="3">
        <f>+IF(Tabella2026[[#This Row],[REDDITO COMPLESSIVO PROCAPITE]]&lt;media_aggr_reddito_pc,(media_aggr_reddito_pc-Tabella2026[[#This Row],[REDDITO COMPLESSIVO PROCAPITE]]),0)</f>
        <v>0</v>
      </c>
      <c r="O7730" s="3">
        <f>+Tabella2026[[#This Row],[DIFFERENZA REDDITO INFERIORE ALLA MEDIA DALLA MEDIA]]*Tabella2026[[#This Row],[POP_2024]]</f>
        <v>0</v>
      </c>
      <c r="P7730" s="3">
        <f>+Tabella2026[[#This Row],[POPOLAZIONE PER DIFFERENZA ]]/SUM(Tabella2026[[POPOLAZIONE PER DIFFERENZA ]])</f>
        <v>0</v>
      </c>
      <c r="Q7730" s="3">
        <f>+Tabella2026[[#This Row],[INCIDENZA POPOLAZIONE PER DIFFERENZA]]*(PLAFOND-SUM(Tabella2026[CONTRIBUTO SULLA BASE DELLA POPOLAZIONE]))</f>
        <v>0</v>
      </c>
      <c r="R7730" s="3">
        <f>+Tabella2026[[#This Row],[CONTRIBUTO SULLA BASE DELLA POPOLAZIONE]]+Tabella2026[[#This Row],[CONTRIBUTO SULLA BASE DEL REDDITO]]</f>
        <v>809.1258175800458</v>
      </c>
      <c r="S7730" s="3">
        <f>+Tabella2026[[#This Row],[CONTRIBUTO TOTALE]]/(PLAFOND/N_TESSERE)</f>
        <v>1.6182516351600915</v>
      </c>
      <c r="T7730" s="3">
        <f>+MAX(CEILING(Tabella2026[[#This Row],[preDEF1]],1),1)</f>
        <v>2</v>
      </c>
      <c r="U7730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730" s="21">
        <f>+Tabella2026[[#This Row],[DEF - n. card]]*(PLAFOND/N_TESSERE)</f>
        <v>1000</v>
      </c>
      <c r="W7730" s="18"/>
    </row>
    <row r="7731" spans="2:23" x14ac:dyDescent="0.25">
      <c r="B7731" s="1" t="s">
        <v>15487</v>
      </c>
      <c r="C7731" s="2">
        <v>14031</v>
      </c>
      <c r="D7731" s="1" t="s">
        <v>15488</v>
      </c>
      <c r="E7731" s="1" t="s">
        <v>12</v>
      </c>
      <c r="F7731" s="1" t="s">
        <v>980</v>
      </c>
      <c r="G7731" s="1" t="s">
        <v>11807</v>
      </c>
      <c r="H7731" s="1" t="s">
        <v>15835</v>
      </c>
      <c r="I7731" s="5">
        <v>162</v>
      </c>
      <c r="J7731" s="5">
        <v>2752772</v>
      </c>
      <c r="K7731" s="3">
        <f>+Tabella2026[[#This Row],[POP_2024]]/SUM(Tabella2026[POP_2024])</f>
        <v>2.7483963277081917E-6</v>
      </c>
      <c r="L7731" s="3">
        <f>+Tabella2026[[#This Row],[INCIDENZA POPOLAZIONE]]*(PLAFOND/2)</f>
        <v>809.1258175800458</v>
      </c>
      <c r="M7731" s="3">
        <f>+IFERROR(Tabella2026[[#This Row],[reddito_2024]]/Tabella2026[[#This Row],[POP_2024]],"")</f>
        <v>16992.419753086418</v>
      </c>
      <c r="N7731" s="3">
        <f>+IF(Tabella2026[[#This Row],[REDDITO COMPLESSIVO PROCAPITE]]&lt;media_aggr_reddito_pc,(media_aggr_reddito_pc-Tabella2026[[#This Row],[REDDITO COMPLESSIVO PROCAPITE]]),0)</f>
        <v>832.64630952232255</v>
      </c>
      <c r="O7731" s="3">
        <f>+Tabella2026[[#This Row],[DIFFERENZA REDDITO INFERIORE ALLA MEDIA DALLA MEDIA]]*Tabella2026[[#This Row],[POP_2024]]</f>
        <v>134888.70214261627</v>
      </c>
      <c r="P7731" s="3">
        <f>+Tabella2026[[#This Row],[POPOLAZIONE PER DIFFERENZA ]]/SUM(Tabella2026[[POPOLAZIONE PER DIFFERENZA ]])</f>
        <v>1.1967084275303797E-6</v>
      </c>
      <c r="Q7731" s="3">
        <f>+Tabella2026[[#This Row],[INCIDENZA POPOLAZIONE PER DIFFERENZA]]*(PLAFOND-SUM(Tabella2026[CONTRIBUTO SULLA BASE DELLA POPOLAZIONE]))</f>
        <v>352.31006353362454</v>
      </c>
      <c r="R7731" s="3">
        <f>+Tabella2026[[#This Row],[CONTRIBUTO SULLA BASE DELLA POPOLAZIONE]]+Tabella2026[[#This Row],[CONTRIBUTO SULLA BASE DEL REDDITO]]</f>
        <v>1161.4358811136703</v>
      </c>
      <c r="S7731" s="3">
        <f>+Tabella2026[[#This Row],[CONTRIBUTO TOTALE]]/(PLAFOND/N_TESSERE)</f>
        <v>2.3228717622273405</v>
      </c>
      <c r="T7731" s="3">
        <f>+MAX(CEILING(Tabella2026[[#This Row],[preDEF1]],1),1)</f>
        <v>3</v>
      </c>
      <c r="U7731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31" s="21">
        <f>+Tabella2026[[#This Row],[DEF - n. card]]*(PLAFOND/N_TESSERE)</f>
        <v>1500</v>
      </c>
      <c r="W7731" s="18"/>
    </row>
    <row r="7732" spans="2:23" x14ac:dyDescent="0.25">
      <c r="B7732" s="1" t="s">
        <v>15460</v>
      </c>
      <c r="C7732" s="2">
        <v>22133</v>
      </c>
      <c r="D7732" s="1" t="s">
        <v>15461</v>
      </c>
      <c r="E7732" s="1" t="s">
        <v>99</v>
      </c>
      <c r="F7732" s="1" t="s">
        <v>98</v>
      </c>
      <c r="G7732" s="1" t="s">
        <v>11807</v>
      </c>
      <c r="H7732" s="1" t="s">
        <v>15835</v>
      </c>
      <c r="I7732" s="5">
        <v>162</v>
      </c>
      <c r="J7732" s="5">
        <v>3027776</v>
      </c>
      <c r="K7732" s="3">
        <f>+Tabella2026[[#This Row],[POP_2024]]/SUM(Tabella2026[POP_2024])</f>
        <v>2.7483963277081917E-6</v>
      </c>
      <c r="L7732" s="3">
        <f>+Tabella2026[[#This Row],[INCIDENZA POPOLAZIONE]]*(PLAFOND/2)</f>
        <v>809.1258175800458</v>
      </c>
      <c r="M7732" s="3">
        <f>+IFERROR(Tabella2026[[#This Row],[reddito_2024]]/Tabella2026[[#This Row],[POP_2024]],"")</f>
        <v>18689.975308641977</v>
      </c>
      <c r="N7732" s="3">
        <f>+IF(Tabella2026[[#This Row],[REDDITO COMPLESSIVO PROCAPITE]]&lt;media_aggr_reddito_pc,(media_aggr_reddito_pc-Tabella2026[[#This Row],[REDDITO COMPLESSIVO PROCAPITE]]),0)</f>
        <v>0</v>
      </c>
      <c r="O7732" s="3">
        <f>+Tabella2026[[#This Row],[DIFFERENZA REDDITO INFERIORE ALLA MEDIA DALLA MEDIA]]*Tabella2026[[#This Row],[POP_2024]]</f>
        <v>0</v>
      </c>
      <c r="P7732" s="3">
        <f>+Tabella2026[[#This Row],[POPOLAZIONE PER DIFFERENZA ]]/SUM(Tabella2026[[POPOLAZIONE PER DIFFERENZA ]])</f>
        <v>0</v>
      </c>
      <c r="Q7732" s="3">
        <f>+Tabella2026[[#This Row],[INCIDENZA POPOLAZIONE PER DIFFERENZA]]*(PLAFOND-SUM(Tabella2026[CONTRIBUTO SULLA BASE DELLA POPOLAZIONE]))</f>
        <v>0</v>
      </c>
      <c r="R7732" s="3">
        <f>+Tabella2026[[#This Row],[CONTRIBUTO SULLA BASE DELLA POPOLAZIONE]]+Tabella2026[[#This Row],[CONTRIBUTO SULLA BASE DEL REDDITO]]</f>
        <v>809.1258175800458</v>
      </c>
      <c r="S7732" s="3">
        <f>+Tabella2026[[#This Row],[CONTRIBUTO TOTALE]]/(PLAFOND/N_TESSERE)</f>
        <v>1.6182516351600915</v>
      </c>
      <c r="T7732" s="3">
        <f>+MAX(CEILING(Tabella2026[[#This Row],[preDEF1]],1),1)</f>
        <v>2</v>
      </c>
      <c r="U7732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732" s="21">
        <f>+Tabella2026[[#This Row],[DEF - n. card]]*(PLAFOND/N_TESSERE)</f>
        <v>1000</v>
      </c>
      <c r="W7732" s="18"/>
    </row>
    <row r="7733" spans="2:23" x14ac:dyDescent="0.25">
      <c r="B7733" s="1" t="s">
        <v>15424</v>
      </c>
      <c r="C7733" s="2">
        <v>4044</v>
      </c>
      <c r="D7733" s="1" t="s">
        <v>15425</v>
      </c>
      <c r="E7733" s="1" t="s">
        <v>18</v>
      </c>
      <c r="F7733" s="1" t="s">
        <v>263</v>
      </c>
      <c r="G7733" s="1" t="s">
        <v>11807</v>
      </c>
      <c r="H7733" s="1" t="s">
        <v>15835</v>
      </c>
      <c r="I7733" s="5">
        <v>161</v>
      </c>
      <c r="J7733" s="5">
        <v>2396119</v>
      </c>
      <c r="K7733" s="3">
        <f>+Tabella2026[[#This Row],[POP_2024]]/SUM(Tabella2026[POP_2024])</f>
        <v>2.7314309182778941E-6</v>
      </c>
      <c r="L7733" s="3">
        <f>+Tabella2026[[#This Row],[INCIDENZA POPOLAZIONE]]*(PLAFOND/2)</f>
        <v>804.13121376782328</v>
      </c>
      <c r="M7733" s="3">
        <f>+IFERROR(Tabella2026[[#This Row],[reddito_2024]]/Tabella2026[[#This Row],[POP_2024]],"")</f>
        <v>14882.726708074535</v>
      </c>
      <c r="N7733" s="3">
        <f>+IF(Tabella2026[[#This Row],[REDDITO COMPLESSIVO PROCAPITE]]&lt;media_aggr_reddito_pc,(media_aggr_reddito_pc-Tabella2026[[#This Row],[REDDITO COMPLESSIVO PROCAPITE]]),0)</f>
        <v>2942.339354534206</v>
      </c>
      <c r="O7733" s="3">
        <f>+Tabella2026[[#This Row],[DIFFERENZA REDDITO INFERIORE ALLA MEDIA DALLA MEDIA]]*Tabella2026[[#This Row],[POP_2024]]</f>
        <v>473716.63608000719</v>
      </c>
      <c r="P7733" s="3">
        <f>+Tabella2026[[#This Row],[POPOLAZIONE PER DIFFERENZA ]]/SUM(Tabella2026[[POPOLAZIONE PER DIFFERENZA ]])</f>
        <v>4.2027292253053851E-6</v>
      </c>
      <c r="Q7733" s="3">
        <f>+Tabella2026[[#This Row],[INCIDENZA POPOLAZIONE PER DIFFERENZA]]*(PLAFOND-SUM(Tabella2026[CONTRIBUTO SULLA BASE DELLA POPOLAZIONE]))</f>
        <v>1237.2803318829915</v>
      </c>
      <c r="R7733" s="3">
        <f>+Tabella2026[[#This Row],[CONTRIBUTO SULLA BASE DELLA POPOLAZIONE]]+Tabella2026[[#This Row],[CONTRIBUTO SULLA BASE DEL REDDITO]]</f>
        <v>2041.4115456508148</v>
      </c>
      <c r="S7733" s="3">
        <f>+Tabella2026[[#This Row],[CONTRIBUTO TOTALE]]/(PLAFOND/N_TESSERE)</f>
        <v>4.0828230913016297</v>
      </c>
      <c r="T7733" s="3">
        <f>+MAX(CEILING(Tabella2026[[#This Row],[preDEF1]],1),1)</f>
        <v>5</v>
      </c>
      <c r="U7733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733" s="21">
        <f>+Tabella2026[[#This Row],[DEF - n. card]]*(PLAFOND/N_TESSERE)</f>
        <v>2500</v>
      </c>
      <c r="W7733" s="18"/>
    </row>
    <row r="7734" spans="2:23" x14ac:dyDescent="0.25">
      <c r="B7734" s="1" t="s">
        <v>15522</v>
      </c>
      <c r="C7734" s="2">
        <v>57048</v>
      </c>
      <c r="D7734" s="1" t="s">
        <v>15523</v>
      </c>
      <c r="E7734" s="1" t="s">
        <v>8</v>
      </c>
      <c r="F7734" s="1" t="s">
        <v>377</v>
      </c>
      <c r="G7734" s="1" t="s">
        <v>11807</v>
      </c>
      <c r="H7734" s="1" t="s">
        <v>15834</v>
      </c>
      <c r="I7734" s="5">
        <v>161</v>
      </c>
      <c r="J7734" s="5">
        <v>2301371</v>
      </c>
      <c r="K7734" s="3">
        <f>+Tabella2026[[#This Row],[POP_2024]]/SUM(Tabella2026[POP_2024])</f>
        <v>2.7314309182778941E-6</v>
      </c>
      <c r="L7734" s="3">
        <f>+Tabella2026[[#This Row],[INCIDENZA POPOLAZIONE]]*(PLAFOND/2)</f>
        <v>804.13121376782328</v>
      </c>
      <c r="M7734" s="3">
        <f>+IFERROR(Tabella2026[[#This Row],[reddito_2024]]/Tabella2026[[#This Row],[POP_2024]],"")</f>
        <v>14294.229813664597</v>
      </c>
      <c r="N7734" s="3">
        <f>+IF(Tabella2026[[#This Row],[REDDITO COMPLESSIVO PROCAPITE]]&lt;media_aggr_reddito_pc,(media_aggr_reddito_pc-Tabella2026[[#This Row],[REDDITO COMPLESSIVO PROCAPITE]]),0)</f>
        <v>3530.8362489441442</v>
      </c>
      <c r="O7734" s="3">
        <f>+Tabella2026[[#This Row],[DIFFERENZA REDDITO INFERIORE ALLA MEDIA DALLA MEDIA]]*Tabella2026[[#This Row],[POP_2024]]</f>
        <v>568464.63608000719</v>
      </c>
      <c r="P7734" s="3">
        <f>+Tabella2026[[#This Row],[POPOLAZIONE PER DIFFERENZA ]]/SUM(Tabella2026[[POPOLAZIONE PER DIFFERENZA ]])</f>
        <v>5.0433165264699183E-6</v>
      </c>
      <c r="Q7734" s="3">
        <f>+Tabella2026[[#This Row],[INCIDENZA POPOLAZIONE PER DIFFERENZA]]*(PLAFOND-SUM(Tabella2026[CONTRIBUTO SULLA BASE DELLA POPOLAZIONE]))</f>
        <v>1484.748602905355</v>
      </c>
      <c r="R7734" s="3">
        <f>+Tabella2026[[#This Row],[CONTRIBUTO SULLA BASE DELLA POPOLAZIONE]]+Tabella2026[[#This Row],[CONTRIBUTO SULLA BASE DEL REDDITO]]</f>
        <v>2288.8798166731785</v>
      </c>
      <c r="S7734" s="3">
        <f>+Tabella2026[[#This Row],[CONTRIBUTO TOTALE]]/(PLAFOND/N_TESSERE)</f>
        <v>4.577759633346357</v>
      </c>
      <c r="T7734" s="3">
        <f>+MAX(CEILING(Tabella2026[[#This Row],[preDEF1]],1),1)</f>
        <v>5</v>
      </c>
      <c r="U7734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734" s="21">
        <f>+Tabella2026[[#This Row],[DEF - n. card]]*(PLAFOND/N_TESSERE)</f>
        <v>2500</v>
      </c>
      <c r="W7734" s="18"/>
    </row>
    <row r="7735" spans="2:23" x14ac:dyDescent="0.25">
      <c r="B7735" s="1" t="s">
        <v>15369</v>
      </c>
      <c r="C7735" s="2">
        <v>103036</v>
      </c>
      <c r="D7735" s="1" t="s">
        <v>15370</v>
      </c>
      <c r="E7735" s="1" t="s">
        <v>18</v>
      </c>
      <c r="F7735" s="1" t="s">
        <v>648</v>
      </c>
      <c r="G7735" s="1" t="s">
        <v>11807</v>
      </c>
      <c r="H7735" s="1" t="s">
        <v>15835</v>
      </c>
      <c r="I7735" s="5">
        <v>160</v>
      </c>
      <c r="J7735" s="5">
        <v>1106290</v>
      </c>
      <c r="K7735" s="3">
        <f>+Tabella2026[[#This Row],[POP_2024]]/SUM(Tabella2026[POP_2024])</f>
        <v>2.7144655088475969E-6</v>
      </c>
      <c r="L7735" s="3">
        <f>+Tabella2026[[#This Row],[INCIDENZA POPOLAZIONE]]*(PLAFOND/2)</f>
        <v>799.13660995560087</v>
      </c>
      <c r="M7735" s="3">
        <f>+IFERROR(Tabella2026[[#This Row],[reddito_2024]]/Tabella2026[[#This Row],[POP_2024]],"")</f>
        <v>6914.3125</v>
      </c>
      <c r="N7735" s="3">
        <f>+IF(Tabella2026[[#This Row],[REDDITO COMPLESSIVO PROCAPITE]]&lt;media_aggr_reddito_pc,(media_aggr_reddito_pc-Tabella2026[[#This Row],[REDDITO COMPLESSIVO PROCAPITE]]),0)</f>
        <v>10910.753562608741</v>
      </c>
      <c r="O7735" s="3">
        <f>+Tabella2026[[#This Row],[DIFFERENZA REDDITO INFERIORE ALLA MEDIA DALLA MEDIA]]*Tabella2026[[#This Row],[POP_2024]]</f>
        <v>1745720.5700173986</v>
      </c>
      <c r="P7735" s="3">
        <f>+Tabella2026[[#This Row],[POPOLAZIONE PER DIFFERENZA ]]/SUM(Tabella2026[[POPOLAZIONE PER DIFFERENZA ]])</f>
        <v>1.5487720506378348E-5</v>
      </c>
      <c r="Q7735" s="3">
        <f>+Tabella2026[[#This Row],[INCIDENZA POPOLAZIONE PER DIFFERENZA]]*(PLAFOND-SUM(Tabella2026[CONTRIBUTO SULLA BASE DELLA POPOLAZIONE]))</f>
        <v>4559.5733012874243</v>
      </c>
      <c r="R7735" s="3">
        <f>+Tabella2026[[#This Row],[CONTRIBUTO SULLA BASE DELLA POPOLAZIONE]]+Tabella2026[[#This Row],[CONTRIBUTO SULLA BASE DEL REDDITO]]</f>
        <v>5358.7099112430251</v>
      </c>
      <c r="S7735" s="3">
        <f>+Tabella2026[[#This Row],[CONTRIBUTO TOTALE]]/(PLAFOND/N_TESSERE)</f>
        <v>10.71741982248605</v>
      </c>
      <c r="T7735" s="3">
        <f>+MAX(CEILING(Tabella2026[[#This Row],[preDEF1]],1),1)</f>
        <v>11</v>
      </c>
      <c r="U7735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735" s="21">
        <f>+Tabella2026[[#This Row],[DEF - n. card]]*(PLAFOND/N_TESSERE)</f>
        <v>5500</v>
      </c>
      <c r="W7735" s="18"/>
    </row>
    <row r="7736" spans="2:23" x14ac:dyDescent="0.25">
      <c r="B7736" s="1" t="s">
        <v>15479</v>
      </c>
      <c r="C7736" s="2">
        <v>8034</v>
      </c>
      <c r="D7736" s="1" t="s">
        <v>15480</v>
      </c>
      <c r="E7736" s="1" t="s">
        <v>24</v>
      </c>
      <c r="F7736" s="1" t="s">
        <v>286</v>
      </c>
      <c r="G7736" s="1" t="s">
        <v>11807</v>
      </c>
      <c r="H7736" s="1" t="s">
        <v>15835</v>
      </c>
      <c r="I7736" s="5">
        <v>160</v>
      </c>
      <c r="J7736" s="5">
        <v>2500632</v>
      </c>
      <c r="K7736" s="3">
        <f>+Tabella2026[[#This Row],[POP_2024]]/SUM(Tabella2026[POP_2024])</f>
        <v>2.7144655088475969E-6</v>
      </c>
      <c r="L7736" s="3">
        <f>+Tabella2026[[#This Row],[INCIDENZA POPOLAZIONE]]*(PLAFOND/2)</f>
        <v>799.13660995560087</v>
      </c>
      <c r="M7736" s="3">
        <f>+IFERROR(Tabella2026[[#This Row],[reddito_2024]]/Tabella2026[[#This Row],[POP_2024]],"")</f>
        <v>15628.95</v>
      </c>
      <c r="N7736" s="3">
        <f>+IF(Tabella2026[[#This Row],[REDDITO COMPLESSIVO PROCAPITE]]&lt;media_aggr_reddito_pc,(media_aggr_reddito_pc-Tabella2026[[#This Row],[REDDITO COMPLESSIVO PROCAPITE]]),0)</f>
        <v>2196.1160626087403</v>
      </c>
      <c r="O7736" s="3">
        <f>+Tabella2026[[#This Row],[DIFFERENZA REDDITO INFERIORE ALLA MEDIA DALLA MEDIA]]*Tabella2026[[#This Row],[POP_2024]]</f>
        <v>351378.57001739845</v>
      </c>
      <c r="P7736" s="3">
        <f>+Tabella2026[[#This Row],[POPOLAZIONE PER DIFFERENZA ]]/SUM(Tabella2026[[POPOLAZIONE PER DIFFERENZA ]])</f>
        <v>3.1173677951827793E-6</v>
      </c>
      <c r="Q7736" s="3">
        <f>+Tabella2026[[#This Row],[INCIDENZA POPOLAZIONE PER DIFFERENZA]]*(PLAFOND-SUM(Tabella2026[CONTRIBUTO SULLA BASE DELLA POPOLAZIONE]))</f>
        <v>917.75074087596761</v>
      </c>
      <c r="R7736" s="3">
        <f>+Tabella2026[[#This Row],[CONTRIBUTO SULLA BASE DELLA POPOLAZIONE]]+Tabella2026[[#This Row],[CONTRIBUTO SULLA BASE DEL REDDITO]]</f>
        <v>1716.8873508315685</v>
      </c>
      <c r="S7736" s="3">
        <f>+Tabella2026[[#This Row],[CONTRIBUTO TOTALE]]/(PLAFOND/N_TESSERE)</f>
        <v>3.433774701663137</v>
      </c>
      <c r="T7736" s="3">
        <f>+MAX(CEILING(Tabella2026[[#This Row],[preDEF1]],1),1)</f>
        <v>4</v>
      </c>
      <c r="U7736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36" s="21">
        <f>+Tabella2026[[#This Row],[DEF - n. card]]*(PLAFOND/N_TESSERE)</f>
        <v>2000</v>
      </c>
      <c r="W7736" s="18"/>
    </row>
    <row r="7737" spans="2:23" x14ac:dyDescent="0.25">
      <c r="B7737" s="1" t="s">
        <v>15396</v>
      </c>
      <c r="C7737" s="2">
        <v>83071</v>
      </c>
      <c r="D7737" s="1" t="s">
        <v>15397</v>
      </c>
      <c r="E7737" s="1" t="s">
        <v>21</v>
      </c>
      <c r="F7737" s="1" t="s">
        <v>42</v>
      </c>
      <c r="G7737" s="1" t="s">
        <v>11807</v>
      </c>
      <c r="H7737" s="1" t="s">
        <v>15836</v>
      </c>
      <c r="I7737" s="5">
        <v>160</v>
      </c>
      <c r="J7737" s="5">
        <v>1963037</v>
      </c>
      <c r="K7737" s="3">
        <f>+Tabella2026[[#This Row],[POP_2024]]/SUM(Tabella2026[POP_2024])</f>
        <v>2.7144655088475969E-6</v>
      </c>
      <c r="L7737" s="3">
        <f>+Tabella2026[[#This Row],[INCIDENZA POPOLAZIONE]]*(PLAFOND/2)</f>
        <v>799.13660995560087</v>
      </c>
      <c r="M7737" s="3">
        <f>+IFERROR(Tabella2026[[#This Row],[reddito_2024]]/Tabella2026[[#This Row],[POP_2024]],"")</f>
        <v>12268.981250000001</v>
      </c>
      <c r="N7737" s="3">
        <f>+IF(Tabella2026[[#This Row],[REDDITO COMPLESSIVO PROCAPITE]]&lt;media_aggr_reddito_pc,(media_aggr_reddito_pc-Tabella2026[[#This Row],[REDDITO COMPLESSIVO PROCAPITE]]),0)</f>
        <v>5556.0848126087403</v>
      </c>
      <c r="O7737" s="3">
        <f>+Tabella2026[[#This Row],[DIFFERENZA REDDITO INFERIORE ALLA MEDIA DALLA MEDIA]]*Tabella2026[[#This Row],[POP_2024]]</f>
        <v>888973.57001739845</v>
      </c>
      <c r="P7737" s="3">
        <f>+Tabella2026[[#This Row],[POPOLAZIONE PER DIFFERENZA ]]/SUM(Tabella2026[[POPOLAZIONE PER DIFFERENZA ]])</f>
        <v>7.8868144343682739E-6</v>
      </c>
      <c r="Q7737" s="3">
        <f>+Tabella2026[[#This Row],[INCIDENZA POPOLAZIONE PER DIFFERENZA]]*(PLAFOND-SUM(Tabella2026[CONTRIBUTO SULLA BASE DELLA POPOLAZIONE]))</f>
        <v>2321.8722543672034</v>
      </c>
      <c r="R7737" s="3">
        <f>+Tabella2026[[#This Row],[CONTRIBUTO SULLA BASE DELLA POPOLAZIONE]]+Tabella2026[[#This Row],[CONTRIBUTO SULLA BASE DEL REDDITO]]</f>
        <v>3121.0088643228041</v>
      </c>
      <c r="S7737" s="3">
        <f>+Tabella2026[[#This Row],[CONTRIBUTO TOTALE]]/(PLAFOND/N_TESSERE)</f>
        <v>6.2420177286456084</v>
      </c>
      <c r="T7737" s="3">
        <f>+MAX(CEILING(Tabella2026[[#This Row],[preDEF1]],1),1)</f>
        <v>7</v>
      </c>
      <c r="U7737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737" s="21">
        <f>+Tabella2026[[#This Row],[DEF - n. card]]*(PLAFOND/N_TESSERE)</f>
        <v>3500</v>
      </c>
      <c r="W7737" s="18"/>
    </row>
    <row r="7738" spans="2:23" x14ac:dyDescent="0.25">
      <c r="B7738" s="1" t="s">
        <v>15498</v>
      </c>
      <c r="C7738" s="2">
        <v>2166</v>
      </c>
      <c r="D7738" s="1" t="s">
        <v>15499</v>
      </c>
      <c r="E7738" s="1" t="s">
        <v>18</v>
      </c>
      <c r="F7738" s="1" t="s">
        <v>381</v>
      </c>
      <c r="G7738" s="1" t="s">
        <v>11807</v>
      </c>
      <c r="H7738" s="1" t="s">
        <v>15835</v>
      </c>
      <c r="I7738" s="5">
        <v>159</v>
      </c>
      <c r="J7738" s="5">
        <v>2403699</v>
      </c>
      <c r="K7738" s="3">
        <f>+Tabella2026[[#This Row],[POP_2024]]/SUM(Tabella2026[POP_2024])</f>
        <v>2.6975000994172993E-6</v>
      </c>
      <c r="L7738" s="3">
        <f>+Tabella2026[[#This Row],[INCIDENZA POPOLAZIONE]]*(PLAFOND/2)</f>
        <v>794.14200614337835</v>
      </c>
      <c r="M7738" s="3">
        <f>+IFERROR(Tabella2026[[#This Row],[reddito_2024]]/Tabella2026[[#This Row],[POP_2024]],"")</f>
        <v>15117.603773584906</v>
      </c>
      <c r="N7738" s="3">
        <f>+IF(Tabella2026[[#This Row],[REDDITO COMPLESSIVO PROCAPITE]]&lt;media_aggr_reddito_pc,(media_aggr_reddito_pc-Tabella2026[[#This Row],[REDDITO COMPLESSIVO PROCAPITE]]),0)</f>
        <v>2707.4622890238352</v>
      </c>
      <c r="O7738" s="3">
        <f>+Tabella2026[[#This Row],[DIFFERENZA REDDITO INFERIORE ALLA MEDIA DALLA MEDIA]]*Tabella2026[[#This Row],[POP_2024]]</f>
        <v>430486.50395478978</v>
      </c>
      <c r="P7738" s="3">
        <f>+Tabella2026[[#This Row],[POPOLAZIONE PER DIFFERENZA ]]/SUM(Tabella2026[[POPOLAZIONE PER DIFFERENZA ]])</f>
        <v>3.8191992289769906E-6</v>
      </c>
      <c r="Q7738" s="3">
        <f>+Tabella2026[[#This Row],[INCIDENZA POPOLAZIONE PER DIFFERENZA]]*(PLAFOND-SUM(Tabella2026[CONTRIBUTO SULLA BASE DELLA POPOLAZIONE]))</f>
        <v>1124.3693886114088</v>
      </c>
      <c r="R7738" s="3">
        <f>+Tabella2026[[#This Row],[CONTRIBUTO SULLA BASE DELLA POPOLAZIONE]]+Tabella2026[[#This Row],[CONTRIBUTO SULLA BASE DEL REDDITO]]</f>
        <v>1918.511394754787</v>
      </c>
      <c r="S7738" s="3">
        <f>+Tabella2026[[#This Row],[CONTRIBUTO TOTALE]]/(PLAFOND/N_TESSERE)</f>
        <v>3.8370227895095739</v>
      </c>
      <c r="T7738" s="3">
        <f>+MAX(CEILING(Tabella2026[[#This Row],[preDEF1]],1),1)</f>
        <v>4</v>
      </c>
      <c r="U7738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38" s="21">
        <f>+Tabella2026[[#This Row],[DEF - n. card]]*(PLAFOND/N_TESSERE)</f>
        <v>2000</v>
      </c>
      <c r="W7738" s="18"/>
    </row>
    <row r="7739" spans="2:23" x14ac:dyDescent="0.25">
      <c r="B7739" s="1" t="s">
        <v>15388</v>
      </c>
      <c r="C7739" s="2">
        <v>1131</v>
      </c>
      <c r="D7739" s="1" t="s">
        <v>15389</v>
      </c>
      <c r="E7739" s="1" t="s">
        <v>18</v>
      </c>
      <c r="F7739" s="1" t="s">
        <v>17</v>
      </c>
      <c r="G7739" s="1" t="s">
        <v>11807</v>
      </c>
      <c r="H7739" s="1" t="s">
        <v>15835</v>
      </c>
      <c r="I7739" s="5">
        <v>158</v>
      </c>
      <c r="J7739" s="5">
        <v>2631822</v>
      </c>
      <c r="K7739" s="3">
        <f>+Tabella2026[[#This Row],[POP_2024]]/SUM(Tabella2026[POP_2024])</f>
        <v>2.6805346899870017E-6</v>
      </c>
      <c r="L7739" s="3">
        <f>+Tabella2026[[#This Row],[INCIDENZA POPOLAZIONE]]*(PLAFOND/2)</f>
        <v>789.14740233115583</v>
      </c>
      <c r="M7739" s="3">
        <f>+IFERROR(Tabella2026[[#This Row],[reddito_2024]]/Tabella2026[[#This Row],[POP_2024]],"")</f>
        <v>16657.101265822785</v>
      </c>
      <c r="N7739" s="3">
        <f>+IF(Tabella2026[[#This Row],[REDDITO COMPLESSIVO PROCAPITE]]&lt;media_aggr_reddito_pc,(media_aggr_reddito_pc-Tabella2026[[#This Row],[REDDITO COMPLESSIVO PROCAPITE]]),0)</f>
        <v>1167.9647967859564</v>
      </c>
      <c r="O7739" s="3">
        <f>+Tabella2026[[#This Row],[DIFFERENZA REDDITO INFERIORE ALLA MEDIA DALLA MEDIA]]*Tabella2026[[#This Row],[POP_2024]]</f>
        <v>184538.4378921811</v>
      </c>
      <c r="P7739" s="3">
        <f>+Tabella2026[[#This Row],[POPOLAZIONE PER DIFFERENZA ]]/SUM(Tabella2026[[POPOLAZIONE PER DIFFERENZA ]])</f>
        <v>1.6371919984475383E-6</v>
      </c>
      <c r="Q7739" s="3">
        <f>+Tabella2026[[#This Row],[INCIDENZA POPOLAZIONE PER DIFFERENZA]]*(PLAFOND-SUM(Tabella2026[CONTRIBUTO SULLA BASE DELLA POPOLAZIONE]))</f>
        <v>481.9880964489584</v>
      </c>
      <c r="R7739" s="3">
        <f>+Tabella2026[[#This Row],[CONTRIBUTO SULLA BASE DELLA POPOLAZIONE]]+Tabella2026[[#This Row],[CONTRIBUTO SULLA BASE DEL REDDITO]]</f>
        <v>1271.1354987801142</v>
      </c>
      <c r="S7739" s="3">
        <f>+Tabella2026[[#This Row],[CONTRIBUTO TOTALE]]/(PLAFOND/N_TESSERE)</f>
        <v>2.5422709975602285</v>
      </c>
      <c r="T7739" s="3">
        <f>+MAX(CEILING(Tabella2026[[#This Row],[preDEF1]],1),1)</f>
        <v>3</v>
      </c>
      <c r="U7739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39" s="21">
        <f>+Tabella2026[[#This Row],[DEF - n. card]]*(PLAFOND/N_TESSERE)</f>
        <v>1500</v>
      </c>
      <c r="W7739" s="18"/>
    </row>
    <row r="7740" spans="2:23" x14ac:dyDescent="0.25">
      <c r="B7740" s="1" t="s">
        <v>15548</v>
      </c>
      <c r="C7740" s="2">
        <v>4005</v>
      </c>
      <c r="D7740" s="1" t="s">
        <v>15549</v>
      </c>
      <c r="E7740" s="1" t="s">
        <v>18</v>
      </c>
      <c r="F7740" s="1" t="s">
        <v>263</v>
      </c>
      <c r="G7740" s="1" t="s">
        <v>11807</v>
      </c>
      <c r="H7740" s="1" t="s">
        <v>15835</v>
      </c>
      <c r="I7740" s="5">
        <v>157</v>
      </c>
      <c r="J7740" s="5">
        <v>1752359</v>
      </c>
      <c r="K7740" s="3">
        <f>+Tabella2026[[#This Row],[POP_2024]]/SUM(Tabella2026[POP_2024])</f>
        <v>2.6635692805567041E-6</v>
      </c>
      <c r="L7740" s="3">
        <f>+Tabella2026[[#This Row],[INCIDENZA POPOLAZIONE]]*(PLAFOND/2)</f>
        <v>784.15279851893331</v>
      </c>
      <c r="M7740" s="3">
        <f>+IFERROR(Tabella2026[[#This Row],[reddito_2024]]/Tabella2026[[#This Row],[POP_2024]],"")</f>
        <v>11161.52229299363</v>
      </c>
      <c r="N7740" s="3">
        <f>+IF(Tabella2026[[#This Row],[REDDITO COMPLESSIVO PROCAPITE]]&lt;media_aggr_reddito_pc,(media_aggr_reddito_pc-Tabella2026[[#This Row],[REDDITO COMPLESSIVO PROCAPITE]]),0)</f>
        <v>6663.5437696151112</v>
      </c>
      <c r="O7740" s="3">
        <f>+Tabella2026[[#This Row],[DIFFERENZA REDDITO INFERIORE ALLA MEDIA DALLA MEDIA]]*Tabella2026[[#This Row],[POP_2024]]</f>
        <v>1046176.3718295725</v>
      </c>
      <c r="P7740" s="3">
        <f>+Tabella2026[[#This Row],[POPOLAZIONE PER DIFFERENZA ]]/SUM(Tabella2026[[POPOLAZIONE PER DIFFERENZA ]])</f>
        <v>9.2814895611339935E-6</v>
      </c>
      <c r="Q7740" s="3">
        <f>+Tabella2026[[#This Row],[INCIDENZA POPOLAZIONE PER DIFFERENZA]]*(PLAFOND-SUM(Tabella2026[CONTRIBUTO SULLA BASE DELLA POPOLAZIONE]))</f>
        <v>2732.4635656806881</v>
      </c>
      <c r="R7740" s="3">
        <f>+Tabella2026[[#This Row],[CONTRIBUTO SULLA BASE DELLA POPOLAZIONE]]+Tabella2026[[#This Row],[CONTRIBUTO SULLA BASE DEL REDDITO]]</f>
        <v>3516.6163641996213</v>
      </c>
      <c r="S7740" s="3">
        <f>+Tabella2026[[#This Row],[CONTRIBUTO TOTALE]]/(PLAFOND/N_TESSERE)</f>
        <v>7.0332327283992431</v>
      </c>
      <c r="T7740" s="3">
        <f>+MAX(CEILING(Tabella2026[[#This Row],[preDEF1]],1),1)</f>
        <v>8</v>
      </c>
      <c r="U7740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740" s="21">
        <f>+Tabella2026[[#This Row],[DEF - n. card]]*(PLAFOND/N_TESSERE)</f>
        <v>4000</v>
      </c>
      <c r="W7740" s="18"/>
    </row>
    <row r="7741" spans="2:23" x14ac:dyDescent="0.25">
      <c r="B7741" s="1" t="s">
        <v>15468</v>
      </c>
      <c r="C7741" s="2">
        <v>13130</v>
      </c>
      <c r="D7741" s="1" t="s">
        <v>12719</v>
      </c>
      <c r="E7741" s="1" t="s">
        <v>12</v>
      </c>
      <c r="F7741" s="1" t="s">
        <v>152</v>
      </c>
      <c r="G7741" s="1" t="s">
        <v>11807</v>
      </c>
      <c r="H7741" s="1" t="s">
        <v>15835</v>
      </c>
      <c r="I7741" s="5">
        <v>157</v>
      </c>
      <c r="J7741" s="5">
        <v>2276634</v>
      </c>
      <c r="K7741" s="3">
        <f>+Tabella2026[[#This Row],[POP_2024]]/SUM(Tabella2026[POP_2024])</f>
        <v>2.6635692805567041E-6</v>
      </c>
      <c r="L7741" s="3">
        <f>+Tabella2026[[#This Row],[INCIDENZA POPOLAZIONE]]*(PLAFOND/2)</f>
        <v>784.15279851893331</v>
      </c>
      <c r="M7741" s="3">
        <f>+IFERROR(Tabella2026[[#This Row],[reddito_2024]]/Tabella2026[[#This Row],[POP_2024]],"")</f>
        <v>14500.853503184713</v>
      </c>
      <c r="N7741" s="3">
        <f>+IF(Tabella2026[[#This Row],[REDDITO COMPLESSIVO PROCAPITE]]&lt;media_aggr_reddito_pc,(media_aggr_reddito_pc-Tabella2026[[#This Row],[REDDITO COMPLESSIVO PROCAPITE]]),0)</f>
        <v>3324.2125594240279</v>
      </c>
      <c r="O7741" s="3">
        <f>+Tabella2026[[#This Row],[DIFFERENZA REDDITO INFERIORE ALLA MEDIA DALLA MEDIA]]*Tabella2026[[#This Row],[POP_2024]]</f>
        <v>521901.37182957237</v>
      </c>
      <c r="P7741" s="3">
        <f>+Tabella2026[[#This Row],[POPOLAZIONE PER DIFFERENZA ]]/SUM(Tabella2026[[POPOLAZIONE PER DIFFERENZA ]])</f>
        <v>4.630215578379362E-6</v>
      </c>
      <c r="Q7741" s="3">
        <f>+Tabella2026[[#This Row],[INCIDENZA POPOLAZIONE PER DIFFERENZA]]*(PLAFOND-SUM(Tabella2026[CONTRIBUTO SULLA BASE DELLA POPOLAZIONE]))</f>
        <v>1363.1319936132059</v>
      </c>
      <c r="R7741" s="3">
        <f>+Tabella2026[[#This Row],[CONTRIBUTO SULLA BASE DELLA POPOLAZIONE]]+Tabella2026[[#This Row],[CONTRIBUTO SULLA BASE DEL REDDITO]]</f>
        <v>2147.284792132139</v>
      </c>
      <c r="S7741" s="3">
        <f>+Tabella2026[[#This Row],[CONTRIBUTO TOTALE]]/(PLAFOND/N_TESSERE)</f>
        <v>4.2945695842642779</v>
      </c>
      <c r="T7741" s="3">
        <f>+MAX(CEILING(Tabella2026[[#This Row],[preDEF1]],1),1)</f>
        <v>5</v>
      </c>
      <c r="U7741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741" s="21">
        <f>+Tabella2026[[#This Row],[DEF - n. card]]*(PLAFOND/N_TESSERE)</f>
        <v>2500</v>
      </c>
      <c r="W7741" s="18"/>
    </row>
    <row r="7742" spans="2:23" x14ac:dyDescent="0.25">
      <c r="B7742" s="1" t="s">
        <v>15536</v>
      </c>
      <c r="C7742" s="2">
        <v>12066</v>
      </c>
      <c r="D7742" s="1" t="s">
        <v>15537</v>
      </c>
      <c r="E7742" s="1" t="s">
        <v>12</v>
      </c>
      <c r="F7742" s="1" t="s">
        <v>157</v>
      </c>
      <c r="G7742" s="1" t="s">
        <v>11807</v>
      </c>
      <c r="H7742" s="1" t="s">
        <v>15835</v>
      </c>
      <c r="I7742" s="5">
        <v>156</v>
      </c>
      <c r="J7742" s="5">
        <v>2089368</v>
      </c>
      <c r="K7742" s="3">
        <f>+Tabella2026[[#This Row],[POP_2024]]/SUM(Tabella2026[POP_2024])</f>
        <v>2.6466038711264069E-6</v>
      </c>
      <c r="L7742" s="3">
        <f>+Tabella2026[[#This Row],[INCIDENZA POPOLAZIONE]]*(PLAFOND/2)</f>
        <v>779.1581947067109</v>
      </c>
      <c r="M7742" s="3">
        <f>+IFERROR(Tabella2026[[#This Row],[reddito_2024]]/Tabella2026[[#This Row],[POP_2024]],"")</f>
        <v>13393.384615384615</v>
      </c>
      <c r="N7742" s="3">
        <f>+IF(Tabella2026[[#This Row],[REDDITO COMPLESSIVO PROCAPITE]]&lt;media_aggr_reddito_pc,(media_aggr_reddito_pc-Tabella2026[[#This Row],[REDDITO COMPLESSIVO PROCAPITE]]),0)</f>
        <v>4431.6814472241258</v>
      </c>
      <c r="O7742" s="3">
        <f>+Tabella2026[[#This Row],[DIFFERENZA REDDITO INFERIORE ALLA MEDIA DALLA MEDIA]]*Tabella2026[[#This Row],[POP_2024]]</f>
        <v>691342.30576696363</v>
      </c>
      <c r="P7742" s="3">
        <f>+Tabella2026[[#This Row],[POPOLAZIONE PER DIFFERENZA ]]/SUM(Tabella2026[[POPOLAZIONE PER DIFFERENZA ]])</f>
        <v>6.1334652233874858E-6</v>
      </c>
      <c r="Q7742" s="3">
        <f>+Tabella2026[[#This Row],[INCIDENZA POPOLAZIONE PER DIFFERENZA]]*(PLAFOND-SUM(Tabella2026[CONTRIBUTO SULLA BASE DELLA POPOLAZIONE]))</f>
        <v>1805.6875616663656</v>
      </c>
      <c r="R7742" s="3">
        <f>+Tabella2026[[#This Row],[CONTRIBUTO SULLA BASE DELLA POPOLAZIONE]]+Tabella2026[[#This Row],[CONTRIBUTO SULLA BASE DEL REDDITO]]</f>
        <v>2584.8457563730763</v>
      </c>
      <c r="S7742" s="3">
        <f>+Tabella2026[[#This Row],[CONTRIBUTO TOTALE]]/(PLAFOND/N_TESSERE)</f>
        <v>5.1696915127461525</v>
      </c>
      <c r="T7742" s="3">
        <f>+MAX(CEILING(Tabella2026[[#This Row],[preDEF1]],1),1)</f>
        <v>6</v>
      </c>
      <c r="U7742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742" s="21">
        <f>+Tabella2026[[#This Row],[DEF - n. card]]*(PLAFOND/N_TESSERE)</f>
        <v>3000</v>
      </c>
      <c r="W7742" s="18"/>
    </row>
    <row r="7743" spans="2:23" x14ac:dyDescent="0.25">
      <c r="B7743" s="1" t="s">
        <v>15434</v>
      </c>
      <c r="C7743" s="2">
        <v>9041</v>
      </c>
      <c r="D7743" s="1" t="s">
        <v>15435</v>
      </c>
      <c r="E7743" s="1" t="s">
        <v>24</v>
      </c>
      <c r="F7743" s="1" t="s">
        <v>246</v>
      </c>
      <c r="G7743" s="1" t="s">
        <v>11807</v>
      </c>
      <c r="H7743" s="1" t="s">
        <v>15835</v>
      </c>
      <c r="I7743" s="5">
        <v>156</v>
      </c>
      <c r="J7743" s="5">
        <v>2142233</v>
      </c>
      <c r="K7743" s="3">
        <f>+Tabella2026[[#This Row],[POP_2024]]/SUM(Tabella2026[POP_2024])</f>
        <v>2.6466038711264069E-6</v>
      </c>
      <c r="L7743" s="3">
        <f>+Tabella2026[[#This Row],[INCIDENZA POPOLAZIONE]]*(PLAFOND/2)</f>
        <v>779.1581947067109</v>
      </c>
      <c r="M7743" s="3">
        <f>+IFERROR(Tabella2026[[#This Row],[reddito_2024]]/Tabella2026[[#This Row],[POP_2024]],"")</f>
        <v>13732.26282051282</v>
      </c>
      <c r="N7743" s="3">
        <f>+IF(Tabella2026[[#This Row],[REDDITO COMPLESSIVO PROCAPITE]]&lt;media_aggr_reddito_pc,(media_aggr_reddito_pc-Tabella2026[[#This Row],[REDDITO COMPLESSIVO PROCAPITE]]),0)</f>
        <v>4092.8032420959207</v>
      </c>
      <c r="O7743" s="3">
        <f>+Tabella2026[[#This Row],[DIFFERENZA REDDITO INFERIORE ALLA MEDIA DALLA MEDIA]]*Tabella2026[[#This Row],[POP_2024]]</f>
        <v>638477.30576696363</v>
      </c>
      <c r="P7743" s="3">
        <f>+Tabella2026[[#This Row],[POPOLAZIONE PER DIFFERENZA ]]/SUM(Tabella2026[[POPOLAZIONE PER DIFFERENZA ]])</f>
        <v>5.6644564034011744E-6</v>
      </c>
      <c r="Q7743" s="3">
        <f>+Tabella2026[[#This Row],[INCIDENZA POPOLAZIONE PER DIFFERENZA]]*(PLAFOND-SUM(Tabella2026[CONTRIBUTO SULLA BASE DELLA POPOLAZIONE]))</f>
        <v>1667.6117168190099</v>
      </c>
      <c r="R7743" s="3">
        <f>+Tabella2026[[#This Row],[CONTRIBUTO SULLA BASE DELLA POPOLAZIONE]]+Tabella2026[[#This Row],[CONTRIBUTO SULLA BASE DEL REDDITO]]</f>
        <v>2446.769911525721</v>
      </c>
      <c r="S7743" s="3">
        <f>+Tabella2026[[#This Row],[CONTRIBUTO TOTALE]]/(PLAFOND/N_TESSERE)</f>
        <v>4.8935398230514418</v>
      </c>
      <c r="T7743" s="3">
        <f>+MAX(CEILING(Tabella2026[[#This Row],[preDEF1]],1),1)</f>
        <v>5</v>
      </c>
      <c r="U7743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743" s="21">
        <f>+Tabella2026[[#This Row],[DEF - n. card]]*(PLAFOND/N_TESSERE)</f>
        <v>2500</v>
      </c>
      <c r="W7743" s="18"/>
    </row>
    <row r="7744" spans="2:23" x14ac:dyDescent="0.25">
      <c r="B7744" s="1" t="s">
        <v>15552</v>
      </c>
      <c r="C7744" s="2">
        <v>97077</v>
      </c>
      <c r="D7744" s="1" t="s">
        <v>15553</v>
      </c>
      <c r="E7744" s="1" t="s">
        <v>12</v>
      </c>
      <c r="F7744" s="1" t="s">
        <v>362</v>
      </c>
      <c r="G7744" s="1" t="s">
        <v>11807</v>
      </c>
      <c r="H7744" s="1" t="s">
        <v>15835</v>
      </c>
      <c r="I7744" s="5">
        <v>156</v>
      </c>
      <c r="J7744" s="5">
        <v>2467772</v>
      </c>
      <c r="K7744" s="3">
        <f>+Tabella2026[[#This Row],[POP_2024]]/SUM(Tabella2026[POP_2024])</f>
        <v>2.6466038711264069E-6</v>
      </c>
      <c r="L7744" s="3">
        <f>+Tabella2026[[#This Row],[INCIDENZA POPOLAZIONE]]*(PLAFOND/2)</f>
        <v>779.1581947067109</v>
      </c>
      <c r="M7744" s="3">
        <f>+IFERROR(Tabella2026[[#This Row],[reddito_2024]]/Tabella2026[[#This Row],[POP_2024]],"")</f>
        <v>15819.051282051281</v>
      </c>
      <c r="N7744" s="3">
        <f>+IF(Tabella2026[[#This Row],[REDDITO COMPLESSIVO PROCAPITE]]&lt;media_aggr_reddito_pc,(media_aggr_reddito_pc-Tabella2026[[#This Row],[REDDITO COMPLESSIVO PROCAPITE]]),0)</f>
        <v>2006.0147805574597</v>
      </c>
      <c r="O7744" s="3">
        <f>+Tabella2026[[#This Row],[DIFFERENZA REDDITO INFERIORE ALLA MEDIA DALLA MEDIA]]*Tabella2026[[#This Row],[POP_2024]]</f>
        <v>312938.30576696375</v>
      </c>
      <c r="P7744" s="3">
        <f>+Tabella2026[[#This Row],[POPOLAZIONE PER DIFFERENZA ]]/SUM(Tabella2026[[POPOLAZIONE PER DIFFERENZA ]])</f>
        <v>2.7763326495087345E-6</v>
      </c>
      <c r="Q7744" s="3">
        <f>+Tabella2026[[#This Row],[INCIDENZA POPOLAZIONE PER DIFFERENZA]]*(PLAFOND-SUM(Tabella2026[CONTRIBUTO SULLA BASE DELLA POPOLAZIONE]))</f>
        <v>817.35024976588761</v>
      </c>
      <c r="R7744" s="3">
        <f>+Tabella2026[[#This Row],[CONTRIBUTO SULLA BASE DELLA POPOLAZIONE]]+Tabella2026[[#This Row],[CONTRIBUTO SULLA BASE DEL REDDITO]]</f>
        <v>1596.5084444725985</v>
      </c>
      <c r="S7744" s="3">
        <f>+Tabella2026[[#This Row],[CONTRIBUTO TOTALE]]/(PLAFOND/N_TESSERE)</f>
        <v>3.1930168889451971</v>
      </c>
      <c r="T7744" s="3">
        <f>+MAX(CEILING(Tabella2026[[#This Row],[preDEF1]],1),1)</f>
        <v>4</v>
      </c>
      <c r="U7744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44" s="21">
        <f>+Tabella2026[[#This Row],[DEF - n. card]]*(PLAFOND/N_TESSERE)</f>
        <v>2000</v>
      </c>
      <c r="W7744" s="18"/>
    </row>
    <row r="7745" spans="2:23" x14ac:dyDescent="0.25">
      <c r="B7745" s="1" t="s">
        <v>15471</v>
      </c>
      <c r="C7745" s="2">
        <v>58113</v>
      </c>
      <c r="D7745" s="1" t="s">
        <v>15472</v>
      </c>
      <c r="E7745" s="1" t="s">
        <v>8</v>
      </c>
      <c r="F7745" s="1" t="s">
        <v>7</v>
      </c>
      <c r="G7745" s="1" t="s">
        <v>11807</v>
      </c>
      <c r="H7745" s="1" t="s">
        <v>15834</v>
      </c>
      <c r="I7745" s="5">
        <v>156</v>
      </c>
      <c r="J7745" s="5">
        <v>2131665</v>
      </c>
      <c r="K7745" s="3">
        <f>+Tabella2026[[#This Row],[POP_2024]]/SUM(Tabella2026[POP_2024])</f>
        <v>2.6466038711264069E-6</v>
      </c>
      <c r="L7745" s="3">
        <f>+Tabella2026[[#This Row],[INCIDENZA POPOLAZIONE]]*(PLAFOND/2)</f>
        <v>779.1581947067109</v>
      </c>
      <c r="M7745" s="3">
        <f>+IFERROR(Tabella2026[[#This Row],[reddito_2024]]/Tabella2026[[#This Row],[POP_2024]],"")</f>
        <v>13664.51923076923</v>
      </c>
      <c r="N7745" s="3">
        <f>+IF(Tabella2026[[#This Row],[REDDITO COMPLESSIVO PROCAPITE]]&lt;media_aggr_reddito_pc,(media_aggr_reddito_pc-Tabella2026[[#This Row],[REDDITO COMPLESSIVO PROCAPITE]]),0)</f>
        <v>4160.5468318395106</v>
      </c>
      <c r="O7745" s="3">
        <f>+Tabella2026[[#This Row],[DIFFERENZA REDDITO INFERIORE ALLA MEDIA DALLA MEDIA]]*Tabella2026[[#This Row],[POP_2024]]</f>
        <v>649045.30576696363</v>
      </c>
      <c r="P7745" s="3">
        <f>+Tabella2026[[#This Row],[POPOLAZIONE PER DIFFERENZA ]]/SUM(Tabella2026[[POPOLAZIONE PER DIFFERENZA ]])</f>
        <v>5.7582138082931703E-6</v>
      </c>
      <c r="Q7745" s="3">
        <f>+Tabella2026[[#This Row],[INCIDENZA POPOLAZIONE PER DIFFERENZA]]*(PLAFOND-SUM(Tabella2026[CONTRIBUTO SULLA BASE DELLA POPOLAZIONE]))</f>
        <v>1695.2138265011599</v>
      </c>
      <c r="R7745" s="3">
        <f>+Tabella2026[[#This Row],[CONTRIBUTO SULLA BASE DELLA POPOLAZIONE]]+Tabella2026[[#This Row],[CONTRIBUTO SULLA BASE DEL REDDITO]]</f>
        <v>2474.3720212078706</v>
      </c>
      <c r="S7745" s="3">
        <f>+Tabella2026[[#This Row],[CONTRIBUTO TOTALE]]/(PLAFOND/N_TESSERE)</f>
        <v>4.9487440424157416</v>
      </c>
      <c r="T7745" s="3">
        <f>+MAX(CEILING(Tabella2026[[#This Row],[preDEF1]],1),1)</f>
        <v>5</v>
      </c>
      <c r="U7745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745" s="21">
        <f>+Tabella2026[[#This Row],[DEF - n. card]]*(PLAFOND/N_TESSERE)</f>
        <v>2500</v>
      </c>
      <c r="W7745" s="18"/>
    </row>
    <row r="7746" spans="2:23" x14ac:dyDescent="0.25">
      <c r="B7746" s="1" t="s">
        <v>15514</v>
      </c>
      <c r="C7746" s="2">
        <v>6100</v>
      </c>
      <c r="D7746" s="1" t="s">
        <v>15515</v>
      </c>
      <c r="E7746" s="1" t="s">
        <v>18</v>
      </c>
      <c r="F7746" s="1" t="s">
        <v>138</v>
      </c>
      <c r="G7746" s="1" t="s">
        <v>11807</v>
      </c>
      <c r="H7746" s="1" t="s">
        <v>15835</v>
      </c>
      <c r="I7746" s="5">
        <v>155</v>
      </c>
      <c r="J7746" s="5">
        <v>2263325</v>
      </c>
      <c r="K7746" s="3">
        <f>+Tabella2026[[#This Row],[POP_2024]]/SUM(Tabella2026[POP_2024])</f>
        <v>2.6296384616961093E-6</v>
      </c>
      <c r="L7746" s="3">
        <f>+Tabella2026[[#This Row],[INCIDENZA POPOLAZIONE]]*(PLAFOND/2)</f>
        <v>774.16359089448827</v>
      </c>
      <c r="M7746" s="3">
        <f>+IFERROR(Tabella2026[[#This Row],[reddito_2024]]/Tabella2026[[#This Row],[POP_2024]],"")</f>
        <v>14602.096774193549</v>
      </c>
      <c r="N7746" s="3">
        <f>+IF(Tabella2026[[#This Row],[REDDITO COMPLESSIVO PROCAPITE]]&lt;media_aggr_reddito_pc,(media_aggr_reddito_pc-Tabella2026[[#This Row],[REDDITO COMPLESSIVO PROCAPITE]]),0)</f>
        <v>3222.9692884151918</v>
      </c>
      <c r="O7746" s="3">
        <f>+Tabella2026[[#This Row],[DIFFERENZA REDDITO INFERIORE ALLA MEDIA DALLA MEDIA]]*Tabella2026[[#This Row],[POP_2024]]</f>
        <v>499560.23970435472</v>
      </c>
      <c r="P7746" s="3">
        <f>+Tabella2026[[#This Row],[POPOLAZIONE PER DIFFERENZA ]]/SUM(Tabella2026[[POPOLAZIONE PER DIFFERENZA ]])</f>
        <v>4.4320090520347753E-6</v>
      </c>
      <c r="Q7746" s="3">
        <f>+Tabella2026[[#This Row],[INCIDENZA POPOLAZIONE PER DIFFERENZA]]*(PLAFOND-SUM(Tabella2026[CONTRIBUTO SULLA BASE DELLA POPOLAZIONE]))</f>
        <v>1304.7801409122542</v>
      </c>
      <c r="R7746" s="3">
        <f>+Tabella2026[[#This Row],[CONTRIBUTO SULLA BASE DELLA POPOLAZIONE]]+Tabella2026[[#This Row],[CONTRIBUTO SULLA BASE DEL REDDITO]]</f>
        <v>2078.9437318067426</v>
      </c>
      <c r="S7746" s="3">
        <f>+Tabella2026[[#This Row],[CONTRIBUTO TOTALE]]/(PLAFOND/N_TESSERE)</f>
        <v>4.157887463613485</v>
      </c>
      <c r="T7746" s="3">
        <f>+MAX(CEILING(Tabella2026[[#This Row],[preDEF1]],1),1)</f>
        <v>5</v>
      </c>
      <c r="U7746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746" s="21">
        <f>+Tabella2026[[#This Row],[DEF - n. card]]*(PLAFOND/N_TESSERE)</f>
        <v>2500</v>
      </c>
      <c r="W7746" s="18"/>
    </row>
    <row r="7747" spans="2:23" x14ac:dyDescent="0.25">
      <c r="B7747" s="1" t="s">
        <v>15506</v>
      </c>
      <c r="C7747" s="2">
        <v>4193</v>
      </c>
      <c r="D7747" s="1" t="s">
        <v>15507</v>
      </c>
      <c r="E7747" s="1" t="s">
        <v>18</v>
      </c>
      <c r="F7747" s="1" t="s">
        <v>263</v>
      </c>
      <c r="G7747" s="1" t="s">
        <v>11807</v>
      </c>
      <c r="H7747" s="1" t="s">
        <v>15835</v>
      </c>
      <c r="I7747" s="5">
        <v>154</v>
      </c>
      <c r="J7747" s="5">
        <v>2223212</v>
      </c>
      <c r="K7747" s="3">
        <f>+Tabella2026[[#This Row],[POP_2024]]/SUM(Tabella2026[POP_2024])</f>
        <v>2.6126730522658117E-6</v>
      </c>
      <c r="L7747" s="3">
        <f>+Tabella2026[[#This Row],[INCIDENZA POPOLAZIONE]]*(PLAFOND/2)</f>
        <v>769.16898708226574</v>
      </c>
      <c r="M7747" s="3">
        <f>+IFERROR(Tabella2026[[#This Row],[reddito_2024]]/Tabella2026[[#This Row],[POP_2024]],"")</f>
        <v>14436.441558441558</v>
      </c>
      <c r="N7747" s="3">
        <f>+IF(Tabella2026[[#This Row],[REDDITO COMPLESSIVO PROCAPITE]]&lt;media_aggr_reddito_pc,(media_aggr_reddito_pc-Tabella2026[[#This Row],[REDDITO COMPLESSIVO PROCAPITE]]),0)</f>
        <v>3388.6245041671827</v>
      </c>
      <c r="O7747" s="3">
        <f>+Tabella2026[[#This Row],[DIFFERENZA REDDITO INFERIORE ALLA MEDIA DALLA MEDIA]]*Tabella2026[[#This Row],[POP_2024]]</f>
        <v>521848.17364174617</v>
      </c>
      <c r="P7747" s="3">
        <f>+Tabella2026[[#This Row],[POPOLAZIONE PER DIFFERENZA ]]/SUM(Tabella2026[[POPOLAZIONE PER DIFFERENZA ]])</f>
        <v>4.6297436135766046E-6</v>
      </c>
      <c r="Q7747" s="3">
        <f>+Tabella2026[[#This Row],[INCIDENZA POPOLAZIONE PER DIFFERENZA]]*(PLAFOND-SUM(Tabella2026[CONTRIBUTO SULLA BASE DELLA POPOLAZIONE]))</f>
        <v>1362.9930475292476</v>
      </c>
      <c r="R7747" s="3">
        <f>+Tabella2026[[#This Row],[CONTRIBUTO SULLA BASE DELLA POPOLAZIONE]]+Tabella2026[[#This Row],[CONTRIBUTO SULLA BASE DEL REDDITO]]</f>
        <v>2132.1620346115133</v>
      </c>
      <c r="S7747" s="3">
        <f>+Tabella2026[[#This Row],[CONTRIBUTO TOTALE]]/(PLAFOND/N_TESSERE)</f>
        <v>4.2643240692230266</v>
      </c>
      <c r="T7747" s="3">
        <f>+MAX(CEILING(Tabella2026[[#This Row],[preDEF1]],1),1)</f>
        <v>5</v>
      </c>
      <c r="U7747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747" s="21">
        <f>+Tabella2026[[#This Row],[DEF - n. card]]*(PLAFOND/N_TESSERE)</f>
        <v>2500</v>
      </c>
      <c r="W7747" s="18"/>
    </row>
    <row r="7748" spans="2:23" x14ac:dyDescent="0.25">
      <c r="B7748" s="1" t="s">
        <v>15508</v>
      </c>
      <c r="C7748" s="2">
        <v>115062</v>
      </c>
      <c r="D7748" s="1" t="s">
        <v>15509</v>
      </c>
      <c r="E7748" s="1" t="s">
        <v>76</v>
      </c>
      <c r="F7748" s="1" t="s">
        <v>625</v>
      </c>
      <c r="G7748" s="1" t="s">
        <v>11807</v>
      </c>
      <c r="H7748" s="1" t="s">
        <v>15836</v>
      </c>
      <c r="I7748" s="5">
        <v>154</v>
      </c>
      <c r="J7748" s="5">
        <v>1001670</v>
      </c>
      <c r="K7748" s="3">
        <f>+Tabella2026[[#This Row],[POP_2024]]/SUM(Tabella2026[POP_2024])</f>
        <v>2.6126730522658117E-6</v>
      </c>
      <c r="L7748" s="3">
        <f>+Tabella2026[[#This Row],[INCIDENZA POPOLAZIONE]]*(PLAFOND/2)</f>
        <v>769.16898708226574</v>
      </c>
      <c r="M7748" s="3">
        <f>+IFERROR(Tabella2026[[#This Row],[reddito_2024]]/Tabella2026[[#This Row],[POP_2024]],"")</f>
        <v>6504.3506493506493</v>
      </c>
      <c r="N7748" s="3">
        <f>+IF(Tabella2026[[#This Row],[REDDITO COMPLESSIVO PROCAPITE]]&lt;media_aggr_reddito_pc,(media_aggr_reddito_pc-Tabella2026[[#This Row],[REDDITO COMPLESSIVO PROCAPITE]]),0)</f>
        <v>11320.715413258091</v>
      </c>
      <c r="O7748" s="3">
        <f>+Tabella2026[[#This Row],[DIFFERENZA REDDITO INFERIORE ALLA MEDIA DALLA MEDIA]]*Tabella2026[[#This Row],[POP_2024]]</f>
        <v>1743390.1736417459</v>
      </c>
      <c r="P7748" s="3">
        <f>+Tabella2026[[#This Row],[POPOLAZIONE PER DIFFERENZA ]]/SUM(Tabella2026[[POPOLAZIONE PER DIFFERENZA ]])</f>
        <v>1.5467045646750139E-5</v>
      </c>
      <c r="Q7748" s="3">
        <f>+Tabella2026[[#This Row],[INCIDENZA POPOLAZIONE PER DIFFERENZA]]*(PLAFOND-SUM(Tabella2026[CONTRIBUTO SULLA BASE DELLA POPOLAZIONE]))</f>
        <v>4553.4866381190241</v>
      </c>
      <c r="R7748" s="3">
        <f>+Tabella2026[[#This Row],[CONTRIBUTO SULLA BASE DELLA POPOLAZIONE]]+Tabella2026[[#This Row],[CONTRIBUTO SULLA BASE DEL REDDITO]]</f>
        <v>5322.6556252012897</v>
      </c>
      <c r="S7748" s="3">
        <f>+Tabella2026[[#This Row],[CONTRIBUTO TOTALE]]/(PLAFOND/N_TESSERE)</f>
        <v>10.64531125040258</v>
      </c>
      <c r="T7748" s="3">
        <f>+MAX(CEILING(Tabella2026[[#This Row],[preDEF1]],1),1)</f>
        <v>11</v>
      </c>
      <c r="U7748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748" s="21">
        <f>+Tabella2026[[#This Row],[DEF - n. card]]*(PLAFOND/N_TESSERE)</f>
        <v>5500</v>
      </c>
      <c r="W7748" s="18"/>
    </row>
    <row r="7749" spans="2:23" x14ac:dyDescent="0.25">
      <c r="B7749" s="1" t="s">
        <v>15477</v>
      </c>
      <c r="C7749" s="2">
        <v>44056</v>
      </c>
      <c r="D7749" s="1" t="s">
        <v>15478</v>
      </c>
      <c r="E7749" s="1" t="s">
        <v>117</v>
      </c>
      <c r="F7749" s="1" t="s">
        <v>360</v>
      </c>
      <c r="G7749" s="1" t="s">
        <v>11807</v>
      </c>
      <c r="H7749" s="1" t="s">
        <v>15834</v>
      </c>
      <c r="I7749" s="5">
        <v>153</v>
      </c>
      <c r="J7749" s="5">
        <v>2215876</v>
      </c>
      <c r="K7749" s="3">
        <f>+Tabella2026[[#This Row],[POP_2024]]/SUM(Tabella2026[POP_2024])</f>
        <v>2.5957076428355145E-6</v>
      </c>
      <c r="L7749" s="3">
        <f>+Tabella2026[[#This Row],[INCIDENZA POPOLAZIONE]]*(PLAFOND/2)</f>
        <v>764.17438327004334</v>
      </c>
      <c r="M7749" s="3">
        <f>+IFERROR(Tabella2026[[#This Row],[reddito_2024]]/Tabella2026[[#This Row],[POP_2024]],"")</f>
        <v>14482.849673202614</v>
      </c>
      <c r="N7749" s="3">
        <f>+IF(Tabella2026[[#This Row],[REDDITO COMPLESSIVO PROCAPITE]]&lt;media_aggr_reddito_pc,(media_aggr_reddito_pc-Tabella2026[[#This Row],[REDDITO COMPLESSIVO PROCAPITE]]),0)</f>
        <v>3342.2163894061268</v>
      </c>
      <c r="O7749" s="3">
        <f>+Tabella2026[[#This Row],[DIFFERENZA REDDITO INFERIORE ALLA MEDIA DALLA MEDIA]]*Tabella2026[[#This Row],[POP_2024]]</f>
        <v>511359.10757913743</v>
      </c>
      <c r="P7749" s="3">
        <f>+Tabella2026[[#This Row],[POPOLAZIONE PER DIFFERENZA ]]/SUM(Tabella2026[[POPOLAZIONE PER DIFFERENZA ]])</f>
        <v>4.536686496452182E-6</v>
      </c>
      <c r="Q7749" s="3">
        <f>+Tabella2026[[#This Row],[INCIDENZA POPOLAZIONE PER DIFFERENZA]]*(PLAFOND-SUM(Tabella2026[CONTRIBUTO SULLA BASE DELLA POPOLAZIONE]))</f>
        <v>1335.5971020406555</v>
      </c>
      <c r="R7749" s="3">
        <f>+Tabella2026[[#This Row],[CONTRIBUTO SULLA BASE DELLA POPOLAZIONE]]+Tabella2026[[#This Row],[CONTRIBUTO SULLA BASE DEL REDDITO]]</f>
        <v>2099.7714853106991</v>
      </c>
      <c r="S7749" s="3">
        <f>+Tabella2026[[#This Row],[CONTRIBUTO TOTALE]]/(PLAFOND/N_TESSERE)</f>
        <v>4.1995429706213985</v>
      </c>
      <c r="T7749" s="3">
        <f>+MAX(CEILING(Tabella2026[[#This Row],[preDEF1]],1),1)</f>
        <v>5</v>
      </c>
      <c r="U7749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749" s="21">
        <f>+Tabella2026[[#This Row],[DEF - n. card]]*(PLAFOND/N_TESSERE)</f>
        <v>2500</v>
      </c>
      <c r="W7749" s="18"/>
    </row>
    <row r="7750" spans="2:23" x14ac:dyDescent="0.25">
      <c r="B7750" s="1" t="s">
        <v>15466</v>
      </c>
      <c r="C7750" s="2">
        <v>7070</v>
      </c>
      <c r="D7750" s="1" t="s">
        <v>15467</v>
      </c>
      <c r="E7750" s="1" t="s">
        <v>565</v>
      </c>
      <c r="F7750" s="1" t="s">
        <v>565</v>
      </c>
      <c r="G7750" s="1" t="s">
        <v>11807</v>
      </c>
      <c r="H7750" s="1" t="s">
        <v>15835</v>
      </c>
      <c r="I7750" s="5">
        <v>152</v>
      </c>
      <c r="J7750" s="5">
        <v>2572970</v>
      </c>
      <c r="K7750" s="3">
        <f>+Tabella2026[[#This Row],[POP_2024]]/SUM(Tabella2026[POP_2024])</f>
        <v>2.5787422334052169E-6</v>
      </c>
      <c r="L7750" s="3">
        <f>+Tabella2026[[#This Row],[INCIDENZA POPOLAZIONE]]*(PLAFOND/2)</f>
        <v>759.17977945782081</v>
      </c>
      <c r="M7750" s="3">
        <f>+IFERROR(Tabella2026[[#This Row],[reddito_2024]]/Tabella2026[[#This Row],[POP_2024]],"")</f>
        <v>16927.434210526317</v>
      </c>
      <c r="N7750" s="3">
        <f>+IF(Tabella2026[[#This Row],[REDDITO COMPLESSIVO PROCAPITE]]&lt;media_aggr_reddito_pc,(media_aggr_reddito_pc-Tabella2026[[#This Row],[REDDITO COMPLESSIVO PROCAPITE]]),0)</f>
        <v>897.6318520824243</v>
      </c>
      <c r="O7750" s="3">
        <f>+Tabella2026[[#This Row],[DIFFERENZA REDDITO INFERIORE ALLA MEDIA DALLA MEDIA]]*Tabella2026[[#This Row],[POP_2024]]</f>
        <v>136440.04151652849</v>
      </c>
      <c r="P7750" s="3">
        <f>+Tabella2026[[#This Row],[POPOLAZIONE PER DIFFERENZA ]]/SUM(Tabella2026[[POPOLAZIONE PER DIFFERENZA ]])</f>
        <v>1.2104716328487733E-6</v>
      </c>
      <c r="Q7750" s="3">
        <f>+Tabella2026[[#This Row],[INCIDENZA POPOLAZIONE PER DIFFERENZA]]*(PLAFOND-SUM(Tabella2026[CONTRIBUTO SULLA BASE DELLA POPOLAZIONE]))</f>
        <v>356.36194085695564</v>
      </c>
      <c r="R7750" s="3">
        <f>+Tabella2026[[#This Row],[CONTRIBUTO SULLA BASE DELLA POPOLAZIONE]]+Tabella2026[[#This Row],[CONTRIBUTO SULLA BASE DEL REDDITO]]</f>
        <v>1115.5417203147765</v>
      </c>
      <c r="S7750" s="3">
        <f>+Tabella2026[[#This Row],[CONTRIBUTO TOTALE]]/(PLAFOND/N_TESSERE)</f>
        <v>2.2310834406295532</v>
      </c>
      <c r="T7750" s="3">
        <f>+MAX(CEILING(Tabella2026[[#This Row],[preDEF1]],1),1)</f>
        <v>3</v>
      </c>
      <c r="U7750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50" s="21">
        <f>+Tabella2026[[#This Row],[DEF - n. card]]*(PLAFOND/N_TESSERE)</f>
        <v>1500</v>
      </c>
      <c r="W7750" s="18"/>
    </row>
    <row r="7751" spans="2:23" x14ac:dyDescent="0.25">
      <c r="B7751" s="1" t="s">
        <v>15469</v>
      </c>
      <c r="C7751" s="2">
        <v>57073</v>
      </c>
      <c r="D7751" s="1" t="s">
        <v>15470</v>
      </c>
      <c r="E7751" s="1" t="s">
        <v>8</v>
      </c>
      <c r="F7751" s="1" t="s">
        <v>377</v>
      </c>
      <c r="G7751" s="1" t="s">
        <v>11807</v>
      </c>
      <c r="H7751" s="1" t="s">
        <v>15834</v>
      </c>
      <c r="I7751" s="5">
        <v>151</v>
      </c>
      <c r="J7751" s="5">
        <v>1966793</v>
      </c>
      <c r="K7751" s="3">
        <f>+Tabella2026[[#This Row],[POP_2024]]/SUM(Tabella2026[POP_2024])</f>
        <v>2.5617768239749193E-6</v>
      </c>
      <c r="L7751" s="3">
        <f>+Tabella2026[[#This Row],[INCIDENZA POPOLAZIONE]]*(PLAFOND/2)</f>
        <v>754.18517564559829</v>
      </c>
      <c r="M7751" s="3">
        <f>+IFERROR(Tabella2026[[#This Row],[reddito_2024]]/Tabella2026[[#This Row],[POP_2024]],"")</f>
        <v>13025.119205298013</v>
      </c>
      <c r="N7751" s="3">
        <f>+IF(Tabella2026[[#This Row],[REDDITO COMPLESSIVO PROCAPITE]]&lt;media_aggr_reddito_pc,(media_aggr_reddito_pc-Tabella2026[[#This Row],[REDDITO COMPLESSIVO PROCAPITE]]),0)</f>
        <v>4799.9468573107279</v>
      </c>
      <c r="O7751" s="3">
        <f>+Tabella2026[[#This Row],[DIFFERENZA REDDITO INFERIORE ALLA MEDIA DALLA MEDIA]]*Tabella2026[[#This Row],[POP_2024]]</f>
        <v>724791.97545391996</v>
      </c>
      <c r="P7751" s="3">
        <f>+Tabella2026[[#This Row],[POPOLAZIONE PER DIFFERENZA ]]/SUM(Tabella2026[[POPOLAZIONE PER DIFFERENZA ]])</f>
        <v>6.4302247071444384E-6</v>
      </c>
      <c r="Q7751" s="3">
        <f>+Tabella2026[[#This Row],[INCIDENZA POPOLAZIONE PER DIFFERENZA]]*(PLAFOND-SUM(Tabella2026[CONTRIBUTO SULLA BASE DELLA POPOLAZIONE]))</f>
        <v>1893.0533311147999</v>
      </c>
      <c r="R7751" s="3">
        <f>+Tabella2026[[#This Row],[CONTRIBUTO SULLA BASE DELLA POPOLAZIONE]]+Tabella2026[[#This Row],[CONTRIBUTO SULLA BASE DEL REDDITO]]</f>
        <v>2647.2385067603982</v>
      </c>
      <c r="S7751" s="3">
        <f>+Tabella2026[[#This Row],[CONTRIBUTO TOTALE]]/(PLAFOND/N_TESSERE)</f>
        <v>5.2944770135207966</v>
      </c>
      <c r="T7751" s="3">
        <f>+MAX(CEILING(Tabella2026[[#This Row],[preDEF1]],1),1)</f>
        <v>6</v>
      </c>
      <c r="U775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751" s="21">
        <f>+Tabella2026[[#This Row],[DEF - n. card]]*(PLAFOND/N_TESSERE)</f>
        <v>3000</v>
      </c>
      <c r="W7751" s="18"/>
    </row>
    <row r="7752" spans="2:23" x14ac:dyDescent="0.25">
      <c r="B7752" s="1" t="s">
        <v>15485</v>
      </c>
      <c r="C7752" s="2">
        <v>69025</v>
      </c>
      <c r="D7752" s="1" t="s">
        <v>15486</v>
      </c>
      <c r="E7752" s="1" t="s">
        <v>96</v>
      </c>
      <c r="F7752" s="1" t="s">
        <v>328</v>
      </c>
      <c r="G7752" s="1" t="s">
        <v>11807</v>
      </c>
      <c r="H7752" s="1" t="s">
        <v>15836</v>
      </c>
      <c r="I7752" s="5">
        <v>150</v>
      </c>
      <c r="J7752" s="5">
        <v>2301713</v>
      </c>
      <c r="K7752" s="3">
        <f>+Tabella2026[[#This Row],[POP_2024]]/SUM(Tabella2026[POP_2024])</f>
        <v>2.5448114145446221E-6</v>
      </c>
      <c r="L7752" s="3">
        <f>+Tabella2026[[#This Row],[INCIDENZA POPOLAZIONE]]*(PLAFOND/2)</f>
        <v>749.19057183337588</v>
      </c>
      <c r="M7752" s="3">
        <f>+IFERROR(Tabella2026[[#This Row],[reddito_2024]]/Tabella2026[[#This Row],[POP_2024]],"")</f>
        <v>15344.753333333334</v>
      </c>
      <c r="N7752" s="3">
        <f>+IF(Tabella2026[[#This Row],[REDDITO COMPLESSIVO PROCAPITE]]&lt;media_aggr_reddito_pc,(media_aggr_reddito_pc-Tabella2026[[#This Row],[REDDITO COMPLESSIVO PROCAPITE]]),0)</f>
        <v>2480.312729275407</v>
      </c>
      <c r="O7752" s="3">
        <f>+Tabella2026[[#This Row],[DIFFERENZA REDDITO INFERIORE ALLA MEDIA DALLA MEDIA]]*Tabella2026[[#This Row],[POP_2024]]</f>
        <v>372046.90939131106</v>
      </c>
      <c r="P7752" s="3">
        <f>+Tabella2026[[#This Row],[POPOLAZIONE PER DIFFERENZA ]]/SUM(Tabella2026[[POPOLAZIONE PER DIFFERENZA ]])</f>
        <v>3.3007336035784168E-6</v>
      </c>
      <c r="Q7752" s="3">
        <f>+Tabella2026[[#This Row],[INCIDENZA POPOLAZIONE PER DIFFERENZA]]*(PLAFOND-SUM(Tabella2026[CONTRIBUTO SULLA BASE DELLA POPOLAZIONE]))</f>
        <v>971.73349734328713</v>
      </c>
      <c r="R7752" s="3">
        <f>+Tabella2026[[#This Row],[CONTRIBUTO SULLA BASE DELLA POPOLAZIONE]]+Tabella2026[[#This Row],[CONTRIBUTO SULLA BASE DEL REDDITO]]</f>
        <v>1720.9240691766631</v>
      </c>
      <c r="S7752" s="3">
        <f>+Tabella2026[[#This Row],[CONTRIBUTO TOTALE]]/(PLAFOND/N_TESSERE)</f>
        <v>3.4418481383533264</v>
      </c>
      <c r="T7752" s="3">
        <f>+MAX(CEILING(Tabella2026[[#This Row],[preDEF1]],1),1)</f>
        <v>4</v>
      </c>
      <c r="U7752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52" s="21">
        <f>+Tabella2026[[#This Row],[DEF - n. card]]*(PLAFOND/N_TESSERE)</f>
        <v>2000</v>
      </c>
      <c r="W7752" s="18"/>
    </row>
    <row r="7753" spans="2:23" x14ac:dyDescent="0.25">
      <c r="B7753" s="1" t="s">
        <v>15530</v>
      </c>
      <c r="C7753" s="2">
        <v>43005</v>
      </c>
      <c r="D7753" s="1" t="s">
        <v>15531</v>
      </c>
      <c r="E7753" s="1" t="s">
        <v>117</v>
      </c>
      <c r="F7753" s="1" t="s">
        <v>411</v>
      </c>
      <c r="G7753" s="1" t="s">
        <v>11807</v>
      </c>
      <c r="H7753" s="1" t="s">
        <v>15834</v>
      </c>
      <c r="I7753" s="5">
        <v>149</v>
      </c>
      <c r="J7753" s="5">
        <v>2230452</v>
      </c>
      <c r="K7753" s="3">
        <f>+Tabella2026[[#This Row],[POP_2024]]/SUM(Tabella2026[POP_2024])</f>
        <v>2.5278460051143245E-6</v>
      </c>
      <c r="L7753" s="3">
        <f>+Tabella2026[[#This Row],[INCIDENZA POPOLAZIONE]]*(PLAFOND/2)</f>
        <v>744.19596802115336</v>
      </c>
      <c r="M7753" s="3">
        <f>+IFERROR(Tabella2026[[#This Row],[reddito_2024]]/Tabella2026[[#This Row],[POP_2024]],"")</f>
        <v>14969.476510067114</v>
      </c>
      <c r="N7753" s="3">
        <f>+IF(Tabella2026[[#This Row],[REDDITO COMPLESSIVO PROCAPITE]]&lt;media_aggr_reddito_pc,(media_aggr_reddito_pc-Tabella2026[[#This Row],[REDDITO COMPLESSIVO PROCAPITE]]),0)</f>
        <v>2855.5895525416272</v>
      </c>
      <c r="O7753" s="3">
        <f>+Tabella2026[[#This Row],[DIFFERENZA REDDITO INFERIORE ALLA MEDIA DALLA MEDIA]]*Tabella2026[[#This Row],[POP_2024]]</f>
        <v>425482.84332870244</v>
      </c>
      <c r="P7753" s="3">
        <f>+Tabella2026[[#This Row],[POPOLAZIONE PER DIFFERENZA ]]/SUM(Tabella2026[[POPOLAZIONE PER DIFFERENZA ]])</f>
        <v>3.7748076472905596E-6</v>
      </c>
      <c r="Q7753" s="3">
        <f>+Tabella2026[[#This Row],[INCIDENZA POPOLAZIONE PER DIFFERENZA]]*(PLAFOND-SUM(Tabella2026[CONTRIBUTO SULLA BASE DELLA POPOLAZIONE]))</f>
        <v>1111.3005402566098</v>
      </c>
      <c r="R7753" s="3">
        <f>+Tabella2026[[#This Row],[CONTRIBUTO SULLA BASE DELLA POPOLAZIONE]]+Tabella2026[[#This Row],[CONTRIBUTO SULLA BASE DEL REDDITO]]</f>
        <v>1855.496508277763</v>
      </c>
      <c r="S7753" s="3">
        <f>+Tabella2026[[#This Row],[CONTRIBUTO TOTALE]]/(PLAFOND/N_TESSERE)</f>
        <v>3.710993016555526</v>
      </c>
      <c r="T7753" s="3">
        <f>+MAX(CEILING(Tabella2026[[#This Row],[preDEF1]],1),1)</f>
        <v>4</v>
      </c>
      <c r="U7753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53" s="21">
        <f>+Tabella2026[[#This Row],[DEF - n. card]]*(PLAFOND/N_TESSERE)</f>
        <v>2000</v>
      </c>
      <c r="W7753" s="18"/>
    </row>
    <row r="7754" spans="2:23" x14ac:dyDescent="0.25">
      <c r="B7754" s="1" t="s">
        <v>15489</v>
      </c>
      <c r="C7754" s="2">
        <v>1073</v>
      </c>
      <c r="D7754" s="1" t="s">
        <v>15490</v>
      </c>
      <c r="E7754" s="1" t="s">
        <v>18</v>
      </c>
      <c r="F7754" s="1" t="s">
        <v>17</v>
      </c>
      <c r="G7754" s="1" t="s">
        <v>11807</v>
      </c>
      <c r="H7754" s="1" t="s">
        <v>15835</v>
      </c>
      <c r="I7754" s="5">
        <v>149</v>
      </c>
      <c r="J7754" s="5">
        <v>2898244</v>
      </c>
      <c r="K7754" s="3">
        <f>+Tabella2026[[#This Row],[POP_2024]]/SUM(Tabella2026[POP_2024])</f>
        <v>2.5278460051143245E-6</v>
      </c>
      <c r="L7754" s="3">
        <f>+Tabella2026[[#This Row],[INCIDENZA POPOLAZIONE]]*(PLAFOND/2)</f>
        <v>744.19596802115336</v>
      </c>
      <c r="M7754" s="3">
        <f>+IFERROR(Tabella2026[[#This Row],[reddito_2024]]/Tabella2026[[#This Row],[POP_2024]],"")</f>
        <v>19451.302013422817</v>
      </c>
      <c r="N7754" s="3">
        <f>+IF(Tabella2026[[#This Row],[REDDITO COMPLESSIVO PROCAPITE]]&lt;media_aggr_reddito_pc,(media_aggr_reddito_pc-Tabella2026[[#This Row],[REDDITO COMPLESSIVO PROCAPITE]]),0)</f>
        <v>0</v>
      </c>
      <c r="O7754" s="3">
        <f>+Tabella2026[[#This Row],[DIFFERENZA REDDITO INFERIORE ALLA MEDIA DALLA MEDIA]]*Tabella2026[[#This Row],[POP_2024]]</f>
        <v>0</v>
      </c>
      <c r="P7754" s="3">
        <f>+Tabella2026[[#This Row],[POPOLAZIONE PER DIFFERENZA ]]/SUM(Tabella2026[[POPOLAZIONE PER DIFFERENZA ]])</f>
        <v>0</v>
      </c>
      <c r="Q7754" s="3">
        <f>+Tabella2026[[#This Row],[INCIDENZA POPOLAZIONE PER DIFFERENZA]]*(PLAFOND-SUM(Tabella2026[CONTRIBUTO SULLA BASE DELLA POPOLAZIONE]))</f>
        <v>0</v>
      </c>
      <c r="R7754" s="3">
        <f>+Tabella2026[[#This Row],[CONTRIBUTO SULLA BASE DELLA POPOLAZIONE]]+Tabella2026[[#This Row],[CONTRIBUTO SULLA BASE DEL REDDITO]]</f>
        <v>744.19596802115336</v>
      </c>
      <c r="S7754" s="3">
        <f>+Tabella2026[[#This Row],[CONTRIBUTO TOTALE]]/(PLAFOND/N_TESSERE)</f>
        <v>1.4883919360423068</v>
      </c>
      <c r="T7754" s="3">
        <f>+MAX(CEILING(Tabella2026[[#This Row],[preDEF1]],1),1)</f>
        <v>2</v>
      </c>
      <c r="U7754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754" s="21">
        <f>+Tabella2026[[#This Row],[DEF - n. card]]*(PLAFOND/N_TESSERE)</f>
        <v>1000</v>
      </c>
      <c r="W7754" s="18"/>
    </row>
    <row r="7755" spans="2:23" x14ac:dyDescent="0.25">
      <c r="B7755" s="1" t="s">
        <v>15458</v>
      </c>
      <c r="C7755" s="2">
        <v>16103</v>
      </c>
      <c r="D7755" s="1" t="s">
        <v>15459</v>
      </c>
      <c r="E7755" s="1" t="s">
        <v>12</v>
      </c>
      <c r="F7755" s="1" t="s">
        <v>93</v>
      </c>
      <c r="G7755" s="1" t="s">
        <v>11807</v>
      </c>
      <c r="H7755" s="1" t="s">
        <v>15835</v>
      </c>
      <c r="I7755" s="5">
        <v>149</v>
      </c>
      <c r="J7755" s="5">
        <v>2635223</v>
      </c>
      <c r="K7755" s="3">
        <f>+Tabella2026[[#This Row],[POP_2024]]/SUM(Tabella2026[POP_2024])</f>
        <v>2.5278460051143245E-6</v>
      </c>
      <c r="L7755" s="3">
        <f>+Tabella2026[[#This Row],[INCIDENZA POPOLAZIONE]]*(PLAFOND/2)</f>
        <v>744.19596802115336</v>
      </c>
      <c r="M7755" s="3">
        <f>+IFERROR(Tabella2026[[#This Row],[reddito_2024]]/Tabella2026[[#This Row],[POP_2024]],"")</f>
        <v>17686.060402684565</v>
      </c>
      <c r="N7755" s="3">
        <f>+IF(Tabella2026[[#This Row],[REDDITO COMPLESSIVO PROCAPITE]]&lt;media_aggr_reddito_pc,(media_aggr_reddito_pc-Tabella2026[[#This Row],[REDDITO COMPLESSIVO PROCAPITE]]),0)</f>
        <v>139.00565992417614</v>
      </c>
      <c r="O7755" s="3">
        <f>+Tabella2026[[#This Row],[DIFFERENZA REDDITO INFERIORE ALLA MEDIA DALLA MEDIA]]*Tabella2026[[#This Row],[POP_2024]]</f>
        <v>20711.843328702245</v>
      </c>
      <c r="P7755" s="3">
        <f>+Tabella2026[[#This Row],[POPOLAZIONE PER DIFFERENZA ]]/SUM(Tabella2026[[POPOLAZIONE PER DIFFERENZA ]])</f>
        <v>1.8375176769764497E-7</v>
      </c>
      <c r="Q7755" s="3">
        <f>+Tabella2026[[#This Row],[INCIDENZA POPOLAZIONE PER DIFFERENZA]]*(PLAFOND-SUM(Tabella2026[CONTRIBUTO SULLA BASE DELLA POPOLAZIONE]))</f>
        <v>54.096382596361124</v>
      </c>
      <c r="R7755" s="3">
        <f>+Tabella2026[[#This Row],[CONTRIBUTO SULLA BASE DELLA POPOLAZIONE]]+Tabella2026[[#This Row],[CONTRIBUTO SULLA BASE DEL REDDITO]]</f>
        <v>798.29235061751444</v>
      </c>
      <c r="S7755" s="3">
        <f>+Tabella2026[[#This Row],[CONTRIBUTO TOTALE]]/(PLAFOND/N_TESSERE)</f>
        <v>1.5965847012350289</v>
      </c>
      <c r="T7755" s="3">
        <f>+MAX(CEILING(Tabella2026[[#This Row],[preDEF1]],1),1)</f>
        <v>2</v>
      </c>
      <c r="U7755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755" s="21">
        <f>+Tabella2026[[#This Row],[DEF - n. card]]*(PLAFOND/N_TESSERE)</f>
        <v>1000</v>
      </c>
      <c r="W7755" s="18"/>
    </row>
    <row r="7756" spans="2:23" x14ac:dyDescent="0.25">
      <c r="B7756" s="1" t="s">
        <v>15526</v>
      </c>
      <c r="C7756" s="2">
        <v>96008</v>
      </c>
      <c r="D7756" s="1" t="s">
        <v>15527</v>
      </c>
      <c r="E7756" s="1" t="s">
        <v>18</v>
      </c>
      <c r="F7756" s="1" t="s">
        <v>403</v>
      </c>
      <c r="G7756" s="1" t="s">
        <v>11807</v>
      </c>
      <c r="H7756" s="1" t="s">
        <v>15835</v>
      </c>
      <c r="I7756" s="5">
        <v>148</v>
      </c>
      <c r="J7756" s="5">
        <v>2021957</v>
      </c>
      <c r="K7756" s="3">
        <f>+Tabella2026[[#This Row],[POP_2024]]/SUM(Tabella2026[POP_2024])</f>
        <v>2.5108805956840269E-6</v>
      </c>
      <c r="L7756" s="3">
        <f>+Tabella2026[[#This Row],[INCIDENZA POPOLAZIONE]]*(PLAFOND/2)</f>
        <v>739.20136420893073</v>
      </c>
      <c r="M7756" s="3">
        <f>+IFERROR(Tabella2026[[#This Row],[reddito_2024]]/Tabella2026[[#This Row],[POP_2024]],"")</f>
        <v>13661.871621621622</v>
      </c>
      <c r="N7756" s="3">
        <f>+IF(Tabella2026[[#This Row],[REDDITO COMPLESSIVO PROCAPITE]]&lt;media_aggr_reddito_pc,(media_aggr_reddito_pc-Tabella2026[[#This Row],[REDDITO COMPLESSIVO PROCAPITE]]),0)</f>
        <v>4163.1944409871194</v>
      </c>
      <c r="O7756" s="3">
        <f>+Tabella2026[[#This Row],[DIFFERENZA REDDITO INFERIORE ALLA MEDIA DALLA MEDIA]]*Tabella2026[[#This Row],[POP_2024]]</f>
        <v>616152.77726609365</v>
      </c>
      <c r="P7756" s="3">
        <f>+Tabella2026[[#This Row],[POPOLAZIONE PER DIFFERENZA ]]/SUM(Tabella2026[[POPOLAZIONE PER DIFFERENZA ]])</f>
        <v>5.4663971814406373E-6</v>
      </c>
      <c r="Q7756" s="3">
        <f>+Tabella2026[[#This Row],[INCIDENZA POPOLAZIONE PER DIFFERENZA]]*(PLAFOND-SUM(Tabella2026[CONTRIBUTO SULLA BASE DELLA POPOLAZIONE]))</f>
        <v>1609.3032304182441</v>
      </c>
      <c r="R7756" s="3">
        <f>+Tabella2026[[#This Row],[CONTRIBUTO SULLA BASE DELLA POPOLAZIONE]]+Tabella2026[[#This Row],[CONTRIBUTO SULLA BASE DEL REDDITO]]</f>
        <v>2348.5045946271748</v>
      </c>
      <c r="S7756" s="3">
        <f>+Tabella2026[[#This Row],[CONTRIBUTO TOTALE]]/(PLAFOND/N_TESSERE)</f>
        <v>4.6970091892543495</v>
      </c>
      <c r="T7756" s="3">
        <f>+MAX(CEILING(Tabella2026[[#This Row],[preDEF1]],1),1)</f>
        <v>5</v>
      </c>
      <c r="U7756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756" s="21">
        <f>+Tabella2026[[#This Row],[DEF - n. card]]*(PLAFOND/N_TESSERE)</f>
        <v>2500</v>
      </c>
      <c r="W7756" s="18"/>
    </row>
    <row r="7757" spans="2:23" x14ac:dyDescent="0.25">
      <c r="B7757" s="1" t="s">
        <v>15512</v>
      </c>
      <c r="C7757" s="2">
        <v>30033</v>
      </c>
      <c r="D7757" s="1" t="s">
        <v>15513</v>
      </c>
      <c r="E7757" s="1" t="s">
        <v>48</v>
      </c>
      <c r="F7757" s="1" t="s">
        <v>120</v>
      </c>
      <c r="G7757" s="1" t="s">
        <v>11807</v>
      </c>
      <c r="H7757" s="1" t="s">
        <v>15835</v>
      </c>
      <c r="I7757" s="5">
        <v>146</v>
      </c>
      <c r="J7757" s="5">
        <v>3113107</v>
      </c>
      <c r="K7757" s="3">
        <f>+Tabella2026[[#This Row],[POP_2024]]/SUM(Tabella2026[POP_2024])</f>
        <v>2.4769497768234322E-6</v>
      </c>
      <c r="L7757" s="3">
        <f>+Tabella2026[[#This Row],[INCIDENZA POPOLAZIONE]]*(PLAFOND/2)</f>
        <v>729.2121565844858</v>
      </c>
      <c r="M7757" s="3">
        <f>+IFERROR(Tabella2026[[#This Row],[reddito_2024]]/Tabella2026[[#This Row],[POP_2024]],"")</f>
        <v>21322.650684931508</v>
      </c>
      <c r="N7757" s="3">
        <f>+IF(Tabella2026[[#This Row],[REDDITO COMPLESSIVO PROCAPITE]]&lt;media_aggr_reddito_pc,(media_aggr_reddito_pc-Tabella2026[[#This Row],[REDDITO COMPLESSIVO PROCAPITE]]),0)</f>
        <v>0</v>
      </c>
      <c r="O7757" s="3">
        <f>+Tabella2026[[#This Row],[DIFFERENZA REDDITO INFERIORE ALLA MEDIA DALLA MEDIA]]*Tabella2026[[#This Row],[POP_2024]]</f>
        <v>0</v>
      </c>
      <c r="P7757" s="3">
        <f>+Tabella2026[[#This Row],[POPOLAZIONE PER DIFFERENZA ]]/SUM(Tabella2026[[POPOLAZIONE PER DIFFERENZA ]])</f>
        <v>0</v>
      </c>
      <c r="Q7757" s="3">
        <f>+Tabella2026[[#This Row],[INCIDENZA POPOLAZIONE PER DIFFERENZA]]*(PLAFOND-SUM(Tabella2026[CONTRIBUTO SULLA BASE DELLA POPOLAZIONE]))</f>
        <v>0</v>
      </c>
      <c r="R7757" s="3">
        <f>+Tabella2026[[#This Row],[CONTRIBUTO SULLA BASE DELLA POPOLAZIONE]]+Tabella2026[[#This Row],[CONTRIBUTO SULLA BASE DEL REDDITO]]</f>
        <v>729.2121565844858</v>
      </c>
      <c r="S7757" s="3">
        <f>+Tabella2026[[#This Row],[CONTRIBUTO TOTALE]]/(PLAFOND/N_TESSERE)</f>
        <v>1.4584243131689716</v>
      </c>
      <c r="T7757" s="3">
        <f>+MAX(CEILING(Tabella2026[[#This Row],[preDEF1]],1),1)</f>
        <v>2</v>
      </c>
      <c r="U7757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757" s="21">
        <f>+Tabella2026[[#This Row],[DEF - n. card]]*(PLAFOND/N_TESSERE)</f>
        <v>1000</v>
      </c>
      <c r="W7757" s="18"/>
    </row>
    <row r="7758" spans="2:23" x14ac:dyDescent="0.25">
      <c r="B7758" s="1" t="s">
        <v>15520</v>
      </c>
      <c r="C7758" s="2">
        <v>5088</v>
      </c>
      <c r="D7758" s="1" t="s">
        <v>15521</v>
      </c>
      <c r="E7758" s="1" t="s">
        <v>18</v>
      </c>
      <c r="F7758" s="1" t="s">
        <v>182</v>
      </c>
      <c r="G7758" s="1" t="s">
        <v>11807</v>
      </c>
      <c r="H7758" s="1" t="s">
        <v>15835</v>
      </c>
      <c r="I7758" s="5">
        <v>146</v>
      </c>
      <c r="J7758" s="5">
        <v>2455598</v>
      </c>
      <c r="K7758" s="3">
        <f>+Tabella2026[[#This Row],[POP_2024]]/SUM(Tabella2026[POP_2024])</f>
        <v>2.4769497768234322E-6</v>
      </c>
      <c r="L7758" s="3">
        <f>+Tabella2026[[#This Row],[INCIDENZA POPOLAZIONE]]*(PLAFOND/2)</f>
        <v>729.2121565844858</v>
      </c>
      <c r="M7758" s="3">
        <f>+IFERROR(Tabella2026[[#This Row],[reddito_2024]]/Tabella2026[[#This Row],[POP_2024]],"")</f>
        <v>16819.164383561645</v>
      </c>
      <c r="N7758" s="3">
        <f>+IF(Tabella2026[[#This Row],[REDDITO COMPLESSIVO PROCAPITE]]&lt;media_aggr_reddito_pc,(media_aggr_reddito_pc-Tabella2026[[#This Row],[REDDITO COMPLESSIVO PROCAPITE]]),0)</f>
        <v>1005.901679047096</v>
      </c>
      <c r="O7758" s="3">
        <f>+Tabella2026[[#This Row],[DIFFERENZA REDDITO INFERIORE ALLA MEDIA DALLA MEDIA]]*Tabella2026[[#This Row],[POP_2024]]</f>
        <v>146861.645140876</v>
      </c>
      <c r="P7758" s="3">
        <f>+Tabella2026[[#This Row],[POPOLAZIONE PER DIFFERENZA ]]/SUM(Tabella2026[[POPOLAZIONE PER DIFFERENZA ]])</f>
        <v>1.3029302352931182E-6</v>
      </c>
      <c r="Q7758" s="3">
        <f>+Tabella2026[[#This Row],[INCIDENZA POPOLAZIONE PER DIFFERENZA]]*(PLAFOND-SUM(Tabella2026[CONTRIBUTO SULLA BASE DELLA POPOLAZIONE]))</f>
        <v>383.58168407261911</v>
      </c>
      <c r="R7758" s="3">
        <f>+Tabella2026[[#This Row],[CONTRIBUTO SULLA BASE DELLA POPOLAZIONE]]+Tabella2026[[#This Row],[CONTRIBUTO SULLA BASE DEL REDDITO]]</f>
        <v>1112.793840657105</v>
      </c>
      <c r="S7758" s="3">
        <f>+Tabella2026[[#This Row],[CONTRIBUTO TOTALE]]/(PLAFOND/N_TESSERE)</f>
        <v>2.2255876813142099</v>
      </c>
      <c r="T7758" s="3">
        <f>+MAX(CEILING(Tabella2026[[#This Row],[preDEF1]],1),1)</f>
        <v>3</v>
      </c>
      <c r="U7758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58" s="21">
        <f>+Tabella2026[[#This Row],[DEF - n. card]]*(PLAFOND/N_TESSERE)</f>
        <v>1500</v>
      </c>
      <c r="W7758" s="18"/>
    </row>
    <row r="7759" spans="2:23" x14ac:dyDescent="0.25">
      <c r="B7759" s="1" t="s">
        <v>15500</v>
      </c>
      <c r="C7759" s="2">
        <v>4077</v>
      </c>
      <c r="D7759" s="1" t="s">
        <v>15501</v>
      </c>
      <c r="E7759" s="1" t="s">
        <v>18</v>
      </c>
      <c r="F7759" s="1" t="s">
        <v>263</v>
      </c>
      <c r="G7759" s="1" t="s">
        <v>11807</v>
      </c>
      <c r="H7759" s="1" t="s">
        <v>15835</v>
      </c>
      <c r="I7759" s="5">
        <v>145</v>
      </c>
      <c r="J7759" s="5">
        <v>1934819</v>
      </c>
      <c r="K7759" s="3">
        <f>+Tabella2026[[#This Row],[POP_2024]]/SUM(Tabella2026[POP_2024])</f>
        <v>2.4599843673931346E-6</v>
      </c>
      <c r="L7759" s="3">
        <f>+Tabella2026[[#This Row],[INCIDENZA POPOLAZIONE]]*(PLAFOND/2)</f>
        <v>724.21755277226328</v>
      </c>
      <c r="M7759" s="3">
        <f>+IFERROR(Tabella2026[[#This Row],[reddito_2024]]/Tabella2026[[#This Row],[POP_2024]],"")</f>
        <v>13343.579310344827</v>
      </c>
      <c r="N7759" s="3">
        <f>+IF(Tabella2026[[#This Row],[REDDITO COMPLESSIVO PROCAPITE]]&lt;media_aggr_reddito_pc,(media_aggr_reddito_pc-Tabella2026[[#This Row],[REDDITO COMPLESSIVO PROCAPITE]]),0)</f>
        <v>4481.4867522639142</v>
      </c>
      <c r="O7759" s="3">
        <f>+Tabella2026[[#This Row],[DIFFERENZA REDDITO INFERIORE ALLA MEDIA DALLA MEDIA]]*Tabella2026[[#This Row],[POP_2024]]</f>
        <v>649815.57907826756</v>
      </c>
      <c r="P7759" s="3">
        <f>+Tabella2026[[#This Row],[POPOLAZIONE PER DIFFERENZA ]]/SUM(Tabella2026[[POPOLAZIONE PER DIFFERENZA ]])</f>
        <v>5.7650475352732435E-6</v>
      </c>
      <c r="Q7759" s="3">
        <f>+Tabella2026[[#This Row],[INCIDENZA POPOLAZIONE PER DIFFERENZA]]*(PLAFOND-SUM(Tabella2026[CONTRIBUTO SULLA BASE DELLA POPOLAZIONE]))</f>
        <v>1697.2256705987984</v>
      </c>
      <c r="R7759" s="3">
        <f>+Tabella2026[[#This Row],[CONTRIBUTO SULLA BASE DELLA POPOLAZIONE]]+Tabella2026[[#This Row],[CONTRIBUTO SULLA BASE DEL REDDITO]]</f>
        <v>2421.4432233710618</v>
      </c>
      <c r="S7759" s="3">
        <f>+Tabella2026[[#This Row],[CONTRIBUTO TOTALE]]/(PLAFOND/N_TESSERE)</f>
        <v>4.8428864467421233</v>
      </c>
      <c r="T7759" s="3">
        <f>+MAX(CEILING(Tabella2026[[#This Row],[preDEF1]],1),1)</f>
        <v>5</v>
      </c>
      <c r="U7759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759" s="21">
        <f>+Tabella2026[[#This Row],[DEF - n. card]]*(PLAFOND/N_TESSERE)</f>
        <v>2500</v>
      </c>
      <c r="W7759" s="18"/>
    </row>
    <row r="7760" spans="2:23" x14ac:dyDescent="0.25">
      <c r="B7760" s="1" t="s">
        <v>15491</v>
      </c>
      <c r="C7760" s="2">
        <v>70039</v>
      </c>
      <c r="D7760" s="1" t="s">
        <v>345</v>
      </c>
      <c r="E7760" s="1" t="s">
        <v>345</v>
      </c>
      <c r="F7760" s="1" t="s">
        <v>344</v>
      </c>
      <c r="G7760" s="1" t="s">
        <v>11807</v>
      </c>
      <c r="H7760" s="1" t="s">
        <v>15836</v>
      </c>
      <c r="I7760" s="5">
        <v>145</v>
      </c>
      <c r="J7760" s="5">
        <v>1498715</v>
      </c>
      <c r="K7760" s="3">
        <f>+Tabella2026[[#This Row],[POP_2024]]/SUM(Tabella2026[POP_2024])</f>
        <v>2.4599843673931346E-6</v>
      </c>
      <c r="L7760" s="3">
        <f>+Tabella2026[[#This Row],[INCIDENZA POPOLAZIONE]]*(PLAFOND/2)</f>
        <v>724.21755277226328</v>
      </c>
      <c r="M7760" s="3">
        <f>+IFERROR(Tabella2026[[#This Row],[reddito_2024]]/Tabella2026[[#This Row],[POP_2024]],"")</f>
        <v>10335.965517241379</v>
      </c>
      <c r="N7760" s="3">
        <f>+IF(Tabella2026[[#This Row],[REDDITO COMPLESSIVO PROCAPITE]]&lt;media_aggr_reddito_pc,(media_aggr_reddito_pc-Tabella2026[[#This Row],[REDDITO COMPLESSIVO PROCAPITE]]),0)</f>
        <v>7489.1005453673624</v>
      </c>
      <c r="O7760" s="3">
        <f>+Tabella2026[[#This Row],[DIFFERENZA REDDITO INFERIORE ALLA MEDIA DALLA MEDIA]]*Tabella2026[[#This Row],[POP_2024]]</f>
        <v>1085919.5790782676</v>
      </c>
      <c r="P7760" s="3">
        <f>+Tabella2026[[#This Row],[POPOLAZIONE PER DIFFERENZA ]]/SUM(Tabella2026[[POPOLAZIONE PER DIFFERENZA ]])</f>
        <v>9.6340841839313438E-6</v>
      </c>
      <c r="Q7760" s="3">
        <f>+Tabella2026[[#This Row],[INCIDENZA POPOLAZIONE PER DIFFERENZA]]*(PLAFOND-SUM(Tabella2026[CONTRIBUTO SULLA BASE DELLA POPOLAZIONE]))</f>
        <v>2836.267158186261</v>
      </c>
      <c r="R7760" s="3">
        <f>+Tabella2026[[#This Row],[CONTRIBUTO SULLA BASE DELLA POPOLAZIONE]]+Tabella2026[[#This Row],[CONTRIBUTO SULLA BASE DEL REDDITO]]</f>
        <v>3560.4847109585244</v>
      </c>
      <c r="S7760" s="3">
        <f>+Tabella2026[[#This Row],[CONTRIBUTO TOTALE]]/(PLAFOND/N_TESSERE)</f>
        <v>7.1209694219170485</v>
      </c>
      <c r="T7760" s="3">
        <f>+MAX(CEILING(Tabella2026[[#This Row],[preDEF1]],1),1)</f>
        <v>8</v>
      </c>
      <c r="U7760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760" s="21">
        <f>+Tabella2026[[#This Row],[DEF - n. card]]*(PLAFOND/N_TESSERE)</f>
        <v>4000</v>
      </c>
      <c r="W7760" s="18"/>
    </row>
    <row r="7761" spans="2:23" x14ac:dyDescent="0.25">
      <c r="B7761" s="1" t="s">
        <v>15518</v>
      </c>
      <c r="C7761" s="2">
        <v>4206</v>
      </c>
      <c r="D7761" s="1" t="s">
        <v>15519</v>
      </c>
      <c r="E7761" s="1" t="s">
        <v>18</v>
      </c>
      <c r="F7761" s="1" t="s">
        <v>263</v>
      </c>
      <c r="G7761" s="1" t="s">
        <v>11807</v>
      </c>
      <c r="H7761" s="1" t="s">
        <v>15835</v>
      </c>
      <c r="I7761" s="5">
        <v>145</v>
      </c>
      <c r="J7761" s="5">
        <v>2113067</v>
      </c>
      <c r="K7761" s="3">
        <f>+Tabella2026[[#This Row],[POP_2024]]/SUM(Tabella2026[POP_2024])</f>
        <v>2.4599843673931346E-6</v>
      </c>
      <c r="L7761" s="3">
        <f>+Tabella2026[[#This Row],[INCIDENZA POPOLAZIONE]]*(PLAFOND/2)</f>
        <v>724.21755277226328</v>
      </c>
      <c r="M7761" s="3">
        <f>+IFERROR(Tabella2026[[#This Row],[reddito_2024]]/Tabella2026[[#This Row],[POP_2024]],"")</f>
        <v>14572.875862068966</v>
      </c>
      <c r="N7761" s="3">
        <f>+IF(Tabella2026[[#This Row],[REDDITO COMPLESSIVO PROCAPITE]]&lt;media_aggr_reddito_pc,(media_aggr_reddito_pc-Tabella2026[[#This Row],[REDDITO COMPLESSIVO PROCAPITE]]),0)</f>
        <v>3252.1902005397751</v>
      </c>
      <c r="O7761" s="3">
        <f>+Tabella2026[[#This Row],[DIFFERENZA REDDITO INFERIORE ALLA MEDIA DALLA MEDIA]]*Tabella2026[[#This Row],[POP_2024]]</f>
        <v>471567.57907826739</v>
      </c>
      <c r="P7761" s="3">
        <f>+Tabella2026[[#This Row],[POPOLAZIONE PER DIFFERENZA ]]/SUM(Tabella2026[[POPOLAZIONE PER DIFFERENZA ]])</f>
        <v>4.1836631761524614E-6</v>
      </c>
      <c r="Q7761" s="3">
        <f>+Tabella2026[[#This Row],[INCIDENZA POPOLAZIONE PER DIFFERENZA]]*(PLAFOND-SUM(Tabella2026[CONTRIBUTO SULLA BASE DELLA POPOLAZIONE]))</f>
        <v>1231.6673013119075</v>
      </c>
      <c r="R7761" s="3">
        <f>+Tabella2026[[#This Row],[CONTRIBUTO SULLA BASE DELLA POPOLAZIONE]]+Tabella2026[[#This Row],[CONTRIBUTO SULLA BASE DEL REDDITO]]</f>
        <v>1955.8848540841709</v>
      </c>
      <c r="S7761" s="3">
        <f>+Tabella2026[[#This Row],[CONTRIBUTO TOTALE]]/(PLAFOND/N_TESSERE)</f>
        <v>3.9117697081683418</v>
      </c>
      <c r="T7761" s="3">
        <f>+MAX(CEILING(Tabella2026[[#This Row],[preDEF1]],1),1)</f>
        <v>4</v>
      </c>
      <c r="U7761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61" s="21">
        <f>+Tabella2026[[#This Row],[DEF - n. card]]*(PLAFOND/N_TESSERE)</f>
        <v>2000</v>
      </c>
      <c r="W7761" s="18"/>
    </row>
    <row r="7762" spans="2:23" x14ac:dyDescent="0.25">
      <c r="B7762" s="1" t="s">
        <v>15524</v>
      </c>
      <c r="C7762" s="2">
        <v>8003</v>
      </c>
      <c r="D7762" s="1" t="s">
        <v>15525</v>
      </c>
      <c r="E7762" s="1" t="s">
        <v>24</v>
      </c>
      <c r="F7762" s="1" t="s">
        <v>286</v>
      </c>
      <c r="G7762" s="1" t="s">
        <v>11807</v>
      </c>
      <c r="H7762" s="1" t="s">
        <v>15835</v>
      </c>
      <c r="I7762" s="5">
        <v>144</v>
      </c>
      <c r="J7762" s="5">
        <v>2091550</v>
      </c>
      <c r="K7762" s="3">
        <f>+Tabella2026[[#This Row],[POP_2024]]/SUM(Tabella2026[POP_2024])</f>
        <v>2.443018957962837E-6</v>
      </c>
      <c r="L7762" s="3">
        <f>+Tabella2026[[#This Row],[INCIDENZA POPOLAZIONE]]*(PLAFOND/2)</f>
        <v>719.22294896004075</v>
      </c>
      <c r="M7762" s="3">
        <f>+IFERROR(Tabella2026[[#This Row],[reddito_2024]]/Tabella2026[[#This Row],[POP_2024]],"")</f>
        <v>14524.652777777777</v>
      </c>
      <c r="N7762" s="3">
        <f>+IF(Tabella2026[[#This Row],[REDDITO COMPLESSIVO PROCAPITE]]&lt;media_aggr_reddito_pc,(media_aggr_reddito_pc-Tabella2026[[#This Row],[REDDITO COMPLESSIVO PROCAPITE]]),0)</f>
        <v>3300.4132848309637</v>
      </c>
      <c r="O7762" s="3">
        <f>+Tabella2026[[#This Row],[DIFFERENZA REDDITO INFERIORE ALLA MEDIA DALLA MEDIA]]*Tabella2026[[#This Row],[POP_2024]]</f>
        <v>475259.51301565877</v>
      </c>
      <c r="P7762" s="3">
        <f>+Tabella2026[[#This Row],[POPOLAZIONE PER DIFFERENZA ]]/SUM(Tabella2026[[POPOLAZIONE PER DIFFERENZA ]])</f>
        <v>4.2164173533858554E-6</v>
      </c>
      <c r="Q7762" s="3">
        <f>+Tabella2026[[#This Row],[INCIDENZA POPOLAZIONE PER DIFFERENZA]]*(PLAFOND-SUM(Tabella2026[CONTRIBUTO SULLA BASE DELLA POPOLAZIONE]))</f>
        <v>1241.3101065237859</v>
      </c>
      <c r="R7762" s="3">
        <f>+Tabella2026[[#This Row],[CONTRIBUTO SULLA BASE DELLA POPOLAZIONE]]+Tabella2026[[#This Row],[CONTRIBUTO SULLA BASE DEL REDDITO]]</f>
        <v>1960.5330554838265</v>
      </c>
      <c r="S7762" s="3">
        <f>+Tabella2026[[#This Row],[CONTRIBUTO TOTALE]]/(PLAFOND/N_TESSERE)</f>
        <v>3.921066110967653</v>
      </c>
      <c r="T7762" s="3">
        <f>+MAX(CEILING(Tabella2026[[#This Row],[preDEF1]],1),1)</f>
        <v>4</v>
      </c>
      <c r="U7762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62" s="21">
        <f>+Tabella2026[[#This Row],[DEF - n. card]]*(PLAFOND/N_TESSERE)</f>
        <v>2000</v>
      </c>
      <c r="W7762" s="18"/>
    </row>
    <row r="7763" spans="2:23" x14ac:dyDescent="0.25">
      <c r="B7763" s="1" t="s">
        <v>15516</v>
      </c>
      <c r="C7763" s="2">
        <v>4200</v>
      </c>
      <c r="D7763" s="1" t="s">
        <v>15517</v>
      </c>
      <c r="E7763" s="1" t="s">
        <v>18</v>
      </c>
      <c r="F7763" s="1" t="s">
        <v>263</v>
      </c>
      <c r="G7763" s="1" t="s">
        <v>11807</v>
      </c>
      <c r="H7763" s="1" t="s">
        <v>15835</v>
      </c>
      <c r="I7763" s="5">
        <v>144</v>
      </c>
      <c r="J7763" s="5">
        <v>2676095</v>
      </c>
      <c r="K7763" s="3">
        <f>+Tabella2026[[#This Row],[POP_2024]]/SUM(Tabella2026[POP_2024])</f>
        <v>2.443018957962837E-6</v>
      </c>
      <c r="L7763" s="3">
        <f>+Tabella2026[[#This Row],[INCIDENZA POPOLAZIONE]]*(PLAFOND/2)</f>
        <v>719.22294896004075</v>
      </c>
      <c r="M7763" s="3">
        <f>+IFERROR(Tabella2026[[#This Row],[reddito_2024]]/Tabella2026[[#This Row],[POP_2024]],"")</f>
        <v>18583.993055555555</v>
      </c>
      <c r="N7763" s="3">
        <f>+IF(Tabella2026[[#This Row],[REDDITO COMPLESSIVO PROCAPITE]]&lt;media_aggr_reddito_pc,(media_aggr_reddito_pc-Tabella2026[[#This Row],[REDDITO COMPLESSIVO PROCAPITE]]),0)</f>
        <v>0</v>
      </c>
      <c r="O7763" s="3">
        <f>+Tabella2026[[#This Row],[DIFFERENZA REDDITO INFERIORE ALLA MEDIA DALLA MEDIA]]*Tabella2026[[#This Row],[POP_2024]]</f>
        <v>0</v>
      </c>
      <c r="P7763" s="3">
        <f>+Tabella2026[[#This Row],[POPOLAZIONE PER DIFFERENZA ]]/SUM(Tabella2026[[POPOLAZIONE PER DIFFERENZA ]])</f>
        <v>0</v>
      </c>
      <c r="Q7763" s="3">
        <f>+Tabella2026[[#This Row],[INCIDENZA POPOLAZIONE PER DIFFERENZA]]*(PLAFOND-SUM(Tabella2026[CONTRIBUTO SULLA BASE DELLA POPOLAZIONE]))</f>
        <v>0</v>
      </c>
      <c r="R7763" s="3">
        <f>+Tabella2026[[#This Row],[CONTRIBUTO SULLA BASE DELLA POPOLAZIONE]]+Tabella2026[[#This Row],[CONTRIBUTO SULLA BASE DEL REDDITO]]</f>
        <v>719.22294896004075</v>
      </c>
      <c r="S7763" s="3">
        <f>+Tabella2026[[#This Row],[CONTRIBUTO TOTALE]]/(PLAFOND/N_TESSERE)</f>
        <v>1.4384458979200816</v>
      </c>
      <c r="T7763" s="3">
        <f>+MAX(CEILING(Tabella2026[[#This Row],[preDEF1]],1),1)</f>
        <v>2</v>
      </c>
      <c r="U7763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763" s="21">
        <f>+Tabella2026[[#This Row],[DEF - n. card]]*(PLAFOND/N_TESSERE)</f>
        <v>1000</v>
      </c>
      <c r="W7763" s="18"/>
    </row>
    <row r="7764" spans="2:23" x14ac:dyDescent="0.25">
      <c r="B7764" s="1" t="s">
        <v>15510</v>
      </c>
      <c r="C7764" s="2">
        <v>115016</v>
      </c>
      <c r="D7764" s="1" t="s">
        <v>15511</v>
      </c>
      <c r="E7764" s="1" t="s">
        <v>76</v>
      </c>
      <c r="F7764" s="1" t="s">
        <v>625</v>
      </c>
      <c r="G7764" s="1" t="s">
        <v>11807</v>
      </c>
      <c r="H7764" s="1" t="s">
        <v>15836</v>
      </c>
      <c r="I7764" s="5">
        <v>143</v>
      </c>
      <c r="J7764" s="5">
        <v>1441703</v>
      </c>
      <c r="K7764" s="3">
        <f>+Tabella2026[[#This Row],[POP_2024]]/SUM(Tabella2026[POP_2024])</f>
        <v>2.4260535485325398E-6</v>
      </c>
      <c r="L7764" s="3">
        <f>+Tabella2026[[#This Row],[INCIDENZA POPOLAZIONE]]*(PLAFOND/2)</f>
        <v>714.22834514781835</v>
      </c>
      <c r="M7764" s="3">
        <f>+IFERROR(Tabella2026[[#This Row],[reddito_2024]]/Tabella2026[[#This Row],[POP_2024]],"")</f>
        <v>10081.839160839161</v>
      </c>
      <c r="N7764" s="3">
        <f>+IF(Tabella2026[[#This Row],[REDDITO COMPLESSIVO PROCAPITE]]&lt;media_aggr_reddito_pc,(media_aggr_reddito_pc-Tabella2026[[#This Row],[REDDITO COMPLESSIVO PROCAPITE]]),0)</f>
        <v>7743.2269017695799</v>
      </c>
      <c r="O7764" s="3">
        <f>+Tabella2026[[#This Row],[DIFFERENZA REDDITO INFERIORE ALLA MEDIA DALLA MEDIA]]*Tabella2026[[#This Row],[POP_2024]]</f>
        <v>1107281.4469530499</v>
      </c>
      <c r="P7764" s="3">
        <f>+Tabella2026[[#This Row],[POPOLAZIONE PER DIFFERENZA ]]/SUM(Tabella2026[[POPOLAZIONE PER DIFFERENZA ]])</f>
        <v>9.8236028530821083E-6</v>
      </c>
      <c r="Q7764" s="3">
        <f>+Tabella2026[[#This Row],[INCIDENZA POPOLAZIONE PER DIFFERENZA]]*(PLAFOND-SUM(Tabella2026[CONTRIBUTO SULLA BASE DELLA POPOLAZIONE]))</f>
        <v>2892.0613122452446</v>
      </c>
      <c r="R7764" s="3">
        <f>+Tabella2026[[#This Row],[CONTRIBUTO SULLA BASE DELLA POPOLAZIONE]]+Tabella2026[[#This Row],[CONTRIBUTO SULLA BASE DEL REDDITO]]</f>
        <v>3606.289657393063</v>
      </c>
      <c r="S7764" s="3">
        <f>+Tabella2026[[#This Row],[CONTRIBUTO TOTALE]]/(PLAFOND/N_TESSERE)</f>
        <v>7.2125793147861259</v>
      </c>
      <c r="T7764" s="3">
        <f>+MAX(CEILING(Tabella2026[[#This Row],[preDEF1]],1),1)</f>
        <v>8</v>
      </c>
      <c r="U776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764" s="21">
        <f>+Tabella2026[[#This Row],[DEF - n. card]]*(PLAFOND/N_TESSERE)</f>
        <v>4000</v>
      </c>
      <c r="W7764" s="18"/>
    </row>
    <row r="7765" spans="2:23" x14ac:dyDescent="0.25">
      <c r="B7765" s="1" t="s">
        <v>15544</v>
      </c>
      <c r="C7765" s="2">
        <v>4047</v>
      </c>
      <c r="D7765" s="1" t="s">
        <v>15545</v>
      </c>
      <c r="E7765" s="1" t="s">
        <v>18</v>
      </c>
      <c r="F7765" s="1" t="s">
        <v>263</v>
      </c>
      <c r="G7765" s="1" t="s">
        <v>11807</v>
      </c>
      <c r="H7765" s="1" t="s">
        <v>15835</v>
      </c>
      <c r="I7765" s="5">
        <v>143</v>
      </c>
      <c r="J7765" s="5">
        <v>2178913</v>
      </c>
      <c r="K7765" s="3">
        <f>+Tabella2026[[#This Row],[POP_2024]]/SUM(Tabella2026[POP_2024])</f>
        <v>2.4260535485325398E-6</v>
      </c>
      <c r="L7765" s="3">
        <f>+Tabella2026[[#This Row],[INCIDENZA POPOLAZIONE]]*(PLAFOND/2)</f>
        <v>714.22834514781835</v>
      </c>
      <c r="M7765" s="3">
        <f>+IFERROR(Tabella2026[[#This Row],[reddito_2024]]/Tabella2026[[#This Row],[POP_2024]],"")</f>
        <v>15237.153846153846</v>
      </c>
      <c r="N7765" s="3">
        <f>+IF(Tabella2026[[#This Row],[REDDITO COMPLESSIVO PROCAPITE]]&lt;media_aggr_reddito_pc,(media_aggr_reddito_pc-Tabella2026[[#This Row],[REDDITO COMPLESSIVO PROCAPITE]]),0)</f>
        <v>2587.9122164548953</v>
      </c>
      <c r="O7765" s="3">
        <f>+Tabella2026[[#This Row],[DIFFERENZA REDDITO INFERIORE ALLA MEDIA DALLA MEDIA]]*Tabella2026[[#This Row],[POP_2024]]</f>
        <v>370071.44695305004</v>
      </c>
      <c r="P7765" s="3">
        <f>+Tabella2026[[#This Row],[POPOLAZIONE PER DIFFERENZA ]]/SUM(Tabella2026[[POPOLAZIONE PER DIFFERENZA ]])</f>
        <v>3.2832076543285143E-6</v>
      </c>
      <c r="Q7765" s="3">
        <f>+Tabella2026[[#This Row],[INCIDENZA POPOLAZIONE PER DIFFERENZA]]*(PLAFOND-SUM(Tabella2026[CONTRIBUTO SULLA BASE DELLA POPOLAZIONE]))</f>
        <v>966.57387102857774</v>
      </c>
      <c r="R7765" s="3">
        <f>+Tabella2026[[#This Row],[CONTRIBUTO SULLA BASE DELLA POPOLAZIONE]]+Tabella2026[[#This Row],[CONTRIBUTO SULLA BASE DEL REDDITO]]</f>
        <v>1680.8022161763961</v>
      </c>
      <c r="S7765" s="3">
        <f>+Tabella2026[[#This Row],[CONTRIBUTO TOTALE]]/(PLAFOND/N_TESSERE)</f>
        <v>3.361604432352792</v>
      </c>
      <c r="T7765" s="3">
        <f>+MAX(CEILING(Tabella2026[[#This Row],[preDEF1]],1),1)</f>
        <v>4</v>
      </c>
      <c r="U776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65" s="21">
        <f>+Tabella2026[[#This Row],[DEF - n. card]]*(PLAFOND/N_TESSERE)</f>
        <v>2000</v>
      </c>
      <c r="W7765" s="18"/>
    </row>
    <row r="7766" spans="2:23" x14ac:dyDescent="0.25">
      <c r="B7766" s="1" t="s">
        <v>15528</v>
      </c>
      <c r="C7766" s="2">
        <v>71019</v>
      </c>
      <c r="D7766" s="1" t="s">
        <v>15529</v>
      </c>
      <c r="E7766" s="1" t="s">
        <v>33</v>
      </c>
      <c r="F7766" s="1" t="s">
        <v>78</v>
      </c>
      <c r="G7766" s="1" t="s">
        <v>11807</v>
      </c>
      <c r="H7766" s="1" t="s">
        <v>15836</v>
      </c>
      <c r="I7766" s="5">
        <v>142</v>
      </c>
      <c r="J7766" s="5">
        <v>1472196</v>
      </c>
      <c r="K7766" s="3">
        <f>+Tabella2026[[#This Row],[POP_2024]]/SUM(Tabella2026[POP_2024])</f>
        <v>2.4090881391022422E-6</v>
      </c>
      <c r="L7766" s="3">
        <f>+Tabella2026[[#This Row],[INCIDENZA POPOLAZIONE]]*(PLAFOND/2)</f>
        <v>709.23374133559582</v>
      </c>
      <c r="M7766" s="3">
        <f>+IFERROR(Tabella2026[[#This Row],[reddito_2024]]/Tabella2026[[#This Row],[POP_2024]],"")</f>
        <v>10367.577464788732</v>
      </c>
      <c r="N7766" s="3">
        <f>+IF(Tabella2026[[#This Row],[REDDITO COMPLESSIVO PROCAPITE]]&lt;media_aggr_reddito_pc,(media_aggr_reddito_pc-Tabella2026[[#This Row],[REDDITO COMPLESSIVO PROCAPITE]]),0)</f>
        <v>7457.4885978200091</v>
      </c>
      <c r="O7766" s="3">
        <f>+Tabella2026[[#This Row],[DIFFERENZA REDDITO INFERIORE ALLA MEDIA DALLA MEDIA]]*Tabella2026[[#This Row],[POP_2024]]</f>
        <v>1058963.3808904414</v>
      </c>
      <c r="P7766" s="3">
        <f>+Tabella2026[[#This Row],[POPOLAZIONE PER DIFFERENZA ]]/SUM(Tabella2026[[POPOLAZIONE PER DIFFERENZA ]])</f>
        <v>9.3949336173298201E-6</v>
      </c>
      <c r="Q7766" s="3">
        <f>+Tabella2026[[#This Row],[INCIDENZA POPOLAZIONE PER DIFFERENZA]]*(PLAFOND-SUM(Tabella2026[CONTRIBUTO SULLA BASE DELLA POPOLAZIONE]))</f>
        <v>2765.8614107416975</v>
      </c>
      <c r="R7766" s="3">
        <f>+Tabella2026[[#This Row],[CONTRIBUTO SULLA BASE DELLA POPOLAZIONE]]+Tabella2026[[#This Row],[CONTRIBUTO SULLA BASE DEL REDDITO]]</f>
        <v>3475.0951520772933</v>
      </c>
      <c r="S7766" s="3">
        <f>+Tabella2026[[#This Row],[CONTRIBUTO TOTALE]]/(PLAFOND/N_TESSERE)</f>
        <v>6.9501903041545869</v>
      </c>
      <c r="T7766" s="3">
        <f>+MAX(CEILING(Tabella2026[[#This Row],[preDEF1]],1),1)</f>
        <v>7</v>
      </c>
      <c r="U7766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766" s="21">
        <f>+Tabella2026[[#This Row],[DEF - n. card]]*(PLAFOND/N_TESSERE)</f>
        <v>3500</v>
      </c>
      <c r="W7766" s="18"/>
    </row>
    <row r="7767" spans="2:23" x14ac:dyDescent="0.25">
      <c r="B7767" s="1" t="s">
        <v>15502</v>
      </c>
      <c r="C7767" s="2">
        <v>12061</v>
      </c>
      <c r="D7767" s="1" t="s">
        <v>15503</v>
      </c>
      <c r="E7767" s="1" t="s">
        <v>12</v>
      </c>
      <c r="F7767" s="1" t="s">
        <v>157</v>
      </c>
      <c r="G7767" s="1" t="s">
        <v>11807</v>
      </c>
      <c r="H7767" s="1" t="s">
        <v>15835</v>
      </c>
      <c r="I7767" s="5">
        <v>141</v>
      </c>
      <c r="J7767" s="5">
        <v>1318543</v>
      </c>
      <c r="K7767" s="3">
        <f>+Tabella2026[[#This Row],[POP_2024]]/SUM(Tabella2026[POP_2024])</f>
        <v>2.3921227296719446E-6</v>
      </c>
      <c r="L7767" s="3">
        <f>+Tabella2026[[#This Row],[INCIDENZA POPOLAZIONE]]*(PLAFOND/2)</f>
        <v>704.23913752337319</v>
      </c>
      <c r="M7767" s="3">
        <f>+IFERROR(Tabella2026[[#This Row],[reddito_2024]]/Tabella2026[[#This Row],[POP_2024]],"")</f>
        <v>9351.3687943262412</v>
      </c>
      <c r="N7767" s="3">
        <f>+IF(Tabella2026[[#This Row],[REDDITO COMPLESSIVO PROCAPITE]]&lt;media_aggr_reddito_pc,(media_aggr_reddito_pc-Tabella2026[[#This Row],[REDDITO COMPLESSIVO PROCAPITE]]),0)</f>
        <v>8473.6972682824999</v>
      </c>
      <c r="O7767" s="3">
        <f>+Tabella2026[[#This Row],[DIFFERENZA REDDITO INFERIORE ALLA MEDIA DALLA MEDIA]]*Tabella2026[[#This Row],[POP_2024]]</f>
        <v>1194791.3148278324</v>
      </c>
      <c r="P7767" s="3">
        <f>+Tabella2026[[#This Row],[POPOLAZIONE PER DIFFERENZA ]]/SUM(Tabella2026[[POPOLAZIONE PER DIFFERENZA ]])</f>
        <v>1.0599974741271076E-5</v>
      </c>
      <c r="Q7767" s="3">
        <f>+Tabella2026[[#This Row],[INCIDENZA POPOLAZIONE PER DIFFERENZA]]*(PLAFOND-SUM(Tabella2026[CONTRIBUTO SULLA BASE DELLA POPOLAZIONE]))</f>
        <v>3120.6246138491615</v>
      </c>
      <c r="R7767" s="3">
        <f>+Tabella2026[[#This Row],[CONTRIBUTO SULLA BASE DELLA POPOLAZIONE]]+Tabella2026[[#This Row],[CONTRIBUTO SULLA BASE DEL REDDITO]]</f>
        <v>3824.8637513725348</v>
      </c>
      <c r="S7767" s="3">
        <f>+Tabella2026[[#This Row],[CONTRIBUTO TOTALE]]/(PLAFOND/N_TESSERE)</f>
        <v>7.64972750274507</v>
      </c>
      <c r="T7767" s="3">
        <f>+MAX(CEILING(Tabella2026[[#This Row],[preDEF1]],1),1)</f>
        <v>8</v>
      </c>
      <c r="U7767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767" s="21">
        <f>+Tabella2026[[#This Row],[DEF - n. card]]*(PLAFOND/N_TESSERE)</f>
        <v>4000</v>
      </c>
      <c r="W7767" s="18"/>
    </row>
    <row r="7768" spans="2:23" x14ac:dyDescent="0.25">
      <c r="B7768" s="1" t="s">
        <v>15576</v>
      </c>
      <c r="C7768" s="2">
        <v>2113</v>
      </c>
      <c r="D7768" s="1" t="s">
        <v>15577</v>
      </c>
      <c r="E7768" s="1" t="s">
        <v>18</v>
      </c>
      <c r="F7768" s="1" t="s">
        <v>381</v>
      </c>
      <c r="G7768" s="1" t="s">
        <v>11807</v>
      </c>
      <c r="H7768" s="1" t="s">
        <v>15835</v>
      </c>
      <c r="I7768" s="5">
        <v>141</v>
      </c>
      <c r="J7768" s="5">
        <v>1860006</v>
      </c>
      <c r="K7768" s="3">
        <f>+Tabella2026[[#This Row],[POP_2024]]/SUM(Tabella2026[POP_2024])</f>
        <v>2.3921227296719446E-6</v>
      </c>
      <c r="L7768" s="3">
        <f>+Tabella2026[[#This Row],[INCIDENZA POPOLAZIONE]]*(PLAFOND/2)</f>
        <v>704.23913752337319</v>
      </c>
      <c r="M7768" s="3">
        <f>+IFERROR(Tabella2026[[#This Row],[reddito_2024]]/Tabella2026[[#This Row],[POP_2024]],"")</f>
        <v>13191.531914893618</v>
      </c>
      <c r="N7768" s="3">
        <f>+IF(Tabella2026[[#This Row],[REDDITO COMPLESSIVO PROCAPITE]]&lt;media_aggr_reddito_pc,(media_aggr_reddito_pc-Tabella2026[[#This Row],[REDDITO COMPLESSIVO PROCAPITE]]),0)</f>
        <v>4633.5341477151233</v>
      </c>
      <c r="O7768" s="3">
        <f>+Tabella2026[[#This Row],[DIFFERENZA REDDITO INFERIORE ALLA MEDIA DALLA MEDIA]]*Tabella2026[[#This Row],[POP_2024]]</f>
        <v>653328.31482783239</v>
      </c>
      <c r="P7768" s="3">
        <f>+Tabella2026[[#This Row],[POPOLAZIONE PER DIFFERENZA ]]/SUM(Tabella2026[[POPOLAZIONE PER DIFFERENZA ]])</f>
        <v>5.7962118982511523E-6</v>
      </c>
      <c r="Q7768" s="3">
        <f>+Tabella2026[[#This Row],[INCIDENZA POPOLAZIONE PER DIFFERENZA]]*(PLAFOND-SUM(Tabella2026[CONTRIBUTO SULLA BASE DELLA POPOLAZIONE]))</f>
        <v>1706.4004356862224</v>
      </c>
      <c r="R7768" s="3">
        <f>+Tabella2026[[#This Row],[CONTRIBUTO SULLA BASE DELLA POPOLAZIONE]]+Tabella2026[[#This Row],[CONTRIBUTO SULLA BASE DEL REDDITO]]</f>
        <v>2410.6395732095957</v>
      </c>
      <c r="S7768" s="3">
        <f>+Tabella2026[[#This Row],[CONTRIBUTO TOTALE]]/(PLAFOND/N_TESSERE)</f>
        <v>4.8212791464191911</v>
      </c>
      <c r="T7768" s="3">
        <f>+MAX(CEILING(Tabella2026[[#This Row],[preDEF1]],1),1)</f>
        <v>5</v>
      </c>
      <c r="U776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768" s="21">
        <f>+Tabella2026[[#This Row],[DEF - n. card]]*(PLAFOND/N_TESSERE)</f>
        <v>2500</v>
      </c>
      <c r="W7768" s="18"/>
    </row>
    <row r="7769" spans="2:23" x14ac:dyDescent="0.25">
      <c r="B7769" s="1" t="s">
        <v>15546</v>
      </c>
      <c r="C7769" s="2">
        <v>5027</v>
      </c>
      <c r="D7769" s="1" t="s">
        <v>15547</v>
      </c>
      <c r="E7769" s="1" t="s">
        <v>18</v>
      </c>
      <c r="F7769" s="1" t="s">
        <v>182</v>
      </c>
      <c r="G7769" s="1" t="s">
        <v>11807</v>
      </c>
      <c r="H7769" s="1" t="s">
        <v>15835</v>
      </c>
      <c r="I7769" s="5">
        <v>137</v>
      </c>
      <c r="J7769" s="5">
        <v>1652815</v>
      </c>
      <c r="K7769" s="3">
        <f>+Tabella2026[[#This Row],[POP_2024]]/SUM(Tabella2026[POP_2024])</f>
        <v>2.3242610919507546E-6</v>
      </c>
      <c r="L7769" s="3">
        <f>+Tabella2026[[#This Row],[INCIDENZA POPOLAZIONE]]*(PLAFOND/2)</f>
        <v>684.26072227448321</v>
      </c>
      <c r="M7769" s="3">
        <f>+IFERROR(Tabella2026[[#This Row],[reddito_2024]]/Tabella2026[[#This Row],[POP_2024]],"")</f>
        <v>12064.343065693431</v>
      </c>
      <c r="N7769" s="3">
        <f>+IF(Tabella2026[[#This Row],[REDDITO COMPLESSIVO PROCAPITE]]&lt;media_aggr_reddito_pc,(media_aggr_reddito_pc-Tabella2026[[#This Row],[REDDITO COMPLESSIVO PROCAPITE]]),0)</f>
        <v>5760.7229969153104</v>
      </c>
      <c r="O7769" s="3">
        <f>+Tabella2026[[#This Row],[DIFFERENZA REDDITO INFERIORE ALLA MEDIA DALLA MEDIA]]*Tabella2026[[#This Row],[POP_2024]]</f>
        <v>789219.05057739757</v>
      </c>
      <c r="P7769" s="3">
        <f>+Tabella2026[[#This Row],[POPOLAZIONE PER DIFFERENZA ]]/SUM(Tabella2026[[POPOLAZIONE PER DIFFERENZA ]])</f>
        <v>7.0018101886318439E-6</v>
      </c>
      <c r="Q7769" s="3">
        <f>+Tabella2026[[#This Row],[INCIDENZA POPOLAZIONE PER DIFFERENZA]]*(PLAFOND-SUM(Tabella2026[CONTRIBUTO SULLA BASE DELLA POPOLAZIONE]))</f>
        <v>2061.3276681755819</v>
      </c>
      <c r="R7769" s="3">
        <f>+Tabella2026[[#This Row],[CONTRIBUTO SULLA BASE DELLA POPOLAZIONE]]+Tabella2026[[#This Row],[CONTRIBUTO SULLA BASE DEL REDDITO]]</f>
        <v>2745.5883904500652</v>
      </c>
      <c r="S7769" s="3">
        <f>+Tabella2026[[#This Row],[CONTRIBUTO TOTALE]]/(PLAFOND/N_TESSERE)</f>
        <v>5.4911767809001306</v>
      </c>
      <c r="T7769" s="3">
        <f>+MAX(CEILING(Tabella2026[[#This Row],[preDEF1]],1),1)</f>
        <v>6</v>
      </c>
      <c r="U7769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769" s="21">
        <f>+Tabella2026[[#This Row],[DEF - n. card]]*(PLAFOND/N_TESSERE)</f>
        <v>3000</v>
      </c>
      <c r="W7769" s="18"/>
    </row>
    <row r="7770" spans="2:23" x14ac:dyDescent="0.25">
      <c r="B7770" s="1" t="s">
        <v>15562</v>
      </c>
      <c r="C7770" s="2">
        <v>97064</v>
      </c>
      <c r="D7770" s="1" t="s">
        <v>15563</v>
      </c>
      <c r="E7770" s="1" t="s">
        <v>12</v>
      </c>
      <c r="F7770" s="1" t="s">
        <v>362</v>
      </c>
      <c r="G7770" s="1" t="s">
        <v>11807</v>
      </c>
      <c r="H7770" s="1" t="s">
        <v>15835</v>
      </c>
      <c r="I7770" s="5">
        <v>137</v>
      </c>
      <c r="J7770" s="5">
        <v>2478736</v>
      </c>
      <c r="K7770" s="3">
        <f>+Tabella2026[[#This Row],[POP_2024]]/SUM(Tabella2026[POP_2024])</f>
        <v>2.3242610919507546E-6</v>
      </c>
      <c r="L7770" s="3">
        <f>+Tabella2026[[#This Row],[INCIDENZA POPOLAZIONE]]*(PLAFOND/2)</f>
        <v>684.26072227448321</v>
      </c>
      <c r="M7770" s="3">
        <f>+IFERROR(Tabella2026[[#This Row],[reddito_2024]]/Tabella2026[[#This Row],[POP_2024]],"")</f>
        <v>18092.963503649637</v>
      </c>
      <c r="N7770" s="3">
        <f>+IF(Tabella2026[[#This Row],[REDDITO COMPLESSIVO PROCAPITE]]&lt;media_aggr_reddito_pc,(media_aggr_reddito_pc-Tabella2026[[#This Row],[REDDITO COMPLESSIVO PROCAPITE]]),0)</f>
        <v>0</v>
      </c>
      <c r="O7770" s="3">
        <f>+Tabella2026[[#This Row],[DIFFERENZA REDDITO INFERIORE ALLA MEDIA DALLA MEDIA]]*Tabella2026[[#This Row],[POP_2024]]</f>
        <v>0</v>
      </c>
      <c r="P7770" s="3">
        <f>+Tabella2026[[#This Row],[POPOLAZIONE PER DIFFERENZA ]]/SUM(Tabella2026[[POPOLAZIONE PER DIFFERENZA ]])</f>
        <v>0</v>
      </c>
      <c r="Q7770" s="3">
        <f>+Tabella2026[[#This Row],[INCIDENZA POPOLAZIONE PER DIFFERENZA]]*(PLAFOND-SUM(Tabella2026[CONTRIBUTO SULLA BASE DELLA POPOLAZIONE]))</f>
        <v>0</v>
      </c>
      <c r="R7770" s="3">
        <f>+Tabella2026[[#This Row],[CONTRIBUTO SULLA BASE DELLA POPOLAZIONE]]+Tabella2026[[#This Row],[CONTRIBUTO SULLA BASE DEL REDDITO]]</f>
        <v>684.26072227448321</v>
      </c>
      <c r="S7770" s="3">
        <f>+Tabella2026[[#This Row],[CONTRIBUTO TOTALE]]/(PLAFOND/N_TESSERE)</f>
        <v>1.3685214445489664</v>
      </c>
      <c r="T7770" s="3">
        <f>+MAX(CEILING(Tabella2026[[#This Row],[preDEF1]],1),1)</f>
        <v>2</v>
      </c>
      <c r="U7770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770" s="21">
        <f>+Tabella2026[[#This Row],[DEF - n. card]]*(PLAFOND/N_TESSERE)</f>
        <v>1000</v>
      </c>
      <c r="W7770" s="18"/>
    </row>
    <row r="7771" spans="2:23" x14ac:dyDescent="0.25">
      <c r="B7771" s="1" t="s">
        <v>15558</v>
      </c>
      <c r="C7771" s="2">
        <v>69080</v>
      </c>
      <c r="D7771" s="1" t="s">
        <v>15559</v>
      </c>
      <c r="E7771" s="1" t="s">
        <v>96</v>
      </c>
      <c r="F7771" s="1" t="s">
        <v>328</v>
      </c>
      <c r="G7771" s="1" t="s">
        <v>11807</v>
      </c>
      <c r="H7771" s="1" t="s">
        <v>15836</v>
      </c>
      <c r="I7771" s="5">
        <v>136</v>
      </c>
      <c r="J7771" s="5">
        <v>1297153</v>
      </c>
      <c r="K7771" s="3">
        <f>+Tabella2026[[#This Row],[POP_2024]]/SUM(Tabella2026[POP_2024])</f>
        <v>2.3072956825204574E-6</v>
      </c>
      <c r="L7771" s="3">
        <f>+Tabella2026[[#This Row],[INCIDENZA POPOLAZIONE]]*(PLAFOND/2)</f>
        <v>679.26611846226081</v>
      </c>
      <c r="M7771" s="3">
        <f>+IFERROR(Tabella2026[[#This Row],[reddito_2024]]/Tabella2026[[#This Row],[POP_2024]],"")</f>
        <v>9537.8897058823532</v>
      </c>
      <c r="N7771" s="3">
        <f>+IF(Tabella2026[[#This Row],[REDDITO COMPLESSIVO PROCAPITE]]&lt;media_aggr_reddito_pc,(media_aggr_reddito_pc-Tabella2026[[#This Row],[REDDITO COMPLESSIVO PROCAPITE]]),0)</f>
        <v>8287.1763567263879</v>
      </c>
      <c r="O7771" s="3">
        <f>+Tabella2026[[#This Row],[DIFFERENZA REDDITO INFERIORE ALLA MEDIA DALLA MEDIA]]*Tabella2026[[#This Row],[POP_2024]]</f>
        <v>1127055.9845147887</v>
      </c>
      <c r="P7771" s="3">
        <f>+Tabella2026[[#This Row],[POPOLAZIONE PER DIFFERENZA ]]/SUM(Tabella2026[[POPOLAZIONE PER DIFFERENZA ]])</f>
        <v>9.9990390117429636E-6</v>
      </c>
      <c r="Q7771" s="3">
        <f>+Tabella2026[[#This Row],[INCIDENZA POPOLAZIONE PER DIFFERENZA]]*(PLAFOND-SUM(Tabella2026[CONTRIBUTO SULLA BASE DELLA POPOLAZIONE]))</f>
        <v>2943.7095857778818</v>
      </c>
      <c r="R7771" s="3">
        <f>+Tabella2026[[#This Row],[CONTRIBUTO SULLA BASE DELLA POPOLAZIONE]]+Tabella2026[[#This Row],[CONTRIBUTO SULLA BASE DEL REDDITO]]</f>
        <v>3622.9757042401425</v>
      </c>
      <c r="S7771" s="3">
        <f>+Tabella2026[[#This Row],[CONTRIBUTO TOTALE]]/(PLAFOND/N_TESSERE)</f>
        <v>7.245951408480285</v>
      </c>
      <c r="T7771" s="3">
        <f>+MAX(CEILING(Tabella2026[[#This Row],[preDEF1]],1),1)</f>
        <v>8</v>
      </c>
      <c r="U7771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771" s="21">
        <f>+Tabella2026[[#This Row],[DEF - n. card]]*(PLAFOND/N_TESSERE)</f>
        <v>4000</v>
      </c>
      <c r="W7771" s="18"/>
    </row>
    <row r="7772" spans="2:23" x14ac:dyDescent="0.25">
      <c r="B7772" s="1" t="s">
        <v>15600</v>
      </c>
      <c r="C7772" s="2">
        <v>16041</v>
      </c>
      <c r="D7772" s="1" t="s">
        <v>15601</v>
      </c>
      <c r="E7772" s="1" t="s">
        <v>12</v>
      </c>
      <c r="F7772" s="1" t="s">
        <v>93</v>
      </c>
      <c r="G7772" s="1" t="s">
        <v>11807</v>
      </c>
      <c r="H7772" s="1" t="s">
        <v>15835</v>
      </c>
      <c r="I7772" s="5">
        <v>135</v>
      </c>
      <c r="J7772" s="5">
        <v>2110691</v>
      </c>
      <c r="K7772" s="3">
        <f>+Tabella2026[[#This Row],[POP_2024]]/SUM(Tabella2026[POP_2024])</f>
        <v>2.2903302730901598E-6</v>
      </c>
      <c r="L7772" s="3">
        <f>+Tabella2026[[#This Row],[INCIDENZA POPOLAZIONE]]*(PLAFOND/2)</f>
        <v>674.27151465003828</v>
      </c>
      <c r="M7772" s="3">
        <f>+IFERROR(Tabella2026[[#This Row],[reddito_2024]]/Tabella2026[[#This Row],[POP_2024]],"")</f>
        <v>15634.748148148148</v>
      </c>
      <c r="N7772" s="3">
        <f>+IF(Tabella2026[[#This Row],[REDDITO COMPLESSIVO PROCAPITE]]&lt;media_aggr_reddito_pc,(media_aggr_reddito_pc-Tabella2026[[#This Row],[REDDITO COMPLESSIVO PROCAPITE]]),0)</f>
        <v>2190.3179144605929</v>
      </c>
      <c r="O7772" s="3">
        <f>+Tabella2026[[#This Row],[DIFFERENZA REDDITO INFERIORE ALLA MEDIA DALLA MEDIA]]*Tabella2026[[#This Row],[POP_2024]]</f>
        <v>295692.91845218005</v>
      </c>
      <c r="P7772" s="3">
        <f>+Tabella2026[[#This Row],[POPOLAZIONE PER DIFFERENZA ]]/SUM(Tabella2026[[POPOLAZIONE PER DIFFERENZA ]])</f>
        <v>2.6233346592559471E-6</v>
      </c>
      <c r="Q7772" s="3">
        <f>+Tabella2026[[#This Row],[INCIDENZA POPOLAZIONE PER DIFFERENZA]]*(PLAFOND-SUM(Tabella2026[CONTRIBUTO SULLA BASE DELLA POPOLAZIONE]))</f>
        <v>772.30775618395955</v>
      </c>
      <c r="R7772" s="3">
        <f>+Tabella2026[[#This Row],[CONTRIBUTO SULLA BASE DELLA POPOLAZIONE]]+Tabella2026[[#This Row],[CONTRIBUTO SULLA BASE DEL REDDITO]]</f>
        <v>1446.5792708339977</v>
      </c>
      <c r="S7772" s="3">
        <f>+Tabella2026[[#This Row],[CONTRIBUTO TOTALE]]/(PLAFOND/N_TESSERE)</f>
        <v>2.8931585416679955</v>
      </c>
      <c r="T7772" s="3">
        <f>+MAX(CEILING(Tabella2026[[#This Row],[preDEF1]],1),1)</f>
        <v>3</v>
      </c>
      <c r="U7772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72" s="21">
        <f>+Tabella2026[[#This Row],[DEF - n. card]]*(PLAFOND/N_TESSERE)</f>
        <v>1500</v>
      </c>
      <c r="W7772" s="18"/>
    </row>
    <row r="7773" spans="2:23" x14ac:dyDescent="0.25">
      <c r="B7773" s="1" t="s">
        <v>15556</v>
      </c>
      <c r="C7773" s="2">
        <v>94011</v>
      </c>
      <c r="D7773" s="1" t="s">
        <v>15557</v>
      </c>
      <c r="E7773" s="1" t="s">
        <v>345</v>
      </c>
      <c r="F7773" s="1" t="s">
        <v>1000</v>
      </c>
      <c r="G7773" s="1" t="s">
        <v>11807</v>
      </c>
      <c r="H7773" s="1" t="s">
        <v>15836</v>
      </c>
      <c r="I7773" s="5">
        <v>135</v>
      </c>
      <c r="J7773" s="5">
        <v>1330525</v>
      </c>
      <c r="K7773" s="3">
        <f>+Tabella2026[[#This Row],[POP_2024]]/SUM(Tabella2026[POP_2024])</f>
        <v>2.2903302730901598E-6</v>
      </c>
      <c r="L7773" s="3">
        <f>+Tabella2026[[#This Row],[INCIDENZA POPOLAZIONE]]*(PLAFOND/2)</f>
        <v>674.27151465003828</v>
      </c>
      <c r="M7773" s="3">
        <f>+IFERROR(Tabella2026[[#This Row],[reddito_2024]]/Tabella2026[[#This Row],[POP_2024]],"")</f>
        <v>9855.7407407407409</v>
      </c>
      <c r="N7773" s="3">
        <f>+IF(Tabella2026[[#This Row],[REDDITO COMPLESSIVO PROCAPITE]]&lt;media_aggr_reddito_pc,(media_aggr_reddito_pc-Tabella2026[[#This Row],[REDDITO COMPLESSIVO PROCAPITE]]),0)</f>
        <v>7969.3253218680002</v>
      </c>
      <c r="O7773" s="3">
        <f>+Tabella2026[[#This Row],[DIFFERENZA REDDITO INFERIORE ALLA MEDIA DALLA MEDIA]]*Tabella2026[[#This Row],[POP_2024]]</f>
        <v>1075858.91845218</v>
      </c>
      <c r="P7773" s="3">
        <f>+Tabella2026[[#This Row],[POPOLAZIONE PER DIFFERENZA ]]/SUM(Tabella2026[[POPOLAZIONE PER DIFFERENZA ]])</f>
        <v>9.5448278031780275E-6</v>
      </c>
      <c r="Q7773" s="3">
        <f>+Tabella2026[[#This Row],[INCIDENZA POPOLAZIONE PER DIFFERENZA]]*(PLAFOND-SUM(Tabella2026[CONTRIBUTO SULLA BASE DELLA POPOLAZIONE]))</f>
        <v>2809.9901466347701</v>
      </c>
      <c r="R7773" s="3">
        <f>+Tabella2026[[#This Row],[CONTRIBUTO SULLA BASE DELLA POPOLAZIONE]]+Tabella2026[[#This Row],[CONTRIBUTO SULLA BASE DEL REDDITO]]</f>
        <v>3484.2616612848083</v>
      </c>
      <c r="S7773" s="3">
        <f>+Tabella2026[[#This Row],[CONTRIBUTO TOTALE]]/(PLAFOND/N_TESSERE)</f>
        <v>6.9685233225696166</v>
      </c>
      <c r="T7773" s="3">
        <f>+MAX(CEILING(Tabella2026[[#This Row],[preDEF1]],1),1)</f>
        <v>7</v>
      </c>
      <c r="U7773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773" s="21">
        <f>+Tabella2026[[#This Row],[DEF - n. card]]*(PLAFOND/N_TESSERE)</f>
        <v>3500</v>
      </c>
      <c r="W7773" s="18"/>
    </row>
    <row r="7774" spans="2:23" x14ac:dyDescent="0.25">
      <c r="B7774" s="1" t="s">
        <v>15538</v>
      </c>
      <c r="C7774" s="2">
        <v>22112</v>
      </c>
      <c r="D7774" s="1" t="s">
        <v>15539</v>
      </c>
      <c r="E7774" s="1" t="s">
        <v>99</v>
      </c>
      <c r="F7774" s="1" t="s">
        <v>98</v>
      </c>
      <c r="G7774" s="1" t="s">
        <v>11807</v>
      </c>
      <c r="H7774" s="1" t="s">
        <v>15835</v>
      </c>
      <c r="I7774" s="5">
        <v>134</v>
      </c>
      <c r="J7774" s="5">
        <v>2665330</v>
      </c>
      <c r="K7774" s="3">
        <f>+Tabella2026[[#This Row],[POP_2024]]/SUM(Tabella2026[POP_2024])</f>
        <v>2.2733648636598622E-6</v>
      </c>
      <c r="L7774" s="3">
        <f>+Tabella2026[[#This Row],[INCIDENZA POPOLAZIONE]]*(PLAFOND/2)</f>
        <v>669.27691083781565</v>
      </c>
      <c r="M7774" s="3">
        <f>+IFERROR(Tabella2026[[#This Row],[reddito_2024]]/Tabella2026[[#This Row],[POP_2024]],"")</f>
        <v>19890.5223880597</v>
      </c>
      <c r="N7774" s="3">
        <f>+IF(Tabella2026[[#This Row],[REDDITO COMPLESSIVO PROCAPITE]]&lt;media_aggr_reddito_pc,(media_aggr_reddito_pc-Tabella2026[[#This Row],[REDDITO COMPLESSIVO PROCAPITE]]),0)</f>
        <v>0</v>
      </c>
      <c r="O7774" s="3">
        <f>+Tabella2026[[#This Row],[DIFFERENZA REDDITO INFERIORE ALLA MEDIA DALLA MEDIA]]*Tabella2026[[#This Row],[POP_2024]]</f>
        <v>0</v>
      </c>
      <c r="P7774" s="3">
        <f>+Tabella2026[[#This Row],[POPOLAZIONE PER DIFFERENZA ]]/SUM(Tabella2026[[POPOLAZIONE PER DIFFERENZA ]])</f>
        <v>0</v>
      </c>
      <c r="Q7774" s="3">
        <f>+Tabella2026[[#This Row],[INCIDENZA POPOLAZIONE PER DIFFERENZA]]*(PLAFOND-SUM(Tabella2026[CONTRIBUTO SULLA BASE DELLA POPOLAZIONE]))</f>
        <v>0</v>
      </c>
      <c r="R7774" s="3">
        <f>+Tabella2026[[#This Row],[CONTRIBUTO SULLA BASE DELLA POPOLAZIONE]]+Tabella2026[[#This Row],[CONTRIBUTO SULLA BASE DEL REDDITO]]</f>
        <v>669.27691083781565</v>
      </c>
      <c r="S7774" s="3">
        <f>+Tabella2026[[#This Row],[CONTRIBUTO TOTALE]]/(PLAFOND/N_TESSERE)</f>
        <v>1.3385538216756312</v>
      </c>
      <c r="T7774" s="3">
        <f>+MAX(CEILING(Tabella2026[[#This Row],[preDEF1]],1),1)</f>
        <v>2</v>
      </c>
      <c r="U7774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774" s="21">
        <f>+Tabella2026[[#This Row],[DEF - n. card]]*(PLAFOND/N_TESSERE)</f>
        <v>1000</v>
      </c>
      <c r="W7774" s="18"/>
    </row>
    <row r="7775" spans="2:23" x14ac:dyDescent="0.25">
      <c r="B7775" s="1" t="s">
        <v>15534</v>
      </c>
      <c r="C7775" s="2">
        <v>2170</v>
      </c>
      <c r="D7775" s="1" t="s">
        <v>15535</v>
      </c>
      <c r="E7775" s="1" t="s">
        <v>18</v>
      </c>
      <c r="F7775" s="1" t="s">
        <v>381</v>
      </c>
      <c r="G7775" s="1" t="s">
        <v>11807</v>
      </c>
      <c r="H7775" s="1" t="s">
        <v>15835</v>
      </c>
      <c r="I7775" s="5">
        <v>134</v>
      </c>
      <c r="J7775" s="5">
        <v>2586032</v>
      </c>
      <c r="K7775" s="3">
        <f>+Tabella2026[[#This Row],[POP_2024]]/SUM(Tabella2026[POP_2024])</f>
        <v>2.2733648636598622E-6</v>
      </c>
      <c r="L7775" s="3">
        <f>+Tabella2026[[#This Row],[INCIDENZA POPOLAZIONE]]*(PLAFOND/2)</f>
        <v>669.27691083781565</v>
      </c>
      <c r="M7775" s="3">
        <f>+IFERROR(Tabella2026[[#This Row],[reddito_2024]]/Tabella2026[[#This Row],[POP_2024]],"")</f>
        <v>19298.746268656716</v>
      </c>
      <c r="N7775" s="3">
        <f>+IF(Tabella2026[[#This Row],[REDDITO COMPLESSIVO PROCAPITE]]&lt;media_aggr_reddito_pc,(media_aggr_reddito_pc-Tabella2026[[#This Row],[REDDITO COMPLESSIVO PROCAPITE]]),0)</f>
        <v>0</v>
      </c>
      <c r="O7775" s="3">
        <f>+Tabella2026[[#This Row],[DIFFERENZA REDDITO INFERIORE ALLA MEDIA DALLA MEDIA]]*Tabella2026[[#This Row],[POP_2024]]</f>
        <v>0</v>
      </c>
      <c r="P7775" s="3">
        <f>+Tabella2026[[#This Row],[POPOLAZIONE PER DIFFERENZA ]]/SUM(Tabella2026[[POPOLAZIONE PER DIFFERENZA ]])</f>
        <v>0</v>
      </c>
      <c r="Q7775" s="3">
        <f>+Tabella2026[[#This Row],[INCIDENZA POPOLAZIONE PER DIFFERENZA]]*(PLAFOND-SUM(Tabella2026[CONTRIBUTO SULLA BASE DELLA POPOLAZIONE]))</f>
        <v>0</v>
      </c>
      <c r="R7775" s="3">
        <f>+Tabella2026[[#This Row],[CONTRIBUTO SULLA BASE DELLA POPOLAZIONE]]+Tabella2026[[#This Row],[CONTRIBUTO SULLA BASE DEL REDDITO]]</f>
        <v>669.27691083781565</v>
      </c>
      <c r="S7775" s="3">
        <f>+Tabella2026[[#This Row],[CONTRIBUTO TOTALE]]/(PLAFOND/N_TESSERE)</f>
        <v>1.3385538216756312</v>
      </c>
      <c r="T7775" s="3">
        <f>+MAX(CEILING(Tabella2026[[#This Row],[preDEF1]],1),1)</f>
        <v>2</v>
      </c>
      <c r="U7775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775" s="21">
        <f>+Tabella2026[[#This Row],[DEF - n. card]]*(PLAFOND/N_TESSERE)</f>
        <v>1000</v>
      </c>
      <c r="W7775" s="18"/>
    </row>
    <row r="7776" spans="2:23" x14ac:dyDescent="0.25">
      <c r="B7776" s="1" t="s">
        <v>15540</v>
      </c>
      <c r="C7776" s="2">
        <v>16147</v>
      </c>
      <c r="D7776" s="1" t="s">
        <v>15541</v>
      </c>
      <c r="E7776" s="1" t="s">
        <v>12</v>
      </c>
      <c r="F7776" s="1" t="s">
        <v>93</v>
      </c>
      <c r="G7776" s="1" t="s">
        <v>11807</v>
      </c>
      <c r="H7776" s="1" t="s">
        <v>15835</v>
      </c>
      <c r="I7776" s="5">
        <v>132</v>
      </c>
      <c r="J7776" s="5">
        <v>1986451</v>
      </c>
      <c r="K7776" s="3">
        <f>+Tabella2026[[#This Row],[POP_2024]]/SUM(Tabella2026[POP_2024])</f>
        <v>2.2394340447992674E-6</v>
      </c>
      <c r="L7776" s="3">
        <f>+Tabella2026[[#This Row],[INCIDENZA POPOLAZIONE]]*(PLAFOND/2)</f>
        <v>659.28770321337072</v>
      </c>
      <c r="M7776" s="3">
        <f>+IFERROR(Tabella2026[[#This Row],[reddito_2024]]/Tabella2026[[#This Row],[POP_2024]],"")</f>
        <v>15048.871212121212</v>
      </c>
      <c r="N7776" s="3">
        <f>+IF(Tabella2026[[#This Row],[REDDITO COMPLESSIVO PROCAPITE]]&lt;media_aggr_reddito_pc,(media_aggr_reddito_pc-Tabella2026[[#This Row],[REDDITO COMPLESSIVO PROCAPITE]]),0)</f>
        <v>2776.194850487529</v>
      </c>
      <c r="O7776" s="3">
        <f>+Tabella2026[[#This Row],[DIFFERENZA REDDITO INFERIORE ALLA MEDIA DALLA MEDIA]]*Tabella2026[[#This Row],[POP_2024]]</f>
        <v>366457.72026435385</v>
      </c>
      <c r="P7776" s="3">
        <f>+Tabella2026[[#This Row],[POPOLAZIONE PER DIFFERENZA ]]/SUM(Tabella2026[[POPOLAZIONE PER DIFFERENZA ]])</f>
        <v>3.2511473178106208E-6</v>
      </c>
      <c r="Q7776" s="3">
        <f>+Tabella2026[[#This Row],[INCIDENZA POPOLAZIONE PER DIFFERENZA]]*(PLAFOND-SUM(Tabella2026[CONTRIBUTO SULLA BASE DELLA POPOLAZIONE]))</f>
        <v>957.13533200296229</v>
      </c>
      <c r="R7776" s="3">
        <f>+Tabella2026[[#This Row],[CONTRIBUTO SULLA BASE DELLA POPOLAZIONE]]+Tabella2026[[#This Row],[CONTRIBUTO SULLA BASE DEL REDDITO]]</f>
        <v>1616.4230352163331</v>
      </c>
      <c r="S7776" s="3">
        <f>+Tabella2026[[#This Row],[CONTRIBUTO TOTALE]]/(PLAFOND/N_TESSERE)</f>
        <v>3.2328460704326663</v>
      </c>
      <c r="T7776" s="3">
        <f>+MAX(CEILING(Tabella2026[[#This Row],[preDEF1]],1),1)</f>
        <v>4</v>
      </c>
      <c r="U7776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76" s="21">
        <f>+Tabella2026[[#This Row],[DEF - n. card]]*(PLAFOND/N_TESSERE)</f>
        <v>2000</v>
      </c>
      <c r="W7776" s="18"/>
    </row>
    <row r="7777" spans="2:23" x14ac:dyDescent="0.25">
      <c r="B7777" s="1" t="s">
        <v>15542</v>
      </c>
      <c r="C7777" s="2">
        <v>2096</v>
      </c>
      <c r="D7777" s="1" t="s">
        <v>15543</v>
      </c>
      <c r="E7777" s="1" t="s">
        <v>18</v>
      </c>
      <c r="F7777" s="1" t="s">
        <v>381</v>
      </c>
      <c r="G7777" s="1" t="s">
        <v>11807</v>
      </c>
      <c r="H7777" s="1" t="s">
        <v>15835</v>
      </c>
      <c r="I7777" s="5">
        <v>132</v>
      </c>
      <c r="J7777" s="5">
        <v>2560244</v>
      </c>
      <c r="K7777" s="3">
        <f>+Tabella2026[[#This Row],[POP_2024]]/SUM(Tabella2026[POP_2024])</f>
        <v>2.2394340447992674E-6</v>
      </c>
      <c r="L7777" s="3">
        <f>+Tabella2026[[#This Row],[INCIDENZA POPOLAZIONE]]*(PLAFOND/2)</f>
        <v>659.28770321337072</v>
      </c>
      <c r="M7777" s="3">
        <f>+IFERROR(Tabella2026[[#This Row],[reddito_2024]]/Tabella2026[[#This Row],[POP_2024]],"")</f>
        <v>19395.78787878788</v>
      </c>
      <c r="N7777" s="3">
        <f>+IF(Tabella2026[[#This Row],[REDDITO COMPLESSIVO PROCAPITE]]&lt;media_aggr_reddito_pc,(media_aggr_reddito_pc-Tabella2026[[#This Row],[REDDITO COMPLESSIVO PROCAPITE]]),0)</f>
        <v>0</v>
      </c>
      <c r="O7777" s="3">
        <f>+Tabella2026[[#This Row],[DIFFERENZA REDDITO INFERIORE ALLA MEDIA DALLA MEDIA]]*Tabella2026[[#This Row],[POP_2024]]</f>
        <v>0</v>
      </c>
      <c r="P7777" s="3">
        <f>+Tabella2026[[#This Row],[POPOLAZIONE PER DIFFERENZA ]]/SUM(Tabella2026[[POPOLAZIONE PER DIFFERENZA ]])</f>
        <v>0</v>
      </c>
      <c r="Q7777" s="3">
        <f>+Tabella2026[[#This Row],[INCIDENZA POPOLAZIONE PER DIFFERENZA]]*(PLAFOND-SUM(Tabella2026[CONTRIBUTO SULLA BASE DELLA POPOLAZIONE]))</f>
        <v>0</v>
      </c>
      <c r="R7777" s="3">
        <f>+Tabella2026[[#This Row],[CONTRIBUTO SULLA BASE DELLA POPOLAZIONE]]+Tabella2026[[#This Row],[CONTRIBUTO SULLA BASE DEL REDDITO]]</f>
        <v>659.28770321337072</v>
      </c>
      <c r="S7777" s="3">
        <f>+Tabella2026[[#This Row],[CONTRIBUTO TOTALE]]/(PLAFOND/N_TESSERE)</f>
        <v>1.3185754064267414</v>
      </c>
      <c r="T7777" s="3">
        <f>+MAX(CEILING(Tabella2026[[#This Row],[preDEF1]],1),1)</f>
        <v>2</v>
      </c>
      <c r="U7777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777" s="21">
        <f>+Tabella2026[[#This Row],[DEF - n. card]]*(PLAFOND/N_TESSERE)</f>
        <v>1000</v>
      </c>
      <c r="W7777" s="18"/>
    </row>
    <row r="7778" spans="2:23" x14ac:dyDescent="0.25">
      <c r="B7778" s="1" t="s">
        <v>15560</v>
      </c>
      <c r="C7778" s="2">
        <v>17084</v>
      </c>
      <c r="D7778" s="1" t="s">
        <v>15561</v>
      </c>
      <c r="E7778" s="1" t="s">
        <v>12</v>
      </c>
      <c r="F7778" s="1" t="s">
        <v>50</v>
      </c>
      <c r="G7778" s="1" t="s">
        <v>11807</v>
      </c>
      <c r="H7778" s="1" t="s">
        <v>15835</v>
      </c>
      <c r="I7778" s="5">
        <v>131</v>
      </c>
      <c r="J7778" s="5">
        <v>2107475</v>
      </c>
      <c r="K7778" s="3">
        <f>+Tabella2026[[#This Row],[POP_2024]]/SUM(Tabella2026[POP_2024])</f>
        <v>2.2224686353689698E-6</v>
      </c>
      <c r="L7778" s="3">
        <f>+Tabella2026[[#This Row],[INCIDENZA POPOLAZIONE]]*(PLAFOND/2)</f>
        <v>654.2930994011482</v>
      </c>
      <c r="M7778" s="3">
        <f>+IFERROR(Tabella2026[[#This Row],[reddito_2024]]/Tabella2026[[#This Row],[POP_2024]],"")</f>
        <v>16087.595419847328</v>
      </c>
      <c r="N7778" s="3">
        <f>+IF(Tabella2026[[#This Row],[REDDITO COMPLESSIVO PROCAPITE]]&lt;media_aggr_reddito_pc,(media_aggr_reddito_pc-Tabella2026[[#This Row],[REDDITO COMPLESSIVO PROCAPITE]]),0)</f>
        <v>1737.4706427614128</v>
      </c>
      <c r="O7778" s="3">
        <f>+Tabella2026[[#This Row],[DIFFERENZA REDDITO INFERIORE ALLA MEDIA DALLA MEDIA]]*Tabella2026[[#This Row],[POP_2024]]</f>
        <v>227608.65420174508</v>
      </c>
      <c r="P7778" s="3">
        <f>+Tabella2026[[#This Row],[POPOLAZIONE PER DIFFERENZA ]]/SUM(Tabella2026[[POPOLAZIONE PER DIFFERENZA ]])</f>
        <v>2.019303250275852E-6</v>
      </c>
      <c r="Q7778" s="3">
        <f>+Tabella2026[[#This Row],[INCIDENZA POPOLAZIONE PER DIFFERENZA]]*(PLAFOND-SUM(Tabella2026[CONTRIBUTO SULLA BASE DELLA POPOLAZIONE]))</f>
        <v>594.48136240377551</v>
      </c>
      <c r="R7778" s="3">
        <f>+Tabella2026[[#This Row],[CONTRIBUTO SULLA BASE DELLA POPOLAZIONE]]+Tabella2026[[#This Row],[CONTRIBUTO SULLA BASE DEL REDDITO]]</f>
        <v>1248.7744618049237</v>
      </c>
      <c r="S7778" s="3">
        <f>+Tabella2026[[#This Row],[CONTRIBUTO TOTALE]]/(PLAFOND/N_TESSERE)</f>
        <v>2.4975489236098474</v>
      </c>
      <c r="T7778" s="3">
        <f>+MAX(CEILING(Tabella2026[[#This Row],[preDEF1]],1),1)</f>
        <v>3</v>
      </c>
      <c r="U7778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78" s="21">
        <f>+Tabella2026[[#This Row],[DEF - n. card]]*(PLAFOND/N_TESSERE)</f>
        <v>1500</v>
      </c>
      <c r="W7778" s="18"/>
    </row>
    <row r="7779" spans="2:23" x14ac:dyDescent="0.25">
      <c r="B7779" s="1" t="s">
        <v>15602</v>
      </c>
      <c r="C7779" s="2">
        <v>6041</v>
      </c>
      <c r="D7779" s="1" t="s">
        <v>15603</v>
      </c>
      <c r="E7779" s="1" t="s">
        <v>18</v>
      </c>
      <c r="F7779" s="1" t="s">
        <v>138</v>
      </c>
      <c r="G7779" s="1" t="s">
        <v>11807</v>
      </c>
      <c r="H7779" s="1" t="s">
        <v>15835</v>
      </c>
      <c r="I7779" s="5">
        <v>130</v>
      </c>
      <c r="J7779" s="5">
        <v>2302569</v>
      </c>
      <c r="K7779" s="3">
        <f>+Tabella2026[[#This Row],[POP_2024]]/SUM(Tabella2026[POP_2024])</f>
        <v>2.2055032259386722E-6</v>
      </c>
      <c r="L7779" s="3">
        <f>+Tabella2026[[#This Row],[INCIDENZA POPOLAZIONE]]*(PLAFOND/2)</f>
        <v>649.29849558892568</v>
      </c>
      <c r="M7779" s="3">
        <f>+IFERROR(Tabella2026[[#This Row],[reddito_2024]]/Tabella2026[[#This Row],[POP_2024]],"")</f>
        <v>17712.06923076923</v>
      </c>
      <c r="N7779" s="3">
        <f>+IF(Tabella2026[[#This Row],[REDDITO COMPLESSIVO PROCAPITE]]&lt;media_aggr_reddito_pc,(media_aggr_reddito_pc-Tabella2026[[#This Row],[REDDITO COMPLESSIVO PROCAPITE]]),0)</f>
        <v>112.99683183951129</v>
      </c>
      <c r="O7779" s="3">
        <f>+Tabella2026[[#This Row],[DIFFERENZA REDDITO INFERIORE ALLA MEDIA DALLA MEDIA]]*Tabella2026[[#This Row],[POP_2024]]</f>
        <v>14689.588139136467</v>
      </c>
      <c r="P7779" s="3">
        <f>+Tabella2026[[#This Row],[POPOLAZIONE PER DIFFERENZA ]]/SUM(Tabella2026[[POPOLAZIONE PER DIFFERENZA ]])</f>
        <v>1.3032339731809918E-7</v>
      </c>
      <c r="Q7779" s="3">
        <f>+Tabella2026[[#This Row],[INCIDENZA POPOLAZIONE PER DIFFERENZA]]*(PLAFOND-SUM(Tabella2026[CONTRIBUTO SULLA BASE DELLA POPOLAZIONE]))</f>
        <v>38.367110427900563</v>
      </c>
      <c r="R7779" s="3">
        <f>+Tabella2026[[#This Row],[CONTRIBUTO SULLA BASE DELLA POPOLAZIONE]]+Tabella2026[[#This Row],[CONTRIBUTO SULLA BASE DEL REDDITO]]</f>
        <v>687.66560601682625</v>
      </c>
      <c r="S7779" s="3">
        <f>+Tabella2026[[#This Row],[CONTRIBUTO TOTALE]]/(PLAFOND/N_TESSERE)</f>
        <v>1.3753312120336525</v>
      </c>
      <c r="T7779" s="3">
        <f>+MAX(CEILING(Tabella2026[[#This Row],[preDEF1]],1),1)</f>
        <v>2</v>
      </c>
      <c r="U7779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779" s="21">
        <f>+Tabella2026[[#This Row],[DEF - n. card]]*(PLAFOND/N_TESSERE)</f>
        <v>1000</v>
      </c>
      <c r="W7779" s="18"/>
    </row>
    <row r="7780" spans="2:23" x14ac:dyDescent="0.25">
      <c r="B7780" s="1" t="s">
        <v>15580</v>
      </c>
      <c r="C7780" s="2">
        <v>57020</v>
      </c>
      <c r="D7780" s="1" t="s">
        <v>15581</v>
      </c>
      <c r="E7780" s="1" t="s">
        <v>8</v>
      </c>
      <c r="F7780" s="1" t="s">
        <v>377</v>
      </c>
      <c r="G7780" s="1" t="s">
        <v>11807</v>
      </c>
      <c r="H7780" s="1" t="s">
        <v>15834</v>
      </c>
      <c r="I7780" s="5">
        <v>129</v>
      </c>
      <c r="J7780" s="5">
        <v>2107551</v>
      </c>
      <c r="K7780" s="3">
        <f>+Tabella2026[[#This Row],[POP_2024]]/SUM(Tabella2026[POP_2024])</f>
        <v>2.188537816508375E-6</v>
      </c>
      <c r="L7780" s="3">
        <f>+Tabella2026[[#This Row],[INCIDENZA POPOLAZIONE]]*(PLAFOND/2)</f>
        <v>644.30389177670327</v>
      </c>
      <c r="M7780" s="3">
        <f>+IFERROR(Tabella2026[[#This Row],[reddito_2024]]/Tabella2026[[#This Row],[POP_2024]],"")</f>
        <v>16337.60465116279</v>
      </c>
      <c r="N7780" s="3">
        <f>+IF(Tabella2026[[#This Row],[REDDITO COMPLESSIVO PROCAPITE]]&lt;media_aggr_reddito_pc,(media_aggr_reddito_pc-Tabella2026[[#This Row],[REDDITO COMPLESSIVO PROCAPITE]]),0)</f>
        <v>1487.4614114459509</v>
      </c>
      <c r="O7780" s="3">
        <f>+Tabella2026[[#This Row],[DIFFERENZA REDDITO INFERIORE ALLA MEDIA DALLA MEDIA]]*Tabella2026[[#This Row],[POP_2024]]</f>
        <v>191882.52207652768</v>
      </c>
      <c r="P7780" s="3">
        <f>+Tabella2026[[#This Row],[POPOLAZIONE PER DIFFERENZA ]]/SUM(Tabella2026[[POPOLAZIONE PER DIFFERENZA ]])</f>
        <v>1.7023473991319329E-6</v>
      </c>
      <c r="Q7780" s="3">
        <f>+Tabella2026[[#This Row],[INCIDENZA POPOLAZIONE PER DIFFERENZA]]*(PLAFOND-SUM(Tabella2026[CONTRIBUTO SULLA BASE DELLA POPOLAZIONE]))</f>
        <v>501.16979754389371</v>
      </c>
      <c r="R7780" s="3">
        <f>+Tabella2026[[#This Row],[CONTRIBUTO SULLA BASE DELLA POPOLAZIONE]]+Tabella2026[[#This Row],[CONTRIBUTO SULLA BASE DEL REDDITO]]</f>
        <v>1145.473689320597</v>
      </c>
      <c r="S7780" s="3">
        <f>+Tabella2026[[#This Row],[CONTRIBUTO TOTALE]]/(PLAFOND/N_TESSERE)</f>
        <v>2.290947378641194</v>
      </c>
      <c r="T7780" s="3">
        <f>+MAX(CEILING(Tabella2026[[#This Row],[preDEF1]],1),1)</f>
        <v>3</v>
      </c>
      <c r="U7780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80" s="21">
        <f>+Tabella2026[[#This Row],[DEF - n. card]]*(PLAFOND/N_TESSERE)</f>
        <v>1500</v>
      </c>
      <c r="W7780" s="18"/>
    </row>
    <row r="7781" spans="2:23" x14ac:dyDescent="0.25">
      <c r="B7781" s="1" t="s">
        <v>15578</v>
      </c>
      <c r="C7781" s="2">
        <v>117020</v>
      </c>
      <c r="D7781" s="1" t="s">
        <v>15579</v>
      </c>
      <c r="E7781" s="1" t="s">
        <v>76</v>
      </c>
      <c r="F7781" s="1" t="s">
        <v>15839</v>
      </c>
      <c r="G7781" s="1" t="s">
        <v>11807</v>
      </c>
      <c r="H7781" s="1" t="s">
        <v>15836</v>
      </c>
      <c r="I7781" s="5">
        <v>129</v>
      </c>
      <c r="J7781" s="5">
        <v>1536574</v>
      </c>
      <c r="K7781" s="3">
        <f>+Tabella2026[[#This Row],[POP_2024]]/SUM(Tabella2026[POP_2024])</f>
        <v>2.188537816508375E-6</v>
      </c>
      <c r="L7781" s="3">
        <f>+Tabella2026[[#This Row],[INCIDENZA POPOLAZIONE]]*(PLAFOND/2)</f>
        <v>644.30389177670327</v>
      </c>
      <c r="M7781" s="3">
        <f>+IFERROR(Tabella2026[[#This Row],[reddito_2024]]/Tabella2026[[#This Row],[POP_2024]],"")</f>
        <v>11911.426356589147</v>
      </c>
      <c r="N7781" s="3">
        <f>+IF(Tabella2026[[#This Row],[REDDITO COMPLESSIVO PROCAPITE]]&lt;media_aggr_reddito_pc,(media_aggr_reddito_pc-Tabella2026[[#This Row],[REDDITO COMPLESSIVO PROCAPITE]]),0)</f>
        <v>5913.6397060195941</v>
      </c>
      <c r="O7781" s="3">
        <f>+Tabella2026[[#This Row],[DIFFERENZA REDDITO INFERIORE ALLA MEDIA DALLA MEDIA]]*Tabella2026[[#This Row],[POP_2024]]</f>
        <v>762859.52207652759</v>
      </c>
      <c r="P7781" s="3">
        <f>+Tabella2026[[#This Row],[POPOLAZIONE PER DIFFERENZA ]]/SUM(Tabella2026[[POPOLAZIONE PER DIFFERENZA ]])</f>
        <v>6.7679531687209654E-6</v>
      </c>
      <c r="Q7781" s="3">
        <f>+Tabella2026[[#This Row],[INCIDENZA POPOLAZIONE PER DIFFERENZA]]*(PLAFOND-SUM(Tabella2026[CONTRIBUTO SULLA BASE DELLA POPOLAZIONE]))</f>
        <v>1992.4803369065837</v>
      </c>
      <c r="R7781" s="3">
        <f>+Tabella2026[[#This Row],[CONTRIBUTO SULLA BASE DELLA POPOLAZIONE]]+Tabella2026[[#This Row],[CONTRIBUTO SULLA BASE DEL REDDITO]]</f>
        <v>2636.784228683287</v>
      </c>
      <c r="S7781" s="3">
        <f>+Tabella2026[[#This Row],[CONTRIBUTO TOTALE]]/(PLAFOND/N_TESSERE)</f>
        <v>5.273568457366574</v>
      </c>
      <c r="T7781" s="3">
        <f>+MAX(CEILING(Tabella2026[[#This Row],[preDEF1]],1),1)</f>
        <v>6</v>
      </c>
      <c r="U778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781" s="21">
        <f>+Tabella2026[[#This Row],[DEF - n. card]]*(PLAFOND/N_TESSERE)</f>
        <v>3000</v>
      </c>
      <c r="W7781" s="18"/>
    </row>
    <row r="7782" spans="2:23" x14ac:dyDescent="0.25">
      <c r="B7782" s="1" t="s">
        <v>15566</v>
      </c>
      <c r="C7782" s="2">
        <v>5107</v>
      </c>
      <c r="D7782" s="1" t="s">
        <v>15567</v>
      </c>
      <c r="E7782" s="1" t="s">
        <v>18</v>
      </c>
      <c r="F7782" s="1" t="s">
        <v>182</v>
      </c>
      <c r="G7782" s="1" t="s">
        <v>11807</v>
      </c>
      <c r="H7782" s="1" t="s">
        <v>15835</v>
      </c>
      <c r="I7782" s="5">
        <v>129</v>
      </c>
      <c r="J7782" s="5">
        <v>1818944</v>
      </c>
      <c r="K7782" s="3">
        <f>+Tabella2026[[#This Row],[POP_2024]]/SUM(Tabella2026[POP_2024])</f>
        <v>2.188537816508375E-6</v>
      </c>
      <c r="L7782" s="3">
        <f>+Tabella2026[[#This Row],[INCIDENZA POPOLAZIONE]]*(PLAFOND/2)</f>
        <v>644.30389177670327</v>
      </c>
      <c r="M7782" s="3">
        <f>+IFERROR(Tabella2026[[#This Row],[reddito_2024]]/Tabella2026[[#This Row],[POP_2024]],"")</f>
        <v>14100.341085271319</v>
      </c>
      <c r="N7782" s="3">
        <f>+IF(Tabella2026[[#This Row],[REDDITO COMPLESSIVO PROCAPITE]]&lt;media_aggr_reddito_pc,(media_aggr_reddito_pc-Tabella2026[[#This Row],[REDDITO COMPLESSIVO PROCAPITE]]),0)</f>
        <v>3724.7249773374224</v>
      </c>
      <c r="O7782" s="3">
        <f>+Tabella2026[[#This Row],[DIFFERENZA REDDITO INFERIORE ALLA MEDIA DALLA MEDIA]]*Tabella2026[[#This Row],[POP_2024]]</f>
        <v>480489.52207652747</v>
      </c>
      <c r="P7782" s="3">
        <f>+Tabella2026[[#This Row],[POPOLAZIONE PER DIFFERENZA ]]/SUM(Tabella2026[[POPOLAZIONE PER DIFFERENZA ]])</f>
        <v>4.2628170578813763E-6</v>
      </c>
      <c r="Q7782" s="3">
        <f>+Tabella2026[[#This Row],[INCIDENZA POPOLAZIONE PER DIFFERENZA]]*(PLAFOND-SUM(Tabella2026[CONTRIBUTO SULLA BASE DELLA POPOLAZIONE]))</f>
        <v>1254.9701447274888</v>
      </c>
      <c r="R7782" s="3">
        <f>+Tabella2026[[#This Row],[CONTRIBUTO SULLA BASE DELLA POPOLAZIONE]]+Tabella2026[[#This Row],[CONTRIBUTO SULLA BASE DEL REDDITO]]</f>
        <v>1899.2740365041921</v>
      </c>
      <c r="S7782" s="3">
        <f>+Tabella2026[[#This Row],[CONTRIBUTO TOTALE]]/(PLAFOND/N_TESSERE)</f>
        <v>3.798548073008384</v>
      </c>
      <c r="T7782" s="3">
        <f>+MAX(CEILING(Tabella2026[[#This Row],[preDEF1]],1),1)</f>
        <v>4</v>
      </c>
      <c r="U7782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82" s="21">
        <f>+Tabella2026[[#This Row],[DEF - n. card]]*(PLAFOND/N_TESSERE)</f>
        <v>2000</v>
      </c>
      <c r="W7782" s="18"/>
    </row>
    <row r="7783" spans="2:23" x14ac:dyDescent="0.25">
      <c r="B7783" s="1" t="s">
        <v>15532</v>
      </c>
      <c r="C7783" s="2">
        <v>16151</v>
      </c>
      <c r="D7783" s="1" t="s">
        <v>15533</v>
      </c>
      <c r="E7783" s="1" t="s">
        <v>12</v>
      </c>
      <c r="F7783" s="1" t="s">
        <v>93</v>
      </c>
      <c r="G7783" s="1" t="s">
        <v>11807</v>
      </c>
      <c r="H7783" s="1" t="s">
        <v>15835</v>
      </c>
      <c r="I7783" s="5">
        <v>128</v>
      </c>
      <c r="J7783" s="5">
        <v>2017504</v>
      </c>
      <c r="K7783" s="3">
        <f>+Tabella2026[[#This Row],[POP_2024]]/SUM(Tabella2026[POP_2024])</f>
        <v>2.1715724070780774E-6</v>
      </c>
      <c r="L7783" s="3">
        <f>+Tabella2026[[#This Row],[INCIDENZA POPOLAZIONE]]*(PLAFOND/2)</f>
        <v>639.30928796448075</v>
      </c>
      <c r="M7783" s="3">
        <f>+IFERROR(Tabella2026[[#This Row],[reddito_2024]]/Tabella2026[[#This Row],[POP_2024]],"")</f>
        <v>15761.75</v>
      </c>
      <c r="N7783" s="3">
        <f>+IF(Tabella2026[[#This Row],[REDDITO COMPLESSIVO PROCAPITE]]&lt;media_aggr_reddito_pc,(media_aggr_reddito_pc-Tabella2026[[#This Row],[REDDITO COMPLESSIVO PROCAPITE]]),0)</f>
        <v>2063.316062608741</v>
      </c>
      <c r="O7783" s="3">
        <f>+Tabella2026[[#This Row],[DIFFERENZA REDDITO INFERIORE ALLA MEDIA DALLA MEDIA]]*Tabella2026[[#This Row],[POP_2024]]</f>
        <v>264104.45601391885</v>
      </c>
      <c r="P7783" s="3">
        <f>+Tabella2026[[#This Row],[POPOLAZIONE PER DIFFERENZA ]]/SUM(Tabella2026[[POPOLAZIONE PER DIFFERENZA ]])</f>
        <v>2.3430874731526496E-6</v>
      </c>
      <c r="Q7783" s="3">
        <f>+Tabella2026[[#This Row],[INCIDENZA POPOLAZIONE PER DIFFERENZA]]*(PLAFOND-SUM(Tabella2026[CONTRIBUTO SULLA BASE DELLA POPOLAZIONE]))</f>
        <v>689.80319478053798</v>
      </c>
      <c r="R7783" s="3">
        <f>+Tabella2026[[#This Row],[CONTRIBUTO SULLA BASE DELLA POPOLAZIONE]]+Tabella2026[[#This Row],[CONTRIBUTO SULLA BASE DEL REDDITO]]</f>
        <v>1329.1124827450187</v>
      </c>
      <c r="S7783" s="3">
        <f>+Tabella2026[[#This Row],[CONTRIBUTO TOTALE]]/(PLAFOND/N_TESSERE)</f>
        <v>2.6582249654900374</v>
      </c>
      <c r="T7783" s="3">
        <f>+MAX(CEILING(Tabella2026[[#This Row],[preDEF1]],1),1)</f>
        <v>3</v>
      </c>
      <c r="U7783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83" s="21">
        <f>+Tabella2026[[#This Row],[DEF - n. card]]*(PLAFOND/N_TESSERE)</f>
        <v>1500</v>
      </c>
      <c r="W7783" s="18"/>
    </row>
    <row r="7784" spans="2:23" x14ac:dyDescent="0.25">
      <c r="B7784" s="1" t="s">
        <v>15584</v>
      </c>
      <c r="C7784" s="2">
        <v>69103</v>
      </c>
      <c r="D7784" s="1" t="s">
        <v>15585</v>
      </c>
      <c r="E7784" s="1" t="s">
        <v>96</v>
      </c>
      <c r="F7784" s="1" t="s">
        <v>328</v>
      </c>
      <c r="G7784" s="1" t="s">
        <v>11807</v>
      </c>
      <c r="H7784" s="1" t="s">
        <v>15836</v>
      </c>
      <c r="I7784" s="5">
        <v>128</v>
      </c>
      <c r="J7784" s="5">
        <v>1533624</v>
      </c>
      <c r="K7784" s="3">
        <f>+Tabella2026[[#This Row],[POP_2024]]/SUM(Tabella2026[POP_2024])</f>
        <v>2.1715724070780774E-6</v>
      </c>
      <c r="L7784" s="3">
        <f>+Tabella2026[[#This Row],[INCIDENZA POPOLAZIONE]]*(PLAFOND/2)</f>
        <v>639.30928796448075</v>
      </c>
      <c r="M7784" s="3">
        <f>+IFERROR(Tabella2026[[#This Row],[reddito_2024]]/Tabella2026[[#This Row],[POP_2024]],"")</f>
        <v>11981.4375</v>
      </c>
      <c r="N7784" s="3">
        <f>+IF(Tabella2026[[#This Row],[REDDITO COMPLESSIVO PROCAPITE]]&lt;media_aggr_reddito_pc,(media_aggr_reddito_pc-Tabella2026[[#This Row],[REDDITO COMPLESSIVO PROCAPITE]]),0)</f>
        <v>5843.628562608741</v>
      </c>
      <c r="O7784" s="3">
        <f>+Tabella2026[[#This Row],[DIFFERENZA REDDITO INFERIORE ALLA MEDIA DALLA MEDIA]]*Tabella2026[[#This Row],[POP_2024]]</f>
        <v>747984.45601391885</v>
      </c>
      <c r="P7784" s="3">
        <f>+Tabella2026[[#This Row],[POPOLAZIONE PER DIFFERENZA ]]/SUM(Tabella2026[[POPOLAZIONE PER DIFFERENZA ]])</f>
        <v>6.63598424445647E-6</v>
      </c>
      <c r="Q7784" s="3">
        <f>+Tabella2026[[#This Row],[INCIDENZA POPOLAZIONE PER DIFFERENZA]]*(PLAFOND-SUM(Tabella2026[CONTRIBUTO SULLA BASE DELLA POPOLAZIONE]))</f>
        <v>1953.6287845798092</v>
      </c>
      <c r="R7784" s="3">
        <f>+Tabella2026[[#This Row],[CONTRIBUTO SULLA BASE DELLA POPOLAZIONE]]+Tabella2026[[#This Row],[CONTRIBUTO SULLA BASE DEL REDDITO]]</f>
        <v>2592.9380725442898</v>
      </c>
      <c r="S7784" s="3">
        <f>+Tabella2026[[#This Row],[CONTRIBUTO TOTALE]]/(PLAFOND/N_TESSERE)</f>
        <v>5.1858761450885797</v>
      </c>
      <c r="T7784" s="3">
        <f>+MAX(CEILING(Tabella2026[[#This Row],[preDEF1]],1),1)</f>
        <v>6</v>
      </c>
      <c r="U778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784" s="21">
        <f>+Tabella2026[[#This Row],[DEF - n. card]]*(PLAFOND/N_TESSERE)</f>
        <v>3000</v>
      </c>
      <c r="W7784" s="18"/>
    </row>
    <row r="7785" spans="2:23" x14ac:dyDescent="0.25">
      <c r="B7785" s="1" t="s">
        <v>15564</v>
      </c>
      <c r="C7785" s="2">
        <v>6048</v>
      </c>
      <c r="D7785" s="1" t="s">
        <v>15565</v>
      </c>
      <c r="E7785" s="1" t="s">
        <v>18</v>
      </c>
      <c r="F7785" s="1" t="s">
        <v>138</v>
      </c>
      <c r="G7785" s="1" t="s">
        <v>11807</v>
      </c>
      <c r="H7785" s="1" t="s">
        <v>15835</v>
      </c>
      <c r="I7785" s="5">
        <v>127</v>
      </c>
      <c r="J7785" s="5">
        <v>1640290</v>
      </c>
      <c r="K7785" s="3">
        <f>+Tabella2026[[#This Row],[POP_2024]]/SUM(Tabella2026[POP_2024])</f>
        <v>2.1546069976477798E-6</v>
      </c>
      <c r="L7785" s="3">
        <f>+Tabella2026[[#This Row],[INCIDENZA POPOLAZIONE]]*(PLAFOND/2)</f>
        <v>634.31468415225811</v>
      </c>
      <c r="M7785" s="3">
        <f>+IFERROR(Tabella2026[[#This Row],[reddito_2024]]/Tabella2026[[#This Row],[POP_2024]],"")</f>
        <v>12915.669291338583</v>
      </c>
      <c r="N7785" s="3">
        <f>+IF(Tabella2026[[#This Row],[REDDITO COMPLESSIVO PROCAPITE]]&lt;media_aggr_reddito_pc,(media_aggr_reddito_pc-Tabella2026[[#This Row],[REDDITO COMPLESSIVO PROCAPITE]]),0)</f>
        <v>4909.3967712701578</v>
      </c>
      <c r="O7785" s="3">
        <f>+Tabella2026[[#This Row],[DIFFERENZA REDDITO INFERIORE ALLA MEDIA DALLA MEDIA]]*Tabella2026[[#This Row],[POP_2024]]</f>
        <v>623493.38995131</v>
      </c>
      <c r="P7785" s="3">
        <f>+Tabella2026[[#This Row],[POPOLAZIONE PER DIFFERENZA ]]/SUM(Tabella2026[[POPOLAZIONE PER DIFFERENZA ]])</f>
        <v>5.5315217836059617E-6</v>
      </c>
      <c r="Q7785" s="3">
        <f>+Tabella2026[[#This Row],[INCIDENZA POPOLAZIONE PER DIFFERENZA]]*(PLAFOND-SUM(Tabella2026[CONTRIBUTO SULLA BASE DELLA POPOLAZIONE]))</f>
        <v>1628.475864452264</v>
      </c>
      <c r="R7785" s="3">
        <f>+Tabella2026[[#This Row],[CONTRIBUTO SULLA BASE DELLA POPOLAZIONE]]+Tabella2026[[#This Row],[CONTRIBUTO SULLA BASE DEL REDDITO]]</f>
        <v>2262.790548604522</v>
      </c>
      <c r="S7785" s="3">
        <f>+Tabella2026[[#This Row],[CONTRIBUTO TOTALE]]/(PLAFOND/N_TESSERE)</f>
        <v>4.5255810972090442</v>
      </c>
      <c r="T7785" s="3">
        <f>+MAX(CEILING(Tabella2026[[#This Row],[preDEF1]],1),1)</f>
        <v>5</v>
      </c>
      <c r="U7785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785" s="21">
        <f>+Tabella2026[[#This Row],[DEF - n. card]]*(PLAFOND/N_TESSERE)</f>
        <v>2500</v>
      </c>
      <c r="W7785" s="18"/>
    </row>
    <row r="7786" spans="2:23" x14ac:dyDescent="0.25">
      <c r="B7786" s="1" t="s">
        <v>15554</v>
      </c>
      <c r="C7786" s="2">
        <v>115074</v>
      </c>
      <c r="D7786" s="1" t="s">
        <v>15555</v>
      </c>
      <c r="E7786" s="1" t="s">
        <v>76</v>
      </c>
      <c r="F7786" s="1" t="s">
        <v>625</v>
      </c>
      <c r="G7786" s="1" t="s">
        <v>11807</v>
      </c>
      <c r="H7786" s="1" t="s">
        <v>15836</v>
      </c>
      <c r="I7786" s="5">
        <v>127</v>
      </c>
      <c r="J7786" s="5">
        <v>1514528</v>
      </c>
      <c r="K7786" s="3">
        <f>+Tabella2026[[#This Row],[POP_2024]]/SUM(Tabella2026[POP_2024])</f>
        <v>2.1546069976477798E-6</v>
      </c>
      <c r="L7786" s="3">
        <f>+Tabella2026[[#This Row],[INCIDENZA POPOLAZIONE]]*(PLAFOND/2)</f>
        <v>634.31468415225811</v>
      </c>
      <c r="M7786" s="3">
        <f>+IFERROR(Tabella2026[[#This Row],[reddito_2024]]/Tabella2026[[#This Row],[POP_2024]],"")</f>
        <v>11925.417322834646</v>
      </c>
      <c r="N7786" s="3">
        <f>+IF(Tabella2026[[#This Row],[REDDITO COMPLESSIVO PROCAPITE]]&lt;media_aggr_reddito_pc,(media_aggr_reddito_pc-Tabella2026[[#This Row],[REDDITO COMPLESSIVO PROCAPITE]]),0)</f>
        <v>5899.6487397740948</v>
      </c>
      <c r="O7786" s="3">
        <f>+Tabella2026[[#This Row],[DIFFERENZA REDDITO INFERIORE ALLA MEDIA DALLA MEDIA]]*Tabella2026[[#This Row],[POP_2024]]</f>
        <v>749255.38995131</v>
      </c>
      <c r="P7786" s="3">
        <f>+Tabella2026[[#This Row],[POPOLAZIONE PER DIFFERENZA ]]/SUM(Tabella2026[[POPOLAZIONE PER DIFFERENZA ]])</f>
        <v>6.6472597429196573E-6</v>
      </c>
      <c r="Q7786" s="3">
        <f>+Tabella2026[[#This Row],[INCIDENZA POPOLAZIONE PER DIFFERENZA]]*(PLAFOND-SUM(Tabella2026[CONTRIBUTO SULLA BASE DELLA POPOLAZIONE]))</f>
        <v>1956.9482828707478</v>
      </c>
      <c r="R7786" s="3">
        <f>+Tabella2026[[#This Row],[CONTRIBUTO SULLA BASE DELLA POPOLAZIONE]]+Tabella2026[[#This Row],[CONTRIBUTO SULLA BASE DEL REDDITO]]</f>
        <v>2591.2629670230058</v>
      </c>
      <c r="S7786" s="3">
        <f>+Tabella2026[[#This Row],[CONTRIBUTO TOTALE]]/(PLAFOND/N_TESSERE)</f>
        <v>5.1825259340460113</v>
      </c>
      <c r="T7786" s="3">
        <f>+MAX(CEILING(Tabella2026[[#This Row],[preDEF1]],1),1)</f>
        <v>6</v>
      </c>
      <c r="U7786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786" s="21">
        <f>+Tabella2026[[#This Row],[DEF - n. card]]*(PLAFOND/N_TESSERE)</f>
        <v>3000</v>
      </c>
      <c r="W7786" s="18"/>
    </row>
    <row r="7787" spans="2:23" x14ac:dyDescent="0.25">
      <c r="B7787" s="1" t="s">
        <v>15574</v>
      </c>
      <c r="C7787" s="2">
        <v>9021</v>
      </c>
      <c r="D7787" s="1" t="s">
        <v>15575</v>
      </c>
      <c r="E7787" s="1" t="s">
        <v>24</v>
      </c>
      <c r="F7787" s="1" t="s">
        <v>246</v>
      </c>
      <c r="G7787" s="1" t="s">
        <v>11807</v>
      </c>
      <c r="H7787" s="1" t="s">
        <v>15835</v>
      </c>
      <c r="I7787" s="5">
        <v>126</v>
      </c>
      <c r="J7787" s="5">
        <v>1703540</v>
      </c>
      <c r="K7787" s="3">
        <f>+Tabella2026[[#This Row],[POP_2024]]/SUM(Tabella2026[POP_2024])</f>
        <v>2.1376415882174822E-6</v>
      </c>
      <c r="L7787" s="3">
        <f>+Tabella2026[[#This Row],[INCIDENZA POPOLAZIONE]]*(PLAFOND/2)</f>
        <v>629.32008034003559</v>
      </c>
      <c r="M7787" s="3">
        <f>+IFERROR(Tabella2026[[#This Row],[reddito_2024]]/Tabella2026[[#This Row],[POP_2024]],"")</f>
        <v>13520.15873015873</v>
      </c>
      <c r="N7787" s="3">
        <f>+IF(Tabella2026[[#This Row],[REDDITO COMPLESSIVO PROCAPITE]]&lt;media_aggr_reddito_pc,(media_aggr_reddito_pc-Tabella2026[[#This Row],[REDDITO COMPLESSIVO PROCAPITE]]),0)</f>
        <v>4304.9073324500114</v>
      </c>
      <c r="O7787" s="3">
        <f>+Tabella2026[[#This Row],[DIFFERENZA REDDITO INFERIORE ALLA MEDIA DALLA MEDIA]]*Tabella2026[[#This Row],[POP_2024]]</f>
        <v>542418.32388870139</v>
      </c>
      <c r="P7787" s="3">
        <f>+Tabella2026[[#This Row],[POPOLAZIONE PER DIFFERENZA ]]/SUM(Tabella2026[[POPOLAZIONE PER DIFFERENZA ]])</f>
        <v>4.8122383056084896E-6</v>
      </c>
      <c r="Q7787" s="3">
        <f>+Tabella2026[[#This Row],[INCIDENZA POPOLAZIONE PER DIFFERENZA]]*(PLAFOND-SUM(Tabella2026[CONTRIBUTO SULLA BASE DELLA POPOLAZIONE]))</f>
        <v>1416.7193479924158</v>
      </c>
      <c r="R7787" s="3">
        <f>+Tabella2026[[#This Row],[CONTRIBUTO SULLA BASE DELLA POPOLAZIONE]]+Tabella2026[[#This Row],[CONTRIBUTO SULLA BASE DEL REDDITO]]</f>
        <v>2046.0394283324513</v>
      </c>
      <c r="S7787" s="3">
        <f>+Tabella2026[[#This Row],[CONTRIBUTO TOTALE]]/(PLAFOND/N_TESSERE)</f>
        <v>4.0920788566649025</v>
      </c>
      <c r="T7787" s="3">
        <f>+MAX(CEILING(Tabella2026[[#This Row],[preDEF1]],1),1)</f>
        <v>5</v>
      </c>
      <c r="U7787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787" s="21">
        <f>+Tabella2026[[#This Row],[DEF - n. card]]*(PLAFOND/N_TESSERE)</f>
        <v>2500</v>
      </c>
      <c r="W7787" s="18"/>
    </row>
    <row r="7788" spans="2:23" x14ac:dyDescent="0.25">
      <c r="B7788" s="1" t="s">
        <v>15604</v>
      </c>
      <c r="C7788" s="2">
        <v>24049</v>
      </c>
      <c r="D7788" s="1" t="s">
        <v>15605</v>
      </c>
      <c r="E7788" s="1" t="s">
        <v>38</v>
      </c>
      <c r="F7788" s="1" t="s">
        <v>106</v>
      </c>
      <c r="G7788" s="1" t="s">
        <v>11807</v>
      </c>
      <c r="H7788" s="1" t="s">
        <v>15835</v>
      </c>
      <c r="I7788" s="5">
        <v>125</v>
      </c>
      <c r="J7788" s="5">
        <v>2093268</v>
      </c>
      <c r="K7788" s="3">
        <f>+Tabella2026[[#This Row],[POP_2024]]/SUM(Tabella2026[POP_2024])</f>
        <v>2.1206761787871851E-6</v>
      </c>
      <c r="L7788" s="3">
        <f>+Tabella2026[[#This Row],[INCIDENZA POPOLAZIONE]]*(PLAFOND/2)</f>
        <v>624.32547652781318</v>
      </c>
      <c r="M7788" s="3">
        <f>+IFERROR(Tabella2026[[#This Row],[reddito_2024]]/Tabella2026[[#This Row],[POP_2024]],"")</f>
        <v>16746.144</v>
      </c>
      <c r="N7788" s="3">
        <f>+IF(Tabella2026[[#This Row],[REDDITO COMPLESSIVO PROCAPITE]]&lt;media_aggr_reddito_pc,(media_aggr_reddito_pc-Tabella2026[[#This Row],[REDDITO COMPLESSIVO PROCAPITE]]),0)</f>
        <v>1078.9220626087408</v>
      </c>
      <c r="O7788" s="3">
        <f>+Tabella2026[[#This Row],[DIFFERENZA REDDITO INFERIORE ALLA MEDIA DALLA MEDIA]]*Tabella2026[[#This Row],[POP_2024]]</f>
        <v>134865.25782609259</v>
      </c>
      <c r="P7788" s="3">
        <f>+Tabella2026[[#This Row],[POPOLAZIONE PER DIFFERENZA ]]/SUM(Tabella2026[[POPOLAZIONE PER DIFFERENZA ]])</f>
        <v>1.1965004337494631E-6</v>
      </c>
      <c r="Q7788" s="3">
        <f>+Tabella2026[[#This Row],[INCIDENZA POPOLAZIONE PER DIFFERENZA]]*(PLAFOND-SUM(Tabella2026[CONTRIBUTO SULLA BASE DELLA POPOLAZIONE]))</f>
        <v>352.24883032051804</v>
      </c>
      <c r="R7788" s="3">
        <f>+Tabella2026[[#This Row],[CONTRIBUTO SULLA BASE DELLA POPOLAZIONE]]+Tabella2026[[#This Row],[CONTRIBUTO SULLA BASE DEL REDDITO]]</f>
        <v>976.57430684833116</v>
      </c>
      <c r="S7788" s="3">
        <f>+Tabella2026[[#This Row],[CONTRIBUTO TOTALE]]/(PLAFOND/N_TESSERE)</f>
        <v>1.9531486136966623</v>
      </c>
      <c r="T7788" s="3">
        <f>+MAX(CEILING(Tabella2026[[#This Row],[preDEF1]],1),1)</f>
        <v>2</v>
      </c>
      <c r="U7788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788" s="21">
        <f>+Tabella2026[[#This Row],[DEF - n. card]]*(PLAFOND/N_TESSERE)</f>
        <v>1000</v>
      </c>
      <c r="W7788" s="18"/>
    </row>
    <row r="7789" spans="2:23" x14ac:dyDescent="0.25">
      <c r="B7789" s="1" t="s">
        <v>15590</v>
      </c>
      <c r="C7789" s="2">
        <v>4188</v>
      </c>
      <c r="D7789" s="1" t="s">
        <v>15591</v>
      </c>
      <c r="E7789" s="1" t="s">
        <v>18</v>
      </c>
      <c r="F7789" s="1" t="s">
        <v>263</v>
      </c>
      <c r="G7789" s="1" t="s">
        <v>11807</v>
      </c>
      <c r="H7789" s="1" t="s">
        <v>15835</v>
      </c>
      <c r="I7789" s="5">
        <v>125</v>
      </c>
      <c r="J7789" s="5">
        <v>1905902</v>
      </c>
      <c r="K7789" s="3">
        <f>+Tabella2026[[#This Row],[POP_2024]]/SUM(Tabella2026[POP_2024])</f>
        <v>2.1206761787871851E-6</v>
      </c>
      <c r="L7789" s="3">
        <f>+Tabella2026[[#This Row],[INCIDENZA POPOLAZIONE]]*(PLAFOND/2)</f>
        <v>624.32547652781318</v>
      </c>
      <c r="M7789" s="3">
        <f>+IFERROR(Tabella2026[[#This Row],[reddito_2024]]/Tabella2026[[#This Row],[POP_2024]],"")</f>
        <v>15247.216</v>
      </c>
      <c r="N7789" s="3">
        <f>+IF(Tabella2026[[#This Row],[REDDITO COMPLESSIVO PROCAPITE]]&lt;media_aggr_reddito_pc,(media_aggr_reddito_pc-Tabella2026[[#This Row],[REDDITO COMPLESSIVO PROCAPITE]]),0)</f>
        <v>2577.8500626087407</v>
      </c>
      <c r="O7789" s="3">
        <f>+Tabella2026[[#This Row],[DIFFERENZA REDDITO INFERIORE ALLA MEDIA DALLA MEDIA]]*Tabella2026[[#This Row],[POP_2024]]</f>
        <v>322231.25782609259</v>
      </c>
      <c r="P7789" s="3">
        <f>+Tabella2026[[#This Row],[POPOLAZIONE PER DIFFERENZA ]]/SUM(Tabella2026[[POPOLAZIONE PER DIFFERENZA ]])</f>
        <v>2.8587780572348555E-6</v>
      </c>
      <c r="Q7789" s="3">
        <f>+Tabella2026[[#This Row],[INCIDENZA POPOLAZIONE PER DIFFERENZA]]*(PLAFOND-SUM(Tabella2026[CONTRIBUTO SULLA BASE DELLA POPOLAZIONE]))</f>
        <v>841.62211596640191</v>
      </c>
      <c r="R7789" s="3">
        <f>+Tabella2026[[#This Row],[CONTRIBUTO SULLA BASE DELLA POPOLAZIONE]]+Tabella2026[[#This Row],[CONTRIBUTO SULLA BASE DEL REDDITO]]</f>
        <v>1465.9475924942151</v>
      </c>
      <c r="S7789" s="3">
        <f>+Tabella2026[[#This Row],[CONTRIBUTO TOTALE]]/(PLAFOND/N_TESSERE)</f>
        <v>2.9318951849884303</v>
      </c>
      <c r="T7789" s="3">
        <f>+MAX(CEILING(Tabella2026[[#This Row],[preDEF1]],1),1)</f>
        <v>3</v>
      </c>
      <c r="U7789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89" s="21">
        <f>+Tabella2026[[#This Row],[DEF - n. card]]*(PLAFOND/N_TESSERE)</f>
        <v>1500</v>
      </c>
      <c r="W7789" s="18"/>
    </row>
    <row r="7790" spans="2:23" x14ac:dyDescent="0.25">
      <c r="B7790" s="1" t="s">
        <v>15588</v>
      </c>
      <c r="C7790" s="2">
        <v>16226</v>
      </c>
      <c r="D7790" s="1" t="s">
        <v>15589</v>
      </c>
      <c r="E7790" s="1" t="s">
        <v>12</v>
      </c>
      <c r="F7790" s="1" t="s">
        <v>93</v>
      </c>
      <c r="G7790" s="1" t="s">
        <v>11807</v>
      </c>
      <c r="H7790" s="1" t="s">
        <v>15835</v>
      </c>
      <c r="I7790" s="5">
        <v>125</v>
      </c>
      <c r="J7790" s="5">
        <v>1915352</v>
      </c>
      <c r="K7790" s="3">
        <f>+Tabella2026[[#This Row],[POP_2024]]/SUM(Tabella2026[POP_2024])</f>
        <v>2.1206761787871851E-6</v>
      </c>
      <c r="L7790" s="3">
        <f>+Tabella2026[[#This Row],[INCIDENZA POPOLAZIONE]]*(PLAFOND/2)</f>
        <v>624.32547652781318</v>
      </c>
      <c r="M7790" s="3">
        <f>+IFERROR(Tabella2026[[#This Row],[reddito_2024]]/Tabella2026[[#This Row],[POP_2024]],"")</f>
        <v>15322.816000000001</v>
      </c>
      <c r="N7790" s="3">
        <f>+IF(Tabella2026[[#This Row],[REDDITO COMPLESSIVO PROCAPITE]]&lt;media_aggr_reddito_pc,(media_aggr_reddito_pc-Tabella2026[[#This Row],[REDDITO COMPLESSIVO PROCAPITE]]),0)</f>
        <v>2502.2500626087403</v>
      </c>
      <c r="O7790" s="3">
        <f>+Tabella2026[[#This Row],[DIFFERENZA REDDITO INFERIORE ALLA MEDIA DALLA MEDIA]]*Tabella2026[[#This Row],[POP_2024]]</f>
        <v>312781.25782609254</v>
      </c>
      <c r="P7790" s="3">
        <f>+Tabella2026[[#This Row],[POPOLAZIONE PER DIFFERENZA ]]/SUM(Tabella2026[[POPOLAZIONE PER DIFFERENZA ]])</f>
        <v>2.7749393482805249E-6</v>
      </c>
      <c r="Q7790" s="3">
        <f>+Tabella2026[[#This Row],[INCIDENZA POPOLAZIONE PER DIFFERENZA]]*(PLAFOND-SUM(Tabella2026[CONTRIBUTO SULLA BASE DELLA POPOLAZIONE]))</f>
        <v>816.94006292927861</v>
      </c>
      <c r="R7790" s="3">
        <f>+Tabella2026[[#This Row],[CONTRIBUTO SULLA BASE DELLA POPOLAZIONE]]+Tabella2026[[#This Row],[CONTRIBUTO SULLA BASE DEL REDDITO]]</f>
        <v>1441.2655394570918</v>
      </c>
      <c r="S7790" s="3">
        <f>+Tabella2026[[#This Row],[CONTRIBUTO TOTALE]]/(PLAFOND/N_TESSERE)</f>
        <v>2.8825310789141834</v>
      </c>
      <c r="T7790" s="3">
        <f>+MAX(CEILING(Tabella2026[[#This Row],[preDEF1]],1),1)</f>
        <v>3</v>
      </c>
      <c r="U7790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90" s="21">
        <f>+Tabella2026[[#This Row],[DEF - n. card]]*(PLAFOND/N_TESSERE)</f>
        <v>1500</v>
      </c>
      <c r="W7790" s="18"/>
    </row>
    <row r="7791" spans="2:23" x14ac:dyDescent="0.25">
      <c r="B7791" s="1" t="s">
        <v>15570</v>
      </c>
      <c r="C7791" s="2">
        <v>6189</v>
      </c>
      <c r="D7791" s="1" t="s">
        <v>15571</v>
      </c>
      <c r="E7791" s="1" t="s">
        <v>18</v>
      </c>
      <c r="F7791" s="1" t="s">
        <v>138</v>
      </c>
      <c r="G7791" s="1" t="s">
        <v>11807</v>
      </c>
      <c r="H7791" s="1" t="s">
        <v>15835</v>
      </c>
      <c r="I7791" s="5">
        <v>125</v>
      </c>
      <c r="J7791" s="5">
        <v>2287402</v>
      </c>
      <c r="K7791" s="3">
        <f>+Tabella2026[[#This Row],[POP_2024]]/SUM(Tabella2026[POP_2024])</f>
        <v>2.1206761787871851E-6</v>
      </c>
      <c r="L7791" s="3">
        <f>+Tabella2026[[#This Row],[INCIDENZA POPOLAZIONE]]*(PLAFOND/2)</f>
        <v>624.32547652781318</v>
      </c>
      <c r="M7791" s="3">
        <f>+IFERROR(Tabella2026[[#This Row],[reddito_2024]]/Tabella2026[[#This Row],[POP_2024]],"")</f>
        <v>18299.216</v>
      </c>
      <c r="N7791" s="3">
        <f>+IF(Tabella2026[[#This Row],[REDDITO COMPLESSIVO PROCAPITE]]&lt;media_aggr_reddito_pc,(media_aggr_reddito_pc-Tabella2026[[#This Row],[REDDITO COMPLESSIVO PROCAPITE]]),0)</f>
        <v>0</v>
      </c>
      <c r="O7791" s="3">
        <f>+Tabella2026[[#This Row],[DIFFERENZA REDDITO INFERIORE ALLA MEDIA DALLA MEDIA]]*Tabella2026[[#This Row],[POP_2024]]</f>
        <v>0</v>
      </c>
      <c r="P7791" s="3">
        <f>+Tabella2026[[#This Row],[POPOLAZIONE PER DIFFERENZA ]]/SUM(Tabella2026[[POPOLAZIONE PER DIFFERENZA ]])</f>
        <v>0</v>
      </c>
      <c r="Q7791" s="3">
        <f>+Tabella2026[[#This Row],[INCIDENZA POPOLAZIONE PER DIFFERENZA]]*(PLAFOND-SUM(Tabella2026[CONTRIBUTO SULLA BASE DELLA POPOLAZIONE]))</f>
        <v>0</v>
      </c>
      <c r="R7791" s="3">
        <f>+Tabella2026[[#This Row],[CONTRIBUTO SULLA BASE DELLA POPOLAZIONE]]+Tabella2026[[#This Row],[CONTRIBUTO SULLA BASE DEL REDDITO]]</f>
        <v>624.32547652781318</v>
      </c>
      <c r="S7791" s="3">
        <f>+Tabella2026[[#This Row],[CONTRIBUTO TOTALE]]/(PLAFOND/N_TESSERE)</f>
        <v>1.2486509530556265</v>
      </c>
      <c r="T7791" s="3">
        <f>+MAX(CEILING(Tabella2026[[#This Row],[preDEF1]],1),1)</f>
        <v>2</v>
      </c>
      <c r="U7791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791" s="21">
        <f>+Tabella2026[[#This Row],[DEF - n. card]]*(PLAFOND/N_TESSERE)</f>
        <v>1000</v>
      </c>
      <c r="W7791" s="18"/>
    </row>
    <row r="7792" spans="2:23" x14ac:dyDescent="0.25">
      <c r="B7792" s="1" t="s">
        <v>15592</v>
      </c>
      <c r="C7792" s="2">
        <v>66030</v>
      </c>
      <c r="D7792" s="1" t="s">
        <v>15593</v>
      </c>
      <c r="E7792" s="1" t="s">
        <v>96</v>
      </c>
      <c r="F7792" s="1" t="s">
        <v>201</v>
      </c>
      <c r="G7792" s="1" t="s">
        <v>11807</v>
      </c>
      <c r="H7792" s="1" t="s">
        <v>15836</v>
      </c>
      <c r="I7792" s="5">
        <v>124</v>
      </c>
      <c r="J7792" s="5">
        <v>1222312</v>
      </c>
      <c r="K7792" s="3">
        <f>+Tabella2026[[#This Row],[POP_2024]]/SUM(Tabella2026[POP_2024])</f>
        <v>2.1037107693568875E-6</v>
      </c>
      <c r="L7792" s="3">
        <f>+Tabella2026[[#This Row],[INCIDENZA POPOLAZIONE]]*(PLAFOND/2)</f>
        <v>619.33087271559066</v>
      </c>
      <c r="M7792" s="3">
        <f>+IFERROR(Tabella2026[[#This Row],[reddito_2024]]/Tabella2026[[#This Row],[POP_2024]],"")</f>
        <v>9857.354838709678</v>
      </c>
      <c r="N7792" s="3">
        <f>+IF(Tabella2026[[#This Row],[REDDITO COMPLESSIVO PROCAPITE]]&lt;media_aggr_reddito_pc,(media_aggr_reddito_pc-Tabella2026[[#This Row],[REDDITO COMPLESSIVO PROCAPITE]]),0)</f>
        <v>7967.711223899063</v>
      </c>
      <c r="O7792" s="3">
        <f>+Tabella2026[[#This Row],[DIFFERENZA REDDITO INFERIORE ALLA MEDIA DALLA MEDIA]]*Tabella2026[[#This Row],[POP_2024]]</f>
        <v>987996.1917634838</v>
      </c>
      <c r="P7792" s="3">
        <f>+Tabella2026[[#This Row],[POPOLAZIONE PER DIFFERENZA ]]/SUM(Tabella2026[[POPOLAZIONE PER DIFFERENZA ]])</f>
        <v>8.7653254147349127E-6</v>
      </c>
      <c r="Q7792" s="3">
        <f>+Tabella2026[[#This Row],[INCIDENZA POPOLAZIONE PER DIFFERENZA]]*(PLAFOND-SUM(Tabella2026[CONTRIBUTO SULLA BASE DELLA POPOLAZIONE]))</f>
        <v>2580.5052281039075</v>
      </c>
      <c r="R7792" s="3">
        <f>+Tabella2026[[#This Row],[CONTRIBUTO SULLA BASE DELLA POPOLAZIONE]]+Tabella2026[[#This Row],[CONTRIBUTO SULLA BASE DEL REDDITO]]</f>
        <v>3199.8361008194979</v>
      </c>
      <c r="S7792" s="3">
        <f>+Tabella2026[[#This Row],[CONTRIBUTO TOTALE]]/(PLAFOND/N_TESSERE)</f>
        <v>6.399672201638996</v>
      </c>
      <c r="T7792" s="3">
        <f>+MAX(CEILING(Tabella2026[[#This Row],[preDEF1]],1),1)</f>
        <v>7</v>
      </c>
      <c r="U779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792" s="21">
        <f>+Tabella2026[[#This Row],[DEF - n. card]]*(PLAFOND/N_TESSERE)</f>
        <v>3500</v>
      </c>
      <c r="W7792" s="18"/>
    </row>
    <row r="7793" spans="2:23" x14ac:dyDescent="0.25">
      <c r="B7793" s="1" t="s">
        <v>15568</v>
      </c>
      <c r="C7793" s="2">
        <v>70063</v>
      </c>
      <c r="D7793" s="1" t="s">
        <v>15569</v>
      </c>
      <c r="E7793" s="1" t="s">
        <v>345</v>
      </c>
      <c r="F7793" s="1" t="s">
        <v>344</v>
      </c>
      <c r="G7793" s="1" t="s">
        <v>11807</v>
      </c>
      <c r="H7793" s="1" t="s">
        <v>15836</v>
      </c>
      <c r="I7793" s="5">
        <v>124</v>
      </c>
      <c r="J7793" s="5">
        <v>1381924</v>
      </c>
      <c r="K7793" s="3">
        <f>+Tabella2026[[#This Row],[POP_2024]]/SUM(Tabella2026[POP_2024])</f>
        <v>2.1037107693568875E-6</v>
      </c>
      <c r="L7793" s="3">
        <f>+Tabella2026[[#This Row],[INCIDENZA POPOLAZIONE]]*(PLAFOND/2)</f>
        <v>619.33087271559066</v>
      </c>
      <c r="M7793" s="3">
        <f>+IFERROR(Tabella2026[[#This Row],[reddito_2024]]/Tabella2026[[#This Row],[POP_2024]],"")</f>
        <v>11144.548387096775</v>
      </c>
      <c r="N7793" s="3">
        <f>+IF(Tabella2026[[#This Row],[REDDITO COMPLESSIVO PROCAPITE]]&lt;media_aggr_reddito_pc,(media_aggr_reddito_pc-Tabella2026[[#This Row],[REDDITO COMPLESSIVO PROCAPITE]]),0)</f>
        <v>6680.5176755119664</v>
      </c>
      <c r="O7793" s="3">
        <f>+Tabella2026[[#This Row],[DIFFERENZA REDDITO INFERIORE ALLA MEDIA DALLA MEDIA]]*Tabella2026[[#This Row],[POP_2024]]</f>
        <v>828384.1917634838</v>
      </c>
      <c r="P7793" s="3">
        <f>+Tabella2026[[#This Row],[POPOLAZIONE PER DIFFERENZA ]]/SUM(Tabella2026[[POPOLAZIONE PER DIFFERENZA ]])</f>
        <v>7.3492763127647028E-6</v>
      </c>
      <c r="Q7793" s="3">
        <f>+Tabella2026[[#This Row],[INCIDENZA POPOLAZIONE PER DIFFERENZA]]*(PLAFOND-SUM(Tabella2026[CONTRIBUTO SULLA BASE DELLA POPOLAZIONE]))</f>
        <v>2163.6214345207027</v>
      </c>
      <c r="R7793" s="3">
        <f>+Tabella2026[[#This Row],[CONTRIBUTO SULLA BASE DELLA POPOLAZIONE]]+Tabella2026[[#This Row],[CONTRIBUTO SULLA BASE DEL REDDITO]]</f>
        <v>2782.9523072362936</v>
      </c>
      <c r="S7793" s="3">
        <f>+Tabella2026[[#This Row],[CONTRIBUTO TOTALE]]/(PLAFOND/N_TESSERE)</f>
        <v>5.5659046144725872</v>
      </c>
      <c r="T7793" s="3">
        <f>+MAX(CEILING(Tabella2026[[#This Row],[preDEF1]],1),1)</f>
        <v>6</v>
      </c>
      <c r="U7793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793" s="21">
        <f>+Tabella2026[[#This Row],[DEF - n. card]]*(PLAFOND/N_TESSERE)</f>
        <v>3000</v>
      </c>
      <c r="W7793" s="18"/>
    </row>
    <row r="7794" spans="2:23" x14ac:dyDescent="0.25">
      <c r="B7794" s="1" t="s">
        <v>15596</v>
      </c>
      <c r="C7794" s="2">
        <v>18183</v>
      </c>
      <c r="D7794" s="1" t="s">
        <v>15597</v>
      </c>
      <c r="E7794" s="1" t="s">
        <v>12</v>
      </c>
      <c r="F7794" s="1" t="s">
        <v>195</v>
      </c>
      <c r="G7794" s="1" t="s">
        <v>11807</v>
      </c>
      <c r="H7794" s="1" t="s">
        <v>15835</v>
      </c>
      <c r="I7794" s="5">
        <v>124</v>
      </c>
      <c r="J7794" s="5">
        <v>2040445</v>
      </c>
      <c r="K7794" s="3">
        <f>+Tabella2026[[#This Row],[POP_2024]]/SUM(Tabella2026[POP_2024])</f>
        <v>2.1037107693568875E-6</v>
      </c>
      <c r="L7794" s="3">
        <f>+Tabella2026[[#This Row],[INCIDENZA POPOLAZIONE]]*(PLAFOND/2)</f>
        <v>619.33087271559066</v>
      </c>
      <c r="M7794" s="3">
        <f>+IFERROR(Tabella2026[[#This Row],[reddito_2024]]/Tabella2026[[#This Row],[POP_2024]],"")</f>
        <v>16455.201612903227</v>
      </c>
      <c r="N7794" s="3">
        <f>+IF(Tabella2026[[#This Row],[REDDITO COMPLESSIVO PROCAPITE]]&lt;media_aggr_reddito_pc,(media_aggr_reddito_pc-Tabella2026[[#This Row],[REDDITO COMPLESSIVO PROCAPITE]]),0)</f>
        <v>1369.8644497055138</v>
      </c>
      <c r="O7794" s="3">
        <f>+Tabella2026[[#This Row],[DIFFERENZA REDDITO INFERIORE ALLA MEDIA DALLA MEDIA]]*Tabella2026[[#This Row],[POP_2024]]</f>
        <v>169863.19176348372</v>
      </c>
      <c r="P7794" s="3">
        <f>+Tabella2026[[#This Row],[POPOLAZIONE PER DIFFERENZA ]]/SUM(Tabella2026[[POPOLAZIONE PER DIFFERENZA ]])</f>
        <v>1.5069958408796002E-6</v>
      </c>
      <c r="Q7794" s="3">
        <f>+Tabella2026[[#This Row],[INCIDENZA POPOLAZIONE PER DIFFERENZA]]*(PLAFOND-SUM(Tabella2026[CONTRIBUTO SULLA BASE DELLA POPOLAZIONE]))</f>
        <v>443.65844530807544</v>
      </c>
      <c r="R7794" s="3">
        <f>+Tabella2026[[#This Row],[CONTRIBUTO SULLA BASE DELLA POPOLAZIONE]]+Tabella2026[[#This Row],[CONTRIBUTO SULLA BASE DEL REDDITO]]</f>
        <v>1062.9893180236661</v>
      </c>
      <c r="S7794" s="3">
        <f>+Tabella2026[[#This Row],[CONTRIBUTO TOTALE]]/(PLAFOND/N_TESSERE)</f>
        <v>2.1259786360473321</v>
      </c>
      <c r="T7794" s="3">
        <f>+MAX(CEILING(Tabella2026[[#This Row],[preDEF1]],1),1)</f>
        <v>3</v>
      </c>
      <c r="U7794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94" s="21">
        <f>+Tabella2026[[#This Row],[DEF - n. card]]*(PLAFOND/N_TESSERE)</f>
        <v>1500</v>
      </c>
      <c r="W7794" s="18"/>
    </row>
    <row r="7795" spans="2:23" x14ac:dyDescent="0.25">
      <c r="B7795" s="1" t="s">
        <v>15572</v>
      </c>
      <c r="C7795" s="2">
        <v>66014</v>
      </c>
      <c r="D7795" s="1" t="s">
        <v>15573</v>
      </c>
      <c r="E7795" s="1" t="s">
        <v>96</v>
      </c>
      <c r="F7795" s="1" t="s">
        <v>201</v>
      </c>
      <c r="G7795" s="1" t="s">
        <v>11807</v>
      </c>
      <c r="H7795" s="1" t="s">
        <v>15836</v>
      </c>
      <c r="I7795" s="5">
        <v>122</v>
      </c>
      <c r="J7795" s="5">
        <v>1457136</v>
      </c>
      <c r="K7795" s="3">
        <f>+Tabella2026[[#This Row],[POP_2024]]/SUM(Tabella2026[POP_2024])</f>
        <v>2.0697799504962927E-6</v>
      </c>
      <c r="L7795" s="3">
        <f>+Tabella2026[[#This Row],[INCIDENZA POPOLAZIONE]]*(PLAFOND/2)</f>
        <v>609.34166509114573</v>
      </c>
      <c r="M7795" s="3">
        <f>+IFERROR(Tabella2026[[#This Row],[reddito_2024]]/Tabella2026[[#This Row],[POP_2024]],"")</f>
        <v>11943.737704918032</v>
      </c>
      <c r="N7795" s="3">
        <f>+IF(Tabella2026[[#This Row],[REDDITO COMPLESSIVO PROCAPITE]]&lt;media_aggr_reddito_pc,(media_aggr_reddito_pc-Tabella2026[[#This Row],[REDDITO COMPLESSIVO PROCAPITE]]),0)</f>
        <v>5881.3283576907088</v>
      </c>
      <c r="O7795" s="3">
        <f>+Tabella2026[[#This Row],[DIFFERENZA REDDITO INFERIORE ALLA MEDIA DALLA MEDIA]]*Tabella2026[[#This Row],[POP_2024]]</f>
        <v>717522.05963826645</v>
      </c>
      <c r="P7795" s="3">
        <f>+Tabella2026[[#This Row],[POPOLAZIONE PER DIFFERENZA ]]/SUM(Tabella2026[[POPOLAZIONE PER DIFFERENZA ]])</f>
        <v>6.365727314954909E-6</v>
      </c>
      <c r="Q7795" s="3">
        <f>+Tabella2026[[#This Row],[INCIDENZA POPOLAZIONE PER DIFFERENZA]]*(PLAFOND-SUM(Tabella2026[CONTRIBUTO SULLA BASE DELLA POPOLAZIONE]))</f>
        <v>1874.0653472272465</v>
      </c>
      <c r="R7795" s="3">
        <f>+Tabella2026[[#This Row],[CONTRIBUTO SULLA BASE DELLA POPOLAZIONE]]+Tabella2026[[#This Row],[CONTRIBUTO SULLA BASE DEL REDDITO]]</f>
        <v>2483.4070123183924</v>
      </c>
      <c r="S7795" s="3">
        <f>+Tabella2026[[#This Row],[CONTRIBUTO TOTALE]]/(PLAFOND/N_TESSERE)</f>
        <v>4.9668140246367845</v>
      </c>
      <c r="T7795" s="3">
        <f>+MAX(CEILING(Tabella2026[[#This Row],[preDEF1]],1),1)</f>
        <v>5</v>
      </c>
      <c r="U7795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795" s="21">
        <f>+Tabella2026[[#This Row],[DEF - n. card]]*(PLAFOND/N_TESSERE)</f>
        <v>2500</v>
      </c>
      <c r="W7795" s="18"/>
    </row>
    <row r="7796" spans="2:23" x14ac:dyDescent="0.25">
      <c r="B7796" s="1" t="s">
        <v>15550</v>
      </c>
      <c r="C7796" s="2">
        <v>112052</v>
      </c>
      <c r="D7796" s="1" t="s">
        <v>15551</v>
      </c>
      <c r="E7796" s="1" t="s">
        <v>76</v>
      </c>
      <c r="F7796" s="1" t="s">
        <v>88</v>
      </c>
      <c r="G7796" s="1" t="s">
        <v>11807</v>
      </c>
      <c r="H7796" s="1" t="s">
        <v>15836</v>
      </c>
      <c r="I7796" s="5">
        <v>121</v>
      </c>
      <c r="J7796" s="5">
        <v>934680</v>
      </c>
      <c r="K7796" s="3">
        <f>+Tabella2026[[#This Row],[POP_2024]]/SUM(Tabella2026[POP_2024])</f>
        <v>2.0528145410659951E-6</v>
      </c>
      <c r="L7796" s="3">
        <f>+Tabella2026[[#This Row],[INCIDENZA POPOLAZIONE]]*(PLAFOND/2)</f>
        <v>604.34706127892309</v>
      </c>
      <c r="M7796" s="3">
        <f>+IFERROR(Tabella2026[[#This Row],[reddito_2024]]/Tabella2026[[#This Row],[POP_2024]],"")</f>
        <v>7724.6280991735539</v>
      </c>
      <c r="N7796" s="3">
        <f>+IF(Tabella2026[[#This Row],[REDDITO COMPLESSIVO PROCAPITE]]&lt;media_aggr_reddito_pc,(media_aggr_reddito_pc-Tabella2026[[#This Row],[REDDITO COMPLESSIVO PROCAPITE]]),0)</f>
        <v>10100.437963435186</v>
      </c>
      <c r="O7796" s="3">
        <f>+Tabella2026[[#This Row],[DIFFERENZA REDDITO INFERIORE ALLA MEDIA DALLA MEDIA]]*Tabella2026[[#This Row],[POP_2024]]</f>
        <v>1222152.9935756575</v>
      </c>
      <c r="P7796" s="3">
        <f>+Tabella2026[[#This Row],[POPOLAZIONE PER DIFFERENZA ]]/SUM(Tabella2026[[POPOLAZIONE PER DIFFERENZA ]])</f>
        <v>1.0842722658841529E-5</v>
      </c>
      <c r="Q7796" s="3">
        <f>+Tabella2026[[#This Row],[INCIDENZA POPOLAZIONE PER DIFFERENZA]]*(PLAFOND-SUM(Tabella2026[CONTRIBUTO SULLA BASE DELLA POPOLAZIONE]))</f>
        <v>3192.0894187209651</v>
      </c>
      <c r="R7796" s="3">
        <f>+Tabella2026[[#This Row],[CONTRIBUTO SULLA BASE DELLA POPOLAZIONE]]+Tabella2026[[#This Row],[CONTRIBUTO SULLA BASE DEL REDDITO]]</f>
        <v>3796.4364799998884</v>
      </c>
      <c r="S7796" s="3">
        <f>+Tabella2026[[#This Row],[CONTRIBUTO TOTALE]]/(PLAFOND/N_TESSERE)</f>
        <v>7.5928729599997773</v>
      </c>
      <c r="T7796" s="3">
        <f>+MAX(CEILING(Tabella2026[[#This Row],[preDEF1]],1),1)</f>
        <v>8</v>
      </c>
      <c r="U7796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796" s="21">
        <f>+Tabella2026[[#This Row],[DEF - n. card]]*(PLAFOND/N_TESSERE)</f>
        <v>4000</v>
      </c>
      <c r="W7796" s="18"/>
    </row>
    <row r="7797" spans="2:23" x14ac:dyDescent="0.25">
      <c r="B7797" s="1" t="s">
        <v>15618</v>
      </c>
      <c r="C7797" s="2">
        <v>57037</v>
      </c>
      <c r="D7797" s="1" t="s">
        <v>15619</v>
      </c>
      <c r="E7797" s="1" t="s">
        <v>8</v>
      </c>
      <c r="F7797" s="1" t="s">
        <v>377</v>
      </c>
      <c r="G7797" s="1" t="s">
        <v>11807</v>
      </c>
      <c r="H7797" s="1" t="s">
        <v>15834</v>
      </c>
      <c r="I7797" s="5">
        <v>120</v>
      </c>
      <c r="J7797" s="5">
        <v>1816049</v>
      </c>
      <c r="K7797" s="3">
        <f>+Tabella2026[[#This Row],[POP_2024]]/SUM(Tabella2026[POP_2024])</f>
        <v>2.0358491316356975E-6</v>
      </c>
      <c r="L7797" s="3">
        <f>+Tabella2026[[#This Row],[INCIDENZA POPOLAZIONE]]*(PLAFOND/2)</f>
        <v>599.35245746670057</v>
      </c>
      <c r="M7797" s="3">
        <f>+IFERROR(Tabella2026[[#This Row],[reddito_2024]]/Tabella2026[[#This Row],[POP_2024]],"")</f>
        <v>15133.741666666667</v>
      </c>
      <c r="N7797" s="3">
        <f>+IF(Tabella2026[[#This Row],[REDDITO COMPLESSIVO PROCAPITE]]&lt;media_aggr_reddito_pc,(media_aggr_reddito_pc-Tabella2026[[#This Row],[REDDITO COMPLESSIVO PROCAPITE]]),0)</f>
        <v>2691.3243959420743</v>
      </c>
      <c r="O7797" s="3">
        <f>+Tabella2026[[#This Row],[DIFFERENZA REDDITO INFERIORE ALLA MEDIA DALLA MEDIA]]*Tabella2026[[#This Row],[POP_2024]]</f>
        <v>322958.92751304893</v>
      </c>
      <c r="P7797" s="3">
        <f>+Tabella2026[[#This Row],[POPOLAZIONE PER DIFFERENZA ]]/SUM(Tabella2026[[POPOLAZIONE PER DIFFERENZA ]])</f>
        <v>2.8652338124834923E-6</v>
      </c>
      <c r="Q7797" s="3">
        <f>+Tabella2026[[#This Row],[INCIDENZA POPOLAZIONE PER DIFFERENZA]]*(PLAFOND-SUM(Tabella2026[CONTRIBUTO SULLA BASE DELLA POPOLAZIONE]))</f>
        <v>843.52268546978416</v>
      </c>
      <c r="R7797" s="3">
        <f>+Tabella2026[[#This Row],[CONTRIBUTO SULLA BASE DELLA POPOLAZIONE]]+Tabella2026[[#This Row],[CONTRIBUTO SULLA BASE DEL REDDITO]]</f>
        <v>1442.8751429364847</v>
      </c>
      <c r="S7797" s="3">
        <f>+Tabella2026[[#This Row],[CONTRIBUTO TOTALE]]/(PLAFOND/N_TESSERE)</f>
        <v>2.8857502858729696</v>
      </c>
      <c r="T7797" s="3">
        <f>+MAX(CEILING(Tabella2026[[#This Row],[preDEF1]],1),1)</f>
        <v>3</v>
      </c>
      <c r="U7797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97" s="21">
        <f>+Tabella2026[[#This Row],[DEF - n. card]]*(PLAFOND/N_TESSERE)</f>
        <v>1500</v>
      </c>
      <c r="W7797" s="18"/>
    </row>
    <row r="7798" spans="2:23" x14ac:dyDescent="0.25">
      <c r="B7798" s="1" t="s">
        <v>15610</v>
      </c>
      <c r="C7798" s="2">
        <v>8004</v>
      </c>
      <c r="D7798" s="1" t="s">
        <v>15611</v>
      </c>
      <c r="E7798" s="1" t="s">
        <v>24</v>
      </c>
      <c r="F7798" s="1" t="s">
        <v>286</v>
      </c>
      <c r="G7798" s="1" t="s">
        <v>11807</v>
      </c>
      <c r="H7798" s="1" t="s">
        <v>15835</v>
      </c>
      <c r="I7798" s="5">
        <v>119</v>
      </c>
      <c r="J7798" s="5">
        <v>1201156</v>
      </c>
      <c r="K7798" s="3">
        <f>+Tabella2026[[#This Row],[POP_2024]]/SUM(Tabella2026[POP_2024])</f>
        <v>2.0188837222054003E-6</v>
      </c>
      <c r="L7798" s="3">
        <f>+Tabella2026[[#This Row],[INCIDENZA POPOLAZIONE]]*(PLAFOND/2)</f>
        <v>594.35785365447816</v>
      </c>
      <c r="M7798" s="3">
        <f>+IFERROR(Tabella2026[[#This Row],[reddito_2024]]/Tabella2026[[#This Row],[POP_2024]],"")</f>
        <v>10093.747899159664</v>
      </c>
      <c r="N7798" s="3">
        <f>+IF(Tabella2026[[#This Row],[REDDITO COMPLESSIVO PROCAPITE]]&lt;media_aggr_reddito_pc,(media_aggr_reddito_pc-Tabella2026[[#This Row],[REDDITO COMPLESSIVO PROCAPITE]]),0)</f>
        <v>7731.3181634490775</v>
      </c>
      <c r="O7798" s="3">
        <f>+Tabella2026[[#This Row],[DIFFERENZA REDDITO INFERIORE ALLA MEDIA DALLA MEDIA]]*Tabella2026[[#This Row],[POP_2024]]</f>
        <v>920026.86145044025</v>
      </c>
      <c r="P7798" s="3">
        <f>+Tabella2026[[#This Row],[POPOLAZIONE PER DIFFERENZA ]]/SUM(Tabella2026[[POPOLAZIONE PER DIFFERENZA ]])</f>
        <v>8.1623136790803139E-6</v>
      </c>
      <c r="Q7798" s="3">
        <f>+Tabella2026[[#This Row],[INCIDENZA POPOLAZIONE PER DIFFERENZA]]*(PLAFOND-SUM(Tabella2026[CONTRIBUTO SULLA BASE DELLA POPOLAZIONE]))</f>
        <v>2402.9790253859946</v>
      </c>
      <c r="R7798" s="3">
        <f>+Tabella2026[[#This Row],[CONTRIBUTO SULLA BASE DELLA POPOLAZIONE]]+Tabella2026[[#This Row],[CONTRIBUTO SULLA BASE DEL REDDITO]]</f>
        <v>2997.3368790404729</v>
      </c>
      <c r="S7798" s="3">
        <f>+Tabella2026[[#This Row],[CONTRIBUTO TOTALE]]/(PLAFOND/N_TESSERE)</f>
        <v>5.9946737580809462</v>
      </c>
      <c r="T7798" s="3">
        <f>+MAX(CEILING(Tabella2026[[#This Row],[preDEF1]],1),1)</f>
        <v>6</v>
      </c>
      <c r="U7798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798" s="21">
        <f>+Tabella2026[[#This Row],[DEF - n. card]]*(PLAFOND/N_TESSERE)</f>
        <v>3000</v>
      </c>
      <c r="W7798" s="18"/>
    </row>
    <row r="7799" spans="2:23" x14ac:dyDescent="0.25">
      <c r="B7799" s="1" t="s">
        <v>15594</v>
      </c>
      <c r="C7799" s="2">
        <v>69104</v>
      </c>
      <c r="D7799" s="1" t="s">
        <v>15595</v>
      </c>
      <c r="E7799" s="1" t="s">
        <v>96</v>
      </c>
      <c r="F7799" s="1" t="s">
        <v>328</v>
      </c>
      <c r="G7799" s="1" t="s">
        <v>11807</v>
      </c>
      <c r="H7799" s="1" t="s">
        <v>15836</v>
      </c>
      <c r="I7799" s="5">
        <v>119</v>
      </c>
      <c r="J7799" s="5">
        <v>997134</v>
      </c>
      <c r="K7799" s="3">
        <f>+Tabella2026[[#This Row],[POP_2024]]/SUM(Tabella2026[POP_2024])</f>
        <v>2.0188837222054003E-6</v>
      </c>
      <c r="L7799" s="3">
        <f>+Tabella2026[[#This Row],[INCIDENZA POPOLAZIONE]]*(PLAFOND/2)</f>
        <v>594.35785365447816</v>
      </c>
      <c r="M7799" s="3">
        <f>+IFERROR(Tabella2026[[#This Row],[reddito_2024]]/Tabella2026[[#This Row],[POP_2024]],"")</f>
        <v>8379.2773109243699</v>
      </c>
      <c r="N7799" s="3">
        <f>+IF(Tabella2026[[#This Row],[REDDITO COMPLESSIVO PROCAPITE]]&lt;media_aggr_reddito_pc,(media_aggr_reddito_pc-Tabella2026[[#This Row],[REDDITO COMPLESSIVO PROCAPITE]]),0)</f>
        <v>9445.7887516843712</v>
      </c>
      <c r="O7799" s="3">
        <f>+Tabella2026[[#This Row],[DIFFERENZA REDDITO INFERIORE ALLA MEDIA DALLA MEDIA]]*Tabella2026[[#This Row],[POP_2024]]</f>
        <v>1124048.8614504403</v>
      </c>
      <c r="P7799" s="3">
        <f>+Tabella2026[[#This Row],[POPOLAZIONE PER DIFFERENZA ]]/SUM(Tabella2026[[POPOLAZIONE PER DIFFERENZA ]])</f>
        <v>9.9723603540306071E-6</v>
      </c>
      <c r="Q7799" s="3">
        <f>+Tabella2026[[#This Row],[INCIDENZA POPOLAZIONE PER DIFFERENZA]]*(PLAFOND-SUM(Tabella2026[CONTRIBUTO SULLA BASE DELLA POPOLAZIONE]))</f>
        <v>2935.8554089563572</v>
      </c>
      <c r="R7799" s="3">
        <f>+Tabella2026[[#This Row],[CONTRIBUTO SULLA BASE DELLA POPOLAZIONE]]+Tabella2026[[#This Row],[CONTRIBUTO SULLA BASE DEL REDDITO]]</f>
        <v>3530.2132626108355</v>
      </c>
      <c r="S7799" s="3">
        <f>+Tabella2026[[#This Row],[CONTRIBUTO TOTALE]]/(PLAFOND/N_TESSERE)</f>
        <v>7.0604265252216711</v>
      </c>
      <c r="T7799" s="3">
        <f>+MAX(CEILING(Tabella2026[[#This Row],[preDEF1]],1),1)</f>
        <v>8</v>
      </c>
      <c r="U779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799" s="21">
        <f>+Tabella2026[[#This Row],[DEF - n. card]]*(PLAFOND/N_TESSERE)</f>
        <v>4000</v>
      </c>
      <c r="W7799" s="18"/>
    </row>
    <row r="7800" spans="2:23" x14ac:dyDescent="0.25">
      <c r="B7800" s="1" t="s">
        <v>15582</v>
      </c>
      <c r="C7800" s="2">
        <v>4098</v>
      </c>
      <c r="D7800" s="1" t="s">
        <v>15583</v>
      </c>
      <c r="E7800" s="1" t="s">
        <v>18</v>
      </c>
      <c r="F7800" s="1" t="s">
        <v>263</v>
      </c>
      <c r="G7800" s="1" t="s">
        <v>11807</v>
      </c>
      <c r="H7800" s="1" t="s">
        <v>15835</v>
      </c>
      <c r="I7800" s="5">
        <v>119</v>
      </c>
      <c r="J7800" s="5">
        <v>2119570</v>
      </c>
      <c r="K7800" s="3">
        <f>+Tabella2026[[#This Row],[POP_2024]]/SUM(Tabella2026[POP_2024])</f>
        <v>2.0188837222054003E-6</v>
      </c>
      <c r="L7800" s="3">
        <f>+Tabella2026[[#This Row],[INCIDENZA POPOLAZIONE]]*(PLAFOND/2)</f>
        <v>594.35785365447816</v>
      </c>
      <c r="M7800" s="3">
        <f>+IFERROR(Tabella2026[[#This Row],[reddito_2024]]/Tabella2026[[#This Row],[POP_2024]],"")</f>
        <v>17811.512605042019</v>
      </c>
      <c r="N7800" s="3">
        <f>+IF(Tabella2026[[#This Row],[REDDITO COMPLESSIVO PROCAPITE]]&lt;media_aggr_reddito_pc,(media_aggr_reddito_pc-Tabella2026[[#This Row],[REDDITO COMPLESSIVO PROCAPITE]]),0)</f>
        <v>13.5534575667225</v>
      </c>
      <c r="O7800" s="3">
        <f>+Tabella2026[[#This Row],[DIFFERENZA REDDITO INFERIORE ALLA MEDIA DALLA MEDIA]]*Tabella2026[[#This Row],[POP_2024]]</f>
        <v>1612.8614504399775</v>
      </c>
      <c r="P7800" s="3">
        <f>+Tabella2026[[#This Row],[POPOLAZIONE PER DIFFERENZA ]]/SUM(Tabella2026[[POPOLAZIONE PER DIFFERENZA ]])</f>
        <v>1.4309018172179416E-8</v>
      </c>
      <c r="Q7800" s="3">
        <f>+Tabella2026[[#This Row],[INCIDENZA POPOLAZIONE PER DIFFERENZA]]*(PLAFOND-SUM(Tabella2026[CONTRIBUTO SULLA BASE DELLA POPOLAZIONE]))</f>
        <v>4.2125642181260083</v>
      </c>
      <c r="R7800" s="3">
        <f>+Tabella2026[[#This Row],[CONTRIBUTO SULLA BASE DELLA POPOLAZIONE]]+Tabella2026[[#This Row],[CONTRIBUTO SULLA BASE DEL REDDITO]]</f>
        <v>598.57041787260414</v>
      </c>
      <c r="S7800" s="3">
        <f>+Tabella2026[[#This Row],[CONTRIBUTO TOTALE]]/(PLAFOND/N_TESSERE)</f>
        <v>1.1971408357452082</v>
      </c>
      <c r="T7800" s="3">
        <f>+MAX(CEILING(Tabella2026[[#This Row],[preDEF1]],1),1)</f>
        <v>2</v>
      </c>
      <c r="U7800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00" s="21">
        <f>+Tabella2026[[#This Row],[DEF - n. card]]*(PLAFOND/N_TESSERE)</f>
        <v>1000</v>
      </c>
      <c r="W7800" s="18"/>
    </row>
    <row r="7801" spans="2:23" x14ac:dyDescent="0.25">
      <c r="B7801" s="1" t="s">
        <v>15608</v>
      </c>
      <c r="C7801" s="2">
        <v>115070</v>
      </c>
      <c r="D7801" s="1" t="s">
        <v>15609</v>
      </c>
      <c r="E7801" s="1" t="s">
        <v>76</v>
      </c>
      <c r="F7801" s="1" t="s">
        <v>625</v>
      </c>
      <c r="G7801" s="1" t="s">
        <v>11807</v>
      </c>
      <c r="H7801" s="1" t="s">
        <v>15836</v>
      </c>
      <c r="I7801" s="5">
        <v>119</v>
      </c>
      <c r="J7801" s="5">
        <v>811289</v>
      </c>
      <c r="K7801" s="3">
        <f>+Tabella2026[[#This Row],[POP_2024]]/SUM(Tabella2026[POP_2024])</f>
        <v>2.0188837222054003E-6</v>
      </c>
      <c r="L7801" s="3">
        <f>+Tabella2026[[#This Row],[INCIDENZA POPOLAZIONE]]*(PLAFOND/2)</f>
        <v>594.35785365447816</v>
      </c>
      <c r="M7801" s="3">
        <f>+IFERROR(Tabella2026[[#This Row],[reddito_2024]]/Tabella2026[[#This Row],[POP_2024]],"")</f>
        <v>6817.5546218487398</v>
      </c>
      <c r="N7801" s="3">
        <f>+IF(Tabella2026[[#This Row],[REDDITO COMPLESSIVO PROCAPITE]]&lt;media_aggr_reddito_pc,(media_aggr_reddito_pc-Tabella2026[[#This Row],[REDDITO COMPLESSIVO PROCAPITE]]),0)</f>
        <v>11007.511440760001</v>
      </c>
      <c r="O7801" s="3">
        <f>+Tabella2026[[#This Row],[DIFFERENZA REDDITO INFERIORE ALLA MEDIA DALLA MEDIA]]*Tabella2026[[#This Row],[POP_2024]]</f>
        <v>1309893.8614504403</v>
      </c>
      <c r="P7801" s="3">
        <f>+Tabella2026[[#This Row],[POPOLAZIONE PER DIFFERENZA ]]/SUM(Tabella2026[[POPOLAZIONE PER DIFFERENZA ]])</f>
        <v>1.1621143937693827E-5</v>
      </c>
      <c r="Q7801" s="3">
        <f>+Tabella2026[[#This Row],[INCIDENZA POPOLAZIONE PER DIFFERENZA]]*(PLAFOND-SUM(Tabella2026[CONTRIBUTO SULLA BASE DELLA POPOLAZIONE]))</f>
        <v>3421.2560593991234</v>
      </c>
      <c r="R7801" s="3">
        <f>+Tabella2026[[#This Row],[CONTRIBUTO SULLA BASE DELLA POPOLAZIONE]]+Tabella2026[[#This Row],[CONTRIBUTO SULLA BASE DEL REDDITO]]</f>
        <v>4015.6139130536017</v>
      </c>
      <c r="S7801" s="3">
        <f>+Tabella2026[[#This Row],[CONTRIBUTO TOTALE]]/(PLAFOND/N_TESSERE)</f>
        <v>8.0312278261072034</v>
      </c>
      <c r="T7801" s="3">
        <f>+MAX(CEILING(Tabella2026[[#This Row],[preDEF1]],1),1)</f>
        <v>9</v>
      </c>
      <c r="U780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801" s="21">
        <f>+Tabella2026[[#This Row],[DEF - n. card]]*(PLAFOND/N_TESSERE)</f>
        <v>4500</v>
      </c>
      <c r="W7801" s="18"/>
    </row>
    <row r="7802" spans="2:23" x14ac:dyDescent="0.25">
      <c r="B7802" s="1" t="s">
        <v>15586</v>
      </c>
      <c r="C7802" s="2">
        <v>115014</v>
      </c>
      <c r="D7802" s="1" t="s">
        <v>15587</v>
      </c>
      <c r="E7802" s="1" t="s">
        <v>76</v>
      </c>
      <c r="F7802" s="1" t="s">
        <v>625</v>
      </c>
      <c r="G7802" s="1" t="s">
        <v>11807</v>
      </c>
      <c r="H7802" s="1" t="s">
        <v>15836</v>
      </c>
      <c r="I7802" s="5">
        <v>117</v>
      </c>
      <c r="J7802" s="5">
        <v>701854</v>
      </c>
      <c r="K7802" s="3">
        <f>+Tabella2026[[#This Row],[POP_2024]]/SUM(Tabella2026[POP_2024])</f>
        <v>1.9849529033448051E-6</v>
      </c>
      <c r="L7802" s="3">
        <f>+Tabella2026[[#This Row],[INCIDENZA POPOLAZIONE]]*(PLAFOND/2)</f>
        <v>584.36864603003312</v>
      </c>
      <c r="M7802" s="3">
        <f>+IFERROR(Tabella2026[[#This Row],[reddito_2024]]/Tabella2026[[#This Row],[POP_2024]],"")</f>
        <v>5998.7521367521367</v>
      </c>
      <c r="N7802" s="3">
        <f>+IF(Tabella2026[[#This Row],[REDDITO COMPLESSIVO PROCAPITE]]&lt;media_aggr_reddito_pc,(media_aggr_reddito_pc-Tabella2026[[#This Row],[REDDITO COMPLESSIVO PROCAPITE]]),0)</f>
        <v>11826.313925856604</v>
      </c>
      <c r="O7802" s="3">
        <f>+Tabella2026[[#This Row],[DIFFERENZA REDDITO INFERIORE ALLA MEDIA DALLA MEDIA]]*Tabella2026[[#This Row],[POP_2024]]</f>
        <v>1383678.7293252228</v>
      </c>
      <c r="P7802" s="3">
        <f>+Tabella2026[[#This Row],[POPOLAZIONE PER DIFFERENZA ]]/SUM(Tabella2026[[POPOLAZIONE PER DIFFERENZA ]])</f>
        <v>1.2275750081925315E-5</v>
      </c>
      <c r="Q7802" s="3">
        <f>+Tabella2026[[#This Row],[INCIDENZA POPOLAZIONE PER DIFFERENZA]]*(PLAFOND-SUM(Tabella2026[CONTRIBUTO SULLA BASE DELLA POPOLAZIONE]))</f>
        <v>3613.9716173062657</v>
      </c>
      <c r="R7802" s="3">
        <f>+Tabella2026[[#This Row],[CONTRIBUTO SULLA BASE DELLA POPOLAZIONE]]+Tabella2026[[#This Row],[CONTRIBUTO SULLA BASE DEL REDDITO]]</f>
        <v>4198.3402633362984</v>
      </c>
      <c r="S7802" s="3">
        <f>+Tabella2026[[#This Row],[CONTRIBUTO TOTALE]]/(PLAFOND/N_TESSERE)</f>
        <v>8.396680526672597</v>
      </c>
      <c r="T7802" s="3">
        <f>+MAX(CEILING(Tabella2026[[#This Row],[preDEF1]],1),1)</f>
        <v>9</v>
      </c>
      <c r="U7802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802" s="21">
        <f>+Tabella2026[[#This Row],[DEF - n. card]]*(PLAFOND/N_TESSERE)</f>
        <v>4500</v>
      </c>
      <c r="W7802" s="18"/>
    </row>
    <row r="7803" spans="2:23" x14ac:dyDescent="0.25">
      <c r="B7803" s="1" t="s">
        <v>15612</v>
      </c>
      <c r="C7803" s="2">
        <v>14006</v>
      </c>
      <c r="D7803" s="1" t="s">
        <v>15613</v>
      </c>
      <c r="E7803" s="1" t="s">
        <v>12</v>
      </c>
      <c r="F7803" s="1" t="s">
        <v>980</v>
      </c>
      <c r="G7803" s="1" t="s">
        <v>11807</v>
      </c>
      <c r="H7803" s="1" t="s">
        <v>15835</v>
      </c>
      <c r="I7803" s="5">
        <v>115</v>
      </c>
      <c r="J7803" s="5">
        <v>1738720</v>
      </c>
      <c r="K7803" s="3">
        <f>+Tabella2026[[#This Row],[POP_2024]]/SUM(Tabella2026[POP_2024])</f>
        <v>1.9510220844842103E-6</v>
      </c>
      <c r="L7803" s="3">
        <f>+Tabella2026[[#This Row],[INCIDENZA POPOLAZIONE]]*(PLAFOND/2)</f>
        <v>574.37943840558819</v>
      </c>
      <c r="M7803" s="3">
        <f>+IFERROR(Tabella2026[[#This Row],[reddito_2024]]/Tabella2026[[#This Row],[POP_2024]],"")</f>
        <v>15119.304347826086</v>
      </c>
      <c r="N7803" s="3">
        <f>+IF(Tabella2026[[#This Row],[REDDITO COMPLESSIVO PROCAPITE]]&lt;media_aggr_reddito_pc,(media_aggr_reddito_pc-Tabella2026[[#This Row],[REDDITO COMPLESSIVO PROCAPITE]]),0)</f>
        <v>2705.761714782655</v>
      </c>
      <c r="O7803" s="3">
        <f>+Tabella2026[[#This Row],[DIFFERENZA REDDITO INFERIORE ALLA MEDIA DALLA MEDIA]]*Tabella2026[[#This Row],[POP_2024]]</f>
        <v>311162.59720000532</v>
      </c>
      <c r="P7803" s="3">
        <f>+Tabella2026[[#This Row],[POPOLAZIONE PER DIFFERENZA ]]/SUM(Tabella2026[[POPOLAZIONE PER DIFFERENZA ]])</f>
        <v>2.7605788808597464E-6</v>
      </c>
      <c r="Q7803" s="3">
        <f>+Tabella2026[[#This Row],[INCIDENZA POPOLAZIONE PER DIFFERENZA]]*(PLAFOND-SUM(Tabella2026[CONTRIBUTO SULLA BASE DELLA POPOLAZIONE]))</f>
        <v>812.71235209095198</v>
      </c>
      <c r="R7803" s="3">
        <f>+Tabella2026[[#This Row],[CONTRIBUTO SULLA BASE DELLA POPOLAZIONE]]+Tabella2026[[#This Row],[CONTRIBUTO SULLA BASE DEL REDDITO]]</f>
        <v>1387.0917904965402</v>
      </c>
      <c r="S7803" s="3">
        <f>+Tabella2026[[#This Row],[CONTRIBUTO TOTALE]]/(PLAFOND/N_TESSERE)</f>
        <v>2.7741835809930802</v>
      </c>
      <c r="T7803" s="3">
        <f>+MAX(CEILING(Tabella2026[[#This Row],[preDEF1]],1),1)</f>
        <v>3</v>
      </c>
      <c r="U7803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03" s="21">
        <f>+Tabella2026[[#This Row],[DEF - n. card]]*(PLAFOND/N_TESSERE)</f>
        <v>1500</v>
      </c>
      <c r="W7803" s="18"/>
    </row>
    <row r="7804" spans="2:23" x14ac:dyDescent="0.25">
      <c r="B7804" s="1" t="s">
        <v>15614</v>
      </c>
      <c r="C7804" s="2">
        <v>33015</v>
      </c>
      <c r="D7804" s="1" t="s">
        <v>15615</v>
      </c>
      <c r="E7804" s="1" t="s">
        <v>27</v>
      </c>
      <c r="F7804" s="1" t="s">
        <v>112</v>
      </c>
      <c r="G7804" s="1" t="s">
        <v>11807</v>
      </c>
      <c r="H7804" s="1" t="s">
        <v>15835</v>
      </c>
      <c r="I7804" s="5">
        <v>115</v>
      </c>
      <c r="J7804" s="5">
        <v>2360720</v>
      </c>
      <c r="K7804" s="3">
        <f>+Tabella2026[[#This Row],[POP_2024]]/SUM(Tabella2026[POP_2024])</f>
        <v>1.9510220844842103E-6</v>
      </c>
      <c r="L7804" s="3">
        <f>+Tabella2026[[#This Row],[INCIDENZA POPOLAZIONE]]*(PLAFOND/2)</f>
        <v>574.37943840558819</v>
      </c>
      <c r="M7804" s="3">
        <f>+IFERROR(Tabella2026[[#This Row],[reddito_2024]]/Tabella2026[[#This Row],[POP_2024]],"")</f>
        <v>20528</v>
      </c>
      <c r="N7804" s="3">
        <f>+IF(Tabella2026[[#This Row],[REDDITO COMPLESSIVO PROCAPITE]]&lt;media_aggr_reddito_pc,(media_aggr_reddito_pc-Tabella2026[[#This Row],[REDDITO COMPLESSIVO PROCAPITE]]),0)</f>
        <v>0</v>
      </c>
      <c r="O7804" s="3">
        <f>+Tabella2026[[#This Row],[DIFFERENZA REDDITO INFERIORE ALLA MEDIA DALLA MEDIA]]*Tabella2026[[#This Row],[POP_2024]]</f>
        <v>0</v>
      </c>
      <c r="P7804" s="3">
        <f>+Tabella2026[[#This Row],[POPOLAZIONE PER DIFFERENZA ]]/SUM(Tabella2026[[POPOLAZIONE PER DIFFERENZA ]])</f>
        <v>0</v>
      </c>
      <c r="Q7804" s="3">
        <f>+Tabella2026[[#This Row],[INCIDENZA POPOLAZIONE PER DIFFERENZA]]*(PLAFOND-SUM(Tabella2026[CONTRIBUTO SULLA BASE DELLA POPOLAZIONE]))</f>
        <v>0</v>
      </c>
      <c r="R7804" s="3">
        <f>+Tabella2026[[#This Row],[CONTRIBUTO SULLA BASE DELLA POPOLAZIONE]]+Tabella2026[[#This Row],[CONTRIBUTO SULLA BASE DEL REDDITO]]</f>
        <v>574.37943840558819</v>
      </c>
      <c r="S7804" s="3">
        <f>+Tabella2026[[#This Row],[CONTRIBUTO TOTALE]]/(PLAFOND/N_TESSERE)</f>
        <v>1.1487588768111763</v>
      </c>
      <c r="T7804" s="3">
        <f>+MAX(CEILING(Tabella2026[[#This Row],[preDEF1]],1),1)</f>
        <v>2</v>
      </c>
      <c r="U7804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04" s="21">
        <f>+Tabella2026[[#This Row],[DEF - n. card]]*(PLAFOND/N_TESSERE)</f>
        <v>1000</v>
      </c>
      <c r="W7804" s="18"/>
    </row>
    <row r="7805" spans="2:23" x14ac:dyDescent="0.25">
      <c r="B7805" s="1" t="s">
        <v>15598</v>
      </c>
      <c r="C7805" s="2">
        <v>6146</v>
      </c>
      <c r="D7805" s="1" t="s">
        <v>15599</v>
      </c>
      <c r="E7805" s="1" t="s">
        <v>18</v>
      </c>
      <c r="F7805" s="1" t="s">
        <v>138</v>
      </c>
      <c r="G7805" s="1" t="s">
        <v>11807</v>
      </c>
      <c r="H7805" s="1" t="s">
        <v>15835</v>
      </c>
      <c r="I7805" s="5">
        <v>114</v>
      </c>
      <c r="J7805" s="5">
        <v>1982476</v>
      </c>
      <c r="K7805" s="3">
        <f>+Tabella2026[[#This Row],[POP_2024]]/SUM(Tabella2026[POP_2024])</f>
        <v>1.9340566750539127E-6</v>
      </c>
      <c r="L7805" s="3">
        <f>+Tabella2026[[#This Row],[INCIDENZA POPOLAZIONE]]*(PLAFOND/2)</f>
        <v>569.38483459336555</v>
      </c>
      <c r="M7805" s="3">
        <f>+IFERROR(Tabella2026[[#This Row],[reddito_2024]]/Tabella2026[[#This Row],[POP_2024]],"")</f>
        <v>17390.140350877195</v>
      </c>
      <c r="N7805" s="3">
        <f>+IF(Tabella2026[[#This Row],[REDDITO COMPLESSIVO PROCAPITE]]&lt;media_aggr_reddito_pc,(media_aggr_reddito_pc-Tabella2026[[#This Row],[REDDITO COMPLESSIVO PROCAPITE]]),0)</f>
        <v>434.92571173154647</v>
      </c>
      <c r="O7805" s="3">
        <f>+Tabella2026[[#This Row],[DIFFERENZA REDDITO INFERIORE ALLA MEDIA DALLA MEDIA]]*Tabella2026[[#This Row],[POP_2024]]</f>
        <v>49581.531137396298</v>
      </c>
      <c r="P7805" s="3">
        <f>+Tabella2026[[#This Row],[POPOLAZIONE PER DIFFERENZA ]]/SUM(Tabella2026[[POPOLAZIONE PER DIFFERENZA ]])</f>
        <v>4.3987847180298507E-7</v>
      </c>
      <c r="Q7805" s="3">
        <f>+Tabella2026[[#This Row],[INCIDENZA POPOLAZIONE PER DIFFERENZA]]*(PLAFOND-SUM(Tabella2026[CONTRIBUTO SULLA BASE DELLA POPOLAZIONE]))</f>
        <v>129.49989218994548</v>
      </c>
      <c r="R7805" s="3">
        <f>+Tabella2026[[#This Row],[CONTRIBUTO SULLA BASE DELLA POPOLAZIONE]]+Tabella2026[[#This Row],[CONTRIBUTO SULLA BASE DEL REDDITO]]</f>
        <v>698.88472678331107</v>
      </c>
      <c r="S7805" s="3">
        <f>+Tabella2026[[#This Row],[CONTRIBUTO TOTALE]]/(PLAFOND/N_TESSERE)</f>
        <v>1.3977694535666221</v>
      </c>
      <c r="T7805" s="3">
        <f>+MAX(CEILING(Tabella2026[[#This Row],[preDEF1]],1),1)</f>
        <v>2</v>
      </c>
      <c r="U7805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05" s="21">
        <f>+Tabella2026[[#This Row],[DEF - n. card]]*(PLAFOND/N_TESSERE)</f>
        <v>1000</v>
      </c>
      <c r="W7805" s="18"/>
    </row>
    <row r="7806" spans="2:23" x14ac:dyDescent="0.25">
      <c r="B7806" s="1" t="s">
        <v>15632</v>
      </c>
      <c r="C7806" s="2">
        <v>2008</v>
      </c>
      <c r="D7806" s="1" t="s">
        <v>15633</v>
      </c>
      <c r="E7806" s="1" t="s">
        <v>18</v>
      </c>
      <c r="F7806" s="1" t="s">
        <v>381</v>
      </c>
      <c r="G7806" s="1" t="s">
        <v>11807</v>
      </c>
      <c r="H7806" s="1" t="s">
        <v>15835</v>
      </c>
      <c r="I7806" s="5">
        <v>113</v>
      </c>
      <c r="J7806" s="5">
        <v>1710935</v>
      </c>
      <c r="K7806" s="3">
        <f>+Tabella2026[[#This Row],[POP_2024]]/SUM(Tabella2026[POP_2024])</f>
        <v>1.9170912656236151E-6</v>
      </c>
      <c r="L7806" s="3">
        <f>+Tabella2026[[#This Row],[INCIDENZA POPOLAZIONE]]*(PLAFOND/2)</f>
        <v>564.39023078114303</v>
      </c>
      <c r="M7806" s="3">
        <f>+IFERROR(Tabella2026[[#This Row],[reddito_2024]]/Tabella2026[[#This Row],[POP_2024]],"")</f>
        <v>15141.017699115044</v>
      </c>
      <c r="N7806" s="3">
        <f>+IF(Tabella2026[[#This Row],[REDDITO COMPLESSIVO PROCAPITE]]&lt;media_aggr_reddito_pc,(media_aggr_reddito_pc-Tabella2026[[#This Row],[REDDITO COMPLESSIVO PROCAPITE]]),0)</f>
        <v>2684.0483634936973</v>
      </c>
      <c r="O7806" s="3">
        <f>+Tabella2026[[#This Row],[DIFFERENZA REDDITO INFERIORE ALLA MEDIA DALLA MEDIA]]*Tabella2026[[#This Row],[POP_2024]]</f>
        <v>303297.46507478779</v>
      </c>
      <c r="P7806" s="3">
        <f>+Tabella2026[[#This Row],[POPOLAZIONE PER DIFFERENZA ]]/SUM(Tabella2026[[POPOLAZIONE PER DIFFERENZA ]])</f>
        <v>2.6908008360837184E-6</v>
      </c>
      <c r="Q7806" s="3">
        <f>+Tabella2026[[#This Row],[INCIDENZA POPOLAZIONE PER DIFFERENZA]]*(PLAFOND-SUM(Tabella2026[CONTRIBUTO SULLA BASE DELLA POPOLAZIONE]))</f>
        <v>792.16974804242284</v>
      </c>
      <c r="R7806" s="3">
        <f>+Tabella2026[[#This Row],[CONTRIBUTO SULLA BASE DELLA POPOLAZIONE]]+Tabella2026[[#This Row],[CONTRIBUTO SULLA BASE DEL REDDITO]]</f>
        <v>1356.5599788235659</v>
      </c>
      <c r="S7806" s="3">
        <f>+Tabella2026[[#This Row],[CONTRIBUTO TOTALE]]/(PLAFOND/N_TESSERE)</f>
        <v>2.7131199576471317</v>
      </c>
      <c r="T7806" s="3">
        <f>+MAX(CEILING(Tabella2026[[#This Row],[preDEF1]],1),1)</f>
        <v>3</v>
      </c>
      <c r="U7806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06" s="21">
        <f>+Tabella2026[[#This Row],[DEF - n. card]]*(PLAFOND/N_TESSERE)</f>
        <v>1500</v>
      </c>
      <c r="W7806" s="18"/>
    </row>
    <row r="7807" spans="2:23" x14ac:dyDescent="0.25">
      <c r="B7807" s="1" t="s">
        <v>15624</v>
      </c>
      <c r="C7807" s="2">
        <v>10045</v>
      </c>
      <c r="D7807" s="1" t="s">
        <v>15625</v>
      </c>
      <c r="E7807" s="1" t="s">
        <v>24</v>
      </c>
      <c r="F7807" s="1" t="s">
        <v>23</v>
      </c>
      <c r="G7807" s="1" t="s">
        <v>11807</v>
      </c>
      <c r="H7807" s="1" t="s">
        <v>15835</v>
      </c>
      <c r="I7807" s="5">
        <v>113</v>
      </c>
      <c r="J7807" s="5">
        <v>1950953</v>
      </c>
      <c r="K7807" s="3">
        <f>+Tabella2026[[#This Row],[POP_2024]]/SUM(Tabella2026[POP_2024])</f>
        <v>1.9170912656236151E-6</v>
      </c>
      <c r="L7807" s="3">
        <f>+Tabella2026[[#This Row],[INCIDENZA POPOLAZIONE]]*(PLAFOND/2)</f>
        <v>564.39023078114303</v>
      </c>
      <c r="M7807" s="3">
        <f>+IFERROR(Tabella2026[[#This Row],[reddito_2024]]/Tabella2026[[#This Row],[POP_2024]],"")</f>
        <v>17265.070796460175</v>
      </c>
      <c r="N7807" s="3">
        <f>+IF(Tabella2026[[#This Row],[REDDITO COMPLESSIVO PROCAPITE]]&lt;media_aggr_reddito_pc,(media_aggr_reddito_pc-Tabella2026[[#This Row],[REDDITO COMPLESSIVO PROCAPITE]]),0)</f>
        <v>559.99526614856586</v>
      </c>
      <c r="O7807" s="3">
        <f>+Tabella2026[[#This Row],[DIFFERENZA REDDITO INFERIORE ALLA MEDIA DALLA MEDIA]]*Tabella2026[[#This Row],[POP_2024]]</f>
        <v>63279.465074787942</v>
      </c>
      <c r="P7807" s="3">
        <f>+Tabella2026[[#This Row],[POPOLAZIONE PER DIFFERENZA ]]/SUM(Tabella2026[[POPOLAZIONE PER DIFFERENZA ]])</f>
        <v>5.6140409049638349E-7</v>
      </c>
      <c r="Q7807" s="3">
        <f>+Tabella2026[[#This Row],[INCIDENZA POPOLAZIONE PER DIFFERENZA]]*(PLAFOND-SUM(Tabella2026[CONTRIBUTO SULLA BASE DELLA POPOLAZIONE]))</f>
        <v>165.27694318906811</v>
      </c>
      <c r="R7807" s="3">
        <f>+Tabella2026[[#This Row],[CONTRIBUTO SULLA BASE DELLA POPOLAZIONE]]+Tabella2026[[#This Row],[CONTRIBUTO SULLA BASE DEL REDDITO]]</f>
        <v>729.66717397021114</v>
      </c>
      <c r="S7807" s="3">
        <f>+Tabella2026[[#This Row],[CONTRIBUTO TOTALE]]/(PLAFOND/N_TESSERE)</f>
        <v>1.4593343479404224</v>
      </c>
      <c r="T7807" s="3">
        <f>+MAX(CEILING(Tabella2026[[#This Row],[preDEF1]],1),1)</f>
        <v>2</v>
      </c>
      <c r="U7807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07" s="21">
        <f>+Tabella2026[[#This Row],[DEF - n. card]]*(PLAFOND/N_TESSERE)</f>
        <v>1000</v>
      </c>
      <c r="W7807" s="18"/>
    </row>
    <row r="7808" spans="2:23" x14ac:dyDescent="0.25">
      <c r="B7808" s="1" t="s">
        <v>15634</v>
      </c>
      <c r="C7808" s="2">
        <v>7016</v>
      </c>
      <c r="D7808" s="1" t="s">
        <v>15635</v>
      </c>
      <c r="E7808" s="1" t="s">
        <v>565</v>
      </c>
      <c r="F7808" s="1" t="s">
        <v>565</v>
      </c>
      <c r="G7808" s="1" t="s">
        <v>11807</v>
      </c>
      <c r="H7808" s="1" t="s">
        <v>15835</v>
      </c>
      <c r="I7808" s="5">
        <v>112</v>
      </c>
      <c r="J7808" s="5">
        <v>1667179</v>
      </c>
      <c r="K7808" s="3">
        <f>+Tabella2026[[#This Row],[POP_2024]]/SUM(Tabella2026[POP_2024])</f>
        <v>1.9001258561933177E-6</v>
      </c>
      <c r="L7808" s="3">
        <f>+Tabella2026[[#This Row],[INCIDENZA POPOLAZIONE]]*(PLAFOND/2)</f>
        <v>559.39562696892062</v>
      </c>
      <c r="M7808" s="3">
        <f>+IFERROR(Tabella2026[[#This Row],[reddito_2024]]/Tabella2026[[#This Row],[POP_2024]],"")</f>
        <v>14885.526785714286</v>
      </c>
      <c r="N7808" s="3">
        <f>+IF(Tabella2026[[#This Row],[REDDITO COMPLESSIVO PROCAPITE]]&lt;media_aggr_reddito_pc,(media_aggr_reddito_pc-Tabella2026[[#This Row],[REDDITO COMPLESSIVO PROCAPITE]]),0)</f>
        <v>2939.5392768944548</v>
      </c>
      <c r="O7808" s="3">
        <f>+Tabella2026[[#This Row],[DIFFERENZA REDDITO INFERIORE ALLA MEDIA DALLA MEDIA]]*Tabella2026[[#This Row],[POP_2024]]</f>
        <v>329228.39901217894</v>
      </c>
      <c r="P7808" s="3">
        <f>+Tabella2026[[#This Row],[POPOLAZIONE PER DIFFERENZA ]]/SUM(Tabella2026[[POPOLAZIONE PER DIFFERENZA ]])</f>
        <v>2.9208554417229662E-6</v>
      </c>
      <c r="Q7808" s="3">
        <f>+Tabella2026[[#This Row],[INCIDENZA POPOLAZIONE PER DIFFERENZA]]*(PLAFOND-SUM(Tabella2026[CONTRIBUTO SULLA BASE DELLA POPOLAZIONE]))</f>
        <v>859.89765140166344</v>
      </c>
      <c r="R7808" s="3">
        <f>+Tabella2026[[#This Row],[CONTRIBUTO SULLA BASE DELLA POPOLAZIONE]]+Tabella2026[[#This Row],[CONTRIBUTO SULLA BASE DEL REDDITO]]</f>
        <v>1419.2932783705842</v>
      </c>
      <c r="S7808" s="3">
        <f>+Tabella2026[[#This Row],[CONTRIBUTO TOTALE]]/(PLAFOND/N_TESSERE)</f>
        <v>2.8385865567411686</v>
      </c>
      <c r="T7808" s="3">
        <f>+MAX(CEILING(Tabella2026[[#This Row],[preDEF1]],1),1)</f>
        <v>3</v>
      </c>
      <c r="U7808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08" s="21">
        <f>+Tabella2026[[#This Row],[DEF - n. card]]*(PLAFOND/N_TESSERE)</f>
        <v>1500</v>
      </c>
      <c r="W7808" s="18"/>
    </row>
    <row r="7809" spans="2:23" x14ac:dyDescent="0.25">
      <c r="B7809" s="1" t="s">
        <v>15616</v>
      </c>
      <c r="C7809" s="2">
        <v>103043</v>
      </c>
      <c r="D7809" s="1" t="s">
        <v>15617</v>
      </c>
      <c r="E7809" s="1" t="s">
        <v>18</v>
      </c>
      <c r="F7809" s="1" t="s">
        <v>648</v>
      </c>
      <c r="G7809" s="1" t="s">
        <v>11807</v>
      </c>
      <c r="H7809" s="1" t="s">
        <v>15835</v>
      </c>
      <c r="I7809" s="5">
        <v>110</v>
      </c>
      <c r="J7809" s="5">
        <v>1669806</v>
      </c>
      <c r="K7809" s="3">
        <f>+Tabella2026[[#This Row],[POP_2024]]/SUM(Tabella2026[POP_2024])</f>
        <v>1.8661950373327227E-6</v>
      </c>
      <c r="L7809" s="3">
        <f>+Tabella2026[[#This Row],[INCIDENZA POPOLAZIONE]]*(PLAFOND/2)</f>
        <v>549.40641934447558</v>
      </c>
      <c r="M7809" s="3">
        <f>+IFERROR(Tabella2026[[#This Row],[reddito_2024]]/Tabella2026[[#This Row],[POP_2024]],"")</f>
        <v>15180.054545454546</v>
      </c>
      <c r="N7809" s="3">
        <f>+IF(Tabella2026[[#This Row],[REDDITO COMPLESSIVO PROCAPITE]]&lt;media_aggr_reddito_pc,(media_aggr_reddito_pc-Tabella2026[[#This Row],[REDDITO COMPLESSIVO PROCAPITE]]),0)</f>
        <v>2645.0115171541947</v>
      </c>
      <c r="O7809" s="3">
        <f>+Tabella2026[[#This Row],[DIFFERENZA REDDITO INFERIORE ALLA MEDIA DALLA MEDIA]]*Tabella2026[[#This Row],[POP_2024]]</f>
        <v>290951.26688696141</v>
      </c>
      <c r="P7809" s="3">
        <f>+Tabella2026[[#This Row],[POPOLAZIONE PER DIFFERENZA ]]/SUM(Tabella2026[[POPOLAZIONE PER DIFFERENZA ]])</f>
        <v>2.5812675750719037E-6</v>
      </c>
      <c r="Q7809" s="3">
        <f>+Tabella2026[[#This Row],[INCIDENZA POPOLAZIONE PER DIFFERENZA]]*(PLAFOND-SUM(Tabella2026[CONTRIBUTO SULLA BASE DELLA POPOLAZIONE]))</f>
        <v>759.92323815049019</v>
      </c>
      <c r="R7809" s="3">
        <f>+Tabella2026[[#This Row],[CONTRIBUTO SULLA BASE DELLA POPOLAZIONE]]+Tabella2026[[#This Row],[CONTRIBUTO SULLA BASE DEL REDDITO]]</f>
        <v>1309.3296574949659</v>
      </c>
      <c r="S7809" s="3">
        <f>+Tabella2026[[#This Row],[CONTRIBUTO TOTALE]]/(PLAFOND/N_TESSERE)</f>
        <v>2.618659314989932</v>
      </c>
      <c r="T7809" s="3">
        <f>+MAX(CEILING(Tabella2026[[#This Row],[preDEF1]],1),1)</f>
        <v>3</v>
      </c>
      <c r="U7809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09" s="21">
        <f>+Tabella2026[[#This Row],[DEF - n. card]]*(PLAFOND/N_TESSERE)</f>
        <v>1500</v>
      </c>
      <c r="W7809" s="18"/>
    </row>
    <row r="7810" spans="2:23" x14ac:dyDescent="0.25">
      <c r="B7810" s="1" t="s">
        <v>15606</v>
      </c>
      <c r="C7810" s="2">
        <v>8037</v>
      </c>
      <c r="D7810" s="1" t="s">
        <v>15607</v>
      </c>
      <c r="E7810" s="1" t="s">
        <v>24</v>
      </c>
      <c r="F7810" s="1" t="s">
        <v>286</v>
      </c>
      <c r="G7810" s="1" t="s">
        <v>11807</v>
      </c>
      <c r="H7810" s="1" t="s">
        <v>15835</v>
      </c>
      <c r="I7810" s="5">
        <v>108</v>
      </c>
      <c r="J7810" s="5">
        <v>1928703</v>
      </c>
      <c r="K7810" s="3">
        <f>+Tabella2026[[#This Row],[POP_2024]]/SUM(Tabella2026[POP_2024])</f>
        <v>1.8322642184721277E-6</v>
      </c>
      <c r="L7810" s="3">
        <f>+Tabella2026[[#This Row],[INCIDENZA POPOLAZIONE]]*(PLAFOND/2)</f>
        <v>539.41721172003054</v>
      </c>
      <c r="M7810" s="3">
        <f>+IFERROR(Tabella2026[[#This Row],[reddito_2024]]/Tabella2026[[#This Row],[POP_2024]],"")</f>
        <v>17858.361111111109</v>
      </c>
      <c r="N7810" s="3">
        <f>+IF(Tabella2026[[#This Row],[REDDITO COMPLESSIVO PROCAPITE]]&lt;media_aggr_reddito_pc,(media_aggr_reddito_pc-Tabella2026[[#This Row],[REDDITO COMPLESSIVO PROCAPITE]]),0)</f>
        <v>0</v>
      </c>
      <c r="O7810" s="3">
        <f>+Tabella2026[[#This Row],[DIFFERENZA REDDITO INFERIORE ALLA MEDIA DALLA MEDIA]]*Tabella2026[[#This Row],[POP_2024]]</f>
        <v>0</v>
      </c>
      <c r="P7810" s="3">
        <f>+Tabella2026[[#This Row],[POPOLAZIONE PER DIFFERENZA ]]/SUM(Tabella2026[[POPOLAZIONE PER DIFFERENZA ]])</f>
        <v>0</v>
      </c>
      <c r="Q7810" s="3">
        <f>+Tabella2026[[#This Row],[INCIDENZA POPOLAZIONE PER DIFFERENZA]]*(PLAFOND-SUM(Tabella2026[CONTRIBUTO SULLA BASE DELLA POPOLAZIONE]))</f>
        <v>0</v>
      </c>
      <c r="R7810" s="3">
        <f>+Tabella2026[[#This Row],[CONTRIBUTO SULLA BASE DELLA POPOLAZIONE]]+Tabella2026[[#This Row],[CONTRIBUTO SULLA BASE DEL REDDITO]]</f>
        <v>539.41721172003054</v>
      </c>
      <c r="S7810" s="3">
        <f>+Tabella2026[[#This Row],[CONTRIBUTO TOTALE]]/(PLAFOND/N_TESSERE)</f>
        <v>1.0788344234400611</v>
      </c>
      <c r="T7810" s="3">
        <f>+MAX(CEILING(Tabella2026[[#This Row],[preDEF1]],1),1)</f>
        <v>2</v>
      </c>
      <c r="U7810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10" s="21">
        <f>+Tabella2026[[#This Row],[DEF - n. card]]*(PLAFOND/N_TESSERE)</f>
        <v>1000</v>
      </c>
      <c r="W7810" s="18"/>
    </row>
    <row r="7811" spans="2:23" x14ac:dyDescent="0.25">
      <c r="B7811" s="1" t="s">
        <v>15638</v>
      </c>
      <c r="C7811" s="2">
        <v>7039</v>
      </c>
      <c r="D7811" s="1" t="s">
        <v>15639</v>
      </c>
      <c r="E7811" s="1" t="s">
        <v>565</v>
      </c>
      <c r="F7811" s="1" t="s">
        <v>565</v>
      </c>
      <c r="G7811" s="1" t="s">
        <v>11807</v>
      </c>
      <c r="H7811" s="1" t="s">
        <v>15835</v>
      </c>
      <c r="I7811" s="5">
        <v>107</v>
      </c>
      <c r="J7811" s="5">
        <v>1976307</v>
      </c>
      <c r="K7811" s="3">
        <f>+Tabella2026[[#This Row],[POP_2024]]/SUM(Tabella2026[POP_2024])</f>
        <v>1.8152988090418303E-6</v>
      </c>
      <c r="L7811" s="3">
        <f>+Tabella2026[[#This Row],[INCIDENZA POPOLAZIONE]]*(PLAFOND/2)</f>
        <v>534.42260790780801</v>
      </c>
      <c r="M7811" s="3">
        <f>+IFERROR(Tabella2026[[#This Row],[reddito_2024]]/Tabella2026[[#This Row],[POP_2024]],"")</f>
        <v>18470.158878504673</v>
      </c>
      <c r="N7811" s="3">
        <f>+IF(Tabella2026[[#This Row],[REDDITO COMPLESSIVO PROCAPITE]]&lt;media_aggr_reddito_pc,(media_aggr_reddito_pc-Tabella2026[[#This Row],[REDDITO COMPLESSIVO PROCAPITE]]),0)</f>
        <v>0</v>
      </c>
      <c r="O7811" s="3">
        <f>+Tabella2026[[#This Row],[DIFFERENZA REDDITO INFERIORE ALLA MEDIA DALLA MEDIA]]*Tabella2026[[#This Row],[POP_2024]]</f>
        <v>0</v>
      </c>
      <c r="P7811" s="3">
        <f>+Tabella2026[[#This Row],[POPOLAZIONE PER DIFFERENZA ]]/SUM(Tabella2026[[POPOLAZIONE PER DIFFERENZA ]])</f>
        <v>0</v>
      </c>
      <c r="Q7811" s="3">
        <f>+Tabella2026[[#This Row],[INCIDENZA POPOLAZIONE PER DIFFERENZA]]*(PLAFOND-SUM(Tabella2026[CONTRIBUTO SULLA BASE DELLA POPOLAZIONE]))</f>
        <v>0</v>
      </c>
      <c r="R7811" s="3">
        <f>+Tabella2026[[#This Row],[CONTRIBUTO SULLA BASE DELLA POPOLAZIONE]]+Tabella2026[[#This Row],[CONTRIBUTO SULLA BASE DEL REDDITO]]</f>
        <v>534.42260790780801</v>
      </c>
      <c r="S7811" s="3">
        <f>+Tabella2026[[#This Row],[CONTRIBUTO TOTALE]]/(PLAFOND/N_TESSERE)</f>
        <v>1.0688452158156161</v>
      </c>
      <c r="T7811" s="3">
        <f>+MAX(CEILING(Tabella2026[[#This Row],[preDEF1]],1),1)</f>
        <v>2</v>
      </c>
      <c r="U7811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11" s="21">
        <f>+Tabella2026[[#This Row],[DEF - n. card]]*(PLAFOND/N_TESSERE)</f>
        <v>1000</v>
      </c>
      <c r="W7811" s="18"/>
    </row>
    <row r="7812" spans="2:23" x14ac:dyDescent="0.25">
      <c r="B7812" s="1" t="s">
        <v>15660</v>
      </c>
      <c r="C7812" s="2">
        <v>103005</v>
      </c>
      <c r="D7812" s="1" t="s">
        <v>15661</v>
      </c>
      <c r="E7812" s="1" t="s">
        <v>18</v>
      </c>
      <c r="F7812" s="1" t="s">
        <v>648</v>
      </c>
      <c r="G7812" s="1" t="s">
        <v>11807</v>
      </c>
      <c r="H7812" s="1" t="s">
        <v>15835</v>
      </c>
      <c r="I7812" s="5">
        <v>107</v>
      </c>
      <c r="J7812" s="5">
        <v>1434363</v>
      </c>
      <c r="K7812" s="3">
        <f>+Tabella2026[[#This Row],[POP_2024]]/SUM(Tabella2026[POP_2024])</f>
        <v>1.8152988090418303E-6</v>
      </c>
      <c r="L7812" s="3">
        <f>+Tabella2026[[#This Row],[INCIDENZA POPOLAZIONE]]*(PLAFOND/2)</f>
        <v>534.42260790780801</v>
      </c>
      <c r="M7812" s="3">
        <f>+IFERROR(Tabella2026[[#This Row],[reddito_2024]]/Tabella2026[[#This Row],[POP_2024]],"")</f>
        <v>13405.26168224299</v>
      </c>
      <c r="N7812" s="3">
        <f>+IF(Tabella2026[[#This Row],[REDDITO COMPLESSIVO PROCAPITE]]&lt;media_aggr_reddito_pc,(media_aggr_reddito_pc-Tabella2026[[#This Row],[REDDITO COMPLESSIVO PROCAPITE]]),0)</f>
        <v>4419.8043803657511</v>
      </c>
      <c r="O7812" s="3">
        <f>+Tabella2026[[#This Row],[DIFFERENZA REDDITO INFERIORE ALLA MEDIA DALLA MEDIA]]*Tabella2026[[#This Row],[POP_2024]]</f>
        <v>472919.06869913539</v>
      </c>
      <c r="P7812" s="3">
        <f>+Tabella2026[[#This Row],[POPOLAZIONE PER DIFFERENZA ]]/SUM(Tabella2026[[POPOLAZIONE PER DIFFERENZA ]])</f>
        <v>4.1956533502242866E-6</v>
      </c>
      <c r="Q7812" s="3">
        <f>+Tabella2026[[#This Row],[INCIDENZA POPOLAZIONE PER DIFFERENZA]]*(PLAFOND-SUM(Tabella2026[CONTRIBUTO SULLA BASE DELLA POPOLAZIONE]))</f>
        <v>1235.1971995660224</v>
      </c>
      <c r="R7812" s="3">
        <f>+Tabella2026[[#This Row],[CONTRIBUTO SULLA BASE DELLA POPOLAZIONE]]+Tabella2026[[#This Row],[CONTRIBUTO SULLA BASE DEL REDDITO]]</f>
        <v>1769.6198074738304</v>
      </c>
      <c r="S7812" s="3">
        <f>+Tabella2026[[#This Row],[CONTRIBUTO TOTALE]]/(PLAFOND/N_TESSERE)</f>
        <v>3.5392396149476606</v>
      </c>
      <c r="T7812" s="3">
        <f>+MAX(CEILING(Tabella2026[[#This Row],[preDEF1]],1),1)</f>
        <v>4</v>
      </c>
      <c r="U7812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12" s="21">
        <f>+Tabella2026[[#This Row],[DEF - n. card]]*(PLAFOND/N_TESSERE)</f>
        <v>2000</v>
      </c>
      <c r="W7812" s="18"/>
    </row>
    <row r="7813" spans="2:23" x14ac:dyDescent="0.25">
      <c r="B7813" s="1" t="s">
        <v>15650</v>
      </c>
      <c r="C7813" s="2">
        <v>18025</v>
      </c>
      <c r="D7813" s="1" t="s">
        <v>15651</v>
      </c>
      <c r="E7813" s="1" t="s">
        <v>12</v>
      </c>
      <c r="F7813" s="1" t="s">
        <v>195</v>
      </c>
      <c r="G7813" s="1" t="s">
        <v>11807</v>
      </c>
      <c r="H7813" s="1" t="s">
        <v>15835</v>
      </c>
      <c r="I7813" s="5">
        <v>106</v>
      </c>
      <c r="J7813" s="5">
        <v>1570350</v>
      </c>
      <c r="K7813" s="3">
        <f>+Tabella2026[[#This Row],[POP_2024]]/SUM(Tabella2026[POP_2024])</f>
        <v>1.7983333996115329E-6</v>
      </c>
      <c r="L7813" s="3">
        <f>+Tabella2026[[#This Row],[INCIDENZA POPOLAZIONE]]*(PLAFOND/2)</f>
        <v>529.42800409558561</v>
      </c>
      <c r="M7813" s="3">
        <f>+IFERROR(Tabella2026[[#This Row],[reddito_2024]]/Tabella2026[[#This Row],[POP_2024]],"")</f>
        <v>14814.622641509433</v>
      </c>
      <c r="N7813" s="3">
        <f>+IF(Tabella2026[[#This Row],[REDDITO COMPLESSIVO PROCAPITE]]&lt;media_aggr_reddito_pc,(media_aggr_reddito_pc-Tabella2026[[#This Row],[REDDITO COMPLESSIVO PROCAPITE]]),0)</f>
        <v>3010.4434210993077</v>
      </c>
      <c r="O7813" s="3">
        <f>+Tabella2026[[#This Row],[DIFFERENZA REDDITO INFERIORE ALLA MEDIA DALLA MEDIA]]*Tabella2026[[#This Row],[POP_2024]]</f>
        <v>319107.00263652659</v>
      </c>
      <c r="P7813" s="3">
        <f>+Tabella2026[[#This Row],[POPOLAZIONE PER DIFFERENZA ]]/SUM(Tabella2026[[POPOLAZIONE PER DIFFERENZA ]])</f>
        <v>2.8310602242679686E-6</v>
      </c>
      <c r="Q7813" s="3">
        <f>+Tabella2026[[#This Row],[INCIDENZA POPOLAZIONE PER DIFFERENZA]]*(PLAFOND-SUM(Tabella2026[CONTRIBUTO SULLA BASE DELLA POPOLAZIONE]))</f>
        <v>833.46200672932514</v>
      </c>
      <c r="R7813" s="3">
        <f>+Tabella2026[[#This Row],[CONTRIBUTO SULLA BASE DELLA POPOLAZIONE]]+Tabella2026[[#This Row],[CONTRIBUTO SULLA BASE DEL REDDITO]]</f>
        <v>1362.8900108249109</v>
      </c>
      <c r="S7813" s="3">
        <f>+Tabella2026[[#This Row],[CONTRIBUTO TOTALE]]/(PLAFOND/N_TESSERE)</f>
        <v>2.7257800216498218</v>
      </c>
      <c r="T7813" s="3">
        <f>+MAX(CEILING(Tabella2026[[#This Row],[preDEF1]],1),1)</f>
        <v>3</v>
      </c>
      <c r="U7813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13" s="21">
        <f>+Tabella2026[[#This Row],[DEF - n. card]]*(PLAFOND/N_TESSERE)</f>
        <v>1500</v>
      </c>
      <c r="W7813" s="18"/>
    </row>
    <row r="7814" spans="2:23" x14ac:dyDescent="0.25">
      <c r="B7814" s="1" t="s">
        <v>15626</v>
      </c>
      <c r="C7814" s="2">
        <v>16061</v>
      </c>
      <c r="D7814" s="1" t="s">
        <v>15627</v>
      </c>
      <c r="E7814" s="1" t="s">
        <v>12</v>
      </c>
      <c r="F7814" s="1" t="s">
        <v>93</v>
      </c>
      <c r="G7814" s="1" t="s">
        <v>11807</v>
      </c>
      <c r="H7814" s="1" t="s">
        <v>15835</v>
      </c>
      <c r="I7814" s="5">
        <v>106</v>
      </c>
      <c r="J7814" s="5">
        <v>1285443</v>
      </c>
      <c r="K7814" s="3">
        <f>+Tabella2026[[#This Row],[POP_2024]]/SUM(Tabella2026[POP_2024])</f>
        <v>1.7983333996115329E-6</v>
      </c>
      <c r="L7814" s="3">
        <f>+Tabella2026[[#This Row],[INCIDENZA POPOLAZIONE]]*(PLAFOND/2)</f>
        <v>529.42800409558561</v>
      </c>
      <c r="M7814" s="3">
        <f>+IFERROR(Tabella2026[[#This Row],[reddito_2024]]/Tabella2026[[#This Row],[POP_2024]],"")</f>
        <v>12126.82075471698</v>
      </c>
      <c r="N7814" s="3">
        <f>+IF(Tabella2026[[#This Row],[REDDITO COMPLESSIVO PROCAPITE]]&lt;media_aggr_reddito_pc,(media_aggr_reddito_pc-Tabella2026[[#This Row],[REDDITO COMPLESSIVO PROCAPITE]]),0)</f>
        <v>5698.2453078917606</v>
      </c>
      <c r="O7814" s="3">
        <f>+Tabella2026[[#This Row],[DIFFERENZA REDDITO INFERIORE ALLA MEDIA DALLA MEDIA]]*Tabella2026[[#This Row],[POP_2024]]</f>
        <v>604014.00263652659</v>
      </c>
      <c r="P7814" s="3">
        <f>+Tabella2026[[#This Row],[POPOLAZIONE PER DIFFERENZA ]]/SUM(Tabella2026[[POPOLAZIONE PER DIFFERENZA ]])</f>
        <v>5.3587041451199519E-6</v>
      </c>
      <c r="Q7814" s="3">
        <f>+Tabella2026[[#This Row],[INCIDENZA POPOLAZIONE PER DIFFERENZA]]*(PLAFOND-SUM(Tabella2026[CONTRIBUTO SULLA BASE DELLA POPOLAZIONE]))</f>
        <v>1577.5984812952113</v>
      </c>
      <c r="R7814" s="3">
        <f>+Tabella2026[[#This Row],[CONTRIBUTO SULLA BASE DELLA POPOLAZIONE]]+Tabella2026[[#This Row],[CONTRIBUTO SULLA BASE DEL REDDITO]]</f>
        <v>2107.026485390797</v>
      </c>
      <c r="S7814" s="3">
        <f>+Tabella2026[[#This Row],[CONTRIBUTO TOTALE]]/(PLAFOND/N_TESSERE)</f>
        <v>4.2140529707815944</v>
      </c>
      <c r="T7814" s="3">
        <f>+MAX(CEILING(Tabella2026[[#This Row],[preDEF1]],1),1)</f>
        <v>5</v>
      </c>
      <c r="U7814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814" s="21">
        <f>+Tabella2026[[#This Row],[DEF - n. card]]*(PLAFOND/N_TESSERE)</f>
        <v>2500</v>
      </c>
      <c r="W7814" s="18"/>
    </row>
    <row r="7815" spans="2:23" x14ac:dyDescent="0.25">
      <c r="B7815" s="1" t="s">
        <v>15620</v>
      </c>
      <c r="C7815" s="2">
        <v>66091</v>
      </c>
      <c r="D7815" s="1" t="s">
        <v>15621</v>
      </c>
      <c r="E7815" s="1" t="s">
        <v>96</v>
      </c>
      <c r="F7815" s="1" t="s">
        <v>201</v>
      </c>
      <c r="G7815" s="1" t="s">
        <v>11807</v>
      </c>
      <c r="H7815" s="1" t="s">
        <v>15836</v>
      </c>
      <c r="I7815" s="5">
        <v>105</v>
      </c>
      <c r="J7815" s="5">
        <v>1461672</v>
      </c>
      <c r="K7815" s="3">
        <f>+Tabella2026[[#This Row],[POP_2024]]/SUM(Tabella2026[POP_2024])</f>
        <v>1.7813679901812353E-6</v>
      </c>
      <c r="L7815" s="3">
        <f>+Tabella2026[[#This Row],[INCIDENZA POPOLAZIONE]]*(PLAFOND/2)</f>
        <v>524.43340028336308</v>
      </c>
      <c r="M7815" s="3">
        <f>+IFERROR(Tabella2026[[#This Row],[reddito_2024]]/Tabella2026[[#This Row],[POP_2024]],"")</f>
        <v>13920.685714285713</v>
      </c>
      <c r="N7815" s="3">
        <f>+IF(Tabella2026[[#This Row],[REDDITO COMPLESSIVO PROCAPITE]]&lt;media_aggr_reddito_pc,(media_aggr_reddito_pc-Tabella2026[[#This Row],[REDDITO COMPLESSIVO PROCAPITE]]),0)</f>
        <v>3904.3803483230276</v>
      </c>
      <c r="O7815" s="3">
        <f>+Tabella2026[[#This Row],[DIFFERENZA REDDITO INFERIORE ALLA MEDIA DALLA MEDIA]]*Tabella2026[[#This Row],[POP_2024]]</f>
        <v>409959.93657391792</v>
      </c>
      <c r="P7815" s="3">
        <f>+Tabella2026[[#This Row],[POPOLAZIONE PER DIFFERENZA ]]/SUM(Tabella2026[[POPOLAZIONE PER DIFFERENZA ]])</f>
        <v>3.6370911963339903E-6</v>
      </c>
      <c r="Q7815" s="3">
        <f>+Tabella2026[[#This Row],[INCIDENZA POPOLAZIONE PER DIFFERENZA]]*(PLAFOND-SUM(Tabella2026[CONTRIBUTO SULLA BASE DELLA POPOLAZIONE]))</f>
        <v>1070.7569203823339</v>
      </c>
      <c r="R7815" s="3">
        <f>+Tabella2026[[#This Row],[CONTRIBUTO SULLA BASE DELLA POPOLAZIONE]]+Tabella2026[[#This Row],[CONTRIBUTO SULLA BASE DEL REDDITO]]</f>
        <v>1595.1903206656971</v>
      </c>
      <c r="S7815" s="3">
        <f>+Tabella2026[[#This Row],[CONTRIBUTO TOTALE]]/(PLAFOND/N_TESSERE)</f>
        <v>3.190380641331394</v>
      </c>
      <c r="T7815" s="3">
        <f>+MAX(CEILING(Tabella2026[[#This Row],[preDEF1]],1),1)</f>
        <v>4</v>
      </c>
      <c r="U781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15" s="21">
        <f>+Tabella2026[[#This Row],[DEF - n. card]]*(PLAFOND/N_TESSERE)</f>
        <v>2000</v>
      </c>
      <c r="W7815" s="18"/>
    </row>
    <row r="7816" spans="2:23" x14ac:dyDescent="0.25">
      <c r="B7816" s="1" t="s">
        <v>15654</v>
      </c>
      <c r="C7816" s="2">
        <v>96027</v>
      </c>
      <c r="D7816" s="1" t="s">
        <v>15655</v>
      </c>
      <c r="E7816" s="1" t="s">
        <v>18</v>
      </c>
      <c r="F7816" s="1" t="s">
        <v>403</v>
      </c>
      <c r="G7816" s="1" t="s">
        <v>11807</v>
      </c>
      <c r="H7816" s="1" t="s">
        <v>15835</v>
      </c>
      <c r="I7816" s="5">
        <v>104</v>
      </c>
      <c r="J7816" s="5">
        <v>1684899</v>
      </c>
      <c r="K7816" s="3">
        <f>+Tabella2026[[#This Row],[POP_2024]]/SUM(Tabella2026[POP_2024])</f>
        <v>1.7644025807509379E-6</v>
      </c>
      <c r="L7816" s="3">
        <f>+Tabella2026[[#This Row],[INCIDENZA POPOLAZIONE]]*(PLAFOND/2)</f>
        <v>519.43879647114056</v>
      </c>
      <c r="M7816" s="3">
        <f>+IFERROR(Tabella2026[[#This Row],[reddito_2024]]/Tabella2026[[#This Row],[POP_2024]],"")</f>
        <v>16200.951923076924</v>
      </c>
      <c r="N7816" s="3">
        <f>+IF(Tabella2026[[#This Row],[REDDITO COMPLESSIVO PROCAPITE]]&lt;media_aggr_reddito_pc,(media_aggr_reddito_pc-Tabella2026[[#This Row],[REDDITO COMPLESSIVO PROCAPITE]]),0)</f>
        <v>1624.1141395318173</v>
      </c>
      <c r="O7816" s="3">
        <f>+Tabella2026[[#This Row],[DIFFERENZA REDDITO INFERIORE ALLA MEDIA DALLA MEDIA]]*Tabella2026[[#This Row],[POP_2024]]</f>
        <v>168907.87051130901</v>
      </c>
      <c r="P7816" s="3">
        <f>+Tabella2026[[#This Row],[POPOLAZIONE PER DIFFERENZA ]]/SUM(Tabella2026[[POPOLAZIONE PER DIFFERENZA ]])</f>
        <v>1.4985204016818265E-6</v>
      </c>
      <c r="Q7816" s="3">
        <f>+Tabella2026[[#This Row],[INCIDENZA POPOLAZIONE PER DIFFERENZA]]*(PLAFOND-SUM(Tabella2026[CONTRIBUTO SULLA BASE DELLA POPOLAZIONE]))</f>
        <v>441.16328236483025</v>
      </c>
      <c r="R7816" s="3">
        <f>+Tabella2026[[#This Row],[CONTRIBUTO SULLA BASE DELLA POPOLAZIONE]]+Tabella2026[[#This Row],[CONTRIBUTO SULLA BASE DEL REDDITO]]</f>
        <v>960.60207883597081</v>
      </c>
      <c r="S7816" s="3">
        <f>+Tabella2026[[#This Row],[CONTRIBUTO TOTALE]]/(PLAFOND/N_TESSERE)</f>
        <v>1.9212041576719416</v>
      </c>
      <c r="T7816" s="3">
        <f>+MAX(CEILING(Tabella2026[[#This Row],[preDEF1]],1),1)</f>
        <v>2</v>
      </c>
      <c r="U7816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16" s="21">
        <f>+Tabella2026[[#This Row],[DEF - n. card]]*(PLAFOND/N_TESSERE)</f>
        <v>1000</v>
      </c>
      <c r="W7816" s="18"/>
    </row>
    <row r="7817" spans="2:23" x14ac:dyDescent="0.25">
      <c r="B7817" s="1" t="s">
        <v>15622</v>
      </c>
      <c r="C7817" s="2">
        <v>6118</v>
      </c>
      <c r="D7817" s="1" t="s">
        <v>15623</v>
      </c>
      <c r="E7817" s="1" t="s">
        <v>18</v>
      </c>
      <c r="F7817" s="1" t="s">
        <v>138</v>
      </c>
      <c r="G7817" s="1" t="s">
        <v>11807</v>
      </c>
      <c r="H7817" s="1" t="s">
        <v>15835</v>
      </c>
      <c r="I7817" s="5">
        <v>104</v>
      </c>
      <c r="J7817" s="5">
        <v>2587997</v>
      </c>
      <c r="K7817" s="3">
        <f>+Tabella2026[[#This Row],[POP_2024]]/SUM(Tabella2026[POP_2024])</f>
        <v>1.7644025807509379E-6</v>
      </c>
      <c r="L7817" s="3">
        <f>+Tabella2026[[#This Row],[INCIDENZA POPOLAZIONE]]*(PLAFOND/2)</f>
        <v>519.43879647114056</v>
      </c>
      <c r="M7817" s="3">
        <f>+IFERROR(Tabella2026[[#This Row],[reddito_2024]]/Tabella2026[[#This Row],[POP_2024]],"")</f>
        <v>24884.586538461539</v>
      </c>
      <c r="N7817" s="3">
        <f>+IF(Tabella2026[[#This Row],[REDDITO COMPLESSIVO PROCAPITE]]&lt;media_aggr_reddito_pc,(media_aggr_reddito_pc-Tabella2026[[#This Row],[REDDITO COMPLESSIVO PROCAPITE]]),0)</f>
        <v>0</v>
      </c>
      <c r="O7817" s="3">
        <f>+Tabella2026[[#This Row],[DIFFERENZA REDDITO INFERIORE ALLA MEDIA DALLA MEDIA]]*Tabella2026[[#This Row],[POP_2024]]</f>
        <v>0</v>
      </c>
      <c r="P7817" s="3">
        <f>+Tabella2026[[#This Row],[POPOLAZIONE PER DIFFERENZA ]]/SUM(Tabella2026[[POPOLAZIONE PER DIFFERENZA ]])</f>
        <v>0</v>
      </c>
      <c r="Q7817" s="3">
        <f>+Tabella2026[[#This Row],[INCIDENZA POPOLAZIONE PER DIFFERENZA]]*(PLAFOND-SUM(Tabella2026[CONTRIBUTO SULLA BASE DELLA POPOLAZIONE]))</f>
        <v>0</v>
      </c>
      <c r="R7817" s="3">
        <f>+Tabella2026[[#This Row],[CONTRIBUTO SULLA BASE DELLA POPOLAZIONE]]+Tabella2026[[#This Row],[CONTRIBUTO SULLA BASE DEL REDDITO]]</f>
        <v>519.43879647114056</v>
      </c>
      <c r="S7817" s="3">
        <f>+Tabella2026[[#This Row],[CONTRIBUTO TOTALE]]/(PLAFOND/N_TESSERE)</f>
        <v>1.0388775929422811</v>
      </c>
      <c r="T7817" s="3">
        <f>+MAX(CEILING(Tabella2026[[#This Row],[preDEF1]],1),1)</f>
        <v>2</v>
      </c>
      <c r="U7817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17" s="21">
        <f>+Tabella2026[[#This Row],[DEF - n. card]]*(PLAFOND/N_TESSERE)</f>
        <v>1000</v>
      </c>
      <c r="W7817" s="18"/>
    </row>
    <row r="7818" spans="2:23" x14ac:dyDescent="0.25">
      <c r="B7818" s="1" t="s">
        <v>15642</v>
      </c>
      <c r="C7818" s="2">
        <v>4162</v>
      </c>
      <c r="D7818" s="1" t="s">
        <v>15643</v>
      </c>
      <c r="E7818" s="1" t="s">
        <v>18</v>
      </c>
      <c r="F7818" s="1" t="s">
        <v>263</v>
      </c>
      <c r="G7818" s="1" t="s">
        <v>11807</v>
      </c>
      <c r="H7818" s="1" t="s">
        <v>15835</v>
      </c>
      <c r="I7818" s="5">
        <v>104</v>
      </c>
      <c r="J7818" s="5">
        <v>1353831</v>
      </c>
      <c r="K7818" s="3">
        <f>+Tabella2026[[#This Row],[POP_2024]]/SUM(Tabella2026[POP_2024])</f>
        <v>1.7644025807509379E-6</v>
      </c>
      <c r="L7818" s="3">
        <f>+Tabella2026[[#This Row],[INCIDENZA POPOLAZIONE]]*(PLAFOND/2)</f>
        <v>519.43879647114056</v>
      </c>
      <c r="M7818" s="3">
        <f>+IFERROR(Tabella2026[[#This Row],[reddito_2024]]/Tabella2026[[#This Row],[POP_2024]],"")</f>
        <v>13017.60576923077</v>
      </c>
      <c r="N7818" s="3">
        <f>+IF(Tabella2026[[#This Row],[REDDITO COMPLESSIVO PROCAPITE]]&lt;media_aggr_reddito_pc,(media_aggr_reddito_pc-Tabella2026[[#This Row],[REDDITO COMPLESSIVO PROCAPITE]]),0)</f>
        <v>4807.4602933779715</v>
      </c>
      <c r="O7818" s="3">
        <f>+Tabella2026[[#This Row],[DIFFERENZA REDDITO INFERIORE ALLA MEDIA DALLA MEDIA]]*Tabella2026[[#This Row],[POP_2024]]</f>
        <v>499975.87051130901</v>
      </c>
      <c r="P7818" s="3">
        <f>+Tabella2026[[#This Row],[POPOLAZIONE PER DIFFERENZA ]]/SUM(Tabella2026[[POPOLAZIONE PER DIFFERENZA ]])</f>
        <v>4.4356964541783409E-6</v>
      </c>
      <c r="Q7818" s="3">
        <f>+Tabella2026[[#This Row],[INCIDENZA POPOLAZIONE PER DIFFERENZA]]*(PLAFOND-SUM(Tabella2026[CONTRIBUTO SULLA BASE DELLA POPOLAZIONE]))</f>
        <v>1305.8657093377683</v>
      </c>
      <c r="R7818" s="3">
        <f>+Tabella2026[[#This Row],[CONTRIBUTO SULLA BASE DELLA POPOLAZIONE]]+Tabella2026[[#This Row],[CONTRIBUTO SULLA BASE DEL REDDITO]]</f>
        <v>1825.3045058089087</v>
      </c>
      <c r="S7818" s="3">
        <f>+Tabella2026[[#This Row],[CONTRIBUTO TOTALE]]/(PLAFOND/N_TESSERE)</f>
        <v>3.6506090116178176</v>
      </c>
      <c r="T7818" s="3">
        <f>+MAX(CEILING(Tabella2026[[#This Row],[preDEF1]],1),1)</f>
        <v>4</v>
      </c>
      <c r="U7818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18" s="21">
        <f>+Tabella2026[[#This Row],[DEF - n. card]]*(PLAFOND/N_TESSERE)</f>
        <v>2000</v>
      </c>
      <c r="W7818" s="18"/>
    </row>
    <row r="7819" spans="2:23" x14ac:dyDescent="0.25">
      <c r="B7819" s="1" t="s">
        <v>15628</v>
      </c>
      <c r="C7819" s="2">
        <v>69052</v>
      </c>
      <c r="D7819" s="1" t="s">
        <v>15629</v>
      </c>
      <c r="E7819" s="1" t="s">
        <v>96</v>
      </c>
      <c r="F7819" s="1" t="s">
        <v>328</v>
      </c>
      <c r="G7819" s="1" t="s">
        <v>11807</v>
      </c>
      <c r="H7819" s="1" t="s">
        <v>15836</v>
      </c>
      <c r="I7819" s="5">
        <v>103</v>
      </c>
      <c r="J7819" s="5">
        <v>1144995</v>
      </c>
      <c r="K7819" s="3">
        <f>+Tabella2026[[#This Row],[POP_2024]]/SUM(Tabella2026[POP_2024])</f>
        <v>1.7474371713206403E-6</v>
      </c>
      <c r="L7819" s="3">
        <f>+Tabella2026[[#This Row],[INCIDENZA POPOLAZIONE]]*(PLAFOND/2)</f>
        <v>514.44419265891804</v>
      </c>
      <c r="M7819" s="3">
        <f>+IFERROR(Tabella2026[[#This Row],[reddito_2024]]/Tabella2026[[#This Row],[POP_2024]],"")</f>
        <v>11116.456310679612</v>
      </c>
      <c r="N7819" s="3">
        <f>+IF(Tabella2026[[#This Row],[REDDITO COMPLESSIVO PROCAPITE]]&lt;media_aggr_reddito_pc,(media_aggr_reddito_pc-Tabella2026[[#This Row],[REDDITO COMPLESSIVO PROCAPITE]]),0)</f>
        <v>6708.6097519291288</v>
      </c>
      <c r="O7819" s="3">
        <f>+Tabella2026[[#This Row],[DIFFERENZA REDDITO INFERIORE ALLA MEDIA DALLA MEDIA]]*Tabella2026[[#This Row],[POP_2024]]</f>
        <v>690986.80444870028</v>
      </c>
      <c r="P7819" s="3">
        <f>+Tabella2026[[#This Row],[POPOLAZIONE PER DIFFERENZA ]]/SUM(Tabella2026[[POPOLAZIONE PER DIFFERENZA ]])</f>
        <v>6.1303112793076173E-6</v>
      </c>
      <c r="Q7819" s="3">
        <f>+Tabella2026[[#This Row],[INCIDENZA POPOLAZIONE PER DIFFERENZA]]*(PLAFOND-SUM(Tabella2026[CONTRIBUTO SULLA BASE DELLA POPOLAZIONE]))</f>
        <v>1804.7590428947103</v>
      </c>
      <c r="R7819" s="3">
        <f>+Tabella2026[[#This Row],[CONTRIBUTO SULLA BASE DELLA POPOLAZIONE]]+Tabella2026[[#This Row],[CONTRIBUTO SULLA BASE DEL REDDITO]]</f>
        <v>2319.2032355536285</v>
      </c>
      <c r="S7819" s="3">
        <f>+Tabella2026[[#This Row],[CONTRIBUTO TOTALE]]/(PLAFOND/N_TESSERE)</f>
        <v>4.638406471107257</v>
      </c>
      <c r="T7819" s="3">
        <f>+MAX(CEILING(Tabella2026[[#This Row],[preDEF1]],1),1)</f>
        <v>5</v>
      </c>
      <c r="U7819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819" s="21">
        <f>+Tabella2026[[#This Row],[DEF - n. card]]*(PLAFOND/N_TESSERE)</f>
        <v>2500</v>
      </c>
      <c r="W7819" s="18"/>
    </row>
    <row r="7820" spans="2:23" x14ac:dyDescent="0.25">
      <c r="B7820" s="1" t="s">
        <v>15630</v>
      </c>
      <c r="C7820" s="2">
        <v>112031</v>
      </c>
      <c r="D7820" s="1" t="s">
        <v>15631</v>
      </c>
      <c r="E7820" s="1" t="s">
        <v>76</v>
      </c>
      <c r="F7820" s="1" t="s">
        <v>88</v>
      </c>
      <c r="G7820" s="1" t="s">
        <v>11807</v>
      </c>
      <c r="H7820" s="1" t="s">
        <v>15836</v>
      </c>
      <c r="I7820" s="5">
        <v>103</v>
      </c>
      <c r="J7820" s="5">
        <v>1084932</v>
      </c>
      <c r="K7820" s="3">
        <f>+Tabella2026[[#This Row],[POP_2024]]/SUM(Tabella2026[POP_2024])</f>
        <v>1.7474371713206403E-6</v>
      </c>
      <c r="L7820" s="3">
        <f>+Tabella2026[[#This Row],[INCIDENZA POPOLAZIONE]]*(PLAFOND/2)</f>
        <v>514.44419265891804</v>
      </c>
      <c r="M7820" s="3">
        <f>+IFERROR(Tabella2026[[#This Row],[reddito_2024]]/Tabella2026[[#This Row],[POP_2024]],"")</f>
        <v>10533.320388349515</v>
      </c>
      <c r="N7820" s="3">
        <f>+IF(Tabella2026[[#This Row],[REDDITO COMPLESSIVO PROCAPITE]]&lt;media_aggr_reddito_pc,(media_aggr_reddito_pc-Tabella2026[[#This Row],[REDDITO COMPLESSIVO PROCAPITE]]),0)</f>
        <v>7291.7456742592258</v>
      </c>
      <c r="O7820" s="3">
        <f>+Tabella2026[[#This Row],[DIFFERENZA REDDITO INFERIORE ALLA MEDIA DALLA MEDIA]]*Tabella2026[[#This Row],[POP_2024]]</f>
        <v>751049.80444870028</v>
      </c>
      <c r="P7820" s="3">
        <f>+Tabella2026[[#This Row],[POPOLAZIONE PER DIFFERENZA ]]/SUM(Tabella2026[[POPOLAZIONE PER DIFFERENZA ]])</f>
        <v>6.6631794672360733E-6</v>
      </c>
      <c r="Q7820" s="3">
        <f>+Tabella2026[[#This Row],[INCIDENZA POPOLAZIONE PER DIFFERENZA]]*(PLAFOND-SUM(Tabella2026[CONTRIBUTO SULLA BASE DELLA POPOLAZIONE]))</f>
        <v>1961.6350377697074</v>
      </c>
      <c r="R7820" s="3">
        <f>+Tabella2026[[#This Row],[CONTRIBUTO SULLA BASE DELLA POPOLAZIONE]]+Tabella2026[[#This Row],[CONTRIBUTO SULLA BASE DEL REDDITO]]</f>
        <v>2476.0792304286256</v>
      </c>
      <c r="S7820" s="3">
        <f>+Tabella2026[[#This Row],[CONTRIBUTO TOTALE]]/(PLAFOND/N_TESSERE)</f>
        <v>4.9521584608572509</v>
      </c>
      <c r="T7820" s="3">
        <f>+MAX(CEILING(Tabella2026[[#This Row],[preDEF1]],1),1)</f>
        <v>5</v>
      </c>
      <c r="U7820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820" s="21">
        <f>+Tabella2026[[#This Row],[DEF - n. card]]*(PLAFOND/N_TESSERE)</f>
        <v>2500</v>
      </c>
      <c r="W7820" s="18"/>
    </row>
    <row r="7821" spans="2:23" x14ac:dyDescent="0.25">
      <c r="B7821" s="1" t="s">
        <v>15690</v>
      </c>
      <c r="C7821" s="2">
        <v>4224</v>
      </c>
      <c r="D7821" s="1" t="s">
        <v>15691</v>
      </c>
      <c r="E7821" s="1" t="s">
        <v>18</v>
      </c>
      <c r="F7821" s="1" t="s">
        <v>263</v>
      </c>
      <c r="G7821" s="1" t="s">
        <v>11807</v>
      </c>
      <c r="H7821" s="1" t="s">
        <v>15835</v>
      </c>
      <c r="I7821" s="5">
        <v>103</v>
      </c>
      <c r="J7821" s="5">
        <v>1305636</v>
      </c>
      <c r="K7821" s="3">
        <f>+Tabella2026[[#This Row],[POP_2024]]/SUM(Tabella2026[POP_2024])</f>
        <v>1.7474371713206403E-6</v>
      </c>
      <c r="L7821" s="3">
        <f>+Tabella2026[[#This Row],[INCIDENZA POPOLAZIONE]]*(PLAFOND/2)</f>
        <v>514.44419265891804</v>
      </c>
      <c r="M7821" s="3">
        <f>+IFERROR(Tabella2026[[#This Row],[reddito_2024]]/Tabella2026[[#This Row],[POP_2024]],"")</f>
        <v>12676.077669902912</v>
      </c>
      <c r="N7821" s="3">
        <f>+IF(Tabella2026[[#This Row],[REDDITO COMPLESSIVO PROCAPITE]]&lt;media_aggr_reddito_pc,(media_aggr_reddito_pc-Tabella2026[[#This Row],[REDDITO COMPLESSIVO PROCAPITE]]),0)</f>
        <v>5148.988392705829</v>
      </c>
      <c r="O7821" s="3">
        <f>+Tabella2026[[#This Row],[DIFFERENZA REDDITO INFERIORE ALLA MEDIA DALLA MEDIA]]*Tabella2026[[#This Row],[POP_2024]]</f>
        <v>530345.80444870039</v>
      </c>
      <c r="P7821" s="3">
        <f>+Tabella2026[[#This Row],[POPOLAZIONE PER DIFFERENZA ]]/SUM(Tabella2026[[POPOLAZIONE PER DIFFERENZA ]])</f>
        <v>4.7051330734734915E-6</v>
      </c>
      <c r="Q7821" s="3">
        <f>+Tabella2026[[#This Row],[INCIDENZA POPOLAZIONE PER DIFFERENZA]]*(PLAFOND-SUM(Tabella2026[CONTRIBUTO SULLA BASE DELLA POPOLAZIONE]))</f>
        <v>1385.1876479807963</v>
      </c>
      <c r="R7821" s="3">
        <f>+Tabella2026[[#This Row],[CONTRIBUTO SULLA BASE DELLA POPOLAZIONE]]+Tabella2026[[#This Row],[CONTRIBUTO SULLA BASE DEL REDDITO]]</f>
        <v>1899.6318406397145</v>
      </c>
      <c r="S7821" s="3">
        <f>+Tabella2026[[#This Row],[CONTRIBUTO TOTALE]]/(PLAFOND/N_TESSERE)</f>
        <v>3.7992636812794292</v>
      </c>
      <c r="T7821" s="3">
        <f>+MAX(CEILING(Tabella2026[[#This Row],[preDEF1]],1),1)</f>
        <v>4</v>
      </c>
      <c r="U7821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21" s="21">
        <f>+Tabella2026[[#This Row],[DEF - n. card]]*(PLAFOND/N_TESSERE)</f>
        <v>2000</v>
      </c>
      <c r="W7821" s="18"/>
    </row>
    <row r="7822" spans="2:23" x14ac:dyDescent="0.25">
      <c r="B7822" s="1" t="s">
        <v>15640</v>
      </c>
      <c r="C7822" s="2">
        <v>7009</v>
      </c>
      <c r="D7822" s="1" t="s">
        <v>15641</v>
      </c>
      <c r="E7822" s="1" t="s">
        <v>565</v>
      </c>
      <c r="F7822" s="1" t="s">
        <v>565</v>
      </c>
      <c r="G7822" s="1" t="s">
        <v>11807</v>
      </c>
      <c r="H7822" s="1" t="s">
        <v>15835</v>
      </c>
      <c r="I7822" s="5">
        <v>102</v>
      </c>
      <c r="J7822" s="5">
        <v>1538632</v>
      </c>
      <c r="K7822" s="3">
        <f>+Tabella2026[[#This Row],[POP_2024]]/SUM(Tabella2026[POP_2024])</f>
        <v>1.730471761890343E-6</v>
      </c>
      <c r="L7822" s="3">
        <f>+Tabella2026[[#This Row],[INCIDENZA POPOLAZIONE]]*(PLAFOND/2)</f>
        <v>509.44958884669552</v>
      </c>
      <c r="M7822" s="3">
        <f>+IFERROR(Tabella2026[[#This Row],[reddito_2024]]/Tabella2026[[#This Row],[POP_2024]],"")</f>
        <v>15084.627450980392</v>
      </c>
      <c r="N7822" s="3">
        <f>+IF(Tabella2026[[#This Row],[REDDITO COMPLESSIVO PROCAPITE]]&lt;media_aggr_reddito_pc,(media_aggr_reddito_pc-Tabella2026[[#This Row],[REDDITO COMPLESSIVO PROCAPITE]]),0)</f>
        <v>2740.4386116283495</v>
      </c>
      <c r="O7822" s="3">
        <f>+Tabella2026[[#This Row],[DIFFERENZA REDDITO INFERIORE ALLA MEDIA DALLA MEDIA]]*Tabella2026[[#This Row],[POP_2024]]</f>
        <v>279524.73838609166</v>
      </c>
      <c r="P7822" s="3">
        <f>+Tabella2026[[#This Row],[POPOLAZIONE PER DIFFERENZA ]]/SUM(Tabella2026[[POPOLAZIONE PER DIFFERENZA ]])</f>
        <v>2.4798934589509753E-6</v>
      </c>
      <c r="Q7822" s="3">
        <f>+Tabella2026[[#This Row],[INCIDENZA POPOLAZIONE PER DIFFERENZA]]*(PLAFOND-SUM(Tabella2026[CONTRIBUTO SULLA BASE DELLA POPOLAZIONE]))</f>
        <v>730.07877439507581</v>
      </c>
      <c r="R7822" s="3">
        <f>+Tabella2026[[#This Row],[CONTRIBUTO SULLA BASE DELLA POPOLAZIONE]]+Tabella2026[[#This Row],[CONTRIBUTO SULLA BASE DEL REDDITO]]</f>
        <v>1239.5283632417713</v>
      </c>
      <c r="S7822" s="3">
        <f>+Tabella2026[[#This Row],[CONTRIBUTO TOTALE]]/(PLAFOND/N_TESSERE)</f>
        <v>2.4790567264835426</v>
      </c>
      <c r="T7822" s="3">
        <f>+MAX(CEILING(Tabella2026[[#This Row],[preDEF1]],1),1)</f>
        <v>3</v>
      </c>
      <c r="U7822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22" s="21">
        <f>+Tabella2026[[#This Row],[DEF - n. card]]*(PLAFOND/N_TESSERE)</f>
        <v>1500</v>
      </c>
      <c r="W7822" s="18"/>
    </row>
    <row r="7823" spans="2:23" x14ac:dyDescent="0.25">
      <c r="B7823" s="1" t="s">
        <v>15662</v>
      </c>
      <c r="C7823" s="2">
        <v>4054</v>
      </c>
      <c r="D7823" s="1" t="s">
        <v>15663</v>
      </c>
      <c r="E7823" s="1" t="s">
        <v>18</v>
      </c>
      <c r="F7823" s="1" t="s">
        <v>263</v>
      </c>
      <c r="G7823" s="1" t="s">
        <v>11807</v>
      </c>
      <c r="H7823" s="1" t="s">
        <v>15835</v>
      </c>
      <c r="I7823" s="5">
        <v>102</v>
      </c>
      <c r="J7823" s="5">
        <v>1571299</v>
      </c>
      <c r="K7823" s="3">
        <f>+Tabella2026[[#This Row],[POP_2024]]/SUM(Tabella2026[POP_2024])</f>
        <v>1.730471761890343E-6</v>
      </c>
      <c r="L7823" s="3">
        <f>+Tabella2026[[#This Row],[INCIDENZA POPOLAZIONE]]*(PLAFOND/2)</f>
        <v>509.44958884669552</v>
      </c>
      <c r="M7823" s="3">
        <f>+IFERROR(Tabella2026[[#This Row],[reddito_2024]]/Tabella2026[[#This Row],[POP_2024]],"")</f>
        <v>15404.892156862745</v>
      </c>
      <c r="N7823" s="3">
        <f>+IF(Tabella2026[[#This Row],[REDDITO COMPLESSIVO PROCAPITE]]&lt;media_aggr_reddito_pc,(media_aggr_reddito_pc-Tabella2026[[#This Row],[REDDITO COMPLESSIVO PROCAPITE]]),0)</f>
        <v>2420.1739057459963</v>
      </c>
      <c r="O7823" s="3">
        <f>+Tabella2026[[#This Row],[DIFFERENZA REDDITO INFERIORE ALLA MEDIA DALLA MEDIA]]*Tabella2026[[#This Row],[POP_2024]]</f>
        <v>246857.73838609163</v>
      </c>
      <c r="P7823" s="3">
        <f>+Tabella2026[[#This Row],[POPOLAZIONE PER DIFFERENZA ]]/SUM(Tabella2026[[POPOLAZIONE PER DIFFERENZA ]])</f>
        <v>2.190077680600595E-6</v>
      </c>
      <c r="Q7823" s="3">
        <f>+Tabella2026[[#This Row],[INCIDENZA POPOLAZIONE PER DIFFERENZA]]*(PLAFOND-SUM(Tabella2026[CONTRIBUTO SULLA BASE DELLA POPOLAZIONE]))</f>
        <v>644.75722661055738</v>
      </c>
      <c r="R7823" s="3">
        <f>+Tabella2026[[#This Row],[CONTRIBUTO SULLA BASE DELLA POPOLAZIONE]]+Tabella2026[[#This Row],[CONTRIBUTO SULLA BASE DEL REDDITO]]</f>
        <v>1154.206815457253</v>
      </c>
      <c r="S7823" s="3">
        <f>+Tabella2026[[#This Row],[CONTRIBUTO TOTALE]]/(PLAFOND/N_TESSERE)</f>
        <v>2.3084136309145062</v>
      </c>
      <c r="T7823" s="3">
        <f>+MAX(CEILING(Tabella2026[[#This Row],[preDEF1]],1),1)</f>
        <v>3</v>
      </c>
      <c r="U7823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23" s="21">
        <f>+Tabella2026[[#This Row],[DEF - n. card]]*(PLAFOND/N_TESSERE)</f>
        <v>1500</v>
      </c>
      <c r="W7823" s="18"/>
    </row>
    <row r="7824" spans="2:23" x14ac:dyDescent="0.25">
      <c r="B7824" s="1" t="s">
        <v>15644</v>
      </c>
      <c r="C7824" s="2">
        <v>17098</v>
      </c>
      <c r="D7824" s="1" t="s">
        <v>15645</v>
      </c>
      <c r="E7824" s="1" t="s">
        <v>12</v>
      </c>
      <c r="F7824" s="1" t="s">
        <v>50</v>
      </c>
      <c r="G7824" s="1" t="s">
        <v>11807</v>
      </c>
      <c r="H7824" s="1" t="s">
        <v>15835</v>
      </c>
      <c r="I7824" s="5">
        <v>102</v>
      </c>
      <c r="J7824" s="5">
        <v>1501437</v>
      </c>
      <c r="K7824" s="3">
        <f>+Tabella2026[[#This Row],[POP_2024]]/SUM(Tabella2026[POP_2024])</f>
        <v>1.730471761890343E-6</v>
      </c>
      <c r="L7824" s="3">
        <f>+Tabella2026[[#This Row],[INCIDENZA POPOLAZIONE]]*(PLAFOND/2)</f>
        <v>509.44958884669552</v>
      </c>
      <c r="M7824" s="3">
        <f>+IFERROR(Tabella2026[[#This Row],[reddito_2024]]/Tabella2026[[#This Row],[POP_2024]],"")</f>
        <v>14719.970588235294</v>
      </c>
      <c r="N7824" s="3">
        <f>+IF(Tabella2026[[#This Row],[REDDITO COMPLESSIVO PROCAPITE]]&lt;media_aggr_reddito_pc,(media_aggr_reddito_pc-Tabella2026[[#This Row],[REDDITO COMPLESSIVO PROCAPITE]]),0)</f>
        <v>3105.0954743734474</v>
      </c>
      <c r="O7824" s="3">
        <f>+Tabella2026[[#This Row],[DIFFERENZA REDDITO INFERIORE ALLA MEDIA DALLA MEDIA]]*Tabella2026[[#This Row],[POP_2024]]</f>
        <v>316719.73838609166</v>
      </c>
      <c r="P7824" s="3">
        <f>+Tabella2026[[#This Row],[POPOLAZIONE PER DIFFERENZA ]]/SUM(Tabella2026[[POPOLAZIONE PER DIFFERENZA ]])</f>
        <v>2.809880843031007E-6</v>
      </c>
      <c r="Q7824" s="3">
        <f>+Tabella2026[[#This Row],[INCIDENZA POPOLAZIONE PER DIFFERENZA]]*(PLAFOND-SUM(Tabella2026[CONTRIBUTO SULLA BASE DELLA POPOLAZIONE]))</f>
        <v>827.22681277769948</v>
      </c>
      <c r="R7824" s="3">
        <f>+Tabella2026[[#This Row],[CONTRIBUTO SULLA BASE DELLA POPOLAZIONE]]+Tabella2026[[#This Row],[CONTRIBUTO SULLA BASE DEL REDDITO]]</f>
        <v>1336.6764016243951</v>
      </c>
      <c r="S7824" s="3">
        <f>+Tabella2026[[#This Row],[CONTRIBUTO TOTALE]]/(PLAFOND/N_TESSERE)</f>
        <v>2.6733528032487901</v>
      </c>
      <c r="T7824" s="3">
        <f>+MAX(CEILING(Tabella2026[[#This Row],[preDEF1]],1),1)</f>
        <v>3</v>
      </c>
      <c r="U7824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24" s="21">
        <f>+Tabella2026[[#This Row],[DEF - n. card]]*(PLAFOND/N_TESSERE)</f>
        <v>1500</v>
      </c>
      <c r="W7824" s="18"/>
    </row>
    <row r="7825" spans="2:23" x14ac:dyDescent="0.25">
      <c r="B7825" s="1" t="s">
        <v>15684</v>
      </c>
      <c r="C7825" s="2">
        <v>9037</v>
      </c>
      <c r="D7825" s="1" t="s">
        <v>15685</v>
      </c>
      <c r="E7825" s="1" t="s">
        <v>24</v>
      </c>
      <c r="F7825" s="1" t="s">
        <v>246</v>
      </c>
      <c r="G7825" s="1" t="s">
        <v>11807</v>
      </c>
      <c r="H7825" s="1" t="s">
        <v>15835</v>
      </c>
      <c r="I7825" s="5">
        <v>101</v>
      </c>
      <c r="J7825" s="5">
        <v>1378801</v>
      </c>
      <c r="K7825" s="3">
        <f>+Tabella2026[[#This Row],[POP_2024]]/SUM(Tabella2026[POP_2024])</f>
        <v>1.7135063524600453E-6</v>
      </c>
      <c r="L7825" s="3">
        <f>+Tabella2026[[#This Row],[INCIDENZA POPOLAZIONE]]*(PLAFOND/2)</f>
        <v>504.454985034473</v>
      </c>
      <c r="M7825" s="3">
        <f>+IFERROR(Tabella2026[[#This Row],[reddito_2024]]/Tabella2026[[#This Row],[POP_2024]],"")</f>
        <v>13651.495049504951</v>
      </c>
      <c r="N7825" s="3">
        <f>+IF(Tabella2026[[#This Row],[REDDITO COMPLESSIVO PROCAPITE]]&lt;media_aggr_reddito_pc,(media_aggr_reddito_pc-Tabella2026[[#This Row],[REDDITO COMPLESSIVO PROCAPITE]]),0)</f>
        <v>4173.5710131037904</v>
      </c>
      <c r="O7825" s="3">
        <f>+Tabella2026[[#This Row],[DIFFERENZA REDDITO INFERIORE ALLA MEDIA DALLA MEDIA]]*Tabella2026[[#This Row],[POP_2024]]</f>
        <v>421530.67232348281</v>
      </c>
      <c r="P7825" s="3">
        <f>+Tabella2026[[#This Row],[POPOLAZIONE PER DIFFERENZA ]]/SUM(Tabella2026[[POPOLAZIONE PER DIFFERENZA ]])</f>
        <v>3.7397446933599405E-6</v>
      </c>
      <c r="Q7825" s="3">
        <f>+Tabella2026[[#This Row],[INCIDENZA POPOLAZIONE PER DIFFERENZA]]*(PLAFOND-SUM(Tabella2026[CONTRIBUTO SULLA BASE DELLA POPOLAZIONE]))</f>
        <v>1100.9780329166508</v>
      </c>
      <c r="R7825" s="3">
        <f>+Tabella2026[[#This Row],[CONTRIBUTO SULLA BASE DELLA POPOLAZIONE]]+Tabella2026[[#This Row],[CONTRIBUTO SULLA BASE DEL REDDITO]]</f>
        <v>1605.4330179511239</v>
      </c>
      <c r="S7825" s="3">
        <f>+Tabella2026[[#This Row],[CONTRIBUTO TOTALE]]/(PLAFOND/N_TESSERE)</f>
        <v>3.2108660359022481</v>
      </c>
      <c r="T7825" s="3">
        <f>+MAX(CEILING(Tabella2026[[#This Row],[preDEF1]],1),1)</f>
        <v>4</v>
      </c>
      <c r="U782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25" s="21">
        <f>+Tabella2026[[#This Row],[DEF - n. card]]*(PLAFOND/N_TESSERE)</f>
        <v>2000</v>
      </c>
      <c r="W7825" s="18"/>
    </row>
    <row r="7826" spans="2:23" x14ac:dyDescent="0.25">
      <c r="B7826" s="1" t="s">
        <v>15700</v>
      </c>
      <c r="C7826" s="2">
        <v>2078</v>
      </c>
      <c r="D7826" s="1" t="s">
        <v>15701</v>
      </c>
      <c r="E7826" s="1" t="s">
        <v>18</v>
      </c>
      <c r="F7826" s="1" t="s">
        <v>381</v>
      </c>
      <c r="G7826" s="1" t="s">
        <v>11807</v>
      </c>
      <c r="H7826" s="1" t="s">
        <v>15835</v>
      </c>
      <c r="I7826" s="5">
        <v>101</v>
      </c>
      <c r="J7826" s="5">
        <v>1767730</v>
      </c>
      <c r="K7826" s="3">
        <f>+Tabella2026[[#This Row],[POP_2024]]/SUM(Tabella2026[POP_2024])</f>
        <v>1.7135063524600453E-6</v>
      </c>
      <c r="L7826" s="3">
        <f>+Tabella2026[[#This Row],[INCIDENZA POPOLAZIONE]]*(PLAFOND/2)</f>
        <v>504.454985034473</v>
      </c>
      <c r="M7826" s="3">
        <f>+IFERROR(Tabella2026[[#This Row],[reddito_2024]]/Tabella2026[[#This Row],[POP_2024]],"")</f>
        <v>17502.27722772277</v>
      </c>
      <c r="N7826" s="3">
        <f>+IF(Tabella2026[[#This Row],[REDDITO COMPLESSIVO PROCAPITE]]&lt;media_aggr_reddito_pc,(media_aggr_reddito_pc-Tabella2026[[#This Row],[REDDITO COMPLESSIVO PROCAPITE]]),0)</f>
        <v>322.78883488597057</v>
      </c>
      <c r="O7826" s="3">
        <f>+Tabella2026[[#This Row],[DIFFERENZA REDDITO INFERIORE ALLA MEDIA DALLA MEDIA]]*Tabella2026[[#This Row],[POP_2024]]</f>
        <v>32601.672323483028</v>
      </c>
      <c r="P7826" s="3">
        <f>+Tabella2026[[#This Row],[POPOLAZIONE PER DIFFERENZA ]]/SUM(Tabella2026[[POPOLAZIONE PER DIFFERENZA ]])</f>
        <v>2.8923620289448913E-7</v>
      </c>
      <c r="Q7826" s="3">
        <f>+Tabella2026[[#This Row],[INCIDENZA POPOLAZIONE PER DIFFERENZA]]*(PLAFOND-SUM(Tabella2026[CONTRIBUTO SULLA BASE DELLA POPOLAZIONE]))</f>
        <v>85.150921204985778</v>
      </c>
      <c r="R7826" s="3">
        <f>+Tabella2026[[#This Row],[CONTRIBUTO SULLA BASE DELLA POPOLAZIONE]]+Tabella2026[[#This Row],[CONTRIBUTO SULLA BASE DEL REDDITO]]</f>
        <v>589.60590623945882</v>
      </c>
      <c r="S7826" s="3">
        <f>+Tabella2026[[#This Row],[CONTRIBUTO TOTALE]]/(PLAFOND/N_TESSERE)</f>
        <v>1.1792118124789177</v>
      </c>
      <c r="T7826" s="3">
        <f>+MAX(CEILING(Tabella2026[[#This Row],[preDEF1]],1),1)</f>
        <v>2</v>
      </c>
      <c r="U7826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26" s="21">
        <f>+Tabella2026[[#This Row],[DEF - n. card]]*(PLAFOND/N_TESSERE)</f>
        <v>1000</v>
      </c>
      <c r="W7826" s="18"/>
    </row>
    <row r="7827" spans="2:23" x14ac:dyDescent="0.25">
      <c r="B7827" s="1" t="s">
        <v>15636</v>
      </c>
      <c r="C7827" s="2">
        <v>4182</v>
      </c>
      <c r="D7827" s="1" t="s">
        <v>15637</v>
      </c>
      <c r="E7827" s="1" t="s">
        <v>18</v>
      </c>
      <c r="F7827" s="1" t="s">
        <v>263</v>
      </c>
      <c r="G7827" s="1" t="s">
        <v>11807</v>
      </c>
      <c r="H7827" s="1" t="s">
        <v>15835</v>
      </c>
      <c r="I7827" s="5">
        <v>101</v>
      </c>
      <c r="J7827" s="5">
        <v>1678328</v>
      </c>
      <c r="K7827" s="3">
        <f>+Tabella2026[[#This Row],[POP_2024]]/SUM(Tabella2026[POP_2024])</f>
        <v>1.7135063524600453E-6</v>
      </c>
      <c r="L7827" s="3">
        <f>+Tabella2026[[#This Row],[INCIDENZA POPOLAZIONE]]*(PLAFOND/2)</f>
        <v>504.454985034473</v>
      </c>
      <c r="M7827" s="3">
        <f>+IFERROR(Tabella2026[[#This Row],[reddito_2024]]/Tabella2026[[#This Row],[POP_2024]],"")</f>
        <v>16617.108910891089</v>
      </c>
      <c r="N7827" s="3">
        <f>+IF(Tabella2026[[#This Row],[REDDITO COMPLESSIVO PROCAPITE]]&lt;media_aggr_reddito_pc,(media_aggr_reddito_pc-Tabella2026[[#This Row],[REDDITO COMPLESSIVO PROCAPITE]]),0)</f>
        <v>1207.9571517176519</v>
      </c>
      <c r="O7827" s="3">
        <f>+Tabella2026[[#This Row],[DIFFERENZA REDDITO INFERIORE ALLA MEDIA DALLA MEDIA]]*Tabella2026[[#This Row],[POP_2024]]</f>
        <v>122003.67232348284</v>
      </c>
      <c r="P7827" s="3">
        <f>+Tabella2026[[#This Row],[POPOLAZIONE PER DIFFERENZA ]]/SUM(Tabella2026[[POPOLAZIONE PER DIFFERENZA ]])</f>
        <v>1.0823947487077142E-6</v>
      </c>
      <c r="Q7827" s="3">
        <f>+Tabella2026[[#This Row],[INCIDENZA POPOLAZIONE PER DIFFERENZA]]*(PLAFOND-SUM(Tabella2026[CONTRIBUTO SULLA BASE DELLA POPOLAZIONE]))</f>
        <v>318.65620222349082</v>
      </c>
      <c r="R7827" s="3">
        <f>+Tabella2026[[#This Row],[CONTRIBUTO SULLA BASE DELLA POPOLAZIONE]]+Tabella2026[[#This Row],[CONTRIBUTO SULLA BASE DEL REDDITO]]</f>
        <v>823.11118725796382</v>
      </c>
      <c r="S7827" s="3">
        <f>+Tabella2026[[#This Row],[CONTRIBUTO TOTALE]]/(PLAFOND/N_TESSERE)</f>
        <v>1.6462223745159277</v>
      </c>
      <c r="T7827" s="3">
        <f>+MAX(CEILING(Tabella2026[[#This Row],[preDEF1]],1),1)</f>
        <v>2</v>
      </c>
      <c r="U7827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27" s="21">
        <f>+Tabella2026[[#This Row],[DEF - n. card]]*(PLAFOND/N_TESSERE)</f>
        <v>1000</v>
      </c>
      <c r="W7827" s="18"/>
    </row>
    <row r="7828" spans="2:23" x14ac:dyDescent="0.25">
      <c r="B7828" s="1" t="s">
        <v>15666</v>
      </c>
      <c r="C7828" s="2">
        <v>4023</v>
      </c>
      <c r="D7828" s="1" t="s">
        <v>15667</v>
      </c>
      <c r="E7828" s="1" t="s">
        <v>18</v>
      </c>
      <c r="F7828" s="1" t="s">
        <v>263</v>
      </c>
      <c r="G7828" s="1" t="s">
        <v>11807</v>
      </c>
      <c r="H7828" s="1" t="s">
        <v>15835</v>
      </c>
      <c r="I7828" s="5">
        <v>100</v>
      </c>
      <c r="J7828" s="5">
        <v>1141278</v>
      </c>
      <c r="K7828" s="3">
        <f>+Tabella2026[[#This Row],[POP_2024]]/SUM(Tabella2026[POP_2024])</f>
        <v>1.696540943029748E-6</v>
      </c>
      <c r="L7828" s="3">
        <f>+Tabella2026[[#This Row],[INCIDENZA POPOLAZIONE]]*(PLAFOND/2)</f>
        <v>499.46038122225053</v>
      </c>
      <c r="M7828" s="3">
        <f>+IFERROR(Tabella2026[[#This Row],[reddito_2024]]/Tabella2026[[#This Row],[POP_2024]],"")</f>
        <v>11412.78</v>
      </c>
      <c r="N7828" s="3">
        <f>+IF(Tabella2026[[#This Row],[REDDITO COMPLESSIVO PROCAPITE]]&lt;media_aggr_reddito_pc,(media_aggr_reddito_pc-Tabella2026[[#This Row],[REDDITO COMPLESSIVO PROCAPITE]]),0)</f>
        <v>6412.2860626087404</v>
      </c>
      <c r="O7828" s="3">
        <f>+Tabella2026[[#This Row],[DIFFERENZA REDDITO INFERIORE ALLA MEDIA DALLA MEDIA]]*Tabella2026[[#This Row],[POP_2024]]</f>
        <v>641228.60626087408</v>
      </c>
      <c r="P7828" s="3">
        <f>+Tabella2026[[#This Row],[POPOLAZIONE PER DIFFERENZA ]]/SUM(Tabella2026[[POPOLAZIONE PER DIFFERENZA ]])</f>
        <v>5.6888654490471918E-6</v>
      </c>
      <c r="Q7828" s="3">
        <f>+Tabella2026[[#This Row],[INCIDENZA POPOLAZIONE PER DIFFERENZA]]*(PLAFOND-SUM(Tabella2026[CONTRIBUTO SULLA BASE DELLA POPOLAZIONE]))</f>
        <v>1674.7977215504134</v>
      </c>
      <c r="R7828" s="3">
        <f>+Tabella2026[[#This Row],[CONTRIBUTO SULLA BASE DELLA POPOLAZIONE]]+Tabella2026[[#This Row],[CONTRIBUTO SULLA BASE DEL REDDITO]]</f>
        <v>2174.2581027726637</v>
      </c>
      <c r="S7828" s="3">
        <f>+Tabella2026[[#This Row],[CONTRIBUTO TOTALE]]/(PLAFOND/N_TESSERE)</f>
        <v>4.3485162055453275</v>
      </c>
      <c r="T7828" s="3">
        <f>+MAX(CEILING(Tabella2026[[#This Row],[preDEF1]],1),1)</f>
        <v>5</v>
      </c>
      <c r="U782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828" s="21">
        <f>+Tabella2026[[#This Row],[DEF - n. card]]*(PLAFOND/N_TESSERE)</f>
        <v>2500</v>
      </c>
      <c r="W7828" s="18"/>
    </row>
    <row r="7829" spans="2:23" x14ac:dyDescent="0.25">
      <c r="B7829" s="1" t="s">
        <v>15656</v>
      </c>
      <c r="C7829" s="2">
        <v>43027</v>
      </c>
      <c r="D7829" s="1" t="s">
        <v>15657</v>
      </c>
      <c r="E7829" s="1" t="s">
        <v>117</v>
      </c>
      <c r="F7829" s="1" t="s">
        <v>411</v>
      </c>
      <c r="G7829" s="1" t="s">
        <v>11807</v>
      </c>
      <c r="H7829" s="1" t="s">
        <v>15834</v>
      </c>
      <c r="I7829" s="5">
        <v>100</v>
      </c>
      <c r="J7829" s="5">
        <v>1401057</v>
      </c>
      <c r="K7829" s="3">
        <f>+Tabella2026[[#This Row],[POP_2024]]/SUM(Tabella2026[POP_2024])</f>
        <v>1.696540943029748E-6</v>
      </c>
      <c r="L7829" s="3">
        <f>+Tabella2026[[#This Row],[INCIDENZA POPOLAZIONE]]*(PLAFOND/2)</f>
        <v>499.46038122225053</v>
      </c>
      <c r="M7829" s="3">
        <f>+IFERROR(Tabella2026[[#This Row],[reddito_2024]]/Tabella2026[[#This Row],[POP_2024]],"")</f>
        <v>14010.57</v>
      </c>
      <c r="N7829" s="3">
        <f>+IF(Tabella2026[[#This Row],[REDDITO COMPLESSIVO PROCAPITE]]&lt;media_aggr_reddito_pc,(media_aggr_reddito_pc-Tabella2026[[#This Row],[REDDITO COMPLESSIVO PROCAPITE]]),0)</f>
        <v>3814.4960626087413</v>
      </c>
      <c r="O7829" s="3">
        <f>+Tabella2026[[#This Row],[DIFFERENZA REDDITO INFERIORE ALLA MEDIA DALLA MEDIA]]*Tabella2026[[#This Row],[POP_2024]]</f>
        <v>381449.60626087413</v>
      </c>
      <c r="P7829" s="3">
        <f>+Tabella2026[[#This Row],[POPOLAZIONE PER DIFFERENZA ]]/SUM(Tabella2026[[POPOLAZIONE PER DIFFERENZA ]])</f>
        <v>3.3841526476242459E-6</v>
      </c>
      <c r="Q7829" s="3">
        <f>+Tabella2026[[#This Row],[INCIDENZA POPOLAZIONE PER DIFFERENZA]]*(PLAFOND-SUM(Tabella2026[CONTRIBUTO SULLA BASE DELLA POPOLAZIONE]))</f>
        <v>996.2920013460963</v>
      </c>
      <c r="R7829" s="3">
        <f>+Tabella2026[[#This Row],[CONTRIBUTO SULLA BASE DELLA POPOLAZIONE]]+Tabella2026[[#This Row],[CONTRIBUTO SULLA BASE DEL REDDITO]]</f>
        <v>1495.7523825683468</v>
      </c>
      <c r="S7829" s="3">
        <f>+Tabella2026[[#This Row],[CONTRIBUTO TOTALE]]/(PLAFOND/N_TESSERE)</f>
        <v>2.9915047651366935</v>
      </c>
      <c r="T7829" s="3">
        <f>+MAX(CEILING(Tabella2026[[#This Row],[preDEF1]],1),1)</f>
        <v>3</v>
      </c>
      <c r="U7829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29" s="21">
        <f>+Tabella2026[[#This Row],[DEF - n. card]]*(PLAFOND/N_TESSERE)</f>
        <v>1500</v>
      </c>
      <c r="W7829" s="18"/>
    </row>
    <row r="7830" spans="2:23" x14ac:dyDescent="0.25">
      <c r="B7830" s="1" t="s">
        <v>15648</v>
      </c>
      <c r="C7830" s="2">
        <v>70056</v>
      </c>
      <c r="D7830" s="1" t="s">
        <v>15649</v>
      </c>
      <c r="E7830" s="1" t="s">
        <v>345</v>
      </c>
      <c r="F7830" s="1" t="s">
        <v>344</v>
      </c>
      <c r="G7830" s="1" t="s">
        <v>11807</v>
      </c>
      <c r="H7830" s="1" t="s">
        <v>15836</v>
      </c>
      <c r="I7830" s="5">
        <v>100</v>
      </c>
      <c r="J7830" s="5">
        <v>1088003</v>
      </c>
      <c r="K7830" s="3">
        <f>+Tabella2026[[#This Row],[POP_2024]]/SUM(Tabella2026[POP_2024])</f>
        <v>1.696540943029748E-6</v>
      </c>
      <c r="L7830" s="3">
        <f>+Tabella2026[[#This Row],[INCIDENZA POPOLAZIONE]]*(PLAFOND/2)</f>
        <v>499.46038122225053</v>
      </c>
      <c r="M7830" s="3">
        <f>+IFERROR(Tabella2026[[#This Row],[reddito_2024]]/Tabella2026[[#This Row],[POP_2024]],"")</f>
        <v>10880.03</v>
      </c>
      <c r="N7830" s="3">
        <f>+IF(Tabella2026[[#This Row],[REDDITO COMPLESSIVO PROCAPITE]]&lt;media_aggr_reddito_pc,(media_aggr_reddito_pc-Tabella2026[[#This Row],[REDDITO COMPLESSIVO PROCAPITE]]),0)</f>
        <v>6945.0360626087404</v>
      </c>
      <c r="O7830" s="3">
        <f>+Tabella2026[[#This Row],[DIFFERENZA REDDITO INFERIORE ALLA MEDIA DALLA MEDIA]]*Tabella2026[[#This Row],[POP_2024]]</f>
        <v>694503.60626087408</v>
      </c>
      <c r="P7830" s="3">
        <f>+Tabella2026[[#This Row],[POPOLAZIONE PER DIFFERENZA ]]/SUM(Tabella2026[[POPOLAZIONE PER DIFFERENZA ]])</f>
        <v>6.1615117156653838E-6</v>
      </c>
      <c r="Q7830" s="3">
        <f>+Tabella2026[[#This Row],[INCIDENZA POPOLAZIONE PER DIFFERENZA]]*(PLAFOND-SUM(Tabella2026[CONTRIBUTO SULLA BASE DELLA POPOLAZIONE]))</f>
        <v>1813.9444279581096</v>
      </c>
      <c r="R7830" s="3">
        <f>+Tabella2026[[#This Row],[CONTRIBUTO SULLA BASE DELLA POPOLAZIONE]]+Tabella2026[[#This Row],[CONTRIBUTO SULLA BASE DEL REDDITO]]</f>
        <v>2313.4048091803602</v>
      </c>
      <c r="S7830" s="3">
        <f>+Tabella2026[[#This Row],[CONTRIBUTO TOTALE]]/(PLAFOND/N_TESSERE)</f>
        <v>4.6268096183607206</v>
      </c>
      <c r="T7830" s="3">
        <f>+MAX(CEILING(Tabella2026[[#This Row],[preDEF1]],1),1)</f>
        <v>5</v>
      </c>
      <c r="U7830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830" s="21">
        <f>+Tabella2026[[#This Row],[DEF - n. card]]*(PLAFOND/N_TESSERE)</f>
        <v>2500</v>
      </c>
      <c r="W7830" s="18"/>
    </row>
    <row r="7831" spans="2:23" x14ac:dyDescent="0.25">
      <c r="B7831" s="1" t="s">
        <v>15680</v>
      </c>
      <c r="C7831" s="2">
        <v>69077</v>
      </c>
      <c r="D7831" s="1" t="s">
        <v>15681</v>
      </c>
      <c r="E7831" s="1" t="s">
        <v>96</v>
      </c>
      <c r="F7831" s="1" t="s">
        <v>328</v>
      </c>
      <c r="G7831" s="1" t="s">
        <v>11807</v>
      </c>
      <c r="H7831" s="1" t="s">
        <v>15836</v>
      </c>
      <c r="I7831" s="5">
        <v>100</v>
      </c>
      <c r="J7831" s="5">
        <v>1531642</v>
      </c>
      <c r="K7831" s="3">
        <f>+Tabella2026[[#This Row],[POP_2024]]/SUM(Tabella2026[POP_2024])</f>
        <v>1.696540943029748E-6</v>
      </c>
      <c r="L7831" s="3">
        <f>+Tabella2026[[#This Row],[INCIDENZA POPOLAZIONE]]*(PLAFOND/2)</f>
        <v>499.46038122225053</v>
      </c>
      <c r="M7831" s="3">
        <f>+IFERROR(Tabella2026[[#This Row],[reddito_2024]]/Tabella2026[[#This Row],[POP_2024]],"")</f>
        <v>15316.42</v>
      </c>
      <c r="N7831" s="3">
        <f>+IF(Tabella2026[[#This Row],[REDDITO COMPLESSIVO PROCAPITE]]&lt;media_aggr_reddito_pc,(media_aggr_reddito_pc-Tabella2026[[#This Row],[REDDITO COMPLESSIVO PROCAPITE]]),0)</f>
        <v>2508.646062608741</v>
      </c>
      <c r="O7831" s="3">
        <f>+Tabella2026[[#This Row],[DIFFERENZA REDDITO INFERIORE ALLA MEDIA DALLA MEDIA]]*Tabella2026[[#This Row],[POP_2024]]</f>
        <v>250864.6062608741</v>
      </c>
      <c r="P7831" s="3">
        <f>+Tabella2026[[#This Row],[POPOLAZIONE PER DIFFERENZA ]]/SUM(Tabella2026[[POPOLAZIONE PER DIFFERENZA ]])</f>
        <v>2.225625895370155E-6</v>
      </c>
      <c r="Q7831" s="3">
        <f>+Tabella2026[[#This Row],[INCIDENZA POPOLAZIONE PER DIFFERENZA]]*(PLAFOND-SUM(Tabella2026[CONTRIBUTO SULLA BASE DELLA POPOLAZIONE]))</f>
        <v>655.22259437755474</v>
      </c>
      <c r="R7831" s="3">
        <f>+Tabella2026[[#This Row],[CONTRIBUTO SULLA BASE DELLA POPOLAZIONE]]+Tabella2026[[#This Row],[CONTRIBUTO SULLA BASE DEL REDDITO]]</f>
        <v>1154.6829755998053</v>
      </c>
      <c r="S7831" s="3">
        <f>+Tabella2026[[#This Row],[CONTRIBUTO TOTALE]]/(PLAFOND/N_TESSERE)</f>
        <v>2.3093659511996107</v>
      </c>
      <c r="T7831" s="3">
        <f>+MAX(CEILING(Tabella2026[[#This Row],[preDEF1]],1),1)</f>
        <v>3</v>
      </c>
      <c r="U7831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31" s="21">
        <f>+Tabella2026[[#This Row],[DEF - n. card]]*(PLAFOND/N_TESSERE)</f>
        <v>1500</v>
      </c>
      <c r="W7831" s="18"/>
    </row>
    <row r="7832" spans="2:23" x14ac:dyDescent="0.25">
      <c r="B7832" s="1" t="s">
        <v>15682</v>
      </c>
      <c r="C7832" s="2">
        <v>66086</v>
      </c>
      <c r="D7832" s="1" t="s">
        <v>15683</v>
      </c>
      <c r="E7832" s="1" t="s">
        <v>96</v>
      </c>
      <c r="F7832" s="1" t="s">
        <v>201</v>
      </c>
      <c r="G7832" s="1" t="s">
        <v>11807</v>
      </c>
      <c r="H7832" s="1" t="s">
        <v>15836</v>
      </c>
      <c r="I7832" s="5">
        <v>100</v>
      </c>
      <c r="J7832" s="5">
        <v>1272859</v>
      </c>
      <c r="K7832" s="3">
        <f>+Tabella2026[[#This Row],[POP_2024]]/SUM(Tabella2026[POP_2024])</f>
        <v>1.696540943029748E-6</v>
      </c>
      <c r="L7832" s="3">
        <f>+Tabella2026[[#This Row],[INCIDENZA POPOLAZIONE]]*(PLAFOND/2)</f>
        <v>499.46038122225053</v>
      </c>
      <c r="M7832" s="3">
        <f>+IFERROR(Tabella2026[[#This Row],[reddito_2024]]/Tabella2026[[#This Row],[POP_2024]],"")</f>
        <v>12728.59</v>
      </c>
      <c r="N7832" s="3">
        <f>+IF(Tabella2026[[#This Row],[REDDITO COMPLESSIVO PROCAPITE]]&lt;media_aggr_reddito_pc,(media_aggr_reddito_pc-Tabella2026[[#This Row],[REDDITO COMPLESSIVO PROCAPITE]]),0)</f>
        <v>5096.4760626087409</v>
      </c>
      <c r="O7832" s="3">
        <f>+Tabella2026[[#This Row],[DIFFERENZA REDDITO INFERIORE ALLA MEDIA DALLA MEDIA]]*Tabella2026[[#This Row],[POP_2024]]</f>
        <v>509647.60626087408</v>
      </c>
      <c r="P7832" s="3">
        <f>+Tabella2026[[#This Row],[POPOLAZIONE PER DIFFERENZA ]]/SUM(Tabella2026[[POPOLAZIONE PER DIFFERENZA ]])</f>
        <v>4.5215023630239465E-6</v>
      </c>
      <c r="Q7832" s="3">
        <f>+Tabella2026[[#This Row],[INCIDENZA POPOLAZIONE PER DIFFERENZA]]*(PLAFOND-SUM(Tabella2026[CONTRIBUTO SULLA BASE DELLA POPOLAZIONE]))</f>
        <v>1331.126904547483</v>
      </c>
      <c r="R7832" s="3">
        <f>+Tabella2026[[#This Row],[CONTRIBUTO SULLA BASE DELLA POPOLAZIONE]]+Tabella2026[[#This Row],[CONTRIBUTO SULLA BASE DEL REDDITO]]</f>
        <v>1830.5872857697336</v>
      </c>
      <c r="S7832" s="3">
        <f>+Tabella2026[[#This Row],[CONTRIBUTO TOTALE]]/(PLAFOND/N_TESSERE)</f>
        <v>3.6611745715394672</v>
      </c>
      <c r="T7832" s="3">
        <f>+MAX(CEILING(Tabella2026[[#This Row],[preDEF1]],1),1)</f>
        <v>4</v>
      </c>
      <c r="U7832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32" s="21">
        <f>+Tabella2026[[#This Row],[DEF - n. card]]*(PLAFOND/N_TESSERE)</f>
        <v>2000</v>
      </c>
      <c r="W7832" s="18"/>
    </row>
    <row r="7833" spans="2:23" x14ac:dyDescent="0.25">
      <c r="B7833" s="1" t="s">
        <v>15652</v>
      </c>
      <c r="C7833" s="2">
        <v>1019</v>
      </c>
      <c r="D7833" s="1" t="s">
        <v>15653</v>
      </c>
      <c r="E7833" s="1" t="s">
        <v>18</v>
      </c>
      <c r="F7833" s="1" t="s">
        <v>17</v>
      </c>
      <c r="G7833" s="1" t="s">
        <v>11807</v>
      </c>
      <c r="H7833" s="1" t="s">
        <v>15835</v>
      </c>
      <c r="I7833" s="5">
        <v>99</v>
      </c>
      <c r="J7833" s="5">
        <v>1053738</v>
      </c>
      <c r="K7833" s="3">
        <f>+Tabella2026[[#This Row],[POP_2024]]/SUM(Tabella2026[POP_2024])</f>
        <v>1.6795755335994506E-6</v>
      </c>
      <c r="L7833" s="3">
        <f>+Tabella2026[[#This Row],[INCIDENZA POPOLAZIONE]]*(PLAFOND/2)</f>
        <v>494.46577741002807</v>
      </c>
      <c r="M7833" s="3">
        <f>+IFERROR(Tabella2026[[#This Row],[reddito_2024]]/Tabella2026[[#This Row],[POP_2024]],"")</f>
        <v>10643.818181818182</v>
      </c>
      <c r="N7833" s="3">
        <f>+IF(Tabella2026[[#This Row],[REDDITO COMPLESSIVO PROCAPITE]]&lt;media_aggr_reddito_pc,(media_aggr_reddito_pc-Tabella2026[[#This Row],[REDDITO COMPLESSIVO PROCAPITE]]),0)</f>
        <v>7181.2478807905591</v>
      </c>
      <c r="O7833" s="3">
        <f>+Tabella2026[[#This Row],[DIFFERENZA REDDITO INFERIORE ALLA MEDIA DALLA MEDIA]]*Tabella2026[[#This Row],[POP_2024]]</f>
        <v>710943.54019826534</v>
      </c>
      <c r="P7833" s="3">
        <f>+Tabella2026[[#This Row],[POPOLAZIONE PER DIFFERENZA ]]/SUM(Tabella2026[[POPOLAZIONE PER DIFFERENZA ]])</f>
        <v>6.3073638676871151E-6</v>
      </c>
      <c r="Q7833" s="3">
        <f>+Tabella2026[[#This Row],[INCIDENZA POPOLAZIONE PER DIFFERENZA]]*(PLAFOND-SUM(Tabella2026[CONTRIBUTO SULLA BASE DELLA POPOLAZIONE]))</f>
        <v>1856.8831921241933</v>
      </c>
      <c r="R7833" s="3">
        <f>+Tabella2026[[#This Row],[CONTRIBUTO SULLA BASE DELLA POPOLAZIONE]]+Tabella2026[[#This Row],[CONTRIBUTO SULLA BASE DEL REDDITO]]</f>
        <v>2351.3489695342214</v>
      </c>
      <c r="S7833" s="3">
        <f>+Tabella2026[[#This Row],[CONTRIBUTO TOTALE]]/(PLAFOND/N_TESSERE)</f>
        <v>4.7026979390684431</v>
      </c>
      <c r="T7833" s="3">
        <f>+MAX(CEILING(Tabella2026[[#This Row],[preDEF1]],1),1)</f>
        <v>5</v>
      </c>
      <c r="U7833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833" s="21">
        <f>+Tabella2026[[#This Row],[DEF - n. card]]*(PLAFOND/N_TESSERE)</f>
        <v>2500</v>
      </c>
      <c r="W7833" s="18"/>
    </row>
    <row r="7834" spans="2:23" x14ac:dyDescent="0.25">
      <c r="B7834" s="1" t="s">
        <v>15694</v>
      </c>
      <c r="C7834" s="2">
        <v>4017</v>
      </c>
      <c r="D7834" s="1" t="s">
        <v>15695</v>
      </c>
      <c r="E7834" s="1" t="s">
        <v>18</v>
      </c>
      <c r="F7834" s="1" t="s">
        <v>263</v>
      </c>
      <c r="G7834" s="1" t="s">
        <v>11807</v>
      </c>
      <c r="H7834" s="1" t="s">
        <v>15835</v>
      </c>
      <c r="I7834" s="5">
        <v>99</v>
      </c>
      <c r="J7834" s="5">
        <v>1199144</v>
      </c>
      <c r="K7834" s="3">
        <f>+Tabella2026[[#This Row],[POP_2024]]/SUM(Tabella2026[POP_2024])</f>
        <v>1.6795755335994506E-6</v>
      </c>
      <c r="L7834" s="3">
        <f>+Tabella2026[[#This Row],[INCIDENZA POPOLAZIONE]]*(PLAFOND/2)</f>
        <v>494.46577741002807</v>
      </c>
      <c r="M7834" s="3">
        <f>+IFERROR(Tabella2026[[#This Row],[reddito_2024]]/Tabella2026[[#This Row],[POP_2024]],"")</f>
        <v>12112.565656565657</v>
      </c>
      <c r="N7834" s="3">
        <f>+IF(Tabella2026[[#This Row],[REDDITO COMPLESSIVO PROCAPITE]]&lt;media_aggr_reddito_pc,(media_aggr_reddito_pc-Tabella2026[[#This Row],[REDDITO COMPLESSIVO PROCAPITE]]),0)</f>
        <v>5712.5004060430838</v>
      </c>
      <c r="O7834" s="3">
        <f>+Tabella2026[[#This Row],[DIFFERENZA REDDITO INFERIORE ALLA MEDIA DALLA MEDIA]]*Tabella2026[[#This Row],[POP_2024]]</f>
        <v>565537.54019826534</v>
      </c>
      <c r="P7834" s="3">
        <f>+Tabella2026[[#This Row],[POPOLAZIONE PER DIFFERENZA ]]/SUM(Tabella2026[[POPOLAZIONE PER DIFFERENZA ]])</f>
        <v>5.0173478556010536E-6</v>
      </c>
      <c r="Q7834" s="3">
        <f>+Tabella2026[[#This Row],[INCIDENZA POPOLAZIONE PER DIFFERENZA]]*(PLAFOND-SUM(Tabella2026[CONTRIBUTO SULLA BASE DELLA POPOLAZIONE]))</f>
        <v>1477.1034456780644</v>
      </c>
      <c r="R7834" s="3">
        <f>+Tabella2026[[#This Row],[CONTRIBUTO SULLA BASE DELLA POPOLAZIONE]]+Tabella2026[[#This Row],[CONTRIBUTO SULLA BASE DEL REDDITO]]</f>
        <v>1971.5692230880925</v>
      </c>
      <c r="S7834" s="3">
        <f>+Tabella2026[[#This Row],[CONTRIBUTO TOTALE]]/(PLAFOND/N_TESSERE)</f>
        <v>3.9431384461761851</v>
      </c>
      <c r="T7834" s="3">
        <f>+MAX(CEILING(Tabella2026[[#This Row],[preDEF1]],1),1)</f>
        <v>4</v>
      </c>
      <c r="U7834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34" s="21">
        <f>+Tabella2026[[#This Row],[DEF - n. card]]*(PLAFOND/N_TESSERE)</f>
        <v>2000</v>
      </c>
      <c r="W7834" s="18"/>
    </row>
    <row r="7835" spans="2:23" x14ac:dyDescent="0.25">
      <c r="B7835" s="1" t="s">
        <v>15646</v>
      </c>
      <c r="C7835" s="2">
        <v>1165</v>
      </c>
      <c r="D7835" s="1" t="s">
        <v>15647</v>
      </c>
      <c r="E7835" s="1" t="s">
        <v>18</v>
      </c>
      <c r="F7835" s="1" t="s">
        <v>17</v>
      </c>
      <c r="G7835" s="1" t="s">
        <v>11807</v>
      </c>
      <c r="H7835" s="1" t="s">
        <v>15835</v>
      </c>
      <c r="I7835" s="5">
        <v>99</v>
      </c>
      <c r="J7835" s="5">
        <v>1924305</v>
      </c>
      <c r="K7835" s="3">
        <f>+Tabella2026[[#This Row],[POP_2024]]/SUM(Tabella2026[POP_2024])</f>
        <v>1.6795755335994506E-6</v>
      </c>
      <c r="L7835" s="3">
        <f>+Tabella2026[[#This Row],[INCIDENZA POPOLAZIONE]]*(PLAFOND/2)</f>
        <v>494.46577741002807</v>
      </c>
      <c r="M7835" s="3">
        <f>+IFERROR(Tabella2026[[#This Row],[reddito_2024]]/Tabella2026[[#This Row],[POP_2024]],"")</f>
        <v>19437.424242424244</v>
      </c>
      <c r="N7835" s="3">
        <f>+IF(Tabella2026[[#This Row],[REDDITO COMPLESSIVO PROCAPITE]]&lt;media_aggr_reddito_pc,(media_aggr_reddito_pc-Tabella2026[[#This Row],[REDDITO COMPLESSIVO PROCAPITE]]),0)</f>
        <v>0</v>
      </c>
      <c r="O7835" s="3">
        <f>+Tabella2026[[#This Row],[DIFFERENZA REDDITO INFERIORE ALLA MEDIA DALLA MEDIA]]*Tabella2026[[#This Row],[POP_2024]]</f>
        <v>0</v>
      </c>
      <c r="P7835" s="3">
        <f>+Tabella2026[[#This Row],[POPOLAZIONE PER DIFFERENZA ]]/SUM(Tabella2026[[POPOLAZIONE PER DIFFERENZA ]])</f>
        <v>0</v>
      </c>
      <c r="Q7835" s="3">
        <f>+Tabella2026[[#This Row],[INCIDENZA POPOLAZIONE PER DIFFERENZA]]*(PLAFOND-SUM(Tabella2026[CONTRIBUTO SULLA BASE DELLA POPOLAZIONE]))</f>
        <v>0</v>
      </c>
      <c r="R7835" s="3">
        <f>+Tabella2026[[#This Row],[CONTRIBUTO SULLA BASE DELLA POPOLAZIONE]]+Tabella2026[[#This Row],[CONTRIBUTO SULLA BASE DEL REDDITO]]</f>
        <v>494.46577741002807</v>
      </c>
      <c r="S7835" s="3">
        <f>+Tabella2026[[#This Row],[CONTRIBUTO TOTALE]]/(PLAFOND/N_TESSERE)</f>
        <v>0.98893155482005612</v>
      </c>
      <c r="T7835" s="3">
        <f>+MAX(CEILING(Tabella2026[[#This Row],[preDEF1]],1),1)</f>
        <v>1</v>
      </c>
      <c r="U7835" s="9">
        <f xml:space="preserve"> IF(ROW(Tabella2026[[#This Row],[preDEF2]]) - ROW(Tabella2026[[#Headers],[preDEF2]])&lt;=ABS(SUM(Tabella2026[preDEF2])-N_TESSERE),Tabella2026[[#This Row],[preDEF2]]-1,Tabella2026[[#This Row],[preDEF2]])</f>
        <v>1</v>
      </c>
      <c r="V7835" s="21">
        <f>+Tabella2026[[#This Row],[DEF - n. card]]*(PLAFOND/N_TESSERE)</f>
        <v>500</v>
      </c>
      <c r="W7835" s="18"/>
    </row>
    <row r="7836" spans="2:23" x14ac:dyDescent="0.25">
      <c r="B7836" s="1" t="s">
        <v>15658</v>
      </c>
      <c r="C7836" s="2">
        <v>96055</v>
      </c>
      <c r="D7836" s="1" t="s">
        <v>15659</v>
      </c>
      <c r="E7836" s="1" t="s">
        <v>18</v>
      </c>
      <c r="F7836" s="1" t="s">
        <v>403</v>
      </c>
      <c r="G7836" s="1" t="s">
        <v>11807</v>
      </c>
      <c r="H7836" s="1" t="s">
        <v>15835</v>
      </c>
      <c r="I7836" s="5">
        <v>96</v>
      </c>
      <c r="J7836" s="5">
        <v>1586293</v>
      </c>
      <c r="K7836" s="3">
        <f>+Tabella2026[[#This Row],[POP_2024]]/SUM(Tabella2026[POP_2024])</f>
        <v>1.628679305308558E-6</v>
      </c>
      <c r="L7836" s="3">
        <f>+Tabella2026[[#This Row],[INCIDENZA POPOLAZIONE]]*(PLAFOND/2)</f>
        <v>479.4819659733605</v>
      </c>
      <c r="M7836" s="3">
        <f>+IFERROR(Tabella2026[[#This Row],[reddito_2024]]/Tabella2026[[#This Row],[POP_2024]],"")</f>
        <v>16523.885416666668</v>
      </c>
      <c r="N7836" s="3">
        <f>+IF(Tabella2026[[#This Row],[REDDITO COMPLESSIVO PROCAPITE]]&lt;media_aggr_reddito_pc,(media_aggr_reddito_pc-Tabella2026[[#This Row],[REDDITO COMPLESSIVO PROCAPITE]]),0)</f>
        <v>1301.1806459420732</v>
      </c>
      <c r="O7836" s="3">
        <f>+Tabella2026[[#This Row],[DIFFERENZA REDDITO INFERIORE ALLA MEDIA DALLA MEDIA]]*Tabella2026[[#This Row],[POP_2024]]</f>
        <v>124913.34201043902</v>
      </c>
      <c r="P7836" s="3">
        <f>+Tabella2026[[#This Row],[POPOLAZIONE PER DIFFERENZA ]]/SUM(Tabella2026[[POPOLAZIONE PER DIFFERENZA ]])</f>
        <v>1.1082088174947995E-6</v>
      </c>
      <c r="Q7836" s="3">
        <f>+Tabella2026[[#This Row],[INCIDENZA POPOLAZIONE PER DIFFERENZA]]*(PLAFOND-SUM(Tabella2026[CONTRIBUTO SULLA BASE DELLA POPOLAZIONE]))</f>
        <v>326.25584471385719</v>
      </c>
      <c r="R7836" s="3">
        <f>+Tabella2026[[#This Row],[CONTRIBUTO SULLA BASE DELLA POPOLAZIONE]]+Tabella2026[[#This Row],[CONTRIBUTO SULLA BASE DEL REDDITO]]</f>
        <v>805.73781068721769</v>
      </c>
      <c r="S7836" s="3">
        <f>+Tabella2026[[#This Row],[CONTRIBUTO TOTALE]]/(PLAFOND/N_TESSERE)</f>
        <v>1.6114756213744355</v>
      </c>
      <c r="T7836" s="3">
        <f>+MAX(CEILING(Tabella2026[[#This Row],[preDEF1]],1),1)</f>
        <v>2</v>
      </c>
      <c r="U7836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36" s="21">
        <f>+Tabella2026[[#This Row],[DEF - n. card]]*(PLAFOND/N_TESSERE)</f>
        <v>1000</v>
      </c>
      <c r="W7836" s="18"/>
    </row>
    <row r="7837" spans="2:23" x14ac:dyDescent="0.25">
      <c r="B7837" s="1" t="s">
        <v>15686</v>
      </c>
      <c r="C7837" s="2">
        <v>5098</v>
      </c>
      <c r="D7837" s="1" t="s">
        <v>15687</v>
      </c>
      <c r="E7837" s="1" t="s">
        <v>18</v>
      </c>
      <c r="F7837" s="1" t="s">
        <v>182</v>
      </c>
      <c r="G7837" s="1" t="s">
        <v>11807</v>
      </c>
      <c r="H7837" s="1" t="s">
        <v>15835</v>
      </c>
      <c r="I7837" s="5">
        <v>95</v>
      </c>
      <c r="J7837" s="5">
        <v>1003294</v>
      </c>
      <c r="K7837" s="3">
        <f>+Tabella2026[[#This Row],[POP_2024]]/SUM(Tabella2026[POP_2024])</f>
        <v>1.6117138958782606E-6</v>
      </c>
      <c r="L7837" s="3">
        <f>+Tabella2026[[#This Row],[INCIDENZA POPOLAZIONE]]*(PLAFOND/2)</f>
        <v>474.48736216113798</v>
      </c>
      <c r="M7837" s="3">
        <f>+IFERROR(Tabella2026[[#This Row],[reddito_2024]]/Tabella2026[[#This Row],[POP_2024]],"")</f>
        <v>10560.989473684211</v>
      </c>
      <c r="N7837" s="3">
        <f>+IF(Tabella2026[[#This Row],[REDDITO COMPLESSIVO PROCAPITE]]&lt;media_aggr_reddito_pc,(media_aggr_reddito_pc-Tabella2026[[#This Row],[REDDITO COMPLESSIVO PROCAPITE]]),0)</f>
        <v>7264.0765889245304</v>
      </c>
      <c r="O7837" s="3">
        <f>+Tabella2026[[#This Row],[DIFFERENZA REDDITO INFERIORE ALLA MEDIA DALLA MEDIA]]*Tabella2026[[#This Row],[POP_2024]]</f>
        <v>690087.27594783041</v>
      </c>
      <c r="P7837" s="3">
        <f>+Tabella2026[[#This Row],[POPOLAZIONE PER DIFFERENZA ]]/SUM(Tabella2026[[POPOLAZIONE PER DIFFERENZA ]])</f>
        <v>6.1223308234154954E-6</v>
      </c>
      <c r="Q7837" s="3">
        <f>+Tabella2026[[#This Row],[INCIDENZA POPOLAZIONE PER DIFFERENZA]]*(PLAFOND-SUM(Tabella2026[CONTRIBUTO SULLA BASE DELLA POPOLAZIONE]))</f>
        <v>1802.4096026654115</v>
      </c>
      <c r="R7837" s="3">
        <f>+Tabella2026[[#This Row],[CONTRIBUTO SULLA BASE DELLA POPOLAZIONE]]+Tabella2026[[#This Row],[CONTRIBUTO SULLA BASE DEL REDDITO]]</f>
        <v>2276.8969648265493</v>
      </c>
      <c r="S7837" s="3">
        <f>+Tabella2026[[#This Row],[CONTRIBUTO TOTALE]]/(PLAFOND/N_TESSERE)</f>
        <v>4.5537939296530983</v>
      </c>
      <c r="T7837" s="3">
        <f>+MAX(CEILING(Tabella2026[[#This Row],[preDEF1]],1),1)</f>
        <v>5</v>
      </c>
      <c r="U7837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837" s="21">
        <f>+Tabella2026[[#This Row],[DEF - n. card]]*(PLAFOND/N_TESSERE)</f>
        <v>2500</v>
      </c>
      <c r="W7837" s="18"/>
    </row>
    <row r="7838" spans="2:23" x14ac:dyDescent="0.25">
      <c r="B7838" s="1" t="s">
        <v>15664</v>
      </c>
      <c r="C7838" s="2">
        <v>5104</v>
      </c>
      <c r="D7838" s="1" t="s">
        <v>15665</v>
      </c>
      <c r="E7838" s="1" t="s">
        <v>18</v>
      </c>
      <c r="F7838" s="1" t="s">
        <v>182</v>
      </c>
      <c r="G7838" s="1" t="s">
        <v>11807</v>
      </c>
      <c r="H7838" s="1" t="s">
        <v>15835</v>
      </c>
      <c r="I7838" s="5">
        <v>95</v>
      </c>
      <c r="J7838" s="5">
        <v>1044626</v>
      </c>
      <c r="K7838" s="3">
        <f>+Tabella2026[[#This Row],[POP_2024]]/SUM(Tabella2026[POP_2024])</f>
        <v>1.6117138958782606E-6</v>
      </c>
      <c r="L7838" s="3">
        <f>+Tabella2026[[#This Row],[INCIDENZA POPOLAZIONE]]*(PLAFOND/2)</f>
        <v>474.48736216113798</v>
      </c>
      <c r="M7838" s="3">
        <f>+IFERROR(Tabella2026[[#This Row],[reddito_2024]]/Tabella2026[[#This Row],[POP_2024]],"")</f>
        <v>10996.063157894738</v>
      </c>
      <c r="N7838" s="3">
        <f>+IF(Tabella2026[[#This Row],[REDDITO COMPLESSIVO PROCAPITE]]&lt;media_aggr_reddito_pc,(media_aggr_reddito_pc-Tabella2026[[#This Row],[REDDITO COMPLESSIVO PROCAPITE]]),0)</f>
        <v>6829.0029047140033</v>
      </c>
      <c r="O7838" s="3">
        <f>+Tabella2026[[#This Row],[DIFFERENZA REDDITO INFERIORE ALLA MEDIA DALLA MEDIA]]*Tabella2026[[#This Row],[POP_2024]]</f>
        <v>648755.27594783029</v>
      </c>
      <c r="P7838" s="3">
        <f>+Tabella2026[[#This Row],[POPOLAZIONE PER DIFFERENZA ]]/SUM(Tabella2026[[POPOLAZIONE PER DIFFERENZA ]])</f>
        <v>5.7556407156376786E-6</v>
      </c>
      <c r="Q7838" s="3">
        <f>+Tabella2026[[#This Row],[INCIDENZA POPOLAZIONE PER DIFFERENZA]]*(PLAFOND-SUM(Tabella2026[CONTRIBUTO SULLA BASE DELLA POPOLAZIONE]))</f>
        <v>1694.4563099532027</v>
      </c>
      <c r="R7838" s="3">
        <f>+Tabella2026[[#This Row],[CONTRIBUTO SULLA BASE DELLA POPOLAZIONE]]+Tabella2026[[#This Row],[CONTRIBUTO SULLA BASE DEL REDDITO]]</f>
        <v>2168.9436721143406</v>
      </c>
      <c r="S7838" s="3">
        <f>+Tabella2026[[#This Row],[CONTRIBUTO TOTALE]]/(PLAFOND/N_TESSERE)</f>
        <v>4.3378873442286814</v>
      </c>
      <c r="T7838" s="3">
        <f>+MAX(CEILING(Tabella2026[[#This Row],[preDEF1]],1),1)</f>
        <v>5</v>
      </c>
      <c r="U783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838" s="21">
        <f>+Tabella2026[[#This Row],[DEF - n. card]]*(PLAFOND/N_TESSERE)</f>
        <v>2500</v>
      </c>
      <c r="W7838" s="18"/>
    </row>
    <row r="7839" spans="2:23" x14ac:dyDescent="0.25">
      <c r="B7839" s="1" t="s">
        <v>15676</v>
      </c>
      <c r="C7839" s="2">
        <v>2127</v>
      </c>
      <c r="D7839" s="1" t="s">
        <v>15677</v>
      </c>
      <c r="E7839" s="1" t="s">
        <v>18</v>
      </c>
      <c r="F7839" s="1" t="s">
        <v>381</v>
      </c>
      <c r="G7839" s="1" t="s">
        <v>11807</v>
      </c>
      <c r="H7839" s="1" t="s">
        <v>15835</v>
      </c>
      <c r="I7839" s="5">
        <v>93</v>
      </c>
      <c r="J7839" s="5">
        <v>1336913</v>
      </c>
      <c r="K7839" s="3">
        <f>+Tabella2026[[#This Row],[POP_2024]]/SUM(Tabella2026[POP_2024])</f>
        <v>1.5777830770176656E-6</v>
      </c>
      <c r="L7839" s="3">
        <f>+Tabella2026[[#This Row],[INCIDENZA POPOLAZIONE]]*(PLAFOND/2)</f>
        <v>464.49815453669299</v>
      </c>
      <c r="M7839" s="3">
        <f>+IFERROR(Tabella2026[[#This Row],[reddito_2024]]/Tabella2026[[#This Row],[POP_2024]],"")</f>
        <v>14375.408602150537</v>
      </c>
      <c r="N7839" s="3">
        <f>+IF(Tabella2026[[#This Row],[REDDITO COMPLESSIVO PROCAPITE]]&lt;media_aggr_reddito_pc,(media_aggr_reddito_pc-Tabella2026[[#This Row],[REDDITO COMPLESSIVO PROCAPITE]]),0)</f>
        <v>3449.6574604582038</v>
      </c>
      <c r="O7839" s="3">
        <f>+Tabella2026[[#This Row],[DIFFERENZA REDDITO INFERIORE ALLA MEDIA DALLA MEDIA]]*Tabella2026[[#This Row],[POP_2024]]</f>
        <v>320818.14382261294</v>
      </c>
      <c r="P7839" s="3">
        <f>+Tabella2026[[#This Row],[POPOLAZIONE PER DIFFERENZA ]]/SUM(Tabella2026[[POPOLAZIONE PER DIFFERENZA ]])</f>
        <v>2.8462411626679752E-6</v>
      </c>
      <c r="Q7839" s="3">
        <f>+Tabella2026[[#This Row],[INCIDENZA POPOLAZIONE PER DIFFERENZA]]*(PLAFOND-SUM(Tabella2026[CONTRIBUTO SULLA BASE DELLA POPOLAZIONE]))</f>
        <v>837.93126360858332</v>
      </c>
      <c r="R7839" s="3">
        <f>+Tabella2026[[#This Row],[CONTRIBUTO SULLA BASE DELLA POPOLAZIONE]]+Tabella2026[[#This Row],[CONTRIBUTO SULLA BASE DEL REDDITO]]</f>
        <v>1302.4294181452763</v>
      </c>
      <c r="S7839" s="3">
        <f>+Tabella2026[[#This Row],[CONTRIBUTO TOTALE]]/(PLAFOND/N_TESSERE)</f>
        <v>2.6048588362905525</v>
      </c>
      <c r="T7839" s="3">
        <f>+MAX(CEILING(Tabella2026[[#This Row],[preDEF1]],1),1)</f>
        <v>3</v>
      </c>
      <c r="U7839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39" s="21">
        <f>+Tabella2026[[#This Row],[DEF - n. card]]*(PLAFOND/N_TESSERE)</f>
        <v>1500</v>
      </c>
      <c r="W7839" s="18"/>
    </row>
    <row r="7840" spans="2:23" x14ac:dyDescent="0.25">
      <c r="B7840" s="1" t="s">
        <v>15678</v>
      </c>
      <c r="C7840" s="2">
        <v>4235</v>
      </c>
      <c r="D7840" s="1" t="s">
        <v>15679</v>
      </c>
      <c r="E7840" s="1" t="s">
        <v>18</v>
      </c>
      <c r="F7840" s="1" t="s">
        <v>263</v>
      </c>
      <c r="G7840" s="1" t="s">
        <v>11807</v>
      </c>
      <c r="H7840" s="1" t="s">
        <v>15835</v>
      </c>
      <c r="I7840" s="5">
        <v>93</v>
      </c>
      <c r="J7840" s="5">
        <v>1943693</v>
      </c>
      <c r="K7840" s="3">
        <f>+Tabella2026[[#This Row],[POP_2024]]/SUM(Tabella2026[POP_2024])</f>
        <v>1.5777830770176656E-6</v>
      </c>
      <c r="L7840" s="3">
        <f>+Tabella2026[[#This Row],[INCIDENZA POPOLAZIONE]]*(PLAFOND/2)</f>
        <v>464.49815453669299</v>
      </c>
      <c r="M7840" s="3">
        <f>+IFERROR(Tabella2026[[#This Row],[reddito_2024]]/Tabella2026[[#This Row],[POP_2024]],"")</f>
        <v>20899.924731182797</v>
      </c>
      <c r="N7840" s="3">
        <f>+IF(Tabella2026[[#This Row],[REDDITO COMPLESSIVO PROCAPITE]]&lt;media_aggr_reddito_pc,(media_aggr_reddito_pc-Tabella2026[[#This Row],[REDDITO COMPLESSIVO PROCAPITE]]),0)</f>
        <v>0</v>
      </c>
      <c r="O7840" s="3">
        <f>+Tabella2026[[#This Row],[DIFFERENZA REDDITO INFERIORE ALLA MEDIA DALLA MEDIA]]*Tabella2026[[#This Row],[POP_2024]]</f>
        <v>0</v>
      </c>
      <c r="P7840" s="3">
        <f>+Tabella2026[[#This Row],[POPOLAZIONE PER DIFFERENZA ]]/SUM(Tabella2026[[POPOLAZIONE PER DIFFERENZA ]])</f>
        <v>0</v>
      </c>
      <c r="Q7840" s="3">
        <f>+Tabella2026[[#This Row],[INCIDENZA POPOLAZIONE PER DIFFERENZA]]*(PLAFOND-SUM(Tabella2026[CONTRIBUTO SULLA BASE DELLA POPOLAZIONE]))</f>
        <v>0</v>
      </c>
      <c r="R7840" s="3">
        <f>+Tabella2026[[#This Row],[CONTRIBUTO SULLA BASE DELLA POPOLAZIONE]]+Tabella2026[[#This Row],[CONTRIBUTO SULLA BASE DEL REDDITO]]</f>
        <v>464.49815453669299</v>
      </c>
      <c r="S7840" s="3">
        <f>+Tabella2026[[#This Row],[CONTRIBUTO TOTALE]]/(PLAFOND/N_TESSERE)</f>
        <v>0.92899630907338604</v>
      </c>
      <c r="T7840" s="3">
        <f>+MAX(CEILING(Tabella2026[[#This Row],[preDEF1]],1),1)</f>
        <v>1</v>
      </c>
      <c r="U7840" s="9">
        <f xml:space="preserve"> IF(ROW(Tabella2026[[#This Row],[preDEF2]]) - ROW(Tabella2026[[#Headers],[preDEF2]])&lt;=ABS(SUM(Tabella2026[preDEF2])-N_TESSERE),Tabella2026[[#This Row],[preDEF2]]-1,Tabella2026[[#This Row],[preDEF2]])</f>
        <v>1</v>
      </c>
      <c r="V7840" s="21">
        <f>+Tabella2026[[#This Row],[DEF - n. card]]*(PLAFOND/N_TESSERE)</f>
        <v>500</v>
      </c>
      <c r="W7840" s="18"/>
    </row>
    <row r="7841" spans="2:23" x14ac:dyDescent="0.25">
      <c r="B7841" s="1" t="s">
        <v>15696</v>
      </c>
      <c r="C7841" s="2">
        <v>4183</v>
      </c>
      <c r="D7841" s="1" t="s">
        <v>15697</v>
      </c>
      <c r="E7841" s="1" t="s">
        <v>18</v>
      </c>
      <c r="F7841" s="1" t="s">
        <v>263</v>
      </c>
      <c r="G7841" s="1" t="s">
        <v>11807</v>
      </c>
      <c r="H7841" s="1" t="s">
        <v>15835</v>
      </c>
      <c r="I7841" s="5">
        <v>90</v>
      </c>
      <c r="J7841" s="5">
        <v>1377875</v>
      </c>
      <c r="K7841" s="3">
        <f>+Tabella2026[[#This Row],[POP_2024]]/SUM(Tabella2026[POP_2024])</f>
        <v>1.5268868487267732E-6</v>
      </c>
      <c r="L7841" s="3">
        <f>+Tabella2026[[#This Row],[INCIDENZA POPOLAZIONE]]*(PLAFOND/2)</f>
        <v>449.51434310002549</v>
      </c>
      <c r="M7841" s="3">
        <f>+IFERROR(Tabella2026[[#This Row],[reddito_2024]]/Tabella2026[[#This Row],[POP_2024]],"")</f>
        <v>15309.722222222223</v>
      </c>
      <c r="N7841" s="3">
        <f>+IF(Tabella2026[[#This Row],[REDDITO COMPLESSIVO PROCAPITE]]&lt;media_aggr_reddito_pc,(media_aggr_reddito_pc-Tabella2026[[#This Row],[REDDITO COMPLESSIVO PROCAPITE]]),0)</f>
        <v>2515.3438403865184</v>
      </c>
      <c r="O7841" s="3">
        <f>+Tabella2026[[#This Row],[DIFFERENZA REDDITO INFERIORE ALLA MEDIA DALLA MEDIA]]*Tabella2026[[#This Row],[POP_2024]]</f>
        <v>226380.94563478665</v>
      </c>
      <c r="P7841" s="3">
        <f>+Tabella2026[[#This Row],[POPOLAZIONE PER DIFFERENZA ]]/SUM(Tabella2026[[POPOLAZIONE PER DIFFERENZA ]])</f>
        <v>2.0084112395641095E-6</v>
      </c>
      <c r="Q7841" s="3">
        <f>+Tabella2026[[#This Row],[INCIDENZA POPOLAZIONE PER DIFFERENZA]]*(PLAFOND-SUM(Tabella2026[CONTRIBUTO SULLA BASE DELLA POPOLAZIONE]))</f>
        <v>591.27476261924653</v>
      </c>
      <c r="R7841" s="3">
        <f>+Tabella2026[[#This Row],[CONTRIBUTO SULLA BASE DELLA POPOLAZIONE]]+Tabella2026[[#This Row],[CONTRIBUTO SULLA BASE DEL REDDITO]]</f>
        <v>1040.7891057192719</v>
      </c>
      <c r="S7841" s="3">
        <f>+Tabella2026[[#This Row],[CONTRIBUTO TOTALE]]/(PLAFOND/N_TESSERE)</f>
        <v>2.0815782114385439</v>
      </c>
      <c r="T7841" s="3">
        <f>+MAX(CEILING(Tabella2026[[#This Row],[preDEF1]],1),1)</f>
        <v>3</v>
      </c>
      <c r="U7841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41" s="21">
        <f>+Tabella2026[[#This Row],[DEF - n. card]]*(PLAFOND/N_TESSERE)</f>
        <v>1500</v>
      </c>
      <c r="W7841" s="18"/>
    </row>
    <row r="7842" spans="2:23" x14ac:dyDescent="0.25">
      <c r="B7842" s="1" t="s">
        <v>15710</v>
      </c>
      <c r="C7842" s="2">
        <v>6045</v>
      </c>
      <c r="D7842" s="1" t="s">
        <v>15711</v>
      </c>
      <c r="E7842" s="1" t="s">
        <v>18</v>
      </c>
      <c r="F7842" s="1" t="s">
        <v>138</v>
      </c>
      <c r="G7842" s="1" t="s">
        <v>11807</v>
      </c>
      <c r="H7842" s="1" t="s">
        <v>15835</v>
      </c>
      <c r="I7842" s="5">
        <v>89</v>
      </c>
      <c r="J7842" s="5">
        <v>1189418</v>
      </c>
      <c r="K7842" s="3">
        <f>+Tabella2026[[#This Row],[POP_2024]]/SUM(Tabella2026[POP_2024])</f>
        <v>1.5099214392964756E-6</v>
      </c>
      <c r="L7842" s="3">
        <f>+Tabella2026[[#This Row],[INCIDENZA POPOLAZIONE]]*(PLAFOND/2)</f>
        <v>444.51973928780296</v>
      </c>
      <c r="M7842" s="3">
        <f>+IFERROR(Tabella2026[[#This Row],[reddito_2024]]/Tabella2026[[#This Row],[POP_2024]],"")</f>
        <v>13364.247191011236</v>
      </c>
      <c r="N7842" s="3">
        <f>+IF(Tabella2026[[#This Row],[REDDITO COMPLESSIVO PROCAPITE]]&lt;media_aggr_reddito_pc,(media_aggr_reddito_pc-Tabella2026[[#This Row],[REDDITO COMPLESSIVO PROCAPITE]]),0)</f>
        <v>4460.8188715975048</v>
      </c>
      <c r="O7842" s="3">
        <f>+Tabella2026[[#This Row],[DIFFERENZA REDDITO INFERIORE ALLA MEDIA DALLA MEDIA]]*Tabella2026[[#This Row],[POP_2024]]</f>
        <v>397012.87957217795</v>
      </c>
      <c r="P7842" s="3">
        <f>+Tabella2026[[#This Row],[POPOLAZIONE PER DIFFERENZA ]]/SUM(Tabella2026[[POPOLAZIONE PER DIFFERENZA ]])</f>
        <v>3.5222272234467952E-6</v>
      </c>
      <c r="Q7842" s="3">
        <f>+Tabella2026[[#This Row],[INCIDENZA POPOLAZIONE PER DIFFERENZA]]*(PLAFOND-SUM(Tabella2026[CONTRIBUTO SULLA BASE DELLA POPOLAZIONE]))</f>
        <v>1036.9410529123231</v>
      </c>
      <c r="R7842" s="3">
        <f>+Tabella2026[[#This Row],[CONTRIBUTO SULLA BASE DELLA POPOLAZIONE]]+Tabella2026[[#This Row],[CONTRIBUTO SULLA BASE DEL REDDITO]]</f>
        <v>1481.460792200126</v>
      </c>
      <c r="S7842" s="3">
        <f>+Tabella2026[[#This Row],[CONTRIBUTO TOTALE]]/(PLAFOND/N_TESSERE)</f>
        <v>2.9629215844002519</v>
      </c>
      <c r="T7842" s="3">
        <f>+MAX(CEILING(Tabella2026[[#This Row],[preDEF1]],1),1)</f>
        <v>3</v>
      </c>
      <c r="U7842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42" s="21">
        <f>+Tabella2026[[#This Row],[DEF - n. card]]*(PLAFOND/N_TESSERE)</f>
        <v>1500</v>
      </c>
      <c r="W7842" s="18"/>
    </row>
    <row r="7843" spans="2:23" x14ac:dyDescent="0.25">
      <c r="B7843" s="1" t="s">
        <v>15668</v>
      </c>
      <c r="C7843" s="2">
        <v>94013</v>
      </c>
      <c r="D7843" s="1" t="s">
        <v>15669</v>
      </c>
      <c r="E7843" s="1" t="s">
        <v>345</v>
      </c>
      <c r="F7843" s="1" t="s">
        <v>1000</v>
      </c>
      <c r="G7843" s="1" t="s">
        <v>11807</v>
      </c>
      <c r="H7843" s="1" t="s">
        <v>15836</v>
      </c>
      <c r="I7843" s="5">
        <v>89</v>
      </c>
      <c r="J7843" s="5">
        <v>1094217</v>
      </c>
      <c r="K7843" s="3">
        <f>+Tabella2026[[#This Row],[POP_2024]]/SUM(Tabella2026[POP_2024])</f>
        <v>1.5099214392964756E-6</v>
      </c>
      <c r="L7843" s="3">
        <f>+Tabella2026[[#This Row],[INCIDENZA POPOLAZIONE]]*(PLAFOND/2)</f>
        <v>444.51973928780296</v>
      </c>
      <c r="M7843" s="3">
        <f>+IFERROR(Tabella2026[[#This Row],[reddito_2024]]/Tabella2026[[#This Row],[POP_2024]],"")</f>
        <v>12294.573033707866</v>
      </c>
      <c r="N7843" s="3">
        <f>+IF(Tabella2026[[#This Row],[REDDITO COMPLESSIVO PROCAPITE]]&lt;media_aggr_reddito_pc,(media_aggr_reddito_pc-Tabella2026[[#This Row],[REDDITO COMPLESSIVO PROCAPITE]]),0)</f>
        <v>5530.4930289008753</v>
      </c>
      <c r="O7843" s="3">
        <f>+Tabella2026[[#This Row],[DIFFERENZA REDDITO INFERIORE ALLA MEDIA DALLA MEDIA]]*Tabella2026[[#This Row],[POP_2024]]</f>
        <v>492213.87957217789</v>
      </c>
      <c r="P7843" s="3">
        <f>+Tabella2026[[#This Row],[POPOLAZIONE PER DIFFERENZA ]]/SUM(Tabella2026[[POPOLAZIONE PER DIFFERENZA ]])</f>
        <v>4.3668334595485036E-6</v>
      </c>
      <c r="Q7843" s="3">
        <f>+Tabella2026[[#This Row],[INCIDENZA POPOLAZIONE PER DIFFERENZA]]*(PLAFOND-SUM(Tabella2026[CONTRIBUTO SULLA BASE DELLA POPOLAZIONE]))</f>
        <v>1285.5924953659901</v>
      </c>
      <c r="R7843" s="3">
        <f>+Tabella2026[[#This Row],[CONTRIBUTO SULLA BASE DELLA POPOLAZIONE]]+Tabella2026[[#This Row],[CONTRIBUTO SULLA BASE DEL REDDITO]]</f>
        <v>1730.1122346537932</v>
      </c>
      <c r="S7843" s="3">
        <f>+Tabella2026[[#This Row],[CONTRIBUTO TOTALE]]/(PLAFOND/N_TESSERE)</f>
        <v>3.4602244693075863</v>
      </c>
      <c r="T7843" s="3">
        <f>+MAX(CEILING(Tabella2026[[#This Row],[preDEF1]],1),1)</f>
        <v>4</v>
      </c>
      <c r="U7843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43" s="21">
        <f>+Tabella2026[[#This Row],[DEF - n. card]]*(PLAFOND/N_TESSERE)</f>
        <v>2000</v>
      </c>
      <c r="W7843" s="18"/>
    </row>
    <row r="7844" spans="2:23" x14ac:dyDescent="0.25">
      <c r="B7844" s="1" t="s">
        <v>15672</v>
      </c>
      <c r="C7844" s="2">
        <v>30034</v>
      </c>
      <c r="D7844" s="1" t="s">
        <v>15673</v>
      </c>
      <c r="E7844" s="1" t="s">
        <v>48</v>
      </c>
      <c r="F7844" s="1" t="s">
        <v>120</v>
      </c>
      <c r="G7844" s="1" t="s">
        <v>11807</v>
      </c>
      <c r="H7844" s="1" t="s">
        <v>15835</v>
      </c>
      <c r="I7844" s="5">
        <v>89</v>
      </c>
      <c r="J7844" s="5">
        <v>1332842</v>
      </c>
      <c r="K7844" s="3">
        <f>+Tabella2026[[#This Row],[POP_2024]]/SUM(Tabella2026[POP_2024])</f>
        <v>1.5099214392964756E-6</v>
      </c>
      <c r="L7844" s="3">
        <f>+Tabella2026[[#This Row],[INCIDENZA POPOLAZIONE]]*(PLAFOND/2)</f>
        <v>444.51973928780296</v>
      </c>
      <c r="M7844" s="3">
        <f>+IFERROR(Tabella2026[[#This Row],[reddito_2024]]/Tabella2026[[#This Row],[POP_2024]],"")</f>
        <v>14975.752808988764</v>
      </c>
      <c r="N7844" s="3">
        <f>+IF(Tabella2026[[#This Row],[REDDITO COMPLESSIVO PROCAPITE]]&lt;media_aggr_reddito_pc,(media_aggr_reddito_pc-Tabella2026[[#This Row],[REDDITO COMPLESSIVO PROCAPITE]]),0)</f>
        <v>2849.3132536199773</v>
      </c>
      <c r="O7844" s="3">
        <f>+Tabella2026[[#This Row],[DIFFERENZA REDDITO INFERIORE ALLA MEDIA DALLA MEDIA]]*Tabella2026[[#This Row],[POP_2024]]</f>
        <v>253588.87957217798</v>
      </c>
      <c r="P7844" s="3">
        <f>+Tabella2026[[#This Row],[POPOLAZIONE PER DIFFERENZA ]]/SUM(Tabella2026[[POPOLAZIONE PER DIFFERENZA ]])</f>
        <v>2.2497951606885097E-6</v>
      </c>
      <c r="Q7844" s="3">
        <f>+Tabella2026[[#This Row],[INCIDENZA POPOLAZIONE PER DIFFERENZA]]*(PLAFOND-SUM(Tabella2026[CONTRIBUTO SULLA BASE DELLA POPOLAZIONE]))</f>
        <v>662.33800796032938</v>
      </c>
      <c r="R7844" s="3">
        <f>+Tabella2026[[#This Row],[CONTRIBUTO SULLA BASE DELLA POPOLAZIONE]]+Tabella2026[[#This Row],[CONTRIBUTO SULLA BASE DEL REDDITO]]</f>
        <v>1106.8577472481325</v>
      </c>
      <c r="S7844" s="3">
        <f>+Tabella2026[[#This Row],[CONTRIBUTO TOTALE]]/(PLAFOND/N_TESSERE)</f>
        <v>2.2137154944962649</v>
      </c>
      <c r="T7844" s="3">
        <f>+MAX(CEILING(Tabella2026[[#This Row],[preDEF1]],1),1)</f>
        <v>3</v>
      </c>
      <c r="U7844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44" s="21">
        <f>+Tabella2026[[#This Row],[DEF - n. card]]*(PLAFOND/N_TESSERE)</f>
        <v>1500</v>
      </c>
      <c r="W7844" s="18"/>
    </row>
    <row r="7845" spans="2:23" x14ac:dyDescent="0.25">
      <c r="B7845" s="1" t="s">
        <v>15698</v>
      </c>
      <c r="C7845" s="2">
        <v>10026</v>
      </c>
      <c r="D7845" s="1" t="s">
        <v>15699</v>
      </c>
      <c r="E7845" s="1" t="s">
        <v>24</v>
      </c>
      <c r="F7845" s="1" t="s">
        <v>23</v>
      </c>
      <c r="G7845" s="1" t="s">
        <v>11807</v>
      </c>
      <c r="H7845" s="1" t="s">
        <v>15835</v>
      </c>
      <c r="I7845" s="5">
        <v>89</v>
      </c>
      <c r="J7845" s="5">
        <v>1339870</v>
      </c>
      <c r="K7845" s="3">
        <f>+Tabella2026[[#This Row],[POP_2024]]/SUM(Tabella2026[POP_2024])</f>
        <v>1.5099214392964756E-6</v>
      </c>
      <c r="L7845" s="3">
        <f>+Tabella2026[[#This Row],[INCIDENZA POPOLAZIONE]]*(PLAFOND/2)</f>
        <v>444.51973928780296</v>
      </c>
      <c r="M7845" s="3">
        <f>+IFERROR(Tabella2026[[#This Row],[reddito_2024]]/Tabella2026[[#This Row],[POP_2024]],"")</f>
        <v>15054.719101123595</v>
      </c>
      <c r="N7845" s="3">
        <f>+IF(Tabella2026[[#This Row],[REDDITO COMPLESSIVO PROCAPITE]]&lt;media_aggr_reddito_pc,(media_aggr_reddito_pc-Tabella2026[[#This Row],[REDDITO COMPLESSIVO PROCAPITE]]),0)</f>
        <v>2770.3469614851456</v>
      </c>
      <c r="O7845" s="3">
        <f>+Tabella2026[[#This Row],[DIFFERENZA REDDITO INFERIORE ALLA MEDIA DALLA MEDIA]]*Tabella2026[[#This Row],[POP_2024]]</f>
        <v>246560.87957217795</v>
      </c>
      <c r="P7845" s="3">
        <f>+Tabella2026[[#This Row],[POPOLAZIONE PER DIFFERENZA ]]/SUM(Tabella2026[[POPOLAZIONE PER DIFFERENZA ]])</f>
        <v>2.1874440023254379E-6</v>
      </c>
      <c r="Q7845" s="3">
        <f>+Tabella2026[[#This Row],[INCIDENZA POPOLAZIONE PER DIFFERENZA]]*(PLAFOND-SUM(Tabella2026[CONTRIBUTO SULLA BASE DELLA POPOLAZIONE]))</f>
        <v>643.98187370160974</v>
      </c>
      <c r="R7845" s="3">
        <f>+Tabella2026[[#This Row],[CONTRIBUTO SULLA BASE DELLA POPOLAZIONE]]+Tabella2026[[#This Row],[CONTRIBUTO SULLA BASE DEL REDDITO]]</f>
        <v>1088.5016129894127</v>
      </c>
      <c r="S7845" s="3">
        <f>+Tabella2026[[#This Row],[CONTRIBUTO TOTALE]]/(PLAFOND/N_TESSERE)</f>
        <v>2.1770032259788255</v>
      </c>
      <c r="T7845" s="3">
        <f>+MAX(CEILING(Tabella2026[[#This Row],[preDEF1]],1),1)</f>
        <v>3</v>
      </c>
      <c r="U7845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45" s="21">
        <f>+Tabella2026[[#This Row],[DEF - n. card]]*(PLAFOND/N_TESSERE)</f>
        <v>1500</v>
      </c>
      <c r="W7845" s="18"/>
    </row>
    <row r="7846" spans="2:23" x14ac:dyDescent="0.25">
      <c r="B7846" s="1" t="s">
        <v>15722</v>
      </c>
      <c r="C7846" s="2">
        <v>4060</v>
      </c>
      <c r="D7846" s="1" t="s">
        <v>15723</v>
      </c>
      <c r="E7846" s="1" t="s">
        <v>18</v>
      </c>
      <c r="F7846" s="1" t="s">
        <v>263</v>
      </c>
      <c r="G7846" s="1" t="s">
        <v>11807</v>
      </c>
      <c r="H7846" s="1" t="s">
        <v>15835</v>
      </c>
      <c r="I7846" s="5">
        <v>88</v>
      </c>
      <c r="J7846" s="5">
        <v>1081731</v>
      </c>
      <c r="K7846" s="3">
        <f>+Tabella2026[[#This Row],[POP_2024]]/SUM(Tabella2026[POP_2024])</f>
        <v>1.4929560298661782E-6</v>
      </c>
      <c r="L7846" s="3">
        <f>+Tabella2026[[#This Row],[INCIDENZA POPOLAZIONE]]*(PLAFOND/2)</f>
        <v>439.52513547558044</v>
      </c>
      <c r="M7846" s="3">
        <f>+IFERROR(Tabella2026[[#This Row],[reddito_2024]]/Tabella2026[[#This Row],[POP_2024]],"")</f>
        <v>12292.397727272728</v>
      </c>
      <c r="N7846" s="3">
        <f>+IF(Tabella2026[[#This Row],[REDDITO COMPLESSIVO PROCAPITE]]&lt;media_aggr_reddito_pc,(media_aggr_reddito_pc-Tabella2026[[#This Row],[REDDITO COMPLESSIVO PROCAPITE]]),0)</f>
        <v>5532.6683353360131</v>
      </c>
      <c r="O7846" s="3">
        <f>+Tabella2026[[#This Row],[DIFFERENZA REDDITO INFERIORE ALLA MEDIA DALLA MEDIA]]*Tabella2026[[#This Row],[POP_2024]]</f>
        <v>486874.81350956915</v>
      </c>
      <c r="P7846" s="3">
        <f>+Tabella2026[[#This Row],[POPOLAZIONE PER DIFFERENZA ]]/SUM(Tabella2026[[POPOLAZIONE PER DIFFERENZA ]])</f>
        <v>4.3194662208489275E-6</v>
      </c>
      <c r="Q7846" s="3">
        <f>+Tabella2026[[#This Row],[INCIDENZA POPOLAZIONE PER DIFFERENZA]]*(PLAFOND-SUM(Tabella2026[CONTRIBUTO SULLA BASE DELLA POPOLAZIONE]))</f>
        <v>1271.6476158182638</v>
      </c>
      <c r="R7846" s="3">
        <f>+Tabella2026[[#This Row],[CONTRIBUTO SULLA BASE DELLA POPOLAZIONE]]+Tabella2026[[#This Row],[CONTRIBUTO SULLA BASE DEL REDDITO]]</f>
        <v>1711.1727512938442</v>
      </c>
      <c r="S7846" s="3">
        <f>+Tabella2026[[#This Row],[CONTRIBUTO TOTALE]]/(PLAFOND/N_TESSERE)</f>
        <v>3.4223455025876883</v>
      </c>
      <c r="T7846" s="3">
        <f>+MAX(CEILING(Tabella2026[[#This Row],[preDEF1]],1),1)</f>
        <v>4</v>
      </c>
      <c r="U7846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46" s="21">
        <f>+Tabella2026[[#This Row],[DEF - n. card]]*(PLAFOND/N_TESSERE)</f>
        <v>2000</v>
      </c>
      <c r="W7846" s="18"/>
    </row>
    <row r="7847" spans="2:23" x14ac:dyDescent="0.25">
      <c r="B7847" s="1" t="s">
        <v>15670</v>
      </c>
      <c r="C7847" s="2">
        <v>103037</v>
      </c>
      <c r="D7847" s="1" t="s">
        <v>15671</v>
      </c>
      <c r="E7847" s="1" t="s">
        <v>18</v>
      </c>
      <c r="F7847" s="1" t="s">
        <v>648</v>
      </c>
      <c r="G7847" s="1" t="s">
        <v>11807</v>
      </c>
      <c r="H7847" s="1" t="s">
        <v>15835</v>
      </c>
      <c r="I7847" s="5">
        <v>88</v>
      </c>
      <c r="J7847" s="5">
        <v>1071366</v>
      </c>
      <c r="K7847" s="3">
        <f>+Tabella2026[[#This Row],[POP_2024]]/SUM(Tabella2026[POP_2024])</f>
        <v>1.4929560298661782E-6</v>
      </c>
      <c r="L7847" s="3">
        <f>+Tabella2026[[#This Row],[INCIDENZA POPOLAZIONE]]*(PLAFOND/2)</f>
        <v>439.52513547558044</v>
      </c>
      <c r="M7847" s="3">
        <f>+IFERROR(Tabella2026[[#This Row],[reddito_2024]]/Tabella2026[[#This Row],[POP_2024]],"")</f>
        <v>12174.613636363636</v>
      </c>
      <c r="N7847" s="3">
        <f>+IF(Tabella2026[[#This Row],[REDDITO COMPLESSIVO PROCAPITE]]&lt;media_aggr_reddito_pc,(media_aggr_reddito_pc-Tabella2026[[#This Row],[REDDITO COMPLESSIVO PROCAPITE]]),0)</f>
        <v>5650.452426245105</v>
      </c>
      <c r="O7847" s="3">
        <f>+Tabella2026[[#This Row],[DIFFERENZA REDDITO INFERIORE ALLA MEDIA DALLA MEDIA]]*Tabella2026[[#This Row],[POP_2024]]</f>
        <v>497239.81350956927</v>
      </c>
      <c r="P7847" s="3">
        <f>+Tabella2026[[#This Row],[POPOLAZIONE PER DIFFERENZA ]]/SUM(Tabella2026[[POPOLAZIONE PER DIFFERENZA ]])</f>
        <v>4.4114226460670901E-6</v>
      </c>
      <c r="Q7847" s="3">
        <f>+Tabella2026[[#This Row],[INCIDENZA POPOLAZIONE PER DIFFERENZA]]*(PLAFOND-SUM(Tabella2026[CONTRIBUTO SULLA BASE DELLA POPOLAZIONE]))</f>
        <v>1298.7195184351719</v>
      </c>
      <c r="R7847" s="3">
        <f>+Tabella2026[[#This Row],[CONTRIBUTO SULLA BASE DELLA POPOLAZIONE]]+Tabella2026[[#This Row],[CONTRIBUTO SULLA BASE DEL REDDITO]]</f>
        <v>1738.2446539107523</v>
      </c>
      <c r="S7847" s="3">
        <f>+Tabella2026[[#This Row],[CONTRIBUTO TOTALE]]/(PLAFOND/N_TESSERE)</f>
        <v>3.4764893078215047</v>
      </c>
      <c r="T7847" s="3">
        <f>+MAX(CEILING(Tabella2026[[#This Row],[preDEF1]],1),1)</f>
        <v>4</v>
      </c>
      <c r="U7847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47" s="21">
        <f>+Tabella2026[[#This Row],[DEF - n. card]]*(PLAFOND/N_TESSERE)</f>
        <v>2000</v>
      </c>
      <c r="W7847" s="18"/>
    </row>
    <row r="7848" spans="2:23" x14ac:dyDescent="0.25">
      <c r="B7848" s="1" t="s">
        <v>15714</v>
      </c>
      <c r="C7848" s="2">
        <v>16166</v>
      </c>
      <c r="D7848" s="1" t="s">
        <v>15715</v>
      </c>
      <c r="E7848" s="1" t="s">
        <v>12</v>
      </c>
      <c r="F7848" s="1" t="s">
        <v>93</v>
      </c>
      <c r="G7848" s="1" t="s">
        <v>11807</v>
      </c>
      <c r="H7848" s="1" t="s">
        <v>15835</v>
      </c>
      <c r="I7848" s="5">
        <v>88</v>
      </c>
      <c r="J7848" s="5">
        <v>1290159</v>
      </c>
      <c r="K7848" s="3">
        <f>+Tabella2026[[#This Row],[POP_2024]]/SUM(Tabella2026[POP_2024])</f>
        <v>1.4929560298661782E-6</v>
      </c>
      <c r="L7848" s="3">
        <f>+Tabella2026[[#This Row],[INCIDENZA POPOLAZIONE]]*(PLAFOND/2)</f>
        <v>439.52513547558044</v>
      </c>
      <c r="M7848" s="3">
        <f>+IFERROR(Tabella2026[[#This Row],[reddito_2024]]/Tabella2026[[#This Row],[POP_2024]],"")</f>
        <v>14660.897727272728</v>
      </c>
      <c r="N7848" s="3">
        <f>+IF(Tabella2026[[#This Row],[REDDITO COMPLESSIVO PROCAPITE]]&lt;media_aggr_reddito_pc,(media_aggr_reddito_pc-Tabella2026[[#This Row],[REDDITO COMPLESSIVO PROCAPITE]]),0)</f>
        <v>3164.1683353360131</v>
      </c>
      <c r="O7848" s="3">
        <f>+Tabella2026[[#This Row],[DIFFERENZA REDDITO INFERIORE ALLA MEDIA DALLA MEDIA]]*Tabella2026[[#This Row],[POP_2024]]</f>
        <v>278446.81350956915</v>
      </c>
      <c r="P7848" s="3">
        <f>+Tabella2026[[#This Row],[POPOLAZIONE PER DIFFERENZA ]]/SUM(Tabella2026[[POPOLAZIONE PER DIFFERENZA ]])</f>
        <v>2.4703303023374938E-6</v>
      </c>
      <c r="Q7848" s="3">
        <f>+Tabella2026[[#This Row],[INCIDENZA POPOLAZIONE PER DIFFERENZA]]*(PLAFOND-SUM(Tabella2026[CONTRIBUTO SULLA BASE DELLA POPOLAZIONE]))</f>
        <v>727.26338826043434</v>
      </c>
      <c r="R7848" s="3">
        <f>+Tabella2026[[#This Row],[CONTRIBUTO SULLA BASE DELLA POPOLAZIONE]]+Tabella2026[[#This Row],[CONTRIBUTO SULLA BASE DEL REDDITO]]</f>
        <v>1166.7885237360147</v>
      </c>
      <c r="S7848" s="3">
        <f>+Tabella2026[[#This Row],[CONTRIBUTO TOTALE]]/(PLAFOND/N_TESSERE)</f>
        <v>2.3335770474720294</v>
      </c>
      <c r="T7848" s="3">
        <f>+MAX(CEILING(Tabella2026[[#This Row],[preDEF1]],1),1)</f>
        <v>3</v>
      </c>
      <c r="U7848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48" s="21">
        <f>+Tabella2026[[#This Row],[DEF - n. card]]*(PLAFOND/N_TESSERE)</f>
        <v>1500</v>
      </c>
      <c r="W7848" s="18"/>
    </row>
    <row r="7849" spans="2:23" x14ac:dyDescent="0.25">
      <c r="B7849" s="1" t="s">
        <v>15720</v>
      </c>
      <c r="C7849" s="2">
        <v>4156</v>
      </c>
      <c r="D7849" s="1" t="s">
        <v>15721</v>
      </c>
      <c r="E7849" s="1" t="s">
        <v>18</v>
      </c>
      <c r="F7849" s="1" t="s">
        <v>263</v>
      </c>
      <c r="G7849" s="1" t="s">
        <v>11807</v>
      </c>
      <c r="H7849" s="1" t="s">
        <v>15835</v>
      </c>
      <c r="I7849" s="5">
        <v>87</v>
      </c>
      <c r="J7849" s="5">
        <v>1264473</v>
      </c>
      <c r="K7849" s="3">
        <f>+Tabella2026[[#This Row],[POP_2024]]/SUM(Tabella2026[POP_2024])</f>
        <v>1.4759906204358808E-6</v>
      </c>
      <c r="L7849" s="3">
        <f>+Tabella2026[[#This Row],[INCIDENZA POPOLAZIONE]]*(PLAFOND/2)</f>
        <v>434.53053166335798</v>
      </c>
      <c r="M7849" s="3">
        <f>+IFERROR(Tabella2026[[#This Row],[reddito_2024]]/Tabella2026[[#This Row],[POP_2024]],"")</f>
        <v>14534.172413793103</v>
      </c>
      <c r="N7849" s="3">
        <f>+IF(Tabella2026[[#This Row],[REDDITO COMPLESSIVO PROCAPITE]]&lt;media_aggr_reddito_pc,(media_aggr_reddito_pc-Tabella2026[[#This Row],[REDDITO COMPLESSIVO PROCAPITE]]),0)</f>
        <v>3290.8936488156378</v>
      </c>
      <c r="O7849" s="3">
        <f>+Tabella2026[[#This Row],[DIFFERENZA REDDITO INFERIORE ALLA MEDIA DALLA MEDIA]]*Tabella2026[[#This Row],[POP_2024]]</f>
        <v>286307.74744696048</v>
      </c>
      <c r="P7849" s="3">
        <f>+Tabella2026[[#This Row],[POPOLAZIONE PER DIFFERENZA ]]/SUM(Tabella2026[[POPOLAZIONE PER DIFFERENZA ]])</f>
        <v>2.5400711015423786E-6</v>
      </c>
      <c r="Q7849" s="3">
        <f>+Tabella2026[[#This Row],[INCIDENZA POPOLAZIONE PER DIFFERENZA]]*(PLAFOND-SUM(Tabella2026[CONTRIBUTO SULLA BASE DELLA POPOLAZIONE]))</f>
        <v>747.79502724075314</v>
      </c>
      <c r="R7849" s="3">
        <f>+Tabella2026[[#This Row],[CONTRIBUTO SULLA BASE DELLA POPOLAZIONE]]+Tabella2026[[#This Row],[CONTRIBUTO SULLA BASE DEL REDDITO]]</f>
        <v>1182.3255589041112</v>
      </c>
      <c r="S7849" s="3">
        <f>+Tabella2026[[#This Row],[CONTRIBUTO TOTALE]]/(PLAFOND/N_TESSERE)</f>
        <v>2.3646511178082226</v>
      </c>
      <c r="T7849" s="3">
        <f>+MAX(CEILING(Tabella2026[[#This Row],[preDEF1]],1),1)</f>
        <v>3</v>
      </c>
      <c r="U7849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49" s="21">
        <f>+Tabella2026[[#This Row],[DEF - n. card]]*(PLAFOND/N_TESSERE)</f>
        <v>1500</v>
      </c>
      <c r="W7849" s="18"/>
    </row>
    <row r="7850" spans="2:23" x14ac:dyDescent="0.25">
      <c r="B7850" s="1" t="s">
        <v>15706</v>
      </c>
      <c r="C7850" s="2">
        <v>1288</v>
      </c>
      <c r="D7850" s="1" t="s">
        <v>15707</v>
      </c>
      <c r="E7850" s="1" t="s">
        <v>18</v>
      </c>
      <c r="F7850" s="1" t="s">
        <v>17</v>
      </c>
      <c r="G7850" s="1" t="s">
        <v>11807</v>
      </c>
      <c r="H7850" s="1" t="s">
        <v>15835</v>
      </c>
      <c r="I7850" s="5">
        <v>86</v>
      </c>
      <c r="J7850" s="5">
        <v>1353103</v>
      </c>
      <c r="K7850" s="3">
        <f>+Tabella2026[[#This Row],[POP_2024]]/SUM(Tabella2026[POP_2024])</f>
        <v>1.4590252110055832E-6</v>
      </c>
      <c r="L7850" s="3">
        <f>+Tabella2026[[#This Row],[INCIDENZA POPOLAZIONE]]*(PLAFOND/2)</f>
        <v>429.53592785113545</v>
      </c>
      <c r="M7850" s="3">
        <f>+IFERROR(Tabella2026[[#This Row],[reddito_2024]]/Tabella2026[[#This Row],[POP_2024]],"")</f>
        <v>15733.755813953489</v>
      </c>
      <c r="N7850" s="3">
        <f>+IF(Tabella2026[[#This Row],[REDDITO COMPLESSIVO PROCAPITE]]&lt;media_aggr_reddito_pc,(media_aggr_reddito_pc-Tabella2026[[#This Row],[REDDITO COMPLESSIVO PROCAPITE]]),0)</f>
        <v>2091.3102486552525</v>
      </c>
      <c r="O7850" s="3">
        <f>+Tabella2026[[#This Row],[DIFFERENZA REDDITO INFERIORE ALLA MEDIA DALLA MEDIA]]*Tabella2026[[#This Row],[POP_2024]]</f>
        <v>179852.68138435172</v>
      </c>
      <c r="P7850" s="3">
        <f>+Tabella2026[[#This Row],[POPOLAZIONE PER DIFFERENZA ]]/SUM(Tabella2026[[POPOLAZIONE PER DIFFERENZA ]])</f>
        <v>1.5956208052104203E-6</v>
      </c>
      <c r="Q7850" s="3">
        <f>+Tabella2026[[#This Row],[INCIDENZA POPOLAZIONE PER DIFFERENZA]]*(PLAFOND-SUM(Tabella2026[CONTRIBUTO SULLA BASE DELLA POPOLAZIONE]))</f>
        <v>469.74956833834574</v>
      </c>
      <c r="R7850" s="3">
        <f>+Tabella2026[[#This Row],[CONTRIBUTO SULLA BASE DELLA POPOLAZIONE]]+Tabella2026[[#This Row],[CONTRIBUTO SULLA BASE DEL REDDITO]]</f>
        <v>899.28549618948114</v>
      </c>
      <c r="S7850" s="3">
        <f>+Tabella2026[[#This Row],[CONTRIBUTO TOTALE]]/(PLAFOND/N_TESSERE)</f>
        <v>1.7985709923789623</v>
      </c>
      <c r="T7850" s="3">
        <f>+MAX(CEILING(Tabella2026[[#This Row],[preDEF1]],1),1)</f>
        <v>2</v>
      </c>
      <c r="U7850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50" s="21">
        <f>+Tabella2026[[#This Row],[DEF - n. card]]*(PLAFOND/N_TESSERE)</f>
        <v>1000</v>
      </c>
      <c r="W7850" s="18"/>
    </row>
    <row r="7851" spans="2:23" x14ac:dyDescent="0.25">
      <c r="B7851" s="1" t="s">
        <v>15702</v>
      </c>
      <c r="C7851" s="2">
        <v>4184</v>
      </c>
      <c r="D7851" s="1" t="s">
        <v>15703</v>
      </c>
      <c r="E7851" s="1" t="s">
        <v>18</v>
      </c>
      <c r="F7851" s="1" t="s">
        <v>263</v>
      </c>
      <c r="G7851" s="1" t="s">
        <v>11807</v>
      </c>
      <c r="H7851" s="1" t="s">
        <v>15835</v>
      </c>
      <c r="I7851" s="5">
        <v>86</v>
      </c>
      <c r="J7851" s="5">
        <v>1023464</v>
      </c>
      <c r="K7851" s="3">
        <f>+Tabella2026[[#This Row],[POP_2024]]/SUM(Tabella2026[POP_2024])</f>
        <v>1.4590252110055832E-6</v>
      </c>
      <c r="L7851" s="3">
        <f>+Tabella2026[[#This Row],[INCIDENZA POPOLAZIONE]]*(PLAFOND/2)</f>
        <v>429.53592785113545</v>
      </c>
      <c r="M7851" s="3">
        <f>+IFERROR(Tabella2026[[#This Row],[reddito_2024]]/Tabella2026[[#This Row],[POP_2024]],"")</f>
        <v>11900.744186046511</v>
      </c>
      <c r="N7851" s="3">
        <f>+IF(Tabella2026[[#This Row],[REDDITO COMPLESSIVO PROCAPITE]]&lt;media_aggr_reddito_pc,(media_aggr_reddito_pc-Tabella2026[[#This Row],[REDDITO COMPLESSIVO PROCAPITE]]),0)</f>
        <v>5924.3218765622296</v>
      </c>
      <c r="O7851" s="3">
        <f>+Tabella2026[[#This Row],[DIFFERENZA REDDITO INFERIORE ALLA MEDIA DALLA MEDIA]]*Tabella2026[[#This Row],[POP_2024]]</f>
        <v>509491.68138435174</v>
      </c>
      <c r="P7851" s="3">
        <f>+Tabella2026[[#This Row],[POPOLAZIONE PER DIFFERENZA ]]/SUM(Tabella2026[[POPOLAZIONE PER DIFFERENZA ]])</f>
        <v>4.5201190254216717E-6</v>
      </c>
      <c r="Q7851" s="3">
        <f>+Tabella2026[[#This Row],[INCIDENZA POPOLAZIONE PER DIFFERENZA]]*(PLAFOND-SUM(Tabella2026[CONTRIBUTO SULLA BASE DELLA POPOLAZIONE]))</f>
        <v>1330.7196509948765</v>
      </c>
      <c r="R7851" s="3">
        <f>+Tabella2026[[#This Row],[CONTRIBUTO SULLA BASE DELLA POPOLAZIONE]]+Tabella2026[[#This Row],[CONTRIBUTO SULLA BASE DEL REDDITO]]</f>
        <v>1760.255578846012</v>
      </c>
      <c r="S7851" s="3">
        <f>+Tabella2026[[#This Row],[CONTRIBUTO TOTALE]]/(PLAFOND/N_TESSERE)</f>
        <v>3.5205111576920238</v>
      </c>
      <c r="T7851" s="3">
        <f>+MAX(CEILING(Tabella2026[[#This Row],[preDEF1]],1),1)</f>
        <v>4</v>
      </c>
      <c r="U7851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51" s="21">
        <f>+Tabella2026[[#This Row],[DEF - n. card]]*(PLAFOND/N_TESSERE)</f>
        <v>2000</v>
      </c>
      <c r="W7851" s="18"/>
    </row>
    <row r="7852" spans="2:23" x14ac:dyDescent="0.25">
      <c r="B7852" s="1" t="s">
        <v>15692</v>
      </c>
      <c r="C7852" s="2">
        <v>18172</v>
      </c>
      <c r="D7852" s="1" t="s">
        <v>15693</v>
      </c>
      <c r="E7852" s="1" t="s">
        <v>12</v>
      </c>
      <c r="F7852" s="1" t="s">
        <v>195</v>
      </c>
      <c r="G7852" s="1" t="s">
        <v>11807</v>
      </c>
      <c r="H7852" s="1" t="s">
        <v>15835</v>
      </c>
      <c r="I7852" s="5">
        <v>85</v>
      </c>
      <c r="J7852" s="5">
        <v>1071514</v>
      </c>
      <c r="K7852" s="3">
        <f>+Tabella2026[[#This Row],[POP_2024]]/SUM(Tabella2026[POP_2024])</f>
        <v>1.4420598015752858E-6</v>
      </c>
      <c r="L7852" s="3">
        <f>+Tabella2026[[#This Row],[INCIDENZA POPOLAZIONE]]*(PLAFOND/2)</f>
        <v>424.54132403891299</v>
      </c>
      <c r="M7852" s="3">
        <f>+IFERROR(Tabella2026[[#This Row],[reddito_2024]]/Tabella2026[[#This Row],[POP_2024]],"")</f>
        <v>12606.047058823529</v>
      </c>
      <c r="N7852" s="3">
        <f>+IF(Tabella2026[[#This Row],[REDDITO COMPLESSIVO PROCAPITE]]&lt;media_aggr_reddito_pc,(media_aggr_reddito_pc-Tabella2026[[#This Row],[REDDITO COMPLESSIVO PROCAPITE]]),0)</f>
        <v>5219.0190037852117</v>
      </c>
      <c r="O7852" s="3">
        <f>+Tabella2026[[#This Row],[DIFFERENZA REDDITO INFERIORE ALLA MEDIA DALLA MEDIA]]*Tabella2026[[#This Row],[POP_2024]]</f>
        <v>443616.61532174301</v>
      </c>
      <c r="P7852" s="3">
        <f>+Tabella2026[[#This Row],[POPOLAZIONE PER DIFFERENZA ]]/SUM(Tabella2026[[POPOLAZIONE PER DIFFERENZA ]])</f>
        <v>3.9356872274353959E-6</v>
      </c>
      <c r="Q7852" s="3">
        <f>+Tabella2026[[#This Row],[INCIDENZA POPOLAZIONE PER DIFFERENZA]]*(PLAFOND-SUM(Tabella2026[CONTRIBUTO SULLA BASE DELLA POPOLAZIONE]))</f>
        <v>1158.6633679915647</v>
      </c>
      <c r="R7852" s="3">
        <f>+Tabella2026[[#This Row],[CONTRIBUTO SULLA BASE DELLA POPOLAZIONE]]+Tabella2026[[#This Row],[CONTRIBUTO SULLA BASE DEL REDDITO]]</f>
        <v>1583.2046920304776</v>
      </c>
      <c r="S7852" s="3">
        <f>+Tabella2026[[#This Row],[CONTRIBUTO TOTALE]]/(PLAFOND/N_TESSERE)</f>
        <v>3.1664093840609553</v>
      </c>
      <c r="T7852" s="3">
        <f>+MAX(CEILING(Tabella2026[[#This Row],[preDEF1]],1),1)</f>
        <v>4</v>
      </c>
      <c r="U7852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52" s="21">
        <f>+Tabella2026[[#This Row],[DEF - n. card]]*(PLAFOND/N_TESSERE)</f>
        <v>2000</v>
      </c>
      <c r="W7852" s="18"/>
    </row>
    <row r="7853" spans="2:23" x14ac:dyDescent="0.25">
      <c r="B7853" s="1" t="s">
        <v>15674</v>
      </c>
      <c r="C7853" s="2">
        <v>54042</v>
      </c>
      <c r="D7853" s="1" t="s">
        <v>15675</v>
      </c>
      <c r="E7853" s="1" t="s">
        <v>67</v>
      </c>
      <c r="F7853" s="1" t="s">
        <v>66</v>
      </c>
      <c r="G7853" s="1" t="s">
        <v>11807</v>
      </c>
      <c r="H7853" s="1" t="s">
        <v>15834</v>
      </c>
      <c r="I7853" s="5">
        <v>84</v>
      </c>
      <c r="J7853" s="5">
        <v>1428841</v>
      </c>
      <c r="K7853" s="3">
        <f>+Tabella2026[[#This Row],[POP_2024]]/SUM(Tabella2026[POP_2024])</f>
        <v>1.4250943921449882E-6</v>
      </c>
      <c r="L7853" s="3">
        <f>+Tabella2026[[#This Row],[INCIDENZA POPOLAZIONE]]*(PLAFOND/2)</f>
        <v>419.54672022669041</v>
      </c>
      <c r="M7853" s="3">
        <f>+IFERROR(Tabella2026[[#This Row],[reddito_2024]]/Tabella2026[[#This Row],[POP_2024]],"")</f>
        <v>17010.011904761905</v>
      </c>
      <c r="N7853" s="3">
        <f>+IF(Tabella2026[[#This Row],[REDDITO COMPLESSIVO PROCAPITE]]&lt;media_aggr_reddito_pc,(media_aggr_reddito_pc-Tabella2026[[#This Row],[REDDITO COMPLESSIVO PROCAPITE]]),0)</f>
        <v>815.05415784683646</v>
      </c>
      <c r="O7853" s="3">
        <f>+Tabella2026[[#This Row],[DIFFERENZA REDDITO INFERIORE ALLA MEDIA DALLA MEDIA]]*Tabella2026[[#This Row],[POP_2024]]</f>
        <v>68464.549259134263</v>
      </c>
      <c r="P7853" s="3">
        <f>+Tabella2026[[#This Row],[POPOLAZIONE PER DIFFERENZA ]]/SUM(Tabella2026[[POPOLAZIONE PER DIFFERENZA ]])</f>
        <v>6.0740522952655381E-7</v>
      </c>
      <c r="Q7853" s="3">
        <f>+Tabella2026[[#This Row],[INCIDENZA POPOLAZIONE PER DIFFERENZA]]*(PLAFOND-SUM(Tabella2026[CONTRIBUTO SULLA BASE DELLA POPOLAZIONE]))</f>
        <v>178.81964401869601</v>
      </c>
      <c r="R7853" s="3">
        <f>+Tabella2026[[#This Row],[CONTRIBUTO SULLA BASE DELLA POPOLAZIONE]]+Tabella2026[[#This Row],[CONTRIBUTO SULLA BASE DEL REDDITO]]</f>
        <v>598.36636424538642</v>
      </c>
      <c r="S7853" s="3">
        <f>+Tabella2026[[#This Row],[CONTRIBUTO TOTALE]]/(PLAFOND/N_TESSERE)</f>
        <v>1.1967327284907729</v>
      </c>
      <c r="T7853" s="3">
        <f>+MAX(CEILING(Tabella2026[[#This Row],[preDEF1]],1),1)</f>
        <v>2</v>
      </c>
      <c r="U7853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53" s="21">
        <f>+Tabella2026[[#This Row],[DEF - n. card]]*(PLAFOND/N_TESSERE)</f>
        <v>1000</v>
      </c>
      <c r="W7853" s="18"/>
    </row>
    <row r="7854" spans="2:23" x14ac:dyDescent="0.25">
      <c r="B7854" s="1" t="s">
        <v>15730</v>
      </c>
      <c r="C7854" s="2">
        <v>4127</v>
      </c>
      <c r="D7854" s="1" t="s">
        <v>15731</v>
      </c>
      <c r="E7854" s="1" t="s">
        <v>18</v>
      </c>
      <c r="F7854" s="1" t="s">
        <v>263</v>
      </c>
      <c r="G7854" s="1" t="s">
        <v>11807</v>
      </c>
      <c r="H7854" s="1" t="s">
        <v>15835</v>
      </c>
      <c r="I7854" s="5">
        <v>83</v>
      </c>
      <c r="J7854" s="5">
        <v>1289552</v>
      </c>
      <c r="K7854" s="3">
        <f>+Tabella2026[[#This Row],[POP_2024]]/SUM(Tabella2026[POP_2024])</f>
        <v>1.4081289827146908E-6</v>
      </c>
      <c r="L7854" s="3">
        <f>+Tabella2026[[#This Row],[INCIDENZA POPOLAZIONE]]*(PLAFOND/2)</f>
        <v>414.55211641446795</v>
      </c>
      <c r="M7854" s="3">
        <f>+IFERROR(Tabella2026[[#This Row],[reddito_2024]]/Tabella2026[[#This Row],[POP_2024]],"")</f>
        <v>15536.77108433735</v>
      </c>
      <c r="N7854" s="3">
        <f>+IF(Tabella2026[[#This Row],[REDDITO COMPLESSIVO PROCAPITE]]&lt;media_aggr_reddito_pc,(media_aggr_reddito_pc-Tabella2026[[#This Row],[REDDITO COMPLESSIVO PROCAPITE]]),0)</f>
        <v>2288.2949782713913</v>
      </c>
      <c r="O7854" s="3">
        <f>+Tabella2026[[#This Row],[DIFFERENZA REDDITO INFERIORE ALLA MEDIA DALLA MEDIA]]*Tabella2026[[#This Row],[POP_2024]]</f>
        <v>189928.48319652549</v>
      </c>
      <c r="P7854" s="3">
        <f>+Tabella2026[[#This Row],[POPOLAZIONE PER DIFFERENZA ]]/SUM(Tabella2026[[POPOLAZIONE PER DIFFERENZA ]])</f>
        <v>1.6850115158572294E-6</v>
      </c>
      <c r="Q7854" s="3">
        <f>+Tabella2026[[#This Row],[INCIDENZA POPOLAZIONE PER DIFFERENZA]]*(PLAFOND-SUM(Tabella2026[CONTRIBUTO SULLA BASE DELLA POPOLAZIONE]))</f>
        <v>496.06612650973346</v>
      </c>
      <c r="R7854" s="3">
        <f>+Tabella2026[[#This Row],[CONTRIBUTO SULLA BASE DELLA POPOLAZIONE]]+Tabella2026[[#This Row],[CONTRIBUTO SULLA BASE DEL REDDITO]]</f>
        <v>910.61824292420147</v>
      </c>
      <c r="S7854" s="3">
        <f>+Tabella2026[[#This Row],[CONTRIBUTO TOTALE]]/(PLAFOND/N_TESSERE)</f>
        <v>1.8212364858484029</v>
      </c>
      <c r="T7854" s="3">
        <f>+MAX(CEILING(Tabella2026[[#This Row],[preDEF1]],1),1)</f>
        <v>2</v>
      </c>
      <c r="U7854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54" s="21">
        <f>+Tabella2026[[#This Row],[DEF - n. card]]*(PLAFOND/N_TESSERE)</f>
        <v>1000</v>
      </c>
      <c r="W7854" s="18"/>
    </row>
    <row r="7855" spans="2:23" x14ac:dyDescent="0.25">
      <c r="B7855" s="1" t="s">
        <v>15704</v>
      </c>
      <c r="C7855" s="2">
        <v>66104</v>
      </c>
      <c r="D7855" s="1" t="s">
        <v>15705</v>
      </c>
      <c r="E7855" s="1" t="s">
        <v>96</v>
      </c>
      <c r="F7855" s="1" t="s">
        <v>201</v>
      </c>
      <c r="G7855" s="1" t="s">
        <v>11807</v>
      </c>
      <c r="H7855" s="1" t="s">
        <v>15836</v>
      </c>
      <c r="I7855" s="5">
        <v>83</v>
      </c>
      <c r="J7855" s="5">
        <v>944630</v>
      </c>
      <c r="K7855" s="3">
        <f>+Tabella2026[[#This Row],[POP_2024]]/SUM(Tabella2026[POP_2024])</f>
        <v>1.4081289827146908E-6</v>
      </c>
      <c r="L7855" s="3">
        <f>+Tabella2026[[#This Row],[INCIDENZA POPOLAZIONE]]*(PLAFOND/2)</f>
        <v>414.55211641446795</v>
      </c>
      <c r="M7855" s="3">
        <f>+IFERROR(Tabella2026[[#This Row],[reddito_2024]]/Tabella2026[[#This Row],[POP_2024]],"")</f>
        <v>11381.084337349397</v>
      </c>
      <c r="N7855" s="3">
        <f>+IF(Tabella2026[[#This Row],[REDDITO COMPLESSIVO PROCAPITE]]&lt;media_aggr_reddito_pc,(media_aggr_reddito_pc-Tabella2026[[#This Row],[REDDITO COMPLESSIVO PROCAPITE]]),0)</f>
        <v>6443.9817252593439</v>
      </c>
      <c r="O7855" s="3">
        <f>+Tabella2026[[#This Row],[DIFFERENZA REDDITO INFERIORE ALLA MEDIA DALLA MEDIA]]*Tabella2026[[#This Row],[POP_2024]]</f>
        <v>534850.48319652549</v>
      </c>
      <c r="P7855" s="3">
        <f>+Tabella2026[[#This Row],[POPOLAZIONE PER DIFFERENZA ]]/SUM(Tabella2026[[POPOLAZIONE PER DIFFERENZA ]])</f>
        <v>4.7450977772271069E-6</v>
      </c>
      <c r="Q7855" s="3">
        <f>+Tabella2026[[#This Row],[INCIDENZA POPOLAZIONE PER DIFFERENZA]]*(PLAFOND-SUM(Tabella2026[CONTRIBUTO SULLA BASE DELLA POPOLAZIONE]))</f>
        <v>1396.953226792333</v>
      </c>
      <c r="R7855" s="3">
        <f>+Tabella2026[[#This Row],[CONTRIBUTO SULLA BASE DELLA POPOLAZIONE]]+Tabella2026[[#This Row],[CONTRIBUTO SULLA BASE DEL REDDITO]]</f>
        <v>1811.5053432068009</v>
      </c>
      <c r="S7855" s="3">
        <f>+Tabella2026[[#This Row],[CONTRIBUTO TOTALE]]/(PLAFOND/N_TESSERE)</f>
        <v>3.6230106864136018</v>
      </c>
      <c r="T7855" s="3">
        <f>+MAX(CEILING(Tabella2026[[#This Row],[preDEF1]],1),1)</f>
        <v>4</v>
      </c>
      <c r="U785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55" s="21">
        <f>+Tabella2026[[#This Row],[DEF - n. card]]*(PLAFOND/N_TESSERE)</f>
        <v>2000</v>
      </c>
      <c r="W7855" s="18"/>
    </row>
    <row r="7856" spans="2:23" x14ac:dyDescent="0.25">
      <c r="B7856" s="1" t="s">
        <v>15718</v>
      </c>
      <c r="C7856" s="2">
        <v>4204</v>
      </c>
      <c r="D7856" s="1" t="s">
        <v>15719</v>
      </c>
      <c r="E7856" s="1" t="s">
        <v>18</v>
      </c>
      <c r="F7856" s="1" t="s">
        <v>263</v>
      </c>
      <c r="G7856" s="1" t="s">
        <v>11807</v>
      </c>
      <c r="H7856" s="1" t="s">
        <v>15835</v>
      </c>
      <c r="I7856" s="5">
        <v>82</v>
      </c>
      <c r="J7856" s="5">
        <v>1129816</v>
      </c>
      <c r="K7856" s="3">
        <f>+Tabella2026[[#This Row],[POP_2024]]/SUM(Tabella2026[POP_2024])</f>
        <v>1.3911635732843932E-6</v>
      </c>
      <c r="L7856" s="3">
        <f>+Tabella2026[[#This Row],[INCIDENZA POPOLAZIONE]]*(PLAFOND/2)</f>
        <v>409.55751260224542</v>
      </c>
      <c r="M7856" s="3">
        <f>+IFERROR(Tabella2026[[#This Row],[reddito_2024]]/Tabella2026[[#This Row],[POP_2024]],"")</f>
        <v>13778.243902439024</v>
      </c>
      <c r="N7856" s="3">
        <f>+IF(Tabella2026[[#This Row],[REDDITO COMPLESSIVO PROCAPITE]]&lt;media_aggr_reddito_pc,(media_aggr_reddito_pc-Tabella2026[[#This Row],[REDDITO COMPLESSIVO PROCAPITE]]),0)</f>
        <v>4046.8221601697169</v>
      </c>
      <c r="O7856" s="3">
        <f>+Tabella2026[[#This Row],[DIFFERENZA REDDITO INFERIORE ALLA MEDIA DALLA MEDIA]]*Tabella2026[[#This Row],[POP_2024]]</f>
        <v>331839.41713391681</v>
      </c>
      <c r="P7856" s="3">
        <f>+Tabella2026[[#This Row],[POPOLAZIONE PER DIFFERENZA ]]/SUM(Tabella2026[[POPOLAZIONE PER DIFFERENZA ]])</f>
        <v>2.944019927266126E-6</v>
      </c>
      <c r="Q7856" s="3">
        <f>+Tabella2026[[#This Row],[INCIDENZA POPOLAZIONE PER DIFFERENZA]]*(PLAFOND-SUM(Tabella2026[CONTRIBUTO SULLA BASE DELLA POPOLAZIONE]))</f>
        <v>866.71725857220554</v>
      </c>
      <c r="R7856" s="3">
        <f>+Tabella2026[[#This Row],[CONTRIBUTO SULLA BASE DELLA POPOLAZIONE]]+Tabella2026[[#This Row],[CONTRIBUTO SULLA BASE DEL REDDITO]]</f>
        <v>1276.274771174451</v>
      </c>
      <c r="S7856" s="3">
        <f>+Tabella2026[[#This Row],[CONTRIBUTO TOTALE]]/(PLAFOND/N_TESSERE)</f>
        <v>2.5525495423489017</v>
      </c>
      <c r="T7856" s="3">
        <f>+MAX(CEILING(Tabella2026[[#This Row],[preDEF1]],1),1)</f>
        <v>3</v>
      </c>
      <c r="U7856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56" s="21">
        <f>+Tabella2026[[#This Row],[DEF - n. card]]*(PLAFOND/N_TESSERE)</f>
        <v>1500</v>
      </c>
      <c r="W7856" s="18"/>
    </row>
    <row r="7857" spans="2:23" x14ac:dyDescent="0.25">
      <c r="B7857" s="1" t="s">
        <v>15746</v>
      </c>
      <c r="C7857" s="2">
        <v>69009</v>
      </c>
      <c r="D7857" s="1" t="s">
        <v>15747</v>
      </c>
      <c r="E7857" s="1" t="s">
        <v>96</v>
      </c>
      <c r="F7857" s="1" t="s">
        <v>328</v>
      </c>
      <c r="G7857" s="1" t="s">
        <v>11807</v>
      </c>
      <c r="H7857" s="1" t="s">
        <v>15836</v>
      </c>
      <c r="I7857" s="5">
        <v>81</v>
      </c>
      <c r="J7857" s="5">
        <v>720453</v>
      </c>
      <c r="K7857" s="3">
        <f>+Tabella2026[[#This Row],[POP_2024]]/SUM(Tabella2026[POP_2024])</f>
        <v>1.3741981638540958E-6</v>
      </c>
      <c r="L7857" s="3">
        <f>+Tabella2026[[#This Row],[INCIDENZA POPOLAZIONE]]*(PLAFOND/2)</f>
        <v>404.5629087900229</v>
      </c>
      <c r="M7857" s="3">
        <f>+IFERROR(Tabella2026[[#This Row],[reddito_2024]]/Tabella2026[[#This Row],[POP_2024]],"")</f>
        <v>8894.4814814814818</v>
      </c>
      <c r="N7857" s="3">
        <f>+IF(Tabella2026[[#This Row],[REDDITO COMPLESSIVO PROCAPITE]]&lt;media_aggr_reddito_pc,(media_aggr_reddito_pc-Tabella2026[[#This Row],[REDDITO COMPLESSIVO PROCAPITE]]),0)</f>
        <v>8930.5845811272593</v>
      </c>
      <c r="O7857" s="3">
        <f>+Tabella2026[[#This Row],[DIFFERENZA REDDITO INFERIORE ALLA MEDIA DALLA MEDIA]]*Tabella2026[[#This Row],[POP_2024]]</f>
        <v>723377.35107130802</v>
      </c>
      <c r="P7857" s="3">
        <f>+Tabella2026[[#This Row],[POPOLAZIONE PER DIFFERENZA ]]/SUM(Tabella2026[[POPOLAZIONE PER DIFFERENZA ]])</f>
        <v>6.417674412764174E-6</v>
      </c>
      <c r="Q7857" s="3">
        <f>+Tabella2026[[#This Row],[INCIDENZA POPOLAZIONE PER DIFFERENZA]]*(PLAFOND-SUM(Tabella2026[CONTRIBUTO SULLA BASE DELLA POPOLAZIONE]))</f>
        <v>1889.358533861971</v>
      </c>
      <c r="R7857" s="3">
        <f>+Tabella2026[[#This Row],[CONTRIBUTO SULLA BASE DELLA POPOLAZIONE]]+Tabella2026[[#This Row],[CONTRIBUTO SULLA BASE DEL REDDITO]]</f>
        <v>2293.9214426519939</v>
      </c>
      <c r="S7857" s="3">
        <f>+Tabella2026[[#This Row],[CONTRIBUTO TOTALE]]/(PLAFOND/N_TESSERE)</f>
        <v>4.5878428853039877</v>
      </c>
      <c r="T7857" s="3">
        <f>+MAX(CEILING(Tabella2026[[#This Row],[preDEF1]],1),1)</f>
        <v>5</v>
      </c>
      <c r="U7857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857" s="21">
        <f>+Tabella2026[[#This Row],[DEF - n. card]]*(PLAFOND/N_TESSERE)</f>
        <v>2500</v>
      </c>
      <c r="W7857" s="18"/>
    </row>
    <row r="7858" spans="2:23" x14ac:dyDescent="0.25">
      <c r="B7858" s="1" t="s">
        <v>15712</v>
      </c>
      <c r="C7858" s="2">
        <v>4154</v>
      </c>
      <c r="D7858" s="1" t="s">
        <v>15713</v>
      </c>
      <c r="E7858" s="1" t="s">
        <v>18</v>
      </c>
      <c r="F7858" s="1" t="s">
        <v>263</v>
      </c>
      <c r="G7858" s="1" t="s">
        <v>11807</v>
      </c>
      <c r="H7858" s="1" t="s">
        <v>15835</v>
      </c>
      <c r="I7858" s="5">
        <v>81</v>
      </c>
      <c r="J7858" s="5">
        <v>1069787</v>
      </c>
      <c r="K7858" s="3">
        <f>+Tabella2026[[#This Row],[POP_2024]]/SUM(Tabella2026[POP_2024])</f>
        <v>1.3741981638540958E-6</v>
      </c>
      <c r="L7858" s="3">
        <f>+Tabella2026[[#This Row],[INCIDENZA POPOLAZIONE]]*(PLAFOND/2)</f>
        <v>404.5629087900229</v>
      </c>
      <c r="M7858" s="3">
        <f>+IFERROR(Tabella2026[[#This Row],[reddito_2024]]/Tabella2026[[#This Row],[POP_2024]],"")</f>
        <v>13207.246913580248</v>
      </c>
      <c r="N7858" s="3">
        <f>+IF(Tabella2026[[#This Row],[REDDITO COMPLESSIVO PROCAPITE]]&lt;media_aggr_reddito_pc,(media_aggr_reddito_pc-Tabella2026[[#This Row],[REDDITO COMPLESSIVO PROCAPITE]]),0)</f>
        <v>4617.8191490284935</v>
      </c>
      <c r="O7858" s="3">
        <f>+Tabella2026[[#This Row],[DIFFERENZA REDDITO INFERIORE ALLA MEDIA DALLA MEDIA]]*Tabella2026[[#This Row],[POP_2024]]</f>
        <v>374043.35107130796</v>
      </c>
      <c r="P7858" s="3">
        <f>+Tabella2026[[#This Row],[POPOLAZIONE PER DIFFERENZA ]]/SUM(Tabella2026[[POPOLAZIONE PER DIFFERENZA ]])</f>
        <v>3.3184456769068351E-6</v>
      </c>
      <c r="Q7858" s="3">
        <f>+Tabella2026[[#This Row],[INCIDENZA POPOLAZIONE PER DIFFERENZA]]*(PLAFOND-SUM(Tabella2026[CONTRIBUTO SULLA BASE DELLA POPOLAZIONE]))</f>
        <v>976.94791844711858</v>
      </c>
      <c r="R7858" s="3">
        <f>+Tabella2026[[#This Row],[CONTRIBUTO SULLA BASE DELLA POPOLAZIONE]]+Tabella2026[[#This Row],[CONTRIBUTO SULLA BASE DEL REDDITO]]</f>
        <v>1381.5108272371415</v>
      </c>
      <c r="S7858" s="3">
        <f>+Tabella2026[[#This Row],[CONTRIBUTO TOTALE]]/(PLAFOND/N_TESSERE)</f>
        <v>2.7630216544742829</v>
      </c>
      <c r="T7858" s="3">
        <f>+MAX(CEILING(Tabella2026[[#This Row],[preDEF1]],1),1)</f>
        <v>3</v>
      </c>
      <c r="U7858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58" s="21">
        <f>+Tabella2026[[#This Row],[DEF - n. card]]*(PLAFOND/N_TESSERE)</f>
        <v>1500</v>
      </c>
      <c r="W7858" s="18"/>
    </row>
    <row r="7859" spans="2:23" x14ac:dyDescent="0.25">
      <c r="B7859" s="1" t="s">
        <v>15736</v>
      </c>
      <c r="C7859" s="2">
        <v>14062</v>
      </c>
      <c r="D7859" s="1" t="s">
        <v>15737</v>
      </c>
      <c r="E7859" s="1" t="s">
        <v>12</v>
      </c>
      <c r="F7859" s="1" t="s">
        <v>980</v>
      </c>
      <c r="G7859" s="1" t="s">
        <v>11807</v>
      </c>
      <c r="H7859" s="1" t="s">
        <v>15835</v>
      </c>
      <c r="I7859" s="5">
        <v>81</v>
      </c>
      <c r="J7859" s="5">
        <v>1248150</v>
      </c>
      <c r="K7859" s="3">
        <f>+Tabella2026[[#This Row],[POP_2024]]/SUM(Tabella2026[POP_2024])</f>
        <v>1.3741981638540958E-6</v>
      </c>
      <c r="L7859" s="3">
        <f>+Tabella2026[[#This Row],[INCIDENZA POPOLAZIONE]]*(PLAFOND/2)</f>
        <v>404.5629087900229</v>
      </c>
      <c r="M7859" s="3">
        <f>+IFERROR(Tabella2026[[#This Row],[reddito_2024]]/Tabella2026[[#This Row],[POP_2024]],"")</f>
        <v>15409.259259259259</v>
      </c>
      <c r="N7859" s="3">
        <f>+IF(Tabella2026[[#This Row],[REDDITO COMPLESSIVO PROCAPITE]]&lt;media_aggr_reddito_pc,(media_aggr_reddito_pc-Tabella2026[[#This Row],[REDDITO COMPLESSIVO PROCAPITE]]),0)</f>
        <v>2415.8068033494819</v>
      </c>
      <c r="O7859" s="3">
        <f>+Tabella2026[[#This Row],[DIFFERENZA REDDITO INFERIORE ALLA MEDIA DALLA MEDIA]]*Tabella2026[[#This Row],[POP_2024]]</f>
        <v>195680.35107130805</v>
      </c>
      <c r="P7859" s="3">
        <f>+Tabella2026[[#This Row],[POPOLAZIONE PER DIFFERENZA ]]/SUM(Tabella2026[[POPOLAZIONE PER DIFFERENZA ]])</f>
        <v>1.7360410583649177E-6</v>
      </c>
      <c r="Q7859" s="3">
        <f>+Tabella2026[[#This Row],[INCIDENZA POPOLAZIONE PER DIFFERENZA]]*(PLAFOND-SUM(Tabella2026[CONTRIBUTO SULLA BASE DELLA POPOLAZIONE]))</f>
        <v>511.0891855518401</v>
      </c>
      <c r="R7859" s="3">
        <f>+Tabella2026[[#This Row],[CONTRIBUTO SULLA BASE DELLA POPOLAZIONE]]+Tabella2026[[#This Row],[CONTRIBUTO SULLA BASE DEL REDDITO]]</f>
        <v>915.65209434186295</v>
      </c>
      <c r="S7859" s="3">
        <f>+Tabella2026[[#This Row],[CONTRIBUTO TOTALE]]/(PLAFOND/N_TESSERE)</f>
        <v>1.8313041886837258</v>
      </c>
      <c r="T7859" s="3">
        <f>+MAX(CEILING(Tabella2026[[#This Row],[preDEF1]],1),1)</f>
        <v>2</v>
      </c>
      <c r="U7859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59" s="21">
        <f>+Tabella2026[[#This Row],[DEF - n. card]]*(PLAFOND/N_TESSERE)</f>
        <v>1000</v>
      </c>
      <c r="W7859" s="18"/>
    </row>
    <row r="7860" spans="2:23" x14ac:dyDescent="0.25">
      <c r="B7860" s="1" t="s">
        <v>15732</v>
      </c>
      <c r="C7860" s="2">
        <v>4038</v>
      </c>
      <c r="D7860" s="1" t="s">
        <v>15733</v>
      </c>
      <c r="E7860" s="1" t="s">
        <v>18</v>
      </c>
      <c r="F7860" s="1" t="s">
        <v>263</v>
      </c>
      <c r="G7860" s="1" t="s">
        <v>11807</v>
      </c>
      <c r="H7860" s="1" t="s">
        <v>15835</v>
      </c>
      <c r="I7860" s="5">
        <v>80</v>
      </c>
      <c r="J7860" s="5">
        <v>991412</v>
      </c>
      <c r="K7860" s="3">
        <f>+Tabella2026[[#This Row],[POP_2024]]/SUM(Tabella2026[POP_2024])</f>
        <v>1.3572327544237985E-6</v>
      </c>
      <c r="L7860" s="3">
        <f>+Tabella2026[[#This Row],[INCIDENZA POPOLAZIONE]]*(PLAFOND/2)</f>
        <v>399.56830497780044</v>
      </c>
      <c r="M7860" s="3">
        <f>+IFERROR(Tabella2026[[#This Row],[reddito_2024]]/Tabella2026[[#This Row],[POP_2024]],"")</f>
        <v>12392.65</v>
      </c>
      <c r="N7860" s="3">
        <f>+IF(Tabella2026[[#This Row],[REDDITO COMPLESSIVO PROCAPITE]]&lt;media_aggr_reddito_pc,(media_aggr_reddito_pc-Tabella2026[[#This Row],[REDDITO COMPLESSIVO PROCAPITE]]),0)</f>
        <v>5432.4160626087414</v>
      </c>
      <c r="O7860" s="3">
        <f>+Tabella2026[[#This Row],[DIFFERENZA REDDITO INFERIORE ALLA MEDIA DALLA MEDIA]]*Tabella2026[[#This Row],[POP_2024]]</f>
        <v>434593.28500869928</v>
      </c>
      <c r="P7860" s="3">
        <f>+Tabella2026[[#This Row],[POPOLAZIONE PER DIFFERENZA ]]/SUM(Tabella2026[[POPOLAZIONE PER DIFFERENZA ]])</f>
        <v>3.855633855592639E-6</v>
      </c>
      <c r="Q7860" s="3">
        <f>+Tabella2026[[#This Row],[INCIDENZA POPOLAZIONE PER DIFFERENZA]]*(PLAFOND-SUM(Tabella2026[CONTRIBUTO SULLA BASE DELLA POPOLAZIONE]))</f>
        <v>1135.0957153610859</v>
      </c>
      <c r="R7860" s="3">
        <f>+Tabella2026[[#This Row],[CONTRIBUTO SULLA BASE DELLA POPOLAZIONE]]+Tabella2026[[#This Row],[CONTRIBUTO SULLA BASE DEL REDDITO]]</f>
        <v>1534.6640203388863</v>
      </c>
      <c r="S7860" s="3">
        <f>+Tabella2026[[#This Row],[CONTRIBUTO TOTALE]]/(PLAFOND/N_TESSERE)</f>
        <v>3.0693280406777728</v>
      </c>
      <c r="T7860" s="3">
        <f>+MAX(CEILING(Tabella2026[[#This Row],[preDEF1]],1),1)</f>
        <v>4</v>
      </c>
      <c r="U7860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60" s="21">
        <f>+Tabella2026[[#This Row],[DEF - n. card]]*(PLAFOND/N_TESSERE)</f>
        <v>2000</v>
      </c>
      <c r="W7860" s="18"/>
    </row>
    <row r="7861" spans="2:23" x14ac:dyDescent="0.25">
      <c r="B7861" s="1" t="s">
        <v>15688</v>
      </c>
      <c r="C7861" s="2">
        <v>4039</v>
      </c>
      <c r="D7861" s="1" t="s">
        <v>15689</v>
      </c>
      <c r="E7861" s="1" t="s">
        <v>18</v>
      </c>
      <c r="F7861" s="1" t="s">
        <v>263</v>
      </c>
      <c r="G7861" s="1" t="s">
        <v>11807</v>
      </c>
      <c r="H7861" s="1" t="s">
        <v>15835</v>
      </c>
      <c r="I7861" s="5">
        <v>80</v>
      </c>
      <c r="J7861" s="5">
        <v>1050271</v>
      </c>
      <c r="K7861" s="3">
        <f>+Tabella2026[[#This Row],[POP_2024]]/SUM(Tabella2026[POP_2024])</f>
        <v>1.3572327544237985E-6</v>
      </c>
      <c r="L7861" s="3">
        <f>+Tabella2026[[#This Row],[INCIDENZA POPOLAZIONE]]*(PLAFOND/2)</f>
        <v>399.56830497780044</v>
      </c>
      <c r="M7861" s="3">
        <f>+IFERROR(Tabella2026[[#This Row],[reddito_2024]]/Tabella2026[[#This Row],[POP_2024]],"")</f>
        <v>13128.387500000001</v>
      </c>
      <c r="N7861" s="3">
        <f>+IF(Tabella2026[[#This Row],[REDDITO COMPLESSIVO PROCAPITE]]&lt;media_aggr_reddito_pc,(media_aggr_reddito_pc-Tabella2026[[#This Row],[REDDITO COMPLESSIVO PROCAPITE]]),0)</f>
        <v>4696.6785626087403</v>
      </c>
      <c r="O7861" s="3">
        <f>+Tabella2026[[#This Row],[DIFFERENZA REDDITO INFERIORE ALLA MEDIA DALLA MEDIA]]*Tabella2026[[#This Row],[POP_2024]]</f>
        <v>375734.28500869923</v>
      </c>
      <c r="P7861" s="3">
        <f>+Tabella2026[[#This Row],[POPOLAZIONE PER DIFFERENZA ]]/SUM(Tabella2026[[POPOLAZIONE PER DIFFERENZA ]])</f>
        <v>3.3334473402124379E-6</v>
      </c>
      <c r="Q7861" s="3">
        <f>+Tabella2026[[#This Row],[INCIDENZA POPOLAZIONE PER DIFFERENZA]]*(PLAFOND-SUM(Tabella2026[CONTRIBUTO SULLA BASE DELLA POPOLAZIONE]))</f>
        <v>981.3643968730405</v>
      </c>
      <c r="R7861" s="3">
        <f>+Tabella2026[[#This Row],[CONTRIBUTO SULLA BASE DELLA POPOLAZIONE]]+Tabella2026[[#This Row],[CONTRIBUTO SULLA BASE DEL REDDITO]]</f>
        <v>1380.9327018508409</v>
      </c>
      <c r="S7861" s="3">
        <f>+Tabella2026[[#This Row],[CONTRIBUTO TOTALE]]/(PLAFOND/N_TESSERE)</f>
        <v>2.7618654037016817</v>
      </c>
      <c r="T7861" s="3">
        <f>+MAX(CEILING(Tabella2026[[#This Row],[preDEF1]],1),1)</f>
        <v>3</v>
      </c>
      <c r="U7861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61" s="21">
        <f>+Tabella2026[[#This Row],[DEF - n. card]]*(PLAFOND/N_TESSERE)</f>
        <v>1500</v>
      </c>
      <c r="W7861" s="18"/>
    </row>
    <row r="7862" spans="2:23" x14ac:dyDescent="0.25">
      <c r="B7862" s="1" t="s">
        <v>15724</v>
      </c>
      <c r="C7862" s="2">
        <v>4083</v>
      </c>
      <c r="D7862" s="1" t="s">
        <v>15725</v>
      </c>
      <c r="E7862" s="1" t="s">
        <v>18</v>
      </c>
      <c r="F7862" s="1" t="s">
        <v>263</v>
      </c>
      <c r="G7862" s="1" t="s">
        <v>11807</v>
      </c>
      <c r="H7862" s="1" t="s">
        <v>15835</v>
      </c>
      <c r="I7862" s="5">
        <v>79</v>
      </c>
      <c r="J7862" s="5">
        <v>451114</v>
      </c>
      <c r="K7862" s="3">
        <f>+Tabella2026[[#This Row],[POP_2024]]/SUM(Tabella2026[POP_2024])</f>
        <v>1.3402673449935008E-6</v>
      </c>
      <c r="L7862" s="3">
        <f>+Tabella2026[[#This Row],[INCIDENZA POPOLAZIONE]]*(PLAFOND/2)</f>
        <v>394.57370116557792</v>
      </c>
      <c r="M7862" s="3">
        <f>+IFERROR(Tabella2026[[#This Row],[reddito_2024]]/Tabella2026[[#This Row],[POP_2024]],"")</f>
        <v>5710.3037974683548</v>
      </c>
      <c r="N7862" s="3">
        <f>+IF(Tabella2026[[#This Row],[REDDITO COMPLESSIVO PROCAPITE]]&lt;media_aggr_reddito_pc,(media_aggr_reddito_pc-Tabella2026[[#This Row],[REDDITO COMPLESSIVO PROCAPITE]]),0)</f>
        <v>12114.762265140387</v>
      </c>
      <c r="O7862" s="3">
        <f>+Tabella2026[[#This Row],[DIFFERENZA REDDITO INFERIORE ALLA MEDIA DALLA MEDIA]]*Tabella2026[[#This Row],[POP_2024]]</f>
        <v>957066.21894609055</v>
      </c>
      <c r="P7862" s="3">
        <f>+Tabella2026[[#This Row],[POPOLAZIONE PER DIFFERENZA ]]/SUM(Tabella2026[[POPOLAZIONE PER DIFFERENZA ]])</f>
        <v>8.4909202307134569E-6</v>
      </c>
      <c r="Q7862" s="3">
        <f>+Tabella2026[[#This Row],[INCIDENZA POPOLAZIONE PER DIFFERENZA]]*(PLAFOND-SUM(Tabella2026[CONTRIBUTO SULLA BASE DELLA POPOLAZIONE]))</f>
        <v>2499.7205477318789</v>
      </c>
      <c r="R7862" s="3">
        <f>+Tabella2026[[#This Row],[CONTRIBUTO SULLA BASE DELLA POPOLAZIONE]]+Tabella2026[[#This Row],[CONTRIBUTO SULLA BASE DEL REDDITO]]</f>
        <v>2894.2942488974568</v>
      </c>
      <c r="S7862" s="3">
        <f>+Tabella2026[[#This Row],[CONTRIBUTO TOTALE]]/(PLAFOND/N_TESSERE)</f>
        <v>5.7885884977949136</v>
      </c>
      <c r="T7862" s="3">
        <f>+MAX(CEILING(Tabella2026[[#This Row],[preDEF1]],1),1)</f>
        <v>6</v>
      </c>
      <c r="U7862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862" s="21">
        <f>+Tabella2026[[#This Row],[DEF - n. card]]*(PLAFOND/N_TESSERE)</f>
        <v>3000</v>
      </c>
      <c r="W7862" s="18"/>
    </row>
    <row r="7863" spans="2:23" x14ac:dyDescent="0.25">
      <c r="B7863" s="1" t="s">
        <v>15728</v>
      </c>
      <c r="C7863" s="2">
        <v>4070</v>
      </c>
      <c r="D7863" s="1" t="s">
        <v>15729</v>
      </c>
      <c r="E7863" s="1" t="s">
        <v>18</v>
      </c>
      <c r="F7863" s="1" t="s">
        <v>263</v>
      </c>
      <c r="G7863" s="1" t="s">
        <v>11807</v>
      </c>
      <c r="H7863" s="1" t="s">
        <v>15835</v>
      </c>
      <c r="I7863" s="5">
        <v>78</v>
      </c>
      <c r="J7863" s="5">
        <v>907494</v>
      </c>
      <c r="K7863" s="3">
        <f>+Tabella2026[[#This Row],[POP_2024]]/SUM(Tabella2026[POP_2024])</f>
        <v>1.3233019355632035E-6</v>
      </c>
      <c r="L7863" s="3">
        <f>+Tabella2026[[#This Row],[INCIDENZA POPOLAZIONE]]*(PLAFOND/2)</f>
        <v>389.57909735335545</v>
      </c>
      <c r="M7863" s="3">
        <f>+IFERROR(Tabella2026[[#This Row],[reddito_2024]]/Tabella2026[[#This Row],[POP_2024]],"")</f>
        <v>11634.538461538461</v>
      </c>
      <c r="N7863" s="3">
        <f>+IF(Tabella2026[[#This Row],[REDDITO COMPLESSIVO PROCAPITE]]&lt;media_aggr_reddito_pc,(media_aggr_reddito_pc-Tabella2026[[#This Row],[REDDITO COMPLESSIVO PROCAPITE]]),0)</f>
        <v>6190.5276010702801</v>
      </c>
      <c r="O7863" s="3">
        <f>+Tabella2026[[#This Row],[DIFFERENZA REDDITO INFERIORE ALLA MEDIA DALLA MEDIA]]*Tabella2026[[#This Row],[POP_2024]]</f>
        <v>482861.15288348182</v>
      </c>
      <c r="P7863" s="3">
        <f>+Tabella2026[[#This Row],[POPOLAZIONE PER DIFFERENZA ]]/SUM(Tabella2026[[POPOLAZIONE PER DIFFERENZA ]])</f>
        <v>4.2838577420053312E-6</v>
      </c>
      <c r="Q7863" s="3">
        <f>+Tabella2026[[#This Row],[INCIDENZA POPOLAZIONE PER DIFFERENZA]]*(PLAFOND-SUM(Tabella2026[CONTRIBUTO SULLA BASE DELLA POPOLAZIONE]))</f>
        <v>1261.1645063530682</v>
      </c>
      <c r="R7863" s="3">
        <f>+Tabella2026[[#This Row],[CONTRIBUTO SULLA BASE DELLA POPOLAZIONE]]+Tabella2026[[#This Row],[CONTRIBUTO SULLA BASE DEL REDDITO]]</f>
        <v>1650.7436037064235</v>
      </c>
      <c r="S7863" s="3">
        <f>+Tabella2026[[#This Row],[CONTRIBUTO TOTALE]]/(PLAFOND/N_TESSERE)</f>
        <v>3.3014872074128472</v>
      </c>
      <c r="T7863" s="3">
        <f>+MAX(CEILING(Tabella2026[[#This Row],[preDEF1]],1),1)</f>
        <v>4</v>
      </c>
      <c r="U7863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63" s="21">
        <f>+Tabella2026[[#This Row],[DEF - n. card]]*(PLAFOND/N_TESSERE)</f>
        <v>2000</v>
      </c>
      <c r="W7863" s="18"/>
    </row>
    <row r="7864" spans="2:23" x14ac:dyDescent="0.25">
      <c r="B7864" s="1" t="s">
        <v>15734</v>
      </c>
      <c r="C7864" s="2">
        <v>6090</v>
      </c>
      <c r="D7864" s="1" t="s">
        <v>15735</v>
      </c>
      <c r="E7864" s="1" t="s">
        <v>18</v>
      </c>
      <c r="F7864" s="1" t="s">
        <v>138</v>
      </c>
      <c r="G7864" s="1" t="s">
        <v>11807</v>
      </c>
      <c r="H7864" s="1" t="s">
        <v>15835</v>
      </c>
      <c r="I7864" s="5">
        <v>78</v>
      </c>
      <c r="J7864" s="5">
        <v>1046364</v>
      </c>
      <c r="K7864" s="3">
        <f>+Tabella2026[[#This Row],[POP_2024]]/SUM(Tabella2026[POP_2024])</f>
        <v>1.3233019355632035E-6</v>
      </c>
      <c r="L7864" s="3">
        <f>+Tabella2026[[#This Row],[INCIDENZA POPOLAZIONE]]*(PLAFOND/2)</f>
        <v>389.57909735335545</v>
      </c>
      <c r="M7864" s="3">
        <f>+IFERROR(Tabella2026[[#This Row],[reddito_2024]]/Tabella2026[[#This Row],[POP_2024]],"")</f>
        <v>13414.923076923076</v>
      </c>
      <c r="N7864" s="3">
        <f>+IF(Tabella2026[[#This Row],[REDDITO COMPLESSIVO PROCAPITE]]&lt;media_aggr_reddito_pc,(media_aggr_reddito_pc-Tabella2026[[#This Row],[REDDITO COMPLESSIVO PROCAPITE]]),0)</f>
        <v>4410.1429856856648</v>
      </c>
      <c r="O7864" s="3">
        <f>+Tabella2026[[#This Row],[DIFFERENZA REDDITO INFERIORE ALLA MEDIA DALLA MEDIA]]*Tabella2026[[#This Row],[POP_2024]]</f>
        <v>343991.15288348187</v>
      </c>
      <c r="P7864" s="3">
        <f>+Tabella2026[[#This Row],[POPOLAZIONE PER DIFFERENZA ]]/SUM(Tabella2026[[POPOLAZIONE PER DIFFERENZA ]])</f>
        <v>3.0518279523240849E-6</v>
      </c>
      <c r="Q7864" s="3">
        <f>+Tabella2026[[#This Row],[INCIDENZA POPOLAZIONE PER DIFFERENZA]]*(PLAFOND-SUM(Tabella2026[CONTRIBUTO SULLA BASE DELLA POPOLAZIONE]))</f>
        <v>898.45586029325</v>
      </c>
      <c r="R7864" s="3">
        <f>+Tabella2026[[#This Row],[CONTRIBUTO SULLA BASE DELLA POPOLAZIONE]]+Tabella2026[[#This Row],[CONTRIBUTO SULLA BASE DEL REDDITO]]</f>
        <v>1288.0349576466056</v>
      </c>
      <c r="S7864" s="3">
        <f>+Tabella2026[[#This Row],[CONTRIBUTO TOTALE]]/(PLAFOND/N_TESSERE)</f>
        <v>2.5760699152932109</v>
      </c>
      <c r="T7864" s="3">
        <f>+MAX(CEILING(Tabella2026[[#This Row],[preDEF1]],1),1)</f>
        <v>3</v>
      </c>
      <c r="U7864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64" s="21">
        <f>+Tabella2026[[#This Row],[DEF - n. card]]*(PLAFOND/N_TESSERE)</f>
        <v>1500</v>
      </c>
      <c r="W7864" s="18"/>
    </row>
    <row r="7865" spans="2:23" x14ac:dyDescent="0.25">
      <c r="B7865" s="1" t="s">
        <v>15738</v>
      </c>
      <c r="C7865" s="2">
        <v>4006</v>
      </c>
      <c r="D7865" s="1" t="s">
        <v>15739</v>
      </c>
      <c r="E7865" s="1" t="s">
        <v>18</v>
      </c>
      <c r="F7865" s="1" t="s">
        <v>263</v>
      </c>
      <c r="G7865" s="1" t="s">
        <v>11807</v>
      </c>
      <c r="H7865" s="1" t="s">
        <v>15835</v>
      </c>
      <c r="I7865" s="5">
        <v>77</v>
      </c>
      <c r="J7865" s="5">
        <v>1111953</v>
      </c>
      <c r="K7865" s="3">
        <f>+Tabella2026[[#This Row],[POP_2024]]/SUM(Tabella2026[POP_2024])</f>
        <v>1.3063365261329059E-6</v>
      </c>
      <c r="L7865" s="3">
        <f>+Tabella2026[[#This Row],[INCIDENZA POPOLAZIONE]]*(PLAFOND/2)</f>
        <v>384.58449354113287</v>
      </c>
      <c r="M7865" s="3">
        <f>+IFERROR(Tabella2026[[#This Row],[reddito_2024]]/Tabella2026[[#This Row],[POP_2024]],"")</f>
        <v>14440.948051948051</v>
      </c>
      <c r="N7865" s="3">
        <f>+IF(Tabella2026[[#This Row],[REDDITO COMPLESSIVO PROCAPITE]]&lt;media_aggr_reddito_pc,(media_aggr_reddito_pc-Tabella2026[[#This Row],[REDDITO COMPLESSIVO PROCAPITE]]),0)</f>
        <v>3384.1180106606898</v>
      </c>
      <c r="O7865" s="3">
        <f>+Tabella2026[[#This Row],[DIFFERENZA REDDITO INFERIORE ALLA MEDIA DALLA MEDIA]]*Tabella2026[[#This Row],[POP_2024]]</f>
        <v>260577.08682087311</v>
      </c>
      <c r="P7865" s="3">
        <f>+Tabella2026[[#This Row],[POPOLAZIONE PER DIFFERENZA ]]/SUM(Tabella2026[[POPOLAZIONE PER DIFFERENZA ]])</f>
        <v>2.3117932848827839E-6</v>
      </c>
      <c r="Q7865" s="3">
        <f>+Tabella2026[[#This Row],[INCIDENZA POPOLAZIONE PER DIFFERENZA]]*(PLAFOND-SUM(Tabella2026[CONTRIBUTO SULLA BASE DELLA POPOLAZIONE]))</f>
        <v>680.59020922453067</v>
      </c>
      <c r="R7865" s="3">
        <f>+Tabella2026[[#This Row],[CONTRIBUTO SULLA BASE DELLA POPOLAZIONE]]+Tabella2026[[#This Row],[CONTRIBUTO SULLA BASE DEL REDDITO]]</f>
        <v>1065.1747027656636</v>
      </c>
      <c r="S7865" s="3">
        <f>+Tabella2026[[#This Row],[CONTRIBUTO TOTALE]]/(PLAFOND/N_TESSERE)</f>
        <v>2.130349405531327</v>
      </c>
      <c r="T7865" s="3">
        <f>+MAX(CEILING(Tabella2026[[#This Row],[preDEF1]],1),1)</f>
        <v>3</v>
      </c>
      <c r="U7865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65" s="21">
        <f>+Tabella2026[[#This Row],[DEF - n. card]]*(PLAFOND/N_TESSERE)</f>
        <v>1500</v>
      </c>
      <c r="W7865" s="18"/>
    </row>
    <row r="7866" spans="2:23" x14ac:dyDescent="0.25">
      <c r="B7866" s="1" t="s">
        <v>15708</v>
      </c>
      <c r="C7866" s="2">
        <v>6034</v>
      </c>
      <c r="D7866" s="1" t="s">
        <v>15709</v>
      </c>
      <c r="E7866" s="1" t="s">
        <v>18</v>
      </c>
      <c r="F7866" s="1" t="s">
        <v>138</v>
      </c>
      <c r="G7866" s="1" t="s">
        <v>11807</v>
      </c>
      <c r="H7866" s="1" t="s">
        <v>15835</v>
      </c>
      <c r="I7866" s="5">
        <v>77</v>
      </c>
      <c r="J7866" s="5">
        <v>1184682</v>
      </c>
      <c r="K7866" s="3">
        <f>+Tabella2026[[#This Row],[POP_2024]]/SUM(Tabella2026[POP_2024])</f>
        <v>1.3063365261329059E-6</v>
      </c>
      <c r="L7866" s="3">
        <f>+Tabella2026[[#This Row],[INCIDENZA POPOLAZIONE]]*(PLAFOND/2)</f>
        <v>384.58449354113287</v>
      </c>
      <c r="M7866" s="3">
        <f>+IFERROR(Tabella2026[[#This Row],[reddito_2024]]/Tabella2026[[#This Row],[POP_2024]],"")</f>
        <v>15385.480519480519</v>
      </c>
      <c r="N7866" s="3">
        <f>+IF(Tabella2026[[#This Row],[REDDITO COMPLESSIVO PROCAPITE]]&lt;media_aggr_reddito_pc,(media_aggr_reddito_pc-Tabella2026[[#This Row],[REDDITO COMPLESSIVO PROCAPITE]]),0)</f>
        <v>2439.5855431282216</v>
      </c>
      <c r="O7866" s="3">
        <f>+Tabella2026[[#This Row],[DIFFERENZA REDDITO INFERIORE ALLA MEDIA DALLA MEDIA]]*Tabella2026[[#This Row],[POP_2024]]</f>
        <v>187848.08682087305</v>
      </c>
      <c r="P7866" s="3">
        <f>+Tabella2026[[#This Row],[POPOLAZIONE PER DIFFERENZA ]]/SUM(Tabella2026[[POPOLAZIONE PER DIFFERENZA ]])</f>
        <v>1.6665546114923653E-6</v>
      </c>
      <c r="Q7866" s="3">
        <f>+Tabella2026[[#This Row],[INCIDENZA POPOLAZIONE PER DIFFERENZA]]*(PLAFOND-SUM(Tabella2026[CONTRIBUTO SULLA BASE DELLA POPOLAZIONE]))</f>
        <v>490.63242770739572</v>
      </c>
      <c r="R7866" s="3">
        <f>+Tabella2026[[#This Row],[CONTRIBUTO SULLA BASE DELLA POPOLAZIONE]]+Tabella2026[[#This Row],[CONTRIBUTO SULLA BASE DEL REDDITO]]</f>
        <v>875.21692124852859</v>
      </c>
      <c r="S7866" s="3">
        <f>+Tabella2026[[#This Row],[CONTRIBUTO TOTALE]]/(PLAFOND/N_TESSERE)</f>
        <v>1.7504338424970571</v>
      </c>
      <c r="T7866" s="3">
        <f>+MAX(CEILING(Tabella2026[[#This Row],[preDEF1]],1),1)</f>
        <v>2</v>
      </c>
      <c r="U7866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66" s="21">
        <f>+Tabella2026[[#This Row],[DEF - n. card]]*(PLAFOND/N_TESSERE)</f>
        <v>1000</v>
      </c>
      <c r="W7866" s="18"/>
    </row>
    <row r="7867" spans="2:23" x14ac:dyDescent="0.25">
      <c r="B7867" s="1" t="s">
        <v>15744</v>
      </c>
      <c r="C7867" s="2">
        <v>115010</v>
      </c>
      <c r="D7867" s="1" t="s">
        <v>15745</v>
      </c>
      <c r="E7867" s="1" t="s">
        <v>76</v>
      </c>
      <c r="F7867" s="1" t="s">
        <v>625</v>
      </c>
      <c r="G7867" s="1" t="s">
        <v>11807</v>
      </c>
      <c r="H7867" s="1" t="s">
        <v>15836</v>
      </c>
      <c r="I7867" s="5">
        <v>76</v>
      </c>
      <c r="J7867" s="5">
        <v>1054812</v>
      </c>
      <c r="K7867" s="3">
        <f>+Tabella2026[[#This Row],[POP_2024]]/SUM(Tabella2026[POP_2024])</f>
        <v>1.2893711167026085E-6</v>
      </c>
      <c r="L7867" s="3">
        <f>+Tabella2026[[#This Row],[INCIDENZA POPOLAZIONE]]*(PLAFOND/2)</f>
        <v>379.58988972891041</v>
      </c>
      <c r="M7867" s="3">
        <f>+IFERROR(Tabella2026[[#This Row],[reddito_2024]]/Tabella2026[[#This Row],[POP_2024]],"")</f>
        <v>13879.105263157895</v>
      </c>
      <c r="N7867" s="3">
        <f>+IF(Tabella2026[[#This Row],[REDDITO COMPLESSIVO PROCAPITE]]&lt;media_aggr_reddito_pc,(media_aggr_reddito_pc-Tabella2026[[#This Row],[REDDITO COMPLESSIVO PROCAPITE]]),0)</f>
        <v>3945.960799450846</v>
      </c>
      <c r="O7867" s="3">
        <f>+Tabella2026[[#This Row],[DIFFERENZA REDDITO INFERIORE ALLA MEDIA DALLA MEDIA]]*Tabella2026[[#This Row],[POP_2024]]</f>
        <v>299893.02075826429</v>
      </c>
      <c r="P7867" s="3">
        <f>+Tabella2026[[#This Row],[POPOLAZIONE PER DIFFERENZA ]]/SUM(Tabella2026[[POPOLAZIONE PER DIFFERENZA ]])</f>
        <v>2.6605972153213657E-6</v>
      </c>
      <c r="Q7867" s="3">
        <f>+Tabella2026[[#This Row],[INCIDENZA POPOLAZIONE PER DIFFERENZA]]*(PLAFOND-SUM(Tabella2026[CONTRIBUTO SULLA BASE DELLA POPOLAZIONE]))</f>
        <v>783.2778247427018</v>
      </c>
      <c r="R7867" s="3">
        <f>+Tabella2026[[#This Row],[CONTRIBUTO SULLA BASE DELLA POPOLAZIONE]]+Tabella2026[[#This Row],[CONTRIBUTO SULLA BASE DEL REDDITO]]</f>
        <v>1162.8677144716121</v>
      </c>
      <c r="S7867" s="3">
        <f>+Tabella2026[[#This Row],[CONTRIBUTO TOTALE]]/(PLAFOND/N_TESSERE)</f>
        <v>2.3257354289432244</v>
      </c>
      <c r="T7867" s="3">
        <f>+MAX(CEILING(Tabella2026[[#This Row],[preDEF1]],1),1)</f>
        <v>3</v>
      </c>
      <c r="U7867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67" s="21">
        <f>+Tabella2026[[#This Row],[DEF - n. card]]*(PLAFOND/N_TESSERE)</f>
        <v>1500</v>
      </c>
      <c r="W7867" s="18"/>
    </row>
    <row r="7868" spans="2:23" x14ac:dyDescent="0.25">
      <c r="B7868" s="1" t="s">
        <v>15726</v>
      </c>
      <c r="C7868" s="2">
        <v>7055</v>
      </c>
      <c r="D7868" s="1" t="s">
        <v>15727</v>
      </c>
      <c r="E7868" s="1" t="s">
        <v>565</v>
      </c>
      <c r="F7868" s="1" t="s">
        <v>565</v>
      </c>
      <c r="G7868" s="1" t="s">
        <v>11807</v>
      </c>
      <c r="H7868" s="1" t="s">
        <v>15835</v>
      </c>
      <c r="I7868" s="5">
        <v>76</v>
      </c>
      <c r="J7868" s="5">
        <v>1395937</v>
      </c>
      <c r="K7868" s="3">
        <f>+Tabella2026[[#This Row],[POP_2024]]/SUM(Tabella2026[POP_2024])</f>
        <v>1.2893711167026085E-6</v>
      </c>
      <c r="L7868" s="3">
        <f>+Tabella2026[[#This Row],[INCIDENZA POPOLAZIONE]]*(PLAFOND/2)</f>
        <v>379.58988972891041</v>
      </c>
      <c r="M7868" s="3">
        <f>+IFERROR(Tabella2026[[#This Row],[reddito_2024]]/Tabella2026[[#This Row],[POP_2024]],"")</f>
        <v>18367.592105263157</v>
      </c>
      <c r="N7868" s="3">
        <f>+IF(Tabella2026[[#This Row],[REDDITO COMPLESSIVO PROCAPITE]]&lt;media_aggr_reddito_pc,(media_aggr_reddito_pc-Tabella2026[[#This Row],[REDDITO COMPLESSIVO PROCAPITE]]),0)</f>
        <v>0</v>
      </c>
      <c r="O7868" s="3">
        <f>+Tabella2026[[#This Row],[DIFFERENZA REDDITO INFERIORE ALLA MEDIA DALLA MEDIA]]*Tabella2026[[#This Row],[POP_2024]]</f>
        <v>0</v>
      </c>
      <c r="P7868" s="3">
        <f>+Tabella2026[[#This Row],[POPOLAZIONE PER DIFFERENZA ]]/SUM(Tabella2026[[POPOLAZIONE PER DIFFERENZA ]])</f>
        <v>0</v>
      </c>
      <c r="Q7868" s="3">
        <f>+Tabella2026[[#This Row],[INCIDENZA POPOLAZIONE PER DIFFERENZA]]*(PLAFOND-SUM(Tabella2026[CONTRIBUTO SULLA BASE DELLA POPOLAZIONE]))</f>
        <v>0</v>
      </c>
      <c r="R7868" s="3">
        <f>+Tabella2026[[#This Row],[CONTRIBUTO SULLA BASE DELLA POPOLAZIONE]]+Tabella2026[[#This Row],[CONTRIBUTO SULLA BASE DEL REDDITO]]</f>
        <v>379.58988972891041</v>
      </c>
      <c r="S7868" s="3">
        <f>+Tabella2026[[#This Row],[CONTRIBUTO TOTALE]]/(PLAFOND/N_TESSERE)</f>
        <v>0.75917977945782078</v>
      </c>
      <c r="T7868" s="3">
        <f>+MAX(CEILING(Tabella2026[[#This Row],[preDEF1]],1),1)</f>
        <v>1</v>
      </c>
      <c r="U7868" s="9">
        <f xml:space="preserve"> IF(ROW(Tabella2026[[#This Row],[preDEF2]]) - ROW(Tabella2026[[#Headers],[preDEF2]])&lt;=ABS(SUM(Tabella2026[preDEF2])-N_TESSERE),Tabella2026[[#This Row],[preDEF2]]-1,Tabella2026[[#This Row],[preDEF2]])</f>
        <v>1</v>
      </c>
      <c r="V7868" s="21">
        <f>+Tabella2026[[#This Row],[DEF - n. card]]*(PLAFOND/N_TESSERE)</f>
        <v>500</v>
      </c>
      <c r="W7868" s="18"/>
    </row>
    <row r="7869" spans="2:23" x14ac:dyDescent="0.25">
      <c r="B7869" s="1" t="s">
        <v>15756</v>
      </c>
      <c r="C7869" s="2">
        <v>2029</v>
      </c>
      <c r="D7869" s="1" t="s">
        <v>15757</v>
      </c>
      <c r="E7869" s="1" t="s">
        <v>18</v>
      </c>
      <c r="F7869" s="1" t="s">
        <v>381</v>
      </c>
      <c r="G7869" s="1" t="s">
        <v>11807</v>
      </c>
      <c r="H7869" s="1" t="s">
        <v>15835</v>
      </c>
      <c r="I7869" s="5">
        <v>72</v>
      </c>
      <c r="J7869" s="5">
        <v>1130285</v>
      </c>
      <c r="K7869" s="3">
        <f>+Tabella2026[[#This Row],[POP_2024]]/SUM(Tabella2026[POP_2024])</f>
        <v>1.2215094789814185E-6</v>
      </c>
      <c r="L7869" s="3">
        <f>+Tabella2026[[#This Row],[INCIDENZA POPOLAZIONE]]*(PLAFOND/2)</f>
        <v>359.61147448002038</v>
      </c>
      <c r="M7869" s="3">
        <f>+IFERROR(Tabella2026[[#This Row],[reddito_2024]]/Tabella2026[[#This Row],[POP_2024]],"")</f>
        <v>15698.402777777777</v>
      </c>
      <c r="N7869" s="3">
        <f>+IF(Tabella2026[[#This Row],[REDDITO COMPLESSIVO PROCAPITE]]&lt;media_aggr_reddito_pc,(media_aggr_reddito_pc-Tabella2026[[#This Row],[REDDITO COMPLESSIVO PROCAPITE]]),0)</f>
        <v>2126.6632848309637</v>
      </c>
      <c r="O7869" s="3">
        <f>+Tabella2026[[#This Row],[DIFFERENZA REDDITO INFERIORE ALLA MEDIA DALLA MEDIA]]*Tabella2026[[#This Row],[POP_2024]]</f>
        <v>153119.75650782938</v>
      </c>
      <c r="P7869" s="3">
        <f>+Tabella2026[[#This Row],[POPOLAZIONE PER DIFFERENZA ]]/SUM(Tabella2026[[POPOLAZIONE PER DIFFERENZA ]])</f>
        <v>1.3584510794727781E-6</v>
      </c>
      <c r="Q7869" s="3">
        <f>+Tabella2026[[#This Row],[INCIDENZA POPOLAZIONE PER DIFFERENZA]]*(PLAFOND-SUM(Tabella2026[CONTRIBUTO SULLA BASE DELLA POPOLAZIONE]))</f>
        <v>399.92697895847789</v>
      </c>
      <c r="R7869" s="3">
        <f>+Tabella2026[[#This Row],[CONTRIBUTO SULLA BASE DELLA POPOLAZIONE]]+Tabella2026[[#This Row],[CONTRIBUTO SULLA BASE DEL REDDITO]]</f>
        <v>759.53845343849821</v>
      </c>
      <c r="S7869" s="3">
        <f>+Tabella2026[[#This Row],[CONTRIBUTO TOTALE]]/(PLAFOND/N_TESSERE)</f>
        <v>1.5190769068769965</v>
      </c>
      <c r="T7869" s="3">
        <f>+MAX(CEILING(Tabella2026[[#This Row],[preDEF1]],1),1)</f>
        <v>2</v>
      </c>
      <c r="U7869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69" s="21">
        <f>+Tabella2026[[#This Row],[DEF - n. card]]*(PLAFOND/N_TESSERE)</f>
        <v>1000</v>
      </c>
      <c r="W7869" s="18"/>
    </row>
    <row r="7870" spans="2:23" x14ac:dyDescent="0.25">
      <c r="B7870" s="1" t="s">
        <v>15716</v>
      </c>
      <c r="C7870" s="2">
        <v>2045</v>
      </c>
      <c r="D7870" s="1" t="s">
        <v>15717</v>
      </c>
      <c r="E7870" s="1" t="s">
        <v>18</v>
      </c>
      <c r="F7870" s="1" t="s">
        <v>381</v>
      </c>
      <c r="G7870" s="1" t="s">
        <v>11807</v>
      </c>
      <c r="H7870" s="1" t="s">
        <v>15835</v>
      </c>
      <c r="I7870" s="5">
        <v>72</v>
      </c>
      <c r="J7870" s="5">
        <v>1112457</v>
      </c>
      <c r="K7870" s="3">
        <f>+Tabella2026[[#This Row],[POP_2024]]/SUM(Tabella2026[POP_2024])</f>
        <v>1.2215094789814185E-6</v>
      </c>
      <c r="L7870" s="3">
        <f>+Tabella2026[[#This Row],[INCIDENZA POPOLAZIONE]]*(PLAFOND/2)</f>
        <v>359.61147448002038</v>
      </c>
      <c r="M7870" s="3">
        <f>+IFERROR(Tabella2026[[#This Row],[reddito_2024]]/Tabella2026[[#This Row],[POP_2024]],"")</f>
        <v>15450.791666666666</v>
      </c>
      <c r="N7870" s="3">
        <f>+IF(Tabella2026[[#This Row],[REDDITO COMPLESSIVO PROCAPITE]]&lt;media_aggr_reddito_pc,(media_aggr_reddito_pc-Tabella2026[[#This Row],[REDDITO COMPLESSIVO PROCAPITE]]),0)</f>
        <v>2374.274395942075</v>
      </c>
      <c r="O7870" s="3">
        <f>+Tabella2026[[#This Row],[DIFFERENZA REDDITO INFERIORE ALLA MEDIA DALLA MEDIA]]*Tabella2026[[#This Row],[POP_2024]]</f>
        <v>170947.75650782941</v>
      </c>
      <c r="P7870" s="3">
        <f>+Tabella2026[[#This Row],[POPOLAZIONE PER DIFFERENZA ]]/SUM(Tabella2026[[POPOLAZIONE PER DIFFERENZA ]])</f>
        <v>1.5166179052122273E-6</v>
      </c>
      <c r="Q7870" s="3">
        <f>+Tabella2026[[#This Row],[INCIDENZA POPOLAZIONE PER DIFFERENZA]]*(PLAFOND-SUM(Tabella2026[CONTRIBUTO SULLA BASE DELLA POPOLAZIONE]))</f>
        <v>446.49117383105261</v>
      </c>
      <c r="R7870" s="3">
        <f>+Tabella2026[[#This Row],[CONTRIBUTO SULLA BASE DELLA POPOLAZIONE]]+Tabella2026[[#This Row],[CONTRIBUTO SULLA BASE DEL REDDITO]]</f>
        <v>806.10264831107293</v>
      </c>
      <c r="S7870" s="3">
        <f>+Tabella2026[[#This Row],[CONTRIBUTO TOTALE]]/(PLAFOND/N_TESSERE)</f>
        <v>1.6122052966221458</v>
      </c>
      <c r="T7870" s="3">
        <f>+MAX(CEILING(Tabella2026[[#This Row],[preDEF1]],1),1)</f>
        <v>2</v>
      </c>
      <c r="U7870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70" s="21">
        <f>+Tabella2026[[#This Row],[DEF - n. card]]*(PLAFOND/N_TESSERE)</f>
        <v>1000</v>
      </c>
      <c r="W7870" s="18"/>
    </row>
    <row r="7871" spans="2:23" x14ac:dyDescent="0.25">
      <c r="B7871" s="1" t="s">
        <v>15754</v>
      </c>
      <c r="C7871" s="2">
        <v>16027</v>
      </c>
      <c r="D7871" s="1" t="s">
        <v>15755</v>
      </c>
      <c r="E7871" s="1" t="s">
        <v>12</v>
      </c>
      <c r="F7871" s="1" t="s">
        <v>93</v>
      </c>
      <c r="G7871" s="1" t="s">
        <v>11807</v>
      </c>
      <c r="H7871" s="1" t="s">
        <v>15835</v>
      </c>
      <c r="I7871" s="5">
        <v>70</v>
      </c>
      <c r="J7871" s="5">
        <v>941720</v>
      </c>
      <c r="K7871" s="3">
        <f>+Tabella2026[[#This Row],[POP_2024]]/SUM(Tabella2026[POP_2024])</f>
        <v>1.1875786601208235E-6</v>
      </c>
      <c r="L7871" s="3">
        <f>+Tabella2026[[#This Row],[INCIDENZA POPOLAZIONE]]*(PLAFOND/2)</f>
        <v>349.62226685557533</v>
      </c>
      <c r="M7871" s="3">
        <f>+IFERROR(Tabella2026[[#This Row],[reddito_2024]]/Tabella2026[[#This Row],[POP_2024]],"")</f>
        <v>13453.142857142857</v>
      </c>
      <c r="N7871" s="3">
        <f>+IF(Tabella2026[[#This Row],[REDDITO COMPLESSIVO PROCAPITE]]&lt;media_aggr_reddito_pc,(media_aggr_reddito_pc-Tabella2026[[#This Row],[REDDITO COMPLESSIVO PROCAPITE]]),0)</f>
        <v>4371.9232054658842</v>
      </c>
      <c r="O7871" s="3">
        <f>+Tabella2026[[#This Row],[DIFFERENZA REDDITO INFERIORE ALLA MEDIA DALLA MEDIA]]*Tabella2026[[#This Row],[POP_2024]]</f>
        <v>306034.62438261189</v>
      </c>
      <c r="P7871" s="3">
        <f>+Tabella2026[[#This Row],[POPOLAZIONE PER DIFFERENZA ]]/SUM(Tabella2026[[POPOLAZIONE PER DIFFERENZA ]])</f>
        <v>2.715084423657295E-6</v>
      </c>
      <c r="Q7871" s="3">
        <f>+Tabella2026[[#This Row],[INCIDENZA POPOLAZIONE PER DIFFERENZA]]*(PLAFOND-SUM(Tabella2026[CONTRIBUTO SULLA BASE DELLA POPOLAZIONE]))</f>
        <v>799.31881801139309</v>
      </c>
      <c r="R7871" s="3">
        <f>+Tabella2026[[#This Row],[CONTRIBUTO SULLA BASE DELLA POPOLAZIONE]]+Tabella2026[[#This Row],[CONTRIBUTO SULLA BASE DEL REDDITO]]</f>
        <v>1148.9410848669684</v>
      </c>
      <c r="S7871" s="3">
        <f>+Tabella2026[[#This Row],[CONTRIBUTO TOTALE]]/(PLAFOND/N_TESSERE)</f>
        <v>2.2978821697339367</v>
      </c>
      <c r="T7871" s="3">
        <f>+MAX(CEILING(Tabella2026[[#This Row],[preDEF1]],1),1)</f>
        <v>3</v>
      </c>
      <c r="U7871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71" s="21">
        <f>+Tabella2026[[#This Row],[DEF - n. card]]*(PLAFOND/N_TESSERE)</f>
        <v>1500</v>
      </c>
      <c r="W7871" s="18"/>
    </row>
    <row r="7872" spans="2:23" x14ac:dyDescent="0.25">
      <c r="B7872" s="1" t="s">
        <v>15740</v>
      </c>
      <c r="C7872" s="2">
        <v>66024</v>
      </c>
      <c r="D7872" s="1" t="s">
        <v>15741</v>
      </c>
      <c r="E7872" s="1" t="s">
        <v>96</v>
      </c>
      <c r="F7872" s="1" t="s">
        <v>201</v>
      </c>
      <c r="G7872" s="1" t="s">
        <v>11807</v>
      </c>
      <c r="H7872" s="1" t="s">
        <v>15836</v>
      </c>
      <c r="I7872" s="5">
        <v>70</v>
      </c>
      <c r="J7872" s="5">
        <v>909967</v>
      </c>
      <c r="K7872" s="3">
        <f>+Tabella2026[[#This Row],[POP_2024]]/SUM(Tabella2026[POP_2024])</f>
        <v>1.1875786601208235E-6</v>
      </c>
      <c r="L7872" s="3">
        <f>+Tabella2026[[#This Row],[INCIDENZA POPOLAZIONE]]*(PLAFOND/2)</f>
        <v>349.62226685557533</v>
      </c>
      <c r="M7872" s="3">
        <f>+IFERROR(Tabella2026[[#This Row],[reddito_2024]]/Tabella2026[[#This Row],[POP_2024]],"")</f>
        <v>12999.528571428571</v>
      </c>
      <c r="N7872" s="3">
        <f>+IF(Tabella2026[[#This Row],[REDDITO COMPLESSIVO PROCAPITE]]&lt;media_aggr_reddito_pc,(media_aggr_reddito_pc-Tabella2026[[#This Row],[REDDITO COMPLESSIVO PROCAPITE]]),0)</f>
        <v>4825.53749118017</v>
      </c>
      <c r="O7872" s="3">
        <f>+Tabella2026[[#This Row],[DIFFERENZA REDDITO INFERIORE ALLA MEDIA DALLA MEDIA]]*Tabella2026[[#This Row],[POP_2024]]</f>
        <v>337787.62438261189</v>
      </c>
      <c r="P7872" s="3">
        <f>+Tabella2026[[#This Row],[POPOLAZIONE PER DIFFERENZA ]]/SUM(Tabella2026[[POPOLAZIONE PER DIFFERENZA ]])</f>
        <v>2.9967913575648966E-6</v>
      </c>
      <c r="Q7872" s="3">
        <f>+Tabella2026[[#This Row],[INCIDENZA POPOLAZIONE PER DIFFERENZA]]*(PLAFOND-SUM(Tabella2026[CONTRIBUTO SULLA BASE DELLA POPOLAZIONE]))</f>
        <v>882.25312807359091</v>
      </c>
      <c r="R7872" s="3">
        <f>+Tabella2026[[#This Row],[CONTRIBUTO SULLA BASE DELLA POPOLAZIONE]]+Tabella2026[[#This Row],[CONTRIBUTO SULLA BASE DEL REDDITO]]</f>
        <v>1231.8753949291663</v>
      </c>
      <c r="S7872" s="3">
        <f>+Tabella2026[[#This Row],[CONTRIBUTO TOTALE]]/(PLAFOND/N_TESSERE)</f>
        <v>2.4637507898583326</v>
      </c>
      <c r="T7872" s="3">
        <f>+MAX(CEILING(Tabella2026[[#This Row],[preDEF1]],1),1)</f>
        <v>3</v>
      </c>
      <c r="U7872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72" s="21">
        <f>+Tabella2026[[#This Row],[DEF - n. card]]*(PLAFOND/N_TESSERE)</f>
        <v>1500</v>
      </c>
      <c r="W7872" s="18"/>
    </row>
    <row r="7873" spans="2:23" x14ac:dyDescent="0.25">
      <c r="B7873" s="1" t="s">
        <v>15750</v>
      </c>
      <c r="C7873" s="2">
        <v>10022</v>
      </c>
      <c r="D7873" s="1" t="s">
        <v>15751</v>
      </c>
      <c r="E7873" s="1" t="s">
        <v>24</v>
      </c>
      <c r="F7873" s="1" t="s">
        <v>23</v>
      </c>
      <c r="G7873" s="1" t="s">
        <v>11807</v>
      </c>
      <c r="H7873" s="1" t="s">
        <v>15835</v>
      </c>
      <c r="I7873" s="5">
        <v>69</v>
      </c>
      <c r="J7873" s="5">
        <v>1227294</v>
      </c>
      <c r="K7873" s="3">
        <f>+Tabella2026[[#This Row],[POP_2024]]/SUM(Tabella2026[POP_2024])</f>
        <v>1.1706132506905261E-6</v>
      </c>
      <c r="L7873" s="3">
        <f>+Tabella2026[[#This Row],[INCIDENZA POPOLAZIONE]]*(PLAFOND/2)</f>
        <v>344.62766304335287</v>
      </c>
      <c r="M7873" s="3">
        <f>+IFERROR(Tabella2026[[#This Row],[reddito_2024]]/Tabella2026[[#This Row],[POP_2024]],"")</f>
        <v>17786.869565217392</v>
      </c>
      <c r="N7873" s="3">
        <f>+IF(Tabella2026[[#This Row],[REDDITO COMPLESSIVO PROCAPITE]]&lt;media_aggr_reddito_pc,(media_aggr_reddito_pc-Tabella2026[[#This Row],[REDDITO COMPLESSIVO PROCAPITE]]),0)</f>
        <v>38.196497391349112</v>
      </c>
      <c r="O7873" s="3">
        <f>+Tabella2026[[#This Row],[DIFFERENZA REDDITO INFERIORE ALLA MEDIA DALLA MEDIA]]*Tabella2026[[#This Row],[POP_2024]]</f>
        <v>2635.5583200030887</v>
      </c>
      <c r="P7873" s="3">
        <f>+Tabella2026[[#This Row],[POPOLAZIONE PER DIFFERENZA ]]/SUM(Tabella2026[[POPOLAZIONE PER DIFFERENZA ]])</f>
        <v>2.3382201790783211E-8</v>
      </c>
      <c r="Q7873" s="3">
        <f>+Tabella2026[[#This Row],[INCIDENZA POPOLAZIONE PER DIFFERENZA]]*(PLAFOND-SUM(Tabella2026[CONTRIBUTO SULLA BASE DELLA POPOLAZIONE]))</f>
        <v>6.8837026705552624</v>
      </c>
      <c r="R7873" s="3">
        <f>+Tabella2026[[#This Row],[CONTRIBUTO SULLA BASE DELLA POPOLAZIONE]]+Tabella2026[[#This Row],[CONTRIBUTO SULLA BASE DEL REDDITO]]</f>
        <v>351.51136571390811</v>
      </c>
      <c r="S7873" s="3">
        <f>+Tabella2026[[#This Row],[CONTRIBUTO TOTALE]]/(PLAFOND/N_TESSERE)</f>
        <v>0.70302273142781624</v>
      </c>
      <c r="T7873" s="3">
        <f>+MAX(CEILING(Tabella2026[[#This Row],[preDEF1]],1),1)</f>
        <v>1</v>
      </c>
      <c r="U7873" s="9">
        <f xml:space="preserve"> IF(ROW(Tabella2026[[#This Row],[preDEF2]]) - ROW(Tabella2026[[#Headers],[preDEF2]])&lt;=ABS(SUM(Tabella2026[preDEF2])-N_TESSERE),Tabella2026[[#This Row],[preDEF2]]-1,Tabella2026[[#This Row],[preDEF2]])</f>
        <v>1</v>
      </c>
      <c r="V7873" s="21">
        <f>+Tabella2026[[#This Row],[DEF - n. card]]*(PLAFOND/N_TESSERE)</f>
        <v>500</v>
      </c>
      <c r="W7873" s="18"/>
    </row>
    <row r="7874" spans="2:23" x14ac:dyDescent="0.25">
      <c r="B7874" s="1" t="s">
        <v>15762</v>
      </c>
      <c r="C7874" s="2">
        <v>33047</v>
      </c>
      <c r="D7874" s="1" t="s">
        <v>15763</v>
      </c>
      <c r="E7874" s="1" t="s">
        <v>27</v>
      </c>
      <c r="F7874" s="1" t="s">
        <v>112</v>
      </c>
      <c r="G7874" s="1" t="s">
        <v>11807</v>
      </c>
      <c r="H7874" s="1" t="s">
        <v>15835</v>
      </c>
      <c r="I7874" s="5">
        <v>69</v>
      </c>
      <c r="J7874" s="5">
        <v>917446</v>
      </c>
      <c r="K7874" s="3">
        <f>+Tabella2026[[#This Row],[POP_2024]]/SUM(Tabella2026[POP_2024])</f>
        <v>1.1706132506905261E-6</v>
      </c>
      <c r="L7874" s="3">
        <f>+Tabella2026[[#This Row],[INCIDENZA POPOLAZIONE]]*(PLAFOND/2)</f>
        <v>344.62766304335287</v>
      </c>
      <c r="M7874" s="3">
        <f>+IFERROR(Tabella2026[[#This Row],[reddito_2024]]/Tabella2026[[#This Row],[POP_2024]],"")</f>
        <v>13296.31884057971</v>
      </c>
      <c r="N7874" s="3">
        <f>+IF(Tabella2026[[#This Row],[REDDITO COMPLESSIVO PROCAPITE]]&lt;media_aggr_reddito_pc,(media_aggr_reddito_pc-Tabella2026[[#This Row],[REDDITO COMPLESSIVO PROCAPITE]]),0)</f>
        <v>4528.747222029031</v>
      </c>
      <c r="O7874" s="3">
        <f>+Tabella2026[[#This Row],[DIFFERENZA REDDITO INFERIORE ALLA MEDIA DALLA MEDIA]]*Tabella2026[[#This Row],[POP_2024]]</f>
        <v>312483.55832000315</v>
      </c>
      <c r="P7874" s="3">
        <f>+Tabella2026[[#This Row],[POPOLAZIONE PER DIFFERENZA ]]/SUM(Tabella2026[[POPOLAZIONE PER DIFFERENZA ]])</f>
        <v>2.7722982115348239E-6</v>
      </c>
      <c r="Q7874" s="3">
        <f>+Tabella2026[[#This Row],[INCIDENZA POPOLAZIONE PER DIFFERENZA]]*(PLAFOND-SUM(Tabella2026[CONTRIBUTO SULLA BASE DELLA POPOLAZIONE]))</f>
        <v>816.16251425219684</v>
      </c>
      <c r="R7874" s="3">
        <f>+Tabella2026[[#This Row],[CONTRIBUTO SULLA BASE DELLA POPOLAZIONE]]+Tabella2026[[#This Row],[CONTRIBUTO SULLA BASE DEL REDDITO]]</f>
        <v>1160.7901772955497</v>
      </c>
      <c r="S7874" s="3">
        <f>+Tabella2026[[#This Row],[CONTRIBUTO TOTALE]]/(PLAFOND/N_TESSERE)</f>
        <v>2.3215803545910996</v>
      </c>
      <c r="T7874" s="3">
        <f>+MAX(CEILING(Tabella2026[[#This Row],[preDEF1]],1),1)</f>
        <v>3</v>
      </c>
      <c r="U7874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74" s="21">
        <f>+Tabella2026[[#This Row],[DEF - n. card]]*(PLAFOND/N_TESSERE)</f>
        <v>1500</v>
      </c>
      <c r="W7874" s="18"/>
    </row>
    <row r="7875" spans="2:23" x14ac:dyDescent="0.25">
      <c r="B7875" s="1" t="s">
        <v>15768</v>
      </c>
      <c r="C7875" s="2">
        <v>98033</v>
      </c>
      <c r="D7875" s="1" t="s">
        <v>15769</v>
      </c>
      <c r="E7875" s="1" t="s">
        <v>12</v>
      </c>
      <c r="F7875" s="1" t="s">
        <v>389</v>
      </c>
      <c r="G7875" s="1" t="s">
        <v>11807</v>
      </c>
      <c r="H7875" s="1" t="s">
        <v>15835</v>
      </c>
      <c r="I7875" s="5">
        <v>68</v>
      </c>
      <c r="J7875" s="5">
        <v>950319</v>
      </c>
      <c r="K7875" s="3">
        <f>+Tabella2026[[#This Row],[POP_2024]]/SUM(Tabella2026[POP_2024])</f>
        <v>1.1536478412602287E-6</v>
      </c>
      <c r="L7875" s="3">
        <f>+Tabella2026[[#This Row],[INCIDENZA POPOLAZIONE]]*(PLAFOND/2)</f>
        <v>339.6330592311304</v>
      </c>
      <c r="M7875" s="3">
        <f>+IFERROR(Tabella2026[[#This Row],[reddito_2024]]/Tabella2026[[#This Row],[POP_2024]],"")</f>
        <v>13975.279411764706</v>
      </c>
      <c r="N7875" s="3">
        <f>+IF(Tabella2026[[#This Row],[REDDITO COMPLESSIVO PROCAPITE]]&lt;media_aggr_reddito_pc,(media_aggr_reddito_pc-Tabella2026[[#This Row],[REDDITO COMPLESSIVO PROCAPITE]]),0)</f>
        <v>3849.7866508440347</v>
      </c>
      <c r="O7875" s="3">
        <f>+Tabella2026[[#This Row],[DIFFERENZA REDDITO INFERIORE ALLA MEDIA DALLA MEDIA]]*Tabella2026[[#This Row],[POP_2024]]</f>
        <v>261785.49225739436</v>
      </c>
      <c r="P7875" s="3">
        <f>+Tabella2026[[#This Row],[POPOLAZIONE PER DIFFERENZA ]]/SUM(Tabella2026[[POPOLAZIONE PER DIFFERENZA ]])</f>
        <v>2.3225140416755179E-6</v>
      </c>
      <c r="Q7875" s="3">
        <f>+Tabella2026[[#This Row],[INCIDENZA POPOLAZIONE PER DIFFERENZA]]*(PLAFOND-SUM(Tabella2026[CONTRIBUTO SULLA BASE DELLA POPOLAZIONE]))</f>
        <v>683.74639198374393</v>
      </c>
      <c r="R7875" s="3">
        <f>+Tabella2026[[#This Row],[CONTRIBUTO SULLA BASE DELLA POPOLAZIONE]]+Tabella2026[[#This Row],[CONTRIBUTO SULLA BASE DEL REDDITO]]</f>
        <v>1023.3794512148743</v>
      </c>
      <c r="S7875" s="3">
        <f>+Tabella2026[[#This Row],[CONTRIBUTO TOTALE]]/(PLAFOND/N_TESSERE)</f>
        <v>2.0467589024297483</v>
      </c>
      <c r="T7875" s="3">
        <f>+MAX(CEILING(Tabella2026[[#This Row],[preDEF1]],1),1)</f>
        <v>3</v>
      </c>
      <c r="U7875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75" s="21">
        <f>+Tabella2026[[#This Row],[DEF - n. card]]*(PLAFOND/N_TESSERE)</f>
        <v>1500</v>
      </c>
      <c r="W7875" s="18"/>
    </row>
    <row r="7876" spans="2:23" x14ac:dyDescent="0.25">
      <c r="B7876" s="1" t="s">
        <v>15760</v>
      </c>
      <c r="C7876" s="2">
        <v>5081</v>
      </c>
      <c r="D7876" s="1" t="s">
        <v>15761</v>
      </c>
      <c r="E7876" s="1" t="s">
        <v>18</v>
      </c>
      <c r="F7876" s="1" t="s">
        <v>182</v>
      </c>
      <c r="G7876" s="1" t="s">
        <v>11807</v>
      </c>
      <c r="H7876" s="1" t="s">
        <v>15835</v>
      </c>
      <c r="I7876" s="5">
        <v>68</v>
      </c>
      <c r="J7876" s="5">
        <v>709025</v>
      </c>
      <c r="K7876" s="3">
        <f>+Tabella2026[[#This Row],[POP_2024]]/SUM(Tabella2026[POP_2024])</f>
        <v>1.1536478412602287E-6</v>
      </c>
      <c r="L7876" s="3">
        <f>+Tabella2026[[#This Row],[INCIDENZA POPOLAZIONE]]*(PLAFOND/2)</f>
        <v>339.6330592311304</v>
      </c>
      <c r="M7876" s="3">
        <f>+IFERROR(Tabella2026[[#This Row],[reddito_2024]]/Tabella2026[[#This Row],[POP_2024]],"")</f>
        <v>10426.838235294117</v>
      </c>
      <c r="N7876" s="3">
        <f>+IF(Tabella2026[[#This Row],[REDDITO COMPLESSIVO PROCAPITE]]&lt;media_aggr_reddito_pc,(media_aggr_reddito_pc-Tabella2026[[#This Row],[REDDITO COMPLESSIVO PROCAPITE]]),0)</f>
        <v>7398.2278273146239</v>
      </c>
      <c r="O7876" s="3">
        <f>+Tabella2026[[#This Row],[DIFFERENZA REDDITO INFERIORE ALLA MEDIA DALLA MEDIA]]*Tabella2026[[#This Row],[POP_2024]]</f>
        <v>503079.49225739442</v>
      </c>
      <c r="P7876" s="3">
        <f>+Tabella2026[[#This Row],[POPOLAZIONE PER DIFFERENZA ]]/SUM(Tabella2026[[POPOLAZIONE PER DIFFERENZA ]])</f>
        <v>4.4632312309269529E-6</v>
      </c>
      <c r="Q7876" s="3">
        <f>+Tabella2026[[#This Row],[INCIDENZA POPOLAZIONE PER DIFFERENZA]]*(PLAFOND-SUM(Tabella2026[CONTRIBUTO SULLA BASE DELLA POPOLAZIONE]))</f>
        <v>1313.971926961477</v>
      </c>
      <c r="R7876" s="3">
        <f>+Tabella2026[[#This Row],[CONTRIBUTO SULLA BASE DELLA POPOLAZIONE]]+Tabella2026[[#This Row],[CONTRIBUTO SULLA BASE DEL REDDITO]]</f>
        <v>1653.6049861926074</v>
      </c>
      <c r="S7876" s="3">
        <f>+Tabella2026[[#This Row],[CONTRIBUTO TOTALE]]/(PLAFOND/N_TESSERE)</f>
        <v>3.3072099723852149</v>
      </c>
      <c r="T7876" s="3">
        <f>+MAX(CEILING(Tabella2026[[#This Row],[preDEF1]],1),1)</f>
        <v>4</v>
      </c>
      <c r="U7876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76" s="21">
        <f>+Tabella2026[[#This Row],[DEF - n. card]]*(PLAFOND/N_TESSERE)</f>
        <v>2000</v>
      </c>
      <c r="W7876" s="18"/>
    </row>
    <row r="7877" spans="2:23" x14ac:dyDescent="0.25">
      <c r="B7877" s="1" t="s">
        <v>15770</v>
      </c>
      <c r="C7877" s="2">
        <v>2110</v>
      </c>
      <c r="D7877" s="1" t="s">
        <v>15771</v>
      </c>
      <c r="E7877" s="1" t="s">
        <v>18</v>
      </c>
      <c r="F7877" s="1" t="s">
        <v>381</v>
      </c>
      <c r="G7877" s="1" t="s">
        <v>11807</v>
      </c>
      <c r="H7877" s="1" t="s">
        <v>15835</v>
      </c>
      <c r="I7877" s="5">
        <v>68</v>
      </c>
      <c r="J7877" s="5">
        <v>1201350</v>
      </c>
      <c r="K7877" s="3">
        <f>+Tabella2026[[#This Row],[POP_2024]]/SUM(Tabella2026[POP_2024])</f>
        <v>1.1536478412602287E-6</v>
      </c>
      <c r="L7877" s="3">
        <f>+Tabella2026[[#This Row],[INCIDENZA POPOLAZIONE]]*(PLAFOND/2)</f>
        <v>339.6330592311304</v>
      </c>
      <c r="M7877" s="3">
        <f>+IFERROR(Tabella2026[[#This Row],[reddito_2024]]/Tabella2026[[#This Row],[POP_2024]],"")</f>
        <v>17666.911764705881</v>
      </c>
      <c r="N7877" s="3">
        <f>+IF(Tabella2026[[#This Row],[REDDITO COMPLESSIVO PROCAPITE]]&lt;media_aggr_reddito_pc,(media_aggr_reddito_pc-Tabella2026[[#This Row],[REDDITO COMPLESSIVO PROCAPITE]]),0)</f>
        <v>158.15429790285998</v>
      </c>
      <c r="O7877" s="3">
        <f>+Tabella2026[[#This Row],[DIFFERENZA REDDITO INFERIORE ALLA MEDIA DALLA MEDIA]]*Tabella2026[[#This Row],[POP_2024]]</f>
        <v>10754.492257394479</v>
      </c>
      <c r="P7877" s="3">
        <f>+Tabella2026[[#This Row],[POPOLAZIONE PER DIFFERENZA ]]/SUM(Tabella2026[[POPOLAZIONE PER DIFFERENZA ]])</f>
        <v>9.5411930827437983E-8</v>
      </c>
      <c r="Q7877" s="3">
        <f>+Tabella2026[[#This Row],[INCIDENZA POPOLAZIONE PER DIFFERENZA]]*(PLAFOND-SUM(Tabella2026[CONTRIBUTO SULLA BASE DELLA POPOLAZIONE]))</f>
        <v>28.089200876649734</v>
      </c>
      <c r="R7877" s="3">
        <f>+Tabella2026[[#This Row],[CONTRIBUTO SULLA BASE DELLA POPOLAZIONE]]+Tabella2026[[#This Row],[CONTRIBUTO SULLA BASE DEL REDDITO]]</f>
        <v>367.72226010778013</v>
      </c>
      <c r="S7877" s="3">
        <f>+Tabella2026[[#This Row],[CONTRIBUTO TOTALE]]/(PLAFOND/N_TESSERE)</f>
        <v>0.73544452021556028</v>
      </c>
      <c r="T7877" s="3">
        <f>+MAX(CEILING(Tabella2026[[#This Row],[preDEF1]],1),1)</f>
        <v>1</v>
      </c>
      <c r="U7877" s="9">
        <f xml:space="preserve"> IF(ROW(Tabella2026[[#This Row],[preDEF2]]) - ROW(Tabella2026[[#Headers],[preDEF2]])&lt;=ABS(SUM(Tabella2026[preDEF2])-N_TESSERE),Tabella2026[[#This Row],[preDEF2]]-1,Tabella2026[[#This Row],[preDEF2]])</f>
        <v>1</v>
      </c>
      <c r="V7877" s="21">
        <f>+Tabella2026[[#This Row],[DEF - n. card]]*(PLAFOND/N_TESSERE)</f>
        <v>500</v>
      </c>
      <c r="W7877" s="18"/>
    </row>
    <row r="7878" spans="2:23" x14ac:dyDescent="0.25">
      <c r="B7878" s="1" t="s">
        <v>15758</v>
      </c>
      <c r="C7878" s="2">
        <v>4103</v>
      </c>
      <c r="D7878" s="1" t="s">
        <v>15759</v>
      </c>
      <c r="E7878" s="1" t="s">
        <v>18</v>
      </c>
      <c r="F7878" s="1" t="s">
        <v>263</v>
      </c>
      <c r="G7878" s="1" t="s">
        <v>11807</v>
      </c>
      <c r="H7878" s="1" t="s">
        <v>15835</v>
      </c>
      <c r="I7878" s="5">
        <v>67</v>
      </c>
      <c r="J7878" s="5">
        <v>914828</v>
      </c>
      <c r="K7878" s="3">
        <f>+Tabella2026[[#This Row],[POP_2024]]/SUM(Tabella2026[POP_2024])</f>
        <v>1.1366824318299311E-6</v>
      </c>
      <c r="L7878" s="3">
        <f>+Tabella2026[[#This Row],[INCIDENZA POPOLAZIONE]]*(PLAFOND/2)</f>
        <v>334.63845541890782</v>
      </c>
      <c r="M7878" s="3">
        <f>+IFERROR(Tabella2026[[#This Row],[reddito_2024]]/Tabella2026[[#This Row],[POP_2024]],"")</f>
        <v>13654.149253731342</v>
      </c>
      <c r="N7878" s="3">
        <f>+IF(Tabella2026[[#This Row],[REDDITO COMPLESSIVO PROCAPITE]]&lt;media_aggr_reddito_pc,(media_aggr_reddito_pc-Tabella2026[[#This Row],[REDDITO COMPLESSIVO PROCAPITE]]),0)</f>
        <v>4170.9168088773986</v>
      </c>
      <c r="O7878" s="3">
        <f>+Tabella2026[[#This Row],[DIFFERENZA REDDITO INFERIORE ALLA MEDIA DALLA MEDIA]]*Tabella2026[[#This Row],[POP_2024]]</f>
        <v>279451.42619478569</v>
      </c>
      <c r="P7878" s="3">
        <f>+Tabella2026[[#This Row],[POPOLAZIONE PER DIFFERENZA ]]/SUM(Tabella2026[[POPOLAZIONE PER DIFFERENZA ]])</f>
        <v>2.4792430463086783E-6</v>
      </c>
      <c r="Q7878" s="3">
        <f>+Tabella2026[[#This Row],[INCIDENZA POPOLAZIONE PER DIFFERENZA]]*(PLAFOND-SUM(Tabella2026[CONTRIBUTO SULLA BASE DELLA POPOLAZIONE]))</f>
        <v>729.88729340099314</v>
      </c>
      <c r="R7878" s="3">
        <f>+Tabella2026[[#This Row],[CONTRIBUTO SULLA BASE DELLA POPOLAZIONE]]+Tabella2026[[#This Row],[CONTRIBUTO SULLA BASE DEL REDDITO]]</f>
        <v>1064.5257488199009</v>
      </c>
      <c r="S7878" s="3">
        <f>+Tabella2026[[#This Row],[CONTRIBUTO TOTALE]]/(PLAFOND/N_TESSERE)</f>
        <v>2.1290514976398018</v>
      </c>
      <c r="T7878" s="3">
        <f>+MAX(CEILING(Tabella2026[[#This Row],[preDEF1]],1),1)</f>
        <v>3</v>
      </c>
      <c r="U7878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78" s="21">
        <f>+Tabella2026[[#This Row],[DEF - n. card]]*(PLAFOND/N_TESSERE)</f>
        <v>1500</v>
      </c>
      <c r="W7878" s="18"/>
    </row>
    <row r="7879" spans="2:23" x14ac:dyDescent="0.25">
      <c r="B7879" s="1" t="s">
        <v>15742</v>
      </c>
      <c r="C7879" s="2">
        <v>69053</v>
      </c>
      <c r="D7879" s="1" t="s">
        <v>15743</v>
      </c>
      <c r="E7879" s="1" t="s">
        <v>96</v>
      </c>
      <c r="F7879" s="1" t="s">
        <v>328</v>
      </c>
      <c r="G7879" s="1" t="s">
        <v>11807</v>
      </c>
      <c r="H7879" s="1" t="s">
        <v>15836</v>
      </c>
      <c r="I7879" s="5">
        <v>67</v>
      </c>
      <c r="J7879" s="5">
        <v>927446</v>
      </c>
      <c r="K7879" s="3">
        <f>+Tabella2026[[#This Row],[POP_2024]]/SUM(Tabella2026[POP_2024])</f>
        <v>1.1366824318299311E-6</v>
      </c>
      <c r="L7879" s="3">
        <f>+Tabella2026[[#This Row],[INCIDENZA POPOLAZIONE]]*(PLAFOND/2)</f>
        <v>334.63845541890782</v>
      </c>
      <c r="M7879" s="3">
        <f>+IFERROR(Tabella2026[[#This Row],[reddito_2024]]/Tabella2026[[#This Row],[POP_2024]],"")</f>
        <v>13842.477611940298</v>
      </c>
      <c r="N7879" s="3">
        <f>+IF(Tabella2026[[#This Row],[REDDITO COMPLESSIVO PROCAPITE]]&lt;media_aggr_reddito_pc,(media_aggr_reddito_pc-Tabella2026[[#This Row],[REDDITO COMPLESSIVO PROCAPITE]]),0)</f>
        <v>3982.5884506684433</v>
      </c>
      <c r="O7879" s="3">
        <f>+Tabella2026[[#This Row],[DIFFERENZA REDDITO INFERIORE ALLA MEDIA DALLA MEDIA]]*Tabella2026[[#This Row],[POP_2024]]</f>
        <v>266833.42619478569</v>
      </c>
      <c r="P7879" s="3">
        <f>+Tabella2026[[#This Row],[POPOLAZIONE PER DIFFERENZA ]]/SUM(Tabella2026[[POPOLAZIONE PER DIFFERENZA ]])</f>
        <v>2.3672984082572781E-6</v>
      </c>
      <c r="Q7879" s="3">
        <f>+Tabella2026[[#This Row],[INCIDENZA POPOLAZIONE PER DIFFERENZA]]*(PLAFOND-SUM(Tabella2026[CONTRIBUTO SULLA BASE DELLA POPOLAZIONE]))</f>
        <v>696.93087591713936</v>
      </c>
      <c r="R7879" s="3">
        <f>+Tabella2026[[#This Row],[CONTRIBUTO SULLA BASE DELLA POPOLAZIONE]]+Tabella2026[[#This Row],[CONTRIBUTO SULLA BASE DEL REDDITO]]</f>
        <v>1031.5693313360471</v>
      </c>
      <c r="S7879" s="3">
        <f>+Tabella2026[[#This Row],[CONTRIBUTO TOTALE]]/(PLAFOND/N_TESSERE)</f>
        <v>2.063138662672094</v>
      </c>
      <c r="T7879" s="3">
        <f>+MAX(CEILING(Tabella2026[[#This Row],[preDEF1]],1),1)</f>
        <v>3</v>
      </c>
      <c r="U7879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79" s="21">
        <f>+Tabella2026[[#This Row],[DEF - n. card]]*(PLAFOND/N_TESSERE)</f>
        <v>1500</v>
      </c>
      <c r="W7879" s="18"/>
    </row>
    <row r="7880" spans="2:23" x14ac:dyDescent="0.25">
      <c r="B7880" s="1" t="s">
        <v>15752</v>
      </c>
      <c r="C7880" s="2">
        <v>4167</v>
      </c>
      <c r="D7880" s="1" t="s">
        <v>15753</v>
      </c>
      <c r="E7880" s="1" t="s">
        <v>18</v>
      </c>
      <c r="F7880" s="1" t="s">
        <v>263</v>
      </c>
      <c r="G7880" s="1" t="s">
        <v>11807</v>
      </c>
      <c r="H7880" s="1" t="s">
        <v>15835</v>
      </c>
      <c r="I7880" s="5">
        <v>67</v>
      </c>
      <c r="J7880" s="5">
        <v>1271452</v>
      </c>
      <c r="K7880" s="3">
        <f>+Tabella2026[[#This Row],[POP_2024]]/SUM(Tabella2026[POP_2024])</f>
        <v>1.1366824318299311E-6</v>
      </c>
      <c r="L7880" s="3">
        <f>+Tabella2026[[#This Row],[INCIDENZA POPOLAZIONE]]*(PLAFOND/2)</f>
        <v>334.63845541890782</v>
      </c>
      <c r="M7880" s="3">
        <f>+IFERROR(Tabella2026[[#This Row],[reddito_2024]]/Tabella2026[[#This Row],[POP_2024]],"")</f>
        <v>18976.895522388058</v>
      </c>
      <c r="N7880" s="3">
        <f>+IF(Tabella2026[[#This Row],[REDDITO COMPLESSIVO PROCAPITE]]&lt;media_aggr_reddito_pc,(media_aggr_reddito_pc-Tabella2026[[#This Row],[REDDITO COMPLESSIVO PROCAPITE]]),0)</f>
        <v>0</v>
      </c>
      <c r="O7880" s="3">
        <f>+Tabella2026[[#This Row],[DIFFERENZA REDDITO INFERIORE ALLA MEDIA DALLA MEDIA]]*Tabella2026[[#This Row],[POP_2024]]</f>
        <v>0</v>
      </c>
      <c r="P7880" s="3">
        <f>+Tabella2026[[#This Row],[POPOLAZIONE PER DIFFERENZA ]]/SUM(Tabella2026[[POPOLAZIONE PER DIFFERENZA ]])</f>
        <v>0</v>
      </c>
      <c r="Q7880" s="3">
        <f>+Tabella2026[[#This Row],[INCIDENZA POPOLAZIONE PER DIFFERENZA]]*(PLAFOND-SUM(Tabella2026[CONTRIBUTO SULLA BASE DELLA POPOLAZIONE]))</f>
        <v>0</v>
      </c>
      <c r="R7880" s="3">
        <f>+Tabella2026[[#This Row],[CONTRIBUTO SULLA BASE DELLA POPOLAZIONE]]+Tabella2026[[#This Row],[CONTRIBUTO SULLA BASE DEL REDDITO]]</f>
        <v>334.63845541890782</v>
      </c>
      <c r="S7880" s="3">
        <f>+Tabella2026[[#This Row],[CONTRIBUTO TOTALE]]/(PLAFOND/N_TESSERE)</f>
        <v>0.6692769108378156</v>
      </c>
      <c r="T7880" s="3">
        <f>+MAX(CEILING(Tabella2026[[#This Row],[preDEF1]],1),1)</f>
        <v>1</v>
      </c>
      <c r="U7880" s="9">
        <f xml:space="preserve"> IF(ROW(Tabella2026[[#This Row],[preDEF2]]) - ROW(Tabella2026[[#Headers],[preDEF2]])&lt;=ABS(SUM(Tabella2026[preDEF2])-N_TESSERE),Tabella2026[[#This Row],[preDEF2]]-1,Tabella2026[[#This Row],[preDEF2]])</f>
        <v>1</v>
      </c>
      <c r="V7880" s="21">
        <f>+Tabella2026[[#This Row],[DEF - n. card]]*(PLAFOND/N_TESSERE)</f>
        <v>500</v>
      </c>
      <c r="W7880" s="18"/>
    </row>
    <row r="7881" spans="2:23" x14ac:dyDescent="0.25">
      <c r="B7881" s="1" t="s">
        <v>15766</v>
      </c>
      <c r="C7881" s="2">
        <v>4102</v>
      </c>
      <c r="D7881" s="1" t="s">
        <v>15767</v>
      </c>
      <c r="E7881" s="1" t="s">
        <v>18</v>
      </c>
      <c r="F7881" s="1" t="s">
        <v>263</v>
      </c>
      <c r="G7881" s="1" t="s">
        <v>11807</v>
      </c>
      <c r="H7881" s="1" t="s">
        <v>15835</v>
      </c>
      <c r="I7881" s="5">
        <v>65</v>
      </c>
      <c r="J7881" s="5">
        <v>475568</v>
      </c>
      <c r="K7881" s="3">
        <f>+Tabella2026[[#This Row],[POP_2024]]/SUM(Tabella2026[POP_2024])</f>
        <v>1.1027516129693361E-6</v>
      </c>
      <c r="L7881" s="3">
        <f>+Tabella2026[[#This Row],[INCIDENZA POPOLAZIONE]]*(PLAFOND/2)</f>
        <v>324.64924779446284</v>
      </c>
      <c r="M7881" s="3">
        <f>+IFERROR(Tabella2026[[#This Row],[reddito_2024]]/Tabella2026[[#This Row],[POP_2024]],"")</f>
        <v>7316.4307692307693</v>
      </c>
      <c r="N7881" s="3">
        <f>+IF(Tabella2026[[#This Row],[REDDITO COMPLESSIVO PROCAPITE]]&lt;media_aggr_reddito_pc,(media_aggr_reddito_pc-Tabella2026[[#This Row],[REDDITO COMPLESSIVO PROCAPITE]]),0)</f>
        <v>10508.635293377971</v>
      </c>
      <c r="O7881" s="3">
        <f>+Tabella2026[[#This Row],[DIFFERENZA REDDITO INFERIORE ALLA MEDIA DALLA MEDIA]]*Tabella2026[[#This Row],[POP_2024]]</f>
        <v>683061.29406956816</v>
      </c>
      <c r="P7881" s="3">
        <f>+Tabella2026[[#This Row],[POPOLAZIONE PER DIFFERENZA ]]/SUM(Tabella2026[[POPOLAZIONE PER DIFFERENZA ]])</f>
        <v>6.059997569467344E-6</v>
      </c>
      <c r="Q7881" s="3">
        <f>+Tabella2026[[#This Row],[INCIDENZA POPOLAZIONE PER DIFFERENZA]]*(PLAFOND-SUM(Tabella2026[CONTRIBUTO SULLA BASE DELLA POPOLAZIONE]))</f>
        <v>1784.0587394530162</v>
      </c>
      <c r="R7881" s="3">
        <f>+Tabella2026[[#This Row],[CONTRIBUTO SULLA BASE DELLA POPOLAZIONE]]+Tabella2026[[#This Row],[CONTRIBUTO SULLA BASE DEL REDDITO]]</f>
        <v>2108.7079872474792</v>
      </c>
      <c r="S7881" s="3">
        <f>+Tabella2026[[#This Row],[CONTRIBUTO TOTALE]]/(PLAFOND/N_TESSERE)</f>
        <v>4.2174159744949584</v>
      </c>
      <c r="T7881" s="3">
        <f>+MAX(CEILING(Tabella2026[[#This Row],[preDEF1]],1),1)</f>
        <v>5</v>
      </c>
      <c r="U7881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881" s="21">
        <f>+Tabella2026[[#This Row],[DEF - n. card]]*(PLAFOND/N_TESSERE)</f>
        <v>2500</v>
      </c>
      <c r="W7881" s="18"/>
    </row>
    <row r="7882" spans="2:23" x14ac:dyDescent="0.25">
      <c r="B7882" s="1" t="s">
        <v>15772</v>
      </c>
      <c r="C7882" s="2">
        <v>18178</v>
      </c>
      <c r="D7882" s="1" t="s">
        <v>15773</v>
      </c>
      <c r="E7882" s="1" t="s">
        <v>12</v>
      </c>
      <c r="F7882" s="1" t="s">
        <v>195</v>
      </c>
      <c r="G7882" s="1" t="s">
        <v>11807</v>
      </c>
      <c r="H7882" s="1" t="s">
        <v>15835</v>
      </c>
      <c r="I7882" s="5">
        <v>62</v>
      </c>
      <c r="J7882" s="5">
        <v>848244</v>
      </c>
      <c r="K7882" s="3">
        <f>+Tabella2026[[#This Row],[POP_2024]]/SUM(Tabella2026[POP_2024])</f>
        <v>1.0518553846784437E-6</v>
      </c>
      <c r="L7882" s="3">
        <f>+Tabella2026[[#This Row],[INCIDENZA POPOLAZIONE]]*(PLAFOND/2)</f>
        <v>309.66543635779533</v>
      </c>
      <c r="M7882" s="3">
        <f>+IFERROR(Tabella2026[[#This Row],[reddito_2024]]/Tabella2026[[#This Row],[POP_2024]],"")</f>
        <v>13681.354838709678</v>
      </c>
      <c r="N7882" s="3">
        <f>+IF(Tabella2026[[#This Row],[REDDITO COMPLESSIVO PROCAPITE]]&lt;media_aggr_reddito_pc,(media_aggr_reddito_pc-Tabella2026[[#This Row],[REDDITO COMPLESSIVO PROCAPITE]]),0)</f>
        <v>4143.711223899063</v>
      </c>
      <c r="O7882" s="3">
        <f>+Tabella2026[[#This Row],[DIFFERENZA REDDITO INFERIORE ALLA MEDIA DALLA MEDIA]]*Tabella2026[[#This Row],[POP_2024]]</f>
        <v>256910.0958817419</v>
      </c>
      <c r="P7882" s="3">
        <f>+Tabella2026[[#This Row],[POPOLAZIONE PER DIFFERENZA ]]/SUM(Tabella2026[[POPOLAZIONE PER DIFFERENZA ]])</f>
        <v>2.2792603974664892E-6</v>
      </c>
      <c r="Q7882" s="3">
        <f>+Tabella2026[[#This Row],[INCIDENZA POPOLAZIONE PER DIFFERENZA]]*(PLAFOND-SUM(Tabella2026[CONTRIBUTO SULLA BASE DELLA POPOLAZIONE]))</f>
        <v>671.01255156883906</v>
      </c>
      <c r="R7882" s="3">
        <f>+Tabella2026[[#This Row],[CONTRIBUTO SULLA BASE DELLA POPOLAZIONE]]+Tabella2026[[#This Row],[CONTRIBUTO SULLA BASE DEL REDDITO]]</f>
        <v>980.67798792663439</v>
      </c>
      <c r="S7882" s="3">
        <f>+Tabella2026[[#This Row],[CONTRIBUTO TOTALE]]/(PLAFOND/N_TESSERE)</f>
        <v>1.9613559758532688</v>
      </c>
      <c r="T7882" s="3">
        <f>+MAX(CEILING(Tabella2026[[#This Row],[preDEF1]],1),1)</f>
        <v>2</v>
      </c>
      <c r="U7882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82" s="21">
        <f>+Tabella2026[[#This Row],[DEF - n. card]]*(PLAFOND/N_TESSERE)</f>
        <v>1000</v>
      </c>
      <c r="W7882" s="18"/>
    </row>
    <row r="7883" spans="2:23" x14ac:dyDescent="0.25">
      <c r="B7883" s="1" t="s">
        <v>15748</v>
      </c>
      <c r="C7883" s="2">
        <v>1234</v>
      </c>
      <c r="D7883" s="1" t="s">
        <v>15749</v>
      </c>
      <c r="E7883" s="1" t="s">
        <v>18</v>
      </c>
      <c r="F7883" s="1" t="s">
        <v>17</v>
      </c>
      <c r="G7883" s="1" t="s">
        <v>11807</v>
      </c>
      <c r="H7883" s="1" t="s">
        <v>15835</v>
      </c>
      <c r="I7883" s="5">
        <v>61</v>
      </c>
      <c r="J7883" s="5">
        <v>942360</v>
      </c>
      <c r="K7883" s="3">
        <f>+Tabella2026[[#This Row],[POP_2024]]/SUM(Tabella2026[POP_2024])</f>
        <v>1.0348899752481463E-6</v>
      </c>
      <c r="L7883" s="3">
        <f>+Tabella2026[[#This Row],[INCIDENZA POPOLAZIONE]]*(PLAFOND/2)</f>
        <v>304.67083254557286</v>
      </c>
      <c r="M7883" s="3">
        <f>+IFERROR(Tabella2026[[#This Row],[reddito_2024]]/Tabella2026[[#This Row],[POP_2024]],"")</f>
        <v>15448.524590163934</v>
      </c>
      <c r="N7883" s="3">
        <f>+IF(Tabella2026[[#This Row],[REDDITO COMPLESSIVO PROCAPITE]]&lt;media_aggr_reddito_pc,(media_aggr_reddito_pc-Tabella2026[[#This Row],[REDDITO COMPLESSIVO PROCAPITE]]),0)</f>
        <v>2376.5414724448074</v>
      </c>
      <c r="O7883" s="3">
        <f>+Tabella2026[[#This Row],[DIFFERENZA REDDITO INFERIORE ALLA MEDIA DALLA MEDIA]]*Tabella2026[[#This Row],[POP_2024]]</f>
        <v>144969.02981913325</v>
      </c>
      <c r="P7883" s="3">
        <f>+Tabella2026[[#This Row],[POPOLAZIONE PER DIFFERENZA ]]/SUM(Tabella2026[[POPOLAZIONE PER DIFFERENZA ]])</f>
        <v>1.2861392908357535E-6</v>
      </c>
      <c r="Q7883" s="3">
        <f>+Tabella2026[[#This Row],[INCIDENZA POPOLAZIONE PER DIFFERENZA]]*(PLAFOND-SUM(Tabella2026[CONTRIBUTO SULLA BASE DELLA POPOLAZIONE]))</f>
        <v>378.63844261757924</v>
      </c>
      <c r="R7883" s="3">
        <f>+Tabella2026[[#This Row],[CONTRIBUTO SULLA BASE DELLA POPOLAZIONE]]+Tabella2026[[#This Row],[CONTRIBUTO SULLA BASE DEL REDDITO]]</f>
        <v>683.30927516315205</v>
      </c>
      <c r="S7883" s="3">
        <f>+Tabella2026[[#This Row],[CONTRIBUTO TOTALE]]/(PLAFOND/N_TESSERE)</f>
        <v>1.3666185503263042</v>
      </c>
      <c r="T7883" s="3">
        <f>+MAX(CEILING(Tabella2026[[#This Row],[preDEF1]],1),1)</f>
        <v>2</v>
      </c>
      <c r="U7883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83" s="21">
        <f>+Tabella2026[[#This Row],[DEF - n. card]]*(PLAFOND/N_TESSERE)</f>
        <v>1000</v>
      </c>
      <c r="W7883" s="18"/>
    </row>
    <row r="7884" spans="2:23" x14ac:dyDescent="0.25">
      <c r="B7884" s="1" t="s">
        <v>15782</v>
      </c>
      <c r="C7884" s="2">
        <v>4119</v>
      </c>
      <c r="D7884" s="1" t="s">
        <v>15783</v>
      </c>
      <c r="E7884" s="1" t="s">
        <v>18</v>
      </c>
      <c r="F7884" s="1" t="s">
        <v>263</v>
      </c>
      <c r="G7884" s="1" t="s">
        <v>11807</v>
      </c>
      <c r="H7884" s="1" t="s">
        <v>15835</v>
      </c>
      <c r="I7884" s="5">
        <v>58</v>
      </c>
      <c r="J7884" s="5">
        <v>1516445</v>
      </c>
      <c r="K7884" s="3">
        <f>+Tabella2026[[#This Row],[POP_2024]]/SUM(Tabella2026[POP_2024])</f>
        <v>9.8399374695725374E-7</v>
      </c>
      <c r="L7884" s="3">
        <f>+Tabella2026[[#This Row],[INCIDENZA POPOLAZIONE]]*(PLAFOND/2)</f>
        <v>289.6870211089053</v>
      </c>
      <c r="M7884" s="3">
        <f>+IFERROR(Tabella2026[[#This Row],[reddito_2024]]/Tabella2026[[#This Row],[POP_2024]],"")</f>
        <v>26145.603448275862</v>
      </c>
      <c r="N7884" s="3">
        <f>+IF(Tabella2026[[#This Row],[REDDITO COMPLESSIVO PROCAPITE]]&lt;media_aggr_reddito_pc,(media_aggr_reddito_pc-Tabella2026[[#This Row],[REDDITO COMPLESSIVO PROCAPITE]]),0)</f>
        <v>0</v>
      </c>
      <c r="O7884" s="3">
        <f>+Tabella2026[[#This Row],[DIFFERENZA REDDITO INFERIORE ALLA MEDIA DALLA MEDIA]]*Tabella2026[[#This Row],[POP_2024]]</f>
        <v>0</v>
      </c>
      <c r="P7884" s="3">
        <f>+Tabella2026[[#This Row],[POPOLAZIONE PER DIFFERENZA ]]/SUM(Tabella2026[[POPOLAZIONE PER DIFFERENZA ]])</f>
        <v>0</v>
      </c>
      <c r="Q7884" s="3">
        <f>+Tabella2026[[#This Row],[INCIDENZA POPOLAZIONE PER DIFFERENZA]]*(PLAFOND-SUM(Tabella2026[CONTRIBUTO SULLA BASE DELLA POPOLAZIONE]))</f>
        <v>0</v>
      </c>
      <c r="R7884" s="3">
        <f>+Tabella2026[[#This Row],[CONTRIBUTO SULLA BASE DELLA POPOLAZIONE]]+Tabella2026[[#This Row],[CONTRIBUTO SULLA BASE DEL REDDITO]]</f>
        <v>289.6870211089053</v>
      </c>
      <c r="S7884" s="3">
        <f>+Tabella2026[[#This Row],[CONTRIBUTO TOTALE]]/(PLAFOND/N_TESSERE)</f>
        <v>0.57937404221781064</v>
      </c>
      <c r="T7884" s="3">
        <f>+MAX(CEILING(Tabella2026[[#This Row],[preDEF1]],1),1)</f>
        <v>1</v>
      </c>
      <c r="U7884" s="9">
        <f xml:space="preserve"> IF(ROW(Tabella2026[[#This Row],[preDEF2]]) - ROW(Tabella2026[[#Headers],[preDEF2]])&lt;=ABS(SUM(Tabella2026[preDEF2])-N_TESSERE),Tabella2026[[#This Row],[preDEF2]]-1,Tabella2026[[#This Row],[preDEF2]])</f>
        <v>1</v>
      </c>
      <c r="V7884" s="21">
        <f>+Tabella2026[[#This Row],[DEF - n. card]]*(PLAFOND/N_TESSERE)</f>
        <v>500</v>
      </c>
      <c r="W7884" s="18"/>
    </row>
    <row r="7885" spans="2:23" x14ac:dyDescent="0.25">
      <c r="B7885" s="1" t="s">
        <v>15776</v>
      </c>
      <c r="C7885" s="2">
        <v>10050</v>
      </c>
      <c r="D7885" s="1" t="s">
        <v>15777</v>
      </c>
      <c r="E7885" s="1" t="s">
        <v>24</v>
      </c>
      <c r="F7885" s="1" t="s">
        <v>23</v>
      </c>
      <c r="G7885" s="1" t="s">
        <v>11807</v>
      </c>
      <c r="H7885" s="1" t="s">
        <v>15835</v>
      </c>
      <c r="I7885" s="5">
        <v>58</v>
      </c>
      <c r="J7885" s="5">
        <v>955549</v>
      </c>
      <c r="K7885" s="3">
        <f>+Tabella2026[[#This Row],[POP_2024]]/SUM(Tabella2026[POP_2024])</f>
        <v>9.8399374695725374E-7</v>
      </c>
      <c r="L7885" s="3">
        <f>+Tabella2026[[#This Row],[INCIDENZA POPOLAZIONE]]*(PLAFOND/2)</f>
        <v>289.6870211089053</v>
      </c>
      <c r="M7885" s="3">
        <f>+IFERROR(Tabella2026[[#This Row],[reddito_2024]]/Tabella2026[[#This Row],[POP_2024]],"")</f>
        <v>16474.982758620688</v>
      </c>
      <c r="N7885" s="3">
        <f>+IF(Tabella2026[[#This Row],[REDDITO COMPLESSIVO PROCAPITE]]&lt;media_aggr_reddito_pc,(media_aggr_reddito_pc-Tabella2026[[#This Row],[REDDITO COMPLESSIVO PROCAPITE]]),0)</f>
        <v>1350.0833039880526</v>
      </c>
      <c r="O7885" s="3">
        <f>+Tabella2026[[#This Row],[DIFFERENZA REDDITO INFERIORE ALLA MEDIA DALLA MEDIA]]*Tabella2026[[#This Row],[POP_2024]]</f>
        <v>78304.831631307054</v>
      </c>
      <c r="P7885" s="3">
        <f>+Tabella2026[[#This Row],[POPOLAZIONE PER DIFFERENZA ]]/SUM(Tabella2026[[POPOLAZIONE PER DIFFERENZA ]])</f>
        <v>6.9470645384708462E-7</v>
      </c>
      <c r="Q7885" s="3">
        <f>+Tabella2026[[#This Row],[INCIDENZA POPOLAZIONE PER DIFFERENZA]]*(PLAFOND-SUM(Tabella2026[CONTRIBUTO SULLA BASE DELLA POPOLAZIONE]))</f>
        <v>204.52105898274215</v>
      </c>
      <c r="R7885" s="3">
        <f>+Tabella2026[[#This Row],[CONTRIBUTO SULLA BASE DELLA POPOLAZIONE]]+Tabella2026[[#This Row],[CONTRIBUTO SULLA BASE DEL REDDITO]]</f>
        <v>494.20808009164745</v>
      </c>
      <c r="S7885" s="3">
        <f>+Tabella2026[[#This Row],[CONTRIBUTO TOTALE]]/(PLAFOND/N_TESSERE)</f>
        <v>0.98841616018329492</v>
      </c>
      <c r="T7885" s="3">
        <f>+MAX(CEILING(Tabella2026[[#This Row],[preDEF1]],1),1)</f>
        <v>1</v>
      </c>
      <c r="U7885" s="9">
        <f xml:space="preserve"> IF(ROW(Tabella2026[[#This Row],[preDEF2]]) - ROW(Tabella2026[[#Headers],[preDEF2]])&lt;=ABS(SUM(Tabella2026[preDEF2])-N_TESSERE),Tabella2026[[#This Row],[preDEF2]]-1,Tabella2026[[#This Row],[preDEF2]])</f>
        <v>1</v>
      </c>
      <c r="V7885" s="21">
        <f>+Tabella2026[[#This Row],[DEF - n. card]]*(PLAFOND/N_TESSERE)</f>
        <v>500</v>
      </c>
      <c r="W7885" s="18"/>
    </row>
    <row r="7886" spans="2:23" x14ac:dyDescent="0.25">
      <c r="B7886" s="1" t="s">
        <v>15778</v>
      </c>
      <c r="C7886" s="2">
        <v>1145</v>
      </c>
      <c r="D7886" s="1" t="s">
        <v>15779</v>
      </c>
      <c r="E7886" s="1" t="s">
        <v>18</v>
      </c>
      <c r="F7886" s="1" t="s">
        <v>17</v>
      </c>
      <c r="G7886" s="1" t="s">
        <v>11807</v>
      </c>
      <c r="H7886" s="1" t="s">
        <v>15835</v>
      </c>
      <c r="I7886" s="5">
        <v>55</v>
      </c>
      <c r="J7886" s="5">
        <v>805790</v>
      </c>
      <c r="K7886" s="3">
        <f>+Tabella2026[[#This Row],[POP_2024]]/SUM(Tabella2026[POP_2024])</f>
        <v>9.3309751866636136E-7</v>
      </c>
      <c r="L7886" s="3">
        <f>+Tabella2026[[#This Row],[INCIDENZA POPOLAZIONE]]*(PLAFOND/2)</f>
        <v>274.70320967223779</v>
      </c>
      <c r="M7886" s="3">
        <f>+IFERROR(Tabella2026[[#This Row],[reddito_2024]]/Tabella2026[[#This Row],[POP_2024]],"")</f>
        <v>14650.727272727272</v>
      </c>
      <c r="N7886" s="3">
        <f>+IF(Tabella2026[[#This Row],[REDDITO COMPLESSIVO PROCAPITE]]&lt;media_aggr_reddito_pc,(media_aggr_reddito_pc-Tabella2026[[#This Row],[REDDITO COMPLESSIVO PROCAPITE]]),0)</f>
        <v>3174.338789881469</v>
      </c>
      <c r="O7886" s="3">
        <f>+Tabella2026[[#This Row],[DIFFERENZA REDDITO INFERIORE ALLA MEDIA DALLA MEDIA]]*Tabella2026[[#This Row],[POP_2024]]</f>
        <v>174588.63344348079</v>
      </c>
      <c r="P7886" s="3">
        <f>+Tabella2026[[#This Row],[POPOLAZIONE PER DIFFERENZA ]]/SUM(Tabella2026[[POPOLAZIONE PER DIFFERENZA ]])</f>
        <v>1.5489191138626621E-6</v>
      </c>
      <c r="Q7886" s="3">
        <f>+Tabella2026[[#This Row],[INCIDENZA POPOLAZIONE PER DIFFERENZA]]*(PLAFOND-SUM(Tabella2026[CONTRIBUTO SULLA BASE DELLA POPOLAZIONE]))</f>
        <v>456.00062543183418</v>
      </c>
      <c r="R7886" s="3">
        <f>+Tabella2026[[#This Row],[CONTRIBUTO SULLA BASE DELLA POPOLAZIONE]]+Tabella2026[[#This Row],[CONTRIBUTO SULLA BASE DEL REDDITO]]</f>
        <v>730.70383510407191</v>
      </c>
      <c r="S7886" s="3">
        <f>+Tabella2026[[#This Row],[CONTRIBUTO TOTALE]]/(PLAFOND/N_TESSERE)</f>
        <v>1.4614076702081438</v>
      </c>
      <c r="T7886" s="3">
        <f>+MAX(CEILING(Tabella2026[[#This Row],[preDEF1]],1),1)</f>
        <v>2</v>
      </c>
      <c r="U7886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86" s="21">
        <f>+Tabella2026[[#This Row],[DEF - n. card]]*(PLAFOND/N_TESSERE)</f>
        <v>1000</v>
      </c>
      <c r="W7886" s="18"/>
    </row>
    <row r="7887" spans="2:23" x14ac:dyDescent="0.25">
      <c r="B7887" s="1" t="s">
        <v>15764</v>
      </c>
      <c r="C7887" s="2">
        <v>57036</v>
      </c>
      <c r="D7887" s="1" t="s">
        <v>15765</v>
      </c>
      <c r="E7887" s="1" t="s">
        <v>8</v>
      </c>
      <c r="F7887" s="1" t="s">
        <v>377</v>
      </c>
      <c r="G7887" s="1" t="s">
        <v>11807</v>
      </c>
      <c r="H7887" s="1" t="s">
        <v>15834</v>
      </c>
      <c r="I7887" s="5">
        <v>53</v>
      </c>
      <c r="J7887" s="5">
        <v>855340</v>
      </c>
      <c r="K7887" s="3">
        <f>+Tabella2026[[#This Row],[POP_2024]]/SUM(Tabella2026[POP_2024])</f>
        <v>8.9916669980576647E-7</v>
      </c>
      <c r="L7887" s="3">
        <f>+Tabella2026[[#This Row],[INCIDENZA POPOLAZIONE]]*(PLAFOND/2)</f>
        <v>264.7140020477928</v>
      </c>
      <c r="M7887" s="3">
        <f>+IFERROR(Tabella2026[[#This Row],[reddito_2024]]/Tabella2026[[#This Row],[POP_2024]],"")</f>
        <v>16138.490566037735</v>
      </c>
      <c r="N7887" s="3">
        <f>+IF(Tabella2026[[#This Row],[REDDITO COMPLESSIVO PROCAPITE]]&lt;media_aggr_reddito_pc,(media_aggr_reddito_pc-Tabella2026[[#This Row],[REDDITO COMPLESSIVO PROCAPITE]]),0)</f>
        <v>1686.5754965710057</v>
      </c>
      <c r="O7887" s="3">
        <f>+Tabella2026[[#This Row],[DIFFERENZA REDDITO INFERIORE ALLA MEDIA DALLA MEDIA]]*Tabella2026[[#This Row],[POP_2024]]</f>
        <v>89388.501318263297</v>
      </c>
      <c r="P7887" s="3">
        <f>+Tabella2026[[#This Row],[POPOLAZIONE PER DIFFERENZA ]]/SUM(Tabella2026[[POPOLAZIONE PER DIFFERENZA ]])</f>
        <v>7.9303878792440237E-7</v>
      </c>
      <c r="Q7887" s="3">
        <f>+Tabella2026[[#This Row],[INCIDENZA POPOLAZIONE PER DIFFERENZA]]*(PLAFOND-SUM(Tabella2026[CONTRIBUTO SULLA BASE DELLA POPOLAZIONE]))</f>
        <v>233.47002438585406</v>
      </c>
      <c r="R7887" s="3">
        <f>+Tabella2026[[#This Row],[CONTRIBUTO SULLA BASE DELLA POPOLAZIONE]]+Tabella2026[[#This Row],[CONTRIBUTO SULLA BASE DEL REDDITO]]</f>
        <v>498.18402643364686</v>
      </c>
      <c r="S7887" s="3">
        <f>+Tabella2026[[#This Row],[CONTRIBUTO TOTALE]]/(PLAFOND/N_TESSERE)</f>
        <v>0.99636805286729369</v>
      </c>
      <c r="T7887" s="3">
        <f>+MAX(CEILING(Tabella2026[[#This Row],[preDEF1]],1),1)</f>
        <v>1</v>
      </c>
      <c r="U7887" s="9">
        <f xml:space="preserve"> IF(ROW(Tabella2026[[#This Row],[preDEF2]]) - ROW(Tabella2026[[#Headers],[preDEF2]])&lt;=ABS(SUM(Tabella2026[preDEF2])-N_TESSERE),Tabella2026[[#This Row],[preDEF2]]-1,Tabella2026[[#This Row],[preDEF2]])</f>
        <v>1</v>
      </c>
      <c r="V7887" s="21">
        <f>+Tabella2026[[#This Row],[DEF - n. card]]*(PLAFOND/N_TESSERE)</f>
        <v>500</v>
      </c>
      <c r="W7887" s="18"/>
    </row>
    <row r="7888" spans="2:23" x14ac:dyDescent="0.25">
      <c r="B7888" s="1" t="s">
        <v>15780</v>
      </c>
      <c r="C7888" s="2">
        <v>4021</v>
      </c>
      <c r="D7888" s="1" t="s">
        <v>15781</v>
      </c>
      <c r="E7888" s="1" t="s">
        <v>18</v>
      </c>
      <c r="F7888" s="1" t="s">
        <v>263</v>
      </c>
      <c r="G7888" s="1" t="s">
        <v>11807</v>
      </c>
      <c r="H7888" s="1" t="s">
        <v>15835</v>
      </c>
      <c r="I7888" s="5">
        <v>52</v>
      </c>
      <c r="J7888" s="5">
        <v>742578</v>
      </c>
      <c r="K7888" s="3">
        <f>+Tabella2026[[#This Row],[POP_2024]]/SUM(Tabella2026[POP_2024])</f>
        <v>8.8220129037546897E-7</v>
      </c>
      <c r="L7888" s="3">
        <f>+Tabella2026[[#This Row],[INCIDENZA POPOLAZIONE]]*(PLAFOND/2)</f>
        <v>259.71939823557028</v>
      </c>
      <c r="M7888" s="3">
        <f>+IFERROR(Tabella2026[[#This Row],[reddito_2024]]/Tabella2026[[#This Row],[POP_2024]],"")</f>
        <v>14280.346153846154</v>
      </c>
      <c r="N7888" s="3">
        <f>+IF(Tabella2026[[#This Row],[REDDITO COMPLESSIVO PROCAPITE]]&lt;media_aggr_reddito_pc,(media_aggr_reddito_pc-Tabella2026[[#This Row],[REDDITO COMPLESSIVO PROCAPITE]]),0)</f>
        <v>3544.7199087625868</v>
      </c>
      <c r="O7888" s="3">
        <f>+Tabella2026[[#This Row],[DIFFERENZA REDDITO INFERIORE ALLA MEDIA DALLA MEDIA]]*Tabella2026[[#This Row],[POP_2024]]</f>
        <v>184325.43525565451</v>
      </c>
      <c r="P7888" s="3">
        <f>+Tabella2026[[#This Row],[POPOLAZIONE PER DIFFERENZA ]]/SUM(Tabella2026[[POPOLAZIONE PER DIFFERENZA ]])</f>
        <v>1.6353022771723788E-6</v>
      </c>
      <c r="Q7888" s="3">
        <f>+Tabella2026[[#This Row],[INCIDENZA POPOLAZIONE PER DIFFERENZA]]*(PLAFOND-SUM(Tabella2026[CONTRIBUTO SULLA BASE DELLA POPOLAZIONE]))</f>
        <v>481.43176392284238</v>
      </c>
      <c r="R7888" s="3">
        <f>+Tabella2026[[#This Row],[CONTRIBUTO SULLA BASE DELLA POPOLAZIONE]]+Tabella2026[[#This Row],[CONTRIBUTO SULLA BASE DEL REDDITO]]</f>
        <v>741.15116215841272</v>
      </c>
      <c r="S7888" s="3">
        <f>+Tabella2026[[#This Row],[CONTRIBUTO TOTALE]]/(PLAFOND/N_TESSERE)</f>
        <v>1.4823023243168254</v>
      </c>
      <c r="T7888" s="3">
        <f>+MAX(CEILING(Tabella2026[[#This Row],[preDEF1]],1),1)</f>
        <v>2</v>
      </c>
      <c r="U7888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88" s="21">
        <f>+Tabella2026[[#This Row],[DEF - n. card]]*(PLAFOND/N_TESSERE)</f>
        <v>1000</v>
      </c>
      <c r="W7888" s="18"/>
    </row>
    <row r="7889" spans="2:23" x14ac:dyDescent="0.25">
      <c r="B7889" s="1" t="s">
        <v>15784</v>
      </c>
      <c r="C7889" s="2">
        <v>4053</v>
      </c>
      <c r="D7889" s="1" t="s">
        <v>15785</v>
      </c>
      <c r="E7889" s="1" t="s">
        <v>18</v>
      </c>
      <c r="F7889" s="1" t="s">
        <v>263</v>
      </c>
      <c r="G7889" s="1" t="s">
        <v>11807</v>
      </c>
      <c r="H7889" s="1" t="s">
        <v>15835</v>
      </c>
      <c r="I7889" s="5">
        <v>51</v>
      </c>
      <c r="J7889" s="5">
        <v>366214</v>
      </c>
      <c r="K7889" s="3">
        <f>+Tabella2026[[#This Row],[POP_2024]]/SUM(Tabella2026[POP_2024])</f>
        <v>8.6523588094517148E-7</v>
      </c>
      <c r="L7889" s="3">
        <f>+Tabella2026[[#This Row],[INCIDENZA POPOLAZIONE]]*(PLAFOND/2)</f>
        <v>254.72479442334776</v>
      </c>
      <c r="M7889" s="3">
        <f>+IFERROR(Tabella2026[[#This Row],[reddito_2024]]/Tabella2026[[#This Row],[POP_2024]],"")</f>
        <v>7180.666666666667</v>
      </c>
      <c r="N7889" s="3">
        <f>+IF(Tabella2026[[#This Row],[REDDITO COMPLESSIVO PROCAPITE]]&lt;media_aggr_reddito_pc,(media_aggr_reddito_pc-Tabella2026[[#This Row],[REDDITO COMPLESSIVO PROCAPITE]]),0)</f>
        <v>10644.399395942073</v>
      </c>
      <c r="O7889" s="3">
        <f>+Tabella2026[[#This Row],[DIFFERENZA REDDITO INFERIORE ALLA MEDIA DALLA MEDIA]]*Tabella2026[[#This Row],[POP_2024]]</f>
        <v>542864.36919304577</v>
      </c>
      <c r="P7889" s="3">
        <f>+Tabella2026[[#This Row],[POPOLAZIONE PER DIFFERENZA ]]/SUM(Tabella2026[[POPOLAZIONE PER DIFFERENZA ]])</f>
        <v>4.8161955397303285E-6</v>
      </c>
      <c r="Q7889" s="3">
        <f>+Tabella2026[[#This Row],[INCIDENZA POPOLAZIONE PER DIFFERENZA]]*(PLAFOND-SUM(Tabella2026[CONTRIBUTO SULLA BASE DELLA POPOLAZIONE]))</f>
        <v>1417.8843547499596</v>
      </c>
      <c r="R7889" s="3">
        <f>+Tabella2026[[#This Row],[CONTRIBUTO SULLA BASE DELLA POPOLAZIONE]]+Tabella2026[[#This Row],[CONTRIBUTO SULLA BASE DEL REDDITO]]</f>
        <v>1672.6091491733073</v>
      </c>
      <c r="S7889" s="3">
        <f>+Tabella2026[[#This Row],[CONTRIBUTO TOTALE]]/(PLAFOND/N_TESSERE)</f>
        <v>3.3452182983466145</v>
      </c>
      <c r="T7889" s="3">
        <f>+MAX(CEILING(Tabella2026[[#This Row],[preDEF1]],1),1)</f>
        <v>4</v>
      </c>
      <c r="U7889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89" s="21">
        <f>+Tabella2026[[#This Row],[DEF - n. card]]*(PLAFOND/N_TESSERE)</f>
        <v>2000</v>
      </c>
      <c r="W7889" s="18"/>
    </row>
    <row r="7890" spans="2:23" x14ac:dyDescent="0.25">
      <c r="B7890" s="1" t="s">
        <v>15796</v>
      </c>
      <c r="C7890" s="2">
        <v>1157</v>
      </c>
      <c r="D7890" s="1" t="s">
        <v>15797</v>
      </c>
      <c r="E7890" s="1" t="s">
        <v>18</v>
      </c>
      <c r="F7890" s="1" t="s">
        <v>17</v>
      </c>
      <c r="G7890" s="1" t="s">
        <v>11807</v>
      </c>
      <c r="H7890" s="1" t="s">
        <v>15835</v>
      </c>
      <c r="I7890" s="5">
        <v>48</v>
      </c>
      <c r="J7890" s="5">
        <v>583517</v>
      </c>
      <c r="K7890" s="3">
        <f>+Tabella2026[[#This Row],[POP_2024]]/SUM(Tabella2026[POP_2024])</f>
        <v>8.1433965265427899E-7</v>
      </c>
      <c r="L7890" s="3">
        <f>+Tabella2026[[#This Row],[INCIDENZA POPOLAZIONE]]*(PLAFOND/2)</f>
        <v>239.74098298668025</v>
      </c>
      <c r="M7890" s="3">
        <f>+IFERROR(Tabella2026[[#This Row],[reddito_2024]]/Tabella2026[[#This Row],[POP_2024]],"")</f>
        <v>12156.604166666666</v>
      </c>
      <c r="N7890" s="3">
        <f>+IF(Tabella2026[[#This Row],[REDDITO COMPLESSIVO PROCAPITE]]&lt;media_aggr_reddito_pc,(media_aggr_reddito_pc-Tabella2026[[#This Row],[REDDITO COMPLESSIVO PROCAPITE]]),0)</f>
        <v>5668.461895942075</v>
      </c>
      <c r="O7890" s="3">
        <f>+Tabella2026[[#This Row],[DIFFERENZA REDDITO INFERIORE ALLA MEDIA DALLA MEDIA]]*Tabella2026[[#This Row],[POP_2024]]</f>
        <v>272086.17100521957</v>
      </c>
      <c r="P7890" s="3">
        <f>+Tabella2026[[#This Row],[POPOLAZIONE PER DIFFERENZA ]]/SUM(Tabella2026[[POPOLAZIONE PER DIFFERENZA ]])</f>
        <v>2.413899820254456E-6</v>
      </c>
      <c r="Q7890" s="3">
        <f>+Tabella2026[[#This Row],[INCIDENZA POPOLAZIONE PER DIFFERENZA]]*(PLAFOND-SUM(Tabella2026[CONTRIBUTO SULLA BASE DELLA POPOLAZIONE]))</f>
        <v>710.65029665804957</v>
      </c>
      <c r="R7890" s="3">
        <f>+Tabella2026[[#This Row],[CONTRIBUTO SULLA BASE DELLA POPOLAZIONE]]+Tabella2026[[#This Row],[CONTRIBUTO SULLA BASE DEL REDDITO]]</f>
        <v>950.39127964472982</v>
      </c>
      <c r="S7890" s="3">
        <f>+Tabella2026[[#This Row],[CONTRIBUTO TOTALE]]/(PLAFOND/N_TESSERE)</f>
        <v>1.9007825592894596</v>
      </c>
      <c r="T7890" s="3">
        <f>+MAX(CEILING(Tabella2026[[#This Row],[preDEF1]],1),1)</f>
        <v>2</v>
      </c>
      <c r="U7890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90" s="21">
        <f>+Tabella2026[[#This Row],[DEF - n. card]]*(PLAFOND/N_TESSERE)</f>
        <v>1000</v>
      </c>
      <c r="W7890" s="18"/>
    </row>
    <row r="7891" spans="2:23" x14ac:dyDescent="0.25">
      <c r="B7891" s="1" t="s">
        <v>15790</v>
      </c>
      <c r="C7891" s="2">
        <v>4229</v>
      </c>
      <c r="D7891" s="1" t="s">
        <v>15791</v>
      </c>
      <c r="E7891" s="1" t="s">
        <v>18</v>
      </c>
      <c r="F7891" s="1" t="s">
        <v>263</v>
      </c>
      <c r="G7891" s="1" t="s">
        <v>11807</v>
      </c>
      <c r="H7891" s="1" t="s">
        <v>15835</v>
      </c>
      <c r="I7891" s="5">
        <v>48</v>
      </c>
      <c r="J7891" s="5">
        <v>583142</v>
      </c>
      <c r="K7891" s="3">
        <f>+Tabella2026[[#This Row],[POP_2024]]/SUM(Tabella2026[POP_2024])</f>
        <v>8.1433965265427899E-7</v>
      </c>
      <c r="L7891" s="3">
        <f>+Tabella2026[[#This Row],[INCIDENZA POPOLAZIONE]]*(PLAFOND/2)</f>
        <v>239.74098298668025</v>
      </c>
      <c r="M7891" s="3">
        <f>+IFERROR(Tabella2026[[#This Row],[reddito_2024]]/Tabella2026[[#This Row],[POP_2024]],"")</f>
        <v>12148.791666666666</v>
      </c>
      <c r="N7891" s="3">
        <f>+IF(Tabella2026[[#This Row],[REDDITO COMPLESSIVO PROCAPITE]]&lt;media_aggr_reddito_pc,(media_aggr_reddito_pc-Tabella2026[[#This Row],[REDDITO COMPLESSIVO PROCAPITE]]),0)</f>
        <v>5676.274395942075</v>
      </c>
      <c r="O7891" s="3">
        <f>+Tabella2026[[#This Row],[DIFFERENZA REDDITO INFERIORE ALLA MEDIA DALLA MEDIA]]*Tabella2026[[#This Row],[POP_2024]]</f>
        <v>272461.17100521957</v>
      </c>
      <c r="P7891" s="3">
        <f>+Tabella2026[[#This Row],[POPOLAZIONE PER DIFFERENZA ]]/SUM(Tabella2026[[POPOLAZIONE PER DIFFERENZA ]])</f>
        <v>2.4172267531494694E-6</v>
      </c>
      <c r="Q7891" s="3">
        <f>+Tabella2026[[#This Row],[INCIDENZA POPOLAZIONE PER DIFFERENZA]]*(PLAFOND-SUM(Tabella2026[CONTRIBUTO SULLA BASE DELLA POPOLAZIONE]))</f>
        <v>711.62974320714181</v>
      </c>
      <c r="R7891" s="3">
        <f>+Tabella2026[[#This Row],[CONTRIBUTO SULLA BASE DELLA POPOLAZIONE]]+Tabella2026[[#This Row],[CONTRIBUTO SULLA BASE DEL REDDITO]]</f>
        <v>951.37072619382207</v>
      </c>
      <c r="S7891" s="3">
        <f>+Tabella2026[[#This Row],[CONTRIBUTO TOTALE]]/(PLAFOND/N_TESSERE)</f>
        <v>1.902741452387644</v>
      </c>
      <c r="T7891" s="3">
        <f>+MAX(CEILING(Tabella2026[[#This Row],[preDEF1]],1),1)</f>
        <v>2</v>
      </c>
      <c r="U7891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91" s="21">
        <f>+Tabella2026[[#This Row],[DEF - n. card]]*(PLAFOND/N_TESSERE)</f>
        <v>1000</v>
      </c>
      <c r="W7891" s="18"/>
    </row>
    <row r="7892" spans="2:23" x14ac:dyDescent="0.25">
      <c r="B7892" s="1" t="s">
        <v>15786</v>
      </c>
      <c r="C7892" s="2">
        <v>2041</v>
      </c>
      <c r="D7892" s="1" t="s">
        <v>15787</v>
      </c>
      <c r="E7892" s="1" t="s">
        <v>18</v>
      </c>
      <c r="F7892" s="1" t="s">
        <v>381</v>
      </c>
      <c r="G7892" s="1" t="s">
        <v>11807</v>
      </c>
      <c r="H7892" s="1" t="s">
        <v>15835</v>
      </c>
      <c r="I7892" s="5">
        <v>47</v>
      </c>
      <c r="J7892" s="5">
        <v>575531</v>
      </c>
      <c r="K7892" s="3">
        <f>+Tabella2026[[#This Row],[POP_2024]]/SUM(Tabella2026[POP_2024])</f>
        <v>7.973742432239816E-7</v>
      </c>
      <c r="L7892" s="3">
        <f>+Tabella2026[[#This Row],[INCIDENZA POPOLAZIONE]]*(PLAFOND/2)</f>
        <v>234.74637917445776</v>
      </c>
      <c r="M7892" s="3">
        <f>+IFERROR(Tabella2026[[#This Row],[reddito_2024]]/Tabella2026[[#This Row],[POP_2024]],"")</f>
        <v>12245.340425531915</v>
      </c>
      <c r="N7892" s="3">
        <f>+IF(Tabella2026[[#This Row],[REDDITO COMPLESSIVO PROCAPITE]]&lt;media_aggr_reddito_pc,(media_aggr_reddito_pc-Tabella2026[[#This Row],[REDDITO COMPLESSIVO PROCAPITE]]),0)</f>
        <v>5579.7256370768264</v>
      </c>
      <c r="O7892" s="3">
        <f>+Tabella2026[[#This Row],[DIFFERENZA REDDITO INFERIORE ALLA MEDIA DALLA MEDIA]]*Tabella2026[[#This Row],[POP_2024]]</f>
        <v>262247.10494261084</v>
      </c>
      <c r="P7892" s="3">
        <f>+Tabella2026[[#This Row],[POPOLAZIONE PER DIFFERENZA ]]/SUM(Tabella2026[[POPOLAZIONE PER DIFFERENZA ]])</f>
        <v>2.3266093868147231E-6</v>
      </c>
      <c r="Q7892" s="3">
        <f>+Tabella2026[[#This Row],[INCIDENZA POPOLAZIONE PER DIFFERENZA]]*(PLAFOND-SUM(Tabella2026[CONTRIBUTO SULLA BASE DELLA POPOLAZIONE]))</f>
        <v>684.95205852121717</v>
      </c>
      <c r="R7892" s="3">
        <f>+Tabella2026[[#This Row],[CONTRIBUTO SULLA BASE DELLA POPOLAZIONE]]+Tabella2026[[#This Row],[CONTRIBUTO SULLA BASE DEL REDDITO]]</f>
        <v>919.6984376956749</v>
      </c>
      <c r="S7892" s="3">
        <f>+Tabella2026[[#This Row],[CONTRIBUTO TOTALE]]/(PLAFOND/N_TESSERE)</f>
        <v>1.8393968753913499</v>
      </c>
      <c r="T7892" s="3">
        <f>+MAX(CEILING(Tabella2026[[#This Row],[preDEF1]],1),1)</f>
        <v>2</v>
      </c>
      <c r="U7892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92" s="21">
        <f>+Tabella2026[[#This Row],[DEF - n. card]]*(PLAFOND/N_TESSERE)</f>
        <v>1000</v>
      </c>
      <c r="W7892" s="18"/>
    </row>
    <row r="7893" spans="2:23" x14ac:dyDescent="0.25">
      <c r="B7893" s="1" t="s">
        <v>15788</v>
      </c>
      <c r="C7893" s="2">
        <v>1212</v>
      </c>
      <c r="D7893" s="1" t="s">
        <v>15789</v>
      </c>
      <c r="E7893" s="1" t="s">
        <v>18</v>
      </c>
      <c r="F7893" s="1" t="s">
        <v>17</v>
      </c>
      <c r="G7893" s="1" t="s">
        <v>11807</v>
      </c>
      <c r="H7893" s="1" t="s">
        <v>15835</v>
      </c>
      <c r="I7893" s="5">
        <v>47</v>
      </c>
      <c r="J7893" s="5">
        <v>673565</v>
      </c>
      <c r="K7893" s="3">
        <f>+Tabella2026[[#This Row],[POP_2024]]/SUM(Tabella2026[POP_2024])</f>
        <v>7.973742432239816E-7</v>
      </c>
      <c r="L7893" s="3">
        <f>+Tabella2026[[#This Row],[INCIDENZA POPOLAZIONE]]*(PLAFOND/2)</f>
        <v>234.74637917445776</v>
      </c>
      <c r="M7893" s="3">
        <f>+IFERROR(Tabella2026[[#This Row],[reddito_2024]]/Tabella2026[[#This Row],[POP_2024]],"")</f>
        <v>14331.170212765957</v>
      </c>
      <c r="N7893" s="3">
        <f>+IF(Tabella2026[[#This Row],[REDDITO COMPLESSIVO PROCAPITE]]&lt;media_aggr_reddito_pc,(media_aggr_reddito_pc-Tabella2026[[#This Row],[REDDITO COMPLESSIVO PROCAPITE]]),0)</f>
        <v>3493.8958498427837</v>
      </c>
      <c r="O7893" s="3">
        <f>+Tabella2026[[#This Row],[DIFFERENZA REDDITO INFERIORE ALLA MEDIA DALLA MEDIA]]*Tabella2026[[#This Row],[POP_2024]]</f>
        <v>164213.10494261084</v>
      </c>
      <c r="P7893" s="3">
        <f>+Tabella2026[[#This Row],[POPOLAZIONE PER DIFFERENZA ]]/SUM(Tabella2026[[POPOLAZIONE PER DIFFERENZA ]])</f>
        <v>1.4568692816688219E-6</v>
      </c>
      <c r="Q7893" s="3">
        <f>+Tabella2026[[#This Row],[INCIDENZA POPOLAZIONE PER DIFFERENZA]]*(PLAFOND-SUM(Tabella2026[CONTRIBUTO SULLA BASE DELLA POPOLAZIONE]))</f>
        <v>428.90122387134164</v>
      </c>
      <c r="R7893" s="3">
        <f>+Tabella2026[[#This Row],[CONTRIBUTO SULLA BASE DELLA POPOLAZIONE]]+Tabella2026[[#This Row],[CONTRIBUTO SULLA BASE DEL REDDITO]]</f>
        <v>663.64760304579943</v>
      </c>
      <c r="S7893" s="3">
        <f>+Tabella2026[[#This Row],[CONTRIBUTO TOTALE]]/(PLAFOND/N_TESSERE)</f>
        <v>1.3272952060915988</v>
      </c>
      <c r="T7893" s="3">
        <f>+MAX(CEILING(Tabella2026[[#This Row],[preDEF1]],1),1)</f>
        <v>2</v>
      </c>
      <c r="U7893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93" s="21">
        <f>+Tabella2026[[#This Row],[DEF - n. card]]*(PLAFOND/N_TESSERE)</f>
        <v>1000</v>
      </c>
      <c r="W7893" s="18"/>
    </row>
    <row r="7894" spans="2:23" x14ac:dyDescent="0.25">
      <c r="B7894" s="1" t="s">
        <v>15774</v>
      </c>
      <c r="C7894" s="2">
        <v>18125</v>
      </c>
      <c r="D7894" s="1" t="s">
        <v>15775</v>
      </c>
      <c r="E7894" s="1" t="s">
        <v>12</v>
      </c>
      <c r="F7894" s="1" t="s">
        <v>195</v>
      </c>
      <c r="G7894" s="1" t="s">
        <v>11807</v>
      </c>
      <c r="H7894" s="1" t="s">
        <v>15835</v>
      </c>
      <c r="I7894" s="5">
        <v>45</v>
      </c>
      <c r="J7894" s="5">
        <v>377365</v>
      </c>
      <c r="K7894" s="3">
        <f>+Tabella2026[[#This Row],[POP_2024]]/SUM(Tabella2026[POP_2024])</f>
        <v>7.634434243633866E-7</v>
      </c>
      <c r="L7894" s="3">
        <f>+Tabella2026[[#This Row],[INCIDENZA POPOLAZIONE]]*(PLAFOND/2)</f>
        <v>224.75717155001274</v>
      </c>
      <c r="M7894" s="3">
        <f>+IFERROR(Tabella2026[[#This Row],[reddito_2024]]/Tabella2026[[#This Row],[POP_2024]],"")</f>
        <v>8385.8888888888887</v>
      </c>
      <c r="N7894" s="3">
        <f>+IF(Tabella2026[[#This Row],[REDDITO COMPLESSIVO PROCAPITE]]&lt;media_aggr_reddito_pc,(media_aggr_reddito_pc-Tabella2026[[#This Row],[REDDITO COMPLESSIVO PROCAPITE]]),0)</f>
        <v>9439.1771737198524</v>
      </c>
      <c r="O7894" s="3">
        <f>+Tabella2026[[#This Row],[DIFFERENZA REDDITO INFERIORE ALLA MEDIA DALLA MEDIA]]*Tabella2026[[#This Row],[POP_2024]]</f>
        <v>424762.97281739337</v>
      </c>
      <c r="P7894" s="3">
        <f>+Tabella2026[[#This Row],[POPOLAZIONE PER DIFFERENZA ]]/SUM(Tabella2026[[POPOLAZIONE PER DIFFERENZA ]])</f>
        <v>3.7684210849326286E-6</v>
      </c>
      <c r="Q7894" s="3">
        <f>+Tabella2026[[#This Row],[INCIDENZA POPOLAZIONE PER DIFFERENZA]]*(PLAFOND-SUM(Tabella2026[CONTRIBUTO SULLA BASE DELLA POPOLAZIONE]))</f>
        <v>1109.4203410883567</v>
      </c>
      <c r="R7894" s="3">
        <f>+Tabella2026[[#This Row],[CONTRIBUTO SULLA BASE DELLA POPOLAZIONE]]+Tabella2026[[#This Row],[CONTRIBUTO SULLA BASE DEL REDDITO]]</f>
        <v>1334.1775126383695</v>
      </c>
      <c r="S7894" s="3">
        <f>+Tabella2026[[#This Row],[CONTRIBUTO TOTALE]]/(PLAFOND/N_TESSERE)</f>
        <v>2.668355025276739</v>
      </c>
      <c r="T7894" s="3">
        <f>+MAX(CEILING(Tabella2026[[#This Row],[preDEF1]],1),1)</f>
        <v>3</v>
      </c>
      <c r="U7894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94" s="21">
        <f>+Tabella2026[[#This Row],[DEF - n. card]]*(PLAFOND/N_TESSERE)</f>
        <v>1500</v>
      </c>
      <c r="W7894" s="18"/>
    </row>
    <row r="7895" spans="2:23" x14ac:dyDescent="0.25">
      <c r="B7895" s="1" t="s">
        <v>15794</v>
      </c>
      <c r="C7895" s="2">
        <v>1121</v>
      </c>
      <c r="D7895" s="1" t="s">
        <v>15795</v>
      </c>
      <c r="E7895" s="1" t="s">
        <v>18</v>
      </c>
      <c r="F7895" s="1" t="s">
        <v>17</v>
      </c>
      <c r="G7895" s="1" t="s">
        <v>11807</v>
      </c>
      <c r="H7895" s="1" t="s">
        <v>15835</v>
      </c>
      <c r="I7895" s="5">
        <v>44</v>
      </c>
      <c r="J7895" s="5">
        <v>620178</v>
      </c>
      <c r="K7895" s="3">
        <f>+Tabella2026[[#This Row],[POP_2024]]/SUM(Tabella2026[POP_2024])</f>
        <v>7.4647801493308911E-7</v>
      </c>
      <c r="L7895" s="3">
        <f>+Tabella2026[[#This Row],[INCIDENZA POPOLAZIONE]]*(PLAFOND/2)</f>
        <v>219.76256773779022</v>
      </c>
      <c r="M7895" s="3">
        <f>+IFERROR(Tabella2026[[#This Row],[reddito_2024]]/Tabella2026[[#This Row],[POP_2024]],"")</f>
        <v>14094.954545454546</v>
      </c>
      <c r="N7895" s="3">
        <f>+IF(Tabella2026[[#This Row],[REDDITO COMPLESSIVO PROCAPITE]]&lt;media_aggr_reddito_pc,(media_aggr_reddito_pc-Tabella2026[[#This Row],[REDDITO COMPLESSIVO PROCAPITE]]),0)</f>
        <v>3730.1115171541951</v>
      </c>
      <c r="O7895" s="3">
        <f>+Tabella2026[[#This Row],[DIFFERENZA REDDITO INFERIORE ALLA MEDIA DALLA MEDIA]]*Tabella2026[[#This Row],[POP_2024]]</f>
        <v>164124.90675478458</v>
      </c>
      <c r="P7895" s="3">
        <f>+Tabella2026[[#This Row],[POPOLAZIONE PER DIFFERENZA ]]/SUM(Tabella2026[[POPOLAZIONE PER DIFFERENZA ]])</f>
        <v>1.4560868031291958E-6</v>
      </c>
      <c r="Q7895" s="3">
        <f>+Tabella2026[[#This Row],[INCIDENZA POPOLAZIONE PER DIFFERENZA]]*(PLAFOND-SUM(Tabella2026[CONTRIBUTO SULLA BASE DELLA POPOLAZIONE]))</f>
        <v>428.67086277613464</v>
      </c>
      <c r="R7895" s="3">
        <f>+Tabella2026[[#This Row],[CONTRIBUTO SULLA BASE DELLA POPOLAZIONE]]+Tabella2026[[#This Row],[CONTRIBUTO SULLA BASE DEL REDDITO]]</f>
        <v>648.4334305139248</v>
      </c>
      <c r="S7895" s="3">
        <f>+Tabella2026[[#This Row],[CONTRIBUTO TOTALE]]/(PLAFOND/N_TESSERE)</f>
        <v>1.2968668610278495</v>
      </c>
      <c r="T7895" s="3">
        <f>+MAX(CEILING(Tabella2026[[#This Row],[preDEF1]],1),1)</f>
        <v>2</v>
      </c>
      <c r="U7895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95" s="21">
        <f>+Tabella2026[[#This Row],[DEF - n. card]]*(PLAFOND/N_TESSERE)</f>
        <v>1000</v>
      </c>
      <c r="W7895" s="18"/>
    </row>
    <row r="7896" spans="2:23" x14ac:dyDescent="0.25">
      <c r="B7896" s="1" t="s">
        <v>15792</v>
      </c>
      <c r="C7896" s="2">
        <v>4112</v>
      </c>
      <c r="D7896" s="1" t="s">
        <v>15793</v>
      </c>
      <c r="E7896" s="1" t="s">
        <v>18</v>
      </c>
      <c r="F7896" s="1" t="s">
        <v>263</v>
      </c>
      <c r="G7896" s="1" t="s">
        <v>11807</v>
      </c>
      <c r="H7896" s="1" t="s">
        <v>15835</v>
      </c>
      <c r="I7896" s="5">
        <v>42</v>
      </c>
      <c r="J7896" s="5">
        <v>498753</v>
      </c>
      <c r="K7896" s="3">
        <f>+Tabella2026[[#This Row],[POP_2024]]/SUM(Tabella2026[POP_2024])</f>
        <v>7.1254719607249411E-7</v>
      </c>
      <c r="L7896" s="3">
        <f>+Tabella2026[[#This Row],[INCIDENZA POPOLAZIONE]]*(PLAFOND/2)</f>
        <v>209.77336011334521</v>
      </c>
      <c r="M7896" s="3">
        <f>+IFERROR(Tabella2026[[#This Row],[reddito_2024]]/Tabella2026[[#This Row],[POP_2024]],"")</f>
        <v>11875.071428571429</v>
      </c>
      <c r="N7896" s="3">
        <f>+IF(Tabella2026[[#This Row],[REDDITO COMPLESSIVO PROCAPITE]]&lt;media_aggr_reddito_pc,(media_aggr_reddito_pc-Tabella2026[[#This Row],[REDDITO COMPLESSIVO PROCAPITE]]),0)</f>
        <v>5949.9946340373117</v>
      </c>
      <c r="O7896" s="3">
        <f>+Tabella2026[[#This Row],[DIFFERENZA REDDITO INFERIORE ALLA MEDIA DALLA MEDIA]]*Tabella2026[[#This Row],[POP_2024]]</f>
        <v>249899.77462956708</v>
      </c>
      <c r="P7896" s="3">
        <f>+Tabella2026[[#This Row],[POPOLAZIONE PER DIFFERENZA ]]/SUM(Tabella2026[[POPOLAZIONE PER DIFFERENZA ]])</f>
        <v>2.2170660817905697E-6</v>
      </c>
      <c r="Q7896" s="3">
        <f>+Tabella2026[[#This Row],[INCIDENZA POPOLAZIONE PER DIFFERENZA]]*(PLAFOND-SUM(Tabella2026[CONTRIBUTO SULLA BASE DELLA POPOLAZIONE]))</f>
        <v>652.702591679585</v>
      </c>
      <c r="R7896" s="3">
        <f>+Tabella2026[[#This Row],[CONTRIBUTO SULLA BASE DELLA POPOLAZIONE]]+Tabella2026[[#This Row],[CONTRIBUTO SULLA BASE DEL REDDITO]]</f>
        <v>862.47595179293023</v>
      </c>
      <c r="S7896" s="3">
        <f>+Tabella2026[[#This Row],[CONTRIBUTO TOTALE]]/(PLAFOND/N_TESSERE)</f>
        <v>1.7249519035858605</v>
      </c>
      <c r="T7896" s="3">
        <f>+MAX(CEILING(Tabella2026[[#This Row],[preDEF1]],1),1)</f>
        <v>2</v>
      </c>
      <c r="U7896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96" s="21">
        <f>+Tabella2026[[#This Row],[DEF - n. card]]*(PLAFOND/N_TESSERE)</f>
        <v>1000</v>
      </c>
      <c r="W7896" s="18"/>
    </row>
    <row r="7897" spans="2:23" x14ac:dyDescent="0.25">
      <c r="B7897" s="1" t="s">
        <v>15798</v>
      </c>
      <c r="C7897" s="2">
        <v>4031</v>
      </c>
      <c r="D7897" s="1" t="s">
        <v>15799</v>
      </c>
      <c r="E7897" s="1" t="s">
        <v>18</v>
      </c>
      <c r="F7897" s="1" t="s">
        <v>263</v>
      </c>
      <c r="G7897" s="1" t="s">
        <v>11807</v>
      </c>
      <c r="H7897" s="1" t="s">
        <v>15835</v>
      </c>
      <c r="I7897" s="5">
        <v>40</v>
      </c>
      <c r="J7897" s="5">
        <v>669734</v>
      </c>
      <c r="K7897" s="3">
        <f>+Tabella2026[[#This Row],[POP_2024]]/SUM(Tabella2026[POP_2024])</f>
        <v>6.7861637721189923E-7</v>
      </c>
      <c r="L7897" s="3">
        <f>+Tabella2026[[#This Row],[INCIDENZA POPOLAZIONE]]*(PLAFOND/2)</f>
        <v>199.78415248890022</v>
      </c>
      <c r="M7897" s="3">
        <f>+IFERROR(Tabella2026[[#This Row],[reddito_2024]]/Tabella2026[[#This Row],[POP_2024]],"")</f>
        <v>16743.349999999999</v>
      </c>
      <c r="N7897" s="3">
        <f>+IF(Tabella2026[[#This Row],[REDDITO COMPLESSIVO PROCAPITE]]&lt;media_aggr_reddito_pc,(media_aggr_reddito_pc-Tabella2026[[#This Row],[REDDITO COMPLESSIVO PROCAPITE]]),0)</f>
        <v>1081.7160626087425</v>
      </c>
      <c r="O7897" s="3">
        <f>+Tabella2026[[#This Row],[DIFFERENZA REDDITO INFERIORE ALLA MEDIA DALLA MEDIA]]*Tabella2026[[#This Row],[POP_2024]]</f>
        <v>43268.6425043497</v>
      </c>
      <c r="P7897" s="3">
        <f>+Tabella2026[[#This Row],[POPOLAZIONE PER DIFFERENZA ]]/SUM(Tabella2026[[POPOLAZIONE PER DIFFERENZA ]])</f>
        <v>3.8387165352075323E-7</v>
      </c>
      <c r="Q7897" s="3">
        <f>+Tabella2026[[#This Row],[INCIDENZA POPOLAZIONE PER DIFFERENZA]]*(PLAFOND-SUM(Tabella2026[CONTRIBUTO SULLA BASE DELLA POPOLAZIONE]))</f>
        <v>113.01152689277006</v>
      </c>
      <c r="R7897" s="3">
        <f>+Tabella2026[[#This Row],[CONTRIBUTO SULLA BASE DELLA POPOLAZIONE]]+Tabella2026[[#This Row],[CONTRIBUTO SULLA BASE DEL REDDITO]]</f>
        <v>312.79567938167031</v>
      </c>
      <c r="S7897" s="3">
        <f>+Tabella2026[[#This Row],[CONTRIBUTO TOTALE]]/(PLAFOND/N_TESSERE)</f>
        <v>0.6255913587633406</v>
      </c>
      <c r="T7897" s="3">
        <f>+MAX(CEILING(Tabella2026[[#This Row],[preDEF1]],1),1)</f>
        <v>1</v>
      </c>
      <c r="U7897" s="9">
        <f xml:space="preserve"> IF(ROW(Tabella2026[[#This Row],[preDEF2]]) - ROW(Tabella2026[[#Headers],[preDEF2]])&lt;=ABS(SUM(Tabella2026[preDEF2])-N_TESSERE),Tabella2026[[#This Row],[preDEF2]]-1,Tabella2026[[#This Row],[preDEF2]])</f>
        <v>1</v>
      </c>
      <c r="V7897" s="21">
        <f>+Tabella2026[[#This Row],[DEF - n. card]]*(PLAFOND/N_TESSERE)</f>
        <v>500</v>
      </c>
      <c r="W7897" s="18"/>
    </row>
    <row r="7898" spans="2:23" x14ac:dyDescent="0.25">
      <c r="B7898" s="1" t="s">
        <v>15800</v>
      </c>
      <c r="C7898" s="2">
        <v>14047</v>
      </c>
      <c r="D7898" s="1" t="s">
        <v>15801</v>
      </c>
      <c r="E7898" s="1" t="s">
        <v>12</v>
      </c>
      <c r="F7898" s="1" t="s">
        <v>980</v>
      </c>
      <c r="G7898" s="1" t="s">
        <v>11807</v>
      </c>
      <c r="H7898" s="1" t="s">
        <v>15835</v>
      </c>
      <c r="I7898" s="5">
        <v>37</v>
      </c>
      <c r="J7898" s="5">
        <v>719392</v>
      </c>
      <c r="K7898" s="3">
        <f>+Tabella2026[[#This Row],[POP_2024]]/SUM(Tabella2026[POP_2024])</f>
        <v>6.2772014892100674E-7</v>
      </c>
      <c r="L7898" s="3">
        <f>+Tabella2026[[#This Row],[INCIDENZA POPOLAZIONE]]*(PLAFOND/2)</f>
        <v>184.80034105223268</v>
      </c>
      <c r="M7898" s="3">
        <f>+IFERROR(Tabella2026[[#This Row],[reddito_2024]]/Tabella2026[[#This Row],[POP_2024]],"")</f>
        <v>19443.027027027027</v>
      </c>
      <c r="N7898" s="3">
        <f>+IF(Tabella2026[[#This Row],[REDDITO COMPLESSIVO PROCAPITE]]&lt;media_aggr_reddito_pc,(media_aggr_reddito_pc-Tabella2026[[#This Row],[REDDITO COMPLESSIVO PROCAPITE]]),0)</f>
        <v>0</v>
      </c>
      <c r="O7898" s="3">
        <f>+Tabella2026[[#This Row],[DIFFERENZA REDDITO INFERIORE ALLA MEDIA DALLA MEDIA]]*Tabella2026[[#This Row],[POP_2024]]</f>
        <v>0</v>
      </c>
      <c r="P7898" s="3">
        <f>+Tabella2026[[#This Row],[POPOLAZIONE PER DIFFERENZA ]]/SUM(Tabella2026[[POPOLAZIONE PER DIFFERENZA ]])</f>
        <v>0</v>
      </c>
      <c r="Q7898" s="3">
        <f>+Tabella2026[[#This Row],[INCIDENZA POPOLAZIONE PER DIFFERENZA]]*(PLAFOND-SUM(Tabella2026[CONTRIBUTO SULLA BASE DELLA POPOLAZIONE]))</f>
        <v>0</v>
      </c>
      <c r="R7898" s="3">
        <f>+Tabella2026[[#This Row],[CONTRIBUTO SULLA BASE DELLA POPOLAZIONE]]+Tabella2026[[#This Row],[CONTRIBUTO SULLA BASE DEL REDDITO]]</f>
        <v>184.80034105223268</v>
      </c>
      <c r="S7898" s="3">
        <f>+Tabella2026[[#This Row],[CONTRIBUTO TOTALE]]/(PLAFOND/N_TESSERE)</f>
        <v>0.36960068210446534</v>
      </c>
      <c r="T7898" s="3">
        <f>+MAX(CEILING(Tabella2026[[#This Row],[preDEF1]],1),1)</f>
        <v>1</v>
      </c>
      <c r="U7898" s="9">
        <f xml:space="preserve"> IF(ROW(Tabella2026[[#This Row],[preDEF2]]) - ROW(Tabella2026[[#Headers],[preDEF2]])&lt;=ABS(SUM(Tabella2026[preDEF2])-N_TESSERE),Tabella2026[[#This Row],[preDEF2]]-1,Tabella2026[[#This Row],[preDEF2]])</f>
        <v>1</v>
      </c>
      <c r="V7898" s="21">
        <f>+Tabella2026[[#This Row],[DEF - n. card]]*(PLAFOND/N_TESSERE)</f>
        <v>500</v>
      </c>
      <c r="W7898" s="18"/>
    </row>
    <row r="7899" spans="2:23" x14ac:dyDescent="0.25">
      <c r="B7899" s="1" t="s">
        <v>15802</v>
      </c>
      <c r="C7899" s="2">
        <v>97055</v>
      </c>
      <c r="D7899" s="1" t="s">
        <v>15803</v>
      </c>
      <c r="E7899" s="1" t="s">
        <v>12</v>
      </c>
      <c r="F7899" s="1" t="s">
        <v>362</v>
      </c>
      <c r="G7899" s="1" t="s">
        <v>11807</v>
      </c>
      <c r="H7899" s="1" t="s">
        <v>15835</v>
      </c>
      <c r="I7899" s="5">
        <v>32</v>
      </c>
      <c r="J7899" s="5">
        <v>369761</v>
      </c>
      <c r="K7899" s="3">
        <f>+Tabella2026[[#This Row],[POP_2024]]/SUM(Tabella2026[POP_2024])</f>
        <v>5.4289310176951936E-7</v>
      </c>
      <c r="L7899" s="3">
        <f>+Tabella2026[[#This Row],[INCIDENZA POPOLAZIONE]]*(PLAFOND/2)</f>
        <v>159.82732199112019</v>
      </c>
      <c r="M7899" s="3">
        <f>+IFERROR(Tabella2026[[#This Row],[reddito_2024]]/Tabella2026[[#This Row],[POP_2024]],"")</f>
        <v>11555.03125</v>
      </c>
      <c r="N7899" s="3">
        <f>+IF(Tabella2026[[#This Row],[REDDITO COMPLESSIVO PROCAPITE]]&lt;media_aggr_reddito_pc,(media_aggr_reddito_pc-Tabella2026[[#This Row],[REDDITO COMPLESSIVO PROCAPITE]]),0)</f>
        <v>6270.034812608741</v>
      </c>
      <c r="O7899" s="3">
        <f>+Tabella2026[[#This Row],[DIFFERENZA REDDITO INFERIORE ALLA MEDIA DALLA MEDIA]]*Tabella2026[[#This Row],[POP_2024]]</f>
        <v>200641.11400347971</v>
      </c>
      <c r="P7899" s="3">
        <f>+Tabella2026[[#This Row],[POPOLAZIONE PER DIFFERENZA ]]/SUM(Tabella2026[[POPOLAZIONE PER DIFFERENZA ]])</f>
        <v>1.780052059387327E-6</v>
      </c>
      <c r="Q7899" s="3">
        <f>+Tabella2026[[#This Row],[INCIDENZA POPOLAZIONE PER DIFFERENZA]]*(PLAFOND-SUM(Tabella2026[CONTRIBUTO SULLA BASE DELLA POPOLAZIONE]))</f>
        <v>524.04599124458662</v>
      </c>
      <c r="R7899" s="3">
        <f>+Tabella2026[[#This Row],[CONTRIBUTO SULLA BASE DELLA POPOLAZIONE]]+Tabella2026[[#This Row],[CONTRIBUTO SULLA BASE DEL REDDITO]]</f>
        <v>683.87331323570675</v>
      </c>
      <c r="S7899" s="3">
        <f>+Tabella2026[[#This Row],[CONTRIBUTO TOTALE]]/(PLAFOND/N_TESSERE)</f>
        <v>1.3677466264714135</v>
      </c>
      <c r="T7899" s="3">
        <f>+MAX(CEILING(Tabella2026[[#This Row],[preDEF1]],1),1)</f>
        <v>2</v>
      </c>
      <c r="U7899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99" s="21">
        <f>+Tabella2026[[#This Row],[DEF - n. card]]*(PLAFOND/N_TESSERE)</f>
        <v>1000</v>
      </c>
      <c r="W7899" s="18"/>
    </row>
  </sheetData>
  <phoneticPr fontId="4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9 p J v V j 2 k l + m m A A A A 9 w A A A B I A H A B D b 2 5 m a W c v U G F j a 2 F n Z S 5 4 b W w g o h g A K K A U A A A A A A A A A A A A A A A A A A A A A A A A A A A A h Y + 9 C s I w G E V f p W R v f i q U U L 6 m g 5 N g Q V D E N c T Y B t t U m t T 0 3 R x 8 J F / B g l b d H O / h D O c + b n c o x r a J r r p 3 p r M 5 Y p i i S F v V H Y 2 t c j T 4 U 8 x R I W A j 1 V l W O p p k 6 7 L R H X N U e 3 / J C A k h 4 L D A X V + R h F J G D u V 6 q 2 r d S v S R z X 8 5 N t Z 5 a Z V G A v a v G J F g x l K c c s 4 x A z J T K I 3 9 G s k U j C m Q H w j L o f F D r 4 X x 8 W o H Z J 5 A 3 i f E E 1 B L A w Q U A A I A C A D 2 k m 9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9 p J v V i i K R 7 g O A A A A E Q A A A B M A H A B G b 3 J t d W x h c y 9 T Z W N 0 a W 9 u M S 5 t I K I Y A C i g F A A A A A A A A A A A A A A A A A A A A A A A A A A A A C t O T S 7 J z M 9 T C I b Q h t Y A U E s B A i 0 A F A A C A A g A 9 p J v V j 2 k l + m m A A A A 9 w A A A B I A A A A A A A A A A A A A A A A A A A A A A E N v b m Z p Z y 9 Q Y W N r Y W d l L n h t b F B L A Q I t A B Q A A g A I A P a S b 1 Y P y u m r p A A A A O k A A A A T A A A A A A A A A A A A A A A A A P I A A A B b Q 2 9 u d G V u d F 9 U e X B l c 1 0 u e G 1 s U E s B A i 0 A F A A C A A g A 9 p J v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F 4 G S 6 G n f U J P n F 9 2 5 V K e N C U A A A A A A g A A A A A A A 2 Y A A M A A A A A Q A A A A a 2 U L / S U a C o r f 2 0 6 i + l K R A w A A A A A E g A A A o A A A A B A A A A B i F K w D 3 2 d e A u Z U g U h 2 p W w 6 U A A A A F 5 d R T 6 h w G J t S V w Y N L e y 1 V W 9 C d 7 f 6 U Q 8 + 8 V a B A Y t c l C g 9 8 q W n i A 1 I p X h z E l u / l D 2 h g / 4 G b 5 h 4 z w a O s s I s g k 8 N j h U J B A i l k E Z m K V 1 a h 2 k Y q o M F A A A A E / N u F J Z V E u N z 9 Y B w R y a B 6 r o I / A 6 < / D a t a M a s h u p > 
</file>

<file path=customXml/itemProps1.xml><?xml version="1.0" encoding="utf-8"?>
<ds:datastoreItem xmlns:ds="http://schemas.openxmlformats.org/officeDocument/2006/customXml" ds:itemID="{B5D8ED01-0D05-4C4A-807B-6045AA7531C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DB</vt:lpstr>
      <vt:lpstr>DB!media_aggr_reddito_pc</vt:lpstr>
      <vt:lpstr>DB!N_TESSERE</vt:lpstr>
      <vt:lpstr>DB!PLAFOND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2023-03-15T17:23:31Z</dcterms:created>
  <dcterms:modified xsi:type="dcterms:W3CDTF">2026-09-01T06:43:40Z</dcterms:modified>
</cp:coreProperties>
</file>